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slicerCaches/slicerCache1.xml" ContentType="application/vnd.ms-excel.slicerCache+xml"/>
  <Override PartName="/xl/slicerCaches/slicerCache2.xml" ContentType="application/vnd.ms-excel.slicerCache+xml"/>
  <Override PartName="/xl/slicerCaches/slicerCache3.xml" ContentType="application/vnd.ms-excel.slicerCache+xml"/>
  <Override PartName="/xl/slicerCaches/slicerCache4.xml" ContentType="application/vnd.ms-excel.slicerCache+xml"/>
  <Override PartName="/xl/slicerCaches/slicerCache5.xml" ContentType="application/vnd.ms-excel.slicerCache+xml"/>
  <Override PartName="/xl/slicerCaches/slicerCache6.xml" ContentType="application/vnd.ms-excel.slicerCache+xml"/>
  <Override PartName="/xl/slicerCaches/slicerCache7.xml" ContentType="application/vnd.ms-excel.slicerCache+xml"/>
  <Override PartName="/xl/slicerCaches/slicerCache8.xml" ContentType="application/vnd.ms-excel.slicerCache+xml"/>
  <Override PartName="/xl/slicerCaches/slicerCache9.xml" ContentType="application/vnd.ms-excel.slicerCache+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drawings/drawing1.xml" ContentType="application/vnd.openxmlformats-officedocument.drawing+xml"/>
  <Override PartName="/xl/slicers/slicer1.xml" ContentType="application/vnd.ms-excel.slicer+xml"/>
  <Override PartName="/xl/pivotTables/pivotTable2.xml" ContentType="application/vnd.openxmlformats-officedocument.spreadsheetml.pivotTable+xml"/>
  <Override PartName="/xl/drawings/drawing2.xml" ContentType="application/vnd.openxmlformats-officedocument.drawing+xml"/>
  <Override PartName="/xl/slicers/slicer2.xml" ContentType="application/vnd.ms-excel.slicer+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theme/themeOverride1.xml" ContentType="application/vnd.openxmlformats-officedocument.themeOverride+xml"/>
  <Override PartName="/xl/pivotTables/pivotTable3.xml" ContentType="application/vnd.openxmlformats-officedocument.spreadsheetml.pivotTable+xml"/>
  <Override PartName="/xl/drawings/drawing3.xml" ContentType="application/vnd.openxmlformats-officedocument.drawing+xml"/>
  <Override PartName="/xl/slicers/slicer3.xml" ContentType="application/vnd.ms-excel.slicer+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theme/themeOverride2.xml" ContentType="application/vnd.openxmlformats-officedocument.themeOverride+xml"/>
  <Override PartName="/xl/pivotTables/pivotTable4.xml" ContentType="application/vnd.openxmlformats-officedocument.spreadsheetml.pivotTable+xml"/>
  <Override PartName="/xl/drawings/drawing4.xml" ContentType="application/vnd.openxmlformats-officedocument.drawing+xml"/>
  <Override PartName="/xl/slicers/slicer4.xml" ContentType="application/vnd.ms-excel.slicer+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theme/themeOverride3.xml" ContentType="application/vnd.openxmlformats-officedocument.themeOverride+xml"/>
  <Override PartName="/xl/pivotTables/pivotTable5.xml" ContentType="application/vnd.openxmlformats-officedocument.spreadsheetml.pivotTable+xml"/>
  <Override PartName="/xl/drawings/drawing5.xml" ContentType="application/vnd.openxmlformats-officedocument.drawing+xml"/>
  <Override PartName="/xl/slicers/slicer5.xml" ContentType="application/vnd.ms-excel.slicer+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theme/themeOverride4.xml" ContentType="application/vnd.openxmlformats-officedocument.themeOverride+xml"/>
  <Override PartName="/xl/pivotTables/pivotTable6.xml" ContentType="application/vnd.openxmlformats-officedocument.spreadsheetml.pivotTable+xml"/>
  <Override PartName="/xl/drawings/drawing6.xml" ContentType="application/vnd.openxmlformats-officedocument.drawing+xml"/>
  <Override PartName="/xl/slicers/slicer6.xml" ContentType="application/vnd.ms-excel.slicer+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theme/themeOverride5.xml" ContentType="application/vnd.openxmlformats-officedocument.themeOverride+xml"/>
  <Override PartName="/xl/pivotTables/pivotTable7.xml" ContentType="application/vnd.openxmlformats-officedocument.spreadsheetml.pivotTable+xml"/>
  <Override PartName="/xl/drawings/drawing7.xml" ContentType="application/vnd.openxmlformats-officedocument.drawing+xml"/>
  <Override PartName="/xl/slicers/slicer7.xml" ContentType="application/vnd.ms-excel.slicer+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theme/themeOverride6.xml" ContentType="application/vnd.openxmlformats-officedocument.themeOverride+xml"/>
  <Override PartName="/xl/pivotTables/pivotTable8.xml" ContentType="application/vnd.openxmlformats-officedocument.spreadsheetml.pivotTable+xml"/>
  <Override PartName="/xl/drawings/drawing8.xml" ContentType="application/vnd.openxmlformats-officedocument.drawing+xml"/>
  <Override PartName="/xl/slicers/slicer8.xml" ContentType="application/vnd.ms-excel.slicer+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theme/themeOverride7.xml" ContentType="application/vnd.openxmlformats-officedocument.themeOverride+xml"/>
  <Override PartName="/xl/pivotTables/pivotTable9.xml" ContentType="application/vnd.openxmlformats-officedocument.spreadsheetml.pivotTable+xml"/>
  <Override PartName="/xl/drawings/drawing9.xml" ContentType="application/vnd.openxmlformats-officedocument.drawing+xml"/>
  <Override PartName="/xl/slicers/slicer9.xml" ContentType="application/vnd.ms-excel.slicer+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theme/themeOverride8.xml" ContentType="application/vnd.openxmlformats-officedocument.themeOverride+xml"/>
  <Override PartName="/xl/pivotTables/pivotTable10.xml" ContentType="application/vnd.openxmlformats-officedocument.spreadsheetml.pivotTable+xml"/>
  <Override PartName="/xl/drawings/drawing10.xml" ContentType="application/vnd.openxmlformats-officedocument.drawing+xml"/>
  <Override PartName="/xl/slicers/slicer10.xml" ContentType="application/vnd.ms-excel.slicer+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theme/themeOverride9.xml" ContentType="application/vnd.openxmlformats-officedocument.themeOverride+xml"/>
  <Override PartName="/xl/pivotTables/pivotTable11.xml" ContentType="application/vnd.openxmlformats-officedocument.spreadsheetml.pivotTable+xml"/>
  <Override PartName="/xl/drawings/drawing11.xml" ContentType="application/vnd.openxmlformats-officedocument.drawing+xml"/>
  <Override PartName="/xl/slicers/slicer11.xml" ContentType="application/vnd.ms-excel.slicer+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theme/themeOverride10.xml" ContentType="application/vnd.openxmlformats-officedocument.themeOverride+xml"/>
  <Override PartName="/xl/pivotTables/pivotTable12.xml" ContentType="application/vnd.openxmlformats-officedocument.spreadsheetml.pivotTable+xml"/>
  <Override PartName="/xl/pivotTables/pivotTable13.xml" ContentType="application/vnd.openxmlformats-officedocument.spreadsheetml.pivotTable+xml"/>
  <Override PartName="/xl/pivotTables/pivotTable14.xml" ContentType="application/vnd.openxmlformats-officedocument.spreadsheetml.pivotTable+xml"/>
  <Override PartName="/xl/pivotTables/pivotTable15.xml" ContentType="application/vnd.openxmlformats-officedocument.spreadsheetml.pivotTable+xml"/>
  <Override PartName="/xl/pivotTables/pivotTable16.xml" ContentType="application/vnd.openxmlformats-officedocument.spreadsheetml.pivotTable+xml"/>
  <Override PartName="/xl/pivotTables/pivotTable17.xml" ContentType="application/vnd.openxmlformats-officedocument.spreadsheetml.pivotTable+xml"/>
  <Override PartName="/xl/pivotTables/pivotTable18.xml" ContentType="application/vnd.openxmlformats-officedocument.spreadsheetml.pivotTable+xml"/>
  <Override PartName="/xl/pivotTables/pivotTable19.xml" ContentType="application/vnd.openxmlformats-officedocument.spreadsheetml.pivotTable+xml"/>
  <Override PartName="/xl/pivotTables/pivotTable20.xml" ContentType="application/vnd.openxmlformats-officedocument.spreadsheetml.pivotTable+xml"/>
  <Override PartName="/xl/pivotTables/pivotTable21.xml" ContentType="application/vnd.openxmlformats-officedocument.spreadsheetml.pivotTable+xml"/>
  <Override PartName="/xl/tables/table1.xml" ContentType="application/vnd.openxmlformats-officedocument.spreadsheetml.table+xml"/>
  <Override PartName="/xl/queryTables/queryTable1.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827"/>
  <workbookPr hidePivotFieldList="1"/>
  <mc:AlternateContent xmlns:mc="http://schemas.openxmlformats.org/markup-compatibility/2006">
    <mc:Choice Requires="x15">
      <x15ac:absPath xmlns:x15ac="http://schemas.microsoft.com/office/spreadsheetml/2010/11/ac" url="https://qmulprod.sharepoint.com/sites/CEGDataTeam/Shared Documents/- COVID Vaccination Uptake/06 Booster/Reports/"/>
    </mc:Choice>
  </mc:AlternateContent>
  <xr:revisionPtr revIDLastSave="148" documentId="13_ncr:1_{3A0E7FC9-62D7-455C-A948-079520F016C8}" xr6:coauthVersionLast="47" xr6:coauthVersionMax="47" xr10:uidLastSave="{0C66B13C-D11C-4E9E-AA3A-BB3004E0A0FE}"/>
  <bookViews>
    <workbookView showSheetTabs="0" xWindow="-120" yWindow="-120" windowWidth="29040" windowHeight="17640" firstSheet="1" activeTab="1" xr2:uid="{00000000-000D-0000-FFFF-FFFF00000000}"/>
  </bookViews>
  <sheets>
    <sheet name="Sheet1" sheetId="21" r:id="rId1"/>
    <sheet name="FULL" sheetId="20" r:id="rId2"/>
    <sheet name="Group1" sheetId="1" r:id="rId3"/>
    <sheet name="Group1.1" sheetId="4" r:id="rId4"/>
    <sheet name="Group1.2" sheetId="5" r:id="rId5"/>
    <sheet name="Group2" sheetId="6" r:id="rId6"/>
    <sheet name="Group3" sheetId="7" r:id="rId7"/>
    <sheet name="Group4" sheetId="8" r:id="rId8"/>
    <sheet name="Group5" sheetId="9" r:id="rId9"/>
    <sheet name="Group6" sheetId="10" r:id="rId10"/>
    <sheet name="Group7" sheetId="11" r:id="rId11"/>
    <sheet name="Group8" sheetId="22" r:id="rId12"/>
    <sheet name="PIVOT01" sheetId="3" r:id="rId13"/>
    <sheet name="PIVOT01.1" sheetId="12" r:id="rId14"/>
    <sheet name="PIVOT01.2" sheetId="13" r:id="rId15"/>
    <sheet name="PIVOT02" sheetId="14" r:id="rId16"/>
    <sheet name="PIVOT03" sheetId="15" r:id="rId17"/>
    <sheet name="PIVOT04" sheetId="16" r:id="rId18"/>
    <sheet name="PIVOT05" sheetId="17" r:id="rId19"/>
    <sheet name="PIVOT06" sheetId="18" r:id="rId20"/>
    <sheet name="PIVOT07" sheetId="19" r:id="rId21"/>
    <sheet name="PIVOT08" sheetId="23" r:id="rId22"/>
    <sheet name="data" sheetId="2" r:id="rId23"/>
  </sheets>
  <definedNames>
    <definedName name="ExternalData_1" localSheetId="22" hidden="1">data!$A$1:$BV$4508</definedName>
    <definedName name="Slicer_Locality8">#N/A</definedName>
    <definedName name="Slicer_Locality81">#N/A</definedName>
    <definedName name="Slicer_Locality82">#N/A</definedName>
    <definedName name="Slicer_Rel_D8">#N/A</definedName>
    <definedName name="Slicer_Rel_D81">#N/A</definedName>
    <definedName name="Slicer_Rel_D82">#N/A</definedName>
    <definedName name="Slicer_SubLocality8">#N/A</definedName>
    <definedName name="Slicer_SubLocality81">#N/A</definedName>
    <definedName name="Slicer_SubLocality82">#N/A</definedName>
  </definedNames>
  <calcPr calcId="191028"/>
  <pivotCaches>
    <pivotCache cacheId="0" r:id="rId24"/>
  </pivotCaches>
  <extLst>
    <ext xmlns:x14="http://schemas.microsoft.com/office/spreadsheetml/2009/9/main" uri="{BBE1A952-AA13-448e-AADC-164F8A28A991}">
      <x14:slicerCaches>
        <x14:slicerCache r:id="rId25"/>
        <x14:slicerCache r:id="rId26"/>
        <x14:slicerCache r:id="rId27"/>
        <x14:slicerCache r:id="rId28"/>
        <x14:slicerCache r:id="rId29"/>
        <x14:slicerCache r:id="rId30"/>
        <x14:slicerCache r:id="rId31"/>
        <x14:slicerCache r:id="rId32"/>
        <x14:slicerCache r:id="rId33"/>
      </x14:slicerCaches>
    </ext>
    <ext xmlns:x14="http://schemas.microsoft.com/office/spreadsheetml/2009/9/main" uri="{79F54976-1DA5-4618-B147-4CDE4B953A38}">
      <x14:workbookPr/>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2" i="22" l="1"/>
  <c r="B2" i="11"/>
  <c r="B2" i="10"/>
  <c r="B2" i="9"/>
  <c r="B2" i="8"/>
  <c r="B2" i="7"/>
  <c r="B2" i="6"/>
  <c r="B2" i="5"/>
  <c r="B2" i="4"/>
  <c r="B2" i="1"/>
  <c r="B2" i="20"/>
  <c r="H22" i="22"/>
  <c r="K22" i="22"/>
  <c r="N22" i="22"/>
  <c r="P22" i="22"/>
  <c r="E22" i="22"/>
  <c r="O22" i="22"/>
  <c r="I22" i="22"/>
  <c r="G22" i="22"/>
  <c r="F22" i="22"/>
  <c r="J22" i="22"/>
  <c r="Q22" i="22"/>
  <c r="M22" i="22"/>
  <c r="L22" i="22"/>
  <c r="B12" i="16"/>
  <c r="I22" i="10"/>
  <c r="Q22" i="1"/>
  <c r="G22" i="10"/>
  <c r="K22" i="8"/>
  <c r="I22" i="6"/>
  <c r="M22" i="1"/>
  <c r="N22" i="7"/>
  <c r="J22" i="7"/>
  <c r="M22" i="8"/>
  <c r="K22" i="11"/>
  <c r="M22" i="10"/>
  <c r="M22" i="5"/>
  <c r="J22" i="11"/>
  <c r="E22" i="8"/>
  <c r="G22" i="4"/>
  <c r="N22" i="6"/>
  <c r="K22" i="10"/>
  <c r="F22" i="10"/>
  <c r="I22" i="11"/>
  <c r="L22" i="10"/>
  <c r="J22" i="10"/>
  <c r="E22" i="7"/>
  <c r="B12" i="23"/>
  <c r="E22" i="6"/>
  <c r="L22" i="7"/>
  <c r="I22" i="4"/>
  <c r="H22" i="11"/>
  <c r="B13" i="18"/>
  <c r="F22" i="4"/>
  <c r="J22" i="6"/>
  <c r="H22" i="8"/>
  <c r="H22" i="7"/>
  <c r="B10" i="16"/>
  <c r="I22" i="9"/>
  <c r="H22" i="4"/>
  <c r="F22" i="7"/>
  <c r="I22" i="5"/>
  <c r="Q22" i="7"/>
  <c r="B12" i="18"/>
  <c r="B14" i="13"/>
  <c r="O22" i="9"/>
  <c r="B14" i="18"/>
  <c r="N22" i="8"/>
  <c r="P22" i="5"/>
  <c r="B14" i="14"/>
  <c r="K22" i="5"/>
  <c r="K22" i="1"/>
  <c r="M22" i="6"/>
  <c r="I22" i="7"/>
  <c r="B13" i="13"/>
  <c r="B14" i="23"/>
  <c r="O22" i="4"/>
  <c r="J22" i="4"/>
  <c r="B10" i="23"/>
  <c r="P22" i="11"/>
  <c r="B12" i="17"/>
  <c r="B12" i="12"/>
  <c r="E22" i="1"/>
  <c r="L22" i="8"/>
  <c r="B13" i="15"/>
  <c r="H22" i="1"/>
  <c r="B11" i="3"/>
  <c r="N22" i="1"/>
  <c r="O22" i="5"/>
  <c r="Q22" i="10"/>
  <c r="N22" i="11"/>
  <c r="B11" i="18"/>
  <c r="O22" i="1"/>
  <c r="L22" i="9"/>
  <c r="B13" i="23"/>
  <c r="I22" i="8"/>
  <c r="Q22" i="8"/>
  <c r="Q22" i="11"/>
  <c r="F22" i="6"/>
  <c r="B14" i="3"/>
  <c r="B11" i="17"/>
  <c r="B13" i="14"/>
  <c r="N22" i="4"/>
  <c r="Q22" i="5"/>
  <c r="J22" i="1"/>
  <c r="E22" i="11"/>
  <c r="B11" i="16"/>
  <c r="B13" i="16"/>
  <c r="B12" i="13"/>
  <c r="L22" i="4"/>
  <c r="G22" i="5"/>
  <c r="E22" i="4"/>
  <c r="B13" i="3"/>
  <c r="N22" i="9"/>
  <c r="B12" i="19"/>
  <c r="J22" i="5"/>
  <c r="B13" i="12"/>
  <c r="B14" i="19"/>
  <c r="K22" i="9"/>
  <c r="L22" i="1"/>
  <c r="B12" i="3"/>
  <c r="F22" i="1"/>
  <c r="E22" i="10"/>
  <c r="N22" i="10"/>
  <c r="Q22" i="9"/>
  <c r="B10" i="19"/>
  <c r="G22" i="8"/>
  <c r="B10" i="14"/>
  <c r="O22" i="6"/>
  <c r="H22" i="10"/>
  <c r="O22" i="8"/>
  <c r="I22" i="1"/>
  <c r="B10" i="13"/>
  <c r="P22" i="9"/>
  <c r="E22" i="5"/>
  <c r="G22" i="1"/>
  <c r="B11" i="13"/>
  <c r="J22" i="8"/>
  <c r="Q22" i="4"/>
  <c r="G22" i="9"/>
  <c r="B13" i="17"/>
  <c r="H22" i="9"/>
  <c r="B11" i="23"/>
  <c r="J22" i="9"/>
  <c r="B10" i="3"/>
  <c r="F22" i="9"/>
  <c r="B12" i="14"/>
  <c r="M22" i="9"/>
  <c r="B10" i="17"/>
  <c r="L22" i="5"/>
  <c r="H22" i="6"/>
  <c r="B11" i="14"/>
  <c r="K22" i="7"/>
  <c r="P22" i="6"/>
  <c r="Q22" i="6"/>
  <c r="P22" i="10"/>
  <c r="G22" i="6"/>
  <c r="P22" i="4"/>
  <c r="H22" i="5"/>
  <c r="E22" i="9"/>
  <c r="B10" i="18"/>
  <c r="O22" i="11"/>
  <c r="G22" i="7"/>
  <c r="B14" i="16"/>
  <c r="B10" i="15"/>
  <c r="G22" i="11"/>
  <c r="O22" i="7"/>
  <c r="F22" i="5"/>
  <c r="L22" i="6"/>
  <c r="P22" i="1"/>
  <c r="P22" i="7"/>
  <c r="F22" i="11"/>
  <c r="B12" i="15"/>
  <c r="L22" i="11"/>
  <c r="B10" i="12"/>
  <c r="B14" i="12"/>
  <c r="M22" i="7"/>
  <c r="N22" i="5"/>
  <c r="K22" i="4"/>
  <c r="O22" i="10"/>
  <c r="B11" i="19"/>
  <c r="M22" i="4"/>
  <c r="B13" i="19"/>
  <c r="K22" i="6"/>
  <c r="B14" i="17"/>
  <c r="B11" i="12"/>
  <c r="B14" i="15"/>
  <c r="F22" i="8"/>
  <c r="P22" i="8"/>
  <c r="B11" i="15"/>
  <c r="M22" i="11"/>
  <c r="B15" i="23" l="1"/>
  <c r="B15" i="14"/>
  <c r="B15" i="18"/>
  <c r="B15" i="13"/>
  <c r="B15" i="17"/>
  <c r="B15" i="12"/>
  <c r="B15" i="16"/>
  <c r="B15" i="3"/>
  <c r="B15" i="15"/>
  <c r="B15" i="19"/>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DABCBC2F-77E2-4542-BA8C-BDF9A5F88403}" keepAlive="1" name="Query - data" description="Connection to the 'data' query in the workbook." type="5" refreshedVersion="7" background="1" saveData="1">
    <dbPr connection="Provider=Microsoft.Mashup.OleDb.1;Data Source=$Workbook$;Location=data;Extended Properties=&quot;&quot;" command="SELECT * FROM [data]"/>
  </connection>
</connections>
</file>

<file path=xl/sharedStrings.xml><?xml version="1.0" encoding="utf-8"?>
<sst xmlns="http://schemas.openxmlformats.org/spreadsheetml/2006/main" count="17506" uniqueCount="750">
  <si>
    <t>Calculated Field</t>
  </si>
  <si>
    <t>Solve Order</t>
  </si>
  <si>
    <t>Field</t>
  </si>
  <si>
    <t>Formula</t>
  </si>
  <si>
    <t>01a%</t>
  </si>
  <si>
    <t>='01a Vaccinated (Booster)'/'01f Second Vaccination'</t>
  </si>
  <si>
    <t>01b%</t>
  </si>
  <si>
    <t>='01b Contraindicated (inc allergies, exclu vaccinated)'/'01f Second Vaccination'</t>
  </si>
  <si>
    <t>01c%</t>
  </si>
  <si>
    <t>='01c Declined (excl vaccinated or contraindicated)'/'01f Second Vaccination'</t>
  </si>
  <si>
    <t>01d%</t>
  </si>
  <si>
    <t>='01d Invited no outcome (excl vac, contr, decl)'/'01f Second Vaccination'</t>
  </si>
  <si>
    <t>01e%</t>
  </si>
  <si>
    <t>='01e No contact coded [CALL]'/'01f Second Vaccination'</t>
  </si>
  <si>
    <t>01.1a%</t>
  </si>
  <si>
    <t>='01.1a Vaccinated (Booster)'/'01.1f Second Vaccination'</t>
  </si>
  <si>
    <t>01.1b%</t>
  </si>
  <si>
    <t>='01.1b Contraindicated (inc allergies, exclu vaccinated)'/'01.1f Second Vaccination'</t>
  </si>
  <si>
    <t>01.1c%</t>
  </si>
  <si>
    <t>='01.1c Declined (excl vaccinated or contraindicated)'/'01.1f Second Vaccination'</t>
  </si>
  <si>
    <t>01.1d%</t>
  </si>
  <si>
    <t>='01.1d Invited no outcome (excl vac, contr, decl)'/'01.1f Second Vaccination'</t>
  </si>
  <si>
    <t>01.1e%</t>
  </si>
  <si>
    <t>='01.1e No contact coded [CALL]'/'01.1f Second Vaccination'</t>
  </si>
  <si>
    <t>01.2a%</t>
  </si>
  <si>
    <t>='01.2a Vaccinated (Booster)'/'01.2f Second Vaccination'</t>
  </si>
  <si>
    <t>01.2b%</t>
  </si>
  <si>
    <t>='01.2b Contraindicated (inc allergies, exclu vaccinated)'/'01.2f Second Vaccination'</t>
  </si>
  <si>
    <t>01.2c%</t>
  </si>
  <si>
    <t>='01.2c Declined (excl vaccinated or contraindicated)'/'01.2f Second Vaccination'</t>
  </si>
  <si>
    <t>01.2d%</t>
  </si>
  <si>
    <t>='01.2d Invited no outcome (excl vac, contr, decl)'/'01.2f Second Vaccination'</t>
  </si>
  <si>
    <t>01.2e%</t>
  </si>
  <si>
    <t>='01.2e No contact coded [CALL]'/'01.2f Second Vaccination'</t>
  </si>
  <si>
    <t>02a%</t>
  </si>
  <si>
    <t>='02a Vaccinated (Booster)'/'02f Second Vaccination'</t>
  </si>
  <si>
    <t>02b%</t>
  </si>
  <si>
    <t>='02b Contraindicated (inc allergies, exclu vaccinated)'/'02f Second Vaccination'</t>
  </si>
  <si>
    <t>02c%</t>
  </si>
  <si>
    <t>='02c Declined (excl vaccinated or contraindicated)'/'02f Second Vaccination'</t>
  </si>
  <si>
    <t>02d%</t>
  </si>
  <si>
    <t>='02d Invited no outcome (excl vac, contr, decl)'/'02f Second Vaccination'</t>
  </si>
  <si>
    <t>02e%</t>
  </si>
  <si>
    <t>='02e No contact coded [CALL]'/'02f Second Vaccination'</t>
  </si>
  <si>
    <t>03a%</t>
  </si>
  <si>
    <t>='03a Vaccinated (Booster)'/'03f Second Vaccination'</t>
  </si>
  <si>
    <t>03b%</t>
  </si>
  <si>
    <t>='03b Contraindicated (inc allergies, exclu vaccinated)'/'03f Second Vaccination'</t>
  </si>
  <si>
    <t>03c%</t>
  </si>
  <si>
    <t>='03c Declined (excl vaccinated or contraindicated)'/'03f Second Vaccination'</t>
  </si>
  <si>
    <t>03d%</t>
  </si>
  <si>
    <t>='03d Invited no outcome (excl vac, contr, decl)'/'03f Second Vaccination'</t>
  </si>
  <si>
    <t>03e%</t>
  </si>
  <si>
    <t>='03e No contact coded [CALL]'/'03f Second Vaccination'</t>
  </si>
  <si>
    <t>04a%</t>
  </si>
  <si>
    <t>='04a Vaccinated (Booster)'/'04f Second Vaccination'</t>
  </si>
  <si>
    <t>04b%</t>
  </si>
  <si>
    <t>='04b Contraindicated (inc allergies, exclu vaccinated)'/'04f Second Vaccination'</t>
  </si>
  <si>
    <t>04c%</t>
  </si>
  <si>
    <t>='04c Declined (excl vaccinated or contraindicated)'/'04f Second Vaccination'</t>
  </si>
  <si>
    <t>04d%</t>
  </si>
  <si>
    <t>='04d Invited no outcome (excl vac, contr, decl)'/'04f Second Vaccination'</t>
  </si>
  <si>
    <t>04e%</t>
  </si>
  <si>
    <t>='04e No contact coded [CALL]'/'04f Second Vaccination'</t>
  </si>
  <si>
    <t>05a%</t>
  </si>
  <si>
    <t>='05a Vaccinated (Booster)'/'05f Second Vaccination'</t>
  </si>
  <si>
    <t>05b%</t>
  </si>
  <si>
    <t>='05b Contraindicated (inc allergies, exclu vaccinated)'/'05f Second Vaccination'</t>
  </si>
  <si>
    <t>05c%</t>
  </si>
  <si>
    <t>='05c Declined (excl vaccinated or contraindicated)'/'05f Second Vaccination'</t>
  </si>
  <si>
    <t>05d%</t>
  </si>
  <si>
    <t>='05d Invited no outcome (excl vac, contr, decl)'/'05f Second Vaccination'</t>
  </si>
  <si>
    <t>05e%</t>
  </si>
  <si>
    <t>='05e No contact coded [CALL]'/'05f Second Vaccination'</t>
  </si>
  <si>
    <t>06a%</t>
  </si>
  <si>
    <t>='06a Vaccinated (Booster)'/'06f Second Vaccination'</t>
  </si>
  <si>
    <t>06b%</t>
  </si>
  <si>
    <t>='06b Contraindicated (inc allergies, exclu vaccinated)'/'06f Second Vaccination'</t>
  </si>
  <si>
    <t>06c%</t>
  </si>
  <si>
    <t>='06c Declined (excl vaccinated or contraindicated)'/'06f Second Vaccination'</t>
  </si>
  <si>
    <t>06d%</t>
  </si>
  <si>
    <t>='06d Invited no outcome (excl vac, contr, decl)'/'06f Second Vaccination'</t>
  </si>
  <si>
    <t>06e%</t>
  </si>
  <si>
    <t>='06e No contact coded [CALL]'/'06f Second Vaccination'</t>
  </si>
  <si>
    <t>07a%</t>
  </si>
  <si>
    <t>='07a Vaccinated (Booster)'/'07f Second Vaccination'</t>
  </si>
  <si>
    <t>07b%</t>
  </si>
  <si>
    <t>='07b Contraindicated (inc allergies, exclu vaccinated)'/'07f Second Vaccination'</t>
  </si>
  <si>
    <t>07c%</t>
  </si>
  <si>
    <t>='07c Declined (excl vaccinated or contraindicated)'/'07f Second Vaccination'</t>
  </si>
  <si>
    <t>07d%</t>
  </si>
  <si>
    <t>='07d Invited no outcome (excl vac, contr, decl)'/'07f Second Vaccination'</t>
  </si>
  <si>
    <t>07e%</t>
  </si>
  <si>
    <t>='07e No contact coded [CALL]'/'07f Second Vaccination'</t>
  </si>
  <si>
    <t>SEMI</t>
  </si>
  <si>
    <t>= 1</t>
  </si>
  <si>
    <t>1</t>
  </si>
  <si>
    <t>='01 Adults aged 12 yrs or over who are immunosuppressed'</t>
  </si>
  <si>
    <t>1.1</t>
  </si>
  <si>
    <t>='01.1 Housebound immunosuppressed patients'</t>
  </si>
  <si>
    <t>1.2</t>
  </si>
  <si>
    <t>='01.2 Residential/Care home immunosuppressed patients'</t>
  </si>
  <si>
    <t>2</t>
  </si>
  <si>
    <t>='02 Older adults residing in a care home (exc immunosuppressed)'</t>
  </si>
  <si>
    <t>3</t>
  </si>
  <si>
    <t>='03 Adults aged 70 yrs or over'</t>
  </si>
  <si>
    <t>4</t>
  </si>
  <si>
    <t>='04 Adults aged 16 - 69 Clinically Extremely Vulnerable'</t>
  </si>
  <si>
    <t>5</t>
  </si>
  <si>
    <t>='05 Adults aged 50 to 69 yrs'</t>
  </si>
  <si>
    <t>6</t>
  </si>
  <si>
    <t>='06 Adults aged 16 to 49 yrs at risk of Covid or Flu'</t>
  </si>
  <si>
    <t>7</t>
  </si>
  <si>
    <t>='07 Housebound (exc immunosuppressed)'</t>
  </si>
  <si>
    <t>TotalPop</t>
  </si>
  <si>
    <t>='1'+'1.1'+'1.2'+'2'+'3'+'4'+'5'+'6'+'7'</t>
  </si>
  <si>
    <t>Vaccinated1</t>
  </si>
  <si>
    <t>='01.1a Vaccinated (Booster)'+'01.2a Vaccinated (Booster)'+'01a Vaccinated (Booster)'+'02a Vaccinated (Booster)'+'03a Vaccinated (Booster)'+'04a Vaccinated (Booster)'+'05a Vaccinated (Booster)'+'06a Vaccinated (Booster)'</t>
  </si>
  <si>
    <t>Vaccinated</t>
  </si>
  <si>
    <t>=Vaccinated1+'07a Vaccinated (Booster)'</t>
  </si>
  <si>
    <t>Vaccinated%</t>
  </si>
  <si>
    <t>=Vaccinated/Second</t>
  </si>
  <si>
    <t>Contra1</t>
  </si>
  <si>
    <t>='01.1b Contraindicated (inc allergies, exclu vaccinated)'+'01.2b Contraindicated (inc allergies, exclu vaccinated)'+'01b Contraindicated (inc allergies, exclu vaccinated)'+'02b Contraindicated (inc allergies, exclu vaccinated)'</t>
  </si>
  <si>
    <t>contra2</t>
  </si>
  <si>
    <t>='03b Contraindicated (inc allergies, exclu vaccinated)'+'04b Contraindicated (inc allergies, exclu vaccinated)'+'05b Contraindicated (inc allergies, exclu vaccinated)'+'06b Contraindicated (inc allergies, exclu vaccinated)'</t>
  </si>
  <si>
    <t>contra</t>
  </si>
  <si>
    <t>=Contra1+contra2+'07b Contraindicated (inc allergies, exclu vaccinated)'</t>
  </si>
  <si>
    <t>contra%</t>
  </si>
  <si>
    <t>=contra/Second</t>
  </si>
  <si>
    <t>Declined1</t>
  </si>
  <si>
    <t>='01.1c Declined (excl vaccinated or contraindicated)'+'01.2c Declined (excl vaccinated or contraindicated)'+'01c Declined (excl vaccinated or contraindicated)'+'02c Declined (excl vaccinated or contraindicated)'</t>
  </si>
  <si>
    <t>Declined2</t>
  </si>
  <si>
    <t>='03c Declined (excl vaccinated or contraindicated)'+'04c Declined (excl vaccinated or contraindicated)'+'05c Declined (excl vaccinated or contraindicated)'+'06c Declined (excl vaccinated or contraindicated)'</t>
  </si>
  <si>
    <t>Declined</t>
  </si>
  <si>
    <t>=Declined1+Declined2+'07c Declined (excl vaccinated or contraindicated)'</t>
  </si>
  <si>
    <t>Declined%</t>
  </si>
  <si>
    <t>=Declined/Second</t>
  </si>
  <si>
    <t>Invited1</t>
  </si>
  <si>
    <t>='01.1d Invited no outcome (excl vac, contr, decl)'+'01.2d Invited no outcome (excl vac, contr, decl)'+'01d Invited no outcome (excl vac, contr, decl)'+'02d Invited no outcome (excl vac, contr, decl)'+'03d Invited no outcome (excl vac, contr, decl)'</t>
  </si>
  <si>
    <t>Invited2</t>
  </si>
  <si>
    <t>='04d Invited no outcome (excl vac, contr, decl)'+'05d Invited no outcome (excl vac, contr, decl)'+'06d Invited no outcome (excl vac, contr, decl)'+'07d Invited no outcome (excl vac, contr, decl)'</t>
  </si>
  <si>
    <t>Invited</t>
  </si>
  <si>
    <t>=Invited1+Invited2</t>
  </si>
  <si>
    <t>Invited%</t>
  </si>
  <si>
    <t>=Invited/Second</t>
  </si>
  <si>
    <t>nocontact1</t>
  </si>
  <si>
    <t>='01.1e No contact coded [CALL]'+'01.2e No contact coded [CALL]'+'01e No contact coded [CALL]'+'02e No contact coded [CALL]'+'03e No contact coded [CALL]'+'04e No contact coded [CALL]'+'05e No contact coded [CALL]'+'06e No contact coded [CALL]'</t>
  </si>
  <si>
    <t>nocontact</t>
  </si>
  <si>
    <t>=nocontact1+'07e No contact coded [CALL]'</t>
  </si>
  <si>
    <t>nocontact%</t>
  </si>
  <si>
    <t>=nocontact/Second</t>
  </si>
  <si>
    <t>01f%</t>
  </si>
  <si>
    <t>='01f Second Vaccination'/'01 Adults aged 12 yrs or over who are immunosuppressed'</t>
  </si>
  <si>
    <t>01.1f%</t>
  </si>
  <si>
    <t>='01.1f Second Vaccination'/'01.1 Housebound immunosuppressed patients'</t>
  </si>
  <si>
    <t>01.2f%</t>
  </si>
  <si>
    <t>='01.2f Second Vaccination'/'01.2 Residential/Care home immunosuppressed patients'</t>
  </si>
  <si>
    <t>02f%</t>
  </si>
  <si>
    <t>='02f Second Vaccination'/'02 Older adults residing in a care home (exc immunosuppressed)'</t>
  </si>
  <si>
    <t>03f%</t>
  </si>
  <si>
    <t>='03f Second Vaccination'/'03 Adults aged 70 yrs or over'</t>
  </si>
  <si>
    <t>04f%</t>
  </si>
  <si>
    <t>='04f Second Vaccination'/'04 Adults aged 16 - 69 Clinically Extremely Vulnerable'</t>
  </si>
  <si>
    <t>05f%</t>
  </si>
  <si>
    <t>='05f Second Vaccination'/'05 Adults aged 50 to 69 yrs'</t>
  </si>
  <si>
    <t>06f%</t>
  </si>
  <si>
    <t>='06f Second Vaccination'/'06 Adults aged 16 to 49 yrs at risk of Covid or Flu'</t>
  </si>
  <si>
    <t>07f%</t>
  </si>
  <si>
    <t>='07f Second Vaccination'/'07 Housebound (exc immunosuppressed)'</t>
  </si>
  <si>
    <t>Second</t>
  </si>
  <si>
    <t>='01.1f Second Vaccination'+'01.2f Second Vaccination'+'01f Second Vaccination'+'02f Second Vaccination'+'03f Second Vaccination'+'04f Second Vaccination'+'05f Second Vaccination'+'06f Second Vaccination'+'07f Second Vaccination'</t>
  </si>
  <si>
    <t>Second%</t>
  </si>
  <si>
    <t>=Second/TotalPop</t>
  </si>
  <si>
    <t>Calculated Item</t>
  </si>
  <si>
    <t>Item</t>
  </si>
  <si>
    <t>Note:</t>
  </si>
  <si>
    <t>When a cell is updated by more than one formula,</t>
  </si>
  <si>
    <t>the value is set by the formula with the last solve order.</t>
  </si>
  <si>
    <t>To change the solve order for multiple calculated items or fields,</t>
  </si>
  <si>
    <t>on the Options tab, in the Calculations group, click Fields, Items, &amp; Sets, and then click Solve Order.</t>
  </si>
  <si>
    <t>North East London</t>
  </si>
  <si>
    <t>Covid Vaccination: Booster</t>
  </si>
  <si>
    <t>Borough</t>
  </si>
  <si>
    <t>Total Population</t>
  </si>
  <si>
    <t>Second Vaccination</t>
  </si>
  <si>
    <t>% Vaccinated</t>
  </si>
  <si>
    <t>Vaccinated (Booster)</t>
  </si>
  <si>
    <t>Contraindicated (inc allergies)</t>
  </si>
  <si>
    <t>% Contraindicated</t>
  </si>
  <si>
    <t>% Declined</t>
  </si>
  <si>
    <t>% Invited</t>
  </si>
  <si>
    <t>No contact coded</t>
  </si>
  <si>
    <t>% No contact coded</t>
  </si>
  <si>
    <t>Row Labels</t>
  </si>
  <si>
    <t>Sum of TotalPop</t>
  </si>
  <si>
    <t>Sum of Second</t>
  </si>
  <si>
    <t>Sum of Second%</t>
  </si>
  <si>
    <t>Sum of Vaccinated</t>
  </si>
  <si>
    <t>Sum of Vaccinated%</t>
  </si>
  <si>
    <t>Sum of contra</t>
  </si>
  <si>
    <t>Sum of contra%</t>
  </si>
  <si>
    <t>Sum of Declined</t>
  </si>
  <si>
    <t>Sum of Declined%</t>
  </si>
  <si>
    <t>Sum of Invited</t>
  </si>
  <si>
    <t>Sum of Invited%</t>
  </si>
  <si>
    <t>Sum of nocontact</t>
  </si>
  <si>
    <t>Sum of nocontact%</t>
  </si>
  <si>
    <t>Grand Total</t>
  </si>
  <si>
    <t>Adults aged 12 yrs or over who are immunosuppressed</t>
  </si>
  <si>
    <t>Selection Total</t>
  </si>
  <si>
    <t>Sum of 01 Adults aged 12 yrs or over who are immunosuppressed</t>
  </si>
  <si>
    <t>Sum of 01f Second Vaccination</t>
  </si>
  <si>
    <t>Sum of 01f%</t>
  </si>
  <si>
    <t>Sum of 01a Vaccinated (Booster)</t>
  </si>
  <si>
    <t>Sum of 01a%</t>
  </si>
  <si>
    <t>Sum of 01b Contraindicated (inc allergies, exclu vaccinated)</t>
  </si>
  <si>
    <t>Sum of 01b%</t>
  </si>
  <si>
    <t>Sum of 01c Declined (excl vaccinated or contraindicated)</t>
  </si>
  <si>
    <t>Sum of 01c%</t>
  </si>
  <si>
    <t>Sum of 01d Invited no outcome (excl vac, contr, decl)</t>
  </si>
  <si>
    <t>Sum of 01d%</t>
  </si>
  <si>
    <t>Sum of 01e No contact coded [CALL]</t>
  </si>
  <si>
    <t>Sum of 01e%</t>
  </si>
  <si>
    <t>Housebound immunosuppressed patients</t>
  </si>
  <si>
    <t>Sum of 01.1 Housebound immunosuppressed patients</t>
  </si>
  <si>
    <t>Sum of 01.1f Second Vaccination</t>
  </si>
  <si>
    <t>Sum of 01.1f%</t>
  </si>
  <si>
    <t>Sum of 01.1a Vaccinated (Booster)</t>
  </si>
  <si>
    <t>Sum of 01.1a%</t>
  </si>
  <si>
    <t>Sum of 01.1b Contraindicated (inc allergies, exclu vaccinated)</t>
  </si>
  <si>
    <t>Sum of 01.1b%</t>
  </si>
  <si>
    <t>Sum of 01.1c Declined (excl vaccinated or contraindicated)</t>
  </si>
  <si>
    <t>Sum of 01.1c%</t>
  </si>
  <si>
    <t>Sum of 01.1d Invited no outcome (excl vac, contr, decl)</t>
  </si>
  <si>
    <t>Sum of 01.1d%</t>
  </si>
  <si>
    <t>Sum of 01.1e No contact coded [CALL]</t>
  </si>
  <si>
    <t>Sum of 01.1e%</t>
  </si>
  <si>
    <t>Residential/Care home immunosuppressed patients</t>
  </si>
  <si>
    <t>Sum of 01.2 Residential/Care home immunosuppressed patients</t>
  </si>
  <si>
    <t>Sum of 01.2f Second Vaccination</t>
  </si>
  <si>
    <t>Sum of 01.2f%</t>
  </si>
  <si>
    <t>Sum of 01.2a Vaccinated (Booster)</t>
  </si>
  <si>
    <t>Sum of 01.2a%</t>
  </si>
  <si>
    <t>Sum of 01.2b Contraindicated (inc allergies, exclu vaccinated)</t>
  </si>
  <si>
    <t>Sum of 01.2b%</t>
  </si>
  <si>
    <t>Sum of 01.2c Declined (excl vaccinated or contraindicated)</t>
  </si>
  <si>
    <t>Sum of 01.2c%</t>
  </si>
  <si>
    <t>Sum of 01.2d Invited no outcome (excl vac, contr, decl)</t>
  </si>
  <si>
    <t>Sum of 01.2d%</t>
  </si>
  <si>
    <t>Sum of 01.2e No contact coded [CALL]</t>
  </si>
  <si>
    <t>Sum of 01.2e%</t>
  </si>
  <si>
    <t>Older adults residing in a care home (exc immunosuppressed)</t>
  </si>
  <si>
    <t>Sum of 02 Older adults residing in a care home (exc immunosuppressed)</t>
  </si>
  <si>
    <t>Sum of 02f Second Vaccination</t>
  </si>
  <si>
    <t>Sum of 02f%</t>
  </si>
  <si>
    <t>Sum of 02a Vaccinated (Booster)</t>
  </si>
  <si>
    <t>Sum of 02a%</t>
  </si>
  <si>
    <t>Sum of 02b Contraindicated (inc allergies, exclu vaccinated)</t>
  </si>
  <si>
    <t>Sum of 02b%</t>
  </si>
  <si>
    <t>Sum of 02c Declined (excl vaccinated or contraindicated)</t>
  </si>
  <si>
    <t>Sum of 02c%</t>
  </si>
  <si>
    <t>Sum of 02d Invited no outcome (excl vac, contr, decl)</t>
  </si>
  <si>
    <t>Sum of 02d%</t>
  </si>
  <si>
    <t>Sum of 02e No contact coded [CALL]</t>
  </si>
  <si>
    <t>Sum of 02e%</t>
  </si>
  <si>
    <t>Adults aged 70 yrs or over</t>
  </si>
  <si>
    <t>Sum of 03 Adults aged 70 yrs or over</t>
  </si>
  <si>
    <t>Sum of 03f Second Vaccination</t>
  </si>
  <si>
    <t>Sum of 03f%</t>
  </si>
  <si>
    <t>Sum of 03a Vaccinated (Booster)</t>
  </si>
  <si>
    <t>Sum of 03a%</t>
  </si>
  <si>
    <t>Sum of 03b Contraindicated (inc allergies, exclu vaccinated)</t>
  </si>
  <si>
    <t>Sum of 03b%</t>
  </si>
  <si>
    <t>Sum of 03c Declined (excl vaccinated or contraindicated)</t>
  </si>
  <si>
    <t>Sum of 03c%</t>
  </si>
  <si>
    <t>Sum of 03d Invited no outcome (excl vac, contr, decl)</t>
  </si>
  <si>
    <t>Sum of 03d%</t>
  </si>
  <si>
    <t>Sum of 03e No contact coded [CALL]</t>
  </si>
  <si>
    <t>Sum of 03e%</t>
  </si>
  <si>
    <t>Adults aged 16 - 69 Clinically Extremely Vulnerable</t>
  </si>
  <si>
    <t>Sum of 04 Adults aged 16 - 69 Clinically Extremely Vulnerable</t>
  </si>
  <si>
    <t>Sum of 04f Second Vaccination</t>
  </si>
  <si>
    <t>Sum of 04f%</t>
  </si>
  <si>
    <t>Sum of 04a Vaccinated (Booster)</t>
  </si>
  <si>
    <t>Sum of 04a%</t>
  </si>
  <si>
    <t>Sum of 04b Contraindicated (inc allergies, exclu vaccinated)</t>
  </si>
  <si>
    <t>Sum of 04b%</t>
  </si>
  <si>
    <t>Sum of 04c Declined (excl vaccinated or contraindicated)</t>
  </si>
  <si>
    <t>Sum of 04c%</t>
  </si>
  <si>
    <t>Sum of 04d Invited no outcome (excl vac, contr, decl)</t>
  </si>
  <si>
    <t>Sum of 04d%</t>
  </si>
  <si>
    <t>Sum of 04e No contact coded [CALL]</t>
  </si>
  <si>
    <t>Sum of 04e%</t>
  </si>
  <si>
    <t>Sum of 05 Adults aged 50 to 69 yrs</t>
  </si>
  <si>
    <t>Sum of 05f Second Vaccination</t>
  </si>
  <si>
    <t>Sum of 05f%</t>
  </si>
  <si>
    <t>Sum of 05a Vaccinated (Booster)</t>
  </si>
  <si>
    <t>Sum of 05a%</t>
  </si>
  <si>
    <t>Sum of 05b Contraindicated (inc allergies, exclu vaccinated)</t>
  </si>
  <si>
    <t>Sum of 05b%</t>
  </si>
  <si>
    <t>Sum of 05c Declined (excl vaccinated or contraindicated)</t>
  </si>
  <si>
    <t>Sum of 05c%</t>
  </si>
  <si>
    <t>Sum of 05d Invited no outcome (excl vac, contr, decl)</t>
  </si>
  <si>
    <t>Sum of 05d%</t>
  </si>
  <si>
    <t>Sum of 05e No contact coded [CALL]</t>
  </si>
  <si>
    <t>Sum of 05e%</t>
  </si>
  <si>
    <t>Adults aged 16 to 49 yrs at risk of Covid or Flu</t>
  </si>
  <si>
    <t>Sum of 06 Adults aged 16 to 49 yrs at risk of Covid or Flu</t>
  </si>
  <si>
    <t>Sum of 06f Second Vaccination</t>
  </si>
  <si>
    <t>Sum of 06f%</t>
  </si>
  <si>
    <t>Sum of 06a Vaccinated (Booster)</t>
  </si>
  <si>
    <t>Sum of 06a%</t>
  </si>
  <si>
    <t>Sum of 06b Contraindicated (inc allergies, exclu vaccinated)</t>
  </si>
  <si>
    <t>Sum of 06b%</t>
  </si>
  <si>
    <t>Sum of 06c Declined (excl vaccinated or contraindicated)</t>
  </si>
  <si>
    <t>Sum of 06c%</t>
  </si>
  <si>
    <t>Sum of 06d Invited no outcome (excl vac, contr, decl)</t>
  </si>
  <si>
    <t>Sum of 06d%</t>
  </si>
  <si>
    <t>Sum of 06e No contact coded [CALL]</t>
  </si>
  <si>
    <t>Sum of 06e%</t>
  </si>
  <si>
    <t>Housebound (exc immunosuppressed)</t>
  </si>
  <si>
    <t>Sum of 07 Housebound (exc immunosuppressed)</t>
  </si>
  <si>
    <t>Sum of 07f Second Vaccination</t>
  </si>
  <si>
    <t>Sum of 07f%</t>
  </si>
  <si>
    <t>Sum of 07a Vaccinated (Booster)</t>
  </si>
  <si>
    <t>Sum of 07a%</t>
  </si>
  <si>
    <t>Sum of 07b Contraindicated (inc allergies, exclu vaccinated)</t>
  </si>
  <si>
    <t>Sum of 07b%</t>
  </si>
  <si>
    <t>Sum of 07c Declined (excl vaccinated or contraindicated)</t>
  </si>
  <si>
    <t>Sum of 07c%</t>
  </si>
  <si>
    <t>Sum of 07d Invited no outcome (excl vac, contr, decl)</t>
  </si>
  <si>
    <t>Sum of 07d%</t>
  </si>
  <si>
    <t>Sum of 07e No contact coded [CALL]</t>
  </si>
  <si>
    <t>Sum of 07e%</t>
  </si>
  <si>
    <t>Values</t>
  </si>
  <si>
    <t>Sum of SEMI</t>
  </si>
  <si>
    <t>Semi</t>
  </si>
  <si>
    <t>Locality</t>
  </si>
  <si>
    <t>SubLocality</t>
  </si>
  <si>
    <t>Practice</t>
  </si>
  <si>
    <t>Rel_D</t>
  </si>
  <si>
    <t>01 Adults aged 12 yrs or over who are immunosuppressed</t>
  </si>
  <si>
    <t>01.1 Housebound immunosuppressed patients</t>
  </si>
  <si>
    <t>01.1a Vaccinated (Booster)</t>
  </si>
  <si>
    <t>01.2 Residential/Care home immunosuppressed patients</t>
  </si>
  <si>
    <t>01.2a Vaccinated (Booster)</t>
  </si>
  <si>
    <t>01a Vaccinated (Booster)</t>
  </si>
  <si>
    <t>01c Declined (excl vaccinated or contraindicated)</t>
  </si>
  <si>
    <t>01d Invited no outcome (excl vac, contr, decl)</t>
  </si>
  <si>
    <t>01e No contact coded [CALL]</t>
  </si>
  <si>
    <t>02 Older adults residing in a care home (exc immunosuppressed)</t>
  </si>
  <si>
    <t>02a Vaccinated (Booster)</t>
  </si>
  <si>
    <t>02c Declined (excl vaccinated or contraindicated)</t>
  </si>
  <si>
    <t>02e No contact coded [CALL]</t>
  </si>
  <si>
    <t>03 Adults aged 70 yrs or over</t>
  </si>
  <si>
    <t>03a Vaccinated (Booster)</t>
  </si>
  <si>
    <t>03c Declined (excl vaccinated or contraindicated)</t>
  </si>
  <si>
    <t>03d Invited no outcome (excl vac, contr, decl)</t>
  </si>
  <si>
    <t>03e No contact coded [CALL]</t>
  </si>
  <si>
    <t>04 Adults aged 16 - 69 Clinically Extremely Vulnerable</t>
  </si>
  <si>
    <t>04a Vaccinated (Booster)</t>
  </si>
  <si>
    <t>04c Declined (excl vaccinated or contraindicated)</t>
  </si>
  <si>
    <t>04d Invited no outcome (excl vac, contr, decl)</t>
  </si>
  <si>
    <t>04e No contact coded [CALL]</t>
  </si>
  <si>
    <t>05 Adults aged 50 to 69 yrs</t>
  </si>
  <si>
    <t>05a Vaccinated (Booster)</t>
  </si>
  <si>
    <t>05c Declined (excl vaccinated or contraindicated)</t>
  </si>
  <si>
    <t>05d Invited no outcome (excl vac, contr, decl)</t>
  </si>
  <si>
    <t>05e No contact coded [CALL]</t>
  </si>
  <si>
    <t>06 Adults aged 16 to 49 yrs at risk of Covid or Flu</t>
  </si>
  <si>
    <t>06a Vaccinated (Booster)</t>
  </si>
  <si>
    <t>06c Declined (excl vaccinated or contraindicated)</t>
  </si>
  <si>
    <t>06d Invited no outcome (excl vac, contr, decl)</t>
  </si>
  <si>
    <t>06e No contact coded [CALL]</t>
  </si>
  <si>
    <t>07 Housebound (exc immunosuppressed)</t>
  </si>
  <si>
    <t>07a Vaccinated (Booster)</t>
  </si>
  <si>
    <t>07c Declined (excl vaccinated or contraindicated)</t>
  </si>
  <si>
    <t>07d Invited no outcome (excl vac, contr, decl)</t>
  </si>
  <si>
    <t>07e No contact coded [CALL]</t>
  </si>
  <si>
    <t>01.1b Contraindicated (inc allergies, exclu vaccinated)</t>
  </si>
  <si>
    <t>01.1c Declined (excl vaccinated or contraindicated)</t>
  </si>
  <si>
    <t>01.1d Invited no outcome (excl vac, contr, decl)</t>
  </si>
  <si>
    <t>01.1e No contact coded [CALL]</t>
  </si>
  <si>
    <t>01.2b Contraindicated (inc allergies, exclu vaccinated)</t>
  </si>
  <si>
    <t>01.2c Declined (excl vaccinated or contraindicated)</t>
  </si>
  <si>
    <t>01.2d Invited no outcome (excl vac, contr, decl)</t>
  </si>
  <si>
    <t>01.2e No contact coded [CALL]</t>
  </si>
  <si>
    <t>01b Contraindicated (inc allergies, exclu vaccinated)</t>
  </si>
  <si>
    <t>02b Contraindicated (inc allergies, exclu vaccinated)</t>
  </si>
  <si>
    <t>02d Invited no outcome (excl vac, contr, decl)</t>
  </si>
  <si>
    <t>03b Contraindicated (inc allergies, exclu vaccinated)</t>
  </si>
  <si>
    <t>04b Contraindicated (inc allergies, exclu vaccinated)</t>
  </si>
  <si>
    <t>05b Contraindicated (inc allergies, exclu vaccinated)</t>
  </si>
  <si>
    <t>06b Contraindicated (inc allergies, exclu vaccinated)</t>
  </si>
  <si>
    <t>07b Contraindicated (inc allergies, exclu vaccinated)</t>
  </si>
  <si>
    <t>01.1f Second Vaccination</t>
  </si>
  <si>
    <t>01.2f Second Vaccination</t>
  </si>
  <si>
    <t>01f Second Vaccination</t>
  </si>
  <si>
    <t>02f Second Vaccination</t>
  </si>
  <si>
    <t>03f Second Vaccination</t>
  </si>
  <si>
    <t>04f Second Vaccination</t>
  </si>
  <si>
    <t>05f Second Vaccination</t>
  </si>
  <si>
    <t>06f Second Vaccination</t>
  </si>
  <si>
    <t>07f Second Vaccination</t>
  </si>
  <si>
    <t>Newham</t>
  </si>
  <si>
    <t>Central 1</t>
  </si>
  <si>
    <t>Boleyn Medical Centre</t>
  </si>
  <si>
    <t>Greengate Medical Practice</t>
  </si>
  <si>
    <t>Market Street Health Group</t>
  </si>
  <si>
    <t>Newham Medical Centre</t>
  </si>
  <si>
    <t>St Bartholomew Surgery</t>
  </si>
  <si>
    <t>The Azad Practice</t>
  </si>
  <si>
    <t>08 Healthy adults aged 18+</t>
  </si>
  <si>
    <t>08a Vaccinated (Booster)</t>
  </si>
  <si>
    <t>08b Contraindicated (inc allergies, exclu vaccinated)</t>
  </si>
  <si>
    <t>08c Declined (excl vaccinated or contraindicated)</t>
  </si>
  <si>
    <t>08d Invited no outcome (excl vac, contr, decl)</t>
  </si>
  <si>
    <t>08e No contact coded [CALL]</t>
  </si>
  <si>
    <t>08f Second Vaccination</t>
  </si>
  <si>
    <t>Sum of 08 Healthy adults aged 18+</t>
  </si>
  <si>
    <t>Sum of 08a Vaccinated (Booster)</t>
  </si>
  <si>
    <t>Sum of 08f Second Vaccination</t>
  </si>
  <si>
    <t>Sum of 08b Contraindicated (inc allergies, exclu vaccinated)</t>
  </si>
  <si>
    <t>Sum of 08c Declined (excl vaccinated or contraindicated)</t>
  </si>
  <si>
    <t>Sum of 08d Invited no outcome (excl vac, contr, decl)</t>
  </si>
  <si>
    <t>Sum of 08e No contact coded [CALL]</t>
  </si>
  <si>
    <t>Sum of 08a%</t>
  </si>
  <si>
    <t>Sum of 08b%</t>
  </si>
  <si>
    <t>Sum of 08c%</t>
  </si>
  <si>
    <t>Sum of 08d%</t>
  </si>
  <si>
    <t>Sum of 08e%</t>
  </si>
  <si>
    <t>Sum of 08f%</t>
  </si>
  <si>
    <t>Healthy adults aged 18+</t>
  </si>
  <si>
    <t>Barking and Dagenham</t>
  </si>
  <si>
    <t>West</t>
  </si>
  <si>
    <t>Abbey Medical centre</t>
  </si>
  <si>
    <t>East One</t>
  </si>
  <si>
    <t>Dr Alkaisy Surgery</t>
  </si>
  <si>
    <t>West One</t>
  </si>
  <si>
    <t>Highgrove Surgery</t>
  </si>
  <si>
    <t>John Smith House</t>
  </si>
  <si>
    <t>North</t>
  </si>
  <si>
    <t>Oval Road Practice</t>
  </si>
  <si>
    <t>East</t>
  </si>
  <si>
    <t>Porters Avenue Doctors Surgery</t>
  </si>
  <si>
    <t>Ripple Road Medical Centre</t>
  </si>
  <si>
    <t>Central</t>
  </si>
  <si>
    <t>Tulasi Medical Centre</t>
  </si>
  <si>
    <t>City &amp; Hackney</t>
  </si>
  <si>
    <t>Woodberry Wetlands (NW1)</t>
  </si>
  <si>
    <t>Cedar Practice</t>
  </si>
  <si>
    <t>Havering</t>
  </si>
  <si>
    <t>Havering North</t>
  </si>
  <si>
    <t>Chase Cross Medical Centre (Dr Kulendran)</t>
  </si>
  <si>
    <t>Havering South</t>
  </si>
  <si>
    <t>Hornchurch Healthcare</t>
  </si>
  <si>
    <t>Kings Park Surgery</t>
  </si>
  <si>
    <t>Straight Road Doctors Surgery (Dr Prasad)</t>
  </si>
  <si>
    <t>North Newham</t>
  </si>
  <si>
    <t>Claremont Clinic</t>
  </si>
  <si>
    <t>North East 2</t>
  </si>
  <si>
    <t>Dr Sathyajith Surgery</t>
  </si>
  <si>
    <t>Docklands</t>
  </si>
  <si>
    <t>E16 Health</t>
  </si>
  <si>
    <t>Stratford</t>
  </si>
  <si>
    <t>First4Health Church Road</t>
  </si>
  <si>
    <t>Newham Central</t>
  </si>
  <si>
    <t>Lucas Avenue Surgery</t>
  </si>
  <si>
    <t>Stratford Village Surgery</t>
  </si>
  <si>
    <t>North East 1</t>
  </si>
  <si>
    <t>The Manor Park Practice</t>
  </si>
  <si>
    <t>The Vicarage Lane Surgery</t>
  </si>
  <si>
    <t>Tollgate Health Centre</t>
  </si>
  <si>
    <t>Westbury Road Medical Practice</t>
  </si>
  <si>
    <t>Redbridge</t>
  </si>
  <si>
    <t>Wanstead &amp; Woodford</t>
  </si>
  <si>
    <t>Broadway Surgery</t>
  </si>
  <si>
    <t>Seven Kings</t>
  </si>
  <si>
    <t>Chadwell Heath Surgery</t>
  </si>
  <si>
    <t>Doctor's House</t>
  </si>
  <si>
    <t>Cranbrook</t>
  </si>
  <si>
    <t>Drive Surgery</t>
  </si>
  <si>
    <t>NewCross Alliance</t>
  </si>
  <si>
    <t>Fullwell Cross Medical Centre</t>
  </si>
  <si>
    <t>Glebelands Practice</t>
  </si>
  <si>
    <t>Granville Medical Centre</t>
  </si>
  <si>
    <t>Grove Surgery</t>
  </si>
  <si>
    <t>Hainault Surgery</t>
  </si>
  <si>
    <t>Fairlop</t>
  </si>
  <si>
    <t>Heathcote Primary Care Centre</t>
  </si>
  <si>
    <t>Loxford</t>
  </si>
  <si>
    <t>Ilford Lane Surgery</t>
  </si>
  <si>
    <t>Ilford Medical Centre</t>
  </si>
  <si>
    <t>Mathukias Surgery</t>
  </si>
  <si>
    <t>Oak Tree Medical Practice</t>
  </si>
  <si>
    <t>Seven Kings Practice</t>
  </si>
  <si>
    <t>Southdene Surgery</t>
  </si>
  <si>
    <t>St Clements Surgery</t>
  </si>
  <si>
    <t>The Practice Loxford</t>
  </si>
  <si>
    <t>York Road Surgery</t>
  </si>
  <si>
    <t>Waltham Forest</t>
  </si>
  <si>
    <t>Chingford E4</t>
  </si>
  <si>
    <t>Chingford Medical Practice</t>
  </si>
  <si>
    <t>Chingford/ Walthamstow</t>
  </si>
  <si>
    <t>Forest Surgery</t>
  </si>
  <si>
    <t>Handsworth Medical Centre</t>
  </si>
  <si>
    <t>Leyton Collaborative</t>
  </si>
  <si>
    <t>Leyton Healthcare (Oliver Road)</t>
  </si>
  <si>
    <t>Forest Integrated Health</t>
  </si>
  <si>
    <t>The Ecclesbourne Practice</t>
  </si>
  <si>
    <t>The Manor Practice</t>
  </si>
  <si>
    <t>The Microfaculty</t>
  </si>
  <si>
    <t>Aurora Medcare</t>
  </si>
  <si>
    <t>Barking Medical  Group Practice</t>
  </si>
  <si>
    <t>Becontree Medical Centre</t>
  </si>
  <si>
    <t>Broad Street Medical Centre</t>
  </si>
  <si>
    <t>Church Elm Lane Medical Practice</t>
  </si>
  <si>
    <t>Dr Gupta &amp; Partner</t>
  </si>
  <si>
    <t>Faircross Health Centre</t>
  </si>
  <si>
    <t>First Avenue Surgery</t>
  </si>
  <si>
    <t>Five Elms</t>
  </si>
  <si>
    <t>Gables Surgery</t>
  </si>
  <si>
    <t>Green Lane Surgery</t>
  </si>
  <si>
    <t>Halbutt Street Surgery</t>
  </si>
  <si>
    <t>Heathway Medical Centre</t>
  </si>
  <si>
    <t>Hedgemans Surgery</t>
  </si>
  <si>
    <t>Julia Engwell Surgery</t>
  </si>
  <si>
    <t>Laburnum Health centre</t>
  </si>
  <si>
    <t>Marks Gate Medical Practice</t>
  </si>
  <si>
    <t>Parkview Medical Practice</t>
  </si>
  <si>
    <t>Shifa Medical Practice</t>
  </si>
  <si>
    <t>St Albans Surgery</t>
  </si>
  <si>
    <t>The Surgery</t>
  </si>
  <si>
    <t>The Surgery (Dr Ola)</t>
  </si>
  <si>
    <t>The White House</t>
  </si>
  <si>
    <t>Valence Medical Centre</t>
  </si>
  <si>
    <t>Victoria Medical Centre</t>
  </si>
  <si>
    <t>Allerton Road Medical Centre</t>
  </si>
  <si>
    <t>Hackney Marshes (SE1)</t>
  </si>
  <si>
    <t>Athena Medical Centre</t>
  </si>
  <si>
    <t>Clissold Park (NW2)</t>
  </si>
  <si>
    <t>Barretts Grove Surgery</t>
  </si>
  <si>
    <t>Barton House Health Centre</t>
  </si>
  <si>
    <t>London Fields (SW1)</t>
  </si>
  <si>
    <t>Beechwood Medical Centre</t>
  </si>
  <si>
    <t>Brooke Road Surgery</t>
  </si>
  <si>
    <t>Hackney Downs (NE2)</t>
  </si>
  <si>
    <t>Clapton Surgery</t>
  </si>
  <si>
    <t>Springfield Park (NE1)</t>
  </si>
  <si>
    <t>Cranwich Road Surgery</t>
  </si>
  <si>
    <t>Dalston Practice</t>
  </si>
  <si>
    <t>Shoreditch Park &amp; City (SW2)</t>
  </si>
  <si>
    <t>De Beauvoir Surgery</t>
  </si>
  <si>
    <t>Elm Practice</t>
  </si>
  <si>
    <t>Well Street Common (SE2)</t>
  </si>
  <si>
    <t>Elsdale Street Surgery</t>
  </si>
  <si>
    <t>Healy Medical Centre</t>
  </si>
  <si>
    <t>Kingsmead Healthcare</t>
  </si>
  <si>
    <t>Latimer Health Centre</t>
  </si>
  <si>
    <t>London Fields Medical Centre</t>
  </si>
  <si>
    <t>Lower Clapton Group Practice</t>
  </si>
  <si>
    <t>Queensbridge Group Practice</t>
  </si>
  <si>
    <t>Richmond Road Medical Centre</t>
  </si>
  <si>
    <t>Rosewood Practice</t>
  </si>
  <si>
    <t>Shoreditch Park Surgery</t>
  </si>
  <si>
    <t>Somerford Grove Practice</t>
  </si>
  <si>
    <t>Southgate &amp; Whiston Road Surgery</t>
  </si>
  <si>
    <t>Spring Hill Practice</t>
  </si>
  <si>
    <t>Stamford Hill Surgery</t>
  </si>
  <si>
    <t>Statham Grove Surgery</t>
  </si>
  <si>
    <t>The Gadvhi Practice</t>
  </si>
  <si>
    <t>The Greenhouse</t>
  </si>
  <si>
    <t>The Heron Practice</t>
  </si>
  <si>
    <t>The Hoxton Surgery</t>
  </si>
  <si>
    <t>The Lawson Practice</t>
  </si>
  <si>
    <t>The Lea Surgery</t>
  </si>
  <si>
    <t>The Neaman Practice</t>
  </si>
  <si>
    <t>The Nightingale Practice</t>
  </si>
  <si>
    <t>The Riverside Practice</t>
  </si>
  <si>
    <t>The Sandringham Practice</t>
  </si>
  <si>
    <t>The Well Street Surgery</t>
  </si>
  <si>
    <t>The Wick Health Centre</t>
  </si>
  <si>
    <t>Trowbridge Surgery</t>
  </si>
  <si>
    <t>AbbaMoor Surgery</t>
  </si>
  <si>
    <t>Avon Road Surgery (Cranham Health Centre)</t>
  </si>
  <si>
    <t>Berwick Surgery</t>
  </si>
  <si>
    <t>Havering Crest</t>
  </si>
  <si>
    <t>Billet Lane Medical Centre</t>
  </si>
  <si>
    <t>Brentwood Road Surgery (Dr Marks)</t>
  </si>
  <si>
    <t>Central Park Surgery (Dr Kakad)</t>
  </si>
  <si>
    <t>Chadwell Heath Health Centre - The Upstairs Surgery (Dr Hamilton-Smith)</t>
  </si>
  <si>
    <t>Chadwell Heath Health Centre (Dr A Patel)</t>
  </si>
  <si>
    <t>Cranham Village Surgery (Dr C Dahs &amp; Dr IP Humberstone Surgery)</t>
  </si>
  <si>
    <t>Dr N K Gupta Surgery</t>
  </si>
  <si>
    <t>Haiderian Medical Centre</t>
  </si>
  <si>
    <t>Harlow Road Surgery (Dr N Tariq)</t>
  </si>
  <si>
    <t>Harold Hill Health Centre (Dr Kuchhai)</t>
  </si>
  <si>
    <t>High Street Surgery (Dr Pervez)</t>
  </si>
  <si>
    <t>Ingrebourne Medical Centre</t>
  </si>
  <si>
    <t>Lynwood Medical Centre</t>
  </si>
  <si>
    <t>Maylands Health Care</t>
  </si>
  <si>
    <t>Havering Marshall</t>
  </si>
  <si>
    <t>North Street Medical Care</t>
  </si>
  <si>
    <t>Oak Lodge Surgery (Dr Chowdhury)</t>
  </si>
  <si>
    <t>Petersfield Surgery</t>
  </si>
  <si>
    <t>Rainham Health Centre</t>
  </si>
  <si>
    <t>Rush Green Medical Centre (Dr Poologanathan &amp; Partners)</t>
  </si>
  <si>
    <t>Rush Green Medical Centre (Dr Sanomi)</t>
  </si>
  <si>
    <t>South Hornchurch Medical Practice</t>
  </si>
  <si>
    <t>St Edwards Surgery</t>
  </si>
  <si>
    <t>Sutton Ave surgery (P M Patel)</t>
  </si>
  <si>
    <t>The Greenwood Practice</t>
  </si>
  <si>
    <t>The Modern Medical Centre</t>
  </si>
  <si>
    <t>The New Medical Centre</t>
  </si>
  <si>
    <t>The Robins Surgery</t>
  </si>
  <si>
    <t>The Rosewood Medical Centre</t>
  </si>
  <si>
    <t>The Surgery (Dr Rahman)</t>
  </si>
  <si>
    <t>The Upminster Bridge Surgery (Dr O'Moore)</t>
  </si>
  <si>
    <t>Upminster Medical Centre</t>
  </si>
  <si>
    <t>Western Road Medical Centre</t>
  </si>
  <si>
    <t>Wood Lane Medical Centre</t>
  </si>
  <si>
    <t>Abbey Road Medical Practice</t>
  </si>
  <si>
    <t>Balaam Street Practice</t>
  </si>
  <si>
    <t>Birchdale Road Medical Practice</t>
  </si>
  <si>
    <t>Carpenter's Practice</t>
  </si>
  <si>
    <t>South One Newham</t>
  </si>
  <si>
    <t>Cumberland Road Medical Practice</t>
  </si>
  <si>
    <t>Custom House Surgery</t>
  </si>
  <si>
    <t>Dr CM Patel</t>
  </si>
  <si>
    <t>Dr Ruiz – St Lukes Medical Centre</t>
  </si>
  <si>
    <t>North West 2</t>
  </si>
  <si>
    <t>Dr Samuel &amp; Dr Khan's Practice</t>
  </si>
  <si>
    <t>E12 Medical Practice</t>
  </si>
  <si>
    <t>E7 Health - First 4 Health Group</t>
  </si>
  <si>
    <t>East End Medical Centre</t>
  </si>
  <si>
    <t>Essex Lodge</t>
  </si>
  <si>
    <t>Glen Road Medical Centre</t>
  </si>
  <si>
    <t>Lathom Medical Centre</t>
  </si>
  <si>
    <t>Liberty Bridge Road</t>
  </si>
  <si>
    <t>Newham Transitional Team</t>
  </si>
  <si>
    <t>Plashet Medical Centre</t>
  </si>
  <si>
    <t>Royal Docks Medical Centre</t>
  </si>
  <si>
    <t>Sangam Surgery</t>
  </si>
  <si>
    <t>Shrewsbury Road Surgery</t>
  </si>
  <si>
    <t>Star Lane Medical Centre</t>
  </si>
  <si>
    <t>Stratford Health Centre</t>
  </si>
  <si>
    <t>The Forest Practice</t>
  </si>
  <si>
    <t>The Project Surgery</t>
  </si>
  <si>
    <t>The Summit Practice</t>
  </si>
  <si>
    <t>Upton Lane Medical Centre</t>
  </si>
  <si>
    <t>Woodgrange Medical Practice</t>
  </si>
  <si>
    <t>Wordsworth Health Centre</t>
  </si>
  <si>
    <t>Aldersbrook Medical Centre</t>
  </si>
  <si>
    <t>Balfour Road Surgery</t>
  </si>
  <si>
    <t>Castleton Road Surgery</t>
  </si>
  <si>
    <t>Clayhall Clinic</t>
  </si>
  <si>
    <t>Cranbrook Surgery</t>
  </si>
  <si>
    <t>Eastern Avenue Medical Centre</t>
  </si>
  <si>
    <t>Elmhurst Practice</t>
  </si>
  <si>
    <t>Fencepiece Road Medical Practice</t>
  </si>
  <si>
    <t>Forest Edge Practice</t>
  </si>
  <si>
    <t>Fullwell Avenue Surgery</t>
  </si>
  <si>
    <t>Gants Hill Medical Centre</t>
  </si>
  <si>
    <t>Goodmayes Medical Centre</t>
  </si>
  <si>
    <t>Green Lane, Goodmayes Medical practice</t>
  </si>
  <si>
    <t>Kenwood Medical Centre</t>
  </si>
  <si>
    <t>Newbury Group Practice</t>
  </si>
  <si>
    <t>Queen Mary Practice</t>
  </si>
  <si>
    <t>Redbridge Surgery</t>
  </si>
  <si>
    <t>Rydal Practice</t>
  </si>
  <si>
    <t>Shrubberies Medical Centre</t>
  </si>
  <si>
    <t>The Evergreen Practice</t>
  </si>
  <si>
    <t>The Palms Medical Centre</t>
  </si>
  <si>
    <t>The Willows Practice</t>
  </si>
  <si>
    <t>Wanstead Place Surgery</t>
  </si>
  <si>
    <t>Tower Hamlets</t>
  </si>
  <si>
    <t>Poplar and Limehouse Network</t>
  </si>
  <si>
    <t>Aberfeldy Practice</t>
  </si>
  <si>
    <t>East End Health Network</t>
  </si>
  <si>
    <t>Albion Health Centre</t>
  </si>
  <si>
    <t>Healthy Island Network</t>
  </si>
  <si>
    <t>Barkantine Practice</t>
  </si>
  <si>
    <t>The One Network</t>
  </si>
  <si>
    <t>Bethnal Green Health Centre</t>
  </si>
  <si>
    <t>Blithehale Medical Centre</t>
  </si>
  <si>
    <t>Chrisp Street Health Centre</t>
  </si>
  <si>
    <t>Tower Network</t>
  </si>
  <si>
    <t>City Square Medical Group</t>
  </si>
  <si>
    <t>Docklands Medical Centre</t>
  </si>
  <si>
    <t>Globe Town Surgery</t>
  </si>
  <si>
    <t>Goodman’s Field Health Centre</t>
  </si>
  <si>
    <t>Gough Walk (Dr Selvan)</t>
  </si>
  <si>
    <t>Bow Health</t>
  </si>
  <si>
    <t>Grove Road Surgery (Dr Shah)</t>
  </si>
  <si>
    <t>Harford Health Centre</t>
  </si>
  <si>
    <t>Harley Grove Medical Centre</t>
  </si>
  <si>
    <t>Health E1</t>
  </si>
  <si>
    <t>Island Health</t>
  </si>
  <si>
    <t>Island Medical Centre</t>
  </si>
  <si>
    <t>Jubilee Street Practice</t>
  </si>
  <si>
    <t>Limehouse Practice (Gill Street)</t>
  </si>
  <si>
    <t>Mile End East and Bromley by Bow Network</t>
  </si>
  <si>
    <t>Merchant Street (Dr Rana)</t>
  </si>
  <si>
    <t>Ruston Street Clinic (Dr Amin)</t>
  </si>
  <si>
    <t>Spitalfields Practice</t>
  </si>
  <si>
    <t>St Andrews Health Centre</t>
  </si>
  <si>
    <t>St Katharine Docks Practice</t>
  </si>
  <si>
    <t>St Pauls Way Medical Centre</t>
  </si>
  <si>
    <t>St Stephens Health Centre</t>
  </si>
  <si>
    <t>Stroudley Walk Centre</t>
  </si>
  <si>
    <t>Strouts Place Medical Centre</t>
  </si>
  <si>
    <t>The Mission Practice</t>
  </si>
  <si>
    <t>The Tredegar Practice</t>
  </si>
  <si>
    <t>Wapping Group Practice</t>
  </si>
  <si>
    <t>XXP/BBB</t>
  </si>
  <si>
    <t xml:space="preserve"> Crawley Road Medical Centre</t>
  </si>
  <si>
    <t>Central Walthamstow</t>
  </si>
  <si>
    <t xml:space="preserve"> The Firs</t>
  </si>
  <si>
    <t xml:space="preserve"> The Penryhn Surgery</t>
  </si>
  <si>
    <t>Addison Road Medical Practice</t>
  </si>
  <si>
    <t>Churchill Medical Centre</t>
  </si>
  <si>
    <t>Claremont Medical Centre</t>
  </si>
  <si>
    <t>Dr Dhital Practice</t>
  </si>
  <si>
    <t>Dr Shantir Practice</t>
  </si>
  <si>
    <t>Francis Road Medical Centre</t>
  </si>
  <si>
    <t>South Leytonstone</t>
  </si>
  <si>
    <t>Green Man Medical Centre</t>
  </si>
  <si>
    <t>Walthamstow West</t>
  </si>
  <si>
    <t>Hampton Medical Centre</t>
  </si>
  <si>
    <t>High Road Surgery</t>
  </si>
  <si>
    <t>Higham Hill Medical Centre</t>
  </si>
  <si>
    <t>Kings Head Medical Practice</t>
  </si>
  <si>
    <t>Kiyani Medical Practice</t>
  </si>
  <si>
    <t>Larkshall Medical Centre</t>
  </si>
  <si>
    <t>Lime Tree &amp; Sinnott Healthcare Ltd</t>
  </si>
  <si>
    <t>Lime Tree Surgery</t>
  </si>
  <si>
    <t>LL Medical Care (Agarwal &amp; Agrwal Practice)</t>
  </si>
  <si>
    <t>Old Church Surgery</t>
  </si>
  <si>
    <t>Queens Road Medical Centre</t>
  </si>
  <si>
    <t>Seymour Medical Centre</t>
  </si>
  <si>
    <t>Sma Medical Centre</t>
  </si>
  <si>
    <t>St James Medical Practice Ltd</t>
  </si>
  <si>
    <t>The Allum Medical Centre</t>
  </si>
  <si>
    <t>The Bailey Practice</t>
  </si>
  <si>
    <t>The Harrow Road Surgery</t>
  </si>
  <si>
    <t>The Langthorne Sharma Family Practice</t>
  </si>
  <si>
    <t>The Lyndhurst Surgery</t>
  </si>
  <si>
    <t>The Ridgeway Surgery</t>
  </si>
  <si>
    <t>Waltham Forest Community &amp; Family Health Services Ltd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</si>
</sst>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_-* #,##0_-;\-* #,##0_-;_-* &quot;-&quot;??_-;_-@_-"/>
    <numFmt numFmtId="165" formatCode="0.0%"/>
  </numFmts>
  <fonts count="8" x14ac:knownFonts="1">
    <font>
      <sz val="11"/>
      <color theme="1"/>
      <name val="Calibri"/>
      <family val="2"/>
      <scheme val="minor"/>
    </font>
    <font>
      <sz val="20"/>
      <color theme="1"/>
      <name val="Calibri"/>
      <family val="2"/>
      <scheme val="minor"/>
    </font>
    <font>
      <sz val="14"/>
      <color theme="1"/>
      <name val="Calibri"/>
      <family val="2"/>
      <scheme val="minor"/>
    </font>
    <font>
      <sz val="18"/>
      <color theme="1"/>
      <name val="Calibri"/>
      <family val="2"/>
      <scheme val="minor"/>
    </font>
    <font>
      <sz val="11"/>
      <color theme="1"/>
      <name val="Calibri"/>
      <family val="2"/>
      <scheme val="minor"/>
    </font>
    <font>
      <b/>
      <sz val="11"/>
      <color theme="1"/>
      <name val="Calibri"/>
      <family val="2"/>
      <scheme val="minor"/>
    </font>
    <font>
      <sz val="8"/>
      <name val="Calibri"/>
      <family val="2"/>
      <scheme val="minor"/>
    </font>
    <font>
      <b/>
      <i/>
      <sz val="11"/>
      <color theme="1"/>
      <name val="Calibri"/>
      <family val="2"/>
      <scheme val="minor"/>
    </font>
  </fonts>
  <fills count="5">
    <fill>
      <patternFill patternType="none"/>
    </fill>
    <fill>
      <patternFill patternType="gray125"/>
    </fill>
    <fill>
      <patternFill patternType="solid">
        <fgColor theme="0" tint="-0.14999847407452621"/>
        <bgColor theme="0" tint="-0.14999847407452621"/>
      </patternFill>
    </fill>
    <fill>
      <patternFill patternType="solid">
        <fgColor theme="3" tint="0.79998168889431442"/>
        <bgColor theme="0" tint="-0.14999847407452621"/>
      </patternFill>
    </fill>
    <fill>
      <patternFill patternType="solid">
        <fgColor theme="0"/>
        <bgColor indexed="64"/>
      </patternFill>
    </fill>
  </fills>
  <borders count="3">
    <border>
      <left/>
      <right/>
      <top/>
      <bottom/>
      <diagonal/>
    </border>
    <border>
      <left/>
      <right/>
      <top style="thin">
        <color theme="0" tint="-0.34998626667073579"/>
      </top>
      <bottom/>
      <diagonal/>
    </border>
    <border>
      <left/>
      <right/>
      <top/>
      <bottom style="thin">
        <color indexed="8"/>
      </bottom>
      <diagonal/>
    </border>
  </borders>
  <cellStyleXfs count="3">
    <xf numFmtId="0" fontId="0" fillId="0" borderId="0"/>
    <xf numFmtId="43" fontId="4" fillId="0" borderId="0" applyFont="0" applyFill="0" applyBorder="0" applyAlignment="0" applyProtection="0"/>
    <xf numFmtId="9" fontId="4" fillId="0" borderId="0" applyFont="0" applyFill="0" applyBorder="0" applyAlignment="0" applyProtection="0"/>
  </cellStyleXfs>
  <cellXfs count="21">
    <xf numFmtId="0" fontId="0" fillId="0" borderId="0" xfId="0"/>
    <xf numFmtId="14" fontId="0" fillId="0" borderId="0" xfId="0" applyNumberFormat="1"/>
    <xf numFmtId="0" fontId="1" fillId="0" borderId="0" xfId="0" applyFont="1"/>
    <xf numFmtId="14" fontId="2" fillId="0" borderId="0" xfId="0" applyNumberFormat="1" applyFont="1" applyAlignment="1">
      <alignment horizontal="left"/>
    </xf>
    <xf numFmtId="0" fontId="3" fillId="0" borderId="0" xfId="0" applyFont="1"/>
    <xf numFmtId="0" fontId="0" fillId="0" borderId="0" xfId="0" pivotButton="1"/>
    <xf numFmtId="0" fontId="0" fillId="0" borderId="0" xfId="0" applyAlignment="1">
      <alignment horizontal="left"/>
    </xf>
    <xf numFmtId="0" fontId="0" fillId="0" borderId="0" xfId="0" applyAlignment="1">
      <alignment horizontal="left" indent="1"/>
    </xf>
    <xf numFmtId="0" fontId="0" fillId="0" borderId="0" xfId="0" applyAlignment="1">
      <alignment horizontal="left" indent="2"/>
    </xf>
    <xf numFmtId="9" fontId="0" fillId="0" borderId="0" xfId="0" applyNumberFormat="1"/>
    <xf numFmtId="0" fontId="5" fillId="2" borderId="1" xfId="0" applyFont="1" applyFill="1" applyBorder="1" applyAlignment="1">
      <alignment horizontal="center" vertical="center" wrapText="1"/>
    </xf>
    <xf numFmtId="164" fontId="5" fillId="2" borderId="1" xfId="1" applyNumberFormat="1" applyFont="1" applyFill="1" applyBorder="1" applyAlignment="1">
      <alignment horizontal="center" vertical="center" wrapText="1"/>
    </xf>
    <xf numFmtId="10" fontId="5" fillId="2" borderId="1" xfId="0" applyNumberFormat="1" applyFont="1" applyFill="1" applyBorder="1" applyAlignment="1">
      <alignment horizontal="center" vertical="center" wrapText="1"/>
    </xf>
    <xf numFmtId="165" fontId="5" fillId="2" borderId="1" xfId="0" applyNumberFormat="1" applyFont="1" applyFill="1" applyBorder="1" applyAlignment="1">
      <alignment horizontal="center" vertical="center" wrapText="1"/>
    </xf>
    <xf numFmtId="0" fontId="5" fillId="3" borderId="1" xfId="0" applyFont="1" applyFill="1" applyBorder="1" applyAlignment="1">
      <alignment horizontal="left" vertical="center"/>
    </xf>
    <xf numFmtId="0" fontId="5" fillId="3" borderId="1" xfId="0" applyFont="1" applyFill="1" applyBorder="1" applyAlignment="1">
      <alignment horizontal="right" vertical="center"/>
    </xf>
    <xf numFmtId="9" fontId="5" fillId="3" borderId="1" xfId="2" applyFont="1" applyFill="1" applyBorder="1" applyAlignment="1">
      <alignment horizontal="right" vertical="center"/>
    </xf>
    <xf numFmtId="0" fontId="0" fillId="4" borderId="0" xfId="0" applyFill="1"/>
    <xf numFmtId="0" fontId="7" fillId="0" borderId="0" xfId="0" applyFont="1"/>
    <xf numFmtId="0" fontId="5" fillId="0" borderId="2" xfId="0" applyFont="1" applyBorder="1"/>
    <xf numFmtId="0" fontId="0" fillId="0" borderId="0" xfId="0" applyNumberFormat="1"/>
  </cellXfs>
  <cellStyles count="3">
    <cellStyle name="Comma" xfId="1" builtinId="3"/>
    <cellStyle name="Normal" xfId="0" builtinId="0"/>
    <cellStyle name="Percent" xfId="2" builtinId="5"/>
  </cellStyles>
  <dxfs count="20">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19" formatCode="dd/mm/yyyy"/>
    </dxf>
    <dxf>
      <numFmt numFmtId="0" formatCode="General"/>
    </dxf>
    <dxf>
      <numFmt numFmtId="0" formatCode="General"/>
    </dxf>
    <dxf>
      <numFmt numFmtId="0" formatCode="Genera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microsoft.com/office/2007/relationships/slicerCache" Target="slicerCaches/slicerCache2.xml"/><Relationship Id="rId39"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theme" Target="theme/theme1.xml"/><Relationship Id="rId42"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microsoft.com/office/2007/relationships/slicerCache" Target="slicerCaches/slicerCache1.xml"/><Relationship Id="rId33" Type="http://schemas.microsoft.com/office/2007/relationships/slicerCache" Target="slicerCaches/slicerCache9.xml"/><Relationship Id="rId38"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microsoft.com/office/2007/relationships/slicerCache" Target="slicerCaches/slicerCache5.xml"/><Relationship Id="rId41"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pivotCacheDefinition" Target="pivotCache/pivotCacheDefinition1.xml"/><Relationship Id="rId32" Type="http://schemas.microsoft.com/office/2007/relationships/slicerCache" Target="slicerCaches/slicerCache8.xml"/><Relationship Id="rId37" Type="http://schemas.openxmlformats.org/officeDocument/2006/relationships/sharedStrings" Target="sharedStrings.xml"/><Relationship Id="rId40"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microsoft.com/office/2007/relationships/slicerCache" Target="slicerCaches/slicerCache4.xml"/><Relationship Id="rId36"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microsoft.com/office/2007/relationships/slicerCache" Target="slicerCaches/slicerCache7.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microsoft.com/office/2007/relationships/slicerCache" Target="slicerCaches/slicerCache3.xml"/><Relationship Id="rId30" Type="http://schemas.microsoft.com/office/2007/relationships/slicerCache" Target="slicerCaches/slicerCache6.xml"/><Relationship Id="rId35" Type="http://schemas.openxmlformats.org/officeDocument/2006/relationships/connections" Target="connections.xml"/><Relationship Id="rId43" Type="http://schemas.openxmlformats.org/officeDocument/2006/relationships/customXml" Target="../customXml/item5.xml"/></Relationships>
</file>

<file path=xl/charts/_rels/chart1.xml.rels><?xml version="1.0" encoding="UTF-8" standalone="yes"?>
<Relationships xmlns="http://schemas.openxmlformats.org/package/2006/relationships"><Relationship Id="rId3" Type="http://schemas.openxmlformats.org/officeDocument/2006/relationships/themeOverride" Target="../theme/themeOverride1.xml"/><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3" Type="http://schemas.openxmlformats.org/officeDocument/2006/relationships/themeOverride" Target="../theme/themeOverride2.xml"/><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3" Type="http://schemas.openxmlformats.org/officeDocument/2006/relationships/themeOverride" Target="../theme/themeOverride3.xml"/><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3" Type="http://schemas.openxmlformats.org/officeDocument/2006/relationships/themeOverride" Target="../theme/themeOverride4.xml"/><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3" Type="http://schemas.openxmlformats.org/officeDocument/2006/relationships/themeOverride" Target="../theme/themeOverride5.xml"/><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3" Type="http://schemas.openxmlformats.org/officeDocument/2006/relationships/themeOverride" Target="../theme/themeOverride6.xml"/><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3" Type="http://schemas.openxmlformats.org/officeDocument/2006/relationships/themeOverride" Target="../theme/themeOverride7.xml"/><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3" Type="http://schemas.openxmlformats.org/officeDocument/2006/relationships/themeOverride" Target="../theme/themeOverride8.xml"/><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3" Type="http://schemas.openxmlformats.org/officeDocument/2006/relationships/themeOverride" Target="../theme/themeOverride9.xml"/><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3" Type="http://schemas.openxmlformats.org/officeDocument/2006/relationships/themeOverride" Target="../theme/themeOverride10.xml"/><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D4A6-47E9-98C6-291533E0ACA0}"/>
              </c:ext>
            </c:extLst>
          </c:dPt>
          <c:dPt>
            <c:idx val="1"/>
            <c:bubble3D val="0"/>
            <c:extLst>
              <c:ext xmlns:c16="http://schemas.microsoft.com/office/drawing/2014/chart" uri="{C3380CC4-5D6E-409C-BE32-E72D297353CC}">
                <c16:uniqueId val="{00000001-D4A6-47E9-98C6-291533E0ACA0}"/>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D4A6-47E9-98C6-291533E0ACA0}"/>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D4A6-47E9-98C6-291533E0ACA0}"/>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D4A6-47E9-98C6-291533E0ACA0}"/>
              </c:ext>
            </c:extLst>
          </c:dPt>
          <c:dPt>
            <c:idx val="5"/>
            <c:bubble3D val="0"/>
            <c:spPr>
              <a:noFill/>
              <a:ln w="9525" cap="flat" cmpd="sng" algn="ctr">
                <a:noFill/>
                <a:round/>
              </a:ln>
              <a:effectLst/>
            </c:spPr>
            <c:extLst>
              <c:ext xmlns:c16="http://schemas.microsoft.com/office/drawing/2014/chart" uri="{C3380CC4-5D6E-409C-BE32-E72D297353CC}">
                <c16:uniqueId val="{00000009-D4A6-47E9-98C6-291533E0ACA0}"/>
              </c:ext>
            </c:extLst>
          </c:dPt>
          <c:dLbls>
            <c:dLbl>
              <c:idx val="1"/>
              <c:delete val="1"/>
              <c:extLst>
                <c:ext xmlns:c15="http://schemas.microsoft.com/office/drawing/2012/chart" uri="{CE6537A1-D6FC-4f65-9D91-7224C49458BB}"/>
                <c:ext xmlns:c16="http://schemas.microsoft.com/office/drawing/2014/chart" uri="{C3380CC4-5D6E-409C-BE32-E72D297353CC}">
                  <c16:uniqueId val="{00000001-D4A6-47E9-98C6-291533E0ACA0}"/>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D4A6-47E9-98C6-291533E0ACA0}"/>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D4A6-47E9-98C6-291533E0ACA0}"/>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D4A6-47E9-98C6-291533E0ACA0}"/>
                </c:ext>
              </c:extLst>
            </c:dLbl>
            <c:dLbl>
              <c:idx val="5"/>
              <c:delete val="1"/>
              <c:extLst>
                <c:ext xmlns:c15="http://schemas.microsoft.com/office/drawing/2012/chart" uri="{CE6537A1-D6FC-4f65-9D91-7224C49458BB}"/>
                <c:ext xmlns:c16="http://schemas.microsoft.com/office/drawing/2014/chart" uri="{C3380CC4-5D6E-409C-BE32-E72D297353CC}">
                  <c16:uniqueId val="{00000009-D4A6-47E9-98C6-291533E0ACA0}"/>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PIVOT01!$A$10:$A$15</c:f>
              <c:strCache>
                <c:ptCount val="6"/>
                <c:pt idx="0">
                  <c:v>Vaccinated (Booster)</c:v>
                </c:pt>
                <c:pt idx="1">
                  <c:v>Contraindicated (inc allergies)</c:v>
                </c:pt>
                <c:pt idx="2">
                  <c:v>Declined</c:v>
                </c:pt>
                <c:pt idx="3">
                  <c:v>Invited</c:v>
                </c:pt>
                <c:pt idx="4">
                  <c:v>No contact coded</c:v>
                </c:pt>
                <c:pt idx="5">
                  <c:v>Semi</c:v>
                </c:pt>
              </c:strCache>
            </c:strRef>
          </c:cat>
          <c:val>
            <c:numRef>
              <c:f>PIVOT01!$B$10:$B$15</c:f>
              <c:numCache>
                <c:formatCode>General</c:formatCode>
                <c:ptCount val="6"/>
                <c:pt idx="0">
                  <c:v>20750</c:v>
                </c:pt>
                <c:pt idx="1">
                  <c:v>1</c:v>
                </c:pt>
                <c:pt idx="2">
                  <c:v>1455</c:v>
                </c:pt>
                <c:pt idx="3">
                  <c:v>2093</c:v>
                </c:pt>
                <c:pt idx="4">
                  <c:v>646</c:v>
                </c:pt>
                <c:pt idx="5">
                  <c:v>24945</c:v>
                </c:pt>
              </c:numCache>
            </c:numRef>
          </c:val>
          <c:extLst>
            <c:ext xmlns:c16="http://schemas.microsoft.com/office/drawing/2014/chart" uri="{C3380CC4-5D6E-409C-BE32-E72D297353CC}">
              <c16:uniqueId val="{0000000A-D4A6-47E9-98C6-291533E0ACA0}"/>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78328007149470358"/>
          <c:y val="6.2776123455405605E-2"/>
          <c:w val="0.16226885700791024"/>
          <c:h val="0.33909534307432454"/>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ACD8-4FFA-8A2A-BEE7636AC347}"/>
              </c:ext>
            </c:extLst>
          </c:dPt>
          <c:dPt>
            <c:idx val="1"/>
            <c:bubble3D val="0"/>
            <c:extLst>
              <c:ext xmlns:c16="http://schemas.microsoft.com/office/drawing/2014/chart" uri="{C3380CC4-5D6E-409C-BE32-E72D297353CC}">
                <c16:uniqueId val="{00000001-ACD8-4FFA-8A2A-BEE7636AC347}"/>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ACD8-4FFA-8A2A-BEE7636AC347}"/>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ACD8-4FFA-8A2A-BEE7636AC347}"/>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ACD8-4FFA-8A2A-BEE7636AC347}"/>
              </c:ext>
            </c:extLst>
          </c:dPt>
          <c:dPt>
            <c:idx val="5"/>
            <c:bubble3D val="0"/>
            <c:spPr>
              <a:noFill/>
              <a:ln w="9525" cap="flat" cmpd="sng" algn="ctr">
                <a:noFill/>
                <a:round/>
              </a:ln>
              <a:effectLst/>
            </c:spPr>
            <c:extLst>
              <c:ext xmlns:c16="http://schemas.microsoft.com/office/drawing/2014/chart" uri="{C3380CC4-5D6E-409C-BE32-E72D297353CC}">
                <c16:uniqueId val="{00000009-ACD8-4FFA-8A2A-BEE7636AC347}"/>
              </c:ext>
            </c:extLst>
          </c:dPt>
          <c:dLbls>
            <c:dLbl>
              <c:idx val="1"/>
              <c:delete val="1"/>
              <c:extLst>
                <c:ext xmlns:c15="http://schemas.microsoft.com/office/drawing/2012/chart" uri="{CE6537A1-D6FC-4f65-9D91-7224C49458BB}"/>
                <c:ext xmlns:c16="http://schemas.microsoft.com/office/drawing/2014/chart" uri="{C3380CC4-5D6E-409C-BE32-E72D297353CC}">
                  <c16:uniqueId val="{00000001-ACD8-4FFA-8A2A-BEE7636AC347}"/>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ACD8-4FFA-8A2A-BEE7636AC347}"/>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ACD8-4FFA-8A2A-BEE7636AC347}"/>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CD8-4FFA-8A2A-BEE7636AC347}"/>
                </c:ext>
              </c:extLst>
            </c:dLbl>
            <c:dLbl>
              <c:idx val="5"/>
              <c:delete val="1"/>
              <c:extLst>
                <c:ext xmlns:c15="http://schemas.microsoft.com/office/drawing/2012/chart" uri="{CE6537A1-D6FC-4f65-9D91-7224C49458BB}"/>
                <c:ext xmlns:c16="http://schemas.microsoft.com/office/drawing/2014/chart" uri="{C3380CC4-5D6E-409C-BE32-E72D297353CC}">
                  <c16:uniqueId val="{00000009-ACD8-4FFA-8A2A-BEE7636AC347}"/>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PIVOT01.1!$A$10:$A$15</c:f>
              <c:strCache>
                <c:ptCount val="6"/>
                <c:pt idx="0">
                  <c:v>Vaccinated (Booster)</c:v>
                </c:pt>
                <c:pt idx="1">
                  <c:v>Contraindicated (inc allergies)</c:v>
                </c:pt>
                <c:pt idx="2">
                  <c:v>Declined</c:v>
                </c:pt>
                <c:pt idx="3">
                  <c:v>Invited</c:v>
                </c:pt>
                <c:pt idx="4">
                  <c:v>No contact coded</c:v>
                </c:pt>
                <c:pt idx="5">
                  <c:v>Semi</c:v>
                </c:pt>
              </c:strCache>
            </c:strRef>
          </c:cat>
          <c:val>
            <c:numRef>
              <c:f>PIVOT01.1!$B$10:$B$15</c:f>
              <c:numCache>
                <c:formatCode>General</c:formatCode>
                <c:ptCount val="6"/>
                <c:pt idx="0">
                  <c:v>647</c:v>
                </c:pt>
                <c:pt idx="1">
                  <c:v>0</c:v>
                </c:pt>
                <c:pt idx="2">
                  <c:v>43</c:v>
                </c:pt>
                <c:pt idx="3">
                  <c:v>18</c:v>
                </c:pt>
                <c:pt idx="4">
                  <c:v>3</c:v>
                </c:pt>
                <c:pt idx="5">
                  <c:v>711</c:v>
                </c:pt>
              </c:numCache>
            </c:numRef>
          </c:val>
          <c:extLst>
            <c:ext xmlns:c16="http://schemas.microsoft.com/office/drawing/2014/chart" uri="{C3380CC4-5D6E-409C-BE32-E72D297353CC}">
              <c16:uniqueId val="{0000000A-ACD8-4FFA-8A2A-BEE7636AC347}"/>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3547102947050478"/>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4680-4F06-998B-19253DC06858}"/>
              </c:ext>
            </c:extLst>
          </c:dPt>
          <c:dPt>
            <c:idx val="1"/>
            <c:bubble3D val="0"/>
            <c:extLst>
              <c:ext xmlns:c16="http://schemas.microsoft.com/office/drawing/2014/chart" uri="{C3380CC4-5D6E-409C-BE32-E72D297353CC}">
                <c16:uniqueId val="{00000001-4680-4F06-998B-19253DC06858}"/>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4680-4F06-998B-19253DC06858}"/>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4680-4F06-998B-19253DC06858}"/>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4680-4F06-998B-19253DC06858}"/>
              </c:ext>
            </c:extLst>
          </c:dPt>
          <c:dPt>
            <c:idx val="5"/>
            <c:bubble3D val="0"/>
            <c:spPr>
              <a:noFill/>
              <a:ln w="9525" cap="flat" cmpd="sng" algn="ctr">
                <a:noFill/>
                <a:round/>
              </a:ln>
              <a:effectLst/>
            </c:spPr>
            <c:extLst>
              <c:ext xmlns:c16="http://schemas.microsoft.com/office/drawing/2014/chart" uri="{C3380CC4-5D6E-409C-BE32-E72D297353CC}">
                <c16:uniqueId val="{00000009-4680-4F06-998B-19253DC06858}"/>
              </c:ext>
            </c:extLst>
          </c:dPt>
          <c:dLbls>
            <c:dLbl>
              <c:idx val="1"/>
              <c:delete val="1"/>
              <c:extLst>
                <c:ext xmlns:c15="http://schemas.microsoft.com/office/drawing/2012/chart" uri="{CE6537A1-D6FC-4f65-9D91-7224C49458BB}"/>
                <c:ext xmlns:c16="http://schemas.microsoft.com/office/drawing/2014/chart" uri="{C3380CC4-5D6E-409C-BE32-E72D297353CC}">
                  <c16:uniqueId val="{00000001-4680-4F06-998B-19253DC06858}"/>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4680-4F06-998B-19253DC06858}"/>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4680-4F06-998B-19253DC06858}"/>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4680-4F06-998B-19253DC06858}"/>
                </c:ext>
              </c:extLst>
            </c:dLbl>
            <c:dLbl>
              <c:idx val="5"/>
              <c:delete val="1"/>
              <c:extLst>
                <c:ext xmlns:c15="http://schemas.microsoft.com/office/drawing/2012/chart" uri="{CE6537A1-D6FC-4f65-9D91-7224C49458BB}"/>
                <c:ext xmlns:c16="http://schemas.microsoft.com/office/drawing/2014/chart" uri="{C3380CC4-5D6E-409C-BE32-E72D297353CC}">
                  <c16:uniqueId val="{00000009-4680-4F06-998B-19253DC06858}"/>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PIVOT01.2!$A$10:$A$15</c:f>
              <c:strCache>
                <c:ptCount val="6"/>
                <c:pt idx="0">
                  <c:v>Vaccinated (Booster)</c:v>
                </c:pt>
                <c:pt idx="1">
                  <c:v>Contraindicated (inc allergies)</c:v>
                </c:pt>
                <c:pt idx="2">
                  <c:v>Declined</c:v>
                </c:pt>
                <c:pt idx="3">
                  <c:v>Invited</c:v>
                </c:pt>
                <c:pt idx="4">
                  <c:v>No contact coded</c:v>
                </c:pt>
                <c:pt idx="5">
                  <c:v>Semi</c:v>
                </c:pt>
              </c:strCache>
            </c:strRef>
          </c:cat>
          <c:val>
            <c:numRef>
              <c:f>PIVOT01.2!$B$10:$B$15</c:f>
              <c:numCache>
                <c:formatCode>General</c:formatCode>
                <c:ptCount val="6"/>
                <c:pt idx="0">
                  <c:v>173</c:v>
                </c:pt>
                <c:pt idx="1">
                  <c:v>0</c:v>
                </c:pt>
                <c:pt idx="2">
                  <c:v>12</c:v>
                </c:pt>
                <c:pt idx="3">
                  <c:v>5</c:v>
                </c:pt>
                <c:pt idx="4">
                  <c:v>3</c:v>
                </c:pt>
                <c:pt idx="5">
                  <c:v>193</c:v>
                </c:pt>
              </c:numCache>
            </c:numRef>
          </c:val>
          <c:extLst>
            <c:ext xmlns:c16="http://schemas.microsoft.com/office/drawing/2014/chart" uri="{C3380CC4-5D6E-409C-BE32-E72D297353CC}">
              <c16:uniqueId val="{0000000A-4680-4F06-998B-19253DC06858}"/>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9860140772283176"/>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7CA0-4544-A766-EEED67DB8E7A}"/>
              </c:ext>
            </c:extLst>
          </c:dPt>
          <c:dPt>
            <c:idx val="1"/>
            <c:bubble3D val="0"/>
            <c:extLst>
              <c:ext xmlns:c16="http://schemas.microsoft.com/office/drawing/2014/chart" uri="{C3380CC4-5D6E-409C-BE32-E72D297353CC}">
                <c16:uniqueId val="{00000001-7CA0-4544-A766-EEED67DB8E7A}"/>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7CA0-4544-A766-EEED67DB8E7A}"/>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7CA0-4544-A766-EEED67DB8E7A}"/>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7CA0-4544-A766-EEED67DB8E7A}"/>
              </c:ext>
            </c:extLst>
          </c:dPt>
          <c:dPt>
            <c:idx val="5"/>
            <c:bubble3D val="0"/>
            <c:spPr>
              <a:noFill/>
              <a:ln w="9525" cap="flat" cmpd="sng" algn="ctr">
                <a:noFill/>
                <a:round/>
              </a:ln>
              <a:effectLst/>
            </c:spPr>
            <c:extLst>
              <c:ext xmlns:c16="http://schemas.microsoft.com/office/drawing/2014/chart" uri="{C3380CC4-5D6E-409C-BE32-E72D297353CC}">
                <c16:uniqueId val="{00000009-7CA0-4544-A766-EEED67DB8E7A}"/>
              </c:ext>
            </c:extLst>
          </c:dPt>
          <c:dLbls>
            <c:dLbl>
              <c:idx val="1"/>
              <c:delete val="1"/>
              <c:extLst>
                <c:ext xmlns:c15="http://schemas.microsoft.com/office/drawing/2012/chart" uri="{CE6537A1-D6FC-4f65-9D91-7224C49458BB}"/>
                <c:ext xmlns:c16="http://schemas.microsoft.com/office/drawing/2014/chart" uri="{C3380CC4-5D6E-409C-BE32-E72D297353CC}">
                  <c16:uniqueId val="{00000001-7CA0-4544-A766-EEED67DB8E7A}"/>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7CA0-4544-A766-EEED67DB8E7A}"/>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7CA0-4544-A766-EEED67DB8E7A}"/>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7CA0-4544-A766-EEED67DB8E7A}"/>
                </c:ext>
              </c:extLst>
            </c:dLbl>
            <c:dLbl>
              <c:idx val="5"/>
              <c:delete val="1"/>
              <c:extLst>
                <c:ext xmlns:c15="http://schemas.microsoft.com/office/drawing/2012/chart" uri="{CE6537A1-D6FC-4f65-9D91-7224C49458BB}"/>
                <c:ext xmlns:c16="http://schemas.microsoft.com/office/drawing/2014/chart" uri="{C3380CC4-5D6E-409C-BE32-E72D297353CC}">
                  <c16:uniqueId val="{00000009-7CA0-4544-A766-EEED67DB8E7A}"/>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PIVOT02!$A$10:$A$15</c:f>
              <c:strCache>
                <c:ptCount val="6"/>
                <c:pt idx="0">
                  <c:v>Vaccinated (Booster)</c:v>
                </c:pt>
                <c:pt idx="1">
                  <c:v>Contraindicated (inc allergies)</c:v>
                </c:pt>
                <c:pt idx="2">
                  <c:v>Declined</c:v>
                </c:pt>
                <c:pt idx="3">
                  <c:v>Invited</c:v>
                </c:pt>
                <c:pt idx="4">
                  <c:v>No contact coded</c:v>
                </c:pt>
                <c:pt idx="5">
                  <c:v>Semi</c:v>
                </c:pt>
              </c:strCache>
            </c:strRef>
          </c:cat>
          <c:val>
            <c:numRef>
              <c:f>PIVOT02!$B$10:$B$15</c:f>
              <c:numCache>
                <c:formatCode>General</c:formatCode>
                <c:ptCount val="6"/>
                <c:pt idx="0">
                  <c:v>3455</c:v>
                </c:pt>
                <c:pt idx="1">
                  <c:v>0</c:v>
                </c:pt>
                <c:pt idx="2">
                  <c:v>129</c:v>
                </c:pt>
                <c:pt idx="3">
                  <c:v>34</c:v>
                </c:pt>
                <c:pt idx="4">
                  <c:v>46</c:v>
                </c:pt>
                <c:pt idx="5">
                  <c:v>3664</c:v>
                </c:pt>
              </c:numCache>
            </c:numRef>
          </c:val>
          <c:extLst>
            <c:ext xmlns:c16="http://schemas.microsoft.com/office/drawing/2014/chart" uri="{C3380CC4-5D6E-409C-BE32-E72D297353CC}">
              <c16:uniqueId val="{0000000A-7CA0-4544-A766-EEED67DB8E7A}"/>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6640791473229234"/>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7AEB-4420-A6AA-50719D2BEF62}"/>
              </c:ext>
            </c:extLst>
          </c:dPt>
          <c:dPt>
            <c:idx val="1"/>
            <c:bubble3D val="0"/>
            <c:extLst>
              <c:ext xmlns:c16="http://schemas.microsoft.com/office/drawing/2014/chart" uri="{C3380CC4-5D6E-409C-BE32-E72D297353CC}">
                <c16:uniqueId val="{00000001-7AEB-4420-A6AA-50719D2BEF62}"/>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7AEB-4420-A6AA-50719D2BEF62}"/>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7AEB-4420-A6AA-50719D2BEF62}"/>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7AEB-4420-A6AA-50719D2BEF62}"/>
              </c:ext>
            </c:extLst>
          </c:dPt>
          <c:dPt>
            <c:idx val="5"/>
            <c:bubble3D val="0"/>
            <c:spPr>
              <a:noFill/>
              <a:ln w="9525" cap="flat" cmpd="sng" algn="ctr">
                <a:noFill/>
                <a:round/>
              </a:ln>
              <a:effectLst/>
            </c:spPr>
            <c:extLst>
              <c:ext xmlns:c16="http://schemas.microsoft.com/office/drawing/2014/chart" uri="{C3380CC4-5D6E-409C-BE32-E72D297353CC}">
                <c16:uniqueId val="{00000009-7AEB-4420-A6AA-50719D2BEF62}"/>
              </c:ext>
            </c:extLst>
          </c:dPt>
          <c:dLbls>
            <c:dLbl>
              <c:idx val="1"/>
              <c:delete val="1"/>
              <c:extLst>
                <c:ext xmlns:c15="http://schemas.microsoft.com/office/drawing/2012/chart" uri="{CE6537A1-D6FC-4f65-9D91-7224C49458BB}"/>
                <c:ext xmlns:c16="http://schemas.microsoft.com/office/drawing/2014/chart" uri="{C3380CC4-5D6E-409C-BE32-E72D297353CC}">
                  <c16:uniqueId val="{00000001-7AEB-4420-A6AA-50719D2BEF62}"/>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7AEB-4420-A6AA-50719D2BEF62}"/>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7AEB-4420-A6AA-50719D2BEF62}"/>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7AEB-4420-A6AA-50719D2BEF62}"/>
                </c:ext>
              </c:extLst>
            </c:dLbl>
            <c:dLbl>
              <c:idx val="5"/>
              <c:delete val="1"/>
              <c:extLst>
                <c:ext xmlns:c15="http://schemas.microsoft.com/office/drawing/2012/chart" uri="{CE6537A1-D6FC-4f65-9D91-7224C49458BB}"/>
                <c:ext xmlns:c16="http://schemas.microsoft.com/office/drawing/2014/chart" uri="{C3380CC4-5D6E-409C-BE32-E72D297353CC}">
                  <c16:uniqueId val="{00000009-7AEB-4420-A6AA-50719D2BEF62}"/>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PIVOT03!$A$10:$A$15</c:f>
              <c:strCache>
                <c:ptCount val="6"/>
                <c:pt idx="0">
                  <c:v>Vaccinated (Booster)</c:v>
                </c:pt>
                <c:pt idx="1">
                  <c:v>Contraindicated (inc allergies)</c:v>
                </c:pt>
                <c:pt idx="2">
                  <c:v>Declined</c:v>
                </c:pt>
                <c:pt idx="3">
                  <c:v>Invited</c:v>
                </c:pt>
                <c:pt idx="4">
                  <c:v>No contact coded</c:v>
                </c:pt>
                <c:pt idx="5">
                  <c:v>Semi</c:v>
                </c:pt>
              </c:strCache>
            </c:strRef>
          </c:cat>
          <c:val>
            <c:numRef>
              <c:f>PIVOT03!$B$10:$B$15</c:f>
              <c:numCache>
                <c:formatCode>General</c:formatCode>
                <c:ptCount val="6"/>
                <c:pt idx="0">
                  <c:v>100820</c:v>
                </c:pt>
                <c:pt idx="1">
                  <c:v>6</c:v>
                </c:pt>
                <c:pt idx="2">
                  <c:v>5979</c:v>
                </c:pt>
                <c:pt idx="3">
                  <c:v>3554</c:v>
                </c:pt>
                <c:pt idx="4">
                  <c:v>2296</c:v>
                </c:pt>
                <c:pt idx="5">
                  <c:v>112655</c:v>
                </c:pt>
              </c:numCache>
            </c:numRef>
          </c:val>
          <c:extLst>
            <c:ext xmlns:c16="http://schemas.microsoft.com/office/drawing/2014/chart" uri="{C3380CC4-5D6E-409C-BE32-E72D297353CC}">
              <c16:uniqueId val="{0000000A-7AEB-4420-A6AA-50719D2BEF62}"/>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5630167760867426"/>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6DAB-4B16-9060-B47B998E203A}"/>
              </c:ext>
            </c:extLst>
          </c:dPt>
          <c:dPt>
            <c:idx val="1"/>
            <c:bubble3D val="0"/>
            <c:extLst>
              <c:ext xmlns:c16="http://schemas.microsoft.com/office/drawing/2014/chart" uri="{C3380CC4-5D6E-409C-BE32-E72D297353CC}">
                <c16:uniqueId val="{00000001-6DAB-4B16-9060-B47B998E203A}"/>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6DAB-4B16-9060-B47B998E203A}"/>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6DAB-4B16-9060-B47B998E203A}"/>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6DAB-4B16-9060-B47B998E203A}"/>
              </c:ext>
            </c:extLst>
          </c:dPt>
          <c:dPt>
            <c:idx val="5"/>
            <c:bubble3D val="0"/>
            <c:spPr>
              <a:noFill/>
              <a:ln w="9525" cap="flat" cmpd="sng" algn="ctr">
                <a:noFill/>
                <a:round/>
              </a:ln>
              <a:effectLst/>
            </c:spPr>
            <c:extLst>
              <c:ext xmlns:c16="http://schemas.microsoft.com/office/drawing/2014/chart" uri="{C3380CC4-5D6E-409C-BE32-E72D297353CC}">
                <c16:uniqueId val="{00000009-6DAB-4B16-9060-B47B998E203A}"/>
              </c:ext>
            </c:extLst>
          </c:dPt>
          <c:dLbls>
            <c:dLbl>
              <c:idx val="1"/>
              <c:delete val="1"/>
              <c:extLst>
                <c:ext xmlns:c15="http://schemas.microsoft.com/office/drawing/2012/chart" uri="{CE6537A1-D6FC-4f65-9D91-7224C49458BB}"/>
                <c:ext xmlns:c16="http://schemas.microsoft.com/office/drawing/2014/chart" uri="{C3380CC4-5D6E-409C-BE32-E72D297353CC}">
                  <c16:uniqueId val="{00000001-6DAB-4B16-9060-B47B998E203A}"/>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6DAB-4B16-9060-B47B998E203A}"/>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6DAB-4B16-9060-B47B998E203A}"/>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6DAB-4B16-9060-B47B998E203A}"/>
                </c:ext>
              </c:extLst>
            </c:dLbl>
            <c:dLbl>
              <c:idx val="5"/>
              <c:delete val="1"/>
              <c:extLst>
                <c:ext xmlns:c15="http://schemas.microsoft.com/office/drawing/2012/chart" uri="{CE6537A1-D6FC-4f65-9D91-7224C49458BB}"/>
                <c:ext xmlns:c16="http://schemas.microsoft.com/office/drawing/2014/chart" uri="{C3380CC4-5D6E-409C-BE32-E72D297353CC}">
                  <c16:uniqueId val="{00000009-6DAB-4B16-9060-B47B998E203A}"/>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PIVOT04!$A$10:$A$15</c:f>
              <c:strCache>
                <c:ptCount val="6"/>
                <c:pt idx="0">
                  <c:v>Vaccinated (Booster)</c:v>
                </c:pt>
                <c:pt idx="1">
                  <c:v>Contraindicated (inc allergies)</c:v>
                </c:pt>
                <c:pt idx="2">
                  <c:v>Declined</c:v>
                </c:pt>
                <c:pt idx="3">
                  <c:v>Invited</c:v>
                </c:pt>
                <c:pt idx="4">
                  <c:v>No contact coded</c:v>
                </c:pt>
                <c:pt idx="5">
                  <c:v>Semi</c:v>
                </c:pt>
              </c:strCache>
            </c:strRef>
          </c:cat>
          <c:val>
            <c:numRef>
              <c:f>PIVOT04!$B$10:$B$15</c:f>
              <c:numCache>
                <c:formatCode>General</c:formatCode>
                <c:ptCount val="6"/>
                <c:pt idx="0">
                  <c:v>171515</c:v>
                </c:pt>
                <c:pt idx="1">
                  <c:v>8</c:v>
                </c:pt>
                <c:pt idx="2">
                  <c:v>14732</c:v>
                </c:pt>
                <c:pt idx="3">
                  <c:v>31882</c:v>
                </c:pt>
                <c:pt idx="4">
                  <c:v>11645</c:v>
                </c:pt>
                <c:pt idx="5">
                  <c:v>229782</c:v>
                </c:pt>
              </c:numCache>
            </c:numRef>
          </c:val>
          <c:extLst>
            <c:ext xmlns:c16="http://schemas.microsoft.com/office/drawing/2014/chart" uri="{C3380CC4-5D6E-409C-BE32-E72D297353CC}">
              <c16:uniqueId val="{0000000A-6DAB-4B16-9060-B47B998E203A}"/>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0360743255447781"/>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112B-49B1-BF9B-AD0A46E94B42}"/>
              </c:ext>
            </c:extLst>
          </c:dPt>
          <c:dPt>
            <c:idx val="1"/>
            <c:bubble3D val="0"/>
            <c:extLst>
              <c:ext xmlns:c16="http://schemas.microsoft.com/office/drawing/2014/chart" uri="{C3380CC4-5D6E-409C-BE32-E72D297353CC}">
                <c16:uniqueId val="{00000001-112B-49B1-BF9B-AD0A46E94B42}"/>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112B-49B1-BF9B-AD0A46E94B42}"/>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112B-49B1-BF9B-AD0A46E94B42}"/>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112B-49B1-BF9B-AD0A46E94B42}"/>
              </c:ext>
            </c:extLst>
          </c:dPt>
          <c:dPt>
            <c:idx val="5"/>
            <c:bubble3D val="0"/>
            <c:spPr>
              <a:noFill/>
              <a:ln w="9525" cap="flat" cmpd="sng" algn="ctr">
                <a:noFill/>
                <a:round/>
              </a:ln>
              <a:effectLst/>
            </c:spPr>
            <c:extLst>
              <c:ext xmlns:c16="http://schemas.microsoft.com/office/drawing/2014/chart" uri="{C3380CC4-5D6E-409C-BE32-E72D297353CC}">
                <c16:uniqueId val="{00000009-112B-49B1-BF9B-AD0A46E94B42}"/>
              </c:ext>
            </c:extLst>
          </c:dPt>
          <c:dLbls>
            <c:dLbl>
              <c:idx val="1"/>
              <c:delete val="1"/>
              <c:extLst>
                <c:ext xmlns:c15="http://schemas.microsoft.com/office/drawing/2012/chart" uri="{CE6537A1-D6FC-4f65-9D91-7224C49458BB}"/>
                <c:ext xmlns:c16="http://schemas.microsoft.com/office/drawing/2014/chart" uri="{C3380CC4-5D6E-409C-BE32-E72D297353CC}">
                  <c16:uniqueId val="{00000001-112B-49B1-BF9B-AD0A46E94B42}"/>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112B-49B1-BF9B-AD0A46E94B42}"/>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112B-49B1-BF9B-AD0A46E94B42}"/>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112B-49B1-BF9B-AD0A46E94B42}"/>
                </c:ext>
              </c:extLst>
            </c:dLbl>
            <c:dLbl>
              <c:idx val="5"/>
              <c:delete val="1"/>
              <c:extLst>
                <c:ext xmlns:c15="http://schemas.microsoft.com/office/drawing/2012/chart" uri="{CE6537A1-D6FC-4f65-9D91-7224C49458BB}"/>
                <c:ext xmlns:c16="http://schemas.microsoft.com/office/drawing/2014/chart" uri="{C3380CC4-5D6E-409C-BE32-E72D297353CC}">
                  <c16:uniqueId val="{00000009-112B-49B1-BF9B-AD0A46E94B42}"/>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PIVOT05!$A$10:$A$15</c:f>
              <c:strCache>
                <c:ptCount val="6"/>
                <c:pt idx="0">
                  <c:v>Vaccinated (Booster)</c:v>
                </c:pt>
                <c:pt idx="1">
                  <c:v>Contraindicated (inc allergies)</c:v>
                </c:pt>
                <c:pt idx="2">
                  <c:v>Declined</c:v>
                </c:pt>
                <c:pt idx="3">
                  <c:v>Invited</c:v>
                </c:pt>
                <c:pt idx="4">
                  <c:v>No contact coded</c:v>
                </c:pt>
                <c:pt idx="5">
                  <c:v>Semi</c:v>
                </c:pt>
              </c:strCache>
            </c:strRef>
          </c:cat>
          <c:val>
            <c:numRef>
              <c:f>PIVOT05!$B$10:$B$15</c:f>
              <c:numCache>
                <c:formatCode>General</c:formatCode>
                <c:ptCount val="6"/>
                <c:pt idx="0">
                  <c:v>142483</c:v>
                </c:pt>
                <c:pt idx="1">
                  <c:v>5</c:v>
                </c:pt>
                <c:pt idx="2">
                  <c:v>8879</c:v>
                </c:pt>
                <c:pt idx="3">
                  <c:v>26902</c:v>
                </c:pt>
                <c:pt idx="4">
                  <c:v>18511</c:v>
                </c:pt>
                <c:pt idx="5">
                  <c:v>196780</c:v>
                </c:pt>
              </c:numCache>
            </c:numRef>
          </c:val>
          <c:extLst>
            <c:ext xmlns:c16="http://schemas.microsoft.com/office/drawing/2014/chart" uri="{C3380CC4-5D6E-409C-BE32-E72D297353CC}">
              <c16:uniqueId val="{0000000A-112B-49B1-BF9B-AD0A46E94B42}"/>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6303292366734075"/>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EE20-4FCF-AB84-49D875800CD9}"/>
              </c:ext>
            </c:extLst>
          </c:dPt>
          <c:dPt>
            <c:idx val="1"/>
            <c:bubble3D val="0"/>
            <c:extLst>
              <c:ext xmlns:c16="http://schemas.microsoft.com/office/drawing/2014/chart" uri="{C3380CC4-5D6E-409C-BE32-E72D297353CC}">
                <c16:uniqueId val="{00000001-EE20-4FCF-AB84-49D875800CD9}"/>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EE20-4FCF-AB84-49D875800CD9}"/>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EE20-4FCF-AB84-49D875800CD9}"/>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EE20-4FCF-AB84-49D875800CD9}"/>
              </c:ext>
            </c:extLst>
          </c:dPt>
          <c:dPt>
            <c:idx val="5"/>
            <c:bubble3D val="0"/>
            <c:spPr>
              <a:noFill/>
              <a:ln w="9525" cap="flat" cmpd="sng" algn="ctr">
                <a:noFill/>
                <a:round/>
              </a:ln>
              <a:effectLst/>
            </c:spPr>
            <c:extLst>
              <c:ext xmlns:c16="http://schemas.microsoft.com/office/drawing/2014/chart" uri="{C3380CC4-5D6E-409C-BE32-E72D297353CC}">
                <c16:uniqueId val="{00000009-EE20-4FCF-AB84-49D875800CD9}"/>
              </c:ext>
            </c:extLst>
          </c:dPt>
          <c:dLbls>
            <c:dLbl>
              <c:idx val="1"/>
              <c:delete val="1"/>
              <c:extLst>
                <c:ext xmlns:c15="http://schemas.microsoft.com/office/drawing/2012/chart" uri="{CE6537A1-D6FC-4f65-9D91-7224C49458BB}"/>
                <c:ext xmlns:c16="http://schemas.microsoft.com/office/drawing/2014/chart" uri="{C3380CC4-5D6E-409C-BE32-E72D297353CC}">
                  <c16:uniqueId val="{00000001-EE20-4FCF-AB84-49D875800CD9}"/>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EE20-4FCF-AB84-49D875800CD9}"/>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EE20-4FCF-AB84-49D875800CD9}"/>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EE20-4FCF-AB84-49D875800CD9}"/>
                </c:ext>
              </c:extLst>
            </c:dLbl>
            <c:dLbl>
              <c:idx val="5"/>
              <c:delete val="1"/>
              <c:extLst>
                <c:ext xmlns:c15="http://schemas.microsoft.com/office/drawing/2012/chart" uri="{CE6537A1-D6FC-4f65-9D91-7224C49458BB}"/>
                <c:ext xmlns:c16="http://schemas.microsoft.com/office/drawing/2014/chart" uri="{C3380CC4-5D6E-409C-BE32-E72D297353CC}">
                  <c16:uniqueId val="{00000009-EE20-4FCF-AB84-49D875800CD9}"/>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PIVOT06!$A$10:$A$15</c:f>
              <c:strCache>
                <c:ptCount val="6"/>
                <c:pt idx="0">
                  <c:v>Vaccinated (Booster)</c:v>
                </c:pt>
                <c:pt idx="1">
                  <c:v>Contraindicated (inc allergies)</c:v>
                </c:pt>
                <c:pt idx="2">
                  <c:v>Declined</c:v>
                </c:pt>
                <c:pt idx="3">
                  <c:v>Invited</c:v>
                </c:pt>
                <c:pt idx="4">
                  <c:v>No contact coded</c:v>
                </c:pt>
                <c:pt idx="5">
                  <c:v>Semi</c:v>
                </c:pt>
              </c:strCache>
            </c:strRef>
          </c:cat>
          <c:val>
            <c:numRef>
              <c:f>PIVOT06!$B$10:$B$15</c:f>
              <c:numCache>
                <c:formatCode>General</c:formatCode>
                <c:ptCount val="6"/>
                <c:pt idx="0">
                  <c:v>20852</c:v>
                </c:pt>
                <c:pt idx="1">
                  <c:v>1</c:v>
                </c:pt>
                <c:pt idx="2">
                  <c:v>1156</c:v>
                </c:pt>
                <c:pt idx="3">
                  <c:v>6124</c:v>
                </c:pt>
                <c:pt idx="4">
                  <c:v>2934</c:v>
                </c:pt>
                <c:pt idx="5">
                  <c:v>31067</c:v>
                </c:pt>
              </c:numCache>
            </c:numRef>
          </c:val>
          <c:extLst>
            <c:ext xmlns:c16="http://schemas.microsoft.com/office/drawing/2014/chart" uri="{C3380CC4-5D6E-409C-BE32-E72D297353CC}">
              <c16:uniqueId val="{0000000A-EE20-4FCF-AB84-49D875800CD9}"/>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34325674548374946"/>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09C0-4039-B806-B5591D6E9645}"/>
              </c:ext>
            </c:extLst>
          </c:dPt>
          <c:dPt>
            <c:idx val="1"/>
            <c:bubble3D val="0"/>
            <c:extLst>
              <c:ext xmlns:c16="http://schemas.microsoft.com/office/drawing/2014/chart" uri="{C3380CC4-5D6E-409C-BE32-E72D297353CC}">
                <c16:uniqueId val="{00000001-09C0-4039-B806-B5591D6E9645}"/>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09C0-4039-B806-B5591D6E9645}"/>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09C0-4039-B806-B5591D6E9645}"/>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09C0-4039-B806-B5591D6E9645}"/>
              </c:ext>
            </c:extLst>
          </c:dPt>
          <c:dPt>
            <c:idx val="5"/>
            <c:bubble3D val="0"/>
            <c:spPr>
              <a:noFill/>
              <a:ln w="9525" cap="flat" cmpd="sng" algn="ctr">
                <a:noFill/>
                <a:round/>
              </a:ln>
              <a:effectLst/>
            </c:spPr>
            <c:extLst>
              <c:ext xmlns:c16="http://schemas.microsoft.com/office/drawing/2014/chart" uri="{C3380CC4-5D6E-409C-BE32-E72D297353CC}">
                <c16:uniqueId val="{00000009-09C0-4039-B806-B5591D6E9645}"/>
              </c:ext>
            </c:extLst>
          </c:dPt>
          <c:dLbls>
            <c:dLbl>
              <c:idx val="1"/>
              <c:delete val="1"/>
              <c:extLst>
                <c:ext xmlns:c15="http://schemas.microsoft.com/office/drawing/2012/chart" uri="{CE6537A1-D6FC-4f65-9D91-7224C49458BB}"/>
                <c:ext xmlns:c16="http://schemas.microsoft.com/office/drawing/2014/chart" uri="{C3380CC4-5D6E-409C-BE32-E72D297353CC}">
                  <c16:uniqueId val="{00000001-09C0-4039-B806-B5591D6E9645}"/>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09C0-4039-B806-B5591D6E9645}"/>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09C0-4039-B806-B5591D6E9645}"/>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09C0-4039-B806-B5591D6E9645}"/>
                </c:ext>
              </c:extLst>
            </c:dLbl>
            <c:dLbl>
              <c:idx val="5"/>
              <c:delete val="1"/>
              <c:extLst>
                <c:ext xmlns:c15="http://schemas.microsoft.com/office/drawing/2012/chart" uri="{CE6537A1-D6FC-4f65-9D91-7224C49458BB}"/>
                <c:ext xmlns:c16="http://schemas.microsoft.com/office/drawing/2014/chart" uri="{C3380CC4-5D6E-409C-BE32-E72D297353CC}">
                  <c16:uniqueId val="{00000009-09C0-4039-B806-B5591D6E9645}"/>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PIVOT07!$A$10:$A$15</c:f>
              <c:strCache>
                <c:ptCount val="6"/>
                <c:pt idx="0">
                  <c:v>Vaccinated (Booster)</c:v>
                </c:pt>
                <c:pt idx="1">
                  <c:v>Contraindicated (inc allergies)</c:v>
                </c:pt>
                <c:pt idx="2">
                  <c:v>Declined</c:v>
                </c:pt>
                <c:pt idx="3">
                  <c:v>Invited</c:v>
                </c:pt>
                <c:pt idx="4">
                  <c:v>No contact coded</c:v>
                </c:pt>
                <c:pt idx="5">
                  <c:v>Semi</c:v>
                </c:pt>
              </c:strCache>
            </c:strRef>
          </c:cat>
          <c:val>
            <c:numRef>
              <c:f>PIVOT07!$B$10:$B$15</c:f>
              <c:numCache>
                <c:formatCode>General</c:formatCode>
                <c:ptCount val="6"/>
                <c:pt idx="0">
                  <c:v>10766</c:v>
                </c:pt>
                <c:pt idx="1">
                  <c:v>0</c:v>
                </c:pt>
                <c:pt idx="2">
                  <c:v>874</c:v>
                </c:pt>
                <c:pt idx="3">
                  <c:v>252</c:v>
                </c:pt>
                <c:pt idx="4">
                  <c:v>121</c:v>
                </c:pt>
                <c:pt idx="5">
                  <c:v>12013</c:v>
                </c:pt>
              </c:numCache>
            </c:numRef>
          </c:val>
          <c:extLst>
            <c:ext xmlns:c16="http://schemas.microsoft.com/office/drawing/2014/chart" uri="{C3380CC4-5D6E-409C-BE32-E72D297353CC}">
              <c16:uniqueId val="{0000000A-09C0-4039-B806-B5591D6E9645}"/>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61395217195168861"/>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circle"/>
          <c:size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1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pivotFmt>
      <c:pivotFmt>
        <c:idx val="2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2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3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44"/>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pivotFmt>
      <c:pivotFmt>
        <c:idx val="5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1076428520766354"/>
          <c:y val="2.0275249003665958E-4"/>
          <c:w val="0.70659044772209878"/>
          <c:h val="0.98921528718644414"/>
        </c:manualLayout>
      </c:layout>
      <c:doughnutChart>
        <c:varyColors val="0"/>
        <c:ser>
          <c:idx val="0"/>
          <c:order val="0"/>
          <c:spPr>
            <a:gradFill rotWithShape="1">
              <a:gsLst>
                <a:gs pos="0">
                  <a:schemeClr val="accent6">
                    <a:lumMod val="110000"/>
                    <a:satMod val="105000"/>
                    <a:tint val="67000"/>
                  </a:schemeClr>
                </a:gs>
                <a:gs pos="50000">
                  <a:schemeClr val="accent6">
                    <a:lumMod val="105000"/>
                    <a:satMod val="103000"/>
                    <a:tint val="73000"/>
                  </a:schemeClr>
                </a:gs>
                <a:gs pos="100000">
                  <a:schemeClr val="accent6">
                    <a:lumMod val="105000"/>
                    <a:satMod val="109000"/>
                    <a:tint val="81000"/>
                  </a:schemeClr>
                </a:gs>
              </a:gsLst>
              <a:lin ang="5400000" scaled="0"/>
            </a:gradFill>
            <a:ln w="9525" cap="flat" cmpd="sng" algn="ctr">
              <a:solidFill>
                <a:schemeClr val="accent6">
                  <a:shade val="95000"/>
                </a:schemeClr>
              </a:solidFill>
              <a:round/>
            </a:ln>
            <a:effectLst/>
          </c:spPr>
          <c:dPt>
            <c:idx val="0"/>
            <c:bubble3D val="0"/>
            <c:extLst>
              <c:ext xmlns:c16="http://schemas.microsoft.com/office/drawing/2014/chart" uri="{C3380CC4-5D6E-409C-BE32-E72D297353CC}">
                <c16:uniqueId val="{00000000-1E45-49EC-93BC-350E95FAB8F8}"/>
              </c:ext>
            </c:extLst>
          </c:dPt>
          <c:dPt>
            <c:idx val="1"/>
            <c:bubble3D val="0"/>
            <c:extLst>
              <c:ext xmlns:c16="http://schemas.microsoft.com/office/drawing/2014/chart" uri="{C3380CC4-5D6E-409C-BE32-E72D297353CC}">
                <c16:uniqueId val="{00000001-1E45-49EC-93BC-350E95FAB8F8}"/>
              </c:ext>
            </c:extLst>
          </c:dPt>
          <c:dPt>
            <c:idx val="2"/>
            <c:bubble3D val="0"/>
            <c:spPr>
              <a:solidFill>
                <a:schemeClr val="accent2">
                  <a:lumMod val="40000"/>
                  <a:lumOff val="6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3-1E45-49EC-93BC-350E95FAB8F8}"/>
              </c:ext>
            </c:extLst>
          </c:dPt>
          <c:dPt>
            <c:idx val="3"/>
            <c:bubble3D val="0"/>
            <c:spPr>
              <a:solidFill>
                <a:schemeClr val="accent4">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5-1E45-49EC-93BC-350E95FAB8F8}"/>
              </c:ext>
            </c:extLst>
          </c:dPt>
          <c:dPt>
            <c:idx val="4"/>
            <c:bubble3D val="0"/>
            <c:spPr>
              <a:solidFill>
                <a:schemeClr val="accent3">
                  <a:lumMod val="20000"/>
                  <a:lumOff val="80000"/>
                </a:schemeClr>
              </a:solidFill>
              <a:ln w="9525" cap="flat" cmpd="sng" algn="ctr">
                <a:solidFill>
                  <a:schemeClr val="accent6">
                    <a:shade val="95000"/>
                  </a:schemeClr>
                </a:solidFill>
                <a:round/>
              </a:ln>
              <a:effectLst/>
            </c:spPr>
            <c:extLst>
              <c:ext xmlns:c16="http://schemas.microsoft.com/office/drawing/2014/chart" uri="{C3380CC4-5D6E-409C-BE32-E72D297353CC}">
                <c16:uniqueId val="{00000007-1E45-49EC-93BC-350E95FAB8F8}"/>
              </c:ext>
            </c:extLst>
          </c:dPt>
          <c:dPt>
            <c:idx val="5"/>
            <c:bubble3D val="0"/>
            <c:spPr>
              <a:noFill/>
              <a:ln w="9525" cap="flat" cmpd="sng" algn="ctr">
                <a:noFill/>
                <a:round/>
              </a:ln>
              <a:effectLst/>
            </c:spPr>
            <c:extLst>
              <c:ext xmlns:c16="http://schemas.microsoft.com/office/drawing/2014/chart" uri="{C3380CC4-5D6E-409C-BE32-E72D297353CC}">
                <c16:uniqueId val="{00000009-1E45-49EC-93BC-350E95FAB8F8}"/>
              </c:ext>
            </c:extLst>
          </c:dPt>
          <c:dLbls>
            <c:dLbl>
              <c:idx val="1"/>
              <c:delete val="1"/>
              <c:extLst>
                <c:ext xmlns:c15="http://schemas.microsoft.com/office/drawing/2012/chart" uri="{CE6537A1-D6FC-4f65-9D91-7224C49458BB}"/>
                <c:ext xmlns:c16="http://schemas.microsoft.com/office/drawing/2014/chart" uri="{C3380CC4-5D6E-409C-BE32-E72D297353CC}">
                  <c16:uniqueId val="{00000001-1E45-49EC-93BC-350E95FAB8F8}"/>
                </c:ext>
              </c:extLst>
            </c:dLbl>
            <c:dLbl>
              <c:idx val="2"/>
              <c:layout>
                <c:manualLayout>
                  <c:x val="4.8642114208428511E-2"/>
                  <c:y val="-6.654814260316271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1E45-49EC-93BC-350E95FAB8F8}"/>
                </c:ext>
              </c:extLst>
            </c:dLbl>
            <c:dLbl>
              <c:idx val="3"/>
              <c:layout>
                <c:manualLayout>
                  <c:x val="4.4588604691059464E-2"/>
                  <c:y val="-3.16895917157917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1E45-49EC-93BC-350E95FAB8F8}"/>
                </c:ext>
              </c:extLst>
            </c:dLbl>
            <c:dLbl>
              <c:idx val="4"/>
              <c:layout>
                <c:manualLayout>
                  <c:x val="-1.4911064526463552E-16"/>
                  <c:y val="3.5273378403637991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1E45-49EC-93BC-350E95FAB8F8}"/>
                </c:ext>
              </c:extLst>
            </c:dLbl>
            <c:dLbl>
              <c:idx val="5"/>
              <c:delete val="1"/>
              <c:extLst>
                <c:ext xmlns:c15="http://schemas.microsoft.com/office/drawing/2012/chart" uri="{CE6537A1-D6FC-4f65-9D91-7224C49458BB}"/>
                <c:ext xmlns:c16="http://schemas.microsoft.com/office/drawing/2014/chart" uri="{C3380CC4-5D6E-409C-BE32-E72D297353CC}">
                  <c16:uniqueId val="{00000009-1E45-49EC-93BC-350E95FAB8F8}"/>
                </c:ext>
              </c:extLst>
            </c:dLbl>
            <c:spPr>
              <a:solidFill>
                <a:srgbClr val="A5A5A5">
                  <a:lumMod val="20000"/>
                  <a:lumOff val="80000"/>
                </a:srgbClr>
              </a:solidFill>
              <a:ln>
                <a:noFill/>
              </a:ln>
              <a:effectLst/>
            </c:spPr>
            <c:txPr>
              <a:bodyPr rot="0" spcFirstLastPara="1" vertOverflow="overflow" horzOverflow="overflow" vert="horz" wrap="square" lIns="38100" tIns="19050" rIns="38100" bIns="19050" anchor="t" anchorCtr="0">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a:solidFill>
                    <a:schemeClr val="tx1">
                      <a:lumMod val="35000"/>
                      <a:lumOff val="65000"/>
                    </a:schemeClr>
                  </a:solidFill>
                </a:ln>
                <a:effectLst/>
              </c:spPr>
            </c:leaderLines>
            <c:extLst>
              <c:ext xmlns:c15="http://schemas.microsoft.com/office/drawing/2012/chart" uri="{CE6537A1-D6FC-4f65-9D91-7224C49458BB}"/>
            </c:extLst>
          </c:dLbls>
          <c:cat>
            <c:strRef>
              <c:f>PIVOT08!$A$10:$A$15</c:f>
              <c:strCache>
                <c:ptCount val="6"/>
                <c:pt idx="0">
                  <c:v>Vaccinated (Booster)</c:v>
                </c:pt>
                <c:pt idx="1">
                  <c:v>Contraindicated (inc allergies)</c:v>
                </c:pt>
                <c:pt idx="2">
                  <c:v>Declined</c:v>
                </c:pt>
                <c:pt idx="3">
                  <c:v>Invited</c:v>
                </c:pt>
                <c:pt idx="4">
                  <c:v>No contact coded</c:v>
                </c:pt>
                <c:pt idx="5">
                  <c:v>Semi</c:v>
                </c:pt>
              </c:strCache>
            </c:strRef>
          </c:cat>
          <c:val>
            <c:numRef>
              <c:f>PIVOT08!$B$10:$B$15</c:f>
              <c:numCache>
                <c:formatCode>General</c:formatCode>
                <c:ptCount val="6"/>
                <c:pt idx="0">
                  <c:v>510637</c:v>
                </c:pt>
                <c:pt idx="1">
                  <c:v>7</c:v>
                </c:pt>
                <c:pt idx="2">
                  <c:v>24978</c:v>
                </c:pt>
                <c:pt idx="3">
                  <c:v>247031</c:v>
                </c:pt>
                <c:pt idx="4">
                  <c:v>206974</c:v>
                </c:pt>
                <c:pt idx="5">
                  <c:v>989627</c:v>
                </c:pt>
              </c:numCache>
            </c:numRef>
          </c:val>
          <c:extLst>
            <c:ext xmlns:c16="http://schemas.microsoft.com/office/drawing/2014/chart" uri="{C3380CC4-5D6E-409C-BE32-E72D297353CC}">
              <c16:uniqueId val="{0000000A-1E45-49EC-93BC-350E95FAB8F8}"/>
            </c:ext>
          </c:extLst>
        </c:ser>
        <c:dLbls>
          <c:showLegendKey val="0"/>
          <c:showVal val="0"/>
          <c:showCatName val="0"/>
          <c:showSerName val="0"/>
          <c:showPercent val="0"/>
          <c:showBubbleSize val="0"/>
          <c:showLeaderLines val="1"/>
        </c:dLbls>
        <c:firstSliceAng val="270"/>
        <c:holeSize val="75"/>
      </c:doughnutChart>
      <c:spPr>
        <a:noFill/>
        <a:ln>
          <a:noFill/>
        </a:ln>
        <a:effectLst/>
      </c:spPr>
    </c:plotArea>
    <c:legend>
      <c:legendPos val="r"/>
      <c:legendEntry>
        <c:idx val="1"/>
        <c:delete val="1"/>
      </c:legendEntry>
      <c:legendEntry>
        <c:idx val="5"/>
        <c:delete val="1"/>
      </c:legendEntry>
      <c:layout>
        <c:manualLayout>
          <c:xMode val="edge"/>
          <c:yMode val="edge"/>
          <c:x val="0.82556813765074266"/>
          <c:y val="5.02825961345406E-2"/>
          <c:w val="0.16226885700791024"/>
          <c:h val="0.43030806945401551"/>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50000"/>
                  <a:lumOff val="50000"/>
                </a:schemeClr>
              </a:solidFill>
              <a:latin typeface="+mn-lt"/>
              <a:ea typeface="+mn-ea"/>
              <a:cs typeface="+mn-cs"/>
            </a:defRPr>
          </a:pPr>
          <a:endParaRPr lang="en-US"/>
        </a:p>
      </c:txPr>
    </c:legend>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olors1.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2.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3.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4.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5.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6.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7.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8.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9.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10.xml><?xml version="1.0" encoding="utf-8"?>
<cs:chartStyle xmlns:cs="http://schemas.microsoft.com/office/drawing/2012/chartStyle" xmlns:a="http://schemas.openxmlformats.org/drawingml/2006/main" id="254">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fillRef idx="2">
      <cs:styleClr val="auto"/>
    </cs:fillRef>
    <cs:effectRef idx="1"/>
    <cs:fontRef idx="minor">
      <a:schemeClr val="dk1"/>
    </cs:fontRef>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drawings/_rels/drawing1.xml.rels><?xml version="1.0" encoding="UTF-8" standalone="yes"?>
<Relationships xmlns="http://schemas.openxmlformats.org/package/2006/relationships"><Relationship Id="rId8" Type="http://schemas.openxmlformats.org/officeDocument/2006/relationships/hyperlink" Target="#Group6!A1"/><Relationship Id="rId3" Type="http://schemas.openxmlformats.org/officeDocument/2006/relationships/hyperlink" Target="#Group1.2!A1"/><Relationship Id="rId7" Type="http://schemas.openxmlformats.org/officeDocument/2006/relationships/hyperlink" Target="#Group4!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hyperlink" Target="#Group8!A1"/><Relationship Id="rId5" Type="http://schemas.openxmlformats.org/officeDocument/2006/relationships/hyperlink" Target="#Group3!A1"/><Relationship Id="rId10" Type="http://schemas.openxmlformats.org/officeDocument/2006/relationships/image" Target="../media/image1.jpg"/><Relationship Id="rId4" Type="http://schemas.openxmlformats.org/officeDocument/2006/relationships/hyperlink" Target="#Group2!A1"/><Relationship Id="rId9" Type="http://schemas.openxmlformats.org/officeDocument/2006/relationships/hyperlink" Target="#Group7!A1"/></Relationships>
</file>

<file path=xl/drawings/_rels/drawing2.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2!A1"/><Relationship Id="rId1" Type="http://schemas.openxmlformats.org/officeDocument/2006/relationships/hyperlink" Target="#Group1.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3!A1"/><Relationship Id="rId9" Type="http://schemas.openxmlformats.org/officeDocument/2006/relationships/chart" Target="../charts/chart1.xml"/></Relationships>
</file>

<file path=xl/drawings/_rels/drawing3.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2!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3!A1"/><Relationship Id="rId9" Type="http://schemas.openxmlformats.org/officeDocument/2006/relationships/chart" Target="../charts/chart2.xml"/></Relationships>
</file>

<file path=xl/drawings/_rels/drawing4.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3!A1"/><Relationship Id="rId9" Type="http://schemas.openxmlformats.org/officeDocument/2006/relationships/chart" Target="../charts/chart3.xml"/></Relationships>
</file>

<file path=xl/drawings/_rels/drawing5.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3!A1"/><Relationship Id="rId9" Type="http://schemas.openxmlformats.org/officeDocument/2006/relationships/chart" Target="../charts/chart4.xml"/></Relationships>
</file>

<file path=xl/drawings/_rels/drawing6.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5!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5.xml"/></Relationships>
</file>

<file path=xl/drawings/_rels/drawing7.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6.xml"/></Relationships>
</file>

<file path=xl/drawings/_rels/drawing8.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6!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4!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7.xml"/></Relationships>
</file>

<file path=xl/drawings/_rels/drawing9.xml.rels><?xml version="1.0" encoding="UTF-8" standalone="yes"?>
<Relationships xmlns="http://schemas.openxmlformats.org/package/2006/relationships"><Relationship Id="rId8" Type="http://schemas.openxmlformats.org/officeDocument/2006/relationships/hyperlink" Target="#Group7!A1"/><Relationship Id="rId3" Type="http://schemas.openxmlformats.org/officeDocument/2006/relationships/hyperlink" Target="#Group1.2!A1"/><Relationship Id="rId7" Type="http://schemas.openxmlformats.org/officeDocument/2006/relationships/hyperlink" Target="#Group4!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8.xml"/></Relationships>
</file>

<file path=xl/drawings/_rels/drawing10.xml.rels><?xml version="1.0" encoding="UTF-8" standalone="yes"?>
<Relationships xmlns="http://schemas.openxmlformats.org/package/2006/relationships"><Relationship Id="rId8" Type="http://schemas.openxmlformats.org/officeDocument/2006/relationships/hyperlink" Target="#Group6!A1"/><Relationship Id="rId3" Type="http://schemas.openxmlformats.org/officeDocument/2006/relationships/hyperlink" Target="#Group1.2!A1"/><Relationship Id="rId7" Type="http://schemas.openxmlformats.org/officeDocument/2006/relationships/hyperlink" Target="#Group4!A1"/><Relationship Id="rId12" Type="http://schemas.openxmlformats.org/officeDocument/2006/relationships/hyperlink" Target="#Group8!A1"/><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chart" Target="../charts/chart9.xml"/></Relationships>
</file>

<file path=xl/drawings/_rels/drawing11.xml.rels><?xml version="1.0" encoding="UTF-8" standalone="yes"?>
<Relationships xmlns="http://schemas.openxmlformats.org/package/2006/relationships"><Relationship Id="rId8" Type="http://schemas.openxmlformats.org/officeDocument/2006/relationships/hyperlink" Target="#Group6!A1"/><Relationship Id="rId3" Type="http://schemas.openxmlformats.org/officeDocument/2006/relationships/hyperlink" Target="#Group1.2!A1"/><Relationship Id="rId7" Type="http://schemas.openxmlformats.org/officeDocument/2006/relationships/hyperlink" Target="#Group4!A1"/><Relationship Id="rId12" Type="http://schemas.openxmlformats.org/officeDocument/2006/relationships/chart" Target="../charts/chart10.xml"/><Relationship Id="rId2" Type="http://schemas.openxmlformats.org/officeDocument/2006/relationships/hyperlink" Target="#Group1.1!A1"/><Relationship Id="rId1" Type="http://schemas.openxmlformats.org/officeDocument/2006/relationships/hyperlink" Target="#Group1!A1"/><Relationship Id="rId6" Type="http://schemas.openxmlformats.org/officeDocument/2006/relationships/hyperlink" Target="#Group5!A1"/><Relationship Id="rId11" Type="http://schemas.openxmlformats.org/officeDocument/2006/relationships/image" Target="../media/image1.jpg"/><Relationship Id="rId5" Type="http://schemas.openxmlformats.org/officeDocument/2006/relationships/hyperlink" Target="#Group3!A1"/><Relationship Id="rId10" Type="http://schemas.openxmlformats.org/officeDocument/2006/relationships/hyperlink" Target="#FULL!A1"/><Relationship Id="rId4" Type="http://schemas.openxmlformats.org/officeDocument/2006/relationships/hyperlink" Target="#Group2!A1"/><Relationship Id="rId9" Type="http://schemas.openxmlformats.org/officeDocument/2006/relationships/hyperlink" Target="#Group7!A1"/></Relationships>
</file>

<file path=xl/drawings/drawing1.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4</xdr:row>
      <xdr:rowOff>296334</xdr:rowOff>
    </xdr:to>
    <mc:AlternateContent xmlns:mc="http://schemas.openxmlformats.org/markup-compatibility/2006" xmlns:a14="http://schemas.microsoft.com/office/drawing/2010/main">
      <mc:Choice Requires="a14">
        <xdr:graphicFrame macro="">
          <xdr:nvGraphicFramePr>
            <xdr:cNvPr id="2" name="Rel_D 9">
              <a:extLst>
                <a:ext uri="{FF2B5EF4-FFF2-40B4-BE49-F238E27FC236}">
                  <a16:creationId xmlns:a16="http://schemas.microsoft.com/office/drawing/2014/main" id="{6D45B083-BA71-46BF-8531-5D3194E0C7A8}"/>
                </a:ext>
              </a:extLst>
            </xdr:cNvPr>
            <xdr:cNvGraphicFramePr/>
          </xdr:nvGraphicFramePr>
          <xdr:xfrm>
            <a:off x="0" y="0"/>
            <a:ext cx="0" cy="0"/>
          </xdr:xfrm>
          <a:graphic>
            <a:graphicData uri="http://schemas.microsoft.com/office/drawing/2010/slicer">
              <sle:slicer xmlns:sle="http://schemas.microsoft.com/office/drawing/2010/slicer" name="Rel_D 9"/>
            </a:graphicData>
          </a:graphic>
        </xdr:graphicFrame>
      </mc:Choice>
      <mc:Fallback xmlns="">
        <xdr:sp macro="" textlink="">
          <xdr:nvSpPr>
            <xdr:cNvPr id="0" name=""/>
            <xdr:cNvSpPr>
              <a:spLocks noTextEdit="1"/>
            </xdr:cNvSpPr>
          </xdr:nvSpPr>
          <xdr:spPr>
            <a:xfrm>
              <a:off x="203199" y="1062568"/>
              <a:ext cx="2019302" cy="41909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1</xdr:col>
      <xdr:colOff>14816</xdr:colOff>
      <xdr:row>4</xdr:row>
      <xdr:rowOff>353483</xdr:rowOff>
    </xdr:from>
    <xdr:to>
      <xdr:col>1</xdr:col>
      <xdr:colOff>2042583</xdr:colOff>
      <xdr:row>17</xdr:row>
      <xdr:rowOff>10584</xdr:rowOff>
    </xdr:to>
    <mc:AlternateContent xmlns:mc="http://schemas.openxmlformats.org/markup-compatibility/2006" xmlns:a14="http://schemas.microsoft.com/office/drawing/2010/main">
      <mc:Choice Requires="a14">
        <xdr:graphicFrame macro="">
          <xdr:nvGraphicFramePr>
            <xdr:cNvPr id="3" name="Locality 9">
              <a:extLst>
                <a:ext uri="{FF2B5EF4-FFF2-40B4-BE49-F238E27FC236}">
                  <a16:creationId xmlns:a16="http://schemas.microsoft.com/office/drawing/2014/main" id="{8666038D-3BF6-4A03-9E61-D9C800105314}"/>
                </a:ext>
              </a:extLst>
            </xdr:cNvPr>
            <xdr:cNvGraphicFramePr/>
          </xdr:nvGraphicFramePr>
          <xdr:xfrm>
            <a:off x="0" y="0"/>
            <a:ext cx="0" cy="0"/>
          </xdr:xfrm>
          <a:graphic>
            <a:graphicData uri="http://schemas.microsoft.com/office/drawing/2010/slicer">
              <sle:slicer xmlns:sle="http://schemas.microsoft.com/office/drawing/2010/slicer" name="Locality 9"/>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1</xdr:col>
      <xdr:colOff>14816</xdr:colOff>
      <xdr:row>17</xdr:row>
      <xdr:rowOff>46568</xdr:rowOff>
    </xdr:from>
    <xdr:to>
      <xdr:col>1</xdr:col>
      <xdr:colOff>2031999</xdr:colOff>
      <xdr:row>34</xdr:row>
      <xdr:rowOff>84668</xdr:rowOff>
    </xdr:to>
    <mc:AlternateContent xmlns:mc="http://schemas.openxmlformats.org/markup-compatibility/2006" xmlns:a14="http://schemas.microsoft.com/office/drawing/2010/main">
      <mc:Choice Requires="a14">
        <xdr:graphicFrame macro="">
          <xdr:nvGraphicFramePr>
            <xdr:cNvPr id="4" name="SubLocality 9">
              <a:extLst>
                <a:ext uri="{FF2B5EF4-FFF2-40B4-BE49-F238E27FC236}">
                  <a16:creationId xmlns:a16="http://schemas.microsoft.com/office/drawing/2014/main" id="{31D9A8FE-0BCA-45CF-99A7-7BE14FFB7C66}"/>
                </a:ext>
              </a:extLst>
            </xdr:cNvPr>
            <xdr:cNvGraphicFramePr/>
          </xdr:nvGraphicFramePr>
          <xdr:xfrm>
            <a:off x="0" y="0"/>
            <a:ext cx="0" cy="0"/>
          </xdr:xfrm>
          <a:graphic>
            <a:graphicData uri="http://schemas.microsoft.com/office/drawing/2010/slicer">
              <sle:slicer xmlns:sle="http://schemas.microsoft.com/office/drawing/2010/slicer" name="SubLocality 9"/>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1DA30F10-A8D8-4CEF-B621-537F41F04F3D}"/>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4</xdr:col>
      <xdr:colOff>359833</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D61D0435-6911-4D9F-9062-654F8F54B49A}"/>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4</xdr:col>
      <xdr:colOff>391583</xdr:colOff>
      <xdr:row>1</xdr:row>
      <xdr:rowOff>74083</xdr:rowOff>
    </xdr:from>
    <xdr:to>
      <xdr:col>5</xdr:col>
      <xdr:colOff>497416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9CF1EC83-C549-4990-B709-22F3F9B57E64}"/>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5</xdr:col>
      <xdr:colOff>518584</xdr:colOff>
      <xdr:row>1</xdr:row>
      <xdr:rowOff>74083</xdr:rowOff>
    </xdr:from>
    <xdr:to>
      <xdr:col>6</xdr:col>
      <xdr:colOff>719666</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FEBF1572-5792-4896-B0AD-5E449DAC0679}"/>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6</xdr:col>
      <xdr:colOff>740833</xdr:colOff>
      <xdr:row>1</xdr:row>
      <xdr:rowOff>74083</xdr:rowOff>
    </xdr:from>
    <xdr:to>
      <xdr:col>7</xdr:col>
      <xdr:colOff>836082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D251380B-BD2F-44AD-8305-24622F69B7F1}"/>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8</xdr:col>
      <xdr:colOff>857250</xdr:colOff>
      <xdr:row>1</xdr:row>
      <xdr:rowOff>74083</xdr:rowOff>
    </xdr:from>
    <xdr:to>
      <xdr:col>9</xdr:col>
      <xdr:colOff>719666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D5EE064B-426A-422C-B48E-EE3118F261AD}"/>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7</xdr:col>
      <xdr:colOff>857250</xdr:colOff>
      <xdr:row>1</xdr:row>
      <xdr:rowOff>74083</xdr:rowOff>
    </xdr:from>
    <xdr:to>
      <xdr:col>8</xdr:col>
      <xdr:colOff>825499</xdr:colOff>
      <xdr:row>2</xdr:row>
      <xdr:rowOff>392267</xdr:rowOff>
    </xdr:to>
    <xdr:sp macro="" textlink="">
      <xdr:nvSpPr>
        <xdr:cNvPr id="11" name="Snip Single Corner Rectangle 6">
          <a:hlinkClick xmlns:r="http://schemas.openxmlformats.org/officeDocument/2006/relationships" r:id="rId7"/>
          <a:extLst>
            <a:ext uri="{FF2B5EF4-FFF2-40B4-BE49-F238E27FC236}">
              <a16:creationId xmlns:a16="http://schemas.microsoft.com/office/drawing/2014/main" id="{2FB4869D-F4D1-4007-A85B-23DAA152B623}"/>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9</xdr:col>
      <xdr:colOff>740834</xdr:colOff>
      <xdr:row>1</xdr:row>
      <xdr:rowOff>74083</xdr:rowOff>
    </xdr:from>
    <xdr:to>
      <xdr:col>10</xdr:col>
      <xdr:colOff>878416</xdr:colOff>
      <xdr:row>2</xdr:row>
      <xdr:rowOff>392267</xdr:rowOff>
    </xdr:to>
    <xdr:sp macro="" textlink="">
      <xdr:nvSpPr>
        <xdr:cNvPr id="12" name="Snip Single Corner Rectangle 6">
          <a:hlinkClick xmlns:r="http://schemas.openxmlformats.org/officeDocument/2006/relationships" r:id="rId8"/>
          <a:extLst>
            <a:ext uri="{FF2B5EF4-FFF2-40B4-BE49-F238E27FC236}">
              <a16:creationId xmlns:a16="http://schemas.microsoft.com/office/drawing/2014/main" id="{9ED3EA04-E81C-4C0A-B030-3A0CFA78CD45}"/>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10</xdr:col>
      <xdr:colOff>910167</xdr:colOff>
      <xdr:row>1</xdr:row>
      <xdr:rowOff>74083</xdr:rowOff>
    </xdr:from>
    <xdr:to>
      <xdr:col>12</xdr:col>
      <xdr:colOff>21166</xdr:colOff>
      <xdr:row>2</xdr:row>
      <xdr:rowOff>392267</xdr:rowOff>
    </xdr:to>
    <xdr:sp macro="" textlink="">
      <xdr:nvSpPr>
        <xdr:cNvPr id="13" name="Snip Single Corner Rectangle 6">
          <a:hlinkClick xmlns:r="http://schemas.openxmlformats.org/officeDocument/2006/relationships" r:id="rId9"/>
          <a:extLst>
            <a:ext uri="{FF2B5EF4-FFF2-40B4-BE49-F238E27FC236}">
              <a16:creationId xmlns:a16="http://schemas.microsoft.com/office/drawing/2014/main" id="{D9FA5288-E987-4892-A03F-0F209D4C85AD}"/>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52917</xdr:colOff>
      <xdr:row>1</xdr:row>
      <xdr:rowOff>95250</xdr:rowOff>
    </xdr:from>
    <xdr:to>
      <xdr:col>3</xdr:col>
      <xdr:colOff>455084</xdr:colOff>
      <xdr:row>2</xdr:row>
      <xdr:rowOff>387352</xdr:rowOff>
    </xdr:to>
    <xdr:sp macro="" textlink="">
      <xdr:nvSpPr>
        <xdr:cNvPr id="16" name="Rectangle 15">
          <a:extLst>
            <a:ext uri="{FF2B5EF4-FFF2-40B4-BE49-F238E27FC236}">
              <a16:creationId xmlns:a16="http://schemas.microsoft.com/office/drawing/2014/main" id="{E5E8A08E-B8B7-4A08-B10D-E2FA8F18375F}"/>
            </a:ext>
          </a:extLst>
        </xdr:cNvPr>
        <xdr:cNvSpPr/>
      </xdr:nvSpPr>
      <xdr:spPr>
        <a:xfrm>
          <a:off x="2444750" y="433917"/>
          <a:ext cx="402167" cy="535518"/>
        </a:xfrm>
        <a:prstGeom prst="rect">
          <a:avLst/>
        </a:prstGeom>
        <a:solidFill>
          <a:schemeClr val="accent1">
            <a:lumMod val="20000"/>
            <a:lumOff val="80000"/>
          </a:schemeClr>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16</xdr:col>
      <xdr:colOff>328084</xdr:colOff>
      <xdr:row>0</xdr:row>
      <xdr:rowOff>105834</xdr:rowOff>
    </xdr:from>
    <xdr:to>
      <xdr:col>18</xdr:col>
      <xdr:colOff>68376</xdr:colOff>
      <xdr:row>2</xdr:row>
      <xdr:rowOff>282950</xdr:rowOff>
    </xdr:to>
    <xdr:pic>
      <xdr:nvPicPr>
        <xdr:cNvPr id="15" name="Picture 14">
          <a:extLst>
            <a:ext uri="{FF2B5EF4-FFF2-40B4-BE49-F238E27FC236}">
              <a16:creationId xmlns:a16="http://schemas.microsoft.com/office/drawing/2014/main" id="{0C3CB79C-B018-488D-973B-9E64CFD3237E}"/>
            </a:ext>
          </a:extLst>
        </xdr:cNvPr>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Lst>
        </a:blip>
        <a:stretch>
          <a:fillRect/>
        </a:stretch>
      </xdr:blipFill>
      <xdr:spPr>
        <a:xfrm>
          <a:off x="17917584" y="105834"/>
          <a:ext cx="1560625" cy="759199"/>
        </a:xfrm>
        <a:prstGeom prst="rect">
          <a:avLst/>
        </a:prstGeom>
      </xdr:spPr>
    </xdr:pic>
    <xdr:clientData/>
  </xdr:twoCellAnchor>
  <xdr:twoCellAnchor editAs="absolute">
    <xdr:from>
      <xdr:col>12</xdr:col>
      <xdr:colOff>42334</xdr:colOff>
      <xdr:row>1</xdr:row>
      <xdr:rowOff>74083</xdr:rowOff>
    </xdr:from>
    <xdr:to>
      <xdr:col>13</xdr:col>
      <xdr:colOff>31750</xdr:colOff>
      <xdr:row>2</xdr:row>
      <xdr:rowOff>392267</xdr:rowOff>
    </xdr:to>
    <xdr:sp macro="" textlink="">
      <xdr:nvSpPr>
        <xdr:cNvPr id="17" name="Snip Single Corner Rectangle 6">
          <a:hlinkClick xmlns:r="http://schemas.openxmlformats.org/officeDocument/2006/relationships" r:id="rId11"/>
          <a:extLst>
            <a:ext uri="{FF2B5EF4-FFF2-40B4-BE49-F238E27FC236}">
              <a16:creationId xmlns:a16="http://schemas.microsoft.com/office/drawing/2014/main" id="{2FBD7ED9-FBEB-4F1D-A1DB-B85508C8084B}"/>
            </a:ext>
          </a:extLst>
        </xdr:cNvPr>
        <xdr:cNvSpPr>
          <a:spLocks noChangeAspect="1"/>
        </xdr:cNvSpPr>
      </xdr:nvSpPr>
      <xdr:spPr>
        <a:xfrm>
          <a:off x="13409084"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2.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4" name="Rel_D">
              <a:extLst>
                <a:ext uri="{FF2B5EF4-FFF2-40B4-BE49-F238E27FC236}">
                  <a16:creationId xmlns:a16="http://schemas.microsoft.com/office/drawing/2014/main" id="{00E3BCDC-29C9-490A-AC75-F896A38FEF58}"/>
                </a:ext>
              </a:extLst>
            </xdr:cNvPr>
            <xdr:cNvGraphicFramePr/>
          </xdr:nvGraphicFramePr>
          <xdr:xfrm>
            <a:off x="0" y="0"/>
            <a:ext cx="0" cy="0"/>
          </xdr:xfrm>
          <a:graphic>
            <a:graphicData uri="http://schemas.microsoft.com/office/drawing/2010/slicer">
              <sle:slicer xmlns:sle="http://schemas.microsoft.com/office/drawing/2010/slicer" name="Rel_D"/>
            </a:graphicData>
          </a:graphic>
        </xdr:graphicFrame>
      </mc:Choice>
      <mc:Fallback xmlns="">
        <xdr:sp macro="" textlink="">
          <xdr:nvSpPr>
            <xdr:cNvPr id="0" name=""/>
            <xdr:cNvSpPr>
              <a:spLocks noTextEdit="1"/>
            </xdr:cNvSpPr>
          </xdr:nvSpPr>
          <xdr:spPr>
            <a:xfrm>
              <a:off x="203199" y="1062568"/>
              <a:ext cx="2019302" cy="41909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5" name="Locality">
              <a:extLst>
                <a:ext uri="{FF2B5EF4-FFF2-40B4-BE49-F238E27FC236}">
                  <a16:creationId xmlns:a16="http://schemas.microsoft.com/office/drawing/2014/main" id="{AA7DD75B-4900-45CA-86E0-03FDB7FCCFC1}"/>
                </a:ext>
              </a:extLst>
            </xdr:cNvPr>
            <xdr:cNvGraphicFramePr/>
          </xdr:nvGraphicFramePr>
          <xdr:xfrm>
            <a:off x="0" y="0"/>
            <a:ext cx="0" cy="0"/>
          </xdr:xfrm>
          <a:graphic>
            <a:graphicData uri="http://schemas.microsoft.com/office/drawing/2010/slicer">
              <sle:slicer xmlns:sle="http://schemas.microsoft.com/office/drawing/2010/slicer" name="Locality"/>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6" name="SubLocality">
              <a:extLst>
                <a:ext uri="{FF2B5EF4-FFF2-40B4-BE49-F238E27FC236}">
                  <a16:creationId xmlns:a16="http://schemas.microsoft.com/office/drawing/2014/main" id="{232FD4BC-BF22-4C17-8EDE-821A5E016C49}"/>
                </a:ext>
              </a:extLst>
            </xdr:cNvPr>
            <xdr:cNvGraphicFramePr/>
          </xdr:nvGraphicFramePr>
          <xdr:xfrm>
            <a:off x="0" y="0"/>
            <a:ext cx="0" cy="0"/>
          </xdr:xfrm>
          <a:graphic>
            <a:graphicData uri="http://schemas.microsoft.com/office/drawing/2010/slicer">
              <sle:slicer xmlns:sle="http://schemas.microsoft.com/office/drawing/2010/slicer" name="SubLocality"/>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7" name="Snip Single Corner Rectangle 7">
          <a:extLst>
            <a:ext uri="{FF2B5EF4-FFF2-40B4-BE49-F238E27FC236}">
              <a16:creationId xmlns:a16="http://schemas.microsoft.com/office/drawing/2014/main" id="{7928C9A2-057D-4327-BE4A-1A3B20696633}"/>
            </a:ext>
          </a:extLst>
        </xdr:cNvPr>
        <xdr:cNvSpPr>
          <a:spLocks noChangeAspect="1"/>
        </xdr:cNvSpPr>
      </xdr:nvSpPr>
      <xdr:spPr>
        <a:xfrm>
          <a:off x="2889251" y="412750"/>
          <a:ext cx="1144800" cy="560917"/>
        </a:xfrm>
        <a:prstGeom prst="snip1Rect">
          <a:avLst/>
        </a:prstGeom>
        <a:solidFill>
          <a:schemeClr val="accent1">
            <a:lumMod val="20000"/>
            <a:lumOff val="80000"/>
          </a:schemeClr>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9" name="Snip Single Corner Rectangle 6">
          <a:hlinkClick xmlns:r="http://schemas.openxmlformats.org/officeDocument/2006/relationships" r:id="rId1"/>
          <a:extLst>
            <a:ext uri="{FF2B5EF4-FFF2-40B4-BE49-F238E27FC236}">
              <a16:creationId xmlns:a16="http://schemas.microsoft.com/office/drawing/2014/main" id="{7568AE96-F4B1-4B96-BE9F-C48A58EEDE59}"/>
            </a:ext>
          </a:extLst>
        </xdr:cNvPr>
        <xdr:cNvSpPr>
          <a:spLocks noChangeAspect="1"/>
        </xdr:cNvSpPr>
      </xdr:nvSpPr>
      <xdr:spPr>
        <a:xfrm>
          <a:off x="4064001" y="412751"/>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10" name="Snip Single Corner Rectangle 6">
          <a:hlinkClick xmlns:r="http://schemas.openxmlformats.org/officeDocument/2006/relationships" r:id="rId2"/>
          <a:extLst>
            <a:ext uri="{FF2B5EF4-FFF2-40B4-BE49-F238E27FC236}">
              <a16:creationId xmlns:a16="http://schemas.microsoft.com/office/drawing/2014/main" id="{A692D43C-2890-4345-B88E-CB0C2482E1B7}"/>
            </a:ext>
          </a:extLst>
        </xdr:cNvPr>
        <xdr:cNvSpPr>
          <a:spLocks noChangeAspect="1"/>
        </xdr:cNvSpPr>
      </xdr:nvSpPr>
      <xdr:spPr>
        <a:xfrm>
          <a:off x="5238750"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11" name="Snip Single Corner Rectangle 6">
          <a:hlinkClick xmlns:r="http://schemas.openxmlformats.org/officeDocument/2006/relationships" r:id="rId3"/>
          <a:extLst>
            <a:ext uri="{FF2B5EF4-FFF2-40B4-BE49-F238E27FC236}">
              <a16:creationId xmlns:a16="http://schemas.microsoft.com/office/drawing/2014/main" id="{2CA41680-34DF-4CE6-9B13-5DE1F70CCBF1}"/>
            </a:ext>
          </a:extLst>
        </xdr:cNvPr>
        <xdr:cNvSpPr>
          <a:spLocks noChangeAspect="1"/>
        </xdr:cNvSpPr>
      </xdr:nvSpPr>
      <xdr:spPr>
        <a:xfrm>
          <a:off x="6402917"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12" name="Snip Single Corner Rectangle 6">
          <a:hlinkClick xmlns:r="http://schemas.openxmlformats.org/officeDocument/2006/relationships" r:id="rId4"/>
          <a:extLst>
            <a:ext uri="{FF2B5EF4-FFF2-40B4-BE49-F238E27FC236}">
              <a16:creationId xmlns:a16="http://schemas.microsoft.com/office/drawing/2014/main" id="{38F5A638-4DC7-4669-97E3-0ECB97715E11}"/>
            </a:ext>
          </a:extLst>
        </xdr:cNvPr>
        <xdr:cNvSpPr>
          <a:spLocks noChangeAspect="1"/>
        </xdr:cNvSpPr>
      </xdr:nvSpPr>
      <xdr:spPr>
        <a:xfrm>
          <a:off x="7567083"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7</xdr:col>
      <xdr:colOff>179917</xdr:colOff>
      <xdr:row>1</xdr:row>
      <xdr:rowOff>74083</xdr:rowOff>
    </xdr:from>
    <xdr:to>
      <xdr:col>8</xdr:col>
      <xdr:colOff>148166</xdr:colOff>
      <xdr:row>2</xdr:row>
      <xdr:rowOff>392267</xdr:rowOff>
    </xdr:to>
    <xdr:sp macro="" textlink="">
      <xdr:nvSpPr>
        <xdr:cNvPr id="13" name="Snip Single Corner Rectangle 6">
          <a:hlinkClick xmlns:r="http://schemas.openxmlformats.org/officeDocument/2006/relationships" r:id="rId5"/>
          <a:extLst>
            <a:ext uri="{FF2B5EF4-FFF2-40B4-BE49-F238E27FC236}">
              <a16:creationId xmlns:a16="http://schemas.microsoft.com/office/drawing/2014/main" id="{9A007CE3-A3CE-42CF-B840-30FB532C0552}"/>
            </a:ext>
          </a:extLst>
        </xdr:cNvPr>
        <xdr:cNvSpPr>
          <a:spLocks noChangeAspect="1"/>
        </xdr:cNvSpPr>
      </xdr:nvSpPr>
      <xdr:spPr>
        <a:xfrm>
          <a:off x="9906000"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7</xdr:col>
      <xdr:colOff>148166</xdr:colOff>
      <xdr:row>2</xdr:row>
      <xdr:rowOff>392267</xdr:rowOff>
    </xdr:to>
    <xdr:sp macro="" textlink="">
      <xdr:nvSpPr>
        <xdr:cNvPr id="14" name="Snip Single Corner Rectangle 6">
          <a:hlinkClick xmlns:r="http://schemas.openxmlformats.org/officeDocument/2006/relationships" r:id="rId6"/>
          <a:extLst>
            <a:ext uri="{FF2B5EF4-FFF2-40B4-BE49-F238E27FC236}">
              <a16:creationId xmlns:a16="http://schemas.microsoft.com/office/drawing/2014/main" id="{BE55D34D-9E6A-434E-926C-EB372C389A0A}"/>
            </a:ext>
          </a:extLst>
        </xdr:cNvPr>
        <xdr:cNvSpPr>
          <a:spLocks noChangeAspect="1"/>
        </xdr:cNvSpPr>
      </xdr:nvSpPr>
      <xdr:spPr>
        <a:xfrm>
          <a:off x="8731250"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8</xdr:col>
      <xdr:colOff>169334</xdr:colOff>
      <xdr:row>1</xdr:row>
      <xdr:rowOff>74083</xdr:rowOff>
    </xdr:from>
    <xdr:to>
      <xdr:col>9</xdr:col>
      <xdr:colOff>634999</xdr:colOff>
      <xdr:row>2</xdr:row>
      <xdr:rowOff>392267</xdr:rowOff>
    </xdr:to>
    <xdr:sp macro="" textlink="">
      <xdr:nvSpPr>
        <xdr:cNvPr id="15" name="Snip Single Corner Rectangle 6">
          <a:hlinkClick xmlns:r="http://schemas.openxmlformats.org/officeDocument/2006/relationships" r:id="rId7"/>
          <a:extLst>
            <a:ext uri="{FF2B5EF4-FFF2-40B4-BE49-F238E27FC236}">
              <a16:creationId xmlns:a16="http://schemas.microsoft.com/office/drawing/2014/main" id="{8A20D9D0-B3CB-4120-A7ED-CE716DADAE7F}"/>
            </a:ext>
          </a:extLst>
        </xdr:cNvPr>
        <xdr:cNvSpPr>
          <a:spLocks noChangeAspect="1"/>
        </xdr:cNvSpPr>
      </xdr:nvSpPr>
      <xdr:spPr>
        <a:xfrm>
          <a:off x="11070167"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9</xdr:col>
      <xdr:colOff>666750</xdr:colOff>
      <xdr:row>1</xdr:row>
      <xdr:rowOff>74083</xdr:rowOff>
    </xdr:from>
    <xdr:to>
      <xdr:col>10</xdr:col>
      <xdr:colOff>687916</xdr:colOff>
      <xdr:row>2</xdr:row>
      <xdr:rowOff>392267</xdr:rowOff>
    </xdr:to>
    <xdr:sp macro="" textlink="">
      <xdr:nvSpPr>
        <xdr:cNvPr id="16" name="Snip Single Corner Rectangle 6">
          <a:hlinkClick xmlns:r="http://schemas.openxmlformats.org/officeDocument/2006/relationships" r:id="rId8"/>
          <a:extLst>
            <a:ext uri="{FF2B5EF4-FFF2-40B4-BE49-F238E27FC236}">
              <a16:creationId xmlns:a16="http://schemas.microsoft.com/office/drawing/2014/main" id="{503CD846-6920-43EF-90DE-52B8011574BF}"/>
            </a:ext>
          </a:extLst>
        </xdr:cNvPr>
        <xdr:cNvSpPr>
          <a:spLocks noChangeAspect="1"/>
        </xdr:cNvSpPr>
      </xdr:nvSpPr>
      <xdr:spPr>
        <a:xfrm>
          <a:off x="12244917" y="412750"/>
          <a:ext cx="1142999" cy="561600"/>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1</xdr:col>
      <xdr:colOff>1375830</xdr:colOff>
      <xdr:row>4</xdr:row>
      <xdr:rowOff>148167</xdr:rowOff>
    </xdr:from>
    <xdr:to>
      <xdr:col>6</xdr:col>
      <xdr:colOff>4233</xdr:colOff>
      <xdr:row>27</xdr:row>
      <xdr:rowOff>33866</xdr:rowOff>
    </xdr:to>
    <xdr:graphicFrame macro="">
      <xdr:nvGraphicFramePr>
        <xdr:cNvPr id="17" name="Chart 16">
          <a:extLst>
            <a:ext uri="{FF2B5EF4-FFF2-40B4-BE49-F238E27FC236}">
              <a16:creationId xmlns:a16="http://schemas.microsoft.com/office/drawing/2014/main" id="{694C28B2-6AB9-481C-AA5F-FF1DD7679D4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42332</xdr:colOff>
      <xdr:row>1</xdr:row>
      <xdr:rowOff>95250</xdr:rowOff>
    </xdr:from>
    <xdr:to>
      <xdr:col>3</xdr:col>
      <xdr:colOff>444499</xdr:colOff>
      <xdr:row>2</xdr:row>
      <xdr:rowOff>387352</xdr:rowOff>
    </xdr:to>
    <xdr:sp macro="" textlink="">
      <xdr:nvSpPr>
        <xdr:cNvPr id="18" name="Rectangle 17">
          <a:hlinkClick xmlns:r="http://schemas.openxmlformats.org/officeDocument/2006/relationships" r:id="rId10"/>
          <a:extLst>
            <a:ext uri="{FF2B5EF4-FFF2-40B4-BE49-F238E27FC236}">
              <a16:creationId xmlns:a16="http://schemas.microsoft.com/office/drawing/2014/main" id="{280B852E-D52C-4669-8F2E-98F551EB131A}"/>
            </a:ext>
          </a:extLst>
        </xdr:cNvPr>
        <xdr:cNvSpPr/>
      </xdr:nvSpPr>
      <xdr:spPr>
        <a:xfrm>
          <a:off x="2434165"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84667</xdr:colOff>
      <xdr:row>0</xdr:row>
      <xdr:rowOff>95250</xdr:rowOff>
    </xdr:from>
    <xdr:to>
      <xdr:col>17</xdr:col>
      <xdr:colOff>47209</xdr:colOff>
      <xdr:row>2</xdr:row>
      <xdr:rowOff>272366</xdr:rowOff>
    </xdr:to>
    <xdr:pic>
      <xdr:nvPicPr>
        <xdr:cNvPr id="19" name="Picture 18">
          <a:extLst>
            <a:ext uri="{FF2B5EF4-FFF2-40B4-BE49-F238E27FC236}">
              <a16:creationId xmlns:a16="http://schemas.microsoft.com/office/drawing/2014/main" id="{0A835556-266C-4BD4-A2E3-99DF60610D88}"/>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108084" y="95250"/>
          <a:ext cx="1560625" cy="759199"/>
        </a:xfrm>
        <a:prstGeom prst="rect">
          <a:avLst/>
        </a:prstGeom>
      </xdr:spPr>
    </xdr:pic>
    <xdr:clientData/>
  </xdr:twoCellAnchor>
  <xdr:twoCellAnchor editAs="absolute">
    <xdr:from>
      <xdr:col>10</xdr:col>
      <xdr:colOff>709083</xdr:colOff>
      <xdr:row>1</xdr:row>
      <xdr:rowOff>74083</xdr:rowOff>
    </xdr:from>
    <xdr:to>
      <xdr:col>11</xdr:col>
      <xdr:colOff>846665</xdr:colOff>
      <xdr:row>2</xdr:row>
      <xdr:rowOff>392267</xdr:rowOff>
    </xdr:to>
    <xdr:sp macro="" textlink="">
      <xdr:nvSpPr>
        <xdr:cNvPr id="20" name="Snip Single Corner Rectangle 6">
          <a:hlinkClick xmlns:r="http://schemas.openxmlformats.org/officeDocument/2006/relationships" r:id="rId12"/>
          <a:extLst>
            <a:ext uri="{FF2B5EF4-FFF2-40B4-BE49-F238E27FC236}">
              <a16:creationId xmlns:a16="http://schemas.microsoft.com/office/drawing/2014/main" id="{131FDFB1-D373-42CB-939B-C935FF1418D7}"/>
            </a:ext>
          </a:extLst>
        </xdr:cNvPr>
        <xdr:cNvSpPr>
          <a:spLocks noChangeAspect="1"/>
        </xdr:cNvSpPr>
      </xdr:nvSpPr>
      <xdr:spPr>
        <a:xfrm>
          <a:off x="13409083"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3.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1">
              <a:extLst>
                <a:ext uri="{FF2B5EF4-FFF2-40B4-BE49-F238E27FC236}">
                  <a16:creationId xmlns:a16="http://schemas.microsoft.com/office/drawing/2014/main" id="{AB6BACB7-41F2-4D76-A975-6CA8D7FC272E}"/>
                </a:ext>
              </a:extLst>
            </xdr:cNvPr>
            <xdr:cNvGraphicFramePr/>
          </xdr:nvGraphicFramePr>
          <xdr:xfrm>
            <a:off x="0" y="0"/>
            <a:ext cx="0" cy="0"/>
          </xdr:xfrm>
          <a:graphic>
            <a:graphicData uri="http://schemas.microsoft.com/office/drawing/2010/slicer">
              <sle:slicer xmlns:sle="http://schemas.microsoft.com/office/drawing/2010/slicer" name="Rel_D 1"/>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1">
              <a:extLst>
                <a:ext uri="{FF2B5EF4-FFF2-40B4-BE49-F238E27FC236}">
                  <a16:creationId xmlns:a16="http://schemas.microsoft.com/office/drawing/2014/main" id="{43FDD603-104A-4615-B6DD-F5B8FE5E1934}"/>
                </a:ext>
              </a:extLst>
            </xdr:cNvPr>
            <xdr:cNvGraphicFramePr/>
          </xdr:nvGraphicFramePr>
          <xdr:xfrm>
            <a:off x="0" y="0"/>
            <a:ext cx="0" cy="0"/>
          </xdr:xfrm>
          <a:graphic>
            <a:graphicData uri="http://schemas.microsoft.com/office/drawing/2010/slicer">
              <sle:slicer xmlns:sle="http://schemas.microsoft.com/office/drawing/2010/slicer" name="Locality 1"/>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1">
              <a:extLst>
                <a:ext uri="{FF2B5EF4-FFF2-40B4-BE49-F238E27FC236}">
                  <a16:creationId xmlns:a16="http://schemas.microsoft.com/office/drawing/2014/main" id="{8E4CB348-18D9-4069-B501-941C70A97D55}"/>
                </a:ext>
              </a:extLst>
            </xdr:cNvPr>
            <xdr:cNvGraphicFramePr/>
          </xdr:nvGraphicFramePr>
          <xdr:xfrm>
            <a:off x="0" y="0"/>
            <a:ext cx="0" cy="0"/>
          </xdr:xfrm>
          <a:graphic>
            <a:graphicData uri="http://schemas.microsoft.com/office/drawing/2010/slicer">
              <sle:slicer xmlns:sle="http://schemas.microsoft.com/office/drawing/2010/slicer" name="SubLocality 1"/>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E5E10805-D895-4A46-9268-097E5A0DC208}"/>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extLst>
            <a:ext uri="{FF2B5EF4-FFF2-40B4-BE49-F238E27FC236}">
              <a16:creationId xmlns:a16="http://schemas.microsoft.com/office/drawing/2014/main" id="{F6C28F74-417C-4F02-B968-BAB4D6539B4F}"/>
            </a:ext>
          </a:extLst>
        </xdr:cNvPr>
        <xdr:cNvSpPr>
          <a:spLocks noChangeAspect="1"/>
        </xdr:cNvSpPr>
      </xdr:nvSpPr>
      <xdr:spPr>
        <a:xfrm>
          <a:off x="4071409" y="407459"/>
          <a:ext cx="1142999"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2"/>
          <a:extLst>
            <a:ext uri="{FF2B5EF4-FFF2-40B4-BE49-F238E27FC236}">
              <a16:creationId xmlns:a16="http://schemas.microsoft.com/office/drawing/2014/main" id="{78BF1FB4-C99D-4C53-9FA4-2C5AD6DEBC41}"/>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3"/>
          <a:extLst>
            <a:ext uri="{FF2B5EF4-FFF2-40B4-BE49-F238E27FC236}">
              <a16:creationId xmlns:a16="http://schemas.microsoft.com/office/drawing/2014/main" id="{C081B5AC-6968-4556-BC24-ECD2C5F69C31}"/>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4"/>
          <a:extLst>
            <a:ext uri="{FF2B5EF4-FFF2-40B4-BE49-F238E27FC236}">
              <a16:creationId xmlns:a16="http://schemas.microsoft.com/office/drawing/2014/main" id="{787A4F23-593E-43F4-AE0C-AC57486FCB39}"/>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952499</xdr:colOff>
      <xdr:row>2</xdr:row>
      <xdr:rowOff>392267</xdr:rowOff>
    </xdr:to>
    <xdr:sp macro="" textlink="">
      <xdr:nvSpPr>
        <xdr:cNvPr id="10" name="Snip Single Corner Rectangle 6">
          <a:hlinkClick xmlns:r="http://schemas.openxmlformats.org/officeDocument/2006/relationships" r:id="rId5"/>
          <a:extLst>
            <a:ext uri="{FF2B5EF4-FFF2-40B4-BE49-F238E27FC236}">
              <a16:creationId xmlns:a16="http://schemas.microsoft.com/office/drawing/2014/main" id="{E0B201CB-FFDF-47E9-8B39-CCCF9B6E52F6}"/>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4938AA39-D1F2-4C50-B12A-FBEE234828D8}"/>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973667</xdr:colOff>
      <xdr:row>1</xdr:row>
      <xdr:rowOff>74083</xdr:rowOff>
    </xdr:from>
    <xdr:to>
      <xdr:col>9</xdr:col>
      <xdr:colOff>211666</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13ACEB30-5983-41DF-975F-5E47D797050C}"/>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9</xdr:col>
      <xdr:colOff>243417</xdr:colOff>
      <xdr:row>1</xdr:row>
      <xdr:rowOff>74083</xdr:rowOff>
    </xdr:from>
    <xdr:to>
      <xdr:col>10</xdr:col>
      <xdr:colOff>264583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6421724D-EC82-4E25-BAA4-DAF385EAA0AD}"/>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1</xdr:col>
      <xdr:colOff>1905000</xdr:colOff>
      <xdr:row>4</xdr:row>
      <xdr:rowOff>169335</xdr:rowOff>
    </xdr:from>
    <xdr:to>
      <xdr:col>5</xdr:col>
      <xdr:colOff>529167</xdr:colOff>
      <xdr:row>27</xdr:row>
      <xdr:rowOff>12701</xdr:rowOff>
    </xdr:to>
    <xdr:graphicFrame macro="">
      <xdr:nvGraphicFramePr>
        <xdr:cNvPr id="14" name="Chart 13">
          <a:extLst>
            <a:ext uri="{FF2B5EF4-FFF2-40B4-BE49-F238E27FC236}">
              <a16:creationId xmlns:a16="http://schemas.microsoft.com/office/drawing/2014/main" id="{F63C87C9-27F4-4544-972C-619F613AECC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52917</xdr:colOff>
      <xdr:row>1</xdr:row>
      <xdr:rowOff>95250</xdr:rowOff>
    </xdr:from>
    <xdr:to>
      <xdr:col>3</xdr:col>
      <xdr:colOff>455084</xdr:colOff>
      <xdr:row>2</xdr:row>
      <xdr:rowOff>387352</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35F1DAD3-D8EC-4BCE-BF75-C7AB2689561C}"/>
            </a:ext>
          </a:extLst>
        </xdr:cNvPr>
        <xdr:cNvSpPr/>
      </xdr:nvSpPr>
      <xdr:spPr>
        <a:xfrm>
          <a:off x="2444750"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10584</xdr:colOff>
      <xdr:row>0</xdr:row>
      <xdr:rowOff>95250</xdr:rowOff>
    </xdr:from>
    <xdr:to>
      <xdr:col>16</xdr:col>
      <xdr:colOff>798625</xdr:colOff>
      <xdr:row>2</xdr:row>
      <xdr:rowOff>272366</xdr:rowOff>
    </xdr:to>
    <xdr:pic>
      <xdr:nvPicPr>
        <xdr:cNvPr id="16" name="Picture 15">
          <a:extLst>
            <a:ext uri="{FF2B5EF4-FFF2-40B4-BE49-F238E27FC236}">
              <a16:creationId xmlns:a16="http://schemas.microsoft.com/office/drawing/2014/main" id="{95A79FBA-05BC-4175-A754-FE6FD396579C}"/>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55167" y="95250"/>
          <a:ext cx="1560625" cy="759199"/>
        </a:xfrm>
        <a:prstGeom prst="rect">
          <a:avLst/>
        </a:prstGeom>
      </xdr:spPr>
    </xdr:pic>
    <xdr:clientData/>
  </xdr:twoCellAnchor>
  <xdr:twoCellAnchor editAs="absolute">
    <xdr:from>
      <xdr:col>10</xdr:col>
      <xdr:colOff>285750</xdr:colOff>
      <xdr:row>1</xdr:row>
      <xdr:rowOff>74083</xdr:rowOff>
    </xdr:from>
    <xdr:to>
      <xdr:col>11</xdr:col>
      <xdr:colOff>444499</xdr:colOff>
      <xdr:row>2</xdr:row>
      <xdr:rowOff>392267</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CB0C2290-3285-48C0-ADC0-5D9F892EB4E1}"/>
            </a:ext>
          </a:extLst>
        </xdr:cNvPr>
        <xdr:cNvSpPr>
          <a:spLocks noChangeAspect="1"/>
        </xdr:cNvSpPr>
      </xdr:nvSpPr>
      <xdr:spPr>
        <a:xfrm>
          <a:off x="13409083"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4.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2">
              <a:extLst>
                <a:ext uri="{FF2B5EF4-FFF2-40B4-BE49-F238E27FC236}">
                  <a16:creationId xmlns:a16="http://schemas.microsoft.com/office/drawing/2014/main" id="{7BC2F9AF-C2FD-4195-8186-AAE36B71591D}"/>
                </a:ext>
              </a:extLst>
            </xdr:cNvPr>
            <xdr:cNvGraphicFramePr/>
          </xdr:nvGraphicFramePr>
          <xdr:xfrm>
            <a:off x="0" y="0"/>
            <a:ext cx="0" cy="0"/>
          </xdr:xfrm>
          <a:graphic>
            <a:graphicData uri="http://schemas.microsoft.com/office/drawing/2010/slicer">
              <sle:slicer xmlns:sle="http://schemas.microsoft.com/office/drawing/2010/slicer" name="Rel_D 2"/>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2">
              <a:extLst>
                <a:ext uri="{FF2B5EF4-FFF2-40B4-BE49-F238E27FC236}">
                  <a16:creationId xmlns:a16="http://schemas.microsoft.com/office/drawing/2014/main" id="{42FE61CE-F665-4637-909F-FFE5BDE2BBBF}"/>
                </a:ext>
              </a:extLst>
            </xdr:cNvPr>
            <xdr:cNvGraphicFramePr/>
          </xdr:nvGraphicFramePr>
          <xdr:xfrm>
            <a:off x="0" y="0"/>
            <a:ext cx="0" cy="0"/>
          </xdr:xfrm>
          <a:graphic>
            <a:graphicData uri="http://schemas.microsoft.com/office/drawing/2010/slicer">
              <sle:slicer xmlns:sle="http://schemas.microsoft.com/office/drawing/2010/slicer" name="Locality 2"/>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32</xdr:row>
      <xdr:rowOff>84668</xdr:rowOff>
    </xdr:to>
    <mc:AlternateContent xmlns:mc="http://schemas.openxmlformats.org/markup-compatibility/2006" xmlns:a14="http://schemas.microsoft.com/office/drawing/2010/main">
      <mc:Choice Requires="a14">
        <xdr:graphicFrame macro="">
          <xdr:nvGraphicFramePr>
            <xdr:cNvPr id="4" name="SubLocality 2">
              <a:extLst>
                <a:ext uri="{FF2B5EF4-FFF2-40B4-BE49-F238E27FC236}">
                  <a16:creationId xmlns:a16="http://schemas.microsoft.com/office/drawing/2014/main" id="{AAD2C1F8-49E1-43C8-AF44-C6493D81FE94}"/>
                </a:ext>
              </a:extLst>
            </xdr:cNvPr>
            <xdr:cNvGraphicFramePr/>
          </xdr:nvGraphicFramePr>
          <xdr:xfrm>
            <a:off x="0" y="0"/>
            <a:ext cx="0" cy="0"/>
          </xdr:xfrm>
          <a:graphic>
            <a:graphicData uri="http://schemas.microsoft.com/office/drawing/2010/slicer">
              <sle:slicer xmlns:sle="http://schemas.microsoft.com/office/drawing/2010/slicer" name="SubLocality 2"/>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866EC19B-080B-4BA5-8A1E-631AAA6FEFE9}"/>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3A9FE325-1393-42CC-849D-13B15319BDF0}"/>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extLst>
            <a:ext uri="{FF2B5EF4-FFF2-40B4-BE49-F238E27FC236}">
              <a16:creationId xmlns:a16="http://schemas.microsoft.com/office/drawing/2014/main" id="{6EFE6649-4627-4F5A-BBB3-7451CE9D1E98}"/>
            </a:ext>
          </a:extLst>
        </xdr:cNvPr>
        <xdr:cNvSpPr>
          <a:spLocks noChangeAspect="1"/>
        </xdr:cNvSpPr>
      </xdr:nvSpPr>
      <xdr:spPr>
        <a:xfrm>
          <a:off x="5246158" y="407458"/>
          <a:ext cx="1142999"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3"/>
          <a:extLst>
            <a:ext uri="{FF2B5EF4-FFF2-40B4-BE49-F238E27FC236}">
              <a16:creationId xmlns:a16="http://schemas.microsoft.com/office/drawing/2014/main" id="{A57DD43D-E8CD-4D67-BC98-529667AFC791}"/>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4"/>
          <a:extLst>
            <a:ext uri="{FF2B5EF4-FFF2-40B4-BE49-F238E27FC236}">
              <a16:creationId xmlns:a16="http://schemas.microsoft.com/office/drawing/2014/main" id="{3B94429A-5859-490B-92FA-18D10C57DF3E}"/>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825499</xdr:colOff>
      <xdr:row>2</xdr:row>
      <xdr:rowOff>392267</xdr:rowOff>
    </xdr:to>
    <xdr:sp macro="" textlink="">
      <xdr:nvSpPr>
        <xdr:cNvPr id="10" name="Snip Single Corner Rectangle 6">
          <a:hlinkClick xmlns:r="http://schemas.openxmlformats.org/officeDocument/2006/relationships" r:id="rId5"/>
          <a:extLst>
            <a:ext uri="{FF2B5EF4-FFF2-40B4-BE49-F238E27FC236}">
              <a16:creationId xmlns:a16="http://schemas.microsoft.com/office/drawing/2014/main" id="{99E2C7A3-4797-4E23-907E-610E89118D13}"/>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091C94E1-1D36-4730-995C-231B4229EE64}"/>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846667</xdr:colOff>
      <xdr:row>1</xdr:row>
      <xdr:rowOff>74083</xdr:rowOff>
    </xdr:from>
    <xdr:to>
      <xdr:col>8</xdr:col>
      <xdr:colOff>814916</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00EB9B4F-CFA7-40A6-A9C8-0F46FC6A0BF2}"/>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846667</xdr:colOff>
      <xdr:row>1</xdr:row>
      <xdr:rowOff>74083</xdr:rowOff>
    </xdr:from>
    <xdr:to>
      <xdr:col>9</xdr:col>
      <xdr:colOff>1005416</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574CF0CD-F4EB-4A28-ADCC-243094C8985E}"/>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1</xdr:col>
      <xdr:colOff>1788584</xdr:colOff>
      <xdr:row>4</xdr:row>
      <xdr:rowOff>169334</xdr:rowOff>
    </xdr:from>
    <xdr:to>
      <xdr:col>5</xdr:col>
      <xdr:colOff>656167</xdr:colOff>
      <xdr:row>26</xdr:row>
      <xdr:rowOff>2116</xdr:rowOff>
    </xdr:to>
    <xdr:graphicFrame macro="">
      <xdr:nvGraphicFramePr>
        <xdr:cNvPr id="14" name="Chart 13">
          <a:extLst>
            <a:ext uri="{FF2B5EF4-FFF2-40B4-BE49-F238E27FC236}">
              <a16:creationId xmlns:a16="http://schemas.microsoft.com/office/drawing/2014/main" id="{38484A83-9A69-4212-A16B-19EB43B2FA9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52916</xdr:colOff>
      <xdr:row>1</xdr:row>
      <xdr:rowOff>95249</xdr:rowOff>
    </xdr:from>
    <xdr:to>
      <xdr:col>3</xdr:col>
      <xdr:colOff>455083</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B5EE3A7A-40B3-434E-8E68-10FF3F19BC61}"/>
            </a:ext>
          </a:extLst>
        </xdr:cNvPr>
        <xdr:cNvSpPr/>
      </xdr:nvSpPr>
      <xdr:spPr>
        <a:xfrm>
          <a:off x="2444749" y="433916"/>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14</xdr:col>
      <xdr:colOff>889000</xdr:colOff>
      <xdr:row>0</xdr:row>
      <xdr:rowOff>84667</xdr:rowOff>
    </xdr:from>
    <xdr:to>
      <xdr:col>16</xdr:col>
      <xdr:colOff>756292</xdr:colOff>
      <xdr:row>2</xdr:row>
      <xdr:rowOff>261783</xdr:rowOff>
    </xdr:to>
    <xdr:pic>
      <xdr:nvPicPr>
        <xdr:cNvPr id="16" name="Picture 15">
          <a:extLst>
            <a:ext uri="{FF2B5EF4-FFF2-40B4-BE49-F238E27FC236}">
              <a16:creationId xmlns:a16="http://schemas.microsoft.com/office/drawing/2014/main" id="{E6A2612D-D615-41DA-8EB9-D47DD31C4F68}"/>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86917" y="84667"/>
          <a:ext cx="1560625" cy="759199"/>
        </a:xfrm>
        <a:prstGeom prst="rect">
          <a:avLst/>
        </a:prstGeom>
      </xdr:spPr>
    </xdr:pic>
    <xdr:clientData/>
  </xdr:twoCellAnchor>
  <xdr:twoCellAnchor editAs="absolute">
    <xdr:from>
      <xdr:col>9</xdr:col>
      <xdr:colOff>1026583</xdr:colOff>
      <xdr:row>1</xdr:row>
      <xdr:rowOff>74083</xdr:rowOff>
    </xdr:from>
    <xdr:to>
      <xdr:col>11</xdr:col>
      <xdr:colOff>63499</xdr:colOff>
      <xdr:row>2</xdr:row>
      <xdr:rowOff>392267</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C7B2628D-ABB9-41B7-BC15-56ACAD519027}"/>
            </a:ext>
          </a:extLst>
        </xdr:cNvPr>
        <xdr:cNvSpPr>
          <a:spLocks noChangeAspect="1"/>
        </xdr:cNvSpPr>
      </xdr:nvSpPr>
      <xdr:spPr>
        <a:xfrm>
          <a:off x="13409083"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5.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116417</xdr:rowOff>
    </xdr:to>
    <mc:AlternateContent xmlns:mc="http://schemas.openxmlformats.org/markup-compatibility/2006" xmlns:a14="http://schemas.microsoft.com/office/drawing/2010/main">
      <mc:Choice Requires="a14">
        <xdr:graphicFrame macro="">
          <xdr:nvGraphicFramePr>
            <xdr:cNvPr id="2" name="Rel_D 3">
              <a:extLst>
                <a:ext uri="{FF2B5EF4-FFF2-40B4-BE49-F238E27FC236}">
                  <a16:creationId xmlns:a16="http://schemas.microsoft.com/office/drawing/2014/main" id="{F9582F08-085B-4485-85D6-9A63BC4CAB8E}"/>
                </a:ext>
              </a:extLst>
            </xdr:cNvPr>
            <xdr:cNvGraphicFramePr/>
          </xdr:nvGraphicFramePr>
          <xdr:xfrm>
            <a:off x="0" y="0"/>
            <a:ext cx="0" cy="0"/>
          </xdr:xfrm>
          <a:graphic>
            <a:graphicData uri="http://schemas.microsoft.com/office/drawing/2010/slicer">
              <sle:slicer xmlns:sle="http://schemas.microsoft.com/office/drawing/2010/slicer" name="Rel_D 3"/>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3">
              <a:extLst>
                <a:ext uri="{FF2B5EF4-FFF2-40B4-BE49-F238E27FC236}">
                  <a16:creationId xmlns:a16="http://schemas.microsoft.com/office/drawing/2014/main" id="{37B46DD3-3D95-43EE-88FF-148C2E53DB43}"/>
                </a:ext>
              </a:extLst>
            </xdr:cNvPr>
            <xdr:cNvGraphicFramePr/>
          </xdr:nvGraphicFramePr>
          <xdr:xfrm>
            <a:off x="0" y="0"/>
            <a:ext cx="0" cy="0"/>
          </xdr:xfrm>
          <a:graphic>
            <a:graphicData uri="http://schemas.microsoft.com/office/drawing/2010/slicer">
              <sle:slicer xmlns:sle="http://schemas.microsoft.com/office/drawing/2010/slicer" name="Locality 3"/>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3">
              <a:extLst>
                <a:ext uri="{FF2B5EF4-FFF2-40B4-BE49-F238E27FC236}">
                  <a16:creationId xmlns:a16="http://schemas.microsoft.com/office/drawing/2014/main" id="{524EF9D3-0B62-4F5D-9CEF-D5ED5A62896F}"/>
                </a:ext>
              </a:extLst>
            </xdr:cNvPr>
            <xdr:cNvGraphicFramePr/>
          </xdr:nvGraphicFramePr>
          <xdr:xfrm>
            <a:off x="0" y="0"/>
            <a:ext cx="0" cy="0"/>
          </xdr:xfrm>
          <a:graphic>
            <a:graphicData uri="http://schemas.microsoft.com/office/drawing/2010/slicer">
              <sle:slicer xmlns:sle="http://schemas.microsoft.com/office/drawing/2010/slicer" name="SubLocality 3"/>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569E824F-A8F9-4BF3-AD6B-407D593FE983}"/>
            </a:ext>
          </a:extLst>
        </xdr:cNvPr>
        <xdr:cNvSpPr>
          <a:spLocks noChangeAspect="1"/>
        </xdr:cNvSpPr>
      </xdr:nvSpPr>
      <xdr:spPr>
        <a:xfrm>
          <a:off x="2896659" y="407458"/>
          <a:ext cx="1144800" cy="555626"/>
        </a:xfrm>
        <a:prstGeom prst="snip1Rect">
          <a:avLst/>
        </a:prstGeom>
        <a:solidFill>
          <a:sysClr val="window" lastClr="FFFFFF"/>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6F48DED1-4820-4E23-AAC2-D8157B4D929A}"/>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95BE914D-FAAA-42E8-8277-DC3FA4BFD16A}"/>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extLst>
            <a:ext uri="{FF2B5EF4-FFF2-40B4-BE49-F238E27FC236}">
              <a16:creationId xmlns:a16="http://schemas.microsoft.com/office/drawing/2014/main" id="{D1CC7396-24AE-4AA2-A852-443FC5E284C3}"/>
            </a:ext>
          </a:extLst>
        </xdr:cNvPr>
        <xdr:cNvSpPr>
          <a:spLocks noChangeAspect="1"/>
        </xdr:cNvSpPr>
      </xdr:nvSpPr>
      <xdr:spPr>
        <a:xfrm>
          <a:off x="6410325" y="407458"/>
          <a:ext cx="1142999"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4"/>
          <a:extLst>
            <a:ext uri="{FF2B5EF4-FFF2-40B4-BE49-F238E27FC236}">
              <a16:creationId xmlns:a16="http://schemas.microsoft.com/office/drawing/2014/main" id="{987438C1-A541-4B60-9010-D22744980BC2}"/>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5"/>
          <a:extLst>
            <a:ext uri="{FF2B5EF4-FFF2-40B4-BE49-F238E27FC236}">
              <a16:creationId xmlns:a16="http://schemas.microsoft.com/office/drawing/2014/main" id="{961C21DE-5F14-4797-A021-D9553F2318C1}"/>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A68FCDB6-0392-42A3-BA65-FA4AD2A553BD}"/>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8C60885D-2487-49C8-9168-683523806235}"/>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66145C9E-F601-404D-925C-2B9C0FA9F9E9}"/>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1</xdr:col>
      <xdr:colOff>1788583</xdr:colOff>
      <xdr:row>4</xdr:row>
      <xdr:rowOff>137584</xdr:rowOff>
    </xdr:from>
    <xdr:to>
      <xdr:col>5</xdr:col>
      <xdr:colOff>582083</xdr:colOff>
      <xdr:row>27</xdr:row>
      <xdr:rowOff>65618</xdr:rowOff>
    </xdr:to>
    <xdr:graphicFrame macro="">
      <xdr:nvGraphicFramePr>
        <xdr:cNvPr id="14" name="Chart 13">
          <a:extLst>
            <a:ext uri="{FF2B5EF4-FFF2-40B4-BE49-F238E27FC236}">
              <a16:creationId xmlns:a16="http://schemas.microsoft.com/office/drawing/2014/main" id="{5A48C3E8-EF63-4CF3-8301-B1614F2C290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42334</xdr:colOff>
      <xdr:row>1</xdr:row>
      <xdr:rowOff>95250</xdr:rowOff>
    </xdr:from>
    <xdr:to>
      <xdr:col>3</xdr:col>
      <xdr:colOff>444501</xdr:colOff>
      <xdr:row>2</xdr:row>
      <xdr:rowOff>387352</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22418388-F9F2-4456-9220-6127CD5C4F93}"/>
            </a:ext>
          </a:extLst>
        </xdr:cNvPr>
        <xdr:cNvSpPr/>
      </xdr:nvSpPr>
      <xdr:spPr>
        <a:xfrm>
          <a:off x="2434167"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84667</xdr:colOff>
      <xdr:row>0</xdr:row>
      <xdr:rowOff>137583</xdr:rowOff>
    </xdr:from>
    <xdr:to>
      <xdr:col>16</xdr:col>
      <xdr:colOff>809209</xdr:colOff>
      <xdr:row>2</xdr:row>
      <xdr:rowOff>314699</xdr:rowOff>
    </xdr:to>
    <xdr:pic>
      <xdr:nvPicPr>
        <xdr:cNvPr id="16" name="Picture 15">
          <a:extLst>
            <a:ext uri="{FF2B5EF4-FFF2-40B4-BE49-F238E27FC236}">
              <a16:creationId xmlns:a16="http://schemas.microsoft.com/office/drawing/2014/main" id="{10F1BE0F-0E5D-4B80-9FF1-78C434042810}"/>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7949334" y="137583"/>
          <a:ext cx="1560625" cy="759199"/>
        </a:xfrm>
        <a:prstGeom prst="rect">
          <a:avLst/>
        </a:prstGeom>
      </xdr:spPr>
    </xdr:pic>
    <xdr:clientData/>
  </xdr:twoCellAnchor>
  <xdr:twoCellAnchor editAs="absolute">
    <xdr:from>
      <xdr:col>9</xdr:col>
      <xdr:colOff>952501</xdr:colOff>
      <xdr:row>1</xdr:row>
      <xdr:rowOff>74084</xdr:rowOff>
    </xdr:from>
    <xdr:to>
      <xdr:col>10</xdr:col>
      <xdr:colOff>973666</xdr:colOff>
      <xdr:row>2</xdr:row>
      <xdr:rowOff>392268</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EED32AD6-DE93-430E-AB4F-3BFB0453CCB9}"/>
            </a:ext>
          </a:extLst>
        </xdr:cNvPr>
        <xdr:cNvSpPr>
          <a:spLocks noChangeAspect="1"/>
        </xdr:cNvSpPr>
      </xdr:nvSpPr>
      <xdr:spPr>
        <a:xfrm>
          <a:off x="13409084" y="412751"/>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6.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116417</xdr:rowOff>
    </xdr:to>
    <mc:AlternateContent xmlns:mc="http://schemas.openxmlformats.org/markup-compatibility/2006" xmlns:a14="http://schemas.microsoft.com/office/drawing/2010/main">
      <mc:Choice Requires="a14">
        <xdr:graphicFrame macro="">
          <xdr:nvGraphicFramePr>
            <xdr:cNvPr id="2" name="Rel_D 4">
              <a:extLst>
                <a:ext uri="{FF2B5EF4-FFF2-40B4-BE49-F238E27FC236}">
                  <a16:creationId xmlns:a16="http://schemas.microsoft.com/office/drawing/2014/main" id="{B3D9C494-2584-4061-8F7A-B41926E364A2}"/>
                </a:ext>
              </a:extLst>
            </xdr:cNvPr>
            <xdr:cNvGraphicFramePr/>
          </xdr:nvGraphicFramePr>
          <xdr:xfrm>
            <a:off x="0" y="0"/>
            <a:ext cx="0" cy="0"/>
          </xdr:xfrm>
          <a:graphic>
            <a:graphicData uri="http://schemas.microsoft.com/office/drawing/2010/slicer">
              <sle:slicer xmlns:sle="http://schemas.microsoft.com/office/drawing/2010/slicer" name="Rel_D 4"/>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4">
              <a:extLst>
                <a:ext uri="{FF2B5EF4-FFF2-40B4-BE49-F238E27FC236}">
                  <a16:creationId xmlns:a16="http://schemas.microsoft.com/office/drawing/2014/main" id="{8BA251EF-2C14-44A1-A386-06E6D5D12184}"/>
                </a:ext>
              </a:extLst>
            </xdr:cNvPr>
            <xdr:cNvGraphicFramePr/>
          </xdr:nvGraphicFramePr>
          <xdr:xfrm>
            <a:off x="0" y="0"/>
            <a:ext cx="0" cy="0"/>
          </xdr:xfrm>
          <a:graphic>
            <a:graphicData uri="http://schemas.microsoft.com/office/drawing/2010/slicer">
              <sle:slicer xmlns:sle="http://schemas.microsoft.com/office/drawing/2010/slicer" name="Locality 4"/>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4">
              <a:extLst>
                <a:ext uri="{FF2B5EF4-FFF2-40B4-BE49-F238E27FC236}">
                  <a16:creationId xmlns:a16="http://schemas.microsoft.com/office/drawing/2014/main" id="{248DBB75-819D-4739-917E-8C296265F2DE}"/>
                </a:ext>
              </a:extLst>
            </xdr:cNvPr>
            <xdr:cNvGraphicFramePr/>
          </xdr:nvGraphicFramePr>
          <xdr:xfrm>
            <a:off x="0" y="0"/>
            <a:ext cx="0" cy="0"/>
          </xdr:xfrm>
          <a:graphic>
            <a:graphicData uri="http://schemas.microsoft.com/office/drawing/2010/slicer">
              <sle:slicer xmlns:sle="http://schemas.microsoft.com/office/drawing/2010/slicer" name="SubLocality 4"/>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A33DDAE5-B3ED-4E8D-9A67-1F9D26DD066E}"/>
            </a:ext>
          </a:extLst>
        </xdr:cNvPr>
        <xdr:cNvSpPr>
          <a:spLocks noChangeAspect="1"/>
        </xdr:cNvSpPr>
      </xdr:nvSpPr>
      <xdr:spPr>
        <a:xfrm>
          <a:off x="2896659" y="407458"/>
          <a:ext cx="1144800" cy="555626"/>
        </a:xfrm>
        <a:prstGeom prst="snip1Rect">
          <a:avLst/>
        </a:prstGeom>
        <a:solidFill>
          <a:sysClr val="window" lastClr="FFFFFF"/>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5EBFA38F-399E-4113-B8B5-8D4590D088E6}"/>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13D8DB4F-329A-4E33-BC50-A3B3131DAA0F}"/>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1D506F98-17D4-4C3F-8E95-86AD70F2392E}"/>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extLst>
            <a:ext uri="{FF2B5EF4-FFF2-40B4-BE49-F238E27FC236}">
              <a16:creationId xmlns:a16="http://schemas.microsoft.com/office/drawing/2014/main" id="{3C5B219B-618B-4937-AA8F-F553032FBFE8}"/>
            </a:ext>
          </a:extLst>
        </xdr:cNvPr>
        <xdr:cNvSpPr>
          <a:spLocks noChangeAspect="1"/>
        </xdr:cNvSpPr>
      </xdr:nvSpPr>
      <xdr:spPr>
        <a:xfrm>
          <a:off x="7567083" y="412750"/>
          <a:ext cx="1142999" cy="561600"/>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5"/>
          <a:extLst>
            <a:ext uri="{FF2B5EF4-FFF2-40B4-BE49-F238E27FC236}">
              <a16:creationId xmlns:a16="http://schemas.microsoft.com/office/drawing/2014/main" id="{ABDBBF79-EFF5-42EE-9290-50ED2250D565}"/>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2340F5ED-E3B3-4585-9E8F-A38151AF918F}"/>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6B87887C-AD2C-4175-86A1-3BC922A286D5}"/>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9165D569-D7AD-4CB1-8458-BB6AAAED0C7C}"/>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1</xdr:col>
      <xdr:colOff>1777999</xdr:colOff>
      <xdr:row>4</xdr:row>
      <xdr:rowOff>158751</xdr:rowOff>
    </xdr:from>
    <xdr:to>
      <xdr:col>5</xdr:col>
      <xdr:colOff>592667</xdr:colOff>
      <xdr:row>27</xdr:row>
      <xdr:rowOff>55034</xdr:rowOff>
    </xdr:to>
    <xdr:graphicFrame macro="">
      <xdr:nvGraphicFramePr>
        <xdr:cNvPr id="14" name="Chart 13">
          <a:extLst>
            <a:ext uri="{FF2B5EF4-FFF2-40B4-BE49-F238E27FC236}">
              <a16:creationId xmlns:a16="http://schemas.microsoft.com/office/drawing/2014/main" id="{1341240A-0282-4E41-835F-BAB95071763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52916</xdr:colOff>
      <xdr:row>1</xdr:row>
      <xdr:rowOff>95249</xdr:rowOff>
    </xdr:from>
    <xdr:to>
      <xdr:col>3</xdr:col>
      <xdr:colOff>455083</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2D0187F6-3DD1-41DA-8C3C-E5732DEF6FE0}"/>
            </a:ext>
          </a:extLst>
        </xdr:cNvPr>
        <xdr:cNvSpPr/>
      </xdr:nvSpPr>
      <xdr:spPr>
        <a:xfrm>
          <a:off x="2444749" y="433916"/>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169333</xdr:colOff>
      <xdr:row>0</xdr:row>
      <xdr:rowOff>116416</xdr:rowOff>
    </xdr:from>
    <xdr:to>
      <xdr:col>17</xdr:col>
      <xdr:colOff>57792</xdr:colOff>
      <xdr:row>2</xdr:row>
      <xdr:rowOff>293532</xdr:rowOff>
    </xdr:to>
    <xdr:pic>
      <xdr:nvPicPr>
        <xdr:cNvPr id="16" name="Picture 15">
          <a:extLst>
            <a:ext uri="{FF2B5EF4-FFF2-40B4-BE49-F238E27FC236}">
              <a16:creationId xmlns:a16="http://schemas.microsoft.com/office/drawing/2014/main" id="{AEC66525-B7C4-4587-8503-97DBACB0D1E8}"/>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7938750" y="116416"/>
          <a:ext cx="1560625" cy="759199"/>
        </a:xfrm>
        <a:prstGeom prst="rect">
          <a:avLst/>
        </a:prstGeom>
      </xdr:spPr>
    </xdr:pic>
    <xdr:clientData/>
  </xdr:twoCellAnchor>
  <xdr:twoCellAnchor editAs="absolute">
    <xdr:from>
      <xdr:col>9</xdr:col>
      <xdr:colOff>952501</xdr:colOff>
      <xdr:row>1</xdr:row>
      <xdr:rowOff>74083</xdr:rowOff>
    </xdr:from>
    <xdr:to>
      <xdr:col>10</xdr:col>
      <xdr:colOff>973666</xdr:colOff>
      <xdr:row>2</xdr:row>
      <xdr:rowOff>392267</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6B497EAF-F41C-4E0C-A472-22103735FAEF}"/>
            </a:ext>
          </a:extLst>
        </xdr:cNvPr>
        <xdr:cNvSpPr>
          <a:spLocks noChangeAspect="1"/>
        </xdr:cNvSpPr>
      </xdr:nvSpPr>
      <xdr:spPr>
        <a:xfrm>
          <a:off x="13409084"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7.xml><?xml version="1.0" encoding="utf-8"?>
<xdr:wsDr xmlns:xdr="http://schemas.openxmlformats.org/drawingml/2006/spreadsheetDrawing" xmlns:a="http://schemas.openxmlformats.org/drawingml/2006/main">
  <xdr:twoCellAnchor editAs="absolute">
    <xdr:from>
      <xdr:col>1</xdr:col>
      <xdr:colOff>23282</xdr:colOff>
      <xdr:row>3</xdr:row>
      <xdr:rowOff>67734</xdr:rowOff>
    </xdr:from>
    <xdr:to>
      <xdr:col>1</xdr:col>
      <xdr:colOff>2042584</xdr:colOff>
      <xdr:row>5</xdr:row>
      <xdr:rowOff>137583</xdr:rowOff>
    </xdr:to>
    <mc:AlternateContent xmlns:mc="http://schemas.openxmlformats.org/markup-compatibility/2006" xmlns:a14="http://schemas.microsoft.com/office/drawing/2010/main">
      <mc:Choice Requires="a14">
        <xdr:graphicFrame macro="">
          <xdr:nvGraphicFramePr>
            <xdr:cNvPr id="2" name="Rel_D 5">
              <a:extLst>
                <a:ext uri="{FF2B5EF4-FFF2-40B4-BE49-F238E27FC236}">
                  <a16:creationId xmlns:a16="http://schemas.microsoft.com/office/drawing/2014/main" id="{926D2F27-FE0A-45EB-8510-37A655D63E53}"/>
                </a:ext>
              </a:extLst>
            </xdr:cNvPr>
            <xdr:cNvGraphicFramePr/>
          </xdr:nvGraphicFramePr>
          <xdr:xfrm>
            <a:off x="0" y="0"/>
            <a:ext cx="0" cy="0"/>
          </xdr:xfrm>
          <a:graphic>
            <a:graphicData uri="http://schemas.microsoft.com/office/drawing/2010/slicer">
              <sle:slicer xmlns:sle="http://schemas.microsoft.com/office/drawing/2010/slicer" name="Rel_D 5"/>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5">
              <a:extLst>
                <a:ext uri="{FF2B5EF4-FFF2-40B4-BE49-F238E27FC236}">
                  <a16:creationId xmlns:a16="http://schemas.microsoft.com/office/drawing/2014/main" id="{9A885F0D-A07B-4922-ABE7-B2F4398BF63B}"/>
                </a:ext>
              </a:extLst>
            </xdr:cNvPr>
            <xdr:cNvGraphicFramePr/>
          </xdr:nvGraphicFramePr>
          <xdr:xfrm>
            <a:off x="0" y="0"/>
            <a:ext cx="0" cy="0"/>
          </xdr:xfrm>
          <a:graphic>
            <a:graphicData uri="http://schemas.microsoft.com/office/drawing/2010/slicer">
              <sle:slicer xmlns:sle="http://schemas.microsoft.com/office/drawing/2010/slicer" name="Locality 5"/>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5">
              <a:extLst>
                <a:ext uri="{FF2B5EF4-FFF2-40B4-BE49-F238E27FC236}">
                  <a16:creationId xmlns:a16="http://schemas.microsoft.com/office/drawing/2014/main" id="{AEAC6945-0C88-4714-B627-2BB376DF6464}"/>
                </a:ext>
              </a:extLst>
            </xdr:cNvPr>
            <xdr:cNvGraphicFramePr/>
          </xdr:nvGraphicFramePr>
          <xdr:xfrm>
            <a:off x="0" y="0"/>
            <a:ext cx="0" cy="0"/>
          </xdr:xfrm>
          <a:graphic>
            <a:graphicData uri="http://schemas.microsoft.com/office/drawing/2010/slicer">
              <sle:slicer xmlns:sle="http://schemas.microsoft.com/office/drawing/2010/slicer" name="SubLocality 5"/>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380EDC19-3578-4672-9900-F0C260CD197A}"/>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DDC5A1A9-0AAD-40C9-8ACB-7E0F613485C7}"/>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5B95A9F9-11B2-4FC4-B9B8-50D6E4C6B531}"/>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448A7547-CB76-4812-A99A-EF8583472481}"/>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CE9C3E29-F4B9-4BAE-B016-5BF5E1E43619}"/>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779CDDE7-88E2-473F-BEC7-63F0B452EC7E}"/>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extLst>
            <a:ext uri="{FF2B5EF4-FFF2-40B4-BE49-F238E27FC236}">
              <a16:creationId xmlns:a16="http://schemas.microsoft.com/office/drawing/2014/main" id="{DF14A92E-02C8-4CAD-86ED-EA86A22C4154}"/>
            </a:ext>
          </a:extLst>
        </xdr:cNvPr>
        <xdr:cNvSpPr>
          <a:spLocks noChangeAspect="1"/>
        </xdr:cNvSpPr>
      </xdr:nvSpPr>
      <xdr:spPr>
        <a:xfrm>
          <a:off x="8736542" y="407458"/>
          <a:ext cx="1138765"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9B7947E7-2381-4D69-BAA5-D18163B6E487}"/>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A58F93DA-2DBE-42B0-9FD6-BA1FA74BEEBE}"/>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1</xdr:col>
      <xdr:colOff>1979082</xdr:colOff>
      <xdr:row>3</xdr:row>
      <xdr:rowOff>95250</xdr:rowOff>
    </xdr:from>
    <xdr:to>
      <xdr:col>5</xdr:col>
      <xdr:colOff>380999</xdr:colOff>
      <xdr:row>28</xdr:row>
      <xdr:rowOff>84667</xdr:rowOff>
    </xdr:to>
    <xdr:graphicFrame macro="">
      <xdr:nvGraphicFramePr>
        <xdr:cNvPr id="14" name="Chart 13">
          <a:extLst>
            <a:ext uri="{FF2B5EF4-FFF2-40B4-BE49-F238E27FC236}">
              <a16:creationId xmlns:a16="http://schemas.microsoft.com/office/drawing/2014/main" id="{1616C2B8-FC44-482D-A552-F427268288E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52917</xdr:colOff>
      <xdr:row>1</xdr:row>
      <xdr:rowOff>95250</xdr:rowOff>
    </xdr:from>
    <xdr:to>
      <xdr:col>3</xdr:col>
      <xdr:colOff>455084</xdr:colOff>
      <xdr:row>2</xdr:row>
      <xdr:rowOff>387352</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7AF6EDD3-1C8E-4B61-B56F-D694566515AD}"/>
            </a:ext>
          </a:extLst>
        </xdr:cNvPr>
        <xdr:cNvSpPr/>
      </xdr:nvSpPr>
      <xdr:spPr>
        <a:xfrm>
          <a:off x="2444750"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222250</xdr:colOff>
      <xdr:row>0</xdr:row>
      <xdr:rowOff>158750</xdr:rowOff>
    </xdr:from>
    <xdr:to>
      <xdr:col>17</xdr:col>
      <xdr:colOff>4875</xdr:colOff>
      <xdr:row>2</xdr:row>
      <xdr:rowOff>335866</xdr:rowOff>
    </xdr:to>
    <xdr:pic>
      <xdr:nvPicPr>
        <xdr:cNvPr id="16" name="Picture 15">
          <a:extLst>
            <a:ext uri="{FF2B5EF4-FFF2-40B4-BE49-F238E27FC236}">
              <a16:creationId xmlns:a16="http://schemas.microsoft.com/office/drawing/2014/main" id="{13CDE35F-6963-49D9-AB2C-BC367535C8AA}"/>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7981083" y="158750"/>
          <a:ext cx="1560625" cy="759199"/>
        </a:xfrm>
        <a:prstGeom prst="rect">
          <a:avLst/>
        </a:prstGeom>
      </xdr:spPr>
    </xdr:pic>
    <xdr:clientData/>
  </xdr:twoCellAnchor>
  <xdr:twoCellAnchor editAs="absolute">
    <xdr:from>
      <xdr:col>9</xdr:col>
      <xdr:colOff>952501</xdr:colOff>
      <xdr:row>1</xdr:row>
      <xdr:rowOff>74082</xdr:rowOff>
    </xdr:from>
    <xdr:to>
      <xdr:col>10</xdr:col>
      <xdr:colOff>973666</xdr:colOff>
      <xdr:row>2</xdr:row>
      <xdr:rowOff>392266</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D5040D36-EE99-44FA-8ECD-2B68FF38D05F}"/>
            </a:ext>
          </a:extLst>
        </xdr:cNvPr>
        <xdr:cNvSpPr>
          <a:spLocks noChangeAspect="1"/>
        </xdr:cNvSpPr>
      </xdr:nvSpPr>
      <xdr:spPr>
        <a:xfrm>
          <a:off x="13409084" y="412749"/>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8.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6">
              <a:extLst>
                <a:ext uri="{FF2B5EF4-FFF2-40B4-BE49-F238E27FC236}">
                  <a16:creationId xmlns:a16="http://schemas.microsoft.com/office/drawing/2014/main" id="{F95E7727-F53F-4584-A61A-B1738FEF314C}"/>
                </a:ext>
              </a:extLst>
            </xdr:cNvPr>
            <xdr:cNvGraphicFramePr/>
          </xdr:nvGraphicFramePr>
          <xdr:xfrm>
            <a:off x="0" y="0"/>
            <a:ext cx="0" cy="0"/>
          </xdr:xfrm>
          <a:graphic>
            <a:graphicData uri="http://schemas.microsoft.com/office/drawing/2010/slicer">
              <sle:slicer xmlns:sle="http://schemas.microsoft.com/office/drawing/2010/slicer" name="Rel_D 6"/>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6">
              <a:extLst>
                <a:ext uri="{FF2B5EF4-FFF2-40B4-BE49-F238E27FC236}">
                  <a16:creationId xmlns:a16="http://schemas.microsoft.com/office/drawing/2014/main" id="{E45F6704-6DCF-46DA-B8CA-88D9FDD484E2}"/>
                </a:ext>
              </a:extLst>
            </xdr:cNvPr>
            <xdr:cNvGraphicFramePr/>
          </xdr:nvGraphicFramePr>
          <xdr:xfrm>
            <a:off x="0" y="0"/>
            <a:ext cx="0" cy="0"/>
          </xdr:xfrm>
          <a:graphic>
            <a:graphicData uri="http://schemas.microsoft.com/office/drawing/2010/slicer">
              <sle:slicer xmlns:sle="http://schemas.microsoft.com/office/drawing/2010/slicer" name="Locality 6"/>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6">
              <a:extLst>
                <a:ext uri="{FF2B5EF4-FFF2-40B4-BE49-F238E27FC236}">
                  <a16:creationId xmlns:a16="http://schemas.microsoft.com/office/drawing/2014/main" id="{B1BBAE8B-ACE1-4673-B573-CED582AD5400}"/>
                </a:ext>
              </a:extLst>
            </xdr:cNvPr>
            <xdr:cNvGraphicFramePr/>
          </xdr:nvGraphicFramePr>
          <xdr:xfrm>
            <a:off x="0" y="0"/>
            <a:ext cx="0" cy="0"/>
          </xdr:xfrm>
          <a:graphic>
            <a:graphicData uri="http://schemas.microsoft.com/office/drawing/2010/slicer">
              <sle:slicer xmlns:sle="http://schemas.microsoft.com/office/drawing/2010/slicer" name="SubLocality 6"/>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90E6F188-E3B7-4D4F-A39D-08662AA2607D}"/>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504796F0-F312-43E8-8EFD-02FA30D5E30B}"/>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F9B3FCC9-44DA-4831-8BAE-1D74F6FB1B32}"/>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2054AE85-24DB-4072-9FA4-E8E568811679}"/>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68404C19-8F93-4897-823E-922F18D2C278}"/>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extLst>
            <a:ext uri="{FF2B5EF4-FFF2-40B4-BE49-F238E27FC236}">
              <a16:creationId xmlns:a16="http://schemas.microsoft.com/office/drawing/2014/main" id="{91AE41C0-2B1D-4987-98BD-B78940227DAF}"/>
            </a:ext>
          </a:extLst>
        </xdr:cNvPr>
        <xdr:cNvSpPr>
          <a:spLocks noChangeAspect="1"/>
        </xdr:cNvSpPr>
      </xdr:nvSpPr>
      <xdr:spPr>
        <a:xfrm>
          <a:off x="9907058" y="407458"/>
          <a:ext cx="1139824"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6"/>
          <a:extLst>
            <a:ext uri="{FF2B5EF4-FFF2-40B4-BE49-F238E27FC236}">
              <a16:creationId xmlns:a16="http://schemas.microsoft.com/office/drawing/2014/main" id="{783D813F-856A-44F9-B7DE-21A066736151}"/>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7"/>
          <a:extLst>
            <a:ext uri="{FF2B5EF4-FFF2-40B4-BE49-F238E27FC236}">
              <a16:creationId xmlns:a16="http://schemas.microsoft.com/office/drawing/2014/main" id="{387CA94B-FB9C-46EE-A23D-CC75F356867C}"/>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60AD92CD-7764-4261-95A6-35D9EA31CFA2}"/>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1</xdr:col>
      <xdr:colOff>1862665</xdr:colOff>
      <xdr:row>4</xdr:row>
      <xdr:rowOff>116417</xdr:rowOff>
    </xdr:from>
    <xdr:to>
      <xdr:col>5</xdr:col>
      <xdr:colOff>423332</xdr:colOff>
      <xdr:row>27</xdr:row>
      <xdr:rowOff>86783</xdr:rowOff>
    </xdr:to>
    <xdr:graphicFrame macro="">
      <xdr:nvGraphicFramePr>
        <xdr:cNvPr id="14" name="Chart 13">
          <a:extLst>
            <a:ext uri="{FF2B5EF4-FFF2-40B4-BE49-F238E27FC236}">
              <a16:creationId xmlns:a16="http://schemas.microsoft.com/office/drawing/2014/main" id="{81274E64-038F-4304-B08D-A635C4B0322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52917</xdr:colOff>
      <xdr:row>1</xdr:row>
      <xdr:rowOff>95249</xdr:rowOff>
    </xdr:from>
    <xdr:to>
      <xdr:col>3</xdr:col>
      <xdr:colOff>455084</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07184AD6-132A-4488-9F75-3D9FAD033B68}"/>
            </a:ext>
          </a:extLst>
        </xdr:cNvPr>
        <xdr:cNvSpPr/>
      </xdr:nvSpPr>
      <xdr:spPr>
        <a:xfrm>
          <a:off x="2444750" y="433916"/>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211667</xdr:colOff>
      <xdr:row>0</xdr:row>
      <xdr:rowOff>105833</xdr:rowOff>
    </xdr:from>
    <xdr:to>
      <xdr:col>16</xdr:col>
      <xdr:colOff>872709</xdr:colOff>
      <xdr:row>2</xdr:row>
      <xdr:rowOff>282949</xdr:rowOff>
    </xdr:to>
    <xdr:pic>
      <xdr:nvPicPr>
        <xdr:cNvPr id="16" name="Picture 15">
          <a:extLst>
            <a:ext uri="{FF2B5EF4-FFF2-40B4-BE49-F238E27FC236}">
              <a16:creationId xmlns:a16="http://schemas.microsoft.com/office/drawing/2014/main" id="{5A99708F-9CDE-4F3F-9B15-285D9E90FE9D}"/>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139834" y="105833"/>
          <a:ext cx="1560625" cy="759199"/>
        </a:xfrm>
        <a:prstGeom prst="rect">
          <a:avLst/>
        </a:prstGeom>
      </xdr:spPr>
    </xdr:pic>
    <xdr:clientData/>
  </xdr:twoCellAnchor>
  <xdr:twoCellAnchor editAs="absolute">
    <xdr:from>
      <xdr:col>9</xdr:col>
      <xdr:colOff>952500</xdr:colOff>
      <xdr:row>1</xdr:row>
      <xdr:rowOff>74084</xdr:rowOff>
    </xdr:from>
    <xdr:to>
      <xdr:col>10</xdr:col>
      <xdr:colOff>973665</xdr:colOff>
      <xdr:row>2</xdr:row>
      <xdr:rowOff>392268</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D6F8458B-672C-4D60-977A-40DB3552EA8F}"/>
            </a:ext>
          </a:extLst>
        </xdr:cNvPr>
        <xdr:cNvSpPr>
          <a:spLocks noChangeAspect="1"/>
        </xdr:cNvSpPr>
      </xdr:nvSpPr>
      <xdr:spPr>
        <a:xfrm>
          <a:off x="13409083" y="412751"/>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9.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95250</xdr:rowOff>
    </xdr:to>
    <mc:AlternateContent xmlns:mc="http://schemas.openxmlformats.org/markup-compatibility/2006" xmlns:a14="http://schemas.microsoft.com/office/drawing/2010/main">
      <mc:Choice Requires="a14">
        <xdr:graphicFrame macro="">
          <xdr:nvGraphicFramePr>
            <xdr:cNvPr id="2" name="Rel_D 7">
              <a:extLst>
                <a:ext uri="{FF2B5EF4-FFF2-40B4-BE49-F238E27FC236}">
                  <a16:creationId xmlns:a16="http://schemas.microsoft.com/office/drawing/2014/main" id="{7007FE67-86AB-44AA-ACCD-C0ADA2066AFE}"/>
                </a:ext>
              </a:extLst>
            </xdr:cNvPr>
            <xdr:cNvGraphicFramePr/>
          </xdr:nvGraphicFramePr>
          <xdr:xfrm>
            <a:off x="0" y="0"/>
            <a:ext cx="0" cy="0"/>
          </xdr:xfrm>
          <a:graphic>
            <a:graphicData uri="http://schemas.microsoft.com/office/drawing/2010/slicer">
              <sle:slicer xmlns:sle="http://schemas.microsoft.com/office/drawing/2010/slicer" name="Rel_D 7"/>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7">
              <a:extLst>
                <a:ext uri="{FF2B5EF4-FFF2-40B4-BE49-F238E27FC236}">
                  <a16:creationId xmlns:a16="http://schemas.microsoft.com/office/drawing/2014/main" id="{86C52D0D-F31D-4432-A9FB-022D1585BEB8}"/>
                </a:ext>
              </a:extLst>
            </xdr:cNvPr>
            <xdr:cNvGraphicFramePr/>
          </xdr:nvGraphicFramePr>
          <xdr:xfrm>
            <a:off x="0" y="0"/>
            <a:ext cx="0" cy="0"/>
          </xdr:xfrm>
          <a:graphic>
            <a:graphicData uri="http://schemas.microsoft.com/office/drawing/2010/slicer">
              <sle:slicer xmlns:sle="http://schemas.microsoft.com/office/drawing/2010/slicer" name="Locality 7"/>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7">
              <a:extLst>
                <a:ext uri="{FF2B5EF4-FFF2-40B4-BE49-F238E27FC236}">
                  <a16:creationId xmlns:a16="http://schemas.microsoft.com/office/drawing/2014/main" id="{ABFE22F0-9912-433D-9E0B-B3319AC49FE6}"/>
                </a:ext>
              </a:extLst>
            </xdr:cNvPr>
            <xdr:cNvGraphicFramePr/>
          </xdr:nvGraphicFramePr>
          <xdr:xfrm>
            <a:off x="0" y="0"/>
            <a:ext cx="0" cy="0"/>
          </xdr:xfrm>
          <a:graphic>
            <a:graphicData uri="http://schemas.microsoft.com/office/drawing/2010/slicer">
              <sle:slicer xmlns:sle="http://schemas.microsoft.com/office/drawing/2010/slicer" name="SubLocality 7"/>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37B5CA13-1AA2-4599-9FBA-29F293B95AF6}"/>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25D65DAC-1C7F-4BEA-A1E7-DE2811110F02}"/>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50CA6653-9704-4525-B935-46F580ACC7DF}"/>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58F486E7-4452-4D7A-970A-C7EFF2B23C43}"/>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4B3CB632-0D3D-421E-AB30-CBD4AC624AC7}"/>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A70549A2-3CC2-4A57-B7C4-FE210EB8FE08}"/>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7"/>
          <a:extLst>
            <a:ext uri="{FF2B5EF4-FFF2-40B4-BE49-F238E27FC236}">
              <a16:creationId xmlns:a16="http://schemas.microsoft.com/office/drawing/2014/main" id="{363C63EE-5EEB-4267-B34A-5C3ED462AB52}"/>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extLst>
            <a:ext uri="{FF2B5EF4-FFF2-40B4-BE49-F238E27FC236}">
              <a16:creationId xmlns:a16="http://schemas.microsoft.com/office/drawing/2014/main" id="{0BB0B488-7FE6-4C02-8745-E217CC5C0DE4}"/>
            </a:ext>
          </a:extLst>
        </xdr:cNvPr>
        <xdr:cNvSpPr>
          <a:spLocks noChangeAspect="1"/>
        </xdr:cNvSpPr>
      </xdr:nvSpPr>
      <xdr:spPr>
        <a:xfrm>
          <a:off x="11068050" y="407458"/>
          <a:ext cx="1139824"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8"/>
          <a:extLst>
            <a:ext uri="{FF2B5EF4-FFF2-40B4-BE49-F238E27FC236}">
              <a16:creationId xmlns:a16="http://schemas.microsoft.com/office/drawing/2014/main" id="{26C40E03-7CD3-46A9-BA90-3839E4351B0F}"/>
            </a:ext>
          </a:extLst>
        </xdr:cNvPr>
        <xdr:cNvSpPr>
          <a:spLocks noChangeAspect="1"/>
        </xdr:cNvSpPr>
      </xdr:nvSpPr>
      <xdr:spPr>
        <a:xfrm>
          <a:off x="12239625"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1</xdr:col>
      <xdr:colOff>1862668</xdr:colOff>
      <xdr:row>3</xdr:row>
      <xdr:rowOff>169333</xdr:rowOff>
    </xdr:from>
    <xdr:to>
      <xdr:col>5</xdr:col>
      <xdr:colOff>402168</xdr:colOff>
      <xdr:row>28</xdr:row>
      <xdr:rowOff>33866</xdr:rowOff>
    </xdr:to>
    <xdr:graphicFrame macro="">
      <xdr:nvGraphicFramePr>
        <xdr:cNvPr id="14" name="Chart 13">
          <a:extLst>
            <a:ext uri="{FF2B5EF4-FFF2-40B4-BE49-F238E27FC236}">
              <a16:creationId xmlns:a16="http://schemas.microsoft.com/office/drawing/2014/main" id="{0A25CDAD-F05C-4270-9A48-470D15D7C84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52917</xdr:colOff>
      <xdr:row>1</xdr:row>
      <xdr:rowOff>95250</xdr:rowOff>
    </xdr:from>
    <xdr:to>
      <xdr:col>3</xdr:col>
      <xdr:colOff>455084</xdr:colOff>
      <xdr:row>2</xdr:row>
      <xdr:rowOff>387352</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9976EF06-281E-4BC4-B44A-501EA70440DA}"/>
            </a:ext>
          </a:extLst>
        </xdr:cNvPr>
        <xdr:cNvSpPr/>
      </xdr:nvSpPr>
      <xdr:spPr>
        <a:xfrm>
          <a:off x="2444750" y="433917"/>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190500</xdr:colOff>
      <xdr:row>0</xdr:row>
      <xdr:rowOff>95250</xdr:rowOff>
    </xdr:from>
    <xdr:to>
      <xdr:col>16</xdr:col>
      <xdr:colOff>872708</xdr:colOff>
      <xdr:row>2</xdr:row>
      <xdr:rowOff>272366</xdr:rowOff>
    </xdr:to>
    <xdr:pic>
      <xdr:nvPicPr>
        <xdr:cNvPr id="16" name="Picture 15">
          <a:extLst>
            <a:ext uri="{FF2B5EF4-FFF2-40B4-BE49-F238E27FC236}">
              <a16:creationId xmlns:a16="http://schemas.microsoft.com/office/drawing/2014/main" id="{03F3D234-A986-4CBA-B8AE-8237EBC57B68}"/>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02250" y="95250"/>
          <a:ext cx="1560625" cy="759199"/>
        </a:xfrm>
        <a:prstGeom prst="rect">
          <a:avLst/>
        </a:prstGeom>
      </xdr:spPr>
    </xdr:pic>
    <xdr:clientData/>
  </xdr:twoCellAnchor>
  <xdr:twoCellAnchor editAs="absolute">
    <xdr:from>
      <xdr:col>9</xdr:col>
      <xdr:colOff>952501</xdr:colOff>
      <xdr:row>1</xdr:row>
      <xdr:rowOff>74083</xdr:rowOff>
    </xdr:from>
    <xdr:to>
      <xdr:col>10</xdr:col>
      <xdr:colOff>973666</xdr:colOff>
      <xdr:row>2</xdr:row>
      <xdr:rowOff>392267</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F9637CFB-96CD-4F3C-AE64-53D40EC7FB23}"/>
            </a:ext>
          </a:extLst>
        </xdr:cNvPr>
        <xdr:cNvSpPr>
          <a:spLocks noChangeAspect="1"/>
        </xdr:cNvSpPr>
      </xdr:nvSpPr>
      <xdr:spPr>
        <a:xfrm>
          <a:off x="13409084" y="412750"/>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10.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8">
              <a:extLst>
                <a:ext uri="{FF2B5EF4-FFF2-40B4-BE49-F238E27FC236}">
                  <a16:creationId xmlns:a16="http://schemas.microsoft.com/office/drawing/2014/main" id="{4413FC08-F24E-45C7-BDD2-FD46EE43A7A1}"/>
                </a:ext>
              </a:extLst>
            </xdr:cNvPr>
            <xdr:cNvGraphicFramePr/>
          </xdr:nvGraphicFramePr>
          <xdr:xfrm>
            <a:off x="0" y="0"/>
            <a:ext cx="0" cy="0"/>
          </xdr:xfrm>
          <a:graphic>
            <a:graphicData uri="http://schemas.microsoft.com/office/drawing/2010/slicer">
              <sle:slicer xmlns:sle="http://schemas.microsoft.com/office/drawing/2010/slicer" name="Rel_D 8"/>
            </a:graphicData>
          </a:graphic>
        </xdr:graphicFrame>
      </mc:Choice>
      <mc:Fallback xmlns="">
        <xdr:sp macro="" textlink="">
          <xdr:nvSpPr>
            <xdr:cNvPr id="0" name=""/>
            <xdr:cNvSpPr>
              <a:spLocks noTextEdit="1"/>
            </xdr:cNvSpPr>
          </xdr:nvSpPr>
          <xdr:spPr>
            <a:xfrm>
              <a:off x="203199" y="1062568"/>
              <a:ext cx="2019302" cy="38734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8">
              <a:extLst>
                <a:ext uri="{FF2B5EF4-FFF2-40B4-BE49-F238E27FC236}">
                  <a16:creationId xmlns:a16="http://schemas.microsoft.com/office/drawing/2014/main" id="{3BDEAEEF-3D27-4C31-BFEA-971B4894350B}"/>
                </a:ext>
              </a:extLst>
            </xdr:cNvPr>
            <xdr:cNvGraphicFramePr/>
          </xdr:nvGraphicFramePr>
          <xdr:xfrm>
            <a:off x="0" y="0"/>
            <a:ext cx="0" cy="0"/>
          </xdr:xfrm>
          <a:graphic>
            <a:graphicData uri="http://schemas.microsoft.com/office/drawing/2010/slicer">
              <sle:slicer xmlns:sle="http://schemas.microsoft.com/office/drawing/2010/slicer" name="Locality 8"/>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8">
              <a:extLst>
                <a:ext uri="{FF2B5EF4-FFF2-40B4-BE49-F238E27FC236}">
                  <a16:creationId xmlns:a16="http://schemas.microsoft.com/office/drawing/2014/main" id="{8B3B4750-1123-4058-9483-022618A94852}"/>
                </a:ext>
              </a:extLst>
            </xdr:cNvPr>
            <xdr:cNvGraphicFramePr/>
          </xdr:nvGraphicFramePr>
          <xdr:xfrm>
            <a:off x="0" y="0"/>
            <a:ext cx="0" cy="0"/>
          </xdr:xfrm>
          <a:graphic>
            <a:graphicData uri="http://schemas.microsoft.com/office/drawing/2010/slicer">
              <sle:slicer xmlns:sle="http://schemas.microsoft.com/office/drawing/2010/slicer" name="SubLocality 8"/>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B39BA59A-814F-450B-A601-CB0D60B58C11}"/>
            </a:ext>
          </a:extLst>
        </xdr:cNvPr>
        <xdr:cNvSpPr>
          <a:spLocks noChangeAspect="1"/>
        </xdr:cNvSpPr>
      </xdr:nvSpPr>
      <xdr:spPr>
        <a:xfrm>
          <a:off x="2896659"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89DD3C80-D46E-44A1-9909-7D543AAD953D}"/>
            </a:ext>
          </a:extLst>
        </xdr:cNvPr>
        <xdr:cNvSpPr>
          <a:spLocks noChangeAspect="1"/>
        </xdr:cNvSpPr>
      </xdr:nvSpPr>
      <xdr:spPr>
        <a:xfrm>
          <a:off x="4071409"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20B0D4AC-BF6F-4258-BA89-77DC06B98278}"/>
            </a:ext>
          </a:extLst>
        </xdr:cNvPr>
        <xdr:cNvSpPr>
          <a:spLocks noChangeAspect="1"/>
        </xdr:cNvSpPr>
      </xdr:nvSpPr>
      <xdr:spPr>
        <a:xfrm>
          <a:off x="5246158"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29E4909B-F502-4CE7-B40C-1769AE9C20E0}"/>
            </a:ext>
          </a:extLst>
        </xdr:cNvPr>
        <xdr:cNvSpPr>
          <a:spLocks noChangeAspect="1"/>
        </xdr:cNvSpPr>
      </xdr:nvSpPr>
      <xdr:spPr>
        <a:xfrm>
          <a:off x="6410325"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41321691-03AC-4172-9DF8-8C4507DCC05E}"/>
            </a:ext>
          </a:extLst>
        </xdr:cNvPr>
        <xdr:cNvSpPr>
          <a:spLocks noChangeAspect="1"/>
        </xdr:cNvSpPr>
      </xdr:nvSpPr>
      <xdr:spPr>
        <a:xfrm>
          <a:off x="7574491" y="407458"/>
          <a:ext cx="1140883"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58840B43-A8C8-4E25-A6F3-CAA88B810308}"/>
            </a:ext>
          </a:extLst>
        </xdr:cNvPr>
        <xdr:cNvSpPr>
          <a:spLocks noChangeAspect="1"/>
        </xdr:cNvSpPr>
      </xdr:nvSpPr>
      <xdr:spPr>
        <a:xfrm>
          <a:off x="9907058"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7"/>
          <a:extLst>
            <a:ext uri="{FF2B5EF4-FFF2-40B4-BE49-F238E27FC236}">
              <a16:creationId xmlns:a16="http://schemas.microsoft.com/office/drawing/2014/main" id="{988FC883-D564-4A7A-A13E-0C65956085AB}"/>
            </a:ext>
          </a:extLst>
        </xdr:cNvPr>
        <xdr:cNvSpPr>
          <a:spLocks noChangeAspect="1"/>
        </xdr:cNvSpPr>
      </xdr:nvSpPr>
      <xdr:spPr>
        <a:xfrm>
          <a:off x="8736542" y="407458"/>
          <a:ext cx="1138765"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8"/>
          <a:extLst>
            <a:ext uri="{FF2B5EF4-FFF2-40B4-BE49-F238E27FC236}">
              <a16:creationId xmlns:a16="http://schemas.microsoft.com/office/drawing/2014/main" id="{1512FA74-B2DF-4F42-BF2E-B8773CA3BE60}"/>
            </a:ext>
          </a:extLst>
        </xdr:cNvPr>
        <xdr:cNvSpPr>
          <a:spLocks noChangeAspect="1"/>
        </xdr:cNvSpPr>
      </xdr:nvSpPr>
      <xdr:spPr>
        <a:xfrm>
          <a:off x="11068050"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extLst>
            <a:ext uri="{FF2B5EF4-FFF2-40B4-BE49-F238E27FC236}">
              <a16:creationId xmlns:a16="http://schemas.microsoft.com/office/drawing/2014/main" id="{7F2E616E-3234-469D-AEBD-267C954A6FC2}"/>
            </a:ext>
          </a:extLst>
        </xdr:cNvPr>
        <xdr:cNvSpPr>
          <a:spLocks noChangeAspect="1"/>
        </xdr:cNvSpPr>
      </xdr:nvSpPr>
      <xdr:spPr>
        <a:xfrm>
          <a:off x="12239625" y="407458"/>
          <a:ext cx="1139824" cy="556309"/>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1</xdr:col>
      <xdr:colOff>1725082</xdr:colOff>
      <xdr:row>4</xdr:row>
      <xdr:rowOff>148167</xdr:rowOff>
    </xdr:from>
    <xdr:to>
      <xdr:col>5</xdr:col>
      <xdr:colOff>656166</xdr:colOff>
      <xdr:row>27</xdr:row>
      <xdr:rowOff>65616</xdr:rowOff>
    </xdr:to>
    <xdr:graphicFrame macro="">
      <xdr:nvGraphicFramePr>
        <xdr:cNvPr id="14" name="Chart 13">
          <a:extLst>
            <a:ext uri="{FF2B5EF4-FFF2-40B4-BE49-F238E27FC236}">
              <a16:creationId xmlns:a16="http://schemas.microsoft.com/office/drawing/2014/main" id="{00767A7B-E007-44C3-AA13-70A8BABC44C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xdr:col>
      <xdr:colOff>52916</xdr:colOff>
      <xdr:row>1</xdr:row>
      <xdr:rowOff>95249</xdr:rowOff>
    </xdr:from>
    <xdr:to>
      <xdr:col>3</xdr:col>
      <xdr:colOff>455083</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06C14791-F75D-46B8-9D9D-069EF2AF4E41}"/>
            </a:ext>
          </a:extLst>
        </xdr:cNvPr>
        <xdr:cNvSpPr/>
      </xdr:nvSpPr>
      <xdr:spPr>
        <a:xfrm>
          <a:off x="2444749" y="433916"/>
          <a:ext cx="402167" cy="535518"/>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285750</xdr:colOff>
      <xdr:row>0</xdr:row>
      <xdr:rowOff>127000</xdr:rowOff>
    </xdr:from>
    <xdr:to>
      <xdr:col>17</xdr:col>
      <xdr:colOff>110709</xdr:colOff>
      <xdr:row>2</xdr:row>
      <xdr:rowOff>304116</xdr:rowOff>
    </xdr:to>
    <xdr:pic>
      <xdr:nvPicPr>
        <xdr:cNvPr id="16" name="Picture 15">
          <a:extLst>
            <a:ext uri="{FF2B5EF4-FFF2-40B4-BE49-F238E27FC236}">
              <a16:creationId xmlns:a16="http://schemas.microsoft.com/office/drawing/2014/main" id="{24F2F4F0-1742-4D1F-9EEB-2C330B5E9B3C}"/>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86917" y="127000"/>
          <a:ext cx="1560625" cy="759199"/>
        </a:xfrm>
        <a:prstGeom prst="rect">
          <a:avLst/>
        </a:prstGeom>
      </xdr:spPr>
    </xdr:pic>
    <xdr:clientData/>
  </xdr:twoCellAnchor>
  <xdr:twoCellAnchor editAs="absolute">
    <xdr:from>
      <xdr:col>9</xdr:col>
      <xdr:colOff>952501</xdr:colOff>
      <xdr:row>1</xdr:row>
      <xdr:rowOff>74082</xdr:rowOff>
    </xdr:from>
    <xdr:to>
      <xdr:col>10</xdr:col>
      <xdr:colOff>973666</xdr:colOff>
      <xdr:row>2</xdr:row>
      <xdr:rowOff>392266</xdr:rowOff>
    </xdr:to>
    <xdr:sp macro="" textlink="">
      <xdr:nvSpPr>
        <xdr:cNvPr id="17" name="Snip Single Corner Rectangle 6">
          <a:hlinkClick xmlns:r="http://schemas.openxmlformats.org/officeDocument/2006/relationships" r:id="rId12"/>
          <a:extLst>
            <a:ext uri="{FF2B5EF4-FFF2-40B4-BE49-F238E27FC236}">
              <a16:creationId xmlns:a16="http://schemas.microsoft.com/office/drawing/2014/main" id="{B3DEB7BC-C832-45E7-AFCF-3D648C7FB784}"/>
            </a:ext>
          </a:extLst>
        </xdr:cNvPr>
        <xdr:cNvSpPr>
          <a:spLocks noChangeAspect="1"/>
        </xdr:cNvSpPr>
      </xdr:nvSpPr>
      <xdr:spPr>
        <a:xfrm>
          <a:off x="13409084" y="412749"/>
          <a:ext cx="1142999" cy="561600"/>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wsDr>
</file>

<file path=xl/drawings/drawing11.xml><?xml version="1.0" encoding="utf-8"?>
<xdr:wsDr xmlns:xdr="http://schemas.openxmlformats.org/drawingml/2006/spreadsheetDrawing" xmlns:a="http://schemas.openxmlformats.org/drawingml/2006/main">
  <xdr:twoCellAnchor editAs="absolute">
    <xdr:from>
      <xdr:col>1</xdr:col>
      <xdr:colOff>23282</xdr:colOff>
      <xdr:row>3</xdr:row>
      <xdr:rowOff>67735</xdr:rowOff>
    </xdr:from>
    <xdr:to>
      <xdr:col>1</xdr:col>
      <xdr:colOff>2042584</xdr:colOff>
      <xdr:row>5</xdr:row>
      <xdr:rowOff>105834</xdr:rowOff>
    </xdr:to>
    <mc:AlternateContent xmlns:mc="http://schemas.openxmlformats.org/markup-compatibility/2006" xmlns:a14="http://schemas.microsoft.com/office/drawing/2010/main">
      <mc:Choice Requires="a14">
        <xdr:graphicFrame macro="">
          <xdr:nvGraphicFramePr>
            <xdr:cNvPr id="2" name="Rel_D 10">
              <a:extLst>
                <a:ext uri="{FF2B5EF4-FFF2-40B4-BE49-F238E27FC236}">
                  <a16:creationId xmlns:a16="http://schemas.microsoft.com/office/drawing/2014/main" id="{482FD437-CB3E-4A12-9A2A-C23B47CF95B7}"/>
                </a:ext>
              </a:extLst>
            </xdr:cNvPr>
            <xdr:cNvGraphicFramePr/>
          </xdr:nvGraphicFramePr>
          <xdr:xfrm>
            <a:off x="0" y="0"/>
            <a:ext cx="0" cy="0"/>
          </xdr:xfrm>
          <a:graphic>
            <a:graphicData uri="http://schemas.microsoft.com/office/drawing/2010/slicer">
              <sle:slicer xmlns:sle="http://schemas.microsoft.com/office/drawing/2010/slicer" name="Rel_D 10"/>
            </a:graphicData>
          </a:graphic>
        </xdr:graphicFrame>
      </mc:Choice>
      <mc:Fallback xmlns="">
        <xdr:sp macro="" textlink="">
          <xdr:nvSpPr>
            <xdr:cNvPr id="0" name=""/>
            <xdr:cNvSpPr>
              <a:spLocks noTextEdit="1"/>
            </xdr:cNvSpPr>
          </xdr:nvSpPr>
          <xdr:spPr>
            <a:xfrm>
              <a:off x="203199" y="1062568"/>
              <a:ext cx="2019302" cy="41909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5</xdr:row>
      <xdr:rowOff>162983</xdr:rowOff>
    </xdr:from>
    <xdr:to>
      <xdr:col>1</xdr:col>
      <xdr:colOff>2042583</xdr:colOff>
      <xdr:row>18</xdr:row>
      <xdr:rowOff>10584</xdr:rowOff>
    </xdr:to>
    <mc:AlternateContent xmlns:mc="http://schemas.openxmlformats.org/markup-compatibility/2006" xmlns:a14="http://schemas.microsoft.com/office/drawing/2010/main">
      <mc:Choice Requires="a14">
        <xdr:graphicFrame macro="">
          <xdr:nvGraphicFramePr>
            <xdr:cNvPr id="3" name="Locality 10">
              <a:extLst>
                <a:ext uri="{FF2B5EF4-FFF2-40B4-BE49-F238E27FC236}">
                  <a16:creationId xmlns:a16="http://schemas.microsoft.com/office/drawing/2014/main" id="{BB3073B0-807E-4292-9452-903B1C3AF171}"/>
                </a:ext>
              </a:extLst>
            </xdr:cNvPr>
            <xdr:cNvGraphicFramePr/>
          </xdr:nvGraphicFramePr>
          <xdr:xfrm>
            <a:off x="0" y="0"/>
            <a:ext cx="0" cy="0"/>
          </xdr:xfrm>
          <a:graphic>
            <a:graphicData uri="http://schemas.microsoft.com/office/drawing/2010/slicer">
              <sle:slicer xmlns:sle="http://schemas.microsoft.com/office/drawing/2010/slicer" name="Locality 10"/>
            </a:graphicData>
          </a:graphic>
        </xdr:graphicFrame>
      </mc:Choice>
      <mc:Fallback xmlns="">
        <xdr:sp macro="" textlink="">
          <xdr:nvSpPr>
            <xdr:cNvPr id="0" name=""/>
            <xdr:cNvSpPr>
              <a:spLocks noTextEdit="1"/>
            </xdr:cNvSpPr>
          </xdr:nvSpPr>
          <xdr:spPr>
            <a:xfrm>
              <a:off x="194733" y="1538816"/>
              <a:ext cx="2027767" cy="232410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1</xdr:col>
      <xdr:colOff>14816</xdr:colOff>
      <xdr:row>18</xdr:row>
      <xdr:rowOff>46568</xdr:rowOff>
    </xdr:from>
    <xdr:to>
      <xdr:col>1</xdr:col>
      <xdr:colOff>2031999</xdr:colOff>
      <xdr:row>33</xdr:row>
      <xdr:rowOff>84668</xdr:rowOff>
    </xdr:to>
    <mc:AlternateContent xmlns:mc="http://schemas.openxmlformats.org/markup-compatibility/2006" xmlns:a14="http://schemas.microsoft.com/office/drawing/2010/main">
      <mc:Choice Requires="a14">
        <xdr:graphicFrame macro="">
          <xdr:nvGraphicFramePr>
            <xdr:cNvPr id="4" name="SubLocality 10">
              <a:extLst>
                <a:ext uri="{FF2B5EF4-FFF2-40B4-BE49-F238E27FC236}">
                  <a16:creationId xmlns:a16="http://schemas.microsoft.com/office/drawing/2014/main" id="{A01C1C43-07FD-4AD6-989C-9FEB9D1DC9C3}"/>
                </a:ext>
              </a:extLst>
            </xdr:cNvPr>
            <xdr:cNvGraphicFramePr/>
          </xdr:nvGraphicFramePr>
          <xdr:xfrm>
            <a:off x="0" y="0"/>
            <a:ext cx="0" cy="0"/>
          </xdr:xfrm>
          <a:graphic>
            <a:graphicData uri="http://schemas.microsoft.com/office/drawing/2010/slicer">
              <sle:slicer xmlns:sle="http://schemas.microsoft.com/office/drawing/2010/slicer" name="SubLocality 10"/>
            </a:graphicData>
          </a:graphic>
        </xdr:graphicFrame>
      </mc:Choice>
      <mc:Fallback xmlns="">
        <xdr:sp macro="" textlink="">
          <xdr:nvSpPr>
            <xdr:cNvPr id="0" name=""/>
            <xdr:cNvSpPr>
              <a:spLocks noTextEdit="1"/>
            </xdr:cNvSpPr>
          </xdr:nvSpPr>
          <xdr:spPr>
            <a:xfrm>
              <a:off x="194733" y="3898901"/>
              <a:ext cx="2017183" cy="308610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xdr:twoCellAnchor>
  <xdr:twoCellAnchor editAs="absolute">
    <xdr:from>
      <xdr:col>3</xdr:col>
      <xdr:colOff>497418</xdr:colOff>
      <xdr:row>1</xdr:row>
      <xdr:rowOff>74083</xdr:rowOff>
    </xdr:from>
    <xdr:to>
      <xdr:col>3</xdr:col>
      <xdr:colOff>1642218</xdr:colOff>
      <xdr:row>2</xdr:row>
      <xdr:rowOff>391584</xdr:rowOff>
    </xdr:to>
    <xdr:sp macro="" textlink="">
      <xdr:nvSpPr>
        <xdr:cNvPr id="5" name="Snip Single Corner Rectangle 7">
          <a:hlinkClick xmlns:r="http://schemas.openxmlformats.org/officeDocument/2006/relationships" r:id="rId1"/>
          <a:extLst>
            <a:ext uri="{FF2B5EF4-FFF2-40B4-BE49-F238E27FC236}">
              <a16:creationId xmlns:a16="http://schemas.microsoft.com/office/drawing/2014/main" id="{9A6C4080-1FC7-47B0-AEEE-D6063603278A}"/>
            </a:ext>
          </a:extLst>
        </xdr:cNvPr>
        <xdr:cNvSpPr>
          <a:spLocks noChangeAspect="1"/>
        </xdr:cNvSpPr>
      </xdr:nvSpPr>
      <xdr:spPr>
        <a:xfrm>
          <a:off x="2888193" y="407458"/>
          <a:ext cx="1144800" cy="555626"/>
        </a:xfrm>
        <a:prstGeom prst="snip1Rect">
          <a:avLst/>
        </a:prstGeom>
        <a:solidFill>
          <a:schemeClr val="bg1"/>
        </a:solidFill>
        <a:ln>
          <a:solidFill>
            <a:srgbClr val="00B0F0"/>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1"/>
            <a:t>01 Adults aged 12 yrs or over who are immunosuppressed</a:t>
          </a:r>
        </a:p>
      </xdr:txBody>
    </xdr:sp>
    <xdr:clientData/>
  </xdr:twoCellAnchor>
  <xdr:twoCellAnchor editAs="absolute">
    <xdr:from>
      <xdr:col>3</xdr:col>
      <xdr:colOff>1672168</xdr:colOff>
      <xdr:row>1</xdr:row>
      <xdr:rowOff>74084</xdr:rowOff>
    </xdr:from>
    <xdr:to>
      <xdr:col>3</xdr:col>
      <xdr:colOff>2815167</xdr:colOff>
      <xdr:row>2</xdr:row>
      <xdr:rowOff>392268</xdr:rowOff>
    </xdr:to>
    <xdr:sp macro="" textlink="">
      <xdr:nvSpPr>
        <xdr:cNvPr id="6" name="Snip Single Corner Rectangle 6">
          <a:hlinkClick xmlns:r="http://schemas.openxmlformats.org/officeDocument/2006/relationships" r:id="rId2"/>
          <a:extLst>
            <a:ext uri="{FF2B5EF4-FFF2-40B4-BE49-F238E27FC236}">
              <a16:creationId xmlns:a16="http://schemas.microsoft.com/office/drawing/2014/main" id="{EC500441-88C2-45F7-B1EF-679B37E6AD5C}"/>
            </a:ext>
          </a:extLst>
        </xdr:cNvPr>
        <xdr:cNvSpPr>
          <a:spLocks noChangeAspect="1"/>
        </xdr:cNvSpPr>
      </xdr:nvSpPr>
      <xdr:spPr>
        <a:xfrm>
          <a:off x="4062943" y="407459"/>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01.1 Housebound immunosuppressed patients)</a:t>
          </a:r>
        </a:p>
      </xdr:txBody>
    </xdr:sp>
    <xdr:clientData/>
  </xdr:twoCellAnchor>
  <xdr:twoCellAnchor editAs="absolute">
    <xdr:from>
      <xdr:col>3</xdr:col>
      <xdr:colOff>2846917</xdr:colOff>
      <xdr:row>1</xdr:row>
      <xdr:rowOff>74083</xdr:rowOff>
    </xdr:from>
    <xdr:to>
      <xdr:col>3</xdr:col>
      <xdr:colOff>3989916</xdr:colOff>
      <xdr:row>2</xdr:row>
      <xdr:rowOff>392267</xdr:rowOff>
    </xdr:to>
    <xdr:sp macro="" textlink="">
      <xdr:nvSpPr>
        <xdr:cNvPr id="7" name="Snip Single Corner Rectangle 6">
          <a:hlinkClick xmlns:r="http://schemas.openxmlformats.org/officeDocument/2006/relationships" r:id="rId3"/>
          <a:extLst>
            <a:ext uri="{FF2B5EF4-FFF2-40B4-BE49-F238E27FC236}">
              <a16:creationId xmlns:a16="http://schemas.microsoft.com/office/drawing/2014/main" id="{4B868400-0051-48B5-9B09-5AD72DEBA69E}"/>
            </a:ext>
          </a:extLst>
        </xdr:cNvPr>
        <xdr:cNvSpPr>
          <a:spLocks noChangeAspect="1"/>
        </xdr:cNvSpPr>
      </xdr:nvSpPr>
      <xdr:spPr>
        <a:xfrm>
          <a:off x="5237692"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01.2 Residential/Care home immunosuppressed patients</a:t>
          </a:r>
        </a:p>
      </xdr:txBody>
    </xdr:sp>
    <xdr:clientData/>
  </xdr:twoCellAnchor>
  <xdr:twoCellAnchor editAs="absolute">
    <xdr:from>
      <xdr:col>3</xdr:col>
      <xdr:colOff>4011084</xdr:colOff>
      <xdr:row>1</xdr:row>
      <xdr:rowOff>74083</xdr:rowOff>
    </xdr:from>
    <xdr:to>
      <xdr:col>4</xdr:col>
      <xdr:colOff>772583</xdr:colOff>
      <xdr:row>2</xdr:row>
      <xdr:rowOff>392267</xdr:rowOff>
    </xdr:to>
    <xdr:sp macro="" textlink="">
      <xdr:nvSpPr>
        <xdr:cNvPr id="8" name="Snip Single Corner Rectangle 6">
          <a:hlinkClick xmlns:r="http://schemas.openxmlformats.org/officeDocument/2006/relationships" r:id="rId4"/>
          <a:extLst>
            <a:ext uri="{FF2B5EF4-FFF2-40B4-BE49-F238E27FC236}">
              <a16:creationId xmlns:a16="http://schemas.microsoft.com/office/drawing/2014/main" id="{F13F66C5-0255-44D6-AD5F-F3282648B28B}"/>
            </a:ext>
          </a:extLst>
        </xdr:cNvPr>
        <xdr:cNvSpPr>
          <a:spLocks noChangeAspect="1"/>
        </xdr:cNvSpPr>
      </xdr:nvSpPr>
      <xdr:spPr>
        <a:xfrm>
          <a:off x="6401859" y="407458"/>
          <a:ext cx="1142999"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02 Older adults residing in a care home (exc immunosuppressed)</a:t>
          </a:r>
        </a:p>
      </xdr:txBody>
    </xdr:sp>
    <xdr:clientData/>
  </xdr:twoCellAnchor>
  <xdr:twoCellAnchor editAs="absolute">
    <xdr:from>
      <xdr:col>4</xdr:col>
      <xdr:colOff>793750</xdr:colOff>
      <xdr:row>1</xdr:row>
      <xdr:rowOff>74083</xdr:rowOff>
    </xdr:from>
    <xdr:to>
      <xdr:col>5</xdr:col>
      <xdr:colOff>486832</xdr:colOff>
      <xdr:row>2</xdr:row>
      <xdr:rowOff>392267</xdr:rowOff>
    </xdr:to>
    <xdr:sp macro="" textlink="">
      <xdr:nvSpPr>
        <xdr:cNvPr id="9" name="Snip Single Corner Rectangle 6">
          <a:hlinkClick xmlns:r="http://schemas.openxmlformats.org/officeDocument/2006/relationships" r:id="rId5"/>
          <a:extLst>
            <a:ext uri="{FF2B5EF4-FFF2-40B4-BE49-F238E27FC236}">
              <a16:creationId xmlns:a16="http://schemas.microsoft.com/office/drawing/2014/main" id="{1BD1824D-69AE-4C4D-8E47-0B572586C865}"/>
            </a:ext>
          </a:extLst>
        </xdr:cNvPr>
        <xdr:cNvSpPr>
          <a:spLocks noChangeAspect="1"/>
        </xdr:cNvSpPr>
      </xdr:nvSpPr>
      <xdr:spPr>
        <a:xfrm>
          <a:off x="7566025" y="407458"/>
          <a:ext cx="1140882"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03 Adults aged 70 yrs or over</a:t>
          </a:r>
        </a:p>
      </xdr:txBody>
    </xdr:sp>
    <xdr:clientData/>
  </xdr:twoCellAnchor>
  <xdr:twoCellAnchor editAs="absolute">
    <xdr:from>
      <xdr:col>6</xdr:col>
      <xdr:colOff>592667</xdr:colOff>
      <xdr:row>1</xdr:row>
      <xdr:rowOff>74083</xdr:rowOff>
    </xdr:from>
    <xdr:to>
      <xdr:col>7</xdr:col>
      <xdr:colOff>751416</xdr:colOff>
      <xdr:row>2</xdr:row>
      <xdr:rowOff>392267</xdr:rowOff>
    </xdr:to>
    <xdr:sp macro="" textlink="">
      <xdr:nvSpPr>
        <xdr:cNvPr id="10" name="Snip Single Corner Rectangle 6">
          <a:hlinkClick xmlns:r="http://schemas.openxmlformats.org/officeDocument/2006/relationships" r:id="rId6"/>
          <a:extLst>
            <a:ext uri="{FF2B5EF4-FFF2-40B4-BE49-F238E27FC236}">
              <a16:creationId xmlns:a16="http://schemas.microsoft.com/office/drawing/2014/main" id="{432D215C-E06E-45ED-8559-70F039A8A73E}"/>
            </a:ext>
          </a:extLst>
        </xdr:cNvPr>
        <xdr:cNvSpPr>
          <a:spLocks noChangeAspect="1"/>
        </xdr:cNvSpPr>
      </xdr:nvSpPr>
      <xdr:spPr>
        <a:xfrm>
          <a:off x="9898592"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b="0" i="0" u="none" strike="noStrike">
              <a:solidFill>
                <a:schemeClr val="dk1"/>
              </a:solidFill>
              <a:effectLst/>
              <a:latin typeface="+mn-lt"/>
              <a:ea typeface="+mn-ea"/>
              <a:cs typeface="+mn-cs"/>
            </a:rPr>
            <a:t>05 Adults aged 50 to 69 yrs</a:t>
          </a:r>
          <a:r>
            <a:rPr lang="en-US" sz="800"/>
            <a:t> </a:t>
          </a:r>
        </a:p>
      </xdr:txBody>
    </xdr:sp>
    <xdr:clientData/>
  </xdr:twoCellAnchor>
  <xdr:twoCellAnchor editAs="absolute">
    <xdr:from>
      <xdr:col>5</xdr:col>
      <xdr:colOff>508000</xdr:colOff>
      <xdr:row>1</xdr:row>
      <xdr:rowOff>74083</xdr:rowOff>
    </xdr:from>
    <xdr:to>
      <xdr:col>6</xdr:col>
      <xdr:colOff>560916</xdr:colOff>
      <xdr:row>2</xdr:row>
      <xdr:rowOff>392267</xdr:rowOff>
    </xdr:to>
    <xdr:sp macro="" textlink="">
      <xdr:nvSpPr>
        <xdr:cNvPr id="11" name="Snip Single Corner Rectangle 6">
          <a:hlinkClick xmlns:r="http://schemas.openxmlformats.org/officeDocument/2006/relationships" r:id="rId7"/>
          <a:extLst>
            <a:ext uri="{FF2B5EF4-FFF2-40B4-BE49-F238E27FC236}">
              <a16:creationId xmlns:a16="http://schemas.microsoft.com/office/drawing/2014/main" id="{17E37561-61CE-40BE-B843-BFAC801B0C51}"/>
            </a:ext>
          </a:extLst>
        </xdr:cNvPr>
        <xdr:cNvSpPr>
          <a:spLocks noChangeAspect="1"/>
        </xdr:cNvSpPr>
      </xdr:nvSpPr>
      <xdr:spPr>
        <a:xfrm>
          <a:off x="8728075" y="407458"/>
          <a:ext cx="1138766"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04 Adults aged 16 - 69 Clinically Extremely Vulnerable</a:t>
          </a:r>
        </a:p>
      </xdr:txBody>
    </xdr:sp>
    <xdr:clientData/>
  </xdr:twoCellAnchor>
  <xdr:twoCellAnchor editAs="absolute">
    <xdr:from>
      <xdr:col>7</xdr:col>
      <xdr:colOff>772584</xdr:colOff>
      <xdr:row>1</xdr:row>
      <xdr:rowOff>74083</xdr:rowOff>
    </xdr:from>
    <xdr:to>
      <xdr:col>8</xdr:col>
      <xdr:colOff>740833</xdr:colOff>
      <xdr:row>2</xdr:row>
      <xdr:rowOff>392267</xdr:rowOff>
    </xdr:to>
    <xdr:sp macro="" textlink="">
      <xdr:nvSpPr>
        <xdr:cNvPr id="12" name="Snip Single Corner Rectangle 6">
          <a:hlinkClick xmlns:r="http://schemas.openxmlformats.org/officeDocument/2006/relationships" r:id="rId8"/>
          <a:extLst>
            <a:ext uri="{FF2B5EF4-FFF2-40B4-BE49-F238E27FC236}">
              <a16:creationId xmlns:a16="http://schemas.microsoft.com/office/drawing/2014/main" id="{9D2E2036-DC6F-46D5-A31F-53A2B111A5A6}"/>
            </a:ext>
          </a:extLst>
        </xdr:cNvPr>
        <xdr:cNvSpPr>
          <a:spLocks noChangeAspect="1"/>
        </xdr:cNvSpPr>
      </xdr:nvSpPr>
      <xdr:spPr>
        <a:xfrm>
          <a:off x="11059584" y="407458"/>
          <a:ext cx="1139824" cy="556309"/>
        </a:xfrm>
        <a:prstGeom prst="snip1Rect">
          <a:avLst/>
        </a:prstGeom>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06 Adults aged 16 to 49 yrs at risk of Covid or Flu</a:t>
          </a:r>
        </a:p>
      </xdr:txBody>
    </xdr:sp>
    <xdr:clientData/>
  </xdr:twoCellAnchor>
  <xdr:twoCellAnchor editAs="absolute">
    <xdr:from>
      <xdr:col>8</xdr:col>
      <xdr:colOff>772584</xdr:colOff>
      <xdr:row>1</xdr:row>
      <xdr:rowOff>74083</xdr:rowOff>
    </xdr:from>
    <xdr:to>
      <xdr:col>9</xdr:col>
      <xdr:colOff>931333</xdr:colOff>
      <xdr:row>2</xdr:row>
      <xdr:rowOff>392267</xdr:rowOff>
    </xdr:to>
    <xdr:sp macro="" textlink="">
      <xdr:nvSpPr>
        <xdr:cNvPr id="13" name="Snip Single Corner Rectangle 6">
          <a:hlinkClick xmlns:r="http://schemas.openxmlformats.org/officeDocument/2006/relationships" r:id="rId9"/>
          <a:extLst>
            <a:ext uri="{FF2B5EF4-FFF2-40B4-BE49-F238E27FC236}">
              <a16:creationId xmlns:a16="http://schemas.microsoft.com/office/drawing/2014/main" id="{ABBF04BA-B644-494F-9A59-448F8F85B3C8}"/>
            </a:ext>
          </a:extLst>
        </xdr:cNvPr>
        <xdr:cNvSpPr>
          <a:spLocks noChangeAspect="1"/>
        </xdr:cNvSpPr>
      </xdr:nvSpPr>
      <xdr:spPr>
        <a:xfrm>
          <a:off x="12231159" y="407458"/>
          <a:ext cx="1139824" cy="556309"/>
        </a:xfrm>
        <a:prstGeom prst="snip1Rect">
          <a:avLst/>
        </a:prstGeom>
        <a:solidFill>
          <a:schemeClr val="bg1"/>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07 Housebound (exc immunosuppressed)</a:t>
          </a:r>
        </a:p>
      </xdr:txBody>
    </xdr:sp>
    <xdr:clientData/>
  </xdr:twoCellAnchor>
  <xdr:twoCellAnchor>
    <xdr:from>
      <xdr:col>3</xdr:col>
      <xdr:colOff>52916</xdr:colOff>
      <xdr:row>1</xdr:row>
      <xdr:rowOff>95249</xdr:rowOff>
    </xdr:from>
    <xdr:to>
      <xdr:col>3</xdr:col>
      <xdr:colOff>455083</xdr:colOff>
      <xdr:row>2</xdr:row>
      <xdr:rowOff>387351</xdr:rowOff>
    </xdr:to>
    <xdr:sp macro="" textlink="">
      <xdr:nvSpPr>
        <xdr:cNvPr id="15" name="Rectangle 14">
          <a:hlinkClick xmlns:r="http://schemas.openxmlformats.org/officeDocument/2006/relationships" r:id="rId10"/>
          <a:extLst>
            <a:ext uri="{FF2B5EF4-FFF2-40B4-BE49-F238E27FC236}">
              <a16:creationId xmlns:a16="http://schemas.microsoft.com/office/drawing/2014/main" id="{83D9FECB-81F8-458E-A023-98E317C3B173}"/>
            </a:ext>
          </a:extLst>
        </xdr:cNvPr>
        <xdr:cNvSpPr/>
      </xdr:nvSpPr>
      <xdr:spPr>
        <a:xfrm>
          <a:off x="2443691" y="428624"/>
          <a:ext cx="402167" cy="530227"/>
        </a:xfrm>
        <a:prstGeom prst="rect">
          <a:avLst/>
        </a:prstGeom>
        <a:solidFill>
          <a:sysClr val="window" lastClr="FFFFFF"/>
        </a:solidFill>
        <a:ln>
          <a:solidFill>
            <a:srgbClr val="002060"/>
          </a:solidFill>
        </a:ln>
      </xdr:spPr>
      <xdr:style>
        <a:lnRef idx="2">
          <a:schemeClr val="accent3"/>
        </a:lnRef>
        <a:fillRef idx="1">
          <a:schemeClr val="lt1"/>
        </a:fillRef>
        <a:effectRef idx="0">
          <a:schemeClr val="accent3"/>
        </a:effectRef>
        <a:fontRef idx="minor">
          <a:schemeClr val="dk1"/>
        </a:fontRef>
      </xdr:style>
      <xdr:txBody>
        <a:bodyPr vertOverflow="clip" horzOverflow="clip" rtlCol="0" anchor="ctr"/>
        <a:lstStyle/>
        <a:p>
          <a:pPr algn="ctr"/>
          <a:r>
            <a:rPr lang="en-US" sz="800" b="1">
              <a:solidFill>
                <a:schemeClr val="dk1"/>
              </a:solidFill>
              <a:effectLst/>
              <a:latin typeface="+mn-lt"/>
              <a:ea typeface="+mn-ea"/>
              <a:cs typeface="+mn-cs"/>
            </a:rPr>
            <a:t>Total </a:t>
          </a:r>
        </a:p>
      </xdr:txBody>
    </xdr:sp>
    <xdr:clientData/>
  </xdr:twoCellAnchor>
  <xdr:twoCellAnchor editAs="oneCell">
    <xdr:from>
      <xdr:col>15</xdr:col>
      <xdr:colOff>285750</xdr:colOff>
      <xdr:row>0</xdr:row>
      <xdr:rowOff>127000</xdr:rowOff>
    </xdr:from>
    <xdr:to>
      <xdr:col>17</xdr:col>
      <xdr:colOff>110709</xdr:colOff>
      <xdr:row>2</xdr:row>
      <xdr:rowOff>304116</xdr:rowOff>
    </xdr:to>
    <xdr:pic>
      <xdr:nvPicPr>
        <xdr:cNvPr id="16" name="Picture 15">
          <a:extLst>
            <a:ext uri="{FF2B5EF4-FFF2-40B4-BE49-F238E27FC236}">
              <a16:creationId xmlns:a16="http://schemas.microsoft.com/office/drawing/2014/main" id="{4C35F2AF-496F-4AE7-835E-687879155E41}"/>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18068925" y="127000"/>
          <a:ext cx="1558509" cy="748616"/>
        </a:xfrm>
        <a:prstGeom prst="rect">
          <a:avLst/>
        </a:prstGeom>
      </xdr:spPr>
    </xdr:pic>
    <xdr:clientData/>
  </xdr:twoCellAnchor>
  <xdr:twoCellAnchor editAs="absolute">
    <xdr:from>
      <xdr:col>9</xdr:col>
      <xdr:colOff>952500</xdr:colOff>
      <xdr:row>1</xdr:row>
      <xdr:rowOff>74082</xdr:rowOff>
    </xdr:from>
    <xdr:to>
      <xdr:col>10</xdr:col>
      <xdr:colOff>973665</xdr:colOff>
      <xdr:row>2</xdr:row>
      <xdr:rowOff>392266</xdr:rowOff>
    </xdr:to>
    <xdr:sp macro="" textlink="">
      <xdr:nvSpPr>
        <xdr:cNvPr id="17" name="Snip Single Corner Rectangle 6">
          <a:extLst>
            <a:ext uri="{FF2B5EF4-FFF2-40B4-BE49-F238E27FC236}">
              <a16:creationId xmlns:a16="http://schemas.microsoft.com/office/drawing/2014/main" id="{599BD462-2206-4BB7-A30A-BECFBBC96C36}"/>
            </a:ext>
          </a:extLst>
        </xdr:cNvPr>
        <xdr:cNvSpPr>
          <a:spLocks noChangeAspect="1"/>
        </xdr:cNvSpPr>
      </xdr:nvSpPr>
      <xdr:spPr>
        <a:xfrm>
          <a:off x="13409083" y="412749"/>
          <a:ext cx="1142999" cy="561600"/>
        </a:xfrm>
        <a:prstGeom prst="snip1Rect">
          <a:avLst/>
        </a:prstGeom>
        <a:solidFill>
          <a:schemeClr val="accent1">
            <a:lumMod val="20000"/>
            <a:lumOff val="80000"/>
          </a:schemeClr>
        </a:solidFill>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r>
            <a:rPr lang="en-US" sz="800"/>
            <a:t>08 Healthy adults aged 18+</a:t>
          </a:r>
        </a:p>
      </xdr:txBody>
    </xdr:sp>
    <xdr:clientData/>
  </xdr:twoCellAnchor>
  <xdr:twoCellAnchor>
    <xdr:from>
      <xdr:col>1</xdr:col>
      <xdr:colOff>1576914</xdr:colOff>
      <xdr:row>5</xdr:row>
      <xdr:rowOff>116417</xdr:rowOff>
    </xdr:from>
    <xdr:to>
      <xdr:col>5</xdr:col>
      <xdr:colOff>984248</xdr:colOff>
      <xdr:row>27</xdr:row>
      <xdr:rowOff>160867</xdr:rowOff>
    </xdr:to>
    <xdr:graphicFrame macro="">
      <xdr:nvGraphicFramePr>
        <xdr:cNvPr id="18" name="Chart 17">
          <a:extLst>
            <a:ext uri="{FF2B5EF4-FFF2-40B4-BE49-F238E27FC236}">
              <a16:creationId xmlns:a16="http://schemas.microsoft.com/office/drawing/2014/main" id="{CC823ECB-A536-4FE0-89F7-80E2345A068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KAPrescott" refreshedDate="44608.492276504629" createdVersion="7" refreshedVersion="7" minRefreshableVersion="3" recordCount="4507" xr:uid="{0D6EEE31-E186-401E-9B78-BE42219C5FF9}">
  <cacheSource type="worksheet">
    <worksheetSource name="data"/>
  </cacheSource>
  <cacheFields count="167">
    <cacheField name="Locality" numFmtId="0">
      <sharedItems count="8">
        <s v="Barking and Dagenham"/>
        <s v="City &amp; Hackney"/>
        <s v="Havering"/>
        <s v="Newham"/>
        <s v="Redbridge"/>
        <s v="Tower Hamlets"/>
        <s v="Waltham Forest"/>
        <s v="" u="1"/>
      </sharedItems>
    </cacheField>
    <cacheField name="SubLocality" numFmtId="0">
      <sharedItems count="48">
        <s v="West"/>
        <s v="West One"/>
        <s v="Central"/>
        <s v="East"/>
        <s v="East One"/>
        <s v="North"/>
        <s v="Woodberry Wetlands (NW1)"/>
        <s v="Hackney Marshes (SE1)"/>
        <s v="Clissold Park (NW2)"/>
        <s v="London Fields (SW1)"/>
        <s v="Hackney Downs (NE2)"/>
        <s v="Springfield Park (NE1)"/>
        <s v="Shoreditch Park &amp; City (SW2)"/>
        <s v="Well Street Common (SE2)"/>
        <s v="Havering North"/>
        <s v="Havering South"/>
        <s v="Havering Crest"/>
        <s v="Havering Marshall"/>
        <s v="Stratford"/>
        <s v="Newham Central"/>
        <s v="North East 1"/>
        <s v="Central 1"/>
        <s v="North Newham"/>
        <s v="South One Newham"/>
        <s v="North West 2"/>
        <s v="North East 2"/>
        <s v="Docklands"/>
        <s v="Wanstead &amp; Woodford"/>
        <s v="Cranbrook"/>
        <s v="Seven Kings"/>
        <s v="Fairlop"/>
        <s v="NewCross Alliance"/>
        <s v="Loxford"/>
        <s v="Poplar and Limehouse Network"/>
        <s v="East End Health Network"/>
        <s v="Healthy Island Network"/>
        <s v="The One Network"/>
        <s v="Tower Network"/>
        <s v="Bow Health"/>
        <s v="Mile End East and Bromley by Bow Network"/>
        <s v="Forest Integrated Health"/>
        <s v="Central Walthamstow"/>
        <s v="Chingford/ Walthamstow"/>
        <s v="Chingford E4"/>
        <s v="South Leytonstone"/>
        <s v="Walthamstow West"/>
        <s v="Leyton Collaborative"/>
        <s v="" u="1"/>
      </sharedItems>
    </cacheField>
    <cacheField name="Practice" numFmtId="0">
      <sharedItems count="274">
        <s v="Abbey Medical centre"/>
        <s v="Aurora Medcare"/>
        <s v="Barking Medical  Group Practice"/>
        <s v="Becontree Medical Centre"/>
        <s v="Broad Street Medical Centre"/>
        <s v="Church Elm Lane Medical Practice"/>
        <s v="Dr Alkaisy Surgery"/>
        <s v="Dr Gupta &amp; Partner"/>
        <s v="Faircross Health Centre"/>
        <s v="First Avenue Surgery"/>
        <s v="Five Elms"/>
        <s v="Gables Surgery"/>
        <s v="Green Lane Surgery"/>
        <s v="Halbutt Street Surgery"/>
        <s v="Heathway Medical Centre"/>
        <s v="Hedgemans Surgery"/>
        <s v="Highgrove Surgery"/>
        <s v="John Smith House"/>
        <s v="Julia Engwell Surgery"/>
        <s v="Laburnum Health centre"/>
        <s v="Marks Gate Medical Practice"/>
        <s v="Oval Road Practice"/>
        <s v="Parkview Medical Practice"/>
        <s v="Porters Avenue Doctors Surgery"/>
        <s v="Ripple Road Medical Centre"/>
        <s v="Shifa Medical Practice"/>
        <s v="St Albans Surgery"/>
        <s v="The Surgery"/>
        <s v="The Surgery (Dr Ola)"/>
        <s v="The White House"/>
        <s v="Tulasi Medical Centre"/>
        <s v="Valence Medical Centre"/>
        <s v="Victoria Medical Centre"/>
        <s v="Allerton Road Medical Centre"/>
        <s v="Athena Medical Centre"/>
        <s v="Barretts Grove Surgery"/>
        <s v="Barton House Health Centre"/>
        <s v="Beechwood Medical Centre"/>
        <s v="Brooke Road Surgery"/>
        <s v="Cedar Practice"/>
        <s v="Clapton Surgery"/>
        <s v="Cranwich Road Surgery"/>
        <s v="Dalston Practice"/>
        <s v="De Beauvoir Surgery"/>
        <s v="Elm Practice"/>
        <s v="Elsdale Street Surgery"/>
        <s v="Healy Medical Centre"/>
        <s v="Kingsmead Healthcare"/>
        <s v="Latimer Health Centre"/>
        <s v="London Fields Medical Centre"/>
        <s v="Lower Clapton Group Practice"/>
        <s v="Queensbridge Group Practice"/>
        <s v="Richmond Road Medical Centre"/>
        <s v="Rosewood Practice"/>
        <s v="Shoreditch Park Surgery"/>
        <s v="Somerford Grove Practice"/>
        <s v="Southgate &amp; Whiston Road Surgery"/>
        <s v="Spring Hill Practice"/>
        <s v="Stamford Hill Surgery"/>
        <s v="Statham Grove Surgery"/>
        <s v="The Gadvhi Practice"/>
        <s v="The Greenhouse"/>
        <s v="The Heron Practice"/>
        <s v="The Hoxton Surgery"/>
        <s v="The Lawson Practice"/>
        <s v="The Lea Surgery"/>
        <s v="The Neaman Practice"/>
        <s v="The Nightingale Practice"/>
        <s v="The Riverside Practice"/>
        <s v="The Sandringham Practice"/>
        <s v="The Well Street Surgery"/>
        <s v="The Wick Health Centre"/>
        <s v="Trowbridge Surgery"/>
        <s v="AbbaMoor Surgery"/>
        <s v="Avon Road Surgery (Cranham Health Centre)"/>
        <s v="Berwick Surgery"/>
        <s v="Billet Lane Medical Centre"/>
        <s v="Brentwood Road Surgery (Dr Marks)"/>
        <s v="Central Park Surgery (Dr Kakad)"/>
        <s v="Chadwell Heath Health Centre - The Upstairs Surgery (Dr Hamilton-Smith)"/>
        <s v="Chadwell Heath Health Centre (Dr A Patel)"/>
        <s v="Chase Cross Medical Centre (Dr Kulendran)"/>
        <s v="Cranham Village Surgery (Dr C Dahs &amp; Dr IP Humberstone Surgery)"/>
        <s v="Dr N K Gupta Surgery"/>
        <s v="Haiderian Medical Centre"/>
        <s v="Harlow Road Surgery (Dr N Tariq)"/>
        <s v="Harold Hill Health Centre (Dr Kuchhai)"/>
        <s v="High Street Surgery (Dr Pervez)"/>
        <s v="Hornchurch Healthcare"/>
        <s v="Ingrebourne Medical Centre"/>
        <s v="Kings Park Surgery"/>
        <s v="Lynwood Medical Centre"/>
        <s v="Maylands Health Care"/>
        <s v="North Street Medical Care"/>
        <s v="Oak Lodge Surgery (Dr Chowdhury)"/>
        <s v="Petersfield Surgery"/>
        <s v="Rainham Health Centre"/>
        <s v="Rush Green Medical Centre (Dr Poologanathan &amp; Partners)"/>
        <s v="Rush Green Medical Centre (Dr Sanomi)"/>
        <s v="South Hornchurch Medical Practice"/>
        <s v="St Edwards Surgery"/>
        <s v="Straight Road Doctors Surgery (Dr Prasad)"/>
        <s v="Sutton Ave surgery (P M Patel)"/>
        <s v="The Greenwood Practice"/>
        <s v="The Modern Medical Centre"/>
        <s v="The New Medical Centre"/>
        <s v="The Robins Surgery"/>
        <s v="The Rosewood Medical Centre"/>
        <s v="The Surgery (Dr Rahman)"/>
        <s v="The Upminster Bridge Surgery (Dr O'Moore)"/>
        <s v="Upminster Medical Centre"/>
        <s v="Western Road Medical Centre"/>
        <s v="Wood Lane Medical Centre"/>
        <s v="Abbey Road Medical Practice"/>
        <s v="Balaam Street Practice"/>
        <s v="Birchdale Road Medical Practice"/>
        <s v="Boleyn Medical Centre"/>
        <s v="Carpenter's Practice"/>
        <s v="Claremont Clinic"/>
        <s v="Cumberland Road Medical Practice"/>
        <s v="Custom House Surgery"/>
        <s v="Dr CM Patel"/>
        <s v="Dr Ruiz – St Lukes Medical Centre"/>
        <s v="Dr Samuel &amp; Dr Khan's Practice"/>
        <s v="Dr Sathyajith Surgery"/>
        <s v="E12 Medical Practice"/>
        <s v="E16 Health"/>
        <s v="E7 Health - First 4 Health Group"/>
        <s v="East End Medical Centre"/>
        <s v="Essex Lodge"/>
        <s v="First4Health Church Road"/>
        <s v="Glen Road Medical Centre"/>
        <s v="Greengate Medical Practice"/>
        <s v="Lathom Medical Centre"/>
        <s v="Liberty Bridge Road"/>
        <s v="Lucas Avenue Surgery"/>
        <s v="Market Street Health Group"/>
        <s v="Newham Medical Centre"/>
        <s v="Newham Transitional Team"/>
        <s v="Plashet Medical Centre"/>
        <s v="Royal Docks Medical Centre"/>
        <s v="Sangam Surgery"/>
        <s v="Shrewsbury Road Surgery"/>
        <s v="St Bartholomew Surgery"/>
        <s v="Star Lane Medical Centre"/>
        <s v="Stratford Health Centre"/>
        <s v="Stratford Village Surgery"/>
        <s v="The Azad Practice"/>
        <s v="The Forest Practice"/>
        <s v="The Manor Park Practice"/>
        <s v="The Project Surgery"/>
        <s v="The Summit Practice"/>
        <s v="The Vicarage Lane Surgery"/>
        <s v="Tollgate Health Centre"/>
        <s v="Upton Lane Medical Centre"/>
        <s v="Westbury Road Medical Practice"/>
        <s v="Woodgrange Medical Practice"/>
        <s v="Wordsworth Health Centre"/>
        <s v="Aldersbrook Medical Centre"/>
        <s v="Balfour Road Surgery"/>
        <s v="Broadway Surgery"/>
        <s v="Castleton Road Surgery"/>
        <s v="Chadwell Heath Surgery"/>
        <s v="Clayhall Clinic"/>
        <s v="Cranbrook Surgery"/>
        <s v="Doctor's House"/>
        <s v="Drive Surgery"/>
        <s v="Eastern Avenue Medical Centre"/>
        <s v="Elmhurst Practice"/>
        <s v="Fencepiece Road Medical Practice"/>
        <s v="Forest Edge Practice"/>
        <s v="Fullwell Avenue Surgery"/>
        <s v="Fullwell Cross Medical Centre"/>
        <s v="Gants Hill Medical Centre"/>
        <s v="Glebelands Practice"/>
        <s v="Goodmayes Medical Centre"/>
        <s v="Granville Medical Centre"/>
        <s v="Green Lane, Goodmayes Medical practice"/>
        <s v="Grove Surgery"/>
        <s v="Hainault Surgery"/>
        <s v="Heathcote Primary Care Centre"/>
        <s v="Ilford Lane Surgery"/>
        <s v="Ilford Medical Centre"/>
        <s v="Kenwood Medical Centre"/>
        <s v="Mathukias Surgery"/>
        <s v="Newbury Group Practice"/>
        <s v="Oak Tree Medical Practice"/>
        <s v="Queen Mary Practice"/>
        <s v="Redbridge Surgery"/>
        <s v="Rydal Practice"/>
        <s v="Seven Kings Practice"/>
        <s v="Shrubberies Medical Centre"/>
        <s v="Southdene Surgery"/>
        <s v="St Clements Surgery"/>
        <s v="The Evergreen Practice"/>
        <s v="The Palms Medical Centre"/>
        <s v="The Practice Loxford"/>
        <s v="The Willows Practice"/>
        <s v="Wanstead Place Surgery"/>
        <s v="York Road Surgery"/>
        <s v="Aberfeldy Practice"/>
        <s v="Albion Health Centre"/>
        <s v="Barkantine Practice"/>
        <s v="Bethnal Green Health Centre"/>
        <s v="Blithehale Medical Centre"/>
        <s v="Chrisp Street Health Centre"/>
        <s v="City Square Medical Group"/>
        <s v="Docklands Medical Centre"/>
        <s v="Globe Town Surgery"/>
        <s v="Goodman’s Field Health Centre"/>
        <s v="Gough Walk (Dr Selvan)"/>
        <s v="Grove Road Surgery (Dr Shah)"/>
        <s v="Harford Health Centre"/>
        <s v="Harley Grove Medical Centre"/>
        <s v="Health E1"/>
        <s v="Island Health"/>
        <s v="Island Medical Centre"/>
        <s v="Jubilee Street Practice"/>
        <s v="Limehouse Practice (Gill Street)"/>
        <s v="Merchant Street (Dr Rana)"/>
        <s v="Ruston Street Clinic (Dr Amin)"/>
        <s v="Spitalfields Practice"/>
        <s v="St Andrews Health Centre"/>
        <s v="St Katharine Docks Practice"/>
        <s v="St Pauls Way Medical Centre"/>
        <s v="St Stephens Health Centre"/>
        <s v="Stroudley Walk Centre"/>
        <s v="Strouts Place Medical Centre"/>
        <s v="The Mission Practice"/>
        <s v="The Tredegar Practice"/>
        <s v="Wapping Group Practice"/>
        <s v="XXP/BBB"/>
        <s v=" Crawley Road Medical Centre"/>
        <s v=" The Firs"/>
        <s v=" The Penryhn Surgery"/>
        <s v="Addison Road Medical Practice"/>
        <s v="Chingford Medical Practice"/>
        <s v="Churchill Medical Centre"/>
        <s v="Claremont Medical Centre"/>
        <s v="Dr Dhital Practice"/>
        <s v="Dr Shantir Practice"/>
        <s v="Forest Surgery"/>
        <s v="Francis Road Medical Centre"/>
        <s v="Green Man Medical Centre"/>
        <s v="Hampton Medical Centre"/>
        <s v="Handsworth Medical Centre"/>
        <s v="High Road Surgery"/>
        <s v="Higham Hill Medical Centre"/>
        <s v="Kings Head Medical Practice"/>
        <s v="Kiyani Medical Practice"/>
        <s v="Larkshall Medical Centre"/>
        <s v="Leyton Healthcare (Oliver Road)"/>
        <s v="Lime Tree &amp; Sinnott Healthcare Ltd"/>
        <s v="Lime Tree Surgery"/>
        <s v="LL Medical Care (Agarwal &amp; Agrwal Practice)"/>
        <s v="Old Church Surgery"/>
        <s v="Queens Road Medical Centre"/>
        <s v="Seymour Medical Centre"/>
        <s v="Sma Medical Centre"/>
        <s v="St James Medical Practice Ltd"/>
        <s v="The Allum Medical Centre"/>
        <s v="The Bailey Practice"/>
        <s v="The Ecclesbourne Practice"/>
        <s v="The Harrow Road Surgery"/>
        <s v="The Langthorne Sharma Family Practice"/>
        <s v="The Lyndhurst Surgery"/>
        <s v="The Manor Practice"/>
        <s v="The Microfaculty"/>
        <s v="The Ridgeway Surgery"/>
        <s v="Waltham Forest Community &amp; Family Health Services Ltd"/>
        <s v="" u="1"/>
        <s v="Dr V M Patel Surgery" u="1"/>
        <s v="Esk Road Medical Practice" u="1"/>
        <s v="E16 Health - Albert Road Surgery" u="1"/>
      </sharedItems>
    </cacheField>
    <cacheField name="Rel_D" numFmtId="14">
      <sharedItems containsSemiMixedTypes="0" containsNonDate="0" containsDate="1" containsString="0" minDate="2021-10-24T00:00:00" maxDate="2022-11-02T00:00:00" count="39">
        <d v="2021-10-24T00:00:00"/>
        <d v="2021-10-31T00:00:00"/>
        <d v="2021-11-07T00:00:00"/>
        <d v="2021-11-14T00:00:00"/>
        <d v="2021-11-21T00:00:00"/>
        <d v="2021-11-28T00:00:00"/>
        <d v="2021-12-05T00:00:00"/>
        <d v="2021-12-12T00:00:00"/>
        <d v="2021-12-19T00:00:00"/>
        <d v="2021-12-28T00:00:00"/>
        <d v="2022-01-03T00:00:00"/>
        <d v="2022-01-09T00:00:00"/>
        <d v="2022-01-16T00:00:00"/>
        <d v="2022-01-23T00:00:00"/>
        <d v="2022-01-30T00:00:00"/>
        <d v="2022-02-07T00:00:00"/>
        <d v="2022-02-14T00:00:00"/>
        <d v="2021-10-26T00:00:00"/>
        <d v="2021-11-01T00:00:00"/>
        <d v="2021-11-08T00:00:00"/>
        <d v="2021-11-15T00:00:00"/>
        <d v="2021-11-22T00:00:00"/>
        <d v="2021-11-29T00:00:00"/>
        <d v="2021-12-06T00:00:00"/>
        <d v="2021-12-13T00:00:00"/>
        <d v="2021-12-20T00:00:00"/>
        <d v="2021-12-29T00:00:00"/>
        <d v="2022-01-04T00:00:00"/>
        <d v="2022-01-10T00:00:00"/>
        <d v="2022-01-17T00:00:00"/>
        <d v="2022-01-24T00:00:00"/>
        <d v="2022-01-31T00:00:00"/>
        <d v="2022-02-01T00:00:00"/>
        <d v="2022-01-11T00:00:00" u="1"/>
        <d v="2021-12-16T00:00:00" u="1"/>
        <d v="2021-10-28T00:00:00" u="1"/>
        <d v="2021-12-17T00:00:00" u="1"/>
        <d v="2022-11-01T00:00:00" u="1"/>
        <d v="2022-01-18T00:00:00" u="1"/>
      </sharedItems>
    </cacheField>
    <cacheField name="01 Adults aged 12 yrs or over who are immunosuppressed" numFmtId="0">
      <sharedItems containsString="0" containsBlank="1" containsNumber="1" containsInteger="1" minValue="1" maxValue="678"/>
    </cacheField>
    <cacheField name="01.1 Housebound immunosuppressed patients" numFmtId="0">
      <sharedItems containsString="0" containsBlank="1" containsNumber="1" containsInteger="1" minValue="0" maxValue="27"/>
    </cacheField>
    <cacheField name="01.1a Vaccinated (Booster)" numFmtId="0">
      <sharedItems containsString="0" containsBlank="1" containsNumber="1" containsInteger="1" minValue="0" maxValue="18"/>
    </cacheField>
    <cacheField name="01.2 Residential/Care home immunosuppressed patients" numFmtId="0">
      <sharedItems containsString="0" containsBlank="1" containsNumber="1" containsInteger="1" minValue="0" maxValue="12"/>
    </cacheField>
    <cacheField name="01.2a Vaccinated (Booster)" numFmtId="0">
      <sharedItems containsString="0" containsBlank="1" containsNumber="1" containsInteger="1" minValue="0" maxValue="10"/>
    </cacheField>
    <cacheField name="01a Vaccinated (Booster)" numFmtId="0">
      <sharedItems containsString="0" containsBlank="1" containsNumber="1" containsInteger="1" minValue="0" maxValue="363"/>
    </cacheField>
    <cacheField name="01c Declined (excl vaccinated or contraindicated)" numFmtId="0">
      <sharedItems containsString="0" containsBlank="1" containsNumber="1" containsInteger="1" minValue="0" maxValue="121"/>
    </cacheField>
    <cacheField name="01d Invited no outcome (excl vac, contr, decl)" numFmtId="0">
      <sharedItems containsString="0" containsBlank="1" containsNumber="1" containsInteger="1" minValue="0" maxValue="40"/>
    </cacheField>
    <cacheField name="01e No contact coded [CALL]" numFmtId="0">
      <sharedItems containsString="0" containsBlank="1" containsNumber="1" containsInteger="1" minValue="0" maxValue="39"/>
    </cacheField>
    <cacheField name="02 Older adults residing in a care home (exc immunosuppressed)" numFmtId="0">
      <sharedItems containsString="0" containsBlank="1" containsNumber="1" containsInteger="1" minValue="0" maxValue="182"/>
    </cacheField>
    <cacheField name="02a Vaccinated (Booster)" numFmtId="0">
      <sharedItems containsString="0" containsBlank="1" containsNumber="1" containsInteger="1" minValue="0" maxValue="165"/>
    </cacheField>
    <cacheField name="02c Declined (excl vaccinated or contraindicated)" numFmtId="0">
      <sharedItems containsString="0" containsBlank="1" containsNumber="1" containsInteger="1" minValue="0" maxValue="116"/>
    </cacheField>
    <cacheField name="02e No contact coded [CALL]" numFmtId="0">
      <sharedItems containsString="0" containsBlank="1" containsNumber="1" containsInteger="1" minValue="0" maxValue="12"/>
    </cacheField>
    <cacheField name="03 Adults aged 70 yrs or over" numFmtId="0">
      <sharedItems containsString="0" containsBlank="1" containsNumber="1" containsInteger="1" minValue="1" maxValue="2281"/>
    </cacheField>
    <cacheField name="03a Vaccinated (Booster)" numFmtId="0">
      <sharedItems containsString="0" containsBlank="1" containsNumber="1" containsInteger="1" minValue="0" maxValue="2094"/>
    </cacheField>
    <cacheField name="03c Declined (excl vaccinated or contraindicated)" numFmtId="0">
      <sharedItems containsString="0" containsBlank="1" containsNumber="1" containsInteger="1" minValue="0" maxValue="1845"/>
    </cacheField>
    <cacheField name="03d Invited no outcome (excl vac, contr, decl)" numFmtId="0">
      <sharedItems containsString="0" containsBlank="1" containsNumber="1" containsInteger="1" minValue="0" maxValue="105"/>
    </cacheField>
    <cacheField name="03e No contact coded [CALL]" numFmtId="0">
      <sharedItems containsString="0" containsBlank="1" containsNumber="1" containsInteger="1" minValue="0" maxValue="99"/>
    </cacheField>
    <cacheField name="04 Adults aged 16 - 69 Clinically Extremely Vulnerable" numFmtId="0">
      <sharedItems containsString="0" containsBlank="1" containsNumber="1" containsInteger="1" minValue="1" maxValue="4308"/>
    </cacheField>
    <cacheField name="04a Vaccinated (Booster)" numFmtId="0">
      <sharedItems containsString="0" containsBlank="1" containsNumber="1" containsInteger="1" minValue="0" maxValue="2464"/>
    </cacheField>
    <cacheField name="04c Declined (excl vaccinated or contraindicated)" numFmtId="0">
      <sharedItems containsString="0" containsBlank="1" containsNumber="1" containsInteger="1" minValue="0" maxValue="557"/>
    </cacheField>
    <cacheField name="04d Invited no outcome (excl vac, contr, decl)" numFmtId="0">
      <sharedItems containsString="0" containsBlank="1" containsNumber="1" containsInteger="1" minValue="1" maxValue="564"/>
    </cacheField>
    <cacheField name="04e No contact coded [CALL]" numFmtId="0">
      <sharedItems containsString="0" containsBlank="1" containsNumber="1" containsInteger="1" minValue="0" maxValue="583"/>
    </cacheField>
    <cacheField name="05 Adults aged 50 to 69 yrs" numFmtId="0">
      <sharedItems containsString="0" containsBlank="1" containsNumber="1" containsInteger="1" minValue="1" maxValue="2930"/>
    </cacheField>
    <cacheField name="05a Vaccinated (Booster)" numFmtId="0">
      <sharedItems containsString="0" containsBlank="1" containsNumber="1" containsInteger="1" minValue="1" maxValue="2154"/>
    </cacheField>
    <cacheField name="05c Declined (excl vaccinated or contraindicated)" numFmtId="0">
      <sharedItems containsString="0" containsBlank="1" containsNumber="1" containsInteger="1" minValue="0" maxValue="443"/>
    </cacheField>
    <cacheField name="05d Invited no outcome (excl vac, contr, decl)" numFmtId="0">
      <sharedItems containsString="0" containsBlank="1" containsNumber="1" containsInteger="1" minValue="0" maxValue="536"/>
    </cacheField>
    <cacheField name="05e No contact coded [CALL]" numFmtId="0">
      <sharedItems containsString="0" containsBlank="1" containsNumber="1" containsInteger="1" minValue="0" maxValue="473"/>
    </cacheField>
    <cacheField name="06 Adults aged 16 to 49 yrs at risk of Covid or Flu" numFmtId="0">
      <sharedItems containsString="0" containsBlank="1" containsNumber="1" containsInteger="1" minValue="1" maxValue="828"/>
    </cacheField>
    <cacheField name="06a Vaccinated (Booster)" numFmtId="0">
      <sharedItems containsString="0" containsBlank="1" containsNumber="1" containsInteger="1" minValue="0" maxValue="348"/>
    </cacheField>
    <cacheField name="06c Declined (excl vaccinated or contraindicated)" numFmtId="0">
      <sharedItems containsString="0" containsBlank="1" containsNumber="1" containsInteger="1" minValue="0" maxValue="72"/>
    </cacheField>
    <cacheField name="06d Invited no outcome (excl vac, contr, decl)" numFmtId="0">
      <sharedItems containsString="0" containsBlank="1" containsNumber="1" containsInteger="1" minValue="0" maxValue="140"/>
    </cacheField>
    <cacheField name="06e No contact coded [CALL]" numFmtId="0">
      <sharedItems containsString="0" containsBlank="1" containsNumber="1" containsInteger="1" minValue="0" maxValue="81"/>
    </cacheField>
    <cacheField name="07 Housebound (exc immunosuppressed)" numFmtId="0">
      <sharedItems containsString="0" containsBlank="1" containsNumber="1" containsInteger="1" minValue="0" maxValue="296"/>
    </cacheField>
    <cacheField name="07a Vaccinated (Booster)" numFmtId="0">
      <sharedItems containsString="0" containsBlank="1" containsNumber="1" containsInteger="1" minValue="0" maxValue="228"/>
    </cacheField>
    <cacheField name="07c Declined (excl vaccinated or contraindicated)" numFmtId="0">
      <sharedItems containsString="0" containsBlank="1" containsNumber="1" containsInteger="1" minValue="0" maxValue="103"/>
    </cacheField>
    <cacheField name="07d Invited no outcome (excl vac, contr, decl)" numFmtId="0">
      <sharedItems containsString="0" containsBlank="1" containsNumber="1" containsInteger="1" minValue="0" maxValue="11"/>
    </cacheField>
    <cacheField name="07e No contact coded [CALL]" numFmtId="0">
      <sharedItems containsString="0" containsBlank="1" containsNumber="1" containsInteger="1" minValue="0" maxValue="7"/>
    </cacheField>
    <cacheField name="01.1b Contraindicated (inc allergies, exclu vaccinated)" numFmtId="0">
      <sharedItems containsString="0" containsBlank="1" containsNumber="1" containsInteger="1" minValue="0" maxValue="0"/>
    </cacheField>
    <cacheField name="01.1c Declined (excl vaccinated or contraindicated)" numFmtId="0">
      <sharedItems containsString="0" containsBlank="1" containsNumber="1" containsInteger="1" minValue="0" maxValue="6"/>
    </cacheField>
    <cacheField name="01.1d Invited no outcome (excl vac, contr, decl)" numFmtId="0">
      <sharedItems containsString="0" containsBlank="1" containsNumber="1" containsInteger="1" minValue="0" maxValue="2"/>
    </cacheField>
    <cacheField name="01.1e No contact coded [CALL]" numFmtId="0">
      <sharedItems containsString="0" containsBlank="1" containsNumber="1" containsInteger="1" minValue="0" maxValue="1"/>
    </cacheField>
    <cacheField name="01.2b Contraindicated (inc allergies, exclu vaccinated)" numFmtId="0">
      <sharedItems containsString="0" containsBlank="1" containsNumber="1" containsInteger="1" minValue="0" maxValue="0"/>
    </cacheField>
    <cacheField name="01.2c Declined (excl vaccinated or contraindicated)" numFmtId="0">
      <sharedItems containsString="0" containsBlank="1" containsNumber="1" containsInteger="1" minValue="0" maxValue="1"/>
    </cacheField>
    <cacheField name="01.2d Invited no outcome (excl vac, contr, decl)" numFmtId="0">
      <sharedItems containsString="0" containsBlank="1" containsNumber="1" containsInteger="1" minValue="0" maxValue="2"/>
    </cacheField>
    <cacheField name="01.2e No contact coded [CALL]" numFmtId="0">
      <sharedItems containsString="0" containsBlank="1" containsNumber="1" containsInteger="1" minValue="0" maxValue="2"/>
    </cacheField>
    <cacheField name="01b Contraindicated (inc allergies, exclu vaccinated)" numFmtId="0">
      <sharedItems containsString="0" containsBlank="1" containsNumber="1" containsInteger="1" minValue="0" maxValue="1"/>
    </cacheField>
    <cacheField name="02b Contraindicated (inc allergies, exclu vaccinated)" numFmtId="0">
      <sharedItems containsString="0" containsBlank="1" containsNumber="1" containsInteger="1" minValue="0" maxValue="8"/>
    </cacheField>
    <cacheField name="02d Invited no outcome (excl vac, contr, decl)" numFmtId="0">
      <sharedItems containsString="0" containsBlank="1" containsNumber="1" containsInteger="1" minValue="0" maxValue="8"/>
    </cacheField>
    <cacheField name="03b Contraindicated (inc allergies, exclu vaccinated)" numFmtId="0">
      <sharedItems containsString="0" containsBlank="1" containsNumber="1" containsInteger="1" minValue="0" maxValue="96"/>
    </cacheField>
    <cacheField name="04b Contraindicated (inc allergies, exclu vaccinated)" numFmtId="0">
      <sharedItems containsString="0" containsBlank="1" containsNumber="1" containsInteger="1" minValue="0" maxValue="552"/>
    </cacheField>
    <cacheField name="05b Contraindicated (inc allergies, exclu vaccinated)" numFmtId="0">
      <sharedItems containsString="0" containsBlank="1" containsNumber="1" containsInteger="1" minValue="0" maxValue="3"/>
    </cacheField>
    <cacheField name="06b Contraindicated (inc allergies, exclu vaccinated)" numFmtId="0">
      <sharedItems containsString="0" containsBlank="1" containsNumber="1" containsInteger="1" minValue="0" maxValue="44"/>
    </cacheField>
    <cacheField name="07b Contraindicated (inc allergies, exclu vaccinated)" numFmtId="0">
      <sharedItems containsString="0" containsBlank="1" containsNumber="1" containsInteger="1" minValue="0" maxValue="26"/>
    </cacheField>
    <cacheField name="01.1f Second Vaccination" numFmtId="0">
      <sharedItems containsString="0" containsBlank="1" containsNumber="1" containsInteger="1" minValue="0" maxValue="21"/>
    </cacheField>
    <cacheField name="01.2f Second Vaccination" numFmtId="0">
      <sharedItems containsString="0" containsBlank="1" containsNumber="1" containsInteger="1" minValue="0" maxValue="11"/>
    </cacheField>
    <cacheField name="01f Second Vaccination" numFmtId="0">
      <sharedItems containsString="0" containsBlank="1" containsNumber="1" containsInteger="1" minValue="1" maxValue="502"/>
    </cacheField>
    <cacheField name="02f Second Vaccination" numFmtId="0">
      <sharedItems containsString="0" containsBlank="1" containsNumber="1" containsInteger="1" minValue="0" maxValue="174"/>
    </cacheField>
    <cacheField name="03f Second Vaccination" numFmtId="0">
      <sharedItems containsString="0" containsBlank="1" containsNumber="1" containsInteger="1" minValue="1" maxValue="2129"/>
    </cacheField>
    <cacheField name="04f Second Vaccination" numFmtId="0">
      <sharedItems containsString="0" containsBlank="1" containsNumber="1" containsInteger="1" minValue="1" maxValue="2666"/>
    </cacheField>
    <cacheField name="05f Second Vaccination" numFmtId="0">
      <sharedItems containsString="0" containsBlank="1" containsNumber="1" containsInteger="1" minValue="1" maxValue="2442"/>
    </cacheField>
    <cacheField name="06f Second Vaccination" numFmtId="0">
      <sharedItems containsString="0" containsBlank="1" containsNumber="1" containsInteger="1" minValue="1" maxValue="436"/>
    </cacheField>
    <cacheField name="07f Second Vaccination" numFmtId="0">
      <sharedItems containsString="0" containsBlank="1" containsNumber="1" containsInteger="1" minValue="0" maxValue="203"/>
    </cacheField>
    <cacheField name="08 Healthy adults aged 18+" numFmtId="0">
      <sharedItems containsString="0" containsBlank="1" containsNumber="1" containsInteger="1" minValue="1" maxValue="20002"/>
    </cacheField>
    <cacheField name="08a Vaccinated (Booster)" numFmtId="0">
      <sharedItems containsString="0" containsBlank="1" containsNumber="1" containsInteger="1" minValue="1" maxValue="7340"/>
    </cacheField>
    <cacheField name="08b Contraindicated (inc allergies, exclu vaccinated)" numFmtId="0">
      <sharedItems containsString="0" containsBlank="1" containsNumber="1" containsInteger="1" minValue="0" maxValue="3"/>
    </cacheField>
    <cacheField name="08c Declined (excl vaccinated or contraindicated)" numFmtId="0">
      <sharedItems containsString="0" containsBlank="1" containsNumber="1" containsInteger="1" minValue="1" maxValue="1252"/>
    </cacheField>
    <cacheField name="08d Invited no outcome (excl vac, contr, decl)" numFmtId="0">
      <sharedItems containsString="0" containsBlank="1" containsNumber="1" containsInteger="1" minValue="1" maxValue="5163"/>
    </cacheField>
    <cacheField name="08e No contact coded [CALL]" numFmtId="0">
      <sharedItems containsString="0" containsBlank="1" containsNumber="1" containsInteger="1" minValue="1" maxValue="4759"/>
    </cacheField>
    <cacheField name="08f Second Vaccination" numFmtId="0">
      <sharedItems containsString="0" containsBlank="1" containsNumber="1" containsInteger="1" minValue="1" maxValue="12218"/>
    </cacheField>
    <cacheField name="01a%" numFmtId="0" formula="'01a Vaccinated (Booster)'/'01f Second Vaccination'" databaseField="0"/>
    <cacheField name="01b%" numFmtId="0" formula="'01b Contraindicated (inc allergies, exclu vaccinated)'/'01f Second Vaccination'" databaseField="0"/>
    <cacheField name="01c%" numFmtId="0" formula="'01c Declined (excl vaccinated or contraindicated)'/'01f Second Vaccination'" databaseField="0"/>
    <cacheField name="01d%" numFmtId="0" formula="'01d Invited no outcome (excl vac, contr, decl)'/'01f Second Vaccination'" databaseField="0"/>
    <cacheField name="01e%" numFmtId="0" formula="'01e No contact coded [CALL]'/'01f Second Vaccination'" databaseField="0"/>
    <cacheField name="01.1a%" numFmtId="0" formula="'01.1a Vaccinated (Booster)'/'01.1f Second Vaccination'" databaseField="0"/>
    <cacheField name="01.1b%" numFmtId="0" formula="'01.1b Contraindicated (inc allergies, exclu vaccinated)'/'01.1f Second Vaccination'" databaseField="0"/>
    <cacheField name="01.1c%" numFmtId="0" formula="'01.1c Declined (excl vaccinated or contraindicated)'/'01.1f Second Vaccination'" databaseField="0"/>
    <cacheField name="01.1d%" numFmtId="0" formula="'01.1d Invited no outcome (excl vac, contr, decl)'/'01.1f Second Vaccination'" databaseField="0"/>
    <cacheField name="01.1e%" numFmtId="0" formula="'01.1e No contact coded [CALL]'/'01.1f Second Vaccination'" databaseField="0"/>
    <cacheField name="01.2a%" numFmtId="0" formula="'01.2a Vaccinated (Booster)'/'01.2f Second Vaccination'" databaseField="0"/>
    <cacheField name="01.2b%" numFmtId="0" formula="'01.2b Contraindicated (inc allergies, exclu vaccinated)'/'01.2f Second Vaccination'" databaseField="0"/>
    <cacheField name="01.2c%" numFmtId="0" formula="'01.2c Declined (excl vaccinated or contraindicated)'/'01.2f Second Vaccination'" databaseField="0"/>
    <cacheField name="01.2d%" numFmtId="0" formula="'01.2d Invited no outcome (excl vac, contr, decl)'/'01.2f Second Vaccination'" databaseField="0"/>
    <cacheField name="01.2e%" numFmtId="0" formula="'01.2e No contact coded [CALL]'/'01.2f Second Vaccination'" databaseField="0"/>
    <cacheField name="02a%" numFmtId="0" formula="'02a Vaccinated (Booster)'/'02f Second Vaccination'" databaseField="0"/>
    <cacheField name="02b%" numFmtId="0" formula="'02b Contraindicated (inc allergies, exclu vaccinated)'/'02f Second Vaccination'" databaseField="0"/>
    <cacheField name="02c%" numFmtId="0" formula="'02c Declined (excl vaccinated or contraindicated)'/'02f Second Vaccination'" databaseField="0"/>
    <cacheField name="02d%" numFmtId="0" formula="'02d Invited no outcome (excl vac, contr, decl)'/'02f Second Vaccination'" databaseField="0"/>
    <cacheField name="02e%" numFmtId="0" formula="'02e No contact coded [CALL]'/'02f Second Vaccination'" databaseField="0"/>
    <cacheField name="03a%" numFmtId="0" formula="'03a Vaccinated (Booster)'/'03f Second Vaccination'" databaseField="0"/>
    <cacheField name="03b%" numFmtId="0" formula="'03b Contraindicated (inc allergies, exclu vaccinated)'/'03f Second Vaccination'" databaseField="0"/>
    <cacheField name="03c%" numFmtId="0" formula="'03c Declined (excl vaccinated or contraindicated)'/'03f Second Vaccination'" databaseField="0"/>
    <cacheField name="03d%" numFmtId="0" formula="'03d Invited no outcome (excl vac, contr, decl)'/'03f Second Vaccination'" databaseField="0"/>
    <cacheField name="03e%" numFmtId="0" formula="'03e No contact coded [CALL]'/'03f Second Vaccination'" databaseField="0"/>
    <cacheField name="04a%" numFmtId="0" formula="'04a Vaccinated (Booster)'/'04f Second Vaccination'" databaseField="0"/>
    <cacheField name="04b%" numFmtId="0" formula="'04b Contraindicated (inc allergies, exclu vaccinated)'/'04f Second Vaccination'" databaseField="0"/>
    <cacheField name="04c%" numFmtId="0" formula="'04c Declined (excl vaccinated or contraindicated)'/'04f Second Vaccination'" databaseField="0"/>
    <cacheField name="04d%" numFmtId="0" formula="'04d Invited no outcome (excl vac, contr, decl)'/'04f Second Vaccination'" databaseField="0"/>
    <cacheField name="04e%" numFmtId="0" formula="'04e No contact coded [CALL]'/'04f Second Vaccination'" databaseField="0"/>
    <cacheField name="05a%" numFmtId="0" formula="'05a Vaccinated (Booster)'/'05f Second Vaccination'" databaseField="0"/>
    <cacheField name="05b%" numFmtId="0" formula="'05b Contraindicated (inc allergies, exclu vaccinated)'/'05f Second Vaccination'" databaseField="0"/>
    <cacheField name="05c%" numFmtId="0" formula="'05c Declined (excl vaccinated or contraindicated)'/'05f Second Vaccination'" databaseField="0"/>
    <cacheField name="05d%" numFmtId="0" formula="'05d Invited no outcome (excl vac, contr, decl)'/'05f Second Vaccination'" databaseField="0"/>
    <cacheField name="05e%" numFmtId="0" formula="'05e No contact coded [CALL]'/'05f Second Vaccination'" databaseField="0"/>
    <cacheField name="06a%" numFmtId="0" formula="'06a Vaccinated (Booster)'/'06f Second Vaccination'" databaseField="0"/>
    <cacheField name="06b%" numFmtId="0" formula="'06b Contraindicated (inc allergies, exclu vaccinated)'/'06f Second Vaccination'" databaseField="0"/>
    <cacheField name="06c%" numFmtId="0" formula="'06c Declined (excl vaccinated or contraindicated)'/'06f Second Vaccination'" databaseField="0"/>
    <cacheField name="06d%" numFmtId="0" formula="'06d Invited no outcome (excl vac, contr, decl)'/'06f Second Vaccination'" databaseField="0"/>
    <cacheField name="06e%" numFmtId="0" formula="'06e No contact coded [CALL]'/'06f Second Vaccination'" databaseField="0"/>
    <cacheField name="07a%" numFmtId="0" formula="'07a Vaccinated (Booster)'/'07f Second Vaccination'" databaseField="0"/>
    <cacheField name="07b%" numFmtId="0" formula="'07b Contraindicated (inc allergies, exclu vaccinated)'/'07f Second Vaccination'" databaseField="0"/>
    <cacheField name="07c%" numFmtId="0" formula="'07c Declined (excl vaccinated or contraindicated)'/'07f Second Vaccination'" databaseField="0"/>
    <cacheField name="07d%" numFmtId="0" formula="'07d Invited no outcome (excl vac, contr, decl)'/'07f Second Vaccination'" databaseField="0"/>
    <cacheField name="07e%" numFmtId="0" formula="'07e No contact coded [CALL]'/'07f Second Vaccination'" databaseField="0"/>
    <cacheField name="SEMI" numFmtId="0" formula=" 1" databaseField="0"/>
    <cacheField name="1" numFmtId="0" formula="'01 Adults aged 12 yrs or over who are immunosuppressed'" databaseField="0"/>
    <cacheField name="1.1" numFmtId="0" formula="'01.1 Housebound immunosuppressed patients'" databaseField="0"/>
    <cacheField name="1.2" numFmtId="0" formula="'01.2 Residential/Care home immunosuppressed patients'" databaseField="0"/>
    <cacheField name="2" numFmtId="0" formula="'02 Older adults residing in a care home (exc immunosuppressed)'" databaseField="0"/>
    <cacheField name="3" numFmtId="0" formula="'03 Adults aged 70 yrs or over'" databaseField="0"/>
    <cacheField name="4" numFmtId="0" formula="'04 Adults aged 16 - 69 Clinically Extremely Vulnerable'" databaseField="0"/>
    <cacheField name="5" numFmtId="0" formula="'05 Adults aged 50 to 69 yrs'" databaseField="0"/>
    <cacheField name="6" numFmtId="0" formula="'06 Adults aged 16 to 49 yrs at risk of Covid or Flu'" databaseField="0"/>
    <cacheField name="7" numFmtId="0" formula="'07 Housebound (exc immunosuppressed)'" databaseField="0"/>
    <cacheField name="TotalPop" numFmtId="0" formula="'1'+'1.1'+'1.2'+'2'+'3'+'4'+'5'+'6'+'7'+'8'" databaseField="0"/>
    <cacheField name="Vaccinated1" numFmtId="0" formula="'01.1a Vaccinated (Booster)'+'01.2a Vaccinated (Booster)'+'01a Vaccinated (Booster)'+'02a Vaccinated (Booster)'+'03a Vaccinated (Booster)'+'04a Vaccinated (Booster)'+'05a Vaccinated (Booster)'+'06a Vaccinated (Booster)'" databaseField="0"/>
    <cacheField name="Vaccinated" numFmtId="0" formula="Vaccinated1+'07a Vaccinated (Booster)'+'08a Vaccinated (Booster)'" databaseField="0"/>
    <cacheField name="Vaccinated%" numFmtId="0" formula="Vaccinated/Second" databaseField="0"/>
    <cacheField name="Contra1" numFmtId="0" formula="'01.1b Contraindicated (inc allergies, exclu vaccinated)'+'01.2b Contraindicated (inc allergies, exclu vaccinated)'+'01b Contraindicated (inc allergies, exclu vaccinated)'+'02b Contraindicated (inc allergies, exclu vaccinated)'" databaseField="0"/>
    <cacheField name="contra2" numFmtId="0" formula="'03b Contraindicated (inc allergies, exclu vaccinated)'+'04b Contraindicated (inc allergies, exclu vaccinated)'+'05b Contraindicated (inc allergies, exclu vaccinated)'+'06b Contraindicated (inc allergies, exclu vaccinated)'" databaseField="0"/>
    <cacheField name="contra" numFmtId="0" formula="Contra1+contra2+'07b Contraindicated (inc allergies, exclu vaccinated)'+'08b Contraindicated (inc allergies, exclu vaccinated)'" databaseField="0"/>
    <cacheField name="contra%" numFmtId="0" formula="contra/Second" databaseField="0"/>
    <cacheField name="Declined1" numFmtId="0" formula="'01.1c Declined (excl vaccinated or contraindicated)'+'01.2c Declined (excl vaccinated or contraindicated)'+'01c Declined (excl vaccinated or contraindicated)'+'02c Declined (excl vaccinated or contraindicated)'" databaseField="0"/>
    <cacheField name="Declined2" numFmtId="0" formula="'03c Declined (excl vaccinated or contraindicated)'+'04c Declined (excl vaccinated or contraindicated)'+'05c Declined (excl vaccinated or contraindicated)'+'06c Declined (excl vaccinated or contraindicated)'" databaseField="0"/>
    <cacheField name="Declined" numFmtId="0" formula="Declined1+Declined2+'07c Declined (excl vaccinated or contraindicated)'+'08c Declined (excl vaccinated or contraindicated)'" databaseField="0"/>
    <cacheField name="Declined%" numFmtId="0" formula="Declined/Second" databaseField="0"/>
    <cacheField name="Invited1" numFmtId="0" formula="'01.1d Invited no outcome (excl vac, contr, decl)'+'01.2d Invited no outcome (excl vac, contr, decl)'+'01d Invited no outcome (excl vac, contr, decl)'+'02d Invited no outcome (excl vac, contr, decl)'+'03d Invited no outcome (excl vac, contr, decl)'" databaseField="0"/>
    <cacheField name="Invited2" numFmtId="0" formula="'04d Invited no outcome (excl vac, contr, decl)'+'05d Invited no outcome (excl vac, contr, decl)'+'06d Invited no outcome (excl vac, contr, decl)'+'07d Invited no outcome (excl vac, contr, decl)'+'08d Invited no outcome (excl vac, contr, decl)'" databaseField="0"/>
    <cacheField name="Invited" numFmtId="0" formula="Invited1+Invited2" databaseField="0"/>
    <cacheField name="Invited%" numFmtId="0" formula="Invited/Second" databaseField="0"/>
    <cacheField name="nocontact1" numFmtId="0" formula="'01.1e No contact coded [CALL]'+'01.2e No contact coded [CALL]'+'01e No contact coded [CALL]'+'02e No contact coded [CALL]'+'03e No contact coded [CALL]'+'04e No contact coded [CALL]'+'05e No contact coded [CALL]'+'06e No contact coded [CALL]'" databaseField="0"/>
    <cacheField name="nocontact" numFmtId="0" formula="nocontact1+'07e No contact coded [CALL]'+'08e No contact coded [CALL]'" databaseField="0"/>
    <cacheField name="nocontact%" numFmtId="0" formula="nocontact/Second" databaseField="0"/>
    <cacheField name="01f%" numFmtId="0" formula="'01f Second Vaccination'/'01 Adults aged 12 yrs or over who are immunosuppressed'" databaseField="0"/>
    <cacheField name="01.1f%" numFmtId="0" formula="'01.1f Second Vaccination'/'01.1 Housebound immunosuppressed patients'" databaseField="0"/>
    <cacheField name="01.2f%" numFmtId="0" formula="'01.2f Second Vaccination'/'01.2 Residential/Care home immunosuppressed patients'" databaseField="0"/>
    <cacheField name="02f%" numFmtId="0" formula="'02f Second Vaccination'/'02 Older adults residing in a care home (exc immunosuppressed)'" databaseField="0"/>
    <cacheField name="03f%" numFmtId="0" formula="'03f Second Vaccination'/'03 Adults aged 70 yrs or over'" databaseField="0"/>
    <cacheField name="04f%" numFmtId="0" formula="'04f Second Vaccination'/'04 Adults aged 16 - 69 Clinically Extremely Vulnerable'" databaseField="0"/>
    <cacheField name="05f%" numFmtId="0" formula="'05f Second Vaccination'/'05 Adults aged 50 to 69 yrs'" databaseField="0"/>
    <cacheField name="06f%" numFmtId="0" formula="'06f Second Vaccination'/'06 Adults aged 16 to 49 yrs at risk of Covid or Flu'" databaseField="0"/>
    <cacheField name="07f%" numFmtId="0" formula="'07f Second Vaccination'/'07 Housebound (exc immunosuppressed)'" databaseField="0"/>
    <cacheField name="Second" numFmtId="0" formula="'01.1f Second Vaccination'+'01.2f Second Vaccination'+'01f Second Vaccination'+'02f Second Vaccination'+'03f Second Vaccination'+'04f Second Vaccination'+'05f Second Vaccination'+'06f Second Vaccination'+'07f Second Vaccination'+Second8" databaseField="0"/>
    <cacheField name="Second%" numFmtId="0" formula="Second/TotalPop" databaseField="0"/>
    <cacheField name="08a%" numFmtId="0" formula="'08a Vaccinated (Booster)'/'08f Second Vaccination'" databaseField="0"/>
    <cacheField name="08b%" numFmtId="0" formula="'08b Contraindicated (inc allergies, exclu vaccinated)'/'08f Second Vaccination'" databaseField="0"/>
    <cacheField name="08c%" numFmtId="0" formula="'08c Declined (excl vaccinated or contraindicated)'/'08f Second Vaccination'" databaseField="0"/>
    <cacheField name="08d%" numFmtId="0" formula="'08d Invited no outcome (excl vac, contr, decl)'/'08f Second Vaccination'" databaseField="0"/>
    <cacheField name="08e%" numFmtId="0" formula="'08e No contact coded [CALL]'/'08f Second Vaccination'" databaseField="0"/>
    <cacheField name="08f%" numFmtId="0" formula="'08f Second Vaccination'/'08 Healthy adults aged 18+'" databaseField="0"/>
    <cacheField name="8" numFmtId="0" formula="'08 Healthy adults aged 18+'" databaseField="0"/>
    <cacheField name="Second8" numFmtId="0" formula="'08f Second Vaccination'" databaseField="0"/>
  </cacheFields>
  <extLst>
    <ext xmlns:x14="http://schemas.microsoft.com/office/spreadsheetml/2009/9/main" uri="{725AE2AE-9491-48be-B2B4-4EB974FC3084}">
      <x14:pivotCacheDefinition pivotCacheId="2139088532"/>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4507">
  <r>
    <x v="0"/>
    <x v="0"/>
    <x v="0"/>
    <x v="0"/>
    <n v="88"/>
    <n v="0"/>
    <n v="0"/>
    <n v="0"/>
    <n v="0"/>
    <n v="10"/>
    <n v="1"/>
    <n v="8"/>
    <n v="7"/>
    <n v="4"/>
    <n v="0"/>
    <n v="1"/>
    <n v="0"/>
    <n v="256"/>
    <n v="0"/>
    <n v="77"/>
    <n v="15"/>
    <n v="19"/>
    <n v="1113"/>
    <n v="0"/>
    <n v="43"/>
    <n v="109"/>
    <n v="138"/>
    <n v="730"/>
    <n v="20"/>
    <n v="0"/>
    <n v="38"/>
    <n v="207"/>
    <n v="146"/>
    <n v="0"/>
    <n v="0"/>
    <n v="27"/>
    <n v="15"/>
    <n v="20"/>
    <n v="0"/>
    <n v="0"/>
    <n v="1"/>
    <n v="0"/>
    <n v="0"/>
    <n v="0"/>
    <n v="0"/>
    <n v="0"/>
    <n v="0"/>
    <n v="0"/>
    <n v="0"/>
    <n v="0"/>
    <n v="0"/>
    <n v="0"/>
    <n v="0"/>
    <n v="6"/>
    <n v="18"/>
    <n v="0"/>
    <n v="0"/>
    <n v="0"/>
    <m/>
    <m/>
    <m/>
    <m/>
    <m/>
    <m/>
    <m/>
    <m/>
    <m/>
    <m/>
    <m/>
    <m/>
    <m/>
    <m/>
    <m/>
    <m/>
  </r>
  <r>
    <x v="0"/>
    <x v="0"/>
    <x v="0"/>
    <x v="1"/>
    <n v="87"/>
    <n v="0"/>
    <n v="0"/>
    <n v="0"/>
    <n v="0"/>
    <n v="13"/>
    <n v="1"/>
    <n v="8"/>
    <n v="6"/>
    <n v="4"/>
    <n v="0"/>
    <n v="1"/>
    <n v="0"/>
    <n v="255"/>
    <n v="0"/>
    <n v="93"/>
    <n v="15"/>
    <n v="19"/>
    <n v="1106"/>
    <n v="0"/>
    <n v="60"/>
    <n v="105"/>
    <n v="137"/>
    <n v="730"/>
    <n v="32"/>
    <n v="0"/>
    <n v="38"/>
    <n v="208"/>
    <n v="144"/>
    <n v="0"/>
    <n v="2"/>
    <n v="26"/>
    <n v="15"/>
    <n v="20"/>
    <n v="0"/>
    <n v="0"/>
    <n v="1"/>
    <n v="0"/>
    <n v="0"/>
    <n v="0"/>
    <n v="0"/>
    <n v="0"/>
    <n v="0"/>
    <n v="0"/>
    <n v="0"/>
    <n v="0"/>
    <n v="0"/>
    <n v="0"/>
    <n v="0"/>
    <n v="6"/>
    <n v="19"/>
    <n v="0"/>
    <n v="0"/>
    <n v="0"/>
    <m/>
    <m/>
    <m/>
    <m/>
    <m/>
    <m/>
    <m/>
    <m/>
    <m/>
    <m/>
    <m/>
    <m/>
    <m/>
    <m/>
    <m/>
    <m/>
  </r>
  <r>
    <x v="0"/>
    <x v="0"/>
    <x v="0"/>
    <x v="2"/>
    <n v="87"/>
    <n v="0"/>
    <n v="0"/>
    <n v="0"/>
    <n v="0"/>
    <n v="16"/>
    <n v="1"/>
    <n v="8"/>
    <n v="6"/>
    <n v="4"/>
    <n v="1"/>
    <n v="0"/>
    <n v="0"/>
    <n v="255"/>
    <n v="108"/>
    <n v="6"/>
    <n v="15"/>
    <n v="19"/>
    <n v="1102"/>
    <n v="94"/>
    <n v="19"/>
    <n v="104"/>
    <n v="136"/>
    <n v="729"/>
    <n v="41"/>
    <n v="0"/>
    <n v="38"/>
    <n v="205"/>
    <n v="145"/>
    <n v="2"/>
    <n v="0"/>
    <n v="27"/>
    <n v="15"/>
    <n v="20"/>
    <n v="2"/>
    <n v="0"/>
    <n v="1"/>
    <n v="0"/>
    <n v="0"/>
    <n v="0"/>
    <n v="0"/>
    <n v="0"/>
    <n v="0"/>
    <n v="0"/>
    <n v="0"/>
    <n v="0"/>
    <n v="0"/>
    <n v="0"/>
    <n v="0"/>
    <n v="0"/>
    <n v="0"/>
    <n v="0"/>
    <n v="0"/>
    <n v="0"/>
    <n v="0"/>
    <n v="0"/>
    <n v="64"/>
    <n v="4"/>
    <n v="209"/>
    <n v="785"/>
    <n v="453"/>
    <n v="92"/>
    <n v="19"/>
    <m/>
    <m/>
    <m/>
    <m/>
    <m/>
    <m/>
    <m/>
  </r>
  <r>
    <x v="0"/>
    <x v="0"/>
    <x v="0"/>
    <x v="3"/>
    <n v="87"/>
    <n v="0"/>
    <n v="0"/>
    <n v="0"/>
    <n v="0"/>
    <n v="19"/>
    <n v="1"/>
    <n v="8"/>
    <n v="6"/>
    <n v="4"/>
    <n v="1"/>
    <n v="0"/>
    <n v="0"/>
    <n v="253"/>
    <n v="121"/>
    <n v="6"/>
    <n v="15"/>
    <n v="19"/>
    <n v="1106"/>
    <n v="132"/>
    <n v="18"/>
    <n v="102"/>
    <n v="138"/>
    <n v="730"/>
    <n v="57"/>
    <n v="0"/>
    <n v="37"/>
    <n v="204"/>
    <n v="142"/>
    <n v="3"/>
    <n v="0"/>
    <n v="25"/>
    <n v="15"/>
    <n v="21"/>
    <n v="3"/>
    <n v="0"/>
    <n v="1"/>
    <n v="0"/>
    <n v="0"/>
    <n v="0"/>
    <n v="0"/>
    <n v="0"/>
    <n v="0"/>
    <n v="0"/>
    <n v="0"/>
    <n v="0"/>
    <n v="0"/>
    <n v="0"/>
    <n v="0"/>
    <n v="0"/>
    <n v="0"/>
    <n v="0"/>
    <n v="0"/>
    <n v="0"/>
    <n v="0"/>
    <n v="0"/>
    <n v="64"/>
    <n v="4"/>
    <n v="207"/>
    <n v="790"/>
    <n v="457"/>
    <n v="90"/>
    <n v="20"/>
    <m/>
    <m/>
    <m/>
    <m/>
    <m/>
    <m/>
    <m/>
  </r>
  <r>
    <x v="0"/>
    <x v="0"/>
    <x v="0"/>
    <x v="4"/>
    <n v="89"/>
    <n v="0"/>
    <n v="0"/>
    <n v="0"/>
    <n v="0"/>
    <n v="29"/>
    <n v="1"/>
    <n v="8"/>
    <n v="6"/>
    <n v="4"/>
    <n v="1"/>
    <n v="0"/>
    <n v="0"/>
    <n v="252"/>
    <n v="129"/>
    <n v="6"/>
    <n v="15"/>
    <n v="18"/>
    <n v="1106"/>
    <n v="177"/>
    <n v="18"/>
    <n v="101"/>
    <n v="134"/>
    <n v="731"/>
    <n v="78"/>
    <n v="0"/>
    <n v="37"/>
    <n v="202"/>
    <n v="144"/>
    <n v="3"/>
    <n v="0"/>
    <n v="24"/>
    <n v="14"/>
    <n v="21"/>
    <n v="3"/>
    <n v="0"/>
    <n v="1"/>
    <n v="0"/>
    <n v="0"/>
    <n v="0"/>
    <n v="0"/>
    <n v="0"/>
    <n v="0"/>
    <n v="0"/>
    <n v="0"/>
    <n v="0"/>
    <n v="0"/>
    <n v="0"/>
    <n v="0"/>
    <n v="0"/>
    <n v="0"/>
    <n v="0"/>
    <n v="0"/>
    <n v="0"/>
    <n v="0"/>
    <n v="0"/>
    <n v="65"/>
    <n v="4"/>
    <n v="206"/>
    <n v="792"/>
    <n v="459"/>
    <n v="94"/>
    <n v="20"/>
    <m/>
    <m/>
    <m/>
    <m/>
    <m/>
    <m/>
    <m/>
  </r>
  <r>
    <x v="0"/>
    <x v="0"/>
    <x v="0"/>
    <x v="5"/>
    <n v="89"/>
    <n v="0"/>
    <n v="0"/>
    <n v="0"/>
    <n v="0"/>
    <n v="34"/>
    <n v="1"/>
    <n v="8"/>
    <n v="6"/>
    <n v="4"/>
    <n v="1"/>
    <n v="0"/>
    <n v="0"/>
    <n v="253"/>
    <n v="138"/>
    <n v="6"/>
    <n v="15"/>
    <n v="19"/>
    <n v="1109"/>
    <n v="247"/>
    <n v="18"/>
    <n v="101"/>
    <n v="135"/>
    <n v="731"/>
    <n v="122"/>
    <n v="0"/>
    <n v="36"/>
    <n v="198"/>
    <n v="144"/>
    <n v="4"/>
    <n v="0"/>
    <n v="24"/>
    <n v="13"/>
    <n v="21"/>
    <n v="4"/>
    <n v="0"/>
    <n v="1"/>
    <n v="0"/>
    <n v="0"/>
    <n v="0"/>
    <n v="0"/>
    <n v="0"/>
    <n v="0"/>
    <n v="0"/>
    <n v="0"/>
    <n v="0"/>
    <n v="0"/>
    <n v="0"/>
    <n v="0"/>
    <n v="0"/>
    <n v="0"/>
    <n v="0"/>
    <n v="0"/>
    <n v="0"/>
    <n v="0"/>
    <n v="0"/>
    <n v="65"/>
    <n v="4"/>
    <n v="206"/>
    <n v="797"/>
    <n v="464"/>
    <n v="95"/>
    <n v="20"/>
    <m/>
    <m/>
    <m/>
    <m/>
    <m/>
    <m/>
    <m/>
  </r>
  <r>
    <x v="0"/>
    <x v="0"/>
    <x v="0"/>
    <x v="6"/>
    <n v="90"/>
    <n v="0"/>
    <n v="0"/>
    <n v="0"/>
    <n v="0"/>
    <n v="36"/>
    <n v="1"/>
    <n v="8"/>
    <n v="7"/>
    <n v="4"/>
    <n v="3"/>
    <n v="0"/>
    <n v="0"/>
    <n v="252"/>
    <n v="143"/>
    <n v="5"/>
    <n v="13"/>
    <n v="19"/>
    <n v="1110"/>
    <n v="291"/>
    <n v="18"/>
    <n v="100"/>
    <n v="138"/>
    <n v="724"/>
    <n v="168"/>
    <n v="0"/>
    <n v="36"/>
    <n v="195"/>
    <n v="143"/>
    <n v="8"/>
    <n v="0"/>
    <n v="22"/>
    <n v="13"/>
    <n v="23"/>
    <n v="7"/>
    <n v="1"/>
    <n v="1"/>
    <n v="0"/>
    <n v="0"/>
    <n v="0"/>
    <n v="0"/>
    <n v="0"/>
    <n v="0"/>
    <n v="0"/>
    <n v="0"/>
    <n v="0"/>
    <n v="0"/>
    <n v="0"/>
    <n v="0"/>
    <n v="0"/>
    <n v="0"/>
    <n v="0"/>
    <n v="0"/>
    <n v="0"/>
    <n v="0"/>
    <n v="0"/>
    <n v="66"/>
    <n v="4"/>
    <n v="206"/>
    <n v="802"/>
    <n v="461"/>
    <n v="96"/>
    <n v="21"/>
    <m/>
    <m/>
    <m/>
    <m/>
    <m/>
    <m/>
    <m/>
  </r>
  <r>
    <x v="0"/>
    <x v="0"/>
    <x v="0"/>
    <x v="7"/>
    <n v="90"/>
    <n v="0"/>
    <n v="0"/>
    <n v="0"/>
    <n v="0"/>
    <n v="37"/>
    <n v="1"/>
    <n v="7"/>
    <n v="7"/>
    <n v="4"/>
    <n v="3"/>
    <n v="0"/>
    <n v="0"/>
    <n v="254"/>
    <n v="150"/>
    <n v="5"/>
    <n v="13"/>
    <n v="20"/>
    <n v="1111"/>
    <n v="334"/>
    <n v="18"/>
    <n v="98"/>
    <n v="136"/>
    <n v="722"/>
    <n v="195"/>
    <n v="0"/>
    <n v="38"/>
    <n v="193"/>
    <n v="143"/>
    <n v="15"/>
    <n v="0"/>
    <n v="21"/>
    <n v="12"/>
    <n v="23"/>
    <n v="9"/>
    <n v="1"/>
    <n v="1"/>
    <n v="0"/>
    <n v="0"/>
    <n v="0"/>
    <n v="0"/>
    <n v="0"/>
    <n v="0"/>
    <n v="0"/>
    <n v="0"/>
    <n v="0"/>
    <n v="0"/>
    <n v="0"/>
    <n v="0"/>
    <n v="0"/>
    <n v="0"/>
    <n v="0"/>
    <n v="0"/>
    <n v="0"/>
    <n v="0"/>
    <n v="0"/>
    <n v="66"/>
    <n v="4"/>
    <n v="207"/>
    <n v="808"/>
    <n v="461"/>
    <n v="96"/>
    <n v="21"/>
    <m/>
    <m/>
    <m/>
    <m/>
    <m/>
    <m/>
    <m/>
  </r>
  <r>
    <x v="0"/>
    <x v="0"/>
    <x v="0"/>
    <x v="8"/>
    <n v="90"/>
    <n v="0"/>
    <n v="0"/>
    <n v="0"/>
    <n v="0"/>
    <n v="39"/>
    <n v="1"/>
    <n v="7"/>
    <n v="7"/>
    <n v="4"/>
    <n v="3"/>
    <n v="0"/>
    <n v="0"/>
    <n v="254"/>
    <n v="153"/>
    <n v="5"/>
    <n v="12"/>
    <n v="19"/>
    <n v="1111"/>
    <n v="378"/>
    <n v="17"/>
    <n v="96"/>
    <n v="131"/>
    <n v="720"/>
    <n v="243"/>
    <n v="0"/>
    <n v="38"/>
    <n v="194"/>
    <n v="145"/>
    <n v="28"/>
    <n v="1"/>
    <n v="20"/>
    <n v="12"/>
    <n v="23"/>
    <n v="14"/>
    <n v="1"/>
    <n v="1"/>
    <n v="0"/>
    <n v="0"/>
    <n v="0"/>
    <n v="0"/>
    <n v="0"/>
    <n v="0"/>
    <n v="0"/>
    <n v="0"/>
    <n v="0"/>
    <n v="0"/>
    <n v="0"/>
    <n v="0"/>
    <n v="0"/>
    <n v="0"/>
    <n v="0"/>
    <n v="0"/>
    <n v="0"/>
    <n v="0"/>
    <n v="0"/>
    <n v="66"/>
    <n v="4"/>
    <n v="209"/>
    <n v="815"/>
    <n v="460"/>
    <n v="99"/>
    <n v="21"/>
    <n v="4133"/>
    <n v="518"/>
    <n v="0"/>
    <n v="11"/>
    <n v="285"/>
    <n v="1421"/>
    <n v="2172"/>
  </r>
  <r>
    <x v="0"/>
    <x v="0"/>
    <x v="0"/>
    <x v="9"/>
    <n v="89"/>
    <n v="0"/>
    <n v="0"/>
    <n v="0"/>
    <n v="0"/>
    <n v="43"/>
    <n v="1"/>
    <n v="7"/>
    <n v="7"/>
    <n v="4"/>
    <n v="3"/>
    <n v="0"/>
    <n v="0"/>
    <n v="255"/>
    <n v="157"/>
    <n v="5"/>
    <n v="12"/>
    <n v="19"/>
    <n v="1109"/>
    <n v="426"/>
    <n v="17"/>
    <n v="92"/>
    <n v="130"/>
    <n v="719"/>
    <n v="259"/>
    <n v="0"/>
    <n v="37"/>
    <n v="195"/>
    <n v="144"/>
    <n v="36"/>
    <n v="1"/>
    <n v="18"/>
    <n v="13"/>
    <n v="22"/>
    <n v="14"/>
    <n v="1"/>
    <n v="1"/>
    <n v="0"/>
    <n v="0"/>
    <n v="0"/>
    <n v="0"/>
    <n v="0"/>
    <n v="0"/>
    <n v="0"/>
    <n v="0"/>
    <n v="0"/>
    <n v="0"/>
    <n v="0"/>
    <n v="0"/>
    <n v="0"/>
    <n v="0"/>
    <n v="0"/>
    <n v="0"/>
    <n v="0"/>
    <n v="0"/>
    <n v="0"/>
    <n v="66"/>
    <n v="4"/>
    <n v="210"/>
    <n v="817"/>
    <n v="460"/>
    <n v="98"/>
    <n v="20"/>
    <n v="4124"/>
    <n v="692"/>
    <n v="0"/>
    <n v="11"/>
    <n v="277"/>
    <n v="1408"/>
    <n v="2186"/>
  </r>
  <r>
    <x v="0"/>
    <x v="0"/>
    <x v="0"/>
    <x v="10"/>
    <n v="89"/>
    <n v="0"/>
    <n v="0"/>
    <n v="0"/>
    <n v="0"/>
    <n v="43"/>
    <n v="1"/>
    <n v="7"/>
    <n v="7"/>
    <n v="4"/>
    <n v="3"/>
    <n v="0"/>
    <n v="0"/>
    <n v="258"/>
    <n v="158"/>
    <n v="5"/>
    <n v="11"/>
    <n v="20"/>
    <n v="1108"/>
    <n v="443"/>
    <n v="17"/>
    <n v="91"/>
    <n v="129"/>
    <n v="723"/>
    <n v="270"/>
    <n v="0"/>
    <n v="38"/>
    <n v="198"/>
    <n v="144"/>
    <n v="40"/>
    <n v="1"/>
    <n v="18"/>
    <n v="13"/>
    <n v="22"/>
    <n v="16"/>
    <n v="1"/>
    <n v="1"/>
    <n v="0"/>
    <n v="0"/>
    <n v="0"/>
    <n v="0"/>
    <n v="0"/>
    <n v="0"/>
    <n v="0"/>
    <n v="0"/>
    <n v="0"/>
    <n v="0"/>
    <n v="0"/>
    <n v="0"/>
    <n v="0"/>
    <n v="0"/>
    <n v="0"/>
    <n v="0"/>
    <n v="0"/>
    <n v="0"/>
    <n v="0"/>
    <n v="67"/>
    <n v="4"/>
    <n v="212"/>
    <n v="820"/>
    <n v="460"/>
    <n v="98"/>
    <n v="20"/>
    <n v="4127"/>
    <n v="759"/>
    <n v="0"/>
    <n v="11"/>
    <n v="275"/>
    <n v="1406"/>
    <n v="2203"/>
  </r>
  <r>
    <x v="0"/>
    <x v="0"/>
    <x v="0"/>
    <x v="11"/>
    <n v="89"/>
    <n v="0"/>
    <n v="0"/>
    <n v="0"/>
    <n v="0"/>
    <n v="44"/>
    <n v="1"/>
    <n v="7"/>
    <n v="7"/>
    <n v="4"/>
    <n v="3"/>
    <n v="0"/>
    <n v="0"/>
    <n v="258"/>
    <n v="159"/>
    <n v="5"/>
    <n v="11"/>
    <n v="20"/>
    <n v="1110"/>
    <n v="468"/>
    <n v="16"/>
    <n v="90"/>
    <n v="130"/>
    <n v="721"/>
    <n v="283"/>
    <n v="1"/>
    <n v="38"/>
    <n v="196"/>
    <n v="145"/>
    <n v="43"/>
    <n v="1"/>
    <n v="17"/>
    <n v="14"/>
    <n v="23"/>
    <n v="16"/>
    <n v="1"/>
    <n v="1"/>
    <n v="0"/>
    <n v="0"/>
    <n v="0"/>
    <n v="0"/>
    <n v="0"/>
    <n v="0"/>
    <n v="0"/>
    <n v="0"/>
    <n v="0"/>
    <n v="0"/>
    <n v="0"/>
    <n v="0"/>
    <n v="0"/>
    <n v="0"/>
    <n v="0"/>
    <n v="0"/>
    <n v="0"/>
    <n v="0"/>
    <n v="0"/>
    <n v="67"/>
    <n v="4"/>
    <n v="212"/>
    <n v="820"/>
    <n v="460"/>
    <n v="99"/>
    <n v="20"/>
    <n v="4124"/>
    <n v="826"/>
    <n v="0"/>
    <n v="14"/>
    <n v="267"/>
    <n v="1395"/>
    <n v="2219"/>
  </r>
  <r>
    <x v="0"/>
    <x v="0"/>
    <x v="0"/>
    <x v="12"/>
    <n v="89"/>
    <n v="0"/>
    <n v="0"/>
    <n v="0"/>
    <n v="0"/>
    <n v="45"/>
    <n v="1"/>
    <n v="6"/>
    <n v="7"/>
    <n v="4"/>
    <n v="3"/>
    <n v="0"/>
    <n v="0"/>
    <n v="260"/>
    <n v="161"/>
    <n v="5"/>
    <n v="11"/>
    <n v="21"/>
    <n v="1118"/>
    <n v="475"/>
    <n v="16"/>
    <n v="93"/>
    <n v="134"/>
    <n v="720"/>
    <n v="290"/>
    <n v="1"/>
    <n v="37"/>
    <n v="195"/>
    <n v="146"/>
    <n v="46"/>
    <n v="1"/>
    <n v="16"/>
    <n v="14"/>
    <n v="23"/>
    <n v="16"/>
    <n v="1"/>
    <n v="1"/>
    <n v="0"/>
    <n v="0"/>
    <n v="0"/>
    <n v="0"/>
    <n v="0"/>
    <n v="0"/>
    <n v="0"/>
    <n v="0"/>
    <n v="0"/>
    <n v="0"/>
    <n v="0"/>
    <n v="0"/>
    <n v="0"/>
    <n v="0"/>
    <n v="0"/>
    <n v="0"/>
    <n v="0"/>
    <n v="0"/>
    <n v="0"/>
    <n v="69"/>
    <n v="4"/>
    <n v="213"/>
    <n v="828"/>
    <n v="463"/>
    <n v="102"/>
    <n v="20"/>
    <n v="4142"/>
    <n v="879"/>
    <n v="0"/>
    <n v="14"/>
    <n v="264"/>
    <n v="1396"/>
    <n v="2232"/>
  </r>
  <r>
    <x v="0"/>
    <x v="0"/>
    <x v="0"/>
    <x v="13"/>
    <n v="88"/>
    <n v="0"/>
    <n v="0"/>
    <n v="0"/>
    <n v="0"/>
    <n v="45"/>
    <n v="1"/>
    <n v="6"/>
    <n v="7"/>
    <n v="4"/>
    <n v="3"/>
    <n v="0"/>
    <n v="0"/>
    <n v="260"/>
    <n v="161"/>
    <n v="5"/>
    <n v="11"/>
    <n v="22"/>
    <n v="1123"/>
    <n v="486"/>
    <n v="17"/>
    <n v="92"/>
    <n v="133"/>
    <n v="723"/>
    <n v="295"/>
    <n v="1"/>
    <n v="37"/>
    <n v="196"/>
    <n v="146"/>
    <n v="48"/>
    <n v="1"/>
    <n v="16"/>
    <n v="14"/>
    <n v="22"/>
    <n v="15"/>
    <n v="1"/>
    <n v="1"/>
    <n v="0"/>
    <n v="0"/>
    <n v="0"/>
    <n v="0"/>
    <n v="0"/>
    <n v="0"/>
    <n v="0"/>
    <n v="0"/>
    <n v="0"/>
    <n v="0"/>
    <n v="0"/>
    <n v="0"/>
    <n v="0"/>
    <n v="0"/>
    <n v="0"/>
    <n v="0"/>
    <n v="0"/>
    <n v="0"/>
    <n v="0"/>
    <n v="69"/>
    <n v="4"/>
    <n v="212"/>
    <n v="833"/>
    <n v="467"/>
    <n v="103"/>
    <n v="19"/>
    <n v="4155"/>
    <n v="898"/>
    <n v="0"/>
    <n v="15"/>
    <n v="270"/>
    <n v="1391"/>
    <n v="2242"/>
  </r>
  <r>
    <x v="0"/>
    <x v="0"/>
    <x v="0"/>
    <x v="14"/>
    <n v="88"/>
    <n v="0"/>
    <n v="0"/>
    <n v="0"/>
    <n v="0"/>
    <n v="46"/>
    <n v="1"/>
    <n v="6"/>
    <n v="7"/>
    <n v="4"/>
    <n v="3"/>
    <n v="0"/>
    <n v="0"/>
    <n v="260"/>
    <n v="162"/>
    <n v="5"/>
    <n v="11"/>
    <n v="20"/>
    <n v="1126"/>
    <n v="494"/>
    <n v="17"/>
    <n v="90"/>
    <n v="130"/>
    <n v="726"/>
    <n v="301"/>
    <n v="1"/>
    <n v="37"/>
    <n v="196"/>
    <n v="147"/>
    <n v="50"/>
    <n v="1"/>
    <n v="17"/>
    <n v="13"/>
    <n v="22"/>
    <n v="15"/>
    <n v="1"/>
    <n v="1"/>
    <n v="0"/>
    <n v="0"/>
    <n v="0"/>
    <n v="0"/>
    <n v="0"/>
    <n v="0"/>
    <n v="0"/>
    <n v="0"/>
    <n v="0"/>
    <n v="0"/>
    <n v="0"/>
    <n v="0"/>
    <n v="0"/>
    <n v="0"/>
    <n v="0"/>
    <n v="0"/>
    <n v="0"/>
    <n v="0"/>
    <n v="0"/>
    <n v="69"/>
    <n v="4"/>
    <n v="213"/>
    <n v="837"/>
    <n v="470"/>
    <n v="104"/>
    <n v="19"/>
    <n v="4176"/>
    <n v="937"/>
    <n v="0"/>
    <n v="15"/>
    <n v="268"/>
    <n v="1399"/>
    <n v="2264"/>
  </r>
  <r>
    <x v="0"/>
    <x v="0"/>
    <x v="0"/>
    <x v="15"/>
    <n v="88"/>
    <n v="0"/>
    <n v="0"/>
    <n v="0"/>
    <n v="0"/>
    <n v="46"/>
    <n v="1"/>
    <n v="6"/>
    <n v="7"/>
    <n v="4"/>
    <n v="3"/>
    <n v="0"/>
    <n v="0"/>
    <n v="262"/>
    <n v="165"/>
    <n v="5"/>
    <n v="11"/>
    <n v="20"/>
    <n v="1130"/>
    <n v="500"/>
    <n v="17"/>
    <n v="91"/>
    <n v="133"/>
    <n v="724"/>
    <n v="303"/>
    <n v="1"/>
    <n v="37"/>
    <n v="197"/>
    <n v="147"/>
    <n v="51"/>
    <n v="1"/>
    <n v="17"/>
    <n v="13"/>
    <n v="22"/>
    <n v="15"/>
    <n v="1"/>
    <n v="1"/>
    <n v="0"/>
    <n v="0"/>
    <n v="0"/>
    <n v="0"/>
    <n v="0"/>
    <n v="0"/>
    <n v="0"/>
    <n v="0"/>
    <n v="0"/>
    <n v="0"/>
    <n v="0"/>
    <n v="0"/>
    <n v="0"/>
    <n v="0"/>
    <n v="0"/>
    <n v="0"/>
    <n v="0"/>
    <n v="0"/>
    <n v="0"/>
    <n v="69"/>
    <n v="4"/>
    <n v="215"/>
    <n v="836"/>
    <n v="467"/>
    <n v="104"/>
    <n v="19"/>
    <n v="4177"/>
    <n v="960"/>
    <n v="0"/>
    <n v="15"/>
    <n v="268"/>
    <n v="1393"/>
    <n v="2274"/>
  </r>
  <r>
    <x v="0"/>
    <x v="0"/>
    <x v="0"/>
    <x v="16"/>
    <n v="89"/>
    <n v="0"/>
    <n v="0"/>
    <n v="0"/>
    <n v="0"/>
    <n v="46"/>
    <n v="1"/>
    <n v="6"/>
    <n v="8"/>
    <n v="4"/>
    <n v="3"/>
    <n v="0"/>
    <n v="0"/>
    <n v="262"/>
    <n v="167"/>
    <n v="5"/>
    <n v="11"/>
    <n v="20"/>
    <n v="1137"/>
    <n v="507"/>
    <n v="17"/>
    <n v="91"/>
    <n v="133"/>
    <n v="721"/>
    <n v="305"/>
    <n v="1"/>
    <n v="37"/>
    <n v="194"/>
    <n v="147"/>
    <n v="51"/>
    <n v="1"/>
    <n v="17"/>
    <n v="13"/>
    <n v="22"/>
    <n v="16"/>
    <n v="1"/>
    <n v="1"/>
    <n v="0"/>
    <n v="0"/>
    <n v="0"/>
    <n v="0"/>
    <n v="0"/>
    <n v="0"/>
    <n v="0"/>
    <n v="0"/>
    <n v="0"/>
    <n v="0"/>
    <n v="0"/>
    <n v="0"/>
    <n v="0"/>
    <n v="0"/>
    <n v="0"/>
    <n v="0"/>
    <n v="0"/>
    <n v="0"/>
    <n v="0"/>
    <n v="69"/>
    <n v="4"/>
    <n v="215"/>
    <n v="842"/>
    <n v="469"/>
    <n v="106"/>
    <n v="19"/>
    <n v="4169"/>
    <n v="977"/>
    <n v="0"/>
    <n v="15"/>
    <n v="267"/>
    <n v="1385"/>
    <n v="2285"/>
  </r>
  <r>
    <x v="0"/>
    <x v="0"/>
    <x v="0"/>
    <x v="16"/>
    <m/>
    <m/>
    <m/>
    <m/>
    <m/>
    <m/>
    <m/>
    <m/>
    <m/>
    <m/>
    <m/>
    <m/>
    <m/>
    <m/>
    <m/>
    <m/>
    <m/>
    <m/>
    <n v="1"/>
    <m/>
    <m/>
    <n v="1"/>
    <n v="1"/>
    <m/>
    <m/>
    <m/>
    <m/>
    <m/>
    <m/>
    <m/>
    <m/>
    <m/>
    <m/>
    <m/>
    <m/>
    <m/>
    <m/>
    <m/>
    <m/>
    <m/>
    <m/>
    <m/>
    <m/>
    <m/>
    <m/>
    <m/>
    <m/>
    <m/>
    <m/>
    <m/>
    <m/>
    <m/>
    <m/>
    <m/>
    <m/>
    <m/>
    <m/>
    <m/>
    <m/>
    <m/>
    <m/>
    <m/>
    <m/>
    <n v="1"/>
    <m/>
    <m/>
    <m/>
    <m/>
    <n v="1"/>
    <m/>
  </r>
  <r>
    <x v="0"/>
    <x v="0"/>
    <x v="1"/>
    <x v="0"/>
    <n v="224"/>
    <n v="6"/>
    <n v="1"/>
    <n v="0"/>
    <n v="0"/>
    <n v="26"/>
    <n v="4"/>
    <n v="21"/>
    <n v="11"/>
    <n v="16"/>
    <n v="0"/>
    <n v="6"/>
    <n v="0"/>
    <n v="539"/>
    <n v="0"/>
    <n v="166"/>
    <n v="8"/>
    <n v="18"/>
    <n v="2871"/>
    <n v="0"/>
    <n v="121"/>
    <n v="197"/>
    <n v="390"/>
    <n v="1855"/>
    <n v="87"/>
    <n v="15"/>
    <n v="50"/>
    <n v="404"/>
    <n v="381"/>
    <n v="0"/>
    <n v="7"/>
    <n v="49"/>
    <n v="64"/>
    <n v="57"/>
    <n v="0"/>
    <n v="4"/>
    <n v="0"/>
    <n v="0"/>
    <n v="0"/>
    <n v="0"/>
    <n v="0"/>
    <n v="0"/>
    <n v="0"/>
    <n v="0"/>
    <n v="0"/>
    <n v="0"/>
    <n v="0"/>
    <n v="2"/>
    <n v="0"/>
    <n v="65"/>
    <n v="57"/>
    <n v="0"/>
    <n v="4"/>
    <n v="6"/>
    <m/>
    <m/>
    <m/>
    <m/>
    <m/>
    <m/>
    <m/>
    <m/>
    <m/>
    <m/>
    <m/>
    <m/>
    <m/>
    <m/>
    <m/>
    <m/>
  </r>
  <r>
    <x v="0"/>
    <x v="0"/>
    <x v="1"/>
    <x v="1"/>
    <n v="224"/>
    <n v="6"/>
    <n v="1"/>
    <n v="0"/>
    <n v="0"/>
    <n v="40"/>
    <n v="4"/>
    <n v="21"/>
    <n v="11"/>
    <n v="16"/>
    <n v="0"/>
    <n v="8"/>
    <n v="0"/>
    <n v="540"/>
    <n v="0"/>
    <n v="212"/>
    <n v="8"/>
    <n v="19"/>
    <n v="2864"/>
    <n v="0"/>
    <n v="199"/>
    <n v="197"/>
    <n v="384"/>
    <n v="1855"/>
    <n v="121"/>
    <n v="15"/>
    <n v="52"/>
    <n v="402"/>
    <n v="376"/>
    <n v="0"/>
    <n v="9"/>
    <n v="48"/>
    <n v="60"/>
    <n v="57"/>
    <n v="0"/>
    <n v="10"/>
    <n v="0"/>
    <n v="0"/>
    <n v="0"/>
    <n v="0"/>
    <n v="0"/>
    <n v="0"/>
    <n v="0"/>
    <n v="0"/>
    <n v="0"/>
    <n v="0"/>
    <n v="0"/>
    <n v="2"/>
    <n v="0"/>
    <n v="65"/>
    <n v="56"/>
    <n v="0"/>
    <n v="4"/>
    <n v="6"/>
    <m/>
    <m/>
    <m/>
    <m/>
    <m/>
    <m/>
    <m/>
    <m/>
    <m/>
    <m/>
    <m/>
    <m/>
    <m/>
    <m/>
    <m/>
    <m/>
  </r>
  <r>
    <x v="0"/>
    <x v="0"/>
    <x v="1"/>
    <x v="2"/>
    <n v="225"/>
    <n v="6"/>
    <n v="1"/>
    <n v="0"/>
    <n v="0"/>
    <n v="51"/>
    <n v="4"/>
    <n v="21"/>
    <n v="11"/>
    <n v="1"/>
    <n v="1"/>
    <n v="0"/>
    <n v="0"/>
    <n v="556"/>
    <n v="255"/>
    <n v="67"/>
    <n v="8"/>
    <n v="20"/>
    <n v="2863"/>
    <n v="308"/>
    <n v="57"/>
    <n v="200"/>
    <n v="376"/>
    <n v="1858"/>
    <n v="148"/>
    <n v="17"/>
    <n v="55"/>
    <n v="401"/>
    <n v="375"/>
    <n v="13"/>
    <n v="4"/>
    <n v="50"/>
    <n v="58"/>
    <n v="57"/>
    <n v="11"/>
    <n v="6"/>
    <n v="0"/>
    <n v="0"/>
    <n v="0"/>
    <n v="0"/>
    <n v="0"/>
    <n v="0"/>
    <n v="0"/>
    <n v="0"/>
    <n v="0"/>
    <n v="0"/>
    <n v="0"/>
    <n v="0"/>
    <n v="0"/>
    <n v="0"/>
    <n v="0"/>
    <n v="0"/>
    <n v="0"/>
    <n v="0"/>
    <n v="6"/>
    <n v="0"/>
    <n v="183"/>
    <n v="1"/>
    <n v="451"/>
    <n v="2072"/>
    <n v="1311"/>
    <n v="234"/>
    <n v="51"/>
    <m/>
    <m/>
    <m/>
    <m/>
    <m/>
    <m/>
    <m/>
  </r>
  <r>
    <x v="0"/>
    <x v="0"/>
    <x v="1"/>
    <x v="3"/>
    <n v="224"/>
    <n v="6"/>
    <n v="1"/>
    <n v="0"/>
    <n v="0"/>
    <n v="64"/>
    <n v="4"/>
    <n v="21"/>
    <n v="11"/>
    <n v="1"/>
    <n v="1"/>
    <n v="0"/>
    <n v="0"/>
    <n v="557"/>
    <n v="279"/>
    <n v="66"/>
    <n v="8"/>
    <n v="21"/>
    <n v="2855"/>
    <n v="424"/>
    <n v="59"/>
    <n v="198"/>
    <n v="367"/>
    <n v="1860"/>
    <n v="195"/>
    <n v="17"/>
    <n v="54"/>
    <n v="401"/>
    <n v="380"/>
    <n v="20"/>
    <n v="4"/>
    <n v="51"/>
    <n v="57"/>
    <n v="57"/>
    <n v="12"/>
    <n v="6"/>
    <n v="0"/>
    <n v="0"/>
    <n v="0"/>
    <n v="0"/>
    <n v="0"/>
    <n v="0"/>
    <n v="0"/>
    <n v="0"/>
    <n v="0"/>
    <n v="0"/>
    <n v="0"/>
    <n v="0"/>
    <n v="0"/>
    <n v="0"/>
    <n v="0"/>
    <n v="0"/>
    <n v="0"/>
    <n v="0"/>
    <n v="6"/>
    <n v="0"/>
    <n v="182"/>
    <n v="1"/>
    <n v="452"/>
    <n v="2080"/>
    <n v="1317"/>
    <n v="236"/>
    <n v="51"/>
    <m/>
    <m/>
    <m/>
    <m/>
    <m/>
    <m/>
    <m/>
  </r>
  <r>
    <x v="0"/>
    <x v="0"/>
    <x v="1"/>
    <x v="4"/>
    <n v="224"/>
    <n v="6"/>
    <n v="1"/>
    <n v="0"/>
    <n v="0"/>
    <n v="72"/>
    <n v="4"/>
    <n v="21"/>
    <n v="11"/>
    <n v="1"/>
    <n v="1"/>
    <n v="0"/>
    <n v="0"/>
    <n v="556"/>
    <n v="301"/>
    <n v="66"/>
    <n v="8"/>
    <n v="21"/>
    <n v="2857"/>
    <n v="540"/>
    <n v="60"/>
    <n v="194"/>
    <n v="364"/>
    <n v="1864"/>
    <n v="240"/>
    <n v="17"/>
    <n v="55"/>
    <n v="398"/>
    <n v="382"/>
    <n v="23"/>
    <n v="4"/>
    <n v="51"/>
    <n v="57"/>
    <n v="58"/>
    <n v="14"/>
    <n v="6"/>
    <n v="0"/>
    <n v="0"/>
    <n v="0"/>
    <n v="0"/>
    <n v="0"/>
    <n v="0"/>
    <n v="0"/>
    <n v="0"/>
    <n v="0"/>
    <n v="0"/>
    <n v="0"/>
    <n v="0"/>
    <n v="0"/>
    <n v="0"/>
    <n v="0"/>
    <n v="0"/>
    <n v="0"/>
    <n v="0"/>
    <n v="6"/>
    <n v="0"/>
    <n v="182"/>
    <n v="1"/>
    <n v="453"/>
    <n v="2091"/>
    <n v="1321"/>
    <n v="238"/>
    <n v="52"/>
    <m/>
    <m/>
    <m/>
    <m/>
    <m/>
    <m/>
    <m/>
  </r>
  <r>
    <x v="0"/>
    <x v="0"/>
    <x v="1"/>
    <x v="5"/>
    <n v="224"/>
    <n v="6"/>
    <n v="1"/>
    <n v="1"/>
    <n v="0"/>
    <n v="77"/>
    <n v="4"/>
    <n v="20"/>
    <n v="11"/>
    <n v="1"/>
    <n v="1"/>
    <n v="0"/>
    <n v="0"/>
    <n v="556"/>
    <n v="319"/>
    <n v="66"/>
    <n v="7"/>
    <n v="21"/>
    <n v="2775"/>
    <n v="688"/>
    <n v="57"/>
    <n v="181"/>
    <n v="334"/>
    <n v="1864"/>
    <n v="346"/>
    <n v="17"/>
    <n v="55"/>
    <n v="395"/>
    <n v="386"/>
    <n v="31"/>
    <n v="4"/>
    <n v="51"/>
    <n v="57"/>
    <n v="58"/>
    <n v="17"/>
    <n v="6"/>
    <n v="0"/>
    <n v="0"/>
    <n v="0"/>
    <n v="0"/>
    <n v="0"/>
    <n v="0"/>
    <n v="0"/>
    <n v="0"/>
    <n v="0"/>
    <n v="0"/>
    <n v="0"/>
    <n v="0"/>
    <n v="0"/>
    <n v="0"/>
    <n v="0"/>
    <n v="0"/>
    <n v="0"/>
    <n v="0"/>
    <n v="6"/>
    <n v="1"/>
    <n v="183"/>
    <n v="1"/>
    <n v="453"/>
    <n v="2069"/>
    <n v="1325"/>
    <n v="242"/>
    <n v="52"/>
    <m/>
    <m/>
    <m/>
    <m/>
    <m/>
    <m/>
    <m/>
  </r>
  <r>
    <x v="0"/>
    <x v="0"/>
    <x v="1"/>
    <x v="6"/>
    <n v="223"/>
    <n v="6"/>
    <n v="4"/>
    <n v="1"/>
    <n v="0"/>
    <n v="87"/>
    <n v="3"/>
    <n v="20"/>
    <n v="10"/>
    <n v="1"/>
    <n v="1"/>
    <n v="0"/>
    <n v="0"/>
    <n v="557"/>
    <n v="335"/>
    <n v="65"/>
    <n v="7"/>
    <n v="22"/>
    <n v="2775"/>
    <n v="801"/>
    <n v="54"/>
    <n v="184"/>
    <n v="326"/>
    <n v="1874"/>
    <n v="454"/>
    <n v="17"/>
    <n v="55"/>
    <n v="400"/>
    <n v="390"/>
    <n v="42"/>
    <n v="4"/>
    <n v="52"/>
    <n v="57"/>
    <n v="58"/>
    <n v="30"/>
    <n v="6"/>
    <n v="0"/>
    <n v="0"/>
    <n v="0"/>
    <n v="0"/>
    <n v="0"/>
    <n v="0"/>
    <n v="0"/>
    <n v="0"/>
    <n v="0"/>
    <n v="0"/>
    <n v="0"/>
    <n v="0"/>
    <n v="0"/>
    <n v="0"/>
    <n v="0"/>
    <n v="0"/>
    <n v="0"/>
    <n v="0"/>
    <n v="6"/>
    <n v="1"/>
    <n v="183"/>
    <n v="1"/>
    <n v="453"/>
    <n v="2074"/>
    <n v="1332"/>
    <n v="248"/>
    <n v="52"/>
    <m/>
    <m/>
    <m/>
    <m/>
    <m/>
    <m/>
    <m/>
  </r>
  <r>
    <x v="0"/>
    <x v="0"/>
    <x v="1"/>
    <x v="7"/>
    <n v="222"/>
    <n v="6"/>
    <n v="4"/>
    <n v="1"/>
    <n v="0"/>
    <n v="99"/>
    <n v="3"/>
    <n v="20"/>
    <n v="10"/>
    <n v="1"/>
    <n v="1"/>
    <n v="0"/>
    <n v="0"/>
    <n v="557"/>
    <n v="349"/>
    <n v="65"/>
    <n v="7"/>
    <n v="23"/>
    <n v="2776"/>
    <n v="902"/>
    <n v="51"/>
    <n v="191"/>
    <n v="316"/>
    <n v="1876"/>
    <n v="557"/>
    <n v="17"/>
    <n v="57"/>
    <n v="396"/>
    <n v="392"/>
    <n v="53"/>
    <n v="4"/>
    <n v="53"/>
    <n v="54"/>
    <n v="58"/>
    <n v="35"/>
    <n v="6"/>
    <n v="0"/>
    <n v="0"/>
    <n v="0"/>
    <n v="0"/>
    <n v="0"/>
    <n v="0"/>
    <n v="0"/>
    <n v="0"/>
    <n v="0"/>
    <n v="0"/>
    <n v="0"/>
    <n v="0"/>
    <n v="0"/>
    <n v="0"/>
    <n v="0"/>
    <n v="0"/>
    <n v="0"/>
    <n v="0"/>
    <n v="6"/>
    <n v="1"/>
    <n v="182"/>
    <n v="1"/>
    <n v="452"/>
    <n v="2081"/>
    <n v="1337"/>
    <n v="251"/>
    <n v="52"/>
    <m/>
    <m/>
    <m/>
    <m/>
    <m/>
    <m/>
    <m/>
  </r>
  <r>
    <x v="0"/>
    <x v="0"/>
    <x v="1"/>
    <x v="8"/>
    <n v="221"/>
    <n v="6"/>
    <n v="4"/>
    <n v="1"/>
    <n v="0"/>
    <n v="109"/>
    <n v="3"/>
    <n v="20"/>
    <n v="10"/>
    <n v="2"/>
    <n v="2"/>
    <n v="0"/>
    <n v="0"/>
    <n v="557"/>
    <n v="368"/>
    <n v="64"/>
    <n v="7"/>
    <n v="23"/>
    <n v="2778"/>
    <n v="1027"/>
    <n v="50"/>
    <n v="193"/>
    <n v="306"/>
    <n v="1876"/>
    <n v="686"/>
    <n v="17"/>
    <n v="57"/>
    <n v="392"/>
    <n v="397"/>
    <n v="84"/>
    <n v="4"/>
    <n v="55"/>
    <n v="55"/>
    <n v="60"/>
    <n v="46"/>
    <n v="6"/>
    <n v="0"/>
    <n v="0"/>
    <n v="0"/>
    <n v="0"/>
    <n v="0"/>
    <n v="0"/>
    <n v="0"/>
    <n v="0"/>
    <n v="0"/>
    <n v="0"/>
    <n v="0"/>
    <n v="0"/>
    <n v="0"/>
    <n v="0"/>
    <n v="1"/>
    <n v="0"/>
    <n v="0"/>
    <n v="0"/>
    <n v="6"/>
    <n v="1"/>
    <n v="182"/>
    <n v="2"/>
    <n v="451"/>
    <n v="2089"/>
    <n v="1340"/>
    <n v="255"/>
    <n v="54"/>
    <n v="10299"/>
    <n v="1606"/>
    <n v="0"/>
    <n v="114"/>
    <n v="613"/>
    <n v="3136"/>
    <n v="5755"/>
  </r>
  <r>
    <x v="0"/>
    <x v="0"/>
    <x v="1"/>
    <x v="9"/>
    <n v="221"/>
    <n v="6"/>
    <n v="4"/>
    <n v="1"/>
    <n v="0"/>
    <n v="116"/>
    <n v="3"/>
    <n v="20"/>
    <n v="10"/>
    <n v="2"/>
    <n v="2"/>
    <n v="0"/>
    <n v="0"/>
    <n v="556"/>
    <n v="374"/>
    <n v="63"/>
    <n v="8"/>
    <n v="22"/>
    <n v="2770"/>
    <n v="1151"/>
    <n v="49"/>
    <n v="192"/>
    <n v="298"/>
    <n v="1876"/>
    <n v="768"/>
    <n v="17"/>
    <n v="53"/>
    <n v="392"/>
    <n v="399"/>
    <n v="103"/>
    <n v="5"/>
    <n v="55"/>
    <n v="54"/>
    <n v="60"/>
    <n v="48"/>
    <n v="6"/>
    <n v="0"/>
    <n v="0"/>
    <n v="0"/>
    <n v="0"/>
    <n v="0"/>
    <n v="0"/>
    <n v="0"/>
    <n v="0"/>
    <n v="0"/>
    <n v="0"/>
    <n v="0"/>
    <n v="0"/>
    <n v="0"/>
    <n v="0"/>
    <n v="1"/>
    <n v="0"/>
    <n v="0"/>
    <n v="0"/>
    <n v="6"/>
    <n v="1"/>
    <n v="182"/>
    <n v="2"/>
    <n v="452"/>
    <n v="2093"/>
    <n v="1343"/>
    <n v="257"/>
    <n v="54"/>
    <n v="10289"/>
    <n v="2098"/>
    <n v="0"/>
    <n v="113"/>
    <n v="614"/>
    <n v="3101"/>
    <n v="5796"/>
  </r>
  <r>
    <x v="0"/>
    <x v="0"/>
    <x v="1"/>
    <x v="10"/>
    <n v="219"/>
    <n v="6"/>
    <n v="4"/>
    <n v="1"/>
    <n v="0"/>
    <n v="118"/>
    <n v="3"/>
    <n v="20"/>
    <n v="10"/>
    <n v="2"/>
    <n v="2"/>
    <n v="0"/>
    <n v="0"/>
    <n v="559"/>
    <n v="378"/>
    <n v="64"/>
    <n v="8"/>
    <n v="22"/>
    <n v="2774"/>
    <n v="1214"/>
    <n v="49"/>
    <n v="191"/>
    <n v="296"/>
    <n v="1881"/>
    <n v="799"/>
    <n v="16"/>
    <n v="54"/>
    <n v="392"/>
    <n v="402"/>
    <n v="112"/>
    <n v="5"/>
    <n v="57"/>
    <n v="52"/>
    <n v="60"/>
    <n v="48"/>
    <n v="6"/>
    <n v="0"/>
    <n v="0"/>
    <n v="0"/>
    <n v="0"/>
    <n v="0"/>
    <n v="0"/>
    <n v="0"/>
    <n v="0"/>
    <n v="0"/>
    <n v="0"/>
    <n v="0"/>
    <n v="0"/>
    <n v="0"/>
    <n v="0"/>
    <n v="1"/>
    <n v="0"/>
    <n v="0"/>
    <n v="0"/>
    <n v="6"/>
    <n v="1"/>
    <n v="180"/>
    <n v="2"/>
    <n v="454"/>
    <n v="2097"/>
    <n v="1349"/>
    <n v="259"/>
    <n v="54"/>
    <n v="10295"/>
    <n v="2296"/>
    <n v="0"/>
    <n v="112"/>
    <n v="619"/>
    <n v="3086"/>
    <n v="5825"/>
  </r>
  <r>
    <x v="0"/>
    <x v="0"/>
    <x v="1"/>
    <x v="11"/>
    <n v="219"/>
    <n v="6"/>
    <n v="4"/>
    <n v="1"/>
    <n v="0"/>
    <n v="122"/>
    <n v="3"/>
    <n v="20"/>
    <n v="10"/>
    <n v="2"/>
    <n v="2"/>
    <n v="0"/>
    <n v="0"/>
    <n v="558"/>
    <n v="377"/>
    <n v="64"/>
    <n v="8"/>
    <n v="22"/>
    <n v="2779"/>
    <n v="1246"/>
    <n v="49"/>
    <n v="186"/>
    <n v="289"/>
    <n v="1884"/>
    <n v="841"/>
    <n v="16"/>
    <n v="54"/>
    <n v="391"/>
    <n v="403"/>
    <n v="121"/>
    <n v="5"/>
    <n v="57"/>
    <n v="50"/>
    <n v="60"/>
    <n v="48"/>
    <n v="6"/>
    <n v="0"/>
    <n v="0"/>
    <n v="0"/>
    <n v="0"/>
    <n v="0"/>
    <n v="0"/>
    <n v="0"/>
    <n v="0"/>
    <n v="0"/>
    <n v="0"/>
    <n v="0"/>
    <n v="0"/>
    <n v="0"/>
    <n v="0"/>
    <n v="1"/>
    <n v="0"/>
    <n v="0"/>
    <n v="0"/>
    <n v="6"/>
    <n v="1"/>
    <n v="180"/>
    <n v="2"/>
    <n v="453"/>
    <n v="2108"/>
    <n v="1354"/>
    <n v="264"/>
    <n v="54"/>
    <n v="10314"/>
    <n v="2475"/>
    <n v="0"/>
    <n v="111"/>
    <n v="609"/>
    <n v="3069"/>
    <n v="5861"/>
  </r>
  <r>
    <x v="0"/>
    <x v="0"/>
    <x v="1"/>
    <x v="12"/>
    <n v="220"/>
    <n v="6"/>
    <n v="4"/>
    <n v="1"/>
    <n v="0"/>
    <n v="123"/>
    <n v="3"/>
    <n v="20"/>
    <n v="10"/>
    <n v="2"/>
    <n v="2"/>
    <n v="0"/>
    <n v="0"/>
    <n v="558"/>
    <n v="380"/>
    <n v="64"/>
    <n v="9"/>
    <n v="21"/>
    <n v="2775"/>
    <n v="1283"/>
    <n v="47"/>
    <n v="187"/>
    <n v="284"/>
    <n v="1881"/>
    <n v="858"/>
    <n v="16"/>
    <n v="54"/>
    <n v="389"/>
    <n v="402"/>
    <n v="121"/>
    <n v="5"/>
    <n v="56"/>
    <n v="48"/>
    <n v="58"/>
    <n v="47"/>
    <n v="6"/>
    <n v="0"/>
    <n v="0"/>
    <n v="0"/>
    <n v="0"/>
    <n v="0"/>
    <n v="0"/>
    <n v="0"/>
    <n v="0"/>
    <n v="0"/>
    <n v="0"/>
    <n v="0"/>
    <n v="0"/>
    <n v="0"/>
    <n v="0"/>
    <n v="1"/>
    <n v="0"/>
    <n v="0"/>
    <n v="0"/>
    <n v="6"/>
    <n v="1"/>
    <n v="182"/>
    <n v="2"/>
    <n v="453"/>
    <n v="2109"/>
    <n v="1354"/>
    <n v="264"/>
    <n v="52"/>
    <n v="10309"/>
    <n v="2591"/>
    <n v="0"/>
    <n v="110"/>
    <n v="601"/>
    <n v="3049"/>
    <n v="5880"/>
  </r>
  <r>
    <x v="0"/>
    <x v="0"/>
    <x v="1"/>
    <x v="13"/>
    <n v="219"/>
    <n v="6"/>
    <n v="4"/>
    <n v="1"/>
    <n v="0"/>
    <n v="124"/>
    <n v="3"/>
    <n v="20"/>
    <n v="10"/>
    <n v="2"/>
    <n v="2"/>
    <n v="0"/>
    <n v="0"/>
    <n v="557"/>
    <n v="378"/>
    <n v="64"/>
    <n v="9"/>
    <n v="22"/>
    <n v="2778"/>
    <n v="1289"/>
    <n v="48"/>
    <n v="185"/>
    <n v="280"/>
    <n v="1876"/>
    <n v="868"/>
    <n v="16"/>
    <n v="54"/>
    <n v="387"/>
    <n v="402"/>
    <n v="125"/>
    <n v="5"/>
    <n v="57"/>
    <n v="46"/>
    <n v="58"/>
    <n v="47"/>
    <n v="6"/>
    <n v="0"/>
    <n v="0"/>
    <n v="0"/>
    <n v="0"/>
    <n v="0"/>
    <n v="0"/>
    <n v="0"/>
    <n v="0"/>
    <n v="0"/>
    <n v="0"/>
    <n v="0"/>
    <n v="0"/>
    <n v="0"/>
    <n v="0"/>
    <n v="1"/>
    <n v="0"/>
    <n v="0"/>
    <n v="0"/>
    <n v="6"/>
    <n v="1"/>
    <n v="181"/>
    <n v="2"/>
    <n v="451"/>
    <n v="2116"/>
    <n v="1351"/>
    <n v="264"/>
    <n v="52"/>
    <n v="10307"/>
    <n v="2652"/>
    <n v="0"/>
    <n v="108"/>
    <n v="606"/>
    <n v="3034"/>
    <n v="5897"/>
  </r>
  <r>
    <x v="0"/>
    <x v="0"/>
    <x v="1"/>
    <x v="14"/>
    <n v="220"/>
    <n v="6"/>
    <n v="4"/>
    <n v="1"/>
    <n v="1"/>
    <n v="126"/>
    <n v="3"/>
    <n v="20"/>
    <n v="11"/>
    <n v="2"/>
    <n v="2"/>
    <n v="0"/>
    <n v="0"/>
    <n v="557"/>
    <n v="378"/>
    <n v="64"/>
    <n v="9"/>
    <n v="21"/>
    <n v="2785"/>
    <n v="1318"/>
    <n v="47"/>
    <n v="188"/>
    <n v="268"/>
    <n v="1874"/>
    <n v="884"/>
    <n v="16"/>
    <n v="57"/>
    <n v="379"/>
    <n v="402"/>
    <n v="129"/>
    <n v="5"/>
    <n v="58"/>
    <n v="45"/>
    <n v="58"/>
    <n v="47"/>
    <n v="6"/>
    <n v="0"/>
    <n v="0"/>
    <n v="0"/>
    <n v="0"/>
    <n v="0"/>
    <n v="0"/>
    <n v="0"/>
    <n v="0"/>
    <n v="0"/>
    <n v="0"/>
    <n v="0"/>
    <n v="0"/>
    <n v="0"/>
    <n v="0"/>
    <n v="1"/>
    <n v="0"/>
    <n v="0"/>
    <n v="0"/>
    <n v="6"/>
    <n v="1"/>
    <n v="182"/>
    <n v="2"/>
    <n v="451"/>
    <n v="2129"/>
    <n v="1354"/>
    <n v="265"/>
    <n v="52"/>
    <n v="10311"/>
    <n v="2725"/>
    <n v="0"/>
    <n v="109"/>
    <n v="621"/>
    <n v="2989"/>
    <n v="5926"/>
  </r>
  <r>
    <x v="0"/>
    <x v="0"/>
    <x v="1"/>
    <x v="15"/>
    <n v="220"/>
    <n v="5"/>
    <n v="4"/>
    <n v="1"/>
    <n v="1"/>
    <n v="127"/>
    <n v="3"/>
    <n v="20"/>
    <n v="12"/>
    <n v="2"/>
    <n v="2"/>
    <n v="0"/>
    <n v="0"/>
    <n v="560"/>
    <n v="381"/>
    <n v="64"/>
    <n v="10"/>
    <n v="21"/>
    <n v="2781"/>
    <n v="1332"/>
    <n v="45"/>
    <n v="193"/>
    <n v="265"/>
    <n v="1877"/>
    <n v="891"/>
    <n v="16"/>
    <n v="60"/>
    <n v="378"/>
    <n v="400"/>
    <n v="132"/>
    <n v="5"/>
    <n v="57"/>
    <n v="44"/>
    <n v="58"/>
    <n v="47"/>
    <n v="6"/>
    <n v="0"/>
    <n v="0"/>
    <n v="0"/>
    <n v="0"/>
    <n v="0"/>
    <n v="0"/>
    <n v="0"/>
    <n v="0"/>
    <n v="0"/>
    <n v="0"/>
    <n v="0"/>
    <n v="0"/>
    <n v="0"/>
    <n v="0"/>
    <n v="1"/>
    <n v="0"/>
    <n v="0"/>
    <n v="0"/>
    <n v="5"/>
    <n v="1"/>
    <n v="182"/>
    <n v="2"/>
    <n v="453"/>
    <n v="2130"/>
    <n v="1356"/>
    <n v="264"/>
    <n v="52"/>
    <n v="10318"/>
    <n v="2758"/>
    <n v="0"/>
    <n v="109"/>
    <n v="631"/>
    <n v="2971"/>
    <n v="5940"/>
  </r>
  <r>
    <x v="0"/>
    <x v="0"/>
    <x v="1"/>
    <x v="16"/>
    <n v="218"/>
    <n v="5"/>
    <n v="4"/>
    <n v="1"/>
    <n v="1"/>
    <n v="126"/>
    <n v="3"/>
    <n v="20"/>
    <n v="12"/>
    <n v="2"/>
    <n v="2"/>
    <n v="0"/>
    <n v="0"/>
    <n v="561"/>
    <n v="381"/>
    <n v="64"/>
    <n v="10"/>
    <n v="22"/>
    <n v="2791"/>
    <n v="1340"/>
    <n v="45"/>
    <n v="191"/>
    <n v="265"/>
    <n v="1874"/>
    <n v="899"/>
    <n v="17"/>
    <n v="58"/>
    <n v="374"/>
    <n v="400"/>
    <n v="133"/>
    <n v="5"/>
    <n v="57"/>
    <n v="44"/>
    <n v="57"/>
    <n v="46"/>
    <n v="6"/>
    <n v="0"/>
    <n v="0"/>
    <n v="0"/>
    <n v="0"/>
    <n v="0"/>
    <n v="0"/>
    <n v="0"/>
    <n v="0"/>
    <n v="0"/>
    <n v="0"/>
    <n v="0"/>
    <n v="0"/>
    <n v="0"/>
    <n v="0"/>
    <n v="1"/>
    <n v="0"/>
    <n v="0"/>
    <n v="0"/>
    <n v="5"/>
    <n v="1"/>
    <n v="180"/>
    <n v="2"/>
    <n v="453"/>
    <n v="2145"/>
    <n v="1359"/>
    <n v="265"/>
    <n v="51"/>
    <n v="10318"/>
    <n v="2796"/>
    <n v="0"/>
    <n v="111"/>
    <n v="626"/>
    <n v="2957"/>
    <n v="5961"/>
  </r>
  <r>
    <x v="0"/>
    <x v="0"/>
    <x v="1"/>
    <x v="16"/>
    <m/>
    <m/>
    <m/>
    <m/>
    <m/>
    <m/>
    <m/>
    <m/>
    <m/>
    <m/>
    <m/>
    <m/>
    <m/>
    <m/>
    <m/>
    <m/>
    <m/>
    <m/>
    <m/>
    <m/>
    <m/>
    <m/>
    <m/>
    <m/>
    <m/>
    <m/>
    <m/>
    <m/>
    <n v="1"/>
    <m/>
    <m/>
    <m/>
    <m/>
    <m/>
    <m/>
    <m/>
    <m/>
    <m/>
    <m/>
    <m/>
    <m/>
    <m/>
    <m/>
    <m/>
    <m/>
    <m/>
    <m/>
    <m/>
    <m/>
    <m/>
    <m/>
    <m/>
    <m/>
    <m/>
    <m/>
    <m/>
    <m/>
    <m/>
    <m/>
    <m/>
    <m/>
    <n v="1"/>
    <m/>
    <n v="1"/>
    <m/>
    <m/>
    <m/>
    <m/>
    <n v="1"/>
    <m/>
  </r>
  <r>
    <x v="0"/>
    <x v="1"/>
    <x v="2"/>
    <x v="0"/>
    <n v="250"/>
    <n v="4"/>
    <n v="0"/>
    <n v="7"/>
    <n v="2"/>
    <n v="61"/>
    <n v="11"/>
    <n v="2"/>
    <n v="6"/>
    <n v="20"/>
    <n v="0"/>
    <n v="4"/>
    <n v="0"/>
    <n v="598"/>
    <n v="0"/>
    <n v="259"/>
    <n v="0"/>
    <n v="4"/>
    <n v="1602"/>
    <n v="0"/>
    <n v="75"/>
    <n v="46"/>
    <n v="138"/>
    <n v="1244"/>
    <n v="57"/>
    <n v="14"/>
    <n v="40"/>
    <n v="175"/>
    <n v="273"/>
    <n v="0"/>
    <n v="5"/>
    <n v="9"/>
    <n v="60"/>
    <n v="105"/>
    <n v="0"/>
    <n v="8"/>
    <n v="0"/>
    <n v="1"/>
    <n v="0"/>
    <n v="1"/>
    <n v="0"/>
    <n v="0"/>
    <n v="0"/>
    <n v="0"/>
    <n v="0"/>
    <n v="0"/>
    <n v="0"/>
    <n v="0"/>
    <n v="0"/>
    <n v="46"/>
    <n v="56"/>
    <n v="0"/>
    <n v="3"/>
    <n v="13"/>
    <m/>
    <m/>
    <m/>
    <m/>
    <m/>
    <m/>
    <m/>
    <m/>
    <m/>
    <m/>
    <m/>
    <m/>
    <m/>
    <m/>
    <m/>
    <m/>
  </r>
  <r>
    <x v="0"/>
    <x v="1"/>
    <x v="2"/>
    <x v="1"/>
    <n v="250"/>
    <n v="4"/>
    <n v="1"/>
    <n v="7"/>
    <n v="2"/>
    <n v="77"/>
    <n v="11"/>
    <n v="2"/>
    <n v="6"/>
    <n v="20"/>
    <n v="0"/>
    <n v="5"/>
    <n v="0"/>
    <n v="597"/>
    <n v="0"/>
    <n v="318"/>
    <n v="1"/>
    <n v="3"/>
    <n v="1599"/>
    <n v="0"/>
    <n v="128"/>
    <n v="46"/>
    <n v="136"/>
    <n v="1245"/>
    <n v="88"/>
    <n v="13"/>
    <n v="41"/>
    <n v="174"/>
    <n v="278"/>
    <n v="0"/>
    <n v="5"/>
    <n v="9"/>
    <n v="57"/>
    <n v="106"/>
    <n v="0"/>
    <n v="11"/>
    <n v="0"/>
    <n v="2"/>
    <n v="0"/>
    <n v="1"/>
    <n v="0"/>
    <n v="0"/>
    <n v="0"/>
    <n v="0"/>
    <n v="0"/>
    <n v="0"/>
    <n v="0"/>
    <n v="0"/>
    <n v="0"/>
    <n v="45"/>
    <n v="55"/>
    <n v="0"/>
    <n v="3"/>
    <n v="13"/>
    <m/>
    <m/>
    <m/>
    <m/>
    <m/>
    <m/>
    <m/>
    <m/>
    <m/>
    <m/>
    <m/>
    <m/>
    <m/>
    <m/>
    <m/>
    <m/>
  </r>
  <r>
    <x v="0"/>
    <x v="1"/>
    <x v="2"/>
    <x v="2"/>
    <n v="250"/>
    <n v="4"/>
    <n v="2"/>
    <n v="7"/>
    <n v="4"/>
    <n v="98"/>
    <n v="11"/>
    <n v="2"/>
    <n v="6"/>
    <n v="20"/>
    <n v="5"/>
    <n v="0"/>
    <n v="0"/>
    <n v="597"/>
    <n v="363"/>
    <n v="45"/>
    <n v="1"/>
    <n v="3"/>
    <n v="1594"/>
    <n v="206"/>
    <n v="52"/>
    <n v="45"/>
    <n v="136"/>
    <n v="1248"/>
    <n v="123"/>
    <n v="12"/>
    <n v="41"/>
    <n v="173"/>
    <n v="278"/>
    <n v="7"/>
    <n v="3"/>
    <n v="9"/>
    <n v="54"/>
    <n v="107"/>
    <n v="14"/>
    <n v="12"/>
    <n v="0"/>
    <n v="2"/>
    <n v="0"/>
    <n v="1"/>
    <n v="0"/>
    <n v="0"/>
    <n v="0"/>
    <n v="0"/>
    <n v="0"/>
    <n v="0"/>
    <n v="0"/>
    <n v="0"/>
    <n v="0"/>
    <n v="0"/>
    <n v="0"/>
    <n v="0"/>
    <n v="0"/>
    <n v="0"/>
    <n v="3"/>
    <n v="7"/>
    <n v="228"/>
    <n v="20"/>
    <n v="536"/>
    <n v="1301"/>
    <n v="987"/>
    <n v="193"/>
    <n v="91"/>
    <m/>
    <m/>
    <m/>
    <m/>
    <m/>
    <m/>
    <m/>
  </r>
  <r>
    <x v="0"/>
    <x v="1"/>
    <x v="2"/>
    <x v="3"/>
    <n v="251"/>
    <n v="4"/>
    <n v="2"/>
    <n v="7"/>
    <n v="4"/>
    <n v="115"/>
    <n v="11"/>
    <n v="2"/>
    <n v="7"/>
    <n v="20"/>
    <n v="5"/>
    <n v="0"/>
    <n v="0"/>
    <n v="593"/>
    <n v="392"/>
    <n v="45"/>
    <n v="1"/>
    <n v="3"/>
    <n v="1600"/>
    <n v="305"/>
    <n v="51"/>
    <n v="50"/>
    <n v="134"/>
    <n v="1247"/>
    <n v="160"/>
    <n v="12"/>
    <n v="39"/>
    <n v="170"/>
    <n v="277"/>
    <n v="7"/>
    <n v="3"/>
    <n v="10"/>
    <n v="52"/>
    <n v="111"/>
    <n v="17"/>
    <n v="12"/>
    <n v="0"/>
    <n v="2"/>
    <n v="0"/>
    <n v="1"/>
    <n v="0"/>
    <n v="0"/>
    <n v="0"/>
    <n v="0"/>
    <n v="0"/>
    <n v="0"/>
    <n v="0"/>
    <n v="0"/>
    <n v="0"/>
    <n v="0"/>
    <n v="0"/>
    <n v="0"/>
    <n v="0"/>
    <n v="0"/>
    <n v="3"/>
    <n v="7"/>
    <n v="228"/>
    <n v="20"/>
    <n v="532"/>
    <n v="1308"/>
    <n v="987"/>
    <n v="195"/>
    <n v="95"/>
    <m/>
    <m/>
    <m/>
    <m/>
    <m/>
    <m/>
    <m/>
  </r>
  <r>
    <x v="0"/>
    <x v="1"/>
    <x v="2"/>
    <x v="4"/>
    <n v="253"/>
    <n v="4"/>
    <n v="2"/>
    <n v="7"/>
    <n v="5"/>
    <n v="136"/>
    <n v="10"/>
    <n v="2"/>
    <n v="7"/>
    <n v="19"/>
    <n v="6"/>
    <n v="0"/>
    <n v="0"/>
    <n v="595"/>
    <n v="407"/>
    <n v="45"/>
    <n v="1"/>
    <n v="3"/>
    <n v="1601"/>
    <n v="392"/>
    <n v="50"/>
    <n v="51"/>
    <n v="133"/>
    <n v="1239"/>
    <n v="210"/>
    <n v="12"/>
    <n v="39"/>
    <n v="169"/>
    <n v="280"/>
    <n v="9"/>
    <n v="3"/>
    <n v="10"/>
    <n v="50"/>
    <n v="110"/>
    <n v="24"/>
    <n v="11"/>
    <n v="0"/>
    <n v="2"/>
    <n v="0"/>
    <n v="1"/>
    <n v="0"/>
    <n v="0"/>
    <n v="0"/>
    <n v="0"/>
    <n v="0"/>
    <n v="0"/>
    <n v="0"/>
    <n v="0"/>
    <n v="0"/>
    <n v="0"/>
    <n v="0"/>
    <n v="0"/>
    <n v="0"/>
    <n v="0"/>
    <n v="3"/>
    <n v="7"/>
    <n v="230"/>
    <n v="19"/>
    <n v="534"/>
    <n v="1310"/>
    <n v="981"/>
    <n v="198"/>
    <n v="94"/>
    <m/>
    <m/>
    <m/>
    <m/>
    <m/>
    <m/>
    <m/>
  </r>
  <r>
    <x v="0"/>
    <x v="1"/>
    <x v="2"/>
    <x v="5"/>
    <n v="253"/>
    <n v="5"/>
    <n v="2"/>
    <n v="7"/>
    <n v="5"/>
    <n v="143"/>
    <n v="10"/>
    <n v="2"/>
    <n v="7"/>
    <n v="18"/>
    <n v="6"/>
    <n v="0"/>
    <n v="0"/>
    <n v="595"/>
    <n v="420"/>
    <n v="46"/>
    <n v="1"/>
    <n v="3"/>
    <n v="1601"/>
    <n v="477"/>
    <n v="49"/>
    <n v="50"/>
    <n v="129"/>
    <n v="1235"/>
    <n v="285"/>
    <n v="12"/>
    <n v="39"/>
    <n v="169"/>
    <n v="281"/>
    <n v="13"/>
    <n v="3"/>
    <n v="10"/>
    <n v="48"/>
    <n v="108"/>
    <n v="24"/>
    <n v="10"/>
    <n v="0"/>
    <n v="2"/>
    <n v="0"/>
    <n v="1"/>
    <n v="0"/>
    <n v="0"/>
    <n v="0"/>
    <n v="0"/>
    <n v="0"/>
    <n v="0"/>
    <n v="0"/>
    <n v="0"/>
    <n v="0"/>
    <n v="0"/>
    <n v="0"/>
    <n v="0"/>
    <n v="0"/>
    <n v="0"/>
    <n v="4"/>
    <n v="7"/>
    <n v="230"/>
    <n v="18"/>
    <n v="533"/>
    <n v="1318"/>
    <n v="981"/>
    <n v="200"/>
    <n v="93"/>
    <m/>
    <m/>
    <m/>
    <m/>
    <m/>
    <m/>
    <m/>
  </r>
  <r>
    <x v="0"/>
    <x v="1"/>
    <x v="2"/>
    <x v="6"/>
    <n v="253"/>
    <n v="5"/>
    <n v="3"/>
    <n v="7"/>
    <n v="6"/>
    <n v="161"/>
    <n v="10"/>
    <n v="2"/>
    <n v="7"/>
    <n v="18"/>
    <n v="8"/>
    <n v="0"/>
    <n v="0"/>
    <n v="593"/>
    <n v="433"/>
    <n v="46"/>
    <n v="1"/>
    <n v="3"/>
    <n v="1607"/>
    <n v="578"/>
    <n v="50"/>
    <n v="51"/>
    <n v="128"/>
    <n v="1237"/>
    <n v="379"/>
    <n v="12"/>
    <n v="39"/>
    <n v="169"/>
    <n v="282"/>
    <n v="28"/>
    <n v="3"/>
    <n v="10"/>
    <n v="48"/>
    <n v="110"/>
    <n v="33"/>
    <n v="11"/>
    <n v="0"/>
    <n v="2"/>
    <n v="0"/>
    <n v="1"/>
    <n v="0"/>
    <n v="0"/>
    <n v="0"/>
    <n v="0"/>
    <n v="0"/>
    <n v="0"/>
    <n v="0"/>
    <n v="0"/>
    <n v="0"/>
    <n v="0"/>
    <n v="0"/>
    <n v="0"/>
    <n v="0"/>
    <n v="0"/>
    <n v="4"/>
    <n v="7"/>
    <n v="230"/>
    <n v="18"/>
    <n v="531"/>
    <n v="1330"/>
    <n v="984"/>
    <n v="201"/>
    <n v="94"/>
    <m/>
    <m/>
    <m/>
    <m/>
    <m/>
    <m/>
    <m/>
  </r>
  <r>
    <x v="0"/>
    <x v="1"/>
    <x v="2"/>
    <x v="7"/>
    <n v="252"/>
    <n v="5"/>
    <n v="3"/>
    <n v="7"/>
    <n v="6"/>
    <n v="167"/>
    <n v="10"/>
    <n v="2"/>
    <n v="7"/>
    <n v="19"/>
    <n v="16"/>
    <n v="1"/>
    <n v="0"/>
    <n v="590"/>
    <n v="444"/>
    <n v="45"/>
    <n v="1"/>
    <n v="3"/>
    <n v="1605"/>
    <n v="641"/>
    <n v="49"/>
    <n v="52"/>
    <n v="128"/>
    <n v="1232"/>
    <n v="482"/>
    <n v="11"/>
    <n v="39"/>
    <n v="164"/>
    <n v="283"/>
    <n v="40"/>
    <n v="3"/>
    <n v="10"/>
    <n v="48"/>
    <n v="112"/>
    <n v="67"/>
    <n v="11"/>
    <n v="0"/>
    <n v="2"/>
    <n v="0"/>
    <n v="1"/>
    <n v="0"/>
    <n v="0"/>
    <n v="0"/>
    <n v="0"/>
    <n v="0"/>
    <n v="0"/>
    <n v="0"/>
    <n v="0"/>
    <n v="0"/>
    <n v="0"/>
    <n v="0"/>
    <n v="0"/>
    <n v="0"/>
    <n v="0"/>
    <n v="4"/>
    <n v="7"/>
    <n v="229"/>
    <n v="18"/>
    <n v="529"/>
    <n v="1328"/>
    <n v="985"/>
    <n v="204"/>
    <n v="96"/>
    <m/>
    <m/>
    <m/>
    <m/>
    <m/>
    <m/>
    <m/>
  </r>
  <r>
    <x v="0"/>
    <x v="1"/>
    <x v="2"/>
    <x v="8"/>
    <n v="254"/>
    <n v="6"/>
    <n v="4"/>
    <n v="7"/>
    <n v="7"/>
    <n v="174"/>
    <n v="10"/>
    <n v="2"/>
    <n v="8"/>
    <n v="19"/>
    <n v="16"/>
    <n v="1"/>
    <n v="0"/>
    <n v="590"/>
    <n v="456"/>
    <n v="43"/>
    <n v="0"/>
    <n v="3"/>
    <n v="1612"/>
    <n v="755"/>
    <n v="49"/>
    <n v="51"/>
    <n v="127"/>
    <n v="1233"/>
    <n v="578"/>
    <n v="11"/>
    <n v="39"/>
    <n v="162"/>
    <n v="285"/>
    <n v="59"/>
    <n v="3"/>
    <n v="9"/>
    <n v="48"/>
    <n v="113"/>
    <n v="76"/>
    <n v="11"/>
    <n v="0"/>
    <n v="2"/>
    <n v="0"/>
    <n v="1"/>
    <n v="0"/>
    <n v="0"/>
    <n v="0"/>
    <n v="0"/>
    <n v="0"/>
    <n v="0"/>
    <n v="0"/>
    <n v="0"/>
    <n v="0"/>
    <n v="0"/>
    <n v="0"/>
    <n v="0"/>
    <n v="0"/>
    <n v="0"/>
    <n v="5"/>
    <n v="7"/>
    <n v="230"/>
    <n v="18"/>
    <n v="530"/>
    <n v="1337"/>
    <n v="987"/>
    <n v="206"/>
    <n v="97"/>
    <n v="6070"/>
    <n v="1219"/>
    <n v="0"/>
    <n v="63"/>
    <n v="214"/>
    <n v="1613"/>
    <n v="3829"/>
  </r>
  <r>
    <x v="0"/>
    <x v="1"/>
    <x v="2"/>
    <x v="9"/>
    <n v="251"/>
    <n v="6"/>
    <n v="4"/>
    <n v="7"/>
    <n v="7"/>
    <n v="180"/>
    <n v="10"/>
    <n v="1"/>
    <n v="8"/>
    <n v="19"/>
    <n v="16"/>
    <n v="1"/>
    <n v="0"/>
    <n v="588"/>
    <n v="464"/>
    <n v="41"/>
    <n v="0"/>
    <n v="2"/>
    <n v="1609"/>
    <n v="843"/>
    <n v="48"/>
    <n v="50"/>
    <n v="123"/>
    <n v="1229"/>
    <n v="645"/>
    <n v="11"/>
    <n v="39"/>
    <n v="161"/>
    <n v="287"/>
    <n v="80"/>
    <n v="3"/>
    <n v="10"/>
    <n v="47"/>
    <n v="113"/>
    <n v="78"/>
    <n v="11"/>
    <n v="0"/>
    <n v="2"/>
    <n v="0"/>
    <n v="1"/>
    <n v="0"/>
    <n v="0"/>
    <n v="0"/>
    <n v="0"/>
    <n v="0"/>
    <n v="0"/>
    <n v="0"/>
    <n v="0"/>
    <n v="0"/>
    <n v="0"/>
    <n v="0"/>
    <n v="0"/>
    <n v="0"/>
    <n v="0"/>
    <n v="5"/>
    <n v="7"/>
    <n v="230"/>
    <n v="18"/>
    <n v="528"/>
    <n v="1338"/>
    <n v="987"/>
    <n v="211"/>
    <n v="97"/>
    <n v="6075"/>
    <n v="1597"/>
    <n v="0"/>
    <n v="60"/>
    <n v="216"/>
    <n v="1606"/>
    <n v="3854"/>
  </r>
  <r>
    <x v="0"/>
    <x v="1"/>
    <x v="2"/>
    <x v="10"/>
    <n v="250"/>
    <n v="6"/>
    <n v="4"/>
    <n v="7"/>
    <n v="7"/>
    <n v="182"/>
    <n v="10"/>
    <n v="1"/>
    <n v="8"/>
    <n v="19"/>
    <n v="16"/>
    <n v="1"/>
    <n v="0"/>
    <n v="589"/>
    <n v="467"/>
    <n v="41"/>
    <n v="0"/>
    <n v="2"/>
    <n v="1609"/>
    <n v="873"/>
    <n v="48"/>
    <n v="48"/>
    <n v="121"/>
    <n v="1237"/>
    <n v="678"/>
    <n v="10"/>
    <n v="39"/>
    <n v="164"/>
    <n v="286"/>
    <n v="89"/>
    <n v="3"/>
    <n v="10"/>
    <n v="47"/>
    <n v="113"/>
    <n v="78"/>
    <n v="11"/>
    <n v="0"/>
    <n v="2"/>
    <n v="0"/>
    <n v="1"/>
    <n v="0"/>
    <n v="0"/>
    <n v="0"/>
    <n v="0"/>
    <n v="0"/>
    <n v="0"/>
    <n v="0"/>
    <n v="0"/>
    <n v="0"/>
    <n v="0"/>
    <n v="0"/>
    <n v="0"/>
    <n v="0"/>
    <n v="0"/>
    <n v="5"/>
    <n v="7"/>
    <n v="229"/>
    <n v="18"/>
    <n v="529"/>
    <n v="1338"/>
    <n v="993"/>
    <n v="212"/>
    <n v="97"/>
    <n v="6078"/>
    <n v="1743"/>
    <n v="0"/>
    <n v="59"/>
    <n v="216"/>
    <n v="1599"/>
    <n v="3867"/>
  </r>
  <r>
    <x v="0"/>
    <x v="1"/>
    <x v="2"/>
    <x v="11"/>
    <n v="249"/>
    <n v="6"/>
    <n v="4"/>
    <n v="7"/>
    <n v="7"/>
    <n v="184"/>
    <n v="10"/>
    <n v="1"/>
    <n v="8"/>
    <n v="19"/>
    <n v="16"/>
    <n v="1"/>
    <n v="0"/>
    <n v="591"/>
    <n v="472"/>
    <n v="41"/>
    <n v="0"/>
    <n v="2"/>
    <n v="1609"/>
    <n v="897"/>
    <n v="48"/>
    <n v="48"/>
    <n v="119"/>
    <n v="1238"/>
    <n v="692"/>
    <n v="10"/>
    <n v="39"/>
    <n v="164"/>
    <n v="286"/>
    <n v="90"/>
    <n v="3"/>
    <n v="10"/>
    <n v="47"/>
    <n v="113"/>
    <n v="79"/>
    <n v="11"/>
    <n v="0"/>
    <n v="2"/>
    <n v="0"/>
    <n v="1"/>
    <n v="0"/>
    <n v="0"/>
    <n v="0"/>
    <n v="0"/>
    <n v="0"/>
    <n v="0"/>
    <n v="0"/>
    <n v="0"/>
    <n v="0"/>
    <n v="0"/>
    <n v="0"/>
    <n v="0"/>
    <n v="0"/>
    <n v="0"/>
    <n v="5"/>
    <n v="7"/>
    <n v="228"/>
    <n v="18"/>
    <n v="531"/>
    <n v="1339"/>
    <n v="996"/>
    <n v="212"/>
    <n v="97"/>
    <n v="6071"/>
    <n v="1849"/>
    <n v="0"/>
    <n v="59"/>
    <n v="213"/>
    <n v="1584"/>
    <n v="3883"/>
  </r>
  <r>
    <x v="0"/>
    <x v="1"/>
    <x v="2"/>
    <x v="12"/>
    <n v="249"/>
    <n v="6"/>
    <n v="4"/>
    <n v="7"/>
    <n v="7"/>
    <n v="185"/>
    <n v="10"/>
    <n v="1"/>
    <n v="8"/>
    <n v="20"/>
    <n v="17"/>
    <n v="1"/>
    <n v="0"/>
    <n v="588"/>
    <n v="473"/>
    <n v="39"/>
    <n v="0"/>
    <n v="2"/>
    <n v="1609"/>
    <n v="911"/>
    <n v="48"/>
    <n v="48"/>
    <n v="120"/>
    <n v="1240"/>
    <n v="710"/>
    <n v="10"/>
    <n v="39"/>
    <n v="166"/>
    <n v="287"/>
    <n v="94"/>
    <n v="3"/>
    <n v="10"/>
    <n v="46"/>
    <n v="115"/>
    <n v="80"/>
    <n v="12"/>
    <n v="0"/>
    <n v="2"/>
    <n v="0"/>
    <n v="1"/>
    <n v="0"/>
    <n v="0"/>
    <n v="0"/>
    <n v="0"/>
    <n v="0"/>
    <n v="0"/>
    <n v="0"/>
    <n v="0"/>
    <n v="0"/>
    <n v="0"/>
    <n v="0"/>
    <n v="0"/>
    <n v="0"/>
    <n v="0"/>
    <n v="5"/>
    <n v="7"/>
    <n v="229"/>
    <n v="19"/>
    <n v="530"/>
    <n v="1341"/>
    <n v="997"/>
    <n v="218"/>
    <n v="99"/>
    <n v="6072"/>
    <n v="1929"/>
    <n v="0"/>
    <n v="58"/>
    <n v="212"/>
    <n v="1572"/>
    <n v="3906"/>
  </r>
  <r>
    <x v="0"/>
    <x v="1"/>
    <x v="2"/>
    <x v="13"/>
    <n v="250"/>
    <n v="6"/>
    <n v="4"/>
    <n v="7"/>
    <n v="7"/>
    <n v="186"/>
    <n v="10"/>
    <n v="1"/>
    <n v="8"/>
    <n v="20"/>
    <n v="17"/>
    <n v="1"/>
    <n v="0"/>
    <n v="585"/>
    <n v="472"/>
    <n v="38"/>
    <n v="0"/>
    <n v="2"/>
    <n v="1610"/>
    <n v="922"/>
    <n v="48"/>
    <n v="47"/>
    <n v="122"/>
    <n v="1239"/>
    <n v="715"/>
    <n v="10"/>
    <n v="38"/>
    <n v="166"/>
    <n v="290"/>
    <n v="97"/>
    <n v="3"/>
    <n v="10"/>
    <n v="46"/>
    <n v="115"/>
    <n v="80"/>
    <n v="12"/>
    <n v="0"/>
    <n v="2"/>
    <n v="0"/>
    <n v="1"/>
    <n v="0"/>
    <n v="0"/>
    <n v="0"/>
    <n v="0"/>
    <n v="0"/>
    <n v="0"/>
    <n v="0"/>
    <n v="0"/>
    <n v="0"/>
    <n v="0"/>
    <n v="0"/>
    <n v="0"/>
    <n v="0"/>
    <n v="0"/>
    <n v="5"/>
    <n v="7"/>
    <n v="229"/>
    <n v="19"/>
    <n v="528"/>
    <n v="1342"/>
    <n v="998"/>
    <n v="219"/>
    <n v="99"/>
    <n v="6068"/>
    <n v="1955"/>
    <n v="0"/>
    <n v="56"/>
    <n v="212"/>
    <n v="1566"/>
    <n v="3916"/>
  </r>
  <r>
    <x v="0"/>
    <x v="1"/>
    <x v="2"/>
    <x v="14"/>
    <n v="251"/>
    <n v="7"/>
    <n v="6"/>
    <n v="6"/>
    <n v="6"/>
    <n v="188"/>
    <n v="10"/>
    <n v="1"/>
    <n v="8"/>
    <n v="19"/>
    <n v="17"/>
    <n v="1"/>
    <n v="0"/>
    <n v="586"/>
    <n v="476"/>
    <n v="38"/>
    <n v="0"/>
    <n v="2"/>
    <n v="1609"/>
    <n v="939"/>
    <n v="47"/>
    <n v="46"/>
    <n v="120"/>
    <n v="1240"/>
    <n v="723"/>
    <n v="10"/>
    <n v="38"/>
    <n v="164"/>
    <n v="293"/>
    <n v="99"/>
    <n v="3"/>
    <n v="10"/>
    <n v="46"/>
    <n v="115"/>
    <n v="82"/>
    <n v="12"/>
    <n v="0"/>
    <n v="2"/>
    <n v="0"/>
    <n v="1"/>
    <n v="0"/>
    <n v="0"/>
    <n v="0"/>
    <n v="0"/>
    <n v="0"/>
    <n v="0"/>
    <n v="0"/>
    <n v="0"/>
    <n v="0"/>
    <n v="0"/>
    <n v="0"/>
    <n v="0"/>
    <n v="0"/>
    <n v="0"/>
    <n v="6"/>
    <n v="6"/>
    <n v="230"/>
    <n v="18"/>
    <n v="529"/>
    <n v="1344"/>
    <n v="1000"/>
    <n v="220"/>
    <n v="99"/>
    <n v="6072"/>
    <n v="2018"/>
    <n v="0"/>
    <n v="56"/>
    <n v="210"/>
    <n v="1540"/>
    <n v="3940"/>
  </r>
  <r>
    <x v="0"/>
    <x v="1"/>
    <x v="2"/>
    <x v="15"/>
    <n v="250"/>
    <n v="7"/>
    <n v="6"/>
    <n v="6"/>
    <n v="6"/>
    <n v="188"/>
    <n v="10"/>
    <n v="1"/>
    <n v="8"/>
    <n v="19"/>
    <n v="17"/>
    <n v="1"/>
    <n v="0"/>
    <n v="587"/>
    <n v="477"/>
    <n v="38"/>
    <n v="0"/>
    <n v="2"/>
    <n v="1614"/>
    <n v="948"/>
    <n v="47"/>
    <n v="46"/>
    <n v="119"/>
    <n v="1240"/>
    <n v="735"/>
    <n v="10"/>
    <n v="38"/>
    <n v="165"/>
    <n v="296"/>
    <n v="100"/>
    <n v="3"/>
    <n v="9"/>
    <n v="46"/>
    <n v="114"/>
    <n v="82"/>
    <n v="12"/>
    <n v="0"/>
    <n v="2"/>
    <n v="0"/>
    <n v="1"/>
    <n v="0"/>
    <n v="0"/>
    <n v="0"/>
    <n v="0"/>
    <n v="0"/>
    <n v="0"/>
    <n v="0"/>
    <n v="0"/>
    <n v="0"/>
    <n v="0"/>
    <n v="0"/>
    <n v="0"/>
    <n v="0"/>
    <n v="0"/>
    <n v="6"/>
    <n v="6"/>
    <n v="229"/>
    <n v="18"/>
    <n v="530"/>
    <n v="1349"/>
    <n v="1002"/>
    <n v="223"/>
    <n v="98"/>
    <n v="6077"/>
    <n v="2062"/>
    <n v="0"/>
    <n v="56"/>
    <n v="208"/>
    <n v="1542"/>
    <n v="3956"/>
  </r>
  <r>
    <x v="0"/>
    <x v="1"/>
    <x v="2"/>
    <x v="16"/>
    <n v="250"/>
    <n v="7"/>
    <n v="6"/>
    <n v="6"/>
    <n v="6"/>
    <n v="188"/>
    <n v="10"/>
    <n v="1"/>
    <n v="8"/>
    <n v="19"/>
    <n v="17"/>
    <n v="1"/>
    <n v="0"/>
    <n v="583"/>
    <n v="474"/>
    <n v="37"/>
    <n v="0"/>
    <n v="2"/>
    <n v="1610"/>
    <n v="953"/>
    <n v="47"/>
    <n v="46"/>
    <n v="120"/>
    <n v="1241"/>
    <n v="737"/>
    <n v="10"/>
    <n v="38"/>
    <n v="166"/>
    <n v="295"/>
    <n v="101"/>
    <n v="3"/>
    <n v="9"/>
    <n v="44"/>
    <n v="114"/>
    <n v="82"/>
    <n v="11"/>
    <n v="0"/>
    <n v="2"/>
    <n v="0"/>
    <n v="1"/>
    <n v="0"/>
    <n v="0"/>
    <n v="0"/>
    <n v="0"/>
    <n v="0"/>
    <n v="0"/>
    <n v="0"/>
    <n v="0"/>
    <n v="0"/>
    <n v="0"/>
    <n v="0"/>
    <n v="0"/>
    <n v="0"/>
    <n v="0"/>
    <n v="6"/>
    <n v="6"/>
    <n v="229"/>
    <n v="18"/>
    <n v="527"/>
    <n v="1345"/>
    <n v="1001"/>
    <n v="225"/>
    <n v="98"/>
    <n v="6083"/>
    <n v="2089"/>
    <n v="0"/>
    <n v="56"/>
    <n v="204"/>
    <n v="1553"/>
    <n v="3957"/>
  </r>
  <r>
    <x v="0"/>
    <x v="2"/>
    <x v="3"/>
    <x v="0"/>
    <n v="89"/>
    <n v="2"/>
    <n v="0"/>
    <n v="0"/>
    <n v="0"/>
    <n v="19"/>
    <n v="2"/>
    <n v="6"/>
    <n v="5"/>
    <n v="0"/>
    <n v="0"/>
    <n v="0"/>
    <n v="0"/>
    <n v="358"/>
    <n v="0"/>
    <n v="177"/>
    <n v="3"/>
    <n v="7"/>
    <n v="1192"/>
    <n v="0"/>
    <n v="67"/>
    <n v="85"/>
    <n v="139"/>
    <n v="764"/>
    <n v="50"/>
    <n v="1"/>
    <n v="18"/>
    <n v="103"/>
    <n v="132"/>
    <n v="0"/>
    <n v="4"/>
    <n v="3"/>
    <n v="23"/>
    <n v="32"/>
    <n v="0"/>
    <n v="5"/>
    <n v="0"/>
    <n v="1"/>
    <n v="0"/>
    <n v="0"/>
    <n v="0"/>
    <n v="0"/>
    <n v="0"/>
    <n v="0"/>
    <n v="0"/>
    <n v="0"/>
    <n v="0"/>
    <n v="0"/>
    <n v="0"/>
    <n v="9"/>
    <n v="20"/>
    <n v="0"/>
    <n v="1"/>
    <n v="0"/>
    <m/>
    <m/>
    <m/>
    <m/>
    <m/>
    <m/>
    <m/>
    <m/>
    <m/>
    <m/>
    <m/>
    <m/>
    <m/>
    <m/>
    <m/>
    <m/>
  </r>
  <r>
    <x v="0"/>
    <x v="2"/>
    <x v="3"/>
    <x v="1"/>
    <n v="91"/>
    <n v="2"/>
    <n v="1"/>
    <n v="0"/>
    <n v="0"/>
    <n v="29"/>
    <n v="2"/>
    <n v="6"/>
    <n v="6"/>
    <n v="0"/>
    <n v="0"/>
    <n v="0"/>
    <n v="0"/>
    <n v="358"/>
    <n v="0"/>
    <n v="207"/>
    <n v="3"/>
    <n v="7"/>
    <n v="1188"/>
    <n v="0"/>
    <n v="115"/>
    <n v="83"/>
    <n v="136"/>
    <n v="766"/>
    <n v="65"/>
    <n v="1"/>
    <n v="18"/>
    <n v="105"/>
    <n v="135"/>
    <n v="0"/>
    <n v="4"/>
    <n v="3"/>
    <n v="25"/>
    <n v="35"/>
    <n v="0"/>
    <n v="7"/>
    <n v="0"/>
    <n v="1"/>
    <n v="0"/>
    <n v="0"/>
    <n v="0"/>
    <n v="0"/>
    <n v="0"/>
    <n v="0"/>
    <n v="0"/>
    <n v="0"/>
    <n v="0"/>
    <n v="0"/>
    <n v="0"/>
    <n v="9"/>
    <n v="20"/>
    <n v="0"/>
    <n v="1"/>
    <n v="0"/>
    <m/>
    <m/>
    <m/>
    <m/>
    <m/>
    <m/>
    <m/>
    <m/>
    <m/>
    <m/>
    <m/>
    <m/>
    <m/>
    <m/>
    <m/>
    <m/>
  </r>
  <r>
    <x v="0"/>
    <x v="2"/>
    <x v="3"/>
    <x v="2"/>
    <n v="92"/>
    <n v="2"/>
    <n v="1"/>
    <n v="0"/>
    <n v="0"/>
    <n v="33"/>
    <n v="2"/>
    <n v="7"/>
    <n v="6"/>
    <n v="0"/>
    <n v="0"/>
    <n v="0"/>
    <n v="0"/>
    <n v="359"/>
    <n v="240"/>
    <n v="9"/>
    <n v="2"/>
    <n v="7"/>
    <n v="1193"/>
    <n v="162"/>
    <n v="21"/>
    <n v="85"/>
    <n v="132"/>
    <n v="768"/>
    <n v="82"/>
    <n v="1"/>
    <n v="19"/>
    <n v="106"/>
    <n v="135"/>
    <n v="6"/>
    <n v="1"/>
    <n v="3"/>
    <n v="24"/>
    <n v="35"/>
    <n v="8"/>
    <n v="0"/>
    <n v="0"/>
    <n v="1"/>
    <n v="0"/>
    <n v="0"/>
    <n v="0"/>
    <n v="0"/>
    <n v="0"/>
    <n v="0"/>
    <n v="0"/>
    <n v="0"/>
    <n v="0"/>
    <n v="0"/>
    <n v="0"/>
    <n v="0"/>
    <n v="0"/>
    <n v="0"/>
    <n v="0"/>
    <n v="0"/>
    <n v="2"/>
    <n v="0"/>
    <n v="74"/>
    <n v="0"/>
    <n v="333"/>
    <n v="904"/>
    <n v="619"/>
    <n v="99"/>
    <n v="33"/>
    <m/>
    <m/>
    <m/>
    <m/>
    <m/>
    <m/>
    <m/>
  </r>
  <r>
    <x v="0"/>
    <x v="2"/>
    <x v="3"/>
    <x v="3"/>
    <n v="93"/>
    <n v="2"/>
    <n v="1"/>
    <n v="0"/>
    <n v="0"/>
    <n v="39"/>
    <n v="2"/>
    <n v="7"/>
    <n v="6"/>
    <n v="0"/>
    <n v="0"/>
    <n v="0"/>
    <n v="0"/>
    <n v="359"/>
    <n v="256"/>
    <n v="9"/>
    <n v="2"/>
    <n v="7"/>
    <n v="1194"/>
    <n v="232"/>
    <n v="21"/>
    <n v="86"/>
    <n v="132"/>
    <n v="769"/>
    <n v="107"/>
    <n v="1"/>
    <n v="19"/>
    <n v="105"/>
    <n v="135"/>
    <n v="7"/>
    <n v="1"/>
    <n v="2"/>
    <n v="24"/>
    <n v="36"/>
    <n v="10"/>
    <n v="0"/>
    <n v="0"/>
    <n v="1"/>
    <n v="0"/>
    <n v="0"/>
    <n v="0"/>
    <n v="0"/>
    <n v="0"/>
    <n v="0"/>
    <n v="0"/>
    <n v="0"/>
    <n v="0"/>
    <n v="0"/>
    <n v="0"/>
    <n v="0"/>
    <n v="0"/>
    <n v="0"/>
    <n v="0"/>
    <n v="0"/>
    <n v="2"/>
    <n v="0"/>
    <n v="75"/>
    <n v="0"/>
    <n v="333"/>
    <n v="910"/>
    <n v="621"/>
    <n v="100"/>
    <n v="34"/>
    <m/>
    <m/>
    <m/>
    <m/>
    <m/>
    <m/>
    <m/>
  </r>
  <r>
    <x v="0"/>
    <x v="2"/>
    <x v="3"/>
    <x v="4"/>
    <n v="92"/>
    <n v="2"/>
    <n v="1"/>
    <n v="0"/>
    <n v="0"/>
    <n v="43"/>
    <n v="2"/>
    <n v="7"/>
    <n v="6"/>
    <n v="0"/>
    <n v="0"/>
    <n v="0"/>
    <n v="0"/>
    <n v="358"/>
    <n v="262"/>
    <n v="9"/>
    <n v="2"/>
    <n v="7"/>
    <n v="1197"/>
    <n v="297"/>
    <n v="21"/>
    <n v="85"/>
    <n v="132"/>
    <n v="772"/>
    <n v="141"/>
    <n v="1"/>
    <n v="19"/>
    <n v="105"/>
    <n v="137"/>
    <n v="9"/>
    <n v="1"/>
    <n v="2"/>
    <n v="23"/>
    <n v="36"/>
    <n v="12"/>
    <n v="0"/>
    <n v="0"/>
    <n v="1"/>
    <n v="0"/>
    <n v="0"/>
    <n v="0"/>
    <n v="0"/>
    <n v="0"/>
    <n v="0"/>
    <n v="0"/>
    <n v="0"/>
    <n v="0"/>
    <n v="0"/>
    <n v="0"/>
    <n v="0"/>
    <n v="0"/>
    <n v="0"/>
    <n v="0"/>
    <n v="0"/>
    <n v="2"/>
    <n v="0"/>
    <n v="74"/>
    <n v="0"/>
    <n v="332"/>
    <n v="912"/>
    <n v="625"/>
    <n v="102"/>
    <n v="34"/>
    <m/>
    <m/>
    <m/>
    <m/>
    <m/>
    <m/>
    <m/>
  </r>
  <r>
    <x v="0"/>
    <x v="2"/>
    <x v="3"/>
    <x v="5"/>
    <n v="92"/>
    <n v="2"/>
    <n v="1"/>
    <n v="0"/>
    <n v="0"/>
    <n v="45"/>
    <n v="2"/>
    <n v="7"/>
    <n v="6"/>
    <n v="0"/>
    <n v="0"/>
    <n v="0"/>
    <n v="0"/>
    <n v="356"/>
    <n v="279"/>
    <n v="9"/>
    <n v="2"/>
    <n v="7"/>
    <n v="1153"/>
    <n v="394"/>
    <n v="19"/>
    <n v="73"/>
    <n v="117"/>
    <n v="774"/>
    <n v="196"/>
    <n v="1"/>
    <n v="18"/>
    <n v="105"/>
    <n v="138"/>
    <n v="10"/>
    <n v="1"/>
    <n v="2"/>
    <n v="23"/>
    <n v="36"/>
    <n v="14"/>
    <n v="0"/>
    <n v="0"/>
    <n v="1"/>
    <n v="0"/>
    <n v="0"/>
    <n v="0"/>
    <n v="0"/>
    <n v="0"/>
    <n v="0"/>
    <n v="0"/>
    <n v="0"/>
    <n v="0"/>
    <n v="0"/>
    <n v="0"/>
    <n v="0"/>
    <n v="0"/>
    <n v="0"/>
    <n v="0"/>
    <n v="0"/>
    <n v="2"/>
    <n v="0"/>
    <n v="74"/>
    <n v="0"/>
    <n v="330"/>
    <n v="898"/>
    <n v="627"/>
    <n v="103"/>
    <n v="33"/>
    <m/>
    <m/>
    <m/>
    <m/>
    <m/>
    <m/>
    <m/>
  </r>
  <r>
    <x v="0"/>
    <x v="2"/>
    <x v="3"/>
    <x v="6"/>
    <n v="93"/>
    <n v="2"/>
    <n v="1"/>
    <n v="0"/>
    <n v="0"/>
    <n v="48"/>
    <n v="2"/>
    <n v="7"/>
    <n v="5"/>
    <n v="0"/>
    <n v="0"/>
    <n v="0"/>
    <n v="0"/>
    <n v="356"/>
    <n v="287"/>
    <n v="9"/>
    <n v="2"/>
    <n v="7"/>
    <n v="1154"/>
    <n v="459"/>
    <n v="19"/>
    <n v="73"/>
    <n v="117"/>
    <n v="773"/>
    <n v="270"/>
    <n v="1"/>
    <n v="17"/>
    <n v="104"/>
    <n v="141"/>
    <n v="14"/>
    <n v="1"/>
    <n v="3"/>
    <n v="25"/>
    <n v="35"/>
    <n v="14"/>
    <n v="0"/>
    <n v="0"/>
    <n v="1"/>
    <n v="0"/>
    <n v="0"/>
    <n v="0"/>
    <n v="0"/>
    <n v="0"/>
    <n v="0"/>
    <n v="0"/>
    <n v="0"/>
    <n v="0"/>
    <n v="0"/>
    <n v="0"/>
    <n v="0"/>
    <n v="0"/>
    <n v="0"/>
    <n v="0"/>
    <n v="0"/>
    <n v="2"/>
    <n v="0"/>
    <n v="74"/>
    <n v="0"/>
    <n v="331"/>
    <n v="903"/>
    <n v="628"/>
    <n v="103"/>
    <n v="32"/>
    <m/>
    <m/>
    <m/>
    <m/>
    <m/>
    <m/>
    <m/>
  </r>
  <r>
    <x v="0"/>
    <x v="2"/>
    <x v="3"/>
    <x v="7"/>
    <n v="93"/>
    <n v="2"/>
    <n v="1"/>
    <n v="0"/>
    <n v="0"/>
    <n v="50"/>
    <n v="2"/>
    <n v="7"/>
    <n v="5"/>
    <n v="0"/>
    <n v="0"/>
    <n v="0"/>
    <n v="0"/>
    <n v="358"/>
    <n v="294"/>
    <n v="9"/>
    <n v="2"/>
    <n v="7"/>
    <n v="1156"/>
    <n v="492"/>
    <n v="19"/>
    <n v="75"/>
    <n v="114"/>
    <n v="777"/>
    <n v="321"/>
    <n v="1"/>
    <n v="16"/>
    <n v="105"/>
    <n v="140"/>
    <n v="19"/>
    <n v="2"/>
    <n v="2"/>
    <n v="25"/>
    <n v="35"/>
    <n v="15"/>
    <n v="0"/>
    <n v="0"/>
    <n v="1"/>
    <n v="0"/>
    <n v="0"/>
    <n v="0"/>
    <n v="0"/>
    <n v="0"/>
    <n v="0"/>
    <n v="0"/>
    <n v="0"/>
    <n v="0"/>
    <n v="0"/>
    <n v="0"/>
    <n v="0"/>
    <n v="0"/>
    <n v="0"/>
    <n v="0"/>
    <n v="0"/>
    <n v="2"/>
    <n v="0"/>
    <n v="75"/>
    <n v="0"/>
    <n v="333"/>
    <n v="905"/>
    <n v="630"/>
    <n v="104"/>
    <n v="32"/>
    <m/>
    <m/>
    <m/>
    <m/>
    <m/>
    <m/>
    <m/>
  </r>
  <r>
    <x v="0"/>
    <x v="2"/>
    <x v="3"/>
    <x v="8"/>
    <n v="94"/>
    <n v="2"/>
    <n v="2"/>
    <n v="0"/>
    <n v="0"/>
    <n v="55"/>
    <n v="2"/>
    <n v="7"/>
    <n v="4"/>
    <n v="0"/>
    <n v="0"/>
    <n v="0"/>
    <n v="0"/>
    <n v="358"/>
    <n v="298"/>
    <n v="9"/>
    <n v="2"/>
    <n v="8"/>
    <n v="1164"/>
    <n v="549"/>
    <n v="21"/>
    <n v="76"/>
    <n v="112"/>
    <n v="780"/>
    <n v="383"/>
    <n v="1"/>
    <n v="16"/>
    <n v="106"/>
    <n v="140"/>
    <n v="33"/>
    <n v="2"/>
    <n v="3"/>
    <n v="24"/>
    <n v="35"/>
    <n v="27"/>
    <n v="0"/>
    <n v="0"/>
    <n v="1"/>
    <n v="0"/>
    <n v="0"/>
    <n v="0"/>
    <n v="0"/>
    <n v="0"/>
    <n v="0"/>
    <n v="0"/>
    <n v="0"/>
    <n v="0"/>
    <n v="0"/>
    <n v="0"/>
    <n v="0"/>
    <n v="0"/>
    <n v="0"/>
    <n v="0"/>
    <n v="0"/>
    <n v="2"/>
    <n v="0"/>
    <n v="77"/>
    <n v="0"/>
    <n v="332"/>
    <n v="912"/>
    <n v="631"/>
    <n v="104"/>
    <n v="34"/>
    <n v="3660"/>
    <n v="781"/>
    <n v="0"/>
    <n v="23"/>
    <n v="152"/>
    <n v="925"/>
    <n v="2380"/>
  </r>
  <r>
    <x v="0"/>
    <x v="2"/>
    <x v="3"/>
    <x v="9"/>
    <n v="95"/>
    <n v="2"/>
    <n v="2"/>
    <n v="0"/>
    <n v="0"/>
    <n v="56"/>
    <n v="2"/>
    <n v="7"/>
    <n v="5"/>
    <n v="0"/>
    <n v="0"/>
    <n v="0"/>
    <n v="0"/>
    <n v="357"/>
    <n v="301"/>
    <n v="9"/>
    <n v="2"/>
    <n v="8"/>
    <n v="1170"/>
    <n v="594"/>
    <n v="22"/>
    <n v="72"/>
    <n v="111"/>
    <n v="783"/>
    <n v="430"/>
    <n v="0"/>
    <n v="16"/>
    <n v="106"/>
    <n v="142"/>
    <n v="49"/>
    <n v="1"/>
    <n v="3"/>
    <n v="24"/>
    <n v="34"/>
    <n v="29"/>
    <n v="0"/>
    <n v="0"/>
    <n v="1"/>
    <n v="0"/>
    <n v="0"/>
    <n v="0"/>
    <n v="0"/>
    <n v="0"/>
    <n v="0"/>
    <n v="0"/>
    <n v="0"/>
    <n v="0"/>
    <n v="0"/>
    <n v="0"/>
    <n v="0"/>
    <n v="0"/>
    <n v="0"/>
    <n v="0"/>
    <n v="0"/>
    <n v="2"/>
    <n v="0"/>
    <n v="77"/>
    <n v="0"/>
    <n v="331"/>
    <n v="921"/>
    <n v="638"/>
    <n v="107"/>
    <n v="33"/>
    <n v="3659"/>
    <n v="1012"/>
    <n v="0"/>
    <n v="20"/>
    <n v="152"/>
    <n v="919"/>
    <n v="2392"/>
  </r>
  <r>
    <x v="0"/>
    <x v="2"/>
    <x v="3"/>
    <x v="10"/>
    <n v="94"/>
    <n v="2"/>
    <n v="2"/>
    <n v="0"/>
    <n v="0"/>
    <n v="55"/>
    <n v="2"/>
    <n v="7"/>
    <n v="5"/>
    <n v="0"/>
    <n v="0"/>
    <n v="0"/>
    <n v="0"/>
    <n v="360"/>
    <n v="305"/>
    <n v="9"/>
    <n v="2"/>
    <n v="8"/>
    <n v="1165"/>
    <n v="618"/>
    <n v="22"/>
    <n v="73"/>
    <n v="109"/>
    <n v="787"/>
    <n v="446"/>
    <n v="0"/>
    <n v="16"/>
    <n v="107"/>
    <n v="143"/>
    <n v="55"/>
    <n v="1"/>
    <n v="3"/>
    <n v="23"/>
    <n v="34"/>
    <n v="29"/>
    <n v="0"/>
    <n v="0"/>
    <n v="1"/>
    <n v="0"/>
    <n v="0"/>
    <n v="0"/>
    <n v="0"/>
    <n v="0"/>
    <n v="0"/>
    <n v="0"/>
    <n v="0"/>
    <n v="0"/>
    <n v="0"/>
    <n v="0"/>
    <n v="0"/>
    <n v="0"/>
    <n v="0"/>
    <n v="0"/>
    <n v="0"/>
    <n v="2"/>
    <n v="0"/>
    <n v="76"/>
    <n v="0"/>
    <n v="334"/>
    <n v="918"/>
    <n v="640"/>
    <n v="109"/>
    <n v="33"/>
    <n v="3668"/>
    <n v="1110"/>
    <n v="0"/>
    <n v="20"/>
    <n v="152"/>
    <n v="913"/>
    <n v="2400"/>
  </r>
  <r>
    <x v="0"/>
    <x v="2"/>
    <x v="3"/>
    <x v="11"/>
    <n v="94"/>
    <n v="2"/>
    <n v="2"/>
    <n v="0"/>
    <n v="0"/>
    <n v="60"/>
    <n v="2"/>
    <n v="7"/>
    <n v="4"/>
    <n v="0"/>
    <n v="0"/>
    <n v="0"/>
    <n v="0"/>
    <n v="359"/>
    <n v="304"/>
    <n v="9"/>
    <n v="2"/>
    <n v="8"/>
    <n v="1169"/>
    <n v="634"/>
    <n v="22"/>
    <n v="72"/>
    <n v="109"/>
    <n v="787"/>
    <n v="458"/>
    <n v="0"/>
    <n v="16"/>
    <n v="106"/>
    <n v="143"/>
    <n v="56"/>
    <n v="1"/>
    <n v="4"/>
    <n v="22"/>
    <n v="34"/>
    <n v="29"/>
    <n v="0"/>
    <n v="0"/>
    <n v="1"/>
    <n v="0"/>
    <n v="0"/>
    <n v="0"/>
    <n v="0"/>
    <n v="0"/>
    <n v="0"/>
    <n v="0"/>
    <n v="0"/>
    <n v="0"/>
    <n v="0"/>
    <n v="0"/>
    <n v="0"/>
    <n v="0"/>
    <n v="0"/>
    <n v="0"/>
    <n v="0"/>
    <n v="2"/>
    <n v="0"/>
    <n v="76"/>
    <n v="0"/>
    <n v="333"/>
    <n v="922"/>
    <n v="641"/>
    <n v="110"/>
    <n v="33"/>
    <n v="3671"/>
    <n v="1180"/>
    <n v="0"/>
    <n v="20"/>
    <n v="152"/>
    <n v="907"/>
    <n v="2412"/>
  </r>
  <r>
    <x v="0"/>
    <x v="2"/>
    <x v="3"/>
    <x v="12"/>
    <n v="96"/>
    <n v="2"/>
    <n v="2"/>
    <n v="0"/>
    <n v="0"/>
    <n v="65"/>
    <n v="2"/>
    <n v="7"/>
    <n v="4"/>
    <n v="0"/>
    <n v="0"/>
    <n v="0"/>
    <n v="0"/>
    <n v="359"/>
    <n v="307"/>
    <n v="9"/>
    <n v="2"/>
    <n v="8"/>
    <n v="1164"/>
    <n v="644"/>
    <n v="22"/>
    <n v="71"/>
    <n v="105"/>
    <n v="786"/>
    <n v="464"/>
    <n v="0"/>
    <n v="16"/>
    <n v="106"/>
    <n v="143"/>
    <n v="59"/>
    <n v="1"/>
    <n v="4"/>
    <n v="22"/>
    <n v="34"/>
    <n v="29"/>
    <n v="0"/>
    <n v="0"/>
    <n v="1"/>
    <n v="0"/>
    <n v="0"/>
    <n v="0"/>
    <n v="0"/>
    <n v="0"/>
    <n v="0"/>
    <n v="0"/>
    <n v="0"/>
    <n v="0"/>
    <n v="0"/>
    <n v="0"/>
    <n v="0"/>
    <n v="0"/>
    <n v="0"/>
    <n v="0"/>
    <n v="0"/>
    <n v="2"/>
    <n v="0"/>
    <n v="78"/>
    <n v="0"/>
    <n v="333"/>
    <n v="921"/>
    <n v="640"/>
    <n v="109"/>
    <n v="33"/>
    <n v="3662"/>
    <n v="1236"/>
    <n v="0"/>
    <n v="20"/>
    <n v="149"/>
    <n v="900"/>
    <n v="2409"/>
  </r>
  <r>
    <x v="0"/>
    <x v="2"/>
    <x v="3"/>
    <x v="13"/>
    <n v="96"/>
    <n v="2"/>
    <n v="2"/>
    <n v="0"/>
    <n v="0"/>
    <n v="65"/>
    <n v="2"/>
    <n v="7"/>
    <n v="4"/>
    <n v="0"/>
    <n v="0"/>
    <n v="0"/>
    <n v="0"/>
    <n v="360"/>
    <n v="307"/>
    <n v="9"/>
    <n v="2"/>
    <n v="9"/>
    <n v="1165"/>
    <n v="649"/>
    <n v="21"/>
    <n v="71"/>
    <n v="104"/>
    <n v="788"/>
    <n v="466"/>
    <n v="0"/>
    <n v="17"/>
    <n v="106"/>
    <n v="143"/>
    <n v="59"/>
    <n v="1"/>
    <n v="4"/>
    <n v="21"/>
    <n v="34"/>
    <n v="29"/>
    <n v="0"/>
    <n v="0"/>
    <n v="1"/>
    <n v="0"/>
    <n v="0"/>
    <n v="0"/>
    <n v="0"/>
    <n v="0"/>
    <n v="0"/>
    <n v="0"/>
    <n v="0"/>
    <n v="0"/>
    <n v="0"/>
    <n v="0"/>
    <n v="0"/>
    <n v="0"/>
    <n v="0"/>
    <n v="0"/>
    <n v="0"/>
    <n v="2"/>
    <n v="0"/>
    <n v="78"/>
    <n v="0"/>
    <n v="333"/>
    <n v="924"/>
    <n v="640"/>
    <n v="109"/>
    <n v="33"/>
    <n v="3665"/>
    <n v="1251"/>
    <n v="0"/>
    <n v="21"/>
    <n v="148"/>
    <n v="899"/>
    <n v="2413"/>
  </r>
  <r>
    <x v="0"/>
    <x v="2"/>
    <x v="3"/>
    <x v="14"/>
    <n v="95"/>
    <n v="2"/>
    <n v="2"/>
    <n v="0"/>
    <n v="0"/>
    <n v="66"/>
    <n v="2"/>
    <n v="7"/>
    <n v="4"/>
    <n v="0"/>
    <n v="0"/>
    <n v="0"/>
    <n v="0"/>
    <n v="359"/>
    <n v="307"/>
    <n v="9"/>
    <n v="2"/>
    <n v="9"/>
    <n v="1163"/>
    <n v="661"/>
    <n v="21"/>
    <n v="71"/>
    <n v="104"/>
    <n v="790"/>
    <n v="479"/>
    <n v="0"/>
    <n v="17"/>
    <n v="106"/>
    <n v="143"/>
    <n v="63"/>
    <n v="1"/>
    <n v="3"/>
    <n v="21"/>
    <n v="34"/>
    <n v="29"/>
    <n v="0"/>
    <n v="0"/>
    <n v="1"/>
    <n v="0"/>
    <n v="0"/>
    <n v="0"/>
    <n v="0"/>
    <n v="0"/>
    <n v="0"/>
    <n v="0"/>
    <n v="0"/>
    <n v="0"/>
    <n v="0"/>
    <n v="0"/>
    <n v="0"/>
    <n v="0"/>
    <n v="0"/>
    <n v="0"/>
    <n v="0"/>
    <n v="2"/>
    <n v="0"/>
    <n v="77"/>
    <n v="0"/>
    <n v="332"/>
    <n v="922"/>
    <n v="642"/>
    <n v="109"/>
    <n v="33"/>
    <n v="3663"/>
    <n v="1296"/>
    <n v="0"/>
    <n v="21"/>
    <n v="147"/>
    <n v="890"/>
    <n v="2420"/>
  </r>
  <r>
    <x v="0"/>
    <x v="2"/>
    <x v="3"/>
    <x v="15"/>
    <n v="95"/>
    <n v="2"/>
    <n v="2"/>
    <n v="0"/>
    <n v="0"/>
    <n v="66"/>
    <n v="2"/>
    <n v="7"/>
    <n v="4"/>
    <n v="0"/>
    <n v="0"/>
    <n v="0"/>
    <n v="0"/>
    <n v="358"/>
    <n v="306"/>
    <n v="9"/>
    <n v="2"/>
    <n v="9"/>
    <n v="1160"/>
    <n v="665"/>
    <n v="21"/>
    <n v="70"/>
    <n v="102"/>
    <n v="790"/>
    <n v="480"/>
    <n v="0"/>
    <n v="17"/>
    <n v="103"/>
    <n v="144"/>
    <n v="63"/>
    <n v="1"/>
    <n v="3"/>
    <n v="21"/>
    <n v="33"/>
    <n v="28"/>
    <n v="0"/>
    <n v="0"/>
    <n v="1"/>
    <n v="0"/>
    <n v="0"/>
    <n v="0"/>
    <n v="0"/>
    <n v="0"/>
    <n v="0"/>
    <n v="0"/>
    <n v="0"/>
    <n v="0"/>
    <n v="0"/>
    <n v="0"/>
    <n v="0"/>
    <n v="0"/>
    <n v="0"/>
    <n v="0"/>
    <n v="0"/>
    <n v="2"/>
    <n v="0"/>
    <n v="77"/>
    <n v="0"/>
    <n v="331"/>
    <n v="925"/>
    <n v="644"/>
    <n v="110"/>
    <n v="32"/>
    <n v="3668"/>
    <n v="1312"/>
    <n v="0"/>
    <n v="21"/>
    <n v="146"/>
    <n v="881"/>
    <n v="2428"/>
  </r>
  <r>
    <x v="0"/>
    <x v="2"/>
    <x v="3"/>
    <x v="16"/>
    <n v="95"/>
    <n v="2"/>
    <n v="2"/>
    <n v="0"/>
    <n v="0"/>
    <n v="66"/>
    <n v="2"/>
    <n v="7"/>
    <n v="4"/>
    <n v="0"/>
    <n v="0"/>
    <n v="0"/>
    <n v="0"/>
    <n v="357"/>
    <n v="305"/>
    <n v="9"/>
    <n v="2"/>
    <n v="8"/>
    <n v="1162"/>
    <n v="666"/>
    <n v="21"/>
    <n v="68"/>
    <n v="102"/>
    <n v="794"/>
    <n v="486"/>
    <n v="0"/>
    <n v="17"/>
    <n v="104"/>
    <n v="145"/>
    <n v="63"/>
    <n v="1"/>
    <n v="3"/>
    <n v="19"/>
    <n v="33"/>
    <n v="28"/>
    <n v="0"/>
    <n v="0"/>
    <n v="1"/>
    <n v="0"/>
    <n v="0"/>
    <n v="0"/>
    <n v="0"/>
    <n v="0"/>
    <n v="0"/>
    <n v="0"/>
    <n v="0"/>
    <n v="0"/>
    <n v="0"/>
    <n v="0"/>
    <n v="0"/>
    <n v="0"/>
    <n v="0"/>
    <n v="0"/>
    <n v="0"/>
    <n v="2"/>
    <n v="0"/>
    <n v="77"/>
    <n v="0"/>
    <n v="330"/>
    <n v="930"/>
    <n v="647"/>
    <n v="111"/>
    <n v="32"/>
    <n v="3668"/>
    <n v="1330"/>
    <n v="0"/>
    <n v="21"/>
    <n v="146"/>
    <n v="881"/>
    <n v="2435"/>
  </r>
  <r>
    <x v="0"/>
    <x v="3"/>
    <x v="4"/>
    <x v="0"/>
    <n v="71"/>
    <n v="0"/>
    <n v="0"/>
    <n v="3"/>
    <n v="3"/>
    <n v="12"/>
    <n v="3"/>
    <n v="5"/>
    <n v="4"/>
    <n v="34"/>
    <n v="0"/>
    <n v="18"/>
    <n v="2"/>
    <n v="197"/>
    <n v="0"/>
    <n v="52"/>
    <n v="1"/>
    <n v="10"/>
    <n v="903"/>
    <n v="0"/>
    <n v="47"/>
    <n v="67"/>
    <n v="140"/>
    <n v="598"/>
    <n v="28"/>
    <n v="42"/>
    <n v="80"/>
    <n v="41"/>
    <n v="109"/>
    <n v="0"/>
    <n v="0"/>
    <n v="5"/>
    <n v="31"/>
    <n v="23"/>
    <n v="0"/>
    <n v="3"/>
    <n v="1"/>
    <n v="1"/>
    <n v="0"/>
    <n v="0"/>
    <n v="0"/>
    <n v="0"/>
    <n v="0"/>
    <n v="0"/>
    <n v="0"/>
    <n v="0"/>
    <n v="0"/>
    <n v="3"/>
    <n v="0"/>
    <n v="23"/>
    <n v="51"/>
    <n v="0"/>
    <n v="1"/>
    <n v="3"/>
    <m/>
    <m/>
    <m/>
    <m/>
    <m/>
    <m/>
    <m/>
    <m/>
    <m/>
    <m/>
    <m/>
    <m/>
    <m/>
    <m/>
    <m/>
    <m/>
  </r>
  <r>
    <x v="0"/>
    <x v="3"/>
    <x v="4"/>
    <x v="1"/>
    <n v="72"/>
    <n v="0"/>
    <n v="0"/>
    <n v="3"/>
    <n v="3"/>
    <n v="16"/>
    <n v="3"/>
    <n v="5"/>
    <n v="4"/>
    <n v="34"/>
    <n v="0"/>
    <n v="19"/>
    <n v="2"/>
    <n v="201"/>
    <n v="0"/>
    <n v="67"/>
    <n v="1"/>
    <n v="12"/>
    <n v="901"/>
    <n v="0"/>
    <n v="68"/>
    <n v="66"/>
    <n v="137"/>
    <n v="597"/>
    <n v="39"/>
    <n v="42"/>
    <n v="80"/>
    <n v="39"/>
    <n v="110"/>
    <n v="0"/>
    <n v="1"/>
    <n v="5"/>
    <n v="32"/>
    <n v="23"/>
    <n v="0"/>
    <n v="3"/>
    <n v="1"/>
    <n v="1"/>
    <n v="0"/>
    <n v="0"/>
    <n v="0"/>
    <n v="0"/>
    <n v="0"/>
    <n v="0"/>
    <n v="0"/>
    <n v="0"/>
    <n v="0"/>
    <n v="2"/>
    <n v="0"/>
    <n v="23"/>
    <n v="49"/>
    <n v="0"/>
    <n v="1"/>
    <n v="2"/>
    <m/>
    <m/>
    <m/>
    <m/>
    <m/>
    <m/>
    <m/>
    <m/>
    <m/>
    <m/>
    <m/>
    <m/>
    <m/>
    <m/>
    <m/>
    <m/>
  </r>
  <r>
    <x v="0"/>
    <x v="3"/>
    <x v="4"/>
    <x v="2"/>
    <n v="72"/>
    <n v="0"/>
    <n v="0"/>
    <n v="3"/>
    <n v="3"/>
    <n v="19"/>
    <n v="3"/>
    <n v="5"/>
    <n v="4"/>
    <n v="34"/>
    <n v="20"/>
    <n v="2"/>
    <n v="3"/>
    <n v="202"/>
    <n v="77"/>
    <n v="23"/>
    <n v="1"/>
    <n v="11"/>
    <n v="905"/>
    <n v="96"/>
    <n v="47"/>
    <n v="65"/>
    <n v="139"/>
    <n v="598"/>
    <n v="55"/>
    <n v="42"/>
    <n v="80"/>
    <n v="41"/>
    <n v="111"/>
    <n v="1"/>
    <n v="1"/>
    <n v="5"/>
    <n v="32"/>
    <n v="23"/>
    <n v="4"/>
    <n v="2"/>
    <n v="1"/>
    <n v="1"/>
    <n v="0"/>
    <n v="0"/>
    <n v="0"/>
    <n v="0"/>
    <n v="0"/>
    <n v="0"/>
    <n v="0"/>
    <n v="0"/>
    <n v="0"/>
    <n v="0"/>
    <n v="0"/>
    <n v="0"/>
    <n v="0"/>
    <n v="0"/>
    <n v="0"/>
    <n v="0"/>
    <n v="0"/>
    <n v="3"/>
    <n v="55"/>
    <n v="26"/>
    <n v="158"/>
    <n v="609"/>
    <n v="419"/>
    <n v="68"/>
    <n v="17"/>
    <m/>
    <m/>
    <m/>
    <m/>
    <m/>
    <m/>
    <m/>
  </r>
  <r>
    <x v="0"/>
    <x v="3"/>
    <x v="4"/>
    <x v="3"/>
    <n v="72"/>
    <n v="0"/>
    <n v="0"/>
    <n v="3"/>
    <n v="3"/>
    <n v="21"/>
    <n v="3"/>
    <n v="4"/>
    <n v="4"/>
    <n v="34"/>
    <n v="20"/>
    <n v="2"/>
    <n v="3"/>
    <n v="202"/>
    <n v="85"/>
    <n v="23"/>
    <n v="1"/>
    <n v="11"/>
    <n v="903"/>
    <n v="128"/>
    <n v="47"/>
    <n v="63"/>
    <n v="136"/>
    <n v="600"/>
    <n v="72"/>
    <n v="42"/>
    <n v="80"/>
    <n v="41"/>
    <n v="112"/>
    <n v="1"/>
    <n v="1"/>
    <n v="6"/>
    <n v="32"/>
    <n v="23"/>
    <n v="4"/>
    <n v="2"/>
    <n v="1"/>
    <n v="1"/>
    <n v="0"/>
    <n v="0"/>
    <n v="0"/>
    <n v="0"/>
    <n v="0"/>
    <n v="0"/>
    <n v="0"/>
    <n v="0"/>
    <n v="0"/>
    <n v="0"/>
    <n v="0"/>
    <n v="0"/>
    <n v="0"/>
    <n v="0"/>
    <n v="0"/>
    <n v="0"/>
    <n v="0"/>
    <n v="3"/>
    <n v="56"/>
    <n v="26"/>
    <n v="158"/>
    <n v="609"/>
    <n v="422"/>
    <n v="68"/>
    <n v="17"/>
    <m/>
    <m/>
    <m/>
    <m/>
    <m/>
    <m/>
    <m/>
  </r>
  <r>
    <x v="0"/>
    <x v="3"/>
    <x v="4"/>
    <x v="4"/>
    <n v="73"/>
    <n v="0"/>
    <n v="0"/>
    <n v="3"/>
    <n v="3"/>
    <n v="25"/>
    <n v="3"/>
    <n v="3"/>
    <n v="4"/>
    <n v="34"/>
    <n v="20"/>
    <n v="2"/>
    <n v="3"/>
    <n v="202"/>
    <n v="92"/>
    <n v="23"/>
    <n v="2"/>
    <n v="10"/>
    <n v="907"/>
    <n v="164"/>
    <n v="47"/>
    <n v="65"/>
    <n v="136"/>
    <n v="600"/>
    <n v="88"/>
    <n v="42"/>
    <n v="80"/>
    <n v="43"/>
    <n v="112"/>
    <n v="2"/>
    <n v="1"/>
    <n v="6"/>
    <n v="32"/>
    <n v="23"/>
    <n v="4"/>
    <n v="2"/>
    <n v="1"/>
    <n v="1"/>
    <n v="0"/>
    <n v="0"/>
    <n v="0"/>
    <n v="0"/>
    <n v="0"/>
    <n v="0"/>
    <n v="0"/>
    <n v="0"/>
    <n v="0"/>
    <n v="0"/>
    <n v="0"/>
    <n v="0"/>
    <n v="0"/>
    <n v="0"/>
    <n v="0"/>
    <n v="0"/>
    <n v="0"/>
    <n v="3"/>
    <n v="57"/>
    <n v="26"/>
    <n v="158"/>
    <n v="612"/>
    <n v="423"/>
    <n v="68"/>
    <n v="17"/>
    <m/>
    <m/>
    <m/>
    <m/>
    <m/>
    <m/>
    <m/>
  </r>
  <r>
    <x v="0"/>
    <x v="3"/>
    <x v="4"/>
    <x v="5"/>
    <n v="72"/>
    <n v="0"/>
    <n v="0"/>
    <n v="3"/>
    <n v="3"/>
    <n v="30"/>
    <n v="3"/>
    <n v="4"/>
    <n v="3"/>
    <n v="36"/>
    <n v="20"/>
    <n v="2"/>
    <n v="3"/>
    <n v="200"/>
    <n v="101"/>
    <n v="23"/>
    <n v="2"/>
    <n v="10"/>
    <n v="906"/>
    <n v="216"/>
    <n v="47"/>
    <n v="67"/>
    <n v="130"/>
    <n v="601"/>
    <n v="116"/>
    <n v="42"/>
    <n v="80"/>
    <n v="43"/>
    <n v="112"/>
    <n v="5"/>
    <n v="1"/>
    <n v="6"/>
    <n v="32"/>
    <n v="23"/>
    <n v="4"/>
    <n v="2"/>
    <n v="1"/>
    <n v="1"/>
    <n v="0"/>
    <n v="0"/>
    <n v="0"/>
    <n v="0"/>
    <n v="0"/>
    <n v="0"/>
    <n v="0"/>
    <n v="0"/>
    <n v="0"/>
    <n v="0"/>
    <n v="0"/>
    <n v="0"/>
    <n v="0"/>
    <n v="0"/>
    <n v="0"/>
    <n v="0"/>
    <n v="0"/>
    <n v="3"/>
    <n v="56"/>
    <n v="28"/>
    <n v="157"/>
    <n v="614"/>
    <n v="425"/>
    <n v="68"/>
    <n v="17"/>
    <m/>
    <m/>
    <m/>
    <m/>
    <m/>
    <m/>
    <m/>
  </r>
  <r>
    <x v="0"/>
    <x v="3"/>
    <x v="4"/>
    <x v="6"/>
    <n v="71"/>
    <n v="0"/>
    <n v="0"/>
    <n v="3"/>
    <n v="3"/>
    <n v="32"/>
    <n v="3"/>
    <n v="4"/>
    <n v="3"/>
    <n v="36"/>
    <n v="20"/>
    <n v="2"/>
    <n v="3"/>
    <n v="200"/>
    <n v="109"/>
    <n v="23"/>
    <n v="2"/>
    <n v="11"/>
    <n v="908"/>
    <n v="256"/>
    <n v="48"/>
    <n v="67"/>
    <n v="125"/>
    <n v="599"/>
    <n v="153"/>
    <n v="42"/>
    <n v="80"/>
    <n v="42"/>
    <n v="112"/>
    <n v="6"/>
    <n v="1"/>
    <n v="6"/>
    <n v="32"/>
    <n v="23"/>
    <n v="4"/>
    <n v="3"/>
    <n v="1"/>
    <n v="1"/>
    <n v="0"/>
    <n v="0"/>
    <n v="0"/>
    <n v="0"/>
    <n v="0"/>
    <n v="0"/>
    <n v="0"/>
    <n v="0"/>
    <n v="0"/>
    <n v="0"/>
    <n v="0"/>
    <n v="0"/>
    <n v="0"/>
    <n v="0"/>
    <n v="0"/>
    <n v="0"/>
    <n v="0"/>
    <n v="3"/>
    <n v="57"/>
    <n v="28"/>
    <n v="156"/>
    <n v="621"/>
    <n v="423"/>
    <n v="67"/>
    <n v="16"/>
    <m/>
    <m/>
    <m/>
    <m/>
    <m/>
    <m/>
    <m/>
  </r>
  <r>
    <x v="0"/>
    <x v="3"/>
    <x v="4"/>
    <x v="7"/>
    <n v="70"/>
    <n v="0"/>
    <n v="0"/>
    <n v="3"/>
    <n v="3"/>
    <n v="35"/>
    <n v="3"/>
    <n v="3"/>
    <n v="3"/>
    <n v="36"/>
    <n v="19"/>
    <n v="2"/>
    <n v="4"/>
    <n v="199"/>
    <n v="116"/>
    <n v="23"/>
    <n v="2"/>
    <n v="10"/>
    <n v="914"/>
    <n v="294"/>
    <n v="48"/>
    <n v="69"/>
    <n v="120"/>
    <n v="596"/>
    <n v="193"/>
    <n v="42"/>
    <n v="79"/>
    <n v="44"/>
    <n v="113"/>
    <n v="7"/>
    <n v="1"/>
    <n v="6"/>
    <n v="30"/>
    <n v="23"/>
    <n v="7"/>
    <n v="3"/>
    <n v="0"/>
    <n v="1"/>
    <n v="0"/>
    <n v="0"/>
    <n v="0"/>
    <n v="0"/>
    <n v="0"/>
    <n v="0"/>
    <n v="0"/>
    <n v="0"/>
    <n v="0"/>
    <n v="0"/>
    <n v="0"/>
    <n v="0"/>
    <n v="0"/>
    <n v="0"/>
    <n v="0"/>
    <n v="0"/>
    <n v="0"/>
    <n v="3"/>
    <n v="58"/>
    <n v="27"/>
    <n v="157"/>
    <n v="629"/>
    <n v="418"/>
    <n v="70"/>
    <n v="16"/>
    <m/>
    <m/>
    <m/>
    <m/>
    <m/>
    <m/>
    <m/>
  </r>
  <r>
    <x v="0"/>
    <x v="3"/>
    <x v="4"/>
    <x v="8"/>
    <n v="70"/>
    <n v="0"/>
    <n v="0"/>
    <n v="3"/>
    <n v="3"/>
    <n v="36"/>
    <n v="3"/>
    <n v="3"/>
    <n v="3"/>
    <n v="37"/>
    <n v="20"/>
    <n v="2"/>
    <n v="4"/>
    <n v="199"/>
    <n v="122"/>
    <n v="23"/>
    <n v="2"/>
    <n v="10"/>
    <n v="919"/>
    <n v="329"/>
    <n v="48"/>
    <n v="72"/>
    <n v="120"/>
    <n v="597"/>
    <n v="233"/>
    <n v="42"/>
    <n v="79"/>
    <n v="45"/>
    <n v="114"/>
    <n v="18"/>
    <n v="1"/>
    <n v="7"/>
    <n v="29"/>
    <n v="23"/>
    <n v="10"/>
    <n v="3"/>
    <n v="0"/>
    <n v="1"/>
    <n v="0"/>
    <n v="0"/>
    <n v="0"/>
    <n v="0"/>
    <n v="0"/>
    <n v="0"/>
    <n v="0"/>
    <n v="0"/>
    <n v="0"/>
    <n v="0"/>
    <n v="0"/>
    <n v="0"/>
    <n v="0"/>
    <n v="0"/>
    <n v="0"/>
    <n v="0"/>
    <n v="0"/>
    <n v="3"/>
    <n v="58"/>
    <n v="28"/>
    <n v="157"/>
    <n v="635"/>
    <n v="418"/>
    <n v="71"/>
    <n v="16"/>
    <n v="3486"/>
    <n v="497"/>
    <n v="0"/>
    <n v="69"/>
    <n v="234"/>
    <n v="1196"/>
    <n v="1789"/>
  </r>
  <r>
    <x v="0"/>
    <x v="3"/>
    <x v="4"/>
    <x v="9"/>
    <n v="71"/>
    <n v="0"/>
    <n v="0"/>
    <n v="3"/>
    <n v="3"/>
    <n v="38"/>
    <n v="3"/>
    <n v="3"/>
    <n v="3"/>
    <n v="38"/>
    <n v="20"/>
    <n v="3"/>
    <n v="4"/>
    <n v="200"/>
    <n v="129"/>
    <n v="23"/>
    <n v="2"/>
    <n v="11"/>
    <n v="918"/>
    <n v="355"/>
    <n v="47"/>
    <n v="74"/>
    <n v="114"/>
    <n v="600"/>
    <n v="255"/>
    <n v="41"/>
    <n v="79"/>
    <n v="45"/>
    <n v="115"/>
    <n v="22"/>
    <n v="1"/>
    <n v="5"/>
    <n v="29"/>
    <n v="22"/>
    <n v="13"/>
    <n v="3"/>
    <n v="0"/>
    <n v="1"/>
    <n v="0"/>
    <n v="0"/>
    <n v="0"/>
    <n v="0"/>
    <n v="0"/>
    <n v="0"/>
    <n v="0"/>
    <n v="0"/>
    <n v="0"/>
    <n v="0"/>
    <n v="0"/>
    <n v="0"/>
    <n v="0"/>
    <n v="0"/>
    <n v="0"/>
    <n v="0"/>
    <n v="0"/>
    <n v="3"/>
    <n v="59"/>
    <n v="28"/>
    <n v="158"/>
    <n v="637"/>
    <n v="421"/>
    <n v="73"/>
    <n v="15"/>
    <n v="3492"/>
    <n v="635"/>
    <n v="0"/>
    <n v="68"/>
    <n v="231"/>
    <n v="1191"/>
    <n v="1805"/>
  </r>
  <r>
    <x v="0"/>
    <x v="3"/>
    <x v="4"/>
    <x v="10"/>
    <n v="72"/>
    <n v="0"/>
    <n v="0"/>
    <n v="3"/>
    <n v="3"/>
    <n v="40"/>
    <n v="3"/>
    <n v="3"/>
    <n v="3"/>
    <n v="38"/>
    <n v="20"/>
    <n v="3"/>
    <n v="4"/>
    <n v="201"/>
    <n v="132"/>
    <n v="23"/>
    <n v="2"/>
    <n v="11"/>
    <n v="918"/>
    <n v="373"/>
    <n v="47"/>
    <n v="73"/>
    <n v="114"/>
    <n v="599"/>
    <n v="260"/>
    <n v="41"/>
    <n v="79"/>
    <n v="46"/>
    <n v="115"/>
    <n v="28"/>
    <n v="1"/>
    <n v="5"/>
    <n v="28"/>
    <n v="22"/>
    <n v="13"/>
    <n v="3"/>
    <n v="0"/>
    <n v="1"/>
    <n v="0"/>
    <n v="0"/>
    <n v="0"/>
    <n v="0"/>
    <n v="0"/>
    <n v="0"/>
    <n v="0"/>
    <n v="0"/>
    <n v="0"/>
    <n v="0"/>
    <n v="0"/>
    <n v="0"/>
    <n v="0"/>
    <n v="0"/>
    <n v="0"/>
    <n v="0"/>
    <n v="0"/>
    <n v="3"/>
    <n v="60"/>
    <n v="28"/>
    <n v="159"/>
    <n v="637"/>
    <n v="419"/>
    <n v="73"/>
    <n v="15"/>
    <n v="3497"/>
    <n v="708"/>
    <n v="0"/>
    <n v="67"/>
    <n v="228"/>
    <n v="1188"/>
    <n v="1814"/>
  </r>
  <r>
    <x v="0"/>
    <x v="3"/>
    <x v="4"/>
    <x v="11"/>
    <n v="72"/>
    <n v="0"/>
    <n v="0"/>
    <n v="3"/>
    <n v="3"/>
    <n v="40"/>
    <n v="3"/>
    <n v="3"/>
    <n v="3"/>
    <n v="38"/>
    <n v="20"/>
    <n v="3"/>
    <n v="4"/>
    <n v="201"/>
    <n v="134"/>
    <n v="23"/>
    <n v="2"/>
    <n v="10"/>
    <n v="920"/>
    <n v="388"/>
    <n v="47"/>
    <n v="72"/>
    <n v="115"/>
    <n v="598"/>
    <n v="265"/>
    <n v="41"/>
    <n v="78"/>
    <n v="46"/>
    <n v="116"/>
    <n v="29"/>
    <n v="1"/>
    <n v="5"/>
    <n v="27"/>
    <n v="22"/>
    <n v="13"/>
    <n v="3"/>
    <n v="0"/>
    <n v="1"/>
    <n v="0"/>
    <n v="0"/>
    <n v="0"/>
    <n v="0"/>
    <n v="0"/>
    <n v="0"/>
    <n v="0"/>
    <n v="0"/>
    <n v="0"/>
    <n v="0"/>
    <n v="0"/>
    <n v="0"/>
    <n v="0"/>
    <n v="0"/>
    <n v="0"/>
    <n v="0"/>
    <n v="0"/>
    <n v="3"/>
    <n v="60"/>
    <n v="28"/>
    <n v="160"/>
    <n v="640"/>
    <n v="421"/>
    <n v="73"/>
    <n v="15"/>
    <n v="3501"/>
    <n v="756"/>
    <n v="0"/>
    <n v="67"/>
    <n v="231"/>
    <n v="1181"/>
    <n v="1826"/>
  </r>
  <r>
    <x v="0"/>
    <x v="3"/>
    <x v="4"/>
    <x v="12"/>
    <n v="72"/>
    <n v="0"/>
    <n v="0"/>
    <n v="3"/>
    <n v="3"/>
    <n v="40"/>
    <n v="3"/>
    <n v="3"/>
    <n v="3"/>
    <n v="36"/>
    <n v="18"/>
    <n v="3"/>
    <n v="4"/>
    <n v="202"/>
    <n v="136"/>
    <n v="23"/>
    <n v="2"/>
    <n v="10"/>
    <n v="922"/>
    <n v="400"/>
    <n v="46"/>
    <n v="73"/>
    <n v="116"/>
    <n v="598"/>
    <n v="274"/>
    <n v="41"/>
    <n v="78"/>
    <n v="45"/>
    <n v="119"/>
    <n v="29"/>
    <n v="1"/>
    <n v="6"/>
    <n v="29"/>
    <n v="22"/>
    <n v="13"/>
    <n v="3"/>
    <n v="0"/>
    <n v="1"/>
    <n v="0"/>
    <n v="0"/>
    <n v="0"/>
    <n v="0"/>
    <n v="0"/>
    <n v="0"/>
    <n v="0"/>
    <n v="0"/>
    <n v="0"/>
    <n v="0"/>
    <n v="0"/>
    <n v="0"/>
    <n v="0"/>
    <n v="0"/>
    <n v="0"/>
    <n v="0"/>
    <n v="0"/>
    <n v="3"/>
    <n v="61"/>
    <n v="26"/>
    <n v="161"/>
    <n v="644"/>
    <n v="421"/>
    <n v="73"/>
    <n v="15"/>
    <n v="3495"/>
    <n v="805"/>
    <n v="0"/>
    <n v="68"/>
    <n v="233"/>
    <n v="1160"/>
    <n v="1833"/>
  </r>
  <r>
    <x v="0"/>
    <x v="3"/>
    <x v="4"/>
    <x v="13"/>
    <n v="72"/>
    <n v="0"/>
    <n v="0"/>
    <n v="3"/>
    <n v="3"/>
    <n v="40"/>
    <n v="3"/>
    <n v="3"/>
    <n v="3"/>
    <n v="35"/>
    <n v="18"/>
    <n v="2"/>
    <n v="4"/>
    <n v="202"/>
    <n v="138"/>
    <n v="23"/>
    <n v="2"/>
    <n v="10"/>
    <n v="917"/>
    <n v="398"/>
    <n v="46"/>
    <n v="70"/>
    <n v="114"/>
    <n v="598"/>
    <n v="277"/>
    <n v="41"/>
    <n v="78"/>
    <n v="46"/>
    <n v="122"/>
    <n v="31"/>
    <n v="1"/>
    <n v="7"/>
    <n v="30"/>
    <n v="20"/>
    <n v="13"/>
    <n v="1"/>
    <n v="0"/>
    <n v="1"/>
    <n v="0"/>
    <n v="0"/>
    <n v="0"/>
    <n v="0"/>
    <n v="0"/>
    <n v="0"/>
    <n v="0"/>
    <n v="0"/>
    <n v="0"/>
    <n v="0"/>
    <n v="0"/>
    <n v="0"/>
    <n v="0"/>
    <n v="0"/>
    <n v="0"/>
    <n v="0"/>
    <n v="0"/>
    <n v="3"/>
    <n v="61"/>
    <n v="26"/>
    <n v="161"/>
    <n v="643"/>
    <n v="420"/>
    <n v="74"/>
    <n v="15"/>
    <n v="3487"/>
    <n v="816"/>
    <n v="0"/>
    <n v="68"/>
    <n v="238"/>
    <n v="1150"/>
    <n v="1837"/>
  </r>
  <r>
    <x v="0"/>
    <x v="3"/>
    <x v="4"/>
    <x v="14"/>
    <n v="72"/>
    <n v="0"/>
    <n v="0"/>
    <n v="3"/>
    <n v="3"/>
    <n v="40"/>
    <n v="3"/>
    <n v="3"/>
    <n v="3"/>
    <n v="38"/>
    <n v="20"/>
    <n v="2"/>
    <n v="4"/>
    <n v="201"/>
    <n v="137"/>
    <n v="24"/>
    <n v="2"/>
    <n v="10"/>
    <n v="924"/>
    <n v="403"/>
    <n v="46"/>
    <n v="70"/>
    <n v="114"/>
    <n v="601"/>
    <n v="283"/>
    <n v="41"/>
    <n v="78"/>
    <n v="46"/>
    <n v="123"/>
    <n v="32"/>
    <n v="1"/>
    <n v="7"/>
    <n v="30"/>
    <n v="21"/>
    <n v="14"/>
    <n v="1"/>
    <n v="0"/>
    <n v="1"/>
    <n v="0"/>
    <n v="0"/>
    <n v="0"/>
    <n v="0"/>
    <n v="0"/>
    <n v="0"/>
    <n v="0"/>
    <n v="0"/>
    <n v="0"/>
    <n v="0"/>
    <n v="0"/>
    <n v="0"/>
    <n v="0"/>
    <n v="0"/>
    <n v="0"/>
    <n v="0"/>
    <n v="0"/>
    <n v="3"/>
    <n v="62"/>
    <n v="28"/>
    <n v="160"/>
    <n v="648"/>
    <n v="422"/>
    <n v="76"/>
    <n v="16"/>
    <n v="3484"/>
    <n v="845"/>
    <n v="0"/>
    <n v="67"/>
    <n v="241"/>
    <n v="1137"/>
    <n v="1846"/>
  </r>
  <r>
    <x v="0"/>
    <x v="3"/>
    <x v="4"/>
    <x v="15"/>
    <n v="72"/>
    <n v="0"/>
    <n v="0"/>
    <n v="3"/>
    <n v="3"/>
    <n v="40"/>
    <n v="3"/>
    <n v="4"/>
    <n v="2"/>
    <n v="38"/>
    <n v="20"/>
    <n v="2"/>
    <n v="4"/>
    <n v="203"/>
    <n v="139"/>
    <n v="25"/>
    <n v="3"/>
    <n v="9"/>
    <n v="924"/>
    <n v="409"/>
    <n v="45"/>
    <n v="74"/>
    <n v="108"/>
    <n v="600"/>
    <n v="284"/>
    <n v="41"/>
    <n v="78"/>
    <n v="46"/>
    <n v="123"/>
    <n v="34"/>
    <n v="1"/>
    <n v="7"/>
    <n v="30"/>
    <n v="23"/>
    <n v="15"/>
    <n v="2"/>
    <n v="0"/>
    <n v="1"/>
    <n v="0"/>
    <n v="0"/>
    <n v="0"/>
    <n v="0"/>
    <n v="0"/>
    <n v="0"/>
    <n v="0"/>
    <n v="0"/>
    <n v="0"/>
    <n v="0"/>
    <n v="0"/>
    <n v="0"/>
    <n v="0"/>
    <n v="0"/>
    <n v="0"/>
    <n v="0"/>
    <n v="0"/>
    <n v="3"/>
    <n v="62"/>
    <n v="28"/>
    <n v="161"/>
    <n v="651"/>
    <n v="423"/>
    <n v="76"/>
    <n v="17"/>
    <n v="3487"/>
    <n v="862"/>
    <n v="0"/>
    <n v="67"/>
    <n v="245"/>
    <n v="1126"/>
    <n v="1853"/>
  </r>
  <r>
    <x v="0"/>
    <x v="3"/>
    <x v="4"/>
    <x v="16"/>
    <n v="72"/>
    <n v="0"/>
    <n v="0"/>
    <n v="3"/>
    <n v="3"/>
    <n v="40"/>
    <n v="3"/>
    <n v="4"/>
    <n v="2"/>
    <n v="38"/>
    <n v="20"/>
    <n v="2"/>
    <n v="4"/>
    <n v="203"/>
    <n v="140"/>
    <n v="25"/>
    <n v="3"/>
    <n v="9"/>
    <n v="928"/>
    <n v="415"/>
    <n v="45"/>
    <n v="75"/>
    <n v="108"/>
    <n v="602"/>
    <n v="287"/>
    <n v="41"/>
    <n v="78"/>
    <n v="47"/>
    <n v="123"/>
    <n v="34"/>
    <n v="1"/>
    <n v="9"/>
    <n v="28"/>
    <n v="23"/>
    <n v="15"/>
    <n v="2"/>
    <n v="0"/>
    <n v="1"/>
    <n v="0"/>
    <n v="0"/>
    <n v="0"/>
    <n v="0"/>
    <n v="0"/>
    <n v="0"/>
    <n v="0"/>
    <n v="0"/>
    <n v="0"/>
    <n v="0"/>
    <n v="0"/>
    <n v="0"/>
    <n v="0"/>
    <n v="0"/>
    <n v="0"/>
    <n v="0"/>
    <n v="0"/>
    <n v="3"/>
    <n v="62"/>
    <n v="28"/>
    <n v="162"/>
    <n v="655"/>
    <n v="425"/>
    <n v="77"/>
    <n v="17"/>
    <n v="3496"/>
    <n v="885"/>
    <n v="0"/>
    <n v="69"/>
    <n v="245"/>
    <n v="1127"/>
    <n v="1869"/>
  </r>
  <r>
    <x v="0"/>
    <x v="3"/>
    <x v="5"/>
    <x v="0"/>
    <n v="67"/>
    <n v="0"/>
    <n v="0"/>
    <n v="0"/>
    <n v="0"/>
    <n v="13"/>
    <n v="0"/>
    <n v="5"/>
    <n v="7"/>
    <n v="33"/>
    <n v="0"/>
    <n v="0"/>
    <n v="2"/>
    <n v="409"/>
    <n v="0"/>
    <n v="164"/>
    <n v="16"/>
    <n v="8"/>
    <n v="922"/>
    <n v="1"/>
    <n v="40"/>
    <n v="66"/>
    <n v="120"/>
    <n v="667"/>
    <n v="25"/>
    <n v="3"/>
    <n v="26"/>
    <n v="92"/>
    <n v="108"/>
    <n v="0"/>
    <n v="3"/>
    <n v="7"/>
    <n v="29"/>
    <n v="31"/>
    <n v="0"/>
    <n v="1"/>
    <n v="1"/>
    <n v="0"/>
    <n v="0"/>
    <n v="0"/>
    <n v="0"/>
    <n v="0"/>
    <n v="0"/>
    <n v="0"/>
    <n v="0"/>
    <n v="0"/>
    <n v="0"/>
    <n v="1"/>
    <n v="2"/>
    <n v="6"/>
    <n v="15"/>
    <n v="0"/>
    <n v="0"/>
    <n v="1"/>
    <m/>
    <m/>
    <m/>
    <m/>
    <m/>
    <m/>
    <m/>
    <m/>
    <m/>
    <m/>
    <m/>
    <m/>
    <m/>
    <m/>
    <m/>
    <m/>
  </r>
  <r>
    <x v="0"/>
    <x v="3"/>
    <x v="5"/>
    <x v="1"/>
    <n v="67"/>
    <n v="1"/>
    <n v="0"/>
    <n v="0"/>
    <n v="0"/>
    <n v="18"/>
    <n v="0"/>
    <n v="5"/>
    <n v="7"/>
    <n v="33"/>
    <n v="0"/>
    <n v="0"/>
    <n v="1"/>
    <n v="410"/>
    <n v="0"/>
    <n v="206"/>
    <n v="16"/>
    <n v="7"/>
    <n v="923"/>
    <n v="1"/>
    <n v="61"/>
    <n v="66"/>
    <n v="119"/>
    <n v="668"/>
    <n v="36"/>
    <n v="3"/>
    <n v="26"/>
    <n v="92"/>
    <n v="107"/>
    <n v="0"/>
    <n v="5"/>
    <n v="7"/>
    <n v="28"/>
    <n v="31"/>
    <n v="0"/>
    <n v="1"/>
    <n v="1"/>
    <n v="0"/>
    <n v="0"/>
    <n v="0"/>
    <n v="0"/>
    <n v="0"/>
    <n v="0"/>
    <n v="0"/>
    <n v="0"/>
    <n v="0"/>
    <n v="0"/>
    <n v="1"/>
    <n v="2"/>
    <n v="6"/>
    <n v="15"/>
    <n v="0"/>
    <n v="0"/>
    <n v="1"/>
    <m/>
    <m/>
    <m/>
    <m/>
    <m/>
    <m/>
    <m/>
    <m/>
    <m/>
    <m/>
    <m/>
    <m/>
    <m/>
    <m/>
    <m/>
    <m/>
  </r>
  <r>
    <x v="0"/>
    <x v="3"/>
    <x v="5"/>
    <x v="2"/>
    <n v="68"/>
    <n v="1"/>
    <n v="0"/>
    <n v="0"/>
    <n v="0"/>
    <n v="21"/>
    <n v="0"/>
    <n v="5"/>
    <n v="7"/>
    <n v="32"/>
    <n v="17"/>
    <n v="1"/>
    <n v="0"/>
    <n v="408"/>
    <n v="239"/>
    <n v="6"/>
    <n v="16"/>
    <n v="7"/>
    <n v="924"/>
    <n v="104"/>
    <n v="14"/>
    <n v="66"/>
    <n v="120"/>
    <n v="668"/>
    <n v="56"/>
    <n v="3"/>
    <n v="26"/>
    <n v="92"/>
    <n v="109"/>
    <n v="6"/>
    <n v="0"/>
    <n v="7"/>
    <n v="29"/>
    <n v="31"/>
    <n v="7"/>
    <n v="1"/>
    <n v="1"/>
    <n v="0"/>
    <n v="0"/>
    <n v="0"/>
    <n v="0"/>
    <n v="0"/>
    <n v="0"/>
    <n v="0"/>
    <n v="0"/>
    <n v="0"/>
    <n v="0"/>
    <n v="0"/>
    <n v="2"/>
    <n v="0"/>
    <n v="1"/>
    <n v="0"/>
    <n v="0"/>
    <n v="0"/>
    <n v="1"/>
    <n v="0"/>
    <n v="53"/>
    <n v="27"/>
    <n v="369"/>
    <n v="684"/>
    <n v="518"/>
    <n v="68"/>
    <n v="27"/>
    <m/>
    <m/>
    <m/>
    <m/>
    <m/>
    <m/>
    <m/>
  </r>
  <r>
    <x v="0"/>
    <x v="3"/>
    <x v="5"/>
    <x v="3"/>
    <n v="68"/>
    <n v="1"/>
    <n v="0"/>
    <n v="0"/>
    <n v="0"/>
    <n v="24"/>
    <n v="0"/>
    <n v="5"/>
    <n v="7"/>
    <n v="31"/>
    <n v="17"/>
    <n v="1"/>
    <n v="0"/>
    <n v="412"/>
    <n v="267"/>
    <n v="6"/>
    <n v="17"/>
    <n v="8"/>
    <n v="924"/>
    <n v="170"/>
    <n v="15"/>
    <n v="67"/>
    <n v="118"/>
    <n v="667"/>
    <n v="83"/>
    <n v="3"/>
    <n v="26"/>
    <n v="91"/>
    <n v="110"/>
    <n v="7"/>
    <n v="0"/>
    <n v="7"/>
    <n v="29"/>
    <n v="29"/>
    <n v="7"/>
    <n v="1"/>
    <n v="1"/>
    <n v="0"/>
    <n v="0"/>
    <n v="0"/>
    <n v="0"/>
    <n v="0"/>
    <n v="0"/>
    <n v="0"/>
    <n v="0"/>
    <n v="0"/>
    <n v="0"/>
    <n v="0"/>
    <n v="2"/>
    <n v="0"/>
    <n v="1"/>
    <n v="0"/>
    <n v="0"/>
    <n v="0"/>
    <n v="1"/>
    <n v="0"/>
    <n v="53"/>
    <n v="27"/>
    <n v="372"/>
    <n v="685"/>
    <n v="519"/>
    <n v="69"/>
    <n v="26"/>
    <m/>
    <m/>
    <m/>
    <m/>
    <m/>
    <m/>
    <m/>
  </r>
  <r>
    <x v="0"/>
    <x v="3"/>
    <x v="5"/>
    <x v="4"/>
    <n v="68"/>
    <n v="1"/>
    <n v="0"/>
    <n v="0"/>
    <n v="0"/>
    <n v="26"/>
    <n v="0"/>
    <n v="5"/>
    <n v="7"/>
    <n v="33"/>
    <n v="17"/>
    <n v="1"/>
    <n v="2"/>
    <n v="414"/>
    <n v="287"/>
    <n v="6"/>
    <n v="17"/>
    <n v="8"/>
    <n v="928"/>
    <n v="217"/>
    <n v="17"/>
    <n v="66"/>
    <n v="118"/>
    <n v="667"/>
    <n v="102"/>
    <n v="3"/>
    <n v="27"/>
    <n v="89"/>
    <n v="109"/>
    <n v="8"/>
    <n v="0"/>
    <n v="6"/>
    <n v="29"/>
    <n v="29"/>
    <n v="8"/>
    <n v="1"/>
    <n v="1"/>
    <n v="0"/>
    <n v="0"/>
    <n v="0"/>
    <n v="0"/>
    <n v="0"/>
    <n v="0"/>
    <n v="0"/>
    <n v="0"/>
    <n v="0"/>
    <n v="0"/>
    <n v="0"/>
    <n v="2"/>
    <n v="0"/>
    <n v="1"/>
    <n v="0"/>
    <n v="0"/>
    <n v="0"/>
    <n v="1"/>
    <n v="0"/>
    <n v="53"/>
    <n v="27"/>
    <n v="374"/>
    <n v="687"/>
    <n v="525"/>
    <n v="69"/>
    <n v="26"/>
    <m/>
    <m/>
    <m/>
    <m/>
    <m/>
    <m/>
    <m/>
  </r>
  <r>
    <x v="0"/>
    <x v="3"/>
    <x v="5"/>
    <x v="5"/>
    <n v="68"/>
    <n v="1"/>
    <n v="0"/>
    <n v="0"/>
    <n v="0"/>
    <n v="30"/>
    <n v="0"/>
    <n v="5"/>
    <n v="7"/>
    <n v="34"/>
    <n v="17"/>
    <n v="1"/>
    <n v="1"/>
    <n v="410"/>
    <n v="295"/>
    <n v="5"/>
    <n v="16"/>
    <n v="7"/>
    <n v="924"/>
    <n v="282"/>
    <n v="16"/>
    <n v="66"/>
    <n v="115"/>
    <n v="667"/>
    <n v="169"/>
    <n v="3"/>
    <n v="26"/>
    <n v="89"/>
    <n v="109"/>
    <n v="10"/>
    <n v="0"/>
    <n v="6"/>
    <n v="29"/>
    <n v="32"/>
    <n v="8"/>
    <n v="2"/>
    <n v="1"/>
    <n v="0"/>
    <n v="0"/>
    <n v="0"/>
    <n v="0"/>
    <n v="0"/>
    <n v="0"/>
    <n v="0"/>
    <n v="0"/>
    <n v="0"/>
    <n v="0"/>
    <n v="0"/>
    <n v="2"/>
    <n v="0"/>
    <n v="1"/>
    <n v="0"/>
    <n v="0"/>
    <n v="0"/>
    <n v="1"/>
    <n v="0"/>
    <n v="53"/>
    <n v="29"/>
    <n v="372"/>
    <n v="686"/>
    <n v="526"/>
    <n v="70"/>
    <n v="28"/>
    <m/>
    <m/>
    <m/>
    <m/>
    <m/>
    <m/>
    <m/>
  </r>
  <r>
    <x v="0"/>
    <x v="3"/>
    <x v="5"/>
    <x v="6"/>
    <n v="69"/>
    <n v="1"/>
    <n v="0"/>
    <n v="0"/>
    <n v="0"/>
    <n v="35"/>
    <n v="0"/>
    <n v="5"/>
    <n v="7"/>
    <n v="32"/>
    <n v="17"/>
    <n v="1"/>
    <n v="1"/>
    <n v="408"/>
    <n v="306"/>
    <n v="6"/>
    <n v="15"/>
    <n v="7"/>
    <n v="926"/>
    <n v="330"/>
    <n v="16"/>
    <n v="66"/>
    <n v="115"/>
    <n v="666"/>
    <n v="219"/>
    <n v="3"/>
    <n v="27"/>
    <n v="87"/>
    <n v="110"/>
    <n v="14"/>
    <n v="0"/>
    <n v="6"/>
    <n v="28"/>
    <n v="31"/>
    <n v="12"/>
    <n v="2"/>
    <n v="1"/>
    <n v="0"/>
    <n v="0"/>
    <n v="0"/>
    <n v="0"/>
    <n v="0"/>
    <n v="0"/>
    <n v="0"/>
    <n v="0"/>
    <n v="0"/>
    <n v="0"/>
    <n v="0"/>
    <n v="2"/>
    <n v="0"/>
    <n v="1"/>
    <n v="0"/>
    <n v="0"/>
    <n v="0"/>
    <n v="1"/>
    <n v="0"/>
    <n v="55"/>
    <n v="27"/>
    <n v="370"/>
    <n v="688"/>
    <n v="526"/>
    <n v="70"/>
    <n v="27"/>
    <m/>
    <m/>
    <m/>
    <m/>
    <m/>
    <m/>
    <m/>
  </r>
  <r>
    <x v="0"/>
    <x v="3"/>
    <x v="5"/>
    <x v="7"/>
    <n v="70"/>
    <n v="1"/>
    <n v="1"/>
    <n v="0"/>
    <n v="0"/>
    <n v="37"/>
    <n v="0"/>
    <n v="5"/>
    <n v="7"/>
    <n v="32"/>
    <n v="17"/>
    <n v="1"/>
    <n v="1"/>
    <n v="406"/>
    <n v="315"/>
    <n v="5"/>
    <n v="15"/>
    <n v="7"/>
    <n v="929"/>
    <n v="356"/>
    <n v="16"/>
    <n v="66"/>
    <n v="111"/>
    <n v="667"/>
    <n v="266"/>
    <n v="3"/>
    <n v="27"/>
    <n v="87"/>
    <n v="108"/>
    <n v="18"/>
    <n v="0"/>
    <n v="6"/>
    <n v="27"/>
    <n v="31"/>
    <n v="16"/>
    <n v="2"/>
    <n v="1"/>
    <n v="0"/>
    <n v="0"/>
    <n v="0"/>
    <n v="0"/>
    <n v="0"/>
    <n v="0"/>
    <n v="0"/>
    <n v="0"/>
    <n v="0"/>
    <n v="0"/>
    <n v="0"/>
    <n v="2"/>
    <n v="0"/>
    <n v="1"/>
    <n v="0"/>
    <n v="0"/>
    <n v="0"/>
    <n v="1"/>
    <n v="0"/>
    <n v="56"/>
    <n v="27"/>
    <n v="369"/>
    <n v="692"/>
    <n v="525"/>
    <n v="69"/>
    <n v="27"/>
    <m/>
    <m/>
    <m/>
    <m/>
    <m/>
    <m/>
    <m/>
  </r>
  <r>
    <x v="0"/>
    <x v="3"/>
    <x v="5"/>
    <x v="8"/>
    <n v="70"/>
    <n v="1"/>
    <n v="1"/>
    <n v="0"/>
    <n v="0"/>
    <n v="39"/>
    <n v="0"/>
    <n v="5"/>
    <n v="7"/>
    <n v="31"/>
    <n v="15"/>
    <n v="1"/>
    <n v="2"/>
    <n v="407"/>
    <n v="326"/>
    <n v="5"/>
    <n v="15"/>
    <n v="7"/>
    <n v="928"/>
    <n v="391"/>
    <n v="16"/>
    <n v="66"/>
    <n v="110"/>
    <n v="668"/>
    <n v="307"/>
    <n v="3"/>
    <n v="28"/>
    <n v="87"/>
    <n v="108"/>
    <n v="20"/>
    <n v="0"/>
    <n v="5"/>
    <n v="27"/>
    <n v="30"/>
    <n v="15"/>
    <n v="2"/>
    <n v="1"/>
    <n v="0"/>
    <n v="0"/>
    <n v="0"/>
    <n v="0"/>
    <n v="0"/>
    <n v="0"/>
    <n v="0"/>
    <n v="0"/>
    <n v="0"/>
    <n v="0"/>
    <n v="0"/>
    <n v="1"/>
    <n v="0"/>
    <n v="1"/>
    <n v="0"/>
    <n v="0"/>
    <n v="0"/>
    <n v="1"/>
    <n v="0"/>
    <n v="56"/>
    <n v="26"/>
    <n v="370"/>
    <n v="694"/>
    <n v="526"/>
    <n v="70"/>
    <n v="26"/>
    <n v="3144"/>
    <n v="641"/>
    <n v="0"/>
    <n v="23"/>
    <n v="137"/>
    <n v="956"/>
    <n v="1869"/>
  </r>
  <r>
    <x v="0"/>
    <x v="3"/>
    <x v="5"/>
    <x v="9"/>
    <n v="72"/>
    <n v="1"/>
    <n v="1"/>
    <n v="0"/>
    <n v="0"/>
    <n v="44"/>
    <n v="0"/>
    <n v="5"/>
    <n v="7"/>
    <n v="32"/>
    <n v="16"/>
    <n v="1"/>
    <n v="3"/>
    <n v="406"/>
    <n v="333"/>
    <n v="5"/>
    <n v="15"/>
    <n v="7"/>
    <n v="927"/>
    <n v="423"/>
    <n v="17"/>
    <n v="63"/>
    <n v="106"/>
    <n v="666"/>
    <n v="334"/>
    <n v="3"/>
    <n v="30"/>
    <n v="85"/>
    <n v="109"/>
    <n v="24"/>
    <n v="0"/>
    <n v="4"/>
    <n v="27"/>
    <n v="30"/>
    <n v="18"/>
    <n v="2"/>
    <n v="1"/>
    <n v="0"/>
    <n v="0"/>
    <n v="0"/>
    <n v="0"/>
    <n v="0"/>
    <n v="0"/>
    <n v="0"/>
    <n v="0"/>
    <n v="0"/>
    <n v="0"/>
    <n v="0"/>
    <n v="1"/>
    <n v="0"/>
    <n v="1"/>
    <n v="0"/>
    <n v="0"/>
    <n v="0"/>
    <n v="1"/>
    <n v="0"/>
    <n v="58"/>
    <n v="26"/>
    <n v="370"/>
    <n v="697"/>
    <n v="526"/>
    <n v="71"/>
    <n v="26"/>
    <n v="3158"/>
    <n v="767"/>
    <n v="0"/>
    <n v="23"/>
    <n v="141"/>
    <n v="950"/>
    <n v="1891"/>
  </r>
  <r>
    <x v="0"/>
    <x v="3"/>
    <x v="5"/>
    <x v="10"/>
    <n v="72"/>
    <n v="1"/>
    <n v="1"/>
    <n v="0"/>
    <n v="0"/>
    <n v="44"/>
    <n v="0"/>
    <n v="5"/>
    <n v="7"/>
    <n v="32"/>
    <n v="15"/>
    <n v="1"/>
    <n v="3"/>
    <n v="405"/>
    <n v="333"/>
    <n v="5"/>
    <n v="14"/>
    <n v="7"/>
    <n v="918"/>
    <n v="432"/>
    <n v="16"/>
    <n v="64"/>
    <n v="99"/>
    <n v="666"/>
    <n v="347"/>
    <n v="3"/>
    <n v="30"/>
    <n v="84"/>
    <n v="109"/>
    <n v="29"/>
    <n v="0"/>
    <n v="4"/>
    <n v="27"/>
    <n v="30"/>
    <n v="18"/>
    <n v="2"/>
    <n v="1"/>
    <n v="0"/>
    <n v="0"/>
    <n v="0"/>
    <n v="0"/>
    <n v="0"/>
    <n v="0"/>
    <n v="0"/>
    <n v="0"/>
    <n v="0"/>
    <n v="0"/>
    <n v="0"/>
    <n v="1"/>
    <n v="0"/>
    <n v="1"/>
    <n v="0"/>
    <n v="0"/>
    <n v="0"/>
    <n v="1"/>
    <n v="0"/>
    <n v="58"/>
    <n v="26"/>
    <n v="370"/>
    <n v="698"/>
    <n v="530"/>
    <n v="71"/>
    <n v="26"/>
    <n v="3165"/>
    <n v="847"/>
    <n v="0"/>
    <n v="25"/>
    <n v="144"/>
    <n v="945"/>
    <n v="1896"/>
  </r>
  <r>
    <x v="0"/>
    <x v="3"/>
    <x v="5"/>
    <x v="11"/>
    <n v="73"/>
    <n v="1"/>
    <n v="1"/>
    <n v="0"/>
    <n v="0"/>
    <n v="43"/>
    <n v="0"/>
    <n v="5"/>
    <n v="7"/>
    <n v="31"/>
    <n v="15"/>
    <n v="1"/>
    <n v="3"/>
    <n v="406"/>
    <n v="333"/>
    <n v="5"/>
    <n v="14"/>
    <n v="8"/>
    <n v="915"/>
    <n v="454"/>
    <n v="14"/>
    <n v="61"/>
    <n v="97"/>
    <n v="669"/>
    <n v="357"/>
    <n v="3"/>
    <n v="31"/>
    <n v="83"/>
    <n v="108"/>
    <n v="34"/>
    <n v="0"/>
    <n v="4"/>
    <n v="24"/>
    <n v="29"/>
    <n v="18"/>
    <n v="2"/>
    <n v="1"/>
    <n v="0"/>
    <n v="0"/>
    <n v="0"/>
    <n v="0"/>
    <n v="0"/>
    <n v="0"/>
    <n v="0"/>
    <n v="0"/>
    <n v="0"/>
    <n v="0"/>
    <n v="0"/>
    <n v="1"/>
    <n v="0"/>
    <n v="1"/>
    <n v="0"/>
    <n v="0"/>
    <n v="0"/>
    <n v="1"/>
    <n v="0"/>
    <n v="59"/>
    <n v="25"/>
    <n v="371"/>
    <n v="699"/>
    <n v="534"/>
    <n v="70"/>
    <n v="26"/>
    <n v="3168"/>
    <n v="893"/>
    <n v="0"/>
    <n v="26"/>
    <n v="147"/>
    <n v="939"/>
    <n v="1903"/>
  </r>
  <r>
    <x v="0"/>
    <x v="3"/>
    <x v="5"/>
    <x v="12"/>
    <n v="73"/>
    <n v="1"/>
    <n v="1"/>
    <n v="0"/>
    <n v="0"/>
    <n v="43"/>
    <n v="0"/>
    <n v="5"/>
    <n v="7"/>
    <n v="31"/>
    <n v="15"/>
    <n v="1"/>
    <n v="3"/>
    <n v="404"/>
    <n v="335"/>
    <n v="5"/>
    <n v="14"/>
    <n v="7"/>
    <n v="917"/>
    <n v="463"/>
    <n v="14"/>
    <n v="60"/>
    <n v="97"/>
    <n v="673"/>
    <n v="366"/>
    <n v="3"/>
    <n v="31"/>
    <n v="82"/>
    <n v="109"/>
    <n v="35"/>
    <n v="0"/>
    <n v="4"/>
    <n v="25"/>
    <n v="31"/>
    <n v="19"/>
    <n v="2"/>
    <n v="2"/>
    <n v="0"/>
    <n v="0"/>
    <n v="0"/>
    <n v="0"/>
    <n v="0"/>
    <n v="0"/>
    <n v="0"/>
    <n v="0"/>
    <n v="0"/>
    <n v="0"/>
    <n v="0"/>
    <n v="2"/>
    <n v="0"/>
    <n v="1"/>
    <n v="0"/>
    <n v="0"/>
    <n v="0"/>
    <n v="1"/>
    <n v="0"/>
    <n v="59"/>
    <n v="24"/>
    <n v="370"/>
    <n v="701"/>
    <n v="537"/>
    <n v="70"/>
    <n v="27"/>
    <n v="3164"/>
    <n v="930"/>
    <n v="0"/>
    <n v="27"/>
    <n v="146"/>
    <n v="925"/>
    <n v="1911"/>
  </r>
  <r>
    <x v="0"/>
    <x v="3"/>
    <x v="5"/>
    <x v="13"/>
    <n v="73"/>
    <n v="1"/>
    <n v="1"/>
    <n v="0"/>
    <n v="0"/>
    <n v="43"/>
    <n v="0"/>
    <n v="5"/>
    <n v="7"/>
    <n v="29"/>
    <n v="15"/>
    <n v="1"/>
    <n v="2"/>
    <n v="403"/>
    <n v="335"/>
    <n v="5"/>
    <n v="14"/>
    <n v="8"/>
    <n v="914"/>
    <n v="464"/>
    <n v="13"/>
    <n v="61"/>
    <n v="93"/>
    <n v="675"/>
    <n v="369"/>
    <n v="3"/>
    <n v="30"/>
    <n v="82"/>
    <n v="110"/>
    <n v="36"/>
    <n v="0"/>
    <n v="4"/>
    <n v="24"/>
    <n v="30"/>
    <n v="19"/>
    <n v="2"/>
    <n v="2"/>
    <n v="0"/>
    <n v="0"/>
    <n v="0"/>
    <n v="0"/>
    <n v="0"/>
    <n v="0"/>
    <n v="0"/>
    <n v="0"/>
    <n v="0"/>
    <n v="0"/>
    <n v="0"/>
    <n v="2"/>
    <n v="0"/>
    <n v="0"/>
    <n v="0"/>
    <n v="0"/>
    <n v="0"/>
    <n v="1"/>
    <n v="0"/>
    <n v="59"/>
    <n v="23"/>
    <n v="368"/>
    <n v="703"/>
    <n v="538"/>
    <n v="71"/>
    <n v="26"/>
    <n v="3166"/>
    <n v="943"/>
    <n v="0"/>
    <n v="28"/>
    <n v="148"/>
    <n v="920"/>
    <n v="1915"/>
  </r>
  <r>
    <x v="0"/>
    <x v="3"/>
    <x v="5"/>
    <x v="14"/>
    <n v="75"/>
    <n v="1"/>
    <n v="1"/>
    <n v="0"/>
    <n v="0"/>
    <n v="45"/>
    <n v="0"/>
    <n v="5"/>
    <n v="7"/>
    <n v="29"/>
    <n v="15"/>
    <n v="1"/>
    <n v="2"/>
    <n v="404"/>
    <n v="336"/>
    <n v="6"/>
    <n v="13"/>
    <n v="8"/>
    <n v="916"/>
    <n v="468"/>
    <n v="13"/>
    <n v="64"/>
    <n v="94"/>
    <n v="676"/>
    <n v="376"/>
    <n v="4"/>
    <n v="31"/>
    <n v="81"/>
    <n v="112"/>
    <n v="37"/>
    <n v="0"/>
    <n v="4"/>
    <n v="24"/>
    <n v="29"/>
    <n v="18"/>
    <n v="2"/>
    <n v="2"/>
    <n v="0"/>
    <n v="0"/>
    <n v="0"/>
    <n v="0"/>
    <n v="0"/>
    <n v="0"/>
    <n v="0"/>
    <n v="0"/>
    <n v="0"/>
    <n v="0"/>
    <n v="0"/>
    <n v="2"/>
    <n v="0"/>
    <n v="0"/>
    <n v="0"/>
    <n v="0"/>
    <n v="0"/>
    <n v="1"/>
    <n v="0"/>
    <n v="62"/>
    <n v="23"/>
    <n v="369"/>
    <n v="702"/>
    <n v="539"/>
    <n v="74"/>
    <n v="25"/>
    <n v="3169"/>
    <n v="982"/>
    <n v="0"/>
    <n v="31"/>
    <n v="148"/>
    <n v="911"/>
    <n v="1924"/>
  </r>
  <r>
    <x v="0"/>
    <x v="3"/>
    <x v="5"/>
    <x v="15"/>
    <n v="76"/>
    <n v="1"/>
    <n v="1"/>
    <n v="0"/>
    <n v="0"/>
    <n v="46"/>
    <n v="0"/>
    <n v="5"/>
    <n v="7"/>
    <n v="30"/>
    <n v="20"/>
    <n v="1"/>
    <n v="1"/>
    <n v="404"/>
    <n v="337"/>
    <n v="6"/>
    <n v="14"/>
    <n v="7"/>
    <n v="912"/>
    <n v="472"/>
    <n v="13"/>
    <n v="63"/>
    <n v="92"/>
    <n v="672"/>
    <n v="378"/>
    <n v="4"/>
    <n v="31"/>
    <n v="79"/>
    <n v="109"/>
    <n v="37"/>
    <n v="0"/>
    <n v="4"/>
    <n v="24"/>
    <n v="31"/>
    <n v="19"/>
    <n v="2"/>
    <n v="1"/>
    <n v="0"/>
    <n v="0"/>
    <n v="0"/>
    <n v="0"/>
    <n v="0"/>
    <n v="0"/>
    <n v="0"/>
    <n v="0"/>
    <n v="0"/>
    <n v="0"/>
    <n v="0"/>
    <n v="1"/>
    <n v="0"/>
    <n v="0"/>
    <n v="0"/>
    <n v="0"/>
    <n v="0"/>
    <n v="1"/>
    <n v="0"/>
    <n v="63"/>
    <n v="24"/>
    <n v="368"/>
    <n v="700"/>
    <n v="535"/>
    <n v="73"/>
    <n v="27"/>
    <n v="3167"/>
    <n v="1005"/>
    <n v="0"/>
    <n v="31"/>
    <n v="154"/>
    <n v="899"/>
    <n v="1926"/>
  </r>
  <r>
    <x v="0"/>
    <x v="3"/>
    <x v="5"/>
    <x v="16"/>
    <n v="76"/>
    <n v="1"/>
    <n v="1"/>
    <n v="0"/>
    <n v="0"/>
    <n v="46"/>
    <n v="0"/>
    <n v="5"/>
    <n v="7"/>
    <n v="28"/>
    <n v="19"/>
    <n v="1"/>
    <n v="1"/>
    <n v="404"/>
    <n v="338"/>
    <n v="6"/>
    <n v="14"/>
    <n v="7"/>
    <n v="914"/>
    <n v="474"/>
    <n v="13"/>
    <n v="64"/>
    <n v="90"/>
    <n v="674"/>
    <n v="381"/>
    <n v="4"/>
    <n v="31"/>
    <n v="80"/>
    <n v="108"/>
    <n v="38"/>
    <n v="0"/>
    <n v="5"/>
    <n v="23"/>
    <n v="28"/>
    <n v="19"/>
    <n v="2"/>
    <n v="1"/>
    <n v="0"/>
    <n v="0"/>
    <n v="0"/>
    <n v="0"/>
    <n v="0"/>
    <n v="0"/>
    <n v="0"/>
    <n v="0"/>
    <n v="0"/>
    <n v="0"/>
    <n v="0"/>
    <n v="1"/>
    <n v="0"/>
    <n v="0"/>
    <n v="0"/>
    <n v="0"/>
    <n v="0"/>
    <n v="1"/>
    <n v="0"/>
    <n v="63"/>
    <n v="22"/>
    <n v="368"/>
    <n v="702"/>
    <n v="536"/>
    <n v="73"/>
    <n v="24"/>
    <n v="3163"/>
    <n v="1012"/>
    <n v="0"/>
    <n v="32"/>
    <n v="158"/>
    <n v="891"/>
    <n v="1926"/>
  </r>
  <r>
    <x v="0"/>
    <x v="4"/>
    <x v="6"/>
    <x v="0"/>
    <n v="70"/>
    <n v="3"/>
    <n v="2"/>
    <n v="6"/>
    <n v="2"/>
    <n v="11"/>
    <n v="1"/>
    <n v="0"/>
    <n v="8"/>
    <n v="170"/>
    <n v="0"/>
    <n v="56"/>
    <n v="12"/>
    <n v="284"/>
    <n v="0"/>
    <n v="107"/>
    <n v="0"/>
    <n v="29"/>
    <n v="690"/>
    <n v="0"/>
    <n v="61"/>
    <n v="4"/>
    <n v="90"/>
    <n v="569"/>
    <n v="47"/>
    <n v="0"/>
    <n v="5"/>
    <n v="121"/>
    <n v="98"/>
    <n v="0"/>
    <n v="2"/>
    <n v="3"/>
    <n v="22"/>
    <n v="113"/>
    <n v="0"/>
    <n v="36"/>
    <n v="1"/>
    <n v="5"/>
    <n v="0"/>
    <n v="0"/>
    <n v="0"/>
    <n v="0"/>
    <n v="0"/>
    <n v="0"/>
    <n v="0"/>
    <n v="0"/>
    <n v="0"/>
    <n v="2"/>
    <n v="0"/>
    <n v="1"/>
    <n v="5"/>
    <n v="0"/>
    <n v="0"/>
    <n v="1"/>
    <m/>
    <m/>
    <m/>
    <m/>
    <m/>
    <m/>
    <m/>
    <m/>
    <m/>
    <m/>
    <m/>
    <m/>
    <m/>
    <m/>
    <m/>
    <m/>
  </r>
  <r>
    <x v="0"/>
    <x v="4"/>
    <x v="6"/>
    <x v="1"/>
    <n v="70"/>
    <n v="3"/>
    <n v="2"/>
    <n v="6"/>
    <n v="5"/>
    <n v="22"/>
    <n v="1"/>
    <n v="0"/>
    <n v="8"/>
    <n v="169"/>
    <n v="0"/>
    <n v="91"/>
    <n v="12"/>
    <n v="282"/>
    <n v="0"/>
    <n v="137"/>
    <n v="0"/>
    <n v="29"/>
    <n v="690"/>
    <n v="0"/>
    <n v="91"/>
    <n v="4"/>
    <n v="87"/>
    <n v="567"/>
    <n v="56"/>
    <n v="0"/>
    <n v="5"/>
    <n v="121"/>
    <n v="99"/>
    <n v="0"/>
    <n v="2"/>
    <n v="3"/>
    <n v="22"/>
    <n v="116"/>
    <n v="0"/>
    <n v="48"/>
    <n v="1"/>
    <n v="5"/>
    <n v="0"/>
    <n v="0"/>
    <n v="0"/>
    <n v="0"/>
    <n v="0"/>
    <n v="0"/>
    <n v="0"/>
    <n v="0"/>
    <n v="0"/>
    <n v="2"/>
    <n v="0"/>
    <n v="1"/>
    <n v="5"/>
    <n v="0"/>
    <n v="0"/>
    <n v="1"/>
    <m/>
    <m/>
    <m/>
    <m/>
    <m/>
    <m/>
    <m/>
    <m/>
    <m/>
    <m/>
    <m/>
    <m/>
    <m/>
    <m/>
    <m/>
    <m/>
  </r>
  <r>
    <x v="0"/>
    <x v="4"/>
    <x v="6"/>
    <x v="2"/>
    <n v="70"/>
    <n v="3"/>
    <n v="2"/>
    <n v="6"/>
    <n v="5"/>
    <n v="30"/>
    <n v="1"/>
    <n v="0"/>
    <n v="8"/>
    <n v="168"/>
    <n v="103"/>
    <n v="2"/>
    <n v="11"/>
    <n v="279"/>
    <n v="151"/>
    <n v="0"/>
    <n v="0"/>
    <n v="31"/>
    <n v="690"/>
    <n v="124"/>
    <n v="5"/>
    <n v="5"/>
    <n v="87"/>
    <n v="570"/>
    <n v="71"/>
    <n v="0"/>
    <n v="7"/>
    <n v="119"/>
    <n v="100"/>
    <n v="4"/>
    <n v="0"/>
    <n v="3"/>
    <n v="22"/>
    <n v="115"/>
    <n v="57"/>
    <n v="1"/>
    <n v="1"/>
    <n v="5"/>
    <n v="0"/>
    <n v="0"/>
    <n v="0"/>
    <n v="0"/>
    <n v="0"/>
    <n v="0"/>
    <n v="0"/>
    <n v="0"/>
    <n v="0"/>
    <n v="0"/>
    <n v="0"/>
    <n v="0"/>
    <n v="0"/>
    <n v="0"/>
    <n v="0"/>
    <n v="0"/>
    <n v="3"/>
    <n v="6"/>
    <n v="60"/>
    <n v="149"/>
    <n v="244"/>
    <n v="557"/>
    <n v="434"/>
    <n v="67"/>
    <n v="105"/>
    <m/>
    <m/>
    <m/>
    <m/>
    <m/>
    <m/>
    <m/>
  </r>
  <r>
    <x v="0"/>
    <x v="4"/>
    <x v="6"/>
    <x v="3"/>
    <n v="69"/>
    <n v="3"/>
    <n v="2"/>
    <n v="5"/>
    <n v="4"/>
    <n v="35"/>
    <n v="1"/>
    <n v="0"/>
    <n v="8"/>
    <n v="173"/>
    <n v="104"/>
    <n v="2"/>
    <n v="10"/>
    <n v="278"/>
    <n v="165"/>
    <n v="0"/>
    <n v="0"/>
    <n v="31"/>
    <n v="692"/>
    <n v="160"/>
    <n v="5"/>
    <n v="5"/>
    <n v="87"/>
    <n v="572"/>
    <n v="86"/>
    <n v="0"/>
    <n v="7"/>
    <n v="119"/>
    <n v="101"/>
    <n v="5"/>
    <n v="0"/>
    <n v="3"/>
    <n v="23"/>
    <n v="117"/>
    <n v="57"/>
    <n v="1"/>
    <n v="1"/>
    <n v="5"/>
    <n v="0"/>
    <n v="0"/>
    <n v="0"/>
    <n v="0"/>
    <n v="0"/>
    <n v="0"/>
    <n v="0"/>
    <n v="0"/>
    <n v="0"/>
    <n v="0"/>
    <n v="0"/>
    <n v="0"/>
    <n v="0"/>
    <n v="0"/>
    <n v="0"/>
    <n v="0"/>
    <n v="3"/>
    <n v="5"/>
    <n v="59"/>
    <n v="155"/>
    <n v="243"/>
    <n v="558"/>
    <n v="437"/>
    <n v="67"/>
    <n v="107"/>
    <m/>
    <m/>
    <m/>
    <m/>
    <m/>
    <m/>
    <m/>
  </r>
  <r>
    <x v="0"/>
    <x v="4"/>
    <x v="6"/>
    <x v="4"/>
    <n v="70"/>
    <n v="3"/>
    <n v="3"/>
    <n v="5"/>
    <n v="4"/>
    <n v="39"/>
    <n v="1"/>
    <n v="0"/>
    <n v="8"/>
    <n v="172"/>
    <n v="107"/>
    <n v="2"/>
    <n v="10"/>
    <n v="278"/>
    <n v="175"/>
    <n v="0"/>
    <n v="0"/>
    <n v="33"/>
    <n v="697"/>
    <n v="195"/>
    <n v="5"/>
    <n v="5"/>
    <n v="87"/>
    <n v="571"/>
    <n v="111"/>
    <n v="0"/>
    <n v="7"/>
    <n v="117"/>
    <n v="101"/>
    <n v="6"/>
    <n v="0"/>
    <n v="3"/>
    <n v="23"/>
    <n v="117"/>
    <n v="80"/>
    <n v="1"/>
    <n v="1"/>
    <n v="4"/>
    <n v="0"/>
    <n v="0"/>
    <n v="0"/>
    <n v="0"/>
    <n v="0"/>
    <n v="0"/>
    <n v="0"/>
    <n v="0"/>
    <n v="0"/>
    <n v="0"/>
    <n v="0"/>
    <n v="0"/>
    <n v="0"/>
    <n v="0"/>
    <n v="0"/>
    <n v="0"/>
    <n v="3"/>
    <n v="5"/>
    <n v="60"/>
    <n v="154"/>
    <n v="241"/>
    <n v="566"/>
    <n v="436"/>
    <n v="67"/>
    <n v="107"/>
    <m/>
    <m/>
    <m/>
    <m/>
    <m/>
    <m/>
    <m/>
  </r>
  <r>
    <x v="0"/>
    <x v="4"/>
    <x v="6"/>
    <x v="5"/>
    <n v="70"/>
    <n v="3"/>
    <n v="3"/>
    <n v="5"/>
    <n v="4"/>
    <n v="43"/>
    <n v="1"/>
    <n v="0"/>
    <n v="8"/>
    <n v="173"/>
    <n v="126"/>
    <n v="0"/>
    <n v="9"/>
    <n v="271"/>
    <n v="187"/>
    <n v="0"/>
    <n v="0"/>
    <n v="29"/>
    <n v="694"/>
    <n v="226"/>
    <n v="5"/>
    <n v="5"/>
    <n v="86"/>
    <n v="571"/>
    <n v="133"/>
    <n v="0"/>
    <n v="6"/>
    <n v="116"/>
    <n v="101"/>
    <n v="9"/>
    <n v="0"/>
    <n v="3"/>
    <n v="22"/>
    <n v="116"/>
    <n v="86"/>
    <n v="1"/>
    <n v="1"/>
    <n v="4"/>
    <n v="0"/>
    <n v="0"/>
    <n v="0"/>
    <n v="0"/>
    <n v="0"/>
    <n v="0"/>
    <n v="0"/>
    <n v="0"/>
    <n v="0"/>
    <n v="0"/>
    <n v="0"/>
    <n v="0"/>
    <n v="0"/>
    <n v="0"/>
    <n v="0"/>
    <n v="0"/>
    <n v="3"/>
    <n v="5"/>
    <n v="60"/>
    <n v="157"/>
    <n v="237"/>
    <n v="565"/>
    <n v="436"/>
    <n v="67"/>
    <n v="106"/>
    <m/>
    <m/>
    <m/>
    <m/>
    <m/>
    <m/>
    <m/>
  </r>
  <r>
    <x v="0"/>
    <x v="4"/>
    <x v="6"/>
    <x v="6"/>
    <n v="70"/>
    <n v="3"/>
    <n v="3"/>
    <n v="5"/>
    <n v="4"/>
    <n v="45"/>
    <n v="1"/>
    <n v="0"/>
    <n v="8"/>
    <n v="179"/>
    <n v="128"/>
    <n v="0"/>
    <n v="9"/>
    <n v="270"/>
    <n v="193"/>
    <n v="0"/>
    <n v="0"/>
    <n v="28"/>
    <n v="689"/>
    <n v="266"/>
    <n v="5"/>
    <n v="4"/>
    <n v="83"/>
    <n v="572"/>
    <n v="176"/>
    <n v="0"/>
    <n v="6"/>
    <n v="115"/>
    <n v="102"/>
    <n v="12"/>
    <n v="0"/>
    <n v="3"/>
    <n v="22"/>
    <n v="120"/>
    <n v="86"/>
    <n v="1"/>
    <n v="1"/>
    <n v="4"/>
    <n v="0"/>
    <n v="0"/>
    <n v="0"/>
    <n v="0"/>
    <n v="0"/>
    <n v="0"/>
    <n v="0"/>
    <n v="0"/>
    <n v="0"/>
    <n v="0"/>
    <n v="0"/>
    <n v="0"/>
    <n v="0"/>
    <n v="0"/>
    <n v="0"/>
    <n v="0"/>
    <n v="3"/>
    <n v="5"/>
    <n v="60"/>
    <n v="163"/>
    <n v="236"/>
    <n v="564"/>
    <n v="438"/>
    <n v="69"/>
    <n v="110"/>
    <m/>
    <m/>
    <m/>
    <m/>
    <m/>
    <m/>
    <m/>
  </r>
  <r>
    <x v="0"/>
    <x v="4"/>
    <x v="6"/>
    <x v="7"/>
    <n v="71"/>
    <n v="4"/>
    <n v="3"/>
    <n v="5"/>
    <n v="4"/>
    <n v="45"/>
    <n v="1"/>
    <n v="0"/>
    <n v="8"/>
    <n v="176"/>
    <n v="128"/>
    <n v="0"/>
    <n v="9"/>
    <n v="270"/>
    <n v="196"/>
    <n v="0"/>
    <n v="0"/>
    <n v="27"/>
    <n v="686"/>
    <n v="294"/>
    <n v="5"/>
    <n v="3"/>
    <n v="82"/>
    <n v="572"/>
    <n v="211"/>
    <n v="0"/>
    <n v="6"/>
    <n v="116"/>
    <n v="103"/>
    <n v="14"/>
    <n v="0"/>
    <n v="3"/>
    <n v="23"/>
    <n v="118"/>
    <n v="86"/>
    <n v="1"/>
    <n v="1"/>
    <n v="4"/>
    <n v="0"/>
    <n v="0"/>
    <n v="0"/>
    <n v="0"/>
    <n v="0"/>
    <n v="0"/>
    <n v="0"/>
    <n v="0"/>
    <n v="0"/>
    <n v="0"/>
    <n v="0"/>
    <n v="0"/>
    <n v="0"/>
    <n v="0"/>
    <n v="0"/>
    <n v="0"/>
    <n v="4"/>
    <n v="5"/>
    <n v="61"/>
    <n v="160"/>
    <n v="237"/>
    <n v="565"/>
    <n v="439"/>
    <n v="69"/>
    <n v="108"/>
    <m/>
    <m/>
    <m/>
    <m/>
    <m/>
    <m/>
    <m/>
  </r>
  <r>
    <x v="0"/>
    <x v="4"/>
    <x v="6"/>
    <x v="8"/>
    <n v="70"/>
    <n v="3"/>
    <n v="3"/>
    <n v="5"/>
    <n v="4"/>
    <n v="47"/>
    <n v="1"/>
    <n v="0"/>
    <n v="8"/>
    <n v="174"/>
    <n v="128"/>
    <n v="0"/>
    <n v="9"/>
    <n v="271"/>
    <n v="202"/>
    <n v="1"/>
    <n v="1"/>
    <n v="26"/>
    <n v="688"/>
    <n v="339"/>
    <n v="5"/>
    <n v="3"/>
    <n v="85"/>
    <n v="575"/>
    <n v="252"/>
    <n v="0"/>
    <n v="6"/>
    <n v="115"/>
    <n v="102"/>
    <n v="20"/>
    <n v="0"/>
    <n v="3"/>
    <n v="22"/>
    <n v="117"/>
    <n v="86"/>
    <n v="1"/>
    <n v="1"/>
    <n v="4"/>
    <n v="0"/>
    <n v="0"/>
    <n v="0"/>
    <n v="0"/>
    <n v="0"/>
    <n v="0"/>
    <n v="0"/>
    <n v="0"/>
    <n v="0"/>
    <n v="0"/>
    <n v="0"/>
    <n v="0"/>
    <n v="0"/>
    <n v="0"/>
    <n v="0"/>
    <n v="0"/>
    <n v="3"/>
    <n v="5"/>
    <n v="60"/>
    <n v="159"/>
    <n v="237"/>
    <n v="568"/>
    <n v="443"/>
    <n v="71"/>
    <n v="107"/>
    <n v="2479"/>
    <n v="504"/>
    <n v="0"/>
    <n v="2"/>
    <n v="186"/>
    <n v="684"/>
    <n v="1469"/>
  </r>
  <r>
    <x v="0"/>
    <x v="4"/>
    <x v="6"/>
    <x v="9"/>
    <n v="70"/>
    <n v="3"/>
    <n v="3"/>
    <n v="5"/>
    <n v="4"/>
    <n v="49"/>
    <n v="1"/>
    <n v="0"/>
    <n v="8"/>
    <n v="175"/>
    <n v="129"/>
    <n v="1"/>
    <n v="9"/>
    <n v="273"/>
    <n v="207"/>
    <n v="1"/>
    <n v="1"/>
    <n v="27"/>
    <n v="687"/>
    <n v="365"/>
    <n v="5"/>
    <n v="3"/>
    <n v="83"/>
    <n v="576"/>
    <n v="283"/>
    <n v="0"/>
    <n v="6"/>
    <n v="113"/>
    <n v="102"/>
    <n v="25"/>
    <n v="0"/>
    <n v="3"/>
    <n v="21"/>
    <n v="117"/>
    <n v="90"/>
    <n v="1"/>
    <n v="1"/>
    <n v="4"/>
    <n v="0"/>
    <n v="0"/>
    <n v="0"/>
    <n v="0"/>
    <n v="0"/>
    <n v="0"/>
    <n v="0"/>
    <n v="0"/>
    <n v="0"/>
    <n v="0"/>
    <n v="0"/>
    <n v="0"/>
    <n v="0"/>
    <n v="0"/>
    <n v="0"/>
    <n v="0"/>
    <n v="3"/>
    <n v="5"/>
    <n v="60"/>
    <n v="159"/>
    <n v="238"/>
    <n v="571"/>
    <n v="444"/>
    <n v="72"/>
    <n v="107"/>
    <n v="2484"/>
    <n v="631"/>
    <n v="0"/>
    <n v="2"/>
    <n v="185"/>
    <n v="678"/>
    <n v="1481"/>
  </r>
  <r>
    <x v="0"/>
    <x v="4"/>
    <x v="6"/>
    <x v="10"/>
    <n v="70"/>
    <n v="3"/>
    <n v="3"/>
    <n v="4"/>
    <n v="4"/>
    <n v="49"/>
    <n v="1"/>
    <n v="0"/>
    <n v="8"/>
    <n v="176"/>
    <n v="129"/>
    <n v="1"/>
    <n v="10"/>
    <n v="272"/>
    <n v="208"/>
    <n v="1"/>
    <n v="1"/>
    <n v="26"/>
    <n v="686"/>
    <n v="379"/>
    <n v="6"/>
    <n v="3"/>
    <n v="82"/>
    <n v="577"/>
    <n v="290"/>
    <n v="1"/>
    <n v="5"/>
    <n v="113"/>
    <n v="103"/>
    <n v="29"/>
    <n v="0"/>
    <n v="3"/>
    <n v="21"/>
    <n v="117"/>
    <n v="90"/>
    <n v="1"/>
    <n v="1"/>
    <n v="4"/>
    <n v="0"/>
    <n v="0"/>
    <n v="0"/>
    <n v="0"/>
    <n v="0"/>
    <n v="0"/>
    <n v="0"/>
    <n v="0"/>
    <n v="0"/>
    <n v="0"/>
    <n v="0"/>
    <n v="0"/>
    <n v="0"/>
    <n v="0"/>
    <n v="0"/>
    <n v="0"/>
    <n v="3"/>
    <n v="4"/>
    <n v="60"/>
    <n v="160"/>
    <n v="238"/>
    <n v="571"/>
    <n v="446"/>
    <n v="73"/>
    <n v="107"/>
    <n v="2484"/>
    <n v="673"/>
    <n v="0"/>
    <n v="3"/>
    <n v="182"/>
    <n v="675"/>
    <n v="1486"/>
  </r>
  <r>
    <x v="0"/>
    <x v="4"/>
    <x v="6"/>
    <x v="11"/>
    <n v="70"/>
    <n v="3"/>
    <n v="3"/>
    <n v="4"/>
    <n v="4"/>
    <n v="50"/>
    <n v="1"/>
    <n v="0"/>
    <n v="8"/>
    <n v="171"/>
    <n v="125"/>
    <n v="1"/>
    <n v="10"/>
    <n v="273"/>
    <n v="209"/>
    <n v="1"/>
    <n v="0"/>
    <n v="26"/>
    <n v="681"/>
    <n v="385"/>
    <n v="6"/>
    <n v="2"/>
    <n v="82"/>
    <n v="575"/>
    <n v="296"/>
    <n v="1"/>
    <n v="5"/>
    <n v="113"/>
    <n v="103"/>
    <n v="30"/>
    <n v="0"/>
    <n v="3"/>
    <n v="21"/>
    <n v="112"/>
    <n v="90"/>
    <n v="1"/>
    <n v="1"/>
    <n v="4"/>
    <n v="0"/>
    <n v="0"/>
    <n v="0"/>
    <n v="0"/>
    <n v="0"/>
    <n v="0"/>
    <n v="0"/>
    <n v="0"/>
    <n v="0"/>
    <n v="0"/>
    <n v="0"/>
    <n v="0"/>
    <n v="0"/>
    <n v="0"/>
    <n v="0"/>
    <n v="0"/>
    <n v="3"/>
    <n v="4"/>
    <n v="60"/>
    <n v="156"/>
    <n v="240"/>
    <n v="568"/>
    <n v="444"/>
    <n v="73"/>
    <n v="105"/>
    <n v="2483"/>
    <n v="701"/>
    <n v="0"/>
    <n v="3"/>
    <n v="177"/>
    <n v="672"/>
    <n v="1492"/>
  </r>
  <r>
    <x v="0"/>
    <x v="4"/>
    <x v="6"/>
    <x v="12"/>
    <n v="71"/>
    <n v="3"/>
    <n v="3"/>
    <n v="6"/>
    <n v="6"/>
    <n v="50"/>
    <n v="1"/>
    <n v="0"/>
    <n v="8"/>
    <n v="167"/>
    <n v="127"/>
    <n v="1"/>
    <n v="10"/>
    <n v="274"/>
    <n v="212"/>
    <n v="0"/>
    <n v="0"/>
    <n v="24"/>
    <n v="680"/>
    <n v="391"/>
    <n v="6"/>
    <n v="4"/>
    <n v="80"/>
    <n v="574"/>
    <n v="303"/>
    <n v="1"/>
    <n v="6"/>
    <n v="112"/>
    <n v="103"/>
    <n v="34"/>
    <n v="0"/>
    <n v="3"/>
    <n v="21"/>
    <n v="113"/>
    <n v="93"/>
    <n v="1"/>
    <n v="1"/>
    <n v="4"/>
    <n v="0"/>
    <n v="0"/>
    <n v="0"/>
    <n v="0"/>
    <n v="0"/>
    <n v="0"/>
    <n v="0"/>
    <n v="0"/>
    <n v="0"/>
    <n v="0"/>
    <n v="0"/>
    <n v="0"/>
    <n v="0"/>
    <n v="0"/>
    <n v="0"/>
    <n v="0"/>
    <n v="3"/>
    <n v="6"/>
    <n v="61"/>
    <n v="152"/>
    <n v="242"/>
    <n v="567"/>
    <n v="446"/>
    <n v="73"/>
    <n v="106"/>
    <n v="2486"/>
    <n v="734"/>
    <n v="0"/>
    <n v="3"/>
    <n v="177"/>
    <n v="666"/>
    <n v="1504"/>
  </r>
  <r>
    <x v="0"/>
    <x v="4"/>
    <x v="6"/>
    <x v="13"/>
    <n v="71"/>
    <n v="3"/>
    <n v="3"/>
    <n v="6"/>
    <n v="6"/>
    <n v="50"/>
    <n v="1"/>
    <n v="0"/>
    <n v="8"/>
    <n v="169"/>
    <n v="134"/>
    <n v="1"/>
    <n v="6"/>
    <n v="276"/>
    <n v="214"/>
    <n v="1"/>
    <n v="0"/>
    <n v="24"/>
    <n v="681"/>
    <n v="393"/>
    <n v="6"/>
    <n v="4"/>
    <n v="80"/>
    <n v="576"/>
    <n v="307"/>
    <n v="1"/>
    <n v="6"/>
    <n v="113"/>
    <n v="102"/>
    <n v="36"/>
    <n v="0"/>
    <n v="3"/>
    <n v="20"/>
    <n v="112"/>
    <n v="94"/>
    <n v="1"/>
    <n v="1"/>
    <n v="3"/>
    <n v="0"/>
    <n v="0"/>
    <n v="0"/>
    <n v="0"/>
    <n v="0"/>
    <n v="0"/>
    <n v="0"/>
    <n v="0"/>
    <n v="0"/>
    <n v="0"/>
    <n v="0"/>
    <n v="0"/>
    <n v="0"/>
    <n v="0"/>
    <n v="0"/>
    <n v="0"/>
    <n v="3"/>
    <n v="6"/>
    <n v="61"/>
    <n v="157"/>
    <n v="244"/>
    <n v="568"/>
    <n v="448"/>
    <n v="72"/>
    <n v="106"/>
    <n v="2489"/>
    <n v="747"/>
    <n v="0"/>
    <n v="3"/>
    <n v="175"/>
    <n v="663"/>
    <n v="1515"/>
  </r>
  <r>
    <x v="0"/>
    <x v="4"/>
    <x v="6"/>
    <x v="14"/>
    <n v="70"/>
    <n v="3"/>
    <n v="3"/>
    <n v="6"/>
    <n v="6"/>
    <n v="50"/>
    <n v="1"/>
    <n v="0"/>
    <n v="8"/>
    <n v="164"/>
    <n v="130"/>
    <n v="2"/>
    <n v="5"/>
    <n v="276"/>
    <n v="215"/>
    <n v="1"/>
    <n v="0"/>
    <n v="24"/>
    <n v="681"/>
    <n v="399"/>
    <n v="6"/>
    <n v="6"/>
    <n v="78"/>
    <n v="578"/>
    <n v="309"/>
    <n v="1"/>
    <n v="6"/>
    <n v="115"/>
    <n v="101"/>
    <n v="36"/>
    <n v="0"/>
    <n v="3"/>
    <n v="19"/>
    <n v="109"/>
    <n v="91"/>
    <n v="1"/>
    <n v="1"/>
    <n v="3"/>
    <n v="0"/>
    <n v="0"/>
    <n v="0"/>
    <n v="0"/>
    <n v="0"/>
    <n v="0"/>
    <n v="0"/>
    <n v="0"/>
    <n v="0"/>
    <n v="0"/>
    <n v="0"/>
    <n v="0"/>
    <n v="0"/>
    <n v="0"/>
    <n v="0"/>
    <n v="0"/>
    <n v="3"/>
    <n v="6"/>
    <n v="60"/>
    <n v="152"/>
    <n v="244"/>
    <n v="569"/>
    <n v="448"/>
    <n v="72"/>
    <n v="103"/>
    <n v="2489"/>
    <n v="759"/>
    <n v="0"/>
    <n v="3"/>
    <n v="174"/>
    <n v="656"/>
    <n v="1519"/>
  </r>
  <r>
    <x v="0"/>
    <x v="4"/>
    <x v="6"/>
    <x v="15"/>
    <n v="69"/>
    <n v="3"/>
    <n v="3"/>
    <n v="6"/>
    <n v="6"/>
    <n v="50"/>
    <n v="1"/>
    <n v="0"/>
    <n v="8"/>
    <n v="162"/>
    <n v="143"/>
    <n v="4"/>
    <n v="0"/>
    <n v="276"/>
    <n v="220"/>
    <n v="1"/>
    <n v="0"/>
    <n v="23"/>
    <n v="685"/>
    <n v="403"/>
    <n v="8"/>
    <n v="5"/>
    <n v="80"/>
    <n v="577"/>
    <n v="311"/>
    <n v="1"/>
    <n v="7"/>
    <n v="113"/>
    <n v="101"/>
    <n v="37"/>
    <n v="0"/>
    <n v="3"/>
    <n v="18"/>
    <n v="107"/>
    <n v="91"/>
    <n v="2"/>
    <n v="1"/>
    <n v="2"/>
    <n v="0"/>
    <n v="0"/>
    <n v="0"/>
    <n v="0"/>
    <n v="0"/>
    <n v="0"/>
    <n v="0"/>
    <n v="0"/>
    <n v="0"/>
    <n v="0"/>
    <n v="0"/>
    <n v="0"/>
    <n v="0"/>
    <n v="0"/>
    <n v="0"/>
    <n v="0"/>
    <n v="3"/>
    <n v="6"/>
    <n v="59"/>
    <n v="157"/>
    <n v="248"/>
    <n v="569"/>
    <n v="447"/>
    <n v="74"/>
    <n v="101"/>
    <n v="2484"/>
    <n v="768"/>
    <n v="0"/>
    <n v="2"/>
    <n v="175"/>
    <n v="649"/>
    <n v="1524"/>
  </r>
  <r>
    <x v="0"/>
    <x v="4"/>
    <x v="6"/>
    <x v="16"/>
    <n v="70"/>
    <n v="4"/>
    <n v="4"/>
    <n v="7"/>
    <n v="7"/>
    <n v="51"/>
    <n v="1"/>
    <n v="0"/>
    <n v="8"/>
    <n v="182"/>
    <n v="165"/>
    <n v="4"/>
    <n v="1"/>
    <n v="260"/>
    <n v="209"/>
    <n v="0"/>
    <n v="0"/>
    <n v="23"/>
    <n v="684"/>
    <n v="407"/>
    <n v="9"/>
    <n v="5"/>
    <n v="79"/>
    <n v="574"/>
    <n v="308"/>
    <n v="1"/>
    <n v="7"/>
    <n v="114"/>
    <n v="101"/>
    <n v="37"/>
    <n v="0"/>
    <n v="3"/>
    <n v="17"/>
    <n v="105"/>
    <n v="96"/>
    <n v="2"/>
    <n v="1"/>
    <n v="2"/>
    <n v="0"/>
    <n v="0"/>
    <n v="0"/>
    <n v="0"/>
    <n v="0"/>
    <n v="0"/>
    <n v="0"/>
    <n v="0"/>
    <n v="0"/>
    <n v="0"/>
    <n v="0"/>
    <n v="0"/>
    <n v="0"/>
    <n v="0"/>
    <n v="0"/>
    <n v="0"/>
    <n v="4"/>
    <n v="7"/>
    <n v="60"/>
    <n v="174"/>
    <n v="234"/>
    <n v="569"/>
    <n v="445"/>
    <n v="74"/>
    <n v="99"/>
    <n v="2480"/>
    <n v="770"/>
    <n v="0"/>
    <n v="2"/>
    <n v="177"/>
    <n v="650"/>
    <n v="1521"/>
  </r>
  <r>
    <x v="0"/>
    <x v="4"/>
    <x v="6"/>
    <x v="16"/>
    <m/>
    <m/>
    <m/>
    <m/>
    <m/>
    <m/>
    <m/>
    <m/>
    <m/>
    <m/>
    <m/>
    <m/>
    <m/>
    <m/>
    <m/>
    <m/>
    <m/>
    <m/>
    <n v="1"/>
    <m/>
    <m/>
    <m/>
    <n v="1"/>
    <m/>
    <m/>
    <m/>
    <m/>
    <m/>
    <m/>
    <m/>
    <m/>
    <m/>
    <m/>
    <n v="1"/>
    <m/>
    <m/>
    <m/>
    <m/>
    <m/>
    <m/>
    <m/>
    <m/>
    <m/>
    <m/>
    <m/>
    <m/>
    <m/>
    <m/>
    <m/>
    <m/>
    <m/>
    <m/>
    <m/>
    <m/>
    <m/>
    <m/>
    <m/>
    <m/>
    <m/>
    <m/>
    <m/>
    <m/>
    <n v="1"/>
    <m/>
    <m/>
    <m/>
    <m/>
    <m/>
    <m/>
    <m/>
  </r>
  <r>
    <x v="0"/>
    <x v="1"/>
    <x v="7"/>
    <x v="0"/>
    <n v="36"/>
    <n v="1"/>
    <n v="0"/>
    <n v="0"/>
    <n v="0"/>
    <n v="5"/>
    <n v="2"/>
    <n v="1"/>
    <n v="5"/>
    <n v="0"/>
    <n v="0"/>
    <n v="0"/>
    <n v="0"/>
    <n v="184"/>
    <n v="0"/>
    <n v="63"/>
    <n v="9"/>
    <n v="5"/>
    <n v="687"/>
    <n v="0"/>
    <n v="54"/>
    <n v="42"/>
    <n v="89"/>
    <n v="550"/>
    <n v="21"/>
    <n v="0"/>
    <n v="10"/>
    <n v="213"/>
    <n v="97"/>
    <n v="0"/>
    <n v="2"/>
    <n v="2"/>
    <n v="23"/>
    <n v="5"/>
    <n v="0"/>
    <n v="1"/>
    <n v="0"/>
    <n v="0"/>
    <n v="0"/>
    <n v="0"/>
    <n v="0"/>
    <n v="0"/>
    <n v="0"/>
    <n v="0"/>
    <n v="0"/>
    <n v="0"/>
    <n v="0"/>
    <n v="0"/>
    <n v="0"/>
    <n v="9"/>
    <n v="9"/>
    <n v="0"/>
    <n v="0"/>
    <n v="0"/>
    <m/>
    <m/>
    <m/>
    <m/>
    <m/>
    <m/>
    <m/>
    <m/>
    <m/>
    <m/>
    <m/>
    <m/>
    <m/>
    <m/>
    <m/>
    <m/>
  </r>
  <r>
    <x v="0"/>
    <x v="1"/>
    <x v="7"/>
    <x v="1"/>
    <n v="36"/>
    <n v="1"/>
    <n v="0"/>
    <n v="0"/>
    <n v="0"/>
    <n v="5"/>
    <n v="2"/>
    <n v="1"/>
    <n v="5"/>
    <n v="0"/>
    <n v="0"/>
    <n v="0"/>
    <n v="0"/>
    <n v="185"/>
    <n v="0"/>
    <n v="74"/>
    <n v="9"/>
    <n v="5"/>
    <n v="690"/>
    <n v="0"/>
    <n v="68"/>
    <n v="40"/>
    <n v="89"/>
    <n v="550"/>
    <n v="30"/>
    <n v="0"/>
    <n v="10"/>
    <n v="212"/>
    <n v="97"/>
    <n v="0"/>
    <n v="4"/>
    <n v="2"/>
    <n v="21"/>
    <n v="5"/>
    <n v="0"/>
    <n v="1"/>
    <n v="0"/>
    <n v="0"/>
    <n v="0"/>
    <n v="0"/>
    <n v="0"/>
    <n v="0"/>
    <n v="0"/>
    <n v="0"/>
    <n v="0"/>
    <n v="0"/>
    <n v="0"/>
    <n v="0"/>
    <n v="0"/>
    <n v="9"/>
    <n v="9"/>
    <n v="0"/>
    <n v="0"/>
    <n v="0"/>
    <m/>
    <m/>
    <m/>
    <m/>
    <m/>
    <m/>
    <m/>
    <m/>
    <m/>
    <m/>
    <m/>
    <m/>
    <m/>
    <m/>
    <m/>
    <m/>
  </r>
  <r>
    <x v="0"/>
    <x v="1"/>
    <x v="7"/>
    <x v="2"/>
    <n v="36"/>
    <n v="1"/>
    <n v="0"/>
    <n v="0"/>
    <n v="0"/>
    <n v="6"/>
    <n v="2"/>
    <n v="1"/>
    <n v="5"/>
    <n v="0"/>
    <n v="0"/>
    <n v="0"/>
    <n v="0"/>
    <n v="181"/>
    <n v="84"/>
    <n v="9"/>
    <n v="8"/>
    <n v="5"/>
    <n v="691"/>
    <n v="86"/>
    <n v="8"/>
    <n v="40"/>
    <n v="88"/>
    <n v="546"/>
    <n v="40"/>
    <n v="0"/>
    <n v="10"/>
    <n v="210"/>
    <n v="94"/>
    <n v="4"/>
    <n v="0"/>
    <n v="2"/>
    <n v="20"/>
    <n v="5"/>
    <n v="1"/>
    <n v="0"/>
    <n v="0"/>
    <n v="0"/>
    <n v="0"/>
    <n v="0"/>
    <n v="0"/>
    <n v="0"/>
    <n v="0"/>
    <n v="0"/>
    <n v="0"/>
    <n v="0"/>
    <n v="0"/>
    <n v="0"/>
    <n v="0"/>
    <n v="0"/>
    <n v="0"/>
    <n v="0"/>
    <n v="0"/>
    <n v="0"/>
    <n v="1"/>
    <n v="0"/>
    <n v="28"/>
    <n v="0"/>
    <n v="155"/>
    <n v="529"/>
    <n v="306"/>
    <n v="63"/>
    <n v="5"/>
    <m/>
    <m/>
    <m/>
    <m/>
    <m/>
    <m/>
    <m/>
  </r>
  <r>
    <x v="0"/>
    <x v="1"/>
    <x v="7"/>
    <x v="3"/>
    <n v="38"/>
    <n v="1"/>
    <n v="0"/>
    <n v="0"/>
    <n v="0"/>
    <n v="7"/>
    <n v="2"/>
    <n v="1"/>
    <n v="5"/>
    <n v="0"/>
    <n v="0"/>
    <n v="0"/>
    <n v="0"/>
    <n v="181"/>
    <n v="91"/>
    <n v="9"/>
    <n v="8"/>
    <n v="5"/>
    <n v="694"/>
    <n v="115"/>
    <n v="8"/>
    <n v="39"/>
    <n v="88"/>
    <n v="547"/>
    <n v="47"/>
    <n v="0"/>
    <n v="10"/>
    <n v="213"/>
    <n v="94"/>
    <n v="4"/>
    <n v="0"/>
    <n v="2"/>
    <n v="20"/>
    <n v="5"/>
    <n v="1"/>
    <n v="0"/>
    <n v="0"/>
    <n v="0"/>
    <n v="0"/>
    <n v="0"/>
    <n v="0"/>
    <n v="0"/>
    <n v="0"/>
    <n v="0"/>
    <n v="0"/>
    <n v="0"/>
    <n v="0"/>
    <n v="0"/>
    <n v="0"/>
    <n v="0"/>
    <n v="0"/>
    <n v="0"/>
    <n v="0"/>
    <n v="0"/>
    <n v="1"/>
    <n v="0"/>
    <n v="28"/>
    <n v="0"/>
    <n v="155"/>
    <n v="532"/>
    <n v="305"/>
    <n v="63"/>
    <n v="5"/>
    <m/>
    <m/>
    <m/>
    <m/>
    <m/>
    <m/>
    <m/>
  </r>
  <r>
    <x v="0"/>
    <x v="1"/>
    <x v="7"/>
    <x v="4"/>
    <n v="38"/>
    <n v="1"/>
    <n v="0"/>
    <n v="0"/>
    <n v="0"/>
    <n v="7"/>
    <n v="2"/>
    <n v="1"/>
    <n v="5"/>
    <n v="0"/>
    <n v="0"/>
    <n v="0"/>
    <n v="0"/>
    <n v="181"/>
    <n v="97"/>
    <n v="9"/>
    <n v="8"/>
    <n v="5"/>
    <n v="697"/>
    <n v="155"/>
    <n v="8"/>
    <n v="39"/>
    <n v="86"/>
    <n v="544"/>
    <n v="55"/>
    <n v="0"/>
    <n v="9"/>
    <n v="212"/>
    <n v="95"/>
    <n v="5"/>
    <n v="0"/>
    <n v="2"/>
    <n v="20"/>
    <n v="5"/>
    <n v="1"/>
    <n v="0"/>
    <n v="0"/>
    <n v="0"/>
    <n v="0"/>
    <n v="0"/>
    <n v="0"/>
    <n v="0"/>
    <n v="0"/>
    <n v="0"/>
    <n v="0"/>
    <n v="0"/>
    <n v="0"/>
    <n v="0"/>
    <n v="0"/>
    <n v="0"/>
    <n v="0"/>
    <n v="0"/>
    <n v="0"/>
    <n v="0"/>
    <n v="1"/>
    <n v="0"/>
    <n v="28"/>
    <n v="0"/>
    <n v="155"/>
    <n v="535"/>
    <n v="303"/>
    <n v="64"/>
    <n v="5"/>
    <m/>
    <m/>
    <m/>
    <m/>
    <m/>
    <m/>
    <m/>
  </r>
  <r>
    <x v="0"/>
    <x v="1"/>
    <x v="7"/>
    <x v="5"/>
    <n v="38"/>
    <n v="1"/>
    <n v="0"/>
    <n v="0"/>
    <n v="0"/>
    <n v="8"/>
    <n v="2"/>
    <n v="1"/>
    <n v="5"/>
    <n v="0"/>
    <n v="0"/>
    <n v="0"/>
    <n v="0"/>
    <n v="181"/>
    <n v="103"/>
    <n v="9"/>
    <n v="8"/>
    <n v="5"/>
    <n v="701"/>
    <n v="192"/>
    <n v="7"/>
    <n v="40"/>
    <n v="85"/>
    <n v="545"/>
    <n v="77"/>
    <n v="0"/>
    <n v="9"/>
    <n v="211"/>
    <n v="95"/>
    <n v="7"/>
    <n v="0"/>
    <n v="1"/>
    <n v="21"/>
    <n v="5"/>
    <n v="1"/>
    <n v="0"/>
    <n v="0"/>
    <n v="0"/>
    <n v="0"/>
    <n v="0"/>
    <n v="0"/>
    <n v="0"/>
    <n v="0"/>
    <n v="0"/>
    <n v="0"/>
    <n v="0"/>
    <n v="0"/>
    <n v="0"/>
    <n v="0"/>
    <n v="0"/>
    <n v="0"/>
    <n v="0"/>
    <n v="0"/>
    <n v="0"/>
    <n v="1"/>
    <n v="0"/>
    <n v="28"/>
    <n v="0"/>
    <n v="155"/>
    <n v="539"/>
    <n v="305"/>
    <n v="64"/>
    <n v="5"/>
    <m/>
    <m/>
    <m/>
    <m/>
    <m/>
    <m/>
    <m/>
  </r>
  <r>
    <x v="0"/>
    <x v="1"/>
    <x v="7"/>
    <x v="6"/>
    <n v="38"/>
    <n v="1"/>
    <n v="0"/>
    <n v="0"/>
    <n v="0"/>
    <n v="8"/>
    <n v="2"/>
    <n v="1"/>
    <n v="5"/>
    <n v="0"/>
    <n v="0"/>
    <n v="0"/>
    <n v="0"/>
    <n v="183"/>
    <n v="108"/>
    <n v="9"/>
    <n v="8"/>
    <n v="5"/>
    <n v="705"/>
    <n v="224"/>
    <n v="8"/>
    <n v="39"/>
    <n v="86"/>
    <n v="547"/>
    <n v="102"/>
    <n v="0"/>
    <n v="8"/>
    <n v="210"/>
    <n v="96"/>
    <n v="8"/>
    <n v="0"/>
    <n v="0"/>
    <n v="21"/>
    <n v="5"/>
    <n v="1"/>
    <n v="0"/>
    <n v="0"/>
    <n v="0"/>
    <n v="0"/>
    <n v="0"/>
    <n v="0"/>
    <n v="0"/>
    <n v="0"/>
    <n v="0"/>
    <n v="0"/>
    <n v="0"/>
    <n v="0"/>
    <n v="0"/>
    <n v="0"/>
    <n v="0"/>
    <n v="0"/>
    <n v="0"/>
    <n v="0"/>
    <n v="0"/>
    <n v="1"/>
    <n v="0"/>
    <n v="28"/>
    <n v="0"/>
    <n v="157"/>
    <n v="542"/>
    <n v="308"/>
    <n v="64"/>
    <n v="5"/>
    <m/>
    <m/>
    <m/>
    <m/>
    <m/>
    <m/>
    <m/>
  </r>
  <r>
    <x v="0"/>
    <x v="1"/>
    <x v="7"/>
    <x v="7"/>
    <n v="37"/>
    <n v="1"/>
    <n v="0"/>
    <n v="0"/>
    <n v="0"/>
    <n v="10"/>
    <n v="2"/>
    <n v="1"/>
    <n v="5"/>
    <n v="0"/>
    <n v="0"/>
    <n v="0"/>
    <n v="0"/>
    <n v="183"/>
    <n v="116"/>
    <n v="9"/>
    <n v="8"/>
    <n v="5"/>
    <n v="701"/>
    <n v="248"/>
    <n v="7"/>
    <n v="39"/>
    <n v="86"/>
    <n v="550"/>
    <n v="114"/>
    <n v="0"/>
    <n v="10"/>
    <n v="208"/>
    <n v="96"/>
    <n v="11"/>
    <n v="0"/>
    <n v="0"/>
    <n v="20"/>
    <n v="5"/>
    <n v="1"/>
    <n v="0"/>
    <n v="0"/>
    <n v="0"/>
    <n v="0"/>
    <n v="0"/>
    <n v="0"/>
    <n v="0"/>
    <n v="0"/>
    <n v="0"/>
    <n v="0"/>
    <n v="0"/>
    <n v="0"/>
    <n v="0"/>
    <n v="0"/>
    <n v="0"/>
    <n v="0"/>
    <n v="0"/>
    <n v="0"/>
    <n v="0"/>
    <n v="1"/>
    <n v="0"/>
    <n v="27"/>
    <n v="0"/>
    <n v="157"/>
    <n v="539"/>
    <n v="310"/>
    <n v="67"/>
    <n v="5"/>
    <m/>
    <m/>
    <m/>
    <m/>
    <m/>
    <m/>
    <m/>
  </r>
  <r>
    <x v="0"/>
    <x v="1"/>
    <x v="7"/>
    <x v="8"/>
    <n v="37"/>
    <n v="1"/>
    <n v="0"/>
    <n v="0"/>
    <n v="0"/>
    <n v="13"/>
    <n v="2"/>
    <n v="1"/>
    <n v="5"/>
    <n v="0"/>
    <n v="0"/>
    <n v="0"/>
    <n v="0"/>
    <n v="183"/>
    <n v="122"/>
    <n v="9"/>
    <n v="8"/>
    <n v="5"/>
    <n v="700"/>
    <n v="287"/>
    <n v="8"/>
    <n v="38"/>
    <n v="83"/>
    <n v="550"/>
    <n v="147"/>
    <n v="0"/>
    <n v="11"/>
    <n v="203"/>
    <n v="97"/>
    <n v="17"/>
    <n v="0"/>
    <n v="0"/>
    <n v="18"/>
    <n v="5"/>
    <n v="1"/>
    <n v="0"/>
    <n v="0"/>
    <n v="0"/>
    <n v="0"/>
    <n v="0"/>
    <n v="0"/>
    <n v="0"/>
    <n v="0"/>
    <n v="0"/>
    <n v="0"/>
    <n v="0"/>
    <n v="0"/>
    <n v="0"/>
    <n v="0"/>
    <n v="0"/>
    <n v="0"/>
    <n v="0"/>
    <n v="0"/>
    <n v="0"/>
    <n v="1"/>
    <n v="0"/>
    <n v="27"/>
    <n v="0"/>
    <n v="157"/>
    <n v="543"/>
    <n v="312"/>
    <n v="68"/>
    <n v="5"/>
    <n v="3172"/>
    <n v="370"/>
    <n v="0"/>
    <n v="7"/>
    <n v="63"/>
    <n v="1363"/>
    <n v="1548"/>
  </r>
  <r>
    <x v="0"/>
    <x v="1"/>
    <x v="7"/>
    <x v="9"/>
    <n v="37"/>
    <n v="1"/>
    <n v="0"/>
    <n v="0"/>
    <n v="0"/>
    <n v="17"/>
    <n v="2"/>
    <n v="1"/>
    <n v="5"/>
    <n v="0"/>
    <n v="0"/>
    <n v="0"/>
    <n v="0"/>
    <n v="183"/>
    <n v="125"/>
    <n v="9"/>
    <n v="8"/>
    <n v="5"/>
    <n v="701"/>
    <n v="328"/>
    <n v="8"/>
    <n v="38"/>
    <n v="82"/>
    <n v="552"/>
    <n v="178"/>
    <n v="0"/>
    <n v="11"/>
    <n v="203"/>
    <n v="97"/>
    <n v="22"/>
    <n v="0"/>
    <n v="1"/>
    <n v="17"/>
    <n v="5"/>
    <n v="1"/>
    <n v="0"/>
    <n v="0"/>
    <n v="0"/>
    <n v="0"/>
    <n v="0"/>
    <n v="0"/>
    <n v="0"/>
    <n v="0"/>
    <n v="0"/>
    <n v="0"/>
    <n v="0"/>
    <n v="0"/>
    <n v="0"/>
    <n v="0"/>
    <n v="0"/>
    <n v="0"/>
    <n v="0"/>
    <n v="0"/>
    <n v="0"/>
    <n v="1"/>
    <n v="0"/>
    <n v="27"/>
    <n v="0"/>
    <n v="157"/>
    <n v="547"/>
    <n v="313"/>
    <n v="68"/>
    <n v="5"/>
    <n v="3204"/>
    <n v="526"/>
    <n v="0"/>
    <n v="7"/>
    <n v="63"/>
    <n v="1375"/>
    <n v="1561"/>
  </r>
  <r>
    <x v="0"/>
    <x v="1"/>
    <x v="7"/>
    <x v="10"/>
    <n v="37"/>
    <n v="1"/>
    <n v="0"/>
    <n v="0"/>
    <n v="0"/>
    <n v="17"/>
    <n v="2"/>
    <n v="1"/>
    <n v="5"/>
    <n v="0"/>
    <n v="0"/>
    <n v="0"/>
    <n v="0"/>
    <n v="188"/>
    <n v="127"/>
    <n v="9"/>
    <n v="9"/>
    <n v="5"/>
    <n v="699"/>
    <n v="345"/>
    <n v="8"/>
    <n v="37"/>
    <n v="82"/>
    <n v="555"/>
    <n v="185"/>
    <n v="0"/>
    <n v="11"/>
    <n v="204"/>
    <n v="96"/>
    <n v="24"/>
    <n v="0"/>
    <n v="1"/>
    <n v="16"/>
    <n v="5"/>
    <n v="1"/>
    <n v="0"/>
    <n v="0"/>
    <n v="0"/>
    <n v="0"/>
    <n v="0"/>
    <n v="0"/>
    <n v="0"/>
    <n v="0"/>
    <n v="0"/>
    <n v="0"/>
    <n v="0"/>
    <n v="0"/>
    <n v="0"/>
    <n v="0"/>
    <n v="0"/>
    <n v="0"/>
    <n v="0"/>
    <n v="0"/>
    <n v="0"/>
    <n v="1"/>
    <n v="0"/>
    <n v="27"/>
    <n v="0"/>
    <n v="161"/>
    <n v="546"/>
    <n v="315"/>
    <n v="68"/>
    <n v="5"/>
    <n v="3210"/>
    <n v="585"/>
    <n v="0"/>
    <n v="6"/>
    <n v="64"/>
    <n v="1369"/>
    <n v="1573"/>
  </r>
  <r>
    <x v="0"/>
    <x v="1"/>
    <x v="7"/>
    <x v="11"/>
    <n v="38"/>
    <n v="1"/>
    <n v="0"/>
    <n v="0"/>
    <n v="0"/>
    <n v="18"/>
    <n v="2"/>
    <n v="1"/>
    <n v="5"/>
    <n v="0"/>
    <n v="0"/>
    <n v="0"/>
    <n v="0"/>
    <n v="189"/>
    <n v="130"/>
    <n v="9"/>
    <n v="9"/>
    <n v="5"/>
    <n v="694"/>
    <n v="352"/>
    <n v="8"/>
    <n v="36"/>
    <n v="80"/>
    <n v="556"/>
    <n v="196"/>
    <n v="0"/>
    <n v="11"/>
    <n v="203"/>
    <n v="96"/>
    <n v="28"/>
    <n v="0"/>
    <n v="1"/>
    <n v="16"/>
    <n v="5"/>
    <n v="1"/>
    <n v="0"/>
    <n v="0"/>
    <n v="0"/>
    <n v="0"/>
    <n v="0"/>
    <n v="0"/>
    <n v="0"/>
    <n v="0"/>
    <n v="0"/>
    <n v="0"/>
    <n v="0"/>
    <n v="0"/>
    <n v="0"/>
    <n v="0"/>
    <n v="0"/>
    <n v="0"/>
    <n v="0"/>
    <n v="0"/>
    <n v="0"/>
    <n v="1"/>
    <n v="0"/>
    <n v="28"/>
    <n v="0"/>
    <n v="162"/>
    <n v="545"/>
    <n v="315"/>
    <n v="69"/>
    <n v="5"/>
    <n v="3227"/>
    <n v="660"/>
    <n v="0"/>
    <n v="6"/>
    <n v="64"/>
    <n v="1365"/>
    <n v="1589"/>
  </r>
  <r>
    <x v="0"/>
    <x v="1"/>
    <x v="7"/>
    <x v="12"/>
    <n v="37"/>
    <n v="1"/>
    <n v="0"/>
    <n v="0"/>
    <n v="0"/>
    <n v="20"/>
    <n v="2"/>
    <n v="1"/>
    <n v="4"/>
    <n v="0"/>
    <n v="0"/>
    <n v="0"/>
    <n v="0"/>
    <n v="188"/>
    <n v="129"/>
    <n v="9"/>
    <n v="9"/>
    <n v="5"/>
    <n v="694"/>
    <n v="355"/>
    <n v="8"/>
    <n v="36"/>
    <n v="83"/>
    <n v="556"/>
    <n v="200"/>
    <n v="0"/>
    <n v="11"/>
    <n v="202"/>
    <n v="95"/>
    <n v="31"/>
    <n v="0"/>
    <n v="2"/>
    <n v="14"/>
    <n v="5"/>
    <n v="1"/>
    <n v="0"/>
    <n v="0"/>
    <n v="0"/>
    <n v="0"/>
    <n v="0"/>
    <n v="0"/>
    <n v="0"/>
    <n v="0"/>
    <n v="0"/>
    <n v="0"/>
    <n v="0"/>
    <n v="0"/>
    <n v="0"/>
    <n v="0"/>
    <n v="0"/>
    <n v="0"/>
    <n v="0"/>
    <n v="0"/>
    <n v="0"/>
    <n v="1"/>
    <n v="0"/>
    <n v="28"/>
    <n v="0"/>
    <n v="161"/>
    <n v="548"/>
    <n v="315"/>
    <n v="70"/>
    <n v="5"/>
    <n v="3216"/>
    <n v="696"/>
    <n v="0"/>
    <n v="6"/>
    <n v="65"/>
    <n v="1359"/>
    <n v="1589"/>
  </r>
  <r>
    <x v="0"/>
    <x v="1"/>
    <x v="7"/>
    <x v="13"/>
    <n v="37"/>
    <n v="1"/>
    <n v="0"/>
    <n v="0"/>
    <n v="0"/>
    <n v="20"/>
    <n v="2"/>
    <n v="1"/>
    <n v="4"/>
    <n v="0"/>
    <n v="0"/>
    <n v="0"/>
    <n v="0"/>
    <n v="187"/>
    <n v="130"/>
    <n v="9"/>
    <n v="9"/>
    <n v="5"/>
    <n v="693"/>
    <n v="359"/>
    <n v="8"/>
    <n v="36"/>
    <n v="82"/>
    <n v="557"/>
    <n v="205"/>
    <n v="0"/>
    <n v="11"/>
    <n v="202"/>
    <n v="95"/>
    <n v="31"/>
    <n v="0"/>
    <n v="2"/>
    <n v="14"/>
    <n v="5"/>
    <n v="1"/>
    <n v="0"/>
    <n v="0"/>
    <n v="0"/>
    <n v="0"/>
    <n v="0"/>
    <n v="0"/>
    <n v="0"/>
    <n v="0"/>
    <n v="0"/>
    <n v="0"/>
    <n v="0"/>
    <n v="0"/>
    <n v="0"/>
    <n v="0"/>
    <n v="0"/>
    <n v="0"/>
    <n v="0"/>
    <n v="0"/>
    <n v="0"/>
    <n v="1"/>
    <n v="0"/>
    <n v="28"/>
    <n v="0"/>
    <n v="160"/>
    <n v="548"/>
    <n v="318"/>
    <n v="70"/>
    <n v="5"/>
    <n v="3223"/>
    <n v="715"/>
    <n v="0"/>
    <n v="6"/>
    <n v="64"/>
    <n v="1357"/>
    <n v="1600"/>
  </r>
  <r>
    <x v="0"/>
    <x v="1"/>
    <x v="7"/>
    <x v="14"/>
    <n v="38"/>
    <n v="1"/>
    <n v="0"/>
    <n v="0"/>
    <n v="0"/>
    <n v="20"/>
    <n v="2"/>
    <n v="1"/>
    <n v="4"/>
    <n v="0"/>
    <n v="0"/>
    <n v="0"/>
    <n v="0"/>
    <n v="189"/>
    <n v="132"/>
    <n v="9"/>
    <n v="9"/>
    <n v="6"/>
    <n v="691"/>
    <n v="363"/>
    <n v="8"/>
    <n v="36"/>
    <n v="81"/>
    <n v="556"/>
    <n v="206"/>
    <n v="0"/>
    <n v="11"/>
    <n v="202"/>
    <n v="94"/>
    <n v="30"/>
    <n v="0"/>
    <n v="2"/>
    <n v="14"/>
    <n v="5"/>
    <n v="1"/>
    <n v="0"/>
    <n v="0"/>
    <n v="0"/>
    <n v="0"/>
    <n v="0"/>
    <n v="0"/>
    <n v="0"/>
    <n v="0"/>
    <n v="0"/>
    <n v="0"/>
    <n v="0"/>
    <n v="0"/>
    <n v="0"/>
    <n v="0"/>
    <n v="0"/>
    <n v="0"/>
    <n v="0"/>
    <n v="0"/>
    <n v="0"/>
    <n v="1"/>
    <n v="0"/>
    <n v="29"/>
    <n v="0"/>
    <n v="162"/>
    <n v="548"/>
    <n v="317"/>
    <n v="70"/>
    <n v="5"/>
    <n v="3230"/>
    <n v="734"/>
    <n v="0"/>
    <n v="6"/>
    <n v="63"/>
    <n v="1362"/>
    <n v="1612"/>
  </r>
  <r>
    <x v="0"/>
    <x v="1"/>
    <x v="7"/>
    <x v="15"/>
    <n v="38"/>
    <n v="1"/>
    <n v="0"/>
    <n v="0"/>
    <n v="0"/>
    <n v="20"/>
    <n v="2"/>
    <n v="1"/>
    <n v="4"/>
    <n v="0"/>
    <n v="0"/>
    <n v="0"/>
    <n v="0"/>
    <n v="191"/>
    <n v="134"/>
    <n v="9"/>
    <n v="9"/>
    <n v="7"/>
    <n v="692"/>
    <n v="363"/>
    <n v="8"/>
    <n v="37"/>
    <n v="80"/>
    <n v="557"/>
    <n v="209"/>
    <n v="0"/>
    <n v="11"/>
    <n v="202"/>
    <n v="94"/>
    <n v="31"/>
    <n v="0"/>
    <n v="2"/>
    <n v="14"/>
    <n v="5"/>
    <n v="1"/>
    <n v="0"/>
    <n v="0"/>
    <n v="0"/>
    <n v="0"/>
    <n v="0"/>
    <n v="0"/>
    <n v="0"/>
    <n v="0"/>
    <n v="0"/>
    <n v="0"/>
    <n v="0"/>
    <n v="0"/>
    <n v="0"/>
    <n v="0"/>
    <n v="0"/>
    <n v="0"/>
    <n v="0"/>
    <n v="0"/>
    <n v="0"/>
    <n v="1"/>
    <n v="0"/>
    <n v="29"/>
    <n v="0"/>
    <n v="163"/>
    <n v="549"/>
    <n v="318"/>
    <n v="72"/>
    <n v="5"/>
    <n v="3229"/>
    <n v="751"/>
    <n v="0"/>
    <n v="6"/>
    <n v="63"/>
    <n v="1357"/>
    <n v="1621"/>
  </r>
  <r>
    <x v="0"/>
    <x v="1"/>
    <x v="7"/>
    <x v="16"/>
    <n v="38"/>
    <n v="1"/>
    <n v="0"/>
    <n v="0"/>
    <n v="0"/>
    <n v="20"/>
    <n v="2"/>
    <n v="1"/>
    <n v="4"/>
    <n v="0"/>
    <n v="0"/>
    <n v="0"/>
    <n v="0"/>
    <n v="191"/>
    <n v="134"/>
    <n v="9"/>
    <n v="9"/>
    <n v="7"/>
    <n v="690"/>
    <n v="365"/>
    <n v="8"/>
    <n v="37"/>
    <n v="77"/>
    <n v="557"/>
    <n v="211"/>
    <n v="0"/>
    <n v="11"/>
    <n v="202"/>
    <n v="94"/>
    <n v="31"/>
    <n v="0"/>
    <n v="2"/>
    <n v="14"/>
    <n v="5"/>
    <n v="1"/>
    <n v="0"/>
    <n v="0"/>
    <n v="0"/>
    <n v="0"/>
    <n v="0"/>
    <n v="0"/>
    <n v="0"/>
    <n v="0"/>
    <n v="0"/>
    <n v="0"/>
    <n v="0"/>
    <n v="0"/>
    <n v="0"/>
    <n v="0"/>
    <n v="0"/>
    <n v="0"/>
    <n v="0"/>
    <n v="0"/>
    <n v="0"/>
    <n v="1"/>
    <n v="0"/>
    <n v="29"/>
    <n v="0"/>
    <n v="163"/>
    <n v="550"/>
    <n v="318"/>
    <n v="72"/>
    <n v="5"/>
    <n v="3240"/>
    <n v="769"/>
    <n v="0"/>
    <n v="6"/>
    <n v="65"/>
    <n v="1363"/>
    <n v="1626"/>
  </r>
  <r>
    <x v="0"/>
    <x v="5"/>
    <x v="8"/>
    <x v="0"/>
    <n v="28"/>
    <n v="0"/>
    <n v="0"/>
    <n v="0"/>
    <n v="0"/>
    <n v="11"/>
    <n v="0"/>
    <n v="0"/>
    <n v="1"/>
    <n v="0"/>
    <n v="0"/>
    <n v="0"/>
    <n v="0"/>
    <n v="241"/>
    <n v="0"/>
    <n v="97"/>
    <n v="1"/>
    <n v="5"/>
    <n v="267"/>
    <n v="0"/>
    <n v="24"/>
    <n v="8"/>
    <n v="13"/>
    <n v="354"/>
    <n v="15"/>
    <n v="16"/>
    <n v="11"/>
    <n v="50"/>
    <n v="36"/>
    <n v="0"/>
    <n v="3"/>
    <n v="2"/>
    <n v="5"/>
    <n v="23"/>
    <n v="0"/>
    <n v="3"/>
    <n v="0"/>
    <n v="0"/>
    <n v="0"/>
    <n v="0"/>
    <n v="0"/>
    <n v="0"/>
    <n v="0"/>
    <n v="0"/>
    <n v="0"/>
    <n v="0"/>
    <n v="0"/>
    <n v="0"/>
    <n v="0"/>
    <n v="13"/>
    <n v="9"/>
    <n v="0"/>
    <n v="2"/>
    <n v="1"/>
    <m/>
    <m/>
    <m/>
    <m/>
    <m/>
    <m/>
    <m/>
    <m/>
    <m/>
    <m/>
    <m/>
    <m/>
    <m/>
    <m/>
    <m/>
    <m/>
  </r>
  <r>
    <x v="0"/>
    <x v="5"/>
    <x v="8"/>
    <x v="1"/>
    <n v="28"/>
    <n v="0"/>
    <n v="0"/>
    <n v="0"/>
    <n v="0"/>
    <n v="12"/>
    <n v="0"/>
    <n v="0"/>
    <n v="1"/>
    <n v="0"/>
    <n v="0"/>
    <n v="0"/>
    <n v="0"/>
    <n v="241"/>
    <n v="0"/>
    <n v="117"/>
    <n v="1"/>
    <n v="5"/>
    <n v="267"/>
    <n v="0"/>
    <n v="38"/>
    <n v="8"/>
    <n v="13"/>
    <n v="354"/>
    <n v="29"/>
    <n v="16"/>
    <n v="11"/>
    <n v="50"/>
    <n v="37"/>
    <n v="0"/>
    <n v="4"/>
    <n v="2"/>
    <n v="5"/>
    <n v="23"/>
    <n v="0"/>
    <n v="4"/>
    <n v="0"/>
    <n v="0"/>
    <n v="0"/>
    <n v="0"/>
    <n v="0"/>
    <n v="0"/>
    <n v="0"/>
    <n v="0"/>
    <n v="0"/>
    <n v="0"/>
    <n v="0"/>
    <n v="0"/>
    <n v="0"/>
    <n v="13"/>
    <n v="9"/>
    <n v="0"/>
    <n v="2"/>
    <n v="1"/>
    <m/>
    <m/>
    <m/>
    <m/>
    <m/>
    <m/>
    <m/>
    <m/>
    <m/>
    <m/>
    <m/>
    <m/>
    <m/>
    <m/>
    <m/>
    <m/>
  </r>
  <r>
    <x v="0"/>
    <x v="5"/>
    <x v="8"/>
    <x v="2"/>
    <n v="28"/>
    <n v="0"/>
    <n v="0"/>
    <n v="0"/>
    <n v="0"/>
    <n v="14"/>
    <n v="0"/>
    <n v="0"/>
    <n v="1"/>
    <n v="0"/>
    <n v="0"/>
    <n v="0"/>
    <n v="0"/>
    <n v="241"/>
    <n v="135"/>
    <n v="13"/>
    <n v="1"/>
    <n v="5"/>
    <n v="265"/>
    <n v="53"/>
    <n v="9"/>
    <n v="8"/>
    <n v="13"/>
    <n v="355"/>
    <n v="39"/>
    <n v="16"/>
    <n v="11"/>
    <n v="51"/>
    <n v="37"/>
    <n v="4"/>
    <n v="2"/>
    <n v="2"/>
    <n v="5"/>
    <n v="22"/>
    <n v="5"/>
    <n v="1"/>
    <n v="0"/>
    <n v="0"/>
    <n v="0"/>
    <n v="0"/>
    <n v="0"/>
    <n v="0"/>
    <n v="0"/>
    <n v="0"/>
    <n v="0"/>
    <n v="0"/>
    <n v="0"/>
    <n v="0"/>
    <n v="0"/>
    <n v="0"/>
    <n v="0"/>
    <n v="0"/>
    <n v="0"/>
    <n v="0"/>
    <n v="0"/>
    <n v="0"/>
    <n v="26"/>
    <n v="0"/>
    <n v="219"/>
    <n v="230"/>
    <n v="268"/>
    <n v="25"/>
    <n v="21"/>
    <m/>
    <m/>
    <m/>
    <m/>
    <m/>
    <m/>
    <m/>
  </r>
  <r>
    <x v="0"/>
    <x v="5"/>
    <x v="8"/>
    <x v="3"/>
    <n v="28"/>
    <n v="0"/>
    <n v="0"/>
    <n v="0"/>
    <n v="0"/>
    <n v="17"/>
    <n v="0"/>
    <n v="0"/>
    <n v="1"/>
    <n v="0"/>
    <n v="0"/>
    <n v="0"/>
    <n v="0"/>
    <n v="242"/>
    <n v="155"/>
    <n v="13"/>
    <n v="1"/>
    <n v="5"/>
    <n v="265"/>
    <n v="69"/>
    <n v="9"/>
    <n v="8"/>
    <n v="13"/>
    <n v="354"/>
    <n v="56"/>
    <n v="16"/>
    <n v="11"/>
    <n v="50"/>
    <n v="40"/>
    <n v="4"/>
    <n v="2"/>
    <n v="2"/>
    <n v="6"/>
    <n v="22"/>
    <n v="6"/>
    <n v="1"/>
    <n v="0"/>
    <n v="0"/>
    <n v="0"/>
    <n v="0"/>
    <n v="0"/>
    <n v="0"/>
    <n v="0"/>
    <n v="0"/>
    <n v="0"/>
    <n v="0"/>
    <n v="0"/>
    <n v="0"/>
    <n v="0"/>
    <n v="0"/>
    <n v="0"/>
    <n v="0"/>
    <n v="0"/>
    <n v="0"/>
    <n v="0"/>
    <n v="0"/>
    <n v="26"/>
    <n v="0"/>
    <n v="220"/>
    <n v="230"/>
    <n v="269"/>
    <n v="27"/>
    <n v="21"/>
    <m/>
    <m/>
    <m/>
    <m/>
    <m/>
    <m/>
    <m/>
  </r>
  <r>
    <x v="0"/>
    <x v="5"/>
    <x v="8"/>
    <x v="4"/>
    <n v="28"/>
    <n v="0"/>
    <n v="0"/>
    <n v="0"/>
    <n v="0"/>
    <n v="17"/>
    <n v="0"/>
    <n v="0"/>
    <n v="1"/>
    <n v="0"/>
    <n v="0"/>
    <n v="0"/>
    <n v="0"/>
    <n v="242"/>
    <n v="165"/>
    <n v="14"/>
    <n v="1"/>
    <n v="4"/>
    <n v="265"/>
    <n v="88"/>
    <n v="9"/>
    <n v="9"/>
    <n v="12"/>
    <n v="354"/>
    <n v="81"/>
    <n v="15"/>
    <n v="11"/>
    <n v="50"/>
    <n v="40"/>
    <n v="4"/>
    <n v="2"/>
    <n v="2"/>
    <n v="6"/>
    <n v="22"/>
    <n v="6"/>
    <n v="1"/>
    <n v="0"/>
    <n v="0"/>
    <n v="0"/>
    <n v="0"/>
    <n v="0"/>
    <n v="0"/>
    <n v="0"/>
    <n v="0"/>
    <n v="0"/>
    <n v="0"/>
    <n v="0"/>
    <n v="0"/>
    <n v="0"/>
    <n v="0"/>
    <n v="0"/>
    <n v="0"/>
    <n v="0"/>
    <n v="0"/>
    <n v="0"/>
    <n v="0"/>
    <n v="26"/>
    <n v="0"/>
    <n v="220"/>
    <n v="231"/>
    <n v="269"/>
    <n v="28"/>
    <n v="21"/>
    <m/>
    <m/>
    <m/>
    <m/>
    <m/>
    <m/>
    <m/>
  </r>
  <r>
    <x v="0"/>
    <x v="5"/>
    <x v="8"/>
    <x v="5"/>
    <n v="28"/>
    <n v="0"/>
    <n v="0"/>
    <n v="0"/>
    <n v="0"/>
    <n v="17"/>
    <n v="0"/>
    <n v="0"/>
    <n v="1"/>
    <n v="0"/>
    <n v="0"/>
    <n v="0"/>
    <n v="0"/>
    <n v="238"/>
    <n v="175"/>
    <n v="14"/>
    <n v="1"/>
    <n v="5"/>
    <n v="265"/>
    <n v="102"/>
    <n v="9"/>
    <n v="9"/>
    <n v="12"/>
    <n v="355"/>
    <n v="102"/>
    <n v="15"/>
    <n v="11"/>
    <n v="50"/>
    <n v="40"/>
    <n v="4"/>
    <n v="2"/>
    <n v="2"/>
    <n v="6"/>
    <n v="25"/>
    <n v="7"/>
    <n v="1"/>
    <n v="0"/>
    <n v="0"/>
    <n v="0"/>
    <n v="0"/>
    <n v="0"/>
    <n v="0"/>
    <n v="0"/>
    <n v="0"/>
    <n v="0"/>
    <n v="0"/>
    <n v="0"/>
    <n v="0"/>
    <n v="0"/>
    <n v="0"/>
    <n v="0"/>
    <n v="0"/>
    <n v="0"/>
    <n v="0"/>
    <n v="0"/>
    <n v="0"/>
    <n v="26"/>
    <n v="0"/>
    <n v="215"/>
    <n v="231"/>
    <n v="270"/>
    <n v="28"/>
    <n v="24"/>
    <m/>
    <m/>
    <m/>
    <m/>
    <m/>
    <m/>
    <m/>
  </r>
  <r>
    <x v="0"/>
    <x v="5"/>
    <x v="8"/>
    <x v="6"/>
    <n v="28"/>
    <n v="0"/>
    <n v="0"/>
    <n v="0"/>
    <n v="0"/>
    <n v="17"/>
    <n v="0"/>
    <n v="0"/>
    <n v="1"/>
    <n v="0"/>
    <n v="0"/>
    <n v="0"/>
    <n v="0"/>
    <n v="238"/>
    <n v="181"/>
    <n v="14"/>
    <n v="1"/>
    <n v="5"/>
    <n v="264"/>
    <n v="124"/>
    <n v="8"/>
    <n v="9"/>
    <n v="12"/>
    <n v="355"/>
    <n v="130"/>
    <n v="15"/>
    <n v="11"/>
    <n v="51"/>
    <n v="41"/>
    <n v="5"/>
    <n v="2"/>
    <n v="2"/>
    <n v="6"/>
    <n v="25"/>
    <n v="7"/>
    <n v="1"/>
    <n v="0"/>
    <n v="0"/>
    <n v="0"/>
    <n v="0"/>
    <n v="0"/>
    <n v="0"/>
    <n v="0"/>
    <n v="0"/>
    <n v="0"/>
    <n v="0"/>
    <n v="0"/>
    <n v="0"/>
    <n v="0"/>
    <n v="0"/>
    <n v="0"/>
    <n v="0"/>
    <n v="0"/>
    <n v="0"/>
    <n v="0"/>
    <n v="0"/>
    <n v="26"/>
    <n v="0"/>
    <n v="215"/>
    <n v="231"/>
    <n v="270"/>
    <n v="29"/>
    <n v="24"/>
    <m/>
    <m/>
    <m/>
    <m/>
    <m/>
    <m/>
    <m/>
  </r>
  <r>
    <x v="0"/>
    <x v="5"/>
    <x v="8"/>
    <x v="7"/>
    <n v="28"/>
    <n v="0"/>
    <n v="0"/>
    <n v="0"/>
    <n v="0"/>
    <n v="19"/>
    <n v="0"/>
    <n v="0"/>
    <n v="1"/>
    <n v="0"/>
    <n v="0"/>
    <n v="0"/>
    <n v="0"/>
    <n v="238"/>
    <n v="184"/>
    <n v="14"/>
    <n v="1"/>
    <n v="5"/>
    <n v="265"/>
    <n v="136"/>
    <n v="8"/>
    <n v="8"/>
    <n v="12"/>
    <n v="353"/>
    <n v="154"/>
    <n v="14"/>
    <n v="11"/>
    <n v="51"/>
    <n v="41"/>
    <n v="8"/>
    <n v="2"/>
    <n v="3"/>
    <n v="5"/>
    <n v="25"/>
    <n v="10"/>
    <n v="1"/>
    <n v="0"/>
    <n v="0"/>
    <n v="0"/>
    <n v="0"/>
    <n v="0"/>
    <n v="0"/>
    <n v="0"/>
    <n v="0"/>
    <n v="0"/>
    <n v="0"/>
    <n v="0"/>
    <n v="0"/>
    <n v="0"/>
    <n v="0"/>
    <n v="0"/>
    <n v="0"/>
    <n v="0"/>
    <n v="0"/>
    <n v="0"/>
    <n v="0"/>
    <n v="26"/>
    <n v="0"/>
    <n v="215"/>
    <n v="233"/>
    <n v="269"/>
    <n v="29"/>
    <n v="24"/>
    <m/>
    <m/>
    <m/>
    <m/>
    <m/>
    <m/>
    <m/>
  </r>
  <r>
    <x v="0"/>
    <x v="5"/>
    <x v="8"/>
    <x v="8"/>
    <n v="28"/>
    <n v="0"/>
    <n v="0"/>
    <n v="0"/>
    <n v="0"/>
    <n v="21"/>
    <n v="0"/>
    <n v="0"/>
    <n v="1"/>
    <n v="0"/>
    <n v="0"/>
    <n v="0"/>
    <n v="0"/>
    <n v="238"/>
    <n v="191"/>
    <n v="14"/>
    <n v="1"/>
    <n v="5"/>
    <n v="265"/>
    <n v="152"/>
    <n v="8"/>
    <n v="8"/>
    <n v="12"/>
    <n v="353"/>
    <n v="177"/>
    <n v="14"/>
    <n v="11"/>
    <n v="51"/>
    <n v="41"/>
    <n v="12"/>
    <n v="2"/>
    <n v="3"/>
    <n v="5"/>
    <n v="25"/>
    <n v="17"/>
    <n v="1"/>
    <n v="0"/>
    <n v="0"/>
    <n v="0"/>
    <n v="0"/>
    <n v="0"/>
    <n v="0"/>
    <n v="0"/>
    <n v="0"/>
    <n v="0"/>
    <n v="0"/>
    <n v="0"/>
    <n v="0"/>
    <n v="0"/>
    <n v="0"/>
    <n v="0"/>
    <n v="0"/>
    <n v="0"/>
    <n v="0"/>
    <n v="0"/>
    <n v="0"/>
    <n v="26"/>
    <n v="0"/>
    <n v="215"/>
    <n v="233"/>
    <n v="269"/>
    <n v="29"/>
    <n v="24"/>
    <n v="1312"/>
    <n v="360"/>
    <n v="0"/>
    <n v="49"/>
    <n v="65"/>
    <n v="294"/>
    <n v="841"/>
  </r>
  <r>
    <x v="0"/>
    <x v="5"/>
    <x v="8"/>
    <x v="9"/>
    <n v="28"/>
    <n v="0"/>
    <n v="0"/>
    <n v="0"/>
    <n v="0"/>
    <n v="21"/>
    <n v="0"/>
    <n v="0"/>
    <n v="1"/>
    <n v="0"/>
    <n v="0"/>
    <n v="0"/>
    <n v="0"/>
    <n v="238"/>
    <n v="196"/>
    <n v="14"/>
    <n v="1"/>
    <n v="5"/>
    <n v="266"/>
    <n v="173"/>
    <n v="8"/>
    <n v="7"/>
    <n v="12"/>
    <n v="352"/>
    <n v="189"/>
    <n v="14"/>
    <n v="10"/>
    <n v="50"/>
    <n v="41"/>
    <n v="14"/>
    <n v="2"/>
    <n v="3"/>
    <n v="5"/>
    <n v="25"/>
    <n v="19"/>
    <n v="1"/>
    <n v="0"/>
    <n v="0"/>
    <n v="0"/>
    <n v="0"/>
    <n v="0"/>
    <n v="0"/>
    <n v="0"/>
    <n v="0"/>
    <n v="0"/>
    <n v="0"/>
    <n v="0"/>
    <n v="0"/>
    <n v="0"/>
    <n v="0"/>
    <n v="0"/>
    <n v="0"/>
    <n v="0"/>
    <n v="0"/>
    <n v="0"/>
    <n v="0"/>
    <n v="26"/>
    <n v="0"/>
    <n v="215"/>
    <n v="234"/>
    <n v="268"/>
    <n v="29"/>
    <n v="24"/>
    <n v="1311"/>
    <n v="445"/>
    <n v="0"/>
    <n v="49"/>
    <n v="64"/>
    <n v="293"/>
    <n v="843"/>
  </r>
  <r>
    <x v="0"/>
    <x v="5"/>
    <x v="8"/>
    <x v="10"/>
    <n v="28"/>
    <n v="0"/>
    <n v="0"/>
    <n v="0"/>
    <n v="0"/>
    <n v="21"/>
    <n v="0"/>
    <n v="0"/>
    <n v="1"/>
    <n v="0"/>
    <n v="0"/>
    <n v="0"/>
    <n v="0"/>
    <n v="238"/>
    <n v="196"/>
    <n v="14"/>
    <n v="1"/>
    <n v="5"/>
    <n v="266"/>
    <n v="176"/>
    <n v="8"/>
    <n v="7"/>
    <n v="12"/>
    <n v="352"/>
    <n v="196"/>
    <n v="14"/>
    <n v="10"/>
    <n v="50"/>
    <n v="41"/>
    <n v="14"/>
    <n v="2"/>
    <n v="2"/>
    <n v="4"/>
    <n v="25"/>
    <n v="19"/>
    <n v="1"/>
    <n v="0"/>
    <n v="0"/>
    <n v="0"/>
    <n v="0"/>
    <n v="0"/>
    <n v="0"/>
    <n v="0"/>
    <n v="0"/>
    <n v="0"/>
    <n v="0"/>
    <n v="0"/>
    <n v="0"/>
    <n v="0"/>
    <n v="0"/>
    <n v="0"/>
    <n v="0"/>
    <n v="0"/>
    <n v="0"/>
    <n v="0"/>
    <n v="0"/>
    <n v="26"/>
    <n v="0"/>
    <n v="215"/>
    <n v="234"/>
    <n v="268"/>
    <n v="29"/>
    <n v="24"/>
    <n v="1311"/>
    <n v="466"/>
    <n v="0"/>
    <n v="48"/>
    <n v="63"/>
    <n v="291"/>
    <n v="846"/>
  </r>
  <r>
    <x v="0"/>
    <x v="5"/>
    <x v="8"/>
    <x v="11"/>
    <n v="28"/>
    <n v="0"/>
    <n v="0"/>
    <n v="0"/>
    <n v="0"/>
    <n v="21"/>
    <n v="0"/>
    <n v="0"/>
    <n v="1"/>
    <n v="0"/>
    <n v="0"/>
    <n v="0"/>
    <n v="0"/>
    <n v="238"/>
    <n v="199"/>
    <n v="14"/>
    <n v="1"/>
    <n v="5"/>
    <n v="267"/>
    <n v="179"/>
    <n v="8"/>
    <n v="7"/>
    <n v="12"/>
    <n v="351"/>
    <n v="198"/>
    <n v="14"/>
    <n v="10"/>
    <n v="50"/>
    <n v="41"/>
    <n v="15"/>
    <n v="2"/>
    <n v="3"/>
    <n v="3"/>
    <n v="25"/>
    <n v="19"/>
    <n v="1"/>
    <n v="0"/>
    <n v="0"/>
    <n v="0"/>
    <n v="0"/>
    <n v="0"/>
    <n v="0"/>
    <n v="0"/>
    <n v="0"/>
    <n v="0"/>
    <n v="0"/>
    <n v="0"/>
    <n v="0"/>
    <n v="0"/>
    <n v="0"/>
    <n v="0"/>
    <n v="0"/>
    <n v="0"/>
    <n v="0"/>
    <n v="0"/>
    <n v="0"/>
    <n v="26"/>
    <n v="0"/>
    <n v="215"/>
    <n v="235"/>
    <n v="267"/>
    <n v="29"/>
    <n v="24"/>
    <n v="1309"/>
    <n v="480"/>
    <n v="0"/>
    <n v="48"/>
    <n v="65"/>
    <n v="288"/>
    <n v="845"/>
  </r>
  <r>
    <x v="0"/>
    <x v="5"/>
    <x v="8"/>
    <x v="12"/>
    <n v="28"/>
    <n v="0"/>
    <n v="0"/>
    <n v="0"/>
    <n v="0"/>
    <n v="21"/>
    <n v="0"/>
    <n v="0"/>
    <n v="1"/>
    <n v="0"/>
    <n v="0"/>
    <n v="0"/>
    <n v="0"/>
    <n v="237"/>
    <n v="199"/>
    <n v="14"/>
    <n v="1"/>
    <n v="5"/>
    <n v="268"/>
    <n v="182"/>
    <n v="8"/>
    <n v="6"/>
    <n v="12"/>
    <n v="350"/>
    <n v="199"/>
    <n v="14"/>
    <n v="10"/>
    <n v="50"/>
    <n v="42"/>
    <n v="15"/>
    <n v="2"/>
    <n v="3"/>
    <n v="3"/>
    <n v="25"/>
    <n v="19"/>
    <n v="1"/>
    <n v="0"/>
    <n v="0"/>
    <n v="0"/>
    <n v="0"/>
    <n v="0"/>
    <n v="0"/>
    <n v="0"/>
    <n v="0"/>
    <n v="0"/>
    <n v="0"/>
    <n v="0"/>
    <n v="0"/>
    <n v="0"/>
    <n v="0"/>
    <n v="0"/>
    <n v="0"/>
    <n v="0"/>
    <n v="0"/>
    <n v="0"/>
    <n v="0"/>
    <n v="26"/>
    <n v="0"/>
    <n v="214"/>
    <n v="236"/>
    <n v="266"/>
    <n v="30"/>
    <n v="24"/>
    <n v="1309"/>
    <n v="486"/>
    <n v="0"/>
    <n v="48"/>
    <n v="65"/>
    <n v="288"/>
    <n v="848"/>
  </r>
  <r>
    <x v="0"/>
    <x v="5"/>
    <x v="8"/>
    <x v="13"/>
    <n v="28"/>
    <n v="0"/>
    <n v="0"/>
    <n v="0"/>
    <n v="0"/>
    <n v="21"/>
    <n v="0"/>
    <n v="0"/>
    <n v="1"/>
    <n v="0"/>
    <n v="0"/>
    <n v="0"/>
    <n v="0"/>
    <n v="238"/>
    <n v="200"/>
    <n v="14"/>
    <n v="1"/>
    <n v="5"/>
    <n v="268"/>
    <n v="183"/>
    <n v="8"/>
    <n v="7"/>
    <n v="11"/>
    <n v="350"/>
    <n v="199"/>
    <n v="14"/>
    <n v="10"/>
    <n v="50"/>
    <n v="42"/>
    <n v="15"/>
    <n v="2"/>
    <n v="3"/>
    <n v="3"/>
    <n v="25"/>
    <n v="19"/>
    <n v="1"/>
    <n v="0"/>
    <n v="0"/>
    <n v="0"/>
    <n v="0"/>
    <n v="0"/>
    <n v="0"/>
    <n v="0"/>
    <n v="0"/>
    <n v="0"/>
    <n v="0"/>
    <n v="0"/>
    <n v="0"/>
    <n v="0"/>
    <n v="0"/>
    <n v="0"/>
    <n v="0"/>
    <n v="0"/>
    <n v="0"/>
    <n v="0"/>
    <n v="0"/>
    <n v="26"/>
    <n v="0"/>
    <n v="215"/>
    <n v="236"/>
    <n v="267"/>
    <n v="30"/>
    <n v="24"/>
    <n v="1311"/>
    <n v="491"/>
    <n v="0"/>
    <n v="48"/>
    <n v="65"/>
    <n v="286"/>
    <n v="849"/>
  </r>
  <r>
    <x v="0"/>
    <x v="5"/>
    <x v="8"/>
    <x v="14"/>
    <n v="28"/>
    <n v="0"/>
    <n v="0"/>
    <n v="0"/>
    <n v="0"/>
    <n v="21"/>
    <n v="0"/>
    <n v="0"/>
    <n v="1"/>
    <n v="0"/>
    <n v="0"/>
    <n v="0"/>
    <n v="0"/>
    <n v="238"/>
    <n v="201"/>
    <n v="14"/>
    <n v="1"/>
    <n v="5"/>
    <n v="267"/>
    <n v="184"/>
    <n v="8"/>
    <n v="7"/>
    <n v="11"/>
    <n v="350"/>
    <n v="201"/>
    <n v="14"/>
    <n v="10"/>
    <n v="50"/>
    <n v="42"/>
    <n v="15"/>
    <n v="2"/>
    <n v="3"/>
    <n v="3"/>
    <n v="25"/>
    <n v="19"/>
    <n v="1"/>
    <n v="0"/>
    <n v="0"/>
    <n v="0"/>
    <n v="0"/>
    <n v="0"/>
    <n v="0"/>
    <n v="0"/>
    <n v="0"/>
    <n v="0"/>
    <n v="0"/>
    <n v="0"/>
    <n v="0"/>
    <n v="0"/>
    <n v="0"/>
    <n v="0"/>
    <n v="0"/>
    <n v="0"/>
    <n v="0"/>
    <n v="0"/>
    <n v="0"/>
    <n v="26"/>
    <n v="0"/>
    <n v="215"/>
    <n v="235"/>
    <n v="268"/>
    <n v="30"/>
    <n v="24"/>
    <n v="1313"/>
    <n v="502"/>
    <n v="0"/>
    <n v="48"/>
    <n v="63"/>
    <n v="284"/>
    <n v="850"/>
  </r>
  <r>
    <x v="0"/>
    <x v="5"/>
    <x v="8"/>
    <x v="15"/>
    <n v="28"/>
    <n v="0"/>
    <n v="0"/>
    <n v="0"/>
    <n v="0"/>
    <n v="21"/>
    <n v="0"/>
    <n v="0"/>
    <n v="1"/>
    <n v="0"/>
    <n v="0"/>
    <n v="0"/>
    <n v="0"/>
    <n v="238"/>
    <n v="201"/>
    <n v="14"/>
    <n v="1"/>
    <n v="5"/>
    <n v="267"/>
    <n v="184"/>
    <n v="8"/>
    <n v="7"/>
    <n v="11"/>
    <n v="350"/>
    <n v="203"/>
    <n v="14"/>
    <n v="10"/>
    <n v="50"/>
    <n v="42"/>
    <n v="15"/>
    <n v="2"/>
    <n v="3"/>
    <n v="3"/>
    <n v="25"/>
    <n v="19"/>
    <n v="1"/>
    <n v="0"/>
    <n v="0"/>
    <n v="0"/>
    <n v="0"/>
    <n v="0"/>
    <n v="0"/>
    <n v="0"/>
    <n v="0"/>
    <n v="0"/>
    <n v="0"/>
    <n v="0"/>
    <n v="0"/>
    <n v="0"/>
    <n v="0"/>
    <n v="0"/>
    <n v="0"/>
    <n v="0"/>
    <n v="0"/>
    <n v="0"/>
    <n v="0"/>
    <n v="26"/>
    <n v="0"/>
    <n v="215"/>
    <n v="235"/>
    <n v="268"/>
    <n v="30"/>
    <n v="24"/>
    <n v="1316"/>
    <n v="509"/>
    <n v="0"/>
    <n v="48"/>
    <n v="63"/>
    <n v="286"/>
    <n v="852"/>
  </r>
  <r>
    <x v="0"/>
    <x v="5"/>
    <x v="8"/>
    <x v="16"/>
    <n v="28"/>
    <n v="0"/>
    <n v="0"/>
    <n v="0"/>
    <n v="0"/>
    <n v="21"/>
    <n v="0"/>
    <n v="0"/>
    <n v="1"/>
    <n v="0"/>
    <n v="0"/>
    <n v="0"/>
    <n v="0"/>
    <n v="238"/>
    <n v="202"/>
    <n v="14"/>
    <n v="1"/>
    <n v="4"/>
    <n v="268"/>
    <n v="186"/>
    <n v="8"/>
    <n v="7"/>
    <n v="11"/>
    <n v="350"/>
    <n v="201"/>
    <n v="14"/>
    <n v="10"/>
    <n v="50"/>
    <n v="43"/>
    <n v="15"/>
    <n v="2"/>
    <n v="4"/>
    <n v="3"/>
    <n v="24"/>
    <n v="19"/>
    <n v="1"/>
    <n v="0"/>
    <n v="0"/>
    <n v="0"/>
    <n v="0"/>
    <n v="0"/>
    <n v="0"/>
    <n v="0"/>
    <n v="0"/>
    <n v="0"/>
    <n v="0"/>
    <n v="0"/>
    <n v="0"/>
    <n v="0"/>
    <n v="0"/>
    <n v="0"/>
    <n v="0"/>
    <n v="0"/>
    <n v="0"/>
    <n v="0"/>
    <n v="0"/>
    <n v="26"/>
    <n v="0"/>
    <n v="216"/>
    <n v="236"/>
    <n v="268"/>
    <n v="30"/>
    <n v="23"/>
    <n v="1310"/>
    <n v="514"/>
    <n v="0"/>
    <n v="48"/>
    <n v="63"/>
    <n v="283"/>
    <n v="851"/>
  </r>
  <r>
    <x v="0"/>
    <x v="4"/>
    <x v="9"/>
    <x v="0"/>
    <n v="59"/>
    <n v="1"/>
    <n v="0"/>
    <n v="0"/>
    <n v="0"/>
    <n v="9"/>
    <n v="0"/>
    <n v="1"/>
    <n v="2"/>
    <n v="0"/>
    <n v="0"/>
    <n v="0"/>
    <n v="0"/>
    <n v="378"/>
    <n v="0"/>
    <n v="143"/>
    <n v="1"/>
    <n v="20"/>
    <n v="761"/>
    <n v="0"/>
    <n v="42"/>
    <n v="13"/>
    <n v="110"/>
    <n v="787"/>
    <n v="37"/>
    <n v="3"/>
    <n v="6"/>
    <n v="127"/>
    <n v="98"/>
    <n v="0"/>
    <n v="3"/>
    <n v="7"/>
    <n v="21"/>
    <n v="38"/>
    <n v="0"/>
    <n v="2"/>
    <n v="0"/>
    <n v="1"/>
    <n v="0"/>
    <n v="0"/>
    <n v="0"/>
    <n v="0"/>
    <n v="0"/>
    <n v="0"/>
    <n v="0"/>
    <n v="0"/>
    <n v="0"/>
    <n v="0"/>
    <n v="0"/>
    <n v="8"/>
    <n v="8"/>
    <n v="0"/>
    <n v="1"/>
    <n v="0"/>
    <m/>
    <m/>
    <m/>
    <m/>
    <m/>
    <m/>
    <m/>
    <m/>
    <m/>
    <m/>
    <m/>
    <m/>
    <m/>
    <m/>
    <m/>
    <m/>
  </r>
  <r>
    <x v="0"/>
    <x v="4"/>
    <x v="9"/>
    <x v="1"/>
    <n v="58"/>
    <n v="1"/>
    <n v="0"/>
    <n v="0"/>
    <n v="0"/>
    <n v="14"/>
    <n v="0"/>
    <n v="1"/>
    <n v="2"/>
    <n v="0"/>
    <n v="0"/>
    <n v="0"/>
    <n v="0"/>
    <n v="375"/>
    <n v="0"/>
    <n v="200"/>
    <n v="2"/>
    <n v="17"/>
    <n v="764"/>
    <n v="0"/>
    <n v="76"/>
    <n v="13"/>
    <n v="108"/>
    <n v="784"/>
    <n v="62"/>
    <n v="3"/>
    <n v="5"/>
    <n v="125"/>
    <n v="97"/>
    <n v="0"/>
    <n v="4"/>
    <n v="7"/>
    <n v="20"/>
    <n v="38"/>
    <n v="0"/>
    <n v="3"/>
    <n v="0"/>
    <n v="1"/>
    <n v="0"/>
    <n v="0"/>
    <n v="0"/>
    <n v="0"/>
    <n v="0"/>
    <n v="0"/>
    <n v="0"/>
    <n v="0"/>
    <n v="0"/>
    <n v="0"/>
    <n v="0"/>
    <n v="8"/>
    <n v="8"/>
    <n v="0"/>
    <n v="1"/>
    <n v="0"/>
    <m/>
    <m/>
    <m/>
    <m/>
    <m/>
    <m/>
    <m/>
    <m/>
    <m/>
    <m/>
    <m/>
    <m/>
    <m/>
    <m/>
    <m/>
    <m/>
  </r>
  <r>
    <x v="0"/>
    <x v="4"/>
    <x v="9"/>
    <x v="2"/>
    <n v="58"/>
    <n v="1"/>
    <n v="0"/>
    <n v="0"/>
    <n v="0"/>
    <n v="18"/>
    <n v="0"/>
    <n v="1"/>
    <n v="2"/>
    <n v="0"/>
    <n v="0"/>
    <n v="0"/>
    <n v="0"/>
    <n v="375"/>
    <n v="225"/>
    <n v="8"/>
    <n v="2"/>
    <n v="17"/>
    <n v="761"/>
    <n v="114"/>
    <n v="8"/>
    <n v="13"/>
    <n v="104"/>
    <n v="788"/>
    <n v="94"/>
    <n v="3"/>
    <n v="5"/>
    <n v="124"/>
    <n v="97"/>
    <n v="7"/>
    <n v="1"/>
    <n v="6"/>
    <n v="20"/>
    <n v="38"/>
    <n v="3"/>
    <n v="0"/>
    <n v="0"/>
    <n v="1"/>
    <n v="0"/>
    <n v="0"/>
    <n v="0"/>
    <n v="0"/>
    <n v="0"/>
    <n v="0"/>
    <n v="0"/>
    <n v="0"/>
    <n v="0"/>
    <n v="0"/>
    <n v="0"/>
    <n v="0"/>
    <n v="0"/>
    <n v="0"/>
    <n v="0"/>
    <n v="0"/>
    <n v="1"/>
    <n v="0"/>
    <n v="54"/>
    <n v="0"/>
    <n v="344"/>
    <n v="608"/>
    <n v="629"/>
    <n v="59"/>
    <n v="35"/>
    <m/>
    <m/>
    <m/>
    <m/>
    <m/>
    <m/>
    <m/>
  </r>
  <r>
    <x v="0"/>
    <x v="4"/>
    <x v="9"/>
    <x v="3"/>
    <n v="59"/>
    <n v="1"/>
    <n v="0"/>
    <n v="0"/>
    <n v="0"/>
    <n v="22"/>
    <n v="0"/>
    <n v="1"/>
    <n v="2"/>
    <n v="0"/>
    <n v="0"/>
    <n v="0"/>
    <n v="0"/>
    <n v="372"/>
    <n v="236"/>
    <n v="8"/>
    <n v="2"/>
    <n v="16"/>
    <n v="764"/>
    <n v="152"/>
    <n v="8"/>
    <n v="12"/>
    <n v="105"/>
    <n v="787"/>
    <n v="126"/>
    <n v="3"/>
    <n v="5"/>
    <n v="124"/>
    <n v="97"/>
    <n v="7"/>
    <n v="1"/>
    <n v="6"/>
    <n v="19"/>
    <n v="37"/>
    <n v="3"/>
    <n v="0"/>
    <n v="0"/>
    <n v="1"/>
    <n v="0"/>
    <n v="0"/>
    <n v="0"/>
    <n v="0"/>
    <n v="0"/>
    <n v="0"/>
    <n v="0"/>
    <n v="0"/>
    <n v="0"/>
    <n v="0"/>
    <n v="0"/>
    <n v="0"/>
    <n v="0"/>
    <n v="0"/>
    <n v="0"/>
    <n v="0"/>
    <n v="1"/>
    <n v="0"/>
    <n v="55"/>
    <n v="0"/>
    <n v="342"/>
    <n v="610"/>
    <n v="629"/>
    <n v="61"/>
    <n v="34"/>
    <m/>
    <m/>
    <m/>
    <m/>
    <m/>
    <m/>
    <m/>
  </r>
  <r>
    <x v="0"/>
    <x v="4"/>
    <x v="9"/>
    <x v="4"/>
    <n v="59"/>
    <n v="1"/>
    <n v="0"/>
    <n v="0"/>
    <n v="0"/>
    <n v="24"/>
    <n v="0"/>
    <n v="1"/>
    <n v="2"/>
    <n v="0"/>
    <n v="0"/>
    <n v="0"/>
    <n v="0"/>
    <n v="372"/>
    <n v="244"/>
    <n v="8"/>
    <n v="2"/>
    <n v="16"/>
    <n v="763"/>
    <n v="182"/>
    <n v="8"/>
    <n v="12"/>
    <n v="104"/>
    <n v="786"/>
    <n v="149"/>
    <n v="3"/>
    <n v="7"/>
    <n v="122"/>
    <n v="97"/>
    <n v="7"/>
    <n v="1"/>
    <n v="6"/>
    <n v="18"/>
    <n v="34"/>
    <n v="3"/>
    <n v="0"/>
    <n v="0"/>
    <n v="1"/>
    <n v="0"/>
    <n v="0"/>
    <n v="0"/>
    <n v="0"/>
    <n v="0"/>
    <n v="0"/>
    <n v="0"/>
    <n v="0"/>
    <n v="0"/>
    <n v="0"/>
    <n v="0"/>
    <n v="0"/>
    <n v="0"/>
    <n v="0"/>
    <n v="0"/>
    <n v="0"/>
    <n v="1"/>
    <n v="0"/>
    <n v="55"/>
    <n v="0"/>
    <n v="342"/>
    <n v="610"/>
    <n v="630"/>
    <n v="61"/>
    <n v="31"/>
    <m/>
    <m/>
    <m/>
    <m/>
    <m/>
    <m/>
    <m/>
  </r>
  <r>
    <x v="0"/>
    <x v="4"/>
    <x v="9"/>
    <x v="5"/>
    <n v="59"/>
    <n v="1"/>
    <n v="0"/>
    <n v="0"/>
    <n v="0"/>
    <n v="29"/>
    <n v="0"/>
    <n v="1"/>
    <n v="2"/>
    <n v="0"/>
    <n v="0"/>
    <n v="0"/>
    <n v="0"/>
    <n v="373"/>
    <n v="258"/>
    <n v="8"/>
    <n v="2"/>
    <n v="17"/>
    <n v="768"/>
    <n v="236"/>
    <n v="8"/>
    <n v="12"/>
    <n v="104"/>
    <n v="783"/>
    <n v="209"/>
    <n v="2"/>
    <n v="7"/>
    <n v="120"/>
    <n v="97"/>
    <n v="10"/>
    <n v="1"/>
    <n v="6"/>
    <n v="18"/>
    <n v="34"/>
    <n v="3"/>
    <n v="0"/>
    <n v="0"/>
    <n v="1"/>
    <n v="0"/>
    <n v="0"/>
    <n v="0"/>
    <n v="0"/>
    <n v="0"/>
    <n v="0"/>
    <n v="0"/>
    <n v="0"/>
    <n v="0"/>
    <n v="0"/>
    <n v="0"/>
    <n v="0"/>
    <n v="0"/>
    <n v="0"/>
    <n v="0"/>
    <n v="0"/>
    <n v="1"/>
    <n v="0"/>
    <n v="55"/>
    <n v="0"/>
    <n v="342"/>
    <n v="616"/>
    <n v="628"/>
    <n v="61"/>
    <n v="31"/>
    <m/>
    <m/>
    <m/>
    <m/>
    <m/>
    <m/>
    <m/>
  </r>
  <r>
    <x v="0"/>
    <x v="4"/>
    <x v="9"/>
    <x v="6"/>
    <n v="61"/>
    <n v="1"/>
    <n v="0"/>
    <n v="0"/>
    <n v="0"/>
    <n v="34"/>
    <n v="0"/>
    <n v="1"/>
    <n v="2"/>
    <n v="0"/>
    <n v="0"/>
    <n v="0"/>
    <n v="0"/>
    <n v="372"/>
    <n v="271"/>
    <n v="8"/>
    <n v="2"/>
    <n v="17"/>
    <n v="769"/>
    <n v="277"/>
    <n v="8"/>
    <n v="12"/>
    <n v="107"/>
    <n v="788"/>
    <n v="264"/>
    <n v="2"/>
    <n v="7"/>
    <n v="125"/>
    <n v="99"/>
    <n v="11"/>
    <n v="1"/>
    <n v="6"/>
    <n v="17"/>
    <n v="34"/>
    <n v="8"/>
    <n v="0"/>
    <n v="0"/>
    <n v="1"/>
    <n v="0"/>
    <n v="0"/>
    <n v="0"/>
    <n v="0"/>
    <n v="0"/>
    <n v="0"/>
    <n v="0"/>
    <n v="0"/>
    <n v="0"/>
    <n v="0"/>
    <n v="0"/>
    <n v="0"/>
    <n v="0"/>
    <n v="0"/>
    <n v="0"/>
    <n v="0"/>
    <n v="1"/>
    <n v="0"/>
    <n v="57"/>
    <n v="0"/>
    <n v="341"/>
    <n v="615"/>
    <n v="630"/>
    <n v="64"/>
    <n v="31"/>
    <m/>
    <m/>
    <m/>
    <m/>
    <m/>
    <m/>
    <m/>
  </r>
  <r>
    <x v="0"/>
    <x v="4"/>
    <x v="9"/>
    <x v="7"/>
    <n v="62"/>
    <n v="1"/>
    <n v="0"/>
    <n v="0"/>
    <n v="0"/>
    <n v="36"/>
    <n v="0"/>
    <n v="1"/>
    <n v="2"/>
    <n v="0"/>
    <n v="0"/>
    <n v="0"/>
    <n v="0"/>
    <n v="370"/>
    <n v="284"/>
    <n v="8"/>
    <n v="2"/>
    <n v="16"/>
    <n v="778"/>
    <n v="305"/>
    <n v="8"/>
    <n v="12"/>
    <n v="104"/>
    <n v="786"/>
    <n v="308"/>
    <n v="2"/>
    <n v="7"/>
    <n v="121"/>
    <n v="99"/>
    <n v="14"/>
    <n v="1"/>
    <n v="6"/>
    <n v="17"/>
    <n v="34"/>
    <n v="13"/>
    <n v="0"/>
    <n v="0"/>
    <n v="1"/>
    <n v="0"/>
    <n v="0"/>
    <n v="0"/>
    <n v="0"/>
    <n v="0"/>
    <n v="0"/>
    <n v="0"/>
    <n v="0"/>
    <n v="0"/>
    <n v="0"/>
    <n v="0"/>
    <n v="0"/>
    <n v="0"/>
    <n v="0"/>
    <n v="0"/>
    <n v="0"/>
    <n v="1"/>
    <n v="0"/>
    <n v="57"/>
    <n v="0"/>
    <n v="340"/>
    <n v="626"/>
    <n v="631"/>
    <n v="64"/>
    <n v="31"/>
    <m/>
    <m/>
    <m/>
    <m/>
    <m/>
    <m/>
    <m/>
  </r>
  <r>
    <x v="0"/>
    <x v="4"/>
    <x v="9"/>
    <x v="8"/>
    <n v="62"/>
    <n v="1"/>
    <n v="0"/>
    <n v="0"/>
    <n v="0"/>
    <n v="38"/>
    <n v="0"/>
    <n v="1"/>
    <n v="2"/>
    <n v="0"/>
    <n v="0"/>
    <n v="0"/>
    <n v="0"/>
    <n v="370"/>
    <n v="294"/>
    <n v="8"/>
    <n v="2"/>
    <n v="16"/>
    <n v="781"/>
    <n v="339"/>
    <n v="9"/>
    <n v="12"/>
    <n v="101"/>
    <n v="784"/>
    <n v="382"/>
    <n v="2"/>
    <n v="7"/>
    <n v="120"/>
    <n v="99"/>
    <n v="18"/>
    <n v="1"/>
    <n v="6"/>
    <n v="17"/>
    <n v="33"/>
    <n v="15"/>
    <n v="0"/>
    <n v="0"/>
    <n v="1"/>
    <n v="0"/>
    <n v="0"/>
    <n v="0"/>
    <n v="0"/>
    <n v="0"/>
    <n v="0"/>
    <n v="0"/>
    <n v="0"/>
    <n v="0"/>
    <n v="0"/>
    <n v="0"/>
    <n v="0"/>
    <n v="0"/>
    <n v="0"/>
    <n v="0"/>
    <n v="0"/>
    <n v="1"/>
    <n v="0"/>
    <n v="57"/>
    <n v="0"/>
    <n v="341"/>
    <n v="630"/>
    <n v="630"/>
    <n v="64"/>
    <n v="30"/>
    <n v="3144"/>
    <n v="727"/>
    <n v="0"/>
    <n v="12"/>
    <n v="36"/>
    <n v="920"/>
    <n v="1981"/>
  </r>
  <r>
    <x v="0"/>
    <x v="4"/>
    <x v="9"/>
    <x v="9"/>
    <n v="62"/>
    <n v="1"/>
    <n v="1"/>
    <n v="0"/>
    <n v="0"/>
    <n v="41"/>
    <n v="0"/>
    <n v="1"/>
    <n v="2"/>
    <n v="0"/>
    <n v="0"/>
    <n v="0"/>
    <n v="0"/>
    <n v="369"/>
    <n v="300"/>
    <n v="8"/>
    <n v="2"/>
    <n v="14"/>
    <n v="783"/>
    <n v="379"/>
    <n v="9"/>
    <n v="11"/>
    <n v="101"/>
    <n v="781"/>
    <n v="403"/>
    <n v="2"/>
    <n v="7"/>
    <n v="119"/>
    <n v="99"/>
    <n v="26"/>
    <n v="1"/>
    <n v="6"/>
    <n v="17"/>
    <n v="32"/>
    <n v="20"/>
    <n v="0"/>
    <n v="0"/>
    <n v="1"/>
    <n v="0"/>
    <n v="0"/>
    <n v="0"/>
    <n v="0"/>
    <n v="0"/>
    <n v="0"/>
    <n v="0"/>
    <n v="0"/>
    <n v="0"/>
    <n v="0"/>
    <n v="0"/>
    <n v="0"/>
    <n v="0"/>
    <n v="0"/>
    <n v="0"/>
    <n v="0"/>
    <n v="1"/>
    <n v="0"/>
    <n v="57"/>
    <n v="0"/>
    <n v="341"/>
    <n v="631"/>
    <n v="628"/>
    <n v="65"/>
    <n v="29"/>
    <n v="3131"/>
    <n v="872"/>
    <n v="0"/>
    <n v="12"/>
    <n v="37"/>
    <n v="909"/>
    <n v="1983"/>
  </r>
  <r>
    <x v="0"/>
    <x v="4"/>
    <x v="9"/>
    <x v="10"/>
    <n v="63"/>
    <n v="1"/>
    <n v="1"/>
    <n v="0"/>
    <n v="0"/>
    <n v="42"/>
    <n v="0"/>
    <n v="1"/>
    <n v="2"/>
    <n v="0"/>
    <n v="0"/>
    <n v="0"/>
    <n v="0"/>
    <n v="369"/>
    <n v="301"/>
    <n v="8"/>
    <n v="1"/>
    <n v="14"/>
    <n v="786"/>
    <n v="395"/>
    <n v="10"/>
    <n v="11"/>
    <n v="100"/>
    <n v="783"/>
    <n v="415"/>
    <n v="2"/>
    <n v="7"/>
    <n v="120"/>
    <n v="98"/>
    <n v="28"/>
    <n v="1"/>
    <n v="5"/>
    <n v="17"/>
    <n v="32"/>
    <n v="20"/>
    <n v="0"/>
    <n v="0"/>
    <n v="1"/>
    <n v="0"/>
    <n v="0"/>
    <n v="0"/>
    <n v="0"/>
    <n v="0"/>
    <n v="0"/>
    <n v="0"/>
    <n v="0"/>
    <n v="0"/>
    <n v="0"/>
    <n v="0"/>
    <n v="0"/>
    <n v="0"/>
    <n v="0"/>
    <n v="0"/>
    <n v="0"/>
    <n v="1"/>
    <n v="0"/>
    <n v="58"/>
    <n v="0"/>
    <n v="341"/>
    <n v="635"/>
    <n v="630"/>
    <n v="64"/>
    <n v="29"/>
    <n v="3134"/>
    <n v="946"/>
    <n v="0"/>
    <n v="12"/>
    <n v="36"/>
    <n v="907"/>
    <n v="1991"/>
  </r>
  <r>
    <x v="0"/>
    <x v="4"/>
    <x v="9"/>
    <x v="11"/>
    <n v="62"/>
    <n v="1"/>
    <n v="1"/>
    <n v="0"/>
    <n v="0"/>
    <n v="42"/>
    <n v="0"/>
    <n v="1"/>
    <n v="2"/>
    <n v="0"/>
    <n v="0"/>
    <n v="0"/>
    <n v="0"/>
    <n v="370"/>
    <n v="303"/>
    <n v="8"/>
    <n v="1"/>
    <n v="14"/>
    <n v="790"/>
    <n v="411"/>
    <n v="10"/>
    <n v="12"/>
    <n v="98"/>
    <n v="778"/>
    <n v="434"/>
    <n v="2"/>
    <n v="6"/>
    <n v="119"/>
    <n v="99"/>
    <n v="31"/>
    <n v="1"/>
    <n v="5"/>
    <n v="17"/>
    <n v="31"/>
    <n v="21"/>
    <n v="0"/>
    <n v="0"/>
    <n v="1"/>
    <n v="0"/>
    <n v="0"/>
    <n v="0"/>
    <n v="0"/>
    <n v="0"/>
    <n v="0"/>
    <n v="0"/>
    <n v="0"/>
    <n v="0"/>
    <n v="0"/>
    <n v="0"/>
    <n v="0"/>
    <n v="0"/>
    <n v="0"/>
    <n v="0"/>
    <n v="0"/>
    <n v="1"/>
    <n v="0"/>
    <n v="57"/>
    <n v="0"/>
    <n v="342"/>
    <n v="638"/>
    <n v="627"/>
    <n v="66"/>
    <n v="28"/>
    <n v="3128"/>
    <n v="1005"/>
    <n v="0"/>
    <n v="12"/>
    <n v="34"/>
    <n v="898"/>
    <n v="1994"/>
  </r>
  <r>
    <x v="0"/>
    <x v="4"/>
    <x v="9"/>
    <x v="12"/>
    <n v="62"/>
    <n v="1"/>
    <n v="1"/>
    <n v="0"/>
    <n v="0"/>
    <n v="42"/>
    <n v="0"/>
    <n v="1"/>
    <n v="2"/>
    <n v="0"/>
    <n v="0"/>
    <n v="0"/>
    <n v="0"/>
    <n v="369"/>
    <n v="305"/>
    <n v="8"/>
    <n v="1"/>
    <n v="14"/>
    <n v="790"/>
    <n v="425"/>
    <n v="9"/>
    <n v="10"/>
    <n v="97"/>
    <n v="778"/>
    <n v="443"/>
    <n v="2"/>
    <n v="6"/>
    <n v="117"/>
    <n v="98"/>
    <n v="32"/>
    <n v="1"/>
    <n v="5"/>
    <n v="16"/>
    <n v="31"/>
    <n v="21"/>
    <n v="0"/>
    <n v="0"/>
    <n v="1"/>
    <n v="0"/>
    <n v="0"/>
    <n v="0"/>
    <n v="0"/>
    <n v="0"/>
    <n v="0"/>
    <n v="0"/>
    <n v="0"/>
    <n v="0"/>
    <n v="0"/>
    <n v="0"/>
    <n v="0"/>
    <n v="0"/>
    <n v="0"/>
    <n v="0"/>
    <n v="0"/>
    <n v="1"/>
    <n v="0"/>
    <n v="57"/>
    <n v="0"/>
    <n v="342"/>
    <n v="639"/>
    <n v="628"/>
    <n v="67"/>
    <n v="28"/>
    <n v="3122"/>
    <n v="1048"/>
    <n v="0"/>
    <n v="12"/>
    <n v="35"/>
    <n v="890"/>
    <n v="2002"/>
  </r>
  <r>
    <x v="0"/>
    <x v="4"/>
    <x v="9"/>
    <x v="13"/>
    <n v="61"/>
    <n v="1"/>
    <n v="1"/>
    <n v="0"/>
    <n v="0"/>
    <n v="41"/>
    <n v="0"/>
    <n v="1"/>
    <n v="2"/>
    <n v="0"/>
    <n v="0"/>
    <n v="0"/>
    <n v="0"/>
    <n v="369"/>
    <n v="307"/>
    <n v="8"/>
    <n v="1"/>
    <n v="14"/>
    <n v="799"/>
    <n v="431"/>
    <n v="8"/>
    <n v="8"/>
    <n v="99"/>
    <n v="776"/>
    <n v="445"/>
    <n v="2"/>
    <n v="6"/>
    <n v="116"/>
    <n v="98"/>
    <n v="32"/>
    <n v="1"/>
    <n v="5"/>
    <n v="15"/>
    <n v="31"/>
    <n v="21"/>
    <n v="0"/>
    <n v="0"/>
    <n v="1"/>
    <n v="0"/>
    <n v="0"/>
    <n v="0"/>
    <n v="0"/>
    <n v="0"/>
    <n v="0"/>
    <n v="0"/>
    <n v="0"/>
    <n v="0"/>
    <n v="0"/>
    <n v="0"/>
    <n v="0"/>
    <n v="0"/>
    <n v="0"/>
    <n v="0"/>
    <n v="0"/>
    <n v="1"/>
    <n v="0"/>
    <n v="56"/>
    <n v="0"/>
    <n v="342"/>
    <n v="647"/>
    <n v="628"/>
    <n v="68"/>
    <n v="28"/>
    <n v="3120"/>
    <n v="1065"/>
    <n v="0"/>
    <n v="13"/>
    <n v="35"/>
    <n v="880"/>
    <n v="2008"/>
  </r>
  <r>
    <x v="0"/>
    <x v="4"/>
    <x v="9"/>
    <x v="14"/>
    <n v="61"/>
    <n v="1"/>
    <n v="1"/>
    <n v="0"/>
    <n v="0"/>
    <n v="43"/>
    <n v="0"/>
    <n v="1"/>
    <n v="2"/>
    <n v="0"/>
    <n v="0"/>
    <n v="0"/>
    <n v="0"/>
    <n v="370"/>
    <n v="310"/>
    <n v="7"/>
    <n v="1"/>
    <n v="14"/>
    <n v="797"/>
    <n v="439"/>
    <n v="9"/>
    <n v="10"/>
    <n v="95"/>
    <n v="780"/>
    <n v="453"/>
    <n v="2"/>
    <n v="6"/>
    <n v="115"/>
    <n v="98"/>
    <n v="31"/>
    <n v="1"/>
    <n v="5"/>
    <n v="14"/>
    <n v="31"/>
    <n v="21"/>
    <n v="0"/>
    <n v="0"/>
    <n v="1"/>
    <n v="0"/>
    <n v="0"/>
    <n v="0"/>
    <n v="0"/>
    <n v="0"/>
    <n v="0"/>
    <n v="0"/>
    <n v="0"/>
    <n v="0"/>
    <n v="0"/>
    <n v="0"/>
    <n v="0"/>
    <n v="0"/>
    <n v="0"/>
    <n v="0"/>
    <n v="0"/>
    <n v="1"/>
    <n v="0"/>
    <n v="56"/>
    <n v="0"/>
    <n v="343"/>
    <n v="646"/>
    <n v="635"/>
    <n v="68"/>
    <n v="28"/>
    <n v="3124"/>
    <n v="1088"/>
    <n v="0"/>
    <n v="13"/>
    <n v="38"/>
    <n v="874"/>
    <n v="2013"/>
  </r>
  <r>
    <x v="0"/>
    <x v="4"/>
    <x v="9"/>
    <x v="15"/>
    <n v="59"/>
    <n v="0"/>
    <n v="0"/>
    <n v="0"/>
    <n v="0"/>
    <n v="43"/>
    <n v="0"/>
    <n v="1"/>
    <n v="2"/>
    <n v="0"/>
    <n v="0"/>
    <n v="0"/>
    <n v="0"/>
    <n v="370"/>
    <n v="311"/>
    <n v="7"/>
    <n v="1"/>
    <n v="14"/>
    <n v="793"/>
    <n v="438"/>
    <n v="9"/>
    <n v="10"/>
    <n v="95"/>
    <n v="786"/>
    <n v="455"/>
    <n v="2"/>
    <n v="6"/>
    <n v="119"/>
    <n v="97"/>
    <n v="32"/>
    <n v="1"/>
    <n v="5"/>
    <n v="13"/>
    <n v="31"/>
    <n v="21"/>
    <n v="0"/>
    <n v="0"/>
    <n v="1"/>
    <n v="0"/>
    <n v="0"/>
    <n v="0"/>
    <n v="0"/>
    <n v="0"/>
    <n v="0"/>
    <n v="0"/>
    <n v="0"/>
    <n v="0"/>
    <n v="0"/>
    <n v="0"/>
    <n v="0"/>
    <n v="0"/>
    <n v="0"/>
    <n v="0"/>
    <n v="0"/>
    <n v="0"/>
    <n v="0"/>
    <n v="55"/>
    <n v="0"/>
    <n v="343"/>
    <n v="644"/>
    <n v="636"/>
    <n v="67"/>
    <n v="28"/>
    <n v="3125"/>
    <n v="1092"/>
    <n v="0"/>
    <n v="13"/>
    <n v="38"/>
    <n v="873"/>
    <n v="2017"/>
  </r>
  <r>
    <x v="0"/>
    <x v="4"/>
    <x v="9"/>
    <x v="16"/>
    <n v="59"/>
    <n v="0"/>
    <n v="0"/>
    <n v="0"/>
    <n v="0"/>
    <n v="43"/>
    <n v="0"/>
    <n v="1"/>
    <n v="2"/>
    <n v="0"/>
    <n v="0"/>
    <n v="0"/>
    <n v="0"/>
    <n v="373"/>
    <n v="314"/>
    <n v="7"/>
    <n v="1"/>
    <n v="15"/>
    <n v="790"/>
    <n v="437"/>
    <n v="9"/>
    <n v="11"/>
    <n v="96"/>
    <n v="783"/>
    <n v="456"/>
    <n v="2"/>
    <n v="6"/>
    <n v="117"/>
    <n v="96"/>
    <n v="34"/>
    <n v="1"/>
    <n v="5"/>
    <n v="12"/>
    <n v="32"/>
    <n v="21"/>
    <n v="0"/>
    <n v="0"/>
    <n v="1"/>
    <n v="0"/>
    <n v="0"/>
    <n v="0"/>
    <n v="0"/>
    <n v="0"/>
    <n v="0"/>
    <n v="0"/>
    <n v="0"/>
    <n v="0"/>
    <n v="0"/>
    <n v="0"/>
    <n v="0"/>
    <n v="0"/>
    <n v="0"/>
    <n v="0"/>
    <n v="0"/>
    <n v="0"/>
    <n v="0"/>
    <n v="55"/>
    <n v="0"/>
    <n v="346"/>
    <n v="640"/>
    <n v="634"/>
    <n v="67"/>
    <n v="29"/>
    <n v="3121"/>
    <n v="1105"/>
    <n v="0"/>
    <n v="13"/>
    <n v="40"/>
    <n v="867"/>
    <n v="2022"/>
  </r>
  <r>
    <x v="0"/>
    <x v="5"/>
    <x v="10"/>
    <x v="0"/>
    <n v="45"/>
    <n v="1"/>
    <n v="0"/>
    <n v="0"/>
    <n v="0"/>
    <n v="10"/>
    <n v="5"/>
    <n v="1"/>
    <n v="0"/>
    <n v="2"/>
    <n v="0"/>
    <n v="0"/>
    <n v="0"/>
    <n v="328"/>
    <n v="0"/>
    <n v="146"/>
    <n v="0"/>
    <n v="1"/>
    <n v="585"/>
    <n v="0"/>
    <n v="42"/>
    <n v="11"/>
    <n v="18"/>
    <n v="509"/>
    <n v="26"/>
    <n v="70"/>
    <n v="9"/>
    <n v="8"/>
    <n v="62"/>
    <n v="0"/>
    <n v="0"/>
    <n v="5"/>
    <n v="10"/>
    <n v="48"/>
    <n v="0"/>
    <n v="3"/>
    <n v="0"/>
    <n v="1"/>
    <n v="0"/>
    <n v="1"/>
    <n v="0"/>
    <n v="0"/>
    <n v="0"/>
    <n v="0"/>
    <n v="0"/>
    <n v="0"/>
    <n v="0"/>
    <n v="0"/>
    <n v="0"/>
    <n v="13"/>
    <n v="62"/>
    <n v="0"/>
    <n v="3"/>
    <n v="3"/>
    <m/>
    <m/>
    <m/>
    <m/>
    <m/>
    <m/>
    <m/>
    <m/>
    <m/>
    <m/>
    <m/>
    <m/>
    <m/>
    <m/>
    <m/>
    <m/>
  </r>
  <r>
    <x v="0"/>
    <x v="5"/>
    <x v="10"/>
    <x v="1"/>
    <n v="45"/>
    <n v="1"/>
    <n v="0"/>
    <n v="0"/>
    <n v="0"/>
    <n v="13"/>
    <n v="5"/>
    <n v="1"/>
    <n v="0"/>
    <n v="2"/>
    <n v="0"/>
    <n v="0"/>
    <n v="0"/>
    <n v="328"/>
    <n v="0"/>
    <n v="185"/>
    <n v="0"/>
    <n v="0"/>
    <n v="583"/>
    <n v="0"/>
    <n v="68"/>
    <n v="11"/>
    <n v="19"/>
    <n v="511"/>
    <n v="32"/>
    <n v="69"/>
    <n v="9"/>
    <n v="9"/>
    <n v="63"/>
    <n v="0"/>
    <n v="0"/>
    <n v="5"/>
    <n v="10"/>
    <n v="48"/>
    <n v="0"/>
    <n v="7"/>
    <n v="0"/>
    <n v="1"/>
    <n v="0"/>
    <n v="1"/>
    <n v="0"/>
    <n v="0"/>
    <n v="0"/>
    <n v="0"/>
    <n v="0"/>
    <n v="0"/>
    <n v="0"/>
    <n v="0"/>
    <n v="0"/>
    <n v="13"/>
    <n v="60"/>
    <n v="0"/>
    <n v="3"/>
    <n v="3"/>
    <m/>
    <m/>
    <m/>
    <m/>
    <m/>
    <m/>
    <m/>
    <m/>
    <m/>
    <m/>
    <m/>
    <m/>
    <m/>
    <m/>
    <m/>
    <m/>
  </r>
  <r>
    <x v="0"/>
    <x v="5"/>
    <x v="10"/>
    <x v="2"/>
    <n v="45"/>
    <n v="1"/>
    <n v="0"/>
    <n v="0"/>
    <n v="0"/>
    <n v="15"/>
    <n v="5"/>
    <n v="1"/>
    <n v="0"/>
    <n v="2"/>
    <n v="0"/>
    <n v="0"/>
    <n v="0"/>
    <n v="329"/>
    <n v="215"/>
    <n v="13"/>
    <n v="0"/>
    <n v="1"/>
    <n v="584"/>
    <n v="105"/>
    <n v="60"/>
    <n v="11"/>
    <n v="20"/>
    <n v="516"/>
    <n v="43"/>
    <n v="69"/>
    <n v="9"/>
    <n v="9"/>
    <n v="63"/>
    <n v="1"/>
    <n v="3"/>
    <n v="5"/>
    <n v="10"/>
    <n v="48"/>
    <n v="9"/>
    <n v="3"/>
    <n v="0"/>
    <n v="1"/>
    <n v="0"/>
    <n v="1"/>
    <n v="0"/>
    <n v="0"/>
    <n v="0"/>
    <n v="0"/>
    <n v="0"/>
    <n v="0"/>
    <n v="0"/>
    <n v="0"/>
    <n v="0"/>
    <n v="0"/>
    <n v="0"/>
    <n v="0"/>
    <n v="0"/>
    <n v="0"/>
    <n v="0"/>
    <n v="0"/>
    <n v="38"/>
    <n v="2"/>
    <n v="309"/>
    <n v="476"/>
    <n v="413"/>
    <n v="39"/>
    <n v="43"/>
    <m/>
    <m/>
    <m/>
    <m/>
    <m/>
    <m/>
    <m/>
  </r>
  <r>
    <x v="0"/>
    <x v="5"/>
    <x v="10"/>
    <x v="3"/>
    <n v="44"/>
    <n v="1"/>
    <n v="0"/>
    <n v="0"/>
    <n v="0"/>
    <n v="19"/>
    <n v="5"/>
    <n v="1"/>
    <n v="1"/>
    <n v="2"/>
    <n v="0"/>
    <n v="0"/>
    <n v="0"/>
    <n v="326"/>
    <n v="241"/>
    <n v="14"/>
    <n v="0"/>
    <n v="1"/>
    <n v="586"/>
    <n v="158"/>
    <n v="59"/>
    <n v="12"/>
    <n v="18"/>
    <n v="511"/>
    <n v="62"/>
    <n v="68"/>
    <n v="9"/>
    <n v="7"/>
    <n v="62"/>
    <n v="1"/>
    <n v="3"/>
    <n v="5"/>
    <n v="11"/>
    <n v="53"/>
    <n v="12"/>
    <n v="3"/>
    <n v="0"/>
    <n v="0"/>
    <n v="0"/>
    <n v="1"/>
    <n v="0"/>
    <n v="0"/>
    <n v="0"/>
    <n v="0"/>
    <n v="0"/>
    <n v="0"/>
    <n v="0"/>
    <n v="0"/>
    <n v="0"/>
    <n v="0"/>
    <n v="0"/>
    <n v="0"/>
    <n v="0"/>
    <n v="0"/>
    <n v="0"/>
    <n v="0"/>
    <n v="36"/>
    <n v="2"/>
    <n v="305"/>
    <n v="482"/>
    <n v="411"/>
    <n v="37"/>
    <n v="48"/>
    <m/>
    <m/>
    <m/>
    <m/>
    <m/>
    <m/>
    <m/>
  </r>
  <r>
    <x v="0"/>
    <x v="5"/>
    <x v="10"/>
    <x v="4"/>
    <n v="44"/>
    <n v="1"/>
    <n v="0"/>
    <n v="0"/>
    <n v="0"/>
    <n v="22"/>
    <n v="5"/>
    <n v="1"/>
    <n v="1"/>
    <n v="2"/>
    <n v="0"/>
    <n v="0"/>
    <n v="0"/>
    <n v="326"/>
    <n v="250"/>
    <n v="14"/>
    <n v="0"/>
    <n v="0"/>
    <n v="580"/>
    <n v="187"/>
    <n v="58"/>
    <n v="12"/>
    <n v="14"/>
    <n v="509"/>
    <n v="77"/>
    <n v="68"/>
    <n v="9"/>
    <n v="8"/>
    <n v="61"/>
    <n v="1"/>
    <n v="3"/>
    <n v="4"/>
    <n v="11"/>
    <n v="54"/>
    <n v="14"/>
    <n v="3"/>
    <n v="0"/>
    <n v="0"/>
    <n v="0"/>
    <n v="1"/>
    <n v="0"/>
    <n v="0"/>
    <n v="0"/>
    <n v="0"/>
    <n v="0"/>
    <n v="0"/>
    <n v="0"/>
    <n v="0"/>
    <n v="0"/>
    <n v="0"/>
    <n v="0"/>
    <n v="0"/>
    <n v="0"/>
    <n v="0"/>
    <n v="0"/>
    <n v="0"/>
    <n v="36"/>
    <n v="2"/>
    <n v="306"/>
    <n v="480"/>
    <n v="409"/>
    <n v="37"/>
    <n v="49"/>
    <m/>
    <m/>
    <m/>
    <m/>
    <m/>
    <m/>
    <m/>
  </r>
  <r>
    <x v="0"/>
    <x v="5"/>
    <x v="10"/>
    <x v="5"/>
    <n v="44"/>
    <n v="1"/>
    <n v="0"/>
    <n v="0"/>
    <n v="0"/>
    <n v="25"/>
    <n v="5"/>
    <n v="1"/>
    <n v="1"/>
    <n v="2"/>
    <n v="1"/>
    <n v="0"/>
    <n v="0"/>
    <n v="325"/>
    <n v="261"/>
    <n v="14"/>
    <n v="0"/>
    <n v="0"/>
    <n v="582"/>
    <n v="228"/>
    <n v="58"/>
    <n v="12"/>
    <n v="14"/>
    <n v="507"/>
    <n v="115"/>
    <n v="68"/>
    <n v="9"/>
    <n v="8"/>
    <n v="62"/>
    <n v="4"/>
    <n v="3"/>
    <n v="4"/>
    <n v="12"/>
    <n v="55"/>
    <n v="22"/>
    <n v="3"/>
    <n v="0"/>
    <n v="0"/>
    <n v="0"/>
    <n v="1"/>
    <n v="0"/>
    <n v="0"/>
    <n v="0"/>
    <n v="0"/>
    <n v="0"/>
    <n v="0"/>
    <n v="0"/>
    <n v="0"/>
    <n v="0"/>
    <n v="0"/>
    <n v="0"/>
    <n v="0"/>
    <n v="0"/>
    <n v="0"/>
    <n v="0"/>
    <n v="0"/>
    <n v="36"/>
    <n v="2"/>
    <n v="307"/>
    <n v="483"/>
    <n v="409"/>
    <n v="37"/>
    <n v="50"/>
    <m/>
    <m/>
    <m/>
    <m/>
    <m/>
    <m/>
    <m/>
  </r>
  <r>
    <x v="0"/>
    <x v="5"/>
    <x v="10"/>
    <x v="6"/>
    <n v="45"/>
    <n v="1"/>
    <n v="0"/>
    <n v="0"/>
    <n v="0"/>
    <n v="26"/>
    <n v="5"/>
    <n v="1"/>
    <n v="0"/>
    <n v="2"/>
    <n v="1"/>
    <n v="0"/>
    <n v="0"/>
    <n v="326"/>
    <n v="273"/>
    <n v="14"/>
    <n v="0"/>
    <n v="0"/>
    <n v="580"/>
    <n v="261"/>
    <n v="55"/>
    <n v="12"/>
    <n v="13"/>
    <n v="506"/>
    <n v="163"/>
    <n v="66"/>
    <n v="10"/>
    <n v="8"/>
    <n v="60"/>
    <n v="6"/>
    <n v="3"/>
    <n v="4"/>
    <n v="11"/>
    <n v="56"/>
    <n v="22"/>
    <n v="4"/>
    <n v="0"/>
    <n v="0"/>
    <n v="0"/>
    <n v="1"/>
    <n v="0"/>
    <n v="0"/>
    <n v="0"/>
    <n v="0"/>
    <n v="0"/>
    <n v="0"/>
    <n v="0"/>
    <n v="0"/>
    <n v="0"/>
    <n v="0"/>
    <n v="0"/>
    <n v="0"/>
    <n v="0"/>
    <n v="0"/>
    <n v="0"/>
    <n v="0"/>
    <n v="37"/>
    <n v="2"/>
    <n v="308"/>
    <n v="484"/>
    <n v="409"/>
    <n v="36"/>
    <n v="50"/>
    <m/>
    <m/>
    <m/>
    <m/>
    <m/>
    <m/>
    <m/>
  </r>
  <r>
    <x v="0"/>
    <x v="5"/>
    <x v="10"/>
    <x v="7"/>
    <n v="44"/>
    <n v="1"/>
    <n v="0"/>
    <n v="0"/>
    <n v="0"/>
    <n v="26"/>
    <n v="5"/>
    <n v="1"/>
    <n v="0"/>
    <n v="2"/>
    <n v="1"/>
    <n v="0"/>
    <n v="0"/>
    <n v="326"/>
    <n v="277"/>
    <n v="14"/>
    <n v="0"/>
    <n v="0"/>
    <n v="580"/>
    <n v="280"/>
    <n v="55"/>
    <n v="12"/>
    <n v="13"/>
    <n v="508"/>
    <n v="231"/>
    <n v="66"/>
    <n v="10"/>
    <n v="9"/>
    <n v="62"/>
    <n v="8"/>
    <n v="3"/>
    <n v="4"/>
    <n v="12"/>
    <n v="55"/>
    <n v="31"/>
    <n v="4"/>
    <n v="0"/>
    <n v="0"/>
    <n v="0"/>
    <n v="1"/>
    <n v="0"/>
    <n v="0"/>
    <n v="0"/>
    <n v="0"/>
    <n v="0"/>
    <n v="0"/>
    <n v="0"/>
    <n v="0"/>
    <n v="0"/>
    <n v="0"/>
    <n v="0"/>
    <n v="0"/>
    <n v="0"/>
    <n v="0"/>
    <n v="0"/>
    <n v="0"/>
    <n v="36"/>
    <n v="2"/>
    <n v="308"/>
    <n v="487"/>
    <n v="410"/>
    <n v="37"/>
    <n v="49"/>
    <m/>
    <m/>
    <m/>
    <m/>
    <m/>
    <m/>
    <m/>
  </r>
  <r>
    <x v="0"/>
    <x v="5"/>
    <x v="10"/>
    <x v="8"/>
    <n v="47"/>
    <n v="1"/>
    <n v="0"/>
    <n v="0"/>
    <n v="0"/>
    <n v="32"/>
    <n v="5"/>
    <n v="1"/>
    <n v="0"/>
    <n v="2"/>
    <n v="1"/>
    <n v="0"/>
    <n v="0"/>
    <n v="326"/>
    <n v="280"/>
    <n v="14"/>
    <n v="1"/>
    <n v="0"/>
    <n v="582"/>
    <n v="318"/>
    <n v="55"/>
    <n v="13"/>
    <n v="16"/>
    <n v="511"/>
    <n v="282"/>
    <n v="66"/>
    <n v="10"/>
    <n v="11"/>
    <n v="62"/>
    <n v="10"/>
    <n v="3"/>
    <n v="5"/>
    <n v="11"/>
    <n v="55"/>
    <n v="37"/>
    <n v="4"/>
    <n v="0"/>
    <n v="0"/>
    <n v="0"/>
    <n v="1"/>
    <n v="0"/>
    <n v="0"/>
    <n v="0"/>
    <n v="0"/>
    <n v="0"/>
    <n v="0"/>
    <n v="0"/>
    <n v="0"/>
    <n v="0"/>
    <n v="0"/>
    <n v="0"/>
    <n v="0"/>
    <n v="0"/>
    <n v="0"/>
    <n v="0"/>
    <n v="0"/>
    <n v="39"/>
    <n v="2"/>
    <n v="307"/>
    <n v="485"/>
    <n v="411"/>
    <n v="37"/>
    <n v="49"/>
    <n v="2018"/>
    <n v="514"/>
    <n v="0"/>
    <n v="113"/>
    <n v="106"/>
    <n v="424"/>
    <n v="1273"/>
  </r>
  <r>
    <x v="0"/>
    <x v="5"/>
    <x v="10"/>
    <x v="9"/>
    <n v="47"/>
    <n v="1"/>
    <n v="0"/>
    <n v="0"/>
    <n v="0"/>
    <n v="34"/>
    <n v="5"/>
    <n v="1"/>
    <n v="0"/>
    <n v="2"/>
    <n v="1"/>
    <n v="0"/>
    <n v="0"/>
    <n v="324"/>
    <n v="282"/>
    <n v="14"/>
    <n v="1"/>
    <n v="0"/>
    <n v="583"/>
    <n v="338"/>
    <n v="55"/>
    <n v="17"/>
    <n v="9"/>
    <n v="512"/>
    <n v="299"/>
    <n v="66"/>
    <n v="13"/>
    <n v="10"/>
    <n v="64"/>
    <n v="16"/>
    <n v="3"/>
    <n v="5"/>
    <n v="13"/>
    <n v="55"/>
    <n v="41"/>
    <n v="4"/>
    <n v="0"/>
    <n v="0"/>
    <n v="0"/>
    <n v="1"/>
    <n v="0"/>
    <n v="0"/>
    <n v="0"/>
    <n v="0"/>
    <n v="0"/>
    <n v="0"/>
    <n v="0"/>
    <n v="0"/>
    <n v="0"/>
    <n v="0"/>
    <n v="0"/>
    <n v="0"/>
    <n v="0"/>
    <n v="0"/>
    <n v="0"/>
    <n v="0"/>
    <n v="39"/>
    <n v="2"/>
    <n v="305"/>
    <n v="486"/>
    <n v="411"/>
    <n v="38"/>
    <n v="49"/>
    <n v="2024"/>
    <n v="620"/>
    <n v="0"/>
    <n v="113"/>
    <n v="124"/>
    <n v="410"/>
    <n v="1283"/>
  </r>
  <r>
    <x v="0"/>
    <x v="5"/>
    <x v="10"/>
    <x v="10"/>
    <n v="47"/>
    <n v="1"/>
    <n v="0"/>
    <n v="0"/>
    <n v="0"/>
    <n v="34"/>
    <n v="5"/>
    <n v="1"/>
    <n v="0"/>
    <n v="2"/>
    <n v="1"/>
    <n v="0"/>
    <n v="0"/>
    <n v="324"/>
    <n v="284"/>
    <n v="14"/>
    <n v="1"/>
    <n v="0"/>
    <n v="584"/>
    <n v="348"/>
    <n v="55"/>
    <n v="18"/>
    <n v="9"/>
    <n v="512"/>
    <n v="308"/>
    <n v="64"/>
    <n v="13"/>
    <n v="10"/>
    <n v="64"/>
    <n v="17"/>
    <n v="3"/>
    <n v="5"/>
    <n v="13"/>
    <n v="55"/>
    <n v="41"/>
    <n v="4"/>
    <n v="0"/>
    <n v="0"/>
    <n v="0"/>
    <n v="1"/>
    <n v="0"/>
    <n v="0"/>
    <n v="0"/>
    <n v="0"/>
    <n v="0"/>
    <n v="0"/>
    <n v="0"/>
    <n v="0"/>
    <n v="0"/>
    <n v="0"/>
    <n v="0"/>
    <n v="0"/>
    <n v="0"/>
    <n v="0"/>
    <n v="0"/>
    <n v="0"/>
    <n v="39"/>
    <n v="2"/>
    <n v="305"/>
    <n v="486"/>
    <n v="413"/>
    <n v="38"/>
    <n v="49"/>
    <n v="2020"/>
    <n v="658"/>
    <n v="0"/>
    <n v="111"/>
    <n v="126"/>
    <n v="402"/>
    <n v="1287"/>
  </r>
  <r>
    <x v="0"/>
    <x v="5"/>
    <x v="10"/>
    <x v="11"/>
    <n v="47"/>
    <n v="1"/>
    <n v="0"/>
    <n v="0"/>
    <n v="0"/>
    <n v="34"/>
    <n v="5"/>
    <n v="1"/>
    <n v="0"/>
    <n v="2"/>
    <n v="1"/>
    <n v="0"/>
    <n v="0"/>
    <n v="325"/>
    <n v="285"/>
    <n v="14"/>
    <n v="1"/>
    <n v="1"/>
    <n v="586"/>
    <n v="358"/>
    <n v="55"/>
    <n v="18"/>
    <n v="11"/>
    <n v="517"/>
    <n v="315"/>
    <n v="64"/>
    <n v="13"/>
    <n v="13"/>
    <n v="63"/>
    <n v="17"/>
    <n v="2"/>
    <n v="5"/>
    <n v="13"/>
    <n v="54"/>
    <n v="40"/>
    <n v="4"/>
    <n v="0"/>
    <n v="0"/>
    <n v="0"/>
    <n v="1"/>
    <n v="0"/>
    <n v="0"/>
    <n v="0"/>
    <n v="0"/>
    <n v="0"/>
    <n v="0"/>
    <n v="0"/>
    <n v="0"/>
    <n v="0"/>
    <n v="0"/>
    <n v="0"/>
    <n v="0"/>
    <n v="0"/>
    <n v="0"/>
    <n v="0"/>
    <n v="0"/>
    <n v="39"/>
    <n v="2"/>
    <n v="305"/>
    <n v="485"/>
    <n v="417"/>
    <n v="37"/>
    <n v="48"/>
    <n v="2028"/>
    <n v="692"/>
    <n v="0"/>
    <n v="109"/>
    <n v="126"/>
    <n v="406"/>
    <n v="1295"/>
  </r>
  <r>
    <x v="0"/>
    <x v="5"/>
    <x v="10"/>
    <x v="12"/>
    <n v="47"/>
    <n v="1"/>
    <n v="0"/>
    <n v="0"/>
    <n v="0"/>
    <n v="34"/>
    <n v="5"/>
    <n v="1"/>
    <n v="0"/>
    <n v="2"/>
    <n v="1"/>
    <n v="0"/>
    <n v="0"/>
    <n v="325"/>
    <n v="285"/>
    <n v="14"/>
    <n v="2"/>
    <n v="0"/>
    <n v="584"/>
    <n v="363"/>
    <n v="55"/>
    <n v="20"/>
    <n v="9"/>
    <n v="519"/>
    <n v="319"/>
    <n v="64"/>
    <n v="13"/>
    <n v="13"/>
    <n v="64"/>
    <n v="18"/>
    <n v="2"/>
    <n v="5"/>
    <n v="14"/>
    <n v="53"/>
    <n v="40"/>
    <n v="4"/>
    <n v="0"/>
    <n v="0"/>
    <n v="0"/>
    <n v="1"/>
    <n v="0"/>
    <n v="0"/>
    <n v="0"/>
    <n v="0"/>
    <n v="0"/>
    <n v="0"/>
    <n v="0"/>
    <n v="0"/>
    <n v="0"/>
    <n v="0"/>
    <n v="0"/>
    <n v="0"/>
    <n v="0"/>
    <n v="0"/>
    <n v="0"/>
    <n v="0"/>
    <n v="40"/>
    <n v="2"/>
    <n v="305"/>
    <n v="484"/>
    <n v="419"/>
    <n v="39"/>
    <n v="47"/>
    <n v="2031"/>
    <n v="727"/>
    <n v="0"/>
    <n v="108"/>
    <n v="127"/>
    <n v="405"/>
    <n v="1306"/>
  </r>
  <r>
    <x v="0"/>
    <x v="5"/>
    <x v="10"/>
    <x v="13"/>
    <n v="47"/>
    <n v="1"/>
    <n v="0"/>
    <n v="0"/>
    <n v="0"/>
    <n v="34"/>
    <n v="5"/>
    <n v="1"/>
    <n v="0"/>
    <n v="2"/>
    <n v="1"/>
    <n v="0"/>
    <n v="0"/>
    <n v="324"/>
    <n v="284"/>
    <n v="14"/>
    <n v="2"/>
    <n v="0"/>
    <n v="582"/>
    <n v="362"/>
    <n v="56"/>
    <n v="19"/>
    <n v="10"/>
    <n v="515"/>
    <n v="319"/>
    <n v="60"/>
    <n v="15"/>
    <n v="12"/>
    <n v="66"/>
    <n v="19"/>
    <n v="2"/>
    <n v="9"/>
    <n v="12"/>
    <n v="54"/>
    <n v="41"/>
    <n v="4"/>
    <n v="0"/>
    <n v="0"/>
    <n v="0"/>
    <n v="1"/>
    <n v="0"/>
    <n v="0"/>
    <n v="0"/>
    <n v="0"/>
    <n v="0"/>
    <n v="0"/>
    <n v="0"/>
    <n v="0"/>
    <n v="0"/>
    <n v="0"/>
    <n v="0"/>
    <n v="0"/>
    <n v="0"/>
    <n v="0"/>
    <n v="0"/>
    <n v="0"/>
    <n v="40"/>
    <n v="2"/>
    <n v="304"/>
    <n v="482"/>
    <n v="418"/>
    <n v="39"/>
    <n v="48"/>
    <n v="2036"/>
    <n v="740"/>
    <n v="0"/>
    <n v="104"/>
    <n v="134"/>
    <n v="409"/>
    <n v="1306"/>
  </r>
  <r>
    <x v="0"/>
    <x v="5"/>
    <x v="10"/>
    <x v="14"/>
    <n v="47"/>
    <n v="1"/>
    <n v="0"/>
    <n v="0"/>
    <n v="0"/>
    <n v="34"/>
    <n v="5"/>
    <n v="1"/>
    <n v="0"/>
    <n v="2"/>
    <n v="1"/>
    <n v="0"/>
    <n v="0"/>
    <n v="325"/>
    <n v="285"/>
    <n v="14"/>
    <n v="2"/>
    <n v="0"/>
    <n v="586"/>
    <n v="367"/>
    <n v="56"/>
    <n v="22"/>
    <n v="10"/>
    <n v="510"/>
    <n v="319"/>
    <n v="56"/>
    <n v="18"/>
    <n v="7"/>
    <n v="65"/>
    <n v="20"/>
    <n v="2"/>
    <n v="11"/>
    <n v="10"/>
    <n v="55"/>
    <n v="42"/>
    <n v="4"/>
    <n v="0"/>
    <n v="0"/>
    <n v="0"/>
    <n v="1"/>
    <n v="0"/>
    <n v="0"/>
    <n v="0"/>
    <n v="0"/>
    <n v="0"/>
    <n v="0"/>
    <n v="0"/>
    <n v="0"/>
    <n v="0"/>
    <n v="0"/>
    <n v="0"/>
    <n v="0"/>
    <n v="0"/>
    <n v="0"/>
    <n v="0"/>
    <n v="0"/>
    <n v="40"/>
    <n v="2"/>
    <n v="305"/>
    <n v="483"/>
    <n v="418"/>
    <n v="39"/>
    <n v="49"/>
    <n v="2029"/>
    <n v="754"/>
    <n v="0"/>
    <n v="99"/>
    <n v="151"/>
    <n v="384"/>
    <n v="1311"/>
  </r>
  <r>
    <x v="0"/>
    <x v="5"/>
    <x v="10"/>
    <x v="15"/>
    <n v="47"/>
    <n v="1"/>
    <n v="0"/>
    <n v="0"/>
    <n v="0"/>
    <n v="34"/>
    <n v="5"/>
    <n v="1"/>
    <n v="0"/>
    <n v="2"/>
    <n v="1"/>
    <n v="0"/>
    <n v="0"/>
    <n v="327"/>
    <n v="287"/>
    <n v="14"/>
    <n v="2"/>
    <n v="0"/>
    <n v="588"/>
    <n v="368"/>
    <n v="56"/>
    <n v="24"/>
    <n v="10"/>
    <n v="508"/>
    <n v="320"/>
    <n v="56"/>
    <n v="18"/>
    <n v="7"/>
    <n v="65"/>
    <n v="20"/>
    <n v="2"/>
    <n v="11"/>
    <n v="9"/>
    <n v="54"/>
    <n v="42"/>
    <n v="4"/>
    <n v="0"/>
    <n v="0"/>
    <n v="0"/>
    <n v="1"/>
    <n v="0"/>
    <n v="0"/>
    <n v="0"/>
    <n v="0"/>
    <n v="0"/>
    <n v="0"/>
    <n v="0"/>
    <n v="0"/>
    <n v="0"/>
    <n v="0"/>
    <n v="0"/>
    <n v="0"/>
    <n v="0"/>
    <n v="0"/>
    <n v="0"/>
    <n v="0"/>
    <n v="40"/>
    <n v="2"/>
    <n v="307"/>
    <n v="484"/>
    <n v="417"/>
    <n v="40"/>
    <n v="48"/>
    <n v="2026"/>
    <n v="762"/>
    <n v="0"/>
    <n v="99"/>
    <n v="150"/>
    <n v="382"/>
    <n v="1315"/>
  </r>
  <r>
    <x v="0"/>
    <x v="5"/>
    <x v="10"/>
    <x v="16"/>
    <n v="47"/>
    <n v="1"/>
    <n v="0"/>
    <n v="0"/>
    <n v="0"/>
    <n v="34"/>
    <n v="5"/>
    <n v="1"/>
    <n v="0"/>
    <n v="2"/>
    <n v="1"/>
    <n v="0"/>
    <n v="0"/>
    <n v="326"/>
    <n v="287"/>
    <n v="14"/>
    <n v="2"/>
    <n v="0"/>
    <n v="588"/>
    <n v="371"/>
    <n v="56"/>
    <n v="25"/>
    <n v="9"/>
    <n v="509"/>
    <n v="321"/>
    <n v="55"/>
    <n v="19"/>
    <n v="6"/>
    <n v="65"/>
    <n v="21"/>
    <n v="2"/>
    <n v="10"/>
    <n v="9"/>
    <n v="55"/>
    <n v="43"/>
    <n v="4"/>
    <n v="0"/>
    <n v="0"/>
    <n v="0"/>
    <n v="1"/>
    <n v="0"/>
    <n v="0"/>
    <n v="0"/>
    <n v="0"/>
    <n v="0"/>
    <n v="0"/>
    <n v="0"/>
    <n v="0"/>
    <n v="0"/>
    <n v="0"/>
    <n v="0"/>
    <n v="0"/>
    <n v="0"/>
    <n v="0"/>
    <n v="0"/>
    <n v="0"/>
    <n v="40"/>
    <n v="2"/>
    <n v="307"/>
    <n v="484"/>
    <n v="419"/>
    <n v="41"/>
    <n v="49"/>
    <n v="2029"/>
    <n v="774"/>
    <n v="0"/>
    <n v="98"/>
    <n v="150"/>
    <n v="381"/>
    <n v="1319"/>
  </r>
  <r>
    <x v="0"/>
    <x v="5"/>
    <x v="11"/>
    <x v="0"/>
    <n v="96"/>
    <n v="4"/>
    <n v="0"/>
    <n v="0"/>
    <n v="0"/>
    <n v="18"/>
    <n v="0"/>
    <n v="7"/>
    <n v="4"/>
    <n v="2"/>
    <n v="0"/>
    <n v="0"/>
    <n v="0"/>
    <n v="364"/>
    <n v="0"/>
    <n v="107"/>
    <n v="20"/>
    <n v="4"/>
    <n v="1052"/>
    <n v="0"/>
    <n v="64"/>
    <n v="95"/>
    <n v="120"/>
    <n v="740"/>
    <n v="24"/>
    <n v="1"/>
    <n v="37"/>
    <n v="138"/>
    <n v="138"/>
    <n v="0"/>
    <n v="1"/>
    <n v="11"/>
    <n v="27"/>
    <n v="57"/>
    <n v="0"/>
    <n v="8"/>
    <n v="1"/>
    <n v="0"/>
    <n v="0"/>
    <n v="0"/>
    <n v="0"/>
    <n v="0"/>
    <n v="0"/>
    <n v="0"/>
    <n v="0"/>
    <n v="0"/>
    <n v="0"/>
    <n v="0"/>
    <n v="0"/>
    <n v="10"/>
    <n v="8"/>
    <n v="0"/>
    <n v="0"/>
    <n v="1"/>
    <m/>
    <m/>
    <m/>
    <m/>
    <m/>
    <m/>
    <m/>
    <m/>
    <m/>
    <m/>
    <m/>
    <m/>
    <m/>
    <m/>
    <m/>
    <m/>
  </r>
  <r>
    <x v="0"/>
    <x v="5"/>
    <x v="11"/>
    <x v="1"/>
    <n v="96"/>
    <n v="4"/>
    <n v="1"/>
    <n v="0"/>
    <n v="0"/>
    <n v="24"/>
    <n v="0"/>
    <n v="7"/>
    <n v="4"/>
    <n v="2"/>
    <n v="0"/>
    <n v="0"/>
    <n v="0"/>
    <n v="364"/>
    <n v="0"/>
    <n v="170"/>
    <n v="20"/>
    <n v="4"/>
    <n v="1050"/>
    <n v="0"/>
    <n v="111"/>
    <n v="94"/>
    <n v="120"/>
    <n v="740"/>
    <n v="42"/>
    <n v="1"/>
    <n v="37"/>
    <n v="134"/>
    <n v="138"/>
    <n v="0"/>
    <n v="2"/>
    <n v="10"/>
    <n v="26"/>
    <n v="56"/>
    <n v="0"/>
    <n v="11"/>
    <n v="1"/>
    <n v="0"/>
    <n v="0"/>
    <n v="0"/>
    <n v="0"/>
    <n v="0"/>
    <n v="0"/>
    <n v="0"/>
    <n v="0"/>
    <n v="0"/>
    <n v="0"/>
    <n v="0"/>
    <n v="0"/>
    <n v="10"/>
    <n v="8"/>
    <n v="0"/>
    <n v="0"/>
    <n v="0"/>
    <m/>
    <m/>
    <m/>
    <m/>
    <m/>
    <m/>
    <m/>
    <m/>
    <m/>
    <m/>
    <m/>
    <m/>
    <m/>
    <m/>
    <m/>
    <m/>
  </r>
  <r>
    <x v="0"/>
    <x v="5"/>
    <x v="11"/>
    <x v="2"/>
    <n v="96"/>
    <n v="4"/>
    <n v="1"/>
    <n v="0"/>
    <n v="0"/>
    <n v="30"/>
    <n v="0"/>
    <n v="7"/>
    <n v="4"/>
    <n v="2"/>
    <n v="0"/>
    <n v="0"/>
    <n v="0"/>
    <n v="364"/>
    <n v="206"/>
    <n v="10"/>
    <n v="20"/>
    <n v="4"/>
    <n v="1050"/>
    <n v="154"/>
    <n v="8"/>
    <n v="95"/>
    <n v="119"/>
    <n v="742"/>
    <n v="53"/>
    <n v="1"/>
    <n v="37"/>
    <n v="134"/>
    <n v="137"/>
    <n v="3"/>
    <n v="0"/>
    <n v="11"/>
    <n v="25"/>
    <n v="56"/>
    <n v="12"/>
    <n v="0"/>
    <n v="1"/>
    <n v="0"/>
    <n v="0"/>
    <n v="0"/>
    <n v="0"/>
    <n v="0"/>
    <n v="0"/>
    <n v="0"/>
    <n v="0"/>
    <n v="0"/>
    <n v="0"/>
    <n v="0"/>
    <n v="0"/>
    <n v="0"/>
    <n v="0"/>
    <n v="0"/>
    <n v="0"/>
    <n v="0"/>
    <n v="3"/>
    <n v="0"/>
    <n v="83"/>
    <n v="2"/>
    <n v="329"/>
    <n v="793"/>
    <n v="544"/>
    <n v="91"/>
    <n v="55"/>
    <m/>
    <m/>
    <m/>
    <m/>
    <m/>
    <m/>
    <m/>
  </r>
  <r>
    <x v="0"/>
    <x v="5"/>
    <x v="11"/>
    <x v="3"/>
    <n v="97"/>
    <n v="4"/>
    <n v="1"/>
    <n v="0"/>
    <n v="0"/>
    <n v="31"/>
    <n v="0"/>
    <n v="7"/>
    <n v="4"/>
    <n v="2"/>
    <n v="0"/>
    <n v="0"/>
    <n v="0"/>
    <n v="364"/>
    <n v="231"/>
    <n v="10"/>
    <n v="19"/>
    <n v="4"/>
    <n v="1050"/>
    <n v="213"/>
    <n v="8"/>
    <n v="96"/>
    <n v="115"/>
    <n v="741"/>
    <n v="69"/>
    <n v="1"/>
    <n v="37"/>
    <n v="135"/>
    <n v="136"/>
    <n v="3"/>
    <n v="0"/>
    <n v="10"/>
    <n v="25"/>
    <n v="56"/>
    <n v="13"/>
    <n v="0"/>
    <n v="1"/>
    <n v="0"/>
    <n v="0"/>
    <n v="0"/>
    <n v="0"/>
    <n v="0"/>
    <n v="0"/>
    <n v="0"/>
    <n v="0"/>
    <n v="0"/>
    <n v="0"/>
    <n v="0"/>
    <n v="0"/>
    <n v="0"/>
    <n v="0"/>
    <n v="0"/>
    <n v="0"/>
    <n v="0"/>
    <n v="3"/>
    <n v="0"/>
    <n v="84"/>
    <n v="2"/>
    <n v="329"/>
    <n v="799"/>
    <n v="543"/>
    <n v="90"/>
    <n v="55"/>
    <m/>
    <m/>
    <m/>
    <m/>
    <m/>
    <m/>
    <m/>
  </r>
  <r>
    <x v="0"/>
    <x v="5"/>
    <x v="11"/>
    <x v="4"/>
    <n v="99"/>
    <n v="4"/>
    <n v="1"/>
    <n v="0"/>
    <n v="0"/>
    <n v="33"/>
    <n v="0"/>
    <n v="8"/>
    <n v="4"/>
    <n v="2"/>
    <n v="0"/>
    <n v="0"/>
    <n v="0"/>
    <n v="365"/>
    <n v="245"/>
    <n v="11"/>
    <n v="19"/>
    <n v="4"/>
    <n v="1059"/>
    <n v="273"/>
    <n v="9"/>
    <n v="95"/>
    <n v="113"/>
    <n v="737"/>
    <n v="99"/>
    <n v="0"/>
    <n v="33"/>
    <n v="132"/>
    <n v="139"/>
    <n v="5"/>
    <n v="0"/>
    <n v="11"/>
    <n v="26"/>
    <n v="55"/>
    <n v="14"/>
    <n v="0"/>
    <n v="1"/>
    <n v="0"/>
    <n v="0"/>
    <n v="0"/>
    <n v="0"/>
    <n v="0"/>
    <n v="0"/>
    <n v="0"/>
    <n v="0"/>
    <n v="0"/>
    <n v="0"/>
    <n v="0"/>
    <n v="0"/>
    <n v="0"/>
    <n v="0"/>
    <n v="0"/>
    <n v="0"/>
    <n v="0"/>
    <n v="3"/>
    <n v="0"/>
    <n v="84"/>
    <n v="2"/>
    <n v="330"/>
    <n v="810"/>
    <n v="547"/>
    <n v="92"/>
    <n v="54"/>
    <m/>
    <m/>
    <m/>
    <m/>
    <m/>
    <m/>
    <m/>
  </r>
  <r>
    <x v="0"/>
    <x v="5"/>
    <x v="11"/>
    <x v="5"/>
    <n v="98"/>
    <n v="4"/>
    <n v="1"/>
    <n v="0"/>
    <n v="0"/>
    <n v="38"/>
    <n v="0"/>
    <n v="8"/>
    <n v="4"/>
    <n v="2"/>
    <n v="0"/>
    <n v="0"/>
    <n v="0"/>
    <n v="365"/>
    <n v="262"/>
    <n v="11"/>
    <n v="19"/>
    <n v="4"/>
    <n v="1058"/>
    <n v="329"/>
    <n v="9"/>
    <n v="96"/>
    <n v="109"/>
    <n v="735"/>
    <n v="146"/>
    <n v="1"/>
    <n v="33"/>
    <n v="129"/>
    <n v="140"/>
    <n v="10"/>
    <n v="0"/>
    <n v="11"/>
    <n v="25"/>
    <n v="54"/>
    <n v="16"/>
    <n v="0"/>
    <n v="1"/>
    <n v="0"/>
    <n v="0"/>
    <n v="0"/>
    <n v="0"/>
    <n v="0"/>
    <n v="0"/>
    <n v="0"/>
    <n v="0"/>
    <n v="0"/>
    <n v="0"/>
    <n v="0"/>
    <n v="0"/>
    <n v="0"/>
    <n v="0"/>
    <n v="0"/>
    <n v="0"/>
    <n v="0"/>
    <n v="3"/>
    <n v="0"/>
    <n v="83"/>
    <n v="2"/>
    <n v="330"/>
    <n v="811"/>
    <n v="546"/>
    <n v="93"/>
    <n v="53"/>
    <m/>
    <m/>
    <m/>
    <m/>
    <m/>
    <m/>
    <m/>
  </r>
  <r>
    <x v="0"/>
    <x v="5"/>
    <x v="11"/>
    <x v="6"/>
    <n v="98"/>
    <n v="4"/>
    <n v="1"/>
    <n v="0"/>
    <n v="0"/>
    <n v="44"/>
    <n v="0"/>
    <n v="8"/>
    <n v="4"/>
    <n v="2"/>
    <n v="0"/>
    <n v="0"/>
    <n v="0"/>
    <n v="363"/>
    <n v="272"/>
    <n v="11"/>
    <n v="19"/>
    <n v="4"/>
    <n v="1060"/>
    <n v="391"/>
    <n v="8"/>
    <n v="93"/>
    <n v="109"/>
    <n v="740"/>
    <n v="210"/>
    <n v="1"/>
    <n v="35"/>
    <n v="129"/>
    <n v="140"/>
    <n v="17"/>
    <n v="0"/>
    <n v="11"/>
    <n v="25"/>
    <n v="54"/>
    <n v="17"/>
    <n v="0"/>
    <n v="1"/>
    <n v="0"/>
    <n v="0"/>
    <n v="0"/>
    <n v="0"/>
    <n v="0"/>
    <n v="0"/>
    <n v="0"/>
    <n v="0"/>
    <n v="0"/>
    <n v="0"/>
    <n v="0"/>
    <n v="0"/>
    <n v="0"/>
    <n v="0"/>
    <n v="0"/>
    <n v="0"/>
    <n v="0"/>
    <n v="3"/>
    <n v="0"/>
    <n v="83"/>
    <n v="2"/>
    <n v="328"/>
    <n v="814"/>
    <n v="548"/>
    <n v="94"/>
    <n v="53"/>
    <m/>
    <m/>
    <m/>
    <m/>
    <m/>
    <m/>
    <m/>
  </r>
  <r>
    <x v="0"/>
    <x v="5"/>
    <x v="11"/>
    <x v="7"/>
    <n v="98"/>
    <n v="4"/>
    <n v="1"/>
    <n v="0"/>
    <n v="0"/>
    <n v="48"/>
    <n v="0"/>
    <n v="8"/>
    <n v="4"/>
    <n v="2"/>
    <n v="0"/>
    <n v="0"/>
    <n v="0"/>
    <n v="363"/>
    <n v="282"/>
    <n v="11"/>
    <n v="19"/>
    <n v="4"/>
    <n v="1061"/>
    <n v="441"/>
    <n v="8"/>
    <n v="92"/>
    <n v="107"/>
    <n v="744"/>
    <n v="265"/>
    <n v="1"/>
    <n v="35"/>
    <n v="131"/>
    <n v="141"/>
    <n v="23"/>
    <n v="1"/>
    <n v="11"/>
    <n v="25"/>
    <n v="54"/>
    <n v="17"/>
    <n v="0"/>
    <n v="1"/>
    <n v="0"/>
    <n v="0"/>
    <n v="0"/>
    <n v="0"/>
    <n v="0"/>
    <n v="0"/>
    <n v="0"/>
    <n v="0"/>
    <n v="0"/>
    <n v="0"/>
    <n v="0"/>
    <n v="0"/>
    <n v="0"/>
    <n v="0"/>
    <n v="0"/>
    <n v="0"/>
    <n v="0"/>
    <n v="3"/>
    <n v="0"/>
    <n v="83"/>
    <n v="2"/>
    <n v="328"/>
    <n v="815"/>
    <n v="550"/>
    <n v="94"/>
    <n v="53"/>
    <m/>
    <m/>
    <m/>
    <m/>
    <m/>
    <m/>
    <m/>
  </r>
  <r>
    <x v="0"/>
    <x v="5"/>
    <x v="11"/>
    <x v="8"/>
    <n v="97"/>
    <n v="4"/>
    <n v="1"/>
    <n v="0"/>
    <n v="0"/>
    <n v="56"/>
    <n v="0"/>
    <n v="8"/>
    <n v="4"/>
    <n v="2"/>
    <n v="1"/>
    <n v="0"/>
    <n v="0"/>
    <n v="363"/>
    <n v="287"/>
    <n v="11"/>
    <n v="19"/>
    <n v="4"/>
    <n v="1066"/>
    <n v="499"/>
    <n v="9"/>
    <n v="93"/>
    <n v="107"/>
    <n v="743"/>
    <n v="330"/>
    <n v="1"/>
    <n v="36"/>
    <n v="129"/>
    <n v="140"/>
    <n v="39"/>
    <n v="1"/>
    <n v="10"/>
    <n v="25"/>
    <n v="54"/>
    <n v="37"/>
    <n v="0"/>
    <n v="1"/>
    <n v="0"/>
    <n v="0"/>
    <n v="0"/>
    <n v="0"/>
    <n v="0"/>
    <n v="0"/>
    <n v="0"/>
    <n v="0"/>
    <n v="0"/>
    <n v="0"/>
    <n v="0"/>
    <n v="0"/>
    <n v="0"/>
    <n v="0"/>
    <n v="0"/>
    <n v="0"/>
    <n v="0"/>
    <n v="3"/>
    <n v="0"/>
    <n v="83"/>
    <n v="2"/>
    <n v="328"/>
    <n v="819"/>
    <n v="550"/>
    <n v="94"/>
    <n v="53"/>
    <n v="3532"/>
    <n v="651"/>
    <n v="0"/>
    <n v="9"/>
    <n v="189"/>
    <n v="1057"/>
    <n v="2083"/>
  </r>
  <r>
    <x v="0"/>
    <x v="5"/>
    <x v="11"/>
    <x v="9"/>
    <n v="97"/>
    <n v="4"/>
    <n v="2"/>
    <n v="0"/>
    <n v="0"/>
    <n v="58"/>
    <n v="0"/>
    <n v="8"/>
    <n v="4"/>
    <n v="2"/>
    <n v="1"/>
    <n v="0"/>
    <n v="0"/>
    <n v="365"/>
    <n v="295"/>
    <n v="11"/>
    <n v="19"/>
    <n v="4"/>
    <n v="1067"/>
    <n v="532"/>
    <n v="9"/>
    <n v="90"/>
    <n v="107"/>
    <n v="744"/>
    <n v="363"/>
    <n v="1"/>
    <n v="37"/>
    <n v="129"/>
    <n v="141"/>
    <n v="49"/>
    <n v="1"/>
    <n v="10"/>
    <n v="25"/>
    <n v="54"/>
    <n v="41"/>
    <n v="0"/>
    <n v="1"/>
    <n v="0"/>
    <n v="0"/>
    <n v="0"/>
    <n v="0"/>
    <n v="0"/>
    <n v="0"/>
    <n v="0"/>
    <n v="0"/>
    <n v="0"/>
    <n v="0"/>
    <n v="0"/>
    <n v="0"/>
    <n v="0"/>
    <n v="0"/>
    <n v="0"/>
    <n v="0"/>
    <n v="0"/>
    <n v="3"/>
    <n v="0"/>
    <n v="83"/>
    <n v="2"/>
    <n v="330"/>
    <n v="820"/>
    <n v="551"/>
    <n v="95"/>
    <n v="53"/>
    <n v="3539"/>
    <n v="826"/>
    <n v="0"/>
    <n v="9"/>
    <n v="190"/>
    <n v="1052"/>
    <n v="2093"/>
  </r>
  <r>
    <x v="0"/>
    <x v="5"/>
    <x v="11"/>
    <x v="10"/>
    <n v="97"/>
    <n v="4"/>
    <n v="2"/>
    <n v="0"/>
    <n v="0"/>
    <n v="58"/>
    <n v="0"/>
    <n v="8"/>
    <n v="4"/>
    <n v="2"/>
    <n v="1"/>
    <n v="0"/>
    <n v="0"/>
    <n v="368"/>
    <n v="298"/>
    <n v="11"/>
    <n v="19"/>
    <n v="5"/>
    <n v="1065"/>
    <n v="546"/>
    <n v="9"/>
    <n v="89"/>
    <n v="106"/>
    <n v="744"/>
    <n v="387"/>
    <n v="1"/>
    <n v="35"/>
    <n v="128"/>
    <n v="144"/>
    <n v="52"/>
    <n v="1"/>
    <n v="10"/>
    <n v="25"/>
    <n v="54"/>
    <n v="41"/>
    <n v="0"/>
    <n v="1"/>
    <n v="0"/>
    <n v="0"/>
    <n v="0"/>
    <n v="0"/>
    <n v="0"/>
    <n v="0"/>
    <n v="0"/>
    <n v="0"/>
    <n v="0"/>
    <n v="0"/>
    <n v="0"/>
    <n v="0"/>
    <n v="0"/>
    <n v="0"/>
    <n v="0"/>
    <n v="0"/>
    <n v="0"/>
    <n v="3"/>
    <n v="0"/>
    <n v="83"/>
    <n v="2"/>
    <n v="332"/>
    <n v="820"/>
    <n v="555"/>
    <n v="98"/>
    <n v="53"/>
    <n v="3541"/>
    <n v="912"/>
    <n v="0"/>
    <n v="9"/>
    <n v="188"/>
    <n v="1051"/>
    <n v="2106"/>
  </r>
  <r>
    <x v="0"/>
    <x v="5"/>
    <x v="11"/>
    <x v="11"/>
    <n v="97"/>
    <n v="4"/>
    <n v="2"/>
    <n v="0"/>
    <n v="0"/>
    <n v="59"/>
    <n v="0"/>
    <n v="8"/>
    <n v="4"/>
    <n v="2"/>
    <n v="2"/>
    <n v="0"/>
    <n v="0"/>
    <n v="367"/>
    <n v="300"/>
    <n v="11"/>
    <n v="19"/>
    <n v="5"/>
    <n v="1065"/>
    <n v="565"/>
    <n v="9"/>
    <n v="88"/>
    <n v="107"/>
    <n v="743"/>
    <n v="401"/>
    <n v="1"/>
    <n v="35"/>
    <n v="127"/>
    <n v="144"/>
    <n v="55"/>
    <n v="1"/>
    <n v="11"/>
    <n v="23"/>
    <n v="54"/>
    <n v="41"/>
    <n v="0"/>
    <n v="1"/>
    <n v="0"/>
    <n v="0"/>
    <n v="0"/>
    <n v="0"/>
    <n v="0"/>
    <n v="0"/>
    <n v="0"/>
    <n v="0"/>
    <n v="0"/>
    <n v="0"/>
    <n v="0"/>
    <n v="0"/>
    <n v="0"/>
    <n v="0"/>
    <n v="0"/>
    <n v="0"/>
    <n v="0"/>
    <n v="3"/>
    <n v="0"/>
    <n v="83"/>
    <n v="2"/>
    <n v="331"/>
    <n v="820"/>
    <n v="556"/>
    <n v="98"/>
    <n v="53"/>
    <n v="3538"/>
    <n v="989"/>
    <n v="0"/>
    <n v="9"/>
    <n v="186"/>
    <n v="1043"/>
    <n v="2119"/>
  </r>
  <r>
    <x v="0"/>
    <x v="5"/>
    <x v="11"/>
    <x v="12"/>
    <n v="97"/>
    <n v="4"/>
    <n v="2"/>
    <n v="0"/>
    <n v="0"/>
    <n v="61"/>
    <n v="0"/>
    <n v="8"/>
    <n v="4"/>
    <n v="2"/>
    <n v="2"/>
    <n v="0"/>
    <n v="0"/>
    <n v="367"/>
    <n v="300"/>
    <n v="11"/>
    <n v="18"/>
    <n v="7"/>
    <n v="1064"/>
    <n v="572"/>
    <n v="9"/>
    <n v="87"/>
    <n v="108"/>
    <n v="746"/>
    <n v="409"/>
    <n v="1"/>
    <n v="35"/>
    <n v="128"/>
    <n v="145"/>
    <n v="60"/>
    <n v="1"/>
    <n v="11"/>
    <n v="23"/>
    <n v="54"/>
    <n v="41"/>
    <n v="0"/>
    <n v="1"/>
    <n v="0"/>
    <n v="0"/>
    <n v="0"/>
    <n v="0"/>
    <n v="0"/>
    <n v="0"/>
    <n v="0"/>
    <n v="0"/>
    <n v="0"/>
    <n v="0"/>
    <n v="0"/>
    <n v="0"/>
    <n v="0"/>
    <n v="0"/>
    <n v="0"/>
    <n v="0"/>
    <n v="0"/>
    <n v="3"/>
    <n v="0"/>
    <n v="83"/>
    <n v="2"/>
    <n v="330"/>
    <n v="818"/>
    <n v="560"/>
    <n v="100"/>
    <n v="53"/>
    <n v="3551"/>
    <n v="1043"/>
    <n v="0"/>
    <n v="9"/>
    <n v="185"/>
    <n v="1043"/>
    <n v="2134"/>
  </r>
  <r>
    <x v="0"/>
    <x v="5"/>
    <x v="11"/>
    <x v="13"/>
    <n v="96"/>
    <n v="4"/>
    <n v="2"/>
    <n v="0"/>
    <n v="0"/>
    <n v="61"/>
    <n v="0"/>
    <n v="7"/>
    <n v="4"/>
    <n v="2"/>
    <n v="2"/>
    <n v="0"/>
    <n v="0"/>
    <n v="366"/>
    <n v="301"/>
    <n v="11"/>
    <n v="17"/>
    <n v="7"/>
    <n v="1063"/>
    <n v="577"/>
    <n v="9"/>
    <n v="88"/>
    <n v="109"/>
    <n v="744"/>
    <n v="413"/>
    <n v="1"/>
    <n v="34"/>
    <n v="127"/>
    <n v="147"/>
    <n v="61"/>
    <n v="1"/>
    <n v="11"/>
    <n v="23"/>
    <n v="53"/>
    <n v="41"/>
    <n v="0"/>
    <n v="1"/>
    <n v="0"/>
    <n v="0"/>
    <n v="0"/>
    <n v="0"/>
    <n v="0"/>
    <n v="0"/>
    <n v="0"/>
    <n v="0"/>
    <n v="0"/>
    <n v="0"/>
    <n v="0"/>
    <n v="0"/>
    <n v="0"/>
    <n v="0"/>
    <n v="0"/>
    <n v="0"/>
    <n v="0"/>
    <n v="3"/>
    <n v="0"/>
    <n v="83"/>
    <n v="2"/>
    <n v="330"/>
    <n v="817"/>
    <n v="560"/>
    <n v="103"/>
    <n v="52"/>
    <n v="3550"/>
    <n v="1057"/>
    <n v="0"/>
    <n v="9"/>
    <n v="182"/>
    <n v="1038"/>
    <n v="2143"/>
  </r>
  <r>
    <x v="0"/>
    <x v="5"/>
    <x v="11"/>
    <x v="14"/>
    <n v="97"/>
    <n v="5"/>
    <n v="3"/>
    <n v="0"/>
    <n v="0"/>
    <n v="61"/>
    <n v="0"/>
    <n v="8"/>
    <n v="4"/>
    <n v="2"/>
    <n v="2"/>
    <n v="0"/>
    <n v="0"/>
    <n v="368"/>
    <n v="302"/>
    <n v="11"/>
    <n v="17"/>
    <n v="7"/>
    <n v="1075"/>
    <n v="584"/>
    <n v="9"/>
    <n v="84"/>
    <n v="111"/>
    <n v="737"/>
    <n v="412"/>
    <n v="1"/>
    <n v="34"/>
    <n v="125"/>
    <n v="146"/>
    <n v="61"/>
    <n v="1"/>
    <n v="11"/>
    <n v="23"/>
    <n v="53"/>
    <n v="41"/>
    <n v="0"/>
    <n v="1"/>
    <n v="0"/>
    <n v="0"/>
    <n v="0"/>
    <n v="0"/>
    <n v="0"/>
    <n v="0"/>
    <n v="0"/>
    <n v="0"/>
    <n v="0"/>
    <n v="0"/>
    <n v="0"/>
    <n v="0"/>
    <n v="0"/>
    <n v="0"/>
    <n v="0"/>
    <n v="0"/>
    <n v="0"/>
    <n v="4"/>
    <n v="0"/>
    <n v="83"/>
    <n v="2"/>
    <n v="332"/>
    <n v="829"/>
    <n v="555"/>
    <n v="102"/>
    <n v="52"/>
    <n v="3542"/>
    <n v="1079"/>
    <n v="0"/>
    <n v="9"/>
    <n v="184"/>
    <n v="1030"/>
    <n v="2141"/>
  </r>
  <r>
    <x v="0"/>
    <x v="5"/>
    <x v="11"/>
    <x v="15"/>
    <n v="98"/>
    <n v="5"/>
    <n v="3"/>
    <n v="0"/>
    <n v="0"/>
    <n v="62"/>
    <n v="0"/>
    <n v="8"/>
    <n v="3"/>
    <n v="2"/>
    <n v="2"/>
    <n v="0"/>
    <n v="0"/>
    <n v="368"/>
    <n v="302"/>
    <n v="11"/>
    <n v="17"/>
    <n v="7"/>
    <n v="1076"/>
    <n v="592"/>
    <n v="9"/>
    <n v="85"/>
    <n v="112"/>
    <n v="738"/>
    <n v="414"/>
    <n v="1"/>
    <n v="35"/>
    <n v="123"/>
    <n v="146"/>
    <n v="63"/>
    <n v="1"/>
    <n v="11"/>
    <n v="22"/>
    <n v="53"/>
    <n v="41"/>
    <n v="0"/>
    <n v="1"/>
    <n v="0"/>
    <n v="0"/>
    <n v="0"/>
    <n v="0"/>
    <n v="0"/>
    <n v="0"/>
    <n v="0"/>
    <n v="0"/>
    <n v="0"/>
    <n v="0"/>
    <n v="0"/>
    <n v="0"/>
    <n v="0"/>
    <n v="0"/>
    <n v="0"/>
    <n v="0"/>
    <n v="0"/>
    <n v="4"/>
    <n v="0"/>
    <n v="84"/>
    <n v="2"/>
    <n v="332"/>
    <n v="831"/>
    <n v="556"/>
    <n v="102"/>
    <n v="52"/>
    <n v="3538"/>
    <n v="1100"/>
    <n v="0"/>
    <n v="9"/>
    <n v="182"/>
    <n v="1020"/>
    <n v="2146"/>
  </r>
  <r>
    <x v="0"/>
    <x v="5"/>
    <x v="11"/>
    <x v="16"/>
    <n v="98"/>
    <n v="5"/>
    <n v="3"/>
    <n v="0"/>
    <n v="0"/>
    <n v="62"/>
    <n v="0"/>
    <n v="8"/>
    <n v="3"/>
    <n v="2"/>
    <n v="2"/>
    <n v="0"/>
    <n v="0"/>
    <n v="369"/>
    <n v="302"/>
    <n v="11"/>
    <n v="18"/>
    <n v="7"/>
    <n v="1080"/>
    <n v="598"/>
    <n v="9"/>
    <n v="86"/>
    <n v="112"/>
    <n v="737"/>
    <n v="413"/>
    <n v="1"/>
    <n v="34"/>
    <n v="124"/>
    <n v="147"/>
    <n v="65"/>
    <n v="1"/>
    <n v="10"/>
    <n v="22"/>
    <n v="53"/>
    <n v="41"/>
    <n v="0"/>
    <n v="1"/>
    <n v="0"/>
    <n v="0"/>
    <n v="0"/>
    <n v="0"/>
    <n v="0"/>
    <n v="0"/>
    <n v="0"/>
    <n v="0"/>
    <n v="0"/>
    <n v="0"/>
    <n v="0"/>
    <n v="0"/>
    <n v="0"/>
    <n v="0"/>
    <n v="0"/>
    <n v="0"/>
    <n v="0"/>
    <n v="4"/>
    <n v="0"/>
    <n v="84"/>
    <n v="2"/>
    <n v="332"/>
    <n v="834"/>
    <n v="556"/>
    <n v="104"/>
    <n v="52"/>
    <n v="3552"/>
    <n v="1123"/>
    <n v="0"/>
    <n v="9"/>
    <n v="183"/>
    <n v="1025"/>
    <n v="2155"/>
  </r>
  <r>
    <x v="0"/>
    <x v="5"/>
    <x v="12"/>
    <x v="0"/>
    <n v="67"/>
    <n v="0"/>
    <n v="0"/>
    <n v="0"/>
    <n v="0"/>
    <n v="10"/>
    <n v="6"/>
    <n v="1"/>
    <n v="9"/>
    <n v="0"/>
    <n v="0"/>
    <n v="0"/>
    <n v="0"/>
    <n v="153"/>
    <n v="0"/>
    <n v="67"/>
    <n v="0"/>
    <n v="0"/>
    <n v="462"/>
    <n v="0"/>
    <n v="24"/>
    <n v="14"/>
    <n v="19"/>
    <n v="482"/>
    <n v="20"/>
    <n v="80"/>
    <n v="25"/>
    <n v="18"/>
    <n v="21"/>
    <n v="0"/>
    <n v="0"/>
    <n v="1"/>
    <n v="2"/>
    <n v="7"/>
    <n v="0"/>
    <n v="1"/>
    <n v="0"/>
    <n v="0"/>
    <n v="0"/>
    <n v="0"/>
    <n v="0"/>
    <n v="0"/>
    <n v="0"/>
    <n v="0"/>
    <n v="0"/>
    <n v="0"/>
    <n v="0"/>
    <n v="0"/>
    <n v="0"/>
    <n v="15"/>
    <n v="44"/>
    <n v="0"/>
    <n v="0"/>
    <n v="0"/>
    <m/>
    <m/>
    <m/>
    <m/>
    <m/>
    <m/>
    <m/>
    <m/>
    <m/>
    <m/>
    <m/>
    <m/>
    <m/>
    <m/>
    <m/>
    <m/>
  </r>
  <r>
    <x v="0"/>
    <x v="5"/>
    <x v="12"/>
    <x v="1"/>
    <n v="67"/>
    <n v="0"/>
    <n v="0"/>
    <n v="0"/>
    <n v="0"/>
    <n v="12"/>
    <n v="6"/>
    <n v="1"/>
    <n v="9"/>
    <n v="0"/>
    <n v="0"/>
    <n v="0"/>
    <n v="0"/>
    <n v="153"/>
    <n v="0"/>
    <n v="81"/>
    <n v="0"/>
    <n v="0"/>
    <n v="461"/>
    <n v="0"/>
    <n v="48"/>
    <n v="14"/>
    <n v="18"/>
    <n v="482"/>
    <n v="27"/>
    <n v="79"/>
    <n v="25"/>
    <n v="18"/>
    <n v="22"/>
    <n v="0"/>
    <n v="0"/>
    <n v="1"/>
    <n v="3"/>
    <n v="7"/>
    <n v="0"/>
    <n v="1"/>
    <n v="0"/>
    <n v="0"/>
    <n v="0"/>
    <n v="0"/>
    <n v="0"/>
    <n v="0"/>
    <n v="0"/>
    <n v="0"/>
    <n v="0"/>
    <n v="0"/>
    <n v="0"/>
    <n v="0"/>
    <n v="0"/>
    <n v="15"/>
    <n v="43"/>
    <n v="0"/>
    <n v="0"/>
    <n v="0"/>
    <m/>
    <m/>
    <m/>
    <m/>
    <m/>
    <m/>
    <m/>
    <m/>
    <m/>
    <m/>
    <m/>
    <m/>
    <m/>
    <m/>
    <m/>
    <m/>
  </r>
  <r>
    <x v="0"/>
    <x v="5"/>
    <x v="12"/>
    <x v="2"/>
    <n v="67"/>
    <n v="0"/>
    <n v="0"/>
    <n v="0"/>
    <n v="0"/>
    <n v="16"/>
    <n v="6"/>
    <n v="1"/>
    <n v="9"/>
    <n v="0"/>
    <n v="0"/>
    <n v="0"/>
    <n v="0"/>
    <n v="153"/>
    <n v="96"/>
    <n v="15"/>
    <n v="0"/>
    <n v="0"/>
    <n v="460"/>
    <n v="68"/>
    <n v="43"/>
    <n v="13"/>
    <n v="17"/>
    <n v="482"/>
    <n v="36"/>
    <n v="79"/>
    <n v="25"/>
    <n v="18"/>
    <n v="22"/>
    <n v="0"/>
    <n v="0"/>
    <n v="1"/>
    <n v="3"/>
    <n v="7"/>
    <n v="4"/>
    <n v="0"/>
    <n v="0"/>
    <n v="0"/>
    <n v="0"/>
    <n v="0"/>
    <n v="0"/>
    <n v="0"/>
    <n v="0"/>
    <n v="0"/>
    <n v="0"/>
    <n v="0"/>
    <n v="0"/>
    <n v="0"/>
    <n v="0"/>
    <n v="0"/>
    <n v="0"/>
    <n v="0"/>
    <n v="0"/>
    <n v="0"/>
    <n v="0"/>
    <n v="0"/>
    <n v="49"/>
    <n v="0"/>
    <n v="136"/>
    <n v="369"/>
    <n v="349"/>
    <n v="17"/>
    <n v="7"/>
    <m/>
    <m/>
    <m/>
    <m/>
    <m/>
    <m/>
    <m/>
  </r>
  <r>
    <x v="0"/>
    <x v="5"/>
    <x v="12"/>
    <x v="3"/>
    <n v="68"/>
    <n v="0"/>
    <n v="0"/>
    <n v="0"/>
    <n v="0"/>
    <n v="20"/>
    <n v="6"/>
    <n v="2"/>
    <n v="9"/>
    <n v="0"/>
    <n v="0"/>
    <n v="0"/>
    <n v="0"/>
    <n v="152"/>
    <n v="103"/>
    <n v="15"/>
    <n v="0"/>
    <n v="0"/>
    <n v="463"/>
    <n v="107"/>
    <n v="44"/>
    <n v="13"/>
    <n v="17"/>
    <n v="482"/>
    <n v="48"/>
    <n v="79"/>
    <n v="25"/>
    <n v="17"/>
    <n v="22"/>
    <n v="0"/>
    <n v="0"/>
    <n v="1"/>
    <n v="3"/>
    <n v="7"/>
    <n v="4"/>
    <n v="0"/>
    <n v="0"/>
    <n v="0"/>
    <n v="0"/>
    <n v="0"/>
    <n v="0"/>
    <n v="0"/>
    <n v="0"/>
    <n v="0"/>
    <n v="0"/>
    <n v="0"/>
    <n v="0"/>
    <n v="0"/>
    <n v="0"/>
    <n v="0"/>
    <n v="0"/>
    <n v="0"/>
    <n v="0"/>
    <n v="0"/>
    <n v="0"/>
    <n v="0"/>
    <n v="49"/>
    <n v="0"/>
    <n v="135"/>
    <n v="372"/>
    <n v="350"/>
    <n v="17"/>
    <n v="7"/>
    <m/>
    <m/>
    <m/>
    <m/>
    <m/>
    <m/>
    <m/>
  </r>
  <r>
    <x v="0"/>
    <x v="5"/>
    <x v="12"/>
    <x v="4"/>
    <n v="68"/>
    <n v="0"/>
    <n v="0"/>
    <n v="0"/>
    <n v="0"/>
    <n v="21"/>
    <n v="6"/>
    <n v="2"/>
    <n v="9"/>
    <n v="0"/>
    <n v="0"/>
    <n v="0"/>
    <n v="0"/>
    <n v="152"/>
    <n v="105"/>
    <n v="15"/>
    <n v="0"/>
    <n v="0"/>
    <n v="463"/>
    <n v="142"/>
    <n v="43"/>
    <n v="13"/>
    <n v="16"/>
    <n v="485"/>
    <n v="63"/>
    <n v="79"/>
    <n v="26"/>
    <n v="18"/>
    <n v="23"/>
    <n v="0"/>
    <n v="0"/>
    <n v="1"/>
    <n v="3"/>
    <n v="7"/>
    <n v="4"/>
    <n v="0"/>
    <n v="0"/>
    <n v="0"/>
    <n v="0"/>
    <n v="0"/>
    <n v="0"/>
    <n v="0"/>
    <n v="0"/>
    <n v="0"/>
    <n v="0"/>
    <n v="0"/>
    <n v="0"/>
    <n v="0"/>
    <n v="0"/>
    <n v="0"/>
    <n v="0"/>
    <n v="0"/>
    <n v="0"/>
    <n v="0"/>
    <n v="0"/>
    <n v="0"/>
    <n v="49"/>
    <n v="0"/>
    <n v="135"/>
    <n v="374"/>
    <n v="352"/>
    <n v="17"/>
    <n v="7"/>
    <m/>
    <m/>
    <m/>
    <m/>
    <m/>
    <m/>
    <m/>
  </r>
  <r>
    <x v="0"/>
    <x v="5"/>
    <x v="12"/>
    <x v="5"/>
    <n v="68"/>
    <n v="0"/>
    <n v="0"/>
    <n v="0"/>
    <n v="0"/>
    <n v="27"/>
    <n v="6"/>
    <n v="2"/>
    <n v="9"/>
    <n v="0"/>
    <n v="0"/>
    <n v="0"/>
    <n v="0"/>
    <n v="151"/>
    <n v="109"/>
    <n v="15"/>
    <n v="0"/>
    <n v="0"/>
    <n v="464"/>
    <n v="158"/>
    <n v="43"/>
    <n v="13"/>
    <n v="15"/>
    <n v="487"/>
    <n v="93"/>
    <n v="80"/>
    <n v="26"/>
    <n v="18"/>
    <n v="24"/>
    <n v="1"/>
    <n v="0"/>
    <n v="1"/>
    <n v="3"/>
    <n v="7"/>
    <n v="4"/>
    <n v="0"/>
    <n v="0"/>
    <n v="0"/>
    <n v="0"/>
    <n v="0"/>
    <n v="0"/>
    <n v="0"/>
    <n v="0"/>
    <n v="0"/>
    <n v="0"/>
    <n v="0"/>
    <n v="0"/>
    <n v="0"/>
    <n v="0"/>
    <n v="0"/>
    <n v="0"/>
    <n v="0"/>
    <n v="0"/>
    <n v="0"/>
    <n v="0"/>
    <n v="0"/>
    <n v="49"/>
    <n v="0"/>
    <n v="134"/>
    <n v="376"/>
    <n v="355"/>
    <n v="19"/>
    <n v="7"/>
    <m/>
    <m/>
    <m/>
    <m/>
    <m/>
    <m/>
    <m/>
  </r>
  <r>
    <x v="0"/>
    <x v="5"/>
    <x v="12"/>
    <x v="6"/>
    <n v="68"/>
    <n v="0"/>
    <n v="0"/>
    <n v="0"/>
    <n v="0"/>
    <n v="31"/>
    <n v="6"/>
    <n v="2"/>
    <n v="9"/>
    <n v="0"/>
    <n v="0"/>
    <n v="0"/>
    <n v="0"/>
    <n v="151"/>
    <n v="109"/>
    <n v="15"/>
    <n v="0"/>
    <n v="1"/>
    <n v="464"/>
    <n v="191"/>
    <n v="42"/>
    <n v="13"/>
    <n v="15"/>
    <n v="487"/>
    <n v="137"/>
    <n v="80"/>
    <n v="27"/>
    <n v="16"/>
    <n v="24"/>
    <n v="3"/>
    <n v="0"/>
    <n v="1"/>
    <n v="3"/>
    <n v="7"/>
    <n v="4"/>
    <n v="0"/>
    <n v="0"/>
    <n v="0"/>
    <n v="0"/>
    <n v="0"/>
    <n v="0"/>
    <n v="0"/>
    <n v="0"/>
    <n v="0"/>
    <n v="0"/>
    <n v="0"/>
    <n v="0"/>
    <n v="0"/>
    <n v="0"/>
    <n v="0"/>
    <n v="0"/>
    <n v="0"/>
    <n v="0"/>
    <n v="0"/>
    <n v="0"/>
    <n v="0"/>
    <n v="49"/>
    <n v="0"/>
    <n v="133"/>
    <n v="376"/>
    <n v="355"/>
    <n v="19"/>
    <n v="7"/>
    <m/>
    <m/>
    <m/>
    <m/>
    <m/>
    <m/>
    <m/>
  </r>
  <r>
    <x v="0"/>
    <x v="5"/>
    <x v="12"/>
    <x v="7"/>
    <n v="68"/>
    <n v="0"/>
    <n v="0"/>
    <n v="0"/>
    <n v="0"/>
    <n v="33"/>
    <n v="6"/>
    <n v="2"/>
    <n v="8"/>
    <n v="0"/>
    <n v="0"/>
    <n v="0"/>
    <n v="0"/>
    <n v="151"/>
    <n v="113"/>
    <n v="15"/>
    <n v="0"/>
    <n v="1"/>
    <n v="468"/>
    <n v="206"/>
    <n v="41"/>
    <n v="13"/>
    <n v="16"/>
    <n v="491"/>
    <n v="170"/>
    <n v="80"/>
    <n v="26"/>
    <n v="18"/>
    <n v="26"/>
    <n v="4"/>
    <n v="0"/>
    <n v="1"/>
    <n v="4"/>
    <n v="7"/>
    <n v="6"/>
    <n v="0"/>
    <n v="0"/>
    <n v="0"/>
    <n v="0"/>
    <n v="0"/>
    <n v="0"/>
    <n v="0"/>
    <n v="0"/>
    <n v="0"/>
    <n v="0"/>
    <n v="0"/>
    <n v="0"/>
    <n v="0"/>
    <n v="0"/>
    <n v="0"/>
    <n v="0"/>
    <n v="0"/>
    <n v="0"/>
    <n v="0"/>
    <n v="0"/>
    <n v="0"/>
    <n v="49"/>
    <n v="0"/>
    <n v="133"/>
    <n v="380"/>
    <n v="358"/>
    <n v="20"/>
    <n v="7"/>
    <m/>
    <m/>
    <m/>
    <m/>
    <m/>
    <m/>
    <m/>
  </r>
  <r>
    <x v="0"/>
    <x v="5"/>
    <x v="12"/>
    <x v="8"/>
    <n v="68"/>
    <n v="0"/>
    <n v="0"/>
    <n v="0"/>
    <n v="0"/>
    <n v="35"/>
    <n v="6"/>
    <n v="2"/>
    <n v="8"/>
    <n v="0"/>
    <n v="0"/>
    <n v="0"/>
    <n v="0"/>
    <n v="151"/>
    <n v="115"/>
    <n v="14"/>
    <n v="0"/>
    <n v="1"/>
    <n v="471"/>
    <n v="231"/>
    <n v="41"/>
    <n v="14"/>
    <n v="17"/>
    <n v="493"/>
    <n v="209"/>
    <n v="80"/>
    <n v="26"/>
    <n v="20"/>
    <n v="27"/>
    <n v="4"/>
    <n v="0"/>
    <n v="1"/>
    <n v="4"/>
    <n v="7"/>
    <n v="6"/>
    <n v="0"/>
    <n v="0"/>
    <n v="0"/>
    <n v="0"/>
    <n v="0"/>
    <n v="0"/>
    <n v="0"/>
    <n v="0"/>
    <n v="0"/>
    <n v="0"/>
    <n v="0"/>
    <n v="0"/>
    <n v="0"/>
    <n v="0"/>
    <n v="0"/>
    <n v="0"/>
    <n v="0"/>
    <n v="0"/>
    <n v="0"/>
    <n v="0"/>
    <n v="0"/>
    <n v="49"/>
    <n v="0"/>
    <n v="134"/>
    <n v="383"/>
    <n v="358"/>
    <n v="21"/>
    <n v="7"/>
    <n v="2258"/>
    <n v="432"/>
    <n v="0"/>
    <n v="159"/>
    <n v="67"/>
    <n v="583"/>
    <n v="1353"/>
  </r>
  <r>
    <x v="0"/>
    <x v="5"/>
    <x v="12"/>
    <x v="9"/>
    <n v="68"/>
    <n v="0"/>
    <n v="0"/>
    <n v="0"/>
    <n v="0"/>
    <n v="37"/>
    <n v="6"/>
    <n v="2"/>
    <n v="8"/>
    <n v="0"/>
    <n v="0"/>
    <n v="0"/>
    <n v="0"/>
    <n v="151"/>
    <n v="120"/>
    <n v="14"/>
    <n v="0"/>
    <n v="1"/>
    <n v="472"/>
    <n v="254"/>
    <n v="41"/>
    <n v="14"/>
    <n v="19"/>
    <n v="495"/>
    <n v="241"/>
    <n v="80"/>
    <n v="26"/>
    <n v="20"/>
    <n v="26"/>
    <n v="8"/>
    <n v="0"/>
    <n v="1"/>
    <n v="4"/>
    <n v="7"/>
    <n v="7"/>
    <n v="0"/>
    <n v="0"/>
    <n v="0"/>
    <n v="0"/>
    <n v="0"/>
    <n v="0"/>
    <n v="0"/>
    <n v="0"/>
    <n v="0"/>
    <n v="0"/>
    <n v="0"/>
    <n v="0"/>
    <n v="0"/>
    <n v="0"/>
    <n v="0"/>
    <n v="0"/>
    <n v="0"/>
    <n v="0"/>
    <n v="0"/>
    <n v="0"/>
    <n v="0"/>
    <n v="49"/>
    <n v="0"/>
    <n v="134"/>
    <n v="382"/>
    <n v="358"/>
    <n v="20"/>
    <n v="7"/>
    <n v="2256"/>
    <n v="574"/>
    <n v="0"/>
    <n v="158"/>
    <n v="69"/>
    <n v="573"/>
    <n v="1359"/>
  </r>
  <r>
    <x v="0"/>
    <x v="5"/>
    <x v="12"/>
    <x v="10"/>
    <n v="68"/>
    <n v="0"/>
    <n v="0"/>
    <n v="0"/>
    <n v="0"/>
    <n v="37"/>
    <n v="6"/>
    <n v="2"/>
    <n v="8"/>
    <n v="0"/>
    <n v="0"/>
    <n v="0"/>
    <n v="0"/>
    <n v="153"/>
    <n v="122"/>
    <n v="15"/>
    <n v="0"/>
    <n v="1"/>
    <n v="471"/>
    <n v="257"/>
    <n v="40"/>
    <n v="14"/>
    <n v="20"/>
    <n v="496"/>
    <n v="253"/>
    <n v="78"/>
    <n v="27"/>
    <n v="19"/>
    <n v="26"/>
    <n v="8"/>
    <n v="0"/>
    <n v="1"/>
    <n v="4"/>
    <n v="7"/>
    <n v="7"/>
    <n v="0"/>
    <n v="0"/>
    <n v="0"/>
    <n v="0"/>
    <n v="0"/>
    <n v="0"/>
    <n v="0"/>
    <n v="0"/>
    <n v="0"/>
    <n v="0"/>
    <n v="0"/>
    <n v="0"/>
    <n v="0"/>
    <n v="0"/>
    <n v="0"/>
    <n v="0"/>
    <n v="0"/>
    <n v="0"/>
    <n v="0"/>
    <n v="0"/>
    <n v="0"/>
    <n v="49"/>
    <n v="0"/>
    <n v="135"/>
    <n v="381"/>
    <n v="359"/>
    <n v="20"/>
    <n v="7"/>
    <n v="2256"/>
    <n v="625"/>
    <n v="0"/>
    <n v="155"/>
    <n v="69"/>
    <n v="565"/>
    <n v="1363"/>
  </r>
  <r>
    <x v="0"/>
    <x v="5"/>
    <x v="12"/>
    <x v="11"/>
    <n v="68"/>
    <n v="0"/>
    <n v="0"/>
    <n v="0"/>
    <n v="0"/>
    <n v="37"/>
    <n v="6"/>
    <n v="2"/>
    <n v="8"/>
    <n v="0"/>
    <n v="0"/>
    <n v="0"/>
    <n v="0"/>
    <n v="153"/>
    <n v="122"/>
    <n v="13"/>
    <n v="0"/>
    <n v="1"/>
    <n v="470"/>
    <n v="265"/>
    <n v="40"/>
    <n v="14"/>
    <n v="20"/>
    <n v="496"/>
    <n v="260"/>
    <n v="78"/>
    <n v="27"/>
    <n v="19"/>
    <n v="26"/>
    <n v="9"/>
    <n v="0"/>
    <n v="1"/>
    <n v="4"/>
    <n v="7"/>
    <n v="7"/>
    <n v="0"/>
    <n v="0"/>
    <n v="0"/>
    <n v="0"/>
    <n v="0"/>
    <n v="0"/>
    <n v="0"/>
    <n v="0"/>
    <n v="0"/>
    <n v="0"/>
    <n v="0"/>
    <n v="0"/>
    <n v="0"/>
    <n v="0"/>
    <n v="0"/>
    <n v="0"/>
    <n v="0"/>
    <n v="0"/>
    <n v="0"/>
    <n v="0"/>
    <n v="0"/>
    <n v="50"/>
    <n v="0"/>
    <n v="136"/>
    <n v="380"/>
    <n v="360"/>
    <n v="20"/>
    <n v="7"/>
    <n v="2255"/>
    <n v="682"/>
    <n v="0"/>
    <n v="154"/>
    <n v="70"/>
    <n v="561"/>
    <n v="1373"/>
  </r>
  <r>
    <x v="0"/>
    <x v="5"/>
    <x v="12"/>
    <x v="12"/>
    <n v="68"/>
    <n v="0"/>
    <n v="0"/>
    <n v="0"/>
    <n v="0"/>
    <n v="37"/>
    <n v="6"/>
    <n v="2"/>
    <n v="8"/>
    <n v="0"/>
    <n v="0"/>
    <n v="0"/>
    <n v="0"/>
    <n v="153"/>
    <n v="123"/>
    <n v="13"/>
    <n v="0"/>
    <n v="1"/>
    <n v="468"/>
    <n v="268"/>
    <n v="40"/>
    <n v="13"/>
    <n v="19"/>
    <n v="494"/>
    <n v="264"/>
    <n v="78"/>
    <n v="27"/>
    <n v="19"/>
    <n v="26"/>
    <n v="10"/>
    <n v="0"/>
    <n v="1"/>
    <n v="4"/>
    <n v="7"/>
    <n v="7"/>
    <n v="0"/>
    <n v="0"/>
    <n v="0"/>
    <n v="0"/>
    <n v="0"/>
    <n v="0"/>
    <n v="0"/>
    <n v="0"/>
    <n v="0"/>
    <n v="0"/>
    <n v="0"/>
    <n v="0"/>
    <n v="0"/>
    <n v="0"/>
    <n v="0"/>
    <n v="0"/>
    <n v="0"/>
    <n v="0"/>
    <n v="0"/>
    <n v="0"/>
    <n v="0"/>
    <n v="50"/>
    <n v="0"/>
    <n v="136"/>
    <n v="380"/>
    <n v="357"/>
    <n v="20"/>
    <n v="7"/>
    <n v="2255"/>
    <n v="719"/>
    <n v="0"/>
    <n v="154"/>
    <n v="71"/>
    <n v="564"/>
    <n v="1372"/>
  </r>
  <r>
    <x v="0"/>
    <x v="5"/>
    <x v="12"/>
    <x v="13"/>
    <n v="68"/>
    <n v="0"/>
    <n v="0"/>
    <n v="0"/>
    <n v="0"/>
    <n v="37"/>
    <n v="6"/>
    <n v="2"/>
    <n v="8"/>
    <n v="0"/>
    <n v="0"/>
    <n v="0"/>
    <n v="0"/>
    <n v="152"/>
    <n v="123"/>
    <n v="12"/>
    <n v="0"/>
    <n v="0"/>
    <n v="468"/>
    <n v="268"/>
    <n v="40"/>
    <n v="13"/>
    <n v="19"/>
    <n v="493"/>
    <n v="268"/>
    <n v="78"/>
    <n v="26"/>
    <n v="19"/>
    <n v="26"/>
    <n v="11"/>
    <n v="0"/>
    <n v="1"/>
    <n v="4"/>
    <n v="6"/>
    <n v="6"/>
    <n v="0"/>
    <n v="0"/>
    <n v="0"/>
    <n v="0"/>
    <n v="0"/>
    <n v="0"/>
    <n v="0"/>
    <n v="0"/>
    <n v="0"/>
    <n v="0"/>
    <n v="0"/>
    <n v="0"/>
    <n v="0"/>
    <n v="0"/>
    <n v="0"/>
    <n v="0"/>
    <n v="0"/>
    <n v="0"/>
    <n v="0"/>
    <n v="0"/>
    <n v="0"/>
    <n v="50"/>
    <n v="0"/>
    <n v="137"/>
    <n v="379"/>
    <n v="357"/>
    <n v="20"/>
    <n v="6"/>
    <n v="2248"/>
    <n v="736"/>
    <n v="0"/>
    <n v="153"/>
    <n v="71"/>
    <n v="561"/>
    <n v="1373"/>
  </r>
  <r>
    <x v="0"/>
    <x v="5"/>
    <x v="12"/>
    <x v="14"/>
    <n v="68"/>
    <n v="0"/>
    <n v="0"/>
    <n v="0"/>
    <n v="0"/>
    <n v="37"/>
    <n v="6"/>
    <n v="2"/>
    <n v="7"/>
    <n v="0"/>
    <n v="0"/>
    <n v="0"/>
    <n v="0"/>
    <n v="153"/>
    <n v="123"/>
    <n v="12"/>
    <n v="0"/>
    <n v="0"/>
    <n v="471"/>
    <n v="273"/>
    <n v="40"/>
    <n v="15"/>
    <n v="18"/>
    <n v="491"/>
    <n v="269"/>
    <n v="78"/>
    <n v="26"/>
    <n v="19"/>
    <n v="26"/>
    <n v="12"/>
    <n v="0"/>
    <n v="1"/>
    <n v="4"/>
    <n v="6"/>
    <n v="6"/>
    <n v="0"/>
    <n v="0"/>
    <n v="0"/>
    <n v="0"/>
    <n v="0"/>
    <n v="0"/>
    <n v="0"/>
    <n v="0"/>
    <n v="0"/>
    <n v="0"/>
    <n v="0"/>
    <n v="0"/>
    <n v="0"/>
    <n v="0"/>
    <n v="0"/>
    <n v="0"/>
    <n v="0"/>
    <n v="0"/>
    <n v="0"/>
    <n v="0"/>
    <n v="0"/>
    <n v="50"/>
    <n v="0"/>
    <n v="138"/>
    <n v="381"/>
    <n v="357"/>
    <n v="20"/>
    <n v="6"/>
    <n v="2246"/>
    <n v="748"/>
    <n v="0"/>
    <n v="152"/>
    <n v="70"/>
    <n v="560"/>
    <n v="1376"/>
  </r>
  <r>
    <x v="0"/>
    <x v="5"/>
    <x v="12"/>
    <x v="15"/>
    <n v="68"/>
    <n v="0"/>
    <n v="0"/>
    <n v="0"/>
    <n v="0"/>
    <n v="37"/>
    <n v="6"/>
    <n v="2"/>
    <n v="7"/>
    <n v="0"/>
    <n v="0"/>
    <n v="0"/>
    <n v="0"/>
    <n v="153"/>
    <n v="123"/>
    <n v="12"/>
    <n v="0"/>
    <n v="0"/>
    <n v="473"/>
    <n v="279"/>
    <n v="40"/>
    <n v="15"/>
    <n v="18"/>
    <n v="491"/>
    <n v="271"/>
    <n v="78"/>
    <n v="26"/>
    <n v="19"/>
    <n v="24"/>
    <n v="10"/>
    <n v="0"/>
    <n v="1"/>
    <n v="4"/>
    <n v="6"/>
    <n v="6"/>
    <n v="0"/>
    <n v="0"/>
    <n v="0"/>
    <n v="0"/>
    <n v="0"/>
    <n v="0"/>
    <n v="0"/>
    <n v="0"/>
    <n v="0"/>
    <n v="0"/>
    <n v="0"/>
    <n v="0"/>
    <n v="0"/>
    <n v="0"/>
    <n v="0"/>
    <n v="0"/>
    <n v="0"/>
    <n v="0"/>
    <n v="0"/>
    <n v="0"/>
    <n v="0"/>
    <n v="50"/>
    <n v="0"/>
    <n v="138"/>
    <n v="383"/>
    <n v="357"/>
    <n v="18"/>
    <n v="6"/>
    <n v="2240"/>
    <n v="755"/>
    <n v="0"/>
    <n v="151"/>
    <n v="72"/>
    <n v="559"/>
    <n v="1372"/>
  </r>
  <r>
    <x v="0"/>
    <x v="5"/>
    <x v="12"/>
    <x v="16"/>
    <n v="68"/>
    <n v="0"/>
    <n v="0"/>
    <n v="0"/>
    <n v="0"/>
    <n v="37"/>
    <n v="6"/>
    <n v="2"/>
    <n v="7"/>
    <n v="0"/>
    <n v="0"/>
    <n v="0"/>
    <n v="0"/>
    <n v="153"/>
    <n v="123"/>
    <n v="12"/>
    <n v="0"/>
    <n v="0"/>
    <n v="471"/>
    <n v="279"/>
    <n v="40"/>
    <n v="15"/>
    <n v="18"/>
    <n v="491"/>
    <n v="273"/>
    <n v="78"/>
    <n v="26"/>
    <n v="19"/>
    <n v="25"/>
    <n v="11"/>
    <n v="0"/>
    <n v="1"/>
    <n v="4"/>
    <n v="6"/>
    <n v="6"/>
    <n v="0"/>
    <n v="0"/>
    <n v="0"/>
    <n v="0"/>
    <n v="0"/>
    <n v="0"/>
    <n v="0"/>
    <n v="0"/>
    <n v="0"/>
    <n v="0"/>
    <n v="0"/>
    <n v="0"/>
    <n v="0"/>
    <n v="0"/>
    <n v="0"/>
    <n v="0"/>
    <n v="0"/>
    <n v="0"/>
    <n v="0"/>
    <n v="0"/>
    <n v="0"/>
    <n v="50"/>
    <n v="0"/>
    <n v="138"/>
    <n v="382"/>
    <n v="357"/>
    <n v="19"/>
    <n v="6"/>
    <n v="2247"/>
    <n v="771"/>
    <n v="0"/>
    <n v="152"/>
    <n v="73"/>
    <n v="557"/>
    <n v="1381"/>
  </r>
  <r>
    <x v="0"/>
    <x v="3"/>
    <x v="13"/>
    <x v="0"/>
    <n v="72"/>
    <n v="1"/>
    <n v="0"/>
    <n v="0"/>
    <n v="0"/>
    <n v="7"/>
    <n v="9"/>
    <n v="3"/>
    <n v="3"/>
    <n v="4"/>
    <n v="0"/>
    <n v="0"/>
    <n v="0"/>
    <n v="291"/>
    <n v="0"/>
    <n v="90"/>
    <n v="7"/>
    <n v="32"/>
    <n v="852"/>
    <n v="0"/>
    <n v="41"/>
    <n v="35"/>
    <n v="55"/>
    <n v="860"/>
    <n v="30"/>
    <n v="62"/>
    <n v="54"/>
    <n v="118"/>
    <n v="96"/>
    <n v="0"/>
    <n v="2"/>
    <n v="1"/>
    <n v="33"/>
    <n v="44"/>
    <n v="0"/>
    <n v="6"/>
    <n v="1"/>
    <n v="0"/>
    <n v="0"/>
    <n v="0"/>
    <n v="0"/>
    <n v="0"/>
    <n v="0"/>
    <n v="0"/>
    <n v="0"/>
    <n v="0"/>
    <n v="0"/>
    <n v="1"/>
    <n v="0"/>
    <n v="18"/>
    <n v="111"/>
    <n v="0"/>
    <n v="2"/>
    <n v="6"/>
    <m/>
    <m/>
    <m/>
    <m/>
    <m/>
    <m/>
    <m/>
    <m/>
    <m/>
    <m/>
    <m/>
    <m/>
    <m/>
    <m/>
    <m/>
    <m/>
  </r>
  <r>
    <x v="0"/>
    <x v="3"/>
    <x v="13"/>
    <x v="1"/>
    <n v="71"/>
    <n v="1"/>
    <n v="0"/>
    <n v="0"/>
    <n v="0"/>
    <n v="10"/>
    <n v="9"/>
    <n v="3"/>
    <n v="2"/>
    <n v="4"/>
    <n v="0"/>
    <n v="0"/>
    <n v="0"/>
    <n v="290"/>
    <n v="0"/>
    <n v="120"/>
    <n v="7"/>
    <n v="31"/>
    <n v="854"/>
    <n v="0"/>
    <n v="65"/>
    <n v="37"/>
    <n v="52"/>
    <n v="856"/>
    <n v="48"/>
    <n v="62"/>
    <n v="54"/>
    <n v="116"/>
    <n v="96"/>
    <n v="0"/>
    <n v="3"/>
    <n v="2"/>
    <n v="32"/>
    <n v="44"/>
    <n v="0"/>
    <n v="7"/>
    <n v="0"/>
    <n v="0"/>
    <n v="0"/>
    <n v="0"/>
    <n v="0"/>
    <n v="0"/>
    <n v="0"/>
    <n v="0"/>
    <n v="0"/>
    <n v="0"/>
    <n v="0"/>
    <n v="1"/>
    <n v="0"/>
    <n v="18"/>
    <n v="112"/>
    <n v="0"/>
    <n v="2"/>
    <n v="6"/>
    <m/>
    <m/>
    <m/>
    <m/>
    <m/>
    <m/>
    <m/>
    <m/>
    <m/>
    <m/>
    <m/>
    <m/>
    <m/>
    <m/>
    <m/>
    <m/>
  </r>
  <r>
    <x v="0"/>
    <x v="3"/>
    <x v="13"/>
    <x v="2"/>
    <n v="71"/>
    <n v="1"/>
    <n v="0"/>
    <n v="0"/>
    <n v="0"/>
    <n v="14"/>
    <n v="9"/>
    <n v="3"/>
    <n v="2"/>
    <n v="3"/>
    <n v="0"/>
    <n v="1"/>
    <n v="0"/>
    <n v="290"/>
    <n v="139"/>
    <n v="18"/>
    <n v="7"/>
    <n v="32"/>
    <n v="857"/>
    <n v="89"/>
    <n v="112"/>
    <n v="36"/>
    <n v="53"/>
    <n v="857"/>
    <n v="67"/>
    <n v="62"/>
    <n v="54"/>
    <n v="116"/>
    <n v="95"/>
    <n v="3"/>
    <n v="2"/>
    <n v="2"/>
    <n v="30"/>
    <n v="44"/>
    <n v="9"/>
    <n v="6"/>
    <n v="0"/>
    <n v="0"/>
    <n v="0"/>
    <n v="0"/>
    <n v="0"/>
    <n v="0"/>
    <n v="0"/>
    <n v="0"/>
    <n v="0"/>
    <n v="0"/>
    <n v="0"/>
    <n v="0"/>
    <n v="0"/>
    <n v="0"/>
    <n v="0"/>
    <n v="0"/>
    <n v="0"/>
    <n v="0"/>
    <n v="1"/>
    <n v="0"/>
    <n v="54"/>
    <n v="2"/>
    <n v="228"/>
    <n v="605"/>
    <n v="594"/>
    <n v="56"/>
    <n v="37"/>
    <m/>
    <m/>
    <m/>
    <m/>
    <m/>
    <m/>
    <m/>
  </r>
  <r>
    <x v="0"/>
    <x v="3"/>
    <x v="13"/>
    <x v="3"/>
    <n v="71"/>
    <n v="1"/>
    <n v="0"/>
    <n v="0"/>
    <n v="0"/>
    <n v="18"/>
    <n v="9"/>
    <n v="3"/>
    <n v="2"/>
    <n v="3"/>
    <n v="0"/>
    <n v="1"/>
    <n v="0"/>
    <n v="291"/>
    <n v="158"/>
    <n v="18"/>
    <n v="7"/>
    <n v="31"/>
    <n v="851"/>
    <n v="124"/>
    <n v="109"/>
    <n v="39"/>
    <n v="52"/>
    <n v="853"/>
    <n v="89"/>
    <n v="61"/>
    <n v="54"/>
    <n v="113"/>
    <n v="92"/>
    <n v="3"/>
    <n v="2"/>
    <n v="2"/>
    <n v="30"/>
    <n v="41"/>
    <n v="9"/>
    <n v="6"/>
    <n v="0"/>
    <n v="0"/>
    <n v="0"/>
    <n v="0"/>
    <n v="0"/>
    <n v="0"/>
    <n v="0"/>
    <n v="0"/>
    <n v="0"/>
    <n v="0"/>
    <n v="0"/>
    <n v="0"/>
    <n v="0"/>
    <n v="0"/>
    <n v="0"/>
    <n v="0"/>
    <n v="0"/>
    <n v="0"/>
    <n v="1"/>
    <n v="0"/>
    <n v="55"/>
    <n v="2"/>
    <n v="230"/>
    <n v="599"/>
    <n v="595"/>
    <n v="54"/>
    <n v="34"/>
    <m/>
    <m/>
    <m/>
    <m/>
    <m/>
    <m/>
    <m/>
  </r>
  <r>
    <x v="0"/>
    <x v="3"/>
    <x v="13"/>
    <x v="4"/>
    <n v="71"/>
    <n v="1"/>
    <n v="0"/>
    <n v="0"/>
    <n v="0"/>
    <n v="21"/>
    <n v="9"/>
    <n v="3"/>
    <n v="2"/>
    <n v="3"/>
    <n v="0"/>
    <n v="1"/>
    <n v="0"/>
    <n v="290"/>
    <n v="163"/>
    <n v="18"/>
    <n v="7"/>
    <n v="31"/>
    <n v="851"/>
    <n v="161"/>
    <n v="108"/>
    <n v="39"/>
    <n v="52"/>
    <n v="855"/>
    <n v="109"/>
    <n v="61"/>
    <n v="53"/>
    <n v="114"/>
    <n v="92"/>
    <n v="3"/>
    <n v="2"/>
    <n v="2"/>
    <n v="30"/>
    <n v="42"/>
    <n v="9"/>
    <n v="6"/>
    <n v="0"/>
    <n v="0"/>
    <n v="0"/>
    <n v="0"/>
    <n v="0"/>
    <n v="0"/>
    <n v="0"/>
    <n v="0"/>
    <n v="0"/>
    <n v="0"/>
    <n v="0"/>
    <n v="0"/>
    <n v="0"/>
    <n v="0"/>
    <n v="0"/>
    <n v="0"/>
    <n v="0"/>
    <n v="0"/>
    <n v="1"/>
    <n v="0"/>
    <n v="55"/>
    <n v="2"/>
    <n v="230"/>
    <n v="600"/>
    <n v="597"/>
    <n v="54"/>
    <n v="35"/>
    <m/>
    <m/>
    <m/>
    <m/>
    <m/>
    <m/>
    <m/>
  </r>
  <r>
    <x v="0"/>
    <x v="3"/>
    <x v="13"/>
    <x v="5"/>
    <n v="71"/>
    <n v="1"/>
    <n v="1"/>
    <n v="0"/>
    <n v="0"/>
    <n v="25"/>
    <n v="9"/>
    <n v="3"/>
    <n v="2"/>
    <n v="3"/>
    <n v="0"/>
    <n v="1"/>
    <n v="0"/>
    <n v="292"/>
    <n v="177"/>
    <n v="17"/>
    <n v="7"/>
    <n v="31"/>
    <n v="851"/>
    <n v="229"/>
    <n v="107"/>
    <n v="38"/>
    <n v="51"/>
    <n v="855"/>
    <n v="153"/>
    <n v="60"/>
    <n v="53"/>
    <n v="113"/>
    <n v="91"/>
    <n v="4"/>
    <n v="2"/>
    <n v="2"/>
    <n v="30"/>
    <n v="43"/>
    <n v="9"/>
    <n v="6"/>
    <n v="0"/>
    <n v="0"/>
    <n v="0"/>
    <n v="0"/>
    <n v="0"/>
    <n v="0"/>
    <n v="0"/>
    <n v="0"/>
    <n v="0"/>
    <n v="0"/>
    <n v="0"/>
    <n v="0"/>
    <n v="0"/>
    <n v="0"/>
    <n v="0"/>
    <n v="0"/>
    <n v="0"/>
    <n v="0"/>
    <n v="1"/>
    <n v="0"/>
    <n v="55"/>
    <n v="2"/>
    <n v="232"/>
    <n v="602"/>
    <n v="600"/>
    <n v="53"/>
    <n v="36"/>
    <m/>
    <m/>
    <m/>
    <m/>
    <m/>
    <m/>
    <m/>
  </r>
  <r>
    <x v="0"/>
    <x v="3"/>
    <x v="13"/>
    <x v="6"/>
    <n v="71"/>
    <n v="1"/>
    <n v="1"/>
    <n v="0"/>
    <n v="0"/>
    <n v="28"/>
    <n v="9"/>
    <n v="3"/>
    <n v="2"/>
    <n v="3"/>
    <n v="1"/>
    <n v="1"/>
    <n v="0"/>
    <n v="292"/>
    <n v="180"/>
    <n v="17"/>
    <n v="7"/>
    <n v="31"/>
    <n v="848"/>
    <n v="265"/>
    <n v="105"/>
    <n v="38"/>
    <n v="52"/>
    <n v="857"/>
    <n v="224"/>
    <n v="60"/>
    <n v="53"/>
    <n v="114"/>
    <n v="92"/>
    <n v="11"/>
    <n v="2"/>
    <n v="2"/>
    <n v="28"/>
    <n v="43"/>
    <n v="10"/>
    <n v="5"/>
    <n v="0"/>
    <n v="0"/>
    <n v="0"/>
    <n v="0"/>
    <n v="0"/>
    <n v="0"/>
    <n v="0"/>
    <n v="0"/>
    <n v="0"/>
    <n v="0"/>
    <n v="0"/>
    <n v="0"/>
    <n v="0"/>
    <n v="0"/>
    <n v="0"/>
    <n v="0"/>
    <n v="0"/>
    <n v="0"/>
    <n v="1"/>
    <n v="0"/>
    <n v="55"/>
    <n v="2"/>
    <n v="232"/>
    <n v="601"/>
    <n v="604"/>
    <n v="54"/>
    <n v="37"/>
    <m/>
    <m/>
    <m/>
    <m/>
    <m/>
    <m/>
    <m/>
  </r>
  <r>
    <x v="0"/>
    <x v="3"/>
    <x v="13"/>
    <x v="7"/>
    <n v="70"/>
    <n v="1"/>
    <n v="1"/>
    <n v="0"/>
    <n v="0"/>
    <n v="28"/>
    <n v="8"/>
    <n v="3"/>
    <n v="2"/>
    <n v="3"/>
    <n v="1"/>
    <n v="1"/>
    <n v="0"/>
    <n v="292"/>
    <n v="184"/>
    <n v="16"/>
    <n v="7"/>
    <n v="31"/>
    <n v="849"/>
    <n v="290"/>
    <n v="104"/>
    <n v="38"/>
    <n v="51"/>
    <n v="857"/>
    <n v="274"/>
    <n v="60"/>
    <n v="53"/>
    <n v="115"/>
    <n v="94"/>
    <n v="12"/>
    <n v="2"/>
    <n v="2"/>
    <n v="27"/>
    <n v="43"/>
    <n v="21"/>
    <n v="5"/>
    <n v="0"/>
    <n v="0"/>
    <n v="0"/>
    <n v="0"/>
    <n v="0"/>
    <n v="0"/>
    <n v="0"/>
    <n v="0"/>
    <n v="0"/>
    <n v="0"/>
    <n v="0"/>
    <n v="0"/>
    <n v="0"/>
    <n v="0"/>
    <n v="0"/>
    <n v="0"/>
    <n v="0"/>
    <n v="0"/>
    <n v="1"/>
    <n v="0"/>
    <n v="54"/>
    <n v="2"/>
    <n v="232"/>
    <n v="601"/>
    <n v="603"/>
    <n v="55"/>
    <n v="37"/>
    <m/>
    <m/>
    <m/>
    <m/>
    <m/>
    <m/>
    <m/>
  </r>
  <r>
    <x v="0"/>
    <x v="3"/>
    <x v="13"/>
    <x v="8"/>
    <n v="70"/>
    <n v="1"/>
    <n v="1"/>
    <n v="0"/>
    <n v="0"/>
    <n v="31"/>
    <n v="8"/>
    <n v="3"/>
    <n v="1"/>
    <n v="3"/>
    <n v="1"/>
    <n v="1"/>
    <n v="0"/>
    <n v="290"/>
    <n v="195"/>
    <n v="16"/>
    <n v="7"/>
    <n v="30"/>
    <n v="847"/>
    <n v="332"/>
    <n v="102"/>
    <n v="38"/>
    <n v="52"/>
    <n v="856"/>
    <n v="344"/>
    <n v="60"/>
    <n v="52"/>
    <n v="115"/>
    <n v="97"/>
    <n v="16"/>
    <n v="2"/>
    <n v="2"/>
    <n v="28"/>
    <n v="44"/>
    <n v="29"/>
    <n v="5"/>
    <n v="0"/>
    <n v="0"/>
    <n v="0"/>
    <n v="0"/>
    <n v="0"/>
    <n v="0"/>
    <n v="0"/>
    <n v="0"/>
    <n v="0"/>
    <n v="0"/>
    <n v="0"/>
    <n v="0"/>
    <n v="0"/>
    <n v="0"/>
    <n v="0"/>
    <n v="0"/>
    <n v="0"/>
    <n v="0"/>
    <n v="1"/>
    <n v="0"/>
    <n v="55"/>
    <n v="2"/>
    <n v="232"/>
    <n v="604"/>
    <n v="608"/>
    <n v="57"/>
    <n v="38"/>
    <n v="3379"/>
    <n v="630"/>
    <n v="0"/>
    <n v="123"/>
    <n v="140"/>
    <n v="1127"/>
    <n v="1803"/>
  </r>
  <r>
    <x v="0"/>
    <x v="3"/>
    <x v="13"/>
    <x v="9"/>
    <n v="70"/>
    <n v="1"/>
    <n v="1"/>
    <n v="0"/>
    <n v="0"/>
    <n v="34"/>
    <n v="8"/>
    <n v="2"/>
    <n v="1"/>
    <n v="3"/>
    <n v="1"/>
    <n v="1"/>
    <n v="0"/>
    <n v="288"/>
    <n v="201"/>
    <n v="16"/>
    <n v="7"/>
    <n v="28"/>
    <n v="841"/>
    <n v="368"/>
    <n v="101"/>
    <n v="37"/>
    <n v="50"/>
    <n v="858"/>
    <n v="380"/>
    <n v="59"/>
    <n v="51"/>
    <n v="115"/>
    <n v="99"/>
    <n v="27"/>
    <n v="2"/>
    <n v="2"/>
    <n v="27"/>
    <n v="44"/>
    <n v="35"/>
    <n v="5"/>
    <n v="0"/>
    <n v="0"/>
    <n v="0"/>
    <n v="0"/>
    <n v="0"/>
    <n v="0"/>
    <n v="0"/>
    <n v="0"/>
    <n v="0"/>
    <n v="0"/>
    <n v="0"/>
    <n v="0"/>
    <n v="0"/>
    <n v="0"/>
    <n v="0"/>
    <n v="0"/>
    <n v="0"/>
    <n v="0"/>
    <n v="1"/>
    <n v="0"/>
    <n v="56"/>
    <n v="2"/>
    <n v="232"/>
    <n v="606"/>
    <n v="610"/>
    <n v="59"/>
    <n v="38"/>
    <n v="3379"/>
    <n v="778"/>
    <n v="0"/>
    <n v="121"/>
    <n v="142"/>
    <n v="1116"/>
    <n v="1817"/>
  </r>
  <r>
    <x v="0"/>
    <x v="3"/>
    <x v="13"/>
    <x v="10"/>
    <n v="70"/>
    <n v="1"/>
    <n v="1"/>
    <n v="0"/>
    <n v="0"/>
    <n v="34"/>
    <n v="8"/>
    <n v="2"/>
    <n v="1"/>
    <n v="3"/>
    <n v="1"/>
    <n v="1"/>
    <n v="0"/>
    <n v="289"/>
    <n v="201"/>
    <n v="16"/>
    <n v="8"/>
    <n v="28"/>
    <n v="840"/>
    <n v="376"/>
    <n v="101"/>
    <n v="39"/>
    <n v="48"/>
    <n v="858"/>
    <n v="403"/>
    <n v="59"/>
    <n v="50"/>
    <n v="115"/>
    <n v="99"/>
    <n v="29"/>
    <n v="2"/>
    <n v="2"/>
    <n v="27"/>
    <n v="44"/>
    <n v="35"/>
    <n v="5"/>
    <n v="0"/>
    <n v="0"/>
    <n v="0"/>
    <n v="0"/>
    <n v="0"/>
    <n v="0"/>
    <n v="0"/>
    <n v="0"/>
    <n v="0"/>
    <n v="0"/>
    <n v="0"/>
    <n v="0"/>
    <n v="0"/>
    <n v="0"/>
    <n v="0"/>
    <n v="0"/>
    <n v="0"/>
    <n v="0"/>
    <n v="1"/>
    <n v="0"/>
    <n v="56"/>
    <n v="2"/>
    <n v="232"/>
    <n v="606"/>
    <n v="612"/>
    <n v="59"/>
    <n v="38"/>
    <n v="3383"/>
    <n v="839"/>
    <n v="0"/>
    <n v="121"/>
    <n v="141"/>
    <n v="1118"/>
    <n v="1821"/>
  </r>
  <r>
    <x v="0"/>
    <x v="3"/>
    <x v="13"/>
    <x v="11"/>
    <n v="70"/>
    <n v="1"/>
    <n v="1"/>
    <n v="0"/>
    <n v="0"/>
    <n v="35"/>
    <n v="8"/>
    <n v="2"/>
    <n v="1"/>
    <n v="3"/>
    <n v="1"/>
    <n v="1"/>
    <n v="0"/>
    <n v="288"/>
    <n v="202"/>
    <n v="15"/>
    <n v="8"/>
    <n v="28"/>
    <n v="840"/>
    <n v="387"/>
    <n v="101"/>
    <n v="36"/>
    <n v="48"/>
    <n v="859"/>
    <n v="419"/>
    <n v="59"/>
    <n v="50"/>
    <n v="114"/>
    <n v="99"/>
    <n v="33"/>
    <n v="1"/>
    <n v="2"/>
    <n v="27"/>
    <n v="44"/>
    <n v="35"/>
    <n v="5"/>
    <n v="0"/>
    <n v="0"/>
    <n v="0"/>
    <n v="0"/>
    <n v="0"/>
    <n v="0"/>
    <n v="0"/>
    <n v="0"/>
    <n v="0"/>
    <n v="0"/>
    <n v="0"/>
    <n v="0"/>
    <n v="0"/>
    <n v="0"/>
    <n v="0"/>
    <n v="0"/>
    <n v="0"/>
    <n v="0"/>
    <n v="1"/>
    <n v="0"/>
    <n v="56"/>
    <n v="2"/>
    <n v="232"/>
    <n v="609"/>
    <n v="614"/>
    <n v="60"/>
    <n v="38"/>
    <n v="3382"/>
    <n v="892"/>
    <n v="0"/>
    <n v="121"/>
    <n v="142"/>
    <n v="1115"/>
    <n v="1831"/>
  </r>
  <r>
    <x v="0"/>
    <x v="3"/>
    <x v="13"/>
    <x v="12"/>
    <n v="70"/>
    <n v="1"/>
    <n v="1"/>
    <n v="0"/>
    <n v="0"/>
    <n v="36"/>
    <n v="8"/>
    <n v="2"/>
    <n v="1"/>
    <n v="3"/>
    <n v="1"/>
    <n v="1"/>
    <n v="0"/>
    <n v="287"/>
    <n v="203"/>
    <n v="14"/>
    <n v="9"/>
    <n v="28"/>
    <n v="841"/>
    <n v="395"/>
    <n v="100"/>
    <n v="36"/>
    <n v="47"/>
    <n v="862"/>
    <n v="427"/>
    <n v="59"/>
    <n v="50"/>
    <n v="117"/>
    <n v="99"/>
    <n v="35"/>
    <n v="2"/>
    <n v="2"/>
    <n v="26"/>
    <n v="43"/>
    <n v="35"/>
    <n v="5"/>
    <n v="0"/>
    <n v="0"/>
    <n v="0"/>
    <n v="0"/>
    <n v="0"/>
    <n v="0"/>
    <n v="0"/>
    <n v="0"/>
    <n v="0"/>
    <n v="0"/>
    <n v="0"/>
    <n v="0"/>
    <n v="0"/>
    <n v="0"/>
    <n v="0"/>
    <n v="0"/>
    <n v="0"/>
    <n v="0"/>
    <n v="1"/>
    <n v="0"/>
    <n v="56"/>
    <n v="2"/>
    <n v="231"/>
    <n v="613"/>
    <n v="615"/>
    <n v="61"/>
    <n v="37"/>
    <n v="3380"/>
    <n v="934"/>
    <n v="0"/>
    <n v="122"/>
    <n v="143"/>
    <n v="1104"/>
    <n v="1838"/>
  </r>
  <r>
    <x v="0"/>
    <x v="3"/>
    <x v="13"/>
    <x v="13"/>
    <n v="70"/>
    <n v="1"/>
    <n v="1"/>
    <n v="0"/>
    <n v="0"/>
    <n v="36"/>
    <n v="8"/>
    <n v="2"/>
    <n v="1"/>
    <n v="3"/>
    <n v="1"/>
    <n v="1"/>
    <n v="0"/>
    <n v="289"/>
    <n v="203"/>
    <n v="14"/>
    <n v="9"/>
    <n v="29"/>
    <n v="840"/>
    <n v="397"/>
    <n v="98"/>
    <n v="35"/>
    <n v="46"/>
    <n v="864"/>
    <n v="429"/>
    <n v="58"/>
    <n v="51"/>
    <n v="117"/>
    <n v="100"/>
    <n v="35"/>
    <n v="2"/>
    <n v="2"/>
    <n v="27"/>
    <n v="43"/>
    <n v="35"/>
    <n v="5"/>
    <n v="0"/>
    <n v="0"/>
    <n v="0"/>
    <n v="0"/>
    <n v="0"/>
    <n v="0"/>
    <n v="0"/>
    <n v="0"/>
    <n v="0"/>
    <n v="0"/>
    <n v="0"/>
    <n v="0"/>
    <n v="0"/>
    <n v="0"/>
    <n v="0"/>
    <n v="0"/>
    <n v="0"/>
    <n v="0"/>
    <n v="1"/>
    <n v="0"/>
    <n v="56"/>
    <n v="2"/>
    <n v="232"/>
    <n v="614"/>
    <n v="616"/>
    <n v="61"/>
    <n v="37"/>
    <n v="3381"/>
    <n v="951"/>
    <n v="0"/>
    <n v="122"/>
    <n v="146"/>
    <n v="1098"/>
    <n v="1841"/>
  </r>
  <r>
    <x v="0"/>
    <x v="3"/>
    <x v="13"/>
    <x v="14"/>
    <n v="69"/>
    <n v="1"/>
    <n v="1"/>
    <n v="0"/>
    <n v="0"/>
    <n v="36"/>
    <n v="8"/>
    <n v="2"/>
    <n v="1"/>
    <n v="3"/>
    <n v="1"/>
    <n v="1"/>
    <n v="0"/>
    <n v="289"/>
    <n v="204"/>
    <n v="14"/>
    <n v="9"/>
    <n v="29"/>
    <n v="845"/>
    <n v="409"/>
    <n v="96"/>
    <n v="35"/>
    <n v="48"/>
    <n v="868"/>
    <n v="431"/>
    <n v="58"/>
    <n v="53"/>
    <n v="119"/>
    <n v="99"/>
    <n v="37"/>
    <n v="2"/>
    <n v="4"/>
    <n v="25"/>
    <n v="43"/>
    <n v="35"/>
    <n v="5"/>
    <n v="0"/>
    <n v="0"/>
    <n v="0"/>
    <n v="0"/>
    <n v="0"/>
    <n v="0"/>
    <n v="0"/>
    <n v="0"/>
    <n v="0"/>
    <n v="0"/>
    <n v="0"/>
    <n v="0"/>
    <n v="0"/>
    <n v="0"/>
    <n v="0"/>
    <n v="0"/>
    <n v="0"/>
    <n v="0"/>
    <n v="1"/>
    <n v="0"/>
    <n v="55"/>
    <n v="2"/>
    <n v="232"/>
    <n v="622"/>
    <n v="615"/>
    <n v="60"/>
    <n v="37"/>
    <n v="3398"/>
    <n v="980"/>
    <n v="0"/>
    <n v="123"/>
    <n v="164"/>
    <n v="1091"/>
    <n v="1845"/>
  </r>
  <r>
    <x v="0"/>
    <x v="3"/>
    <x v="13"/>
    <x v="15"/>
    <n v="69"/>
    <n v="1"/>
    <n v="1"/>
    <n v="0"/>
    <n v="0"/>
    <n v="36"/>
    <n v="8"/>
    <n v="2"/>
    <n v="1"/>
    <n v="3"/>
    <n v="1"/>
    <n v="1"/>
    <n v="0"/>
    <n v="289"/>
    <n v="203"/>
    <n v="14"/>
    <n v="10"/>
    <n v="29"/>
    <n v="842"/>
    <n v="411"/>
    <n v="95"/>
    <n v="35"/>
    <n v="45"/>
    <n v="865"/>
    <n v="431"/>
    <n v="58"/>
    <n v="54"/>
    <n v="116"/>
    <n v="100"/>
    <n v="37"/>
    <n v="2"/>
    <n v="4"/>
    <n v="23"/>
    <n v="43"/>
    <n v="35"/>
    <n v="4"/>
    <n v="0"/>
    <n v="0"/>
    <n v="0"/>
    <n v="0"/>
    <n v="0"/>
    <n v="0"/>
    <n v="0"/>
    <n v="0"/>
    <n v="0"/>
    <n v="0"/>
    <n v="0"/>
    <n v="0"/>
    <n v="0"/>
    <n v="0"/>
    <n v="0"/>
    <n v="0"/>
    <n v="0"/>
    <n v="0"/>
    <n v="1"/>
    <n v="0"/>
    <n v="55"/>
    <n v="2"/>
    <n v="231"/>
    <n v="621"/>
    <n v="613"/>
    <n v="62"/>
    <n v="37"/>
    <n v="3383"/>
    <n v="992"/>
    <n v="0"/>
    <n v="124"/>
    <n v="171"/>
    <n v="1061"/>
    <n v="1846"/>
  </r>
  <r>
    <x v="0"/>
    <x v="3"/>
    <x v="13"/>
    <x v="16"/>
    <n v="69"/>
    <n v="1"/>
    <n v="1"/>
    <n v="0"/>
    <n v="0"/>
    <n v="37"/>
    <n v="8"/>
    <n v="2"/>
    <n v="1"/>
    <n v="3"/>
    <n v="1"/>
    <n v="1"/>
    <n v="0"/>
    <n v="291"/>
    <n v="205"/>
    <n v="14"/>
    <n v="10"/>
    <n v="29"/>
    <n v="840"/>
    <n v="417"/>
    <n v="94"/>
    <n v="35"/>
    <n v="45"/>
    <n v="871"/>
    <n v="438"/>
    <n v="58"/>
    <n v="56"/>
    <n v="116"/>
    <n v="101"/>
    <n v="38"/>
    <n v="2"/>
    <n v="5"/>
    <n v="21"/>
    <n v="43"/>
    <n v="35"/>
    <n v="4"/>
    <n v="0"/>
    <n v="0"/>
    <n v="0"/>
    <n v="0"/>
    <n v="0"/>
    <n v="0"/>
    <n v="0"/>
    <n v="0"/>
    <n v="0"/>
    <n v="0"/>
    <n v="0"/>
    <n v="0"/>
    <n v="0"/>
    <n v="0"/>
    <n v="0"/>
    <n v="0"/>
    <n v="0"/>
    <n v="0"/>
    <n v="1"/>
    <n v="0"/>
    <n v="55"/>
    <n v="2"/>
    <n v="233"/>
    <n v="621"/>
    <n v="617"/>
    <n v="64"/>
    <n v="37"/>
    <n v="3393"/>
    <n v="1007"/>
    <n v="0"/>
    <n v="125"/>
    <n v="192"/>
    <n v="1041"/>
    <n v="1859"/>
  </r>
  <r>
    <x v="0"/>
    <x v="4"/>
    <x v="14"/>
    <x v="0"/>
    <n v="42"/>
    <n v="1"/>
    <n v="0"/>
    <n v="1"/>
    <n v="0"/>
    <n v="5"/>
    <n v="4"/>
    <n v="1"/>
    <n v="1"/>
    <n v="18"/>
    <n v="0"/>
    <n v="2"/>
    <n v="0"/>
    <n v="194"/>
    <n v="0"/>
    <n v="64"/>
    <n v="7"/>
    <n v="1"/>
    <n v="751"/>
    <n v="0"/>
    <n v="36"/>
    <n v="38"/>
    <n v="114"/>
    <n v="617"/>
    <n v="20"/>
    <n v="18"/>
    <n v="12"/>
    <n v="159"/>
    <n v="65"/>
    <n v="0"/>
    <n v="0"/>
    <n v="4"/>
    <n v="14"/>
    <n v="16"/>
    <n v="0"/>
    <n v="0"/>
    <n v="0"/>
    <n v="0"/>
    <n v="0"/>
    <n v="0"/>
    <n v="0"/>
    <n v="0"/>
    <n v="0"/>
    <n v="1"/>
    <n v="0"/>
    <n v="0"/>
    <n v="0"/>
    <n v="2"/>
    <n v="0"/>
    <n v="32"/>
    <n v="78"/>
    <n v="0"/>
    <n v="2"/>
    <n v="2"/>
    <m/>
    <m/>
    <m/>
    <m/>
    <m/>
    <m/>
    <m/>
    <m/>
    <m/>
    <m/>
    <m/>
    <m/>
    <m/>
    <m/>
    <m/>
    <m/>
  </r>
  <r>
    <x v="0"/>
    <x v="4"/>
    <x v="14"/>
    <x v="1"/>
    <n v="42"/>
    <n v="1"/>
    <n v="0"/>
    <n v="1"/>
    <n v="0"/>
    <n v="8"/>
    <n v="4"/>
    <n v="1"/>
    <n v="1"/>
    <n v="18"/>
    <n v="0"/>
    <n v="5"/>
    <n v="0"/>
    <n v="194"/>
    <n v="0"/>
    <n v="82"/>
    <n v="7"/>
    <n v="1"/>
    <n v="746"/>
    <n v="0"/>
    <n v="58"/>
    <n v="36"/>
    <n v="110"/>
    <n v="616"/>
    <n v="31"/>
    <n v="18"/>
    <n v="12"/>
    <n v="156"/>
    <n v="67"/>
    <n v="0"/>
    <n v="1"/>
    <n v="3"/>
    <n v="14"/>
    <n v="16"/>
    <n v="0"/>
    <n v="0"/>
    <n v="0"/>
    <n v="0"/>
    <n v="0"/>
    <n v="0"/>
    <n v="0"/>
    <n v="0"/>
    <n v="0"/>
    <n v="1"/>
    <n v="0"/>
    <n v="0"/>
    <n v="0"/>
    <n v="2"/>
    <n v="0"/>
    <n v="32"/>
    <n v="78"/>
    <n v="0"/>
    <n v="2"/>
    <n v="2"/>
    <m/>
    <m/>
    <m/>
    <m/>
    <m/>
    <m/>
    <m/>
    <m/>
    <m/>
    <m/>
    <m/>
    <m/>
    <m/>
    <m/>
    <m/>
    <m/>
  </r>
  <r>
    <x v="0"/>
    <x v="4"/>
    <x v="14"/>
    <x v="2"/>
    <n v="43"/>
    <n v="1"/>
    <n v="0"/>
    <n v="1"/>
    <n v="0"/>
    <n v="12"/>
    <n v="4"/>
    <n v="1"/>
    <n v="1"/>
    <n v="18"/>
    <n v="8"/>
    <n v="2"/>
    <n v="0"/>
    <n v="195"/>
    <n v="88"/>
    <n v="33"/>
    <n v="7"/>
    <n v="1"/>
    <n v="747"/>
    <n v="86"/>
    <n v="78"/>
    <n v="36"/>
    <n v="112"/>
    <n v="615"/>
    <n v="43"/>
    <n v="19"/>
    <n v="11"/>
    <n v="155"/>
    <n v="67"/>
    <n v="1"/>
    <n v="2"/>
    <n v="3"/>
    <n v="13"/>
    <n v="16"/>
    <n v="2"/>
    <n v="2"/>
    <n v="0"/>
    <n v="0"/>
    <n v="0"/>
    <n v="0"/>
    <n v="0"/>
    <n v="0"/>
    <n v="0"/>
    <n v="1"/>
    <n v="0"/>
    <n v="0"/>
    <n v="0"/>
    <n v="0"/>
    <n v="0"/>
    <n v="0"/>
    <n v="0"/>
    <n v="0"/>
    <n v="0"/>
    <n v="0"/>
    <n v="1"/>
    <n v="0"/>
    <n v="36"/>
    <n v="16"/>
    <n v="152"/>
    <n v="491"/>
    <n v="415"/>
    <n v="40"/>
    <n v="14"/>
    <m/>
    <m/>
    <m/>
    <m/>
    <m/>
    <m/>
    <m/>
  </r>
  <r>
    <x v="0"/>
    <x v="4"/>
    <x v="14"/>
    <x v="3"/>
    <n v="43"/>
    <n v="1"/>
    <n v="1"/>
    <n v="1"/>
    <n v="0"/>
    <n v="13"/>
    <n v="4"/>
    <n v="1"/>
    <n v="1"/>
    <n v="18"/>
    <n v="8"/>
    <n v="2"/>
    <n v="0"/>
    <n v="194"/>
    <n v="96"/>
    <n v="33"/>
    <n v="7"/>
    <n v="1"/>
    <n v="747"/>
    <n v="111"/>
    <n v="76"/>
    <n v="36"/>
    <n v="111"/>
    <n v="618"/>
    <n v="56"/>
    <n v="18"/>
    <n v="12"/>
    <n v="157"/>
    <n v="68"/>
    <n v="2"/>
    <n v="2"/>
    <n v="3"/>
    <n v="13"/>
    <n v="16"/>
    <n v="3"/>
    <n v="2"/>
    <n v="0"/>
    <n v="0"/>
    <n v="0"/>
    <n v="0"/>
    <n v="0"/>
    <n v="0"/>
    <n v="0"/>
    <n v="1"/>
    <n v="0"/>
    <n v="0"/>
    <n v="0"/>
    <n v="0"/>
    <n v="0"/>
    <n v="0"/>
    <n v="0"/>
    <n v="0"/>
    <n v="0"/>
    <n v="0"/>
    <n v="1"/>
    <n v="0"/>
    <n v="36"/>
    <n v="16"/>
    <n v="151"/>
    <n v="493"/>
    <n v="415"/>
    <n v="43"/>
    <n v="14"/>
    <m/>
    <m/>
    <m/>
    <m/>
    <m/>
    <m/>
    <m/>
  </r>
  <r>
    <x v="0"/>
    <x v="4"/>
    <x v="14"/>
    <x v="4"/>
    <n v="42"/>
    <n v="1"/>
    <n v="1"/>
    <n v="1"/>
    <n v="0"/>
    <n v="14"/>
    <n v="4"/>
    <n v="1"/>
    <n v="1"/>
    <n v="18"/>
    <n v="11"/>
    <n v="2"/>
    <n v="0"/>
    <n v="196"/>
    <n v="105"/>
    <n v="32"/>
    <n v="7"/>
    <n v="3"/>
    <n v="722"/>
    <n v="143"/>
    <n v="73"/>
    <n v="35"/>
    <n v="93"/>
    <n v="619"/>
    <n v="71"/>
    <n v="19"/>
    <n v="12"/>
    <n v="157"/>
    <n v="69"/>
    <n v="3"/>
    <n v="2"/>
    <n v="3"/>
    <n v="13"/>
    <n v="16"/>
    <n v="3"/>
    <n v="2"/>
    <n v="0"/>
    <n v="0"/>
    <n v="0"/>
    <n v="0"/>
    <n v="0"/>
    <n v="0"/>
    <n v="0"/>
    <n v="1"/>
    <n v="0"/>
    <n v="0"/>
    <n v="0"/>
    <n v="0"/>
    <n v="0"/>
    <n v="0"/>
    <n v="0"/>
    <n v="0"/>
    <n v="0"/>
    <n v="0"/>
    <n v="1"/>
    <n v="0"/>
    <n v="35"/>
    <n v="16"/>
    <n v="152"/>
    <n v="490"/>
    <n v="416"/>
    <n v="43"/>
    <n v="14"/>
    <m/>
    <m/>
    <m/>
    <m/>
    <m/>
    <m/>
    <m/>
  </r>
  <r>
    <x v="0"/>
    <x v="4"/>
    <x v="14"/>
    <x v="5"/>
    <n v="42"/>
    <n v="1"/>
    <n v="1"/>
    <n v="1"/>
    <n v="0"/>
    <n v="15"/>
    <n v="4"/>
    <n v="1"/>
    <n v="1"/>
    <n v="18"/>
    <n v="11"/>
    <n v="2"/>
    <n v="0"/>
    <n v="196"/>
    <n v="108"/>
    <n v="32"/>
    <n v="7"/>
    <n v="3"/>
    <n v="718"/>
    <n v="173"/>
    <n v="72"/>
    <n v="33"/>
    <n v="93"/>
    <n v="623"/>
    <n v="97"/>
    <n v="19"/>
    <n v="14"/>
    <n v="155"/>
    <n v="70"/>
    <n v="5"/>
    <n v="2"/>
    <n v="3"/>
    <n v="13"/>
    <n v="16"/>
    <n v="3"/>
    <n v="2"/>
    <n v="0"/>
    <n v="0"/>
    <n v="0"/>
    <n v="0"/>
    <n v="0"/>
    <n v="0"/>
    <n v="0"/>
    <n v="1"/>
    <n v="0"/>
    <n v="0"/>
    <n v="0"/>
    <n v="0"/>
    <n v="0"/>
    <n v="0"/>
    <n v="0"/>
    <n v="0"/>
    <n v="0"/>
    <n v="0"/>
    <n v="1"/>
    <n v="0"/>
    <n v="35"/>
    <n v="16"/>
    <n v="153"/>
    <n v="490"/>
    <n v="421"/>
    <n v="43"/>
    <n v="14"/>
    <m/>
    <m/>
    <m/>
    <m/>
    <m/>
    <m/>
    <m/>
  </r>
  <r>
    <x v="0"/>
    <x v="4"/>
    <x v="14"/>
    <x v="6"/>
    <n v="42"/>
    <n v="1"/>
    <n v="1"/>
    <n v="1"/>
    <n v="0"/>
    <n v="16"/>
    <n v="4"/>
    <n v="0"/>
    <n v="1"/>
    <n v="19"/>
    <n v="11"/>
    <n v="2"/>
    <n v="0"/>
    <n v="193"/>
    <n v="115"/>
    <n v="29"/>
    <n v="7"/>
    <n v="3"/>
    <n v="714"/>
    <n v="197"/>
    <n v="70"/>
    <n v="31"/>
    <n v="93"/>
    <n v="624"/>
    <n v="139"/>
    <n v="19"/>
    <n v="14"/>
    <n v="155"/>
    <n v="70"/>
    <n v="7"/>
    <n v="2"/>
    <n v="3"/>
    <n v="13"/>
    <n v="15"/>
    <n v="5"/>
    <n v="2"/>
    <n v="0"/>
    <n v="0"/>
    <n v="0"/>
    <n v="0"/>
    <n v="0"/>
    <n v="0"/>
    <n v="0"/>
    <n v="1"/>
    <n v="0"/>
    <n v="0"/>
    <n v="0"/>
    <n v="0"/>
    <n v="0"/>
    <n v="0"/>
    <n v="0"/>
    <n v="0"/>
    <n v="0"/>
    <n v="0"/>
    <n v="1"/>
    <n v="0"/>
    <n v="35"/>
    <n v="17"/>
    <n v="153"/>
    <n v="493"/>
    <n v="423"/>
    <n v="43"/>
    <n v="13"/>
    <m/>
    <m/>
    <m/>
    <m/>
    <m/>
    <m/>
    <m/>
  </r>
  <r>
    <x v="0"/>
    <x v="4"/>
    <x v="14"/>
    <x v="7"/>
    <n v="43"/>
    <n v="1"/>
    <n v="1"/>
    <n v="1"/>
    <n v="0"/>
    <n v="19"/>
    <n v="4"/>
    <n v="0"/>
    <n v="1"/>
    <n v="19"/>
    <n v="13"/>
    <n v="2"/>
    <n v="0"/>
    <n v="192"/>
    <n v="116"/>
    <n v="28"/>
    <n v="7"/>
    <n v="2"/>
    <n v="714"/>
    <n v="218"/>
    <n v="71"/>
    <n v="30"/>
    <n v="91"/>
    <n v="623"/>
    <n v="171"/>
    <n v="19"/>
    <n v="14"/>
    <n v="154"/>
    <n v="70"/>
    <n v="9"/>
    <n v="2"/>
    <n v="3"/>
    <n v="13"/>
    <n v="15"/>
    <n v="8"/>
    <n v="2"/>
    <n v="0"/>
    <n v="0"/>
    <n v="0"/>
    <n v="0"/>
    <n v="0"/>
    <n v="0"/>
    <n v="0"/>
    <n v="1"/>
    <n v="0"/>
    <n v="0"/>
    <n v="0"/>
    <n v="0"/>
    <n v="0"/>
    <n v="0"/>
    <n v="0"/>
    <n v="0"/>
    <n v="0"/>
    <n v="0"/>
    <n v="1"/>
    <n v="0"/>
    <n v="36"/>
    <n v="17"/>
    <n v="153"/>
    <n v="496"/>
    <n v="424"/>
    <n v="44"/>
    <n v="13"/>
    <m/>
    <m/>
    <m/>
    <m/>
    <m/>
    <m/>
    <m/>
  </r>
  <r>
    <x v="0"/>
    <x v="4"/>
    <x v="14"/>
    <x v="8"/>
    <n v="43"/>
    <n v="1"/>
    <n v="1"/>
    <n v="1"/>
    <n v="0"/>
    <n v="21"/>
    <n v="4"/>
    <n v="0"/>
    <n v="1"/>
    <n v="20"/>
    <n v="14"/>
    <n v="2"/>
    <n v="0"/>
    <n v="194"/>
    <n v="124"/>
    <n v="28"/>
    <n v="7"/>
    <n v="2"/>
    <n v="716"/>
    <n v="258"/>
    <n v="71"/>
    <n v="32"/>
    <n v="91"/>
    <n v="624"/>
    <n v="200"/>
    <n v="19"/>
    <n v="14"/>
    <n v="154"/>
    <n v="70"/>
    <n v="13"/>
    <n v="2"/>
    <n v="3"/>
    <n v="14"/>
    <n v="16"/>
    <n v="13"/>
    <n v="2"/>
    <n v="0"/>
    <n v="0"/>
    <n v="0"/>
    <n v="0"/>
    <n v="0"/>
    <n v="0"/>
    <n v="0"/>
    <n v="1"/>
    <n v="0"/>
    <n v="0"/>
    <n v="0"/>
    <n v="0"/>
    <n v="0"/>
    <n v="0"/>
    <n v="0"/>
    <n v="0"/>
    <n v="0"/>
    <n v="0"/>
    <n v="1"/>
    <n v="0"/>
    <n v="36"/>
    <n v="18"/>
    <n v="153"/>
    <n v="496"/>
    <n v="425"/>
    <n v="45"/>
    <n v="14"/>
    <n v="3185"/>
    <n v="392"/>
    <n v="0"/>
    <n v="112"/>
    <n v="135"/>
    <n v="1218"/>
    <n v="1556"/>
  </r>
  <r>
    <x v="0"/>
    <x v="4"/>
    <x v="14"/>
    <x v="9"/>
    <n v="44"/>
    <n v="1"/>
    <n v="1"/>
    <n v="1"/>
    <n v="0"/>
    <n v="23"/>
    <n v="3"/>
    <n v="0"/>
    <n v="1"/>
    <n v="20"/>
    <n v="15"/>
    <n v="2"/>
    <n v="0"/>
    <n v="194"/>
    <n v="124"/>
    <n v="28"/>
    <n v="7"/>
    <n v="2"/>
    <n v="717"/>
    <n v="282"/>
    <n v="71"/>
    <n v="31"/>
    <n v="90"/>
    <n v="628"/>
    <n v="220"/>
    <n v="19"/>
    <n v="14"/>
    <n v="155"/>
    <n v="69"/>
    <n v="17"/>
    <n v="2"/>
    <n v="3"/>
    <n v="14"/>
    <n v="16"/>
    <n v="14"/>
    <n v="2"/>
    <n v="0"/>
    <n v="0"/>
    <n v="0"/>
    <n v="0"/>
    <n v="0"/>
    <n v="0"/>
    <n v="0"/>
    <n v="0"/>
    <n v="0"/>
    <n v="0"/>
    <n v="0"/>
    <n v="0"/>
    <n v="0"/>
    <n v="0"/>
    <n v="0"/>
    <n v="0"/>
    <n v="0"/>
    <n v="0"/>
    <n v="1"/>
    <n v="0"/>
    <n v="37"/>
    <n v="18"/>
    <n v="153"/>
    <n v="498"/>
    <n v="428"/>
    <n v="45"/>
    <n v="14"/>
    <n v="3191"/>
    <n v="481"/>
    <n v="0"/>
    <n v="112"/>
    <n v="134"/>
    <n v="1211"/>
    <n v="1573"/>
  </r>
  <r>
    <x v="0"/>
    <x v="4"/>
    <x v="14"/>
    <x v="10"/>
    <n v="45"/>
    <n v="1"/>
    <n v="1"/>
    <n v="1"/>
    <n v="0"/>
    <n v="25"/>
    <n v="3"/>
    <n v="0"/>
    <n v="1"/>
    <n v="20"/>
    <n v="16"/>
    <n v="2"/>
    <n v="0"/>
    <n v="194"/>
    <n v="127"/>
    <n v="28"/>
    <n v="8"/>
    <n v="2"/>
    <n v="719"/>
    <n v="298"/>
    <n v="71"/>
    <n v="31"/>
    <n v="91"/>
    <n v="631"/>
    <n v="231"/>
    <n v="19"/>
    <n v="15"/>
    <n v="156"/>
    <n v="70"/>
    <n v="17"/>
    <n v="2"/>
    <n v="3"/>
    <n v="13"/>
    <n v="16"/>
    <n v="14"/>
    <n v="2"/>
    <n v="0"/>
    <n v="0"/>
    <n v="0"/>
    <n v="0"/>
    <n v="0"/>
    <n v="0"/>
    <n v="0"/>
    <n v="0"/>
    <n v="0"/>
    <n v="0"/>
    <n v="0"/>
    <n v="0"/>
    <n v="0"/>
    <n v="0"/>
    <n v="0"/>
    <n v="0"/>
    <n v="0"/>
    <n v="0"/>
    <n v="1"/>
    <n v="0"/>
    <n v="38"/>
    <n v="18"/>
    <n v="152"/>
    <n v="499"/>
    <n v="429"/>
    <n v="46"/>
    <n v="14"/>
    <n v="3197"/>
    <n v="525"/>
    <n v="0"/>
    <n v="111"/>
    <n v="137"/>
    <n v="1206"/>
    <n v="1583"/>
  </r>
  <r>
    <x v="0"/>
    <x v="4"/>
    <x v="14"/>
    <x v="11"/>
    <n v="45"/>
    <n v="1"/>
    <n v="1"/>
    <n v="1"/>
    <n v="0"/>
    <n v="25"/>
    <n v="3"/>
    <n v="0"/>
    <n v="1"/>
    <n v="20"/>
    <n v="16"/>
    <n v="2"/>
    <n v="0"/>
    <n v="195"/>
    <n v="127"/>
    <n v="29"/>
    <n v="8"/>
    <n v="2"/>
    <n v="719"/>
    <n v="307"/>
    <n v="72"/>
    <n v="31"/>
    <n v="89"/>
    <n v="634"/>
    <n v="250"/>
    <n v="19"/>
    <n v="16"/>
    <n v="155"/>
    <n v="71"/>
    <n v="17"/>
    <n v="2"/>
    <n v="3"/>
    <n v="13"/>
    <n v="16"/>
    <n v="14"/>
    <n v="2"/>
    <n v="0"/>
    <n v="0"/>
    <n v="0"/>
    <n v="0"/>
    <n v="0"/>
    <n v="0"/>
    <n v="0"/>
    <n v="0"/>
    <n v="0"/>
    <n v="0"/>
    <n v="0"/>
    <n v="0"/>
    <n v="0"/>
    <n v="0"/>
    <n v="0"/>
    <n v="0"/>
    <n v="0"/>
    <n v="0"/>
    <n v="1"/>
    <n v="0"/>
    <n v="38"/>
    <n v="18"/>
    <n v="152"/>
    <n v="501"/>
    <n v="433"/>
    <n v="46"/>
    <n v="14"/>
    <n v="3201"/>
    <n v="579"/>
    <n v="0"/>
    <n v="111"/>
    <n v="142"/>
    <n v="1200"/>
    <n v="1594"/>
  </r>
  <r>
    <x v="0"/>
    <x v="4"/>
    <x v="14"/>
    <x v="12"/>
    <n v="45"/>
    <n v="1"/>
    <n v="1"/>
    <n v="1"/>
    <n v="0"/>
    <n v="25"/>
    <n v="3"/>
    <n v="0"/>
    <n v="1"/>
    <n v="20"/>
    <n v="16"/>
    <n v="2"/>
    <n v="0"/>
    <n v="196"/>
    <n v="130"/>
    <n v="30"/>
    <n v="8"/>
    <n v="2"/>
    <n v="721"/>
    <n v="313"/>
    <n v="72"/>
    <n v="31"/>
    <n v="87"/>
    <n v="636"/>
    <n v="258"/>
    <n v="19"/>
    <n v="17"/>
    <n v="152"/>
    <n v="71"/>
    <n v="19"/>
    <n v="2"/>
    <n v="3"/>
    <n v="13"/>
    <n v="16"/>
    <n v="14"/>
    <n v="2"/>
    <n v="0"/>
    <n v="0"/>
    <n v="0"/>
    <n v="0"/>
    <n v="0"/>
    <n v="0"/>
    <n v="0"/>
    <n v="0"/>
    <n v="0"/>
    <n v="0"/>
    <n v="0"/>
    <n v="0"/>
    <n v="0"/>
    <n v="0"/>
    <n v="0"/>
    <n v="0"/>
    <n v="0"/>
    <n v="0"/>
    <n v="1"/>
    <n v="0"/>
    <n v="38"/>
    <n v="18"/>
    <n v="152"/>
    <n v="505"/>
    <n v="434"/>
    <n v="46"/>
    <n v="14"/>
    <n v="3203"/>
    <n v="615"/>
    <n v="0"/>
    <n v="111"/>
    <n v="141"/>
    <n v="1191"/>
    <n v="1600"/>
  </r>
  <r>
    <x v="0"/>
    <x v="4"/>
    <x v="14"/>
    <x v="13"/>
    <n v="45"/>
    <n v="1"/>
    <n v="1"/>
    <n v="1"/>
    <n v="0"/>
    <n v="26"/>
    <n v="3"/>
    <n v="0"/>
    <n v="1"/>
    <n v="20"/>
    <n v="16"/>
    <n v="2"/>
    <n v="0"/>
    <n v="195"/>
    <n v="130"/>
    <n v="30"/>
    <n v="8"/>
    <n v="2"/>
    <n v="725"/>
    <n v="317"/>
    <n v="71"/>
    <n v="31"/>
    <n v="86"/>
    <n v="637"/>
    <n v="260"/>
    <n v="19"/>
    <n v="17"/>
    <n v="153"/>
    <n v="71"/>
    <n v="21"/>
    <n v="2"/>
    <n v="3"/>
    <n v="13"/>
    <n v="16"/>
    <n v="14"/>
    <n v="2"/>
    <n v="0"/>
    <n v="0"/>
    <n v="0"/>
    <n v="0"/>
    <n v="0"/>
    <n v="0"/>
    <n v="0"/>
    <n v="0"/>
    <n v="0"/>
    <n v="0"/>
    <n v="0"/>
    <n v="0"/>
    <n v="0"/>
    <n v="0"/>
    <n v="0"/>
    <n v="0"/>
    <n v="0"/>
    <n v="0"/>
    <n v="1"/>
    <n v="0"/>
    <n v="38"/>
    <n v="18"/>
    <n v="151"/>
    <n v="511"/>
    <n v="434"/>
    <n v="46"/>
    <n v="14"/>
    <n v="3199"/>
    <n v="637"/>
    <n v="0"/>
    <n v="112"/>
    <n v="140"/>
    <n v="1189"/>
    <n v="1606"/>
  </r>
  <r>
    <x v="0"/>
    <x v="4"/>
    <x v="14"/>
    <x v="14"/>
    <n v="47"/>
    <n v="1"/>
    <n v="1"/>
    <n v="1"/>
    <n v="0"/>
    <n v="27"/>
    <n v="3"/>
    <n v="0"/>
    <n v="1"/>
    <n v="20"/>
    <n v="16"/>
    <n v="2"/>
    <n v="0"/>
    <n v="195"/>
    <n v="130"/>
    <n v="30"/>
    <n v="8"/>
    <n v="2"/>
    <n v="727"/>
    <n v="321"/>
    <n v="71"/>
    <n v="31"/>
    <n v="85"/>
    <n v="638"/>
    <n v="267"/>
    <n v="18"/>
    <n v="18"/>
    <n v="150"/>
    <n v="71"/>
    <n v="22"/>
    <n v="2"/>
    <n v="2"/>
    <n v="13"/>
    <n v="16"/>
    <n v="14"/>
    <n v="2"/>
    <n v="0"/>
    <n v="0"/>
    <n v="0"/>
    <n v="0"/>
    <n v="0"/>
    <n v="0"/>
    <n v="0"/>
    <n v="0"/>
    <n v="0"/>
    <n v="0"/>
    <n v="0"/>
    <n v="0"/>
    <n v="0"/>
    <n v="0"/>
    <n v="0"/>
    <n v="0"/>
    <n v="0"/>
    <n v="0"/>
    <n v="1"/>
    <n v="0"/>
    <n v="41"/>
    <n v="18"/>
    <n v="151"/>
    <n v="514"/>
    <n v="436"/>
    <n v="46"/>
    <n v="14"/>
    <n v="3189"/>
    <n v="663"/>
    <n v="0"/>
    <n v="111"/>
    <n v="140"/>
    <n v="1179"/>
    <n v="1610"/>
  </r>
  <r>
    <x v="0"/>
    <x v="4"/>
    <x v="14"/>
    <x v="15"/>
    <n v="48"/>
    <n v="1"/>
    <n v="1"/>
    <n v="1"/>
    <n v="0"/>
    <n v="27"/>
    <n v="3"/>
    <n v="0"/>
    <n v="1"/>
    <n v="20"/>
    <n v="16"/>
    <n v="2"/>
    <n v="0"/>
    <n v="195"/>
    <n v="130"/>
    <n v="30"/>
    <n v="8"/>
    <n v="2"/>
    <n v="725"/>
    <n v="324"/>
    <n v="70"/>
    <n v="31"/>
    <n v="84"/>
    <n v="642"/>
    <n v="270"/>
    <n v="18"/>
    <n v="18"/>
    <n v="150"/>
    <n v="72"/>
    <n v="25"/>
    <n v="2"/>
    <n v="2"/>
    <n v="13"/>
    <n v="16"/>
    <n v="14"/>
    <n v="2"/>
    <n v="0"/>
    <n v="0"/>
    <n v="0"/>
    <n v="0"/>
    <n v="0"/>
    <n v="0"/>
    <n v="0"/>
    <n v="0"/>
    <n v="0"/>
    <n v="0"/>
    <n v="0"/>
    <n v="0"/>
    <n v="0"/>
    <n v="0"/>
    <n v="0"/>
    <n v="0"/>
    <n v="0"/>
    <n v="0"/>
    <n v="1"/>
    <n v="0"/>
    <n v="42"/>
    <n v="18"/>
    <n v="151"/>
    <n v="515"/>
    <n v="439"/>
    <n v="48"/>
    <n v="14"/>
    <n v="3195"/>
    <n v="679"/>
    <n v="0"/>
    <n v="110"/>
    <n v="141"/>
    <n v="1177"/>
    <n v="1617"/>
  </r>
  <r>
    <x v="0"/>
    <x v="4"/>
    <x v="14"/>
    <x v="16"/>
    <n v="48"/>
    <n v="1"/>
    <n v="1"/>
    <n v="1"/>
    <n v="0"/>
    <n v="27"/>
    <n v="3"/>
    <n v="0"/>
    <n v="1"/>
    <n v="19"/>
    <n v="15"/>
    <n v="2"/>
    <n v="0"/>
    <n v="195"/>
    <n v="130"/>
    <n v="30"/>
    <n v="8"/>
    <n v="2"/>
    <n v="726"/>
    <n v="330"/>
    <n v="70"/>
    <n v="31"/>
    <n v="84"/>
    <n v="644"/>
    <n v="273"/>
    <n v="18"/>
    <n v="19"/>
    <n v="149"/>
    <n v="73"/>
    <n v="27"/>
    <n v="2"/>
    <n v="3"/>
    <n v="13"/>
    <n v="15"/>
    <n v="13"/>
    <n v="2"/>
    <n v="0"/>
    <n v="0"/>
    <n v="0"/>
    <n v="0"/>
    <n v="0"/>
    <n v="0"/>
    <n v="0"/>
    <n v="0"/>
    <n v="0"/>
    <n v="0"/>
    <n v="0"/>
    <n v="0"/>
    <n v="0"/>
    <n v="0"/>
    <n v="0"/>
    <n v="0"/>
    <n v="0"/>
    <n v="0"/>
    <n v="1"/>
    <n v="0"/>
    <n v="42"/>
    <n v="17"/>
    <n v="151"/>
    <n v="518"/>
    <n v="443"/>
    <n v="48"/>
    <n v="13"/>
    <n v="3214"/>
    <n v="693"/>
    <n v="0"/>
    <n v="108"/>
    <n v="146"/>
    <n v="1178"/>
    <n v="1636"/>
  </r>
  <r>
    <x v="0"/>
    <x v="4"/>
    <x v="15"/>
    <x v="0"/>
    <n v="67"/>
    <n v="3"/>
    <n v="0"/>
    <n v="0"/>
    <n v="0"/>
    <n v="14"/>
    <n v="2"/>
    <n v="4"/>
    <n v="4"/>
    <n v="9"/>
    <n v="0"/>
    <n v="3"/>
    <n v="0"/>
    <n v="278"/>
    <n v="0"/>
    <n v="118"/>
    <n v="3"/>
    <n v="4"/>
    <n v="760"/>
    <n v="0"/>
    <n v="54"/>
    <n v="55"/>
    <n v="47"/>
    <n v="642"/>
    <n v="46"/>
    <n v="8"/>
    <n v="27"/>
    <n v="84"/>
    <n v="106"/>
    <n v="0"/>
    <n v="2"/>
    <n v="16"/>
    <n v="13"/>
    <n v="43"/>
    <n v="0"/>
    <n v="2"/>
    <n v="0"/>
    <n v="0"/>
    <n v="0"/>
    <n v="0"/>
    <n v="0"/>
    <n v="0"/>
    <n v="0"/>
    <n v="0"/>
    <n v="0"/>
    <n v="0"/>
    <n v="0"/>
    <n v="0"/>
    <n v="0"/>
    <n v="13"/>
    <n v="21"/>
    <n v="0"/>
    <n v="2"/>
    <n v="1"/>
    <m/>
    <m/>
    <m/>
    <m/>
    <m/>
    <m/>
    <m/>
    <m/>
    <m/>
    <m/>
    <m/>
    <m/>
    <m/>
    <m/>
    <m/>
    <m/>
  </r>
  <r>
    <x v="0"/>
    <x v="4"/>
    <x v="15"/>
    <x v="1"/>
    <n v="67"/>
    <n v="3"/>
    <n v="0"/>
    <n v="0"/>
    <n v="0"/>
    <n v="20"/>
    <n v="2"/>
    <n v="4"/>
    <n v="4"/>
    <n v="9"/>
    <n v="0"/>
    <n v="5"/>
    <n v="0"/>
    <n v="278"/>
    <n v="0"/>
    <n v="146"/>
    <n v="2"/>
    <n v="4"/>
    <n v="762"/>
    <n v="0"/>
    <n v="79"/>
    <n v="55"/>
    <n v="47"/>
    <n v="644"/>
    <n v="59"/>
    <n v="8"/>
    <n v="27"/>
    <n v="84"/>
    <n v="106"/>
    <n v="0"/>
    <n v="2"/>
    <n v="15"/>
    <n v="13"/>
    <n v="43"/>
    <n v="0"/>
    <n v="2"/>
    <n v="0"/>
    <n v="0"/>
    <n v="0"/>
    <n v="0"/>
    <n v="0"/>
    <n v="0"/>
    <n v="0"/>
    <n v="0"/>
    <n v="0"/>
    <n v="0"/>
    <n v="0"/>
    <n v="0"/>
    <n v="0"/>
    <n v="13"/>
    <n v="21"/>
    <n v="0"/>
    <n v="2"/>
    <n v="1"/>
    <m/>
    <m/>
    <m/>
    <m/>
    <m/>
    <m/>
    <m/>
    <m/>
    <m/>
    <m/>
    <m/>
    <m/>
    <m/>
    <m/>
    <m/>
    <m/>
  </r>
  <r>
    <x v="0"/>
    <x v="4"/>
    <x v="15"/>
    <x v="2"/>
    <n v="67"/>
    <n v="3"/>
    <n v="0"/>
    <n v="0"/>
    <n v="0"/>
    <n v="25"/>
    <n v="2"/>
    <n v="4"/>
    <n v="5"/>
    <n v="9"/>
    <n v="5"/>
    <n v="0"/>
    <n v="0"/>
    <n v="276"/>
    <n v="184"/>
    <n v="13"/>
    <n v="2"/>
    <n v="4"/>
    <n v="758"/>
    <n v="123"/>
    <n v="21"/>
    <n v="56"/>
    <n v="44"/>
    <n v="644"/>
    <n v="77"/>
    <n v="8"/>
    <n v="30"/>
    <n v="82"/>
    <n v="105"/>
    <n v="3"/>
    <n v="2"/>
    <n v="15"/>
    <n v="12"/>
    <n v="44"/>
    <n v="3"/>
    <n v="1"/>
    <n v="0"/>
    <n v="0"/>
    <n v="0"/>
    <n v="0"/>
    <n v="0"/>
    <n v="0"/>
    <n v="0"/>
    <n v="0"/>
    <n v="0"/>
    <n v="0"/>
    <n v="0"/>
    <n v="0"/>
    <n v="0"/>
    <n v="0"/>
    <n v="0"/>
    <n v="0"/>
    <n v="0"/>
    <n v="0"/>
    <n v="3"/>
    <n v="0"/>
    <n v="55"/>
    <n v="9"/>
    <n v="254"/>
    <n v="592"/>
    <n v="515"/>
    <n v="65"/>
    <n v="41"/>
    <m/>
    <m/>
    <m/>
    <m/>
    <m/>
    <m/>
    <m/>
  </r>
  <r>
    <x v="0"/>
    <x v="4"/>
    <x v="15"/>
    <x v="3"/>
    <n v="67"/>
    <n v="3"/>
    <n v="0"/>
    <n v="0"/>
    <n v="0"/>
    <n v="28"/>
    <n v="2"/>
    <n v="4"/>
    <n v="5"/>
    <n v="9"/>
    <n v="5"/>
    <n v="0"/>
    <n v="0"/>
    <n v="279"/>
    <n v="201"/>
    <n v="13"/>
    <n v="2"/>
    <n v="4"/>
    <n v="764"/>
    <n v="162"/>
    <n v="21"/>
    <n v="56"/>
    <n v="45"/>
    <n v="640"/>
    <n v="92"/>
    <n v="8"/>
    <n v="30"/>
    <n v="83"/>
    <n v="109"/>
    <n v="3"/>
    <n v="2"/>
    <n v="15"/>
    <n v="14"/>
    <n v="43"/>
    <n v="3"/>
    <n v="1"/>
    <n v="0"/>
    <n v="0"/>
    <n v="0"/>
    <n v="0"/>
    <n v="0"/>
    <n v="0"/>
    <n v="0"/>
    <n v="0"/>
    <n v="0"/>
    <n v="0"/>
    <n v="0"/>
    <n v="0"/>
    <n v="0"/>
    <n v="0"/>
    <n v="0"/>
    <n v="0"/>
    <n v="0"/>
    <n v="0"/>
    <n v="3"/>
    <n v="0"/>
    <n v="55"/>
    <n v="9"/>
    <n v="258"/>
    <n v="595"/>
    <n v="510"/>
    <n v="68"/>
    <n v="40"/>
    <m/>
    <m/>
    <m/>
    <m/>
    <m/>
    <m/>
    <m/>
  </r>
  <r>
    <x v="0"/>
    <x v="4"/>
    <x v="15"/>
    <x v="4"/>
    <n v="68"/>
    <n v="2"/>
    <n v="0"/>
    <n v="0"/>
    <n v="0"/>
    <n v="31"/>
    <n v="2"/>
    <n v="4"/>
    <n v="4"/>
    <n v="9"/>
    <n v="5"/>
    <n v="0"/>
    <n v="0"/>
    <n v="280"/>
    <n v="208"/>
    <n v="13"/>
    <n v="2"/>
    <n v="4"/>
    <n v="765"/>
    <n v="205"/>
    <n v="20"/>
    <n v="56"/>
    <n v="44"/>
    <n v="636"/>
    <n v="110"/>
    <n v="8"/>
    <n v="30"/>
    <n v="81"/>
    <n v="112"/>
    <n v="4"/>
    <n v="2"/>
    <n v="15"/>
    <n v="16"/>
    <n v="43"/>
    <n v="3"/>
    <n v="1"/>
    <n v="0"/>
    <n v="0"/>
    <n v="0"/>
    <n v="0"/>
    <n v="0"/>
    <n v="0"/>
    <n v="0"/>
    <n v="0"/>
    <n v="0"/>
    <n v="0"/>
    <n v="0"/>
    <n v="0"/>
    <n v="0"/>
    <n v="0"/>
    <n v="0"/>
    <n v="0"/>
    <n v="0"/>
    <n v="0"/>
    <n v="2"/>
    <n v="0"/>
    <n v="56"/>
    <n v="9"/>
    <n v="259"/>
    <n v="598"/>
    <n v="508"/>
    <n v="70"/>
    <n v="40"/>
    <m/>
    <m/>
    <m/>
    <m/>
    <m/>
    <m/>
    <m/>
  </r>
  <r>
    <x v="0"/>
    <x v="4"/>
    <x v="15"/>
    <x v="5"/>
    <n v="68"/>
    <n v="2"/>
    <n v="0"/>
    <n v="0"/>
    <n v="0"/>
    <n v="32"/>
    <n v="2"/>
    <n v="4"/>
    <n v="4"/>
    <n v="9"/>
    <n v="5"/>
    <n v="0"/>
    <n v="0"/>
    <n v="280"/>
    <n v="219"/>
    <n v="12"/>
    <n v="2"/>
    <n v="4"/>
    <n v="767"/>
    <n v="259"/>
    <n v="21"/>
    <n v="55"/>
    <n v="44"/>
    <n v="634"/>
    <n v="158"/>
    <n v="8"/>
    <n v="29"/>
    <n v="81"/>
    <n v="115"/>
    <n v="6"/>
    <n v="2"/>
    <n v="16"/>
    <n v="16"/>
    <n v="42"/>
    <n v="4"/>
    <n v="1"/>
    <n v="0"/>
    <n v="0"/>
    <n v="0"/>
    <n v="0"/>
    <n v="0"/>
    <n v="0"/>
    <n v="0"/>
    <n v="0"/>
    <n v="0"/>
    <n v="0"/>
    <n v="0"/>
    <n v="0"/>
    <n v="0"/>
    <n v="0"/>
    <n v="0"/>
    <n v="0"/>
    <n v="0"/>
    <n v="0"/>
    <n v="2"/>
    <n v="0"/>
    <n v="56"/>
    <n v="9"/>
    <n v="260"/>
    <n v="599"/>
    <n v="506"/>
    <n v="72"/>
    <n v="39"/>
    <m/>
    <m/>
    <m/>
    <m/>
    <m/>
    <m/>
    <m/>
  </r>
  <r>
    <x v="0"/>
    <x v="4"/>
    <x v="15"/>
    <x v="6"/>
    <n v="68"/>
    <n v="2"/>
    <n v="0"/>
    <n v="0"/>
    <n v="0"/>
    <n v="35"/>
    <n v="2"/>
    <n v="4"/>
    <n v="4"/>
    <n v="9"/>
    <n v="6"/>
    <n v="0"/>
    <n v="0"/>
    <n v="280"/>
    <n v="224"/>
    <n v="12"/>
    <n v="2"/>
    <n v="4"/>
    <n v="765"/>
    <n v="317"/>
    <n v="21"/>
    <n v="55"/>
    <n v="41"/>
    <n v="635"/>
    <n v="209"/>
    <n v="8"/>
    <n v="29"/>
    <n v="81"/>
    <n v="114"/>
    <n v="11"/>
    <n v="2"/>
    <n v="16"/>
    <n v="15"/>
    <n v="42"/>
    <n v="10"/>
    <n v="1"/>
    <n v="1"/>
    <n v="0"/>
    <n v="0"/>
    <n v="0"/>
    <n v="0"/>
    <n v="0"/>
    <n v="0"/>
    <n v="0"/>
    <n v="0"/>
    <n v="0"/>
    <n v="0"/>
    <n v="0"/>
    <n v="0"/>
    <n v="0"/>
    <n v="0"/>
    <n v="0"/>
    <n v="0"/>
    <n v="0"/>
    <n v="2"/>
    <n v="0"/>
    <n v="56"/>
    <n v="9"/>
    <n v="260"/>
    <n v="605"/>
    <n v="507"/>
    <n v="72"/>
    <n v="38"/>
    <m/>
    <m/>
    <m/>
    <m/>
    <m/>
    <m/>
    <m/>
  </r>
  <r>
    <x v="0"/>
    <x v="4"/>
    <x v="15"/>
    <x v="7"/>
    <n v="68"/>
    <n v="2"/>
    <n v="0"/>
    <n v="0"/>
    <n v="0"/>
    <n v="37"/>
    <n v="2"/>
    <n v="4"/>
    <n v="4"/>
    <n v="9"/>
    <n v="7"/>
    <n v="0"/>
    <n v="0"/>
    <n v="281"/>
    <n v="229"/>
    <n v="12"/>
    <n v="1"/>
    <n v="5"/>
    <n v="768"/>
    <n v="344"/>
    <n v="20"/>
    <n v="54"/>
    <n v="42"/>
    <n v="637"/>
    <n v="268"/>
    <n v="8"/>
    <n v="30"/>
    <n v="80"/>
    <n v="114"/>
    <n v="12"/>
    <n v="2"/>
    <n v="17"/>
    <n v="15"/>
    <n v="44"/>
    <n v="16"/>
    <n v="1"/>
    <n v="3"/>
    <n v="0"/>
    <n v="0"/>
    <n v="0"/>
    <n v="0"/>
    <n v="0"/>
    <n v="0"/>
    <n v="0"/>
    <n v="0"/>
    <n v="0"/>
    <n v="0"/>
    <n v="0"/>
    <n v="0"/>
    <n v="0"/>
    <n v="0"/>
    <n v="0"/>
    <n v="0"/>
    <n v="0"/>
    <n v="2"/>
    <n v="0"/>
    <n v="56"/>
    <n v="9"/>
    <n v="261"/>
    <n v="607"/>
    <n v="510"/>
    <n v="71"/>
    <n v="38"/>
    <m/>
    <m/>
    <m/>
    <m/>
    <m/>
    <m/>
    <m/>
  </r>
  <r>
    <x v="0"/>
    <x v="4"/>
    <x v="15"/>
    <x v="8"/>
    <n v="66"/>
    <n v="2"/>
    <n v="1"/>
    <n v="0"/>
    <n v="0"/>
    <n v="39"/>
    <n v="2"/>
    <n v="4"/>
    <n v="4"/>
    <n v="9"/>
    <n v="8"/>
    <n v="0"/>
    <n v="0"/>
    <n v="283"/>
    <n v="237"/>
    <n v="12"/>
    <n v="2"/>
    <n v="4"/>
    <n v="775"/>
    <n v="375"/>
    <n v="21"/>
    <n v="54"/>
    <n v="43"/>
    <n v="638"/>
    <n v="304"/>
    <n v="8"/>
    <n v="30"/>
    <n v="82"/>
    <n v="115"/>
    <n v="22"/>
    <n v="2"/>
    <n v="17"/>
    <n v="15"/>
    <n v="45"/>
    <n v="28"/>
    <n v="1"/>
    <n v="3"/>
    <n v="0"/>
    <n v="0"/>
    <n v="0"/>
    <n v="0"/>
    <n v="0"/>
    <n v="0"/>
    <n v="0"/>
    <n v="0"/>
    <n v="0"/>
    <n v="0"/>
    <n v="0"/>
    <n v="0"/>
    <n v="0"/>
    <n v="0"/>
    <n v="0"/>
    <n v="0"/>
    <n v="0"/>
    <n v="2"/>
    <n v="0"/>
    <n v="54"/>
    <n v="9"/>
    <n v="263"/>
    <n v="616"/>
    <n v="510"/>
    <n v="73"/>
    <n v="39"/>
    <n v="2809"/>
    <n v="572"/>
    <n v="0"/>
    <n v="40"/>
    <n v="241"/>
    <n v="727"/>
    <n v="1657"/>
  </r>
  <r>
    <x v="0"/>
    <x v="4"/>
    <x v="15"/>
    <x v="9"/>
    <n v="66"/>
    <n v="2"/>
    <n v="1"/>
    <n v="0"/>
    <n v="0"/>
    <n v="40"/>
    <n v="2"/>
    <n v="4"/>
    <n v="4"/>
    <n v="9"/>
    <n v="9"/>
    <n v="0"/>
    <n v="0"/>
    <n v="280"/>
    <n v="238"/>
    <n v="12"/>
    <n v="2"/>
    <n v="4"/>
    <n v="773"/>
    <n v="414"/>
    <n v="21"/>
    <n v="54"/>
    <n v="42"/>
    <n v="634"/>
    <n v="333"/>
    <n v="7"/>
    <n v="30"/>
    <n v="80"/>
    <n v="115"/>
    <n v="31"/>
    <n v="2"/>
    <n v="17"/>
    <n v="13"/>
    <n v="45"/>
    <n v="31"/>
    <n v="1"/>
    <n v="3"/>
    <n v="0"/>
    <n v="0"/>
    <n v="0"/>
    <n v="0"/>
    <n v="0"/>
    <n v="0"/>
    <n v="0"/>
    <n v="0"/>
    <n v="0"/>
    <n v="0"/>
    <n v="0"/>
    <n v="0"/>
    <n v="0"/>
    <n v="0"/>
    <n v="0"/>
    <n v="0"/>
    <n v="0"/>
    <n v="2"/>
    <n v="0"/>
    <n v="54"/>
    <n v="9"/>
    <n v="260"/>
    <n v="618"/>
    <n v="509"/>
    <n v="74"/>
    <n v="38"/>
    <n v="2784"/>
    <n v="728"/>
    <n v="0"/>
    <n v="39"/>
    <n v="240"/>
    <n v="717"/>
    <n v="1648"/>
  </r>
  <r>
    <x v="0"/>
    <x v="4"/>
    <x v="15"/>
    <x v="10"/>
    <n v="66"/>
    <n v="2"/>
    <n v="1"/>
    <n v="0"/>
    <n v="0"/>
    <n v="43"/>
    <n v="2"/>
    <n v="4"/>
    <n v="4"/>
    <n v="9"/>
    <n v="9"/>
    <n v="0"/>
    <n v="0"/>
    <n v="279"/>
    <n v="239"/>
    <n v="11"/>
    <n v="2"/>
    <n v="4"/>
    <n v="777"/>
    <n v="425"/>
    <n v="21"/>
    <n v="55"/>
    <n v="42"/>
    <n v="634"/>
    <n v="350"/>
    <n v="7"/>
    <n v="30"/>
    <n v="79"/>
    <n v="115"/>
    <n v="35"/>
    <n v="2"/>
    <n v="17"/>
    <n v="13"/>
    <n v="45"/>
    <n v="32"/>
    <n v="1"/>
    <n v="3"/>
    <n v="0"/>
    <n v="0"/>
    <n v="0"/>
    <n v="0"/>
    <n v="0"/>
    <n v="0"/>
    <n v="0"/>
    <n v="0"/>
    <n v="0"/>
    <n v="0"/>
    <n v="0"/>
    <n v="0"/>
    <n v="0"/>
    <n v="0"/>
    <n v="0"/>
    <n v="0"/>
    <n v="0"/>
    <n v="2"/>
    <n v="0"/>
    <n v="54"/>
    <n v="9"/>
    <n v="259"/>
    <n v="621"/>
    <n v="510"/>
    <n v="74"/>
    <n v="38"/>
    <n v="2783"/>
    <n v="818"/>
    <n v="0"/>
    <n v="39"/>
    <n v="237"/>
    <n v="716"/>
    <n v="1654"/>
  </r>
  <r>
    <x v="0"/>
    <x v="4"/>
    <x v="15"/>
    <x v="11"/>
    <n v="64"/>
    <n v="2"/>
    <n v="1"/>
    <n v="0"/>
    <n v="0"/>
    <n v="42"/>
    <n v="2"/>
    <n v="4"/>
    <n v="4"/>
    <n v="9"/>
    <n v="9"/>
    <n v="0"/>
    <n v="0"/>
    <n v="278"/>
    <n v="238"/>
    <n v="11"/>
    <n v="2"/>
    <n v="4"/>
    <n v="775"/>
    <n v="433"/>
    <n v="21"/>
    <n v="55"/>
    <n v="41"/>
    <n v="631"/>
    <n v="351"/>
    <n v="7"/>
    <n v="31"/>
    <n v="76"/>
    <n v="114"/>
    <n v="35"/>
    <n v="2"/>
    <n v="17"/>
    <n v="12"/>
    <n v="45"/>
    <n v="32"/>
    <n v="1"/>
    <n v="3"/>
    <n v="0"/>
    <n v="0"/>
    <n v="0"/>
    <n v="0"/>
    <n v="0"/>
    <n v="0"/>
    <n v="0"/>
    <n v="0"/>
    <n v="0"/>
    <n v="0"/>
    <n v="0"/>
    <n v="0"/>
    <n v="0"/>
    <n v="0"/>
    <n v="0"/>
    <n v="0"/>
    <n v="0"/>
    <n v="2"/>
    <n v="0"/>
    <n v="52"/>
    <n v="9"/>
    <n v="258"/>
    <n v="623"/>
    <n v="508"/>
    <n v="73"/>
    <n v="38"/>
    <n v="2772"/>
    <n v="855"/>
    <n v="0"/>
    <n v="39"/>
    <n v="245"/>
    <n v="689"/>
    <n v="1653"/>
  </r>
  <r>
    <x v="0"/>
    <x v="4"/>
    <x v="15"/>
    <x v="12"/>
    <n v="64"/>
    <n v="2"/>
    <n v="1"/>
    <n v="0"/>
    <n v="0"/>
    <n v="43"/>
    <n v="2"/>
    <n v="5"/>
    <n v="3"/>
    <n v="9"/>
    <n v="9"/>
    <n v="0"/>
    <n v="0"/>
    <n v="278"/>
    <n v="240"/>
    <n v="11"/>
    <n v="3"/>
    <n v="3"/>
    <n v="782"/>
    <n v="446"/>
    <n v="21"/>
    <n v="56"/>
    <n v="42"/>
    <n v="628"/>
    <n v="349"/>
    <n v="7"/>
    <n v="32"/>
    <n v="77"/>
    <n v="114"/>
    <n v="36"/>
    <n v="2"/>
    <n v="17"/>
    <n v="12"/>
    <n v="44"/>
    <n v="32"/>
    <n v="1"/>
    <n v="3"/>
    <n v="0"/>
    <n v="0"/>
    <n v="0"/>
    <n v="0"/>
    <n v="0"/>
    <n v="0"/>
    <n v="0"/>
    <n v="0"/>
    <n v="0"/>
    <n v="0"/>
    <n v="0"/>
    <n v="0"/>
    <n v="0"/>
    <n v="0"/>
    <n v="0"/>
    <n v="0"/>
    <n v="0"/>
    <n v="2"/>
    <n v="0"/>
    <n v="52"/>
    <n v="9"/>
    <n v="257"/>
    <n v="630"/>
    <n v="502"/>
    <n v="73"/>
    <n v="38"/>
    <n v="2767"/>
    <n v="883"/>
    <n v="0"/>
    <n v="40"/>
    <n v="243"/>
    <n v="682"/>
    <n v="1652"/>
  </r>
  <r>
    <x v="0"/>
    <x v="4"/>
    <x v="15"/>
    <x v="13"/>
    <n v="65"/>
    <n v="2"/>
    <n v="1"/>
    <n v="0"/>
    <n v="0"/>
    <n v="43"/>
    <n v="2"/>
    <n v="5"/>
    <n v="3"/>
    <n v="9"/>
    <n v="9"/>
    <n v="0"/>
    <n v="0"/>
    <n v="279"/>
    <n v="242"/>
    <n v="11"/>
    <n v="2"/>
    <n v="3"/>
    <n v="782"/>
    <n v="449"/>
    <n v="21"/>
    <n v="57"/>
    <n v="43"/>
    <n v="628"/>
    <n v="353"/>
    <n v="7"/>
    <n v="33"/>
    <n v="76"/>
    <n v="115"/>
    <n v="36"/>
    <n v="1"/>
    <n v="17"/>
    <n v="12"/>
    <n v="45"/>
    <n v="32"/>
    <n v="1"/>
    <n v="3"/>
    <n v="0"/>
    <n v="0"/>
    <n v="0"/>
    <n v="0"/>
    <n v="0"/>
    <n v="0"/>
    <n v="0"/>
    <n v="0"/>
    <n v="0"/>
    <n v="0"/>
    <n v="0"/>
    <n v="0"/>
    <n v="0"/>
    <n v="0"/>
    <n v="0"/>
    <n v="0"/>
    <n v="0"/>
    <n v="2"/>
    <n v="0"/>
    <n v="53"/>
    <n v="9"/>
    <n v="259"/>
    <n v="629"/>
    <n v="503"/>
    <n v="73"/>
    <n v="39"/>
    <n v="2773"/>
    <n v="901"/>
    <n v="0"/>
    <n v="40"/>
    <n v="249"/>
    <n v="676"/>
    <n v="1658"/>
  </r>
  <r>
    <x v="0"/>
    <x v="4"/>
    <x v="15"/>
    <x v="14"/>
    <n v="66"/>
    <n v="2"/>
    <n v="1"/>
    <n v="0"/>
    <n v="0"/>
    <n v="43"/>
    <n v="2"/>
    <n v="6"/>
    <n v="3"/>
    <n v="9"/>
    <n v="9"/>
    <n v="0"/>
    <n v="0"/>
    <n v="278"/>
    <n v="244"/>
    <n v="11"/>
    <n v="2"/>
    <n v="3"/>
    <n v="783"/>
    <n v="459"/>
    <n v="22"/>
    <n v="57"/>
    <n v="42"/>
    <n v="626"/>
    <n v="357"/>
    <n v="7"/>
    <n v="33"/>
    <n v="75"/>
    <n v="115"/>
    <n v="38"/>
    <n v="1"/>
    <n v="18"/>
    <n v="11"/>
    <n v="45"/>
    <n v="32"/>
    <n v="1"/>
    <n v="3"/>
    <n v="0"/>
    <n v="0"/>
    <n v="0"/>
    <n v="0"/>
    <n v="0"/>
    <n v="0"/>
    <n v="0"/>
    <n v="0"/>
    <n v="0"/>
    <n v="0"/>
    <n v="0"/>
    <n v="0"/>
    <n v="0"/>
    <n v="0"/>
    <n v="0"/>
    <n v="0"/>
    <n v="0"/>
    <n v="2"/>
    <n v="0"/>
    <n v="53"/>
    <n v="9"/>
    <n v="258"/>
    <n v="629"/>
    <n v="501"/>
    <n v="74"/>
    <n v="39"/>
    <n v="2766"/>
    <n v="937"/>
    <n v="0"/>
    <n v="41"/>
    <n v="250"/>
    <n v="667"/>
    <n v="1666"/>
  </r>
  <r>
    <x v="0"/>
    <x v="4"/>
    <x v="15"/>
    <x v="15"/>
    <n v="66"/>
    <n v="2"/>
    <n v="2"/>
    <n v="0"/>
    <n v="0"/>
    <n v="44"/>
    <n v="2"/>
    <n v="6"/>
    <n v="3"/>
    <n v="9"/>
    <n v="9"/>
    <n v="0"/>
    <n v="0"/>
    <n v="277"/>
    <n v="243"/>
    <n v="11"/>
    <n v="2"/>
    <n v="3"/>
    <n v="783"/>
    <n v="462"/>
    <n v="22"/>
    <n v="56"/>
    <n v="42"/>
    <n v="627"/>
    <n v="358"/>
    <n v="7"/>
    <n v="33"/>
    <n v="75"/>
    <n v="117"/>
    <n v="39"/>
    <n v="1"/>
    <n v="19"/>
    <n v="12"/>
    <n v="46"/>
    <n v="33"/>
    <n v="1"/>
    <n v="3"/>
    <n v="0"/>
    <n v="0"/>
    <n v="0"/>
    <n v="0"/>
    <n v="0"/>
    <n v="0"/>
    <n v="0"/>
    <n v="0"/>
    <n v="0"/>
    <n v="0"/>
    <n v="0"/>
    <n v="0"/>
    <n v="0"/>
    <n v="0"/>
    <n v="0"/>
    <n v="0"/>
    <n v="0"/>
    <n v="2"/>
    <n v="0"/>
    <n v="54"/>
    <n v="9"/>
    <n v="257"/>
    <n v="630"/>
    <n v="503"/>
    <n v="75"/>
    <n v="40"/>
    <n v="2774"/>
    <n v="942"/>
    <n v="0"/>
    <n v="41"/>
    <n v="256"/>
    <n v="664"/>
    <n v="1674"/>
  </r>
  <r>
    <x v="0"/>
    <x v="4"/>
    <x v="15"/>
    <x v="16"/>
    <n v="66"/>
    <n v="2"/>
    <n v="2"/>
    <n v="0"/>
    <n v="0"/>
    <n v="44"/>
    <n v="2"/>
    <n v="5"/>
    <n v="3"/>
    <n v="9"/>
    <n v="9"/>
    <n v="0"/>
    <n v="0"/>
    <n v="276"/>
    <n v="242"/>
    <n v="11"/>
    <n v="2"/>
    <n v="3"/>
    <n v="785"/>
    <n v="465"/>
    <n v="22"/>
    <n v="56"/>
    <n v="41"/>
    <n v="628"/>
    <n v="361"/>
    <n v="7"/>
    <n v="36"/>
    <n v="72"/>
    <n v="116"/>
    <n v="40"/>
    <n v="1"/>
    <n v="19"/>
    <n v="12"/>
    <n v="46"/>
    <n v="33"/>
    <n v="1"/>
    <n v="3"/>
    <n v="0"/>
    <n v="0"/>
    <n v="0"/>
    <n v="0"/>
    <n v="0"/>
    <n v="0"/>
    <n v="0"/>
    <n v="0"/>
    <n v="0"/>
    <n v="0"/>
    <n v="0"/>
    <n v="0"/>
    <n v="0"/>
    <n v="0"/>
    <n v="0"/>
    <n v="0"/>
    <n v="0"/>
    <n v="2"/>
    <n v="0"/>
    <n v="54"/>
    <n v="9"/>
    <n v="256"/>
    <n v="631"/>
    <n v="504"/>
    <n v="75"/>
    <n v="40"/>
    <n v="2776"/>
    <n v="956"/>
    <n v="0"/>
    <n v="40"/>
    <n v="263"/>
    <n v="652"/>
    <n v="1683"/>
  </r>
  <r>
    <x v="0"/>
    <x v="1"/>
    <x v="16"/>
    <x v="17"/>
    <n v="127"/>
    <n v="1"/>
    <n v="0"/>
    <n v="0"/>
    <n v="0"/>
    <n v="27"/>
    <n v="4"/>
    <n v="5"/>
    <n v="4"/>
    <n v="8"/>
    <n v="0"/>
    <n v="0"/>
    <n v="0"/>
    <n v="549"/>
    <n v="238"/>
    <n v="21"/>
    <n v="4"/>
    <n v="61"/>
    <n v="1455"/>
    <n v="101"/>
    <n v="46"/>
    <n v="72"/>
    <n v="166"/>
    <n v="1007"/>
    <n v="49"/>
    <n v="9"/>
    <n v="63"/>
    <n v="246"/>
    <n v="168"/>
    <n v="6"/>
    <n v="1"/>
    <n v="0"/>
    <n v="49"/>
    <n v="18"/>
    <n v="0"/>
    <n v="0"/>
    <n v="0"/>
    <n v="0"/>
    <n v="0"/>
    <n v="0"/>
    <n v="0"/>
    <n v="0"/>
    <n v="0"/>
    <n v="0"/>
    <n v="0"/>
    <n v="0"/>
    <n v="0"/>
    <n v="0"/>
    <n v="0"/>
    <n v="0"/>
    <n v="0"/>
    <n v="0"/>
    <n v="0"/>
    <n v="0"/>
    <m/>
    <m/>
    <m/>
    <m/>
    <m/>
    <m/>
    <m/>
    <m/>
    <m/>
    <m/>
    <m/>
    <m/>
    <m/>
    <m/>
    <m/>
    <m/>
  </r>
  <r>
    <x v="0"/>
    <x v="1"/>
    <x v="16"/>
    <x v="18"/>
    <n v="127"/>
    <n v="1"/>
    <n v="0"/>
    <n v="0"/>
    <n v="0"/>
    <n v="36"/>
    <n v="4"/>
    <n v="5"/>
    <n v="4"/>
    <n v="8"/>
    <n v="0"/>
    <n v="0"/>
    <n v="0"/>
    <n v="550"/>
    <n v="277"/>
    <n v="21"/>
    <n v="4"/>
    <n v="61"/>
    <n v="1454"/>
    <n v="120"/>
    <n v="45"/>
    <n v="71"/>
    <n v="165"/>
    <n v="1010"/>
    <n v="54"/>
    <n v="8"/>
    <n v="62"/>
    <n v="250"/>
    <n v="169"/>
    <n v="6"/>
    <n v="1"/>
    <n v="0"/>
    <n v="49"/>
    <n v="18"/>
    <n v="0"/>
    <n v="0"/>
    <n v="0"/>
    <n v="0"/>
    <n v="0"/>
    <n v="0"/>
    <n v="0"/>
    <n v="0"/>
    <n v="0"/>
    <n v="0"/>
    <n v="0"/>
    <n v="0"/>
    <n v="0"/>
    <n v="0"/>
    <n v="0"/>
    <n v="0"/>
    <n v="0"/>
    <n v="0"/>
    <n v="0"/>
    <n v="0"/>
    <m/>
    <m/>
    <m/>
    <m/>
    <m/>
    <m/>
    <m/>
    <m/>
    <m/>
    <m/>
    <m/>
    <m/>
    <m/>
    <m/>
    <m/>
    <m/>
  </r>
  <r>
    <x v="0"/>
    <x v="1"/>
    <x v="16"/>
    <x v="19"/>
    <n v="127"/>
    <n v="1"/>
    <n v="0"/>
    <n v="0"/>
    <n v="0"/>
    <n v="38"/>
    <n v="4"/>
    <n v="5"/>
    <n v="4"/>
    <n v="8"/>
    <n v="1"/>
    <n v="0"/>
    <n v="0"/>
    <n v="550"/>
    <n v="307"/>
    <n v="21"/>
    <n v="4"/>
    <n v="61"/>
    <n v="1457"/>
    <n v="155"/>
    <n v="43"/>
    <n v="69"/>
    <n v="163"/>
    <n v="1015"/>
    <n v="66"/>
    <n v="8"/>
    <n v="62"/>
    <n v="258"/>
    <n v="168"/>
    <n v="9"/>
    <n v="1"/>
    <n v="0"/>
    <n v="49"/>
    <n v="19"/>
    <n v="0"/>
    <n v="0"/>
    <n v="0"/>
    <n v="0"/>
    <n v="0"/>
    <n v="0"/>
    <n v="0"/>
    <n v="0"/>
    <n v="0"/>
    <n v="0"/>
    <n v="0"/>
    <n v="0"/>
    <n v="0"/>
    <n v="0"/>
    <n v="0"/>
    <n v="0"/>
    <n v="0"/>
    <n v="0"/>
    <n v="0"/>
    <n v="0"/>
    <n v="0"/>
    <n v="0"/>
    <n v="113"/>
    <n v="8"/>
    <n v="453"/>
    <n v="1114"/>
    <n v="657"/>
    <n v="104"/>
    <n v="18"/>
    <m/>
    <m/>
    <m/>
    <m/>
    <m/>
    <m/>
    <m/>
  </r>
  <r>
    <x v="0"/>
    <x v="1"/>
    <x v="16"/>
    <x v="20"/>
    <n v="127"/>
    <n v="1"/>
    <n v="0"/>
    <n v="0"/>
    <n v="0"/>
    <n v="44"/>
    <n v="4"/>
    <n v="5"/>
    <n v="4"/>
    <n v="8"/>
    <n v="2"/>
    <n v="0"/>
    <n v="0"/>
    <n v="550"/>
    <n v="347"/>
    <n v="21"/>
    <n v="4"/>
    <n v="61"/>
    <n v="1466"/>
    <n v="237"/>
    <n v="42"/>
    <n v="68"/>
    <n v="163"/>
    <n v="1017"/>
    <n v="100"/>
    <n v="8"/>
    <n v="62"/>
    <n v="259"/>
    <n v="169"/>
    <n v="10"/>
    <n v="1"/>
    <n v="0"/>
    <n v="49"/>
    <n v="21"/>
    <n v="0"/>
    <n v="0"/>
    <n v="0"/>
    <n v="0"/>
    <n v="0"/>
    <n v="0"/>
    <n v="0"/>
    <n v="0"/>
    <n v="0"/>
    <n v="0"/>
    <n v="0"/>
    <n v="0"/>
    <n v="0"/>
    <n v="0"/>
    <n v="0"/>
    <n v="0"/>
    <n v="0"/>
    <n v="0"/>
    <n v="0"/>
    <n v="0"/>
    <n v="0"/>
    <n v="0"/>
    <n v="113"/>
    <n v="8"/>
    <n v="453"/>
    <n v="1127"/>
    <n v="659"/>
    <n v="104"/>
    <n v="20"/>
    <m/>
    <m/>
    <m/>
    <m/>
    <m/>
    <m/>
    <m/>
  </r>
  <r>
    <x v="0"/>
    <x v="1"/>
    <x v="16"/>
    <x v="21"/>
    <n v="126"/>
    <n v="1"/>
    <n v="0"/>
    <n v="0"/>
    <n v="0"/>
    <n v="54"/>
    <n v="4"/>
    <n v="5"/>
    <n v="4"/>
    <n v="8"/>
    <n v="3"/>
    <n v="0"/>
    <n v="0"/>
    <n v="550"/>
    <n v="369"/>
    <n v="21"/>
    <n v="4"/>
    <n v="62"/>
    <n v="1473"/>
    <n v="342"/>
    <n v="42"/>
    <n v="68"/>
    <n v="162"/>
    <n v="1017"/>
    <n v="146"/>
    <n v="8"/>
    <n v="62"/>
    <n v="261"/>
    <n v="175"/>
    <n v="9"/>
    <n v="1"/>
    <n v="0"/>
    <n v="52"/>
    <n v="21"/>
    <n v="0"/>
    <n v="0"/>
    <n v="0"/>
    <n v="0"/>
    <n v="0"/>
    <n v="0"/>
    <n v="0"/>
    <n v="0"/>
    <n v="0"/>
    <n v="0"/>
    <n v="0"/>
    <n v="0"/>
    <n v="0"/>
    <n v="0"/>
    <n v="0"/>
    <n v="0"/>
    <n v="0"/>
    <n v="0"/>
    <n v="0"/>
    <n v="0"/>
    <n v="0"/>
    <n v="0"/>
    <n v="112"/>
    <n v="8"/>
    <n v="454"/>
    <n v="1138"/>
    <n v="656"/>
    <n v="107"/>
    <n v="20"/>
    <m/>
    <m/>
    <m/>
    <m/>
    <m/>
    <m/>
    <m/>
  </r>
  <r>
    <x v="0"/>
    <x v="1"/>
    <x v="16"/>
    <x v="22"/>
    <n v="127"/>
    <n v="1"/>
    <n v="0"/>
    <n v="0"/>
    <n v="0"/>
    <n v="65"/>
    <n v="4"/>
    <n v="5"/>
    <n v="5"/>
    <n v="8"/>
    <n v="4"/>
    <n v="0"/>
    <n v="0"/>
    <n v="552"/>
    <n v="381"/>
    <n v="21"/>
    <n v="4"/>
    <n v="62"/>
    <n v="1477"/>
    <n v="416"/>
    <n v="42"/>
    <n v="68"/>
    <n v="164"/>
    <n v="1015"/>
    <n v="212"/>
    <n v="8"/>
    <n v="62"/>
    <n v="261"/>
    <n v="175"/>
    <n v="16"/>
    <n v="1"/>
    <n v="0"/>
    <n v="51"/>
    <n v="21"/>
    <n v="1"/>
    <n v="0"/>
    <n v="0"/>
    <n v="0"/>
    <n v="0"/>
    <n v="0"/>
    <n v="0"/>
    <n v="0"/>
    <n v="0"/>
    <n v="0"/>
    <n v="0"/>
    <n v="0"/>
    <n v="0"/>
    <n v="0"/>
    <n v="0"/>
    <n v="0"/>
    <n v="0"/>
    <n v="0"/>
    <n v="0"/>
    <n v="0"/>
    <n v="0"/>
    <n v="0"/>
    <n v="112"/>
    <n v="8"/>
    <n v="456"/>
    <n v="1140"/>
    <n v="655"/>
    <n v="108"/>
    <n v="20"/>
    <m/>
    <m/>
    <m/>
    <m/>
    <m/>
    <m/>
    <m/>
  </r>
  <r>
    <x v="0"/>
    <x v="1"/>
    <x v="16"/>
    <x v="23"/>
    <n v="128"/>
    <n v="1"/>
    <n v="0"/>
    <n v="0"/>
    <n v="0"/>
    <n v="71"/>
    <n v="4"/>
    <n v="5"/>
    <n v="5"/>
    <n v="8"/>
    <n v="4"/>
    <n v="0"/>
    <n v="0"/>
    <n v="554"/>
    <n v="394"/>
    <n v="21"/>
    <n v="4"/>
    <n v="63"/>
    <n v="1481"/>
    <n v="507"/>
    <n v="42"/>
    <n v="69"/>
    <n v="166"/>
    <n v="1017"/>
    <n v="291"/>
    <n v="8"/>
    <n v="61"/>
    <n v="265"/>
    <n v="178"/>
    <n v="25"/>
    <n v="1"/>
    <n v="0"/>
    <n v="49"/>
    <n v="21"/>
    <n v="5"/>
    <n v="0"/>
    <n v="0"/>
    <n v="0"/>
    <n v="0"/>
    <n v="0"/>
    <n v="0"/>
    <n v="0"/>
    <n v="0"/>
    <n v="0"/>
    <n v="0"/>
    <n v="0"/>
    <n v="0"/>
    <n v="0"/>
    <n v="0"/>
    <n v="0"/>
    <n v="0"/>
    <n v="0"/>
    <n v="0"/>
    <n v="0"/>
    <n v="0"/>
    <n v="0"/>
    <n v="113"/>
    <n v="8"/>
    <n v="457"/>
    <n v="1141"/>
    <n v="656"/>
    <n v="111"/>
    <n v="20"/>
    <m/>
    <m/>
    <m/>
    <m/>
    <m/>
    <m/>
    <m/>
  </r>
  <r>
    <x v="0"/>
    <x v="1"/>
    <x v="16"/>
    <x v="24"/>
    <n v="128"/>
    <n v="1"/>
    <n v="0"/>
    <n v="0"/>
    <n v="0"/>
    <n v="77"/>
    <n v="4"/>
    <n v="5"/>
    <n v="5"/>
    <n v="8"/>
    <n v="4"/>
    <n v="0"/>
    <n v="0"/>
    <n v="552"/>
    <n v="403"/>
    <n v="21"/>
    <n v="4"/>
    <n v="62"/>
    <n v="1485"/>
    <n v="598"/>
    <n v="42"/>
    <n v="66"/>
    <n v="168"/>
    <n v="1016"/>
    <n v="372"/>
    <n v="8"/>
    <n v="60"/>
    <n v="264"/>
    <n v="181"/>
    <n v="31"/>
    <n v="1"/>
    <n v="1"/>
    <n v="49"/>
    <n v="21"/>
    <n v="7"/>
    <n v="0"/>
    <n v="0"/>
    <n v="0"/>
    <n v="0"/>
    <n v="0"/>
    <n v="0"/>
    <n v="0"/>
    <n v="0"/>
    <n v="0"/>
    <n v="0"/>
    <n v="0"/>
    <n v="0"/>
    <n v="0"/>
    <n v="0"/>
    <n v="0"/>
    <n v="0"/>
    <n v="0"/>
    <n v="0"/>
    <n v="0"/>
    <n v="0"/>
    <n v="0"/>
    <n v="113"/>
    <n v="8"/>
    <n v="456"/>
    <n v="1143"/>
    <n v="658"/>
    <n v="112"/>
    <n v="20"/>
    <m/>
    <m/>
    <m/>
    <m/>
    <m/>
    <m/>
    <m/>
  </r>
  <r>
    <x v="0"/>
    <x v="1"/>
    <x v="16"/>
    <x v="25"/>
    <n v="127"/>
    <n v="1"/>
    <n v="0"/>
    <n v="0"/>
    <n v="0"/>
    <n v="78"/>
    <n v="4"/>
    <n v="5"/>
    <n v="5"/>
    <n v="8"/>
    <n v="6"/>
    <n v="0"/>
    <n v="0"/>
    <n v="553"/>
    <n v="419"/>
    <n v="21"/>
    <n v="4"/>
    <n v="62"/>
    <n v="1486"/>
    <n v="688"/>
    <n v="43"/>
    <n v="65"/>
    <n v="167"/>
    <n v="1015"/>
    <n v="441"/>
    <n v="7"/>
    <n v="60"/>
    <n v="267"/>
    <n v="181"/>
    <n v="39"/>
    <n v="1"/>
    <n v="1"/>
    <n v="47"/>
    <n v="21"/>
    <n v="13"/>
    <n v="0"/>
    <n v="0"/>
    <n v="0"/>
    <n v="0"/>
    <n v="0"/>
    <n v="0"/>
    <n v="0"/>
    <n v="0"/>
    <n v="0"/>
    <n v="0"/>
    <n v="0"/>
    <n v="0"/>
    <n v="0"/>
    <n v="0"/>
    <n v="0"/>
    <n v="0"/>
    <n v="0"/>
    <n v="0"/>
    <n v="0"/>
    <n v="0"/>
    <n v="0"/>
    <n v="112"/>
    <n v="8"/>
    <n v="457"/>
    <n v="1148"/>
    <n v="657"/>
    <n v="114"/>
    <n v="20"/>
    <n v="5463"/>
    <n v="900"/>
    <n v="0"/>
    <n v="43"/>
    <n v="72"/>
    <n v="2554"/>
    <n v="2575"/>
  </r>
  <r>
    <x v="0"/>
    <x v="1"/>
    <x v="16"/>
    <x v="26"/>
    <n v="127"/>
    <n v="1"/>
    <n v="0"/>
    <n v="0"/>
    <n v="0"/>
    <n v="84"/>
    <n v="3"/>
    <n v="5"/>
    <n v="4"/>
    <n v="8"/>
    <n v="6"/>
    <n v="0"/>
    <n v="0"/>
    <n v="554"/>
    <n v="430"/>
    <n v="21"/>
    <n v="4"/>
    <n v="64"/>
    <n v="1490"/>
    <n v="778"/>
    <n v="44"/>
    <n v="64"/>
    <n v="163"/>
    <n v="1015"/>
    <n v="482"/>
    <n v="7"/>
    <n v="59"/>
    <n v="270"/>
    <n v="182"/>
    <n v="51"/>
    <n v="1"/>
    <n v="1"/>
    <n v="47"/>
    <n v="21"/>
    <n v="16"/>
    <n v="0"/>
    <n v="0"/>
    <n v="0"/>
    <n v="0"/>
    <n v="0"/>
    <n v="0"/>
    <n v="0"/>
    <n v="0"/>
    <n v="0"/>
    <n v="0"/>
    <n v="0"/>
    <n v="0"/>
    <n v="0"/>
    <n v="0"/>
    <n v="0"/>
    <n v="0"/>
    <n v="0"/>
    <n v="0"/>
    <n v="0"/>
    <n v="0"/>
    <n v="0"/>
    <n v="112"/>
    <n v="8"/>
    <n v="457"/>
    <n v="1154"/>
    <n v="662"/>
    <n v="115"/>
    <n v="20"/>
    <n v="5472"/>
    <n v="1219"/>
    <n v="0"/>
    <n v="44"/>
    <n v="71"/>
    <n v="2551"/>
    <n v="2603"/>
  </r>
  <r>
    <x v="0"/>
    <x v="1"/>
    <x v="16"/>
    <x v="27"/>
    <n v="127"/>
    <n v="1"/>
    <n v="0"/>
    <n v="0"/>
    <n v="0"/>
    <n v="85"/>
    <n v="3"/>
    <n v="5"/>
    <n v="4"/>
    <n v="8"/>
    <n v="6"/>
    <n v="0"/>
    <n v="0"/>
    <n v="555"/>
    <n v="431"/>
    <n v="21"/>
    <n v="4"/>
    <n v="65"/>
    <n v="1496"/>
    <n v="813"/>
    <n v="44"/>
    <n v="63"/>
    <n v="163"/>
    <n v="1019"/>
    <n v="499"/>
    <n v="7"/>
    <n v="59"/>
    <n v="272"/>
    <n v="179"/>
    <n v="55"/>
    <n v="1"/>
    <n v="1"/>
    <n v="47"/>
    <n v="20"/>
    <n v="15"/>
    <n v="0"/>
    <n v="0"/>
    <n v="0"/>
    <n v="0"/>
    <n v="0"/>
    <n v="0"/>
    <n v="0"/>
    <n v="0"/>
    <n v="0"/>
    <n v="0"/>
    <n v="0"/>
    <n v="0"/>
    <n v="0"/>
    <n v="0"/>
    <n v="0"/>
    <n v="0"/>
    <n v="0"/>
    <n v="0"/>
    <n v="0"/>
    <n v="0"/>
    <n v="0"/>
    <n v="112"/>
    <n v="8"/>
    <n v="457"/>
    <n v="1160"/>
    <n v="665"/>
    <n v="112"/>
    <n v="19"/>
    <n v="5465"/>
    <n v="1318"/>
    <n v="0"/>
    <n v="44"/>
    <n v="70"/>
    <n v="2542"/>
    <n v="2606"/>
  </r>
  <r>
    <x v="0"/>
    <x v="1"/>
    <x v="16"/>
    <x v="28"/>
    <n v="127"/>
    <n v="1"/>
    <n v="0"/>
    <n v="0"/>
    <n v="0"/>
    <n v="86"/>
    <n v="3"/>
    <n v="5"/>
    <n v="4"/>
    <n v="8"/>
    <n v="6"/>
    <n v="0"/>
    <n v="0"/>
    <n v="556"/>
    <n v="433"/>
    <n v="21"/>
    <n v="4"/>
    <n v="64"/>
    <n v="1504"/>
    <n v="828"/>
    <n v="44"/>
    <n v="64"/>
    <n v="162"/>
    <n v="1021"/>
    <n v="513"/>
    <n v="10"/>
    <n v="59"/>
    <n v="267"/>
    <n v="178"/>
    <n v="57"/>
    <n v="1"/>
    <n v="1"/>
    <n v="46"/>
    <n v="20"/>
    <n v="15"/>
    <n v="0"/>
    <n v="0"/>
    <n v="0"/>
    <n v="0"/>
    <n v="0"/>
    <n v="0"/>
    <n v="0"/>
    <n v="0"/>
    <n v="0"/>
    <n v="0"/>
    <n v="0"/>
    <n v="0"/>
    <n v="0"/>
    <n v="0"/>
    <n v="0"/>
    <n v="0"/>
    <n v="0"/>
    <n v="0"/>
    <n v="0"/>
    <n v="0"/>
    <n v="0"/>
    <n v="112"/>
    <n v="8"/>
    <n v="459"/>
    <n v="1170"/>
    <n v="670"/>
    <n v="112"/>
    <n v="19"/>
    <n v="5465"/>
    <n v="1382"/>
    <n v="0"/>
    <n v="50"/>
    <n v="72"/>
    <n v="2514"/>
    <n v="2622"/>
  </r>
  <r>
    <x v="0"/>
    <x v="1"/>
    <x v="16"/>
    <x v="29"/>
    <n v="127"/>
    <n v="1"/>
    <n v="0"/>
    <n v="0"/>
    <n v="0"/>
    <n v="87"/>
    <n v="3"/>
    <n v="5"/>
    <n v="4"/>
    <n v="8"/>
    <n v="6"/>
    <n v="0"/>
    <n v="0"/>
    <n v="557"/>
    <n v="435"/>
    <n v="21"/>
    <n v="3"/>
    <n v="65"/>
    <n v="1507"/>
    <n v="842"/>
    <n v="46"/>
    <n v="63"/>
    <n v="162"/>
    <n v="1022"/>
    <n v="522"/>
    <n v="10"/>
    <n v="58"/>
    <n v="269"/>
    <n v="179"/>
    <n v="61"/>
    <n v="1"/>
    <n v="1"/>
    <n v="46"/>
    <n v="20"/>
    <n v="15"/>
    <n v="0"/>
    <n v="0"/>
    <n v="0"/>
    <n v="0"/>
    <n v="0"/>
    <n v="0"/>
    <n v="0"/>
    <n v="0"/>
    <n v="0"/>
    <n v="0"/>
    <n v="0"/>
    <n v="0"/>
    <n v="0"/>
    <n v="0"/>
    <n v="0"/>
    <n v="0"/>
    <n v="0"/>
    <n v="0"/>
    <n v="0"/>
    <n v="0"/>
    <n v="0"/>
    <n v="113"/>
    <n v="8"/>
    <n v="462"/>
    <n v="1172"/>
    <n v="670"/>
    <n v="114"/>
    <n v="19"/>
    <n v="5466"/>
    <n v="1436"/>
    <n v="0"/>
    <n v="54"/>
    <n v="70"/>
    <n v="2502"/>
    <n v="2635"/>
  </r>
  <r>
    <x v="0"/>
    <x v="1"/>
    <x v="16"/>
    <x v="30"/>
    <n v="127"/>
    <n v="1"/>
    <n v="0"/>
    <n v="0"/>
    <n v="0"/>
    <n v="88"/>
    <n v="3"/>
    <n v="5"/>
    <n v="4"/>
    <n v="8"/>
    <n v="7"/>
    <n v="0"/>
    <n v="0"/>
    <n v="559"/>
    <n v="439"/>
    <n v="21"/>
    <n v="3"/>
    <n v="65"/>
    <n v="1506"/>
    <n v="853"/>
    <n v="45"/>
    <n v="63"/>
    <n v="159"/>
    <n v="1018"/>
    <n v="522"/>
    <n v="12"/>
    <n v="59"/>
    <n v="265"/>
    <n v="179"/>
    <n v="63"/>
    <n v="1"/>
    <n v="1"/>
    <n v="45"/>
    <n v="20"/>
    <n v="15"/>
    <n v="0"/>
    <n v="0"/>
    <n v="0"/>
    <n v="0"/>
    <n v="0"/>
    <n v="0"/>
    <n v="0"/>
    <n v="0"/>
    <n v="0"/>
    <n v="0"/>
    <n v="0"/>
    <n v="0"/>
    <n v="0"/>
    <n v="0"/>
    <n v="0"/>
    <n v="0"/>
    <n v="0"/>
    <n v="0"/>
    <n v="0"/>
    <n v="0"/>
    <n v="0"/>
    <n v="113"/>
    <n v="8"/>
    <n v="464"/>
    <n v="1176"/>
    <n v="666"/>
    <n v="115"/>
    <n v="19"/>
    <n v="5455"/>
    <n v="1489"/>
    <n v="0"/>
    <n v="65"/>
    <n v="71"/>
    <n v="2471"/>
    <n v="2640"/>
  </r>
  <r>
    <x v="0"/>
    <x v="1"/>
    <x v="16"/>
    <x v="31"/>
    <n v="127"/>
    <n v="1"/>
    <n v="0"/>
    <n v="0"/>
    <n v="0"/>
    <n v="89"/>
    <n v="3"/>
    <n v="5"/>
    <n v="4"/>
    <n v="8"/>
    <n v="7"/>
    <n v="0"/>
    <n v="0"/>
    <n v="561"/>
    <n v="440"/>
    <n v="21"/>
    <n v="3"/>
    <n v="66"/>
    <n v="1509"/>
    <n v="865"/>
    <n v="45"/>
    <n v="63"/>
    <n v="158"/>
    <n v="1018"/>
    <n v="528"/>
    <n v="12"/>
    <n v="59"/>
    <n v="264"/>
    <n v="179"/>
    <n v="62"/>
    <n v="1"/>
    <n v="1"/>
    <n v="46"/>
    <n v="20"/>
    <n v="15"/>
    <n v="0"/>
    <n v="0"/>
    <n v="0"/>
    <n v="0"/>
    <n v="0"/>
    <n v="0"/>
    <n v="0"/>
    <n v="0"/>
    <n v="0"/>
    <n v="0"/>
    <n v="0"/>
    <n v="0"/>
    <n v="0"/>
    <n v="0"/>
    <n v="0"/>
    <n v="0"/>
    <n v="0"/>
    <n v="0"/>
    <n v="0"/>
    <n v="0"/>
    <n v="0"/>
    <n v="113"/>
    <n v="8"/>
    <n v="465"/>
    <n v="1178"/>
    <n v="667"/>
    <n v="117"/>
    <n v="19"/>
    <n v="5464"/>
    <n v="1517"/>
    <n v="0"/>
    <n v="66"/>
    <n v="71"/>
    <n v="2477"/>
    <n v="2644"/>
  </r>
  <r>
    <x v="0"/>
    <x v="1"/>
    <x v="16"/>
    <x v="15"/>
    <n v="127"/>
    <n v="1"/>
    <n v="0"/>
    <n v="0"/>
    <n v="0"/>
    <n v="89"/>
    <n v="3"/>
    <n v="5"/>
    <n v="4"/>
    <n v="8"/>
    <n v="7"/>
    <n v="0"/>
    <n v="0"/>
    <n v="560"/>
    <n v="441"/>
    <n v="20"/>
    <n v="3"/>
    <n v="65"/>
    <n v="1514"/>
    <n v="873"/>
    <n v="46"/>
    <n v="62"/>
    <n v="162"/>
    <n v="1020"/>
    <n v="533"/>
    <n v="12"/>
    <n v="59"/>
    <n v="265"/>
    <n v="179"/>
    <n v="63"/>
    <n v="1"/>
    <n v="1"/>
    <n v="46"/>
    <n v="21"/>
    <n v="16"/>
    <n v="0"/>
    <n v="0"/>
    <n v="0"/>
    <n v="0"/>
    <n v="0"/>
    <n v="0"/>
    <n v="0"/>
    <n v="0"/>
    <n v="0"/>
    <n v="0"/>
    <n v="0"/>
    <n v="0"/>
    <n v="0"/>
    <n v="0"/>
    <n v="0"/>
    <n v="0"/>
    <n v="0"/>
    <n v="0"/>
    <n v="0"/>
    <n v="0"/>
    <n v="0"/>
    <n v="113"/>
    <n v="8"/>
    <n v="466"/>
    <n v="1180"/>
    <n v="669"/>
    <n v="117"/>
    <n v="20"/>
    <n v="5455"/>
    <n v="1542"/>
    <n v="0"/>
    <n v="67"/>
    <n v="71"/>
    <n v="2464"/>
    <n v="2642"/>
  </r>
  <r>
    <x v="0"/>
    <x v="1"/>
    <x v="16"/>
    <x v="16"/>
    <m/>
    <m/>
    <m/>
    <m/>
    <m/>
    <m/>
    <m/>
    <m/>
    <m/>
    <m/>
    <m/>
    <m/>
    <m/>
    <n v="10"/>
    <m/>
    <m/>
    <m/>
    <n v="10"/>
    <m/>
    <m/>
    <m/>
    <m/>
    <m/>
    <n v="34"/>
    <m/>
    <m/>
    <m/>
    <n v="34"/>
    <m/>
    <m/>
    <m/>
    <m/>
    <m/>
    <m/>
    <m/>
    <m/>
    <m/>
    <m/>
    <m/>
    <m/>
    <m/>
    <m/>
    <m/>
    <m/>
    <m/>
    <m/>
    <m/>
    <m/>
    <m/>
    <m/>
    <m/>
    <m/>
    <m/>
    <m/>
    <m/>
    <m/>
    <m/>
    <m/>
    <m/>
    <m/>
    <m/>
    <m/>
    <m/>
    <n v="133"/>
    <m/>
    <m/>
    <m/>
    <m/>
    <n v="133"/>
    <m/>
  </r>
  <r>
    <x v="0"/>
    <x v="1"/>
    <x v="16"/>
    <x v="16"/>
    <n v="127"/>
    <n v="1"/>
    <n v="0"/>
    <n v="0"/>
    <n v="0"/>
    <n v="89"/>
    <n v="3"/>
    <n v="5"/>
    <n v="4"/>
    <n v="8"/>
    <n v="7"/>
    <n v="0"/>
    <n v="0"/>
    <n v="561"/>
    <n v="441"/>
    <n v="20"/>
    <n v="3"/>
    <n v="66"/>
    <n v="1512"/>
    <n v="879"/>
    <n v="47"/>
    <n v="60"/>
    <n v="156"/>
    <n v="1021"/>
    <n v="533"/>
    <n v="12"/>
    <n v="59"/>
    <n v="265"/>
    <n v="179"/>
    <n v="64"/>
    <n v="1"/>
    <n v="1"/>
    <n v="46"/>
    <n v="21"/>
    <n v="16"/>
    <n v="0"/>
    <n v="0"/>
    <n v="0"/>
    <n v="0"/>
    <n v="0"/>
    <n v="0"/>
    <n v="0"/>
    <n v="0"/>
    <n v="0"/>
    <n v="0"/>
    <n v="0"/>
    <n v="0"/>
    <n v="0"/>
    <n v="0"/>
    <n v="0"/>
    <n v="0"/>
    <n v="0"/>
    <n v="0"/>
    <n v="0"/>
    <n v="0"/>
    <n v="0"/>
    <n v="113"/>
    <n v="8"/>
    <n v="466"/>
    <n v="1184"/>
    <n v="670"/>
    <n v="117"/>
    <n v="20"/>
    <n v="5466"/>
    <n v="1558"/>
    <n v="0"/>
    <n v="67"/>
    <n v="71"/>
    <n v="2475"/>
    <n v="2643"/>
  </r>
  <r>
    <x v="0"/>
    <x v="1"/>
    <x v="17"/>
    <x v="0"/>
    <n v="45"/>
    <n v="1"/>
    <n v="0"/>
    <n v="1"/>
    <n v="0"/>
    <n v="4"/>
    <n v="4"/>
    <n v="2"/>
    <n v="4"/>
    <n v="35"/>
    <n v="0"/>
    <n v="0"/>
    <n v="1"/>
    <n v="123"/>
    <n v="0"/>
    <n v="39"/>
    <n v="4"/>
    <n v="7"/>
    <n v="383"/>
    <n v="0"/>
    <n v="12"/>
    <n v="22"/>
    <n v="65"/>
    <n v="281"/>
    <n v="10"/>
    <n v="2"/>
    <n v="5"/>
    <n v="84"/>
    <n v="47"/>
    <n v="0"/>
    <n v="0"/>
    <n v="1"/>
    <n v="11"/>
    <n v="17"/>
    <n v="0"/>
    <n v="1"/>
    <n v="1"/>
    <n v="1"/>
    <n v="0"/>
    <n v="1"/>
    <n v="0"/>
    <n v="0"/>
    <n v="0"/>
    <n v="0"/>
    <n v="0"/>
    <n v="0"/>
    <n v="0"/>
    <n v="1"/>
    <n v="1"/>
    <n v="3"/>
    <n v="14"/>
    <n v="0"/>
    <n v="1"/>
    <n v="0"/>
    <m/>
    <m/>
    <m/>
    <m/>
    <m/>
    <m/>
    <m/>
    <m/>
    <m/>
    <m/>
    <m/>
    <m/>
    <m/>
    <m/>
    <m/>
    <m/>
  </r>
  <r>
    <x v="0"/>
    <x v="1"/>
    <x v="17"/>
    <x v="1"/>
    <n v="45"/>
    <n v="1"/>
    <n v="0"/>
    <n v="1"/>
    <n v="1"/>
    <n v="8"/>
    <n v="4"/>
    <n v="2"/>
    <n v="4"/>
    <n v="35"/>
    <n v="0"/>
    <n v="29"/>
    <n v="0"/>
    <n v="123"/>
    <n v="0"/>
    <n v="52"/>
    <n v="4"/>
    <n v="7"/>
    <n v="384"/>
    <n v="0"/>
    <n v="25"/>
    <n v="22"/>
    <n v="67"/>
    <n v="283"/>
    <n v="17"/>
    <n v="2"/>
    <n v="6"/>
    <n v="84"/>
    <n v="47"/>
    <n v="0"/>
    <n v="0"/>
    <n v="2"/>
    <n v="10"/>
    <n v="17"/>
    <n v="0"/>
    <n v="5"/>
    <n v="1"/>
    <n v="0"/>
    <n v="0"/>
    <n v="1"/>
    <n v="0"/>
    <n v="0"/>
    <n v="0"/>
    <n v="0"/>
    <n v="0"/>
    <n v="0"/>
    <n v="0"/>
    <n v="1"/>
    <n v="0"/>
    <n v="3"/>
    <n v="14"/>
    <n v="0"/>
    <n v="1"/>
    <n v="0"/>
    <m/>
    <m/>
    <m/>
    <m/>
    <m/>
    <m/>
    <m/>
    <m/>
    <m/>
    <m/>
    <m/>
    <m/>
    <m/>
    <m/>
    <m/>
    <m/>
  </r>
  <r>
    <x v="0"/>
    <x v="1"/>
    <x v="17"/>
    <x v="2"/>
    <n v="46"/>
    <n v="1"/>
    <n v="0"/>
    <n v="1"/>
    <n v="1"/>
    <n v="11"/>
    <n v="4"/>
    <n v="2"/>
    <n v="4"/>
    <n v="35"/>
    <n v="29"/>
    <n v="1"/>
    <n v="0"/>
    <n v="123"/>
    <n v="61"/>
    <n v="3"/>
    <n v="4"/>
    <n v="8"/>
    <n v="384"/>
    <n v="39"/>
    <n v="14"/>
    <n v="22"/>
    <n v="67"/>
    <n v="286"/>
    <n v="23"/>
    <n v="2"/>
    <n v="6"/>
    <n v="84"/>
    <n v="47"/>
    <n v="2"/>
    <n v="1"/>
    <n v="2"/>
    <n v="9"/>
    <n v="17"/>
    <n v="6"/>
    <n v="0"/>
    <n v="1"/>
    <n v="0"/>
    <n v="0"/>
    <n v="1"/>
    <n v="0"/>
    <n v="0"/>
    <n v="0"/>
    <n v="0"/>
    <n v="0"/>
    <n v="0"/>
    <n v="0"/>
    <n v="0"/>
    <n v="0"/>
    <n v="0"/>
    <n v="0"/>
    <n v="0"/>
    <n v="0"/>
    <n v="0"/>
    <n v="0"/>
    <n v="1"/>
    <n v="34"/>
    <n v="32"/>
    <n v="107"/>
    <n v="261"/>
    <n v="185"/>
    <n v="31"/>
    <n v="15"/>
    <m/>
    <m/>
    <m/>
    <m/>
    <m/>
    <m/>
    <m/>
  </r>
  <r>
    <x v="0"/>
    <x v="1"/>
    <x v="17"/>
    <x v="3"/>
    <n v="46"/>
    <n v="1"/>
    <n v="0"/>
    <n v="1"/>
    <n v="1"/>
    <n v="11"/>
    <n v="4"/>
    <n v="2"/>
    <n v="4"/>
    <n v="35"/>
    <n v="29"/>
    <n v="1"/>
    <n v="0"/>
    <n v="125"/>
    <n v="69"/>
    <n v="3"/>
    <n v="4"/>
    <n v="9"/>
    <n v="384"/>
    <n v="55"/>
    <n v="12"/>
    <n v="23"/>
    <n v="67"/>
    <n v="285"/>
    <n v="28"/>
    <n v="2"/>
    <n v="5"/>
    <n v="85"/>
    <n v="48"/>
    <n v="2"/>
    <n v="1"/>
    <n v="2"/>
    <n v="10"/>
    <n v="16"/>
    <n v="7"/>
    <n v="0"/>
    <n v="1"/>
    <n v="0"/>
    <n v="0"/>
    <n v="1"/>
    <n v="0"/>
    <n v="0"/>
    <n v="0"/>
    <n v="0"/>
    <n v="0"/>
    <n v="0"/>
    <n v="0"/>
    <n v="0"/>
    <n v="0"/>
    <n v="0"/>
    <n v="0"/>
    <n v="0"/>
    <n v="0"/>
    <n v="0"/>
    <n v="0"/>
    <n v="1"/>
    <n v="34"/>
    <n v="32"/>
    <n v="108"/>
    <n v="264"/>
    <n v="185"/>
    <n v="31"/>
    <n v="14"/>
    <m/>
    <m/>
    <m/>
    <m/>
    <m/>
    <m/>
    <m/>
  </r>
  <r>
    <x v="0"/>
    <x v="1"/>
    <x v="17"/>
    <x v="4"/>
    <n v="46"/>
    <n v="1"/>
    <n v="0"/>
    <n v="1"/>
    <n v="1"/>
    <n v="16"/>
    <n v="4"/>
    <n v="2"/>
    <n v="4"/>
    <n v="35"/>
    <n v="29"/>
    <n v="1"/>
    <n v="0"/>
    <n v="123"/>
    <n v="73"/>
    <n v="3"/>
    <n v="4"/>
    <n v="9"/>
    <n v="382"/>
    <n v="75"/>
    <n v="11"/>
    <n v="21"/>
    <n v="69"/>
    <n v="287"/>
    <n v="35"/>
    <n v="2"/>
    <n v="4"/>
    <n v="85"/>
    <n v="48"/>
    <n v="2"/>
    <n v="1"/>
    <n v="2"/>
    <n v="10"/>
    <n v="16"/>
    <n v="7"/>
    <n v="0"/>
    <n v="1"/>
    <n v="0"/>
    <n v="0"/>
    <n v="1"/>
    <n v="0"/>
    <n v="0"/>
    <n v="0"/>
    <n v="0"/>
    <n v="0"/>
    <n v="0"/>
    <n v="0"/>
    <n v="0"/>
    <n v="0"/>
    <n v="0"/>
    <n v="0"/>
    <n v="0"/>
    <n v="0"/>
    <n v="0"/>
    <n v="0"/>
    <n v="1"/>
    <n v="34"/>
    <n v="32"/>
    <n v="106"/>
    <n v="264"/>
    <n v="188"/>
    <n v="31"/>
    <n v="14"/>
    <m/>
    <m/>
    <m/>
    <m/>
    <m/>
    <m/>
    <m/>
  </r>
  <r>
    <x v="0"/>
    <x v="1"/>
    <x v="17"/>
    <x v="5"/>
    <n v="46"/>
    <n v="1"/>
    <n v="0"/>
    <n v="1"/>
    <n v="1"/>
    <n v="17"/>
    <n v="4"/>
    <n v="2"/>
    <n v="4"/>
    <n v="35"/>
    <n v="29"/>
    <n v="1"/>
    <n v="0"/>
    <n v="124"/>
    <n v="77"/>
    <n v="3"/>
    <n v="4"/>
    <n v="10"/>
    <n v="384"/>
    <n v="98"/>
    <n v="11"/>
    <n v="20"/>
    <n v="72"/>
    <n v="287"/>
    <n v="53"/>
    <n v="2"/>
    <n v="4"/>
    <n v="84"/>
    <n v="48"/>
    <n v="2"/>
    <n v="1"/>
    <n v="2"/>
    <n v="10"/>
    <n v="16"/>
    <n v="7"/>
    <n v="0"/>
    <n v="1"/>
    <n v="0"/>
    <n v="0"/>
    <n v="1"/>
    <n v="0"/>
    <n v="0"/>
    <n v="0"/>
    <n v="0"/>
    <n v="0"/>
    <n v="0"/>
    <n v="0"/>
    <n v="0"/>
    <n v="0"/>
    <n v="0"/>
    <n v="0"/>
    <n v="0"/>
    <n v="0"/>
    <n v="0"/>
    <n v="0"/>
    <n v="1"/>
    <n v="34"/>
    <n v="32"/>
    <n v="107"/>
    <n v="263"/>
    <n v="188"/>
    <n v="31"/>
    <n v="14"/>
    <m/>
    <m/>
    <m/>
    <m/>
    <m/>
    <m/>
    <m/>
  </r>
  <r>
    <x v="0"/>
    <x v="1"/>
    <x v="17"/>
    <x v="6"/>
    <n v="46"/>
    <n v="1"/>
    <n v="0"/>
    <n v="1"/>
    <n v="1"/>
    <n v="19"/>
    <n v="4"/>
    <n v="2"/>
    <n v="4"/>
    <n v="35"/>
    <n v="29"/>
    <n v="1"/>
    <n v="0"/>
    <n v="123"/>
    <n v="81"/>
    <n v="3"/>
    <n v="4"/>
    <n v="10"/>
    <n v="384"/>
    <n v="113"/>
    <n v="11"/>
    <n v="20"/>
    <n v="72"/>
    <n v="286"/>
    <n v="71"/>
    <n v="2"/>
    <n v="4"/>
    <n v="84"/>
    <n v="50"/>
    <n v="6"/>
    <n v="1"/>
    <n v="3"/>
    <n v="9"/>
    <n v="16"/>
    <n v="7"/>
    <n v="0"/>
    <n v="1"/>
    <n v="0"/>
    <n v="0"/>
    <n v="1"/>
    <n v="0"/>
    <n v="0"/>
    <n v="0"/>
    <n v="0"/>
    <n v="0"/>
    <n v="0"/>
    <n v="0"/>
    <n v="0"/>
    <n v="0"/>
    <n v="0"/>
    <n v="0"/>
    <n v="0"/>
    <n v="0"/>
    <n v="0"/>
    <n v="0"/>
    <n v="1"/>
    <n v="34"/>
    <n v="32"/>
    <n v="106"/>
    <n v="263"/>
    <n v="187"/>
    <n v="33"/>
    <n v="14"/>
    <m/>
    <m/>
    <m/>
    <m/>
    <m/>
    <m/>
    <m/>
  </r>
  <r>
    <x v="0"/>
    <x v="1"/>
    <x v="17"/>
    <x v="7"/>
    <n v="46"/>
    <n v="1"/>
    <n v="0"/>
    <n v="1"/>
    <n v="1"/>
    <n v="20"/>
    <n v="4"/>
    <n v="2"/>
    <n v="4"/>
    <n v="35"/>
    <n v="29"/>
    <n v="1"/>
    <n v="0"/>
    <n v="121"/>
    <n v="83"/>
    <n v="3"/>
    <n v="3"/>
    <n v="9"/>
    <n v="384"/>
    <n v="124"/>
    <n v="11"/>
    <n v="19"/>
    <n v="73"/>
    <n v="287"/>
    <n v="94"/>
    <n v="2"/>
    <n v="4"/>
    <n v="83"/>
    <n v="51"/>
    <n v="8"/>
    <n v="1"/>
    <n v="3"/>
    <n v="10"/>
    <n v="17"/>
    <n v="9"/>
    <n v="0"/>
    <n v="1"/>
    <n v="0"/>
    <n v="0"/>
    <n v="1"/>
    <n v="0"/>
    <n v="0"/>
    <n v="0"/>
    <n v="0"/>
    <n v="0"/>
    <n v="0"/>
    <n v="0"/>
    <n v="0"/>
    <n v="0"/>
    <n v="0"/>
    <n v="0"/>
    <n v="0"/>
    <n v="0"/>
    <n v="0"/>
    <n v="0"/>
    <n v="1"/>
    <n v="34"/>
    <n v="32"/>
    <n v="105"/>
    <n v="261"/>
    <n v="190"/>
    <n v="33"/>
    <n v="15"/>
    <m/>
    <m/>
    <m/>
    <m/>
    <m/>
    <m/>
    <m/>
  </r>
  <r>
    <x v="0"/>
    <x v="1"/>
    <x v="17"/>
    <x v="8"/>
    <n v="46"/>
    <n v="1"/>
    <n v="0"/>
    <n v="1"/>
    <n v="1"/>
    <n v="22"/>
    <n v="4"/>
    <n v="2"/>
    <n v="4"/>
    <n v="35"/>
    <n v="30"/>
    <n v="1"/>
    <n v="0"/>
    <n v="121"/>
    <n v="87"/>
    <n v="3"/>
    <n v="3"/>
    <n v="9"/>
    <n v="384"/>
    <n v="141"/>
    <n v="11"/>
    <n v="20"/>
    <n v="72"/>
    <n v="285"/>
    <n v="107"/>
    <n v="2"/>
    <n v="4"/>
    <n v="82"/>
    <n v="51"/>
    <n v="13"/>
    <n v="1"/>
    <n v="3"/>
    <n v="10"/>
    <n v="17"/>
    <n v="9"/>
    <n v="0"/>
    <n v="1"/>
    <n v="0"/>
    <n v="0"/>
    <n v="1"/>
    <n v="0"/>
    <n v="0"/>
    <n v="0"/>
    <n v="0"/>
    <n v="0"/>
    <n v="0"/>
    <n v="0"/>
    <n v="0"/>
    <n v="0"/>
    <n v="0"/>
    <n v="0"/>
    <n v="0"/>
    <n v="0"/>
    <n v="0"/>
    <n v="0"/>
    <n v="1"/>
    <n v="35"/>
    <n v="32"/>
    <n v="105"/>
    <n v="262"/>
    <n v="189"/>
    <n v="33"/>
    <n v="15"/>
    <n v="1588"/>
    <n v="216"/>
    <n v="0"/>
    <n v="13"/>
    <n v="75"/>
    <n v="696"/>
    <n v="725"/>
  </r>
  <r>
    <x v="0"/>
    <x v="1"/>
    <x v="17"/>
    <x v="9"/>
    <n v="47"/>
    <n v="1"/>
    <n v="0"/>
    <n v="1"/>
    <n v="1"/>
    <n v="25"/>
    <n v="4"/>
    <n v="2"/>
    <n v="3"/>
    <n v="35"/>
    <n v="30"/>
    <n v="1"/>
    <n v="0"/>
    <n v="121"/>
    <n v="90"/>
    <n v="3"/>
    <n v="3"/>
    <n v="9"/>
    <n v="382"/>
    <n v="155"/>
    <n v="11"/>
    <n v="20"/>
    <n v="71"/>
    <n v="286"/>
    <n v="122"/>
    <n v="2"/>
    <n v="4"/>
    <n v="84"/>
    <n v="52"/>
    <n v="17"/>
    <n v="1"/>
    <n v="3"/>
    <n v="10"/>
    <n v="17"/>
    <n v="14"/>
    <n v="0"/>
    <n v="1"/>
    <n v="0"/>
    <n v="0"/>
    <n v="1"/>
    <n v="0"/>
    <n v="0"/>
    <n v="0"/>
    <n v="0"/>
    <n v="0"/>
    <n v="0"/>
    <n v="0"/>
    <n v="0"/>
    <n v="0"/>
    <n v="0"/>
    <n v="0"/>
    <n v="0"/>
    <n v="0"/>
    <n v="0"/>
    <n v="0"/>
    <n v="1"/>
    <n v="36"/>
    <n v="32"/>
    <n v="105"/>
    <n v="261"/>
    <n v="188"/>
    <n v="34"/>
    <n v="15"/>
    <n v="1595"/>
    <n v="280"/>
    <n v="0"/>
    <n v="14"/>
    <n v="75"/>
    <n v="693"/>
    <n v="733"/>
  </r>
  <r>
    <x v="0"/>
    <x v="1"/>
    <x v="17"/>
    <x v="10"/>
    <n v="47"/>
    <n v="1"/>
    <n v="0"/>
    <n v="1"/>
    <n v="1"/>
    <n v="25"/>
    <n v="4"/>
    <n v="2"/>
    <n v="3"/>
    <n v="35"/>
    <n v="30"/>
    <n v="1"/>
    <n v="0"/>
    <n v="121"/>
    <n v="90"/>
    <n v="3"/>
    <n v="3"/>
    <n v="9"/>
    <n v="383"/>
    <n v="166"/>
    <n v="11"/>
    <n v="20"/>
    <n v="71"/>
    <n v="287"/>
    <n v="124"/>
    <n v="2"/>
    <n v="4"/>
    <n v="84"/>
    <n v="52"/>
    <n v="18"/>
    <n v="1"/>
    <n v="3"/>
    <n v="10"/>
    <n v="17"/>
    <n v="14"/>
    <n v="0"/>
    <n v="1"/>
    <n v="0"/>
    <n v="0"/>
    <n v="1"/>
    <n v="0"/>
    <n v="0"/>
    <n v="0"/>
    <n v="0"/>
    <n v="0"/>
    <n v="0"/>
    <n v="0"/>
    <n v="0"/>
    <n v="0"/>
    <n v="0"/>
    <n v="0"/>
    <n v="0"/>
    <n v="0"/>
    <n v="0"/>
    <n v="0"/>
    <n v="1"/>
    <n v="36"/>
    <n v="32"/>
    <n v="105"/>
    <n v="263"/>
    <n v="188"/>
    <n v="34"/>
    <n v="15"/>
    <n v="1595"/>
    <n v="301"/>
    <n v="0"/>
    <n v="14"/>
    <n v="76"/>
    <n v="692"/>
    <n v="737"/>
  </r>
  <r>
    <x v="0"/>
    <x v="1"/>
    <x v="17"/>
    <x v="11"/>
    <n v="46"/>
    <n v="1"/>
    <n v="0"/>
    <n v="1"/>
    <n v="1"/>
    <n v="25"/>
    <n v="4"/>
    <n v="2"/>
    <n v="3"/>
    <n v="35"/>
    <n v="30"/>
    <n v="1"/>
    <n v="0"/>
    <n v="121"/>
    <n v="91"/>
    <n v="3"/>
    <n v="3"/>
    <n v="9"/>
    <n v="382"/>
    <n v="172"/>
    <n v="11"/>
    <n v="21"/>
    <n v="69"/>
    <n v="285"/>
    <n v="126"/>
    <n v="2"/>
    <n v="4"/>
    <n v="82"/>
    <n v="51"/>
    <n v="18"/>
    <n v="1"/>
    <n v="3"/>
    <n v="10"/>
    <n v="16"/>
    <n v="13"/>
    <n v="0"/>
    <n v="1"/>
    <n v="0"/>
    <n v="0"/>
    <n v="1"/>
    <n v="0"/>
    <n v="0"/>
    <n v="0"/>
    <n v="0"/>
    <n v="0"/>
    <n v="0"/>
    <n v="0"/>
    <n v="0"/>
    <n v="0"/>
    <n v="0"/>
    <n v="0"/>
    <n v="0"/>
    <n v="0"/>
    <n v="0"/>
    <n v="0"/>
    <n v="1"/>
    <n v="35"/>
    <n v="32"/>
    <n v="105"/>
    <n v="263"/>
    <n v="191"/>
    <n v="33"/>
    <n v="14"/>
    <n v="1589"/>
    <n v="323"/>
    <n v="0"/>
    <n v="14"/>
    <n v="76"/>
    <n v="683"/>
    <n v="741"/>
  </r>
  <r>
    <x v="0"/>
    <x v="1"/>
    <x v="17"/>
    <x v="12"/>
    <n v="46"/>
    <n v="1"/>
    <n v="0"/>
    <n v="1"/>
    <n v="1"/>
    <n v="25"/>
    <n v="4"/>
    <n v="2"/>
    <n v="3"/>
    <n v="35"/>
    <n v="30"/>
    <n v="1"/>
    <n v="0"/>
    <n v="122"/>
    <n v="91"/>
    <n v="3"/>
    <n v="3"/>
    <n v="10"/>
    <n v="382"/>
    <n v="174"/>
    <n v="11"/>
    <n v="21"/>
    <n v="69"/>
    <n v="286"/>
    <n v="129"/>
    <n v="2"/>
    <n v="4"/>
    <n v="84"/>
    <n v="52"/>
    <n v="21"/>
    <n v="1"/>
    <n v="3"/>
    <n v="10"/>
    <n v="16"/>
    <n v="13"/>
    <n v="0"/>
    <n v="1"/>
    <n v="0"/>
    <n v="0"/>
    <n v="1"/>
    <n v="0"/>
    <n v="0"/>
    <n v="0"/>
    <n v="0"/>
    <n v="0"/>
    <n v="0"/>
    <n v="0"/>
    <n v="0"/>
    <n v="0"/>
    <n v="0"/>
    <n v="0"/>
    <n v="0"/>
    <n v="0"/>
    <n v="0"/>
    <n v="0"/>
    <n v="1"/>
    <n v="35"/>
    <n v="32"/>
    <n v="105"/>
    <n v="263"/>
    <n v="190"/>
    <n v="34"/>
    <n v="14"/>
    <n v="1601"/>
    <n v="343"/>
    <n v="0"/>
    <n v="14"/>
    <n v="75"/>
    <n v="692"/>
    <n v="740"/>
  </r>
  <r>
    <x v="0"/>
    <x v="1"/>
    <x v="17"/>
    <x v="13"/>
    <n v="47"/>
    <n v="1"/>
    <n v="0"/>
    <n v="1"/>
    <n v="1"/>
    <n v="26"/>
    <n v="4"/>
    <n v="2"/>
    <n v="3"/>
    <n v="35"/>
    <n v="30"/>
    <n v="1"/>
    <n v="0"/>
    <n v="121"/>
    <n v="90"/>
    <n v="3"/>
    <n v="3"/>
    <n v="10"/>
    <n v="380"/>
    <n v="175"/>
    <n v="11"/>
    <n v="21"/>
    <n v="68"/>
    <n v="285"/>
    <n v="130"/>
    <n v="2"/>
    <n v="4"/>
    <n v="84"/>
    <n v="53"/>
    <n v="21"/>
    <n v="1"/>
    <n v="3"/>
    <n v="10"/>
    <n v="15"/>
    <n v="12"/>
    <n v="0"/>
    <n v="1"/>
    <n v="0"/>
    <n v="0"/>
    <n v="1"/>
    <n v="0"/>
    <n v="0"/>
    <n v="0"/>
    <n v="0"/>
    <n v="0"/>
    <n v="0"/>
    <n v="0"/>
    <n v="0"/>
    <n v="0"/>
    <n v="0"/>
    <n v="0"/>
    <n v="0"/>
    <n v="0"/>
    <n v="0"/>
    <n v="0"/>
    <n v="1"/>
    <n v="36"/>
    <n v="32"/>
    <n v="104"/>
    <n v="264"/>
    <n v="189"/>
    <n v="35"/>
    <n v="13"/>
    <n v="1611"/>
    <n v="348"/>
    <n v="0"/>
    <n v="15"/>
    <n v="76"/>
    <n v="697"/>
    <n v="744"/>
  </r>
  <r>
    <x v="0"/>
    <x v="1"/>
    <x v="17"/>
    <x v="14"/>
    <n v="47"/>
    <n v="1"/>
    <n v="0"/>
    <n v="1"/>
    <n v="1"/>
    <n v="27"/>
    <n v="4"/>
    <n v="2"/>
    <n v="3"/>
    <n v="35"/>
    <n v="30"/>
    <n v="1"/>
    <n v="0"/>
    <n v="121"/>
    <n v="91"/>
    <n v="3"/>
    <n v="3"/>
    <n v="9"/>
    <n v="381"/>
    <n v="176"/>
    <n v="11"/>
    <n v="21"/>
    <n v="68"/>
    <n v="285"/>
    <n v="130"/>
    <n v="2"/>
    <n v="4"/>
    <n v="84"/>
    <n v="53"/>
    <n v="22"/>
    <n v="1"/>
    <n v="3"/>
    <n v="10"/>
    <n v="15"/>
    <n v="12"/>
    <n v="0"/>
    <n v="1"/>
    <n v="0"/>
    <n v="0"/>
    <n v="1"/>
    <n v="0"/>
    <n v="0"/>
    <n v="0"/>
    <n v="0"/>
    <n v="0"/>
    <n v="0"/>
    <n v="0"/>
    <n v="0"/>
    <n v="0"/>
    <n v="0"/>
    <n v="0"/>
    <n v="0"/>
    <n v="0"/>
    <n v="0"/>
    <n v="0"/>
    <n v="1"/>
    <n v="36"/>
    <n v="32"/>
    <n v="104"/>
    <n v="265"/>
    <n v="189"/>
    <n v="36"/>
    <n v="13"/>
    <n v="1610"/>
    <n v="351"/>
    <n v="0"/>
    <n v="14"/>
    <n v="75"/>
    <n v="696"/>
    <n v="749"/>
  </r>
  <r>
    <x v="0"/>
    <x v="1"/>
    <x v="17"/>
    <x v="15"/>
    <n v="49"/>
    <n v="1"/>
    <n v="0"/>
    <n v="1"/>
    <n v="1"/>
    <n v="28"/>
    <n v="4"/>
    <n v="2"/>
    <n v="3"/>
    <n v="36"/>
    <n v="30"/>
    <n v="1"/>
    <n v="0"/>
    <n v="120"/>
    <n v="90"/>
    <n v="3"/>
    <n v="3"/>
    <n v="9"/>
    <n v="383"/>
    <n v="177"/>
    <n v="12"/>
    <n v="22"/>
    <n v="67"/>
    <n v="288"/>
    <n v="131"/>
    <n v="2"/>
    <n v="4"/>
    <n v="86"/>
    <n v="52"/>
    <n v="22"/>
    <n v="1"/>
    <n v="3"/>
    <n v="10"/>
    <n v="15"/>
    <n v="12"/>
    <n v="0"/>
    <n v="1"/>
    <n v="0"/>
    <n v="0"/>
    <n v="1"/>
    <n v="0"/>
    <n v="0"/>
    <n v="0"/>
    <n v="0"/>
    <n v="0"/>
    <n v="0"/>
    <n v="0"/>
    <n v="0"/>
    <n v="0"/>
    <n v="0"/>
    <n v="0"/>
    <n v="0"/>
    <n v="0"/>
    <n v="0"/>
    <n v="0"/>
    <n v="1"/>
    <n v="37"/>
    <n v="33"/>
    <n v="103"/>
    <n v="266"/>
    <n v="190"/>
    <n v="35"/>
    <n v="13"/>
    <n v="1607"/>
    <n v="360"/>
    <n v="0"/>
    <n v="14"/>
    <n v="77"/>
    <n v="684"/>
    <n v="758"/>
  </r>
  <r>
    <x v="0"/>
    <x v="1"/>
    <x v="17"/>
    <x v="16"/>
    <n v="50"/>
    <n v="1"/>
    <n v="0"/>
    <n v="1"/>
    <n v="1"/>
    <n v="29"/>
    <n v="4"/>
    <n v="2"/>
    <n v="4"/>
    <n v="36"/>
    <n v="30"/>
    <n v="1"/>
    <n v="0"/>
    <n v="120"/>
    <n v="90"/>
    <n v="3"/>
    <n v="3"/>
    <n v="9"/>
    <n v="384"/>
    <n v="180"/>
    <n v="13"/>
    <n v="22"/>
    <n v="65"/>
    <n v="286"/>
    <n v="131"/>
    <n v="2"/>
    <n v="4"/>
    <n v="86"/>
    <n v="51"/>
    <n v="23"/>
    <n v="0"/>
    <n v="3"/>
    <n v="10"/>
    <n v="15"/>
    <n v="12"/>
    <n v="0"/>
    <n v="1"/>
    <n v="0"/>
    <n v="0"/>
    <n v="1"/>
    <n v="0"/>
    <n v="0"/>
    <n v="0"/>
    <n v="0"/>
    <n v="0"/>
    <n v="0"/>
    <n v="0"/>
    <n v="0"/>
    <n v="0"/>
    <n v="0"/>
    <n v="0"/>
    <n v="0"/>
    <n v="0"/>
    <n v="0"/>
    <n v="0"/>
    <n v="1"/>
    <n v="37"/>
    <n v="33"/>
    <n v="103"/>
    <n v="267"/>
    <n v="188"/>
    <n v="35"/>
    <n v="13"/>
    <n v="1607"/>
    <n v="366"/>
    <n v="0"/>
    <n v="13"/>
    <n v="76"/>
    <n v="685"/>
    <n v="759"/>
  </r>
  <r>
    <x v="0"/>
    <x v="1"/>
    <x v="17"/>
    <x v="16"/>
    <m/>
    <m/>
    <m/>
    <m/>
    <m/>
    <m/>
    <m/>
    <m/>
    <m/>
    <m/>
    <m/>
    <m/>
    <m/>
    <m/>
    <m/>
    <m/>
    <m/>
    <m/>
    <n v="1"/>
    <m/>
    <m/>
    <m/>
    <n v="1"/>
    <m/>
    <m/>
    <m/>
    <m/>
    <m/>
    <m/>
    <m/>
    <m/>
    <m/>
    <m/>
    <m/>
    <m/>
    <m/>
    <m/>
    <m/>
    <m/>
    <m/>
    <m/>
    <m/>
    <m/>
    <m/>
    <m/>
    <m/>
    <m/>
    <m/>
    <m/>
    <m/>
    <m/>
    <m/>
    <m/>
    <m/>
    <m/>
    <m/>
    <m/>
    <m/>
    <m/>
    <m/>
    <m/>
    <m/>
    <m/>
    <m/>
    <m/>
    <m/>
    <m/>
    <m/>
    <m/>
    <m/>
  </r>
  <r>
    <x v="0"/>
    <x v="5"/>
    <x v="18"/>
    <x v="0"/>
    <n v="63"/>
    <n v="3"/>
    <n v="0"/>
    <n v="0"/>
    <n v="0"/>
    <n v="7"/>
    <n v="1"/>
    <n v="11"/>
    <n v="3"/>
    <n v="2"/>
    <n v="0"/>
    <n v="0"/>
    <n v="0"/>
    <n v="281"/>
    <n v="0"/>
    <n v="107"/>
    <n v="20"/>
    <n v="8"/>
    <n v="781"/>
    <n v="1"/>
    <n v="48"/>
    <n v="88"/>
    <n v="44"/>
    <n v="660"/>
    <n v="22"/>
    <n v="1"/>
    <n v="50"/>
    <n v="121"/>
    <n v="83"/>
    <n v="0"/>
    <n v="1"/>
    <n v="19"/>
    <n v="8"/>
    <n v="64"/>
    <n v="0"/>
    <n v="16"/>
    <n v="4"/>
    <n v="0"/>
    <n v="0"/>
    <n v="0"/>
    <n v="1"/>
    <n v="0"/>
    <n v="0"/>
    <n v="0"/>
    <n v="0"/>
    <n v="0"/>
    <n v="0"/>
    <n v="0"/>
    <n v="0"/>
    <n v="4"/>
    <n v="6"/>
    <n v="0"/>
    <n v="0"/>
    <n v="2"/>
    <m/>
    <m/>
    <m/>
    <m/>
    <m/>
    <m/>
    <m/>
    <m/>
    <m/>
    <m/>
    <m/>
    <m/>
    <m/>
    <m/>
    <m/>
    <m/>
  </r>
  <r>
    <x v="0"/>
    <x v="5"/>
    <x v="18"/>
    <x v="1"/>
    <n v="64"/>
    <n v="3"/>
    <n v="0"/>
    <n v="0"/>
    <n v="0"/>
    <n v="11"/>
    <n v="1"/>
    <n v="11"/>
    <n v="3"/>
    <n v="2"/>
    <n v="0"/>
    <n v="0"/>
    <n v="0"/>
    <n v="282"/>
    <n v="0"/>
    <n v="145"/>
    <n v="19"/>
    <n v="8"/>
    <n v="777"/>
    <n v="1"/>
    <n v="75"/>
    <n v="86"/>
    <n v="42"/>
    <n v="656"/>
    <n v="32"/>
    <n v="1"/>
    <n v="49"/>
    <n v="119"/>
    <n v="83"/>
    <n v="0"/>
    <n v="2"/>
    <n v="16"/>
    <n v="9"/>
    <n v="63"/>
    <n v="0"/>
    <n v="20"/>
    <n v="4"/>
    <n v="0"/>
    <n v="0"/>
    <n v="0"/>
    <n v="1"/>
    <n v="0"/>
    <n v="0"/>
    <n v="0"/>
    <n v="0"/>
    <n v="0"/>
    <n v="0"/>
    <n v="0"/>
    <n v="0"/>
    <n v="4"/>
    <n v="6"/>
    <n v="0"/>
    <n v="0"/>
    <n v="2"/>
    <m/>
    <m/>
    <m/>
    <m/>
    <m/>
    <m/>
    <m/>
    <m/>
    <m/>
    <m/>
    <m/>
    <m/>
    <m/>
    <m/>
    <m/>
    <m/>
  </r>
  <r>
    <x v="0"/>
    <x v="5"/>
    <x v="18"/>
    <x v="2"/>
    <n v="64"/>
    <n v="3"/>
    <n v="0"/>
    <n v="0"/>
    <n v="0"/>
    <n v="12"/>
    <n v="1"/>
    <n v="11"/>
    <n v="3"/>
    <n v="2"/>
    <n v="0"/>
    <n v="0"/>
    <n v="0"/>
    <n v="283"/>
    <n v="170"/>
    <n v="4"/>
    <n v="25"/>
    <n v="2"/>
    <n v="776"/>
    <n v="106"/>
    <n v="6"/>
    <n v="86"/>
    <n v="39"/>
    <n v="658"/>
    <n v="49"/>
    <n v="1"/>
    <n v="54"/>
    <n v="114"/>
    <n v="84"/>
    <n v="3"/>
    <n v="0"/>
    <n v="16"/>
    <n v="9"/>
    <n v="63"/>
    <n v="22"/>
    <n v="2"/>
    <n v="4"/>
    <n v="0"/>
    <n v="0"/>
    <n v="0"/>
    <n v="1"/>
    <n v="0"/>
    <n v="0"/>
    <n v="0"/>
    <n v="0"/>
    <n v="0"/>
    <n v="0"/>
    <n v="0"/>
    <n v="0"/>
    <n v="0"/>
    <n v="1"/>
    <n v="0"/>
    <n v="0"/>
    <n v="0"/>
    <n v="2"/>
    <n v="0"/>
    <n v="45"/>
    <n v="2"/>
    <n v="251"/>
    <n v="615"/>
    <n v="473"/>
    <n v="54"/>
    <n v="57"/>
    <m/>
    <m/>
    <m/>
    <m/>
    <m/>
    <m/>
    <m/>
  </r>
  <r>
    <x v="0"/>
    <x v="5"/>
    <x v="18"/>
    <x v="3"/>
    <n v="65"/>
    <n v="3"/>
    <n v="0"/>
    <n v="0"/>
    <n v="0"/>
    <n v="15"/>
    <n v="1"/>
    <n v="12"/>
    <n v="3"/>
    <n v="2"/>
    <n v="0"/>
    <n v="0"/>
    <n v="0"/>
    <n v="283"/>
    <n v="186"/>
    <n v="4"/>
    <n v="26"/>
    <n v="1"/>
    <n v="783"/>
    <n v="169"/>
    <n v="6"/>
    <n v="91"/>
    <n v="34"/>
    <n v="660"/>
    <n v="73"/>
    <n v="1"/>
    <n v="56"/>
    <n v="115"/>
    <n v="84"/>
    <n v="3"/>
    <n v="0"/>
    <n v="15"/>
    <n v="8"/>
    <n v="64"/>
    <n v="22"/>
    <n v="2"/>
    <n v="5"/>
    <n v="0"/>
    <n v="0"/>
    <n v="0"/>
    <n v="1"/>
    <n v="0"/>
    <n v="0"/>
    <n v="0"/>
    <n v="0"/>
    <n v="0"/>
    <n v="0"/>
    <n v="0"/>
    <n v="0"/>
    <n v="0"/>
    <n v="1"/>
    <n v="0"/>
    <n v="0"/>
    <n v="0"/>
    <n v="2"/>
    <n v="0"/>
    <n v="45"/>
    <n v="2"/>
    <n v="251"/>
    <n v="624"/>
    <n v="473"/>
    <n v="56"/>
    <n v="57"/>
    <m/>
    <m/>
    <m/>
    <m/>
    <m/>
    <m/>
    <m/>
  </r>
  <r>
    <x v="0"/>
    <x v="5"/>
    <x v="18"/>
    <x v="4"/>
    <n v="65"/>
    <n v="3"/>
    <n v="0"/>
    <n v="0"/>
    <n v="0"/>
    <n v="19"/>
    <n v="1"/>
    <n v="12"/>
    <n v="3"/>
    <n v="2"/>
    <n v="0"/>
    <n v="0"/>
    <n v="0"/>
    <n v="281"/>
    <n v="194"/>
    <n v="4"/>
    <n v="25"/>
    <n v="1"/>
    <n v="780"/>
    <n v="212"/>
    <n v="6"/>
    <n v="91"/>
    <n v="34"/>
    <n v="659"/>
    <n v="96"/>
    <n v="1"/>
    <n v="58"/>
    <n v="113"/>
    <n v="84"/>
    <n v="4"/>
    <n v="0"/>
    <n v="15"/>
    <n v="8"/>
    <n v="64"/>
    <n v="23"/>
    <n v="2"/>
    <n v="5"/>
    <n v="0"/>
    <n v="0"/>
    <n v="0"/>
    <n v="1"/>
    <n v="0"/>
    <n v="0"/>
    <n v="0"/>
    <n v="0"/>
    <n v="0"/>
    <n v="0"/>
    <n v="0"/>
    <n v="0"/>
    <n v="0"/>
    <n v="1"/>
    <n v="0"/>
    <n v="0"/>
    <n v="0"/>
    <n v="2"/>
    <n v="0"/>
    <n v="45"/>
    <n v="2"/>
    <n v="250"/>
    <n v="626"/>
    <n v="473"/>
    <n v="56"/>
    <n v="57"/>
    <m/>
    <m/>
    <m/>
    <m/>
    <m/>
    <m/>
    <m/>
  </r>
  <r>
    <x v="0"/>
    <x v="5"/>
    <x v="18"/>
    <x v="5"/>
    <n v="66"/>
    <n v="3"/>
    <n v="0"/>
    <n v="0"/>
    <n v="0"/>
    <n v="23"/>
    <n v="1"/>
    <n v="12"/>
    <n v="3"/>
    <n v="2"/>
    <n v="0"/>
    <n v="0"/>
    <n v="0"/>
    <n v="280"/>
    <n v="202"/>
    <n v="4"/>
    <n v="25"/>
    <n v="1"/>
    <n v="784"/>
    <n v="251"/>
    <n v="6"/>
    <n v="92"/>
    <n v="33"/>
    <n v="657"/>
    <n v="141"/>
    <n v="1"/>
    <n v="62"/>
    <n v="106"/>
    <n v="83"/>
    <n v="6"/>
    <n v="0"/>
    <n v="15"/>
    <n v="8"/>
    <n v="65"/>
    <n v="24"/>
    <n v="2"/>
    <n v="5"/>
    <n v="0"/>
    <n v="0"/>
    <n v="0"/>
    <n v="1"/>
    <n v="0"/>
    <n v="0"/>
    <n v="0"/>
    <n v="0"/>
    <n v="0"/>
    <n v="0"/>
    <n v="0"/>
    <n v="0"/>
    <n v="0"/>
    <n v="1"/>
    <n v="0"/>
    <n v="0"/>
    <n v="0"/>
    <n v="2"/>
    <n v="0"/>
    <n v="46"/>
    <n v="2"/>
    <n v="249"/>
    <n v="629"/>
    <n v="474"/>
    <n v="55"/>
    <n v="58"/>
    <m/>
    <m/>
    <m/>
    <m/>
    <m/>
    <m/>
    <m/>
  </r>
  <r>
    <x v="0"/>
    <x v="5"/>
    <x v="18"/>
    <x v="6"/>
    <n v="66"/>
    <n v="3"/>
    <n v="0"/>
    <n v="0"/>
    <n v="0"/>
    <n v="24"/>
    <n v="1"/>
    <n v="12"/>
    <n v="3"/>
    <n v="3"/>
    <n v="0"/>
    <n v="0"/>
    <n v="0"/>
    <n v="279"/>
    <n v="209"/>
    <n v="4"/>
    <n v="24"/>
    <n v="1"/>
    <n v="782"/>
    <n v="289"/>
    <n v="6"/>
    <n v="91"/>
    <n v="32"/>
    <n v="661"/>
    <n v="191"/>
    <n v="1"/>
    <n v="66"/>
    <n v="102"/>
    <n v="84"/>
    <n v="8"/>
    <n v="0"/>
    <n v="16"/>
    <n v="7"/>
    <n v="63"/>
    <n v="23"/>
    <n v="2"/>
    <n v="5"/>
    <n v="0"/>
    <n v="0"/>
    <n v="0"/>
    <n v="1"/>
    <n v="0"/>
    <n v="0"/>
    <n v="0"/>
    <n v="0"/>
    <n v="0"/>
    <n v="0"/>
    <n v="0"/>
    <n v="0"/>
    <n v="0"/>
    <n v="1"/>
    <n v="0"/>
    <n v="0"/>
    <n v="0"/>
    <n v="2"/>
    <n v="0"/>
    <n v="46"/>
    <n v="3"/>
    <n v="249"/>
    <n v="629"/>
    <n v="477"/>
    <n v="55"/>
    <n v="56"/>
    <m/>
    <m/>
    <m/>
    <m/>
    <m/>
    <m/>
    <m/>
  </r>
  <r>
    <x v="0"/>
    <x v="5"/>
    <x v="18"/>
    <x v="7"/>
    <n v="67"/>
    <n v="3"/>
    <n v="0"/>
    <n v="0"/>
    <n v="0"/>
    <n v="30"/>
    <n v="1"/>
    <n v="12"/>
    <n v="3"/>
    <n v="3"/>
    <n v="0"/>
    <n v="0"/>
    <n v="0"/>
    <n v="278"/>
    <n v="214"/>
    <n v="4"/>
    <n v="23"/>
    <n v="1"/>
    <n v="784"/>
    <n v="323"/>
    <n v="6"/>
    <n v="89"/>
    <n v="32"/>
    <n v="662"/>
    <n v="229"/>
    <n v="1"/>
    <n v="63"/>
    <n v="104"/>
    <n v="85"/>
    <n v="12"/>
    <n v="0"/>
    <n v="16"/>
    <n v="7"/>
    <n v="64"/>
    <n v="24"/>
    <n v="2"/>
    <n v="5"/>
    <n v="0"/>
    <n v="0"/>
    <n v="0"/>
    <n v="1"/>
    <n v="0"/>
    <n v="0"/>
    <n v="0"/>
    <n v="0"/>
    <n v="0"/>
    <n v="0"/>
    <n v="0"/>
    <n v="0"/>
    <n v="0"/>
    <n v="1"/>
    <n v="0"/>
    <n v="0"/>
    <n v="0"/>
    <n v="2"/>
    <n v="0"/>
    <n v="47"/>
    <n v="3"/>
    <n v="249"/>
    <n v="632"/>
    <n v="478"/>
    <n v="56"/>
    <n v="57"/>
    <m/>
    <m/>
    <m/>
    <m/>
    <m/>
    <m/>
    <m/>
  </r>
  <r>
    <x v="0"/>
    <x v="5"/>
    <x v="18"/>
    <x v="8"/>
    <n v="67"/>
    <n v="3"/>
    <n v="1"/>
    <n v="0"/>
    <n v="0"/>
    <n v="33"/>
    <n v="1"/>
    <n v="12"/>
    <n v="3"/>
    <n v="3"/>
    <n v="2"/>
    <n v="0"/>
    <n v="0"/>
    <n v="278"/>
    <n v="221"/>
    <n v="4"/>
    <n v="22"/>
    <n v="1"/>
    <n v="785"/>
    <n v="359"/>
    <n v="6"/>
    <n v="87"/>
    <n v="32"/>
    <n v="663"/>
    <n v="281"/>
    <n v="1"/>
    <n v="62"/>
    <n v="104"/>
    <n v="86"/>
    <n v="22"/>
    <n v="0"/>
    <n v="16"/>
    <n v="7"/>
    <n v="64"/>
    <n v="47"/>
    <n v="2"/>
    <n v="5"/>
    <n v="0"/>
    <n v="0"/>
    <n v="0"/>
    <n v="1"/>
    <n v="0"/>
    <n v="0"/>
    <n v="0"/>
    <n v="0"/>
    <n v="0"/>
    <n v="0"/>
    <n v="0"/>
    <n v="0"/>
    <n v="0"/>
    <n v="1"/>
    <n v="0"/>
    <n v="0"/>
    <n v="0"/>
    <n v="2"/>
    <n v="0"/>
    <n v="47"/>
    <n v="3"/>
    <n v="249"/>
    <n v="636"/>
    <n v="481"/>
    <n v="57"/>
    <n v="57"/>
    <n v="3024"/>
    <n v="599"/>
    <n v="0"/>
    <n v="2"/>
    <n v="428"/>
    <n v="726"/>
    <n v="1699"/>
  </r>
  <r>
    <x v="0"/>
    <x v="5"/>
    <x v="18"/>
    <x v="9"/>
    <n v="67"/>
    <n v="3"/>
    <n v="1"/>
    <n v="0"/>
    <n v="0"/>
    <n v="35"/>
    <n v="1"/>
    <n v="12"/>
    <n v="3"/>
    <n v="3"/>
    <n v="2"/>
    <n v="0"/>
    <n v="0"/>
    <n v="278"/>
    <n v="223"/>
    <n v="4"/>
    <n v="22"/>
    <n v="1"/>
    <n v="791"/>
    <n v="399"/>
    <n v="7"/>
    <n v="88"/>
    <n v="31"/>
    <n v="662"/>
    <n v="311"/>
    <n v="1"/>
    <n v="64"/>
    <n v="99"/>
    <n v="86"/>
    <n v="32"/>
    <n v="0"/>
    <n v="16"/>
    <n v="7"/>
    <n v="64"/>
    <n v="50"/>
    <n v="2"/>
    <n v="5"/>
    <n v="0"/>
    <n v="0"/>
    <n v="0"/>
    <n v="1"/>
    <n v="0"/>
    <n v="0"/>
    <n v="0"/>
    <n v="0"/>
    <n v="0"/>
    <n v="0"/>
    <n v="0"/>
    <n v="0"/>
    <n v="0"/>
    <n v="1"/>
    <n v="0"/>
    <n v="0"/>
    <n v="0"/>
    <n v="2"/>
    <n v="0"/>
    <n v="47"/>
    <n v="3"/>
    <n v="249"/>
    <n v="639"/>
    <n v="482"/>
    <n v="57"/>
    <n v="57"/>
    <n v="3037"/>
    <n v="729"/>
    <n v="0"/>
    <n v="2"/>
    <n v="434"/>
    <n v="719"/>
    <n v="1716"/>
  </r>
  <r>
    <x v="0"/>
    <x v="5"/>
    <x v="18"/>
    <x v="10"/>
    <n v="67"/>
    <n v="3"/>
    <n v="1"/>
    <n v="0"/>
    <n v="0"/>
    <n v="35"/>
    <n v="1"/>
    <n v="12"/>
    <n v="3"/>
    <n v="3"/>
    <n v="2"/>
    <n v="0"/>
    <n v="0"/>
    <n v="278"/>
    <n v="225"/>
    <n v="4"/>
    <n v="22"/>
    <n v="1"/>
    <n v="791"/>
    <n v="404"/>
    <n v="7"/>
    <n v="88"/>
    <n v="30"/>
    <n v="663"/>
    <n v="328"/>
    <n v="1"/>
    <n v="61"/>
    <n v="98"/>
    <n v="86"/>
    <n v="36"/>
    <n v="0"/>
    <n v="16"/>
    <n v="7"/>
    <n v="64"/>
    <n v="50"/>
    <n v="2"/>
    <n v="5"/>
    <n v="0"/>
    <n v="0"/>
    <n v="0"/>
    <n v="1"/>
    <n v="0"/>
    <n v="0"/>
    <n v="0"/>
    <n v="0"/>
    <n v="0"/>
    <n v="0"/>
    <n v="0"/>
    <n v="0"/>
    <n v="0"/>
    <n v="1"/>
    <n v="0"/>
    <n v="0"/>
    <n v="0"/>
    <n v="2"/>
    <n v="0"/>
    <n v="47"/>
    <n v="3"/>
    <n v="249"/>
    <n v="640"/>
    <n v="484"/>
    <n v="59"/>
    <n v="57"/>
    <n v="3038"/>
    <n v="794"/>
    <n v="0"/>
    <n v="2"/>
    <n v="436"/>
    <n v="711"/>
    <n v="1730"/>
  </r>
  <r>
    <x v="0"/>
    <x v="5"/>
    <x v="18"/>
    <x v="11"/>
    <n v="67"/>
    <n v="3"/>
    <n v="1"/>
    <n v="0"/>
    <n v="0"/>
    <n v="37"/>
    <n v="1"/>
    <n v="12"/>
    <n v="3"/>
    <n v="3"/>
    <n v="2"/>
    <n v="0"/>
    <n v="0"/>
    <n v="279"/>
    <n v="227"/>
    <n v="4"/>
    <n v="22"/>
    <n v="1"/>
    <n v="792"/>
    <n v="413"/>
    <n v="7"/>
    <n v="87"/>
    <n v="30"/>
    <n v="663"/>
    <n v="334"/>
    <n v="1"/>
    <n v="64"/>
    <n v="95"/>
    <n v="86"/>
    <n v="36"/>
    <n v="0"/>
    <n v="16"/>
    <n v="7"/>
    <n v="64"/>
    <n v="50"/>
    <n v="2"/>
    <n v="5"/>
    <n v="0"/>
    <n v="0"/>
    <n v="0"/>
    <n v="1"/>
    <n v="0"/>
    <n v="0"/>
    <n v="0"/>
    <n v="0"/>
    <n v="0"/>
    <n v="0"/>
    <n v="0"/>
    <n v="0"/>
    <n v="0"/>
    <n v="1"/>
    <n v="0"/>
    <n v="0"/>
    <n v="0"/>
    <n v="2"/>
    <n v="0"/>
    <n v="47"/>
    <n v="3"/>
    <n v="250"/>
    <n v="641"/>
    <n v="484"/>
    <n v="59"/>
    <n v="57"/>
    <n v="3043"/>
    <n v="843"/>
    <n v="0"/>
    <n v="2"/>
    <n v="450"/>
    <n v="700"/>
    <n v="1736"/>
  </r>
  <r>
    <x v="0"/>
    <x v="5"/>
    <x v="18"/>
    <x v="12"/>
    <n v="64"/>
    <n v="3"/>
    <n v="1"/>
    <n v="0"/>
    <n v="0"/>
    <n v="37"/>
    <n v="1"/>
    <n v="10"/>
    <n v="3"/>
    <n v="3"/>
    <n v="2"/>
    <n v="0"/>
    <n v="0"/>
    <n v="279"/>
    <n v="228"/>
    <n v="4"/>
    <n v="23"/>
    <n v="1"/>
    <n v="791"/>
    <n v="421"/>
    <n v="7"/>
    <n v="87"/>
    <n v="30"/>
    <n v="663"/>
    <n v="342"/>
    <n v="1"/>
    <n v="66"/>
    <n v="92"/>
    <n v="87"/>
    <n v="39"/>
    <n v="0"/>
    <n v="18"/>
    <n v="5"/>
    <n v="63"/>
    <n v="50"/>
    <n v="2"/>
    <n v="4"/>
    <n v="0"/>
    <n v="0"/>
    <n v="0"/>
    <n v="1"/>
    <n v="0"/>
    <n v="0"/>
    <n v="0"/>
    <n v="0"/>
    <n v="0"/>
    <n v="0"/>
    <n v="0"/>
    <n v="0"/>
    <n v="0"/>
    <n v="1"/>
    <n v="0"/>
    <n v="0"/>
    <n v="0"/>
    <n v="2"/>
    <n v="0"/>
    <n v="47"/>
    <n v="3"/>
    <n v="249"/>
    <n v="642"/>
    <n v="484"/>
    <n v="59"/>
    <n v="57"/>
    <n v="3033"/>
    <n v="882"/>
    <n v="0"/>
    <n v="2"/>
    <n v="448"/>
    <n v="689"/>
    <n v="1734"/>
  </r>
  <r>
    <x v="0"/>
    <x v="5"/>
    <x v="18"/>
    <x v="13"/>
    <n v="64"/>
    <n v="3"/>
    <n v="1"/>
    <n v="0"/>
    <n v="0"/>
    <n v="37"/>
    <n v="1"/>
    <n v="10"/>
    <n v="3"/>
    <n v="3"/>
    <n v="2"/>
    <n v="0"/>
    <n v="0"/>
    <n v="279"/>
    <n v="229"/>
    <n v="4"/>
    <n v="23"/>
    <n v="1"/>
    <n v="791"/>
    <n v="423"/>
    <n v="7"/>
    <n v="86"/>
    <n v="30"/>
    <n v="664"/>
    <n v="347"/>
    <n v="1"/>
    <n v="66"/>
    <n v="92"/>
    <n v="87"/>
    <n v="39"/>
    <n v="0"/>
    <n v="18"/>
    <n v="5"/>
    <n v="63"/>
    <n v="50"/>
    <n v="2"/>
    <n v="4"/>
    <n v="0"/>
    <n v="0"/>
    <n v="0"/>
    <n v="1"/>
    <n v="0"/>
    <n v="0"/>
    <n v="0"/>
    <n v="0"/>
    <n v="0"/>
    <n v="0"/>
    <n v="0"/>
    <n v="0"/>
    <n v="0"/>
    <n v="1"/>
    <n v="0"/>
    <n v="0"/>
    <n v="0"/>
    <n v="2"/>
    <n v="0"/>
    <n v="47"/>
    <n v="3"/>
    <n v="249"/>
    <n v="642"/>
    <n v="485"/>
    <n v="59"/>
    <n v="57"/>
    <n v="3035"/>
    <n v="899"/>
    <n v="0"/>
    <n v="2"/>
    <n v="453"/>
    <n v="679"/>
    <n v="1744"/>
  </r>
  <r>
    <x v="0"/>
    <x v="5"/>
    <x v="18"/>
    <x v="14"/>
    <n v="64"/>
    <n v="3"/>
    <n v="1"/>
    <n v="0"/>
    <n v="0"/>
    <n v="37"/>
    <n v="1"/>
    <n v="10"/>
    <n v="3"/>
    <n v="3"/>
    <n v="2"/>
    <n v="0"/>
    <n v="0"/>
    <n v="273"/>
    <n v="229"/>
    <n v="3"/>
    <n v="18"/>
    <n v="1"/>
    <n v="792"/>
    <n v="426"/>
    <n v="7"/>
    <n v="85"/>
    <n v="31"/>
    <n v="658"/>
    <n v="350"/>
    <n v="1"/>
    <n v="64"/>
    <n v="92"/>
    <n v="87"/>
    <n v="38"/>
    <n v="0"/>
    <n v="18"/>
    <n v="5"/>
    <n v="62"/>
    <n v="50"/>
    <n v="2"/>
    <n v="3"/>
    <n v="0"/>
    <n v="0"/>
    <n v="0"/>
    <n v="1"/>
    <n v="0"/>
    <n v="0"/>
    <n v="0"/>
    <n v="0"/>
    <n v="0"/>
    <n v="0"/>
    <n v="0"/>
    <n v="0"/>
    <n v="0"/>
    <n v="1"/>
    <n v="0"/>
    <n v="0"/>
    <n v="0"/>
    <n v="2"/>
    <n v="0"/>
    <n v="47"/>
    <n v="3"/>
    <n v="249"/>
    <n v="644"/>
    <n v="483"/>
    <n v="59"/>
    <n v="57"/>
    <n v="3022"/>
    <n v="923"/>
    <n v="0"/>
    <n v="1"/>
    <n v="455"/>
    <n v="664"/>
    <n v="1749"/>
  </r>
  <r>
    <x v="0"/>
    <x v="5"/>
    <x v="18"/>
    <x v="15"/>
    <n v="64"/>
    <n v="3"/>
    <n v="1"/>
    <n v="0"/>
    <n v="0"/>
    <n v="37"/>
    <n v="1"/>
    <n v="10"/>
    <n v="3"/>
    <n v="3"/>
    <n v="2"/>
    <n v="0"/>
    <n v="0"/>
    <n v="274"/>
    <n v="232"/>
    <n v="3"/>
    <n v="18"/>
    <n v="1"/>
    <n v="792"/>
    <n v="428"/>
    <n v="7"/>
    <n v="86"/>
    <n v="31"/>
    <n v="659"/>
    <n v="355"/>
    <n v="1"/>
    <n v="64"/>
    <n v="90"/>
    <n v="87"/>
    <n v="38"/>
    <n v="0"/>
    <n v="18"/>
    <n v="5"/>
    <n v="62"/>
    <n v="50"/>
    <n v="2"/>
    <n v="3"/>
    <n v="0"/>
    <n v="0"/>
    <n v="0"/>
    <n v="1"/>
    <n v="0"/>
    <n v="0"/>
    <n v="0"/>
    <n v="0"/>
    <n v="0"/>
    <n v="0"/>
    <n v="0"/>
    <n v="0"/>
    <n v="0"/>
    <n v="1"/>
    <n v="0"/>
    <n v="0"/>
    <n v="0"/>
    <n v="2"/>
    <n v="0"/>
    <n v="47"/>
    <n v="3"/>
    <n v="250"/>
    <n v="644"/>
    <n v="486"/>
    <n v="59"/>
    <n v="57"/>
    <n v="3019"/>
    <n v="943"/>
    <n v="0"/>
    <n v="1"/>
    <n v="460"/>
    <n v="650"/>
    <n v="1764"/>
  </r>
  <r>
    <x v="0"/>
    <x v="5"/>
    <x v="18"/>
    <x v="16"/>
    <n v="64"/>
    <n v="3"/>
    <n v="1"/>
    <n v="0"/>
    <n v="0"/>
    <n v="39"/>
    <n v="1"/>
    <n v="10"/>
    <n v="3"/>
    <n v="3"/>
    <n v="2"/>
    <n v="0"/>
    <n v="0"/>
    <n v="276"/>
    <n v="232"/>
    <n v="3"/>
    <n v="18"/>
    <n v="3"/>
    <n v="793"/>
    <n v="432"/>
    <n v="7"/>
    <n v="86"/>
    <n v="31"/>
    <n v="660"/>
    <n v="356"/>
    <n v="1"/>
    <n v="65"/>
    <n v="91"/>
    <n v="87"/>
    <n v="39"/>
    <n v="0"/>
    <n v="17"/>
    <n v="4"/>
    <n v="61"/>
    <n v="50"/>
    <n v="1"/>
    <n v="3"/>
    <n v="0"/>
    <n v="0"/>
    <n v="0"/>
    <n v="1"/>
    <n v="0"/>
    <n v="0"/>
    <n v="0"/>
    <n v="0"/>
    <n v="0"/>
    <n v="0"/>
    <n v="0"/>
    <n v="0"/>
    <n v="0"/>
    <n v="1"/>
    <n v="0"/>
    <n v="0"/>
    <n v="0"/>
    <n v="2"/>
    <n v="0"/>
    <n v="47"/>
    <n v="3"/>
    <n v="250"/>
    <n v="646"/>
    <n v="485"/>
    <n v="59"/>
    <n v="57"/>
    <n v="3034"/>
    <n v="958"/>
    <n v="0"/>
    <n v="1"/>
    <n v="465"/>
    <n v="654"/>
    <n v="1767"/>
  </r>
  <r>
    <x v="0"/>
    <x v="5"/>
    <x v="19"/>
    <x v="0"/>
    <n v="131"/>
    <n v="1"/>
    <n v="0"/>
    <n v="1"/>
    <n v="0"/>
    <n v="16"/>
    <n v="1"/>
    <n v="8"/>
    <n v="15"/>
    <n v="22"/>
    <n v="0"/>
    <n v="18"/>
    <n v="0"/>
    <n v="703"/>
    <n v="0"/>
    <n v="260"/>
    <n v="62"/>
    <n v="6"/>
    <n v="1418"/>
    <n v="0"/>
    <n v="80"/>
    <n v="25"/>
    <n v="244"/>
    <n v="1134"/>
    <n v="47"/>
    <n v="4"/>
    <n v="11"/>
    <n v="258"/>
    <n v="128"/>
    <n v="0"/>
    <n v="0"/>
    <n v="1"/>
    <n v="40"/>
    <n v="64"/>
    <n v="0"/>
    <n v="14"/>
    <n v="1"/>
    <n v="2"/>
    <n v="0"/>
    <n v="0"/>
    <n v="0"/>
    <n v="0"/>
    <n v="0"/>
    <n v="0"/>
    <n v="0"/>
    <n v="0"/>
    <n v="0"/>
    <n v="2"/>
    <n v="0"/>
    <n v="16"/>
    <n v="24"/>
    <n v="0"/>
    <n v="0"/>
    <n v="0"/>
    <m/>
    <m/>
    <m/>
    <m/>
    <m/>
    <m/>
    <m/>
    <m/>
    <m/>
    <m/>
    <m/>
    <m/>
    <m/>
    <m/>
    <m/>
    <m/>
  </r>
  <r>
    <x v="0"/>
    <x v="5"/>
    <x v="19"/>
    <x v="1"/>
    <n v="133"/>
    <n v="1"/>
    <n v="0"/>
    <n v="1"/>
    <n v="0"/>
    <n v="21"/>
    <n v="1"/>
    <n v="8"/>
    <n v="15"/>
    <n v="22"/>
    <n v="0"/>
    <n v="18"/>
    <n v="0"/>
    <n v="703"/>
    <n v="0"/>
    <n v="335"/>
    <n v="62"/>
    <n v="7"/>
    <n v="1415"/>
    <n v="0"/>
    <n v="127"/>
    <n v="25"/>
    <n v="244"/>
    <n v="1131"/>
    <n v="58"/>
    <n v="3"/>
    <n v="10"/>
    <n v="259"/>
    <n v="128"/>
    <n v="0"/>
    <n v="0"/>
    <n v="1"/>
    <n v="40"/>
    <n v="64"/>
    <n v="0"/>
    <n v="14"/>
    <n v="1"/>
    <n v="1"/>
    <n v="0"/>
    <n v="0"/>
    <n v="0"/>
    <n v="0"/>
    <n v="0"/>
    <n v="0"/>
    <n v="0"/>
    <n v="0"/>
    <n v="0"/>
    <n v="2"/>
    <n v="0"/>
    <n v="16"/>
    <n v="23"/>
    <n v="0"/>
    <n v="0"/>
    <n v="1"/>
    <m/>
    <m/>
    <m/>
    <m/>
    <m/>
    <m/>
    <m/>
    <m/>
    <m/>
    <m/>
    <m/>
    <m/>
    <m/>
    <m/>
    <m/>
    <m/>
  </r>
  <r>
    <x v="0"/>
    <x v="5"/>
    <x v="19"/>
    <x v="2"/>
    <n v="132"/>
    <n v="1"/>
    <n v="0"/>
    <n v="1"/>
    <n v="0"/>
    <n v="26"/>
    <n v="1"/>
    <n v="8"/>
    <n v="15"/>
    <n v="22"/>
    <n v="18"/>
    <n v="2"/>
    <n v="0"/>
    <n v="704"/>
    <n v="394"/>
    <n v="16"/>
    <n v="61"/>
    <n v="9"/>
    <n v="1413"/>
    <n v="180"/>
    <n v="23"/>
    <n v="25"/>
    <n v="241"/>
    <n v="1131"/>
    <n v="88"/>
    <n v="3"/>
    <n v="10"/>
    <n v="258"/>
    <n v="129"/>
    <n v="0"/>
    <n v="0"/>
    <n v="1"/>
    <n v="41"/>
    <n v="63"/>
    <n v="16"/>
    <n v="1"/>
    <n v="1"/>
    <n v="1"/>
    <n v="0"/>
    <n v="0"/>
    <n v="0"/>
    <n v="0"/>
    <n v="0"/>
    <n v="0"/>
    <n v="0"/>
    <n v="0"/>
    <n v="0"/>
    <n v="0"/>
    <n v="0"/>
    <n v="0"/>
    <n v="0"/>
    <n v="0"/>
    <n v="0"/>
    <n v="0"/>
    <n v="1"/>
    <n v="0"/>
    <n v="104"/>
    <n v="20"/>
    <n v="606"/>
    <n v="1063"/>
    <n v="826"/>
    <n v="69"/>
    <n v="55"/>
    <m/>
    <m/>
    <m/>
    <m/>
    <m/>
    <m/>
    <m/>
  </r>
  <r>
    <x v="0"/>
    <x v="5"/>
    <x v="19"/>
    <x v="3"/>
    <n v="132"/>
    <n v="1"/>
    <n v="0"/>
    <n v="1"/>
    <n v="0"/>
    <n v="31"/>
    <n v="1"/>
    <n v="8"/>
    <n v="15"/>
    <n v="22"/>
    <n v="18"/>
    <n v="2"/>
    <n v="0"/>
    <n v="701"/>
    <n v="448"/>
    <n v="16"/>
    <n v="61"/>
    <n v="8"/>
    <n v="1418"/>
    <n v="253"/>
    <n v="23"/>
    <n v="26"/>
    <n v="238"/>
    <n v="1132"/>
    <n v="130"/>
    <n v="3"/>
    <n v="10"/>
    <n v="258"/>
    <n v="130"/>
    <n v="1"/>
    <n v="0"/>
    <n v="1"/>
    <n v="41"/>
    <n v="63"/>
    <n v="16"/>
    <n v="1"/>
    <n v="1"/>
    <n v="1"/>
    <n v="0"/>
    <n v="0"/>
    <n v="0"/>
    <n v="0"/>
    <n v="0"/>
    <n v="0"/>
    <n v="0"/>
    <n v="0"/>
    <n v="0"/>
    <n v="0"/>
    <n v="0"/>
    <n v="0"/>
    <n v="0"/>
    <n v="0"/>
    <n v="0"/>
    <n v="0"/>
    <n v="1"/>
    <n v="0"/>
    <n v="104"/>
    <n v="20"/>
    <n v="605"/>
    <n v="1070"/>
    <n v="827"/>
    <n v="70"/>
    <n v="55"/>
    <m/>
    <m/>
    <m/>
    <m/>
    <m/>
    <m/>
    <m/>
  </r>
  <r>
    <x v="0"/>
    <x v="5"/>
    <x v="19"/>
    <x v="4"/>
    <n v="131"/>
    <n v="1"/>
    <n v="0"/>
    <n v="1"/>
    <n v="0"/>
    <n v="37"/>
    <n v="1"/>
    <n v="8"/>
    <n v="14"/>
    <n v="22"/>
    <n v="18"/>
    <n v="2"/>
    <n v="0"/>
    <n v="701"/>
    <n v="465"/>
    <n v="16"/>
    <n v="62"/>
    <n v="8"/>
    <n v="1418"/>
    <n v="324"/>
    <n v="23"/>
    <n v="26"/>
    <n v="236"/>
    <n v="1134"/>
    <n v="160"/>
    <n v="3"/>
    <n v="10"/>
    <n v="258"/>
    <n v="132"/>
    <n v="2"/>
    <n v="0"/>
    <n v="1"/>
    <n v="41"/>
    <n v="63"/>
    <n v="16"/>
    <n v="1"/>
    <n v="1"/>
    <n v="1"/>
    <n v="0"/>
    <n v="0"/>
    <n v="0"/>
    <n v="0"/>
    <n v="0"/>
    <n v="0"/>
    <n v="0"/>
    <n v="0"/>
    <n v="0"/>
    <n v="0"/>
    <n v="0"/>
    <n v="0"/>
    <n v="0"/>
    <n v="0"/>
    <n v="0"/>
    <n v="0"/>
    <n v="1"/>
    <n v="0"/>
    <n v="103"/>
    <n v="20"/>
    <n v="604"/>
    <n v="1074"/>
    <n v="831"/>
    <n v="72"/>
    <n v="55"/>
    <m/>
    <m/>
    <m/>
    <m/>
    <m/>
    <m/>
    <m/>
  </r>
  <r>
    <x v="0"/>
    <x v="5"/>
    <x v="19"/>
    <x v="5"/>
    <n v="131"/>
    <n v="1"/>
    <n v="0"/>
    <n v="1"/>
    <n v="0"/>
    <n v="43"/>
    <n v="1"/>
    <n v="8"/>
    <n v="15"/>
    <n v="22"/>
    <n v="18"/>
    <n v="2"/>
    <n v="0"/>
    <n v="704"/>
    <n v="487"/>
    <n v="16"/>
    <n v="61"/>
    <n v="7"/>
    <n v="1419"/>
    <n v="431"/>
    <n v="23"/>
    <n v="27"/>
    <n v="231"/>
    <n v="1136"/>
    <n v="243"/>
    <n v="3"/>
    <n v="11"/>
    <n v="258"/>
    <n v="134"/>
    <n v="3"/>
    <n v="0"/>
    <n v="1"/>
    <n v="42"/>
    <n v="63"/>
    <n v="19"/>
    <n v="1"/>
    <n v="1"/>
    <n v="1"/>
    <n v="0"/>
    <n v="0"/>
    <n v="0"/>
    <n v="0"/>
    <n v="0"/>
    <n v="0"/>
    <n v="0"/>
    <n v="0"/>
    <n v="0"/>
    <n v="0"/>
    <n v="0"/>
    <n v="0"/>
    <n v="0"/>
    <n v="0"/>
    <n v="0"/>
    <n v="0"/>
    <n v="1"/>
    <n v="0"/>
    <n v="103"/>
    <n v="20"/>
    <n v="607"/>
    <n v="1078"/>
    <n v="833"/>
    <n v="76"/>
    <n v="55"/>
    <m/>
    <m/>
    <m/>
    <m/>
    <m/>
    <m/>
    <m/>
  </r>
  <r>
    <x v="0"/>
    <x v="5"/>
    <x v="19"/>
    <x v="6"/>
    <n v="131"/>
    <n v="1"/>
    <n v="0"/>
    <n v="1"/>
    <n v="0"/>
    <n v="55"/>
    <n v="1"/>
    <n v="8"/>
    <n v="15"/>
    <n v="22"/>
    <n v="18"/>
    <n v="2"/>
    <n v="0"/>
    <n v="704"/>
    <n v="503"/>
    <n v="16"/>
    <n v="60"/>
    <n v="5"/>
    <n v="1417"/>
    <n v="508"/>
    <n v="23"/>
    <n v="26"/>
    <n v="225"/>
    <n v="1133"/>
    <n v="359"/>
    <n v="3"/>
    <n v="11"/>
    <n v="258"/>
    <n v="134"/>
    <n v="8"/>
    <n v="0"/>
    <n v="1"/>
    <n v="43"/>
    <n v="63"/>
    <n v="26"/>
    <n v="1"/>
    <n v="1"/>
    <n v="1"/>
    <n v="0"/>
    <n v="0"/>
    <n v="0"/>
    <n v="0"/>
    <n v="0"/>
    <n v="0"/>
    <n v="0"/>
    <n v="0"/>
    <n v="0"/>
    <n v="0"/>
    <n v="0"/>
    <n v="0"/>
    <n v="0"/>
    <n v="0"/>
    <n v="0"/>
    <n v="0"/>
    <n v="1"/>
    <n v="0"/>
    <n v="103"/>
    <n v="20"/>
    <n v="607"/>
    <n v="1080"/>
    <n v="830"/>
    <n v="78"/>
    <n v="56"/>
    <m/>
    <m/>
    <m/>
    <m/>
    <m/>
    <m/>
    <m/>
  </r>
  <r>
    <x v="0"/>
    <x v="5"/>
    <x v="19"/>
    <x v="7"/>
    <n v="133"/>
    <n v="1"/>
    <n v="0"/>
    <n v="1"/>
    <n v="0"/>
    <n v="60"/>
    <n v="1"/>
    <n v="8"/>
    <n v="15"/>
    <n v="22"/>
    <n v="18"/>
    <n v="2"/>
    <n v="0"/>
    <n v="704"/>
    <n v="514"/>
    <n v="16"/>
    <n v="60"/>
    <n v="5"/>
    <n v="1416"/>
    <n v="560"/>
    <n v="23"/>
    <n v="26"/>
    <n v="223"/>
    <n v="1136"/>
    <n v="414"/>
    <n v="3"/>
    <n v="11"/>
    <n v="258"/>
    <n v="138"/>
    <n v="12"/>
    <n v="0"/>
    <n v="1"/>
    <n v="43"/>
    <n v="62"/>
    <n v="30"/>
    <n v="1"/>
    <n v="1"/>
    <n v="1"/>
    <n v="0"/>
    <n v="0"/>
    <n v="0"/>
    <n v="0"/>
    <n v="0"/>
    <n v="0"/>
    <n v="0"/>
    <n v="0"/>
    <n v="0"/>
    <n v="0"/>
    <n v="0"/>
    <n v="0"/>
    <n v="0"/>
    <n v="0"/>
    <n v="0"/>
    <n v="0"/>
    <n v="1"/>
    <n v="0"/>
    <n v="105"/>
    <n v="20"/>
    <n v="608"/>
    <n v="1080"/>
    <n v="833"/>
    <n v="81"/>
    <n v="55"/>
    <m/>
    <m/>
    <m/>
    <m/>
    <m/>
    <m/>
    <m/>
  </r>
  <r>
    <x v="0"/>
    <x v="5"/>
    <x v="19"/>
    <x v="8"/>
    <n v="134"/>
    <n v="1"/>
    <n v="0"/>
    <n v="1"/>
    <n v="1"/>
    <n v="69"/>
    <n v="2"/>
    <n v="8"/>
    <n v="15"/>
    <n v="22"/>
    <n v="18"/>
    <n v="2"/>
    <n v="0"/>
    <n v="703"/>
    <n v="534"/>
    <n v="16"/>
    <n v="59"/>
    <n v="4"/>
    <n v="1422"/>
    <n v="619"/>
    <n v="23"/>
    <n v="26"/>
    <n v="224"/>
    <n v="1141"/>
    <n v="486"/>
    <n v="3"/>
    <n v="11"/>
    <n v="261"/>
    <n v="139"/>
    <n v="17"/>
    <n v="0"/>
    <n v="1"/>
    <n v="43"/>
    <n v="62"/>
    <n v="36"/>
    <n v="1"/>
    <n v="1"/>
    <n v="1"/>
    <n v="0"/>
    <n v="0"/>
    <n v="0"/>
    <n v="0"/>
    <n v="0"/>
    <n v="0"/>
    <n v="0"/>
    <n v="0"/>
    <n v="0"/>
    <n v="0"/>
    <n v="0"/>
    <n v="0"/>
    <n v="0"/>
    <n v="0"/>
    <n v="0"/>
    <n v="0"/>
    <n v="1"/>
    <n v="1"/>
    <n v="106"/>
    <n v="20"/>
    <n v="608"/>
    <n v="1087"/>
    <n v="835"/>
    <n v="84"/>
    <n v="56"/>
    <n v="5061"/>
    <n v="981"/>
    <n v="0"/>
    <n v="9"/>
    <n v="53"/>
    <n v="1729"/>
    <n v="2965"/>
  </r>
  <r>
    <x v="0"/>
    <x v="5"/>
    <x v="19"/>
    <x v="9"/>
    <n v="133"/>
    <n v="1"/>
    <n v="0"/>
    <n v="1"/>
    <n v="1"/>
    <n v="70"/>
    <n v="2"/>
    <n v="8"/>
    <n v="15"/>
    <n v="21"/>
    <n v="18"/>
    <n v="2"/>
    <n v="0"/>
    <n v="703"/>
    <n v="544"/>
    <n v="16"/>
    <n v="58"/>
    <n v="4"/>
    <n v="1417"/>
    <n v="667"/>
    <n v="24"/>
    <n v="26"/>
    <n v="215"/>
    <n v="1142"/>
    <n v="543"/>
    <n v="3"/>
    <n v="11"/>
    <n v="261"/>
    <n v="138"/>
    <n v="24"/>
    <n v="0"/>
    <n v="1"/>
    <n v="43"/>
    <n v="62"/>
    <n v="37"/>
    <n v="1"/>
    <n v="1"/>
    <n v="1"/>
    <n v="0"/>
    <n v="0"/>
    <n v="0"/>
    <n v="0"/>
    <n v="0"/>
    <n v="0"/>
    <n v="0"/>
    <n v="0"/>
    <n v="0"/>
    <n v="0"/>
    <n v="0"/>
    <n v="0"/>
    <n v="0"/>
    <n v="0"/>
    <n v="0"/>
    <n v="0"/>
    <n v="1"/>
    <n v="1"/>
    <n v="105"/>
    <n v="19"/>
    <n v="608"/>
    <n v="1090"/>
    <n v="836"/>
    <n v="83"/>
    <n v="56"/>
    <n v="5070"/>
    <n v="1225"/>
    <n v="0"/>
    <n v="10"/>
    <n v="54"/>
    <n v="1725"/>
    <n v="2989"/>
  </r>
  <r>
    <x v="0"/>
    <x v="5"/>
    <x v="19"/>
    <x v="10"/>
    <n v="133"/>
    <n v="1"/>
    <n v="0"/>
    <n v="1"/>
    <n v="1"/>
    <n v="72"/>
    <n v="2"/>
    <n v="8"/>
    <n v="15"/>
    <n v="21"/>
    <n v="18"/>
    <n v="2"/>
    <n v="0"/>
    <n v="700"/>
    <n v="543"/>
    <n v="16"/>
    <n v="58"/>
    <n v="4"/>
    <n v="1408"/>
    <n v="696"/>
    <n v="24"/>
    <n v="26"/>
    <n v="209"/>
    <n v="1148"/>
    <n v="571"/>
    <n v="3"/>
    <n v="11"/>
    <n v="261"/>
    <n v="141"/>
    <n v="28"/>
    <n v="0"/>
    <n v="1"/>
    <n v="43"/>
    <n v="62"/>
    <n v="37"/>
    <n v="1"/>
    <n v="1"/>
    <n v="1"/>
    <n v="0"/>
    <n v="0"/>
    <n v="0"/>
    <n v="0"/>
    <n v="0"/>
    <n v="0"/>
    <n v="0"/>
    <n v="0"/>
    <n v="0"/>
    <n v="0"/>
    <n v="0"/>
    <n v="0"/>
    <n v="0"/>
    <n v="0"/>
    <n v="0"/>
    <n v="0"/>
    <n v="1"/>
    <n v="1"/>
    <n v="105"/>
    <n v="19"/>
    <n v="605"/>
    <n v="1091"/>
    <n v="842"/>
    <n v="86"/>
    <n v="56"/>
    <n v="5074"/>
    <n v="1364"/>
    <n v="0"/>
    <n v="10"/>
    <n v="53"/>
    <n v="1711"/>
    <n v="3001"/>
  </r>
  <r>
    <x v="0"/>
    <x v="5"/>
    <x v="19"/>
    <x v="11"/>
    <n v="133"/>
    <n v="1"/>
    <n v="0"/>
    <n v="1"/>
    <n v="1"/>
    <n v="75"/>
    <n v="2"/>
    <n v="8"/>
    <n v="15"/>
    <n v="21"/>
    <n v="18"/>
    <n v="2"/>
    <n v="0"/>
    <n v="701"/>
    <n v="549"/>
    <n v="16"/>
    <n v="58"/>
    <n v="5"/>
    <n v="1413"/>
    <n v="726"/>
    <n v="24"/>
    <n v="27"/>
    <n v="209"/>
    <n v="1147"/>
    <n v="592"/>
    <n v="3"/>
    <n v="11"/>
    <n v="259"/>
    <n v="142"/>
    <n v="32"/>
    <n v="0"/>
    <n v="1"/>
    <n v="44"/>
    <n v="62"/>
    <n v="38"/>
    <n v="1"/>
    <n v="1"/>
    <n v="1"/>
    <n v="0"/>
    <n v="0"/>
    <n v="0"/>
    <n v="0"/>
    <n v="0"/>
    <n v="0"/>
    <n v="0"/>
    <n v="0"/>
    <n v="0"/>
    <n v="0"/>
    <n v="0"/>
    <n v="0"/>
    <n v="0"/>
    <n v="0"/>
    <n v="0"/>
    <n v="0"/>
    <n v="1"/>
    <n v="1"/>
    <n v="105"/>
    <n v="19"/>
    <n v="606"/>
    <n v="1096"/>
    <n v="842"/>
    <n v="87"/>
    <n v="56"/>
    <n v="5075"/>
    <n v="1454"/>
    <n v="0"/>
    <n v="10"/>
    <n v="54"/>
    <n v="1710"/>
    <n v="3011"/>
  </r>
  <r>
    <x v="0"/>
    <x v="5"/>
    <x v="19"/>
    <x v="12"/>
    <n v="136"/>
    <n v="1"/>
    <n v="0"/>
    <n v="1"/>
    <n v="1"/>
    <n v="76"/>
    <n v="2"/>
    <n v="9"/>
    <n v="15"/>
    <n v="21"/>
    <n v="18"/>
    <n v="2"/>
    <n v="0"/>
    <n v="701"/>
    <n v="550"/>
    <n v="16"/>
    <n v="58"/>
    <n v="5"/>
    <n v="1410"/>
    <n v="741"/>
    <n v="24"/>
    <n v="26"/>
    <n v="209"/>
    <n v="1147"/>
    <n v="606"/>
    <n v="3"/>
    <n v="11"/>
    <n v="258"/>
    <n v="143"/>
    <n v="33"/>
    <n v="0"/>
    <n v="1"/>
    <n v="45"/>
    <n v="62"/>
    <n v="38"/>
    <n v="1"/>
    <n v="1"/>
    <n v="1"/>
    <n v="0"/>
    <n v="0"/>
    <n v="0"/>
    <n v="0"/>
    <n v="0"/>
    <n v="0"/>
    <n v="0"/>
    <n v="0"/>
    <n v="0"/>
    <n v="0"/>
    <n v="0"/>
    <n v="0"/>
    <n v="0"/>
    <n v="0"/>
    <n v="0"/>
    <n v="0"/>
    <n v="1"/>
    <n v="1"/>
    <n v="107"/>
    <n v="19"/>
    <n v="606"/>
    <n v="1094"/>
    <n v="843"/>
    <n v="86"/>
    <n v="56"/>
    <n v="5073"/>
    <n v="1532"/>
    <n v="0"/>
    <n v="10"/>
    <n v="56"/>
    <n v="1695"/>
    <n v="3027"/>
  </r>
  <r>
    <x v="0"/>
    <x v="5"/>
    <x v="19"/>
    <x v="13"/>
    <n v="135"/>
    <n v="1"/>
    <n v="0"/>
    <n v="1"/>
    <n v="1"/>
    <n v="76"/>
    <n v="2"/>
    <n v="9"/>
    <n v="15"/>
    <n v="21"/>
    <n v="18"/>
    <n v="2"/>
    <n v="0"/>
    <n v="700"/>
    <n v="551"/>
    <n v="17"/>
    <n v="57"/>
    <n v="6"/>
    <n v="1405"/>
    <n v="748"/>
    <n v="23"/>
    <n v="26"/>
    <n v="207"/>
    <n v="1149"/>
    <n v="611"/>
    <n v="3"/>
    <n v="11"/>
    <n v="259"/>
    <n v="144"/>
    <n v="36"/>
    <n v="0"/>
    <n v="1"/>
    <n v="45"/>
    <n v="63"/>
    <n v="40"/>
    <n v="1"/>
    <n v="1"/>
    <n v="1"/>
    <n v="0"/>
    <n v="0"/>
    <n v="0"/>
    <n v="0"/>
    <n v="0"/>
    <n v="0"/>
    <n v="0"/>
    <n v="0"/>
    <n v="0"/>
    <n v="0"/>
    <n v="0"/>
    <n v="0"/>
    <n v="0"/>
    <n v="0"/>
    <n v="0"/>
    <n v="0"/>
    <n v="1"/>
    <n v="1"/>
    <n v="106"/>
    <n v="19"/>
    <n v="605"/>
    <n v="1095"/>
    <n v="845"/>
    <n v="88"/>
    <n v="57"/>
    <n v="5076"/>
    <n v="1560"/>
    <n v="0"/>
    <n v="10"/>
    <n v="60"/>
    <n v="1686"/>
    <n v="3043"/>
  </r>
  <r>
    <x v="0"/>
    <x v="5"/>
    <x v="19"/>
    <x v="14"/>
    <n v="134"/>
    <n v="1"/>
    <n v="0"/>
    <n v="1"/>
    <n v="1"/>
    <n v="77"/>
    <n v="2"/>
    <n v="9"/>
    <n v="15"/>
    <n v="21"/>
    <n v="18"/>
    <n v="2"/>
    <n v="0"/>
    <n v="699"/>
    <n v="551"/>
    <n v="17"/>
    <n v="57"/>
    <n v="6"/>
    <n v="1403"/>
    <n v="763"/>
    <n v="23"/>
    <n v="27"/>
    <n v="202"/>
    <n v="1150"/>
    <n v="618"/>
    <n v="3"/>
    <n v="11"/>
    <n v="259"/>
    <n v="144"/>
    <n v="36"/>
    <n v="0"/>
    <n v="1"/>
    <n v="45"/>
    <n v="64"/>
    <n v="41"/>
    <n v="1"/>
    <n v="1"/>
    <n v="1"/>
    <n v="0"/>
    <n v="0"/>
    <n v="0"/>
    <n v="0"/>
    <n v="0"/>
    <n v="0"/>
    <n v="0"/>
    <n v="0"/>
    <n v="0"/>
    <n v="0"/>
    <n v="0"/>
    <n v="0"/>
    <n v="0"/>
    <n v="0"/>
    <n v="0"/>
    <n v="0"/>
    <n v="1"/>
    <n v="1"/>
    <n v="105"/>
    <n v="19"/>
    <n v="604"/>
    <n v="1100"/>
    <n v="845"/>
    <n v="88"/>
    <n v="58"/>
    <n v="5079"/>
    <n v="1592"/>
    <n v="0"/>
    <n v="10"/>
    <n v="60"/>
    <n v="1678"/>
    <n v="3059"/>
  </r>
  <r>
    <x v="0"/>
    <x v="5"/>
    <x v="19"/>
    <x v="15"/>
    <n v="134"/>
    <n v="1"/>
    <n v="0"/>
    <n v="1"/>
    <n v="1"/>
    <n v="77"/>
    <n v="2"/>
    <n v="9"/>
    <n v="15"/>
    <n v="19"/>
    <n v="17"/>
    <n v="1"/>
    <n v="0"/>
    <n v="701"/>
    <n v="553"/>
    <n v="17"/>
    <n v="56"/>
    <n v="7"/>
    <n v="1402"/>
    <n v="772"/>
    <n v="23"/>
    <n v="27"/>
    <n v="200"/>
    <n v="1149"/>
    <n v="622"/>
    <n v="3"/>
    <n v="11"/>
    <n v="259"/>
    <n v="144"/>
    <n v="37"/>
    <n v="0"/>
    <n v="1"/>
    <n v="43"/>
    <n v="63"/>
    <n v="40"/>
    <n v="1"/>
    <n v="1"/>
    <n v="1"/>
    <n v="0"/>
    <n v="0"/>
    <n v="0"/>
    <n v="0"/>
    <n v="0"/>
    <n v="0"/>
    <n v="0"/>
    <n v="0"/>
    <n v="0"/>
    <n v="0"/>
    <n v="0"/>
    <n v="0"/>
    <n v="0"/>
    <n v="0"/>
    <n v="0"/>
    <n v="0"/>
    <n v="1"/>
    <n v="1"/>
    <n v="105"/>
    <n v="18"/>
    <n v="606"/>
    <n v="1101"/>
    <n v="845"/>
    <n v="89"/>
    <n v="57"/>
    <n v="5076"/>
    <n v="1617"/>
    <n v="0"/>
    <n v="10"/>
    <n v="58"/>
    <n v="1671"/>
    <n v="3066"/>
  </r>
  <r>
    <x v="0"/>
    <x v="5"/>
    <x v="19"/>
    <x v="16"/>
    <n v="134"/>
    <n v="1"/>
    <n v="0"/>
    <n v="1"/>
    <n v="1"/>
    <n v="77"/>
    <n v="2"/>
    <n v="9"/>
    <n v="15"/>
    <n v="19"/>
    <n v="17"/>
    <n v="1"/>
    <n v="0"/>
    <n v="701"/>
    <n v="554"/>
    <n v="17"/>
    <n v="56"/>
    <n v="6"/>
    <n v="1410"/>
    <n v="783"/>
    <n v="23"/>
    <n v="27"/>
    <n v="199"/>
    <n v="1148"/>
    <n v="624"/>
    <n v="3"/>
    <n v="11"/>
    <n v="263"/>
    <n v="143"/>
    <n v="40"/>
    <n v="0"/>
    <n v="1"/>
    <n v="43"/>
    <n v="65"/>
    <n v="41"/>
    <n v="1"/>
    <n v="1"/>
    <n v="1"/>
    <n v="0"/>
    <n v="0"/>
    <n v="0"/>
    <n v="0"/>
    <n v="0"/>
    <n v="0"/>
    <n v="0"/>
    <n v="0"/>
    <n v="0"/>
    <n v="0"/>
    <n v="0"/>
    <n v="0"/>
    <n v="0"/>
    <n v="0"/>
    <n v="0"/>
    <n v="0"/>
    <n v="1"/>
    <n v="1"/>
    <n v="106"/>
    <n v="18"/>
    <n v="608"/>
    <n v="1109"/>
    <n v="842"/>
    <n v="89"/>
    <n v="59"/>
    <n v="5084"/>
    <n v="1642"/>
    <n v="0"/>
    <n v="10"/>
    <n v="58"/>
    <n v="1670"/>
    <n v="3081"/>
  </r>
  <r>
    <x v="0"/>
    <x v="5"/>
    <x v="19"/>
    <x v="16"/>
    <m/>
    <m/>
    <m/>
    <m/>
    <m/>
    <m/>
    <m/>
    <m/>
    <m/>
    <m/>
    <m/>
    <m/>
    <m/>
    <m/>
    <m/>
    <m/>
    <m/>
    <m/>
    <n v="1"/>
    <m/>
    <m/>
    <m/>
    <n v="1"/>
    <m/>
    <m/>
    <m/>
    <m/>
    <m/>
    <m/>
    <m/>
    <m/>
    <m/>
    <m/>
    <m/>
    <m/>
    <m/>
    <m/>
    <m/>
    <m/>
    <m/>
    <m/>
    <m/>
    <m/>
    <m/>
    <m/>
    <m/>
    <m/>
    <m/>
    <m/>
    <m/>
    <m/>
    <m/>
    <m/>
    <m/>
    <m/>
    <m/>
    <m/>
    <m/>
    <m/>
    <m/>
    <m/>
    <m/>
    <m/>
    <m/>
    <m/>
    <m/>
    <m/>
    <m/>
    <m/>
    <m/>
  </r>
  <r>
    <x v="0"/>
    <x v="2"/>
    <x v="20"/>
    <x v="0"/>
    <n v="66"/>
    <n v="7"/>
    <n v="1"/>
    <n v="0"/>
    <n v="0"/>
    <n v="8"/>
    <n v="0"/>
    <n v="4"/>
    <n v="3"/>
    <n v="16"/>
    <n v="0"/>
    <n v="0"/>
    <n v="0"/>
    <n v="276"/>
    <n v="0"/>
    <n v="87"/>
    <n v="6"/>
    <n v="1"/>
    <n v="653"/>
    <n v="0"/>
    <n v="24"/>
    <n v="66"/>
    <n v="36"/>
    <n v="547"/>
    <n v="33"/>
    <n v="18"/>
    <n v="78"/>
    <n v="23"/>
    <n v="81"/>
    <n v="0"/>
    <n v="1"/>
    <n v="8"/>
    <n v="6"/>
    <n v="46"/>
    <n v="0"/>
    <n v="3"/>
    <n v="2"/>
    <n v="0"/>
    <n v="0"/>
    <n v="0"/>
    <n v="1"/>
    <n v="0"/>
    <n v="0"/>
    <n v="0"/>
    <n v="0"/>
    <n v="0"/>
    <n v="0"/>
    <n v="1"/>
    <n v="0"/>
    <n v="20"/>
    <n v="14"/>
    <n v="0"/>
    <n v="0"/>
    <n v="2"/>
    <m/>
    <m/>
    <m/>
    <m/>
    <m/>
    <m/>
    <m/>
    <m/>
    <m/>
    <m/>
    <m/>
    <m/>
    <m/>
    <m/>
    <m/>
    <m/>
  </r>
  <r>
    <x v="0"/>
    <x v="2"/>
    <x v="20"/>
    <x v="1"/>
    <n v="66"/>
    <n v="7"/>
    <n v="1"/>
    <n v="0"/>
    <n v="0"/>
    <n v="12"/>
    <n v="0"/>
    <n v="4"/>
    <n v="3"/>
    <n v="16"/>
    <n v="0"/>
    <n v="0"/>
    <n v="0"/>
    <n v="279"/>
    <n v="0"/>
    <n v="112"/>
    <n v="7"/>
    <n v="2"/>
    <n v="654"/>
    <n v="0"/>
    <n v="44"/>
    <n v="66"/>
    <n v="36"/>
    <n v="550"/>
    <n v="47"/>
    <n v="18"/>
    <n v="76"/>
    <n v="24"/>
    <n v="82"/>
    <n v="0"/>
    <n v="1"/>
    <n v="9"/>
    <n v="6"/>
    <n v="46"/>
    <n v="0"/>
    <n v="4"/>
    <n v="2"/>
    <n v="0"/>
    <n v="0"/>
    <n v="0"/>
    <n v="1"/>
    <n v="0"/>
    <n v="0"/>
    <n v="0"/>
    <n v="0"/>
    <n v="0"/>
    <n v="0"/>
    <n v="1"/>
    <n v="0"/>
    <n v="20"/>
    <n v="14"/>
    <n v="0"/>
    <n v="0"/>
    <n v="2"/>
    <m/>
    <m/>
    <m/>
    <m/>
    <m/>
    <m/>
    <m/>
    <m/>
    <m/>
    <m/>
    <m/>
    <m/>
    <m/>
    <m/>
    <m/>
    <m/>
  </r>
  <r>
    <x v="0"/>
    <x v="2"/>
    <x v="20"/>
    <x v="2"/>
    <n v="66"/>
    <n v="7"/>
    <n v="1"/>
    <n v="0"/>
    <n v="0"/>
    <n v="15"/>
    <n v="0"/>
    <n v="4"/>
    <n v="3"/>
    <n v="16"/>
    <n v="0"/>
    <n v="1"/>
    <n v="0"/>
    <n v="278"/>
    <n v="139"/>
    <n v="20"/>
    <n v="7"/>
    <n v="2"/>
    <n v="655"/>
    <n v="67"/>
    <n v="14"/>
    <n v="65"/>
    <n v="36"/>
    <n v="550"/>
    <n v="56"/>
    <n v="18"/>
    <n v="76"/>
    <n v="24"/>
    <n v="82"/>
    <n v="2"/>
    <n v="0"/>
    <n v="9"/>
    <n v="6"/>
    <n v="47"/>
    <n v="5"/>
    <n v="2"/>
    <n v="2"/>
    <n v="0"/>
    <n v="0"/>
    <n v="0"/>
    <n v="1"/>
    <n v="0"/>
    <n v="0"/>
    <n v="0"/>
    <n v="0"/>
    <n v="0"/>
    <n v="0"/>
    <n v="0"/>
    <n v="0"/>
    <n v="0"/>
    <n v="0"/>
    <n v="0"/>
    <n v="0"/>
    <n v="0"/>
    <n v="5"/>
    <n v="0"/>
    <n v="56"/>
    <n v="14"/>
    <n v="245"/>
    <n v="496"/>
    <n v="415"/>
    <n v="54"/>
    <n v="43"/>
    <m/>
    <m/>
    <m/>
    <m/>
    <m/>
    <m/>
    <m/>
  </r>
  <r>
    <x v="0"/>
    <x v="2"/>
    <x v="20"/>
    <x v="3"/>
    <n v="66"/>
    <n v="7"/>
    <n v="2"/>
    <n v="0"/>
    <n v="0"/>
    <n v="21"/>
    <n v="0"/>
    <n v="3"/>
    <n v="3"/>
    <n v="16"/>
    <n v="0"/>
    <n v="1"/>
    <n v="0"/>
    <n v="278"/>
    <n v="154"/>
    <n v="20"/>
    <n v="7"/>
    <n v="2"/>
    <n v="659"/>
    <n v="96"/>
    <n v="14"/>
    <n v="64"/>
    <n v="35"/>
    <n v="551"/>
    <n v="77"/>
    <n v="18"/>
    <n v="75"/>
    <n v="24"/>
    <n v="82"/>
    <n v="2"/>
    <n v="0"/>
    <n v="9"/>
    <n v="6"/>
    <n v="48"/>
    <n v="9"/>
    <n v="2"/>
    <n v="2"/>
    <n v="0"/>
    <n v="0"/>
    <n v="0"/>
    <n v="1"/>
    <n v="0"/>
    <n v="0"/>
    <n v="0"/>
    <n v="0"/>
    <n v="0"/>
    <n v="0"/>
    <n v="0"/>
    <n v="0"/>
    <n v="0"/>
    <n v="0"/>
    <n v="0"/>
    <n v="0"/>
    <n v="0"/>
    <n v="5"/>
    <n v="0"/>
    <n v="56"/>
    <n v="14"/>
    <n v="245"/>
    <n v="500"/>
    <n v="418"/>
    <n v="56"/>
    <n v="44"/>
    <m/>
    <m/>
    <m/>
    <m/>
    <m/>
    <m/>
    <m/>
  </r>
  <r>
    <x v="0"/>
    <x v="2"/>
    <x v="20"/>
    <x v="4"/>
    <n v="66"/>
    <n v="7"/>
    <n v="2"/>
    <n v="0"/>
    <n v="0"/>
    <n v="24"/>
    <n v="0"/>
    <n v="3"/>
    <n v="2"/>
    <n v="16"/>
    <n v="0"/>
    <n v="1"/>
    <n v="0"/>
    <n v="276"/>
    <n v="164"/>
    <n v="20"/>
    <n v="7"/>
    <n v="2"/>
    <n v="660"/>
    <n v="127"/>
    <n v="14"/>
    <n v="64"/>
    <n v="36"/>
    <n v="550"/>
    <n v="96"/>
    <n v="17"/>
    <n v="74"/>
    <n v="24"/>
    <n v="81"/>
    <n v="2"/>
    <n v="0"/>
    <n v="9"/>
    <n v="5"/>
    <n v="48"/>
    <n v="9"/>
    <n v="2"/>
    <n v="2"/>
    <n v="0"/>
    <n v="0"/>
    <n v="0"/>
    <n v="1"/>
    <n v="0"/>
    <n v="0"/>
    <n v="0"/>
    <n v="0"/>
    <n v="0"/>
    <n v="0"/>
    <n v="0"/>
    <n v="0"/>
    <n v="0"/>
    <n v="0"/>
    <n v="0"/>
    <n v="0"/>
    <n v="0"/>
    <n v="5"/>
    <n v="0"/>
    <n v="56"/>
    <n v="14"/>
    <n v="243"/>
    <n v="505"/>
    <n v="422"/>
    <n v="56"/>
    <n v="44"/>
    <m/>
    <m/>
    <m/>
    <m/>
    <m/>
    <m/>
    <m/>
  </r>
  <r>
    <x v="0"/>
    <x v="2"/>
    <x v="20"/>
    <x v="5"/>
    <n v="66"/>
    <n v="7"/>
    <n v="2"/>
    <n v="0"/>
    <n v="0"/>
    <n v="26"/>
    <n v="0"/>
    <n v="3"/>
    <n v="2"/>
    <n v="16"/>
    <n v="0"/>
    <n v="1"/>
    <n v="0"/>
    <n v="276"/>
    <n v="171"/>
    <n v="20"/>
    <n v="7"/>
    <n v="2"/>
    <n v="665"/>
    <n v="161"/>
    <n v="14"/>
    <n v="65"/>
    <n v="38"/>
    <n v="549"/>
    <n v="122"/>
    <n v="17"/>
    <n v="74"/>
    <n v="24"/>
    <n v="81"/>
    <n v="4"/>
    <n v="0"/>
    <n v="9"/>
    <n v="5"/>
    <n v="48"/>
    <n v="9"/>
    <n v="2"/>
    <n v="2"/>
    <n v="0"/>
    <n v="0"/>
    <n v="0"/>
    <n v="1"/>
    <n v="0"/>
    <n v="0"/>
    <n v="0"/>
    <n v="0"/>
    <n v="0"/>
    <n v="0"/>
    <n v="0"/>
    <n v="0"/>
    <n v="0"/>
    <n v="0"/>
    <n v="0"/>
    <n v="0"/>
    <n v="0"/>
    <n v="5"/>
    <n v="0"/>
    <n v="55"/>
    <n v="14"/>
    <n v="243"/>
    <n v="512"/>
    <n v="422"/>
    <n v="56"/>
    <n v="44"/>
    <m/>
    <m/>
    <m/>
    <m/>
    <m/>
    <m/>
    <m/>
  </r>
  <r>
    <x v="0"/>
    <x v="2"/>
    <x v="20"/>
    <x v="6"/>
    <n v="66"/>
    <n v="7"/>
    <n v="2"/>
    <n v="0"/>
    <n v="0"/>
    <n v="28"/>
    <n v="0"/>
    <n v="3"/>
    <n v="2"/>
    <n v="16"/>
    <n v="0"/>
    <n v="1"/>
    <n v="0"/>
    <n v="276"/>
    <n v="188"/>
    <n v="20"/>
    <n v="7"/>
    <n v="2"/>
    <n v="668"/>
    <n v="204"/>
    <n v="14"/>
    <n v="65"/>
    <n v="40"/>
    <n v="554"/>
    <n v="159"/>
    <n v="17"/>
    <n v="75"/>
    <n v="25"/>
    <n v="82"/>
    <n v="6"/>
    <n v="0"/>
    <n v="9"/>
    <n v="5"/>
    <n v="49"/>
    <n v="13"/>
    <n v="2"/>
    <n v="2"/>
    <n v="0"/>
    <n v="0"/>
    <n v="0"/>
    <n v="1"/>
    <n v="0"/>
    <n v="0"/>
    <n v="0"/>
    <n v="0"/>
    <n v="0"/>
    <n v="0"/>
    <n v="0"/>
    <n v="0"/>
    <n v="0"/>
    <n v="0"/>
    <n v="0"/>
    <n v="0"/>
    <n v="0"/>
    <n v="5"/>
    <n v="0"/>
    <n v="55"/>
    <n v="14"/>
    <n v="243"/>
    <n v="514"/>
    <n v="424"/>
    <n v="58"/>
    <n v="45"/>
    <m/>
    <m/>
    <m/>
    <m/>
    <m/>
    <m/>
    <m/>
  </r>
  <r>
    <x v="0"/>
    <x v="2"/>
    <x v="20"/>
    <x v="7"/>
    <n v="67"/>
    <n v="7"/>
    <n v="4"/>
    <n v="0"/>
    <n v="0"/>
    <n v="32"/>
    <n v="0"/>
    <n v="3"/>
    <n v="2"/>
    <n v="17"/>
    <n v="0"/>
    <n v="1"/>
    <n v="0"/>
    <n v="276"/>
    <n v="197"/>
    <n v="20"/>
    <n v="7"/>
    <n v="2"/>
    <n v="668"/>
    <n v="237"/>
    <n v="14"/>
    <n v="64"/>
    <n v="40"/>
    <n v="555"/>
    <n v="198"/>
    <n v="17"/>
    <n v="75"/>
    <n v="25"/>
    <n v="82"/>
    <n v="6"/>
    <n v="0"/>
    <n v="9"/>
    <n v="5"/>
    <n v="49"/>
    <n v="22"/>
    <n v="2"/>
    <n v="2"/>
    <n v="0"/>
    <n v="0"/>
    <n v="0"/>
    <n v="1"/>
    <n v="0"/>
    <n v="0"/>
    <n v="0"/>
    <n v="0"/>
    <n v="0"/>
    <n v="0"/>
    <n v="0"/>
    <n v="0"/>
    <n v="0"/>
    <n v="0"/>
    <n v="0"/>
    <n v="0"/>
    <n v="0"/>
    <n v="5"/>
    <n v="0"/>
    <n v="56"/>
    <n v="15"/>
    <n v="244"/>
    <n v="513"/>
    <n v="425"/>
    <n v="58"/>
    <n v="45"/>
    <m/>
    <m/>
    <m/>
    <m/>
    <m/>
    <m/>
    <m/>
  </r>
  <r>
    <x v="0"/>
    <x v="2"/>
    <x v="20"/>
    <x v="8"/>
    <n v="67"/>
    <n v="7"/>
    <n v="4"/>
    <n v="0"/>
    <n v="0"/>
    <n v="32"/>
    <n v="0"/>
    <n v="2"/>
    <n v="2"/>
    <n v="17"/>
    <n v="7"/>
    <n v="0"/>
    <n v="0"/>
    <n v="273"/>
    <n v="209"/>
    <n v="20"/>
    <n v="7"/>
    <n v="2"/>
    <n v="672"/>
    <n v="270"/>
    <n v="14"/>
    <n v="63"/>
    <n v="42"/>
    <n v="554"/>
    <n v="232"/>
    <n v="17"/>
    <n v="75"/>
    <n v="26"/>
    <n v="81"/>
    <n v="12"/>
    <n v="0"/>
    <n v="9"/>
    <n v="5"/>
    <n v="54"/>
    <n v="36"/>
    <n v="2"/>
    <n v="2"/>
    <n v="0"/>
    <n v="0"/>
    <n v="0"/>
    <n v="0"/>
    <n v="0"/>
    <n v="0"/>
    <n v="0"/>
    <n v="0"/>
    <n v="0"/>
    <n v="0"/>
    <n v="0"/>
    <n v="0"/>
    <n v="0"/>
    <n v="0"/>
    <n v="0"/>
    <n v="0"/>
    <n v="0"/>
    <n v="5"/>
    <n v="0"/>
    <n v="56"/>
    <n v="16"/>
    <n v="240"/>
    <n v="517"/>
    <n v="423"/>
    <n v="58"/>
    <n v="50"/>
    <n v="2665"/>
    <n v="465"/>
    <n v="0"/>
    <n v="30"/>
    <n v="382"/>
    <n v="499"/>
    <n v="1568"/>
  </r>
  <r>
    <x v="0"/>
    <x v="2"/>
    <x v="20"/>
    <x v="9"/>
    <n v="67"/>
    <n v="7"/>
    <n v="4"/>
    <n v="0"/>
    <n v="0"/>
    <n v="34"/>
    <n v="0"/>
    <n v="2"/>
    <n v="2"/>
    <n v="17"/>
    <n v="8"/>
    <n v="0"/>
    <n v="0"/>
    <n v="272"/>
    <n v="212"/>
    <n v="20"/>
    <n v="7"/>
    <n v="0"/>
    <n v="679"/>
    <n v="297"/>
    <n v="14"/>
    <n v="63"/>
    <n v="44"/>
    <n v="555"/>
    <n v="265"/>
    <n v="17"/>
    <n v="75"/>
    <n v="25"/>
    <n v="81"/>
    <n v="20"/>
    <n v="0"/>
    <n v="9"/>
    <n v="4"/>
    <n v="55"/>
    <n v="39"/>
    <n v="2"/>
    <n v="2"/>
    <n v="0"/>
    <n v="0"/>
    <n v="0"/>
    <n v="0"/>
    <n v="0"/>
    <n v="0"/>
    <n v="0"/>
    <n v="0"/>
    <n v="0"/>
    <n v="0"/>
    <n v="0"/>
    <n v="0"/>
    <n v="0"/>
    <n v="0"/>
    <n v="0"/>
    <n v="0"/>
    <n v="0"/>
    <n v="5"/>
    <n v="0"/>
    <n v="57"/>
    <n v="16"/>
    <n v="240"/>
    <n v="525"/>
    <n v="424"/>
    <n v="60"/>
    <n v="51"/>
    <n v="2659"/>
    <n v="630"/>
    <n v="0"/>
    <n v="30"/>
    <n v="380"/>
    <n v="484"/>
    <n v="1580"/>
  </r>
  <r>
    <x v="0"/>
    <x v="2"/>
    <x v="20"/>
    <x v="10"/>
    <n v="68"/>
    <n v="7"/>
    <n v="4"/>
    <n v="0"/>
    <n v="0"/>
    <n v="36"/>
    <n v="0"/>
    <n v="2"/>
    <n v="2"/>
    <n v="16"/>
    <n v="8"/>
    <n v="0"/>
    <n v="0"/>
    <n v="272"/>
    <n v="215"/>
    <n v="20"/>
    <n v="7"/>
    <n v="0"/>
    <n v="676"/>
    <n v="316"/>
    <n v="14"/>
    <n v="62"/>
    <n v="43"/>
    <n v="555"/>
    <n v="278"/>
    <n v="17"/>
    <n v="74"/>
    <n v="26"/>
    <n v="81"/>
    <n v="23"/>
    <n v="0"/>
    <n v="9"/>
    <n v="4"/>
    <n v="56"/>
    <n v="39"/>
    <n v="2"/>
    <n v="2"/>
    <n v="0"/>
    <n v="0"/>
    <n v="0"/>
    <n v="0"/>
    <n v="0"/>
    <n v="0"/>
    <n v="0"/>
    <n v="0"/>
    <n v="0"/>
    <n v="0"/>
    <n v="0"/>
    <n v="0"/>
    <n v="0"/>
    <n v="0"/>
    <n v="0"/>
    <n v="0"/>
    <n v="0"/>
    <n v="5"/>
    <n v="0"/>
    <n v="58"/>
    <n v="15"/>
    <n v="240"/>
    <n v="523"/>
    <n v="423"/>
    <n v="61"/>
    <n v="52"/>
    <n v="2664"/>
    <n v="687"/>
    <n v="0"/>
    <n v="30"/>
    <n v="382"/>
    <n v="482"/>
    <n v="1584"/>
  </r>
  <r>
    <x v="0"/>
    <x v="2"/>
    <x v="20"/>
    <x v="11"/>
    <n v="67"/>
    <n v="7"/>
    <n v="4"/>
    <n v="0"/>
    <n v="0"/>
    <n v="38"/>
    <n v="0"/>
    <n v="2"/>
    <n v="2"/>
    <n v="20"/>
    <n v="9"/>
    <n v="0"/>
    <n v="0"/>
    <n v="270"/>
    <n v="215"/>
    <n v="20"/>
    <n v="7"/>
    <n v="0"/>
    <n v="676"/>
    <n v="323"/>
    <n v="13"/>
    <n v="61"/>
    <n v="42"/>
    <n v="554"/>
    <n v="289"/>
    <n v="17"/>
    <n v="74"/>
    <n v="26"/>
    <n v="81"/>
    <n v="26"/>
    <n v="0"/>
    <n v="9"/>
    <n v="4"/>
    <n v="56"/>
    <n v="39"/>
    <n v="2"/>
    <n v="2"/>
    <n v="0"/>
    <n v="0"/>
    <n v="0"/>
    <n v="0"/>
    <n v="0"/>
    <n v="0"/>
    <n v="0"/>
    <n v="0"/>
    <n v="0"/>
    <n v="0"/>
    <n v="0"/>
    <n v="0"/>
    <n v="0"/>
    <n v="0"/>
    <n v="0"/>
    <n v="0"/>
    <n v="0"/>
    <n v="6"/>
    <n v="0"/>
    <n v="58"/>
    <n v="18"/>
    <n v="239"/>
    <n v="524"/>
    <n v="422"/>
    <n v="61"/>
    <n v="52"/>
    <n v="2670"/>
    <n v="732"/>
    <n v="0"/>
    <n v="30"/>
    <n v="380"/>
    <n v="487"/>
    <n v="1589"/>
  </r>
  <r>
    <x v="0"/>
    <x v="2"/>
    <x v="20"/>
    <x v="12"/>
    <n v="67"/>
    <n v="7"/>
    <n v="5"/>
    <n v="0"/>
    <n v="0"/>
    <n v="39"/>
    <n v="0"/>
    <n v="2"/>
    <n v="2"/>
    <n v="19"/>
    <n v="9"/>
    <n v="0"/>
    <n v="0"/>
    <n v="269"/>
    <n v="216"/>
    <n v="20"/>
    <n v="7"/>
    <n v="0"/>
    <n v="679"/>
    <n v="335"/>
    <n v="13"/>
    <n v="61"/>
    <n v="42"/>
    <n v="552"/>
    <n v="297"/>
    <n v="16"/>
    <n v="74"/>
    <n v="26"/>
    <n v="81"/>
    <n v="27"/>
    <n v="0"/>
    <n v="9"/>
    <n v="4"/>
    <n v="55"/>
    <n v="42"/>
    <n v="2"/>
    <n v="2"/>
    <n v="0"/>
    <n v="0"/>
    <n v="0"/>
    <n v="0"/>
    <n v="0"/>
    <n v="0"/>
    <n v="0"/>
    <n v="0"/>
    <n v="0"/>
    <n v="0"/>
    <n v="0"/>
    <n v="0"/>
    <n v="0"/>
    <n v="0"/>
    <n v="0"/>
    <n v="0"/>
    <n v="0"/>
    <n v="6"/>
    <n v="0"/>
    <n v="59"/>
    <n v="17"/>
    <n v="238"/>
    <n v="529"/>
    <n v="425"/>
    <n v="62"/>
    <n v="51"/>
    <n v="2663"/>
    <n v="773"/>
    <n v="0"/>
    <n v="29"/>
    <n v="377"/>
    <n v="479"/>
    <n v="1599"/>
  </r>
  <r>
    <x v="0"/>
    <x v="2"/>
    <x v="20"/>
    <x v="13"/>
    <n v="67"/>
    <n v="7"/>
    <n v="5"/>
    <n v="0"/>
    <n v="0"/>
    <n v="39"/>
    <n v="0"/>
    <n v="2"/>
    <n v="2"/>
    <n v="19"/>
    <n v="9"/>
    <n v="0"/>
    <n v="0"/>
    <n v="268"/>
    <n v="216"/>
    <n v="19"/>
    <n v="7"/>
    <n v="0"/>
    <n v="683"/>
    <n v="338"/>
    <n v="13"/>
    <n v="64"/>
    <n v="42"/>
    <n v="552"/>
    <n v="298"/>
    <n v="16"/>
    <n v="74"/>
    <n v="26"/>
    <n v="81"/>
    <n v="28"/>
    <n v="0"/>
    <n v="9"/>
    <n v="4"/>
    <n v="57"/>
    <n v="43"/>
    <n v="2"/>
    <n v="2"/>
    <n v="0"/>
    <n v="0"/>
    <n v="0"/>
    <n v="0"/>
    <n v="0"/>
    <n v="0"/>
    <n v="0"/>
    <n v="0"/>
    <n v="0"/>
    <n v="0"/>
    <n v="0"/>
    <n v="0"/>
    <n v="0"/>
    <n v="0"/>
    <n v="0"/>
    <n v="0"/>
    <n v="0"/>
    <n v="6"/>
    <n v="0"/>
    <n v="59"/>
    <n v="17"/>
    <n v="238"/>
    <n v="531"/>
    <n v="425"/>
    <n v="62"/>
    <n v="53"/>
    <n v="2663"/>
    <n v="789"/>
    <n v="0"/>
    <n v="29"/>
    <n v="375"/>
    <n v="478"/>
    <n v="1608"/>
  </r>
  <r>
    <x v="0"/>
    <x v="2"/>
    <x v="20"/>
    <x v="14"/>
    <n v="68"/>
    <n v="7"/>
    <n v="5"/>
    <n v="0"/>
    <n v="0"/>
    <n v="41"/>
    <n v="0"/>
    <n v="2"/>
    <n v="2"/>
    <n v="19"/>
    <n v="9"/>
    <n v="0"/>
    <n v="0"/>
    <n v="267"/>
    <n v="216"/>
    <n v="18"/>
    <n v="7"/>
    <n v="0"/>
    <n v="685"/>
    <n v="341"/>
    <n v="13"/>
    <n v="64"/>
    <n v="41"/>
    <n v="551"/>
    <n v="301"/>
    <n v="16"/>
    <n v="74"/>
    <n v="26"/>
    <n v="81"/>
    <n v="29"/>
    <n v="0"/>
    <n v="9"/>
    <n v="4"/>
    <n v="57"/>
    <n v="44"/>
    <n v="2"/>
    <n v="2"/>
    <n v="0"/>
    <n v="0"/>
    <n v="0"/>
    <n v="0"/>
    <n v="0"/>
    <n v="0"/>
    <n v="0"/>
    <n v="0"/>
    <n v="0"/>
    <n v="0"/>
    <n v="0"/>
    <n v="0"/>
    <n v="0"/>
    <n v="0"/>
    <n v="0"/>
    <n v="0"/>
    <n v="0"/>
    <n v="6"/>
    <n v="0"/>
    <n v="61"/>
    <n v="17"/>
    <n v="237"/>
    <n v="533"/>
    <n v="424"/>
    <n v="62"/>
    <n v="53"/>
    <n v="2669"/>
    <n v="805"/>
    <n v="0"/>
    <n v="29"/>
    <n v="375"/>
    <n v="478"/>
    <n v="1621"/>
  </r>
  <r>
    <x v="0"/>
    <x v="2"/>
    <x v="20"/>
    <x v="15"/>
    <n v="68"/>
    <n v="7"/>
    <n v="5"/>
    <n v="0"/>
    <n v="0"/>
    <n v="43"/>
    <n v="0"/>
    <n v="2"/>
    <n v="2"/>
    <n v="19"/>
    <n v="9"/>
    <n v="0"/>
    <n v="0"/>
    <n v="268"/>
    <n v="217"/>
    <n v="18"/>
    <n v="7"/>
    <n v="0"/>
    <n v="683"/>
    <n v="338"/>
    <n v="13"/>
    <n v="64"/>
    <n v="41"/>
    <n v="551"/>
    <n v="302"/>
    <n v="16"/>
    <n v="74"/>
    <n v="26"/>
    <n v="81"/>
    <n v="30"/>
    <n v="0"/>
    <n v="9"/>
    <n v="4"/>
    <n v="56"/>
    <n v="43"/>
    <n v="2"/>
    <n v="2"/>
    <n v="0"/>
    <n v="0"/>
    <n v="0"/>
    <n v="0"/>
    <n v="0"/>
    <n v="0"/>
    <n v="0"/>
    <n v="0"/>
    <n v="0"/>
    <n v="0"/>
    <n v="0"/>
    <n v="0"/>
    <n v="0"/>
    <n v="0"/>
    <n v="0"/>
    <n v="0"/>
    <n v="0"/>
    <n v="6"/>
    <n v="0"/>
    <n v="61"/>
    <n v="17"/>
    <n v="238"/>
    <n v="531"/>
    <n v="424"/>
    <n v="62"/>
    <n v="52"/>
    <n v="2674"/>
    <n v="820"/>
    <n v="0"/>
    <n v="29"/>
    <n v="376"/>
    <n v="479"/>
    <n v="1625"/>
  </r>
  <r>
    <x v="0"/>
    <x v="2"/>
    <x v="20"/>
    <x v="16"/>
    <n v="68"/>
    <n v="7"/>
    <n v="5"/>
    <n v="0"/>
    <n v="0"/>
    <n v="44"/>
    <n v="0"/>
    <n v="2"/>
    <n v="2"/>
    <n v="19"/>
    <n v="9"/>
    <n v="0"/>
    <n v="0"/>
    <n v="268"/>
    <n v="217"/>
    <n v="18"/>
    <n v="7"/>
    <n v="0"/>
    <n v="681"/>
    <n v="344"/>
    <n v="13"/>
    <n v="63"/>
    <n v="41"/>
    <n v="552"/>
    <n v="306"/>
    <n v="16"/>
    <n v="73"/>
    <n v="26"/>
    <n v="80"/>
    <n v="30"/>
    <n v="0"/>
    <n v="9"/>
    <n v="4"/>
    <n v="55"/>
    <n v="42"/>
    <n v="2"/>
    <n v="2"/>
    <n v="0"/>
    <n v="0"/>
    <n v="0"/>
    <n v="0"/>
    <n v="0"/>
    <n v="0"/>
    <n v="0"/>
    <n v="0"/>
    <n v="0"/>
    <n v="0"/>
    <n v="0"/>
    <n v="0"/>
    <n v="0"/>
    <n v="0"/>
    <n v="0"/>
    <n v="0"/>
    <n v="0"/>
    <n v="6"/>
    <n v="0"/>
    <n v="61"/>
    <n v="17"/>
    <n v="238"/>
    <n v="532"/>
    <n v="425"/>
    <n v="61"/>
    <n v="51"/>
    <n v="2682"/>
    <n v="836"/>
    <n v="0"/>
    <n v="29"/>
    <n v="375"/>
    <n v="485"/>
    <n v="1630"/>
  </r>
  <r>
    <x v="0"/>
    <x v="5"/>
    <x v="21"/>
    <x v="0"/>
    <n v="31"/>
    <n v="1"/>
    <n v="0"/>
    <n v="0"/>
    <n v="0"/>
    <n v="5"/>
    <n v="3"/>
    <n v="4"/>
    <n v="0"/>
    <n v="1"/>
    <n v="0"/>
    <n v="0"/>
    <n v="0"/>
    <n v="196"/>
    <n v="0"/>
    <n v="75"/>
    <n v="2"/>
    <n v="0"/>
    <n v="508"/>
    <n v="1"/>
    <n v="24"/>
    <n v="64"/>
    <n v="26"/>
    <n v="527"/>
    <n v="25"/>
    <n v="3"/>
    <n v="59"/>
    <n v="40"/>
    <n v="74"/>
    <n v="0"/>
    <n v="1"/>
    <n v="17"/>
    <n v="7"/>
    <n v="23"/>
    <n v="0"/>
    <n v="1"/>
    <n v="0"/>
    <n v="0"/>
    <n v="0"/>
    <n v="0"/>
    <n v="0"/>
    <n v="0"/>
    <n v="0"/>
    <n v="0"/>
    <n v="0"/>
    <n v="0"/>
    <n v="0"/>
    <n v="1"/>
    <n v="0"/>
    <n v="23"/>
    <n v="20"/>
    <n v="0"/>
    <n v="1"/>
    <n v="2"/>
    <m/>
    <m/>
    <m/>
    <m/>
    <m/>
    <m/>
    <m/>
    <m/>
    <m/>
    <m/>
    <m/>
    <m/>
    <m/>
    <m/>
    <m/>
    <m/>
  </r>
  <r>
    <x v="0"/>
    <x v="5"/>
    <x v="21"/>
    <x v="1"/>
    <n v="31"/>
    <n v="1"/>
    <n v="1"/>
    <n v="0"/>
    <n v="0"/>
    <n v="10"/>
    <n v="3"/>
    <n v="3"/>
    <n v="0"/>
    <n v="1"/>
    <n v="0"/>
    <n v="0"/>
    <n v="0"/>
    <n v="196"/>
    <n v="0"/>
    <n v="93"/>
    <n v="2"/>
    <n v="0"/>
    <n v="509"/>
    <n v="1"/>
    <n v="36"/>
    <n v="62"/>
    <n v="24"/>
    <n v="529"/>
    <n v="34"/>
    <n v="3"/>
    <n v="59"/>
    <n v="39"/>
    <n v="75"/>
    <n v="0"/>
    <n v="1"/>
    <n v="18"/>
    <n v="7"/>
    <n v="23"/>
    <n v="0"/>
    <n v="1"/>
    <n v="0"/>
    <n v="0"/>
    <n v="0"/>
    <n v="0"/>
    <n v="0"/>
    <n v="0"/>
    <n v="0"/>
    <n v="0"/>
    <n v="0"/>
    <n v="0"/>
    <n v="0"/>
    <n v="1"/>
    <n v="0"/>
    <n v="23"/>
    <n v="21"/>
    <n v="0"/>
    <n v="1"/>
    <n v="2"/>
    <m/>
    <m/>
    <m/>
    <m/>
    <m/>
    <m/>
    <m/>
    <m/>
    <m/>
    <m/>
    <m/>
    <m/>
    <m/>
    <m/>
    <m/>
    <m/>
  </r>
  <r>
    <x v="0"/>
    <x v="5"/>
    <x v="21"/>
    <x v="2"/>
    <n v="33"/>
    <n v="1"/>
    <n v="1"/>
    <n v="0"/>
    <n v="0"/>
    <n v="14"/>
    <n v="3"/>
    <n v="4"/>
    <n v="0"/>
    <n v="1"/>
    <n v="0"/>
    <n v="1"/>
    <n v="0"/>
    <n v="194"/>
    <n v="110"/>
    <n v="22"/>
    <n v="2"/>
    <n v="0"/>
    <n v="510"/>
    <n v="53"/>
    <n v="20"/>
    <n v="61"/>
    <n v="24"/>
    <n v="530"/>
    <n v="45"/>
    <n v="3"/>
    <n v="59"/>
    <n v="38"/>
    <n v="75"/>
    <n v="1"/>
    <n v="1"/>
    <n v="18"/>
    <n v="7"/>
    <n v="22"/>
    <n v="2"/>
    <n v="2"/>
    <n v="0"/>
    <n v="0"/>
    <n v="0"/>
    <n v="0"/>
    <n v="0"/>
    <n v="0"/>
    <n v="0"/>
    <n v="0"/>
    <n v="0"/>
    <n v="0"/>
    <n v="0"/>
    <n v="0"/>
    <n v="0"/>
    <n v="0"/>
    <n v="1"/>
    <n v="0"/>
    <n v="0"/>
    <n v="0"/>
    <n v="1"/>
    <n v="0"/>
    <n v="25"/>
    <n v="0"/>
    <n v="170"/>
    <n v="381"/>
    <n v="414"/>
    <n v="45"/>
    <n v="18"/>
    <m/>
    <m/>
    <m/>
    <m/>
    <m/>
    <m/>
    <m/>
  </r>
  <r>
    <x v="0"/>
    <x v="5"/>
    <x v="21"/>
    <x v="3"/>
    <n v="33"/>
    <n v="1"/>
    <n v="1"/>
    <n v="0"/>
    <n v="0"/>
    <n v="14"/>
    <n v="3"/>
    <n v="4"/>
    <n v="0"/>
    <n v="1"/>
    <n v="0"/>
    <n v="1"/>
    <n v="0"/>
    <n v="197"/>
    <n v="121"/>
    <n v="21"/>
    <n v="2"/>
    <n v="2"/>
    <n v="509"/>
    <n v="81"/>
    <n v="20"/>
    <n v="61"/>
    <n v="24"/>
    <n v="534"/>
    <n v="73"/>
    <n v="3"/>
    <n v="60"/>
    <n v="42"/>
    <n v="76"/>
    <n v="2"/>
    <n v="1"/>
    <n v="17"/>
    <n v="7"/>
    <n v="21"/>
    <n v="3"/>
    <n v="1"/>
    <n v="0"/>
    <n v="0"/>
    <n v="0"/>
    <n v="0"/>
    <n v="0"/>
    <n v="0"/>
    <n v="0"/>
    <n v="0"/>
    <n v="0"/>
    <n v="0"/>
    <n v="0"/>
    <n v="0"/>
    <n v="0"/>
    <n v="0"/>
    <n v="1"/>
    <n v="0"/>
    <n v="0"/>
    <n v="0"/>
    <n v="1"/>
    <n v="0"/>
    <n v="25"/>
    <n v="0"/>
    <n v="172"/>
    <n v="380"/>
    <n v="416"/>
    <n v="46"/>
    <n v="18"/>
    <m/>
    <m/>
    <m/>
    <m/>
    <m/>
    <m/>
    <m/>
  </r>
  <r>
    <x v="0"/>
    <x v="5"/>
    <x v="21"/>
    <x v="4"/>
    <n v="32"/>
    <n v="0"/>
    <n v="0"/>
    <n v="0"/>
    <n v="0"/>
    <n v="14"/>
    <n v="3"/>
    <n v="3"/>
    <n v="0"/>
    <n v="1"/>
    <n v="0"/>
    <n v="1"/>
    <n v="0"/>
    <n v="203"/>
    <n v="129"/>
    <n v="20"/>
    <n v="2"/>
    <n v="1"/>
    <n v="509"/>
    <n v="105"/>
    <n v="20"/>
    <n v="60"/>
    <n v="23"/>
    <n v="534"/>
    <n v="85"/>
    <n v="3"/>
    <n v="61"/>
    <n v="42"/>
    <n v="78"/>
    <n v="2"/>
    <n v="1"/>
    <n v="18"/>
    <n v="7"/>
    <n v="14"/>
    <n v="0"/>
    <n v="1"/>
    <n v="0"/>
    <n v="0"/>
    <n v="0"/>
    <n v="0"/>
    <n v="0"/>
    <n v="0"/>
    <n v="0"/>
    <n v="0"/>
    <n v="0"/>
    <n v="0"/>
    <n v="0"/>
    <n v="0"/>
    <n v="0"/>
    <n v="0"/>
    <n v="1"/>
    <n v="0"/>
    <n v="0"/>
    <n v="0"/>
    <n v="0"/>
    <n v="0"/>
    <n v="25"/>
    <n v="0"/>
    <n v="178"/>
    <n v="383"/>
    <n v="415"/>
    <n v="47"/>
    <n v="13"/>
    <m/>
    <m/>
    <m/>
    <m/>
    <m/>
    <m/>
    <m/>
  </r>
  <r>
    <x v="0"/>
    <x v="5"/>
    <x v="21"/>
    <x v="5"/>
    <n v="32"/>
    <n v="0"/>
    <n v="0"/>
    <n v="0"/>
    <n v="0"/>
    <n v="14"/>
    <n v="3"/>
    <n v="3"/>
    <n v="0"/>
    <n v="1"/>
    <n v="0"/>
    <n v="1"/>
    <n v="0"/>
    <n v="202"/>
    <n v="137"/>
    <n v="19"/>
    <n v="2"/>
    <n v="1"/>
    <n v="506"/>
    <n v="134"/>
    <n v="20"/>
    <n v="58"/>
    <n v="23"/>
    <n v="533"/>
    <n v="124"/>
    <n v="3"/>
    <n v="61"/>
    <n v="41"/>
    <n v="77"/>
    <n v="1"/>
    <n v="1"/>
    <n v="17"/>
    <n v="7"/>
    <n v="14"/>
    <n v="0"/>
    <n v="1"/>
    <n v="0"/>
    <n v="0"/>
    <n v="0"/>
    <n v="0"/>
    <n v="0"/>
    <n v="0"/>
    <n v="0"/>
    <n v="0"/>
    <n v="0"/>
    <n v="0"/>
    <n v="0"/>
    <n v="0"/>
    <n v="0"/>
    <n v="0"/>
    <n v="1"/>
    <n v="0"/>
    <n v="0"/>
    <n v="0"/>
    <n v="0"/>
    <n v="0"/>
    <n v="25"/>
    <n v="0"/>
    <n v="178"/>
    <n v="383"/>
    <n v="415"/>
    <n v="46"/>
    <n v="13"/>
    <m/>
    <m/>
    <m/>
    <m/>
    <m/>
    <m/>
    <m/>
  </r>
  <r>
    <x v="0"/>
    <x v="5"/>
    <x v="21"/>
    <x v="6"/>
    <n v="33"/>
    <n v="0"/>
    <n v="0"/>
    <n v="0"/>
    <n v="0"/>
    <n v="15"/>
    <n v="3"/>
    <n v="2"/>
    <n v="0"/>
    <n v="1"/>
    <n v="0"/>
    <n v="1"/>
    <n v="0"/>
    <n v="202"/>
    <n v="144"/>
    <n v="19"/>
    <n v="2"/>
    <n v="1"/>
    <n v="509"/>
    <n v="162"/>
    <n v="20"/>
    <n v="54"/>
    <n v="24"/>
    <n v="535"/>
    <n v="166"/>
    <n v="3"/>
    <n v="61"/>
    <n v="42"/>
    <n v="76"/>
    <n v="2"/>
    <n v="1"/>
    <n v="17"/>
    <n v="7"/>
    <n v="14"/>
    <n v="1"/>
    <n v="1"/>
    <n v="0"/>
    <n v="0"/>
    <n v="0"/>
    <n v="0"/>
    <n v="0"/>
    <n v="0"/>
    <n v="0"/>
    <n v="0"/>
    <n v="0"/>
    <n v="0"/>
    <n v="0"/>
    <n v="0"/>
    <n v="0"/>
    <n v="0"/>
    <n v="1"/>
    <n v="0"/>
    <n v="0"/>
    <n v="0"/>
    <n v="0"/>
    <n v="0"/>
    <n v="26"/>
    <n v="0"/>
    <n v="178"/>
    <n v="389"/>
    <n v="416"/>
    <n v="45"/>
    <n v="13"/>
    <m/>
    <m/>
    <m/>
    <m/>
    <m/>
    <m/>
    <m/>
  </r>
  <r>
    <x v="0"/>
    <x v="5"/>
    <x v="21"/>
    <x v="7"/>
    <n v="33"/>
    <n v="0"/>
    <n v="0"/>
    <n v="0"/>
    <n v="0"/>
    <n v="18"/>
    <n v="3"/>
    <n v="2"/>
    <n v="0"/>
    <n v="1"/>
    <n v="0"/>
    <n v="1"/>
    <n v="0"/>
    <n v="202"/>
    <n v="149"/>
    <n v="19"/>
    <n v="2"/>
    <n v="1"/>
    <n v="515"/>
    <n v="184"/>
    <n v="19"/>
    <n v="54"/>
    <n v="24"/>
    <n v="536"/>
    <n v="195"/>
    <n v="3"/>
    <n v="59"/>
    <n v="44"/>
    <n v="76"/>
    <n v="2"/>
    <n v="1"/>
    <n v="17"/>
    <n v="8"/>
    <n v="14"/>
    <n v="4"/>
    <n v="1"/>
    <n v="0"/>
    <n v="0"/>
    <n v="0"/>
    <n v="0"/>
    <n v="0"/>
    <n v="0"/>
    <n v="0"/>
    <n v="0"/>
    <n v="0"/>
    <n v="0"/>
    <n v="0"/>
    <n v="0"/>
    <n v="0"/>
    <n v="0"/>
    <n v="1"/>
    <n v="0"/>
    <n v="0"/>
    <n v="0"/>
    <n v="0"/>
    <n v="0"/>
    <n v="26"/>
    <n v="0"/>
    <n v="178"/>
    <n v="398"/>
    <n v="416"/>
    <n v="45"/>
    <n v="13"/>
    <m/>
    <m/>
    <m/>
    <m/>
    <m/>
    <m/>
    <m/>
  </r>
  <r>
    <x v="0"/>
    <x v="5"/>
    <x v="21"/>
    <x v="8"/>
    <n v="32"/>
    <n v="0"/>
    <n v="0"/>
    <n v="0"/>
    <n v="0"/>
    <n v="19"/>
    <n v="3"/>
    <n v="2"/>
    <n v="0"/>
    <n v="1"/>
    <n v="0"/>
    <n v="1"/>
    <n v="0"/>
    <n v="204"/>
    <n v="158"/>
    <n v="17"/>
    <n v="2"/>
    <n v="2"/>
    <n v="519"/>
    <n v="220"/>
    <n v="19"/>
    <n v="53"/>
    <n v="24"/>
    <n v="534"/>
    <n v="233"/>
    <n v="3"/>
    <n v="58"/>
    <n v="42"/>
    <n v="77"/>
    <n v="10"/>
    <n v="1"/>
    <n v="16"/>
    <n v="8"/>
    <n v="14"/>
    <n v="6"/>
    <n v="1"/>
    <n v="0"/>
    <n v="0"/>
    <n v="0"/>
    <n v="0"/>
    <n v="0"/>
    <n v="0"/>
    <n v="0"/>
    <n v="0"/>
    <n v="0"/>
    <n v="0"/>
    <n v="0"/>
    <n v="0"/>
    <n v="0"/>
    <n v="0"/>
    <n v="1"/>
    <n v="0"/>
    <n v="0"/>
    <n v="0"/>
    <n v="0"/>
    <n v="0"/>
    <n v="25"/>
    <n v="0"/>
    <n v="181"/>
    <n v="403"/>
    <n v="417"/>
    <n v="48"/>
    <n v="13"/>
    <n v="2238"/>
    <n v="425"/>
    <n v="0"/>
    <n v="21"/>
    <n v="287"/>
    <n v="462"/>
    <n v="1345"/>
  </r>
  <r>
    <x v="0"/>
    <x v="5"/>
    <x v="21"/>
    <x v="9"/>
    <n v="33"/>
    <n v="0"/>
    <n v="0"/>
    <n v="0"/>
    <n v="0"/>
    <n v="21"/>
    <n v="3"/>
    <n v="2"/>
    <n v="0"/>
    <n v="1"/>
    <n v="0"/>
    <n v="1"/>
    <n v="0"/>
    <n v="203"/>
    <n v="159"/>
    <n v="17"/>
    <n v="2"/>
    <n v="2"/>
    <n v="521"/>
    <n v="246"/>
    <n v="19"/>
    <n v="53"/>
    <n v="25"/>
    <n v="538"/>
    <n v="260"/>
    <n v="5"/>
    <n v="57"/>
    <n v="43"/>
    <n v="76"/>
    <n v="15"/>
    <n v="1"/>
    <n v="16"/>
    <n v="8"/>
    <n v="13"/>
    <n v="8"/>
    <n v="0"/>
    <n v="0"/>
    <n v="0"/>
    <n v="0"/>
    <n v="0"/>
    <n v="0"/>
    <n v="0"/>
    <n v="0"/>
    <n v="0"/>
    <n v="0"/>
    <n v="0"/>
    <n v="0"/>
    <n v="0"/>
    <n v="0"/>
    <n v="0"/>
    <n v="1"/>
    <n v="0"/>
    <n v="0"/>
    <n v="0"/>
    <n v="0"/>
    <n v="0"/>
    <n v="26"/>
    <n v="0"/>
    <n v="180"/>
    <n v="406"/>
    <n v="418"/>
    <n v="47"/>
    <n v="13"/>
    <n v="2243"/>
    <n v="520"/>
    <n v="0"/>
    <n v="23"/>
    <n v="285"/>
    <n v="460"/>
    <n v="1351"/>
  </r>
  <r>
    <x v="0"/>
    <x v="5"/>
    <x v="21"/>
    <x v="10"/>
    <n v="33"/>
    <n v="0"/>
    <n v="0"/>
    <n v="0"/>
    <n v="0"/>
    <n v="21"/>
    <n v="3"/>
    <n v="2"/>
    <n v="0"/>
    <n v="1"/>
    <n v="0"/>
    <n v="1"/>
    <n v="0"/>
    <n v="205"/>
    <n v="161"/>
    <n v="18"/>
    <n v="2"/>
    <n v="2"/>
    <n v="519"/>
    <n v="257"/>
    <n v="19"/>
    <n v="51"/>
    <n v="26"/>
    <n v="541"/>
    <n v="269"/>
    <n v="5"/>
    <n v="57"/>
    <n v="44"/>
    <n v="76"/>
    <n v="18"/>
    <n v="1"/>
    <n v="15"/>
    <n v="8"/>
    <n v="13"/>
    <n v="8"/>
    <n v="0"/>
    <n v="0"/>
    <n v="0"/>
    <n v="0"/>
    <n v="0"/>
    <n v="0"/>
    <n v="0"/>
    <n v="0"/>
    <n v="0"/>
    <n v="0"/>
    <n v="0"/>
    <n v="0"/>
    <n v="0"/>
    <n v="0"/>
    <n v="0"/>
    <n v="1"/>
    <n v="0"/>
    <n v="0"/>
    <n v="0"/>
    <n v="0"/>
    <n v="0"/>
    <n v="26"/>
    <n v="0"/>
    <n v="181"/>
    <n v="405"/>
    <n v="422"/>
    <n v="47"/>
    <n v="13"/>
    <n v="2251"/>
    <n v="582"/>
    <n v="0"/>
    <n v="25"/>
    <n v="284"/>
    <n v="459"/>
    <n v="1362"/>
  </r>
  <r>
    <x v="0"/>
    <x v="5"/>
    <x v="21"/>
    <x v="11"/>
    <n v="33"/>
    <n v="0"/>
    <n v="0"/>
    <n v="0"/>
    <n v="0"/>
    <n v="22"/>
    <n v="3"/>
    <n v="2"/>
    <n v="0"/>
    <n v="1"/>
    <n v="0"/>
    <n v="1"/>
    <n v="0"/>
    <n v="204"/>
    <n v="162"/>
    <n v="17"/>
    <n v="2"/>
    <n v="2"/>
    <n v="518"/>
    <n v="266"/>
    <n v="19"/>
    <n v="48"/>
    <n v="27"/>
    <n v="541"/>
    <n v="277"/>
    <n v="5"/>
    <n v="56"/>
    <n v="43"/>
    <n v="78"/>
    <n v="19"/>
    <n v="1"/>
    <n v="15"/>
    <n v="8"/>
    <n v="12"/>
    <n v="8"/>
    <n v="0"/>
    <n v="0"/>
    <n v="0"/>
    <n v="0"/>
    <n v="0"/>
    <n v="0"/>
    <n v="0"/>
    <n v="0"/>
    <n v="0"/>
    <n v="0"/>
    <n v="0"/>
    <n v="0"/>
    <n v="0"/>
    <n v="0"/>
    <n v="0"/>
    <n v="1"/>
    <n v="0"/>
    <n v="0"/>
    <n v="0"/>
    <n v="0"/>
    <n v="0"/>
    <n v="26"/>
    <n v="0"/>
    <n v="181"/>
    <n v="405"/>
    <n v="424"/>
    <n v="49"/>
    <n v="12"/>
    <n v="2252"/>
    <n v="632"/>
    <n v="0"/>
    <n v="23"/>
    <n v="281"/>
    <n v="452"/>
    <n v="1373"/>
  </r>
  <r>
    <x v="0"/>
    <x v="5"/>
    <x v="21"/>
    <x v="12"/>
    <n v="33"/>
    <n v="0"/>
    <n v="0"/>
    <n v="0"/>
    <n v="0"/>
    <n v="22"/>
    <n v="3"/>
    <n v="2"/>
    <n v="0"/>
    <n v="1"/>
    <n v="0"/>
    <n v="1"/>
    <n v="0"/>
    <n v="205"/>
    <n v="164"/>
    <n v="17"/>
    <n v="2"/>
    <n v="2"/>
    <n v="525"/>
    <n v="276"/>
    <n v="19"/>
    <n v="47"/>
    <n v="27"/>
    <n v="541"/>
    <n v="285"/>
    <n v="5"/>
    <n v="56"/>
    <n v="43"/>
    <n v="78"/>
    <n v="20"/>
    <n v="1"/>
    <n v="15"/>
    <n v="8"/>
    <n v="12"/>
    <n v="8"/>
    <n v="0"/>
    <n v="0"/>
    <n v="0"/>
    <n v="0"/>
    <n v="0"/>
    <n v="0"/>
    <n v="0"/>
    <n v="0"/>
    <n v="0"/>
    <n v="0"/>
    <n v="0"/>
    <n v="0"/>
    <n v="0"/>
    <n v="0"/>
    <n v="0"/>
    <n v="1"/>
    <n v="0"/>
    <n v="0"/>
    <n v="0"/>
    <n v="0"/>
    <n v="0"/>
    <n v="26"/>
    <n v="0"/>
    <n v="182"/>
    <n v="411"/>
    <n v="425"/>
    <n v="49"/>
    <n v="12"/>
    <n v="2251"/>
    <n v="670"/>
    <n v="0"/>
    <n v="23"/>
    <n v="281"/>
    <n v="449"/>
    <n v="1378"/>
  </r>
  <r>
    <x v="0"/>
    <x v="5"/>
    <x v="21"/>
    <x v="13"/>
    <n v="33"/>
    <n v="0"/>
    <n v="0"/>
    <n v="0"/>
    <n v="0"/>
    <n v="22"/>
    <n v="3"/>
    <n v="2"/>
    <n v="0"/>
    <n v="1"/>
    <n v="0"/>
    <n v="1"/>
    <n v="0"/>
    <n v="205"/>
    <n v="165"/>
    <n v="17"/>
    <n v="2"/>
    <n v="2"/>
    <n v="529"/>
    <n v="277"/>
    <n v="20"/>
    <n v="46"/>
    <n v="27"/>
    <n v="538"/>
    <n v="287"/>
    <n v="5"/>
    <n v="56"/>
    <n v="42"/>
    <n v="78"/>
    <n v="22"/>
    <n v="1"/>
    <n v="13"/>
    <n v="8"/>
    <n v="12"/>
    <n v="8"/>
    <n v="0"/>
    <n v="0"/>
    <n v="0"/>
    <n v="0"/>
    <n v="0"/>
    <n v="0"/>
    <n v="0"/>
    <n v="0"/>
    <n v="0"/>
    <n v="0"/>
    <n v="0"/>
    <n v="0"/>
    <n v="0"/>
    <n v="0"/>
    <n v="0"/>
    <n v="1"/>
    <n v="0"/>
    <n v="0"/>
    <n v="0"/>
    <n v="0"/>
    <n v="0"/>
    <n v="26"/>
    <n v="0"/>
    <n v="182"/>
    <n v="415"/>
    <n v="424"/>
    <n v="50"/>
    <n v="12"/>
    <n v="2248"/>
    <n v="678"/>
    <n v="0"/>
    <n v="23"/>
    <n v="274"/>
    <n v="447"/>
    <n v="1382"/>
  </r>
  <r>
    <x v="0"/>
    <x v="5"/>
    <x v="21"/>
    <x v="14"/>
    <n v="34"/>
    <n v="0"/>
    <n v="0"/>
    <n v="0"/>
    <n v="0"/>
    <n v="22"/>
    <n v="3"/>
    <n v="2"/>
    <n v="0"/>
    <n v="1"/>
    <n v="0"/>
    <n v="1"/>
    <n v="0"/>
    <n v="205"/>
    <n v="168"/>
    <n v="17"/>
    <n v="2"/>
    <n v="2"/>
    <n v="530"/>
    <n v="281"/>
    <n v="19"/>
    <n v="45"/>
    <n v="28"/>
    <n v="536"/>
    <n v="290"/>
    <n v="5"/>
    <n v="54"/>
    <n v="41"/>
    <n v="78"/>
    <n v="22"/>
    <n v="1"/>
    <n v="13"/>
    <n v="8"/>
    <n v="12"/>
    <n v="9"/>
    <n v="0"/>
    <n v="0"/>
    <n v="0"/>
    <n v="0"/>
    <n v="0"/>
    <n v="0"/>
    <n v="0"/>
    <n v="0"/>
    <n v="0"/>
    <n v="0"/>
    <n v="0"/>
    <n v="0"/>
    <n v="0"/>
    <n v="0"/>
    <n v="0"/>
    <n v="1"/>
    <n v="0"/>
    <n v="0"/>
    <n v="0"/>
    <n v="0"/>
    <n v="0"/>
    <n v="28"/>
    <n v="0"/>
    <n v="182"/>
    <n v="417"/>
    <n v="422"/>
    <n v="51"/>
    <n v="12"/>
    <n v="2256"/>
    <n v="693"/>
    <n v="0"/>
    <n v="22"/>
    <n v="272"/>
    <n v="445"/>
    <n v="1394"/>
  </r>
  <r>
    <x v="0"/>
    <x v="5"/>
    <x v="21"/>
    <x v="15"/>
    <n v="32"/>
    <n v="0"/>
    <n v="0"/>
    <n v="0"/>
    <n v="0"/>
    <n v="20"/>
    <n v="3"/>
    <n v="2"/>
    <n v="0"/>
    <n v="1"/>
    <n v="0"/>
    <n v="1"/>
    <n v="0"/>
    <n v="205"/>
    <n v="168"/>
    <n v="17"/>
    <n v="2"/>
    <n v="2"/>
    <n v="534"/>
    <n v="285"/>
    <n v="19"/>
    <n v="46"/>
    <n v="28"/>
    <n v="535"/>
    <n v="295"/>
    <n v="5"/>
    <n v="52"/>
    <n v="41"/>
    <n v="79"/>
    <n v="22"/>
    <n v="1"/>
    <n v="13"/>
    <n v="9"/>
    <n v="12"/>
    <n v="9"/>
    <n v="0"/>
    <n v="0"/>
    <n v="0"/>
    <n v="0"/>
    <n v="0"/>
    <n v="0"/>
    <n v="0"/>
    <n v="0"/>
    <n v="0"/>
    <n v="0"/>
    <n v="0"/>
    <n v="0"/>
    <n v="0"/>
    <n v="0"/>
    <n v="0"/>
    <n v="1"/>
    <n v="0"/>
    <n v="0"/>
    <n v="0"/>
    <n v="0"/>
    <n v="0"/>
    <n v="26"/>
    <n v="0"/>
    <n v="182"/>
    <n v="421"/>
    <n v="423"/>
    <n v="51"/>
    <n v="12"/>
    <n v="2261"/>
    <n v="710"/>
    <n v="0"/>
    <n v="22"/>
    <n v="271"/>
    <n v="443"/>
    <n v="1404"/>
  </r>
  <r>
    <x v="0"/>
    <x v="5"/>
    <x v="21"/>
    <x v="16"/>
    <n v="31"/>
    <n v="0"/>
    <n v="0"/>
    <n v="0"/>
    <n v="0"/>
    <n v="19"/>
    <n v="3"/>
    <n v="2"/>
    <n v="0"/>
    <n v="1"/>
    <n v="0"/>
    <n v="1"/>
    <n v="0"/>
    <n v="205"/>
    <n v="168"/>
    <n v="17"/>
    <n v="2"/>
    <n v="2"/>
    <n v="537"/>
    <n v="286"/>
    <n v="19"/>
    <n v="47"/>
    <n v="29"/>
    <n v="534"/>
    <n v="297"/>
    <n v="5"/>
    <n v="52"/>
    <n v="41"/>
    <n v="81"/>
    <n v="23"/>
    <n v="1"/>
    <n v="13"/>
    <n v="10"/>
    <n v="12"/>
    <n v="9"/>
    <n v="0"/>
    <n v="0"/>
    <n v="0"/>
    <n v="0"/>
    <n v="0"/>
    <n v="0"/>
    <n v="0"/>
    <n v="0"/>
    <n v="0"/>
    <n v="0"/>
    <n v="0"/>
    <n v="0"/>
    <n v="0"/>
    <n v="0"/>
    <n v="0"/>
    <n v="1"/>
    <n v="0"/>
    <n v="0"/>
    <n v="0"/>
    <n v="0"/>
    <n v="0"/>
    <n v="25"/>
    <n v="0"/>
    <n v="182"/>
    <n v="422"/>
    <n v="422"/>
    <n v="52"/>
    <n v="12"/>
    <n v="2260"/>
    <n v="720"/>
    <n v="0"/>
    <n v="22"/>
    <n v="273"/>
    <n v="443"/>
    <n v="1402"/>
  </r>
  <r>
    <x v="0"/>
    <x v="5"/>
    <x v="21"/>
    <x v="16"/>
    <m/>
    <m/>
    <m/>
    <m/>
    <m/>
    <m/>
    <m/>
    <m/>
    <m/>
    <m/>
    <m/>
    <m/>
    <m/>
    <m/>
    <m/>
    <m/>
    <m/>
    <m/>
    <n v="1"/>
    <m/>
    <m/>
    <m/>
    <m/>
    <n v="1"/>
    <m/>
    <n v="1"/>
    <m/>
    <m/>
    <n v="1"/>
    <m/>
    <m/>
    <m/>
    <n v="1"/>
    <m/>
    <m/>
    <m/>
    <m/>
    <m/>
    <m/>
    <m/>
    <m/>
    <m/>
    <m/>
    <m/>
    <m/>
    <m/>
    <m/>
    <m/>
    <m/>
    <m/>
    <m/>
    <m/>
    <m/>
    <m/>
    <m/>
    <m/>
    <m/>
    <m/>
    <m/>
    <n v="1"/>
    <m/>
    <m/>
    <m/>
    <n v="3"/>
    <m/>
    <m/>
    <n v="1"/>
    <m/>
    <n v="2"/>
    <m/>
  </r>
  <r>
    <x v="0"/>
    <x v="4"/>
    <x v="22"/>
    <x v="0"/>
    <n v="63"/>
    <n v="2"/>
    <n v="0"/>
    <n v="0"/>
    <n v="0"/>
    <n v="12"/>
    <n v="0"/>
    <n v="7"/>
    <n v="6"/>
    <n v="0"/>
    <n v="0"/>
    <n v="0"/>
    <n v="0"/>
    <n v="300"/>
    <n v="0"/>
    <n v="133"/>
    <n v="11"/>
    <n v="3"/>
    <n v="748"/>
    <n v="0"/>
    <n v="52"/>
    <n v="26"/>
    <n v="103"/>
    <n v="639"/>
    <n v="31"/>
    <n v="0"/>
    <n v="0"/>
    <n v="113"/>
    <n v="72"/>
    <n v="0"/>
    <n v="3"/>
    <n v="1"/>
    <n v="9"/>
    <n v="21"/>
    <n v="0"/>
    <n v="2"/>
    <n v="0"/>
    <n v="0"/>
    <n v="0"/>
    <n v="0"/>
    <n v="0"/>
    <n v="0"/>
    <n v="0"/>
    <n v="0"/>
    <n v="0"/>
    <n v="0"/>
    <n v="0"/>
    <n v="0"/>
    <n v="0"/>
    <n v="6"/>
    <n v="8"/>
    <n v="0"/>
    <n v="0"/>
    <n v="0"/>
    <m/>
    <m/>
    <m/>
    <m/>
    <m/>
    <m/>
    <m/>
    <m/>
    <m/>
    <m/>
    <m/>
    <m/>
    <m/>
    <m/>
    <m/>
    <m/>
  </r>
  <r>
    <x v="0"/>
    <x v="4"/>
    <x v="22"/>
    <x v="1"/>
    <n v="64"/>
    <n v="2"/>
    <n v="0"/>
    <n v="0"/>
    <n v="0"/>
    <n v="18"/>
    <n v="0"/>
    <n v="7"/>
    <n v="6"/>
    <n v="0"/>
    <n v="0"/>
    <n v="0"/>
    <n v="0"/>
    <n v="300"/>
    <n v="0"/>
    <n v="161"/>
    <n v="11"/>
    <n v="3"/>
    <n v="750"/>
    <n v="0"/>
    <n v="87"/>
    <n v="26"/>
    <n v="101"/>
    <n v="641"/>
    <n v="49"/>
    <n v="0"/>
    <n v="0"/>
    <n v="115"/>
    <n v="70"/>
    <n v="0"/>
    <n v="3"/>
    <n v="1"/>
    <n v="9"/>
    <n v="21"/>
    <n v="0"/>
    <n v="3"/>
    <n v="0"/>
    <n v="0"/>
    <n v="0"/>
    <n v="0"/>
    <n v="0"/>
    <n v="0"/>
    <n v="0"/>
    <n v="0"/>
    <n v="0"/>
    <n v="0"/>
    <n v="0"/>
    <n v="0"/>
    <n v="0"/>
    <n v="6"/>
    <n v="8"/>
    <n v="0"/>
    <n v="0"/>
    <n v="0"/>
    <m/>
    <m/>
    <m/>
    <m/>
    <m/>
    <m/>
    <m/>
    <m/>
    <m/>
    <m/>
    <m/>
    <m/>
    <m/>
    <m/>
    <m/>
    <m/>
  </r>
  <r>
    <x v="0"/>
    <x v="4"/>
    <x v="22"/>
    <x v="2"/>
    <n v="64"/>
    <n v="2"/>
    <n v="0"/>
    <n v="0"/>
    <n v="0"/>
    <n v="20"/>
    <n v="0"/>
    <n v="7"/>
    <n v="6"/>
    <n v="0"/>
    <n v="0"/>
    <n v="0"/>
    <n v="0"/>
    <n v="301"/>
    <n v="177"/>
    <n v="6"/>
    <n v="11"/>
    <n v="3"/>
    <n v="749"/>
    <n v="122"/>
    <n v="8"/>
    <n v="26"/>
    <n v="101"/>
    <n v="643"/>
    <n v="75"/>
    <n v="0"/>
    <n v="0"/>
    <n v="116"/>
    <n v="71"/>
    <n v="3"/>
    <n v="0"/>
    <n v="1"/>
    <n v="9"/>
    <n v="21"/>
    <n v="3"/>
    <n v="0"/>
    <n v="0"/>
    <n v="0"/>
    <n v="0"/>
    <n v="0"/>
    <n v="0"/>
    <n v="0"/>
    <n v="0"/>
    <n v="0"/>
    <n v="0"/>
    <n v="0"/>
    <n v="0"/>
    <n v="0"/>
    <n v="0"/>
    <n v="0"/>
    <n v="0"/>
    <n v="0"/>
    <n v="0"/>
    <n v="0"/>
    <n v="2"/>
    <n v="0"/>
    <n v="50"/>
    <n v="0"/>
    <n v="277"/>
    <n v="583"/>
    <n v="513"/>
    <n v="57"/>
    <n v="20"/>
    <m/>
    <m/>
    <m/>
    <m/>
    <m/>
    <m/>
    <m/>
  </r>
  <r>
    <x v="0"/>
    <x v="4"/>
    <x v="22"/>
    <x v="3"/>
    <n v="65"/>
    <n v="2"/>
    <n v="1"/>
    <n v="0"/>
    <n v="0"/>
    <n v="26"/>
    <n v="0"/>
    <n v="7"/>
    <n v="6"/>
    <n v="0"/>
    <n v="0"/>
    <n v="0"/>
    <n v="0"/>
    <n v="301"/>
    <n v="191"/>
    <n v="6"/>
    <n v="11"/>
    <n v="4"/>
    <n v="746"/>
    <n v="152"/>
    <n v="8"/>
    <n v="26"/>
    <n v="99"/>
    <n v="636"/>
    <n v="95"/>
    <n v="0"/>
    <n v="0"/>
    <n v="115"/>
    <n v="71"/>
    <n v="4"/>
    <n v="0"/>
    <n v="1"/>
    <n v="9"/>
    <n v="21"/>
    <n v="3"/>
    <n v="0"/>
    <n v="0"/>
    <n v="0"/>
    <n v="0"/>
    <n v="0"/>
    <n v="0"/>
    <n v="0"/>
    <n v="0"/>
    <n v="0"/>
    <n v="0"/>
    <n v="0"/>
    <n v="0"/>
    <n v="0"/>
    <n v="0"/>
    <n v="0"/>
    <n v="0"/>
    <n v="0"/>
    <n v="0"/>
    <n v="0"/>
    <n v="2"/>
    <n v="0"/>
    <n v="51"/>
    <n v="0"/>
    <n v="276"/>
    <n v="582"/>
    <n v="507"/>
    <n v="57"/>
    <n v="20"/>
    <m/>
    <m/>
    <m/>
    <m/>
    <m/>
    <m/>
    <m/>
  </r>
  <r>
    <x v="0"/>
    <x v="4"/>
    <x v="22"/>
    <x v="4"/>
    <n v="66"/>
    <n v="2"/>
    <n v="1"/>
    <n v="0"/>
    <n v="0"/>
    <n v="29"/>
    <n v="0"/>
    <n v="7"/>
    <n v="6"/>
    <n v="0"/>
    <n v="0"/>
    <n v="0"/>
    <n v="0"/>
    <n v="301"/>
    <n v="200"/>
    <n v="6"/>
    <n v="11"/>
    <n v="4"/>
    <n v="743"/>
    <n v="200"/>
    <n v="8"/>
    <n v="26"/>
    <n v="97"/>
    <n v="637"/>
    <n v="116"/>
    <n v="0"/>
    <n v="0"/>
    <n v="114"/>
    <n v="71"/>
    <n v="8"/>
    <n v="0"/>
    <n v="1"/>
    <n v="9"/>
    <n v="21"/>
    <n v="3"/>
    <n v="0"/>
    <n v="0"/>
    <n v="0"/>
    <n v="0"/>
    <n v="0"/>
    <n v="0"/>
    <n v="0"/>
    <n v="0"/>
    <n v="0"/>
    <n v="0"/>
    <n v="0"/>
    <n v="0"/>
    <n v="0"/>
    <n v="0"/>
    <n v="0"/>
    <n v="0"/>
    <n v="0"/>
    <n v="0"/>
    <n v="0"/>
    <n v="2"/>
    <n v="0"/>
    <n v="52"/>
    <n v="0"/>
    <n v="276"/>
    <n v="583"/>
    <n v="509"/>
    <n v="58"/>
    <n v="20"/>
    <m/>
    <m/>
    <m/>
    <m/>
    <m/>
    <m/>
    <m/>
  </r>
  <r>
    <x v="0"/>
    <x v="4"/>
    <x v="22"/>
    <x v="5"/>
    <n v="66"/>
    <n v="2"/>
    <n v="1"/>
    <n v="0"/>
    <n v="0"/>
    <n v="33"/>
    <n v="0"/>
    <n v="6"/>
    <n v="5"/>
    <n v="0"/>
    <n v="0"/>
    <n v="0"/>
    <n v="0"/>
    <n v="301"/>
    <n v="215"/>
    <n v="6"/>
    <n v="11"/>
    <n v="4"/>
    <n v="743"/>
    <n v="247"/>
    <n v="8"/>
    <n v="27"/>
    <n v="98"/>
    <n v="636"/>
    <n v="157"/>
    <n v="0"/>
    <n v="0"/>
    <n v="113"/>
    <n v="71"/>
    <n v="10"/>
    <n v="0"/>
    <n v="1"/>
    <n v="9"/>
    <n v="21"/>
    <n v="3"/>
    <n v="0"/>
    <n v="0"/>
    <n v="0"/>
    <n v="0"/>
    <n v="0"/>
    <n v="0"/>
    <n v="0"/>
    <n v="0"/>
    <n v="0"/>
    <n v="0"/>
    <n v="0"/>
    <n v="0"/>
    <n v="0"/>
    <n v="0"/>
    <n v="0"/>
    <n v="0"/>
    <n v="0"/>
    <n v="0"/>
    <n v="0"/>
    <n v="2"/>
    <n v="0"/>
    <n v="52"/>
    <n v="0"/>
    <n v="276"/>
    <n v="582"/>
    <n v="509"/>
    <n v="58"/>
    <n v="20"/>
    <m/>
    <m/>
    <m/>
    <m/>
    <m/>
    <m/>
    <m/>
  </r>
  <r>
    <x v="0"/>
    <x v="4"/>
    <x v="22"/>
    <x v="6"/>
    <n v="66"/>
    <n v="2"/>
    <n v="1"/>
    <n v="0"/>
    <n v="0"/>
    <n v="38"/>
    <n v="0"/>
    <n v="6"/>
    <n v="4"/>
    <n v="0"/>
    <n v="0"/>
    <n v="0"/>
    <n v="0"/>
    <n v="302"/>
    <n v="220"/>
    <n v="6"/>
    <n v="11"/>
    <n v="4"/>
    <n v="731"/>
    <n v="270"/>
    <n v="8"/>
    <n v="27"/>
    <n v="91"/>
    <n v="635"/>
    <n v="206"/>
    <n v="0"/>
    <n v="0"/>
    <n v="113"/>
    <n v="71"/>
    <n v="12"/>
    <n v="0"/>
    <n v="1"/>
    <n v="9"/>
    <n v="21"/>
    <n v="3"/>
    <n v="0"/>
    <n v="0"/>
    <n v="0"/>
    <n v="0"/>
    <n v="0"/>
    <n v="0"/>
    <n v="0"/>
    <n v="0"/>
    <n v="0"/>
    <n v="0"/>
    <n v="0"/>
    <n v="0"/>
    <n v="0"/>
    <n v="0"/>
    <n v="0"/>
    <n v="0"/>
    <n v="0"/>
    <n v="0"/>
    <n v="0"/>
    <n v="2"/>
    <n v="0"/>
    <n v="52"/>
    <n v="0"/>
    <n v="277"/>
    <n v="578"/>
    <n v="510"/>
    <n v="58"/>
    <n v="20"/>
    <m/>
    <m/>
    <m/>
    <m/>
    <m/>
    <m/>
    <m/>
  </r>
  <r>
    <x v="0"/>
    <x v="4"/>
    <x v="22"/>
    <x v="7"/>
    <n v="66"/>
    <n v="2"/>
    <n v="1"/>
    <n v="0"/>
    <n v="0"/>
    <n v="39"/>
    <n v="0"/>
    <n v="6"/>
    <n v="4"/>
    <n v="0"/>
    <n v="0"/>
    <n v="0"/>
    <n v="0"/>
    <n v="302"/>
    <n v="225"/>
    <n v="6"/>
    <n v="11"/>
    <n v="4"/>
    <n v="733"/>
    <n v="297"/>
    <n v="8"/>
    <n v="27"/>
    <n v="90"/>
    <n v="636"/>
    <n v="249"/>
    <n v="0"/>
    <n v="0"/>
    <n v="114"/>
    <n v="71"/>
    <n v="14"/>
    <n v="0"/>
    <n v="1"/>
    <n v="9"/>
    <n v="20"/>
    <n v="7"/>
    <n v="0"/>
    <n v="0"/>
    <n v="0"/>
    <n v="0"/>
    <n v="0"/>
    <n v="0"/>
    <n v="0"/>
    <n v="0"/>
    <n v="0"/>
    <n v="0"/>
    <n v="0"/>
    <n v="0"/>
    <n v="0"/>
    <n v="0"/>
    <n v="0"/>
    <n v="0"/>
    <n v="0"/>
    <n v="0"/>
    <n v="0"/>
    <n v="2"/>
    <n v="0"/>
    <n v="52"/>
    <n v="0"/>
    <n v="277"/>
    <n v="580"/>
    <n v="511"/>
    <n v="58"/>
    <n v="19"/>
    <m/>
    <m/>
    <m/>
    <m/>
    <m/>
    <m/>
    <m/>
  </r>
  <r>
    <x v="0"/>
    <x v="4"/>
    <x v="22"/>
    <x v="8"/>
    <n v="66"/>
    <n v="2"/>
    <n v="1"/>
    <n v="0"/>
    <n v="0"/>
    <n v="41"/>
    <n v="0"/>
    <n v="6"/>
    <n v="4"/>
    <n v="0"/>
    <n v="0"/>
    <n v="0"/>
    <n v="0"/>
    <n v="304"/>
    <n v="236"/>
    <n v="6"/>
    <n v="11"/>
    <n v="4"/>
    <n v="734"/>
    <n v="332"/>
    <n v="8"/>
    <n v="26"/>
    <n v="87"/>
    <n v="629"/>
    <n v="301"/>
    <n v="0"/>
    <n v="0"/>
    <n v="105"/>
    <n v="72"/>
    <n v="21"/>
    <n v="0"/>
    <n v="1"/>
    <n v="9"/>
    <n v="20"/>
    <n v="10"/>
    <n v="0"/>
    <n v="0"/>
    <n v="0"/>
    <n v="0"/>
    <n v="0"/>
    <n v="0"/>
    <n v="0"/>
    <n v="0"/>
    <n v="0"/>
    <n v="0"/>
    <n v="0"/>
    <n v="0"/>
    <n v="0"/>
    <n v="0"/>
    <n v="0"/>
    <n v="0"/>
    <n v="0"/>
    <n v="0"/>
    <n v="0"/>
    <n v="2"/>
    <n v="0"/>
    <n v="52"/>
    <n v="0"/>
    <n v="278"/>
    <n v="584"/>
    <n v="512"/>
    <n v="60"/>
    <n v="19"/>
    <n v="2725"/>
    <n v="578"/>
    <n v="0"/>
    <n v="6"/>
    <n v="38"/>
    <n v="865"/>
    <n v="1671"/>
  </r>
  <r>
    <x v="0"/>
    <x v="4"/>
    <x v="22"/>
    <x v="9"/>
    <n v="66"/>
    <n v="2"/>
    <n v="1"/>
    <n v="0"/>
    <n v="0"/>
    <n v="41"/>
    <n v="0"/>
    <n v="6"/>
    <n v="3"/>
    <n v="0"/>
    <n v="0"/>
    <n v="0"/>
    <n v="0"/>
    <n v="304"/>
    <n v="244"/>
    <n v="6"/>
    <n v="11"/>
    <n v="3"/>
    <n v="737"/>
    <n v="362"/>
    <n v="8"/>
    <n v="25"/>
    <n v="87"/>
    <n v="631"/>
    <n v="331"/>
    <n v="0"/>
    <n v="0"/>
    <n v="106"/>
    <n v="72"/>
    <n v="25"/>
    <n v="0"/>
    <n v="1"/>
    <n v="10"/>
    <n v="20"/>
    <n v="11"/>
    <n v="0"/>
    <n v="0"/>
    <n v="0"/>
    <n v="0"/>
    <n v="0"/>
    <n v="0"/>
    <n v="0"/>
    <n v="0"/>
    <n v="0"/>
    <n v="0"/>
    <n v="0"/>
    <n v="0"/>
    <n v="0"/>
    <n v="0"/>
    <n v="0"/>
    <n v="0"/>
    <n v="0"/>
    <n v="0"/>
    <n v="0"/>
    <n v="2"/>
    <n v="0"/>
    <n v="52"/>
    <n v="0"/>
    <n v="279"/>
    <n v="588"/>
    <n v="514"/>
    <n v="60"/>
    <n v="19"/>
    <n v="2734"/>
    <n v="735"/>
    <n v="0"/>
    <n v="6"/>
    <n v="39"/>
    <n v="862"/>
    <n v="1692"/>
  </r>
  <r>
    <x v="0"/>
    <x v="4"/>
    <x v="22"/>
    <x v="10"/>
    <n v="66"/>
    <n v="2"/>
    <n v="1"/>
    <n v="0"/>
    <n v="0"/>
    <n v="41"/>
    <n v="0"/>
    <n v="6"/>
    <n v="3"/>
    <n v="0"/>
    <n v="0"/>
    <n v="0"/>
    <n v="0"/>
    <n v="305"/>
    <n v="245"/>
    <n v="6"/>
    <n v="11"/>
    <n v="4"/>
    <n v="735"/>
    <n v="373"/>
    <n v="8"/>
    <n v="24"/>
    <n v="86"/>
    <n v="631"/>
    <n v="345"/>
    <n v="0"/>
    <n v="0"/>
    <n v="105"/>
    <n v="71"/>
    <n v="26"/>
    <n v="0"/>
    <n v="1"/>
    <n v="10"/>
    <n v="20"/>
    <n v="11"/>
    <n v="0"/>
    <n v="0"/>
    <n v="0"/>
    <n v="0"/>
    <n v="0"/>
    <n v="0"/>
    <n v="0"/>
    <n v="0"/>
    <n v="0"/>
    <n v="0"/>
    <n v="0"/>
    <n v="0"/>
    <n v="0"/>
    <n v="0"/>
    <n v="0"/>
    <n v="0"/>
    <n v="0"/>
    <n v="0"/>
    <n v="0"/>
    <n v="2"/>
    <n v="0"/>
    <n v="52"/>
    <n v="0"/>
    <n v="279"/>
    <n v="588"/>
    <n v="514"/>
    <n v="59"/>
    <n v="19"/>
    <n v="2743"/>
    <n v="801"/>
    <n v="0"/>
    <n v="5"/>
    <n v="39"/>
    <n v="857"/>
    <n v="1694"/>
  </r>
  <r>
    <x v="0"/>
    <x v="4"/>
    <x v="22"/>
    <x v="11"/>
    <n v="66"/>
    <n v="2"/>
    <n v="1"/>
    <n v="0"/>
    <n v="0"/>
    <n v="42"/>
    <n v="0"/>
    <n v="6"/>
    <n v="3"/>
    <n v="0"/>
    <n v="0"/>
    <n v="0"/>
    <n v="0"/>
    <n v="304"/>
    <n v="249"/>
    <n v="6"/>
    <n v="11"/>
    <n v="4"/>
    <n v="742"/>
    <n v="380"/>
    <n v="8"/>
    <n v="25"/>
    <n v="87"/>
    <n v="634"/>
    <n v="360"/>
    <n v="0"/>
    <n v="0"/>
    <n v="108"/>
    <n v="71"/>
    <n v="27"/>
    <n v="0"/>
    <n v="1"/>
    <n v="10"/>
    <n v="20"/>
    <n v="11"/>
    <n v="0"/>
    <n v="0"/>
    <n v="0"/>
    <n v="0"/>
    <n v="0"/>
    <n v="0"/>
    <n v="0"/>
    <n v="0"/>
    <n v="0"/>
    <n v="0"/>
    <n v="0"/>
    <n v="0"/>
    <n v="0"/>
    <n v="0"/>
    <n v="0"/>
    <n v="0"/>
    <n v="0"/>
    <n v="0"/>
    <n v="0"/>
    <n v="2"/>
    <n v="0"/>
    <n v="52"/>
    <n v="0"/>
    <n v="278"/>
    <n v="596"/>
    <n v="514"/>
    <n v="59"/>
    <n v="19"/>
    <n v="2749"/>
    <n v="856"/>
    <n v="0"/>
    <n v="5"/>
    <n v="39"/>
    <n v="857"/>
    <n v="1702"/>
  </r>
  <r>
    <x v="0"/>
    <x v="4"/>
    <x v="22"/>
    <x v="12"/>
    <n v="66"/>
    <n v="2"/>
    <n v="1"/>
    <n v="0"/>
    <n v="0"/>
    <n v="42"/>
    <n v="0"/>
    <n v="6"/>
    <n v="3"/>
    <n v="0"/>
    <n v="0"/>
    <n v="0"/>
    <n v="0"/>
    <n v="301"/>
    <n v="250"/>
    <n v="6"/>
    <n v="9"/>
    <n v="4"/>
    <n v="741"/>
    <n v="390"/>
    <n v="8"/>
    <n v="23"/>
    <n v="87"/>
    <n v="634"/>
    <n v="369"/>
    <n v="0"/>
    <n v="0"/>
    <n v="104"/>
    <n v="71"/>
    <n v="27"/>
    <n v="0"/>
    <n v="1"/>
    <n v="10"/>
    <n v="20"/>
    <n v="12"/>
    <n v="0"/>
    <n v="0"/>
    <n v="0"/>
    <n v="0"/>
    <n v="0"/>
    <n v="0"/>
    <n v="0"/>
    <n v="0"/>
    <n v="0"/>
    <n v="0"/>
    <n v="0"/>
    <n v="0"/>
    <n v="0"/>
    <n v="0"/>
    <n v="0"/>
    <n v="0"/>
    <n v="0"/>
    <n v="0"/>
    <n v="0"/>
    <n v="2"/>
    <n v="0"/>
    <n v="52"/>
    <n v="0"/>
    <n v="277"/>
    <n v="596"/>
    <n v="517"/>
    <n v="59"/>
    <n v="19"/>
    <n v="2743"/>
    <n v="891"/>
    <n v="0"/>
    <n v="5"/>
    <n v="37"/>
    <n v="848"/>
    <n v="1709"/>
  </r>
  <r>
    <x v="0"/>
    <x v="4"/>
    <x v="22"/>
    <x v="13"/>
    <n v="66"/>
    <n v="2"/>
    <n v="1"/>
    <n v="0"/>
    <n v="0"/>
    <n v="42"/>
    <n v="0"/>
    <n v="6"/>
    <n v="3"/>
    <n v="0"/>
    <n v="0"/>
    <n v="0"/>
    <n v="0"/>
    <n v="300"/>
    <n v="249"/>
    <n v="6"/>
    <n v="9"/>
    <n v="4"/>
    <n v="743"/>
    <n v="394"/>
    <n v="8"/>
    <n v="23"/>
    <n v="86"/>
    <n v="633"/>
    <n v="373"/>
    <n v="0"/>
    <n v="0"/>
    <n v="101"/>
    <n v="70"/>
    <n v="27"/>
    <n v="0"/>
    <n v="1"/>
    <n v="10"/>
    <n v="20"/>
    <n v="12"/>
    <n v="0"/>
    <n v="0"/>
    <n v="0"/>
    <n v="0"/>
    <n v="0"/>
    <n v="0"/>
    <n v="0"/>
    <n v="0"/>
    <n v="0"/>
    <n v="0"/>
    <n v="0"/>
    <n v="0"/>
    <n v="0"/>
    <n v="0"/>
    <n v="0"/>
    <n v="0"/>
    <n v="0"/>
    <n v="0"/>
    <n v="0"/>
    <n v="2"/>
    <n v="0"/>
    <n v="52"/>
    <n v="0"/>
    <n v="276"/>
    <n v="599"/>
    <n v="518"/>
    <n v="58"/>
    <n v="19"/>
    <n v="2747"/>
    <n v="904"/>
    <n v="0"/>
    <n v="5"/>
    <n v="38"/>
    <n v="845"/>
    <n v="1715"/>
  </r>
  <r>
    <x v="0"/>
    <x v="4"/>
    <x v="22"/>
    <x v="14"/>
    <n v="66"/>
    <n v="2"/>
    <n v="1"/>
    <n v="0"/>
    <n v="0"/>
    <n v="43"/>
    <n v="0"/>
    <n v="6"/>
    <n v="3"/>
    <n v="0"/>
    <n v="0"/>
    <n v="0"/>
    <n v="0"/>
    <n v="299"/>
    <n v="249"/>
    <n v="6"/>
    <n v="9"/>
    <n v="4"/>
    <n v="747"/>
    <n v="400"/>
    <n v="8"/>
    <n v="23"/>
    <n v="86"/>
    <n v="632"/>
    <n v="381"/>
    <n v="0"/>
    <n v="0"/>
    <n v="99"/>
    <n v="70"/>
    <n v="29"/>
    <n v="0"/>
    <n v="1"/>
    <n v="10"/>
    <n v="20"/>
    <n v="12"/>
    <n v="0"/>
    <n v="0"/>
    <n v="0"/>
    <n v="0"/>
    <n v="0"/>
    <n v="0"/>
    <n v="0"/>
    <n v="0"/>
    <n v="0"/>
    <n v="0"/>
    <n v="0"/>
    <n v="0"/>
    <n v="0"/>
    <n v="0"/>
    <n v="0"/>
    <n v="0"/>
    <n v="0"/>
    <n v="0"/>
    <n v="0"/>
    <n v="2"/>
    <n v="0"/>
    <n v="53"/>
    <n v="0"/>
    <n v="275"/>
    <n v="602"/>
    <n v="519"/>
    <n v="58"/>
    <n v="19"/>
    <n v="2756"/>
    <n v="927"/>
    <n v="0"/>
    <n v="5"/>
    <n v="39"/>
    <n v="832"/>
    <n v="1733"/>
  </r>
  <r>
    <x v="0"/>
    <x v="4"/>
    <x v="22"/>
    <x v="15"/>
    <n v="66"/>
    <n v="2"/>
    <n v="1"/>
    <n v="0"/>
    <n v="0"/>
    <n v="43"/>
    <n v="0"/>
    <n v="6"/>
    <n v="3"/>
    <n v="0"/>
    <n v="0"/>
    <n v="0"/>
    <n v="0"/>
    <n v="299"/>
    <n v="250"/>
    <n v="5"/>
    <n v="9"/>
    <n v="4"/>
    <n v="747"/>
    <n v="402"/>
    <n v="8"/>
    <n v="24"/>
    <n v="86"/>
    <n v="633"/>
    <n v="385"/>
    <n v="0"/>
    <n v="0"/>
    <n v="100"/>
    <n v="69"/>
    <n v="30"/>
    <n v="0"/>
    <n v="1"/>
    <n v="10"/>
    <n v="20"/>
    <n v="12"/>
    <n v="0"/>
    <n v="0"/>
    <n v="0"/>
    <n v="0"/>
    <n v="0"/>
    <n v="0"/>
    <n v="0"/>
    <n v="0"/>
    <n v="0"/>
    <n v="0"/>
    <n v="0"/>
    <n v="0"/>
    <n v="0"/>
    <n v="0"/>
    <n v="0"/>
    <n v="0"/>
    <n v="0"/>
    <n v="0"/>
    <n v="0"/>
    <n v="2"/>
    <n v="0"/>
    <n v="54"/>
    <n v="0"/>
    <n v="276"/>
    <n v="601"/>
    <n v="519"/>
    <n v="57"/>
    <n v="19"/>
    <n v="2757"/>
    <n v="945"/>
    <n v="0"/>
    <n v="5"/>
    <n v="39"/>
    <n v="834"/>
    <n v="1733"/>
  </r>
  <r>
    <x v="0"/>
    <x v="4"/>
    <x v="22"/>
    <x v="16"/>
    <n v="65"/>
    <n v="2"/>
    <n v="1"/>
    <n v="0"/>
    <n v="0"/>
    <n v="44"/>
    <n v="0"/>
    <n v="6"/>
    <n v="3"/>
    <n v="0"/>
    <n v="0"/>
    <n v="0"/>
    <n v="0"/>
    <n v="299"/>
    <n v="251"/>
    <n v="5"/>
    <n v="9"/>
    <n v="4"/>
    <n v="751"/>
    <n v="406"/>
    <n v="8"/>
    <n v="24"/>
    <n v="87"/>
    <n v="634"/>
    <n v="388"/>
    <n v="0"/>
    <n v="0"/>
    <n v="101"/>
    <n v="70"/>
    <n v="31"/>
    <n v="0"/>
    <n v="1"/>
    <n v="10"/>
    <n v="20"/>
    <n v="12"/>
    <n v="0"/>
    <n v="0"/>
    <n v="0"/>
    <n v="0"/>
    <n v="0"/>
    <n v="0"/>
    <n v="0"/>
    <n v="0"/>
    <n v="0"/>
    <n v="0"/>
    <n v="0"/>
    <n v="0"/>
    <n v="0"/>
    <n v="0"/>
    <n v="0"/>
    <n v="0"/>
    <n v="0"/>
    <n v="0"/>
    <n v="0"/>
    <n v="2"/>
    <n v="0"/>
    <n v="54"/>
    <n v="0"/>
    <n v="276"/>
    <n v="604"/>
    <n v="519"/>
    <n v="58"/>
    <n v="19"/>
    <n v="2751"/>
    <n v="965"/>
    <n v="0"/>
    <n v="5"/>
    <n v="39"/>
    <n v="827"/>
    <n v="1737"/>
  </r>
  <r>
    <x v="0"/>
    <x v="3"/>
    <x v="23"/>
    <x v="0"/>
    <n v="163"/>
    <n v="5"/>
    <n v="0"/>
    <n v="4"/>
    <n v="1"/>
    <n v="19"/>
    <n v="8"/>
    <n v="23"/>
    <n v="2"/>
    <n v="105"/>
    <n v="0"/>
    <n v="26"/>
    <n v="1"/>
    <n v="314"/>
    <n v="0"/>
    <n v="82"/>
    <n v="30"/>
    <n v="4"/>
    <n v="2465"/>
    <n v="0"/>
    <n v="138"/>
    <n v="455"/>
    <n v="39"/>
    <n v="1700"/>
    <n v="55"/>
    <n v="158"/>
    <n v="422"/>
    <n v="15"/>
    <n v="206"/>
    <n v="0"/>
    <n v="4"/>
    <n v="46"/>
    <n v="4"/>
    <n v="57"/>
    <n v="0"/>
    <n v="6"/>
    <n v="2"/>
    <n v="1"/>
    <n v="0"/>
    <n v="0"/>
    <n v="0"/>
    <n v="0"/>
    <n v="0"/>
    <n v="0"/>
    <n v="0"/>
    <n v="0"/>
    <n v="0"/>
    <n v="4"/>
    <n v="2"/>
    <n v="37"/>
    <n v="147"/>
    <n v="0"/>
    <n v="14"/>
    <n v="10"/>
    <m/>
    <m/>
    <m/>
    <m/>
    <m/>
    <m/>
    <m/>
    <m/>
    <m/>
    <m/>
    <m/>
    <m/>
    <m/>
    <m/>
    <m/>
    <m/>
  </r>
  <r>
    <x v="0"/>
    <x v="3"/>
    <x v="23"/>
    <x v="1"/>
    <n v="163"/>
    <n v="5"/>
    <n v="0"/>
    <n v="4"/>
    <n v="1"/>
    <n v="28"/>
    <n v="8"/>
    <n v="23"/>
    <n v="1"/>
    <n v="105"/>
    <n v="0"/>
    <n v="29"/>
    <n v="3"/>
    <n v="314"/>
    <n v="0"/>
    <n v="108"/>
    <n v="30"/>
    <n v="4"/>
    <n v="2473"/>
    <n v="0"/>
    <n v="196"/>
    <n v="451"/>
    <n v="41"/>
    <n v="1704"/>
    <n v="73"/>
    <n v="157"/>
    <n v="422"/>
    <n v="15"/>
    <n v="208"/>
    <n v="0"/>
    <n v="4"/>
    <n v="45"/>
    <n v="5"/>
    <n v="58"/>
    <n v="0"/>
    <n v="8"/>
    <n v="2"/>
    <n v="1"/>
    <n v="0"/>
    <n v="0"/>
    <n v="0"/>
    <n v="0"/>
    <n v="0"/>
    <n v="0"/>
    <n v="0"/>
    <n v="0"/>
    <n v="0"/>
    <n v="4"/>
    <n v="2"/>
    <n v="37"/>
    <n v="146"/>
    <n v="0"/>
    <n v="14"/>
    <n v="10"/>
    <m/>
    <m/>
    <m/>
    <m/>
    <m/>
    <m/>
    <m/>
    <m/>
    <m/>
    <m/>
    <m/>
    <m/>
    <m/>
    <m/>
    <m/>
    <m/>
  </r>
  <r>
    <x v="0"/>
    <x v="3"/>
    <x v="23"/>
    <x v="2"/>
    <n v="161"/>
    <n v="3"/>
    <n v="0"/>
    <n v="4"/>
    <n v="1"/>
    <n v="32"/>
    <n v="8"/>
    <n v="22"/>
    <n v="1"/>
    <n v="105"/>
    <n v="29"/>
    <n v="4"/>
    <n v="2"/>
    <n v="317"/>
    <n v="126"/>
    <n v="37"/>
    <n v="29"/>
    <n v="8"/>
    <n v="2471"/>
    <n v="251"/>
    <n v="144"/>
    <n v="442"/>
    <n v="42"/>
    <n v="1706"/>
    <n v="93"/>
    <n v="156"/>
    <n v="421"/>
    <n v="15"/>
    <n v="210"/>
    <n v="5"/>
    <n v="14"/>
    <n v="42"/>
    <n v="5"/>
    <n v="58"/>
    <n v="8"/>
    <n v="10"/>
    <n v="2"/>
    <n v="1"/>
    <n v="0"/>
    <n v="0"/>
    <n v="0"/>
    <n v="0"/>
    <n v="0"/>
    <n v="0"/>
    <n v="0"/>
    <n v="0"/>
    <n v="0"/>
    <n v="0"/>
    <n v="2"/>
    <n v="0"/>
    <n v="0"/>
    <n v="0"/>
    <n v="0"/>
    <n v="0"/>
    <n v="3"/>
    <n v="4"/>
    <n v="120"/>
    <n v="89"/>
    <n v="238"/>
    <n v="1717"/>
    <n v="1067"/>
    <n v="130"/>
    <n v="40"/>
    <m/>
    <m/>
    <m/>
    <m/>
    <m/>
    <m/>
    <m/>
  </r>
  <r>
    <x v="0"/>
    <x v="3"/>
    <x v="23"/>
    <x v="3"/>
    <n v="163"/>
    <n v="3"/>
    <n v="1"/>
    <n v="5"/>
    <n v="3"/>
    <n v="36"/>
    <n v="8"/>
    <n v="22"/>
    <n v="2"/>
    <n v="104"/>
    <n v="57"/>
    <n v="4"/>
    <n v="0"/>
    <n v="316"/>
    <n v="132"/>
    <n v="37"/>
    <n v="29"/>
    <n v="6"/>
    <n v="2477"/>
    <n v="350"/>
    <n v="143"/>
    <n v="441"/>
    <n v="41"/>
    <n v="1715"/>
    <n v="119"/>
    <n v="154"/>
    <n v="423"/>
    <n v="18"/>
    <n v="209"/>
    <n v="8"/>
    <n v="14"/>
    <n v="41"/>
    <n v="5"/>
    <n v="60"/>
    <n v="13"/>
    <n v="10"/>
    <n v="2"/>
    <n v="1"/>
    <n v="0"/>
    <n v="0"/>
    <n v="0"/>
    <n v="0"/>
    <n v="0"/>
    <n v="0"/>
    <n v="0"/>
    <n v="1"/>
    <n v="0"/>
    <n v="0"/>
    <n v="2"/>
    <n v="0"/>
    <n v="0"/>
    <n v="0"/>
    <n v="0"/>
    <n v="0"/>
    <n v="3"/>
    <n v="4"/>
    <n v="124"/>
    <n v="93"/>
    <n v="239"/>
    <n v="1736"/>
    <n v="1074"/>
    <n v="129"/>
    <n v="43"/>
    <m/>
    <m/>
    <m/>
    <m/>
    <m/>
    <m/>
    <m/>
  </r>
  <r>
    <x v="0"/>
    <x v="3"/>
    <x v="23"/>
    <x v="4"/>
    <n v="162"/>
    <n v="3"/>
    <n v="1"/>
    <n v="4"/>
    <n v="3"/>
    <n v="40"/>
    <n v="8"/>
    <n v="22"/>
    <n v="1"/>
    <n v="103"/>
    <n v="57"/>
    <n v="4"/>
    <n v="0"/>
    <n v="317"/>
    <n v="142"/>
    <n v="37"/>
    <n v="30"/>
    <n v="4"/>
    <n v="2472"/>
    <n v="445"/>
    <n v="146"/>
    <n v="441"/>
    <n v="39"/>
    <n v="1719"/>
    <n v="150"/>
    <n v="154"/>
    <n v="423"/>
    <n v="14"/>
    <n v="212"/>
    <n v="11"/>
    <n v="14"/>
    <n v="41"/>
    <n v="6"/>
    <n v="59"/>
    <n v="13"/>
    <n v="10"/>
    <n v="2"/>
    <n v="1"/>
    <n v="0"/>
    <n v="0"/>
    <n v="0"/>
    <n v="0"/>
    <n v="0"/>
    <n v="0"/>
    <n v="0"/>
    <n v="0"/>
    <n v="0"/>
    <n v="0"/>
    <n v="2"/>
    <n v="0"/>
    <n v="0"/>
    <n v="0"/>
    <n v="0"/>
    <n v="0"/>
    <n v="3"/>
    <n v="4"/>
    <n v="124"/>
    <n v="93"/>
    <n v="241"/>
    <n v="1734"/>
    <n v="1081"/>
    <n v="130"/>
    <n v="42"/>
    <m/>
    <m/>
    <m/>
    <m/>
    <m/>
    <m/>
    <m/>
  </r>
  <r>
    <x v="0"/>
    <x v="3"/>
    <x v="23"/>
    <x v="5"/>
    <n v="163"/>
    <n v="3"/>
    <n v="1"/>
    <n v="4"/>
    <n v="3"/>
    <n v="46"/>
    <n v="8"/>
    <n v="22"/>
    <n v="1"/>
    <n v="103"/>
    <n v="57"/>
    <n v="3"/>
    <n v="0"/>
    <n v="319"/>
    <n v="151"/>
    <n v="36"/>
    <n v="30"/>
    <n v="5"/>
    <n v="2473"/>
    <n v="565"/>
    <n v="144"/>
    <n v="435"/>
    <n v="42"/>
    <n v="1726"/>
    <n v="218"/>
    <n v="152"/>
    <n v="421"/>
    <n v="19"/>
    <n v="212"/>
    <n v="17"/>
    <n v="14"/>
    <n v="40"/>
    <n v="6"/>
    <n v="58"/>
    <n v="13"/>
    <n v="9"/>
    <n v="2"/>
    <n v="1"/>
    <n v="0"/>
    <n v="0"/>
    <n v="0"/>
    <n v="0"/>
    <n v="0"/>
    <n v="0"/>
    <n v="0"/>
    <n v="0"/>
    <n v="0"/>
    <n v="0"/>
    <n v="2"/>
    <n v="0"/>
    <n v="0"/>
    <n v="0"/>
    <n v="0"/>
    <n v="0"/>
    <n v="3"/>
    <n v="4"/>
    <n v="124"/>
    <n v="94"/>
    <n v="242"/>
    <n v="1738"/>
    <n v="1087"/>
    <n v="131"/>
    <n v="42"/>
    <m/>
    <m/>
    <m/>
    <m/>
    <m/>
    <m/>
    <m/>
  </r>
  <r>
    <x v="0"/>
    <x v="3"/>
    <x v="23"/>
    <x v="6"/>
    <n v="160"/>
    <n v="3"/>
    <n v="1"/>
    <n v="4"/>
    <n v="3"/>
    <n v="52"/>
    <n v="8"/>
    <n v="22"/>
    <n v="1"/>
    <n v="105"/>
    <n v="59"/>
    <n v="3"/>
    <n v="0"/>
    <n v="320"/>
    <n v="163"/>
    <n v="35"/>
    <n v="30"/>
    <n v="4"/>
    <n v="2476"/>
    <n v="668"/>
    <n v="140"/>
    <n v="434"/>
    <n v="44"/>
    <n v="1729"/>
    <n v="324"/>
    <n v="152"/>
    <n v="418"/>
    <n v="18"/>
    <n v="215"/>
    <n v="22"/>
    <n v="14"/>
    <n v="39"/>
    <n v="7"/>
    <n v="58"/>
    <n v="15"/>
    <n v="9"/>
    <n v="2"/>
    <n v="1"/>
    <n v="0"/>
    <n v="0"/>
    <n v="0"/>
    <n v="0"/>
    <n v="0"/>
    <n v="0"/>
    <n v="0"/>
    <n v="0"/>
    <n v="0"/>
    <n v="0"/>
    <n v="2"/>
    <n v="0"/>
    <n v="0"/>
    <n v="0"/>
    <n v="0"/>
    <n v="0"/>
    <n v="3"/>
    <n v="4"/>
    <n v="121"/>
    <n v="96"/>
    <n v="243"/>
    <n v="1742"/>
    <n v="1094"/>
    <n v="133"/>
    <n v="42"/>
    <m/>
    <m/>
    <m/>
    <m/>
    <m/>
    <m/>
    <m/>
  </r>
  <r>
    <x v="0"/>
    <x v="3"/>
    <x v="23"/>
    <x v="7"/>
    <n v="159"/>
    <n v="3"/>
    <n v="2"/>
    <n v="4"/>
    <n v="3"/>
    <n v="55"/>
    <n v="8"/>
    <n v="21"/>
    <n v="1"/>
    <n v="107"/>
    <n v="60"/>
    <n v="3"/>
    <n v="1"/>
    <n v="318"/>
    <n v="168"/>
    <n v="35"/>
    <n v="30"/>
    <n v="3"/>
    <n v="2484"/>
    <n v="742"/>
    <n v="140"/>
    <n v="437"/>
    <n v="45"/>
    <n v="1732"/>
    <n v="409"/>
    <n v="151"/>
    <n v="416"/>
    <n v="21"/>
    <n v="216"/>
    <n v="27"/>
    <n v="14"/>
    <n v="39"/>
    <n v="7"/>
    <n v="59"/>
    <n v="20"/>
    <n v="9"/>
    <n v="2"/>
    <n v="1"/>
    <n v="0"/>
    <n v="0"/>
    <n v="0"/>
    <n v="0"/>
    <n v="0"/>
    <n v="0"/>
    <n v="0"/>
    <n v="0"/>
    <n v="0"/>
    <n v="0"/>
    <n v="2"/>
    <n v="0"/>
    <n v="0"/>
    <n v="0"/>
    <n v="0"/>
    <n v="0"/>
    <n v="3"/>
    <n v="4"/>
    <n v="121"/>
    <n v="96"/>
    <n v="242"/>
    <n v="1748"/>
    <n v="1093"/>
    <n v="134"/>
    <n v="42"/>
    <m/>
    <m/>
    <m/>
    <m/>
    <m/>
    <m/>
    <m/>
  </r>
  <r>
    <x v="0"/>
    <x v="3"/>
    <x v="23"/>
    <x v="8"/>
    <n v="160"/>
    <n v="3"/>
    <n v="2"/>
    <n v="4"/>
    <n v="3"/>
    <n v="63"/>
    <n v="8"/>
    <n v="19"/>
    <n v="1"/>
    <n v="106"/>
    <n v="59"/>
    <n v="3"/>
    <n v="1"/>
    <n v="315"/>
    <n v="174"/>
    <n v="36"/>
    <n v="30"/>
    <n v="2"/>
    <n v="2493"/>
    <n v="863"/>
    <n v="137"/>
    <n v="429"/>
    <n v="48"/>
    <n v="1731"/>
    <n v="494"/>
    <n v="150"/>
    <n v="411"/>
    <n v="19"/>
    <n v="215"/>
    <n v="43"/>
    <n v="13"/>
    <n v="40"/>
    <n v="5"/>
    <n v="59"/>
    <n v="21"/>
    <n v="9"/>
    <n v="2"/>
    <n v="1"/>
    <n v="0"/>
    <n v="0"/>
    <n v="0"/>
    <n v="0"/>
    <n v="0"/>
    <n v="0"/>
    <n v="0"/>
    <n v="0"/>
    <n v="0"/>
    <n v="0"/>
    <n v="2"/>
    <n v="0"/>
    <n v="0"/>
    <n v="0"/>
    <n v="0"/>
    <n v="0"/>
    <n v="3"/>
    <n v="4"/>
    <n v="123"/>
    <n v="95"/>
    <n v="239"/>
    <n v="1762"/>
    <n v="1095"/>
    <n v="134"/>
    <n v="43"/>
    <n v="11546"/>
    <n v="1429"/>
    <n v="0"/>
    <n v="660"/>
    <n v="4138"/>
    <n v="242"/>
    <n v="5883"/>
  </r>
  <r>
    <x v="0"/>
    <x v="3"/>
    <x v="23"/>
    <x v="9"/>
    <n v="160"/>
    <n v="3"/>
    <n v="2"/>
    <n v="4"/>
    <n v="3"/>
    <n v="71"/>
    <n v="8"/>
    <n v="19"/>
    <n v="1"/>
    <n v="106"/>
    <n v="61"/>
    <n v="2"/>
    <n v="1"/>
    <n v="312"/>
    <n v="180"/>
    <n v="36"/>
    <n v="29"/>
    <n v="2"/>
    <n v="2501"/>
    <n v="969"/>
    <n v="134"/>
    <n v="423"/>
    <n v="50"/>
    <n v="1731"/>
    <n v="575"/>
    <n v="150"/>
    <n v="405"/>
    <n v="17"/>
    <n v="214"/>
    <n v="64"/>
    <n v="13"/>
    <n v="38"/>
    <n v="5"/>
    <n v="58"/>
    <n v="23"/>
    <n v="8"/>
    <n v="2"/>
    <n v="1"/>
    <n v="0"/>
    <n v="0"/>
    <n v="0"/>
    <n v="0"/>
    <n v="0"/>
    <n v="0"/>
    <n v="0"/>
    <n v="0"/>
    <n v="0"/>
    <n v="0"/>
    <n v="2"/>
    <n v="0"/>
    <n v="0"/>
    <n v="0"/>
    <n v="0"/>
    <n v="0"/>
    <n v="3"/>
    <n v="4"/>
    <n v="124"/>
    <n v="96"/>
    <n v="236"/>
    <n v="1772"/>
    <n v="1100"/>
    <n v="136"/>
    <n v="43"/>
    <n v="11541"/>
    <n v="1995"/>
    <n v="0"/>
    <n v="655"/>
    <n v="4098"/>
    <n v="243"/>
    <n v="5905"/>
  </r>
  <r>
    <x v="0"/>
    <x v="3"/>
    <x v="23"/>
    <x v="10"/>
    <n v="160"/>
    <n v="3"/>
    <n v="2"/>
    <n v="4"/>
    <n v="3"/>
    <n v="72"/>
    <n v="8"/>
    <n v="19"/>
    <n v="1"/>
    <n v="105"/>
    <n v="61"/>
    <n v="2"/>
    <n v="1"/>
    <n v="315"/>
    <n v="182"/>
    <n v="36"/>
    <n v="29"/>
    <n v="4"/>
    <n v="2497"/>
    <n v="1016"/>
    <n v="130"/>
    <n v="420"/>
    <n v="50"/>
    <n v="1739"/>
    <n v="615"/>
    <n v="150"/>
    <n v="407"/>
    <n v="19"/>
    <n v="214"/>
    <n v="71"/>
    <n v="13"/>
    <n v="37"/>
    <n v="5"/>
    <n v="57"/>
    <n v="24"/>
    <n v="8"/>
    <n v="2"/>
    <n v="1"/>
    <n v="0"/>
    <n v="0"/>
    <n v="0"/>
    <n v="0"/>
    <n v="0"/>
    <n v="0"/>
    <n v="0"/>
    <n v="0"/>
    <n v="0"/>
    <n v="0"/>
    <n v="2"/>
    <n v="0"/>
    <n v="0"/>
    <n v="0"/>
    <n v="0"/>
    <n v="0"/>
    <n v="3"/>
    <n v="4"/>
    <n v="124"/>
    <n v="96"/>
    <n v="237"/>
    <n v="1776"/>
    <n v="1102"/>
    <n v="139"/>
    <n v="43"/>
    <n v="11577"/>
    <n v="2229"/>
    <n v="0"/>
    <n v="656"/>
    <n v="4081"/>
    <n v="267"/>
    <n v="5929"/>
  </r>
  <r>
    <x v="0"/>
    <x v="3"/>
    <x v="23"/>
    <x v="11"/>
    <n v="160"/>
    <n v="3"/>
    <n v="2"/>
    <n v="4"/>
    <n v="3"/>
    <n v="76"/>
    <n v="7"/>
    <n v="19"/>
    <n v="1"/>
    <n v="105"/>
    <n v="61"/>
    <n v="2"/>
    <n v="1"/>
    <n v="317"/>
    <n v="185"/>
    <n v="36"/>
    <n v="29"/>
    <n v="3"/>
    <n v="2485"/>
    <n v="1054"/>
    <n v="129"/>
    <n v="408"/>
    <n v="51"/>
    <n v="1742"/>
    <n v="643"/>
    <n v="149"/>
    <n v="407"/>
    <n v="18"/>
    <n v="214"/>
    <n v="75"/>
    <n v="13"/>
    <n v="36"/>
    <n v="5"/>
    <n v="57"/>
    <n v="24"/>
    <n v="8"/>
    <n v="2"/>
    <n v="1"/>
    <n v="0"/>
    <n v="0"/>
    <n v="0"/>
    <n v="0"/>
    <n v="0"/>
    <n v="0"/>
    <n v="0"/>
    <n v="0"/>
    <n v="0"/>
    <n v="0"/>
    <n v="2"/>
    <n v="0"/>
    <n v="0"/>
    <n v="0"/>
    <n v="0"/>
    <n v="0"/>
    <n v="3"/>
    <n v="4"/>
    <n v="124"/>
    <n v="95"/>
    <n v="238"/>
    <n v="1775"/>
    <n v="1108"/>
    <n v="141"/>
    <n v="43"/>
    <n v="11580"/>
    <n v="2422"/>
    <n v="0"/>
    <n v="654"/>
    <n v="4063"/>
    <n v="264"/>
    <n v="5964"/>
  </r>
  <r>
    <x v="0"/>
    <x v="3"/>
    <x v="23"/>
    <x v="12"/>
    <n v="160"/>
    <n v="3"/>
    <n v="2"/>
    <n v="4"/>
    <n v="3"/>
    <n v="79"/>
    <n v="7"/>
    <n v="19"/>
    <n v="1"/>
    <n v="107"/>
    <n v="61"/>
    <n v="2"/>
    <n v="1"/>
    <n v="317"/>
    <n v="186"/>
    <n v="36"/>
    <n v="30"/>
    <n v="3"/>
    <n v="2494"/>
    <n v="1076"/>
    <n v="127"/>
    <n v="411"/>
    <n v="50"/>
    <n v="1743"/>
    <n v="661"/>
    <n v="148"/>
    <n v="404"/>
    <n v="16"/>
    <n v="216"/>
    <n v="79"/>
    <n v="13"/>
    <n v="35"/>
    <n v="5"/>
    <n v="59"/>
    <n v="24"/>
    <n v="7"/>
    <n v="2"/>
    <n v="2"/>
    <n v="0"/>
    <n v="0"/>
    <n v="0"/>
    <n v="0"/>
    <n v="0"/>
    <n v="0"/>
    <n v="0"/>
    <n v="0"/>
    <n v="0"/>
    <n v="0"/>
    <n v="2"/>
    <n v="0"/>
    <n v="0"/>
    <n v="0"/>
    <n v="0"/>
    <n v="0"/>
    <n v="3"/>
    <n v="4"/>
    <n v="126"/>
    <n v="97"/>
    <n v="237"/>
    <n v="1784"/>
    <n v="1110"/>
    <n v="144"/>
    <n v="45"/>
    <n v="11533"/>
    <n v="2541"/>
    <n v="0"/>
    <n v="644"/>
    <n v="4004"/>
    <n v="271"/>
    <n v="5961"/>
  </r>
  <r>
    <x v="0"/>
    <x v="3"/>
    <x v="23"/>
    <x v="13"/>
    <n v="159"/>
    <n v="3"/>
    <n v="2"/>
    <n v="4"/>
    <n v="3"/>
    <n v="81"/>
    <n v="7"/>
    <n v="19"/>
    <n v="1"/>
    <n v="108"/>
    <n v="62"/>
    <n v="2"/>
    <n v="1"/>
    <n v="317"/>
    <n v="186"/>
    <n v="36"/>
    <n v="30"/>
    <n v="3"/>
    <n v="2496"/>
    <n v="1094"/>
    <n v="125"/>
    <n v="401"/>
    <n v="51"/>
    <n v="1745"/>
    <n v="671"/>
    <n v="147"/>
    <n v="401"/>
    <n v="22"/>
    <n v="219"/>
    <n v="84"/>
    <n v="14"/>
    <n v="36"/>
    <n v="5"/>
    <n v="57"/>
    <n v="24"/>
    <n v="7"/>
    <n v="2"/>
    <n v="1"/>
    <n v="0"/>
    <n v="0"/>
    <n v="0"/>
    <n v="0"/>
    <n v="0"/>
    <n v="0"/>
    <n v="0"/>
    <n v="0"/>
    <n v="0"/>
    <n v="0"/>
    <n v="2"/>
    <n v="0"/>
    <n v="0"/>
    <n v="0"/>
    <n v="0"/>
    <n v="0"/>
    <n v="3"/>
    <n v="4"/>
    <n v="125"/>
    <n v="98"/>
    <n v="237"/>
    <n v="1791"/>
    <n v="1113"/>
    <n v="146"/>
    <n v="44"/>
    <n v="11487"/>
    <n v="2604"/>
    <n v="0"/>
    <n v="640"/>
    <n v="3943"/>
    <n v="291"/>
    <n v="5969"/>
  </r>
  <r>
    <x v="0"/>
    <x v="3"/>
    <x v="23"/>
    <x v="14"/>
    <n v="161"/>
    <n v="3"/>
    <n v="2"/>
    <n v="4"/>
    <n v="3"/>
    <n v="85"/>
    <n v="7"/>
    <n v="18"/>
    <n v="1"/>
    <n v="109"/>
    <n v="62"/>
    <n v="2"/>
    <n v="2"/>
    <n v="317"/>
    <n v="186"/>
    <n v="36"/>
    <n v="30"/>
    <n v="3"/>
    <n v="2495"/>
    <n v="1115"/>
    <n v="125"/>
    <n v="394"/>
    <n v="51"/>
    <n v="1748"/>
    <n v="685"/>
    <n v="147"/>
    <n v="399"/>
    <n v="25"/>
    <n v="228"/>
    <n v="89"/>
    <n v="14"/>
    <n v="36"/>
    <n v="5"/>
    <n v="57"/>
    <n v="24"/>
    <n v="7"/>
    <n v="2"/>
    <n v="1"/>
    <n v="0"/>
    <n v="0"/>
    <n v="0"/>
    <n v="0"/>
    <n v="0"/>
    <n v="0"/>
    <n v="0"/>
    <n v="0"/>
    <n v="0"/>
    <n v="0"/>
    <n v="2"/>
    <n v="0"/>
    <n v="0"/>
    <n v="0"/>
    <n v="0"/>
    <n v="0"/>
    <n v="3"/>
    <n v="4"/>
    <n v="127"/>
    <n v="98"/>
    <n v="237"/>
    <n v="1793"/>
    <n v="1116"/>
    <n v="157"/>
    <n v="44"/>
    <n v="11500"/>
    <n v="2695"/>
    <n v="0"/>
    <n v="636"/>
    <n v="3917"/>
    <n v="307"/>
    <n v="6006"/>
  </r>
  <r>
    <x v="0"/>
    <x v="3"/>
    <x v="23"/>
    <x v="15"/>
    <n v="162"/>
    <n v="3"/>
    <n v="2"/>
    <n v="4"/>
    <n v="3"/>
    <n v="85"/>
    <n v="7"/>
    <n v="18"/>
    <n v="2"/>
    <n v="110"/>
    <n v="61"/>
    <n v="2"/>
    <n v="5"/>
    <n v="319"/>
    <n v="189"/>
    <n v="36"/>
    <n v="30"/>
    <n v="4"/>
    <n v="2497"/>
    <n v="1128"/>
    <n v="124"/>
    <n v="392"/>
    <n v="53"/>
    <n v="1748"/>
    <n v="691"/>
    <n v="146"/>
    <n v="400"/>
    <n v="25"/>
    <n v="229"/>
    <n v="89"/>
    <n v="14"/>
    <n v="35"/>
    <n v="5"/>
    <n v="58"/>
    <n v="24"/>
    <n v="8"/>
    <n v="2"/>
    <n v="1"/>
    <n v="0"/>
    <n v="0"/>
    <n v="0"/>
    <n v="0"/>
    <n v="0"/>
    <n v="0"/>
    <n v="0"/>
    <n v="0"/>
    <n v="0"/>
    <n v="0"/>
    <n v="2"/>
    <n v="0"/>
    <n v="0"/>
    <n v="0"/>
    <n v="0"/>
    <n v="0"/>
    <n v="3"/>
    <n v="4"/>
    <n v="127"/>
    <n v="96"/>
    <n v="238"/>
    <n v="1794"/>
    <n v="1117"/>
    <n v="159"/>
    <n v="44"/>
    <n v="11492"/>
    <n v="2738"/>
    <n v="0"/>
    <n v="632"/>
    <n v="3899"/>
    <n v="320"/>
    <n v="6016"/>
  </r>
  <r>
    <x v="0"/>
    <x v="3"/>
    <x v="23"/>
    <x v="16"/>
    <n v="162"/>
    <n v="3"/>
    <n v="2"/>
    <n v="4"/>
    <n v="3"/>
    <n v="87"/>
    <n v="7"/>
    <n v="18"/>
    <n v="1"/>
    <n v="108"/>
    <n v="62"/>
    <n v="2"/>
    <n v="1"/>
    <n v="319"/>
    <n v="188"/>
    <n v="35"/>
    <n v="30"/>
    <n v="4"/>
    <n v="2498"/>
    <n v="1138"/>
    <n v="122"/>
    <n v="393"/>
    <n v="54"/>
    <n v="1752"/>
    <n v="701"/>
    <n v="146"/>
    <n v="400"/>
    <n v="25"/>
    <n v="230"/>
    <n v="90"/>
    <n v="13"/>
    <n v="34"/>
    <n v="5"/>
    <n v="62"/>
    <n v="27"/>
    <n v="8"/>
    <n v="2"/>
    <n v="1"/>
    <n v="0"/>
    <n v="0"/>
    <n v="0"/>
    <n v="0"/>
    <n v="0"/>
    <n v="0"/>
    <n v="0"/>
    <n v="0"/>
    <n v="0"/>
    <n v="0"/>
    <n v="2"/>
    <n v="0"/>
    <n v="0"/>
    <n v="0"/>
    <n v="0"/>
    <n v="0"/>
    <n v="3"/>
    <n v="4"/>
    <n v="129"/>
    <n v="98"/>
    <n v="238"/>
    <n v="1802"/>
    <n v="1123"/>
    <n v="160"/>
    <n v="48"/>
    <n v="11496"/>
    <n v="2774"/>
    <n v="0"/>
    <n v="626"/>
    <n v="3885"/>
    <n v="338"/>
    <n v="6032"/>
  </r>
  <r>
    <x v="0"/>
    <x v="3"/>
    <x v="23"/>
    <x v="16"/>
    <m/>
    <m/>
    <m/>
    <m/>
    <m/>
    <m/>
    <m/>
    <m/>
    <m/>
    <m/>
    <m/>
    <m/>
    <m/>
    <m/>
    <m/>
    <m/>
    <m/>
    <m/>
    <m/>
    <m/>
    <m/>
    <m/>
    <m/>
    <n v="2"/>
    <m/>
    <m/>
    <m/>
    <n v="2"/>
    <m/>
    <m/>
    <m/>
    <m/>
    <m/>
    <m/>
    <m/>
    <m/>
    <m/>
    <m/>
    <m/>
    <m/>
    <m/>
    <m/>
    <m/>
    <m/>
    <m/>
    <m/>
    <m/>
    <m/>
    <m/>
    <m/>
    <m/>
    <m/>
    <m/>
    <m/>
    <m/>
    <m/>
    <m/>
    <m/>
    <m/>
    <m/>
    <m/>
    <m/>
    <m/>
    <n v="2"/>
    <m/>
    <m/>
    <m/>
    <m/>
    <n v="2"/>
    <m/>
  </r>
  <r>
    <x v="0"/>
    <x v="1"/>
    <x v="24"/>
    <x v="0"/>
    <n v="79"/>
    <n v="2"/>
    <n v="0"/>
    <n v="0"/>
    <n v="0"/>
    <n v="12"/>
    <n v="3"/>
    <n v="2"/>
    <n v="9"/>
    <n v="1"/>
    <n v="0"/>
    <n v="1"/>
    <n v="0"/>
    <n v="302"/>
    <n v="0"/>
    <n v="110"/>
    <n v="15"/>
    <n v="6"/>
    <n v="1292"/>
    <n v="0"/>
    <n v="73"/>
    <n v="114"/>
    <n v="167"/>
    <n v="890"/>
    <n v="23"/>
    <n v="0"/>
    <n v="51"/>
    <n v="235"/>
    <n v="201"/>
    <n v="0"/>
    <n v="1"/>
    <n v="27"/>
    <n v="45"/>
    <n v="26"/>
    <n v="0"/>
    <n v="2"/>
    <n v="1"/>
    <n v="0"/>
    <n v="0"/>
    <n v="0"/>
    <n v="0"/>
    <n v="0"/>
    <n v="0"/>
    <n v="0"/>
    <n v="0"/>
    <n v="0"/>
    <n v="0"/>
    <n v="0"/>
    <n v="0"/>
    <n v="13"/>
    <n v="13"/>
    <n v="0"/>
    <n v="0"/>
    <n v="6"/>
    <m/>
    <m/>
    <m/>
    <m/>
    <m/>
    <m/>
    <m/>
    <m/>
    <m/>
    <m/>
    <m/>
    <m/>
    <m/>
    <m/>
    <m/>
    <m/>
  </r>
  <r>
    <x v="0"/>
    <x v="1"/>
    <x v="24"/>
    <x v="1"/>
    <n v="79"/>
    <n v="2"/>
    <n v="0"/>
    <n v="0"/>
    <n v="0"/>
    <n v="14"/>
    <n v="3"/>
    <n v="2"/>
    <n v="9"/>
    <n v="1"/>
    <n v="0"/>
    <n v="1"/>
    <n v="0"/>
    <n v="302"/>
    <n v="0"/>
    <n v="140"/>
    <n v="15"/>
    <n v="6"/>
    <n v="1296"/>
    <n v="0"/>
    <n v="111"/>
    <n v="125"/>
    <n v="156"/>
    <n v="887"/>
    <n v="35"/>
    <n v="0"/>
    <n v="50"/>
    <n v="233"/>
    <n v="201"/>
    <n v="0"/>
    <n v="2"/>
    <n v="27"/>
    <n v="45"/>
    <n v="26"/>
    <n v="0"/>
    <n v="4"/>
    <n v="1"/>
    <n v="0"/>
    <n v="0"/>
    <n v="0"/>
    <n v="0"/>
    <n v="0"/>
    <n v="0"/>
    <n v="0"/>
    <n v="0"/>
    <n v="0"/>
    <n v="0"/>
    <n v="0"/>
    <n v="0"/>
    <n v="13"/>
    <n v="13"/>
    <n v="0"/>
    <n v="0"/>
    <n v="6"/>
    <m/>
    <m/>
    <m/>
    <m/>
    <m/>
    <m/>
    <m/>
    <m/>
    <m/>
    <m/>
    <m/>
    <m/>
    <m/>
    <m/>
    <m/>
    <m/>
  </r>
  <r>
    <x v="0"/>
    <x v="1"/>
    <x v="24"/>
    <x v="2"/>
    <n v="79"/>
    <n v="2"/>
    <n v="0"/>
    <n v="0"/>
    <n v="0"/>
    <n v="17"/>
    <n v="3"/>
    <n v="2"/>
    <n v="9"/>
    <n v="1"/>
    <n v="1"/>
    <n v="0"/>
    <n v="0"/>
    <n v="299"/>
    <n v="158"/>
    <n v="12"/>
    <n v="15"/>
    <n v="6"/>
    <n v="1302"/>
    <n v="164"/>
    <n v="13"/>
    <n v="129"/>
    <n v="152"/>
    <n v="889"/>
    <n v="50"/>
    <n v="0"/>
    <n v="53"/>
    <n v="231"/>
    <n v="202"/>
    <n v="2"/>
    <n v="0"/>
    <n v="28"/>
    <n v="44"/>
    <n v="26"/>
    <n v="4"/>
    <n v="6"/>
    <n v="1"/>
    <n v="0"/>
    <n v="0"/>
    <n v="0"/>
    <n v="0"/>
    <n v="0"/>
    <n v="0"/>
    <n v="0"/>
    <n v="0"/>
    <n v="0"/>
    <n v="0"/>
    <n v="0"/>
    <n v="0"/>
    <n v="0"/>
    <n v="0"/>
    <n v="0"/>
    <n v="0"/>
    <n v="0"/>
    <n v="2"/>
    <n v="0"/>
    <n v="60"/>
    <n v="1"/>
    <n v="257"/>
    <n v="953"/>
    <n v="575"/>
    <n v="119"/>
    <n v="19"/>
    <m/>
    <m/>
    <m/>
    <m/>
    <m/>
    <m/>
    <m/>
  </r>
  <r>
    <x v="0"/>
    <x v="1"/>
    <x v="24"/>
    <x v="3"/>
    <n v="78"/>
    <n v="2"/>
    <n v="0"/>
    <n v="0"/>
    <n v="0"/>
    <n v="19"/>
    <n v="3"/>
    <n v="2"/>
    <n v="9"/>
    <n v="1"/>
    <n v="1"/>
    <n v="0"/>
    <n v="0"/>
    <n v="297"/>
    <n v="171"/>
    <n v="12"/>
    <n v="16"/>
    <n v="5"/>
    <n v="1304"/>
    <n v="207"/>
    <n v="13"/>
    <n v="138"/>
    <n v="139"/>
    <n v="890"/>
    <n v="62"/>
    <n v="0"/>
    <n v="57"/>
    <n v="228"/>
    <n v="203"/>
    <n v="3"/>
    <n v="0"/>
    <n v="31"/>
    <n v="41"/>
    <n v="26"/>
    <n v="4"/>
    <n v="6"/>
    <n v="1"/>
    <n v="0"/>
    <n v="0"/>
    <n v="0"/>
    <n v="0"/>
    <n v="0"/>
    <n v="0"/>
    <n v="0"/>
    <n v="0"/>
    <n v="0"/>
    <n v="0"/>
    <n v="0"/>
    <n v="0"/>
    <n v="0"/>
    <n v="0"/>
    <n v="0"/>
    <n v="0"/>
    <n v="0"/>
    <n v="2"/>
    <n v="0"/>
    <n v="59"/>
    <n v="1"/>
    <n v="258"/>
    <n v="962"/>
    <n v="578"/>
    <n v="121"/>
    <n v="19"/>
    <m/>
    <m/>
    <m/>
    <m/>
    <m/>
    <m/>
    <m/>
  </r>
  <r>
    <x v="0"/>
    <x v="1"/>
    <x v="24"/>
    <x v="4"/>
    <n v="79"/>
    <n v="2"/>
    <n v="0"/>
    <n v="0"/>
    <n v="0"/>
    <n v="26"/>
    <n v="3"/>
    <n v="3"/>
    <n v="9"/>
    <n v="1"/>
    <n v="1"/>
    <n v="0"/>
    <n v="0"/>
    <n v="294"/>
    <n v="177"/>
    <n v="12"/>
    <n v="15"/>
    <n v="4"/>
    <n v="1304"/>
    <n v="263"/>
    <n v="13"/>
    <n v="143"/>
    <n v="134"/>
    <n v="895"/>
    <n v="81"/>
    <n v="0"/>
    <n v="65"/>
    <n v="220"/>
    <n v="203"/>
    <n v="3"/>
    <n v="0"/>
    <n v="31"/>
    <n v="41"/>
    <n v="26"/>
    <n v="6"/>
    <n v="6"/>
    <n v="1"/>
    <n v="0"/>
    <n v="0"/>
    <n v="0"/>
    <n v="0"/>
    <n v="0"/>
    <n v="0"/>
    <n v="0"/>
    <n v="0"/>
    <n v="0"/>
    <n v="0"/>
    <n v="0"/>
    <n v="0"/>
    <n v="0"/>
    <n v="0"/>
    <n v="0"/>
    <n v="0"/>
    <n v="0"/>
    <n v="2"/>
    <n v="0"/>
    <n v="59"/>
    <n v="1"/>
    <n v="257"/>
    <n v="965"/>
    <n v="580"/>
    <n v="122"/>
    <n v="19"/>
    <m/>
    <m/>
    <m/>
    <m/>
    <m/>
    <m/>
    <m/>
  </r>
  <r>
    <x v="0"/>
    <x v="1"/>
    <x v="24"/>
    <x v="5"/>
    <n v="81"/>
    <n v="2"/>
    <n v="0"/>
    <n v="0"/>
    <n v="0"/>
    <n v="28"/>
    <n v="3"/>
    <n v="3"/>
    <n v="9"/>
    <n v="1"/>
    <n v="1"/>
    <n v="0"/>
    <n v="0"/>
    <n v="296"/>
    <n v="188"/>
    <n v="12"/>
    <n v="19"/>
    <n v="0"/>
    <n v="1308"/>
    <n v="320"/>
    <n v="13"/>
    <n v="152"/>
    <n v="128"/>
    <n v="897"/>
    <n v="118"/>
    <n v="0"/>
    <n v="68"/>
    <n v="214"/>
    <n v="204"/>
    <n v="8"/>
    <n v="0"/>
    <n v="31"/>
    <n v="41"/>
    <n v="26"/>
    <n v="6"/>
    <n v="6"/>
    <n v="1"/>
    <n v="0"/>
    <n v="0"/>
    <n v="0"/>
    <n v="0"/>
    <n v="0"/>
    <n v="0"/>
    <n v="0"/>
    <n v="0"/>
    <n v="0"/>
    <n v="0"/>
    <n v="0"/>
    <n v="0"/>
    <n v="0"/>
    <n v="0"/>
    <n v="0"/>
    <n v="0"/>
    <n v="0"/>
    <n v="2"/>
    <n v="0"/>
    <n v="61"/>
    <n v="1"/>
    <n v="258"/>
    <n v="966"/>
    <n v="585"/>
    <n v="123"/>
    <n v="19"/>
    <m/>
    <m/>
    <m/>
    <m/>
    <m/>
    <m/>
    <m/>
  </r>
  <r>
    <x v="0"/>
    <x v="1"/>
    <x v="24"/>
    <x v="6"/>
    <n v="81"/>
    <n v="2"/>
    <n v="2"/>
    <n v="0"/>
    <n v="0"/>
    <n v="33"/>
    <n v="2"/>
    <n v="3"/>
    <n v="9"/>
    <n v="1"/>
    <n v="1"/>
    <n v="0"/>
    <n v="0"/>
    <n v="290"/>
    <n v="199"/>
    <n v="9"/>
    <n v="17"/>
    <n v="0"/>
    <n v="1301"/>
    <n v="367"/>
    <n v="13"/>
    <n v="159"/>
    <n v="119"/>
    <n v="894"/>
    <n v="163"/>
    <n v="0"/>
    <n v="71"/>
    <n v="209"/>
    <n v="205"/>
    <n v="13"/>
    <n v="0"/>
    <n v="31"/>
    <n v="40"/>
    <n v="26"/>
    <n v="15"/>
    <n v="6"/>
    <n v="1"/>
    <n v="0"/>
    <n v="0"/>
    <n v="0"/>
    <n v="0"/>
    <n v="0"/>
    <n v="0"/>
    <n v="0"/>
    <n v="0"/>
    <n v="0"/>
    <n v="0"/>
    <n v="0"/>
    <n v="0"/>
    <n v="0"/>
    <n v="0"/>
    <n v="0"/>
    <n v="0"/>
    <n v="0"/>
    <n v="2"/>
    <n v="0"/>
    <n v="62"/>
    <n v="1"/>
    <n v="258"/>
    <n v="961"/>
    <n v="584"/>
    <n v="125"/>
    <n v="19"/>
    <m/>
    <m/>
    <m/>
    <m/>
    <m/>
    <m/>
    <m/>
  </r>
  <r>
    <x v="0"/>
    <x v="1"/>
    <x v="24"/>
    <x v="7"/>
    <n v="81"/>
    <n v="2"/>
    <n v="2"/>
    <n v="0"/>
    <n v="0"/>
    <n v="35"/>
    <n v="2"/>
    <n v="3"/>
    <n v="9"/>
    <n v="1"/>
    <n v="1"/>
    <n v="0"/>
    <n v="0"/>
    <n v="289"/>
    <n v="213"/>
    <n v="7"/>
    <n v="16"/>
    <n v="0"/>
    <n v="1302"/>
    <n v="406"/>
    <n v="13"/>
    <n v="154"/>
    <n v="117"/>
    <n v="894"/>
    <n v="209"/>
    <n v="0"/>
    <n v="71"/>
    <n v="209"/>
    <n v="207"/>
    <n v="20"/>
    <n v="0"/>
    <n v="31"/>
    <n v="39"/>
    <n v="26"/>
    <n v="16"/>
    <n v="6"/>
    <n v="1"/>
    <n v="0"/>
    <n v="0"/>
    <n v="0"/>
    <n v="0"/>
    <n v="0"/>
    <n v="0"/>
    <n v="0"/>
    <n v="0"/>
    <n v="0"/>
    <n v="0"/>
    <n v="0"/>
    <n v="0"/>
    <n v="0"/>
    <n v="0"/>
    <n v="0"/>
    <n v="0"/>
    <n v="0"/>
    <n v="2"/>
    <n v="0"/>
    <n v="62"/>
    <n v="1"/>
    <n v="262"/>
    <n v="969"/>
    <n v="585"/>
    <n v="127"/>
    <n v="19"/>
    <m/>
    <m/>
    <m/>
    <m/>
    <m/>
    <m/>
    <m/>
  </r>
  <r>
    <x v="0"/>
    <x v="1"/>
    <x v="24"/>
    <x v="8"/>
    <n v="81"/>
    <n v="2"/>
    <n v="2"/>
    <n v="0"/>
    <n v="0"/>
    <n v="40"/>
    <n v="2"/>
    <n v="4"/>
    <n v="8"/>
    <n v="1"/>
    <n v="1"/>
    <n v="0"/>
    <n v="0"/>
    <n v="289"/>
    <n v="216"/>
    <n v="7"/>
    <n v="15"/>
    <n v="0"/>
    <n v="1307"/>
    <n v="467"/>
    <n v="13"/>
    <n v="163"/>
    <n v="109"/>
    <n v="899"/>
    <n v="276"/>
    <n v="0"/>
    <n v="73"/>
    <n v="205"/>
    <n v="208"/>
    <n v="30"/>
    <n v="0"/>
    <n v="35"/>
    <n v="34"/>
    <n v="26"/>
    <n v="17"/>
    <n v="6"/>
    <n v="1"/>
    <n v="0"/>
    <n v="0"/>
    <n v="0"/>
    <n v="0"/>
    <n v="0"/>
    <n v="0"/>
    <n v="0"/>
    <n v="0"/>
    <n v="0"/>
    <n v="0"/>
    <n v="0"/>
    <n v="0"/>
    <n v="0"/>
    <n v="0"/>
    <n v="0"/>
    <n v="0"/>
    <n v="0"/>
    <n v="2"/>
    <n v="0"/>
    <n v="62"/>
    <n v="1"/>
    <n v="262"/>
    <n v="974"/>
    <n v="593"/>
    <n v="130"/>
    <n v="19"/>
    <n v="4975"/>
    <n v="604"/>
    <n v="0"/>
    <n v="9"/>
    <n v="556"/>
    <n v="1568"/>
    <n v="2546"/>
  </r>
  <r>
    <x v="0"/>
    <x v="1"/>
    <x v="24"/>
    <x v="9"/>
    <n v="81"/>
    <n v="2"/>
    <n v="2"/>
    <n v="0"/>
    <n v="0"/>
    <n v="43"/>
    <n v="2"/>
    <n v="4"/>
    <n v="8"/>
    <n v="1"/>
    <n v="1"/>
    <n v="0"/>
    <n v="0"/>
    <n v="289"/>
    <n v="220"/>
    <n v="7"/>
    <n v="16"/>
    <n v="0"/>
    <n v="1314"/>
    <n v="527"/>
    <n v="12"/>
    <n v="171"/>
    <n v="100"/>
    <n v="898"/>
    <n v="319"/>
    <n v="0"/>
    <n v="73"/>
    <n v="202"/>
    <n v="203"/>
    <n v="42"/>
    <n v="0"/>
    <n v="36"/>
    <n v="29"/>
    <n v="26"/>
    <n v="17"/>
    <n v="6"/>
    <n v="1"/>
    <n v="0"/>
    <n v="0"/>
    <n v="0"/>
    <n v="0"/>
    <n v="0"/>
    <n v="0"/>
    <n v="0"/>
    <n v="0"/>
    <n v="0"/>
    <n v="0"/>
    <n v="0"/>
    <n v="0"/>
    <n v="0"/>
    <n v="0"/>
    <n v="0"/>
    <n v="0"/>
    <n v="0"/>
    <n v="2"/>
    <n v="0"/>
    <n v="62"/>
    <n v="1"/>
    <n v="261"/>
    <n v="982"/>
    <n v="592"/>
    <n v="127"/>
    <n v="19"/>
    <n v="4985"/>
    <n v="820"/>
    <n v="0"/>
    <n v="9"/>
    <n v="561"/>
    <n v="1543"/>
    <n v="2565"/>
  </r>
  <r>
    <x v="0"/>
    <x v="1"/>
    <x v="24"/>
    <x v="10"/>
    <n v="81"/>
    <n v="2"/>
    <n v="2"/>
    <n v="0"/>
    <n v="0"/>
    <n v="43"/>
    <n v="2"/>
    <n v="4"/>
    <n v="8"/>
    <n v="1"/>
    <n v="1"/>
    <n v="0"/>
    <n v="0"/>
    <n v="290"/>
    <n v="224"/>
    <n v="7"/>
    <n v="16"/>
    <n v="0"/>
    <n v="1313"/>
    <n v="557"/>
    <n v="11"/>
    <n v="167"/>
    <n v="101"/>
    <n v="905"/>
    <n v="345"/>
    <n v="0"/>
    <n v="73"/>
    <n v="201"/>
    <n v="202"/>
    <n v="49"/>
    <n v="0"/>
    <n v="38"/>
    <n v="28"/>
    <n v="27"/>
    <n v="17"/>
    <n v="6"/>
    <n v="1"/>
    <n v="0"/>
    <n v="0"/>
    <n v="0"/>
    <n v="0"/>
    <n v="0"/>
    <n v="0"/>
    <n v="0"/>
    <n v="0"/>
    <n v="0"/>
    <n v="0"/>
    <n v="0"/>
    <n v="0"/>
    <n v="0"/>
    <n v="0"/>
    <n v="0"/>
    <n v="0"/>
    <n v="0"/>
    <n v="2"/>
    <n v="0"/>
    <n v="62"/>
    <n v="1"/>
    <n v="262"/>
    <n v="984"/>
    <n v="600"/>
    <n v="127"/>
    <n v="19"/>
    <n v="4985"/>
    <n v="932"/>
    <n v="0"/>
    <n v="10"/>
    <n v="563"/>
    <n v="1520"/>
    <n v="2577"/>
  </r>
  <r>
    <x v="0"/>
    <x v="1"/>
    <x v="24"/>
    <x v="11"/>
    <n v="81"/>
    <n v="2"/>
    <n v="2"/>
    <n v="0"/>
    <n v="0"/>
    <n v="44"/>
    <n v="2"/>
    <n v="4"/>
    <n v="8"/>
    <n v="1"/>
    <n v="1"/>
    <n v="0"/>
    <n v="0"/>
    <n v="291"/>
    <n v="225"/>
    <n v="7"/>
    <n v="16"/>
    <n v="0"/>
    <n v="1320"/>
    <n v="586"/>
    <n v="11"/>
    <n v="167"/>
    <n v="100"/>
    <n v="907"/>
    <n v="358"/>
    <n v="0"/>
    <n v="73"/>
    <n v="198"/>
    <n v="203"/>
    <n v="52"/>
    <n v="0"/>
    <n v="37"/>
    <n v="28"/>
    <n v="27"/>
    <n v="17"/>
    <n v="6"/>
    <n v="1"/>
    <n v="0"/>
    <n v="0"/>
    <n v="0"/>
    <n v="0"/>
    <n v="0"/>
    <n v="0"/>
    <n v="0"/>
    <n v="0"/>
    <n v="0"/>
    <n v="0"/>
    <n v="0"/>
    <n v="0"/>
    <n v="0"/>
    <n v="0"/>
    <n v="0"/>
    <n v="0"/>
    <n v="0"/>
    <n v="2"/>
    <n v="0"/>
    <n v="62"/>
    <n v="1"/>
    <n v="264"/>
    <n v="990"/>
    <n v="602"/>
    <n v="129"/>
    <n v="19"/>
    <n v="4989"/>
    <n v="1010"/>
    <n v="0"/>
    <n v="10"/>
    <n v="569"/>
    <n v="1502"/>
    <n v="2599"/>
  </r>
  <r>
    <x v="0"/>
    <x v="1"/>
    <x v="24"/>
    <x v="12"/>
    <n v="81"/>
    <n v="2"/>
    <n v="2"/>
    <n v="0"/>
    <n v="0"/>
    <n v="45"/>
    <n v="2"/>
    <n v="5"/>
    <n v="7"/>
    <n v="1"/>
    <n v="1"/>
    <n v="0"/>
    <n v="0"/>
    <n v="289"/>
    <n v="225"/>
    <n v="7"/>
    <n v="15"/>
    <n v="0"/>
    <n v="1320"/>
    <n v="603"/>
    <n v="11"/>
    <n v="161"/>
    <n v="98"/>
    <n v="908"/>
    <n v="364"/>
    <n v="0"/>
    <n v="74"/>
    <n v="198"/>
    <n v="205"/>
    <n v="58"/>
    <n v="0"/>
    <n v="39"/>
    <n v="27"/>
    <n v="27"/>
    <n v="17"/>
    <n v="6"/>
    <n v="1"/>
    <n v="0"/>
    <n v="0"/>
    <n v="0"/>
    <n v="0"/>
    <n v="0"/>
    <n v="0"/>
    <n v="0"/>
    <n v="0"/>
    <n v="0"/>
    <n v="0"/>
    <n v="0"/>
    <n v="0"/>
    <n v="0"/>
    <n v="0"/>
    <n v="0"/>
    <n v="0"/>
    <n v="0"/>
    <n v="2"/>
    <n v="0"/>
    <n v="62"/>
    <n v="1"/>
    <n v="262"/>
    <n v="998"/>
    <n v="601"/>
    <n v="129"/>
    <n v="19"/>
    <n v="4985"/>
    <n v="1062"/>
    <n v="0"/>
    <n v="10"/>
    <n v="577"/>
    <n v="1479"/>
    <n v="2610"/>
  </r>
  <r>
    <x v="0"/>
    <x v="1"/>
    <x v="24"/>
    <x v="13"/>
    <n v="82"/>
    <n v="2"/>
    <n v="2"/>
    <n v="0"/>
    <n v="0"/>
    <n v="45"/>
    <n v="2"/>
    <n v="6"/>
    <n v="7"/>
    <n v="1"/>
    <n v="1"/>
    <n v="0"/>
    <n v="0"/>
    <n v="289"/>
    <n v="226"/>
    <n v="7"/>
    <n v="15"/>
    <n v="0"/>
    <n v="1325"/>
    <n v="613"/>
    <n v="12"/>
    <n v="165"/>
    <n v="94"/>
    <n v="912"/>
    <n v="372"/>
    <n v="0"/>
    <n v="72"/>
    <n v="203"/>
    <n v="205"/>
    <n v="61"/>
    <n v="0"/>
    <n v="38"/>
    <n v="27"/>
    <n v="27"/>
    <n v="17"/>
    <n v="6"/>
    <n v="1"/>
    <n v="0"/>
    <n v="0"/>
    <n v="0"/>
    <n v="0"/>
    <n v="0"/>
    <n v="0"/>
    <n v="0"/>
    <n v="0"/>
    <n v="0"/>
    <n v="0"/>
    <n v="0"/>
    <n v="0"/>
    <n v="0"/>
    <n v="0"/>
    <n v="0"/>
    <n v="0"/>
    <n v="0"/>
    <n v="2"/>
    <n v="0"/>
    <n v="62"/>
    <n v="1"/>
    <n v="263"/>
    <n v="1000"/>
    <n v="601"/>
    <n v="129"/>
    <n v="19"/>
    <n v="5012"/>
    <n v="1109"/>
    <n v="0"/>
    <n v="10"/>
    <n v="582"/>
    <n v="1486"/>
    <n v="2629"/>
  </r>
  <r>
    <x v="0"/>
    <x v="1"/>
    <x v="24"/>
    <x v="14"/>
    <n v="82"/>
    <n v="2"/>
    <n v="2"/>
    <n v="0"/>
    <n v="0"/>
    <n v="46"/>
    <n v="2"/>
    <n v="6"/>
    <n v="7"/>
    <n v="1"/>
    <n v="1"/>
    <n v="0"/>
    <n v="0"/>
    <n v="288"/>
    <n v="227"/>
    <n v="7"/>
    <n v="15"/>
    <n v="0"/>
    <n v="1321"/>
    <n v="625"/>
    <n v="12"/>
    <n v="162"/>
    <n v="92"/>
    <n v="916"/>
    <n v="382"/>
    <n v="0"/>
    <n v="72"/>
    <n v="206"/>
    <n v="204"/>
    <n v="60"/>
    <n v="0"/>
    <n v="36"/>
    <n v="27"/>
    <n v="27"/>
    <n v="17"/>
    <n v="6"/>
    <n v="1"/>
    <n v="0"/>
    <n v="0"/>
    <n v="0"/>
    <n v="0"/>
    <n v="0"/>
    <n v="0"/>
    <n v="0"/>
    <n v="0"/>
    <n v="0"/>
    <n v="0"/>
    <n v="0"/>
    <n v="0"/>
    <n v="0"/>
    <n v="0"/>
    <n v="0"/>
    <n v="0"/>
    <n v="0"/>
    <n v="2"/>
    <n v="0"/>
    <n v="62"/>
    <n v="1"/>
    <n v="262"/>
    <n v="998"/>
    <n v="604"/>
    <n v="129"/>
    <n v="19"/>
    <n v="5011"/>
    <n v="1152"/>
    <n v="0"/>
    <n v="10"/>
    <n v="576"/>
    <n v="1483"/>
    <n v="2647"/>
  </r>
  <r>
    <x v="0"/>
    <x v="1"/>
    <x v="24"/>
    <x v="15"/>
    <n v="83"/>
    <n v="2"/>
    <n v="2"/>
    <n v="0"/>
    <n v="0"/>
    <n v="47"/>
    <n v="2"/>
    <n v="6"/>
    <n v="7"/>
    <n v="1"/>
    <n v="1"/>
    <n v="0"/>
    <n v="0"/>
    <n v="287"/>
    <n v="228"/>
    <n v="7"/>
    <n v="15"/>
    <n v="0"/>
    <n v="1328"/>
    <n v="634"/>
    <n v="12"/>
    <n v="162"/>
    <n v="93"/>
    <n v="921"/>
    <n v="389"/>
    <n v="0"/>
    <n v="71"/>
    <n v="206"/>
    <n v="208"/>
    <n v="61"/>
    <n v="0"/>
    <n v="36"/>
    <n v="27"/>
    <n v="27"/>
    <n v="17"/>
    <n v="6"/>
    <n v="1"/>
    <n v="0"/>
    <n v="0"/>
    <n v="0"/>
    <n v="0"/>
    <n v="0"/>
    <n v="0"/>
    <n v="0"/>
    <n v="0"/>
    <n v="0"/>
    <n v="0"/>
    <n v="0"/>
    <n v="0"/>
    <n v="0"/>
    <n v="0"/>
    <n v="0"/>
    <n v="0"/>
    <n v="0"/>
    <n v="2"/>
    <n v="0"/>
    <n v="63"/>
    <n v="1"/>
    <n v="261"/>
    <n v="1003"/>
    <n v="609"/>
    <n v="134"/>
    <n v="19"/>
    <n v="5017"/>
    <n v="1176"/>
    <n v="0"/>
    <n v="10"/>
    <n v="569"/>
    <n v="1478"/>
    <n v="2659"/>
  </r>
  <r>
    <x v="0"/>
    <x v="1"/>
    <x v="24"/>
    <x v="16"/>
    <n v="82"/>
    <n v="2"/>
    <n v="2"/>
    <n v="0"/>
    <n v="0"/>
    <n v="47"/>
    <n v="2"/>
    <n v="6"/>
    <n v="7"/>
    <n v="1"/>
    <n v="1"/>
    <n v="0"/>
    <n v="0"/>
    <n v="287"/>
    <n v="228"/>
    <n v="7"/>
    <n v="14"/>
    <n v="0"/>
    <n v="1329"/>
    <n v="637"/>
    <n v="12"/>
    <n v="161"/>
    <n v="92"/>
    <n v="922"/>
    <n v="389"/>
    <n v="0"/>
    <n v="70"/>
    <n v="204"/>
    <n v="208"/>
    <n v="62"/>
    <n v="0"/>
    <n v="35"/>
    <n v="27"/>
    <n v="26"/>
    <n v="17"/>
    <n v="5"/>
    <n v="1"/>
    <n v="0"/>
    <n v="0"/>
    <n v="0"/>
    <n v="0"/>
    <n v="0"/>
    <n v="0"/>
    <n v="0"/>
    <n v="0"/>
    <n v="0"/>
    <n v="0"/>
    <n v="0"/>
    <n v="0"/>
    <n v="0"/>
    <n v="0"/>
    <n v="0"/>
    <n v="0"/>
    <n v="0"/>
    <n v="2"/>
    <n v="0"/>
    <n v="62"/>
    <n v="1"/>
    <n v="261"/>
    <n v="1009"/>
    <n v="611"/>
    <n v="134"/>
    <n v="19"/>
    <n v="4994"/>
    <n v="1190"/>
    <n v="0"/>
    <n v="10"/>
    <n v="558"/>
    <n v="1472"/>
    <n v="2653"/>
  </r>
  <r>
    <x v="0"/>
    <x v="1"/>
    <x v="24"/>
    <x v="16"/>
    <m/>
    <m/>
    <m/>
    <m/>
    <m/>
    <m/>
    <m/>
    <m/>
    <m/>
    <m/>
    <m/>
    <m/>
    <m/>
    <m/>
    <m/>
    <m/>
    <m/>
    <m/>
    <n v="2"/>
    <m/>
    <m/>
    <m/>
    <m/>
    <m/>
    <m/>
    <m/>
    <m/>
    <m/>
    <m/>
    <m/>
    <m/>
    <m/>
    <m/>
    <m/>
    <m/>
    <m/>
    <m/>
    <m/>
    <m/>
    <m/>
    <m/>
    <m/>
    <m/>
    <m/>
    <m/>
    <m/>
    <m/>
    <m/>
    <m/>
    <m/>
    <m/>
    <m/>
    <m/>
    <m/>
    <m/>
    <m/>
    <m/>
    <m/>
    <m/>
    <m/>
    <m/>
    <m/>
    <m/>
    <m/>
    <m/>
    <m/>
    <m/>
    <m/>
    <m/>
    <m/>
  </r>
  <r>
    <x v="0"/>
    <x v="0"/>
    <x v="25"/>
    <x v="0"/>
    <n v="23"/>
    <n v="1"/>
    <n v="1"/>
    <n v="0"/>
    <n v="0"/>
    <n v="4"/>
    <n v="1"/>
    <n v="4"/>
    <n v="1"/>
    <n v="0"/>
    <n v="0"/>
    <n v="0"/>
    <n v="0"/>
    <n v="65"/>
    <n v="0"/>
    <n v="15"/>
    <n v="6"/>
    <n v="8"/>
    <n v="231"/>
    <n v="0"/>
    <n v="9"/>
    <n v="11"/>
    <n v="41"/>
    <n v="297"/>
    <n v="10"/>
    <n v="2"/>
    <n v="10"/>
    <n v="97"/>
    <n v="32"/>
    <n v="0"/>
    <n v="0"/>
    <n v="1"/>
    <n v="10"/>
    <n v="6"/>
    <n v="0"/>
    <n v="0"/>
    <n v="0"/>
    <n v="1"/>
    <n v="0"/>
    <n v="0"/>
    <n v="0"/>
    <n v="0"/>
    <n v="0"/>
    <n v="0"/>
    <n v="0"/>
    <n v="0"/>
    <n v="0"/>
    <n v="0"/>
    <n v="0"/>
    <n v="7"/>
    <n v="5"/>
    <n v="0"/>
    <n v="0"/>
    <n v="1"/>
    <m/>
    <m/>
    <m/>
    <m/>
    <m/>
    <m/>
    <m/>
    <m/>
    <m/>
    <m/>
    <m/>
    <m/>
    <m/>
    <m/>
    <m/>
    <m/>
  </r>
  <r>
    <x v="0"/>
    <x v="0"/>
    <x v="25"/>
    <x v="1"/>
    <n v="23"/>
    <n v="1"/>
    <n v="1"/>
    <n v="0"/>
    <n v="0"/>
    <n v="5"/>
    <n v="1"/>
    <n v="4"/>
    <n v="1"/>
    <n v="0"/>
    <n v="0"/>
    <n v="0"/>
    <n v="0"/>
    <n v="64"/>
    <n v="0"/>
    <n v="20"/>
    <n v="6"/>
    <n v="8"/>
    <n v="232"/>
    <n v="0"/>
    <n v="16"/>
    <n v="11"/>
    <n v="40"/>
    <n v="296"/>
    <n v="12"/>
    <n v="2"/>
    <n v="10"/>
    <n v="97"/>
    <n v="32"/>
    <n v="0"/>
    <n v="1"/>
    <n v="1"/>
    <n v="10"/>
    <n v="7"/>
    <n v="0"/>
    <n v="0"/>
    <n v="0"/>
    <n v="1"/>
    <n v="0"/>
    <n v="0"/>
    <n v="0"/>
    <n v="0"/>
    <n v="0"/>
    <n v="0"/>
    <n v="0"/>
    <n v="0"/>
    <n v="0"/>
    <n v="0"/>
    <n v="0"/>
    <n v="7"/>
    <n v="5"/>
    <n v="0"/>
    <n v="0"/>
    <n v="1"/>
    <m/>
    <m/>
    <m/>
    <m/>
    <m/>
    <m/>
    <m/>
    <m/>
    <m/>
    <m/>
    <m/>
    <m/>
    <m/>
    <m/>
    <m/>
    <m/>
  </r>
  <r>
    <x v="0"/>
    <x v="0"/>
    <x v="25"/>
    <x v="2"/>
    <n v="23"/>
    <n v="1"/>
    <n v="1"/>
    <n v="0"/>
    <n v="0"/>
    <n v="6"/>
    <n v="1"/>
    <n v="4"/>
    <n v="1"/>
    <n v="0"/>
    <n v="0"/>
    <n v="0"/>
    <n v="0"/>
    <n v="64"/>
    <n v="21"/>
    <n v="7"/>
    <n v="6"/>
    <n v="8"/>
    <n v="232"/>
    <n v="24"/>
    <n v="5"/>
    <n v="11"/>
    <n v="40"/>
    <n v="298"/>
    <n v="16"/>
    <n v="2"/>
    <n v="10"/>
    <n v="98"/>
    <n v="34"/>
    <n v="1"/>
    <n v="0"/>
    <n v="1"/>
    <n v="12"/>
    <n v="7"/>
    <n v="0"/>
    <n v="1"/>
    <n v="0"/>
    <n v="1"/>
    <n v="0"/>
    <n v="0"/>
    <n v="0"/>
    <n v="0"/>
    <n v="0"/>
    <n v="0"/>
    <n v="0"/>
    <n v="0"/>
    <n v="0"/>
    <n v="0"/>
    <n v="0"/>
    <n v="0"/>
    <n v="0"/>
    <n v="0"/>
    <n v="0"/>
    <n v="0"/>
    <n v="1"/>
    <n v="0"/>
    <n v="17"/>
    <n v="0"/>
    <n v="41"/>
    <n v="164"/>
    <n v="173"/>
    <n v="18"/>
    <n v="5"/>
    <m/>
    <m/>
    <m/>
    <m/>
    <m/>
    <m/>
    <m/>
  </r>
  <r>
    <x v="0"/>
    <x v="0"/>
    <x v="25"/>
    <x v="3"/>
    <n v="23"/>
    <n v="1"/>
    <n v="1"/>
    <n v="0"/>
    <n v="0"/>
    <n v="6"/>
    <n v="1"/>
    <n v="4"/>
    <n v="1"/>
    <n v="0"/>
    <n v="0"/>
    <n v="0"/>
    <n v="0"/>
    <n v="64"/>
    <n v="25"/>
    <n v="7"/>
    <n v="6"/>
    <n v="8"/>
    <n v="232"/>
    <n v="36"/>
    <n v="5"/>
    <n v="11"/>
    <n v="40"/>
    <n v="299"/>
    <n v="21"/>
    <n v="2"/>
    <n v="10"/>
    <n v="98"/>
    <n v="34"/>
    <n v="1"/>
    <n v="0"/>
    <n v="1"/>
    <n v="12"/>
    <n v="7"/>
    <n v="0"/>
    <n v="1"/>
    <n v="0"/>
    <n v="1"/>
    <n v="0"/>
    <n v="0"/>
    <n v="0"/>
    <n v="0"/>
    <n v="0"/>
    <n v="0"/>
    <n v="0"/>
    <n v="0"/>
    <n v="0"/>
    <n v="0"/>
    <n v="0"/>
    <n v="0"/>
    <n v="0"/>
    <n v="0"/>
    <n v="0"/>
    <n v="0"/>
    <n v="1"/>
    <n v="0"/>
    <n v="17"/>
    <n v="0"/>
    <n v="41"/>
    <n v="166"/>
    <n v="175"/>
    <n v="18"/>
    <n v="5"/>
    <m/>
    <m/>
    <m/>
    <m/>
    <m/>
    <m/>
    <m/>
  </r>
  <r>
    <x v="0"/>
    <x v="0"/>
    <x v="25"/>
    <x v="4"/>
    <n v="23"/>
    <n v="1"/>
    <n v="1"/>
    <n v="0"/>
    <n v="0"/>
    <n v="8"/>
    <n v="1"/>
    <n v="4"/>
    <n v="1"/>
    <n v="0"/>
    <n v="0"/>
    <n v="0"/>
    <n v="0"/>
    <n v="64"/>
    <n v="26"/>
    <n v="7"/>
    <n v="6"/>
    <n v="8"/>
    <n v="233"/>
    <n v="46"/>
    <n v="6"/>
    <n v="11"/>
    <n v="40"/>
    <n v="299"/>
    <n v="29"/>
    <n v="2"/>
    <n v="10"/>
    <n v="98"/>
    <n v="34"/>
    <n v="2"/>
    <n v="0"/>
    <n v="1"/>
    <n v="12"/>
    <n v="7"/>
    <n v="0"/>
    <n v="1"/>
    <n v="0"/>
    <n v="1"/>
    <n v="0"/>
    <n v="0"/>
    <n v="0"/>
    <n v="0"/>
    <n v="0"/>
    <n v="0"/>
    <n v="0"/>
    <n v="0"/>
    <n v="0"/>
    <n v="0"/>
    <n v="0"/>
    <n v="0"/>
    <n v="0"/>
    <n v="0"/>
    <n v="0"/>
    <n v="0"/>
    <n v="1"/>
    <n v="0"/>
    <n v="17"/>
    <n v="0"/>
    <n v="41"/>
    <n v="167"/>
    <n v="176"/>
    <n v="18"/>
    <n v="5"/>
    <m/>
    <m/>
    <m/>
    <m/>
    <m/>
    <m/>
    <m/>
  </r>
  <r>
    <x v="0"/>
    <x v="0"/>
    <x v="25"/>
    <x v="5"/>
    <n v="23"/>
    <n v="1"/>
    <n v="1"/>
    <n v="0"/>
    <n v="0"/>
    <n v="9"/>
    <n v="1"/>
    <n v="4"/>
    <n v="1"/>
    <n v="0"/>
    <n v="0"/>
    <n v="0"/>
    <n v="0"/>
    <n v="65"/>
    <n v="26"/>
    <n v="7"/>
    <n v="6"/>
    <n v="9"/>
    <n v="234"/>
    <n v="50"/>
    <n v="5"/>
    <n v="11"/>
    <n v="40"/>
    <n v="298"/>
    <n v="35"/>
    <n v="2"/>
    <n v="10"/>
    <n v="98"/>
    <n v="34"/>
    <n v="4"/>
    <n v="0"/>
    <n v="1"/>
    <n v="12"/>
    <n v="7"/>
    <n v="0"/>
    <n v="1"/>
    <n v="0"/>
    <n v="1"/>
    <n v="0"/>
    <n v="0"/>
    <n v="0"/>
    <n v="0"/>
    <n v="0"/>
    <n v="0"/>
    <n v="0"/>
    <n v="0"/>
    <n v="0"/>
    <n v="0"/>
    <n v="0"/>
    <n v="0"/>
    <n v="0"/>
    <n v="0"/>
    <n v="0"/>
    <n v="0"/>
    <n v="1"/>
    <n v="0"/>
    <n v="17"/>
    <n v="0"/>
    <n v="41"/>
    <n v="168"/>
    <n v="175"/>
    <n v="18"/>
    <n v="5"/>
    <m/>
    <m/>
    <m/>
    <m/>
    <m/>
    <m/>
    <m/>
  </r>
  <r>
    <x v="0"/>
    <x v="0"/>
    <x v="25"/>
    <x v="6"/>
    <n v="23"/>
    <n v="1"/>
    <n v="1"/>
    <n v="0"/>
    <n v="0"/>
    <n v="10"/>
    <n v="1"/>
    <n v="4"/>
    <n v="1"/>
    <n v="0"/>
    <n v="0"/>
    <n v="0"/>
    <n v="0"/>
    <n v="66"/>
    <n v="28"/>
    <n v="8"/>
    <n v="6"/>
    <n v="9"/>
    <n v="233"/>
    <n v="64"/>
    <n v="5"/>
    <n v="11"/>
    <n v="39"/>
    <n v="297"/>
    <n v="51"/>
    <n v="1"/>
    <n v="10"/>
    <n v="98"/>
    <n v="34"/>
    <n v="4"/>
    <n v="0"/>
    <n v="1"/>
    <n v="12"/>
    <n v="7"/>
    <n v="1"/>
    <n v="1"/>
    <n v="0"/>
    <n v="1"/>
    <n v="0"/>
    <n v="0"/>
    <n v="0"/>
    <n v="0"/>
    <n v="0"/>
    <n v="0"/>
    <n v="0"/>
    <n v="0"/>
    <n v="0"/>
    <n v="0"/>
    <n v="0"/>
    <n v="0"/>
    <n v="0"/>
    <n v="0"/>
    <n v="0"/>
    <n v="0"/>
    <n v="1"/>
    <n v="0"/>
    <n v="17"/>
    <n v="0"/>
    <n v="41"/>
    <n v="169"/>
    <n v="175"/>
    <n v="18"/>
    <n v="5"/>
    <m/>
    <m/>
    <m/>
    <m/>
    <m/>
    <m/>
    <m/>
  </r>
  <r>
    <x v="0"/>
    <x v="0"/>
    <x v="25"/>
    <x v="7"/>
    <n v="23"/>
    <n v="1"/>
    <n v="1"/>
    <n v="0"/>
    <n v="0"/>
    <n v="10"/>
    <n v="1"/>
    <n v="4"/>
    <n v="1"/>
    <n v="0"/>
    <n v="0"/>
    <n v="0"/>
    <n v="0"/>
    <n v="66"/>
    <n v="29"/>
    <n v="8"/>
    <n v="6"/>
    <n v="9"/>
    <n v="233"/>
    <n v="68"/>
    <n v="5"/>
    <n v="11"/>
    <n v="39"/>
    <n v="298"/>
    <n v="67"/>
    <n v="1"/>
    <n v="11"/>
    <n v="97"/>
    <n v="34"/>
    <n v="4"/>
    <n v="0"/>
    <n v="1"/>
    <n v="12"/>
    <n v="7"/>
    <n v="1"/>
    <n v="1"/>
    <n v="0"/>
    <n v="1"/>
    <n v="0"/>
    <n v="0"/>
    <n v="0"/>
    <n v="0"/>
    <n v="0"/>
    <n v="0"/>
    <n v="0"/>
    <n v="0"/>
    <n v="0"/>
    <n v="0"/>
    <n v="0"/>
    <n v="0"/>
    <n v="0"/>
    <n v="0"/>
    <n v="0"/>
    <n v="0"/>
    <n v="1"/>
    <n v="0"/>
    <n v="17"/>
    <n v="0"/>
    <n v="41"/>
    <n v="170"/>
    <n v="177"/>
    <n v="19"/>
    <n v="5"/>
    <m/>
    <m/>
    <m/>
    <m/>
    <m/>
    <m/>
    <m/>
  </r>
  <r>
    <x v="0"/>
    <x v="0"/>
    <x v="25"/>
    <x v="8"/>
    <n v="23"/>
    <n v="1"/>
    <n v="1"/>
    <n v="0"/>
    <n v="0"/>
    <n v="13"/>
    <n v="1"/>
    <n v="4"/>
    <n v="1"/>
    <n v="0"/>
    <n v="0"/>
    <n v="0"/>
    <n v="0"/>
    <n v="66"/>
    <n v="30"/>
    <n v="8"/>
    <n v="6"/>
    <n v="9"/>
    <n v="233"/>
    <n v="76"/>
    <n v="5"/>
    <n v="10"/>
    <n v="39"/>
    <n v="299"/>
    <n v="90"/>
    <n v="1"/>
    <n v="11"/>
    <n v="96"/>
    <n v="34"/>
    <n v="5"/>
    <n v="0"/>
    <n v="1"/>
    <n v="12"/>
    <n v="7"/>
    <n v="2"/>
    <n v="1"/>
    <n v="0"/>
    <n v="1"/>
    <n v="0"/>
    <n v="0"/>
    <n v="0"/>
    <n v="0"/>
    <n v="0"/>
    <n v="0"/>
    <n v="0"/>
    <n v="0"/>
    <n v="0"/>
    <n v="0"/>
    <n v="0"/>
    <n v="0"/>
    <n v="0"/>
    <n v="0"/>
    <n v="0"/>
    <n v="0"/>
    <n v="1"/>
    <n v="0"/>
    <n v="17"/>
    <n v="0"/>
    <n v="41"/>
    <n v="170"/>
    <n v="180"/>
    <n v="20"/>
    <n v="5"/>
    <n v="1379"/>
    <n v="149"/>
    <n v="0"/>
    <n v="5"/>
    <n v="35"/>
    <n v="579"/>
    <n v="671"/>
  </r>
  <r>
    <x v="0"/>
    <x v="0"/>
    <x v="25"/>
    <x v="9"/>
    <n v="23"/>
    <n v="1"/>
    <n v="1"/>
    <n v="0"/>
    <n v="0"/>
    <n v="13"/>
    <n v="1"/>
    <n v="4"/>
    <n v="1"/>
    <n v="0"/>
    <n v="0"/>
    <n v="0"/>
    <n v="0"/>
    <n v="66"/>
    <n v="32"/>
    <n v="8"/>
    <n v="6"/>
    <n v="9"/>
    <n v="233"/>
    <n v="83"/>
    <n v="5"/>
    <n v="8"/>
    <n v="39"/>
    <n v="299"/>
    <n v="102"/>
    <n v="1"/>
    <n v="11"/>
    <n v="96"/>
    <n v="34"/>
    <n v="7"/>
    <n v="0"/>
    <n v="1"/>
    <n v="12"/>
    <n v="7"/>
    <n v="2"/>
    <n v="1"/>
    <n v="0"/>
    <n v="1"/>
    <n v="0"/>
    <n v="0"/>
    <n v="0"/>
    <n v="0"/>
    <n v="0"/>
    <n v="0"/>
    <n v="0"/>
    <n v="0"/>
    <n v="0"/>
    <n v="0"/>
    <n v="0"/>
    <n v="0"/>
    <n v="0"/>
    <n v="0"/>
    <n v="0"/>
    <n v="0"/>
    <n v="1"/>
    <n v="0"/>
    <n v="17"/>
    <n v="0"/>
    <n v="41"/>
    <n v="172"/>
    <n v="180"/>
    <n v="20"/>
    <n v="5"/>
    <n v="1382"/>
    <n v="208"/>
    <n v="0"/>
    <n v="5"/>
    <n v="35"/>
    <n v="578"/>
    <n v="675"/>
  </r>
  <r>
    <x v="0"/>
    <x v="0"/>
    <x v="25"/>
    <x v="10"/>
    <n v="23"/>
    <n v="1"/>
    <n v="1"/>
    <n v="0"/>
    <n v="0"/>
    <n v="13"/>
    <n v="1"/>
    <n v="4"/>
    <n v="1"/>
    <n v="0"/>
    <n v="0"/>
    <n v="0"/>
    <n v="0"/>
    <n v="66"/>
    <n v="32"/>
    <n v="8"/>
    <n v="6"/>
    <n v="9"/>
    <n v="232"/>
    <n v="90"/>
    <n v="5"/>
    <n v="8"/>
    <n v="39"/>
    <n v="299"/>
    <n v="109"/>
    <n v="1"/>
    <n v="11"/>
    <n v="95"/>
    <n v="34"/>
    <n v="7"/>
    <n v="0"/>
    <n v="1"/>
    <n v="12"/>
    <n v="7"/>
    <n v="2"/>
    <n v="1"/>
    <n v="0"/>
    <n v="1"/>
    <n v="0"/>
    <n v="0"/>
    <n v="0"/>
    <n v="0"/>
    <n v="0"/>
    <n v="0"/>
    <n v="0"/>
    <n v="0"/>
    <n v="0"/>
    <n v="0"/>
    <n v="0"/>
    <n v="0"/>
    <n v="0"/>
    <n v="0"/>
    <n v="0"/>
    <n v="0"/>
    <n v="1"/>
    <n v="0"/>
    <n v="17"/>
    <n v="0"/>
    <n v="41"/>
    <n v="172"/>
    <n v="180"/>
    <n v="20"/>
    <n v="5"/>
    <n v="1386"/>
    <n v="236"/>
    <n v="0"/>
    <n v="5"/>
    <n v="35"/>
    <n v="575"/>
    <n v="680"/>
  </r>
  <r>
    <x v="0"/>
    <x v="0"/>
    <x v="25"/>
    <x v="11"/>
    <n v="23"/>
    <n v="1"/>
    <n v="1"/>
    <n v="0"/>
    <n v="0"/>
    <n v="13"/>
    <n v="1"/>
    <n v="4"/>
    <n v="1"/>
    <n v="0"/>
    <n v="0"/>
    <n v="0"/>
    <n v="0"/>
    <n v="65"/>
    <n v="32"/>
    <n v="7"/>
    <n v="6"/>
    <n v="9"/>
    <n v="231"/>
    <n v="94"/>
    <n v="4"/>
    <n v="8"/>
    <n v="39"/>
    <n v="298"/>
    <n v="115"/>
    <n v="1"/>
    <n v="11"/>
    <n v="95"/>
    <n v="34"/>
    <n v="7"/>
    <n v="0"/>
    <n v="1"/>
    <n v="12"/>
    <n v="7"/>
    <n v="2"/>
    <n v="1"/>
    <n v="0"/>
    <n v="1"/>
    <n v="0"/>
    <n v="0"/>
    <n v="0"/>
    <n v="0"/>
    <n v="0"/>
    <n v="0"/>
    <n v="0"/>
    <n v="0"/>
    <n v="0"/>
    <n v="0"/>
    <n v="0"/>
    <n v="0"/>
    <n v="0"/>
    <n v="0"/>
    <n v="0"/>
    <n v="0"/>
    <n v="1"/>
    <n v="0"/>
    <n v="17"/>
    <n v="0"/>
    <n v="40"/>
    <n v="174"/>
    <n v="179"/>
    <n v="20"/>
    <n v="5"/>
    <n v="1381"/>
    <n v="253"/>
    <n v="0"/>
    <n v="5"/>
    <n v="35"/>
    <n v="567"/>
    <n v="680"/>
  </r>
  <r>
    <x v="0"/>
    <x v="0"/>
    <x v="25"/>
    <x v="12"/>
    <n v="23"/>
    <n v="1"/>
    <n v="1"/>
    <n v="0"/>
    <n v="0"/>
    <n v="13"/>
    <n v="1"/>
    <n v="4"/>
    <n v="1"/>
    <n v="0"/>
    <n v="0"/>
    <n v="0"/>
    <n v="0"/>
    <n v="65"/>
    <n v="32"/>
    <n v="7"/>
    <n v="6"/>
    <n v="9"/>
    <n v="231"/>
    <n v="94"/>
    <n v="4"/>
    <n v="8"/>
    <n v="39"/>
    <n v="299"/>
    <n v="117"/>
    <n v="1"/>
    <n v="11"/>
    <n v="96"/>
    <n v="34"/>
    <n v="7"/>
    <n v="0"/>
    <n v="1"/>
    <n v="12"/>
    <n v="7"/>
    <n v="2"/>
    <n v="1"/>
    <n v="0"/>
    <n v="1"/>
    <n v="0"/>
    <n v="0"/>
    <n v="0"/>
    <n v="0"/>
    <n v="0"/>
    <n v="0"/>
    <n v="0"/>
    <n v="0"/>
    <n v="0"/>
    <n v="0"/>
    <n v="0"/>
    <n v="0"/>
    <n v="0"/>
    <n v="0"/>
    <n v="0"/>
    <n v="0"/>
    <n v="1"/>
    <n v="0"/>
    <n v="17"/>
    <n v="0"/>
    <n v="40"/>
    <n v="174"/>
    <n v="180"/>
    <n v="20"/>
    <n v="5"/>
    <n v="1382"/>
    <n v="263"/>
    <n v="0"/>
    <n v="5"/>
    <n v="35"/>
    <n v="566"/>
    <n v="683"/>
  </r>
  <r>
    <x v="0"/>
    <x v="0"/>
    <x v="25"/>
    <x v="13"/>
    <n v="23"/>
    <n v="1"/>
    <n v="1"/>
    <n v="0"/>
    <n v="0"/>
    <n v="13"/>
    <n v="1"/>
    <n v="4"/>
    <n v="1"/>
    <n v="0"/>
    <n v="0"/>
    <n v="0"/>
    <n v="0"/>
    <n v="65"/>
    <n v="32"/>
    <n v="7"/>
    <n v="6"/>
    <n v="9"/>
    <n v="231"/>
    <n v="95"/>
    <n v="4"/>
    <n v="8"/>
    <n v="39"/>
    <n v="302"/>
    <n v="118"/>
    <n v="1"/>
    <n v="11"/>
    <n v="97"/>
    <n v="34"/>
    <n v="8"/>
    <n v="0"/>
    <n v="1"/>
    <n v="12"/>
    <n v="7"/>
    <n v="2"/>
    <n v="1"/>
    <n v="0"/>
    <n v="1"/>
    <n v="0"/>
    <n v="0"/>
    <n v="0"/>
    <n v="0"/>
    <n v="0"/>
    <n v="0"/>
    <n v="0"/>
    <n v="0"/>
    <n v="0"/>
    <n v="0"/>
    <n v="0"/>
    <n v="0"/>
    <n v="0"/>
    <n v="0"/>
    <n v="0"/>
    <n v="0"/>
    <n v="1"/>
    <n v="0"/>
    <n v="17"/>
    <n v="0"/>
    <n v="40"/>
    <n v="174"/>
    <n v="183"/>
    <n v="20"/>
    <n v="5"/>
    <n v="1388"/>
    <n v="268"/>
    <n v="0"/>
    <n v="6"/>
    <n v="35"/>
    <n v="566"/>
    <n v="688"/>
  </r>
  <r>
    <x v="0"/>
    <x v="0"/>
    <x v="25"/>
    <x v="14"/>
    <n v="23"/>
    <n v="1"/>
    <n v="1"/>
    <n v="0"/>
    <n v="0"/>
    <n v="13"/>
    <n v="0"/>
    <n v="4"/>
    <n v="1"/>
    <n v="0"/>
    <n v="0"/>
    <n v="0"/>
    <n v="0"/>
    <n v="65"/>
    <n v="32"/>
    <n v="7"/>
    <n v="6"/>
    <n v="9"/>
    <n v="231"/>
    <n v="98"/>
    <n v="4"/>
    <n v="8"/>
    <n v="39"/>
    <n v="303"/>
    <n v="120"/>
    <n v="1"/>
    <n v="11"/>
    <n v="95"/>
    <n v="35"/>
    <n v="8"/>
    <n v="0"/>
    <n v="1"/>
    <n v="13"/>
    <n v="7"/>
    <n v="2"/>
    <n v="1"/>
    <n v="0"/>
    <n v="1"/>
    <n v="0"/>
    <n v="0"/>
    <n v="0"/>
    <n v="0"/>
    <n v="0"/>
    <n v="0"/>
    <n v="0"/>
    <n v="0"/>
    <n v="0"/>
    <n v="0"/>
    <n v="0"/>
    <n v="0"/>
    <n v="0"/>
    <n v="0"/>
    <n v="0"/>
    <n v="0"/>
    <n v="1"/>
    <n v="0"/>
    <n v="17"/>
    <n v="0"/>
    <n v="40"/>
    <n v="174"/>
    <n v="184"/>
    <n v="20"/>
    <n v="5"/>
    <n v="1391"/>
    <n v="274"/>
    <n v="0"/>
    <n v="6"/>
    <n v="35"/>
    <n v="559"/>
    <n v="692"/>
  </r>
  <r>
    <x v="0"/>
    <x v="0"/>
    <x v="25"/>
    <x v="15"/>
    <n v="23"/>
    <n v="1"/>
    <n v="1"/>
    <n v="0"/>
    <n v="0"/>
    <n v="13"/>
    <n v="0"/>
    <n v="4"/>
    <n v="1"/>
    <n v="0"/>
    <n v="0"/>
    <n v="0"/>
    <n v="0"/>
    <n v="65"/>
    <n v="32"/>
    <n v="7"/>
    <n v="6"/>
    <n v="9"/>
    <n v="232"/>
    <n v="99"/>
    <n v="4"/>
    <n v="8"/>
    <n v="39"/>
    <n v="305"/>
    <n v="122"/>
    <n v="1"/>
    <n v="11"/>
    <n v="95"/>
    <n v="35"/>
    <n v="8"/>
    <n v="0"/>
    <n v="1"/>
    <n v="12"/>
    <n v="7"/>
    <n v="2"/>
    <n v="1"/>
    <n v="0"/>
    <n v="1"/>
    <n v="0"/>
    <n v="0"/>
    <n v="0"/>
    <n v="0"/>
    <n v="0"/>
    <n v="0"/>
    <n v="0"/>
    <n v="0"/>
    <n v="0"/>
    <n v="0"/>
    <n v="0"/>
    <n v="0"/>
    <n v="0"/>
    <n v="0"/>
    <n v="0"/>
    <n v="0"/>
    <n v="1"/>
    <n v="0"/>
    <n v="17"/>
    <n v="0"/>
    <n v="40"/>
    <n v="175"/>
    <n v="186"/>
    <n v="20"/>
    <n v="5"/>
    <n v="1396"/>
    <n v="283"/>
    <n v="0"/>
    <n v="6"/>
    <n v="35"/>
    <n v="556"/>
    <n v="702"/>
  </r>
  <r>
    <x v="0"/>
    <x v="0"/>
    <x v="25"/>
    <x v="16"/>
    <n v="23"/>
    <n v="1"/>
    <n v="1"/>
    <n v="0"/>
    <n v="0"/>
    <n v="13"/>
    <n v="0"/>
    <n v="4"/>
    <n v="1"/>
    <n v="0"/>
    <n v="0"/>
    <n v="0"/>
    <n v="0"/>
    <n v="65"/>
    <n v="32"/>
    <n v="7"/>
    <n v="6"/>
    <n v="9"/>
    <n v="232"/>
    <n v="100"/>
    <n v="4"/>
    <n v="8"/>
    <n v="39"/>
    <n v="305"/>
    <n v="123"/>
    <n v="1"/>
    <n v="11"/>
    <n v="94"/>
    <n v="35"/>
    <n v="8"/>
    <n v="0"/>
    <n v="1"/>
    <n v="12"/>
    <n v="7"/>
    <n v="2"/>
    <n v="1"/>
    <n v="0"/>
    <n v="1"/>
    <n v="0"/>
    <n v="0"/>
    <n v="0"/>
    <n v="0"/>
    <n v="0"/>
    <n v="0"/>
    <n v="0"/>
    <n v="0"/>
    <n v="0"/>
    <n v="0"/>
    <n v="0"/>
    <n v="0"/>
    <n v="0"/>
    <n v="0"/>
    <n v="0"/>
    <n v="0"/>
    <n v="1"/>
    <n v="0"/>
    <n v="17"/>
    <n v="0"/>
    <n v="40"/>
    <n v="175"/>
    <n v="186"/>
    <n v="20"/>
    <n v="5"/>
    <n v="1401"/>
    <n v="288"/>
    <n v="0"/>
    <n v="6"/>
    <n v="35"/>
    <n v="554"/>
    <n v="706"/>
  </r>
  <r>
    <x v="0"/>
    <x v="4"/>
    <x v="26"/>
    <x v="0"/>
    <n v="130"/>
    <n v="5"/>
    <n v="1"/>
    <n v="0"/>
    <n v="0"/>
    <n v="32"/>
    <n v="1"/>
    <n v="4"/>
    <n v="11"/>
    <n v="3"/>
    <n v="0"/>
    <n v="1"/>
    <n v="0"/>
    <n v="568"/>
    <n v="0"/>
    <n v="195"/>
    <n v="0"/>
    <n v="42"/>
    <n v="1418"/>
    <n v="0"/>
    <n v="115"/>
    <n v="59"/>
    <n v="181"/>
    <n v="996"/>
    <n v="60"/>
    <n v="4"/>
    <n v="1"/>
    <n v="221"/>
    <n v="154"/>
    <n v="0"/>
    <n v="4"/>
    <n v="10"/>
    <n v="23"/>
    <n v="51"/>
    <n v="0"/>
    <n v="7"/>
    <n v="0"/>
    <n v="1"/>
    <n v="0"/>
    <n v="0"/>
    <n v="0"/>
    <n v="0"/>
    <n v="0"/>
    <n v="0"/>
    <n v="0"/>
    <n v="0"/>
    <n v="0"/>
    <n v="0"/>
    <n v="0"/>
    <n v="9"/>
    <n v="27"/>
    <n v="0"/>
    <n v="0"/>
    <n v="3"/>
    <m/>
    <m/>
    <m/>
    <m/>
    <m/>
    <m/>
    <m/>
    <m/>
    <m/>
    <m/>
    <m/>
    <m/>
    <m/>
    <m/>
    <m/>
    <m/>
  </r>
  <r>
    <x v="0"/>
    <x v="4"/>
    <x v="26"/>
    <x v="1"/>
    <n v="131"/>
    <n v="5"/>
    <n v="1"/>
    <n v="0"/>
    <n v="0"/>
    <n v="45"/>
    <n v="1"/>
    <n v="4"/>
    <n v="11"/>
    <n v="3"/>
    <n v="0"/>
    <n v="1"/>
    <n v="0"/>
    <n v="572"/>
    <n v="0"/>
    <n v="277"/>
    <n v="0"/>
    <n v="43"/>
    <n v="1423"/>
    <n v="0"/>
    <n v="190"/>
    <n v="59"/>
    <n v="181"/>
    <n v="998"/>
    <n v="76"/>
    <n v="4"/>
    <n v="1"/>
    <n v="221"/>
    <n v="153"/>
    <n v="0"/>
    <n v="5"/>
    <n v="10"/>
    <n v="24"/>
    <n v="53"/>
    <n v="0"/>
    <n v="13"/>
    <n v="0"/>
    <n v="1"/>
    <n v="0"/>
    <n v="0"/>
    <n v="0"/>
    <n v="0"/>
    <n v="0"/>
    <n v="0"/>
    <n v="0"/>
    <n v="0"/>
    <n v="0"/>
    <n v="0"/>
    <n v="0"/>
    <n v="9"/>
    <n v="26"/>
    <n v="0"/>
    <n v="0"/>
    <n v="4"/>
    <m/>
    <m/>
    <m/>
    <m/>
    <m/>
    <m/>
    <m/>
    <m/>
    <m/>
    <m/>
    <m/>
    <m/>
    <m/>
    <m/>
    <m/>
    <m/>
  </r>
  <r>
    <x v="0"/>
    <x v="4"/>
    <x v="26"/>
    <x v="2"/>
    <n v="131"/>
    <n v="5"/>
    <n v="1"/>
    <n v="0"/>
    <n v="0"/>
    <n v="51"/>
    <n v="1"/>
    <n v="4"/>
    <n v="11"/>
    <n v="3"/>
    <n v="1"/>
    <n v="0"/>
    <n v="0"/>
    <n v="573"/>
    <n v="342"/>
    <n v="9"/>
    <n v="0"/>
    <n v="43"/>
    <n v="1423"/>
    <n v="241"/>
    <n v="26"/>
    <n v="60"/>
    <n v="176"/>
    <n v="999"/>
    <n v="108"/>
    <n v="4"/>
    <n v="1"/>
    <n v="221"/>
    <n v="153"/>
    <n v="6"/>
    <n v="0"/>
    <n v="10"/>
    <n v="26"/>
    <n v="51"/>
    <n v="14"/>
    <n v="4"/>
    <n v="0"/>
    <n v="1"/>
    <n v="0"/>
    <n v="0"/>
    <n v="0"/>
    <n v="0"/>
    <n v="0"/>
    <n v="0"/>
    <n v="0"/>
    <n v="0"/>
    <n v="0"/>
    <n v="0"/>
    <n v="0"/>
    <n v="0"/>
    <n v="0"/>
    <n v="0"/>
    <n v="0"/>
    <n v="0"/>
    <n v="5"/>
    <n v="0"/>
    <n v="111"/>
    <n v="3"/>
    <n v="514"/>
    <n v="1105"/>
    <n v="741"/>
    <n v="111"/>
    <n v="45"/>
    <m/>
    <m/>
    <m/>
    <m/>
    <m/>
    <m/>
    <m/>
  </r>
  <r>
    <x v="0"/>
    <x v="4"/>
    <x v="26"/>
    <x v="3"/>
    <n v="131"/>
    <n v="5"/>
    <n v="1"/>
    <n v="0"/>
    <n v="0"/>
    <n v="57"/>
    <n v="1"/>
    <n v="4"/>
    <n v="11"/>
    <n v="3"/>
    <n v="1"/>
    <n v="0"/>
    <n v="0"/>
    <n v="574"/>
    <n v="369"/>
    <n v="9"/>
    <n v="0"/>
    <n v="43"/>
    <n v="1425"/>
    <n v="312"/>
    <n v="26"/>
    <n v="60"/>
    <n v="172"/>
    <n v="998"/>
    <n v="138"/>
    <n v="4"/>
    <n v="1"/>
    <n v="221"/>
    <n v="152"/>
    <n v="9"/>
    <n v="0"/>
    <n v="11"/>
    <n v="26"/>
    <n v="51"/>
    <n v="15"/>
    <n v="4"/>
    <n v="0"/>
    <n v="1"/>
    <n v="0"/>
    <n v="0"/>
    <n v="0"/>
    <n v="0"/>
    <n v="0"/>
    <n v="0"/>
    <n v="0"/>
    <n v="0"/>
    <n v="0"/>
    <n v="0"/>
    <n v="0"/>
    <n v="0"/>
    <n v="0"/>
    <n v="0"/>
    <n v="0"/>
    <n v="0"/>
    <n v="5"/>
    <n v="0"/>
    <n v="111"/>
    <n v="3"/>
    <n v="515"/>
    <n v="1113"/>
    <n v="743"/>
    <n v="109"/>
    <n v="45"/>
    <m/>
    <m/>
    <m/>
    <m/>
    <m/>
    <m/>
    <m/>
  </r>
  <r>
    <x v="0"/>
    <x v="4"/>
    <x v="26"/>
    <x v="4"/>
    <n v="134"/>
    <n v="5"/>
    <n v="2"/>
    <n v="0"/>
    <n v="0"/>
    <n v="59"/>
    <n v="1"/>
    <n v="4"/>
    <n v="12"/>
    <n v="3"/>
    <n v="1"/>
    <n v="0"/>
    <n v="0"/>
    <n v="575"/>
    <n v="383"/>
    <n v="9"/>
    <n v="0"/>
    <n v="43"/>
    <n v="1426"/>
    <n v="391"/>
    <n v="26"/>
    <n v="60"/>
    <n v="171"/>
    <n v="995"/>
    <n v="175"/>
    <n v="4"/>
    <n v="1"/>
    <n v="218"/>
    <n v="153"/>
    <n v="11"/>
    <n v="0"/>
    <n v="11"/>
    <n v="26"/>
    <n v="51"/>
    <n v="15"/>
    <n v="4"/>
    <n v="0"/>
    <n v="1"/>
    <n v="0"/>
    <n v="0"/>
    <n v="0"/>
    <n v="0"/>
    <n v="0"/>
    <n v="0"/>
    <n v="0"/>
    <n v="0"/>
    <n v="0"/>
    <n v="0"/>
    <n v="0"/>
    <n v="0"/>
    <n v="0"/>
    <n v="0"/>
    <n v="0"/>
    <n v="0"/>
    <n v="5"/>
    <n v="0"/>
    <n v="113"/>
    <n v="3"/>
    <n v="518"/>
    <n v="1118"/>
    <n v="743"/>
    <n v="110"/>
    <n v="45"/>
    <m/>
    <m/>
    <m/>
    <m/>
    <m/>
    <m/>
    <m/>
  </r>
  <r>
    <x v="0"/>
    <x v="4"/>
    <x v="26"/>
    <x v="5"/>
    <n v="135"/>
    <n v="5"/>
    <n v="2"/>
    <n v="0"/>
    <n v="0"/>
    <n v="67"/>
    <n v="1"/>
    <n v="4"/>
    <n v="12"/>
    <n v="3"/>
    <n v="1"/>
    <n v="0"/>
    <n v="0"/>
    <n v="575"/>
    <n v="395"/>
    <n v="9"/>
    <n v="1"/>
    <n v="42"/>
    <n v="1427"/>
    <n v="468"/>
    <n v="26"/>
    <n v="61"/>
    <n v="169"/>
    <n v="994"/>
    <n v="237"/>
    <n v="3"/>
    <n v="1"/>
    <n v="215"/>
    <n v="154"/>
    <n v="18"/>
    <n v="0"/>
    <n v="12"/>
    <n v="26"/>
    <n v="50"/>
    <n v="18"/>
    <n v="4"/>
    <n v="0"/>
    <n v="1"/>
    <n v="0"/>
    <n v="0"/>
    <n v="0"/>
    <n v="0"/>
    <n v="0"/>
    <n v="0"/>
    <n v="0"/>
    <n v="0"/>
    <n v="0"/>
    <n v="0"/>
    <n v="0"/>
    <n v="0"/>
    <n v="0"/>
    <n v="0"/>
    <n v="0"/>
    <n v="0"/>
    <n v="5"/>
    <n v="0"/>
    <n v="114"/>
    <n v="3"/>
    <n v="518"/>
    <n v="1119"/>
    <n v="743"/>
    <n v="110"/>
    <n v="44"/>
    <m/>
    <m/>
    <m/>
    <m/>
    <m/>
    <m/>
    <m/>
  </r>
  <r>
    <x v="0"/>
    <x v="4"/>
    <x v="26"/>
    <x v="6"/>
    <n v="135"/>
    <n v="5"/>
    <n v="2"/>
    <n v="0"/>
    <n v="0"/>
    <n v="70"/>
    <n v="1"/>
    <n v="4"/>
    <n v="12"/>
    <n v="3"/>
    <n v="1"/>
    <n v="0"/>
    <n v="0"/>
    <n v="574"/>
    <n v="412"/>
    <n v="8"/>
    <n v="1"/>
    <n v="41"/>
    <n v="1426"/>
    <n v="546"/>
    <n v="26"/>
    <n v="60"/>
    <n v="170"/>
    <n v="995"/>
    <n v="316"/>
    <n v="3"/>
    <n v="1"/>
    <n v="216"/>
    <n v="159"/>
    <n v="22"/>
    <n v="0"/>
    <n v="12"/>
    <n v="26"/>
    <n v="50"/>
    <n v="22"/>
    <n v="4"/>
    <n v="0"/>
    <n v="1"/>
    <n v="0"/>
    <n v="0"/>
    <n v="0"/>
    <n v="0"/>
    <n v="0"/>
    <n v="0"/>
    <n v="0"/>
    <n v="0"/>
    <n v="0"/>
    <n v="0"/>
    <n v="0"/>
    <n v="0"/>
    <n v="0"/>
    <n v="0"/>
    <n v="0"/>
    <n v="0"/>
    <n v="5"/>
    <n v="0"/>
    <n v="114"/>
    <n v="3"/>
    <n v="519"/>
    <n v="1122"/>
    <n v="743"/>
    <n v="114"/>
    <n v="44"/>
    <m/>
    <m/>
    <m/>
    <m/>
    <m/>
    <m/>
    <m/>
  </r>
  <r>
    <x v="0"/>
    <x v="4"/>
    <x v="26"/>
    <x v="7"/>
    <n v="134"/>
    <n v="5"/>
    <n v="2"/>
    <n v="0"/>
    <n v="0"/>
    <n v="72"/>
    <n v="1"/>
    <n v="4"/>
    <n v="12"/>
    <n v="3"/>
    <n v="1"/>
    <n v="0"/>
    <n v="0"/>
    <n v="575"/>
    <n v="428"/>
    <n v="8"/>
    <n v="1"/>
    <n v="41"/>
    <n v="1428"/>
    <n v="599"/>
    <n v="26"/>
    <n v="58"/>
    <n v="169"/>
    <n v="993"/>
    <n v="392"/>
    <n v="3"/>
    <n v="1"/>
    <n v="216"/>
    <n v="160"/>
    <n v="29"/>
    <n v="0"/>
    <n v="12"/>
    <n v="27"/>
    <n v="50"/>
    <n v="23"/>
    <n v="4"/>
    <n v="0"/>
    <n v="1"/>
    <n v="0"/>
    <n v="0"/>
    <n v="0"/>
    <n v="0"/>
    <n v="0"/>
    <n v="0"/>
    <n v="0"/>
    <n v="0"/>
    <n v="0"/>
    <n v="0"/>
    <n v="0"/>
    <n v="0"/>
    <n v="0"/>
    <n v="0"/>
    <n v="0"/>
    <n v="0"/>
    <n v="5"/>
    <n v="0"/>
    <n v="113"/>
    <n v="3"/>
    <n v="520"/>
    <n v="1128"/>
    <n v="742"/>
    <n v="115"/>
    <n v="44"/>
    <m/>
    <m/>
    <m/>
    <m/>
    <m/>
    <m/>
    <m/>
  </r>
  <r>
    <x v="0"/>
    <x v="4"/>
    <x v="26"/>
    <x v="8"/>
    <n v="134"/>
    <n v="5"/>
    <n v="3"/>
    <n v="0"/>
    <n v="0"/>
    <n v="74"/>
    <n v="1"/>
    <n v="4"/>
    <n v="12"/>
    <n v="3"/>
    <n v="3"/>
    <n v="0"/>
    <n v="0"/>
    <n v="574"/>
    <n v="443"/>
    <n v="8"/>
    <n v="1"/>
    <n v="41"/>
    <n v="1431"/>
    <n v="667"/>
    <n v="26"/>
    <n v="58"/>
    <n v="167"/>
    <n v="993"/>
    <n v="468"/>
    <n v="3"/>
    <n v="2"/>
    <n v="216"/>
    <n v="160"/>
    <n v="41"/>
    <n v="0"/>
    <n v="12"/>
    <n v="28"/>
    <n v="50"/>
    <n v="33"/>
    <n v="4"/>
    <n v="0"/>
    <n v="1"/>
    <n v="0"/>
    <n v="0"/>
    <n v="0"/>
    <n v="0"/>
    <n v="0"/>
    <n v="0"/>
    <n v="0"/>
    <n v="0"/>
    <n v="0"/>
    <n v="0"/>
    <n v="0"/>
    <n v="0"/>
    <n v="0"/>
    <n v="0"/>
    <n v="0"/>
    <n v="0"/>
    <n v="5"/>
    <n v="0"/>
    <n v="114"/>
    <n v="3"/>
    <n v="520"/>
    <n v="1135"/>
    <n v="744"/>
    <n v="114"/>
    <n v="45"/>
    <n v="4405"/>
    <n v="964"/>
    <n v="0"/>
    <n v="14"/>
    <n v="264"/>
    <n v="1216"/>
    <n v="2703"/>
  </r>
  <r>
    <x v="0"/>
    <x v="4"/>
    <x v="26"/>
    <x v="9"/>
    <n v="134"/>
    <n v="5"/>
    <n v="4"/>
    <n v="0"/>
    <n v="0"/>
    <n v="76"/>
    <n v="1"/>
    <n v="4"/>
    <n v="11"/>
    <n v="3"/>
    <n v="3"/>
    <n v="0"/>
    <n v="0"/>
    <n v="573"/>
    <n v="452"/>
    <n v="8"/>
    <n v="1"/>
    <n v="40"/>
    <n v="1432"/>
    <n v="718"/>
    <n v="26"/>
    <n v="59"/>
    <n v="168"/>
    <n v="993"/>
    <n v="509"/>
    <n v="3"/>
    <n v="2"/>
    <n v="216"/>
    <n v="160"/>
    <n v="54"/>
    <n v="0"/>
    <n v="10"/>
    <n v="27"/>
    <n v="51"/>
    <n v="35"/>
    <n v="4"/>
    <n v="0"/>
    <n v="1"/>
    <n v="0"/>
    <n v="0"/>
    <n v="0"/>
    <n v="0"/>
    <n v="0"/>
    <n v="0"/>
    <n v="0"/>
    <n v="0"/>
    <n v="0"/>
    <n v="0"/>
    <n v="0"/>
    <n v="0"/>
    <n v="0"/>
    <n v="0"/>
    <n v="0"/>
    <n v="0"/>
    <n v="5"/>
    <n v="0"/>
    <n v="114"/>
    <n v="3"/>
    <n v="520"/>
    <n v="1135"/>
    <n v="746"/>
    <n v="115"/>
    <n v="46"/>
    <n v="4402"/>
    <n v="1190"/>
    <n v="0"/>
    <n v="14"/>
    <n v="261"/>
    <n v="1201"/>
    <n v="2726"/>
  </r>
  <r>
    <x v="0"/>
    <x v="4"/>
    <x v="26"/>
    <x v="10"/>
    <n v="134"/>
    <n v="5"/>
    <n v="4"/>
    <n v="0"/>
    <n v="0"/>
    <n v="79"/>
    <n v="1"/>
    <n v="4"/>
    <n v="10"/>
    <n v="3"/>
    <n v="3"/>
    <n v="0"/>
    <n v="0"/>
    <n v="571"/>
    <n v="455"/>
    <n v="8"/>
    <n v="1"/>
    <n v="40"/>
    <n v="1437"/>
    <n v="746"/>
    <n v="26"/>
    <n v="59"/>
    <n v="168"/>
    <n v="991"/>
    <n v="521"/>
    <n v="2"/>
    <n v="2"/>
    <n v="218"/>
    <n v="159"/>
    <n v="61"/>
    <n v="0"/>
    <n v="9"/>
    <n v="26"/>
    <n v="51"/>
    <n v="35"/>
    <n v="4"/>
    <n v="0"/>
    <n v="1"/>
    <n v="0"/>
    <n v="0"/>
    <n v="0"/>
    <n v="0"/>
    <n v="0"/>
    <n v="0"/>
    <n v="0"/>
    <n v="0"/>
    <n v="0"/>
    <n v="0"/>
    <n v="0"/>
    <n v="0"/>
    <n v="0"/>
    <n v="0"/>
    <n v="0"/>
    <n v="0"/>
    <n v="5"/>
    <n v="0"/>
    <n v="114"/>
    <n v="3"/>
    <n v="518"/>
    <n v="1139"/>
    <n v="744"/>
    <n v="115"/>
    <n v="46"/>
    <n v="4400"/>
    <n v="1293"/>
    <n v="0"/>
    <n v="13"/>
    <n v="260"/>
    <n v="1193"/>
    <n v="2727"/>
  </r>
  <r>
    <x v="0"/>
    <x v="4"/>
    <x v="26"/>
    <x v="11"/>
    <n v="133"/>
    <n v="5"/>
    <n v="4"/>
    <n v="0"/>
    <n v="0"/>
    <n v="79"/>
    <n v="1"/>
    <n v="4"/>
    <n v="9"/>
    <n v="3"/>
    <n v="3"/>
    <n v="0"/>
    <n v="0"/>
    <n v="572"/>
    <n v="461"/>
    <n v="8"/>
    <n v="1"/>
    <n v="40"/>
    <n v="1437"/>
    <n v="778"/>
    <n v="26"/>
    <n v="57"/>
    <n v="168"/>
    <n v="989"/>
    <n v="531"/>
    <n v="1"/>
    <n v="2"/>
    <n v="217"/>
    <n v="158"/>
    <n v="63"/>
    <n v="0"/>
    <n v="9"/>
    <n v="26"/>
    <n v="51"/>
    <n v="35"/>
    <n v="4"/>
    <n v="0"/>
    <n v="1"/>
    <n v="0"/>
    <n v="0"/>
    <n v="0"/>
    <n v="0"/>
    <n v="0"/>
    <n v="0"/>
    <n v="0"/>
    <n v="0"/>
    <n v="0"/>
    <n v="0"/>
    <n v="0"/>
    <n v="0"/>
    <n v="0"/>
    <n v="0"/>
    <n v="0"/>
    <n v="0"/>
    <n v="5"/>
    <n v="0"/>
    <n v="115"/>
    <n v="3"/>
    <n v="519"/>
    <n v="1146"/>
    <n v="742"/>
    <n v="114"/>
    <n v="46"/>
    <n v="4402"/>
    <n v="1361"/>
    <n v="0"/>
    <n v="12"/>
    <n v="262"/>
    <n v="1185"/>
    <n v="2732"/>
  </r>
  <r>
    <x v="0"/>
    <x v="4"/>
    <x v="26"/>
    <x v="12"/>
    <n v="133"/>
    <n v="5"/>
    <n v="4"/>
    <n v="0"/>
    <n v="0"/>
    <n v="80"/>
    <n v="1"/>
    <n v="4"/>
    <n v="9"/>
    <n v="3"/>
    <n v="3"/>
    <n v="0"/>
    <n v="0"/>
    <n v="571"/>
    <n v="464"/>
    <n v="7"/>
    <n v="1"/>
    <n v="40"/>
    <n v="1438"/>
    <n v="790"/>
    <n v="26"/>
    <n v="57"/>
    <n v="165"/>
    <n v="989"/>
    <n v="537"/>
    <n v="1"/>
    <n v="2"/>
    <n v="218"/>
    <n v="159"/>
    <n v="63"/>
    <n v="0"/>
    <n v="9"/>
    <n v="27"/>
    <n v="51"/>
    <n v="36"/>
    <n v="4"/>
    <n v="0"/>
    <n v="1"/>
    <n v="0"/>
    <n v="0"/>
    <n v="0"/>
    <n v="0"/>
    <n v="0"/>
    <n v="0"/>
    <n v="0"/>
    <n v="0"/>
    <n v="0"/>
    <n v="0"/>
    <n v="0"/>
    <n v="0"/>
    <n v="0"/>
    <n v="0"/>
    <n v="0"/>
    <n v="0"/>
    <n v="5"/>
    <n v="0"/>
    <n v="115"/>
    <n v="3"/>
    <n v="519"/>
    <n v="1150"/>
    <n v="741"/>
    <n v="115"/>
    <n v="46"/>
    <n v="4402"/>
    <n v="1422"/>
    <n v="0"/>
    <n v="12"/>
    <n v="257"/>
    <n v="1180"/>
    <n v="2735"/>
  </r>
  <r>
    <x v="0"/>
    <x v="4"/>
    <x v="26"/>
    <x v="13"/>
    <n v="134"/>
    <n v="5"/>
    <n v="4"/>
    <n v="0"/>
    <n v="0"/>
    <n v="80"/>
    <n v="1"/>
    <n v="4"/>
    <n v="9"/>
    <n v="2"/>
    <n v="2"/>
    <n v="0"/>
    <n v="0"/>
    <n v="573"/>
    <n v="466"/>
    <n v="7"/>
    <n v="1"/>
    <n v="41"/>
    <n v="1434"/>
    <n v="800"/>
    <n v="26"/>
    <n v="56"/>
    <n v="162"/>
    <n v="992"/>
    <n v="541"/>
    <n v="1"/>
    <n v="2"/>
    <n v="220"/>
    <n v="159"/>
    <n v="62"/>
    <n v="0"/>
    <n v="9"/>
    <n v="27"/>
    <n v="50"/>
    <n v="35"/>
    <n v="4"/>
    <n v="0"/>
    <n v="1"/>
    <n v="0"/>
    <n v="0"/>
    <n v="0"/>
    <n v="0"/>
    <n v="0"/>
    <n v="0"/>
    <n v="0"/>
    <n v="0"/>
    <n v="0"/>
    <n v="0"/>
    <n v="0"/>
    <n v="0"/>
    <n v="0"/>
    <n v="0"/>
    <n v="0"/>
    <n v="0"/>
    <n v="5"/>
    <n v="0"/>
    <n v="116"/>
    <n v="2"/>
    <n v="520"/>
    <n v="1148"/>
    <n v="742"/>
    <n v="115"/>
    <n v="45"/>
    <n v="4405"/>
    <n v="1435"/>
    <n v="0"/>
    <n v="11"/>
    <n v="259"/>
    <n v="1181"/>
    <n v="2737"/>
  </r>
  <r>
    <x v="0"/>
    <x v="4"/>
    <x v="26"/>
    <x v="14"/>
    <n v="134"/>
    <n v="5"/>
    <n v="4"/>
    <n v="0"/>
    <n v="0"/>
    <n v="82"/>
    <n v="1"/>
    <n v="4"/>
    <n v="9"/>
    <n v="2"/>
    <n v="2"/>
    <n v="0"/>
    <n v="0"/>
    <n v="573"/>
    <n v="466"/>
    <n v="7"/>
    <n v="3"/>
    <n v="39"/>
    <n v="1437"/>
    <n v="809"/>
    <n v="27"/>
    <n v="55"/>
    <n v="163"/>
    <n v="989"/>
    <n v="542"/>
    <n v="1"/>
    <n v="2"/>
    <n v="220"/>
    <n v="159"/>
    <n v="64"/>
    <n v="0"/>
    <n v="9"/>
    <n v="27"/>
    <n v="50"/>
    <n v="35"/>
    <n v="4"/>
    <n v="0"/>
    <n v="1"/>
    <n v="0"/>
    <n v="0"/>
    <n v="0"/>
    <n v="0"/>
    <n v="0"/>
    <n v="0"/>
    <n v="0"/>
    <n v="0"/>
    <n v="0"/>
    <n v="0"/>
    <n v="0"/>
    <n v="0"/>
    <n v="0"/>
    <n v="0"/>
    <n v="0"/>
    <n v="0"/>
    <n v="5"/>
    <n v="0"/>
    <n v="117"/>
    <n v="2"/>
    <n v="520"/>
    <n v="1150"/>
    <n v="740"/>
    <n v="116"/>
    <n v="45"/>
    <n v="4399"/>
    <n v="1461"/>
    <n v="0"/>
    <n v="11"/>
    <n v="261"/>
    <n v="1169"/>
    <n v="2744"/>
  </r>
  <r>
    <x v="0"/>
    <x v="4"/>
    <x v="26"/>
    <x v="15"/>
    <n v="132"/>
    <n v="5"/>
    <n v="4"/>
    <n v="0"/>
    <n v="0"/>
    <n v="81"/>
    <n v="1"/>
    <n v="4"/>
    <n v="9"/>
    <n v="2"/>
    <n v="2"/>
    <n v="0"/>
    <n v="0"/>
    <n v="576"/>
    <n v="467"/>
    <n v="7"/>
    <n v="3"/>
    <n v="40"/>
    <n v="1433"/>
    <n v="811"/>
    <n v="27"/>
    <n v="55"/>
    <n v="163"/>
    <n v="987"/>
    <n v="546"/>
    <n v="1"/>
    <n v="3"/>
    <n v="219"/>
    <n v="159"/>
    <n v="66"/>
    <n v="0"/>
    <n v="9"/>
    <n v="27"/>
    <n v="49"/>
    <n v="35"/>
    <n v="4"/>
    <n v="0"/>
    <n v="1"/>
    <n v="0"/>
    <n v="0"/>
    <n v="0"/>
    <n v="0"/>
    <n v="0"/>
    <n v="0"/>
    <n v="0"/>
    <n v="0"/>
    <n v="0"/>
    <n v="0"/>
    <n v="0"/>
    <n v="0"/>
    <n v="0"/>
    <n v="0"/>
    <n v="0"/>
    <n v="0"/>
    <n v="5"/>
    <n v="0"/>
    <n v="115"/>
    <n v="2"/>
    <n v="521"/>
    <n v="1146"/>
    <n v="739"/>
    <n v="116"/>
    <n v="44"/>
    <n v="4405"/>
    <n v="1477"/>
    <n v="0"/>
    <n v="12"/>
    <n v="258"/>
    <n v="1166"/>
    <n v="2750"/>
  </r>
  <r>
    <x v="0"/>
    <x v="4"/>
    <x v="26"/>
    <x v="16"/>
    <n v="133"/>
    <n v="5"/>
    <n v="4"/>
    <n v="0"/>
    <n v="0"/>
    <n v="82"/>
    <n v="1"/>
    <n v="4"/>
    <n v="9"/>
    <n v="2"/>
    <n v="2"/>
    <n v="0"/>
    <n v="0"/>
    <n v="577"/>
    <n v="467"/>
    <n v="7"/>
    <n v="3"/>
    <n v="40"/>
    <n v="1434"/>
    <n v="814"/>
    <n v="27"/>
    <n v="55"/>
    <n v="163"/>
    <n v="989"/>
    <n v="553"/>
    <n v="1"/>
    <n v="3"/>
    <n v="220"/>
    <n v="159"/>
    <n v="67"/>
    <n v="0"/>
    <n v="9"/>
    <n v="26"/>
    <n v="50"/>
    <n v="35"/>
    <n v="4"/>
    <n v="0"/>
    <n v="1"/>
    <n v="0"/>
    <n v="0"/>
    <n v="0"/>
    <n v="0"/>
    <n v="0"/>
    <n v="0"/>
    <n v="0"/>
    <n v="0"/>
    <n v="0"/>
    <n v="0"/>
    <n v="0"/>
    <n v="0"/>
    <n v="0"/>
    <n v="0"/>
    <n v="0"/>
    <n v="0"/>
    <n v="5"/>
    <n v="0"/>
    <n v="116"/>
    <n v="2"/>
    <n v="522"/>
    <n v="1146"/>
    <n v="740"/>
    <n v="117"/>
    <n v="44"/>
    <n v="4410"/>
    <n v="1492"/>
    <n v="0"/>
    <n v="13"/>
    <n v="258"/>
    <n v="1169"/>
    <n v="2753"/>
  </r>
  <r>
    <x v="0"/>
    <x v="5"/>
    <x v="27"/>
    <x v="0"/>
    <n v="78"/>
    <n v="0"/>
    <n v="0"/>
    <n v="0"/>
    <n v="0"/>
    <n v="4"/>
    <n v="4"/>
    <n v="4"/>
    <n v="11"/>
    <n v="4"/>
    <n v="0"/>
    <n v="0"/>
    <n v="0"/>
    <n v="202"/>
    <n v="0"/>
    <n v="54"/>
    <n v="7"/>
    <n v="30"/>
    <n v="753"/>
    <n v="0"/>
    <n v="18"/>
    <n v="34"/>
    <n v="94"/>
    <n v="607"/>
    <n v="15"/>
    <n v="9"/>
    <n v="19"/>
    <n v="216"/>
    <n v="72"/>
    <n v="0"/>
    <n v="0"/>
    <n v="1"/>
    <n v="20"/>
    <n v="13"/>
    <n v="0"/>
    <n v="1"/>
    <n v="0"/>
    <n v="0"/>
    <n v="0"/>
    <n v="0"/>
    <n v="0"/>
    <n v="0"/>
    <n v="0"/>
    <n v="0"/>
    <n v="0"/>
    <n v="0"/>
    <n v="0"/>
    <n v="0"/>
    <n v="0"/>
    <n v="15"/>
    <n v="24"/>
    <n v="0"/>
    <n v="0"/>
    <n v="0"/>
    <m/>
    <m/>
    <m/>
    <m/>
    <m/>
    <m/>
    <m/>
    <m/>
    <m/>
    <m/>
    <m/>
    <m/>
    <m/>
    <m/>
    <m/>
    <m/>
  </r>
  <r>
    <x v="0"/>
    <x v="5"/>
    <x v="27"/>
    <x v="1"/>
    <n v="78"/>
    <n v="0"/>
    <n v="0"/>
    <n v="0"/>
    <n v="0"/>
    <n v="6"/>
    <n v="4"/>
    <n v="4"/>
    <n v="11"/>
    <n v="4"/>
    <n v="0"/>
    <n v="0"/>
    <n v="0"/>
    <n v="202"/>
    <n v="0"/>
    <n v="65"/>
    <n v="7"/>
    <n v="30"/>
    <n v="751"/>
    <n v="0"/>
    <n v="34"/>
    <n v="34"/>
    <n v="95"/>
    <n v="605"/>
    <n v="22"/>
    <n v="9"/>
    <n v="19"/>
    <n v="215"/>
    <n v="73"/>
    <n v="0"/>
    <n v="0"/>
    <n v="1"/>
    <n v="20"/>
    <n v="13"/>
    <n v="0"/>
    <n v="1"/>
    <n v="0"/>
    <n v="0"/>
    <n v="0"/>
    <n v="0"/>
    <n v="0"/>
    <n v="0"/>
    <n v="0"/>
    <n v="0"/>
    <n v="0"/>
    <n v="0"/>
    <n v="0"/>
    <n v="0"/>
    <n v="0"/>
    <n v="15"/>
    <n v="24"/>
    <n v="0"/>
    <n v="0"/>
    <n v="0"/>
    <m/>
    <m/>
    <m/>
    <m/>
    <m/>
    <m/>
    <m/>
    <m/>
    <m/>
    <m/>
    <m/>
    <m/>
    <m/>
    <m/>
    <m/>
    <m/>
  </r>
  <r>
    <x v="0"/>
    <x v="5"/>
    <x v="27"/>
    <x v="2"/>
    <n v="78"/>
    <n v="0"/>
    <n v="0"/>
    <n v="0"/>
    <n v="0"/>
    <n v="13"/>
    <n v="4"/>
    <n v="4"/>
    <n v="11"/>
    <n v="4"/>
    <n v="0"/>
    <n v="0"/>
    <n v="0"/>
    <n v="198"/>
    <n v="80"/>
    <n v="15"/>
    <n v="6"/>
    <n v="30"/>
    <n v="751"/>
    <n v="72"/>
    <n v="24"/>
    <n v="37"/>
    <n v="92"/>
    <n v="609"/>
    <n v="32"/>
    <n v="9"/>
    <n v="20"/>
    <n v="218"/>
    <n v="75"/>
    <n v="1"/>
    <n v="0"/>
    <n v="1"/>
    <n v="19"/>
    <n v="20"/>
    <n v="1"/>
    <n v="0"/>
    <n v="0"/>
    <n v="0"/>
    <n v="0"/>
    <n v="0"/>
    <n v="0"/>
    <n v="0"/>
    <n v="0"/>
    <n v="0"/>
    <n v="0"/>
    <n v="0"/>
    <n v="0"/>
    <n v="0"/>
    <n v="0"/>
    <n v="0"/>
    <n v="0"/>
    <n v="0"/>
    <n v="0"/>
    <n v="0"/>
    <n v="0"/>
    <n v="0"/>
    <n v="54"/>
    <n v="4"/>
    <n v="144"/>
    <n v="568"/>
    <n v="349"/>
    <n v="46"/>
    <n v="19"/>
    <m/>
    <m/>
    <m/>
    <m/>
    <m/>
    <m/>
    <m/>
  </r>
  <r>
    <x v="0"/>
    <x v="5"/>
    <x v="27"/>
    <x v="3"/>
    <n v="77"/>
    <n v="0"/>
    <n v="0"/>
    <n v="0"/>
    <n v="0"/>
    <n v="19"/>
    <n v="3"/>
    <n v="4"/>
    <n v="11"/>
    <n v="4"/>
    <n v="0"/>
    <n v="0"/>
    <n v="0"/>
    <n v="199"/>
    <n v="87"/>
    <n v="15"/>
    <n v="7"/>
    <n v="30"/>
    <n v="755"/>
    <n v="98"/>
    <n v="24"/>
    <n v="38"/>
    <n v="89"/>
    <n v="610"/>
    <n v="42"/>
    <n v="9"/>
    <n v="21"/>
    <n v="219"/>
    <n v="74"/>
    <n v="3"/>
    <n v="0"/>
    <n v="1"/>
    <n v="19"/>
    <n v="21"/>
    <n v="2"/>
    <n v="0"/>
    <n v="0"/>
    <n v="0"/>
    <n v="0"/>
    <n v="0"/>
    <n v="0"/>
    <n v="0"/>
    <n v="0"/>
    <n v="0"/>
    <n v="0"/>
    <n v="0"/>
    <n v="0"/>
    <n v="0"/>
    <n v="0"/>
    <n v="0"/>
    <n v="0"/>
    <n v="0"/>
    <n v="0"/>
    <n v="0"/>
    <n v="0"/>
    <n v="0"/>
    <n v="54"/>
    <n v="4"/>
    <n v="144"/>
    <n v="575"/>
    <n v="349"/>
    <n v="45"/>
    <n v="20"/>
    <m/>
    <m/>
    <m/>
    <m/>
    <m/>
    <m/>
    <m/>
  </r>
  <r>
    <x v="0"/>
    <x v="5"/>
    <x v="27"/>
    <x v="4"/>
    <n v="77"/>
    <n v="0"/>
    <n v="0"/>
    <n v="0"/>
    <n v="0"/>
    <n v="22"/>
    <n v="3"/>
    <n v="4"/>
    <n v="11"/>
    <n v="4"/>
    <n v="3"/>
    <n v="0"/>
    <n v="0"/>
    <n v="196"/>
    <n v="92"/>
    <n v="15"/>
    <n v="7"/>
    <n v="30"/>
    <n v="753"/>
    <n v="152"/>
    <n v="23"/>
    <n v="40"/>
    <n v="87"/>
    <n v="609"/>
    <n v="53"/>
    <n v="9"/>
    <n v="20"/>
    <n v="219"/>
    <n v="75"/>
    <n v="3"/>
    <n v="0"/>
    <n v="1"/>
    <n v="17"/>
    <n v="25"/>
    <n v="20"/>
    <n v="0"/>
    <n v="0"/>
    <n v="0"/>
    <n v="0"/>
    <n v="0"/>
    <n v="0"/>
    <n v="0"/>
    <n v="0"/>
    <n v="0"/>
    <n v="0"/>
    <n v="0"/>
    <n v="0"/>
    <n v="0"/>
    <n v="0"/>
    <n v="0"/>
    <n v="0"/>
    <n v="0"/>
    <n v="0"/>
    <n v="0"/>
    <n v="0"/>
    <n v="0"/>
    <n v="54"/>
    <n v="4"/>
    <n v="141"/>
    <n v="576"/>
    <n v="347"/>
    <n v="46"/>
    <n v="25"/>
    <m/>
    <m/>
    <m/>
    <m/>
    <m/>
    <m/>
    <m/>
  </r>
  <r>
    <x v="0"/>
    <x v="5"/>
    <x v="27"/>
    <x v="5"/>
    <n v="77"/>
    <n v="0"/>
    <n v="0"/>
    <n v="0"/>
    <n v="0"/>
    <n v="27"/>
    <n v="3"/>
    <n v="4"/>
    <n v="11"/>
    <n v="4"/>
    <n v="3"/>
    <n v="0"/>
    <n v="0"/>
    <n v="196"/>
    <n v="98"/>
    <n v="15"/>
    <n v="7"/>
    <n v="30"/>
    <n v="756"/>
    <n v="197"/>
    <n v="23"/>
    <n v="41"/>
    <n v="88"/>
    <n v="609"/>
    <n v="82"/>
    <n v="9"/>
    <n v="20"/>
    <n v="218"/>
    <n v="76"/>
    <n v="4"/>
    <n v="0"/>
    <n v="1"/>
    <n v="17"/>
    <n v="25"/>
    <n v="21"/>
    <n v="0"/>
    <n v="0"/>
    <n v="0"/>
    <n v="0"/>
    <n v="0"/>
    <n v="0"/>
    <n v="0"/>
    <n v="0"/>
    <n v="0"/>
    <n v="0"/>
    <n v="0"/>
    <n v="0"/>
    <n v="0"/>
    <n v="0"/>
    <n v="0"/>
    <n v="0"/>
    <n v="0"/>
    <n v="0"/>
    <n v="0"/>
    <n v="0"/>
    <n v="0"/>
    <n v="54"/>
    <n v="4"/>
    <n v="141"/>
    <n v="579"/>
    <n v="349"/>
    <n v="48"/>
    <n v="25"/>
    <m/>
    <m/>
    <m/>
    <m/>
    <m/>
    <m/>
    <m/>
  </r>
  <r>
    <x v="0"/>
    <x v="5"/>
    <x v="27"/>
    <x v="6"/>
    <n v="77"/>
    <n v="0"/>
    <n v="0"/>
    <n v="0"/>
    <n v="0"/>
    <n v="32"/>
    <n v="3"/>
    <n v="5"/>
    <n v="9"/>
    <n v="4"/>
    <n v="3"/>
    <n v="0"/>
    <n v="0"/>
    <n v="196"/>
    <n v="104"/>
    <n v="15"/>
    <n v="7"/>
    <n v="30"/>
    <n v="757"/>
    <n v="238"/>
    <n v="22"/>
    <n v="41"/>
    <n v="90"/>
    <n v="610"/>
    <n v="114"/>
    <n v="9"/>
    <n v="21"/>
    <n v="219"/>
    <n v="76"/>
    <n v="12"/>
    <n v="0"/>
    <n v="2"/>
    <n v="16"/>
    <n v="25"/>
    <n v="21"/>
    <n v="0"/>
    <n v="0"/>
    <n v="0"/>
    <n v="0"/>
    <n v="0"/>
    <n v="0"/>
    <n v="0"/>
    <n v="0"/>
    <n v="0"/>
    <n v="0"/>
    <n v="0"/>
    <n v="0"/>
    <n v="0"/>
    <n v="0"/>
    <n v="0"/>
    <n v="0"/>
    <n v="0"/>
    <n v="0"/>
    <n v="0"/>
    <n v="0"/>
    <n v="0"/>
    <n v="54"/>
    <n v="4"/>
    <n v="141"/>
    <n v="584"/>
    <n v="350"/>
    <n v="49"/>
    <n v="25"/>
    <m/>
    <m/>
    <m/>
    <m/>
    <m/>
    <m/>
    <m/>
  </r>
  <r>
    <x v="0"/>
    <x v="5"/>
    <x v="27"/>
    <x v="7"/>
    <n v="77"/>
    <n v="0"/>
    <n v="0"/>
    <n v="0"/>
    <n v="0"/>
    <n v="34"/>
    <n v="3"/>
    <n v="5"/>
    <n v="9"/>
    <n v="4"/>
    <n v="3"/>
    <n v="0"/>
    <n v="0"/>
    <n v="196"/>
    <n v="108"/>
    <n v="15"/>
    <n v="6"/>
    <n v="30"/>
    <n v="755"/>
    <n v="272"/>
    <n v="22"/>
    <n v="41"/>
    <n v="89"/>
    <n v="608"/>
    <n v="134"/>
    <n v="9"/>
    <n v="21"/>
    <n v="217"/>
    <n v="76"/>
    <n v="15"/>
    <n v="0"/>
    <n v="2"/>
    <n v="16"/>
    <n v="25"/>
    <n v="22"/>
    <n v="0"/>
    <n v="0"/>
    <n v="0"/>
    <n v="0"/>
    <n v="0"/>
    <n v="0"/>
    <n v="0"/>
    <n v="0"/>
    <n v="0"/>
    <n v="0"/>
    <n v="0"/>
    <n v="0"/>
    <n v="0"/>
    <n v="0"/>
    <n v="0"/>
    <n v="0"/>
    <n v="0"/>
    <n v="0"/>
    <n v="0"/>
    <n v="0"/>
    <n v="0"/>
    <n v="54"/>
    <n v="4"/>
    <n v="142"/>
    <n v="584"/>
    <n v="350"/>
    <n v="50"/>
    <n v="25"/>
    <m/>
    <m/>
    <m/>
    <m/>
    <m/>
    <m/>
    <m/>
  </r>
  <r>
    <x v="0"/>
    <x v="5"/>
    <x v="27"/>
    <x v="8"/>
    <n v="76"/>
    <n v="0"/>
    <n v="0"/>
    <n v="0"/>
    <n v="0"/>
    <n v="38"/>
    <n v="3"/>
    <n v="5"/>
    <n v="9"/>
    <n v="4"/>
    <n v="3"/>
    <n v="0"/>
    <n v="0"/>
    <n v="196"/>
    <n v="111"/>
    <n v="15"/>
    <n v="6"/>
    <n v="30"/>
    <n v="759"/>
    <n v="313"/>
    <n v="22"/>
    <n v="42"/>
    <n v="88"/>
    <n v="606"/>
    <n v="164"/>
    <n v="9"/>
    <n v="21"/>
    <n v="218"/>
    <n v="76"/>
    <n v="15"/>
    <n v="0"/>
    <n v="2"/>
    <n v="16"/>
    <n v="24"/>
    <n v="22"/>
    <n v="0"/>
    <n v="0"/>
    <n v="0"/>
    <n v="0"/>
    <n v="0"/>
    <n v="0"/>
    <n v="0"/>
    <n v="0"/>
    <n v="0"/>
    <n v="0"/>
    <n v="0"/>
    <n v="0"/>
    <n v="0"/>
    <n v="0"/>
    <n v="0"/>
    <n v="0"/>
    <n v="0"/>
    <n v="0"/>
    <n v="0"/>
    <n v="0"/>
    <n v="0"/>
    <n v="54"/>
    <n v="4"/>
    <n v="143"/>
    <n v="588"/>
    <n v="349"/>
    <n v="50"/>
    <n v="24"/>
    <n v="3103"/>
    <n v="343"/>
    <n v="0"/>
    <n v="24"/>
    <n v="114"/>
    <n v="1310"/>
    <n v="1472"/>
  </r>
  <r>
    <x v="0"/>
    <x v="5"/>
    <x v="27"/>
    <x v="9"/>
    <n v="76"/>
    <n v="0"/>
    <n v="0"/>
    <n v="0"/>
    <n v="0"/>
    <n v="41"/>
    <n v="3"/>
    <n v="5"/>
    <n v="9"/>
    <n v="4"/>
    <n v="3"/>
    <n v="0"/>
    <n v="0"/>
    <n v="197"/>
    <n v="114"/>
    <n v="15"/>
    <n v="6"/>
    <n v="30"/>
    <n v="759"/>
    <n v="339"/>
    <n v="21"/>
    <n v="42"/>
    <n v="89"/>
    <n v="607"/>
    <n v="191"/>
    <n v="9"/>
    <n v="20"/>
    <n v="219"/>
    <n v="76"/>
    <n v="20"/>
    <n v="0"/>
    <n v="2"/>
    <n v="16"/>
    <n v="24"/>
    <n v="24"/>
    <n v="0"/>
    <n v="0"/>
    <n v="0"/>
    <n v="0"/>
    <n v="0"/>
    <n v="0"/>
    <n v="0"/>
    <n v="0"/>
    <n v="0"/>
    <n v="0"/>
    <n v="0"/>
    <n v="0"/>
    <n v="0"/>
    <n v="0"/>
    <n v="0"/>
    <n v="0"/>
    <n v="0"/>
    <n v="0"/>
    <n v="0"/>
    <n v="0"/>
    <n v="0"/>
    <n v="55"/>
    <n v="4"/>
    <n v="144"/>
    <n v="586"/>
    <n v="351"/>
    <n v="50"/>
    <n v="24"/>
    <n v="3110"/>
    <n v="478"/>
    <n v="0"/>
    <n v="24"/>
    <n v="111"/>
    <n v="1311"/>
    <n v="1489"/>
  </r>
  <r>
    <x v="0"/>
    <x v="5"/>
    <x v="27"/>
    <x v="10"/>
    <n v="76"/>
    <n v="0"/>
    <n v="0"/>
    <n v="0"/>
    <n v="0"/>
    <n v="42"/>
    <n v="3"/>
    <n v="5"/>
    <n v="9"/>
    <n v="4"/>
    <n v="3"/>
    <n v="0"/>
    <n v="0"/>
    <n v="197"/>
    <n v="115"/>
    <n v="15"/>
    <n v="6"/>
    <n v="30"/>
    <n v="758"/>
    <n v="355"/>
    <n v="21"/>
    <n v="41"/>
    <n v="87"/>
    <n v="612"/>
    <n v="206"/>
    <n v="9"/>
    <n v="20"/>
    <n v="222"/>
    <n v="77"/>
    <n v="22"/>
    <n v="0"/>
    <n v="2"/>
    <n v="16"/>
    <n v="24"/>
    <n v="24"/>
    <n v="0"/>
    <n v="0"/>
    <n v="0"/>
    <n v="0"/>
    <n v="0"/>
    <n v="0"/>
    <n v="0"/>
    <n v="0"/>
    <n v="0"/>
    <n v="0"/>
    <n v="0"/>
    <n v="0"/>
    <n v="0"/>
    <n v="0"/>
    <n v="0"/>
    <n v="0"/>
    <n v="0"/>
    <n v="0"/>
    <n v="0"/>
    <n v="0"/>
    <n v="0"/>
    <n v="55"/>
    <n v="4"/>
    <n v="144"/>
    <n v="586"/>
    <n v="353"/>
    <n v="51"/>
    <n v="24"/>
    <n v="3121"/>
    <n v="533"/>
    <n v="0"/>
    <n v="24"/>
    <n v="113"/>
    <n v="1315"/>
    <n v="1497"/>
  </r>
  <r>
    <x v="0"/>
    <x v="5"/>
    <x v="27"/>
    <x v="11"/>
    <n v="75"/>
    <n v="0"/>
    <n v="0"/>
    <n v="0"/>
    <n v="0"/>
    <n v="42"/>
    <n v="3"/>
    <n v="4"/>
    <n v="9"/>
    <n v="4"/>
    <n v="3"/>
    <n v="0"/>
    <n v="0"/>
    <n v="197"/>
    <n v="116"/>
    <n v="15"/>
    <n v="6"/>
    <n v="30"/>
    <n v="761"/>
    <n v="379"/>
    <n v="20"/>
    <n v="39"/>
    <n v="88"/>
    <n v="614"/>
    <n v="218"/>
    <n v="9"/>
    <n v="20"/>
    <n v="222"/>
    <n v="77"/>
    <n v="23"/>
    <n v="0"/>
    <n v="2"/>
    <n v="17"/>
    <n v="24"/>
    <n v="24"/>
    <n v="0"/>
    <n v="0"/>
    <n v="0"/>
    <n v="0"/>
    <n v="0"/>
    <n v="0"/>
    <n v="0"/>
    <n v="0"/>
    <n v="0"/>
    <n v="0"/>
    <n v="0"/>
    <n v="0"/>
    <n v="0"/>
    <n v="0"/>
    <n v="0"/>
    <n v="0"/>
    <n v="0"/>
    <n v="0"/>
    <n v="0"/>
    <n v="0"/>
    <n v="0"/>
    <n v="55"/>
    <n v="4"/>
    <n v="144"/>
    <n v="589"/>
    <n v="356"/>
    <n v="50"/>
    <n v="24"/>
    <n v="3126"/>
    <n v="593"/>
    <n v="0"/>
    <n v="24"/>
    <n v="113"/>
    <n v="1310"/>
    <n v="1506"/>
  </r>
  <r>
    <x v="0"/>
    <x v="5"/>
    <x v="27"/>
    <x v="12"/>
    <n v="75"/>
    <n v="0"/>
    <n v="0"/>
    <n v="0"/>
    <n v="0"/>
    <n v="43"/>
    <n v="3"/>
    <n v="4"/>
    <n v="9"/>
    <n v="4"/>
    <n v="3"/>
    <n v="0"/>
    <n v="0"/>
    <n v="198"/>
    <n v="117"/>
    <n v="15"/>
    <n v="6"/>
    <n v="31"/>
    <n v="763"/>
    <n v="395"/>
    <n v="20"/>
    <n v="36"/>
    <n v="88"/>
    <n v="612"/>
    <n v="225"/>
    <n v="9"/>
    <n v="20"/>
    <n v="223"/>
    <n v="77"/>
    <n v="23"/>
    <n v="0"/>
    <n v="1"/>
    <n v="16"/>
    <n v="22"/>
    <n v="22"/>
    <n v="0"/>
    <n v="0"/>
    <n v="0"/>
    <n v="0"/>
    <n v="0"/>
    <n v="0"/>
    <n v="0"/>
    <n v="0"/>
    <n v="0"/>
    <n v="0"/>
    <n v="0"/>
    <n v="0"/>
    <n v="0"/>
    <n v="0"/>
    <n v="0"/>
    <n v="0"/>
    <n v="0"/>
    <n v="0"/>
    <n v="0"/>
    <n v="0"/>
    <n v="0"/>
    <n v="55"/>
    <n v="4"/>
    <n v="144"/>
    <n v="594"/>
    <n v="353"/>
    <n v="50"/>
    <n v="22"/>
    <n v="3131"/>
    <n v="640"/>
    <n v="0"/>
    <n v="24"/>
    <n v="113"/>
    <n v="1311"/>
    <n v="1512"/>
  </r>
  <r>
    <x v="0"/>
    <x v="5"/>
    <x v="27"/>
    <x v="13"/>
    <n v="74"/>
    <n v="0"/>
    <n v="0"/>
    <n v="0"/>
    <n v="0"/>
    <n v="42"/>
    <n v="3"/>
    <n v="4"/>
    <n v="9"/>
    <n v="4"/>
    <n v="3"/>
    <n v="0"/>
    <n v="0"/>
    <n v="198"/>
    <n v="118"/>
    <n v="15"/>
    <n v="6"/>
    <n v="31"/>
    <n v="760"/>
    <n v="397"/>
    <n v="20"/>
    <n v="36"/>
    <n v="86"/>
    <n v="612"/>
    <n v="228"/>
    <n v="9"/>
    <n v="20"/>
    <n v="223"/>
    <n v="78"/>
    <n v="23"/>
    <n v="0"/>
    <n v="2"/>
    <n v="16"/>
    <n v="23"/>
    <n v="22"/>
    <n v="0"/>
    <n v="0"/>
    <n v="0"/>
    <n v="0"/>
    <n v="0"/>
    <n v="0"/>
    <n v="0"/>
    <n v="0"/>
    <n v="0"/>
    <n v="0"/>
    <n v="0"/>
    <n v="0"/>
    <n v="0"/>
    <n v="0"/>
    <n v="0"/>
    <n v="0"/>
    <n v="0"/>
    <n v="0"/>
    <n v="0"/>
    <n v="0"/>
    <n v="0"/>
    <n v="54"/>
    <n v="4"/>
    <n v="144"/>
    <n v="592"/>
    <n v="352"/>
    <n v="50"/>
    <n v="23"/>
    <n v="3129"/>
    <n v="656"/>
    <n v="0"/>
    <n v="24"/>
    <n v="115"/>
    <n v="1303"/>
    <n v="1512"/>
  </r>
  <r>
    <x v="0"/>
    <x v="5"/>
    <x v="27"/>
    <x v="14"/>
    <n v="74"/>
    <n v="0"/>
    <n v="0"/>
    <n v="0"/>
    <n v="0"/>
    <n v="43"/>
    <n v="3"/>
    <n v="4"/>
    <n v="9"/>
    <n v="4"/>
    <n v="3"/>
    <n v="0"/>
    <n v="0"/>
    <n v="199"/>
    <n v="120"/>
    <n v="15"/>
    <n v="6"/>
    <n v="31"/>
    <n v="755"/>
    <n v="404"/>
    <n v="20"/>
    <n v="39"/>
    <n v="84"/>
    <n v="614"/>
    <n v="232"/>
    <n v="9"/>
    <n v="20"/>
    <n v="224"/>
    <n v="80"/>
    <n v="27"/>
    <n v="0"/>
    <n v="2"/>
    <n v="16"/>
    <n v="22"/>
    <n v="21"/>
    <n v="0"/>
    <n v="0"/>
    <n v="0"/>
    <n v="0"/>
    <n v="0"/>
    <n v="0"/>
    <n v="0"/>
    <n v="0"/>
    <n v="0"/>
    <n v="0"/>
    <n v="0"/>
    <n v="0"/>
    <n v="0"/>
    <n v="0"/>
    <n v="0"/>
    <n v="0"/>
    <n v="0"/>
    <n v="0"/>
    <n v="0"/>
    <n v="0"/>
    <n v="0"/>
    <n v="54"/>
    <n v="4"/>
    <n v="145"/>
    <n v="588"/>
    <n v="353"/>
    <n v="53"/>
    <n v="22"/>
    <n v="3134"/>
    <n v="680"/>
    <n v="0"/>
    <n v="25"/>
    <n v="115"/>
    <n v="1297"/>
    <n v="1520"/>
  </r>
  <r>
    <x v="0"/>
    <x v="5"/>
    <x v="27"/>
    <x v="15"/>
    <n v="74"/>
    <n v="0"/>
    <n v="0"/>
    <n v="0"/>
    <n v="0"/>
    <n v="43"/>
    <n v="3"/>
    <n v="4"/>
    <n v="9"/>
    <n v="4"/>
    <n v="3"/>
    <n v="0"/>
    <n v="0"/>
    <n v="200"/>
    <n v="122"/>
    <n v="16"/>
    <n v="6"/>
    <n v="30"/>
    <n v="757"/>
    <n v="406"/>
    <n v="20"/>
    <n v="39"/>
    <n v="84"/>
    <n v="613"/>
    <n v="232"/>
    <n v="9"/>
    <n v="20"/>
    <n v="225"/>
    <n v="82"/>
    <n v="28"/>
    <n v="0"/>
    <n v="2"/>
    <n v="16"/>
    <n v="22"/>
    <n v="21"/>
    <n v="0"/>
    <n v="0"/>
    <n v="0"/>
    <n v="0"/>
    <n v="0"/>
    <n v="0"/>
    <n v="0"/>
    <n v="0"/>
    <n v="0"/>
    <n v="0"/>
    <n v="0"/>
    <n v="0"/>
    <n v="0"/>
    <n v="0"/>
    <n v="0"/>
    <n v="0"/>
    <n v="0"/>
    <n v="0"/>
    <n v="0"/>
    <n v="0"/>
    <n v="0"/>
    <n v="54"/>
    <n v="4"/>
    <n v="146"/>
    <n v="590"/>
    <n v="351"/>
    <n v="54"/>
    <n v="22"/>
    <n v="3132"/>
    <n v="689"/>
    <n v="0"/>
    <n v="26"/>
    <n v="113"/>
    <n v="1291"/>
    <n v="1525"/>
  </r>
  <r>
    <x v="0"/>
    <x v="5"/>
    <x v="27"/>
    <x v="16"/>
    <n v="74"/>
    <n v="0"/>
    <n v="0"/>
    <n v="0"/>
    <n v="0"/>
    <n v="43"/>
    <n v="3"/>
    <n v="4"/>
    <n v="9"/>
    <n v="5"/>
    <n v="3"/>
    <n v="0"/>
    <n v="0"/>
    <n v="200"/>
    <n v="122"/>
    <n v="16"/>
    <n v="6"/>
    <n v="30"/>
    <n v="757"/>
    <n v="406"/>
    <n v="20"/>
    <n v="39"/>
    <n v="85"/>
    <n v="613"/>
    <n v="235"/>
    <n v="9"/>
    <n v="19"/>
    <n v="225"/>
    <n v="82"/>
    <n v="28"/>
    <n v="0"/>
    <n v="2"/>
    <n v="15"/>
    <n v="23"/>
    <n v="21"/>
    <n v="0"/>
    <n v="0"/>
    <n v="0"/>
    <n v="0"/>
    <n v="0"/>
    <n v="0"/>
    <n v="0"/>
    <n v="0"/>
    <n v="0"/>
    <n v="0"/>
    <n v="0"/>
    <n v="0"/>
    <n v="0"/>
    <n v="0"/>
    <n v="0"/>
    <n v="0"/>
    <n v="0"/>
    <n v="0"/>
    <n v="0"/>
    <n v="0"/>
    <n v="0"/>
    <n v="54"/>
    <n v="5"/>
    <n v="146"/>
    <n v="589"/>
    <n v="352"/>
    <n v="55"/>
    <n v="23"/>
    <n v="3130"/>
    <n v="691"/>
    <n v="0"/>
    <n v="26"/>
    <n v="111"/>
    <n v="1292"/>
    <n v="1526"/>
  </r>
  <r>
    <x v="0"/>
    <x v="4"/>
    <x v="28"/>
    <x v="0"/>
    <n v="64"/>
    <n v="1"/>
    <n v="0"/>
    <n v="0"/>
    <n v="0"/>
    <n v="8"/>
    <n v="3"/>
    <n v="0"/>
    <n v="10"/>
    <n v="2"/>
    <n v="0"/>
    <n v="0"/>
    <n v="0"/>
    <n v="249"/>
    <n v="0"/>
    <n v="87"/>
    <n v="3"/>
    <n v="2"/>
    <n v="591"/>
    <n v="0"/>
    <n v="25"/>
    <n v="37"/>
    <n v="57"/>
    <n v="489"/>
    <n v="25"/>
    <n v="4"/>
    <n v="30"/>
    <n v="90"/>
    <n v="54"/>
    <n v="0"/>
    <n v="1"/>
    <n v="6"/>
    <n v="7"/>
    <n v="31"/>
    <n v="0"/>
    <n v="1"/>
    <n v="0"/>
    <n v="0"/>
    <n v="0"/>
    <n v="0"/>
    <n v="0"/>
    <n v="0"/>
    <n v="0"/>
    <n v="0"/>
    <n v="0"/>
    <n v="0"/>
    <n v="0"/>
    <n v="1"/>
    <n v="0"/>
    <n v="20"/>
    <n v="21"/>
    <n v="0"/>
    <n v="3"/>
    <n v="2"/>
    <m/>
    <m/>
    <m/>
    <m/>
    <m/>
    <m/>
    <m/>
    <m/>
    <m/>
    <m/>
    <m/>
    <m/>
    <m/>
    <m/>
    <m/>
    <m/>
  </r>
  <r>
    <x v="0"/>
    <x v="4"/>
    <x v="28"/>
    <x v="1"/>
    <n v="66"/>
    <n v="1"/>
    <n v="0"/>
    <n v="0"/>
    <n v="0"/>
    <n v="13"/>
    <n v="3"/>
    <n v="0"/>
    <n v="9"/>
    <n v="2"/>
    <n v="0"/>
    <n v="0"/>
    <n v="0"/>
    <n v="248"/>
    <n v="0"/>
    <n v="126"/>
    <n v="3"/>
    <n v="2"/>
    <n v="588"/>
    <n v="0"/>
    <n v="40"/>
    <n v="38"/>
    <n v="53"/>
    <n v="495"/>
    <n v="32"/>
    <n v="4"/>
    <n v="29"/>
    <n v="92"/>
    <n v="56"/>
    <n v="0"/>
    <n v="1"/>
    <n v="6"/>
    <n v="7"/>
    <n v="31"/>
    <n v="0"/>
    <n v="2"/>
    <n v="0"/>
    <n v="0"/>
    <n v="0"/>
    <n v="0"/>
    <n v="0"/>
    <n v="0"/>
    <n v="0"/>
    <n v="0"/>
    <n v="0"/>
    <n v="0"/>
    <n v="0"/>
    <n v="1"/>
    <n v="0"/>
    <n v="19"/>
    <n v="21"/>
    <n v="0"/>
    <n v="3"/>
    <n v="2"/>
    <m/>
    <m/>
    <m/>
    <m/>
    <m/>
    <m/>
    <m/>
    <m/>
    <m/>
    <m/>
    <m/>
    <m/>
    <m/>
    <m/>
    <m/>
    <m/>
  </r>
  <r>
    <x v="0"/>
    <x v="4"/>
    <x v="28"/>
    <x v="2"/>
    <n v="66"/>
    <n v="1"/>
    <n v="0"/>
    <n v="0"/>
    <n v="0"/>
    <n v="15"/>
    <n v="3"/>
    <n v="0"/>
    <n v="9"/>
    <n v="2"/>
    <n v="0"/>
    <n v="1"/>
    <n v="0"/>
    <n v="248"/>
    <n v="144"/>
    <n v="19"/>
    <n v="2"/>
    <n v="2"/>
    <n v="591"/>
    <n v="67"/>
    <n v="20"/>
    <n v="38"/>
    <n v="55"/>
    <n v="494"/>
    <n v="44"/>
    <n v="4"/>
    <n v="29"/>
    <n v="92"/>
    <n v="56"/>
    <n v="1"/>
    <n v="3"/>
    <n v="6"/>
    <n v="7"/>
    <n v="31"/>
    <n v="2"/>
    <n v="2"/>
    <n v="0"/>
    <n v="0"/>
    <n v="0"/>
    <n v="0"/>
    <n v="0"/>
    <n v="0"/>
    <n v="0"/>
    <n v="0"/>
    <n v="0"/>
    <n v="0"/>
    <n v="0"/>
    <n v="0"/>
    <n v="0"/>
    <n v="0"/>
    <n v="0"/>
    <n v="0"/>
    <n v="0"/>
    <n v="0"/>
    <n v="1"/>
    <n v="0"/>
    <n v="52"/>
    <n v="1"/>
    <n v="217"/>
    <n v="450"/>
    <n v="352"/>
    <n v="33"/>
    <n v="26"/>
    <m/>
    <m/>
    <m/>
    <m/>
    <m/>
    <m/>
    <m/>
  </r>
  <r>
    <x v="0"/>
    <x v="4"/>
    <x v="28"/>
    <x v="3"/>
    <n v="67"/>
    <n v="1"/>
    <n v="0"/>
    <n v="0"/>
    <n v="0"/>
    <n v="21"/>
    <n v="3"/>
    <n v="0"/>
    <n v="9"/>
    <n v="2"/>
    <n v="1"/>
    <n v="1"/>
    <n v="0"/>
    <n v="246"/>
    <n v="156"/>
    <n v="19"/>
    <n v="2"/>
    <n v="2"/>
    <n v="596"/>
    <n v="98"/>
    <n v="20"/>
    <n v="38"/>
    <n v="54"/>
    <n v="490"/>
    <n v="60"/>
    <n v="4"/>
    <n v="30"/>
    <n v="88"/>
    <n v="57"/>
    <n v="1"/>
    <n v="3"/>
    <n v="6"/>
    <n v="7"/>
    <n v="31"/>
    <n v="5"/>
    <n v="2"/>
    <n v="0"/>
    <n v="0"/>
    <n v="0"/>
    <n v="0"/>
    <n v="0"/>
    <n v="0"/>
    <n v="0"/>
    <n v="0"/>
    <n v="0"/>
    <n v="0"/>
    <n v="0"/>
    <n v="0"/>
    <n v="0"/>
    <n v="0"/>
    <n v="0"/>
    <n v="0"/>
    <n v="0"/>
    <n v="0"/>
    <n v="1"/>
    <n v="0"/>
    <n v="53"/>
    <n v="1"/>
    <n v="217"/>
    <n v="456"/>
    <n v="352"/>
    <n v="34"/>
    <n v="26"/>
    <m/>
    <m/>
    <m/>
    <m/>
    <m/>
    <m/>
    <m/>
  </r>
  <r>
    <x v="0"/>
    <x v="4"/>
    <x v="28"/>
    <x v="4"/>
    <n v="67"/>
    <n v="1"/>
    <n v="0"/>
    <n v="0"/>
    <n v="0"/>
    <n v="27"/>
    <n v="3"/>
    <n v="0"/>
    <n v="9"/>
    <n v="2"/>
    <n v="1"/>
    <n v="1"/>
    <n v="0"/>
    <n v="246"/>
    <n v="161"/>
    <n v="19"/>
    <n v="2"/>
    <n v="2"/>
    <n v="594"/>
    <n v="133"/>
    <n v="21"/>
    <n v="38"/>
    <n v="50"/>
    <n v="492"/>
    <n v="76"/>
    <n v="4"/>
    <n v="31"/>
    <n v="87"/>
    <n v="59"/>
    <n v="1"/>
    <n v="3"/>
    <n v="7"/>
    <n v="6"/>
    <n v="31"/>
    <n v="5"/>
    <n v="2"/>
    <n v="0"/>
    <n v="0"/>
    <n v="0"/>
    <n v="0"/>
    <n v="0"/>
    <n v="0"/>
    <n v="0"/>
    <n v="0"/>
    <n v="0"/>
    <n v="0"/>
    <n v="0"/>
    <n v="0"/>
    <n v="0"/>
    <n v="0"/>
    <n v="0"/>
    <n v="0"/>
    <n v="0"/>
    <n v="0"/>
    <n v="1"/>
    <n v="0"/>
    <n v="53"/>
    <n v="1"/>
    <n v="217"/>
    <n v="456"/>
    <n v="353"/>
    <n v="37"/>
    <n v="26"/>
    <m/>
    <m/>
    <m/>
    <m/>
    <m/>
    <m/>
    <m/>
  </r>
  <r>
    <x v="0"/>
    <x v="4"/>
    <x v="28"/>
    <x v="5"/>
    <n v="69"/>
    <n v="1"/>
    <n v="0"/>
    <n v="0"/>
    <n v="0"/>
    <n v="31"/>
    <n v="3"/>
    <n v="2"/>
    <n v="9"/>
    <n v="2"/>
    <n v="1"/>
    <n v="1"/>
    <n v="0"/>
    <n v="246"/>
    <n v="170"/>
    <n v="19"/>
    <n v="2"/>
    <n v="2"/>
    <n v="595"/>
    <n v="176"/>
    <n v="21"/>
    <n v="38"/>
    <n v="50"/>
    <n v="493"/>
    <n v="106"/>
    <n v="4"/>
    <n v="31"/>
    <n v="86"/>
    <n v="60"/>
    <n v="3"/>
    <n v="3"/>
    <n v="8"/>
    <n v="5"/>
    <n v="31"/>
    <n v="6"/>
    <n v="2"/>
    <n v="0"/>
    <n v="0"/>
    <n v="0"/>
    <n v="0"/>
    <n v="0"/>
    <n v="0"/>
    <n v="0"/>
    <n v="0"/>
    <n v="0"/>
    <n v="0"/>
    <n v="0"/>
    <n v="0"/>
    <n v="0"/>
    <n v="0"/>
    <n v="0"/>
    <n v="0"/>
    <n v="0"/>
    <n v="0"/>
    <n v="1"/>
    <n v="0"/>
    <n v="53"/>
    <n v="1"/>
    <n v="218"/>
    <n v="457"/>
    <n v="357"/>
    <n v="38"/>
    <n v="26"/>
    <m/>
    <m/>
    <m/>
    <m/>
    <m/>
    <m/>
    <m/>
  </r>
  <r>
    <x v="0"/>
    <x v="4"/>
    <x v="28"/>
    <x v="6"/>
    <n v="70"/>
    <n v="1"/>
    <n v="0"/>
    <n v="0"/>
    <n v="0"/>
    <n v="32"/>
    <n v="3"/>
    <n v="1"/>
    <n v="9"/>
    <n v="2"/>
    <n v="1"/>
    <n v="1"/>
    <n v="0"/>
    <n v="243"/>
    <n v="176"/>
    <n v="19"/>
    <n v="2"/>
    <n v="2"/>
    <n v="597"/>
    <n v="199"/>
    <n v="21"/>
    <n v="38"/>
    <n v="50"/>
    <n v="493"/>
    <n v="143"/>
    <n v="4"/>
    <n v="31"/>
    <n v="85"/>
    <n v="61"/>
    <n v="3"/>
    <n v="3"/>
    <n v="8"/>
    <n v="5"/>
    <n v="31"/>
    <n v="9"/>
    <n v="2"/>
    <n v="0"/>
    <n v="0"/>
    <n v="0"/>
    <n v="0"/>
    <n v="0"/>
    <n v="0"/>
    <n v="0"/>
    <n v="0"/>
    <n v="0"/>
    <n v="0"/>
    <n v="0"/>
    <n v="0"/>
    <n v="0"/>
    <n v="0"/>
    <n v="0"/>
    <n v="0"/>
    <n v="0"/>
    <n v="0"/>
    <n v="1"/>
    <n v="0"/>
    <n v="54"/>
    <n v="1"/>
    <n v="215"/>
    <n v="457"/>
    <n v="357"/>
    <n v="39"/>
    <n v="26"/>
    <m/>
    <m/>
    <m/>
    <m/>
    <m/>
    <m/>
    <m/>
  </r>
  <r>
    <x v="0"/>
    <x v="4"/>
    <x v="28"/>
    <x v="7"/>
    <n v="71"/>
    <n v="1"/>
    <n v="0"/>
    <n v="0"/>
    <n v="0"/>
    <n v="34"/>
    <n v="4"/>
    <n v="1"/>
    <n v="7"/>
    <n v="2"/>
    <n v="1"/>
    <n v="1"/>
    <n v="0"/>
    <n v="244"/>
    <n v="182"/>
    <n v="19"/>
    <n v="2"/>
    <n v="2"/>
    <n v="601"/>
    <n v="225"/>
    <n v="19"/>
    <n v="40"/>
    <n v="50"/>
    <n v="493"/>
    <n v="185"/>
    <n v="4"/>
    <n v="31"/>
    <n v="84"/>
    <n v="61"/>
    <n v="5"/>
    <n v="3"/>
    <n v="7"/>
    <n v="6"/>
    <n v="31"/>
    <n v="16"/>
    <n v="2"/>
    <n v="0"/>
    <n v="0"/>
    <n v="0"/>
    <n v="0"/>
    <n v="0"/>
    <n v="0"/>
    <n v="0"/>
    <n v="0"/>
    <n v="0"/>
    <n v="0"/>
    <n v="0"/>
    <n v="0"/>
    <n v="0"/>
    <n v="0"/>
    <n v="0"/>
    <n v="0"/>
    <n v="0"/>
    <n v="0"/>
    <n v="1"/>
    <n v="0"/>
    <n v="54"/>
    <n v="1"/>
    <n v="216"/>
    <n v="461"/>
    <n v="359"/>
    <n v="41"/>
    <n v="26"/>
    <m/>
    <m/>
    <m/>
    <m/>
    <m/>
    <m/>
    <m/>
  </r>
  <r>
    <x v="0"/>
    <x v="4"/>
    <x v="28"/>
    <x v="8"/>
    <n v="71"/>
    <n v="1"/>
    <n v="0"/>
    <n v="0"/>
    <n v="0"/>
    <n v="36"/>
    <n v="4"/>
    <n v="1"/>
    <n v="7"/>
    <n v="2"/>
    <n v="1"/>
    <n v="1"/>
    <n v="0"/>
    <n v="242"/>
    <n v="182"/>
    <n v="19"/>
    <n v="2"/>
    <n v="2"/>
    <n v="604"/>
    <n v="250"/>
    <n v="19"/>
    <n v="39"/>
    <n v="50"/>
    <n v="495"/>
    <n v="208"/>
    <n v="4"/>
    <n v="32"/>
    <n v="86"/>
    <n v="64"/>
    <n v="6"/>
    <n v="3"/>
    <n v="8"/>
    <n v="7"/>
    <n v="31"/>
    <n v="19"/>
    <n v="2"/>
    <n v="0"/>
    <n v="0"/>
    <n v="0"/>
    <n v="0"/>
    <n v="0"/>
    <n v="0"/>
    <n v="0"/>
    <n v="0"/>
    <n v="0"/>
    <n v="0"/>
    <n v="0"/>
    <n v="0"/>
    <n v="0"/>
    <n v="0"/>
    <n v="0"/>
    <n v="0"/>
    <n v="0"/>
    <n v="0"/>
    <n v="1"/>
    <n v="0"/>
    <n v="54"/>
    <n v="1"/>
    <n v="214"/>
    <n v="464"/>
    <n v="358"/>
    <n v="43"/>
    <n v="26"/>
    <n v="2339"/>
    <n v="397"/>
    <n v="0"/>
    <n v="31"/>
    <n v="178"/>
    <n v="635"/>
    <n v="1359"/>
  </r>
  <r>
    <x v="0"/>
    <x v="4"/>
    <x v="28"/>
    <x v="9"/>
    <n v="71"/>
    <n v="1"/>
    <n v="0"/>
    <n v="0"/>
    <n v="0"/>
    <n v="37"/>
    <n v="4"/>
    <n v="1"/>
    <n v="7"/>
    <n v="2"/>
    <n v="1"/>
    <n v="1"/>
    <n v="0"/>
    <n v="243"/>
    <n v="186"/>
    <n v="19"/>
    <n v="2"/>
    <n v="2"/>
    <n v="606"/>
    <n v="279"/>
    <n v="19"/>
    <n v="40"/>
    <n v="48"/>
    <n v="498"/>
    <n v="230"/>
    <n v="4"/>
    <n v="34"/>
    <n v="84"/>
    <n v="64"/>
    <n v="8"/>
    <n v="3"/>
    <n v="9"/>
    <n v="7"/>
    <n v="31"/>
    <n v="22"/>
    <n v="2"/>
    <n v="0"/>
    <n v="0"/>
    <n v="0"/>
    <n v="0"/>
    <n v="0"/>
    <n v="0"/>
    <n v="0"/>
    <n v="0"/>
    <n v="0"/>
    <n v="0"/>
    <n v="0"/>
    <n v="0"/>
    <n v="0"/>
    <n v="0"/>
    <n v="0"/>
    <n v="0"/>
    <n v="0"/>
    <n v="0"/>
    <n v="1"/>
    <n v="0"/>
    <n v="54"/>
    <n v="1"/>
    <n v="215"/>
    <n v="469"/>
    <n v="361"/>
    <n v="42"/>
    <n v="26"/>
    <n v="2346"/>
    <n v="499"/>
    <n v="0"/>
    <n v="31"/>
    <n v="178"/>
    <n v="632"/>
    <n v="1367"/>
  </r>
  <r>
    <x v="0"/>
    <x v="4"/>
    <x v="28"/>
    <x v="10"/>
    <n v="71"/>
    <n v="1"/>
    <n v="0"/>
    <n v="0"/>
    <n v="0"/>
    <n v="38"/>
    <n v="4"/>
    <n v="1"/>
    <n v="7"/>
    <n v="2"/>
    <n v="1"/>
    <n v="1"/>
    <n v="0"/>
    <n v="243"/>
    <n v="189"/>
    <n v="19"/>
    <n v="2"/>
    <n v="2"/>
    <n v="601"/>
    <n v="286"/>
    <n v="19"/>
    <n v="38"/>
    <n v="47"/>
    <n v="499"/>
    <n v="236"/>
    <n v="4"/>
    <n v="36"/>
    <n v="83"/>
    <n v="65"/>
    <n v="10"/>
    <n v="3"/>
    <n v="9"/>
    <n v="7"/>
    <n v="31"/>
    <n v="22"/>
    <n v="2"/>
    <n v="0"/>
    <n v="0"/>
    <n v="0"/>
    <n v="0"/>
    <n v="0"/>
    <n v="0"/>
    <n v="0"/>
    <n v="0"/>
    <n v="0"/>
    <n v="0"/>
    <n v="0"/>
    <n v="0"/>
    <n v="0"/>
    <n v="0"/>
    <n v="0"/>
    <n v="0"/>
    <n v="0"/>
    <n v="0"/>
    <n v="1"/>
    <n v="0"/>
    <n v="54"/>
    <n v="1"/>
    <n v="215"/>
    <n v="466"/>
    <n v="361"/>
    <n v="43"/>
    <n v="26"/>
    <n v="2348"/>
    <n v="552"/>
    <n v="0"/>
    <n v="31"/>
    <n v="176"/>
    <n v="626"/>
    <n v="1375"/>
  </r>
  <r>
    <x v="0"/>
    <x v="4"/>
    <x v="28"/>
    <x v="11"/>
    <n v="71"/>
    <n v="1"/>
    <n v="0"/>
    <n v="0"/>
    <n v="0"/>
    <n v="38"/>
    <n v="4"/>
    <n v="1"/>
    <n v="7"/>
    <n v="2"/>
    <n v="1"/>
    <n v="1"/>
    <n v="0"/>
    <n v="244"/>
    <n v="192"/>
    <n v="19"/>
    <n v="2"/>
    <n v="2"/>
    <n v="602"/>
    <n v="299"/>
    <n v="19"/>
    <n v="37"/>
    <n v="47"/>
    <n v="498"/>
    <n v="242"/>
    <n v="5"/>
    <n v="37"/>
    <n v="80"/>
    <n v="64"/>
    <n v="10"/>
    <n v="3"/>
    <n v="10"/>
    <n v="6"/>
    <n v="31"/>
    <n v="22"/>
    <n v="2"/>
    <n v="0"/>
    <n v="0"/>
    <n v="0"/>
    <n v="0"/>
    <n v="0"/>
    <n v="0"/>
    <n v="0"/>
    <n v="0"/>
    <n v="0"/>
    <n v="0"/>
    <n v="0"/>
    <n v="0"/>
    <n v="0"/>
    <n v="0"/>
    <n v="0"/>
    <n v="0"/>
    <n v="0"/>
    <n v="0"/>
    <n v="1"/>
    <n v="0"/>
    <n v="54"/>
    <n v="1"/>
    <n v="216"/>
    <n v="469"/>
    <n v="361"/>
    <n v="42"/>
    <n v="26"/>
    <n v="2351"/>
    <n v="608"/>
    <n v="0"/>
    <n v="30"/>
    <n v="177"/>
    <n v="621"/>
    <n v="1390"/>
  </r>
  <r>
    <x v="0"/>
    <x v="4"/>
    <x v="28"/>
    <x v="12"/>
    <n v="71"/>
    <n v="1"/>
    <n v="0"/>
    <n v="0"/>
    <n v="0"/>
    <n v="39"/>
    <n v="4"/>
    <n v="1"/>
    <n v="7"/>
    <n v="2"/>
    <n v="1"/>
    <n v="1"/>
    <n v="0"/>
    <n v="244"/>
    <n v="192"/>
    <n v="19"/>
    <n v="2"/>
    <n v="2"/>
    <n v="607"/>
    <n v="306"/>
    <n v="20"/>
    <n v="41"/>
    <n v="45"/>
    <n v="498"/>
    <n v="248"/>
    <n v="5"/>
    <n v="39"/>
    <n v="79"/>
    <n v="63"/>
    <n v="9"/>
    <n v="3"/>
    <n v="10"/>
    <n v="6"/>
    <n v="31"/>
    <n v="22"/>
    <n v="2"/>
    <n v="0"/>
    <n v="0"/>
    <n v="0"/>
    <n v="0"/>
    <n v="0"/>
    <n v="0"/>
    <n v="0"/>
    <n v="0"/>
    <n v="0"/>
    <n v="0"/>
    <n v="0"/>
    <n v="0"/>
    <n v="0"/>
    <n v="0"/>
    <n v="0"/>
    <n v="0"/>
    <n v="0"/>
    <n v="0"/>
    <n v="1"/>
    <n v="0"/>
    <n v="54"/>
    <n v="1"/>
    <n v="216"/>
    <n v="471"/>
    <n v="360"/>
    <n v="41"/>
    <n v="26"/>
    <n v="2343"/>
    <n v="646"/>
    <n v="0"/>
    <n v="29"/>
    <n v="176"/>
    <n v="610"/>
    <n v="1391"/>
  </r>
  <r>
    <x v="0"/>
    <x v="4"/>
    <x v="28"/>
    <x v="13"/>
    <n v="71"/>
    <n v="1"/>
    <n v="0"/>
    <n v="0"/>
    <n v="0"/>
    <n v="39"/>
    <n v="4"/>
    <n v="1"/>
    <n v="7"/>
    <n v="2"/>
    <n v="1"/>
    <n v="1"/>
    <n v="0"/>
    <n v="244"/>
    <n v="193"/>
    <n v="19"/>
    <n v="2"/>
    <n v="2"/>
    <n v="608"/>
    <n v="306"/>
    <n v="20"/>
    <n v="41"/>
    <n v="46"/>
    <n v="498"/>
    <n v="250"/>
    <n v="5"/>
    <n v="39"/>
    <n v="81"/>
    <n v="64"/>
    <n v="9"/>
    <n v="3"/>
    <n v="10"/>
    <n v="6"/>
    <n v="31"/>
    <n v="22"/>
    <n v="2"/>
    <n v="0"/>
    <n v="0"/>
    <n v="0"/>
    <n v="0"/>
    <n v="0"/>
    <n v="0"/>
    <n v="0"/>
    <n v="0"/>
    <n v="0"/>
    <n v="0"/>
    <n v="0"/>
    <n v="0"/>
    <n v="0"/>
    <n v="0"/>
    <n v="0"/>
    <n v="0"/>
    <n v="0"/>
    <n v="0"/>
    <n v="1"/>
    <n v="0"/>
    <n v="55"/>
    <n v="1"/>
    <n v="216"/>
    <n v="473"/>
    <n v="358"/>
    <n v="41"/>
    <n v="26"/>
    <n v="2346"/>
    <n v="665"/>
    <n v="0"/>
    <n v="29"/>
    <n v="176"/>
    <n v="615"/>
    <n v="1391"/>
  </r>
  <r>
    <x v="0"/>
    <x v="4"/>
    <x v="28"/>
    <x v="14"/>
    <n v="71"/>
    <n v="1"/>
    <n v="0"/>
    <n v="0"/>
    <n v="0"/>
    <n v="39"/>
    <n v="4"/>
    <n v="1"/>
    <n v="7"/>
    <n v="2"/>
    <n v="1"/>
    <n v="1"/>
    <n v="0"/>
    <n v="245"/>
    <n v="195"/>
    <n v="19"/>
    <n v="2"/>
    <n v="2"/>
    <n v="608"/>
    <n v="313"/>
    <n v="20"/>
    <n v="41"/>
    <n v="47"/>
    <n v="495"/>
    <n v="252"/>
    <n v="5"/>
    <n v="42"/>
    <n v="75"/>
    <n v="64"/>
    <n v="10"/>
    <n v="3"/>
    <n v="11"/>
    <n v="5"/>
    <n v="31"/>
    <n v="22"/>
    <n v="2"/>
    <n v="0"/>
    <n v="0"/>
    <n v="0"/>
    <n v="0"/>
    <n v="0"/>
    <n v="0"/>
    <n v="0"/>
    <n v="0"/>
    <n v="0"/>
    <n v="0"/>
    <n v="0"/>
    <n v="0"/>
    <n v="0"/>
    <n v="0"/>
    <n v="0"/>
    <n v="0"/>
    <n v="0"/>
    <n v="0"/>
    <n v="1"/>
    <n v="0"/>
    <n v="56"/>
    <n v="1"/>
    <n v="217"/>
    <n v="472"/>
    <n v="360"/>
    <n v="41"/>
    <n v="26"/>
    <n v="2342"/>
    <n v="682"/>
    <n v="0"/>
    <n v="29"/>
    <n v="180"/>
    <n v="601"/>
    <n v="1398"/>
  </r>
  <r>
    <x v="0"/>
    <x v="4"/>
    <x v="28"/>
    <x v="15"/>
    <n v="70"/>
    <n v="1"/>
    <n v="0"/>
    <n v="0"/>
    <n v="0"/>
    <n v="39"/>
    <n v="3"/>
    <n v="1"/>
    <n v="7"/>
    <n v="2"/>
    <n v="1"/>
    <n v="1"/>
    <n v="0"/>
    <n v="245"/>
    <n v="195"/>
    <n v="19"/>
    <n v="2"/>
    <n v="2"/>
    <n v="609"/>
    <n v="316"/>
    <n v="20"/>
    <n v="42"/>
    <n v="44"/>
    <n v="496"/>
    <n v="255"/>
    <n v="5"/>
    <n v="42"/>
    <n v="76"/>
    <n v="64"/>
    <n v="12"/>
    <n v="3"/>
    <n v="11"/>
    <n v="5"/>
    <n v="31"/>
    <n v="22"/>
    <n v="2"/>
    <n v="0"/>
    <n v="0"/>
    <n v="0"/>
    <n v="0"/>
    <n v="0"/>
    <n v="0"/>
    <n v="0"/>
    <n v="0"/>
    <n v="0"/>
    <n v="0"/>
    <n v="0"/>
    <n v="0"/>
    <n v="0"/>
    <n v="0"/>
    <n v="0"/>
    <n v="0"/>
    <n v="0"/>
    <n v="0"/>
    <n v="1"/>
    <n v="0"/>
    <n v="56"/>
    <n v="1"/>
    <n v="217"/>
    <n v="475"/>
    <n v="359"/>
    <n v="41"/>
    <n v="26"/>
    <n v="2345"/>
    <n v="697"/>
    <n v="0"/>
    <n v="29"/>
    <n v="180"/>
    <n v="603"/>
    <n v="1402"/>
  </r>
  <r>
    <x v="0"/>
    <x v="4"/>
    <x v="28"/>
    <x v="16"/>
    <n v="70"/>
    <n v="1"/>
    <n v="0"/>
    <n v="0"/>
    <n v="0"/>
    <n v="39"/>
    <n v="3"/>
    <n v="1"/>
    <n v="7"/>
    <n v="2"/>
    <n v="1"/>
    <n v="1"/>
    <n v="0"/>
    <n v="244"/>
    <n v="195"/>
    <n v="18"/>
    <n v="2"/>
    <n v="2"/>
    <n v="605"/>
    <n v="318"/>
    <n v="18"/>
    <n v="42"/>
    <n v="45"/>
    <n v="496"/>
    <n v="258"/>
    <n v="5"/>
    <n v="41"/>
    <n v="77"/>
    <n v="65"/>
    <n v="12"/>
    <n v="3"/>
    <n v="12"/>
    <n v="5"/>
    <n v="30"/>
    <n v="22"/>
    <n v="1"/>
    <n v="0"/>
    <n v="0"/>
    <n v="0"/>
    <n v="0"/>
    <n v="0"/>
    <n v="0"/>
    <n v="0"/>
    <n v="0"/>
    <n v="0"/>
    <n v="0"/>
    <n v="0"/>
    <n v="0"/>
    <n v="0"/>
    <n v="0"/>
    <n v="0"/>
    <n v="0"/>
    <n v="0"/>
    <n v="0"/>
    <n v="1"/>
    <n v="0"/>
    <n v="56"/>
    <n v="1"/>
    <n v="217"/>
    <n v="473"/>
    <n v="359"/>
    <n v="41"/>
    <n v="26"/>
    <n v="2348"/>
    <n v="712"/>
    <n v="0"/>
    <n v="30"/>
    <n v="178"/>
    <n v="605"/>
    <n v="1403"/>
  </r>
  <r>
    <x v="0"/>
    <x v="1"/>
    <x v="29"/>
    <x v="0"/>
    <n v="85"/>
    <n v="0"/>
    <n v="0"/>
    <n v="0"/>
    <n v="0"/>
    <n v="19"/>
    <n v="0"/>
    <n v="3"/>
    <n v="3"/>
    <n v="3"/>
    <n v="0"/>
    <n v="1"/>
    <n v="0"/>
    <n v="360"/>
    <n v="2"/>
    <n v="146"/>
    <n v="8"/>
    <n v="5"/>
    <n v="1025"/>
    <n v="0"/>
    <n v="70"/>
    <n v="109"/>
    <n v="69"/>
    <n v="555"/>
    <n v="29"/>
    <n v="1"/>
    <n v="31"/>
    <n v="81"/>
    <n v="79"/>
    <n v="0"/>
    <n v="1"/>
    <n v="9"/>
    <n v="11"/>
    <n v="38"/>
    <n v="0"/>
    <n v="8"/>
    <n v="1"/>
    <n v="0"/>
    <n v="0"/>
    <n v="0"/>
    <n v="0"/>
    <n v="0"/>
    <n v="0"/>
    <n v="0"/>
    <n v="0"/>
    <n v="0"/>
    <n v="0"/>
    <n v="0"/>
    <n v="0"/>
    <n v="17"/>
    <n v="16"/>
    <n v="0"/>
    <n v="0"/>
    <n v="1"/>
    <m/>
    <m/>
    <m/>
    <m/>
    <m/>
    <m/>
    <m/>
    <m/>
    <m/>
    <m/>
    <m/>
    <m/>
    <m/>
    <m/>
    <m/>
    <m/>
  </r>
  <r>
    <x v="0"/>
    <x v="1"/>
    <x v="29"/>
    <x v="1"/>
    <n v="85"/>
    <n v="0"/>
    <n v="0"/>
    <n v="0"/>
    <n v="0"/>
    <n v="27"/>
    <n v="0"/>
    <n v="3"/>
    <n v="3"/>
    <n v="3"/>
    <n v="0"/>
    <n v="2"/>
    <n v="0"/>
    <n v="362"/>
    <n v="2"/>
    <n v="202"/>
    <n v="8"/>
    <n v="6"/>
    <n v="1028"/>
    <n v="0"/>
    <n v="116"/>
    <n v="109"/>
    <n v="69"/>
    <n v="557"/>
    <n v="38"/>
    <n v="1"/>
    <n v="30"/>
    <n v="80"/>
    <n v="79"/>
    <n v="0"/>
    <n v="2"/>
    <n v="9"/>
    <n v="11"/>
    <n v="38"/>
    <n v="0"/>
    <n v="10"/>
    <n v="1"/>
    <n v="0"/>
    <n v="0"/>
    <n v="0"/>
    <n v="0"/>
    <n v="0"/>
    <n v="0"/>
    <n v="0"/>
    <n v="0"/>
    <n v="0"/>
    <n v="0"/>
    <n v="0"/>
    <n v="0"/>
    <n v="17"/>
    <n v="16"/>
    <n v="0"/>
    <n v="0"/>
    <n v="1"/>
    <m/>
    <m/>
    <m/>
    <m/>
    <m/>
    <m/>
    <m/>
    <m/>
    <m/>
    <m/>
    <m/>
    <m/>
    <m/>
    <m/>
    <m/>
    <m/>
  </r>
  <r>
    <x v="0"/>
    <x v="1"/>
    <x v="29"/>
    <x v="2"/>
    <n v="84"/>
    <n v="0"/>
    <n v="0"/>
    <n v="0"/>
    <n v="0"/>
    <n v="29"/>
    <n v="0"/>
    <n v="3"/>
    <n v="3"/>
    <n v="4"/>
    <n v="2"/>
    <n v="0"/>
    <n v="0"/>
    <n v="362"/>
    <n v="223"/>
    <n v="17"/>
    <n v="8"/>
    <n v="6"/>
    <n v="1026"/>
    <n v="160"/>
    <n v="15"/>
    <n v="106"/>
    <n v="67"/>
    <n v="558"/>
    <n v="53"/>
    <n v="1"/>
    <n v="29"/>
    <n v="80"/>
    <n v="79"/>
    <n v="2"/>
    <n v="0"/>
    <n v="9"/>
    <n v="10"/>
    <n v="37"/>
    <n v="10"/>
    <n v="1"/>
    <n v="1"/>
    <n v="0"/>
    <n v="0"/>
    <n v="0"/>
    <n v="0"/>
    <n v="0"/>
    <n v="0"/>
    <n v="0"/>
    <n v="0"/>
    <n v="0"/>
    <n v="0"/>
    <n v="0"/>
    <n v="0"/>
    <n v="2"/>
    <n v="0"/>
    <n v="0"/>
    <n v="0"/>
    <n v="0"/>
    <n v="0"/>
    <n v="0"/>
    <n v="77"/>
    <n v="4"/>
    <n v="324"/>
    <n v="782"/>
    <n v="433"/>
    <n v="50"/>
    <n v="34"/>
    <m/>
    <m/>
    <m/>
    <m/>
    <m/>
    <m/>
    <m/>
  </r>
  <r>
    <x v="0"/>
    <x v="1"/>
    <x v="29"/>
    <x v="3"/>
    <n v="85"/>
    <n v="0"/>
    <n v="0"/>
    <n v="0"/>
    <n v="0"/>
    <n v="35"/>
    <n v="0"/>
    <n v="4"/>
    <n v="3"/>
    <n v="4"/>
    <n v="3"/>
    <n v="0"/>
    <n v="0"/>
    <n v="362"/>
    <n v="238"/>
    <n v="17"/>
    <n v="8"/>
    <n v="6"/>
    <n v="1022"/>
    <n v="198"/>
    <n v="15"/>
    <n v="103"/>
    <n v="65"/>
    <n v="560"/>
    <n v="74"/>
    <n v="2"/>
    <n v="29"/>
    <n v="81"/>
    <n v="80"/>
    <n v="3"/>
    <n v="0"/>
    <n v="10"/>
    <n v="10"/>
    <n v="37"/>
    <n v="10"/>
    <n v="1"/>
    <n v="1"/>
    <n v="0"/>
    <n v="0"/>
    <n v="0"/>
    <n v="0"/>
    <n v="0"/>
    <n v="0"/>
    <n v="0"/>
    <n v="0"/>
    <n v="0"/>
    <n v="0"/>
    <n v="0"/>
    <n v="0"/>
    <n v="2"/>
    <n v="0"/>
    <n v="0"/>
    <n v="0"/>
    <n v="0"/>
    <n v="0"/>
    <n v="0"/>
    <n v="77"/>
    <n v="4"/>
    <n v="324"/>
    <n v="782"/>
    <n v="436"/>
    <n v="50"/>
    <n v="34"/>
    <m/>
    <m/>
    <m/>
    <m/>
    <m/>
    <m/>
    <m/>
  </r>
  <r>
    <x v="0"/>
    <x v="1"/>
    <x v="29"/>
    <x v="4"/>
    <n v="85"/>
    <n v="0"/>
    <n v="0"/>
    <n v="0"/>
    <n v="0"/>
    <n v="36"/>
    <n v="0"/>
    <n v="4"/>
    <n v="3"/>
    <n v="4"/>
    <n v="3"/>
    <n v="0"/>
    <n v="0"/>
    <n v="361"/>
    <n v="248"/>
    <n v="17"/>
    <n v="8"/>
    <n v="6"/>
    <n v="1022"/>
    <n v="247"/>
    <n v="15"/>
    <n v="102"/>
    <n v="64"/>
    <n v="560"/>
    <n v="94"/>
    <n v="2"/>
    <n v="28"/>
    <n v="85"/>
    <n v="81"/>
    <n v="5"/>
    <n v="0"/>
    <n v="10"/>
    <n v="9"/>
    <n v="36"/>
    <n v="10"/>
    <n v="1"/>
    <n v="1"/>
    <n v="0"/>
    <n v="0"/>
    <n v="0"/>
    <n v="0"/>
    <n v="0"/>
    <n v="0"/>
    <n v="0"/>
    <n v="0"/>
    <n v="0"/>
    <n v="0"/>
    <n v="0"/>
    <n v="0"/>
    <n v="1"/>
    <n v="0"/>
    <n v="0"/>
    <n v="0"/>
    <n v="0"/>
    <n v="0"/>
    <n v="0"/>
    <n v="77"/>
    <n v="4"/>
    <n v="324"/>
    <n v="787"/>
    <n v="432"/>
    <n v="51"/>
    <n v="33"/>
    <m/>
    <m/>
    <m/>
    <m/>
    <m/>
    <m/>
    <m/>
  </r>
  <r>
    <x v="0"/>
    <x v="1"/>
    <x v="29"/>
    <x v="5"/>
    <n v="85"/>
    <n v="0"/>
    <n v="0"/>
    <n v="0"/>
    <n v="0"/>
    <n v="41"/>
    <n v="0"/>
    <n v="4"/>
    <n v="3"/>
    <n v="4"/>
    <n v="3"/>
    <n v="0"/>
    <n v="0"/>
    <n v="361"/>
    <n v="259"/>
    <n v="17"/>
    <n v="8"/>
    <n v="6"/>
    <n v="1022"/>
    <n v="309"/>
    <n v="15"/>
    <n v="101"/>
    <n v="64"/>
    <n v="560"/>
    <n v="123"/>
    <n v="2"/>
    <n v="28"/>
    <n v="87"/>
    <n v="81"/>
    <n v="6"/>
    <n v="0"/>
    <n v="10"/>
    <n v="9"/>
    <n v="37"/>
    <n v="12"/>
    <n v="1"/>
    <n v="1"/>
    <n v="0"/>
    <n v="0"/>
    <n v="0"/>
    <n v="0"/>
    <n v="0"/>
    <n v="0"/>
    <n v="0"/>
    <n v="0"/>
    <n v="0"/>
    <n v="0"/>
    <n v="0"/>
    <n v="0"/>
    <n v="1"/>
    <n v="0"/>
    <n v="0"/>
    <n v="0"/>
    <n v="0"/>
    <n v="0"/>
    <n v="0"/>
    <n v="77"/>
    <n v="4"/>
    <n v="325"/>
    <n v="791"/>
    <n v="431"/>
    <n v="52"/>
    <n v="34"/>
    <m/>
    <m/>
    <m/>
    <m/>
    <m/>
    <m/>
    <m/>
  </r>
  <r>
    <x v="0"/>
    <x v="1"/>
    <x v="29"/>
    <x v="6"/>
    <n v="86"/>
    <n v="0"/>
    <n v="0"/>
    <n v="0"/>
    <n v="0"/>
    <n v="45"/>
    <n v="0"/>
    <n v="4"/>
    <n v="4"/>
    <n v="5"/>
    <n v="4"/>
    <n v="0"/>
    <n v="0"/>
    <n v="361"/>
    <n v="269"/>
    <n v="17"/>
    <n v="8"/>
    <n v="6"/>
    <n v="1022"/>
    <n v="344"/>
    <n v="15"/>
    <n v="95"/>
    <n v="61"/>
    <n v="562"/>
    <n v="174"/>
    <n v="2"/>
    <n v="28"/>
    <n v="87"/>
    <n v="81"/>
    <n v="7"/>
    <n v="0"/>
    <n v="10"/>
    <n v="9"/>
    <n v="37"/>
    <n v="19"/>
    <n v="1"/>
    <n v="1"/>
    <n v="0"/>
    <n v="0"/>
    <n v="0"/>
    <n v="0"/>
    <n v="0"/>
    <n v="0"/>
    <n v="0"/>
    <n v="0"/>
    <n v="0"/>
    <n v="0"/>
    <n v="0"/>
    <n v="0"/>
    <n v="1"/>
    <n v="0"/>
    <n v="0"/>
    <n v="0"/>
    <n v="0"/>
    <n v="0"/>
    <n v="0"/>
    <n v="77"/>
    <n v="5"/>
    <n v="325"/>
    <n v="800"/>
    <n v="432"/>
    <n v="52"/>
    <n v="34"/>
    <m/>
    <m/>
    <m/>
    <m/>
    <m/>
    <m/>
    <m/>
  </r>
  <r>
    <x v="0"/>
    <x v="1"/>
    <x v="29"/>
    <x v="7"/>
    <n v="86"/>
    <n v="0"/>
    <n v="0"/>
    <n v="0"/>
    <n v="0"/>
    <n v="50"/>
    <n v="0"/>
    <n v="4"/>
    <n v="4"/>
    <n v="5"/>
    <n v="4"/>
    <n v="0"/>
    <n v="0"/>
    <n v="361"/>
    <n v="275"/>
    <n v="17"/>
    <n v="8"/>
    <n v="6"/>
    <n v="1024"/>
    <n v="397"/>
    <n v="15"/>
    <n v="94"/>
    <n v="63"/>
    <n v="561"/>
    <n v="207"/>
    <n v="2"/>
    <n v="28"/>
    <n v="83"/>
    <n v="83"/>
    <n v="9"/>
    <n v="0"/>
    <n v="10"/>
    <n v="11"/>
    <n v="37"/>
    <n v="22"/>
    <n v="1"/>
    <n v="1"/>
    <n v="0"/>
    <n v="0"/>
    <n v="0"/>
    <n v="0"/>
    <n v="0"/>
    <n v="0"/>
    <n v="0"/>
    <n v="0"/>
    <n v="0"/>
    <n v="0"/>
    <n v="0"/>
    <n v="0"/>
    <n v="1"/>
    <n v="0"/>
    <n v="0"/>
    <n v="0"/>
    <n v="0"/>
    <n v="0"/>
    <n v="0"/>
    <n v="77"/>
    <n v="5"/>
    <n v="325"/>
    <n v="803"/>
    <n v="436"/>
    <n v="53"/>
    <n v="34"/>
    <m/>
    <m/>
    <m/>
    <m/>
    <m/>
    <m/>
    <m/>
  </r>
  <r>
    <x v="0"/>
    <x v="1"/>
    <x v="29"/>
    <x v="8"/>
    <n v="86"/>
    <n v="0"/>
    <n v="0"/>
    <n v="0"/>
    <n v="0"/>
    <n v="54"/>
    <n v="0"/>
    <n v="4"/>
    <n v="4"/>
    <n v="5"/>
    <n v="4"/>
    <n v="0"/>
    <n v="0"/>
    <n v="360"/>
    <n v="285"/>
    <n v="16"/>
    <n v="8"/>
    <n v="6"/>
    <n v="1029"/>
    <n v="446"/>
    <n v="15"/>
    <n v="89"/>
    <n v="62"/>
    <n v="562"/>
    <n v="253"/>
    <n v="2"/>
    <n v="25"/>
    <n v="83"/>
    <n v="83"/>
    <n v="17"/>
    <n v="0"/>
    <n v="10"/>
    <n v="11"/>
    <n v="38"/>
    <n v="31"/>
    <n v="1"/>
    <n v="1"/>
    <n v="0"/>
    <n v="0"/>
    <n v="0"/>
    <n v="0"/>
    <n v="0"/>
    <n v="0"/>
    <n v="0"/>
    <n v="0"/>
    <n v="0"/>
    <n v="0"/>
    <n v="0"/>
    <n v="0"/>
    <n v="1"/>
    <n v="0"/>
    <n v="0"/>
    <n v="0"/>
    <n v="0"/>
    <n v="0"/>
    <n v="0"/>
    <n v="77"/>
    <n v="5"/>
    <n v="325"/>
    <n v="812"/>
    <n v="438"/>
    <n v="54"/>
    <n v="36"/>
    <n v="2950"/>
    <n v="563"/>
    <n v="0"/>
    <n v="16"/>
    <n v="276"/>
    <n v="668"/>
    <n v="1828"/>
  </r>
  <r>
    <x v="0"/>
    <x v="1"/>
    <x v="29"/>
    <x v="9"/>
    <n v="87"/>
    <n v="0"/>
    <n v="0"/>
    <n v="0"/>
    <n v="0"/>
    <n v="61"/>
    <n v="0"/>
    <n v="4"/>
    <n v="4"/>
    <n v="5"/>
    <n v="4"/>
    <n v="0"/>
    <n v="0"/>
    <n v="359"/>
    <n v="288"/>
    <n v="16"/>
    <n v="8"/>
    <n v="7"/>
    <n v="1029"/>
    <n v="497"/>
    <n v="15"/>
    <n v="87"/>
    <n v="60"/>
    <n v="558"/>
    <n v="281"/>
    <n v="2"/>
    <n v="25"/>
    <n v="83"/>
    <n v="84"/>
    <n v="24"/>
    <n v="0"/>
    <n v="10"/>
    <n v="11"/>
    <n v="39"/>
    <n v="32"/>
    <n v="1"/>
    <n v="1"/>
    <n v="0"/>
    <n v="0"/>
    <n v="0"/>
    <n v="0"/>
    <n v="0"/>
    <n v="0"/>
    <n v="0"/>
    <n v="0"/>
    <n v="0"/>
    <n v="0"/>
    <n v="0"/>
    <n v="0"/>
    <n v="1"/>
    <n v="0"/>
    <n v="0"/>
    <n v="0"/>
    <n v="0"/>
    <n v="0"/>
    <n v="0"/>
    <n v="78"/>
    <n v="5"/>
    <n v="323"/>
    <n v="816"/>
    <n v="435"/>
    <n v="56"/>
    <n v="37"/>
    <n v="2954"/>
    <n v="724"/>
    <n v="0"/>
    <n v="16"/>
    <n v="272"/>
    <n v="671"/>
    <n v="1840"/>
  </r>
  <r>
    <x v="0"/>
    <x v="1"/>
    <x v="29"/>
    <x v="10"/>
    <n v="87"/>
    <n v="0"/>
    <n v="0"/>
    <n v="0"/>
    <n v="0"/>
    <n v="62"/>
    <n v="0"/>
    <n v="4"/>
    <n v="4"/>
    <n v="5"/>
    <n v="4"/>
    <n v="0"/>
    <n v="0"/>
    <n v="360"/>
    <n v="290"/>
    <n v="16"/>
    <n v="8"/>
    <n v="7"/>
    <n v="1027"/>
    <n v="523"/>
    <n v="15"/>
    <n v="85"/>
    <n v="59"/>
    <n v="562"/>
    <n v="293"/>
    <n v="2"/>
    <n v="25"/>
    <n v="85"/>
    <n v="84"/>
    <n v="28"/>
    <n v="0"/>
    <n v="10"/>
    <n v="11"/>
    <n v="39"/>
    <n v="32"/>
    <n v="1"/>
    <n v="1"/>
    <n v="0"/>
    <n v="0"/>
    <n v="0"/>
    <n v="0"/>
    <n v="0"/>
    <n v="0"/>
    <n v="0"/>
    <n v="0"/>
    <n v="0"/>
    <n v="0"/>
    <n v="0"/>
    <n v="0"/>
    <n v="1"/>
    <n v="0"/>
    <n v="0"/>
    <n v="0"/>
    <n v="0"/>
    <n v="0"/>
    <n v="0"/>
    <n v="78"/>
    <n v="5"/>
    <n v="324"/>
    <n v="820"/>
    <n v="439"/>
    <n v="57"/>
    <n v="37"/>
    <n v="2969"/>
    <n v="789"/>
    <n v="0"/>
    <n v="16"/>
    <n v="272"/>
    <n v="673"/>
    <n v="1857"/>
  </r>
  <r>
    <x v="0"/>
    <x v="1"/>
    <x v="29"/>
    <x v="11"/>
    <n v="87"/>
    <n v="0"/>
    <n v="0"/>
    <n v="0"/>
    <n v="0"/>
    <n v="62"/>
    <n v="0"/>
    <n v="4"/>
    <n v="4"/>
    <n v="5"/>
    <n v="4"/>
    <n v="0"/>
    <n v="0"/>
    <n v="360"/>
    <n v="294"/>
    <n v="16"/>
    <n v="8"/>
    <n v="7"/>
    <n v="1026"/>
    <n v="545"/>
    <n v="15"/>
    <n v="84"/>
    <n v="59"/>
    <n v="564"/>
    <n v="304"/>
    <n v="2"/>
    <n v="25"/>
    <n v="84"/>
    <n v="84"/>
    <n v="31"/>
    <n v="0"/>
    <n v="10"/>
    <n v="11"/>
    <n v="39"/>
    <n v="32"/>
    <n v="1"/>
    <n v="1"/>
    <n v="0"/>
    <n v="0"/>
    <n v="0"/>
    <n v="0"/>
    <n v="0"/>
    <n v="0"/>
    <n v="0"/>
    <n v="0"/>
    <n v="0"/>
    <n v="0"/>
    <n v="0"/>
    <n v="0"/>
    <n v="1"/>
    <n v="0"/>
    <n v="0"/>
    <n v="0"/>
    <n v="0"/>
    <n v="0"/>
    <n v="0"/>
    <n v="78"/>
    <n v="5"/>
    <n v="324"/>
    <n v="821"/>
    <n v="442"/>
    <n v="59"/>
    <n v="37"/>
    <n v="2975"/>
    <n v="845"/>
    <n v="0"/>
    <n v="16"/>
    <n v="273"/>
    <n v="669"/>
    <n v="1874"/>
  </r>
  <r>
    <x v="0"/>
    <x v="1"/>
    <x v="29"/>
    <x v="12"/>
    <n v="86"/>
    <n v="0"/>
    <n v="0"/>
    <n v="0"/>
    <n v="0"/>
    <n v="62"/>
    <n v="0"/>
    <n v="4"/>
    <n v="4"/>
    <n v="6"/>
    <n v="5"/>
    <n v="0"/>
    <n v="0"/>
    <n v="361"/>
    <n v="298"/>
    <n v="16"/>
    <n v="8"/>
    <n v="7"/>
    <n v="1027"/>
    <n v="556"/>
    <n v="15"/>
    <n v="83"/>
    <n v="59"/>
    <n v="566"/>
    <n v="311"/>
    <n v="2"/>
    <n v="25"/>
    <n v="85"/>
    <n v="83"/>
    <n v="32"/>
    <n v="0"/>
    <n v="10"/>
    <n v="11"/>
    <n v="39"/>
    <n v="32"/>
    <n v="1"/>
    <n v="1"/>
    <n v="0"/>
    <n v="0"/>
    <n v="0"/>
    <n v="0"/>
    <n v="0"/>
    <n v="0"/>
    <n v="0"/>
    <n v="0"/>
    <n v="0"/>
    <n v="0"/>
    <n v="0"/>
    <n v="0"/>
    <n v="1"/>
    <n v="0"/>
    <n v="0"/>
    <n v="0"/>
    <n v="0"/>
    <n v="0"/>
    <n v="0"/>
    <n v="77"/>
    <n v="6"/>
    <n v="325"/>
    <n v="824"/>
    <n v="442"/>
    <n v="58"/>
    <n v="37"/>
    <n v="2978"/>
    <n v="880"/>
    <n v="0"/>
    <n v="16"/>
    <n v="271"/>
    <n v="669"/>
    <n v="1878"/>
  </r>
  <r>
    <x v="0"/>
    <x v="1"/>
    <x v="29"/>
    <x v="13"/>
    <n v="85"/>
    <n v="0"/>
    <n v="0"/>
    <n v="0"/>
    <n v="0"/>
    <n v="62"/>
    <n v="0"/>
    <n v="4"/>
    <n v="4"/>
    <n v="6"/>
    <n v="5"/>
    <n v="0"/>
    <n v="0"/>
    <n v="360"/>
    <n v="298"/>
    <n v="16"/>
    <n v="8"/>
    <n v="7"/>
    <n v="1027"/>
    <n v="559"/>
    <n v="15"/>
    <n v="83"/>
    <n v="59"/>
    <n v="566"/>
    <n v="313"/>
    <n v="2"/>
    <n v="25"/>
    <n v="86"/>
    <n v="85"/>
    <n v="35"/>
    <n v="0"/>
    <n v="10"/>
    <n v="11"/>
    <n v="39"/>
    <n v="32"/>
    <n v="1"/>
    <n v="1"/>
    <n v="0"/>
    <n v="0"/>
    <n v="0"/>
    <n v="0"/>
    <n v="0"/>
    <n v="0"/>
    <n v="0"/>
    <n v="0"/>
    <n v="0"/>
    <n v="0"/>
    <n v="0"/>
    <n v="0"/>
    <n v="1"/>
    <n v="0"/>
    <n v="0"/>
    <n v="0"/>
    <n v="0"/>
    <n v="0"/>
    <n v="0"/>
    <n v="76"/>
    <n v="6"/>
    <n v="324"/>
    <n v="825"/>
    <n v="442"/>
    <n v="60"/>
    <n v="37"/>
    <n v="2981"/>
    <n v="907"/>
    <n v="0"/>
    <n v="16"/>
    <n v="270"/>
    <n v="669"/>
    <n v="1882"/>
  </r>
  <r>
    <x v="0"/>
    <x v="1"/>
    <x v="29"/>
    <x v="14"/>
    <n v="84"/>
    <n v="0"/>
    <n v="0"/>
    <n v="0"/>
    <n v="0"/>
    <n v="63"/>
    <n v="0"/>
    <n v="4"/>
    <n v="4"/>
    <n v="6"/>
    <n v="5"/>
    <n v="0"/>
    <n v="0"/>
    <n v="359"/>
    <n v="299"/>
    <n v="15"/>
    <n v="8"/>
    <n v="7"/>
    <n v="1027"/>
    <n v="568"/>
    <n v="15"/>
    <n v="82"/>
    <n v="59"/>
    <n v="565"/>
    <n v="316"/>
    <n v="2"/>
    <n v="25"/>
    <n v="86"/>
    <n v="85"/>
    <n v="34"/>
    <n v="0"/>
    <n v="10"/>
    <n v="11"/>
    <n v="38"/>
    <n v="32"/>
    <n v="1"/>
    <n v="1"/>
    <n v="0"/>
    <n v="0"/>
    <n v="0"/>
    <n v="0"/>
    <n v="0"/>
    <n v="0"/>
    <n v="0"/>
    <n v="0"/>
    <n v="0"/>
    <n v="0"/>
    <n v="0"/>
    <n v="0"/>
    <n v="1"/>
    <n v="0"/>
    <n v="0"/>
    <n v="0"/>
    <n v="0"/>
    <n v="0"/>
    <n v="0"/>
    <n v="75"/>
    <n v="6"/>
    <n v="324"/>
    <n v="829"/>
    <n v="441"/>
    <n v="59"/>
    <n v="36"/>
    <n v="2989"/>
    <n v="931"/>
    <n v="0"/>
    <n v="16"/>
    <n v="273"/>
    <n v="670"/>
    <n v="1889"/>
  </r>
  <r>
    <x v="0"/>
    <x v="1"/>
    <x v="29"/>
    <x v="15"/>
    <n v="84"/>
    <n v="0"/>
    <n v="0"/>
    <n v="0"/>
    <n v="0"/>
    <n v="63"/>
    <n v="0"/>
    <n v="4"/>
    <n v="4"/>
    <n v="6"/>
    <n v="5"/>
    <n v="0"/>
    <n v="0"/>
    <n v="359"/>
    <n v="300"/>
    <n v="15"/>
    <n v="8"/>
    <n v="7"/>
    <n v="1028"/>
    <n v="574"/>
    <n v="15"/>
    <n v="82"/>
    <n v="59"/>
    <n v="565"/>
    <n v="315"/>
    <n v="1"/>
    <n v="25"/>
    <n v="86"/>
    <n v="85"/>
    <n v="34"/>
    <n v="0"/>
    <n v="10"/>
    <n v="11"/>
    <n v="38"/>
    <n v="32"/>
    <n v="1"/>
    <n v="1"/>
    <n v="0"/>
    <n v="0"/>
    <n v="0"/>
    <n v="0"/>
    <n v="0"/>
    <n v="0"/>
    <n v="0"/>
    <n v="0"/>
    <n v="0"/>
    <n v="0"/>
    <n v="0"/>
    <n v="0"/>
    <n v="1"/>
    <n v="0"/>
    <n v="0"/>
    <n v="0"/>
    <n v="0"/>
    <n v="0"/>
    <n v="0"/>
    <n v="75"/>
    <n v="6"/>
    <n v="325"/>
    <n v="830"/>
    <n v="440"/>
    <n v="60"/>
    <n v="36"/>
    <n v="2992"/>
    <n v="941"/>
    <n v="0"/>
    <n v="15"/>
    <n v="273"/>
    <n v="667"/>
    <n v="1894"/>
  </r>
  <r>
    <x v="0"/>
    <x v="1"/>
    <x v="29"/>
    <x v="16"/>
    <n v="84"/>
    <n v="0"/>
    <n v="0"/>
    <n v="0"/>
    <n v="0"/>
    <n v="63"/>
    <n v="0"/>
    <n v="3"/>
    <n v="4"/>
    <n v="6"/>
    <n v="5"/>
    <n v="0"/>
    <n v="0"/>
    <n v="361"/>
    <n v="302"/>
    <n v="15"/>
    <n v="8"/>
    <n v="8"/>
    <n v="1022"/>
    <n v="573"/>
    <n v="15"/>
    <n v="80"/>
    <n v="61"/>
    <n v="564"/>
    <n v="316"/>
    <n v="1"/>
    <n v="25"/>
    <n v="86"/>
    <n v="86"/>
    <n v="34"/>
    <n v="0"/>
    <n v="10"/>
    <n v="12"/>
    <n v="38"/>
    <n v="32"/>
    <n v="1"/>
    <n v="1"/>
    <n v="0"/>
    <n v="0"/>
    <n v="0"/>
    <n v="0"/>
    <n v="0"/>
    <n v="0"/>
    <n v="0"/>
    <n v="0"/>
    <n v="0"/>
    <n v="0"/>
    <n v="0"/>
    <n v="0"/>
    <n v="0"/>
    <n v="0"/>
    <n v="0"/>
    <n v="0"/>
    <n v="0"/>
    <n v="0"/>
    <n v="0"/>
    <n v="75"/>
    <n v="6"/>
    <n v="328"/>
    <n v="825"/>
    <n v="439"/>
    <n v="60"/>
    <n v="36"/>
    <n v="2985"/>
    <n v="952"/>
    <n v="0"/>
    <n v="15"/>
    <n v="273"/>
    <n v="667"/>
    <n v="1890"/>
  </r>
  <r>
    <x v="0"/>
    <x v="2"/>
    <x v="30"/>
    <x v="0"/>
    <n v="294"/>
    <n v="12"/>
    <n v="0"/>
    <n v="6"/>
    <n v="2"/>
    <n v="51"/>
    <n v="5"/>
    <n v="14"/>
    <n v="39"/>
    <n v="106"/>
    <n v="0"/>
    <n v="57"/>
    <n v="5"/>
    <n v="982"/>
    <n v="0"/>
    <n v="351"/>
    <n v="47"/>
    <n v="54"/>
    <n v="3500"/>
    <n v="0"/>
    <n v="184"/>
    <n v="74"/>
    <n v="583"/>
    <n v="2148"/>
    <n v="103"/>
    <n v="8"/>
    <n v="11"/>
    <n v="473"/>
    <n v="324"/>
    <n v="0"/>
    <n v="3"/>
    <n v="4"/>
    <n v="80"/>
    <n v="194"/>
    <n v="0"/>
    <n v="50"/>
    <n v="5"/>
    <n v="3"/>
    <n v="0"/>
    <n v="1"/>
    <n v="0"/>
    <n v="1"/>
    <n v="0"/>
    <n v="0"/>
    <n v="0"/>
    <n v="0"/>
    <n v="0"/>
    <n v="2"/>
    <n v="1"/>
    <n v="38"/>
    <n v="63"/>
    <n v="0"/>
    <n v="5"/>
    <n v="11"/>
    <m/>
    <m/>
    <m/>
    <m/>
    <m/>
    <m/>
    <m/>
    <m/>
    <m/>
    <m/>
    <m/>
    <m/>
    <m/>
    <m/>
    <m/>
    <m/>
  </r>
  <r>
    <x v="0"/>
    <x v="2"/>
    <x v="30"/>
    <x v="1"/>
    <n v="292"/>
    <n v="12"/>
    <n v="1"/>
    <n v="6"/>
    <n v="2"/>
    <n v="69"/>
    <n v="5"/>
    <n v="14"/>
    <n v="38"/>
    <n v="105"/>
    <n v="0"/>
    <n v="57"/>
    <n v="5"/>
    <n v="984"/>
    <n v="0"/>
    <n v="445"/>
    <n v="47"/>
    <n v="58"/>
    <n v="3503"/>
    <n v="0"/>
    <n v="305"/>
    <n v="74"/>
    <n v="566"/>
    <n v="2147"/>
    <n v="137"/>
    <n v="10"/>
    <n v="10"/>
    <n v="468"/>
    <n v="327"/>
    <n v="0"/>
    <n v="5"/>
    <n v="5"/>
    <n v="78"/>
    <n v="192"/>
    <n v="0"/>
    <n v="51"/>
    <n v="4"/>
    <n v="3"/>
    <n v="0"/>
    <n v="1"/>
    <n v="0"/>
    <n v="1"/>
    <n v="0"/>
    <n v="0"/>
    <n v="0"/>
    <n v="0"/>
    <n v="0"/>
    <n v="2"/>
    <n v="1"/>
    <n v="38"/>
    <n v="66"/>
    <n v="0"/>
    <n v="5"/>
    <n v="11"/>
    <m/>
    <m/>
    <m/>
    <m/>
    <m/>
    <m/>
    <m/>
    <m/>
    <m/>
    <m/>
    <m/>
    <m/>
    <m/>
    <m/>
    <m/>
    <m/>
  </r>
  <r>
    <x v="0"/>
    <x v="2"/>
    <x v="30"/>
    <x v="2"/>
    <n v="292"/>
    <n v="12"/>
    <n v="2"/>
    <n v="6"/>
    <n v="3"/>
    <n v="80"/>
    <n v="5"/>
    <n v="12"/>
    <n v="37"/>
    <n v="105"/>
    <n v="58"/>
    <n v="2"/>
    <n v="4"/>
    <n v="986"/>
    <n v="513"/>
    <n v="38"/>
    <n v="45"/>
    <n v="57"/>
    <n v="3503"/>
    <n v="459"/>
    <n v="65"/>
    <n v="76"/>
    <n v="560"/>
    <n v="2144"/>
    <n v="190"/>
    <n v="12"/>
    <n v="10"/>
    <n v="465"/>
    <n v="331"/>
    <n v="11"/>
    <n v="5"/>
    <n v="5"/>
    <n v="81"/>
    <n v="190"/>
    <n v="66"/>
    <n v="11"/>
    <n v="4"/>
    <n v="2"/>
    <n v="0"/>
    <n v="1"/>
    <n v="0"/>
    <n v="1"/>
    <n v="0"/>
    <n v="0"/>
    <n v="0"/>
    <n v="0"/>
    <n v="0"/>
    <n v="0"/>
    <n v="1"/>
    <n v="0"/>
    <n v="0"/>
    <n v="0"/>
    <n v="0"/>
    <n v="0"/>
    <n v="10"/>
    <n v="6"/>
    <n v="227"/>
    <n v="94"/>
    <n v="831"/>
    <n v="2636"/>
    <n v="1593"/>
    <n v="205"/>
    <n v="163"/>
    <m/>
    <m/>
    <m/>
    <m/>
    <m/>
    <m/>
    <m/>
  </r>
  <r>
    <x v="0"/>
    <x v="2"/>
    <x v="30"/>
    <x v="3"/>
    <n v="291"/>
    <n v="12"/>
    <n v="2"/>
    <n v="6"/>
    <n v="3"/>
    <n v="89"/>
    <n v="5"/>
    <n v="12"/>
    <n v="35"/>
    <n v="109"/>
    <n v="59"/>
    <n v="2"/>
    <n v="5"/>
    <n v="985"/>
    <n v="567"/>
    <n v="38"/>
    <n v="45"/>
    <n v="55"/>
    <n v="3510"/>
    <n v="638"/>
    <n v="66"/>
    <n v="79"/>
    <n v="556"/>
    <n v="2147"/>
    <n v="249"/>
    <n v="12"/>
    <n v="10"/>
    <n v="466"/>
    <n v="332"/>
    <n v="17"/>
    <n v="5"/>
    <n v="4"/>
    <n v="80"/>
    <n v="191"/>
    <n v="70"/>
    <n v="11"/>
    <n v="4"/>
    <n v="2"/>
    <n v="0"/>
    <n v="1"/>
    <n v="0"/>
    <n v="1"/>
    <n v="0"/>
    <n v="0"/>
    <n v="0"/>
    <n v="0"/>
    <n v="0"/>
    <n v="0"/>
    <n v="1"/>
    <n v="0"/>
    <n v="0"/>
    <n v="0"/>
    <n v="0"/>
    <n v="0"/>
    <n v="10"/>
    <n v="6"/>
    <n v="227"/>
    <n v="97"/>
    <n v="830"/>
    <n v="2644"/>
    <n v="1600"/>
    <n v="209"/>
    <n v="164"/>
    <m/>
    <m/>
    <m/>
    <m/>
    <m/>
    <m/>
    <m/>
  </r>
  <r>
    <x v="0"/>
    <x v="2"/>
    <x v="30"/>
    <x v="4"/>
    <n v="291"/>
    <n v="12"/>
    <n v="2"/>
    <n v="6"/>
    <n v="3"/>
    <n v="97"/>
    <n v="4"/>
    <n v="12"/>
    <n v="34"/>
    <n v="108"/>
    <n v="62"/>
    <n v="2"/>
    <n v="5"/>
    <n v="985"/>
    <n v="595"/>
    <n v="38"/>
    <n v="47"/>
    <n v="54"/>
    <n v="3512"/>
    <n v="809"/>
    <n v="66"/>
    <n v="78"/>
    <n v="549"/>
    <n v="2149"/>
    <n v="315"/>
    <n v="14"/>
    <n v="10"/>
    <n v="466"/>
    <n v="337"/>
    <n v="25"/>
    <n v="5"/>
    <n v="5"/>
    <n v="81"/>
    <n v="190"/>
    <n v="71"/>
    <n v="11"/>
    <n v="4"/>
    <n v="2"/>
    <n v="0"/>
    <n v="0"/>
    <n v="0"/>
    <n v="1"/>
    <n v="0"/>
    <n v="0"/>
    <n v="0"/>
    <n v="0"/>
    <n v="0"/>
    <n v="0"/>
    <n v="1"/>
    <n v="0"/>
    <n v="0"/>
    <n v="0"/>
    <n v="0"/>
    <n v="0"/>
    <n v="10"/>
    <n v="6"/>
    <n v="227"/>
    <n v="96"/>
    <n v="829"/>
    <n v="2646"/>
    <n v="1603"/>
    <n v="212"/>
    <n v="163"/>
    <m/>
    <m/>
    <m/>
    <m/>
    <m/>
    <m/>
    <m/>
  </r>
  <r>
    <x v="0"/>
    <x v="2"/>
    <x v="30"/>
    <x v="5"/>
    <n v="291"/>
    <n v="12"/>
    <n v="2"/>
    <n v="6"/>
    <n v="3"/>
    <n v="113"/>
    <n v="4"/>
    <n v="12"/>
    <n v="34"/>
    <n v="108"/>
    <n v="61"/>
    <n v="2"/>
    <n v="4"/>
    <n v="979"/>
    <n v="618"/>
    <n v="37"/>
    <n v="46"/>
    <n v="53"/>
    <n v="3393"/>
    <n v="1044"/>
    <n v="69"/>
    <n v="73"/>
    <n v="517"/>
    <n v="2157"/>
    <n v="425"/>
    <n v="14"/>
    <n v="10"/>
    <n v="463"/>
    <n v="348"/>
    <n v="40"/>
    <n v="6"/>
    <n v="6"/>
    <n v="77"/>
    <n v="191"/>
    <n v="72"/>
    <n v="11"/>
    <n v="4"/>
    <n v="2"/>
    <n v="0"/>
    <n v="0"/>
    <n v="0"/>
    <n v="1"/>
    <n v="0"/>
    <n v="0"/>
    <n v="0"/>
    <n v="0"/>
    <n v="0"/>
    <n v="0"/>
    <n v="1"/>
    <n v="0"/>
    <n v="0"/>
    <n v="0"/>
    <n v="0"/>
    <n v="0"/>
    <n v="10"/>
    <n v="6"/>
    <n v="228"/>
    <n v="97"/>
    <n v="828"/>
    <n v="2575"/>
    <n v="1611"/>
    <n v="222"/>
    <n v="164"/>
    <m/>
    <m/>
    <m/>
    <m/>
    <m/>
    <m/>
    <m/>
  </r>
  <r>
    <x v="0"/>
    <x v="2"/>
    <x v="30"/>
    <x v="6"/>
    <n v="291"/>
    <n v="12"/>
    <n v="3"/>
    <n v="6"/>
    <n v="4"/>
    <n v="126"/>
    <n v="4"/>
    <n v="12"/>
    <n v="34"/>
    <n v="106"/>
    <n v="63"/>
    <n v="2"/>
    <n v="4"/>
    <n v="977"/>
    <n v="652"/>
    <n v="37"/>
    <n v="46"/>
    <n v="51"/>
    <n v="3401"/>
    <n v="1230"/>
    <n v="69"/>
    <n v="79"/>
    <n v="509"/>
    <n v="2155"/>
    <n v="572"/>
    <n v="15"/>
    <n v="10"/>
    <n v="458"/>
    <n v="351"/>
    <n v="56"/>
    <n v="6"/>
    <n v="6"/>
    <n v="78"/>
    <n v="189"/>
    <n v="82"/>
    <n v="11"/>
    <n v="4"/>
    <n v="2"/>
    <n v="0"/>
    <n v="0"/>
    <n v="0"/>
    <n v="1"/>
    <n v="0"/>
    <n v="0"/>
    <n v="0"/>
    <n v="0"/>
    <n v="0"/>
    <n v="0"/>
    <n v="1"/>
    <n v="0"/>
    <n v="0"/>
    <n v="0"/>
    <n v="0"/>
    <n v="0"/>
    <n v="10"/>
    <n v="6"/>
    <n v="229"/>
    <n v="96"/>
    <n v="829"/>
    <n v="2590"/>
    <n v="1611"/>
    <n v="224"/>
    <n v="164"/>
    <m/>
    <m/>
    <m/>
    <m/>
    <m/>
    <m/>
    <m/>
  </r>
  <r>
    <x v="0"/>
    <x v="2"/>
    <x v="30"/>
    <x v="7"/>
    <n v="292"/>
    <n v="12"/>
    <n v="4"/>
    <n v="6"/>
    <n v="4"/>
    <n v="136"/>
    <n v="4"/>
    <n v="13"/>
    <n v="34"/>
    <n v="106"/>
    <n v="64"/>
    <n v="2"/>
    <n v="4"/>
    <n v="971"/>
    <n v="671"/>
    <n v="37"/>
    <n v="42"/>
    <n v="48"/>
    <n v="3402"/>
    <n v="1360"/>
    <n v="68"/>
    <n v="80"/>
    <n v="501"/>
    <n v="2156"/>
    <n v="728"/>
    <n v="16"/>
    <n v="11"/>
    <n v="454"/>
    <n v="353"/>
    <n v="65"/>
    <n v="6"/>
    <n v="6"/>
    <n v="77"/>
    <n v="191"/>
    <n v="89"/>
    <n v="11"/>
    <n v="5"/>
    <n v="2"/>
    <n v="0"/>
    <n v="0"/>
    <n v="0"/>
    <n v="1"/>
    <n v="0"/>
    <n v="0"/>
    <n v="0"/>
    <n v="0"/>
    <n v="0"/>
    <n v="0"/>
    <n v="1"/>
    <n v="0"/>
    <n v="0"/>
    <n v="0"/>
    <n v="0"/>
    <n v="0"/>
    <n v="10"/>
    <n v="6"/>
    <n v="230"/>
    <n v="96"/>
    <n v="828"/>
    <n v="2600"/>
    <n v="1612"/>
    <n v="228"/>
    <n v="166"/>
    <m/>
    <m/>
    <m/>
    <m/>
    <m/>
    <m/>
    <m/>
  </r>
  <r>
    <x v="0"/>
    <x v="2"/>
    <x v="30"/>
    <x v="8"/>
    <n v="292"/>
    <n v="11"/>
    <n v="5"/>
    <n v="6"/>
    <n v="4"/>
    <n v="152"/>
    <n v="3"/>
    <n v="13"/>
    <n v="34"/>
    <n v="109"/>
    <n v="65"/>
    <n v="2"/>
    <n v="5"/>
    <n v="972"/>
    <n v="702"/>
    <n v="36"/>
    <n v="41"/>
    <n v="47"/>
    <n v="3410"/>
    <n v="1531"/>
    <n v="68"/>
    <n v="81"/>
    <n v="499"/>
    <n v="2163"/>
    <n v="889"/>
    <n v="16"/>
    <n v="10"/>
    <n v="457"/>
    <n v="354"/>
    <n v="85"/>
    <n v="6"/>
    <n v="7"/>
    <n v="76"/>
    <n v="191"/>
    <n v="125"/>
    <n v="11"/>
    <n v="5"/>
    <n v="2"/>
    <n v="0"/>
    <n v="0"/>
    <n v="0"/>
    <n v="1"/>
    <n v="0"/>
    <n v="0"/>
    <n v="0"/>
    <n v="0"/>
    <n v="0"/>
    <n v="0"/>
    <n v="1"/>
    <n v="0"/>
    <n v="0"/>
    <n v="0"/>
    <n v="0"/>
    <n v="0"/>
    <n v="9"/>
    <n v="6"/>
    <n v="230"/>
    <n v="98"/>
    <n v="829"/>
    <n v="2615"/>
    <n v="1614"/>
    <n v="231"/>
    <n v="168"/>
    <n v="10380"/>
    <n v="1898"/>
    <n v="0"/>
    <n v="77"/>
    <n v="98"/>
    <n v="3335"/>
    <n v="6245"/>
  </r>
  <r>
    <x v="0"/>
    <x v="2"/>
    <x v="30"/>
    <x v="9"/>
    <n v="293"/>
    <n v="11"/>
    <n v="5"/>
    <n v="6"/>
    <n v="4"/>
    <n v="161"/>
    <n v="4"/>
    <n v="14"/>
    <n v="32"/>
    <n v="108"/>
    <n v="64"/>
    <n v="2"/>
    <n v="5"/>
    <n v="974"/>
    <n v="722"/>
    <n v="36"/>
    <n v="40"/>
    <n v="46"/>
    <n v="3416"/>
    <n v="1662"/>
    <n v="67"/>
    <n v="83"/>
    <n v="492"/>
    <n v="2170"/>
    <n v="1006"/>
    <n v="17"/>
    <n v="8"/>
    <n v="462"/>
    <n v="354"/>
    <n v="108"/>
    <n v="7"/>
    <n v="7"/>
    <n v="75"/>
    <n v="189"/>
    <n v="127"/>
    <n v="11"/>
    <n v="5"/>
    <n v="2"/>
    <n v="0"/>
    <n v="0"/>
    <n v="0"/>
    <n v="1"/>
    <n v="0"/>
    <n v="0"/>
    <n v="0"/>
    <n v="0"/>
    <n v="0"/>
    <n v="0"/>
    <n v="1"/>
    <n v="0"/>
    <n v="0"/>
    <n v="0"/>
    <n v="0"/>
    <n v="0"/>
    <n v="9"/>
    <n v="6"/>
    <n v="231"/>
    <n v="96"/>
    <n v="830"/>
    <n v="2627"/>
    <n v="1621"/>
    <n v="234"/>
    <n v="166"/>
    <n v="10391"/>
    <n v="2463"/>
    <n v="0"/>
    <n v="79"/>
    <n v="99"/>
    <n v="3315"/>
    <n v="6296"/>
  </r>
  <r>
    <x v="0"/>
    <x v="2"/>
    <x v="30"/>
    <x v="10"/>
    <n v="293"/>
    <n v="11"/>
    <n v="5"/>
    <n v="6"/>
    <n v="4"/>
    <n v="168"/>
    <n v="4"/>
    <n v="14"/>
    <n v="32"/>
    <n v="108"/>
    <n v="63"/>
    <n v="2"/>
    <n v="5"/>
    <n v="977"/>
    <n v="730"/>
    <n v="36"/>
    <n v="40"/>
    <n v="47"/>
    <n v="3417"/>
    <n v="1710"/>
    <n v="67"/>
    <n v="82"/>
    <n v="495"/>
    <n v="2172"/>
    <n v="1056"/>
    <n v="17"/>
    <n v="9"/>
    <n v="457"/>
    <n v="353"/>
    <n v="119"/>
    <n v="7"/>
    <n v="7"/>
    <n v="73"/>
    <n v="188"/>
    <n v="126"/>
    <n v="11"/>
    <n v="5"/>
    <n v="2"/>
    <n v="0"/>
    <n v="0"/>
    <n v="0"/>
    <n v="1"/>
    <n v="0"/>
    <n v="0"/>
    <n v="0"/>
    <n v="0"/>
    <n v="0"/>
    <n v="0"/>
    <n v="1"/>
    <n v="0"/>
    <n v="0"/>
    <n v="0"/>
    <n v="0"/>
    <n v="0"/>
    <n v="9"/>
    <n v="6"/>
    <n v="231"/>
    <n v="95"/>
    <n v="833"/>
    <n v="2630"/>
    <n v="1623"/>
    <n v="235"/>
    <n v="165"/>
    <n v="10390"/>
    <n v="2691"/>
    <n v="0"/>
    <n v="80"/>
    <n v="100"/>
    <n v="3287"/>
    <n v="6329"/>
  </r>
  <r>
    <x v="0"/>
    <x v="2"/>
    <x v="30"/>
    <x v="11"/>
    <n v="293"/>
    <n v="11"/>
    <n v="5"/>
    <n v="6"/>
    <n v="4"/>
    <n v="172"/>
    <n v="4"/>
    <n v="14"/>
    <n v="32"/>
    <n v="105"/>
    <n v="59"/>
    <n v="2"/>
    <n v="5"/>
    <n v="979"/>
    <n v="737"/>
    <n v="34"/>
    <n v="40"/>
    <n v="49"/>
    <n v="3415"/>
    <n v="1753"/>
    <n v="66"/>
    <n v="80"/>
    <n v="491"/>
    <n v="2173"/>
    <n v="1080"/>
    <n v="17"/>
    <n v="9"/>
    <n v="456"/>
    <n v="356"/>
    <n v="124"/>
    <n v="7"/>
    <n v="6"/>
    <n v="73"/>
    <n v="187"/>
    <n v="125"/>
    <n v="11"/>
    <n v="5"/>
    <n v="2"/>
    <n v="0"/>
    <n v="0"/>
    <n v="0"/>
    <n v="1"/>
    <n v="0"/>
    <n v="0"/>
    <n v="0"/>
    <n v="0"/>
    <n v="0"/>
    <n v="0"/>
    <n v="1"/>
    <n v="0"/>
    <n v="0"/>
    <n v="0"/>
    <n v="0"/>
    <n v="0"/>
    <n v="9"/>
    <n v="6"/>
    <n v="231"/>
    <n v="92"/>
    <n v="833"/>
    <n v="2638"/>
    <n v="1629"/>
    <n v="238"/>
    <n v="165"/>
    <n v="10399"/>
    <n v="2873"/>
    <n v="0"/>
    <n v="79"/>
    <n v="99"/>
    <n v="3278"/>
    <n v="6357"/>
  </r>
  <r>
    <x v="0"/>
    <x v="2"/>
    <x v="30"/>
    <x v="12"/>
    <n v="295"/>
    <n v="12"/>
    <n v="6"/>
    <n v="6"/>
    <n v="4"/>
    <n v="177"/>
    <n v="4"/>
    <n v="14"/>
    <n v="31"/>
    <n v="108"/>
    <n v="60"/>
    <n v="3"/>
    <n v="5"/>
    <n v="977"/>
    <n v="738"/>
    <n v="35"/>
    <n v="39"/>
    <n v="46"/>
    <n v="3422"/>
    <n v="1793"/>
    <n v="68"/>
    <n v="82"/>
    <n v="491"/>
    <n v="2167"/>
    <n v="1107"/>
    <n v="18"/>
    <n v="10"/>
    <n v="446"/>
    <n v="356"/>
    <n v="129"/>
    <n v="7"/>
    <n v="6"/>
    <n v="71"/>
    <n v="188"/>
    <n v="125"/>
    <n v="11"/>
    <n v="5"/>
    <n v="2"/>
    <n v="0"/>
    <n v="0"/>
    <n v="0"/>
    <n v="1"/>
    <n v="0"/>
    <n v="0"/>
    <n v="0"/>
    <n v="0"/>
    <n v="0"/>
    <n v="0"/>
    <n v="1"/>
    <n v="0"/>
    <n v="0"/>
    <n v="0"/>
    <n v="0"/>
    <n v="0"/>
    <n v="11"/>
    <n v="6"/>
    <n v="234"/>
    <n v="93"/>
    <n v="833"/>
    <n v="2644"/>
    <n v="1628"/>
    <n v="239"/>
    <n v="165"/>
    <n v="10395"/>
    <n v="3015"/>
    <n v="0"/>
    <n v="83"/>
    <n v="103"/>
    <n v="3239"/>
    <n v="6370"/>
  </r>
  <r>
    <x v="0"/>
    <x v="2"/>
    <x v="30"/>
    <x v="13"/>
    <n v="296"/>
    <n v="12"/>
    <n v="7"/>
    <n v="6"/>
    <n v="4"/>
    <n v="181"/>
    <n v="5"/>
    <n v="13"/>
    <n v="29"/>
    <n v="108"/>
    <n v="76"/>
    <n v="4"/>
    <n v="4"/>
    <n v="977"/>
    <n v="743"/>
    <n v="36"/>
    <n v="39"/>
    <n v="46"/>
    <n v="3425"/>
    <n v="1820"/>
    <n v="70"/>
    <n v="83"/>
    <n v="482"/>
    <n v="2169"/>
    <n v="1117"/>
    <n v="20"/>
    <n v="11"/>
    <n v="442"/>
    <n v="360"/>
    <n v="131"/>
    <n v="7"/>
    <n v="6"/>
    <n v="71"/>
    <n v="184"/>
    <n v="134"/>
    <n v="12"/>
    <n v="5"/>
    <n v="2"/>
    <n v="0"/>
    <n v="0"/>
    <n v="0"/>
    <n v="1"/>
    <n v="0"/>
    <n v="0"/>
    <n v="0"/>
    <n v="0"/>
    <n v="0"/>
    <n v="0"/>
    <n v="1"/>
    <n v="0"/>
    <n v="0"/>
    <n v="0"/>
    <n v="0"/>
    <n v="0"/>
    <n v="11"/>
    <n v="6"/>
    <n v="235"/>
    <n v="96"/>
    <n v="832"/>
    <n v="2650"/>
    <n v="1629"/>
    <n v="243"/>
    <n v="162"/>
    <n v="10403"/>
    <n v="3078"/>
    <n v="0"/>
    <n v="89"/>
    <n v="108"/>
    <n v="3228"/>
    <n v="6384"/>
  </r>
  <r>
    <x v="0"/>
    <x v="2"/>
    <x v="30"/>
    <x v="14"/>
    <n v="297"/>
    <n v="13"/>
    <n v="8"/>
    <n v="7"/>
    <n v="5"/>
    <n v="185"/>
    <n v="6"/>
    <n v="12"/>
    <n v="27"/>
    <n v="109"/>
    <n v="77"/>
    <n v="4"/>
    <n v="4"/>
    <n v="977"/>
    <n v="747"/>
    <n v="34"/>
    <n v="39"/>
    <n v="46"/>
    <n v="3437"/>
    <n v="1845"/>
    <n v="75"/>
    <n v="82"/>
    <n v="475"/>
    <n v="2164"/>
    <n v="1130"/>
    <n v="21"/>
    <n v="11"/>
    <n v="437"/>
    <n v="363"/>
    <n v="133"/>
    <n v="8"/>
    <n v="5"/>
    <n v="72"/>
    <n v="185"/>
    <n v="137"/>
    <n v="12"/>
    <n v="5"/>
    <n v="2"/>
    <n v="0"/>
    <n v="0"/>
    <n v="0"/>
    <n v="1"/>
    <n v="0"/>
    <n v="0"/>
    <n v="0"/>
    <n v="0"/>
    <n v="0"/>
    <n v="0"/>
    <n v="1"/>
    <n v="0"/>
    <n v="0"/>
    <n v="0"/>
    <n v="0"/>
    <n v="0"/>
    <n v="12"/>
    <n v="7"/>
    <n v="237"/>
    <n v="96"/>
    <n v="832"/>
    <n v="2657"/>
    <n v="1631"/>
    <n v="244"/>
    <n v="162"/>
    <n v="10401"/>
    <n v="3184"/>
    <n v="0"/>
    <n v="95"/>
    <n v="111"/>
    <n v="3204"/>
    <n v="6411"/>
  </r>
  <r>
    <x v="0"/>
    <x v="2"/>
    <x v="30"/>
    <x v="15"/>
    <n v="299"/>
    <n v="14"/>
    <n v="10"/>
    <n v="7"/>
    <n v="6"/>
    <n v="187"/>
    <n v="6"/>
    <n v="12"/>
    <n v="28"/>
    <n v="109"/>
    <n v="81"/>
    <n v="4"/>
    <n v="4"/>
    <n v="976"/>
    <n v="749"/>
    <n v="33"/>
    <n v="39"/>
    <n v="45"/>
    <n v="3444"/>
    <n v="1865"/>
    <n v="75"/>
    <n v="83"/>
    <n v="471"/>
    <n v="2159"/>
    <n v="1140"/>
    <n v="23"/>
    <n v="11"/>
    <n v="428"/>
    <n v="367"/>
    <n v="136"/>
    <n v="9"/>
    <n v="6"/>
    <n v="73"/>
    <n v="183"/>
    <n v="144"/>
    <n v="12"/>
    <n v="5"/>
    <n v="2"/>
    <n v="0"/>
    <n v="0"/>
    <n v="0"/>
    <n v="1"/>
    <n v="0"/>
    <n v="0"/>
    <n v="0"/>
    <n v="0"/>
    <n v="0"/>
    <n v="0"/>
    <n v="1"/>
    <n v="0"/>
    <n v="0"/>
    <n v="0"/>
    <n v="0"/>
    <n v="0"/>
    <n v="13"/>
    <n v="7"/>
    <n v="238"/>
    <n v="97"/>
    <n v="832"/>
    <n v="2664"/>
    <n v="1634"/>
    <n v="246"/>
    <n v="160"/>
    <n v="10388"/>
    <n v="3236"/>
    <n v="0"/>
    <n v="104"/>
    <n v="113"/>
    <n v="3176"/>
    <n v="6430"/>
  </r>
  <r>
    <x v="0"/>
    <x v="2"/>
    <x v="30"/>
    <x v="16"/>
    <n v="298"/>
    <n v="14"/>
    <n v="10"/>
    <n v="5"/>
    <n v="5"/>
    <n v="187"/>
    <n v="6"/>
    <n v="12"/>
    <n v="27"/>
    <n v="107"/>
    <n v="81"/>
    <n v="4"/>
    <n v="4"/>
    <n v="976"/>
    <n v="750"/>
    <n v="33"/>
    <n v="38"/>
    <n v="45"/>
    <n v="3448"/>
    <n v="1872"/>
    <n v="77"/>
    <n v="84"/>
    <n v="473"/>
    <n v="2157"/>
    <n v="1147"/>
    <n v="25"/>
    <n v="12"/>
    <n v="424"/>
    <n v="362"/>
    <n v="134"/>
    <n v="8"/>
    <n v="5"/>
    <n v="71"/>
    <n v="182"/>
    <n v="143"/>
    <n v="12"/>
    <n v="5"/>
    <n v="2"/>
    <n v="0"/>
    <n v="0"/>
    <n v="0"/>
    <n v="1"/>
    <n v="0"/>
    <n v="0"/>
    <n v="0"/>
    <n v="0"/>
    <n v="0"/>
    <n v="0"/>
    <n v="1"/>
    <n v="0"/>
    <n v="0"/>
    <n v="0"/>
    <n v="0"/>
    <n v="0"/>
    <n v="13"/>
    <n v="5"/>
    <n v="238"/>
    <n v="96"/>
    <n v="834"/>
    <n v="2666"/>
    <n v="1635"/>
    <n v="245"/>
    <n v="160"/>
    <n v="10360"/>
    <n v="3272"/>
    <n v="0"/>
    <n v="108"/>
    <n v="113"/>
    <n v="3152"/>
    <n v="6435"/>
  </r>
  <r>
    <x v="0"/>
    <x v="2"/>
    <x v="30"/>
    <x v="16"/>
    <m/>
    <m/>
    <m/>
    <m/>
    <m/>
    <m/>
    <m/>
    <m/>
    <m/>
    <m/>
    <m/>
    <m/>
    <m/>
    <m/>
    <m/>
    <m/>
    <m/>
    <m/>
    <n v="1"/>
    <n v="1"/>
    <m/>
    <m/>
    <m/>
    <m/>
    <m/>
    <m/>
    <m/>
    <m/>
    <m/>
    <m/>
    <m/>
    <m/>
    <m/>
    <m/>
    <m/>
    <m/>
    <m/>
    <m/>
    <m/>
    <m/>
    <m/>
    <m/>
    <m/>
    <m/>
    <m/>
    <m/>
    <m/>
    <m/>
    <m/>
    <m/>
    <m/>
    <m/>
    <m/>
    <m/>
    <m/>
    <m/>
    <m/>
    <m/>
    <m/>
    <n v="1"/>
    <m/>
    <m/>
    <m/>
    <n v="1"/>
    <m/>
    <m/>
    <m/>
    <m/>
    <m/>
    <n v="1"/>
  </r>
  <r>
    <x v="0"/>
    <x v="5"/>
    <x v="31"/>
    <x v="0"/>
    <n v="70"/>
    <n v="2"/>
    <n v="1"/>
    <n v="0"/>
    <n v="0"/>
    <n v="9"/>
    <n v="0"/>
    <n v="2"/>
    <n v="8"/>
    <n v="0"/>
    <n v="0"/>
    <n v="0"/>
    <n v="0"/>
    <n v="351"/>
    <n v="0"/>
    <n v="109"/>
    <n v="0"/>
    <n v="28"/>
    <n v="727"/>
    <n v="0"/>
    <n v="36"/>
    <n v="13"/>
    <n v="105"/>
    <n v="719"/>
    <n v="38"/>
    <n v="0"/>
    <n v="1"/>
    <n v="150"/>
    <n v="67"/>
    <n v="0"/>
    <n v="2"/>
    <n v="1"/>
    <n v="20"/>
    <n v="44"/>
    <n v="0"/>
    <n v="7"/>
    <n v="0"/>
    <n v="2"/>
    <n v="0"/>
    <n v="0"/>
    <n v="0"/>
    <n v="0"/>
    <n v="0"/>
    <n v="0"/>
    <n v="0"/>
    <n v="0"/>
    <n v="0"/>
    <n v="0"/>
    <n v="0"/>
    <n v="10"/>
    <n v="11"/>
    <n v="0"/>
    <n v="0"/>
    <n v="1"/>
    <m/>
    <m/>
    <m/>
    <m/>
    <m/>
    <m/>
    <m/>
    <m/>
    <m/>
    <m/>
    <m/>
    <m/>
    <m/>
    <m/>
    <m/>
    <m/>
  </r>
  <r>
    <x v="0"/>
    <x v="5"/>
    <x v="31"/>
    <x v="1"/>
    <n v="70"/>
    <n v="2"/>
    <n v="1"/>
    <n v="0"/>
    <n v="0"/>
    <n v="19"/>
    <n v="0"/>
    <n v="2"/>
    <n v="8"/>
    <n v="0"/>
    <n v="0"/>
    <n v="0"/>
    <n v="0"/>
    <n v="349"/>
    <n v="0"/>
    <n v="157"/>
    <n v="0"/>
    <n v="28"/>
    <n v="729"/>
    <n v="0"/>
    <n v="58"/>
    <n v="13"/>
    <n v="104"/>
    <n v="716"/>
    <n v="57"/>
    <n v="0"/>
    <n v="1"/>
    <n v="148"/>
    <n v="69"/>
    <n v="0"/>
    <n v="3"/>
    <n v="1"/>
    <n v="21"/>
    <n v="49"/>
    <n v="0"/>
    <n v="7"/>
    <n v="0"/>
    <n v="2"/>
    <n v="0"/>
    <n v="0"/>
    <n v="0"/>
    <n v="0"/>
    <n v="0"/>
    <n v="0"/>
    <n v="0"/>
    <n v="0"/>
    <n v="0"/>
    <n v="0"/>
    <n v="0"/>
    <n v="9"/>
    <n v="11"/>
    <n v="0"/>
    <n v="0"/>
    <n v="2"/>
    <m/>
    <m/>
    <m/>
    <m/>
    <m/>
    <m/>
    <m/>
    <m/>
    <m/>
    <m/>
    <m/>
    <m/>
    <m/>
    <m/>
    <m/>
    <m/>
  </r>
  <r>
    <x v="0"/>
    <x v="5"/>
    <x v="31"/>
    <x v="2"/>
    <n v="70"/>
    <n v="2"/>
    <n v="1"/>
    <n v="0"/>
    <n v="0"/>
    <n v="26"/>
    <n v="0"/>
    <n v="2"/>
    <n v="8"/>
    <n v="0"/>
    <n v="0"/>
    <n v="0"/>
    <n v="0"/>
    <n v="349"/>
    <n v="190"/>
    <n v="9"/>
    <n v="0"/>
    <n v="28"/>
    <n v="729"/>
    <n v="89"/>
    <n v="10"/>
    <n v="13"/>
    <n v="102"/>
    <n v="717"/>
    <n v="72"/>
    <n v="0"/>
    <n v="1"/>
    <n v="148"/>
    <n v="70"/>
    <n v="4"/>
    <n v="0"/>
    <n v="1"/>
    <n v="22"/>
    <n v="49"/>
    <n v="10"/>
    <n v="2"/>
    <n v="0"/>
    <n v="2"/>
    <n v="0"/>
    <n v="0"/>
    <n v="0"/>
    <n v="0"/>
    <n v="0"/>
    <n v="0"/>
    <n v="0"/>
    <n v="0"/>
    <n v="0"/>
    <n v="0"/>
    <n v="0"/>
    <n v="0"/>
    <n v="0"/>
    <n v="0"/>
    <n v="0"/>
    <n v="0"/>
    <n v="2"/>
    <n v="0"/>
    <n v="58"/>
    <n v="0"/>
    <n v="310"/>
    <n v="561"/>
    <n v="550"/>
    <n v="42"/>
    <n v="44"/>
    <m/>
    <m/>
    <m/>
    <m/>
    <m/>
    <m/>
    <m/>
  </r>
  <r>
    <x v="0"/>
    <x v="5"/>
    <x v="31"/>
    <x v="3"/>
    <n v="70"/>
    <n v="2"/>
    <n v="1"/>
    <n v="0"/>
    <n v="0"/>
    <n v="32"/>
    <n v="0"/>
    <n v="2"/>
    <n v="8"/>
    <n v="0"/>
    <n v="0"/>
    <n v="0"/>
    <n v="0"/>
    <n v="346"/>
    <n v="219"/>
    <n v="8"/>
    <n v="0"/>
    <n v="27"/>
    <n v="730"/>
    <n v="125"/>
    <n v="10"/>
    <n v="13"/>
    <n v="103"/>
    <n v="714"/>
    <n v="94"/>
    <n v="0"/>
    <n v="1"/>
    <n v="147"/>
    <n v="71"/>
    <n v="4"/>
    <n v="0"/>
    <n v="1"/>
    <n v="21"/>
    <n v="52"/>
    <n v="13"/>
    <n v="3"/>
    <n v="0"/>
    <n v="2"/>
    <n v="0"/>
    <n v="0"/>
    <n v="0"/>
    <n v="0"/>
    <n v="0"/>
    <n v="0"/>
    <n v="0"/>
    <n v="0"/>
    <n v="0"/>
    <n v="0"/>
    <n v="0"/>
    <n v="0"/>
    <n v="0"/>
    <n v="0"/>
    <n v="0"/>
    <n v="0"/>
    <n v="2"/>
    <n v="0"/>
    <n v="58"/>
    <n v="0"/>
    <n v="310"/>
    <n v="563"/>
    <n v="549"/>
    <n v="44"/>
    <n v="46"/>
    <m/>
    <m/>
    <m/>
    <m/>
    <m/>
    <m/>
    <m/>
  </r>
  <r>
    <x v="0"/>
    <x v="5"/>
    <x v="31"/>
    <x v="4"/>
    <n v="70"/>
    <n v="2"/>
    <n v="1"/>
    <n v="0"/>
    <n v="0"/>
    <n v="35"/>
    <n v="0"/>
    <n v="2"/>
    <n v="8"/>
    <n v="0"/>
    <n v="0"/>
    <n v="0"/>
    <n v="0"/>
    <n v="346"/>
    <n v="233"/>
    <n v="8"/>
    <n v="0"/>
    <n v="27"/>
    <n v="733"/>
    <n v="158"/>
    <n v="10"/>
    <n v="13"/>
    <n v="103"/>
    <n v="714"/>
    <n v="114"/>
    <n v="0"/>
    <n v="1"/>
    <n v="146"/>
    <n v="73"/>
    <n v="4"/>
    <n v="0"/>
    <n v="1"/>
    <n v="20"/>
    <n v="52"/>
    <n v="14"/>
    <n v="3"/>
    <n v="0"/>
    <n v="2"/>
    <n v="0"/>
    <n v="0"/>
    <n v="0"/>
    <n v="0"/>
    <n v="0"/>
    <n v="0"/>
    <n v="0"/>
    <n v="0"/>
    <n v="0"/>
    <n v="0"/>
    <n v="0"/>
    <n v="0"/>
    <n v="0"/>
    <n v="0"/>
    <n v="0"/>
    <n v="0"/>
    <n v="2"/>
    <n v="0"/>
    <n v="58"/>
    <n v="0"/>
    <n v="310"/>
    <n v="564"/>
    <n v="551"/>
    <n v="45"/>
    <n v="46"/>
    <m/>
    <m/>
    <m/>
    <m/>
    <m/>
    <m/>
    <m/>
  </r>
  <r>
    <x v="0"/>
    <x v="5"/>
    <x v="31"/>
    <x v="5"/>
    <n v="69"/>
    <n v="2"/>
    <n v="1"/>
    <n v="0"/>
    <n v="0"/>
    <n v="41"/>
    <n v="0"/>
    <n v="2"/>
    <n v="8"/>
    <n v="0"/>
    <n v="0"/>
    <n v="0"/>
    <n v="0"/>
    <n v="347"/>
    <n v="245"/>
    <n v="8"/>
    <n v="0"/>
    <n v="27"/>
    <n v="735"/>
    <n v="204"/>
    <n v="10"/>
    <n v="13"/>
    <n v="101"/>
    <n v="715"/>
    <n v="158"/>
    <n v="0"/>
    <n v="1"/>
    <n v="143"/>
    <n v="74"/>
    <n v="5"/>
    <n v="0"/>
    <n v="1"/>
    <n v="20"/>
    <n v="52"/>
    <n v="14"/>
    <n v="3"/>
    <n v="0"/>
    <n v="2"/>
    <n v="0"/>
    <n v="0"/>
    <n v="0"/>
    <n v="0"/>
    <n v="0"/>
    <n v="0"/>
    <n v="0"/>
    <n v="0"/>
    <n v="0"/>
    <n v="0"/>
    <n v="0"/>
    <n v="0"/>
    <n v="0"/>
    <n v="0"/>
    <n v="0"/>
    <n v="0"/>
    <n v="2"/>
    <n v="0"/>
    <n v="57"/>
    <n v="0"/>
    <n v="311"/>
    <n v="566"/>
    <n v="552"/>
    <n v="45"/>
    <n v="46"/>
    <m/>
    <m/>
    <m/>
    <m/>
    <m/>
    <m/>
    <m/>
  </r>
  <r>
    <x v="0"/>
    <x v="5"/>
    <x v="31"/>
    <x v="6"/>
    <n v="70"/>
    <n v="2"/>
    <n v="1"/>
    <n v="0"/>
    <n v="0"/>
    <n v="44"/>
    <n v="0"/>
    <n v="2"/>
    <n v="8"/>
    <n v="0"/>
    <n v="0"/>
    <n v="0"/>
    <n v="0"/>
    <n v="346"/>
    <n v="250"/>
    <n v="8"/>
    <n v="0"/>
    <n v="27"/>
    <n v="732"/>
    <n v="249"/>
    <n v="10"/>
    <n v="13"/>
    <n v="100"/>
    <n v="712"/>
    <n v="199"/>
    <n v="0"/>
    <n v="1"/>
    <n v="142"/>
    <n v="74"/>
    <n v="6"/>
    <n v="0"/>
    <n v="1"/>
    <n v="19"/>
    <n v="50"/>
    <n v="17"/>
    <n v="3"/>
    <n v="0"/>
    <n v="2"/>
    <n v="0"/>
    <n v="0"/>
    <n v="0"/>
    <n v="0"/>
    <n v="0"/>
    <n v="0"/>
    <n v="0"/>
    <n v="0"/>
    <n v="0"/>
    <n v="0"/>
    <n v="0"/>
    <n v="0"/>
    <n v="0"/>
    <n v="0"/>
    <n v="0"/>
    <n v="0"/>
    <n v="2"/>
    <n v="0"/>
    <n v="58"/>
    <n v="0"/>
    <n v="310"/>
    <n v="569"/>
    <n v="549"/>
    <n v="45"/>
    <n v="44"/>
    <m/>
    <m/>
    <m/>
    <m/>
    <m/>
    <m/>
    <m/>
  </r>
  <r>
    <x v="0"/>
    <x v="5"/>
    <x v="31"/>
    <x v="7"/>
    <n v="70"/>
    <n v="2"/>
    <n v="1"/>
    <n v="0"/>
    <n v="0"/>
    <n v="44"/>
    <n v="0"/>
    <n v="2"/>
    <n v="8"/>
    <n v="0"/>
    <n v="0"/>
    <n v="0"/>
    <n v="0"/>
    <n v="347"/>
    <n v="260"/>
    <n v="8"/>
    <n v="0"/>
    <n v="27"/>
    <n v="730"/>
    <n v="283"/>
    <n v="10"/>
    <n v="13"/>
    <n v="100"/>
    <n v="713"/>
    <n v="253"/>
    <n v="0"/>
    <n v="1"/>
    <n v="143"/>
    <n v="75"/>
    <n v="8"/>
    <n v="0"/>
    <n v="1"/>
    <n v="20"/>
    <n v="48"/>
    <n v="20"/>
    <n v="2"/>
    <n v="0"/>
    <n v="2"/>
    <n v="0"/>
    <n v="0"/>
    <n v="0"/>
    <n v="0"/>
    <n v="0"/>
    <n v="0"/>
    <n v="0"/>
    <n v="0"/>
    <n v="0"/>
    <n v="0"/>
    <n v="0"/>
    <n v="0"/>
    <n v="0"/>
    <n v="0"/>
    <n v="0"/>
    <n v="0"/>
    <n v="2"/>
    <n v="0"/>
    <n v="58"/>
    <n v="0"/>
    <n v="311"/>
    <n v="569"/>
    <n v="549"/>
    <n v="46"/>
    <n v="43"/>
    <m/>
    <m/>
    <m/>
    <m/>
    <m/>
    <m/>
    <m/>
  </r>
  <r>
    <x v="0"/>
    <x v="5"/>
    <x v="31"/>
    <x v="8"/>
    <n v="70"/>
    <n v="2"/>
    <n v="1"/>
    <n v="0"/>
    <n v="0"/>
    <n v="45"/>
    <n v="0"/>
    <n v="2"/>
    <n v="8"/>
    <n v="0"/>
    <n v="0"/>
    <n v="0"/>
    <n v="0"/>
    <n v="344"/>
    <n v="269"/>
    <n v="8"/>
    <n v="0"/>
    <n v="27"/>
    <n v="729"/>
    <n v="320"/>
    <n v="10"/>
    <n v="13"/>
    <n v="97"/>
    <n v="714"/>
    <n v="320"/>
    <n v="0"/>
    <n v="1"/>
    <n v="143"/>
    <n v="75"/>
    <n v="12"/>
    <n v="0"/>
    <n v="1"/>
    <n v="20"/>
    <n v="48"/>
    <n v="33"/>
    <n v="2"/>
    <n v="0"/>
    <n v="2"/>
    <n v="0"/>
    <n v="0"/>
    <n v="0"/>
    <n v="0"/>
    <n v="0"/>
    <n v="0"/>
    <n v="0"/>
    <n v="0"/>
    <n v="0"/>
    <n v="0"/>
    <n v="0"/>
    <n v="0"/>
    <n v="0"/>
    <n v="0"/>
    <n v="0"/>
    <n v="0"/>
    <n v="2"/>
    <n v="0"/>
    <n v="58"/>
    <n v="0"/>
    <n v="308"/>
    <n v="576"/>
    <n v="551"/>
    <n v="46"/>
    <n v="44"/>
    <n v="2922"/>
    <n v="612"/>
    <n v="0"/>
    <n v="3"/>
    <n v="6"/>
    <n v="996"/>
    <n v="1762"/>
  </r>
  <r>
    <x v="0"/>
    <x v="5"/>
    <x v="31"/>
    <x v="9"/>
    <n v="70"/>
    <n v="2"/>
    <n v="1"/>
    <n v="0"/>
    <n v="0"/>
    <n v="45"/>
    <n v="0"/>
    <n v="2"/>
    <n v="8"/>
    <n v="0"/>
    <n v="0"/>
    <n v="0"/>
    <n v="0"/>
    <n v="344"/>
    <n v="275"/>
    <n v="8"/>
    <n v="0"/>
    <n v="27"/>
    <n v="727"/>
    <n v="355"/>
    <n v="10"/>
    <n v="13"/>
    <n v="97"/>
    <n v="713"/>
    <n v="351"/>
    <n v="0"/>
    <n v="1"/>
    <n v="141"/>
    <n v="75"/>
    <n v="18"/>
    <n v="0"/>
    <n v="1"/>
    <n v="20"/>
    <n v="47"/>
    <n v="35"/>
    <n v="2"/>
    <n v="0"/>
    <n v="2"/>
    <n v="0"/>
    <n v="0"/>
    <n v="0"/>
    <n v="0"/>
    <n v="0"/>
    <n v="0"/>
    <n v="0"/>
    <n v="0"/>
    <n v="0"/>
    <n v="0"/>
    <n v="0"/>
    <n v="0"/>
    <n v="0"/>
    <n v="0"/>
    <n v="0"/>
    <n v="0"/>
    <n v="2"/>
    <n v="0"/>
    <n v="58"/>
    <n v="0"/>
    <n v="309"/>
    <n v="575"/>
    <n v="552"/>
    <n v="47"/>
    <n v="43"/>
    <n v="2916"/>
    <n v="758"/>
    <n v="0"/>
    <n v="3"/>
    <n v="6"/>
    <n v="985"/>
    <n v="1771"/>
  </r>
  <r>
    <x v="0"/>
    <x v="5"/>
    <x v="31"/>
    <x v="10"/>
    <n v="70"/>
    <n v="2"/>
    <n v="1"/>
    <n v="0"/>
    <n v="0"/>
    <n v="47"/>
    <n v="0"/>
    <n v="2"/>
    <n v="8"/>
    <n v="0"/>
    <n v="0"/>
    <n v="0"/>
    <n v="0"/>
    <n v="347"/>
    <n v="278"/>
    <n v="7"/>
    <n v="0"/>
    <n v="29"/>
    <n v="725"/>
    <n v="369"/>
    <n v="10"/>
    <n v="12"/>
    <n v="96"/>
    <n v="712"/>
    <n v="362"/>
    <n v="0"/>
    <n v="1"/>
    <n v="140"/>
    <n v="75"/>
    <n v="20"/>
    <n v="0"/>
    <n v="1"/>
    <n v="20"/>
    <n v="47"/>
    <n v="35"/>
    <n v="2"/>
    <n v="0"/>
    <n v="2"/>
    <n v="0"/>
    <n v="0"/>
    <n v="0"/>
    <n v="0"/>
    <n v="0"/>
    <n v="0"/>
    <n v="0"/>
    <n v="0"/>
    <n v="0"/>
    <n v="0"/>
    <n v="0"/>
    <n v="0"/>
    <n v="0"/>
    <n v="0"/>
    <n v="0"/>
    <n v="0"/>
    <n v="2"/>
    <n v="0"/>
    <n v="58"/>
    <n v="0"/>
    <n v="310"/>
    <n v="574"/>
    <n v="552"/>
    <n v="48"/>
    <n v="43"/>
    <n v="2913"/>
    <n v="818"/>
    <n v="0"/>
    <n v="2"/>
    <n v="6"/>
    <n v="977"/>
    <n v="1777"/>
  </r>
  <r>
    <x v="0"/>
    <x v="5"/>
    <x v="31"/>
    <x v="11"/>
    <n v="70"/>
    <n v="2"/>
    <n v="1"/>
    <n v="0"/>
    <n v="0"/>
    <n v="47"/>
    <n v="0"/>
    <n v="2"/>
    <n v="8"/>
    <n v="0"/>
    <n v="0"/>
    <n v="0"/>
    <n v="0"/>
    <n v="347"/>
    <n v="279"/>
    <n v="7"/>
    <n v="0"/>
    <n v="29"/>
    <n v="715"/>
    <n v="372"/>
    <n v="10"/>
    <n v="12"/>
    <n v="91"/>
    <n v="715"/>
    <n v="376"/>
    <n v="0"/>
    <n v="1"/>
    <n v="140"/>
    <n v="74"/>
    <n v="20"/>
    <n v="0"/>
    <n v="1"/>
    <n v="20"/>
    <n v="47"/>
    <n v="35"/>
    <n v="2"/>
    <n v="0"/>
    <n v="2"/>
    <n v="0"/>
    <n v="0"/>
    <n v="0"/>
    <n v="0"/>
    <n v="0"/>
    <n v="0"/>
    <n v="0"/>
    <n v="0"/>
    <n v="0"/>
    <n v="0"/>
    <n v="0"/>
    <n v="0"/>
    <n v="0"/>
    <n v="0"/>
    <n v="0"/>
    <n v="0"/>
    <n v="2"/>
    <n v="0"/>
    <n v="58"/>
    <n v="0"/>
    <n v="310"/>
    <n v="570"/>
    <n v="554"/>
    <n v="47"/>
    <n v="43"/>
    <n v="2918"/>
    <n v="870"/>
    <n v="0"/>
    <n v="2"/>
    <n v="6"/>
    <n v="976"/>
    <n v="1782"/>
  </r>
  <r>
    <x v="0"/>
    <x v="5"/>
    <x v="31"/>
    <x v="12"/>
    <n v="70"/>
    <n v="3"/>
    <n v="1"/>
    <n v="0"/>
    <n v="0"/>
    <n v="47"/>
    <n v="0"/>
    <n v="2"/>
    <n v="8"/>
    <n v="0"/>
    <n v="0"/>
    <n v="0"/>
    <n v="0"/>
    <n v="347"/>
    <n v="279"/>
    <n v="7"/>
    <n v="0"/>
    <n v="29"/>
    <n v="715"/>
    <n v="378"/>
    <n v="10"/>
    <n v="12"/>
    <n v="90"/>
    <n v="714"/>
    <n v="389"/>
    <n v="0"/>
    <n v="1"/>
    <n v="139"/>
    <n v="74"/>
    <n v="22"/>
    <n v="0"/>
    <n v="1"/>
    <n v="20"/>
    <n v="46"/>
    <n v="35"/>
    <n v="1"/>
    <n v="0"/>
    <n v="2"/>
    <n v="0"/>
    <n v="0"/>
    <n v="0"/>
    <n v="1"/>
    <n v="0"/>
    <n v="0"/>
    <n v="0"/>
    <n v="0"/>
    <n v="0"/>
    <n v="0"/>
    <n v="0"/>
    <n v="0"/>
    <n v="0"/>
    <n v="0"/>
    <n v="0"/>
    <n v="0"/>
    <n v="2"/>
    <n v="0"/>
    <n v="58"/>
    <n v="0"/>
    <n v="310"/>
    <n v="572"/>
    <n v="554"/>
    <n v="48"/>
    <n v="42"/>
    <n v="2914"/>
    <n v="927"/>
    <n v="0"/>
    <n v="2"/>
    <n v="6"/>
    <n v="968"/>
    <n v="1786"/>
  </r>
  <r>
    <x v="0"/>
    <x v="5"/>
    <x v="31"/>
    <x v="13"/>
    <n v="70"/>
    <n v="3"/>
    <n v="1"/>
    <n v="0"/>
    <n v="0"/>
    <n v="47"/>
    <n v="0"/>
    <n v="2"/>
    <n v="8"/>
    <n v="0"/>
    <n v="0"/>
    <n v="0"/>
    <n v="0"/>
    <n v="348"/>
    <n v="279"/>
    <n v="7"/>
    <n v="0"/>
    <n v="29"/>
    <n v="717"/>
    <n v="377"/>
    <n v="10"/>
    <n v="12"/>
    <n v="92"/>
    <n v="712"/>
    <n v="392"/>
    <n v="0"/>
    <n v="1"/>
    <n v="137"/>
    <n v="74"/>
    <n v="24"/>
    <n v="0"/>
    <n v="1"/>
    <n v="20"/>
    <n v="45"/>
    <n v="35"/>
    <n v="1"/>
    <n v="0"/>
    <n v="1"/>
    <n v="0"/>
    <n v="0"/>
    <n v="0"/>
    <n v="1"/>
    <n v="0"/>
    <n v="0"/>
    <n v="0"/>
    <n v="0"/>
    <n v="0"/>
    <n v="0"/>
    <n v="0"/>
    <n v="0"/>
    <n v="0"/>
    <n v="0"/>
    <n v="0"/>
    <n v="0"/>
    <n v="2"/>
    <n v="0"/>
    <n v="58"/>
    <n v="0"/>
    <n v="311"/>
    <n v="572"/>
    <n v="553"/>
    <n v="48"/>
    <n v="42"/>
    <n v="2903"/>
    <n v="942"/>
    <n v="0"/>
    <n v="2"/>
    <n v="6"/>
    <n v="961"/>
    <n v="1784"/>
  </r>
  <r>
    <x v="0"/>
    <x v="5"/>
    <x v="31"/>
    <x v="14"/>
    <n v="70"/>
    <n v="3"/>
    <n v="1"/>
    <n v="0"/>
    <n v="0"/>
    <n v="47"/>
    <n v="0"/>
    <n v="2"/>
    <n v="8"/>
    <n v="0"/>
    <n v="0"/>
    <n v="0"/>
    <n v="0"/>
    <n v="347"/>
    <n v="279"/>
    <n v="7"/>
    <n v="0"/>
    <n v="29"/>
    <n v="718"/>
    <n v="383"/>
    <n v="10"/>
    <n v="11"/>
    <n v="90"/>
    <n v="714"/>
    <n v="400"/>
    <n v="0"/>
    <n v="1"/>
    <n v="138"/>
    <n v="73"/>
    <n v="24"/>
    <n v="0"/>
    <n v="1"/>
    <n v="19"/>
    <n v="46"/>
    <n v="37"/>
    <n v="1"/>
    <n v="0"/>
    <n v="1"/>
    <n v="0"/>
    <n v="0"/>
    <n v="0"/>
    <n v="1"/>
    <n v="0"/>
    <n v="0"/>
    <n v="0"/>
    <n v="0"/>
    <n v="0"/>
    <n v="0"/>
    <n v="0"/>
    <n v="0"/>
    <n v="0"/>
    <n v="0"/>
    <n v="0"/>
    <n v="0"/>
    <n v="2"/>
    <n v="0"/>
    <n v="58"/>
    <n v="0"/>
    <n v="310"/>
    <n v="573"/>
    <n v="555"/>
    <n v="51"/>
    <n v="43"/>
    <n v="2902"/>
    <n v="963"/>
    <n v="0"/>
    <n v="2"/>
    <n v="7"/>
    <n v="956"/>
    <n v="1793"/>
  </r>
  <r>
    <x v="0"/>
    <x v="5"/>
    <x v="31"/>
    <x v="15"/>
    <n v="70"/>
    <n v="4"/>
    <n v="2"/>
    <n v="0"/>
    <n v="0"/>
    <n v="47"/>
    <n v="0"/>
    <n v="2"/>
    <n v="8"/>
    <n v="0"/>
    <n v="0"/>
    <n v="0"/>
    <n v="0"/>
    <n v="347"/>
    <n v="279"/>
    <n v="7"/>
    <n v="0"/>
    <n v="28"/>
    <n v="717"/>
    <n v="387"/>
    <n v="10"/>
    <n v="10"/>
    <n v="89"/>
    <n v="715"/>
    <n v="403"/>
    <n v="0"/>
    <n v="1"/>
    <n v="138"/>
    <n v="74"/>
    <n v="25"/>
    <n v="0"/>
    <n v="1"/>
    <n v="19"/>
    <n v="48"/>
    <n v="40"/>
    <n v="1"/>
    <n v="0"/>
    <n v="1"/>
    <n v="0"/>
    <n v="0"/>
    <n v="0"/>
    <n v="1"/>
    <n v="0"/>
    <n v="0"/>
    <n v="0"/>
    <n v="0"/>
    <n v="0"/>
    <n v="0"/>
    <n v="0"/>
    <n v="0"/>
    <n v="0"/>
    <n v="0"/>
    <n v="0"/>
    <n v="0"/>
    <n v="3"/>
    <n v="0"/>
    <n v="58"/>
    <n v="0"/>
    <n v="310"/>
    <n v="573"/>
    <n v="556"/>
    <n v="52"/>
    <n v="45"/>
    <n v="2900"/>
    <n v="973"/>
    <n v="0"/>
    <n v="2"/>
    <n v="7"/>
    <n v="951"/>
    <n v="1797"/>
  </r>
  <r>
    <x v="0"/>
    <x v="5"/>
    <x v="31"/>
    <x v="16"/>
    <n v="70"/>
    <n v="4"/>
    <n v="2"/>
    <n v="0"/>
    <n v="0"/>
    <n v="47"/>
    <n v="0"/>
    <n v="2"/>
    <n v="8"/>
    <n v="0"/>
    <n v="0"/>
    <n v="0"/>
    <n v="0"/>
    <n v="348"/>
    <n v="279"/>
    <n v="7"/>
    <n v="0"/>
    <n v="29"/>
    <n v="721"/>
    <n v="390"/>
    <n v="10"/>
    <n v="10"/>
    <n v="91"/>
    <n v="715"/>
    <n v="403"/>
    <n v="0"/>
    <n v="1"/>
    <n v="138"/>
    <n v="73"/>
    <n v="26"/>
    <n v="0"/>
    <n v="1"/>
    <n v="19"/>
    <n v="47"/>
    <n v="39"/>
    <n v="1"/>
    <n v="0"/>
    <n v="2"/>
    <n v="0"/>
    <n v="0"/>
    <n v="0"/>
    <n v="1"/>
    <n v="0"/>
    <n v="0"/>
    <n v="0"/>
    <n v="0"/>
    <n v="0"/>
    <n v="0"/>
    <n v="0"/>
    <n v="0"/>
    <n v="0"/>
    <n v="0"/>
    <n v="0"/>
    <n v="0"/>
    <n v="3"/>
    <n v="0"/>
    <n v="58"/>
    <n v="0"/>
    <n v="310"/>
    <n v="575"/>
    <n v="557"/>
    <n v="51"/>
    <n v="43"/>
    <n v="2895"/>
    <n v="983"/>
    <n v="0"/>
    <n v="2"/>
    <n v="7"/>
    <n v="946"/>
    <n v="1803"/>
  </r>
  <r>
    <x v="0"/>
    <x v="0"/>
    <x v="32"/>
    <x v="0"/>
    <n v="48"/>
    <n v="0"/>
    <n v="0"/>
    <n v="0"/>
    <n v="0"/>
    <n v="1"/>
    <n v="1"/>
    <n v="0"/>
    <n v="13"/>
    <n v="0"/>
    <n v="0"/>
    <n v="0"/>
    <n v="0"/>
    <n v="121"/>
    <n v="0"/>
    <n v="24"/>
    <n v="0"/>
    <n v="9"/>
    <n v="550"/>
    <n v="0"/>
    <n v="17"/>
    <n v="8"/>
    <n v="98"/>
    <n v="418"/>
    <n v="11"/>
    <n v="2"/>
    <n v="0"/>
    <n v="101"/>
    <n v="70"/>
    <n v="0"/>
    <n v="0"/>
    <n v="2"/>
    <n v="17"/>
    <n v="5"/>
    <n v="0"/>
    <n v="0"/>
    <n v="0"/>
    <n v="1"/>
    <n v="0"/>
    <n v="0"/>
    <n v="0"/>
    <n v="0"/>
    <n v="0"/>
    <n v="0"/>
    <n v="0"/>
    <n v="0"/>
    <n v="0"/>
    <n v="0"/>
    <n v="0"/>
    <n v="2"/>
    <n v="12"/>
    <n v="0"/>
    <n v="1"/>
    <n v="1"/>
    <m/>
    <m/>
    <m/>
    <m/>
    <m/>
    <m/>
    <m/>
    <m/>
    <m/>
    <m/>
    <m/>
    <m/>
    <m/>
    <m/>
    <m/>
    <m/>
  </r>
  <r>
    <x v="0"/>
    <x v="0"/>
    <x v="32"/>
    <x v="1"/>
    <n v="47"/>
    <n v="0"/>
    <n v="0"/>
    <n v="0"/>
    <n v="0"/>
    <n v="2"/>
    <n v="1"/>
    <n v="0"/>
    <n v="13"/>
    <n v="0"/>
    <n v="0"/>
    <n v="0"/>
    <n v="0"/>
    <n v="121"/>
    <n v="0"/>
    <n v="42"/>
    <n v="0"/>
    <n v="9"/>
    <n v="549"/>
    <n v="0"/>
    <n v="30"/>
    <n v="7"/>
    <n v="96"/>
    <n v="418"/>
    <n v="18"/>
    <n v="2"/>
    <n v="0"/>
    <n v="99"/>
    <n v="69"/>
    <n v="0"/>
    <n v="1"/>
    <n v="2"/>
    <n v="16"/>
    <n v="5"/>
    <n v="0"/>
    <n v="0"/>
    <n v="0"/>
    <n v="1"/>
    <n v="0"/>
    <n v="0"/>
    <n v="0"/>
    <n v="0"/>
    <n v="0"/>
    <n v="0"/>
    <n v="0"/>
    <n v="0"/>
    <n v="0"/>
    <n v="0"/>
    <n v="0"/>
    <n v="2"/>
    <n v="12"/>
    <n v="0"/>
    <n v="1"/>
    <n v="1"/>
    <m/>
    <m/>
    <m/>
    <m/>
    <m/>
    <m/>
    <m/>
    <m/>
    <m/>
    <m/>
    <m/>
    <m/>
    <m/>
    <m/>
    <m/>
    <m/>
  </r>
  <r>
    <x v="0"/>
    <x v="0"/>
    <x v="32"/>
    <x v="2"/>
    <n v="47"/>
    <n v="0"/>
    <n v="0"/>
    <n v="0"/>
    <n v="0"/>
    <n v="2"/>
    <n v="1"/>
    <n v="0"/>
    <n v="13"/>
    <n v="0"/>
    <n v="0"/>
    <n v="0"/>
    <n v="0"/>
    <n v="121"/>
    <n v="48"/>
    <n v="2"/>
    <n v="0"/>
    <n v="9"/>
    <n v="553"/>
    <n v="47"/>
    <n v="12"/>
    <n v="5"/>
    <n v="94"/>
    <n v="420"/>
    <n v="25"/>
    <n v="2"/>
    <n v="0"/>
    <n v="100"/>
    <n v="69"/>
    <n v="1"/>
    <n v="1"/>
    <n v="1"/>
    <n v="16"/>
    <n v="5"/>
    <n v="0"/>
    <n v="1"/>
    <n v="0"/>
    <n v="1"/>
    <n v="0"/>
    <n v="0"/>
    <n v="0"/>
    <n v="0"/>
    <n v="0"/>
    <n v="0"/>
    <n v="0"/>
    <n v="0"/>
    <n v="0"/>
    <n v="0"/>
    <n v="0"/>
    <n v="0"/>
    <n v="0"/>
    <n v="0"/>
    <n v="0"/>
    <n v="0"/>
    <n v="0"/>
    <n v="0"/>
    <n v="30"/>
    <n v="0"/>
    <n v="107"/>
    <n v="415"/>
    <n v="296"/>
    <n v="47"/>
    <n v="3"/>
    <m/>
    <m/>
    <m/>
    <m/>
    <m/>
    <m/>
    <m/>
  </r>
  <r>
    <x v="0"/>
    <x v="0"/>
    <x v="32"/>
    <x v="3"/>
    <n v="47"/>
    <n v="0"/>
    <n v="0"/>
    <n v="0"/>
    <n v="0"/>
    <n v="2"/>
    <n v="1"/>
    <n v="0"/>
    <n v="13"/>
    <n v="0"/>
    <n v="0"/>
    <n v="0"/>
    <n v="0"/>
    <n v="121"/>
    <n v="55"/>
    <n v="2"/>
    <n v="0"/>
    <n v="9"/>
    <n v="552"/>
    <n v="60"/>
    <n v="12"/>
    <n v="5"/>
    <n v="94"/>
    <n v="422"/>
    <n v="32"/>
    <n v="3"/>
    <n v="0"/>
    <n v="101"/>
    <n v="71"/>
    <n v="1"/>
    <n v="1"/>
    <n v="1"/>
    <n v="18"/>
    <n v="5"/>
    <n v="0"/>
    <n v="1"/>
    <n v="0"/>
    <n v="1"/>
    <n v="0"/>
    <n v="0"/>
    <n v="0"/>
    <n v="0"/>
    <n v="0"/>
    <n v="0"/>
    <n v="0"/>
    <n v="0"/>
    <n v="0"/>
    <n v="0"/>
    <n v="0"/>
    <n v="0"/>
    <n v="0"/>
    <n v="0"/>
    <n v="0"/>
    <n v="0"/>
    <n v="0"/>
    <n v="0"/>
    <n v="30"/>
    <n v="0"/>
    <n v="107"/>
    <n v="416"/>
    <n v="299"/>
    <n v="47"/>
    <n v="3"/>
    <m/>
    <m/>
    <m/>
    <m/>
    <m/>
    <m/>
    <m/>
  </r>
  <r>
    <x v="0"/>
    <x v="0"/>
    <x v="32"/>
    <x v="4"/>
    <n v="47"/>
    <n v="0"/>
    <n v="0"/>
    <n v="0"/>
    <n v="0"/>
    <n v="3"/>
    <n v="2"/>
    <n v="0"/>
    <n v="12"/>
    <n v="0"/>
    <n v="0"/>
    <n v="0"/>
    <n v="0"/>
    <n v="120"/>
    <n v="62"/>
    <n v="1"/>
    <n v="0"/>
    <n v="9"/>
    <n v="547"/>
    <n v="82"/>
    <n v="12"/>
    <n v="5"/>
    <n v="92"/>
    <n v="422"/>
    <n v="41"/>
    <n v="3"/>
    <n v="0"/>
    <n v="101"/>
    <n v="71"/>
    <n v="0"/>
    <n v="1"/>
    <n v="1"/>
    <n v="18"/>
    <n v="5"/>
    <n v="0"/>
    <n v="1"/>
    <n v="0"/>
    <n v="1"/>
    <n v="0"/>
    <n v="0"/>
    <n v="0"/>
    <n v="0"/>
    <n v="0"/>
    <n v="0"/>
    <n v="0"/>
    <n v="0"/>
    <n v="0"/>
    <n v="0"/>
    <n v="0"/>
    <n v="0"/>
    <n v="0"/>
    <n v="0"/>
    <n v="0"/>
    <n v="0"/>
    <n v="0"/>
    <n v="0"/>
    <n v="30"/>
    <n v="0"/>
    <n v="107"/>
    <n v="416"/>
    <n v="299"/>
    <n v="47"/>
    <n v="3"/>
    <m/>
    <m/>
    <m/>
    <m/>
    <m/>
    <m/>
    <m/>
  </r>
  <r>
    <x v="0"/>
    <x v="0"/>
    <x v="32"/>
    <x v="5"/>
    <n v="47"/>
    <n v="0"/>
    <n v="0"/>
    <n v="0"/>
    <n v="0"/>
    <n v="5"/>
    <n v="2"/>
    <n v="0"/>
    <n v="11"/>
    <n v="0"/>
    <n v="0"/>
    <n v="0"/>
    <n v="0"/>
    <n v="120"/>
    <n v="65"/>
    <n v="1"/>
    <n v="0"/>
    <n v="9"/>
    <n v="544"/>
    <n v="100"/>
    <n v="13"/>
    <n v="5"/>
    <n v="90"/>
    <n v="421"/>
    <n v="55"/>
    <n v="3"/>
    <n v="0"/>
    <n v="100"/>
    <n v="70"/>
    <n v="1"/>
    <n v="1"/>
    <n v="1"/>
    <n v="18"/>
    <n v="5"/>
    <n v="0"/>
    <n v="1"/>
    <n v="0"/>
    <n v="1"/>
    <n v="0"/>
    <n v="0"/>
    <n v="0"/>
    <n v="0"/>
    <n v="0"/>
    <n v="0"/>
    <n v="0"/>
    <n v="0"/>
    <n v="0"/>
    <n v="0"/>
    <n v="0"/>
    <n v="0"/>
    <n v="0"/>
    <n v="0"/>
    <n v="0"/>
    <n v="0"/>
    <n v="0"/>
    <n v="0"/>
    <n v="30"/>
    <n v="0"/>
    <n v="107"/>
    <n v="414"/>
    <n v="300"/>
    <n v="46"/>
    <n v="3"/>
    <m/>
    <m/>
    <m/>
    <m/>
    <m/>
    <m/>
    <m/>
  </r>
  <r>
    <x v="0"/>
    <x v="0"/>
    <x v="32"/>
    <x v="6"/>
    <n v="46"/>
    <n v="0"/>
    <n v="0"/>
    <n v="0"/>
    <n v="0"/>
    <n v="8"/>
    <n v="2"/>
    <n v="0"/>
    <n v="11"/>
    <n v="0"/>
    <n v="0"/>
    <n v="0"/>
    <n v="0"/>
    <n v="120"/>
    <n v="72"/>
    <n v="1"/>
    <n v="0"/>
    <n v="8"/>
    <n v="544"/>
    <n v="133"/>
    <n v="14"/>
    <n v="5"/>
    <n v="86"/>
    <n v="422"/>
    <n v="80"/>
    <n v="5"/>
    <n v="1"/>
    <n v="99"/>
    <n v="67"/>
    <n v="3"/>
    <n v="1"/>
    <n v="1"/>
    <n v="16"/>
    <n v="5"/>
    <n v="0"/>
    <n v="1"/>
    <n v="0"/>
    <n v="1"/>
    <n v="0"/>
    <n v="0"/>
    <n v="0"/>
    <n v="0"/>
    <n v="0"/>
    <n v="0"/>
    <n v="0"/>
    <n v="0"/>
    <n v="0"/>
    <n v="0"/>
    <n v="0"/>
    <n v="0"/>
    <n v="0"/>
    <n v="0"/>
    <n v="0"/>
    <n v="0"/>
    <n v="0"/>
    <n v="0"/>
    <n v="29"/>
    <n v="0"/>
    <n v="108"/>
    <n v="419"/>
    <n v="300"/>
    <n v="45"/>
    <n v="3"/>
    <m/>
    <m/>
    <m/>
    <m/>
    <m/>
    <m/>
    <m/>
  </r>
  <r>
    <x v="0"/>
    <x v="0"/>
    <x v="32"/>
    <x v="7"/>
    <n v="46"/>
    <n v="0"/>
    <n v="0"/>
    <n v="0"/>
    <n v="0"/>
    <n v="11"/>
    <n v="2"/>
    <n v="0"/>
    <n v="11"/>
    <n v="0"/>
    <n v="0"/>
    <n v="0"/>
    <n v="0"/>
    <n v="118"/>
    <n v="80"/>
    <n v="1"/>
    <n v="0"/>
    <n v="7"/>
    <n v="547"/>
    <n v="151"/>
    <n v="13"/>
    <n v="5"/>
    <n v="87"/>
    <n v="420"/>
    <n v="101"/>
    <n v="6"/>
    <n v="1"/>
    <n v="96"/>
    <n v="68"/>
    <n v="4"/>
    <n v="1"/>
    <n v="1"/>
    <n v="16"/>
    <n v="5"/>
    <n v="2"/>
    <n v="1"/>
    <n v="0"/>
    <n v="1"/>
    <n v="0"/>
    <n v="0"/>
    <n v="0"/>
    <n v="0"/>
    <n v="0"/>
    <n v="0"/>
    <n v="0"/>
    <n v="0"/>
    <n v="0"/>
    <n v="0"/>
    <n v="0"/>
    <n v="0"/>
    <n v="0"/>
    <n v="0"/>
    <n v="0"/>
    <n v="0"/>
    <n v="0"/>
    <n v="0"/>
    <n v="30"/>
    <n v="0"/>
    <n v="107"/>
    <n v="421"/>
    <n v="303"/>
    <n v="46"/>
    <n v="3"/>
    <m/>
    <m/>
    <m/>
    <m/>
    <m/>
    <m/>
    <m/>
  </r>
  <r>
    <x v="0"/>
    <x v="0"/>
    <x v="32"/>
    <x v="8"/>
    <n v="46"/>
    <n v="0"/>
    <n v="0"/>
    <n v="0"/>
    <n v="0"/>
    <n v="15"/>
    <n v="2"/>
    <n v="0"/>
    <n v="11"/>
    <n v="0"/>
    <n v="0"/>
    <n v="0"/>
    <n v="0"/>
    <n v="118"/>
    <n v="88"/>
    <n v="1"/>
    <n v="0"/>
    <n v="7"/>
    <n v="549"/>
    <n v="192"/>
    <n v="15"/>
    <n v="4"/>
    <n v="86"/>
    <n v="422"/>
    <n v="135"/>
    <n v="7"/>
    <n v="1"/>
    <n v="93"/>
    <n v="69"/>
    <n v="11"/>
    <n v="1"/>
    <n v="1"/>
    <n v="15"/>
    <n v="5"/>
    <n v="2"/>
    <n v="1"/>
    <n v="0"/>
    <n v="1"/>
    <n v="0"/>
    <n v="0"/>
    <n v="0"/>
    <n v="0"/>
    <n v="0"/>
    <n v="0"/>
    <n v="0"/>
    <n v="0"/>
    <n v="0"/>
    <n v="0"/>
    <n v="0"/>
    <n v="0"/>
    <n v="0"/>
    <n v="0"/>
    <n v="0"/>
    <n v="0"/>
    <n v="0"/>
    <n v="0"/>
    <n v="30"/>
    <n v="0"/>
    <n v="107"/>
    <n v="422"/>
    <n v="304"/>
    <n v="47"/>
    <n v="3"/>
    <n v="2601"/>
    <n v="339"/>
    <n v="0"/>
    <n v="25"/>
    <n v="25"/>
    <n v="933"/>
    <n v="1443"/>
  </r>
  <r>
    <x v="0"/>
    <x v="0"/>
    <x v="32"/>
    <x v="9"/>
    <n v="46"/>
    <n v="0"/>
    <n v="0"/>
    <n v="0"/>
    <n v="0"/>
    <n v="16"/>
    <n v="2"/>
    <n v="0"/>
    <n v="11"/>
    <n v="0"/>
    <n v="0"/>
    <n v="0"/>
    <n v="0"/>
    <n v="119"/>
    <n v="90"/>
    <n v="2"/>
    <n v="0"/>
    <n v="7"/>
    <n v="548"/>
    <n v="221"/>
    <n v="14"/>
    <n v="4"/>
    <n v="86"/>
    <n v="415"/>
    <n v="153"/>
    <n v="7"/>
    <n v="1"/>
    <n v="89"/>
    <n v="70"/>
    <n v="15"/>
    <n v="1"/>
    <n v="1"/>
    <n v="15"/>
    <n v="5"/>
    <n v="2"/>
    <n v="1"/>
    <n v="0"/>
    <n v="1"/>
    <n v="0"/>
    <n v="0"/>
    <n v="0"/>
    <n v="0"/>
    <n v="0"/>
    <n v="0"/>
    <n v="0"/>
    <n v="0"/>
    <n v="0"/>
    <n v="0"/>
    <n v="0"/>
    <n v="0"/>
    <n v="0"/>
    <n v="0"/>
    <n v="0"/>
    <n v="0"/>
    <n v="0"/>
    <n v="0"/>
    <n v="30"/>
    <n v="0"/>
    <n v="107"/>
    <n v="422"/>
    <n v="302"/>
    <n v="49"/>
    <n v="3"/>
    <n v="2588"/>
    <n v="463"/>
    <n v="0"/>
    <n v="25"/>
    <n v="27"/>
    <n v="908"/>
    <n v="1454"/>
  </r>
  <r>
    <x v="0"/>
    <x v="0"/>
    <x v="32"/>
    <x v="10"/>
    <n v="47"/>
    <n v="0"/>
    <n v="0"/>
    <n v="0"/>
    <n v="0"/>
    <n v="17"/>
    <n v="2"/>
    <n v="0"/>
    <n v="12"/>
    <n v="0"/>
    <n v="0"/>
    <n v="0"/>
    <n v="0"/>
    <n v="118"/>
    <n v="93"/>
    <n v="2"/>
    <n v="0"/>
    <n v="7"/>
    <n v="546"/>
    <n v="230"/>
    <n v="13"/>
    <n v="4"/>
    <n v="86"/>
    <n v="417"/>
    <n v="163"/>
    <n v="7"/>
    <n v="1"/>
    <n v="87"/>
    <n v="69"/>
    <n v="18"/>
    <n v="1"/>
    <n v="1"/>
    <n v="15"/>
    <n v="5"/>
    <n v="2"/>
    <n v="1"/>
    <n v="0"/>
    <n v="1"/>
    <n v="0"/>
    <n v="0"/>
    <n v="0"/>
    <n v="0"/>
    <n v="0"/>
    <n v="0"/>
    <n v="0"/>
    <n v="0"/>
    <n v="0"/>
    <n v="0"/>
    <n v="0"/>
    <n v="0"/>
    <n v="0"/>
    <n v="0"/>
    <n v="0"/>
    <n v="0"/>
    <n v="0"/>
    <n v="0"/>
    <n v="30"/>
    <n v="0"/>
    <n v="106"/>
    <n v="422"/>
    <n v="305"/>
    <n v="50"/>
    <n v="3"/>
    <n v="2589"/>
    <n v="518"/>
    <n v="0"/>
    <n v="24"/>
    <n v="27"/>
    <n v="897"/>
    <n v="1469"/>
  </r>
  <r>
    <x v="0"/>
    <x v="0"/>
    <x v="32"/>
    <x v="11"/>
    <n v="47"/>
    <n v="0"/>
    <n v="0"/>
    <n v="0"/>
    <n v="0"/>
    <n v="17"/>
    <n v="2"/>
    <n v="0"/>
    <n v="12"/>
    <n v="0"/>
    <n v="0"/>
    <n v="0"/>
    <n v="0"/>
    <n v="120"/>
    <n v="94"/>
    <n v="2"/>
    <n v="1"/>
    <n v="7"/>
    <n v="549"/>
    <n v="240"/>
    <n v="12"/>
    <n v="4"/>
    <n v="85"/>
    <n v="416"/>
    <n v="169"/>
    <n v="7"/>
    <n v="1"/>
    <n v="87"/>
    <n v="70"/>
    <n v="19"/>
    <n v="1"/>
    <n v="1"/>
    <n v="15"/>
    <n v="5"/>
    <n v="2"/>
    <n v="1"/>
    <n v="0"/>
    <n v="1"/>
    <n v="0"/>
    <n v="0"/>
    <n v="0"/>
    <n v="0"/>
    <n v="0"/>
    <n v="0"/>
    <n v="0"/>
    <n v="0"/>
    <n v="0"/>
    <n v="0"/>
    <n v="0"/>
    <n v="0"/>
    <n v="0"/>
    <n v="0"/>
    <n v="0"/>
    <n v="0"/>
    <n v="0"/>
    <n v="0"/>
    <n v="30"/>
    <n v="0"/>
    <n v="107"/>
    <n v="425"/>
    <n v="304"/>
    <n v="51"/>
    <n v="3"/>
    <n v="2590"/>
    <n v="561"/>
    <n v="0"/>
    <n v="24"/>
    <n v="28"/>
    <n v="888"/>
    <n v="1478"/>
  </r>
  <r>
    <x v="0"/>
    <x v="0"/>
    <x v="32"/>
    <x v="12"/>
    <n v="48"/>
    <n v="0"/>
    <n v="0"/>
    <n v="0"/>
    <n v="0"/>
    <n v="17"/>
    <n v="2"/>
    <n v="0"/>
    <n v="12"/>
    <n v="0"/>
    <n v="0"/>
    <n v="0"/>
    <n v="0"/>
    <n v="118"/>
    <n v="94"/>
    <n v="2"/>
    <n v="1"/>
    <n v="5"/>
    <n v="545"/>
    <n v="249"/>
    <n v="11"/>
    <n v="4"/>
    <n v="81"/>
    <n v="410"/>
    <n v="169"/>
    <n v="7"/>
    <n v="2"/>
    <n v="87"/>
    <n v="70"/>
    <n v="20"/>
    <n v="1"/>
    <n v="1"/>
    <n v="15"/>
    <n v="5"/>
    <n v="2"/>
    <n v="1"/>
    <n v="0"/>
    <n v="1"/>
    <n v="0"/>
    <n v="0"/>
    <n v="0"/>
    <n v="0"/>
    <n v="0"/>
    <n v="0"/>
    <n v="0"/>
    <n v="0"/>
    <n v="0"/>
    <n v="0"/>
    <n v="0"/>
    <n v="0"/>
    <n v="0"/>
    <n v="0"/>
    <n v="0"/>
    <n v="0"/>
    <n v="0"/>
    <n v="0"/>
    <n v="31"/>
    <n v="0"/>
    <n v="107"/>
    <n v="427"/>
    <n v="298"/>
    <n v="51"/>
    <n v="3"/>
    <n v="2565"/>
    <n v="588"/>
    <n v="0"/>
    <n v="26"/>
    <n v="29"/>
    <n v="877"/>
    <n v="1467"/>
  </r>
  <r>
    <x v="0"/>
    <x v="0"/>
    <x v="32"/>
    <x v="13"/>
    <n v="49"/>
    <n v="0"/>
    <n v="0"/>
    <n v="0"/>
    <n v="0"/>
    <n v="18"/>
    <n v="2"/>
    <n v="0"/>
    <n v="11"/>
    <n v="0"/>
    <n v="0"/>
    <n v="0"/>
    <n v="0"/>
    <n v="119"/>
    <n v="95"/>
    <n v="2"/>
    <n v="1"/>
    <n v="6"/>
    <n v="541"/>
    <n v="252"/>
    <n v="11"/>
    <n v="4"/>
    <n v="79"/>
    <n v="402"/>
    <n v="168"/>
    <n v="7"/>
    <n v="2"/>
    <n v="79"/>
    <n v="70"/>
    <n v="20"/>
    <n v="1"/>
    <n v="1"/>
    <n v="15"/>
    <n v="5"/>
    <n v="2"/>
    <n v="1"/>
    <n v="0"/>
    <n v="1"/>
    <n v="0"/>
    <n v="0"/>
    <n v="0"/>
    <n v="0"/>
    <n v="0"/>
    <n v="0"/>
    <n v="0"/>
    <n v="0"/>
    <n v="0"/>
    <n v="0"/>
    <n v="0"/>
    <n v="0"/>
    <n v="0"/>
    <n v="0"/>
    <n v="0"/>
    <n v="0"/>
    <n v="0"/>
    <n v="0"/>
    <n v="32"/>
    <n v="0"/>
    <n v="107"/>
    <n v="425"/>
    <n v="298"/>
    <n v="51"/>
    <n v="3"/>
    <n v="2575"/>
    <n v="611"/>
    <n v="0"/>
    <n v="27"/>
    <n v="28"/>
    <n v="871"/>
    <n v="1475"/>
  </r>
  <r>
    <x v="0"/>
    <x v="0"/>
    <x v="32"/>
    <x v="14"/>
    <n v="48"/>
    <n v="0"/>
    <n v="0"/>
    <n v="0"/>
    <n v="0"/>
    <n v="19"/>
    <n v="2"/>
    <n v="0"/>
    <n v="10"/>
    <n v="0"/>
    <n v="0"/>
    <n v="0"/>
    <n v="0"/>
    <n v="119"/>
    <n v="96"/>
    <n v="2"/>
    <n v="1"/>
    <n v="6"/>
    <n v="543"/>
    <n v="260"/>
    <n v="11"/>
    <n v="4"/>
    <n v="80"/>
    <n v="404"/>
    <n v="171"/>
    <n v="7"/>
    <n v="2"/>
    <n v="80"/>
    <n v="71"/>
    <n v="21"/>
    <n v="1"/>
    <n v="1"/>
    <n v="14"/>
    <n v="5"/>
    <n v="2"/>
    <n v="1"/>
    <n v="0"/>
    <n v="1"/>
    <n v="0"/>
    <n v="0"/>
    <n v="0"/>
    <n v="0"/>
    <n v="0"/>
    <n v="0"/>
    <n v="0"/>
    <n v="0"/>
    <n v="0"/>
    <n v="0"/>
    <n v="0"/>
    <n v="0"/>
    <n v="0"/>
    <n v="0"/>
    <n v="0"/>
    <n v="0"/>
    <n v="0"/>
    <n v="0"/>
    <n v="32"/>
    <n v="0"/>
    <n v="107"/>
    <n v="427"/>
    <n v="300"/>
    <n v="52"/>
    <n v="3"/>
    <n v="2574"/>
    <n v="627"/>
    <n v="0"/>
    <n v="28"/>
    <n v="27"/>
    <n v="865"/>
    <n v="1481"/>
  </r>
  <r>
    <x v="0"/>
    <x v="0"/>
    <x v="32"/>
    <x v="15"/>
    <n v="48"/>
    <n v="0"/>
    <n v="0"/>
    <n v="0"/>
    <n v="0"/>
    <n v="19"/>
    <n v="2"/>
    <n v="0"/>
    <n v="10"/>
    <n v="0"/>
    <n v="0"/>
    <n v="0"/>
    <n v="0"/>
    <n v="119"/>
    <n v="96"/>
    <n v="2"/>
    <n v="1"/>
    <n v="6"/>
    <n v="549"/>
    <n v="269"/>
    <n v="12"/>
    <n v="3"/>
    <n v="79"/>
    <n v="406"/>
    <n v="174"/>
    <n v="7"/>
    <n v="2"/>
    <n v="81"/>
    <n v="70"/>
    <n v="20"/>
    <n v="1"/>
    <n v="1"/>
    <n v="14"/>
    <n v="5"/>
    <n v="2"/>
    <n v="1"/>
    <n v="0"/>
    <n v="1"/>
    <n v="0"/>
    <n v="0"/>
    <n v="0"/>
    <n v="0"/>
    <n v="0"/>
    <n v="0"/>
    <n v="0"/>
    <n v="0"/>
    <n v="0"/>
    <n v="0"/>
    <n v="0"/>
    <n v="0"/>
    <n v="0"/>
    <n v="0"/>
    <n v="0"/>
    <n v="0"/>
    <n v="0"/>
    <n v="0"/>
    <n v="32"/>
    <n v="0"/>
    <n v="107"/>
    <n v="431"/>
    <n v="301"/>
    <n v="51"/>
    <n v="3"/>
    <n v="2585"/>
    <n v="635"/>
    <n v="0"/>
    <n v="31"/>
    <n v="28"/>
    <n v="857"/>
    <n v="1497"/>
  </r>
  <r>
    <x v="0"/>
    <x v="0"/>
    <x v="32"/>
    <x v="16"/>
    <n v="47"/>
    <n v="0"/>
    <n v="0"/>
    <n v="0"/>
    <n v="0"/>
    <n v="18"/>
    <n v="2"/>
    <n v="0"/>
    <n v="10"/>
    <n v="0"/>
    <n v="0"/>
    <n v="0"/>
    <n v="0"/>
    <n v="119"/>
    <n v="96"/>
    <n v="2"/>
    <n v="1"/>
    <n v="6"/>
    <n v="551"/>
    <n v="270"/>
    <n v="13"/>
    <n v="3"/>
    <n v="78"/>
    <n v="407"/>
    <n v="177"/>
    <n v="7"/>
    <n v="2"/>
    <n v="80"/>
    <n v="71"/>
    <n v="21"/>
    <n v="1"/>
    <n v="1"/>
    <n v="14"/>
    <n v="5"/>
    <n v="2"/>
    <n v="1"/>
    <n v="0"/>
    <n v="1"/>
    <n v="0"/>
    <n v="0"/>
    <n v="0"/>
    <n v="0"/>
    <n v="0"/>
    <n v="0"/>
    <n v="0"/>
    <n v="0"/>
    <n v="0"/>
    <n v="0"/>
    <n v="0"/>
    <n v="0"/>
    <n v="0"/>
    <n v="0"/>
    <n v="0"/>
    <n v="0"/>
    <n v="0"/>
    <n v="0"/>
    <n v="31"/>
    <n v="0"/>
    <n v="107"/>
    <n v="433"/>
    <n v="304"/>
    <n v="52"/>
    <n v="3"/>
    <n v="2583"/>
    <n v="650"/>
    <n v="0"/>
    <n v="31"/>
    <n v="28"/>
    <n v="855"/>
    <n v="1502"/>
  </r>
  <r>
    <x v="1"/>
    <x v="6"/>
    <x v="33"/>
    <x v="0"/>
    <n v="76"/>
    <n v="3"/>
    <n v="0"/>
    <n v="1"/>
    <n v="1"/>
    <n v="30"/>
    <n v="9"/>
    <n v="10"/>
    <n v="0"/>
    <n v="46"/>
    <n v="0"/>
    <n v="27"/>
    <n v="1"/>
    <n v="182"/>
    <n v="2"/>
    <n v="57"/>
    <n v="14"/>
    <n v="3"/>
    <n v="600"/>
    <n v="0"/>
    <n v="44"/>
    <n v="147"/>
    <n v="14"/>
    <n v="395"/>
    <n v="15"/>
    <n v="21"/>
    <n v="75"/>
    <n v="3"/>
    <n v="91"/>
    <n v="0"/>
    <n v="0"/>
    <n v="8"/>
    <n v="4"/>
    <n v="42"/>
    <n v="0"/>
    <n v="13"/>
    <n v="1"/>
    <n v="1"/>
    <n v="0"/>
    <n v="0"/>
    <n v="0"/>
    <n v="0"/>
    <n v="0"/>
    <n v="0"/>
    <n v="0"/>
    <n v="0"/>
    <n v="0"/>
    <n v="3"/>
    <n v="1"/>
    <n v="16"/>
    <n v="33"/>
    <n v="0"/>
    <n v="0"/>
    <n v="6"/>
    <m/>
    <m/>
    <m/>
    <m/>
    <m/>
    <m/>
    <m/>
    <m/>
    <m/>
    <m/>
    <m/>
    <m/>
    <m/>
    <m/>
    <m/>
    <m/>
  </r>
  <r>
    <x v="1"/>
    <x v="6"/>
    <x v="33"/>
    <x v="1"/>
    <n v="76"/>
    <n v="3"/>
    <n v="0"/>
    <n v="1"/>
    <n v="1"/>
    <n v="32"/>
    <n v="9"/>
    <n v="10"/>
    <n v="0"/>
    <n v="46"/>
    <n v="0"/>
    <n v="27"/>
    <n v="1"/>
    <n v="186"/>
    <n v="2"/>
    <n v="72"/>
    <n v="14"/>
    <n v="4"/>
    <n v="608"/>
    <n v="0"/>
    <n v="57"/>
    <n v="150"/>
    <n v="15"/>
    <n v="397"/>
    <n v="25"/>
    <n v="21"/>
    <n v="76"/>
    <n v="2"/>
    <n v="91"/>
    <n v="0"/>
    <n v="0"/>
    <n v="8"/>
    <n v="4"/>
    <n v="38"/>
    <n v="0"/>
    <n v="12"/>
    <n v="1"/>
    <n v="1"/>
    <n v="0"/>
    <n v="0"/>
    <n v="0"/>
    <n v="0"/>
    <n v="0"/>
    <n v="0"/>
    <n v="0"/>
    <n v="0"/>
    <n v="0"/>
    <n v="3"/>
    <n v="1"/>
    <n v="16"/>
    <n v="33"/>
    <n v="0"/>
    <n v="0"/>
    <n v="5"/>
    <m/>
    <m/>
    <m/>
    <m/>
    <m/>
    <m/>
    <m/>
    <m/>
    <m/>
    <m/>
    <m/>
    <m/>
    <m/>
    <m/>
    <m/>
    <m/>
  </r>
  <r>
    <x v="1"/>
    <x v="6"/>
    <x v="33"/>
    <x v="2"/>
    <n v="74"/>
    <n v="2"/>
    <n v="0"/>
    <n v="1"/>
    <n v="1"/>
    <n v="34"/>
    <n v="8"/>
    <n v="10"/>
    <n v="0"/>
    <n v="44"/>
    <n v="26"/>
    <n v="2"/>
    <n v="1"/>
    <n v="186"/>
    <n v="81"/>
    <n v="16"/>
    <n v="13"/>
    <n v="4"/>
    <n v="605"/>
    <n v="73"/>
    <n v="32"/>
    <n v="149"/>
    <n v="14"/>
    <n v="397"/>
    <n v="30"/>
    <n v="22"/>
    <n v="75"/>
    <n v="2"/>
    <n v="90"/>
    <n v="1"/>
    <n v="0"/>
    <n v="8"/>
    <n v="4"/>
    <n v="37"/>
    <n v="11"/>
    <n v="5"/>
    <n v="1"/>
    <n v="1"/>
    <n v="0"/>
    <n v="0"/>
    <n v="0"/>
    <n v="0"/>
    <n v="0"/>
    <n v="0"/>
    <n v="0"/>
    <n v="0"/>
    <n v="0"/>
    <n v="0"/>
    <n v="1"/>
    <n v="2"/>
    <n v="0"/>
    <n v="0"/>
    <n v="0"/>
    <n v="0"/>
    <n v="2"/>
    <n v="1"/>
    <n v="56"/>
    <n v="39"/>
    <n v="149"/>
    <n v="377"/>
    <n v="286"/>
    <n v="72"/>
    <n v="30"/>
    <m/>
    <m/>
    <m/>
    <m/>
    <m/>
    <m/>
    <m/>
  </r>
  <r>
    <x v="1"/>
    <x v="6"/>
    <x v="33"/>
    <x v="3"/>
    <n v="74"/>
    <n v="2"/>
    <n v="0"/>
    <n v="1"/>
    <n v="1"/>
    <n v="39"/>
    <n v="8"/>
    <n v="10"/>
    <n v="0"/>
    <n v="44"/>
    <n v="26"/>
    <n v="2"/>
    <n v="1"/>
    <n v="186"/>
    <n v="89"/>
    <n v="16"/>
    <n v="13"/>
    <n v="4"/>
    <n v="608"/>
    <n v="96"/>
    <n v="32"/>
    <n v="149"/>
    <n v="13"/>
    <n v="402"/>
    <n v="34"/>
    <n v="22"/>
    <n v="74"/>
    <n v="5"/>
    <n v="89"/>
    <n v="4"/>
    <n v="0"/>
    <n v="8"/>
    <n v="4"/>
    <n v="37"/>
    <n v="12"/>
    <n v="5"/>
    <n v="1"/>
    <n v="1"/>
    <n v="0"/>
    <n v="0"/>
    <n v="0"/>
    <n v="0"/>
    <n v="0"/>
    <n v="0"/>
    <n v="0"/>
    <n v="0"/>
    <n v="0"/>
    <n v="0"/>
    <n v="1"/>
    <n v="2"/>
    <n v="0"/>
    <n v="0"/>
    <n v="0"/>
    <n v="0"/>
    <n v="2"/>
    <n v="1"/>
    <n v="56"/>
    <n v="39"/>
    <n v="149"/>
    <n v="381"/>
    <n v="288"/>
    <n v="72"/>
    <n v="30"/>
    <m/>
    <m/>
    <m/>
    <m/>
    <m/>
    <m/>
    <m/>
  </r>
  <r>
    <x v="1"/>
    <x v="6"/>
    <x v="33"/>
    <x v="4"/>
    <n v="74"/>
    <n v="2"/>
    <n v="0"/>
    <n v="1"/>
    <n v="1"/>
    <n v="40"/>
    <n v="8"/>
    <n v="10"/>
    <n v="0"/>
    <n v="44"/>
    <n v="26"/>
    <n v="2"/>
    <n v="1"/>
    <n v="186"/>
    <n v="94"/>
    <n v="17"/>
    <n v="13"/>
    <n v="4"/>
    <n v="605"/>
    <n v="112"/>
    <n v="33"/>
    <n v="144"/>
    <n v="12"/>
    <n v="401"/>
    <n v="42"/>
    <n v="21"/>
    <n v="74"/>
    <n v="4"/>
    <n v="89"/>
    <n v="6"/>
    <n v="0"/>
    <n v="8"/>
    <n v="4"/>
    <n v="38"/>
    <n v="12"/>
    <n v="5"/>
    <n v="1"/>
    <n v="1"/>
    <n v="0"/>
    <n v="0"/>
    <n v="0"/>
    <n v="0"/>
    <n v="0"/>
    <n v="0"/>
    <n v="0"/>
    <n v="0"/>
    <n v="0"/>
    <n v="0"/>
    <n v="1"/>
    <n v="2"/>
    <n v="0"/>
    <n v="0"/>
    <n v="0"/>
    <n v="0"/>
    <n v="2"/>
    <n v="1"/>
    <n v="56"/>
    <n v="39"/>
    <n v="148"/>
    <n v="383"/>
    <n v="289"/>
    <n v="73"/>
    <n v="31"/>
    <m/>
    <m/>
    <m/>
    <m/>
    <m/>
    <m/>
    <m/>
  </r>
  <r>
    <x v="1"/>
    <x v="6"/>
    <x v="33"/>
    <x v="5"/>
    <n v="74"/>
    <n v="2"/>
    <n v="0"/>
    <n v="1"/>
    <n v="1"/>
    <n v="42"/>
    <n v="8"/>
    <n v="10"/>
    <n v="0"/>
    <n v="44"/>
    <n v="26"/>
    <n v="2"/>
    <n v="1"/>
    <n v="186"/>
    <n v="102"/>
    <n v="17"/>
    <n v="13"/>
    <n v="4"/>
    <n v="608"/>
    <n v="148"/>
    <n v="34"/>
    <n v="141"/>
    <n v="12"/>
    <n v="402"/>
    <n v="71"/>
    <n v="20"/>
    <n v="74"/>
    <n v="4"/>
    <n v="89"/>
    <n v="11"/>
    <n v="0"/>
    <n v="8"/>
    <n v="4"/>
    <n v="39"/>
    <n v="17"/>
    <n v="5"/>
    <n v="1"/>
    <n v="1"/>
    <n v="0"/>
    <n v="0"/>
    <n v="0"/>
    <n v="0"/>
    <n v="0"/>
    <n v="0"/>
    <n v="0"/>
    <n v="0"/>
    <n v="0"/>
    <n v="0"/>
    <n v="1"/>
    <n v="2"/>
    <n v="0"/>
    <n v="0"/>
    <n v="0"/>
    <n v="0"/>
    <n v="2"/>
    <n v="1"/>
    <n v="56"/>
    <n v="39"/>
    <n v="149"/>
    <n v="385"/>
    <n v="291"/>
    <n v="73"/>
    <n v="32"/>
    <m/>
    <m/>
    <m/>
    <m/>
    <m/>
    <m/>
    <m/>
  </r>
  <r>
    <x v="1"/>
    <x v="6"/>
    <x v="33"/>
    <x v="6"/>
    <n v="73"/>
    <n v="2"/>
    <n v="0"/>
    <n v="1"/>
    <n v="1"/>
    <n v="43"/>
    <n v="8"/>
    <n v="9"/>
    <n v="0"/>
    <n v="44"/>
    <n v="26"/>
    <n v="2"/>
    <n v="1"/>
    <n v="185"/>
    <n v="105"/>
    <n v="17"/>
    <n v="12"/>
    <n v="4"/>
    <n v="608"/>
    <n v="165"/>
    <n v="33"/>
    <n v="138"/>
    <n v="13"/>
    <n v="402"/>
    <n v="103"/>
    <n v="20"/>
    <n v="73"/>
    <n v="4"/>
    <n v="89"/>
    <n v="14"/>
    <n v="0"/>
    <n v="9"/>
    <n v="4"/>
    <n v="40"/>
    <n v="20"/>
    <n v="5"/>
    <n v="1"/>
    <n v="1"/>
    <n v="0"/>
    <n v="0"/>
    <n v="0"/>
    <n v="0"/>
    <n v="0"/>
    <n v="0"/>
    <n v="0"/>
    <n v="0"/>
    <n v="0"/>
    <n v="0"/>
    <n v="1"/>
    <n v="2"/>
    <n v="0"/>
    <n v="0"/>
    <n v="0"/>
    <n v="0"/>
    <n v="2"/>
    <n v="1"/>
    <n v="56"/>
    <n v="39"/>
    <n v="148"/>
    <n v="386"/>
    <n v="292"/>
    <n v="73"/>
    <n v="33"/>
    <m/>
    <m/>
    <m/>
    <m/>
    <m/>
    <m/>
    <m/>
  </r>
  <r>
    <x v="1"/>
    <x v="6"/>
    <x v="33"/>
    <x v="7"/>
    <n v="72"/>
    <n v="2"/>
    <n v="0"/>
    <n v="1"/>
    <n v="1"/>
    <n v="42"/>
    <n v="8"/>
    <n v="9"/>
    <n v="0"/>
    <n v="44"/>
    <n v="27"/>
    <n v="2"/>
    <n v="0"/>
    <n v="188"/>
    <n v="106"/>
    <n v="18"/>
    <n v="12"/>
    <n v="5"/>
    <n v="606"/>
    <n v="186"/>
    <n v="34"/>
    <n v="136"/>
    <n v="13"/>
    <n v="402"/>
    <n v="141"/>
    <n v="20"/>
    <n v="71"/>
    <n v="4"/>
    <n v="89"/>
    <n v="19"/>
    <n v="0"/>
    <n v="9"/>
    <n v="4"/>
    <n v="40"/>
    <n v="22"/>
    <n v="5"/>
    <n v="1"/>
    <n v="1"/>
    <n v="0"/>
    <n v="0"/>
    <n v="0"/>
    <n v="0"/>
    <n v="0"/>
    <n v="0"/>
    <n v="0"/>
    <n v="0"/>
    <n v="0"/>
    <n v="0"/>
    <n v="1"/>
    <n v="2"/>
    <n v="0"/>
    <n v="0"/>
    <n v="0"/>
    <n v="0"/>
    <n v="2"/>
    <n v="1"/>
    <n v="55"/>
    <n v="41"/>
    <n v="149"/>
    <n v="387"/>
    <n v="294"/>
    <n v="73"/>
    <n v="33"/>
    <m/>
    <m/>
    <m/>
    <m/>
    <m/>
    <m/>
    <m/>
  </r>
  <r>
    <x v="1"/>
    <x v="6"/>
    <x v="33"/>
    <x v="8"/>
    <n v="72"/>
    <n v="2"/>
    <n v="0"/>
    <n v="1"/>
    <n v="1"/>
    <n v="43"/>
    <n v="8"/>
    <n v="9"/>
    <n v="0"/>
    <n v="45"/>
    <n v="27"/>
    <n v="2"/>
    <n v="1"/>
    <n v="187"/>
    <n v="111"/>
    <n v="18"/>
    <n v="11"/>
    <n v="4"/>
    <n v="608"/>
    <n v="212"/>
    <n v="34"/>
    <n v="136"/>
    <n v="14"/>
    <n v="403"/>
    <n v="164"/>
    <n v="20"/>
    <n v="71"/>
    <n v="4"/>
    <n v="89"/>
    <n v="27"/>
    <n v="0"/>
    <n v="9"/>
    <n v="4"/>
    <n v="40"/>
    <n v="26"/>
    <n v="5"/>
    <n v="1"/>
    <n v="1"/>
    <n v="0"/>
    <n v="0"/>
    <n v="0"/>
    <n v="0"/>
    <n v="0"/>
    <n v="0"/>
    <n v="0"/>
    <n v="0"/>
    <n v="0"/>
    <n v="0"/>
    <n v="1"/>
    <n v="2"/>
    <n v="0"/>
    <n v="0"/>
    <n v="0"/>
    <n v="0"/>
    <n v="2"/>
    <n v="1"/>
    <n v="55"/>
    <n v="41"/>
    <n v="149"/>
    <n v="391"/>
    <n v="295"/>
    <n v="74"/>
    <n v="33"/>
    <n v="3340"/>
    <n v="647"/>
    <n v="1"/>
    <n v="69"/>
    <n v="933"/>
    <n v="228"/>
    <n v="1949"/>
  </r>
  <r>
    <x v="1"/>
    <x v="6"/>
    <x v="33"/>
    <x v="9"/>
    <n v="72"/>
    <n v="2"/>
    <n v="1"/>
    <n v="1"/>
    <n v="1"/>
    <n v="45"/>
    <n v="7"/>
    <n v="9"/>
    <n v="0"/>
    <n v="45"/>
    <n v="37"/>
    <n v="2"/>
    <n v="0"/>
    <n v="186"/>
    <n v="116"/>
    <n v="18"/>
    <n v="10"/>
    <n v="3"/>
    <n v="610"/>
    <n v="247"/>
    <n v="35"/>
    <n v="132"/>
    <n v="14"/>
    <n v="399"/>
    <n v="180"/>
    <n v="20"/>
    <n v="71"/>
    <n v="4"/>
    <n v="89"/>
    <n v="41"/>
    <n v="0"/>
    <n v="9"/>
    <n v="4"/>
    <n v="40"/>
    <n v="30"/>
    <n v="5"/>
    <n v="1"/>
    <n v="1"/>
    <n v="0"/>
    <n v="0"/>
    <n v="0"/>
    <n v="0"/>
    <n v="0"/>
    <n v="0"/>
    <n v="0"/>
    <n v="0"/>
    <n v="0"/>
    <n v="0"/>
    <n v="1"/>
    <n v="2"/>
    <n v="0"/>
    <n v="0"/>
    <n v="0"/>
    <n v="0"/>
    <n v="2"/>
    <n v="1"/>
    <n v="56"/>
    <n v="42"/>
    <n v="150"/>
    <n v="398"/>
    <n v="292"/>
    <n v="75"/>
    <n v="33"/>
    <n v="3345"/>
    <n v="939"/>
    <n v="1"/>
    <n v="74"/>
    <n v="924"/>
    <n v="227"/>
    <n v="1968"/>
  </r>
  <r>
    <x v="1"/>
    <x v="6"/>
    <x v="33"/>
    <x v="10"/>
    <n v="72"/>
    <n v="2"/>
    <n v="1"/>
    <n v="1"/>
    <n v="1"/>
    <n v="46"/>
    <n v="7"/>
    <n v="9"/>
    <n v="0"/>
    <n v="45"/>
    <n v="37"/>
    <n v="2"/>
    <n v="0"/>
    <n v="186"/>
    <n v="118"/>
    <n v="18"/>
    <n v="10"/>
    <n v="3"/>
    <n v="612"/>
    <n v="255"/>
    <n v="36"/>
    <n v="131"/>
    <n v="14"/>
    <n v="399"/>
    <n v="187"/>
    <n v="20"/>
    <n v="71"/>
    <n v="4"/>
    <n v="89"/>
    <n v="44"/>
    <n v="0"/>
    <n v="9"/>
    <n v="4"/>
    <n v="40"/>
    <n v="30"/>
    <n v="5"/>
    <n v="1"/>
    <n v="1"/>
    <n v="0"/>
    <n v="0"/>
    <n v="0"/>
    <n v="0"/>
    <n v="0"/>
    <n v="0"/>
    <n v="0"/>
    <n v="0"/>
    <n v="0"/>
    <n v="0"/>
    <n v="1"/>
    <n v="2"/>
    <n v="0"/>
    <n v="0"/>
    <n v="0"/>
    <n v="0"/>
    <n v="2"/>
    <n v="1"/>
    <n v="56"/>
    <n v="42"/>
    <n v="150"/>
    <n v="400"/>
    <n v="292"/>
    <n v="75"/>
    <n v="33"/>
    <n v="3346"/>
    <n v="1000"/>
    <n v="1"/>
    <n v="73"/>
    <n v="924"/>
    <n v="229"/>
    <n v="1973"/>
  </r>
  <r>
    <x v="1"/>
    <x v="6"/>
    <x v="33"/>
    <x v="11"/>
    <n v="72"/>
    <n v="2"/>
    <n v="2"/>
    <n v="1"/>
    <n v="1"/>
    <n v="47"/>
    <n v="7"/>
    <n v="9"/>
    <n v="0"/>
    <n v="45"/>
    <n v="37"/>
    <n v="1"/>
    <n v="1"/>
    <n v="186"/>
    <n v="121"/>
    <n v="19"/>
    <n v="9"/>
    <n v="3"/>
    <n v="613"/>
    <n v="269"/>
    <n v="34"/>
    <n v="131"/>
    <n v="15"/>
    <n v="399"/>
    <n v="193"/>
    <n v="20"/>
    <n v="71"/>
    <n v="4"/>
    <n v="89"/>
    <n v="48"/>
    <n v="0"/>
    <n v="9"/>
    <n v="4"/>
    <n v="38"/>
    <n v="29"/>
    <n v="5"/>
    <n v="1"/>
    <n v="1"/>
    <n v="0"/>
    <n v="0"/>
    <n v="0"/>
    <n v="0"/>
    <n v="0"/>
    <n v="0"/>
    <n v="0"/>
    <n v="0"/>
    <n v="0"/>
    <n v="0"/>
    <n v="1"/>
    <n v="2"/>
    <n v="0"/>
    <n v="0"/>
    <n v="0"/>
    <n v="0"/>
    <n v="2"/>
    <n v="1"/>
    <n v="56"/>
    <n v="42"/>
    <n v="150"/>
    <n v="400"/>
    <n v="292"/>
    <n v="75"/>
    <n v="31"/>
    <n v="3345"/>
    <n v="1090"/>
    <n v="1"/>
    <n v="78"/>
    <n v="917"/>
    <n v="230"/>
    <n v="1981"/>
  </r>
  <r>
    <x v="1"/>
    <x v="6"/>
    <x v="33"/>
    <x v="12"/>
    <n v="72"/>
    <n v="2"/>
    <n v="2"/>
    <n v="1"/>
    <n v="1"/>
    <n v="48"/>
    <n v="7"/>
    <n v="9"/>
    <n v="0"/>
    <n v="45"/>
    <n v="38"/>
    <n v="1"/>
    <n v="0"/>
    <n v="188"/>
    <n v="125"/>
    <n v="19"/>
    <n v="10"/>
    <n v="2"/>
    <n v="612"/>
    <n v="279"/>
    <n v="33"/>
    <n v="128"/>
    <n v="15"/>
    <n v="401"/>
    <n v="201"/>
    <n v="20"/>
    <n v="69"/>
    <n v="5"/>
    <n v="89"/>
    <n v="49"/>
    <n v="0"/>
    <n v="9"/>
    <n v="4"/>
    <n v="39"/>
    <n v="29"/>
    <n v="5"/>
    <n v="1"/>
    <n v="1"/>
    <n v="0"/>
    <n v="0"/>
    <n v="0"/>
    <n v="0"/>
    <n v="0"/>
    <n v="0"/>
    <n v="0"/>
    <n v="0"/>
    <n v="0"/>
    <n v="0"/>
    <n v="1"/>
    <n v="2"/>
    <n v="0"/>
    <n v="0"/>
    <n v="0"/>
    <n v="0"/>
    <n v="2"/>
    <n v="1"/>
    <n v="56"/>
    <n v="43"/>
    <n v="151"/>
    <n v="402"/>
    <n v="294"/>
    <n v="75"/>
    <n v="32"/>
    <n v="3359"/>
    <n v="1181"/>
    <n v="1"/>
    <n v="79"/>
    <n v="914"/>
    <n v="228"/>
    <n v="1996"/>
  </r>
  <r>
    <x v="1"/>
    <x v="6"/>
    <x v="33"/>
    <x v="13"/>
    <n v="72"/>
    <n v="2"/>
    <n v="2"/>
    <n v="1"/>
    <n v="1"/>
    <n v="50"/>
    <n v="7"/>
    <n v="9"/>
    <n v="0"/>
    <n v="45"/>
    <n v="38"/>
    <n v="1"/>
    <n v="0"/>
    <n v="188"/>
    <n v="126"/>
    <n v="18"/>
    <n v="10"/>
    <n v="2"/>
    <n v="614"/>
    <n v="284"/>
    <n v="34"/>
    <n v="130"/>
    <n v="14"/>
    <n v="401"/>
    <n v="204"/>
    <n v="20"/>
    <n v="69"/>
    <n v="5"/>
    <n v="89"/>
    <n v="50"/>
    <n v="0"/>
    <n v="9"/>
    <n v="4"/>
    <n v="39"/>
    <n v="29"/>
    <n v="5"/>
    <n v="1"/>
    <n v="1"/>
    <n v="0"/>
    <n v="0"/>
    <n v="0"/>
    <n v="0"/>
    <n v="0"/>
    <n v="0"/>
    <n v="0"/>
    <n v="0"/>
    <n v="0"/>
    <n v="0"/>
    <n v="1"/>
    <n v="2"/>
    <n v="0"/>
    <n v="0"/>
    <n v="0"/>
    <n v="0"/>
    <n v="2"/>
    <n v="1"/>
    <n v="56"/>
    <n v="43"/>
    <n v="152"/>
    <n v="405"/>
    <n v="293"/>
    <n v="75"/>
    <n v="32"/>
    <n v="3361"/>
    <n v="1226"/>
    <n v="1"/>
    <n v="78"/>
    <n v="908"/>
    <n v="231"/>
    <n v="2006"/>
  </r>
  <r>
    <x v="1"/>
    <x v="6"/>
    <x v="33"/>
    <x v="14"/>
    <n v="72"/>
    <n v="2"/>
    <n v="2"/>
    <n v="1"/>
    <n v="1"/>
    <n v="50"/>
    <n v="7"/>
    <n v="9"/>
    <n v="0"/>
    <n v="44"/>
    <n v="37"/>
    <n v="1"/>
    <n v="0"/>
    <n v="190"/>
    <n v="127"/>
    <n v="19"/>
    <n v="11"/>
    <n v="2"/>
    <n v="616"/>
    <n v="284"/>
    <n v="35"/>
    <n v="129"/>
    <n v="13"/>
    <n v="398"/>
    <n v="204"/>
    <n v="19"/>
    <n v="68"/>
    <n v="5"/>
    <n v="88"/>
    <n v="49"/>
    <n v="0"/>
    <n v="9"/>
    <n v="4"/>
    <n v="40"/>
    <n v="29"/>
    <n v="5"/>
    <n v="1"/>
    <n v="1"/>
    <n v="0"/>
    <n v="0"/>
    <n v="0"/>
    <n v="0"/>
    <n v="0"/>
    <n v="0"/>
    <n v="0"/>
    <n v="0"/>
    <n v="0"/>
    <n v="0"/>
    <n v="1"/>
    <n v="2"/>
    <n v="0"/>
    <n v="0"/>
    <n v="0"/>
    <n v="0"/>
    <n v="2"/>
    <n v="1"/>
    <n v="56"/>
    <n v="42"/>
    <n v="152"/>
    <n v="408"/>
    <n v="292"/>
    <n v="74"/>
    <n v="32"/>
    <n v="3366"/>
    <n v="1255"/>
    <n v="1"/>
    <n v="77"/>
    <n v="904"/>
    <n v="237"/>
    <n v="2017"/>
  </r>
  <r>
    <x v="1"/>
    <x v="6"/>
    <x v="33"/>
    <x v="15"/>
    <n v="72"/>
    <n v="2"/>
    <n v="2"/>
    <n v="1"/>
    <n v="1"/>
    <n v="50"/>
    <n v="7"/>
    <n v="9"/>
    <n v="0"/>
    <n v="44"/>
    <n v="37"/>
    <n v="1"/>
    <n v="0"/>
    <n v="190"/>
    <n v="128"/>
    <n v="19"/>
    <n v="11"/>
    <n v="2"/>
    <n v="618"/>
    <n v="286"/>
    <n v="36"/>
    <n v="126"/>
    <n v="12"/>
    <n v="398"/>
    <n v="203"/>
    <n v="19"/>
    <n v="68"/>
    <n v="5"/>
    <n v="87"/>
    <n v="49"/>
    <n v="0"/>
    <n v="9"/>
    <n v="4"/>
    <n v="40"/>
    <n v="30"/>
    <n v="5"/>
    <n v="1"/>
    <n v="1"/>
    <n v="0"/>
    <n v="0"/>
    <n v="0"/>
    <n v="0"/>
    <n v="0"/>
    <n v="0"/>
    <n v="0"/>
    <n v="0"/>
    <n v="0"/>
    <n v="0"/>
    <n v="1"/>
    <n v="2"/>
    <n v="0"/>
    <n v="0"/>
    <n v="0"/>
    <n v="0"/>
    <n v="2"/>
    <n v="1"/>
    <n v="56"/>
    <n v="42"/>
    <n v="152"/>
    <n v="411"/>
    <n v="292"/>
    <n v="73"/>
    <n v="32"/>
    <n v="3377"/>
    <n v="1277"/>
    <n v="1"/>
    <n v="77"/>
    <n v="898"/>
    <n v="243"/>
    <n v="2024"/>
  </r>
  <r>
    <x v="1"/>
    <x v="6"/>
    <x v="33"/>
    <x v="16"/>
    <n v="72"/>
    <n v="2"/>
    <n v="2"/>
    <n v="1"/>
    <n v="1"/>
    <n v="50"/>
    <n v="7"/>
    <n v="8"/>
    <n v="0"/>
    <n v="44"/>
    <n v="37"/>
    <n v="1"/>
    <n v="0"/>
    <n v="190"/>
    <n v="130"/>
    <n v="18"/>
    <n v="11"/>
    <n v="2"/>
    <n v="616"/>
    <n v="289"/>
    <n v="35"/>
    <n v="124"/>
    <n v="11"/>
    <n v="398"/>
    <n v="204"/>
    <n v="20"/>
    <n v="69"/>
    <n v="5"/>
    <n v="87"/>
    <n v="49"/>
    <n v="0"/>
    <n v="9"/>
    <n v="4"/>
    <n v="40"/>
    <n v="30"/>
    <n v="5"/>
    <n v="1"/>
    <n v="1"/>
    <n v="0"/>
    <n v="0"/>
    <n v="0"/>
    <n v="0"/>
    <n v="0"/>
    <n v="0"/>
    <n v="0"/>
    <n v="0"/>
    <n v="0"/>
    <n v="0"/>
    <n v="1"/>
    <n v="2"/>
    <n v="0"/>
    <n v="0"/>
    <n v="0"/>
    <n v="0"/>
    <n v="2"/>
    <n v="1"/>
    <n v="56"/>
    <n v="42"/>
    <n v="153"/>
    <n v="412"/>
    <n v="290"/>
    <n v="73"/>
    <n v="32"/>
    <n v="3353"/>
    <n v="1300"/>
    <n v="1"/>
    <n v="78"/>
    <n v="894"/>
    <n v="236"/>
    <n v="2018"/>
  </r>
  <r>
    <x v="1"/>
    <x v="7"/>
    <x v="34"/>
    <x v="0"/>
    <n v="69"/>
    <n v="2"/>
    <n v="0"/>
    <n v="0"/>
    <n v="0"/>
    <n v="19"/>
    <n v="7"/>
    <n v="7"/>
    <n v="1"/>
    <n v="0"/>
    <n v="0"/>
    <n v="0"/>
    <n v="0"/>
    <n v="237"/>
    <n v="0"/>
    <n v="40"/>
    <n v="12"/>
    <n v="1"/>
    <n v="685"/>
    <n v="0"/>
    <n v="25"/>
    <n v="123"/>
    <n v="7"/>
    <n v="644"/>
    <n v="18"/>
    <n v="74"/>
    <n v="177"/>
    <n v="5"/>
    <n v="129"/>
    <n v="0"/>
    <n v="2"/>
    <n v="32"/>
    <n v="4"/>
    <n v="48"/>
    <n v="0"/>
    <n v="2"/>
    <n v="1"/>
    <n v="1"/>
    <n v="0"/>
    <n v="0"/>
    <n v="0"/>
    <n v="0"/>
    <n v="0"/>
    <n v="0"/>
    <n v="0"/>
    <n v="0"/>
    <n v="0"/>
    <n v="0"/>
    <n v="0"/>
    <n v="31"/>
    <n v="78"/>
    <n v="0"/>
    <n v="8"/>
    <n v="7"/>
    <m/>
    <m/>
    <m/>
    <m/>
    <m/>
    <m/>
    <m/>
    <m/>
    <m/>
    <m/>
    <m/>
    <m/>
    <m/>
    <m/>
    <m/>
    <m/>
  </r>
  <r>
    <x v="1"/>
    <x v="7"/>
    <x v="34"/>
    <x v="1"/>
    <n v="69"/>
    <n v="2"/>
    <n v="0"/>
    <n v="0"/>
    <n v="0"/>
    <n v="21"/>
    <n v="7"/>
    <n v="7"/>
    <n v="1"/>
    <n v="0"/>
    <n v="0"/>
    <n v="0"/>
    <n v="0"/>
    <n v="235"/>
    <n v="0"/>
    <n v="64"/>
    <n v="12"/>
    <n v="1"/>
    <n v="685"/>
    <n v="0"/>
    <n v="42"/>
    <n v="123"/>
    <n v="6"/>
    <n v="643"/>
    <n v="21"/>
    <n v="74"/>
    <n v="175"/>
    <n v="5"/>
    <n v="129"/>
    <n v="0"/>
    <n v="4"/>
    <n v="32"/>
    <n v="4"/>
    <n v="50"/>
    <n v="0"/>
    <n v="5"/>
    <n v="1"/>
    <n v="1"/>
    <n v="0"/>
    <n v="0"/>
    <n v="0"/>
    <n v="0"/>
    <n v="0"/>
    <n v="0"/>
    <n v="0"/>
    <n v="0"/>
    <n v="0"/>
    <n v="0"/>
    <n v="0"/>
    <n v="31"/>
    <n v="79"/>
    <n v="0"/>
    <n v="8"/>
    <n v="7"/>
    <m/>
    <m/>
    <m/>
    <m/>
    <m/>
    <m/>
    <m/>
    <m/>
    <m/>
    <m/>
    <m/>
    <m/>
    <m/>
    <m/>
    <m/>
    <m/>
  </r>
  <r>
    <x v="1"/>
    <x v="7"/>
    <x v="34"/>
    <x v="2"/>
    <n v="69"/>
    <n v="2"/>
    <n v="0"/>
    <n v="0"/>
    <n v="0"/>
    <n v="25"/>
    <n v="7"/>
    <n v="7"/>
    <n v="1"/>
    <n v="0"/>
    <n v="0"/>
    <n v="0"/>
    <n v="0"/>
    <n v="234"/>
    <n v="81"/>
    <n v="32"/>
    <n v="11"/>
    <n v="1"/>
    <n v="693"/>
    <n v="81"/>
    <n v="77"/>
    <n v="125"/>
    <n v="6"/>
    <n v="644"/>
    <n v="27"/>
    <n v="74"/>
    <n v="175"/>
    <n v="5"/>
    <n v="129"/>
    <n v="4"/>
    <n v="8"/>
    <n v="31"/>
    <n v="4"/>
    <n v="51"/>
    <n v="10"/>
    <n v="7"/>
    <n v="1"/>
    <n v="1"/>
    <n v="0"/>
    <n v="0"/>
    <n v="0"/>
    <n v="0"/>
    <n v="0"/>
    <n v="0"/>
    <n v="0"/>
    <n v="0"/>
    <n v="0"/>
    <n v="0"/>
    <n v="0"/>
    <n v="0"/>
    <n v="0"/>
    <n v="0"/>
    <n v="0"/>
    <n v="0"/>
    <n v="2"/>
    <n v="0"/>
    <n v="50"/>
    <n v="0"/>
    <n v="188"/>
    <n v="452"/>
    <n v="363"/>
    <n v="77"/>
    <n v="42"/>
    <m/>
    <m/>
    <m/>
    <m/>
    <m/>
    <m/>
    <m/>
  </r>
  <r>
    <x v="1"/>
    <x v="7"/>
    <x v="34"/>
    <x v="3"/>
    <n v="69"/>
    <n v="2"/>
    <n v="0"/>
    <n v="0"/>
    <n v="0"/>
    <n v="27"/>
    <n v="7"/>
    <n v="7"/>
    <n v="1"/>
    <n v="0"/>
    <n v="0"/>
    <n v="0"/>
    <n v="0"/>
    <n v="233"/>
    <n v="91"/>
    <n v="32"/>
    <n v="11"/>
    <n v="1"/>
    <n v="693"/>
    <n v="109"/>
    <n v="75"/>
    <n v="125"/>
    <n v="6"/>
    <n v="649"/>
    <n v="34"/>
    <n v="75"/>
    <n v="176"/>
    <n v="6"/>
    <n v="130"/>
    <n v="6"/>
    <n v="8"/>
    <n v="32"/>
    <n v="4"/>
    <n v="52"/>
    <n v="13"/>
    <n v="7"/>
    <n v="1"/>
    <n v="1"/>
    <n v="0"/>
    <n v="0"/>
    <n v="0"/>
    <n v="0"/>
    <n v="0"/>
    <n v="0"/>
    <n v="0"/>
    <n v="0"/>
    <n v="0"/>
    <n v="0"/>
    <n v="0"/>
    <n v="0"/>
    <n v="0"/>
    <n v="0"/>
    <n v="0"/>
    <n v="0"/>
    <n v="2"/>
    <n v="0"/>
    <n v="50"/>
    <n v="0"/>
    <n v="187"/>
    <n v="456"/>
    <n v="367"/>
    <n v="77"/>
    <n v="43"/>
    <m/>
    <m/>
    <m/>
    <m/>
    <m/>
    <m/>
    <m/>
  </r>
  <r>
    <x v="1"/>
    <x v="7"/>
    <x v="34"/>
    <x v="4"/>
    <n v="69"/>
    <n v="2"/>
    <n v="1"/>
    <n v="0"/>
    <n v="0"/>
    <n v="30"/>
    <n v="7"/>
    <n v="7"/>
    <n v="1"/>
    <n v="0"/>
    <n v="0"/>
    <n v="0"/>
    <n v="0"/>
    <n v="234"/>
    <n v="105"/>
    <n v="30"/>
    <n v="11"/>
    <n v="1"/>
    <n v="692"/>
    <n v="132"/>
    <n v="75"/>
    <n v="122"/>
    <n v="7"/>
    <n v="648"/>
    <n v="44"/>
    <n v="75"/>
    <n v="176"/>
    <n v="7"/>
    <n v="126"/>
    <n v="8"/>
    <n v="8"/>
    <n v="32"/>
    <n v="4"/>
    <n v="53"/>
    <n v="13"/>
    <n v="7"/>
    <n v="1"/>
    <n v="1"/>
    <n v="0"/>
    <n v="0"/>
    <n v="0"/>
    <n v="0"/>
    <n v="0"/>
    <n v="0"/>
    <n v="0"/>
    <n v="0"/>
    <n v="0"/>
    <n v="0"/>
    <n v="0"/>
    <n v="0"/>
    <n v="0"/>
    <n v="0"/>
    <n v="0"/>
    <n v="0"/>
    <n v="2"/>
    <n v="0"/>
    <n v="50"/>
    <n v="0"/>
    <n v="189"/>
    <n v="460"/>
    <n v="366"/>
    <n v="75"/>
    <n v="44"/>
    <m/>
    <m/>
    <m/>
    <m/>
    <m/>
    <m/>
    <m/>
  </r>
  <r>
    <x v="1"/>
    <x v="7"/>
    <x v="34"/>
    <x v="5"/>
    <n v="71"/>
    <n v="3"/>
    <n v="1"/>
    <n v="0"/>
    <n v="0"/>
    <n v="32"/>
    <n v="7"/>
    <n v="7"/>
    <n v="2"/>
    <n v="0"/>
    <n v="0"/>
    <n v="0"/>
    <n v="0"/>
    <n v="234"/>
    <n v="116"/>
    <n v="30"/>
    <n v="11"/>
    <n v="1"/>
    <n v="689"/>
    <n v="165"/>
    <n v="75"/>
    <n v="120"/>
    <n v="6"/>
    <n v="650"/>
    <n v="69"/>
    <n v="74"/>
    <n v="176"/>
    <n v="8"/>
    <n v="126"/>
    <n v="10"/>
    <n v="8"/>
    <n v="32"/>
    <n v="4"/>
    <n v="53"/>
    <n v="16"/>
    <n v="7"/>
    <n v="1"/>
    <n v="1"/>
    <n v="0"/>
    <n v="1"/>
    <n v="0"/>
    <n v="0"/>
    <n v="0"/>
    <n v="0"/>
    <n v="0"/>
    <n v="0"/>
    <n v="0"/>
    <n v="0"/>
    <n v="0"/>
    <n v="0"/>
    <n v="0"/>
    <n v="0"/>
    <n v="0"/>
    <n v="0"/>
    <n v="2"/>
    <n v="0"/>
    <n v="51"/>
    <n v="0"/>
    <n v="189"/>
    <n v="460"/>
    <n v="367"/>
    <n v="75"/>
    <n v="44"/>
    <m/>
    <m/>
    <m/>
    <m/>
    <m/>
    <m/>
    <m/>
  </r>
  <r>
    <x v="1"/>
    <x v="7"/>
    <x v="34"/>
    <x v="6"/>
    <n v="71"/>
    <n v="3"/>
    <n v="1"/>
    <n v="0"/>
    <n v="0"/>
    <n v="35"/>
    <n v="7"/>
    <n v="7"/>
    <n v="2"/>
    <n v="0"/>
    <n v="0"/>
    <n v="0"/>
    <n v="0"/>
    <n v="234"/>
    <n v="122"/>
    <n v="29"/>
    <n v="11"/>
    <n v="2"/>
    <n v="691"/>
    <n v="185"/>
    <n v="75"/>
    <n v="121"/>
    <n v="6"/>
    <n v="653"/>
    <n v="106"/>
    <n v="73"/>
    <n v="177"/>
    <n v="8"/>
    <n v="124"/>
    <n v="12"/>
    <n v="8"/>
    <n v="30"/>
    <n v="4"/>
    <n v="53"/>
    <n v="22"/>
    <n v="7"/>
    <n v="2"/>
    <n v="0"/>
    <n v="0"/>
    <n v="1"/>
    <n v="0"/>
    <n v="0"/>
    <n v="0"/>
    <n v="0"/>
    <n v="0"/>
    <n v="0"/>
    <n v="0"/>
    <n v="0"/>
    <n v="0"/>
    <n v="0"/>
    <n v="0"/>
    <n v="0"/>
    <n v="0"/>
    <n v="0"/>
    <n v="2"/>
    <n v="0"/>
    <n v="52"/>
    <n v="0"/>
    <n v="189"/>
    <n v="461"/>
    <n v="369"/>
    <n v="77"/>
    <n v="44"/>
    <m/>
    <m/>
    <m/>
    <m/>
    <m/>
    <m/>
    <m/>
  </r>
  <r>
    <x v="1"/>
    <x v="7"/>
    <x v="34"/>
    <x v="7"/>
    <n v="71"/>
    <n v="3"/>
    <n v="2"/>
    <n v="0"/>
    <n v="0"/>
    <n v="37"/>
    <n v="7"/>
    <n v="7"/>
    <n v="2"/>
    <n v="0"/>
    <n v="0"/>
    <n v="0"/>
    <n v="0"/>
    <n v="235"/>
    <n v="124"/>
    <n v="29"/>
    <n v="11"/>
    <n v="2"/>
    <n v="694"/>
    <n v="204"/>
    <n v="75"/>
    <n v="124"/>
    <n v="6"/>
    <n v="652"/>
    <n v="145"/>
    <n v="73"/>
    <n v="178"/>
    <n v="8"/>
    <n v="124"/>
    <n v="14"/>
    <n v="8"/>
    <n v="30"/>
    <n v="4"/>
    <n v="52"/>
    <n v="25"/>
    <n v="7"/>
    <n v="2"/>
    <n v="0"/>
    <n v="0"/>
    <n v="1"/>
    <n v="0"/>
    <n v="0"/>
    <n v="0"/>
    <n v="0"/>
    <n v="0"/>
    <n v="0"/>
    <n v="0"/>
    <n v="0"/>
    <n v="0"/>
    <n v="0"/>
    <n v="0"/>
    <n v="0"/>
    <n v="0"/>
    <n v="0"/>
    <n v="2"/>
    <n v="0"/>
    <n v="53"/>
    <n v="0"/>
    <n v="190"/>
    <n v="464"/>
    <n v="369"/>
    <n v="77"/>
    <n v="43"/>
    <m/>
    <m/>
    <m/>
    <m/>
    <m/>
    <m/>
    <m/>
  </r>
  <r>
    <x v="1"/>
    <x v="7"/>
    <x v="34"/>
    <x v="8"/>
    <n v="71"/>
    <n v="3"/>
    <n v="2"/>
    <n v="0"/>
    <n v="0"/>
    <n v="39"/>
    <n v="7"/>
    <n v="7"/>
    <n v="2"/>
    <n v="0"/>
    <n v="0"/>
    <n v="0"/>
    <n v="0"/>
    <n v="234"/>
    <n v="127"/>
    <n v="29"/>
    <n v="12"/>
    <n v="1"/>
    <n v="693"/>
    <n v="230"/>
    <n v="72"/>
    <n v="124"/>
    <n v="5"/>
    <n v="652"/>
    <n v="183"/>
    <n v="73"/>
    <n v="178"/>
    <n v="8"/>
    <n v="125"/>
    <n v="20"/>
    <n v="8"/>
    <n v="30"/>
    <n v="4"/>
    <n v="51"/>
    <n v="32"/>
    <n v="5"/>
    <n v="2"/>
    <n v="0"/>
    <n v="0"/>
    <n v="1"/>
    <n v="0"/>
    <n v="0"/>
    <n v="0"/>
    <n v="0"/>
    <n v="0"/>
    <n v="0"/>
    <n v="0"/>
    <n v="0"/>
    <n v="0"/>
    <n v="0"/>
    <n v="0"/>
    <n v="0"/>
    <n v="0"/>
    <n v="0"/>
    <n v="2"/>
    <n v="0"/>
    <n v="53"/>
    <n v="0"/>
    <n v="189"/>
    <n v="465"/>
    <n v="370"/>
    <n v="77"/>
    <n v="42"/>
    <n v="3063"/>
    <n v="497"/>
    <n v="0"/>
    <n v="116"/>
    <n v="1011"/>
    <n v="177"/>
    <n v="1607"/>
  </r>
  <r>
    <x v="1"/>
    <x v="7"/>
    <x v="34"/>
    <x v="9"/>
    <n v="71"/>
    <n v="3"/>
    <n v="2"/>
    <n v="0"/>
    <n v="0"/>
    <n v="41"/>
    <n v="7"/>
    <n v="7"/>
    <n v="2"/>
    <n v="0"/>
    <n v="0"/>
    <n v="0"/>
    <n v="0"/>
    <n v="235"/>
    <n v="138"/>
    <n v="29"/>
    <n v="12"/>
    <n v="1"/>
    <n v="688"/>
    <n v="267"/>
    <n v="73"/>
    <n v="119"/>
    <n v="4"/>
    <n v="651"/>
    <n v="218"/>
    <n v="72"/>
    <n v="179"/>
    <n v="7"/>
    <n v="126"/>
    <n v="33"/>
    <n v="8"/>
    <n v="30"/>
    <n v="4"/>
    <n v="50"/>
    <n v="35"/>
    <n v="5"/>
    <n v="1"/>
    <n v="0"/>
    <n v="0"/>
    <n v="1"/>
    <n v="0"/>
    <n v="0"/>
    <n v="0"/>
    <n v="0"/>
    <n v="0"/>
    <n v="0"/>
    <n v="0"/>
    <n v="0"/>
    <n v="0"/>
    <n v="0"/>
    <n v="0"/>
    <n v="0"/>
    <n v="0"/>
    <n v="0"/>
    <n v="2"/>
    <n v="0"/>
    <n v="53"/>
    <n v="0"/>
    <n v="190"/>
    <n v="466"/>
    <n v="375"/>
    <n v="78"/>
    <n v="42"/>
    <n v="3053"/>
    <n v="714"/>
    <n v="0"/>
    <n v="114"/>
    <n v="1011"/>
    <n v="172"/>
    <n v="1614"/>
  </r>
  <r>
    <x v="1"/>
    <x v="7"/>
    <x v="34"/>
    <x v="10"/>
    <n v="70"/>
    <n v="3"/>
    <n v="2"/>
    <n v="0"/>
    <n v="0"/>
    <n v="42"/>
    <n v="6"/>
    <n v="7"/>
    <n v="2"/>
    <n v="0"/>
    <n v="0"/>
    <n v="0"/>
    <n v="0"/>
    <n v="235"/>
    <n v="144"/>
    <n v="29"/>
    <n v="12"/>
    <n v="1"/>
    <n v="689"/>
    <n v="276"/>
    <n v="73"/>
    <n v="119"/>
    <n v="5"/>
    <n v="652"/>
    <n v="228"/>
    <n v="72"/>
    <n v="179"/>
    <n v="7"/>
    <n v="127"/>
    <n v="37"/>
    <n v="8"/>
    <n v="30"/>
    <n v="4"/>
    <n v="50"/>
    <n v="35"/>
    <n v="5"/>
    <n v="1"/>
    <n v="0"/>
    <n v="0"/>
    <n v="1"/>
    <n v="0"/>
    <n v="0"/>
    <n v="0"/>
    <n v="0"/>
    <n v="0"/>
    <n v="0"/>
    <n v="0"/>
    <n v="0"/>
    <n v="0"/>
    <n v="0"/>
    <n v="0"/>
    <n v="0"/>
    <n v="0"/>
    <n v="0"/>
    <n v="2"/>
    <n v="0"/>
    <n v="53"/>
    <n v="0"/>
    <n v="190"/>
    <n v="466"/>
    <n v="376"/>
    <n v="79"/>
    <n v="42"/>
    <n v="3057"/>
    <n v="772"/>
    <n v="0"/>
    <n v="114"/>
    <n v="1009"/>
    <n v="170"/>
    <n v="1622"/>
  </r>
  <r>
    <x v="1"/>
    <x v="7"/>
    <x v="34"/>
    <x v="11"/>
    <n v="70"/>
    <n v="3"/>
    <n v="2"/>
    <n v="0"/>
    <n v="0"/>
    <n v="43"/>
    <n v="6"/>
    <n v="8"/>
    <n v="1"/>
    <n v="0"/>
    <n v="0"/>
    <n v="0"/>
    <n v="0"/>
    <n v="235"/>
    <n v="148"/>
    <n v="29"/>
    <n v="12"/>
    <n v="1"/>
    <n v="690"/>
    <n v="286"/>
    <n v="73"/>
    <n v="118"/>
    <n v="6"/>
    <n v="653"/>
    <n v="237"/>
    <n v="72"/>
    <n v="177"/>
    <n v="7"/>
    <n v="128"/>
    <n v="38"/>
    <n v="8"/>
    <n v="30"/>
    <n v="5"/>
    <n v="50"/>
    <n v="35"/>
    <n v="5"/>
    <n v="1"/>
    <n v="0"/>
    <n v="0"/>
    <n v="1"/>
    <n v="0"/>
    <n v="0"/>
    <n v="0"/>
    <n v="0"/>
    <n v="0"/>
    <n v="0"/>
    <n v="0"/>
    <n v="0"/>
    <n v="0"/>
    <n v="0"/>
    <n v="0"/>
    <n v="0"/>
    <n v="0"/>
    <n v="0"/>
    <n v="2"/>
    <n v="0"/>
    <n v="53"/>
    <n v="0"/>
    <n v="190"/>
    <n v="466"/>
    <n v="380"/>
    <n v="80"/>
    <n v="42"/>
    <n v="3064"/>
    <n v="828"/>
    <n v="0"/>
    <n v="113"/>
    <n v="1002"/>
    <n v="173"/>
    <n v="1632"/>
  </r>
  <r>
    <x v="1"/>
    <x v="7"/>
    <x v="34"/>
    <x v="12"/>
    <n v="71"/>
    <n v="3"/>
    <n v="2"/>
    <n v="0"/>
    <n v="0"/>
    <n v="44"/>
    <n v="6"/>
    <n v="7"/>
    <n v="1"/>
    <n v="0"/>
    <n v="0"/>
    <n v="0"/>
    <n v="0"/>
    <n v="233"/>
    <n v="150"/>
    <n v="29"/>
    <n v="11"/>
    <n v="1"/>
    <n v="692"/>
    <n v="295"/>
    <n v="74"/>
    <n v="114"/>
    <n v="6"/>
    <n v="653"/>
    <n v="244"/>
    <n v="71"/>
    <n v="177"/>
    <n v="7"/>
    <n v="128"/>
    <n v="39"/>
    <n v="8"/>
    <n v="28"/>
    <n v="5"/>
    <n v="51"/>
    <n v="35"/>
    <n v="6"/>
    <n v="1"/>
    <n v="0"/>
    <n v="0"/>
    <n v="1"/>
    <n v="0"/>
    <n v="0"/>
    <n v="0"/>
    <n v="0"/>
    <n v="0"/>
    <n v="0"/>
    <n v="0"/>
    <n v="0"/>
    <n v="0"/>
    <n v="0"/>
    <n v="0"/>
    <n v="0"/>
    <n v="0"/>
    <n v="0"/>
    <n v="2"/>
    <n v="0"/>
    <n v="54"/>
    <n v="0"/>
    <n v="189"/>
    <n v="469"/>
    <n v="381"/>
    <n v="80"/>
    <n v="42"/>
    <n v="3067"/>
    <n v="880"/>
    <n v="0"/>
    <n v="112"/>
    <n v="993"/>
    <n v="169"/>
    <n v="1650"/>
  </r>
  <r>
    <x v="1"/>
    <x v="7"/>
    <x v="34"/>
    <x v="13"/>
    <n v="71"/>
    <n v="3"/>
    <n v="2"/>
    <n v="0"/>
    <n v="0"/>
    <n v="44"/>
    <n v="6"/>
    <n v="7"/>
    <n v="1"/>
    <n v="0"/>
    <n v="0"/>
    <n v="0"/>
    <n v="0"/>
    <n v="232"/>
    <n v="151"/>
    <n v="29"/>
    <n v="11"/>
    <n v="1"/>
    <n v="695"/>
    <n v="296"/>
    <n v="74"/>
    <n v="114"/>
    <n v="6"/>
    <n v="652"/>
    <n v="247"/>
    <n v="71"/>
    <n v="176"/>
    <n v="7"/>
    <n v="129"/>
    <n v="42"/>
    <n v="7"/>
    <n v="28"/>
    <n v="5"/>
    <n v="50"/>
    <n v="35"/>
    <n v="6"/>
    <n v="1"/>
    <n v="0"/>
    <n v="0"/>
    <n v="1"/>
    <n v="0"/>
    <n v="0"/>
    <n v="0"/>
    <n v="0"/>
    <n v="0"/>
    <n v="0"/>
    <n v="0"/>
    <n v="0"/>
    <n v="0"/>
    <n v="0"/>
    <n v="0"/>
    <n v="0"/>
    <n v="0"/>
    <n v="0"/>
    <n v="2"/>
    <n v="0"/>
    <n v="54"/>
    <n v="0"/>
    <n v="188"/>
    <n v="471"/>
    <n v="380"/>
    <n v="81"/>
    <n v="41"/>
    <n v="3053"/>
    <n v="899"/>
    <n v="0"/>
    <n v="111"/>
    <n v="978"/>
    <n v="169"/>
    <n v="1648"/>
  </r>
  <r>
    <x v="1"/>
    <x v="7"/>
    <x v="34"/>
    <x v="14"/>
    <n v="70"/>
    <n v="3"/>
    <n v="2"/>
    <n v="0"/>
    <n v="0"/>
    <n v="45"/>
    <n v="6"/>
    <n v="6"/>
    <n v="1"/>
    <n v="0"/>
    <n v="0"/>
    <n v="0"/>
    <n v="0"/>
    <n v="233"/>
    <n v="151"/>
    <n v="30"/>
    <n v="11"/>
    <n v="1"/>
    <n v="694"/>
    <n v="305"/>
    <n v="72"/>
    <n v="114"/>
    <n v="5"/>
    <n v="652"/>
    <n v="252"/>
    <n v="69"/>
    <n v="176"/>
    <n v="7"/>
    <n v="131"/>
    <n v="45"/>
    <n v="7"/>
    <n v="28"/>
    <n v="5"/>
    <n v="50"/>
    <n v="35"/>
    <n v="6"/>
    <n v="1"/>
    <n v="0"/>
    <n v="0"/>
    <n v="1"/>
    <n v="0"/>
    <n v="0"/>
    <n v="0"/>
    <n v="0"/>
    <n v="0"/>
    <n v="0"/>
    <n v="0"/>
    <n v="0"/>
    <n v="0"/>
    <n v="0"/>
    <n v="0"/>
    <n v="0"/>
    <n v="0"/>
    <n v="0"/>
    <n v="2"/>
    <n v="0"/>
    <n v="54"/>
    <n v="0"/>
    <n v="189"/>
    <n v="474"/>
    <n v="381"/>
    <n v="83"/>
    <n v="41"/>
    <n v="3066"/>
    <n v="928"/>
    <n v="0"/>
    <n v="111"/>
    <n v="973"/>
    <n v="176"/>
    <n v="1659"/>
  </r>
  <r>
    <x v="1"/>
    <x v="7"/>
    <x v="34"/>
    <x v="15"/>
    <n v="70"/>
    <n v="3"/>
    <n v="2"/>
    <n v="0"/>
    <n v="0"/>
    <n v="45"/>
    <n v="6"/>
    <n v="6"/>
    <n v="1"/>
    <n v="0"/>
    <n v="0"/>
    <n v="0"/>
    <n v="0"/>
    <n v="233"/>
    <n v="151"/>
    <n v="30"/>
    <n v="11"/>
    <n v="1"/>
    <n v="696"/>
    <n v="309"/>
    <n v="74"/>
    <n v="114"/>
    <n v="5"/>
    <n v="653"/>
    <n v="254"/>
    <n v="69"/>
    <n v="175"/>
    <n v="10"/>
    <n v="131"/>
    <n v="45"/>
    <n v="7"/>
    <n v="28"/>
    <n v="5"/>
    <n v="50"/>
    <n v="35"/>
    <n v="6"/>
    <n v="1"/>
    <n v="0"/>
    <n v="0"/>
    <n v="1"/>
    <n v="0"/>
    <n v="0"/>
    <n v="0"/>
    <n v="0"/>
    <n v="0"/>
    <n v="0"/>
    <n v="0"/>
    <n v="0"/>
    <n v="0"/>
    <n v="0"/>
    <n v="0"/>
    <n v="0"/>
    <n v="0"/>
    <n v="0"/>
    <n v="2"/>
    <n v="0"/>
    <n v="54"/>
    <n v="0"/>
    <n v="189"/>
    <n v="475"/>
    <n v="380"/>
    <n v="83"/>
    <n v="41"/>
    <n v="3070"/>
    <n v="939"/>
    <n v="0"/>
    <n v="111"/>
    <n v="969"/>
    <n v="184"/>
    <n v="1665"/>
  </r>
  <r>
    <x v="1"/>
    <x v="7"/>
    <x v="34"/>
    <x v="16"/>
    <n v="70"/>
    <n v="3"/>
    <n v="2"/>
    <n v="0"/>
    <n v="0"/>
    <n v="45"/>
    <n v="6"/>
    <n v="6"/>
    <n v="1"/>
    <n v="0"/>
    <n v="0"/>
    <n v="0"/>
    <n v="0"/>
    <n v="233"/>
    <n v="152"/>
    <n v="30"/>
    <n v="11"/>
    <n v="1"/>
    <n v="694"/>
    <n v="309"/>
    <n v="75"/>
    <n v="114"/>
    <n v="5"/>
    <n v="653"/>
    <n v="253"/>
    <n v="70"/>
    <n v="173"/>
    <n v="11"/>
    <n v="131"/>
    <n v="45"/>
    <n v="7"/>
    <n v="27"/>
    <n v="5"/>
    <n v="50"/>
    <n v="35"/>
    <n v="6"/>
    <n v="1"/>
    <n v="0"/>
    <n v="0"/>
    <n v="1"/>
    <n v="0"/>
    <n v="0"/>
    <n v="0"/>
    <n v="0"/>
    <n v="0"/>
    <n v="0"/>
    <n v="0"/>
    <n v="0"/>
    <n v="0"/>
    <n v="0"/>
    <n v="0"/>
    <n v="0"/>
    <n v="0"/>
    <n v="0"/>
    <n v="2"/>
    <n v="0"/>
    <n v="54"/>
    <n v="0"/>
    <n v="189"/>
    <n v="475"/>
    <n v="379"/>
    <n v="83"/>
    <n v="41"/>
    <n v="3060"/>
    <n v="953"/>
    <n v="0"/>
    <n v="112"/>
    <n v="961"/>
    <n v="186"/>
    <n v="1667"/>
  </r>
  <r>
    <x v="1"/>
    <x v="8"/>
    <x v="35"/>
    <x v="0"/>
    <n v="84"/>
    <n v="3"/>
    <n v="0"/>
    <n v="0"/>
    <n v="0"/>
    <n v="26"/>
    <n v="4"/>
    <n v="11"/>
    <n v="0"/>
    <n v="3"/>
    <n v="0"/>
    <n v="0"/>
    <n v="0"/>
    <n v="172"/>
    <n v="0"/>
    <n v="32"/>
    <n v="6"/>
    <n v="0"/>
    <n v="665"/>
    <n v="0"/>
    <n v="24"/>
    <n v="144"/>
    <n v="11"/>
    <n v="518"/>
    <n v="10"/>
    <n v="13"/>
    <n v="150"/>
    <n v="48"/>
    <n v="134"/>
    <n v="0"/>
    <n v="2"/>
    <n v="16"/>
    <n v="3"/>
    <n v="29"/>
    <n v="0"/>
    <n v="0"/>
    <n v="2"/>
    <n v="0"/>
    <n v="0"/>
    <n v="1"/>
    <n v="0"/>
    <n v="0"/>
    <n v="0"/>
    <n v="0"/>
    <n v="0"/>
    <n v="0"/>
    <n v="0"/>
    <n v="0"/>
    <n v="0"/>
    <n v="26"/>
    <n v="32"/>
    <n v="0"/>
    <n v="2"/>
    <n v="8"/>
    <m/>
    <m/>
    <m/>
    <m/>
    <m/>
    <m/>
    <m/>
    <m/>
    <m/>
    <m/>
    <m/>
    <m/>
    <m/>
    <m/>
    <m/>
    <m/>
  </r>
  <r>
    <x v="1"/>
    <x v="8"/>
    <x v="35"/>
    <x v="1"/>
    <n v="84"/>
    <n v="3"/>
    <n v="0"/>
    <n v="0"/>
    <n v="0"/>
    <n v="30"/>
    <n v="4"/>
    <n v="11"/>
    <n v="0"/>
    <n v="3"/>
    <n v="0"/>
    <n v="0"/>
    <n v="0"/>
    <n v="173"/>
    <n v="0"/>
    <n v="52"/>
    <n v="6"/>
    <n v="1"/>
    <n v="665"/>
    <n v="0"/>
    <n v="49"/>
    <n v="144"/>
    <n v="11"/>
    <n v="518"/>
    <n v="14"/>
    <n v="13"/>
    <n v="150"/>
    <n v="48"/>
    <n v="132"/>
    <n v="0"/>
    <n v="3"/>
    <n v="16"/>
    <n v="3"/>
    <n v="31"/>
    <n v="0"/>
    <n v="1"/>
    <n v="3"/>
    <n v="0"/>
    <n v="0"/>
    <n v="1"/>
    <n v="0"/>
    <n v="0"/>
    <n v="0"/>
    <n v="0"/>
    <n v="0"/>
    <n v="0"/>
    <n v="0"/>
    <n v="0"/>
    <n v="0"/>
    <n v="26"/>
    <n v="31"/>
    <n v="0"/>
    <n v="2"/>
    <n v="8"/>
    <m/>
    <m/>
    <m/>
    <m/>
    <m/>
    <m/>
    <m/>
    <m/>
    <m/>
    <m/>
    <m/>
    <m/>
    <m/>
    <m/>
    <m/>
    <m/>
  </r>
  <r>
    <x v="1"/>
    <x v="8"/>
    <x v="35"/>
    <x v="2"/>
    <n v="84"/>
    <n v="3"/>
    <n v="0"/>
    <n v="0"/>
    <n v="0"/>
    <n v="34"/>
    <n v="4"/>
    <n v="11"/>
    <n v="0"/>
    <n v="3"/>
    <n v="0"/>
    <n v="0"/>
    <n v="0"/>
    <n v="173"/>
    <n v="60"/>
    <n v="26"/>
    <n v="6"/>
    <n v="1"/>
    <n v="667"/>
    <n v="74"/>
    <n v="32"/>
    <n v="142"/>
    <n v="13"/>
    <n v="517"/>
    <n v="21"/>
    <n v="13"/>
    <n v="151"/>
    <n v="48"/>
    <n v="131"/>
    <n v="4"/>
    <n v="2"/>
    <n v="16"/>
    <n v="3"/>
    <n v="31"/>
    <n v="1"/>
    <n v="8"/>
    <n v="3"/>
    <n v="0"/>
    <n v="0"/>
    <n v="1"/>
    <n v="0"/>
    <n v="0"/>
    <n v="0"/>
    <n v="0"/>
    <n v="0"/>
    <n v="0"/>
    <n v="0"/>
    <n v="0"/>
    <n v="0"/>
    <n v="0"/>
    <n v="0"/>
    <n v="0"/>
    <n v="0"/>
    <n v="0"/>
    <n v="1"/>
    <n v="0"/>
    <n v="65"/>
    <n v="3"/>
    <n v="140"/>
    <n v="449"/>
    <n v="290"/>
    <n v="101"/>
    <n v="19"/>
    <m/>
    <m/>
    <m/>
    <m/>
    <m/>
    <m/>
    <m/>
  </r>
  <r>
    <x v="1"/>
    <x v="8"/>
    <x v="35"/>
    <x v="3"/>
    <n v="84"/>
    <n v="4"/>
    <n v="1"/>
    <n v="0"/>
    <n v="0"/>
    <n v="35"/>
    <n v="4"/>
    <n v="11"/>
    <n v="0"/>
    <n v="3"/>
    <n v="0"/>
    <n v="0"/>
    <n v="0"/>
    <n v="172"/>
    <n v="71"/>
    <n v="25"/>
    <n v="6"/>
    <n v="1"/>
    <n v="662"/>
    <n v="103"/>
    <n v="33"/>
    <n v="136"/>
    <n v="15"/>
    <n v="518"/>
    <n v="29"/>
    <n v="13"/>
    <n v="151"/>
    <n v="49"/>
    <n v="135"/>
    <n v="10"/>
    <n v="2"/>
    <n v="16"/>
    <n v="3"/>
    <n v="31"/>
    <n v="1"/>
    <n v="8"/>
    <n v="2"/>
    <n v="0"/>
    <n v="0"/>
    <n v="1"/>
    <n v="0"/>
    <n v="0"/>
    <n v="0"/>
    <n v="0"/>
    <n v="0"/>
    <n v="0"/>
    <n v="0"/>
    <n v="0"/>
    <n v="0"/>
    <n v="0"/>
    <n v="0"/>
    <n v="0"/>
    <n v="0"/>
    <n v="0"/>
    <n v="2"/>
    <n v="0"/>
    <n v="65"/>
    <n v="3"/>
    <n v="140"/>
    <n v="446"/>
    <n v="290"/>
    <n v="106"/>
    <n v="20"/>
    <m/>
    <m/>
    <m/>
    <m/>
    <m/>
    <m/>
    <m/>
  </r>
  <r>
    <x v="1"/>
    <x v="8"/>
    <x v="35"/>
    <x v="4"/>
    <n v="83"/>
    <n v="4"/>
    <n v="1"/>
    <n v="0"/>
    <n v="0"/>
    <n v="36"/>
    <n v="3"/>
    <n v="11"/>
    <n v="0"/>
    <n v="3"/>
    <n v="0"/>
    <n v="0"/>
    <n v="0"/>
    <n v="173"/>
    <n v="85"/>
    <n v="26"/>
    <n v="6"/>
    <n v="1"/>
    <n v="665"/>
    <n v="133"/>
    <n v="34"/>
    <n v="136"/>
    <n v="15"/>
    <n v="518"/>
    <n v="40"/>
    <n v="12"/>
    <n v="151"/>
    <n v="48"/>
    <n v="138"/>
    <n v="24"/>
    <n v="2"/>
    <n v="16"/>
    <n v="3"/>
    <n v="31"/>
    <n v="2"/>
    <n v="8"/>
    <n v="2"/>
    <n v="0"/>
    <n v="0"/>
    <n v="1"/>
    <n v="0"/>
    <n v="0"/>
    <n v="0"/>
    <n v="0"/>
    <n v="0"/>
    <n v="0"/>
    <n v="0"/>
    <n v="0"/>
    <n v="0"/>
    <n v="0"/>
    <n v="0"/>
    <n v="0"/>
    <n v="0"/>
    <n v="0"/>
    <n v="2"/>
    <n v="0"/>
    <n v="64"/>
    <n v="3"/>
    <n v="140"/>
    <n v="450"/>
    <n v="292"/>
    <n v="108"/>
    <n v="20"/>
    <m/>
    <m/>
    <m/>
    <m/>
    <m/>
    <m/>
    <m/>
  </r>
  <r>
    <x v="1"/>
    <x v="8"/>
    <x v="35"/>
    <x v="5"/>
    <n v="83"/>
    <n v="4"/>
    <n v="1"/>
    <n v="0"/>
    <n v="0"/>
    <n v="39"/>
    <n v="3"/>
    <n v="11"/>
    <n v="0"/>
    <n v="3"/>
    <n v="0"/>
    <n v="0"/>
    <n v="0"/>
    <n v="173"/>
    <n v="89"/>
    <n v="26"/>
    <n v="6"/>
    <n v="1"/>
    <n v="666"/>
    <n v="162"/>
    <n v="34"/>
    <n v="137"/>
    <n v="17"/>
    <n v="516"/>
    <n v="60"/>
    <n v="12"/>
    <n v="153"/>
    <n v="45"/>
    <n v="140"/>
    <n v="29"/>
    <n v="2"/>
    <n v="16"/>
    <n v="5"/>
    <n v="30"/>
    <n v="3"/>
    <n v="8"/>
    <n v="2"/>
    <n v="0"/>
    <n v="0"/>
    <n v="1"/>
    <n v="0"/>
    <n v="0"/>
    <n v="0"/>
    <n v="0"/>
    <n v="0"/>
    <n v="0"/>
    <n v="0"/>
    <n v="0"/>
    <n v="0"/>
    <n v="0"/>
    <n v="0"/>
    <n v="0"/>
    <n v="0"/>
    <n v="0"/>
    <n v="2"/>
    <n v="0"/>
    <n v="64"/>
    <n v="3"/>
    <n v="140"/>
    <n v="448"/>
    <n v="293"/>
    <n v="109"/>
    <n v="19"/>
    <m/>
    <m/>
    <m/>
    <m/>
    <m/>
    <m/>
    <m/>
  </r>
  <r>
    <x v="1"/>
    <x v="8"/>
    <x v="35"/>
    <x v="6"/>
    <n v="82"/>
    <n v="4"/>
    <n v="1"/>
    <n v="0"/>
    <n v="0"/>
    <n v="44"/>
    <n v="2"/>
    <n v="11"/>
    <n v="0"/>
    <n v="3"/>
    <n v="0"/>
    <n v="0"/>
    <n v="0"/>
    <n v="173"/>
    <n v="97"/>
    <n v="26"/>
    <n v="6"/>
    <n v="1"/>
    <n v="664"/>
    <n v="194"/>
    <n v="35"/>
    <n v="134"/>
    <n v="17"/>
    <n v="515"/>
    <n v="101"/>
    <n v="12"/>
    <n v="153"/>
    <n v="44"/>
    <n v="142"/>
    <n v="37"/>
    <n v="2"/>
    <n v="16"/>
    <n v="4"/>
    <n v="30"/>
    <n v="3"/>
    <n v="8"/>
    <n v="2"/>
    <n v="0"/>
    <n v="0"/>
    <n v="1"/>
    <n v="0"/>
    <n v="0"/>
    <n v="0"/>
    <n v="0"/>
    <n v="0"/>
    <n v="0"/>
    <n v="0"/>
    <n v="0"/>
    <n v="0"/>
    <n v="0"/>
    <n v="0"/>
    <n v="0"/>
    <n v="0"/>
    <n v="0"/>
    <n v="2"/>
    <n v="0"/>
    <n v="65"/>
    <n v="3"/>
    <n v="140"/>
    <n v="448"/>
    <n v="294"/>
    <n v="112"/>
    <n v="19"/>
    <m/>
    <m/>
    <m/>
    <m/>
    <m/>
    <m/>
    <m/>
  </r>
  <r>
    <x v="1"/>
    <x v="8"/>
    <x v="35"/>
    <x v="7"/>
    <n v="82"/>
    <n v="4"/>
    <n v="1"/>
    <n v="0"/>
    <n v="0"/>
    <n v="45"/>
    <n v="2"/>
    <n v="11"/>
    <n v="0"/>
    <n v="3"/>
    <n v="1"/>
    <n v="0"/>
    <n v="0"/>
    <n v="173"/>
    <n v="101"/>
    <n v="26"/>
    <n v="6"/>
    <n v="1"/>
    <n v="669"/>
    <n v="212"/>
    <n v="34"/>
    <n v="134"/>
    <n v="17"/>
    <n v="515"/>
    <n v="130"/>
    <n v="12"/>
    <n v="153"/>
    <n v="44"/>
    <n v="143"/>
    <n v="39"/>
    <n v="2"/>
    <n v="16"/>
    <n v="4"/>
    <n v="30"/>
    <n v="11"/>
    <n v="8"/>
    <n v="2"/>
    <n v="0"/>
    <n v="0"/>
    <n v="1"/>
    <n v="0"/>
    <n v="0"/>
    <n v="0"/>
    <n v="0"/>
    <n v="0"/>
    <n v="0"/>
    <n v="0"/>
    <n v="0"/>
    <n v="0"/>
    <n v="0"/>
    <n v="0"/>
    <n v="0"/>
    <n v="0"/>
    <n v="0"/>
    <n v="2"/>
    <n v="0"/>
    <n v="65"/>
    <n v="3"/>
    <n v="140"/>
    <n v="452"/>
    <n v="294"/>
    <n v="113"/>
    <n v="19"/>
    <m/>
    <m/>
    <m/>
    <m/>
    <m/>
    <m/>
    <m/>
  </r>
  <r>
    <x v="1"/>
    <x v="8"/>
    <x v="35"/>
    <x v="8"/>
    <n v="82"/>
    <n v="4"/>
    <n v="1"/>
    <n v="0"/>
    <n v="0"/>
    <n v="46"/>
    <n v="2"/>
    <n v="11"/>
    <n v="0"/>
    <n v="3"/>
    <n v="1"/>
    <n v="0"/>
    <n v="0"/>
    <n v="168"/>
    <n v="104"/>
    <n v="25"/>
    <n v="6"/>
    <n v="1"/>
    <n v="670"/>
    <n v="240"/>
    <n v="34"/>
    <n v="134"/>
    <n v="15"/>
    <n v="514"/>
    <n v="150"/>
    <n v="12"/>
    <n v="149"/>
    <n v="44"/>
    <n v="144"/>
    <n v="59"/>
    <n v="2"/>
    <n v="16"/>
    <n v="4"/>
    <n v="30"/>
    <n v="15"/>
    <n v="8"/>
    <n v="2"/>
    <n v="0"/>
    <n v="0"/>
    <n v="1"/>
    <n v="0"/>
    <n v="0"/>
    <n v="0"/>
    <n v="0"/>
    <n v="0"/>
    <n v="0"/>
    <n v="0"/>
    <n v="0"/>
    <n v="0"/>
    <n v="0"/>
    <n v="0"/>
    <n v="0"/>
    <n v="0"/>
    <n v="0"/>
    <n v="2"/>
    <n v="0"/>
    <n v="65"/>
    <n v="3"/>
    <n v="136"/>
    <n v="456"/>
    <n v="298"/>
    <n v="115"/>
    <n v="19"/>
    <n v="4922"/>
    <n v="973"/>
    <n v="0"/>
    <n v="53"/>
    <n v="1292"/>
    <n v="325"/>
    <n v="3055"/>
  </r>
  <r>
    <x v="1"/>
    <x v="8"/>
    <x v="35"/>
    <x v="9"/>
    <n v="83"/>
    <n v="4"/>
    <n v="2"/>
    <n v="0"/>
    <n v="0"/>
    <n v="49"/>
    <n v="2"/>
    <n v="12"/>
    <n v="0"/>
    <n v="3"/>
    <n v="2"/>
    <n v="0"/>
    <n v="0"/>
    <n v="169"/>
    <n v="108"/>
    <n v="25"/>
    <n v="6"/>
    <n v="1"/>
    <n v="676"/>
    <n v="274"/>
    <n v="34"/>
    <n v="133"/>
    <n v="16"/>
    <n v="514"/>
    <n v="180"/>
    <n v="12"/>
    <n v="148"/>
    <n v="43"/>
    <n v="145"/>
    <n v="71"/>
    <n v="2"/>
    <n v="16"/>
    <n v="4"/>
    <n v="30"/>
    <n v="17"/>
    <n v="8"/>
    <n v="2"/>
    <n v="0"/>
    <n v="0"/>
    <n v="1"/>
    <n v="0"/>
    <n v="0"/>
    <n v="0"/>
    <n v="0"/>
    <n v="0"/>
    <n v="0"/>
    <n v="0"/>
    <n v="0"/>
    <n v="0"/>
    <n v="0"/>
    <n v="0"/>
    <n v="0"/>
    <n v="0"/>
    <n v="0"/>
    <n v="3"/>
    <n v="0"/>
    <n v="66"/>
    <n v="3"/>
    <n v="137"/>
    <n v="462"/>
    <n v="299"/>
    <n v="117"/>
    <n v="19"/>
    <n v="4931"/>
    <n v="1486"/>
    <n v="0"/>
    <n v="53"/>
    <n v="1279"/>
    <n v="318"/>
    <n v="3082"/>
  </r>
  <r>
    <x v="1"/>
    <x v="8"/>
    <x v="35"/>
    <x v="10"/>
    <n v="83"/>
    <n v="4"/>
    <n v="2"/>
    <n v="0"/>
    <n v="0"/>
    <n v="49"/>
    <n v="2"/>
    <n v="12"/>
    <n v="0"/>
    <n v="3"/>
    <n v="2"/>
    <n v="0"/>
    <n v="0"/>
    <n v="169"/>
    <n v="112"/>
    <n v="24"/>
    <n v="5"/>
    <n v="1"/>
    <n v="677"/>
    <n v="277"/>
    <n v="33"/>
    <n v="133"/>
    <n v="17"/>
    <n v="511"/>
    <n v="186"/>
    <n v="12"/>
    <n v="147"/>
    <n v="43"/>
    <n v="145"/>
    <n v="75"/>
    <n v="2"/>
    <n v="16"/>
    <n v="4"/>
    <n v="30"/>
    <n v="17"/>
    <n v="8"/>
    <n v="2"/>
    <n v="0"/>
    <n v="0"/>
    <n v="1"/>
    <n v="0"/>
    <n v="0"/>
    <n v="0"/>
    <n v="0"/>
    <n v="0"/>
    <n v="0"/>
    <n v="0"/>
    <n v="0"/>
    <n v="0"/>
    <n v="0"/>
    <n v="0"/>
    <n v="0"/>
    <n v="0"/>
    <n v="0"/>
    <n v="3"/>
    <n v="0"/>
    <n v="67"/>
    <n v="3"/>
    <n v="139"/>
    <n v="461"/>
    <n v="296"/>
    <n v="117"/>
    <n v="19"/>
    <n v="4920"/>
    <n v="1595"/>
    <n v="0"/>
    <n v="51"/>
    <n v="1272"/>
    <n v="317"/>
    <n v="3084"/>
  </r>
  <r>
    <x v="1"/>
    <x v="8"/>
    <x v="35"/>
    <x v="11"/>
    <n v="84"/>
    <n v="4"/>
    <n v="2"/>
    <n v="0"/>
    <n v="0"/>
    <n v="50"/>
    <n v="2"/>
    <n v="12"/>
    <n v="0"/>
    <n v="3"/>
    <n v="2"/>
    <n v="0"/>
    <n v="0"/>
    <n v="170"/>
    <n v="113"/>
    <n v="24"/>
    <n v="5"/>
    <n v="1"/>
    <n v="676"/>
    <n v="290"/>
    <n v="33"/>
    <n v="134"/>
    <n v="17"/>
    <n v="513"/>
    <n v="200"/>
    <n v="12"/>
    <n v="146"/>
    <n v="43"/>
    <n v="149"/>
    <n v="82"/>
    <n v="2"/>
    <n v="17"/>
    <n v="3"/>
    <n v="30"/>
    <n v="17"/>
    <n v="8"/>
    <n v="2"/>
    <n v="0"/>
    <n v="0"/>
    <n v="1"/>
    <n v="0"/>
    <n v="0"/>
    <n v="0"/>
    <n v="0"/>
    <n v="0"/>
    <n v="0"/>
    <n v="0"/>
    <n v="0"/>
    <n v="0"/>
    <n v="0"/>
    <n v="0"/>
    <n v="0"/>
    <n v="0"/>
    <n v="0"/>
    <n v="3"/>
    <n v="0"/>
    <n v="68"/>
    <n v="3"/>
    <n v="140"/>
    <n v="460"/>
    <n v="299"/>
    <n v="120"/>
    <n v="19"/>
    <n v="4937"/>
    <n v="1748"/>
    <n v="0"/>
    <n v="51"/>
    <n v="1270"/>
    <n v="316"/>
    <n v="3105"/>
  </r>
  <r>
    <x v="1"/>
    <x v="8"/>
    <x v="35"/>
    <x v="12"/>
    <n v="83"/>
    <n v="4"/>
    <n v="2"/>
    <n v="0"/>
    <n v="0"/>
    <n v="49"/>
    <n v="1"/>
    <n v="12"/>
    <n v="0"/>
    <n v="3"/>
    <n v="2"/>
    <n v="0"/>
    <n v="0"/>
    <n v="171"/>
    <n v="116"/>
    <n v="23"/>
    <n v="5"/>
    <n v="1"/>
    <n v="682"/>
    <n v="300"/>
    <n v="33"/>
    <n v="137"/>
    <n v="16"/>
    <n v="511"/>
    <n v="204"/>
    <n v="12"/>
    <n v="142"/>
    <n v="44"/>
    <n v="154"/>
    <n v="86"/>
    <n v="2"/>
    <n v="17"/>
    <n v="3"/>
    <n v="30"/>
    <n v="17"/>
    <n v="8"/>
    <n v="1"/>
    <n v="0"/>
    <n v="0"/>
    <n v="0"/>
    <n v="0"/>
    <n v="0"/>
    <n v="0"/>
    <n v="0"/>
    <n v="0"/>
    <n v="0"/>
    <n v="0"/>
    <n v="0"/>
    <n v="0"/>
    <n v="0"/>
    <n v="0"/>
    <n v="0"/>
    <n v="0"/>
    <n v="0"/>
    <n v="3"/>
    <n v="0"/>
    <n v="67"/>
    <n v="3"/>
    <n v="141"/>
    <n v="463"/>
    <n v="300"/>
    <n v="125"/>
    <n v="19"/>
    <n v="4953"/>
    <n v="1870"/>
    <n v="0"/>
    <n v="49"/>
    <n v="1257"/>
    <n v="330"/>
    <n v="3114"/>
  </r>
  <r>
    <x v="1"/>
    <x v="8"/>
    <x v="35"/>
    <x v="13"/>
    <n v="83"/>
    <n v="4"/>
    <n v="2"/>
    <n v="0"/>
    <n v="0"/>
    <n v="50"/>
    <n v="1"/>
    <n v="12"/>
    <n v="0"/>
    <n v="3"/>
    <n v="2"/>
    <n v="0"/>
    <n v="0"/>
    <n v="170"/>
    <n v="117"/>
    <n v="23"/>
    <n v="5"/>
    <n v="1"/>
    <n v="683"/>
    <n v="307"/>
    <n v="32"/>
    <n v="135"/>
    <n v="16"/>
    <n v="510"/>
    <n v="210"/>
    <n v="11"/>
    <n v="138"/>
    <n v="42"/>
    <n v="156"/>
    <n v="88"/>
    <n v="2"/>
    <n v="17"/>
    <n v="3"/>
    <n v="29"/>
    <n v="17"/>
    <n v="8"/>
    <n v="1"/>
    <n v="0"/>
    <n v="0"/>
    <n v="0"/>
    <n v="0"/>
    <n v="0"/>
    <n v="0"/>
    <n v="0"/>
    <n v="0"/>
    <n v="0"/>
    <n v="0"/>
    <n v="0"/>
    <n v="0"/>
    <n v="0"/>
    <n v="0"/>
    <n v="0"/>
    <n v="0"/>
    <n v="0"/>
    <n v="3"/>
    <n v="0"/>
    <n v="67"/>
    <n v="3"/>
    <n v="140"/>
    <n v="468"/>
    <n v="305"/>
    <n v="127"/>
    <n v="18"/>
    <n v="4949"/>
    <n v="1936"/>
    <n v="0"/>
    <n v="49"/>
    <n v="1247"/>
    <n v="319"/>
    <n v="3130"/>
  </r>
  <r>
    <x v="1"/>
    <x v="8"/>
    <x v="35"/>
    <x v="14"/>
    <n v="84"/>
    <n v="4"/>
    <n v="2"/>
    <n v="0"/>
    <n v="0"/>
    <n v="50"/>
    <n v="1"/>
    <n v="13"/>
    <n v="0"/>
    <n v="3"/>
    <n v="2"/>
    <n v="0"/>
    <n v="0"/>
    <n v="171"/>
    <n v="118"/>
    <n v="23"/>
    <n v="5"/>
    <n v="1"/>
    <n v="679"/>
    <n v="309"/>
    <n v="32"/>
    <n v="133"/>
    <n v="17"/>
    <n v="510"/>
    <n v="215"/>
    <n v="12"/>
    <n v="138"/>
    <n v="41"/>
    <n v="156"/>
    <n v="90"/>
    <n v="2"/>
    <n v="17"/>
    <n v="3"/>
    <n v="29"/>
    <n v="17"/>
    <n v="8"/>
    <n v="1"/>
    <n v="0"/>
    <n v="0"/>
    <n v="0"/>
    <n v="0"/>
    <n v="0"/>
    <n v="0"/>
    <n v="0"/>
    <n v="0"/>
    <n v="0"/>
    <n v="0"/>
    <n v="0"/>
    <n v="0"/>
    <n v="0"/>
    <n v="0"/>
    <n v="0"/>
    <n v="0"/>
    <n v="0"/>
    <n v="3"/>
    <n v="0"/>
    <n v="67"/>
    <n v="3"/>
    <n v="141"/>
    <n v="467"/>
    <n v="305"/>
    <n v="127"/>
    <n v="18"/>
    <n v="4948"/>
    <n v="2004"/>
    <n v="0"/>
    <n v="50"/>
    <n v="1238"/>
    <n v="327"/>
    <n v="3128"/>
  </r>
  <r>
    <x v="1"/>
    <x v="8"/>
    <x v="35"/>
    <x v="15"/>
    <n v="85"/>
    <n v="4"/>
    <n v="2"/>
    <n v="0"/>
    <n v="0"/>
    <n v="51"/>
    <n v="1"/>
    <n v="13"/>
    <n v="0"/>
    <n v="3"/>
    <n v="2"/>
    <n v="0"/>
    <n v="0"/>
    <n v="169"/>
    <n v="119"/>
    <n v="22"/>
    <n v="5"/>
    <n v="1"/>
    <n v="681"/>
    <n v="316"/>
    <n v="32"/>
    <n v="130"/>
    <n v="17"/>
    <n v="510"/>
    <n v="219"/>
    <n v="10"/>
    <n v="139"/>
    <n v="41"/>
    <n v="157"/>
    <n v="91"/>
    <n v="2"/>
    <n v="17"/>
    <n v="4"/>
    <n v="29"/>
    <n v="17"/>
    <n v="8"/>
    <n v="1"/>
    <n v="0"/>
    <n v="0"/>
    <n v="0"/>
    <n v="0"/>
    <n v="0"/>
    <n v="0"/>
    <n v="0"/>
    <n v="0"/>
    <n v="0"/>
    <n v="0"/>
    <n v="0"/>
    <n v="0"/>
    <n v="0"/>
    <n v="0"/>
    <n v="0"/>
    <n v="0"/>
    <n v="0"/>
    <n v="3"/>
    <n v="0"/>
    <n v="68"/>
    <n v="3"/>
    <n v="140"/>
    <n v="471"/>
    <n v="307"/>
    <n v="127"/>
    <n v="18"/>
    <n v="4944"/>
    <n v="2048"/>
    <n v="0"/>
    <n v="47"/>
    <n v="1236"/>
    <n v="326"/>
    <n v="3130"/>
  </r>
  <r>
    <x v="1"/>
    <x v="8"/>
    <x v="35"/>
    <x v="16"/>
    <n v="85"/>
    <n v="4"/>
    <n v="2"/>
    <n v="0"/>
    <n v="0"/>
    <n v="52"/>
    <n v="1"/>
    <n v="13"/>
    <n v="0"/>
    <n v="3"/>
    <n v="2"/>
    <n v="0"/>
    <n v="0"/>
    <n v="169"/>
    <n v="120"/>
    <n v="22"/>
    <n v="5"/>
    <n v="1"/>
    <n v="680"/>
    <n v="319"/>
    <n v="32"/>
    <n v="128"/>
    <n v="16"/>
    <n v="510"/>
    <n v="220"/>
    <n v="10"/>
    <n v="139"/>
    <n v="41"/>
    <n v="157"/>
    <n v="92"/>
    <n v="2"/>
    <n v="16"/>
    <n v="4"/>
    <n v="29"/>
    <n v="17"/>
    <n v="8"/>
    <n v="1"/>
    <n v="0"/>
    <n v="0"/>
    <n v="0"/>
    <n v="0"/>
    <n v="0"/>
    <n v="0"/>
    <n v="0"/>
    <n v="0"/>
    <n v="0"/>
    <n v="0"/>
    <n v="0"/>
    <n v="0"/>
    <n v="0"/>
    <n v="0"/>
    <n v="0"/>
    <n v="0"/>
    <n v="0"/>
    <n v="3"/>
    <n v="0"/>
    <n v="68"/>
    <n v="3"/>
    <n v="140"/>
    <n v="473"/>
    <n v="307"/>
    <n v="127"/>
    <n v="18"/>
    <n v="4936"/>
    <n v="2083"/>
    <n v="0"/>
    <n v="47"/>
    <n v="1232"/>
    <n v="328"/>
    <n v="3131"/>
  </r>
  <r>
    <x v="1"/>
    <x v="8"/>
    <x v="36"/>
    <x v="0"/>
    <n v="198"/>
    <n v="8"/>
    <n v="0"/>
    <n v="2"/>
    <n v="0"/>
    <n v="75"/>
    <n v="27"/>
    <n v="6"/>
    <n v="2"/>
    <n v="29"/>
    <n v="0"/>
    <n v="0"/>
    <n v="0"/>
    <n v="709"/>
    <n v="0"/>
    <n v="294"/>
    <n v="1"/>
    <n v="0"/>
    <n v="1715"/>
    <n v="0"/>
    <n v="161"/>
    <n v="164"/>
    <n v="3"/>
    <n v="1818"/>
    <n v="151"/>
    <n v="216"/>
    <n v="121"/>
    <n v="3"/>
    <n v="299"/>
    <n v="0"/>
    <n v="7"/>
    <n v="29"/>
    <n v="0"/>
    <n v="142"/>
    <n v="0"/>
    <n v="9"/>
    <n v="2"/>
    <n v="0"/>
    <n v="0"/>
    <n v="1"/>
    <n v="0"/>
    <n v="0"/>
    <n v="0"/>
    <n v="0"/>
    <n v="0"/>
    <n v="0"/>
    <n v="0"/>
    <n v="0"/>
    <n v="0"/>
    <n v="86"/>
    <n v="219"/>
    <n v="0"/>
    <n v="27"/>
    <n v="12"/>
    <m/>
    <m/>
    <m/>
    <m/>
    <m/>
    <m/>
    <m/>
    <m/>
    <m/>
    <m/>
    <m/>
    <m/>
    <m/>
    <m/>
    <m/>
    <m/>
  </r>
  <r>
    <x v="1"/>
    <x v="8"/>
    <x v="36"/>
    <x v="1"/>
    <n v="199"/>
    <n v="8"/>
    <n v="1"/>
    <n v="2"/>
    <n v="2"/>
    <n v="82"/>
    <n v="26"/>
    <n v="6"/>
    <n v="2"/>
    <n v="29"/>
    <n v="0"/>
    <n v="29"/>
    <n v="0"/>
    <n v="708"/>
    <n v="0"/>
    <n v="375"/>
    <n v="1"/>
    <n v="0"/>
    <n v="1713"/>
    <n v="0"/>
    <n v="213"/>
    <n v="163"/>
    <n v="3"/>
    <n v="1822"/>
    <n v="205"/>
    <n v="215"/>
    <n v="120"/>
    <n v="7"/>
    <n v="298"/>
    <n v="0"/>
    <n v="12"/>
    <n v="29"/>
    <n v="0"/>
    <n v="141"/>
    <n v="0"/>
    <n v="31"/>
    <n v="2"/>
    <n v="0"/>
    <n v="0"/>
    <n v="1"/>
    <n v="0"/>
    <n v="0"/>
    <n v="0"/>
    <n v="0"/>
    <n v="0"/>
    <n v="0"/>
    <n v="0"/>
    <n v="0"/>
    <n v="0"/>
    <n v="86"/>
    <n v="215"/>
    <n v="0"/>
    <n v="24"/>
    <n v="12"/>
    <m/>
    <m/>
    <m/>
    <m/>
    <m/>
    <m/>
    <m/>
    <m/>
    <m/>
    <m/>
    <m/>
    <m/>
    <m/>
    <m/>
    <m/>
    <m/>
  </r>
  <r>
    <x v="1"/>
    <x v="8"/>
    <x v="36"/>
    <x v="2"/>
    <n v="198"/>
    <n v="8"/>
    <n v="2"/>
    <n v="2"/>
    <n v="2"/>
    <n v="87"/>
    <n v="26"/>
    <n v="6"/>
    <n v="2"/>
    <n v="29"/>
    <n v="29"/>
    <n v="0"/>
    <n v="0"/>
    <n v="707"/>
    <n v="426"/>
    <n v="85"/>
    <n v="1"/>
    <n v="0"/>
    <n v="1711"/>
    <n v="320"/>
    <n v="215"/>
    <n v="163"/>
    <n v="4"/>
    <n v="1826"/>
    <n v="250"/>
    <n v="215"/>
    <n v="120"/>
    <n v="7"/>
    <n v="298"/>
    <n v="14"/>
    <n v="24"/>
    <n v="29"/>
    <n v="0"/>
    <n v="144"/>
    <n v="37"/>
    <n v="12"/>
    <n v="2"/>
    <n v="0"/>
    <n v="0"/>
    <n v="1"/>
    <n v="0"/>
    <n v="0"/>
    <n v="0"/>
    <n v="0"/>
    <n v="0"/>
    <n v="0"/>
    <n v="0"/>
    <n v="0"/>
    <n v="0"/>
    <n v="0"/>
    <n v="0"/>
    <n v="0"/>
    <n v="0"/>
    <n v="0"/>
    <n v="7"/>
    <n v="2"/>
    <n v="155"/>
    <n v="29"/>
    <n v="610"/>
    <n v="1257"/>
    <n v="1444"/>
    <n v="236"/>
    <n v="129"/>
    <m/>
    <m/>
    <m/>
    <m/>
    <m/>
    <m/>
    <m/>
  </r>
  <r>
    <x v="1"/>
    <x v="8"/>
    <x v="36"/>
    <x v="3"/>
    <n v="197"/>
    <n v="8"/>
    <n v="2"/>
    <n v="2"/>
    <n v="2"/>
    <n v="94"/>
    <n v="25"/>
    <n v="6"/>
    <n v="2"/>
    <n v="29"/>
    <n v="29"/>
    <n v="0"/>
    <n v="0"/>
    <n v="705"/>
    <n v="446"/>
    <n v="84"/>
    <n v="1"/>
    <n v="0"/>
    <n v="1721"/>
    <n v="434"/>
    <n v="218"/>
    <n v="161"/>
    <n v="4"/>
    <n v="1825"/>
    <n v="307"/>
    <n v="216"/>
    <n v="118"/>
    <n v="7"/>
    <n v="299"/>
    <n v="34"/>
    <n v="24"/>
    <n v="31"/>
    <n v="1"/>
    <n v="143"/>
    <n v="42"/>
    <n v="12"/>
    <n v="2"/>
    <n v="0"/>
    <n v="0"/>
    <n v="1"/>
    <n v="0"/>
    <n v="0"/>
    <n v="0"/>
    <n v="0"/>
    <n v="0"/>
    <n v="0"/>
    <n v="0"/>
    <n v="0"/>
    <n v="0"/>
    <n v="0"/>
    <n v="0"/>
    <n v="0"/>
    <n v="0"/>
    <n v="0"/>
    <n v="7"/>
    <n v="2"/>
    <n v="154"/>
    <n v="29"/>
    <n v="609"/>
    <n v="1264"/>
    <n v="1443"/>
    <n v="235"/>
    <n v="129"/>
    <m/>
    <m/>
    <m/>
    <m/>
    <m/>
    <m/>
    <m/>
  </r>
  <r>
    <x v="1"/>
    <x v="8"/>
    <x v="36"/>
    <x v="4"/>
    <n v="198"/>
    <n v="8"/>
    <n v="2"/>
    <n v="2"/>
    <n v="2"/>
    <n v="97"/>
    <n v="25"/>
    <n v="7"/>
    <n v="2"/>
    <n v="29"/>
    <n v="29"/>
    <n v="0"/>
    <n v="0"/>
    <n v="704"/>
    <n v="465"/>
    <n v="80"/>
    <n v="1"/>
    <n v="0"/>
    <n v="1720"/>
    <n v="515"/>
    <n v="216"/>
    <n v="159"/>
    <n v="5"/>
    <n v="1822"/>
    <n v="382"/>
    <n v="212"/>
    <n v="118"/>
    <n v="7"/>
    <n v="299"/>
    <n v="47"/>
    <n v="23"/>
    <n v="30"/>
    <n v="1"/>
    <n v="143"/>
    <n v="45"/>
    <n v="13"/>
    <n v="2"/>
    <n v="0"/>
    <n v="0"/>
    <n v="1"/>
    <n v="0"/>
    <n v="0"/>
    <n v="0"/>
    <n v="0"/>
    <n v="0"/>
    <n v="0"/>
    <n v="0"/>
    <n v="0"/>
    <n v="0"/>
    <n v="0"/>
    <n v="0"/>
    <n v="0"/>
    <n v="0"/>
    <n v="0"/>
    <n v="7"/>
    <n v="2"/>
    <n v="154"/>
    <n v="29"/>
    <n v="612"/>
    <n v="1270"/>
    <n v="1444"/>
    <n v="236"/>
    <n v="128"/>
    <m/>
    <m/>
    <m/>
    <m/>
    <m/>
    <m/>
    <m/>
  </r>
  <r>
    <x v="1"/>
    <x v="8"/>
    <x v="36"/>
    <x v="5"/>
    <n v="198"/>
    <n v="8"/>
    <n v="2"/>
    <n v="2"/>
    <n v="2"/>
    <n v="100"/>
    <n v="25"/>
    <n v="7"/>
    <n v="2"/>
    <n v="29"/>
    <n v="29"/>
    <n v="0"/>
    <n v="0"/>
    <n v="703"/>
    <n v="485"/>
    <n v="82"/>
    <n v="1"/>
    <n v="0"/>
    <n v="1723"/>
    <n v="601"/>
    <n v="216"/>
    <n v="159"/>
    <n v="6"/>
    <n v="1822"/>
    <n v="583"/>
    <n v="212"/>
    <n v="118"/>
    <n v="7"/>
    <n v="305"/>
    <n v="69"/>
    <n v="22"/>
    <n v="31"/>
    <n v="1"/>
    <n v="144"/>
    <n v="60"/>
    <n v="13"/>
    <n v="2"/>
    <n v="0"/>
    <n v="0"/>
    <n v="1"/>
    <n v="0"/>
    <n v="0"/>
    <n v="0"/>
    <n v="0"/>
    <n v="0"/>
    <n v="0"/>
    <n v="0"/>
    <n v="0"/>
    <n v="0"/>
    <n v="0"/>
    <n v="0"/>
    <n v="0"/>
    <n v="0"/>
    <n v="0"/>
    <n v="7"/>
    <n v="2"/>
    <n v="154"/>
    <n v="29"/>
    <n v="611"/>
    <n v="1279"/>
    <n v="1445"/>
    <n v="238"/>
    <n v="129"/>
    <m/>
    <m/>
    <m/>
    <m/>
    <m/>
    <m/>
    <m/>
  </r>
  <r>
    <x v="1"/>
    <x v="8"/>
    <x v="36"/>
    <x v="6"/>
    <n v="199"/>
    <n v="8"/>
    <n v="4"/>
    <n v="2"/>
    <n v="2"/>
    <n v="107"/>
    <n v="25"/>
    <n v="7"/>
    <n v="2"/>
    <n v="29"/>
    <n v="29"/>
    <n v="0"/>
    <n v="0"/>
    <n v="703"/>
    <n v="498"/>
    <n v="80"/>
    <n v="1"/>
    <n v="0"/>
    <n v="1728"/>
    <n v="680"/>
    <n v="215"/>
    <n v="159"/>
    <n v="6"/>
    <n v="1822"/>
    <n v="797"/>
    <n v="211"/>
    <n v="116"/>
    <n v="6"/>
    <n v="307"/>
    <n v="83"/>
    <n v="23"/>
    <n v="30"/>
    <n v="1"/>
    <n v="144"/>
    <n v="66"/>
    <n v="13"/>
    <n v="2"/>
    <n v="0"/>
    <n v="0"/>
    <n v="1"/>
    <n v="0"/>
    <n v="0"/>
    <n v="0"/>
    <n v="0"/>
    <n v="0"/>
    <n v="0"/>
    <n v="0"/>
    <n v="0"/>
    <n v="0"/>
    <n v="0"/>
    <n v="0"/>
    <n v="0"/>
    <n v="0"/>
    <n v="0"/>
    <n v="7"/>
    <n v="2"/>
    <n v="155"/>
    <n v="29"/>
    <n v="612"/>
    <n v="1287"/>
    <n v="1449"/>
    <n v="243"/>
    <n v="129"/>
    <m/>
    <m/>
    <m/>
    <m/>
    <m/>
    <m/>
    <m/>
  </r>
  <r>
    <x v="1"/>
    <x v="8"/>
    <x v="36"/>
    <x v="7"/>
    <n v="198"/>
    <n v="8"/>
    <n v="4"/>
    <n v="2"/>
    <n v="2"/>
    <n v="113"/>
    <n v="24"/>
    <n v="6"/>
    <n v="2"/>
    <n v="29"/>
    <n v="29"/>
    <n v="0"/>
    <n v="0"/>
    <n v="704"/>
    <n v="506"/>
    <n v="75"/>
    <n v="1"/>
    <n v="0"/>
    <n v="1720"/>
    <n v="736"/>
    <n v="209"/>
    <n v="158"/>
    <n v="6"/>
    <n v="1831"/>
    <n v="962"/>
    <n v="212"/>
    <n v="118"/>
    <n v="6"/>
    <n v="308"/>
    <n v="94"/>
    <n v="23"/>
    <n v="30"/>
    <n v="1"/>
    <n v="145"/>
    <n v="82"/>
    <n v="13"/>
    <n v="2"/>
    <n v="0"/>
    <n v="0"/>
    <n v="1"/>
    <n v="0"/>
    <n v="0"/>
    <n v="0"/>
    <n v="0"/>
    <n v="0"/>
    <n v="0"/>
    <n v="0"/>
    <n v="0"/>
    <n v="0"/>
    <n v="0"/>
    <n v="0"/>
    <n v="0"/>
    <n v="0"/>
    <n v="0"/>
    <n v="7"/>
    <n v="2"/>
    <n v="155"/>
    <n v="29"/>
    <n v="615"/>
    <n v="1289"/>
    <n v="1455"/>
    <n v="245"/>
    <n v="130"/>
    <m/>
    <m/>
    <m/>
    <m/>
    <m/>
    <m/>
    <m/>
  </r>
  <r>
    <x v="1"/>
    <x v="8"/>
    <x v="36"/>
    <x v="8"/>
    <n v="199"/>
    <n v="8"/>
    <n v="6"/>
    <n v="2"/>
    <n v="2"/>
    <n v="119"/>
    <n v="24"/>
    <n v="6"/>
    <n v="2"/>
    <n v="29"/>
    <n v="29"/>
    <n v="0"/>
    <n v="0"/>
    <n v="702"/>
    <n v="521"/>
    <n v="71"/>
    <n v="0"/>
    <n v="0"/>
    <n v="1718"/>
    <n v="795"/>
    <n v="206"/>
    <n v="155"/>
    <n v="6"/>
    <n v="1835"/>
    <n v="1083"/>
    <n v="211"/>
    <n v="118"/>
    <n v="6"/>
    <n v="311"/>
    <n v="124"/>
    <n v="23"/>
    <n v="30"/>
    <n v="1"/>
    <n v="146"/>
    <n v="96"/>
    <n v="14"/>
    <n v="1"/>
    <n v="0"/>
    <n v="0"/>
    <n v="1"/>
    <n v="0"/>
    <n v="0"/>
    <n v="0"/>
    <n v="0"/>
    <n v="0"/>
    <n v="0"/>
    <n v="0"/>
    <n v="0"/>
    <n v="0"/>
    <n v="0"/>
    <n v="0"/>
    <n v="0"/>
    <n v="0"/>
    <n v="0"/>
    <n v="7"/>
    <n v="2"/>
    <n v="157"/>
    <n v="29"/>
    <n v="618"/>
    <n v="1293"/>
    <n v="1460"/>
    <n v="248"/>
    <n v="131"/>
    <n v="7395"/>
    <n v="2446"/>
    <n v="0"/>
    <n v="1090"/>
    <n v="967"/>
    <n v="41"/>
    <n v="5070"/>
  </r>
  <r>
    <x v="1"/>
    <x v="8"/>
    <x v="36"/>
    <x v="9"/>
    <n v="199"/>
    <n v="8"/>
    <n v="6"/>
    <n v="2"/>
    <n v="2"/>
    <n v="124"/>
    <n v="24"/>
    <n v="6"/>
    <n v="2"/>
    <n v="29"/>
    <n v="29"/>
    <n v="0"/>
    <n v="0"/>
    <n v="702"/>
    <n v="534"/>
    <n v="71"/>
    <n v="0"/>
    <n v="0"/>
    <n v="1720"/>
    <n v="875"/>
    <n v="206"/>
    <n v="152"/>
    <n v="6"/>
    <n v="1839"/>
    <n v="1174"/>
    <n v="211"/>
    <n v="118"/>
    <n v="4"/>
    <n v="313"/>
    <n v="149"/>
    <n v="23"/>
    <n v="30"/>
    <n v="1"/>
    <n v="146"/>
    <n v="106"/>
    <n v="14"/>
    <n v="1"/>
    <n v="0"/>
    <n v="0"/>
    <n v="1"/>
    <n v="0"/>
    <n v="0"/>
    <n v="0"/>
    <n v="0"/>
    <n v="0"/>
    <n v="0"/>
    <n v="0"/>
    <n v="0"/>
    <n v="0"/>
    <n v="0"/>
    <n v="0"/>
    <n v="0"/>
    <n v="0"/>
    <n v="0"/>
    <n v="7"/>
    <n v="2"/>
    <n v="157"/>
    <n v="29"/>
    <n v="618"/>
    <n v="1299"/>
    <n v="1467"/>
    <n v="250"/>
    <n v="131"/>
    <n v="7406"/>
    <n v="3093"/>
    <n v="0"/>
    <n v="1085"/>
    <n v="959"/>
    <n v="42"/>
    <n v="5087"/>
  </r>
  <r>
    <x v="1"/>
    <x v="8"/>
    <x v="36"/>
    <x v="10"/>
    <n v="199"/>
    <n v="8"/>
    <n v="6"/>
    <n v="2"/>
    <n v="2"/>
    <n v="124"/>
    <n v="25"/>
    <n v="6"/>
    <n v="2"/>
    <n v="29"/>
    <n v="29"/>
    <n v="0"/>
    <n v="0"/>
    <n v="704"/>
    <n v="537"/>
    <n v="73"/>
    <n v="0"/>
    <n v="0"/>
    <n v="1715"/>
    <n v="885"/>
    <n v="205"/>
    <n v="152"/>
    <n v="7"/>
    <n v="1837"/>
    <n v="1196"/>
    <n v="211"/>
    <n v="118"/>
    <n v="3"/>
    <n v="314"/>
    <n v="151"/>
    <n v="23"/>
    <n v="29"/>
    <n v="1"/>
    <n v="141"/>
    <n v="104"/>
    <n v="14"/>
    <n v="0"/>
    <n v="0"/>
    <n v="0"/>
    <n v="1"/>
    <n v="0"/>
    <n v="0"/>
    <n v="0"/>
    <n v="0"/>
    <n v="0"/>
    <n v="0"/>
    <n v="0"/>
    <n v="0"/>
    <n v="0"/>
    <n v="0"/>
    <n v="0"/>
    <n v="0"/>
    <n v="0"/>
    <n v="0"/>
    <n v="7"/>
    <n v="2"/>
    <n v="156"/>
    <n v="29"/>
    <n v="618"/>
    <n v="1294"/>
    <n v="1466"/>
    <n v="250"/>
    <n v="126"/>
    <n v="7391"/>
    <n v="3231"/>
    <n v="0"/>
    <n v="1079"/>
    <n v="954"/>
    <n v="44"/>
    <n v="5080"/>
  </r>
  <r>
    <x v="1"/>
    <x v="8"/>
    <x v="36"/>
    <x v="11"/>
    <n v="199"/>
    <n v="8"/>
    <n v="6"/>
    <n v="2"/>
    <n v="2"/>
    <n v="126"/>
    <n v="25"/>
    <n v="6"/>
    <n v="2"/>
    <n v="29"/>
    <n v="29"/>
    <n v="0"/>
    <n v="0"/>
    <n v="707"/>
    <n v="550"/>
    <n v="73"/>
    <n v="1"/>
    <n v="0"/>
    <n v="1714"/>
    <n v="920"/>
    <n v="203"/>
    <n v="151"/>
    <n v="7"/>
    <n v="1834"/>
    <n v="1219"/>
    <n v="209"/>
    <n v="116"/>
    <n v="4"/>
    <n v="314"/>
    <n v="165"/>
    <n v="24"/>
    <n v="29"/>
    <n v="1"/>
    <n v="142"/>
    <n v="111"/>
    <n v="13"/>
    <n v="0"/>
    <n v="0"/>
    <n v="0"/>
    <n v="1"/>
    <n v="0"/>
    <n v="0"/>
    <n v="0"/>
    <n v="0"/>
    <n v="0"/>
    <n v="0"/>
    <n v="0"/>
    <n v="0"/>
    <n v="0"/>
    <n v="0"/>
    <n v="0"/>
    <n v="0"/>
    <n v="0"/>
    <n v="0"/>
    <n v="7"/>
    <n v="2"/>
    <n v="156"/>
    <n v="29"/>
    <n v="618"/>
    <n v="1295"/>
    <n v="1467"/>
    <n v="251"/>
    <n v="127"/>
    <n v="7385"/>
    <n v="3435"/>
    <n v="0"/>
    <n v="1077"/>
    <n v="950"/>
    <n v="45"/>
    <n v="5086"/>
  </r>
  <r>
    <x v="1"/>
    <x v="8"/>
    <x v="36"/>
    <x v="12"/>
    <n v="198"/>
    <n v="8"/>
    <n v="6"/>
    <n v="1"/>
    <n v="1"/>
    <n v="125"/>
    <n v="25"/>
    <n v="6"/>
    <n v="2"/>
    <n v="29"/>
    <n v="29"/>
    <n v="0"/>
    <n v="0"/>
    <n v="708"/>
    <n v="555"/>
    <n v="72"/>
    <n v="1"/>
    <n v="1"/>
    <n v="1722"/>
    <n v="952"/>
    <n v="198"/>
    <n v="151"/>
    <n v="7"/>
    <n v="1835"/>
    <n v="1234"/>
    <n v="208"/>
    <n v="117"/>
    <n v="6"/>
    <n v="309"/>
    <n v="167"/>
    <n v="23"/>
    <n v="27"/>
    <n v="1"/>
    <n v="141"/>
    <n v="110"/>
    <n v="13"/>
    <n v="0"/>
    <n v="0"/>
    <n v="0"/>
    <n v="1"/>
    <n v="0"/>
    <n v="0"/>
    <n v="0"/>
    <n v="0"/>
    <n v="0"/>
    <n v="0"/>
    <n v="0"/>
    <n v="0"/>
    <n v="0"/>
    <n v="0"/>
    <n v="0"/>
    <n v="0"/>
    <n v="0"/>
    <n v="0"/>
    <n v="7"/>
    <n v="1"/>
    <n v="155"/>
    <n v="29"/>
    <n v="618"/>
    <n v="1307"/>
    <n v="1466"/>
    <n v="249"/>
    <n v="126"/>
    <n v="7378"/>
    <n v="3545"/>
    <n v="0"/>
    <n v="1068"/>
    <n v="944"/>
    <n v="50"/>
    <n v="5096"/>
  </r>
  <r>
    <x v="1"/>
    <x v="8"/>
    <x v="36"/>
    <x v="13"/>
    <n v="198"/>
    <n v="8"/>
    <n v="6"/>
    <n v="1"/>
    <n v="1"/>
    <n v="129"/>
    <n v="25"/>
    <n v="5"/>
    <n v="2"/>
    <n v="29"/>
    <n v="29"/>
    <n v="0"/>
    <n v="0"/>
    <n v="707"/>
    <n v="557"/>
    <n v="70"/>
    <n v="1"/>
    <n v="1"/>
    <n v="1722"/>
    <n v="959"/>
    <n v="198"/>
    <n v="151"/>
    <n v="7"/>
    <n v="1838"/>
    <n v="1238"/>
    <n v="210"/>
    <n v="118"/>
    <n v="5"/>
    <n v="309"/>
    <n v="168"/>
    <n v="22"/>
    <n v="27"/>
    <n v="1"/>
    <n v="141"/>
    <n v="112"/>
    <n v="13"/>
    <n v="0"/>
    <n v="0"/>
    <n v="0"/>
    <n v="1"/>
    <n v="0"/>
    <n v="0"/>
    <n v="0"/>
    <n v="0"/>
    <n v="0"/>
    <n v="0"/>
    <n v="0"/>
    <n v="0"/>
    <n v="0"/>
    <n v="0"/>
    <n v="0"/>
    <n v="0"/>
    <n v="0"/>
    <n v="0"/>
    <n v="7"/>
    <n v="1"/>
    <n v="158"/>
    <n v="29"/>
    <n v="619"/>
    <n v="1308"/>
    <n v="1468"/>
    <n v="250"/>
    <n v="126"/>
    <n v="7383"/>
    <n v="3600"/>
    <n v="0"/>
    <n v="1065"/>
    <n v="948"/>
    <n v="49"/>
    <n v="5103"/>
  </r>
  <r>
    <x v="1"/>
    <x v="8"/>
    <x v="36"/>
    <x v="14"/>
    <n v="199"/>
    <n v="8"/>
    <n v="6"/>
    <n v="1"/>
    <n v="1"/>
    <n v="131"/>
    <n v="25"/>
    <n v="5"/>
    <n v="2"/>
    <n v="29"/>
    <n v="29"/>
    <n v="0"/>
    <n v="0"/>
    <n v="706"/>
    <n v="558"/>
    <n v="69"/>
    <n v="1"/>
    <n v="1"/>
    <n v="1720"/>
    <n v="971"/>
    <n v="195"/>
    <n v="152"/>
    <n v="7"/>
    <n v="1835"/>
    <n v="1245"/>
    <n v="208"/>
    <n v="114"/>
    <n v="4"/>
    <n v="312"/>
    <n v="170"/>
    <n v="21"/>
    <n v="27"/>
    <n v="1"/>
    <n v="140"/>
    <n v="111"/>
    <n v="13"/>
    <n v="0"/>
    <n v="0"/>
    <n v="0"/>
    <n v="1"/>
    <n v="0"/>
    <n v="0"/>
    <n v="0"/>
    <n v="0"/>
    <n v="0"/>
    <n v="0"/>
    <n v="0"/>
    <n v="0"/>
    <n v="0"/>
    <n v="0"/>
    <n v="0"/>
    <n v="0"/>
    <n v="0"/>
    <n v="0"/>
    <n v="7"/>
    <n v="1"/>
    <n v="160"/>
    <n v="29"/>
    <n v="619"/>
    <n v="1309"/>
    <n v="1469"/>
    <n v="252"/>
    <n v="125"/>
    <n v="7379"/>
    <n v="3660"/>
    <n v="0"/>
    <n v="1052"/>
    <n v="943"/>
    <n v="47"/>
    <n v="5107"/>
  </r>
  <r>
    <x v="1"/>
    <x v="8"/>
    <x v="36"/>
    <x v="15"/>
    <n v="198"/>
    <n v="8"/>
    <n v="7"/>
    <n v="1"/>
    <n v="1"/>
    <n v="131"/>
    <n v="25"/>
    <n v="5"/>
    <n v="2"/>
    <n v="28"/>
    <n v="28"/>
    <n v="0"/>
    <n v="0"/>
    <n v="707"/>
    <n v="563"/>
    <n v="69"/>
    <n v="1"/>
    <n v="1"/>
    <n v="1721"/>
    <n v="973"/>
    <n v="195"/>
    <n v="155"/>
    <n v="7"/>
    <n v="1838"/>
    <n v="1255"/>
    <n v="208"/>
    <n v="114"/>
    <n v="4"/>
    <n v="310"/>
    <n v="172"/>
    <n v="21"/>
    <n v="26"/>
    <n v="1"/>
    <n v="139"/>
    <n v="113"/>
    <n v="13"/>
    <n v="0"/>
    <n v="0"/>
    <n v="0"/>
    <n v="1"/>
    <n v="0"/>
    <n v="0"/>
    <n v="0"/>
    <n v="0"/>
    <n v="0"/>
    <n v="0"/>
    <n v="0"/>
    <n v="0"/>
    <n v="0"/>
    <n v="0"/>
    <n v="0"/>
    <n v="0"/>
    <n v="0"/>
    <n v="0"/>
    <n v="7"/>
    <n v="1"/>
    <n v="160"/>
    <n v="28"/>
    <n v="620"/>
    <n v="1307"/>
    <n v="1473"/>
    <n v="251"/>
    <n v="124"/>
    <n v="7365"/>
    <n v="3708"/>
    <n v="0"/>
    <n v="1043"/>
    <n v="941"/>
    <n v="41"/>
    <n v="5109"/>
  </r>
  <r>
    <x v="1"/>
    <x v="8"/>
    <x v="36"/>
    <x v="16"/>
    <n v="200"/>
    <n v="8"/>
    <n v="7"/>
    <n v="1"/>
    <n v="1"/>
    <n v="132"/>
    <n v="25"/>
    <n v="5"/>
    <n v="2"/>
    <n v="29"/>
    <n v="28"/>
    <n v="0"/>
    <n v="0"/>
    <n v="705"/>
    <n v="567"/>
    <n v="68"/>
    <n v="1"/>
    <n v="1"/>
    <n v="1721"/>
    <n v="990"/>
    <n v="194"/>
    <n v="155"/>
    <n v="7"/>
    <n v="1842"/>
    <n v="1259"/>
    <n v="210"/>
    <n v="116"/>
    <n v="3"/>
    <n v="309"/>
    <n v="174"/>
    <n v="21"/>
    <n v="26"/>
    <n v="1"/>
    <n v="140"/>
    <n v="113"/>
    <n v="13"/>
    <n v="0"/>
    <n v="0"/>
    <n v="0"/>
    <n v="1"/>
    <n v="0"/>
    <n v="0"/>
    <n v="0"/>
    <n v="0"/>
    <n v="0"/>
    <n v="0"/>
    <n v="0"/>
    <n v="0"/>
    <n v="0"/>
    <n v="0"/>
    <n v="0"/>
    <n v="0"/>
    <n v="0"/>
    <n v="0"/>
    <n v="7"/>
    <n v="1"/>
    <n v="162"/>
    <n v="29"/>
    <n v="620"/>
    <n v="1306"/>
    <n v="1474"/>
    <n v="250"/>
    <n v="125"/>
    <n v="7357"/>
    <n v="3739"/>
    <n v="0"/>
    <n v="1042"/>
    <n v="944"/>
    <n v="38"/>
    <n v="5106"/>
  </r>
  <r>
    <x v="1"/>
    <x v="9"/>
    <x v="37"/>
    <x v="0"/>
    <n v="62"/>
    <n v="2"/>
    <n v="0"/>
    <n v="0"/>
    <n v="0"/>
    <n v="12"/>
    <n v="6"/>
    <n v="5"/>
    <n v="1"/>
    <n v="0"/>
    <n v="0"/>
    <n v="0"/>
    <n v="0"/>
    <n v="183"/>
    <n v="0"/>
    <n v="39"/>
    <n v="12"/>
    <n v="1"/>
    <n v="627"/>
    <n v="0"/>
    <n v="22"/>
    <n v="65"/>
    <n v="4"/>
    <n v="401"/>
    <n v="7"/>
    <n v="42"/>
    <n v="45"/>
    <n v="5"/>
    <n v="64"/>
    <n v="0"/>
    <n v="1"/>
    <n v="16"/>
    <n v="2"/>
    <n v="31"/>
    <n v="0"/>
    <n v="3"/>
    <n v="2"/>
    <n v="2"/>
    <n v="0"/>
    <n v="0"/>
    <n v="0"/>
    <n v="0"/>
    <n v="0"/>
    <n v="0"/>
    <n v="0"/>
    <n v="0"/>
    <n v="0"/>
    <n v="0"/>
    <n v="0"/>
    <n v="11"/>
    <n v="73"/>
    <n v="0"/>
    <n v="6"/>
    <n v="8"/>
    <m/>
    <m/>
    <m/>
    <m/>
    <m/>
    <m/>
    <m/>
    <m/>
    <m/>
    <m/>
    <m/>
    <m/>
    <m/>
    <m/>
    <m/>
    <m/>
  </r>
  <r>
    <x v="1"/>
    <x v="9"/>
    <x v="37"/>
    <x v="1"/>
    <n v="61"/>
    <n v="2"/>
    <n v="0"/>
    <n v="0"/>
    <n v="0"/>
    <n v="14"/>
    <n v="6"/>
    <n v="5"/>
    <n v="1"/>
    <n v="0"/>
    <n v="0"/>
    <n v="0"/>
    <n v="0"/>
    <n v="183"/>
    <n v="0"/>
    <n v="62"/>
    <n v="12"/>
    <n v="1"/>
    <n v="626"/>
    <n v="0"/>
    <n v="37"/>
    <n v="64"/>
    <n v="4"/>
    <n v="400"/>
    <n v="8"/>
    <n v="41"/>
    <n v="45"/>
    <n v="7"/>
    <n v="64"/>
    <n v="0"/>
    <n v="1"/>
    <n v="15"/>
    <n v="2"/>
    <n v="31"/>
    <n v="0"/>
    <n v="3"/>
    <n v="2"/>
    <n v="2"/>
    <n v="0"/>
    <n v="0"/>
    <n v="0"/>
    <n v="0"/>
    <n v="0"/>
    <n v="0"/>
    <n v="0"/>
    <n v="0"/>
    <n v="0"/>
    <n v="0"/>
    <n v="0"/>
    <n v="11"/>
    <n v="73"/>
    <n v="0"/>
    <n v="6"/>
    <n v="8"/>
    <m/>
    <m/>
    <m/>
    <m/>
    <m/>
    <m/>
    <m/>
    <m/>
    <m/>
    <m/>
    <m/>
    <m/>
    <m/>
    <m/>
    <m/>
    <m/>
  </r>
  <r>
    <x v="1"/>
    <x v="9"/>
    <x v="37"/>
    <x v="2"/>
    <n v="61"/>
    <n v="2"/>
    <n v="0"/>
    <n v="0"/>
    <n v="0"/>
    <n v="15"/>
    <n v="6"/>
    <n v="5"/>
    <n v="1"/>
    <n v="0"/>
    <n v="0"/>
    <n v="0"/>
    <n v="0"/>
    <n v="183"/>
    <n v="76"/>
    <n v="11"/>
    <n v="12"/>
    <n v="1"/>
    <n v="625"/>
    <n v="78"/>
    <n v="73"/>
    <n v="66"/>
    <n v="4"/>
    <n v="397"/>
    <n v="14"/>
    <n v="41"/>
    <n v="46"/>
    <n v="7"/>
    <n v="64"/>
    <n v="1"/>
    <n v="6"/>
    <n v="15"/>
    <n v="3"/>
    <n v="31"/>
    <n v="3"/>
    <n v="8"/>
    <n v="2"/>
    <n v="2"/>
    <n v="0"/>
    <n v="0"/>
    <n v="0"/>
    <n v="0"/>
    <n v="0"/>
    <n v="0"/>
    <n v="0"/>
    <n v="0"/>
    <n v="0"/>
    <n v="0"/>
    <n v="0"/>
    <n v="0"/>
    <n v="0"/>
    <n v="0"/>
    <n v="0"/>
    <n v="0"/>
    <n v="2"/>
    <n v="0"/>
    <n v="49"/>
    <n v="0"/>
    <n v="152"/>
    <n v="446"/>
    <n v="279"/>
    <n v="37"/>
    <n v="16"/>
    <m/>
    <m/>
    <m/>
    <m/>
    <m/>
    <m/>
    <m/>
  </r>
  <r>
    <x v="1"/>
    <x v="9"/>
    <x v="37"/>
    <x v="3"/>
    <n v="61"/>
    <n v="2"/>
    <n v="0"/>
    <n v="0"/>
    <n v="0"/>
    <n v="17"/>
    <n v="6"/>
    <n v="5"/>
    <n v="1"/>
    <n v="0"/>
    <n v="0"/>
    <n v="0"/>
    <n v="0"/>
    <n v="182"/>
    <n v="82"/>
    <n v="11"/>
    <n v="12"/>
    <n v="1"/>
    <n v="627"/>
    <n v="101"/>
    <n v="72"/>
    <n v="68"/>
    <n v="4"/>
    <n v="397"/>
    <n v="19"/>
    <n v="41"/>
    <n v="46"/>
    <n v="5"/>
    <n v="64"/>
    <n v="1"/>
    <n v="6"/>
    <n v="15"/>
    <n v="3"/>
    <n v="32"/>
    <n v="5"/>
    <n v="8"/>
    <n v="2"/>
    <n v="2"/>
    <n v="0"/>
    <n v="0"/>
    <n v="0"/>
    <n v="0"/>
    <n v="0"/>
    <n v="0"/>
    <n v="0"/>
    <n v="0"/>
    <n v="0"/>
    <n v="0"/>
    <n v="0"/>
    <n v="0"/>
    <n v="0"/>
    <n v="0"/>
    <n v="0"/>
    <n v="0"/>
    <n v="2"/>
    <n v="0"/>
    <n v="49"/>
    <n v="0"/>
    <n v="151"/>
    <n v="449"/>
    <n v="281"/>
    <n v="37"/>
    <n v="17"/>
    <m/>
    <m/>
    <m/>
    <m/>
    <m/>
    <m/>
    <m/>
  </r>
  <r>
    <x v="1"/>
    <x v="9"/>
    <x v="37"/>
    <x v="4"/>
    <n v="61"/>
    <n v="2"/>
    <n v="1"/>
    <n v="0"/>
    <n v="0"/>
    <n v="18"/>
    <n v="6"/>
    <n v="5"/>
    <n v="1"/>
    <n v="0"/>
    <n v="0"/>
    <n v="0"/>
    <n v="0"/>
    <n v="183"/>
    <n v="88"/>
    <n v="12"/>
    <n v="11"/>
    <n v="1"/>
    <n v="626"/>
    <n v="137"/>
    <n v="70"/>
    <n v="68"/>
    <n v="4"/>
    <n v="397"/>
    <n v="28"/>
    <n v="39"/>
    <n v="47"/>
    <n v="5"/>
    <n v="62"/>
    <n v="1"/>
    <n v="6"/>
    <n v="15"/>
    <n v="3"/>
    <n v="32"/>
    <n v="5"/>
    <n v="8"/>
    <n v="2"/>
    <n v="2"/>
    <n v="0"/>
    <n v="0"/>
    <n v="0"/>
    <n v="0"/>
    <n v="0"/>
    <n v="0"/>
    <n v="0"/>
    <n v="0"/>
    <n v="0"/>
    <n v="0"/>
    <n v="0"/>
    <n v="0"/>
    <n v="0"/>
    <n v="0"/>
    <n v="0"/>
    <n v="0"/>
    <n v="2"/>
    <n v="0"/>
    <n v="49"/>
    <n v="0"/>
    <n v="152"/>
    <n v="450"/>
    <n v="283"/>
    <n v="35"/>
    <n v="17"/>
    <m/>
    <m/>
    <m/>
    <m/>
    <m/>
    <m/>
    <m/>
  </r>
  <r>
    <x v="1"/>
    <x v="9"/>
    <x v="37"/>
    <x v="5"/>
    <n v="61"/>
    <n v="2"/>
    <n v="1"/>
    <n v="0"/>
    <n v="0"/>
    <n v="21"/>
    <n v="6"/>
    <n v="5"/>
    <n v="1"/>
    <n v="0"/>
    <n v="0"/>
    <n v="0"/>
    <n v="0"/>
    <n v="183"/>
    <n v="95"/>
    <n v="12"/>
    <n v="12"/>
    <n v="0"/>
    <n v="629"/>
    <n v="166"/>
    <n v="70"/>
    <n v="68"/>
    <n v="5"/>
    <n v="397"/>
    <n v="43"/>
    <n v="39"/>
    <n v="46"/>
    <n v="4"/>
    <n v="63"/>
    <n v="1"/>
    <n v="6"/>
    <n v="14"/>
    <n v="3"/>
    <n v="32"/>
    <n v="6"/>
    <n v="8"/>
    <n v="2"/>
    <n v="2"/>
    <n v="0"/>
    <n v="0"/>
    <n v="0"/>
    <n v="0"/>
    <n v="0"/>
    <n v="0"/>
    <n v="0"/>
    <n v="0"/>
    <n v="0"/>
    <n v="0"/>
    <n v="0"/>
    <n v="0"/>
    <n v="0"/>
    <n v="0"/>
    <n v="0"/>
    <n v="0"/>
    <n v="2"/>
    <n v="0"/>
    <n v="49"/>
    <n v="0"/>
    <n v="152"/>
    <n v="453"/>
    <n v="287"/>
    <n v="36"/>
    <n v="17"/>
    <m/>
    <m/>
    <m/>
    <m/>
    <m/>
    <m/>
    <m/>
  </r>
  <r>
    <x v="1"/>
    <x v="9"/>
    <x v="37"/>
    <x v="6"/>
    <n v="61"/>
    <n v="2"/>
    <n v="1"/>
    <n v="0"/>
    <n v="0"/>
    <n v="23"/>
    <n v="6"/>
    <n v="5"/>
    <n v="1"/>
    <n v="0"/>
    <n v="0"/>
    <n v="0"/>
    <n v="0"/>
    <n v="183"/>
    <n v="100"/>
    <n v="12"/>
    <n v="12"/>
    <n v="0"/>
    <n v="630"/>
    <n v="192"/>
    <n v="69"/>
    <n v="67"/>
    <n v="5"/>
    <n v="400"/>
    <n v="82"/>
    <n v="40"/>
    <n v="46"/>
    <n v="5"/>
    <n v="63"/>
    <n v="1"/>
    <n v="6"/>
    <n v="14"/>
    <n v="3"/>
    <n v="32"/>
    <n v="7"/>
    <n v="8"/>
    <n v="2"/>
    <n v="2"/>
    <n v="0"/>
    <n v="0"/>
    <n v="0"/>
    <n v="0"/>
    <n v="0"/>
    <n v="0"/>
    <n v="0"/>
    <n v="0"/>
    <n v="0"/>
    <n v="0"/>
    <n v="0"/>
    <n v="0"/>
    <n v="0"/>
    <n v="0"/>
    <n v="0"/>
    <n v="0"/>
    <n v="2"/>
    <n v="0"/>
    <n v="49"/>
    <n v="0"/>
    <n v="152"/>
    <n v="455"/>
    <n v="288"/>
    <n v="36"/>
    <n v="17"/>
    <m/>
    <m/>
    <m/>
    <m/>
    <m/>
    <m/>
    <m/>
  </r>
  <r>
    <x v="1"/>
    <x v="9"/>
    <x v="37"/>
    <x v="7"/>
    <n v="60"/>
    <n v="2"/>
    <n v="1"/>
    <n v="0"/>
    <n v="0"/>
    <n v="25"/>
    <n v="6"/>
    <n v="5"/>
    <n v="1"/>
    <n v="0"/>
    <n v="0"/>
    <n v="0"/>
    <n v="0"/>
    <n v="184"/>
    <n v="103"/>
    <n v="12"/>
    <n v="12"/>
    <n v="0"/>
    <n v="630"/>
    <n v="216"/>
    <n v="69"/>
    <n v="67"/>
    <n v="5"/>
    <n v="400"/>
    <n v="108"/>
    <n v="40"/>
    <n v="45"/>
    <n v="4"/>
    <n v="64"/>
    <n v="4"/>
    <n v="6"/>
    <n v="15"/>
    <n v="3"/>
    <n v="32"/>
    <n v="8"/>
    <n v="8"/>
    <n v="2"/>
    <n v="2"/>
    <n v="0"/>
    <n v="0"/>
    <n v="0"/>
    <n v="0"/>
    <n v="0"/>
    <n v="0"/>
    <n v="0"/>
    <n v="0"/>
    <n v="0"/>
    <n v="0"/>
    <n v="0"/>
    <n v="0"/>
    <n v="0"/>
    <n v="0"/>
    <n v="0"/>
    <n v="0"/>
    <n v="2"/>
    <n v="0"/>
    <n v="48"/>
    <n v="0"/>
    <n v="152"/>
    <n v="455"/>
    <n v="288"/>
    <n v="36"/>
    <n v="17"/>
    <m/>
    <m/>
    <m/>
    <m/>
    <m/>
    <m/>
    <m/>
  </r>
  <r>
    <x v="1"/>
    <x v="9"/>
    <x v="37"/>
    <x v="8"/>
    <n v="60"/>
    <n v="2"/>
    <n v="1"/>
    <n v="0"/>
    <n v="0"/>
    <n v="25"/>
    <n v="5"/>
    <n v="6"/>
    <n v="1"/>
    <n v="0"/>
    <n v="0"/>
    <n v="0"/>
    <n v="0"/>
    <n v="184"/>
    <n v="106"/>
    <n v="12"/>
    <n v="12"/>
    <n v="0"/>
    <n v="632"/>
    <n v="235"/>
    <n v="69"/>
    <n v="68"/>
    <n v="5"/>
    <n v="402"/>
    <n v="127"/>
    <n v="40"/>
    <n v="44"/>
    <n v="3"/>
    <n v="66"/>
    <n v="8"/>
    <n v="6"/>
    <n v="15"/>
    <n v="4"/>
    <n v="32"/>
    <n v="9"/>
    <n v="8"/>
    <n v="2"/>
    <n v="2"/>
    <n v="0"/>
    <n v="0"/>
    <n v="0"/>
    <n v="0"/>
    <n v="0"/>
    <n v="0"/>
    <n v="0"/>
    <n v="0"/>
    <n v="0"/>
    <n v="0"/>
    <n v="0"/>
    <n v="0"/>
    <n v="0"/>
    <n v="0"/>
    <n v="0"/>
    <n v="0"/>
    <n v="2"/>
    <n v="0"/>
    <n v="48"/>
    <n v="0"/>
    <n v="152"/>
    <n v="457"/>
    <n v="289"/>
    <n v="37"/>
    <n v="17"/>
    <n v="2531"/>
    <n v="364"/>
    <n v="0"/>
    <n v="96"/>
    <n v="853"/>
    <n v="92"/>
    <n v="1371"/>
  </r>
  <r>
    <x v="1"/>
    <x v="9"/>
    <x v="37"/>
    <x v="9"/>
    <n v="59"/>
    <n v="2"/>
    <n v="1"/>
    <n v="0"/>
    <n v="0"/>
    <n v="27"/>
    <n v="5"/>
    <n v="5"/>
    <n v="1"/>
    <n v="0"/>
    <n v="0"/>
    <n v="0"/>
    <n v="0"/>
    <n v="184"/>
    <n v="110"/>
    <n v="12"/>
    <n v="12"/>
    <n v="0"/>
    <n v="629"/>
    <n v="262"/>
    <n v="68"/>
    <n v="68"/>
    <n v="5"/>
    <n v="405"/>
    <n v="149"/>
    <n v="38"/>
    <n v="44"/>
    <n v="3"/>
    <n v="65"/>
    <n v="13"/>
    <n v="6"/>
    <n v="15"/>
    <n v="4"/>
    <n v="30"/>
    <n v="10"/>
    <n v="8"/>
    <n v="2"/>
    <n v="1"/>
    <n v="0"/>
    <n v="0"/>
    <n v="0"/>
    <n v="0"/>
    <n v="0"/>
    <n v="0"/>
    <n v="0"/>
    <n v="0"/>
    <n v="0"/>
    <n v="0"/>
    <n v="0"/>
    <n v="0"/>
    <n v="0"/>
    <n v="0"/>
    <n v="0"/>
    <n v="0"/>
    <n v="2"/>
    <n v="0"/>
    <n v="47"/>
    <n v="0"/>
    <n v="153"/>
    <n v="458"/>
    <n v="292"/>
    <n v="37"/>
    <n v="16"/>
    <n v="2536"/>
    <n v="530"/>
    <n v="0"/>
    <n v="94"/>
    <n v="849"/>
    <n v="95"/>
    <n v="1377"/>
  </r>
  <r>
    <x v="1"/>
    <x v="9"/>
    <x v="37"/>
    <x v="10"/>
    <n v="60"/>
    <n v="2"/>
    <n v="1"/>
    <n v="0"/>
    <n v="0"/>
    <n v="28"/>
    <n v="5"/>
    <n v="5"/>
    <n v="1"/>
    <n v="0"/>
    <n v="0"/>
    <n v="0"/>
    <n v="0"/>
    <n v="186"/>
    <n v="110"/>
    <n v="12"/>
    <n v="12"/>
    <n v="0"/>
    <n v="629"/>
    <n v="272"/>
    <n v="69"/>
    <n v="68"/>
    <n v="5"/>
    <n v="407"/>
    <n v="158"/>
    <n v="38"/>
    <n v="44"/>
    <n v="3"/>
    <n v="64"/>
    <n v="13"/>
    <n v="5"/>
    <n v="15"/>
    <n v="4"/>
    <n v="30"/>
    <n v="12"/>
    <n v="8"/>
    <n v="2"/>
    <n v="0"/>
    <n v="0"/>
    <n v="0"/>
    <n v="0"/>
    <n v="0"/>
    <n v="0"/>
    <n v="0"/>
    <n v="0"/>
    <n v="0"/>
    <n v="0"/>
    <n v="0"/>
    <n v="0"/>
    <n v="0"/>
    <n v="0"/>
    <n v="0"/>
    <n v="0"/>
    <n v="0"/>
    <n v="2"/>
    <n v="0"/>
    <n v="48"/>
    <n v="0"/>
    <n v="154"/>
    <n v="458"/>
    <n v="293"/>
    <n v="37"/>
    <n v="17"/>
    <n v="2537"/>
    <n v="573"/>
    <n v="0"/>
    <n v="94"/>
    <n v="843"/>
    <n v="95"/>
    <n v="1382"/>
  </r>
  <r>
    <x v="1"/>
    <x v="9"/>
    <x v="37"/>
    <x v="11"/>
    <n v="60"/>
    <n v="2"/>
    <n v="1"/>
    <n v="0"/>
    <n v="0"/>
    <n v="28"/>
    <n v="5"/>
    <n v="4"/>
    <n v="1"/>
    <n v="0"/>
    <n v="0"/>
    <n v="0"/>
    <n v="0"/>
    <n v="186"/>
    <n v="111"/>
    <n v="12"/>
    <n v="12"/>
    <n v="0"/>
    <n v="629"/>
    <n v="283"/>
    <n v="69"/>
    <n v="66"/>
    <n v="5"/>
    <n v="408"/>
    <n v="171"/>
    <n v="38"/>
    <n v="44"/>
    <n v="3"/>
    <n v="64"/>
    <n v="14"/>
    <n v="5"/>
    <n v="15"/>
    <n v="4"/>
    <n v="30"/>
    <n v="13"/>
    <n v="8"/>
    <n v="2"/>
    <n v="0"/>
    <n v="0"/>
    <n v="0"/>
    <n v="0"/>
    <n v="0"/>
    <n v="0"/>
    <n v="0"/>
    <n v="0"/>
    <n v="0"/>
    <n v="0"/>
    <n v="0"/>
    <n v="0"/>
    <n v="0"/>
    <n v="0"/>
    <n v="0"/>
    <n v="0"/>
    <n v="0"/>
    <n v="2"/>
    <n v="0"/>
    <n v="48"/>
    <n v="0"/>
    <n v="154"/>
    <n v="460"/>
    <n v="295"/>
    <n v="37"/>
    <n v="18"/>
    <n v="2541"/>
    <n v="647"/>
    <n v="0"/>
    <n v="94"/>
    <n v="840"/>
    <n v="96"/>
    <n v="1387"/>
  </r>
  <r>
    <x v="1"/>
    <x v="9"/>
    <x v="37"/>
    <x v="12"/>
    <n v="60"/>
    <n v="2"/>
    <n v="1"/>
    <n v="0"/>
    <n v="0"/>
    <n v="28"/>
    <n v="5"/>
    <n v="4"/>
    <n v="1"/>
    <n v="0"/>
    <n v="0"/>
    <n v="0"/>
    <n v="0"/>
    <n v="189"/>
    <n v="116"/>
    <n v="12"/>
    <n v="12"/>
    <n v="1"/>
    <n v="626"/>
    <n v="300"/>
    <n v="65"/>
    <n v="66"/>
    <n v="5"/>
    <n v="407"/>
    <n v="177"/>
    <n v="38"/>
    <n v="43"/>
    <n v="4"/>
    <n v="65"/>
    <n v="15"/>
    <n v="5"/>
    <n v="14"/>
    <n v="4"/>
    <n v="30"/>
    <n v="13"/>
    <n v="8"/>
    <n v="1"/>
    <n v="0"/>
    <n v="0"/>
    <n v="0"/>
    <n v="0"/>
    <n v="0"/>
    <n v="0"/>
    <n v="0"/>
    <n v="0"/>
    <n v="0"/>
    <n v="0"/>
    <n v="0"/>
    <n v="0"/>
    <n v="0"/>
    <n v="0"/>
    <n v="0"/>
    <n v="0"/>
    <n v="0"/>
    <n v="2"/>
    <n v="0"/>
    <n v="48"/>
    <n v="0"/>
    <n v="156"/>
    <n v="460"/>
    <n v="295"/>
    <n v="38"/>
    <n v="18"/>
    <n v="2548"/>
    <n v="703"/>
    <n v="0"/>
    <n v="94"/>
    <n v="833"/>
    <n v="100"/>
    <n v="1394"/>
  </r>
  <r>
    <x v="1"/>
    <x v="9"/>
    <x v="37"/>
    <x v="13"/>
    <n v="60"/>
    <n v="2"/>
    <n v="1"/>
    <n v="0"/>
    <n v="0"/>
    <n v="29"/>
    <n v="5"/>
    <n v="4"/>
    <n v="1"/>
    <n v="0"/>
    <n v="0"/>
    <n v="0"/>
    <n v="0"/>
    <n v="189"/>
    <n v="118"/>
    <n v="12"/>
    <n v="12"/>
    <n v="1"/>
    <n v="629"/>
    <n v="304"/>
    <n v="65"/>
    <n v="68"/>
    <n v="6"/>
    <n v="408"/>
    <n v="182"/>
    <n v="38"/>
    <n v="43"/>
    <n v="5"/>
    <n v="65"/>
    <n v="15"/>
    <n v="5"/>
    <n v="14"/>
    <n v="4"/>
    <n v="30"/>
    <n v="13"/>
    <n v="8"/>
    <n v="1"/>
    <n v="0"/>
    <n v="0"/>
    <n v="0"/>
    <n v="0"/>
    <n v="0"/>
    <n v="0"/>
    <n v="0"/>
    <n v="0"/>
    <n v="0"/>
    <n v="0"/>
    <n v="0"/>
    <n v="0"/>
    <n v="0"/>
    <n v="0"/>
    <n v="0"/>
    <n v="0"/>
    <n v="0"/>
    <n v="2"/>
    <n v="0"/>
    <n v="48"/>
    <n v="0"/>
    <n v="157"/>
    <n v="462"/>
    <n v="299"/>
    <n v="38"/>
    <n v="18"/>
    <n v="2552"/>
    <n v="727"/>
    <n v="0"/>
    <n v="94"/>
    <n v="830"/>
    <n v="100"/>
    <n v="1404"/>
  </r>
  <r>
    <x v="1"/>
    <x v="9"/>
    <x v="37"/>
    <x v="14"/>
    <n v="61"/>
    <n v="2"/>
    <n v="1"/>
    <n v="0"/>
    <n v="0"/>
    <n v="29"/>
    <n v="5"/>
    <n v="4"/>
    <n v="1"/>
    <n v="0"/>
    <n v="0"/>
    <n v="0"/>
    <n v="0"/>
    <n v="188"/>
    <n v="122"/>
    <n v="12"/>
    <n v="12"/>
    <n v="1"/>
    <n v="632"/>
    <n v="310"/>
    <n v="63"/>
    <n v="67"/>
    <n v="6"/>
    <n v="405"/>
    <n v="190"/>
    <n v="36"/>
    <n v="42"/>
    <n v="5"/>
    <n v="65"/>
    <n v="16"/>
    <n v="7"/>
    <n v="14"/>
    <n v="2"/>
    <n v="30"/>
    <n v="13"/>
    <n v="8"/>
    <n v="1"/>
    <n v="0"/>
    <n v="0"/>
    <n v="0"/>
    <n v="0"/>
    <n v="0"/>
    <n v="0"/>
    <n v="0"/>
    <n v="0"/>
    <n v="0"/>
    <n v="0"/>
    <n v="0"/>
    <n v="0"/>
    <n v="0"/>
    <n v="0"/>
    <n v="0"/>
    <n v="0"/>
    <n v="0"/>
    <n v="2"/>
    <n v="0"/>
    <n v="49"/>
    <n v="0"/>
    <n v="156"/>
    <n v="465"/>
    <n v="298"/>
    <n v="38"/>
    <n v="18"/>
    <n v="2558"/>
    <n v="769"/>
    <n v="0"/>
    <n v="91"/>
    <n v="825"/>
    <n v="105"/>
    <n v="1408"/>
  </r>
  <r>
    <x v="1"/>
    <x v="9"/>
    <x v="37"/>
    <x v="15"/>
    <n v="61"/>
    <n v="2"/>
    <n v="1"/>
    <n v="0"/>
    <n v="0"/>
    <n v="30"/>
    <n v="5"/>
    <n v="4"/>
    <n v="1"/>
    <n v="0"/>
    <n v="0"/>
    <n v="0"/>
    <n v="0"/>
    <n v="188"/>
    <n v="122"/>
    <n v="11"/>
    <n v="12"/>
    <n v="1"/>
    <n v="633"/>
    <n v="312"/>
    <n v="62"/>
    <n v="67"/>
    <n v="6"/>
    <n v="405"/>
    <n v="193"/>
    <n v="36"/>
    <n v="41"/>
    <n v="6"/>
    <n v="65"/>
    <n v="18"/>
    <n v="7"/>
    <n v="13"/>
    <n v="2"/>
    <n v="31"/>
    <n v="14"/>
    <n v="8"/>
    <n v="1"/>
    <n v="0"/>
    <n v="0"/>
    <n v="0"/>
    <n v="0"/>
    <n v="0"/>
    <n v="0"/>
    <n v="0"/>
    <n v="0"/>
    <n v="0"/>
    <n v="0"/>
    <n v="0"/>
    <n v="0"/>
    <n v="0"/>
    <n v="0"/>
    <n v="0"/>
    <n v="0"/>
    <n v="0"/>
    <n v="2"/>
    <n v="0"/>
    <n v="49"/>
    <n v="0"/>
    <n v="156"/>
    <n v="467"/>
    <n v="301"/>
    <n v="38"/>
    <n v="19"/>
    <n v="2563"/>
    <n v="785"/>
    <n v="0"/>
    <n v="91"/>
    <n v="818"/>
    <n v="107"/>
    <n v="1415"/>
  </r>
  <r>
    <x v="1"/>
    <x v="9"/>
    <x v="37"/>
    <x v="16"/>
    <n v="60"/>
    <n v="2"/>
    <n v="1"/>
    <n v="0"/>
    <n v="0"/>
    <n v="30"/>
    <n v="5"/>
    <n v="3"/>
    <n v="1"/>
    <n v="0"/>
    <n v="0"/>
    <n v="0"/>
    <n v="0"/>
    <n v="187"/>
    <n v="122"/>
    <n v="11"/>
    <n v="11"/>
    <n v="2"/>
    <n v="627"/>
    <n v="312"/>
    <n v="62"/>
    <n v="67"/>
    <n v="5"/>
    <n v="403"/>
    <n v="195"/>
    <n v="36"/>
    <n v="40"/>
    <n v="6"/>
    <n v="64"/>
    <n v="18"/>
    <n v="7"/>
    <n v="12"/>
    <n v="2"/>
    <n v="31"/>
    <n v="14"/>
    <n v="8"/>
    <n v="1"/>
    <n v="0"/>
    <n v="0"/>
    <n v="0"/>
    <n v="0"/>
    <n v="0"/>
    <n v="0"/>
    <n v="0"/>
    <n v="0"/>
    <n v="0"/>
    <n v="0"/>
    <n v="0"/>
    <n v="0"/>
    <n v="0"/>
    <n v="0"/>
    <n v="0"/>
    <n v="0"/>
    <n v="0"/>
    <n v="2"/>
    <n v="0"/>
    <n v="49"/>
    <n v="0"/>
    <n v="155"/>
    <n v="463"/>
    <n v="301"/>
    <n v="38"/>
    <n v="19"/>
    <n v="2496"/>
    <n v="778"/>
    <n v="0"/>
    <n v="90"/>
    <n v="801"/>
    <n v="110"/>
    <n v="1373"/>
  </r>
  <r>
    <x v="1"/>
    <x v="8"/>
    <x v="38"/>
    <x v="0"/>
    <n v="37"/>
    <n v="0"/>
    <n v="0"/>
    <n v="0"/>
    <n v="0"/>
    <n v="16"/>
    <n v="1"/>
    <n v="3"/>
    <n v="0"/>
    <n v="0"/>
    <n v="0"/>
    <n v="0"/>
    <n v="0"/>
    <n v="118"/>
    <n v="0"/>
    <n v="16"/>
    <n v="17"/>
    <n v="6"/>
    <n v="506"/>
    <n v="0"/>
    <n v="25"/>
    <n v="105"/>
    <n v="12"/>
    <n v="376"/>
    <n v="6"/>
    <n v="1"/>
    <n v="75"/>
    <n v="66"/>
    <n v="92"/>
    <n v="0"/>
    <n v="1"/>
    <n v="12"/>
    <n v="8"/>
    <n v="20"/>
    <n v="0"/>
    <n v="1"/>
    <n v="0"/>
    <n v="2"/>
    <n v="0"/>
    <n v="0"/>
    <n v="0"/>
    <n v="0"/>
    <n v="0"/>
    <n v="0"/>
    <n v="0"/>
    <n v="0"/>
    <n v="0"/>
    <n v="0"/>
    <n v="0"/>
    <n v="5"/>
    <n v="5"/>
    <n v="0"/>
    <n v="1"/>
    <n v="0"/>
    <m/>
    <m/>
    <m/>
    <m/>
    <m/>
    <m/>
    <m/>
    <m/>
    <m/>
    <m/>
    <m/>
    <m/>
    <m/>
    <m/>
    <m/>
    <m/>
  </r>
  <r>
    <x v="1"/>
    <x v="8"/>
    <x v="38"/>
    <x v="1"/>
    <n v="37"/>
    <n v="0"/>
    <n v="0"/>
    <n v="0"/>
    <n v="0"/>
    <n v="16"/>
    <n v="1"/>
    <n v="4"/>
    <n v="0"/>
    <n v="0"/>
    <n v="0"/>
    <n v="0"/>
    <n v="0"/>
    <n v="118"/>
    <n v="0"/>
    <n v="25"/>
    <n v="17"/>
    <n v="6"/>
    <n v="510"/>
    <n v="0"/>
    <n v="37"/>
    <n v="103"/>
    <n v="12"/>
    <n v="378"/>
    <n v="12"/>
    <n v="1"/>
    <n v="76"/>
    <n v="67"/>
    <n v="92"/>
    <n v="0"/>
    <n v="1"/>
    <n v="12"/>
    <n v="8"/>
    <n v="20"/>
    <n v="0"/>
    <n v="2"/>
    <n v="0"/>
    <n v="2"/>
    <n v="0"/>
    <n v="0"/>
    <n v="0"/>
    <n v="0"/>
    <n v="0"/>
    <n v="0"/>
    <n v="0"/>
    <n v="0"/>
    <n v="0"/>
    <n v="0"/>
    <n v="0"/>
    <n v="5"/>
    <n v="6"/>
    <n v="0"/>
    <n v="1"/>
    <n v="0"/>
    <m/>
    <m/>
    <m/>
    <m/>
    <m/>
    <m/>
    <m/>
    <m/>
    <m/>
    <m/>
    <m/>
    <m/>
    <m/>
    <m/>
    <m/>
    <m/>
  </r>
  <r>
    <x v="1"/>
    <x v="8"/>
    <x v="38"/>
    <x v="2"/>
    <n v="38"/>
    <n v="0"/>
    <n v="0"/>
    <n v="0"/>
    <n v="0"/>
    <n v="17"/>
    <n v="1"/>
    <n v="5"/>
    <n v="0"/>
    <n v="0"/>
    <n v="0"/>
    <n v="0"/>
    <n v="0"/>
    <n v="114"/>
    <n v="34"/>
    <n v="5"/>
    <n v="14"/>
    <n v="6"/>
    <n v="512"/>
    <n v="54"/>
    <n v="8"/>
    <n v="98"/>
    <n v="12"/>
    <n v="379"/>
    <n v="20"/>
    <n v="1"/>
    <n v="76"/>
    <n v="68"/>
    <n v="92"/>
    <n v="1"/>
    <n v="1"/>
    <n v="12"/>
    <n v="8"/>
    <n v="21"/>
    <n v="4"/>
    <n v="0"/>
    <n v="1"/>
    <n v="2"/>
    <n v="0"/>
    <n v="0"/>
    <n v="0"/>
    <n v="0"/>
    <n v="0"/>
    <n v="0"/>
    <n v="0"/>
    <n v="0"/>
    <n v="0"/>
    <n v="0"/>
    <n v="0"/>
    <n v="0"/>
    <n v="0"/>
    <n v="0"/>
    <n v="0"/>
    <n v="0"/>
    <n v="0"/>
    <n v="0"/>
    <n v="30"/>
    <n v="0"/>
    <n v="88"/>
    <n v="372"/>
    <n v="224"/>
    <n v="65"/>
    <n v="18"/>
    <m/>
    <m/>
    <m/>
    <m/>
    <m/>
    <m/>
    <m/>
  </r>
  <r>
    <x v="1"/>
    <x v="8"/>
    <x v="38"/>
    <x v="3"/>
    <n v="40"/>
    <n v="0"/>
    <n v="0"/>
    <n v="0"/>
    <n v="0"/>
    <n v="18"/>
    <n v="1"/>
    <n v="5"/>
    <n v="0"/>
    <n v="0"/>
    <n v="0"/>
    <n v="0"/>
    <n v="0"/>
    <n v="115"/>
    <n v="39"/>
    <n v="5"/>
    <n v="14"/>
    <n v="7"/>
    <n v="511"/>
    <n v="79"/>
    <n v="8"/>
    <n v="100"/>
    <n v="11"/>
    <n v="380"/>
    <n v="24"/>
    <n v="1"/>
    <n v="75"/>
    <n v="68"/>
    <n v="92"/>
    <n v="1"/>
    <n v="1"/>
    <n v="12"/>
    <n v="8"/>
    <n v="21"/>
    <n v="5"/>
    <n v="0"/>
    <n v="1"/>
    <n v="2"/>
    <n v="0"/>
    <n v="0"/>
    <n v="0"/>
    <n v="0"/>
    <n v="0"/>
    <n v="0"/>
    <n v="0"/>
    <n v="0"/>
    <n v="0"/>
    <n v="0"/>
    <n v="0"/>
    <n v="0"/>
    <n v="0"/>
    <n v="0"/>
    <n v="0"/>
    <n v="0"/>
    <n v="0"/>
    <n v="0"/>
    <n v="32"/>
    <n v="0"/>
    <n v="88"/>
    <n v="371"/>
    <n v="225"/>
    <n v="65"/>
    <n v="18"/>
    <m/>
    <m/>
    <m/>
    <m/>
    <m/>
    <m/>
    <m/>
  </r>
  <r>
    <x v="1"/>
    <x v="8"/>
    <x v="38"/>
    <x v="4"/>
    <n v="40"/>
    <n v="0"/>
    <n v="0"/>
    <n v="0"/>
    <n v="0"/>
    <n v="18"/>
    <n v="1"/>
    <n v="5"/>
    <n v="0"/>
    <n v="0"/>
    <n v="0"/>
    <n v="0"/>
    <n v="0"/>
    <n v="115"/>
    <n v="45"/>
    <n v="5"/>
    <n v="14"/>
    <n v="6"/>
    <n v="512"/>
    <n v="108"/>
    <n v="8"/>
    <n v="96"/>
    <n v="12"/>
    <n v="379"/>
    <n v="35"/>
    <n v="1"/>
    <n v="75"/>
    <n v="68"/>
    <n v="92"/>
    <n v="4"/>
    <n v="1"/>
    <n v="12"/>
    <n v="8"/>
    <n v="20"/>
    <n v="5"/>
    <n v="0"/>
    <n v="0"/>
    <n v="2"/>
    <n v="0"/>
    <n v="0"/>
    <n v="0"/>
    <n v="0"/>
    <n v="0"/>
    <n v="0"/>
    <n v="0"/>
    <n v="0"/>
    <n v="0"/>
    <n v="0"/>
    <n v="0"/>
    <n v="0"/>
    <n v="0"/>
    <n v="0"/>
    <n v="0"/>
    <n v="0"/>
    <n v="0"/>
    <n v="0"/>
    <n v="32"/>
    <n v="0"/>
    <n v="88"/>
    <n v="373"/>
    <n v="225"/>
    <n v="66"/>
    <n v="18"/>
    <m/>
    <m/>
    <m/>
    <m/>
    <m/>
    <m/>
    <m/>
  </r>
  <r>
    <x v="1"/>
    <x v="8"/>
    <x v="38"/>
    <x v="5"/>
    <n v="39"/>
    <n v="0"/>
    <n v="0"/>
    <n v="0"/>
    <n v="0"/>
    <n v="19"/>
    <n v="1"/>
    <n v="5"/>
    <n v="0"/>
    <n v="0"/>
    <n v="0"/>
    <n v="0"/>
    <n v="0"/>
    <n v="115"/>
    <n v="48"/>
    <n v="5"/>
    <n v="14"/>
    <n v="6"/>
    <n v="517"/>
    <n v="135"/>
    <n v="8"/>
    <n v="95"/>
    <n v="12"/>
    <n v="378"/>
    <n v="44"/>
    <n v="1"/>
    <n v="74"/>
    <n v="69"/>
    <n v="92"/>
    <n v="4"/>
    <n v="1"/>
    <n v="13"/>
    <n v="7"/>
    <n v="20"/>
    <n v="7"/>
    <n v="0"/>
    <n v="0"/>
    <n v="2"/>
    <n v="0"/>
    <n v="0"/>
    <n v="0"/>
    <n v="0"/>
    <n v="0"/>
    <n v="0"/>
    <n v="0"/>
    <n v="0"/>
    <n v="0"/>
    <n v="0"/>
    <n v="0"/>
    <n v="0"/>
    <n v="0"/>
    <n v="0"/>
    <n v="0"/>
    <n v="0"/>
    <n v="0"/>
    <n v="0"/>
    <n v="32"/>
    <n v="0"/>
    <n v="88"/>
    <n v="379"/>
    <n v="224"/>
    <n v="66"/>
    <n v="18"/>
    <m/>
    <m/>
    <m/>
    <m/>
    <m/>
    <m/>
    <m/>
  </r>
  <r>
    <x v="1"/>
    <x v="8"/>
    <x v="38"/>
    <x v="6"/>
    <n v="39"/>
    <n v="0"/>
    <n v="0"/>
    <n v="0"/>
    <n v="0"/>
    <n v="20"/>
    <n v="1"/>
    <n v="5"/>
    <n v="0"/>
    <n v="0"/>
    <n v="0"/>
    <n v="0"/>
    <n v="0"/>
    <n v="115"/>
    <n v="50"/>
    <n v="5"/>
    <n v="14"/>
    <n v="5"/>
    <n v="523"/>
    <n v="159"/>
    <n v="8"/>
    <n v="94"/>
    <n v="12"/>
    <n v="379"/>
    <n v="72"/>
    <n v="1"/>
    <n v="74"/>
    <n v="69"/>
    <n v="91"/>
    <n v="6"/>
    <n v="1"/>
    <n v="11"/>
    <n v="7"/>
    <n v="19"/>
    <n v="7"/>
    <n v="0"/>
    <n v="0"/>
    <n v="2"/>
    <n v="0"/>
    <n v="0"/>
    <n v="0"/>
    <n v="0"/>
    <n v="0"/>
    <n v="0"/>
    <n v="0"/>
    <n v="0"/>
    <n v="0"/>
    <n v="0"/>
    <n v="0"/>
    <n v="0"/>
    <n v="0"/>
    <n v="0"/>
    <n v="0"/>
    <n v="0"/>
    <n v="0"/>
    <n v="0"/>
    <n v="32"/>
    <n v="0"/>
    <n v="89"/>
    <n v="385"/>
    <n v="226"/>
    <n v="66"/>
    <n v="17"/>
    <m/>
    <m/>
    <m/>
    <m/>
    <m/>
    <m/>
    <m/>
  </r>
  <r>
    <x v="1"/>
    <x v="8"/>
    <x v="38"/>
    <x v="7"/>
    <n v="39"/>
    <n v="0"/>
    <n v="0"/>
    <n v="0"/>
    <n v="0"/>
    <n v="21"/>
    <n v="1"/>
    <n v="5"/>
    <n v="0"/>
    <n v="0"/>
    <n v="0"/>
    <n v="0"/>
    <n v="0"/>
    <n v="115"/>
    <n v="56"/>
    <n v="5"/>
    <n v="14"/>
    <n v="5"/>
    <n v="523"/>
    <n v="173"/>
    <n v="8"/>
    <n v="92"/>
    <n v="12"/>
    <n v="379"/>
    <n v="101"/>
    <n v="1"/>
    <n v="73"/>
    <n v="70"/>
    <n v="91"/>
    <n v="8"/>
    <n v="1"/>
    <n v="11"/>
    <n v="7"/>
    <n v="19"/>
    <n v="7"/>
    <n v="0"/>
    <n v="0"/>
    <n v="2"/>
    <n v="0"/>
    <n v="0"/>
    <n v="0"/>
    <n v="0"/>
    <n v="0"/>
    <n v="0"/>
    <n v="0"/>
    <n v="0"/>
    <n v="0"/>
    <n v="0"/>
    <n v="0"/>
    <n v="0"/>
    <n v="0"/>
    <n v="0"/>
    <n v="0"/>
    <n v="0"/>
    <n v="0"/>
    <n v="0"/>
    <n v="32"/>
    <n v="0"/>
    <n v="89"/>
    <n v="390"/>
    <n v="226"/>
    <n v="67"/>
    <n v="17"/>
    <m/>
    <m/>
    <m/>
    <m/>
    <m/>
    <m/>
    <m/>
  </r>
  <r>
    <x v="1"/>
    <x v="8"/>
    <x v="38"/>
    <x v="8"/>
    <n v="39"/>
    <n v="0"/>
    <n v="0"/>
    <n v="0"/>
    <n v="0"/>
    <n v="21"/>
    <n v="1"/>
    <n v="5"/>
    <n v="0"/>
    <n v="0"/>
    <n v="0"/>
    <n v="0"/>
    <n v="0"/>
    <n v="115"/>
    <n v="60"/>
    <n v="5"/>
    <n v="14"/>
    <n v="3"/>
    <n v="521"/>
    <n v="205"/>
    <n v="8"/>
    <n v="89"/>
    <n v="12"/>
    <n v="379"/>
    <n v="114"/>
    <n v="1"/>
    <n v="72"/>
    <n v="70"/>
    <n v="91"/>
    <n v="19"/>
    <n v="1"/>
    <n v="11"/>
    <n v="7"/>
    <n v="19"/>
    <n v="9"/>
    <n v="0"/>
    <n v="0"/>
    <n v="2"/>
    <n v="0"/>
    <n v="0"/>
    <n v="0"/>
    <n v="0"/>
    <n v="0"/>
    <n v="0"/>
    <n v="0"/>
    <n v="0"/>
    <n v="0"/>
    <n v="0"/>
    <n v="0"/>
    <n v="0"/>
    <n v="0"/>
    <n v="0"/>
    <n v="0"/>
    <n v="0"/>
    <n v="0"/>
    <n v="0"/>
    <n v="33"/>
    <n v="0"/>
    <n v="91"/>
    <n v="390"/>
    <n v="226"/>
    <n v="67"/>
    <n v="17"/>
    <n v="3294"/>
    <n v="594"/>
    <n v="0"/>
    <n v="12"/>
    <n v="275"/>
    <n v="813"/>
    <n v="2059"/>
  </r>
  <r>
    <x v="1"/>
    <x v="8"/>
    <x v="38"/>
    <x v="9"/>
    <n v="39"/>
    <n v="0"/>
    <n v="0"/>
    <n v="0"/>
    <n v="0"/>
    <n v="21"/>
    <n v="1"/>
    <n v="5"/>
    <n v="0"/>
    <n v="0"/>
    <n v="0"/>
    <n v="0"/>
    <n v="0"/>
    <n v="115"/>
    <n v="65"/>
    <n v="5"/>
    <n v="14"/>
    <n v="3"/>
    <n v="523"/>
    <n v="230"/>
    <n v="8"/>
    <n v="87"/>
    <n v="12"/>
    <n v="380"/>
    <n v="134"/>
    <n v="1"/>
    <n v="71"/>
    <n v="70"/>
    <n v="91"/>
    <n v="33"/>
    <n v="0"/>
    <n v="12"/>
    <n v="6"/>
    <n v="19"/>
    <n v="11"/>
    <n v="0"/>
    <n v="0"/>
    <n v="2"/>
    <n v="0"/>
    <n v="0"/>
    <n v="0"/>
    <n v="0"/>
    <n v="0"/>
    <n v="0"/>
    <n v="0"/>
    <n v="0"/>
    <n v="0"/>
    <n v="0"/>
    <n v="0"/>
    <n v="0"/>
    <n v="0"/>
    <n v="0"/>
    <n v="0"/>
    <n v="0"/>
    <n v="0"/>
    <n v="0"/>
    <n v="33"/>
    <n v="0"/>
    <n v="91"/>
    <n v="393"/>
    <n v="229"/>
    <n v="68"/>
    <n v="17"/>
    <n v="3288"/>
    <n v="926"/>
    <n v="0"/>
    <n v="11"/>
    <n v="274"/>
    <n v="808"/>
    <n v="2064"/>
  </r>
  <r>
    <x v="1"/>
    <x v="8"/>
    <x v="38"/>
    <x v="10"/>
    <n v="39"/>
    <n v="0"/>
    <n v="0"/>
    <n v="0"/>
    <n v="0"/>
    <n v="22"/>
    <n v="1"/>
    <n v="5"/>
    <n v="0"/>
    <n v="0"/>
    <n v="0"/>
    <n v="0"/>
    <n v="0"/>
    <n v="115"/>
    <n v="66"/>
    <n v="5"/>
    <n v="14"/>
    <n v="3"/>
    <n v="524"/>
    <n v="237"/>
    <n v="8"/>
    <n v="87"/>
    <n v="12"/>
    <n v="381"/>
    <n v="139"/>
    <n v="1"/>
    <n v="69"/>
    <n v="70"/>
    <n v="92"/>
    <n v="34"/>
    <n v="0"/>
    <n v="12"/>
    <n v="6"/>
    <n v="19"/>
    <n v="12"/>
    <n v="0"/>
    <n v="0"/>
    <n v="2"/>
    <n v="0"/>
    <n v="0"/>
    <n v="0"/>
    <n v="0"/>
    <n v="0"/>
    <n v="0"/>
    <n v="0"/>
    <n v="0"/>
    <n v="0"/>
    <n v="0"/>
    <n v="0"/>
    <n v="0"/>
    <n v="0"/>
    <n v="0"/>
    <n v="0"/>
    <n v="0"/>
    <n v="0"/>
    <n v="0"/>
    <n v="33"/>
    <n v="0"/>
    <n v="91"/>
    <n v="396"/>
    <n v="230"/>
    <n v="68"/>
    <n v="17"/>
    <n v="3289"/>
    <n v="992"/>
    <n v="0"/>
    <n v="11"/>
    <n v="270"/>
    <n v="808"/>
    <n v="2069"/>
  </r>
  <r>
    <x v="1"/>
    <x v="8"/>
    <x v="38"/>
    <x v="11"/>
    <n v="39"/>
    <n v="0"/>
    <n v="0"/>
    <n v="0"/>
    <n v="0"/>
    <n v="22"/>
    <n v="1"/>
    <n v="5"/>
    <n v="0"/>
    <n v="0"/>
    <n v="0"/>
    <n v="0"/>
    <n v="0"/>
    <n v="116"/>
    <n v="67"/>
    <n v="5"/>
    <n v="13"/>
    <n v="3"/>
    <n v="531"/>
    <n v="251"/>
    <n v="8"/>
    <n v="88"/>
    <n v="13"/>
    <n v="379"/>
    <n v="144"/>
    <n v="1"/>
    <n v="69"/>
    <n v="69"/>
    <n v="92"/>
    <n v="38"/>
    <n v="0"/>
    <n v="12"/>
    <n v="6"/>
    <n v="18"/>
    <n v="11"/>
    <n v="0"/>
    <n v="0"/>
    <n v="2"/>
    <n v="0"/>
    <n v="0"/>
    <n v="0"/>
    <n v="0"/>
    <n v="0"/>
    <n v="0"/>
    <n v="0"/>
    <n v="0"/>
    <n v="0"/>
    <n v="0"/>
    <n v="0"/>
    <n v="0"/>
    <n v="0"/>
    <n v="0"/>
    <n v="0"/>
    <n v="0"/>
    <n v="0"/>
    <n v="0"/>
    <n v="33"/>
    <n v="0"/>
    <n v="93"/>
    <n v="402"/>
    <n v="229"/>
    <n v="69"/>
    <n v="16"/>
    <n v="3294"/>
    <n v="1094"/>
    <n v="0"/>
    <n v="11"/>
    <n v="267"/>
    <n v="803"/>
    <n v="2080"/>
  </r>
  <r>
    <x v="1"/>
    <x v="8"/>
    <x v="38"/>
    <x v="12"/>
    <n v="39"/>
    <n v="0"/>
    <n v="0"/>
    <n v="0"/>
    <n v="0"/>
    <n v="22"/>
    <n v="1"/>
    <n v="5"/>
    <n v="0"/>
    <n v="0"/>
    <n v="0"/>
    <n v="0"/>
    <n v="0"/>
    <n v="116"/>
    <n v="67"/>
    <n v="5"/>
    <n v="13"/>
    <n v="3"/>
    <n v="530"/>
    <n v="264"/>
    <n v="8"/>
    <n v="90"/>
    <n v="12"/>
    <n v="381"/>
    <n v="148"/>
    <n v="1"/>
    <n v="70"/>
    <n v="68"/>
    <n v="92"/>
    <n v="41"/>
    <n v="0"/>
    <n v="12"/>
    <n v="6"/>
    <n v="18"/>
    <n v="11"/>
    <n v="0"/>
    <n v="0"/>
    <n v="2"/>
    <n v="0"/>
    <n v="0"/>
    <n v="0"/>
    <n v="0"/>
    <n v="0"/>
    <n v="0"/>
    <n v="0"/>
    <n v="0"/>
    <n v="0"/>
    <n v="0"/>
    <n v="0"/>
    <n v="0"/>
    <n v="0"/>
    <n v="0"/>
    <n v="0"/>
    <n v="0"/>
    <n v="0"/>
    <n v="0"/>
    <n v="33"/>
    <n v="0"/>
    <n v="93"/>
    <n v="400"/>
    <n v="231"/>
    <n v="69"/>
    <n v="16"/>
    <n v="3306"/>
    <n v="1166"/>
    <n v="0"/>
    <n v="13"/>
    <n v="269"/>
    <n v="799"/>
    <n v="2096"/>
  </r>
  <r>
    <x v="1"/>
    <x v="8"/>
    <x v="38"/>
    <x v="13"/>
    <n v="39"/>
    <n v="0"/>
    <n v="0"/>
    <n v="0"/>
    <n v="0"/>
    <n v="23"/>
    <n v="1"/>
    <n v="5"/>
    <n v="0"/>
    <n v="0"/>
    <n v="0"/>
    <n v="0"/>
    <n v="0"/>
    <n v="115"/>
    <n v="67"/>
    <n v="5"/>
    <n v="12"/>
    <n v="3"/>
    <n v="526"/>
    <n v="265"/>
    <n v="8"/>
    <n v="90"/>
    <n v="12"/>
    <n v="381"/>
    <n v="150"/>
    <n v="1"/>
    <n v="69"/>
    <n v="68"/>
    <n v="93"/>
    <n v="42"/>
    <n v="0"/>
    <n v="12"/>
    <n v="6"/>
    <n v="18"/>
    <n v="11"/>
    <n v="0"/>
    <n v="0"/>
    <n v="2"/>
    <n v="0"/>
    <n v="0"/>
    <n v="0"/>
    <n v="0"/>
    <n v="0"/>
    <n v="0"/>
    <n v="0"/>
    <n v="0"/>
    <n v="0"/>
    <n v="0"/>
    <n v="0"/>
    <n v="0"/>
    <n v="0"/>
    <n v="0"/>
    <n v="0"/>
    <n v="0"/>
    <n v="0"/>
    <n v="0"/>
    <n v="33"/>
    <n v="0"/>
    <n v="93"/>
    <n v="396"/>
    <n v="232"/>
    <n v="70"/>
    <n v="16"/>
    <n v="3299"/>
    <n v="1203"/>
    <n v="0"/>
    <n v="15"/>
    <n v="269"/>
    <n v="791"/>
    <n v="2099"/>
  </r>
  <r>
    <x v="1"/>
    <x v="8"/>
    <x v="38"/>
    <x v="14"/>
    <n v="39"/>
    <n v="0"/>
    <n v="0"/>
    <n v="0"/>
    <n v="0"/>
    <n v="23"/>
    <n v="1"/>
    <n v="5"/>
    <n v="0"/>
    <n v="0"/>
    <n v="0"/>
    <n v="0"/>
    <n v="0"/>
    <n v="115"/>
    <n v="66"/>
    <n v="5"/>
    <n v="13"/>
    <n v="3"/>
    <n v="531"/>
    <n v="274"/>
    <n v="8"/>
    <n v="89"/>
    <n v="11"/>
    <n v="380"/>
    <n v="158"/>
    <n v="1"/>
    <n v="68"/>
    <n v="68"/>
    <n v="92"/>
    <n v="42"/>
    <n v="0"/>
    <n v="12"/>
    <n v="6"/>
    <n v="18"/>
    <n v="11"/>
    <n v="0"/>
    <n v="0"/>
    <n v="2"/>
    <n v="0"/>
    <n v="0"/>
    <n v="0"/>
    <n v="0"/>
    <n v="0"/>
    <n v="0"/>
    <n v="0"/>
    <n v="0"/>
    <n v="0"/>
    <n v="0"/>
    <n v="0"/>
    <n v="0"/>
    <n v="0"/>
    <n v="0"/>
    <n v="0"/>
    <n v="0"/>
    <n v="0"/>
    <n v="0"/>
    <n v="33"/>
    <n v="0"/>
    <n v="92"/>
    <n v="403"/>
    <n v="232"/>
    <n v="69"/>
    <n v="16"/>
    <n v="3304"/>
    <n v="1257"/>
    <n v="0"/>
    <n v="14"/>
    <n v="273"/>
    <n v="782"/>
    <n v="2112"/>
  </r>
  <r>
    <x v="1"/>
    <x v="8"/>
    <x v="38"/>
    <x v="15"/>
    <n v="39"/>
    <n v="0"/>
    <n v="0"/>
    <n v="0"/>
    <n v="0"/>
    <n v="23"/>
    <n v="1"/>
    <n v="5"/>
    <n v="0"/>
    <n v="0"/>
    <n v="0"/>
    <n v="0"/>
    <n v="0"/>
    <n v="114"/>
    <n v="66"/>
    <n v="5"/>
    <n v="12"/>
    <n v="3"/>
    <n v="534"/>
    <n v="278"/>
    <n v="8"/>
    <n v="89"/>
    <n v="11"/>
    <n v="382"/>
    <n v="158"/>
    <n v="1"/>
    <n v="66"/>
    <n v="69"/>
    <n v="92"/>
    <n v="44"/>
    <n v="0"/>
    <n v="12"/>
    <n v="6"/>
    <n v="18"/>
    <n v="12"/>
    <n v="0"/>
    <n v="0"/>
    <n v="2"/>
    <n v="0"/>
    <n v="0"/>
    <n v="0"/>
    <n v="0"/>
    <n v="0"/>
    <n v="0"/>
    <n v="0"/>
    <n v="0"/>
    <n v="0"/>
    <n v="0"/>
    <n v="0"/>
    <n v="0"/>
    <n v="0"/>
    <n v="0"/>
    <n v="0"/>
    <n v="0"/>
    <n v="0"/>
    <n v="0"/>
    <n v="33"/>
    <n v="0"/>
    <n v="92"/>
    <n v="407"/>
    <n v="233"/>
    <n v="70"/>
    <n v="16"/>
    <n v="3298"/>
    <n v="1271"/>
    <n v="0"/>
    <n v="14"/>
    <n v="269"/>
    <n v="783"/>
    <n v="2108"/>
  </r>
  <r>
    <x v="1"/>
    <x v="8"/>
    <x v="38"/>
    <x v="16"/>
    <n v="40"/>
    <n v="0"/>
    <n v="0"/>
    <n v="0"/>
    <n v="0"/>
    <n v="23"/>
    <n v="1"/>
    <n v="5"/>
    <n v="0"/>
    <n v="0"/>
    <n v="0"/>
    <n v="0"/>
    <n v="0"/>
    <n v="114"/>
    <n v="66"/>
    <n v="5"/>
    <n v="12"/>
    <n v="3"/>
    <n v="535"/>
    <n v="278"/>
    <n v="8"/>
    <n v="89"/>
    <n v="11"/>
    <n v="383"/>
    <n v="160"/>
    <n v="1"/>
    <n v="67"/>
    <n v="69"/>
    <n v="93"/>
    <n v="46"/>
    <n v="0"/>
    <n v="12"/>
    <n v="6"/>
    <n v="18"/>
    <n v="12"/>
    <n v="0"/>
    <n v="0"/>
    <n v="2"/>
    <n v="0"/>
    <n v="0"/>
    <n v="0"/>
    <n v="0"/>
    <n v="0"/>
    <n v="0"/>
    <n v="0"/>
    <n v="0"/>
    <n v="0"/>
    <n v="0"/>
    <n v="0"/>
    <n v="0"/>
    <n v="0"/>
    <n v="0"/>
    <n v="0"/>
    <n v="0"/>
    <n v="0"/>
    <n v="0"/>
    <n v="34"/>
    <n v="0"/>
    <n v="92"/>
    <n v="408"/>
    <n v="233"/>
    <n v="72"/>
    <n v="16"/>
    <n v="3306"/>
    <n v="1302"/>
    <n v="0"/>
    <n v="14"/>
    <n v="270"/>
    <n v="780"/>
    <n v="2119"/>
  </r>
  <r>
    <x v="1"/>
    <x v="6"/>
    <x v="39"/>
    <x v="0"/>
    <n v="99"/>
    <n v="3"/>
    <n v="1"/>
    <n v="0"/>
    <n v="0"/>
    <n v="38"/>
    <n v="5"/>
    <n v="15"/>
    <n v="1"/>
    <n v="0"/>
    <n v="0"/>
    <n v="0"/>
    <n v="0"/>
    <n v="345"/>
    <n v="0"/>
    <n v="136"/>
    <n v="32"/>
    <n v="4"/>
    <n v="980"/>
    <n v="0"/>
    <n v="80"/>
    <n v="172"/>
    <n v="13"/>
    <n v="901"/>
    <n v="77"/>
    <n v="10"/>
    <n v="186"/>
    <n v="63"/>
    <n v="149"/>
    <n v="0"/>
    <n v="5"/>
    <n v="47"/>
    <n v="2"/>
    <n v="46"/>
    <n v="0"/>
    <n v="3"/>
    <n v="3"/>
    <n v="1"/>
    <n v="0"/>
    <n v="0"/>
    <n v="0"/>
    <n v="0"/>
    <n v="0"/>
    <n v="0"/>
    <n v="0"/>
    <n v="0"/>
    <n v="0"/>
    <n v="0"/>
    <n v="0"/>
    <n v="12"/>
    <n v="37"/>
    <n v="0"/>
    <n v="1"/>
    <n v="4"/>
    <m/>
    <m/>
    <m/>
    <m/>
    <m/>
    <m/>
    <m/>
    <m/>
    <m/>
    <m/>
    <m/>
    <m/>
    <m/>
    <m/>
    <m/>
    <m/>
  </r>
  <r>
    <x v="1"/>
    <x v="6"/>
    <x v="39"/>
    <x v="1"/>
    <n v="101"/>
    <n v="3"/>
    <n v="2"/>
    <n v="0"/>
    <n v="0"/>
    <n v="42"/>
    <n v="5"/>
    <n v="15"/>
    <n v="2"/>
    <n v="0"/>
    <n v="0"/>
    <n v="0"/>
    <n v="0"/>
    <n v="347"/>
    <n v="0"/>
    <n v="165"/>
    <n v="33"/>
    <n v="4"/>
    <n v="982"/>
    <n v="0"/>
    <n v="102"/>
    <n v="169"/>
    <n v="12"/>
    <n v="900"/>
    <n v="92"/>
    <n v="10"/>
    <n v="184"/>
    <n v="63"/>
    <n v="150"/>
    <n v="0"/>
    <n v="5"/>
    <n v="47"/>
    <n v="3"/>
    <n v="46"/>
    <n v="0"/>
    <n v="5"/>
    <n v="3"/>
    <n v="1"/>
    <n v="0"/>
    <n v="0"/>
    <n v="0"/>
    <n v="0"/>
    <n v="0"/>
    <n v="0"/>
    <n v="0"/>
    <n v="0"/>
    <n v="0"/>
    <n v="0"/>
    <n v="0"/>
    <n v="12"/>
    <n v="37"/>
    <n v="0"/>
    <n v="1"/>
    <n v="4"/>
    <m/>
    <m/>
    <m/>
    <m/>
    <m/>
    <m/>
    <m/>
    <m/>
    <m/>
    <m/>
    <m/>
    <m/>
    <m/>
    <m/>
    <m/>
    <m/>
  </r>
  <r>
    <x v="1"/>
    <x v="6"/>
    <x v="39"/>
    <x v="2"/>
    <n v="101"/>
    <n v="3"/>
    <n v="2"/>
    <n v="0"/>
    <n v="0"/>
    <n v="44"/>
    <n v="5"/>
    <n v="15"/>
    <n v="2"/>
    <n v="0"/>
    <n v="0"/>
    <n v="0"/>
    <n v="0"/>
    <n v="347"/>
    <n v="193"/>
    <n v="12"/>
    <n v="33"/>
    <n v="5"/>
    <n v="985"/>
    <n v="141"/>
    <n v="38"/>
    <n v="169"/>
    <n v="12"/>
    <n v="902"/>
    <n v="112"/>
    <n v="10"/>
    <n v="183"/>
    <n v="62"/>
    <n v="151"/>
    <n v="5"/>
    <n v="1"/>
    <n v="47"/>
    <n v="3"/>
    <n v="46"/>
    <n v="5"/>
    <n v="4"/>
    <n v="3"/>
    <n v="1"/>
    <n v="0"/>
    <n v="0"/>
    <n v="0"/>
    <n v="0"/>
    <n v="0"/>
    <n v="0"/>
    <n v="0"/>
    <n v="0"/>
    <n v="0"/>
    <n v="0"/>
    <n v="0"/>
    <n v="0"/>
    <n v="0"/>
    <n v="0"/>
    <n v="0"/>
    <n v="0"/>
    <n v="3"/>
    <n v="0"/>
    <n v="77"/>
    <n v="0"/>
    <n v="294"/>
    <n v="701"/>
    <n v="619"/>
    <n v="90"/>
    <n v="37"/>
    <m/>
    <m/>
    <m/>
    <m/>
    <m/>
    <m/>
    <m/>
  </r>
  <r>
    <x v="1"/>
    <x v="6"/>
    <x v="39"/>
    <x v="3"/>
    <n v="100"/>
    <n v="3"/>
    <n v="2"/>
    <n v="0"/>
    <n v="0"/>
    <n v="45"/>
    <n v="5"/>
    <n v="15"/>
    <n v="2"/>
    <n v="0"/>
    <n v="0"/>
    <n v="0"/>
    <n v="0"/>
    <n v="346"/>
    <n v="208"/>
    <n v="12"/>
    <n v="33"/>
    <n v="4"/>
    <n v="987"/>
    <n v="193"/>
    <n v="38"/>
    <n v="169"/>
    <n v="12"/>
    <n v="902"/>
    <n v="127"/>
    <n v="10"/>
    <n v="183"/>
    <n v="62"/>
    <n v="152"/>
    <n v="8"/>
    <n v="1"/>
    <n v="47"/>
    <n v="3"/>
    <n v="47"/>
    <n v="7"/>
    <n v="4"/>
    <n v="3"/>
    <n v="1"/>
    <n v="0"/>
    <n v="0"/>
    <n v="0"/>
    <n v="0"/>
    <n v="0"/>
    <n v="0"/>
    <n v="0"/>
    <n v="0"/>
    <n v="0"/>
    <n v="0"/>
    <n v="0"/>
    <n v="0"/>
    <n v="0"/>
    <n v="0"/>
    <n v="0"/>
    <n v="0"/>
    <n v="3"/>
    <n v="0"/>
    <n v="76"/>
    <n v="0"/>
    <n v="293"/>
    <n v="702"/>
    <n v="622"/>
    <n v="91"/>
    <n v="38"/>
    <m/>
    <m/>
    <m/>
    <m/>
    <m/>
    <m/>
    <m/>
  </r>
  <r>
    <x v="1"/>
    <x v="6"/>
    <x v="39"/>
    <x v="4"/>
    <n v="100"/>
    <n v="3"/>
    <n v="2"/>
    <n v="0"/>
    <n v="0"/>
    <n v="45"/>
    <n v="6"/>
    <n v="15"/>
    <n v="2"/>
    <n v="0"/>
    <n v="0"/>
    <n v="0"/>
    <n v="0"/>
    <n v="347"/>
    <n v="219"/>
    <n v="12"/>
    <n v="33"/>
    <n v="4"/>
    <n v="980"/>
    <n v="243"/>
    <n v="37"/>
    <n v="168"/>
    <n v="11"/>
    <n v="903"/>
    <n v="150"/>
    <n v="10"/>
    <n v="182"/>
    <n v="61"/>
    <n v="153"/>
    <n v="11"/>
    <n v="2"/>
    <n v="47"/>
    <n v="3"/>
    <n v="51"/>
    <n v="10"/>
    <n v="4"/>
    <n v="4"/>
    <n v="1"/>
    <n v="0"/>
    <n v="0"/>
    <n v="0"/>
    <n v="0"/>
    <n v="0"/>
    <n v="0"/>
    <n v="0"/>
    <n v="0"/>
    <n v="0"/>
    <n v="0"/>
    <n v="0"/>
    <n v="0"/>
    <n v="0"/>
    <n v="0"/>
    <n v="0"/>
    <n v="0"/>
    <n v="3"/>
    <n v="0"/>
    <n v="75"/>
    <n v="0"/>
    <n v="294"/>
    <n v="702"/>
    <n v="623"/>
    <n v="92"/>
    <n v="41"/>
    <m/>
    <m/>
    <m/>
    <m/>
    <m/>
    <m/>
    <m/>
  </r>
  <r>
    <x v="1"/>
    <x v="6"/>
    <x v="39"/>
    <x v="5"/>
    <n v="100"/>
    <n v="3"/>
    <n v="3"/>
    <n v="0"/>
    <n v="0"/>
    <n v="49"/>
    <n v="6"/>
    <n v="15"/>
    <n v="2"/>
    <n v="0"/>
    <n v="0"/>
    <n v="0"/>
    <n v="0"/>
    <n v="349"/>
    <n v="228"/>
    <n v="12"/>
    <n v="33"/>
    <n v="6"/>
    <n v="978"/>
    <n v="302"/>
    <n v="37"/>
    <n v="166"/>
    <n v="11"/>
    <n v="902"/>
    <n v="224"/>
    <n v="10"/>
    <n v="180"/>
    <n v="63"/>
    <n v="152"/>
    <n v="11"/>
    <n v="2"/>
    <n v="46"/>
    <n v="3"/>
    <n v="52"/>
    <n v="20"/>
    <n v="4"/>
    <n v="5"/>
    <n v="1"/>
    <n v="0"/>
    <n v="0"/>
    <n v="0"/>
    <n v="0"/>
    <n v="0"/>
    <n v="0"/>
    <n v="0"/>
    <n v="0"/>
    <n v="0"/>
    <n v="0"/>
    <n v="0"/>
    <n v="0"/>
    <n v="0"/>
    <n v="0"/>
    <n v="0"/>
    <n v="0"/>
    <n v="3"/>
    <n v="0"/>
    <n v="75"/>
    <n v="0"/>
    <n v="293"/>
    <n v="705"/>
    <n v="626"/>
    <n v="93"/>
    <n v="41"/>
    <m/>
    <m/>
    <m/>
    <m/>
    <m/>
    <m/>
    <m/>
  </r>
  <r>
    <x v="1"/>
    <x v="6"/>
    <x v="39"/>
    <x v="6"/>
    <n v="101"/>
    <n v="3"/>
    <n v="3"/>
    <n v="0"/>
    <n v="0"/>
    <n v="50"/>
    <n v="6"/>
    <n v="15"/>
    <n v="2"/>
    <n v="0"/>
    <n v="0"/>
    <n v="0"/>
    <n v="0"/>
    <n v="351"/>
    <n v="240"/>
    <n v="12"/>
    <n v="33"/>
    <n v="5"/>
    <n v="979"/>
    <n v="349"/>
    <n v="37"/>
    <n v="164"/>
    <n v="13"/>
    <n v="902"/>
    <n v="300"/>
    <n v="10"/>
    <n v="175"/>
    <n v="65"/>
    <n v="154"/>
    <n v="19"/>
    <n v="2"/>
    <n v="47"/>
    <n v="3"/>
    <n v="52"/>
    <n v="24"/>
    <n v="4"/>
    <n v="5"/>
    <n v="1"/>
    <n v="0"/>
    <n v="0"/>
    <n v="0"/>
    <n v="0"/>
    <n v="0"/>
    <n v="0"/>
    <n v="0"/>
    <n v="0"/>
    <n v="0"/>
    <n v="0"/>
    <n v="0"/>
    <n v="0"/>
    <n v="0"/>
    <n v="0"/>
    <n v="0"/>
    <n v="0"/>
    <n v="3"/>
    <n v="0"/>
    <n v="76"/>
    <n v="0"/>
    <n v="296"/>
    <n v="707"/>
    <n v="629"/>
    <n v="93"/>
    <n v="41"/>
    <m/>
    <m/>
    <m/>
    <m/>
    <m/>
    <m/>
    <m/>
  </r>
  <r>
    <x v="1"/>
    <x v="6"/>
    <x v="39"/>
    <x v="7"/>
    <n v="101"/>
    <n v="3"/>
    <n v="3"/>
    <n v="0"/>
    <n v="0"/>
    <n v="52"/>
    <n v="6"/>
    <n v="15"/>
    <n v="2"/>
    <n v="0"/>
    <n v="0"/>
    <n v="0"/>
    <n v="0"/>
    <n v="350"/>
    <n v="245"/>
    <n v="12"/>
    <n v="35"/>
    <n v="2"/>
    <n v="981"/>
    <n v="378"/>
    <n v="37"/>
    <n v="164"/>
    <n v="11"/>
    <n v="908"/>
    <n v="358"/>
    <n v="10"/>
    <n v="181"/>
    <n v="61"/>
    <n v="155"/>
    <n v="28"/>
    <n v="2"/>
    <n v="46"/>
    <n v="3"/>
    <n v="53"/>
    <n v="25"/>
    <n v="4"/>
    <n v="4"/>
    <n v="0"/>
    <n v="0"/>
    <n v="0"/>
    <n v="0"/>
    <n v="0"/>
    <n v="0"/>
    <n v="0"/>
    <n v="0"/>
    <n v="0"/>
    <n v="0"/>
    <n v="0"/>
    <n v="0"/>
    <n v="0"/>
    <n v="0"/>
    <n v="0"/>
    <n v="0"/>
    <n v="0"/>
    <n v="3"/>
    <n v="0"/>
    <n v="76"/>
    <n v="0"/>
    <n v="297"/>
    <n v="714"/>
    <n v="633"/>
    <n v="94"/>
    <n v="42"/>
    <m/>
    <m/>
    <m/>
    <m/>
    <m/>
    <m/>
    <m/>
  </r>
  <r>
    <x v="1"/>
    <x v="6"/>
    <x v="39"/>
    <x v="8"/>
    <n v="102"/>
    <n v="3"/>
    <n v="3"/>
    <n v="0"/>
    <n v="0"/>
    <n v="56"/>
    <n v="6"/>
    <n v="15"/>
    <n v="2"/>
    <n v="0"/>
    <n v="0"/>
    <n v="0"/>
    <n v="0"/>
    <n v="349"/>
    <n v="250"/>
    <n v="12"/>
    <n v="34"/>
    <n v="3"/>
    <n v="985"/>
    <n v="413"/>
    <n v="37"/>
    <n v="163"/>
    <n v="12"/>
    <n v="909"/>
    <n v="411"/>
    <n v="10"/>
    <n v="181"/>
    <n v="62"/>
    <n v="156"/>
    <n v="37"/>
    <n v="2"/>
    <n v="46"/>
    <n v="3"/>
    <n v="50"/>
    <n v="28"/>
    <n v="4"/>
    <n v="5"/>
    <n v="0"/>
    <n v="0"/>
    <n v="0"/>
    <n v="0"/>
    <n v="0"/>
    <n v="0"/>
    <n v="0"/>
    <n v="0"/>
    <n v="0"/>
    <n v="0"/>
    <n v="0"/>
    <n v="0"/>
    <n v="0"/>
    <n v="0"/>
    <n v="0"/>
    <n v="0"/>
    <n v="0"/>
    <n v="3"/>
    <n v="0"/>
    <n v="77"/>
    <n v="0"/>
    <n v="296"/>
    <n v="720"/>
    <n v="635"/>
    <n v="95"/>
    <n v="38"/>
    <n v="5080"/>
    <n v="932"/>
    <n v="0"/>
    <n v="24"/>
    <n v="1736"/>
    <n v="249"/>
    <n v="2864"/>
  </r>
  <r>
    <x v="1"/>
    <x v="6"/>
    <x v="39"/>
    <x v="9"/>
    <n v="103"/>
    <n v="3"/>
    <n v="3"/>
    <n v="0"/>
    <n v="0"/>
    <n v="57"/>
    <n v="6"/>
    <n v="15"/>
    <n v="2"/>
    <n v="0"/>
    <n v="0"/>
    <n v="0"/>
    <n v="0"/>
    <n v="351"/>
    <n v="260"/>
    <n v="12"/>
    <n v="34"/>
    <n v="3"/>
    <n v="988"/>
    <n v="455"/>
    <n v="36"/>
    <n v="164"/>
    <n v="12"/>
    <n v="908"/>
    <n v="442"/>
    <n v="10"/>
    <n v="181"/>
    <n v="60"/>
    <n v="157"/>
    <n v="50"/>
    <n v="2"/>
    <n v="45"/>
    <n v="4"/>
    <n v="50"/>
    <n v="30"/>
    <n v="4"/>
    <n v="5"/>
    <n v="0"/>
    <n v="0"/>
    <n v="0"/>
    <n v="0"/>
    <n v="0"/>
    <n v="0"/>
    <n v="0"/>
    <n v="0"/>
    <n v="0"/>
    <n v="0"/>
    <n v="0"/>
    <n v="0"/>
    <n v="0"/>
    <n v="0"/>
    <n v="0"/>
    <n v="0"/>
    <n v="0"/>
    <n v="3"/>
    <n v="0"/>
    <n v="78"/>
    <n v="0"/>
    <n v="298"/>
    <n v="725"/>
    <n v="633"/>
    <n v="95"/>
    <n v="38"/>
    <n v="5096"/>
    <n v="1278"/>
    <n v="0"/>
    <n v="24"/>
    <n v="1724"/>
    <n v="255"/>
    <n v="2879"/>
  </r>
  <r>
    <x v="1"/>
    <x v="6"/>
    <x v="39"/>
    <x v="10"/>
    <n v="103"/>
    <n v="3"/>
    <n v="3"/>
    <n v="0"/>
    <n v="0"/>
    <n v="57"/>
    <n v="6"/>
    <n v="15"/>
    <n v="2"/>
    <n v="0"/>
    <n v="0"/>
    <n v="0"/>
    <n v="0"/>
    <n v="354"/>
    <n v="263"/>
    <n v="12"/>
    <n v="33"/>
    <n v="3"/>
    <n v="985"/>
    <n v="469"/>
    <n v="36"/>
    <n v="162"/>
    <n v="12"/>
    <n v="910"/>
    <n v="452"/>
    <n v="10"/>
    <n v="182"/>
    <n v="60"/>
    <n v="157"/>
    <n v="52"/>
    <n v="2"/>
    <n v="45"/>
    <n v="4"/>
    <n v="50"/>
    <n v="32"/>
    <n v="4"/>
    <n v="5"/>
    <n v="0"/>
    <n v="0"/>
    <n v="0"/>
    <n v="0"/>
    <n v="0"/>
    <n v="0"/>
    <n v="0"/>
    <n v="0"/>
    <n v="0"/>
    <n v="0"/>
    <n v="0"/>
    <n v="0"/>
    <n v="0"/>
    <n v="0"/>
    <n v="0"/>
    <n v="0"/>
    <n v="0"/>
    <n v="3"/>
    <n v="0"/>
    <n v="79"/>
    <n v="0"/>
    <n v="300"/>
    <n v="726"/>
    <n v="635"/>
    <n v="95"/>
    <n v="38"/>
    <n v="5104"/>
    <n v="1374"/>
    <n v="0"/>
    <n v="24"/>
    <n v="1721"/>
    <n v="259"/>
    <n v="2884"/>
  </r>
  <r>
    <x v="1"/>
    <x v="6"/>
    <x v="39"/>
    <x v="11"/>
    <n v="103"/>
    <n v="3"/>
    <n v="3"/>
    <n v="0"/>
    <n v="0"/>
    <n v="58"/>
    <n v="6"/>
    <n v="14"/>
    <n v="1"/>
    <n v="0"/>
    <n v="0"/>
    <n v="0"/>
    <n v="0"/>
    <n v="354"/>
    <n v="266"/>
    <n v="12"/>
    <n v="32"/>
    <n v="3"/>
    <n v="990"/>
    <n v="488"/>
    <n v="36"/>
    <n v="162"/>
    <n v="12"/>
    <n v="912"/>
    <n v="474"/>
    <n v="10"/>
    <n v="182"/>
    <n v="63"/>
    <n v="158"/>
    <n v="60"/>
    <n v="2"/>
    <n v="46"/>
    <n v="4"/>
    <n v="50"/>
    <n v="32"/>
    <n v="4"/>
    <n v="5"/>
    <n v="0"/>
    <n v="0"/>
    <n v="0"/>
    <n v="0"/>
    <n v="0"/>
    <n v="0"/>
    <n v="0"/>
    <n v="0"/>
    <n v="0"/>
    <n v="0"/>
    <n v="0"/>
    <n v="0"/>
    <n v="0"/>
    <n v="0"/>
    <n v="0"/>
    <n v="0"/>
    <n v="0"/>
    <n v="3"/>
    <n v="0"/>
    <n v="79"/>
    <n v="0"/>
    <n v="300"/>
    <n v="729"/>
    <n v="634"/>
    <n v="97"/>
    <n v="38"/>
    <n v="5121"/>
    <n v="1541"/>
    <n v="0"/>
    <n v="24"/>
    <n v="1707"/>
    <n v="273"/>
    <n v="2890"/>
  </r>
  <r>
    <x v="1"/>
    <x v="6"/>
    <x v="39"/>
    <x v="12"/>
    <n v="103"/>
    <n v="3"/>
    <n v="3"/>
    <n v="0"/>
    <n v="0"/>
    <n v="58"/>
    <n v="6"/>
    <n v="14"/>
    <n v="1"/>
    <n v="0"/>
    <n v="0"/>
    <n v="0"/>
    <n v="0"/>
    <n v="356"/>
    <n v="270"/>
    <n v="11"/>
    <n v="31"/>
    <n v="3"/>
    <n v="993"/>
    <n v="499"/>
    <n v="36"/>
    <n v="161"/>
    <n v="13"/>
    <n v="915"/>
    <n v="483"/>
    <n v="10"/>
    <n v="183"/>
    <n v="62"/>
    <n v="159"/>
    <n v="61"/>
    <n v="2"/>
    <n v="46"/>
    <n v="4"/>
    <n v="50"/>
    <n v="32"/>
    <n v="4"/>
    <n v="5"/>
    <n v="0"/>
    <n v="0"/>
    <n v="0"/>
    <n v="0"/>
    <n v="0"/>
    <n v="0"/>
    <n v="0"/>
    <n v="0"/>
    <n v="0"/>
    <n v="0"/>
    <n v="0"/>
    <n v="0"/>
    <n v="0"/>
    <n v="0"/>
    <n v="0"/>
    <n v="0"/>
    <n v="0"/>
    <n v="3"/>
    <n v="0"/>
    <n v="79"/>
    <n v="0"/>
    <n v="303"/>
    <n v="732"/>
    <n v="638"/>
    <n v="99"/>
    <n v="38"/>
    <n v="5144"/>
    <n v="1667"/>
    <n v="0"/>
    <n v="24"/>
    <n v="1700"/>
    <n v="267"/>
    <n v="2923"/>
  </r>
  <r>
    <x v="1"/>
    <x v="6"/>
    <x v="39"/>
    <x v="13"/>
    <n v="103"/>
    <n v="3"/>
    <n v="3"/>
    <n v="0"/>
    <n v="0"/>
    <n v="59"/>
    <n v="5"/>
    <n v="15"/>
    <n v="1"/>
    <n v="0"/>
    <n v="0"/>
    <n v="0"/>
    <n v="0"/>
    <n v="355"/>
    <n v="272"/>
    <n v="11"/>
    <n v="30"/>
    <n v="3"/>
    <n v="991"/>
    <n v="503"/>
    <n v="35"/>
    <n v="160"/>
    <n v="14"/>
    <n v="910"/>
    <n v="487"/>
    <n v="10"/>
    <n v="180"/>
    <n v="63"/>
    <n v="157"/>
    <n v="63"/>
    <n v="2"/>
    <n v="44"/>
    <n v="4"/>
    <n v="50"/>
    <n v="32"/>
    <n v="4"/>
    <n v="5"/>
    <n v="0"/>
    <n v="0"/>
    <n v="0"/>
    <n v="0"/>
    <n v="0"/>
    <n v="0"/>
    <n v="0"/>
    <n v="0"/>
    <n v="0"/>
    <n v="0"/>
    <n v="0"/>
    <n v="0"/>
    <n v="0"/>
    <n v="0"/>
    <n v="0"/>
    <n v="0"/>
    <n v="0"/>
    <n v="3"/>
    <n v="0"/>
    <n v="79"/>
    <n v="0"/>
    <n v="303"/>
    <n v="732"/>
    <n v="634"/>
    <n v="98"/>
    <n v="38"/>
    <n v="5125"/>
    <n v="1722"/>
    <n v="0"/>
    <n v="24"/>
    <n v="1683"/>
    <n v="273"/>
    <n v="2912"/>
  </r>
  <r>
    <x v="1"/>
    <x v="6"/>
    <x v="39"/>
    <x v="14"/>
    <n v="103"/>
    <n v="3"/>
    <n v="3"/>
    <n v="0"/>
    <n v="0"/>
    <n v="59"/>
    <n v="4"/>
    <n v="15"/>
    <n v="1"/>
    <n v="0"/>
    <n v="0"/>
    <n v="0"/>
    <n v="0"/>
    <n v="354"/>
    <n v="272"/>
    <n v="11"/>
    <n v="30"/>
    <n v="3"/>
    <n v="994"/>
    <n v="516"/>
    <n v="35"/>
    <n v="159"/>
    <n v="14"/>
    <n v="913"/>
    <n v="493"/>
    <n v="11"/>
    <n v="180"/>
    <n v="65"/>
    <n v="154"/>
    <n v="61"/>
    <n v="2"/>
    <n v="42"/>
    <n v="4"/>
    <n v="50"/>
    <n v="32"/>
    <n v="4"/>
    <n v="4"/>
    <n v="0"/>
    <n v="0"/>
    <n v="0"/>
    <n v="0"/>
    <n v="0"/>
    <n v="0"/>
    <n v="0"/>
    <n v="0"/>
    <n v="0"/>
    <n v="0"/>
    <n v="0"/>
    <n v="0"/>
    <n v="0"/>
    <n v="0"/>
    <n v="0"/>
    <n v="0"/>
    <n v="0"/>
    <n v="3"/>
    <n v="0"/>
    <n v="79"/>
    <n v="0"/>
    <n v="303"/>
    <n v="739"/>
    <n v="634"/>
    <n v="99"/>
    <n v="39"/>
    <n v="5129"/>
    <n v="1761"/>
    <n v="0"/>
    <n v="25"/>
    <n v="1669"/>
    <n v="283"/>
    <n v="2916"/>
  </r>
  <r>
    <x v="1"/>
    <x v="6"/>
    <x v="39"/>
    <x v="15"/>
    <n v="104"/>
    <n v="3"/>
    <n v="3"/>
    <n v="0"/>
    <n v="0"/>
    <n v="59"/>
    <n v="4"/>
    <n v="15"/>
    <n v="1"/>
    <n v="0"/>
    <n v="0"/>
    <n v="0"/>
    <n v="0"/>
    <n v="355"/>
    <n v="274"/>
    <n v="11"/>
    <n v="30"/>
    <n v="3"/>
    <n v="992"/>
    <n v="519"/>
    <n v="34"/>
    <n v="157"/>
    <n v="14"/>
    <n v="906"/>
    <n v="493"/>
    <n v="11"/>
    <n v="180"/>
    <n v="64"/>
    <n v="155"/>
    <n v="62"/>
    <n v="2"/>
    <n v="42"/>
    <n v="4"/>
    <n v="50"/>
    <n v="34"/>
    <n v="4"/>
    <n v="4"/>
    <n v="0"/>
    <n v="0"/>
    <n v="0"/>
    <n v="0"/>
    <n v="0"/>
    <n v="0"/>
    <n v="0"/>
    <n v="0"/>
    <n v="0"/>
    <n v="0"/>
    <n v="0"/>
    <n v="0"/>
    <n v="0"/>
    <n v="0"/>
    <n v="0"/>
    <n v="0"/>
    <n v="0"/>
    <n v="3"/>
    <n v="0"/>
    <n v="80"/>
    <n v="0"/>
    <n v="304"/>
    <n v="740"/>
    <n v="630"/>
    <n v="100"/>
    <n v="40"/>
    <n v="5134"/>
    <n v="1799"/>
    <n v="0"/>
    <n v="25"/>
    <n v="1664"/>
    <n v="283"/>
    <n v="2921"/>
  </r>
  <r>
    <x v="1"/>
    <x v="6"/>
    <x v="39"/>
    <x v="16"/>
    <n v="104"/>
    <n v="3"/>
    <n v="3"/>
    <n v="0"/>
    <n v="0"/>
    <n v="59"/>
    <n v="4"/>
    <n v="15"/>
    <n v="1"/>
    <n v="0"/>
    <n v="0"/>
    <n v="0"/>
    <n v="0"/>
    <n v="357"/>
    <n v="276"/>
    <n v="11"/>
    <n v="30"/>
    <n v="3"/>
    <n v="989"/>
    <n v="519"/>
    <n v="35"/>
    <n v="156"/>
    <n v="13"/>
    <n v="908"/>
    <n v="496"/>
    <n v="11"/>
    <n v="181"/>
    <n v="65"/>
    <n v="157"/>
    <n v="63"/>
    <n v="2"/>
    <n v="43"/>
    <n v="4"/>
    <n v="50"/>
    <n v="34"/>
    <n v="4"/>
    <n v="4"/>
    <n v="0"/>
    <n v="0"/>
    <n v="0"/>
    <n v="0"/>
    <n v="0"/>
    <n v="0"/>
    <n v="0"/>
    <n v="0"/>
    <n v="0"/>
    <n v="0"/>
    <n v="0"/>
    <n v="0"/>
    <n v="0"/>
    <n v="0"/>
    <n v="0"/>
    <n v="0"/>
    <n v="0"/>
    <n v="3"/>
    <n v="0"/>
    <n v="80"/>
    <n v="0"/>
    <n v="306"/>
    <n v="739"/>
    <n v="630"/>
    <n v="101"/>
    <n v="40"/>
    <n v="5148"/>
    <n v="1841"/>
    <n v="0"/>
    <n v="25"/>
    <n v="1659"/>
    <n v="291"/>
    <n v="2932"/>
  </r>
  <r>
    <x v="1"/>
    <x v="6"/>
    <x v="39"/>
    <x v="16"/>
    <m/>
    <m/>
    <m/>
    <m/>
    <m/>
    <m/>
    <m/>
    <m/>
    <m/>
    <m/>
    <m/>
    <m/>
    <m/>
    <m/>
    <m/>
    <m/>
    <m/>
    <m/>
    <n v="1"/>
    <m/>
    <m/>
    <m/>
    <m/>
    <m/>
    <m/>
    <m/>
    <m/>
    <m/>
    <m/>
    <m/>
    <m/>
    <m/>
    <m/>
    <m/>
    <m/>
    <m/>
    <m/>
    <m/>
    <m/>
    <m/>
    <m/>
    <m/>
    <m/>
    <m/>
    <m/>
    <m/>
    <m/>
    <m/>
    <m/>
    <m/>
    <m/>
    <m/>
    <m/>
    <m/>
    <m/>
    <m/>
    <m/>
    <m/>
    <m/>
    <n v="1"/>
    <m/>
    <m/>
    <m/>
    <m/>
    <m/>
    <m/>
    <m/>
    <m/>
    <m/>
    <m/>
  </r>
  <r>
    <x v="1"/>
    <x v="10"/>
    <x v="40"/>
    <x v="0"/>
    <n v="56"/>
    <n v="2"/>
    <n v="0"/>
    <n v="0"/>
    <n v="0"/>
    <n v="9"/>
    <n v="12"/>
    <n v="8"/>
    <n v="0"/>
    <n v="8"/>
    <n v="0"/>
    <n v="2"/>
    <n v="0"/>
    <n v="160"/>
    <n v="0"/>
    <n v="34"/>
    <n v="11"/>
    <n v="1"/>
    <n v="773"/>
    <n v="0"/>
    <n v="17"/>
    <n v="172"/>
    <n v="17"/>
    <n v="453"/>
    <n v="14"/>
    <n v="18"/>
    <n v="111"/>
    <n v="7"/>
    <n v="85"/>
    <n v="0"/>
    <n v="2"/>
    <n v="25"/>
    <n v="2"/>
    <n v="29"/>
    <n v="0"/>
    <n v="5"/>
    <n v="1"/>
    <n v="0"/>
    <n v="0"/>
    <n v="1"/>
    <n v="0"/>
    <n v="0"/>
    <n v="0"/>
    <n v="0"/>
    <n v="0"/>
    <n v="0"/>
    <n v="0"/>
    <n v="0"/>
    <n v="1"/>
    <n v="20"/>
    <n v="117"/>
    <n v="0"/>
    <n v="2"/>
    <n v="4"/>
    <m/>
    <m/>
    <m/>
    <m/>
    <m/>
    <m/>
    <m/>
    <m/>
    <m/>
    <m/>
    <m/>
    <m/>
    <m/>
    <m/>
    <m/>
    <m/>
  </r>
  <r>
    <x v="1"/>
    <x v="10"/>
    <x v="40"/>
    <x v="1"/>
    <n v="56"/>
    <n v="2"/>
    <n v="0"/>
    <n v="0"/>
    <n v="0"/>
    <n v="9"/>
    <n v="12"/>
    <n v="8"/>
    <n v="0"/>
    <n v="8"/>
    <n v="0"/>
    <n v="2"/>
    <n v="0"/>
    <n v="161"/>
    <n v="0"/>
    <n v="40"/>
    <n v="11"/>
    <n v="1"/>
    <n v="770"/>
    <n v="0"/>
    <n v="38"/>
    <n v="169"/>
    <n v="17"/>
    <n v="454"/>
    <n v="19"/>
    <n v="18"/>
    <n v="110"/>
    <n v="7"/>
    <n v="87"/>
    <n v="0"/>
    <n v="2"/>
    <n v="25"/>
    <n v="3"/>
    <n v="29"/>
    <n v="0"/>
    <n v="6"/>
    <n v="1"/>
    <n v="0"/>
    <n v="0"/>
    <n v="1"/>
    <n v="0"/>
    <n v="0"/>
    <n v="0"/>
    <n v="0"/>
    <n v="0"/>
    <n v="0"/>
    <n v="0"/>
    <n v="0"/>
    <n v="1"/>
    <n v="20"/>
    <n v="117"/>
    <n v="0"/>
    <n v="2"/>
    <n v="4"/>
    <m/>
    <m/>
    <m/>
    <m/>
    <m/>
    <m/>
    <m/>
    <m/>
    <m/>
    <m/>
    <m/>
    <m/>
    <m/>
    <m/>
    <m/>
    <m/>
  </r>
  <r>
    <x v="1"/>
    <x v="10"/>
    <x v="40"/>
    <x v="2"/>
    <n v="56"/>
    <n v="2"/>
    <n v="0"/>
    <n v="0"/>
    <n v="0"/>
    <n v="12"/>
    <n v="12"/>
    <n v="8"/>
    <n v="0"/>
    <n v="8"/>
    <n v="2"/>
    <n v="0"/>
    <n v="0"/>
    <n v="161"/>
    <n v="51"/>
    <n v="20"/>
    <n v="11"/>
    <n v="1"/>
    <n v="764"/>
    <n v="54"/>
    <n v="116"/>
    <n v="164"/>
    <n v="17"/>
    <n v="456"/>
    <n v="27"/>
    <n v="18"/>
    <n v="109"/>
    <n v="7"/>
    <n v="87"/>
    <n v="1"/>
    <n v="2"/>
    <n v="25"/>
    <n v="3"/>
    <n v="29"/>
    <n v="6"/>
    <n v="4"/>
    <n v="1"/>
    <n v="0"/>
    <n v="0"/>
    <n v="1"/>
    <n v="0"/>
    <n v="0"/>
    <n v="0"/>
    <n v="0"/>
    <n v="0"/>
    <n v="0"/>
    <n v="0"/>
    <n v="0"/>
    <n v="1"/>
    <n v="0"/>
    <n v="0"/>
    <n v="0"/>
    <n v="0"/>
    <n v="0"/>
    <n v="1"/>
    <n v="0"/>
    <n v="35"/>
    <n v="7"/>
    <n v="127"/>
    <n v="422"/>
    <n v="301"/>
    <n v="50"/>
    <n v="24"/>
    <m/>
    <m/>
    <m/>
    <m/>
    <m/>
    <m/>
    <m/>
  </r>
  <r>
    <x v="1"/>
    <x v="10"/>
    <x v="40"/>
    <x v="3"/>
    <n v="56"/>
    <n v="2"/>
    <n v="0"/>
    <n v="0"/>
    <n v="0"/>
    <n v="12"/>
    <n v="12"/>
    <n v="7"/>
    <n v="0"/>
    <n v="8"/>
    <n v="2"/>
    <n v="0"/>
    <n v="0"/>
    <n v="161"/>
    <n v="55"/>
    <n v="20"/>
    <n v="11"/>
    <n v="1"/>
    <n v="767"/>
    <n v="72"/>
    <n v="115"/>
    <n v="164"/>
    <n v="16"/>
    <n v="456"/>
    <n v="33"/>
    <n v="18"/>
    <n v="108"/>
    <n v="6"/>
    <n v="89"/>
    <n v="2"/>
    <n v="2"/>
    <n v="25"/>
    <n v="3"/>
    <n v="29"/>
    <n v="6"/>
    <n v="4"/>
    <n v="1"/>
    <n v="0"/>
    <n v="0"/>
    <n v="1"/>
    <n v="0"/>
    <n v="0"/>
    <n v="0"/>
    <n v="0"/>
    <n v="0"/>
    <n v="0"/>
    <n v="0"/>
    <n v="0"/>
    <n v="1"/>
    <n v="0"/>
    <n v="0"/>
    <n v="0"/>
    <n v="0"/>
    <n v="0"/>
    <n v="1"/>
    <n v="0"/>
    <n v="35"/>
    <n v="7"/>
    <n v="127"/>
    <n v="427"/>
    <n v="303"/>
    <n v="51"/>
    <n v="24"/>
    <m/>
    <m/>
    <m/>
    <m/>
    <m/>
    <m/>
    <m/>
  </r>
  <r>
    <x v="1"/>
    <x v="10"/>
    <x v="40"/>
    <x v="4"/>
    <n v="57"/>
    <n v="2"/>
    <n v="0"/>
    <n v="0"/>
    <n v="0"/>
    <n v="12"/>
    <n v="12"/>
    <n v="7"/>
    <n v="0"/>
    <n v="8"/>
    <n v="2"/>
    <n v="0"/>
    <n v="0"/>
    <n v="161"/>
    <n v="63"/>
    <n v="20"/>
    <n v="11"/>
    <n v="1"/>
    <n v="769"/>
    <n v="84"/>
    <n v="115"/>
    <n v="164"/>
    <n v="17"/>
    <n v="458"/>
    <n v="40"/>
    <n v="18"/>
    <n v="107"/>
    <n v="7"/>
    <n v="87"/>
    <n v="3"/>
    <n v="2"/>
    <n v="24"/>
    <n v="3"/>
    <n v="29"/>
    <n v="6"/>
    <n v="4"/>
    <n v="1"/>
    <n v="0"/>
    <n v="0"/>
    <n v="1"/>
    <n v="0"/>
    <n v="0"/>
    <n v="0"/>
    <n v="0"/>
    <n v="0"/>
    <n v="0"/>
    <n v="0"/>
    <n v="0"/>
    <n v="1"/>
    <n v="0"/>
    <n v="0"/>
    <n v="0"/>
    <n v="0"/>
    <n v="0"/>
    <n v="1"/>
    <n v="0"/>
    <n v="36"/>
    <n v="7"/>
    <n v="127"/>
    <n v="430"/>
    <n v="306"/>
    <n v="50"/>
    <n v="24"/>
    <m/>
    <m/>
    <m/>
    <m/>
    <m/>
    <m/>
    <m/>
  </r>
  <r>
    <x v="1"/>
    <x v="10"/>
    <x v="40"/>
    <x v="5"/>
    <n v="57"/>
    <n v="2"/>
    <n v="0"/>
    <n v="0"/>
    <n v="0"/>
    <n v="12"/>
    <n v="11"/>
    <n v="7"/>
    <n v="0"/>
    <n v="8"/>
    <n v="2"/>
    <n v="0"/>
    <n v="0"/>
    <n v="161"/>
    <n v="69"/>
    <n v="20"/>
    <n v="11"/>
    <n v="1"/>
    <n v="766"/>
    <n v="127"/>
    <n v="114"/>
    <n v="160"/>
    <n v="16"/>
    <n v="458"/>
    <n v="59"/>
    <n v="18"/>
    <n v="104"/>
    <n v="6"/>
    <n v="87"/>
    <n v="5"/>
    <n v="2"/>
    <n v="24"/>
    <n v="3"/>
    <n v="30"/>
    <n v="7"/>
    <n v="4"/>
    <n v="1"/>
    <n v="0"/>
    <n v="0"/>
    <n v="1"/>
    <n v="0"/>
    <n v="0"/>
    <n v="0"/>
    <n v="0"/>
    <n v="0"/>
    <n v="0"/>
    <n v="0"/>
    <n v="0"/>
    <n v="1"/>
    <n v="0"/>
    <n v="0"/>
    <n v="0"/>
    <n v="0"/>
    <n v="0"/>
    <n v="1"/>
    <n v="0"/>
    <n v="36"/>
    <n v="7"/>
    <n v="127"/>
    <n v="435"/>
    <n v="308"/>
    <n v="51"/>
    <n v="25"/>
    <m/>
    <m/>
    <m/>
    <m/>
    <m/>
    <m/>
    <m/>
  </r>
  <r>
    <x v="1"/>
    <x v="10"/>
    <x v="40"/>
    <x v="6"/>
    <n v="56"/>
    <n v="2"/>
    <n v="0"/>
    <n v="0"/>
    <n v="0"/>
    <n v="13"/>
    <n v="10"/>
    <n v="7"/>
    <n v="0"/>
    <n v="8"/>
    <n v="3"/>
    <n v="0"/>
    <n v="0"/>
    <n v="161"/>
    <n v="73"/>
    <n v="20"/>
    <n v="11"/>
    <n v="1"/>
    <n v="765"/>
    <n v="148"/>
    <n v="115"/>
    <n v="157"/>
    <n v="16"/>
    <n v="456"/>
    <n v="87"/>
    <n v="18"/>
    <n v="103"/>
    <n v="4"/>
    <n v="87"/>
    <n v="7"/>
    <n v="2"/>
    <n v="24"/>
    <n v="3"/>
    <n v="30"/>
    <n v="9"/>
    <n v="4"/>
    <n v="1"/>
    <n v="0"/>
    <n v="0"/>
    <n v="1"/>
    <n v="0"/>
    <n v="0"/>
    <n v="0"/>
    <n v="0"/>
    <n v="0"/>
    <n v="0"/>
    <n v="0"/>
    <n v="0"/>
    <n v="1"/>
    <n v="0"/>
    <n v="0"/>
    <n v="0"/>
    <n v="0"/>
    <n v="0"/>
    <n v="1"/>
    <n v="0"/>
    <n v="36"/>
    <n v="7"/>
    <n v="127"/>
    <n v="435"/>
    <n v="306"/>
    <n v="53"/>
    <n v="25"/>
    <m/>
    <m/>
    <m/>
    <m/>
    <m/>
    <m/>
    <m/>
  </r>
  <r>
    <x v="1"/>
    <x v="10"/>
    <x v="40"/>
    <x v="7"/>
    <n v="57"/>
    <n v="2"/>
    <n v="1"/>
    <n v="0"/>
    <n v="0"/>
    <n v="15"/>
    <n v="10"/>
    <n v="7"/>
    <n v="1"/>
    <n v="8"/>
    <n v="4"/>
    <n v="0"/>
    <n v="0"/>
    <n v="161"/>
    <n v="75"/>
    <n v="20"/>
    <n v="11"/>
    <n v="1"/>
    <n v="766"/>
    <n v="170"/>
    <n v="116"/>
    <n v="156"/>
    <n v="16"/>
    <n v="456"/>
    <n v="113"/>
    <n v="17"/>
    <n v="101"/>
    <n v="4"/>
    <n v="87"/>
    <n v="10"/>
    <n v="2"/>
    <n v="24"/>
    <n v="3"/>
    <n v="30"/>
    <n v="11"/>
    <n v="4"/>
    <n v="1"/>
    <n v="0"/>
    <n v="0"/>
    <n v="1"/>
    <n v="0"/>
    <n v="0"/>
    <n v="0"/>
    <n v="0"/>
    <n v="0"/>
    <n v="0"/>
    <n v="0"/>
    <n v="0"/>
    <n v="1"/>
    <n v="0"/>
    <n v="0"/>
    <n v="0"/>
    <n v="0"/>
    <n v="0"/>
    <n v="1"/>
    <n v="0"/>
    <n v="37"/>
    <n v="7"/>
    <n v="127"/>
    <n v="437"/>
    <n v="309"/>
    <n v="53"/>
    <n v="25"/>
    <m/>
    <m/>
    <m/>
    <m/>
    <m/>
    <m/>
    <m/>
  </r>
  <r>
    <x v="1"/>
    <x v="10"/>
    <x v="40"/>
    <x v="8"/>
    <n v="58"/>
    <n v="2"/>
    <n v="1"/>
    <n v="0"/>
    <n v="0"/>
    <n v="18"/>
    <n v="10"/>
    <n v="7"/>
    <n v="1"/>
    <n v="8"/>
    <n v="4"/>
    <n v="0"/>
    <n v="0"/>
    <n v="162"/>
    <n v="80"/>
    <n v="20"/>
    <n v="12"/>
    <n v="1"/>
    <n v="765"/>
    <n v="198"/>
    <n v="116"/>
    <n v="156"/>
    <n v="16"/>
    <n v="455"/>
    <n v="138"/>
    <n v="17"/>
    <n v="100"/>
    <n v="4"/>
    <n v="87"/>
    <n v="18"/>
    <n v="2"/>
    <n v="24"/>
    <n v="3"/>
    <n v="30"/>
    <n v="15"/>
    <n v="4"/>
    <n v="1"/>
    <n v="0"/>
    <n v="0"/>
    <n v="1"/>
    <n v="0"/>
    <n v="0"/>
    <n v="0"/>
    <n v="0"/>
    <n v="0"/>
    <n v="0"/>
    <n v="0"/>
    <n v="0"/>
    <n v="1"/>
    <n v="0"/>
    <n v="0"/>
    <n v="0"/>
    <n v="0"/>
    <n v="0"/>
    <n v="1"/>
    <n v="0"/>
    <n v="37"/>
    <n v="7"/>
    <n v="127"/>
    <n v="438"/>
    <n v="311"/>
    <n v="53"/>
    <n v="25"/>
    <n v="3117"/>
    <n v="349"/>
    <n v="0"/>
    <n v="177"/>
    <n v="1315"/>
    <n v="104"/>
    <n v="1337"/>
  </r>
  <r>
    <x v="1"/>
    <x v="10"/>
    <x v="40"/>
    <x v="9"/>
    <n v="58"/>
    <n v="2"/>
    <n v="1"/>
    <n v="0"/>
    <n v="0"/>
    <n v="22"/>
    <n v="10"/>
    <n v="7"/>
    <n v="1"/>
    <n v="8"/>
    <n v="4"/>
    <n v="0"/>
    <n v="0"/>
    <n v="161"/>
    <n v="86"/>
    <n v="20"/>
    <n v="12"/>
    <n v="1"/>
    <n v="767"/>
    <n v="219"/>
    <n v="118"/>
    <n v="155"/>
    <n v="16"/>
    <n v="456"/>
    <n v="160"/>
    <n v="16"/>
    <n v="101"/>
    <n v="4"/>
    <n v="87"/>
    <n v="24"/>
    <n v="2"/>
    <n v="24"/>
    <n v="3"/>
    <n v="30"/>
    <n v="16"/>
    <n v="4"/>
    <n v="1"/>
    <n v="0"/>
    <n v="0"/>
    <n v="1"/>
    <n v="0"/>
    <n v="0"/>
    <n v="0"/>
    <n v="0"/>
    <n v="0"/>
    <n v="0"/>
    <n v="0"/>
    <n v="0"/>
    <n v="1"/>
    <n v="0"/>
    <n v="0"/>
    <n v="0"/>
    <n v="0"/>
    <n v="0"/>
    <n v="1"/>
    <n v="0"/>
    <n v="37"/>
    <n v="7"/>
    <n v="126"/>
    <n v="444"/>
    <n v="314"/>
    <n v="53"/>
    <n v="25"/>
    <n v="3117"/>
    <n v="503"/>
    <n v="0"/>
    <n v="172"/>
    <n v="1310"/>
    <n v="108"/>
    <n v="1351"/>
  </r>
  <r>
    <x v="1"/>
    <x v="10"/>
    <x v="40"/>
    <x v="10"/>
    <n v="58"/>
    <n v="2"/>
    <n v="1"/>
    <n v="0"/>
    <n v="0"/>
    <n v="22"/>
    <n v="10"/>
    <n v="7"/>
    <n v="1"/>
    <n v="8"/>
    <n v="4"/>
    <n v="0"/>
    <n v="0"/>
    <n v="161"/>
    <n v="86"/>
    <n v="20"/>
    <n v="12"/>
    <n v="1"/>
    <n v="765"/>
    <n v="228"/>
    <n v="117"/>
    <n v="155"/>
    <n v="16"/>
    <n v="456"/>
    <n v="163"/>
    <n v="16"/>
    <n v="101"/>
    <n v="4"/>
    <n v="88"/>
    <n v="25"/>
    <n v="2"/>
    <n v="25"/>
    <n v="2"/>
    <n v="30"/>
    <n v="16"/>
    <n v="4"/>
    <n v="1"/>
    <n v="0"/>
    <n v="0"/>
    <n v="1"/>
    <n v="0"/>
    <n v="0"/>
    <n v="0"/>
    <n v="0"/>
    <n v="0"/>
    <n v="0"/>
    <n v="0"/>
    <n v="0"/>
    <n v="1"/>
    <n v="0"/>
    <n v="0"/>
    <n v="0"/>
    <n v="0"/>
    <n v="0"/>
    <n v="1"/>
    <n v="0"/>
    <n v="37"/>
    <n v="7"/>
    <n v="126"/>
    <n v="444"/>
    <n v="317"/>
    <n v="53"/>
    <n v="25"/>
    <n v="3120"/>
    <n v="540"/>
    <n v="0"/>
    <n v="172"/>
    <n v="1309"/>
    <n v="109"/>
    <n v="1364"/>
  </r>
  <r>
    <x v="1"/>
    <x v="10"/>
    <x v="40"/>
    <x v="11"/>
    <n v="58"/>
    <n v="2"/>
    <n v="1"/>
    <n v="0"/>
    <n v="0"/>
    <n v="22"/>
    <n v="10"/>
    <n v="7"/>
    <n v="1"/>
    <n v="8"/>
    <n v="4"/>
    <n v="0"/>
    <n v="0"/>
    <n v="161"/>
    <n v="88"/>
    <n v="20"/>
    <n v="12"/>
    <n v="1"/>
    <n v="769"/>
    <n v="235"/>
    <n v="116"/>
    <n v="156"/>
    <n v="17"/>
    <n v="456"/>
    <n v="169"/>
    <n v="16"/>
    <n v="101"/>
    <n v="4"/>
    <n v="88"/>
    <n v="26"/>
    <n v="2"/>
    <n v="25"/>
    <n v="2"/>
    <n v="30"/>
    <n v="18"/>
    <n v="4"/>
    <n v="1"/>
    <n v="0"/>
    <n v="0"/>
    <n v="1"/>
    <n v="0"/>
    <n v="0"/>
    <n v="0"/>
    <n v="0"/>
    <n v="0"/>
    <n v="0"/>
    <n v="0"/>
    <n v="0"/>
    <n v="1"/>
    <n v="0"/>
    <n v="0"/>
    <n v="0"/>
    <n v="0"/>
    <n v="0"/>
    <n v="1"/>
    <n v="0"/>
    <n v="38"/>
    <n v="7"/>
    <n v="126"/>
    <n v="448"/>
    <n v="317"/>
    <n v="53"/>
    <n v="25"/>
    <n v="3122"/>
    <n v="576"/>
    <n v="0"/>
    <n v="170"/>
    <n v="1306"/>
    <n v="110"/>
    <n v="1376"/>
  </r>
  <r>
    <x v="1"/>
    <x v="10"/>
    <x v="40"/>
    <x v="12"/>
    <n v="58"/>
    <n v="2"/>
    <n v="1"/>
    <n v="0"/>
    <n v="0"/>
    <n v="23"/>
    <n v="10"/>
    <n v="7"/>
    <n v="1"/>
    <n v="8"/>
    <n v="4"/>
    <n v="0"/>
    <n v="0"/>
    <n v="162"/>
    <n v="90"/>
    <n v="20"/>
    <n v="12"/>
    <n v="1"/>
    <n v="764"/>
    <n v="243"/>
    <n v="115"/>
    <n v="153"/>
    <n v="17"/>
    <n v="456"/>
    <n v="173"/>
    <n v="16"/>
    <n v="102"/>
    <n v="4"/>
    <n v="87"/>
    <n v="27"/>
    <n v="2"/>
    <n v="25"/>
    <n v="2"/>
    <n v="30"/>
    <n v="18"/>
    <n v="4"/>
    <n v="1"/>
    <n v="0"/>
    <n v="0"/>
    <n v="1"/>
    <n v="0"/>
    <n v="0"/>
    <n v="0"/>
    <n v="0"/>
    <n v="0"/>
    <n v="0"/>
    <n v="0"/>
    <n v="0"/>
    <n v="1"/>
    <n v="0"/>
    <n v="0"/>
    <n v="0"/>
    <n v="0"/>
    <n v="0"/>
    <n v="1"/>
    <n v="0"/>
    <n v="38"/>
    <n v="7"/>
    <n v="127"/>
    <n v="447"/>
    <n v="316"/>
    <n v="52"/>
    <n v="25"/>
    <n v="3121"/>
    <n v="615"/>
    <n v="0"/>
    <n v="169"/>
    <n v="1299"/>
    <n v="110"/>
    <n v="1382"/>
  </r>
  <r>
    <x v="1"/>
    <x v="10"/>
    <x v="40"/>
    <x v="13"/>
    <n v="58"/>
    <n v="2"/>
    <n v="1"/>
    <n v="0"/>
    <n v="0"/>
    <n v="23"/>
    <n v="10"/>
    <n v="7"/>
    <n v="1"/>
    <n v="8"/>
    <n v="4"/>
    <n v="0"/>
    <n v="0"/>
    <n v="162"/>
    <n v="92"/>
    <n v="20"/>
    <n v="12"/>
    <n v="1"/>
    <n v="757"/>
    <n v="244"/>
    <n v="110"/>
    <n v="149"/>
    <n v="17"/>
    <n v="459"/>
    <n v="174"/>
    <n v="17"/>
    <n v="103"/>
    <n v="5"/>
    <n v="85"/>
    <n v="26"/>
    <n v="2"/>
    <n v="25"/>
    <n v="2"/>
    <n v="29"/>
    <n v="18"/>
    <n v="4"/>
    <n v="1"/>
    <n v="0"/>
    <n v="0"/>
    <n v="1"/>
    <n v="0"/>
    <n v="0"/>
    <n v="0"/>
    <n v="0"/>
    <n v="0"/>
    <n v="0"/>
    <n v="0"/>
    <n v="0"/>
    <n v="1"/>
    <n v="0"/>
    <n v="0"/>
    <n v="0"/>
    <n v="0"/>
    <n v="0"/>
    <n v="1"/>
    <n v="0"/>
    <n v="38"/>
    <n v="7"/>
    <n v="127"/>
    <n v="449"/>
    <n v="320"/>
    <n v="50"/>
    <n v="24"/>
    <n v="3118"/>
    <n v="629"/>
    <n v="0"/>
    <n v="170"/>
    <n v="1300"/>
    <n v="113"/>
    <n v="1389"/>
  </r>
  <r>
    <x v="1"/>
    <x v="10"/>
    <x v="40"/>
    <x v="14"/>
    <n v="58"/>
    <n v="2"/>
    <n v="1"/>
    <n v="0"/>
    <n v="0"/>
    <n v="24"/>
    <n v="10"/>
    <n v="7"/>
    <n v="1"/>
    <n v="8"/>
    <n v="4"/>
    <n v="0"/>
    <n v="0"/>
    <n v="162"/>
    <n v="94"/>
    <n v="20"/>
    <n v="12"/>
    <n v="1"/>
    <n v="758"/>
    <n v="246"/>
    <n v="110"/>
    <n v="149"/>
    <n v="17"/>
    <n v="459"/>
    <n v="177"/>
    <n v="17"/>
    <n v="103"/>
    <n v="5"/>
    <n v="86"/>
    <n v="27"/>
    <n v="2"/>
    <n v="25"/>
    <n v="2"/>
    <n v="28"/>
    <n v="19"/>
    <n v="4"/>
    <n v="0"/>
    <n v="0"/>
    <n v="0"/>
    <n v="1"/>
    <n v="0"/>
    <n v="0"/>
    <n v="0"/>
    <n v="0"/>
    <n v="0"/>
    <n v="0"/>
    <n v="0"/>
    <n v="0"/>
    <n v="1"/>
    <n v="0"/>
    <n v="0"/>
    <n v="0"/>
    <n v="0"/>
    <n v="0"/>
    <n v="1"/>
    <n v="0"/>
    <n v="38"/>
    <n v="7"/>
    <n v="127"/>
    <n v="454"/>
    <n v="321"/>
    <n v="50"/>
    <n v="24"/>
    <n v="3115"/>
    <n v="652"/>
    <n v="0"/>
    <n v="169"/>
    <n v="1295"/>
    <n v="113"/>
    <n v="1402"/>
  </r>
  <r>
    <x v="1"/>
    <x v="10"/>
    <x v="40"/>
    <x v="15"/>
    <n v="58"/>
    <n v="2"/>
    <n v="1"/>
    <n v="0"/>
    <n v="0"/>
    <n v="25"/>
    <n v="10"/>
    <n v="7"/>
    <n v="1"/>
    <n v="8"/>
    <n v="4"/>
    <n v="0"/>
    <n v="0"/>
    <n v="162"/>
    <n v="94"/>
    <n v="20"/>
    <n v="12"/>
    <n v="1"/>
    <n v="757"/>
    <n v="250"/>
    <n v="110"/>
    <n v="146"/>
    <n v="16"/>
    <n v="460"/>
    <n v="180"/>
    <n v="17"/>
    <n v="102"/>
    <n v="5"/>
    <n v="86"/>
    <n v="26"/>
    <n v="2"/>
    <n v="25"/>
    <n v="2"/>
    <n v="28"/>
    <n v="19"/>
    <n v="4"/>
    <n v="0"/>
    <n v="0"/>
    <n v="0"/>
    <n v="1"/>
    <n v="0"/>
    <n v="0"/>
    <n v="0"/>
    <n v="0"/>
    <n v="0"/>
    <n v="0"/>
    <n v="0"/>
    <n v="0"/>
    <n v="1"/>
    <n v="0"/>
    <n v="0"/>
    <n v="0"/>
    <n v="0"/>
    <n v="0"/>
    <n v="1"/>
    <n v="0"/>
    <n v="38"/>
    <n v="7"/>
    <n v="127"/>
    <n v="455"/>
    <n v="321"/>
    <n v="50"/>
    <n v="24"/>
    <n v="3116"/>
    <n v="662"/>
    <n v="0"/>
    <n v="169"/>
    <n v="1291"/>
    <n v="110"/>
    <n v="1411"/>
  </r>
  <r>
    <x v="1"/>
    <x v="10"/>
    <x v="40"/>
    <x v="16"/>
    <n v="59"/>
    <n v="2"/>
    <n v="1"/>
    <n v="0"/>
    <n v="0"/>
    <n v="26"/>
    <n v="10"/>
    <n v="7"/>
    <n v="1"/>
    <n v="8"/>
    <n v="4"/>
    <n v="0"/>
    <n v="0"/>
    <n v="163"/>
    <n v="96"/>
    <n v="20"/>
    <n v="12"/>
    <n v="1"/>
    <n v="759"/>
    <n v="251"/>
    <n v="109"/>
    <n v="148"/>
    <n v="17"/>
    <n v="460"/>
    <n v="183"/>
    <n v="16"/>
    <n v="101"/>
    <n v="5"/>
    <n v="87"/>
    <n v="27"/>
    <n v="2"/>
    <n v="25"/>
    <n v="3"/>
    <n v="28"/>
    <n v="19"/>
    <n v="4"/>
    <n v="0"/>
    <n v="0"/>
    <n v="0"/>
    <n v="1"/>
    <n v="0"/>
    <n v="0"/>
    <n v="0"/>
    <n v="0"/>
    <n v="0"/>
    <n v="0"/>
    <n v="0"/>
    <n v="0"/>
    <n v="1"/>
    <n v="0"/>
    <n v="0"/>
    <n v="0"/>
    <n v="0"/>
    <n v="0"/>
    <n v="1"/>
    <n v="0"/>
    <n v="40"/>
    <n v="7"/>
    <n v="128"/>
    <n v="455"/>
    <n v="324"/>
    <n v="50"/>
    <n v="24"/>
    <n v="3118"/>
    <n v="677"/>
    <n v="0"/>
    <n v="168"/>
    <n v="1288"/>
    <n v="113"/>
    <n v="1419"/>
  </r>
  <r>
    <x v="1"/>
    <x v="11"/>
    <x v="41"/>
    <x v="0"/>
    <n v="71"/>
    <n v="1"/>
    <n v="0"/>
    <n v="0"/>
    <n v="0"/>
    <n v="13"/>
    <n v="32"/>
    <n v="2"/>
    <n v="0"/>
    <n v="12"/>
    <n v="0"/>
    <n v="3"/>
    <n v="0"/>
    <n v="186"/>
    <n v="0"/>
    <n v="31"/>
    <n v="0"/>
    <n v="1"/>
    <n v="761"/>
    <n v="0"/>
    <n v="38"/>
    <n v="96"/>
    <n v="32"/>
    <n v="437"/>
    <n v="21"/>
    <n v="150"/>
    <n v="22"/>
    <n v="0"/>
    <n v="33"/>
    <n v="0"/>
    <n v="1"/>
    <n v="8"/>
    <n v="1"/>
    <n v="25"/>
    <n v="0"/>
    <n v="2"/>
    <n v="0"/>
    <n v="0"/>
    <n v="0"/>
    <n v="0"/>
    <n v="0"/>
    <n v="0"/>
    <n v="0"/>
    <n v="0"/>
    <n v="0"/>
    <n v="0"/>
    <n v="0"/>
    <n v="2"/>
    <n v="1"/>
    <n v="22"/>
    <n v="274"/>
    <n v="0"/>
    <n v="1"/>
    <n v="5"/>
    <m/>
    <m/>
    <m/>
    <m/>
    <m/>
    <m/>
    <m/>
    <m/>
    <m/>
    <m/>
    <m/>
    <m/>
    <m/>
    <m/>
    <m/>
    <m/>
  </r>
  <r>
    <x v="1"/>
    <x v="11"/>
    <x v="41"/>
    <x v="1"/>
    <n v="71"/>
    <n v="1"/>
    <n v="1"/>
    <n v="0"/>
    <n v="0"/>
    <n v="16"/>
    <n v="32"/>
    <n v="2"/>
    <n v="0"/>
    <n v="12"/>
    <n v="0"/>
    <n v="3"/>
    <n v="0"/>
    <n v="185"/>
    <n v="0"/>
    <n v="54"/>
    <n v="0"/>
    <n v="1"/>
    <n v="758"/>
    <n v="0"/>
    <n v="55"/>
    <n v="95"/>
    <n v="32"/>
    <n v="436"/>
    <n v="35"/>
    <n v="149"/>
    <n v="21"/>
    <n v="0"/>
    <n v="34"/>
    <n v="0"/>
    <n v="1"/>
    <n v="8"/>
    <n v="1"/>
    <n v="25"/>
    <n v="0"/>
    <n v="2"/>
    <n v="0"/>
    <n v="0"/>
    <n v="0"/>
    <n v="0"/>
    <n v="0"/>
    <n v="0"/>
    <n v="0"/>
    <n v="0"/>
    <n v="0"/>
    <n v="0"/>
    <n v="0"/>
    <n v="2"/>
    <n v="1"/>
    <n v="22"/>
    <n v="274"/>
    <n v="0"/>
    <n v="1"/>
    <n v="5"/>
    <m/>
    <m/>
    <m/>
    <m/>
    <m/>
    <m/>
    <m/>
    <m/>
    <m/>
    <m/>
    <m/>
    <m/>
    <m/>
    <m/>
    <m/>
    <m/>
  </r>
  <r>
    <x v="1"/>
    <x v="11"/>
    <x v="41"/>
    <x v="2"/>
    <n v="71"/>
    <n v="1"/>
    <n v="1"/>
    <n v="0"/>
    <n v="0"/>
    <n v="16"/>
    <n v="31"/>
    <n v="2"/>
    <n v="0"/>
    <n v="11"/>
    <n v="6"/>
    <n v="2"/>
    <n v="0"/>
    <n v="183"/>
    <n v="58"/>
    <n v="22"/>
    <n v="0"/>
    <n v="1"/>
    <n v="756"/>
    <n v="63"/>
    <n v="272"/>
    <n v="93"/>
    <n v="31"/>
    <n v="437"/>
    <n v="50"/>
    <n v="148"/>
    <n v="21"/>
    <n v="0"/>
    <n v="35"/>
    <n v="1"/>
    <n v="1"/>
    <n v="9"/>
    <n v="1"/>
    <n v="25"/>
    <n v="3"/>
    <n v="5"/>
    <n v="0"/>
    <n v="0"/>
    <n v="0"/>
    <n v="0"/>
    <n v="0"/>
    <n v="0"/>
    <n v="0"/>
    <n v="0"/>
    <n v="0"/>
    <n v="0"/>
    <n v="0"/>
    <n v="0"/>
    <n v="1"/>
    <n v="0"/>
    <n v="0"/>
    <n v="0"/>
    <n v="0"/>
    <n v="0"/>
    <n v="1"/>
    <n v="0"/>
    <n v="36"/>
    <n v="8"/>
    <n v="153"/>
    <n v="324"/>
    <n v="256"/>
    <n v="23"/>
    <n v="17"/>
    <m/>
    <m/>
    <m/>
    <m/>
    <m/>
    <m/>
    <m/>
  </r>
  <r>
    <x v="1"/>
    <x v="11"/>
    <x v="41"/>
    <x v="3"/>
    <n v="72"/>
    <n v="1"/>
    <n v="1"/>
    <n v="0"/>
    <n v="0"/>
    <n v="16"/>
    <n v="32"/>
    <n v="2"/>
    <n v="0"/>
    <n v="11"/>
    <n v="7"/>
    <n v="2"/>
    <n v="0"/>
    <n v="186"/>
    <n v="70"/>
    <n v="22"/>
    <n v="0"/>
    <n v="2"/>
    <n v="753"/>
    <n v="72"/>
    <n v="268"/>
    <n v="89"/>
    <n v="32"/>
    <n v="438"/>
    <n v="55"/>
    <n v="147"/>
    <n v="21"/>
    <n v="0"/>
    <n v="35"/>
    <n v="2"/>
    <n v="1"/>
    <n v="9"/>
    <n v="1"/>
    <n v="24"/>
    <n v="3"/>
    <n v="4"/>
    <n v="0"/>
    <n v="0"/>
    <n v="0"/>
    <n v="0"/>
    <n v="0"/>
    <n v="0"/>
    <n v="0"/>
    <n v="0"/>
    <n v="0"/>
    <n v="0"/>
    <n v="0"/>
    <n v="0"/>
    <n v="1"/>
    <n v="0"/>
    <n v="0"/>
    <n v="0"/>
    <n v="0"/>
    <n v="0"/>
    <n v="1"/>
    <n v="0"/>
    <n v="36"/>
    <n v="8"/>
    <n v="155"/>
    <n v="325"/>
    <n v="258"/>
    <n v="23"/>
    <n v="17"/>
    <m/>
    <m/>
    <m/>
    <m/>
    <m/>
    <m/>
    <m/>
  </r>
  <r>
    <x v="1"/>
    <x v="11"/>
    <x v="41"/>
    <x v="4"/>
    <n v="72"/>
    <n v="1"/>
    <n v="1"/>
    <n v="0"/>
    <n v="0"/>
    <n v="16"/>
    <n v="32"/>
    <n v="2"/>
    <n v="0"/>
    <n v="11"/>
    <n v="7"/>
    <n v="2"/>
    <n v="0"/>
    <n v="186"/>
    <n v="74"/>
    <n v="22"/>
    <n v="0"/>
    <n v="2"/>
    <n v="755"/>
    <n v="79"/>
    <n v="264"/>
    <n v="89"/>
    <n v="33"/>
    <n v="437"/>
    <n v="59"/>
    <n v="146"/>
    <n v="21"/>
    <n v="0"/>
    <n v="36"/>
    <n v="4"/>
    <n v="2"/>
    <n v="9"/>
    <n v="1"/>
    <n v="23"/>
    <n v="3"/>
    <n v="4"/>
    <n v="0"/>
    <n v="0"/>
    <n v="0"/>
    <n v="0"/>
    <n v="0"/>
    <n v="0"/>
    <n v="0"/>
    <n v="0"/>
    <n v="0"/>
    <n v="0"/>
    <n v="0"/>
    <n v="0"/>
    <n v="1"/>
    <n v="0"/>
    <n v="0"/>
    <n v="0"/>
    <n v="0"/>
    <n v="0"/>
    <n v="1"/>
    <n v="0"/>
    <n v="36"/>
    <n v="8"/>
    <n v="156"/>
    <n v="329"/>
    <n v="258"/>
    <n v="23"/>
    <n v="17"/>
    <m/>
    <m/>
    <m/>
    <m/>
    <m/>
    <m/>
    <m/>
  </r>
  <r>
    <x v="1"/>
    <x v="11"/>
    <x v="41"/>
    <x v="5"/>
    <n v="72"/>
    <n v="1"/>
    <n v="1"/>
    <n v="0"/>
    <n v="0"/>
    <n v="16"/>
    <n v="32"/>
    <n v="2"/>
    <n v="0"/>
    <n v="11"/>
    <n v="7"/>
    <n v="2"/>
    <n v="0"/>
    <n v="186"/>
    <n v="87"/>
    <n v="21"/>
    <n v="0"/>
    <n v="2"/>
    <n v="753"/>
    <n v="89"/>
    <n v="262"/>
    <n v="85"/>
    <n v="32"/>
    <n v="436"/>
    <n v="64"/>
    <n v="146"/>
    <n v="21"/>
    <n v="0"/>
    <n v="36"/>
    <n v="4"/>
    <n v="2"/>
    <n v="9"/>
    <n v="1"/>
    <n v="23"/>
    <n v="6"/>
    <n v="4"/>
    <n v="0"/>
    <n v="0"/>
    <n v="0"/>
    <n v="0"/>
    <n v="0"/>
    <n v="0"/>
    <n v="0"/>
    <n v="0"/>
    <n v="0"/>
    <n v="0"/>
    <n v="0"/>
    <n v="0"/>
    <n v="1"/>
    <n v="0"/>
    <n v="0"/>
    <n v="0"/>
    <n v="0"/>
    <n v="0"/>
    <n v="1"/>
    <n v="0"/>
    <n v="36"/>
    <n v="8"/>
    <n v="156"/>
    <n v="333"/>
    <n v="257"/>
    <n v="23"/>
    <n v="17"/>
    <m/>
    <m/>
    <m/>
    <m/>
    <m/>
    <m/>
    <m/>
  </r>
  <r>
    <x v="1"/>
    <x v="11"/>
    <x v="41"/>
    <x v="6"/>
    <n v="72"/>
    <n v="1"/>
    <n v="1"/>
    <n v="0"/>
    <n v="0"/>
    <n v="16"/>
    <n v="32"/>
    <n v="2"/>
    <n v="0"/>
    <n v="11"/>
    <n v="7"/>
    <n v="2"/>
    <n v="0"/>
    <n v="185"/>
    <n v="89"/>
    <n v="21"/>
    <n v="0"/>
    <n v="2"/>
    <n v="751"/>
    <n v="95"/>
    <n v="260"/>
    <n v="83"/>
    <n v="32"/>
    <n v="438"/>
    <n v="82"/>
    <n v="146"/>
    <n v="21"/>
    <n v="0"/>
    <n v="36"/>
    <n v="6"/>
    <n v="2"/>
    <n v="9"/>
    <n v="1"/>
    <n v="23"/>
    <n v="7"/>
    <n v="4"/>
    <n v="0"/>
    <n v="0"/>
    <n v="0"/>
    <n v="0"/>
    <n v="0"/>
    <n v="0"/>
    <n v="0"/>
    <n v="0"/>
    <n v="0"/>
    <n v="0"/>
    <n v="0"/>
    <n v="0"/>
    <n v="1"/>
    <n v="0"/>
    <n v="0"/>
    <n v="0"/>
    <n v="0"/>
    <n v="0"/>
    <n v="1"/>
    <n v="0"/>
    <n v="36"/>
    <n v="8"/>
    <n v="155"/>
    <n v="336"/>
    <n v="260"/>
    <n v="23"/>
    <n v="17"/>
    <m/>
    <m/>
    <m/>
    <m/>
    <m/>
    <m/>
    <m/>
  </r>
  <r>
    <x v="1"/>
    <x v="11"/>
    <x v="41"/>
    <x v="7"/>
    <n v="72"/>
    <n v="1"/>
    <n v="1"/>
    <n v="0"/>
    <n v="0"/>
    <n v="17"/>
    <n v="31"/>
    <n v="2"/>
    <n v="0"/>
    <n v="11"/>
    <n v="7"/>
    <n v="2"/>
    <n v="0"/>
    <n v="185"/>
    <n v="90"/>
    <n v="21"/>
    <n v="0"/>
    <n v="2"/>
    <n v="746"/>
    <n v="103"/>
    <n v="256"/>
    <n v="80"/>
    <n v="33"/>
    <n v="438"/>
    <n v="94"/>
    <n v="145"/>
    <n v="21"/>
    <n v="0"/>
    <n v="36"/>
    <n v="6"/>
    <n v="2"/>
    <n v="9"/>
    <n v="1"/>
    <n v="23"/>
    <n v="7"/>
    <n v="4"/>
    <n v="0"/>
    <n v="0"/>
    <n v="0"/>
    <n v="0"/>
    <n v="0"/>
    <n v="0"/>
    <n v="0"/>
    <n v="0"/>
    <n v="0"/>
    <n v="0"/>
    <n v="0"/>
    <n v="0"/>
    <n v="1"/>
    <n v="0"/>
    <n v="0"/>
    <n v="0"/>
    <n v="0"/>
    <n v="0"/>
    <n v="1"/>
    <n v="0"/>
    <n v="37"/>
    <n v="8"/>
    <n v="155"/>
    <n v="338"/>
    <n v="260"/>
    <n v="23"/>
    <n v="17"/>
    <m/>
    <m/>
    <m/>
    <m/>
    <m/>
    <m/>
    <m/>
  </r>
  <r>
    <x v="1"/>
    <x v="11"/>
    <x v="41"/>
    <x v="8"/>
    <n v="73"/>
    <n v="1"/>
    <n v="1"/>
    <n v="0"/>
    <n v="0"/>
    <n v="17"/>
    <n v="31"/>
    <n v="2"/>
    <n v="1"/>
    <n v="11"/>
    <n v="7"/>
    <n v="2"/>
    <n v="0"/>
    <n v="184"/>
    <n v="99"/>
    <n v="21"/>
    <n v="0"/>
    <n v="2"/>
    <n v="746"/>
    <n v="109"/>
    <n v="250"/>
    <n v="81"/>
    <n v="34"/>
    <n v="437"/>
    <n v="103"/>
    <n v="144"/>
    <n v="21"/>
    <n v="0"/>
    <n v="35"/>
    <n v="7"/>
    <n v="2"/>
    <n v="9"/>
    <n v="1"/>
    <n v="24"/>
    <n v="7"/>
    <n v="4"/>
    <n v="0"/>
    <n v="0"/>
    <n v="0"/>
    <n v="0"/>
    <n v="0"/>
    <n v="0"/>
    <n v="0"/>
    <n v="0"/>
    <n v="0"/>
    <n v="0"/>
    <n v="0"/>
    <n v="0"/>
    <n v="1"/>
    <n v="0"/>
    <n v="0"/>
    <n v="0"/>
    <n v="0"/>
    <n v="0"/>
    <n v="1"/>
    <n v="0"/>
    <n v="37"/>
    <n v="8"/>
    <n v="154"/>
    <n v="339"/>
    <n v="261"/>
    <n v="22"/>
    <n v="18"/>
    <n v="3282"/>
    <n v="206"/>
    <n v="0"/>
    <n v="442"/>
    <n v="911"/>
    <n v="799"/>
    <n v="950"/>
  </r>
  <r>
    <x v="1"/>
    <x v="11"/>
    <x v="41"/>
    <x v="9"/>
    <n v="74"/>
    <n v="1"/>
    <n v="1"/>
    <n v="0"/>
    <n v="0"/>
    <n v="19"/>
    <n v="30"/>
    <n v="2"/>
    <n v="2"/>
    <n v="11"/>
    <n v="8"/>
    <n v="2"/>
    <n v="0"/>
    <n v="184"/>
    <n v="103"/>
    <n v="20"/>
    <n v="0"/>
    <n v="2"/>
    <n v="752"/>
    <n v="118"/>
    <n v="249"/>
    <n v="81"/>
    <n v="35"/>
    <n v="437"/>
    <n v="114"/>
    <n v="139"/>
    <n v="22"/>
    <n v="0"/>
    <n v="37"/>
    <n v="8"/>
    <n v="2"/>
    <n v="10"/>
    <n v="0"/>
    <n v="21"/>
    <n v="9"/>
    <n v="4"/>
    <n v="0"/>
    <n v="0"/>
    <n v="0"/>
    <n v="0"/>
    <n v="0"/>
    <n v="0"/>
    <n v="0"/>
    <n v="0"/>
    <n v="0"/>
    <n v="0"/>
    <n v="0"/>
    <n v="0"/>
    <n v="1"/>
    <n v="0"/>
    <n v="0"/>
    <n v="0"/>
    <n v="0"/>
    <n v="0"/>
    <n v="1"/>
    <n v="0"/>
    <n v="37"/>
    <n v="8"/>
    <n v="154"/>
    <n v="340"/>
    <n v="263"/>
    <n v="24"/>
    <n v="16"/>
    <n v="3280"/>
    <n v="255"/>
    <n v="0"/>
    <n v="446"/>
    <n v="966"/>
    <n v="725"/>
    <n v="964"/>
  </r>
  <r>
    <x v="1"/>
    <x v="11"/>
    <x v="41"/>
    <x v="10"/>
    <n v="74"/>
    <n v="1"/>
    <n v="1"/>
    <n v="0"/>
    <n v="0"/>
    <n v="19"/>
    <n v="29"/>
    <n v="2"/>
    <n v="2"/>
    <n v="11"/>
    <n v="8"/>
    <n v="2"/>
    <n v="0"/>
    <n v="185"/>
    <n v="107"/>
    <n v="20"/>
    <n v="0"/>
    <n v="2"/>
    <n v="753"/>
    <n v="126"/>
    <n v="251"/>
    <n v="79"/>
    <n v="35"/>
    <n v="439"/>
    <n v="121"/>
    <n v="140"/>
    <n v="22"/>
    <n v="0"/>
    <n v="38"/>
    <n v="9"/>
    <n v="2"/>
    <n v="10"/>
    <n v="0"/>
    <n v="21"/>
    <n v="10"/>
    <n v="4"/>
    <n v="0"/>
    <n v="0"/>
    <n v="0"/>
    <n v="0"/>
    <n v="0"/>
    <n v="0"/>
    <n v="0"/>
    <n v="0"/>
    <n v="0"/>
    <n v="0"/>
    <n v="0"/>
    <n v="0"/>
    <n v="1"/>
    <n v="0"/>
    <n v="0"/>
    <n v="0"/>
    <n v="0"/>
    <n v="0"/>
    <n v="1"/>
    <n v="0"/>
    <n v="39"/>
    <n v="8"/>
    <n v="156"/>
    <n v="339"/>
    <n v="265"/>
    <n v="25"/>
    <n v="16"/>
    <n v="3283"/>
    <n v="273"/>
    <n v="0"/>
    <n v="447"/>
    <n v="964"/>
    <n v="721"/>
    <n v="981"/>
  </r>
  <r>
    <x v="1"/>
    <x v="11"/>
    <x v="41"/>
    <x v="11"/>
    <n v="73"/>
    <n v="1"/>
    <n v="1"/>
    <n v="0"/>
    <n v="0"/>
    <n v="20"/>
    <n v="29"/>
    <n v="2"/>
    <n v="2"/>
    <n v="9"/>
    <n v="6"/>
    <n v="2"/>
    <n v="0"/>
    <n v="185"/>
    <n v="110"/>
    <n v="20"/>
    <n v="0"/>
    <n v="2"/>
    <n v="754"/>
    <n v="136"/>
    <n v="250"/>
    <n v="80"/>
    <n v="35"/>
    <n v="439"/>
    <n v="131"/>
    <n v="140"/>
    <n v="22"/>
    <n v="0"/>
    <n v="38"/>
    <n v="9"/>
    <n v="2"/>
    <n v="10"/>
    <n v="0"/>
    <n v="19"/>
    <n v="9"/>
    <n v="4"/>
    <n v="0"/>
    <n v="0"/>
    <n v="0"/>
    <n v="0"/>
    <n v="0"/>
    <n v="0"/>
    <n v="0"/>
    <n v="0"/>
    <n v="0"/>
    <n v="0"/>
    <n v="0"/>
    <n v="0"/>
    <n v="1"/>
    <n v="0"/>
    <n v="0"/>
    <n v="0"/>
    <n v="0"/>
    <n v="0"/>
    <n v="1"/>
    <n v="0"/>
    <n v="38"/>
    <n v="6"/>
    <n v="157"/>
    <n v="341"/>
    <n v="265"/>
    <n v="25"/>
    <n v="14"/>
    <n v="3283"/>
    <n v="300"/>
    <n v="0"/>
    <n v="449"/>
    <n v="961"/>
    <n v="722"/>
    <n v="987"/>
  </r>
  <r>
    <x v="1"/>
    <x v="11"/>
    <x v="41"/>
    <x v="12"/>
    <n v="73"/>
    <n v="1"/>
    <n v="1"/>
    <n v="0"/>
    <n v="0"/>
    <n v="21"/>
    <n v="28"/>
    <n v="2"/>
    <n v="2"/>
    <n v="11"/>
    <n v="8"/>
    <n v="2"/>
    <n v="0"/>
    <n v="184"/>
    <n v="112"/>
    <n v="18"/>
    <n v="0"/>
    <n v="1"/>
    <n v="759"/>
    <n v="148"/>
    <n v="246"/>
    <n v="78"/>
    <n v="35"/>
    <n v="440"/>
    <n v="140"/>
    <n v="139"/>
    <n v="22"/>
    <n v="0"/>
    <n v="38"/>
    <n v="10"/>
    <n v="3"/>
    <n v="9"/>
    <n v="0"/>
    <n v="20"/>
    <n v="10"/>
    <n v="4"/>
    <n v="0"/>
    <n v="0"/>
    <n v="0"/>
    <n v="0"/>
    <n v="0"/>
    <n v="0"/>
    <n v="0"/>
    <n v="0"/>
    <n v="0"/>
    <n v="0"/>
    <n v="0"/>
    <n v="0"/>
    <n v="1"/>
    <n v="0"/>
    <n v="0"/>
    <n v="0"/>
    <n v="0"/>
    <n v="0"/>
    <n v="1"/>
    <n v="0"/>
    <n v="39"/>
    <n v="8"/>
    <n v="159"/>
    <n v="349"/>
    <n v="267"/>
    <n v="25"/>
    <n v="15"/>
    <n v="3289"/>
    <n v="322"/>
    <n v="0"/>
    <n v="457"/>
    <n v="961"/>
    <n v="709"/>
    <n v="1010"/>
  </r>
  <r>
    <x v="1"/>
    <x v="11"/>
    <x v="41"/>
    <x v="13"/>
    <n v="73"/>
    <n v="1"/>
    <n v="1"/>
    <n v="0"/>
    <n v="0"/>
    <n v="21"/>
    <n v="32"/>
    <n v="0"/>
    <n v="0"/>
    <n v="11"/>
    <n v="8"/>
    <n v="2"/>
    <n v="0"/>
    <n v="183"/>
    <n v="115"/>
    <n v="17"/>
    <n v="0"/>
    <n v="1"/>
    <n v="756"/>
    <n v="151"/>
    <n v="245"/>
    <n v="77"/>
    <n v="34"/>
    <n v="440"/>
    <n v="141"/>
    <n v="138"/>
    <n v="23"/>
    <n v="0"/>
    <n v="39"/>
    <n v="10"/>
    <n v="3"/>
    <n v="9"/>
    <n v="0"/>
    <n v="20"/>
    <n v="10"/>
    <n v="4"/>
    <n v="0"/>
    <n v="0"/>
    <n v="0"/>
    <n v="0"/>
    <n v="0"/>
    <n v="0"/>
    <n v="0"/>
    <n v="0"/>
    <n v="0"/>
    <n v="0"/>
    <n v="0"/>
    <n v="0"/>
    <n v="1"/>
    <n v="0"/>
    <n v="0"/>
    <n v="0"/>
    <n v="0"/>
    <n v="0"/>
    <n v="1"/>
    <n v="0"/>
    <n v="39"/>
    <n v="8"/>
    <n v="159"/>
    <n v="348"/>
    <n v="266"/>
    <n v="26"/>
    <n v="15"/>
    <n v="3291"/>
    <n v="326"/>
    <n v="0"/>
    <n v="457"/>
    <n v="971"/>
    <n v="696"/>
    <n v="1021"/>
  </r>
  <r>
    <x v="1"/>
    <x v="11"/>
    <x v="41"/>
    <x v="14"/>
    <n v="73"/>
    <n v="1"/>
    <n v="1"/>
    <n v="0"/>
    <n v="0"/>
    <n v="22"/>
    <n v="32"/>
    <n v="0"/>
    <n v="0"/>
    <n v="11"/>
    <n v="8"/>
    <n v="2"/>
    <n v="0"/>
    <n v="184"/>
    <n v="118"/>
    <n v="17"/>
    <n v="0"/>
    <n v="1"/>
    <n v="752"/>
    <n v="154"/>
    <n v="243"/>
    <n v="75"/>
    <n v="33"/>
    <n v="441"/>
    <n v="146"/>
    <n v="138"/>
    <n v="23"/>
    <n v="0"/>
    <n v="40"/>
    <n v="11"/>
    <n v="3"/>
    <n v="9"/>
    <n v="0"/>
    <n v="20"/>
    <n v="10"/>
    <n v="4"/>
    <n v="0"/>
    <n v="0"/>
    <n v="0"/>
    <n v="0"/>
    <n v="0"/>
    <n v="0"/>
    <n v="0"/>
    <n v="0"/>
    <n v="0"/>
    <n v="0"/>
    <n v="0"/>
    <n v="0"/>
    <n v="1"/>
    <n v="0"/>
    <n v="0"/>
    <n v="0"/>
    <n v="0"/>
    <n v="0"/>
    <n v="1"/>
    <n v="0"/>
    <n v="39"/>
    <n v="8"/>
    <n v="159"/>
    <n v="349"/>
    <n v="268"/>
    <n v="27"/>
    <n v="15"/>
    <n v="3303"/>
    <n v="336"/>
    <n v="0"/>
    <n v="465"/>
    <n v="967"/>
    <n v="699"/>
    <n v="1026"/>
  </r>
  <r>
    <x v="1"/>
    <x v="11"/>
    <x v="41"/>
    <x v="15"/>
    <n v="73"/>
    <n v="1"/>
    <n v="1"/>
    <n v="0"/>
    <n v="0"/>
    <n v="22"/>
    <n v="32"/>
    <n v="0"/>
    <n v="0"/>
    <n v="11"/>
    <n v="8"/>
    <n v="2"/>
    <n v="0"/>
    <n v="184"/>
    <n v="118"/>
    <n v="17"/>
    <n v="0"/>
    <n v="1"/>
    <n v="747"/>
    <n v="155"/>
    <n v="239"/>
    <n v="69"/>
    <n v="34"/>
    <n v="443"/>
    <n v="148"/>
    <n v="139"/>
    <n v="23"/>
    <n v="0"/>
    <n v="40"/>
    <n v="11"/>
    <n v="4"/>
    <n v="8"/>
    <n v="0"/>
    <n v="19"/>
    <n v="10"/>
    <n v="3"/>
    <n v="0"/>
    <n v="0"/>
    <n v="0"/>
    <n v="0"/>
    <n v="0"/>
    <n v="0"/>
    <n v="0"/>
    <n v="0"/>
    <n v="0"/>
    <n v="0"/>
    <n v="0"/>
    <n v="0"/>
    <n v="1"/>
    <n v="0"/>
    <n v="0"/>
    <n v="0"/>
    <n v="0"/>
    <n v="0"/>
    <n v="1"/>
    <n v="0"/>
    <n v="39"/>
    <n v="8"/>
    <n v="159"/>
    <n v="352"/>
    <n v="269"/>
    <n v="27"/>
    <n v="15"/>
    <n v="3312"/>
    <n v="344"/>
    <n v="0"/>
    <n v="486"/>
    <n v="968"/>
    <n v="679"/>
    <n v="1027"/>
  </r>
  <r>
    <x v="1"/>
    <x v="11"/>
    <x v="41"/>
    <x v="16"/>
    <n v="73"/>
    <n v="1"/>
    <n v="1"/>
    <n v="0"/>
    <n v="0"/>
    <n v="22"/>
    <n v="32"/>
    <n v="0"/>
    <n v="0"/>
    <n v="11"/>
    <n v="8"/>
    <n v="2"/>
    <n v="0"/>
    <n v="185"/>
    <n v="120"/>
    <n v="17"/>
    <n v="0"/>
    <n v="1"/>
    <n v="740"/>
    <n v="155"/>
    <n v="238"/>
    <n v="67"/>
    <n v="33"/>
    <n v="444"/>
    <n v="151"/>
    <n v="139"/>
    <n v="23"/>
    <n v="0"/>
    <n v="41"/>
    <n v="11"/>
    <n v="4"/>
    <n v="8"/>
    <n v="0"/>
    <n v="20"/>
    <n v="10"/>
    <n v="4"/>
    <n v="0"/>
    <n v="0"/>
    <n v="0"/>
    <n v="0"/>
    <n v="0"/>
    <n v="0"/>
    <n v="0"/>
    <n v="0"/>
    <n v="0"/>
    <n v="0"/>
    <n v="0"/>
    <n v="0"/>
    <n v="1"/>
    <n v="0"/>
    <n v="0"/>
    <n v="0"/>
    <n v="0"/>
    <n v="0"/>
    <n v="1"/>
    <n v="0"/>
    <n v="39"/>
    <n v="8"/>
    <n v="160"/>
    <n v="352"/>
    <n v="271"/>
    <n v="28"/>
    <n v="15"/>
    <n v="3324"/>
    <n v="355"/>
    <n v="0"/>
    <n v="502"/>
    <n v="970"/>
    <n v="671"/>
    <n v="1036"/>
  </r>
  <r>
    <x v="1"/>
    <x v="9"/>
    <x v="42"/>
    <x v="0"/>
    <n v="73"/>
    <n v="0"/>
    <n v="0"/>
    <n v="0"/>
    <n v="0"/>
    <n v="20"/>
    <n v="2"/>
    <n v="16"/>
    <n v="0"/>
    <n v="0"/>
    <n v="0"/>
    <n v="0"/>
    <n v="0"/>
    <n v="265"/>
    <n v="0"/>
    <n v="56"/>
    <n v="34"/>
    <n v="0"/>
    <n v="883"/>
    <n v="0"/>
    <n v="23"/>
    <n v="237"/>
    <n v="0"/>
    <n v="659"/>
    <n v="15"/>
    <n v="8"/>
    <n v="227"/>
    <n v="0"/>
    <n v="122"/>
    <n v="0"/>
    <n v="0"/>
    <n v="42"/>
    <n v="0"/>
    <n v="38"/>
    <n v="0"/>
    <n v="0"/>
    <n v="4"/>
    <n v="0"/>
    <n v="0"/>
    <n v="0"/>
    <n v="0"/>
    <n v="0"/>
    <n v="0"/>
    <n v="0"/>
    <n v="0"/>
    <n v="0"/>
    <n v="0"/>
    <n v="0"/>
    <n v="0"/>
    <n v="11"/>
    <n v="12"/>
    <n v="0"/>
    <n v="3"/>
    <n v="3"/>
    <m/>
    <m/>
    <m/>
    <m/>
    <m/>
    <m/>
    <m/>
    <m/>
    <m/>
    <m/>
    <m/>
    <m/>
    <m/>
    <m/>
    <m/>
    <m/>
  </r>
  <r>
    <x v="1"/>
    <x v="9"/>
    <x v="42"/>
    <x v="1"/>
    <n v="73"/>
    <n v="0"/>
    <n v="0"/>
    <n v="0"/>
    <n v="0"/>
    <n v="23"/>
    <n v="2"/>
    <n v="16"/>
    <n v="0"/>
    <n v="0"/>
    <n v="0"/>
    <n v="0"/>
    <n v="0"/>
    <n v="266"/>
    <n v="0"/>
    <n v="84"/>
    <n v="34"/>
    <n v="0"/>
    <n v="882"/>
    <n v="0"/>
    <n v="53"/>
    <n v="235"/>
    <n v="0"/>
    <n v="658"/>
    <n v="20"/>
    <n v="8"/>
    <n v="226"/>
    <n v="0"/>
    <n v="121"/>
    <n v="0"/>
    <n v="0"/>
    <n v="42"/>
    <n v="0"/>
    <n v="38"/>
    <n v="0"/>
    <n v="0"/>
    <n v="4"/>
    <n v="0"/>
    <n v="0"/>
    <n v="0"/>
    <n v="0"/>
    <n v="0"/>
    <n v="0"/>
    <n v="0"/>
    <n v="0"/>
    <n v="0"/>
    <n v="0"/>
    <n v="0"/>
    <n v="0"/>
    <n v="11"/>
    <n v="12"/>
    <n v="0"/>
    <n v="3"/>
    <n v="3"/>
    <m/>
    <m/>
    <m/>
    <m/>
    <m/>
    <m/>
    <m/>
    <m/>
    <m/>
    <m/>
    <m/>
    <m/>
    <m/>
    <m/>
    <m/>
    <m/>
  </r>
  <r>
    <x v="1"/>
    <x v="9"/>
    <x v="42"/>
    <x v="2"/>
    <n v="73"/>
    <n v="0"/>
    <n v="0"/>
    <n v="0"/>
    <n v="0"/>
    <n v="24"/>
    <n v="2"/>
    <n v="15"/>
    <n v="0"/>
    <n v="0"/>
    <n v="0"/>
    <n v="0"/>
    <n v="0"/>
    <n v="266"/>
    <n v="106"/>
    <n v="11"/>
    <n v="34"/>
    <n v="0"/>
    <n v="885"/>
    <n v="101"/>
    <n v="12"/>
    <n v="231"/>
    <n v="0"/>
    <n v="659"/>
    <n v="36"/>
    <n v="8"/>
    <n v="224"/>
    <n v="0"/>
    <n v="121"/>
    <n v="3"/>
    <n v="3"/>
    <n v="41"/>
    <n v="0"/>
    <n v="38"/>
    <n v="3"/>
    <n v="2"/>
    <n v="4"/>
    <n v="0"/>
    <n v="0"/>
    <n v="0"/>
    <n v="0"/>
    <n v="0"/>
    <n v="0"/>
    <n v="0"/>
    <n v="0"/>
    <n v="0"/>
    <n v="0"/>
    <n v="0"/>
    <n v="0"/>
    <n v="0"/>
    <n v="0"/>
    <n v="0"/>
    <n v="0"/>
    <n v="0"/>
    <n v="0"/>
    <n v="0"/>
    <n v="50"/>
    <n v="0"/>
    <n v="215"/>
    <n v="592"/>
    <n v="406"/>
    <n v="71"/>
    <n v="28"/>
    <m/>
    <m/>
    <m/>
    <m/>
    <m/>
    <m/>
    <m/>
  </r>
  <r>
    <x v="1"/>
    <x v="9"/>
    <x v="42"/>
    <x v="3"/>
    <n v="73"/>
    <n v="0"/>
    <n v="0"/>
    <n v="0"/>
    <n v="0"/>
    <n v="27"/>
    <n v="2"/>
    <n v="15"/>
    <n v="0"/>
    <n v="0"/>
    <n v="0"/>
    <n v="0"/>
    <n v="0"/>
    <n v="265"/>
    <n v="119"/>
    <n v="10"/>
    <n v="34"/>
    <n v="0"/>
    <n v="884"/>
    <n v="137"/>
    <n v="12"/>
    <n v="231"/>
    <n v="0"/>
    <n v="661"/>
    <n v="42"/>
    <n v="8"/>
    <n v="224"/>
    <n v="0"/>
    <n v="123"/>
    <n v="5"/>
    <n v="3"/>
    <n v="41"/>
    <n v="1"/>
    <n v="39"/>
    <n v="4"/>
    <n v="2"/>
    <n v="4"/>
    <n v="0"/>
    <n v="0"/>
    <n v="0"/>
    <n v="0"/>
    <n v="0"/>
    <n v="0"/>
    <n v="0"/>
    <n v="0"/>
    <n v="0"/>
    <n v="0"/>
    <n v="0"/>
    <n v="0"/>
    <n v="0"/>
    <n v="0"/>
    <n v="0"/>
    <n v="0"/>
    <n v="0"/>
    <n v="0"/>
    <n v="0"/>
    <n v="50"/>
    <n v="0"/>
    <n v="215"/>
    <n v="596"/>
    <n v="408"/>
    <n v="72"/>
    <n v="29"/>
    <m/>
    <m/>
    <m/>
    <m/>
    <m/>
    <m/>
    <m/>
  </r>
  <r>
    <x v="1"/>
    <x v="9"/>
    <x v="42"/>
    <x v="4"/>
    <n v="74"/>
    <n v="0"/>
    <n v="0"/>
    <n v="0"/>
    <n v="0"/>
    <n v="29"/>
    <n v="2"/>
    <n v="15"/>
    <n v="0"/>
    <n v="0"/>
    <n v="0"/>
    <n v="0"/>
    <n v="0"/>
    <n v="265"/>
    <n v="131"/>
    <n v="10"/>
    <n v="34"/>
    <n v="0"/>
    <n v="877"/>
    <n v="179"/>
    <n v="12"/>
    <n v="226"/>
    <n v="0"/>
    <n v="659"/>
    <n v="54"/>
    <n v="8"/>
    <n v="224"/>
    <n v="0"/>
    <n v="124"/>
    <n v="7"/>
    <n v="3"/>
    <n v="41"/>
    <n v="1"/>
    <n v="38"/>
    <n v="4"/>
    <n v="2"/>
    <n v="3"/>
    <n v="0"/>
    <n v="0"/>
    <n v="0"/>
    <n v="0"/>
    <n v="0"/>
    <n v="0"/>
    <n v="0"/>
    <n v="0"/>
    <n v="0"/>
    <n v="0"/>
    <n v="0"/>
    <n v="0"/>
    <n v="0"/>
    <n v="0"/>
    <n v="0"/>
    <n v="0"/>
    <n v="0"/>
    <n v="0"/>
    <n v="0"/>
    <n v="51"/>
    <n v="0"/>
    <n v="215"/>
    <n v="596"/>
    <n v="406"/>
    <n v="74"/>
    <n v="29"/>
    <m/>
    <m/>
    <m/>
    <m/>
    <m/>
    <m/>
    <m/>
  </r>
  <r>
    <x v="1"/>
    <x v="9"/>
    <x v="42"/>
    <x v="5"/>
    <n v="74"/>
    <n v="0"/>
    <n v="0"/>
    <n v="0"/>
    <n v="0"/>
    <n v="31"/>
    <n v="2"/>
    <n v="15"/>
    <n v="0"/>
    <n v="0"/>
    <n v="0"/>
    <n v="0"/>
    <n v="0"/>
    <n v="265"/>
    <n v="145"/>
    <n v="10"/>
    <n v="34"/>
    <n v="0"/>
    <n v="879"/>
    <n v="221"/>
    <n v="12"/>
    <n v="227"/>
    <n v="0"/>
    <n v="661"/>
    <n v="77"/>
    <n v="8"/>
    <n v="226"/>
    <n v="0"/>
    <n v="125"/>
    <n v="9"/>
    <n v="3"/>
    <n v="42"/>
    <n v="1"/>
    <n v="39"/>
    <n v="10"/>
    <n v="3"/>
    <n v="2"/>
    <n v="0"/>
    <n v="0"/>
    <n v="0"/>
    <n v="0"/>
    <n v="0"/>
    <n v="0"/>
    <n v="0"/>
    <n v="0"/>
    <n v="0"/>
    <n v="0"/>
    <n v="0"/>
    <n v="0"/>
    <n v="0"/>
    <n v="0"/>
    <n v="0"/>
    <n v="0"/>
    <n v="0"/>
    <n v="0"/>
    <n v="0"/>
    <n v="51"/>
    <n v="0"/>
    <n v="215"/>
    <n v="597"/>
    <n v="406"/>
    <n v="74"/>
    <n v="30"/>
    <m/>
    <m/>
    <m/>
    <m/>
    <m/>
    <m/>
    <m/>
  </r>
  <r>
    <x v="1"/>
    <x v="9"/>
    <x v="42"/>
    <x v="6"/>
    <n v="74"/>
    <n v="0"/>
    <n v="0"/>
    <n v="0"/>
    <n v="0"/>
    <n v="32"/>
    <n v="2"/>
    <n v="15"/>
    <n v="0"/>
    <n v="0"/>
    <n v="0"/>
    <n v="0"/>
    <n v="0"/>
    <n v="265"/>
    <n v="152"/>
    <n v="10"/>
    <n v="34"/>
    <n v="0"/>
    <n v="875"/>
    <n v="264"/>
    <n v="12"/>
    <n v="224"/>
    <n v="1"/>
    <n v="661"/>
    <n v="121"/>
    <n v="8"/>
    <n v="227"/>
    <n v="0"/>
    <n v="125"/>
    <n v="9"/>
    <n v="3"/>
    <n v="41"/>
    <n v="1"/>
    <n v="42"/>
    <n v="10"/>
    <n v="3"/>
    <n v="2"/>
    <n v="0"/>
    <n v="0"/>
    <n v="0"/>
    <n v="0"/>
    <n v="0"/>
    <n v="0"/>
    <n v="0"/>
    <n v="0"/>
    <n v="0"/>
    <n v="0"/>
    <n v="0"/>
    <n v="0"/>
    <n v="0"/>
    <n v="0"/>
    <n v="0"/>
    <n v="0"/>
    <n v="0"/>
    <n v="0"/>
    <n v="0"/>
    <n v="51"/>
    <n v="0"/>
    <n v="215"/>
    <n v="597"/>
    <n v="405"/>
    <n v="75"/>
    <n v="33"/>
    <m/>
    <m/>
    <m/>
    <m/>
    <m/>
    <m/>
    <m/>
  </r>
  <r>
    <x v="1"/>
    <x v="9"/>
    <x v="42"/>
    <x v="7"/>
    <n v="74"/>
    <n v="0"/>
    <n v="0"/>
    <n v="0"/>
    <n v="0"/>
    <n v="33"/>
    <n v="2"/>
    <n v="15"/>
    <n v="0"/>
    <n v="0"/>
    <n v="0"/>
    <n v="0"/>
    <n v="0"/>
    <n v="265"/>
    <n v="155"/>
    <n v="10"/>
    <n v="34"/>
    <n v="0"/>
    <n v="875"/>
    <n v="297"/>
    <n v="12"/>
    <n v="224"/>
    <n v="0"/>
    <n v="664"/>
    <n v="168"/>
    <n v="8"/>
    <n v="226"/>
    <n v="0"/>
    <n v="124"/>
    <n v="13"/>
    <n v="3"/>
    <n v="41"/>
    <n v="1"/>
    <n v="43"/>
    <n v="12"/>
    <n v="3"/>
    <n v="2"/>
    <n v="0"/>
    <n v="0"/>
    <n v="0"/>
    <n v="0"/>
    <n v="0"/>
    <n v="0"/>
    <n v="0"/>
    <n v="0"/>
    <n v="0"/>
    <n v="0"/>
    <n v="0"/>
    <n v="0"/>
    <n v="0"/>
    <n v="0"/>
    <n v="0"/>
    <n v="0"/>
    <n v="0"/>
    <n v="0"/>
    <n v="0"/>
    <n v="51"/>
    <n v="0"/>
    <n v="215"/>
    <n v="599"/>
    <n v="409"/>
    <n v="75"/>
    <n v="33"/>
    <m/>
    <m/>
    <m/>
    <m/>
    <m/>
    <m/>
    <m/>
  </r>
  <r>
    <x v="1"/>
    <x v="9"/>
    <x v="42"/>
    <x v="8"/>
    <n v="73"/>
    <n v="0"/>
    <n v="0"/>
    <n v="0"/>
    <n v="0"/>
    <n v="34"/>
    <n v="2"/>
    <n v="14"/>
    <n v="0"/>
    <n v="0"/>
    <n v="0"/>
    <n v="0"/>
    <n v="0"/>
    <n v="264"/>
    <n v="160"/>
    <n v="10"/>
    <n v="34"/>
    <n v="0"/>
    <n v="870"/>
    <n v="337"/>
    <n v="11"/>
    <n v="223"/>
    <n v="0"/>
    <n v="663"/>
    <n v="206"/>
    <n v="8"/>
    <n v="224"/>
    <n v="0"/>
    <n v="126"/>
    <n v="25"/>
    <n v="3"/>
    <n v="41"/>
    <n v="2"/>
    <n v="44"/>
    <n v="12"/>
    <n v="3"/>
    <n v="2"/>
    <n v="0"/>
    <n v="0"/>
    <n v="0"/>
    <n v="0"/>
    <n v="0"/>
    <n v="0"/>
    <n v="0"/>
    <n v="0"/>
    <n v="0"/>
    <n v="0"/>
    <n v="0"/>
    <n v="0"/>
    <n v="0"/>
    <n v="0"/>
    <n v="0"/>
    <n v="0"/>
    <n v="0"/>
    <n v="0"/>
    <n v="0"/>
    <n v="51"/>
    <n v="0"/>
    <n v="215"/>
    <n v="598"/>
    <n v="410"/>
    <n v="77"/>
    <n v="34"/>
    <n v="4044"/>
    <n v="617"/>
    <n v="0"/>
    <n v="34"/>
    <n v="1641"/>
    <n v="23"/>
    <n v="2147"/>
  </r>
  <r>
    <x v="1"/>
    <x v="9"/>
    <x v="42"/>
    <x v="9"/>
    <n v="73"/>
    <n v="0"/>
    <n v="0"/>
    <n v="0"/>
    <n v="0"/>
    <n v="35"/>
    <n v="2"/>
    <n v="14"/>
    <n v="0"/>
    <n v="0"/>
    <n v="0"/>
    <n v="0"/>
    <n v="0"/>
    <n v="264"/>
    <n v="172"/>
    <n v="10"/>
    <n v="34"/>
    <n v="0"/>
    <n v="871"/>
    <n v="385"/>
    <n v="11"/>
    <n v="221"/>
    <n v="1"/>
    <n v="663"/>
    <n v="237"/>
    <n v="8"/>
    <n v="224"/>
    <n v="0"/>
    <n v="128"/>
    <n v="37"/>
    <n v="3"/>
    <n v="40"/>
    <n v="2"/>
    <n v="45"/>
    <n v="19"/>
    <n v="3"/>
    <n v="2"/>
    <n v="0"/>
    <n v="0"/>
    <n v="0"/>
    <n v="0"/>
    <n v="0"/>
    <n v="0"/>
    <n v="0"/>
    <n v="0"/>
    <n v="0"/>
    <n v="0"/>
    <n v="0"/>
    <n v="0"/>
    <n v="0"/>
    <n v="0"/>
    <n v="0"/>
    <n v="0"/>
    <n v="0"/>
    <n v="0"/>
    <n v="0"/>
    <n v="51"/>
    <n v="0"/>
    <n v="215"/>
    <n v="602"/>
    <n v="411"/>
    <n v="79"/>
    <n v="39"/>
    <n v="4038"/>
    <n v="899"/>
    <n v="0"/>
    <n v="34"/>
    <n v="1629"/>
    <n v="26"/>
    <n v="2162"/>
  </r>
  <r>
    <x v="1"/>
    <x v="9"/>
    <x v="42"/>
    <x v="10"/>
    <n v="73"/>
    <n v="0"/>
    <n v="0"/>
    <n v="0"/>
    <n v="0"/>
    <n v="35"/>
    <n v="2"/>
    <n v="14"/>
    <n v="0"/>
    <n v="0"/>
    <n v="0"/>
    <n v="0"/>
    <n v="0"/>
    <n v="266"/>
    <n v="176"/>
    <n v="10"/>
    <n v="32"/>
    <n v="0"/>
    <n v="870"/>
    <n v="399"/>
    <n v="11"/>
    <n v="221"/>
    <n v="1"/>
    <n v="664"/>
    <n v="254"/>
    <n v="8"/>
    <n v="224"/>
    <n v="0"/>
    <n v="127"/>
    <n v="41"/>
    <n v="3"/>
    <n v="40"/>
    <n v="2"/>
    <n v="45"/>
    <n v="22"/>
    <n v="3"/>
    <n v="2"/>
    <n v="0"/>
    <n v="0"/>
    <n v="0"/>
    <n v="0"/>
    <n v="0"/>
    <n v="0"/>
    <n v="0"/>
    <n v="0"/>
    <n v="0"/>
    <n v="0"/>
    <n v="0"/>
    <n v="0"/>
    <n v="0"/>
    <n v="0"/>
    <n v="0"/>
    <n v="0"/>
    <n v="0"/>
    <n v="0"/>
    <n v="0"/>
    <n v="51"/>
    <n v="0"/>
    <n v="217"/>
    <n v="602"/>
    <n v="414"/>
    <n v="78"/>
    <n v="39"/>
    <n v="4039"/>
    <n v="981"/>
    <n v="0"/>
    <n v="34"/>
    <n v="1625"/>
    <n v="26"/>
    <n v="2169"/>
  </r>
  <r>
    <x v="1"/>
    <x v="9"/>
    <x v="42"/>
    <x v="11"/>
    <n v="73"/>
    <n v="1"/>
    <n v="0"/>
    <n v="0"/>
    <n v="0"/>
    <n v="36"/>
    <n v="2"/>
    <n v="13"/>
    <n v="0"/>
    <n v="0"/>
    <n v="0"/>
    <n v="0"/>
    <n v="0"/>
    <n v="267"/>
    <n v="179"/>
    <n v="10"/>
    <n v="32"/>
    <n v="0"/>
    <n v="871"/>
    <n v="410"/>
    <n v="11"/>
    <n v="221"/>
    <n v="1"/>
    <n v="664"/>
    <n v="268"/>
    <n v="8"/>
    <n v="224"/>
    <n v="0"/>
    <n v="125"/>
    <n v="40"/>
    <n v="3"/>
    <n v="39"/>
    <n v="2"/>
    <n v="45"/>
    <n v="22"/>
    <n v="3"/>
    <n v="2"/>
    <n v="0"/>
    <n v="0"/>
    <n v="0"/>
    <n v="0"/>
    <n v="0"/>
    <n v="0"/>
    <n v="0"/>
    <n v="0"/>
    <n v="0"/>
    <n v="0"/>
    <n v="0"/>
    <n v="0"/>
    <n v="0"/>
    <n v="0"/>
    <n v="0"/>
    <n v="0"/>
    <n v="0"/>
    <n v="0"/>
    <n v="0"/>
    <n v="51"/>
    <n v="0"/>
    <n v="218"/>
    <n v="604"/>
    <n v="415"/>
    <n v="77"/>
    <n v="39"/>
    <n v="4044"/>
    <n v="1083"/>
    <n v="0"/>
    <n v="34"/>
    <n v="1615"/>
    <n v="28"/>
    <n v="2180"/>
  </r>
  <r>
    <x v="1"/>
    <x v="9"/>
    <x v="42"/>
    <x v="12"/>
    <n v="74"/>
    <n v="1"/>
    <n v="0"/>
    <n v="0"/>
    <n v="0"/>
    <n v="37"/>
    <n v="2"/>
    <n v="13"/>
    <n v="0"/>
    <n v="0"/>
    <n v="0"/>
    <n v="0"/>
    <n v="0"/>
    <n v="266"/>
    <n v="183"/>
    <n v="10"/>
    <n v="32"/>
    <n v="0"/>
    <n v="872"/>
    <n v="428"/>
    <n v="11"/>
    <n v="219"/>
    <n v="1"/>
    <n v="662"/>
    <n v="273"/>
    <n v="8"/>
    <n v="224"/>
    <n v="0"/>
    <n v="123"/>
    <n v="45"/>
    <n v="3"/>
    <n v="38"/>
    <n v="2"/>
    <n v="44"/>
    <n v="22"/>
    <n v="2"/>
    <n v="2"/>
    <n v="0"/>
    <n v="0"/>
    <n v="0"/>
    <n v="0"/>
    <n v="0"/>
    <n v="0"/>
    <n v="0"/>
    <n v="0"/>
    <n v="0"/>
    <n v="0"/>
    <n v="0"/>
    <n v="0"/>
    <n v="0"/>
    <n v="0"/>
    <n v="0"/>
    <n v="0"/>
    <n v="0"/>
    <n v="0"/>
    <n v="0"/>
    <n v="54"/>
    <n v="0"/>
    <n v="217"/>
    <n v="610"/>
    <n v="413"/>
    <n v="76"/>
    <n v="39"/>
    <n v="4027"/>
    <n v="1157"/>
    <n v="0"/>
    <n v="34"/>
    <n v="1605"/>
    <n v="31"/>
    <n v="2177"/>
  </r>
  <r>
    <x v="1"/>
    <x v="9"/>
    <x v="42"/>
    <x v="13"/>
    <n v="74"/>
    <n v="1"/>
    <n v="0"/>
    <n v="0"/>
    <n v="0"/>
    <n v="39"/>
    <n v="2"/>
    <n v="13"/>
    <n v="0"/>
    <n v="0"/>
    <n v="0"/>
    <n v="0"/>
    <n v="0"/>
    <n v="265"/>
    <n v="183"/>
    <n v="10"/>
    <n v="32"/>
    <n v="0"/>
    <n v="874"/>
    <n v="430"/>
    <n v="11"/>
    <n v="219"/>
    <n v="2"/>
    <n v="663"/>
    <n v="278"/>
    <n v="8"/>
    <n v="224"/>
    <n v="0"/>
    <n v="124"/>
    <n v="47"/>
    <n v="3"/>
    <n v="38"/>
    <n v="2"/>
    <n v="45"/>
    <n v="24"/>
    <n v="2"/>
    <n v="2"/>
    <n v="0"/>
    <n v="0"/>
    <n v="0"/>
    <n v="0"/>
    <n v="0"/>
    <n v="0"/>
    <n v="0"/>
    <n v="0"/>
    <n v="0"/>
    <n v="0"/>
    <n v="0"/>
    <n v="0"/>
    <n v="0"/>
    <n v="0"/>
    <n v="0"/>
    <n v="0"/>
    <n v="0"/>
    <n v="0"/>
    <n v="0"/>
    <n v="54"/>
    <n v="0"/>
    <n v="216"/>
    <n v="610"/>
    <n v="414"/>
    <n v="77"/>
    <n v="40"/>
    <n v="4037"/>
    <n v="1192"/>
    <n v="0"/>
    <n v="35"/>
    <n v="1595"/>
    <n v="35"/>
    <n v="2191"/>
  </r>
  <r>
    <x v="1"/>
    <x v="9"/>
    <x v="42"/>
    <x v="14"/>
    <n v="74"/>
    <n v="1"/>
    <n v="0"/>
    <n v="0"/>
    <n v="0"/>
    <n v="39"/>
    <n v="2"/>
    <n v="13"/>
    <n v="0"/>
    <n v="0"/>
    <n v="0"/>
    <n v="0"/>
    <n v="0"/>
    <n v="263"/>
    <n v="183"/>
    <n v="10"/>
    <n v="32"/>
    <n v="0"/>
    <n v="876"/>
    <n v="434"/>
    <n v="11"/>
    <n v="216"/>
    <n v="2"/>
    <n v="662"/>
    <n v="286"/>
    <n v="8"/>
    <n v="222"/>
    <n v="0"/>
    <n v="124"/>
    <n v="47"/>
    <n v="3"/>
    <n v="38"/>
    <n v="2"/>
    <n v="45"/>
    <n v="24"/>
    <n v="2"/>
    <n v="2"/>
    <n v="0"/>
    <n v="0"/>
    <n v="0"/>
    <n v="0"/>
    <n v="0"/>
    <n v="0"/>
    <n v="0"/>
    <n v="0"/>
    <n v="0"/>
    <n v="0"/>
    <n v="0"/>
    <n v="0"/>
    <n v="0"/>
    <n v="0"/>
    <n v="0"/>
    <n v="0"/>
    <n v="0"/>
    <n v="0"/>
    <n v="0"/>
    <n v="55"/>
    <n v="0"/>
    <n v="214"/>
    <n v="613"/>
    <n v="413"/>
    <n v="77"/>
    <n v="40"/>
    <n v="4024"/>
    <n v="1231"/>
    <n v="0"/>
    <n v="35"/>
    <n v="1585"/>
    <n v="34"/>
    <n v="2196"/>
  </r>
  <r>
    <x v="1"/>
    <x v="9"/>
    <x v="42"/>
    <x v="15"/>
    <n v="73"/>
    <n v="1"/>
    <n v="0"/>
    <n v="0"/>
    <n v="0"/>
    <n v="39"/>
    <n v="2"/>
    <n v="13"/>
    <n v="0"/>
    <n v="0"/>
    <n v="0"/>
    <n v="0"/>
    <n v="0"/>
    <n v="263"/>
    <n v="184"/>
    <n v="9"/>
    <n v="32"/>
    <n v="0"/>
    <n v="871"/>
    <n v="437"/>
    <n v="11"/>
    <n v="215"/>
    <n v="2"/>
    <n v="664"/>
    <n v="292"/>
    <n v="8"/>
    <n v="222"/>
    <n v="0"/>
    <n v="124"/>
    <n v="46"/>
    <n v="3"/>
    <n v="38"/>
    <n v="2"/>
    <n v="44"/>
    <n v="23"/>
    <n v="2"/>
    <n v="2"/>
    <n v="0"/>
    <n v="0"/>
    <n v="0"/>
    <n v="0"/>
    <n v="0"/>
    <n v="0"/>
    <n v="0"/>
    <n v="0"/>
    <n v="0"/>
    <n v="0"/>
    <n v="0"/>
    <n v="0"/>
    <n v="0"/>
    <n v="0"/>
    <n v="0"/>
    <n v="0"/>
    <n v="0"/>
    <n v="0"/>
    <n v="0"/>
    <n v="54"/>
    <n v="0"/>
    <n v="215"/>
    <n v="609"/>
    <n v="416"/>
    <n v="77"/>
    <n v="39"/>
    <n v="4026"/>
    <n v="1262"/>
    <n v="0"/>
    <n v="35"/>
    <n v="1575"/>
    <n v="35"/>
    <n v="2207"/>
  </r>
  <r>
    <x v="1"/>
    <x v="9"/>
    <x v="42"/>
    <x v="16"/>
    <n v="73"/>
    <n v="1"/>
    <n v="0"/>
    <n v="0"/>
    <n v="0"/>
    <n v="39"/>
    <n v="2"/>
    <n v="13"/>
    <n v="0"/>
    <n v="0"/>
    <n v="0"/>
    <n v="0"/>
    <n v="0"/>
    <n v="263"/>
    <n v="184"/>
    <n v="9"/>
    <n v="32"/>
    <n v="0"/>
    <n v="870"/>
    <n v="437"/>
    <n v="11"/>
    <n v="215"/>
    <n v="2"/>
    <n v="665"/>
    <n v="293"/>
    <n v="8"/>
    <n v="223"/>
    <n v="0"/>
    <n v="122"/>
    <n v="45"/>
    <n v="3"/>
    <n v="37"/>
    <n v="2"/>
    <n v="44"/>
    <n v="23"/>
    <n v="2"/>
    <n v="2"/>
    <n v="0"/>
    <n v="0"/>
    <n v="0"/>
    <n v="0"/>
    <n v="0"/>
    <n v="0"/>
    <n v="0"/>
    <n v="0"/>
    <n v="0"/>
    <n v="0"/>
    <n v="0"/>
    <n v="0"/>
    <n v="0"/>
    <n v="0"/>
    <n v="0"/>
    <n v="0"/>
    <n v="0"/>
    <n v="0"/>
    <n v="0"/>
    <n v="54"/>
    <n v="0"/>
    <n v="215"/>
    <n v="608"/>
    <n v="419"/>
    <n v="76"/>
    <n v="40"/>
    <n v="4022"/>
    <n v="1283"/>
    <n v="0"/>
    <n v="35"/>
    <n v="1569"/>
    <n v="34"/>
    <n v="2216"/>
  </r>
  <r>
    <x v="1"/>
    <x v="12"/>
    <x v="43"/>
    <x v="0"/>
    <n v="171"/>
    <n v="3"/>
    <n v="2"/>
    <n v="0"/>
    <n v="0"/>
    <n v="60"/>
    <n v="6"/>
    <n v="20"/>
    <n v="3"/>
    <n v="1"/>
    <n v="0"/>
    <n v="0"/>
    <n v="0"/>
    <n v="230"/>
    <n v="0"/>
    <n v="68"/>
    <n v="34"/>
    <n v="2"/>
    <n v="1029"/>
    <n v="0"/>
    <n v="45"/>
    <n v="213"/>
    <n v="26"/>
    <n v="708"/>
    <n v="25"/>
    <n v="21"/>
    <n v="162"/>
    <n v="18"/>
    <n v="282"/>
    <n v="0"/>
    <n v="5"/>
    <n v="44"/>
    <n v="4"/>
    <n v="29"/>
    <n v="0"/>
    <n v="0"/>
    <n v="2"/>
    <n v="0"/>
    <n v="0"/>
    <n v="0"/>
    <n v="0"/>
    <n v="0"/>
    <n v="0"/>
    <n v="0"/>
    <n v="0"/>
    <n v="0"/>
    <n v="0"/>
    <n v="0"/>
    <n v="0"/>
    <n v="8"/>
    <n v="28"/>
    <n v="0"/>
    <n v="8"/>
    <n v="2"/>
    <m/>
    <m/>
    <m/>
    <m/>
    <m/>
    <m/>
    <m/>
    <m/>
    <m/>
    <m/>
    <m/>
    <m/>
    <m/>
    <m/>
    <m/>
    <m/>
  </r>
  <r>
    <x v="1"/>
    <x v="12"/>
    <x v="43"/>
    <x v="1"/>
    <n v="171"/>
    <n v="3"/>
    <n v="2"/>
    <n v="0"/>
    <n v="0"/>
    <n v="66"/>
    <n v="6"/>
    <n v="20"/>
    <n v="3"/>
    <n v="1"/>
    <n v="0"/>
    <n v="0"/>
    <n v="0"/>
    <n v="230"/>
    <n v="0"/>
    <n v="97"/>
    <n v="34"/>
    <n v="1"/>
    <n v="1029"/>
    <n v="0"/>
    <n v="74"/>
    <n v="211"/>
    <n v="27"/>
    <n v="711"/>
    <n v="38"/>
    <n v="21"/>
    <n v="161"/>
    <n v="20"/>
    <n v="282"/>
    <n v="0"/>
    <n v="6"/>
    <n v="44"/>
    <n v="4"/>
    <n v="29"/>
    <n v="0"/>
    <n v="3"/>
    <n v="2"/>
    <n v="0"/>
    <n v="0"/>
    <n v="0"/>
    <n v="0"/>
    <n v="0"/>
    <n v="0"/>
    <n v="0"/>
    <n v="0"/>
    <n v="0"/>
    <n v="0"/>
    <n v="0"/>
    <n v="0"/>
    <n v="8"/>
    <n v="28"/>
    <n v="0"/>
    <n v="8"/>
    <n v="2"/>
    <m/>
    <m/>
    <m/>
    <m/>
    <m/>
    <m/>
    <m/>
    <m/>
    <m/>
    <m/>
    <m/>
    <m/>
    <m/>
    <m/>
    <m/>
    <m/>
  </r>
  <r>
    <x v="1"/>
    <x v="12"/>
    <x v="43"/>
    <x v="2"/>
    <n v="171"/>
    <n v="3"/>
    <n v="2"/>
    <n v="0"/>
    <n v="0"/>
    <n v="74"/>
    <n v="6"/>
    <n v="20"/>
    <n v="3"/>
    <n v="1"/>
    <n v="0"/>
    <n v="0"/>
    <n v="0"/>
    <n v="230"/>
    <n v="116"/>
    <n v="8"/>
    <n v="34"/>
    <n v="1"/>
    <n v="1032"/>
    <n v="101"/>
    <n v="28"/>
    <n v="207"/>
    <n v="26"/>
    <n v="711"/>
    <n v="48"/>
    <n v="21"/>
    <n v="160"/>
    <n v="19"/>
    <n v="284"/>
    <n v="9"/>
    <n v="8"/>
    <n v="44"/>
    <n v="4"/>
    <n v="28"/>
    <n v="3"/>
    <n v="1"/>
    <n v="2"/>
    <n v="0"/>
    <n v="0"/>
    <n v="0"/>
    <n v="0"/>
    <n v="0"/>
    <n v="0"/>
    <n v="0"/>
    <n v="0"/>
    <n v="0"/>
    <n v="0"/>
    <n v="0"/>
    <n v="0"/>
    <n v="0"/>
    <n v="0"/>
    <n v="0"/>
    <n v="0"/>
    <n v="0"/>
    <n v="3"/>
    <n v="0"/>
    <n v="138"/>
    <n v="1"/>
    <n v="185"/>
    <n v="726"/>
    <n v="490"/>
    <n v="225"/>
    <n v="24"/>
    <m/>
    <m/>
    <m/>
    <m/>
    <m/>
    <m/>
    <m/>
  </r>
  <r>
    <x v="1"/>
    <x v="12"/>
    <x v="43"/>
    <x v="3"/>
    <n v="172"/>
    <n v="3"/>
    <n v="2"/>
    <n v="0"/>
    <n v="0"/>
    <n v="79"/>
    <n v="6"/>
    <n v="20"/>
    <n v="3"/>
    <n v="1"/>
    <n v="0"/>
    <n v="0"/>
    <n v="0"/>
    <n v="230"/>
    <n v="132"/>
    <n v="8"/>
    <n v="33"/>
    <n v="1"/>
    <n v="1027"/>
    <n v="128"/>
    <n v="28"/>
    <n v="206"/>
    <n v="26"/>
    <n v="712"/>
    <n v="57"/>
    <n v="21"/>
    <n v="160"/>
    <n v="20"/>
    <n v="288"/>
    <n v="11"/>
    <n v="9"/>
    <n v="44"/>
    <n v="4"/>
    <n v="28"/>
    <n v="5"/>
    <n v="1"/>
    <n v="2"/>
    <n v="0"/>
    <n v="0"/>
    <n v="0"/>
    <n v="0"/>
    <n v="0"/>
    <n v="0"/>
    <n v="0"/>
    <n v="0"/>
    <n v="0"/>
    <n v="0"/>
    <n v="0"/>
    <n v="0"/>
    <n v="0"/>
    <n v="0"/>
    <n v="0"/>
    <n v="0"/>
    <n v="0"/>
    <n v="3"/>
    <n v="0"/>
    <n v="139"/>
    <n v="1"/>
    <n v="185"/>
    <n v="722"/>
    <n v="491"/>
    <n v="228"/>
    <n v="24"/>
    <m/>
    <m/>
    <m/>
    <m/>
    <m/>
    <m/>
    <m/>
  </r>
  <r>
    <x v="1"/>
    <x v="12"/>
    <x v="43"/>
    <x v="4"/>
    <n v="174"/>
    <n v="3"/>
    <n v="2"/>
    <n v="0"/>
    <n v="0"/>
    <n v="80"/>
    <n v="6"/>
    <n v="20"/>
    <n v="3"/>
    <n v="1"/>
    <n v="0"/>
    <n v="0"/>
    <n v="0"/>
    <n v="232"/>
    <n v="137"/>
    <n v="8"/>
    <n v="35"/>
    <n v="1"/>
    <n v="1029"/>
    <n v="165"/>
    <n v="28"/>
    <n v="202"/>
    <n v="25"/>
    <n v="712"/>
    <n v="69"/>
    <n v="21"/>
    <n v="160"/>
    <n v="19"/>
    <n v="286"/>
    <n v="22"/>
    <n v="8"/>
    <n v="45"/>
    <n v="4"/>
    <n v="28"/>
    <n v="6"/>
    <n v="1"/>
    <n v="2"/>
    <n v="0"/>
    <n v="0"/>
    <n v="0"/>
    <n v="0"/>
    <n v="0"/>
    <n v="0"/>
    <n v="0"/>
    <n v="0"/>
    <n v="0"/>
    <n v="0"/>
    <n v="0"/>
    <n v="0"/>
    <n v="0"/>
    <n v="0"/>
    <n v="0"/>
    <n v="0"/>
    <n v="0"/>
    <n v="3"/>
    <n v="0"/>
    <n v="141"/>
    <n v="1"/>
    <n v="184"/>
    <n v="726"/>
    <n v="495"/>
    <n v="226"/>
    <n v="24"/>
    <m/>
    <m/>
    <m/>
    <m/>
    <m/>
    <m/>
    <m/>
  </r>
  <r>
    <x v="1"/>
    <x v="12"/>
    <x v="43"/>
    <x v="5"/>
    <n v="175"/>
    <n v="3"/>
    <n v="2"/>
    <n v="0"/>
    <n v="0"/>
    <n v="85"/>
    <n v="6"/>
    <n v="20"/>
    <n v="3"/>
    <n v="1"/>
    <n v="0"/>
    <n v="0"/>
    <n v="0"/>
    <n v="235"/>
    <n v="148"/>
    <n v="9"/>
    <n v="34"/>
    <n v="2"/>
    <n v="1034"/>
    <n v="260"/>
    <n v="27"/>
    <n v="201"/>
    <n v="27"/>
    <n v="710"/>
    <n v="112"/>
    <n v="21"/>
    <n v="158"/>
    <n v="19"/>
    <n v="286"/>
    <n v="35"/>
    <n v="8"/>
    <n v="45"/>
    <n v="4"/>
    <n v="27"/>
    <n v="8"/>
    <n v="1"/>
    <n v="2"/>
    <n v="0"/>
    <n v="0"/>
    <n v="0"/>
    <n v="0"/>
    <n v="0"/>
    <n v="0"/>
    <n v="0"/>
    <n v="0"/>
    <n v="0"/>
    <n v="0"/>
    <n v="0"/>
    <n v="0"/>
    <n v="0"/>
    <n v="0"/>
    <n v="0"/>
    <n v="0"/>
    <n v="0"/>
    <n v="3"/>
    <n v="0"/>
    <n v="142"/>
    <n v="1"/>
    <n v="186"/>
    <n v="735"/>
    <n v="496"/>
    <n v="225"/>
    <n v="23"/>
    <m/>
    <m/>
    <m/>
    <m/>
    <m/>
    <m/>
    <m/>
  </r>
  <r>
    <x v="1"/>
    <x v="12"/>
    <x v="43"/>
    <x v="6"/>
    <n v="176"/>
    <n v="3"/>
    <n v="2"/>
    <n v="0"/>
    <n v="0"/>
    <n v="90"/>
    <n v="6"/>
    <n v="19"/>
    <n v="3"/>
    <n v="1"/>
    <n v="0"/>
    <n v="0"/>
    <n v="0"/>
    <n v="244"/>
    <n v="160"/>
    <n v="11"/>
    <n v="34"/>
    <n v="3"/>
    <n v="1038"/>
    <n v="326"/>
    <n v="27"/>
    <n v="197"/>
    <n v="27"/>
    <n v="718"/>
    <n v="202"/>
    <n v="21"/>
    <n v="153"/>
    <n v="20"/>
    <n v="291"/>
    <n v="48"/>
    <n v="8"/>
    <n v="45"/>
    <n v="4"/>
    <n v="27"/>
    <n v="10"/>
    <n v="1"/>
    <n v="2"/>
    <n v="0"/>
    <n v="0"/>
    <n v="0"/>
    <n v="0"/>
    <n v="0"/>
    <n v="0"/>
    <n v="0"/>
    <n v="0"/>
    <n v="0"/>
    <n v="0"/>
    <n v="0"/>
    <n v="0"/>
    <n v="0"/>
    <n v="0"/>
    <n v="0"/>
    <n v="0"/>
    <n v="0"/>
    <n v="3"/>
    <n v="0"/>
    <n v="143"/>
    <n v="1"/>
    <n v="193"/>
    <n v="743"/>
    <n v="505"/>
    <n v="230"/>
    <n v="23"/>
    <m/>
    <m/>
    <m/>
    <m/>
    <m/>
    <m/>
    <m/>
  </r>
  <r>
    <x v="1"/>
    <x v="12"/>
    <x v="43"/>
    <x v="7"/>
    <n v="176"/>
    <n v="3"/>
    <n v="2"/>
    <n v="0"/>
    <n v="0"/>
    <n v="96"/>
    <n v="5"/>
    <n v="17"/>
    <n v="3"/>
    <n v="1"/>
    <n v="0"/>
    <n v="0"/>
    <n v="0"/>
    <n v="243"/>
    <n v="164"/>
    <n v="11"/>
    <n v="32"/>
    <n v="2"/>
    <n v="1037"/>
    <n v="365"/>
    <n v="26"/>
    <n v="197"/>
    <n v="27"/>
    <n v="720"/>
    <n v="284"/>
    <n v="21"/>
    <n v="151"/>
    <n v="19"/>
    <n v="292"/>
    <n v="69"/>
    <n v="8"/>
    <n v="45"/>
    <n v="5"/>
    <n v="27"/>
    <n v="13"/>
    <n v="1"/>
    <n v="2"/>
    <n v="0"/>
    <n v="0"/>
    <n v="0"/>
    <n v="0"/>
    <n v="0"/>
    <n v="0"/>
    <n v="0"/>
    <n v="0"/>
    <n v="0"/>
    <n v="0"/>
    <n v="0"/>
    <n v="0"/>
    <n v="0"/>
    <n v="0"/>
    <n v="0"/>
    <n v="0"/>
    <n v="0"/>
    <n v="3"/>
    <n v="0"/>
    <n v="143"/>
    <n v="1"/>
    <n v="195"/>
    <n v="746"/>
    <n v="509"/>
    <n v="230"/>
    <n v="23"/>
    <m/>
    <m/>
    <m/>
    <m/>
    <m/>
    <m/>
    <m/>
  </r>
  <r>
    <x v="1"/>
    <x v="12"/>
    <x v="43"/>
    <x v="8"/>
    <n v="177"/>
    <n v="3"/>
    <n v="2"/>
    <n v="0"/>
    <n v="0"/>
    <n v="103"/>
    <n v="5"/>
    <n v="17"/>
    <n v="2"/>
    <n v="1"/>
    <n v="0"/>
    <n v="0"/>
    <n v="0"/>
    <n v="249"/>
    <n v="176"/>
    <n v="11"/>
    <n v="32"/>
    <n v="1"/>
    <n v="1047"/>
    <n v="433"/>
    <n v="28"/>
    <n v="193"/>
    <n v="26"/>
    <n v="723"/>
    <n v="324"/>
    <n v="22"/>
    <n v="147"/>
    <n v="19"/>
    <n v="295"/>
    <n v="105"/>
    <n v="8"/>
    <n v="45"/>
    <n v="5"/>
    <n v="27"/>
    <n v="15"/>
    <n v="1"/>
    <n v="2"/>
    <n v="0"/>
    <n v="0"/>
    <n v="0"/>
    <n v="0"/>
    <n v="0"/>
    <n v="0"/>
    <n v="0"/>
    <n v="0"/>
    <n v="0"/>
    <n v="0"/>
    <n v="0"/>
    <n v="0"/>
    <n v="0"/>
    <n v="0"/>
    <n v="0"/>
    <n v="0"/>
    <n v="0"/>
    <n v="3"/>
    <n v="0"/>
    <n v="144"/>
    <n v="1"/>
    <n v="202"/>
    <n v="762"/>
    <n v="513"/>
    <n v="233"/>
    <n v="23"/>
    <n v="8365"/>
    <n v="1869"/>
    <n v="0"/>
    <n v="50"/>
    <n v="2237"/>
    <n v="767"/>
    <n v="5033"/>
  </r>
  <r>
    <x v="1"/>
    <x v="12"/>
    <x v="43"/>
    <x v="9"/>
    <n v="177"/>
    <n v="3"/>
    <n v="3"/>
    <n v="0"/>
    <n v="0"/>
    <n v="109"/>
    <n v="5"/>
    <n v="17"/>
    <n v="2"/>
    <n v="2"/>
    <n v="1"/>
    <n v="0"/>
    <n v="0"/>
    <n v="253"/>
    <n v="182"/>
    <n v="11"/>
    <n v="31"/>
    <n v="1"/>
    <n v="1051"/>
    <n v="497"/>
    <n v="28"/>
    <n v="193"/>
    <n v="25"/>
    <n v="733"/>
    <n v="374"/>
    <n v="22"/>
    <n v="145"/>
    <n v="22"/>
    <n v="299"/>
    <n v="131"/>
    <n v="7"/>
    <n v="46"/>
    <n v="5"/>
    <n v="28"/>
    <n v="16"/>
    <n v="1"/>
    <n v="2"/>
    <n v="0"/>
    <n v="0"/>
    <n v="0"/>
    <n v="0"/>
    <n v="0"/>
    <n v="0"/>
    <n v="0"/>
    <n v="0"/>
    <n v="0"/>
    <n v="0"/>
    <n v="0"/>
    <n v="0"/>
    <n v="0"/>
    <n v="0"/>
    <n v="0"/>
    <n v="0"/>
    <n v="0"/>
    <n v="3"/>
    <n v="0"/>
    <n v="144"/>
    <n v="2"/>
    <n v="206"/>
    <n v="769"/>
    <n v="524"/>
    <n v="236"/>
    <n v="24"/>
    <n v="8405"/>
    <n v="2634"/>
    <n v="0"/>
    <n v="49"/>
    <n v="2222"/>
    <n v="771"/>
    <n v="5090"/>
  </r>
  <r>
    <x v="1"/>
    <x v="12"/>
    <x v="43"/>
    <x v="10"/>
    <n v="178"/>
    <n v="3"/>
    <n v="3"/>
    <n v="0"/>
    <n v="0"/>
    <n v="113"/>
    <n v="5"/>
    <n v="17"/>
    <n v="2"/>
    <n v="2"/>
    <n v="1"/>
    <n v="0"/>
    <n v="0"/>
    <n v="254"/>
    <n v="183"/>
    <n v="11"/>
    <n v="30"/>
    <n v="2"/>
    <n v="1052"/>
    <n v="512"/>
    <n v="28"/>
    <n v="192"/>
    <n v="24"/>
    <n v="741"/>
    <n v="380"/>
    <n v="22"/>
    <n v="146"/>
    <n v="21"/>
    <n v="300"/>
    <n v="143"/>
    <n v="7"/>
    <n v="46"/>
    <n v="5"/>
    <n v="28"/>
    <n v="16"/>
    <n v="1"/>
    <n v="2"/>
    <n v="0"/>
    <n v="0"/>
    <n v="0"/>
    <n v="0"/>
    <n v="0"/>
    <n v="0"/>
    <n v="0"/>
    <n v="0"/>
    <n v="0"/>
    <n v="0"/>
    <n v="0"/>
    <n v="0"/>
    <n v="0"/>
    <n v="0"/>
    <n v="0"/>
    <n v="0"/>
    <n v="0"/>
    <n v="3"/>
    <n v="0"/>
    <n v="145"/>
    <n v="2"/>
    <n v="206"/>
    <n v="772"/>
    <n v="531"/>
    <n v="237"/>
    <n v="24"/>
    <n v="8426"/>
    <n v="2825"/>
    <n v="0"/>
    <n v="48"/>
    <n v="2217"/>
    <n v="772"/>
    <n v="5111"/>
  </r>
  <r>
    <x v="1"/>
    <x v="12"/>
    <x v="43"/>
    <x v="11"/>
    <n v="178"/>
    <n v="3"/>
    <n v="3"/>
    <n v="0"/>
    <n v="0"/>
    <n v="115"/>
    <n v="5"/>
    <n v="16"/>
    <n v="2"/>
    <n v="2"/>
    <n v="1"/>
    <n v="0"/>
    <n v="0"/>
    <n v="255"/>
    <n v="186"/>
    <n v="11"/>
    <n v="30"/>
    <n v="1"/>
    <n v="1050"/>
    <n v="532"/>
    <n v="28"/>
    <n v="190"/>
    <n v="23"/>
    <n v="742"/>
    <n v="398"/>
    <n v="21"/>
    <n v="147"/>
    <n v="19"/>
    <n v="304"/>
    <n v="157"/>
    <n v="7"/>
    <n v="45"/>
    <n v="5"/>
    <n v="28"/>
    <n v="17"/>
    <n v="1"/>
    <n v="2"/>
    <n v="0"/>
    <n v="0"/>
    <n v="0"/>
    <n v="0"/>
    <n v="0"/>
    <n v="0"/>
    <n v="0"/>
    <n v="0"/>
    <n v="0"/>
    <n v="0"/>
    <n v="0"/>
    <n v="0"/>
    <n v="0"/>
    <n v="0"/>
    <n v="0"/>
    <n v="0"/>
    <n v="0"/>
    <n v="3"/>
    <n v="0"/>
    <n v="145"/>
    <n v="2"/>
    <n v="208"/>
    <n v="773"/>
    <n v="534"/>
    <n v="242"/>
    <n v="24"/>
    <n v="8433"/>
    <n v="3112"/>
    <n v="0"/>
    <n v="47"/>
    <n v="2207"/>
    <n v="768"/>
    <n v="5132"/>
  </r>
  <r>
    <x v="1"/>
    <x v="12"/>
    <x v="43"/>
    <x v="12"/>
    <n v="180"/>
    <n v="3"/>
    <n v="3"/>
    <n v="0"/>
    <n v="0"/>
    <n v="119"/>
    <n v="5"/>
    <n v="16"/>
    <n v="2"/>
    <n v="2"/>
    <n v="1"/>
    <n v="0"/>
    <n v="0"/>
    <n v="261"/>
    <n v="191"/>
    <n v="10"/>
    <n v="31"/>
    <n v="2"/>
    <n v="1067"/>
    <n v="559"/>
    <n v="28"/>
    <n v="190"/>
    <n v="24"/>
    <n v="748"/>
    <n v="409"/>
    <n v="21"/>
    <n v="150"/>
    <n v="19"/>
    <n v="305"/>
    <n v="167"/>
    <n v="7"/>
    <n v="44"/>
    <n v="6"/>
    <n v="28"/>
    <n v="17"/>
    <n v="1"/>
    <n v="2"/>
    <n v="0"/>
    <n v="0"/>
    <n v="0"/>
    <n v="0"/>
    <n v="0"/>
    <n v="0"/>
    <n v="0"/>
    <n v="0"/>
    <n v="0"/>
    <n v="0"/>
    <n v="0"/>
    <n v="0"/>
    <n v="0"/>
    <n v="0"/>
    <n v="0"/>
    <n v="0"/>
    <n v="0"/>
    <n v="3"/>
    <n v="0"/>
    <n v="148"/>
    <n v="2"/>
    <n v="213"/>
    <n v="788"/>
    <n v="536"/>
    <n v="243"/>
    <n v="23"/>
    <n v="8457"/>
    <n v="3293"/>
    <n v="0"/>
    <n v="48"/>
    <n v="2204"/>
    <n v="776"/>
    <n v="5147"/>
  </r>
  <r>
    <x v="1"/>
    <x v="12"/>
    <x v="43"/>
    <x v="13"/>
    <n v="180"/>
    <n v="3"/>
    <n v="3"/>
    <n v="0"/>
    <n v="0"/>
    <n v="120"/>
    <n v="5"/>
    <n v="16"/>
    <n v="2"/>
    <n v="2"/>
    <n v="1"/>
    <n v="0"/>
    <n v="0"/>
    <n v="263"/>
    <n v="193"/>
    <n v="10"/>
    <n v="31"/>
    <n v="2"/>
    <n v="1065"/>
    <n v="567"/>
    <n v="28"/>
    <n v="188"/>
    <n v="23"/>
    <n v="754"/>
    <n v="415"/>
    <n v="21"/>
    <n v="149"/>
    <n v="21"/>
    <n v="309"/>
    <n v="171"/>
    <n v="7"/>
    <n v="45"/>
    <n v="7"/>
    <n v="28"/>
    <n v="17"/>
    <n v="1"/>
    <n v="2"/>
    <n v="0"/>
    <n v="0"/>
    <n v="0"/>
    <n v="0"/>
    <n v="0"/>
    <n v="0"/>
    <n v="0"/>
    <n v="0"/>
    <n v="0"/>
    <n v="0"/>
    <n v="0"/>
    <n v="0"/>
    <n v="0"/>
    <n v="0"/>
    <n v="0"/>
    <n v="0"/>
    <n v="0"/>
    <n v="3"/>
    <n v="0"/>
    <n v="148"/>
    <n v="2"/>
    <n v="215"/>
    <n v="786"/>
    <n v="541"/>
    <n v="245"/>
    <n v="23"/>
    <n v="8472"/>
    <n v="3398"/>
    <n v="0"/>
    <n v="48"/>
    <n v="2192"/>
    <n v="778"/>
    <n v="5164"/>
  </r>
  <r>
    <x v="1"/>
    <x v="12"/>
    <x v="43"/>
    <x v="14"/>
    <n v="180"/>
    <n v="2"/>
    <n v="2"/>
    <n v="0"/>
    <n v="0"/>
    <n v="121"/>
    <n v="5"/>
    <n v="16"/>
    <n v="2"/>
    <n v="2"/>
    <n v="1"/>
    <n v="0"/>
    <n v="0"/>
    <n v="266"/>
    <n v="193"/>
    <n v="10"/>
    <n v="31"/>
    <n v="4"/>
    <n v="1068"/>
    <n v="591"/>
    <n v="28"/>
    <n v="186"/>
    <n v="23"/>
    <n v="759"/>
    <n v="421"/>
    <n v="22"/>
    <n v="149"/>
    <n v="22"/>
    <n v="312"/>
    <n v="174"/>
    <n v="7"/>
    <n v="44"/>
    <n v="7"/>
    <n v="30"/>
    <n v="18"/>
    <n v="1"/>
    <n v="2"/>
    <n v="0"/>
    <n v="0"/>
    <n v="0"/>
    <n v="0"/>
    <n v="0"/>
    <n v="0"/>
    <n v="0"/>
    <n v="0"/>
    <n v="0"/>
    <n v="0"/>
    <n v="0"/>
    <n v="0"/>
    <n v="0"/>
    <n v="0"/>
    <n v="0"/>
    <n v="0"/>
    <n v="0"/>
    <n v="2"/>
    <n v="0"/>
    <n v="149"/>
    <n v="2"/>
    <n v="215"/>
    <n v="793"/>
    <n v="546"/>
    <n v="247"/>
    <n v="25"/>
    <n v="8503"/>
    <n v="3506"/>
    <n v="0"/>
    <n v="50"/>
    <n v="2183"/>
    <n v="782"/>
    <n v="5196"/>
  </r>
  <r>
    <x v="1"/>
    <x v="12"/>
    <x v="43"/>
    <x v="15"/>
    <n v="183"/>
    <n v="2"/>
    <n v="2"/>
    <n v="0"/>
    <n v="0"/>
    <n v="124"/>
    <n v="5"/>
    <n v="16"/>
    <n v="2"/>
    <n v="2"/>
    <n v="1"/>
    <n v="0"/>
    <n v="0"/>
    <n v="267"/>
    <n v="196"/>
    <n v="10"/>
    <n v="29"/>
    <n v="3"/>
    <n v="1095"/>
    <n v="616"/>
    <n v="28"/>
    <n v="187"/>
    <n v="24"/>
    <n v="764"/>
    <n v="426"/>
    <n v="22"/>
    <n v="149"/>
    <n v="23"/>
    <n v="315"/>
    <n v="179"/>
    <n v="7"/>
    <n v="44"/>
    <n v="7"/>
    <n v="30"/>
    <n v="19"/>
    <n v="1"/>
    <n v="2"/>
    <n v="0"/>
    <n v="0"/>
    <n v="0"/>
    <n v="0"/>
    <n v="0"/>
    <n v="0"/>
    <n v="0"/>
    <n v="0"/>
    <n v="0"/>
    <n v="0"/>
    <n v="0"/>
    <n v="0"/>
    <n v="0"/>
    <n v="0"/>
    <n v="0"/>
    <n v="0"/>
    <n v="0"/>
    <n v="2"/>
    <n v="0"/>
    <n v="152"/>
    <n v="2"/>
    <n v="219"/>
    <n v="815"/>
    <n v="550"/>
    <n v="251"/>
    <n v="25"/>
    <n v="8539"/>
    <n v="3578"/>
    <n v="0"/>
    <n v="50"/>
    <n v="2179"/>
    <n v="782"/>
    <n v="5232"/>
  </r>
  <r>
    <x v="1"/>
    <x v="12"/>
    <x v="43"/>
    <x v="16"/>
    <n v="185"/>
    <n v="2"/>
    <n v="2"/>
    <n v="0"/>
    <n v="0"/>
    <n v="126"/>
    <n v="5"/>
    <n v="16"/>
    <n v="2"/>
    <n v="2"/>
    <n v="1"/>
    <n v="0"/>
    <n v="0"/>
    <n v="269"/>
    <n v="197"/>
    <n v="10"/>
    <n v="29"/>
    <n v="4"/>
    <n v="1098"/>
    <n v="626"/>
    <n v="28"/>
    <n v="188"/>
    <n v="26"/>
    <n v="763"/>
    <n v="424"/>
    <n v="22"/>
    <n v="149"/>
    <n v="24"/>
    <n v="318"/>
    <n v="180"/>
    <n v="7"/>
    <n v="44"/>
    <n v="7"/>
    <n v="30"/>
    <n v="19"/>
    <n v="1"/>
    <n v="2"/>
    <n v="0"/>
    <n v="0"/>
    <n v="0"/>
    <n v="0"/>
    <n v="0"/>
    <n v="0"/>
    <n v="0"/>
    <n v="0"/>
    <n v="0"/>
    <n v="0"/>
    <n v="0"/>
    <n v="0"/>
    <n v="0"/>
    <n v="0"/>
    <n v="0"/>
    <n v="0"/>
    <n v="0"/>
    <n v="2"/>
    <n v="0"/>
    <n v="154"/>
    <n v="2"/>
    <n v="220"/>
    <n v="816"/>
    <n v="548"/>
    <n v="253"/>
    <n v="25"/>
    <n v="8544"/>
    <n v="3641"/>
    <n v="0"/>
    <n v="50"/>
    <n v="2175"/>
    <n v="787"/>
    <n v="5237"/>
  </r>
  <r>
    <x v="1"/>
    <x v="10"/>
    <x v="44"/>
    <x v="0"/>
    <n v="35"/>
    <n v="1"/>
    <n v="0"/>
    <n v="0"/>
    <n v="0"/>
    <n v="15"/>
    <n v="5"/>
    <n v="1"/>
    <n v="0"/>
    <n v="1"/>
    <n v="0"/>
    <n v="1"/>
    <n v="0"/>
    <n v="131"/>
    <n v="0"/>
    <n v="47"/>
    <n v="1"/>
    <n v="0"/>
    <n v="406"/>
    <n v="0"/>
    <n v="26"/>
    <n v="25"/>
    <n v="3"/>
    <n v="437"/>
    <n v="38"/>
    <n v="77"/>
    <n v="19"/>
    <n v="1"/>
    <n v="62"/>
    <n v="0"/>
    <n v="0"/>
    <n v="12"/>
    <n v="1"/>
    <n v="27"/>
    <n v="0"/>
    <n v="2"/>
    <n v="0"/>
    <n v="0"/>
    <n v="0"/>
    <n v="0"/>
    <n v="0"/>
    <n v="0"/>
    <n v="0"/>
    <n v="0"/>
    <n v="0"/>
    <n v="0"/>
    <n v="0"/>
    <n v="0"/>
    <n v="0"/>
    <n v="20"/>
    <n v="90"/>
    <n v="0"/>
    <n v="5"/>
    <n v="3"/>
    <m/>
    <m/>
    <m/>
    <m/>
    <m/>
    <m/>
    <m/>
    <m/>
    <m/>
    <m/>
    <m/>
    <m/>
    <m/>
    <m/>
    <m/>
    <m/>
  </r>
  <r>
    <x v="1"/>
    <x v="10"/>
    <x v="44"/>
    <x v="1"/>
    <n v="35"/>
    <n v="1"/>
    <n v="0"/>
    <n v="0"/>
    <n v="0"/>
    <n v="16"/>
    <n v="5"/>
    <n v="1"/>
    <n v="0"/>
    <n v="1"/>
    <n v="0"/>
    <n v="1"/>
    <n v="0"/>
    <n v="132"/>
    <n v="0"/>
    <n v="61"/>
    <n v="1"/>
    <n v="0"/>
    <n v="407"/>
    <n v="0"/>
    <n v="54"/>
    <n v="25"/>
    <n v="3"/>
    <n v="437"/>
    <n v="47"/>
    <n v="77"/>
    <n v="19"/>
    <n v="1"/>
    <n v="62"/>
    <n v="0"/>
    <n v="0"/>
    <n v="12"/>
    <n v="1"/>
    <n v="28"/>
    <n v="0"/>
    <n v="3"/>
    <n v="0"/>
    <n v="0"/>
    <n v="0"/>
    <n v="0"/>
    <n v="0"/>
    <n v="0"/>
    <n v="0"/>
    <n v="0"/>
    <n v="0"/>
    <n v="0"/>
    <n v="0"/>
    <n v="0"/>
    <n v="0"/>
    <n v="19"/>
    <n v="89"/>
    <n v="0"/>
    <n v="4"/>
    <n v="3"/>
    <m/>
    <m/>
    <m/>
    <m/>
    <m/>
    <m/>
    <m/>
    <m/>
    <m/>
    <m/>
    <m/>
    <m/>
    <m/>
    <m/>
    <m/>
    <m/>
  </r>
  <r>
    <x v="1"/>
    <x v="10"/>
    <x v="44"/>
    <x v="2"/>
    <n v="36"/>
    <n v="1"/>
    <n v="0"/>
    <n v="0"/>
    <n v="0"/>
    <n v="17"/>
    <n v="5"/>
    <n v="1"/>
    <n v="0"/>
    <n v="1"/>
    <n v="1"/>
    <n v="0"/>
    <n v="0"/>
    <n v="132"/>
    <n v="71"/>
    <n v="19"/>
    <n v="1"/>
    <n v="0"/>
    <n v="406"/>
    <n v="84"/>
    <n v="88"/>
    <n v="26"/>
    <n v="2"/>
    <n v="437"/>
    <n v="58"/>
    <n v="76"/>
    <n v="19"/>
    <n v="1"/>
    <n v="64"/>
    <n v="1"/>
    <n v="4"/>
    <n v="13"/>
    <n v="1"/>
    <n v="28"/>
    <n v="3"/>
    <n v="3"/>
    <n v="0"/>
    <n v="0"/>
    <n v="0"/>
    <n v="0"/>
    <n v="0"/>
    <n v="0"/>
    <n v="0"/>
    <n v="0"/>
    <n v="0"/>
    <n v="0"/>
    <n v="0"/>
    <n v="0"/>
    <n v="0"/>
    <n v="0"/>
    <n v="0"/>
    <n v="0"/>
    <n v="0"/>
    <n v="0"/>
    <n v="1"/>
    <n v="0"/>
    <n v="28"/>
    <n v="1"/>
    <n v="108"/>
    <n v="270"/>
    <n v="327"/>
    <n v="44"/>
    <n v="24"/>
    <m/>
    <m/>
    <m/>
    <m/>
    <m/>
    <m/>
    <m/>
  </r>
  <r>
    <x v="1"/>
    <x v="10"/>
    <x v="44"/>
    <x v="3"/>
    <n v="36"/>
    <n v="1"/>
    <n v="0"/>
    <n v="0"/>
    <n v="0"/>
    <n v="18"/>
    <n v="5"/>
    <n v="1"/>
    <n v="0"/>
    <n v="0"/>
    <n v="0"/>
    <n v="0"/>
    <n v="0"/>
    <n v="135"/>
    <n v="79"/>
    <n v="19"/>
    <n v="1"/>
    <n v="2"/>
    <n v="406"/>
    <n v="95"/>
    <n v="88"/>
    <n v="26"/>
    <n v="1"/>
    <n v="437"/>
    <n v="66"/>
    <n v="77"/>
    <n v="18"/>
    <n v="1"/>
    <n v="64"/>
    <n v="2"/>
    <n v="4"/>
    <n v="13"/>
    <n v="1"/>
    <n v="28"/>
    <n v="3"/>
    <n v="3"/>
    <n v="0"/>
    <n v="0"/>
    <n v="0"/>
    <n v="0"/>
    <n v="0"/>
    <n v="0"/>
    <n v="0"/>
    <n v="0"/>
    <n v="0"/>
    <n v="0"/>
    <n v="0"/>
    <n v="0"/>
    <n v="0"/>
    <n v="0"/>
    <n v="0"/>
    <n v="0"/>
    <n v="0"/>
    <n v="0"/>
    <n v="1"/>
    <n v="0"/>
    <n v="28"/>
    <n v="0"/>
    <n v="109"/>
    <n v="271"/>
    <n v="328"/>
    <n v="44"/>
    <n v="24"/>
    <m/>
    <m/>
    <m/>
    <m/>
    <m/>
    <m/>
    <m/>
  </r>
  <r>
    <x v="1"/>
    <x v="10"/>
    <x v="44"/>
    <x v="4"/>
    <n v="36"/>
    <n v="1"/>
    <n v="0"/>
    <n v="0"/>
    <n v="0"/>
    <n v="18"/>
    <n v="5"/>
    <n v="1"/>
    <n v="0"/>
    <n v="0"/>
    <n v="0"/>
    <n v="0"/>
    <n v="0"/>
    <n v="136"/>
    <n v="84"/>
    <n v="19"/>
    <n v="1"/>
    <n v="1"/>
    <n v="405"/>
    <n v="105"/>
    <n v="87"/>
    <n v="26"/>
    <n v="1"/>
    <n v="436"/>
    <n v="86"/>
    <n v="76"/>
    <n v="16"/>
    <n v="1"/>
    <n v="64"/>
    <n v="2"/>
    <n v="4"/>
    <n v="13"/>
    <n v="1"/>
    <n v="28"/>
    <n v="3"/>
    <n v="3"/>
    <n v="0"/>
    <n v="0"/>
    <n v="0"/>
    <n v="0"/>
    <n v="0"/>
    <n v="0"/>
    <n v="0"/>
    <n v="0"/>
    <n v="0"/>
    <n v="0"/>
    <n v="0"/>
    <n v="0"/>
    <n v="0"/>
    <n v="0"/>
    <n v="0"/>
    <n v="0"/>
    <n v="0"/>
    <n v="0"/>
    <n v="1"/>
    <n v="0"/>
    <n v="28"/>
    <n v="0"/>
    <n v="111"/>
    <n v="271"/>
    <n v="330"/>
    <n v="44"/>
    <n v="24"/>
    <m/>
    <m/>
    <m/>
    <m/>
    <m/>
    <m/>
    <m/>
  </r>
  <r>
    <x v="1"/>
    <x v="10"/>
    <x v="44"/>
    <x v="5"/>
    <n v="36"/>
    <n v="1"/>
    <n v="0"/>
    <n v="0"/>
    <n v="0"/>
    <n v="19"/>
    <n v="5"/>
    <n v="1"/>
    <n v="0"/>
    <n v="0"/>
    <n v="0"/>
    <n v="0"/>
    <n v="0"/>
    <n v="136"/>
    <n v="86"/>
    <n v="19"/>
    <n v="1"/>
    <n v="1"/>
    <n v="406"/>
    <n v="123"/>
    <n v="87"/>
    <n v="26"/>
    <n v="1"/>
    <n v="435"/>
    <n v="126"/>
    <n v="75"/>
    <n v="16"/>
    <n v="1"/>
    <n v="64"/>
    <n v="2"/>
    <n v="4"/>
    <n v="13"/>
    <n v="1"/>
    <n v="28"/>
    <n v="3"/>
    <n v="3"/>
    <n v="0"/>
    <n v="0"/>
    <n v="0"/>
    <n v="0"/>
    <n v="0"/>
    <n v="0"/>
    <n v="0"/>
    <n v="0"/>
    <n v="0"/>
    <n v="0"/>
    <n v="0"/>
    <n v="0"/>
    <n v="0"/>
    <n v="0"/>
    <n v="0"/>
    <n v="0"/>
    <n v="0"/>
    <n v="0"/>
    <n v="1"/>
    <n v="0"/>
    <n v="28"/>
    <n v="0"/>
    <n v="111"/>
    <n v="273"/>
    <n v="332"/>
    <n v="44"/>
    <n v="24"/>
    <m/>
    <m/>
    <m/>
    <m/>
    <m/>
    <m/>
    <m/>
  </r>
  <r>
    <x v="1"/>
    <x v="10"/>
    <x v="44"/>
    <x v="6"/>
    <n v="36"/>
    <n v="1"/>
    <n v="0"/>
    <n v="0"/>
    <n v="0"/>
    <n v="20"/>
    <n v="5"/>
    <n v="1"/>
    <n v="0"/>
    <n v="0"/>
    <n v="0"/>
    <n v="0"/>
    <n v="0"/>
    <n v="136"/>
    <n v="87"/>
    <n v="19"/>
    <n v="1"/>
    <n v="1"/>
    <n v="407"/>
    <n v="141"/>
    <n v="88"/>
    <n v="25"/>
    <n v="1"/>
    <n v="434"/>
    <n v="167"/>
    <n v="73"/>
    <n v="16"/>
    <n v="0"/>
    <n v="66"/>
    <n v="6"/>
    <n v="4"/>
    <n v="12"/>
    <n v="1"/>
    <n v="28"/>
    <n v="8"/>
    <n v="3"/>
    <n v="0"/>
    <n v="0"/>
    <n v="0"/>
    <n v="0"/>
    <n v="0"/>
    <n v="0"/>
    <n v="0"/>
    <n v="0"/>
    <n v="0"/>
    <n v="0"/>
    <n v="0"/>
    <n v="0"/>
    <n v="0"/>
    <n v="0"/>
    <n v="0"/>
    <n v="0"/>
    <n v="0"/>
    <n v="0"/>
    <n v="1"/>
    <n v="0"/>
    <n v="29"/>
    <n v="0"/>
    <n v="112"/>
    <n v="275"/>
    <n v="333"/>
    <n v="45"/>
    <n v="24"/>
    <m/>
    <m/>
    <m/>
    <m/>
    <m/>
    <m/>
    <m/>
  </r>
  <r>
    <x v="1"/>
    <x v="10"/>
    <x v="44"/>
    <x v="7"/>
    <n v="37"/>
    <n v="1"/>
    <n v="0"/>
    <n v="0"/>
    <n v="0"/>
    <n v="20"/>
    <n v="5"/>
    <n v="1"/>
    <n v="1"/>
    <n v="0"/>
    <n v="0"/>
    <n v="0"/>
    <n v="0"/>
    <n v="136"/>
    <n v="88"/>
    <n v="19"/>
    <n v="1"/>
    <n v="1"/>
    <n v="403"/>
    <n v="154"/>
    <n v="86"/>
    <n v="25"/>
    <n v="1"/>
    <n v="433"/>
    <n v="199"/>
    <n v="72"/>
    <n v="16"/>
    <n v="0"/>
    <n v="66"/>
    <n v="10"/>
    <n v="4"/>
    <n v="12"/>
    <n v="1"/>
    <n v="28"/>
    <n v="16"/>
    <n v="3"/>
    <n v="0"/>
    <n v="0"/>
    <n v="0"/>
    <n v="0"/>
    <n v="0"/>
    <n v="0"/>
    <n v="0"/>
    <n v="0"/>
    <n v="0"/>
    <n v="0"/>
    <n v="0"/>
    <n v="0"/>
    <n v="0"/>
    <n v="0"/>
    <n v="0"/>
    <n v="0"/>
    <n v="0"/>
    <n v="0"/>
    <n v="1"/>
    <n v="0"/>
    <n v="29"/>
    <n v="0"/>
    <n v="112"/>
    <n v="276"/>
    <n v="332"/>
    <n v="45"/>
    <n v="24"/>
    <m/>
    <m/>
    <m/>
    <m/>
    <m/>
    <m/>
    <m/>
  </r>
  <r>
    <x v="1"/>
    <x v="10"/>
    <x v="44"/>
    <x v="8"/>
    <n v="38"/>
    <n v="1"/>
    <n v="1"/>
    <n v="0"/>
    <n v="0"/>
    <n v="22"/>
    <n v="5"/>
    <n v="1"/>
    <n v="1"/>
    <n v="0"/>
    <n v="0"/>
    <n v="0"/>
    <n v="0"/>
    <n v="136"/>
    <n v="88"/>
    <n v="19"/>
    <n v="1"/>
    <n v="1"/>
    <n v="402"/>
    <n v="168"/>
    <n v="85"/>
    <n v="25"/>
    <n v="1"/>
    <n v="432"/>
    <n v="231"/>
    <n v="71"/>
    <n v="16"/>
    <n v="0"/>
    <n v="66"/>
    <n v="19"/>
    <n v="4"/>
    <n v="12"/>
    <n v="1"/>
    <n v="27"/>
    <n v="19"/>
    <n v="3"/>
    <n v="0"/>
    <n v="0"/>
    <n v="0"/>
    <n v="0"/>
    <n v="0"/>
    <n v="0"/>
    <n v="0"/>
    <n v="0"/>
    <n v="0"/>
    <n v="0"/>
    <n v="0"/>
    <n v="0"/>
    <n v="0"/>
    <n v="0"/>
    <n v="0"/>
    <n v="0"/>
    <n v="0"/>
    <n v="0"/>
    <n v="1"/>
    <n v="0"/>
    <n v="30"/>
    <n v="0"/>
    <n v="113"/>
    <n v="278"/>
    <n v="333"/>
    <n v="45"/>
    <n v="23"/>
    <n v="1681"/>
    <n v="456"/>
    <n v="0"/>
    <n v="272"/>
    <n v="329"/>
    <n v="21"/>
    <n v="983"/>
  </r>
  <r>
    <x v="1"/>
    <x v="10"/>
    <x v="44"/>
    <x v="9"/>
    <n v="39"/>
    <n v="1"/>
    <n v="1"/>
    <n v="0"/>
    <n v="0"/>
    <n v="24"/>
    <n v="6"/>
    <n v="1"/>
    <n v="1"/>
    <n v="0"/>
    <n v="0"/>
    <n v="0"/>
    <n v="0"/>
    <n v="136"/>
    <n v="91"/>
    <n v="18"/>
    <n v="1"/>
    <n v="1"/>
    <n v="402"/>
    <n v="186"/>
    <n v="85"/>
    <n v="26"/>
    <n v="1"/>
    <n v="435"/>
    <n v="248"/>
    <n v="72"/>
    <n v="16"/>
    <n v="0"/>
    <n v="67"/>
    <n v="24"/>
    <n v="4"/>
    <n v="12"/>
    <n v="1"/>
    <n v="27"/>
    <n v="20"/>
    <n v="3"/>
    <n v="0"/>
    <n v="0"/>
    <n v="0"/>
    <n v="0"/>
    <n v="0"/>
    <n v="0"/>
    <n v="0"/>
    <n v="0"/>
    <n v="0"/>
    <n v="0"/>
    <n v="0"/>
    <n v="0"/>
    <n v="0"/>
    <n v="0"/>
    <n v="0"/>
    <n v="0"/>
    <n v="0"/>
    <n v="0"/>
    <n v="1"/>
    <n v="0"/>
    <n v="30"/>
    <n v="0"/>
    <n v="113"/>
    <n v="278"/>
    <n v="337"/>
    <n v="47"/>
    <n v="23"/>
    <n v="1680"/>
    <n v="560"/>
    <n v="0"/>
    <n v="264"/>
    <n v="329"/>
    <n v="21"/>
    <n v="993"/>
  </r>
  <r>
    <x v="1"/>
    <x v="10"/>
    <x v="44"/>
    <x v="10"/>
    <n v="39"/>
    <n v="1"/>
    <n v="1"/>
    <n v="0"/>
    <n v="0"/>
    <n v="24"/>
    <n v="6"/>
    <n v="1"/>
    <n v="1"/>
    <n v="0"/>
    <n v="0"/>
    <n v="0"/>
    <n v="0"/>
    <n v="136"/>
    <n v="91"/>
    <n v="18"/>
    <n v="1"/>
    <n v="1"/>
    <n v="403"/>
    <n v="191"/>
    <n v="83"/>
    <n v="26"/>
    <n v="1"/>
    <n v="437"/>
    <n v="251"/>
    <n v="72"/>
    <n v="16"/>
    <n v="1"/>
    <n v="67"/>
    <n v="24"/>
    <n v="4"/>
    <n v="12"/>
    <n v="1"/>
    <n v="28"/>
    <n v="20"/>
    <n v="3"/>
    <n v="0"/>
    <n v="0"/>
    <n v="0"/>
    <n v="0"/>
    <n v="0"/>
    <n v="0"/>
    <n v="0"/>
    <n v="0"/>
    <n v="0"/>
    <n v="0"/>
    <n v="0"/>
    <n v="0"/>
    <n v="0"/>
    <n v="0"/>
    <n v="0"/>
    <n v="0"/>
    <n v="0"/>
    <n v="0"/>
    <n v="1"/>
    <n v="0"/>
    <n v="30"/>
    <n v="0"/>
    <n v="113"/>
    <n v="279"/>
    <n v="338"/>
    <n v="47"/>
    <n v="24"/>
    <n v="1688"/>
    <n v="577"/>
    <n v="0"/>
    <n v="265"/>
    <n v="329"/>
    <n v="23"/>
    <n v="998"/>
  </r>
  <r>
    <x v="1"/>
    <x v="10"/>
    <x v="44"/>
    <x v="11"/>
    <n v="39"/>
    <n v="1"/>
    <n v="1"/>
    <n v="0"/>
    <n v="0"/>
    <n v="24"/>
    <n v="6"/>
    <n v="1"/>
    <n v="1"/>
    <n v="0"/>
    <n v="0"/>
    <n v="0"/>
    <n v="0"/>
    <n v="136"/>
    <n v="92"/>
    <n v="18"/>
    <n v="1"/>
    <n v="1"/>
    <n v="399"/>
    <n v="194"/>
    <n v="82"/>
    <n v="24"/>
    <n v="1"/>
    <n v="438"/>
    <n v="257"/>
    <n v="72"/>
    <n v="16"/>
    <n v="1"/>
    <n v="67"/>
    <n v="25"/>
    <n v="4"/>
    <n v="12"/>
    <n v="1"/>
    <n v="28"/>
    <n v="20"/>
    <n v="3"/>
    <n v="0"/>
    <n v="0"/>
    <n v="0"/>
    <n v="0"/>
    <n v="0"/>
    <n v="0"/>
    <n v="0"/>
    <n v="0"/>
    <n v="0"/>
    <n v="0"/>
    <n v="0"/>
    <n v="0"/>
    <n v="0"/>
    <n v="0"/>
    <n v="0"/>
    <n v="0"/>
    <n v="0"/>
    <n v="0"/>
    <n v="1"/>
    <n v="0"/>
    <n v="30"/>
    <n v="0"/>
    <n v="113"/>
    <n v="278"/>
    <n v="339"/>
    <n v="47"/>
    <n v="24"/>
    <n v="1693"/>
    <n v="615"/>
    <n v="0"/>
    <n v="266"/>
    <n v="330"/>
    <n v="24"/>
    <n v="999"/>
  </r>
  <r>
    <x v="1"/>
    <x v="10"/>
    <x v="44"/>
    <x v="12"/>
    <n v="39"/>
    <n v="1"/>
    <n v="1"/>
    <n v="0"/>
    <n v="0"/>
    <n v="24"/>
    <n v="6"/>
    <n v="1"/>
    <n v="1"/>
    <n v="0"/>
    <n v="0"/>
    <n v="0"/>
    <n v="0"/>
    <n v="138"/>
    <n v="95"/>
    <n v="18"/>
    <n v="1"/>
    <n v="2"/>
    <n v="393"/>
    <n v="199"/>
    <n v="81"/>
    <n v="24"/>
    <n v="1"/>
    <n v="438"/>
    <n v="265"/>
    <n v="72"/>
    <n v="16"/>
    <n v="1"/>
    <n v="68"/>
    <n v="27"/>
    <n v="4"/>
    <n v="12"/>
    <n v="1"/>
    <n v="28"/>
    <n v="20"/>
    <n v="3"/>
    <n v="0"/>
    <n v="0"/>
    <n v="0"/>
    <n v="0"/>
    <n v="0"/>
    <n v="0"/>
    <n v="0"/>
    <n v="0"/>
    <n v="0"/>
    <n v="0"/>
    <n v="0"/>
    <n v="0"/>
    <n v="0"/>
    <n v="0"/>
    <n v="0"/>
    <n v="0"/>
    <n v="0"/>
    <n v="0"/>
    <n v="1"/>
    <n v="0"/>
    <n v="30"/>
    <n v="0"/>
    <n v="114"/>
    <n v="273"/>
    <n v="339"/>
    <n v="50"/>
    <n v="24"/>
    <n v="1697"/>
    <n v="646"/>
    <n v="0"/>
    <n v="267"/>
    <n v="329"/>
    <n v="25"/>
    <n v="1003"/>
  </r>
  <r>
    <x v="1"/>
    <x v="10"/>
    <x v="44"/>
    <x v="13"/>
    <n v="39"/>
    <n v="1"/>
    <n v="1"/>
    <n v="0"/>
    <n v="0"/>
    <n v="25"/>
    <n v="6"/>
    <n v="1"/>
    <n v="1"/>
    <n v="0"/>
    <n v="0"/>
    <n v="0"/>
    <n v="0"/>
    <n v="139"/>
    <n v="98"/>
    <n v="18"/>
    <n v="1"/>
    <n v="2"/>
    <n v="391"/>
    <n v="198"/>
    <n v="82"/>
    <n v="24"/>
    <n v="1"/>
    <n v="436"/>
    <n v="267"/>
    <n v="71"/>
    <n v="16"/>
    <n v="1"/>
    <n v="67"/>
    <n v="26"/>
    <n v="4"/>
    <n v="12"/>
    <n v="1"/>
    <n v="28"/>
    <n v="20"/>
    <n v="3"/>
    <n v="0"/>
    <n v="0"/>
    <n v="0"/>
    <n v="0"/>
    <n v="0"/>
    <n v="0"/>
    <n v="0"/>
    <n v="0"/>
    <n v="0"/>
    <n v="0"/>
    <n v="0"/>
    <n v="0"/>
    <n v="0"/>
    <n v="0"/>
    <n v="0"/>
    <n v="0"/>
    <n v="0"/>
    <n v="0"/>
    <n v="1"/>
    <n v="0"/>
    <n v="30"/>
    <n v="0"/>
    <n v="115"/>
    <n v="271"/>
    <n v="339"/>
    <n v="49"/>
    <n v="24"/>
    <n v="1701"/>
    <n v="659"/>
    <n v="0"/>
    <n v="263"/>
    <n v="327"/>
    <n v="26"/>
    <n v="1013"/>
  </r>
  <r>
    <x v="1"/>
    <x v="10"/>
    <x v="44"/>
    <x v="14"/>
    <n v="39"/>
    <n v="1"/>
    <n v="1"/>
    <n v="0"/>
    <n v="0"/>
    <n v="26"/>
    <n v="6"/>
    <n v="1"/>
    <n v="1"/>
    <n v="1"/>
    <n v="1"/>
    <n v="0"/>
    <n v="0"/>
    <n v="138"/>
    <n v="99"/>
    <n v="18"/>
    <n v="1"/>
    <n v="2"/>
    <n v="396"/>
    <n v="201"/>
    <n v="84"/>
    <n v="24"/>
    <n v="1"/>
    <n v="436"/>
    <n v="268"/>
    <n v="72"/>
    <n v="15"/>
    <n v="1"/>
    <n v="67"/>
    <n v="26"/>
    <n v="4"/>
    <n v="12"/>
    <n v="1"/>
    <n v="28"/>
    <n v="20"/>
    <n v="3"/>
    <n v="0"/>
    <n v="0"/>
    <n v="0"/>
    <n v="0"/>
    <n v="0"/>
    <n v="0"/>
    <n v="0"/>
    <n v="0"/>
    <n v="0"/>
    <n v="0"/>
    <n v="0"/>
    <n v="0"/>
    <n v="0"/>
    <n v="0"/>
    <n v="0"/>
    <n v="0"/>
    <n v="0"/>
    <n v="0"/>
    <n v="1"/>
    <n v="0"/>
    <n v="30"/>
    <n v="1"/>
    <n v="114"/>
    <n v="274"/>
    <n v="338"/>
    <n v="49"/>
    <n v="24"/>
    <n v="1704"/>
    <n v="670"/>
    <n v="0"/>
    <n v="260"/>
    <n v="325"/>
    <n v="27"/>
    <n v="1017"/>
  </r>
  <r>
    <x v="1"/>
    <x v="10"/>
    <x v="44"/>
    <x v="15"/>
    <n v="40"/>
    <n v="1"/>
    <n v="1"/>
    <n v="0"/>
    <n v="0"/>
    <n v="27"/>
    <n v="6"/>
    <n v="1"/>
    <n v="1"/>
    <n v="1"/>
    <n v="1"/>
    <n v="0"/>
    <n v="0"/>
    <n v="139"/>
    <n v="100"/>
    <n v="18"/>
    <n v="1"/>
    <n v="2"/>
    <n v="397"/>
    <n v="202"/>
    <n v="84"/>
    <n v="23"/>
    <n v="1"/>
    <n v="436"/>
    <n v="269"/>
    <n v="72"/>
    <n v="16"/>
    <n v="1"/>
    <n v="67"/>
    <n v="26"/>
    <n v="4"/>
    <n v="12"/>
    <n v="1"/>
    <n v="28"/>
    <n v="20"/>
    <n v="3"/>
    <n v="0"/>
    <n v="0"/>
    <n v="0"/>
    <n v="0"/>
    <n v="0"/>
    <n v="0"/>
    <n v="0"/>
    <n v="0"/>
    <n v="0"/>
    <n v="0"/>
    <n v="0"/>
    <n v="0"/>
    <n v="0"/>
    <n v="0"/>
    <n v="0"/>
    <n v="0"/>
    <n v="0"/>
    <n v="0"/>
    <n v="1"/>
    <n v="0"/>
    <n v="31"/>
    <n v="1"/>
    <n v="115"/>
    <n v="275"/>
    <n v="337"/>
    <n v="49"/>
    <n v="24"/>
    <n v="1709"/>
    <n v="680"/>
    <n v="0"/>
    <n v="260"/>
    <n v="325"/>
    <n v="29"/>
    <n v="1018"/>
  </r>
  <r>
    <x v="1"/>
    <x v="10"/>
    <x v="44"/>
    <x v="16"/>
    <n v="41"/>
    <n v="1"/>
    <n v="1"/>
    <n v="0"/>
    <n v="0"/>
    <n v="27"/>
    <n v="6"/>
    <n v="1"/>
    <n v="1"/>
    <n v="1"/>
    <n v="1"/>
    <n v="0"/>
    <n v="0"/>
    <n v="140"/>
    <n v="101"/>
    <n v="18"/>
    <n v="1"/>
    <n v="2"/>
    <n v="393"/>
    <n v="200"/>
    <n v="83"/>
    <n v="23"/>
    <n v="1"/>
    <n v="437"/>
    <n v="270"/>
    <n v="72"/>
    <n v="16"/>
    <n v="1"/>
    <n v="66"/>
    <n v="25"/>
    <n v="4"/>
    <n v="12"/>
    <n v="1"/>
    <n v="28"/>
    <n v="20"/>
    <n v="3"/>
    <n v="0"/>
    <n v="0"/>
    <n v="0"/>
    <n v="0"/>
    <n v="0"/>
    <n v="0"/>
    <n v="0"/>
    <n v="0"/>
    <n v="0"/>
    <n v="0"/>
    <n v="0"/>
    <n v="0"/>
    <n v="0"/>
    <n v="0"/>
    <n v="0"/>
    <n v="0"/>
    <n v="0"/>
    <n v="0"/>
    <n v="1"/>
    <n v="0"/>
    <n v="32"/>
    <n v="1"/>
    <n v="116"/>
    <n v="272"/>
    <n v="338"/>
    <n v="49"/>
    <n v="24"/>
    <n v="1710"/>
    <n v="686"/>
    <n v="0"/>
    <n v="260"/>
    <n v="323"/>
    <n v="29"/>
    <n v="1026"/>
  </r>
  <r>
    <x v="1"/>
    <x v="13"/>
    <x v="45"/>
    <x v="0"/>
    <n v="145"/>
    <n v="0"/>
    <n v="0"/>
    <n v="1"/>
    <n v="0"/>
    <n v="57"/>
    <n v="7"/>
    <n v="19"/>
    <n v="6"/>
    <n v="7"/>
    <n v="0"/>
    <n v="1"/>
    <n v="0"/>
    <n v="254"/>
    <n v="0"/>
    <n v="93"/>
    <n v="19"/>
    <n v="5"/>
    <n v="1100"/>
    <n v="0"/>
    <n v="58"/>
    <n v="202"/>
    <n v="70"/>
    <n v="785"/>
    <n v="38"/>
    <n v="20"/>
    <n v="140"/>
    <n v="78"/>
    <n v="126"/>
    <n v="0"/>
    <n v="1"/>
    <n v="36"/>
    <n v="8"/>
    <n v="40"/>
    <n v="0"/>
    <n v="2"/>
    <n v="1"/>
    <n v="0"/>
    <n v="0"/>
    <n v="0"/>
    <n v="0"/>
    <n v="0"/>
    <n v="0"/>
    <n v="0"/>
    <n v="0"/>
    <n v="0"/>
    <n v="0"/>
    <n v="0"/>
    <n v="0"/>
    <n v="8"/>
    <n v="50"/>
    <n v="0"/>
    <n v="0"/>
    <n v="4"/>
    <m/>
    <m/>
    <m/>
    <m/>
    <m/>
    <m/>
    <m/>
    <m/>
    <m/>
    <m/>
    <m/>
    <m/>
    <m/>
    <m/>
    <m/>
    <m/>
  </r>
  <r>
    <x v="1"/>
    <x v="13"/>
    <x v="45"/>
    <x v="1"/>
    <n v="147"/>
    <n v="0"/>
    <n v="0"/>
    <n v="1"/>
    <n v="0"/>
    <n v="59"/>
    <n v="7"/>
    <n v="19"/>
    <n v="6"/>
    <n v="7"/>
    <n v="0"/>
    <n v="1"/>
    <n v="0"/>
    <n v="252"/>
    <n v="0"/>
    <n v="128"/>
    <n v="19"/>
    <n v="4"/>
    <n v="1101"/>
    <n v="0"/>
    <n v="111"/>
    <n v="202"/>
    <n v="70"/>
    <n v="789"/>
    <n v="50"/>
    <n v="20"/>
    <n v="139"/>
    <n v="79"/>
    <n v="128"/>
    <n v="0"/>
    <n v="1"/>
    <n v="36"/>
    <n v="7"/>
    <n v="42"/>
    <n v="0"/>
    <n v="2"/>
    <n v="1"/>
    <n v="0"/>
    <n v="0"/>
    <n v="0"/>
    <n v="0"/>
    <n v="0"/>
    <n v="0"/>
    <n v="0"/>
    <n v="0"/>
    <n v="0"/>
    <n v="0"/>
    <n v="0"/>
    <n v="0"/>
    <n v="8"/>
    <n v="50"/>
    <n v="0"/>
    <n v="0"/>
    <n v="4"/>
    <m/>
    <m/>
    <m/>
    <m/>
    <m/>
    <m/>
    <m/>
    <m/>
    <m/>
    <m/>
    <m/>
    <m/>
    <m/>
    <m/>
    <m/>
    <m/>
  </r>
  <r>
    <x v="1"/>
    <x v="13"/>
    <x v="45"/>
    <x v="2"/>
    <n v="147"/>
    <n v="0"/>
    <n v="0"/>
    <n v="1"/>
    <n v="0"/>
    <n v="60"/>
    <n v="7"/>
    <n v="19"/>
    <n v="6"/>
    <n v="7"/>
    <n v="1"/>
    <n v="0"/>
    <n v="0"/>
    <n v="251"/>
    <n v="144"/>
    <n v="8"/>
    <n v="18"/>
    <n v="4"/>
    <n v="1103"/>
    <n v="159"/>
    <n v="49"/>
    <n v="201"/>
    <n v="69"/>
    <n v="787"/>
    <n v="70"/>
    <n v="20"/>
    <n v="138"/>
    <n v="79"/>
    <n v="129"/>
    <n v="5"/>
    <n v="0"/>
    <n v="37"/>
    <n v="7"/>
    <n v="42"/>
    <n v="3"/>
    <n v="4"/>
    <n v="1"/>
    <n v="0"/>
    <n v="0"/>
    <n v="0"/>
    <n v="0"/>
    <n v="0"/>
    <n v="0"/>
    <n v="0"/>
    <n v="0"/>
    <n v="0"/>
    <n v="0"/>
    <n v="0"/>
    <n v="0"/>
    <n v="0"/>
    <n v="0"/>
    <n v="0"/>
    <n v="0"/>
    <n v="0"/>
    <n v="0"/>
    <n v="1"/>
    <n v="112"/>
    <n v="7"/>
    <n v="218"/>
    <n v="727"/>
    <n v="519"/>
    <n v="81"/>
    <n v="35"/>
    <m/>
    <m/>
    <m/>
    <m/>
    <m/>
    <m/>
    <m/>
  </r>
  <r>
    <x v="1"/>
    <x v="13"/>
    <x v="45"/>
    <x v="3"/>
    <n v="146"/>
    <n v="0"/>
    <n v="0"/>
    <n v="1"/>
    <n v="0"/>
    <n v="63"/>
    <n v="7"/>
    <n v="19"/>
    <n v="6"/>
    <n v="7"/>
    <n v="1"/>
    <n v="0"/>
    <n v="0"/>
    <n v="252"/>
    <n v="152"/>
    <n v="8"/>
    <n v="18"/>
    <n v="4"/>
    <n v="1106"/>
    <n v="184"/>
    <n v="49"/>
    <n v="204"/>
    <n v="68"/>
    <n v="790"/>
    <n v="85"/>
    <n v="20"/>
    <n v="138"/>
    <n v="82"/>
    <n v="130"/>
    <n v="5"/>
    <n v="0"/>
    <n v="35"/>
    <n v="7"/>
    <n v="42"/>
    <n v="4"/>
    <n v="4"/>
    <n v="1"/>
    <n v="0"/>
    <n v="0"/>
    <n v="0"/>
    <n v="0"/>
    <n v="0"/>
    <n v="0"/>
    <n v="0"/>
    <n v="0"/>
    <n v="0"/>
    <n v="0"/>
    <n v="0"/>
    <n v="0"/>
    <n v="0"/>
    <n v="0"/>
    <n v="0"/>
    <n v="0"/>
    <n v="0"/>
    <n v="0"/>
    <n v="1"/>
    <n v="112"/>
    <n v="7"/>
    <n v="219"/>
    <n v="729"/>
    <n v="520"/>
    <n v="83"/>
    <n v="35"/>
    <m/>
    <m/>
    <m/>
    <m/>
    <m/>
    <m/>
    <m/>
  </r>
  <r>
    <x v="1"/>
    <x v="13"/>
    <x v="45"/>
    <x v="4"/>
    <n v="146"/>
    <n v="0"/>
    <n v="0"/>
    <n v="1"/>
    <n v="0"/>
    <n v="66"/>
    <n v="7"/>
    <n v="19"/>
    <n v="6"/>
    <n v="7"/>
    <n v="1"/>
    <n v="0"/>
    <n v="0"/>
    <n v="252"/>
    <n v="160"/>
    <n v="8"/>
    <n v="18"/>
    <n v="4"/>
    <n v="1107"/>
    <n v="208"/>
    <n v="49"/>
    <n v="201"/>
    <n v="67"/>
    <n v="787"/>
    <n v="107"/>
    <n v="20"/>
    <n v="137"/>
    <n v="79"/>
    <n v="132"/>
    <n v="12"/>
    <n v="0"/>
    <n v="35"/>
    <n v="7"/>
    <n v="43"/>
    <n v="5"/>
    <n v="4"/>
    <n v="1"/>
    <n v="0"/>
    <n v="0"/>
    <n v="0"/>
    <n v="0"/>
    <n v="0"/>
    <n v="0"/>
    <n v="0"/>
    <n v="0"/>
    <n v="0"/>
    <n v="0"/>
    <n v="0"/>
    <n v="0"/>
    <n v="0"/>
    <n v="0"/>
    <n v="0"/>
    <n v="0"/>
    <n v="0"/>
    <n v="0"/>
    <n v="1"/>
    <n v="112"/>
    <n v="7"/>
    <n v="219"/>
    <n v="732"/>
    <n v="522"/>
    <n v="85"/>
    <n v="36"/>
    <m/>
    <m/>
    <m/>
    <m/>
    <m/>
    <m/>
    <m/>
  </r>
  <r>
    <x v="1"/>
    <x v="13"/>
    <x v="45"/>
    <x v="5"/>
    <n v="146"/>
    <n v="0"/>
    <n v="0"/>
    <n v="1"/>
    <n v="1"/>
    <n v="70"/>
    <n v="6"/>
    <n v="19"/>
    <n v="6"/>
    <n v="7"/>
    <n v="4"/>
    <n v="0"/>
    <n v="0"/>
    <n v="249"/>
    <n v="167"/>
    <n v="7"/>
    <n v="17"/>
    <n v="4"/>
    <n v="1107"/>
    <n v="273"/>
    <n v="47"/>
    <n v="198"/>
    <n v="67"/>
    <n v="790"/>
    <n v="141"/>
    <n v="21"/>
    <n v="135"/>
    <n v="79"/>
    <n v="132"/>
    <n v="17"/>
    <n v="0"/>
    <n v="34"/>
    <n v="7"/>
    <n v="44"/>
    <n v="11"/>
    <n v="4"/>
    <n v="1"/>
    <n v="0"/>
    <n v="0"/>
    <n v="0"/>
    <n v="0"/>
    <n v="0"/>
    <n v="0"/>
    <n v="0"/>
    <n v="0"/>
    <n v="0"/>
    <n v="0"/>
    <n v="0"/>
    <n v="0"/>
    <n v="0"/>
    <n v="0"/>
    <n v="0"/>
    <n v="0"/>
    <n v="0"/>
    <n v="0"/>
    <n v="1"/>
    <n v="112"/>
    <n v="7"/>
    <n v="217"/>
    <n v="734"/>
    <n v="527"/>
    <n v="86"/>
    <n v="37"/>
    <m/>
    <m/>
    <m/>
    <m/>
    <m/>
    <m/>
    <m/>
  </r>
  <r>
    <x v="1"/>
    <x v="13"/>
    <x v="45"/>
    <x v="6"/>
    <n v="146"/>
    <n v="0"/>
    <n v="0"/>
    <n v="1"/>
    <n v="1"/>
    <n v="76"/>
    <n v="6"/>
    <n v="19"/>
    <n v="6"/>
    <n v="7"/>
    <n v="4"/>
    <n v="0"/>
    <n v="0"/>
    <n v="249"/>
    <n v="170"/>
    <n v="7"/>
    <n v="16"/>
    <n v="5"/>
    <n v="1105"/>
    <n v="347"/>
    <n v="47"/>
    <n v="197"/>
    <n v="65"/>
    <n v="792"/>
    <n v="200"/>
    <n v="21"/>
    <n v="134"/>
    <n v="78"/>
    <n v="132"/>
    <n v="20"/>
    <n v="0"/>
    <n v="34"/>
    <n v="7"/>
    <n v="43"/>
    <n v="11"/>
    <n v="4"/>
    <n v="1"/>
    <n v="0"/>
    <n v="0"/>
    <n v="0"/>
    <n v="0"/>
    <n v="0"/>
    <n v="0"/>
    <n v="0"/>
    <n v="0"/>
    <n v="0"/>
    <n v="0"/>
    <n v="0"/>
    <n v="0"/>
    <n v="0"/>
    <n v="0"/>
    <n v="0"/>
    <n v="0"/>
    <n v="0"/>
    <n v="0"/>
    <n v="1"/>
    <n v="112"/>
    <n v="7"/>
    <n v="217"/>
    <n v="735"/>
    <n v="533"/>
    <n v="86"/>
    <n v="36"/>
    <m/>
    <m/>
    <m/>
    <m/>
    <m/>
    <m/>
    <m/>
  </r>
  <r>
    <x v="1"/>
    <x v="13"/>
    <x v="45"/>
    <x v="7"/>
    <n v="147"/>
    <n v="0"/>
    <n v="0"/>
    <n v="1"/>
    <n v="1"/>
    <n v="81"/>
    <n v="6"/>
    <n v="19"/>
    <n v="6"/>
    <n v="7"/>
    <n v="4"/>
    <n v="0"/>
    <n v="0"/>
    <n v="248"/>
    <n v="176"/>
    <n v="7"/>
    <n v="16"/>
    <n v="5"/>
    <n v="1103"/>
    <n v="382"/>
    <n v="48"/>
    <n v="195"/>
    <n v="64"/>
    <n v="794"/>
    <n v="289"/>
    <n v="21"/>
    <n v="132"/>
    <n v="78"/>
    <n v="132"/>
    <n v="31"/>
    <n v="0"/>
    <n v="34"/>
    <n v="7"/>
    <n v="42"/>
    <n v="12"/>
    <n v="4"/>
    <n v="1"/>
    <n v="0"/>
    <n v="0"/>
    <n v="0"/>
    <n v="0"/>
    <n v="0"/>
    <n v="0"/>
    <n v="0"/>
    <n v="0"/>
    <n v="0"/>
    <n v="0"/>
    <n v="0"/>
    <n v="0"/>
    <n v="0"/>
    <n v="0"/>
    <n v="0"/>
    <n v="0"/>
    <n v="0"/>
    <n v="0"/>
    <n v="1"/>
    <n v="112"/>
    <n v="7"/>
    <n v="216"/>
    <n v="736"/>
    <n v="535"/>
    <n v="86"/>
    <n v="35"/>
    <m/>
    <m/>
    <m/>
    <m/>
    <m/>
    <m/>
    <m/>
  </r>
  <r>
    <x v="1"/>
    <x v="13"/>
    <x v="45"/>
    <x v="8"/>
    <n v="147"/>
    <n v="2"/>
    <n v="2"/>
    <n v="1"/>
    <n v="1"/>
    <n v="85"/>
    <n v="6"/>
    <n v="19"/>
    <n v="6"/>
    <n v="7"/>
    <n v="4"/>
    <n v="0"/>
    <n v="0"/>
    <n v="247"/>
    <n v="179"/>
    <n v="7"/>
    <n v="15"/>
    <n v="5"/>
    <n v="1106"/>
    <n v="429"/>
    <n v="48"/>
    <n v="194"/>
    <n v="62"/>
    <n v="792"/>
    <n v="338"/>
    <n v="21"/>
    <n v="131"/>
    <n v="77"/>
    <n v="134"/>
    <n v="40"/>
    <n v="0"/>
    <n v="35"/>
    <n v="7"/>
    <n v="42"/>
    <n v="18"/>
    <n v="5"/>
    <n v="0"/>
    <n v="0"/>
    <n v="0"/>
    <n v="0"/>
    <n v="0"/>
    <n v="0"/>
    <n v="0"/>
    <n v="0"/>
    <n v="0"/>
    <n v="0"/>
    <n v="0"/>
    <n v="0"/>
    <n v="0"/>
    <n v="0"/>
    <n v="0"/>
    <n v="0"/>
    <n v="0"/>
    <n v="0"/>
    <n v="2"/>
    <n v="1"/>
    <n v="113"/>
    <n v="7"/>
    <n v="216"/>
    <n v="742"/>
    <n v="537"/>
    <n v="87"/>
    <n v="35"/>
    <n v="4538"/>
    <n v="923"/>
    <n v="0"/>
    <n v="34"/>
    <n v="488"/>
    <n v="1209"/>
    <n v="2601"/>
  </r>
  <r>
    <x v="1"/>
    <x v="13"/>
    <x v="45"/>
    <x v="9"/>
    <n v="147"/>
    <n v="2"/>
    <n v="2"/>
    <n v="1"/>
    <n v="1"/>
    <n v="86"/>
    <n v="6"/>
    <n v="19"/>
    <n v="6"/>
    <n v="8"/>
    <n v="6"/>
    <n v="0"/>
    <n v="1"/>
    <n v="246"/>
    <n v="185"/>
    <n v="7"/>
    <n v="15"/>
    <n v="5"/>
    <n v="1097"/>
    <n v="477"/>
    <n v="48"/>
    <n v="190"/>
    <n v="61"/>
    <n v="794"/>
    <n v="369"/>
    <n v="20"/>
    <n v="131"/>
    <n v="78"/>
    <n v="135"/>
    <n v="46"/>
    <n v="0"/>
    <n v="36"/>
    <n v="7"/>
    <n v="41"/>
    <n v="25"/>
    <n v="5"/>
    <n v="0"/>
    <n v="0"/>
    <n v="0"/>
    <n v="0"/>
    <n v="0"/>
    <n v="0"/>
    <n v="0"/>
    <n v="0"/>
    <n v="0"/>
    <n v="0"/>
    <n v="0"/>
    <n v="0"/>
    <n v="0"/>
    <n v="0"/>
    <n v="0"/>
    <n v="0"/>
    <n v="0"/>
    <n v="0"/>
    <n v="2"/>
    <n v="1"/>
    <n v="114"/>
    <n v="7"/>
    <n v="215"/>
    <n v="743"/>
    <n v="539"/>
    <n v="88"/>
    <n v="35"/>
    <n v="4531"/>
    <n v="1281"/>
    <n v="0"/>
    <n v="33"/>
    <n v="485"/>
    <n v="1198"/>
    <n v="2612"/>
  </r>
  <r>
    <x v="1"/>
    <x v="13"/>
    <x v="45"/>
    <x v="10"/>
    <n v="147"/>
    <n v="2"/>
    <n v="2"/>
    <n v="1"/>
    <n v="1"/>
    <n v="87"/>
    <n v="6"/>
    <n v="18"/>
    <n v="6"/>
    <n v="8"/>
    <n v="7"/>
    <n v="0"/>
    <n v="1"/>
    <n v="246"/>
    <n v="185"/>
    <n v="7"/>
    <n v="15"/>
    <n v="5"/>
    <n v="1098"/>
    <n v="498"/>
    <n v="48"/>
    <n v="190"/>
    <n v="60"/>
    <n v="795"/>
    <n v="377"/>
    <n v="19"/>
    <n v="131"/>
    <n v="78"/>
    <n v="135"/>
    <n v="48"/>
    <n v="0"/>
    <n v="35"/>
    <n v="7"/>
    <n v="40"/>
    <n v="28"/>
    <n v="5"/>
    <n v="0"/>
    <n v="0"/>
    <n v="0"/>
    <n v="0"/>
    <n v="0"/>
    <n v="0"/>
    <n v="0"/>
    <n v="0"/>
    <n v="0"/>
    <n v="0"/>
    <n v="0"/>
    <n v="0"/>
    <n v="0"/>
    <n v="0"/>
    <n v="0"/>
    <n v="0"/>
    <n v="0"/>
    <n v="0"/>
    <n v="2"/>
    <n v="1"/>
    <n v="114"/>
    <n v="7"/>
    <n v="215"/>
    <n v="746"/>
    <n v="541"/>
    <n v="88"/>
    <n v="34"/>
    <n v="4533"/>
    <n v="1364"/>
    <n v="0"/>
    <n v="32"/>
    <n v="482"/>
    <n v="1197"/>
    <n v="2621"/>
  </r>
  <r>
    <x v="1"/>
    <x v="13"/>
    <x v="45"/>
    <x v="11"/>
    <n v="148"/>
    <n v="2"/>
    <n v="2"/>
    <n v="1"/>
    <n v="1"/>
    <n v="88"/>
    <n v="7"/>
    <n v="18"/>
    <n v="6"/>
    <n v="8"/>
    <n v="7"/>
    <n v="0"/>
    <n v="1"/>
    <n v="246"/>
    <n v="186"/>
    <n v="7"/>
    <n v="15"/>
    <n v="5"/>
    <n v="1094"/>
    <n v="512"/>
    <n v="47"/>
    <n v="190"/>
    <n v="57"/>
    <n v="799"/>
    <n v="391"/>
    <n v="19"/>
    <n v="130"/>
    <n v="79"/>
    <n v="140"/>
    <n v="53"/>
    <n v="0"/>
    <n v="36"/>
    <n v="8"/>
    <n v="40"/>
    <n v="29"/>
    <n v="5"/>
    <n v="0"/>
    <n v="0"/>
    <n v="0"/>
    <n v="0"/>
    <n v="0"/>
    <n v="0"/>
    <n v="0"/>
    <n v="0"/>
    <n v="0"/>
    <n v="0"/>
    <n v="0"/>
    <n v="0"/>
    <n v="0"/>
    <n v="0"/>
    <n v="0"/>
    <n v="0"/>
    <n v="0"/>
    <n v="0"/>
    <n v="2"/>
    <n v="1"/>
    <n v="114"/>
    <n v="7"/>
    <n v="216"/>
    <n v="747"/>
    <n v="546"/>
    <n v="92"/>
    <n v="34"/>
    <n v="4550"/>
    <n v="1476"/>
    <n v="0"/>
    <n v="32"/>
    <n v="478"/>
    <n v="1199"/>
    <n v="2646"/>
  </r>
  <r>
    <x v="1"/>
    <x v="13"/>
    <x v="45"/>
    <x v="12"/>
    <n v="149"/>
    <n v="2"/>
    <n v="2"/>
    <n v="1"/>
    <n v="1"/>
    <n v="89"/>
    <n v="7"/>
    <n v="18"/>
    <n v="6"/>
    <n v="8"/>
    <n v="7"/>
    <n v="0"/>
    <n v="1"/>
    <n v="247"/>
    <n v="188"/>
    <n v="7"/>
    <n v="15"/>
    <n v="5"/>
    <n v="1089"/>
    <n v="516"/>
    <n v="47"/>
    <n v="188"/>
    <n v="57"/>
    <n v="796"/>
    <n v="396"/>
    <n v="19"/>
    <n v="129"/>
    <n v="77"/>
    <n v="142"/>
    <n v="57"/>
    <n v="0"/>
    <n v="36"/>
    <n v="8"/>
    <n v="39"/>
    <n v="28"/>
    <n v="5"/>
    <n v="0"/>
    <n v="0"/>
    <n v="0"/>
    <n v="0"/>
    <n v="0"/>
    <n v="0"/>
    <n v="0"/>
    <n v="0"/>
    <n v="0"/>
    <n v="0"/>
    <n v="0"/>
    <n v="0"/>
    <n v="0"/>
    <n v="0"/>
    <n v="0"/>
    <n v="0"/>
    <n v="0"/>
    <n v="0"/>
    <n v="2"/>
    <n v="1"/>
    <n v="115"/>
    <n v="7"/>
    <n v="217"/>
    <n v="745"/>
    <n v="545"/>
    <n v="95"/>
    <n v="33"/>
    <n v="4545"/>
    <n v="1554"/>
    <n v="0"/>
    <n v="32"/>
    <n v="476"/>
    <n v="1185"/>
    <n v="2654"/>
  </r>
  <r>
    <x v="1"/>
    <x v="13"/>
    <x v="45"/>
    <x v="13"/>
    <n v="151"/>
    <n v="2"/>
    <n v="2"/>
    <n v="1"/>
    <n v="1"/>
    <n v="91"/>
    <n v="7"/>
    <n v="18"/>
    <n v="7"/>
    <n v="7"/>
    <n v="6"/>
    <n v="0"/>
    <n v="1"/>
    <n v="248"/>
    <n v="190"/>
    <n v="7"/>
    <n v="15"/>
    <n v="5"/>
    <n v="1087"/>
    <n v="524"/>
    <n v="47"/>
    <n v="186"/>
    <n v="53"/>
    <n v="800"/>
    <n v="400"/>
    <n v="19"/>
    <n v="129"/>
    <n v="79"/>
    <n v="143"/>
    <n v="57"/>
    <n v="0"/>
    <n v="35"/>
    <n v="9"/>
    <n v="38"/>
    <n v="27"/>
    <n v="5"/>
    <n v="0"/>
    <n v="0"/>
    <n v="0"/>
    <n v="0"/>
    <n v="0"/>
    <n v="0"/>
    <n v="0"/>
    <n v="0"/>
    <n v="0"/>
    <n v="0"/>
    <n v="0"/>
    <n v="0"/>
    <n v="0"/>
    <n v="0"/>
    <n v="0"/>
    <n v="0"/>
    <n v="0"/>
    <n v="0"/>
    <n v="2"/>
    <n v="1"/>
    <n v="116"/>
    <n v="6"/>
    <n v="218"/>
    <n v="747"/>
    <n v="546"/>
    <n v="95"/>
    <n v="32"/>
    <n v="4548"/>
    <n v="1583"/>
    <n v="0"/>
    <n v="32"/>
    <n v="473"/>
    <n v="1176"/>
    <n v="2663"/>
  </r>
  <r>
    <x v="1"/>
    <x v="13"/>
    <x v="45"/>
    <x v="14"/>
    <n v="152"/>
    <n v="2"/>
    <n v="2"/>
    <n v="1"/>
    <n v="1"/>
    <n v="92"/>
    <n v="7"/>
    <n v="17"/>
    <n v="7"/>
    <n v="7"/>
    <n v="6"/>
    <n v="0"/>
    <n v="1"/>
    <n v="250"/>
    <n v="193"/>
    <n v="7"/>
    <n v="15"/>
    <n v="5"/>
    <n v="1083"/>
    <n v="526"/>
    <n v="48"/>
    <n v="185"/>
    <n v="51"/>
    <n v="801"/>
    <n v="410"/>
    <n v="19"/>
    <n v="130"/>
    <n v="79"/>
    <n v="143"/>
    <n v="58"/>
    <n v="0"/>
    <n v="35"/>
    <n v="8"/>
    <n v="38"/>
    <n v="27"/>
    <n v="5"/>
    <n v="0"/>
    <n v="0"/>
    <n v="0"/>
    <n v="0"/>
    <n v="0"/>
    <n v="0"/>
    <n v="0"/>
    <n v="0"/>
    <n v="0"/>
    <n v="0"/>
    <n v="0"/>
    <n v="0"/>
    <n v="0"/>
    <n v="0"/>
    <n v="0"/>
    <n v="0"/>
    <n v="0"/>
    <n v="0"/>
    <n v="2"/>
    <n v="1"/>
    <n v="118"/>
    <n v="6"/>
    <n v="220"/>
    <n v="743"/>
    <n v="546"/>
    <n v="95"/>
    <n v="32"/>
    <n v="4533"/>
    <n v="1621"/>
    <n v="0"/>
    <n v="31"/>
    <n v="469"/>
    <n v="1165"/>
    <n v="2656"/>
  </r>
  <r>
    <x v="1"/>
    <x v="13"/>
    <x v="45"/>
    <x v="15"/>
    <n v="153"/>
    <n v="2"/>
    <n v="2"/>
    <n v="1"/>
    <n v="1"/>
    <n v="93"/>
    <n v="7"/>
    <n v="17"/>
    <n v="7"/>
    <n v="7"/>
    <n v="6"/>
    <n v="0"/>
    <n v="1"/>
    <n v="250"/>
    <n v="193"/>
    <n v="7"/>
    <n v="15"/>
    <n v="5"/>
    <n v="1084"/>
    <n v="542"/>
    <n v="47"/>
    <n v="185"/>
    <n v="50"/>
    <n v="801"/>
    <n v="415"/>
    <n v="20"/>
    <n v="129"/>
    <n v="78"/>
    <n v="144"/>
    <n v="59"/>
    <n v="0"/>
    <n v="36"/>
    <n v="8"/>
    <n v="38"/>
    <n v="27"/>
    <n v="5"/>
    <n v="0"/>
    <n v="0"/>
    <n v="0"/>
    <n v="0"/>
    <n v="0"/>
    <n v="0"/>
    <n v="0"/>
    <n v="0"/>
    <n v="0"/>
    <n v="0"/>
    <n v="0"/>
    <n v="0"/>
    <n v="0"/>
    <n v="0"/>
    <n v="0"/>
    <n v="0"/>
    <n v="0"/>
    <n v="0"/>
    <n v="2"/>
    <n v="1"/>
    <n v="119"/>
    <n v="6"/>
    <n v="220"/>
    <n v="747"/>
    <n v="546"/>
    <n v="95"/>
    <n v="32"/>
    <n v="4542"/>
    <n v="1655"/>
    <n v="0"/>
    <n v="33"/>
    <n v="469"/>
    <n v="1160"/>
    <n v="2666"/>
  </r>
  <r>
    <x v="1"/>
    <x v="13"/>
    <x v="45"/>
    <x v="16"/>
    <n v="152"/>
    <n v="1"/>
    <n v="1"/>
    <n v="0"/>
    <n v="0"/>
    <n v="93"/>
    <n v="7"/>
    <n v="17"/>
    <n v="7"/>
    <n v="6"/>
    <n v="5"/>
    <n v="0"/>
    <n v="1"/>
    <n v="249"/>
    <n v="195"/>
    <n v="7"/>
    <n v="15"/>
    <n v="4"/>
    <n v="1084"/>
    <n v="549"/>
    <n v="47"/>
    <n v="185"/>
    <n v="49"/>
    <n v="797"/>
    <n v="413"/>
    <n v="20"/>
    <n v="127"/>
    <n v="77"/>
    <n v="143"/>
    <n v="60"/>
    <n v="0"/>
    <n v="34"/>
    <n v="8"/>
    <n v="36"/>
    <n v="25"/>
    <n v="5"/>
    <n v="0"/>
    <n v="0"/>
    <n v="0"/>
    <n v="0"/>
    <n v="0"/>
    <n v="0"/>
    <n v="0"/>
    <n v="0"/>
    <n v="0"/>
    <n v="0"/>
    <n v="0"/>
    <n v="0"/>
    <n v="0"/>
    <n v="0"/>
    <n v="0"/>
    <n v="0"/>
    <n v="0"/>
    <n v="0"/>
    <n v="1"/>
    <n v="0"/>
    <n v="118"/>
    <n v="5"/>
    <n v="220"/>
    <n v="748"/>
    <n v="545"/>
    <n v="97"/>
    <n v="30"/>
    <n v="4531"/>
    <n v="1671"/>
    <n v="0"/>
    <n v="33"/>
    <n v="468"/>
    <n v="1159"/>
    <n v="2664"/>
  </r>
  <r>
    <x v="1"/>
    <x v="10"/>
    <x v="46"/>
    <x v="0"/>
    <n v="67"/>
    <n v="3"/>
    <n v="1"/>
    <n v="0"/>
    <n v="0"/>
    <n v="17"/>
    <n v="8"/>
    <n v="5"/>
    <n v="2"/>
    <n v="7"/>
    <n v="0"/>
    <n v="0"/>
    <n v="0"/>
    <n v="351"/>
    <n v="0"/>
    <n v="108"/>
    <n v="11"/>
    <n v="0"/>
    <n v="930"/>
    <n v="0"/>
    <n v="38"/>
    <n v="145"/>
    <n v="8"/>
    <n v="647"/>
    <n v="16"/>
    <n v="75"/>
    <n v="137"/>
    <n v="12"/>
    <n v="35"/>
    <n v="0"/>
    <n v="0"/>
    <n v="11"/>
    <n v="2"/>
    <n v="52"/>
    <n v="0"/>
    <n v="0"/>
    <n v="4"/>
    <n v="0"/>
    <n v="0"/>
    <n v="0"/>
    <n v="0"/>
    <n v="0"/>
    <n v="0"/>
    <n v="0"/>
    <n v="0"/>
    <n v="0"/>
    <n v="0"/>
    <n v="0"/>
    <n v="0"/>
    <n v="45"/>
    <n v="179"/>
    <n v="0"/>
    <n v="9"/>
    <n v="10"/>
    <m/>
    <m/>
    <m/>
    <m/>
    <m/>
    <m/>
    <m/>
    <m/>
    <m/>
    <m/>
    <m/>
    <m/>
    <m/>
    <m/>
    <m/>
    <m/>
  </r>
  <r>
    <x v="1"/>
    <x v="10"/>
    <x v="46"/>
    <x v="1"/>
    <n v="67"/>
    <n v="3"/>
    <n v="1"/>
    <n v="0"/>
    <n v="0"/>
    <n v="18"/>
    <n v="8"/>
    <n v="5"/>
    <n v="2"/>
    <n v="7"/>
    <n v="0"/>
    <n v="2"/>
    <n v="0"/>
    <n v="351"/>
    <n v="0"/>
    <n v="146"/>
    <n v="10"/>
    <n v="0"/>
    <n v="930"/>
    <n v="0"/>
    <n v="60"/>
    <n v="140"/>
    <n v="8"/>
    <n v="647"/>
    <n v="24"/>
    <n v="75"/>
    <n v="137"/>
    <n v="12"/>
    <n v="35"/>
    <n v="0"/>
    <n v="0"/>
    <n v="11"/>
    <n v="2"/>
    <n v="51"/>
    <n v="0"/>
    <n v="4"/>
    <n v="4"/>
    <n v="0"/>
    <n v="0"/>
    <n v="0"/>
    <n v="0"/>
    <n v="0"/>
    <n v="0"/>
    <n v="0"/>
    <n v="0"/>
    <n v="0"/>
    <n v="0"/>
    <n v="0"/>
    <n v="0"/>
    <n v="46"/>
    <n v="181"/>
    <n v="0"/>
    <n v="8"/>
    <n v="9"/>
    <m/>
    <m/>
    <m/>
    <m/>
    <m/>
    <m/>
    <m/>
    <m/>
    <m/>
    <m/>
    <m/>
    <m/>
    <m/>
    <m/>
    <m/>
    <m/>
  </r>
  <r>
    <x v="1"/>
    <x v="10"/>
    <x v="46"/>
    <x v="2"/>
    <n v="67"/>
    <n v="3"/>
    <n v="1"/>
    <n v="0"/>
    <n v="0"/>
    <n v="19"/>
    <n v="8"/>
    <n v="5"/>
    <n v="2"/>
    <n v="7"/>
    <n v="3"/>
    <n v="0"/>
    <n v="0"/>
    <n v="349"/>
    <n v="170"/>
    <n v="44"/>
    <n v="10"/>
    <n v="0"/>
    <n v="931"/>
    <n v="105"/>
    <n v="177"/>
    <n v="139"/>
    <n v="8"/>
    <n v="645"/>
    <n v="28"/>
    <n v="74"/>
    <n v="136"/>
    <n v="13"/>
    <n v="35"/>
    <n v="0"/>
    <n v="8"/>
    <n v="11"/>
    <n v="2"/>
    <n v="51"/>
    <n v="4"/>
    <n v="9"/>
    <n v="4"/>
    <n v="0"/>
    <n v="0"/>
    <n v="0"/>
    <n v="0"/>
    <n v="0"/>
    <n v="0"/>
    <n v="0"/>
    <n v="0"/>
    <n v="0"/>
    <n v="0"/>
    <n v="0"/>
    <n v="0"/>
    <n v="0"/>
    <n v="0"/>
    <n v="0"/>
    <n v="0"/>
    <n v="0"/>
    <n v="3"/>
    <n v="0"/>
    <n v="48"/>
    <n v="7"/>
    <n v="284"/>
    <n v="551"/>
    <n v="391"/>
    <n v="12"/>
    <n v="36"/>
    <m/>
    <m/>
    <m/>
    <m/>
    <m/>
    <m/>
    <m/>
  </r>
  <r>
    <x v="1"/>
    <x v="10"/>
    <x v="46"/>
    <x v="3"/>
    <n v="68"/>
    <n v="3"/>
    <n v="1"/>
    <n v="0"/>
    <n v="0"/>
    <n v="20"/>
    <n v="8"/>
    <n v="5"/>
    <n v="2"/>
    <n v="7"/>
    <n v="3"/>
    <n v="0"/>
    <n v="0"/>
    <n v="348"/>
    <n v="179"/>
    <n v="45"/>
    <n v="9"/>
    <n v="0"/>
    <n v="929"/>
    <n v="131"/>
    <n v="178"/>
    <n v="133"/>
    <n v="8"/>
    <n v="647"/>
    <n v="35"/>
    <n v="75"/>
    <n v="137"/>
    <n v="12"/>
    <n v="36"/>
    <n v="0"/>
    <n v="8"/>
    <n v="11"/>
    <n v="2"/>
    <n v="51"/>
    <n v="4"/>
    <n v="9"/>
    <n v="4"/>
    <n v="0"/>
    <n v="0"/>
    <n v="0"/>
    <n v="0"/>
    <n v="0"/>
    <n v="0"/>
    <n v="0"/>
    <n v="0"/>
    <n v="0"/>
    <n v="0"/>
    <n v="0"/>
    <n v="0"/>
    <n v="0"/>
    <n v="0"/>
    <n v="0"/>
    <n v="0"/>
    <n v="0"/>
    <n v="3"/>
    <n v="0"/>
    <n v="49"/>
    <n v="7"/>
    <n v="283"/>
    <n v="555"/>
    <n v="395"/>
    <n v="13"/>
    <n v="36"/>
    <m/>
    <m/>
    <m/>
    <m/>
    <m/>
    <m/>
    <m/>
  </r>
  <r>
    <x v="1"/>
    <x v="10"/>
    <x v="46"/>
    <x v="4"/>
    <n v="68"/>
    <n v="3"/>
    <n v="1"/>
    <n v="0"/>
    <n v="0"/>
    <n v="20"/>
    <n v="8"/>
    <n v="5"/>
    <n v="2"/>
    <n v="7"/>
    <n v="3"/>
    <n v="0"/>
    <n v="0"/>
    <n v="350"/>
    <n v="184"/>
    <n v="46"/>
    <n v="8"/>
    <n v="1"/>
    <n v="929"/>
    <n v="149"/>
    <n v="179"/>
    <n v="130"/>
    <n v="8"/>
    <n v="649"/>
    <n v="47"/>
    <n v="76"/>
    <n v="136"/>
    <n v="13"/>
    <n v="36"/>
    <n v="1"/>
    <n v="8"/>
    <n v="11"/>
    <n v="2"/>
    <n v="51"/>
    <n v="6"/>
    <n v="9"/>
    <n v="4"/>
    <n v="0"/>
    <n v="0"/>
    <n v="0"/>
    <n v="0"/>
    <n v="0"/>
    <n v="0"/>
    <n v="0"/>
    <n v="0"/>
    <n v="0"/>
    <n v="0"/>
    <n v="0"/>
    <n v="0"/>
    <n v="0"/>
    <n v="0"/>
    <n v="0"/>
    <n v="0"/>
    <n v="0"/>
    <n v="3"/>
    <n v="0"/>
    <n v="49"/>
    <n v="7"/>
    <n v="284"/>
    <n v="559"/>
    <n v="396"/>
    <n v="13"/>
    <n v="36"/>
    <m/>
    <m/>
    <m/>
    <m/>
    <m/>
    <m/>
    <m/>
  </r>
  <r>
    <x v="1"/>
    <x v="10"/>
    <x v="46"/>
    <x v="5"/>
    <n v="68"/>
    <n v="3"/>
    <n v="1"/>
    <n v="0"/>
    <n v="0"/>
    <n v="21"/>
    <n v="9"/>
    <n v="4"/>
    <n v="2"/>
    <n v="7"/>
    <n v="3"/>
    <n v="0"/>
    <n v="0"/>
    <n v="351"/>
    <n v="194"/>
    <n v="46"/>
    <n v="8"/>
    <n v="1"/>
    <n v="934"/>
    <n v="186"/>
    <n v="180"/>
    <n v="127"/>
    <n v="8"/>
    <n v="649"/>
    <n v="67"/>
    <n v="76"/>
    <n v="133"/>
    <n v="12"/>
    <n v="36"/>
    <n v="1"/>
    <n v="8"/>
    <n v="11"/>
    <n v="2"/>
    <n v="51"/>
    <n v="6"/>
    <n v="9"/>
    <n v="4"/>
    <n v="0"/>
    <n v="0"/>
    <n v="0"/>
    <n v="0"/>
    <n v="0"/>
    <n v="0"/>
    <n v="0"/>
    <n v="0"/>
    <n v="0"/>
    <n v="0"/>
    <n v="0"/>
    <n v="0"/>
    <n v="0"/>
    <n v="0"/>
    <n v="0"/>
    <n v="0"/>
    <n v="0"/>
    <n v="3"/>
    <n v="0"/>
    <n v="50"/>
    <n v="7"/>
    <n v="285"/>
    <n v="563"/>
    <n v="400"/>
    <n v="13"/>
    <n v="36"/>
    <m/>
    <m/>
    <m/>
    <m/>
    <m/>
    <m/>
    <m/>
  </r>
  <r>
    <x v="1"/>
    <x v="10"/>
    <x v="46"/>
    <x v="6"/>
    <n v="68"/>
    <n v="3"/>
    <n v="1"/>
    <n v="0"/>
    <n v="0"/>
    <n v="24"/>
    <n v="9"/>
    <n v="4"/>
    <n v="2"/>
    <n v="7"/>
    <n v="3"/>
    <n v="0"/>
    <n v="0"/>
    <n v="351"/>
    <n v="203"/>
    <n v="46"/>
    <n v="8"/>
    <n v="1"/>
    <n v="934"/>
    <n v="214"/>
    <n v="178"/>
    <n v="126"/>
    <n v="7"/>
    <n v="649"/>
    <n v="110"/>
    <n v="75"/>
    <n v="132"/>
    <n v="13"/>
    <n v="36"/>
    <n v="1"/>
    <n v="8"/>
    <n v="11"/>
    <n v="2"/>
    <n v="51"/>
    <n v="8"/>
    <n v="9"/>
    <n v="4"/>
    <n v="0"/>
    <n v="0"/>
    <n v="0"/>
    <n v="0"/>
    <n v="0"/>
    <n v="0"/>
    <n v="0"/>
    <n v="0"/>
    <n v="0"/>
    <n v="0"/>
    <n v="0"/>
    <n v="0"/>
    <n v="0"/>
    <n v="0"/>
    <n v="0"/>
    <n v="0"/>
    <n v="0"/>
    <n v="3"/>
    <n v="0"/>
    <n v="50"/>
    <n v="7"/>
    <n v="285"/>
    <n v="565"/>
    <n v="401"/>
    <n v="13"/>
    <n v="36"/>
    <m/>
    <m/>
    <m/>
    <m/>
    <m/>
    <m/>
    <m/>
  </r>
  <r>
    <x v="1"/>
    <x v="10"/>
    <x v="46"/>
    <x v="7"/>
    <n v="68"/>
    <n v="3"/>
    <n v="1"/>
    <n v="0"/>
    <n v="0"/>
    <n v="25"/>
    <n v="9"/>
    <n v="4"/>
    <n v="2"/>
    <n v="7"/>
    <n v="5"/>
    <n v="0"/>
    <n v="0"/>
    <n v="351"/>
    <n v="211"/>
    <n v="47"/>
    <n v="8"/>
    <n v="0"/>
    <n v="937"/>
    <n v="240"/>
    <n v="180"/>
    <n v="125"/>
    <n v="6"/>
    <n v="651"/>
    <n v="140"/>
    <n v="76"/>
    <n v="132"/>
    <n v="11"/>
    <n v="36"/>
    <n v="1"/>
    <n v="8"/>
    <n v="11"/>
    <n v="2"/>
    <n v="51"/>
    <n v="19"/>
    <n v="9"/>
    <n v="4"/>
    <n v="0"/>
    <n v="0"/>
    <n v="0"/>
    <n v="0"/>
    <n v="0"/>
    <n v="0"/>
    <n v="0"/>
    <n v="0"/>
    <n v="0"/>
    <n v="0"/>
    <n v="0"/>
    <n v="0"/>
    <n v="0"/>
    <n v="0"/>
    <n v="0"/>
    <n v="0"/>
    <n v="0"/>
    <n v="3"/>
    <n v="0"/>
    <n v="50"/>
    <n v="7"/>
    <n v="285"/>
    <n v="572"/>
    <n v="404"/>
    <n v="13"/>
    <n v="36"/>
    <m/>
    <m/>
    <m/>
    <m/>
    <m/>
    <m/>
    <m/>
  </r>
  <r>
    <x v="1"/>
    <x v="10"/>
    <x v="46"/>
    <x v="8"/>
    <n v="67"/>
    <n v="2"/>
    <n v="2"/>
    <n v="0"/>
    <n v="0"/>
    <n v="31"/>
    <n v="9"/>
    <n v="4"/>
    <n v="1"/>
    <n v="7"/>
    <n v="5"/>
    <n v="0"/>
    <n v="0"/>
    <n v="350"/>
    <n v="218"/>
    <n v="46"/>
    <n v="8"/>
    <n v="0"/>
    <n v="938"/>
    <n v="268"/>
    <n v="179"/>
    <n v="125"/>
    <n v="6"/>
    <n v="650"/>
    <n v="172"/>
    <n v="75"/>
    <n v="133"/>
    <n v="11"/>
    <n v="36"/>
    <n v="3"/>
    <n v="8"/>
    <n v="11"/>
    <n v="2"/>
    <n v="52"/>
    <n v="22"/>
    <n v="10"/>
    <n v="3"/>
    <n v="0"/>
    <n v="0"/>
    <n v="0"/>
    <n v="0"/>
    <n v="0"/>
    <n v="0"/>
    <n v="0"/>
    <n v="0"/>
    <n v="0"/>
    <n v="0"/>
    <n v="0"/>
    <n v="0"/>
    <n v="0"/>
    <n v="0"/>
    <n v="0"/>
    <n v="0"/>
    <n v="0"/>
    <n v="2"/>
    <n v="0"/>
    <n v="49"/>
    <n v="7"/>
    <n v="286"/>
    <n v="576"/>
    <n v="406"/>
    <n v="14"/>
    <n v="37"/>
    <n v="3027"/>
    <n v="367"/>
    <n v="0"/>
    <n v="355"/>
    <n v="966"/>
    <n v="96"/>
    <n v="1442"/>
  </r>
  <r>
    <x v="1"/>
    <x v="10"/>
    <x v="46"/>
    <x v="9"/>
    <n v="67"/>
    <n v="2"/>
    <n v="2"/>
    <n v="0"/>
    <n v="0"/>
    <n v="33"/>
    <n v="9"/>
    <n v="4"/>
    <n v="1"/>
    <n v="7"/>
    <n v="5"/>
    <n v="0"/>
    <n v="0"/>
    <n v="350"/>
    <n v="227"/>
    <n v="46"/>
    <n v="8"/>
    <n v="0"/>
    <n v="940"/>
    <n v="296"/>
    <n v="180"/>
    <n v="124"/>
    <n v="5"/>
    <n v="655"/>
    <n v="203"/>
    <n v="73"/>
    <n v="135"/>
    <n v="13"/>
    <n v="36"/>
    <n v="4"/>
    <n v="8"/>
    <n v="11"/>
    <n v="2"/>
    <n v="51"/>
    <n v="26"/>
    <n v="10"/>
    <n v="3"/>
    <n v="0"/>
    <n v="0"/>
    <n v="0"/>
    <n v="0"/>
    <n v="0"/>
    <n v="0"/>
    <n v="0"/>
    <n v="0"/>
    <n v="0"/>
    <n v="0"/>
    <n v="0"/>
    <n v="0"/>
    <n v="0"/>
    <n v="0"/>
    <n v="0"/>
    <n v="0"/>
    <n v="0"/>
    <n v="2"/>
    <n v="0"/>
    <n v="49"/>
    <n v="7"/>
    <n v="286"/>
    <n v="579"/>
    <n v="409"/>
    <n v="14"/>
    <n v="36"/>
    <n v="3032"/>
    <n v="516"/>
    <n v="0"/>
    <n v="351"/>
    <n v="966"/>
    <n v="96"/>
    <n v="1463"/>
  </r>
  <r>
    <x v="1"/>
    <x v="10"/>
    <x v="46"/>
    <x v="10"/>
    <n v="67"/>
    <n v="2"/>
    <n v="2"/>
    <n v="0"/>
    <n v="0"/>
    <n v="38"/>
    <n v="9"/>
    <n v="4"/>
    <n v="1"/>
    <n v="7"/>
    <n v="5"/>
    <n v="0"/>
    <n v="0"/>
    <n v="352"/>
    <n v="228"/>
    <n v="47"/>
    <n v="9"/>
    <n v="0"/>
    <n v="941"/>
    <n v="307"/>
    <n v="179"/>
    <n v="123"/>
    <n v="6"/>
    <n v="656"/>
    <n v="212"/>
    <n v="72"/>
    <n v="135"/>
    <n v="14"/>
    <n v="36"/>
    <n v="5"/>
    <n v="8"/>
    <n v="11"/>
    <n v="2"/>
    <n v="51"/>
    <n v="26"/>
    <n v="9"/>
    <n v="3"/>
    <n v="0"/>
    <n v="0"/>
    <n v="0"/>
    <n v="0"/>
    <n v="0"/>
    <n v="0"/>
    <n v="0"/>
    <n v="0"/>
    <n v="0"/>
    <n v="0"/>
    <n v="0"/>
    <n v="0"/>
    <n v="0"/>
    <n v="0"/>
    <n v="0"/>
    <n v="0"/>
    <n v="0"/>
    <n v="2"/>
    <n v="0"/>
    <n v="50"/>
    <n v="7"/>
    <n v="287"/>
    <n v="580"/>
    <n v="412"/>
    <n v="14"/>
    <n v="36"/>
    <n v="3035"/>
    <n v="555"/>
    <n v="0"/>
    <n v="351"/>
    <n v="963"/>
    <n v="95"/>
    <n v="1470"/>
  </r>
  <r>
    <x v="1"/>
    <x v="10"/>
    <x v="46"/>
    <x v="11"/>
    <n v="67"/>
    <n v="2"/>
    <n v="2"/>
    <n v="0"/>
    <n v="0"/>
    <n v="38"/>
    <n v="9"/>
    <n v="4"/>
    <n v="1"/>
    <n v="7"/>
    <n v="5"/>
    <n v="0"/>
    <n v="0"/>
    <n v="350"/>
    <n v="229"/>
    <n v="46"/>
    <n v="9"/>
    <n v="0"/>
    <n v="938"/>
    <n v="323"/>
    <n v="181"/>
    <n v="121"/>
    <n v="6"/>
    <n v="656"/>
    <n v="222"/>
    <n v="71"/>
    <n v="133"/>
    <n v="15"/>
    <n v="36"/>
    <n v="6"/>
    <n v="8"/>
    <n v="11"/>
    <n v="2"/>
    <n v="51"/>
    <n v="27"/>
    <n v="9"/>
    <n v="3"/>
    <n v="0"/>
    <n v="0"/>
    <n v="0"/>
    <n v="0"/>
    <n v="0"/>
    <n v="0"/>
    <n v="0"/>
    <n v="0"/>
    <n v="0"/>
    <n v="0"/>
    <n v="0"/>
    <n v="0"/>
    <n v="0"/>
    <n v="0"/>
    <n v="0"/>
    <n v="0"/>
    <n v="0"/>
    <n v="2"/>
    <n v="0"/>
    <n v="50"/>
    <n v="7"/>
    <n v="286"/>
    <n v="579"/>
    <n v="413"/>
    <n v="15"/>
    <n v="36"/>
    <n v="3026"/>
    <n v="607"/>
    <n v="0"/>
    <n v="345"/>
    <n v="956"/>
    <n v="100"/>
    <n v="1474"/>
  </r>
  <r>
    <x v="1"/>
    <x v="10"/>
    <x v="46"/>
    <x v="12"/>
    <n v="67"/>
    <n v="2"/>
    <n v="2"/>
    <n v="0"/>
    <n v="0"/>
    <n v="38"/>
    <n v="9"/>
    <n v="4"/>
    <n v="1"/>
    <n v="7"/>
    <n v="5"/>
    <n v="0"/>
    <n v="0"/>
    <n v="349"/>
    <n v="233"/>
    <n v="44"/>
    <n v="9"/>
    <n v="0"/>
    <n v="936"/>
    <n v="332"/>
    <n v="180"/>
    <n v="120"/>
    <n v="6"/>
    <n v="657"/>
    <n v="227"/>
    <n v="70"/>
    <n v="133"/>
    <n v="14"/>
    <n v="35"/>
    <n v="7"/>
    <n v="8"/>
    <n v="10"/>
    <n v="2"/>
    <n v="51"/>
    <n v="27"/>
    <n v="9"/>
    <n v="3"/>
    <n v="0"/>
    <n v="0"/>
    <n v="0"/>
    <n v="0"/>
    <n v="0"/>
    <n v="0"/>
    <n v="0"/>
    <n v="0"/>
    <n v="0"/>
    <n v="0"/>
    <n v="0"/>
    <n v="0"/>
    <n v="0"/>
    <n v="0"/>
    <n v="0"/>
    <n v="0"/>
    <n v="0"/>
    <n v="2"/>
    <n v="0"/>
    <n v="50"/>
    <n v="7"/>
    <n v="287"/>
    <n v="580"/>
    <n v="415"/>
    <n v="15"/>
    <n v="36"/>
    <n v="3023"/>
    <n v="637"/>
    <n v="0"/>
    <n v="340"/>
    <n v="947"/>
    <n v="105"/>
    <n v="1479"/>
  </r>
  <r>
    <x v="1"/>
    <x v="10"/>
    <x v="46"/>
    <x v="13"/>
    <n v="67"/>
    <n v="2"/>
    <n v="2"/>
    <n v="0"/>
    <n v="0"/>
    <n v="39"/>
    <n v="9"/>
    <n v="4"/>
    <n v="1"/>
    <n v="7"/>
    <n v="5"/>
    <n v="0"/>
    <n v="0"/>
    <n v="350"/>
    <n v="234"/>
    <n v="44"/>
    <n v="9"/>
    <n v="0"/>
    <n v="938"/>
    <n v="331"/>
    <n v="181"/>
    <n v="121"/>
    <n v="6"/>
    <n v="658"/>
    <n v="230"/>
    <n v="70"/>
    <n v="133"/>
    <n v="14"/>
    <n v="34"/>
    <n v="7"/>
    <n v="8"/>
    <n v="10"/>
    <n v="2"/>
    <n v="51"/>
    <n v="27"/>
    <n v="9"/>
    <n v="3"/>
    <n v="0"/>
    <n v="0"/>
    <n v="0"/>
    <n v="0"/>
    <n v="0"/>
    <n v="0"/>
    <n v="0"/>
    <n v="0"/>
    <n v="0"/>
    <n v="0"/>
    <n v="0"/>
    <n v="0"/>
    <n v="0"/>
    <n v="0"/>
    <n v="0"/>
    <n v="0"/>
    <n v="0"/>
    <n v="2"/>
    <n v="0"/>
    <n v="50"/>
    <n v="7"/>
    <n v="287"/>
    <n v="580"/>
    <n v="417"/>
    <n v="14"/>
    <n v="36"/>
    <n v="3022"/>
    <n v="651"/>
    <n v="0"/>
    <n v="336"/>
    <n v="941"/>
    <n v="108"/>
    <n v="1486"/>
  </r>
  <r>
    <x v="1"/>
    <x v="10"/>
    <x v="46"/>
    <x v="14"/>
    <n v="68"/>
    <n v="2"/>
    <n v="2"/>
    <n v="0"/>
    <n v="0"/>
    <n v="41"/>
    <n v="9"/>
    <n v="3"/>
    <n v="1"/>
    <n v="7"/>
    <n v="5"/>
    <n v="0"/>
    <n v="0"/>
    <n v="349"/>
    <n v="235"/>
    <n v="44"/>
    <n v="9"/>
    <n v="0"/>
    <n v="937"/>
    <n v="338"/>
    <n v="179"/>
    <n v="120"/>
    <n v="8"/>
    <n v="661"/>
    <n v="238"/>
    <n v="69"/>
    <n v="134"/>
    <n v="14"/>
    <n v="36"/>
    <n v="8"/>
    <n v="8"/>
    <n v="10"/>
    <n v="2"/>
    <n v="51"/>
    <n v="27"/>
    <n v="9"/>
    <n v="3"/>
    <n v="0"/>
    <n v="0"/>
    <n v="0"/>
    <n v="0"/>
    <n v="0"/>
    <n v="0"/>
    <n v="0"/>
    <n v="0"/>
    <n v="0"/>
    <n v="0"/>
    <n v="0"/>
    <n v="0"/>
    <n v="0"/>
    <n v="0"/>
    <n v="0"/>
    <n v="0"/>
    <n v="0"/>
    <n v="2"/>
    <n v="0"/>
    <n v="51"/>
    <n v="7"/>
    <n v="286"/>
    <n v="584"/>
    <n v="424"/>
    <n v="16"/>
    <n v="36"/>
    <n v="3039"/>
    <n v="678"/>
    <n v="0"/>
    <n v="336"/>
    <n v="937"/>
    <n v="111"/>
    <n v="1508"/>
  </r>
  <r>
    <x v="1"/>
    <x v="10"/>
    <x v="46"/>
    <x v="15"/>
    <n v="68"/>
    <n v="2"/>
    <n v="2"/>
    <n v="0"/>
    <n v="0"/>
    <n v="41"/>
    <n v="9"/>
    <n v="3"/>
    <n v="1"/>
    <n v="7"/>
    <n v="5"/>
    <n v="0"/>
    <n v="0"/>
    <n v="345"/>
    <n v="234"/>
    <n v="43"/>
    <n v="9"/>
    <n v="0"/>
    <n v="925"/>
    <n v="346"/>
    <n v="179"/>
    <n v="117"/>
    <n v="9"/>
    <n v="654"/>
    <n v="237"/>
    <n v="72"/>
    <n v="132"/>
    <n v="13"/>
    <n v="35"/>
    <n v="8"/>
    <n v="7"/>
    <n v="10"/>
    <n v="2"/>
    <n v="51"/>
    <n v="27"/>
    <n v="9"/>
    <n v="3"/>
    <n v="0"/>
    <n v="0"/>
    <n v="0"/>
    <n v="0"/>
    <n v="0"/>
    <n v="0"/>
    <n v="0"/>
    <n v="0"/>
    <n v="0"/>
    <n v="0"/>
    <n v="0"/>
    <n v="0"/>
    <n v="0"/>
    <n v="0"/>
    <n v="0"/>
    <n v="0"/>
    <n v="0"/>
    <n v="2"/>
    <n v="0"/>
    <n v="51"/>
    <n v="7"/>
    <n v="283"/>
    <n v="576"/>
    <n v="418"/>
    <n v="16"/>
    <n v="36"/>
    <n v="2983"/>
    <n v="686"/>
    <n v="0"/>
    <n v="337"/>
    <n v="930"/>
    <n v="105"/>
    <n v="1477"/>
  </r>
  <r>
    <x v="1"/>
    <x v="10"/>
    <x v="46"/>
    <x v="16"/>
    <n v="68"/>
    <n v="2"/>
    <n v="2"/>
    <n v="0"/>
    <n v="0"/>
    <n v="41"/>
    <n v="9"/>
    <n v="3"/>
    <n v="1"/>
    <n v="7"/>
    <n v="5"/>
    <n v="0"/>
    <n v="0"/>
    <n v="346"/>
    <n v="234"/>
    <n v="43"/>
    <n v="10"/>
    <n v="0"/>
    <n v="929"/>
    <n v="350"/>
    <n v="180"/>
    <n v="115"/>
    <n v="10"/>
    <n v="655"/>
    <n v="238"/>
    <n v="73"/>
    <n v="130"/>
    <n v="14"/>
    <n v="35"/>
    <n v="8"/>
    <n v="7"/>
    <n v="10"/>
    <n v="2"/>
    <n v="51"/>
    <n v="27"/>
    <n v="9"/>
    <n v="3"/>
    <n v="0"/>
    <n v="0"/>
    <n v="0"/>
    <n v="0"/>
    <n v="0"/>
    <n v="0"/>
    <n v="0"/>
    <n v="0"/>
    <n v="0"/>
    <n v="0"/>
    <n v="0"/>
    <n v="0"/>
    <n v="0"/>
    <n v="0"/>
    <n v="0"/>
    <n v="0"/>
    <n v="0"/>
    <n v="2"/>
    <n v="0"/>
    <n v="51"/>
    <n v="7"/>
    <n v="283"/>
    <n v="578"/>
    <n v="418"/>
    <n v="16"/>
    <n v="36"/>
    <n v="2993"/>
    <n v="698"/>
    <n v="0"/>
    <n v="338"/>
    <n v="925"/>
    <n v="110"/>
    <n v="1483"/>
  </r>
  <r>
    <x v="1"/>
    <x v="7"/>
    <x v="47"/>
    <x v="0"/>
    <n v="87"/>
    <n v="2"/>
    <n v="0"/>
    <n v="0"/>
    <n v="0"/>
    <n v="16"/>
    <n v="13"/>
    <n v="7"/>
    <n v="0"/>
    <n v="0"/>
    <n v="0"/>
    <n v="0"/>
    <n v="0"/>
    <n v="278"/>
    <n v="0"/>
    <n v="56"/>
    <n v="6"/>
    <n v="0"/>
    <n v="974"/>
    <n v="0"/>
    <n v="34"/>
    <n v="86"/>
    <n v="4"/>
    <n v="681"/>
    <n v="23"/>
    <n v="90"/>
    <n v="132"/>
    <n v="0"/>
    <n v="98"/>
    <n v="0"/>
    <n v="0"/>
    <n v="11"/>
    <n v="1"/>
    <n v="51"/>
    <n v="0"/>
    <n v="1"/>
    <n v="0"/>
    <n v="0"/>
    <n v="0"/>
    <n v="0"/>
    <n v="0"/>
    <n v="0"/>
    <n v="0"/>
    <n v="0"/>
    <n v="0"/>
    <n v="0"/>
    <n v="0"/>
    <n v="0"/>
    <n v="0"/>
    <n v="27"/>
    <n v="172"/>
    <n v="0"/>
    <n v="23"/>
    <n v="10"/>
    <m/>
    <m/>
    <m/>
    <m/>
    <m/>
    <m/>
    <m/>
    <m/>
    <m/>
    <m/>
    <m/>
    <m/>
    <m/>
    <m/>
    <m/>
    <m/>
  </r>
  <r>
    <x v="1"/>
    <x v="7"/>
    <x v="47"/>
    <x v="1"/>
    <n v="87"/>
    <n v="2"/>
    <n v="0"/>
    <n v="0"/>
    <n v="0"/>
    <n v="17"/>
    <n v="13"/>
    <n v="7"/>
    <n v="0"/>
    <n v="0"/>
    <n v="0"/>
    <n v="0"/>
    <n v="0"/>
    <n v="278"/>
    <n v="0"/>
    <n v="99"/>
    <n v="6"/>
    <n v="0"/>
    <n v="976"/>
    <n v="0"/>
    <n v="50"/>
    <n v="84"/>
    <n v="4"/>
    <n v="681"/>
    <n v="26"/>
    <n v="91"/>
    <n v="130"/>
    <n v="0"/>
    <n v="98"/>
    <n v="0"/>
    <n v="0"/>
    <n v="11"/>
    <n v="1"/>
    <n v="51"/>
    <n v="0"/>
    <n v="1"/>
    <n v="0"/>
    <n v="0"/>
    <n v="0"/>
    <n v="0"/>
    <n v="0"/>
    <n v="0"/>
    <n v="0"/>
    <n v="0"/>
    <n v="0"/>
    <n v="0"/>
    <n v="0"/>
    <n v="0"/>
    <n v="0"/>
    <n v="27"/>
    <n v="170"/>
    <n v="0"/>
    <n v="22"/>
    <n v="10"/>
    <m/>
    <m/>
    <m/>
    <m/>
    <m/>
    <m/>
    <m/>
    <m/>
    <m/>
    <m/>
    <m/>
    <m/>
    <m/>
    <m/>
    <m/>
    <m/>
  </r>
  <r>
    <x v="1"/>
    <x v="7"/>
    <x v="47"/>
    <x v="2"/>
    <n v="86"/>
    <n v="1"/>
    <n v="1"/>
    <n v="0"/>
    <n v="0"/>
    <n v="21"/>
    <n v="12"/>
    <n v="7"/>
    <n v="0"/>
    <n v="0"/>
    <n v="0"/>
    <n v="0"/>
    <n v="0"/>
    <n v="279"/>
    <n v="124"/>
    <n v="25"/>
    <n v="6"/>
    <n v="0"/>
    <n v="967"/>
    <n v="76"/>
    <n v="170"/>
    <n v="81"/>
    <n v="4"/>
    <n v="676"/>
    <n v="40"/>
    <n v="90"/>
    <n v="126"/>
    <n v="0"/>
    <n v="97"/>
    <n v="1"/>
    <n v="23"/>
    <n v="10"/>
    <n v="1"/>
    <n v="51"/>
    <n v="1"/>
    <n v="10"/>
    <n v="0"/>
    <n v="0"/>
    <n v="0"/>
    <n v="0"/>
    <n v="0"/>
    <n v="0"/>
    <n v="0"/>
    <n v="0"/>
    <n v="0"/>
    <n v="0"/>
    <n v="0"/>
    <n v="0"/>
    <n v="0"/>
    <n v="0"/>
    <n v="0"/>
    <n v="0"/>
    <n v="0"/>
    <n v="0"/>
    <n v="1"/>
    <n v="0"/>
    <n v="64"/>
    <n v="0"/>
    <n v="245"/>
    <n v="682"/>
    <n v="444"/>
    <n v="53"/>
    <n v="40"/>
    <m/>
    <m/>
    <m/>
    <m/>
    <m/>
    <m/>
    <m/>
  </r>
  <r>
    <x v="1"/>
    <x v="7"/>
    <x v="47"/>
    <x v="3"/>
    <n v="86"/>
    <n v="1"/>
    <n v="1"/>
    <n v="0"/>
    <n v="0"/>
    <n v="23"/>
    <n v="12"/>
    <n v="7"/>
    <n v="0"/>
    <n v="0"/>
    <n v="0"/>
    <n v="0"/>
    <n v="0"/>
    <n v="279"/>
    <n v="136"/>
    <n v="26"/>
    <n v="6"/>
    <n v="0"/>
    <n v="965"/>
    <n v="101"/>
    <n v="167"/>
    <n v="80"/>
    <n v="5"/>
    <n v="676"/>
    <n v="54"/>
    <n v="90"/>
    <n v="125"/>
    <n v="0"/>
    <n v="98"/>
    <n v="1"/>
    <n v="24"/>
    <n v="10"/>
    <n v="1"/>
    <n v="51"/>
    <n v="7"/>
    <n v="10"/>
    <n v="0"/>
    <n v="0"/>
    <n v="0"/>
    <n v="0"/>
    <n v="0"/>
    <n v="0"/>
    <n v="0"/>
    <n v="0"/>
    <n v="0"/>
    <n v="0"/>
    <n v="0"/>
    <n v="0"/>
    <n v="0"/>
    <n v="0"/>
    <n v="0"/>
    <n v="0"/>
    <n v="0"/>
    <n v="0"/>
    <n v="1"/>
    <n v="0"/>
    <n v="64"/>
    <n v="0"/>
    <n v="244"/>
    <n v="681"/>
    <n v="445"/>
    <n v="54"/>
    <n v="40"/>
    <m/>
    <m/>
    <m/>
    <m/>
    <m/>
    <m/>
    <m/>
  </r>
  <r>
    <x v="1"/>
    <x v="7"/>
    <x v="47"/>
    <x v="4"/>
    <n v="85"/>
    <n v="1"/>
    <n v="1"/>
    <n v="0"/>
    <n v="0"/>
    <n v="24"/>
    <n v="12"/>
    <n v="7"/>
    <n v="0"/>
    <n v="0"/>
    <n v="0"/>
    <n v="0"/>
    <n v="0"/>
    <n v="282"/>
    <n v="146"/>
    <n v="26"/>
    <n v="7"/>
    <n v="0"/>
    <n v="965"/>
    <n v="124"/>
    <n v="166"/>
    <n v="77"/>
    <n v="5"/>
    <n v="675"/>
    <n v="70"/>
    <n v="89"/>
    <n v="122"/>
    <n v="0"/>
    <n v="98"/>
    <n v="3"/>
    <n v="24"/>
    <n v="9"/>
    <n v="1"/>
    <n v="51"/>
    <n v="10"/>
    <n v="10"/>
    <n v="0"/>
    <n v="0"/>
    <n v="0"/>
    <n v="0"/>
    <n v="0"/>
    <n v="0"/>
    <n v="0"/>
    <n v="0"/>
    <n v="0"/>
    <n v="0"/>
    <n v="0"/>
    <n v="0"/>
    <n v="0"/>
    <n v="0"/>
    <n v="0"/>
    <n v="0"/>
    <n v="0"/>
    <n v="0"/>
    <n v="1"/>
    <n v="0"/>
    <n v="63"/>
    <n v="0"/>
    <n v="246"/>
    <n v="685"/>
    <n v="445"/>
    <n v="54"/>
    <n v="40"/>
    <m/>
    <m/>
    <m/>
    <m/>
    <m/>
    <m/>
    <m/>
  </r>
  <r>
    <x v="1"/>
    <x v="7"/>
    <x v="47"/>
    <x v="5"/>
    <n v="85"/>
    <n v="1"/>
    <n v="1"/>
    <n v="0"/>
    <n v="0"/>
    <n v="30"/>
    <n v="12"/>
    <n v="7"/>
    <n v="0"/>
    <n v="0"/>
    <n v="0"/>
    <n v="0"/>
    <n v="0"/>
    <n v="284"/>
    <n v="157"/>
    <n v="26"/>
    <n v="7"/>
    <n v="0"/>
    <n v="971"/>
    <n v="214"/>
    <n v="167"/>
    <n v="78"/>
    <n v="5"/>
    <n v="673"/>
    <n v="99"/>
    <n v="86"/>
    <n v="122"/>
    <n v="0"/>
    <n v="97"/>
    <n v="6"/>
    <n v="24"/>
    <n v="9"/>
    <n v="1"/>
    <n v="51"/>
    <n v="12"/>
    <n v="10"/>
    <n v="0"/>
    <n v="0"/>
    <n v="0"/>
    <n v="0"/>
    <n v="0"/>
    <n v="0"/>
    <n v="0"/>
    <n v="0"/>
    <n v="0"/>
    <n v="0"/>
    <n v="0"/>
    <n v="0"/>
    <n v="0"/>
    <n v="0"/>
    <n v="0"/>
    <n v="0"/>
    <n v="0"/>
    <n v="0"/>
    <n v="1"/>
    <n v="0"/>
    <n v="63"/>
    <n v="0"/>
    <n v="248"/>
    <n v="691"/>
    <n v="448"/>
    <n v="56"/>
    <n v="40"/>
    <m/>
    <m/>
    <m/>
    <m/>
    <m/>
    <m/>
    <m/>
  </r>
  <r>
    <x v="1"/>
    <x v="7"/>
    <x v="47"/>
    <x v="6"/>
    <n v="86"/>
    <n v="1"/>
    <n v="1"/>
    <n v="0"/>
    <n v="0"/>
    <n v="32"/>
    <n v="12"/>
    <n v="8"/>
    <n v="0"/>
    <n v="0"/>
    <n v="0"/>
    <n v="0"/>
    <n v="0"/>
    <n v="284"/>
    <n v="167"/>
    <n v="26"/>
    <n v="7"/>
    <n v="0"/>
    <n v="968"/>
    <n v="278"/>
    <n v="166"/>
    <n v="76"/>
    <n v="5"/>
    <n v="670"/>
    <n v="127"/>
    <n v="85"/>
    <n v="121"/>
    <n v="0"/>
    <n v="97"/>
    <n v="7"/>
    <n v="24"/>
    <n v="8"/>
    <n v="1"/>
    <n v="51"/>
    <n v="17"/>
    <n v="10"/>
    <n v="0"/>
    <n v="0"/>
    <n v="0"/>
    <n v="0"/>
    <n v="0"/>
    <n v="0"/>
    <n v="0"/>
    <n v="0"/>
    <n v="0"/>
    <n v="0"/>
    <n v="0"/>
    <n v="0"/>
    <n v="0"/>
    <n v="0"/>
    <n v="0"/>
    <n v="0"/>
    <n v="0"/>
    <n v="0"/>
    <n v="1"/>
    <n v="0"/>
    <n v="63"/>
    <n v="0"/>
    <n v="248"/>
    <n v="694"/>
    <n v="447"/>
    <n v="56"/>
    <n v="40"/>
    <m/>
    <m/>
    <m/>
    <m/>
    <m/>
    <m/>
    <m/>
  </r>
  <r>
    <x v="1"/>
    <x v="7"/>
    <x v="47"/>
    <x v="7"/>
    <n v="85"/>
    <n v="1"/>
    <n v="1"/>
    <n v="0"/>
    <n v="0"/>
    <n v="33"/>
    <n v="12"/>
    <n v="8"/>
    <n v="0"/>
    <n v="0"/>
    <n v="0"/>
    <n v="0"/>
    <n v="0"/>
    <n v="284"/>
    <n v="179"/>
    <n v="26"/>
    <n v="7"/>
    <n v="0"/>
    <n v="972"/>
    <n v="308"/>
    <n v="163"/>
    <n v="74"/>
    <n v="5"/>
    <n v="669"/>
    <n v="155"/>
    <n v="83"/>
    <n v="118"/>
    <n v="0"/>
    <n v="96"/>
    <n v="8"/>
    <n v="24"/>
    <n v="8"/>
    <n v="1"/>
    <n v="51"/>
    <n v="17"/>
    <n v="10"/>
    <n v="0"/>
    <n v="0"/>
    <n v="0"/>
    <n v="0"/>
    <n v="0"/>
    <n v="0"/>
    <n v="0"/>
    <n v="0"/>
    <n v="0"/>
    <n v="0"/>
    <n v="0"/>
    <n v="0"/>
    <n v="0"/>
    <n v="0"/>
    <n v="0"/>
    <n v="0"/>
    <n v="0"/>
    <n v="0"/>
    <n v="1"/>
    <n v="0"/>
    <n v="62"/>
    <n v="0"/>
    <n v="248"/>
    <n v="699"/>
    <n v="449"/>
    <n v="55"/>
    <n v="40"/>
    <m/>
    <m/>
    <m/>
    <m/>
    <m/>
    <m/>
    <m/>
  </r>
  <r>
    <x v="1"/>
    <x v="7"/>
    <x v="47"/>
    <x v="8"/>
    <n v="86"/>
    <n v="1"/>
    <n v="1"/>
    <n v="0"/>
    <n v="0"/>
    <n v="34"/>
    <n v="12"/>
    <n v="8"/>
    <n v="0"/>
    <n v="0"/>
    <n v="0"/>
    <n v="0"/>
    <n v="0"/>
    <n v="282"/>
    <n v="186"/>
    <n v="25"/>
    <n v="7"/>
    <n v="0"/>
    <n v="968"/>
    <n v="333"/>
    <n v="161"/>
    <n v="72"/>
    <n v="5"/>
    <n v="666"/>
    <n v="196"/>
    <n v="84"/>
    <n v="114"/>
    <n v="0"/>
    <n v="96"/>
    <n v="15"/>
    <n v="23"/>
    <n v="8"/>
    <n v="1"/>
    <n v="53"/>
    <n v="26"/>
    <n v="11"/>
    <n v="0"/>
    <n v="0"/>
    <n v="0"/>
    <n v="0"/>
    <n v="0"/>
    <n v="0"/>
    <n v="0"/>
    <n v="0"/>
    <n v="0"/>
    <n v="0"/>
    <n v="0"/>
    <n v="0"/>
    <n v="0"/>
    <n v="0"/>
    <n v="0"/>
    <n v="0"/>
    <n v="0"/>
    <n v="0"/>
    <n v="1"/>
    <n v="0"/>
    <n v="64"/>
    <n v="0"/>
    <n v="247"/>
    <n v="700"/>
    <n v="451"/>
    <n v="57"/>
    <n v="41"/>
    <n v="2896"/>
    <n v="420"/>
    <n v="0"/>
    <n v="527"/>
    <n v="684"/>
    <n v="10"/>
    <n v="1536"/>
  </r>
  <r>
    <x v="1"/>
    <x v="7"/>
    <x v="47"/>
    <x v="9"/>
    <n v="85"/>
    <n v="1"/>
    <n v="1"/>
    <n v="0"/>
    <n v="0"/>
    <n v="37"/>
    <n v="12"/>
    <n v="8"/>
    <n v="0"/>
    <n v="0"/>
    <n v="0"/>
    <n v="0"/>
    <n v="0"/>
    <n v="283"/>
    <n v="192"/>
    <n v="25"/>
    <n v="7"/>
    <n v="0"/>
    <n v="972"/>
    <n v="389"/>
    <n v="162"/>
    <n v="71"/>
    <n v="6"/>
    <n v="667"/>
    <n v="242"/>
    <n v="85"/>
    <n v="113"/>
    <n v="0"/>
    <n v="96"/>
    <n v="23"/>
    <n v="23"/>
    <n v="8"/>
    <n v="1"/>
    <n v="53"/>
    <n v="28"/>
    <n v="11"/>
    <n v="0"/>
    <n v="0"/>
    <n v="0"/>
    <n v="0"/>
    <n v="0"/>
    <n v="0"/>
    <n v="0"/>
    <n v="0"/>
    <n v="0"/>
    <n v="0"/>
    <n v="0"/>
    <n v="0"/>
    <n v="0"/>
    <n v="0"/>
    <n v="0"/>
    <n v="0"/>
    <n v="0"/>
    <n v="0"/>
    <n v="1"/>
    <n v="0"/>
    <n v="63"/>
    <n v="0"/>
    <n v="248"/>
    <n v="702"/>
    <n v="452"/>
    <n v="57"/>
    <n v="41"/>
    <n v="2893"/>
    <n v="613"/>
    <n v="0"/>
    <n v="525"/>
    <n v="678"/>
    <n v="13"/>
    <n v="1548"/>
  </r>
  <r>
    <x v="1"/>
    <x v="7"/>
    <x v="47"/>
    <x v="10"/>
    <n v="85"/>
    <n v="1"/>
    <n v="1"/>
    <n v="0"/>
    <n v="0"/>
    <n v="37"/>
    <n v="12"/>
    <n v="8"/>
    <n v="0"/>
    <n v="0"/>
    <n v="0"/>
    <n v="0"/>
    <n v="0"/>
    <n v="285"/>
    <n v="199"/>
    <n v="25"/>
    <n v="7"/>
    <n v="0"/>
    <n v="970"/>
    <n v="398"/>
    <n v="163"/>
    <n v="69"/>
    <n v="6"/>
    <n v="668"/>
    <n v="259"/>
    <n v="88"/>
    <n v="110"/>
    <n v="0"/>
    <n v="96"/>
    <n v="23"/>
    <n v="23"/>
    <n v="8"/>
    <n v="1"/>
    <n v="54"/>
    <n v="32"/>
    <n v="11"/>
    <n v="0"/>
    <n v="0"/>
    <n v="0"/>
    <n v="0"/>
    <n v="0"/>
    <n v="0"/>
    <n v="0"/>
    <n v="0"/>
    <n v="0"/>
    <n v="0"/>
    <n v="0"/>
    <n v="0"/>
    <n v="0"/>
    <n v="0"/>
    <n v="0"/>
    <n v="0"/>
    <n v="0"/>
    <n v="0"/>
    <n v="1"/>
    <n v="0"/>
    <n v="63"/>
    <n v="0"/>
    <n v="250"/>
    <n v="701"/>
    <n v="453"/>
    <n v="57"/>
    <n v="42"/>
    <n v="2896"/>
    <n v="660"/>
    <n v="0"/>
    <n v="529"/>
    <n v="674"/>
    <n v="16"/>
    <n v="1552"/>
  </r>
  <r>
    <x v="1"/>
    <x v="7"/>
    <x v="47"/>
    <x v="11"/>
    <n v="86"/>
    <n v="1"/>
    <n v="1"/>
    <n v="0"/>
    <n v="0"/>
    <n v="38"/>
    <n v="13"/>
    <n v="8"/>
    <n v="0"/>
    <n v="0"/>
    <n v="0"/>
    <n v="0"/>
    <n v="0"/>
    <n v="286"/>
    <n v="205"/>
    <n v="25"/>
    <n v="7"/>
    <n v="0"/>
    <n v="970"/>
    <n v="412"/>
    <n v="162"/>
    <n v="68"/>
    <n v="6"/>
    <n v="667"/>
    <n v="270"/>
    <n v="88"/>
    <n v="108"/>
    <n v="0"/>
    <n v="97"/>
    <n v="25"/>
    <n v="24"/>
    <n v="7"/>
    <n v="1"/>
    <n v="52"/>
    <n v="32"/>
    <n v="11"/>
    <n v="0"/>
    <n v="0"/>
    <n v="0"/>
    <n v="0"/>
    <n v="0"/>
    <n v="0"/>
    <n v="0"/>
    <n v="0"/>
    <n v="0"/>
    <n v="0"/>
    <n v="0"/>
    <n v="0"/>
    <n v="0"/>
    <n v="0"/>
    <n v="0"/>
    <n v="0"/>
    <n v="0"/>
    <n v="0"/>
    <n v="1"/>
    <n v="0"/>
    <n v="63"/>
    <n v="0"/>
    <n v="251"/>
    <n v="702"/>
    <n v="454"/>
    <n v="58"/>
    <n v="40"/>
    <n v="2899"/>
    <n v="711"/>
    <n v="0"/>
    <n v="525"/>
    <n v="666"/>
    <n v="18"/>
    <n v="1559"/>
  </r>
  <r>
    <x v="1"/>
    <x v="7"/>
    <x v="47"/>
    <x v="12"/>
    <n v="86"/>
    <n v="1"/>
    <n v="1"/>
    <n v="0"/>
    <n v="0"/>
    <n v="40"/>
    <n v="12"/>
    <n v="8"/>
    <n v="0"/>
    <n v="0"/>
    <n v="0"/>
    <n v="0"/>
    <n v="0"/>
    <n v="285"/>
    <n v="206"/>
    <n v="25"/>
    <n v="7"/>
    <n v="0"/>
    <n v="974"/>
    <n v="421"/>
    <n v="160"/>
    <n v="68"/>
    <n v="6"/>
    <n v="662"/>
    <n v="277"/>
    <n v="86"/>
    <n v="107"/>
    <n v="0"/>
    <n v="98"/>
    <n v="25"/>
    <n v="24"/>
    <n v="8"/>
    <n v="1"/>
    <n v="53"/>
    <n v="33"/>
    <n v="11"/>
    <n v="0"/>
    <n v="0"/>
    <n v="0"/>
    <n v="0"/>
    <n v="0"/>
    <n v="0"/>
    <n v="0"/>
    <n v="0"/>
    <n v="0"/>
    <n v="0"/>
    <n v="0"/>
    <n v="0"/>
    <n v="0"/>
    <n v="0"/>
    <n v="0"/>
    <n v="0"/>
    <n v="0"/>
    <n v="0"/>
    <n v="1"/>
    <n v="0"/>
    <n v="64"/>
    <n v="0"/>
    <n v="250"/>
    <n v="708"/>
    <n v="452"/>
    <n v="58"/>
    <n v="41"/>
    <n v="2887"/>
    <n v="742"/>
    <n v="0"/>
    <n v="518"/>
    <n v="655"/>
    <n v="19"/>
    <n v="1558"/>
  </r>
  <r>
    <x v="1"/>
    <x v="7"/>
    <x v="47"/>
    <x v="13"/>
    <n v="86"/>
    <n v="1"/>
    <n v="1"/>
    <n v="0"/>
    <n v="0"/>
    <n v="42"/>
    <n v="12"/>
    <n v="8"/>
    <n v="0"/>
    <n v="0"/>
    <n v="0"/>
    <n v="0"/>
    <n v="0"/>
    <n v="283"/>
    <n v="210"/>
    <n v="24"/>
    <n v="6"/>
    <n v="0"/>
    <n v="974"/>
    <n v="429"/>
    <n v="159"/>
    <n v="68"/>
    <n v="6"/>
    <n v="662"/>
    <n v="283"/>
    <n v="85"/>
    <n v="106"/>
    <n v="0"/>
    <n v="98"/>
    <n v="24"/>
    <n v="24"/>
    <n v="8"/>
    <n v="1"/>
    <n v="53"/>
    <n v="32"/>
    <n v="12"/>
    <n v="0"/>
    <n v="0"/>
    <n v="0"/>
    <n v="0"/>
    <n v="0"/>
    <n v="0"/>
    <n v="0"/>
    <n v="0"/>
    <n v="0"/>
    <n v="0"/>
    <n v="0"/>
    <n v="0"/>
    <n v="0"/>
    <n v="0"/>
    <n v="0"/>
    <n v="0"/>
    <n v="0"/>
    <n v="0"/>
    <n v="1"/>
    <n v="0"/>
    <n v="64"/>
    <n v="0"/>
    <n v="249"/>
    <n v="709"/>
    <n v="454"/>
    <n v="57"/>
    <n v="40"/>
    <n v="2881"/>
    <n v="765"/>
    <n v="0"/>
    <n v="513"/>
    <n v="650"/>
    <n v="19"/>
    <n v="1559"/>
  </r>
  <r>
    <x v="1"/>
    <x v="7"/>
    <x v="47"/>
    <x v="14"/>
    <n v="88"/>
    <n v="1"/>
    <n v="1"/>
    <n v="0"/>
    <n v="0"/>
    <n v="46"/>
    <n v="12"/>
    <n v="8"/>
    <n v="0"/>
    <n v="0"/>
    <n v="0"/>
    <n v="0"/>
    <n v="0"/>
    <n v="284"/>
    <n v="213"/>
    <n v="24"/>
    <n v="6"/>
    <n v="0"/>
    <n v="971"/>
    <n v="432"/>
    <n v="158"/>
    <n v="68"/>
    <n v="6"/>
    <n v="660"/>
    <n v="285"/>
    <n v="82"/>
    <n v="106"/>
    <n v="0"/>
    <n v="98"/>
    <n v="25"/>
    <n v="25"/>
    <n v="8"/>
    <n v="1"/>
    <n v="53"/>
    <n v="33"/>
    <n v="12"/>
    <n v="0"/>
    <n v="0"/>
    <n v="0"/>
    <n v="0"/>
    <n v="0"/>
    <n v="0"/>
    <n v="0"/>
    <n v="0"/>
    <n v="0"/>
    <n v="0"/>
    <n v="0"/>
    <n v="0"/>
    <n v="0"/>
    <n v="0"/>
    <n v="0"/>
    <n v="0"/>
    <n v="0"/>
    <n v="0"/>
    <n v="1"/>
    <n v="0"/>
    <n v="66"/>
    <n v="0"/>
    <n v="250"/>
    <n v="707"/>
    <n v="453"/>
    <n v="56"/>
    <n v="40"/>
    <n v="2882"/>
    <n v="780"/>
    <n v="0"/>
    <n v="506"/>
    <n v="642"/>
    <n v="19"/>
    <n v="1568"/>
  </r>
  <r>
    <x v="1"/>
    <x v="7"/>
    <x v="47"/>
    <x v="15"/>
    <n v="89"/>
    <n v="1"/>
    <n v="1"/>
    <n v="0"/>
    <n v="0"/>
    <n v="47"/>
    <n v="12"/>
    <n v="8"/>
    <n v="0"/>
    <n v="0"/>
    <n v="0"/>
    <n v="0"/>
    <n v="0"/>
    <n v="285"/>
    <n v="214"/>
    <n v="24"/>
    <n v="6"/>
    <n v="0"/>
    <n v="971"/>
    <n v="437"/>
    <n v="157"/>
    <n v="66"/>
    <n v="6"/>
    <n v="662"/>
    <n v="285"/>
    <n v="83"/>
    <n v="107"/>
    <n v="0"/>
    <n v="98"/>
    <n v="24"/>
    <n v="25"/>
    <n v="9"/>
    <n v="1"/>
    <n v="54"/>
    <n v="33"/>
    <n v="12"/>
    <n v="0"/>
    <n v="0"/>
    <n v="0"/>
    <n v="0"/>
    <n v="0"/>
    <n v="0"/>
    <n v="0"/>
    <n v="0"/>
    <n v="0"/>
    <n v="0"/>
    <n v="0"/>
    <n v="0"/>
    <n v="0"/>
    <n v="0"/>
    <n v="0"/>
    <n v="0"/>
    <n v="0"/>
    <n v="0"/>
    <n v="1"/>
    <n v="0"/>
    <n v="67"/>
    <n v="0"/>
    <n v="251"/>
    <n v="710"/>
    <n v="453"/>
    <n v="56"/>
    <n v="41"/>
    <n v="2887"/>
    <n v="791"/>
    <n v="0"/>
    <n v="507"/>
    <n v="637"/>
    <n v="22"/>
    <n v="1575"/>
  </r>
  <r>
    <x v="1"/>
    <x v="7"/>
    <x v="47"/>
    <x v="16"/>
    <n v="89"/>
    <n v="1"/>
    <n v="1"/>
    <n v="0"/>
    <n v="0"/>
    <n v="47"/>
    <n v="12"/>
    <n v="8"/>
    <n v="0"/>
    <n v="0"/>
    <n v="0"/>
    <n v="0"/>
    <n v="0"/>
    <n v="286"/>
    <n v="215"/>
    <n v="24"/>
    <n v="6"/>
    <n v="0"/>
    <n v="972"/>
    <n v="442"/>
    <n v="158"/>
    <n v="65"/>
    <n v="6"/>
    <n v="661"/>
    <n v="284"/>
    <n v="81"/>
    <n v="108"/>
    <n v="0"/>
    <n v="99"/>
    <n v="24"/>
    <n v="25"/>
    <n v="9"/>
    <n v="1"/>
    <n v="53"/>
    <n v="32"/>
    <n v="12"/>
    <n v="0"/>
    <n v="0"/>
    <n v="0"/>
    <n v="0"/>
    <n v="0"/>
    <n v="0"/>
    <n v="0"/>
    <n v="0"/>
    <n v="0"/>
    <n v="0"/>
    <n v="0"/>
    <n v="0"/>
    <n v="0"/>
    <n v="0"/>
    <n v="0"/>
    <n v="0"/>
    <n v="0"/>
    <n v="0"/>
    <n v="1"/>
    <n v="0"/>
    <n v="68"/>
    <n v="0"/>
    <n v="252"/>
    <n v="713"/>
    <n v="452"/>
    <n v="57"/>
    <n v="40"/>
    <n v="2889"/>
    <n v="803"/>
    <n v="0"/>
    <n v="501"/>
    <n v="634"/>
    <n v="24"/>
    <n v="1583"/>
  </r>
  <r>
    <x v="1"/>
    <x v="7"/>
    <x v="48"/>
    <x v="0"/>
    <n v="71"/>
    <n v="4"/>
    <n v="0"/>
    <n v="5"/>
    <n v="0"/>
    <n v="19"/>
    <n v="8"/>
    <n v="3"/>
    <n v="2"/>
    <n v="79"/>
    <n v="0"/>
    <n v="0"/>
    <n v="3"/>
    <n v="198"/>
    <n v="0"/>
    <n v="35"/>
    <n v="0"/>
    <n v="2"/>
    <n v="715"/>
    <n v="0"/>
    <n v="36"/>
    <n v="40"/>
    <n v="12"/>
    <n v="710"/>
    <n v="16"/>
    <n v="313"/>
    <n v="45"/>
    <n v="15"/>
    <n v="135"/>
    <n v="0"/>
    <n v="0"/>
    <n v="21"/>
    <n v="2"/>
    <n v="50"/>
    <n v="0"/>
    <n v="6"/>
    <n v="0"/>
    <n v="1"/>
    <n v="0"/>
    <n v="0"/>
    <n v="0"/>
    <n v="0"/>
    <n v="0"/>
    <n v="0"/>
    <n v="0"/>
    <n v="0"/>
    <n v="0"/>
    <n v="8"/>
    <n v="3"/>
    <n v="54"/>
    <n v="150"/>
    <n v="0"/>
    <n v="18"/>
    <n v="4"/>
    <m/>
    <m/>
    <m/>
    <m/>
    <m/>
    <m/>
    <m/>
    <m/>
    <m/>
    <m/>
    <m/>
    <m/>
    <m/>
    <m/>
    <m/>
    <m/>
  </r>
  <r>
    <x v="1"/>
    <x v="7"/>
    <x v="48"/>
    <x v="1"/>
    <n v="71"/>
    <n v="4"/>
    <n v="0"/>
    <n v="5"/>
    <n v="0"/>
    <n v="20"/>
    <n v="8"/>
    <n v="3"/>
    <n v="2"/>
    <n v="77"/>
    <n v="0"/>
    <n v="0"/>
    <n v="3"/>
    <n v="197"/>
    <n v="0"/>
    <n v="49"/>
    <n v="0"/>
    <n v="2"/>
    <n v="716"/>
    <n v="0"/>
    <n v="55"/>
    <n v="40"/>
    <n v="12"/>
    <n v="711"/>
    <n v="22"/>
    <n v="314"/>
    <n v="43"/>
    <n v="15"/>
    <n v="136"/>
    <n v="0"/>
    <n v="2"/>
    <n v="20"/>
    <n v="3"/>
    <n v="49"/>
    <n v="0"/>
    <n v="11"/>
    <n v="0"/>
    <n v="1"/>
    <n v="0"/>
    <n v="0"/>
    <n v="0"/>
    <n v="0"/>
    <n v="0"/>
    <n v="0"/>
    <n v="0"/>
    <n v="0"/>
    <n v="0"/>
    <n v="7"/>
    <n v="3"/>
    <n v="53"/>
    <n v="150"/>
    <n v="0"/>
    <n v="18"/>
    <n v="3"/>
    <m/>
    <m/>
    <m/>
    <m/>
    <m/>
    <m/>
    <m/>
    <m/>
    <m/>
    <m/>
    <m/>
    <m/>
    <m/>
    <m/>
    <m/>
    <m/>
  </r>
  <r>
    <x v="1"/>
    <x v="7"/>
    <x v="48"/>
    <x v="2"/>
    <n v="71"/>
    <n v="4"/>
    <n v="0"/>
    <n v="5"/>
    <n v="0"/>
    <n v="22"/>
    <n v="8"/>
    <n v="3"/>
    <n v="2"/>
    <n v="76"/>
    <n v="0"/>
    <n v="7"/>
    <n v="4"/>
    <n v="197"/>
    <n v="69"/>
    <n v="53"/>
    <n v="0"/>
    <n v="2"/>
    <n v="715"/>
    <n v="101"/>
    <n v="150"/>
    <n v="41"/>
    <n v="13"/>
    <n v="711"/>
    <n v="33"/>
    <n v="314"/>
    <n v="41"/>
    <n v="15"/>
    <n v="136"/>
    <n v="3"/>
    <n v="18"/>
    <n v="20"/>
    <n v="3"/>
    <n v="48"/>
    <n v="14"/>
    <n v="3"/>
    <n v="0"/>
    <n v="1"/>
    <n v="0"/>
    <n v="0"/>
    <n v="0"/>
    <n v="0"/>
    <n v="0"/>
    <n v="0"/>
    <n v="0"/>
    <n v="0"/>
    <n v="0"/>
    <n v="0"/>
    <n v="3"/>
    <n v="0"/>
    <n v="0"/>
    <n v="0"/>
    <n v="0"/>
    <n v="0"/>
    <n v="4"/>
    <n v="5"/>
    <n v="56"/>
    <n v="58"/>
    <n v="137"/>
    <n v="478"/>
    <n v="322"/>
    <n v="83"/>
    <n v="38"/>
    <m/>
    <m/>
    <m/>
    <m/>
    <m/>
    <m/>
    <m/>
  </r>
  <r>
    <x v="1"/>
    <x v="7"/>
    <x v="48"/>
    <x v="3"/>
    <n v="70"/>
    <n v="4"/>
    <n v="0"/>
    <n v="5"/>
    <n v="1"/>
    <n v="23"/>
    <n v="8"/>
    <n v="3"/>
    <n v="2"/>
    <n v="79"/>
    <n v="36"/>
    <n v="6"/>
    <n v="6"/>
    <n v="198"/>
    <n v="77"/>
    <n v="53"/>
    <n v="0"/>
    <n v="3"/>
    <n v="716"/>
    <n v="122"/>
    <n v="149"/>
    <n v="42"/>
    <n v="13"/>
    <n v="714"/>
    <n v="41"/>
    <n v="313"/>
    <n v="41"/>
    <n v="17"/>
    <n v="136"/>
    <n v="4"/>
    <n v="18"/>
    <n v="20"/>
    <n v="3"/>
    <n v="47"/>
    <n v="17"/>
    <n v="3"/>
    <n v="0"/>
    <n v="1"/>
    <n v="0"/>
    <n v="0"/>
    <n v="0"/>
    <n v="0"/>
    <n v="0"/>
    <n v="0"/>
    <n v="0"/>
    <n v="0"/>
    <n v="0"/>
    <n v="0"/>
    <n v="1"/>
    <n v="0"/>
    <n v="0"/>
    <n v="0"/>
    <n v="0"/>
    <n v="0"/>
    <n v="4"/>
    <n v="5"/>
    <n v="55"/>
    <n v="58"/>
    <n v="137"/>
    <n v="481"/>
    <n v="323"/>
    <n v="84"/>
    <n v="37"/>
    <m/>
    <m/>
    <m/>
    <m/>
    <m/>
    <m/>
    <m/>
  </r>
  <r>
    <x v="1"/>
    <x v="7"/>
    <x v="48"/>
    <x v="4"/>
    <n v="76"/>
    <n v="5"/>
    <n v="0"/>
    <n v="7"/>
    <n v="5"/>
    <n v="29"/>
    <n v="8"/>
    <n v="4"/>
    <n v="3"/>
    <n v="78"/>
    <n v="53"/>
    <n v="6"/>
    <n v="5"/>
    <n v="198"/>
    <n v="83"/>
    <n v="53"/>
    <n v="0"/>
    <n v="3"/>
    <n v="715"/>
    <n v="152"/>
    <n v="149"/>
    <n v="41"/>
    <n v="12"/>
    <n v="713"/>
    <n v="51"/>
    <n v="313"/>
    <n v="41"/>
    <n v="19"/>
    <n v="135"/>
    <n v="8"/>
    <n v="18"/>
    <n v="19"/>
    <n v="3"/>
    <n v="46"/>
    <n v="18"/>
    <n v="3"/>
    <n v="0"/>
    <n v="0"/>
    <n v="0"/>
    <n v="0"/>
    <n v="0"/>
    <n v="0"/>
    <n v="0"/>
    <n v="0"/>
    <n v="0"/>
    <n v="1"/>
    <n v="0"/>
    <n v="0"/>
    <n v="0"/>
    <n v="0"/>
    <n v="0"/>
    <n v="0"/>
    <n v="0"/>
    <n v="0"/>
    <n v="5"/>
    <n v="6"/>
    <n v="58"/>
    <n v="58"/>
    <n v="137"/>
    <n v="484"/>
    <n v="320"/>
    <n v="84"/>
    <n v="37"/>
    <m/>
    <m/>
    <m/>
    <m/>
    <m/>
    <m/>
    <m/>
  </r>
  <r>
    <x v="1"/>
    <x v="7"/>
    <x v="48"/>
    <x v="5"/>
    <n v="77"/>
    <n v="6"/>
    <n v="1"/>
    <n v="8"/>
    <n v="5"/>
    <n v="31"/>
    <n v="7"/>
    <n v="4"/>
    <n v="3"/>
    <n v="78"/>
    <n v="53"/>
    <n v="6"/>
    <n v="4"/>
    <n v="198"/>
    <n v="94"/>
    <n v="53"/>
    <n v="0"/>
    <n v="3"/>
    <n v="715"/>
    <n v="202"/>
    <n v="149"/>
    <n v="40"/>
    <n v="12"/>
    <n v="712"/>
    <n v="71"/>
    <n v="313"/>
    <n v="42"/>
    <n v="18"/>
    <n v="136"/>
    <n v="10"/>
    <n v="18"/>
    <n v="19"/>
    <n v="3"/>
    <n v="48"/>
    <n v="21"/>
    <n v="3"/>
    <n v="0"/>
    <n v="0"/>
    <n v="0"/>
    <n v="0"/>
    <n v="0"/>
    <n v="0"/>
    <n v="0"/>
    <n v="0"/>
    <n v="0"/>
    <n v="1"/>
    <n v="0"/>
    <n v="0"/>
    <n v="0"/>
    <n v="0"/>
    <n v="0"/>
    <n v="0"/>
    <n v="0"/>
    <n v="0"/>
    <n v="6"/>
    <n v="7"/>
    <n v="59"/>
    <n v="60"/>
    <n v="137"/>
    <n v="486"/>
    <n v="319"/>
    <n v="86"/>
    <n v="39"/>
    <m/>
    <m/>
    <m/>
    <m/>
    <m/>
    <m/>
    <m/>
  </r>
  <r>
    <x v="1"/>
    <x v="7"/>
    <x v="48"/>
    <x v="6"/>
    <n v="78"/>
    <n v="6"/>
    <n v="1"/>
    <n v="9"/>
    <n v="5"/>
    <n v="32"/>
    <n v="7"/>
    <n v="4"/>
    <n v="4"/>
    <n v="78"/>
    <n v="53"/>
    <n v="6"/>
    <n v="3"/>
    <n v="199"/>
    <n v="99"/>
    <n v="53"/>
    <n v="0"/>
    <n v="3"/>
    <n v="711"/>
    <n v="234"/>
    <n v="146"/>
    <n v="39"/>
    <n v="12"/>
    <n v="711"/>
    <n v="101"/>
    <n v="313"/>
    <n v="42"/>
    <n v="18"/>
    <n v="136"/>
    <n v="12"/>
    <n v="17"/>
    <n v="19"/>
    <n v="3"/>
    <n v="49"/>
    <n v="22"/>
    <n v="3"/>
    <n v="1"/>
    <n v="0"/>
    <n v="0"/>
    <n v="0"/>
    <n v="0"/>
    <n v="0"/>
    <n v="0"/>
    <n v="0"/>
    <n v="0"/>
    <n v="2"/>
    <n v="0"/>
    <n v="0"/>
    <n v="1"/>
    <n v="0"/>
    <n v="0"/>
    <n v="0"/>
    <n v="0"/>
    <n v="0"/>
    <n v="6"/>
    <n v="7"/>
    <n v="59"/>
    <n v="60"/>
    <n v="138"/>
    <n v="485"/>
    <n v="318"/>
    <n v="86"/>
    <n v="39"/>
    <m/>
    <m/>
    <m/>
    <m/>
    <m/>
    <m/>
    <m/>
  </r>
  <r>
    <x v="1"/>
    <x v="7"/>
    <x v="48"/>
    <x v="7"/>
    <n v="77"/>
    <n v="6"/>
    <n v="3"/>
    <n v="9"/>
    <n v="5"/>
    <n v="36"/>
    <n v="7"/>
    <n v="4"/>
    <n v="4"/>
    <n v="77"/>
    <n v="54"/>
    <n v="6"/>
    <n v="3"/>
    <n v="200"/>
    <n v="102"/>
    <n v="54"/>
    <n v="0"/>
    <n v="3"/>
    <n v="711"/>
    <n v="253"/>
    <n v="144"/>
    <n v="39"/>
    <n v="12"/>
    <n v="711"/>
    <n v="140"/>
    <n v="312"/>
    <n v="41"/>
    <n v="18"/>
    <n v="136"/>
    <n v="17"/>
    <n v="17"/>
    <n v="19"/>
    <n v="3"/>
    <n v="48"/>
    <n v="22"/>
    <n v="3"/>
    <n v="1"/>
    <n v="0"/>
    <n v="0"/>
    <n v="0"/>
    <n v="0"/>
    <n v="0"/>
    <n v="0"/>
    <n v="0"/>
    <n v="0"/>
    <n v="2"/>
    <n v="0"/>
    <n v="0"/>
    <n v="1"/>
    <n v="0"/>
    <n v="0"/>
    <n v="0"/>
    <n v="0"/>
    <n v="0"/>
    <n v="6"/>
    <n v="7"/>
    <n v="59"/>
    <n v="59"/>
    <n v="138"/>
    <n v="487"/>
    <n v="319"/>
    <n v="87"/>
    <n v="38"/>
    <m/>
    <m/>
    <m/>
    <m/>
    <m/>
    <m/>
    <m/>
  </r>
  <r>
    <x v="1"/>
    <x v="7"/>
    <x v="48"/>
    <x v="8"/>
    <n v="76"/>
    <n v="7"/>
    <n v="3"/>
    <n v="9"/>
    <n v="5"/>
    <n v="36"/>
    <n v="7"/>
    <n v="4"/>
    <n v="3"/>
    <n v="77"/>
    <n v="53"/>
    <n v="6"/>
    <n v="2"/>
    <n v="200"/>
    <n v="104"/>
    <n v="54"/>
    <n v="0"/>
    <n v="3"/>
    <n v="711"/>
    <n v="273"/>
    <n v="144"/>
    <n v="37"/>
    <n v="11"/>
    <n v="717"/>
    <n v="174"/>
    <n v="310"/>
    <n v="41"/>
    <n v="22"/>
    <n v="135"/>
    <n v="21"/>
    <n v="17"/>
    <n v="18"/>
    <n v="3"/>
    <n v="50"/>
    <n v="27"/>
    <n v="3"/>
    <n v="1"/>
    <n v="0"/>
    <n v="0"/>
    <n v="0"/>
    <n v="0"/>
    <n v="0"/>
    <n v="0"/>
    <n v="0"/>
    <n v="0"/>
    <n v="1"/>
    <n v="0"/>
    <n v="0"/>
    <n v="1"/>
    <n v="0"/>
    <n v="0"/>
    <n v="0"/>
    <n v="0"/>
    <n v="0"/>
    <n v="7"/>
    <n v="8"/>
    <n v="59"/>
    <n v="60"/>
    <n v="138"/>
    <n v="493"/>
    <n v="322"/>
    <n v="86"/>
    <n v="40"/>
    <n v="3429"/>
    <n v="490"/>
    <n v="0"/>
    <n v="449"/>
    <n v="885"/>
    <n v="317"/>
    <n v="1628"/>
  </r>
  <r>
    <x v="1"/>
    <x v="7"/>
    <x v="48"/>
    <x v="9"/>
    <n v="74"/>
    <n v="6"/>
    <n v="3"/>
    <n v="9"/>
    <n v="5"/>
    <n v="39"/>
    <n v="7"/>
    <n v="3"/>
    <n v="3"/>
    <n v="77"/>
    <n v="53"/>
    <n v="6"/>
    <n v="2"/>
    <n v="199"/>
    <n v="107"/>
    <n v="53"/>
    <n v="0"/>
    <n v="2"/>
    <n v="714"/>
    <n v="322"/>
    <n v="144"/>
    <n v="37"/>
    <n v="11"/>
    <n v="720"/>
    <n v="195"/>
    <n v="310"/>
    <n v="41"/>
    <n v="24"/>
    <n v="135"/>
    <n v="34"/>
    <n v="17"/>
    <n v="18"/>
    <n v="3"/>
    <n v="51"/>
    <n v="28"/>
    <n v="3"/>
    <n v="1"/>
    <n v="0"/>
    <n v="0"/>
    <n v="0"/>
    <n v="0"/>
    <n v="0"/>
    <n v="0"/>
    <n v="0"/>
    <n v="0"/>
    <n v="1"/>
    <n v="0"/>
    <n v="0"/>
    <n v="1"/>
    <n v="0"/>
    <n v="0"/>
    <n v="0"/>
    <n v="0"/>
    <n v="0"/>
    <n v="6"/>
    <n v="8"/>
    <n v="57"/>
    <n v="60"/>
    <n v="139"/>
    <n v="496"/>
    <n v="325"/>
    <n v="87"/>
    <n v="41"/>
    <n v="3432"/>
    <n v="711"/>
    <n v="0"/>
    <n v="449"/>
    <n v="878"/>
    <n v="318"/>
    <n v="1645"/>
  </r>
  <r>
    <x v="1"/>
    <x v="7"/>
    <x v="48"/>
    <x v="10"/>
    <n v="74"/>
    <n v="6"/>
    <n v="3"/>
    <n v="9"/>
    <n v="5"/>
    <n v="39"/>
    <n v="7"/>
    <n v="2"/>
    <n v="3"/>
    <n v="77"/>
    <n v="53"/>
    <n v="6"/>
    <n v="2"/>
    <n v="200"/>
    <n v="108"/>
    <n v="53"/>
    <n v="0"/>
    <n v="2"/>
    <n v="713"/>
    <n v="330"/>
    <n v="143"/>
    <n v="37"/>
    <n v="12"/>
    <n v="721"/>
    <n v="202"/>
    <n v="310"/>
    <n v="41"/>
    <n v="24"/>
    <n v="135"/>
    <n v="39"/>
    <n v="17"/>
    <n v="18"/>
    <n v="3"/>
    <n v="51"/>
    <n v="30"/>
    <n v="3"/>
    <n v="1"/>
    <n v="0"/>
    <n v="0"/>
    <n v="0"/>
    <n v="0"/>
    <n v="0"/>
    <n v="0"/>
    <n v="0"/>
    <n v="0"/>
    <n v="1"/>
    <n v="0"/>
    <n v="0"/>
    <n v="1"/>
    <n v="0"/>
    <n v="0"/>
    <n v="0"/>
    <n v="0"/>
    <n v="0"/>
    <n v="6"/>
    <n v="8"/>
    <n v="58"/>
    <n v="60"/>
    <n v="140"/>
    <n v="495"/>
    <n v="327"/>
    <n v="88"/>
    <n v="41"/>
    <n v="3434"/>
    <n v="765"/>
    <n v="0"/>
    <n v="448"/>
    <n v="874"/>
    <n v="318"/>
    <n v="1650"/>
  </r>
  <r>
    <x v="1"/>
    <x v="7"/>
    <x v="48"/>
    <x v="11"/>
    <n v="74"/>
    <n v="6"/>
    <n v="3"/>
    <n v="9"/>
    <n v="5"/>
    <n v="39"/>
    <n v="7"/>
    <n v="2"/>
    <n v="3"/>
    <n v="72"/>
    <n v="50"/>
    <n v="4"/>
    <n v="2"/>
    <n v="200"/>
    <n v="111"/>
    <n v="53"/>
    <n v="0"/>
    <n v="2"/>
    <n v="716"/>
    <n v="341"/>
    <n v="144"/>
    <n v="38"/>
    <n v="12"/>
    <n v="722"/>
    <n v="214"/>
    <n v="310"/>
    <n v="41"/>
    <n v="25"/>
    <n v="136"/>
    <n v="41"/>
    <n v="17"/>
    <n v="18"/>
    <n v="3"/>
    <n v="50"/>
    <n v="30"/>
    <n v="2"/>
    <n v="1"/>
    <n v="0"/>
    <n v="0"/>
    <n v="0"/>
    <n v="0"/>
    <n v="0"/>
    <n v="0"/>
    <n v="0"/>
    <n v="0"/>
    <n v="1"/>
    <n v="0"/>
    <n v="0"/>
    <n v="1"/>
    <n v="0"/>
    <n v="0"/>
    <n v="0"/>
    <n v="0"/>
    <n v="0"/>
    <n v="6"/>
    <n v="8"/>
    <n v="59"/>
    <n v="57"/>
    <n v="140"/>
    <n v="494"/>
    <n v="328"/>
    <n v="89"/>
    <n v="41"/>
    <n v="3432"/>
    <n v="834"/>
    <n v="0"/>
    <n v="444"/>
    <n v="871"/>
    <n v="320"/>
    <n v="1653"/>
  </r>
  <r>
    <x v="1"/>
    <x v="7"/>
    <x v="48"/>
    <x v="12"/>
    <n v="74"/>
    <n v="5"/>
    <n v="3"/>
    <n v="10"/>
    <n v="5"/>
    <n v="41"/>
    <n v="7"/>
    <n v="2"/>
    <n v="3"/>
    <n v="70"/>
    <n v="50"/>
    <n v="4"/>
    <n v="2"/>
    <n v="200"/>
    <n v="114"/>
    <n v="52"/>
    <n v="0"/>
    <n v="2"/>
    <n v="717"/>
    <n v="350"/>
    <n v="144"/>
    <n v="38"/>
    <n v="11"/>
    <n v="720"/>
    <n v="220"/>
    <n v="307"/>
    <n v="41"/>
    <n v="25"/>
    <n v="136"/>
    <n v="44"/>
    <n v="17"/>
    <n v="18"/>
    <n v="3"/>
    <n v="50"/>
    <n v="31"/>
    <n v="2"/>
    <n v="1"/>
    <n v="0"/>
    <n v="0"/>
    <n v="0"/>
    <n v="0"/>
    <n v="0"/>
    <n v="0"/>
    <n v="0"/>
    <n v="0"/>
    <n v="1"/>
    <n v="0"/>
    <n v="0"/>
    <n v="1"/>
    <n v="0"/>
    <n v="0"/>
    <n v="0"/>
    <n v="0"/>
    <n v="0"/>
    <n v="5"/>
    <n v="9"/>
    <n v="59"/>
    <n v="55"/>
    <n v="141"/>
    <n v="496"/>
    <n v="329"/>
    <n v="89"/>
    <n v="41"/>
    <n v="3434"/>
    <n v="883"/>
    <n v="0"/>
    <n v="439"/>
    <n v="863"/>
    <n v="322"/>
    <n v="1660"/>
  </r>
  <r>
    <x v="1"/>
    <x v="7"/>
    <x v="48"/>
    <x v="13"/>
    <n v="74"/>
    <n v="5"/>
    <n v="4"/>
    <n v="10"/>
    <n v="8"/>
    <n v="45"/>
    <n v="7"/>
    <n v="2"/>
    <n v="3"/>
    <n v="70"/>
    <n v="52"/>
    <n v="4"/>
    <n v="2"/>
    <n v="198"/>
    <n v="114"/>
    <n v="52"/>
    <n v="0"/>
    <n v="2"/>
    <n v="718"/>
    <n v="361"/>
    <n v="141"/>
    <n v="37"/>
    <n v="10"/>
    <n v="718"/>
    <n v="220"/>
    <n v="306"/>
    <n v="41"/>
    <n v="25"/>
    <n v="135"/>
    <n v="45"/>
    <n v="16"/>
    <n v="16"/>
    <n v="3"/>
    <n v="53"/>
    <n v="42"/>
    <n v="2"/>
    <n v="1"/>
    <n v="0"/>
    <n v="0"/>
    <n v="0"/>
    <n v="0"/>
    <n v="0"/>
    <n v="0"/>
    <n v="0"/>
    <n v="0"/>
    <n v="1"/>
    <n v="0"/>
    <n v="0"/>
    <n v="1"/>
    <n v="0"/>
    <n v="0"/>
    <n v="0"/>
    <n v="0"/>
    <n v="0"/>
    <n v="5"/>
    <n v="9"/>
    <n v="59"/>
    <n v="58"/>
    <n v="139"/>
    <n v="501"/>
    <n v="329"/>
    <n v="89"/>
    <n v="44"/>
    <n v="3434"/>
    <n v="920"/>
    <n v="0"/>
    <n v="438"/>
    <n v="855"/>
    <n v="322"/>
    <n v="1665"/>
  </r>
  <r>
    <x v="1"/>
    <x v="7"/>
    <x v="48"/>
    <x v="14"/>
    <n v="74"/>
    <n v="4"/>
    <n v="3"/>
    <n v="11"/>
    <n v="9"/>
    <n v="47"/>
    <n v="7"/>
    <n v="2"/>
    <n v="3"/>
    <n v="71"/>
    <n v="52"/>
    <n v="4"/>
    <n v="2"/>
    <n v="198"/>
    <n v="115"/>
    <n v="52"/>
    <n v="0"/>
    <n v="2"/>
    <n v="718"/>
    <n v="369"/>
    <n v="140"/>
    <n v="37"/>
    <n v="10"/>
    <n v="719"/>
    <n v="230"/>
    <n v="306"/>
    <n v="42"/>
    <n v="24"/>
    <n v="135"/>
    <n v="45"/>
    <n v="18"/>
    <n v="14"/>
    <n v="2"/>
    <n v="55"/>
    <n v="43"/>
    <n v="2"/>
    <n v="1"/>
    <n v="0"/>
    <n v="0"/>
    <n v="0"/>
    <n v="0"/>
    <n v="0"/>
    <n v="0"/>
    <n v="0"/>
    <n v="0"/>
    <n v="1"/>
    <n v="0"/>
    <n v="0"/>
    <n v="1"/>
    <n v="0"/>
    <n v="0"/>
    <n v="0"/>
    <n v="0"/>
    <n v="0"/>
    <n v="4"/>
    <n v="10"/>
    <n v="59"/>
    <n v="59"/>
    <n v="139"/>
    <n v="504"/>
    <n v="330"/>
    <n v="89"/>
    <n v="46"/>
    <n v="3427"/>
    <n v="949"/>
    <n v="0"/>
    <n v="439"/>
    <n v="849"/>
    <n v="317"/>
    <n v="1664"/>
  </r>
  <r>
    <x v="1"/>
    <x v="7"/>
    <x v="48"/>
    <x v="15"/>
    <n v="75"/>
    <n v="4"/>
    <n v="3"/>
    <n v="12"/>
    <n v="10"/>
    <n v="48"/>
    <n v="7"/>
    <n v="2"/>
    <n v="3"/>
    <n v="71"/>
    <n v="52"/>
    <n v="4"/>
    <n v="2"/>
    <n v="200"/>
    <n v="116"/>
    <n v="53"/>
    <n v="0"/>
    <n v="2"/>
    <n v="715"/>
    <n v="368"/>
    <n v="137"/>
    <n v="38"/>
    <n v="10"/>
    <n v="718"/>
    <n v="231"/>
    <n v="306"/>
    <n v="41"/>
    <n v="26"/>
    <n v="138"/>
    <n v="49"/>
    <n v="17"/>
    <n v="14"/>
    <n v="2"/>
    <n v="55"/>
    <n v="44"/>
    <n v="2"/>
    <n v="1"/>
    <n v="0"/>
    <n v="0"/>
    <n v="0"/>
    <n v="0"/>
    <n v="0"/>
    <n v="0"/>
    <n v="0"/>
    <n v="0"/>
    <n v="1"/>
    <n v="0"/>
    <n v="0"/>
    <n v="1"/>
    <n v="0"/>
    <n v="0"/>
    <n v="0"/>
    <n v="0"/>
    <n v="0"/>
    <n v="4"/>
    <n v="11"/>
    <n v="60"/>
    <n v="59"/>
    <n v="140"/>
    <n v="503"/>
    <n v="328"/>
    <n v="92"/>
    <n v="46"/>
    <n v="3428"/>
    <n v="973"/>
    <n v="0"/>
    <n v="439"/>
    <n v="842"/>
    <n v="318"/>
    <n v="1668"/>
  </r>
  <r>
    <x v="1"/>
    <x v="7"/>
    <x v="48"/>
    <x v="16"/>
    <n v="70"/>
    <n v="4"/>
    <n v="3"/>
    <n v="9"/>
    <n v="8"/>
    <n v="45"/>
    <n v="7"/>
    <n v="2"/>
    <n v="2"/>
    <n v="77"/>
    <n v="55"/>
    <n v="5"/>
    <n v="2"/>
    <n v="199"/>
    <n v="117"/>
    <n v="53"/>
    <n v="0"/>
    <n v="1"/>
    <n v="714"/>
    <n v="370"/>
    <n v="137"/>
    <n v="37"/>
    <n v="11"/>
    <n v="718"/>
    <n v="230"/>
    <n v="306"/>
    <n v="41"/>
    <n v="27"/>
    <n v="139"/>
    <n v="50"/>
    <n v="17"/>
    <n v="15"/>
    <n v="2"/>
    <n v="58"/>
    <n v="45"/>
    <n v="2"/>
    <n v="1"/>
    <n v="0"/>
    <n v="0"/>
    <n v="0"/>
    <n v="0"/>
    <n v="0"/>
    <n v="0"/>
    <n v="0"/>
    <n v="0"/>
    <n v="0"/>
    <n v="0"/>
    <n v="0"/>
    <n v="1"/>
    <n v="0"/>
    <n v="0"/>
    <n v="0"/>
    <n v="0"/>
    <n v="0"/>
    <n v="4"/>
    <n v="9"/>
    <n v="56"/>
    <n v="64"/>
    <n v="140"/>
    <n v="503"/>
    <n v="328"/>
    <n v="93"/>
    <n v="49"/>
    <n v="3427"/>
    <n v="984"/>
    <n v="0"/>
    <n v="438"/>
    <n v="843"/>
    <n v="319"/>
    <n v="1666"/>
  </r>
  <r>
    <x v="1"/>
    <x v="7"/>
    <x v="48"/>
    <x v="16"/>
    <m/>
    <m/>
    <m/>
    <m/>
    <m/>
    <m/>
    <m/>
    <m/>
    <m/>
    <m/>
    <m/>
    <m/>
    <m/>
    <m/>
    <m/>
    <m/>
    <m/>
    <m/>
    <n v="1"/>
    <m/>
    <m/>
    <m/>
    <m/>
    <m/>
    <m/>
    <m/>
    <m/>
    <m/>
    <m/>
    <m/>
    <m/>
    <m/>
    <m/>
    <m/>
    <m/>
    <m/>
    <m/>
    <m/>
    <m/>
    <m/>
    <m/>
    <m/>
    <m/>
    <m/>
    <m/>
    <m/>
    <m/>
    <m/>
    <m/>
    <m/>
    <m/>
    <m/>
    <m/>
    <m/>
    <m/>
    <m/>
    <m/>
    <m/>
    <m/>
    <m/>
    <m/>
    <m/>
    <m/>
    <m/>
    <m/>
    <m/>
    <m/>
    <m/>
    <m/>
    <m/>
  </r>
  <r>
    <x v="1"/>
    <x v="9"/>
    <x v="49"/>
    <x v="0"/>
    <n v="258"/>
    <n v="8"/>
    <n v="1"/>
    <n v="1"/>
    <n v="0"/>
    <n v="84"/>
    <n v="9"/>
    <n v="39"/>
    <n v="1"/>
    <n v="0"/>
    <n v="0"/>
    <n v="0"/>
    <n v="0"/>
    <n v="344"/>
    <n v="0"/>
    <n v="120"/>
    <n v="17"/>
    <n v="3"/>
    <n v="1366"/>
    <n v="0"/>
    <n v="78"/>
    <n v="282"/>
    <n v="9"/>
    <n v="1051"/>
    <n v="48"/>
    <n v="4"/>
    <n v="206"/>
    <n v="2"/>
    <n v="297"/>
    <n v="0"/>
    <n v="9"/>
    <n v="71"/>
    <n v="0"/>
    <n v="61"/>
    <n v="0"/>
    <n v="6"/>
    <n v="1"/>
    <n v="0"/>
    <n v="0"/>
    <n v="0"/>
    <n v="0"/>
    <n v="0"/>
    <n v="0"/>
    <n v="0"/>
    <n v="0"/>
    <n v="0"/>
    <n v="0"/>
    <n v="0"/>
    <n v="0"/>
    <n v="22"/>
    <n v="28"/>
    <n v="0"/>
    <n v="2"/>
    <n v="6"/>
    <m/>
    <m/>
    <m/>
    <m/>
    <m/>
    <m/>
    <m/>
    <m/>
    <m/>
    <m/>
    <m/>
    <m/>
    <m/>
    <m/>
    <m/>
    <m/>
  </r>
  <r>
    <x v="1"/>
    <x v="9"/>
    <x v="49"/>
    <x v="1"/>
    <n v="259"/>
    <n v="8"/>
    <n v="1"/>
    <n v="1"/>
    <n v="0"/>
    <n v="92"/>
    <n v="9"/>
    <n v="38"/>
    <n v="1"/>
    <n v="0"/>
    <n v="0"/>
    <n v="0"/>
    <n v="0"/>
    <n v="345"/>
    <n v="0"/>
    <n v="163"/>
    <n v="17"/>
    <n v="3"/>
    <n v="1365"/>
    <n v="0"/>
    <n v="205"/>
    <n v="277"/>
    <n v="9"/>
    <n v="1057"/>
    <n v="93"/>
    <n v="5"/>
    <n v="204"/>
    <n v="6"/>
    <n v="302"/>
    <n v="0"/>
    <n v="13"/>
    <n v="72"/>
    <n v="1"/>
    <n v="61"/>
    <n v="0"/>
    <n v="7"/>
    <n v="1"/>
    <n v="0"/>
    <n v="0"/>
    <n v="0"/>
    <n v="0"/>
    <n v="0"/>
    <n v="0"/>
    <n v="0"/>
    <n v="0"/>
    <n v="0"/>
    <n v="0"/>
    <n v="0"/>
    <n v="0"/>
    <n v="23"/>
    <n v="29"/>
    <n v="0"/>
    <n v="2"/>
    <n v="6"/>
    <m/>
    <m/>
    <m/>
    <m/>
    <m/>
    <m/>
    <m/>
    <m/>
    <m/>
    <m/>
    <m/>
    <m/>
    <m/>
    <m/>
    <m/>
    <m/>
  </r>
  <r>
    <x v="1"/>
    <x v="9"/>
    <x v="49"/>
    <x v="2"/>
    <n v="261"/>
    <n v="8"/>
    <n v="1"/>
    <n v="1"/>
    <n v="0"/>
    <n v="103"/>
    <n v="9"/>
    <n v="38"/>
    <n v="1"/>
    <n v="0"/>
    <n v="0"/>
    <n v="0"/>
    <n v="0"/>
    <n v="347"/>
    <n v="182"/>
    <n v="23"/>
    <n v="16"/>
    <n v="4"/>
    <n v="1371"/>
    <n v="322"/>
    <n v="30"/>
    <n v="272"/>
    <n v="8"/>
    <n v="1055"/>
    <n v="134"/>
    <n v="5"/>
    <n v="202"/>
    <n v="4"/>
    <n v="302"/>
    <n v="16"/>
    <n v="2"/>
    <n v="72"/>
    <n v="0"/>
    <n v="60"/>
    <n v="11"/>
    <n v="6"/>
    <n v="1"/>
    <n v="0"/>
    <n v="0"/>
    <n v="0"/>
    <n v="0"/>
    <n v="0"/>
    <n v="0"/>
    <n v="0"/>
    <n v="0"/>
    <n v="0"/>
    <n v="0"/>
    <n v="0"/>
    <n v="0"/>
    <n v="0"/>
    <n v="0"/>
    <n v="0"/>
    <n v="0"/>
    <n v="0"/>
    <n v="8"/>
    <n v="1"/>
    <n v="205"/>
    <n v="0"/>
    <n v="297"/>
    <n v="1001"/>
    <n v="813"/>
    <n v="217"/>
    <n v="50"/>
    <m/>
    <m/>
    <m/>
    <m/>
    <m/>
    <m/>
    <m/>
  </r>
  <r>
    <x v="1"/>
    <x v="9"/>
    <x v="49"/>
    <x v="3"/>
    <n v="261"/>
    <n v="8"/>
    <n v="1"/>
    <n v="1"/>
    <n v="0"/>
    <n v="105"/>
    <n v="9"/>
    <n v="38"/>
    <n v="1"/>
    <n v="0"/>
    <n v="0"/>
    <n v="0"/>
    <n v="0"/>
    <n v="347"/>
    <n v="192"/>
    <n v="23"/>
    <n v="16"/>
    <n v="4"/>
    <n v="1376"/>
    <n v="357"/>
    <n v="30"/>
    <n v="269"/>
    <n v="10"/>
    <n v="1053"/>
    <n v="157"/>
    <n v="5"/>
    <n v="200"/>
    <n v="4"/>
    <n v="302"/>
    <n v="22"/>
    <n v="2"/>
    <n v="72"/>
    <n v="0"/>
    <n v="60"/>
    <n v="12"/>
    <n v="6"/>
    <n v="1"/>
    <n v="0"/>
    <n v="0"/>
    <n v="0"/>
    <n v="0"/>
    <n v="0"/>
    <n v="0"/>
    <n v="0"/>
    <n v="0"/>
    <n v="0"/>
    <n v="0"/>
    <n v="0"/>
    <n v="0"/>
    <n v="0"/>
    <n v="0"/>
    <n v="0"/>
    <n v="0"/>
    <n v="0"/>
    <n v="8"/>
    <n v="1"/>
    <n v="205"/>
    <n v="0"/>
    <n v="297"/>
    <n v="1005"/>
    <n v="814"/>
    <n v="218"/>
    <n v="50"/>
    <m/>
    <m/>
    <m/>
    <m/>
    <m/>
    <m/>
    <m/>
  </r>
  <r>
    <x v="1"/>
    <x v="9"/>
    <x v="49"/>
    <x v="4"/>
    <n v="263"/>
    <n v="8"/>
    <n v="1"/>
    <n v="1"/>
    <n v="0"/>
    <n v="114"/>
    <n v="9"/>
    <n v="38"/>
    <n v="1"/>
    <n v="0"/>
    <n v="0"/>
    <n v="0"/>
    <n v="0"/>
    <n v="348"/>
    <n v="206"/>
    <n v="23"/>
    <n v="16"/>
    <n v="4"/>
    <n v="1380"/>
    <n v="382"/>
    <n v="30"/>
    <n v="268"/>
    <n v="12"/>
    <n v="1050"/>
    <n v="182"/>
    <n v="5"/>
    <n v="199"/>
    <n v="4"/>
    <n v="304"/>
    <n v="57"/>
    <n v="2"/>
    <n v="73"/>
    <n v="0"/>
    <n v="60"/>
    <n v="13"/>
    <n v="6"/>
    <n v="1"/>
    <n v="0"/>
    <n v="0"/>
    <n v="0"/>
    <n v="0"/>
    <n v="0"/>
    <n v="0"/>
    <n v="0"/>
    <n v="0"/>
    <n v="0"/>
    <n v="0"/>
    <n v="0"/>
    <n v="0"/>
    <n v="0"/>
    <n v="0"/>
    <n v="0"/>
    <n v="0"/>
    <n v="0"/>
    <n v="8"/>
    <n v="1"/>
    <n v="207"/>
    <n v="0"/>
    <n v="298"/>
    <n v="1008"/>
    <n v="812"/>
    <n v="218"/>
    <n v="50"/>
    <m/>
    <m/>
    <m/>
    <m/>
    <m/>
    <m/>
    <m/>
  </r>
  <r>
    <x v="1"/>
    <x v="9"/>
    <x v="49"/>
    <x v="5"/>
    <n v="262"/>
    <n v="8"/>
    <n v="1"/>
    <n v="1"/>
    <n v="0"/>
    <n v="117"/>
    <n v="9"/>
    <n v="37"/>
    <n v="1"/>
    <n v="0"/>
    <n v="0"/>
    <n v="0"/>
    <n v="0"/>
    <n v="349"/>
    <n v="222"/>
    <n v="23"/>
    <n v="16"/>
    <n v="4"/>
    <n v="1385"/>
    <n v="430"/>
    <n v="30"/>
    <n v="270"/>
    <n v="12"/>
    <n v="1051"/>
    <n v="234"/>
    <n v="5"/>
    <n v="198"/>
    <n v="4"/>
    <n v="304"/>
    <n v="70"/>
    <n v="2"/>
    <n v="72"/>
    <n v="0"/>
    <n v="62"/>
    <n v="21"/>
    <n v="6"/>
    <n v="1"/>
    <n v="0"/>
    <n v="0"/>
    <n v="0"/>
    <n v="0"/>
    <n v="0"/>
    <n v="0"/>
    <n v="0"/>
    <n v="0"/>
    <n v="0"/>
    <n v="0"/>
    <n v="0"/>
    <n v="0"/>
    <n v="0"/>
    <n v="0"/>
    <n v="0"/>
    <n v="0"/>
    <n v="0"/>
    <n v="8"/>
    <n v="1"/>
    <n v="207"/>
    <n v="0"/>
    <n v="299"/>
    <n v="1009"/>
    <n v="813"/>
    <n v="218"/>
    <n v="51"/>
    <m/>
    <m/>
    <m/>
    <m/>
    <m/>
    <m/>
    <m/>
  </r>
  <r>
    <x v="1"/>
    <x v="9"/>
    <x v="49"/>
    <x v="6"/>
    <n v="261"/>
    <n v="8"/>
    <n v="2"/>
    <n v="1"/>
    <n v="1"/>
    <n v="126"/>
    <n v="9"/>
    <n v="37"/>
    <n v="1"/>
    <n v="0"/>
    <n v="0"/>
    <n v="0"/>
    <n v="0"/>
    <n v="351"/>
    <n v="231"/>
    <n v="23"/>
    <n v="16"/>
    <n v="2"/>
    <n v="1389"/>
    <n v="479"/>
    <n v="30"/>
    <n v="264"/>
    <n v="14"/>
    <n v="1054"/>
    <n v="346"/>
    <n v="5"/>
    <n v="195"/>
    <n v="6"/>
    <n v="305"/>
    <n v="83"/>
    <n v="2"/>
    <n v="70"/>
    <n v="0"/>
    <n v="60"/>
    <n v="22"/>
    <n v="6"/>
    <n v="1"/>
    <n v="0"/>
    <n v="0"/>
    <n v="0"/>
    <n v="0"/>
    <n v="0"/>
    <n v="0"/>
    <n v="0"/>
    <n v="0"/>
    <n v="0"/>
    <n v="0"/>
    <n v="0"/>
    <n v="0"/>
    <n v="0"/>
    <n v="0"/>
    <n v="0"/>
    <n v="0"/>
    <n v="0"/>
    <n v="8"/>
    <n v="1"/>
    <n v="207"/>
    <n v="0"/>
    <n v="302"/>
    <n v="1016"/>
    <n v="816"/>
    <n v="221"/>
    <n v="49"/>
    <m/>
    <m/>
    <m/>
    <m/>
    <m/>
    <m/>
    <m/>
  </r>
  <r>
    <x v="1"/>
    <x v="9"/>
    <x v="49"/>
    <x v="7"/>
    <n v="261"/>
    <n v="7"/>
    <n v="3"/>
    <n v="1"/>
    <n v="1"/>
    <n v="133"/>
    <n v="9"/>
    <n v="37"/>
    <n v="1"/>
    <n v="0"/>
    <n v="0"/>
    <n v="0"/>
    <n v="0"/>
    <n v="351"/>
    <n v="236"/>
    <n v="23"/>
    <n v="16"/>
    <n v="2"/>
    <n v="1391"/>
    <n v="527"/>
    <n v="33"/>
    <n v="263"/>
    <n v="14"/>
    <n v="1055"/>
    <n v="466"/>
    <n v="5"/>
    <n v="195"/>
    <n v="6"/>
    <n v="308"/>
    <n v="92"/>
    <n v="2"/>
    <n v="70"/>
    <n v="0"/>
    <n v="60"/>
    <n v="26"/>
    <n v="6"/>
    <n v="1"/>
    <n v="0"/>
    <n v="0"/>
    <n v="0"/>
    <n v="0"/>
    <n v="0"/>
    <n v="0"/>
    <n v="0"/>
    <n v="0"/>
    <n v="0"/>
    <n v="0"/>
    <n v="0"/>
    <n v="0"/>
    <n v="0"/>
    <n v="0"/>
    <n v="0"/>
    <n v="0"/>
    <n v="0"/>
    <n v="7"/>
    <n v="1"/>
    <n v="208"/>
    <n v="0"/>
    <n v="302"/>
    <n v="1017"/>
    <n v="817"/>
    <n v="223"/>
    <n v="49"/>
    <m/>
    <m/>
    <m/>
    <m/>
    <m/>
    <m/>
    <m/>
  </r>
  <r>
    <x v="1"/>
    <x v="9"/>
    <x v="49"/>
    <x v="8"/>
    <n v="261"/>
    <n v="9"/>
    <n v="6"/>
    <n v="1"/>
    <n v="1"/>
    <n v="139"/>
    <n v="9"/>
    <n v="37"/>
    <n v="1"/>
    <n v="0"/>
    <n v="0"/>
    <n v="0"/>
    <n v="0"/>
    <n v="342"/>
    <n v="235"/>
    <n v="23"/>
    <n v="16"/>
    <n v="2"/>
    <n v="1372"/>
    <n v="602"/>
    <n v="33"/>
    <n v="259"/>
    <n v="13"/>
    <n v="1055"/>
    <n v="563"/>
    <n v="5"/>
    <n v="192"/>
    <n v="5"/>
    <n v="309"/>
    <n v="106"/>
    <n v="2"/>
    <n v="69"/>
    <n v="0"/>
    <n v="74"/>
    <n v="46"/>
    <n v="6"/>
    <n v="1"/>
    <n v="0"/>
    <n v="0"/>
    <n v="0"/>
    <n v="0"/>
    <n v="0"/>
    <n v="0"/>
    <n v="0"/>
    <n v="0"/>
    <n v="0"/>
    <n v="0"/>
    <n v="0"/>
    <n v="0"/>
    <n v="0"/>
    <n v="0"/>
    <n v="0"/>
    <n v="0"/>
    <n v="0"/>
    <n v="9"/>
    <n v="1"/>
    <n v="208"/>
    <n v="0"/>
    <n v="294"/>
    <n v="1005"/>
    <n v="820"/>
    <n v="225"/>
    <n v="62"/>
    <n v="7086"/>
    <n v="1612"/>
    <n v="0"/>
    <n v="22"/>
    <n v="2441"/>
    <n v="121"/>
    <n v="4241"/>
  </r>
  <r>
    <x v="1"/>
    <x v="9"/>
    <x v="49"/>
    <x v="9"/>
    <n v="261"/>
    <n v="9"/>
    <n v="6"/>
    <n v="1"/>
    <n v="1"/>
    <n v="143"/>
    <n v="9"/>
    <n v="36"/>
    <n v="1"/>
    <n v="0"/>
    <n v="0"/>
    <n v="0"/>
    <n v="0"/>
    <n v="343"/>
    <n v="240"/>
    <n v="24"/>
    <n v="14"/>
    <n v="1"/>
    <n v="1362"/>
    <n v="666"/>
    <n v="34"/>
    <n v="255"/>
    <n v="13"/>
    <n v="1054"/>
    <n v="602"/>
    <n v="5"/>
    <n v="193"/>
    <n v="6"/>
    <n v="303"/>
    <n v="123"/>
    <n v="2"/>
    <n v="67"/>
    <n v="0"/>
    <n v="74"/>
    <n v="50"/>
    <n v="6"/>
    <n v="1"/>
    <n v="0"/>
    <n v="0"/>
    <n v="0"/>
    <n v="0"/>
    <n v="0"/>
    <n v="0"/>
    <n v="0"/>
    <n v="0"/>
    <n v="0"/>
    <n v="0"/>
    <n v="0"/>
    <n v="0"/>
    <n v="0"/>
    <n v="0"/>
    <n v="0"/>
    <n v="0"/>
    <n v="0"/>
    <n v="9"/>
    <n v="1"/>
    <n v="209"/>
    <n v="0"/>
    <n v="296"/>
    <n v="1001"/>
    <n v="820"/>
    <n v="220"/>
    <n v="62"/>
    <n v="7008"/>
    <n v="2138"/>
    <n v="0"/>
    <n v="22"/>
    <n v="2409"/>
    <n v="124"/>
    <n v="4198"/>
  </r>
  <r>
    <x v="1"/>
    <x v="9"/>
    <x v="49"/>
    <x v="10"/>
    <n v="261"/>
    <n v="9"/>
    <n v="7"/>
    <n v="1"/>
    <n v="1"/>
    <n v="145"/>
    <n v="9"/>
    <n v="36"/>
    <n v="1"/>
    <n v="0"/>
    <n v="0"/>
    <n v="0"/>
    <n v="0"/>
    <n v="346"/>
    <n v="241"/>
    <n v="24"/>
    <n v="14"/>
    <n v="2"/>
    <n v="1363"/>
    <n v="677"/>
    <n v="35"/>
    <n v="257"/>
    <n v="12"/>
    <n v="1053"/>
    <n v="614"/>
    <n v="5"/>
    <n v="192"/>
    <n v="6"/>
    <n v="303"/>
    <n v="125"/>
    <n v="2"/>
    <n v="68"/>
    <n v="0"/>
    <n v="73"/>
    <n v="53"/>
    <n v="6"/>
    <n v="1"/>
    <n v="0"/>
    <n v="0"/>
    <n v="0"/>
    <n v="0"/>
    <n v="0"/>
    <n v="0"/>
    <n v="0"/>
    <n v="0"/>
    <n v="0"/>
    <n v="0"/>
    <n v="0"/>
    <n v="0"/>
    <n v="0"/>
    <n v="0"/>
    <n v="0"/>
    <n v="0"/>
    <n v="0"/>
    <n v="9"/>
    <n v="1"/>
    <n v="209"/>
    <n v="0"/>
    <n v="297"/>
    <n v="1001"/>
    <n v="821"/>
    <n v="219"/>
    <n v="61"/>
    <n v="7001"/>
    <n v="2249"/>
    <n v="0"/>
    <n v="22"/>
    <n v="2407"/>
    <n v="121"/>
    <n v="4194"/>
  </r>
  <r>
    <x v="1"/>
    <x v="9"/>
    <x v="49"/>
    <x v="11"/>
    <n v="261"/>
    <n v="9"/>
    <n v="8"/>
    <n v="1"/>
    <n v="1"/>
    <n v="151"/>
    <n v="9"/>
    <n v="36"/>
    <n v="1"/>
    <n v="0"/>
    <n v="0"/>
    <n v="0"/>
    <n v="0"/>
    <n v="346"/>
    <n v="244"/>
    <n v="24"/>
    <n v="14"/>
    <n v="2"/>
    <n v="1363"/>
    <n v="711"/>
    <n v="35"/>
    <n v="253"/>
    <n v="12"/>
    <n v="1061"/>
    <n v="636"/>
    <n v="5"/>
    <n v="193"/>
    <n v="11"/>
    <n v="306"/>
    <n v="132"/>
    <n v="2"/>
    <n v="69"/>
    <n v="0"/>
    <n v="73"/>
    <n v="54"/>
    <n v="6"/>
    <n v="1"/>
    <n v="0"/>
    <n v="0"/>
    <n v="0"/>
    <n v="0"/>
    <n v="0"/>
    <n v="0"/>
    <n v="0"/>
    <n v="0"/>
    <n v="0"/>
    <n v="0"/>
    <n v="0"/>
    <n v="0"/>
    <n v="0"/>
    <n v="0"/>
    <n v="0"/>
    <n v="0"/>
    <n v="0"/>
    <n v="9"/>
    <n v="1"/>
    <n v="209"/>
    <n v="0"/>
    <n v="297"/>
    <n v="1005"/>
    <n v="821"/>
    <n v="222"/>
    <n v="62"/>
    <n v="7025"/>
    <n v="2470"/>
    <n v="0"/>
    <n v="21"/>
    <n v="2399"/>
    <n v="130"/>
    <n v="4216"/>
  </r>
  <r>
    <x v="1"/>
    <x v="9"/>
    <x v="49"/>
    <x v="12"/>
    <n v="261"/>
    <n v="9"/>
    <n v="8"/>
    <n v="1"/>
    <n v="1"/>
    <n v="151"/>
    <n v="9"/>
    <n v="35"/>
    <n v="1"/>
    <n v="0"/>
    <n v="0"/>
    <n v="0"/>
    <n v="0"/>
    <n v="350"/>
    <n v="248"/>
    <n v="24"/>
    <n v="15"/>
    <n v="0"/>
    <n v="1362"/>
    <n v="732"/>
    <n v="34"/>
    <n v="252"/>
    <n v="12"/>
    <n v="1058"/>
    <n v="647"/>
    <n v="4"/>
    <n v="193"/>
    <n v="11"/>
    <n v="306"/>
    <n v="137"/>
    <n v="2"/>
    <n v="68"/>
    <n v="0"/>
    <n v="73"/>
    <n v="53"/>
    <n v="6"/>
    <n v="1"/>
    <n v="1"/>
    <n v="0"/>
    <n v="0"/>
    <n v="0"/>
    <n v="0"/>
    <n v="0"/>
    <n v="0"/>
    <n v="0"/>
    <n v="0"/>
    <n v="0"/>
    <n v="0"/>
    <n v="0"/>
    <n v="0"/>
    <n v="0"/>
    <n v="0"/>
    <n v="0"/>
    <n v="0"/>
    <n v="9"/>
    <n v="1"/>
    <n v="209"/>
    <n v="0"/>
    <n v="301"/>
    <n v="1009"/>
    <n v="820"/>
    <n v="221"/>
    <n v="61"/>
    <n v="7019"/>
    <n v="2613"/>
    <n v="0"/>
    <n v="20"/>
    <n v="2388"/>
    <n v="130"/>
    <n v="4214"/>
  </r>
  <r>
    <x v="1"/>
    <x v="9"/>
    <x v="49"/>
    <x v="13"/>
    <n v="261"/>
    <n v="9"/>
    <n v="8"/>
    <n v="1"/>
    <n v="1"/>
    <n v="152"/>
    <n v="9"/>
    <n v="35"/>
    <n v="1"/>
    <n v="0"/>
    <n v="0"/>
    <n v="0"/>
    <n v="0"/>
    <n v="354"/>
    <n v="251"/>
    <n v="24"/>
    <n v="16"/>
    <n v="1"/>
    <n v="1370"/>
    <n v="738"/>
    <n v="34"/>
    <n v="252"/>
    <n v="12"/>
    <n v="1062"/>
    <n v="648"/>
    <n v="4"/>
    <n v="193"/>
    <n v="11"/>
    <n v="305"/>
    <n v="143"/>
    <n v="2"/>
    <n v="67"/>
    <n v="0"/>
    <n v="74"/>
    <n v="54"/>
    <n v="6"/>
    <n v="1"/>
    <n v="1"/>
    <n v="0"/>
    <n v="0"/>
    <n v="0"/>
    <n v="0"/>
    <n v="0"/>
    <n v="0"/>
    <n v="0"/>
    <n v="0"/>
    <n v="0"/>
    <n v="0"/>
    <n v="0"/>
    <n v="0"/>
    <n v="0"/>
    <n v="0"/>
    <n v="0"/>
    <n v="0"/>
    <n v="9"/>
    <n v="1"/>
    <n v="209"/>
    <n v="0"/>
    <n v="303"/>
    <n v="1015"/>
    <n v="823"/>
    <n v="221"/>
    <n v="62"/>
    <n v="7035"/>
    <n v="2694"/>
    <n v="0"/>
    <n v="20"/>
    <n v="2382"/>
    <n v="131"/>
    <n v="4222"/>
  </r>
  <r>
    <x v="1"/>
    <x v="9"/>
    <x v="49"/>
    <x v="14"/>
    <n v="260"/>
    <n v="9"/>
    <n v="8"/>
    <n v="1"/>
    <n v="1"/>
    <n v="153"/>
    <n v="9"/>
    <n v="34"/>
    <n v="1"/>
    <n v="0"/>
    <n v="0"/>
    <n v="0"/>
    <n v="0"/>
    <n v="354"/>
    <n v="252"/>
    <n v="24"/>
    <n v="16"/>
    <n v="1"/>
    <n v="1366"/>
    <n v="748"/>
    <n v="33"/>
    <n v="247"/>
    <n v="13"/>
    <n v="1063"/>
    <n v="660"/>
    <n v="4"/>
    <n v="193"/>
    <n v="10"/>
    <n v="307"/>
    <n v="146"/>
    <n v="2"/>
    <n v="67"/>
    <n v="1"/>
    <n v="74"/>
    <n v="54"/>
    <n v="6"/>
    <n v="1"/>
    <n v="1"/>
    <n v="0"/>
    <n v="0"/>
    <n v="0"/>
    <n v="0"/>
    <n v="0"/>
    <n v="0"/>
    <n v="0"/>
    <n v="0"/>
    <n v="0"/>
    <n v="0"/>
    <n v="0"/>
    <n v="0"/>
    <n v="0"/>
    <n v="0"/>
    <n v="0"/>
    <n v="0"/>
    <n v="9"/>
    <n v="1"/>
    <n v="208"/>
    <n v="0"/>
    <n v="303"/>
    <n v="1014"/>
    <n v="824"/>
    <n v="224"/>
    <n v="62"/>
    <n v="7009"/>
    <n v="2764"/>
    <n v="0"/>
    <n v="20"/>
    <n v="2368"/>
    <n v="134"/>
    <n v="4208"/>
  </r>
  <r>
    <x v="1"/>
    <x v="9"/>
    <x v="49"/>
    <x v="15"/>
    <n v="260"/>
    <n v="8"/>
    <n v="7"/>
    <n v="1"/>
    <n v="1"/>
    <n v="156"/>
    <n v="9"/>
    <n v="34"/>
    <n v="1"/>
    <n v="0"/>
    <n v="0"/>
    <n v="0"/>
    <n v="0"/>
    <n v="355"/>
    <n v="257"/>
    <n v="24"/>
    <n v="16"/>
    <n v="1"/>
    <n v="1368"/>
    <n v="759"/>
    <n v="33"/>
    <n v="245"/>
    <n v="12"/>
    <n v="1065"/>
    <n v="666"/>
    <n v="4"/>
    <n v="192"/>
    <n v="11"/>
    <n v="308"/>
    <n v="147"/>
    <n v="2"/>
    <n v="68"/>
    <n v="1"/>
    <n v="74"/>
    <n v="54"/>
    <n v="6"/>
    <n v="1"/>
    <n v="1"/>
    <n v="0"/>
    <n v="0"/>
    <n v="0"/>
    <n v="0"/>
    <n v="0"/>
    <n v="0"/>
    <n v="0"/>
    <n v="0"/>
    <n v="0"/>
    <n v="0"/>
    <n v="0"/>
    <n v="0"/>
    <n v="0"/>
    <n v="0"/>
    <n v="0"/>
    <n v="0"/>
    <n v="8"/>
    <n v="1"/>
    <n v="209"/>
    <n v="0"/>
    <n v="304"/>
    <n v="1019"/>
    <n v="827"/>
    <n v="225"/>
    <n v="62"/>
    <n v="7007"/>
    <n v="2801"/>
    <n v="0"/>
    <n v="20"/>
    <n v="2359"/>
    <n v="141"/>
    <n v="4205"/>
  </r>
  <r>
    <x v="1"/>
    <x v="9"/>
    <x v="49"/>
    <x v="16"/>
    <n v="260"/>
    <n v="8"/>
    <n v="7"/>
    <n v="1"/>
    <n v="1"/>
    <n v="158"/>
    <n v="8"/>
    <n v="34"/>
    <n v="1"/>
    <n v="0"/>
    <n v="0"/>
    <n v="0"/>
    <n v="0"/>
    <n v="356"/>
    <n v="257"/>
    <n v="25"/>
    <n v="16"/>
    <n v="1"/>
    <n v="1369"/>
    <n v="763"/>
    <n v="33"/>
    <n v="246"/>
    <n v="11"/>
    <n v="1068"/>
    <n v="669"/>
    <n v="3"/>
    <n v="193"/>
    <n v="11"/>
    <n v="309"/>
    <n v="148"/>
    <n v="2"/>
    <n v="68"/>
    <n v="1"/>
    <n v="74"/>
    <n v="54"/>
    <n v="6"/>
    <n v="1"/>
    <n v="1"/>
    <n v="0"/>
    <n v="0"/>
    <n v="0"/>
    <n v="0"/>
    <n v="0"/>
    <n v="0"/>
    <n v="0"/>
    <n v="0"/>
    <n v="0"/>
    <n v="0"/>
    <n v="0"/>
    <n v="0"/>
    <n v="0"/>
    <n v="0"/>
    <n v="0"/>
    <n v="0"/>
    <n v="8"/>
    <n v="1"/>
    <n v="210"/>
    <n v="0"/>
    <n v="304"/>
    <n v="1022"/>
    <n v="829"/>
    <n v="226"/>
    <n v="62"/>
    <n v="7009"/>
    <n v="2840"/>
    <n v="0"/>
    <n v="20"/>
    <n v="2357"/>
    <n v="140"/>
    <n v="4211"/>
  </r>
  <r>
    <x v="1"/>
    <x v="7"/>
    <x v="50"/>
    <x v="0"/>
    <n v="676"/>
    <n v="23"/>
    <n v="1"/>
    <n v="3"/>
    <n v="0"/>
    <n v="128"/>
    <n v="121"/>
    <n v="40"/>
    <n v="8"/>
    <n v="8"/>
    <n v="0"/>
    <n v="0"/>
    <n v="0"/>
    <n v="756"/>
    <n v="0"/>
    <n v="208"/>
    <n v="30"/>
    <n v="5"/>
    <n v="2370"/>
    <n v="0"/>
    <n v="109"/>
    <n v="178"/>
    <n v="25"/>
    <n v="1665"/>
    <n v="90"/>
    <n v="193"/>
    <n v="202"/>
    <n v="8"/>
    <n v="375"/>
    <n v="0"/>
    <n v="6"/>
    <n v="84"/>
    <n v="9"/>
    <n v="126"/>
    <n v="0"/>
    <n v="11"/>
    <n v="3"/>
    <n v="1"/>
    <n v="0"/>
    <n v="4"/>
    <n v="0"/>
    <n v="0"/>
    <n v="0"/>
    <n v="0"/>
    <n v="0"/>
    <n v="0"/>
    <n v="0"/>
    <n v="1"/>
    <n v="0"/>
    <n v="77"/>
    <n v="455"/>
    <n v="0"/>
    <n v="40"/>
    <n v="26"/>
    <m/>
    <m/>
    <m/>
    <m/>
    <m/>
    <m/>
    <m/>
    <m/>
    <m/>
    <m/>
    <m/>
    <m/>
    <m/>
    <m/>
    <m/>
    <m/>
  </r>
  <r>
    <x v="1"/>
    <x v="7"/>
    <x v="50"/>
    <x v="1"/>
    <n v="677"/>
    <n v="23"/>
    <n v="3"/>
    <n v="3"/>
    <n v="0"/>
    <n v="144"/>
    <n v="120"/>
    <n v="40"/>
    <n v="6"/>
    <n v="8"/>
    <n v="0"/>
    <n v="0"/>
    <n v="0"/>
    <n v="759"/>
    <n v="0"/>
    <n v="297"/>
    <n v="31"/>
    <n v="5"/>
    <n v="2370"/>
    <n v="0"/>
    <n v="174"/>
    <n v="179"/>
    <n v="25"/>
    <n v="1667"/>
    <n v="122"/>
    <n v="193"/>
    <n v="202"/>
    <n v="9"/>
    <n v="377"/>
    <n v="0"/>
    <n v="12"/>
    <n v="83"/>
    <n v="8"/>
    <n v="128"/>
    <n v="0"/>
    <n v="15"/>
    <n v="3"/>
    <n v="1"/>
    <n v="0"/>
    <n v="4"/>
    <n v="0"/>
    <n v="0"/>
    <n v="0"/>
    <n v="0"/>
    <n v="0"/>
    <n v="0"/>
    <n v="0"/>
    <n v="1"/>
    <n v="0"/>
    <n v="78"/>
    <n v="453"/>
    <n v="0"/>
    <n v="40"/>
    <n v="26"/>
    <m/>
    <m/>
    <m/>
    <m/>
    <m/>
    <m/>
    <m/>
    <m/>
    <m/>
    <m/>
    <m/>
    <m/>
    <m/>
    <m/>
    <m/>
    <m/>
  </r>
  <r>
    <x v="1"/>
    <x v="7"/>
    <x v="50"/>
    <x v="2"/>
    <n v="678"/>
    <n v="24"/>
    <n v="3"/>
    <n v="3"/>
    <n v="0"/>
    <n v="170"/>
    <n v="120"/>
    <n v="39"/>
    <n v="4"/>
    <n v="7"/>
    <n v="0"/>
    <n v="1"/>
    <n v="0"/>
    <n v="759"/>
    <n v="364"/>
    <n v="77"/>
    <n v="30"/>
    <n v="4"/>
    <n v="2367"/>
    <n v="284"/>
    <n v="450"/>
    <n v="174"/>
    <n v="24"/>
    <n v="1671"/>
    <n v="181"/>
    <n v="195"/>
    <n v="201"/>
    <n v="7"/>
    <n v="383"/>
    <n v="16"/>
    <n v="40"/>
    <n v="84"/>
    <n v="9"/>
    <n v="127"/>
    <n v="18"/>
    <n v="26"/>
    <n v="2"/>
    <n v="1"/>
    <n v="0"/>
    <n v="5"/>
    <n v="0"/>
    <n v="0"/>
    <n v="0"/>
    <n v="0"/>
    <n v="0"/>
    <n v="0"/>
    <n v="0"/>
    <n v="0"/>
    <n v="0"/>
    <n v="0"/>
    <n v="0"/>
    <n v="0"/>
    <n v="0"/>
    <n v="0"/>
    <n v="19"/>
    <n v="3"/>
    <n v="493"/>
    <n v="5"/>
    <n v="628"/>
    <n v="1611"/>
    <n v="1217"/>
    <n v="233"/>
    <n v="96"/>
    <m/>
    <m/>
    <m/>
    <m/>
    <m/>
    <m/>
    <m/>
  </r>
  <r>
    <x v="1"/>
    <x v="7"/>
    <x v="50"/>
    <x v="3"/>
    <n v="678"/>
    <n v="24"/>
    <n v="5"/>
    <n v="3"/>
    <n v="0"/>
    <n v="184"/>
    <n v="119"/>
    <n v="38"/>
    <n v="4"/>
    <n v="7"/>
    <n v="0"/>
    <n v="1"/>
    <n v="0"/>
    <n v="758"/>
    <n v="389"/>
    <n v="77"/>
    <n v="29"/>
    <n v="4"/>
    <n v="2368"/>
    <n v="371"/>
    <n v="449"/>
    <n v="174"/>
    <n v="24"/>
    <n v="1674"/>
    <n v="226"/>
    <n v="195"/>
    <n v="201"/>
    <n v="8"/>
    <n v="382"/>
    <n v="16"/>
    <n v="39"/>
    <n v="81"/>
    <n v="9"/>
    <n v="126"/>
    <n v="21"/>
    <n v="26"/>
    <n v="2"/>
    <n v="1"/>
    <n v="0"/>
    <n v="5"/>
    <n v="0"/>
    <n v="0"/>
    <n v="0"/>
    <n v="0"/>
    <n v="0"/>
    <n v="0"/>
    <n v="0"/>
    <n v="0"/>
    <n v="0"/>
    <n v="0"/>
    <n v="0"/>
    <n v="0"/>
    <n v="0"/>
    <n v="0"/>
    <n v="19"/>
    <n v="3"/>
    <n v="494"/>
    <n v="5"/>
    <n v="628"/>
    <n v="1617"/>
    <n v="1219"/>
    <n v="235"/>
    <n v="95"/>
    <m/>
    <m/>
    <m/>
    <m/>
    <m/>
    <m/>
    <m/>
  </r>
  <r>
    <x v="1"/>
    <x v="7"/>
    <x v="50"/>
    <x v="4"/>
    <n v="676"/>
    <n v="23"/>
    <n v="8"/>
    <n v="3"/>
    <n v="3"/>
    <n v="208"/>
    <n v="119"/>
    <n v="38"/>
    <n v="4"/>
    <n v="7"/>
    <n v="4"/>
    <n v="1"/>
    <n v="0"/>
    <n v="759"/>
    <n v="416"/>
    <n v="76"/>
    <n v="29"/>
    <n v="4"/>
    <n v="2370"/>
    <n v="477"/>
    <n v="445"/>
    <n v="174"/>
    <n v="23"/>
    <n v="1676"/>
    <n v="283"/>
    <n v="195"/>
    <n v="201"/>
    <n v="11"/>
    <n v="389"/>
    <n v="22"/>
    <n v="39"/>
    <n v="82"/>
    <n v="10"/>
    <n v="125"/>
    <n v="32"/>
    <n v="26"/>
    <n v="2"/>
    <n v="1"/>
    <n v="0"/>
    <n v="5"/>
    <n v="0"/>
    <n v="0"/>
    <n v="0"/>
    <n v="0"/>
    <n v="0"/>
    <n v="0"/>
    <n v="0"/>
    <n v="0"/>
    <n v="0"/>
    <n v="0"/>
    <n v="0"/>
    <n v="0"/>
    <n v="0"/>
    <n v="0"/>
    <n v="18"/>
    <n v="3"/>
    <n v="491"/>
    <n v="5"/>
    <n v="631"/>
    <n v="1623"/>
    <n v="1219"/>
    <n v="238"/>
    <n v="94"/>
    <m/>
    <m/>
    <m/>
    <m/>
    <m/>
    <m/>
    <m/>
  </r>
  <r>
    <x v="1"/>
    <x v="7"/>
    <x v="50"/>
    <x v="5"/>
    <n v="675"/>
    <n v="23"/>
    <n v="8"/>
    <n v="3"/>
    <n v="3"/>
    <n v="233"/>
    <n v="119"/>
    <n v="37"/>
    <n v="4"/>
    <n v="7"/>
    <n v="4"/>
    <n v="1"/>
    <n v="0"/>
    <n v="759"/>
    <n v="438"/>
    <n v="76"/>
    <n v="29"/>
    <n v="4"/>
    <n v="2370"/>
    <n v="620"/>
    <n v="443"/>
    <n v="174"/>
    <n v="23"/>
    <n v="1679"/>
    <n v="392"/>
    <n v="192"/>
    <n v="199"/>
    <n v="12"/>
    <n v="387"/>
    <n v="30"/>
    <n v="38"/>
    <n v="81"/>
    <n v="10"/>
    <n v="123"/>
    <n v="37"/>
    <n v="24"/>
    <n v="2"/>
    <n v="1"/>
    <n v="0"/>
    <n v="5"/>
    <n v="0"/>
    <n v="0"/>
    <n v="0"/>
    <n v="0"/>
    <n v="0"/>
    <n v="0"/>
    <n v="0"/>
    <n v="0"/>
    <n v="0"/>
    <n v="0"/>
    <n v="0"/>
    <n v="0"/>
    <n v="0"/>
    <n v="0"/>
    <n v="18"/>
    <n v="3"/>
    <n v="490"/>
    <n v="5"/>
    <n v="634"/>
    <n v="1628"/>
    <n v="1223"/>
    <n v="237"/>
    <n v="93"/>
    <m/>
    <m/>
    <m/>
    <m/>
    <m/>
    <m/>
    <m/>
  </r>
  <r>
    <x v="1"/>
    <x v="7"/>
    <x v="50"/>
    <x v="6"/>
    <n v="677"/>
    <n v="23"/>
    <n v="8"/>
    <n v="3"/>
    <n v="3"/>
    <n v="255"/>
    <n v="120"/>
    <n v="37"/>
    <n v="4"/>
    <n v="7"/>
    <n v="4"/>
    <n v="1"/>
    <n v="0"/>
    <n v="759"/>
    <n v="464"/>
    <n v="75"/>
    <n v="29"/>
    <n v="4"/>
    <n v="2366"/>
    <n v="740"/>
    <n v="442"/>
    <n v="170"/>
    <n v="24"/>
    <n v="1680"/>
    <n v="535"/>
    <n v="191"/>
    <n v="199"/>
    <n v="12"/>
    <n v="394"/>
    <n v="43"/>
    <n v="39"/>
    <n v="80"/>
    <n v="10"/>
    <n v="123"/>
    <n v="58"/>
    <n v="24"/>
    <n v="2"/>
    <n v="1"/>
    <n v="0"/>
    <n v="5"/>
    <n v="0"/>
    <n v="0"/>
    <n v="0"/>
    <n v="0"/>
    <n v="0"/>
    <n v="0"/>
    <n v="0"/>
    <n v="0"/>
    <n v="0"/>
    <n v="0"/>
    <n v="0"/>
    <n v="0"/>
    <n v="0"/>
    <n v="0"/>
    <n v="18"/>
    <n v="3"/>
    <n v="492"/>
    <n v="5"/>
    <n v="635"/>
    <n v="1632"/>
    <n v="1227"/>
    <n v="243"/>
    <n v="93"/>
    <m/>
    <m/>
    <m/>
    <m/>
    <m/>
    <m/>
    <m/>
  </r>
  <r>
    <x v="1"/>
    <x v="7"/>
    <x v="50"/>
    <x v="7"/>
    <n v="678"/>
    <n v="23"/>
    <n v="10"/>
    <n v="3"/>
    <n v="3"/>
    <n v="276"/>
    <n v="120"/>
    <n v="38"/>
    <n v="5"/>
    <n v="7"/>
    <n v="4"/>
    <n v="1"/>
    <n v="0"/>
    <n v="759"/>
    <n v="483"/>
    <n v="74"/>
    <n v="29"/>
    <n v="5"/>
    <n v="2371"/>
    <n v="818"/>
    <n v="439"/>
    <n v="171"/>
    <n v="24"/>
    <n v="1683"/>
    <n v="659"/>
    <n v="189"/>
    <n v="199"/>
    <n v="11"/>
    <n v="392"/>
    <n v="59"/>
    <n v="39"/>
    <n v="79"/>
    <n v="10"/>
    <n v="122"/>
    <n v="67"/>
    <n v="24"/>
    <n v="2"/>
    <n v="1"/>
    <n v="0"/>
    <n v="5"/>
    <n v="0"/>
    <n v="0"/>
    <n v="0"/>
    <n v="0"/>
    <n v="0"/>
    <n v="0"/>
    <n v="0"/>
    <n v="0"/>
    <n v="0"/>
    <n v="0"/>
    <n v="0"/>
    <n v="0"/>
    <n v="0"/>
    <n v="0"/>
    <n v="18"/>
    <n v="3"/>
    <n v="493"/>
    <n v="5"/>
    <n v="635"/>
    <n v="1640"/>
    <n v="1229"/>
    <n v="244"/>
    <n v="92"/>
    <m/>
    <m/>
    <m/>
    <m/>
    <m/>
    <m/>
    <m/>
  </r>
  <r>
    <x v="1"/>
    <x v="7"/>
    <x v="50"/>
    <x v="8"/>
    <n v="677"/>
    <n v="23"/>
    <n v="14"/>
    <n v="3"/>
    <n v="3"/>
    <n v="297"/>
    <n v="120"/>
    <n v="38"/>
    <n v="5"/>
    <n v="7"/>
    <n v="4"/>
    <n v="1"/>
    <n v="0"/>
    <n v="756"/>
    <n v="498"/>
    <n v="75"/>
    <n v="29"/>
    <n v="4"/>
    <n v="2372"/>
    <n v="942"/>
    <n v="436"/>
    <n v="170"/>
    <n v="27"/>
    <n v="1681"/>
    <n v="787"/>
    <n v="188"/>
    <n v="196"/>
    <n v="11"/>
    <n v="387"/>
    <n v="96"/>
    <n v="39"/>
    <n v="77"/>
    <n v="10"/>
    <n v="124"/>
    <n v="75"/>
    <n v="24"/>
    <n v="4"/>
    <n v="1"/>
    <n v="0"/>
    <n v="5"/>
    <n v="0"/>
    <n v="0"/>
    <n v="0"/>
    <n v="0"/>
    <n v="0"/>
    <n v="0"/>
    <n v="0"/>
    <n v="0"/>
    <n v="0"/>
    <n v="0"/>
    <n v="0"/>
    <n v="0"/>
    <n v="0"/>
    <n v="0"/>
    <n v="18"/>
    <n v="3"/>
    <n v="493"/>
    <n v="5"/>
    <n v="633"/>
    <n v="1644"/>
    <n v="1234"/>
    <n v="243"/>
    <n v="92"/>
    <n v="8377"/>
    <n v="1974"/>
    <n v="0"/>
    <n v="402"/>
    <n v="2384"/>
    <n v="170"/>
    <n v="5054"/>
  </r>
  <r>
    <x v="1"/>
    <x v="7"/>
    <x v="50"/>
    <x v="9"/>
    <n v="677"/>
    <n v="24"/>
    <n v="16"/>
    <n v="3"/>
    <n v="3"/>
    <n v="319"/>
    <n v="119"/>
    <n v="38"/>
    <n v="5"/>
    <n v="7"/>
    <n v="4"/>
    <n v="1"/>
    <n v="0"/>
    <n v="757"/>
    <n v="519"/>
    <n v="75"/>
    <n v="29"/>
    <n v="4"/>
    <n v="2380"/>
    <n v="1063"/>
    <n v="432"/>
    <n v="173"/>
    <n v="26"/>
    <n v="1682"/>
    <n v="869"/>
    <n v="187"/>
    <n v="195"/>
    <n v="12"/>
    <n v="387"/>
    <n v="122"/>
    <n v="39"/>
    <n v="75"/>
    <n v="10"/>
    <n v="125"/>
    <n v="79"/>
    <n v="24"/>
    <n v="4"/>
    <n v="1"/>
    <n v="0"/>
    <n v="5"/>
    <n v="0"/>
    <n v="0"/>
    <n v="0"/>
    <n v="0"/>
    <n v="0"/>
    <n v="0"/>
    <n v="0"/>
    <n v="0"/>
    <n v="0"/>
    <n v="0"/>
    <n v="0"/>
    <n v="0"/>
    <n v="0"/>
    <n v="0"/>
    <n v="19"/>
    <n v="3"/>
    <n v="493"/>
    <n v="5"/>
    <n v="634"/>
    <n v="1658"/>
    <n v="1239"/>
    <n v="247"/>
    <n v="93"/>
    <n v="8402"/>
    <n v="2633"/>
    <n v="0"/>
    <n v="397"/>
    <n v="2360"/>
    <n v="186"/>
    <n v="5097"/>
  </r>
  <r>
    <x v="1"/>
    <x v="7"/>
    <x v="50"/>
    <x v="10"/>
    <n v="676"/>
    <n v="24"/>
    <n v="16"/>
    <n v="3"/>
    <n v="3"/>
    <n v="326"/>
    <n v="117"/>
    <n v="38"/>
    <n v="5"/>
    <n v="7"/>
    <n v="4"/>
    <n v="1"/>
    <n v="0"/>
    <n v="756"/>
    <n v="526"/>
    <n v="75"/>
    <n v="28"/>
    <n v="3"/>
    <n v="2384"/>
    <n v="1095"/>
    <n v="431"/>
    <n v="173"/>
    <n v="27"/>
    <n v="1681"/>
    <n v="887"/>
    <n v="187"/>
    <n v="195"/>
    <n v="12"/>
    <n v="384"/>
    <n v="131"/>
    <n v="39"/>
    <n v="74"/>
    <n v="10"/>
    <n v="125"/>
    <n v="80"/>
    <n v="24"/>
    <n v="4"/>
    <n v="1"/>
    <n v="0"/>
    <n v="5"/>
    <n v="0"/>
    <n v="0"/>
    <n v="0"/>
    <n v="0"/>
    <n v="0"/>
    <n v="0"/>
    <n v="0"/>
    <n v="0"/>
    <n v="0"/>
    <n v="0"/>
    <n v="0"/>
    <n v="0"/>
    <n v="0"/>
    <n v="0"/>
    <n v="19"/>
    <n v="3"/>
    <n v="494"/>
    <n v="5"/>
    <n v="634"/>
    <n v="1662"/>
    <n v="1240"/>
    <n v="245"/>
    <n v="93"/>
    <n v="8385"/>
    <n v="2781"/>
    <n v="0"/>
    <n v="396"/>
    <n v="2344"/>
    <n v="176"/>
    <n v="5108"/>
  </r>
  <r>
    <x v="1"/>
    <x v="7"/>
    <x v="50"/>
    <x v="11"/>
    <n v="676"/>
    <n v="25"/>
    <n v="17"/>
    <n v="3"/>
    <n v="3"/>
    <n v="338"/>
    <n v="117"/>
    <n v="38"/>
    <n v="5"/>
    <n v="7"/>
    <n v="4"/>
    <n v="1"/>
    <n v="0"/>
    <n v="758"/>
    <n v="529"/>
    <n v="76"/>
    <n v="28"/>
    <n v="4"/>
    <n v="2387"/>
    <n v="1120"/>
    <n v="427"/>
    <n v="172"/>
    <n v="28"/>
    <n v="1681"/>
    <n v="911"/>
    <n v="186"/>
    <n v="196"/>
    <n v="11"/>
    <n v="384"/>
    <n v="138"/>
    <n v="39"/>
    <n v="73"/>
    <n v="10"/>
    <n v="125"/>
    <n v="80"/>
    <n v="24"/>
    <n v="4"/>
    <n v="1"/>
    <n v="0"/>
    <n v="5"/>
    <n v="0"/>
    <n v="0"/>
    <n v="0"/>
    <n v="0"/>
    <n v="0"/>
    <n v="0"/>
    <n v="0"/>
    <n v="0"/>
    <n v="0"/>
    <n v="0"/>
    <n v="0"/>
    <n v="0"/>
    <n v="0"/>
    <n v="0"/>
    <n v="20"/>
    <n v="3"/>
    <n v="496"/>
    <n v="5"/>
    <n v="636"/>
    <n v="1666"/>
    <n v="1239"/>
    <n v="245"/>
    <n v="93"/>
    <n v="8390"/>
    <n v="2943"/>
    <n v="0"/>
    <n v="394"/>
    <n v="2328"/>
    <n v="175"/>
    <n v="5127"/>
  </r>
  <r>
    <x v="1"/>
    <x v="7"/>
    <x v="50"/>
    <x v="12"/>
    <n v="676"/>
    <n v="25"/>
    <n v="17"/>
    <n v="3"/>
    <n v="3"/>
    <n v="346"/>
    <n v="116"/>
    <n v="38"/>
    <n v="4"/>
    <n v="7"/>
    <n v="4"/>
    <n v="1"/>
    <n v="0"/>
    <n v="759"/>
    <n v="534"/>
    <n v="76"/>
    <n v="27"/>
    <n v="4"/>
    <n v="2390"/>
    <n v="1148"/>
    <n v="422"/>
    <n v="172"/>
    <n v="28"/>
    <n v="1677"/>
    <n v="930"/>
    <n v="181"/>
    <n v="194"/>
    <n v="11"/>
    <n v="387"/>
    <n v="146"/>
    <n v="40"/>
    <n v="74"/>
    <n v="10"/>
    <n v="126"/>
    <n v="80"/>
    <n v="24"/>
    <n v="5"/>
    <n v="1"/>
    <n v="0"/>
    <n v="5"/>
    <n v="0"/>
    <n v="0"/>
    <n v="0"/>
    <n v="0"/>
    <n v="0"/>
    <n v="0"/>
    <n v="0"/>
    <n v="0"/>
    <n v="0"/>
    <n v="0"/>
    <n v="0"/>
    <n v="0"/>
    <n v="0"/>
    <n v="0"/>
    <n v="20"/>
    <n v="3"/>
    <n v="497"/>
    <n v="5"/>
    <n v="637"/>
    <n v="1673"/>
    <n v="1241"/>
    <n v="247"/>
    <n v="93"/>
    <n v="8392"/>
    <n v="3059"/>
    <n v="0"/>
    <n v="389"/>
    <n v="2312"/>
    <n v="176"/>
    <n v="5148"/>
  </r>
  <r>
    <x v="1"/>
    <x v="7"/>
    <x v="50"/>
    <x v="13"/>
    <n v="678"/>
    <n v="27"/>
    <n v="18"/>
    <n v="3"/>
    <n v="3"/>
    <n v="351"/>
    <n v="116"/>
    <n v="38"/>
    <n v="4"/>
    <n v="7"/>
    <n v="4"/>
    <n v="1"/>
    <n v="0"/>
    <n v="759"/>
    <n v="539"/>
    <n v="75"/>
    <n v="27"/>
    <n v="5"/>
    <n v="2393"/>
    <n v="1157"/>
    <n v="418"/>
    <n v="170"/>
    <n v="31"/>
    <n v="1681"/>
    <n v="938"/>
    <n v="181"/>
    <n v="193"/>
    <n v="15"/>
    <n v="390"/>
    <n v="148"/>
    <n v="39"/>
    <n v="74"/>
    <n v="10"/>
    <n v="127"/>
    <n v="80"/>
    <n v="25"/>
    <n v="5"/>
    <n v="1"/>
    <n v="0"/>
    <n v="6"/>
    <n v="0"/>
    <n v="0"/>
    <n v="0"/>
    <n v="0"/>
    <n v="0"/>
    <n v="0"/>
    <n v="0"/>
    <n v="0"/>
    <n v="0"/>
    <n v="0"/>
    <n v="0"/>
    <n v="0"/>
    <n v="0"/>
    <n v="0"/>
    <n v="21"/>
    <n v="3"/>
    <n v="501"/>
    <n v="5"/>
    <n v="637"/>
    <n v="1674"/>
    <n v="1243"/>
    <n v="250"/>
    <n v="93"/>
    <n v="8432"/>
    <n v="3115"/>
    <n v="0"/>
    <n v="389"/>
    <n v="2304"/>
    <n v="200"/>
    <n v="5168"/>
  </r>
  <r>
    <x v="1"/>
    <x v="7"/>
    <x v="50"/>
    <x v="14"/>
    <n v="678"/>
    <n v="27"/>
    <n v="18"/>
    <n v="3"/>
    <n v="3"/>
    <n v="360"/>
    <n v="115"/>
    <n v="39"/>
    <n v="2"/>
    <n v="7"/>
    <n v="4"/>
    <n v="1"/>
    <n v="0"/>
    <n v="759"/>
    <n v="543"/>
    <n v="74"/>
    <n v="30"/>
    <n v="2"/>
    <n v="2392"/>
    <n v="1173"/>
    <n v="417"/>
    <n v="185"/>
    <n v="16"/>
    <n v="1686"/>
    <n v="948"/>
    <n v="179"/>
    <n v="196"/>
    <n v="12"/>
    <n v="393"/>
    <n v="150"/>
    <n v="39"/>
    <n v="81"/>
    <n v="4"/>
    <n v="126"/>
    <n v="79"/>
    <n v="26"/>
    <n v="5"/>
    <n v="1"/>
    <n v="0"/>
    <n v="6"/>
    <n v="0"/>
    <n v="0"/>
    <n v="0"/>
    <n v="0"/>
    <n v="0"/>
    <n v="0"/>
    <n v="0"/>
    <n v="0"/>
    <n v="0"/>
    <n v="0"/>
    <n v="0"/>
    <n v="0"/>
    <n v="0"/>
    <n v="0"/>
    <n v="21"/>
    <n v="3"/>
    <n v="502"/>
    <n v="5"/>
    <n v="638"/>
    <n v="1676"/>
    <n v="1248"/>
    <n v="255"/>
    <n v="92"/>
    <n v="8458"/>
    <n v="3204"/>
    <n v="0"/>
    <n v="388"/>
    <n v="2389"/>
    <n v="116"/>
    <n v="5192"/>
  </r>
  <r>
    <x v="1"/>
    <x v="7"/>
    <x v="50"/>
    <x v="15"/>
    <n v="677"/>
    <n v="27"/>
    <n v="18"/>
    <n v="3"/>
    <n v="3"/>
    <n v="363"/>
    <n v="113"/>
    <n v="39"/>
    <n v="2"/>
    <n v="7"/>
    <n v="5"/>
    <n v="1"/>
    <n v="0"/>
    <n v="760"/>
    <n v="546"/>
    <n v="74"/>
    <n v="30"/>
    <n v="2"/>
    <n v="2384"/>
    <n v="1177"/>
    <n v="414"/>
    <n v="186"/>
    <n v="15"/>
    <n v="1691"/>
    <n v="952"/>
    <n v="178"/>
    <n v="195"/>
    <n v="15"/>
    <n v="396"/>
    <n v="152"/>
    <n v="39"/>
    <n v="81"/>
    <n v="4"/>
    <n v="125"/>
    <n v="80"/>
    <n v="26"/>
    <n v="5"/>
    <n v="1"/>
    <n v="0"/>
    <n v="6"/>
    <n v="0"/>
    <n v="0"/>
    <n v="0"/>
    <n v="0"/>
    <n v="0"/>
    <n v="0"/>
    <n v="0"/>
    <n v="0"/>
    <n v="0"/>
    <n v="0"/>
    <n v="0"/>
    <n v="0"/>
    <n v="0"/>
    <n v="0"/>
    <n v="21"/>
    <n v="3"/>
    <n v="502"/>
    <n v="5"/>
    <n v="639"/>
    <n v="1671"/>
    <n v="1254"/>
    <n v="257"/>
    <n v="91"/>
    <n v="8510"/>
    <n v="3261"/>
    <n v="0"/>
    <n v="386"/>
    <n v="2376"/>
    <n v="149"/>
    <n v="5220"/>
  </r>
  <r>
    <x v="1"/>
    <x v="7"/>
    <x v="50"/>
    <x v="16"/>
    <n v="670"/>
    <n v="25"/>
    <n v="17"/>
    <n v="3"/>
    <n v="3"/>
    <n v="361"/>
    <n v="111"/>
    <n v="39"/>
    <n v="1"/>
    <n v="6"/>
    <n v="5"/>
    <n v="0"/>
    <n v="0"/>
    <n v="758"/>
    <n v="549"/>
    <n v="72"/>
    <n v="29"/>
    <n v="2"/>
    <n v="2369"/>
    <n v="1184"/>
    <n v="411"/>
    <n v="184"/>
    <n v="14"/>
    <n v="1686"/>
    <n v="950"/>
    <n v="178"/>
    <n v="195"/>
    <n v="17"/>
    <n v="393"/>
    <n v="152"/>
    <n v="38"/>
    <n v="81"/>
    <n v="4"/>
    <n v="122"/>
    <n v="80"/>
    <n v="24"/>
    <n v="5"/>
    <n v="1"/>
    <n v="0"/>
    <n v="5"/>
    <n v="0"/>
    <n v="0"/>
    <n v="0"/>
    <n v="0"/>
    <n v="0"/>
    <n v="0"/>
    <n v="0"/>
    <n v="0"/>
    <n v="0"/>
    <n v="0"/>
    <n v="0"/>
    <n v="0"/>
    <n v="0"/>
    <n v="0"/>
    <n v="20"/>
    <n v="3"/>
    <n v="497"/>
    <n v="5"/>
    <n v="640"/>
    <n v="1666"/>
    <n v="1249"/>
    <n v="255"/>
    <n v="90"/>
    <n v="8420"/>
    <n v="3267"/>
    <n v="0"/>
    <n v="384"/>
    <n v="2350"/>
    <n v="158"/>
    <n v="5154"/>
  </r>
  <r>
    <x v="1"/>
    <x v="9"/>
    <x v="51"/>
    <x v="0"/>
    <n v="192"/>
    <n v="4"/>
    <n v="0"/>
    <n v="2"/>
    <n v="0"/>
    <n v="69"/>
    <n v="32"/>
    <n v="4"/>
    <n v="1"/>
    <n v="6"/>
    <n v="0"/>
    <n v="1"/>
    <n v="0"/>
    <n v="486"/>
    <n v="0"/>
    <n v="163"/>
    <n v="1"/>
    <n v="0"/>
    <n v="1264"/>
    <n v="0"/>
    <n v="71"/>
    <n v="57"/>
    <n v="20"/>
    <n v="1194"/>
    <n v="79"/>
    <n v="206"/>
    <n v="45"/>
    <n v="5"/>
    <n v="231"/>
    <n v="0"/>
    <n v="4"/>
    <n v="48"/>
    <n v="3"/>
    <n v="81"/>
    <n v="0"/>
    <n v="8"/>
    <n v="0"/>
    <n v="2"/>
    <n v="0"/>
    <n v="0"/>
    <n v="0"/>
    <n v="0"/>
    <n v="0"/>
    <n v="0"/>
    <n v="0"/>
    <n v="0"/>
    <n v="0"/>
    <n v="1"/>
    <n v="0"/>
    <n v="75"/>
    <n v="218"/>
    <n v="0"/>
    <n v="11"/>
    <n v="17"/>
    <m/>
    <m/>
    <m/>
    <m/>
    <m/>
    <m/>
    <m/>
    <m/>
    <m/>
    <m/>
    <m/>
    <m/>
    <m/>
    <m/>
    <m/>
    <m/>
  </r>
  <r>
    <x v="1"/>
    <x v="9"/>
    <x v="51"/>
    <x v="1"/>
    <n v="192"/>
    <n v="4"/>
    <n v="0"/>
    <n v="2"/>
    <n v="0"/>
    <n v="78"/>
    <n v="32"/>
    <n v="4"/>
    <n v="1"/>
    <n v="6"/>
    <n v="0"/>
    <n v="1"/>
    <n v="0"/>
    <n v="486"/>
    <n v="0"/>
    <n v="215"/>
    <n v="1"/>
    <n v="0"/>
    <n v="1265"/>
    <n v="0"/>
    <n v="133"/>
    <n v="58"/>
    <n v="20"/>
    <n v="1202"/>
    <n v="117"/>
    <n v="206"/>
    <n v="45"/>
    <n v="5"/>
    <n v="236"/>
    <n v="0"/>
    <n v="6"/>
    <n v="48"/>
    <n v="4"/>
    <n v="81"/>
    <n v="0"/>
    <n v="10"/>
    <n v="0"/>
    <n v="2"/>
    <n v="0"/>
    <n v="0"/>
    <n v="0"/>
    <n v="0"/>
    <n v="0"/>
    <n v="0"/>
    <n v="0"/>
    <n v="0"/>
    <n v="0"/>
    <n v="1"/>
    <n v="0"/>
    <n v="75"/>
    <n v="216"/>
    <n v="0"/>
    <n v="11"/>
    <n v="17"/>
    <m/>
    <m/>
    <m/>
    <m/>
    <m/>
    <m/>
    <m/>
    <m/>
    <m/>
    <m/>
    <m/>
    <m/>
    <m/>
    <m/>
    <m/>
    <m/>
  </r>
  <r>
    <x v="1"/>
    <x v="9"/>
    <x v="51"/>
    <x v="2"/>
    <n v="192"/>
    <n v="4"/>
    <n v="1"/>
    <n v="2"/>
    <n v="1"/>
    <n v="84"/>
    <n v="32"/>
    <n v="4"/>
    <n v="1"/>
    <n v="6"/>
    <n v="1"/>
    <n v="1"/>
    <n v="0"/>
    <n v="487"/>
    <n v="253"/>
    <n v="75"/>
    <n v="1"/>
    <n v="0"/>
    <n v="1266"/>
    <n v="249"/>
    <n v="217"/>
    <n v="57"/>
    <n v="20"/>
    <n v="1201"/>
    <n v="143"/>
    <n v="204"/>
    <n v="46"/>
    <n v="5"/>
    <n v="238"/>
    <n v="9"/>
    <n v="11"/>
    <n v="47"/>
    <n v="4"/>
    <n v="81"/>
    <n v="10"/>
    <n v="17"/>
    <n v="0"/>
    <n v="2"/>
    <n v="0"/>
    <n v="0"/>
    <n v="0"/>
    <n v="0"/>
    <n v="0"/>
    <n v="0"/>
    <n v="0"/>
    <n v="0"/>
    <n v="0"/>
    <n v="0"/>
    <n v="0"/>
    <n v="0"/>
    <n v="0"/>
    <n v="0"/>
    <n v="0"/>
    <n v="0"/>
    <n v="4"/>
    <n v="2"/>
    <n v="152"/>
    <n v="5"/>
    <n v="407"/>
    <n v="925"/>
    <n v="910"/>
    <n v="165"/>
    <n v="60"/>
    <m/>
    <m/>
    <m/>
    <m/>
    <m/>
    <m/>
    <m/>
  </r>
  <r>
    <x v="1"/>
    <x v="9"/>
    <x v="51"/>
    <x v="3"/>
    <n v="193"/>
    <n v="4"/>
    <n v="1"/>
    <n v="2"/>
    <n v="1"/>
    <n v="86"/>
    <n v="32"/>
    <n v="4"/>
    <n v="1"/>
    <n v="6"/>
    <n v="1"/>
    <n v="1"/>
    <n v="0"/>
    <n v="487"/>
    <n v="273"/>
    <n v="75"/>
    <n v="1"/>
    <n v="0"/>
    <n v="1268"/>
    <n v="321"/>
    <n v="217"/>
    <n v="60"/>
    <n v="19"/>
    <n v="1204"/>
    <n v="167"/>
    <n v="203"/>
    <n v="46"/>
    <n v="5"/>
    <n v="239"/>
    <n v="14"/>
    <n v="11"/>
    <n v="47"/>
    <n v="4"/>
    <n v="81"/>
    <n v="13"/>
    <n v="17"/>
    <n v="0"/>
    <n v="2"/>
    <n v="0"/>
    <n v="0"/>
    <n v="0"/>
    <n v="0"/>
    <n v="0"/>
    <n v="0"/>
    <n v="0"/>
    <n v="0"/>
    <n v="0"/>
    <n v="0"/>
    <n v="0"/>
    <n v="0"/>
    <n v="0"/>
    <n v="0"/>
    <n v="0"/>
    <n v="0"/>
    <n v="4"/>
    <n v="2"/>
    <n v="153"/>
    <n v="5"/>
    <n v="407"/>
    <n v="926"/>
    <n v="917"/>
    <n v="166"/>
    <n v="60"/>
    <m/>
    <m/>
    <m/>
    <m/>
    <m/>
    <m/>
    <m/>
  </r>
  <r>
    <x v="1"/>
    <x v="9"/>
    <x v="51"/>
    <x v="4"/>
    <n v="195"/>
    <n v="4"/>
    <n v="1"/>
    <n v="2"/>
    <n v="1"/>
    <n v="86"/>
    <n v="32"/>
    <n v="4"/>
    <n v="1"/>
    <n v="6"/>
    <n v="1"/>
    <n v="1"/>
    <n v="0"/>
    <n v="488"/>
    <n v="284"/>
    <n v="74"/>
    <n v="4"/>
    <n v="0"/>
    <n v="1266"/>
    <n v="388"/>
    <n v="214"/>
    <n v="59"/>
    <n v="17"/>
    <n v="1208"/>
    <n v="206"/>
    <n v="203"/>
    <n v="48"/>
    <n v="5"/>
    <n v="242"/>
    <n v="23"/>
    <n v="11"/>
    <n v="47"/>
    <n v="4"/>
    <n v="83"/>
    <n v="16"/>
    <n v="18"/>
    <n v="0"/>
    <n v="2"/>
    <n v="0"/>
    <n v="0"/>
    <n v="0"/>
    <n v="0"/>
    <n v="0"/>
    <n v="0"/>
    <n v="0"/>
    <n v="0"/>
    <n v="0"/>
    <n v="0"/>
    <n v="0"/>
    <n v="0"/>
    <n v="0"/>
    <n v="0"/>
    <n v="0"/>
    <n v="0"/>
    <n v="4"/>
    <n v="2"/>
    <n v="156"/>
    <n v="5"/>
    <n v="406"/>
    <n v="927"/>
    <n v="919"/>
    <n v="169"/>
    <n v="61"/>
    <m/>
    <m/>
    <m/>
    <m/>
    <m/>
    <m/>
    <m/>
  </r>
  <r>
    <x v="1"/>
    <x v="9"/>
    <x v="51"/>
    <x v="5"/>
    <n v="194"/>
    <n v="4"/>
    <n v="1"/>
    <n v="2"/>
    <n v="1"/>
    <n v="94"/>
    <n v="32"/>
    <n v="4"/>
    <n v="1"/>
    <n v="6"/>
    <n v="1"/>
    <n v="1"/>
    <n v="0"/>
    <n v="487"/>
    <n v="297"/>
    <n v="74"/>
    <n v="4"/>
    <n v="0"/>
    <n v="1266"/>
    <n v="456"/>
    <n v="211"/>
    <n v="60"/>
    <n v="16"/>
    <n v="1210"/>
    <n v="286"/>
    <n v="203"/>
    <n v="50"/>
    <n v="5"/>
    <n v="245"/>
    <n v="28"/>
    <n v="11"/>
    <n v="47"/>
    <n v="4"/>
    <n v="84"/>
    <n v="28"/>
    <n v="18"/>
    <n v="0"/>
    <n v="2"/>
    <n v="0"/>
    <n v="0"/>
    <n v="0"/>
    <n v="0"/>
    <n v="0"/>
    <n v="0"/>
    <n v="0"/>
    <n v="0"/>
    <n v="0"/>
    <n v="0"/>
    <n v="0"/>
    <n v="0"/>
    <n v="0"/>
    <n v="0"/>
    <n v="0"/>
    <n v="0"/>
    <n v="4"/>
    <n v="2"/>
    <n v="155"/>
    <n v="5"/>
    <n v="405"/>
    <n v="928"/>
    <n v="922"/>
    <n v="172"/>
    <n v="63"/>
    <m/>
    <m/>
    <m/>
    <m/>
    <m/>
    <m/>
    <m/>
  </r>
  <r>
    <x v="1"/>
    <x v="9"/>
    <x v="51"/>
    <x v="6"/>
    <n v="195"/>
    <n v="4"/>
    <n v="1"/>
    <n v="2"/>
    <n v="1"/>
    <n v="99"/>
    <n v="32"/>
    <n v="4"/>
    <n v="1"/>
    <n v="6"/>
    <n v="1"/>
    <n v="1"/>
    <n v="0"/>
    <n v="489"/>
    <n v="308"/>
    <n v="74"/>
    <n v="4"/>
    <n v="0"/>
    <n v="1264"/>
    <n v="496"/>
    <n v="210"/>
    <n v="59"/>
    <n v="15"/>
    <n v="1212"/>
    <n v="423"/>
    <n v="202"/>
    <n v="50"/>
    <n v="5"/>
    <n v="247"/>
    <n v="33"/>
    <n v="11"/>
    <n v="47"/>
    <n v="4"/>
    <n v="84"/>
    <n v="30"/>
    <n v="18"/>
    <n v="0"/>
    <n v="2"/>
    <n v="0"/>
    <n v="0"/>
    <n v="0"/>
    <n v="0"/>
    <n v="0"/>
    <n v="0"/>
    <n v="0"/>
    <n v="0"/>
    <n v="0"/>
    <n v="0"/>
    <n v="0"/>
    <n v="0"/>
    <n v="0"/>
    <n v="0"/>
    <n v="0"/>
    <n v="0"/>
    <n v="4"/>
    <n v="2"/>
    <n v="156"/>
    <n v="5"/>
    <n v="406"/>
    <n v="930"/>
    <n v="929"/>
    <n v="175"/>
    <n v="63"/>
    <m/>
    <m/>
    <m/>
    <m/>
    <m/>
    <m/>
    <m/>
  </r>
  <r>
    <x v="1"/>
    <x v="9"/>
    <x v="51"/>
    <x v="7"/>
    <n v="196"/>
    <n v="4"/>
    <n v="1"/>
    <n v="2"/>
    <n v="1"/>
    <n v="105"/>
    <n v="32"/>
    <n v="4"/>
    <n v="1"/>
    <n v="6"/>
    <n v="4"/>
    <n v="1"/>
    <n v="0"/>
    <n v="493"/>
    <n v="319"/>
    <n v="73"/>
    <n v="4"/>
    <n v="3"/>
    <n v="1265"/>
    <n v="546"/>
    <n v="209"/>
    <n v="58"/>
    <n v="15"/>
    <n v="1212"/>
    <n v="561"/>
    <n v="202"/>
    <n v="49"/>
    <n v="7"/>
    <n v="247"/>
    <n v="46"/>
    <n v="11"/>
    <n v="48"/>
    <n v="4"/>
    <n v="85"/>
    <n v="41"/>
    <n v="18"/>
    <n v="1"/>
    <n v="2"/>
    <n v="0"/>
    <n v="0"/>
    <n v="0"/>
    <n v="0"/>
    <n v="0"/>
    <n v="0"/>
    <n v="0"/>
    <n v="0"/>
    <n v="0"/>
    <n v="0"/>
    <n v="0"/>
    <n v="0"/>
    <n v="0"/>
    <n v="0"/>
    <n v="0"/>
    <n v="0"/>
    <n v="4"/>
    <n v="2"/>
    <n v="157"/>
    <n v="5"/>
    <n v="409"/>
    <n v="934"/>
    <n v="932"/>
    <n v="176"/>
    <n v="63"/>
    <m/>
    <m/>
    <m/>
    <m/>
    <m/>
    <m/>
    <m/>
  </r>
  <r>
    <x v="1"/>
    <x v="9"/>
    <x v="51"/>
    <x v="8"/>
    <n v="196"/>
    <n v="4"/>
    <n v="1"/>
    <n v="1"/>
    <n v="0"/>
    <n v="109"/>
    <n v="32"/>
    <n v="4"/>
    <n v="1"/>
    <n v="6"/>
    <n v="4"/>
    <n v="1"/>
    <n v="0"/>
    <n v="493"/>
    <n v="331"/>
    <n v="72"/>
    <n v="4"/>
    <n v="3"/>
    <n v="1263"/>
    <n v="586"/>
    <n v="207"/>
    <n v="56"/>
    <n v="15"/>
    <n v="1214"/>
    <n v="647"/>
    <n v="199"/>
    <n v="49"/>
    <n v="9"/>
    <n v="251"/>
    <n v="86"/>
    <n v="11"/>
    <n v="48"/>
    <n v="5"/>
    <n v="85"/>
    <n v="52"/>
    <n v="19"/>
    <n v="1"/>
    <n v="1"/>
    <n v="0"/>
    <n v="0"/>
    <n v="0"/>
    <n v="0"/>
    <n v="0"/>
    <n v="0"/>
    <n v="0"/>
    <n v="0"/>
    <n v="0"/>
    <n v="0"/>
    <n v="0"/>
    <n v="0"/>
    <n v="0"/>
    <n v="0"/>
    <n v="0"/>
    <n v="0"/>
    <n v="4"/>
    <n v="1"/>
    <n v="157"/>
    <n v="5"/>
    <n v="411"/>
    <n v="934"/>
    <n v="935"/>
    <n v="179"/>
    <n v="63"/>
    <n v="6750"/>
    <n v="1728"/>
    <n v="0"/>
    <n v="262"/>
    <n v="1568"/>
    <n v="400"/>
    <n v="4278"/>
  </r>
  <r>
    <x v="1"/>
    <x v="9"/>
    <x v="51"/>
    <x v="9"/>
    <n v="196"/>
    <n v="4"/>
    <n v="2"/>
    <n v="1"/>
    <n v="0"/>
    <n v="116"/>
    <n v="32"/>
    <n v="4"/>
    <n v="1"/>
    <n v="6"/>
    <n v="5"/>
    <n v="1"/>
    <n v="0"/>
    <n v="496"/>
    <n v="344"/>
    <n v="72"/>
    <n v="4"/>
    <n v="4"/>
    <n v="1261"/>
    <n v="635"/>
    <n v="207"/>
    <n v="56"/>
    <n v="15"/>
    <n v="1219"/>
    <n v="710"/>
    <n v="196"/>
    <n v="48"/>
    <n v="14"/>
    <n v="252"/>
    <n v="109"/>
    <n v="11"/>
    <n v="49"/>
    <n v="4"/>
    <n v="86"/>
    <n v="60"/>
    <n v="19"/>
    <n v="0"/>
    <n v="1"/>
    <n v="0"/>
    <n v="0"/>
    <n v="0"/>
    <n v="0"/>
    <n v="0"/>
    <n v="0"/>
    <n v="0"/>
    <n v="0"/>
    <n v="0"/>
    <n v="0"/>
    <n v="0"/>
    <n v="0"/>
    <n v="0"/>
    <n v="0"/>
    <n v="0"/>
    <n v="0"/>
    <n v="4"/>
    <n v="1"/>
    <n v="157"/>
    <n v="5"/>
    <n v="413"/>
    <n v="935"/>
    <n v="939"/>
    <n v="179"/>
    <n v="65"/>
    <n v="6772"/>
    <n v="2293"/>
    <n v="0"/>
    <n v="260"/>
    <n v="1559"/>
    <n v="413"/>
    <n v="4304"/>
  </r>
  <r>
    <x v="1"/>
    <x v="9"/>
    <x v="51"/>
    <x v="10"/>
    <n v="195"/>
    <n v="4"/>
    <n v="2"/>
    <n v="1"/>
    <n v="0"/>
    <n v="117"/>
    <n v="32"/>
    <n v="4"/>
    <n v="1"/>
    <n v="6"/>
    <n v="5"/>
    <n v="1"/>
    <n v="0"/>
    <n v="499"/>
    <n v="349"/>
    <n v="72"/>
    <n v="5"/>
    <n v="3"/>
    <n v="1259"/>
    <n v="649"/>
    <n v="206"/>
    <n v="54"/>
    <n v="15"/>
    <n v="1219"/>
    <n v="729"/>
    <n v="196"/>
    <n v="48"/>
    <n v="14"/>
    <n v="253"/>
    <n v="114"/>
    <n v="11"/>
    <n v="48"/>
    <n v="4"/>
    <n v="86"/>
    <n v="61"/>
    <n v="19"/>
    <n v="0"/>
    <n v="1"/>
    <n v="0"/>
    <n v="0"/>
    <n v="0"/>
    <n v="0"/>
    <n v="0"/>
    <n v="0"/>
    <n v="0"/>
    <n v="0"/>
    <n v="0"/>
    <n v="0"/>
    <n v="0"/>
    <n v="0"/>
    <n v="0"/>
    <n v="0"/>
    <n v="0"/>
    <n v="0"/>
    <n v="4"/>
    <n v="1"/>
    <n v="156"/>
    <n v="5"/>
    <n v="416"/>
    <n v="936"/>
    <n v="941"/>
    <n v="181"/>
    <n v="66"/>
    <n v="6773"/>
    <n v="2430"/>
    <n v="0"/>
    <n v="261"/>
    <n v="1554"/>
    <n v="412"/>
    <n v="4312"/>
  </r>
  <r>
    <x v="1"/>
    <x v="9"/>
    <x v="51"/>
    <x v="11"/>
    <n v="194"/>
    <n v="4"/>
    <n v="2"/>
    <n v="1"/>
    <n v="0"/>
    <n v="120"/>
    <n v="31"/>
    <n v="4"/>
    <n v="1"/>
    <n v="6"/>
    <n v="5"/>
    <n v="1"/>
    <n v="0"/>
    <n v="498"/>
    <n v="352"/>
    <n v="71"/>
    <n v="5"/>
    <n v="3"/>
    <n v="1258"/>
    <n v="676"/>
    <n v="204"/>
    <n v="54"/>
    <n v="15"/>
    <n v="1219"/>
    <n v="744"/>
    <n v="194"/>
    <n v="48"/>
    <n v="14"/>
    <n v="254"/>
    <n v="125"/>
    <n v="11"/>
    <n v="48"/>
    <n v="4"/>
    <n v="87"/>
    <n v="61"/>
    <n v="20"/>
    <n v="0"/>
    <n v="1"/>
    <n v="0"/>
    <n v="0"/>
    <n v="0"/>
    <n v="0"/>
    <n v="0"/>
    <n v="0"/>
    <n v="0"/>
    <n v="0"/>
    <n v="0"/>
    <n v="0"/>
    <n v="0"/>
    <n v="0"/>
    <n v="0"/>
    <n v="0"/>
    <n v="0"/>
    <n v="0"/>
    <n v="4"/>
    <n v="1"/>
    <n v="156"/>
    <n v="5"/>
    <n v="416"/>
    <n v="935"/>
    <n v="943"/>
    <n v="183"/>
    <n v="66"/>
    <n v="6774"/>
    <n v="2629"/>
    <n v="0"/>
    <n v="258"/>
    <n v="1551"/>
    <n v="408"/>
    <n v="4336"/>
  </r>
  <r>
    <x v="1"/>
    <x v="9"/>
    <x v="51"/>
    <x v="12"/>
    <n v="194"/>
    <n v="4"/>
    <n v="2"/>
    <n v="1"/>
    <n v="0"/>
    <n v="122"/>
    <n v="31"/>
    <n v="4"/>
    <n v="1"/>
    <n v="6"/>
    <n v="5"/>
    <n v="1"/>
    <n v="0"/>
    <n v="504"/>
    <n v="354"/>
    <n v="71"/>
    <n v="6"/>
    <n v="6"/>
    <n v="1256"/>
    <n v="685"/>
    <n v="201"/>
    <n v="53"/>
    <n v="15"/>
    <n v="1225"/>
    <n v="758"/>
    <n v="194"/>
    <n v="49"/>
    <n v="16"/>
    <n v="258"/>
    <n v="127"/>
    <n v="12"/>
    <n v="49"/>
    <n v="4"/>
    <n v="87"/>
    <n v="61"/>
    <n v="20"/>
    <n v="0"/>
    <n v="1"/>
    <n v="0"/>
    <n v="0"/>
    <n v="0"/>
    <n v="0"/>
    <n v="0"/>
    <n v="0"/>
    <n v="0"/>
    <n v="0"/>
    <n v="0"/>
    <n v="0"/>
    <n v="0"/>
    <n v="0"/>
    <n v="0"/>
    <n v="0"/>
    <n v="0"/>
    <n v="0"/>
    <n v="4"/>
    <n v="1"/>
    <n v="156"/>
    <n v="5"/>
    <n v="418"/>
    <n v="940"/>
    <n v="946"/>
    <n v="184"/>
    <n v="66"/>
    <n v="6816"/>
    <n v="2745"/>
    <n v="0"/>
    <n v="258"/>
    <n v="1544"/>
    <n v="437"/>
    <n v="4352"/>
  </r>
  <r>
    <x v="1"/>
    <x v="9"/>
    <x v="51"/>
    <x v="13"/>
    <n v="195"/>
    <n v="4"/>
    <n v="2"/>
    <n v="1"/>
    <n v="0"/>
    <n v="124"/>
    <n v="31"/>
    <n v="4"/>
    <n v="1"/>
    <n v="6"/>
    <n v="5"/>
    <n v="1"/>
    <n v="0"/>
    <n v="503"/>
    <n v="357"/>
    <n v="70"/>
    <n v="8"/>
    <n v="2"/>
    <n v="1249"/>
    <n v="689"/>
    <n v="199"/>
    <n v="51"/>
    <n v="15"/>
    <n v="1226"/>
    <n v="765"/>
    <n v="193"/>
    <n v="49"/>
    <n v="16"/>
    <n v="260"/>
    <n v="131"/>
    <n v="13"/>
    <n v="49"/>
    <n v="4"/>
    <n v="90"/>
    <n v="61"/>
    <n v="21"/>
    <n v="1"/>
    <n v="1"/>
    <n v="0"/>
    <n v="0"/>
    <n v="0"/>
    <n v="0"/>
    <n v="0"/>
    <n v="0"/>
    <n v="0"/>
    <n v="0"/>
    <n v="0"/>
    <n v="0"/>
    <n v="0"/>
    <n v="0"/>
    <n v="0"/>
    <n v="0"/>
    <n v="0"/>
    <n v="0"/>
    <n v="4"/>
    <n v="1"/>
    <n v="158"/>
    <n v="5"/>
    <n v="420"/>
    <n v="940"/>
    <n v="947"/>
    <n v="186"/>
    <n v="66"/>
    <n v="6822"/>
    <n v="2822"/>
    <n v="0"/>
    <n v="258"/>
    <n v="1544"/>
    <n v="432"/>
    <n v="4362"/>
  </r>
  <r>
    <x v="1"/>
    <x v="9"/>
    <x v="51"/>
    <x v="14"/>
    <n v="196"/>
    <n v="4"/>
    <n v="2"/>
    <n v="1"/>
    <n v="0"/>
    <n v="128"/>
    <n v="31"/>
    <n v="4"/>
    <n v="1"/>
    <n v="6"/>
    <n v="5"/>
    <n v="1"/>
    <n v="0"/>
    <n v="502"/>
    <n v="360"/>
    <n v="70"/>
    <n v="4"/>
    <n v="1"/>
    <n v="1262"/>
    <n v="706"/>
    <n v="198"/>
    <n v="51"/>
    <n v="14"/>
    <n v="1225"/>
    <n v="774"/>
    <n v="193"/>
    <n v="50"/>
    <n v="8"/>
    <n v="263"/>
    <n v="137"/>
    <n v="13"/>
    <n v="49"/>
    <n v="4"/>
    <n v="91"/>
    <n v="61"/>
    <n v="22"/>
    <n v="1"/>
    <n v="1"/>
    <n v="0"/>
    <n v="0"/>
    <n v="0"/>
    <n v="0"/>
    <n v="0"/>
    <n v="0"/>
    <n v="0"/>
    <n v="0"/>
    <n v="0"/>
    <n v="0"/>
    <n v="0"/>
    <n v="0"/>
    <n v="0"/>
    <n v="0"/>
    <n v="0"/>
    <n v="0"/>
    <n v="4"/>
    <n v="1"/>
    <n v="159"/>
    <n v="5"/>
    <n v="424"/>
    <n v="953"/>
    <n v="953"/>
    <n v="190"/>
    <n v="66"/>
    <n v="6803"/>
    <n v="2917"/>
    <n v="0"/>
    <n v="259"/>
    <n v="1533"/>
    <n v="383"/>
    <n v="4418"/>
  </r>
  <r>
    <x v="1"/>
    <x v="9"/>
    <x v="51"/>
    <x v="15"/>
    <n v="197"/>
    <n v="4"/>
    <n v="2"/>
    <n v="1"/>
    <n v="0"/>
    <n v="129"/>
    <n v="31"/>
    <n v="4"/>
    <n v="1"/>
    <n v="6"/>
    <n v="5"/>
    <n v="1"/>
    <n v="0"/>
    <n v="503"/>
    <n v="361"/>
    <n v="70"/>
    <n v="5"/>
    <n v="1"/>
    <n v="1273"/>
    <n v="725"/>
    <n v="198"/>
    <n v="50"/>
    <n v="14"/>
    <n v="1231"/>
    <n v="780"/>
    <n v="192"/>
    <n v="50"/>
    <n v="9"/>
    <n v="263"/>
    <n v="137"/>
    <n v="13"/>
    <n v="49"/>
    <n v="5"/>
    <n v="93"/>
    <n v="61"/>
    <n v="22"/>
    <n v="2"/>
    <n v="1"/>
    <n v="0"/>
    <n v="0"/>
    <n v="0"/>
    <n v="0"/>
    <n v="0"/>
    <n v="0"/>
    <n v="0"/>
    <n v="0"/>
    <n v="0"/>
    <n v="0"/>
    <n v="0"/>
    <n v="0"/>
    <n v="0"/>
    <n v="0"/>
    <n v="0"/>
    <n v="0"/>
    <n v="4"/>
    <n v="1"/>
    <n v="160"/>
    <n v="5"/>
    <n v="424"/>
    <n v="970"/>
    <n v="958"/>
    <n v="189"/>
    <n v="68"/>
    <n v="6839"/>
    <n v="2982"/>
    <n v="0"/>
    <n v="259"/>
    <n v="1529"/>
    <n v="388"/>
    <n v="4441"/>
  </r>
  <r>
    <x v="1"/>
    <x v="9"/>
    <x v="51"/>
    <x v="16"/>
    <n v="198"/>
    <n v="4"/>
    <n v="2"/>
    <n v="1"/>
    <n v="0"/>
    <n v="131"/>
    <n v="31"/>
    <n v="4"/>
    <n v="1"/>
    <n v="6"/>
    <n v="5"/>
    <n v="1"/>
    <n v="0"/>
    <n v="506"/>
    <n v="364"/>
    <n v="70"/>
    <n v="5"/>
    <n v="2"/>
    <n v="1274"/>
    <n v="736"/>
    <n v="195"/>
    <n v="49"/>
    <n v="14"/>
    <n v="1237"/>
    <n v="782"/>
    <n v="193"/>
    <n v="52"/>
    <n v="13"/>
    <n v="262"/>
    <n v="140"/>
    <n v="13"/>
    <n v="49"/>
    <n v="5"/>
    <n v="93"/>
    <n v="61"/>
    <n v="22"/>
    <n v="2"/>
    <n v="0"/>
    <n v="0"/>
    <n v="0"/>
    <n v="0"/>
    <n v="0"/>
    <n v="0"/>
    <n v="0"/>
    <n v="0"/>
    <n v="0"/>
    <n v="0"/>
    <n v="0"/>
    <n v="0"/>
    <n v="0"/>
    <n v="0"/>
    <n v="0"/>
    <n v="0"/>
    <n v="0"/>
    <n v="4"/>
    <n v="1"/>
    <n v="161"/>
    <n v="5"/>
    <n v="426"/>
    <n v="977"/>
    <n v="957"/>
    <n v="188"/>
    <n v="68"/>
    <n v="6856"/>
    <n v="3025"/>
    <n v="0"/>
    <n v="260"/>
    <n v="1533"/>
    <n v="400"/>
    <n v="4444"/>
  </r>
  <r>
    <x v="1"/>
    <x v="9"/>
    <x v="52"/>
    <x v="0"/>
    <n v="144"/>
    <n v="2"/>
    <n v="1"/>
    <n v="0"/>
    <n v="0"/>
    <n v="46"/>
    <n v="10"/>
    <n v="16"/>
    <n v="2"/>
    <n v="1"/>
    <n v="0"/>
    <n v="0"/>
    <n v="0"/>
    <n v="237"/>
    <n v="0"/>
    <n v="77"/>
    <n v="6"/>
    <n v="2"/>
    <n v="1104"/>
    <n v="0"/>
    <n v="50"/>
    <n v="155"/>
    <n v="17"/>
    <n v="725"/>
    <n v="21"/>
    <n v="27"/>
    <n v="101"/>
    <n v="27"/>
    <n v="392"/>
    <n v="0"/>
    <n v="7"/>
    <n v="43"/>
    <n v="5"/>
    <n v="38"/>
    <n v="0"/>
    <n v="1"/>
    <n v="2"/>
    <n v="0"/>
    <n v="0"/>
    <n v="0"/>
    <n v="0"/>
    <n v="0"/>
    <n v="0"/>
    <n v="0"/>
    <n v="0"/>
    <n v="0"/>
    <n v="0"/>
    <n v="1"/>
    <n v="0"/>
    <n v="26"/>
    <n v="40"/>
    <n v="0"/>
    <n v="2"/>
    <n v="4"/>
    <m/>
    <m/>
    <m/>
    <m/>
    <m/>
    <m/>
    <m/>
    <m/>
    <m/>
    <m/>
    <m/>
    <m/>
    <m/>
    <m/>
    <m/>
    <m/>
  </r>
  <r>
    <x v="1"/>
    <x v="9"/>
    <x v="52"/>
    <x v="1"/>
    <n v="146"/>
    <n v="2"/>
    <n v="1"/>
    <n v="0"/>
    <n v="0"/>
    <n v="51"/>
    <n v="10"/>
    <n v="16"/>
    <n v="2"/>
    <n v="1"/>
    <n v="0"/>
    <n v="0"/>
    <n v="0"/>
    <n v="239"/>
    <n v="0"/>
    <n v="100"/>
    <n v="6"/>
    <n v="4"/>
    <n v="1118"/>
    <n v="0"/>
    <n v="141"/>
    <n v="156"/>
    <n v="16"/>
    <n v="727"/>
    <n v="40"/>
    <n v="27"/>
    <n v="101"/>
    <n v="26"/>
    <n v="398"/>
    <n v="0"/>
    <n v="12"/>
    <n v="43"/>
    <n v="5"/>
    <n v="38"/>
    <n v="0"/>
    <n v="3"/>
    <n v="2"/>
    <n v="0"/>
    <n v="0"/>
    <n v="0"/>
    <n v="0"/>
    <n v="0"/>
    <n v="0"/>
    <n v="0"/>
    <n v="0"/>
    <n v="0"/>
    <n v="0"/>
    <n v="1"/>
    <n v="0"/>
    <n v="26"/>
    <n v="39"/>
    <n v="0"/>
    <n v="2"/>
    <n v="4"/>
    <m/>
    <m/>
    <m/>
    <m/>
    <m/>
    <m/>
    <m/>
    <m/>
    <m/>
    <m/>
    <m/>
    <m/>
    <m/>
    <m/>
    <m/>
    <m/>
  </r>
  <r>
    <x v="1"/>
    <x v="9"/>
    <x v="52"/>
    <x v="2"/>
    <n v="148"/>
    <n v="2"/>
    <n v="1"/>
    <n v="0"/>
    <n v="0"/>
    <n v="57"/>
    <n v="10"/>
    <n v="15"/>
    <n v="2"/>
    <n v="1"/>
    <n v="0"/>
    <n v="1"/>
    <n v="0"/>
    <n v="237"/>
    <n v="121"/>
    <n v="24"/>
    <n v="5"/>
    <n v="6"/>
    <n v="1125"/>
    <n v="223"/>
    <n v="38"/>
    <n v="152"/>
    <n v="18"/>
    <n v="728"/>
    <n v="64"/>
    <n v="27"/>
    <n v="102"/>
    <n v="26"/>
    <n v="399"/>
    <n v="24"/>
    <n v="2"/>
    <n v="43"/>
    <n v="5"/>
    <n v="41"/>
    <n v="5"/>
    <n v="5"/>
    <n v="2"/>
    <n v="0"/>
    <n v="0"/>
    <n v="0"/>
    <n v="0"/>
    <n v="0"/>
    <n v="0"/>
    <n v="0"/>
    <n v="0"/>
    <n v="0"/>
    <n v="0"/>
    <n v="0"/>
    <n v="0"/>
    <n v="0"/>
    <n v="0"/>
    <n v="0"/>
    <n v="0"/>
    <n v="0"/>
    <n v="2"/>
    <n v="0"/>
    <n v="110"/>
    <n v="0"/>
    <n v="195"/>
    <n v="848"/>
    <n v="502"/>
    <n v="342"/>
    <n v="33"/>
    <m/>
    <m/>
    <m/>
    <m/>
    <m/>
    <m/>
    <m/>
  </r>
  <r>
    <x v="1"/>
    <x v="9"/>
    <x v="52"/>
    <x v="3"/>
    <n v="149"/>
    <n v="2"/>
    <n v="1"/>
    <n v="0"/>
    <n v="0"/>
    <n v="61"/>
    <n v="10"/>
    <n v="15"/>
    <n v="1"/>
    <n v="1"/>
    <n v="0"/>
    <n v="1"/>
    <n v="0"/>
    <n v="237"/>
    <n v="136"/>
    <n v="24"/>
    <n v="5"/>
    <n v="5"/>
    <n v="1135"/>
    <n v="272"/>
    <n v="38"/>
    <n v="151"/>
    <n v="20"/>
    <n v="728"/>
    <n v="79"/>
    <n v="27"/>
    <n v="102"/>
    <n v="26"/>
    <n v="406"/>
    <n v="30"/>
    <n v="2"/>
    <n v="43"/>
    <n v="5"/>
    <n v="41"/>
    <n v="5"/>
    <n v="5"/>
    <n v="2"/>
    <n v="0"/>
    <n v="0"/>
    <n v="0"/>
    <n v="0"/>
    <n v="0"/>
    <n v="0"/>
    <n v="0"/>
    <n v="0"/>
    <n v="0"/>
    <n v="0"/>
    <n v="0"/>
    <n v="0"/>
    <n v="0"/>
    <n v="0"/>
    <n v="0"/>
    <n v="0"/>
    <n v="0"/>
    <n v="2"/>
    <n v="0"/>
    <n v="111"/>
    <n v="0"/>
    <n v="195"/>
    <n v="857"/>
    <n v="502"/>
    <n v="349"/>
    <n v="33"/>
    <m/>
    <m/>
    <m/>
    <m/>
    <m/>
    <m/>
    <m/>
  </r>
  <r>
    <x v="1"/>
    <x v="9"/>
    <x v="52"/>
    <x v="4"/>
    <n v="150"/>
    <n v="2"/>
    <n v="1"/>
    <n v="0"/>
    <n v="0"/>
    <n v="66"/>
    <n v="10"/>
    <n v="15"/>
    <n v="1"/>
    <n v="1"/>
    <n v="0"/>
    <n v="1"/>
    <n v="0"/>
    <n v="237"/>
    <n v="144"/>
    <n v="24"/>
    <n v="5"/>
    <n v="3"/>
    <n v="1136"/>
    <n v="311"/>
    <n v="40"/>
    <n v="147"/>
    <n v="20"/>
    <n v="731"/>
    <n v="95"/>
    <n v="27"/>
    <n v="102"/>
    <n v="26"/>
    <n v="407"/>
    <n v="92"/>
    <n v="2"/>
    <n v="43"/>
    <n v="4"/>
    <n v="40"/>
    <n v="5"/>
    <n v="5"/>
    <n v="2"/>
    <n v="0"/>
    <n v="0"/>
    <n v="0"/>
    <n v="0"/>
    <n v="0"/>
    <n v="0"/>
    <n v="0"/>
    <n v="0"/>
    <n v="0"/>
    <n v="0"/>
    <n v="0"/>
    <n v="0"/>
    <n v="0"/>
    <n v="0"/>
    <n v="0"/>
    <n v="0"/>
    <n v="0"/>
    <n v="2"/>
    <n v="0"/>
    <n v="112"/>
    <n v="0"/>
    <n v="197"/>
    <n v="860"/>
    <n v="504"/>
    <n v="351"/>
    <n v="32"/>
    <m/>
    <m/>
    <m/>
    <m/>
    <m/>
    <m/>
    <m/>
  </r>
  <r>
    <x v="1"/>
    <x v="9"/>
    <x v="52"/>
    <x v="5"/>
    <n v="153"/>
    <n v="2"/>
    <n v="1"/>
    <n v="0"/>
    <n v="0"/>
    <n v="71"/>
    <n v="10"/>
    <n v="15"/>
    <n v="1"/>
    <n v="1"/>
    <n v="0"/>
    <n v="1"/>
    <n v="0"/>
    <n v="238"/>
    <n v="154"/>
    <n v="24"/>
    <n v="5"/>
    <n v="3"/>
    <n v="1140"/>
    <n v="365"/>
    <n v="40"/>
    <n v="143"/>
    <n v="21"/>
    <n v="738"/>
    <n v="143"/>
    <n v="27"/>
    <n v="102"/>
    <n v="26"/>
    <n v="413"/>
    <n v="118"/>
    <n v="2"/>
    <n v="43"/>
    <n v="4"/>
    <n v="40"/>
    <n v="10"/>
    <n v="5"/>
    <n v="2"/>
    <n v="0"/>
    <n v="0"/>
    <n v="0"/>
    <n v="0"/>
    <n v="0"/>
    <n v="0"/>
    <n v="0"/>
    <n v="0"/>
    <n v="0"/>
    <n v="0"/>
    <n v="0"/>
    <n v="0"/>
    <n v="0"/>
    <n v="0"/>
    <n v="0"/>
    <n v="0"/>
    <n v="0"/>
    <n v="2"/>
    <n v="0"/>
    <n v="115"/>
    <n v="0"/>
    <n v="198"/>
    <n v="869"/>
    <n v="509"/>
    <n v="357"/>
    <n v="32"/>
    <m/>
    <m/>
    <m/>
    <m/>
    <m/>
    <m/>
    <m/>
  </r>
  <r>
    <x v="1"/>
    <x v="9"/>
    <x v="52"/>
    <x v="6"/>
    <n v="154"/>
    <n v="2"/>
    <n v="1"/>
    <n v="0"/>
    <n v="0"/>
    <n v="73"/>
    <n v="10"/>
    <n v="15"/>
    <n v="1"/>
    <n v="1"/>
    <n v="0"/>
    <n v="1"/>
    <n v="0"/>
    <n v="242"/>
    <n v="161"/>
    <n v="24"/>
    <n v="6"/>
    <n v="4"/>
    <n v="1146"/>
    <n v="426"/>
    <n v="39"/>
    <n v="142"/>
    <n v="20"/>
    <n v="745"/>
    <n v="235"/>
    <n v="27"/>
    <n v="102"/>
    <n v="27"/>
    <n v="416"/>
    <n v="127"/>
    <n v="2"/>
    <n v="43"/>
    <n v="4"/>
    <n v="42"/>
    <n v="13"/>
    <n v="5"/>
    <n v="2"/>
    <n v="0"/>
    <n v="0"/>
    <n v="0"/>
    <n v="0"/>
    <n v="0"/>
    <n v="0"/>
    <n v="0"/>
    <n v="0"/>
    <n v="0"/>
    <n v="0"/>
    <n v="0"/>
    <n v="0"/>
    <n v="0"/>
    <n v="0"/>
    <n v="0"/>
    <n v="0"/>
    <n v="0"/>
    <n v="2"/>
    <n v="0"/>
    <n v="116"/>
    <n v="0"/>
    <n v="200"/>
    <n v="877"/>
    <n v="514"/>
    <n v="359"/>
    <n v="34"/>
    <m/>
    <m/>
    <m/>
    <m/>
    <m/>
    <m/>
    <m/>
  </r>
  <r>
    <x v="1"/>
    <x v="9"/>
    <x v="52"/>
    <x v="7"/>
    <n v="154"/>
    <n v="2"/>
    <n v="1"/>
    <n v="0"/>
    <n v="0"/>
    <n v="76"/>
    <n v="9"/>
    <n v="15"/>
    <n v="1"/>
    <n v="1"/>
    <n v="0"/>
    <n v="1"/>
    <n v="0"/>
    <n v="245"/>
    <n v="164"/>
    <n v="22"/>
    <n v="7"/>
    <n v="4"/>
    <n v="1155"/>
    <n v="481"/>
    <n v="39"/>
    <n v="142"/>
    <n v="20"/>
    <n v="746"/>
    <n v="290"/>
    <n v="27"/>
    <n v="102"/>
    <n v="26"/>
    <n v="419"/>
    <n v="144"/>
    <n v="2"/>
    <n v="43"/>
    <n v="4"/>
    <n v="42"/>
    <n v="18"/>
    <n v="5"/>
    <n v="2"/>
    <n v="0"/>
    <n v="0"/>
    <n v="0"/>
    <n v="0"/>
    <n v="0"/>
    <n v="0"/>
    <n v="0"/>
    <n v="0"/>
    <n v="0"/>
    <n v="0"/>
    <n v="0"/>
    <n v="0"/>
    <n v="0"/>
    <n v="0"/>
    <n v="0"/>
    <n v="0"/>
    <n v="0"/>
    <n v="2"/>
    <n v="0"/>
    <n v="116"/>
    <n v="0"/>
    <n v="203"/>
    <n v="886"/>
    <n v="517"/>
    <n v="363"/>
    <n v="34"/>
    <m/>
    <m/>
    <m/>
    <m/>
    <m/>
    <m/>
    <m/>
  </r>
  <r>
    <x v="1"/>
    <x v="9"/>
    <x v="52"/>
    <x v="8"/>
    <n v="156"/>
    <n v="3"/>
    <n v="1"/>
    <n v="0"/>
    <n v="0"/>
    <n v="80"/>
    <n v="9"/>
    <n v="15"/>
    <n v="1"/>
    <n v="1"/>
    <n v="0"/>
    <n v="1"/>
    <n v="0"/>
    <n v="245"/>
    <n v="172"/>
    <n v="22"/>
    <n v="7"/>
    <n v="1"/>
    <n v="1159"/>
    <n v="550"/>
    <n v="39"/>
    <n v="140"/>
    <n v="21"/>
    <n v="748"/>
    <n v="328"/>
    <n v="27"/>
    <n v="101"/>
    <n v="26"/>
    <n v="422"/>
    <n v="206"/>
    <n v="2"/>
    <n v="42"/>
    <n v="4"/>
    <n v="42"/>
    <n v="23"/>
    <n v="5"/>
    <n v="2"/>
    <n v="0"/>
    <n v="0"/>
    <n v="0"/>
    <n v="1"/>
    <n v="0"/>
    <n v="0"/>
    <n v="0"/>
    <n v="0"/>
    <n v="0"/>
    <n v="0"/>
    <n v="0"/>
    <n v="0"/>
    <n v="0"/>
    <n v="0"/>
    <n v="0"/>
    <n v="0"/>
    <n v="0"/>
    <n v="2"/>
    <n v="0"/>
    <n v="117"/>
    <n v="0"/>
    <n v="204"/>
    <n v="896"/>
    <n v="517"/>
    <n v="367"/>
    <n v="34"/>
    <n v="11830"/>
    <n v="2986"/>
    <n v="0"/>
    <n v="56"/>
    <n v="2037"/>
    <n v="500"/>
    <n v="8783"/>
  </r>
  <r>
    <x v="1"/>
    <x v="9"/>
    <x v="52"/>
    <x v="9"/>
    <n v="158"/>
    <n v="3"/>
    <n v="2"/>
    <n v="0"/>
    <n v="0"/>
    <n v="87"/>
    <n v="9"/>
    <n v="15"/>
    <n v="1"/>
    <n v="1"/>
    <n v="0"/>
    <n v="1"/>
    <n v="0"/>
    <n v="249"/>
    <n v="178"/>
    <n v="22"/>
    <n v="9"/>
    <n v="1"/>
    <n v="1166"/>
    <n v="625"/>
    <n v="39"/>
    <n v="143"/>
    <n v="23"/>
    <n v="756"/>
    <n v="363"/>
    <n v="27"/>
    <n v="100"/>
    <n v="30"/>
    <n v="425"/>
    <n v="266"/>
    <n v="2"/>
    <n v="42"/>
    <n v="4"/>
    <n v="42"/>
    <n v="25"/>
    <n v="5"/>
    <n v="2"/>
    <n v="0"/>
    <n v="0"/>
    <n v="0"/>
    <n v="1"/>
    <n v="0"/>
    <n v="0"/>
    <n v="0"/>
    <n v="0"/>
    <n v="0"/>
    <n v="0"/>
    <n v="0"/>
    <n v="0"/>
    <n v="0"/>
    <n v="0"/>
    <n v="0"/>
    <n v="0"/>
    <n v="0"/>
    <n v="2"/>
    <n v="0"/>
    <n v="119"/>
    <n v="0"/>
    <n v="206"/>
    <n v="902"/>
    <n v="520"/>
    <n v="371"/>
    <n v="34"/>
    <n v="11868"/>
    <n v="4553"/>
    <n v="0"/>
    <n v="55"/>
    <n v="2023"/>
    <n v="500"/>
    <n v="8832"/>
  </r>
  <r>
    <x v="1"/>
    <x v="9"/>
    <x v="52"/>
    <x v="10"/>
    <n v="158"/>
    <n v="3"/>
    <n v="2"/>
    <n v="0"/>
    <n v="0"/>
    <n v="89"/>
    <n v="9"/>
    <n v="15"/>
    <n v="1"/>
    <n v="1"/>
    <n v="0"/>
    <n v="1"/>
    <n v="0"/>
    <n v="251"/>
    <n v="183"/>
    <n v="22"/>
    <n v="9"/>
    <n v="2"/>
    <n v="1165"/>
    <n v="641"/>
    <n v="39"/>
    <n v="141"/>
    <n v="22"/>
    <n v="757"/>
    <n v="379"/>
    <n v="27"/>
    <n v="100"/>
    <n v="29"/>
    <n v="425"/>
    <n v="276"/>
    <n v="2"/>
    <n v="42"/>
    <n v="4"/>
    <n v="42"/>
    <n v="25"/>
    <n v="5"/>
    <n v="2"/>
    <n v="0"/>
    <n v="0"/>
    <n v="0"/>
    <n v="1"/>
    <n v="0"/>
    <n v="0"/>
    <n v="0"/>
    <n v="0"/>
    <n v="0"/>
    <n v="0"/>
    <n v="0"/>
    <n v="0"/>
    <n v="0"/>
    <n v="0"/>
    <n v="0"/>
    <n v="0"/>
    <n v="0"/>
    <n v="2"/>
    <n v="0"/>
    <n v="120"/>
    <n v="0"/>
    <n v="208"/>
    <n v="904"/>
    <n v="522"/>
    <n v="371"/>
    <n v="34"/>
    <n v="11869"/>
    <n v="4839"/>
    <n v="0"/>
    <n v="55"/>
    <n v="2021"/>
    <n v="500"/>
    <n v="8845"/>
  </r>
  <r>
    <x v="1"/>
    <x v="9"/>
    <x v="52"/>
    <x v="11"/>
    <n v="160"/>
    <n v="3"/>
    <n v="2"/>
    <n v="0"/>
    <n v="0"/>
    <n v="93"/>
    <n v="10"/>
    <n v="15"/>
    <n v="1"/>
    <n v="1"/>
    <n v="0"/>
    <n v="1"/>
    <n v="0"/>
    <n v="253"/>
    <n v="187"/>
    <n v="22"/>
    <n v="7"/>
    <n v="3"/>
    <n v="1183"/>
    <n v="675"/>
    <n v="38"/>
    <n v="142"/>
    <n v="22"/>
    <n v="767"/>
    <n v="399"/>
    <n v="27"/>
    <n v="101"/>
    <n v="30"/>
    <n v="425"/>
    <n v="281"/>
    <n v="2"/>
    <n v="41"/>
    <n v="4"/>
    <n v="41"/>
    <n v="26"/>
    <n v="4"/>
    <n v="2"/>
    <n v="0"/>
    <n v="0"/>
    <n v="0"/>
    <n v="1"/>
    <n v="0"/>
    <n v="0"/>
    <n v="0"/>
    <n v="0"/>
    <n v="0"/>
    <n v="0"/>
    <n v="0"/>
    <n v="0"/>
    <n v="0"/>
    <n v="0"/>
    <n v="0"/>
    <n v="0"/>
    <n v="0"/>
    <n v="2"/>
    <n v="0"/>
    <n v="121"/>
    <n v="0"/>
    <n v="210"/>
    <n v="923"/>
    <n v="530"/>
    <n v="371"/>
    <n v="34"/>
    <n v="11936"/>
    <n v="5319"/>
    <n v="0"/>
    <n v="55"/>
    <n v="2008"/>
    <n v="513"/>
    <n v="8910"/>
  </r>
  <r>
    <x v="1"/>
    <x v="9"/>
    <x v="52"/>
    <x v="12"/>
    <n v="162"/>
    <n v="4"/>
    <n v="2"/>
    <n v="0"/>
    <n v="0"/>
    <n v="95"/>
    <n v="10"/>
    <n v="15"/>
    <n v="1"/>
    <n v="1"/>
    <n v="0"/>
    <n v="1"/>
    <n v="0"/>
    <n v="255"/>
    <n v="189"/>
    <n v="22"/>
    <n v="7"/>
    <n v="4"/>
    <n v="1183"/>
    <n v="701"/>
    <n v="38"/>
    <n v="139"/>
    <n v="21"/>
    <n v="773"/>
    <n v="409"/>
    <n v="26"/>
    <n v="101"/>
    <n v="32"/>
    <n v="430"/>
    <n v="289"/>
    <n v="2"/>
    <n v="41"/>
    <n v="4"/>
    <n v="41"/>
    <n v="26"/>
    <n v="4"/>
    <n v="2"/>
    <n v="0"/>
    <n v="0"/>
    <n v="0"/>
    <n v="2"/>
    <n v="0"/>
    <n v="0"/>
    <n v="0"/>
    <n v="0"/>
    <n v="0"/>
    <n v="0"/>
    <n v="0"/>
    <n v="0"/>
    <n v="0"/>
    <n v="0"/>
    <n v="0"/>
    <n v="0"/>
    <n v="0"/>
    <n v="2"/>
    <n v="0"/>
    <n v="123"/>
    <n v="0"/>
    <n v="211"/>
    <n v="928"/>
    <n v="534"/>
    <n v="377"/>
    <n v="34"/>
    <n v="11986"/>
    <n v="5696"/>
    <n v="0"/>
    <n v="54"/>
    <n v="2005"/>
    <n v="514"/>
    <n v="8963"/>
  </r>
  <r>
    <x v="1"/>
    <x v="9"/>
    <x v="52"/>
    <x v="13"/>
    <n v="165"/>
    <n v="4"/>
    <n v="2"/>
    <n v="0"/>
    <n v="0"/>
    <n v="97"/>
    <n v="9"/>
    <n v="15"/>
    <n v="3"/>
    <n v="1"/>
    <n v="0"/>
    <n v="1"/>
    <n v="0"/>
    <n v="254"/>
    <n v="189"/>
    <n v="22"/>
    <n v="7"/>
    <n v="2"/>
    <n v="1193"/>
    <n v="714"/>
    <n v="38"/>
    <n v="138"/>
    <n v="21"/>
    <n v="775"/>
    <n v="412"/>
    <n v="26"/>
    <n v="101"/>
    <n v="31"/>
    <n v="431"/>
    <n v="294"/>
    <n v="2"/>
    <n v="40"/>
    <n v="4"/>
    <n v="42"/>
    <n v="27"/>
    <n v="4"/>
    <n v="2"/>
    <n v="0"/>
    <n v="0"/>
    <n v="0"/>
    <n v="2"/>
    <n v="0"/>
    <n v="0"/>
    <n v="0"/>
    <n v="0"/>
    <n v="0"/>
    <n v="0"/>
    <n v="0"/>
    <n v="0"/>
    <n v="0"/>
    <n v="0"/>
    <n v="0"/>
    <n v="0"/>
    <n v="0"/>
    <n v="2"/>
    <n v="0"/>
    <n v="124"/>
    <n v="0"/>
    <n v="212"/>
    <n v="938"/>
    <n v="536"/>
    <n v="378"/>
    <n v="35"/>
    <n v="12019"/>
    <n v="5914"/>
    <n v="0"/>
    <n v="54"/>
    <n v="1997"/>
    <n v="505"/>
    <n v="9005"/>
  </r>
  <r>
    <x v="1"/>
    <x v="9"/>
    <x v="52"/>
    <x v="14"/>
    <n v="167"/>
    <n v="4"/>
    <n v="2"/>
    <n v="0"/>
    <n v="0"/>
    <n v="99"/>
    <n v="9"/>
    <n v="15"/>
    <n v="3"/>
    <n v="1"/>
    <n v="0"/>
    <n v="1"/>
    <n v="0"/>
    <n v="256"/>
    <n v="190"/>
    <n v="22"/>
    <n v="7"/>
    <n v="2"/>
    <n v="1206"/>
    <n v="731"/>
    <n v="38"/>
    <n v="139"/>
    <n v="21"/>
    <n v="776"/>
    <n v="418"/>
    <n v="26"/>
    <n v="101"/>
    <n v="31"/>
    <n v="433"/>
    <n v="300"/>
    <n v="2"/>
    <n v="39"/>
    <n v="4"/>
    <n v="42"/>
    <n v="27"/>
    <n v="4"/>
    <n v="2"/>
    <n v="0"/>
    <n v="0"/>
    <n v="0"/>
    <n v="2"/>
    <n v="0"/>
    <n v="0"/>
    <n v="0"/>
    <n v="0"/>
    <n v="0"/>
    <n v="0"/>
    <n v="0"/>
    <n v="0"/>
    <n v="0"/>
    <n v="0"/>
    <n v="0"/>
    <n v="0"/>
    <n v="0"/>
    <n v="2"/>
    <n v="0"/>
    <n v="126"/>
    <n v="0"/>
    <n v="214"/>
    <n v="953"/>
    <n v="536"/>
    <n v="380"/>
    <n v="35"/>
    <n v="12073"/>
    <n v="6130"/>
    <n v="0"/>
    <n v="56"/>
    <n v="1991"/>
    <n v="511"/>
    <n v="9069"/>
  </r>
  <r>
    <x v="1"/>
    <x v="9"/>
    <x v="52"/>
    <x v="15"/>
    <n v="168"/>
    <n v="4"/>
    <n v="2"/>
    <n v="0"/>
    <n v="0"/>
    <n v="101"/>
    <n v="9"/>
    <n v="15"/>
    <n v="3"/>
    <n v="1"/>
    <n v="0"/>
    <n v="1"/>
    <n v="0"/>
    <n v="255"/>
    <n v="190"/>
    <n v="22"/>
    <n v="7"/>
    <n v="2"/>
    <n v="1205"/>
    <n v="736"/>
    <n v="38"/>
    <n v="138"/>
    <n v="21"/>
    <n v="781"/>
    <n v="424"/>
    <n v="26"/>
    <n v="103"/>
    <n v="31"/>
    <n v="439"/>
    <n v="308"/>
    <n v="2"/>
    <n v="39"/>
    <n v="5"/>
    <n v="43"/>
    <n v="28"/>
    <n v="4"/>
    <n v="2"/>
    <n v="0"/>
    <n v="0"/>
    <n v="0"/>
    <n v="2"/>
    <n v="0"/>
    <n v="0"/>
    <n v="0"/>
    <n v="0"/>
    <n v="0"/>
    <n v="0"/>
    <n v="0"/>
    <n v="0"/>
    <n v="0"/>
    <n v="0"/>
    <n v="0"/>
    <n v="0"/>
    <n v="0"/>
    <n v="2"/>
    <n v="0"/>
    <n v="127"/>
    <n v="0"/>
    <n v="213"/>
    <n v="956"/>
    <n v="540"/>
    <n v="385"/>
    <n v="36"/>
    <n v="12117"/>
    <n v="6290"/>
    <n v="0"/>
    <n v="56"/>
    <n v="1988"/>
    <n v="514"/>
    <n v="9117"/>
  </r>
  <r>
    <x v="1"/>
    <x v="9"/>
    <x v="52"/>
    <x v="16"/>
    <n v="167"/>
    <n v="4"/>
    <n v="2"/>
    <n v="0"/>
    <n v="0"/>
    <n v="101"/>
    <n v="9"/>
    <n v="15"/>
    <n v="2"/>
    <n v="1"/>
    <n v="0"/>
    <n v="1"/>
    <n v="0"/>
    <n v="256"/>
    <n v="190"/>
    <n v="22"/>
    <n v="7"/>
    <n v="3"/>
    <n v="1220"/>
    <n v="744"/>
    <n v="38"/>
    <n v="137"/>
    <n v="25"/>
    <n v="783"/>
    <n v="429"/>
    <n v="26"/>
    <n v="103"/>
    <n v="29"/>
    <n v="444"/>
    <n v="315"/>
    <n v="2"/>
    <n v="37"/>
    <n v="5"/>
    <n v="42"/>
    <n v="27"/>
    <n v="4"/>
    <n v="2"/>
    <n v="0"/>
    <n v="0"/>
    <n v="0"/>
    <n v="2"/>
    <n v="0"/>
    <n v="0"/>
    <n v="0"/>
    <n v="0"/>
    <n v="0"/>
    <n v="0"/>
    <n v="0"/>
    <n v="0"/>
    <n v="0"/>
    <n v="0"/>
    <n v="0"/>
    <n v="0"/>
    <n v="0"/>
    <n v="2"/>
    <n v="0"/>
    <n v="126"/>
    <n v="0"/>
    <n v="214"/>
    <n v="967"/>
    <n v="545"/>
    <n v="390"/>
    <n v="35"/>
    <n v="12141"/>
    <n v="6452"/>
    <n v="0"/>
    <n v="56"/>
    <n v="1977"/>
    <n v="504"/>
    <n v="9166"/>
  </r>
  <r>
    <x v="1"/>
    <x v="10"/>
    <x v="53"/>
    <x v="0"/>
    <n v="44"/>
    <n v="1"/>
    <n v="0"/>
    <n v="0"/>
    <n v="0"/>
    <n v="12"/>
    <n v="4"/>
    <n v="1"/>
    <n v="1"/>
    <n v="1"/>
    <n v="0"/>
    <n v="0"/>
    <n v="0"/>
    <n v="92"/>
    <n v="0"/>
    <n v="19"/>
    <n v="5"/>
    <n v="0"/>
    <n v="278"/>
    <n v="0"/>
    <n v="13"/>
    <n v="30"/>
    <n v="1"/>
    <n v="229"/>
    <n v="8"/>
    <n v="27"/>
    <n v="43"/>
    <n v="0"/>
    <n v="35"/>
    <n v="0"/>
    <n v="0"/>
    <n v="9"/>
    <n v="1"/>
    <n v="18"/>
    <n v="0"/>
    <n v="0"/>
    <n v="0"/>
    <n v="0"/>
    <n v="0"/>
    <n v="0"/>
    <n v="0"/>
    <n v="0"/>
    <n v="0"/>
    <n v="0"/>
    <n v="0"/>
    <n v="0"/>
    <n v="0"/>
    <n v="0"/>
    <n v="0"/>
    <n v="4"/>
    <n v="29"/>
    <n v="0"/>
    <n v="4"/>
    <n v="1"/>
    <m/>
    <m/>
    <m/>
    <m/>
    <m/>
    <m/>
    <m/>
    <m/>
    <m/>
    <m/>
    <m/>
    <m/>
    <m/>
    <m/>
    <m/>
    <m/>
  </r>
  <r>
    <x v="1"/>
    <x v="10"/>
    <x v="53"/>
    <x v="1"/>
    <n v="44"/>
    <n v="2"/>
    <n v="0"/>
    <n v="0"/>
    <n v="0"/>
    <n v="13"/>
    <n v="4"/>
    <n v="1"/>
    <n v="1"/>
    <n v="1"/>
    <n v="0"/>
    <n v="0"/>
    <n v="0"/>
    <n v="87"/>
    <n v="0"/>
    <n v="31"/>
    <n v="5"/>
    <n v="0"/>
    <n v="271"/>
    <n v="0"/>
    <n v="15"/>
    <n v="31"/>
    <n v="1"/>
    <n v="228"/>
    <n v="10"/>
    <n v="28"/>
    <n v="41"/>
    <n v="0"/>
    <n v="34"/>
    <n v="0"/>
    <n v="0"/>
    <n v="9"/>
    <n v="1"/>
    <n v="30"/>
    <n v="0"/>
    <n v="0"/>
    <n v="0"/>
    <n v="0"/>
    <n v="0"/>
    <n v="0"/>
    <n v="0"/>
    <n v="0"/>
    <n v="0"/>
    <n v="0"/>
    <n v="0"/>
    <n v="0"/>
    <n v="0"/>
    <n v="0"/>
    <n v="0"/>
    <n v="4"/>
    <n v="29"/>
    <n v="0"/>
    <n v="4"/>
    <n v="1"/>
    <m/>
    <m/>
    <m/>
    <m/>
    <m/>
    <m/>
    <m/>
    <m/>
    <m/>
    <m/>
    <m/>
    <m/>
    <m/>
    <m/>
    <m/>
    <m/>
  </r>
  <r>
    <x v="1"/>
    <x v="10"/>
    <x v="53"/>
    <x v="2"/>
    <n v="44"/>
    <n v="2"/>
    <n v="0"/>
    <n v="0"/>
    <n v="0"/>
    <n v="14"/>
    <n v="4"/>
    <n v="1"/>
    <n v="1"/>
    <n v="1"/>
    <n v="0"/>
    <n v="0"/>
    <n v="0"/>
    <n v="88"/>
    <n v="37"/>
    <n v="4"/>
    <n v="5"/>
    <n v="0"/>
    <n v="270"/>
    <n v="27"/>
    <n v="29"/>
    <n v="32"/>
    <n v="2"/>
    <n v="224"/>
    <n v="15"/>
    <n v="25"/>
    <n v="40"/>
    <n v="0"/>
    <n v="34"/>
    <n v="0"/>
    <n v="4"/>
    <n v="9"/>
    <n v="1"/>
    <n v="30"/>
    <n v="1"/>
    <n v="1"/>
    <n v="0"/>
    <n v="0"/>
    <n v="0"/>
    <n v="0"/>
    <n v="0"/>
    <n v="0"/>
    <n v="0"/>
    <n v="0"/>
    <n v="0"/>
    <n v="0"/>
    <n v="0"/>
    <n v="0"/>
    <n v="0"/>
    <n v="0"/>
    <n v="0"/>
    <n v="0"/>
    <n v="0"/>
    <n v="0"/>
    <n v="2"/>
    <n v="0"/>
    <n v="35"/>
    <n v="1"/>
    <n v="77"/>
    <n v="200"/>
    <n v="150"/>
    <n v="18"/>
    <n v="29"/>
    <m/>
    <m/>
    <m/>
    <m/>
    <m/>
    <m/>
    <m/>
  </r>
  <r>
    <x v="1"/>
    <x v="10"/>
    <x v="53"/>
    <x v="3"/>
    <n v="44"/>
    <n v="2"/>
    <n v="0"/>
    <n v="0"/>
    <n v="0"/>
    <n v="16"/>
    <n v="4"/>
    <n v="1"/>
    <n v="1"/>
    <n v="1"/>
    <n v="0"/>
    <n v="0"/>
    <n v="0"/>
    <n v="88"/>
    <n v="39"/>
    <n v="4"/>
    <n v="5"/>
    <n v="0"/>
    <n v="270"/>
    <n v="37"/>
    <n v="28"/>
    <n v="31"/>
    <n v="2"/>
    <n v="223"/>
    <n v="20"/>
    <n v="25"/>
    <n v="39"/>
    <n v="0"/>
    <n v="34"/>
    <n v="0"/>
    <n v="4"/>
    <n v="9"/>
    <n v="1"/>
    <n v="30"/>
    <n v="3"/>
    <n v="1"/>
    <n v="0"/>
    <n v="0"/>
    <n v="0"/>
    <n v="0"/>
    <n v="0"/>
    <n v="0"/>
    <n v="0"/>
    <n v="0"/>
    <n v="0"/>
    <n v="0"/>
    <n v="0"/>
    <n v="0"/>
    <n v="0"/>
    <n v="0"/>
    <n v="0"/>
    <n v="0"/>
    <n v="0"/>
    <n v="0"/>
    <n v="2"/>
    <n v="0"/>
    <n v="35"/>
    <n v="1"/>
    <n v="77"/>
    <n v="201"/>
    <n v="150"/>
    <n v="18"/>
    <n v="29"/>
    <m/>
    <m/>
    <m/>
    <m/>
    <m/>
    <m/>
    <m/>
  </r>
  <r>
    <x v="1"/>
    <x v="10"/>
    <x v="53"/>
    <x v="4"/>
    <n v="44"/>
    <n v="2"/>
    <n v="0"/>
    <n v="0"/>
    <n v="0"/>
    <n v="17"/>
    <n v="4"/>
    <n v="1"/>
    <n v="1"/>
    <n v="1"/>
    <n v="0"/>
    <n v="0"/>
    <n v="0"/>
    <n v="89"/>
    <n v="46"/>
    <n v="4"/>
    <n v="5"/>
    <n v="0"/>
    <n v="270"/>
    <n v="48"/>
    <n v="28"/>
    <n v="32"/>
    <n v="2"/>
    <n v="223"/>
    <n v="23"/>
    <n v="25"/>
    <n v="39"/>
    <n v="0"/>
    <n v="33"/>
    <n v="0"/>
    <n v="4"/>
    <n v="9"/>
    <n v="1"/>
    <n v="30"/>
    <n v="5"/>
    <n v="1"/>
    <n v="0"/>
    <n v="0"/>
    <n v="0"/>
    <n v="0"/>
    <n v="0"/>
    <n v="0"/>
    <n v="0"/>
    <n v="0"/>
    <n v="0"/>
    <n v="0"/>
    <n v="0"/>
    <n v="0"/>
    <n v="0"/>
    <n v="0"/>
    <n v="0"/>
    <n v="0"/>
    <n v="0"/>
    <n v="0"/>
    <n v="2"/>
    <n v="0"/>
    <n v="35"/>
    <n v="1"/>
    <n v="78"/>
    <n v="201"/>
    <n v="150"/>
    <n v="17"/>
    <n v="29"/>
    <m/>
    <m/>
    <m/>
    <m/>
    <m/>
    <m/>
    <m/>
  </r>
  <r>
    <x v="1"/>
    <x v="10"/>
    <x v="53"/>
    <x v="5"/>
    <n v="44"/>
    <n v="2"/>
    <n v="1"/>
    <n v="0"/>
    <n v="0"/>
    <n v="18"/>
    <n v="4"/>
    <n v="1"/>
    <n v="1"/>
    <n v="1"/>
    <n v="0"/>
    <n v="0"/>
    <n v="0"/>
    <n v="89"/>
    <n v="53"/>
    <n v="4"/>
    <n v="5"/>
    <n v="0"/>
    <n v="271"/>
    <n v="62"/>
    <n v="27"/>
    <n v="31"/>
    <n v="1"/>
    <n v="222"/>
    <n v="36"/>
    <n v="25"/>
    <n v="38"/>
    <n v="0"/>
    <n v="33"/>
    <n v="1"/>
    <n v="4"/>
    <n v="9"/>
    <n v="1"/>
    <n v="30"/>
    <n v="9"/>
    <n v="1"/>
    <n v="0"/>
    <n v="0"/>
    <n v="0"/>
    <n v="0"/>
    <n v="0"/>
    <n v="0"/>
    <n v="0"/>
    <n v="0"/>
    <n v="0"/>
    <n v="0"/>
    <n v="0"/>
    <n v="0"/>
    <n v="0"/>
    <n v="0"/>
    <n v="0"/>
    <n v="0"/>
    <n v="0"/>
    <n v="0"/>
    <n v="2"/>
    <n v="0"/>
    <n v="35"/>
    <n v="1"/>
    <n v="79"/>
    <n v="205"/>
    <n v="152"/>
    <n v="17"/>
    <n v="29"/>
    <m/>
    <m/>
    <m/>
    <m/>
    <m/>
    <m/>
    <m/>
  </r>
  <r>
    <x v="1"/>
    <x v="10"/>
    <x v="53"/>
    <x v="6"/>
    <n v="43"/>
    <n v="2"/>
    <n v="1"/>
    <n v="0"/>
    <n v="0"/>
    <n v="20"/>
    <n v="4"/>
    <n v="1"/>
    <n v="1"/>
    <n v="1"/>
    <n v="0"/>
    <n v="0"/>
    <n v="0"/>
    <n v="89"/>
    <n v="55"/>
    <n v="4"/>
    <n v="5"/>
    <n v="0"/>
    <n v="270"/>
    <n v="75"/>
    <n v="27"/>
    <n v="30"/>
    <n v="1"/>
    <n v="223"/>
    <n v="46"/>
    <n v="27"/>
    <n v="37"/>
    <n v="1"/>
    <n v="33"/>
    <n v="3"/>
    <n v="4"/>
    <n v="8"/>
    <n v="1"/>
    <n v="30"/>
    <n v="10"/>
    <n v="1"/>
    <n v="0"/>
    <n v="0"/>
    <n v="0"/>
    <n v="0"/>
    <n v="0"/>
    <n v="0"/>
    <n v="0"/>
    <n v="0"/>
    <n v="0"/>
    <n v="0"/>
    <n v="0"/>
    <n v="0"/>
    <n v="0"/>
    <n v="0"/>
    <n v="0"/>
    <n v="0"/>
    <n v="0"/>
    <n v="0"/>
    <n v="2"/>
    <n v="0"/>
    <n v="36"/>
    <n v="1"/>
    <n v="79"/>
    <n v="205"/>
    <n v="151"/>
    <n v="17"/>
    <n v="29"/>
    <m/>
    <m/>
    <m/>
    <m/>
    <m/>
    <m/>
    <m/>
  </r>
  <r>
    <x v="1"/>
    <x v="10"/>
    <x v="53"/>
    <x v="7"/>
    <n v="43"/>
    <n v="2"/>
    <n v="1"/>
    <n v="0"/>
    <n v="0"/>
    <n v="21"/>
    <n v="4"/>
    <n v="1"/>
    <n v="1"/>
    <n v="1"/>
    <n v="1"/>
    <n v="0"/>
    <n v="0"/>
    <n v="89"/>
    <n v="57"/>
    <n v="4"/>
    <n v="5"/>
    <n v="0"/>
    <n v="270"/>
    <n v="89"/>
    <n v="27"/>
    <n v="28"/>
    <n v="1"/>
    <n v="221"/>
    <n v="54"/>
    <n v="25"/>
    <n v="37"/>
    <n v="0"/>
    <n v="33"/>
    <n v="4"/>
    <n v="4"/>
    <n v="8"/>
    <n v="1"/>
    <n v="30"/>
    <n v="14"/>
    <n v="1"/>
    <n v="0"/>
    <n v="0"/>
    <n v="0"/>
    <n v="0"/>
    <n v="0"/>
    <n v="0"/>
    <n v="0"/>
    <n v="0"/>
    <n v="0"/>
    <n v="0"/>
    <n v="0"/>
    <n v="0"/>
    <n v="0"/>
    <n v="0"/>
    <n v="0"/>
    <n v="0"/>
    <n v="0"/>
    <n v="0"/>
    <n v="2"/>
    <n v="0"/>
    <n v="36"/>
    <n v="1"/>
    <n v="79"/>
    <n v="207"/>
    <n v="151"/>
    <n v="17"/>
    <n v="29"/>
    <m/>
    <m/>
    <m/>
    <m/>
    <m/>
    <m/>
    <m/>
  </r>
  <r>
    <x v="1"/>
    <x v="10"/>
    <x v="53"/>
    <x v="8"/>
    <n v="42"/>
    <n v="2"/>
    <n v="1"/>
    <n v="0"/>
    <n v="0"/>
    <n v="22"/>
    <n v="4"/>
    <n v="1"/>
    <n v="0"/>
    <n v="1"/>
    <n v="1"/>
    <n v="0"/>
    <n v="0"/>
    <n v="89"/>
    <n v="58"/>
    <n v="3"/>
    <n v="5"/>
    <n v="0"/>
    <n v="269"/>
    <n v="106"/>
    <n v="26"/>
    <n v="26"/>
    <n v="1"/>
    <n v="217"/>
    <n v="68"/>
    <n v="24"/>
    <n v="36"/>
    <n v="0"/>
    <n v="33"/>
    <n v="7"/>
    <n v="4"/>
    <n v="7"/>
    <n v="1"/>
    <n v="30"/>
    <n v="18"/>
    <n v="1"/>
    <n v="0"/>
    <n v="0"/>
    <n v="0"/>
    <n v="0"/>
    <n v="0"/>
    <n v="0"/>
    <n v="0"/>
    <n v="0"/>
    <n v="0"/>
    <n v="0"/>
    <n v="0"/>
    <n v="0"/>
    <n v="0"/>
    <n v="0"/>
    <n v="0"/>
    <n v="0"/>
    <n v="0"/>
    <n v="0"/>
    <n v="2"/>
    <n v="0"/>
    <n v="35"/>
    <n v="1"/>
    <n v="79"/>
    <n v="208"/>
    <n v="150"/>
    <n v="18"/>
    <n v="29"/>
    <n v="1130"/>
    <n v="161"/>
    <n v="0"/>
    <n v="61"/>
    <n v="336"/>
    <n v="67"/>
    <n v="599"/>
  </r>
  <r>
    <x v="1"/>
    <x v="10"/>
    <x v="53"/>
    <x v="9"/>
    <n v="42"/>
    <n v="2"/>
    <n v="2"/>
    <n v="0"/>
    <n v="0"/>
    <n v="23"/>
    <n v="4"/>
    <n v="1"/>
    <n v="0"/>
    <n v="1"/>
    <n v="1"/>
    <n v="0"/>
    <n v="0"/>
    <n v="86"/>
    <n v="59"/>
    <n v="3"/>
    <n v="4"/>
    <n v="0"/>
    <n v="266"/>
    <n v="123"/>
    <n v="26"/>
    <n v="25"/>
    <n v="1"/>
    <n v="216"/>
    <n v="84"/>
    <n v="24"/>
    <n v="36"/>
    <n v="0"/>
    <n v="33"/>
    <n v="9"/>
    <n v="4"/>
    <n v="7"/>
    <n v="1"/>
    <n v="29"/>
    <n v="19"/>
    <n v="1"/>
    <n v="0"/>
    <n v="0"/>
    <n v="0"/>
    <n v="0"/>
    <n v="0"/>
    <n v="0"/>
    <n v="0"/>
    <n v="0"/>
    <n v="0"/>
    <n v="0"/>
    <n v="0"/>
    <n v="0"/>
    <n v="0"/>
    <n v="0"/>
    <n v="0"/>
    <n v="0"/>
    <n v="0"/>
    <n v="0"/>
    <n v="2"/>
    <n v="0"/>
    <n v="35"/>
    <n v="1"/>
    <n v="78"/>
    <n v="207"/>
    <n v="150"/>
    <n v="18"/>
    <n v="28"/>
    <n v="1130"/>
    <n v="239"/>
    <n v="0"/>
    <n v="61"/>
    <n v="334"/>
    <n v="66"/>
    <n v="605"/>
  </r>
  <r>
    <x v="1"/>
    <x v="10"/>
    <x v="53"/>
    <x v="10"/>
    <n v="42"/>
    <n v="2"/>
    <n v="2"/>
    <n v="0"/>
    <n v="0"/>
    <n v="23"/>
    <n v="4"/>
    <n v="1"/>
    <n v="0"/>
    <n v="1"/>
    <n v="1"/>
    <n v="0"/>
    <n v="0"/>
    <n v="87"/>
    <n v="60"/>
    <n v="4"/>
    <n v="4"/>
    <n v="0"/>
    <n v="266"/>
    <n v="129"/>
    <n v="25"/>
    <n v="25"/>
    <n v="1"/>
    <n v="218"/>
    <n v="87"/>
    <n v="24"/>
    <n v="37"/>
    <n v="1"/>
    <n v="33"/>
    <n v="10"/>
    <n v="4"/>
    <n v="7"/>
    <n v="1"/>
    <n v="29"/>
    <n v="19"/>
    <n v="1"/>
    <n v="0"/>
    <n v="0"/>
    <n v="0"/>
    <n v="0"/>
    <n v="0"/>
    <n v="0"/>
    <n v="0"/>
    <n v="0"/>
    <n v="0"/>
    <n v="0"/>
    <n v="0"/>
    <n v="0"/>
    <n v="0"/>
    <n v="0"/>
    <n v="0"/>
    <n v="0"/>
    <n v="0"/>
    <n v="0"/>
    <n v="2"/>
    <n v="0"/>
    <n v="35"/>
    <n v="1"/>
    <n v="78"/>
    <n v="208"/>
    <n v="150"/>
    <n v="18"/>
    <n v="28"/>
    <n v="1130"/>
    <n v="254"/>
    <n v="0"/>
    <n v="61"/>
    <n v="334"/>
    <n v="67"/>
    <n v="605"/>
  </r>
  <r>
    <x v="1"/>
    <x v="10"/>
    <x v="53"/>
    <x v="11"/>
    <n v="42"/>
    <n v="2"/>
    <n v="2"/>
    <n v="0"/>
    <n v="0"/>
    <n v="23"/>
    <n v="4"/>
    <n v="1"/>
    <n v="0"/>
    <n v="1"/>
    <n v="1"/>
    <n v="0"/>
    <n v="0"/>
    <n v="87"/>
    <n v="62"/>
    <n v="4"/>
    <n v="4"/>
    <n v="0"/>
    <n v="267"/>
    <n v="133"/>
    <n v="25"/>
    <n v="26"/>
    <n v="1"/>
    <n v="218"/>
    <n v="89"/>
    <n v="24"/>
    <n v="35"/>
    <n v="1"/>
    <n v="33"/>
    <n v="11"/>
    <n v="4"/>
    <n v="7"/>
    <n v="1"/>
    <n v="29"/>
    <n v="19"/>
    <n v="1"/>
    <n v="0"/>
    <n v="0"/>
    <n v="0"/>
    <n v="0"/>
    <n v="0"/>
    <n v="0"/>
    <n v="0"/>
    <n v="0"/>
    <n v="0"/>
    <n v="0"/>
    <n v="0"/>
    <n v="0"/>
    <n v="0"/>
    <n v="0"/>
    <n v="0"/>
    <n v="0"/>
    <n v="0"/>
    <n v="0"/>
    <n v="2"/>
    <n v="0"/>
    <n v="35"/>
    <n v="1"/>
    <n v="78"/>
    <n v="208"/>
    <n v="150"/>
    <n v="19"/>
    <n v="28"/>
    <n v="1129"/>
    <n v="271"/>
    <n v="0"/>
    <n v="61"/>
    <n v="329"/>
    <n v="66"/>
    <n v="609"/>
  </r>
  <r>
    <x v="1"/>
    <x v="10"/>
    <x v="53"/>
    <x v="12"/>
    <n v="42"/>
    <n v="2"/>
    <n v="2"/>
    <n v="0"/>
    <n v="0"/>
    <n v="24"/>
    <n v="4"/>
    <n v="1"/>
    <n v="0"/>
    <n v="0"/>
    <n v="0"/>
    <n v="0"/>
    <n v="0"/>
    <n v="86"/>
    <n v="63"/>
    <n v="4"/>
    <n v="3"/>
    <n v="0"/>
    <n v="265"/>
    <n v="138"/>
    <n v="25"/>
    <n v="25"/>
    <n v="1"/>
    <n v="218"/>
    <n v="92"/>
    <n v="24"/>
    <n v="35"/>
    <n v="1"/>
    <n v="33"/>
    <n v="12"/>
    <n v="4"/>
    <n v="7"/>
    <n v="1"/>
    <n v="29"/>
    <n v="19"/>
    <n v="1"/>
    <n v="0"/>
    <n v="0"/>
    <n v="0"/>
    <n v="0"/>
    <n v="0"/>
    <n v="0"/>
    <n v="0"/>
    <n v="0"/>
    <n v="0"/>
    <n v="0"/>
    <n v="0"/>
    <n v="0"/>
    <n v="0"/>
    <n v="0"/>
    <n v="0"/>
    <n v="0"/>
    <n v="0"/>
    <n v="0"/>
    <n v="2"/>
    <n v="0"/>
    <n v="36"/>
    <n v="0"/>
    <n v="78"/>
    <n v="207"/>
    <n v="150"/>
    <n v="20"/>
    <n v="28"/>
    <n v="1124"/>
    <n v="287"/>
    <n v="0"/>
    <n v="61"/>
    <n v="325"/>
    <n v="65"/>
    <n v="609"/>
  </r>
  <r>
    <x v="1"/>
    <x v="10"/>
    <x v="53"/>
    <x v="13"/>
    <n v="42"/>
    <n v="2"/>
    <n v="2"/>
    <n v="0"/>
    <n v="0"/>
    <n v="24"/>
    <n v="4"/>
    <n v="1"/>
    <n v="0"/>
    <n v="0"/>
    <n v="0"/>
    <n v="0"/>
    <n v="0"/>
    <n v="85"/>
    <n v="63"/>
    <n v="4"/>
    <n v="3"/>
    <n v="0"/>
    <n v="265"/>
    <n v="139"/>
    <n v="25"/>
    <n v="25"/>
    <n v="1"/>
    <n v="218"/>
    <n v="93"/>
    <n v="24"/>
    <n v="35"/>
    <n v="1"/>
    <n v="33"/>
    <n v="12"/>
    <n v="4"/>
    <n v="7"/>
    <n v="1"/>
    <n v="29"/>
    <n v="19"/>
    <n v="1"/>
    <n v="0"/>
    <n v="0"/>
    <n v="0"/>
    <n v="0"/>
    <n v="0"/>
    <n v="0"/>
    <n v="0"/>
    <n v="0"/>
    <n v="0"/>
    <n v="0"/>
    <n v="0"/>
    <n v="0"/>
    <n v="0"/>
    <n v="0"/>
    <n v="0"/>
    <n v="0"/>
    <n v="0"/>
    <n v="0"/>
    <n v="2"/>
    <n v="0"/>
    <n v="36"/>
    <n v="0"/>
    <n v="77"/>
    <n v="207"/>
    <n v="150"/>
    <n v="20"/>
    <n v="28"/>
    <n v="1122"/>
    <n v="295"/>
    <n v="0"/>
    <n v="62"/>
    <n v="322"/>
    <n v="65"/>
    <n v="611"/>
  </r>
  <r>
    <x v="1"/>
    <x v="10"/>
    <x v="53"/>
    <x v="14"/>
    <n v="42"/>
    <n v="2"/>
    <n v="2"/>
    <n v="0"/>
    <n v="0"/>
    <n v="24"/>
    <n v="4"/>
    <n v="1"/>
    <n v="0"/>
    <n v="0"/>
    <n v="0"/>
    <n v="0"/>
    <n v="0"/>
    <n v="86"/>
    <n v="64"/>
    <n v="4"/>
    <n v="3"/>
    <n v="0"/>
    <n v="266"/>
    <n v="143"/>
    <n v="25"/>
    <n v="25"/>
    <n v="1"/>
    <n v="218"/>
    <n v="97"/>
    <n v="24"/>
    <n v="35"/>
    <n v="1"/>
    <n v="33"/>
    <n v="12"/>
    <n v="4"/>
    <n v="7"/>
    <n v="1"/>
    <n v="29"/>
    <n v="20"/>
    <n v="1"/>
    <n v="0"/>
    <n v="0"/>
    <n v="0"/>
    <n v="0"/>
    <n v="0"/>
    <n v="0"/>
    <n v="0"/>
    <n v="0"/>
    <n v="0"/>
    <n v="0"/>
    <n v="0"/>
    <n v="0"/>
    <n v="0"/>
    <n v="0"/>
    <n v="0"/>
    <n v="0"/>
    <n v="0"/>
    <n v="0"/>
    <n v="2"/>
    <n v="0"/>
    <n v="36"/>
    <n v="0"/>
    <n v="78"/>
    <n v="207"/>
    <n v="150"/>
    <n v="20"/>
    <n v="28"/>
    <n v="1119"/>
    <n v="305"/>
    <n v="0"/>
    <n v="62"/>
    <n v="319"/>
    <n v="65"/>
    <n v="619"/>
  </r>
  <r>
    <x v="1"/>
    <x v="10"/>
    <x v="53"/>
    <x v="15"/>
    <n v="42"/>
    <n v="2"/>
    <n v="2"/>
    <n v="0"/>
    <n v="0"/>
    <n v="25"/>
    <n v="4"/>
    <n v="1"/>
    <n v="0"/>
    <n v="0"/>
    <n v="0"/>
    <n v="0"/>
    <n v="0"/>
    <n v="87"/>
    <n v="65"/>
    <n v="4"/>
    <n v="3"/>
    <n v="0"/>
    <n v="265"/>
    <n v="146"/>
    <n v="25"/>
    <n v="24"/>
    <n v="1"/>
    <n v="219"/>
    <n v="100"/>
    <n v="25"/>
    <n v="34"/>
    <n v="1"/>
    <n v="33"/>
    <n v="12"/>
    <n v="4"/>
    <n v="7"/>
    <n v="1"/>
    <n v="29"/>
    <n v="21"/>
    <n v="1"/>
    <n v="0"/>
    <n v="0"/>
    <n v="0"/>
    <n v="0"/>
    <n v="0"/>
    <n v="0"/>
    <n v="0"/>
    <n v="0"/>
    <n v="0"/>
    <n v="0"/>
    <n v="0"/>
    <n v="0"/>
    <n v="0"/>
    <n v="0"/>
    <n v="0"/>
    <n v="0"/>
    <n v="0"/>
    <n v="0"/>
    <n v="2"/>
    <n v="0"/>
    <n v="36"/>
    <n v="0"/>
    <n v="79"/>
    <n v="207"/>
    <n v="152"/>
    <n v="20"/>
    <n v="28"/>
    <n v="1120"/>
    <n v="311"/>
    <n v="0"/>
    <n v="63"/>
    <n v="317"/>
    <n v="64"/>
    <n v="623"/>
  </r>
  <r>
    <x v="1"/>
    <x v="10"/>
    <x v="53"/>
    <x v="16"/>
    <n v="42"/>
    <n v="2"/>
    <n v="2"/>
    <n v="0"/>
    <n v="0"/>
    <n v="25"/>
    <n v="4"/>
    <n v="1"/>
    <n v="0"/>
    <n v="0"/>
    <n v="0"/>
    <n v="0"/>
    <n v="0"/>
    <n v="87"/>
    <n v="65"/>
    <n v="4"/>
    <n v="3"/>
    <n v="0"/>
    <n v="264"/>
    <n v="149"/>
    <n v="25"/>
    <n v="24"/>
    <n v="1"/>
    <n v="220"/>
    <n v="100"/>
    <n v="25"/>
    <n v="34"/>
    <n v="1"/>
    <n v="33"/>
    <n v="13"/>
    <n v="4"/>
    <n v="7"/>
    <n v="1"/>
    <n v="29"/>
    <n v="21"/>
    <n v="1"/>
    <n v="0"/>
    <n v="0"/>
    <n v="0"/>
    <n v="0"/>
    <n v="0"/>
    <n v="0"/>
    <n v="0"/>
    <n v="0"/>
    <n v="0"/>
    <n v="0"/>
    <n v="0"/>
    <n v="0"/>
    <n v="0"/>
    <n v="0"/>
    <n v="0"/>
    <n v="0"/>
    <n v="0"/>
    <n v="0"/>
    <n v="2"/>
    <n v="0"/>
    <n v="36"/>
    <n v="0"/>
    <n v="79"/>
    <n v="206"/>
    <n v="154"/>
    <n v="20"/>
    <n v="28"/>
    <n v="1116"/>
    <n v="315"/>
    <n v="0"/>
    <n v="63"/>
    <n v="316"/>
    <n v="64"/>
    <n v="621"/>
  </r>
  <r>
    <x v="1"/>
    <x v="12"/>
    <x v="54"/>
    <x v="0"/>
    <n v="161"/>
    <n v="0"/>
    <n v="0"/>
    <n v="0"/>
    <n v="0"/>
    <n v="47"/>
    <n v="0"/>
    <n v="22"/>
    <n v="2"/>
    <n v="3"/>
    <n v="0"/>
    <n v="0"/>
    <n v="0"/>
    <n v="285"/>
    <n v="0"/>
    <n v="114"/>
    <n v="35"/>
    <n v="1"/>
    <n v="1114"/>
    <n v="0"/>
    <n v="47"/>
    <n v="248"/>
    <n v="26"/>
    <n v="855"/>
    <n v="37"/>
    <n v="10"/>
    <n v="165"/>
    <n v="9"/>
    <n v="170"/>
    <n v="0"/>
    <n v="5"/>
    <n v="34"/>
    <n v="13"/>
    <n v="26"/>
    <n v="0"/>
    <n v="2"/>
    <n v="2"/>
    <n v="0"/>
    <n v="0"/>
    <n v="0"/>
    <n v="0"/>
    <n v="0"/>
    <n v="0"/>
    <n v="0"/>
    <n v="0"/>
    <n v="0"/>
    <n v="0"/>
    <n v="1"/>
    <n v="0"/>
    <n v="5"/>
    <n v="19"/>
    <n v="0"/>
    <n v="0"/>
    <n v="3"/>
    <m/>
    <m/>
    <m/>
    <m/>
    <m/>
    <m/>
    <m/>
    <m/>
    <m/>
    <m/>
    <m/>
    <m/>
    <m/>
    <m/>
    <m/>
    <m/>
  </r>
  <r>
    <x v="1"/>
    <x v="12"/>
    <x v="54"/>
    <x v="1"/>
    <n v="161"/>
    <n v="0"/>
    <n v="0"/>
    <n v="0"/>
    <n v="0"/>
    <n v="52"/>
    <n v="0"/>
    <n v="22"/>
    <n v="2"/>
    <n v="3"/>
    <n v="0"/>
    <n v="0"/>
    <n v="0"/>
    <n v="284"/>
    <n v="0"/>
    <n v="142"/>
    <n v="35"/>
    <n v="1"/>
    <n v="1117"/>
    <n v="0"/>
    <n v="67"/>
    <n v="247"/>
    <n v="25"/>
    <n v="858"/>
    <n v="53"/>
    <n v="10"/>
    <n v="164"/>
    <n v="12"/>
    <n v="171"/>
    <n v="0"/>
    <n v="6"/>
    <n v="33"/>
    <n v="13"/>
    <n v="26"/>
    <n v="0"/>
    <n v="4"/>
    <n v="1"/>
    <n v="0"/>
    <n v="0"/>
    <n v="0"/>
    <n v="0"/>
    <n v="0"/>
    <n v="0"/>
    <n v="0"/>
    <n v="0"/>
    <n v="0"/>
    <n v="0"/>
    <n v="1"/>
    <n v="0"/>
    <n v="5"/>
    <n v="21"/>
    <n v="0"/>
    <n v="0"/>
    <n v="3"/>
    <m/>
    <m/>
    <m/>
    <m/>
    <m/>
    <m/>
    <m/>
    <m/>
    <m/>
    <m/>
    <m/>
    <m/>
    <m/>
    <m/>
    <m/>
    <m/>
  </r>
  <r>
    <x v="1"/>
    <x v="12"/>
    <x v="54"/>
    <x v="2"/>
    <n v="161"/>
    <n v="0"/>
    <n v="0"/>
    <n v="0"/>
    <n v="0"/>
    <n v="55"/>
    <n v="0"/>
    <n v="22"/>
    <n v="3"/>
    <n v="3"/>
    <n v="0"/>
    <n v="1"/>
    <n v="0"/>
    <n v="285"/>
    <n v="158"/>
    <n v="5"/>
    <n v="35"/>
    <n v="1"/>
    <n v="1121"/>
    <n v="88"/>
    <n v="23"/>
    <n v="244"/>
    <n v="27"/>
    <n v="852"/>
    <n v="66"/>
    <n v="10"/>
    <n v="164"/>
    <n v="12"/>
    <n v="171"/>
    <n v="6"/>
    <n v="0"/>
    <n v="34"/>
    <n v="12"/>
    <n v="26"/>
    <n v="5"/>
    <n v="3"/>
    <n v="1"/>
    <n v="0"/>
    <n v="0"/>
    <n v="0"/>
    <n v="0"/>
    <n v="0"/>
    <n v="0"/>
    <n v="0"/>
    <n v="0"/>
    <n v="0"/>
    <n v="0"/>
    <n v="0"/>
    <n v="0"/>
    <n v="0"/>
    <n v="0"/>
    <n v="0"/>
    <n v="0"/>
    <n v="0"/>
    <n v="0"/>
    <n v="0"/>
    <n v="132"/>
    <n v="2"/>
    <n v="238"/>
    <n v="769"/>
    <n v="641"/>
    <n v="121"/>
    <n v="22"/>
    <m/>
    <m/>
    <m/>
    <m/>
    <m/>
    <m/>
    <m/>
  </r>
  <r>
    <x v="1"/>
    <x v="12"/>
    <x v="54"/>
    <x v="3"/>
    <n v="160"/>
    <n v="1"/>
    <n v="0"/>
    <n v="0"/>
    <n v="0"/>
    <n v="58"/>
    <n v="0"/>
    <n v="22"/>
    <n v="3"/>
    <n v="3"/>
    <n v="0"/>
    <n v="1"/>
    <n v="0"/>
    <n v="268"/>
    <n v="165"/>
    <n v="5"/>
    <n v="33"/>
    <n v="0"/>
    <n v="1118"/>
    <n v="113"/>
    <n v="22"/>
    <n v="242"/>
    <n v="25"/>
    <n v="856"/>
    <n v="78"/>
    <n v="10"/>
    <n v="164"/>
    <n v="12"/>
    <n v="173"/>
    <n v="7"/>
    <n v="0"/>
    <n v="35"/>
    <n v="12"/>
    <n v="47"/>
    <n v="6"/>
    <n v="4"/>
    <n v="3"/>
    <n v="0"/>
    <n v="0"/>
    <n v="0"/>
    <n v="0"/>
    <n v="0"/>
    <n v="0"/>
    <n v="0"/>
    <n v="0"/>
    <n v="0"/>
    <n v="0"/>
    <n v="0"/>
    <n v="0"/>
    <n v="0"/>
    <n v="0"/>
    <n v="0"/>
    <n v="0"/>
    <n v="0"/>
    <n v="1"/>
    <n v="0"/>
    <n v="131"/>
    <n v="2"/>
    <n v="225"/>
    <n v="770"/>
    <n v="643"/>
    <n v="121"/>
    <n v="38"/>
    <m/>
    <m/>
    <m/>
    <m/>
    <m/>
    <m/>
    <m/>
  </r>
  <r>
    <x v="1"/>
    <x v="12"/>
    <x v="54"/>
    <x v="4"/>
    <n v="161"/>
    <n v="1"/>
    <n v="0"/>
    <n v="0"/>
    <n v="0"/>
    <n v="62"/>
    <n v="0"/>
    <n v="22"/>
    <n v="3"/>
    <n v="3"/>
    <n v="0"/>
    <n v="1"/>
    <n v="0"/>
    <n v="269"/>
    <n v="173"/>
    <n v="6"/>
    <n v="32"/>
    <n v="0"/>
    <n v="1116"/>
    <n v="138"/>
    <n v="23"/>
    <n v="236"/>
    <n v="25"/>
    <n v="857"/>
    <n v="90"/>
    <n v="10"/>
    <n v="164"/>
    <n v="11"/>
    <n v="173"/>
    <n v="8"/>
    <n v="1"/>
    <n v="33"/>
    <n v="12"/>
    <n v="47"/>
    <n v="8"/>
    <n v="4"/>
    <n v="3"/>
    <n v="0"/>
    <n v="0"/>
    <n v="0"/>
    <n v="0"/>
    <n v="0"/>
    <n v="0"/>
    <n v="0"/>
    <n v="0"/>
    <n v="0"/>
    <n v="0"/>
    <n v="0"/>
    <n v="0"/>
    <n v="0"/>
    <n v="0"/>
    <n v="0"/>
    <n v="0"/>
    <n v="0"/>
    <n v="1"/>
    <n v="0"/>
    <n v="132"/>
    <n v="2"/>
    <n v="225"/>
    <n v="771"/>
    <n v="647"/>
    <n v="123"/>
    <n v="38"/>
    <m/>
    <m/>
    <m/>
    <m/>
    <m/>
    <m/>
    <m/>
  </r>
  <r>
    <x v="1"/>
    <x v="12"/>
    <x v="54"/>
    <x v="5"/>
    <n v="161"/>
    <n v="1"/>
    <n v="1"/>
    <n v="0"/>
    <n v="0"/>
    <n v="79"/>
    <n v="0"/>
    <n v="22"/>
    <n v="3"/>
    <n v="2"/>
    <n v="0"/>
    <n v="0"/>
    <n v="0"/>
    <n v="270"/>
    <n v="180"/>
    <n v="6"/>
    <n v="30"/>
    <n v="1"/>
    <n v="1124"/>
    <n v="217"/>
    <n v="25"/>
    <n v="236"/>
    <n v="28"/>
    <n v="858"/>
    <n v="145"/>
    <n v="10"/>
    <n v="164"/>
    <n v="8"/>
    <n v="174"/>
    <n v="13"/>
    <n v="1"/>
    <n v="35"/>
    <n v="12"/>
    <n v="46"/>
    <n v="8"/>
    <n v="3"/>
    <n v="3"/>
    <n v="0"/>
    <n v="0"/>
    <n v="0"/>
    <n v="0"/>
    <n v="0"/>
    <n v="0"/>
    <n v="0"/>
    <n v="0"/>
    <n v="0"/>
    <n v="0"/>
    <n v="0"/>
    <n v="0"/>
    <n v="0"/>
    <n v="0"/>
    <n v="0"/>
    <n v="0"/>
    <n v="0"/>
    <n v="1"/>
    <n v="0"/>
    <n v="132"/>
    <n v="2"/>
    <n v="226"/>
    <n v="777"/>
    <n v="652"/>
    <n v="122"/>
    <n v="38"/>
    <m/>
    <m/>
    <m/>
    <m/>
    <m/>
    <m/>
    <m/>
  </r>
  <r>
    <x v="1"/>
    <x v="12"/>
    <x v="54"/>
    <x v="6"/>
    <n v="162"/>
    <n v="1"/>
    <n v="1"/>
    <n v="0"/>
    <n v="0"/>
    <n v="85"/>
    <n v="0"/>
    <n v="22"/>
    <n v="3"/>
    <n v="2"/>
    <n v="0"/>
    <n v="0"/>
    <n v="0"/>
    <n v="273"/>
    <n v="190"/>
    <n v="6"/>
    <n v="30"/>
    <n v="2"/>
    <n v="1137"/>
    <n v="304"/>
    <n v="25"/>
    <n v="234"/>
    <n v="28"/>
    <n v="862"/>
    <n v="240"/>
    <n v="10"/>
    <n v="165"/>
    <n v="6"/>
    <n v="178"/>
    <n v="17"/>
    <n v="1"/>
    <n v="35"/>
    <n v="12"/>
    <n v="47"/>
    <n v="11"/>
    <n v="3"/>
    <n v="3"/>
    <n v="0"/>
    <n v="0"/>
    <n v="0"/>
    <n v="0"/>
    <n v="0"/>
    <n v="0"/>
    <n v="0"/>
    <n v="0"/>
    <n v="0"/>
    <n v="0"/>
    <n v="0"/>
    <n v="0"/>
    <n v="0"/>
    <n v="0"/>
    <n v="0"/>
    <n v="0"/>
    <n v="0"/>
    <n v="1"/>
    <n v="0"/>
    <n v="134"/>
    <n v="2"/>
    <n v="228"/>
    <n v="795"/>
    <n v="656"/>
    <n v="126"/>
    <n v="39"/>
    <m/>
    <m/>
    <m/>
    <m/>
    <m/>
    <m/>
    <m/>
  </r>
  <r>
    <x v="1"/>
    <x v="12"/>
    <x v="54"/>
    <x v="7"/>
    <n v="161"/>
    <n v="1"/>
    <n v="1"/>
    <n v="0"/>
    <n v="0"/>
    <n v="90"/>
    <n v="0"/>
    <n v="22"/>
    <n v="3"/>
    <n v="2"/>
    <n v="0"/>
    <n v="0"/>
    <n v="0"/>
    <n v="274"/>
    <n v="196"/>
    <n v="6"/>
    <n v="30"/>
    <n v="1"/>
    <n v="1145"/>
    <n v="376"/>
    <n v="24"/>
    <n v="233"/>
    <n v="29"/>
    <n v="868"/>
    <n v="321"/>
    <n v="10"/>
    <n v="165"/>
    <n v="10"/>
    <n v="176"/>
    <n v="25"/>
    <n v="1"/>
    <n v="35"/>
    <n v="13"/>
    <n v="48"/>
    <n v="14"/>
    <n v="3"/>
    <n v="3"/>
    <n v="0"/>
    <n v="0"/>
    <n v="0"/>
    <n v="0"/>
    <n v="0"/>
    <n v="0"/>
    <n v="0"/>
    <n v="0"/>
    <n v="0"/>
    <n v="0"/>
    <n v="0"/>
    <n v="0"/>
    <n v="0"/>
    <n v="0"/>
    <n v="0"/>
    <n v="0"/>
    <n v="0"/>
    <n v="1"/>
    <n v="0"/>
    <n v="133"/>
    <n v="2"/>
    <n v="230"/>
    <n v="806"/>
    <n v="657"/>
    <n v="123"/>
    <n v="40"/>
    <m/>
    <m/>
    <m/>
    <m/>
    <m/>
    <m/>
    <m/>
  </r>
  <r>
    <x v="1"/>
    <x v="12"/>
    <x v="54"/>
    <x v="8"/>
    <n v="161"/>
    <n v="1"/>
    <n v="1"/>
    <n v="0"/>
    <n v="0"/>
    <n v="93"/>
    <n v="0"/>
    <n v="21"/>
    <n v="3"/>
    <n v="2"/>
    <n v="1"/>
    <n v="0"/>
    <n v="0"/>
    <n v="273"/>
    <n v="200"/>
    <n v="6"/>
    <n v="30"/>
    <n v="1"/>
    <n v="1148"/>
    <n v="437"/>
    <n v="24"/>
    <n v="232"/>
    <n v="30"/>
    <n v="873"/>
    <n v="352"/>
    <n v="10"/>
    <n v="166"/>
    <n v="12"/>
    <n v="177"/>
    <n v="52"/>
    <n v="1"/>
    <n v="34"/>
    <n v="13"/>
    <n v="47"/>
    <n v="25"/>
    <n v="3"/>
    <n v="3"/>
    <n v="0"/>
    <n v="0"/>
    <n v="0"/>
    <n v="0"/>
    <n v="0"/>
    <n v="0"/>
    <n v="0"/>
    <n v="0"/>
    <n v="0"/>
    <n v="0"/>
    <n v="0"/>
    <n v="0"/>
    <n v="0"/>
    <n v="0"/>
    <n v="0"/>
    <n v="0"/>
    <n v="0"/>
    <n v="1"/>
    <n v="0"/>
    <n v="134"/>
    <n v="2"/>
    <n v="229"/>
    <n v="811"/>
    <n v="660"/>
    <n v="124"/>
    <n v="39"/>
    <n v="7046"/>
    <n v="1182"/>
    <n v="0"/>
    <n v="49"/>
    <n v="2061"/>
    <n v="501"/>
    <n v="4120"/>
  </r>
  <r>
    <x v="1"/>
    <x v="12"/>
    <x v="54"/>
    <x v="9"/>
    <n v="163"/>
    <n v="1"/>
    <n v="1"/>
    <n v="0"/>
    <n v="0"/>
    <n v="100"/>
    <n v="0"/>
    <n v="21"/>
    <n v="2"/>
    <n v="2"/>
    <n v="1"/>
    <n v="0"/>
    <n v="0"/>
    <n v="275"/>
    <n v="205"/>
    <n v="6"/>
    <n v="30"/>
    <n v="1"/>
    <n v="1150"/>
    <n v="508"/>
    <n v="25"/>
    <n v="230"/>
    <n v="27"/>
    <n v="878"/>
    <n v="407"/>
    <n v="10"/>
    <n v="169"/>
    <n v="9"/>
    <n v="179"/>
    <n v="72"/>
    <n v="1"/>
    <n v="34"/>
    <n v="13"/>
    <n v="48"/>
    <n v="27"/>
    <n v="3"/>
    <n v="4"/>
    <n v="0"/>
    <n v="0"/>
    <n v="0"/>
    <n v="0"/>
    <n v="0"/>
    <n v="0"/>
    <n v="0"/>
    <n v="0"/>
    <n v="0"/>
    <n v="0"/>
    <n v="0"/>
    <n v="0"/>
    <n v="0"/>
    <n v="0"/>
    <n v="0"/>
    <n v="0"/>
    <n v="0"/>
    <n v="1"/>
    <n v="0"/>
    <n v="136"/>
    <n v="2"/>
    <n v="231"/>
    <n v="817"/>
    <n v="665"/>
    <n v="126"/>
    <n v="40"/>
    <n v="7080"/>
    <n v="1765"/>
    <n v="0"/>
    <n v="48"/>
    <n v="2059"/>
    <n v="491"/>
    <n v="4162"/>
  </r>
  <r>
    <x v="1"/>
    <x v="12"/>
    <x v="54"/>
    <x v="10"/>
    <n v="163"/>
    <n v="1"/>
    <n v="1"/>
    <n v="0"/>
    <n v="0"/>
    <n v="104"/>
    <n v="0"/>
    <n v="21"/>
    <n v="2"/>
    <n v="2"/>
    <n v="1"/>
    <n v="0"/>
    <n v="0"/>
    <n v="277"/>
    <n v="207"/>
    <n v="6"/>
    <n v="31"/>
    <n v="2"/>
    <n v="1151"/>
    <n v="532"/>
    <n v="24"/>
    <n v="227"/>
    <n v="27"/>
    <n v="877"/>
    <n v="427"/>
    <n v="10"/>
    <n v="166"/>
    <n v="9"/>
    <n v="179"/>
    <n v="73"/>
    <n v="1"/>
    <n v="34"/>
    <n v="13"/>
    <n v="48"/>
    <n v="29"/>
    <n v="3"/>
    <n v="3"/>
    <n v="0"/>
    <n v="0"/>
    <n v="0"/>
    <n v="0"/>
    <n v="0"/>
    <n v="0"/>
    <n v="0"/>
    <n v="0"/>
    <n v="0"/>
    <n v="0"/>
    <n v="0"/>
    <n v="0"/>
    <n v="0"/>
    <n v="0"/>
    <n v="0"/>
    <n v="0"/>
    <n v="0"/>
    <n v="1"/>
    <n v="0"/>
    <n v="136"/>
    <n v="2"/>
    <n v="231"/>
    <n v="825"/>
    <n v="666"/>
    <n v="126"/>
    <n v="40"/>
    <n v="7104"/>
    <n v="1929"/>
    <n v="0"/>
    <n v="48"/>
    <n v="2051"/>
    <n v="500"/>
    <n v="4176"/>
  </r>
  <r>
    <x v="1"/>
    <x v="12"/>
    <x v="54"/>
    <x v="11"/>
    <n v="163"/>
    <n v="1"/>
    <n v="1"/>
    <n v="0"/>
    <n v="0"/>
    <n v="104"/>
    <n v="0"/>
    <n v="21"/>
    <n v="2"/>
    <n v="2"/>
    <n v="1"/>
    <n v="0"/>
    <n v="0"/>
    <n v="278"/>
    <n v="209"/>
    <n v="6"/>
    <n v="30"/>
    <n v="2"/>
    <n v="1155"/>
    <n v="549"/>
    <n v="24"/>
    <n v="227"/>
    <n v="27"/>
    <n v="878"/>
    <n v="443"/>
    <n v="10"/>
    <n v="166"/>
    <n v="7"/>
    <n v="181"/>
    <n v="76"/>
    <n v="1"/>
    <n v="34"/>
    <n v="14"/>
    <n v="47"/>
    <n v="29"/>
    <n v="4"/>
    <n v="2"/>
    <n v="0"/>
    <n v="0"/>
    <n v="0"/>
    <n v="0"/>
    <n v="0"/>
    <n v="0"/>
    <n v="0"/>
    <n v="0"/>
    <n v="0"/>
    <n v="0"/>
    <n v="0"/>
    <n v="0"/>
    <n v="0"/>
    <n v="0"/>
    <n v="0"/>
    <n v="0"/>
    <n v="0"/>
    <n v="1"/>
    <n v="0"/>
    <n v="136"/>
    <n v="2"/>
    <n v="232"/>
    <n v="828"/>
    <n v="669"/>
    <n v="127"/>
    <n v="39"/>
    <n v="7118"/>
    <n v="2131"/>
    <n v="0"/>
    <n v="47"/>
    <n v="2039"/>
    <n v="503"/>
    <n v="4190"/>
  </r>
  <r>
    <x v="1"/>
    <x v="12"/>
    <x v="54"/>
    <x v="12"/>
    <n v="161"/>
    <n v="1"/>
    <n v="1"/>
    <n v="0"/>
    <n v="0"/>
    <n v="107"/>
    <n v="0"/>
    <n v="21"/>
    <n v="2"/>
    <n v="2"/>
    <n v="1"/>
    <n v="0"/>
    <n v="0"/>
    <n v="283"/>
    <n v="215"/>
    <n v="6"/>
    <n v="29"/>
    <n v="3"/>
    <n v="1164"/>
    <n v="566"/>
    <n v="24"/>
    <n v="227"/>
    <n v="27"/>
    <n v="875"/>
    <n v="454"/>
    <n v="10"/>
    <n v="163"/>
    <n v="7"/>
    <n v="181"/>
    <n v="78"/>
    <n v="1"/>
    <n v="33"/>
    <n v="14"/>
    <n v="45"/>
    <n v="28"/>
    <n v="4"/>
    <n v="2"/>
    <n v="0"/>
    <n v="0"/>
    <n v="0"/>
    <n v="0"/>
    <n v="0"/>
    <n v="0"/>
    <n v="0"/>
    <n v="0"/>
    <n v="0"/>
    <n v="0"/>
    <n v="0"/>
    <n v="0"/>
    <n v="0"/>
    <n v="0"/>
    <n v="0"/>
    <n v="0"/>
    <n v="0"/>
    <n v="1"/>
    <n v="0"/>
    <n v="135"/>
    <n v="2"/>
    <n v="236"/>
    <n v="838"/>
    <n v="670"/>
    <n v="128"/>
    <n v="37"/>
    <n v="7129"/>
    <n v="2286"/>
    <n v="0"/>
    <n v="49"/>
    <n v="2022"/>
    <n v="516"/>
    <n v="4195"/>
  </r>
  <r>
    <x v="1"/>
    <x v="12"/>
    <x v="54"/>
    <x v="13"/>
    <n v="161"/>
    <n v="1"/>
    <n v="1"/>
    <n v="0"/>
    <n v="0"/>
    <n v="107"/>
    <n v="0"/>
    <n v="21"/>
    <n v="2"/>
    <n v="2"/>
    <n v="1"/>
    <n v="0"/>
    <n v="0"/>
    <n v="284"/>
    <n v="216"/>
    <n v="7"/>
    <n v="30"/>
    <n v="1"/>
    <n v="1169"/>
    <n v="575"/>
    <n v="24"/>
    <n v="225"/>
    <n v="27"/>
    <n v="876"/>
    <n v="463"/>
    <n v="10"/>
    <n v="162"/>
    <n v="7"/>
    <n v="177"/>
    <n v="80"/>
    <n v="1"/>
    <n v="33"/>
    <n v="14"/>
    <n v="45"/>
    <n v="28"/>
    <n v="4"/>
    <n v="1"/>
    <n v="0"/>
    <n v="0"/>
    <n v="0"/>
    <n v="0"/>
    <n v="0"/>
    <n v="0"/>
    <n v="0"/>
    <n v="0"/>
    <n v="0"/>
    <n v="0"/>
    <n v="0"/>
    <n v="0"/>
    <n v="0"/>
    <n v="0"/>
    <n v="0"/>
    <n v="0"/>
    <n v="0"/>
    <n v="1"/>
    <n v="0"/>
    <n v="135"/>
    <n v="2"/>
    <n v="237"/>
    <n v="845"/>
    <n v="673"/>
    <n v="124"/>
    <n v="38"/>
    <n v="7155"/>
    <n v="2377"/>
    <n v="0"/>
    <n v="51"/>
    <n v="2016"/>
    <n v="523"/>
    <n v="4209"/>
  </r>
  <r>
    <x v="1"/>
    <x v="12"/>
    <x v="54"/>
    <x v="14"/>
    <n v="160"/>
    <n v="1"/>
    <n v="1"/>
    <n v="0"/>
    <n v="0"/>
    <n v="106"/>
    <n v="0"/>
    <n v="21"/>
    <n v="2"/>
    <n v="2"/>
    <n v="1"/>
    <n v="0"/>
    <n v="0"/>
    <n v="283"/>
    <n v="216"/>
    <n v="7"/>
    <n v="30"/>
    <n v="0"/>
    <n v="1168"/>
    <n v="583"/>
    <n v="25"/>
    <n v="222"/>
    <n v="27"/>
    <n v="877"/>
    <n v="481"/>
    <n v="10"/>
    <n v="159"/>
    <n v="7"/>
    <n v="176"/>
    <n v="83"/>
    <n v="1"/>
    <n v="33"/>
    <n v="14"/>
    <n v="46"/>
    <n v="28"/>
    <n v="4"/>
    <n v="1"/>
    <n v="0"/>
    <n v="0"/>
    <n v="0"/>
    <n v="0"/>
    <n v="0"/>
    <n v="0"/>
    <n v="0"/>
    <n v="0"/>
    <n v="0"/>
    <n v="0"/>
    <n v="0"/>
    <n v="0"/>
    <n v="0"/>
    <n v="0"/>
    <n v="0"/>
    <n v="0"/>
    <n v="0"/>
    <n v="1"/>
    <n v="0"/>
    <n v="134"/>
    <n v="2"/>
    <n v="237"/>
    <n v="846"/>
    <n v="674"/>
    <n v="123"/>
    <n v="39"/>
    <n v="7130"/>
    <n v="2465"/>
    <n v="0"/>
    <n v="52"/>
    <n v="1994"/>
    <n v="506"/>
    <n v="4205"/>
  </r>
  <r>
    <x v="1"/>
    <x v="12"/>
    <x v="54"/>
    <x v="15"/>
    <n v="160"/>
    <n v="1"/>
    <n v="1"/>
    <n v="0"/>
    <n v="0"/>
    <n v="107"/>
    <n v="0"/>
    <n v="21"/>
    <n v="2"/>
    <n v="2"/>
    <n v="1"/>
    <n v="0"/>
    <n v="0"/>
    <n v="284"/>
    <n v="218"/>
    <n v="7"/>
    <n v="30"/>
    <n v="0"/>
    <n v="1166"/>
    <n v="588"/>
    <n v="25"/>
    <n v="221"/>
    <n v="26"/>
    <n v="875"/>
    <n v="488"/>
    <n v="10"/>
    <n v="156"/>
    <n v="7"/>
    <n v="175"/>
    <n v="84"/>
    <n v="1"/>
    <n v="32"/>
    <n v="14"/>
    <n v="45"/>
    <n v="28"/>
    <n v="4"/>
    <n v="1"/>
    <n v="0"/>
    <n v="0"/>
    <n v="0"/>
    <n v="0"/>
    <n v="0"/>
    <n v="0"/>
    <n v="0"/>
    <n v="0"/>
    <n v="0"/>
    <n v="0"/>
    <n v="0"/>
    <n v="0"/>
    <n v="0"/>
    <n v="0"/>
    <n v="0"/>
    <n v="0"/>
    <n v="0"/>
    <n v="1"/>
    <n v="0"/>
    <n v="134"/>
    <n v="2"/>
    <n v="238"/>
    <n v="847"/>
    <n v="674"/>
    <n v="122"/>
    <n v="38"/>
    <n v="7076"/>
    <n v="2531"/>
    <n v="0"/>
    <n v="52"/>
    <n v="1978"/>
    <n v="491"/>
    <n v="4178"/>
  </r>
  <r>
    <x v="1"/>
    <x v="12"/>
    <x v="54"/>
    <x v="16"/>
    <n v="158"/>
    <n v="1"/>
    <n v="1"/>
    <n v="0"/>
    <n v="0"/>
    <n v="107"/>
    <n v="0"/>
    <n v="21"/>
    <n v="2"/>
    <n v="2"/>
    <n v="1"/>
    <n v="0"/>
    <n v="0"/>
    <n v="284"/>
    <n v="218"/>
    <n v="7"/>
    <n v="30"/>
    <n v="0"/>
    <n v="1161"/>
    <n v="589"/>
    <n v="25"/>
    <n v="216"/>
    <n v="26"/>
    <n v="873"/>
    <n v="491"/>
    <n v="10"/>
    <n v="153"/>
    <n v="7"/>
    <n v="177"/>
    <n v="85"/>
    <n v="1"/>
    <n v="32"/>
    <n v="14"/>
    <n v="45"/>
    <n v="28"/>
    <n v="4"/>
    <n v="1"/>
    <n v="0"/>
    <n v="0"/>
    <n v="0"/>
    <n v="0"/>
    <n v="0"/>
    <n v="0"/>
    <n v="0"/>
    <n v="0"/>
    <n v="0"/>
    <n v="0"/>
    <n v="0"/>
    <n v="0"/>
    <n v="0"/>
    <n v="0"/>
    <n v="0"/>
    <n v="0"/>
    <n v="0"/>
    <n v="1"/>
    <n v="0"/>
    <n v="132"/>
    <n v="2"/>
    <n v="239"/>
    <n v="847"/>
    <n v="673"/>
    <n v="125"/>
    <n v="38"/>
    <n v="7039"/>
    <n v="2566"/>
    <n v="0"/>
    <n v="52"/>
    <n v="1963"/>
    <n v="483"/>
    <n v="4160"/>
  </r>
  <r>
    <x v="1"/>
    <x v="8"/>
    <x v="55"/>
    <x v="0"/>
    <n v="195"/>
    <n v="8"/>
    <n v="1"/>
    <n v="0"/>
    <n v="0"/>
    <n v="58"/>
    <n v="22"/>
    <n v="23"/>
    <n v="3"/>
    <n v="0"/>
    <n v="0"/>
    <n v="0"/>
    <n v="0"/>
    <n v="504"/>
    <n v="0"/>
    <n v="114"/>
    <n v="37"/>
    <n v="1"/>
    <n v="1672"/>
    <n v="0"/>
    <n v="63"/>
    <n v="284"/>
    <n v="30"/>
    <n v="1412"/>
    <n v="50"/>
    <n v="113"/>
    <n v="240"/>
    <n v="7"/>
    <n v="225"/>
    <n v="0"/>
    <n v="2"/>
    <n v="45"/>
    <n v="21"/>
    <n v="55"/>
    <n v="0"/>
    <n v="1"/>
    <n v="3"/>
    <n v="1"/>
    <n v="0"/>
    <n v="2"/>
    <n v="0"/>
    <n v="0"/>
    <n v="0"/>
    <n v="0"/>
    <n v="0"/>
    <n v="0"/>
    <n v="0"/>
    <n v="0"/>
    <n v="0"/>
    <n v="45"/>
    <n v="134"/>
    <n v="0"/>
    <n v="4"/>
    <n v="12"/>
    <m/>
    <m/>
    <m/>
    <m/>
    <m/>
    <m/>
    <m/>
    <m/>
    <m/>
    <m/>
    <m/>
    <m/>
    <m/>
    <m/>
    <m/>
    <m/>
  </r>
  <r>
    <x v="1"/>
    <x v="8"/>
    <x v="55"/>
    <x v="1"/>
    <n v="195"/>
    <n v="8"/>
    <n v="2"/>
    <n v="0"/>
    <n v="0"/>
    <n v="68"/>
    <n v="22"/>
    <n v="23"/>
    <n v="3"/>
    <n v="0"/>
    <n v="0"/>
    <n v="0"/>
    <n v="0"/>
    <n v="504"/>
    <n v="0"/>
    <n v="171"/>
    <n v="36"/>
    <n v="1"/>
    <n v="1669"/>
    <n v="0"/>
    <n v="109"/>
    <n v="279"/>
    <n v="30"/>
    <n v="1415"/>
    <n v="81"/>
    <n v="113"/>
    <n v="239"/>
    <n v="8"/>
    <n v="226"/>
    <n v="0"/>
    <n v="4"/>
    <n v="46"/>
    <n v="21"/>
    <n v="55"/>
    <n v="0"/>
    <n v="7"/>
    <n v="3"/>
    <n v="1"/>
    <n v="0"/>
    <n v="2"/>
    <n v="0"/>
    <n v="0"/>
    <n v="0"/>
    <n v="0"/>
    <n v="0"/>
    <n v="0"/>
    <n v="0"/>
    <n v="0"/>
    <n v="0"/>
    <n v="44"/>
    <n v="133"/>
    <n v="0"/>
    <n v="4"/>
    <n v="12"/>
    <m/>
    <m/>
    <m/>
    <m/>
    <m/>
    <m/>
    <m/>
    <m/>
    <m/>
    <m/>
    <m/>
    <m/>
    <m/>
    <m/>
    <m/>
    <m/>
  </r>
  <r>
    <x v="1"/>
    <x v="8"/>
    <x v="55"/>
    <x v="2"/>
    <n v="194"/>
    <n v="8"/>
    <n v="2"/>
    <n v="0"/>
    <n v="0"/>
    <n v="70"/>
    <n v="22"/>
    <n v="22"/>
    <n v="2"/>
    <n v="0"/>
    <n v="0"/>
    <n v="0"/>
    <n v="0"/>
    <n v="508"/>
    <n v="218"/>
    <n v="45"/>
    <n v="36"/>
    <n v="1"/>
    <n v="1667"/>
    <n v="153"/>
    <n v="131"/>
    <n v="278"/>
    <n v="31"/>
    <n v="1415"/>
    <n v="107"/>
    <n v="113"/>
    <n v="241"/>
    <n v="8"/>
    <n v="229"/>
    <n v="5"/>
    <n v="4"/>
    <n v="44"/>
    <n v="21"/>
    <n v="56"/>
    <n v="8"/>
    <n v="12"/>
    <n v="3"/>
    <n v="1"/>
    <n v="0"/>
    <n v="2"/>
    <n v="0"/>
    <n v="0"/>
    <n v="0"/>
    <n v="0"/>
    <n v="0"/>
    <n v="0"/>
    <n v="0"/>
    <n v="0"/>
    <n v="0"/>
    <n v="0"/>
    <n v="0"/>
    <n v="0"/>
    <n v="0"/>
    <n v="0"/>
    <n v="5"/>
    <n v="0"/>
    <n v="139"/>
    <n v="0"/>
    <n v="420"/>
    <n v="1154"/>
    <n v="1015"/>
    <n v="142"/>
    <n v="35"/>
    <m/>
    <m/>
    <m/>
    <m/>
    <m/>
    <m/>
    <m/>
  </r>
  <r>
    <x v="1"/>
    <x v="8"/>
    <x v="55"/>
    <x v="3"/>
    <n v="193"/>
    <n v="8"/>
    <n v="2"/>
    <n v="0"/>
    <n v="0"/>
    <n v="72"/>
    <n v="22"/>
    <n v="22"/>
    <n v="2"/>
    <n v="0"/>
    <n v="0"/>
    <n v="0"/>
    <n v="0"/>
    <n v="509"/>
    <n v="236"/>
    <n v="44"/>
    <n v="36"/>
    <n v="1"/>
    <n v="1666"/>
    <n v="195"/>
    <n v="130"/>
    <n v="277"/>
    <n v="31"/>
    <n v="1418"/>
    <n v="126"/>
    <n v="113"/>
    <n v="240"/>
    <n v="8"/>
    <n v="231"/>
    <n v="8"/>
    <n v="4"/>
    <n v="44"/>
    <n v="20"/>
    <n v="56"/>
    <n v="10"/>
    <n v="12"/>
    <n v="3"/>
    <n v="1"/>
    <n v="0"/>
    <n v="2"/>
    <n v="0"/>
    <n v="0"/>
    <n v="0"/>
    <n v="0"/>
    <n v="0"/>
    <n v="0"/>
    <n v="0"/>
    <n v="0"/>
    <n v="0"/>
    <n v="0"/>
    <n v="0"/>
    <n v="0"/>
    <n v="0"/>
    <n v="0"/>
    <n v="5"/>
    <n v="0"/>
    <n v="138"/>
    <n v="0"/>
    <n v="422"/>
    <n v="1157"/>
    <n v="1021"/>
    <n v="142"/>
    <n v="35"/>
    <m/>
    <m/>
    <m/>
    <m/>
    <m/>
    <m/>
    <m/>
  </r>
  <r>
    <x v="1"/>
    <x v="8"/>
    <x v="55"/>
    <x v="4"/>
    <n v="193"/>
    <n v="8"/>
    <n v="2"/>
    <n v="0"/>
    <n v="0"/>
    <n v="76"/>
    <n v="22"/>
    <n v="21"/>
    <n v="2"/>
    <n v="0"/>
    <n v="0"/>
    <n v="0"/>
    <n v="0"/>
    <n v="513"/>
    <n v="257"/>
    <n v="44"/>
    <n v="36"/>
    <n v="1"/>
    <n v="1671"/>
    <n v="244"/>
    <n v="131"/>
    <n v="277"/>
    <n v="32"/>
    <n v="1421"/>
    <n v="170"/>
    <n v="112"/>
    <n v="240"/>
    <n v="10"/>
    <n v="235"/>
    <n v="12"/>
    <n v="4"/>
    <n v="45"/>
    <n v="21"/>
    <n v="55"/>
    <n v="10"/>
    <n v="12"/>
    <n v="3"/>
    <n v="1"/>
    <n v="0"/>
    <n v="2"/>
    <n v="0"/>
    <n v="0"/>
    <n v="0"/>
    <n v="0"/>
    <n v="0"/>
    <n v="0"/>
    <n v="0"/>
    <n v="0"/>
    <n v="0"/>
    <n v="0"/>
    <n v="0"/>
    <n v="0"/>
    <n v="0"/>
    <n v="0"/>
    <n v="5"/>
    <n v="0"/>
    <n v="141"/>
    <n v="0"/>
    <n v="425"/>
    <n v="1162"/>
    <n v="1024"/>
    <n v="144"/>
    <n v="34"/>
    <m/>
    <m/>
    <m/>
    <m/>
    <m/>
    <m/>
    <m/>
  </r>
  <r>
    <x v="1"/>
    <x v="8"/>
    <x v="55"/>
    <x v="5"/>
    <n v="193"/>
    <n v="8"/>
    <n v="2"/>
    <n v="0"/>
    <n v="0"/>
    <n v="83"/>
    <n v="22"/>
    <n v="21"/>
    <n v="2"/>
    <n v="0"/>
    <n v="0"/>
    <n v="0"/>
    <n v="0"/>
    <n v="514"/>
    <n v="279"/>
    <n v="44"/>
    <n v="36"/>
    <n v="1"/>
    <n v="1670"/>
    <n v="372"/>
    <n v="129"/>
    <n v="274"/>
    <n v="32"/>
    <n v="1417"/>
    <n v="295"/>
    <n v="112"/>
    <n v="240"/>
    <n v="10"/>
    <n v="236"/>
    <n v="15"/>
    <n v="4"/>
    <n v="45"/>
    <n v="21"/>
    <n v="55"/>
    <n v="10"/>
    <n v="12"/>
    <n v="3"/>
    <n v="1"/>
    <n v="0"/>
    <n v="2"/>
    <n v="0"/>
    <n v="0"/>
    <n v="0"/>
    <n v="0"/>
    <n v="0"/>
    <n v="0"/>
    <n v="0"/>
    <n v="0"/>
    <n v="0"/>
    <n v="0"/>
    <n v="0"/>
    <n v="0"/>
    <n v="0"/>
    <n v="0"/>
    <n v="5"/>
    <n v="0"/>
    <n v="141"/>
    <n v="0"/>
    <n v="427"/>
    <n v="1166"/>
    <n v="1020"/>
    <n v="147"/>
    <n v="34"/>
    <m/>
    <m/>
    <m/>
    <m/>
    <m/>
    <m/>
    <m/>
  </r>
  <r>
    <x v="1"/>
    <x v="8"/>
    <x v="55"/>
    <x v="6"/>
    <n v="195"/>
    <n v="8"/>
    <n v="2"/>
    <n v="0"/>
    <n v="0"/>
    <n v="89"/>
    <n v="21"/>
    <n v="22"/>
    <n v="1"/>
    <n v="0"/>
    <n v="0"/>
    <n v="0"/>
    <n v="0"/>
    <n v="513"/>
    <n v="300"/>
    <n v="44"/>
    <n v="35"/>
    <n v="1"/>
    <n v="1667"/>
    <n v="477"/>
    <n v="129"/>
    <n v="291"/>
    <n v="13"/>
    <n v="1416"/>
    <n v="436"/>
    <n v="111"/>
    <n v="250"/>
    <n v="1"/>
    <n v="238"/>
    <n v="22"/>
    <n v="4"/>
    <n v="59"/>
    <n v="7"/>
    <n v="56"/>
    <n v="10"/>
    <n v="12"/>
    <n v="4"/>
    <n v="0"/>
    <n v="0"/>
    <n v="2"/>
    <n v="0"/>
    <n v="0"/>
    <n v="0"/>
    <n v="0"/>
    <n v="0"/>
    <n v="0"/>
    <n v="0"/>
    <n v="0"/>
    <n v="0"/>
    <n v="0"/>
    <n v="0"/>
    <n v="0"/>
    <n v="0"/>
    <n v="0"/>
    <n v="5"/>
    <n v="0"/>
    <n v="143"/>
    <n v="0"/>
    <n v="428"/>
    <n v="1168"/>
    <n v="1019"/>
    <n v="150"/>
    <n v="34"/>
    <m/>
    <m/>
    <m/>
    <m/>
    <m/>
    <m/>
    <m/>
  </r>
  <r>
    <x v="1"/>
    <x v="8"/>
    <x v="55"/>
    <x v="7"/>
    <n v="195"/>
    <n v="8"/>
    <n v="3"/>
    <n v="0"/>
    <n v="0"/>
    <n v="98"/>
    <n v="21"/>
    <n v="22"/>
    <n v="1"/>
    <n v="0"/>
    <n v="0"/>
    <n v="0"/>
    <n v="0"/>
    <n v="509"/>
    <n v="309"/>
    <n v="43"/>
    <n v="35"/>
    <n v="1"/>
    <n v="1657"/>
    <n v="559"/>
    <n v="128"/>
    <n v="282"/>
    <n v="11"/>
    <n v="1419"/>
    <n v="568"/>
    <n v="110"/>
    <n v="250"/>
    <n v="3"/>
    <n v="238"/>
    <n v="29"/>
    <n v="4"/>
    <n v="59"/>
    <n v="7"/>
    <n v="57"/>
    <n v="20"/>
    <n v="12"/>
    <n v="4"/>
    <n v="0"/>
    <n v="0"/>
    <n v="2"/>
    <n v="0"/>
    <n v="0"/>
    <n v="0"/>
    <n v="0"/>
    <n v="0"/>
    <n v="0"/>
    <n v="0"/>
    <n v="0"/>
    <n v="0"/>
    <n v="0"/>
    <n v="0"/>
    <n v="0"/>
    <n v="0"/>
    <n v="0"/>
    <n v="6"/>
    <n v="0"/>
    <n v="145"/>
    <n v="0"/>
    <n v="426"/>
    <n v="1166"/>
    <n v="1021"/>
    <n v="151"/>
    <n v="35"/>
    <m/>
    <m/>
    <m/>
    <m/>
    <m/>
    <m/>
    <m/>
  </r>
  <r>
    <x v="1"/>
    <x v="8"/>
    <x v="55"/>
    <x v="8"/>
    <n v="195"/>
    <n v="8"/>
    <n v="5"/>
    <n v="0"/>
    <n v="0"/>
    <n v="105"/>
    <n v="21"/>
    <n v="22"/>
    <n v="1"/>
    <n v="0"/>
    <n v="0"/>
    <n v="0"/>
    <n v="0"/>
    <n v="510"/>
    <n v="320"/>
    <n v="43"/>
    <n v="35"/>
    <n v="1"/>
    <n v="1660"/>
    <n v="624"/>
    <n v="126"/>
    <n v="279"/>
    <n v="12"/>
    <n v="1421"/>
    <n v="643"/>
    <n v="110"/>
    <n v="249"/>
    <n v="4"/>
    <n v="239"/>
    <n v="56"/>
    <n v="4"/>
    <n v="58"/>
    <n v="7"/>
    <n v="57"/>
    <n v="23"/>
    <n v="13"/>
    <n v="3"/>
    <n v="0"/>
    <n v="0"/>
    <n v="2"/>
    <n v="0"/>
    <n v="0"/>
    <n v="0"/>
    <n v="0"/>
    <n v="0"/>
    <n v="0"/>
    <n v="0"/>
    <n v="0"/>
    <n v="0"/>
    <n v="0"/>
    <n v="0"/>
    <n v="0"/>
    <n v="0"/>
    <n v="0"/>
    <n v="6"/>
    <n v="0"/>
    <n v="145"/>
    <n v="0"/>
    <n v="427"/>
    <n v="1170"/>
    <n v="1024"/>
    <n v="152"/>
    <n v="36"/>
    <n v="7528"/>
    <n v="1507"/>
    <n v="0"/>
    <n v="166"/>
    <n v="2631"/>
    <n v="168"/>
    <n v="4222"/>
  </r>
  <r>
    <x v="1"/>
    <x v="8"/>
    <x v="55"/>
    <x v="9"/>
    <n v="195"/>
    <n v="8"/>
    <n v="5"/>
    <n v="0"/>
    <n v="0"/>
    <n v="105"/>
    <n v="20"/>
    <n v="22"/>
    <n v="1"/>
    <n v="0"/>
    <n v="0"/>
    <n v="0"/>
    <n v="0"/>
    <n v="509"/>
    <n v="342"/>
    <n v="42"/>
    <n v="35"/>
    <n v="1"/>
    <n v="1661"/>
    <n v="700"/>
    <n v="126"/>
    <n v="276"/>
    <n v="12"/>
    <n v="1425"/>
    <n v="714"/>
    <n v="109"/>
    <n v="249"/>
    <n v="4"/>
    <n v="242"/>
    <n v="83"/>
    <n v="4"/>
    <n v="59"/>
    <n v="7"/>
    <n v="56"/>
    <n v="26"/>
    <n v="13"/>
    <n v="3"/>
    <n v="0"/>
    <n v="0"/>
    <n v="1"/>
    <n v="0"/>
    <n v="0"/>
    <n v="0"/>
    <n v="0"/>
    <n v="0"/>
    <n v="0"/>
    <n v="0"/>
    <n v="0"/>
    <n v="0"/>
    <n v="0"/>
    <n v="0"/>
    <n v="0"/>
    <n v="0"/>
    <n v="0"/>
    <n v="6"/>
    <n v="0"/>
    <n v="145"/>
    <n v="0"/>
    <n v="427"/>
    <n v="1176"/>
    <n v="1027"/>
    <n v="154"/>
    <n v="38"/>
    <n v="7541"/>
    <n v="2078"/>
    <n v="0"/>
    <n v="164"/>
    <n v="2612"/>
    <n v="176"/>
    <n v="4251"/>
  </r>
  <r>
    <x v="1"/>
    <x v="8"/>
    <x v="55"/>
    <x v="10"/>
    <n v="196"/>
    <n v="8"/>
    <n v="5"/>
    <n v="0"/>
    <n v="0"/>
    <n v="107"/>
    <n v="20"/>
    <n v="22"/>
    <n v="1"/>
    <n v="0"/>
    <n v="0"/>
    <n v="0"/>
    <n v="0"/>
    <n v="511"/>
    <n v="345"/>
    <n v="41"/>
    <n v="35"/>
    <n v="2"/>
    <n v="1659"/>
    <n v="723"/>
    <n v="125"/>
    <n v="276"/>
    <n v="12"/>
    <n v="1424"/>
    <n v="738"/>
    <n v="109"/>
    <n v="249"/>
    <n v="4"/>
    <n v="244"/>
    <n v="87"/>
    <n v="4"/>
    <n v="59"/>
    <n v="6"/>
    <n v="55"/>
    <n v="27"/>
    <n v="12"/>
    <n v="3"/>
    <n v="0"/>
    <n v="0"/>
    <n v="1"/>
    <n v="0"/>
    <n v="0"/>
    <n v="0"/>
    <n v="0"/>
    <n v="0"/>
    <n v="0"/>
    <n v="0"/>
    <n v="0"/>
    <n v="0"/>
    <n v="0"/>
    <n v="0"/>
    <n v="0"/>
    <n v="0"/>
    <n v="0"/>
    <n v="6"/>
    <n v="0"/>
    <n v="147"/>
    <n v="0"/>
    <n v="429"/>
    <n v="1181"/>
    <n v="1027"/>
    <n v="158"/>
    <n v="38"/>
    <n v="7541"/>
    <n v="2201"/>
    <n v="0"/>
    <n v="165"/>
    <n v="2602"/>
    <n v="180"/>
    <n v="4263"/>
  </r>
  <r>
    <x v="1"/>
    <x v="8"/>
    <x v="55"/>
    <x v="11"/>
    <n v="197"/>
    <n v="8"/>
    <n v="5"/>
    <n v="0"/>
    <n v="0"/>
    <n v="110"/>
    <n v="19"/>
    <n v="22"/>
    <n v="1"/>
    <n v="0"/>
    <n v="0"/>
    <n v="0"/>
    <n v="0"/>
    <n v="511"/>
    <n v="351"/>
    <n v="41"/>
    <n v="35"/>
    <n v="2"/>
    <n v="1658"/>
    <n v="753"/>
    <n v="124"/>
    <n v="274"/>
    <n v="12"/>
    <n v="1428"/>
    <n v="752"/>
    <n v="109"/>
    <n v="250"/>
    <n v="4"/>
    <n v="246"/>
    <n v="93"/>
    <n v="4"/>
    <n v="60"/>
    <n v="6"/>
    <n v="54"/>
    <n v="27"/>
    <n v="12"/>
    <n v="3"/>
    <n v="0"/>
    <n v="0"/>
    <n v="0"/>
    <n v="0"/>
    <n v="0"/>
    <n v="0"/>
    <n v="0"/>
    <n v="0"/>
    <n v="0"/>
    <n v="0"/>
    <n v="0"/>
    <n v="0"/>
    <n v="0"/>
    <n v="0"/>
    <n v="0"/>
    <n v="0"/>
    <n v="0"/>
    <n v="6"/>
    <n v="0"/>
    <n v="148"/>
    <n v="0"/>
    <n v="429"/>
    <n v="1185"/>
    <n v="1029"/>
    <n v="161"/>
    <n v="37"/>
    <n v="7547"/>
    <n v="2352"/>
    <n v="0"/>
    <n v="164"/>
    <n v="2588"/>
    <n v="189"/>
    <n v="4282"/>
  </r>
  <r>
    <x v="1"/>
    <x v="8"/>
    <x v="55"/>
    <x v="12"/>
    <n v="197"/>
    <n v="8"/>
    <n v="5"/>
    <n v="0"/>
    <n v="0"/>
    <n v="113"/>
    <n v="19"/>
    <n v="22"/>
    <n v="1"/>
    <n v="0"/>
    <n v="0"/>
    <n v="0"/>
    <n v="0"/>
    <n v="513"/>
    <n v="359"/>
    <n v="41"/>
    <n v="35"/>
    <n v="3"/>
    <n v="1657"/>
    <n v="776"/>
    <n v="125"/>
    <n v="271"/>
    <n v="12"/>
    <n v="1426"/>
    <n v="766"/>
    <n v="108"/>
    <n v="245"/>
    <n v="5"/>
    <n v="248"/>
    <n v="99"/>
    <n v="3"/>
    <n v="61"/>
    <n v="6"/>
    <n v="53"/>
    <n v="26"/>
    <n v="12"/>
    <n v="3"/>
    <n v="0"/>
    <n v="0"/>
    <n v="0"/>
    <n v="0"/>
    <n v="0"/>
    <n v="0"/>
    <n v="0"/>
    <n v="0"/>
    <n v="0"/>
    <n v="0"/>
    <n v="0"/>
    <n v="0"/>
    <n v="0"/>
    <n v="0"/>
    <n v="0"/>
    <n v="0"/>
    <n v="0"/>
    <n v="6"/>
    <n v="0"/>
    <n v="148"/>
    <n v="0"/>
    <n v="430"/>
    <n v="1186"/>
    <n v="1030"/>
    <n v="161"/>
    <n v="36"/>
    <n v="7537"/>
    <n v="2482"/>
    <n v="0"/>
    <n v="162"/>
    <n v="2568"/>
    <n v="192"/>
    <n v="4286"/>
  </r>
  <r>
    <x v="1"/>
    <x v="8"/>
    <x v="55"/>
    <x v="13"/>
    <n v="197"/>
    <n v="8"/>
    <n v="5"/>
    <n v="0"/>
    <n v="0"/>
    <n v="114"/>
    <n v="19"/>
    <n v="22"/>
    <n v="1"/>
    <n v="0"/>
    <n v="0"/>
    <n v="0"/>
    <n v="0"/>
    <n v="514"/>
    <n v="363"/>
    <n v="41"/>
    <n v="35"/>
    <n v="3"/>
    <n v="1659"/>
    <n v="793"/>
    <n v="125"/>
    <n v="269"/>
    <n v="12"/>
    <n v="1425"/>
    <n v="770"/>
    <n v="106"/>
    <n v="246"/>
    <n v="6"/>
    <n v="251"/>
    <n v="102"/>
    <n v="3"/>
    <n v="61"/>
    <n v="7"/>
    <n v="53"/>
    <n v="26"/>
    <n v="12"/>
    <n v="3"/>
    <n v="0"/>
    <n v="0"/>
    <n v="0"/>
    <n v="0"/>
    <n v="0"/>
    <n v="0"/>
    <n v="0"/>
    <n v="0"/>
    <n v="0"/>
    <n v="0"/>
    <n v="0"/>
    <n v="0"/>
    <n v="0"/>
    <n v="0"/>
    <n v="0"/>
    <n v="0"/>
    <n v="0"/>
    <n v="6"/>
    <n v="0"/>
    <n v="148"/>
    <n v="0"/>
    <n v="431"/>
    <n v="1192"/>
    <n v="1030"/>
    <n v="163"/>
    <n v="37"/>
    <n v="7542"/>
    <n v="2528"/>
    <n v="0"/>
    <n v="160"/>
    <n v="2552"/>
    <n v="201"/>
    <n v="4298"/>
  </r>
  <r>
    <x v="1"/>
    <x v="8"/>
    <x v="55"/>
    <x v="14"/>
    <n v="198"/>
    <n v="8"/>
    <n v="5"/>
    <n v="0"/>
    <n v="0"/>
    <n v="116"/>
    <n v="19"/>
    <n v="22"/>
    <n v="1"/>
    <n v="0"/>
    <n v="0"/>
    <n v="0"/>
    <n v="0"/>
    <n v="515"/>
    <n v="369"/>
    <n v="41"/>
    <n v="36"/>
    <n v="2"/>
    <n v="1656"/>
    <n v="799"/>
    <n v="125"/>
    <n v="262"/>
    <n v="12"/>
    <n v="1421"/>
    <n v="774"/>
    <n v="105"/>
    <n v="246"/>
    <n v="6"/>
    <n v="251"/>
    <n v="106"/>
    <n v="3"/>
    <n v="60"/>
    <n v="6"/>
    <n v="53"/>
    <n v="26"/>
    <n v="12"/>
    <n v="3"/>
    <n v="0"/>
    <n v="0"/>
    <n v="0"/>
    <n v="0"/>
    <n v="0"/>
    <n v="0"/>
    <n v="0"/>
    <n v="0"/>
    <n v="0"/>
    <n v="0"/>
    <n v="0"/>
    <n v="0"/>
    <n v="0"/>
    <n v="0"/>
    <n v="0"/>
    <n v="0"/>
    <n v="0"/>
    <n v="6"/>
    <n v="0"/>
    <n v="149"/>
    <n v="0"/>
    <n v="433"/>
    <n v="1193"/>
    <n v="1030"/>
    <n v="166"/>
    <n v="37"/>
    <n v="7541"/>
    <n v="2582"/>
    <n v="0"/>
    <n v="157"/>
    <n v="2549"/>
    <n v="195"/>
    <n v="4317"/>
  </r>
  <r>
    <x v="1"/>
    <x v="8"/>
    <x v="55"/>
    <x v="15"/>
    <n v="199"/>
    <n v="8"/>
    <n v="5"/>
    <n v="0"/>
    <n v="0"/>
    <n v="116"/>
    <n v="18"/>
    <n v="23"/>
    <n v="2"/>
    <n v="0"/>
    <n v="0"/>
    <n v="0"/>
    <n v="0"/>
    <n v="517"/>
    <n v="372"/>
    <n v="40"/>
    <n v="38"/>
    <n v="2"/>
    <n v="1652"/>
    <n v="805"/>
    <n v="125"/>
    <n v="260"/>
    <n v="12"/>
    <n v="1430"/>
    <n v="780"/>
    <n v="105"/>
    <n v="248"/>
    <n v="6"/>
    <n v="250"/>
    <n v="105"/>
    <n v="3"/>
    <n v="60"/>
    <n v="6"/>
    <n v="53"/>
    <n v="27"/>
    <n v="12"/>
    <n v="3"/>
    <n v="0"/>
    <n v="0"/>
    <n v="0"/>
    <n v="0"/>
    <n v="0"/>
    <n v="0"/>
    <n v="0"/>
    <n v="0"/>
    <n v="0"/>
    <n v="0"/>
    <n v="0"/>
    <n v="0"/>
    <n v="0"/>
    <n v="0"/>
    <n v="0"/>
    <n v="0"/>
    <n v="0"/>
    <n v="6"/>
    <n v="0"/>
    <n v="149"/>
    <n v="0"/>
    <n v="435"/>
    <n v="1193"/>
    <n v="1037"/>
    <n v="165"/>
    <n v="37"/>
    <n v="7535"/>
    <n v="2616"/>
    <n v="0"/>
    <n v="156"/>
    <n v="2537"/>
    <n v="198"/>
    <n v="4326"/>
  </r>
  <r>
    <x v="1"/>
    <x v="8"/>
    <x v="55"/>
    <x v="16"/>
    <n v="199"/>
    <n v="8"/>
    <n v="5"/>
    <n v="0"/>
    <n v="0"/>
    <n v="116"/>
    <n v="18"/>
    <n v="23"/>
    <n v="2"/>
    <n v="0"/>
    <n v="0"/>
    <n v="0"/>
    <n v="0"/>
    <n v="517"/>
    <n v="371"/>
    <n v="40"/>
    <n v="38"/>
    <n v="3"/>
    <n v="1653"/>
    <n v="816"/>
    <n v="125"/>
    <n v="258"/>
    <n v="13"/>
    <n v="1439"/>
    <n v="791"/>
    <n v="105"/>
    <n v="249"/>
    <n v="9"/>
    <n v="249"/>
    <n v="105"/>
    <n v="3"/>
    <n v="60"/>
    <n v="6"/>
    <n v="53"/>
    <n v="28"/>
    <n v="12"/>
    <n v="3"/>
    <n v="0"/>
    <n v="0"/>
    <n v="0"/>
    <n v="0"/>
    <n v="0"/>
    <n v="0"/>
    <n v="0"/>
    <n v="0"/>
    <n v="0"/>
    <n v="0"/>
    <n v="0"/>
    <n v="0"/>
    <n v="0"/>
    <n v="0"/>
    <n v="0"/>
    <n v="0"/>
    <n v="0"/>
    <n v="6"/>
    <n v="0"/>
    <n v="149"/>
    <n v="0"/>
    <n v="434"/>
    <n v="1196"/>
    <n v="1042"/>
    <n v="164"/>
    <n v="37"/>
    <n v="7548"/>
    <n v="2672"/>
    <n v="0"/>
    <n v="156"/>
    <n v="2530"/>
    <n v="203"/>
    <n v="4344"/>
  </r>
  <r>
    <x v="1"/>
    <x v="12"/>
    <x v="56"/>
    <x v="0"/>
    <n v="114"/>
    <n v="6"/>
    <n v="1"/>
    <n v="0"/>
    <n v="0"/>
    <n v="39"/>
    <n v="3"/>
    <n v="16"/>
    <n v="1"/>
    <n v="2"/>
    <n v="0"/>
    <n v="2"/>
    <n v="0"/>
    <n v="428"/>
    <n v="0"/>
    <n v="91"/>
    <n v="69"/>
    <n v="1"/>
    <n v="1033"/>
    <n v="0"/>
    <n v="42"/>
    <n v="183"/>
    <n v="9"/>
    <n v="807"/>
    <n v="22"/>
    <n v="28"/>
    <n v="185"/>
    <n v="0"/>
    <n v="127"/>
    <n v="0"/>
    <n v="0"/>
    <n v="29"/>
    <n v="8"/>
    <n v="41"/>
    <n v="0"/>
    <n v="3"/>
    <n v="4"/>
    <n v="1"/>
    <n v="0"/>
    <n v="1"/>
    <n v="0"/>
    <n v="0"/>
    <n v="0"/>
    <n v="0"/>
    <n v="0"/>
    <n v="0"/>
    <n v="0"/>
    <n v="0"/>
    <n v="0"/>
    <n v="22"/>
    <n v="57"/>
    <n v="0"/>
    <n v="2"/>
    <n v="2"/>
    <m/>
    <m/>
    <m/>
    <m/>
    <m/>
    <m/>
    <m/>
    <m/>
    <m/>
    <m/>
    <m/>
    <m/>
    <m/>
    <m/>
    <m/>
    <m/>
  </r>
  <r>
    <x v="1"/>
    <x v="12"/>
    <x v="56"/>
    <x v="1"/>
    <n v="113"/>
    <n v="5"/>
    <n v="1"/>
    <n v="0"/>
    <n v="0"/>
    <n v="45"/>
    <n v="3"/>
    <n v="16"/>
    <n v="1"/>
    <n v="2"/>
    <n v="0"/>
    <n v="2"/>
    <n v="0"/>
    <n v="427"/>
    <n v="0"/>
    <n v="131"/>
    <n v="68"/>
    <n v="1"/>
    <n v="1023"/>
    <n v="0"/>
    <n v="81"/>
    <n v="181"/>
    <n v="9"/>
    <n v="809"/>
    <n v="37"/>
    <n v="28"/>
    <n v="182"/>
    <n v="6"/>
    <n v="124"/>
    <n v="0"/>
    <n v="2"/>
    <n v="28"/>
    <n v="6"/>
    <n v="42"/>
    <n v="0"/>
    <n v="6"/>
    <n v="4"/>
    <n v="1"/>
    <n v="0"/>
    <n v="1"/>
    <n v="0"/>
    <n v="0"/>
    <n v="0"/>
    <n v="0"/>
    <n v="0"/>
    <n v="0"/>
    <n v="0"/>
    <n v="0"/>
    <n v="0"/>
    <n v="22"/>
    <n v="56"/>
    <n v="0"/>
    <n v="2"/>
    <n v="2"/>
    <m/>
    <m/>
    <m/>
    <m/>
    <m/>
    <m/>
    <m/>
    <m/>
    <m/>
    <m/>
    <m/>
    <m/>
    <m/>
    <m/>
    <m/>
    <m/>
  </r>
  <r>
    <x v="1"/>
    <x v="12"/>
    <x v="56"/>
    <x v="2"/>
    <n v="113"/>
    <n v="5"/>
    <n v="1"/>
    <n v="0"/>
    <n v="0"/>
    <n v="48"/>
    <n v="3"/>
    <n v="15"/>
    <n v="1"/>
    <n v="2"/>
    <n v="2"/>
    <n v="0"/>
    <n v="0"/>
    <n v="427"/>
    <n v="167"/>
    <n v="22"/>
    <n v="68"/>
    <n v="1"/>
    <n v="1022"/>
    <n v="153"/>
    <n v="55"/>
    <n v="181"/>
    <n v="10"/>
    <n v="806"/>
    <n v="55"/>
    <n v="28"/>
    <n v="183"/>
    <n v="5"/>
    <n v="124"/>
    <n v="3"/>
    <n v="2"/>
    <n v="28"/>
    <n v="6"/>
    <n v="42"/>
    <n v="9"/>
    <n v="2"/>
    <n v="4"/>
    <n v="1"/>
    <n v="0"/>
    <n v="1"/>
    <n v="0"/>
    <n v="0"/>
    <n v="0"/>
    <n v="0"/>
    <n v="0"/>
    <n v="0"/>
    <n v="0"/>
    <n v="0"/>
    <n v="0"/>
    <n v="0"/>
    <n v="0"/>
    <n v="0"/>
    <n v="0"/>
    <n v="0"/>
    <n v="4"/>
    <n v="0"/>
    <n v="89"/>
    <n v="2"/>
    <n v="328"/>
    <n v="718"/>
    <n v="563"/>
    <n v="79"/>
    <n v="34"/>
    <m/>
    <m/>
    <m/>
    <m/>
    <m/>
    <m/>
    <m/>
  </r>
  <r>
    <x v="1"/>
    <x v="12"/>
    <x v="56"/>
    <x v="3"/>
    <n v="115"/>
    <n v="5"/>
    <n v="2"/>
    <n v="0"/>
    <n v="0"/>
    <n v="52"/>
    <n v="3"/>
    <n v="14"/>
    <n v="0"/>
    <n v="2"/>
    <n v="2"/>
    <n v="0"/>
    <n v="0"/>
    <n v="422"/>
    <n v="193"/>
    <n v="22"/>
    <n v="68"/>
    <n v="1"/>
    <n v="1027"/>
    <n v="212"/>
    <n v="55"/>
    <n v="180"/>
    <n v="14"/>
    <n v="803"/>
    <n v="77"/>
    <n v="27"/>
    <n v="182"/>
    <n v="5"/>
    <n v="123"/>
    <n v="5"/>
    <n v="2"/>
    <n v="28"/>
    <n v="6"/>
    <n v="42"/>
    <n v="9"/>
    <n v="2"/>
    <n v="4"/>
    <n v="1"/>
    <n v="0"/>
    <n v="1"/>
    <n v="0"/>
    <n v="0"/>
    <n v="0"/>
    <n v="0"/>
    <n v="0"/>
    <n v="0"/>
    <n v="0"/>
    <n v="0"/>
    <n v="0"/>
    <n v="0"/>
    <n v="0"/>
    <n v="0"/>
    <n v="0"/>
    <n v="0"/>
    <n v="4"/>
    <n v="0"/>
    <n v="92"/>
    <n v="2"/>
    <n v="324"/>
    <n v="720"/>
    <n v="561"/>
    <n v="78"/>
    <n v="34"/>
    <m/>
    <m/>
    <m/>
    <m/>
    <m/>
    <m/>
    <m/>
  </r>
  <r>
    <x v="1"/>
    <x v="12"/>
    <x v="56"/>
    <x v="4"/>
    <n v="113"/>
    <n v="5"/>
    <n v="2"/>
    <n v="0"/>
    <n v="0"/>
    <n v="56"/>
    <n v="3"/>
    <n v="14"/>
    <n v="0"/>
    <n v="2"/>
    <n v="2"/>
    <n v="0"/>
    <n v="0"/>
    <n v="422"/>
    <n v="208"/>
    <n v="22"/>
    <n v="68"/>
    <n v="1"/>
    <n v="1024"/>
    <n v="253"/>
    <n v="55"/>
    <n v="179"/>
    <n v="14"/>
    <n v="804"/>
    <n v="104"/>
    <n v="26"/>
    <n v="181"/>
    <n v="6"/>
    <n v="124"/>
    <n v="8"/>
    <n v="2"/>
    <n v="29"/>
    <n v="6"/>
    <n v="42"/>
    <n v="10"/>
    <n v="2"/>
    <n v="4"/>
    <n v="1"/>
    <n v="0"/>
    <n v="1"/>
    <n v="0"/>
    <n v="0"/>
    <n v="0"/>
    <n v="0"/>
    <n v="0"/>
    <n v="0"/>
    <n v="0"/>
    <n v="0"/>
    <n v="0"/>
    <n v="0"/>
    <n v="0"/>
    <n v="0"/>
    <n v="0"/>
    <n v="0"/>
    <n v="4"/>
    <n v="0"/>
    <n v="90"/>
    <n v="2"/>
    <n v="324"/>
    <n v="721"/>
    <n v="560"/>
    <n v="79"/>
    <n v="34"/>
    <m/>
    <m/>
    <m/>
    <m/>
    <m/>
    <m/>
    <m/>
  </r>
  <r>
    <x v="1"/>
    <x v="12"/>
    <x v="56"/>
    <x v="5"/>
    <n v="112"/>
    <n v="5"/>
    <n v="2"/>
    <n v="0"/>
    <n v="0"/>
    <n v="56"/>
    <n v="3"/>
    <n v="13"/>
    <n v="0"/>
    <n v="2"/>
    <n v="2"/>
    <n v="0"/>
    <n v="0"/>
    <n v="419"/>
    <n v="217"/>
    <n v="22"/>
    <n v="68"/>
    <n v="1"/>
    <n v="1025"/>
    <n v="308"/>
    <n v="55"/>
    <n v="173"/>
    <n v="13"/>
    <n v="800"/>
    <n v="147"/>
    <n v="26"/>
    <n v="182"/>
    <n v="5"/>
    <n v="124"/>
    <n v="9"/>
    <n v="2"/>
    <n v="27"/>
    <n v="6"/>
    <n v="41"/>
    <n v="10"/>
    <n v="2"/>
    <n v="4"/>
    <n v="1"/>
    <n v="0"/>
    <n v="1"/>
    <n v="0"/>
    <n v="0"/>
    <n v="0"/>
    <n v="0"/>
    <n v="0"/>
    <n v="0"/>
    <n v="0"/>
    <n v="0"/>
    <n v="0"/>
    <n v="0"/>
    <n v="0"/>
    <n v="0"/>
    <n v="0"/>
    <n v="0"/>
    <n v="4"/>
    <n v="0"/>
    <n v="89"/>
    <n v="2"/>
    <n v="321"/>
    <n v="731"/>
    <n v="557"/>
    <n v="80"/>
    <n v="32"/>
    <m/>
    <m/>
    <m/>
    <m/>
    <m/>
    <m/>
    <m/>
  </r>
  <r>
    <x v="1"/>
    <x v="12"/>
    <x v="56"/>
    <x v="6"/>
    <n v="110"/>
    <n v="5"/>
    <n v="2"/>
    <n v="0"/>
    <n v="0"/>
    <n v="57"/>
    <n v="3"/>
    <n v="13"/>
    <n v="0"/>
    <n v="2"/>
    <n v="2"/>
    <n v="0"/>
    <n v="0"/>
    <n v="393"/>
    <n v="204"/>
    <n v="21"/>
    <n v="67"/>
    <n v="1"/>
    <n v="983"/>
    <n v="324"/>
    <n v="55"/>
    <n v="170"/>
    <n v="10"/>
    <n v="775"/>
    <n v="190"/>
    <n v="26"/>
    <n v="180"/>
    <n v="7"/>
    <n v="121"/>
    <n v="12"/>
    <n v="2"/>
    <n v="27"/>
    <n v="6"/>
    <n v="38"/>
    <n v="13"/>
    <n v="2"/>
    <n v="4"/>
    <n v="1"/>
    <n v="0"/>
    <n v="1"/>
    <n v="0"/>
    <n v="0"/>
    <n v="0"/>
    <n v="0"/>
    <n v="0"/>
    <n v="0"/>
    <n v="0"/>
    <n v="0"/>
    <n v="0"/>
    <n v="0"/>
    <n v="0"/>
    <n v="0"/>
    <n v="0"/>
    <n v="0"/>
    <n v="4"/>
    <n v="0"/>
    <n v="88"/>
    <n v="2"/>
    <n v="297"/>
    <n v="697"/>
    <n v="533"/>
    <n v="77"/>
    <n v="30"/>
    <m/>
    <m/>
    <m/>
    <m/>
    <m/>
    <m/>
    <m/>
  </r>
  <r>
    <x v="1"/>
    <x v="12"/>
    <x v="56"/>
    <x v="7"/>
    <n v="106"/>
    <n v="5"/>
    <n v="2"/>
    <n v="0"/>
    <n v="0"/>
    <n v="55"/>
    <n v="3"/>
    <n v="12"/>
    <n v="0"/>
    <n v="2"/>
    <n v="2"/>
    <n v="0"/>
    <n v="0"/>
    <n v="358"/>
    <n v="187"/>
    <n v="18"/>
    <n v="65"/>
    <n v="1"/>
    <n v="936"/>
    <n v="342"/>
    <n v="49"/>
    <n v="168"/>
    <n v="8"/>
    <n v="740"/>
    <n v="231"/>
    <n v="25"/>
    <n v="179"/>
    <n v="7"/>
    <n v="117"/>
    <n v="13"/>
    <n v="2"/>
    <n v="27"/>
    <n v="6"/>
    <n v="37"/>
    <n v="14"/>
    <n v="2"/>
    <n v="4"/>
    <n v="1"/>
    <n v="0"/>
    <n v="1"/>
    <n v="0"/>
    <n v="0"/>
    <n v="0"/>
    <n v="0"/>
    <n v="0"/>
    <n v="0"/>
    <n v="0"/>
    <n v="0"/>
    <n v="0"/>
    <n v="0"/>
    <n v="0"/>
    <n v="0"/>
    <n v="0"/>
    <n v="0"/>
    <n v="4"/>
    <n v="0"/>
    <n v="86"/>
    <n v="2"/>
    <n v="266"/>
    <n v="662"/>
    <n v="502"/>
    <n v="74"/>
    <n v="29"/>
    <m/>
    <m/>
    <m/>
    <m/>
    <m/>
    <m/>
    <m/>
  </r>
  <r>
    <x v="1"/>
    <x v="12"/>
    <x v="56"/>
    <x v="8"/>
    <n v="104"/>
    <n v="5"/>
    <n v="2"/>
    <n v="0"/>
    <n v="0"/>
    <n v="56"/>
    <n v="3"/>
    <n v="11"/>
    <n v="0"/>
    <n v="2"/>
    <n v="2"/>
    <n v="0"/>
    <n v="0"/>
    <n v="341"/>
    <n v="179"/>
    <n v="18"/>
    <n v="64"/>
    <n v="1"/>
    <n v="895"/>
    <n v="364"/>
    <n v="45"/>
    <n v="161"/>
    <n v="8"/>
    <n v="717"/>
    <n v="269"/>
    <n v="23"/>
    <n v="176"/>
    <n v="7"/>
    <n v="115"/>
    <n v="26"/>
    <n v="2"/>
    <n v="26"/>
    <n v="6"/>
    <n v="35"/>
    <n v="13"/>
    <n v="2"/>
    <n v="4"/>
    <n v="1"/>
    <n v="0"/>
    <n v="1"/>
    <n v="0"/>
    <n v="0"/>
    <n v="0"/>
    <n v="0"/>
    <n v="0"/>
    <n v="0"/>
    <n v="0"/>
    <n v="0"/>
    <n v="0"/>
    <n v="0"/>
    <n v="0"/>
    <n v="0"/>
    <n v="0"/>
    <n v="0"/>
    <n v="4"/>
    <n v="0"/>
    <n v="85"/>
    <n v="2"/>
    <n v="251"/>
    <n v="635"/>
    <n v="484"/>
    <n v="75"/>
    <n v="27"/>
    <n v="3879"/>
    <n v="721"/>
    <n v="0"/>
    <n v="41"/>
    <n v="1362"/>
    <n v="231"/>
    <n v="2073"/>
  </r>
  <r>
    <x v="1"/>
    <x v="12"/>
    <x v="56"/>
    <x v="9"/>
    <n v="97"/>
    <n v="5"/>
    <n v="2"/>
    <n v="0"/>
    <n v="0"/>
    <n v="53"/>
    <n v="3"/>
    <n v="11"/>
    <n v="0"/>
    <n v="1"/>
    <n v="1"/>
    <n v="0"/>
    <n v="0"/>
    <n v="301"/>
    <n v="164"/>
    <n v="17"/>
    <n v="59"/>
    <n v="1"/>
    <n v="832"/>
    <n v="362"/>
    <n v="44"/>
    <n v="152"/>
    <n v="7"/>
    <n v="671"/>
    <n v="289"/>
    <n v="22"/>
    <n v="171"/>
    <n v="7"/>
    <n v="110"/>
    <n v="30"/>
    <n v="2"/>
    <n v="26"/>
    <n v="6"/>
    <n v="34"/>
    <n v="13"/>
    <n v="2"/>
    <n v="4"/>
    <n v="1"/>
    <n v="0"/>
    <n v="1"/>
    <n v="0"/>
    <n v="0"/>
    <n v="0"/>
    <n v="0"/>
    <n v="0"/>
    <n v="0"/>
    <n v="0"/>
    <n v="0"/>
    <n v="0"/>
    <n v="0"/>
    <n v="0"/>
    <n v="0"/>
    <n v="0"/>
    <n v="0"/>
    <n v="4"/>
    <n v="0"/>
    <n v="79"/>
    <n v="1"/>
    <n v="218"/>
    <n v="584"/>
    <n v="448"/>
    <n v="72"/>
    <n v="26"/>
    <n v="3738"/>
    <n v="932"/>
    <n v="0"/>
    <n v="39"/>
    <n v="1335"/>
    <n v="227"/>
    <n v="1980"/>
  </r>
  <r>
    <x v="1"/>
    <x v="12"/>
    <x v="56"/>
    <x v="10"/>
    <n v="94"/>
    <n v="4"/>
    <n v="2"/>
    <n v="0"/>
    <n v="0"/>
    <n v="54"/>
    <n v="3"/>
    <n v="11"/>
    <n v="0"/>
    <n v="1"/>
    <n v="1"/>
    <n v="0"/>
    <n v="0"/>
    <n v="277"/>
    <n v="145"/>
    <n v="16"/>
    <n v="58"/>
    <n v="1"/>
    <n v="803"/>
    <n v="358"/>
    <n v="42"/>
    <n v="146"/>
    <n v="7"/>
    <n v="647"/>
    <n v="287"/>
    <n v="22"/>
    <n v="168"/>
    <n v="7"/>
    <n v="107"/>
    <n v="34"/>
    <n v="2"/>
    <n v="23"/>
    <n v="6"/>
    <n v="31"/>
    <n v="15"/>
    <n v="2"/>
    <n v="4"/>
    <n v="1"/>
    <n v="0"/>
    <n v="1"/>
    <n v="0"/>
    <n v="0"/>
    <n v="0"/>
    <n v="0"/>
    <n v="0"/>
    <n v="0"/>
    <n v="0"/>
    <n v="0"/>
    <n v="0"/>
    <n v="0"/>
    <n v="0"/>
    <n v="0"/>
    <n v="0"/>
    <n v="0"/>
    <n v="3"/>
    <n v="0"/>
    <n v="77"/>
    <n v="1"/>
    <n v="197"/>
    <n v="569"/>
    <n v="427"/>
    <n v="72"/>
    <n v="23"/>
    <n v="3631"/>
    <n v="961"/>
    <n v="0"/>
    <n v="39"/>
    <n v="1312"/>
    <n v="213"/>
    <n v="1914"/>
  </r>
  <r>
    <x v="1"/>
    <x v="12"/>
    <x v="56"/>
    <x v="11"/>
    <n v="92"/>
    <n v="4"/>
    <n v="2"/>
    <n v="0"/>
    <n v="0"/>
    <n v="54"/>
    <n v="2"/>
    <n v="11"/>
    <n v="0"/>
    <n v="1"/>
    <n v="1"/>
    <n v="0"/>
    <n v="0"/>
    <n v="261"/>
    <n v="131"/>
    <n v="16"/>
    <n v="56"/>
    <n v="1"/>
    <n v="770"/>
    <n v="347"/>
    <n v="42"/>
    <n v="142"/>
    <n v="6"/>
    <n v="626"/>
    <n v="282"/>
    <n v="21"/>
    <n v="164"/>
    <n v="7"/>
    <n v="105"/>
    <n v="35"/>
    <n v="2"/>
    <n v="23"/>
    <n v="6"/>
    <n v="30"/>
    <n v="16"/>
    <n v="1"/>
    <n v="4"/>
    <n v="1"/>
    <n v="0"/>
    <n v="1"/>
    <n v="0"/>
    <n v="0"/>
    <n v="0"/>
    <n v="0"/>
    <n v="0"/>
    <n v="0"/>
    <n v="0"/>
    <n v="0"/>
    <n v="0"/>
    <n v="0"/>
    <n v="0"/>
    <n v="0"/>
    <n v="0"/>
    <n v="0"/>
    <n v="3"/>
    <n v="0"/>
    <n v="76"/>
    <n v="1"/>
    <n v="183"/>
    <n v="544"/>
    <n v="411"/>
    <n v="71"/>
    <n v="23"/>
    <n v="3522"/>
    <n v="990"/>
    <n v="0"/>
    <n v="38"/>
    <n v="1288"/>
    <n v="204"/>
    <n v="1845"/>
  </r>
  <r>
    <x v="1"/>
    <x v="12"/>
    <x v="56"/>
    <x v="12"/>
    <n v="89"/>
    <n v="3"/>
    <n v="1"/>
    <n v="0"/>
    <n v="0"/>
    <n v="52"/>
    <n v="2"/>
    <n v="11"/>
    <n v="0"/>
    <n v="1"/>
    <n v="1"/>
    <n v="0"/>
    <n v="0"/>
    <n v="240"/>
    <n v="115"/>
    <n v="15"/>
    <n v="54"/>
    <n v="1"/>
    <n v="724"/>
    <n v="321"/>
    <n v="40"/>
    <n v="140"/>
    <n v="7"/>
    <n v="596"/>
    <n v="274"/>
    <n v="20"/>
    <n v="164"/>
    <n v="3"/>
    <n v="102"/>
    <n v="36"/>
    <n v="2"/>
    <n v="23"/>
    <n v="6"/>
    <n v="28"/>
    <n v="15"/>
    <n v="1"/>
    <n v="4"/>
    <n v="1"/>
    <n v="0"/>
    <n v="1"/>
    <n v="0"/>
    <n v="0"/>
    <n v="0"/>
    <n v="0"/>
    <n v="0"/>
    <n v="0"/>
    <n v="0"/>
    <n v="0"/>
    <n v="0"/>
    <n v="0"/>
    <n v="0"/>
    <n v="0"/>
    <n v="0"/>
    <n v="0"/>
    <n v="2"/>
    <n v="0"/>
    <n v="73"/>
    <n v="1"/>
    <n v="165"/>
    <n v="502"/>
    <n v="387"/>
    <n v="69"/>
    <n v="21"/>
    <n v="3396"/>
    <n v="1002"/>
    <n v="0"/>
    <n v="37"/>
    <n v="1264"/>
    <n v="185"/>
    <n v="1773"/>
  </r>
  <r>
    <x v="1"/>
    <x v="12"/>
    <x v="56"/>
    <x v="13"/>
    <n v="79"/>
    <n v="2"/>
    <n v="0"/>
    <n v="0"/>
    <n v="0"/>
    <n v="46"/>
    <n v="2"/>
    <n v="11"/>
    <n v="0"/>
    <n v="1"/>
    <n v="1"/>
    <n v="0"/>
    <n v="0"/>
    <n v="207"/>
    <n v="97"/>
    <n v="15"/>
    <n v="49"/>
    <n v="1"/>
    <n v="630"/>
    <n v="271"/>
    <n v="35"/>
    <n v="129"/>
    <n v="8"/>
    <n v="549"/>
    <n v="241"/>
    <n v="21"/>
    <n v="161"/>
    <n v="4"/>
    <n v="89"/>
    <n v="33"/>
    <n v="2"/>
    <n v="19"/>
    <n v="6"/>
    <n v="21"/>
    <n v="9"/>
    <n v="1"/>
    <n v="4"/>
    <n v="1"/>
    <n v="0"/>
    <n v="1"/>
    <n v="0"/>
    <n v="0"/>
    <n v="0"/>
    <n v="0"/>
    <n v="0"/>
    <n v="0"/>
    <n v="0"/>
    <n v="0"/>
    <n v="0"/>
    <n v="0"/>
    <n v="0"/>
    <n v="0"/>
    <n v="0"/>
    <n v="0"/>
    <n v="1"/>
    <n v="0"/>
    <n v="63"/>
    <n v="1"/>
    <n v="137"/>
    <n v="430"/>
    <n v="343"/>
    <n v="60"/>
    <n v="14"/>
    <n v="3139"/>
    <n v="918"/>
    <n v="0"/>
    <n v="38"/>
    <n v="1213"/>
    <n v="174"/>
    <n v="1586"/>
  </r>
  <r>
    <x v="1"/>
    <x v="12"/>
    <x v="56"/>
    <x v="14"/>
    <n v="71"/>
    <n v="2"/>
    <n v="0"/>
    <n v="0"/>
    <n v="0"/>
    <n v="40"/>
    <n v="1"/>
    <n v="11"/>
    <n v="0"/>
    <n v="1"/>
    <n v="1"/>
    <n v="0"/>
    <n v="0"/>
    <n v="181"/>
    <n v="78"/>
    <n v="13"/>
    <n v="48"/>
    <n v="0"/>
    <n v="589"/>
    <n v="252"/>
    <n v="32"/>
    <n v="124"/>
    <n v="8"/>
    <n v="517"/>
    <n v="222"/>
    <n v="19"/>
    <n v="158"/>
    <n v="4"/>
    <n v="81"/>
    <n v="29"/>
    <n v="1"/>
    <n v="18"/>
    <n v="6"/>
    <n v="19"/>
    <n v="8"/>
    <n v="1"/>
    <n v="4"/>
    <n v="1"/>
    <n v="0"/>
    <n v="1"/>
    <n v="0"/>
    <n v="0"/>
    <n v="0"/>
    <n v="0"/>
    <n v="0"/>
    <n v="0"/>
    <n v="0"/>
    <n v="0"/>
    <n v="0"/>
    <n v="0"/>
    <n v="0"/>
    <n v="0"/>
    <n v="0"/>
    <n v="0"/>
    <n v="1"/>
    <n v="0"/>
    <n v="56"/>
    <n v="1"/>
    <n v="115"/>
    <n v="397"/>
    <n v="315"/>
    <n v="54"/>
    <n v="12"/>
    <n v="2979"/>
    <n v="858"/>
    <n v="0"/>
    <n v="35"/>
    <n v="1173"/>
    <n v="172"/>
    <n v="1473"/>
  </r>
  <r>
    <x v="1"/>
    <x v="12"/>
    <x v="56"/>
    <x v="15"/>
    <n v="68"/>
    <n v="2"/>
    <n v="0"/>
    <n v="0"/>
    <n v="0"/>
    <n v="39"/>
    <n v="1"/>
    <n v="11"/>
    <n v="0"/>
    <n v="1"/>
    <n v="1"/>
    <n v="0"/>
    <n v="0"/>
    <n v="171"/>
    <n v="75"/>
    <n v="12"/>
    <n v="44"/>
    <n v="0"/>
    <n v="554"/>
    <n v="236"/>
    <n v="32"/>
    <n v="123"/>
    <n v="7"/>
    <n v="489"/>
    <n v="210"/>
    <n v="17"/>
    <n v="153"/>
    <n v="3"/>
    <n v="77"/>
    <n v="27"/>
    <n v="1"/>
    <n v="17"/>
    <n v="6"/>
    <n v="18"/>
    <n v="7"/>
    <n v="1"/>
    <n v="4"/>
    <n v="1"/>
    <n v="0"/>
    <n v="1"/>
    <n v="0"/>
    <n v="0"/>
    <n v="0"/>
    <n v="0"/>
    <n v="0"/>
    <n v="0"/>
    <n v="0"/>
    <n v="0"/>
    <n v="0"/>
    <n v="0"/>
    <n v="0"/>
    <n v="0"/>
    <n v="0"/>
    <n v="0"/>
    <n v="1"/>
    <n v="0"/>
    <n v="53"/>
    <n v="1"/>
    <n v="110"/>
    <n v="364"/>
    <n v="298"/>
    <n v="52"/>
    <n v="12"/>
    <n v="2882"/>
    <n v="838"/>
    <n v="0"/>
    <n v="32"/>
    <n v="1149"/>
    <n v="168"/>
    <n v="1417"/>
  </r>
  <r>
    <x v="1"/>
    <x v="12"/>
    <x v="56"/>
    <x v="16"/>
    <n v="60"/>
    <n v="2"/>
    <n v="0"/>
    <n v="0"/>
    <n v="0"/>
    <n v="31"/>
    <n v="1"/>
    <n v="11"/>
    <n v="0"/>
    <n v="0"/>
    <n v="0"/>
    <n v="0"/>
    <n v="0"/>
    <n v="158"/>
    <n v="67"/>
    <n v="11"/>
    <n v="42"/>
    <n v="0"/>
    <n v="494"/>
    <n v="207"/>
    <n v="28"/>
    <n v="115"/>
    <n v="6"/>
    <n v="448"/>
    <n v="190"/>
    <n v="15"/>
    <n v="142"/>
    <n v="1"/>
    <n v="74"/>
    <n v="27"/>
    <n v="0"/>
    <n v="18"/>
    <n v="6"/>
    <n v="12"/>
    <n v="6"/>
    <n v="0"/>
    <n v="3"/>
    <n v="1"/>
    <n v="0"/>
    <n v="1"/>
    <n v="0"/>
    <n v="0"/>
    <n v="0"/>
    <n v="0"/>
    <n v="0"/>
    <n v="0"/>
    <n v="0"/>
    <n v="0"/>
    <n v="0"/>
    <n v="0"/>
    <n v="0"/>
    <n v="0"/>
    <n v="0"/>
    <n v="0"/>
    <n v="1"/>
    <n v="0"/>
    <n v="45"/>
    <n v="0"/>
    <n v="100"/>
    <n v="319"/>
    <n v="271"/>
    <n v="49"/>
    <n v="8"/>
    <n v="2631"/>
    <n v="780"/>
    <n v="0"/>
    <n v="29"/>
    <n v="1073"/>
    <n v="110"/>
    <n v="1309"/>
  </r>
  <r>
    <x v="1"/>
    <x v="11"/>
    <x v="57"/>
    <x v="0"/>
    <n v="192"/>
    <n v="3"/>
    <n v="0"/>
    <n v="0"/>
    <n v="0"/>
    <n v="45"/>
    <n v="14"/>
    <n v="29"/>
    <n v="3"/>
    <n v="5"/>
    <n v="0"/>
    <n v="1"/>
    <n v="0"/>
    <n v="397"/>
    <n v="0"/>
    <n v="87"/>
    <n v="36"/>
    <n v="0"/>
    <n v="1826"/>
    <n v="0"/>
    <n v="47"/>
    <n v="376"/>
    <n v="10"/>
    <n v="1313"/>
    <n v="32"/>
    <n v="134"/>
    <n v="259"/>
    <n v="8"/>
    <n v="395"/>
    <n v="0"/>
    <n v="5"/>
    <n v="98"/>
    <n v="9"/>
    <n v="84"/>
    <n v="0"/>
    <n v="5"/>
    <n v="3"/>
    <n v="0"/>
    <n v="0"/>
    <n v="0"/>
    <n v="0"/>
    <n v="0"/>
    <n v="0"/>
    <n v="0"/>
    <n v="0"/>
    <n v="0"/>
    <n v="0"/>
    <n v="0"/>
    <n v="0"/>
    <n v="42"/>
    <n v="214"/>
    <n v="0"/>
    <n v="22"/>
    <n v="14"/>
    <m/>
    <m/>
    <m/>
    <m/>
    <m/>
    <m/>
    <m/>
    <m/>
    <m/>
    <m/>
    <m/>
    <m/>
    <m/>
    <m/>
    <m/>
    <m/>
  </r>
  <r>
    <x v="1"/>
    <x v="11"/>
    <x v="57"/>
    <x v="1"/>
    <n v="194"/>
    <n v="3"/>
    <n v="0"/>
    <n v="0"/>
    <n v="0"/>
    <n v="49"/>
    <n v="14"/>
    <n v="30"/>
    <n v="3"/>
    <n v="5"/>
    <n v="0"/>
    <n v="1"/>
    <n v="0"/>
    <n v="396"/>
    <n v="0"/>
    <n v="119"/>
    <n v="34"/>
    <n v="0"/>
    <n v="1828"/>
    <n v="0"/>
    <n v="78"/>
    <n v="373"/>
    <n v="11"/>
    <n v="1311"/>
    <n v="53"/>
    <n v="135"/>
    <n v="253"/>
    <n v="8"/>
    <n v="398"/>
    <n v="0"/>
    <n v="5"/>
    <n v="101"/>
    <n v="9"/>
    <n v="84"/>
    <n v="0"/>
    <n v="7"/>
    <n v="3"/>
    <n v="0"/>
    <n v="0"/>
    <n v="0"/>
    <n v="0"/>
    <n v="0"/>
    <n v="0"/>
    <n v="0"/>
    <n v="0"/>
    <n v="0"/>
    <n v="0"/>
    <n v="0"/>
    <n v="0"/>
    <n v="42"/>
    <n v="214"/>
    <n v="0"/>
    <n v="22"/>
    <n v="14"/>
    <m/>
    <m/>
    <m/>
    <m/>
    <m/>
    <m/>
    <m/>
    <m/>
    <m/>
    <m/>
    <m/>
    <m/>
    <m/>
    <m/>
    <m/>
    <m/>
  </r>
  <r>
    <x v="1"/>
    <x v="11"/>
    <x v="57"/>
    <x v="2"/>
    <n v="196"/>
    <n v="4"/>
    <n v="0"/>
    <n v="0"/>
    <n v="0"/>
    <n v="53"/>
    <n v="15"/>
    <n v="28"/>
    <n v="3"/>
    <n v="5"/>
    <n v="2"/>
    <n v="0"/>
    <n v="0"/>
    <n v="396"/>
    <n v="157"/>
    <n v="43"/>
    <n v="34"/>
    <n v="0"/>
    <n v="1821"/>
    <n v="112"/>
    <n v="213"/>
    <n v="363"/>
    <n v="11"/>
    <n v="1311"/>
    <n v="75"/>
    <n v="132"/>
    <n v="255"/>
    <n v="6"/>
    <n v="398"/>
    <n v="7"/>
    <n v="22"/>
    <n v="98"/>
    <n v="10"/>
    <n v="85"/>
    <n v="9"/>
    <n v="14"/>
    <n v="3"/>
    <n v="0"/>
    <n v="0"/>
    <n v="0"/>
    <n v="0"/>
    <n v="0"/>
    <n v="0"/>
    <n v="0"/>
    <n v="0"/>
    <n v="0"/>
    <n v="0"/>
    <n v="0"/>
    <n v="0"/>
    <n v="0"/>
    <n v="0"/>
    <n v="0"/>
    <n v="0"/>
    <n v="0"/>
    <n v="4"/>
    <n v="0"/>
    <n v="145"/>
    <n v="5"/>
    <n v="314"/>
    <n v="1160"/>
    <n v="865"/>
    <n v="250"/>
    <n v="67"/>
    <m/>
    <m/>
    <m/>
    <m/>
    <m/>
    <m/>
    <m/>
  </r>
  <r>
    <x v="1"/>
    <x v="11"/>
    <x v="57"/>
    <x v="3"/>
    <n v="197"/>
    <n v="4"/>
    <n v="0"/>
    <n v="0"/>
    <n v="0"/>
    <n v="55"/>
    <n v="15"/>
    <n v="28"/>
    <n v="3"/>
    <n v="5"/>
    <n v="2"/>
    <n v="0"/>
    <n v="0"/>
    <n v="396"/>
    <n v="171"/>
    <n v="43"/>
    <n v="34"/>
    <n v="0"/>
    <n v="1825"/>
    <n v="151"/>
    <n v="208"/>
    <n v="359"/>
    <n v="13"/>
    <n v="1315"/>
    <n v="86"/>
    <n v="130"/>
    <n v="253"/>
    <n v="8"/>
    <n v="402"/>
    <n v="12"/>
    <n v="22"/>
    <n v="97"/>
    <n v="11"/>
    <n v="86"/>
    <n v="11"/>
    <n v="14"/>
    <n v="4"/>
    <n v="0"/>
    <n v="0"/>
    <n v="0"/>
    <n v="0"/>
    <n v="0"/>
    <n v="0"/>
    <n v="0"/>
    <n v="0"/>
    <n v="0"/>
    <n v="0"/>
    <n v="0"/>
    <n v="0"/>
    <n v="0"/>
    <n v="0"/>
    <n v="0"/>
    <n v="0"/>
    <n v="0"/>
    <n v="4"/>
    <n v="0"/>
    <n v="146"/>
    <n v="5"/>
    <n v="314"/>
    <n v="1169"/>
    <n v="870"/>
    <n v="253"/>
    <n v="67"/>
    <m/>
    <m/>
    <m/>
    <m/>
    <m/>
    <m/>
    <m/>
  </r>
  <r>
    <x v="1"/>
    <x v="11"/>
    <x v="57"/>
    <x v="4"/>
    <n v="198"/>
    <n v="4"/>
    <n v="0"/>
    <n v="0"/>
    <n v="0"/>
    <n v="60"/>
    <n v="15"/>
    <n v="28"/>
    <n v="3"/>
    <n v="5"/>
    <n v="2"/>
    <n v="0"/>
    <n v="0"/>
    <n v="395"/>
    <n v="182"/>
    <n v="43"/>
    <n v="34"/>
    <n v="0"/>
    <n v="1826"/>
    <n v="192"/>
    <n v="205"/>
    <n v="358"/>
    <n v="14"/>
    <n v="1316"/>
    <n v="98"/>
    <n v="131"/>
    <n v="252"/>
    <n v="8"/>
    <n v="401"/>
    <n v="17"/>
    <n v="21"/>
    <n v="95"/>
    <n v="11"/>
    <n v="86"/>
    <n v="11"/>
    <n v="14"/>
    <n v="4"/>
    <n v="0"/>
    <n v="0"/>
    <n v="0"/>
    <n v="0"/>
    <n v="0"/>
    <n v="0"/>
    <n v="0"/>
    <n v="0"/>
    <n v="0"/>
    <n v="0"/>
    <n v="0"/>
    <n v="0"/>
    <n v="0"/>
    <n v="0"/>
    <n v="0"/>
    <n v="0"/>
    <n v="0"/>
    <n v="4"/>
    <n v="0"/>
    <n v="148"/>
    <n v="5"/>
    <n v="313"/>
    <n v="1169"/>
    <n v="872"/>
    <n v="257"/>
    <n v="67"/>
    <m/>
    <m/>
    <m/>
    <m/>
    <m/>
    <m/>
    <m/>
  </r>
  <r>
    <x v="1"/>
    <x v="11"/>
    <x v="57"/>
    <x v="5"/>
    <n v="198"/>
    <n v="4"/>
    <n v="0"/>
    <n v="0"/>
    <n v="0"/>
    <n v="66"/>
    <n v="15"/>
    <n v="28"/>
    <n v="3"/>
    <n v="3"/>
    <n v="1"/>
    <n v="0"/>
    <n v="0"/>
    <n v="395"/>
    <n v="201"/>
    <n v="43"/>
    <n v="32"/>
    <n v="1"/>
    <n v="1830"/>
    <n v="342"/>
    <n v="204"/>
    <n v="353"/>
    <n v="15"/>
    <n v="1322"/>
    <n v="163"/>
    <n v="130"/>
    <n v="250"/>
    <n v="10"/>
    <n v="400"/>
    <n v="27"/>
    <n v="21"/>
    <n v="91"/>
    <n v="9"/>
    <n v="84"/>
    <n v="26"/>
    <n v="14"/>
    <n v="4"/>
    <n v="0"/>
    <n v="0"/>
    <n v="0"/>
    <n v="0"/>
    <n v="0"/>
    <n v="0"/>
    <n v="0"/>
    <n v="0"/>
    <n v="0"/>
    <n v="0"/>
    <n v="0"/>
    <n v="0"/>
    <n v="0"/>
    <n v="0"/>
    <n v="0"/>
    <n v="0"/>
    <n v="0"/>
    <n v="4"/>
    <n v="0"/>
    <n v="148"/>
    <n v="3"/>
    <n v="315"/>
    <n v="1178"/>
    <n v="877"/>
    <n v="260"/>
    <n v="65"/>
    <m/>
    <m/>
    <m/>
    <m/>
    <m/>
    <m/>
    <m/>
  </r>
  <r>
    <x v="1"/>
    <x v="11"/>
    <x v="57"/>
    <x v="6"/>
    <n v="198"/>
    <n v="4"/>
    <n v="0"/>
    <n v="0"/>
    <n v="0"/>
    <n v="70"/>
    <n v="15"/>
    <n v="28"/>
    <n v="3"/>
    <n v="3"/>
    <n v="1"/>
    <n v="0"/>
    <n v="0"/>
    <n v="396"/>
    <n v="213"/>
    <n v="43"/>
    <n v="33"/>
    <n v="1"/>
    <n v="1835"/>
    <n v="429"/>
    <n v="205"/>
    <n v="348"/>
    <n v="17"/>
    <n v="1320"/>
    <n v="254"/>
    <n v="130"/>
    <n v="249"/>
    <n v="8"/>
    <n v="402"/>
    <n v="37"/>
    <n v="21"/>
    <n v="88"/>
    <n v="9"/>
    <n v="84"/>
    <n v="28"/>
    <n v="14"/>
    <n v="4"/>
    <n v="0"/>
    <n v="0"/>
    <n v="0"/>
    <n v="0"/>
    <n v="0"/>
    <n v="0"/>
    <n v="0"/>
    <n v="0"/>
    <n v="0"/>
    <n v="0"/>
    <n v="0"/>
    <n v="0"/>
    <n v="0"/>
    <n v="0"/>
    <n v="0"/>
    <n v="0"/>
    <n v="0"/>
    <n v="4"/>
    <n v="0"/>
    <n v="148"/>
    <n v="3"/>
    <n v="315"/>
    <n v="1186"/>
    <n v="878"/>
    <n v="265"/>
    <n v="65"/>
    <m/>
    <m/>
    <m/>
    <m/>
    <m/>
    <m/>
    <m/>
  </r>
  <r>
    <x v="1"/>
    <x v="11"/>
    <x v="57"/>
    <x v="7"/>
    <n v="199"/>
    <n v="4"/>
    <n v="1"/>
    <n v="0"/>
    <n v="0"/>
    <n v="81"/>
    <n v="14"/>
    <n v="28"/>
    <n v="3"/>
    <n v="3"/>
    <n v="1"/>
    <n v="0"/>
    <n v="0"/>
    <n v="397"/>
    <n v="224"/>
    <n v="42"/>
    <n v="33"/>
    <n v="1"/>
    <n v="1825"/>
    <n v="485"/>
    <n v="204"/>
    <n v="342"/>
    <n v="18"/>
    <n v="1324"/>
    <n v="337"/>
    <n v="129"/>
    <n v="248"/>
    <n v="11"/>
    <n v="405"/>
    <n v="41"/>
    <n v="21"/>
    <n v="89"/>
    <n v="10"/>
    <n v="84"/>
    <n v="37"/>
    <n v="14"/>
    <n v="4"/>
    <n v="0"/>
    <n v="0"/>
    <n v="0"/>
    <n v="0"/>
    <n v="0"/>
    <n v="0"/>
    <n v="0"/>
    <n v="0"/>
    <n v="0"/>
    <n v="0"/>
    <n v="0"/>
    <n v="0"/>
    <n v="0"/>
    <n v="0"/>
    <n v="0"/>
    <n v="0"/>
    <n v="0"/>
    <n v="4"/>
    <n v="0"/>
    <n v="149"/>
    <n v="3"/>
    <n v="316"/>
    <n v="1183"/>
    <n v="881"/>
    <n v="267"/>
    <n v="65"/>
    <m/>
    <m/>
    <m/>
    <m/>
    <m/>
    <m/>
    <m/>
  </r>
  <r>
    <x v="1"/>
    <x v="11"/>
    <x v="57"/>
    <x v="8"/>
    <n v="199"/>
    <n v="5"/>
    <n v="3"/>
    <n v="0"/>
    <n v="0"/>
    <n v="88"/>
    <n v="14"/>
    <n v="27"/>
    <n v="3"/>
    <n v="3"/>
    <n v="2"/>
    <n v="0"/>
    <n v="0"/>
    <n v="394"/>
    <n v="237"/>
    <n v="42"/>
    <n v="31"/>
    <n v="0"/>
    <n v="1833"/>
    <n v="548"/>
    <n v="202"/>
    <n v="343"/>
    <n v="18"/>
    <n v="1324"/>
    <n v="405"/>
    <n v="128"/>
    <n v="248"/>
    <n v="12"/>
    <n v="405"/>
    <n v="67"/>
    <n v="21"/>
    <n v="87"/>
    <n v="10"/>
    <n v="85"/>
    <n v="50"/>
    <n v="15"/>
    <n v="3"/>
    <n v="1"/>
    <n v="0"/>
    <n v="0"/>
    <n v="0"/>
    <n v="0"/>
    <n v="0"/>
    <n v="0"/>
    <n v="0"/>
    <n v="0"/>
    <n v="0"/>
    <n v="0"/>
    <n v="0"/>
    <n v="0"/>
    <n v="0"/>
    <n v="0"/>
    <n v="0"/>
    <n v="0"/>
    <n v="5"/>
    <n v="0"/>
    <n v="149"/>
    <n v="3"/>
    <n v="316"/>
    <n v="1193"/>
    <n v="881"/>
    <n v="268"/>
    <n v="65"/>
    <n v="8116"/>
    <n v="1105"/>
    <n v="0"/>
    <n v="254"/>
    <n v="3106"/>
    <n v="154"/>
    <n v="4199"/>
  </r>
  <r>
    <x v="1"/>
    <x v="11"/>
    <x v="57"/>
    <x v="9"/>
    <n v="200"/>
    <n v="5"/>
    <n v="4"/>
    <n v="0"/>
    <n v="0"/>
    <n v="94"/>
    <n v="14"/>
    <n v="27"/>
    <n v="3"/>
    <n v="3"/>
    <n v="2"/>
    <n v="0"/>
    <n v="0"/>
    <n v="395"/>
    <n v="254"/>
    <n v="41"/>
    <n v="29"/>
    <n v="0"/>
    <n v="1831"/>
    <n v="645"/>
    <n v="201"/>
    <n v="337"/>
    <n v="18"/>
    <n v="1327"/>
    <n v="474"/>
    <n v="126"/>
    <n v="250"/>
    <n v="12"/>
    <n v="405"/>
    <n v="97"/>
    <n v="21"/>
    <n v="88"/>
    <n v="10"/>
    <n v="84"/>
    <n v="51"/>
    <n v="14"/>
    <n v="3"/>
    <n v="1"/>
    <n v="0"/>
    <n v="0"/>
    <n v="0"/>
    <n v="0"/>
    <n v="0"/>
    <n v="0"/>
    <n v="0"/>
    <n v="0"/>
    <n v="0"/>
    <n v="0"/>
    <n v="0"/>
    <n v="0"/>
    <n v="0"/>
    <n v="0"/>
    <n v="0"/>
    <n v="0"/>
    <n v="5"/>
    <n v="0"/>
    <n v="149"/>
    <n v="3"/>
    <n v="318"/>
    <n v="1198"/>
    <n v="884"/>
    <n v="267"/>
    <n v="65"/>
    <n v="8117"/>
    <n v="1660"/>
    <n v="0"/>
    <n v="252"/>
    <n v="3081"/>
    <n v="159"/>
    <n v="4223"/>
  </r>
  <r>
    <x v="1"/>
    <x v="11"/>
    <x v="57"/>
    <x v="10"/>
    <n v="201"/>
    <n v="5"/>
    <n v="4"/>
    <n v="0"/>
    <n v="0"/>
    <n v="97"/>
    <n v="14"/>
    <n v="26"/>
    <n v="3"/>
    <n v="3"/>
    <n v="2"/>
    <n v="0"/>
    <n v="0"/>
    <n v="398"/>
    <n v="260"/>
    <n v="40"/>
    <n v="30"/>
    <n v="0"/>
    <n v="1829"/>
    <n v="677"/>
    <n v="201"/>
    <n v="336"/>
    <n v="19"/>
    <n v="1329"/>
    <n v="496"/>
    <n v="127"/>
    <n v="249"/>
    <n v="12"/>
    <n v="403"/>
    <n v="115"/>
    <n v="21"/>
    <n v="86"/>
    <n v="10"/>
    <n v="84"/>
    <n v="52"/>
    <n v="14"/>
    <n v="3"/>
    <n v="1"/>
    <n v="0"/>
    <n v="0"/>
    <n v="0"/>
    <n v="0"/>
    <n v="0"/>
    <n v="0"/>
    <n v="0"/>
    <n v="0"/>
    <n v="0"/>
    <n v="0"/>
    <n v="0"/>
    <n v="0"/>
    <n v="0"/>
    <n v="0"/>
    <n v="0"/>
    <n v="0"/>
    <n v="5"/>
    <n v="0"/>
    <n v="150"/>
    <n v="3"/>
    <n v="320"/>
    <n v="1198"/>
    <n v="886"/>
    <n v="268"/>
    <n v="65"/>
    <n v="8120"/>
    <n v="1836"/>
    <n v="0"/>
    <n v="249"/>
    <n v="3063"/>
    <n v="163"/>
    <n v="4239"/>
  </r>
  <r>
    <x v="1"/>
    <x v="11"/>
    <x v="57"/>
    <x v="11"/>
    <n v="202"/>
    <n v="5"/>
    <n v="4"/>
    <n v="0"/>
    <n v="0"/>
    <n v="98"/>
    <n v="14"/>
    <n v="26"/>
    <n v="4"/>
    <n v="3"/>
    <n v="3"/>
    <n v="0"/>
    <n v="0"/>
    <n v="399"/>
    <n v="261"/>
    <n v="41"/>
    <n v="30"/>
    <n v="0"/>
    <n v="1836"/>
    <n v="697"/>
    <n v="200"/>
    <n v="337"/>
    <n v="19"/>
    <n v="1331"/>
    <n v="513"/>
    <n v="127"/>
    <n v="248"/>
    <n v="14"/>
    <n v="403"/>
    <n v="121"/>
    <n v="20"/>
    <n v="86"/>
    <n v="10"/>
    <n v="83"/>
    <n v="53"/>
    <n v="14"/>
    <n v="3"/>
    <n v="1"/>
    <n v="0"/>
    <n v="0"/>
    <n v="0"/>
    <n v="0"/>
    <n v="0"/>
    <n v="0"/>
    <n v="0"/>
    <n v="0"/>
    <n v="0"/>
    <n v="0"/>
    <n v="0"/>
    <n v="0"/>
    <n v="0"/>
    <n v="0"/>
    <n v="0"/>
    <n v="0"/>
    <n v="5"/>
    <n v="0"/>
    <n v="150"/>
    <n v="3"/>
    <n v="320"/>
    <n v="1207"/>
    <n v="887"/>
    <n v="270"/>
    <n v="64"/>
    <n v="8138"/>
    <n v="1965"/>
    <n v="0"/>
    <n v="248"/>
    <n v="3053"/>
    <n v="175"/>
    <n v="4271"/>
  </r>
  <r>
    <x v="1"/>
    <x v="11"/>
    <x v="57"/>
    <x v="12"/>
    <n v="202"/>
    <n v="5"/>
    <n v="4"/>
    <n v="0"/>
    <n v="0"/>
    <n v="101"/>
    <n v="14"/>
    <n v="26"/>
    <n v="3"/>
    <n v="3"/>
    <n v="3"/>
    <n v="0"/>
    <n v="0"/>
    <n v="399"/>
    <n v="271"/>
    <n v="41"/>
    <n v="28"/>
    <n v="1"/>
    <n v="1836"/>
    <n v="719"/>
    <n v="199"/>
    <n v="329"/>
    <n v="20"/>
    <n v="1331"/>
    <n v="529"/>
    <n v="126"/>
    <n v="248"/>
    <n v="12"/>
    <n v="398"/>
    <n v="126"/>
    <n v="19"/>
    <n v="83"/>
    <n v="10"/>
    <n v="83"/>
    <n v="53"/>
    <n v="14"/>
    <n v="3"/>
    <n v="1"/>
    <n v="0"/>
    <n v="0"/>
    <n v="0"/>
    <n v="0"/>
    <n v="0"/>
    <n v="0"/>
    <n v="0"/>
    <n v="0"/>
    <n v="0"/>
    <n v="0"/>
    <n v="0"/>
    <n v="0"/>
    <n v="0"/>
    <n v="0"/>
    <n v="0"/>
    <n v="0"/>
    <n v="5"/>
    <n v="0"/>
    <n v="151"/>
    <n v="3"/>
    <n v="321"/>
    <n v="1212"/>
    <n v="895"/>
    <n v="268"/>
    <n v="64"/>
    <n v="8139"/>
    <n v="2082"/>
    <n v="0"/>
    <n v="244"/>
    <n v="3035"/>
    <n v="182"/>
    <n v="4290"/>
  </r>
  <r>
    <x v="1"/>
    <x v="11"/>
    <x v="57"/>
    <x v="13"/>
    <n v="203"/>
    <n v="5"/>
    <n v="4"/>
    <n v="0"/>
    <n v="0"/>
    <n v="107"/>
    <n v="14"/>
    <n v="26"/>
    <n v="3"/>
    <n v="3"/>
    <n v="3"/>
    <n v="0"/>
    <n v="0"/>
    <n v="402"/>
    <n v="276"/>
    <n v="42"/>
    <n v="28"/>
    <n v="1"/>
    <n v="1843"/>
    <n v="735"/>
    <n v="202"/>
    <n v="326"/>
    <n v="20"/>
    <n v="1329"/>
    <n v="536"/>
    <n v="125"/>
    <n v="247"/>
    <n v="15"/>
    <n v="400"/>
    <n v="129"/>
    <n v="18"/>
    <n v="83"/>
    <n v="11"/>
    <n v="82"/>
    <n v="52"/>
    <n v="14"/>
    <n v="4"/>
    <n v="0"/>
    <n v="0"/>
    <n v="0"/>
    <n v="0"/>
    <n v="0"/>
    <n v="0"/>
    <n v="0"/>
    <n v="0"/>
    <n v="0"/>
    <n v="0"/>
    <n v="0"/>
    <n v="0"/>
    <n v="0"/>
    <n v="0"/>
    <n v="0"/>
    <n v="0"/>
    <n v="0"/>
    <n v="5"/>
    <n v="0"/>
    <n v="152"/>
    <n v="3"/>
    <n v="323"/>
    <n v="1221"/>
    <n v="892"/>
    <n v="269"/>
    <n v="63"/>
    <n v="8145"/>
    <n v="2134"/>
    <n v="0"/>
    <n v="241"/>
    <n v="3022"/>
    <n v="201"/>
    <n v="4282"/>
  </r>
  <r>
    <x v="1"/>
    <x v="11"/>
    <x v="57"/>
    <x v="14"/>
    <n v="204"/>
    <n v="5"/>
    <n v="4"/>
    <n v="0"/>
    <n v="0"/>
    <n v="113"/>
    <n v="14"/>
    <n v="26"/>
    <n v="2"/>
    <n v="3"/>
    <n v="3"/>
    <n v="0"/>
    <n v="0"/>
    <n v="400"/>
    <n v="275"/>
    <n v="42"/>
    <n v="28"/>
    <n v="1"/>
    <n v="1847"/>
    <n v="756"/>
    <n v="200"/>
    <n v="321"/>
    <n v="20"/>
    <n v="1331"/>
    <n v="559"/>
    <n v="124"/>
    <n v="247"/>
    <n v="13"/>
    <n v="401"/>
    <n v="134"/>
    <n v="18"/>
    <n v="81"/>
    <n v="11"/>
    <n v="81"/>
    <n v="52"/>
    <n v="15"/>
    <n v="3"/>
    <n v="0"/>
    <n v="0"/>
    <n v="0"/>
    <n v="0"/>
    <n v="0"/>
    <n v="0"/>
    <n v="0"/>
    <n v="0"/>
    <n v="0"/>
    <n v="0"/>
    <n v="0"/>
    <n v="0"/>
    <n v="0"/>
    <n v="0"/>
    <n v="0"/>
    <n v="0"/>
    <n v="0"/>
    <n v="5"/>
    <n v="0"/>
    <n v="154"/>
    <n v="3"/>
    <n v="321"/>
    <n v="1230"/>
    <n v="896"/>
    <n v="275"/>
    <n v="62"/>
    <n v="8153"/>
    <n v="2214"/>
    <n v="0"/>
    <n v="242"/>
    <n v="3005"/>
    <n v="204"/>
    <n v="4300"/>
  </r>
  <r>
    <x v="1"/>
    <x v="11"/>
    <x v="57"/>
    <x v="15"/>
    <n v="204"/>
    <n v="5"/>
    <n v="4"/>
    <n v="0"/>
    <n v="0"/>
    <n v="113"/>
    <n v="14"/>
    <n v="26"/>
    <n v="3"/>
    <n v="3"/>
    <n v="3"/>
    <n v="0"/>
    <n v="0"/>
    <n v="402"/>
    <n v="275"/>
    <n v="41"/>
    <n v="28"/>
    <n v="2"/>
    <n v="1847"/>
    <n v="788"/>
    <n v="196"/>
    <n v="321"/>
    <n v="20"/>
    <n v="1329"/>
    <n v="569"/>
    <n v="124"/>
    <n v="247"/>
    <n v="13"/>
    <n v="398"/>
    <n v="135"/>
    <n v="18"/>
    <n v="80"/>
    <n v="11"/>
    <n v="82"/>
    <n v="57"/>
    <n v="15"/>
    <n v="2"/>
    <n v="0"/>
    <n v="0"/>
    <n v="0"/>
    <n v="0"/>
    <n v="0"/>
    <n v="0"/>
    <n v="0"/>
    <n v="0"/>
    <n v="0"/>
    <n v="0"/>
    <n v="0"/>
    <n v="0"/>
    <n v="0"/>
    <n v="0"/>
    <n v="0"/>
    <n v="0"/>
    <n v="0"/>
    <n v="5"/>
    <n v="0"/>
    <n v="153"/>
    <n v="3"/>
    <n v="321"/>
    <n v="1233"/>
    <n v="896"/>
    <n v="273"/>
    <n v="63"/>
    <n v="8147"/>
    <n v="2265"/>
    <n v="0"/>
    <n v="242"/>
    <n v="2990"/>
    <n v="206"/>
    <n v="4313"/>
  </r>
  <r>
    <x v="1"/>
    <x v="11"/>
    <x v="57"/>
    <x v="16"/>
    <n v="206"/>
    <n v="5"/>
    <n v="4"/>
    <n v="0"/>
    <n v="0"/>
    <n v="114"/>
    <n v="15"/>
    <n v="26"/>
    <n v="3"/>
    <n v="3"/>
    <n v="3"/>
    <n v="0"/>
    <n v="0"/>
    <n v="404"/>
    <n v="278"/>
    <n v="41"/>
    <n v="28"/>
    <n v="2"/>
    <n v="1846"/>
    <n v="803"/>
    <n v="195"/>
    <n v="319"/>
    <n v="21"/>
    <n v="1331"/>
    <n v="571"/>
    <n v="124"/>
    <n v="250"/>
    <n v="15"/>
    <n v="402"/>
    <n v="136"/>
    <n v="18"/>
    <n v="81"/>
    <n v="12"/>
    <n v="82"/>
    <n v="57"/>
    <n v="15"/>
    <n v="2"/>
    <n v="0"/>
    <n v="0"/>
    <n v="0"/>
    <n v="0"/>
    <n v="0"/>
    <n v="0"/>
    <n v="0"/>
    <n v="0"/>
    <n v="0"/>
    <n v="0"/>
    <n v="0"/>
    <n v="0"/>
    <n v="0"/>
    <n v="0"/>
    <n v="0"/>
    <n v="0"/>
    <n v="0"/>
    <n v="5"/>
    <n v="0"/>
    <n v="154"/>
    <n v="3"/>
    <n v="324"/>
    <n v="1237"/>
    <n v="895"/>
    <n v="274"/>
    <n v="63"/>
    <n v="8150"/>
    <n v="2313"/>
    <n v="0"/>
    <n v="243"/>
    <n v="2979"/>
    <n v="212"/>
    <n v="4332"/>
  </r>
  <r>
    <x v="1"/>
    <x v="11"/>
    <x v="58"/>
    <x v="0"/>
    <n v="179"/>
    <n v="2"/>
    <n v="0"/>
    <n v="1"/>
    <n v="1"/>
    <n v="43"/>
    <n v="31"/>
    <n v="6"/>
    <n v="11"/>
    <n v="6"/>
    <n v="0"/>
    <n v="1"/>
    <n v="0"/>
    <n v="603"/>
    <n v="0"/>
    <n v="169"/>
    <n v="14"/>
    <n v="0"/>
    <n v="1691"/>
    <n v="0"/>
    <n v="54"/>
    <n v="201"/>
    <n v="13"/>
    <n v="1089"/>
    <n v="46"/>
    <n v="153"/>
    <n v="170"/>
    <n v="2"/>
    <n v="145"/>
    <n v="0"/>
    <n v="1"/>
    <n v="27"/>
    <n v="8"/>
    <n v="85"/>
    <n v="0"/>
    <n v="8"/>
    <n v="1"/>
    <n v="1"/>
    <n v="0"/>
    <n v="0"/>
    <n v="0"/>
    <n v="0"/>
    <n v="0"/>
    <n v="0"/>
    <n v="0"/>
    <n v="0"/>
    <n v="0"/>
    <n v="1"/>
    <n v="0"/>
    <n v="78"/>
    <n v="552"/>
    <n v="0"/>
    <n v="44"/>
    <n v="21"/>
    <m/>
    <m/>
    <m/>
    <m/>
    <m/>
    <m/>
    <m/>
    <m/>
    <m/>
    <m/>
    <m/>
    <m/>
    <m/>
    <m/>
    <m/>
    <m/>
  </r>
  <r>
    <x v="1"/>
    <x v="11"/>
    <x v="58"/>
    <x v="1"/>
    <n v="179"/>
    <n v="2"/>
    <n v="0"/>
    <n v="1"/>
    <n v="1"/>
    <n v="48"/>
    <n v="31"/>
    <n v="6"/>
    <n v="11"/>
    <n v="6"/>
    <n v="0"/>
    <n v="1"/>
    <n v="0"/>
    <n v="605"/>
    <n v="0"/>
    <n v="232"/>
    <n v="14"/>
    <n v="1"/>
    <n v="1695"/>
    <n v="0"/>
    <n v="83"/>
    <n v="197"/>
    <n v="13"/>
    <n v="1092"/>
    <n v="69"/>
    <n v="155"/>
    <n v="169"/>
    <n v="2"/>
    <n v="145"/>
    <n v="0"/>
    <n v="1"/>
    <n v="27"/>
    <n v="8"/>
    <n v="86"/>
    <n v="0"/>
    <n v="11"/>
    <n v="1"/>
    <n v="1"/>
    <n v="0"/>
    <n v="0"/>
    <n v="0"/>
    <n v="0"/>
    <n v="0"/>
    <n v="0"/>
    <n v="0"/>
    <n v="0"/>
    <n v="0"/>
    <n v="1"/>
    <n v="0"/>
    <n v="78"/>
    <n v="552"/>
    <n v="0"/>
    <n v="44"/>
    <n v="21"/>
    <m/>
    <m/>
    <m/>
    <m/>
    <m/>
    <m/>
    <m/>
    <m/>
    <m/>
    <m/>
    <m/>
    <m/>
    <m/>
    <m/>
    <m/>
    <m/>
  </r>
  <r>
    <x v="1"/>
    <x v="11"/>
    <x v="58"/>
    <x v="2"/>
    <n v="179"/>
    <n v="2"/>
    <n v="0"/>
    <n v="1"/>
    <n v="1"/>
    <n v="51"/>
    <n v="31"/>
    <n v="6"/>
    <n v="11"/>
    <n v="6"/>
    <n v="1"/>
    <n v="1"/>
    <n v="0"/>
    <n v="605"/>
    <n v="263"/>
    <n v="78"/>
    <n v="14"/>
    <n v="1"/>
    <n v="1693"/>
    <n v="110"/>
    <n v="556"/>
    <n v="182"/>
    <n v="14"/>
    <n v="1090"/>
    <n v="103"/>
    <n v="156"/>
    <n v="163"/>
    <n v="2"/>
    <n v="146"/>
    <n v="3"/>
    <n v="46"/>
    <n v="25"/>
    <n v="7"/>
    <n v="86"/>
    <n v="13"/>
    <n v="21"/>
    <n v="1"/>
    <n v="1"/>
    <n v="0"/>
    <n v="0"/>
    <n v="0"/>
    <n v="0"/>
    <n v="0"/>
    <n v="0"/>
    <n v="0"/>
    <n v="0"/>
    <n v="0"/>
    <n v="0"/>
    <n v="0"/>
    <n v="0"/>
    <n v="0"/>
    <n v="0"/>
    <n v="0"/>
    <n v="0"/>
    <n v="2"/>
    <n v="1"/>
    <n v="126"/>
    <n v="5"/>
    <n v="496"/>
    <n v="837"/>
    <n v="724"/>
    <n v="52"/>
    <n v="61"/>
    <m/>
    <m/>
    <m/>
    <m/>
    <m/>
    <m/>
    <m/>
  </r>
  <r>
    <x v="1"/>
    <x v="11"/>
    <x v="58"/>
    <x v="3"/>
    <n v="179"/>
    <n v="2"/>
    <n v="0"/>
    <n v="1"/>
    <n v="1"/>
    <n v="53"/>
    <n v="32"/>
    <n v="5"/>
    <n v="11"/>
    <n v="6"/>
    <n v="1"/>
    <n v="1"/>
    <n v="0"/>
    <n v="605"/>
    <n v="293"/>
    <n v="78"/>
    <n v="13"/>
    <n v="0"/>
    <n v="1689"/>
    <n v="142"/>
    <n v="553"/>
    <n v="179"/>
    <n v="14"/>
    <n v="1091"/>
    <n v="126"/>
    <n v="158"/>
    <n v="161"/>
    <n v="2"/>
    <n v="149"/>
    <n v="3"/>
    <n v="45"/>
    <n v="24"/>
    <n v="7"/>
    <n v="86"/>
    <n v="14"/>
    <n v="21"/>
    <n v="1"/>
    <n v="1"/>
    <n v="0"/>
    <n v="0"/>
    <n v="0"/>
    <n v="0"/>
    <n v="0"/>
    <n v="0"/>
    <n v="0"/>
    <n v="0"/>
    <n v="0"/>
    <n v="0"/>
    <n v="0"/>
    <n v="0"/>
    <n v="0"/>
    <n v="0"/>
    <n v="0"/>
    <n v="0"/>
    <n v="2"/>
    <n v="1"/>
    <n v="126"/>
    <n v="5"/>
    <n v="497"/>
    <n v="842"/>
    <n v="726"/>
    <n v="55"/>
    <n v="61"/>
    <m/>
    <m/>
    <m/>
    <m/>
    <m/>
    <m/>
    <m/>
  </r>
  <r>
    <x v="1"/>
    <x v="11"/>
    <x v="58"/>
    <x v="4"/>
    <n v="181"/>
    <n v="2"/>
    <n v="0"/>
    <n v="1"/>
    <n v="1"/>
    <n v="57"/>
    <n v="33"/>
    <n v="5"/>
    <n v="11"/>
    <n v="6"/>
    <n v="1"/>
    <n v="1"/>
    <n v="0"/>
    <n v="605"/>
    <n v="310"/>
    <n v="75"/>
    <n v="13"/>
    <n v="0"/>
    <n v="1689"/>
    <n v="176"/>
    <n v="551"/>
    <n v="168"/>
    <n v="14"/>
    <n v="1092"/>
    <n v="141"/>
    <n v="158"/>
    <n v="160"/>
    <n v="2"/>
    <n v="149"/>
    <n v="5"/>
    <n v="45"/>
    <n v="24"/>
    <n v="7"/>
    <n v="85"/>
    <n v="14"/>
    <n v="21"/>
    <n v="0"/>
    <n v="1"/>
    <n v="0"/>
    <n v="0"/>
    <n v="0"/>
    <n v="0"/>
    <n v="0"/>
    <n v="0"/>
    <n v="0"/>
    <n v="0"/>
    <n v="0"/>
    <n v="0"/>
    <n v="0"/>
    <n v="0"/>
    <n v="0"/>
    <n v="0"/>
    <n v="0"/>
    <n v="0"/>
    <n v="2"/>
    <n v="1"/>
    <n v="128"/>
    <n v="5"/>
    <n v="500"/>
    <n v="848"/>
    <n v="725"/>
    <n v="55"/>
    <n v="61"/>
    <m/>
    <m/>
    <m/>
    <m/>
    <m/>
    <m/>
    <m/>
  </r>
  <r>
    <x v="1"/>
    <x v="11"/>
    <x v="58"/>
    <x v="5"/>
    <n v="181"/>
    <n v="2"/>
    <n v="0"/>
    <n v="1"/>
    <n v="1"/>
    <n v="61"/>
    <n v="34"/>
    <n v="4"/>
    <n v="11"/>
    <n v="6"/>
    <n v="2"/>
    <n v="1"/>
    <n v="0"/>
    <n v="605"/>
    <n v="330"/>
    <n v="76"/>
    <n v="12"/>
    <n v="0"/>
    <n v="1689"/>
    <n v="240"/>
    <n v="552"/>
    <n v="160"/>
    <n v="14"/>
    <n v="1097"/>
    <n v="188"/>
    <n v="164"/>
    <n v="155"/>
    <n v="3"/>
    <n v="149"/>
    <n v="8"/>
    <n v="46"/>
    <n v="22"/>
    <n v="7"/>
    <n v="85"/>
    <n v="23"/>
    <n v="21"/>
    <n v="0"/>
    <n v="1"/>
    <n v="0"/>
    <n v="0"/>
    <n v="0"/>
    <n v="0"/>
    <n v="0"/>
    <n v="0"/>
    <n v="0"/>
    <n v="0"/>
    <n v="0"/>
    <n v="0"/>
    <n v="0"/>
    <n v="0"/>
    <n v="0"/>
    <n v="0"/>
    <n v="0"/>
    <n v="0"/>
    <n v="2"/>
    <n v="1"/>
    <n v="128"/>
    <n v="5"/>
    <n v="500"/>
    <n v="853"/>
    <n v="730"/>
    <n v="55"/>
    <n v="61"/>
    <m/>
    <m/>
    <m/>
    <m/>
    <m/>
    <m/>
    <m/>
  </r>
  <r>
    <x v="1"/>
    <x v="11"/>
    <x v="58"/>
    <x v="6"/>
    <n v="182"/>
    <n v="2"/>
    <n v="0"/>
    <n v="1"/>
    <n v="1"/>
    <n v="65"/>
    <n v="34"/>
    <n v="4"/>
    <n v="11"/>
    <n v="6"/>
    <n v="2"/>
    <n v="1"/>
    <n v="0"/>
    <n v="604"/>
    <n v="345"/>
    <n v="76"/>
    <n v="12"/>
    <n v="0"/>
    <n v="1692"/>
    <n v="279"/>
    <n v="556"/>
    <n v="153"/>
    <n v="14"/>
    <n v="1093"/>
    <n v="240"/>
    <n v="162"/>
    <n v="154"/>
    <n v="2"/>
    <n v="149"/>
    <n v="10"/>
    <n v="46"/>
    <n v="22"/>
    <n v="7"/>
    <n v="86"/>
    <n v="30"/>
    <n v="21"/>
    <n v="0"/>
    <n v="1"/>
    <n v="0"/>
    <n v="0"/>
    <n v="0"/>
    <n v="0"/>
    <n v="0"/>
    <n v="0"/>
    <n v="0"/>
    <n v="0"/>
    <n v="0"/>
    <n v="0"/>
    <n v="0"/>
    <n v="0"/>
    <n v="0"/>
    <n v="0"/>
    <n v="0"/>
    <n v="0"/>
    <n v="2"/>
    <n v="1"/>
    <n v="129"/>
    <n v="5"/>
    <n v="498"/>
    <n v="857"/>
    <n v="732"/>
    <n v="55"/>
    <n v="61"/>
    <m/>
    <m/>
    <m/>
    <m/>
    <m/>
    <m/>
    <m/>
  </r>
  <r>
    <x v="1"/>
    <x v="11"/>
    <x v="58"/>
    <x v="7"/>
    <n v="180"/>
    <n v="2"/>
    <n v="0"/>
    <n v="1"/>
    <n v="1"/>
    <n v="64"/>
    <n v="34"/>
    <n v="3"/>
    <n v="11"/>
    <n v="6"/>
    <n v="3"/>
    <n v="1"/>
    <n v="0"/>
    <n v="603"/>
    <n v="358"/>
    <n v="75"/>
    <n v="12"/>
    <n v="0"/>
    <n v="1695"/>
    <n v="318"/>
    <n v="553"/>
    <n v="151"/>
    <n v="13"/>
    <n v="1092"/>
    <n v="297"/>
    <n v="164"/>
    <n v="153"/>
    <n v="2"/>
    <n v="147"/>
    <n v="12"/>
    <n v="45"/>
    <n v="21"/>
    <n v="7"/>
    <n v="87"/>
    <n v="35"/>
    <n v="22"/>
    <n v="0"/>
    <n v="0"/>
    <n v="0"/>
    <n v="0"/>
    <n v="0"/>
    <n v="0"/>
    <n v="0"/>
    <n v="0"/>
    <n v="0"/>
    <n v="0"/>
    <n v="0"/>
    <n v="0"/>
    <n v="0"/>
    <n v="0"/>
    <n v="0"/>
    <n v="0"/>
    <n v="0"/>
    <n v="0"/>
    <n v="2"/>
    <n v="1"/>
    <n v="127"/>
    <n v="5"/>
    <n v="497"/>
    <n v="868"/>
    <n v="732"/>
    <n v="54"/>
    <n v="62"/>
    <m/>
    <m/>
    <m/>
    <m/>
    <m/>
    <m/>
    <m/>
  </r>
  <r>
    <x v="1"/>
    <x v="11"/>
    <x v="58"/>
    <x v="8"/>
    <n v="181"/>
    <n v="3"/>
    <n v="1"/>
    <n v="1"/>
    <n v="1"/>
    <n v="68"/>
    <n v="34"/>
    <n v="3"/>
    <n v="10"/>
    <n v="6"/>
    <n v="3"/>
    <n v="1"/>
    <n v="0"/>
    <n v="604"/>
    <n v="373"/>
    <n v="75"/>
    <n v="12"/>
    <n v="1"/>
    <n v="1700"/>
    <n v="360"/>
    <n v="557"/>
    <n v="148"/>
    <n v="14"/>
    <n v="1095"/>
    <n v="363"/>
    <n v="162"/>
    <n v="155"/>
    <n v="2"/>
    <n v="146"/>
    <n v="17"/>
    <n v="44"/>
    <n v="21"/>
    <n v="7"/>
    <n v="86"/>
    <n v="40"/>
    <n v="22"/>
    <n v="0"/>
    <n v="0"/>
    <n v="0"/>
    <n v="0"/>
    <n v="0"/>
    <n v="0"/>
    <n v="0"/>
    <n v="0"/>
    <n v="0"/>
    <n v="0"/>
    <n v="0"/>
    <n v="0"/>
    <n v="0"/>
    <n v="0"/>
    <n v="0"/>
    <n v="0"/>
    <n v="0"/>
    <n v="0"/>
    <n v="3"/>
    <n v="1"/>
    <n v="128"/>
    <n v="5"/>
    <n v="497"/>
    <n v="877"/>
    <n v="736"/>
    <n v="55"/>
    <n v="62"/>
    <n v="6893"/>
    <n v="677"/>
    <n v="0"/>
    <n v="1172"/>
    <n v="2279"/>
    <n v="397"/>
    <n v="2621"/>
  </r>
  <r>
    <x v="1"/>
    <x v="11"/>
    <x v="58"/>
    <x v="9"/>
    <n v="182"/>
    <n v="3"/>
    <n v="1"/>
    <n v="1"/>
    <n v="1"/>
    <n v="71"/>
    <n v="34"/>
    <n v="3"/>
    <n v="11"/>
    <n v="6"/>
    <n v="5"/>
    <n v="1"/>
    <n v="0"/>
    <n v="605"/>
    <n v="388"/>
    <n v="76"/>
    <n v="12"/>
    <n v="0"/>
    <n v="1689"/>
    <n v="412"/>
    <n v="543"/>
    <n v="147"/>
    <n v="14"/>
    <n v="1097"/>
    <n v="423"/>
    <n v="156"/>
    <n v="153"/>
    <n v="5"/>
    <n v="145"/>
    <n v="21"/>
    <n v="44"/>
    <n v="21"/>
    <n v="7"/>
    <n v="85"/>
    <n v="42"/>
    <n v="22"/>
    <n v="0"/>
    <n v="0"/>
    <n v="0"/>
    <n v="0"/>
    <n v="0"/>
    <n v="0"/>
    <n v="0"/>
    <n v="0"/>
    <n v="0"/>
    <n v="0"/>
    <n v="0"/>
    <n v="0"/>
    <n v="0"/>
    <n v="0"/>
    <n v="0"/>
    <n v="0"/>
    <n v="0"/>
    <n v="0"/>
    <n v="3"/>
    <n v="1"/>
    <n v="128"/>
    <n v="5"/>
    <n v="498"/>
    <n v="880"/>
    <n v="740"/>
    <n v="56"/>
    <n v="61"/>
    <n v="6924"/>
    <n v="900"/>
    <n v="0"/>
    <n v="1157"/>
    <n v="2260"/>
    <n v="413"/>
    <n v="2663"/>
  </r>
  <r>
    <x v="1"/>
    <x v="11"/>
    <x v="58"/>
    <x v="10"/>
    <n v="181"/>
    <n v="3"/>
    <n v="1"/>
    <n v="1"/>
    <n v="1"/>
    <n v="72"/>
    <n v="34"/>
    <n v="3"/>
    <n v="11"/>
    <n v="6"/>
    <n v="5"/>
    <n v="1"/>
    <n v="0"/>
    <n v="603"/>
    <n v="393"/>
    <n v="75"/>
    <n v="12"/>
    <n v="0"/>
    <n v="1694"/>
    <n v="429"/>
    <n v="544"/>
    <n v="146"/>
    <n v="14"/>
    <n v="1096"/>
    <n v="438"/>
    <n v="156"/>
    <n v="154"/>
    <n v="3"/>
    <n v="147"/>
    <n v="22"/>
    <n v="44"/>
    <n v="22"/>
    <n v="7"/>
    <n v="85"/>
    <n v="47"/>
    <n v="22"/>
    <n v="0"/>
    <n v="0"/>
    <n v="0"/>
    <n v="0"/>
    <n v="0"/>
    <n v="0"/>
    <n v="0"/>
    <n v="0"/>
    <n v="0"/>
    <n v="0"/>
    <n v="0"/>
    <n v="0"/>
    <n v="0"/>
    <n v="0"/>
    <n v="0"/>
    <n v="0"/>
    <n v="0"/>
    <n v="0"/>
    <n v="3"/>
    <n v="1"/>
    <n v="127"/>
    <n v="5"/>
    <n v="497"/>
    <n v="886"/>
    <n v="740"/>
    <n v="56"/>
    <n v="61"/>
    <n v="6914"/>
    <n v="966"/>
    <n v="0"/>
    <n v="1160"/>
    <n v="2247"/>
    <n v="411"/>
    <n v="2677"/>
  </r>
  <r>
    <x v="1"/>
    <x v="11"/>
    <x v="58"/>
    <x v="11"/>
    <n v="180"/>
    <n v="2"/>
    <n v="1"/>
    <n v="1"/>
    <n v="1"/>
    <n v="75"/>
    <n v="34"/>
    <n v="3"/>
    <n v="11"/>
    <n v="6"/>
    <n v="5"/>
    <n v="1"/>
    <n v="0"/>
    <n v="601"/>
    <n v="400"/>
    <n v="75"/>
    <n v="12"/>
    <n v="0"/>
    <n v="1688"/>
    <n v="446"/>
    <n v="538"/>
    <n v="143"/>
    <n v="14"/>
    <n v="1101"/>
    <n v="451"/>
    <n v="156"/>
    <n v="152"/>
    <n v="4"/>
    <n v="148"/>
    <n v="24"/>
    <n v="44"/>
    <n v="22"/>
    <n v="7"/>
    <n v="85"/>
    <n v="48"/>
    <n v="22"/>
    <n v="0"/>
    <n v="0"/>
    <n v="0"/>
    <n v="0"/>
    <n v="0"/>
    <n v="0"/>
    <n v="0"/>
    <n v="0"/>
    <n v="0"/>
    <n v="0"/>
    <n v="0"/>
    <n v="0"/>
    <n v="0"/>
    <n v="0"/>
    <n v="0"/>
    <n v="0"/>
    <n v="0"/>
    <n v="0"/>
    <n v="2"/>
    <n v="1"/>
    <n v="126"/>
    <n v="5"/>
    <n v="495"/>
    <n v="890"/>
    <n v="744"/>
    <n v="58"/>
    <n v="61"/>
    <n v="6931"/>
    <n v="1023"/>
    <n v="0"/>
    <n v="1176"/>
    <n v="2231"/>
    <n v="408"/>
    <n v="2699"/>
  </r>
  <r>
    <x v="1"/>
    <x v="11"/>
    <x v="58"/>
    <x v="12"/>
    <n v="180"/>
    <n v="2"/>
    <n v="1"/>
    <n v="1"/>
    <n v="1"/>
    <n v="81"/>
    <n v="34"/>
    <n v="3"/>
    <n v="11"/>
    <n v="6"/>
    <n v="5"/>
    <n v="1"/>
    <n v="0"/>
    <n v="605"/>
    <n v="413"/>
    <n v="75"/>
    <n v="12"/>
    <n v="0"/>
    <n v="1683"/>
    <n v="461"/>
    <n v="530"/>
    <n v="144"/>
    <n v="15"/>
    <n v="1099"/>
    <n v="459"/>
    <n v="156"/>
    <n v="150"/>
    <n v="3"/>
    <n v="150"/>
    <n v="24"/>
    <n v="44"/>
    <n v="21"/>
    <n v="7"/>
    <n v="86"/>
    <n v="49"/>
    <n v="22"/>
    <n v="0"/>
    <n v="0"/>
    <n v="0"/>
    <n v="0"/>
    <n v="0"/>
    <n v="0"/>
    <n v="0"/>
    <n v="0"/>
    <n v="0"/>
    <n v="0"/>
    <n v="0"/>
    <n v="0"/>
    <n v="0"/>
    <n v="0"/>
    <n v="0"/>
    <n v="0"/>
    <n v="0"/>
    <n v="0"/>
    <n v="2"/>
    <n v="1"/>
    <n v="128"/>
    <n v="5"/>
    <n v="500"/>
    <n v="894"/>
    <n v="746"/>
    <n v="60"/>
    <n v="62"/>
    <n v="6941"/>
    <n v="1076"/>
    <n v="0"/>
    <n v="1183"/>
    <n v="2201"/>
    <n v="410"/>
    <n v="2728"/>
  </r>
  <r>
    <x v="1"/>
    <x v="11"/>
    <x v="58"/>
    <x v="13"/>
    <n v="184"/>
    <n v="2"/>
    <n v="1"/>
    <n v="1"/>
    <n v="1"/>
    <n v="83"/>
    <n v="34"/>
    <n v="3"/>
    <n v="11"/>
    <n v="6"/>
    <n v="5"/>
    <n v="1"/>
    <n v="0"/>
    <n v="605"/>
    <n v="415"/>
    <n v="76"/>
    <n v="12"/>
    <n v="0"/>
    <n v="1686"/>
    <n v="464"/>
    <n v="530"/>
    <n v="146"/>
    <n v="14"/>
    <n v="1098"/>
    <n v="466"/>
    <n v="157"/>
    <n v="150"/>
    <n v="4"/>
    <n v="152"/>
    <n v="25"/>
    <n v="45"/>
    <n v="20"/>
    <n v="7"/>
    <n v="86"/>
    <n v="49"/>
    <n v="22"/>
    <n v="0"/>
    <n v="0"/>
    <n v="0"/>
    <n v="0"/>
    <n v="0"/>
    <n v="0"/>
    <n v="0"/>
    <n v="0"/>
    <n v="0"/>
    <n v="0"/>
    <n v="0"/>
    <n v="0"/>
    <n v="0"/>
    <n v="0"/>
    <n v="0"/>
    <n v="0"/>
    <n v="0"/>
    <n v="0"/>
    <n v="2"/>
    <n v="1"/>
    <n v="132"/>
    <n v="5"/>
    <n v="499"/>
    <n v="901"/>
    <n v="742"/>
    <n v="61"/>
    <n v="62"/>
    <n v="6945"/>
    <n v="1102"/>
    <n v="0"/>
    <n v="1217"/>
    <n v="2162"/>
    <n v="413"/>
    <n v="2735"/>
  </r>
  <r>
    <x v="1"/>
    <x v="11"/>
    <x v="58"/>
    <x v="14"/>
    <n v="184"/>
    <n v="2"/>
    <n v="1"/>
    <n v="1"/>
    <n v="1"/>
    <n v="84"/>
    <n v="35"/>
    <n v="3"/>
    <n v="10"/>
    <n v="6"/>
    <n v="5"/>
    <n v="1"/>
    <n v="0"/>
    <n v="602"/>
    <n v="416"/>
    <n v="76"/>
    <n v="12"/>
    <n v="0"/>
    <n v="1691"/>
    <n v="471"/>
    <n v="534"/>
    <n v="141"/>
    <n v="14"/>
    <n v="1094"/>
    <n v="475"/>
    <n v="155"/>
    <n v="151"/>
    <n v="3"/>
    <n v="153"/>
    <n v="25"/>
    <n v="46"/>
    <n v="20"/>
    <n v="7"/>
    <n v="87"/>
    <n v="50"/>
    <n v="22"/>
    <n v="0"/>
    <n v="0"/>
    <n v="0"/>
    <n v="0"/>
    <n v="0"/>
    <n v="0"/>
    <n v="0"/>
    <n v="0"/>
    <n v="0"/>
    <n v="0"/>
    <n v="0"/>
    <n v="0"/>
    <n v="0"/>
    <n v="0"/>
    <n v="0"/>
    <n v="0"/>
    <n v="0"/>
    <n v="0"/>
    <n v="2"/>
    <n v="1"/>
    <n v="132"/>
    <n v="5"/>
    <n v="496"/>
    <n v="911"/>
    <n v="740"/>
    <n v="62"/>
    <n v="63"/>
    <n v="6937"/>
    <n v="1132"/>
    <n v="0"/>
    <n v="1221"/>
    <n v="2136"/>
    <n v="413"/>
    <n v="2745"/>
  </r>
  <r>
    <x v="1"/>
    <x v="11"/>
    <x v="58"/>
    <x v="15"/>
    <n v="184"/>
    <n v="3"/>
    <n v="2"/>
    <n v="1"/>
    <n v="1"/>
    <n v="85"/>
    <n v="35"/>
    <n v="3"/>
    <n v="10"/>
    <n v="5"/>
    <n v="4"/>
    <n v="1"/>
    <n v="0"/>
    <n v="604"/>
    <n v="420"/>
    <n v="76"/>
    <n v="12"/>
    <n v="0"/>
    <n v="1685"/>
    <n v="485"/>
    <n v="532"/>
    <n v="136"/>
    <n v="14"/>
    <n v="1095"/>
    <n v="479"/>
    <n v="158"/>
    <n v="150"/>
    <n v="3"/>
    <n v="156"/>
    <n v="27"/>
    <n v="47"/>
    <n v="20"/>
    <n v="7"/>
    <n v="86"/>
    <n v="49"/>
    <n v="22"/>
    <n v="0"/>
    <n v="0"/>
    <n v="0"/>
    <n v="0"/>
    <n v="0"/>
    <n v="0"/>
    <n v="0"/>
    <n v="0"/>
    <n v="0"/>
    <n v="0"/>
    <n v="0"/>
    <n v="0"/>
    <n v="0"/>
    <n v="0"/>
    <n v="0"/>
    <n v="0"/>
    <n v="0"/>
    <n v="0"/>
    <n v="3"/>
    <n v="1"/>
    <n v="132"/>
    <n v="4"/>
    <n v="500"/>
    <n v="915"/>
    <n v="741"/>
    <n v="65"/>
    <n v="62"/>
    <n v="6953"/>
    <n v="1154"/>
    <n v="0"/>
    <n v="1237"/>
    <n v="2126"/>
    <n v="414"/>
    <n v="2773"/>
  </r>
  <r>
    <x v="1"/>
    <x v="11"/>
    <x v="58"/>
    <x v="16"/>
    <n v="184"/>
    <n v="3"/>
    <n v="2"/>
    <n v="1"/>
    <n v="1"/>
    <n v="87"/>
    <n v="35"/>
    <n v="3"/>
    <n v="10"/>
    <n v="5"/>
    <n v="4"/>
    <n v="1"/>
    <n v="0"/>
    <n v="603"/>
    <n v="420"/>
    <n v="76"/>
    <n v="12"/>
    <n v="0"/>
    <n v="1685"/>
    <n v="489"/>
    <n v="531"/>
    <n v="138"/>
    <n v="14"/>
    <n v="1099"/>
    <n v="481"/>
    <n v="162"/>
    <n v="150"/>
    <n v="3"/>
    <n v="154"/>
    <n v="27"/>
    <n v="46"/>
    <n v="19"/>
    <n v="7"/>
    <n v="85"/>
    <n v="49"/>
    <n v="22"/>
    <n v="0"/>
    <n v="0"/>
    <n v="0"/>
    <n v="0"/>
    <n v="0"/>
    <n v="0"/>
    <n v="0"/>
    <n v="0"/>
    <n v="0"/>
    <n v="0"/>
    <n v="0"/>
    <n v="0"/>
    <n v="0"/>
    <n v="0"/>
    <n v="0"/>
    <n v="0"/>
    <n v="0"/>
    <n v="0"/>
    <n v="3"/>
    <n v="1"/>
    <n v="132"/>
    <n v="4"/>
    <n v="499"/>
    <n v="916"/>
    <n v="744"/>
    <n v="67"/>
    <n v="61"/>
    <n v="6963"/>
    <n v="1167"/>
    <n v="0"/>
    <n v="1252"/>
    <n v="2111"/>
    <n v="421"/>
    <n v="2790"/>
  </r>
  <r>
    <x v="1"/>
    <x v="6"/>
    <x v="59"/>
    <x v="0"/>
    <n v="128"/>
    <n v="7"/>
    <n v="0"/>
    <n v="0"/>
    <n v="0"/>
    <n v="55"/>
    <n v="9"/>
    <n v="7"/>
    <n v="1"/>
    <n v="0"/>
    <n v="0"/>
    <n v="0"/>
    <n v="0"/>
    <n v="340"/>
    <n v="0"/>
    <n v="188"/>
    <n v="1"/>
    <n v="0"/>
    <n v="1171"/>
    <n v="0"/>
    <n v="108"/>
    <n v="120"/>
    <n v="6"/>
    <n v="1055"/>
    <n v="90"/>
    <n v="90"/>
    <n v="46"/>
    <n v="0"/>
    <n v="219"/>
    <n v="0"/>
    <n v="5"/>
    <n v="21"/>
    <n v="2"/>
    <n v="52"/>
    <n v="0"/>
    <n v="6"/>
    <n v="1"/>
    <n v="0"/>
    <n v="0"/>
    <n v="0"/>
    <n v="0"/>
    <n v="0"/>
    <n v="0"/>
    <n v="0"/>
    <n v="0"/>
    <n v="0"/>
    <n v="0"/>
    <n v="0"/>
    <n v="0"/>
    <n v="27"/>
    <n v="91"/>
    <n v="0"/>
    <n v="7"/>
    <n v="6"/>
    <m/>
    <m/>
    <m/>
    <m/>
    <m/>
    <m/>
    <m/>
    <m/>
    <m/>
    <m/>
    <m/>
    <m/>
    <m/>
    <m/>
    <m/>
    <m/>
  </r>
  <r>
    <x v="1"/>
    <x v="6"/>
    <x v="59"/>
    <x v="1"/>
    <n v="129"/>
    <n v="7"/>
    <n v="0"/>
    <n v="0"/>
    <n v="0"/>
    <n v="60"/>
    <n v="9"/>
    <n v="7"/>
    <n v="1"/>
    <n v="0"/>
    <n v="0"/>
    <n v="0"/>
    <n v="0"/>
    <n v="343"/>
    <n v="0"/>
    <n v="219"/>
    <n v="1"/>
    <n v="0"/>
    <n v="1169"/>
    <n v="0"/>
    <n v="170"/>
    <n v="118"/>
    <n v="6"/>
    <n v="1051"/>
    <n v="123"/>
    <n v="89"/>
    <n v="45"/>
    <n v="0"/>
    <n v="221"/>
    <n v="1"/>
    <n v="5"/>
    <n v="19"/>
    <n v="3"/>
    <n v="53"/>
    <n v="0"/>
    <n v="7"/>
    <n v="1"/>
    <n v="0"/>
    <n v="0"/>
    <n v="0"/>
    <n v="0"/>
    <n v="0"/>
    <n v="0"/>
    <n v="0"/>
    <n v="0"/>
    <n v="0"/>
    <n v="0"/>
    <n v="0"/>
    <n v="0"/>
    <n v="27"/>
    <n v="90"/>
    <n v="0"/>
    <n v="7"/>
    <n v="6"/>
    <m/>
    <m/>
    <m/>
    <m/>
    <m/>
    <m/>
    <m/>
    <m/>
    <m/>
    <m/>
    <m/>
    <m/>
    <m/>
    <m/>
    <m/>
    <m/>
  </r>
  <r>
    <x v="1"/>
    <x v="6"/>
    <x v="59"/>
    <x v="2"/>
    <n v="129"/>
    <n v="7"/>
    <n v="0"/>
    <n v="0"/>
    <n v="0"/>
    <n v="66"/>
    <n v="9"/>
    <n v="7"/>
    <n v="1"/>
    <n v="0"/>
    <n v="0"/>
    <n v="0"/>
    <n v="0"/>
    <n v="345"/>
    <n v="240"/>
    <n v="28"/>
    <n v="1"/>
    <n v="0"/>
    <n v="1168"/>
    <n v="236"/>
    <n v="89"/>
    <n v="118"/>
    <n v="7"/>
    <n v="1052"/>
    <n v="159"/>
    <n v="89"/>
    <n v="45"/>
    <n v="0"/>
    <n v="221"/>
    <n v="11"/>
    <n v="7"/>
    <n v="19"/>
    <n v="3"/>
    <n v="53"/>
    <n v="8"/>
    <n v="6"/>
    <n v="1"/>
    <n v="0"/>
    <n v="0"/>
    <n v="0"/>
    <n v="0"/>
    <n v="0"/>
    <n v="0"/>
    <n v="0"/>
    <n v="0"/>
    <n v="0"/>
    <n v="0"/>
    <n v="0"/>
    <n v="0"/>
    <n v="0"/>
    <n v="0"/>
    <n v="0"/>
    <n v="1"/>
    <n v="0"/>
    <n v="6"/>
    <n v="0"/>
    <n v="109"/>
    <n v="0"/>
    <n v="314"/>
    <n v="908"/>
    <n v="898"/>
    <n v="182"/>
    <n v="44"/>
    <m/>
    <m/>
    <m/>
    <m/>
    <m/>
    <m/>
    <m/>
  </r>
  <r>
    <x v="1"/>
    <x v="6"/>
    <x v="59"/>
    <x v="3"/>
    <n v="129"/>
    <n v="6"/>
    <n v="0"/>
    <n v="0"/>
    <n v="0"/>
    <n v="68"/>
    <n v="9"/>
    <n v="8"/>
    <n v="1"/>
    <n v="0"/>
    <n v="0"/>
    <n v="0"/>
    <n v="0"/>
    <n v="347"/>
    <n v="248"/>
    <n v="28"/>
    <n v="1"/>
    <n v="1"/>
    <n v="1164"/>
    <n v="331"/>
    <n v="89"/>
    <n v="116"/>
    <n v="6"/>
    <n v="1053"/>
    <n v="203"/>
    <n v="88"/>
    <n v="45"/>
    <n v="1"/>
    <n v="225"/>
    <n v="30"/>
    <n v="7"/>
    <n v="20"/>
    <n v="2"/>
    <n v="52"/>
    <n v="9"/>
    <n v="6"/>
    <n v="1"/>
    <n v="0"/>
    <n v="0"/>
    <n v="0"/>
    <n v="0"/>
    <n v="0"/>
    <n v="0"/>
    <n v="0"/>
    <n v="0"/>
    <n v="0"/>
    <n v="0"/>
    <n v="0"/>
    <n v="0"/>
    <n v="0"/>
    <n v="0"/>
    <n v="0"/>
    <n v="1"/>
    <n v="0"/>
    <n v="5"/>
    <n v="0"/>
    <n v="108"/>
    <n v="0"/>
    <n v="315"/>
    <n v="908"/>
    <n v="897"/>
    <n v="185"/>
    <n v="43"/>
    <m/>
    <m/>
    <m/>
    <m/>
    <m/>
    <m/>
    <m/>
  </r>
  <r>
    <x v="1"/>
    <x v="6"/>
    <x v="59"/>
    <x v="4"/>
    <n v="129"/>
    <n v="6"/>
    <n v="0"/>
    <n v="0"/>
    <n v="0"/>
    <n v="70"/>
    <n v="9"/>
    <n v="8"/>
    <n v="1"/>
    <n v="0"/>
    <n v="0"/>
    <n v="0"/>
    <n v="0"/>
    <n v="348"/>
    <n v="258"/>
    <n v="28"/>
    <n v="2"/>
    <n v="0"/>
    <n v="1159"/>
    <n v="374"/>
    <n v="86"/>
    <n v="115"/>
    <n v="6"/>
    <n v="1056"/>
    <n v="254"/>
    <n v="88"/>
    <n v="45"/>
    <n v="1"/>
    <n v="226"/>
    <n v="51"/>
    <n v="7"/>
    <n v="19"/>
    <n v="2"/>
    <n v="52"/>
    <n v="9"/>
    <n v="6"/>
    <n v="1"/>
    <n v="0"/>
    <n v="0"/>
    <n v="0"/>
    <n v="0"/>
    <n v="0"/>
    <n v="0"/>
    <n v="0"/>
    <n v="0"/>
    <n v="0"/>
    <n v="0"/>
    <n v="0"/>
    <n v="0"/>
    <n v="0"/>
    <n v="0"/>
    <n v="0"/>
    <n v="1"/>
    <n v="0"/>
    <n v="5"/>
    <n v="0"/>
    <n v="108"/>
    <n v="0"/>
    <n v="316"/>
    <n v="908"/>
    <n v="898"/>
    <n v="187"/>
    <n v="43"/>
    <m/>
    <m/>
    <m/>
    <m/>
    <m/>
    <m/>
    <m/>
  </r>
  <r>
    <x v="1"/>
    <x v="6"/>
    <x v="59"/>
    <x v="5"/>
    <n v="128"/>
    <n v="6"/>
    <n v="0"/>
    <n v="0"/>
    <n v="0"/>
    <n v="74"/>
    <n v="9"/>
    <n v="8"/>
    <n v="1"/>
    <n v="0"/>
    <n v="0"/>
    <n v="0"/>
    <n v="0"/>
    <n v="349"/>
    <n v="266"/>
    <n v="28"/>
    <n v="2"/>
    <n v="0"/>
    <n v="1159"/>
    <n v="447"/>
    <n v="87"/>
    <n v="114"/>
    <n v="4"/>
    <n v="1056"/>
    <n v="374"/>
    <n v="87"/>
    <n v="45"/>
    <n v="1"/>
    <n v="224"/>
    <n v="65"/>
    <n v="7"/>
    <n v="19"/>
    <n v="2"/>
    <n v="52"/>
    <n v="13"/>
    <n v="6"/>
    <n v="1"/>
    <n v="0"/>
    <n v="0"/>
    <n v="0"/>
    <n v="0"/>
    <n v="0"/>
    <n v="0"/>
    <n v="0"/>
    <n v="0"/>
    <n v="0"/>
    <n v="0"/>
    <n v="0"/>
    <n v="0"/>
    <n v="0"/>
    <n v="0"/>
    <n v="0"/>
    <n v="1"/>
    <n v="0"/>
    <n v="5"/>
    <n v="0"/>
    <n v="107"/>
    <n v="0"/>
    <n v="318"/>
    <n v="910"/>
    <n v="900"/>
    <n v="185"/>
    <n v="43"/>
    <m/>
    <m/>
    <m/>
    <m/>
    <m/>
    <m/>
    <m/>
  </r>
  <r>
    <x v="1"/>
    <x v="6"/>
    <x v="59"/>
    <x v="6"/>
    <n v="126"/>
    <n v="5"/>
    <n v="0"/>
    <n v="0"/>
    <n v="0"/>
    <n v="75"/>
    <n v="9"/>
    <n v="8"/>
    <n v="1"/>
    <n v="0"/>
    <n v="0"/>
    <n v="0"/>
    <n v="0"/>
    <n v="350"/>
    <n v="270"/>
    <n v="28"/>
    <n v="2"/>
    <n v="0"/>
    <n v="1159"/>
    <n v="482"/>
    <n v="85"/>
    <n v="112"/>
    <n v="5"/>
    <n v="1046"/>
    <n v="514"/>
    <n v="83"/>
    <n v="43"/>
    <n v="1"/>
    <n v="224"/>
    <n v="77"/>
    <n v="6"/>
    <n v="19"/>
    <n v="1"/>
    <n v="52"/>
    <n v="15"/>
    <n v="6"/>
    <n v="1"/>
    <n v="0"/>
    <n v="0"/>
    <n v="0"/>
    <n v="0"/>
    <n v="0"/>
    <n v="0"/>
    <n v="0"/>
    <n v="0"/>
    <n v="0"/>
    <n v="0"/>
    <n v="0"/>
    <n v="0"/>
    <n v="0"/>
    <n v="0"/>
    <n v="0"/>
    <n v="1"/>
    <n v="0"/>
    <n v="4"/>
    <n v="0"/>
    <n v="105"/>
    <n v="0"/>
    <n v="319"/>
    <n v="914"/>
    <n v="897"/>
    <n v="187"/>
    <n v="43"/>
    <m/>
    <m/>
    <m/>
    <m/>
    <m/>
    <m/>
    <m/>
  </r>
  <r>
    <x v="1"/>
    <x v="6"/>
    <x v="59"/>
    <x v="7"/>
    <n v="128"/>
    <n v="5"/>
    <n v="2"/>
    <n v="0"/>
    <n v="0"/>
    <n v="81"/>
    <n v="9"/>
    <n v="8"/>
    <n v="1"/>
    <n v="0"/>
    <n v="0"/>
    <n v="0"/>
    <n v="0"/>
    <n v="353"/>
    <n v="275"/>
    <n v="28"/>
    <n v="2"/>
    <n v="2"/>
    <n v="1154"/>
    <n v="524"/>
    <n v="85"/>
    <n v="107"/>
    <n v="5"/>
    <n v="1049"/>
    <n v="624"/>
    <n v="83"/>
    <n v="41"/>
    <n v="3"/>
    <n v="226"/>
    <n v="94"/>
    <n v="6"/>
    <n v="19"/>
    <n v="1"/>
    <n v="52"/>
    <n v="27"/>
    <n v="6"/>
    <n v="1"/>
    <n v="0"/>
    <n v="0"/>
    <n v="0"/>
    <n v="0"/>
    <n v="0"/>
    <n v="0"/>
    <n v="0"/>
    <n v="0"/>
    <n v="0"/>
    <n v="0"/>
    <n v="0"/>
    <n v="0"/>
    <n v="0"/>
    <n v="0"/>
    <n v="0"/>
    <n v="1"/>
    <n v="0"/>
    <n v="4"/>
    <n v="0"/>
    <n v="107"/>
    <n v="0"/>
    <n v="320"/>
    <n v="913"/>
    <n v="900"/>
    <n v="188"/>
    <n v="43"/>
    <m/>
    <m/>
    <m/>
    <m/>
    <m/>
    <m/>
    <m/>
  </r>
  <r>
    <x v="1"/>
    <x v="6"/>
    <x v="59"/>
    <x v="8"/>
    <n v="128"/>
    <n v="5"/>
    <n v="3"/>
    <n v="0"/>
    <n v="0"/>
    <n v="91"/>
    <n v="9"/>
    <n v="8"/>
    <n v="1"/>
    <n v="0"/>
    <n v="0"/>
    <n v="0"/>
    <n v="0"/>
    <n v="352"/>
    <n v="283"/>
    <n v="27"/>
    <n v="2"/>
    <n v="0"/>
    <n v="1151"/>
    <n v="591"/>
    <n v="84"/>
    <n v="106"/>
    <n v="5"/>
    <n v="1050"/>
    <n v="698"/>
    <n v="83"/>
    <n v="40"/>
    <n v="0"/>
    <n v="229"/>
    <n v="112"/>
    <n v="6"/>
    <n v="19"/>
    <n v="1"/>
    <n v="52"/>
    <n v="37"/>
    <n v="6"/>
    <n v="1"/>
    <n v="0"/>
    <n v="0"/>
    <n v="0"/>
    <n v="0"/>
    <n v="0"/>
    <n v="0"/>
    <n v="0"/>
    <n v="0"/>
    <n v="0"/>
    <n v="0"/>
    <n v="0"/>
    <n v="0"/>
    <n v="0"/>
    <n v="0"/>
    <n v="0"/>
    <n v="1"/>
    <n v="0"/>
    <n v="4"/>
    <n v="0"/>
    <n v="107"/>
    <n v="0"/>
    <n v="321"/>
    <n v="915"/>
    <n v="903"/>
    <n v="193"/>
    <n v="44"/>
    <n v="5449"/>
    <n v="1896"/>
    <n v="1"/>
    <n v="261"/>
    <n v="941"/>
    <n v="54"/>
    <n v="4018"/>
  </r>
  <r>
    <x v="1"/>
    <x v="6"/>
    <x v="59"/>
    <x v="9"/>
    <n v="128"/>
    <n v="5"/>
    <n v="3"/>
    <n v="0"/>
    <n v="0"/>
    <n v="93"/>
    <n v="9"/>
    <n v="8"/>
    <n v="1"/>
    <n v="0"/>
    <n v="0"/>
    <n v="0"/>
    <n v="0"/>
    <n v="353"/>
    <n v="286"/>
    <n v="27"/>
    <n v="2"/>
    <n v="0"/>
    <n v="1145"/>
    <n v="654"/>
    <n v="83"/>
    <n v="106"/>
    <n v="5"/>
    <n v="1053"/>
    <n v="729"/>
    <n v="83"/>
    <n v="40"/>
    <n v="1"/>
    <n v="232"/>
    <n v="134"/>
    <n v="6"/>
    <n v="19"/>
    <n v="1"/>
    <n v="52"/>
    <n v="38"/>
    <n v="6"/>
    <n v="1"/>
    <n v="0"/>
    <n v="0"/>
    <n v="0"/>
    <n v="0"/>
    <n v="0"/>
    <n v="0"/>
    <n v="0"/>
    <n v="0"/>
    <n v="0"/>
    <n v="0"/>
    <n v="0"/>
    <n v="0"/>
    <n v="0"/>
    <n v="0"/>
    <n v="0"/>
    <n v="1"/>
    <n v="0"/>
    <n v="4"/>
    <n v="0"/>
    <n v="107"/>
    <n v="0"/>
    <n v="322"/>
    <n v="914"/>
    <n v="906"/>
    <n v="198"/>
    <n v="45"/>
    <n v="5443"/>
    <n v="2468"/>
    <n v="1"/>
    <n v="262"/>
    <n v="932"/>
    <n v="55"/>
    <n v="4021"/>
  </r>
  <r>
    <x v="1"/>
    <x v="6"/>
    <x v="59"/>
    <x v="10"/>
    <n v="128"/>
    <n v="5"/>
    <n v="3"/>
    <n v="0"/>
    <n v="0"/>
    <n v="94"/>
    <n v="9"/>
    <n v="8"/>
    <n v="1"/>
    <n v="0"/>
    <n v="0"/>
    <n v="0"/>
    <n v="0"/>
    <n v="353"/>
    <n v="286"/>
    <n v="27"/>
    <n v="2"/>
    <n v="0"/>
    <n v="1147"/>
    <n v="662"/>
    <n v="83"/>
    <n v="105"/>
    <n v="6"/>
    <n v="1054"/>
    <n v="740"/>
    <n v="83"/>
    <n v="40"/>
    <n v="1"/>
    <n v="232"/>
    <n v="139"/>
    <n v="6"/>
    <n v="18"/>
    <n v="1"/>
    <n v="50"/>
    <n v="40"/>
    <n v="6"/>
    <n v="1"/>
    <n v="0"/>
    <n v="0"/>
    <n v="0"/>
    <n v="0"/>
    <n v="0"/>
    <n v="0"/>
    <n v="0"/>
    <n v="0"/>
    <n v="0"/>
    <n v="0"/>
    <n v="0"/>
    <n v="0"/>
    <n v="0"/>
    <n v="0"/>
    <n v="0"/>
    <n v="1"/>
    <n v="0"/>
    <n v="4"/>
    <n v="0"/>
    <n v="107"/>
    <n v="0"/>
    <n v="322"/>
    <n v="917"/>
    <n v="908"/>
    <n v="199"/>
    <n v="43"/>
    <n v="5435"/>
    <n v="2594"/>
    <n v="1"/>
    <n v="262"/>
    <n v="925"/>
    <n v="56"/>
    <n v="4021"/>
  </r>
  <r>
    <x v="1"/>
    <x v="6"/>
    <x v="59"/>
    <x v="11"/>
    <n v="128"/>
    <n v="5"/>
    <n v="3"/>
    <n v="0"/>
    <n v="0"/>
    <n v="94"/>
    <n v="9"/>
    <n v="8"/>
    <n v="1"/>
    <n v="0"/>
    <n v="0"/>
    <n v="0"/>
    <n v="0"/>
    <n v="353"/>
    <n v="287"/>
    <n v="27"/>
    <n v="2"/>
    <n v="0"/>
    <n v="1150"/>
    <n v="693"/>
    <n v="83"/>
    <n v="105"/>
    <n v="7"/>
    <n v="1055"/>
    <n v="757"/>
    <n v="83"/>
    <n v="39"/>
    <n v="1"/>
    <n v="230"/>
    <n v="141"/>
    <n v="5"/>
    <n v="18"/>
    <n v="1"/>
    <n v="51"/>
    <n v="41"/>
    <n v="6"/>
    <n v="1"/>
    <n v="0"/>
    <n v="0"/>
    <n v="0"/>
    <n v="0"/>
    <n v="0"/>
    <n v="0"/>
    <n v="0"/>
    <n v="0"/>
    <n v="0"/>
    <n v="0"/>
    <n v="0"/>
    <n v="0"/>
    <n v="0"/>
    <n v="0"/>
    <n v="0"/>
    <n v="1"/>
    <n v="0"/>
    <n v="4"/>
    <n v="0"/>
    <n v="107"/>
    <n v="0"/>
    <n v="322"/>
    <n v="922"/>
    <n v="912"/>
    <n v="199"/>
    <n v="44"/>
    <n v="5438"/>
    <n v="2765"/>
    <n v="1"/>
    <n v="260"/>
    <n v="917"/>
    <n v="57"/>
    <n v="4034"/>
  </r>
  <r>
    <x v="1"/>
    <x v="6"/>
    <x v="59"/>
    <x v="12"/>
    <n v="128"/>
    <n v="5"/>
    <n v="3"/>
    <n v="0"/>
    <n v="0"/>
    <n v="94"/>
    <n v="8"/>
    <n v="8"/>
    <n v="1"/>
    <n v="0"/>
    <n v="0"/>
    <n v="0"/>
    <n v="0"/>
    <n v="352"/>
    <n v="288"/>
    <n v="27"/>
    <n v="2"/>
    <n v="0"/>
    <n v="1150"/>
    <n v="704"/>
    <n v="83"/>
    <n v="103"/>
    <n v="8"/>
    <n v="1058"/>
    <n v="768"/>
    <n v="83"/>
    <n v="39"/>
    <n v="2"/>
    <n v="232"/>
    <n v="144"/>
    <n v="5"/>
    <n v="18"/>
    <n v="0"/>
    <n v="51"/>
    <n v="41"/>
    <n v="6"/>
    <n v="1"/>
    <n v="0"/>
    <n v="0"/>
    <n v="0"/>
    <n v="0"/>
    <n v="0"/>
    <n v="0"/>
    <n v="0"/>
    <n v="0"/>
    <n v="0"/>
    <n v="0"/>
    <n v="0"/>
    <n v="0"/>
    <n v="0"/>
    <n v="0"/>
    <n v="0"/>
    <n v="1"/>
    <n v="0"/>
    <n v="4"/>
    <n v="0"/>
    <n v="107"/>
    <n v="0"/>
    <n v="321"/>
    <n v="925"/>
    <n v="915"/>
    <n v="202"/>
    <n v="44"/>
    <n v="5442"/>
    <n v="2887"/>
    <n v="1"/>
    <n v="258"/>
    <n v="912"/>
    <n v="53"/>
    <n v="4045"/>
  </r>
  <r>
    <x v="1"/>
    <x v="6"/>
    <x v="59"/>
    <x v="13"/>
    <n v="129"/>
    <n v="5"/>
    <n v="3"/>
    <n v="0"/>
    <n v="0"/>
    <n v="96"/>
    <n v="8"/>
    <n v="8"/>
    <n v="1"/>
    <n v="0"/>
    <n v="0"/>
    <n v="0"/>
    <n v="0"/>
    <n v="351"/>
    <n v="290"/>
    <n v="26"/>
    <n v="2"/>
    <n v="0"/>
    <n v="1150"/>
    <n v="710"/>
    <n v="83"/>
    <n v="101"/>
    <n v="7"/>
    <n v="1059"/>
    <n v="773"/>
    <n v="83"/>
    <n v="40"/>
    <n v="3"/>
    <n v="232"/>
    <n v="148"/>
    <n v="5"/>
    <n v="17"/>
    <n v="0"/>
    <n v="51"/>
    <n v="41"/>
    <n v="6"/>
    <n v="1"/>
    <n v="0"/>
    <n v="0"/>
    <n v="0"/>
    <n v="0"/>
    <n v="0"/>
    <n v="0"/>
    <n v="0"/>
    <n v="0"/>
    <n v="0"/>
    <n v="0"/>
    <n v="0"/>
    <n v="0"/>
    <n v="0"/>
    <n v="0"/>
    <n v="0"/>
    <n v="1"/>
    <n v="0"/>
    <n v="4"/>
    <n v="0"/>
    <n v="108"/>
    <n v="0"/>
    <n v="321"/>
    <n v="926"/>
    <n v="914"/>
    <n v="203"/>
    <n v="44"/>
    <n v="5435"/>
    <n v="2958"/>
    <n v="1"/>
    <n v="258"/>
    <n v="909"/>
    <n v="55"/>
    <n v="4042"/>
  </r>
  <r>
    <x v="1"/>
    <x v="6"/>
    <x v="59"/>
    <x v="14"/>
    <n v="129"/>
    <n v="5"/>
    <n v="3"/>
    <n v="0"/>
    <n v="0"/>
    <n v="96"/>
    <n v="8"/>
    <n v="8"/>
    <n v="1"/>
    <n v="0"/>
    <n v="0"/>
    <n v="0"/>
    <n v="0"/>
    <n v="351"/>
    <n v="290"/>
    <n v="24"/>
    <n v="2"/>
    <n v="2"/>
    <n v="1147"/>
    <n v="710"/>
    <n v="82"/>
    <n v="100"/>
    <n v="6"/>
    <n v="1060"/>
    <n v="779"/>
    <n v="83"/>
    <n v="40"/>
    <n v="4"/>
    <n v="236"/>
    <n v="151"/>
    <n v="5"/>
    <n v="18"/>
    <n v="1"/>
    <n v="50"/>
    <n v="40"/>
    <n v="6"/>
    <n v="1"/>
    <n v="0"/>
    <n v="0"/>
    <n v="0"/>
    <n v="0"/>
    <n v="0"/>
    <n v="0"/>
    <n v="0"/>
    <n v="0"/>
    <n v="0"/>
    <n v="0"/>
    <n v="0"/>
    <n v="0"/>
    <n v="0"/>
    <n v="0"/>
    <n v="0"/>
    <n v="1"/>
    <n v="0"/>
    <n v="4"/>
    <n v="0"/>
    <n v="108"/>
    <n v="0"/>
    <n v="321"/>
    <n v="926"/>
    <n v="914"/>
    <n v="206"/>
    <n v="43"/>
    <n v="5457"/>
    <n v="3020"/>
    <n v="1"/>
    <n v="258"/>
    <n v="906"/>
    <n v="84"/>
    <n v="4043"/>
  </r>
  <r>
    <x v="1"/>
    <x v="6"/>
    <x v="59"/>
    <x v="15"/>
    <n v="129"/>
    <n v="5"/>
    <n v="3"/>
    <n v="0"/>
    <n v="0"/>
    <n v="96"/>
    <n v="8"/>
    <n v="8"/>
    <n v="1"/>
    <n v="0"/>
    <n v="0"/>
    <n v="0"/>
    <n v="0"/>
    <n v="351"/>
    <n v="291"/>
    <n v="24"/>
    <n v="2"/>
    <n v="1"/>
    <n v="1153"/>
    <n v="726"/>
    <n v="82"/>
    <n v="99"/>
    <n v="6"/>
    <n v="1059"/>
    <n v="786"/>
    <n v="84"/>
    <n v="40"/>
    <n v="3"/>
    <n v="234"/>
    <n v="151"/>
    <n v="5"/>
    <n v="18"/>
    <n v="0"/>
    <n v="51"/>
    <n v="41"/>
    <n v="6"/>
    <n v="1"/>
    <n v="0"/>
    <n v="0"/>
    <n v="0"/>
    <n v="0"/>
    <n v="0"/>
    <n v="0"/>
    <n v="0"/>
    <n v="0"/>
    <n v="0"/>
    <n v="0"/>
    <n v="0"/>
    <n v="0"/>
    <n v="0"/>
    <n v="0"/>
    <n v="0"/>
    <n v="1"/>
    <n v="0"/>
    <n v="4"/>
    <n v="0"/>
    <n v="108"/>
    <n v="0"/>
    <n v="322"/>
    <n v="934"/>
    <n v="914"/>
    <n v="205"/>
    <n v="44"/>
    <n v="5446"/>
    <n v="3079"/>
    <n v="1"/>
    <n v="256"/>
    <n v="898"/>
    <n v="61"/>
    <n v="4064"/>
  </r>
  <r>
    <x v="1"/>
    <x v="6"/>
    <x v="59"/>
    <x v="16"/>
    <n v="130"/>
    <n v="5"/>
    <n v="3"/>
    <n v="0"/>
    <n v="0"/>
    <n v="98"/>
    <n v="8"/>
    <n v="8"/>
    <n v="1"/>
    <n v="0"/>
    <n v="0"/>
    <n v="0"/>
    <n v="0"/>
    <n v="354"/>
    <n v="293"/>
    <n v="24"/>
    <n v="2"/>
    <n v="1"/>
    <n v="1155"/>
    <n v="739"/>
    <n v="83"/>
    <n v="98"/>
    <n v="6"/>
    <n v="1056"/>
    <n v="788"/>
    <n v="83"/>
    <n v="39"/>
    <n v="3"/>
    <n v="234"/>
    <n v="153"/>
    <n v="5"/>
    <n v="16"/>
    <n v="0"/>
    <n v="51"/>
    <n v="41"/>
    <n v="6"/>
    <n v="1"/>
    <n v="0"/>
    <n v="0"/>
    <n v="0"/>
    <n v="0"/>
    <n v="0"/>
    <n v="0"/>
    <n v="0"/>
    <n v="0"/>
    <n v="0"/>
    <n v="0"/>
    <n v="0"/>
    <n v="0"/>
    <n v="0"/>
    <n v="0"/>
    <n v="0"/>
    <n v="1"/>
    <n v="0"/>
    <n v="4"/>
    <n v="0"/>
    <n v="109"/>
    <n v="0"/>
    <n v="325"/>
    <n v="938"/>
    <n v="912"/>
    <n v="207"/>
    <n v="44"/>
    <n v="5451"/>
    <n v="3112"/>
    <n v="1"/>
    <n v="256"/>
    <n v="890"/>
    <n v="66"/>
    <n v="4071"/>
  </r>
  <r>
    <x v="1"/>
    <x v="10"/>
    <x v="60"/>
    <x v="0"/>
    <n v="63"/>
    <n v="1"/>
    <n v="0"/>
    <n v="0"/>
    <n v="0"/>
    <n v="19"/>
    <n v="2"/>
    <n v="7"/>
    <n v="1"/>
    <n v="0"/>
    <n v="0"/>
    <n v="0"/>
    <n v="0"/>
    <n v="323"/>
    <n v="0"/>
    <n v="61"/>
    <n v="44"/>
    <n v="2"/>
    <n v="726"/>
    <n v="0"/>
    <n v="47"/>
    <n v="192"/>
    <n v="11"/>
    <n v="703"/>
    <n v="14"/>
    <n v="59"/>
    <n v="172"/>
    <n v="31"/>
    <n v="93"/>
    <n v="0"/>
    <n v="5"/>
    <n v="32"/>
    <n v="11"/>
    <n v="25"/>
    <n v="0"/>
    <n v="4"/>
    <n v="1"/>
    <n v="0"/>
    <n v="0"/>
    <n v="0"/>
    <n v="0"/>
    <n v="0"/>
    <n v="0"/>
    <n v="0"/>
    <n v="0"/>
    <n v="0"/>
    <n v="0"/>
    <n v="0"/>
    <n v="0"/>
    <n v="33"/>
    <n v="67"/>
    <n v="0"/>
    <n v="3"/>
    <n v="4"/>
    <m/>
    <m/>
    <m/>
    <m/>
    <m/>
    <m/>
    <m/>
    <m/>
    <m/>
    <m/>
    <m/>
    <m/>
    <m/>
    <m/>
    <m/>
    <m/>
  </r>
  <r>
    <x v="1"/>
    <x v="10"/>
    <x v="60"/>
    <x v="1"/>
    <n v="62"/>
    <n v="0"/>
    <n v="0"/>
    <n v="0"/>
    <n v="0"/>
    <n v="20"/>
    <n v="2"/>
    <n v="7"/>
    <n v="1"/>
    <n v="0"/>
    <n v="0"/>
    <n v="0"/>
    <n v="0"/>
    <n v="324"/>
    <n v="0"/>
    <n v="88"/>
    <n v="44"/>
    <n v="2"/>
    <n v="727"/>
    <n v="0"/>
    <n v="75"/>
    <n v="189"/>
    <n v="11"/>
    <n v="706"/>
    <n v="29"/>
    <n v="58"/>
    <n v="173"/>
    <n v="31"/>
    <n v="94"/>
    <n v="0"/>
    <n v="5"/>
    <n v="32"/>
    <n v="12"/>
    <n v="26"/>
    <n v="0"/>
    <n v="4"/>
    <n v="1"/>
    <n v="0"/>
    <n v="0"/>
    <n v="0"/>
    <n v="0"/>
    <n v="0"/>
    <n v="0"/>
    <n v="0"/>
    <n v="0"/>
    <n v="0"/>
    <n v="0"/>
    <n v="0"/>
    <n v="0"/>
    <n v="33"/>
    <n v="66"/>
    <n v="0"/>
    <n v="3"/>
    <n v="4"/>
    <m/>
    <m/>
    <m/>
    <m/>
    <m/>
    <m/>
    <m/>
    <m/>
    <m/>
    <m/>
    <m/>
    <m/>
    <m/>
    <m/>
    <m/>
    <m/>
  </r>
  <r>
    <x v="1"/>
    <x v="10"/>
    <x v="60"/>
    <x v="2"/>
    <n v="61"/>
    <n v="0"/>
    <n v="0"/>
    <n v="0"/>
    <n v="0"/>
    <n v="24"/>
    <n v="2"/>
    <n v="6"/>
    <n v="1"/>
    <n v="0"/>
    <n v="0"/>
    <n v="0"/>
    <n v="0"/>
    <n v="324"/>
    <n v="111"/>
    <n v="33"/>
    <n v="45"/>
    <n v="2"/>
    <n v="727"/>
    <n v="103"/>
    <n v="64"/>
    <n v="189"/>
    <n v="11"/>
    <n v="705"/>
    <n v="41"/>
    <n v="58"/>
    <n v="170"/>
    <n v="31"/>
    <n v="94"/>
    <n v="5"/>
    <n v="3"/>
    <n v="32"/>
    <n v="12"/>
    <n v="26"/>
    <n v="4"/>
    <n v="4"/>
    <n v="1"/>
    <n v="0"/>
    <n v="0"/>
    <n v="0"/>
    <n v="0"/>
    <n v="0"/>
    <n v="0"/>
    <n v="0"/>
    <n v="0"/>
    <n v="0"/>
    <n v="0"/>
    <n v="0"/>
    <n v="0"/>
    <n v="0"/>
    <n v="0"/>
    <n v="0"/>
    <n v="0"/>
    <n v="0"/>
    <n v="0"/>
    <n v="0"/>
    <n v="49"/>
    <n v="0"/>
    <n v="236"/>
    <n v="431"/>
    <n v="423"/>
    <n v="41"/>
    <n v="18"/>
    <m/>
    <m/>
    <m/>
    <m/>
    <m/>
    <m/>
    <m/>
  </r>
  <r>
    <x v="1"/>
    <x v="10"/>
    <x v="60"/>
    <x v="3"/>
    <n v="61"/>
    <n v="0"/>
    <n v="0"/>
    <n v="0"/>
    <n v="0"/>
    <n v="26"/>
    <n v="2"/>
    <n v="6"/>
    <n v="1"/>
    <n v="0"/>
    <n v="0"/>
    <n v="0"/>
    <n v="0"/>
    <n v="326"/>
    <n v="126"/>
    <n v="33"/>
    <n v="47"/>
    <n v="2"/>
    <n v="725"/>
    <n v="125"/>
    <n v="61"/>
    <n v="183"/>
    <n v="11"/>
    <n v="707"/>
    <n v="56"/>
    <n v="57"/>
    <n v="170"/>
    <n v="32"/>
    <n v="94"/>
    <n v="5"/>
    <n v="3"/>
    <n v="32"/>
    <n v="12"/>
    <n v="26"/>
    <n v="5"/>
    <n v="4"/>
    <n v="1"/>
    <n v="0"/>
    <n v="0"/>
    <n v="0"/>
    <n v="0"/>
    <n v="0"/>
    <n v="0"/>
    <n v="0"/>
    <n v="0"/>
    <n v="0"/>
    <n v="0"/>
    <n v="0"/>
    <n v="0"/>
    <n v="0"/>
    <n v="0"/>
    <n v="0"/>
    <n v="0"/>
    <n v="0"/>
    <n v="0"/>
    <n v="0"/>
    <n v="49"/>
    <n v="0"/>
    <n v="236"/>
    <n v="438"/>
    <n v="424"/>
    <n v="41"/>
    <n v="18"/>
    <m/>
    <m/>
    <m/>
    <m/>
    <m/>
    <m/>
    <m/>
  </r>
  <r>
    <x v="1"/>
    <x v="10"/>
    <x v="60"/>
    <x v="4"/>
    <n v="61"/>
    <n v="0"/>
    <n v="0"/>
    <n v="0"/>
    <n v="0"/>
    <n v="27"/>
    <n v="2"/>
    <n v="6"/>
    <n v="1"/>
    <n v="0"/>
    <n v="0"/>
    <n v="0"/>
    <n v="0"/>
    <n v="328"/>
    <n v="139"/>
    <n v="33"/>
    <n v="47"/>
    <n v="2"/>
    <n v="726"/>
    <n v="145"/>
    <n v="60"/>
    <n v="182"/>
    <n v="11"/>
    <n v="705"/>
    <n v="68"/>
    <n v="57"/>
    <n v="170"/>
    <n v="32"/>
    <n v="93"/>
    <n v="6"/>
    <n v="3"/>
    <n v="32"/>
    <n v="12"/>
    <n v="26"/>
    <n v="7"/>
    <n v="4"/>
    <n v="1"/>
    <n v="0"/>
    <n v="0"/>
    <n v="0"/>
    <n v="0"/>
    <n v="0"/>
    <n v="0"/>
    <n v="0"/>
    <n v="0"/>
    <n v="0"/>
    <n v="0"/>
    <n v="0"/>
    <n v="0"/>
    <n v="0"/>
    <n v="0"/>
    <n v="0"/>
    <n v="0"/>
    <n v="0"/>
    <n v="0"/>
    <n v="0"/>
    <n v="49"/>
    <n v="0"/>
    <n v="239"/>
    <n v="441"/>
    <n v="423"/>
    <n v="42"/>
    <n v="18"/>
    <m/>
    <m/>
    <m/>
    <m/>
    <m/>
    <m/>
    <m/>
  </r>
  <r>
    <x v="1"/>
    <x v="10"/>
    <x v="60"/>
    <x v="5"/>
    <n v="61"/>
    <n v="0"/>
    <n v="0"/>
    <n v="0"/>
    <n v="0"/>
    <n v="30"/>
    <n v="2"/>
    <n v="5"/>
    <n v="1"/>
    <n v="0"/>
    <n v="0"/>
    <n v="0"/>
    <n v="0"/>
    <n v="328"/>
    <n v="154"/>
    <n v="33"/>
    <n v="47"/>
    <n v="2"/>
    <n v="730"/>
    <n v="166"/>
    <n v="60"/>
    <n v="181"/>
    <n v="11"/>
    <n v="704"/>
    <n v="112"/>
    <n v="57"/>
    <n v="170"/>
    <n v="32"/>
    <n v="93"/>
    <n v="6"/>
    <n v="3"/>
    <n v="31"/>
    <n v="12"/>
    <n v="26"/>
    <n v="7"/>
    <n v="4"/>
    <n v="1"/>
    <n v="0"/>
    <n v="0"/>
    <n v="0"/>
    <n v="0"/>
    <n v="0"/>
    <n v="0"/>
    <n v="0"/>
    <n v="0"/>
    <n v="0"/>
    <n v="0"/>
    <n v="0"/>
    <n v="0"/>
    <n v="0"/>
    <n v="0"/>
    <n v="0"/>
    <n v="0"/>
    <n v="0"/>
    <n v="0"/>
    <n v="0"/>
    <n v="50"/>
    <n v="0"/>
    <n v="239"/>
    <n v="443"/>
    <n v="424"/>
    <n v="42"/>
    <n v="18"/>
    <m/>
    <m/>
    <m/>
    <m/>
    <m/>
    <m/>
    <m/>
  </r>
  <r>
    <x v="1"/>
    <x v="10"/>
    <x v="60"/>
    <x v="6"/>
    <n v="61"/>
    <n v="0"/>
    <n v="0"/>
    <n v="0"/>
    <n v="0"/>
    <n v="32"/>
    <n v="2"/>
    <n v="5"/>
    <n v="1"/>
    <n v="0"/>
    <n v="0"/>
    <n v="0"/>
    <n v="0"/>
    <n v="328"/>
    <n v="162"/>
    <n v="33"/>
    <n v="47"/>
    <n v="2"/>
    <n v="730"/>
    <n v="190"/>
    <n v="60"/>
    <n v="180"/>
    <n v="11"/>
    <n v="706"/>
    <n v="162"/>
    <n v="56"/>
    <n v="169"/>
    <n v="32"/>
    <n v="93"/>
    <n v="8"/>
    <n v="3"/>
    <n v="31"/>
    <n v="12"/>
    <n v="26"/>
    <n v="12"/>
    <n v="4"/>
    <n v="1"/>
    <n v="0"/>
    <n v="0"/>
    <n v="0"/>
    <n v="0"/>
    <n v="0"/>
    <n v="0"/>
    <n v="0"/>
    <n v="0"/>
    <n v="0"/>
    <n v="0"/>
    <n v="0"/>
    <n v="0"/>
    <n v="0"/>
    <n v="0"/>
    <n v="0"/>
    <n v="0"/>
    <n v="0"/>
    <n v="0"/>
    <n v="0"/>
    <n v="50"/>
    <n v="0"/>
    <n v="239"/>
    <n v="446"/>
    <n v="427"/>
    <n v="43"/>
    <n v="18"/>
    <m/>
    <m/>
    <m/>
    <m/>
    <m/>
    <m/>
    <m/>
  </r>
  <r>
    <x v="1"/>
    <x v="10"/>
    <x v="60"/>
    <x v="7"/>
    <n v="61"/>
    <n v="0"/>
    <n v="0"/>
    <n v="0"/>
    <n v="0"/>
    <n v="33"/>
    <n v="2"/>
    <n v="5"/>
    <n v="1"/>
    <n v="0"/>
    <n v="0"/>
    <n v="0"/>
    <n v="0"/>
    <n v="328"/>
    <n v="169"/>
    <n v="33"/>
    <n v="47"/>
    <n v="2"/>
    <n v="732"/>
    <n v="208"/>
    <n v="61"/>
    <n v="180"/>
    <n v="11"/>
    <n v="706"/>
    <n v="192"/>
    <n v="56"/>
    <n v="167"/>
    <n v="32"/>
    <n v="94"/>
    <n v="8"/>
    <n v="3"/>
    <n v="29"/>
    <n v="12"/>
    <n v="26"/>
    <n v="12"/>
    <n v="4"/>
    <n v="1"/>
    <n v="0"/>
    <n v="0"/>
    <n v="0"/>
    <n v="0"/>
    <n v="0"/>
    <n v="0"/>
    <n v="0"/>
    <n v="0"/>
    <n v="0"/>
    <n v="0"/>
    <n v="0"/>
    <n v="0"/>
    <n v="0"/>
    <n v="0"/>
    <n v="0"/>
    <n v="0"/>
    <n v="0"/>
    <n v="0"/>
    <n v="0"/>
    <n v="50"/>
    <n v="0"/>
    <n v="239"/>
    <n v="448"/>
    <n v="427"/>
    <n v="45"/>
    <n v="18"/>
    <m/>
    <m/>
    <m/>
    <m/>
    <m/>
    <m/>
    <m/>
  </r>
  <r>
    <x v="1"/>
    <x v="10"/>
    <x v="60"/>
    <x v="8"/>
    <n v="61"/>
    <n v="0"/>
    <n v="0"/>
    <n v="0"/>
    <n v="0"/>
    <n v="34"/>
    <n v="2"/>
    <n v="5"/>
    <n v="1"/>
    <n v="0"/>
    <n v="0"/>
    <n v="0"/>
    <n v="0"/>
    <n v="329"/>
    <n v="174"/>
    <n v="32"/>
    <n v="48"/>
    <n v="2"/>
    <n v="731"/>
    <n v="229"/>
    <n v="61"/>
    <n v="177"/>
    <n v="11"/>
    <n v="706"/>
    <n v="212"/>
    <n v="56"/>
    <n v="165"/>
    <n v="32"/>
    <n v="94"/>
    <n v="11"/>
    <n v="3"/>
    <n v="29"/>
    <n v="12"/>
    <n v="25"/>
    <n v="14"/>
    <n v="4"/>
    <n v="1"/>
    <n v="0"/>
    <n v="0"/>
    <n v="0"/>
    <n v="0"/>
    <n v="0"/>
    <n v="0"/>
    <n v="0"/>
    <n v="0"/>
    <n v="0"/>
    <n v="0"/>
    <n v="0"/>
    <n v="0"/>
    <n v="0"/>
    <n v="0"/>
    <n v="0"/>
    <n v="0"/>
    <n v="0"/>
    <n v="0"/>
    <n v="0"/>
    <n v="50"/>
    <n v="0"/>
    <n v="239"/>
    <n v="451"/>
    <n v="429"/>
    <n v="46"/>
    <n v="17"/>
    <n v="2691"/>
    <n v="399"/>
    <n v="0"/>
    <n v="90"/>
    <n v="961"/>
    <n v="255"/>
    <n v="1256"/>
  </r>
  <r>
    <x v="1"/>
    <x v="10"/>
    <x v="60"/>
    <x v="9"/>
    <n v="61"/>
    <n v="0"/>
    <n v="0"/>
    <n v="0"/>
    <n v="0"/>
    <n v="34"/>
    <n v="2"/>
    <n v="5"/>
    <n v="1"/>
    <n v="0"/>
    <n v="0"/>
    <n v="0"/>
    <n v="0"/>
    <n v="328"/>
    <n v="182"/>
    <n v="31"/>
    <n v="48"/>
    <n v="2"/>
    <n v="732"/>
    <n v="259"/>
    <n v="60"/>
    <n v="178"/>
    <n v="11"/>
    <n v="708"/>
    <n v="248"/>
    <n v="57"/>
    <n v="164"/>
    <n v="32"/>
    <n v="96"/>
    <n v="19"/>
    <n v="3"/>
    <n v="28"/>
    <n v="13"/>
    <n v="25"/>
    <n v="15"/>
    <n v="4"/>
    <n v="1"/>
    <n v="0"/>
    <n v="0"/>
    <n v="0"/>
    <n v="0"/>
    <n v="0"/>
    <n v="0"/>
    <n v="0"/>
    <n v="0"/>
    <n v="0"/>
    <n v="0"/>
    <n v="0"/>
    <n v="0"/>
    <n v="0"/>
    <n v="0"/>
    <n v="0"/>
    <n v="0"/>
    <n v="0"/>
    <n v="0"/>
    <n v="0"/>
    <n v="52"/>
    <n v="0"/>
    <n v="239"/>
    <n v="456"/>
    <n v="431"/>
    <n v="47"/>
    <n v="19"/>
    <n v="2693"/>
    <n v="535"/>
    <n v="0"/>
    <n v="91"/>
    <n v="950"/>
    <n v="252"/>
    <n v="1267"/>
  </r>
  <r>
    <x v="1"/>
    <x v="10"/>
    <x v="60"/>
    <x v="10"/>
    <n v="61"/>
    <n v="0"/>
    <n v="0"/>
    <n v="0"/>
    <n v="0"/>
    <n v="36"/>
    <n v="2"/>
    <n v="5"/>
    <n v="1"/>
    <n v="0"/>
    <n v="0"/>
    <n v="0"/>
    <n v="0"/>
    <n v="331"/>
    <n v="186"/>
    <n v="31"/>
    <n v="48"/>
    <n v="2"/>
    <n v="726"/>
    <n v="264"/>
    <n v="58"/>
    <n v="175"/>
    <n v="10"/>
    <n v="709"/>
    <n v="260"/>
    <n v="57"/>
    <n v="163"/>
    <n v="32"/>
    <n v="96"/>
    <n v="19"/>
    <n v="3"/>
    <n v="28"/>
    <n v="13"/>
    <n v="25"/>
    <n v="15"/>
    <n v="4"/>
    <n v="0"/>
    <n v="0"/>
    <n v="0"/>
    <n v="0"/>
    <n v="0"/>
    <n v="0"/>
    <n v="0"/>
    <n v="0"/>
    <n v="0"/>
    <n v="0"/>
    <n v="0"/>
    <n v="0"/>
    <n v="0"/>
    <n v="0"/>
    <n v="0"/>
    <n v="0"/>
    <n v="0"/>
    <n v="0"/>
    <n v="0"/>
    <n v="0"/>
    <n v="52"/>
    <n v="0"/>
    <n v="242"/>
    <n v="454"/>
    <n v="434"/>
    <n v="47"/>
    <n v="19"/>
    <n v="2696"/>
    <n v="578"/>
    <n v="0"/>
    <n v="91"/>
    <n v="944"/>
    <n v="251"/>
    <n v="1281"/>
  </r>
  <r>
    <x v="1"/>
    <x v="10"/>
    <x v="60"/>
    <x v="11"/>
    <n v="61"/>
    <n v="0"/>
    <n v="0"/>
    <n v="0"/>
    <n v="0"/>
    <n v="36"/>
    <n v="2"/>
    <n v="5"/>
    <n v="1"/>
    <n v="0"/>
    <n v="0"/>
    <n v="0"/>
    <n v="0"/>
    <n v="333"/>
    <n v="188"/>
    <n v="31"/>
    <n v="48"/>
    <n v="2"/>
    <n v="730"/>
    <n v="272"/>
    <n v="58"/>
    <n v="176"/>
    <n v="10"/>
    <n v="707"/>
    <n v="270"/>
    <n v="56"/>
    <n v="161"/>
    <n v="31"/>
    <n v="96"/>
    <n v="19"/>
    <n v="3"/>
    <n v="27"/>
    <n v="14"/>
    <n v="25"/>
    <n v="15"/>
    <n v="4"/>
    <n v="0"/>
    <n v="0"/>
    <n v="0"/>
    <n v="0"/>
    <n v="0"/>
    <n v="0"/>
    <n v="0"/>
    <n v="0"/>
    <n v="0"/>
    <n v="0"/>
    <n v="0"/>
    <n v="0"/>
    <n v="0"/>
    <n v="0"/>
    <n v="0"/>
    <n v="0"/>
    <n v="0"/>
    <n v="0"/>
    <n v="0"/>
    <n v="0"/>
    <n v="52"/>
    <n v="0"/>
    <n v="244"/>
    <n v="457"/>
    <n v="434"/>
    <n v="47"/>
    <n v="19"/>
    <n v="2694"/>
    <n v="619"/>
    <n v="0"/>
    <n v="90"/>
    <n v="932"/>
    <n v="252"/>
    <n v="1287"/>
  </r>
  <r>
    <x v="1"/>
    <x v="10"/>
    <x v="60"/>
    <x v="12"/>
    <n v="61"/>
    <n v="0"/>
    <n v="0"/>
    <n v="0"/>
    <n v="0"/>
    <n v="36"/>
    <n v="2"/>
    <n v="5"/>
    <n v="1"/>
    <n v="0"/>
    <n v="0"/>
    <n v="0"/>
    <n v="0"/>
    <n v="333"/>
    <n v="189"/>
    <n v="31"/>
    <n v="48"/>
    <n v="3"/>
    <n v="730"/>
    <n v="280"/>
    <n v="59"/>
    <n v="174"/>
    <n v="10"/>
    <n v="707"/>
    <n v="276"/>
    <n v="56"/>
    <n v="161"/>
    <n v="31"/>
    <n v="94"/>
    <n v="19"/>
    <n v="2"/>
    <n v="27"/>
    <n v="14"/>
    <n v="25"/>
    <n v="15"/>
    <n v="4"/>
    <n v="0"/>
    <n v="0"/>
    <n v="0"/>
    <n v="0"/>
    <n v="0"/>
    <n v="0"/>
    <n v="0"/>
    <n v="0"/>
    <n v="0"/>
    <n v="0"/>
    <n v="0"/>
    <n v="0"/>
    <n v="0"/>
    <n v="0"/>
    <n v="0"/>
    <n v="0"/>
    <n v="0"/>
    <n v="0"/>
    <n v="0"/>
    <n v="0"/>
    <n v="52"/>
    <n v="0"/>
    <n v="243"/>
    <n v="460"/>
    <n v="434"/>
    <n v="46"/>
    <n v="19"/>
    <n v="2695"/>
    <n v="642"/>
    <n v="0"/>
    <n v="88"/>
    <n v="928"/>
    <n v="253"/>
    <n v="1293"/>
  </r>
  <r>
    <x v="1"/>
    <x v="10"/>
    <x v="60"/>
    <x v="13"/>
    <n v="61"/>
    <n v="0"/>
    <n v="0"/>
    <n v="0"/>
    <n v="0"/>
    <n v="39"/>
    <n v="2"/>
    <n v="5"/>
    <n v="1"/>
    <n v="0"/>
    <n v="0"/>
    <n v="0"/>
    <n v="0"/>
    <n v="332"/>
    <n v="193"/>
    <n v="29"/>
    <n v="47"/>
    <n v="2"/>
    <n v="730"/>
    <n v="287"/>
    <n v="60"/>
    <n v="168"/>
    <n v="10"/>
    <n v="707"/>
    <n v="279"/>
    <n v="56"/>
    <n v="159"/>
    <n v="31"/>
    <n v="95"/>
    <n v="19"/>
    <n v="2"/>
    <n v="28"/>
    <n v="14"/>
    <n v="25"/>
    <n v="15"/>
    <n v="4"/>
    <n v="0"/>
    <n v="0"/>
    <n v="0"/>
    <n v="0"/>
    <n v="0"/>
    <n v="0"/>
    <n v="0"/>
    <n v="0"/>
    <n v="0"/>
    <n v="0"/>
    <n v="0"/>
    <n v="0"/>
    <n v="0"/>
    <n v="0"/>
    <n v="0"/>
    <n v="0"/>
    <n v="0"/>
    <n v="0"/>
    <n v="0"/>
    <n v="0"/>
    <n v="52"/>
    <n v="0"/>
    <n v="245"/>
    <n v="462"/>
    <n v="436"/>
    <n v="47"/>
    <n v="19"/>
    <n v="2696"/>
    <n v="655"/>
    <n v="0"/>
    <n v="87"/>
    <n v="921"/>
    <n v="249"/>
    <n v="1301"/>
  </r>
  <r>
    <x v="1"/>
    <x v="10"/>
    <x v="60"/>
    <x v="14"/>
    <n v="61"/>
    <n v="0"/>
    <n v="0"/>
    <n v="0"/>
    <n v="0"/>
    <n v="40"/>
    <n v="2"/>
    <n v="4"/>
    <n v="1"/>
    <n v="0"/>
    <n v="0"/>
    <n v="0"/>
    <n v="0"/>
    <n v="333"/>
    <n v="197"/>
    <n v="29"/>
    <n v="46"/>
    <n v="2"/>
    <n v="735"/>
    <n v="292"/>
    <n v="63"/>
    <n v="168"/>
    <n v="10"/>
    <n v="705"/>
    <n v="281"/>
    <n v="55"/>
    <n v="156"/>
    <n v="31"/>
    <n v="96"/>
    <n v="20"/>
    <n v="2"/>
    <n v="28"/>
    <n v="14"/>
    <n v="24"/>
    <n v="14"/>
    <n v="4"/>
    <n v="0"/>
    <n v="0"/>
    <n v="0"/>
    <n v="0"/>
    <n v="0"/>
    <n v="0"/>
    <n v="0"/>
    <n v="0"/>
    <n v="0"/>
    <n v="0"/>
    <n v="0"/>
    <n v="0"/>
    <n v="0"/>
    <n v="0"/>
    <n v="0"/>
    <n v="0"/>
    <n v="0"/>
    <n v="0"/>
    <n v="0"/>
    <n v="0"/>
    <n v="52"/>
    <n v="0"/>
    <n v="247"/>
    <n v="463"/>
    <n v="436"/>
    <n v="48"/>
    <n v="18"/>
    <n v="2699"/>
    <n v="674"/>
    <n v="0"/>
    <n v="85"/>
    <n v="912"/>
    <n v="252"/>
    <n v="1308"/>
  </r>
  <r>
    <x v="1"/>
    <x v="10"/>
    <x v="60"/>
    <x v="15"/>
    <n v="60"/>
    <n v="0"/>
    <n v="0"/>
    <n v="0"/>
    <n v="0"/>
    <n v="40"/>
    <n v="2"/>
    <n v="4"/>
    <n v="1"/>
    <n v="0"/>
    <n v="0"/>
    <n v="0"/>
    <n v="0"/>
    <n v="332"/>
    <n v="198"/>
    <n v="28"/>
    <n v="46"/>
    <n v="2"/>
    <n v="735"/>
    <n v="295"/>
    <n v="63"/>
    <n v="168"/>
    <n v="10"/>
    <n v="703"/>
    <n v="281"/>
    <n v="55"/>
    <n v="155"/>
    <n v="31"/>
    <n v="99"/>
    <n v="20"/>
    <n v="2"/>
    <n v="30"/>
    <n v="14"/>
    <n v="24"/>
    <n v="14"/>
    <n v="4"/>
    <n v="0"/>
    <n v="0"/>
    <n v="0"/>
    <n v="0"/>
    <n v="0"/>
    <n v="0"/>
    <n v="0"/>
    <n v="0"/>
    <n v="0"/>
    <n v="0"/>
    <n v="0"/>
    <n v="0"/>
    <n v="0"/>
    <n v="0"/>
    <n v="0"/>
    <n v="0"/>
    <n v="0"/>
    <n v="0"/>
    <n v="0"/>
    <n v="0"/>
    <n v="51"/>
    <n v="0"/>
    <n v="247"/>
    <n v="463"/>
    <n v="435"/>
    <n v="48"/>
    <n v="18"/>
    <n v="2692"/>
    <n v="684"/>
    <n v="0"/>
    <n v="85"/>
    <n v="907"/>
    <n v="249"/>
    <n v="1314"/>
  </r>
  <r>
    <x v="1"/>
    <x v="10"/>
    <x v="60"/>
    <x v="16"/>
    <n v="61"/>
    <n v="0"/>
    <n v="0"/>
    <n v="0"/>
    <n v="0"/>
    <n v="40"/>
    <n v="3"/>
    <n v="4"/>
    <n v="1"/>
    <n v="0"/>
    <n v="0"/>
    <n v="0"/>
    <n v="0"/>
    <n v="333"/>
    <n v="198"/>
    <n v="28"/>
    <n v="47"/>
    <n v="2"/>
    <n v="733"/>
    <n v="296"/>
    <n v="62"/>
    <n v="164"/>
    <n v="10"/>
    <n v="705"/>
    <n v="286"/>
    <n v="54"/>
    <n v="155"/>
    <n v="31"/>
    <n v="99"/>
    <n v="20"/>
    <n v="2"/>
    <n v="29"/>
    <n v="14"/>
    <n v="24"/>
    <n v="14"/>
    <n v="4"/>
    <n v="0"/>
    <n v="0"/>
    <n v="0"/>
    <n v="0"/>
    <n v="0"/>
    <n v="0"/>
    <n v="0"/>
    <n v="0"/>
    <n v="0"/>
    <n v="0"/>
    <n v="0"/>
    <n v="0"/>
    <n v="0"/>
    <n v="0"/>
    <n v="0"/>
    <n v="0"/>
    <n v="0"/>
    <n v="0"/>
    <n v="0"/>
    <n v="0"/>
    <n v="51"/>
    <n v="0"/>
    <n v="247"/>
    <n v="468"/>
    <n v="437"/>
    <n v="48"/>
    <n v="18"/>
    <n v="2694"/>
    <n v="691"/>
    <n v="0"/>
    <n v="84"/>
    <n v="908"/>
    <n v="251"/>
    <n v="1316"/>
  </r>
  <r>
    <x v="1"/>
    <x v="13"/>
    <x v="61"/>
    <x v="0"/>
    <n v="17"/>
    <n v="0"/>
    <n v="0"/>
    <n v="0"/>
    <n v="0"/>
    <n v="0"/>
    <n v="1"/>
    <n v="4"/>
    <n v="0"/>
    <n v="0"/>
    <n v="0"/>
    <n v="0"/>
    <n v="0"/>
    <n v="19"/>
    <n v="0"/>
    <n v="0"/>
    <n v="4"/>
    <n v="4"/>
    <n v="364"/>
    <n v="0"/>
    <n v="6"/>
    <n v="131"/>
    <n v="10"/>
    <n v="187"/>
    <n v="1"/>
    <n v="7"/>
    <n v="79"/>
    <n v="15"/>
    <n v="31"/>
    <n v="0"/>
    <n v="0"/>
    <n v="9"/>
    <n v="1"/>
    <n v="2"/>
    <n v="0"/>
    <n v="0"/>
    <n v="0"/>
    <n v="0"/>
    <n v="0"/>
    <n v="0"/>
    <n v="0"/>
    <n v="0"/>
    <n v="0"/>
    <n v="0"/>
    <n v="0"/>
    <n v="0"/>
    <n v="0"/>
    <n v="0"/>
    <n v="0"/>
    <n v="0"/>
    <n v="26"/>
    <n v="0"/>
    <n v="1"/>
    <n v="1"/>
    <m/>
    <m/>
    <m/>
    <m/>
    <m/>
    <m/>
    <m/>
    <m/>
    <m/>
    <m/>
    <m/>
    <m/>
    <m/>
    <m/>
    <m/>
    <m/>
  </r>
  <r>
    <x v="1"/>
    <x v="13"/>
    <x v="61"/>
    <x v="1"/>
    <n v="17"/>
    <n v="0"/>
    <n v="0"/>
    <n v="0"/>
    <n v="0"/>
    <n v="0"/>
    <n v="1"/>
    <n v="4"/>
    <n v="0"/>
    <n v="0"/>
    <n v="0"/>
    <n v="0"/>
    <n v="0"/>
    <n v="20"/>
    <n v="0"/>
    <n v="1"/>
    <n v="4"/>
    <n v="4"/>
    <n v="364"/>
    <n v="0"/>
    <n v="11"/>
    <n v="129"/>
    <n v="11"/>
    <n v="186"/>
    <n v="4"/>
    <n v="8"/>
    <n v="79"/>
    <n v="15"/>
    <n v="31"/>
    <n v="0"/>
    <n v="0"/>
    <n v="9"/>
    <n v="1"/>
    <n v="2"/>
    <n v="0"/>
    <n v="0"/>
    <n v="0"/>
    <n v="0"/>
    <n v="0"/>
    <n v="0"/>
    <n v="0"/>
    <n v="0"/>
    <n v="0"/>
    <n v="0"/>
    <n v="0"/>
    <n v="0"/>
    <n v="0"/>
    <n v="0"/>
    <n v="0"/>
    <n v="0"/>
    <n v="26"/>
    <n v="0"/>
    <n v="1"/>
    <n v="1"/>
    <m/>
    <m/>
    <m/>
    <m/>
    <m/>
    <m/>
    <m/>
    <m/>
    <m/>
    <m/>
    <m/>
    <m/>
    <m/>
    <m/>
    <m/>
    <m/>
  </r>
  <r>
    <x v="1"/>
    <x v="13"/>
    <x v="61"/>
    <x v="2"/>
    <n v="17"/>
    <n v="0"/>
    <n v="0"/>
    <n v="0"/>
    <n v="0"/>
    <n v="1"/>
    <n v="1"/>
    <n v="4"/>
    <n v="0"/>
    <n v="0"/>
    <n v="0"/>
    <n v="0"/>
    <n v="0"/>
    <n v="20"/>
    <n v="2"/>
    <n v="0"/>
    <n v="4"/>
    <n v="4"/>
    <n v="366"/>
    <n v="17"/>
    <n v="26"/>
    <n v="128"/>
    <n v="12"/>
    <n v="188"/>
    <n v="5"/>
    <n v="9"/>
    <n v="80"/>
    <n v="15"/>
    <n v="31"/>
    <n v="0"/>
    <n v="1"/>
    <n v="9"/>
    <n v="1"/>
    <n v="2"/>
    <n v="1"/>
    <n v="1"/>
    <n v="0"/>
    <n v="0"/>
    <n v="0"/>
    <n v="0"/>
    <n v="0"/>
    <n v="0"/>
    <n v="0"/>
    <n v="0"/>
    <n v="0"/>
    <n v="0"/>
    <n v="0"/>
    <n v="0"/>
    <n v="0"/>
    <n v="0"/>
    <n v="0"/>
    <n v="0"/>
    <n v="0"/>
    <n v="0"/>
    <n v="0"/>
    <n v="0"/>
    <n v="9"/>
    <n v="0"/>
    <n v="11"/>
    <n v="157"/>
    <n v="61"/>
    <n v="13"/>
    <n v="1"/>
    <m/>
    <m/>
    <m/>
    <m/>
    <m/>
    <m/>
    <m/>
  </r>
  <r>
    <x v="1"/>
    <x v="13"/>
    <x v="61"/>
    <x v="3"/>
    <n v="17"/>
    <n v="0"/>
    <n v="0"/>
    <n v="0"/>
    <n v="0"/>
    <n v="2"/>
    <n v="1"/>
    <n v="4"/>
    <n v="0"/>
    <n v="0"/>
    <n v="0"/>
    <n v="0"/>
    <n v="0"/>
    <n v="20"/>
    <n v="3"/>
    <n v="0"/>
    <n v="4"/>
    <n v="4"/>
    <n v="366"/>
    <n v="18"/>
    <n v="26"/>
    <n v="128"/>
    <n v="12"/>
    <n v="185"/>
    <n v="7"/>
    <n v="9"/>
    <n v="77"/>
    <n v="16"/>
    <n v="31"/>
    <n v="0"/>
    <n v="1"/>
    <n v="9"/>
    <n v="1"/>
    <n v="2"/>
    <n v="1"/>
    <n v="1"/>
    <n v="0"/>
    <n v="0"/>
    <n v="0"/>
    <n v="0"/>
    <n v="0"/>
    <n v="0"/>
    <n v="0"/>
    <n v="0"/>
    <n v="0"/>
    <n v="0"/>
    <n v="0"/>
    <n v="0"/>
    <n v="0"/>
    <n v="0"/>
    <n v="0"/>
    <n v="0"/>
    <n v="0"/>
    <n v="0"/>
    <n v="0"/>
    <n v="0"/>
    <n v="9"/>
    <n v="0"/>
    <n v="11"/>
    <n v="157"/>
    <n v="60"/>
    <n v="14"/>
    <n v="1"/>
    <m/>
    <m/>
    <m/>
    <m/>
    <m/>
    <m/>
    <m/>
  </r>
  <r>
    <x v="1"/>
    <x v="13"/>
    <x v="61"/>
    <x v="4"/>
    <n v="17"/>
    <n v="0"/>
    <n v="0"/>
    <n v="0"/>
    <n v="0"/>
    <n v="2"/>
    <n v="1"/>
    <n v="4"/>
    <n v="0"/>
    <n v="0"/>
    <n v="0"/>
    <n v="0"/>
    <n v="0"/>
    <n v="20"/>
    <n v="4"/>
    <n v="0"/>
    <n v="4"/>
    <n v="4"/>
    <n v="360"/>
    <n v="20"/>
    <n v="36"/>
    <n v="117"/>
    <n v="12"/>
    <n v="184"/>
    <n v="9"/>
    <n v="11"/>
    <n v="74"/>
    <n v="16"/>
    <n v="30"/>
    <n v="2"/>
    <n v="2"/>
    <n v="8"/>
    <n v="1"/>
    <n v="2"/>
    <n v="1"/>
    <n v="1"/>
    <n v="0"/>
    <n v="0"/>
    <n v="0"/>
    <n v="0"/>
    <n v="0"/>
    <n v="0"/>
    <n v="0"/>
    <n v="0"/>
    <n v="0"/>
    <n v="0"/>
    <n v="0"/>
    <n v="0"/>
    <n v="0"/>
    <n v="0"/>
    <n v="0"/>
    <n v="0"/>
    <n v="0"/>
    <n v="0"/>
    <n v="0"/>
    <n v="0"/>
    <n v="9"/>
    <n v="0"/>
    <n v="11"/>
    <n v="157"/>
    <n v="60"/>
    <n v="13"/>
    <n v="1"/>
    <m/>
    <m/>
    <m/>
    <m/>
    <m/>
    <m/>
    <m/>
  </r>
  <r>
    <x v="1"/>
    <x v="13"/>
    <x v="61"/>
    <x v="5"/>
    <n v="17"/>
    <n v="0"/>
    <n v="0"/>
    <n v="0"/>
    <n v="0"/>
    <n v="2"/>
    <n v="1"/>
    <n v="4"/>
    <n v="0"/>
    <n v="0"/>
    <n v="0"/>
    <n v="0"/>
    <n v="0"/>
    <n v="20"/>
    <n v="5"/>
    <n v="0"/>
    <n v="4"/>
    <n v="4"/>
    <n v="360"/>
    <n v="26"/>
    <n v="43"/>
    <n v="110"/>
    <n v="11"/>
    <n v="182"/>
    <n v="13"/>
    <n v="15"/>
    <n v="72"/>
    <n v="14"/>
    <n v="30"/>
    <n v="2"/>
    <n v="3"/>
    <n v="7"/>
    <n v="1"/>
    <n v="2"/>
    <n v="1"/>
    <n v="1"/>
    <n v="0"/>
    <n v="0"/>
    <n v="0"/>
    <n v="0"/>
    <n v="0"/>
    <n v="0"/>
    <n v="0"/>
    <n v="0"/>
    <n v="0"/>
    <n v="0"/>
    <n v="0"/>
    <n v="0"/>
    <n v="0"/>
    <n v="0"/>
    <n v="0"/>
    <n v="0"/>
    <n v="0"/>
    <n v="0"/>
    <n v="0"/>
    <n v="0"/>
    <n v="9"/>
    <n v="0"/>
    <n v="11"/>
    <n v="157"/>
    <n v="58"/>
    <n v="13"/>
    <n v="1"/>
    <m/>
    <m/>
    <m/>
    <m/>
    <m/>
    <m/>
    <m/>
  </r>
  <r>
    <x v="1"/>
    <x v="13"/>
    <x v="61"/>
    <x v="6"/>
    <n v="17"/>
    <n v="0"/>
    <n v="0"/>
    <n v="0"/>
    <n v="0"/>
    <n v="2"/>
    <n v="1"/>
    <n v="4"/>
    <n v="0"/>
    <n v="0"/>
    <n v="0"/>
    <n v="0"/>
    <n v="0"/>
    <n v="19"/>
    <n v="6"/>
    <n v="0"/>
    <n v="3"/>
    <n v="4"/>
    <n v="362"/>
    <n v="32"/>
    <n v="66"/>
    <n v="90"/>
    <n v="11"/>
    <n v="182"/>
    <n v="16"/>
    <n v="17"/>
    <n v="70"/>
    <n v="14"/>
    <n v="30"/>
    <n v="2"/>
    <n v="3"/>
    <n v="7"/>
    <n v="1"/>
    <n v="2"/>
    <n v="1"/>
    <n v="1"/>
    <n v="0"/>
    <n v="0"/>
    <n v="0"/>
    <n v="0"/>
    <n v="0"/>
    <n v="0"/>
    <n v="0"/>
    <n v="0"/>
    <n v="0"/>
    <n v="0"/>
    <n v="0"/>
    <n v="0"/>
    <n v="0"/>
    <n v="0"/>
    <n v="0"/>
    <n v="0"/>
    <n v="0"/>
    <n v="0"/>
    <n v="0"/>
    <n v="0"/>
    <n v="9"/>
    <n v="0"/>
    <n v="11"/>
    <n v="159"/>
    <n v="59"/>
    <n v="13"/>
    <n v="1"/>
    <m/>
    <m/>
    <m/>
    <m/>
    <m/>
    <m/>
    <m/>
  </r>
  <r>
    <x v="1"/>
    <x v="13"/>
    <x v="61"/>
    <x v="7"/>
    <n v="18"/>
    <n v="0"/>
    <n v="0"/>
    <n v="0"/>
    <n v="0"/>
    <n v="2"/>
    <n v="1"/>
    <n v="4"/>
    <n v="1"/>
    <n v="0"/>
    <n v="0"/>
    <n v="0"/>
    <n v="0"/>
    <n v="19"/>
    <n v="6"/>
    <n v="0"/>
    <n v="3"/>
    <n v="4"/>
    <n v="366"/>
    <n v="39"/>
    <n v="67"/>
    <n v="90"/>
    <n v="11"/>
    <n v="183"/>
    <n v="22"/>
    <n v="17"/>
    <n v="69"/>
    <n v="14"/>
    <n v="30"/>
    <n v="2"/>
    <n v="3"/>
    <n v="7"/>
    <n v="1"/>
    <n v="2"/>
    <n v="1"/>
    <n v="1"/>
    <n v="0"/>
    <n v="0"/>
    <n v="0"/>
    <n v="0"/>
    <n v="0"/>
    <n v="0"/>
    <n v="0"/>
    <n v="0"/>
    <n v="0"/>
    <n v="0"/>
    <n v="0"/>
    <n v="0"/>
    <n v="0"/>
    <n v="0"/>
    <n v="0"/>
    <n v="0"/>
    <n v="0"/>
    <n v="0"/>
    <n v="0"/>
    <n v="0"/>
    <n v="9"/>
    <n v="0"/>
    <n v="11"/>
    <n v="164"/>
    <n v="58"/>
    <n v="13"/>
    <n v="1"/>
    <m/>
    <m/>
    <m/>
    <m/>
    <m/>
    <m/>
    <m/>
  </r>
  <r>
    <x v="1"/>
    <x v="13"/>
    <x v="61"/>
    <x v="8"/>
    <n v="18"/>
    <n v="0"/>
    <n v="0"/>
    <n v="0"/>
    <n v="0"/>
    <n v="2"/>
    <n v="2"/>
    <n v="4"/>
    <n v="0"/>
    <n v="0"/>
    <n v="0"/>
    <n v="0"/>
    <n v="0"/>
    <n v="20"/>
    <n v="7"/>
    <n v="0"/>
    <n v="3"/>
    <n v="4"/>
    <n v="372"/>
    <n v="48"/>
    <n v="79"/>
    <n v="83"/>
    <n v="8"/>
    <n v="181"/>
    <n v="24"/>
    <n v="18"/>
    <n v="67"/>
    <n v="13"/>
    <n v="29"/>
    <n v="3"/>
    <n v="7"/>
    <n v="3"/>
    <n v="1"/>
    <n v="2"/>
    <n v="1"/>
    <n v="1"/>
    <n v="0"/>
    <n v="0"/>
    <n v="0"/>
    <n v="0"/>
    <n v="0"/>
    <n v="0"/>
    <n v="0"/>
    <n v="0"/>
    <n v="0"/>
    <n v="0"/>
    <n v="0"/>
    <n v="0"/>
    <n v="0"/>
    <n v="0"/>
    <n v="0"/>
    <n v="0"/>
    <n v="0"/>
    <n v="0"/>
    <n v="0"/>
    <n v="0"/>
    <n v="9"/>
    <n v="0"/>
    <n v="12"/>
    <n v="169"/>
    <n v="57"/>
    <n v="13"/>
    <n v="1"/>
    <n v="782"/>
    <n v="39"/>
    <n v="0"/>
    <n v="59"/>
    <n v="283"/>
    <n v="94"/>
    <n v="254"/>
  </r>
  <r>
    <x v="1"/>
    <x v="13"/>
    <x v="61"/>
    <x v="9"/>
    <n v="18"/>
    <n v="0"/>
    <n v="0"/>
    <n v="0"/>
    <n v="0"/>
    <n v="3"/>
    <n v="2"/>
    <n v="4"/>
    <n v="0"/>
    <n v="0"/>
    <n v="0"/>
    <n v="0"/>
    <n v="0"/>
    <n v="22"/>
    <n v="10"/>
    <n v="1"/>
    <n v="3"/>
    <n v="4"/>
    <n v="367"/>
    <n v="64"/>
    <n v="82"/>
    <n v="76"/>
    <n v="8"/>
    <n v="184"/>
    <n v="32"/>
    <n v="21"/>
    <n v="66"/>
    <n v="13"/>
    <n v="30"/>
    <n v="4"/>
    <n v="8"/>
    <n v="3"/>
    <n v="1"/>
    <n v="2"/>
    <n v="1"/>
    <n v="1"/>
    <n v="0"/>
    <n v="0"/>
    <n v="0"/>
    <n v="0"/>
    <n v="0"/>
    <n v="0"/>
    <n v="0"/>
    <n v="0"/>
    <n v="0"/>
    <n v="0"/>
    <n v="0"/>
    <n v="0"/>
    <n v="0"/>
    <n v="0"/>
    <n v="0"/>
    <n v="0"/>
    <n v="0"/>
    <n v="0"/>
    <n v="0"/>
    <n v="0"/>
    <n v="9"/>
    <n v="0"/>
    <n v="13"/>
    <n v="169"/>
    <n v="60"/>
    <n v="13"/>
    <n v="1"/>
    <n v="790"/>
    <n v="74"/>
    <n v="0"/>
    <n v="64"/>
    <n v="278"/>
    <n v="98"/>
    <n v="260"/>
  </r>
  <r>
    <x v="1"/>
    <x v="13"/>
    <x v="61"/>
    <x v="10"/>
    <n v="19"/>
    <n v="0"/>
    <n v="0"/>
    <n v="0"/>
    <n v="0"/>
    <n v="3"/>
    <n v="2"/>
    <n v="4"/>
    <n v="0"/>
    <n v="0"/>
    <n v="0"/>
    <n v="0"/>
    <n v="0"/>
    <n v="22"/>
    <n v="10"/>
    <n v="1"/>
    <n v="3"/>
    <n v="4"/>
    <n v="368"/>
    <n v="64"/>
    <n v="82"/>
    <n v="76"/>
    <n v="10"/>
    <n v="185"/>
    <n v="32"/>
    <n v="21"/>
    <n v="67"/>
    <n v="12"/>
    <n v="30"/>
    <n v="4"/>
    <n v="8"/>
    <n v="3"/>
    <n v="1"/>
    <n v="2"/>
    <n v="1"/>
    <n v="1"/>
    <n v="0"/>
    <n v="0"/>
    <n v="0"/>
    <n v="0"/>
    <n v="0"/>
    <n v="0"/>
    <n v="0"/>
    <n v="0"/>
    <n v="0"/>
    <n v="0"/>
    <n v="0"/>
    <n v="0"/>
    <n v="0"/>
    <n v="0"/>
    <n v="0"/>
    <n v="0"/>
    <n v="0"/>
    <n v="0"/>
    <n v="0"/>
    <n v="0"/>
    <n v="10"/>
    <n v="0"/>
    <n v="13"/>
    <n v="169"/>
    <n v="60"/>
    <n v="13"/>
    <n v="1"/>
    <n v="794"/>
    <n v="80"/>
    <n v="0"/>
    <n v="65"/>
    <n v="278"/>
    <n v="97"/>
    <n v="262"/>
  </r>
  <r>
    <x v="1"/>
    <x v="13"/>
    <x v="61"/>
    <x v="11"/>
    <n v="19"/>
    <n v="0"/>
    <n v="0"/>
    <n v="0"/>
    <n v="0"/>
    <n v="4"/>
    <n v="2"/>
    <n v="4"/>
    <n v="0"/>
    <n v="0"/>
    <n v="0"/>
    <n v="0"/>
    <n v="0"/>
    <n v="22"/>
    <n v="10"/>
    <n v="1"/>
    <n v="3"/>
    <n v="4"/>
    <n v="372"/>
    <n v="71"/>
    <n v="80"/>
    <n v="78"/>
    <n v="10"/>
    <n v="185"/>
    <n v="35"/>
    <n v="21"/>
    <n v="67"/>
    <n v="12"/>
    <n v="30"/>
    <n v="4"/>
    <n v="8"/>
    <n v="3"/>
    <n v="2"/>
    <n v="2"/>
    <n v="1"/>
    <n v="1"/>
    <n v="0"/>
    <n v="0"/>
    <n v="0"/>
    <n v="0"/>
    <n v="0"/>
    <n v="0"/>
    <n v="0"/>
    <n v="0"/>
    <n v="0"/>
    <n v="0"/>
    <n v="0"/>
    <n v="0"/>
    <n v="0"/>
    <n v="0"/>
    <n v="0"/>
    <n v="0"/>
    <n v="0"/>
    <n v="0"/>
    <n v="0"/>
    <n v="0"/>
    <n v="10"/>
    <n v="0"/>
    <n v="13"/>
    <n v="170"/>
    <n v="60"/>
    <n v="13"/>
    <n v="1"/>
    <n v="804"/>
    <n v="87"/>
    <n v="0"/>
    <n v="65"/>
    <n v="277"/>
    <n v="108"/>
    <n v="263"/>
  </r>
  <r>
    <x v="1"/>
    <x v="13"/>
    <x v="61"/>
    <x v="12"/>
    <n v="18"/>
    <n v="0"/>
    <n v="0"/>
    <n v="0"/>
    <n v="0"/>
    <n v="4"/>
    <n v="1"/>
    <n v="4"/>
    <n v="0"/>
    <n v="0"/>
    <n v="0"/>
    <n v="0"/>
    <n v="0"/>
    <n v="22"/>
    <n v="10"/>
    <n v="1"/>
    <n v="3"/>
    <n v="4"/>
    <n v="371"/>
    <n v="74"/>
    <n v="79"/>
    <n v="79"/>
    <n v="10"/>
    <n v="186"/>
    <n v="38"/>
    <n v="21"/>
    <n v="67"/>
    <n v="13"/>
    <n v="32"/>
    <n v="5"/>
    <n v="8"/>
    <n v="4"/>
    <n v="2"/>
    <n v="2"/>
    <n v="1"/>
    <n v="1"/>
    <n v="0"/>
    <n v="0"/>
    <n v="0"/>
    <n v="0"/>
    <n v="0"/>
    <n v="0"/>
    <n v="0"/>
    <n v="0"/>
    <n v="0"/>
    <n v="0"/>
    <n v="0"/>
    <n v="0"/>
    <n v="0"/>
    <n v="0"/>
    <n v="0"/>
    <n v="0"/>
    <n v="0"/>
    <n v="0"/>
    <n v="0"/>
    <n v="0"/>
    <n v="10"/>
    <n v="0"/>
    <n v="13"/>
    <n v="169"/>
    <n v="60"/>
    <n v="14"/>
    <n v="1"/>
    <n v="811"/>
    <n v="97"/>
    <n v="0"/>
    <n v="65"/>
    <n v="276"/>
    <n v="111"/>
    <n v="266"/>
  </r>
  <r>
    <x v="1"/>
    <x v="13"/>
    <x v="61"/>
    <x v="13"/>
    <n v="18"/>
    <n v="0"/>
    <n v="0"/>
    <n v="0"/>
    <n v="0"/>
    <n v="4"/>
    <n v="1"/>
    <n v="4"/>
    <n v="0"/>
    <n v="0"/>
    <n v="0"/>
    <n v="0"/>
    <n v="0"/>
    <n v="22"/>
    <n v="10"/>
    <n v="1"/>
    <n v="3"/>
    <n v="4"/>
    <n v="373"/>
    <n v="77"/>
    <n v="78"/>
    <n v="78"/>
    <n v="10"/>
    <n v="189"/>
    <n v="41"/>
    <n v="21"/>
    <n v="68"/>
    <n v="12"/>
    <n v="33"/>
    <n v="5"/>
    <n v="7"/>
    <n v="4"/>
    <n v="2"/>
    <n v="2"/>
    <n v="1"/>
    <n v="1"/>
    <n v="0"/>
    <n v="0"/>
    <n v="0"/>
    <n v="0"/>
    <n v="0"/>
    <n v="0"/>
    <n v="0"/>
    <n v="0"/>
    <n v="0"/>
    <n v="0"/>
    <n v="0"/>
    <n v="0"/>
    <n v="0"/>
    <n v="0"/>
    <n v="0"/>
    <n v="0"/>
    <n v="0"/>
    <n v="0"/>
    <n v="0"/>
    <n v="0"/>
    <n v="10"/>
    <n v="0"/>
    <n v="13"/>
    <n v="171"/>
    <n v="64"/>
    <n v="15"/>
    <n v="1"/>
    <n v="819"/>
    <n v="108"/>
    <n v="0"/>
    <n v="64"/>
    <n v="275"/>
    <n v="107"/>
    <n v="272"/>
  </r>
  <r>
    <x v="1"/>
    <x v="13"/>
    <x v="61"/>
    <x v="14"/>
    <n v="18"/>
    <n v="0"/>
    <n v="0"/>
    <n v="0"/>
    <n v="0"/>
    <n v="4"/>
    <n v="1"/>
    <n v="4"/>
    <n v="0"/>
    <n v="0"/>
    <n v="0"/>
    <n v="0"/>
    <n v="0"/>
    <n v="22"/>
    <n v="10"/>
    <n v="2"/>
    <n v="3"/>
    <n v="3"/>
    <n v="373"/>
    <n v="81"/>
    <n v="75"/>
    <n v="76"/>
    <n v="12"/>
    <n v="187"/>
    <n v="42"/>
    <n v="20"/>
    <n v="67"/>
    <n v="12"/>
    <n v="33"/>
    <n v="5"/>
    <n v="7"/>
    <n v="4"/>
    <n v="2"/>
    <n v="2"/>
    <n v="1"/>
    <n v="1"/>
    <n v="0"/>
    <n v="0"/>
    <n v="0"/>
    <n v="0"/>
    <n v="0"/>
    <n v="0"/>
    <n v="0"/>
    <n v="0"/>
    <n v="0"/>
    <n v="0"/>
    <n v="0"/>
    <n v="0"/>
    <n v="0"/>
    <n v="0"/>
    <n v="0"/>
    <n v="0"/>
    <n v="0"/>
    <n v="0"/>
    <n v="0"/>
    <n v="0"/>
    <n v="10"/>
    <n v="0"/>
    <n v="13"/>
    <n v="173"/>
    <n v="65"/>
    <n v="15"/>
    <n v="1"/>
    <n v="810"/>
    <n v="113"/>
    <n v="0"/>
    <n v="61"/>
    <n v="271"/>
    <n v="103"/>
    <n v="278"/>
  </r>
  <r>
    <x v="1"/>
    <x v="13"/>
    <x v="61"/>
    <x v="15"/>
    <n v="18"/>
    <n v="0"/>
    <n v="0"/>
    <n v="0"/>
    <n v="0"/>
    <n v="4"/>
    <n v="1"/>
    <n v="4"/>
    <n v="0"/>
    <n v="0"/>
    <n v="0"/>
    <n v="0"/>
    <n v="0"/>
    <n v="22"/>
    <n v="10"/>
    <n v="2"/>
    <n v="3"/>
    <n v="3"/>
    <n v="374"/>
    <n v="83"/>
    <n v="74"/>
    <n v="76"/>
    <n v="12"/>
    <n v="184"/>
    <n v="43"/>
    <n v="20"/>
    <n v="66"/>
    <n v="12"/>
    <n v="33"/>
    <n v="5"/>
    <n v="7"/>
    <n v="4"/>
    <n v="2"/>
    <n v="2"/>
    <n v="1"/>
    <n v="1"/>
    <n v="0"/>
    <n v="0"/>
    <n v="0"/>
    <n v="0"/>
    <n v="0"/>
    <n v="0"/>
    <n v="0"/>
    <n v="0"/>
    <n v="0"/>
    <n v="0"/>
    <n v="0"/>
    <n v="0"/>
    <n v="0"/>
    <n v="0"/>
    <n v="0"/>
    <n v="0"/>
    <n v="0"/>
    <n v="0"/>
    <n v="0"/>
    <n v="0"/>
    <n v="10"/>
    <n v="0"/>
    <n v="13"/>
    <n v="173"/>
    <n v="64"/>
    <n v="15"/>
    <n v="1"/>
    <n v="802"/>
    <n v="115"/>
    <n v="0"/>
    <n v="62"/>
    <n v="269"/>
    <n v="99"/>
    <n v="276"/>
  </r>
  <r>
    <x v="1"/>
    <x v="13"/>
    <x v="61"/>
    <x v="16"/>
    <n v="18"/>
    <n v="0"/>
    <n v="0"/>
    <n v="0"/>
    <n v="0"/>
    <n v="5"/>
    <n v="1"/>
    <n v="4"/>
    <n v="0"/>
    <n v="0"/>
    <n v="0"/>
    <n v="0"/>
    <n v="0"/>
    <n v="22"/>
    <n v="10"/>
    <n v="2"/>
    <n v="3"/>
    <n v="3"/>
    <n v="373"/>
    <n v="84"/>
    <n v="75"/>
    <n v="76"/>
    <n v="12"/>
    <n v="189"/>
    <n v="43"/>
    <n v="19"/>
    <n v="66"/>
    <n v="15"/>
    <n v="33"/>
    <n v="5"/>
    <n v="7"/>
    <n v="4"/>
    <n v="2"/>
    <n v="2"/>
    <n v="1"/>
    <n v="1"/>
    <n v="0"/>
    <n v="0"/>
    <n v="0"/>
    <n v="0"/>
    <n v="0"/>
    <n v="0"/>
    <n v="0"/>
    <n v="0"/>
    <n v="0"/>
    <n v="0"/>
    <n v="0"/>
    <n v="0"/>
    <n v="0"/>
    <n v="0"/>
    <n v="0"/>
    <n v="0"/>
    <n v="0"/>
    <n v="0"/>
    <n v="0"/>
    <n v="0"/>
    <n v="10"/>
    <n v="0"/>
    <n v="13"/>
    <n v="172"/>
    <n v="67"/>
    <n v="15"/>
    <n v="1"/>
    <n v="810"/>
    <n v="116"/>
    <n v="0"/>
    <n v="61"/>
    <n v="270"/>
    <n v="106"/>
    <n v="278"/>
  </r>
  <r>
    <x v="1"/>
    <x v="6"/>
    <x v="62"/>
    <x v="0"/>
    <n v="174"/>
    <n v="9"/>
    <n v="0"/>
    <n v="2"/>
    <n v="2"/>
    <n v="76"/>
    <n v="17"/>
    <n v="12"/>
    <n v="3"/>
    <n v="7"/>
    <n v="0"/>
    <n v="0"/>
    <n v="0"/>
    <n v="437"/>
    <n v="0"/>
    <n v="171"/>
    <n v="10"/>
    <n v="1"/>
    <n v="1643"/>
    <n v="0"/>
    <n v="117"/>
    <n v="159"/>
    <n v="6"/>
    <n v="1202"/>
    <n v="61"/>
    <n v="36"/>
    <n v="212"/>
    <n v="10"/>
    <n v="303"/>
    <n v="0"/>
    <n v="8"/>
    <n v="49"/>
    <n v="3"/>
    <n v="68"/>
    <n v="0"/>
    <n v="6"/>
    <n v="0"/>
    <n v="0"/>
    <n v="0"/>
    <n v="1"/>
    <n v="0"/>
    <n v="1"/>
    <n v="0"/>
    <n v="0"/>
    <n v="0"/>
    <n v="0"/>
    <n v="0"/>
    <n v="0"/>
    <n v="0"/>
    <n v="42"/>
    <n v="170"/>
    <n v="0"/>
    <n v="10"/>
    <n v="7"/>
    <m/>
    <m/>
    <m/>
    <m/>
    <m/>
    <m/>
    <m/>
    <m/>
    <m/>
    <m/>
    <m/>
    <m/>
    <m/>
    <m/>
    <m/>
    <m/>
  </r>
  <r>
    <x v="1"/>
    <x v="6"/>
    <x v="62"/>
    <x v="1"/>
    <n v="175"/>
    <n v="9"/>
    <n v="1"/>
    <n v="2"/>
    <n v="2"/>
    <n v="80"/>
    <n v="17"/>
    <n v="12"/>
    <n v="3"/>
    <n v="7"/>
    <n v="0"/>
    <n v="0"/>
    <n v="0"/>
    <n v="437"/>
    <n v="0"/>
    <n v="215"/>
    <n v="10"/>
    <n v="1"/>
    <n v="1642"/>
    <n v="0"/>
    <n v="157"/>
    <n v="157"/>
    <n v="6"/>
    <n v="1201"/>
    <n v="88"/>
    <n v="36"/>
    <n v="212"/>
    <n v="8"/>
    <n v="305"/>
    <n v="0"/>
    <n v="10"/>
    <n v="48"/>
    <n v="3"/>
    <n v="69"/>
    <n v="0"/>
    <n v="5"/>
    <n v="0"/>
    <n v="0"/>
    <n v="0"/>
    <n v="1"/>
    <n v="0"/>
    <n v="1"/>
    <n v="0"/>
    <n v="0"/>
    <n v="0"/>
    <n v="0"/>
    <n v="0"/>
    <n v="0"/>
    <n v="0"/>
    <n v="42"/>
    <n v="167"/>
    <n v="0"/>
    <n v="10"/>
    <n v="7"/>
    <m/>
    <m/>
    <m/>
    <m/>
    <m/>
    <m/>
    <m/>
    <m/>
    <m/>
    <m/>
    <m/>
    <m/>
    <m/>
    <m/>
    <m/>
    <m/>
  </r>
  <r>
    <x v="1"/>
    <x v="6"/>
    <x v="62"/>
    <x v="2"/>
    <n v="176"/>
    <n v="9"/>
    <n v="1"/>
    <n v="2"/>
    <n v="2"/>
    <n v="83"/>
    <n v="18"/>
    <n v="12"/>
    <n v="3"/>
    <n v="7"/>
    <n v="0"/>
    <n v="0"/>
    <n v="0"/>
    <n v="437"/>
    <n v="235"/>
    <n v="42"/>
    <n v="10"/>
    <n v="0"/>
    <n v="1645"/>
    <n v="213"/>
    <n v="166"/>
    <n v="155"/>
    <n v="6"/>
    <n v="1205"/>
    <n v="95"/>
    <n v="36"/>
    <n v="213"/>
    <n v="9"/>
    <n v="305"/>
    <n v="13"/>
    <n v="11"/>
    <n v="47"/>
    <n v="3"/>
    <n v="69"/>
    <n v="8"/>
    <n v="7"/>
    <n v="0"/>
    <n v="0"/>
    <n v="0"/>
    <n v="1"/>
    <n v="0"/>
    <n v="1"/>
    <n v="0"/>
    <n v="0"/>
    <n v="0"/>
    <n v="0"/>
    <n v="0"/>
    <n v="0"/>
    <n v="0"/>
    <n v="0"/>
    <n v="0"/>
    <n v="0"/>
    <n v="0"/>
    <n v="0"/>
    <n v="7"/>
    <n v="2"/>
    <n v="139"/>
    <n v="7"/>
    <n v="380"/>
    <n v="1250"/>
    <n v="917"/>
    <n v="226"/>
    <n v="59"/>
    <m/>
    <m/>
    <m/>
    <m/>
    <m/>
    <m/>
    <m/>
  </r>
  <r>
    <x v="1"/>
    <x v="6"/>
    <x v="62"/>
    <x v="3"/>
    <n v="174"/>
    <n v="10"/>
    <n v="2"/>
    <n v="2"/>
    <n v="2"/>
    <n v="86"/>
    <n v="18"/>
    <n v="12"/>
    <n v="3"/>
    <n v="7"/>
    <n v="0"/>
    <n v="0"/>
    <n v="0"/>
    <n v="438"/>
    <n v="261"/>
    <n v="42"/>
    <n v="10"/>
    <n v="0"/>
    <n v="1647"/>
    <n v="331"/>
    <n v="166"/>
    <n v="158"/>
    <n v="4"/>
    <n v="1205"/>
    <n v="126"/>
    <n v="36"/>
    <n v="210"/>
    <n v="9"/>
    <n v="306"/>
    <n v="20"/>
    <n v="11"/>
    <n v="45"/>
    <n v="2"/>
    <n v="68"/>
    <n v="9"/>
    <n v="7"/>
    <n v="0"/>
    <n v="0"/>
    <n v="0"/>
    <n v="1"/>
    <n v="0"/>
    <n v="1"/>
    <n v="0"/>
    <n v="0"/>
    <n v="0"/>
    <n v="0"/>
    <n v="0"/>
    <n v="0"/>
    <n v="0"/>
    <n v="0"/>
    <n v="0"/>
    <n v="0"/>
    <n v="0"/>
    <n v="0"/>
    <n v="8"/>
    <n v="2"/>
    <n v="137"/>
    <n v="7"/>
    <n v="381"/>
    <n v="1256"/>
    <n v="923"/>
    <n v="229"/>
    <n v="58"/>
    <m/>
    <m/>
    <m/>
    <m/>
    <m/>
    <m/>
    <m/>
  </r>
  <r>
    <x v="1"/>
    <x v="6"/>
    <x v="62"/>
    <x v="4"/>
    <n v="174"/>
    <n v="10"/>
    <n v="2"/>
    <n v="2"/>
    <n v="2"/>
    <n v="91"/>
    <n v="18"/>
    <n v="12"/>
    <n v="3"/>
    <n v="6"/>
    <n v="0"/>
    <n v="0"/>
    <n v="0"/>
    <n v="438"/>
    <n v="276"/>
    <n v="42"/>
    <n v="10"/>
    <n v="0"/>
    <n v="1650"/>
    <n v="431"/>
    <n v="164"/>
    <n v="161"/>
    <n v="5"/>
    <n v="1209"/>
    <n v="164"/>
    <n v="35"/>
    <n v="206"/>
    <n v="11"/>
    <n v="307"/>
    <n v="28"/>
    <n v="11"/>
    <n v="44"/>
    <n v="2"/>
    <n v="67"/>
    <n v="15"/>
    <n v="6"/>
    <n v="0"/>
    <n v="0"/>
    <n v="0"/>
    <n v="1"/>
    <n v="0"/>
    <n v="1"/>
    <n v="0"/>
    <n v="0"/>
    <n v="0"/>
    <n v="0"/>
    <n v="0"/>
    <n v="0"/>
    <n v="0"/>
    <n v="0"/>
    <n v="0"/>
    <n v="0"/>
    <n v="0"/>
    <n v="0"/>
    <n v="8"/>
    <n v="2"/>
    <n v="137"/>
    <n v="6"/>
    <n v="381"/>
    <n v="1256"/>
    <n v="927"/>
    <n v="231"/>
    <n v="58"/>
    <m/>
    <m/>
    <m/>
    <m/>
    <m/>
    <m/>
    <m/>
  </r>
  <r>
    <x v="1"/>
    <x v="6"/>
    <x v="62"/>
    <x v="5"/>
    <n v="174"/>
    <n v="10"/>
    <n v="2"/>
    <n v="2"/>
    <n v="2"/>
    <n v="97"/>
    <n v="18"/>
    <n v="12"/>
    <n v="3"/>
    <n v="6"/>
    <n v="1"/>
    <n v="0"/>
    <n v="0"/>
    <n v="438"/>
    <n v="294"/>
    <n v="42"/>
    <n v="10"/>
    <n v="0"/>
    <n v="1647"/>
    <n v="539"/>
    <n v="162"/>
    <n v="161"/>
    <n v="3"/>
    <n v="1211"/>
    <n v="269"/>
    <n v="35"/>
    <n v="206"/>
    <n v="11"/>
    <n v="312"/>
    <n v="39"/>
    <n v="12"/>
    <n v="45"/>
    <n v="2"/>
    <n v="67"/>
    <n v="27"/>
    <n v="6"/>
    <n v="0"/>
    <n v="0"/>
    <n v="0"/>
    <n v="1"/>
    <n v="0"/>
    <n v="1"/>
    <n v="0"/>
    <n v="0"/>
    <n v="0"/>
    <n v="0"/>
    <n v="0"/>
    <n v="0"/>
    <n v="0"/>
    <n v="0"/>
    <n v="0"/>
    <n v="0"/>
    <n v="0"/>
    <n v="0"/>
    <n v="8"/>
    <n v="2"/>
    <n v="139"/>
    <n v="6"/>
    <n v="381"/>
    <n v="1258"/>
    <n v="931"/>
    <n v="234"/>
    <n v="58"/>
    <m/>
    <m/>
    <m/>
    <m/>
    <m/>
    <m/>
    <m/>
  </r>
  <r>
    <x v="1"/>
    <x v="6"/>
    <x v="62"/>
    <x v="6"/>
    <n v="174"/>
    <n v="10"/>
    <n v="3"/>
    <n v="2"/>
    <n v="2"/>
    <n v="98"/>
    <n v="18"/>
    <n v="12"/>
    <n v="3"/>
    <n v="6"/>
    <n v="1"/>
    <n v="0"/>
    <n v="0"/>
    <n v="436"/>
    <n v="308"/>
    <n v="41"/>
    <n v="9"/>
    <n v="0"/>
    <n v="1656"/>
    <n v="628"/>
    <n v="162"/>
    <n v="160"/>
    <n v="3"/>
    <n v="1219"/>
    <n v="412"/>
    <n v="35"/>
    <n v="206"/>
    <n v="15"/>
    <n v="319"/>
    <n v="49"/>
    <n v="12"/>
    <n v="46"/>
    <n v="6"/>
    <n v="68"/>
    <n v="32"/>
    <n v="6"/>
    <n v="0"/>
    <n v="0"/>
    <n v="0"/>
    <n v="1"/>
    <n v="0"/>
    <n v="1"/>
    <n v="0"/>
    <n v="0"/>
    <n v="0"/>
    <n v="0"/>
    <n v="0"/>
    <n v="0"/>
    <n v="0"/>
    <n v="0"/>
    <n v="0"/>
    <n v="0"/>
    <n v="0"/>
    <n v="0"/>
    <n v="8"/>
    <n v="2"/>
    <n v="139"/>
    <n v="6"/>
    <n v="380"/>
    <n v="1267"/>
    <n v="937"/>
    <n v="238"/>
    <n v="59"/>
    <m/>
    <m/>
    <m/>
    <m/>
    <m/>
    <m/>
    <m/>
  </r>
  <r>
    <x v="1"/>
    <x v="6"/>
    <x v="62"/>
    <x v="7"/>
    <n v="175"/>
    <n v="9"/>
    <n v="3"/>
    <n v="2"/>
    <n v="2"/>
    <n v="104"/>
    <n v="18"/>
    <n v="12"/>
    <n v="3"/>
    <n v="6"/>
    <n v="2"/>
    <n v="0"/>
    <n v="0"/>
    <n v="437"/>
    <n v="320"/>
    <n v="41"/>
    <n v="9"/>
    <n v="1"/>
    <n v="1664"/>
    <n v="687"/>
    <n v="162"/>
    <n v="160"/>
    <n v="3"/>
    <n v="1218"/>
    <n v="521"/>
    <n v="35"/>
    <n v="201"/>
    <n v="16"/>
    <n v="318"/>
    <n v="63"/>
    <n v="12"/>
    <n v="46"/>
    <n v="6"/>
    <n v="68"/>
    <n v="41"/>
    <n v="6"/>
    <n v="0"/>
    <n v="0"/>
    <n v="0"/>
    <n v="1"/>
    <n v="0"/>
    <n v="1"/>
    <n v="0"/>
    <n v="0"/>
    <n v="0"/>
    <n v="0"/>
    <n v="0"/>
    <n v="0"/>
    <n v="0"/>
    <n v="0"/>
    <n v="0"/>
    <n v="0"/>
    <n v="0"/>
    <n v="0"/>
    <n v="7"/>
    <n v="2"/>
    <n v="139"/>
    <n v="6"/>
    <n v="380"/>
    <n v="1275"/>
    <n v="940"/>
    <n v="237"/>
    <n v="59"/>
    <m/>
    <m/>
    <m/>
    <m/>
    <m/>
    <m/>
    <m/>
  </r>
  <r>
    <x v="1"/>
    <x v="6"/>
    <x v="62"/>
    <x v="8"/>
    <n v="176"/>
    <n v="9"/>
    <n v="4"/>
    <n v="2"/>
    <n v="2"/>
    <n v="107"/>
    <n v="17"/>
    <n v="12"/>
    <n v="4"/>
    <n v="6"/>
    <n v="2"/>
    <n v="0"/>
    <n v="0"/>
    <n v="438"/>
    <n v="329"/>
    <n v="40"/>
    <n v="9"/>
    <n v="0"/>
    <n v="1669"/>
    <n v="761"/>
    <n v="163"/>
    <n v="159"/>
    <n v="3"/>
    <n v="1219"/>
    <n v="600"/>
    <n v="34"/>
    <n v="197"/>
    <n v="14"/>
    <n v="322"/>
    <n v="95"/>
    <n v="12"/>
    <n v="46"/>
    <n v="7"/>
    <n v="68"/>
    <n v="42"/>
    <n v="6"/>
    <n v="0"/>
    <n v="0"/>
    <n v="0"/>
    <n v="1"/>
    <n v="0"/>
    <n v="1"/>
    <n v="0"/>
    <n v="0"/>
    <n v="0"/>
    <n v="0"/>
    <n v="0"/>
    <n v="0"/>
    <n v="0"/>
    <n v="0"/>
    <n v="0"/>
    <n v="0"/>
    <n v="0"/>
    <n v="0"/>
    <n v="7"/>
    <n v="2"/>
    <n v="139"/>
    <n v="6"/>
    <n v="382"/>
    <n v="1277"/>
    <n v="946"/>
    <n v="241"/>
    <n v="60"/>
    <n v="7723"/>
    <n v="1834"/>
    <n v="0"/>
    <n v="99"/>
    <n v="2143"/>
    <n v="288"/>
    <n v="4894"/>
  </r>
  <r>
    <x v="1"/>
    <x v="6"/>
    <x v="62"/>
    <x v="9"/>
    <n v="175"/>
    <n v="9"/>
    <n v="5"/>
    <n v="2"/>
    <n v="2"/>
    <n v="109"/>
    <n v="16"/>
    <n v="11"/>
    <n v="4"/>
    <n v="6"/>
    <n v="2"/>
    <n v="0"/>
    <n v="0"/>
    <n v="436"/>
    <n v="334"/>
    <n v="40"/>
    <n v="8"/>
    <n v="2"/>
    <n v="1673"/>
    <n v="845"/>
    <n v="162"/>
    <n v="162"/>
    <n v="3"/>
    <n v="1217"/>
    <n v="650"/>
    <n v="34"/>
    <n v="197"/>
    <n v="11"/>
    <n v="324"/>
    <n v="124"/>
    <n v="12"/>
    <n v="46"/>
    <n v="9"/>
    <n v="69"/>
    <n v="43"/>
    <n v="6"/>
    <n v="0"/>
    <n v="0"/>
    <n v="0"/>
    <n v="1"/>
    <n v="0"/>
    <n v="1"/>
    <n v="0"/>
    <n v="0"/>
    <n v="0"/>
    <n v="0"/>
    <n v="0"/>
    <n v="0"/>
    <n v="0"/>
    <n v="0"/>
    <n v="0"/>
    <n v="0"/>
    <n v="0"/>
    <n v="0"/>
    <n v="7"/>
    <n v="2"/>
    <n v="139"/>
    <n v="6"/>
    <n v="379"/>
    <n v="1282"/>
    <n v="945"/>
    <n v="242"/>
    <n v="61"/>
    <n v="7700"/>
    <n v="2457"/>
    <n v="0"/>
    <n v="97"/>
    <n v="2117"/>
    <n v="296"/>
    <n v="4894"/>
  </r>
  <r>
    <x v="1"/>
    <x v="6"/>
    <x v="62"/>
    <x v="10"/>
    <n v="175"/>
    <n v="9"/>
    <n v="5"/>
    <n v="2"/>
    <n v="2"/>
    <n v="110"/>
    <n v="16"/>
    <n v="11"/>
    <n v="4"/>
    <n v="6"/>
    <n v="2"/>
    <n v="0"/>
    <n v="0"/>
    <n v="438"/>
    <n v="336"/>
    <n v="40"/>
    <n v="8"/>
    <n v="2"/>
    <n v="1671"/>
    <n v="858"/>
    <n v="163"/>
    <n v="160"/>
    <n v="3"/>
    <n v="1218"/>
    <n v="673"/>
    <n v="35"/>
    <n v="198"/>
    <n v="11"/>
    <n v="325"/>
    <n v="133"/>
    <n v="12"/>
    <n v="46"/>
    <n v="10"/>
    <n v="69"/>
    <n v="48"/>
    <n v="6"/>
    <n v="0"/>
    <n v="0"/>
    <n v="0"/>
    <n v="1"/>
    <n v="0"/>
    <n v="1"/>
    <n v="0"/>
    <n v="0"/>
    <n v="0"/>
    <n v="0"/>
    <n v="0"/>
    <n v="0"/>
    <n v="0"/>
    <n v="0"/>
    <n v="0"/>
    <n v="0"/>
    <n v="0"/>
    <n v="0"/>
    <n v="7"/>
    <n v="2"/>
    <n v="139"/>
    <n v="6"/>
    <n v="382"/>
    <n v="1281"/>
    <n v="944"/>
    <n v="243"/>
    <n v="61"/>
    <n v="7715"/>
    <n v="2623"/>
    <n v="0"/>
    <n v="97"/>
    <n v="2114"/>
    <n v="310"/>
    <n v="4903"/>
  </r>
  <r>
    <x v="1"/>
    <x v="6"/>
    <x v="62"/>
    <x v="11"/>
    <n v="174"/>
    <n v="9"/>
    <n v="5"/>
    <n v="2"/>
    <n v="2"/>
    <n v="113"/>
    <n v="16"/>
    <n v="11"/>
    <n v="3"/>
    <n v="6"/>
    <n v="2"/>
    <n v="0"/>
    <n v="0"/>
    <n v="440"/>
    <n v="341"/>
    <n v="40"/>
    <n v="8"/>
    <n v="3"/>
    <n v="1673"/>
    <n v="900"/>
    <n v="164"/>
    <n v="153"/>
    <n v="4"/>
    <n v="1218"/>
    <n v="704"/>
    <n v="34"/>
    <n v="196"/>
    <n v="11"/>
    <n v="326"/>
    <n v="155"/>
    <n v="12"/>
    <n v="46"/>
    <n v="10"/>
    <n v="69"/>
    <n v="50"/>
    <n v="4"/>
    <n v="0"/>
    <n v="0"/>
    <n v="0"/>
    <n v="1"/>
    <n v="0"/>
    <n v="1"/>
    <n v="0"/>
    <n v="0"/>
    <n v="0"/>
    <n v="0"/>
    <n v="0"/>
    <n v="0"/>
    <n v="0"/>
    <n v="0"/>
    <n v="0"/>
    <n v="0"/>
    <n v="0"/>
    <n v="0"/>
    <n v="7"/>
    <n v="2"/>
    <n v="139"/>
    <n v="6"/>
    <n v="384"/>
    <n v="1287"/>
    <n v="946"/>
    <n v="246"/>
    <n v="62"/>
    <n v="7706"/>
    <n v="2904"/>
    <n v="0"/>
    <n v="94"/>
    <n v="2091"/>
    <n v="300"/>
    <n v="4925"/>
  </r>
  <r>
    <x v="1"/>
    <x v="6"/>
    <x v="62"/>
    <x v="12"/>
    <n v="175"/>
    <n v="10"/>
    <n v="6"/>
    <n v="2"/>
    <n v="2"/>
    <n v="113"/>
    <n v="15"/>
    <n v="11"/>
    <n v="3"/>
    <n v="6"/>
    <n v="2"/>
    <n v="0"/>
    <n v="0"/>
    <n v="441"/>
    <n v="343"/>
    <n v="40"/>
    <n v="8"/>
    <n v="3"/>
    <n v="1678"/>
    <n v="921"/>
    <n v="162"/>
    <n v="151"/>
    <n v="4"/>
    <n v="1217"/>
    <n v="724"/>
    <n v="34"/>
    <n v="196"/>
    <n v="12"/>
    <n v="326"/>
    <n v="168"/>
    <n v="13"/>
    <n v="45"/>
    <n v="11"/>
    <n v="69"/>
    <n v="50"/>
    <n v="4"/>
    <n v="0"/>
    <n v="0"/>
    <n v="0"/>
    <n v="1"/>
    <n v="0"/>
    <n v="1"/>
    <n v="0"/>
    <n v="0"/>
    <n v="0"/>
    <n v="0"/>
    <n v="0"/>
    <n v="0"/>
    <n v="0"/>
    <n v="0"/>
    <n v="0"/>
    <n v="0"/>
    <n v="0"/>
    <n v="0"/>
    <n v="8"/>
    <n v="2"/>
    <n v="141"/>
    <n v="6"/>
    <n v="385"/>
    <n v="1293"/>
    <n v="946"/>
    <n v="246"/>
    <n v="62"/>
    <n v="7714"/>
    <n v="3098"/>
    <n v="0"/>
    <n v="96"/>
    <n v="2076"/>
    <n v="303"/>
    <n v="4949"/>
  </r>
  <r>
    <x v="1"/>
    <x v="6"/>
    <x v="62"/>
    <x v="13"/>
    <n v="175"/>
    <n v="10"/>
    <n v="6"/>
    <n v="2"/>
    <n v="2"/>
    <n v="115"/>
    <n v="15"/>
    <n v="11"/>
    <n v="3"/>
    <n v="6"/>
    <n v="2"/>
    <n v="0"/>
    <n v="0"/>
    <n v="440"/>
    <n v="344"/>
    <n v="40"/>
    <n v="8"/>
    <n v="1"/>
    <n v="1675"/>
    <n v="935"/>
    <n v="161"/>
    <n v="150"/>
    <n v="4"/>
    <n v="1223"/>
    <n v="735"/>
    <n v="35"/>
    <n v="196"/>
    <n v="14"/>
    <n v="326"/>
    <n v="172"/>
    <n v="12"/>
    <n v="46"/>
    <n v="11"/>
    <n v="70"/>
    <n v="51"/>
    <n v="4"/>
    <n v="0"/>
    <n v="0"/>
    <n v="0"/>
    <n v="1"/>
    <n v="0"/>
    <n v="1"/>
    <n v="0"/>
    <n v="0"/>
    <n v="0"/>
    <n v="0"/>
    <n v="0"/>
    <n v="0"/>
    <n v="0"/>
    <n v="0"/>
    <n v="0"/>
    <n v="0"/>
    <n v="0"/>
    <n v="0"/>
    <n v="8"/>
    <n v="2"/>
    <n v="141"/>
    <n v="6"/>
    <n v="386"/>
    <n v="1292"/>
    <n v="949"/>
    <n v="245"/>
    <n v="63"/>
    <n v="7734"/>
    <n v="3191"/>
    <n v="0"/>
    <n v="95"/>
    <n v="2073"/>
    <n v="313"/>
    <n v="4959"/>
  </r>
  <r>
    <x v="1"/>
    <x v="6"/>
    <x v="62"/>
    <x v="14"/>
    <n v="175"/>
    <n v="9"/>
    <n v="5"/>
    <n v="2"/>
    <n v="2"/>
    <n v="116"/>
    <n v="15"/>
    <n v="11"/>
    <n v="4"/>
    <n v="6"/>
    <n v="2"/>
    <n v="0"/>
    <n v="0"/>
    <n v="441"/>
    <n v="347"/>
    <n v="39"/>
    <n v="8"/>
    <n v="1"/>
    <n v="1675"/>
    <n v="950"/>
    <n v="161"/>
    <n v="149"/>
    <n v="4"/>
    <n v="1225"/>
    <n v="745"/>
    <n v="35"/>
    <n v="195"/>
    <n v="13"/>
    <n v="326"/>
    <n v="175"/>
    <n v="12"/>
    <n v="47"/>
    <n v="9"/>
    <n v="70"/>
    <n v="51"/>
    <n v="4"/>
    <n v="0"/>
    <n v="0"/>
    <n v="0"/>
    <n v="1"/>
    <n v="0"/>
    <n v="1"/>
    <n v="0"/>
    <n v="0"/>
    <n v="0"/>
    <n v="0"/>
    <n v="0"/>
    <n v="0"/>
    <n v="0"/>
    <n v="0"/>
    <n v="0"/>
    <n v="0"/>
    <n v="0"/>
    <n v="0"/>
    <n v="7"/>
    <n v="2"/>
    <n v="140"/>
    <n v="6"/>
    <n v="388"/>
    <n v="1298"/>
    <n v="952"/>
    <n v="245"/>
    <n v="63"/>
    <n v="7729"/>
    <n v="3268"/>
    <n v="0"/>
    <n v="97"/>
    <n v="2059"/>
    <n v="307"/>
    <n v="4966"/>
  </r>
  <r>
    <x v="1"/>
    <x v="6"/>
    <x v="62"/>
    <x v="15"/>
    <n v="175"/>
    <n v="9"/>
    <n v="5"/>
    <n v="2"/>
    <n v="2"/>
    <n v="117"/>
    <n v="15"/>
    <n v="11"/>
    <n v="4"/>
    <n v="6"/>
    <n v="2"/>
    <n v="0"/>
    <n v="0"/>
    <n v="443"/>
    <n v="349"/>
    <n v="39"/>
    <n v="7"/>
    <n v="1"/>
    <n v="1671"/>
    <n v="957"/>
    <n v="161"/>
    <n v="148"/>
    <n v="5"/>
    <n v="1226"/>
    <n v="747"/>
    <n v="35"/>
    <n v="194"/>
    <n v="14"/>
    <n v="329"/>
    <n v="179"/>
    <n v="12"/>
    <n v="46"/>
    <n v="10"/>
    <n v="71"/>
    <n v="52"/>
    <n v="4"/>
    <n v="0"/>
    <n v="0"/>
    <n v="0"/>
    <n v="1"/>
    <n v="0"/>
    <n v="1"/>
    <n v="0"/>
    <n v="0"/>
    <n v="0"/>
    <n v="0"/>
    <n v="0"/>
    <n v="0"/>
    <n v="0"/>
    <n v="0"/>
    <n v="0"/>
    <n v="0"/>
    <n v="0"/>
    <n v="0"/>
    <n v="7"/>
    <n v="2"/>
    <n v="140"/>
    <n v="6"/>
    <n v="390"/>
    <n v="1296"/>
    <n v="953"/>
    <n v="248"/>
    <n v="64"/>
    <n v="7738"/>
    <n v="3308"/>
    <n v="0"/>
    <n v="99"/>
    <n v="2049"/>
    <n v="319"/>
    <n v="4973"/>
  </r>
  <r>
    <x v="1"/>
    <x v="6"/>
    <x v="62"/>
    <x v="16"/>
    <n v="175"/>
    <n v="9"/>
    <n v="5"/>
    <n v="2"/>
    <n v="2"/>
    <n v="117"/>
    <n v="15"/>
    <n v="11"/>
    <n v="4"/>
    <n v="5"/>
    <n v="2"/>
    <n v="0"/>
    <n v="0"/>
    <n v="443"/>
    <n v="352"/>
    <n v="38"/>
    <n v="7"/>
    <n v="1"/>
    <n v="1675"/>
    <n v="962"/>
    <n v="161"/>
    <n v="147"/>
    <n v="6"/>
    <n v="1227"/>
    <n v="755"/>
    <n v="34"/>
    <n v="195"/>
    <n v="14"/>
    <n v="330"/>
    <n v="181"/>
    <n v="12"/>
    <n v="45"/>
    <n v="11"/>
    <n v="71"/>
    <n v="53"/>
    <n v="4"/>
    <n v="0"/>
    <n v="0"/>
    <n v="0"/>
    <n v="1"/>
    <n v="0"/>
    <n v="1"/>
    <n v="0"/>
    <n v="0"/>
    <n v="0"/>
    <n v="0"/>
    <n v="0"/>
    <n v="0"/>
    <n v="0"/>
    <n v="0"/>
    <n v="0"/>
    <n v="0"/>
    <n v="0"/>
    <n v="0"/>
    <n v="7"/>
    <n v="2"/>
    <n v="140"/>
    <n v="5"/>
    <n v="392"/>
    <n v="1304"/>
    <n v="955"/>
    <n v="248"/>
    <n v="64"/>
    <n v="7745"/>
    <n v="3371"/>
    <n v="0"/>
    <n v="98"/>
    <n v="2043"/>
    <n v="317"/>
    <n v="4996"/>
  </r>
  <r>
    <x v="1"/>
    <x v="12"/>
    <x v="63"/>
    <x v="0"/>
    <n v="103"/>
    <n v="2"/>
    <n v="1"/>
    <n v="0"/>
    <n v="0"/>
    <n v="24"/>
    <n v="8"/>
    <n v="21"/>
    <n v="1"/>
    <n v="1"/>
    <n v="0"/>
    <n v="0"/>
    <n v="0"/>
    <n v="184"/>
    <n v="0"/>
    <n v="65"/>
    <n v="10"/>
    <n v="1"/>
    <n v="755"/>
    <n v="0"/>
    <n v="30"/>
    <n v="132"/>
    <n v="2"/>
    <n v="592"/>
    <n v="26"/>
    <n v="8"/>
    <n v="152"/>
    <n v="1"/>
    <n v="140"/>
    <n v="0"/>
    <n v="1"/>
    <n v="31"/>
    <n v="3"/>
    <n v="40"/>
    <n v="0"/>
    <n v="7"/>
    <n v="3"/>
    <n v="0"/>
    <n v="0"/>
    <n v="0"/>
    <n v="0"/>
    <n v="0"/>
    <n v="0"/>
    <n v="0"/>
    <n v="0"/>
    <n v="0"/>
    <n v="0"/>
    <n v="0"/>
    <n v="0"/>
    <n v="6"/>
    <n v="80"/>
    <n v="0"/>
    <n v="3"/>
    <n v="3"/>
    <m/>
    <m/>
    <m/>
    <m/>
    <m/>
    <m/>
    <m/>
    <m/>
    <m/>
    <m/>
    <m/>
    <m/>
    <m/>
    <m/>
    <m/>
    <m/>
  </r>
  <r>
    <x v="1"/>
    <x v="12"/>
    <x v="63"/>
    <x v="1"/>
    <n v="103"/>
    <n v="2"/>
    <n v="1"/>
    <n v="0"/>
    <n v="0"/>
    <n v="30"/>
    <n v="8"/>
    <n v="21"/>
    <n v="1"/>
    <n v="1"/>
    <n v="0"/>
    <n v="0"/>
    <n v="0"/>
    <n v="186"/>
    <n v="0"/>
    <n v="85"/>
    <n v="10"/>
    <n v="1"/>
    <n v="755"/>
    <n v="0"/>
    <n v="50"/>
    <n v="131"/>
    <n v="4"/>
    <n v="593"/>
    <n v="35"/>
    <n v="8"/>
    <n v="149"/>
    <n v="1"/>
    <n v="140"/>
    <n v="0"/>
    <n v="1"/>
    <n v="30"/>
    <n v="3"/>
    <n v="40"/>
    <n v="0"/>
    <n v="9"/>
    <n v="3"/>
    <n v="0"/>
    <n v="0"/>
    <n v="0"/>
    <n v="0"/>
    <n v="0"/>
    <n v="0"/>
    <n v="0"/>
    <n v="0"/>
    <n v="0"/>
    <n v="0"/>
    <n v="0"/>
    <n v="0"/>
    <n v="6"/>
    <n v="80"/>
    <n v="0"/>
    <n v="3"/>
    <n v="3"/>
    <m/>
    <m/>
    <m/>
    <m/>
    <m/>
    <m/>
    <m/>
    <m/>
    <m/>
    <m/>
    <m/>
    <m/>
    <m/>
    <m/>
    <m/>
    <m/>
  </r>
  <r>
    <x v="1"/>
    <x v="12"/>
    <x v="63"/>
    <x v="2"/>
    <n v="103"/>
    <n v="2"/>
    <n v="1"/>
    <n v="0"/>
    <n v="0"/>
    <n v="34"/>
    <n v="8"/>
    <n v="21"/>
    <n v="1"/>
    <n v="0"/>
    <n v="0"/>
    <n v="0"/>
    <n v="0"/>
    <n v="186"/>
    <n v="105"/>
    <n v="6"/>
    <n v="10"/>
    <n v="0"/>
    <n v="756"/>
    <n v="86"/>
    <n v="80"/>
    <n v="131"/>
    <n v="5"/>
    <n v="595"/>
    <n v="42"/>
    <n v="8"/>
    <n v="147"/>
    <n v="1"/>
    <n v="137"/>
    <n v="1"/>
    <n v="3"/>
    <n v="30"/>
    <n v="2"/>
    <n v="39"/>
    <n v="9"/>
    <n v="3"/>
    <n v="3"/>
    <n v="0"/>
    <n v="0"/>
    <n v="0"/>
    <n v="0"/>
    <n v="0"/>
    <n v="0"/>
    <n v="0"/>
    <n v="0"/>
    <n v="0"/>
    <n v="0"/>
    <n v="0"/>
    <n v="0"/>
    <n v="0"/>
    <n v="0"/>
    <n v="0"/>
    <n v="0"/>
    <n v="0"/>
    <n v="1"/>
    <n v="0"/>
    <n v="69"/>
    <n v="0"/>
    <n v="162"/>
    <n v="508"/>
    <n v="413"/>
    <n v="93"/>
    <n v="31"/>
    <m/>
    <m/>
    <m/>
    <m/>
    <m/>
    <m/>
    <m/>
  </r>
  <r>
    <x v="1"/>
    <x v="12"/>
    <x v="63"/>
    <x v="3"/>
    <n v="103"/>
    <n v="2"/>
    <n v="1"/>
    <n v="0"/>
    <n v="0"/>
    <n v="35"/>
    <n v="9"/>
    <n v="21"/>
    <n v="1"/>
    <n v="0"/>
    <n v="0"/>
    <n v="0"/>
    <n v="0"/>
    <n v="187"/>
    <n v="116"/>
    <n v="6"/>
    <n v="10"/>
    <n v="1"/>
    <n v="759"/>
    <n v="134"/>
    <n v="80"/>
    <n v="129"/>
    <n v="5"/>
    <n v="598"/>
    <n v="52"/>
    <n v="8"/>
    <n v="144"/>
    <n v="1"/>
    <n v="136"/>
    <n v="3"/>
    <n v="3"/>
    <n v="31"/>
    <n v="1"/>
    <n v="40"/>
    <n v="10"/>
    <n v="3"/>
    <n v="3"/>
    <n v="0"/>
    <n v="0"/>
    <n v="0"/>
    <n v="0"/>
    <n v="0"/>
    <n v="0"/>
    <n v="0"/>
    <n v="0"/>
    <n v="0"/>
    <n v="0"/>
    <n v="0"/>
    <n v="0"/>
    <n v="0"/>
    <n v="0"/>
    <n v="0"/>
    <n v="0"/>
    <n v="0"/>
    <n v="1"/>
    <n v="0"/>
    <n v="68"/>
    <n v="0"/>
    <n v="162"/>
    <n v="511"/>
    <n v="416"/>
    <n v="93"/>
    <n v="32"/>
    <m/>
    <m/>
    <m/>
    <m/>
    <m/>
    <m/>
    <m/>
  </r>
  <r>
    <x v="1"/>
    <x v="12"/>
    <x v="63"/>
    <x v="4"/>
    <n v="103"/>
    <n v="2"/>
    <n v="1"/>
    <n v="0"/>
    <n v="0"/>
    <n v="36"/>
    <n v="9"/>
    <n v="21"/>
    <n v="1"/>
    <n v="0"/>
    <n v="0"/>
    <n v="0"/>
    <n v="0"/>
    <n v="187"/>
    <n v="119"/>
    <n v="6"/>
    <n v="10"/>
    <n v="1"/>
    <n v="764"/>
    <n v="163"/>
    <n v="77"/>
    <n v="130"/>
    <n v="6"/>
    <n v="597"/>
    <n v="70"/>
    <n v="8"/>
    <n v="143"/>
    <n v="1"/>
    <n v="139"/>
    <n v="6"/>
    <n v="4"/>
    <n v="31"/>
    <n v="2"/>
    <n v="40"/>
    <n v="10"/>
    <n v="3"/>
    <n v="3"/>
    <n v="0"/>
    <n v="0"/>
    <n v="0"/>
    <n v="0"/>
    <n v="0"/>
    <n v="0"/>
    <n v="0"/>
    <n v="0"/>
    <n v="0"/>
    <n v="0"/>
    <n v="0"/>
    <n v="0"/>
    <n v="0"/>
    <n v="0"/>
    <n v="0"/>
    <n v="0"/>
    <n v="0"/>
    <n v="1"/>
    <n v="0"/>
    <n v="69"/>
    <n v="0"/>
    <n v="162"/>
    <n v="516"/>
    <n v="419"/>
    <n v="94"/>
    <n v="32"/>
    <m/>
    <m/>
    <m/>
    <m/>
    <m/>
    <m/>
    <m/>
  </r>
  <r>
    <x v="1"/>
    <x v="12"/>
    <x v="63"/>
    <x v="5"/>
    <n v="103"/>
    <n v="2"/>
    <n v="1"/>
    <n v="0"/>
    <n v="0"/>
    <n v="39"/>
    <n v="9"/>
    <n v="21"/>
    <n v="1"/>
    <n v="0"/>
    <n v="0"/>
    <n v="0"/>
    <n v="0"/>
    <n v="188"/>
    <n v="124"/>
    <n v="6"/>
    <n v="11"/>
    <n v="1"/>
    <n v="761"/>
    <n v="200"/>
    <n v="76"/>
    <n v="128"/>
    <n v="6"/>
    <n v="600"/>
    <n v="105"/>
    <n v="8"/>
    <n v="141"/>
    <n v="1"/>
    <n v="140"/>
    <n v="8"/>
    <n v="4"/>
    <n v="31"/>
    <n v="3"/>
    <n v="40"/>
    <n v="10"/>
    <n v="3"/>
    <n v="3"/>
    <n v="0"/>
    <n v="0"/>
    <n v="0"/>
    <n v="0"/>
    <n v="0"/>
    <n v="0"/>
    <n v="0"/>
    <n v="0"/>
    <n v="0"/>
    <n v="0"/>
    <n v="0"/>
    <n v="0"/>
    <n v="0"/>
    <n v="0"/>
    <n v="0"/>
    <n v="0"/>
    <n v="0"/>
    <n v="1"/>
    <n v="0"/>
    <n v="69"/>
    <n v="0"/>
    <n v="163"/>
    <n v="518"/>
    <n v="423"/>
    <n v="95"/>
    <n v="32"/>
    <m/>
    <m/>
    <m/>
    <m/>
    <m/>
    <m/>
    <m/>
  </r>
  <r>
    <x v="1"/>
    <x v="12"/>
    <x v="63"/>
    <x v="6"/>
    <n v="104"/>
    <n v="2"/>
    <n v="1"/>
    <n v="0"/>
    <n v="0"/>
    <n v="42"/>
    <n v="9"/>
    <n v="21"/>
    <n v="1"/>
    <n v="0"/>
    <n v="0"/>
    <n v="0"/>
    <n v="0"/>
    <n v="187"/>
    <n v="131"/>
    <n v="6"/>
    <n v="10"/>
    <n v="0"/>
    <n v="769"/>
    <n v="233"/>
    <n v="74"/>
    <n v="130"/>
    <n v="6"/>
    <n v="604"/>
    <n v="159"/>
    <n v="8"/>
    <n v="141"/>
    <n v="2"/>
    <n v="140"/>
    <n v="10"/>
    <n v="4"/>
    <n v="31"/>
    <n v="0"/>
    <n v="41"/>
    <n v="18"/>
    <n v="2"/>
    <n v="3"/>
    <n v="0"/>
    <n v="0"/>
    <n v="0"/>
    <n v="0"/>
    <n v="0"/>
    <n v="0"/>
    <n v="0"/>
    <n v="0"/>
    <n v="0"/>
    <n v="0"/>
    <n v="0"/>
    <n v="0"/>
    <n v="0"/>
    <n v="0"/>
    <n v="0"/>
    <n v="0"/>
    <n v="0"/>
    <n v="1"/>
    <n v="0"/>
    <n v="70"/>
    <n v="0"/>
    <n v="165"/>
    <n v="527"/>
    <n v="425"/>
    <n v="95"/>
    <n v="34"/>
    <m/>
    <m/>
    <m/>
    <m/>
    <m/>
    <m/>
    <m/>
  </r>
  <r>
    <x v="1"/>
    <x v="12"/>
    <x v="63"/>
    <x v="7"/>
    <n v="105"/>
    <n v="2"/>
    <n v="1"/>
    <n v="0"/>
    <n v="0"/>
    <n v="44"/>
    <n v="8"/>
    <n v="21"/>
    <n v="2"/>
    <n v="0"/>
    <n v="0"/>
    <n v="0"/>
    <n v="0"/>
    <n v="188"/>
    <n v="137"/>
    <n v="6"/>
    <n v="10"/>
    <n v="0"/>
    <n v="770"/>
    <n v="264"/>
    <n v="74"/>
    <n v="129"/>
    <n v="6"/>
    <n v="609"/>
    <n v="211"/>
    <n v="8"/>
    <n v="142"/>
    <n v="2"/>
    <n v="145"/>
    <n v="14"/>
    <n v="4"/>
    <n v="30"/>
    <n v="0"/>
    <n v="41"/>
    <n v="19"/>
    <n v="2"/>
    <n v="3"/>
    <n v="0"/>
    <n v="0"/>
    <n v="0"/>
    <n v="0"/>
    <n v="0"/>
    <n v="0"/>
    <n v="0"/>
    <n v="0"/>
    <n v="0"/>
    <n v="0"/>
    <n v="0"/>
    <n v="0"/>
    <n v="0"/>
    <n v="0"/>
    <n v="0"/>
    <n v="0"/>
    <n v="0"/>
    <n v="2"/>
    <n v="0"/>
    <n v="72"/>
    <n v="0"/>
    <n v="166"/>
    <n v="527"/>
    <n v="429"/>
    <n v="100"/>
    <n v="35"/>
    <m/>
    <m/>
    <m/>
    <m/>
    <m/>
    <m/>
    <m/>
  </r>
  <r>
    <x v="1"/>
    <x v="12"/>
    <x v="63"/>
    <x v="8"/>
    <n v="106"/>
    <n v="2"/>
    <n v="1"/>
    <n v="0"/>
    <n v="0"/>
    <n v="45"/>
    <n v="8"/>
    <n v="21"/>
    <n v="2"/>
    <n v="0"/>
    <n v="0"/>
    <n v="0"/>
    <n v="0"/>
    <n v="189"/>
    <n v="140"/>
    <n v="6"/>
    <n v="10"/>
    <n v="1"/>
    <n v="776"/>
    <n v="297"/>
    <n v="74"/>
    <n v="127"/>
    <n v="6"/>
    <n v="615"/>
    <n v="243"/>
    <n v="8"/>
    <n v="142"/>
    <n v="4"/>
    <n v="146"/>
    <n v="29"/>
    <n v="4"/>
    <n v="29"/>
    <n v="0"/>
    <n v="41"/>
    <n v="27"/>
    <n v="3"/>
    <n v="2"/>
    <n v="0"/>
    <n v="0"/>
    <n v="0"/>
    <n v="0"/>
    <n v="0"/>
    <n v="0"/>
    <n v="0"/>
    <n v="0"/>
    <n v="0"/>
    <n v="0"/>
    <n v="0"/>
    <n v="0"/>
    <n v="0"/>
    <n v="0"/>
    <n v="0"/>
    <n v="0"/>
    <n v="0"/>
    <n v="2"/>
    <n v="0"/>
    <n v="73"/>
    <n v="0"/>
    <n v="166"/>
    <n v="534"/>
    <n v="435"/>
    <n v="102"/>
    <n v="35"/>
    <n v="5506"/>
    <n v="780"/>
    <n v="0"/>
    <n v="80"/>
    <n v="2235"/>
    <n v="137"/>
    <n v="2787"/>
  </r>
  <r>
    <x v="1"/>
    <x v="12"/>
    <x v="63"/>
    <x v="9"/>
    <n v="107"/>
    <n v="2"/>
    <n v="1"/>
    <n v="0"/>
    <n v="0"/>
    <n v="50"/>
    <n v="8"/>
    <n v="21"/>
    <n v="2"/>
    <n v="0"/>
    <n v="0"/>
    <n v="0"/>
    <n v="0"/>
    <n v="191"/>
    <n v="145"/>
    <n v="6"/>
    <n v="10"/>
    <n v="0"/>
    <n v="787"/>
    <n v="340"/>
    <n v="74"/>
    <n v="128"/>
    <n v="6"/>
    <n v="620"/>
    <n v="268"/>
    <n v="8"/>
    <n v="143"/>
    <n v="3"/>
    <n v="145"/>
    <n v="49"/>
    <n v="4"/>
    <n v="29"/>
    <n v="0"/>
    <n v="41"/>
    <n v="32"/>
    <n v="3"/>
    <n v="2"/>
    <n v="0"/>
    <n v="0"/>
    <n v="0"/>
    <n v="0"/>
    <n v="0"/>
    <n v="0"/>
    <n v="0"/>
    <n v="0"/>
    <n v="0"/>
    <n v="0"/>
    <n v="0"/>
    <n v="0"/>
    <n v="0"/>
    <n v="0"/>
    <n v="0"/>
    <n v="0"/>
    <n v="0"/>
    <n v="2"/>
    <n v="0"/>
    <n v="74"/>
    <n v="0"/>
    <n v="169"/>
    <n v="546"/>
    <n v="439"/>
    <n v="102"/>
    <n v="35"/>
    <n v="5518"/>
    <n v="1159"/>
    <n v="0"/>
    <n v="82"/>
    <n v="2218"/>
    <n v="138"/>
    <n v="2805"/>
  </r>
  <r>
    <x v="1"/>
    <x v="12"/>
    <x v="63"/>
    <x v="10"/>
    <n v="106"/>
    <n v="2"/>
    <n v="1"/>
    <n v="0"/>
    <n v="0"/>
    <n v="50"/>
    <n v="8"/>
    <n v="21"/>
    <n v="2"/>
    <n v="0"/>
    <n v="0"/>
    <n v="0"/>
    <n v="0"/>
    <n v="197"/>
    <n v="148"/>
    <n v="7"/>
    <n v="12"/>
    <n v="0"/>
    <n v="789"/>
    <n v="353"/>
    <n v="74"/>
    <n v="128"/>
    <n v="7"/>
    <n v="626"/>
    <n v="289"/>
    <n v="8"/>
    <n v="142"/>
    <n v="5"/>
    <n v="147"/>
    <n v="56"/>
    <n v="4"/>
    <n v="30"/>
    <n v="0"/>
    <n v="41"/>
    <n v="33"/>
    <n v="3"/>
    <n v="2"/>
    <n v="0"/>
    <n v="0"/>
    <n v="0"/>
    <n v="0"/>
    <n v="0"/>
    <n v="0"/>
    <n v="0"/>
    <n v="0"/>
    <n v="0"/>
    <n v="0"/>
    <n v="0"/>
    <n v="0"/>
    <n v="0"/>
    <n v="0"/>
    <n v="0"/>
    <n v="0"/>
    <n v="0"/>
    <n v="2"/>
    <n v="0"/>
    <n v="73"/>
    <n v="0"/>
    <n v="172"/>
    <n v="545"/>
    <n v="443"/>
    <n v="102"/>
    <n v="35"/>
    <n v="5542"/>
    <n v="1285"/>
    <n v="0"/>
    <n v="83"/>
    <n v="2213"/>
    <n v="142"/>
    <n v="2824"/>
  </r>
  <r>
    <x v="1"/>
    <x v="12"/>
    <x v="63"/>
    <x v="11"/>
    <n v="105"/>
    <n v="2"/>
    <n v="1"/>
    <n v="0"/>
    <n v="0"/>
    <n v="51"/>
    <n v="8"/>
    <n v="21"/>
    <n v="2"/>
    <n v="0"/>
    <n v="0"/>
    <n v="0"/>
    <n v="0"/>
    <n v="200"/>
    <n v="152"/>
    <n v="7"/>
    <n v="11"/>
    <n v="1"/>
    <n v="794"/>
    <n v="376"/>
    <n v="74"/>
    <n v="127"/>
    <n v="8"/>
    <n v="624"/>
    <n v="300"/>
    <n v="9"/>
    <n v="139"/>
    <n v="5"/>
    <n v="146"/>
    <n v="60"/>
    <n v="4"/>
    <n v="29"/>
    <n v="0"/>
    <n v="41"/>
    <n v="33"/>
    <n v="3"/>
    <n v="2"/>
    <n v="0"/>
    <n v="0"/>
    <n v="0"/>
    <n v="0"/>
    <n v="0"/>
    <n v="0"/>
    <n v="0"/>
    <n v="0"/>
    <n v="0"/>
    <n v="0"/>
    <n v="0"/>
    <n v="0"/>
    <n v="0"/>
    <n v="0"/>
    <n v="0"/>
    <n v="0"/>
    <n v="0"/>
    <n v="2"/>
    <n v="0"/>
    <n v="73"/>
    <n v="0"/>
    <n v="175"/>
    <n v="554"/>
    <n v="445"/>
    <n v="101"/>
    <n v="35"/>
    <n v="5526"/>
    <n v="1424"/>
    <n v="0"/>
    <n v="87"/>
    <n v="2173"/>
    <n v="150"/>
    <n v="2839"/>
  </r>
  <r>
    <x v="1"/>
    <x v="12"/>
    <x v="63"/>
    <x v="12"/>
    <n v="105"/>
    <n v="2"/>
    <n v="1"/>
    <n v="0"/>
    <n v="0"/>
    <n v="52"/>
    <n v="8"/>
    <n v="21"/>
    <n v="2"/>
    <n v="0"/>
    <n v="0"/>
    <n v="0"/>
    <n v="0"/>
    <n v="202"/>
    <n v="153"/>
    <n v="7"/>
    <n v="11"/>
    <n v="1"/>
    <n v="794"/>
    <n v="387"/>
    <n v="73"/>
    <n v="124"/>
    <n v="8"/>
    <n v="631"/>
    <n v="305"/>
    <n v="9"/>
    <n v="141"/>
    <n v="10"/>
    <n v="148"/>
    <n v="61"/>
    <n v="5"/>
    <n v="28"/>
    <n v="0"/>
    <n v="39"/>
    <n v="33"/>
    <n v="2"/>
    <n v="2"/>
    <n v="0"/>
    <n v="0"/>
    <n v="0"/>
    <n v="0"/>
    <n v="0"/>
    <n v="0"/>
    <n v="0"/>
    <n v="0"/>
    <n v="0"/>
    <n v="0"/>
    <n v="0"/>
    <n v="0"/>
    <n v="0"/>
    <n v="0"/>
    <n v="0"/>
    <n v="0"/>
    <n v="0"/>
    <n v="2"/>
    <n v="0"/>
    <n v="73"/>
    <n v="0"/>
    <n v="175"/>
    <n v="558"/>
    <n v="447"/>
    <n v="102"/>
    <n v="34"/>
    <n v="5518"/>
    <n v="1527"/>
    <n v="0"/>
    <n v="87"/>
    <n v="2150"/>
    <n v="168"/>
    <n v="2836"/>
  </r>
  <r>
    <x v="1"/>
    <x v="12"/>
    <x v="63"/>
    <x v="13"/>
    <n v="104"/>
    <n v="2"/>
    <n v="1"/>
    <n v="0"/>
    <n v="0"/>
    <n v="52"/>
    <n v="7"/>
    <n v="20"/>
    <n v="2"/>
    <n v="0"/>
    <n v="0"/>
    <n v="0"/>
    <n v="0"/>
    <n v="203"/>
    <n v="153"/>
    <n v="8"/>
    <n v="12"/>
    <n v="0"/>
    <n v="801"/>
    <n v="391"/>
    <n v="72"/>
    <n v="122"/>
    <n v="8"/>
    <n v="631"/>
    <n v="309"/>
    <n v="9"/>
    <n v="139"/>
    <n v="6"/>
    <n v="149"/>
    <n v="66"/>
    <n v="5"/>
    <n v="28"/>
    <n v="0"/>
    <n v="40"/>
    <n v="34"/>
    <n v="2"/>
    <n v="2"/>
    <n v="0"/>
    <n v="0"/>
    <n v="0"/>
    <n v="0"/>
    <n v="0"/>
    <n v="0"/>
    <n v="0"/>
    <n v="0"/>
    <n v="0"/>
    <n v="0"/>
    <n v="0"/>
    <n v="0"/>
    <n v="0"/>
    <n v="0"/>
    <n v="0"/>
    <n v="0"/>
    <n v="0"/>
    <n v="2"/>
    <n v="0"/>
    <n v="73"/>
    <n v="0"/>
    <n v="175"/>
    <n v="567"/>
    <n v="451"/>
    <n v="102"/>
    <n v="35"/>
    <n v="5427"/>
    <n v="1584"/>
    <n v="0"/>
    <n v="86"/>
    <n v="2059"/>
    <n v="149"/>
    <n v="2850"/>
  </r>
  <r>
    <x v="1"/>
    <x v="12"/>
    <x v="63"/>
    <x v="14"/>
    <n v="106"/>
    <n v="2"/>
    <n v="1"/>
    <n v="0"/>
    <n v="0"/>
    <n v="55"/>
    <n v="7"/>
    <n v="20"/>
    <n v="2"/>
    <n v="0"/>
    <n v="0"/>
    <n v="0"/>
    <n v="0"/>
    <n v="204"/>
    <n v="155"/>
    <n v="8"/>
    <n v="11"/>
    <n v="0"/>
    <n v="802"/>
    <n v="402"/>
    <n v="71"/>
    <n v="122"/>
    <n v="9"/>
    <n v="636"/>
    <n v="320"/>
    <n v="8"/>
    <n v="139"/>
    <n v="8"/>
    <n v="150"/>
    <n v="69"/>
    <n v="5"/>
    <n v="27"/>
    <n v="0"/>
    <n v="40"/>
    <n v="34"/>
    <n v="2"/>
    <n v="2"/>
    <n v="0"/>
    <n v="0"/>
    <n v="0"/>
    <n v="0"/>
    <n v="0"/>
    <n v="0"/>
    <n v="0"/>
    <n v="0"/>
    <n v="0"/>
    <n v="0"/>
    <n v="0"/>
    <n v="0"/>
    <n v="0"/>
    <n v="0"/>
    <n v="0"/>
    <n v="0"/>
    <n v="0"/>
    <n v="2"/>
    <n v="0"/>
    <n v="75"/>
    <n v="0"/>
    <n v="177"/>
    <n v="567"/>
    <n v="452"/>
    <n v="105"/>
    <n v="36"/>
    <n v="5456"/>
    <n v="1667"/>
    <n v="0"/>
    <n v="86"/>
    <n v="2053"/>
    <n v="151"/>
    <n v="2873"/>
  </r>
  <r>
    <x v="1"/>
    <x v="12"/>
    <x v="63"/>
    <x v="15"/>
    <n v="107"/>
    <n v="2"/>
    <n v="1"/>
    <n v="0"/>
    <n v="0"/>
    <n v="56"/>
    <n v="8"/>
    <n v="19"/>
    <n v="1"/>
    <n v="0"/>
    <n v="0"/>
    <n v="0"/>
    <n v="0"/>
    <n v="204"/>
    <n v="154"/>
    <n v="7"/>
    <n v="11"/>
    <n v="1"/>
    <n v="803"/>
    <n v="413"/>
    <n v="69"/>
    <n v="113"/>
    <n v="13"/>
    <n v="637"/>
    <n v="324"/>
    <n v="8"/>
    <n v="139"/>
    <n v="8"/>
    <n v="151"/>
    <n v="69"/>
    <n v="5"/>
    <n v="27"/>
    <n v="0"/>
    <n v="40"/>
    <n v="34"/>
    <n v="2"/>
    <n v="2"/>
    <n v="0"/>
    <n v="0"/>
    <n v="0"/>
    <n v="0"/>
    <n v="0"/>
    <n v="0"/>
    <n v="0"/>
    <n v="0"/>
    <n v="0"/>
    <n v="0"/>
    <n v="0"/>
    <n v="0"/>
    <n v="0"/>
    <n v="0"/>
    <n v="0"/>
    <n v="0"/>
    <n v="0"/>
    <n v="2"/>
    <n v="0"/>
    <n v="76"/>
    <n v="0"/>
    <n v="177"/>
    <n v="572"/>
    <n v="456"/>
    <n v="106"/>
    <n v="36"/>
    <n v="5382"/>
    <n v="1709"/>
    <n v="0"/>
    <n v="87"/>
    <n v="1940"/>
    <n v="173"/>
    <n v="2892"/>
  </r>
  <r>
    <x v="1"/>
    <x v="12"/>
    <x v="63"/>
    <x v="16"/>
    <n v="108"/>
    <n v="2"/>
    <n v="1"/>
    <n v="0"/>
    <n v="0"/>
    <n v="57"/>
    <n v="9"/>
    <n v="18"/>
    <n v="1"/>
    <n v="0"/>
    <n v="0"/>
    <n v="0"/>
    <n v="0"/>
    <n v="203"/>
    <n v="154"/>
    <n v="8"/>
    <n v="10"/>
    <n v="0"/>
    <n v="805"/>
    <n v="420"/>
    <n v="72"/>
    <n v="113"/>
    <n v="11"/>
    <n v="639"/>
    <n v="327"/>
    <n v="11"/>
    <n v="137"/>
    <n v="6"/>
    <n v="149"/>
    <n v="69"/>
    <n v="5"/>
    <n v="26"/>
    <n v="0"/>
    <n v="40"/>
    <n v="34"/>
    <n v="2"/>
    <n v="2"/>
    <n v="0"/>
    <n v="0"/>
    <n v="0"/>
    <n v="0"/>
    <n v="0"/>
    <n v="0"/>
    <n v="0"/>
    <n v="0"/>
    <n v="0"/>
    <n v="0"/>
    <n v="0"/>
    <n v="0"/>
    <n v="0"/>
    <n v="0"/>
    <n v="0"/>
    <n v="0"/>
    <n v="0"/>
    <n v="2"/>
    <n v="0"/>
    <n v="77"/>
    <n v="0"/>
    <n v="177"/>
    <n v="574"/>
    <n v="459"/>
    <n v="105"/>
    <n v="36"/>
    <n v="5397"/>
    <n v="1751"/>
    <n v="0"/>
    <n v="120"/>
    <n v="1909"/>
    <n v="158"/>
    <n v="2919"/>
  </r>
  <r>
    <x v="1"/>
    <x v="12"/>
    <x v="64"/>
    <x v="0"/>
    <n v="227"/>
    <n v="5"/>
    <n v="1"/>
    <n v="3"/>
    <n v="2"/>
    <n v="63"/>
    <n v="14"/>
    <n v="26"/>
    <n v="4"/>
    <n v="27"/>
    <n v="0"/>
    <n v="12"/>
    <n v="4"/>
    <n v="503"/>
    <n v="0"/>
    <n v="183"/>
    <n v="20"/>
    <n v="4"/>
    <n v="1954"/>
    <n v="0"/>
    <n v="95"/>
    <n v="258"/>
    <n v="32"/>
    <n v="1269"/>
    <n v="35"/>
    <n v="67"/>
    <n v="177"/>
    <n v="11"/>
    <n v="372"/>
    <n v="0"/>
    <n v="3"/>
    <n v="97"/>
    <n v="9"/>
    <n v="98"/>
    <n v="0"/>
    <n v="3"/>
    <n v="2"/>
    <n v="1"/>
    <n v="0"/>
    <n v="0"/>
    <n v="0"/>
    <n v="0"/>
    <n v="0"/>
    <n v="0"/>
    <n v="0"/>
    <n v="0"/>
    <n v="0"/>
    <n v="0"/>
    <n v="0"/>
    <n v="35"/>
    <n v="182"/>
    <n v="0"/>
    <n v="12"/>
    <n v="13"/>
    <m/>
    <m/>
    <m/>
    <m/>
    <m/>
    <m/>
    <m/>
    <m/>
    <m/>
    <m/>
    <m/>
    <m/>
    <m/>
    <m/>
    <m/>
    <m/>
  </r>
  <r>
    <x v="1"/>
    <x v="12"/>
    <x v="64"/>
    <x v="1"/>
    <n v="227"/>
    <n v="5"/>
    <n v="1"/>
    <n v="3"/>
    <n v="2"/>
    <n v="74"/>
    <n v="15"/>
    <n v="27"/>
    <n v="3"/>
    <n v="27"/>
    <n v="0"/>
    <n v="11"/>
    <n v="4"/>
    <n v="500"/>
    <n v="0"/>
    <n v="238"/>
    <n v="20"/>
    <n v="2"/>
    <n v="1949"/>
    <n v="0"/>
    <n v="126"/>
    <n v="257"/>
    <n v="32"/>
    <n v="1274"/>
    <n v="60"/>
    <n v="67"/>
    <n v="179"/>
    <n v="12"/>
    <n v="377"/>
    <n v="0"/>
    <n v="5"/>
    <n v="96"/>
    <n v="10"/>
    <n v="97"/>
    <n v="0"/>
    <n v="5"/>
    <n v="2"/>
    <n v="1"/>
    <n v="0"/>
    <n v="0"/>
    <n v="0"/>
    <n v="0"/>
    <n v="0"/>
    <n v="0"/>
    <n v="0"/>
    <n v="0"/>
    <n v="0"/>
    <n v="1"/>
    <n v="0"/>
    <n v="34"/>
    <n v="178"/>
    <n v="0"/>
    <n v="12"/>
    <n v="13"/>
    <m/>
    <m/>
    <m/>
    <m/>
    <m/>
    <m/>
    <m/>
    <m/>
    <m/>
    <m/>
    <m/>
    <m/>
    <m/>
    <m/>
    <m/>
    <m/>
  </r>
  <r>
    <x v="1"/>
    <x v="12"/>
    <x v="64"/>
    <x v="2"/>
    <n v="228"/>
    <n v="5"/>
    <n v="1"/>
    <n v="3"/>
    <n v="2"/>
    <n v="83"/>
    <n v="15"/>
    <n v="27"/>
    <n v="3"/>
    <n v="28"/>
    <n v="12"/>
    <n v="1"/>
    <n v="5"/>
    <n v="500"/>
    <n v="273"/>
    <n v="34"/>
    <n v="20"/>
    <n v="2"/>
    <n v="1953"/>
    <n v="193"/>
    <n v="176"/>
    <n v="257"/>
    <n v="32"/>
    <n v="1277"/>
    <n v="82"/>
    <n v="67"/>
    <n v="179"/>
    <n v="10"/>
    <n v="375"/>
    <n v="5"/>
    <n v="12"/>
    <n v="96"/>
    <n v="10"/>
    <n v="96"/>
    <n v="7"/>
    <n v="13"/>
    <n v="2"/>
    <n v="1"/>
    <n v="0"/>
    <n v="0"/>
    <n v="0"/>
    <n v="0"/>
    <n v="0"/>
    <n v="0"/>
    <n v="0"/>
    <n v="0"/>
    <n v="0"/>
    <n v="0"/>
    <n v="0"/>
    <n v="0"/>
    <n v="0"/>
    <n v="0"/>
    <n v="0"/>
    <n v="0"/>
    <n v="5"/>
    <n v="3"/>
    <n v="177"/>
    <n v="19"/>
    <n v="438"/>
    <n v="1394"/>
    <n v="984"/>
    <n v="235"/>
    <n v="79"/>
    <m/>
    <m/>
    <m/>
    <m/>
    <m/>
    <m/>
    <m/>
  </r>
  <r>
    <x v="1"/>
    <x v="12"/>
    <x v="64"/>
    <x v="3"/>
    <n v="229"/>
    <n v="5"/>
    <n v="1"/>
    <n v="3"/>
    <n v="2"/>
    <n v="86"/>
    <n v="15"/>
    <n v="27"/>
    <n v="3"/>
    <n v="28"/>
    <n v="12"/>
    <n v="1"/>
    <n v="5"/>
    <n v="504"/>
    <n v="294"/>
    <n v="34"/>
    <n v="19"/>
    <n v="2"/>
    <n v="1950"/>
    <n v="253"/>
    <n v="176"/>
    <n v="253"/>
    <n v="34"/>
    <n v="1276"/>
    <n v="111"/>
    <n v="67"/>
    <n v="179"/>
    <n v="14"/>
    <n v="374"/>
    <n v="11"/>
    <n v="12"/>
    <n v="94"/>
    <n v="10"/>
    <n v="92"/>
    <n v="9"/>
    <n v="13"/>
    <n v="2"/>
    <n v="1"/>
    <n v="0"/>
    <n v="0"/>
    <n v="0"/>
    <n v="0"/>
    <n v="0"/>
    <n v="0"/>
    <n v="0"/>
    <n v="0"/>
    <n v="0"/>
    <n v="0"/>
    <n v="0"/>
    <n v="0"/>
    <n v="0"/>
    <n v="0"/>
    <n v="0"/>
    <n v="0"/>
    <n v="5"/>
    <n v="3"/>
    <n v="178"/>
    <n v="19"/>
    <n v="443"/>
    <n v="1398"/>
    <n v="981"/>
    <n v="235"/>
    <n v="75"/>
    <m/>
    <m/>
    <m/>
    <m/>
    <m/>
    <m/>
    <m/>
  </r>
  <r>
    <x v="1"/>
    <x v="12"/>
    <x v="64"/>
    <x v="4"/>
    <n v="230"/>
    <n v="6"/>
    <n v="1"/>
    <n v="4"/>
    <n v="2"/>
    <n v="92"/>
    <n v="15"/>
    <n v="27"/>
    <n v="3"/>
    <n v="26"/>
    <n v="12"/>
    <n v="0"/>
    <n v="4"/>
    <n v="503"/>
    <n v="309"/>
    <n v="33"/>
    <n v="19"/>
    <n v="2"/>
    <n v="1953"/>
    <n v="353"/>
    <n v="176"/>
    <n v="252"/>
    <n v="37"/>
    <n v="1273"/>
    <n v="144"/>
    <n v="67"/>
    <n v="179"/>
    <n v="15"/>
    <n v="376"/>
    <n v="19"/>
    <n v="12"/>
    <n v="94"/>
    <n v="10"/>
    <n v="93"/>
    <n v="10"/>
    <n v="13"/>
    <n v="2"/>
    <n v="1"/>
    <n v="0"/>
    <n v="0"/>
    <n v="0"/>
    <n v="0"/>
    <n v="0"/>
    <n v="0"/>
    <n v="0"/>
    <n v="0"/>
    <n v="0"/>
    <n v="0"/>
    <n v="0"/>
    <n v="0"/>
    <n v="0"/>
    <n v="0"/>
    <n v="0"/>
    <n v="0"/>
    <n v="6"/>
    <n v="4"/>
    <n v="179"/>
    <n v="19"/>
    <n v="442"/>
    <n v="1402"/>
    <n v="977"/>
    <n v="236"/>
    <n v="76"/>
    <m/>
    <m/>
    <m/>
    <m/>
    <m/>
    <m/>
    <m/>
  </r>
  <r>
    <x v="1"/>
    <x v="12"/>
    <x v="64"/>
    <x v="5"/>
    <n v="233"/>
    <n v="6"/>
    <n v="2"/>
    <n v="4"/>
    <n v="2"/>
    <n v="100"/>
    <n v="15"/>
    <n v="27"/>
    <n v="4"/>
    <n v="26"/>
    <n v="12"/>
    <n v="0"/>
    <n v="4"/>
    <n v="501"/>
    <n v="326"/>
    <n v="34"/>
    <n v="19"/>
    <n v="2"/>
    <n v="1957"/>
    <n v="502"/>
    <n v="172"/>
    <n v="250"/>
    <n v="38"/>
    <n v="1274"/>
    <n v="242"/>
    <n v="67"/>
    <n v="178"/>
    <n v="17"/>
    <n v="375"/>
    <n v="28"/>
    <n v="12"/>
    <n v="93"/>
    <n v="10"/>
    <n v="95"/>
    <n v="17"/>
    <n v="13"/>
    <n v="2"/>
    <n v="1"/>
    <n v="0"/>
    <n v="0"/>
    <n v="0"/>
    <n v="0"/>
    <n v="0"/>
    <n v="0"/>
    <n v="0"/>
    <n v="0"/>
    <n v="0"/>
    <n v="0"/>
    <n v="0"/>
    <n v="0"/>
    <n v="0"/>
    <n v="0"/>
    <n v="0"/>
    <n v="0"/>
    <n v="6"/>
    <n v="4"/>
    <n v="181"/>
    <n v="19"/>
    <n v="439"/>
    <n v="1409"/>
    <n v="979"/>
    <n v="235"/>
    <n v="78"/>
    <m/>
    <m/>
    <m/>
    <m/>
    <m/>
    <m/>
    <m/>
  </r>
  <r>
    <x v="1"/>
    <x v="12"/>
    <x v="64"/>
    <x v="6"/>
    <n v="234"/>
    <n v="6"/>
    <n v="2"/>
    <n v="5"/>
    <n v="2"/>
    <n v="107"/>
    <n v="15"/>
    <n v="27"/>
    <n v="4"/>
    <n v="27"/>
    <n v="12"/>
    <n v="0"/>
    <n v="5"/>
    <n v="517"/>
    <n v="337"/>
    <n v="36"/>
    <n v="18"/>
    <n v="18"/>
    <n v="1966"/>
    <n v="610"/>
    <n v="168"/>
    <n v="250"/>
    <n v="43"/>
    <n v="1292"/>
    <n v="369"/>
    <n v="66"/>
    <n v="177"/>
    <n v="40"/>
    <n v="371"/>
    <n v="36"/>
    <n v="12"/>
    <n v="91"/>
    <n v="10"/>
    <n v="95"/>
    <n v="43"/>
    <n v="13"/>
    <n v="2"/>
    <n v="1"/>
    <n v="0"/>
    <n v="0"/>
    <n v="0"/>
    <n v="0"/>
    <n v="0"/>
    <n v="0"/>
    <n v="0"/>
    <n v="0"/>
    <n v="0"/>
    <n v="0"/>
    <n v="0"/>
    <n v="0"/>
    <n v="0"/>
    <n v="0"/>
    <n v="0"/>
    <n v="0"/>
    <n v="6"/>
    <n v="4"/>
    <n v="182"/>
    <n v="19"/>
    <n v="439"/>
    <n v="1419"/>
    <n v="976"/>
    <n v="234"/>
    <n v="78"/>
    <m/>
    <m/>
    <m/>
    <m/>
    <m/>
    <m/>
    <m/>
  </r>
  <r>
    <x v="1"/>
    <x v="12"/>
    <x v="64"/>
    <x v="7"/>
    <n v="234"/>
    <n v="6"/>
    <n v="2"/>
    <n v="6"/>
    <n v="2"/>
    <n v="116"/>
    <n v="15"/>
    <n v="28"/>
    <n v="3"/>
    <n v="27"/>
    <n v="12"/>
    <n v="0"/>
    <n v="4"/>
    <n v="529"/>
    <n v="361"/>
    <n v="35"/>
    <n v="18"/>
    <n v="8"/>
    <n v="1992"/>
    <n v="699"/>
    <n v="171"/>
    <n v="248"/>
    <n v="42"/>
    <n v="1304"/>
    <n v="504"/>
    <n v="66"/>
    <n v="177"/>
    <n v="31"/>
    <n v="376"/>
    <n v="49"/>
    <n v="12"/>
    <n v="93"/>
    <n v="10"/>
    <n v="96"/>
    <n v="45"/>
    <n v="13"/>
    <n v="2"/>
    <n v="1"/>
    <n v="0"/>
    <n v="0"/>
    <n v="0"/>
    <n v="0"/>
    <n v="0"/>
    <n v="0"/>
    <n v="1"/>
    <n v="0"/>
    <n v="0"/>
    <n v="0"/>
    <n v="0"/>
    <n v="0"/>
    <n v="0"/>
    <n v="0"/>
    <n v="0"/>
    <n v="0"/>
    <n v="6"/>
    <n v="4"/>
    <n v="182"/>
    <n v="20"/>
    <n v="462"/>
    <n v="1444"/>
    <n v="1000"/>
    <n v="238"/>
    <n v="79"/>
    <m/>
    <m/>
    <m/>
    <m/>
    <m/>
    <m/>
    <m/>
  </r>
  <r>
    <x v="1"/>
    <x v="12"/>
    <x v="64"/>
    <x v="8"/>
    <n v="234"/>
    <n v="5"/>
    <n v="4"/>
    <n v="5"/>
    <n v="3"/>
    <n v="128"/>
    <n v="15"/>
    <n v="29"/>
    <n v="3"/>
    <n v="28"/>
    <n v="15"/>
    <n v="0"/>
    <n v="5"/>
    <n v="538"/>
    <n v="373"/>
    <n v="35"/>
    <n v="17"/>
    <n v="16"/>
    <n v="2001"/>
    <n v="754"/>
    <n v="169"/>
    <n v="245"/>
    <n v="43"/>
    <n v="1333"/>
    <n v="570"/>
    <n v="66"/>
    <n v="178"/>
    <n v="52"/>
    <n v="378"/>
    <n v="71"/>
    <n v="12"/>
    <n v="93"/>
    <n v="10"/>
    <n v="96"/>
    <n v="54"/>
    <n v="14"/>
    <n v="2"/>
    <n v="1"/>
    <n v="0"/>
    <n v="0"/>
    <n v="0"/>
    <n v="0"/>
    <n v="0"/>
    <n v="0"/>
    <n v="1"/>
    <n v="0"/>
    <n v="0"/>
    <n v="0"/>
    <n v="0"/>
    <n v="0"/>
    <n v="0"/>
    <n v="0"/>
    <n v="0"/>
    <n v="0"/>
    <n v="5"/>
    <n v="4"/>
    <n v="182"/>
    <n v="22"/>
    <n v="465"/>
    <n v="1451"/>
    <n v="1006"/>
    <n v="240"/>
    <n v="78"/>
    <n v="8658"/>
    <n v="1489"/>
    <n v="0"/>
    <n v="124"/>
    <n v="2947"/>
    <n v="327"/>
    <n v="4829"/>
  </r>
  <r>
    <x v="1"/>
    <x v="12"/>
    <x v="64"/>
    <x v="9"/>
    <n v="237"/>
    <n v="5"/>
    <n v="4"/>
    <n v="5"/>
    <n v="3"/>
    <n v="140"/>
    <n v="14"/>
    <n v="29"/>
    <n v="4"/>
    <n v="30"/>
    <n v="16"/>
    <n v="1"/>
    <n v="4"/>
    <n v="550"/>
    <n v="396"/>
    <n v="36"/>
    <n v="18"/>
    <n v="10"/>
    <n v="2053"/>
    <n v="887"/>
    <n v="169"/>
    <n v="250"/>
    <n v="46"/>
    <n v="1341"/>
    <n v="661"/>
    <n v="67"/>
    <n v="183"/>
    <n v="27"/>
    <n v="381"/>
    <n v="91"/>
    <n v="12"/>
    <n v="92"/>
    <n v="10"/>
    <n v="98"/>
    <n v="63"/>
    <n v="15"/>
    <n v="2"/>
    <n v="0"/>
    <n v="0"/>
    <n v="0"/>
    <n v="0"/>
    <n v="0"/>
    <n v="0"/>
    <n v="0"/>
    <n v="1"/>
    <n v="0"/>
    <n v="0"/>
    <n v="0"/>
    <n v="0"/>
    <n v="0"/>
    <n v="0"/>
    <n v="0"/>
    <n v="0"/>
    <n v="0"/>
    <n v="5"/>
    <n v="4"/>
    <n v="185"/>
    <n v="24"/>
    <n v="482"/>
    <n v="1494"/>
    <n v="1030"/>
    <n v="245"/>
    <n v="80"/>
    <n v="8712"/>
    <n v="2115"/>
    <n v="0"/>
    <n v="126"/>
    <n v="2947"/>
    <n v="252"/>
    <n v="4952"/>
  </r>
  <r>
    <x v="1"/>
    <x v="12"/>
    <x v="64"/>
    <x v="10"/>
    <n v="239"/>
    <n v="5"/>
    <n v="4"/>
    <n v="5"/>
    <n v="3"/>
    <n v="142"/>
    <n v="14"/>
    <n v="29"/>
    <n v="4"/>
    <n v="30"/>
    <n v="17"/>
    <n v="1"/>
    <n v="4"/>
    <n v="565"/>
    <n v="400"/>
    <n v="37"/>
    <n v="18"/>
    <n v="21"/>
    <n v="2049"/>
    <n v="921"/>
    <n v="170"/>
    <n v="243"/>
    <n v="44"/>
    <n v="1355"/>
    <n v="683"/>
    <n v="67"/>
    <n v="183"/>
    <n v="41"/>
    <n v="384"/>
    <n v="100"/>
    <n v="12"/>
    <n v="93"/>
    <n v="10"/>
    <n v="98"/>
    <n v="68"/>
    <n v="15"/>
    <n v="2"/>
    <n v="0"/>
    <n v="0"/>
    <n v="0"/>
    <n v="0"/>
    <n v="0"/>
    <n v="0"/>
    <n v="0"/>
    <n v="1"/>
    <n v="0"/>
    <n v="0"/>
    <n v="0"/>
    <n v="0"/>
    <n v="0"/>
    <n v="0"/>
    <n v="0"/>
    <n v="0"/>
    <n v="0"/>
    <n v="5"/>
    <n v="4"/>
    <n v="187"/>
    <n v="24"/>
    <n v="484"/>
    <n v="1494"/>
    <n v="1031"/>
    <n v="247"/>
    <n v="80"/>
    <n v="8772"/>
    <n v="2283"/>
    <n v="0"/>
    <n v="126"/>
    <n v="2941"/>
    <n v="308"/>
    <n v="4963"/>
  </r>
  <r>
    <x v="1"/>
    <x v="12"/>
    <x v="64"/>
    <x v="11"/>
    <n v="239"/>
    <n v="5"/>
    <n v="5"/>
    <n v="5"/>
    <n v="3"/>
    <n v="146"/>
    <n v="14"/>
    <n v="29"/>
    <n v="4"/>
    <n v="28"/>
    <n v="18"/>
    <n v="1"/>
    <n v="3"/>
    <n v="565"/>
    <n v="416"/>
    <n v="37"/>
    <n v="18"/>
    <n v="16"/>
    <n v="2047"/>
    <n v="970"/>
    <n v="167"/>
    <n v="242"/>
    <n v="44"/>
    <n v="1366"/>
    <n v="718"/>
    <n v="67"/>
    <n v="184"/>
    <n v="43"/>
    <n v="386"/>
    <n v="111"/>
    <n v="13"/>
    <n v="92"/>
    <n v="11"/>
    <n v="103"/>
    <n v="72"/>
    <n v="15"/>
    <n v="2"/>
    <n v="0"/>
    <n v="0"/>
    <n v="0"/>
    <n v="0"/>
    <n v="0"/>
    <n v="0"/>
    <n v="0"/>
    <n v="1"/>
    <n v="0"/>
    <n v="0"/>
    <n v="0"/>
    <n v="0"/>
    <n v="0"/>
    <n v="0"/>
    <n v="0"/>
    <n v="0"/>
    <n v="0"/>
    <n v="5"/>
    <n v="4"/>
    <n v="187"/>
    <n v="23"/>
    <n v="489"/>
    <n v="1500"/>
    <n v="1037"/>
    <n v="247"/>
    <n v="84"/>
    <n v="8821"/>
    <n v="2515"/>
    <n v="0"/>
    <n v="127"/>
    <n v="2927"/>
    <n v="311"/>
    <n v="5005"/>
  </r>
  <r>
    <x v="1"/>
    <x v="12"/>
    <x v="64"/>
    <x v="12"/>
    <n v="242"/>
    <n v="7"/>
    <n v="6"/>
    <n v="5"/>
    <n v="3"/>
    <n v="149"/>
    <n v="14"/>
    <n v="32"/>
    <n v="2"/>
    <n v="28"/>
    <n v="18"/>
    <n v="1"/>
    <n v="3"/>
    <n v="569"/>
    <n v="430"/>
    <n v="37"/>
    <n v="17"/>
    <n v="12"/>
    <n v="2069"/>
    <n v="1011"/>
    <n v="167"/>
    <n v="240"/>
    <n v="44"/>
    <n v="1367"/>
    <n v="744"/>
    <n v="67"/>
    <n v="184"/>
    <n v="30"/>
    <n v="390"/>
    <n v="120"/>
    <n v="13"/>
    <n v="89"/>
    <n v="11"/>
    <n v="105"/>
    <n v="74"/>
    <n v="15"/>
    <n v="2"/>
    <n v="0"/>
    <n v="0"/>
    <n v="0"/>
    <n v="0"/>
    <n v="0"/>
    <n v="0"/>
    <n v="0"/>
    <n v="1"/>
    <n v="0"/>
    <n v="0"/>
    <n v="0"/>
    <n v="0"/>
    <n v="0"/>
    <n v="0"/>
    <n v="0"/>
    <n v="0"/>
    <n v="0"/>
    <n v="7"/>
    <n v="4"/>
    <n v="190"/>
    <n v="23"/>
    <n v="497"/>
    <n v="1528"/>
    <n v="1048"/>
    <n v="251"/>
    <n v="86"/>
    <n v="8858"/>
    <n v="2706"/>
    <n v="0"/>
    <n v="127"/>
    <n v="2914"/>
    <n v="278"/>
    <n v="5071"/>
  </r>
  <r>
    <x v="1"/>
    <x v="12"/>
    <x v="64"/>
    <x v="13"/>
    <n v="241"/>
    <n v="7"/>
    <n v="6"/>
    <n v="5"/>
    <n v="3"/>
    <n v="151"/>
    <n v="14"/>
    <n v="32"/>
    <n v="2"/>
    <n v="25"/>
    <n v="17"/>
    <n v="0"/>
    <n v="3"/>
    <n v="571"/>
    <n v="430"/>
    <n v="37"/>
    <n v="17"/>
    <n v="20"/>
    <n v="2071"/>
    <n v="1028"/>
    <n v="166"/>
    <n v="239"/>
    <n v="44"/>
    <n v="1411"/>
    <n v="749"/>
    <n v="67"/>
    <n v="186"/>
    <n v="65"/>
    <n v="389"/>
    <n v="127"/>
    <n v="13"/>
    <n v="88"/>
    <n v="11"/>
    <n v="108"/>
    <n v="78"/>
    <n v="15"/>
    <n v="2"/>
    <n v="0"/>
    <n v="0"/>
    <n v="0"/>
    <n v="0"/>
    <n v="0"/>
    <n v="0"/>
    <n v="0"/>
    <n v="1"/>
    <n v="0"/>
    <n v="0"/>
    <n v="0"/>
    <n v="0"/>
    <n v="0"/>
    <n v="0"/>
    <n v="0"/>
    <n v="0"/>
    <n v="0"/>
    <n v="7"/>
    <n v="4"/>
    <n v="189"/>
    <n v="21"/>
    <n v="491"/>
    <n v="1532"/>
    <n v="1053"/>
    <n v="251"/>
    <n v="89"/>
    <n v="8953"/>
    <n v="2783"/>
    <n v="0"/>
    <n v="127"/>
    <n v="2894"/>
    <n v="393"/>
    <n v="5073"/>
  </r>
  <r>
    <x v="1"/>
    <x v="12"/>
    <x v="64"/>
    <x v="14"/>
    <n v="245"/>
    <n v="7"/>
    <n v="6"/>
    <n v="5"/>
    <n v="3"/>
    <n v="157"/>
    <n v="14"/>
    <n v="32"/>
    <n v="2"/>
    <n v="22"/>
    <n v="15"/>
    <n v="0"/>
    <n v="3"/>
    <n v="588"/>
    <n v="441"/>
    <n v="37"/>
    <n v="17"/>
    <n v="25"/>
    <n v="2099"/>
    <n v="1051"/>
    <n v="171"/>
    <n v="242"/>
    <n v="48"/>
    <n v="1419"/>
    <n v="773"/>
    <n v="67"/>
    <n v="181"/>
    <n v="65"/>
    <n v="396"/>
    <n v="131"/>
    <n v="13"/>
    <n v="88"/>
    <n v="11"/>
    <n v="108"/>
    <n v="78"/>
    <n v="15"/>
    <n v="2"/>
    <n v="0"/>
    <n v="0"/>
    <n v="0"/>
    <n v="0"/>
    <n v="0"/>
    <n v="0"/>
    <n v="0"/>
    <n v="1"/>
    <n v="0"/>
    <n v="0"/>
    <n v="0"/>
    <n v="0"/>
    <n v="0"/>
    <n v="0"/>
    <n v="0"/>
    <n v="0"/>
    <n v="0"/>
    <n v="7"/>
    <n v="4"/>
    <n v="193"/>
    <n v="18"/>
    <n v="503"/>
    <n v="1550"/>
    <n v="1064"/>
    <n v="259"/>
    <n v="89"/>
    <n v="8987"/>
    <n v="2899"/>
    <n v="0"/>
    <n v="126"/>
    <n v="2867"/>
    <n v="390"/>
    <n v="5127"/>
  </r>
  <r>
    <x v="1"/>
    <x v="12"/>
    <x v="64"/>
    <x v="15"/>
    <n v="249"/>
    <n v="7"/>
    <n v="6"/>
    <n v="6"/>
    <n v="3"/>
    <n v="160"/>
    <n v="15"/>
    <n v="32"/>
    <n v="2"/>
    <n v="23"/>
    <n v="15"/>
    <n v="0"/>
    <n v="4"/>
    <n v="597"/>
    <n v="455"/>
    <n v="39"/>
    <n v="20"/>
    <n v="15"/>
    <n v="2137"/>
    <n v="1091"/>
    <n v="172"/>
    <n v="243"/>
    <n v="49"/>
    <n v="1407"/>
    <n v="790"/>
    <n v="67"/>
    <n v="184"/>
    <n v="36"/>
    <n v="402"/>
    <n v="136"/>
    <n v="13"/>
    <n v="89"/>
    <n v="11"/>
    <n v="107"/>
    <n v="80"/>
    <n v="15"/>
    <n v="2"/>
    <n v="0"/>
    <n v="0"/>
    <n v="0"/>
    <n v="0"/>
    <n v="0"/>
    <n v="0"/>
    <n v="0"/>
    <n v="1"/>
    <n v="0"/>
    <n v="0"/>
    <n v="0"/>
    <n v="0"/>
    <n v="0"/>
    <n v="0"/>
    <n v="0"/>
    <n v="0"/>
    <n v="0"/>
    <n v="7"/>
    <n v="5"/>
    <n v="196"/>
    <n v="18"/>
    <n v="517"/>
    <n v="1586"/>
    <n v="1082"/>
    <n v="265"/>
    <n v="88"/>
    <n v="8995"/>
    <n v="2989"/>
    <n v="0"/>
    <n v="126"/>
    <n v="2885"/>
    <n v="309"/>
    <n v="5206"/>
  </r>
  <r>
    <x v="1"/>
    <x v="12"/>
    <x v="64"/>
    <x v="16"/>
    <n v="251"/>
    <n v="7"/>
    <n v="6"/>
    <n v="6"/>
    <n v="3"/>
    <n v="161"/>
    <n v="15"/>
    <n v="32"/>
    <n v="2"/>
    <n v="23"/>
    <n v="16"/>
    <n v="0"/>
    <n v="3"/>
    <n v="598"/>
    <n v="455"/>
    <n v="38"/>
    <n v="20"/>
    <n v="19"/>
    <n v="2146"/>
    <n v="1106"/>
    <n v="172"/>
    <n v="243"/>
    <n v="51"/>
    <n v="1422"/>
    <n v="798"/>
    <n v="66"/>
    <n v="184"/>
    <n v="41"/>
    <n v="404"/>
    <n v="139"/>
    <n v="13"/>
    <n v="90"/>
    <n v="12"/>
    <n v="113"/>
    <n v="81"/>
    <n v="17"/>
    <n v="2"/>
    <n v="0"/>
    <n v="0"/>
    <n v="0"/>
    <n v="0"/>
    <n v="0"/>
    <n v="0"/>
    <n v="0"/>
    <n v="1"/>
    <n v="0"/>
    <n v="0"/>
    <n v="0"/>
    <n v="0"/>
    <n v="0"/>
    <n v="0"/>
    <n v="0"/>
    <n v="0"/>
    <n v="0"/>
    <n v="7"/>
    <n v="5"/>
    <n v="198"/>
    <n v="19"/>
    <n v="515"/>
    <n v="1594"/>
    <n v="1093"/>
    <n v="266"/>
    <n v="92"/>
    <n v="9020"/>
    <n v="3025"/>
    <n v="0"/>
    <n v="125"/>
    <n v="2879"/>
    <n v="337"/>
    <n v="5223"/>
  </r>
  <r>
    <x v="1"/>
    <x v="7"/>
    <x v="65"/>
    <x v="0"/>
    <n v="171"/>
    <n v="7"/>
    <n v="1"/>
    <n v="0"/>
    <n v="0"/>
    <n v="47"/>
    <n v="13"/>
    <n v="22"/>
    <n v="3"/>
    <n v="0"/>
    <n v="0"/>
    <n v="0"/>
    <n v="0"/>
    <n v="421"/>
    <n v="0"/>
    <n v="112"/>
    <n v="28"/>
    <n v="1"/>
    <n v="1590"/>
    <n v="1"/>
    <n v="66"/>
    <n v="257"/>
    <n v="24"/>
    <n v="1204"/>
    <n v="47"/>
    <n v="60"/>
    <n v="296"/>
    <n v="34"/>
    <n v="265"/>
    <n v="0"/>
    <n v="2"/>
    <n v="52"/>
    <n v="12"/>
    <n v="86"/>
    <n v="0"/>
    <n v="10"/>
    <n v="4"/>
    <n v="2"/>
    <n v="0"/>
    <n v="0"/>
    <n v="0"/>
    <n v="0"/>
    <n v="0"/>
    <n v="0"/>
    <n v="0"/>
    <n v="0"/>
    <n v="0"/>
    <n v="0"/>
    <n v="0"/>
    <n v="41"/>
    <n v="144"/>
    <n v="0"/>
    <n v="13"/>
    <n v="15"/>
    <m/>
    <m/>
    <m/>
    <m/>
    <m/>
    <m/>
    <m/>
    <m/>
    <m/>
    <m/>
    <m/>
    <m/>
    <m/>
    <m/>
    <m/>
    <m/>
  </r>
  <r>
    <x v="1"/>
    <x v="7"/>
    <x v="65"/>
    <x v="1"/>
    <n v="171"/>
    <n v="6"/>
    <n v="1"/>
    <n v="0"/>
    <n v="0"/>
    <n v="53"/>
    <n v="13"/>
    <n v="22"/>
    <n v="3"/>
    <n v="0"/>
    <n v="0"/>
    <n v="0"/>
    <n v="0"/>
    <n v="422"/>
    <n v="0"/>
    <n v="167"/>
    <n v="28"/>
    <n v="1"/>
    <n v="1590"/>
    <n v="1"/>
    <n v="114"/>
    <n v="260"/>
    <n v="25"/>
    <n v="1206"/>
    <n v="70"/>
    <n v="60"/>
    <n v="296"/>
    <n v="33"/>
    <n v="267"/>
    <n v="0"/>
    <n v="4"/>
    <n v="50"/>
    <n v="12"/>
    <n v="86"/>
    <n v="0"/>
    <n v="14"/>
    <n v="4"/>
    <n v="2"/>
    <n v="0"/>
    <n v="0"/>
    <n v="0"/>
    <n v="0"/>
    <n v="0"/>
    <n v="0"/>
    <n v="0"/>
    <n v="0"/>
    <n v="0"/>
    <n v="0"/>
    <n v="0"/>
    <n v="38"/>
    <n v="142"/>
    <n v="0"/>
    <n v="13"/>
    <n v="15"/>
    <m/>
    <m/>
    <m/>
    <m/>
    <m/>
    <m/>
    <m/>
    <m/>
    <m/>
    <m/>
    <m/>
    <m/>
    <m/>
    <m/>
    <m/>
    <m/>
  </r>
  <r>
    <x v="1"/>
    <x v="7"/>
    <x v="65"/>
    <x v="2"/>
    <n v="171"/>
    <n v="6"/>
    <n v="2"/>
    <n v="0"/>
    <n v="0"/>
    <n v="57"/>
    <n v="12"/>
    <n v="22"/>
    <n v="3"/>
    <n v="0"/>
    <n v="0"/>
    <n v="0"/>
    <n v="0"/>
    <n v="421"/>
    <n v="210"/>
    <n v="39"/>
    <n v="28"/>
    <n v="1"/>
    <n v="1592"/>
    <n v="168"/>
    <n v="141"/>
    <n v="257"/>
    <n v="26"/>
    <n v="1202"/>
    <n v="93"/>
    <n v="59"/>
    <n v="294"/>
    <n v="33"/>
    <n v="267"/>
    <n v="6"/>
    <n v="13"/>
    <n v="50"/>
    <n v="12"/>
    <n v="88"/>
    <n v="19"/>
    <n v="15"/>
    <n v="4"/>
    <n v="2"/>
    <n v="0"/>
    <n v="0"/>
    <n v="0"/>
    <n v="0"/>
    <n v="0"/>
    <n v="0"/>
    <n v="0"/>
    <n v="0"/>
    <n v="0"/>
    <n v="0"/>
    <n v="0"/>
    <n v="0"/>
    <n v="1"/>
    <n v="0"/>
    <n v="0"/>
    <n v="0"/>
    <n v="6"/>
    <n v="0"/>
    <n v="131"/>
    <n v="0"/>
    <n v="344"/>
    <n v="1088"/>
    <n v="772"/>
    <n v="173"/>
    <n v="62"/>
    <m/>
    <m/>
    <m/>
    <m/>
    <m/>
    <m/>
    <m/>
  </r>
  <r>
    <x v="1"/>
    <x v="7"/>
    <x v="65"/>
    <x v="3"/>
    <n v="171"/>
    <n v="6"/>
    <n v="2"/>
    <n v="0"/>
    <n v="0"/>
    <n v="61"/>
    <n v="12"/>
    <n v="22"/>
    <n v="3"/>
    <n v="0"/>
    <n v="0"/>
    <n v="0"/>
    <n v="0"/>
    <n v="418"/>
    <n v="222"/>
    <n v="39"/>
    <n v="27"/>
    <n v="1"/>
    <n v="1592"/>
    <n v="213"/>
    <n v="141"/>
    <n v="255"/>
    <n v="26"/>
    <n v="1206"/>
    <n v="108"/>
    <n v="59"/>
    <n v="294"/>
    <n v="36"/>
    <n v="269"/>
    <n v="9"/>
    <n v="13"/>
    <n v="51"/>
    <n v="13"/>
    <n v="88"/>
    <n v="23"/>
    <n v="15"/>
    <n v="4"/>
    <n v="2"/>
    <n v="0"/>
    <n v="0"/>
    <n v="0"/>
    <n v="0"/>
    <n v="0"/>
    <n v="0"/>
    <n v="0"/>
    <n v="0"/>
    <n v="0"/>
    <n v="0"/>
    <n v="0"/>
    <n v="0"/>
    <n v="1"/>
    <n v="0"/>
    <n v="0"/>
    <n v="0"/>
    <n v="6"/>
    <n v="0"/>
    <n v="132"/>
    <n v="0"/>
    <n v="342"/>
    <n v="1091"/>
    <n v="774"/>
    <n v="174"/>
    <n v="62"/>
    <m/>
    <m/>
    <m/>
    <m/>
    <m/>
    <m/>
    <m/>
  </r>
  <r>
    <x v="1"/>
    <x v="7"/>
    <x v="65"/>
    <x v="4"/>
    <n v="171"/>
    <n v="6"/>
    <n v="2"/>
    <n v="0"/>
    <n v="0"/>
    <n v="65"/>
    <n v="12"/>
    <n v="22"/>
    <n v="3"/>
    <n v="0"/>
    <n v="0"/>
    <n v="0"/>
    <n v="0"/>
    <n v="417"/>
    <n v="234"/>
    <n v="38"/>
    <n v="27"/>
    <n v="1"/>
    <n v="1591"/>
    <n v="256"/>
    <n v="141"/>
    <n v="254"/>
    <n v="26"/>
    <n v="1205"/>
    <n v="133"/>
    <n v="59"/>
    <n v="292"/>
    <n v="37"/>
    <n v="273"/>
    <n v="12"/>
    <n v="13"/>
    <n v="51"/>
    <n v="13"/>
    <n v="88"/>
    <n v="27"/>
    <n v="15"/>
    <n v="4"/>
    <n v="2"/>
    <n v="0"/>
    <n v="0"/>
    <n v="0"/>
    <n v="0"/>
    <n v="0"/>
    <n v="0"/>
    <n v="0"/>
    <n v="0"/>
    <n v="0"/>
    <n v="0"/>
    <n v="0"/>
    <n v="0"/>
    <n v="1"/>
    <n v="0"/>
    <n v="0"/>
    <n v="0"/>
    <n v="6"/>
    <n v="0"/>
    <n v="132"/>
    <n v="0"/>
    <n v="342"/>
    <n v="1097"/>
    <n v="772"/>
    <n v="178"/>
    <n v="62"/>
    <m/>
    <m/>
    <m/>
    <m/>
    <m/>
    <m/>
    <m/>
  </r>
  <r>
    <x v="1"/>
    <x v="7"/>
    <x v="65"/>
    <x v="5"/>
    <n v="171"/>
    <n v="6"/>
    <n v="2"/>
    <n v="0"/>
    <n v="0"/>
    <n v="72"/>
    <n v="12"/>
    <n v="22"/>
    <n v="3"/>
    <n v="0"/>
    <n v="0"/>
    <n v="0"/>
    <n v="0"/>
    <n v="417"/>
    <n v="242"/>
    <n v="37"/>
    <n v="27"/>
    <n v="1"/>
    <n v="1591"/>
    <n v="364"/>
    <n v="139"/>
    <n v="250"/>
    <n v="26"/>
    <n v="1208"/>
    <n v="194"/>
    <n v="57"/>
    <n v="292"/>
    <n v="37"/>
    <n v="275"/>
    <n v="17"/>
    <n v="13"/>
    <n v="51"/>
    <n v="13"/>
    <n v="89"/>
    <n v="29"/>
    <n v="16"/>
    <n v="4"/>
    <n v="2"/>
    <n v="0"/>
    <n v="0"/>
    <n v="0"/>
    <n v="0"/>
    <n v="0"/>
    <n v="0"/>
    <n v="0"/>
    <n v="0"/>
    <n v="0"/>
    <n v="0"/>
    <n v="0"/>
    <n v="0"/>
    <n v="1"/>
    <n v="0"/>
    <n v="0"/>
    <n v="0"/>
    <n v="6"/>
    <n v="0"/>
    <n v="132"/>
    <n v="0"/>
    <n v="342"/>
    <n v="1103"/>
    <n v="777"/>
    <n v="180"/>
    <n v="62"/>
    <m/>
    <m/>
    <m/>
    <m/>
    <m/>
    <m/>
    <m/>
  </r>
  <r>
    <x v="1"/>
    <x v="7"/>
    <x v="65"/>
    <x v="6"/>
    <n v="171"/>
    <n v="6"/>
    <n v="3"/>
    <n v="0"/>
    <n v="0"/>
    <n v="79"/>
    <n v="12"/>
    <n v="22"/>
    <n v="3"/>
    <n v="0"/>
    <n v="0"/>
    <n v="0"/>
    <n v="0"/>
    <n v="420"/>
    <n v="255"/>
    <n v="37"/>
    <n v="27"/>
    <n v="2"/>
    <n v="1597"/>
    <n v="427"/>
    <n v="139"/>
    <n v="252"/>
    <n v="28"/>
    <n v="1207"/>
    <n v="266"/>
    <n v="57"/>
    <n v="291"/>
    <n v="37"/>
    <n v="274"/>
    <n v="32"/>
    <n v="13"/>
    <n v="51"/>
    <n v="12"/>
    <n v="90"/>
    <n v="36"/>
    <n v="16"/>
    <n v="4"/>
    <n v="2"/>
    <n v="0"/>
    <n v="0"/>
    <n v="0"/>
    <n v="0"/>
    <n v="0"/>
    <n v="0"/>
    <n v="0"/>
    <n v="0"/>
    <n v="0"/>
    <n v="0"/>
    <n v="0"/>
    <n v="0"/>
    <n v="1"/>
    <n v="0"/>
    <n v="0"/>
    <n v="0"/>
    <n v="6"/>
    <n v="0"/>
    <n v="132"/>
    <n v="0"/>
    <n v="344"/>
    <n v="1111"/>
    <n v="778"/>
    <n v="180"/>
    <n v="63"/>
    <m/>
    <m/>
    <m/>
    <m/>
    <m/>
    <m/>
    <m/>
  </r>
  <r>
    <x v="1"/>
    <x v="7"/>
    <x v="65"/>
    <x v="7"/>
    <n v="171"/>
    <n v="6"/>
    <n v="3"/>
    <n v="0"/>
    <n v="0"/>
    <n v="82"/>
    <n v="12"/>
    <n v="22"/>
    <n v="3"/>
    <n v="0"/>
    <n v="0"/>
    <n v="0"/>
    <n v="0"/>
    <n v="420"/>
    <n v="259"/>
    <n v="37"/>
    <n v="26"/>
    <n v="3"/>
    <n v="1602"/>
    <n v="472"/>
    <n v="140"/>
    <n v="249"/>
    <n v="28"/>
    <n v="1208"/>
    <n v="343"/>
    <n v="58"/>
    <n v="290"/>
    <n v="37"/>
    <n v="278"/>
    <n v="50"/>
    <n v="13"/>
    <n v="52"/>
    <n v="12"/>
    <n v="90"/>
    <n v="38"/>
    <n v="16"/>
    <n v="4"/>
    <n v="2"/>
    <n v="0"/>
    <n v="0"/>
    <n v="0"/>
    <n v="0"/>
    <n v="0"/>
    <n v="0"/>
    <n v="0"/>
    <n v="0"/>
    <n v="0"/>
    <n v="0"/>
    <n v="0"/>
    <n v="0"/>
    <n v="1"/>
    <n v="0"/>
    <n v="0"/>
    <n v="0"/>
    <n v="6"/>
    <n v="0"/>
    <n v="132"/>
    <n v="0"/>
    <n v="344"/>
    <n v="1115"/>
    <n v="781"/>
    <n v="185"/>
    <n v="63"/>
    <m/>
    <m/>
    <m/>
    <m/>
    <m/>
    <m/>
    <m/>
  </r>
  <r>
    <x v="1"/>
    <x v="7"/>
    <x v="65"/>
    <x v="8"/>
    <n v="171"/>
    <n v="6"/>
    <n v="5"/>
    <n v="0"/>
    <n v="0"/>
    <n v="87"/>
    <n v="12"/>
    <n v="22"/>
    <n v="3"/>
    <n v="0"/>
    <n v="0"/>
    <n v="0"/>
    <n v="0"/>
    <n v="421"/>
    <n v="269"/>
    <n v="37"/>
    <n v="27"/>
    <n v="3"/>
    <n v="1607"/>
    <n v="555"/>
    <n v="140"/>
    <n v="246"/>
    <n v="29"/>
    <n v="1208"/>
    <n v="417"/>
    <n v="58"/>
    <n v="288"/>
    <n v="38"/>
    <n v="281"/>
    <n v="82"/>
    <n v="13"/>
    <n v="52"/>
    <n v="12"/>
    <n v="89"/>
    <n v="40"/>
    <n v="16"/>
    <n v="4"/>
    <n v="2"/>
    <n v="0"/>
    <n v="0"/>
    <n v="0"/>
    <n v="0"/>
    <n v="0"/>
    <n v="0"/>
    <n v="0"/>
    <n v="0"/>
    <n v="0"/>
    <n v="0"/>
    <n v="0"/>
    <n v="0"/>
    <n v="1"/>
    <n v="0"/>
    <n v="0"/>
    <n v="0"/>
    <n v="6"/>
    <n v="0"/>
    <n v="133"/>
    <n v="0"/>
    <n v="345"/>
    <n v="1124"/>
    <n v="784"/>
    <n v="192"/>
    <n v="62"/>
    <n v="7342"/>
    <n v="1496"/>
    <n v="0"/>
    <n v="158"/>
    <n v="2275"/>
    <n v="372"/>
    <n v="4242"/>
  </r>
  <r>
    <x v="1"/>
    <x v="7"/>
    <x v="65"/>
    <x v="9"/>
    <n v="170"/>
    <n v="6"/>
    <n v="5"/>
    <n v="0"/>
    <n v="0"/>
    <n v="94"/>
    <n v="12"/>
    <n v="22"/>
    <n v="3"/>
    <n v="0"/>
    <n v="0"/>
    <n v="0"/>
    <n v="0"/>
    <n v="421"/>
    <n v="282"/>
    <n v="36"/>
    <n v="26"/>
    <n v="3"/>
    <n v="1608"/>
    <n v="636"/>
    <n v="137"/>
    <n v="244"/>
    <n v="27"/>
    <n v="1209"/>
    <n v="488"/>
    <n v="59"/>
    <n v="286"/>
    <n v="36"/>
    <n v="282"/>
    <n v="110"/>
    <n v="13"/>
    <n v="52"/>
    <n v="13"/>
    <n v="89"/>
    <n v="44"/>
    <n v="16"/>
    <n v="4"/>
    <n v="2"/>
    <n v="0"/>
    <n v="0"/>
    <n v="0"/>
    <n v="0"/>
    <n v="0"/>
    <n v="0"/>
    <n v="0"/>
    <n v="0"/>
    <n v="0"/>
    <n v="0"/>
    <n v="0"/>
    <n v="0"/>
    <n v="1"/>
    <n v="0"/>
    <n v="0"/>
    <n v="0"/>
    <n v="6"/>
    <n v="0"/>
    <n v="132"/>
    <n v="0"/>
    <n v="347"/>
    <n v="1129"/>
    <n v="789"/>
    <n v="192"/>
    <n v="64"/>
    <n v="7340"/>
    <n v="2091"/>
    <n v="0"/>
    <n v="158"/>
    <n v="2262"/>
    <n v="371"/>
    <n v="4265"/>
  </r>
  <r>
    <x v="1"/>
    <x v="7"/>
    <x v="65"/>
    <x v="10"/>
    <n v="170"/>
    <n v="6"/>
    <n v="5"/>
    <n v="0"/>
    <n v="0"/>
    <n v="97"/>
    <n v="11"/>
    <n v="22"/>
    <n v="3"/>
    <n v="0"/>
    <n v="0"/>
    <n v="0"/>
    <n v="0"/>
    <n v="423"/>
    <n v="286"/>
    <n v="36"/>
    <n v="26"/>
    <n v="3"/>
    <n v="1604"/>
    <n v="657"/>
    <n v="135"/>
    <n v="241"/>
    <n v="26"/>
    <n v="1212"/>
    <n v="505"/>
    <n v="59"/>
    <n v="286"/>
    <n v="39"/>
    <n v="283"/>
    <n v="114"/>
    <n v="14"/>
    <n v="52"/>
    <n v="13"/>
    <n v="89"/>
    <n v="52"/>
    <n v="16"/>
    <n v="4"/>
    <n v="2"/>
    <n v="0"/>
    <n v="0"/>
    <n v="0"/>
    <n v="0"/>
    <n v="0"/>
    <n v="0"/>
    <n v="0"/>
    <n v="0"/>
    <n v="0"/>
    <n v="0"/>
    <n v="0"/>
    <n v="0"/>
    <n v="1"/>
    <n v="0"/>
    <n v="0"/>
    <n v="0"/>
    <n v="6"/>
    <n v="0"/>
    <n v="133"/>
    <n v="0"/>
    <n v="349"/>
    <n v="1131"/>
    <n v="788"/>
    <n v="192"/>
    <n v="64"/>
    <n v="7348"/>
    <n v="2216"/>
    <n v="0"/>
    <n v="158"/>
    <n v="2252"/>
    <n v="375"/>
    <n v="4272"/>
  </r>
  <r>
    <x v="1"/>
    <x v="7"/>
    <x v="65"/>
    <x v="11"/>
    <n v="169"/>
    <n v="6"/>
    <n v="5"/>
    <n v="0"/>
    <n v="0"/>
    <n v="102"/>
    <n v="11"/>
    <n v="22"/>
    <n v="3"/>
    <n v="0"/>
    <n v="0"/>
    <n v="0"/>
    <n v="0"/>
    <n v="423"/>
    <n v="289"/>
    <n v="35"/>
    <n v="26"/>
    <n v="3"/>
    <n v="1602"/>
    <n v="687"/>
    <n v="133"/>
    <n v="236"/>
    <n v="27"/>
    <n v="1213"/>
    <n v="518"/>
    <n v="58"/>
    <n v="286"/>
    <n v="40"/>
    <n v="288"/>
    <n v="122"/>
    <n v="14"/>
    <n v="53"/>
    <n v="14"/>
    <n v="88"/>
    <n v="55"/>
    <n v="16"/>
    <n v="3"/>
    <n v="2"/>
    <n v="0"/>
    <n v="0"/>
    <n v="0"/>
    <n v="0"/>
    <n v="0"/>
    <n v="0"/>
    <n v="0"/>
    <n v="0"/>
    <n v="0"/>
    <n v="0"/>
    <n v="0"/>
    <n v="0"/>
    <n v="1"/>
    <n v="0"/>
    <n v="0"/>
    <n v="0"/>
    <n v="6"/>
    <n v="0"/>
    <n v="132"/>
    <n v="0"/>
    <n v="350"/>
    <n v="1133"/>
    <n v="790"/>
    <n v="194"/>
    <n v="65"/>
    <n v="7366"/>
    <n v="2352"/>
    <n v="0"/>
    <n v="157"/>
    <n v="2244"/>
    <n v="379"/>
    <n v="4290"/>
  </r>
  <r>
    <x v="1"/>
    <x v="7"/>
    <x v="65"/>
    <x v="12"/>
    <n v="168"/>
    <n v="6"/>
    <n v="5"/>
    <n v="0"/>
    <n v="0"/>
    <n v="101"/>
    <n v="11"/>
    <n v="22"/>
    <n v="3"/>
    <n v="0"/>
    <n v="0"/>
    <n v="0"/>
    <n v="0"/>
    <n v="422"/>
    <n v="294"/>
    <n v="35"/>
    <n v="26"/>
    <n v="3"/>
    <n v="1603"/>
    <n v="711"/>
    <n v="134"/>
    <n v="234"/>
    <n v="27"/>
    <n v="1221"/>
    <n v="535"/>
    <n v="57"/>
    <n v="286"/>
    <n v="42"/>
    <n v="288"/>
    <n v="127"/>
    <n v="13"/>
    <n v="53"/>
    <n v="14"/>
    <n v="88"/>
    <n v="55"/>
    <n v="16"/>
    <n v="2"/>
    <n v="2"/>
    <n v="0"/>
    <n v="0"/>
    <n v="0"/>
    <n v="0"/>
    <n v="0"/>
    <n v="0"/>
    <n v="0"/>
    <n v="0"/>
    <n v="0"/>
    <n v="0"/>
    <n v="0"/>
    <n v="0"/>
    <n v="1"/>
    <n v="0"/>
    <n v="0"/>
    <n v="0"/>
    <n v="6"/>
    <n v="0"/>
    <n v="131"/>
    <n v="0"/>
    <n v="349"/>
    <n v="1138"/>
    <n v="797"/>
    <n v="196"/>
    <n v="66"/>
    <n v="7357"/>
    <n v="2456"/>
    <n v="0"/>
    <n v="153"/>
    <n v="2228"/>
    <n v="382"/>
    <n v="4301"/>
  </r>
  <r>
    <x v="1"/>
    <x v="7"/>
    <x v="65"/>
    <x v="13"/>
    <n v="166"/>
    <n v="6"/>
    <n v="5"/>
    <n v="0"/>
    <n v="0"/>
    <n v="99"/>
    <n v="9"/>
    <n v="22"/>
    <n v="3"/>
    <n v="0"/>
    <n v="0"/>
    <n v="0"/>
    <n v="0"/>
    <n v="421"/>
    <n v="295"/>
    <n v="35"/>
    <n v="26"/>
    <n v="3"/>
    <n v="1605"/>
    <n v="721"/>
    <n v="131"/>
    <n v="235"/>
    <n v="28"/>
    <n v="1221"/>
    <n v="540"/>
    <n v="57"/>
    <n v="285"/>
    <n v="43"/>
    <n v="289"/>
    <n v="129"/>
    <n v="12"/>
    <n v="53"/>
    <n v="15"/>
    <n v="88"/>
    <n v="55"/>
    <n v="16"/>
    <n v="2"/>
    <n v="2"/>
    <n v="0"/>
    <n v="0"/>
    <n v="0"/>
    <n v="0"/>
    <n v="0"/>
    <n v="0"/>
    <n v="0"/>
    <n v="0"/>
    <n v="0"/>
    <n v="0"/>
    <n v="0"/>
    <n v="0"/>
    <n v="1"/>
    <n v="0"/>
    <n v="0"/>
    <n v="0"/>
    <n v="6"/>
    <n v="0"/>
    <n v="131"/>
    <n v="0"/>
    <n v="348"/>
    <n v="1140"/>
    <n v="798"/>
    <n v="194"/>
    <n v="66"/>
    <n v="7366"/>
    <n v="2509"/>
    <n v="0"/>
    <n v="151"/>
    <n v="2218"/>
    <n v="388"/>
    <n v="4307"/>
  </r>
  <r>
    <x v="1"/>
    <x v="7"/>
    <x v="65"/>
    <x v="14"/>
    <n v="166"/>
    <n v="6"/>
    <n v="5"/>
    <n v="0"/>
    <n v="0"/>
    <n v="101"/>
    <n v="9"/>
    <n v="22"/>
    <n v="3"/>
    <n v="0"/>
    <n v="0"/>
    <n v="0"/>
    <n v="0"/>
    <n v="419"/>
    <n v="295"/>
    <n v="34"/>
    <n v="25"/>
    <n v="3"/>
    <n v="1606"/>
    <n v="732"/>
    <n v="132"/>
    <n v="232"/>
    <n v="29"/>
    <n v="1221"/>
    <n v="552"/>
    <n v="57"/>
    <n v="284"/>
    <n v="44"/>
    <n v="293"/>
    <n v="138"/>
    <n v="12"/>
    <n v="53"/>
    <n v="17"/>
    <n v="88"/>
    <n v="55"/>
    <n v="16"/>
    <n v="2"/>
    <n v="2"/>
    <n v="0"/>
    <n v="0"/>
    <n v="0"/>
    <n v="0"/>
    <n v="0"/>
    <n v="0"/>
    <n v="0"/>
    <n v="0"/>
    <n v="0"/>
    <n v="0"/>
    <n v="0"/>
    <n v="0"/>
    <n v="1"/>
    <n v="0"/>
    <n v="0"/>
    <n v="0"/>
    <n v="6"/>
    <n v="0"/>
    <n v="131"/>
    <n v="0"/>
    <n v="347"/>
    <n v="1141"/>
    <n v="798"/>
    <n v="198"/>
    <n v="66"/>
    <n v="7364"/>
    <n v="2581"/>
    <n v="0"/>
    <n v="147"/>
    <n v="2209"/>
    <n v="389"/>
    <n v="4317"/>
  </r>
  <r>
    <x v="1"/>
    <x v="7"/>
    <x v="65"/>
    <x v="15"/>
    <n v="167"/>
    <n v="6"/>
    <n v="5"/>
    <n v="0"/>
    <n v="0"/>
    <n v="102"/>
    <n v="10"/>
    <n v="22"/>
    <n v="3"/>
    <n v="0"/>
    <n v="0"/>
    <n v="0"/>
    <n v="0"/>
    <n v="421"/>
    <n v="298"/>
    <n v="33"/>
    <n v="25"/>
    <n v="4"/>
    <n v="1609"/>
    <n v="749"/>
    <n v="131"/>
    <n v="231"/>
    <n v="30"/>
    <n v="1222"/>
    <n v="558"/>
    <n v="57"/>
    <n v="282"/>
    <n v="45"/>
    <n v="295"/>
    <n v="139"/>
    <n v="12"/>
    <n v="53"/>
    <n v="18"/>
    <n v="88"/>
    <n v="55"/>
    <n v="16"/>
    <n v="2"/>
    <n v="2"/>
    <n v="0"/>
    <n v="0"/>
    <n v="0"/>
    <n v="0"/>
    <n v="0"/>
    <n v="0"/>
    <n v="0"/>
    <n v="0"/>
    <n v="0"/>
    <n v="0"/>
    <n v="0"/>
    <n v="0"/>
    <n v="1"/>
    <n v="0"/>
    <n v="0"/>
    <n v="0"/>
    <n v="6"/>
    <n v="0"/>
    <n v="131"/>
    <n v="0"/>
    <n v="348"/>
    <n v="1144"/>
    <n v="800"/>
    <n v="201"/>
    <n v="66"/>
    <n v="7366"/>
    <n v="2622"/>
    <n v="0"/>
    <n v="146"/>
    <n v="2198"/>
    <n v="395"/>
    <n v="4321"/>
  </r>
  <r>
    <x v="1"/>
    <x v="7"/>
    <x v="65"/>
    <x v="16"/>
    <n v="167"/>
    <n v="6"/>
    <n v="5"/>
    <n v="0"/>
    <n v="0"/>
    <n v="102"/>
    <n v="10"/>
    <n v="22"/>
    <n v="3"/>
    <n v="0"/>
    <n v="0"/>
    <n v="0"/>
    <n v="0"/>
    <n v="421"/>
    <n v="299"/>
    <n v="33"/>
    <n v="25"/>
    <n v="4"/>
    <n v="1609"/>
    <n v="758"/>
    <n v="132"/>
    <n v="230"/>
    <n v="31"/>
    <n v="1224"/>
    <n v="563"/>
    <n v="57"/>
    <n v="282"/>
    <n v="46"/>
    <n v="296"/>
    <n v="142"/>
    <n v="12"/>
    <n v="53"/>
    <n v="19"/>
    <n v="88"/>
    <n v="56"/>
    <n v="16"/>
    <n v="2"/>
    <n v="2"/>
    <n v="0"/>
    <n v="0"/>
    <n v="0"/>
    <n v="0"/>
    <n v="0"/>
    <n v="0"/>
    <n v="0"/>
    <n v="0"/>
    <n v="0"/>
    <n v="0"/>
    <n v="0"/>
    <n v="0"/>
    <n v="1"/>
    <n v="0"/>
    <n v="0"/>
    <n v="0"/>
    <n v="6"/>
    <n v="0"/>
    <n v="131"/>
    <n v="0"/>
    <n v="348"/>
    <n v="1147"/>
    <n v="802"/>
    <n v="202"/>
    <n v="66"/>
    <n v="7374"/>
    <n v="2666"/>
    <n v="0"/>
    <n v="146"/>
    <n v="2190"/>
    <n v="403"/>
    <n v="4325"/>
  </r>
  <r>
    <x v="1"/>
    <x v="12"/>
    <x v="66"/>
    <x v="0"/>
    <n v="173"/>
    <n v="4"/>
    <n v="1"/>
    <n v="0"/>
    <n v="0"/>
    <n v="77"/>
    <n v="6"/>
    <n v="9"/>
    <n v="2"/>
    <n v="9"/>
    <n v="0"/>
    <n v="0"/>
    <n v="0"/>
    <n v="806"/>
    <n v="0"/>
    <n v="514"/>
    <n v="6"/>
    <n v="1"/>
    <n v="940"/>
    <n v="0"/>
    <n v="134"/>
    <n v="97"/>
    <n v="14"/>
    <n v="1604"/>
    <n v="195"/>
    <n v="77"/>
    <n v="185"/>
    <n v="11"/>
    <n v="140"/>
    <n v="0"/>
    <n v="3"/>
    <n v="20"/>
    <n v="5"/>
    <n v="83"/>
    <n v="0"/>
    <n v="22"/>
    <n v="1"/>
    <n v="0"/>
    <n v="0"/>
    <n v="0"/>
    <n v="0"/>
    <n v="0"/>
    <n v="0"/>
    <n v="0"/>
    <n v="0"/>
    <n v="0"/>
    <n v="0"/>
    <n v="0"/>
    <n v="0"/>
    <n v="52"/>
    <n v="42"/>
    <n v="0"/>
    <n v="1"/>
    <n v="3"/>
    <m/>
    <m/>
    <m/>
    <m/>
    <m/>
    <m/>
    <m/>
    <m/>
    <m/>
    <m/>
    <m/>
    <m/>
    <m/>
    <m/>
    <m/>
    <m/>
  </r>
  <r>
    <x v="1"/>
    <x v="12"/>
    <x v="66"/>
    <x v="1"/>
    <n v="172"/>
    <n v="4"/>
    <n v="1"/>
    <n v="0"/>
    <n v="0"/>
    <n v="82"/>
    <n v="6"/>
    <n v="9"/>
    <n v="2"/>
    <n v="10"/>
    <n v="0"/>
    <n v="1"/>
    <n v="0"/>
    <n v="803"/>
    <n v="0"/>
    <n v="587"/>
    <n v="6"/>
    <n v="1"/>
    <n v="933"/>
    <n v="0"/>
    <n v="165"/>
    <n v="95"/>
    <n v="12"/>
    <n v="1599"/>
    <n v="220"/>
    <n v="75"/>
    <n v="183"/>
    <n v="12"/>
    <n v="136"/>
    <n v="0"/>
    <n v="4"/>
    <n v="20"/>
    <n v="4"/>
    <n v="83"/>
    <n v="0"/>
    <n v="28"/>
    <n v="1"/>
    <n v="0"/>
    <n v="0"/>
    <n v="0"/>
    <n v="0"/>
    <n v="0"/>
    <n v="0"/>
    <n v="0"/>
    <n v="0"/>
    <n v="0"/>
    <n v="0"/>
    <n v="0"/>
    <n v="0"/>
    <n v="52"/>
    <n v="42"/>
    <n v="0"/>
    <n v="1"/>
    <n v="3"/>
    <m/>
    <m/>
    <m/>
    <m/>
    <m/>
    <m/>
    <m/>
    <m/>
    <m/>
    <m/>
    <m/>
    <m/>
    <m/>
    <m/>
    <m/>
    <m/>
  </r>
  <r>
    <x v="1"/>
    <x v="12"/>
    <x v="66"/>
    <x v="2"/>
    <n v="172"/>
    <n v="4"/>
    <n v="1"/>
    <n v="0"/>
    <n v="0"/>
    <n v="88"/>
    <n v="6"/>
    <n v="9"/>
    <n v="2"/>
    <n v="10"/>
    <n v="9"/>
    <n v="0"/>
    <n v="0"/>
    <n v="805"/>
    <n v="630"/>
    <n v="52"/>
    <n v="5"/>
    <n v="1"/>
    <n v="935"/>
    <n v="189"/>
    <n v="42"/>
    <n v="95"/>
    <n v="12"/>
    <n v="1599"/>
    <n v="254"/>
    <n v="76"/>
    <n v="181"/>
    <n v="12"/>
    <n v="135"/>
    <n v="7"/>
    <n v="1"/>
    <n v="20"/>
    <n v="4"/>
    <n v="83"/>
    <n v="44"/>
    <n v="3"/>
    <n v="1"/>
    <n v="0"/>
    <n v="0"/>
    <n v="0"/>
    <n v="0"/>
    <n v="0"/>
    <n v="0"/>
    <n v="0"/>
    <n v="0"/>
    <n v="0"/>
    <n v="0"/>
    <n v="0"/>
    <n v="0"/>
    <n v="0"/>
    <n v="0"/>
    <n v="0"/>
    <n v="0"/>
    <n v="0"/>
    <n v="4"/>
    <n v="0"/>
    <n v="153"/>
    <n v="10"/>
    <n v="740"/>
    <n v="754"/>
    <n v="1296"/>
    <n v="103"/>
    <n v="79"/>
    <m/>
    <m/>
    <m/>
    <m/>
    <m/>
    <m/>
    <m/>
  </r>
  <r>
    <x v="1"/>
    <x v="12"/>
    <x v="66"/>
    <x v="3"/>
    <n v="173"/>
    <n v="4"/>
    <n v="1"/>
    <n v="0"/>
    <n v="0"/>
    <n v="94"/>
    <n v="5"/>
    <n v="9"/>
    <n v="2"/>
    <n v="10"/>
    <n v="9"/>
    <n v="0"/>
    <n v="0"/>
    <n v="807"/>
    <n v="652"/>
    <n v="51"/>
    <n v="5"/>
    <n v="2"/>
    <n v="943"/>
    <n v="225"/>
    <n v="42"/>
    <n v="93"/>
    <n v="15"/>
    <n v="1599"/>
    <n v="294"/>
    <n v="75"/>
    <n v="179"/>
    <n v="14"/>
    <n v="138"/>
    <n v="8"/>
    <n v="1"/>
    <n v="20"/>
    <n v="4"/>
    <n v="84"/>
    <n v="45"/>
    <n v="3"/>
    <n v="1"/>
    <n v="0"/>
    <n v="0"/>
    <n v="0"/>
    <n v="0"/>
    <n v="0"/>
    <n v="0"/>
    <n v="0"/>
    <n v="0"/>
    <n v="0"/>
    <n v="0"/>
    <n v="0"/>
    <n v="0"/>
    <n v="0"/>
    <n v="0"/>
    <n v="0"/>
    <n v="0"/>
    <n v="0"/>
    <n v="4"/>
    <n v="0"/>
    <n v="155"/>
    <n v="10"/>
    <n v="741"/>
    <n v="764"/>
    <n v="1298"/>
    <n v="106"/>
    <n v="80"/>
    <m/>
    <m/>
    <m/>
    <m/>
    <m/>
    <m/>
    <m/>
  </r>
  <r>
    <x v="1"/>
    <x v="12"/>
    <x v="66"/>
    <x v="4"/>
    <n v="173"/>
    <n v="4"/>
    <n v="1"/>
    <n v="0"/>
    <n v="0"/>
    <n v="100"/>
    <n v="6"/>
    <n v="8"/>
    <n v="2"/>
    <n v="9"/>
    <n v="8"/>
    <n v="0"/>
    <n v="0"/>
    <n v="810"/>
    <n v="663"/>
    <n v="51"/>
    <n v="5"/>
    <n v="2"/>
    <n v="942"/>
    <n v="278"/>
    <n v="42"/>
    <n v="93"/>
    <n v="15"/>
    <n v="1588"/>
    <n v="364"/>
    <n v="74"/>
    <n v="179"/>
    <n v="13"/>
    <n v="137"/>
    <n v="13"/>
    <n v="2"/>
    <n v="19"/>
    <n v="4"/>
    <n v="82"/>
    <n v="43"/>
    <n v="3"/>
    <n v="1"/>
    <n v="0"/>
    <n v="0"/>
    <n v="0"/>
    <n v="0"/>
    <n v="0"/>
    <n v="0"/>
    <n v="0"/>
    <n v="0"/>
    <n v="0"/>
    <n v="0"/>
    <n v="0"/>
    <n v="0"/>
    <n v="0"/>
    <n v="0"/>
    <n v="0"/>
    <n v="0"/>
    <n v="0"/>
    <n v="4"/>
    <n v="0"/>
    <n v="155"/>
    <n v="9"/>
    <n v="744"/>
    <n v="765"/>
    <n v="1289"/>
    <n v="105"/>
    <n v="78"/>
    <m/>
    <m/>
    <m/>
    <m/>
    <m/>
    <m/>
    <m/>
  </r>
  <r>
    <x v="1"/>
    <x v="12"/>
    <x v="66"/>
    <x v="5"/>
    <n v="172"/>
    <n v="4"/>
    <n v="1"/>
    <n v="0"/>
    <n v="0"/>
    <n v="112"/>
    <n v="6"/>
    <n v="8"/>
    <n v="2"/>
    <n v="9"/>
    <n v="8"/>
    <n v="0"/>
    <n v="0"/>
    <n v="809"/>
    <n v="680"/>
    <n v="49"/>
    <n v="6"/>
    <n v="1"/>
    <n v="940"/>
    <n v="404"/>
    <n v="43"/>
    <n v="92"/>
    <n v="17"/>
    <n v="1587"/>
    <n v="552"/>
    <n v="72"/>
    <n v="180"/>
    <n v="14"/>
    <n v="136"/>
    <n v="18"/>
    <n v="2"/>
    <n v="19"/>
    <n v="4"/>
    <n v="83"/>
    <n v="44"/>
    <n v="4"/>
    <n v="1"/>
    <n v="0"/>
    <n v="0"/>
    <n v="0"/>
    <n v="0"/>
    <n v="0"/>
    <n v="0"/>
    <n v="0"/>
    <n v="0"/>
    <n v="0"/>
    <n v="0"/>
    <n v="0"/>
    <n v="0"/>
    <n v="0"/>
    <n v="0"/>
    <n v="0"/>
    <n v="0"/>
    <n v="0"/>
    <n v="4"/>
    <n v="0"/>
    <n v="155"/>
    <n v="9"/>
    <n v="746"/>
    <n v="762"/>
    <n v="1288"/>
    <n v="105"/>
    <n v="78"/>
    <m/>
    <m/>
    <m/>
    <m/>
    <m/>
    <m/>
    <m/>
  </r>
  <r>
    <x v="1"/>
    <x v="12"/>
    <x v="66"/>
    <x v="6"/>
    <n v="172"/>
    <n v="4"/>
    <n v="1"/>
    <n v="0"/>
    <n v="0"/>
    <n v="118"/>
    <n v="6"/>
    <n v="9"/>
    <n v="1"/>
    <n v="9"/>
    <n v="8"/>
    <n v="0"/>
    <n v="0"/>
    <n v="810"/>
    <n v="688"/>
    <n v="47"/>
    <n v="6"/>
    <n v="1"/>
    <n v="942"/>
    <n v="469"/>
    <n v="44"/>
    <n v="91"/>
    <n v="17"/>
    <n v="1587"/>
    <n v="774"/>
    <n v="74"/>
    <n v="178"/>
    <n v="12"/>
    <n v="134"/>
    <n v="27"/>
    <n v="2"/>
    <n v="18"/>
    <n v="4"/>
    <n v="82"/>
    <n v="44"/>
    <n v="3"/>
    <n v="1"/>
    <n v="0"/>
    <n v="0"/>
    <n v="0"/>
    <n v="0"/>
    <n v="0"/>
    <n v="0"/>
    <n v="0"/>
    <n v="0"/>
    <n v="0"/>
    <n v="0"/>
    <n v="0"/>
    <n v="0"/>
    <n v="0"/>
    <n v="0"/>
    <n v="0"/>
    <n v="0"/>
    <n v="0"/>
    <n v="4"/>
    <n v="0"/>
    <n v="155"/>
    <n v="9"/>
    <n v="748"/>
    <n v="766"/>
    <n v="1291"/>
    <n v="103"/>
    <n v="78"/>
    <m/>
    <m/>
    <m/>
    <m/>
    <m/>
    <m/>
    <m/>
  </r>
  <r>
    <x v="1"/>
    <x v="12"/>
    <x v="66"/>
    <x v="7"/>
    <n v="171"/>
    <n v="4"/>
    <n v="1"/>
    <n v="0"/>
    <n v="0"/>
    <n v="128"/>
    <n v="6"/>
    <n v="9"/>
    <n v="1"/>
    <n v="9"/>
    <n v="8"/>
    <n v="0"/>
    <n v="0"/>
    <n v="813"/>
    <n v="696"/>
    <n v="48"/>
    <n v="6"/>
    <n v="1"/>
    <n v="944"/>
    <n v="510"/>
    <n v="43"/>
    <n v="90"/>
    <n v="17"/>
    <n v="1590"/>
    <n v="907"/>
    <n v="73"/>
    <n v="178"/>
    <n v="12"/>
    <n v="135"/>
    <n v="34"/>
    <n v="4"/>
    <n v="17"/>
    <n v="4"/>
    <n v="81"/>
    <n v="43"/>
    <n v="3"/>
    <n v="1"/>
    <n v="0"/>
    <n v="0"/>
    <n v="0"/>
    <n v="0"/>
    <n v="0"/>
    <n v="0"/>
    <n v="0"/>
    <n v="0"/>
    <n v="0"/>
    <n v="0"/>
    <n v="0"/>
    <n v="0"/>
    <n v="0"/>
    <n v="0"/>
    <n v="0"/>
    <n v="0"/>
    <n v="0"/>
    <n v="4"/>
    <n v="0"/>
    <n v="154"/>
    <n v="9"/>
    <n v="750"/>
    <n v="770"/>
    <n v="1295"/>
    <n v="104"/>
    <n v="77"/>
    <m/>
    <m/>
    <m/>
    <m/>
    <m/>
    <m/>
    <m/>
  </r>
  <r>
    <x v="1"/>
    <x v="12"/>
    <x v="66"/>
    <x v="8"/>
    <n v="171"/>
    <n v="4"/>
    <n v="4"/>
    <n v="0"/>
    <n v="0"/>
    <n v="137"/>
    <n v="6"/>
    <n v="9"/>
    <n v="1"/>
    <n v="9"/>
    <n v="9"/>
    <n v="0"/>
    <n v="0"/>
    <n v="810"/>
    <n v="701"/>
    <n v="47"/>
    <n v="6"/>
    <n v="1"/>
    <n v="946"/>
    <n v="581"/>
    <n v="44"/>
    <n v="89"/>
    <n v="16"/>
    <n v="1594"/>
    <n v="1029"/>
    <n v="73"/>
    <n v="174"/>
    <n v="10"/>
    <n v="136"/>
    <n v="60"/>
    <n v="4"/>
    <n v="17"/>
    <n v="4"/>
    <n v="82"/>
    <n v="46"/>
    <n v="3"/>
    <n v="1"/>
    <n v="0"/>
    <n v="0"/>
    <n v="0"/>
    <n v="0"/>
    <n v="0"/>
    <n v="0"/>
    <n v="0"/>
    <n v="0"/>
    <n v="0"/>
    <n v="0"/>
    <n v="0"/>
    <n v="0"/>
    <n v="0"/>
    <n v="0"/>
    <n v="0"/>
    <n v="0"/>
    <n v="0"/>
    <n v="4"/>
    <n v="0"/>
    <n v="154"/>
    <n v="9"/>
    <n v="748"/>
    <n v="774"/>
    <n v="1301"/>
    <n v="106"/>
    <n v="78"/>
    <n v="7767"/>
    <n v="2482"/>
    <n v="0"/>
    <n v="139"/>
    <n v="1939"/>
    <n v="253"/>
    <n v="5137"/>
  </r>
  <r>
    <x v="1"/>
    <x v="12"/>
    <x v="66"/>
    <x v="9"/>
    <n v="171"/>
    <n v="4"/>
    <n v="4"/>
    <n v="0"/>
    <n v="0"/>
    <n v="140"/>
    <n v="6"/>
    <n v="9"/>
    <n v="1"/>
    <n v="9"/>
    <n v="9"/>
    <n v="0"/>
    <n v="0"/>
    <n v="805"/>
    <n v="707"/>
    <n v="44"/>
    <n v="6"/>
    <n v="1"/>
    <n v="945"/>
    <n v="630"/>
    <n v="47"/>
    <n v="86"/>
    <n v="16"/>
    <n v="1596"/>
    <n v="1086"/>
    <n v="72"/>
    <n v="175"/>
    <n v="11"/>
    <n v="138"/>
    <n v="72"/>
    <n v="3"/>
    <n v="17"/>
    <n v="5"/>
    <n v="85"/>
    <n v="56"/>
    <n v="4"/>
    <n v="2"/>
    <n v="0"/>
    <n v="0"/>
    <n v="0"/>
    <n v="0"/>
    <n v="0"/>
    <n v="0"/>
    <n v="0"/>
    <n v="0"/>
    <n v="0"/>
    <n v="0"/>
    <n v="0"/>
    <n v="0"/>
    <n v="0"/>
    <n v="0"/>
    <n v="0"/>
    <n v="0"/>
    <n v="0"/>
    <n v="4"/>
    <n v="0"/>
    <n v="154"/>
    <n v="9"/>
    <n v="747"/>
    <n v="775"/>
    <n v="1303"/>
    <n v="107"/>
    <n v="79"/>
    <n v="7740"/>
    <n v="3153"/>
    <n v="0"/>
    <n v="139"/>
    <n v="1913"/>
    <n v="246"/>
    <n v="5139"/>
  </r>
  <r>
    <x v="1"/>
    <x v="12"/>
    <x v="66"/>
    <x v="10"/>
    <n v="171"/>
    <n v="4"/>
    <n v="4"/>
    <n v="0"/>
    <n v="0"/>
    <n v="140"/>
    <n v="6"/>
    <n v="9"/>
    <n v="1"/>
    <n v="9"/>
    <n v="9"/>
    <n v="0"/>
    <n v="0"/>
    <n v="806"/>
    <n v="710"/>
    <n v="44"/>
    <n v="5"/>
    <n v="1"/>
    <n v="944"/>
    <n v="641"/>
    <n v="47"/>
    <n v="86"/>
    <n v="15"/>
    <n v="1596"/>
    <n v="1103"/>
    <n v="72"/>
    <n v="174"/>
    <n v="11"/>
    <n v="138"/>
    <n v="78"/>
    <n v="3"/>
    <n v="17"/>
    <n v="5"/>
    <n v="86"/>
    <n v="65"/>
    <n v="4"/>
    <n v="2"/>
    <n v="0"/>
    <n v="0"/>
    <n v="0"/>
    <n v="0"/>
    <n v="0"/>
    <n v="0"/>
    <n v="0"/>
    <n v="0"/>
    <n v="0"/>
    <n v="0"/>
    <n v="0"/>
    <n v="0"/>
    <n v="0"/>
    <n v="0"/>
    <n v="0"/>
    <n v="0"/>
    <n v="0"/>
    <n v="4"/>
    <n v="0"/>
    <n v="154"/>
    <n v="9"/>
    <n v="748"/>
    <n v="775"/>
    <n v="1304"/>
    <n v="107"/>
    <n v="80"/>
    <n v="7761"/>
    <n v="3322"/>
    <n v="0"/>
    <n v="139"/>
    <n v="1909"/>
    <n v="249"/>
    <n v="5163"/>
  </r>
  <r>
    <x v="1"/>
    <x v="12"/>
    <x v="66"/>
    <x v="11"/>
    <n v="171"/>
    <n v="4"/>
    <n v="4"/>
    <n v="0"/>
    <n v="0"/>
    <n v="141"/>
    <n v="6"/>
    <n v="9"/>
    <n v="1"/>
    <n v="11"/>
    <n v="11"/>
    <n v="0"/>
    <n v="0"/>
    <n v="805"/>
    <n v="712"/>
    <n v="43"/>
    <n v="5"/>
    <n v="1"/>
    <n v="949"/>
    <n v="646"/>
    <n v="46"/>
    <n v="86"/>
    <n v="17"/>
    <n v="1599"/>
    <n v="1121"/>
    <n v="72"/>
    <n v="173"/>
    <n v="11"/>
    <n v="138"/>
    <n v="82"/>
    <n v="3"/>
    <n v="17"/>
    <n v="5"/>
    <n v="86"/>
    <n v="70"/>
    <n v="4"/>
    <n v="2"/>
    <n v="0"/>
    <n v="0"/>
    <n v="0"/>
    <n v="0"/>
    <n v="0"/>
    <n v="0"/>
    <n v="0"/>
    <n v="0"/>
    <n v="0"/>
    <n v="0"/>
    <n v="0"/>
    <n v="0"/>
    <n v="0"/>
    <n v="0"/>
    <n v="0"/>
    <n v="0"/>
    <n v="0"/>
    <n v="4"/>
    <n v="0"/>
    <n v="154"/>
    <n v="11"/>
    <n v="747"/>
    <n v="779"/>
    <n v="1307"/>
    <n v="107"/>
    <n v="80"/>
    <n v="7790"/>
    <n v="3545"/>
    <n v="0"/>
    <n v="138"/>
    <n v="1906"/>
    <n v="256"/>
    <n v="5180"/>
  </r>
  <r>
    <x v="1"/>
    <x v="12"/>
    <x v="66"/>
    <x v="12"/>
    <n v="172"/>
    <n v="4"/>
    <n v="4"/>
    <n v="0"/>
    <n v="0"/>
    <n v="144"/>
    <n v="6"/>
    <n v="9"/>
    <n v="1"/>
    <n v="11"/>
    <n v="11"/>
    <n v="0"/>
    <n v="0"/>
    <n v="804"/>
    <n v="713"/>
    <n v="42"/>
    <n v="5"/>
    <n v="0"/>
    <n v="952"/>
    <n v="661"/>
    <n v="46"/>
    <n v="86"/>
    <n v="17"/>
    <n v="1603"/>
    <n v="1138"/>
    <n v="72"/>
    <n v="173"/>
    <n v="13"/>
    <n v="139"/>
    <n v="84"/>
    <n v="3"/>
    <n v="17"/>
    <n v="5"/>
    <n v="87"/>
    <n v="70"/>
    <n v="5"/>
    <n v="2"/>
    <n v="0"/>
    <n v="0"/>
    <n v="0"/>
    <n v="0"/>
    <n v="0"/>
    <n v="0"/>
    <n v="0"/>
    <n v="0"/>
    <n v="0"/>
    <n v="0"/>
    <n v="0"/>
    <n v="0"/>
    <n v="0"/>
    <n v="0"/>
    <n v="0"/>
    <n v="0"/>
    <n v="0"/>
    <n v="4"/>
    <n v="0"/>
    <n v="156"/>
    <n v="11"/>
    <n v="747"/>
    <n v="783"/>
    <n v="1310"/>
    <n v="108"/>
    <n v="80"/>
    <n v="7823"/>
    <n v="3729"/>
    <n v="0"/>
    <n v="141"/>
    <n v="1899"/>
    <n v="261"/>
    <n v="5201"/>
  </r>
  <r>
    <x v="1"/>
    <x v="12"/>
    <x v="66"/>
    <x v="13"/>
    <n v="172"/>
    <n v="4"/>
    <n v="4"/>
    <n v="0"/>
    <n v="0"/>
    <n v="144"/>
    <n v="6"/>
    <n v="9"/>
    <n v="1"/>
    <n v="11"/>
    <n v="11"/>
    <n v="0"/>
    <n v="0"/>
    <n v="805"/>
    <n v="716"/>
    <n v="42"/>
    <n v="5"/>
    <n v="0"/>
    <n v="950"/>
    <n v="662"/>
    <n v="47"/>
    <n v="85"/>
    <n v="17"/>
    <n v="1603"/>
    <n v="1140"/>
    <n v="72"/>
    <n v="174"/>
    <n v="14"/>
    <n v="142"/>
    <n v="88"/>
    <n v="3"/>
    <n v="17"/>
    <n v="5"/>
    <n v="86"/>
    <n v="70"/>
    <n v="4"/>
    <n v="2"/>
    <n v="0"/>
    <n v="0"/>
    <n v="0"/>
    <n v="0"/>
    <n v="0"/>
    <n v="0"/>
    <n v="0"/>
    <n v="0"/>
    <n v="0"/>
    <n v="0"/>
    <n v="0"/>
    <n v="0"/>
    <n v="0"/>
    <n v="0"/>
    <n v="0"/>
    <n v="0"/>
    <n v="0"/>
    <n v="4"/>
    <n v="0"/>
    <n v="156"/>
    <n v="11"/>
    <n v="748"/>
    <n v="781"/>
    <n v="1309"/>
    <n v="111"/>
    <n v="80"/>
    <n v="7837"/>
    <n v="3808"/>
    <n v="0"/>
    <n v="149"/>
    <n v="1887"/>
    <n v="266"/>
    <n v="5211"/>
  </r>
  <r>
    <x v="1"/>
    <x v="12"/>
    <x v="66"/>
    <x v="14"/>
    <n v="171"/>
    <n v="4"/>
    <n v="4"/>
    <n v="0"/>
    <n v="0"/>
    <n v="142"/>
    <n v="6"/>
    <n v="10"/>
    <n v="1"/>
    <n v="11"/>
    <n v="11"/>
    <n v="0"/>
    <n v="0"/>
    <n v="802"/>
    <n v="717"/>
    <n v="42"/>
    <n v="5"/>
    <n v="0"/>
    <n v="944"/>
    <n v="661"/>
    <n v="49"/>
    <n v="83"/>
    <n v="15"/>
    <n v="1603"/>
    <n v="1148"/>
    <n v="72"/>
    <n v="173"/>
    <n v="14"/>
    <n v="141"/>
    <n v="88"/>
    <n v="4"/>
    <n v="15"/>
    <n v="5"/>
    <n v="85"/>
    <n v="71"/>
    <n v="4"/>
    <n v="2"/>
    <n v="0"/>
    <n v="0"/>
    <n v="0"/>
    <n v="0"/>
    <n v="0"/>
    <n v="0"/>
    <n v="0"/>
    <n v="0"/>
    <n v="0"/>
    <n v="0"/>
    <n v="0"/>
    <n v="0"/>
    <n v="0"/>
    <n v="0"/>
    <n v="0"/>
    <n v="0"/>
    <n v="0"/>
    <n v="4"/>
    <n v="0"/>
    <n v="154"/>
    <n v="11"/>
    <n v="745"/>
    <n v="776"/>
    <n v="1312"/>
    <n v="112"/>
    <n v="79"/>
    <n v="7796"/>
    <n v="3860"/>
    <n v="0"/>
    <n v="152"/>
    <n v="1866"/>
    <n v="261"/>
    <n v="5192"/>
  </r>
  <r>
    <x v="1"/>
    <x v="12"/>
    <x v="66"/>
    <x v="15"/>
    <n v="170"/>
    <n v="4"/>
    <n v="4"/>
    <n v="0"/>
    <n v="0"/>
    <n v="141"/>
    <n v="6"/>
    <n v="10"/>
    <n v="1"/>
    <n v="11"/>
    <n v="11"/>
    <n v="0"/>
    <n v="0"/>
    <n v="803"/>
    <n v="720"/>
    <n v="42"/>
    <n v="4"/>
    <n v="0"/>
    <n v="946"/>
    <n v="668"/>
    <n v="49"/>
    <n v="82"/>
    <n v="15"/>
    <n v="1604"/>
    <n v="1156"/>
    <n v="73"/>
    <n v="172"/>
    <n v="13"/>
    <n v="142"/>
    <n v="90"/>
    <n v="4"/>
    <n v="15"/>
    <n v="5"/>
    <n v="85"/>
    <n v="72"/>
    <n v="4"/>
    <n v="2"/>
    <n v="0"/>
    <n v="0"/>
    <n v="0"/>
    <n v="0"/>
    <n v="0"/>
    <n v="0"/>
    <n v="0"/>
    <n v="0"/>
    <n v="0"/>
    <n v="0"/>
    <n v="0"/>
    <n v="0"/>
    <n v="0"/>
    <n v="0"/>
    <n v="0"/>
    <n v="0"/>
    <n v="0"/>
    <n v="4"/>
    <n v="0"/>
    <n v="153"/>
    <n v="11"/>
    <n v="746"/>
    <n v="778"/>
    <n v="1316"/>
    <n v="113"/>
    <n v="79"/>
    <n v="7806"/>
    <n v="3919"/>
    <n v="0"/>
    <n v="158"/>
    <n v="1859"/>
    <n v="253"/>
    <n v="5209"/>
  </r>
  <r>
    <x v="1"/>
    <x v="12"/>
    <x v="66"/>
    <x v="16"/>
    <n v="170"/>
    <n v="4"/>
    <n v="4"/>
    <n v="0"/>
    <n v="0"/>
    <n v="141"/>
    <n v="6"/>
    <n v="10"/>
    <n v="1"/>
    <n v="11"/>
    <n v="11"/>
    <n v="0"/>
    <n v="0"/>
    <n v="804"/>
    <n v="721"/>
    <n v="42"/>
    <n v="4"/>
    <n v="0"/>
    <n v="946"/>
    <n v="673"/>
    <n v="48"/>
    <n v="81"/>
    <n v="14"/>
    <n v="1608"/>
    <n v="1161"/>
    <n v="74"/>
    <n v="171"/>
    <n v="14"/>
    <n v="141"/>
    <n v="92"/>
    <n v="5"/>
    <n v="15"/>
    <n v="4"/>
    <n v="84"/>
    <n v="72"/>
    <n v="4"/>
    <n v="2"/>
    <n v="0"/>
    <n v="0"/>
    <n v="0"/>
    <n v="0"/>
    <n v="0"/>
    <n v="0"/>
    <n v="0"/>
    <n v="0"/>
    <n v="0"/>
    <n v="0"/>
    <n v="0"/>
    <n v="0"/>
    <n v="0"/>
    <n v="0"/>
    <n v="0"/>
    <n v="0"/>
    <n v="0"/>
    <n v="4"/>
    <n v="0"/>
    <n v="153"/>
    <n v="11"/>
    <n v="747"/>
    <n v="781"/>
    <n v="1320"/>
    <n v="112"/>
    <n v="78"/>
    <n v="7813"/>
    <n v="3974"/>
    <n v="0"/>
    <n v="162"/>
    <n v="1856"/>
    <n v="255"/>
    <n v="5212"/>
  </r>
  <r>
    <x v="1"/>
    <x v="10"/>
    <x v="67"/>
    <x v="0"/>
    <n v="172"/>
    <n v="8"/>
    <n v="0"/>
    <n v="0"/>
    <n v="0"/>
    <n v="42"/>
    <n v="23"/>
    <n v="18"/>
    <n v="1"/>
    <n v="6"/>
    <n v="0"/>
    <n v="0"/>
    <n v="0"/>
    <n v="412"/>
    <n v="0"/>
    <n v="111"/>
    <n v="3"/>
    <n v="0"/>
    <n v="1705"/>
    <n v="0"/>
    <n v="66"/>
    <n v="296"/>
    <n v="2"/>
    <n v="1150"/>
    <n v="43"/>
    <n v="40"/>
    <n v="220"/>
    <n v="0"/>
    <n v="399"/>
    <n v="0"/>
    <n v="6"/>
    <n v="87"/>
    <n v="8"/>
    <n v="111"/>
    <n v="0"/>
    <n v="5"/>
    <n v="2"/>
    <n v="0"/>
    <n v="0"/>
    <n v="1"/>
    <n v="0"/>
    <n v="0"/>
    <n v="0"/>
    <n v="0"/>
    <n v="0"/>
    <n v="0"/>
    <n v="0"/>
    <n v="0"/>
    <n v="0"/>
    <n v="49"/>
    <n v="174"/>
    <n v="0"/>
    <n v="8"/>
    <n v="13"/>
    <m/>
    <m/>
    <m/>
    <m/>
    <m/>
    <m/>
    <m/>
    <m/>
    <m/>
    <m/>
    <m/>
    <m/>
    <m/>
    <m/>
    <m/>
    <m/>
  </r>
  <r>
    <x v="1"/>
    <x v="10"/>
    <x v="67"/>
    <x v="1"/>
    <n v="174"/>
    <n v="8"/>
    <n v="1"/>
    <n v="0"/>
    <n v="0"/>
    <n v="55"/>
    <n v="23"/>
    <n v="18"/>
    <n v="1"/>
    <n v="6"/>
    <n v="0"/>
    <n v="0"/>
    <n v="0"/>
    <n v="411"/>
    <n v="0"/>
    <n v="155"/>
    <n v="3"/>
    <n v="0"/>
    <n v="1698"/>
    <n v="0"/>
    <n v="118"/>
    <n v="289"/>
    <n v="2"/>
    <n v="1154"/>
    <n v="60"/>
    <n v="40"/>
    <n v="221"/>
    <n v="1"/>
    <n v="403"/>
    <n v="0"/>
    <n v="8"/>
    <n v="89"/>
    <n v="7"/>
    <n v="111"/>
    <n v="0"/>
    <n v="7"/>
    <n v="2"/>
    <n v="0"/>
    <n v="0"/>
    <n v="1"/>
    <n v="0"/>
    <n v="0"/>
    <n v="0"/>
    <n v="0"/>
    <n v="0"/>
    <n v="0"/>
    <n v="0"/>
    <n v="0"/>
    <n v="0"/>
    <n v="49"/>
    <n v="174"/>
    <n v="0"/>
    <n v="8"/>
    <n v="13"/>
    <m/>
    <m/>
    <m/>
    <m/>
    <m/>
    <m/>
    <m/>
    <m/>
    <m/>
    <m/>
    <m/>
    <m/>
    <m/>
    <m/>
    <m/>
    <m/>
  </r>
  <r>
    <x v="1"/>
    <x v="10"/>
    <x v="67"/>
    <x v="2"/>
    <n v="172"/>
    <n v="8"/>
    <n v="3"/>
    <n v="0"/>
    <n v="0"/>
    <n v="60"/>
    <n v="23"/>
    <n v="18"/>
    <n v="1"/>
    <n v="5"/>
    <n v="0"/>
    <n v="0"/>
    <n v="0"/>
    <n v="413"/>
    <n v="181"/>
    <n v="49"/>
    <n v="3"/>
    <n v="2"/>
    <n v="1699"/>
    <n v="164"/>
    <n v="174"/>
    <n v="293"/>
    <n v="2"/>
    <n v="1153"/>
    <n v="79"/>
    <n v="40"/>
    <n v="220"/>
    <n v="1"/>
    <n v="407"/>
    <n v="9"/>
    <n v="8"/>
    <n v="88"/>
    <n v="7"/>
    <n v="111"/>
    <n v="10"/>
    <n v="13"/>
    <n v="2"/>
    <n v="0"/>
    <n v="0"/>
    <n v="1"/>
    <n v="0"/>
    <n v="0"/>
    <n v="0"/>
    <n v="0"/>
    <n v="0"/>
    <n v="0"/>
    <n v="0"/>
    <n v="0"/>
    <n v="0"/>
    <n v="0"/>
    <n v="0"/>
    <n v="0"/>
    <n v="0"/>
    <n v="0"/>
    <n v="7"/>
    <n v="0"/>
    <n v="125"/>
    <n v="5"/>
    <n v="353"/>
    <n v="1164"/>
    <n v="849"/>
    <n v="285"/>
    <n v="90"/>
    <m/>
    <m/>
    <m/>
    <m/>
    <m/>
    <m/>
    <m/>
  </r>
  <r>
    <x v="1"/>
    <x v="10"/>
    <x v="67"/>
    <x v="3"/>
    <n v="172"/>
    <n v="8"/>
    <n v="3"/>
    <n v="0"/>
    <n v="0"/>
    <n v="64"/>
    <n v="23"/>
    <n v="17"/>
    <n v="1"/>
    <n v="5"/>
    <n v="0"/>
    <n v="0"/>
    <n v="0"/>
    <n v="412"/>
    <n v="208"/>
    <n v="49"/>
    <n v="5"/>
    <n v="0"/>
    <n v="1701"/>
    <n v="236"/>
    <n v="173"/>
    <n v="296"/>
    <n v="2"/>
    <n v="1150"/>
    <n v="101"/>
    <n v="40"/>
    <n v="221"/>
    <n v="0"/>
    <n v="410"/>
    <n v="16"/>
    <n v="8"/>
    <n v="88"/>
    <n v="7"/>
    <n v="113"/>
    <n v="12"/>
    <n v="13"/>
    <n v="2"/>
    <n v="0"/>
    <n v="0"/>
    <n v="1"/>
    <n v="0"/>
    <n v="0"/>
    <n v="0"/>
    <n v="0"/>
    <n v="0"/>
    <n v="0"/>
    <n v="0"/>
    <n v="0"/>
    <n v="0"/>
    <n v="0"/>
    <n v="0"/>
    <n v="0"/>
    <n v="0"/>
    <n v="0"/>
    <n v="7"/>
    <n v="0"/>
    <n v="125"/>
    <n v="5"/>
    <n v="352"/>
    <n v="1164"/>
    <n v="851"/>
    <n v="287"/>
    <n v="92"/>
    <m/>
    <m/>
    <m/>
    <m/>
    <m/>
    <m/>
    <m/>
  </r>
  <r>
    <x v="1"/>
    <x v="10"/>
    <x v="67"/>
    <x v="4"/>
    <n v="173"/>
    <n v="8"/>
    <n v="3"/>
    <n v="0"/>
    <n v="0"/>
    <n v="69"/>
    <n v="22"/>
    <n v="18"/>
    <n v="1"/>
    <n v="5"/>
    <n v="0"/>
    <n v="0"/>
    <n v="0"/>
    <n v="410"/>
    <n v="222"/>
    <n v="48"/>
    <n v="5"/>
    <n v="0"/>
    <n v="1706"/>
    <n v="309"/>
    <n v="171"/>
    <n v="295"/>
    <n v="4"/>
    <n v="1150"/>
    <n v="131"/>
    <n v="40"/>
    <n v="220"/>
    <n v="1"/>
    <n v="408"/>
    <n v="35"/>
    <n v="8"/>
    <n v="88"/>
    <n v="8"/>
    <n v="113"/>
    <n v="12"/>
    <n v="12"/>
    <n v="2"/>
    <n v="0"/>
    <n v="0"/>
    <n v="1"/>
    <n v="0"/>
    <n v="0"/>
    <n v="0"/>
    <n v="0"/>
    <n v="0"/>
    <n v="0"/>
    <n v="0"/>
    <n v="0"/>
    <n v="0"/>
    <n v="0"/>
    <n v="0"/>
    <n v="0"/>
    <n v="0"/>
    <n v="0"/>
    <n v="7"/>
    <n v="0"/>
    <n v="126"/>
    <n v="5"/>
    <n v="351"/>
    <n v="1172"/>
    <n v="852"/>
    <n v="286"/>
    <n v="93"/>
    <m/>
    <m/>
    <m/>
    <m/>
    <m/>
    <m/>
    <m/>
  </r>
  <r>
    <x v="1"/>
    <x v="10"/>
    <x v="67"/>
    <x v="5"/>
    <n v="174"/>
    <n v="8"/>
    <n v="3"/>
    <n v="0"/>
    <n v="0"/>
    <n v="71"/>
    <n v="22"/>
    <n v="18"/>
    <n v="1"/>
    <n v="5"/>
    <n v="0"/>
    <n v="0"/>
    <n v="0"/>
    <n v="412"/>
    <n v="244"/>
    <n v="50"/>
    <n v="2"/>
    <n v="2"/>
    <n v="1706"/>
    <n v="430"/>
    <n v="168"/>
    <n v="293"/>
    <n v="4"/>
    <n v="1153"/>
    <n v="191"/>
    <n v="41"/>
    <n v="217"/>
    <n v="1"/>
    <n v="406"/>
    <n v="48"/>
    <n v="8"/>
    <n v="86"/>
    <n v="8"/>
    <n v="112"/>
    <n v="20"/>
    <n v="12"/>
    <n v="2"/>
    <n v="0"/>
    <n v="0"/>
    <n v="1"/>
    <n v="0"/>
    <n v="0"/>
    <n v="0"/>
    <n v="0"/>
    <n v="0"/>
    <n v="0"/>
    <n v="0"/>
    <n v="0"/>
    <n v="0"/>
    <n v="0"/>
    <n v="0"/>
    <n v="0"/>
    <n v="0"/>
    <n v="0"/>
    <n v="7"/>
    <n v="0"/>
    <n v="127"/>
    <n v="5"/>
    <n v="350"/>
    <n v="1174"/>
    <n v="856"/>
    <n v="283"/>
    <n v="92"/>
    <m/>
    <m/>
    <m/>
    <m/>
    <m/>
    <m/>
    <m/>
  </r>
  <r>
    <x v="1"/>
    <x v="10"/>
    <x v="67"/>
    <x v="6"/>
    <n v="172"/>
    <n v="8"/>
    <n v="4"/>
    <n v="0"/>
    <n v="0"/>
    <n v="72"/>
    <n v="22"/>
    <n v="18"/>
    <n v="1"/>
    <n v="4"/>
    <n v="0"/>
    <n v="0"/>
    <n v="0"/>
    <n v="410"/>
    <n v="251"/>
    <n v="50"/>
    <n v="4"/>
    <n v="0"/>
    <n v="1708"/>
    <n v="508"/>
    <n v="165"/>
    <n v="293"/>
    <n v="2"/>
    <n v="1153"/>
    <n v="306"/>
    <n v="41"/>
    <n v="217"/>
    <n v="1"/>
    <n v="408"/>
    <n v="58"/>
    <n v="8"/>
    <n v="85"/>
    <n v="8"/>
    <n v="112"/>
    <n v="31"/>
    <n v="12"/>
    <n v="2"/>
    <n v="0"/>
    <n v="0"/>
    <n v="1"/>
    <n v="0"/>
    <n v="0"/>
    <n v="0"/>
    <n v="0"/>
    <n v="0"/>
    <n v="0"/>
    <n v="0"/>
    <n v="0"/>
    <n v="0"/>
    <n v="0"/>
    <n v="0"/>
    <n v="0"/>
    <n v="0"/>
    <n v="0"/>
    <n v="7"/>
    <n v="0"/>
    <n v="125"/>
    <n v="4"/>
    <n v="348"/>
    <n v="1178"/>
    <n v="859"/>
    <n v="290"/>
    <n v="92"/>
    <m/>
    <m/>
    <m/>
    <m/>
    <m/>
    <m/>
    <m/>
  </r>
  <r>
    <x v="1"/>
    <x v="10"/>
    <x v="67"/>
    <x v="7"/>
    <n v="172"/>
    <n v="8"/>
    <n v="4"/>
    <n v="0"/>
    <n v="0"/>
    <n v="75"/>
    <n v="22"/>
    <n v="18"/>
    <n v="1"/>
    <n v="4"/>
    <n v="3"/>
    <n v="0"/>
    <n v="0"/>
    <n v="411"/>
    <n v="259"/>
    <n v="49"/>
    <n v="4"/>
    <n v="1"/>
    <n v="1708"/>
    <n v="559"/>
    <n v="163"/>
    <n v="291"/>
    <n v="2"/>
    <n v="1157"/>
    <n v="408"/>
    <n v="41"/>
    <n v="217"/>
    <n v="4"/>
    <n v="406"/>
    <n v="72"/>
    <n v="8"/>
    <n v="83"/>
    <n v="8"/>
    <n v="112"/>
    <n v="60"/>
    <n v="12"/>
    <n v="2"/>
    <n v="0"/>
    <n v="0"/>
    <n v="1"/>
    <n v="0"/>
    <n v="0"/>
    <n v="0"/>
    <n v="0"/>
    <n v="0"/>
    <n v="0"/>
    <n v="0"/>
    <n v="0"/>
    <n v="0"/>
    <n v="0"/>
    <n v="0"/>
    <n v="0"/>
    <n v="0"/>
    <n v="0"/>
    <n v="7"/>
    <n v="0"/>
    <n v="125"/>
    <n v="4"/>
    <n v="349"/>
    <n v="1182"/>
    <n v="861"/>
    <n v="289"/>
    <n v="92"/>
    <m/>
    <m/>
    <m/>
    <m/>
    <m/>
    <m/>
    <m/>
  </r>
  <r>
    <x v="1"/>
    <x v="10"/>
    <x v="67"/>
    <x v="8"/>
    <n v="170"/>
    <n v="8"/>
    <n v="6"/>
    <n v="0"/>
    <n v="0"/>
    <n v="82"/>
    <n v="22"/>
    <n v="17"/>
    <n v="1"/>
    <n v="4"/>
    <n v="3"/>
    <n v="0"/>
    <n v="0"/>
    <n v="409"/>
    <n v="271"/>
    <n v="48"/>
    <n v="4"/>
    <n v="0"/>
    <n v="1711"/>
    <n v="637"/>
    <n v="163"/>
    <n v="286"/>
    <n v="2"/>
    <n v="1157"/>
    <n v="485"/>
    <n v="40"/>
    <n v="217"/>
    <n v="2"/>
    <n v="407"/>
    <n v="124"/>
    <n v="8"/>
    <n v="83"/>
    <n v="8"/>
    <n v="115"/>
    <n v="74"/>
    <n v="12"/>
    <n v="2"/>
    <n v="0"/>
    <n v="0"/>
    <n v="1"/>
    <n v="0"/>
    <n v="0"/>
    <n v="0"/>
    <n v="0"/>
    <n v="0"/>
    <n v="0"/>
    <n v="0"/>
    <n v="0"/>
    <n v="0"/>
    <n v="0"/>
    <n v="0"/>
    <n v="0"/>
    <n v="0"/>
    <n v="0"/>
    <n v="7"/>
    <n v="0"/>
    <n v="124"/>
    <n v="4"/>
    <n v="350"/>
    <n v="1186"/>
    <n v="869"/>
    <n v="292"/>
    <n v="95"/>
    <n v="7215"/>
    <n v="1611"/>
    <n v="0"/>
    <n v="117"/>
    <n v="2215"/>
    <n v="20"/>
    <n v="4547"/>
  </r>
  <r>
    <x v="1"/>
    <x v="10"/>
    <x v="67"/>
    <x v="9"/>
    <n v="169"/>
    <n v="8"/>
    <n v="6"/>
    <n v="0"/>
    <n v="0"/>
    <n v="84"/>
    <n v="22"/>
    <n v="17"/>
    <n v="1"/>
    <n v="4"/>
    <n v="3"/>
    <n v="0"/>
    <n v="0"/>
    <n v="410"/>
    <n v="277"/>
    <n v="47"/>
    <n v="4"/>
    <n v="0"/>
    <n v="1714"/>
    <n v="716"/>
    <n v="162"/>
    <n v="285"/>
    <n v="3"/>
    <n v="1157"/>
    <n v="544"/>
    <n v="40"/>
    <n v="216"/>
    <n v="2"/>
    <n v="405"/>
    <n v="163"/>
    <n v="8"/>
    <n v="82"/>
    <n v="7"/>
    <n v="114"/>
    <n v="78"/>
    <n v="11"/>
    <n v="1"/>
    <n v="0"/>
    <n v="0"/>
    <n v="1"/>
    <n v="0"/>
    <n v="0"/>
    <n v="0"/>
    <n v="0"/>
    <n v="0"/>
    <n v="0"/>
    <n v="0"/>
    <n v="0"/>
    <n v="0"/>
    <n v="0"/>
    <n v="0"/>
    <n v="0"/>
    <n v="0"/>
    <n v="0"/>
    <n v="7"/>
    <n v="0"/>
    <n v="123"/>
    <n v="4"/>
    <n v="350"/>
    <n v="1196"/>
    <n v="870"/>
    <n v="291"/>
    <n v="94"/>
    <n v="7209"/>
    <n v="2273"/>
    <n v="0"/>
    <n v="116"/>
    <n v="2189"/>
    <n v="25"/>
    <n v="4563"/>
  </r>
  <r>
    <x v="1"/>
    <x v="10"/>
    <x v="67"/>
    <x v="10"/>
    <n v="169"/>
    <n v="8"/>
    <n v="6"/>
    <n v="0"/>
    <n v="0"/>
    <n v="84"/>
    <n v="22"/>
    <n v="16"/>
    <n v="1"/>
    <n v="4"/>
    <n v="3"/>
    <n v="0"/>
    <n v="0"/>
    <n v="412"/>
    <n v="286"/>
    <n v="48"/>
    <n v="4"/>
    <n v="0"/>
    <n v="1713"/>
    <n v="736"/>
    <n v="158"/>
    <n v="284"/>
    <n v="4"/>
    <n v="1160"/>
    <n v="571"/>
    <n v="40"/>
    <n v="217"/>
    <n v="1"/>
    <n v="404"/>
    <n v="172"/>
    <n v="8"/>
    <n v="82"/>
    <n v="6"/>
    <n v="114"/>
    <n v="80"/>
    <n v="12"/>
    <n v="1"/>
    <n v="0"/>
    <n v="0"/>
    <n v="1"/>
    <n v="0"/>
    <n v="0"/>
    <n v="0"/>
    <n v="0"/>
    <n v="0"/>
    <n v="0"/>
    <n v="0"/>
    <n v="0"/>
    <n v="0"/>
    <n v="0"/>
    <n v="0"/>
    <n v="0"/>
    <n v="0"/>
    <n v="0"/>
    <n v="7"/>
    <n v="0"/>
    <n v="123"/>
    <n v="4"/>
    <n v="351"/>
    <n v="1198"/>
    <n v="874"/>
    <n v="291"/>
    <n v="93"/>
    <n v="7206"/>
    <n v="2449"/>
    <n v="0"/>
    <n v="117"/>
    <n v="2183"/>
    <n v="20"/>
    <n v="4565"/>
  </r>
  <r>
    <x v="1"/>
    <x v="10"/>
    <x v="67"/>
    <x v="11"/>
    <n v="171"/>
    <n v="8"/>
    <n v="7"/>
    <n v="0"/>
    <n v="0"/>
    <n v="86"/>
    <n v="22"/>
    <n v="16"/>
    <n v="2"/>
    <n v="4"/>
    <n v="3"/>
    <n v="0"/>
    <n v="0"/>
    <n v="411"/>
    <n v="290"/>
    <n v="48"/>
    <n v="4"/>
    <n v="0"/>
    <n v="1715"/>
    <n v="767"/>
    <n v="156"/>
    <n v="283"/>
    <n v="4"/>
    <n v="1161"/>
    <n v="588"/>
    <n v="40"/>
    <n v="216"/>
    <n v="2"/>
    <n v="409"/>
    <n v="183"/>
    <n v="9"/>
    <n v="83"/>
    <n v="6"/>
    <n v="114"/>
    <n v="83"/>
    <n v="11"/>
    <n v="1"/>
    <n v="0"/>
    <n v="0"/>
    <n v="1"/>
    <n v="0"/>
    <n v="0"/>
    <n v="0"/>
    <n v="0"/>
    <n v="0"/>
    <n v="0"/>
    <n v="0"/>
    <n v="0"/>
    <n v="0"/>
    <n v="0"/>
    <n v="0"/>
    <n v="0"/>
    <n v="0"/>
    <n v="0"/>
    <n v="7"/>
    <n v="0"/>
    <n v="125"/>
    <n v="4"/>
    <n v="351"/>
    <n v="1200"/>
    <n v="876"/>
    <n v="295"/>
    <n v="93"/>
    <n v="7219"/>
    <n v="2617"/>
    <n v="0"/>
    <n v="119"/>
    <n v="2170"/>
    <n v="25"/>
    <n v="4582"/>
  </r>
  <r>
    <x v="1"/>
    <x v="10"/>
    <x v="67"/>
    <x v="12"/>
    <n v="172"/>
    <n v="9"/>
    <n v="8"/>
    <n v="0"/>
    <n v="0"/>
    <n v="87"/>
    <n v="22"/>
    <n v="16"/>
    <n v="2"/>
    <n v="5"/>
    <n v="4"/>
    <n v="0"/>
    <n v="0"/>
    <n v="410"/>
    <n v="295"/>
    <n v="48"/>
    <n v="4"/>
    <n v="0"/>
    <n v="1718"/>
    <n v="787"/>
    <n v="154"/>
    <n v="284"/>
    <n v="3"/>
    <n v="1164"/>
    <n v="601"/>
    <n v="40"/>
    <n v="214"/>
    <n v="6"/>
    <n v="409"/>
    <n v="191"/>
    <n v="9"/>
    <n v="82"/>
    <n v="6"/>
    <n v="114"/>
    <n v="82"/>
    <n v="11"/>
    <n v="1"/>
    <n v="0"/>
    <n v="0"/>
    <n v="1"/>
    <n v="0"/>
    <n v="0"/>
    <n v="0"/>
    <n v="0"/>
    <n v="0"/>
    <n v="0"/>
    <n v="0"/>
    <n v="0"/>
    <n v="0"/>
    <n v="0"/>
    <n v="0"/>
    <n v="0"/>
    <n v="0"/>
    <n v="0"/>
    <n v="8"/>
    <n v="0"/>
    <n v="127"/>
    <n v="5"/>
    <n v="350"/>
    <n v="1207"/>
    <n v="878"/>
    <n v="296"/>
    <n v="93"/>
    <n v="7229"/>
    <n v="2749"/>
    <n v="0"/>
    <n v="118"/>
    <n v="2161"/>
    <n v="33"/>
    <n v="4588"/>
  </r>
  <r>
    <x v="1"/>
    <x v="10"/>
    <x v="67"/>
    <x v="13"/>
    <n v="173"/>
    <n v="9"/>
    <n v="8"/>
    <n v="0"/>
    <n v="0"/>
    <n v="88"/>
    <n v="22"/>
    <n v="16"/>
    <n v="3"/>
    <n v="5"/>
    <n v="4"/>
    <n v="0"/>
    <n v="0"/>
    <n v="409"/>
    <n v="296"/>
    <n v="48"/>
    <n v="4"/>
    <n v="0"/>
    <n v="1721"/>
    <n v="794"/>
    <n v="154"/>
    <n v="286"/>
    <n v="4"/>
    <n v="1164"/>
    <n v="605"/>
    <n v="40"/>
    <n v="212"/>
    <n v="5"/>
    <n v="408"/>
    <n v="191"/>
    <n v="9"/>
    <n v="82"/>
    <n v="6"/>
    <n v="114"/>
    <n v="82"/>
    <n v="11"/>
    <n v="1"/>
    <n v="0"/>
    <n v="0"/>
    <n v="1"/>
    <n v="0"/>
    <n v="0"/>
    <n v="0"/>
    <n v="0"/>
    <n v="0"/>
    <n v="0"/>
    <n v="0"/>
    <n v="0"/>
    <n v="0"/>
    <n v="0"/>
    <n v="0"/>
    <n v="0"/>
    <n v="0"/>
    <n v="0"/>
    <n v="8"/>
    <n v="0"/>
    <n v="127"/>
    <n v="5"/>
    <n v="349"/>
    <n v="1211"/>
    <n v="881"/>
    <n v="296"/>
    <n v="93"/>
    <n v="7230"/>
    <n v="2808"/>
    <n v="0"/>
    <n v="117"/>
    <n v="2147"/>
    <n v="29"/>
    <n v="4608"/>
  </r>
  <r>
    <x v="1"/>
    <x v="10"/>
    <x v="67"/>
    <x v="14"/>
    <n v="175"/>
    <n v="10"/>
    <n v="8"/>
    <n v="0"/>
    <n v="0"/>
    <n v="94"/>
    <n v="22"/>
    <n v="17"/>
    <n v="3"/>
    <n v="4"/>
    <n v="3"/>
    <n v="0"/>
    <n v="0"/>
    <n v="410"/>
    <n v="300"/>
    <n v="48"/>
    <n v="4"/>
    <n v="0"/>
    <n v="1709"/>
    <n v="808"/>
    <n v="150"/>
    <n v="276"/>
    <n v="4"/>
    <n v="1168"/>
    <n v="625"/>
    <n v="39"/>
    <n v="211"/>
    <n v="3"/>
    <n v="410"/>
    <n v="195"/>
    <n v="10"/>
    <n v="82"/>
    <n v="7"/>
    <n v="109"/>
    <n v="80"/>
    <n v="11"/>
    <n v="1"/>
    <n v="0"/>
    <n v="0"/>
    <n v="1"/>
    <n v="0"/>
    <n v="0"/>
    <n v="0"/>
    <n v="0"/>
    <n v="0"/>
    <n v="0"/>
    <n v="0"/>
    <n v="0"/>
    <n v="0"/>
    <n v="0"/>
    <n v="0"/>
    <n v="0"/>
    <n v="0"/>
    <n v="0"/>
    <n v="8"/>
    <n v="0"/>
    <n v="127"/>
    <n v="4"/>
    <n v="350"/>
    <n v="1212"/>
    <n v="885"/>
    <n v="297"/>
    <n v="91"/>
    <n v="7215"/>
    <n v="2897"/>
    <n v="0"/>
    <n v="118"/>
    <n v="2130"/>
    <n v="25"/>
    <n v="4610"/>
  </r>
  <r>
    <x v="1"/>
    <x v="10"/>
    <x v="67"/>
    <x v="15"/>
    <n v="175"/>
    <n v="10"/>
    <n v="8"/>
    <n v="0"/>
    <n v="0"/>
    <n v="95"/>
    <n v="21"/>
    <n v="18"/>
    <n v="2"/>
    <n v="4"/>
    <n v="3"/>
    <n v="0"/>
    <n v="0"/>
    <n v="412"/>
    <n v="307"/>
    <n v="48"/>
    <n v="4"/>
    <n v="0"/>
    <n v="1713"/>
    <n v="814"/>
    <n v="150"/>
    <n v="279"/>
    <n v="4"/>
    <n v="1169"/>
    <n v="632"/>
    <n v="39"/>
    <n v="211"/>
    <n v="2"/>
    <n v="411"/>
    <n v="197"/>
    <n v="10"/>
    <n v="82"/>
    <n v="8"/>
    <n v="109"/>
    <n v="82"/>
    <n v="11"/>
    <n v="1"/>
    <n v="1"/>
    <n v="0"/>
    <n v="1"/>
    <n v="0"/>
    <n v="0"/>
    <n v="0"/>
    <n v="0"/>
    <n v="0"/>
    <n v="0"/>
    <n v="0"/>
    <n v="0"/>
    <n v="0"/>
    <n v="0"/>
    <n v="0"/>
    <n v="0"/>
    <n v="0"/>
    <n v="0"/>
    <n v="8"/>
    <n v="0"/>
    <n v="128"/>
    <n v="4"/>
    <n v="352"/>
    <n v="1213"/>
    <n v="885"/>
    <n v="297"/>
    <n v="91"/>
    <n v="7209"/>
    <n v="2934"/>
    <n v="0"/>
    <n v="118"/>
    <n v="2116"/>
    <n v="37"/>
    <n v="4608"/>
  </r>
  <r>
    <x v="1"/>
    <x v="10"/>
    <x v="67"/>
    <x v="16"/>
    <n v="178"/>
    <n v="10"/>
    <n v="8"/>
    <n v="0"/>
    <n v="0"/>
    <n v="101"/>
    <n v="21"/>
    <n v="18"/>
    <n v="2"/>
    <n v="4"/>
    <n v="3"/>
    <n v="0"/>
    <n v="0"/>
    <n v="411"/>
    <n v="306"/>
    <n v="48"/>
    <n v="4"/>
    <n v="0"/>
    <n v="1724"/>
    <n v="824"/>
    <n v="150"/>
    <n v="278"/>
    <n v="5"/>
    <n v="1166"/>
    <n v="637"/>
    <n v="39"/>
    <n v="211"/>
    <n v="1"/>
    <n v="412"/>
    <n v="199"/>
    <n v="10"/>
    <n v="82"/>
    <n v="9"/>
    <n v="108"/>
    <n v="81"/>
    <n v="11"/>
    <n v="1"/>
    <n v="1"/>
    <n v="0"/>
    <n v="1"/>
    <n v="0"/>
    <n v="0"/>
    <n v="0"/>
    <n v="0"/>
    <n v="0"/>
    <n v="0"/>
    <n v="0"/>
    <n v="0"/>
    <n v="0"/>
    <n v="0"/>
    <n v="0"/>
    <n v="0"/>
    <n v="0"/>
    <n v="0"/>
    <n v="8"/>
    <n v="0"/>
    <n v="133"/>
    <n v="4"/>
    <n v="351"/>
    <n v="1222"/>
    <n v="885"/>
    <n v="297"/>
    <n v="90"/>
    <n v="7201"/>
    <n v="2981"/>
    <n v="0"/>
    <n v="116"/>
    <n v="2109"/>
    <n v="32"/>
    <n v="4619"/>
  </r>
  <r>
    <x v="1"/>
    <x v="10"/>
    <x v="68"/>
    <x v="0"/>
    <n v="63"/>
    <n v="3"/>
    <n v="0"/>
    <n v="0"/>
    <n v="0"/>
    <n v="25"/>
    <n v="8"/>
    <n v="0"/>
    <n v="0"/>
    <n v="2"/>
    <n v="0"/>
    <n v="0"/>
    <n v="0"/>
    <n v="170"/>
    <n v="0"/>
    <n v="32"/>
    <n v="1"/>
    <n v="0"/>
    <n v="618"/>
    <n v="0"/>
    <n v="40"/>
    <n v="29"/>
    <n v="3"/>
    <n v="492"/>
    <n v="18"/>
    <n v="175"/>
    <n v="20"/>
    <n v="1"/>
    <n v="99"/>
    <n v="0"/>
    <n v="1"/>
    <n v="17"/>
    <n v="0"/>
    <n v="37"/>
    <n v="0"/>
    <n v="1"/>
    <n v="0"/>
    <n v="0"/>
    <n v="0"/>
    <n v="0"/>
    <n v="0"/>
    <n v="0"/>
    <n v="0"/>
    <n v="0"/>
    <n v="0"/>
    <n v="0"/>
    <n v="0"/>
    <n v="0"/>
    <n v="0"/>
    <n v="32"/>
    <n v="146"/>
    <n v="0"/>
    <n v="9"/>
    <n v="5"/>
    <m/>
    <m/>
    <m/>
    <m/>
    <m/>
    <m/>
    <m/>
    <m/>
    <m/>
    <m/>
    <m/>
    <m/>
    <m/>
    <m/>
    <m/>
    <m/>
  </r>
  <r>
    <x v="1"/>
    <x v="10"/>
    <x v="68"/>
    <x v="1"/>
    <n v="63"/>
    <n v="3"/>
    <n v="0"/>
    <n v="0"/>
    <n v="0"/>
    <n v="27"/>
    <n v="8"/>
    <n v="0"/>
    <n v="0"/>
    <n v="2"/>
    <n v="0"/>
    <n v="0"/>
    <n v="0"/>
    <n v="170"/>
    <n v="0"/>
    <n v="47"/>
    <n v="1"/>
    <n v="0"/>
    <n v="615"/>
    <n v="0"/>
    <n v="59"/>
    <n v="28"/>
    <n v="3"/>
    <n v="494"/>
    <n v="33"/>
    <n v="173"/>
    <n v="21"/>
    <n v="1"/>
    <n v="101"/>
    <n v="0"/>
    <n v="1"/>
    <n v="18"/>
    <n v="0"/>
    <n v="37"/>
    <n v="0"/>
    <n v="4"/>
    <n v="0"/>
    <n v="0"/>
    <n v="0"/>
    <n v="0"/>
    <n v="0"/>
    <n v="0"/>
    <n v="0"/>
    <n v="0"/>
    <n v="0"/>
    <n v="0"/>
    <n v="0"/>
    <n v="0"/>
    <n v="0"/>
    <n v="32"/>
    <n v="144"/>
    <n v="0"/>
    <n v="9"/>
    <n v="5"/>
    <m/>
    <m/>
    <m/>
    <m/>
    <m/>
    <m/>
    <m/>
    <m/>
    <m/>
    <m/>
    <m/>
    <m/>
    <m/>
    <m/>
    <m/>
    <m/>
  </r>
  <r>
    <x v="1"/>
    <x v="10"/>
    <x v="68"/>
    <x v="2"/>
    <n v="64"/>
    <n v="3"/>
    <n v="0"/>
    <n v="0"/>
    <n v="0"/>
    <n v="27"/>
    <n v="8"/>
    <n v="1"/>
    <n v="0"/>
    <n v="2"/>
    <n v="0"/>
    <n v="0"/>
    <n v="0"/>
    <n v="169"/>
    <n v="57"/>
    <n v="32"/>
    <n v="1"/>
    <n v="0"/>
    <n v="617"/>
    <n v="81"/>
    <n v="144"/>
    <n v="30"/>
    <n v="3"/>
    <n v="491"/>
    <n v="37"/>
    <n v="171"/>
    <n v="20"/>
    <n v="1"/>
    <n v="101"/>
    <n v="2"/>
    <n v="9"/>
    <n v="18"/>
    <n v="0"/>
    <n v="37"/>
    <n v="6"/>
    <n v="5"/>
    <n v="0"/>
    <n v="0"/>
    <n v="0"/>
    <n v="0"/>
    <n v="0"/>
    <n v="0"/>
    <n v="0"/>
    <n v="0"/>
    <n v="0"/>
    <n v="0"/>
    <n v="0"/>
    <n v="0"/>
    <n v="0"/>
    <n v="0"/>
    <n v="0"/>
    <n v="0"/>
    <n v="0"/>
    <n v="0"/>
    <n v="3"/>
    <n v="0"/>
    <n v="54"/>
    <n v="2"/>
    <n v="131"/>
    <n v="404"/>
    <n v="286"/>
    <n v="68"/>
    <n v="32"/>
    <m/>
    <m/>
    <m/>
    <m/>
    <m/>
    <m/>
    <m/>
  </r>
  <r>
    <x v="1"/>
    <x v="10"/>
    <x v="68"/>
    <x v="3"/>
    <n v="64"/>
    <n v="3"/>
    <n v="0"/>
    <n v="0"/>
    <n v="0"/>
    <n v="28"/>
    <n v="8"/>
    <n v="1"/>
    <n v="0"/>
    <n v="2"/>
    <n v="0"/>
    <n v="0"/>
    <n v="0"/>
    <n v="167"/>
    <n v="63"/>
    <n v="30"/>
    <n v="1"/>
    <n v="0"/>
    <n v="616"/>
    <n v="102"/>
    <n v="141"/>
    <n v="28"/>
    <n v="3"/>
    <n v="489"/>
    <n v="41"/>
    <n v="170"/>
    <n v="20"/>
    <n v="1"/>
    <n v="102"/>
    <n v="3"/>
    <n v="9"/>
    <n v="18"/>
    <n v="0"/>
    <n v="36"/>
    <n v="6"/>
    <n v="5"/>
    <n v="0"/>
    <n v="0"/>
    <n v="0"/>
    <n v="0"/>
    <n v="0"/>
    <n v="0"/>
    <n v="0"/>
    <n v="0"/>
    <n v="0"/>
    <n v="0"/>
    <n v="0"/>
    <n v="0"/>
    <n v="0"/>
    <n v="0"/>
    <n v="0"/>
    <n v="0"/>
    <n v="0"/>
    <n v="0"/>
    <n v="3"/>
    <n v="0"/>
    <n v="54"/>
    <n v="2"/>
    <n v="131"/>
    <n v="407"/>
    <n v="285"/>
    <n v="70"/>
    <n v="31"/>
    <m/>
    <m/>
    <m/>
    <m/>
    <m/>
    <m/>
    <m/>
  </r>
  <r>
    <x v="1"/>
    <x v="10"/>
    <x v="68"/>
    <x v="4"/>
    <n v="65"/>
    <n v="3"/>
    <n v="0"/>
    <n v="0"/>
    <n v="0"/>
    <n v="30"/>
    <n v="9"/>
    <n v="1"/>
    <n v="0"/>
    <n v="2"/>
    <n v="0"/>
    <n v="0"/>
    <n v="0"/>
    <n v="166"/>
    <n v="74"/>
    <n v="29"/>
    <n v="1"/>
    <n v="0"/>
    <n v="616"/>
    <n v="125"/>
    <n v="138"/>
    <n v="28"/>
    <n v="3"/>
    <n v="486"/>
    <n v="42"/>
    <n v="168"/>
    <n v="20"/>
    <n v="1"/>
    <n v="100"/>
    <n v="8"/>
    <n v="9"/>
    <n v="17"/>
    <n v="0"/>
    <n v="36"/>
    <n v="6"/>
    <n v="5"/>
    <n v="0"/>
    <n v="0"/>
    <n v="0"/>
    <n v="0"/>
    <n v="0"/>
    <n v="0"/>
    <n v="0"/>
    <n v="0"/>
    <n v="0"/>
    <n v="0"/>
    <n v="0"/>
    <n v="0"/>
    <n v="0"/>
    <n v="0"/>
    <n v="0"/>
    <n v="0"/>
    <n v="0"/>
    <n v="0"/>
    <n v="3"/>
    <n v="0"/>
    <n v="54"/>
    <n v="2"/>
    <n v="131"/>
    <n v="412"/>
    <n v="283"/>
    <n v="70"/>
    <n v="31"/>
    <m/>
    <m/>
    <m/>
    <m/>
    <m/>
    <m/>
    <m/>
  </r>
  <r>
    <x v="1"/>
    <x v="10"/>
    <x v="68"/>
    <x v="5"/>
    <n v="67"/>
    <n v="3"/>
    <n v="0"/>
    <n v="0"/>
    <n v="0"/>
    <n v="31"/>
    <n v="9"/>
    <n v="1"/>
    <n v="0"/>
    <n v="2"/>
    <n v="0"/>
    <n v="0"/>
    <n v="0"/>
    <n v="164"/>
    <n v="85"/>
    <n v="28"/>
    <n v="1"/>
    <n v="0"/>
    <n v="617"/>
    <n v="150"/>
    <n v="138"/>
    <n v="28"/>
    <n v="3"/>
    <n v="488"/>
    <n v="58"/>
    <n v="167"/>
    <n v="20"/>
    <n v="1"/>
    <n v="102"/>
    <n v="10"/>
    <n v="9"/>
    <n v="17"/>
    <n v="0"/>
    <n v="37"/>
    <n v="9"/>
    <n v="6"/>
    <n v="0"/>
    <n v="0"/>
    <n v="0"/>
    <n v="0"/>
    <n v="0"/>
    <n v="0"/>
    <n v="0"/>
    <n v="0"/>
    <n v="0"/>
    <n v="0"/>
    <n v="0"/>
    <n v="0"/>
    <n v="0"/>
    <n v="0"/>
    <n v="0"/>
    <n v="0"/>
    <n v="0"/>
    <n v="0"/>
    <n v="3"/>
    <n v="0"/>
    <n v="56"/>
    <n v="2"/>
    <n v="132"/>
    <n v="415"/>
    <n v="287"/>
    <n v="73"/>
    <n v="31"/>
    <m/>
    <m/>
    <m/>
    <m/>
    <m/>
    <m/>
    <m/>
  </r>
  <r>
    <x v="1"/>
    <x v="10"/>
    <x v="68"/>
    <x v="6"/>
    <n v="66"/>
    <n v="2"/>
    <n v="0"/>
    <n v="0"/>
    <n v="0"/>
    <n v="32"/>
    <n v="9"/>
    <n v="1"/>
    <n v="0"/>
    <n v="2"/>
    <n v="0"/>
    <n v="0"/>
    <n v="0"/>
    <n v="163"/>
    <n v="94"/>
    <n v="27"/>
    <n v="1"/>
    <n v="0"/>
    <n v="617"/>
    <n v="175"/>
    <n v="137"/>
    <n v="27"/>
    <n v="3"/>
    <n v="487"/>
    <n v="84"/>
    <n v="166"/>
    <n v="20"/>
    <n v="1"/>
    <n v="101"/>
    <n v="13"/>
    <n v="9"/>
    <n v="17"/>
    <n v="0"/>
    <n v="37"/>
    <n v="12"/>
    <n v="6"/>
    <n v="0"/>
    <n v="0"/>
    <n v="0"/>
    <n v="0"/>
    <n v="0"/>
    <n v="0"/>
    <n v="0"/>
    <n v="0"/>
    <n v="0"/>
    <n v="0"/>
    <n v="0"/>
    <n v="0"/>
    <n v="0"/>
    <n v="0"/>
    <n v="0"/>
    <n v="0"/>
    <n v="0"/>
    <n v="0"/>
    <n v="2"/>
    <n v="0"/>
    <n v="55"/>
    <n v="2"/>
    <n v="133"/>
    <n v="417"/>
    <n v="286"/>
    <n v="72"/>
    <n v="31"/>
    <m/>
    <m/>
    <m/>
    <m/>
    <m/>
    <m/>
    <m/>
  </r>
  <r>
    <x v="1"/>
    <x v="10"/>
    <x v="68"/>
    <x v="7"/>
    <n v="66"/>
    <n v="2"/>
    <n v="0"/>
    <n v="0"/>
    <n v="0"/>
    <n v="32"/>
    <n v="9"/>
    <n v="1"/>
    <n v="0"/>
    <n v="1"/>
    <n v="1"/>
    <n v="0"/>
    <n v="0"/>
    <n v="165"/>
    <n v="99"/>
    <n v="27"/>
    <n v="1"/>
    <n v="0"/>
    <n v="615"/>
    <n v="193"/>
    <n v="136"/>
    <n v="26"/>
    <n v="3"/>
    <n v="486"/>
    <n v="113"/>
    <n v="164"/>
    <n v="20"/>
    <n v="2"/>
    <n v="105"/>
    <n v="18"/>
    <n v="10"/>
    <n v="16"/>
    <n v="0"/>
    <n v="37"/>
    <n v="19"/>
    <n v="6"/>
    <n v="0"/>
    <n v="0"/>
    <n v="0"/>
    <n v="0"/>
    <n v="0"/>
    <n v="0"/>
    <n v="0"/>
    <n v="0"/>
    <n v="0"/>
    <n v="0"/>
    <n v="0"/>
    <n v="0"/>
    <n v="0"/>
    <n v="0"/>
    <n v="0"/>
    <n v="0"/>
    <n v="0"/>
    <n v="0"/>
    <n v="2"/>
    <n v="0"/>
    <n v="55"/>
    <n v="1"/>
    <n v="135"/>
    <n v="418"/>
    <n v="286"/>
    <n v="76"/>
    <n v="31"/>
    <m/>
    <m/>
    <m/>
    <m/>
    <m/>
    <m/>
    <m/>
  </r>
  <r>
    <x v="1"/>
    <x v="10"/>
    <x v="68"/>
    <x v="8"/>
    <n v="66"/>
    <n v="2"/>
    <n v="0"/>
    <n v="0"/>
    <n v="0"/>
    <n v="34"/>
    <n v="9"/>
    <n v="1"/>
    <n v="0"/>
    <n v="1"/>
    <n v="1"/>
    <n v="0"/>
    <n v="0"/>
    <n v="166"/>
    <n v="107"/>
    <n v="27"/>
    <n v="1"/>
    <n v="0"/>
    <n v="617"/>
    <n v="226"/>
    <n v="136"/>
    <n v="26"/>
    <n v="3"/>
    <n v="486"/>
    <n v="146"/>
    <n v="164"/>
    <n v="20"/>
    <n v="2"/>
    <n v="106"/>
    <n v="25"/>
    <n v="10"/>
    <n v="16"/>
    <n v="0"/>
    <n v="37"/>
    <n v="24"/>
    <n v="6"/>
    <n v="0"/>
    <n v="0"/>
    <n v="0"/>
    <n v="0"/>
    <n v="0"/>
    <n v="0"/>
    <n v="0"/>
    <n v="0"/>
    <n v="0"/>
    <n v="0"/>
    <n v="0"/>
    <n v="0"/>
    <n v="0"/>
    <n v="0"/>
    <n v="0"/>
    <n v="0"/>
    <n v="0"/>
    <n v="0"/>
    <n v="2"/>
    <n v="0"/>
    <n v="55"/>
    <n v="1"/>
    <n v="136"/>
    <n v="420"/>
    <n v="287"/>
    <n v="77"/>
    <n v="31"/>
    <n v="3008"/>
    <n v="510"/>
    <n v="0"/>
    <n v="212"/>
    <n v="916"/>
    <n v="34"/>
    <n v="1687"/>
  </r>
  <r>
    <x v="1"/>
    <x v="10"/>
    <x v="68"/>
    <x v="9"/>
    <n v="65"/>
    <n v="2"/>
    <n v="0"/>
    <n v="0"/>
    <n v="0"/>
    <n v="35"/>
    <n v="8"/>
    <n v="1"/>
    <n v="0"/>
    <n v="1"/>
    <n v="1"/>
    <n v="0"/>
    <n v="0"/>
    <n v="166"/>
    <n v="112"/>
    <n v="27"/>
    <n v="1"/>
    <n v="0"/>
    <n v="619"/>
    <n v="250"/>
    <n v="135"/>
    <n v="26"/>
    <n v="3"/>
    <n v="482"/>
    <n v="169"/>
    <n v="160"/>
    <n v="20"/>
    <n v="2"/>
    <n v="107"/>
    <n v="37"/>
    <n v="10"/>
    <n v="16"/>
    <n v="0"/>
    <n v="36"/>
    <n v="25"/>
    <n v="6"/>
    <n v="0"/>
    <n v="0"/>
    <n v="0"/>
    <n v="0"/>
    <n v="0"/>
    <n v="0"/>
    <n v="0"/>
    <n v="0"/>
    <n v="0"/>
    <n v="0"/>
    <n v="0"/>
    <n v="0"/>
    <n v="0"/>
    <n v="0"/>
    <n v="0"/>
    <n v="0"/>
    <n v="0"/>
    <n v="0"/>
    <n v="2"/>
    <n v="0"/>
    <n v="54"/>
    <n v="1"/>
    <n v="136"/>
    <n v="423"/>
    <n v="287"/>
    <n v="78"/>
    <n v="30"/>
    <n v="3009"/>
    <n v="735"/>
    <n v="0"/>
    <n v="209"/>
    <n v="906"/>
    <n v="37"/>
    <n v="1705"/>
  </r>
  <r>
    <x v="1"/>
    <x v="10"/>
    <x v="68"/>
    <x v="10"/>
    <n v="65"/>
    <n v="2"/>
    <n v="0"/>
    <n v="0"/>
    <n v="0"/>
    <n v="35"/>
    <n v="8"/>
    <n v="1"/>
    <n v="0"/>
    <n v="1"/>
    <n v="1"/>
    <n v="0"/>
    <n v="0"/>
    <n v="166"/>
    <n v="113"/>
    <n v="27"/>
    <n v="1"/>
    <n v="0"/>
    <n v="616"/>
    <n v="255"/>
    <n v="135"/>
    <n v="26"/>
    <n v="3"/>
    <n v="483"/>
    <n v="181"/>
    <n v="160"/>
    <n v="20"/>
    <n v="2"/>
    <n v="107"/>
    <n v="42"/>
    <n v="10"/>
    <n v="16"/>
    <n v="0"/>
    <n v="36"/>
    <n v="26"/>
    <n v="6"/>
    <n v="0"/>
    <n v="0"/>
    <n v="0"/>
    <n v="0"/>
    <n v="0"/>
    <n v="0"/>
    <n v="0"/>
    <n v="0"/>
    <n v="0"/>
    <n v="0"/>
    <n v="0"/>
    <n v="0"/>
    <n v="0"/>
    <n v="0"/>
    <n v="0"/>
    <n v="0"/>
    <n v="0"/>
    <n v="0"/>
    <n v="2"/>
    <n v="0"/>
    <n v="54"/>
    <n v="1"/>
    <n v="136"/>
    <n v="421"/>
    <n v="288"/>
    <n v="78"/>
    <n v="30"/>
    <n v="3009"/>
    <n v="794"/>
    <n v="0"/>
    <n v="208"/>
    <n v="905"/>
    <n v="38"/>
    <n v="1707"/>
  </r>
  <r>
    <x v="1"/>
    <x v="10"/>
    <x v="68"/>
    <x v="11"/>
    <n v="64"/>
    <n v="2"/>
    <n v="1"/>
    <n v="0"/>
    <n v="0"/>
    <n v="37"/>
    <n v="7"/>
    <n v="1"/>
    <n v="0"/>
    <n v="1"/>
    <n v="1"/>
    <n v="0"/>
    <n v="0"/>
    <n v="165"/>
    <n v="113"/>
    <n v="27"/>
    <n v="1"/>
    <n v="0"/>
    <n v="616"/>
    <n v="266"/>
    <n v="131"/>
    <n v="26"/>
    <n v="3"/>
    <n v="483"/>
    <n v="188"/>
    <n v="160"/>
    <n v="19"/>
    <n v="2"/>
    <n v="107"/>
    <n v="46"/>
    <n v="10"/>
    <n v="15"/>
    <n v="0"/>
    <n v="36"/>
    <n v="26"/>
    <n v="6"/>
    <n v="0"/>
    <n v="0"/>
    <n v="0"/>
    <n v="0"/>
    <n v="0"/>
    <n v="0"/>
    <n v="0"/>
    <n v="0"/>
    <n v="0"/>
    <n v="0"/>
    <n v="0"/>
    <n v="0"/>
    <n v="0"/>
    <n v="0"/>
    <n v="0"/>
    <n v="0"/>
    <n v="0"/>
    <n v="0"/>
    <n v="2"/>
    <n v="0"/>
    <n v="54"/>
    <n v="1"/>
    <n v="135"/>
    <n v="421"/>
    <n v="289"/>
    <n v="79"/>
    <n v="30"/>
    <n v="3018"/>
    <n v="871"/>
    <n v="0"/>
    <n v="209"/>
    <n v="900"/>
    <n v="38"/>
    <n v="1722"/>
  </r>
  <r>
    <x v="1"/>
    <x v="10"/>
    <x v="68"/>
    <x v="12"/>
    <n v="64"/>
    <n v="2"/>
    <n v="1"/>
    <n v="0"/>
    <n v="0"/>
    <n v="39"/>
    <n v="7"/>
    <n v="1"/>
    <n v="0"/>
    <n v="1"/>
    <n v="1"/>
    <n v="0"/>
    <n v="0"/>
    <n v="168"/>
    <n v="117"/>
    <n v="27"/>
    <n v="1"/>
    <n v="0"/>
    <n v="614"/>
    <n v="277"/>
    <n v="131"/>
    <n v="27"/>
    <n v="3"/>
    <n v="475"/>
    <n v="195"/>
    <n v="153"/>
    <n v="19"/>
    <n v="3"/>
    <n v="106"/>
    <n v="49"/>
    <n v="10"/>
    <n v="15"/>
    <n v="0"/>
    <n v="35"/>
    <n v="26"/>
    <n v="5"/>
    <n v="0"/>
    <n v="0"/>
    <n v="0"/>
    <n v="0"/>
    <n v="0"/>
    <n v="0"/>
    <n v="0"/>
    <n v="0"/>
    <n v="0"/>
    <n v="0"/>
    <n v="0"/>
    <n v="0"/>
    <n v="0"/>
    <n v="0"/>
    <n v="0"/>
    <n v="0"/>
    <n v="0"/>
    <n v="0"/>
    <n v="2"/>
    <n v="0"/>
    <n v="54"/>
    <n v="1"/>
    <n v="138"/>
    <n v="421"/>
    <n v="288"/>
    <n v="78"/>
    <n v="30"/>
    <n v="3011"/>
    <n v="919"/>
    <n v="0"/>
    <n v="202"/>
    <n v="892"/>
    <n v="42"/>
    <n v="1733"/>
  </r>
  <r>
    <x v="1"/>
    <x v="10"/>
    <x v="68"/>
    <x v="13"/>
    <n v="64"/>
    <n v="2"/>
    <n v="1"/>
    <n v="0"/>
    <n v="0"/>
    <n v="39"/>
    <n v="7"/>
    <n v="1"/>
    <n v="0"/>
    <n v="1"/>
    <n v="1"/>
    <n v="0"/>
    <n v="0"/>
    <n v="168"/>
    <n v="118"/>
    <n v="27"/>
    <n v="1"/>
    <n v="0"/>
    <n v="617"/>
    <n v="280"/>
    <n v="128"/>
    <n v="28"/>
    <n v="3"/>
    <n v="474"/>
    <n v="194"/>
    <n v="153"/>
    <n v="19"/>
    <n v="3"/>
    <n v="107"/>
    <n v="51"/>
    <n v="10"/>
    <n v="15"/>
    <n v="0"/>
    <n v="35"/>
    <n v="26"/>
    <n v="5"/>
    <n v="0"/>
    <n v="0"/>
    <n v="0"/>
    <n v="0"/>
    <n v="0"/>
    <n v="0"/>
    <n v="0"/>
    <n v="0"/>
    <n v="0"/>
    <n v="0"/>
    <n v="0"/>
    <n v="0"/>
    <n v="0"/>
    <n v="0"/>
    <n v="0"/>
    <n v="0"/>
    <n v="0"/>
    <n v="0"/>
    <n v="2"/>
    <n v="0"/>
    <n v="54"/>
    <n v="1"/>
    <n v="138"/>
    <n v="425"/>
    <n v="288"/>
    <n v="79"/>
    <n v="30"/>
    <n v="3016"/>
    <n v="936"/>
    <n v="0"/>
    <n v="202"/>
    <n v="888"/>
    <n v="43"/>
    <n v="1740"/>
  </r>
  <r>
    <x v="1"/>
    <x v="10"/>
    <x v="68"/>
    <x v="14"/>
    <n v="64"/>
    <n v="2"/>
    <n v="1"/>
    <n v="0"/>
    <n v="0"/>
    <n v="40"/>
    <n v="7"/>
    <n v="1"/>
    <n v="0"/>
    <n v="1"/>
    <n v="1"/>
    <n v="0"/>
    <n v="0"/>
    <n v="168"/>
    <n v="118"/>
    <n v="27"/>
    <n v="1"/>
    <n v="0"/>
    <n v="621"/>
    <n v="286"/>
    <n v="128"/>
    <n v="29"/>
    <n v="5"/>
    <n v="474"/>
    <n v="198"/>
    <n v="153"/>
    <n v="18"/>
    <n v="3"/>
    <n v="107"/>
    <n v="50"/>
    <n v="11"/>
    <n v="15"/>
    <n v="1"/>
    <n v="35"/>
    <n v="26"/>
    <n v="5"/>
    <n v="0"/>
    <n v="0"/>
    <n v="0"/>
    <n v="0"/>
    <n v="0"/>
    <n v="0"/>
    <n v="0"/>
    <n v="0"/>
    <n v="0"/>
    <n v="0"/>
    <n v="0"/>
    <n v="0"/>
    <n v="0"/>
    <n v="0"/>
    <n v="0"/>
    <n v="0"/>
    <n v="0"/>
    <n v="0"/>
    <n v="2"/>
    <n v="0"/>
    <n v="54"/>
    <n v="1"/>
    <n v="138"/>
    <n v="426"/>
    <n v="288"/>
    <n v="78"/>
    <n v="30"/>
    <n v="3000"/>
    <n v="963"/>
    <n v="0"/>
    <n v="202"/>
    <n v="875"/>
    <n v="40"/>
    <n v="1739"/>
  </r>
  <r>
    <x v="1"/>
    <x v="10"/>
    <x v="68"/>
    <x v="15"/>
    <n v="64"/>
    <n v="2"/>
    <n v="1"/>
    <n v="0"/>
    <n v="0"/>
    <n v="40"/>
    <n v="7"/>
    <n v="1"/>
    <n v="0"/>
    <n v="1"/>
    <n v="1"/>
    <n v="0"/>
    <n v="0"/>
    <n v="168"/>
    <n v="118"/>
    <n v="27"/>
    <n v="1"/>
    <n v="0"/>
    <n v="619"/>
    <n v="289"/>
    <n v="127"/>
    <n v="27"/>
    <n v="5"/>
    <n v="475"/>
    <n v="200"/>
    <n v="153"/>
    <n v="18"/>
    <n v="3"/>
    <n v="108"/>
    <n v="50"/>
    <n v="11"/>
    <n v="15"/>
    <n v="2"/>
    <n v="35"/>
    <n v="26"/>
    <n v="5"/>
    <n v="0"/>
    <n v="0"/>
    <n v="0"/>
    <n v="0"/>
    <n v="0"/>
    <n v="0"/>
    <n v="0"/>
    <n v="0"/>
    <n v="0"/>
    <n v="0"/>
    <n v="0"/>
    <n v="0"/>
    <n v="0"/>
    <n v="0"/>
    <n v="0"/>
    <n v="0"/>
    <n v="0"/>
    <n v="0"/>
    <n v="2"/>
    <n v="0"/>
    <n v="54"/>
    <n v="1"/>
    <n v="138"/>
    <n v="427"/>
    <n v="289"/>
    <n v="78"/>
    <n v="30"/>
    <n v="3003"/>
    <n v="976"/>
    <n v="0"/>
    <n v="202"/>
    <n v="875"/>
    <n v="41"/>
    <n v="1742"/>
  </r>
  <r>
    <x v="1"/>
    <x v="10"/>
    <x v="68"/>
    <x v="16"/>
    <n v="63"/>
    <n v="2"/>
    <n v="1"/>
    <n v="0"/>
    <n v="0"/>
    <n v="41"/>
    <n v="7"/>
    <n v="1"/>
    <n v="0"/>
    <n v="1"/>
    <n v="1"/>
    <n v="0"/>
    <n v="0"/>
    <n v="166"/>
    <n v="118"/>
    <n v="25"/>
    <n v="1"/>
    <n v="0"/>
    <n v="616"/>
    <n v="294"/>
    <n v="126"/>
    <n v="26"/>
    <n v="5"/>
    <n v="473"/>
    <n v="200"/>
    <n v="152"/>
    <n v="18"/>
    <n v="2"/>
    <n v="108"/>
    <n v="51"/>
    <n v="11"/>
    <n v="15"/>
    <n v="2"/>
    <n v="35"/>
    <n v="26"/>
    <n v="5"/>
    <n v="0"/>
    <n v="0"/>
    <n v="0"/>
    <n v="0"/>
    <n v="0"/>
    <n v="0"/>
    <n v="0"/>
    <n v="0"/>
    <n v="0"/>
    <n v="0"/>
    <n v="0"/>
    <n v="0"/>
    <n v="0"/>
    <n v="0"/>
    <n v="0"/>
    <n v="0"/>
    <n v="0"/>
    <n v="0"/>
    <n v="2"/>
    <n v="0"/>
    <n v="53"/>
    <n v="1"/>
    <n v="138"/>
    <n v="427"/>
    <n v="290"/>
    <n v="78"/>
    <n v="30"/>
    <n v="3004"/>
    <n v="984"/>
    <n v="0"/>
    <n v="202"/>
    <n v="869"/>
    <n v="39"/>
    <n v="1749"/>
  </r>
  <r>
    <x v="1"/>
    <x v="9"/>
    <x v="69"/>
    <x v="0"/>
    <n v="63"/>
    <n v="0"/>
    <n v="0"/>
    <n v="0"/>
    <n v="0"/>
    <n v="17"/>
    <n v="11"/>
    <n v="5"/>
    <n v="0"/>
    <n v="10"/>
    <n v="0"/>
    <n v="0"/>
    <n v="0"/>
    <n v="216"/>
    <n v="0"/>
    <n v="41"/>
    <n v="0"/>
    <n v="2"/>
    <n v="710"/>
    <n v="0"/>
    <n v="18"/>
    <n v="115"/>
    <n v="7"/>
    <n v="467"/>
    <n v="17"/>
    <n v="49"/>
    <n v="92"/>
    <n v="6"/>
    <n v="45"/>
    <n v="0"/>
    <n v="1"/>
    <n v="13"/>
    <n v="1"/>
    <n v="42"/>
    <n v="0"/>
    <n v="3"/>
    <n v="0"/>
    <n v="1"/>
    <n v="0"/>
    <n v="0"/>
    <n v="0"/>
    <n v="0"/>
    <n v="0"/>
    <n v="0"/>
    <n v="0"/>
    <n v="0"/>
    <n v="0"/>
    <n v="0"/>
    <n v="0"/>
    <n v="45"/>
    <n v="79"/>
    <n v="0"/>
    <n v="2"/>
    <n v="7"/>
    <m/>
    <m/>
    <m/>
    <m/>
    <m/>
    <m/>
    <m/>
    <m/>
    <m/>
    <m/>
    <m/>
    <m/>
    <m/>
    <m/>
    <m/>
    <m/>
  </r>
  <r>
    <x v="1"/>
    <x v="9"/>
    <x v="69"/>
    <x v="1"/>
    <n v="63"/>
    <n v="0"/>
    <n v="0"/>
    <n v="0"/>
    <n v="0"/>
    <n v="19"/>
    <n v="11"/>
    <n v="4"/>
    <n v="0"/>
    <n v="10"/>
    <n v="0"/>
    <n v="0"/>
    <n v="0"/>
    <n v="216"/>
    <n v="0"/>
    <n v="61"/>
    <n v="0"/>
    <n v="2"/>
    <n v="710"/>
    <n v="0"/>
    <n v="39"/>
    <n v="116"/>
    <n v="7"/>
    <n v="467"/>
    <n v="25"/>
    <n v="49"/>
    <n v="92"/>
    <n v="6"/>
    <n v="46"/>
    <n v="0"/>
    <n v="2"/>
    <n v="14"/>
    <n v="1"/>
    <n v="42"/>
    <n v="0"/>
    <n v="5"/>
    <n v="0"/>
    <n v="1"/>
    <n v="0"/>
    <n v="0"/>
    <n v="0"/>
    <n v="0"/>
    <n v="0"/>
    <n v="0"/>
    <n v="0"/>
    <n v="0"/>
    <n v="0"/>
    <n v="0"/>
    <n v="0"/>
    <n v="46"/>
    <n v="78"/>
    <n v="0"/>
    <n v="2"/>
    <n v="7"/>
    <m/>
    <m/>
    <m/>
    <m/>
    <m/>
    <m/>
    <m/>
    <m/>
    <m/>
    <m/>
    <m/>
    <m/>
    <m/>
    <m/>
    <m/>
    <m/>
  </r>
  <r>
    <x v="1"/>
    <x v="9"/>
    <x v="69"/>
    <x v="2"/>
    <n v="63"/>
    <n v="0"/>
    <n v="0"/>
    <n v="0"/>
    <n v="0"/>
    <n v="19"/>
    <n v="10"/>
    <n v="4"/>
    <n v="0"/>
    <n v="10"/>
    <n v="1"/>
    <n v="0"/>
    <n v="0"/>
    <n v="215"/>
    <n v="81"/>
    <n v="46"/>
    <n v="0"/>
    <n v="2"/>
    <n v="713"/>
    <n v="72"/>
    <n v="78"/>
    <n v="115"/>
    <n v="9"/>
    <n v="464"/>
    <n v="39"/>
    <n v="49"/>
    <n v="90"/>
    <n v="6"/>
    <n v="46"/>
    <n v="2"/>
    <n v="2"/>
    <n v="14"/>
    <n v="1"/>
    <n v="44"/>
    <n v="9"/>
    <n v="7"/>
    <n v="1"/>
    <n v="1"/>
    <n v="0"/>
    <n v="0"/>
    <n v="0"/>
    <n v="0"/>
    <n v="0"/>
    <n v="0"/>
    <n v="0"/>
    <n v="0"/>
    <n v="0"/>
    <n v="0"/>
    <n v="0"/>
    <n v="0"/>
    <n v="0"/>
    <n v="0"/>
    <n v="0"/>
    <n v="0"/>
    <n v="0"/>
    <n v="0"/>
    <n v="47"/>
    <n v="10"/>
    <n v="165"/>
    <n v="491"/>
    <n v="305"/>
    <n v="24"/>
    <n v="34"/>
    <m/>
    <m/>
    <m/>
    <m/>
    <m/>
    <m/>
    <m/>
  </r>
  <r>
    <x v="1"/>
    <x v="9"/>
    <x v="69"/>
    <x v="3"/>
    <n v="63"/>
    <n v="0"/>
    <n v="0"/>
    <n v="0"/>
    <n v="0"/>
    <n v="19"/>
    <n v="10"/>
    <n v="4"/>
    <n v="0"/>
    <n v="10"/>
    <n v="1"/>
    <n v="0"/>
    <n v="0"/>
    <n v="215"/>
    <n v="91"/>
    <n v="44"/>
    <n v="0"/>
    <n v="2"/>
    <n v="714"/>
    <n v="105"/>
    <n v="78"/>
    <n v="115"/>
    <n v="8"/>
    <n v="464"/>
    <n v="47"/>
    <n v="49"/>
    <n v="90"/>
    <n v="6"/>
    <n v="46"/>
    <n v="2"/>
    <n v="2"/>
    <n v="14"/>
    <n v="1"/>
    <n v="42"/>
    <n v="11"/>
    <n v="7"/>
    <n v="1"/>
    <n v="1"/>
    <n v="0"/>
    <n v="0"/>
    <n v="0"/>
    <n v="0"/>
    <n v="0"/>
    <n v="0"/>
    <n v="0"/>
    <n v="0"/>
    <n v="0"/>
    <n v="0"/>
    <n v="0"/>
    <n v="0"/>
    <n v="0"/>
    <n v="0"/>
    <n v="0"/>
    <n v="0"/>
    <n v="0"/>
    <n v="0"/>
    <n v="47"/>
    <n v="10"/>
    <n v="167"/>
    <n v="492"/>
    <n v="307"/>
    <n v="24"/>
    <n v="32"/>
    <m/>
    <m/>
    <m/>
    <m/>
    <m/>
    <m/>
    <m/>
  </r>
  <r>
    <x v="1"/>
    <x v="9"/>
    <x v="69"/>
    <x v="4"/>
    <n v="63"/>
    <n v="0"/>
    <n v="0"/>
    <n v="0"/>
    <n v="0"/>
    <n v="20"/>
    <n v="10"/>
    <n v="4"/>
    <n v="0"/>
    <n v="10"/>
    <n v="2"/>
    <n v="0"/>
    <n v="0"/>
    <n v="216"/>
    <n v="99"/>
    <n v="44"/>
    <n v="0"/>
    <n v="3"/>
    <n v="713"/>
    <n v="144"/>
    <n v="78"/>
    <n v="113"/>
    <n v="8"/>
    <n v="464"/>
    <n v="52"/>
    <n v="48"/>
    <n v="90"/>
    <n v="6"/>
    <n v="46"/>
    <n v="5"/>
    <n v="2"/>
    <n v="14"/>
    <n v="1"/>
    <n v="42"/>
    <n v="12"/>
    <n v="7"/>
    <n v="1"/>
    <n v="1"/>
    <n v="0"/>
    <n v="0"/>
    <n v="0"/>
    <n v="0"/>
    <n v="0"/>
    <n v="0"/>
    <n v="0"/>
    <n v="0"/>
    <n v="0"/>
    <n v="0"/>
    <n v="0"/>
    <n v="0"/>
    <n v="0"/>
    <n v="0"/>
    <n v="0"/>
    <n v="0"/>
    <n v="0"/>
    <n v="0"/>
    <n v="47"/>
    <n v="10"/>
    <n v="167"/>
    <n v="492"/>
    <n v="309"/>
    <n v="24"/>
    <n v="32"/>
    <m/>
    <m/>
    <m/>
    <m/>
    <m/>
    <m/>
    <m/>
  </r>
  <r>
    <x v="1"/>
    <x v="9"/>
    <x v="69"/>
    <x v="5"/>
    <n v="63"/>
    <n v="0"/>
    <n v="0"/>
    <n v="0"/>
    <n v="0"/>
    <n v="25"/>
    <n v="10"/>
    <n v="4"/>
    <n v="0"/>
    <n v="10"/>
    <n v="2"/>
    <n v="0"/>
    <n v="0"/>
    <n v="215"/>
    <n v="106"/>
    <n v="44"/>
    <n v="0"/>
    <n v="3"/>
    <n v="715"/>
    <n v="191"/>
    <n v="79"/>
    <n v="111"/>
    <n v="9"/>
    <n v="470"/>
    <n v="74"/>
    <n v="48"/>
    <n v="92"/>
    <n v="7"/>
    <n v="46"/>
    <n v="5"/>
    <n v="2"/>
    <n v="14"/>
    <n v="1"/>
    <n v="42"/>
    <n v="16"/>
    <n v="7"/>
    <n v="1"/>
    <n v="1"/>
    <n v="0"/>
    <n v="0"/>
    <n v="0"/>
    <n v="0"/>
    <n v="0"/>
    <n v="0"/>
    <n v="0"/>
    <n v="0"/>
    <n v="0"/>
    <n v="0"/>
    <n v="0"/>
    <n v="0"/>
    <n v="0"/>
    <n v="0"/>
    <n v="0"/>
    <n v="0"/>
    <n v="0"/>
    <n v="0"/>
    <n v="47"/>
    <n v="10"/>
    <n v="166"/>
    <n v="495"/>
    <n v="311"/>
    <n v="24"/>
    <n v="32"/>
    <m/>
    <m/>
    <m/>
    <m/>
    <m/>
    <m/>
    <m/>
  </r>
  <r>
    <x v="1"/>
    <x v="9"/>
    <x v="69"/>
    <x v="6"/>
    <n v="65"/>
    <n v="0"/>
    <n v="0"/>
    <n v="0"/>
    <n v="0"/>
    <n v="26"/>
    <n v="10"/>
    <n v="5"/>
    <n v="1"/>
    <n v="10"/>
    <n v="2"/>
    <n v="0"/>
    <n v="0"/>
    <n v="213"/>
    <n v="109"/>
    <n v="44"/>
    <n v="2"/>
    <n v="1"/>
    <n v="717"/>
    <n v="213"/>
    <n v="77"/>
    <n v="117"/>
    <n v="3"/>
    <n v="470"/>
    <n v="104"/>
    <n v="46"/>
    <n v="97"/>
    <n v="1"/>
    <n v="47"/>
    <n v="6"/>
    <n v="2"/>
    <n v="15"/>
    <n v="0"/>
    <n v="43"/>
    <n v="17"/>
    <n v="7"/>
    <n v="1"/>
    <n v="1"/>
    <n v="0"/>
    <n v="0"/>
    <n v="0"/>
    <n v="0"/>
    <n v="0"/>
    <n v="0"/>
    <n v="0"/>
    <n v="0"/>
    <n v="0"/>
    <n v="0"/>
    <n v="0"/>
    <n v="0"/>
    <n v="0"/>
    <n v="0"/>
    <n v="0"/>
    <n v="0"/>
    <n v="0"/>
    <n v="0"/>
    <n v="47"/>
    <n v="10"/>
    <n v="164"/>
    <n v="497"/>
    <n v="316"/>
    <n v="26"/>
    <n v="33"/>
    <m/>
    <m/>
    <m/>
    <m/>
    <m/>
    <m/>
    <m/>
  </r>
  <r>
    <x v="1"/>
    <x v="9"/>
    <x v="69"/>
    <x v="7"/>
    <n v="66"/>
    <n v="0"/>
    <n v="0"/>
    <n v="0"/>
    <n v="0"/>
    <n v="28"/>
    <n v="10"/>
    <n v="5"/>
    <n v="1"/>
    <n v="10"/>
    <n v="4"/>
    <n v="0"/>
    <n v="0"/>
    <n v="214"/>
    <n v="119"/>
    <n v="43"/>
    <n v="2"/>
    <n v="1"/>
    <n v="715"/>
    <n v="236"/>
    <n v="77"/>
    <n v="116"/>
    <n v="4"/>
    <n v="472"/>
    <n v="140"/>
    <n v="46"/>
    <n v="96"/>
    <n v="2"/>
    <n v="47"/>
    <n v="7"/>
    <n v="2"/>
    <n v="15"/>
    <n v="0"/>
    <n v="43"/>
    <n v="17"/>
    <n v="7"/>
    <n v="1"/>
    <n v="1"/>
    <n v="0"/>
    <n v="0"/>
    <n v="0"/>
    <n v="0"/>
    <n v="0"/>
    <n v="0"/>
    <n v="0"/>
    <n v="0"/>
    <n v="0"/>
    <n v="0"/>
    <n v="0"/>
    <n v="0"/>
    <n v="0"/>
    <n v="0"/>
    <n v="0"/>
    <n v="0"/>
    <n v="0"/>
    <n v="0"/>
    <n v="48"/>
    <n v="10"/>
    <n v="165"/>
    <n v="496"/>
    <n v="318"/>
    <n v="27"/>
    <n v="33"/>
    <m/>
    <m/>
    <m/>
    <m/>
    <m/>
    <m/>
    <m/>
  </r>
  <r>
    <x v="1"/>
    <x v="9"/>
    <x v="69"/>
    <x v="8"/>
    <n v="66"/>
    <n v="0"/>
    <n v="0"/>
    <n v="0"/>
    <n v="0"/>
    <n v="28"/>
    <n v="10"/>
    <n v="5"/>
    <n v="1"/>
    <n v="10"/>
    <n v="4"/>
    <n v="0"/>
    <n v="0"/>
    <n v="212"/>
    <n v="121"/>
    <n v="43"/>
    <n v="2"/>
    <n v="1"/>
    <n v="717"/>
    <n v="264"/>
    <n v="77"/>
    <n v="116"/>
    <n v="5"/>
    <n v="472"/>
    <n v="160"/>
    <n v="45"/>
    <n v="96"/>
    <n v="2"/>
    <n v="48"/>
    <n v="9"/>
    <n v="2"/>
    <n v="15"/>
    <n v="0"/>
    <n v="45"/>
    <n v="24"/>
    <n v="7"/>
    <n v="1"/>
    <n v="1"/>
    <n v="0"/>
    <n v="0"/>
    <n v="0"/>
    <n v="0"/>
    <n v="0"/>
    <n v="0"/>
    <n v="0"/>
    <n v="0"/>
    <n v="0"/>
    <n v="0"/>
    <n v="0"/>
    <n v="0"/>
    <n v="0"/>
    <n v="0"/>
    <n v="0"/>
    <n v="0"/>
    <n v="0"/>
    <n v="0"/>
    <n v="48"/>
    <n v="10"/>
    <n v="163"/>
    <n v="498"/>
    <n v="318"/>
    <n v="28"/>
    <n v="35"/>
    <n v="2558"/>
    <n v="455"/>
    <n v="0"/>
    <n v="131"/>
    <n v="760"/>
    <n v="48"/>
    <n v="1480"/>
  </r>
  <r>
    <x v="1"/>
    <x v="9"/>
    <x v="69"/>
    <x v="9"/>
    <n v="67"/>
    <n v="0"/>
    <n v="0"/>
    <n v="0"/>
    <n v="0"/>
    <n v="30"/>
    <n v="10"/>
    <n v="5"/>
    <n v="1"/>
    <n v="10"/>
    <n v="5"/>
    <n v="0"/>
    <n v="0"/>
    <n v="213"/>
    <n v="131"/>
    <n v="43"/>
    <n v="2"/>
    <n v="1"/>
    <n v="718"/>
    <n v="294"/>
    <n v="77"/>
    <n v="116"/>
    <n v="5"/>
    <n v="473"/>
    <n v="176"/>
    <n v="45"/>
    <n v="95"/>
    <n v="3"/>
    <n v="49"/>
    <n v="11"/>
    <n v="2"/>
    <n v="16"/>
    <n v="0"/>
    <n v="45"/>
    <n v="28"/>
    <n v="7"/>
    <n v="1"/>
    <n v="1"/>
    <n v="0"/>
    <n v="0"/>
    <n v="0"/>
    <n v="0"/>
    <n v="0"/>
    <n v="0"/>
    <n v="0"/>
    <n v="0"/>
    <n v="0"/>
    <n v="0"/>
    <n v="0"/>
    <n v="0"/>
    <n v="0"/>
    <n v="0"/>
    <n v="0"/>
    <n v="0"/>
    <n v="0"/>
    <n v="0"/>
    <n v="49"/>
    <n v="10"/>
    <n v="164"/>
    <n v="500"/>
    <n v="320"/>
    <n v="28"/>
    <n v="36"/>
    <n v="2564"/>
    <n v="636"/>
    <n v="0"/>
    <n v="131"/>
    <n v="755"/>
    <n v="49"/>
    <n v="1502"/>
  </r>
  <r>
    <x v="1"/>
    <x v="9"/>
    <x v="69"/>
    <x v="10"/>
    <n v="67"/>
    <n v="0"/>
    <n v="0"/>
    <n v="0"/>
    <n v="0"/>
    <n v="31"/>
    <n v="10"/>
    <n v="5"/>
    <n v="1"/>
    <n v="10"/>
    <n v="5"/>
    <n v="0"/>
    <n v="0"/>
    <n v="213"/>
    <n v="131"/>
    <n v="43"/>
    <n v="2"/>
    <n v="1"/>
    <n v="718"/>
    <n v="301"/>
    <n v="77"/>
    <n v="116"/>
    <n v="5"/>
    <n v="472"/>
    <n v="187"/>
    <n v="45"/>
    <n v="95"/>
    <n v="3"/>
    <n v="49"/>
    <n v="12"/>
    <n v="2"/>
    <n v="16"/>
    <n v="0"/>
    <n v="45"/>
    <n v="28"/>
    <n v="7"/>
    <n v="1"/>
    <n v="1"/>
    <n v="0"/>
    <n v="0"/>
    <n v="0"/>
    <n v="0"/>
    <n v="0"/>
    <n v="0"/>
    <n v="0"/>
    <n v="0"/>
    <n v="0"/>
    <n v="0"/>
    <n v="0"/>
    <n v="0"/>
    <n v="0"/>
    <n v="0"/>
    <n v="0"/>
    <n v="0"/>
    <n v="0"/>
    <n v="0"/>
    <n v="49"/>
    <n v="10"/>
    <n v="164"/>
    <n v="502"/>
    <n v="319"/>
    <n v="28"/>
    <n v="36"/>
    <n v="2566"/>
    <n v="698"/>
    <n v="0"/>
    <n v="131"/>
    <n v="748"/>
    <n v="48"/>
    <n v="1510"/>
  </r>
  <r>
    <x v="1"/>
    <x v="9"/>
    <x v="69"/>
    <x v="11"/>
    <n v="66"/>
    <n v="0"/>
    <n v="0"/>
    <n v="0"/>
    <n v="0"/>
    <n v="32"/>
    <n v="9"/>
    <n v="4"/>
    <n v="0"/>
    <n v="10"/>
    <n v="6"/>
    <n v="0"/>
    <n v="0"/>
    <n v="215"/>
    <n v="135"/>
    <n v="43"/>
    <n v="2"/>
    <n v="1"/>
    <n v="715"/>
    <n v="306"/>
    <n v="77"/>
    <n v="115"/>
    <n v="5"/>
    <n v="472"/>
    <n v="196"/>
    <n v="45"/>
    <n v="95"/>
    <n v="3"/>
    <n v="49"/>
    <n v="13"/>
    <n v="2"/>
    <n v="16"/>
    <n v="0"/>
    <n v="45"/>
    <n v="30"/>
    <n v="7"/>
    <n v="1"/>
    <n v="1"/>
    <n v="0"/>
    <n v="0"/>
    <n v="0"/>
    <n v="0"/>
    <n v="0"/>
    <n v="0"/>
    <n v="0"/>
    <n v="0"/>
    <n v="0"/>
    <n v="0"/>
    <n v="0"/>
    <n v="0"/>
    <n v="0"/>
    <n v="0"/>
    <n v="0"/>
    <n v="0"/>
    <n v="0"/>
    <n v="0"/>
    <n v="49"/>
    <n v="10"/>
    <n v="166"/>
    <n v="500"/>
    <n v="318"/>
    <n v="28"/>
    <n v="36"/>
    <n v="2577"/>
    <n v="753"/>
    <n v="0"/>
    <n v="131"/>
    <n v="737"/>
    <n v="51"/>
    <n v="1522"/>
  </r>
  <r>
    <x v="1"/>
    <x v="9"/>
    <x v="69"/>
    <x v="12"/>
    <n v="66"/>
    <n v="0"/>
    <n v="0"/>
    <n v="0"/>
    <n v="0"/>
    <n v="32"/>
    <n v="9"/>
    <n v="4"/>
    <n v="0"/>
    <n v="10"/>
    <n v="6"/>
    <n v="0"/>
    <n v="0"/>
    <n v="217"/>
    <n v="143"/>
    <n v="43"/>
    <n v="2"/>
    <n v="1"/>
    <n v="715"/>
    <n v="317"/>
    <n v="76"/>
    <n v="112"/>
    <n v="5"/>
    <n v="469"/>
    <n v="199"/>
    <n v="45"/>
    <n v="95"/>
    <n v="3"/>
    <n v="50"/>
    <n v="15"/>
    <n v="2"/>
    <n v="15"/>
    <n v="0"/>
    <n v="45"/>
    <n v="30"/>
    <n v="7"/>
    <n v="1"/>
    <n v="1"/>
    <n v="0"/>
    <n v="0"/>
    <n v="0"/>
    <n v="0"/>
    <n v="0"/>
    <n v="0"/>
    <n v="0"/>
    <n v="0"/>
    <n v="0"/>
    <n v="0"/>
    <n v="0"/>
    <n v="0"/>
    <n v="0"/>
    <n v="0"/>
    <n v="0"/>
    <n v="0"/>
    <n v="0"/>
    <n v="0"/>
    <n v="49"/>
    <n v="10"/>
    <n v="168"/>
    <n v="501"/>
    <n v="315"/>
    <n v="29"/>
    <n v="36"/>
    <n v="2583"/>
    <n v="808"/>
    <n v="0"/>
    <n v="131"/>
    <n v="728"/>
    <n v="54"/>
    <n v="1533"/>
  </r>
  <r>
    <x v="1"/>
    <x v="9"/>
    <x v="69"/>
    <x v="13"/>
    <n v="66"/>
    <n v="0"/>
    <n v="0"/>
    <n v="0"/>
    <n v="0"/>
    <n v="33"/>
    <n v="9"/>
    <n v="4"/>
    <n v="0"/>
    <n v="9"/>
    <n v="6"/>
    <n v="0"/>
    <n v="0"/>
    <n v="219"/>
    <n v="145"/>
    <n v="43"/>
    <n v="3"/>
    <n v="1"/>
    <n v="708"/>
    <n v="318"/>
    <n v="76"/>
    <n v="110"/>
    <n v="5"/>
    <n v="467"/>
    <n v="201"/>
    <n v="45"/>
    <n v="93"/>
    <n v="3"/>
    <n v="51"/>
    <n v="15"/>
    <n v="2"/>
    <n v="15"/>
    <n v="0"/>
    <n v="44"/>
    <n v="30"/>
    <n v="7"/>
    <n v="1"/>
    <n v="1"/>
    <n v="0"/>
    <n v="0"/>
    <n v="0"/>
    <n v="0"/>
    <n v="0"/>
    <n v="0"/>
    <n v="0"/>
    <n v="0"/>
    <n v="0"/>
    <n v="0"/>
    <n v="0"/>
    <n v="0"/>
    <n v="0"/>
    <n v="0"/>
    <n v="0"/>
    <n v="0"/>
    <n v="0"/>
    <n v="0"/>
    <n v="49"/>
    <n v="9"/>
    <n v="169"/>
    <n v="496"/>
    <n v="314"/>
    <n v="30"/>
    <n v="35"/>
    <n v="2589"/>
    <n v="834"/>
    <n v="0"/>
    <n v="131"/>
    <n v="725"/>
    <n v="59"/>
    <n v="1537"/>
  </r>
  <r>
    <x v="1"/>
    <x v="9"/>
    <x v="69"/>
    <x v="14"/>
    <n v="67"/>
    <n v="0"/>
    <n v="0"/>
    <n v="0"/>
    <n v="0"/>
    <n v="35"/>
    <n v="9"/>
    <n v="4"/>
    <n v="0"/>
    <n v="9"/>
    <n v="6"/>
    <n v="0"/>
    <n v="0"/>
    <n v="219"/>
    <n v="145"/>
    <n v="43"/>
    <n v="3"/>
    <n v="1"/>
    <n v="707"/>
    <n v="324"/>
    <n v="76"/>
    <n v="109"/>
    <n v="5"/>
    <n v="470"/>
    <n v="205"/>
    <n v="44"/>
    <n v="93"/>
    <n v="4"/>
    <n v="51"/>
    <n v="15"/>
    <n v="2"/>
    <n v="15"/>
    <n v="0"/>
    <n v="42"/>
    <n v="30"/>
    <n v="5"/>
    <n v="1"/>
    <n v="1"/>
    <n v="0"/>
    <n v="0"/>
    <n v="0"/>
    <n v="0"/>
    <n v="0"/>
    <n v="0"/>
    <n v="0"/>
    <n v="0"/>
    <n v="0"/>
    <n v="0"/>
    <n v="0"/>
    <n v="0"/>
    <n v="0"/>
    <n v="0"/>
    <n v="0"/>
    <n v="0"/>
    <n v="0"/>
    <n v="0"/>
    <n v="50"/>
    <n v="9"/>
    <n v="170"/>
    <n v="497"/>
    <n v="315"/>
    <n v="30"/>
    <n v="35"/>
    <n v="2598"/>
    <n v="861"/>
    <n v="0"/>
    <n v="129"/>
    <n v="724"/>
    <n v="63"/>
    <n v="1545"/>
  </r>
  <r>
    <x v="1"/>
    <x v="9"/>
    <x v="69"/>
    <x v="15"/>
    <n v="67"/>
    <n v="0"/>
    <n v="0"/>
    <n v="0"/>
    <n v="0"/>
    <n v="36"/>
    <n v="9"/>
    <n v="4"/>
    <n v="0"/>
    <n v="9"/>
    <n v="6"/>
    <n v="0"/>
    <n v="0"/>
    <n v="219"/>
    <n v="146"/>
    <n v="42"/>
    <n v="3"/>
    <n v="1"/>
    <n v="707"/>
    <n v="329"/>
    <n v="76"/>
    <n v="107"/>
    <n v="5"/>
    <n v="468"/>
    <n v="206"/>
    <n v="44"/>
    <n v="94"/>
    <n v="5"/>
    <n v="51"/>
    <n v="15"/>
    <n v="1"/>
    <n v="15"/>
    <n v="0"/>
    <n v="43"/>
    <n v="30"/>
    <n v="5"/>
    <n v="2"/>
    <n v="1"/>
    <n v="0"/>
    <n v="0"/>
    <n v="0"/>
    <n v="0"/>
    <n v="0"/>
    <n v="0"/>
    <n v="0"/>
    <n v="0"/>
    <n v="0"/>
    <n v="0"/>
    <n v="0"/>
    <n v="0"/>
    <n v="0"/>
    <n v="0"/>
    <n v="0"/>
    <n v="0"/>
    <n v="0"/>
    <n v="0"/>
    <n v="50"/>
    <n v="9"/>
    <n v="171"/>
    <n v="497"/>
    <n v="312"/>
    <n v="30"/>
    <n v="35"/>
    <n v="2601"/>
    <n v="879"/>
    <n v="0"/>
    <n v="128"/>
    <n v="722"/>
    <n v="64"/>
    <n v="1549"/>
  </r>
  <r>
    <x v="1"/>
    <x v="9"/>
    <x v="69"/>
    <x v="16"/>
    <n v="67"/>
    <n v="0"/>
    <n v="0"/>
    <n v="0"/>
    <n v="0"/>
    <n v="36"/>
    <n v="9"/>
    <n v="4"/>
    <n v="0"/>
    <n v="9"/>
    <n v="6"/>
    <n v="0"/>
    <n v="0"/>
    <n v="221"/>
    <n v="149"/>
    <n v="42"/>
    <n v="3"/>
    <n v="1"/>
    <n v="705"/>
    <n v="329"/>
    <n v="76"/>
    <n v="106"/>
    <n v="5"/>
    <n v="467"/>
    <n v="205"/>
    <n v="44"/>
    <n v="94"/>
    <n v="5"/>
    <n v="51"/>
    <n v="15"/>
    <n v="1"/>
    <n v="15"/>
    <n v="0"/>
    <n v="42"/>
    <n v="30"/>
    <n v="5"/>
    <n v="1"/>
    <n v="1"/>
    <n v="0"/>
    <n v="0"/>
    <n v="0"/>
    <n v="0"/>
    <n v="0"/>
    <n v="0"/>
    <n v="0"/>
    <n v="0"/>
    <n v="0"/>
    <n v="0"/>
    <n v="0"/>
    <n v="0"/>
    <n v="0"/>
    <n v="0"/>
    <n v="0"/>
    <n v="0"/>
    <n v="0"/>
    <n v="0"/>
    <n v="50"/>
    <n v="9"/>
    <n v="173"/>
    <n v="496"/>
    <n v="312"/>
    <n v="30"/>
    <n v="35"/>
    <n v="2600"/>
    <n v="888"/>
    <n v="0"/>
    <n v="128"/>
    <n v="718"/>
    <n v="64"/>
    <n v="1554"/>
  </r>
  <r>
    <x v="1"/>
    <x v="13"/>
    <x v="70"/>
    <x v="0"/>
    <n v="224"/>
    <n v="7"/>
    <n v="0"/>
    <n v="0"/>
    <n v="0"/>
    <n v="75"/>
    <n v="20"/>
    <n v="14"/>
    <n v="3"/>
    <n v="6"/>
    <n v="0"/>
    <n v="0"/>
    <n v="0"/>
    <n v="631"/>
    <n v="1"/>
    <n v="213"/>
    <n v="7"/>
    <n v="1"/>
    <n v="2077"/>
    <n v="0"/>
    <n v="114"/>
    <n v="212"/>
    <n v="27"/>
    <n v="1581"/>
    <n v="85"/>
    <n v="70"/>
    <n v="178"/>
    <n v="5"/>
    <n v="360"/>
    <n v="0"/>
    <n v="3"/>
    <n v="72"/>
    <n v="11"/>
    <n v="128"/>
    <n v="0"/>
    <n v="3"/>
    <n v="2"/>
    <n v="0"/>
    <n v="0"/>
    <n v="2"/>
    <n v="0"/>
    <n v="0"/>
    <n v="0"/>
    <n v="0"/>
    <n v="0"/>
    <n v="0"/>
    <n v="0"/>
    <n v="0"/>
    <n v="0"/>
    <n v="44"/>
    <n v="231"/>
    <n v="0"/>
    <n v="12"/>
    <n v="12"/>
    <m/>
    <m/>
    <m/>
    <m/>
    <m/>
    <m/>
    <m/>
    <m/>
    <m/>
    <m/>
    <m/>
    <m/>
    <m/>
    <m/>
    <m/>
    <m/>
  </r>
  <r>
    <x v="1"/>
    <x v="13"/>
    <x v="70"/>
    <x v="1"/>
    <n v="224"/>
    <n v="7"/>
    <n v="1"/>
    <n v="0"/>
    <n v="0"/>
    <n v="87"/>
    <n v="20"/>
    <n v="14"/>
    <n v="3"/>
    <n v="6"/>
    <n v="0"/>
    <n v="0"/>
    <n v="0"/>
    <n v="631"/>
    <n v="1"/>
    <n v="289"/>
    <n v="7"/>
    <n v="1"/>
    <n v="2074"/>
    <n v="0"/>
    <n v="205"/>
    <n v="210"/>
    <n v="26"/>
    <n v="1574"/>
    <n v="134"/>
    <n v="70"/>
    <n v="178"/>
    <n v="3"/>
    <n v="358"/>
    <n v="0"/>
    <n v="3"/>
    <n v="72"/>
    <n v="11"/>
    <n v="127"/>
    <n v="0"/>
    <n v="6"/>
    <n v="2"/>
    <n v="0"/>
    <n v="0"/>
    <n v="2"/>
    <n v="0"/>
    <n v="0"/>
    <n v="0"/>
    <n v="0"/>
    <n v="0"/>
    <n v="0"/>
    <n v="0"/>
    <n v="0"/>
    <n v="0"/>
    <n v="44"/>
    <n v="231"/>
    <n v="0"/>
    <n v="12"/>
    <n v="12"/>
    <m/>
    <m/>
    <m/>
    <m/>
    <m/>
    <m/>
    <m/>
    <m/>
    <m/>
    <m/>
    <m/>
    <m/>
    <m/>
    <m/>
    <m/>
    <m/>
  </r>
  <r>
    <x v="1"/>
    <x v="13"/>
    <x v="70"/>
    <x v="2"/>
    <n v="224"/>
    <n v="8"/>
    <n v="1"/>
    <n v="0"/>
    <n v="0"/>
    <n v="90"/>
    <n v="20"/>
    <n v="14"/>
    <n v="3"/>
    <n v="6"/>
    <n v="0"/>
    <n v="0"/>
    <n v="0"/>
    <n v="628"/>
    <n v="356"/>
    <n v="43"/>
    <n v="7"/>
    <n v="1"/>
    <n v="2074"/>
    <n v="284"/>
    <n v="230"/>
    <n v="211"/>
    <n v="26"/>
    <n v="1577"/>
    <n v="183"/>
    <n v="70"/>
    <n v="179"/>
    <n v="4"/>
    <n v="364"/>
    <n v="6"/>
    <n v="13"/>
    <n v="73"/>
    <n v="11"/>
    <n v="127"/>
    <n v="14"/>
    <n v="12"/>
    <n v="2"/>
    <n v="0"/>
    <n v="0"/>
    <n v="3"/>
    <n v="0"/>
    <n v="0"/>
    <n v="0"/>
    <n v="0"/>
    <n v="0"/>
    <n v="0"/>
    <n v="0"/>
    <n v="0"/>
    <n v="0"/>
    <n v="1"/>
    <n v="0"/>
    <n v="0"/>
    <n v="0"/>
    <n v="0"/>
    <n v="5"/>
    <n v="0"/>
    <n v="167"/>
    <n v="5"/>
    <n v="547"/>
    <n v="1466"/>
    <n v="1216"/>
    <n v="243"/>
    <n v="112"/>
    <m/>
    <m/>
    <m/>
    <m/>
    <m/>
    <m/>
    <m/>
  </r>
  <r>
    <x v="1"/>
    <x v="13"/>
    <x v="70"/>
    <x v="3"/>
    <n v="226"/>
    <n v="8"/>
    <n v="1"/>
    <n v="0"/>
    <n v="0"/>
    <n v="93"/>
    <n v="20"/>
    <n v="14"/>
    <n v="3"/>
    <n v="6"/>
    <n v="0"/>
    <n v="0"/>
    <n v="0"/>
    <n v="628"/>
    <n v="381"/>
    <n v="43"/>
    <n v="7"/>
    <n v="1"/>
    <n v="2084"/>
    <n v="325"/>
    <n v="230"/>
    <n v="213"/>
    <n v="26"/>
    <n v="1578"/>
    <n v="216"/>
    <n v="70"/>
    <n v="178"/>
    <n v="8"/>
    <n v="361"/>
    <n v="8"/>
    <n v="13"/>
    <n v="73"/>
    <n v="10"/>
    <n v="127"/>
    <n v="18"/>
    <n v="12"/>
    <n v="2"/>
    <n v="0"/>
    <n v="0"/>
    <n v="3"/>
    <n v="0"/>
    <n v="0"/>
    <n v="0"/>
    <n v="0"/>
    <n v="0"/>
    <n v="0"/>
    <n v="0"/>
    <n v="0"/>
    <n v="0"/>
    <n v="1"/>
    <n v="0"/>
    <n v="0"/>
    <n v="0"/>
    <n v="0"/>
    <n v="5"/>
    <n v="0"/>
    <n v="169"/>
    <n v="5"/>
    <n v="547"/>
    <n v="1478"/>
    <n v="1214"/>
    <n v="242"/>
    <n v="112"/>
    <m/>
    <m/>
    <m/>
    <m/>
    <m/>
    <m/>
    <m/>
  </r>
  <r>
    <x v="1"/>
    <x v="13"/>
    <x v="70"/>
    <x v="4"/>
    <n v="225"/>
    <n v="8"/>
    <n v="1"/>
    <n v="0"/>
    <n v="0"/>
    <n v="99"/>
    <n v="20"/>
    <n v="13"/>
    <n v="3"/>
    <n v="6"/>
    <n v="0"/>
    <n v="0"/>
    <n v="0"/>
    <n v="631"/>
    <n v="407"/>
    <n v="43"/>
    <n v="7"/>
    <n v="3"/>
    <n v="2092"/>
    <n v="391"/>
    <n v="226"/>
    <n v="212"/>
    <n v="26"/>
    <n v="1581"/>
    <n v="263"/>
    <n v="69"/>
    <n v="179"/>
    <n v="10"/>
    <n v="361"/>
    <n v="29"/>
    <n v="13"/>
    <n v="73"/>
    <n v="10"/>
    <n v="127"/>
    <n v="21"/>
    <n v="12"/>
    <n v="2"/>
    <n v="0"/>
    <n v="0"/>
    <n v="3"/>
    <n v="0"/>
    <n v="0"/>
    <n v="0"/>
    <n v="0"/>
    <n v="0"/>
    <n v="0"/>
    <n v="0"/>
    <n v="0"/>
    <n v="0"/>
    <n v="1"/>
    <n v="0"/>
    <n v="0"/>
    <n v="0"/>
    <n v="0"/>
    <n v="5"/>
    <n v="0"/>
    <n v="168"/>
    <n v="5"/>
    <n v="548"/>
    <n v="1489"/>
    <n v="1222"/>
    <n v="242"/>
    <n v="112"/>
    <m/>
    <m/>
    <m/>
    <m/>
    <m/>
    <m/>
    <m/>
  </r>
  <r>
    <x v="1"/>
    <x v="13"/>
    <x v="70"/>
    <x v="5"/>
    <n v="225"/>
    <n v="8"/>
    <n v="1"/>
    <n v="0"/>
    <n v="0"/>
    <n v="101"/>
    <n v="20"/>
    <n v="12"/>
    <n v="3"/>
    <n v="6"/>
    <n v="1"/>
    <n v="0"/>
    <n v="0"/>
    <n v="632"/>
    <n v="426"/>
    <n v="43"/>
    <n v="7"/>
    <n v="3"/>
    <n v="2085"/>
    <n v="529"/>
    <n v="225"/>
    <n v="210"/>
    <n v="26"/>
    <n v="1587"/>
    <n v="398"/>
    <n v="70"/>
    <n v="177"/>
    <n v="12"/>
    <n v="366"/>
    <n v="46"/>
    <n v="13"/>
    <n v="73"/>
    <n v="12"/>
    <n v="127"/>
    <n v="40"/>
    <n v="12"/>
    <n v="2"/>
    <n v="0"/>
    <n v="0"/>
    <n v="3"/>
    <n v="0"/>
    <n v="0"/>
    <n v="0"/>
    <n v="0"/>
    <n v="0"/>
    <n v="0"/>
    <n v="0"/>
    <n v="0"/>
    <n v="0"/>
    <n v="1"/>
    <n v="0"/>
    <n v="0"/>
    <n v="0"/>
    <n v="0"/>
    <n v="5"/>
    <n v="0"/>
    <n v="170"/>
    <n v="5"/>
    <n v="549"/>
    <n v="1494"/>
    <n v="1226"/>
    <n v="248"/>
    <n v="112"/>
    <m/>
    <m/>
    <m/>
    <m/>
    <m/>
    <m/>
    <m/>
  </r>
  <r>
    <x v="1"/>
    <x v="13"/>
    <x v="70"/>
    <x v="6"/>
    <n v="225"/>
    <n v="8"/>
    <n v="1"/>
    <n v="0"/>
    <n v="0"/>
    <n v="107"/>
    <n v="20"/>
    <n v="12"/>
    <n v="3"/>
    <n v="7"/>
    <n v="2"/>
    <n v="0"/>
    <n v="0"/>
    <n v="634"/>
    <n v="446"/>
    <n v="43"/>
    <n v="7"/>
    <n v="2"/>
    <n v="2091"/>
    <n v="642"/>
    <n v="224"/>
    <n v="209"/>
    <n v="28"/>
    <n v="1588"/>
    <n v="558"/>
    <n v="70"/>
    <n v="177"/>
    <n v="15"/>
    <n v="368"/>
    <n v="64"/>
    <n v="14"/>
    <n v="72"/>
    <n v="13"/>
    <n v="126"/>
    <n v="55"/>
    <n v="12"/>
    <n v="2"/>
    <n v="0"/>
    <n v="0"/>
    <n v="3"/>
    <n v="0"/>
    <n v="0"/>
    <n v="0"/>
    <n v="0"/>
    <n v="0"/>
    <n v="0"/>
    <n v="0"/>
    <n v="0"/>
    <n v="0"/>
    <n v="1"/>
    <n v="0"/>
    <n v="0"/>
    <n v="0"/>
    <n v="0"/>
    <n v="5"/>
    <n v="0"/>
    <n v="169"/>
    <n v="6"/>
    <n v="551"/>
    <n v="1505"/>
    <n v="1226"/>
    <n v="247"/>
    <n v="111"/>
    <m/>
    <m/>
    <m/>
    <m/>
    <m/>
    <m/>
    <m/>
  </r>
  <r>
    <x v="1"/>
    <x v="13"/>
    <x v="70"/>
    <x v="7"/>
    <n v="225"/>
    <n v="8"/>
    <n v="1"/>
    <n v="0"/>
    <n v="0"/>
    <n v="116"/>
    <n v="19"/>
    <n v="12"/>
    <n v="3"/>
    <n v="7"/>
    <n v="3"/>
    <n v="0"/>
    <n v="0"/>
    <n v="635"/>
    <n v="455"/>
    <n v="42"/>
    <n v="7"/>
    <n v="3"/>
    <n v="2092"/>
    <n v="735"/>
    <n v="223"/>
    <n v="208"/>
    <n v="31"/>
    <n v="1589"/>
    <n v="700"/>
    <n v="69"/>
    <n v="178"/>
    <n v="14"/>
    <n v="367"/>
    <n v="83"/>
    <n v="13"/>
    <n v="71"/>
    <n v="14"/>
    <n v="127"/>
    <n v="60"/>
    <n v="12"/>
    <n v="2"/>
    <n v="0"/>
    <n v="0"/>
    <n v="3"/>
    <n v="0"/>
    <n v="0"/>
    <n v="0"/>
    <n v="0"/>
    <n v="0"/>
    <n v="0"/>
    <n v="0"/>
    <n v="0"/>
    <n v="0"/>
    <n v="1"/>
    <n v="0"/>
    <n v="0"/>
    <n v="0"/>
    <n v="0"/>
    <n v="5"/>
    <n v="0"/>
    <n v="170"/>
    <n v="6"/>
    <n v="552"/>
    <n v="1504"/>
    <n v="1229"/>
    <n v="247"/>
    <n v="112"/>
    <m/>
    <m/>
    <m/>
    <m/>
    <m/>
    <m/>
    <m/>
  </r>
  <r>
    <x v="1"/>
    <x v="13"/>
    <x v="70"/>
    <x v="8"/>
    <n v="225"/>
    <n v="8"/>
    <n v="2"/>
    <n v="0"/>
    <n v="0"/>
    <n v="121"/>
    <n v="19"/>
    <n v="11"/>
    <n v="3"/>
    <n v="8"/>
    <n v="5"/>
    <n v="0"/>
    <n v="0"/>
    <n v="635"/>
    <n v="465"/>
    <n v="42"/>
    <n v="7"/>
    <n v="3"/>
    <n v="2098"/>
    <n v="808"/>
    <n v="224"/>
    <n v="207"/>
    <n v="33"/>
    <n v="1590"/>
    <n v="784"/>
    <n v="69"/>
    <n v="177"/>
    <n v="13"/>
    <n v="368"/>
    <n v="112"/>
    <n v="13"/>
    <n v="70"/>
    <n v="14"/>
    <n v="128"/>
    <n v="84"/>
    <n v="12"/>
    <n v="2"/>
    <n v="0"/>
    <n v="0"/>
    <n v="3"/>
    <n v="0"/>
    <n v="0"/>
    <n v="0"/>
    <n v="0"/>
    <n v="0"/>
    <n v="0"/>
    <n v="0"/>
    <n v="0"/>
    <n v="0"/>
    <n v="1"/>
    <n v="0"/>
    <n v="0"/>
    <n v="0"/>
    <n v="0"/>
    <n v="5"/>
    <n v="0"/>
    <n v="171"/>
    <n v="6"/>
    <n v="552"/>
    <n v="1507"/>
    <n v="1231"/>
    <n v="250"/>
    <n v="112"/>
    <n v="8670"/>
    <n v="2066"/>
    <n v="0"/>
    <n v="123"/>
    <n v="2354"/>
    <n v="521"/>
    <n v="5231"/>
  </r>
  <r>
    <x v="1"/>
    <x v="13"/>
    <x v="70"/>
    <x v="9"/>
    <n v="226"/>
    <n v="8"/>
    <n v="3"/>
    <n v="0"/>
    <n v="0"/>
    <n v="127"/>
    <n v="18"/>
    <n v="11"/>
    <n v="3"/>
    <n v="8"/>
    <n v="5"/>
    <n v="0"/>
    <n v="0"/>
    <n v="630"/>
    <n v="479"/>
    <n v="41"/>
    <n v="8"/>
    <n v="1"/>
    <n v="2095"/>
    <n v="919"/>
    <n v="223"/>
    <n v="208"/>
    <n v="30"/>
    <n v="1587"/>
    <n v="860"/>
    <n v="69"/>
    <n v="178"/>
    <n v="10"/>
    <n v="378"/>
    <n v="153"/>
    <n v="13"/>
    <n v="73"/>
    <n v="13"/>
    <n v="130"/>
    <n v="93"/>
    <n v="12"/>
    <n v="2"/>
    <n v="0"/>
    <n v="0"/>
    <n v="3"/>
    <n v="0"/>
    <n v="0"/>
    <n v="0"/>
    <n v="0"/>
    <n v="0"/>
    <n v="0"/>
    <n v="0"/>
    <n v="0"/>
    <n v="0"/>
    <n v="1"/>
    <n v="0"/>
    <n v="0"/>
    <n v="0"/>
    <n v="0"/>
    <n v="5"/>
    <n v="0"/>
    <n v="173"/>
    <n v="7"/>
    <n v="548"/>
    <n v="1505"/>
    <n v="1235"/>
    <n v="261"/>
    <n v="115"/>
    <n v="8602"/>
    <n v="2772"/>
    <n v="0"/>
    <n v="124"/>
    <n v="2338"/>
    <n v="424"/>
    <n v="5285"/>
  </r>
  <r>
    <x v="1"/>
    <x v="13"/>
    <x v="70"/>
    <x v="10"/>
    <n v="226"/>
    <n v="8"/>
    <n v="3"/>
    <n v="0"/>
    <n v="0"/>
    <n v="130"/>
    <n v="18"/>
    <n v="11"/>
    <n v="3"/>
    <n v="8"/>
    <n v="5"/>
    <n v="0"/>
    <n v="0"/>
    <n v="634"/>
    <n v="487"/>
    <n v="41"/>
    <n v="8"/>
    <n v="1"/>
    <n v="2092"/>
    <n v="931"/>
    <n v="223"/>
    <n v="204"/>
    <n v="30"/>
    <n v="1594"/>
    <n v="882"/>
    <n v="70"/>
    <n v="180"/>
    <n v="9"/>
    <n v="378"/>
    <n v="156"/>
    <n v="13"/>
    <n v="73"/>
    <n v="13"/>
    <n v="131"/>
    <n v="97"/>
    <n v="12"/>
    <n v="2"/>
    <n v="0"/>
    <n v="0"/>
    <n v="3"/>
    <n v="0"/>
    <n v="0"/>
    <n v="0"/>
    <n v="0"/>
    <n v="0"/>
    <n v="0"/>
    <n v="0"/>
    <n v="0"/>
    <n v="0"/>
    <n v="1"/>
    <n v="0"/>
    <n v="0"/>
    <n v="0"/>
    <n v="0"/>
    <n v="5"/>
    <n v="0"/>
    <n v="174"/>
    <n v="7"/>
    <n v="552"/>
    <n v="1508"/>
    <n v="1241"/>
    <n v="260"/>
    <n v="116"/>
    <n v="8610"/>
    <n v="2919"/>
    <n v="0"/>
    <n v="124"/>
    <n v="2329"/>
    <n v="426"/>
    <n v="5297"/>
  </r>
  <r>
    <x v="1"/>
    <x v="13"/>
    <x v="70"/>
    <x v="11"/>
    <n v="226"/>
    <n v="8"/>
    <n v="3"/>
    <n v="0"/>
    <n v="0"/>
    <n v="131"/>
    <n v="18"/>
    <n v="11"/>
    <n v="2"/>
    <n v="8"/>
    <n v="5"/>
    <n v="0"/>
    <n v="0"/>
    <n v="633"/>
    <n v="494"/>
    <n v="41"/>
    <n v="8"/>
    <n v="1"/>
    <n v="2092"/>
    <n v="965"/>
    <n v="223"/>
    <n v="202"/>
    <n v="30"/>
    <n v="1596"/>
    <n v="901"/>
    <n v="70"/>
    <n v="178"/>
    <n v="9"/>
    <n v="376"/>
    <n v="168"/>
    <n v="13"/>
    <n v="70"/>
    <n v="13"/>
    <n v="132"/>
    <n v="101"/>
    <n v="12"/>
    <n v="2"/>
    <n v="0"/>
    <n v="0"/>
    <n v="3"/>
    <n v="0"/>
    <n v="0"/>
    <n v="0"/>
    <n v="0"/>
    <n v="0"/>
    <n v="0"/>
    <n v="0"/>
    <n v="0"/>
    <n v="0"/>
    <n v="1"/>
    <n v="0"/>
    <n v="0"/>
    <n v="0"/>
    <n v="0"/>
    <n v="5"/>
    <n v="0"/>
    <n v="175"/>
    <n v="7"/>
    <n v="551"/>
    <n v="1508"/>
    <n v="1243"/>
    <n v="261"/>
    <n v="117"/>
    <n v="8635"/>
    <n v="3122"/>
    <n v="0"/>
    <n v="123"/>
    <n v="2313"/>
    <n v="432"/>
    <n v="5333"/>
  </r>
  <r>
    <x v="1"/>
    <x v="13"/>
    <x v="70"/>
    <x v="12"/>
    <n v="227"/>
    <n v="8"/>
    <n v="3"/>
    <n v="0"/>
    <n v="0"/>
    <n v="132"/>
    <n v="18"/>
    <n v="11"/>
    <n v="2"/>
    <n v="8"/>
    <n v="5"/>
    <n v="0"/>
    <n v="0"/>
    <n v="634"/>
    <n v="496"/>
    <n v="41"/>
    <n v="8"/>
    <n v="1"/>
    <n v="2097"/>
    <n v="992"/>
    <n v="222"/>
    <n v="203"/>
    <n v="28"/>
    <n v="1599"/>
    <n v="924"/>
    <n v="69"/>
    <n v="178"/>
    <n v="9"/>
    <n v="375"/>
    <n v="176"/>
    <n v="13"/>
    <n v="65"/>
    <n v="13"/>
    <n v="131"/>
    <n v="100"/>
    <n v="12"/>
    <n v="2"/>
    <n v="0"/>
    <n v="0"/>
    <n v="3"/>
    <n v="0"/>
    <n v="0"/>
    <n v="0"/>
    <n v="0"/>
    <n v="0"/>
    <n v="0"/>
    <n v="0"/>
    <n v="0"/>
    <n v="0"/>
    <n v="1"/>
    <n v="0"/>
    <n v="0"/>
    <n v="0"/>
    <n v="0"/>
    <n v="5"/>
    <n v="0"/>
    <n v="176"/>
    <n v="7"/>
    <n v="552"/>
    <n v="1512"/>
    <n v="1246"/>
    <n v="263"/>
    <n v="116"/>
    <n v="8652"/>
    <n v="3277"/>
    <n v="0"/>
    <n v="122"/>
    <n v="2294"/>
    <n v="437"/>
    <n v="5361"/>
  </r>
  <r>
    <x v="1"/>
    <x v="13"/>
    <x v="70"/>
    <x v="13"/>
    <n v="225"/>
    <n v="8"/>
    <n v="3"/>
    <n v="0"/>
    <n v="0"/>
    <n v="131"/>
    <n v="18"/>
    <n v="11"/>
    <n v="2"/>
    <n v="8"/>
    <n v="5"/>
    <n v="0"/>
    <n v="0"/>
    <n v="633"/>
    <n v="496"/>
    <n v="41"/>
    <n v="8"/>
    <n v="1"/>
    <n v="2103"/>
    <n v="1009"/>
    <n v="222"/>
    <n v="203"/>
    <n v="26"/>
    <n v="1603"/>
    <n v="930"/>
    <n v="69"/>
    <n v="178"/>
    <n v="10"/>
    <n v="379"/>
    <n v="180"/>
    <n v="13"/>
    <n v="64"/>
    <n v="14"/>
    <n v="131"/>
    <n v="100"/>
    <n v="12"/>
    <n v="2"/>
    <n v="0"/>
    <n v="0"/>
    <n v="3"/>
    <n v="0"/>
    <n v="0"/>
    <n v="0"/>
    <n v="0"/>
    <n v="0"/>
    <n v="0"/>
    <n v="0"/>
    <n v="0"/>
    <n v="0"/>
    <n v="1"/>
    <n v="0"/>
    <n v="0"/>
    <n v="0"/>
    <n v="0"/>
    <n v="5"/>
    <n v="0"/>
    <n v="174"/>
    <n v="7"/>
    <n v="552"/>
    <n v="1520"/>
    <n v="1251"/>
    <n v="266"/>
    <n v="116"/>
    <n v="8669"/>
    <n v="3352"/>
    <n v="0"/>
    <n v="122"/>
    <n v="2288"/>
    <n v="437"/>
    <n v="5387"/>
  </r>
  <r>
    <x v="1"/>
    <x v="13"/>
    <x v="70"/>
    <x v="14"/>
    <n v="227"/>
    <n v="8"/>
    <n v="3"/>
    <n v="0"/>
    <n v="0"/>
    <n v="134"/>
    <n v="18"/>
    <n v="11"/>
    <n v="2"/>
    <n v="8"/>
    <n v="5"/>
    <n v="0"/>
    <n v="0"/>
    <n v="633"/>
    <n v="499"/>
    <n v="41"/>
    <n v="8"/>
    <n v="1"/>
    <n v="2106"/>
    <n v="1044"/>
    <n v="220"/>
    <n v="198"/>
    <n v="27"/>
    <n v="1601"/>
    <n v="942"/>
    <n v="69"/>
    <n v="178"/>
    <n v="9"/>
    <n v="377"/>
    <n v="185"/>
    <n v="13"/>
    <n v="63"/>
    <n v="14"/>
    <n v="131"/>
    <n v="101"/>
    <n v="12"/>
    <n v="2"/>
    <n v="0"/>
    <n v="0"/>
    <n v="3"/>
    <n v="0"/>
    <n v="0"/>
    <n v="0"/>
    <n v="0"/>
    <n v="0"/>
    <n v="0"/>
    <n v="0"/>
    <n v="0"/>
    <n v="0"/>
    <n v="1"/>
    <n v="0"/>
    <n v="0"/>
    <n v="0"/>
    <n v="0"/>
    <n v="5"/>
    <n v="0"/>
    <n v="175"/>
    <n v="7"/>
    <n v="552"/>
    <n v="1527"/>
    <n v="1251"/>
    <n v="264"/>
    <n v="116"/>
    <n v="8697"/>
    <n v="3471"/>
    <n v="0"/>
    <n v="123"/>
    <n v="2278"/>
    <n v="443"/>
    <n v="5419"/>
  </r>
  <r>
    <x v="1"/>
    <x v="13"/>
    <x v="70"/>
    <x v="15"/>
    <n v="227"/>
    <n v="8"/>
    <n v="3"/>
    <n v="0"/>
    <n v="0"/>
    <n v="134"/>
    <n v="18"/>
    <n v="11"/>
    <n v="2"/>
    <n v="8"/>
    <n v="5"/>
    <n v="0"/>
    <n v="0"/>
    <n v="633"/>
    <n v="501"/>
    <n v="40"/>
    <n v="8"/>
    <n v="1"/>
    <n v="2092"/>
    <n v="1051"/>
    <n v="215"/>
    <n v="196"/>
    <n v="27"/>
    <n v="1600"/>
    <n v="948"/>
    <n v="68"/>
    <n v="178"/>
    <n v="11"/>
    <n v="376"/>
    <n v="186"/>
    <n v="13"/>
    <n v="63"/>
    <n v="15"/>
    <n v="130"/>
    <n v="103"/>
    <n v="12"/>
    <n v="2"/>
    <n v="0"/>
    <n v="0"/>
    <n v="3"/>
    <n v="0"/>
    <n v="0"/>
    <n v="0"/>
    <n v="0"/>
    <n v="0"/>
    <n v="0"/>
    <n v="0"/>
    <n v="0"/>
    <n v="0"/>
    <n v="1"/>
    <n v="0"/>
    <n v="0"/>
    <n v="0"/>
    <n v="0"/>
    <n v="5"/>
    <n v="0"/>
    <n v="175"/>
    <n v="7"/>
    <n v="553"/>
    <n v="1520"/>
    <n v="1253"/>
    <n v="263"/>
    <n v="115"/>
    <n v="8623"/>
    <n v="3483"/>
    <n v="0"/>
    <n v="123"/>
    <n v="2258"/>
    <n v="438"/>
    <n v="5373"/>
  </r>
  <r>
    <x v="1"/>
    <x v="13"/>
    <x v="70"/>
    <x v="16"/>
    <n v="227"/>
    <n v="8"/>
    <n v="3"/>
    <n v="0"/>
    <n v="0"/>
    <n v="135"/>
    <n v="18"/>
    <n v="11"/>
    <n v="2"/>
    <n v="8"/>
    <n v="5"/>
    <n v="0"/>
    <n v="0"/>
    <n v="635"/>
    <n v="504"/>
    <n v="40"/>
    <n v="8"/>
    <n v="2"/>
    <n v="2094"/>
    <n v="1076"/>
    <n v="215"/>
    <n v="195"/>
    <n v="26"/>
    <n v="1595"/>
    <n v="947"/>
    <n v="67"/>
    <n v="177"/>
    <n v="11"/>
    <n v="377"/>
    <n v="189"/>
    <n v="13"/>
    <n v="63"/>
    <n v="16"/>
    <n v="130"/>
    <n v="104"/>
    <n v="12"/>
    <n v="2"/>
    <n v="0"/>
    <n v="0"/>
    <n v="3"/>
    <n v="0"/>
    <n v="0"/>
    <n v="0"/>
    <n v="0"/>
    <n v="0"/>
    <n v="0"/>
    <n v="0"/>
    <n v="0"/>
    <n v="0"/>
    <n v="1"/>
    <n v="0"/>
    <n v="0"/>
    <n v="0"/>
    <n v="0"/>
    <n v="5"/>
    <n v="0"/>
    <n v="175"/>
    <n v="7"/>
    <n v="554"/>
    <n v="1527"/>
    <n v="1252"/>
    <n v="263"/>
    <n v="115"/>
    <n v="8634"/>
    <n v="3535"/>
    <n v="0"/>
    <n v="122"/>
    <n v="2253"/>
    <n v="445"/>
    <n v="5391"/>
  </r>
  <r>
    <x v="1"/>
    <x v="13"/>
    <x v="71"/>
    <x v="0"/>
    <n v="132"/>
    <n v="8"/>
    <n v="1"/>
    <n v="0"/>
    <n v="0"/>
    <n v="37"/>
    <n v="15"/>
    <n v="9"/>
    <n v="5"/>
    <n v="1"/>
    <n v="0"/>
    <n v="0"/>
    <n v="0"/>
    <n v="359"/>
    <n v="0"/>
    <n v="103"/>
    <n v="20"/>
    <n v="3"/>
    <n v="1278"/>
    <n v="0"/>
    <n v="38"/>
    <n v="155"/>
    <n v="66"/>
    <n v="798"/>
    <n v="20"/>
    <n v="77"/>
    <n v="138"/>
    <n v="24"/>
    <n v="85"/>
    <n v="0"/>
    <n v="0"/>
    <n v="20"/>
    <n v="9"/>
    <n v="90"/>
    <n v="0"/>
    <n v="7"/>
    <n v="4"/>
    <n v="0"/>
    <n v="0"/>
    <n v="2"/>
    <n v="0"/>
    <n v="0"/>
    <n v="0"/>
    <n v="0"/>
    <n v="0"/>
    <n v="0"/>
    <n v="0"/>
    <n v="0"/>
    <n v="0"/>
    <n v="44"/>
    <n v="157"/>
    <n v="0"/>
    <n v="6"/>
    <n v="11"/>
    <m/>
    <m/>
    <m/>
    <m/>
    <m/>
    <m/>
    <m/>
    <m/>
    <m/>
    <m/>
    <m/>
    <m/>
    <m/>
    <m/>
    <m/>
    <m/>
  </r>
  <r>
    <x v="1"/>
    <x v="13"/>
    <x v="71"/>
    <x v="1"/>
    <n v="132"/>
    <n v="8"/>
    <n v="1"/>
    <n v="0"/>
    <n v="0"/>
    <n v="39"/>
    <n v="15"/>
    <n v="9"/>
    <n v="5"/>
    <n v="1"/>
    <n v="0"/>
    <n v="0"/>
    <n v="0"/>
    <n v="360"/>
    <n v="0"/>
    <n v="142"/>
    <n v="20"/>
    <n v="2"/>
    <n v="1284"/>
    <n v="0"/>
    <n v="74"/>
    <n v="154"/>
    <n v="68"/>
    <n v="804"/>
    <n v="34"/>
    <n v="76"/>
    <n v="138"/>
    <n v="27"/>
    <n v="89"/>
    <n v="0"/>
    <n v="0"/>
    <n v="21"/>
    <n v="10"/>
    <n v="91"/>
    <n v="0"/>
    <n v="9"/>
    <n v="4"/>
    <n v="0"/>
    <n v="0"/>
    <n v="2"/>
    <n v="0"/>
    <n v="0"/>
    <n v="0"/>
    <n v="0"/>
    <n v="0"/>
    <n v="0"/>
    <n v="0"/>
    <n v="0"/>
    <n v="0"/>
    <n v="44"/>
    <n v="157"/>
    <n v="0"/>
    <n v="5"/>
    <n v="11"/>
    <m/>
    <m/>
    <m/>
    <m/>
    <m/>
    <m/>
    <m/>
    <m/>
    <m/>
    <m/>
    <m/>
    <m/>
    <m/>
    <m/>
    <m/>
    <m/>
  </r>
  <r>
    <x v="1"/>
    <x v="13"/>
    <x v="71"/>
    <x v="2"/>
    <n v="132"/>
    <n v="8"/>
    <n v="1"/>
    <n v="0"/>
    <n v="0"/>
    <n v="40"/>
    <n v="14"/>
    <n v="8"/>
    <n v="5"/>
    <n v="1"/>
    <n v="0"/>
    <n v="0"/>
    <n v="0"/>
    <n v="360"/>
    <n v="173"/>
    <n v="44"/>
    <n v="19"/>
    <n v="2"/>
    <n v="1287"/>
    <n v="125"/>
    <n v="158"/>
    <n v="153"/>
    <n v="68"/>
    <n v="807"/>
    <n v="54"/>
    <n v="77"/>
    <n v="136"/>
    <n v="27"/>
    <n v="89"/>
    <n v="1"/>
    <n v="4"/>
    <n v="21"/>
    <n v="10"/>
    <n v="91"/>
    <n v="10"/>
    <n v="11"/>
    <n v="4"/>
    <n v="0"/>
    <n v="0"/>
    <n v="2"/>
    <n v="0"/>
    <n v="0"/>
    <n v="0"/>
    <n v="0"/>
    <n v="0"/>
    <n v="0"/>
    <n v="0"/>
    <n v="0"/>
    <n v="0"/>
    <n v="0"/>
    <n v="0"/>
    <n v="0"/>
    <n v="0"/>
    <n v="0"/>
    <n v="5"/>
    <n v="0"/>
    <n v="97"/>
    <n v="0"/>
    <n v="289"/>
    <n v="851"/>
    <n v="541"/>
    <n v="46"/>
    <n v="71"/>
    <m/>
    <m/>
    <m/>
    <m/>
    <m/>
    <m/>
    <m/>
  </r>
  <r>
    <x v="1"/>
    <x v="13"/>
    <x v="71"/>
    <x v="3"/>
    <n v="132"/>
    <n v="8"/>
    <n v="1"/>
    <n v="0"/>
    <n v="0"/>
    <n v="40"/>
    <n v="14"/>
    <n v="8"/>
    <n v="5"/>
    <n v="1"/>
    <n v="0"/>
    <n v="0"/>
    <n v="0"/>
    <n v="361"/>
    <n v="185"/>
    <n v="44"/>
    <n v="19"/>
    <n v="2"/>
    <n v="1294"/>
    <n v="150"/>
    <n v="156"/>
    <n v="157"/>
    <n v="66"/>
    <n v="809"/>
    <n v="67"/>
    <n v="75"/>
    <n v="135"/>
    <n v="30"/>
    <n v="91"/>
    <n v="1"/>
    <n v="4"/>
    <n v="21"/>
    <n v="11"/>
    <n v="89"/>
    <n v="12"/>
    <n v="11"/>
    <n v="4"/>
    <n v="0"/>
    <n v="0"/>
    <n v="2"/>
    <n v="0"/>
    <n v="0"/>
    <n v="0"/>
    <n v="0"/>
    <n v="0"/>
    <n v="0"/>
    <n v="0"/>
    <n v="0"/>
    <n v="0"/>
    <n v="0"/>
    <n v="0"/>
    <n v="0"/>
    <n v="0"/>
    <n v="0"/>
    <n v="5"/>
    <n v="0"/>
    <n v="97"/>
    <n v="0"/>
    <n v="290"/>
    <n v="856"/>
    <n v="543"/>
    <n v="47"/>
    <n v="69"/>
    <m/>
    <m/>
    <m/>
    <m/>
    <m/>
    <m/>
    <m/>
  </r>
  <r>
    <x v="1"/>
    <x v="13"/>
    <x v="71"/>
    <x v="4"/>
    <n v="132"/>
    <n v="8"/>
    <n v="1"/>
    <n v="0"/>
    <n v="0"/>
    <n v="41"/>
    <n v="14"/>
    <n v="8"/>
    <n v="5"/>
    <n v="1"/>
    <n v="0"/>
    <n v="0"/>
    <n v="0"/>
    <n v="363"/>
    <n v="194"/>
    <n v="44"/>
    <n v="18"/>
    <n v="4"/>
    <n v="1292"/>
    <n v="185"/>
    <n v="157"/>
    <n v="156"/>
    <n v="63"/>
    <n v="810"/>
    <n v="82"/>
    <n v="75"/>
    <n v="134"/>
    <n v="31"/>
    <n v="92"/>
    <n v="2"/>
    <n v="4"/>
    <n v="22"/>
    <n v="11"/>
    <n v="89"/>
    <n v="14"/>
    <n v="11"/>
    <n v="4"/>
    <n v="0"/>
    <n v="0"/>
    <n v="2"/>
    <n v="0"/>
    <n v="0"/>
    <n v="0"/>
    <n v="0"/>
    <n v="0"/>
    <n v="0"/>
    <n v="0"/>
    <n v="0"/>
    <n v="0"/>
    <n v="0"/>
    <n v="0"/>
    <n v="0"/>
    <n v="0"/>
    <n v="0"/>
    <n v="5"/>
    <n v="0"/>
    <n v="97"/>
    <n v="0"/>
    <n v="290"/>
    <n v="857"/>
    <n v="545"/>
    <n v="47"/>
    <n v="69"/>
    <m/>
    <m/>
    <m/>
    <m/>
    <m/>
    <m/>
    <m/>
  </r>
  <r>
    <x v="1"/>
    <x v="13"/>
    <x v="71"/>
    <x v="5"/>
    <n v="132"/>
    <n v="8"/>
    <n v="1"/>
    <n v="0"/>
    <n v="0"/>
    <n v="46"/>
    <n v="13"/>
    <n v="8"/>
    <n v="5"/>
    <n v="1"/>
    <n v="0"/>
    <n v="0"/>
    <n v="0"/>
    <n v="360"/>
    <n v="201"/>
    <n v="44"/>
    <n v="18"/>
    <n v="4"/>
    <n v="1284"/>
    <n v="279"/>
    <n v="155"/>
    <n v="154"/>
    <n v="61"/>
    <n v="808"/>
    <n v="119"/>
    <n v="75"/>
    <n v="134"/>
    <n v="30"/>
    <n v="91"/>
    <n v="7"/>
    <n v="4"/>
    <n v="23"/>
    <n v="11"/>
    <n v="89"/>
    <n v="21"/>
    <n v="11"/>
    <n v="4"/>
    <n v="0"/>
    <n v="0"/>
    <n v="2"/>
    <n v="0"/>
    <n v="0"/>
    <n v="0"/>
    <n v="0"/>
    <n v="0"/>
    <n v="0"/>
    <n v="0"/>
    <n v="0"/>
    <n v="0"/>
    <n v="0"/>
    <n v="0"/>
    <n v="0"/>
    <n v="0"/>
    <n v="0"/>
    <n v="5"/>
    <n v="0"/>
    <n v="98"/>
    <n v="0"/>
    <n v="287"/>
    <n v="858"/>
    <n v="545"/>
    <n v="45"/>
    <n v="69"/>
    <m/>
    <m/>
    <m/>
    <m/>
    <m/>
    <m/>
    <m/>
  </r>
  <r>
    <x v="1"/>
    <x v="13"/>
    <x v="71"/>
    <x v="6"/>
    <n v="133"/>
    <n v="8"/>
    <n v="1"/>
    <n v="0"/>
    <n v="0"/>
    <n v="51"/>
    <n v="13"/>
    <n v="8"/>
    <n v="5"/>
    <n v="1"/>
    <n v="0"/>
    <n v="0"/>
    <n v="0"/>
    <n v="360"/>
    <n v="211"/>
    <n v="45"/>
    <n v="18"/>
    <n v="3"/>
    <n v="1292"/>
    <n v="345"/>
    <n v="154"/>
    <n v="155"/>
    <n v="63"/>
    <n v="809"/>
    <n v="170"/>
    <n v="75"/>
    <n v="134"/>
    <n v="31"/>
    <n v="92"/>
    <n v="7"/>
    <n v="4"/>
    <n v="23"/>
    <n v="11"/>
    <n v="89"/>
    <n v="23"/>
    <n v="11"/>
    <n v="4"/>
    <n v="0"/>
    <n v="0"/>
    <n v="2"/>
    <n v="0"/>
    <n v="0"/>
    <n v="0"/>
    <n v="0"/>
    <n v="0"/>
    <n v="0"/>
    <n v="0"/>
    <n v="0"/>
    <n v="0"/>
    <n v="0"/>
    <n v="0"/>
    <n v="0"/>
    <n v="0"/>
    <n v="0"/>
    <n v="5"/>
    <n v="0"/>
    <n v="99"/>
    <n v="0"/>
    <n v="287"/>
    <n v="864"/>
    <n v="545"/>
    <n v="48"/>
    <n v="69"/>
    <m/>
    <m/>
    <m/>
    <m/>
    <m/>
    <m/>
    <m/>
  </r>
  <r>
    <x v="1"/>
    <x v="13"/>
    <x v="71"/>
    <x v="7"/>
    <n v="133"/>
    <n v="8"/>
    <n v="1"/>
    <n v="0"/>
    <n v="0"/>
    <n v="53"/>
    <n v="13"/>
    <n v="8"/>
    <n v="5"/>
    <n v="1"/>
    <n v="0"/>
    <n v="0"/>
    <n v="0"/>
    <n v="362"/>
    <n v="222"/>
    <n v="45"/>
    <n v="18"/>
    <n v="4"/>
    <n v="1290"/>
    <n v="389"/>
    <n v="152"/>
    <n v="155"/>
    <n v="63"/>
    <n v="812"/>
    <n v="226"/>
    <n v="75"/>
    <n v="133"/>
    <n v="33"/>
    <n v="92"/>
    <n v="11"/>
    <n v="4"/>
    <n v="22"/>
    <n v="11"/>
    <n v="88"/>
    <n v="24"/>
    <n v="10"/>
    <n v="4"/>
    <n v="0"/>
    <n v="0"/>
    <n v="2"/>
    <n v="0"/>
    <n v="0"/>
    <n v="0"/>
    <n v="0"/>
    <n v="0"/>
    <n v="0"/>
    <n v="0"/>
    <n v="0"/>
    <n v="0"/>
    <n v="0"/>
    <n v="0"/>
    <n v="0"/>
    <n v="0"/>
    <n v="0"/>
    <n v="5"/>
    <n v="0"/>
    <n v="99"/>
    <n v="0"/>
    <n v="288"/>
    <n v="865"/>
    <n v="548"/>
    <n v="48"/>
    <n v="69"/>
    <m/>
    <m/>
    <m/>
    <m/>
    <m/>
    <m/>
    <m/>
  </r>
  <r>
    <x v="1"/>
    <x v="13"/>
    <x v="71"/>
    <x v="8"/>
    <n v="133"/>
    <n v="8"/>
    <n v="5"/>
    <n v="0"/>
    <n v="0"/>
    <n v="63"/>
    <n v="15"/>
    <n v="9"/>
    <n v="2"/>
    <n v="1"/>
    <n v="0"/>
    <n v="0"/>
    <n v="0"/>
    <n v="361"/>
    <n v="231"/>
    <n v="46"/>
    <n v="17"/>
    <n v="3"/>
    <n v="1291"/>
    <n v="445"/>
    <n v="162"/>
    <n v="164"/>
    <n v="43"/>
    <n v="814"/>
    <n v="272"/>
    <n v="74"/>
    <n v="141"/>
    <n v="20"/>
    <n v="92"/>
    <n v="21"/>
    <n v="4"/>
    <n v="23"/>
    <n v="10"/>
    <n v="89"/>
    <n v="53"/>
    <n v="12"/>
    <n v="2"/>
    <n v="1"/>
    <n v="0"/>
    <n v="2"/>
    <n v="0"/>
    <n v="0"/>
    <n v="0"/>
    <n v="0"/>
    <n v="0"/>
    <n v="0"/>
    <n v="0"/>
    <n v="0"/>
    <n v="0"/>
    <n v="0"/>
    <n v="0"/>
    <n v="0"/>
    <n v="0"/>
    <n v="0"/>
    <n v="5"/>
    <n v="0"/>
    <n v="99"/>
    <n v="1"/>
    <n v="288"/>
    <n v="870"/>
    <n v="550"/>
    <n v="49"/>
    <n v="71"/>
    <n v="4241"/>
    <n v="720"/>
    <n v="0"/>
    <n v="120"/>
    <n v="873"/>
    <n v="764"/>
    <n v="2254"/>
  </r>
  <r>
    <x v="1"/>
    <x v="13"/>
    <x v="71"/>
    <x v="9"/>
    <n v="132"/>
    <n v="8"/>
    <n v="5"/>
    <n v="0"/>
    <n v="0"/>
    <n v="66"/>
    <n v="15"/>
    <n v="9"/>
    <n v="2"/>
    <n v="1"/>
    <n v="0"/>
    <n v="0"/>
    <n v="0"/>
    <n v="361"/>
    <n v="238"/>
    <n v="46"/>
    <n v="17"/>
    <n v="3"/>
    <n v="1288"/>
    <n v="507"/>
    <n v="170"/>
    <n v="164"/>
    <n v="34"/>
    <n v="814"/>
    <n v="320"/>
    <n v="75"/>
    <n v="142"/>
    <n v="15"/>
    <n v="93"/>
    <n v="24"/>
    <n v="4"/>
    <n v="25"/>
    <n v="9"/>
    <n v="87"/>
    <n v="57"/>
    <n v="11"/>
    <n v="2"/>
    <n v="0"/>
    <n v="0"/>
    <n v="2"/>
    <n v="0"/>
    <n v="0"/>
    <n v="0"/>
    <n v="0"/>
    <n v="0"/>
    <n v="0"/>
    <n v="0"/>
    <n v="0"/>
    <n v="0"/>
    <n v="0"/>
    <n v="0"/>
    <n v="0"/>
    <n v="0"/>
    <n v="0"/>
    <n v="5"/>
    <n v="0"/>
    <n v="98"/>
    <n v="1"/>
    <n v="288"/>
    <n v="868"/>
    <n v="554"/>
    <n v="49"/>
    <n v="72"/>
    <n v="4234"/>
    <n v="996"/>
    <n v="0"/>
    <n v="126"/>
    <n v="860"/>
    <n v="747"/>
    <n v="2277"/>
  </r>
  <r>
    <x v="1"/>
    <x v="13"/>
    <x v="71"/>
    <x v="10"/>
    <n v="132"/>
    <n v="8"/>
    <n v="5"/>
    <n v="0"/>
    <n v="0"/>
    <n v="66"/>
    <n v="15"/>
    <n v="9"/>
    <n v="2"/>
    <n v="1"/>
    <n v="0"/>
    <n v="0"/>
    <n v="0"/>
    <n v="361"/>
    <n v="239"/>
    <n v="46"/>
    <n v="17"/>
    <n v="3"/>
    <n v="1289"/>
    <n v="525"/>
    <n v="170"/>
    <n v="165"/>
    <n v="35"/>
    <n v="815"/>
    <n v="332"/>
    <n v="75"/>
    <n v="142"/>
    <n v="15"/>
    <n v="93"/>
    <n v="26"/>
    <n v="4"/>
    <n v="25"/>
    <n v="9"/>
    <n v="87"/>
    <n v="59"/>
    <n v="11"/>
    <n v="2"/>
    <n v="0"/>
    <n v="0"/>
    <n v="2"/>
    <n v="0"/>
    <n v="0"/>
    <n v="0"/>
    <n v="0"/>
    <n v="0"/>
    <n v="0"/>
    <n v="0"/>
    <n v="0"/>
    <n v="0"/>
    <n v="0"/>
    <n v="0"/>
    <n v="0"/>
    <n v="0"/>
    <n v="0"/>
    <n v="5"/>
    <n v="0"/>
    <n v="98"/>
    <n v="1"/>
    <n v="290"/>
    <n v="871"/>
    <n v="555"/>
    <n v="49"/>
    <n v="72"/>
    <n v="4241"/>
    <n v="1059"/>
    <n v="0"/>
    <n v="126"/>
    <n v="857"/>
    <n v="749"/>
    <n v="2279"/>
  </r>
  <r>
    <x v="1"/>
    <x v="13"/>
    <x v="71"/>
    <x v="11"/>
    <n v="131"/>
    <n v="8"/>
    <n v="5"/>
    <n v="0"/>
    <n v="0"/>
    <n v="67"/>
    <n v="16"/>
    <n v="8"/>
    <n v="1"/>
    <n v="1"/>
    <n v="0"/>
    <n v="0"/>
    <n v="0"/>
    <n v="362"/>
    <n v="243"/>
    <n v="46"/>
    <n v="17"/>
    <n v="3"/>
    <n v="1295"/>
    <n v="545"/>
    <n v="170"/>
    <n v="165"/>
    <n v="30"/>
    <n v="813"/>
    <n v="342"/>
    <n v="76"/>
    <n v="141"/>
    <n v="11"/>
    <n v="95"/>
    <n v="28"/>
    <n v="4"/>
    <n v="26"/>
    <n v="9"/>
    <n v="86"/>
    <n v="59"/>
    <n v="11"/>
    <n v="2"/>
    <n v="0"/>
    <n v="0"/>
    <n v="2"/>
    <n v="0"/>
    <n v="0"/>
    <n v="0"/>
    <n v="0"/>
    <n v="0"/>
    <n v="0"/>
    <n v="0"/>
    <n v="0"/>
    <n v="0"/>
    <n v="0"/>
    <n v="0"/>
    <n v="0"/>
    <n v="0"/>
    <n v="0"/>
    <n v="5"/>
    <n v="0"/>
    <n v="100"/>
    <n v="1"/>
    <n v="292"/>
    <n v="880"/>
    <n v="556"/>
    <n v="50"/>
    <n v="71"/>
    <n v="4248"/>
    <n v="1136"/>
    <n v="0"/>
    <n v="129"/>
    <n v="852"/>
    <n v="735"/>
    <n v="2298"/>
  </r>
  <r>
    <x v="1"/>
    <x v="13"/>
    <x v="71"/>
    <x v="12"/>
    <n v="131"/>
    <n v="8"/>
    <n v="5"/>
    <n v="0"/>
    <n v="0"/>
    <n v="69"/>
    <n v="16"/>
    <n v="8"/>
    <n v="1"/>
    <n v="1"/>
    <n v="0"/>
    <n v="0"/>
    <n v="0"/>
    <n v="361"/>
    <n v="251"/>
    <n v="45"/>
    <n v="17"/>
    <n v="3"/>
    <n v="1299"/>
    <n v="563"/>
    <n v="170"/>
    <n v="165"/>
    <n v="28"/>
    <n v="814"/>
    <n v="357"/>
    <n v="76"/>
    <n v="141"/>
    <n v="13"/>
    <n v="96"/>
    <n v="29"/>
    <n v="4"/>
    <n v="26"/>
    <n v="9"/>
    <n v="87"/>
    <n v="59"/>
    <n v="12"/>
    <n v="2"/>
    <n v="0"/>
    <n v="0"/>
    <n v="2"/>
    <n v="0"/>
    <n v="0"/>
    <n v="0"/>
    <n v="0"/>
    <n v="0"/>
    <n v="0"/>
    <n v="0"/>
    <n v="0"/>
    <n v="0"/>
    <n v="0"/>
    <n v="0"/>
    <n v="0"/>
    <n v="0"/>
    <n v="0"/>
    <n v="5"/>
    <n v="0"/>
    <n v="100"/>
    <n v="1"/>
    <n v="292"/>
    <n v="884"/>
    <n v="556"/>
    <n v="51"/>
    <n v="71"/>
    <n v="4265"/>
    <n v="1212"/>
    <n v="0"/>
    <n v="130"/>
    <n v="846"/>
    <n v="748"/>
    <n v="2310"/>
  </r>
  <r>
    <x v="1"/>
    <x v="13"/>
    <x v="71"/>
    <x v="13"/>
    <n v="131"/>
    <n v="8"/>
    <n v="5"/>
    <n v="0"/>
    <n v="0"/>
    <n v="69"/>
    <n v="16"/>
    <n v="8"/>
    <n v="1"/>
    <n v="1"/>
    <n v="0"/>
    <n v="0"/>
    <n v="0"/>
    <n v="364"/>
    <n v="252"/>
    <n v="45"/>
    <n v="17"/>
    <n v="4"/>
    <n v="1302"/>
    <n v="567"/>
    <n v="174"/>
    <n v="161"/>
    <n v="29"/>
    <n v="815"/>
    <n v="362"/>
    <n v="79"/>
    <n v="138"/>
    <n v="12"/>
    <n v="97"/>
    <n v="29"/>
    <n v="4"/>
    <n v="25"/>
    <n v="10"/>
    <n v="86"/>
    <n v="59"/>
    <n v="11"/>
    <n v="2"/>
    <n v="0"/>
    <n v="0"/>
    <n v="2"/>
    <n v="0"/>
    <n v="0"/>
    <n v="0"/>
    <n v="0"/>
    <n v="0"/>
    <n v="0"/>
    <n v="0"/>
    <n v="0"/>
    <n v="0"/>
    <n v="0"/>
    <n v="0"/>
    <n v="0"/>
    <n v="0"/>
    <n v="0"/>
    <n v="5"/>
    <n v="0"/>
    <n v="100"/>
    <n v="1"/>
    <n v="293"/>
    <n v="885"/>
    <n v="560"/>
    <n v="51"/>
    <n v="71"/>
    <n v="4279"/>
    <n v="1256"/>
    <n v="0"/>
    <n v="133"/>
    <n v="842"/>
    <n v="739"/>
    <n v="2331"/>
  </r>
  <r>
    <x v="1"/>
    <x v="13"/>
    <x v="71"/>
    <x v="14"/>
    <n v="132"/>
    <n v="8"/>
    <n v="5"/>
    <n v="0"/>
    <n v="0"/>
    <n v="73"/>
    <n v="16"/>
    <n v="8"/>
    <n v="1"/>
    <n v="1"/>
    <n v="0"/>
    <n v="0"/>
    <n v="0"/>
    <n v="365"/>
    <n v="254"/>
    <n v="45"/>
    <n v="17"/>
    <n v="4"/>
    <n v="1304"/>
    <n v="576"/>
    <n v="174"/>
    <n v="161"/>
    <n v="30"/>
    <n v="819"/>
    <n v="376"/>
    <n v="76"/>
    <n v="138"/>
    <n v="15"/>
    <n v="97"/>
    <n v="32"/>
    <n v="4"/>
    <n v="24"/>
    <n v="10"/>
    <n v="84"/>
    <n v="57"/>
    <n v="11"/>
    <n v="2"/>
    <n v="0"/>
    <n v="0"/>
    <n v="2"/>
    <n v="0"/>
    <n v="0"/>
    <n v="0"/>
    <n v="0"/>
    <n v="0"/>
    <n v="0"/>
    <n v="0"/>
    <n v="0"/>
    <n v="0"/>
    <n v="0"/>
    <n v="0"/>
    <n v="0"/>
    <n v="0"/>
    <n v="0"/>
    <n v="5"/>
    <n v="0"/>
    <n v="101"/>
    <n v="1"/>
    <n v="294"/>
    <n v="885"/>
    <n v="562"/>
    <n v="52"/>
    <n v="69"/>
    <n v="4301"/>
    <n v="1300"/>
    <n v="0"/>
    <n v="129"/>
    <n v="838"/>
    <n v="746"/>
    <n v="2346"/>
  </r>
  <r>
    <x v="1"/>
    <x v="13"/>
    <x v="71"/>
    <x v="15"/>
    <n v="132"/>
    <n v="8"/>
    <n v="5"/>
    <n v="0"/>
    <n v="0"/>
    <n v="74"/>
    <n v="16"/>
    <n v="8"/>
    <n v="1"/>
    <n v="1"/>
    <n v="0"/>
    <n v="0"/>
    <n v="0"/>
    <n v="365"/>
    <n v="255"/>
    <n v="46"/>
    <n v="17"/>
    <n v="3"/>
    <n v="1312"/>
    <n v="584"/>
    <n v="178"/>
    <n v="157"/>
    <n v="31"/>
    <n v="820"/>
    <n v="381"/>
    <n v="76"/>
    <n v="139"/>
    <n v="13"/>
    <n v="98"/>
    <n v="33"/>
    <n v="4"/>
    <n v="25"/>
    <n v="10"/>
    <n v="83"/>
    <n v="56"/>
    <n v="11"/>
    <n v="2"/>
    <n v="0"/>
    <n v="0"/>
    <n v="2"/>
    <n v="0"/>
    <n v="0"/>
    <n v="0"/>
    <n v="0"/>
    <n v="0"/>
    <n v="0"/>
    <n v="0"/>
    <n v="0"/>
    <n v="0"/>
    <n v="0"/>
    <n v="0"/>
    <n v="0"/>
    <n v="0"/>
    <n v="0"/>
    <n v="5"/>
    <n v="0"/>
    <n v="101"/>
    <n v="1"/>
    <n v="294"/>
    <n v="890"/>
    <n v="565"/>
    <n v="53"/>
    <n v="68"/>
    <n v="4319"/>
    <n v="1326"/>
    <n v="0"/>
    <n v="130"/>
    <n v="838"/>
    <n v="735"/>
    <n v="2383"/>
  </r>
  <r>
    <x v="1"/>
    <x v="13"/>
    <x v="71"/>
    <x v="16"/>
    <n v="131"/>
    <n v="8"/>
    <n v="5"/>
    <n v="0"/>
    <n v="0"/>
    <n v="74"/>
    <n v="16"/>
    <n v="8"/>
    <n v="1"/>
    <n v="1"/>
    <n v="0"/>
    <n v="0"/>
    <n v="0"/>
    <n v="365"/>
    <n v="256"/>
    <n v="46"/>
    <n v="17"/>
    <n v="3"/>
    <n v="1311"/>
    <n v="584"/>
    <n v="178"/>
    <n v="158"/>
    <n v="32"/>
    <n v="814"/>
    <n v="385"/>
    <n v="76"/>
    <n v="137"/>
    <n v="13"/>
    <n v="96"/>
    <n v="33"/>
    <n v="4"/>
    <n v="22"/>
    <n v="10"/>
    <n v="84"/>
    <n v="57"/>
    <n v="11"/>
    <n v="2"/>
    <n v="1"/>
    <n v="0"/>
    <n v="2"/>
    <n v="0"/>
    <n v="0"/>
    <n v="0"/>
    <n v="0"/>
    <n v="0"/>
    <n v="0"/>
    <n v="0"/>
    <n v="0"/>
    <n v="0"/>
    <n v="0"/>
    <n v="0"/>
    <n v="0"/>
    <n v="0"/>
    <n v="0"/>
    <n v="5"/>
    <n v="0"/>
    <n v="100"/>
    <n v="1"/>
    <n v="294"/>
    <n v="890"/>
    <n v="562"/>
    <n v="53"/>
    <n v="68"/>
    <n v="4280"/>
    <n v="1333"/>
    <n v="0"/>
    <n v="128"/>
    <n v="824"/>
    <n v="725"/>
    <n v="2373"/>
  </r>
  <r>
    <x v="1"/>
    <x v="13"/>
    <x v="72"/>
    <x v="0"/>
    <n v="75"/>
    <n v="0"/>
    <n v="0"/>
    <n v="2"/>
    <n v="0"/>
    <n v="21"/>
    <n v="1"/>
    <n v="14"/>
    <n v="3"/>
    <n v="5"/>
    <n v="0"/>
    <n v="0"/>
    <n v="0"/>
    <n v="91"/>
    <n v="0"/>
    <n v="24"/>
    <n v="7"/>
    <n v="2"/>
    <n v="723"/>
    <n v="0"/>
    <n v="28"/>
    <n v="151"/>
    <n v="32"/>
    <n v="442"/>
    <n v="10"/>
    <n v="4"/>
    <n v="99"/>
    <n v="7"/>
    <n v="186"/>
    <n v="0"/>
    <n v="3"/>
    <n v="30"/>
    <n v="14"/>
    <n v="19"/>
    <n v="0"/>
    <n v="0"/>
    <n v="2"/>
    <n v="3"/>
    <n v="0"/>
    <n v="0"/>
    <n v="0"/>
    <n v="0"/>
    <n v="0"/>
    <n v="0"/>
    <n v="0"/>
    <n v="0"/>
    <n v="0"/>
    <n v="0"/>
    <n v="0"/>
    <n v="2"/>
    <n v="15"/>
    <n v="0"/>
    <n v="2"/>
    <n v="1"/>
    <m/>
    <m/>
    <m/>
    <m/>
    <m/>
    <m/>
    <m/>
    <m/>
    <m/>
    <m/>
    <m/>
    <m/>
    <m/>
    <m/>
    <m/>
    <m/>
  </r>
  <r>
    <x v="1"/>
    <x v="13"/>
    <x v="72"/>
    <x v="1"/>
    <n v="75"/>
    <n v="0"/>
    <n v="0"/>
    <n v="2"/>
    <n v="0"/>
    <n v="24"/>
    <n v="1"/>
    <n v="12"/>
    <n v="3"/>
    <n v="5"/>
    <n v="0"/>
    <n v="0"/>
    <n v="0"/>
    <n v="92"/>
    <n v="0"/>
    <n v="31"/>
    <n v="7"/>
    <n v="2"/>
    <n v="729"/>
    <n v="0"/>
    <n v="47"/>
    <n v="151"/>
    <n v="33"/>
    <n v="441"/>
    <n v="14"/>
    <n v="4"/>
    <n v="99"/>
    <n v="7"/>
    <n v="185"/>
    <n v="0"/>
    <n v="3"/>
    <n v="29"/>
    <n v="13"/>
    <n v="19"/>
    <n v="0"/>
    <n v="1"/>
    <n v="2"/>
    <n v="3"/>
    <n v="0"/>
    <n v="0"/>
    <n v="0"/>
    <n v="0"/>
    <n v="0"/>
    <n v="0"/>
    <n v="0"/>
    <n v="0"/>
    <n v="0"/>
    <n v="0"/>
    <n v="0"/>
    <n v="2"/>
    <n v="15"/>
    <n v="0"/>
    <n v="2"/>
    <n v="1"/>
    <m/>
    <m/>
    <m/>
    <m/>
    <m/>
    <m/>
    <m/>
    <m/>
    <m/>
    <m/>
    <m/>
    <m/>
    <m/>
    <m/>
    <m/>
    <m/>
  </r>
  <r>
    <x v="1"/>
    <x v="13"/>
    <x v="72"/>
    <x v="2"/>
    <n v="76"/>
    <n v="0"/>
    <n v="0"/>
    <n v="2"/>
    <n v="0"/>
    <n v="29"/>
    <n v="1"/>
    <n v="12"/>
    <n v="3"/>
    <n v="5"/>
    <n v="0"/>
    <n v="0"/>
    <n v="0"/>
    <n v="93"/>
    <n v="38"/>
    <n v="2"/>
    <n v="7"/>
    <n v="3"/>
    <n v="724"/>
    <n v="97"/>
    <n v="14"/>
    <n v="150"/>
    <n v="32"/>
    <n v="441"/>
    <n v="25"/>
    <n v="4"/>
    <n v="99"/>
    <n v="7"/>
    <n v="182"/>
    <n v="3"/>
    <n v="2"/>
    <n v="26"/>
    <n v="11"/>
    <n v="19"/>
    <n v="1"/>
    <n v="1"/>
    <n v="2"/>
    <n v="3"/>
    <n v="0"/>
    <n v="0"/>
    <n v="0"/>
    <n v="0"/>
    <n v="0"/>
    <n v="0"/>
    <n v="0"/>
    <n v="0"/>
    <n v="0"/>
    <n v="0"/>
    <n v="0"/>
    <n v="0"/>
    <n v="0"/>
    <n v="0"/>
    <n v="0"/>
    <n v="0"/>
    <n v="0"/>
    <n v="2"/>
    <n v="54"/>
    <n v="5"/>
    <n v="77"/>
    <n v="498"/>
    <n v="309"/>
    <n v="129"/>
    <n v="8"/>
    <m/>
    <m/>
    <m/>
    <m/>
    <m/>
    <m/>
    <m/>
  </r>
  <r>
    <x v="1"/>
    <x v="13"/>
    <x v="72"/>
    <x v="3"/>
    <n v="76"/>
    <n v="0"/>
    <n v="0"/>
    <n v="2"/>
    <n v="0"/>
    <n v="32"/>
    <n v="1"/>
    <n v="12"/>
    <n v="3"/>
    <n v="5"/>
    <n v="0"/>
    <n v="0"/>
    <n v="0"/>
    <n v="94"/>
    <n v="45"/>
    <n v="2"/>
    <n v="7"/>
    <n v="4"/>
    <n v="730"/>
    <n v="113"/>
    <n v="13"/>
    <n v="151"/>
    <n v="31"/>
    <n v="449"/>
    <n v="29"/>
    <n v="4"/>
    <n v="99"/>
    <n v="10"/>
    <n v="181"/>
    <n v="5"/>
    <n v="2"/>
    <n v="25"/>
    <n v="10"/>
    <n v="19"/>
    <n v="1"/>
    <n v="1"/>
    <n v="2"/>
    <n v="3"/>
    <n v="0"/>
    <n v="0"/>
    <n v="0"/>
    <n v="0"/>
    <n v="0"/>
    <n v="0"/>
    <n v="0"/>
    <n v="0"/>
    <n v="0"/>
    <n v="0"/>
    <n v="0"/>
    <n v="0"/>
    <n v="0"/>
    <n v="0"/>
    <n v="0"/>
    <n v="0"/>
    <n v="0"/>
    <n v="2"/>
    <n v="54"/>
    <n v="5"/>
    <n v="77"/>
    <n v="502"/>
    <n v="314"/>
    <n v="130"/>
    <n v="8"/>
    <m/>
    <m/>
    <m/>
    <m/>
    <m/>
    <m/>
    <m/>
  </r>
  <r>
    <x v="1"/>
    <x v="13"/>
    <x v="72"/>
    <x v="4"/>
    <n v="76"/>
    <n v="0"/>
    <n v="0"/>
    <n v="2"/>
    <n v="0"/>
    <n v="34"/>
    <n v="1"/>
    <n v="12"/>
    <n v="3"/>
    <n v="5"/>
    <n v="0"/>
    <n v="0"/>
    <n v="0"/>
    <n v="94"/>
    <n v="46"/>
    <n v="2"/>
    <n v="7"/>
    <n v="4"/>
    <n v="728"/>
    <n v="135"/>
    <n v="13"/>
    <n v="150"/>
    <n v="30"/>
    <n v="452"/>
    <n v="42"/>
    <n v="4"/>
    <n v="98"/>
    <n v="13"/>
    <n v="186"/>
    <n v="10"/>
    <n v="2"/>
    <n v="25"/>
    <n v="11"/>
    <n v="19"/>
    <n v="1"/>
    <n v="1"/>
    <n v="2"/>
    <n v="3"/>
    <n v="0"/>
    <n v="0"/>
    <n v="0"/>
    <n v="0"/>
    <n v="0"/>
    <n v="0"/>
    <n v="0"/>
    <n v="0"/>
    <n v="0"/>
    <n v="0"/>
    <n v="0"/>
    <n v="0"/>
    <n v="0"/>
    <n v="0"/>
    <n v="0"/>
    <n v="0"/>
    <n v="0"/>
    <n v="2"/>
    <n v="54"/>
    <n v="5"/>
    <n v="77"/>
    <n v="503"/>
    <n v="318"/>
    <n v="133"/>
    <n v="8"/>
    <m/>
    <m/>
    <m/>
    <m/>
    <m/>
    <m/>
    <m/>
  </r>
  <r>
    <x v="1"/>
    <x v="13"/>
    <x v="72"/>
    <x v="5"/>
    <n v="76"/>
    <n v="0"/>
    <n v="0"/>
    <n v="2"/>
    <n v="0"/>
    <n v="35"/>
    <n v="1"/>
    <n v="12"/>
    <n v="3"/>
    <n v="5"/>
    <n v="0"/>
    <n v="0"/>
    <n v="0"/>
    <n v="94"/>
    <n v="50"/>
    <n v="2"/>
    <n v="6"/>
    <n v="4"/>
    <n v="724"/>
    <n v="157"/>
    <n v="13"/>
    <n v="146"/>
    <n v="30"/>
    <n v="454"/>
    <n v="62"/>
    <n v="4"/>
    <n v="98"/>
    <n v="12"/>
    <n v="187"/>
    <n v="15"/>
    <n v="2"/>
    <n v="24"/>
    <n v="12"/>
    <n v="19"/>
    <n v="1"/>
    <n v="1"/>
    <n v="2"/>
    <n v="3"/>
    <n v="0"/>
    <n v="0"/>
    <n v="0"/>
    <n v="0"/>
    <n v="0"/>
    <n v="0"/>
    <n v="0"/>
    <n v="0"/>
    <n v="0"/>
    <n v="0"/>
    <n v="0"/>
    <n v="0"/>
    <n v="0"/>
    <n v="0"/>
    <n v="0"/>
    <n v="0"/>
    <n v="0"/>
    <n v="2"/>
    <n v="54"/>
    <n v="5"/>
    <n v="77"/>
    <n v="500"/>
    <n v="321"/>
    <n v="134"/>
    <n v="8"/>
    <m/>
    <m/>
    <m/>
    <m/>
    <m/>
    <m/>
    <m/>
  </r>
  <r>
    <x v="1"/>
    <x v="13"/>
    <x v="72"/>
    <x v="6"/>
    <n v="76"/>
    <n v="0"/>
    <n v="0"/>
    <n v="2"/>
    <n v="0"/>
    <n v="35"/>
    <n v="1"/>
    <n v="12"/>
    <n v="3"/>
    <n v="5"/>
    <n v="0"/>
    <n v="0"/>
    <n v="0"/>
    <n v="94"/>
    <n v="55"/>
    <n v="2"/>
    <n v="6"/>
    <n v="3"/>
    <n v="731"/>
    <n v="200"/>
    <n v="13"/>
    <n v="146"/>
    <n v="31"/>
    <n v="449"/>
    <n v="95"/>
    <n v="4"/>
    <n v="98"/>
    <n v="11"/>
    <n v="190"/>
    <n v="21"/>
    <n v="2"/>
    <n v="24"/>
    <n v="13"/>
    <n v="19"/>
    <n v="1"/>
    <n v="1"/>
    <n v="2"/>
    <n v="3"/>
    <n v="0"/>
    <n v="0"/>
    <n v="0"/>
    <n v="0"/>
    <n v="0"/>
    <n v="0"/>
    <n v="0"/>
    <n v="0"/>
    <n v="0"/>
    <n v="0"/>
    <n v="0"/>
    <n v="0"/>
    <n v="0"/>
    <n v="0"/>
    <n v="0"/>
    <n v="0"/>
    <n v="0"/>
    <n v="2"/>
    <n v="55"/>
    <n v="5"/>
    <n v="77"/>
    <n v="506"/>
    <n v="317"/>
    <n v="135"/>
    <n v="8"/>
    <m/>
    <m/>
    <m/>
    <m/>
    <m/>
    <m/>
    <m/>
  </r>
  <r>
    <x v="1"/>
    <x v="13"/>
    <x v="72"/>
    <x v="7"/>
    <n v="78"/>
    <n v="0"/>
    <n v="0"/>
    <n v="2"/>
    <n v="0"/>
    <n v="36"/>
    <n v="1"/>
    <n v="12"/>
    <n v="4"/>
    <n v="5"/>
    <n v="0"/>
    <n v="0"/>
    <n v="0"/>
    <n v="96"/>
    <n v="58"/>
    <n v="2"/>
    <n v="6"/>
    <n v="3"/>
    <n v="736"/>
    <n v="230"/>
    <n v="14"/>
    <n v="147"/>
    <n v="30"/>
    <n v="453"/>
    <n v="139"/>
    <n v="4"/>
    <n v="98"/>
    <n v="11"/>
    <n v="190"/>
    <n v="31"/>
    <n v="2"/>
    <n v="24"/>
    <n v="13"/>
    <n v="19"/>
    <n v="1"/>
    <n v="1"/>
    <n v="2"/>
    <n v="3"/>
    <n v="0"/>
    <n v="0"/>
    <n v="0"/>
    <n v="0"/>
    <n v="0"/>
    <n v="0"/>
    <n v="0"/>
    <n v="0"/>
    <n v="0"/>
    <n v="0"/>
    <n v="0"/>
    <n v="0"/>
    <n v="0"/>
    <n v="0"/>
    <n v="0"/>
    <n v="0"/>
    <n v="0"/>
    <n v="2"/>
    <n v="56"/>
    <n v="5"/>
    <n v="79"/>
    <n v="509"/>
    <n v="322"/>
    <n v="134"/>
    <n v="8"/>
    <m/>
    <m/>
    <m/>
    <m/>
    <m/>
    <m/>
    <m/>
  </r>
  <r>
    <x v="1"/>
    <x v="13"/>
    <x v="72"/>
    <x v="8"/>
    <n v="76"/>
    <n v="1"/>
    <n v="1"/>
    <n v="2"/>
    <n v="0"/>
    <n v="36"/>
    <n v="1"/>
    <n v="12"/>
    <n v="3"/>
    <n v="5"/>
    <n v="0"/>
    <n v="0"/>
    <n v="0"/>
    <n v="94"/>
    <n v="59"/>
    <n v="2"/>
    <n v="6"/>
    <n v="2"/>
    <n v="737"/>
    <n v="258"/>
    <n v="14"/>
    <n v="146"/>
    <n v="31"/>
    <n v="456"/>
    <n v="169"/>
    <n v="4"/>
    <n v="99"/>
    <n v="13"/>
    <n v="193"/>
    <n v="60"/>
    <n v="2"/>
    <n v="24"/>
    <n v="13"/>
    <n v="20"/>
    <n v="7"/>
    <n v="1"/>
    <n v="2"/>
    <n v="3"/>
    <n v="0"/>
    <n v="0"/>
    <n v="0"/>
    <n v="0"/>
    <n v="0"/>
    <n v="0"/>
    <n v="0"/>
    <n v="0"/>
    <n v="0"/>
    <n v="0"/>
    <n v="0"/>
    <n v="0"/>
    <n v="0"/>
    <n v="0"/>
    <n v="0"/>
    <n v="0"/>
    <n v="1"/>
    <n v="2"/>
    <n v="55"/>
    <n v="5"/>
    <n v="77"/>
    <n v="510"/>
    <n v="321"/>
    <n v="139"/>
    <n v="13"/>
    <n v="5447"/>
    <n v="1104"/>
    <n v="0"/>
    <n v="19"/>
    <n v="939"/>
    <n v="726"/>
    <n v="3514"/>
  </r>
  <r>
    <x v="1"/>
    <x v="13"/>
    <x v="72"/>
    <x v="9"/>
    <n v="75"/>
    <n v="1"/>
    <n v="1"/>
    <n v="2"/>
    <n v="0"/>
    <n v="37"/>
    <n v="1"/>
    <n v="12"/>
    <n v="3"/>
    <n v="5"/>
    <n v="0"/>
    <n v="0"/>
    <n v="0"/>
    <n v="93"/>
    <n v="60"/>
    <n v="2"/>
    <n v="6"/>
    <n v="2"/>
    <n v="743"/>
    <n v="304"/>
    <n v="14"/>
    <n v="147"/>
    <n v="32"/>
    <n v="456"/>
    <n v="191"/>
    <n v="4"/>
    <n v="96"/>
    <n v="14"/>
    <n v="193"/>
    <n v="83"/>
    <n v="2"/>
    <n v="23"/>
    <n v="12"/>
    <n v="19"/>
    <n v="9"/>
    <n v="1"/>
    <n v="2"/>
    <n v="3"/>
    <n v="0"/>
    <n v="0"/>
    <n v="0"/>
    <n v="0"/>
    <n v="0"/>
    <n v="0"/>
    <n v="0"/>
    <n v="0"/>
    <n v="0"/>
    <n v="0"/>
    <n v="0"/>
    <n v="0"/>
    <n v="0"/>
    <n v="0"/>
    <n v="0"/>
    <n v="0"/>
    <n v="1"/>
    <n v="2"/>
    <n v="55"/>
    <n v="5"/>
    <n v="76"/>
    <n v="515"/>
    <n v="321"/>
    <n v="139"/>
    <n v="13"/>
    <n v="5453"/>
    <n v="1663"/>
    <n v="0"/>
    <n v="18"/>
    <n v="925"/>
    <n v="728"/>
    <n v="3517"/>
  </r>
  <r>
    <x v="1"/>
    <x v="13"/>
    <x v="72"/>
    <x v="10"/>
    <n v="78"/>
    <n v="1"/>
    <n v="1"/>
    <n v="2"/>
    <n v="1"/>
    <n v="41"/>
    <n v="1"/>
    <n v="12"/>
    <n v="3"/>
    <n v="5"/>
    <n v="0"/>
    <n v="0"/>
    <n v="0"/>
    <n v="97"/>
    <n v="62"/>
    <n v="2"/>
    <n v="6"/>
    <n v="3"/>
    <n v="747"/>
    <n v="313"/>
    <n v="14"/>
    <n v="147"/>
    <n v="29"/>
    <n v="460"/>
    <n v="200"/>
    <n v="4"/>
    <n v="96"/>
    <n v="15"/>
    <n v="195"/>
    <n v="90"/>
    <n v="2"/>
    <n v="21"/>
    <n v="12"/>
    <n v="19"/>
    <n v="10"/>
    <n v="1"/>
    <n v="2"/>
    <n v="3"/>
    <n v="0"/>
    <n v="0"/>
    <n v="0"/>
    <n v="0"/>
    <n v="0"/>
    <n v="0"/>
    <n v="0"/>
    <n v="0"/>
    <n v="0"/>
    <n v="0"/>
    <n v="0"/>
    <n v="0"/>
    <n v="0"/>
    <n v="0"/>
    <n v="0"/>
    <n v="0"/>
    <n v="1"/>
    <n v="2"/>
    <n v="60"/>
    <n v="5"/>
    <n v="78"/>
    <n v="519"/>
    <n v="324"/>
    <n v="143"/>
    <n v="13"/>
    <n v="5477"/>
    <n v="1809"/>
    <n v="0"/>
    <n v="18"/>
    <n v="921"/>
    <n v="740"/>
    <n v="3529"/>
  </r>
  <r>
    <x v="1"/>
    <x v="13"/>
    <x v="72"/>
    <x v="11"/>
    <n v="78"/>
    <n v="1"/>
    <n v="1"/>
    <n v="2"/>
    <n v="1"/>
    <n v="41"/>
    <n v="1"/>
    <n v="12"/>
    <n v="3"/>
    <n v="5"/>
    <n v="0"/>
    <n v="0"/>
    <n v="0"/>
    <n v="97"/>
    <n v="64"/>
    <n v="2"/>
    <n v="5"/>
    <n v="3"/>
    <n v="745"/>
    <n v="326"/>
    <n v="14"/>
    <n v="146"/>
    <n v="29"/>
    <n v="462"/>
    <n v="207"/>
    <n v="4"/>
    <n v="95"/>
    <n v="16"/>
    <n v="195"/>
    <n v="92"/>
    <n v="2"/>
    <n v="21"/>
    <n v="12"/>
    <n v="19"/>
    <n v="10"/>
    <n v="1"/>
    <n v="2"/>
    <n v="3"/>
    <n v="0"/>
    <n v="0"/>
    <n v="0"/>
    <n v="0"/>
    <n v="0"/>
    <n v="0"/>
    <n v="0"/>
    <n v="0"/>
    <n v="0"/>
    <n v="0"/>
    <n v="0"/>
    <n v="0"/>
    <n v="0"/>
    <n v="0"/>
    <n v="0"/>
    <n v="0"/>
    <n v="1"/>
    <n v="2"/>
    <n v="60"/>
    <n v="5"/>
    <n v="78"/>
    <n v="521"/>
    <n v="325"/>
    <n v="143"/>
    <n v="13"/>
    <n v="5507"/>
    <n v="2006"/>
    <n v="0"/>
    <n v="19"/>
    <n v="918"/>
    <n v="751"/>
    <n v="3547"/>
  </r>
  <r>
    <x v="1"/>
    <x v="13"/>
    <x v="72"/>
    <x v="12"/>
    <n v="79"/>
    <n v="1"/>
    <n v="1"/>
    <n v="2"/>
    <n v="1"/>
    <n v="42"/>
    <n v="1"/>
    <n v="12"/>
    <n v="3"/>
    <n v="5"/>
    <n v="0"/>
    <n v="0"/>
    <n v="0"/>
    <n v="97"/>
    <n v="64"/>
    <n v="2"/>
    <n v="5"/>
    <n v="3"/>
    <n v="746"/>
    <n v="334"/>
    <n v="15"/>
    <n v="144"/>
    <n v="30"/>
    <n v="459"/>
    <n v="210"/>
    <n v="4"/>
    <n v="93"/>
    <n v="16"/>
    <n v="195"/>
    <n v="95"/>
    <n v="2"/>
    <n v="21"/>
    <n v="13"/>
    <n v="20"/>
    <n v="11"/>
    <n v="1"/>
    <n v="2"/>
    <n v="3"/>
    <n v="0"/>
    <n v="0"/>
    <n v="0"/>
    <n v="0"/>
    <n v="0"/>
    <n v="0"/>
    <n v="0"/>
    <n v="0"/>
    <n v="0"/>
    <n v="0"/>
    <n v="0"/>
    <n v="0"/>
    <n v="0"/>
    <n v="0"/>
    <n v="0"/>
    <n v="0"/>
    <n v="1"/>
    <n v="2"/>
    <n v="61"/>
    <n v="5"/>
    <n v="78"/>
    <n v="522"/>
    <n v="323"/>
    <n v="142"/>
    <n v="14"/>
    <n v="5496"/>
    <n v="2151"/>
    <n v="0"/>
    <n v="18"/>
    <n v="914"/>
    <n v="715"/>
    <n v="3578"/>
  </r>
  <r>
    <x v="1"/>
    <x v="13"/>
    <x v="72"/>
    <x v="13"/>
    <n v="79"/>
    <n v="1"/>
    <n v="1"/>
    <n v="2"/>
    <n v="1"/>
    <n v="42"/>
    <n v="1"/>
    <n v="12"/>
    <n v="3"/>
    <n v="6"/>
    <n v="0"/>
    <n v="1"/>
    <n v="0"/>
    <n v="97"/>
    <n v="64"/>
    <n v="2"/>
    <n v="5"/>
    <n v="3"/>
    <n v="744"/>
    <n v="338"/>
    <n v="16"/>
    <n v="141"/>
    <n v="30"/>
    <n v="458"/>
    <n v="210"/>
    <n v="4"/>
    <n v="93"/>
    <n v="16"/>
    <n v="196"/>
    <n v="98"/>
    <n v="2"/>
    <n v="21"/>
    <n v="13"/>
    <n v="21"/>
    <n v="11"/>
    <n v="2"/>
    <n v="2"/>
    <n v="3"/>
    <n v="0"/>
    <n v="0"/>
    <n v="0"/>
    <n v="0"/>
    <n v="0"/>
    <n v="0"/>
    <n v="0"/>
    <n v="0"/>
    <n v="0"/>
    <n v="0"/>
    <n v="0"/>
    <n v="0"/>
    <n v="0"/>
    <n v="0"/>
    <n v="0"/>
    <n v="0"/>
    <n v="1"/>
    <n v="2"/>
    <n v="61"/>
    <n v="5"/>
    <n v="78"/>
    <n v="522"/>
    <n v="321"/>
    <n v="143"/>
    <n v="14"/>
    <n v="5491"/>
    <n v="2204"/>
    <n v="0"/>
    <n v="20"/>
    <n v="911"/>
    <n v="711"/>
    <n v="3575"/>
  </r>
  <r>
    <x v="1"/>
    <x v="13"/>
    <x v="72"/>
    <x v="14"/>
    <n v="78"/>
    <n v="1"/>
    <n v="1"/>
    <n v="2"/>
    <n v="1"/>
    <n v="45"/>
    <n v="1"/>
    <n v="10"/>
    <n v="3"/>
    <n v="6"/>
    <n v="1"/>
    <n v="1"/>
    <n v="0"/>
    <n v="96"/>
    <n v="65"/>
    <n v="2"/>
    <n v="5"/>
    <n v="2"/>
    <n v="745"/>
    <n v="346"/>
    <n v="16"/>
    <n v="140"/>
    <n v="31"/>
    <n v="457"/>
    <n v="218"/>
    <n v="6"/>
    <n v="91"/>
    <n v="15"/>
    <n v="198"/>
    <n v="104"/>
    <n v="2"/>
    <n v="20"/>
    <n v="13"/>
    <n v="21"/>
    <n v="12"/>
    <n v="2"/>
    <n v="2"/>
    <n v="3"/>
    <n v="0"/>
    <n v="0"/>
    <n v="0"/>
    <n v="0"/>
    <n v="0"/>
    <n v="0"/>
    <n v="0"/>
    <n v="0"/>
    <n v="0"/>
    <n v="0"/>
    <n v="0"/>
    <n v="0"/>
    <n v="0"/>
    <n v="0"/>
    <n v="0"/>
    <n v="0"/>
    <n v="1"/>
    <n v="2"/>
    <n v="61"/>
    <n v="5"/>
    <n v="78"/>
    <n v="522"/>
    <n v="320"/>
    <n v="148"/>
    <n v="14"/>
    <n v="5511"/>
    <n v="2287"/>
    <n v="0"/>
    <n v="23"/>
    <n v="900"/>
    <n v="705"/>
    <n v="3605"/>
  </r>
  <r>
    <x v="1"/>
    <x v="13"/>
    <x v="72"/>
    <x v="15"/>
    <n v="79"/>
    <n v="1"/>
    <n v="1"/>
    <n v="2"/>
    <n v="1"/>
    <n v="46"/>
    <n v="1"/>
    <n v="10"/>
    <n v="3"/>
    <n v="5"/>
    <n v="0"/>
    <n v="1"/>
    <n v="0"/>
    <n v="93"/>
    <n v="65"/>
    <n v="2"/>
    <n v="4"/>
    <n v="1"/>
    <n v="747"/>
    <n v="353"/>
    <n v="16"/>
    <n v="139"/>
    <n v="33"/>
    <n v="462"/>
    <n v="222"/>
    <n v="6"/>
    <n v="90"/>
    <n v="19"/>
    <n v="189"/>
    <n v="102"/>
    <n v="2"/>
    <n v="17"/>
    <n v="13"/>
    <n v="20"/>
    <n v="12"/>
    <n v="2"/>
    <n v="2"/>
    <n v="3"/>
    <n v="0"/>
    <n v="0"/>
    <n v="0"/>
    <n v="0"/>
    <n v="0"/>
    <n v="0"/>
    <n v="0"/>
    <n v="0"/>
    <n v="0"/>
    <n v="0"/>
    <n v="0"/>
    <n v="0"/>
    <n v="0"/>
    <n v="0"/>
    <n v="0"/>
    <n v="0"/>
    <n v="1"/>
    <n v="2"/>
    <n v="61"/>
    <n v="4"/>
    <n v="77"/>
    <n v="524"/>
    <n v="323"/>
    <n v="143"/>
    <n v="13"/>
    <n v="5524"/>
    <n v="2324"/>
    <n v="0"/>
    <n v="23"/>
    <n v="898"/>
    <n v="714"/>
    <n v="3624"/>
  </r>
  <r>
    <x v="1"/>
    <x v="13"/>
    <x v="72"/>
    <x v="16"/>
    <n v="80"/>
    <n v="1"/>
    <n v="1"/>
    <n v="2"/>
    <n v="1"/>
    <n v="47"/>
    <n v="1"/>
    <n v="10"/>
    <n v="3"/>
    <n v="6"/>
    <n v="0"/>
    <n v="1"/>
    <n v="0"/>
    <n v="93"/>
    <n v="65"/>
    <n v="2"/>
    <n v="4"/>
    <n v="1"/>
    <n v="749"/>
    <n v="354"/>
    <n v="16"/>
    <n v="136"/>
    <n v="36"/>
    <n v="462"/>
    <n v="225"/>
    <n v="6"/>
    <n v="90"/>
    <n v="19"/>
    <n v="192"/>
    <n v="106"/>
    <n v="2"/>
    <n v="18"/>
    <n v="13"/>
    <n v="20"/>
    <n v="12"/>
    <n v="2"/>
    <n v="2"/>
    <n v="3"/>
    <n v="0"/>
    <n v="0"/>
    <n v="0"/>
    <n v="0"/>
    <n v="0"/>
    <n v="0"/>
    <n v="0"/>
    <n v="0"/>
    <n v="0"/>
    <n v="0"/>
    <n v="0"/>
    <n v="0"/>
    <n v="0"/>
    <n v="0"/>
    <n v="0"/>
    <n v="0"/>
    <n v="1"/>
    <n v="2"/>
    <n v="62"/>
    <n v="5"/>
    <n v="77"/>
    <n v="527"/>
    <n v="323"/>
    <n v="145"/>
    <n v="13"/>
    <n v="5539"/>
    <n v="2371"/>
    <n v="0"/>
    <n v="23"/>
    <n v="899"/>
    <n v="725"/>
    <n v="3629"/>
  </r>
  <r>
    <x v="2"/>
    <x v="14"/>
    <x v="73"/>
    <x v="0"/>
    <n v="44"/>
    <n v="1"/>
    <n v="0"/>
    <n v="1"/>
    <n v="0"/>
    <n v="11"/>
    <n v="1"/>
    <n v="2"/>
    <n v="0"/>
    <n v="0"/>
    <n v="0"/>
    <n v="0"/>
    <n v="0"/>
    <n v="134"/>
    <n v="0"/>
    <n v="57"/>
    <n v="7"/>
    <n v="10"/>
    <n v="453"/>
    <n v="0"/>
    <n v="32"/>
    <n v="51"/>
    <n v="22"/>
    <n v="324"/>
    <n v="25"/>
    <n v="7"/>
    <n v="42"/>
    <n v="23"/>
    <n v="58"/>
    <n v="0"/>
    <n v="0"/>
    <n v="9"/>
    <n v="7"/>
    <n v="12"/>
    <n v="0"/>
    <n v="1"/>
    <n v="0"/>
    <n v="1"/>
    <n v="0"/>
    <n v="1"/>
    <n v="0"/>
    <n v="0"/>
    <n v="0"/>
    <n v="1"/>
    <n v="0"/>
    <n v="0"/>
    <n v="0"/>
    <n v="0"/>
    <n v="0"/>
    <n v="6"/>
    <n v="13"/>
    <n v="0"/>
    <n v="0"/>
    <n v="1"/>
    <m/>
    <m/>
    <m/>
    <m/>
    <m/>
    <m/>
    <m/>
    <m/>
    <m/>
    <m/>
    <m/>
    <m/>
    <m/>
    <m/>
    <m/>
    <m/>
  </r>
  <r>
    <x v="2"/>
    <x v="14"/>
    <x v="73"/>
    <x v="1"/>
    <n v="44"/>
    <n v="1"/>
    <n v="0"/>
    <n v="1"/>
    <n v="0"/>
    <n v="12"/>
    <n v="1"/>
    <n v="2"/>
    <n v="0"/>
    <n v="0"/>
    <n v="0"/>
    <n v="0"/>
    <n v="0"/>
    <n v="134"/>
    <n v="0"/>
    <n v="63"/>
    <n v="7"/>
    <n v="10"/>
    <n v="456"/>
    <n v="0"/>
    <n v="42"/>
    <n v="51"/>
    <n v="23"/>
    <n v="323"/>
    <n v="30"/>
    <n v="7"/>
    <n v="40"/>
    <n v="23"/>
    <n v="58"/>
    <n v="0"/>
    <n v="0"/>
    <n v="9"/>
    <n v="7"/>
    <n v="12"/>
    <n v="0"/>
    <n v="1"/>
    <n v="0"/>
    <n v="1"/>
    <n v="0"/>
    <n v="1"/>
    <n v="0"/>
    <n v="0"/>
    <n v="0"/>
    <n v="1"/>
    <n v="0"/>
    <n v="0"/>
    <n v="0"/>
    <n v="0"/>
    <n v="0"/>
    <n v="6"/>
    <n v="13"/>
    <n v="0"/>
    <n v="0"/>
    <n v="1"/>
    <m/>
    <m/>
    <m/>
    <m/>
    <m/>
    <m/>
    <m/>
    <m/>
    <m/>
    <m/>
    <m/>
    <m/>
    <m/>
    <m/>
    <m/>
    <m/>
  </r>
  <r>
    <x v="2"/>
    <x v="14"/>
    <x v="73"/>
    <x v="2"/>
    <n v="44"/>
    <n v="1"/>
    <n v="0"/>
    <n v="1"/>
    <n v="0"/>
    <n v="14"/>
    <n v="1"/>
    <n v="2"/>
    <n v="0"/>
    <n v="0"/>
    <n v="0"/>
    <n v="0"/>
    <n v="0"/>
    <n v="133"/>
    <n v="68"/>
    <n v="6"/>
    <n v="7"/>
    <n v="10"/>
    <n v="462"/>
    <n v="59"/>
    <n v="13"/>
    <n v="52"/>
    <n v="23"/>
    <n v="321"/>
    <n v="37"/>
    <n v="7"/>
    <n v="40"/>
    <n v="23"/>
    <n v="58"/>
    <n v="1"/>
    <n v="0"/>
    <n v="9"/>
    <n v="7"/>
    <n v="15"/>
    <n v="2"/>
    <n v="1"/>
    <n v="0"/>
    <n v="1"/>
    <n v="0"/>
    <n v="1"/>
    <n v="0"/>
    <n v="0"/>
    <n v="0"/>
    <n v="1"/>
    <n v="0"/>
    <n v="0"/>
    <n v="0"/>
    <n v="0"/>
    <n v="0"/>
    <n v="0"/>
    <n v="0"/>
    <n v="0"/>
    <n v="0"/>
    <n v="0"/>
    <n v="0"/>
    <n v="0"/>
    <n v="38"/>
    <n v="0"/>
    <n v="108"/>
    <n v="345"/>
    <n v="242"/>
    <n v="33"/>
    <n v="12"/>
    <m/>
    <m/>
    <m/>
    <m/>
    <m/>
    <m/>
    <m/>
  </r>
  <r>
    <x v="2"/>
    <x v="14"/>
    <x v="73"/>
    <x v="3"/>
    <n v="44"/>
    <n v="1"/>
    <n v="0"/>
    <n v="1"/>
    <n v="0"/>
    <n v="17"/>
    <n v="1"/>
    <n v="2"/>
    <n v="0"/>
    <n v="0"/>
    <n v="0"/>
    <n v="0"/>
    <n v="0"/>
    <n v="131"/>
    <n v="75"/>
    <n v="6"/>
    <n v="7"/>
    <n v="10"/>
    <n v="460"/>
    <n v="82"/>
    <n v="13"/>
    <n v="51"/>
    <n v="23"/>
    <n v="322"/>
    <n v="47"/>
    <n v="7"/>
    <n v="41"/>
    <n v="23"/>
    <n v="58"/>
    <n v="2"/>
    <n v="0"/>
    <n v="9"/>
    <n v="7"/>
    <n v="16"/>
    <n v="3"/>
    <n v="1"/>
    <n v="0"/>
    <n v="1"/>
    <n v="0"/>
    <n v="1"/>
    <n v="0"/>
    <n v="0"/>
    <n v="0"/>
    <n v="1"/>
    <n v="0"/>
    <n v="0"/>
    <n v="0"/>
    <n v="0"/>
    <n v="0"/>
    <n v="0"/>
    <n v="0"/>
    <n v="0"/>
    <n v="0"/>
    <n v="0"/>
    <n v="0"/>
    <n v="0"/>
    <n v="39"/>
    <n v="0"/>
    <n v="106"/>
    <n v="344"/>
    <n v="243"/>
    <n v="33"/>
    <n v="13"/>
    <m/>
    <m/>
    <m/>
    <m/>
    <m/>
    <m/>
    <m/>
  </r>
  <r>
    <x v="2"/>
    <x v="14"/>
    <x v="73"/>
    <x v="4"/>
    <n v="44"/>
    <n v="1"/>
    <n v="0"/>
    <n v="1"/>
    <n v="0"/>
    <n v="19"/>
    <n v="1"/>
    <n v="2"/>
    <n v="0"/>
    <n v="0"/>
    <n v="0"/>
    <n v="0"/>
    <n v="0"/>
    <n v="131"/>
    <n v="80"/>
    <n v="6"/>
    <n v="7"/>
    <n v="10"/>
    <n v="462"/>
    <n v="105"/>
    <n v="13"/>
    <n v="50"/>
    <n v="23"/>
    <n v="326"/>
    <n v="52"/>
    <n v="7"/>
    <n v="41"/>
    <n v="23"/>
    <n v="62"/>
    <n v="3"/>
    <n v="0"/>
    <n v="9"/>
    <n v="9"/>
    <n v="16"/>
    <n v="3"/>
    <n v="1"/>
    <n v="0"/>
    <n v="1"/>
    <n v="0"/>
    <n v="1"/>
    <n v="0"/>
    <n v="0"/>
    <n v="0"/>
    <n v="1"/>
    <n v="0"/>
    <n v="0"/>
    <n v="0"/>
    <n v="0"/>
    <n v="0"/>
    <n v="0"/>
    <n v="0"/>
    <n v="0"/>
    <n v="0"/>
    <n v="0"/>
    <n v="0"/>
    <n v="0"/>
    <n v="39"/>
    <n v="0"/>
    <n v="106"/>
    <n v="347"/>
    <n v="247"/>
    <n v="36"/>
    <n v="13"/>
    <m/>
    <m/>
    <m/>
    <m/>
    <m/>
    <m/>
    <m/>
  </r>
  <r>
    <x v="2"/>
    <x v="14"/>
    <x v="73"/>
    <x v="5"/>
    <n v="44"/>
    <n v="1"/>
    <n v="0"/>
    <n v="1"/>
    <n v="0"/>
    <n v="21"/>
    <n v="1"/>
    <n v="2"/>
    <n v="0"/>
    <n v="0"/>
    <n v="0"/>
    <n v="0"/>
    <n v="0"/>
    <n v="131"/>
    <n v="83"/>
    <n v="6"/>
    <n v="7"/>
    <n v="10"/>
    <n v="463"/>
    <n v="141"/>
    <n v="13"/>
    <n v="50"/>
    <n v="23"/>
    <n v="326"/>
    <n v="65"/>
    <n v="7"/>
    <n v="41"/>
    <n v="23"/>
    <n v="63"/>
    <n v="5"/>
    <n v="0"/>
    <n v="9"/>
    <n v="10"/>
    <n v="16"/>
    <n v="3"/>
    <n v="1"/>
    <n v="0"/>
    <n v="1"/>
    <n v="0"/>
    <n v="1"/>
    <n v="0"/>
    <n v="0"/>
    <n v="0"/>
    <n v="1"/>
    <n v="0"/>
    <n v="0"/>
    <n v="0"/>
    <n v="0"/>
    <n v="0"/>
    <n v="0"/>
    <n v="0"/>
    <n v="0"/>
    <n v="0"/>
    <n v="0"/>
    <n v="0"/>
    <n v="0"/>
    <n v="40"/>
    <n v="0"/>
    <n v="106"/>
    <n v="349"/>
    <n v="247"/>
    <n v="36"/>
    <n v="13"/>
    <m/>
    <m/>
    <m/>
    <m/>
    <m/>
    <m/>
    <m/>
  </r>
  <r>
    <x v="2"/>
    <x v="14"/>
    <x v="73"/>
    <x v="6"/>
    <n v="43"/>
    <n v="1"/>
    <n v="0"/>
    <n v="1"/>
    <n v="0"/>
    <n v="24"/>
    <n v="1"/>
    <n v="1"/>
    <n v="0"/>
    <n v="0"/>
    <n v="0"/>
    <n v="0"/>
    <n v="0"/>
    <n v="131"/>
    <n v="85"/>
    <n v="6"/>
    <n v="7"/>
    <n v="10"/>
    <n v="462"/>
    <n v="169"/>
    <n v="13"/>
    <n v="50"/>
    <n v="23"/>
    <n v="329"/>
    <n v="83"/>
    <n v="7"/>
    <n v="42"/>
    <n v="23"/>
    <n v="65"/>
    <n v="6"/>
    <n v="0"/>
    <n v="8"/>
    <n v="10"/>
    <n v="16"/>
    <n v="3"/>
    <n v="1"/>
    <n v="0"/>
    <n v="1"/>
    <n v="0"/>
    <n v="1"/>
    <n v="0"/>
    <n v="0"/>
    <n v="0"/>
    <n v="1"/>
    <n v="0"/>
    <n v="0"/>
    <n v="0"/>
    <n v="0"/>
    <n v="0"/>
    <n v="0"/>
    <n v="0"/>
    <n v="0"/>
    <n v="0"/>
    <n v="0"/>
    <n v="0"/>
    <n v="0"/>
    <n v="40"/>
    <n v="0"/>
    <n v="106"/>
    <n v="347"/>
    <n v="248"/>
    <n v="38"/>
    <n v="13"/>
    <m/>
    <m/>
    <m/>
    <m/>
    <m/>
    <m/>
    <m/>
  </r>
  <r>
    <x v="2"/>
    <x v="14"/>
    <x v="73"/>
    <x v="7"/>
    <n v="43"/>
    <n v="1"/>
    <n v="0"/>
    <n v="1"/>
    <n v="0"/>
    <n v="24"/>
    <n v="1"/>
    <n v="1"/>
    <n v="0"/>
    <n v="0"/>
    <n v="0"/>
    <n v="0"/>
    <n v="0"/>
    <n v="132"/>
    <n v="92"/>
    <n v="6"/>
    <n v="7"/>
    <n v="11"/>
    <n v="466"/>
    <n v="188"/>
    <n v="13"/>
    <n v="51"/>
    <n v="21"/>
    <n v="326"/>
    <n v="110"/>
    <n v="7"/>
    <n v="42"/>
    <n v="23"/>
    <n v="64"/>
    <n v="7"/>
    <n v="0"/>
    <n v="7"/>
    <n v="10"/>
    <n v="16"/>
    <n v="9"/>
    <n v="1"/>
    <n v="0"/>
    <n v="1"/>
    <n v="0"/>
    <n v="1"/>
    <n v="0"/>
    <n v="0"/>
    <n v="0"/>
    <n v="1"/>
    <n v="0"/>
    <n v="0"/>
    <n v="0"/>
    <n v="0"/>
    <n v="0"/>
    <n v="0"/>
    <n v="0"/>
    <n v="0"/>
    <n v="0"/>
    <n v="0"/>
    <n v="0"/>
    <n v="0"/>
    <n v="40"/>
    <n v="0"/>
    <n v="106"/>
    <n v="353"/>
    <n v="245"/>
    <n v="37"/>
    <n v="13"/>
    <m/>
    <m/>
    <m/>
    <m/>
    <m/>
    <m/>
    <m/>
  </r>
  <r>
    <x v="2"/>
    <x v="14"/>
    <x v="73"/>
    <x v="8"/>
    <n v="43"/>
    <n v="1"/>
    <n v="0"/>
    <n v="1"/>
    <n v="0"/>
    <n v="27"/>
    <n v="1"/>
    <n v="1"/>
    <n v="0"/>
    <n v="0"/>
    <n v="0"/>
    <n v="0"/>
    <n v="0"/>
    <n v="132"/>
    <n v="94"/>
    <n v="5"/>
    <n v="6"/>
    <n v="10"/>
    <n v="467"/>
    <n v="207"/>
    <n v="14"/>
    <n v="50"/>
    <n v="20"/>
    <n v="326"/>
    <n v="141"/>
    <n v="6"/>
    <n v="42"/>
    <n v="22"/>
    <n v="63"/>
    <n v="14"/>
    <n v="0"/>
    <n v="7"/>
    <n v="10"/>
    <n v="16"/>
    <n v="9"/>
    <n v="1"/>
    <n v="0"/>
    <n v="1"/>
    <n v="0"/>
    <n v="1"/>
    <n v="0"/>
    <n v="0"/>
    <n v="0"/>
    <n v="1"/>
    <n v="0"/>
    <n v="0"/>
    <n v="0"/>
    <n v="0"/>
    <n v="0"/>
    <n v="0"/>
    <n v="0"/>
    <n v="0"/>
    <n v="0"/>
    <n v="0"/>
    <n v="0"/>
    <n v="0"/>
    <n v="40"/>
    <n v="0"/>
    <n v="109"/>
    <n v="357"/>
    <n v="248"/>
    <n v="37"/>
    <n v="13"/>
    <n v="1628"/>
    <n v="287"/>
    <n v="0"/>
    <n v="12"/>
    <n v="269"/>
    <n v="313"/>
    <n v="924"/>
  </r>
  <r>
    <x v="2"/>
    <x v="14"/>
    <x v="73"/>
    <x v="9"/>
    <n v="43"/>
    <n v="2"/>
    <n v="0"/>
    <n v="1"/>
    <n v="0"/>
    <n v="28"/>
    <n v="1"/>
    <n v="1"/>
    <n v="0"/>
    <n v="0"/>
    <n v="0"/>
    <n v="0"/>
    <n v="0"/>
    <n v="132"/>
    <n v="94"/>
    <n v="5"/>
    <n v="6"/>
    <n v="10"/>
    <n v="465"/>
    <n v="222"/>
    <n v="14"/>
    <n v="50"/>
    <n v="19"/>
    <n v="326"/>
    <n v="151"/>
    <n v="6"/>
    <n v="42"/>
    <n v="22"/>
    <n v="63"/>
    <n v="17"/>
    <n v="0"/>
    <n v="7"/>
    <n v="10"/>
    <n v="16"/>
    <n v="9"/>
    <n v="1"/>
    <n v="0"/>
    <n v="1"/>
    <n v="0"/>
    <n v="1"/>
    <n v="0"/>
    <n v="0"/>
    <n v="0"/>
    <n v="1"/>
    <n v="0"/>
    <n v="0"/>
    <n v="0"/>
    <n v="0"/>
    <n v="0"/>
    <n v="0"/>
    <n v="0"/>
    <n v="0"/>
    <n v="0"/>
    <n v="0"/>
    <n v="1"/>
    <n v="0"/>
    <n v="40"/>
    <n v="0"/>
    <n v="109"/>
    <n v="357"/>
    <n v="248"/>
    <n v="40"/>
    <n v="13"/>
    <n v="1630"/>
    <n v="346"/>
    <n v="0"/>
    <n v="12"/>
    <n v="269"/>
    <n v="312"/>
    <n v="935"/>
  </r>
  <r>
    <x v="2"/>
    <x v="14"/>
    <x v="73"/>
    <x v="10"/>
    <n v="43"/>
    <n v="2"/>
    <n v="0"/>
    <n v="1"/>
    <n v="0"/>
    <n v="29"/>
    <n v="1"/>
    <n v="1"/>
    <n v="0"/>
    <n v="0"/>
    <n v="0"/>
    <n v="0"/>
    <n v="0"/>
    <n v="132"/>
    <n v="95"/>
    <n v="5"/>
    <n v="6"/>
    <n v="10"/>
    <n v="464"/>
    <n v="233"/>
    <n v="14"/>
    <n v="50"/>
    <n v="19"/>
    <n v="328"/>
    <n v="160"/>
    <n v="6"/>
    <n v="41"/>
    <n v="23"/>
    <n v="65"/>
    <n v="18"/>
    <n v="0"/>
    <n v="7"/>
    <n v="11"/>
    <n v="16"/>
    <n v="9"/>
    <n v="1"/>
    <n v="0"/>
    <n v="1"/>
    <n v="0"/>
    <n v="1"/>
    <n v="0"/>
    <n v="0"/>
    <n v="0"/>
    <n v="1"/>
    <n v="0"/>
    <n v="0"/>
    <n v="0"/>
    <n v="0"/>
    <n v="0"/>
    <n v="0"/>
    <n v="0"/>
    <n v="0"/>
    <n v="0"/>
    <n v="0"/>
    <n v="1"/>
    <n v="0"/>
    <n v="40"/>
    <n v="0"/>
    <n v="109"/>
    <n v="358"/>
    <n v="249"/>
    <n v="41"/>
    <n v="13"/>
    <n v="1637"/>
    <n v="388"/>
    <n v="0"/>
    <n v="12"/>
    <n v="268"/>
    <n v="312"/>
    <n v="943"/>
  </r>
  <r>
    <x v="2"/>
    <x v="14"/>
    <x v="73"/>
    <x v="11"/>
    <n v="43"/>
    <n v="2"/>
    <n v="0"/>
    <n v="1"/>
    <n v="0"/>
    <n v="29"/>
    <n v="1"/>
    <n v="1"/>
    <n v="0"/>
    <n v="0"/>
    <n v="0"/>
    <n v="0"/>
    <n v="0"/>
    <n v="132"/>
    <n v="95"/>
    <n v="5"/>
    <n v="6"/>
    <n v="10"/>
    <n v="465"/>
    <n v="242"/>
    <n v="14"/>
    <n v="51"/>
    <n v="19"/>
    <n v="328"/>
    <n v="174"/>
    <n v="6"/>
    <n v="41"/>
    <n v="23"/>
    <n v="65"/>
    <n v="19"/>
    <n v="0"/>
    <n v="7"/>
    <n v="11"/>
    <n v="16"/>
    <n v="9"/>
    <n v="1"/>
    <n v="0"/>
    <n v="1"/>
    <n v="0"/>
    <n v="1"/>
    <n v="0"/>
    <n v="0"/>
    <n v="0"/>
    <n v="1"/>
    <n v="0"/>
    <n v="0"/>
    <n v="0"/>
    <n v="0"/>
    <n v="0"/>
    <n v="0"/>
    <n v="0"/>
    <n v="0"/>
    <n v="0"/>
    <n v="0"/>
    <n v="1"/>
    <n v="0"/>
    <n v="40"/>
    <n v="0"/>
    <n v="109"/>
    <n v="363"/>
    <n v="249"/>
    <n v="41"/>
    <n v="13"/>
    <n v="1640"/>
    <n v="434"/>
    <n v="0"/>
    <n v="12"/>
    <n v="265"/>
    <n v="309"/>
    <n v="949"/>
  </r>
  <r>
    <x v="2"/>
    <x v="14"/>
    <x v="73"/>
    <x v="12"/>
    <n v="43"/>
    <n v="2"/>
    <n v="0"/>
    <n v="1"/>
    <n v="0"/>
    <n v="29"/>
    <n v="1"/>
    <n v="1"/>
    <n v="0"/>
    <n v="0"/>
    <n v="0"/>
    <n v="0"/>
    <n v="0"/>
    <n v="132"/>
    <n v="95"/>
    <n v="5"/>
    <n v="6"/>
    <n v="10"/>
    <n v="465"/>
    <n v="246"/>
    <n v="14"/>
    <n v="51"/>
    <n v="18"/>
    <n v="330"/>
    <n v="182"/>
    <n v="6"/>
    <n v="41"/>
    <n v="24"/>
    <n v="65"/>
    <n v="22"/>
    <n v="0"/>
    <n v="7"/>
    <n v="11"/>
    <n v="16"/>
    <n v="9"/>
    <n v="1"/>
    <n v="0"/>
    <n v="1"/>
    <n v="0"/>
    <n v="1"/>
    <n v="0"/>
    <n v="0"/>
    <n v="0"/>
    <n v="1"/>
    <n v="0"/>
    <n v="0"/>
    <n v="0"/>
    <n v="0"/>
    <n v="0"/>
    <n v="0"/>
    <n v="0"/>
    <n v="0"/>
    <n v="0"/>
    <n v="0"/>
    <n v="1"/>
    <n v="0"/>
    <n v="40"/>
    <n v="0"/>
    <n v="109"/>
    <n v="365"/>
    <n v="250"/>
    <n v="41"/>
    <n v="13"/>
    <n v="1646"/>
    <n v="463"/>
    <n v="0"/>
    <n v="12"/>
    <n v="264"/>
    <n v="311"/>
    <n v="954"/>
  </r>
  <r>
    <x v="2"/>
    <x v="14"/>
    <x v="73"/>
    <x v="13"/>
    <n v="43"/>
    <n v="2"/>
    <n v="0"/>
    <n v="1"/>
    <n v="0"/>
    <n v="29"/>
    <n v="1"/>
    <n v="1"/>
    <n v="0"/>
    <n v="0"/>
    <n v="0"/>
    <n v="0"/>
    <n v="0"/>
    <n v="132"/>
    <n v="96"/>
    <n v="3"/>
    <n v="6"/>
    <n v="10"/>
    <n v="465"/>
    <n v="247"/>
    <n v="13"/>
    <n v="48"/>
    <n v="19"/>
    <n v="333"/>
    <n v="186"/>
    <n v="6"/>
    <n v="41"/>
    <n v="25"/>
    <n v="66"/>
    <n v="24"/>
    <n v="0"/>
    <n v="7"/>
    <n v="11"/>
    <n v="16"/>
    <n v="9"/>
    <n v="1"/>
    <n v="0"/>
    <n v="1"/>
    <n v="0"/>
    <n v="1"/>
    <n v="0"/>
    <n v="0"/>
    <n v="0"/>
    <n v="1"/>
    <n v="0"/>
    <n v="0"/>
    <n v="0"/>
    <n v="0"/>
    <n v="0"/>
    <n v="0"/>
    <n v="0"/>
    <n v="0"/>
    <n v="0"/>
    <n v="0"/>
    <n v="1"/>
    <n v="0"/>
    <n v="40"/>
    <n v="0"/>
    <n v="109"/>
    <n v="367"/>
    <n v="252"/>
    <n v="42"/>
    <n v="13"/>
    <n v="1650"/>
    <n v="490"/>
    <n v="0"/>
    <n v="10"/>
    <n v="264"/>
    <n v="309"/>
    <n v="960"/>
  </r>
  <r>
    <x v="2"/>
    <x v="14"/>
    <x v="73"/>
    <x v="14"/>
    <n v="46"/>
    <n v="2"/>
    <n v="0"/>
    <n v="1"/>
    <n v="0"/>
    <n v="32"/>
    <n v="1"/>
    <n v="1"/>
    <n v="0"/>
    <n v="0"/>
    <n v="0"/>
    <n v="0"/>
    <n v="0"/>
    <n v="133"/>
    <n v="97"/>
    <n v="3"/>
    <n v="6"/>
    <n v="10"/>
    <n v="471"/>
    <n v="252"/>
    <n v="13"/>
    <n v="50"/>
    <n v="21"/>
    <n v="337"/>
    <n v="189"/>
    <n v="6"/>
    <n v="41"/>
    <n v="25"/>
    <n v="68"/>
    <n v="28"/>
    <n v="0"/>
    <n v="7"/>
    <n v="11"/>
    <n v="16"/>
    <n v="9"/>
    <n v="1"/>
    <n v="0"/>
    <n v="1"/>
    <n v="0"/>
    <n v="1"/>
    <n v="0"/>
    <n v="0"/>
    <n v="0"/>
    <n v="1"/>
    <n v="0"/>
    <n v="0"/>
    <n v="0"/>
    <n v="0"/>
    <n v="0"/>
    <n v="0"/>
    <n v="0"/>
    <n v="0"/>
    <n v="0"/>
    <n v="0"/>
    <n v="1"/>
    <n v="0"/>
    <n v="43"/>
    <n v="0"/>
    <n v="110"/>
    <n v="369"/>
    <n v="254"/>
    <n v="44"/>
    <n v="13"/>
    <n v="1667"/>
    <n v="508"/>
    <n v="0"/>
    <n v="10"/>
    <n v="264"/>
    <n v="308"/>
    <n v="977"/>
  </r>
  <r>
    <x v="2"/>
    <x v="14"/>
    <x v="73"/>
    <x v="15"/>
    <n v="45"/>
    <n v="2"/>
    <n v="0"/>
    <n v="1"/>
    <n v="0"/>
    <n v="31"/>
    <n v="1"/>
    <n v="1"/>
    <n v="0"/>
    <n v="0"/>
    <n v="0"/>
    <n v="0"/>
    <n v="0"/>
    <n v="136"/>
    <n v="99"/>
    <n v="3"/>
    <n v="6"/>
    <n v="12"/>
    <n v="471"/>
    <n v="252"/>
    <n v="13"/>
    <n v="50"/>
    <n v="21"/>
    <n v="338"/>
    <n v="190"/>
    <n v="6"/>
    <n v="41"/>
    <n v="25"/>
    <n v="68"/>
    <n v="28"/>
    <n v="0"/>
    <n v="7"/>
    <n v="11"/>
    <n v="16"/>
    <n v="9"/>
    <n v="1"/>
    <n v="0"/>
    <n v="1"/>
    <n v="0"/>
    <n v="1"/>
    <n v="0"/>
    <n v="0"/>
    <n v="0"/>
    <n v="1"/>
    <n v="0"/>
    <n v="0"/>
    <n v="0"/>
    <n v="0"/>
    <n v="0"/>
    <n v="0"/>
    <n v="0"/>
    <n v="0"/>
    <n v="0"/>
    <n v="0"/>
    <n v="1"/>
    <n v="0"/>
    <n v="42"/>
    <n v="0"/>
    <n v="111"/>
    <n v="369"/>
    <n v="257"/>
    <n v="46"/>
    <n v="13"/>
    <n v="1667"/>
    <n v="519"/>
    <n v="0"/>
    <n v="10"/>
    <n v="264"/>
    <n v="307"/>
    <n v="982"/>
  </r>
  <r>
    <x v="2"/>
    <x v="14"/>
    <x v="73"/>
    <x v="16"/>
    <n v="45"/>
    <n v="1"/>
    <n v="0"/>
    <n v="1"/>
    <n v="0"/>
    <n v="32"/>
    <n v="1"/>
    <n v="1"/>
    <n v="0"/>
    <n v="0"/>
    <n v="0"/>
    <n v="0"/>
    <n v="0"/>
    <n v="136"/>
    <n v="102"/>
    <n v="3"/>
    <n v="6"/>
    <n v="10"/>
    <n v="470"/>
    <n v="260"/>
    <n v="13"/>
    <n v="52"/>
    <n v="22"/>
    <n v="339"/>
    <n v="190"/>
    <n v="6"/>
    <n v="39"/>
    <n v="26"/>
    <n v="68"/>
    <n v="28"/>
    <n v="0"/>
    <n v="7"/>
    <n v="11"/>
    <n v="16"/>
    <n v="9"/>
    <n v="1"/>
    <n v="0"/>
    <n v="1"/>
    <n v="0"/>
    <n v="1"/>
    <n v="0"/>
    <n v="0"/>
    <n v="0"/>
    <n v="1"/>
    <n v="0"/>
    <n v="0"/>
    <n v="0"/>
    <n v="0"/>
    <n v="0"/>
    <n v="0"/>
    <n v="0"/>
    <n v="0"/>
    <n v="0"/>
    <n v="0"/>
    <n v="0"/>
    <n v="0"/>
    <n v="42"/>
    <n v="0"/>
    <n v="113"/>
    <n v="366"/>
    <n v="258"/>
    <n v="46"/>
    <n v="13"/>
    <n v="1664"/>
    <n v="526"/>
    <n v="0"/>
    <n v="10"/>
    <n v="260"/>
    <n v="305"/>
    <n v="986"/>
  </r>
  <r>
    <x v="2"/>
    <x v="15"/>
    <x v="74"/>
    <x v="0"/>
    <n v="87"/>
    <n v="4"/>
    <n v="0"/>
    <n v="1"/>
    <n v="0"/>
    <n v="43"/>
    <n v="4"/>
    <n v="0"/>
    <n v="0"/>
    <n v="106"/>
    <n v="0"/>
    <n v="1"/>
    <n v="1"/>
    <n v="580"/>
    <n v="0"/>
    <n v="447"/>
    <n v="0"/>
    <n v="0"/>
    <n v="608"/>
    <n v="0"/>
    <n v="98"/>
    <n v="22"/>
    <n v="11"/>
    <n v="810"/>
    <n v="66"/>
    <n v="24"/>
    <n v="19"/>
    <n v="16"/>
    <n v="95"/>
    <n v="0"/>
    <n v="3"/>
    <n v="9"/>
    <n v="4"/>
    <n v="68"/>
    <n v="0"/>
    <n v="14"/>
    <n v="0"/>
    <n v="0"/>
    <n v="0"/>
    <n v="2"/>
    <n v="0"/>
    <n v="0"/>
    <n v="0"/>
    <n v="1"/>
    <n v="0"/>
    <n v="0"/>
    <n v="0"/>
    <n v="1"/>
    <n v="0"/>
    <n v="14"/>
    <n v="19"/>
    <n v="0"/>
    <n v="3"/>
    <n v="4"/>
    <m/>
    <m/>
    <m/>
    <m/>
    <m/>
    <m/>
    <m/>
    <m/>
    <m/>
    <m/>
    <m/>
    <m/>
    <m/>
    <m/>
    <m/>
    <m/>
  </r>
  <r>
    <x v="2"/>
    <x v="15"/>
    <x v="74"/>
    <x v="1"/>
    <n v="89"/>
    <n v="4"/>
    <n v="0"/>
    <n v="1"/>
    <n v="0"/>
    <n v="55"/>
    <n v="4"/>
    <n v="0"/>
    <n v="0"/>
    <n v="106"/>
    <n v="0"/>
    <n v="97"/>
    <n v="0"/>
    <n v="583"/>
    <n v="0"/>
    <n v="503"/>
    <n v="0"/>
    <n v="0"/>
    <n v="605"/>
    <n v="0"/>
    <n v="151"/>
    <n v="23"/>
    <n v="10"/>
    <n v="808"/>
    <n v="94"/>
    <n v="24"/>
    <n v="20"/>
    <n v="15"/>
    <n v="96"/>
    <n v="0"/>
    <n v="3"/>
    <n v="9"/>
    <n v="4"/>
    <n v="68"/>
    <n v="0"/>
    <n v="33"/>
    <n v="0"/>
    <n v="0"/>
    <n v="0"/>
    <n v="2"/>
    <n v="0"/>
    <n v="0"/>
    <n v="0"/>
    <n v="1"/>
    <n v="0"/>
    <n v="0"/>
    <n v="0"/>
    <n v="0"/>
    <n v="0"/>
    <n v="14"/>
    <n v="18"/>
    <n v="0"/>
    <n v="3"/>
    <n v="3"/>
    <m/>
    <m/>
    <m/>
    <m/>
    <m/>
    <m/>
    <m/>
    <m/>
    <m/>
    <m/>
    <m/>
    <m/>
    <m/>
    <m/>
    <m/>
    <m/>
  </r>
  <r>
    <x v="2"/>
    <x v="15"/>
    <x v="74"/>
    <x v="2"/>
    <n v="89"/>
    <n v="4"/>
    <n v="0"/>
    <n v="2"/>
    <n v="1"/>
    <n v="58"/>
    <n v="4"/>
    <n v="0"/>
    <n v="0"/>
    <n v="109"/>
    <n v="100"/>
    <n v="0"/>
    <n v="0"/>
    <n v="582"/>
    <n v="519"/>
    <n v="14"/>
    <n v="0"/>
    <n v="0"/>
    <n v="605"/>
    <n v="213"/>
    <n v="18"/>
    <n v="23"/>
    <n v="10"/>
    <n v="805"/>
    <n v="120"/>
    <n v="24"/>
    <n v="20"/>
    <n v="15"/>
    <n v="96"/>
    <n v="5"/>
    <n v="3"/>
    <n v="9"/>
    <n v="4"/>
    <n v="68"/>
    <n v="34"/>
    <n v="3"/>
    <n v="0"/>
    <n v="0"/>
    <n v="0"/>
    <n v="2"/>
    <n v="0"/>
    <n v="0"/>
    <n v="0"/>
    <n v="1"/>
    <n v="0"/>
    <n v="0"/>
    <n v="0"/>
    <n v="0"/>
    <n v="0"/>
    <n v="0"/>
    <n v="0"/>
    <n v="0"/>
    <n v="0"/>
    <n v="0"/>
    <n v="2"/>
    <n v="1"/>
    <n v="83"/>
    <n v="107"/>
    <n v="566"/>
    <n v="538"/>
    <n v="737"/>
    <n v="75"/>
    <n v="63"/>
    <m/>
    <m/>
    <m/>
    <m/>
    <m/>
    <m/>
    <m/>
  </r>
  <r>
    <x v="2"/>
    <x v="15"/>
    <x v="74"/>
    <x v="3"/>
    <n v="89"/>
    <n v="4"/>
    <n v="0"/>
    <n v="2"/>
    <n v="1"/>
    <n v="63"/>
    <n v="3"/>
    <n v="0"/>
    <n v="0"/>
    <n v="109"/>
    <n v="100"/>
    <n v="0"/>
    <n v="0"/>
    <n v="581"/>
    <n v="522"/>
    <n v="14"/>
    <n v="0"/>
    <n v="0"/>
    <n v="605"/>
    <n v="269"/>
    <n v="18"/>
    <n v="23"/>
    <n v="9"/>
    <n v="804"/>
    <n v="164"/>
    <n v="24"/>
    <n v="20"/>
    <n v="16"/>
    <n v="95"/>
    <n v="6"/>
    <n v="3"/>
    <n v="8"/>
    <n v="3"/>
    <n v="67"/>
    <n v="36"/>
    <n v="3"/>
    <n v="0"/>
    <n v="0"/>
    <n v="0"/>
    <n v="2"/>
    <n v="0"/>
    <n v="0"/>
    <n v="0"/>
    <n v="1"/>
    <n v="0"/>
    <n v="0"/>
    <n v="0"/>
    <n v="0"/>
    <n v="0"/>
    <n v="0"/>
    <n v="0"/>
    <n v="0"/>
    <n v="0"/>
    <n v="0"/>
    <n v="2"/>
    <n v="1"/>
    <n v="84"/>
    <n v="107"/>
    <n v="565"/>
    <n v="537"/>
    <n v="735"/>
    <n v="75"/>
    <n v="62"/>
    <m/>
    <m/>
    <m/>
    <m/>
    <m/>
    <m/>
    <m/>
  </r>
  <r>
    <x v="2"/>
    <x v="15"/>
    <x v="74"/>
    <x v="4"/>
    <n v="90"/>
    <n v="4"/>
    <n v="0"/>
    <n v="2"/>
    <n v="1"/>
    <n v="68"/>
    <n v="3"/>
    <n v="0"/>
    <n v="0"/>
    <n v="107"/>
    <n v="98"/>
    <n v="0"/>
    <n v="0"/>
    <n v="583"/>
    <n v="529"/>
    <n v="14"/>
    <n v="0"/>
    <n v="0"/>
    <n v="606"/>
    <n v="304"/>
    <n v="18"/>
    <n v="22"/>
    <n v="9"/>
    <n v="807"/>
    <n v="213"/>
    <n v="24"/>
    <n v="20"/>
    <n v="15"/>
    <n v="95"/>
    <n v="8"/>
    <n v="3"/>
    <n v="8"/>
    <n v="3"/>
    <n v="66"/>
    <n v="36"/>
    <n v="3"/>
    <n v="0"/>
    <n v="0"/>
    <n v="0"/>
    <n v="2"/>
    <n v="0"/>
    <n v="0"/>
    <n v="0"/>
    <n v="1"/>
    <n v="0"/>
    <n v="0"/>
    <n v="0"/>
    <n v="0"/>
    <n v="0"/>
    <n v="0"/>
    <n v="0"/>
    <n v="0"/>
    <n v="0"/>
    <n v="0"/>
    <n v="2"/>
    <n v="1"/>
    <n v="85"/>
    <n v="105"/>
    <n v="567"/>
    <n v="538"/>
    <n v="738"/>
    <n v="75"/>
    <n v="61"/>
    <m/>
    <m/>
    <m/>
    <m/>
    <m/>
    <m/>
    <m/>
  </r>
  <r>
    <x v="2"/>
    <x v="15"/>
    <x v="74"/>
    <x v="5"/>
    <n v="90"/>
    <n v="4"/>
    <n v="0"/>
    <n v="2"/>
    <n v="1"/>
    <n v="71"/>
    <n v="3"/>
    <n v="0"/>
    <n v="0"/>
    <n v="106"/>
    <n v="98"/>
    <n v="0"/>
    <n v="0"/>
    <n v="584"/>
    <n v="539"/>
    <n v="14"/>
    <n v="0"/>
    <n v="0"/>
    <n v="605"/>
    <n v="340"/>
    <n v="17"/>
    <n v="21"/>
    <n v="9"/>
    <n v="807"/>
    <n v="376"/>
    <n v="25"/>
    <n v="20"/>
    <n v="14"/>
    <n v="96"/>
    <n v="12"/>
    <n v="3"/>
    <n v="8"/>
    <n v="3"/>
    <n v="66"/>
    <n v="41"/>
    <n v="3"/>
    <n v="0"/>
    <n v="0"/>
    <n v="0"/>
    <n v="2"/>
    <n v="0"/>
    <n v="0"/>
    <n v="0"/>
    <n v="1"/>
    <n v="0"/>
    <n v="0"/>
    <n v="0"/>
    <n v="0"/>
    <n v="0"/>
    <n v="0"/>
    <n v="0"/>
    <n v="0"/>
    <n v="0"/>
    <n v="0"/>
    <n v="2"/>
    <n v="1"/>
    <n v="85"/>
    <n v="104"/>
    <n v="568"/>
    <n v="540"/>
    <n v="739"/>
    <n v="77"/>
    <n v="61"/>
    <m/>
    <m/>
    <m/>
    <m/>
    <m/>
    <m/>
    <m/>
  </r>
  <r>
    <x v="2"/>
    <x v="15"/>
    <x v="74"/>
    <x v="6"/>
    <n v="92"/>
    <n v="4"/>
    <n v="1"/>
    <n v="2"/>
    <n v="1"/>
    <n v="76"/>
    <n v="3"/>
    <n v="0"/>
    <n v="0"/>
    <n v="105"/>
    <n v="97"/>
    <n v="0"/>
    <n v="0"/>
    <n v="584"/>
    <n v="545"/>
    <n v="14"/>
    <n v="0"/>
    <n v="0"/>
    <n v="606"/>
    <n v="368"/>
    <n v="17"/>
    <n v="21"/>
    <n v="9"/>
    <n v="806"/>
    <n v="472"/>
    <n v="25"/>
    <n v="20"/>
    <n v="13"/>
    <n v="96"/>
    <n v="18"/>
    <n v="3"/>
    <n v="8"/>
    <n v="3"/>
    <n v="65"/>
    <n v="57"/>
    <n v="3"/>
    <n v="0"/>
    <n v="0"/>
    <n v="0"/>
    <n v="2"/>
    <n v="0"/>
    <n v="0"/>
    <n v="0"/>
    <n v="1"/>
    <n v="0"/>
    <n v="0"/>
    <n v="0"/>
    <n v="0"/>
    <n v="0"/>
    <n v="0"/>
    <n v="0"/>
    <n v="0"/>
    <n v="0"/>
    <n v="0"/>
    <n v="2"/>
    <n v="1"/>
    <n v="87"/>
    <n v="103"/>
    <n v="568"/>
    <n v="542"/>
    <n v="738"/>
    <n v="77"/>
    <n v="60"/>
    <m/>
    <m/>
    <m/>
    <m/>
    <m/>
    <m/>
    <m/>
  </r>
  <r>
    <x v="2"/>
    <x v="15"/>
    <x v="74"/>
    <x v="7"/>
    <n v="93"/>
    <n v="4"/>
    <n v="2"/>
    <n v="2"/>
    <n v="1"/>
    <n v="80"/>
    <n v="3"/>
    <n v="0"/>
    <n v="0"/>
    <n v="106"/>
    <n v="98"/>
    <n v="0"/>
    <n v="0"/>
    <n v="589"/>
    <n v="547"/>
    <n v="14"/>
    <n v="0"/>
    <n v="2"/>
    <n v="607"/>
    <n v="391"/>
    <n v="17"/>
    <n v="19"/>
    <n v="9"/>
    <n v="803"/>
    <n v="544"/>
    <n v="25"/>
    <n v="20"/>
    <n v="13"/>
    <n v="96"/>
    <n v="22"/>
    <n v="3"/>
    <n v="8"/>
    <n v="3"/>
    <n v="65"/>
    <n v="57"/>
    <n v="3"/>
    <n v="0"/>
    <n v="0"/>
    <n v="0"/>
    <n v="2"/>
    <n v="0"/>
    <n v="0"/>
    <n v="0"/>
    <n v="1"/>
    <n v="0"/>
    <n v="0"/>
    <n v="0"/>
    <n v="0"/>
    <n v="0"/>
    <n v="0"/>
    <n v="0"/>
    <n v="0"/>
    <n v="0"/>
    <n v="0"/>
    <n v="2"/>
    <n v="1"/>
    <n v="88"/>
    <n v="104"/>
    <n v="571"/>
    <n v="546"/>
    <n v="735"/>
    <n v="79"/>
    <n v="60"/>
    <m/>
    <m/>
    <m/>
    <m/>
    <m/>
    <m/>
    <m/>
  </r>
  <r>
    <x v="2"/>
    <x v="15"/>
    <x v="74"/>
    <x v="8"/>
    <n v="93"/>
    <n v="4"/>
    <n v="2"/>
    <n v="2"/>
    <n v="1"/>
    <n v="80"/>
    <n v="3"/>
    <n v="0"/>
    <n v="0"/>
    <n v="108"/>
    <n v="99"/>
    <n v="0"/>
    <n v="0"/>
    <n v="588"/>
    <n v="552"/>
    <n v="13"/>
    <n v="0"/>
    <n v="0"/>
    <n v="608"/>
    <n v="434"/>
    <n v="17"/>
    <n v="19"/>
    <n v="8"/>
    <n v="802"/>
    <n v="608"/>
    <n v="24"/>
    <n v="20"/>
    <n v="13"/>
    <n v="97"/>
    <n v="36"/>
    <n v="3"/>
    <n v="5"/>
    <n v="3"/>
    <n v="65"/>
    <n v="56"/>
    <n v="3"/>
    <n v="0"/>
    <n v="0"/>
    <n v="0"/>
    <n v="2"/>
    <n v="0"/>
    <n v="0"/>
    <n v="0"/>
    <n v="1"/>
    <n v="0"/>
    <n v="0"/>
    <n v="0"/>
    <n v="0"/>
    <n v="0"/>
    <n v="0"/>
    <n v="0"/>
    <n v="0"/>
    <n v="0"/>
    <n v="0"/>
    <n v="2"/>
    <n v="1"/>
    <n v="89"/>
    <n v="105"/>
    <n v="572"/>
    <n v="548"/>
    <n v="735"/>
    <n v="80"/>
    <n v="59"/>
    <n v="2808"/>
    <n v="1267"/>
    <n v="0"/>
    <n v="86"/>
    <n v="211"/>
    <n v="104"/>
    <n v="2325"/>
  </r>
  <r>
    <x v="2"/>
    <x v="15"/>
    <x v="74"/>
    <x v="9"/>
    <n v="94"/>
    <n v="4"/>
    <n v="2"/>
    <n v="2"/>
    <n v="1"/>
    <n v="81"/>
    <n v="3"/>
    <n v="0"/>
    <n v="0"/>
    <n v="107"/>
    <n v="98"/>
    <n v="0"/>
    <n v="0"/>
    <n v="589"/>
    <n v="553"/>
    <n v="13"/>
    <n v="0"/>
    <n v="0"/>
    <n v="609"/>
    <n v="448"/>
    <n v="17"/>
    <n v="19"/>
    <n v="8"/>
    <n v="798"/>
    <n v="636"/>
    <n v="24"/>
    <n v="19"/>
    <n v="13"/>
    <n v="97"/>
    <n v="45"/>
    <n v="3"/>
    <n v="5"/>
    <n v="3"/>
    <n v="64"/>
    <n v="55"/>
    <n v="3"/>
    <n v="0"/>
    <n v="0"/>
    <n v="0"/>
    <n v="2"/>
    <n v="0"/>
    <n v="0"/>
    <n v="0"/>
    <n v="1"/>
    <n v="0"/>
    <n v="0"/>
    <n v="0"/>
    <n v="0"/>
    <n v="0"/>
    <n v="0"/>
    <n v="0"/>
    <n v="0"/>
    <n v="0"/>
    <n v="0"/>
    <n v="2"/>
    <n v="1"/>
    <n v="90"/>
    <n v="104"/>
    <n v="573"/>
    <n v="550"/>
    <n v="733"/>
    <n v="80"/>
    <n v="58"/>
    <n v="2806"/>
    <n v="1498"/>
    <n v="0"/>
    <n v="88"/>
    <n v="207"/>
    <n v="100"/>
    <n v="2334"/>
  </r>
  <r>
    <x v="2"/>
    <x v="15"/>
    <x v="74"/>
    <x v="10"/>
    <n v="94"/>
    <n v="4"/>
    <n v="2"/>
    <n v="2"/>
    <n v="1"/>
    <n v="81"/>
    <n v="3"/>
    <n v="0"/>
    <n v="0"/>
    <n v="107"/>
    <n v="97"/>
    <n v="0"/>
    <n v="0"/>
    <n v="588"/>
    <n v="552"/>
    <n v="13"/>
    <n v="0"/>
    <n v="0"/>
    <n v="609"/>
    <n v="456"/>
    <n v="17"/>
    <n v="19"/>
    <n v="8"/>
    <n v="797"/>
    <n v="642"/>
    <n v="24"/>
    <n v="18"/>
    <n v="13"/>
    <n v="97"/>
    <n v="49"/>
    <n v="3"/>
    <n v="5"/>
    <n v="3"/>
    <n v="65"/>
    <n v="56"/>
    <n v="3"/>
    <n v="0"/>
    <n v="0"/>
    <n v="0"/>
    <n v="2"/>
    <n v="0"/>
    <n v="0"/>
    <n v="0"/>
    <n v="1"/>
    <n v="0"/>
    <n v="0"/>
    <n v="0"/>
    <n v="0"/>
    <n v="0"/>
    <n v="0"/>
    <n v="0"/>
    <n v="0"/>
    <n v="0"/>
    <n v="0"/>
    <n v="2"/>
    <n v="1"/>
    <n v="90"/>
    <n v="104"/>
    <n v="572"/>
    <n v="551"/>
    <n v="733"/>
    <n v="80"/>
    <n v="59"/>
    <n v="2808"/>
    <n v="1564"/>
    <n v="0"/>
    <n v="88"/>
    <n v="204"/>
    <n v="101"/>
    <n v="2335"/>
  </r>
  <r>
    <x v="2"/>
    <x v="15"/>
    <x v="74"/>
    <x v="11"/>
    <n v="95"/>
    <n v="5"/>
    <n v="2"/>
    <n v="2"/>
    <n v="1"/>
    <n v="82"/>
    <n v="3"/>
    <n v="0"/>
    <n v="0"/>
    <n v="107"/>
    <n v="101"/>
    <n v="0"/>
    <n v="0"/>
    <n v="588"/>
    <n v="553"/>
    <n v="13"/>
    <n v="0"/>
    <n v="0"/>
    <n v="611"/>
    <n v="470"/>
    <n v="17"/>
    <n v="20"/>
    <n v="8"/>
    <n v="798"/>
    <n v="651"/>
    <n v="24"/>
    <n v="18"/>
    <n v="15"/>
    <n v="97"/>
    <n v="53"/>
    <n v="3"/>
    <n v="4"/>
    <n v="3"/>
    <n v="65"/>
    <n v="59"/>
    <n v="3"/>
    <n v="0"/>
    <n v="0"/>
    <n v="0"/>
    <n v="2"/>
    <n v="0"/>
    <n v="0"/>
    <n v="0"/>
    <n v="1"/>
    <n v="0"/>
    <n v="0"/>
    <n v="0"/>
    <n v="0"/>
    <n v="0"/>
    <n v="0"/>
    <n v="0"/>
    <n v="0"/>
    <n v="0"/>
    <n v="0"/>
    <n v="3"/>
    <n v="1"/>
    <n v="91"/>
    <n v="105"/>
    <n v="572"/>
    <n v="554"/>
    <n v="733"/>
    <n v="80"/>
    <n v="60"/>
    <n v="2809"/>
    <n v="1650"/>
    <n v="0"/>
    <n v="87"/>
    <n v="198"/>
    <n v="102"/>
    <n v="2337"/>
  </r>
  <r>
    <x v="2"/>
    <x v="15"/>
    <x v="74"/>
    <x v="12"/>
    <n v="96"/>
    <n v="5"/>
    <n v="2"/>
    <n v="2"/>
    <n v="1"/>
    <n v="82"/>
    <n v="3"/>
    <n v="0"/>
    <n v="1"/>
    <n v="107"/>
    <n v="101"/>
    <n v="0"/>
    <n v="0"/>
    <n v="587"/>
    <n v="553"/>
    <n v="13"/>
    <n v="0"/>
    <n v="0"/>
    <n v="612"/>
    <n v="475"/>
    <n v="15"/>
    <n v="20"/>
    <n v="8"/>
    <n v="799"/>
    <n v="658"/>
    <n v="24"/>
    <n v="18"/>
    <n v="15"/>
    <n v="97"/>
    <n v="56"/>
    <n v="2"/>
    <n v="4"/>
    <n v="3"/>
    <n v="65"/>
    <n v="59"/>
    <n v="3"/>
    <n v="0"/>
    <n v="0"/>
    <n v="0"/>
    <n v="2"/>
    <n v="0"/>
    <n v="0"/>
    <n v="0"/>
    <n v="1"/>
    <n v="0"/>
    <n v="0"/>
    <n v="0"/>
    <n v="0"/>
    <n v="0"/>
    <n v="0"/>
    <n v="0"/>
    <n v="0"/>
    <n v="0"/>
    <n v="0"/>
    <n v="3"/>
    <n v="1"/>
    <n v="91"/>
    <n v="105"/>
    <n v="571"/>
    <n v="555"/>
    <n v="734"/>
    <n v="81"/>
    <n v="60"/>
    <n v="2812"/>
    <n v="1691"/>
    <n v="0"/>
    <n v="85"/>
    <n v="198"/>
    <n v="102"/>
    <n v="2341"/>
  </r>
  <r>
    <x v="2"/>
    <x v="15"/>
    <x v="74"/>
    <x v="13"/>
    <n v="96"/>
    <n v="5"/>
    <n v="2"/>
    <n v="2"/>
    <n v="1"/>
    <n v="82"/>
    <n v="3"/>
    <n v="0"/>
    <n v="0"/>
    <n v="105"/>
    <n v="99"/>
    <n v="0"/>
    <n v="0"/>
    <n v="589"/>
    <n v="556"/>
    <n v="13"/>
    <n v="0"/>
    <n v="0"/>
    <n v="613"/>
    <n v="477"/>
    <n v="15"/>
    <n v="20"/>
    <n v="8"/>
    <n v="795"/>
    <n v="658"/>
    <n v="24"/>
    <n v="18"/>
    <n v="16"/>
    <n v="96"/>
    <n v="56"/>
    <n v="2"/>
    <n v="3"/>
    <n v="3"/>
    <n v="64"/>
    <n v="58"/>
    <n v="3"/>
    <n v="0"/>
    <n v="0"/>
    <n v="0"/>
    <n v="2"/>
    <n v="0"/>
    <n v="0"/>
    <n v="0"/>
    <n v="1"/>
    <n v="0"/>
    <n v="0"/>
    <n v="0"/>
    <n v="0"/>
    <n v="0"/>
    <n v="0"/>
    <n v="0"/>
    <n v="0"/>
    <n v="0"/>
    <n v="0"/>
    <n v="3"/>
    <n v="1"/>
    <n v="91"/>
    <n v="103"/>
    <n v="573"/>
    <n v="555"/>
    <n v="730"/>
    <n v="80"/>
    <n v="59"/>
    <n v="2809"/>
    <n v="1710"/>
    <n v="0"/>
    <n v="86"/>
    <n v="196"/>
    <n v="104"/>
    <n v="2341"/>
  </r>
  <r>
    <x v="2"/>
    <x v="15"/>
    <x v="74"/>
    <x v="14"/>
    <n v="96"/>
    <n v="5"/>
    <n v="2"/>
    <n v="2"/>
    <n v="1"/>
    <n v="83"/>
    <n v="3"/>
    <n v="0"/>
    <n v="0"/>
    <n v="103"/>
    <n v="97"/>
    <n v="0"/>
    <n v="0"/>
    <n v="589"/>
    <n v="556"/>
    <n v="13"/>
    <n v="0"/>
    <n v="0"/>
    <n v="613"/>
    <n v="477"/>
    <n v="15"/>
    <n v="20"/>
    <n v="8"/>
    <n v="796"/>
    <n v="663"/>
    <n v="24"/>
    <n v="18"/>
    <n v="16"/>
    <n v="97"/>
    <n v="57"/>
    <n v="3"/>
    <n v="3"/>
    <n v="3"/>
    <n v="63"/>
    <n v="58"/>
    <n v="2"/>
    <n v="0"/>
    <n v="0"/>
    <n v="0"/>
    <n v="2"/>
    <n v="0"/>
    <n v="0"/>
    <n v="0"/>
    <n v="1"/>
    <n v="0"/>
    <n v="0"/>
    <n v="0"/>
    <n v="0"/>
    <n v="0"/>
    <n v="0"/>
    <n v="0"/>
    <n v="0"/>
    <n v="0"/>
    <n v="0"/>
    <n v="3"/>
    <n v="1"/>
    <n v="91"/>
    <n v="101"/>
    <n v="573"/>
    <n v="556"/>
    <n v="732"/>
    <n v="80"/>
    <n v="59"/>
    <n v="2805"/>
    <n v="1745"/>
    <n v="0"/>
    <n v="86"/>
    <n v="196"/>
    <n v="102"/>
    <n v="2342"/>
  </r>
  <r>
    <x v="2"/>
    <x v="15"/>
    <x v="74"/>
    <x v="15"/>
    <n v="95"/>
    <n v="4"/>
    <n v="2"/>
    <n v="2"/>
    <n v="1"/>
    <n v="83"/>
    <n v="3"/>
    <n v="0"/>
    <n v="0"/>
    <n v="103"/>
    <n v="97"/>
    <n v="0"/>
    <n v="0"/>
    <n v="590"/>
    <n v="558"/>
    <n v="12"/>
    <n v="0"/>
    <n v="0"/>
    <n v="612"/>
    <n v="477"/>
    <n v="15"/>
    <n v="19"/>
    <n v="8"/>
    <n v="794"/>
    <n v="665"/>
    <n v="23"/>
    <n v="17"/>
    <n v="16"/>
    <n v="98"/>
    <n v="58"/>
    <n v="3"/>
    <n v="3"/>
    <n v="3"/>
    <n v="63"/>
    <n v="58"/>
    <n v="2"/>
    <n v="0"/>
    <n v="0"/>
    <n v="0"/>
    <n v="2"/>
    <n v="0"/>
    <n v="0"/>
    <n v="0"/>
    <n v="1"/>
    <n v="0"/>
    <n v="0"/>
    <n v="0"/>
    <n v="0"/>
    <n v="0"/>
    <n v="0"/>
    <n v="0"/>
    <n v="0"/>
    <n v="0"/>
    <n v="0"/>
    <n v="2"/>
    <n v="1"/>
    <n v="90"/>
    <n v="101"/>
    <n v="575"/>
    <n v="556"/>
    <n v="731"/>
    <n v="81"/>
    <n v="59"/>
    <n v="2803"/>
    <n v="1757"/>
    <n v="0"/>
    <n v="86"/>
    <n v="193"/>
    <n v="102"/>
    <n v="2344"/>
  </r>
  <r>
    <x v="2"/>
    <x v="15"/>
    <x v="74"/>
    <x v="16"/>
    <n v="96"/>
    <n v="5"/>
    <n v="3"/>
    <n v="2"/>
    <n v="1"/>
    <n v="84"/>
    <n v="3"/>
    <n v="0"/>
    <n v="0"/>
    <n v="102"/>
    <n v="96"/>
    <n v="0"/>
    <n v="0"/>
    <n v="589"/>
    <n v="556"/>
    <n v="13"/>
    <n v="0"/>
    <n v="0"/>
    <n v="609"/>
    <n v="477"/>
    <n v="15"/>
    <n v="19"/>
    <n v="7"/>
    <n v="793"/>
    <n v="665"/>
    <n v="23"/>
    <n v="17"/>
    <n v="16"/>
    <n v="98"/>
    <n v="58"/>
    <n v="3"/>
    <n v="2"/>
    <n v="3"/>
    <n v="65"/>
    <n v="59"/>
    <n v="2"/>
    <n v="0"/>
    <n v="0"/>
    <n v="0"/>
    <n v="2"/>
    <n v="0"/>
    <n v="0"/>
    <n v="0"/>
    <n v="1"/>
    <n v="0"/>
    <n v="0"/>
    <n v="0"/>
    <n v="0"/>
    <n v="0"/>
    <n v="0"/>
    <n v="0"/>
    <n v="0"/>
    <n v="0"/>
    <n v="0"/>
    <n v="3"/>
    <n v="1"/>
    <n v="91"/>
    <n v="100"/>
    <n v="573"/>
    <n v="554"/>
    <n v="730"/>
    <n v="82"/>
    <n v="61"/>
    <n v="2800"/>
    <n v="1772"/>
    <n v="0"/>
    <n v="87"/>
    <n v="191"/>
    <n v="102"/>
    <n v="2344"/>
  </r>
  <r>
    <x v="2"/>
    <x v="15"/>
    <x v="75"/>
    <x v="0"/>
    <n v="82"/>
    <n v="2"/>
    <n v="0"/>
    <n v="0"/>
    <n v="0"/>
    <n v="19"/>
    <n v="4"/>
    <n v="2"/>
    <n v="1"/>
    <n v="10"/>
    <n v="0"/>
    <n v="0"/>
    <n v="0"/>
    <n v="589"/>
    <n v="0"/>
    <n v="285"/>
    <n v="3"/>
    <n v="3"/>
    <n v="738"/>
    <n v="0"/>
    <n v="36"/>
    <n v="29"/>
    <n v="34"/>
    <n v="798"/>
    <n v="41"/>
    <n v="2"/>
    <n v="18"/>
    <n v="57"/>
    <n v="85"/>
    <n v="0"/>
    <n v="1"/>
    <n v="6"/>
    <n v="2"/>
    <n v="37"/>
    <n v="0"/>
    <n v="4"/>
    <n v="1"/>
    <n v="0"/>
    <n v="0"/>
    <n v="0"/>
    <n v="0"/>
    <n v="0"/>
    <n v="0"/>
    <n v="0"/>
    <n v="0"/>
    <n v="0"/>
    <n v="0"/>
    <n v="0"/>
    <n v="0"/>
    <n v="17"/>
    <n v="22"/>
    <n v="0"/>
    <n v="4"/>
    <n v="1"/>
    <m/>
    <m/>
    <m/>
    <m/>
    <m/>
    <m/>
    <m/>
    <m/>
    <m/>
    <m/>
    <m/>
    <m/>
    <m/>
    <m/>
    <m/>
    <m/>
  </r>
  <r>
    <x v="2"/>
    <x v="15"/>
    <x v="75"/>
    <x v="1"/>
    <n v="82"/>
    <n v="2"/>
    <n v="0"/>
    <n v="0"/>
    <n v="0"/>
    <n v="25"/>
    <n v="4"/>
    <n v="2"/>
    <n v="1"/>
    <n v="10"/>
    <n v="0"/>
    <n v="0"/>
    <n v="0"/>
    <n v="589"/>
    <n v="0"/>
    <n v="373"/>
    <n v="3"/>
    <n v="3"/>
    <n v="740"/>
    <n v="0"/>
    <n v="58"/>
    <n v="29"/>
    <n v="33"/>
    <n v="798"/>
    <n v="59"/>
    <n v="2"/>
    <n v="18"/>
    <n v="58"/>
    <n v="84"/>
    <n v="0"/>
    <n v="1"/>
    <n v="6"/>
    <n v="2"/>
    <n v="38"/>
    <n v="0"/>
    <n v="6"/>
    <n v="1"/>
    <n v="0"/>
    <n v="0"/>
    <n v="0"/>
    <n v="0"/>
    <n v="0"/>
    <n v="0"/>
    <n v="0"/>
    <n v="0"/>
    <n v="0"/>
    <n v="0"/>
    <n v="0"/>
    <n v="0"/>
    <n v="16"/>
    <n v="22"/>
    <n v="0"/>
    <n v="4"/>
    <n v="1"/>
    <m/>
    <m/>
    <m/>
    <m/>
    <m/>
    <m/>
    <m/>
    <m/>
    <m/>
    <m/>
    <m/>
    <m/>
    <m/>
    <m/>
    <m/>
    <m/>
  </r>
  <r>
    <x v="2"/>
    <x v="15"/>
    <x v="75"/>
    <x v="2"/>
    <n v="82"/>
    <n v="2"/>
    <n v="0"/>
    <n v="0"/>
    <n v="0"/>
    <n v="36"/>
    <n v="4"/>
    <n v="2"/>
    <n v="1"/>
    <n v="10"/>
    <n v="9"/>
    <n v="0"/>
    <n v="0"/>
    <n v="587"/>
    <n v="433"/>
    <n v="15"/>
    <n v="3"/>
    <n v="3"/>
    <n v="738"/>
    <n v="126"/>
    <n v="23"/>
    <n v="29"/>
    <n v="32"/>
    <n v="796"/>
    <n v="99"/>
    <n v="2"/>
    <n v="18"/>
    <n v="59"/>
    <n v="83"/>
    <n v="1"/>
    <n v="4"/>
    <n v="6"/>
    <n v="2"/>
    <n v="38"/>
    <n v="12"/>
    <n v="1"/>
    <n v="0"/>
    <n v="0"/>
    <n v="0"/>
    <n v="0"/>
    <n v="0"/>
    <n v="0"/>
    <n v="0"/>
    <n v="0"/>
    <n v="0"/>
    <n v="0"/>
    <n v="0"/>
    <n v="0"/>
    <n v="0"/>
    <n v="0"/>
    <n v="0"/>
    <n v="0"/>
    <n v="0"/>
    <n v="0"/>
    <n v="2"/>
    <n v="0"/>
    <n v="74"/>
    <n v="10"/>
    <n v="559"/>
    <n v="636"/>
    <n v="705"/>
    <n v="68"/>
    <n v="34"/>
    <m/>
    <m/>
    <m/>
    <m/>
    <m/>
    <m/>
    <m/>
  </r>
  <r>
    <x v="2"/>
    <x v="15"/>
    <x v="75"/>
    <x v="3"/>
    <n v="81"/>
    <n v="2"/>
    <n v="0"/>
    <n v="0"/>
    <n v="0"/>
    <n v="41"/>
    <n v="4"/>
    <n v="2"/>
    <n v="1"/>
    <n v="10"/>
    <n v="9"/>
    <n v="0"/>
    <n v="0"/>
    <n v="587"/>
    <n v="463"/>
    <n v="15"/>
    <n v="3"/>
    <n v="3"/>
    <n v="744"/>
    <n v="214"/>
    <n v="23"/>
    <n v="29"/>
    <n v="34"/>
    <n v="795"/>
    <n v="145"/>
    <n v="2"/>
    <n v="18"/>
    <n v="60"/>
    <n v="83"/>
    <n v="2"/>
    <n v="4"/>
    <n v="6"/>
    <n v="2"/>
    <n v="38"/>
    <n v="12"/>
    <n v="1"/>
    <n v="0"/>
    <n v="0"/>
    <n v="0"/>
    <n v="0"/>
    <n v="0"/>
    <n v="0"/>
    <n v="0"/>
    <n v="0"/>
    <n v="0"/>
    <n v="0"/>
    <n v="0"/>
    <n v="0"/>
    <n v="0"/>
    <n v="0"/>
    <n v="0"/>
    <n v="0"/>
    <n v="0"/>
    <n v="0"/>
    <n v="2"/>
    <n v="0"/>
    <n v="74"/>
    <n v="10"/>
    <n v="559"/>
    <n v="641"/>
    <n v="703"/>
    <n v="68"/>
    <n v="35"/>
    <m/>
    <m/>
    <m/>
    <m/>
    <m/>
    <m/>
    <m/>
  </r>
  <r>
    <x v="2"/>
    <x v="15"/>
    <x v="75"/>
    <x v="4"/>
    <n v="81"/>
    <n v="2"/>
    <n v="0"/>
    <n v="0"/>
    <n v="0"/>
    <n v="47"/>
    <n v="4"/>
    <n v="2"/>
    <n v="1"/>
    <n v="10"/>
    <n v="9"/>
    <n v="0"/>
    <n v="0"/>
    <n v="581"/>
    <n v="476"/>
    <n v="15"/>
    <n v="3"/>
    <n v="2"/>
    <n v="745"/>
    <n v="272"/>
    <n v="23"/>
    <n v="29"/>
    <n v="33"/>
    <n v="793"/>
    <n v="183"/>
    <n v="2"/>
    <n v="18"/>
    <n v="60"/>
    <n v="84"/>
    <n v="2"/>
    <n v="4"/>
    <n v="6"/>
    <n v="2"/>
    <n v="39"/>
    <n v="13"/>
    <n v="1"/>
    <n v="0"/>
    <n v="0"/>
    <n v="0"/>
    <n v="0"/>
    <n v="0"/>
    <n v="0"/>
    <n v="0"/>
    <n v="0"/>
    <n v="0"/>
    <n v="0"/>
    <n v="0"/>
    <n v="0"/>
    <n v="0"/>
    <n v="0"/>
    <n v="0"/>
    <n v="0"/>
    <n v="0"/>
    <n v="0"/>
    <n v="2"/>
    <n v="0"/>
    <n v="74"/>
    <n v="10"/>
    <n v="554"/>
    <n v="642"/>
    <n v="701"/>
    <n v="69"/>
    <n v="36"/>
    <m/>
    <m/>
    <m/>
    <m/>
    <m/>
    <m/>
    <m/>
  </r>
  <r>
    <x v="2"/>
    <x v="15"/>
    <x v="75"/>
    <x v="5"/>
    <n v="81"/>
    <n v="2"/>
    <n v="0"/>
    <n v="0"/>
    <n v="0"/>
    <n v="52"/>
    <n v="4"/>
    <n v="2"/>
    <n v="1"/>
    <n v="10"/>
    <n v="9"/>
    <n v="0"/>
    <n v="0"/>
    <n v="575"/>
    <n v="497"/>
    <n v="15"/>
    <n v="3"/>
    <n v="2"/>
    <n v="744"/>
    <n v="326"/>
    <n v="23"/>
    <n v="28"/>
    <n v="32"/>
    <n v="794"/>
    <n v="271"/>
    <n v="2"/>
    <n v="18"/>
    <n v="60"/>
    <n v="83"/>
    <n v="10"/>
    <n v="4"/>
    <n v="6"/>
    <n v="2"/>
    <n v="42"/>
    <n v="13"/>
    <n v="1"/>
    <n v="0"/>
    <n v="0"/>
    <n v="0"/>
    <n v="0"/>
    <n v="0"/>
    <n v="0"/>
    <n v="0"/>
    <n v="0"/>
    <n v="0"/>
    <n v="0"/>
    <n v="0"/>
    <n v="0"/>
    <n v="0"/>
    <n v="0"/>
    <n v="0"/>
    <n v="0"/>
    <n v="0"/>
    <n v="0"/>
    <n v="2"/>
    <n v="0"/>
    <n v="74"/>
    <n v="10"/>
    <n v="549"/>
    <n v="641"/>
    <n v="703"/>
    <n v="68"/>
    <n v="38"/>
    <m/>
    <m/>
    <m/>
    <m/>
    <m/>
    <m/>
    <m/>
  </r>
  <r>
    <x v="2"/>
    <x v="15"/>
    <x v="75"/>
    <x v="6"/>
    <n v="81"/>
    <n v="2"/>
    <n v="2"/>
    <n v="0"/>
    <n v="0"/>
    <n v="55"/>
    <n v="4"/>
    <n v="2"/>
    <n v="1"/>
    <n v="10"/>
    <n v="9"/>
    <n v="0"/>
    <n v="0"/>
    <n v="576"/>
    <n v="507"/>
    <n v="15"/>
    <n v="3"/>
    <n v="2"/>
    <n v="744"/>
    <n v="396"/>
    <n v="23"/>
    <n v="29"/>
    <n v="30"/>
    <n v="795"/>
    <n v="366"/>
    <n v="2"/>
    <n v="18"/>
    <n v="57"/>
    <n v="85"/>
    <n v="17"/>
    <n v="4"/>
    <n v="6"/>
    <n v="4"/>
    <n v="42"/>
    <n v="37"/>
    <n v="1"/>
    <n v="0"/>
    <n v="0"/>
    <n v="0"/>
    <n v="0"/>
    <n v="0"/>
    <n v="0"/>
    <n v="0"/>
    <n v="0"/>
    <n v="0"/>
    <n v="0"/>
    <n v="0"/>
    <n v="0"/>
    <n v="0"/>
    <n v="0"/>
    <n v="0"/>
    <n v="0"/>
    <n v="0"/>
    <n v="0"/>
    <n v="2"/>
    <n v="0"/>
    <n v="74"/>
    <n v="10"/>
    <n v="550"/>
    <n v="643"/>
    <n v="704"/>
    <n v="68"/>
    <n v="40"/>
    <m/>
    <m/>
    <m/>
    <m/>
    <m/>
    <m/>
    <m/>
  </r>
  <r>
    <x v="2"/>
    <x v="15"/>
    <x v="75"/>
    <x v="7"/>
    <n v="82"/>
    <n v="2"/>
    <n v="2"/>
    <n v="0"/>
    <n v="0"/>
    <n v="58"/>
    <n v="4"/>
    <n v="2"/>
    <n v="2"/>
    <n v="10"/>
    <n v="9"/>
    <n v="0"/>
    <n v="0"/>
    <n v="575"/>
    <n v="510"/>
    <n v="15"/>
    <n v="4"/>
    <n v="1"/>
    <n v="746"/>
    <n v="429"/>
    <n v="23"/>
    <n v="30"/>
    <n v="29"/>
    <n v="795"/>
    <n v="458"/>
    <n v="2"/>
    <n v="16"/>
    <n v="57"/>
    <n v="85"/>
    <n v="20"/>
    <n v="4"/>
    <n v="5"/>
    <n v="4"/>
    <n v="42"/>
    <n v="37"/>
    <n v="1"/>
    <n v="0"/>
    <n v="0"/>
    <n v="0"/>
    <n v="0"/>
    <n v="0"/>
    <n v="0"/>
    <n v="0"/>
    <n v="0"/>
    <n v="0"/>
    <n v="0"/>
    <n v="0"/>
    <n v="0"/>
    <n v="0"/>
    <n v="0"/>
    <n v="0"/>
    <n v="0"/>
    <n v="0"/>
    <n v="0"/>
    <n v="2"/>
    <n v="0"/>
    <n v="74"/>
    <n v="10"/>
    <n v="549"/>
    <n v="646"/>
    <n v="705"/>
    <n v="68"/>
    <n v="40"/>
    <m/>
    <m/>
    <m/>
    <m/>
    <m/>
    <m/>
    <m/>
  </r>
  <r>
    <x v="2"/>
    <x v="15"/>
    <x v="75"/>
    <x v="8"/>
    <n v="82"/>
    <n v="2"/>
    <n v="2"/>
    <n v="0"/>
    <n v="0"/>
    <n v="59"/>
    <n v="3"/>
    <n v="2"/>
    <n v="2"/>
    <n v="10"/>
    <n v="9"/>
    <n v="0"/>
    <n v="0"/>
    <n v="573"/>
    <n v="515"/>
    <n v="15"/>
    <n v="4"/>
    <n v="1"/>
    <n v="747"/>
    <n v="464"/>
    <n v="23"/>
    <n v="30"/>
    <n v="29"/>
    <n v="793"/>
    <n v="510"/>
    <n v="2"/>
    <n v="16"/>
    <n v="55"/>
    <n v="86"/>
    <n v="26"/>
    <n v="4"/>
    <n v="6"/>
    <n v="4"/>
    <n v="42"/>
    <n v="37"/>
    <n v="1"/>
    <n v="0"/>
    <n v="0"/>
    <n v="0"/>
    <n v="0"/>
    <n v="0"/>
    <n v="0"/>
    <n v="0"/>
    <n v="0"/>
    <n v="0"/>
    <n v="0"/>
    <n v="0"/>
    <n v="0"/>
    <n v="0"/>
    <n v="0"/>
    <n v="0"/>
    <n v="0"/>
    <n v="0"/>
    <n v="0"/>
    <n v="2"/>
    <n v="0"/>
    <n v="74"/>
    <n v="10"/>
    <n v="547"/>
    <n v="647"/>
    <n v="706"/>
    <n v="69"/>
    <n v="40"/>
    <n v="2542"/>
    <n v="906"/>
    <n v="0"/>
    <n v="19"/>
    <n v="36"/>
    <n v="451"/>
    <n v="1934"/>
  </r>
  <r>
    <x v="2"/>
    <x v="15"/>
    <x v="75"/>
    <x v="9"/>
    <n v="83"/>
    <n v="2"/>
    <n v="2"/>
    <n v="0"/>
    <n v="0"/>
    <n v="62"/>
    <n v="3"/>
    <n v="2"/>
    <n v="2"/>
    <n v="10"/>
    <n v="9"/>
    <n v="0"/>
    <n v="0"/>
    <n v="574"/>
    <n v="523"/>
    <n v="15"/>
    <n v="4"/>
    <n v="1"/>
    <n v="746"/>
    <n v="494"/>
    <n v="23"/>
    <n v="31"/>
    <n v="28"/>
    <n v="791"/>
    <n v="550"/>
    <n v="2"/>
    <n v="16"/>
    <n v="54"/>
    <n v="87"/>
    <n v="37"/>
    <n v="3"/>
    <n v="6"/>
    <n v="4"/>
    <n v="42"/>
    <n v="37"/>
    <n v="1"/>
    <n v="0"/>
    <n v="0"/>
    <n v="0"/>
    <n v="0"/>
    <n v="0"/>
    <n v="0"/>
    <n v="0"/>
    <n v="0"/>
    <n v="0"/>
    <n v="0"/>
    <n v="0"/>
    <n v="0"/>
    <n v="0"/>
    <n v="0"/>
    <n v="0"/>
    <n v="0"/>
    <n v="0"/>
    <n v="0"/>
    <n v="2"/>
    <n v="0"/>
    <n v="75"/>
    <n v="10"/>
    <n v="548"/>
    <n v="647"/>
    <n v="704"/>
    <n v="70"/>
    <n v="40"/>
    <n v="2546"/>
    <n v="1087"/>
    <n v="0"/>
    <n v="18"/>
    <n v="38"/>
    <n v="445"/>
    <n v="1943"/>
  </r>
  <r>
    <x v="2"/>
    <x v="15"/>
    <x v="75"/>
    <x v="10"/>
    <n v="83"/>
    <n v="2"/>
    <n v="2"/>
    <n v="0"/>
    <n v="0"/>
    <n v="62"/>
    <n v="3"/>
    <n v="2"/>
    <n v="2"/>
    <n v="10"/>
    <n v="10"/>
    <n v="0"/>
    <n v="0"/>
    <n v="575"/>
    <n v="525"/>
    <n v="15"/>
    <n v="4"/>
    <n v="1"/>
    <n v="748"/>
    <n v="503"/>
    <n v="23"/>
    <n v="29"/>
    <n v="28"/>
    <n v="792"/>
    <n v="560"/>
    <n v="2"/>
    <n v="16"/>
    <n v="54"/>
    <n v="87"/>
    <n v="40"/>
    <n v="3"/>
    <n v="6"/>
    <n v="4"/>
    <n v="42"/>
    <n v="37"/>
    <n v="1"/>
    <n v="0"/>
    <n v="0"/>
    <n v="0"/>
    <n v="0"/>
    <n v="0"/>
    <n v="0"/>
    <n v="0"/>
    <n v="0"/>
    <n v="0"/>
    <n v="0"/>
    <n v="0"/>
    <n v="0"/>
    <n v="0"/>
    <n v="0"/>
    <n v="0"/>
    <n v="0"/>
    <n v="0"/>
    <n v="0"/>
    <n v="2"/>
    <n v="0"/>
    <n v="75"/>
    <n v="10"/>
    <n v="550"/>
    <n v="649"/>
    <n v="706"/>
    <n v="70"/>
    <n v="40"/>
    <n v="2548"/>
    <n v="1134"/>
    <n v="0"/>
    <n v="18"/>
    <n v="40"/>
    <n v="444"/>
    <n v="1949"/>
  </r>
  <r>
    <x v="2"/>
    <x v="15"/>
    <x v="75"/>
    <x v="11"/>
    <n v="82"/>
    <n v="2"/>
    <n v="2"/>
    <n v="0"/>
    <n v="0"/>
    <n v="62"/>
    <n v="3"/>
    <n v="2"/>
    <n v="1"/>
    <n v="10"/>
    <n v="10"/>
    <n v="0"/>
    <n v="0"/>
    <n v="576"/>
    <n v="526"/>
    <n v="14"/>
    <n v="4"/>
    <n v="1"/>
    <n v="745"/>
    <n v="517"/>
    <n v="23"/>
    <n v="29"/>
    <n v="27"/>
    <n v="792"/>
    <n v="575"/>
    <n v="2"/>
    <n v="16"/>
    <n v="55"/>
    <n v="87"/>
    <n v="41"/>
    <n v="3"/>
    <n v="6"/>
    <n v="3"/>
    <n v="41"/>
    <n v="37"/>
    <n v="1"/>
    <n v="0"/>
    <n v="0"/>
    <n v="0"/>
    <n v="0"/>
    <n v="0"/>
    <n v="0"/>
    <n v="0"/>
    <n v="0"/>
    <n v="0"/>
    <n v="0"/>
    <n v="0"/>
    <n v="0"/>
    <n v="0"/>
    <n v="0"/>
    <n v="0"/>
    <n v="0"/>
    <n v="0"/>
    <n v="0"/>
    <n v="2"/>
    <n v="0"/>
    <n v="75"/>
    <n v="10"/>
    <n v="551"/>
    <n v="648"/>
    <n v="705"/>
    <n v="71"/>
    <n v="39"/>
    <n v="2544"/>
    <n v="1212"/>
    <n v="0"/>
    <n v="18"/>
    <n v="39"/>
    <n v="440"/>
    <n v="1952"/>
  </r>
  <r>
    <x v="2"/>
    <x v="15"/>
    <x v="75"/>
    <x v="12"/>
    <n v="82"/>
    <n v="2"/>
    <n v="2"/>
    <n v="0"/>
    <n v="0"/>
    <n v="63"/>
    <n v="3"/>
    <n v="2"/>
    <n v="1"/>
    <n v="10"/>
    <n v="10"/>
    <n v="0"/>
    <n v="0"/>
    <n v="573"/>
    <n v="524"/>
    <n v="13"/>
    <n v="4"/>
    <n v="1"/>
    <n v="744"/>
    <n v="522"/>
    <n v="23"/>
    <n v="28"/>
    <n v="27"/>
    <n v="792"/>
    <n v="578"/>
    <n v="2"/>
    <n v="16"/>
    <n v="55"/>
    <n v="87"/>
    <n v="42"/>
    <n v="3"/>
    <n v="6"/>
    <n v="3"/>
    <n v="41"/>
    <n v="37"/>
    <n v="1"/>
    <n v="0"/>
    <n v="0"/>
    <n v="0"/>
    <n v="0"/>
    <n v="0"/>
    <n v="0"/>
    <n v="0"/>
    <n v="0"/>
    <n v="0"/>
    <n v="0"/>
    <n v="0"/>
    <n v="0"/>
    <n v="0"/>
    <n v="0"/>
    <n v="0"/>
    <n v="0"/>
    <n v="0"/>
    <n v="0"/>
    <n v="2"/>
    <n v="0"/>
    <n v="75"/>
    <n v="10"/>
    <n v="549"/>
    <n v="649"/>
    <n v="705"/>
    <n v="71"/>
    <n v="39"/>
    <n v="2545"/>
    <n v="1241"/>
    <n v="0"/>
    <n v="18"/>
    <n v="40"/>
    <n v="437"/>
    <n v="1956"/>
  </r>
  <r>
    <x v="2"/>
    <x v="15"/>
    <x v="75"/>
    <x v="13"/>
    <n v="82"/>
    <n v="2"/>
    <n v="2"/>
    <n v="0"/>
    <n v="0"/>
    <n v="64"/>
    <n v="3"/>
    <n v="2"/>
    <n v="1"/>
    <n v="10"/>
    <n v="10"/>
    <n v="0"/>
    <n v="0"/>
    <n v="576"/>
    <n v="527"/>
    <n v="13"/>
    <n v="4"/>
    <n v="1"/>
    <n v="742"/>
    <n v="526"/>
    <n v="23"/>
    <n v="26"/>
    <n v="25"/>
    <n v="786"/>
    <n v="576"/>
    <n v="2"/>
    <n v="15"/>
    <n v="53"/>
    <n v="88"/>
    <n v="43"/>
    <n v="3"/>
    <n v="6"/>
    <n v="3"/>
    <n v="42"/>
    <n v="38"/>
    <n v="1"/>
    <n v="0"/>
    <n v="0"/>
    <n v="0"/>
    <n v="0"/>
    <n v="0"/>
    <n v="0"/>
    <n v="0"/>
    <n v="0"/>
    <n v="0"/>
    <n v="0"/>
    <n v="0"/>
    <n v="0"/>
    <n v="0"/>
    <n v="0"/>
    <n v="0"/>
    <n v="0"/>
    <n v="0"/>
    <n v="0"/>
    <n v="2"/>
    <n v="0"/>
    <n v="75"/>
    <n v="10"/>
    <n v="552"/>
    <n v="651"/>
    <n v="701"/>
    <n v="72"/>
    <n v="40"/>
    <n v="2542"/>
    <n v="1258"/>
    <n v="0"/>
    <n v="18"/>
    <n v="41"/>
    <n v="430"/>
    <n v="1960"/>
  </r>
  <r>
    <x v="2"/>
    <x v="15"/>
    <x v="75"/>
    <x v="14"/>
    <n v="83"/>
    <n v="3"/>
    <n v="3"/>
    <n v="0"/>
    <n v="0"/>
    <n v="65"/>
    <n v="3"/>
    <n v="3"/>
    <n v="1"/>
    <n v="10"/>
    <n v="10"/>
    <n v="0"/>
    <n v="0"/>
    <n v="575"/>
    <n v="529"/>
    <n v="13"/>
    <n v="4"/>
    <n v="1"/>
    <n v="737"/>
    <n v="529"/>
    <n v="23"/>
    <n v="24"/>
    <n v="24"/>
    <n v="784"/>
    <n v="579"/>
    <n v="2"/>
    <n v="15"/>
    <n v="53"/>
    <n v="89"/>
    <n v="43"/>
    <n v="3"/>
    <n v="6"/>
    <n v="4"/>
    <n v="42"/>
    <n v="38"/>
    <n v="1"/>
    <n v="0"/>
    <n v="0"/>
    <n v="0"/>
    <n v="0"/>
    <n v="0"/>
    <n v="0"/>
    <n v="0"/>
    <n v="0"/>
    <n v="0"/>
    <n v="0"/>
    <n v="0"/>
    <n v="0"/>
    <n v="0"/>
    <n v="0"/>
    <n v="0"/>
    <n v="0"/>
    <n v="0"/>
    <n v="0"/>
    <n v="3"/>
    <n v="0"/>
    <n v="75"/>
    <n v="10"/>
    <n v="551"/>
    <n v="649"/>
    <n v="701"/>
    <n v="72"/>
    <n v="40"/>
    <n v="2539"/>
    <n v="1277"/>
    <n v="0"/>
    <n v="19"/>
    <n v="41"/>
    <n v="426"/>
    <n v="1966"/>
  </r>
  <r>
    <x v="2"/>
    <x v="15"/>
    <x v="75"/>
    <x v="15"/>
    <n v="83"/>
    <n v="3"/>
    <n v="3"/>
    <n v="0"/>
    <n v="0"/>
    <n v="64"/>
    <n v="3"/>
    <n v="3"/>
    <n v="1"/>
    <n v="10"/>
    <n v="10"/>
    <n v="0"/>
    <n v="0"/>
    <n v="573"/>
    <n v="530"/>
    <n v="12"/>
    <n v="4"/>
    <n v="1"/>
    <n v="739"/>
    <n v="531"/>
    <n v="23"/>
    <n v="24"/>
    <n v="24"/>
    <n v="783"/>
    <n v="582"/>
    <n v="2"/>
    <n v="15"/>
    <n v="53"/>
    <n v="89"/>
    <n v="43"/>
    <n v="3"/>
    <n v="6"/>
    <n v="4"/>
    <n v="42"/>
    <n v="38"/>
    <n v="1"/>
    <n v="0"/>
    <n v="0"/>
    <n v="0"/>
    <n v="0"/>
    <n v="0"/>
    <n v="0"/>
    <n v="0"/>
    <n v="0"/>
    <n v="0"/>
    <n v="0"/>
    <n v="0"/>
    <n v="0"/>
    <n v="0"/>
    <n v="0"/>
    <n v="0"/>
    <n v="0"/>
    <n v="0"/>
    <n v="0"/>
    <n v="3"/>
    <n v="0"/>
    <n v="75"/>
    <n v="10"/>
    <n v="550"/>
    <n v="653"/>
    <n v="700"/>
    <n v="72"/>
    <n v="40"/>
    <n v="2536"/>
    <n v="1296"/>
    <n v="0"/>
    <n v="19"/>
    <n v="41"/>
    <n v="426"/>
    <n v="1963"/>
  </r>
  <r>
    <x v="2"/>
    <x v="15"/>
    <x v="75"/>
    <x v="16"/>
    <n v="83"/>
    <n v="3"/>
    <n v="3"/>
    <n v="0"/>
    <n v="0"/>
    <n v="65"/>
    <n v="3"/>
    <n v="3"/>
    <n v="1"/>
    <n v="10"/>
    <n v="10"/>
    <n v="0"/>
    <n v="0"/>
    <n v="574"/>
    <n v="531"/>
    <n v="12"/>
    <n v="4"/>
    <n v="1"/>
    <n v="740"/>
    <n v="533"/>
    <n v="23"/>
    <n v="25"/>
    <n v="24"/>
    <n v="783"/>
    <n v="586"/>
    <n v="2"/>
    <n v="16"/>
    <n v="52"/>
    <n v="90"/>
    <n v="43"/>
    <n v="3"/>
    <n v="6"/>
    <n v="4"/>
    <n v="42"/>
    <n v="38"/>
    <n v="1"/>
    <n v="0"/>
    <n v="0"/>
    <n v="0"/>
    <n v="0"/>
    <n v="0"/>
    <n v="0"/>
    <n v="0"/>
    <n v="0"/>
    <n v="0"/>
    <n v="0"/>
    <n v="0"/>
    <n v="0"/>
    <n v="0"/>
    <n v="0"/>
    <n v="0"/>
    <n v="0"/>
    <n v="0"/>
    <n v="0"/>
    <n v="3"/>
    <n v="0"/>
    <n v="75"/>
    <n v="10"/>
    <n v="551"/>
    <n v="653"/>
    <n v="700"/>
    <n v="72"/>
    <n v="40"/>
    <n v="2527"/>
    <n v="1312"/>
    <n v="0"/>
    <n v="19"/>
    <n v="41"/>
    <n v="423"/>
    <n v="1961"/>
  </r>
  <r>
    <x v="2"/>
    <x v="16"/>
    <x v="76"/>
    <x v="0"/>
    <n v="52"/>
    <n v="0"/>
    <n v="0"/>
    <n v="0"/>
    <n v="0"/>
    <n v="21"/>
    <n v="0"/>
    <n v="1"/>
    <n v="0"/>
    <n v="14"/>
    <n v="0"/>
    <n v="12"/>
    <n v="0"/>
    <n v="511"/>
    <n v="0"/>
    <n v="271"/>
    <n v="5"/>
    <n v="8"/>
    <n v="399"/>
    <n v="0"/>
    <n v="42"/>
    <n v="16"/>
    <n v="11"/>
    <n v="735"/>
    <n v="62"/>
    <n v="4"/>
    <n v="30"/>
    <n v="23"/>
    <n v="60"/>
    <n v="0"/>
    <n v="1"/>
    <n v="5"/>
    <n v="3"/>
    <n v="38"/>
    <n v="0"/>
    <n v="9"/>
    <n v="0"/>
    <n v="0"/>
    <n v="0"/>
    <n v="0"/>
    <n v="0"/>
    <n v="0"/>
    <n v="0"/>
    <n v="0"/>
    <n v="0"/>
    <n v="0"/>
    <n v="0"/>
    <n v="0"/>
    <n v="0"/>
    <n v="1"/>
    <n v="7"/>
    <n v="0"/>
    <n v="2"/>
    <n v="1"/>
    <m/>
    <m/>
    <m/>
    <m/>
    <m/>
    <m/>
    <m/>
    <m/>
    <m/>
    <m/>
    <m/>
    <m/>
    <m/>
    <m/>
    <m/>
    <m/>
  </r>
  <r>
    <x v="2"/>
    <x v="16"/>
    <x v="76"/>
    <x v="1"/>
    <n v="52"/>
    <n v="0"/>
    <n v="0"/>
    <n v="0"/>
    <n v="0"/>
    <n v="28"/>
    <n v="0"/>
    <n v="1"/>
    <n v="0"/>
    <n v="14"/>
    <n v="0"/>
    <n v="13"/>
    <n v="0"/>
    <n v="509"/>
    <n v="0"/>
    <n v="343"/>
    <n v="5"/>
    <n v="8"/>
    <n v="399"/>
    <n v="0"/>
    <n v="65"/>
    <n v="16"/>
    <n v="11"/>
    <n v="735"/>
    <n v="84"/>
    <n v="4"/>
    <n v="30"/>
    <n v="22"/>
    <n v="61"/>
    <n v="0"/>
    <n v="2"/>
    <n v="5"/>
    <n v="3"/>
    <n v="37"/>
    <n v="0"/>
    <n v="10"/>
    <n v="0"/>
    <n v="0"/>
    <n v="0"/>
    <n v="0"/>
    <n v="0"/>
    <n v="0"/>
    <n v="0"/>
    <n v="0"/>
    <n v="0"/>
    <n v="0"/>
    <n v="0"/>
    <n v="0"/>
    <n v="0"/>
    <n v="1"/>
    <n v="7"/>
    <n v="0"/>
    <n v="2"/>
    <n v="1"/>
    <m/>
    <m/>
    <m/>
    <m/>
    <m/>
    <m/>
    <m/>
    <m/>
    <m/>
    <m/>
    <m/>
    <m/>
    <m/>
    <m/>
    <m/>
    <m/>
  </r>
  <r>
    <x v="2"/>
    <x v="16"/>
    <x v="76"/>
    <x v="2"/>
    <n v="52"/>
    <n v="0"/>
    <n v="0"/>
    <n v="0"/>
    <n v="0"/>
    <n v="34"/>
    <n v="0"/>
    <n v="1"/>
    <n v="0"/>
    <n v="15"/>
    <n v="14"/>
    <n v="0"/>
    <n v="0"/>
    <n v="510"/>
    <n v="391"/>
    <n v="1"/>
    <n v="5"/>
    <n v="8"/>
    <n v="400"/>
    <n v="98"/>
    <n v="7"/>
    <n v="16"/>
    <n v="11"/>
    <n v="733"/>
    <n v="112"/>
    <n v="4"/>
    <n v="30"/>
    <n v="22"/>
    <n v="61"/>
    <n v="3"/>
    <n v="2"/>
    <n v="5"/>
    <n v="3"/>
    <n v="38"/>
    <n v="13"/>
    <n v="1"/>
    <n v="0"/>
    <n v="0"/>
    <n v="0"/>
    <n v="0"/>
    <n v="0"/>
    <n v="0"/>
    <n v="0"/>
    <n v="0"/>
    <n v="0"/>
    <n v="0"/>
    <n v="0"/>
    <n v="0"/>
    <n v="0"/>
    <n v="0"/>
    <n v="0"/>
    <n v="0"/>
    <n v="0"/>
    <n v="0"/>
    <n v="0"/>
    <n v="0"/>
    <n v="51"/>
    <n v="15"/>
    <n v="491"/>
    <n v="352"/>
    <n v="662"/>
    <n v="48"/>
    <n v="33"/>
    <m/>
    <m/>
    <m/>
    <m/>
    <m/>
    <m/>
    <m/>
  </r>
  <r>
    <x v="2"/>
    <x v="16"/>
    <x v="76"/>
    <x v="3"/>
    <n v="51"/>
    <n v="0"/>
    <n v="0"/>
    <n v="0"/>
    <n v="0"/>
    <n v="35"/>
    <n v="0"/>
    <n v="1"/>
    <n v="0"/>
    <n v="15"/>
    <n v="14"/>
    <n v="0"/>
    <n v="0"/>
    <n v="511"/>
    <n v="420"/>
    <n v="1"/>
    <n v="5"/>
    <n v="8"/>
    <n v="399"/>
    <n v="148"/>
    <n v="7"/>
    <n v="16"/>
    <n v="11"/>
    <n v="732"/>
    <n v="180"/>
    <n v="4"/>
    <n v="30"/>
    <n v="22"/>
    <n v="61"/>
    <n v="5"/>
    <n v="2"/>
    <n v="5"/>
    <n v="2"/>
    <n v="38"/>
    <n v="14"/>
    <n v="1"/>
    <n v="0"/>
    <n v="0"/>
    <n v="0"/>
    <n v="0"/>
    <n v="0"/>
    <n v="0"/>
    <n v="0"/>
    <n v="0"/>
    <n v="0"/>
    <n v="0"/>
    <n v="0"/>
    <n v="0"/>
    <n v="0"/>
    <n v="0"/>
    <n v="0"/>
    <n v="0"/>
    <n v="0"/>
    <n v="0"/>
    <n v="0"/>
    <n v="0"/>
    <n v="50"/>
    <n v="15"/>
    <n v="493"/>
    <n v="353"/>
    <n v="662"/>
    <n v="48"/>
    <n v="33"/>
    <m/>
    <m/>
    <m/>
    <m/>
    <m/>
    <m/>
    <m/>
  </r>
  <r>
    <x v="2"/>
    <x v="16"/>
    <x v="76"/>
    <x v="4"/>
    <n v="50"/>
    <n v="0"/>
    <n v="0"/>
    <n v="0"/>
    <n v="0"/>
    <n v="36"/>
    <n v="0"/>
    <n v="1"/>
    <n v="0"/>
    <n v="16"/>
    <n v="14"/>
    <n v="0"/>
    <n v="0"/>
    <n v="507"/>
    <n v="436"/>
    <n v="1"/>
    <n v="5"/>
    <n v="8"/>
    <n v="397"/>
    <n v="194"/>
    <n v="7"/>
    <n v="16"/>
    <n v="10"/>
    <n v="731"/>
    <n v="256"/>
    <n v="4"/>
    <n v="30"/>
    <n v="22"/>
    <n v="57"/>
    <n v="6"/>
    <n v="2"/>
    <n v="5"/>
    <n v="1"/>
    <n v="37"/>
    <n v="14"/>
    <n v="1"/>
    <n v="0"/>
    <n v="0"/>
    <n v="0"/>
    <n v="0"/>
    <n v="0"/>
    <n v="0"/>
    <n v="0"/>
    <n v="0"/>
    <n v="0"/>
    <n v="0"/>
    <n v="0"/>
    <n v="0"/>
    <n v="0"/>
    <n v="0"/>
    <n v="0"/>
    <n v="0"/>
    <n v="0"/>
    <n v="0"/>
    <n v="0"/>
    <n v="0"/>
    <n v="49"/>
    <n v="15"/>
    <n v="490"/>
    <n v="352"/>
    <n v="661"/>
    <n v="45"/>
    <n v="32"/>
    <m/>
    <m/>
    <m/>
    <m/>
    <m/>
    <m/>
    <m/>
  </r>
  <r>
    <x v="2"/>
    <x v="16"/>
    <x v="76"/>
    <x v="5"/>
    <n v="50"/>
    <n v="0"/>
    <n v="0"/>
    <n v="0"/>
    <n v="0"/>
    <n v="39"/>
    <n v="0"/>
    <n v="1"/>
    <n v="0"/>
    <n v="16"/>
    <n v="15"/>
    <n v="0"/>
    <n v="0"/>
    <n v="505"/>
    <n v="444"/>
    <n v="1"/>
    <n v="5"/>
    <n v="8"/>
    <n v="397"/>
    <n v="237"/>
    <n v="6"/>
    <n v="17"/>
    <n v="10"/>
    <n v="731"/>
    <n v="366"/>
    <n v="4"/>
    <n v="30"/>
    <n v="23"/>
    <n v="57"/>
    <n v="12"/>
    <n v="2"/>
    <n v="5"/>
    <n v="1"/>
    <n v="37"/>
    <n v="32"/>
    <n v="1"/>
    <n v="0"/>
    <n v="0"/>
    <n v="0"/>
    <n v="0"/>
    <n v="0"/>
    <n v="0"/>
    <n v="0"/>
    <n v="0"/>
    <n v="0"/>
    <n v="0"/>
    <n v="0"/>
    <n v="0"/>
    <n v="0"/>
    <n v="0"/>
    <n v="0"/>
    <n v="0"/>
    <n v="0"/>
    <n v="0"/>
    <n v="0"/>
    <n v="0"/>
    <n v="49"/>
    <n v="15"/>
    <n v="488"/>
    <n v="353"/>
    <n v="662"/>
    <n v="46"/>
    <n v="33"/>
    <m/>
    <m/>
    <m/>
    <m/>
    <m/>
    <m/>
    <m/>
  </r>
  <r>
    <x v="2"/>
    <x v="16"/>
    <x v="76"/>
    <x v="6"/>
    <n v="51"/>
    <n v="0"/>
    <n v="0"/>
    <n v="0"/>
    <n v="0"/>
    <n v="41"/>
    <n v="0"/>
    <n v="1"/>
    <n v="0"/>
    <n v="16"/>
    <n v="15"/>
    <n v="0"/>
    <n v="0"/>
    <n v="503"/>
    <n v="451"/>
    <n v="1"/>
    <n v="5"/>
    <n v="8"/>
    <n v="399"/>
    <n v="256"/>
    <n v="6"/>
    <n v="17"/>
    <n v="10"/>
    <n v="730"/>
    <n v="435"/>
    <n v="4"/>
    <n v="29"/>
    <n v="21"/>
    <n v="56"/>
    <n v="16"/>
    <n v="2"/>
    <n v="5"/>
    <n v="1"/>
    <n v="36"/>
    <n v="33"/>
    <n v="0"/>
    <n v="0"/>
    <n v="0"/>
    <n v="0"/>
    <n v="0"/>
    <n v="0"/>
    <n v="0"/>
    <n v="0"/>
    <n v="0"/>
    <n v="0"/>
    <n v="0"/>
    <n v="0"/>
    <n v="0"/>
    <n v="0"/>
    <n v="0"/>
    <n v="0"/>
    <n v="0"/>
    <n v="0"/>
    <n v="0"/>
    <n v="0"/>
    <n v="0"/>
    <n v="50"/>
    <n v="15"/>
    <n v="486"/>
    <n v="354"/>
    <n v="661"/>
    <n v="45"/>
    <n v="35"/>
    <m/>
    <m/>
    <m/>
    <m/>
    <m/>
    <m/>
    <m/>
  </r>
  <r>
    <x v="2"/>
    <x v="16"/>
    <x v="76"/>
    <x v="7"/>
    <n v="51"/>
    <n v="0"/>
    <n v="0"/>
    <n v="0"/>
    <n v="0"/>
    <n v="41"/>
    <n v="0"/>
    <n v="1"/>
    <n v="0"/>
    <n v="16"/>
    <n v="15"/>
    <n v="0"/>
    <n v="0"/>
    <n v="502"/>
    <n v="454"/>
    <n v="1"/>
    <n v="5"/>
    <n v="8"/>
    <n v="400"/>
    <n v="274"/>
    <n v="6"/>
    <n v="17"/>
    <n v="11"/>
    <n v="732"/>
    <n v="490"/>
    <n v="4"/>
    <n v="29"/>
    <n v="21"/>
    <n v="56"/>
    <n v="18"/>
    <n v="2"/>
    <n v="5"/>
    <n v="1"/>
    <n v="36"/>
    <n v="33"/>
    <n v="0"/>
    <n v="0"/>
    <n v="0"/>
    <n v="0"/>
    <n v="0"/>
    <n v="0"/>
    <n v="0"/>
    <n v="0"/>
    <n v="0"/>
    <n v="0"/>
    <n v="0"/>
    <n v="0"/>
    <n v="0"/>
    <n v="0"/>
    <n v="0"/>
    <n v="0"/>
    <n v="0"/>
    <n v="0"/>
    <n v="0"/>
    <n v="0"/>
    <n v="0"/>
    <n v="50"/>
    <n v="15"/>
    <n v="485"/>
    <n v="356"/>
    <n v="663"/>
    <n v="45"/>
    <n v="35"/>
    <m/>
    <m/>
    <m/>
    <m/>
    <m/>
    <m/>
    <m/>
  </r>
  <r>
    <x v="2"/>
    <x v="16"/>
    <x v="76"/>
    <x v="8"/>
    <n v="51"/>
    <n v="0"/>
    <n v="0"/>
    <n v="0"/>
    <n v="0"/>
    <n v="41"/>
    <n v="0"/>
    <n v="1"/>
    <n v="0"/>
    <n v="16"/>
    <n v="15"/>
    <n v="0"/>
    <n v="0"/>
    <n v="503"/>
    <n v="459"/>
    <n v="1"/>
    <n v="5"/>
    <n v="8"/>
    <n v="401"/>
    <n v="287"/>
    <n v="6"/>
    <n v="17"/>
    <n v="10"/>
    <n v="729"/>
    <n v="546"/>
    <n v="4"/>
    <n v="27"/>
    <n v="23"/>
    <n v="55"/>
    <n v="23"/>
    <n v="2"/>
    <n v="5"/>
    <n v="1"/>
    <n v="35"/>
    <n v="32"/>
    <n v="0"/>
    <n v="0"/>
    <n v="0"/>
    <n v="0"/>
    <n v="0"/>
    <n v="0"/>
    <n v="0"/>
    <n v="0"/>
    <n v="0"/>
    <n v="0"/>
    <n v="0"/>
    <n v="0"/>
    <n v="0"/>
    <n v="0"/>
    <n v="0"/>
    <n v="0"/>
    <n v="0"/>
    <n v="0"/>
    <n v="0"/>
    <n v="0"/>
    <n v="0"/>
    <n v="50"/>
    <n v="15"/>
    <n v="486"/>
    <n v="357"/>
    <n v="660"/>
    <n v="44"/>
    <n v="34"/>
    <n v="2175"/>
    <n v="1014"/>
    <n v="0"/>
    <n v="12"/>
    <n v="128"/>
    <n v="221"/>
    <n v="1735"/>
  </r>
  <r>
    <x v="2"/>
    <x v="16"/>
    <x v="76"/>
    <x v="9"/>
    <n v="51"/>
    <n v="0"/>
    <n v="0"/>
    <n v="0"/>
    <n v="0"/>
    <n v="41"/>
    <n v="0"/>
    <n v="1"/>
    <n v="0"/>
    <n v="16"/>
    <n v="15"/>
    <n v="0"/>
    <n v="0"/>
    <n v="504"/>
    <n v="461"/>
    <n v="1"/>
    <n v="5"/>
    <n v="8"/>
    <n v="403"/>
    <n v="294"/>
    <n v="6"/>
    <n v="17"/>
    <n v="9"/>
    <n v="726"/>
    <n v="558"/>
    <n v="4"/>
    <n v="28"/>
    <n v="22"/>
    <n v="55"/>
    <n v="28"/>
    <n v="2"/>
    <n v="5"/>
    <n v="1"/>
    <n v="35"/>
    <n v="32"/>
    <n v="0"/>
    <n v="0"/>
    <n v="0"/>
    <n v="0"/>
    <n v="0"/>
    <n v="0"/>
    <n v="0"/>
    <n v="0"/>
    <n v="0"/>
    <n v="0"/>
    <n v="0"/>
    <n v="0"/>
    <n v="0"/>
    <n v="0"/>
    <n v="0"/>
    <n v="0"/>
    <n v="0"/>
    <n v="0"/>
    <n v="0"/>
    <n v="0"/>
    <n v="0"/>
    <n v="50"/>
    <n v="15"/>
    <n v="487"/>
    <n v="358"/>
    <n v="657"/>
    <n v="44"/>
    <n v="34"/>
    <n v="2169"/>
    <n v="1136"/>
    <n v="0"/>
    <n v="12"/>
    <n v="129"/>
    <n v="219"/>
    <n v="1733"/>
  </r>
  <r>
    <x v="2"/>
    <x v="16"/>
    <x v="76"/>
    <x v="10"/>
    <n v="51"/>
    <n v="0"/>
    <n v="0"/>
    <n v="0"/>
    <n v="0"/>
    <n v="41"/>
    <n v="0"/>
    <n v="1"/>
    <n v="0"/>
    <n v="16"/>
    <n v="15"/>
    <n v="0"/>
    <n v="0"/>
    <n v="506"/>
    <n v="464"/>
    <n v="1"/>
    <n v="5"/>
    <n v="8"/>
    <n v="400"/>
    <n v="296"/>
    <n v="6"/>
    <n v="16"/>
    <n v="8"/>
    <n v="727"/>
    <n v="565"/>
    <n v="4"/>
    <n v="28"/>
    <n v="22"/>
    <n v="56"/>
    <n v="28"/>
    <n v="2"/>
    <n v="5"/>
    <n v="1"/>
    <n v="35"/>
    <n v="32"/>
    <n v="0"/>
    <n v="0"/>
    <n v="0"/>
    <n v="0"/>
    <n v="0"/>
    <n v="0"/>
    <n v="0"/>
    <n v="0"/>
    <n v="0"/>
    <n v="0"/>
    <n v="0"/>
    <n v="0"/>
    <n v="0"/>
    <n v="0"/>
    <n v="0"/>
    <n v="0"/>
    <n v="0"/>
    <n v="0"/>
    <n v="0"/>
    <n v="0"/>
    <n v="0"/>
    <n v="50"/>
    <n v="15"/>
    <n v="489"/>
    <n v="357"/>
    <n v="660"/>
    <n v="45"/>
    <n v="34"/>
    <n v="2171"/>
    <n v="1178"/>
    <n v="0"/>
    <n v="12"/>
    <n v="127"/>
    <n v="218"/>
    <n v="1738"/>
  </r>
  <r>
    <x v="2"/>
    <x v="16"/>
    <x v="76"/>
    <x v="11"/>
    <n v="51"/>
    <n v="0"/>
    <n v="0"/>
    <n v="0"/>
    <n v="0"/>
    <n v="42"/>
    <n v="0"/>
    <n v="1"/>
    <n v="0"/>
    <n v="16"/>
    <n v="15"/>
    <n v="0"/>
    <n v="0"/>
    <n v="504"/>
    <n v="463"/>
    <n v="1"/>
    <n v="5"/>
    <n v="8"/>
    <n v="402"/>
    <n v="305"/>
    <n v="6"/>
    <n v="16"/>
    <n v="8"/>
    <n v="726"/>
    <n v="570"/>
    <n v="4"/>
    <n v="28"/>
    <n v="22"/>
    <n v="58"/>
    <n v="31"/>
    <n v="2"/>
    <n v="5"/>
    <n v="1"/>
    <n v="36"/>
    <n v="32"/>
    <n v="0"/>
    <n v="0"/>
    <n v="0"/>
    <n v="0"/>
    <n v="0"/>
    <n v="0"/>
    <n v="0"/>
    <n v="0"/>
    <n v="0"/>
    <n v="0"/>
    <n v="0"/>
    <n v="0"/>
    <n v="0"/>
    <n v="0"/>
    <n v="0"/>
    <n v="0"/>
    <n v="0"/>
    <n v="0"/>
    <n v="0"/>
    <n v="0"/>
    <n v="0"/>
    <n v="50"/>
    <n v="15"/>
    <n v="487"/>
    <n v="359"/>
    <n v="659"/>
    <n v="47"/>
    <n v="35"/>
    <n v="2169"/>
    <n v="1243"/>
    <n v="0"/>
    <n v="12"/>
    <n v="125"/>
    <n v="217"/>
    <n v="1739"/>
  </r>
  <r>
    <x v="2"/>
    <x v="16"/>
    <x v="76"/>
    <x v="12"/>
    <n v="51"/>
    <n v="0"/>
    <n v="0"/>
    <n v="0"/>
    <n v="0"/>
    <n v="44"/>
    <n v="0"/>
    <n v="1"/>
    <n v="0"/>
    <n v="16"/>
    <n v="15"/>
    <n v="0"/>
    <n v="0"/>
    <n v="504"/>
    <n v="465"/>
    <n v="1"/>
    <n v="4"/>
    <n v="8"/>
    <n v="402"/>
    <n v="311"/>
    <n v="6"/>
    <n v="16"/>
    <n v="7"/>
    <n v="723"/>
    <n v="578"/>
    <n v="5"/>
    <n v="27"/>
    <n v="22"/>
    <n v="59"/>
    <n v="33"/>
    <n v="2"/>
    <n v="5"/>
    <n v="1"/>
    <n v="36"/>
    <n v="32"/>
    <n v="0"/>
    <n v="0"/>
    <n v="0"/>
    <n v="0"/>
    <n v="0"/>
    <n v="0"/>
    <n v="0"/>
    <n v="0"/>
    <n v="0"/>
    <n v="0"/>
    <n v="0"/>
    <n v="0"/>
    <n v="0"/>
    <n v="0"/>
    <n v="0"/>
    <n v="0"/>
    <n v="0"/>
    <n v="0"/>
    <n v="0"/>
    <n v="0"/>
    <n v="0"/>
    <n v="50"/>
    <n v="15"/>
    <n v="487"/>
    <n v="362"/>
    <n v="656"/>
    <n v="48"/>
    <n v="35"/>
    <n v="2172"/>
    <n v="1283"/>
    <n v="0"/>
    <n v="13"/>
    <n v="122"/>
    <n v="218"/>
    <n v="1739"/>
  </r>
  <r>
    <x v="2"/>
    <x v="16"/>
    <x v="76"/>
    <x v="13"/>
    <n v="50"/>
    <n v="0"/>
    <n v="0"/>
    <n v="0"/>
    <n v="0"/>
    <n v="43"/>
    <n v="0"/>
    <n v="1"/>
    <n v="0"/>
    <n v="16"/>
    <n v="15"/>
    <n v="0"/>
    <n v="0"/>
    <n v="505"/>
    <n v="467"/>
    <n v="1"/>
    <n v="4"/>
    <n v="8"/>
    <n v="405"/>
    <n v="314"/>
    <n v="6"/>
    <n v="17"/>
    <n v="7"/>
    <n v="722"/>
    <n v="579"/>
    <n v="5"/>
    <n v="27"/>
    <n v="22"/>
    <n v="59"/>
    <n v="33"/>
    <n v="2"/>
    <n v="5"/>
    <n v="1"/>
    <n v="36"/>
    <n v="32"/>
    <n v="0"/>
    <n v="0"/>
    <n v="0"/>
    <n v="0"/>
    <n v="0"/>
    <n v="0"/>
    <n v="0"/>
    <n v="0"/>
    <n v="0"/>
    <n v="0"/>
    <n v="0"/>
    <n v="0"/>
    <n v="0"/>
    <n v="0"/>
    <n v="0"/>
    <n v="0"/>
    <n v="0"/>
    <n v="0"/>
    <n v="0"/>
    <n v="0"/>
    <n v="0"/>
    <n v="49"/>
    <n v="15"/>
    <n v="488"/>
    <n v="365"/>
    <n v="657"/>
    <n v="48"/>
    <n v="35"/>
    <n v="2169"/>
    <n v="1300"/>
    <n v="0"/>
    <n v="13"/>
    <n v="117"/>
    <n v="219"/>
    <n v="1741"/>
  </r>
  <r>
    <x v="2"/>
    <x v="16"/>
    <x v="76"/>
    <x v="14"/>
    <n v="50"/>
    <n v="0"/>
    <n v="0"/>
    <n v="0"/>
    <n v="0"/>
    <n v="43"/>
    <n v="0"/>
    <n v="1"/>
    <n v="0"/>
    <n v="16"/>
    <n v="15"/>
    <n v="0"/>
    <n v="0"/>
    <n v="503"/>
    <n v="467"/>
    <n v="1"/>
    <n v="3"/>
    <n v="8"/>
    <n v="411"/>
    <n v="316"/>
    <n v="6"/>
    <n v="17"/>
    <n v="8"/>
    <n v="716"/>
    <n v="579"/>
    <n v="5"/>
    <n v="26"/>
    <n v="22"/>
    <n v="58"/>
    <n v="35"/>
    <n v="2"/>
    <n v="5"/>
    <n v="1"/>
    <n v="35"/>
    <n v="31"/>
    <n v="0"/>
    <n v="0"/>
    <n v="0"/>
    <n v="0"/>
    <n v="0"/>
    <n v="0"/>
    <n v="0"/>
    <n v="0"/>
    <n v="0"/>
    <n v="0"/>
    <n v="0"/>
    <n v="0"/>
    <n v="0"/>
    <n v="0"/>
    <n v="0"/>
    <n v="0"/>
    <n v="0"/>
    <n v="0"/>
    <n v="0"/>
    <n v="0"/>
    <n v="0"/>
    <n v="49"/>
    <n v="15"/>
    <n v="487"/>
    <n v="369"/>
    <n v="652"/>
    <n v="47"/>
    <n v="34"/>
    <n v="2154"/>
    <n v="1312"/>
    <n v="0"/>
    <n v="13"/>
    <n v="115"/>
    <n v="212"/>
    <n v="1734"/>
  </r>
  <r>
    <x v="2"/>
    <x v="16"/>
    <x v="76"/>
    <x v="15"/>
    <n v="50"/>
    <n v="0"/>
    <n v="0"/>
    <n v="0"/>
    <n v="0"/>
    <n v="43"/>
    <n v="0"/>
    <n v="1"/>
    <n v="0"/>
    <n v="16"/>
    <n v="15"/>
    <n v="0"/>
    <n v="0"/>
    <n v="503"/>
    <n v="469"/>
    <n v="1"/>
    <n v="3"/>
    <n v="8"/>
    <n v="412"/>
    <n v="319"/>
    <n v="6"/>
    <n v="17"/>
    <n v="8"/>
    <n v="716"/>
    <n v="580"/>
    <n v="5"/>
    <n v="26"/>
    <n v="23"/>
    <n v="58"/>
    <n v="35"/>
    <n v="2"/>
    <n v="5"/>
    <n v="1"/>
    <n v="35"/>
    <n v="31"/>
    <n v="0"/>
    <n v="0"/>
    <n v="0"/>
    <n v="0"/>
    <n v="0"/>
    <n v="0"/>
    <n v="0"/>
    <n v="0"/>
    <n v="0"/>
    <n v="0"/>
    <n v="0"/>
    <n v="0"/>
    <n v="0"/>
    <n v="0"/>
    <n v="0"/>
    <n v="0"/>
    <n v="0"/>
    <n v="0"/>
    <n v="0"/>
    <n v="0"/>
    <n v="0"/>
    <n v="49"/>
    <n v="15"/>
    <n v="487"/>
    <n v="371"/>
    <n v="651"/>
    <n v="48"/>
    <n v="34"/>
    <n v="2158"/>
    <n v="1319"/>
    <n v="0"/>
    <n v="13"/>
    <n v="115"/>
    <n v="215"/>
    <n v="1738"/>
  </r>
  <r>
    <x v="2"/>
    <x v="16"/>
    <x v="76"/>
    <x v="16"/>
    <n v="50"/>
    <n v="0"/>
    <n v="0"/>
    <n v="0"/>
    <n v="0"/>
    <n v="43"/>
    <n v="0"/>
    <n v="1"/>
    <n v="0"/>
    <n v="16"/>
    <n v="15"/>
    <n v="0"/>
    <n v="0"/>
    <n v="503"/>
    <n v="469"/>
    <n v="1"/>
    <n v="3"/>
    <n v="8"/>
    <n v="413"/>
    <n v="319"/>
    <n v="7"/>
    <n v="16"/>
    <n v="8"/>
    <n v="713"/>
    <n v="581"/>
    <n v="5"/>
    <n v="26"/>
    <n v="22"/>
    <n v="58"/>
    <n v="35"/>
    <n v="2"/>
    <n v="5"/>
    <n v="1"/>
    <n v="34"/>
    <n v="30"/>
    <n v="0"/>
    <n v="0"/>
    <n v="0"/>
    <n v="0"/>
    <n v="0"/>
    <n v="0"/>
    <n v="0"/>
    <n v="0"/>
    <n v="0"/>
    <n v="0"/>
    <n v="0"/>
    <n v="0"/>
    <n v="0"/>
    <n v="0"/>
    <n v="0"/>
    <n v="0"/>
    <n v="0"/>
    <n v="0"/>
    <n v="0"/>
    <n v="0"/>
    <n v="0"/>
    <n v="49"/>
    <n v="15"/>
    <n v="487"/>
    <n v="373"/>
    <n v="649"/>
    <n v="48"/>
    <n v="33"/>
    <n v="2153"/>
    <n v="1337"/>
    <n v="0"/>
    <n v="13"/>
    <n v="115"/>
    <n v="211"/>
    <n v="1738"/>
  </r>
  <r>
    <x v="2"/>
    <x v="16"/>
    <x v="77"/>
    <x v="0"/>
    <n v="49"/>
    <n v="0"/>
    <n v="0"/>
    <n v="0"/>
    <n v="0"/>
    <n v="11"/>
    <n v="0"/>
    <n v="0"/>
    <n v="5"/>
    <n v="1"/>
    <n v="0"/>
    <n v="0"/>
    <n v="1"/>
    <n v="360"/>
    <n v="0"/>
    <n v="56"/>
    <n v="1"/>
    <n v="52"/>
    <n v="371"/>
    <n v="0"/>
    <n v="16"/>
    <n v="1"/>
    <n v="87"/>
    <n v="620"/>
    <n v="8"/>
    <n v="1"/>
    <n v="1"/>
    <n v="123"/>
    <n v="40"/>
    <n v="0"/>
    <n v="0"/>
    <n v="0"/>
    <n v="11"/>
    <n v="1"/>
    <n v="0"/>
    <n v="0"/>
    <n v="0"/>
    <n v="0"/>
    <n v="0"/>
    <n v="0"/>
    <n v="0"/>
    <n v="0"/>
    <n v="0"/>
    <n v="0"/>
    <n v="0"/>
    <n v="0"/>
    <n v="0"/>
    <n v="0"/>
    <n v="0"/>
    <n v="0"/>
    <n v="0"/>
    <n v="0"/>
    <n v="0"/>
    <n v="0"/>
    <m/>
    <m/>
    <m/>
    <m/>
    <m/>
    <m/>
    <m/>
    <m/>
    <m/>
    <m/>
    <m/>
    <m/>
    <m/>
    <m/>
    <m/>
    <m/>
  </r>
  <r>
    <x v="2"/>
    <x v="16"/>
    <x v="77"/>
    <x v="1"/>
    <n v="49"/>
    <n v="0"/>
    <n v="0"/>
    <n v="0"/>
    <n v="0"/>
    <n v="16"/>
    <n v="0"/>
    <n v="0"/>
    <n v="5"/>
    <n v="1"/>
    <n v="0"/>
    <n v="0"/>
    <n v="1"/>
    <n v="360"/>
    <n v="0"/>
    <n v="85"/>
    <n v="1"/>
    <n v="50"/>
    <n v="373"/>
    <n v="0"/>
    <n v="24"/>
    <n v="1"/>
    <n v="87"/>
    <n v="621"/>
    <n v="12"/>
    <n v="1"/>
    <n v="1"/>
    <n v="126"/>
    <n v="40"/>
    <n v="0"/>
    <n v="0"/>
    <n v="0"/>
    <n v="11"/>
    <n v="1"/>
    <n v="0"/>
    <n v="0"/>
    <n v="0"/>
    <n v="0"/>
    <n v="0"/>
    <n v="0"/>
    <n v="0"/>
    <n v="0"/>
    <n v="0"/>
    <n v="0"/>
    <n v="0"/>
    <n v="0"/>
    <n v="0"/>
    <n v="0"/>
    <n v="0"/>
    <n v="0"/>
    <n v="0"/>
    <n v="0"/>
    <n v="0"/>
    <n v="0"/>
    <m/>
    <m/>
    <m/>
    <m/>
    <m/>
    <m/>
    <m/>
    <m/>
    <m/>
    <m/>
    <m/>
    <m/>
    <m/>
    <m/>
    <m/>
    <m/>
  </r>
  <r>
    <x v="2"/>
    <x v="16"/>
    <x v="77"/>
    <x v="2"/>
    <n v="50"/>
    <n v="0"/>
    <n v="0"/>
    <n v="0"/>
    <n v="0"/>
    <n v="20"/>
    <n v="0"/>
    <n v="0"/>
    <n v="5"/>
    <n v="1"/>
    <n v="0"/>
    <n v="0"/>
    <n v="1"/>
    <n v="361"/>
    <n v="107"/>
    <n v="0"/>
    <n v="1"/>
    <n v="50"/>
    <n v="372"/>
    <n v="36"/>
    <n v="0"/>
    <n v="1"/>
    <n v="85"/>
    <n v="619"/>
    <n v="25"/>
    <n v="1"/>
    <n v="2"/>
    <n v="124"/>
    <n v="40"/>
    <n v="0"/>
    <n v="0"/>
    <n v="0"/>
    <n v="11"/>
    <n v="1"/>
    <n v="0"/>
    <n v="0"/>
    <n v="0"/>
    <n v="0"/>
    <n v="0"/>
    <n v="0"/>
    <n v="0"/>
    <n v="0"/>
    <n v="0"/>
    <n v="0"/>
    <n v="0"/>
    <n v="0"/>
    <n v="0"/>
    <n v="0"/>
    <n v="0"/>
    <n v="0"/>
    <n v="0"/>
    <n v="0"/>
    <n v="0"/>
    <n v="0"/>
    <n v="0"/>
    <n v="0"/>
    <n v="39"/>
    <n v="0"/>
    <n v="164"/>
    <n v="246"/>
    <n v="429"/>
    <n v="27"/>
    <n v="1"/>
    <m/>
    <m/>
    <m/>
    <m/>
    <m/>
    <m/>
    <m/>
  </r>
  <r>
    <x v="2"/>
    <x v="16"/>
    <x v="77"/>
    <x v="3"/>
    <n v="50"/>
    <n v="0"/>
    <n v="0"/>
    <n v="0"/>
    <n v="0"/>
    <n v="21"/>
    <n v="0"/>
    <n v="0"/>
    <n v="5"/>
    <n v="1"/>
    <n v="0"/>
    <n v="0"/>
    <n v="1"/>
    <n v="361"/>
    <n v="116"/>
    <n v="0"/>
    <n v="1"/>
    <n v="50"/>
    <n v="370"/>
    <n v="62"/>
    <n v="0"/>
    <n v="1"/>
    <n v="86"/>
    <n v="620"/>
    <n v="53"/>
    <n v="1"/>
    <n v="3"/>
    <n v="124"/>
    <n v="41"/>
    <n v="0"/>
    <n v="0"/>
    <n v="0"/>
    <n v="11"/>
    <n v="1"/>
    <n v="0"/>
    <n v="0"/>
    <n v="0"/>
    <n v="0"/>
    <n v="0"/>
    <n v="0"/>
    <n v="0"/>
    <n v="0"/>
    <n v="0"/>
    <n v="0"/>
    <n v="0"/>
    <n v="0"/>
    <n v="0"/>
    <n v="0"/>
    <n v="0"/>
    <n v="0"/>
    <n v="0"/>
    <n v="0"/>
    <n v="0"/>
    <n v="0"/>
    <n v="0"/>
    <n v="0"/>
    <n v="39"/>
    <n v="0"/>
    <n v="164"/>
    <n v="247"/>
    <n v="431"/>
    <n v="28"/>
    <n v="1"/>
    <m/>
    <m/>
    <m/>
    <m/>
    <m/>
    <m/>
    <m/>
  </r>
  <r>
    <x v="2"/>
    <x v="16"/>
    <x v="77"/>
    <x v="4"/>
    <n v="50"/>
    <n v="0"/>
    <n v="0"/>
    <n v="0"/>
    <n v="0"/>
    <n v="21"/>
    <n v="0"/>
    <n v="0"/>
    <n v="5"/>
    <n v="1"/>
    <n v="0"/>
    <n v="0"/>
    <n v="1"/>
    <n v="360"/>
    <n v="120"/>
    <n v="0"/>
    <n v="1"/>
    <n v="50"/>
    <n v="369"/>
    <n v="94"/>
    <n v="0"/>
    <n v="1"/>
    <n v="86"/>
    <n v="622"/>
    <n v="85"/>
    <n v="1"/>
    <n v="3"/>
    <n v="125"/>
    <n v="42"/>
    <n v="0"/>
    <n v="0"/>
    <n v="0"/>
    <n v="11"/>
    <n v="1"/>
    <n v="0"/>
    <n v="0"/>
    <n v="0"/>
    <n v="0"/>
    <n v="0"/>
    <n v="0"/>
    <n v="0"/>
    <n v="0"/>
    <n v="0"/>
    <n v="0"/>
    <n v="0"/>
    <n v="0"/>
    <n v="0"/>
    <n v="0"/>
    <n v="0"/>
    <n v="0"/>
    <n v="0"/>
    <n v="0"/>
    <n v="0"/>
    <n v="0"/>
    <n v="0"/>
    <n v="0"/>
    <n v="39"/>
    <n v="0"/>
    <n v="163"/>
    <n v="247"/>
    <n v="431"/>
    <n v="29"/>
    <n v="1"/>
    <m/>
    <m/>
    <m/>
    <m/>
    <m/>
    <m/>
    <m/>
  </r>
  <r>
    <x v="2"/>
    <x v="16"/>
    <x v="77"/>
    <x v="5"/>
    <n v="50"/>
    <n v="0"/>
    <n v="0"/>
    <n v="0"/>
    <n v="0"/>
    <n v="21"/>
    <n v="0"/>
    <n v="0"/>
    <n v="5"/>
    <n v="1"/>
    <n v="0"/>
    <n v="0"/>
    <n v="1"/>
    <n v="359"/>
    <n v="120"/>
    <n v="0"/>
    <n v="1"/>
    <n v="49"/>
    <n v="370"/>
    <n v="107"/>
    <n v="0"/>
    <n v="1"/>
    <n v="86"/>
    <n v="620"/>
    <n v="107"/>
    <n v="1"/>
    <n v="3"/>
    <n v="125"/>
    <n v="42"/>
    <n v="1"/>
    <n v="0"/>
    <n v="0"/>
    <n v="11"/>
    <n v="1"/>
    <n v="0"/>
    <n v="0"/>
    <n v="0"/>
    <n v="0"/>
    <n v="0"/>
    <n v="0"/>
    <n v="0"/>
    <n v="0"/>
    <n v="0"/>
    <n v="0"/>
    <n v="0"/>
    <n v="0"/>
    <n v="0"/>
    <n v="0"/>
    <n v="0"/>
    <n v="0"/>
    <n v="0"/>
    <n v="0"/>
    <n v="0"/>
    <n v="0"/>
    <n v="0"/>
    <n v="0"/>
    <n v="39"/>
    <n v="0"/>
    <n v="163"/>
    <n v="248"/>
    <n v="430"/>
    <n v="29"/>
    <n v="1"/>
    <m/>
    <m/>
    <m/>
    <m/>
    <m/>
    <m/>
    <m/>
  </r>
  <r>
    <x v="2"/>
    <x v="16"/>
    <x v="77"/>
    <x v="6"/>
    <n v="50"/>
    <n v="0"/>
    <n v="0"/>
    <n v="0"/>
    <n v="0"/>
    <n v="24"/>
    <n v="0"/>
    <n v="0"/>
    <n v="5"/>
    <n v="1"/>
    <n v="0"/>
    <n v="0"/>
    <n v="1"/>
    <n v="359"/>
    <n v="126"/>
    <n v="0"/>
    <n v="1"/>
    <n v="49"/>
    <n v="373"/>
    <n v="120"/>
    <n v="0"/>
    <n v="1"/>
    <n v="83"/>
    <n v="619"/>
    <n v="156"/>
    <n v="1"/>
    <n v="3"/>
    <n v="124"/>
    <n v="41"/>
    <n v="2"/>
    <n v="0"/>
    <n v="0"/>
    <n v="11"/>
    <n v="1"/>
    <n v="0"/>
    <n v="0"/>
    <n v="0"/>
    <n v="0"/>
    <n v="0"/>
    <n v="0"/>
    <n v="0"/>
    <n v="0"/>
    <n v="0"/>
    <n v="0"/>
    <n v="0"/>
    <n v="0"/>
    <n v="0"/>
    <n v="0"/>
    <n v="0"/>
    <n v="0"/>
    <n v="0"/>
    <n v="0"/>
    <n v="0"/>
    <n v="0"/>
    <n v="0"/>
    <n v="0"/>
    <n v="39"/>
    <n v="0"/>
    <n v="164"/>
    <n v="251"/>
    <n v="429"/>
    <n v="28"/>
    <n v="1"/>
    <m/>
    <m/>
    <m/>
    <m/>
    <m/>
    <m/>
    <m/>
  </r>
  <r>
    <x v="2"/>
    <x v="16"/>
    <x v="77"/>
    <x v="7"/>
    <n v="50"/>
    <n v="0"/>
    <n v="0"/>
    <n v="0"/>
    <n v="0"/>
    <n v="25"/>
    <n v="0"/>
    <n v="0"/>
    <n v="5"/>
    <n v="1"/>
    <n v="0"/>
    <n v="0"/>
    <n v="1"/>
    <n v="358"/>
    <n v="126"/>
    <n v="0"/>
    <n v="0"/>
    <n v="49"/>
    <n v="372"/>
    <n v="129"/>
    <n v="0"/>
    <n v="1"/>
    <n v="83"/>
    <n v="625"/>
    <n v="198"/>
    <n v="1"/>
    <n v="3"/>
    <n v="126"/>
    <n v="41"/>
    <n v="4"/>
    <n v="0"/>
    <n v="0"/>
    <n v="11"/>
    <n v="1"/>
    <n v="0"/>
    <n v="0"/>
    <n v="0"/>
    <n v="0"/>
    <n v="0"/>
    <n v="0"/>
    <n v="0"/>
    <n v="0"/>
    <n v="0"/>
    <n v="0"/>
    <n v="0"/>
    <n v="0"/>
    <n v="0"/>
    <n v="0"/>
    <n v="0"/>
    <n v="0"/>
    <n v="0"/>
    <n v="0"/>
    <n v="0"/>
    <n v="0"/>
    <n v="0"/>
    <n v="0"/>
    <n v="39"/>
    <n v="0"/>
    <n v="164"/>
    <n v="252"/>
    <n v="434"/>
    <n v="28"/>
    <n v="1"/>
    <m/>
    <m/>
    <m/>
    <m/>
    <m/>
    <m/>
    <m/>
  </r>
  <r>
    <x v="2"/>
    <x v="16"/>
    <x v="77"/>
    <x v="8"/>
    <n v="50"/>
    <n v="0"/>
    <n v="0"/>
    <n v="0"/>
    <n v="0"/>
    <n v="27"/>
    <n v="0"/>
    <n v="0"/>
    <n v="5"/>
    <n v="1"/>
    <n v="0"/>
    <n v="0"/>
    <n v="1"/>
    <n v="356"/>
    <n v="137"/>
    <n v="0"/>
    <n v="0"/>
    <n v="49"/>
    <n v="374"/>
    <n v="151"/>
    <n v="0"/>
    <n v="1"/>
    <n v="85"/>
    <n v="623"/>
    <n v="257"/>
    <n v="1"/>
    <n v="3"/>
    <n v="126"/>
    <n v="41"/>
    <n v="9"/>
    <n v="0"/>
    <n v="0"/>
    <n v="10"/>
    <n v="1"/>
    <n v="1"/>
    <n v="0"/>
    <n v="0"/>
    <n v="0"/>
    <n v="0"/>
    <n v="0"/>
    <n v="0"/>
    <n v="0"/>
    <n v="0"/>
    <n v="0"/>
    <n v="0"/>
    <n v="0"/>
    <n v="0"/>
    <n v="0"/>
    <n v="0"/>
    <n v="0"/>
    <n v="0"/>
    <n v="0"/>
    <n v="0"/>
    <n v="0"/>
    <n v="0"/>
    <n v="0"/>
    <n v="39"/>
    <n v="0"/>
    <n v="162"/>
    <n v="252"/>
    <n v="435"/>
    <n v="28"/>
    <n v="1"/>
    <n v="2443"/>
    <n v="474"/>
    <n v="0"/>
    <n v="1"/>
    <n v="5"/>
    <n v="787"/>
    <n v="1385"/>
  </r>
  <r>
    <x v="2"/>
    <x v="16"/>
    <x v="77"/>
    <x v="9"/>
    <n v="50"/>
    <n v="0"/>
    <n v="0"/>
    <n v="0"/>
    <n v="0"/>
    <n v="29"/>
    <n v="0"/>
    <n v="0"/>
    <n v="5"/>
    <n v="1"/>
    <n v="0"/>
    <n v="0"/>
    <n v="1"/>
    <n v="356"/>
    <n v="147"/>
    <n v="0"/>
    <n v="0"/>
    <n v="49"/>
    <n v="377"/>
    <n v="171"/>
    <n v="0"/>
    <n v="1"/>
    <n v="84"/>
    <n v="623"/>
    <n v="312"/>
    <n v="1"/>
    <n v="3"/>
    <n v="123"/>
    <n v="41"/>
    <n v="18"/>
    <n v="0"/>
    <n v="0"/>
    <n v="10"/>
    <n v="1"/>
    <n v="1"/>
    <n v="0"/>
    <n v="0"/>
    <n v="0"/>
    <n v="0"/>
    <n v="0"/>
    <n v="0"/>
    <n v="0"/>
    <n v="0"/>
    <n v="0"/>
    <n v="0"/>
    <n v="0"/>
    <n v="0"/>
    <n v="0"/>
    <n v="0"/>
    <n v="0"/>
    <n v="0"/>
    <n v="0"/>
    <n v="0"/>
    <n v="0"/>
    <n v="0"/>
    <n v="0"/>
    <n v="40"/>
    <n v="0"/>
    <n v="168"/>
    <n v="257"/>
    <n v="438"/>
    <n v="29"/>
    <n v="1"/>
    <n v="2435"/>
    <n v="667"/>
    <n v="0"/>
    <n v="1"/>
    <n v="6"/>
    <n v="766"/>
    <n v="1410"/>
  </r>
  <r>
    <x v="2"/>
    <x v="16"/>
    <x v="77"/>
    <x v="10"/>
    <n v="50"/>
    <n v="0"/>
    <n v="0"/>
    <n v="0"/>
    <n v="0"/>
    <n v="29"/>
    <n v="0"/>
    <n v="0"/>
    <n v="5"/>
    <n v="1"/>
    <n v="0"/>
    <n v="0"/>
    <n v="1"/>
    <n v="357"/>
    <n v="149"/>
    <n v="0"/>
    <n v="0"/>
    <n v="50"/>
    <n v="379"/>
    <n v="178"/>
    <n v="0"/>
    <n v="1"/>
    <n v="84"/>
    <n v="621"/>
    <n v="323"/>
    <n v="1"/>
    <n v="3"/>
    <n v="122"/>
    <n v="41"/>
    <n v="19"/>
    <n v="0"/>
    <n v="0"/>
    <n v="10"/>
    <n v="1"/>
    <n v="1"/>
    <n v="0"/>
    <n v="0"/>
    <n v="0"/>
    <n v="0"/>
    <n v="0"/>
    <n v="0"/>
    <n v="0"/>
    <n v="0"/>
    <n v="0"/>
    <n v="0"/>
    <n v="0"/>
    <n v="0"/>
    <n v="0"/>
    <n v="0"/>
    <n v="0"/>
    <n v="0"/>
    <n v="0"/>
    <n v="0"/>
    <n v="0"/>
    <n v="0"/>
    <n v="0"/>
    <n v="40"/>
    <n v="0"/>
    <n v="168"/>
    <n v="258"/>
    <n v="438"/>
    <n v="29"/>
    <n v="1"/>
    <n v="2438"/>
    <n v="732"/>
    <n v="0"/>
    <n v="1"/>
    <n v="5"/>
    <n v="766"/>
    <n v="1413"/>
  </r>
  <r>
    <x v="2"/>
    <x v="16"/>
    <x v="77"/>
    <x v="11"/>
    <n v="50"/>
    <n v="0"/>
    <n v="0"/>
    <n v="0"/>
    <n v="0"/>
    <n v="29"/>
    <n v="0"/>
    <n v="0"/>
    <n v="5"/>
    <n v="1"/>
    <n v="0"/>
    <n v="0"/>
    <n v="1"/>
    <n v="356"/>
    <n v="149"/>
    <n v="0"/>
    <n v="0"/>
    <n v="50"/>
    <n v="381"/>
    <n v="183"/>
    <n v="0"/>
    <n v="1"/>
    <n v="86"/>
    <n v="621"/>
    <n v="338"/>
    <n v="1"/>
    <n v="3"/>
    <n v="121"/>
    <n v="41"/>
    <n v="19"/>
    <n v="0"/>
    <n v="0"/>
    <n v="10"/>
    <n v="1"/>
    <n v="1"/>
    <n v="0"/>
    <n v="0"/>
    <n v="0"/>
    <n v="0"/>
    <n v="0"/>
    <n v="0"/>
    <n v="0"/>
    <n v="0"/>
    <n v="0"/>
    <n v="0"/>
    <n v="0"/>
    <n v="0"/>
    <n v="0"/>
    <n v="0"/>
    <n v="0"/>
    <n v="0"/>
    <n v="0"/>
    <n v="0"/>
    <n v="0"/>
    <n v="0"/>
    <n v="0"/>
    <n v="40"/>
    <n v="0"/>
    <n v="169"/>
    <n v="260"/>
    <n v="439"/>
    <n v="29"/>
    <n v="1"/>
    <n v="2441"/>
    <n v="792"/>
    <n v="0"/>
    <n v="1"/>
    <n v="5"/>
    <n v="765"/>
    <n v="1419"/>
  </r>
  <r>
    <x v="2"/>
    <x v="16"/>
    <x v="77"/>
    <x v="12"/>
    <n v="50"/>
    <n v="0"/>
    <n v="0"/>
    <n v="0"/>
    <n v="0"/>
    <n v="31"/>
    <n v="0"/>
    <n v="0"/>
    <n v="5"/>
    <n v="1"/>
    <n v="0"/>
    <n v="0"/>
    <n v="1"/>
    <n v="355"/>
    <n v="149"/>
    <n v="0"/>
    <n v="0"/>
    <n v="50"/>
    <n v="381"/>
    <n v="189"/>
    <n v="0"/>
    <n v="1"/>
    <n v="86"/>
    <n v="621"/>
    <n v="342"/>
    <n v="1"/>
    <n v="3"/>
    <n v="121"/>
    <n v="41"/>
    <n v="20"/>
    <n v="0"/>
    <n v="0"/>
    <n v="10"/>
    <n v="1"/>
    <n v="1"/>
    <n v="0"/>
    <n v="0"/>
    <n v="0"/>
    <n v="0"/>
    <n v="0"/>
    <n v="0"/>
    <n v="0"/>
    <n v="0"/>
    <n v="0"/>
    <n v="0"/>
    <n v="0"/>
    <n v="0"/>
    <n v="0"/>
    <n v="0"/>
    <n v="0"/>
    <n v="0"/>
    <n v="0"/>
    <n v="0"/>
    <n v="0"/>
    <n v="0"/>
    <n v="0"/>
    <n v="40"/>
    <n v="0"/>
    <n v="169"/>
    <n v="260"/>
    <n v="439"/>
    <n v="29"/>
    <n v="1"/>
    <n v="2446"/>
    <n v="834"/>
    <n v="0"/>
    <n v="1"/>
    <n v="5"/>
    <n v="764"/>
    <n v="1429"/>
  </r>
  <r>
    <x v="2"/>
    <x v="16"/>
    <x v="77"/>
    <x v="13"/>
    <n v="51"/>
    <n v="0"/>
    <n v="0"/>
    <n v="0"/>
    <n v="0"/>
    <n v="33"/>
    <n v="0"/>
    <n v="0"/>
    <n v="5"/>
    <n v="1"/>
    <n v="0"/>
    <n v="0"/>
    <n v="1"/>
    <n v="353"/>
    <n v="149"/>
    <n v="0"/>
    <n v="0"/>
    <n v="50"/>
    <n v="380"/>
    <n v="192"/>
    <n v="0"/>
    <n v="1"/>
    <n v="84"/>
    <n v="623"/>
    <n v="349"/>
    <n v="1"/>
    <n v="3"/>
    <n v="123"/>
    <n v="42"/>
    <n v="20"/>
    <n v="0"/>
    <n v="0"/>
    <n v="10"/>
    <n v="1"/>
    <n v="1"/>
    <n v="0"/>
    <n v="0"/>
    <n v="0"/>
    <n v="0"/>
    <n v="0"/>
    <n v="0"/>
    <n v="0"/>
    <n v="0"/>
    <n v="0"/>
    <n v="0"/>
    <n v="0"/>
    <n v="0"/>
    <n v="0"/>
    <n v="0"/>
    <n v="0"/>
    <n v="0"/>
    <n v="0"/>
    <n v="0"/>
    <n v="0"/>
    <n v="0"/>
    <n v="0"/>
    <n v="42"/>
    <n v="0"/>
    <n v="167"/>
    <n v="260"/>
    <n v="440"/>
    <n v="30"/>
    <n v="1"/>
    <n v="2451"/>
    <n v="867"/>
    <n v="0"/>
    <n v="1"/>
    <n v="5"/>
    <n v="768"/>
    <n v="1433"/>
  </r>
  <r>
    <x v="2"/>
    <x v="16"/>
    <x v="77"/>
    <x v="14"/>
    <n v="52"/>
    <n v="0"/>
    <n v="0"/>
    <n v="0"/>
    <n v="0"/>
    <n v="33"/>
    <n v="0"/>
    <n v="0"/>
    <n v="5"/>
    <n v="1"/>
    <n v="0"/>
    <n v="0"/>
    <n v="1"/>
    <n v="351"/>
    <n v="149"/>
    <n v="0"/>
    <n v="0"/>
    <n v="50"/>
    <n v="382"/>
    <n v="194"/>
    <n v="0"/>
    <n v="1"/>
    <n v="85"/>
    <n v="625"/>
    <n v="356"/>
    <n v="1"/>
    <n v="3"/>
    <n v="124"/>
    <n v="43"/>
    <n v="21"/>
    <n v="0"/>
    <n v="0"/>
    <n v="10"/>
    <n v="1"/>
    <n v="1"/>
    <n v="0"/>
    <n v="0"/>
    <n v="0"/>
    <n v="0"/>
    <n v="0"/>
    <n v="0"/>
    <n v="0"/>
    <n v="0"/>
    <n v="0"/>
    <n v="0"/>
    <n v="0"/>
    <n v="0"/>
    <n v="0"/>
    <n v="0"/>
    <n v="0"/>
    <n v="0"/>
    <n v="0"/>
    <n v="0"/>
    <n v="0"/>
    <n v="0"/>
    <n v="0"/>
    <n v="42"/>
    <n v="0"/>
    <n v="167"/>
    <n v="259"/>
    <n v="442"/>
    <n v="31"/>
    <n v="1"/>
    <n v="2461"/>
    <n v="891"/>
    <n v="0"/>
    <n v="1"/>
    <n v="5"/>
    <n v="772"/>
    <n v="1440"/>
  </r>
  <r>
    <x v="2"/>
    <x v="16"/>
    <x v="77"/>
    <x v="15"/>
    <n v="52"/>
    <n v="0"/>
    <n v="0"/>
    <n v="0"/>
    <n v="0"/>
    <n v="34"/>
    <n v="0"/>
    <n v="0"/>
    <n v="5"/>
    <n v="1"/>
    <n v="0"/>
    <n v="0"/>
    <n v="1"/>
    <n v="350"/>
    <n v="149"/>
    <n v="0"/>
    <n v="0"/>
    <n v="50"/>
    <n v="383"/>
    <n v="196"/>
    <n v="0"/>
    <n v="1"/>
    <n v="85"/>
    <n v="623"/>
    <n v="356"/>
    <n v="1"/>
    <n v="3"/>
    <n v="120"/>
    <n v="43"/>
    <n v="21"/>
    <n v="0"/>
    <n v="0"/>
    <n v="10"/>
    <n v="1"/>
    <n v="1"/>
    <n v="0"/>
    <n v="0"/>
    <n v="0"/>
    <n v="0"/>
    <n v="0"/>
    <n v="0"/>
    <n v="0"/>
    <n v="0"/>
    <n v="0"/>
    <n v="0"/>
    <n v="0"/>
    <n v="0"/>
    <n v="0"/>
    <n v="0"/>
    <n v="0"/>
    <n v="0"/>
    <n v="0"/>
    <n v="0"/>
    <n v="0"/>
    <n v="0"/>
    <n v="0"/>
    <n v="42"/>
    <n v="0"/>
    <n v="167"/>
    <n v="260"/>
    <n v="444"/>
    <n v="31"/>
    <n v="1"/>
    <n v="2464"/>
    <n v="908"/>
    <n v="0"/>
    <n v="1"/>
    <n v="5"/>
    <n v="764"/>
    <n v="1447"/>
  </r>
  <r>
    <x v="2"/>
    <x v="16"/>
    <x v="77"/>
    <x v="16"/>
    <n v="52"/>
    <n v="0"/>
    <n v="0"/>
    <n v="0"/>
    <n v="0"/>
    <n v="34"/>
    <n v="0"/>
    <n v="0"/>
    <n v="5"/>
    <n v="1"/>
    <n v="0"/>
    <n v="0"/>
    <n v="1"/>
    <n v="351"/>
    <n v="152"/>
    <n v="0"/>
    <n v="0"/>
    <n v="50"/>
    <n v="382"/>
    <n v="197"/>
    <n v="0"/>
    <n v="1"/>
    <n v="84"/>
    <n v="625"/>
    <n v="355"/>
    <n v="1"/>
    <n v="3"/>
    <n v="123"/>
    <n v="44"/>
    <n v="21"/>
    <n v="0"/>
    <n v="0"/>
    <n v="11"/>
    <n v="1"/>
    <n v="1"/>
    <n v="0"/>
    <n v="0"/>
    <n v="0"/>
    <n v="0"/>
    <n v="0"/>
    <n v="0"/>
    <n v="0"/>
    <n v="0"/>
    <n v="0"/>
    <n v="0"/>
    <n v="0"/>
    <n v="0"/>
    <n v="0"/>
    <n v="0"/>
    <n v="0"/>
    <n v="0"/>
    <n v="0"/>
    <n v="0"/>
    <n v="0"/>
    <n v="0"/>
    <n v="0"/>
    <n v="42"/>
    <n v="0"/>
    <n v="169"/>
    <n v="260"/>
    <n v="443"/>
    <n v="31"/>
    <n v="1"/>
    <n v="2473"/>
    <n v="918"/>
    <n v="0"/>
    <n v="1"/>
    <n v="5"/>
    <n v="770"/>
    <n v="1451"/>
  </r>
  <r>
    <x v="2"/>
    <x v="16"/>
    <x v="77"/>
    <x v="16"/>
    <m/>
    <m/>
    <m/>
    <m/>
    <m/>
    <m/>
    <m/>
    <m/>
    <m/>
    <m/>
    <m/>
    <m/>
    <m/>
    <m/>
    <m/>
    <m/>
    <m/>
    <m/>
    <n v="1"/>
    <m/>
    <m/>
    <m/>
    <n v="1"/>
    <m/>
    <m/>
    <m/>
    <m/>
    <m/>
    <m/>
    <m/>
    <m/>
    <m/>
    <m/>
    <m/>
    <m/>
    <m/>
    <m/>
    <m/>
    <m/>
    <m/>
    <m/>
    <m/>
    <m/>
    <m/>
    <m/>
    <m/>
    <m/>
    <m/>
    <m/>
    <m/>
    <m/>
    <m/>
    <m/>
    <m/>
    <m/>
    <m/>
    <m/>
    <m/>
    <m/>
    <m/>
    <m/>
    <m/>
    <m/>
    <n v="2"/>
    <m/>
    <m/>
    <m/>
    <m/>
    <n v="2"/>
    <m/>
  </r>
  <r>
    <x v="2"/>
    <x v="14"/>
    <x v="78"/>
    <x v="0"/>
    <n v="117"/>
    <n v="2"/>
    <n v="0"/>
    <n v="0"/>
    <n v="0"/>
    <n v="27"/>
    <n v="9"/>
    <n v="10"/>
    <n v="1"/>
    <n v="6"/>
    <n v="0"/>
    <n v="2"/>
    <n v="1"/>
    <n v="552"/>
    <n v="0"/>
    <n v="246"/>
    <n v="17"/>
    <n v="15"/>
    <n v="1174"/>
    <n v="0"/>
    <n v="87"/>
    <n v="96"/>
    <n v="33"/>
    <n v="833"/>
    <n v="52"/>
    <n v="27"/>
    <n v="72"/>
    <n v="38"/>
    <n v="124"/>
    <n v="0"/>
    <n v="6"/>
    <n v="24"/>
    <n v="6"/>
    <n v="33"/>
    <n v="0"/>
    <n v="1"/>
    <n v="0"/>
    <n v="0"/>
    <n v="0"/>
    <n v="0"/>
    <n v="0"/>
    <n v="0"/>
    <n v="0"/>
    <n v="0"/>
    <n v="0"/>
    <n v="0"/>
    <n v="0"/>
    <n v="0"/>
    <n v="0"/>
    <n v="24"/>
    <n v="57"/>
    <n v="0"/>
    <n v="1"/>
    <n v="0"/>
    <m/>
    <m/>
    <m/>
    <m/>
    <m/>
    <m/>
    <m/>
    <m/>
    <m/>
    <m/>
    <m/>
    <m/>
    <m/>
    <m/>
    <m/>
    <m/>
  </r>
  <r>
    <x v="2"/>
    <x v="14"/>
    <x v="78"/>
    <x v="1"/>
    <n v="116"/>
    <n v="2"/>
    <n v="0"/>
    <n v="0"/>
    <n v="0"/>
    <n v="31"/>
    <n v="9"/>
    <n v="10"/>
    <n v="1"/>
    <n v="6"/>
    <n v="0"/>
    <n v="2"/>
    <n v="1"/>
    <n v="550"/>
    <n v="0"/>
    <n v="299"/>
    <n v="16"/>
    <n v="15"/>
    <n v="1172"/>
    <n v="0"/>
    <n v="104"/>
    <n v="94"/>
    <n v="32"/>
    <n v="835"/>
    <n v="60"/>
    <n v="27"/>
    <n v="71"/>
    <n v="40"/>
    <n v="125"/>
    <n v="0"/>
    <n v="6"/>
    <n v="24"/>
    <n v="6"/>
    <n v="33"/>
    <n v="0"/>
    <n v="3"/>
    <n v="0"/>
    <n v="0"/>
    <n v="0"/>
    <n v="0"/>
    <n v="0"/>
    <n v="0"/>
    <n v="0"/>
    <n v="0"/>
    <n v="0"/>
    <n v="0"/>
    <n v="0"/>
    <n v="0"/>
    <n v="0"/>
    <n v="23"/>
    <n v="57"/>
    <n v="0"/>
    <n v="1"/>
    <n v="0"/>
    <m/>
    <m/>
    <m/>
    <m/>
    <m/>
    <m/>
    <m/>
    <m/>
    <m/>
    <m/>
    <m/>
    <m/>
    <m/>
    <m/>
    <m/>
    <m/>
  </r>
  <r>
    <x v="2"/>
    <x v="14"/>
    <x v="78"/>
    <x v="2"/>
    <n v="116"/>
    <n v="2"/>
    <n v="0"/>
    <n v="0"/>
    <n v="0"/>
    <n v="35"/>
    <n v="9"/>
    <n v="10"/>
    <n v="1"/>
    <n v="6"/>
    <n v="2"/>
    <n v="0"/>
    <n v="1"/>
    <n v="548"/>
    <n v="360"/>
    <n v="22"/>
    <n v="16"/>
    <n v="15"/>
    <n v="1172"/>
    <n v="154"/>
    <n v="57"/>
    <n v="93"/>
    <n v="33"/>
    <n v="837"/>
    <n v="76"/>
    <n v="27"/>
    <n v="72"/>
    <n v="41"/>
    <n v="125"/>
    <n v="10"/>
    <n v="1"/>
    <n v="23"/>
    <n v="6"/>
    <n v="37"/>
    <n v="12"/>
    <n v="0"/>
    <n v="0"/>
    <n v="0"/>
    <n v="0"/>
    <n v="0"/>
    <n v="0"/>
    <n v="0"/>
    <n v="0"/>
    <n v="0"/>
    <n v="0"/>
    <n v="0"/>
    <n v="0"/>
    <n v="0"/>
    <n v="0"/>
    <n v="0"/>
    <n v="0"/>
    <n v="0"/>
    <n v="0"/>
    <n v="0"/>
    <n v="2"/>
    <n v="0"/>
    <n v="93"/>
    <n v="5"/>
    <n v="489"/>
    <n v="937"/>
    <n v="679"/>
    <n v="88"/>
    <n v="35"/>
    <m/>
    <m/>
    <m/>
    <m/>
    <m/>
    <m/>
    <m/>
  </r>
  <r>
    <x v="2"/>
    <x v="14"/>
    <x v="78"/>
    <x v="3"/>
    <n v="116"/>
    <n v="2"/>
    <n v="0"/>
    <n v="0"/>
    <n v="0"/>
    <n v="46"/>
    <n v="9"/>
    <n v="10"/>
    <n v="1"/>
    <n v="6"/>
    <n v="2"/>
    <n v="0"/>
    <n v="1"/>
    <n v="546"/>
    <n v="387"/>
    <n v="22"/>
    <n v="16"/>
    <n v="15"/>
    <n v="1175"/>
    <n v="258"/>
    <n v="58"/>
    <n v="94"/>
    <n v="33"/>
    <n v="840"/>
    <n v="122"/>
    <n v="26"/>
    <n v="73"/>
    <n v="42"/>
    <n v="125"/>
    <n v="11"/>
    <n v="1"/>
    <n v="22"/>
    <n v="6"/>
    <n v="37"/>
    <n v="13"/>
    <n v="0"/>
    <n v="0"/>
    <n v="0"/>
    <n v="0"/>
    <n v="0"/>
    <n v="0"/>
    <n v="0"/>
    <n v="0"/>
    <n v="0"/>
    <n v="0"/>
    <n v="0"/>
    <n v="0"/>
    <n v="0"/>
    <n v="0"/>
    <n v="0"/>
    <n v="0"/>
    <n v="0"/>
    <n v="0"/>
    <n v="0"/>
    <n v="2"/>
    <n v="0"/>
    <n v="93"/>
    <n v="5"/>
    <n v="488"/>
    <n v="940"/>
    <n v="681"/>
    <n v="88"/>
    <n v="35"/>
    <m/>
    <m/>
    <m/>
    <m/>
    <m/>
    <m/>
    <m/>
  </r>
  <r>
    <x v="2"/>
    <x v="14"/>
    <x v="78"/>
    <x v="4"/>
    <n v="117"/>
    <n v="2"/>
    <n v="0"/>
    <n v="0"/>
    <n v="0"/>
    <n v="49"/>
    <n v="9"/>
    <n v="10"/>
    <n v="1"/>
    <n v="6"/>
    <n v="2"/>
    <n v="0"/>
    <n v="1"/>
    <n v="543"/>
    <n v="398"/>
    <n v="22"/>
    <n v="16"/>
    <n v="15"/>
    <n v="1175"/>
    <n v="348"/>
    <n v="57"/>
    <n v="92"/>
    <n v="33"/>
    <n v="838"/>
    <n v="144"/>
    <n v="25"/>
    <n v="74"/>
    <n v="42"/>
    <n v="124"/>
    <n v="13"/>
    <n v="1"/>
    <n v="23"/>
    <n v="6"/>
    <n v="37"/>
    <n v="14"/>
    <n v="0"/>
    <n v="0"/>
    <n v="0"/>
    <n v="0"/>
    <n v="0"/>
    <n v="0"/>
    <n v="0"/>
    <n v="0"/>
    <n v="0"/>
    <n v="0"/>
    <n v="0"/>
    <n v="0"/>
    <n v="0"/>
    <n v="0"/>
    <n v="0"/>
    <n v="0"/>
    <n v="0"/>
    <n v="0"/>
    <n v="0"/>
    <n v="2"/>
    <n v="0"/>
    <n v="94"/>
    <n v="5"/>
    <n v="485"/>
    <n v="941"/>
    <n v="680"/>
    <n v="87"/>
    <n v="35"/>
    <m/>
    <m/>
    <m/>
    <m/>
    <m/>
    <m/>
    <m/>
  </r>
  <r>
    <x v="2"/>
    <x v="14"/>
    <x v="78"/>
    <x v="5"/>
    <n v="118"/>
    <n v="2"/>
    <n v="0"/>
    <n v="0"/>
    <n v="0"/>
    <n v="56"/>
    <n v="10"/>
    <n v="9"/>
    <n v="1"/>
    <n v="6"/>
    <n v="2"/>
    <n v="0"/>
    <n v="1"/>
    <n v="544"/>
    <n v="415"/>
    <n v="22"/>
    <n v="16"/>
    <n v="15"/>
    <n v="1176"/>
    <n v="473"/>
    <n v="57"/>
    <n v="92"/>
    <n v="33"/>
    <n v="839"/>
    <n v="224"/>
    <n v="26"/>
    <n v="73"/>
    <n v="43"/>
    <n v="126"/>
    <n v="19"/>
    <n v="1"/>
    <n v="23"/>
    <n v="6"/>
    <n v="36"/>
    <n v="15"/>
    <n v="0"/>
    <n v="0"/>
    <n v="0"/>
    <n v="0"/>
    <n v="0"/>
    <n v="0"/>
    <n v="0"/>
    <n v="0"/>
    <n v="0"/>
    <n v="0"/>
    <n v="0"/>
    <n v="0"/>
    <n v="0"/>
    <n v="0"/>
    <n v="0"/>
    <n v="0"/>
    <n v="0"/>
    <n v="0"/>
    <n v="0"/>
    <n v="2"/>
    <n v="0"/>
    <n v="95"/>
    <n v="5"/>
    <n v="486"/>
    <n v="944"/>
    <n v="681"/>
    <n v="90"/>
    <n v="34"/>
    <m/>
    <m/>
    <m/>
    <m/>
    <m/>
    <m/>
    <m/>
  </r>
  <r>
    <x v="2"/>
    <x v="14"/>
    <x v="78"/>
    <x v="6"/>
    <n v="118"/>
    <n v="4"/>
    <n v="3"/>
    <n v="0"/>
    <n v="0"/>
    <n v="63"/>
    <n v="9"/>
    <n v="9"/>
    <n v="1"/>
    <n v="6"/>
    <n v="2"/>
    <n v="0"/>
    <n v="1"/>
    <n v="541"/>
    <n v="422"/>
    <n v="22"/>
    <n v="16"/>
    <n v="15"/>
    <n v="1174"/>
    <n v="541"/>
    <n v="58"/>
    <n v="93"/>
    <n v="33"/>
    <n v="839"/>
    <n v="328"/>
    <n v="26"/>
    <n v="71"/>
    <n v="43"/>
    <n v="127"/>
    <n v="26"/>
    <n v="1"/>
    <n v="22"/>
    <n v="6"/>
    <n v="43"/>
    <n v="22"/>
    <n v="0"/>
    <n v="0"/>
    <n v="0"/>
    <n v="0"/>
    <n v="0"/>
    <n v="0"/>
    <n v="0"/>
    <n v="0"/>
    <n v="0"/>
    <n v="0"/>
    <n v="0"/>
    <n v="0"/>
    <n v="0"/>
    <n v="0"/>
    <n v="0"/>
    <n v="0"/>
    <n v="0"/>
    <n v="0"/>
    <n v="0"/>
    <n v="4"/>
    <n v="0"/>
    <n v="95"/>
    <n v="5"/>
    <n v="483"/>
    <n v="944"/>
    <n v="683"/>
    <n v="91"/>
    <n v="41"/>
    <m/>
    <m/>
    <m/>
    <m/>
    <m/>
    <m/>
    <m/>
  </r>
  <r>
    <x v="2"/>
    <x v="14"/>
    <x v="78"/>
    <x v="7"/>
    <n v="117"/>
    <n v="6"/>
    <n v="6"/>
    <n v="0"/>
    <n v="0"/>
    <n v="67"/>
    <n v="9"/>
    <n v="9"/>
    <n v="1"/>
    <n v="6"/>
    <n v="3"/>
    <n v="0"/>
    <n v="1"/>
    <n v="525"/>
    <n v="420"/>
    <n v="22"/>
    <n v="14"/>
    <n v="15"/>
    <n v="1173"/>
    <n v="605"/>
    <n v="58"/>
    <n v="93"/>
    <n v="34"/>
    <n v="839"/>
    <n v="409"/>
    <n v="26"/>
    <n v="71"/>
    <n v="43"/>
    <n v="128"/>
    <n v="32"/>
    <n v="1"/>
    <n v="20"/>
    <n v="6"/>
    <n v="58"/>
    <n v="46"/>
    <n v="0"/>
    <n v="0"/>
    <n v="0"/>
    <n v="0"/>
    <n v="0"/>
    <n v="0"/>
    <n v="0"/>
    <n v="0"/>
    <n v="0"/>
    <n v="0"/>
    <n v="0"/>
    <n v="0"/>
    <n v="0"/>
    <n v="0"/>
    <n v="0"/>
    <n v="0"/>
    <n v="0"/>
    <n v="0"/>
    <n v="0"/>
    <n v="6"/>
    <n v="0"/>
    <n v="95"/>
    <n v="5"/>
    <n v="469"/>
    <n v="945"/>
    <n v="683"/>
    <n v="92"/>
    <n v="56"/>
    <m/>
    <m/>
    <m/>
    <m/>
    <m/>
    <m/>
    <m/>
  </r>
  <r>
    <x v="2"/>
    <x v="14"/>
    <x v="78"/>
    <x v="8"/>
    <n v="118"/>
    <n v="6"/>
    <n v="6"/>
    <n v="0"/>
    <n v="0"/>
    <n v="72"/>
    <n v="9"/>
    <n v="9"/>
    <n v="2"/>
    <n v="6"/>
    <n v="3"/>
    <n v="0"/>
    <n v="1"/>
    <n v="526"/>
    <n v="427"/>
    <n v="22"/>
    <n v="13"/>
    <n v="16"/>
    <n v="1176"/>
    <n v="646"/>
    <n v="60"/>
    <n v="90"/>
    <n v="33"/>
    <n v="841"/>
    <n v="481"/>
    <n v="26"/>
    <n v="70"/>
    <n v="45"/>
    <n v="128"/>
    <n v="44"/>
    <n v="1"/>
    <n v="20"/>
    <n v="5"/>
    <n v="58"/>
    <n v="48"/>
    <n v="0"/>
    <n v="0"/>
    <n v="0"/>
    <n v="0"/>
    <n v="0"/>
    <n v="0"/>
    <n v="0"/>
    <n v="0"/>
    <n v="0"/>
    <n v="0"/>
    <n v="0"/>
    <n v="0"/>
    <n v="0"/>
    <n v="0"/>
    <n v="0"/>
    <n v="0"/>
    <n v="0"/>
    <n v="0"/>
    <n v="0"/>
    <n v="6"/>
    <n v="0"/>
    <n v="95"/>
    <n v="5"/>
    <n v="469"/>
    <n v="951"/>
    <n v="684"/>
    <n v="91"/>
    <n v="56"/>
    <n v="3636"/>
    <n v="920"/>
    <n v="0"/>
    <n v="96"/>
    <n v="775"/>
    <n v="256"/>
    <n v="2328"/>
  </r>
  <r>
    <x v="2"/>
    <x v="14"/>
    <x v="78"/>
    <x v="9"/>
    <n v="118"/>
    <n v="6"/>
    <n v="5"/>
    <n v="0"/>
    <n v="0"/>
    <n v="73"/>
    <n v="9"/>
    <n v="9"/>
    <n v="1"/>
    <n v="6"/>
    <n v="3"/>
    <n v="0"/>
    <n v="1"/>
    <n v="522"/>
    <n v="426"/>
    <n v="22"/>
    <n v="12"/>
    <n v="16"/>
    <n v="1177"/>
    <n v="682"/>
    <n v="59"/>
    <n v="90"/>
    <n v="34"/>
    <n v="840"/>
    <n v="503"/>
    <n v="25"/>
    <n v="70"/>
    <n v="45"/>
    <n v="130"/>
    <n v="50"/>
    <n v="1"/>
    <n v="20"/>
    <n v="5"/>
    <n v="57"/>
    <n v="48"/>
    <n v="0"/>
    <n v="0"/>
    <n v="0"/>
    <n v="0"/>
    <n v="0"/>
    <n v="0"/>
    <n v="0"/>
    <n v="0"/>
    <n v="0"/>
    <n v="0"/>
    <n v="0"/>
    <n v="0"/>
    <n v="0"/>
    <n v="0"/>
    <n v="0"/>
    <n v="0"/>
    <n v="0"/>
    <n v="0"/>
    <n v="0"/>
    <n v="6"/>
    <n v="0"/>
    <n v="95"/>
    <n v="5"/>
    <n v="467"/>
    <n v="953"/>
    <n v="685"/>
    <n v="95"/>
    <n v="55"/>
    <n v="3634"/>
    <n v="1088"/>
    <n v="0"/>
    <n v="96"/>
    <n v="768"/>
    <n v="256"/>
    <n v="2342"/>
  </r>
  <r>
    <x v="2"/>
    <x v="14"/>
    <x v="78"/>
    <x v="10"/>
    <n v="118"/>
    <n v="6"/>
    <n v="5"/>
    <n v="0"/>
    <n v="0"/>
    <n v="75"/>
    <n v="9"/>
    <n v="9"/>
    <n v="1"/>
    <n v="6"/>
    <n v="3"/>
    <n v="0"/>
    <n v="1"/>
    <n v="521"/>
    <n v="428"/>
    <n v="22"/>
    <n v="12"/>
    <n v="16"/>
    <n v="1177"/>
    <n v="700"/>
    <n v="59"/>
    <n v="90"/>
    <n v="34"/>
    <n v="841"/>
    <n v="526"/>
    <n v="25"/>
    <n v="69"/>
    <n v="45"/>
    <n v="130"/>
    <n v="54"/>
    <n v="1"/>
    <n v="20"/>
    <n v="5"/>
    <n v="57"/>
    <n v="48"/>
    <n v="0"/>
    <n v="0"/>
    <n v="0"/>
    <n v="0"/>
    <n v="0"/>
    <n v="0"/>
    <n v="0"/>
    <n v="0"/>
    <n v="0"/>
    <n v="0"/>
    <n v="0"/>
    <n v="0"/>
    <n v="0"/>
    <n v="0"/>
    <n v="0"/>
    <n v="0"/>
    <n v="0"/>
    <n v="0"/>
    <n v="0"/>
    <n v="6"/>
    <n v="0"/>
    <n v="95"/>
    <n v="5"/>
    <n v="466"/>
    <n v="954"/>
    <n v="687"/>
    <n v="95"/>
    <n v="55"/>
    <n v="3636"/>
    <n v="1209"/>
    <n v="0"/>
    <n v="96"/>
    <n v="761"/>
    <n v="254"/>
    <n v="2352"/>
  </r>
  <r>
    <x v="2"/>
    <x v="14"/>
    <x v="78"/>
    <x v="11"/>
    <n v="118"/>
    <n v="6"/>
    <n v="5"/>
    <n v="0"/>
    <n v="0"/>
    <n v="75"/>
    <n v="9"/>
    <n v="9"/>
    <n v="1"/>
    <n v="6"/>
    <n v="3"/>
    <n v="0"/>
    <n v="1"/>
    <n v="523"/>
    <n v="433"/>
    <n v="22"/>
    <n v="12"/>
    <n v="16"/>
    <n v="1175"/>
    <n v="706"/>
    <n v="59"/>
    <n v="89"/>
    <n v="34"/>
    <n v="843"/>
    <n v="539"/>
    <n v="25"/>
    <n v="68"/>
    <n v="44"/>
    <n v="131"/>
    <n v="59"/>
    <n v="1"/>
    <n v="21"/>
    <n v="5"/>
    <n v="58"/>
    <n v="49"/>
    <n v="0"/>
    <n v="0"/>
    <n v="0"/>
    <n v="0"/>
    <n v="0"/>
    <n v="0"/>
    <n v="0"/>
    <n v="0"/>
    <n v="0"/>
    <n v="0"/>
    <n v="0"/>
    <n v="0"/>
    <n v="0"/>
    <n v="0"/>
    <n v="0"/>
    <n v="0"/>
    <n v="0"/>
    <n v="0"/>
    <n v="0"/>
    <n v="6"/>
    <n v="0"/>
    <n v="96"/>
    <n v="5"/>
    <n v="468"/>
    <n v="954"/>
    <n v="690"/>
    <n v="97"/>
    <n v="57"/>
    <n v="3644"/>
    <n v="1307"/>
    <n v="0"/>
    <n v="95"/>
    <n v="758"/>
    <n v="256"/>
    <n v="2364"/>
  </r>
  <r>
    <x v="2"/>
    <x v="14"/>
    <x v="78"/>
    <x v="12"/>
    <n v="117"/>
    <n v="6"/>
    <n v="5"/>
    <n v="0"/>
    <n v="0"/>
    <n v="75"/>
    <n v="9"/>
    <n v="9"/>
    <n v="1"/>
    <n v="6"/>
    <n v="3"/>
    <n v="0"/>
    <n v="1"/>
    <n v="520"/>
    <n v="434"/>
    <n v="22"/>
    <n v="12"/>
    <n v="15"/>
    <n v="1175"/>
    <n v="715"/>
    <n v="60"/>
    <n v="87"/>
    <n v="35"/>
    <n v="844"/>
    <n v="547"/>
    <n v="25"/>
    <n v="67"/>
    <n v="42"/>
    <n v="130"/>
    <n v="62"/>
    <n v="1"/>
    <n v="21"/>
    <n v="5"/>
    <n v="57"/>
    <n v="48"/>
    <n v="0"/>
    <n v="0"/>
    <n v="0"/>
    <n v="0"/>
    <n v="0"/>
    <n v="0"/>
    <n v="0"/>
    <n v="0"/>
    <n v="0"/>
    <n v="0"/>
    <n v="0"/>
    <n v="0"/>
    <n v="0"/>
    <n v="0"/>
    <n v="0"/>
    <n v="0"/>
    <n v="0"/>
    <n v="0"/>
    <n v="0"/>
    <n v="6"/>
    <n v="0"/>
    <n v="96"/>
    <n v="5"/>
    <n v="467"/>
    <n v="956"/>
    <n v="691"/>
    <n v="96"/>
    <n v="56"/>
    <n v="3649"/>
    <n v="1356"/>
    <n v="0"/>
    <n v="94"/>
    <n v="745"/>
    <n v="256"/>
    <n v="2371"/>
  </r>
  <r>
    <x v="2"/>
    <x v="14"/>
    <x v="78"/>
    <x v="13"/>
    <n v="117"/>
    <n v="6"/>
    <n v="5"/>
    <n v="0"/>
    <n v="0"/>
    <n v="78"/>
    <n v="9"/>
    <n v="9"/>
    <n v="1"/>
    <n v="6"/>
    <n v="4"/>
    <n v="0"/>
    <n v="1"/>
    <n v="519"/>
    <n v="434"/>
    <n v="22"/>
    <n v="12"/>
    <n v="15"/>
    <n v="1172"/>
    <n v="724"/>
    <n v="61"/>
    <n v="86"/>
    <n v="35"/>
    <n v="842"/>
    <n v="549"/>
    <n v="25"/>
    <n v="66"/>
    <n v="42"/>
    <n v="130"/>
    <n v="65"/>
    <n v="1"/>
    <n v="20"/>
    <n v="5"/>
    <n v="57"/>
    <n v="49"/>
    <n v="0"/>
    <n v="0"/>
    <n v="0"/>
    <n v="0"/>
    <n v="0"/>
    <n v="0"/>
    <n v="0"/>
    <n v="0"/>
    <n v="0"/>
    <n v="0"/>
    <n v="0"/>
    <n v="0"/>
    <n v="0"/>
    <n v="0"/>
    <n v="0"/>
    <n v="0"/>
    <n v="0"/>
    <n v="0"/>
    <n v="0"/>
    <n v="6"/>
    <n v="0"/>
    <n v="96"/>
    <n v="5"/>
    <n v="466"/>
    <n v="955"/>
    <n v="692"/>
    <n v="97"/>
    <n v="56"/>
    <n v="3643"/>
    <n v="1383"/>
    <n v="0"/>
    <n v="94"/>
    <n v="737"/>
    <n v="257"/>
    <n v="2374"/>
  </r>
  <r>
    <x v="2"/>
    <x v="14"/>
    <x v="78"/>
    <x v="14"/>
    <n v="115"/>
    <n v="6"/>
    <n v="5"/>
    <n v="0"/>
    <n v="0"/>
    <n v="76"/>
    <n v="9"/>
    <n v="9"/>
    <n v="1"/>
    <n v="6"/>
    <n v="4"/>
    <n v="0"/>
    <n v="1"/>
    <n v="521"/>
    <n v="435"/>
    <n v="22"/>
    <n v="12"/>
    <n v="15"/>
    <n v="1170"/>
    <n v="733"/>
    <n v="61"/>
    <n v="85"/>
    <n v="34"/>
    <n v="843"/>
    <n v="555"/>
    <n v="25"/>
    <n v="66"/>
    <n v="43"/>
    <n v="129"/>
    <n v="64"/>
    <n v="1"/>
    <n v="18"/>
    <n v="5"/>
    <n v="57"/>
    <n v="49"/>
    <n v="0"/>
    <n v="0"/>
    <n v="0"/>
    <n v="0"/>
    <n v="0"/>
    <n v="0"/>
    <n v="0"/>
    <n v="0"/>
    <n v="0"/>
    <n v="0"/>
    <n v="0"/>
    <n v="0"/>
    <n v="0"/>
    <n v="0"/>
    <n v="0"/>
    <n v="0"/>
    <n v="0"/>
    <n v="0"/>
    <n v="0"/>
    <n v="6"/>
    <n v="0"/>
    <n v="94"/>
    <n v="5"/>
    <n v="468"/>
    <n v="954"/>
    <n v="693"/>
    <n v="96"/>
    <n v="56"/>
    <n v="3652"/>
    <n v="1423"/>
    <n v="0"/>
    <n v="95"/>
    <n v="729"/>
    <n v="261"/>
    <n v="2383"/>
  </r>
  <r>
    <x v="2"/>
    <x v="14"/>
    <x v="78"/>
    <x v="15"/>
    <n v="116"/>
    <n v="6"/>
    <n v="5"/>
    <n v="0"/>
    <n v="0"/>
    <n v="77"/>
    <n v="9"/>
    <n v="9"/>
    <n v="1"/>
    <n v="6"/>
    <n v="4"/>
    <n v="0"/>
    <n v="1"/>
    <n v="518"/>
    <n v="433"/>
    <n v="22"/>
    <n v="12"/>
    <n v="15"/>
    <n v="1170"/>
    <n v="738"/>
    <n v="61"/>
    <n v="85"/>
    <n v="35"/>
    <n v="840"/>
    <n v="557"/>
    <n v="24"/>
    <n v="65"/>
    <n v="43"/>
    <n v="128"/>
    <n v="64"/>
    <n v="1"/>
    <n v="18"/>
    <n v="5"/>
    <n v="57"/>
    <n v="49"/>
    <n v="0"/>
    <n v="0"/>
    <n v="0"/>
    <n v="0"/>
    <n v="0"/>
    <n v="0"/>
    <n v="0"/>
    <n v="0"/>
    <n v="0"/>
    <n v="0"/>
    <n v="0"/>
    <n v="0"/>
    <n v="0"/>
    <n v="0"/>
    <n v="0"/>
    <n v="0"/>
    <n v="0"/>
    <n v="0"/>
    <n v="0"/>
    <n v="6"/>
    <n v="0"/>
    <n v="95"/>
    <n v="5"/>
    <n v="465"/>
    <n v="953"/>
    <n v="690"/>
    <n v="95"/>
    <n v="56"/>
    <n v="3642"/>
    <n v="1436"/>
    <n v="0"/>
    <n v="94"/>
    <n v="722"/>
    <n v="259"/>
    <n v="2378"/>
  </r>
  <r>
    <x v="2"/>
    <x v="14"/>
    <x v="78"/>
    <x v="16"/>
    <n v="116"/>
    <n v="6"/>
    <n v="5"/>
    <n v="0"/>
    <n v="0"/>
    <n v="78"/>
    <n v="9"/>
    <n v="9"/>
    <n v="1"/>
    <n v="6"/>
    <n v="4"/>
    <n v="0"/>
    <n v="1"/>
    <n v="519"/>
    <n v="435"/>
    <n v="22"/>
    <n v="12"/>
    <n v="15"/>
    <n v="1174"/>
    <n v="743"/>
    <n v="62"/>
    <n v="87"/>
    <n v="35"/>
    <n v="839"/>
    <n v="556"/>
    <n v="24"/>
    <n v="66"/>
    <n v="43"/>
    <n v="128"/>
    <n v="64"/>
    <n v="1"/>
    <n v="18"/>
    <n v="5"/>
    <n v="56"/>
    <n v="48"/>
    <n v="0"/>
    <n v="0"/>
    <n v="0"/>
    <n v="0"/>
    <n v="0"/>
    <n v="0"/>
    <n v="0"/>
    <n v="0"/>
    <n v="0"/>
    <n v="0"/>
    <n v="0"/>
    <n v="0"/>
    <n v="0"/>
    <n v="0"/>
    <n v="0"/>
    <n v="0"/>
    <n v="0"/>
    <n v="0"/>
    <n v="0"/>
    <n v="6"/>
    <n v="0"/>
    <n v="95"/>
    <n v="5"/>
    <n v="466"/>
    <n v="956"/>
    <n v="689"/>
    <n v="96"/>
    <n v="55"/>
    <n v="3631"/>
    <n v="1447"/>
    <n v="0"/>
    <n v="93"/>
    <n v="718"/>
    <n v="263"/>
    <n v="2378"/>
  </r>
  <r>
    <x v="2"/>
    <x v="16"/>
    <x v="79"/>
    <x v="0"/>
    <n v="125"/>
    <n v="5"/>
    <n v="0"/>
    <n v="0"/>
    <n v="0"/>
    <n v="38"/>
    <n v="5"/>
    <n v="6"/>
    <n v="3"/>
    <n v="2"/>
    <n v="0"/>
    <n v="0"/>
    <n v="0"/>
    <n v="649"/>
    <n v="0"/>
    <n v="348"/>
    <n v="23"/>
    <n v="7"/>
    <n v="954"/>
    <n v="0"/>
    <n v="87"/>
    <n v="74"/>
    <n v="25"/>
    <n v="893"/>
    <n v="60"/>
    <n v="17"/>
    <n v="99"/>
    <n v="34"/>
    <n v="119"/>
    <n v="0"/>
    <n v="1"/>
    <n v="20"/>
    <n v="7"/>
    <n v="51"/>
    <n v="0"/>
    <n v="4"/>
    <n v="0"/>
    <n v="0"/>
    <n v="0"/>
    <n v="0"/>
    <n v="0"/>
    <n v="0"/>
    <n v="0"/>
    <n v="0"/>
    <n v="0"/>
    <n v="0"/>
    <n v="1"/>
    <n v="1"/>
    <n v="0"/>
    <n v="29"/>
    <n v="31"/>
    <n v="0"/>
    <n v="3"/>
    <n v="3"/>
    <m/>
    <m/>
    <m/>
    <m/>
    <m/>
    <m/>
    <m/>
    <m/>
    <m/>
    <m/>
    <m/>
    <m/>
    <m/>
    <m/>
    <m/>
    <m/>
  </r>
  <r>
    <x v="2"/>
    <x v="16"/>
    <x v="79"/>
    <x v="1"/>
    <n v="126"/>
    <n v="5"/>
    <n v="1"/>
    <n v="0"/>
    <n v="0"/>
    <n v="43"/>
    <n v="5"/>
    <n v="6"/>
    <n v="3"/>
    <n v="2"/>
    <n v="0"/>
    <n v="1"/>
    <n v="0"/>
    <n v="646"/>
    <n v="0"/>
    <n v="408"/>
    <n v="23"/>
    <n v="7"/>
    <n v="953"/>
    <n v="0"/>
    <n v="103"/>
    <n v="70"/>
    <n v="27"/>
    <n v="893"/>
    <n v="77"/>
    <n v="17"/>
    <n v="96"/>
    <n v="34"/>
    <n v="120"/>
    <n v="0"/>
    <n v="1"/>
    <n v="19"/>
    <n v="8"/>
    <n v="56"/>
    <n v="0"/>
    <n v="7"/>
    <n v="0"/>
    <n v="0"/>
    <n v="0"/>
    <n v="0"/>
    <n v="0"/>
    <n v="0"/>
    <n v="0"/>
    <n v="0"/>
    <n v="0"/>
    <n v="0"/>
    <n v="1"/>
    <n v="1"/>
    <n v="0"/>
    <n v="29"/>
    <n v="31"/>
    <n v="0"/>
    <n v="3"/>
    <n v="3"/>
    <m/>
    <m/>
    <m/>
    <m/>
    <m/>
    <m/>
    <m/>
    <m/>
    <m/>
    <m/>
    <m/>
    <m/>
    <m/>
    <m/>
    <m/>
    <m/>
  </r>
  <r>
    <x v="2"/>
    <x v="16"/>
    <x v="79"/>
    <x v="2"/>
    <n v="126"/>
    <n v="5"/>
    <n v="1"/>
    <n v="0"/>
    <n v="0"/>
    <n v="49"/>
    <n v="5"/>
    <n v="6"/>
    <n v="3"/>
    <n v="2"/>
    <n v="1"/>
    <n v="1"/>
    <n v="0"/>
    <n v="648"/>
    <n v="442"/>
    <n v="29"/>
    <n v="24"/>
    <n v="7"/>
    <n v="952"/>
    <n v="136"/>
    <n v="33"/>
    <n v="66"/>
    <n v="26"/>
    <n v="892"/>
    <n v="105"/>
    <n v="17"/>
    <n v="95"/>
    <n v="34"/>
    <n v="120"/>
    <n v="2"/>
    <n v="3"/>
    <n v="19"/>
    <n v="8"/>
    <n v="56"/>
    <n v="7"/>
    <n v="3"/>
    <n v="0"/>
    <n v="0"/>
    <n v="0"/>
    <n v="0"/>
    <n v="0"/>
    <n v="0"/>
    <n v="0"/>
    <n v="0"/>
    <n v="0"/>
    <n v="0"/>
    <n v="1"/>
    <n v="0"/>
    <n v="0"/>
    <n v="0"/>
    <n v="0"/>
    <n v="0"/>
    <n v="0"/>
    <n v="0"/>
    <n v="4"/>
    <n v="0"/>
    <n v="106"/>
    <n v="1"/>
    <n v="578"/>
    <n v="785"/>
    <n v="721"/>
    <n v="80"/>
    <n v="52"/>
    <m/>
    <m/>
    <m/>
    <m/>
    <m/>
    <m/>
    <m/>
  </r>
  <r>
    <x v="2"/>
    <x v="16"/>
    <x v="79"/>
    <x v="3"/>
    <n v="125"/>
    <n v="5"/>
    <n v="1"/>
    <n v="0"/>
    <n v="0"/>
    <n v="56"/>
    <n v="5"/>
    <n v="6"/>
    <n v="3"/>
    <n v="2"/>
    <n v="1"/>
    <n v="1"/>
    <n v="0"/>
    <n v="645"/>
    <n v="455"/>
    <n v="30"/>
    <n v="23"/>
    <n v="6"/>
    <n v="953"/>
    <n v="218"/>
    <n v="33"/>
    <n v="66"/>
    <n v="24"/>
    <n v="888"/>
    <n v="147"/>
    <n v="17"/>
    <n v="94"/>
    <n v="34"/>
    <n v="120"/>
    <n v="7"/>
    <n v="3"/>
    <n v="18"/>
    <n v="9"/>
    <n v="56"/>
    <n v="8"/>
    <n v="3"/>
    <n v="0"/>
    <n v="0"/>
    <n v="0"/>
    <n v="0"/>
    <n v="0"/>
    <n v="0"/>
    <n v="0"/>
    <n v="0"/>
    <n v="0"/>
    <n v="0"/>
    <n v="1"/>
    <n v="0"/>
    <n v="0"/>
    <n v="0"/>
    <n v="0"/>
    <n v="0"/>
    <n v="0"/>
    <n v="0"/>
    <n v="4"/>
    <n v="0"/>
    <n v="105"/>
    <n v="1"/>
    <n v="576"/>
    <n v="793"/>
    <n v="719"/>
    <n v="81"/>
    <n v="52"/>
    <m/>
    <m/>
    <m/>
    <m/>
    <m/>
    <m/>
    <m/>
  </r>
  <r>
    <x v="2"/>
    <x v="16"/>
    <x v="79"/>
    <x v="4"/>
    <n v="126"/>
    <n v="5"/>
    <n v="2"/>
    <n v="0"/>
    <n v="0"/>
    <n v="61"/>
    <n v="5"/>
    <n v="6"/>
    <n v="3"/>
    <n v="2"/>
    <n v="1"/>
    <n v="1"/>
    <n v="0"/>
    <n v="643"/>
    <n v="469"/>
    <n v="30"/>
    <n v="23"/>
    <n v="6"/>
    <n v="952"/>
    <n v="313"/>
    <n v="33"/>
    <n v="66"/>
    <n v="24"/>
    <n v="885"/>
    <n v="185"/>
    <n v="17"/>
    <n v="93"/>
    <n v="34"/>
    <n v="122"/>
    <n v="10"/>
    <n v="3"/>
    <n v="18"/>
    <n v="9"/>
    <n v="56"/>
    <n v="9"/>
    <n v="3"/>
    <n v="0"/>
    <n v="0"/>
    <n v="0"/>
    <n v="0"/>
    <n v="0"/>
    <n v="0"/>
    <n v="0"/>
    <n v="0"/>
    <n v="0"/>
    <n v="0"/>
    <n v="1"/>
    <n v="0"/>
    <n v="0"/>
    <n v="0"/>
    <n v="0"/>
    <n v="0"/>
    <n v="0"/>
    <n v="0"/>
    <n v="5"/>
    <n v="0"/>
    <n v="107"/>
    <n v="1"/>
    <n v="576"/>
    <n v="793"/>
    <n v="718"/>
    <n v="83"/>
    <n v="52"/>
    <m/>
    <m/>
    <m/>
    <m/>
    <m/>
    <m/>
    <m/>
  </r>
  <r>
    <x v="2"/>
    <x v="16"/>
    <x v="79"/>
    <x v="5"/>
    <n v="126"/>
    <n v="5"/>
    <n v="2"/>
    <n v="0"/>
    <n v="0"/>
    <n v="66"/>
    <n v="4"/>
    <n v="6"/>
    <n v="2"/>
    <n v="2"/>
    <n v="1"/>
    <n v="1"/>
    <n v="0"/>
    <n v="644"/>
    <n v="485"/>
    <n v="31"/>
    <n v="22"/>
    <n v="6"/>
    <n v="951"/>
    <n v="396"/>
    <n v="37"/>
    <n v="63"/>
    <n v="23"/>
    <n v="886"/>
    <n v="249"/>
    <n v="17"/>
    <n v="93"/>
    <n v="35"/>
    <n v="122"/>
    <n v="15"/>
    <n v="3"/>
    <n v="18"/>
    <n v="8"/>
    <n v="56"/>
    <n v="10"/>
    <n v="3"/>
    <n v="0"/>
    <n v="0"/>
    <n v="0"/>
    <n v="0"/>
    <n v="0"/>
    <n v="0"/>
    <n v="0"/>
    <n v="0"/>
    <n v="0"/>
    <n v="0"/>
    <n v="1"/>
    <n v="0"/>
    <n v="0"/>
    <n v="0"/>
    <n v="0"/>
    <n v="0"/>
    <n v="0"/>
    <n v="0"/>
    <n v="5"/>
    <n v="0"/>
    <n v="107"/>
    <n v="1"/>
    <n v="577"/>
    <n v="792"/>
    <n v="720"/>
    <n v="83"/>
    <n v="52"/>
    <m/>
    <m/>
    <m/>
    <m/>
    <m/>
    <m/>
    <m/>
  </r>
  <r>
    <x v="2"/>
    <x v="16"/>
    <x v="79"/>
    <x v="6"/>
    <n v="124"/>
    <n v="5"/>
    <n v="3"/>
    <n v="0"/>
    <n v="0"/>
    <n v="72"/>
    <n v="4"/>
    <n v="6"/>
    <n v="2"/>
    <n v="2"/>
    <n v="1"/>
    <n v="1"/>
    <n v="0"/>
    <n v="644"/>
    <n v="499"/>
    <n v="31"/>
    <n v="22"/>
    <n v="5"/>
    <n v="952"/>
    <n v="441"/>
    <n v="36"/>
    <n v="62"/>
    <n v="21"/>
    <n v="883"/>
    <n v="309"/>
    <n v="16"/>
    <n v="91"/>
    <n v="35"/>
    <n v="120"/>
    <n v="21"/>
    <n v="5"/>
    <n v="15"/>
    <n v="6"/>
    <n v="58"/>
    <n v="12"/>
    <n v="3"/>
    <n v="0"/>
    <n v="0"/>
    <n v="0"/>
    <n v="0"/>
    <n v="0"/>
    <n v="0"/>
    <n v="0"/>
    <n v="0"/>
    <n v="0"/>
    <n v="0"/>
    <n v="1"/>
    <n v="0"/>
    <n v="0"/>
    <n v="0"/>
    <n v="0"/>
    <n v="0"/>
    <n v="0"/>
    <n v="0"/>
    <n v="5"/>
    <n v="0"/>
    <n v="106"/>
    <n v="1"/>
    <n v="577"/>
    <n v="801"/>
    <n v="718"/>
    <n v="84"/>
    <n v="54"/>
    <m/>
    <m/>
    <m/>
    <m/>
    <m/>
    <m/>
    <m/>
  </r>
  <r>
    <x v="2"/>
    <x v="16"/>
    <x v="79"/>
    <x v="7"/>
    <n v="124"/>
    <n v="5"/>
    <n v="4"/>
    <n v="0"/>
    <n v="0"/>
    <n v="78"/>
    <n v="4"/>
    <n v="6"/>
    <n v="1"/>
    <n v="2"/>
    <n v="1"/>
    <n v="1"/>
    <n v="0"/>
    <n v="643"/>
    <n v="517"/>
    <n v="30"/>
    <n v="22"/>
    <n v="5"/>
    <n v="949"/>
    <n v="482"/>
    <n v="36"/>
    <n v="62"/>
    <n v="21"/>
    <n v="883"/>
    <n v="398"/>
    <n v="16"/>
    <n v="91"/>
    <n v="35"/>
    <n v="122"/>
    <n v="28"/>
    <n v="5"/>
    <n v="15"/>
    <n v="6"/>
    <n v="58"/>
    <n v="33"/>
    <n v="3"/>
    <n v="0"/>
    <n v="0"/>
    <n v="0"/>
    <n v="0"/>
    <n v="0"/>
    <n v="0"/>
    <n v="0"/>
    <n v="0"/>
    <n v="0"/>
    <n v="0"/>
    <n v="1"/>
    <n v="0"/>
    <n v="0"/>
    <n v="0"/>
    <n v="0"/>
    <n v="0"/>
    <n v="0"/>
    <n v="0"/>
    <n v="5"/>
    <n v="0"/>
    <n v="106"/>
    <n v="1"/>
    <n v="578"/>
    <n v="800"/>
    <n v="720"/>
    <n v="87"/>
    <n v="54"/>
    <m/>
    <m/>
    <m/>
    <m/>
    <m/>
    <m/>
    <m/>
  </r>
  <r>
    <x v="2"/>
    <x v="16"/>
    <x v="79"/>
    <x v="8"/>
    <n v="124"/>
    <n v="5"/>
    <n v="4"/>
    <n v="0"/>
    <n v="0"/>
    <n v="81"/>
    <n v="4"/>
    <n v="6"/>
    <n v="1"/>
    <n v="2"/>
    <n v="1"/>
    <n v="1"/>
    <n v="0"/>
    <n v="642"/>
    <n v="529"/>
    <n v="29"/>
    <n v="21"/>
    <n v="5"/>
    <n v="952"/>
    <n v="535"/>
    <n v="37"/>
    <n v="59"/>
    <n v="20"/>
    <n v="888"/>
    <n v="495"/>
    <n v="16"/>
    <n v="89"/>
    <n v="34"/>
    <n v="122"/>
    <n v="36"/>
    <n v="5"/>
    <n v="14"/>
    <n v="6"/>
    <n v="58"/>
    <n v="39"/>
    <n v="3"/>
    <n v="0"/>
    <n v="0"/>
    <n v="0"/>
    <n v="0"/>
    <n v="0"/>
    <n v="0"/>
    <n v="0"/>
    <n v="0"/>
    <n v="0"/>
    <n v="0"/>
    <n v="1"/>
    <n v="0"/>
    <n v="0"/>
    <n v="0"/>
    <n v="0"/>
    <n v="0"/>
    <n v="0"/>
    <n v="0"/>
    <n v="5"/>
    <n v="0"/>
    <n v="106"/>
    <n v="1"/>
    <n v="577"/>
    <n v="805"/>
    <n v="725"/>
    <n v="87"/>
    <n v="54"/>
    <n v="3427"/>
    <n v="965"/>
    <n v="0"/>
    <n v="104"/>
    <n v="650"/>
    <n v="247"/>
    <n v="2279"/>
  </r>
  <r>
    <x v="2"/>
    <x v="16"/>
    <x v="79"/>
    <x v="9"/>
    <n v="125"/>
    <n v="5"/>
    <n v="5"/>
    <n v="0"/>
    <n v="0"/>
    <n v="84"/>
    <n v="4"/>
    <n v="6"/>
    <n v="1"/>
    <n v="2"/>
    <n v="1"/>
    <n v="1"/>
    <n v="0"/>
    <n v="636"/>
    <n v="529"/>
    <n v="28"/>
    <n v="21"/>
    <n v="5"/>
    <n v="953"/>
    <n v="567"/>
    <n v="39"/>
    <n v="58"/>
    <n v="20"/>
    <n v="888"/>
    <n v="538"/>
    <n v="16"/>
    <n v="89"/>
    <n v="34"/>
    <n v="121"/>
    <n v="43"/>
    <n v="5"/>
    <n v="14"/>
    <n v="5"/>
    <n v="60"/>
    <n v="42"/>
    <n v="3"/>
    <n v="0"/>
    <n v="0"/>
    <n v="0"/>
    <n v="0"/>
    <n v="0"/>
    <n v="0"/>
    <n v="0"/>
    <n v="0"/>
    <n v="0"/>
    <n v="0"/>
    <n v="1"/>
    <n v="0"/>
    <n v="0"/>
    <n v="0"/>
    <n v="0"/>
    <n v="0"/>
    <n v="0"/>
    <n v="0"/>
    <n v="5"/>
    <n v="0"/>
    <n v="106"/>
    <n v="1"/>
    <n v="575"/>
    <n v="808"/>
    <n v="729"/>
    <n v="86"/>
    <n v="56"/>
    <n v="3428"/>
    <n v="1181"/>
    <n v="0"/>
    <n v="101"/>
    <n v="648"/>
    <n v="250"/>
    <n v="2287"/>
  </r>
  <r>
    <x v="2"/>
    <x v="16"/>
    <x v="79"/>
    <x v="10"/>
    <n v="125"/>
    <n v="5"/>
    <n v="5"/>
    <n v="0"/>
    <n v="0"/>
    <n v="85"/>
    <n v="4"/>
    <n v="6"/>
    <n v="1"/>
    <n v="2"/>
    <n v="1"/>
    <n v="1"/>
    <n v="0"/>
    <n v="637"/>
    <n v="531"/>
    <n v="28"/>
    <n v="21"/>
    <n v="5"/>
    <n v="953"/>
    <n v="592"/>
    <n v="38"/>
    <n v="59"/>
    <n v="20"/>
    <n v="892"/>
    <n v="552"/>
    <n v="16"/>
    <n v="89"/>
    <n v="37"/>
    <n v="122"/>
    <n v="47"/>
    <n v="5"/>
    <n v="14"/>
    <n v="4"/>
    <n v="60"/>
    <n v="47"/>
    <n v="3"/>
    <n v="0"/>
    <n v="0"/>
    <n v="0"/>
    <n v="0"/>
    <n v="0"/>
    <n v="0"/>
    <n v="0"/>
    <n v="0"/>
    <n v="0"/>
    <n v="0"/>
    <n v="1"/>
    <n v="0"/>
    <n v="0"/>
    <n v="0"/>
    <n v="0"/>
    <n v="0"/>
    <n v="0"/>
    <n v="0"/>
    <n v="5"/>
    <n v="0"/>
    <n v="106"/>
    <n v="1"/>
    <n v="577"/>
    <n v="808"/>
    <n v="731"/>
    <n v="86"/>
    <n v="56"/>
    <n v="3435"/>
    <n v="1247"/>
    <n v="0"/>
    <n v="101"/>
    <n v="642"/>
    <n v="255"/>
    <n v="2296"/>
  </r>
  <r>
    <x v="2"/>
    <x v="16"/>
    <x v="79"/>
    <x v="11"/>
    <n v="125"/>
    <n v="5"/>
    <n v="5"/>
    <n v="0"/>
    <n v="0"/>
    <n v="85"/>
    <n v="4"/>
    <n v="6"/>
    <n v="1"/>
    <n v="2"/>
    <n v="1"/>
    <n v="1"/>
    <n v="0"/>
    <n v="637"/>
    <n v="532"/>
    <n v="28"/>
    <n v="21"/>
    <n v="5"/>
    <n v="956"/>
    <n v="605"/>
    <n v="38"/>
    <n v="60"/>
    <n v="20"/>
    <n v="893"/>
    <n v="565"/>
    <n v="16"/>
    <n v="88"/>
    <n v="37"/>
    <n v="121"/>
    <n v="52"/>
    <n v="5"/>
    <n v="14"/>
    <n v="4"/>
    <n v="60"/>
    <n v="48"/>
    <n v="3"/>
    <n v="0"/>
    <n v="0"/>
    <n v="0"/>
    <n v="0"/>
    <n v="0"/>
    <n v="0"/>
    <n v="0"/>
    <n v="0"/>
    <n v="0"/>
    <n v="0"/>
    <n v="1"/>
    <n v="0"/>
    <n v="0"/>
    <n v="0"/>
    <n v="0"/>
    <n v="0"/>
    <n v="0"/>
    <n v="0"/>
    <n v="5"/>
    <n v="0"/>
    <n v="106"/>
    <n v="1"/>
    <n v="577"/>
    <n v="813"/>
    <n v="731"/>
    <n v="85"/>
    <n v="56"/>
    <n v="3432"/>
    <n v="1332"/>
    <n v="0"/>
    <n v="100"/>
    <n v="634"/>
    <n v="255"/>
    <n v="2301"/>
  </r>
  <r>
    <x v="2"/>
    <x v="16"/>
    <x v="79"/>
    <x v="12"/>
    <n v="123"/>
    <n v="5"/>
    <n v="5"/>
    <n v="0"/>
    <n v="0"/>
    <n v="83"/>
    <n v="4"/>
    <n v="6"/>
    <n v="1"/>
    <n v="2"/>
    <n v="1"/>
    <n v="1"/>
    <n v="0"/>
    <n v="636"/>
    <n v="532"/>
    <n v="28"/>
    <n v="21"/>
    <n v="5"/>
    <n v="957"/>
    <n v="616"/>
    <n v="36"/>
    <n v="60"/>
    <n v="20"/>
    <n v="893"/>
    <n v="572"/>
    <n v="16"/>
    <n v="88"/>
    <n v="37"/>
    <n v="121"/>
    <n v="55"/>
    <n v="5"/>
    <n v="13"/>
    <n v="2"/>
    <n v="59"/>
    <n v="47"/>
    <n v="3"/>
    <n v="0"/>
    <n v="0"/>
    <n v="0"/>
    <n v="0"/>
    <n v="0"/>
    <n v="0"/>
    <n v="0"/>
    <n v="0"/>
    <n v="0"/>
    <n v="0"/>
    <n v="1"/>
    <n v="0"/>
    <n v="0"/>
    <n v="0"/>
    <n v="0"/>
    <n v="0"/>
    <n v="0"/>
    <n v="0"/>
    <n v="5"/>
    <n v="0"/>
    <n v="104"/>
    <n v="1"/>
    <n v="576"/>
    <n v="816"/>
    <n v="732"/>
    <n v="86"/>
    <n v="55"/>
    <n v="3432"/>
    <n v="1384"/>
    <n v="0"/>
    <n v="102"/>
    <n v="626"/>
    <n v="253"/>
    <n v="2305"/>
  </r>
  <r>
    <x v="2"/>
    <x v="16"/>
    <x v="79"/>
    <x v="13"/>
    <n v="124"/>
    <n v="5"/>
    <n v="5"/>
    <n v="0"/>
    <n v="0"/>
    <n v="85"/>
    <n v="3"/>
    <n v="6"/>
    <n v="1"/>
    <n v="2"/>
    <n v="1"/>
    <n v="1"/>
    <n v="0"/>
    <n v="637"/>
    <n v="533"/>
    <n v="28"/>
    <n v="21"/>
    <n v="5"/>
    <n v="958"/>
    <n v="620"/>
    <n v="35"/>
    <n v="61"/>
    <n v="22"/>
    <n v="895"/>
    <n v="578"/>
    <n v="17"/>
    <n v="88"/>
    <n v="36"/>
    <n v="120"/>
    <n v="56"/>
    <n v="5"/>
    <n v="13"/>
    <n v="3"/>
    <n v="59"/>
    <n v="48"/>
    <n v="3"/>
    <n v="0"/>
    <n v="0"/>
    <n v="0"/>
    <n v="0"/>
    <n v="0"/>
    <n v="0"/>
    <n v="0"/>
    <n v="0"/>
    <n v="0"/>
    <n v="0"/>
    <n v="1"/>
    <n v="0"/>
    <n v="0"/>
    <n v="0"/>
    <n v="0"/>
    <n v="0"/>
    <n v="0"/>
    <n v="0"/>
    <n v="5"/>
    <n v="0"/>
    <n v="106"/>
    <n v="1"/>
    <n v="577"/>
    <n v="815"/>
    <n v="734"/>
    <n v="85"/>
    <n v="55"/>
    <n v="3432"/>
    <n v="1409"/>
    <n v="0"/>
    <n v="104"/>
    <n v="621"/>
    <n v="253"/>
    <n v="2314"/>
  </r>
  <r>
    <x v="2"/>
    <x v="16"/>
    <x v="79"/>
    <x v="14"/>
    <n v="123"/>
    <n v="5"/>
    <n v="5"/>
    <n v="0"/>
    <n v="0"/>
    <n v="86"/>
    <n v="3"/>
    <n v="6"/>
    <n v="1"/>
    <n v="2"/>
    <n v="1"/>
    <n v="1"/>
    <n v="0"/>
    <n v="637"/>
    <n v="538"/>
    <n v="29"/>
    <n v="19"/>
    <n v="5"/>
    <n v="966"/>
    <n v="632"/>
    <n v="38"/>
    <n v="60"/>
    <n v="22"/>
    <n v="890"/>
    <n v="585"/>
    <n v="16"/>
    <n v="89"/>
    <n v="35"/>
    <n v="121"/>
    <n v="57"/>
    <n v="5"/>
    <n v="12"/>
    <n v="3"/>
    <n v="59"/>
    <n v="48"/>
    <n v="3"/>
    <n v="0"/>
    <n v="0"/>
    <n v="0"/>
    <n v="0"/>
    <n v="0"/>
    <n v="0"/>
    <n v="0"/>
    <n v="0"/>
    <n v="0"/>
    <n v="0"/>
    <n v="1"/>
    <n v="0"/>
    <n v="0"/>
    <n v="0"/>
    <n v="0"/>
    <n v="0"/>
    <n v="0"/>
    <n v="0"/>
    <n v="5"/>
    <n v="0"/>
    <n v="106"/>
    <n v="1"/>
    <n v="577"/>
    <n v="826"/>
    <n v="728"/>
    <n v="88"/>
    <n v="55"/>
    <n v="3418"/>
    <n v="1445"/>
    <n v="0"/>
    <n v="105"/>
    <n v="610"/>
    <n v="250"/>
    <n v="2307"/>
  </r>
  <r>
    <x v="2"/>
    <x v="16"/>
    <x v="79"/>
    <x v="15"/>
    <n v="121"/>
    <n v="5"/>
    <n v="5"/>
    <n v="0"/>
    <n v="0"/>
    <n v="84"/>
    <n v="3"/>
    <n v="6"/>
    <n v="1"/>
    <n v="2"/>
    <n v="1"/>
    <n v="1"/>
    <n v="0"/>
    <n v="637"/>
    <n v="539"/>
    <n v="29"/>
    <n v="19"/>
    <n v="5"/>
    <n v="966"/>
    <n v="641"/>
    <n v="38"/>
    <n v="59"/>
    <n v="22"/>
    <n v="891"/>
    <n v="588"/>
    <n v="16"/>
    <n v="89"/>
    <n v="35"/>
    <n v="121"/>
    <n v="59"/>
    <n v="5"/>
    <n v="12"/>
    <n v="3"/>
    <n v="58"/>
    <n v="48"/>
    <n v="2"/>
    <n v="0"/>
    <n v="0"/>
    <n v="0"/>
    <n v="0"/>
    <n v="0"/>
    <n v="0"/>
    <n v="0"/>
    <n v="0"/>
    <n v="0"/>
    <n v="0"/>
    <n v="1"/>
    <n v="0"/>
    <n v="0"/>
    <n v="0"/>
    <n v="0"/>
    <n v="0"/>
    <n v="0"/>
    <n v="0"/>
    <n v="5"/>
    <n v="0"/>
    <n v="104"/>
    <n v="1"/>
    <n v="578"/>
    <n v="826"/>
    <n v="730"/>
    <n v="89"/>
    <n v="55"/>
    <n v="3417"/>
    <n v="1467"/>
    <n v="0"/>
    <n v="106"/>
    <n v="608"/>
    <n v="247"/>
    <n v="2320"/>
  </r>
  <r>
    <x v="2"/>
    <x v="16"/>
    <x v="79"/>
    <x v="16"/>
    <n v="120"/>
    <n v="5"/>
    <n v="5"/>
    <n v="0"/>
    <n v="0"/>
    <n v="84"/>
    <n v="3"/>
    <n v="6"/>
    <n v="1"/>
    <n v="2"/>
    <n v="1"/>
    <n v="1"/>
    <n v="0"/>
    <n v="637"/>
    <n v="540"/>
    <n v="30"/>
    <n v="19"/>
    <n v="5"/>
    <n v="968"/>
    <n v="645"/>
    <n v="40"/>
    <n v="58"/>
    <n v="22"/>
    <n v="892"/>
    <n v="594"/>
    <n v="16"/>
    <n v="87"/>
    <n v="36"/>
    <n v="121"/>
    <n v="60"/>
    <n v="6"/>
    <n v="11"/>
    <n v="3"/>
    <n v="58"/>
    <n v="48"/>
    <n v="2"/>
    <n v="0"/>
    <n v="0"/>
    <n v="0"/>
    <n v="0"/>
    <n v="0"/>
    <n v="0"/>
    <n v="0"/>
    <n v="0"/>
    <n v="0"/>
    <n v="0"/>
    <n v="1"/>
    <n v="0"/>
    <n v="0"/>
    <n v="0"/>
    <n v="0"/>
    <n v="0"/>
    <n v="0"/>
    <n v="0"/>
    <n v="5"/>
    <n v="0"/>
    <n v="103"/>
    <n v="1"/>
    <n v="578"/>
    <n v="828"/>
    <n v="733"/>
    <n v="92"/>
    <n v="55"/>
    <n v="3422"/>
    <n v="1483"/>
    <n v="0"/>
    <n v="109"/>
    <n v="605"/>
    <n v="253"/>
    <n v="2328"/>
  </r>
  <r>
    <x v="2"/>
    <x v="16"/>
    <x v="79"/>
    <x v="16"/>
    <m/>
    <m/>
    <m/>
    <m/>
    <m/>
    <m/>
    <m/>
    <m/>
    <m/>
    <m/>
    <m/>
    <m/>
    <m/>
    <m/>
    <m/>
    <m/>
    <m/>
    <m/>
    <n v="1"/>
    <m/>
    <m/>
    <m/>
    <m/>
    <m/>
    <m/>
    <m/>
    <m/>
    <m/>
    <m/>
    <m/>
    <m/>
    <m/>
    <m/>
    <m/>
    <m/>
    <m/>
    <m/>
    <m/>
    <m/>
    <m/>
    <m/>
    <m/>
    <m/>
    <m/>
    <m/>
    <m/>
    <m/>
    <m/>
    <m/>
    <m/>
    <m/>
    <m/>
    <m/>
    <m/>
    <m/>
    <m/>
    <m/>
    <m/>
    <m/>
    <n v="1"/>
    <m/>
    <m/>
    <m/>
    <m/>
    <m/>
    <m/>
    <m/>
    <m/>
    <m/>
    <m/>
  </r>
  <r>
    <x v="2"/>
    <x v="14"/>
    <x v="80"/>
    <x v="0"/>
    <n v="39"/>
    <n v="0"/>
    <n v="0"/>
    <n v="0"/>
    <n v="0"/>
    <n v="4"/>
    <n v="2"/>
    <n v="3"/>
    <n v="5"/>
    <n v="0"/>
    <n v="0"/>
    <n v="0"/>
    <n v="0"/>
    <n v="151"/>
    <n v="0"/>
    <n v="43"/>
    <n v="9"/>
    <n v="13"/>
    <n v="500"/>
    <n v="0"/>
    <n v="24"/>
    <n v="66"/>
    <n v="23"/>
    <n v="478"/>
    <n v="23"/>
    <n v="1"/>
    <n v="65"/>
    <n v="60"/>
    <n v="74"/>
    <n v="0"/>
    <n v="0"/>
    <n v="16"/>
    <n v="4"/>
    <n v="12"/>
    <n v="0"/>
    <n v="1"/>
    <n v="2"/>
    <n v="0"/>
    <n v="0"/>
    <n v="0"/>
    <n v="0"/>
    <n v="0"/>
    <n v="0"/>
    <n v="0"/>
    <n v="0"/>
    <n v="0"/>
    <n v="0"/>
    <n v="0"/>
    <n v="0"/>
    <n v="1"/>
    <n v="9"/>
    <n v="0"/>
    <n v="0"/>
    <n v="0"/>
    <m/>
    <m/>
    <m/>
    <m/>
    <m/>
    <m/>
    <m/>
    <m/>
    <m/>
    <m/>
    <m/>
    <m/>
    <m/>
    <m/>
    <m/>
    <m/>
  </r>
  <r>
    <x v="2"/>
    <x v="14"/>
    <x v="80"/>
    <x v="1"/>
    <n v="40"/>
    <n v="0"/>
    <n v="0"/>
    <n v="0"/>
    <n v="0"/>
    <n v="7"/>
    <n v="2"/>
    <n v="2"/>
    <n v="5"/>
    <n v="0"/>
    <n v="0"/>
    <n v="0"/>
    <n v="0"/>
    <n v="151"/>
    <n v="0"/>
    <n v="77"/>
    <n v="9"/>
    <n v="13"/>
    <n v="500"/>
    <n v="0"/>
    <n v="31"/>
    <n v="66"/>
    <n v="23"/>
    <n v="477"/>
    <n v="33"/>
    <n v="1"/>
    <n v="65"/>
    <n v="60"/>
    <n v="74"/>
    <n v="0"/>
    <n v="1"/>
    <n v="16"/>
    <n v="4"/>
    <n v="12"/>
    <n v="0"/>
    <n v="1"/>
    <n v="2"/>
    <n v="0"/>
    <n v="0"/>
    <n v="0"/>
    <n v="0"/>
    <n v="0"/>
    <n v="0"/>
    <n v="0"/>
    <n v="0"/>
    <n v="0"/>
    <n v="0"/>
    <n v="0"/>
    <n v="0"/>
    <n v="1"/>
    <n v="9"/>
    <n v="0"/>
    <n v="0"/>
    <n v="0"/>
    <m/>
    <m/>
    <m/>
    <m/>
    <m/>
    <m/>
    <m/>
    <m/>
    <m/>
    <m/>
    <m/>
    <m/>
    <m/>
    <m/>
    <m/>
    <m/>
  </r>
  <r>
    <x v="2"/>
    <x v="14"/>
    <x v="80"/>
    <x v="2"/>
    <n v="41"/>
    <n v="0"/>
    <n v="0"/>
    <n v="0"/>
    <n v="0"/>
    <n v="8"/>
    <n v="2"/>
    <n v="1"/>
    <n v="5"/>
    <n v="0"/>
    <n v="0"/>
    <n v="0"/>
    <n v="0"/>
    <n v="151"/>
    <n v="89"/>
    <n v="1"/>
    <n v="9"/>
    <n v="13"/>
    <n v="500"/>
    <n v="42"/>
    <n v="9"/>
    <n v="66"/>
    <n v="22"/>
    <n v="477"/>
    <n v="39"/>
    <n v="1"/>
    <n v="64"/>
    <n v="60"/>
    <n v="74"/>
    <n v="1"/>
    <n v="0"/>
    <n v="16"/>
    <n v="4"/>
    <n v="12"/>
    <n v="1"/>
    <n v="0"/>
    <n v="2"/>
    <n v="0"/>
    <n v="0"/>
    <n v="0"/>
    <n v="0"/>
    <n v="0"/>
    <n v="0"/>
    <n v="0"/>
    <n v="0"/>
    <n v="0"/>
    <n v="0"/>
    <n v="0"/>
    <n v="0"/>
    <n v="0"/>
    <n v="0"/>
    <n v="0"/>
    <n v="0"/>
    <n v="0"/>
    <n v="0"/>
    <n v="0"/>
    <n v="32"/>
    <n v="0"/>
    <n v="127"/>
    <n v="379"/>
    <n v="330"/>
    <n v="51"/>
    <n v="10"/>
    <m/>
    <m/>
    <m/>
    <m/>
    <m/>
    <m/>
    <m/>
  </r>
  <r>
    <x v="2"/>
    <x v="14"/>
    <x v="80"/>
    <x v="3"/>
    <n v="41"/>
    <n v="0"/>
    <n v="0"/>
    <n v="0"/>
    <n v="0"/>
    <n v="10"/>
    <n v="2"/>
    <n v="1"/>
    <n v="5"/>
    <n v="0"/>
    <n v="0"/>
    <n v="0"/>
    <n v="0"/>
    <n v="151"/>
    <n v="99"/>
    <n v="1"/>
    <n v="8"/>
    <n v="13"/>
    <n v="499"/>
    <n v="60"/>
    <n v="9"/>
    <n v="65"/>
    <n v="21"/>
    <n v="479"/>
    <n v="49"/>
    <n v="1"/>
    <n v="63"/>
    <n v="61"/>
    <n v="74"/>
    <n v="1"/>
    <n v="0"/>
    <n v="16"/>
    <n v="4"/>
    <n v="12"/>
    <n v="1"/>
    <n v="0"/>
    <n v="2"/>
    <n v="0"/>
    <n v="0"/>
    <n v="0"/>
    <n v="0"/>
    <n v="0"/>
    <n v="0"/>
    <n v="0"/>
    <n v="0"/>
    <n v="0"/>
    <n v="0"/>
    <n v="0"/>
    <n v="0"/>
    <n v="0"/>
    <n v="0"/>
    <n v="0"/>
    <n v="0"/>
    <n v="0"/>
    <n v="0"/>
    <n v="0"/>
    <n v="32"/>
    <n v="0"/>
    <n v="128"/>
    <n v="380"/>
    <n v="333"/>
    <n v="51"/>
    <n v="10"/>
    <m/>
    <m/>
    <m/>
    <m/>
    <m/>
    <m/>
    <m/>
  </r>
  <r>
    <x v="2"/>
    <x v="14"/>
    <x v="80"/>
    <x v="4"/>
    <n v="42"/>
    <n v="0"/>
    <n v="0"/>
    <n v="0"/>
    <n v="0"/>
    <n v="12"/>
    <n v="2"/>
    <n v="1"/>
    <n v="5"/>
    <n v="0"/>
    <n v="0"/>
    <n v="0"/>
    <n v="0"/>
    <n v="151"/>
    <n v="104"/>
    <n v="1"/>
    <n v="8"/>
    <n v="14"/>
    <n v="501"/>
    <n v="82"/>
    <n v="9"/>
    <n v="66"/>
    <n v="21"/>
    <n v="480"/>
    <n v="63"/>
    <n v="1"/>
    <n v="62"/>
    <n v="63"/>
    <n v="75"/>
    <n v="1"/>
    <n v="0"/>
    <n v="16"/>
    <n v="4"/>
    <n v="12"/>
    <n v="4"/>
    <n v="0"/>
    <n v="2"/>
    <n v="0"/>
    <n v="0"/>
    <n v="0"/>
    <n v="0"/>
    <n v="0"/>
    <n v="0"/>
    <n v="0"/>
    <n v="0"/>
    <n v="0"/>
    <n v="0"/>
    <n v="0"/>
    <n v="0"/>
    <n v="0"/>
    <n v="0"/>
    <n v="0"/>
    <n v="0"/>
    <n v="0"/>
    <n v="0"/>
    <n v="0"/>
    <n v="33"/>
    <n v="0"/>
    <n v="127"/>
    <n v="385"/>
    <n v="333"/>
    <n v="52"/>
    <n v="10"/>
    <m/>
    <m/>
    <m/>
    <m/>
    <m/>
    <m/>
    <m/>
  </r>
  <r>
    <x v="2"/>
    <x v="14"/>
    <x v="80"/>
    <x v="5"/>
    <n v="42"/>
    <n v="0"/>
    <n v="0"/>
    <n v="0"/>
    <n v="0"/>
    <n v="17"/>
    <n v="2"/>
    <n v="1"/>
    <n v="4"/>
    <n v="0"/>
    <n v="0"/>
    <n v="0"/>
    <n v="0"/>
    <n v="152"/>
    <n v="113"/>
    <n v="1"/>
    <n v="8"/>
    <n v="13"/>
    <n v="503"/>
    <n v="128"/>
    <n v="9"/>
    <n v="68"/>
    <n v="21"/>
    <n v="478"/>
    <n v="96"/>
    <n v="1"/>
    <n v="61"/>
    <n v="61"/>
    <n v="76"/>
    <n v="5"/>
    <n v="0"/>
    <n v="16"/>
    <n v="4"/>
    <n v="12"/>
    <n v="5"/>
    <n v="1"/>
    <n v="1"/>
    <n v="0"/>
    <n v="0"/>
    <n v="0"/>
    <n v="0"/>
    <n v="0"/>
    <n v="0"/>
    <n v="0"/>
    <n v="0"/>
    <n v="0"/>
    <n v="0"/>
    <n v="0"/>
    <n v="0"/>
    <n v="0"/>
    <n v="0"/>
    <n v="0"/>
    <n v="0"/>
    <n v="0"/>
    <n v="0"/>
    <n v="0"/>
    <n v="33"/>
    <n v="0"/>
    <n v="129"/>
    <n v="385"/>
    <n v="334"/>
    <n v="53"/>
    <n v="10"/>
    <m/>
    <m/>
    <m/>
    <m/>
    <m/>
    <m/>
    <m/>
  </r>
  <r>
    <x v="2"/>
    <x v="14"/>
    <x v="80"/>
    <x v="6"/>
    <n v="42"/>
    <n v="0"/>
    <n v="0"/>
    <n v="0"/>
    <n v="0"/>
    <n v="18"/>
    <n v="2"/>
    <n v="1"/>
    <n v="4"/>
    <n v="0"/>
    <n v="0"/>
    <n v="0"/>
    <n v="0"/>
    <n v="151"/>
    <n v="115"/>
    <n v="1"/>
    <n v="8"/>
    <n v="13"/>
    <n v="499"/>
    <n v="178"/>
    <n v="9"/>
    <n v="68"/>
    <n v="18"/>
    <n v="474"/>
    <n v="150"/>
    <n v="1"/>
    <n v="61"/>
    <n v="61"/>
    <n v="75"/>
    <n v="9"/>
    <n v="0"/>
    <n v="16"/>
    <n v="4"/>
    <n v="12"/>
    <n v="9"/>
    <n v="1"/>
    <n v="1"/>
    <n v="0"/>
    <n v="0"/>
    <n v="0"/>
    <n v="0"/>
    <n v="0"/>
    <n v="0"/>
    <n v="0"/>
    <n v="0"/>
    <n v="0"/>
    <n v="0"/>
    <n v="0"/>
    <n v="0"/>
    <n v="0"/>
    <n v="0"/>
    <n v="0"/>
    <n v="0"/>
    <n v="0"/>
    <n v="0"/>
    <n v="0"/>
    <n v="33"/>
    <n v="0"/>
    <n v="128"/>
    <n v="383"/>
    <n v="331"/>
    <n v="53"/>
    <n v="10"/>
    <m/>
    <m/>
    <m/>
    <m/>
    <m/>
    <m/>
    <m/>
  </r>
  <r>
    <x v="2"/>
    <x v="14"/>
    <x v="80"/>
    <x v="7"/>
    <n v="42"/>
    <n v="0"/>
    <n v="0"/>
    <n v="0"/>
    <n v="0"/>
    <n v="18"/>
    <n v="2"/>
    <n v="1"/>
    <n v="4"/>
    <n v="0"/>
    <n v="0"/>
    <n v="0"/>
    <n v="0"/>
    <n v="152"/>
    <n v="116"/>
    <n v="1"/>
    <n v="8"/>
    <n v="13"/>
    <n v="498"/>
    <n v="203"/>
    <n v="9"/>
    <n v="68"/>
    <n v="17"/>
    <n v="475"/>
    <n v="191"/>
    <n v="1"/>
    <n v="61"/>
    <n v="61"/>
    <n v="77"/>
    <n v="13"/>
    <n v="0"/>
    <n v="16"/>
    <n v="4"/>
    <n v="12"/>
    <n v="9"/>
    <n v="1"/>
    <n v="1"/>
    <n v="0"/>
    <n v="0"/>
    <n v="0"/>
    <n v="0"/>
    <n v="0"/>
    <n v="0"/>
    <n v="0"/>
    <n v="0"/>
    <n v="0"/>
    <n v="0"/>
    <n v="0"/>
    <n v="0"/>
    <n v="0"/>
    <n v="0"/>
    <n v="0"/>
    <n v="0"/>
    <n v="0"/>
    <n v="0"/>
    <n v="0"/>
    <n v="33"/>
    <n v="0"/>
    <n v="129"/>
    <n v="383"/>
    <n v="333"/>
    <n v="54"/>
    <n v="10"/>
    <m/>
    <m/>
    <m/>
    <m/>
    <m/>
    <m/>
    <m/>
  </r>
  <r>
    <x v="2"/>
    <x v="14"/>
    <x v="80"/>
    <x v="8"/>
    <n v="43"/>
    <n v="0"/>
    <n v="0"/>
    <n v="0"/>
    <n v="0"/>
    <n v="23"/>
    <n v="2"/>
    <n v="1"/>
    <n v="3"/>
    <n v="0"/>
    <n v="0"/>
    <n v="0"/>
    <n v="0"/>
    <n v="151"/>
    <n v="118"/>
    <n v="1"/>
    <n v="8"/>
    <n v="13"/>
    <n v="495"/>
    <n v="231"/>
    <n v="9"/>
    <n v="67"/>
    <n v="17"/>
    <n v="476"/>
    <n v="218"/>
    <n v="1"/>
    <n v="61"/>
    <n v="62"/>
    <n v="77"/>
    <n v="20"/>
    <n v="0"/>
    <n v="16"/>
    <n v="4"/>
    <n v="12"/>
    <n v="9"/>
    <n v="1"/>
    <n v="1"/>
    <n v="0"/>
    <n v="0"/>
    <n v="0"/>
    <n v="0"/>
    <n v="0"/>
    <n v="0"/>
    <n v="0"/>
    <n v="0"/>
    <n v="0"/>
    <n v="0"/>
    <n v="0"/>
    <n v="0"/>
    <n v="0"/>
    <n v="0"/>
    <n v="0"/>
    <n v="0"/>
    <n v="0"/>
    <n v="0"/>
    <n v="0"/>
    <n v="34"/>
    <n v="0"/>
    <n v="128"/>
    <n v="382"/>
    <n v="334"/>
    <n v="54"/>
    <n v="10"/>
    <n v="1967"/>
    <n v="370"/>
    <n v="0"/>
    <n v="7"/>
    <n v="520"/>
    <n v="276"/>
    <n v="1074"/>
  </r>
  <r>
    <x v="2"/>
    <x v="14"/>
    <x v="80"/>
    <x v="9"/>
    <n v="44"/>
    <n v="0"/>
    <n v="0"/>
    <n v="0"/>
    <n v="0"/>
    <n v="24"/>
    <n v="2"/>
    <n v="1"/>
    <n v="3"/>
    <n v="0"/>
    <n v="0"/>
    <n v="0"/>
    <n v="0"/>
    <n v="150"/>
    <n v="117"/>
    <n v="1"/>
    <n v="8"/>
    <n v="13"/>
    <n v="497"/>
    <n v="253"/>
    <n v="9"/>
    <n v="68"/>
    <n v="15"/>
    <n v="478"/>
    <n v="232"/>
    <n v="1"/>
    <n v="62"/>
    <n v="61"/>
    <n v="76"/>
    <n v="23"/>
    <n v="0"/>
    <n v="16"/>
    <n v="4"/>
    <n v="13"/>
    <n v="10"/>
    <n v="1"/>
    <n v="1"/>
    <n v="0"/>
    <n v="0"/>
    <n v="0"/>
    <n v="0"/>
    <n v="0"/>
    <n v="0"/>
    <n v="0"/>
    <n v="0"/>
    <n v="0"/>
    <n v="0"/>
    <n v="0"/>
    <n v="0"/>
    <n v="0"/>
    <n v="0"/>
    <n v="0"/>
    <n v="0"/>
    <n v="0"/>
    <n v="0"/>
    <n v="0"/>
    <n v="35"/>
    <n v="0"/>
    <n v="127"/>
    <n v="384"/>
    <n v="336"/>
    <n v="53"/>
    <n v="11"/>
    <n v="1974"/>
    <n v="459"/>
    <n v="0"/>
    <n v="7"/>
    <n v="517"/>
    <n v="281"/>
    <n v="1077"/>
  </r>
  <r>
    <x v="2"/>
    <x v="14"/>
    <x v="80"/>
    <x v="10"/>
    <n v="44"/>
    <n v="0"/>
    <n v="0"/>
    <n v="0"/>
    <n v="0"/>
    <n v="26"/>
    <n v="2"/>
    <n v="1"/>
    <n v="3"/>
    <n v="0"/>
    <n v="0"/>
    <n v="0"/>
    <n v="0"/>
    <n v="150"/>
    <n v="117"/>
    <n v="1"/>
    <n v="8"/>
    <n v="13"/>
    <n v="499"/>
    <n v="259"/>
    <n v="9"/>
    <n v="68"/>
    <n v="16"/>
    <n v="479"/>
    <n v="239"/>
    <n v="1"/>
    <n v="62"/>
    <n v="62"/>
    <n v="76"/>
    <n v="24"/>
    <n v="0"/>
    <n v="15"/>
    <n v="4"/>
    <n v="13"/>
    <n v="10"/>
    <n v="1"/>
    <n v="1"/>
    <n v="0"/>
    <n v="0"/>
    <n v="0"/>
    <n v="0"/>
    <n v="0"/>
    <n v="0"/>
    <n v="0"/>
    <n v="0"/>
    <n v="0"/>
    <n v="0"/>
    <n v="0"/>
    <n v="0"/>
    <n v="0"/>
    <n v="0"/>
    <n v="0"/>
    <n v="0"/>
    <n v="0"/>
    <n v="0"/>
    <n v="0"/>
    <n v="35"/>
    <n v="0"/>
    <n v="127"/>
    <n v="386"/>
    <n v="336"/>
    <n v="53"/>
    <n v="11"/>
    <n v="1975"/>
    <n v="497"/>
    <n v="0"/>
    <n v="7"/>
    <n v="516"/>
    <n v="277"/>
    <n v="1082"/>
  </r>
  <r>
    <x v="2"/>
    <x v="14"/>
    <x v="80"/>
    <x v="11"/>
    <n v="44"/>
    <n v="0"/>
    <n v="0"/>
    <n v="0"/>
    <n v="0"/>
    <n v="26"/>
    <n v="2"/>
    <n v="1"/>
    <n v="3"/>
    <n v="0"/>
    <n v="0"/>
    <n v="0"/>
    <n v="0"/>
    <n v="151"/>
    <n v="119"/>
    <n v="1"/>
    <n v="8"/>
    <n v="13"/>
    <n v="500"/>
    <n v="270"/>
    <n v="9"/>
    <n v="68"/>
    <n v="16"/>
    <n v="480"/>
    <n v="246"/>
    <n v="1"/>
    <n v="61"/>
    <n v="62"/>
    <n v="75"/>
    <n v="29"/>
    <n v="0"/>
    <n v="15"/>
    <n v="3"/>
    <n v="13"/>
    <n v="10"/>
    <n v="1"/>
    <n v="1"/>
    <n v="0"/>
    <n v="0"/>
    <n v="0"/>
    <n v="0"/>
    <n v="0"/>
    <n v="0"/>
    <n v="0"/>
    <n v="0"/>
    <n v="0"/>
    <n v="0"/>
    <n v="0"/>
    <n v="0"/>
    <n v="0"/>
    <n v="0"/>
    <n v="0"/>
    <n v="0"/>
    <n v="0"/>
    <n v="0"/>
    <n v="0"/>
    <n v="35"/>
    <n v="0"/>
    <n v="128"/>
    <n v="389"/>
    <n v="337"/>
    <n v="53"/>
    <n v="11"/>
    <n v="1980"/>
    <n v="534"/>
    <n v="0"/>
    <n v="7"/>
    <n v="513"/>
    <n v="282"/>
    <n v="1084"/>
  </r>
  <r>
    <x v="2"/>
    <x v="14"/>
    <x v="80"/>
    <x v="12"/>
    <n v="44"/>
    <n v="0"/>
    <n v="0"/>
    <n v="0"/>
    <n v="0"/>
    <n v="26"/>
    <n v="2"/>
    <n v="1"/>
    <n v="3"/>
    <n v="0"/>
    <n v="0"/>
    <n v="0"/>
    <n v="0"/>
    <n v="151"/>
    <n v="119"/>
    <n v="1"/>
    <n v="8"/>
    <n v="13"/>
    <n v="505"/>
    <n v="275"/>
    <n v="9"/>
    <n v="68"/>
    <n v="18"/>
    <n v="481"/>
    <n v="249"/>
    <n v="1"/>
    <n v="61"/>
    <n v="62"/>
    <n v="75"/>
    <n v="31"/>
    <n v="0"/>
    <n v="15"/>
    <n v="3"/>
    <n v="13"/>
    <n v="10"/>
    <n v="1"/>
    <n v="1"/>
    <n v="0"/>
    <n v="0"/>
    <n v="0"/>
    <n v="0"/>
    <n v="0"/>
    <n v="0"/>
    <n v="0"/>
    <n v="0"/>
    <n v="0"/>
    <n v="0"/>
    <n v="0"/>
    <n v="0"/>
    <n v="0"/>
    <n v="0"/>
    <n v="0"/>
    <n v="0"/>
    <n v="0"/>
    <n v="0"/>
    <n v="0"/>
    <n v="36"/>
    <n v="0"/>
    <n v="128"/>
    <n v="392"/>
    <n v="340"/>
    <n v="53"/>
    <n v="11"/>
    <n v="1991"/>
    <n v="560"/>
    <n v="0"/>
    <n v="7"/>
    <n v="509"/>
    <n v="287"/>
    <n v="1091"/>
  </r>
  <r>
    <x v="2"/>
    <x v="14"/>
    <x v="80"/>
    <x v="13"/>
    <n v="44"/>
    <n v="0"/>
    <n v="0"/>
    <n v="0"/>
    <n v="0"/>
    <n v="27"/>
    <n v="2"/>
    <n v="1"/>
    <n v="3"/>
    <n v="0"/>
    <n v="0"/>
    <n v="0"/>
    <n v="0"/>
    <n v="151"/>
    <n v="119"/>
    <n v="1"/>
    <n v="8"/>
    <n v="13"/>
    <n v="505"/>
    <n v="275"/>
    <n v="9"/>
    <n v="68"/>
    <n v="18"/>
    <n v="481"/>
    <n v="254"/>
    <n v="1"/>
    <n v="61"/>
    <n v="62"/>
    <n v="75"/>
    <n v="32"/>
    <n v="0"/>
    <n v="14"/>
    <n v="3"/>
    <n v="13"/>
    <n v="10"/>
    <n v="1"/>
    <n v="1"/>
    <n v="0"/>
    <n v="0"/>
    <n v="0"/>
    <n v="0"/>
    <n v="0"/>
    <n v="0"/>
    <n v="0"/>
    <n v="0"/>
    <n v="0"/>
    <n v="0"/>
    <n v="0"/>
    <n v="0"/>
    <n v="0"/>
    <n v="0"/>
    <n v="0"/>
    <n v="0"/>
    <n v="0"/>
    <n v="0"/>
    <n v="0"/>
    <n v="36"/>
    <n v="0"/>
    <n v="128"/>
    <n v="392"/>
    <n v="340"/>
    <n v="53"/>
    <n v="11"/>
    <n v="1992"/>
    <n v="581"/>
    <n v="0"/>
    <n v="7"/>
    <n v="507"/>
    <n v="281"/>
    <n v="1097"/>
  </r>
  <r>
    <x v="2"/>
    <x v="14"/>
    <x v="80"/>
    <x v="14"/>
    <n v="44"/>
    <n v="0"/>
    <n v="0"/>
    <n v="0"/>
    <n v="0"/>
    <n v="27"/>
    <n v="2"/>
    <n v="1"/>
    <n v="3"/>
    <n v="0"/>
    <n v="0"/>
    <n v="0"/>
    <n v="0"/>
    <n v="152"/>
    <n v="121"/>
    <n v="1"/>
    <n v="8"/>
    <n v="13"/>
    <n v="504"/>
    <n v="275"/>
    <n v="9"/>
    <n v="68"/>
    <n v="18"/>
    <n v="482"/>
    <n v="258"/>
    <n v="1"/>
    <n v="61"/>
    <n v="62"/>
    <n v="75"/>
    <n v="33"/>
    <n v="0"/>
    <n v="14"/>
    <n v="3"/>
    <n v="13"/>
    <n v="10"/>
    <n v="1"/>
    <n v="1"/>
    <n v="0"/>
    <n v="0"/>
    <n v="0"/>
    <n v="0"/>
    <n v="0"/>
    <n v="0"/>
    <n v="0"/>
    <n v="0"/>
    <n v="0"/>
    <n v="0"/>
    <n v="0"/>
    <n v="0"/>
    <n v="0"/>
    <n v="0"/>
    <n v="0"/>
    <n v="0"/>
    <n v="0"/>
    <n v="0"/>
    <n v="0"/>
    <n v="36"/>
    <n v="0"/>
    <n v="129"/>
    <n v="395"/>
    <n v="342"/>
    <n v="53"/>
    <n v="11"/>
    <n v="1995"/>
    <n v="595"/>
    <n v="0"/>
    <n v="7"/>
    <n v="507"/>
    <n v="282"/>
    <n v="1102"/>
  </r>
  <r>
    <x v="2"/>
    <x v="14"/>
    <x v="80"/>
    <x v="15"/>
    <n v="44"/>
    <n v="0"/>
    <n v="0"/>
    <n v="0"/>
    <n v="0"/>
    <n v="27"/>
    <n v="2"/>
    <n v="1"/>
    <n v="3"/>
    <n v="0"/>
    <n v="0"/>
    <n v="0"/>
    <n v="0"/>
    <n v="152"/>
    <n v="121"/>
    <n v="1"/>
    <n v="8"/>
    <n v="13"/>
    <n v="500"/>
    <n v="276"/>
    <n v="9"/>
    <n v="67"/>
    <n v="17"/>
    <n v="483"/>
    <n v="260"/>
    <n v="1"/>
    <n v="61"/>
    <n v="63"/>
    <n v="76"/>
    <n v="34"/>
    <n v="0"/>
    <n v="14"/>
    <n v="3"/>
    <n v="13"/>
    <n v="10"/>
    <n v="1"/>
    <n v="1"/>
    <n v="0"/>
    <n v="0"/>
    <n v="0"/>
    <n v="0"/>
    <n v="0"/>
    <n v="0"/>
    <n v="0"/>
    <n v="0"/>
    <n v="0"/>
    <n v="0"/>
    <n v="0"/>
    <n v="0"/>
    <n v="0"/>
    <n v="0"/>
    <n v="0"/>
    <n v="0"/>
    <n v="0"/>
    <n v="0"/>
    <n v="0"/>
    <n v="36"/>
    <n v="0"/>
    <n v="129"/>
    <n v="393"/>
    <n v="342"/>
    <n v="54"/>
    <n v="11"/>
    <n v="1996"/>
    <n v="607"/>
    <n v="0"/>
    <n v="7"/>
    <n v="507"/>
    <n v="282"/>
    <n v="1107"/>
  </r>
  <r>
    <x v="2"/>
    <x v="14"/>
    <x v="80"/>
    <x v="16"/>
    <n v="44"/>
    <n v="0"/>
    <n v="0"/>
    <n v="0"/>
    <n v="0"/>
    <n v="27"/>
    <n v="2"/>
    <n v="1"/>
    <n v="3"/>
    <n v="0"/>
    <n v="0"/>
    <n v="0"/>
    <n v="0"/>
    <n v="153"/>
    <n v="122"/>
    <n v="1"/>
    <n v="8"/>
    <n v="13"/>
    <n v="502"/>
    <n v="278"/>
    <n v="9"/>
    <n v="69"/>
    <n v="17"/>
    <n v="485"/>
    <n v="264"/>
    <n v="1"/>
    <n v="61"/>
    <n v="63"/>
    <n v="75"/>
    <n v="34"/>
    <n v="0"/>
    <n v="14"/>
    <n v="3"/>
    <n v="13"/>
    <n v="10"/>
    <n v="1"/>
    <n v="1"/>
    <n v="0"/>
    <n v="0"/>
    <n v="0"/>
    <n v="0"/>
    <n v="0"/>
    <n v="0"/>
    <n v="0"/>
    <n v="0"/>
    <n v="0"/>
    <n v="0"/>
    <n v="0"/>
    <n v="0"/>
    <n v="0"/>
    <n v="0"/>
    <n v="0"/>
    <n v="0"/>
    <n v="0"/>
    <n v="0"/>
    <n v="0"/>
    <n v="36"/>
    <n v="0"/>
    <n v="130"/>
    <n v="394"/>
    <n v="344"/>
    <n v="53"/>
    <n v="11"/>
    <n v="1994"/>
    <n v="618"/>
    <n v="0"/>
    <n v="7"/>
    <n v="503"/>
    <n v="280"/>
    <n v="1108"/>
  </r>
  <r>
    <x v="2"/>
    <x v="14"/>
    <x v="81"/>
    <x v="0"/>
    <n v="82"/>
    <n v="0"/>
    <n v="0"/>
    <n v="2"/>
    <n v="0"/>
    <n v="26"/>
    <n v="2"/>
    <n v="8"/>
    <n v="1"/>
    <n v="10"/>
    <n v="0"/>
    <n v="0"/>
    <n v="0"/>
    <n v="783"/>
    <n v="0"/>
    <n v="361"/>
    <n v="26"/>
    <n v="16"/>
    <n v="878"/>
    <n v="0"/>
    <n v="70"/>
    <n v="91"/>
    <n v="40"/>
    <n v="1002"/>
    <n v="62"/>
    <n v="3"/>
    <n v="102"/>
    <n v="40"/>
    <n v="127"/>
    <n v="0"/>
    <n v="4"/>
    <n v="12"/>
    <n v="17"/>
    <n v="36"/>
    <n v="0"/>
    <n v="1"/>
    <n v="1"/>
    <n v="4"/>
    <n v="0"/>
    <n v="0"/>
    <n v="0"/>
    <n v="0"/>
    <n v="0"/>
    <n v="1"/>
    <n v="0"/>
    <n v="0"/>
    <n v="0"/>
    <n v="0"/>
    <n v="0"/>
    <n v="8"/>
    <n v="4"/>
    <n v="0"/>
    <n v="1"/>
    <n v="0"/>
    <m/>
    <m/>
    <m/>
    <m/>
    <m/>
    <m/>
    <m/>
    <m/>
    <m/>
    <m/>
    <m/>
    <m/>
    <m/>
    <m/>
    <m/>
    <m/>
  </r>
  <r>
    <x v="2"/>
    <x v="14"/>
    <x v="81"/>
    <x v="1"/>
    <n v="82"/>
    <n v="0"/>
    <n v="0"/>
    <n v="2"/>
    <n v="1"/>
    <n v="30"/>
    <n v="2"/>
    <n v="8"/>
    <n v="0"/>
    <n v="10"/>
    <n v="0"/>
    <n v="9"/>
    <n v="0"/>
    <n v="783"/>
    <n v="0"/>
    <n v="443"/>
    <n v="26"/>
    <n v="16"/>
    <n v="880"/>
    <n v="0"/>
    <n v="95"/>
    <n v="90"/>
    <n v="42"/>
    <n v="1006"/>
    <n v="81"/>
    <n v="3"/>
    <n v="101"/>
    <n v="40"/>
    <n v="128"/>
    <n v="0"/>
    <n v="5"/>
    <n v="12"/>
    <n v="17"/>
    <n v="36"/>
    <n v="0"/>
    <n v="8"/>
    <n v="1"/>
    <n v="4"/>
    <n v="0"/>
    <n v="0"/>
    <n v="0"/>
    <n v="0"/>
    <n v="0"/>
    <n v="1"/>
    <n v="0"/>
    <n v="0"/>
    <n v="0"/>
    <n v="0"/>
    <n v="0"/>
    <n v="8"/>
    <n v="6"/>
    <n v="0"/>
    <n v="0"/>
    <n v="0"/>
    <m/>
    <m/>
    <m/>
    <m/>
    <m/>
    <m/>
    <m/>
    <m/>
    <m/>
    <m/>
    <m/>
    <m/>
    <m/>
    <m/>
    <m/>
    <m/>
  </r>
  <r>
    <x v="2"/>
    <x v="14"/>
    <x v="81"/>
    <x v="2"/>
    <n v="84"/>
    <n v="0"/>
    <n v="0"/>
    <n v="2"/>
    <n v="1"/>
    <n v="34"/>
    <n v="2"/>
    <n v="8"/>
    <n v="0"/>
    <n v="10"/>
    <n v="9"/>
    <n v="0"/>
    <n v="0"/>
    <n v="783"/>
    <n v="507"/>
    <n v="8"/>
    <n v="26"/>
    <n v="16"/>
    <n v="884"/>
    <n v="126"/>
    <n v="6"/>
    <n v="89"/>
    <n v="42"/>
    <n v="999"/>
    <n v="105"/>
    <n v="3"/>
    <n v="99"/>
    <n v="40"/>
    <n v="130"/>
    <n v="5"/>
    <n v="0"/>
    <n v="11"/>
    <n v="18"/>
    <n v="36"/>
    <n v="8"/>
    <n v="0"/>
    <n v="1"/>
    <n v="4"/>
    <n v="0"/>
    <n v="0"/>
    <n v="0"/>
    <n v="0"/>
    <n v="0"/>
    <n v="1"/>
    <n v="0"/>
    <n v="0"/>
    <n v="0"/>
    <n v="0"/>
    <n v="0"/>
    <n v="0"/>
    <n v="0"/>
    <n v="0"/>
    <n v="0"/>
    <n v="0"/>
    <n v="0"/>
    <n v="1"/>
    <n v="71"/>
    <n v="10"/>
    <n v="725"/>
    <n v="710"/>
    <n v="838"/>
    <n v="95"/>
    <n v="27"/>
    <m/>
    <m/>
    <m/>
    <m/>
    <m/>
    <m/>
    <m/>
  </r>
  <r>
    <x v="2"/>
    <x v="14"/>
    <x v="81"/>
    <x v="3"/>
    <n v="84"/>
    <n v="0"/>
    <n v="0"/>
    <n v="2"/>
    <n v="1"/>
    <n v="36"/>
    <n v="2"/>
    <n v="8"/>
    <n v="0"/>
    <n v="10"/>
    <n v="9"/>
    <n v="0"/>
    <n v="0"/>
    <n v="782"/>
    <n v="558"/>
    <n v="8"/>
    <n v="26"/>
    <n v="16"/>
    <n v="884"/>
    <n v="169"/>
    <n v="6"/>
    <n v="88"/>
    <n v="43"/>
    <n v="1000"/>
    <n v="143"/>
    <n v="3"/>
    <n v="99"/>
    <n v="39"/>
    <n v="132"/>
    <n v="5"/>
    <n v="0"/>
    <n v="12"/>
    <n v="18"/>
    <n v="37"/>
    <n v="9"/>
    <n v="0"/>
    <n v="1"/>
    <n v="4"/>
    <n v="0"/>
    <n v="0"/>
    <n v="0"/>
    <n v="0"/>
    <n v="0"/>
    <n v="1"/>
    <n v="0"/>
    <n v="0"/>
    <n v="0"/>
    <n v="0"/>
    <n v="0"/>
    <n v="0"/>
    <n v="0"/>
    <n v="0"/>
    <n v="0"/>
    <n v="0"/>
    <n v="0"/>
    <n v="1"/>
    <n v="71"/>
    <n v="10"/>
    <n v="724"/>
    <n v="707"/>
    <n v="842"/>
    <n v="97"/>
    <n v="28"/>
    <m/>
    <m/>
    <m/>
    <m/>
    <m/>
    <m/>
    <m/>
  </r>
  <r>
    <x v="2"/>
    <x v="14"/>
    <x v="81"/>
    <x v="4"/>
    <n v="84"/>
    <n v="0"/>
    <n v="0"/>
    <n v="2"/>
    <n v="1"/>
    <n v="38"/>
    <n v="2"/>
    <n v="8"/>
    <n v="0"/>
    <n v="10"/>
    <n v="9"/>
    <n v="0"/>
    <n v="0"/>
    <n v="783"/>
    <n v="601"/>
    <n v="8"/>
    <n v="26"/>
    <n v="16"/>
    <n v="882"/>
    <n v="218"/>
    <n v="6"/>
    <n v="86"/>
    <n v="43"/>
    <n v="1000"/>
    <n v="179"/>
    <n v="3"/>
    <n v="99"/>
    <n v="40"/>
    <n v="132"/>
    <n v="8"/>
    <n v="0"/>
    <n v="12"/>
    <n v="18"/>
    <n v="35"/>
    <n v="11"/>
    <n v="0"/>
    <n v="1"/>
    <n v="4"/>
    <n v="0"/>
    <n v="0"/>
    <n v="0"/>
    <n v="0"/>
    <n v="0"/>
    <n v="1"/>
    <n v="0"/>
    <n v="0"/>
    <n v="0"/>
    <n v="0"/>
    <n v="0"/>
    <n v="0"/>
    <n v="0"/>
    <n v="0"/>
    <n v="0"/>
    <n v="0"/>
    <n v="0"/>
    <n v="1"/>
    <n v="71"/>
    <n v="10"/>
    <n v="725"/>
    <n v="709"/>
    <n v="841"/>
    <n v="97"/>
    <n v="26"/>
    <m/>
    <m/>
    <m/>
    <m/>
    <m/>
    <m/>
    <m/>
  </r>
  <r>
    <x v="2"/>
    <x v="14"/>
    <x v="81"/>
    <x v="5"/>
    <n v="84"/>
    <n v="0"/>
    <n v="0"/>
    <n v="2"/>
    <n v="1"/>
    <n v="45"/>
    <n v="2"/>
    <n v="8"/>
    <n v="0"/>
    <n v="11"/>
    <n v="10"/>
    <n v="0"/>
    <n v="0"/>
    <n v="782"/>
    <n v="625"/>
    <n v="8"/>
    <n v="25"/>
    <n v="16"/>
    <n v="883"/>
    <n v="298"/>
    <n v="6"/>
    <n v="87"/>
    <n v="42"/>
    <n v="997"/>
    <n v="281"/>
    <n v="3"/>
    <n v="98"/>
    <n v="41"/>
    <n v="134"/>
    <n v="9"/>
    <n v="0"/>
    <n v="13"/>
    <n v="18"/>
    <n v="34"/>
    <n v="10"/>
    <n v="0"/>
    <n v="1"/>
    <n v="4"/>
    <n v="0"/>
    <n v="0"/>
    <n v="0"/>
    <n v="0"/>
    <n v="0"/>
    <n v="1"/>
    <n v="0"/>
    <n v="0"/>
    <n v="0"/>
    <n v="0"/>
    <n v="0"/>
    <n v="0"/>
    <n v="0"/>
    <n v="0"/>
    <n v="0"/>
    <n v="0"/>
    <n v="0"/>
    <n v="1"/>
    <n v="71"/>
    <n v="11"/>
    <n v="725"/>
    <n v="712"/>
    <n v="839"/>
    <n v="98"/>
    <n v="25"/>
    <m/>
    <m/>
    <m/>
    <m/>
    <m/>
    <m/>
    <m/>
  </r>
  <r>
    <x v="2"/>
    <x v="14"/>
    <x v="81"/>
    <x v="6"/>
    <n v="85"/>
    <n v="0"/>
    <n v="0"/>
    <n v="2"/>
    <n v="1"/>
    <n v="50"/>
    <n v="2"/>
    <n v="8"/>
    <n v="0"/>
    <n v="11"/>
    <n v="10"/>
    <n v="0"/>
    <n v="0"/>
    <n v="783"/>
    <n v="641"/>
    <n v="8"/>
    <n v="27"/>
    <n v="16"/>
    <n v="885"/>
    <n v="371"/>
    <n v="6"/>
    <n v="86"/>
    <n v="41"/>
    <n v="997"/>
    <n v="419"/>
    <n v="3"/>
    <n v="97"/>
    <n v="42"/>
    <n v="134"/>
    <n v="15"/>
    <n v="0"/>
    <n v="14"/>
    <n v="17"/>
    <n v="33"/>
    <n v="10"/>
    <n v="0"/>
    <n v="1"/>
    <n v="4"/>
    <n v="0"/>
    <n v="0"/>
    <n v="0"/>
    <n v="0"/>
    <n v="0"/>
    <n v="1"/>
    <n v="0"/>
    <n v="0"/>
    <n v="0"/>
    <n v="0"/>
    <n v="0"/>
    <n v="0"/>
    <n v="0"/>
    <n v="0"/>
    <n v="0"/>
    <n v="0"/>
    <n v="0"/>
    <n v="1"/>
    <n v="72"/>
    <n v="11"/>
    <n v="724"/>
    <n v="715"/>
    <n v="839"/>
    <n v="99"/>
    <n v="24"/>
    <m/>
    <m/>
    <m/>
    <m/>
    <m/>
    <m/>
    <m/>
  </r>
  <r>
    <x v="2"/>
    <x v="14"/>
    <x v="81"/>
    <x v="7"/>
    <n v="86"/>
    <n v="0"/>
    <n v="0"/>
    <n v="2"/>
    <n v="1"/>
    <n v="54"/>
    <n v="2"/>
    <n v="8"/>
    <n v="1"/>
    <n v="11"/>
    <n v="10"/>
    <n v="0"/>
    <n v="0"/>
    <n v="782"/>
    <n v="649"/>
    <n v="8"/>
    <n v="27"/>
    <n v="16"/>
    <n v="888"/>
    <n v="415"/>
    <n v="6"/>
    <n v="86"/>
    <n v="41"/>
    <n v="998"/>
    <n v="513"/>
    <n v="3"/>
    <n v="97"/>
    <n v="41"/>
    <n v="134"/>
    <n v="18"/>
    <n v="0"/>
    <n v="14"/>
    <n v="17"/>
    <n v="34"/>
    <n v="10"/>
    <n v="0"/>
    <n v="1"/>
    <n v="4"/>
    <n v="0"/>
    <n v="0"/>
    <n v="0"/>
    <n v="0"/>
    <n v="0"/>
    <n v="1"/>
    <n v="0"/>
    <n v="0"/>
    <n v="0"/>
    <n v="0"/>
    <n v="0"/>
    <n v="0"/>
    <n v="0"/>
    <n v="0"/>
    <n v="0"/>
    <n v="0"/>
    <n v="0"/>
    <n v="1"/>
    <n v="72"/>
    <n v="11"/>
    <n v="723"/>
    <n v="719"/>
    <n v="842"/>
    <n v="100"/>
    <n v="25"/>
    <m/>
    <m/>
    <m/>
    <m/>
    <m/>
    <m/>
    <m/>
  </r>
  <r>
    <x v="2"/>
    <x v="14"/>
    <x v="81"/>
    <x v="8"/>
    <n v="86"/>
    <n v="0"/>
    <n v="0"/>
    <n v="2"/>
    <n v="1"/>
    <n v="58"/>
    <n v="2"/>
    <n v="8"/>
    <n v="1"/>
    <n v="11"/>
    <n v="10"/>
    <n v="0"/>
    <n v="0"/>
    <n v="782"/>
    <n v="668"/>
    <n v="8"/>
    <n v="27"/>
    <n v="17"/>
    <n v="884"/>
    <n v="480"/>
    <n v="5"/>
    <n v="87"/>
    <n v="39"/>
    <n v="997"/>
    <n v="601"/>
    <n v="3"/>
    <n v="95"/>
    <n v="42"/>
    <n v="133"/>
    <n v="26"/>
    <n v="0"/>
    <n v="13"/>
    <n v="17"/>
    <n v="34"/>
    <n v="15"/>
    <n v="0"/>
    <n v="1"/>
    <n v="4"/>
    <n v="0"/>
    <n v="0"/>
    <n v="0"/>
    <n v="0"/>
    <n v="0"/>
    <n v="1"/>
    <n v="0"/>
    <n v="0"/>
    <n v="0"/>
    <n v="0"/>
    <n v="0"/>
    <n v="0"/>
    <n v="0"/>
    <n v="0"/>
    <n v="0"/>
    <n v="0"/>
    <n v="0"/>
    <n v="1"/>
    <n v="72"/>
    <n v="11"/>
    <n v="722"/>
    <n v="719"/>
    <n v="842"/>
    <n v="100"/>
    <n v="25"/>
    <n v="3744"/>
    <n v="1168"/>
    <n v="0"/>
    <n v="15"/>
    <n v="214"/>
    <n v="759"/>
    <n v="2603"/>
  </r>
  <r>
    <x v="2"/>
    <x v="14"/>
    <x v="81"/>
    <x v="9"/>
    <n v="86"/>
    <n v="0"/>
    <n v="0"/>
    <n v="2"/>
    <n v="1"/>
    <n v="59"/>
    <n v="2"/>
    <n v="8"/>
    <n v="1"/>
    <n v="11"/>
    <n v="10"/>
    <n v="0"/>
    <n v="0"/>
    <n v="784"/>
    <n v="674"/>
    <n v="8"/>
    <n v="27"/>
    <n v="17"/>
    <n v="885"/>
    <n v="506"/>
    <n v="5"/>
    <n v="88"/>
    <n v="38"/>
    <n v="999"/>
    <n v="640"/>
    <n v="3"/>
    <n v="96"/>
    <n v="43"/>
    <n v="134"/>
    <n v="38"/>
    <n v="0"/>
    <n v="13"/>
    <n v="16"/>
    <n v="34"/>
    <n v="16"/>
    <n v="0"/>
    <n v="1"/>
    <n v="4"/>
    <n v="0"/>
    <n v="0"/>
    <n v="0"/>
    <n v="0"/>
    <n v="0"/>
    <n v="1"/>
    <n v="0"/>
    <n v="0"/>
    <n v="0"/>
    <n v="0"/>
    <n v="0"/>
    <n v="0"/>
    <n v="0"/>
    <n v="0"/>
    <n v="0"/>
    <n v="0"/>
    <n v="0"/>
    <n v="1"/>
    <n v="73"/>
    <n v="11"/>
    <n v="724"/>
    <n v="719"/>
    <n v="843"/>
    <n v="102"/>
    <n v="25"/>
    <n v="3745"/>
    <n v="1353"/>
    <n v="0"/>
    <n v="16"/>
    <n v="212"/>
    <n v="759"/>
    <n v="2616"/>
  </r>
  <r>
    <x v="2"/>
    <x v="14"/>
    <x v="81"/>
    <x v="10"/>
    <n v="86"/>
    <n v="0"/>
    <n v="0"/>
    <n v="2"/>
    <n v="1"/>
    <n v="59"/>
    <n v="2"/>
    <n v="8"/>
    <n v="1"/>
    <n v="11"/>
    <n v="10"/>
    <n v="0"/>
    <n v="0"/>
    <n v="786"/>
    <n v="676"/>
    <n v="8"/>
    <n v="27"/>
    <n v="17"/>
    <n v="885"/>
    <n v="515"/>
    <n v="5"/>
    <n v="88"/>
    <n v="37"/>
    <n v="999"/>
    <n v="653"/>
    <n v="3"/>
    <n v="95"/>
    <n v="43"/>
    <n v="135"/>
    <n v="45"/>
    <n v="0"/>
    <n v="13"/>
    <n v="16"/>
    <n v="34"/>
    <n v="17"/>
    <n v="0"/>
    <n v="1"/>
    <n v="4"/>
    <n v="0"/>
    <n v="0"/>
    <n v="0"/>
    <n v="0"/>
    <n v="0"/>
    <n v="1"/>
    <n v="0"/>
    <n v="0"/>
    <n v="0"/>
    <n v="0"/>
    <n v="0"/>
    <n v="0"/>
    <n v="0"/>
    <n v="0"/>
    <n v="0"/>
    <n v="0"/>
    <n v="0"/>
    <n v="1"/>
    <n v="73"/>
    <n v="11"/>
    <n v="726"/>
    <n v="721"/>
    <n v="844"/>
    <n v="103"/>
    <n v="25"/>
    <n v="3750"/>
    <n v="1449"/>
    <n v="0"/>
    <n v="16"/>
    <n v="212"/>
    <n v="757"/>
    <n v="2621"/>
  </r>
  <r>
    <x v="2"/>
    <x v="14"/>
    <x v="81"/>
    <x v="11"/>
    <n v="85"/>
    <n v="0"/>
    <n v="0"/>
    <n v="2"/>
    <n v="1"/>
    <n v="58"/>
    <n v="2"/>
    <n v="7"/>
    <n v="1"/>
    <n v="11"/>
    <n v="10"/>
    <n v="0"/>
    <n v="0"/>
    <n v="786"/>
    <n v="680"/>
    <n v="8"/>
    <n v="27"/>
    <n v="17"/>
    <n v="884"/>
    <n v="532"/>
    <n v="5"/>
    <n v="88"/>
    <n v="37"/>
    <n v="998"/>
    <n v="672"/>
    <n v="3"/>
    <n v="95"/>
    <n v="43"/>
    <n v="135"/>
    <n v="46"/>
    <n v="0"/>
    <n v="13"/>
    <n v="16"/>
    <n v="34"/>
    <n v="19"/>
    <n v="0"/>
    <n v="1"/>
    <n v="4"/>
    <n v="0"/>
    <n v="0"/>
    <n v="0"/>
    <n v="0"/>
    <n v="0"/>
    <n v="1"/>
    <n v="0"/>
    <n v="0"/>
    <n v="0"/>
    <n v="0"/>
    <n v="0"/>
    <n v="0"/>
    <n v="0"/>
    <n v="0"/>
    <n v="0"/>
    <n v="0"/>
    <n v="0"/>
    <n v="1"/>
    <n v="73"/>
    <n v="11"/>
    <n v="726"/>
    <n v="722"/>
    <n v="843"/>
    <n v="103"/>
    <n v="25"/>
    <n v="3759"/>
    <n v="1536"/>
    <n v="0"/>
    <n v="16"/>
    <n v="212"/>
    <n v="755"/>
    <n v="2627"/>
  </r>
  <r>
    <x v="2"/>
    <x v="14"/>
    <x v="81"/>
    <x v="12"/>
    <n v="85"/>
    <n v="0"/>
    <n v="0"/>
    <n v="2"/>
    <n v="1"/>
    <n v="58"/>
    <n v="2"/>
    <n v="7"/>
    <n v="1"/>
    <n v="11"/>
    <n v="10"/>
    <n v="0"/>
    <n v="0"/>
    <n v="784"/>
    <n v="679"/>
    <n v="7"/>
    <n v="27"/>
    <n v="17"/>
    <n v="884"/>
    <n v="545"/>
    <n v="5"/>
    <n v="87"/>
    <n v="34"/>
    <n v="997"/>
    <n v="682"/>
    <n v="3"/>
    <n v="95"/>
    <n v="42"/>
    <n v="137"/>
    <n v="48"/>
    <n v="0"/>
    <n v="13"/>
    <n v="18"/>
    <n v="35"/>
    <n v="20"/>
    <n v="0"/>
    <n v="1"/>
    <n v="4"/>
    <n v="0"/>
    <n v="0"/>
    <n v="0"/>
    <n v="0"/>
    <n v="0"/>
    <n v="1"/>
    <n v="0"/>
    <n v="0"/>
    <n v="0"/>
    <n v="0"/>
    <n v="0"/>
    <n v="0"/>
    <n v="0"/>
    <n v="0"/>
    <n v="0"/>
    <n v="0"/>
    <n v="0"/>
    <n v="1"/>
    <n v="73"/>
    <n v="11"/>
    <n v="724"/>
    <n v="726"/>
    <n v="842"/>
    <n v="103"/>
    <n v="26"/>
    <n v="3760"/>
    <n v="1594"/>
    <n v="0"/>
    <n v="17"/>
    <n v="211"/>
    <n v="746"/>
    <n v="2642"/>
  </r>
  <r>
    <x v="2"/>
    <x v="14"/>
    <x v="81"/>
    <x v="13"/>
    <n v="85"/>
    <n v="0"/>
    <n v="0"/>
    <n v="2"/>
    <n v="1"/>
    <n v="58"/>
    <n v="2"/>
    <n v="7"/>
    <n v="1"/>
    <n v="11"/>
    <n v="10"/>
    <n v="0"/>
    <n v="0"/>
    <n v="785"/>
    <n v="686"/>
    <n v="6"/>
    <n v="27"/>
    <n v="17"/>
    <n v="884"/>
    <n v="550"/>
    <n v="5"/>
    <n v="86"/>
    <n v="35"/>
    <n v="998"/>
    <n v="688"/>
    <n v="3"/>
    <n v="94"/>
    <n v="43"/>
    <n v="138"/>
    <n v="50"/>
    <n v="0"/>
    <n v="14"/>
    <n v="17"/>
    <n v="35"/>
    <n v="22"/>
    <n v="0"/>
    <n v="1"/>
    <n v="4"/>
    <n v="0"/>
    <n v="0"/>
    <n v="0"/>
    <n v="0"/>
    <n v="0"/>
    <n v="1"/>
    <n v="0"/>
    <n v="0"/>
    <n v="0"/>
    <n v="0"/>
    <n v="0"/>
    <n v="0"/>
    <n v="0"/>
    <n v="0"/>
    <n v="0"/>
    <n v="0"/>
    <n v="0"/>
    <n v="1"/>
    <n v="73"/>
    <n v="11"/>
    <n v="725"/>
    <n v="726"/>
    <n v="842"/>
    <n v="103"/>
    <n v="26"/>
    <n v="3761"/>
    <n v="1633"/>
    <n v="0"/>
    <n v="17"/>
    <n v="209"/>
    <n v="743"/>
    <n v="2648"/>
  </r>
  <r>
    <x v="2"/>
    <x v="14"/>
    <x v="81"/>
    <x v="14"/>
    <n v="87"/>
    <n v="0"/>
    <n v="0"/>
    <n v="2"/>
    <n v="1"/>
    <n v="63"/>
    <n v="2"/>
    <n v="6"/>
    <n v="1"/>
    <n v="11"/>
    <n v="10"/>
    <n v="0"/>
    <n v="0"/>
    <n v="784"/>
    <n v="688"/>
    <n v="6"/>
    <n v="26"/>
    <n v="17"/>
    <n v="884"/>
    <n v="560"/>
    <n v="5"/>
    <n v="84"/>
    <n v="35"/>
    <n v="995"/>
    <n v="688"/>
    <n v="3"/>
    <n v="94"/>
    <n v="43"/>
    <n v="139"/>
    <n v="55"/>
    <n v="0"/>
    <n v="14"/>
    <n v="17"/>
    <n v="35"/>
    <n v="23"/>
    <n v="0"/>
    <n v="1"/>
    <n v="4"/>
    <n v="0"/>
    <n v="0"/>
    <n v="0"/>
    <n v="0"/>
    <n v="0"/>
    <n v="1"/>
    <n v="0"/>
    <n v="0"/>
    <n v="0"/>
    <n v="0"/>
    <n v="0"/>
    <n v="0"/>
    <n v="0"/>
    <n v="0"/>
    <n v="0"/>
    <n v="0"/>
    <n v="0"/>
    <n v="1"/>
    <n v="75"/>
    <n v="11"/>
    <n v="725"/>
    <n v="727"/>
    <n v="841"/>
    <n v="104"/>
    <n v="26"/>
    <n v="3756"/>
    <n v="1656"/>
    <n v="0"/>
    <n v="18"/>
    <n v="207"/>
    <n v="735"/>
    <n v="2653"/>
  </r>
  <r>
    <x v="2"/>
    <x v="14"/>
    <x v="81"/>
    <x v="15"/>
    <n v="87"/>
    <n v="0"/>
    <n v="0"/>
    <n v="2"/>
    <n v="1"/>
    <n v="63"/>
    <n v="2"/>
    <n v="6"/>
    <n v="0"/>
    <n v="11"/>
    <n v="10"/>
    <n v="0"/>
    <n v="0"/>
    <n v="785"/>
    <n v="687"/>
    <n v="6"/>
    <n v="25"/>
    <n v="18"/>
    <n v="886"/>
    <n v="564"/>
    <n v="5"/>
    <n v="83"/>
    <n v="36"/>
    <n v="998"/>
    <n v="692"/>
    <n v="3"/>
    <n v="94"/>
    <n v="44"/>
    <n v="139"/>
    <n v="55"/>
    <n v="0"/>
    <n v="14"/>
    <n v="16"/>
    <n v="36"/>
    <n v="24"/>
    <n v="0"/>
    <n v="1"/>
    <n v="4"/>
    <n v="0"/>
    <n v="0"/>
    <n v="0"/>
    <n v="0"/>
    <n v="0"/>
    <n v="1"/>
    <n v="0"/>
    <n v="0"/>
    <n v="0"/>
    <n v="0"/>
    <n v="0"/>
    <n v="0"/>
    <n v="0"/>
    <n v="0"/>
    <n v="0"/>
    <n v="0"/>
    <n v="0"/>
    <n v="1"/>
    <n v="75"/>
    <n v="11"/>
    <n v="725"/>
    <n v="728"/>
    <n v="843"/>
    <n v="104"/>
    <n v="27"/>
    <n v="3756"/>
    <n v="1682"/>
    <n v="0"/>
    <n v="19"/>
    <n v="209"/>
    <n v="728"/>
    <n v="2656"/>
  </r>
  <r>
    <x v="2"/>
    <x v="14"/>
    <x v="81"/>
    <x v="16"/>
    <n v="86"/>
    <n v="0"/>
    <n v="0"/>
    <n v="2"/>
    <n v="1"/>
    <n v="63"/>
    <n v="2"/>
    <n v="5"/>
    <n v="0"/>
    <n v="11"/>
    <n v="10"/>
    <n v="0"/>
    <n v="0"/>
    <n v="787"/>
    <n v="690"/>
    <n v="6"/>
    <n v="27"/>
    <n v="18"/>
    <n v="890"/>
    <n v="566"/>
    <n v="5"/>
    <n v="83"/>
    <n v="38"/>
    <n v="997"/>
    <n v="696"/>
    <n v="3"/>
    <n v="93"/>
    <n v="45"/>
    <n v="139"/>
    <n v="56"/>
    <n v="0"/>
    <n v="14"/>
    <n v="16"/>
    <n v="36"/>
    <n v="24"/>
    <n v="0"/>
    <n v="1"/>
    <n v="4"/>
    <n v="0"/>
    <n v="0"/>
    <n v="0"/>
    <n v="0"/>
    <n v="0"/>
    <n v="1"/>
    <n v="0"/>
    <n v="0"/>
    <n v="0"/>
    <n v="0"/>
    <n v="0"/>
    <n v="0"/>
    <n v="0"/>
    <n v="0"/>
    <n v="0"/>
    <n v="0"/>
    <n v="0"/>
    <n v="1"/>
    <n v="75"/>
    <n v="11"/>
    <n v="725"/>
    <n v="731"/>
    <n v="842"/>
    <n v="105"/>
    <n v="27"/>
    <n v="3758"/>
    <n v="1705"/>
    <n v="0"/>
    <n v="20"/>
    <n v="210"/>
    <n v="725"/>
    <n v="2660"/>
  </r>
  <r>
    <x v="2"/>
    <x v="14"/>
    <x v="81"/>
    <x v="16"/>
    <m/>
    <m/>
    <m/>
    <m/>
    <m/>
    <m/>
    <m/>
    <m/>
    <m/>
    <m/>
    <m/>
    <m/>
    <m/>
    <m/>
    <m/>
    <m/>
    <m/>
    <m/>
    <n v="1"/>
    <m/>
    <n v="1"/>
    <m/>
    <m/>
    <m/>
    <m/>
    <m/>
    <m/>
    <m/>
    <m/>
    <m/>
    <m/>
    <m/>
    <m/>
    <m/>
    <m/>
    <m/>
    <m/>
    <m/>
    <m/>
    <m/>
    <m/>
    <m/>
    <m/>
    <m/>
    <m/>
    <m/>
    <m/>
    <m/>
    <m/>
    <m/>
    <m/>
    <m/>
    <m/>
    <m/>
    <m/>
    <m/>
    <m/>
    <m/>
    <m/>
    <m/>
    <m/>
    <m/>
    <m/>
    <m/>
    <m/>
    <m/>
    <m/>
    <m/>
    <m/>
    <m/>
  </r>
  <r>
    <x v="2"/>
    <x v="15"/>
    <x v="82"/>
    <x v="0"/>
    <n v="206"/>
    <n v="10"/>
    <n v="3"/>
    <n v="7"/>
    <n v="6"/>
    <n v="120"/>
    <n v="1"/>
    <n v="1"/>
    <n v="4"/>
    <n v="130"/>
    <n v="0"/>
    <n v="116"/>
    <n v="0"/>
    <n v="2146"/>
    <n v="0"/>
    <n v="1655"/>
    <n v="5"/>
    <n v="16"/>
    <n v="1301"/>
    <n v="0"/>
    <n v="154"/>
    <n v="32"/>
    <n v="37"/>
    <n v="2202"/>
    <n v="160"/>
    <n v="18"/>
    <n v="20"/>
    <n v="55"/>
    <n v="263"/>
    <n v="0"/>
    <n v="10"/>
    <n v="9"/>
    <n v="15"/>
    <n v="82"/>
    <n v="0"/>
    <n v="25"/>
    <n v="1"/>
    <n v="0"/>
    <n v="0"/>
    <n v="0"/>
    <n v="0"/>
    <n v="0"/>
    <n v="0"/>
    <n v="0"/>
    <n v="0"/>
    <n v="0"/>
    <n v="0"/>
    <n v="1"/>
    <n v="0"/>
    <n v="20"/>
    <n v="28"/>
    <n v="0"/>
    <n v="5"/>
    <n v="1"/>
    <m/>
    <m/>
    <m/>
    <m/>
    <m/>
    <m/>
    <m/>
    <m/>
    <m/>
    <m/>
    <m/>
    <m/>
    <m/>
    <m/>
    <m/>
    <m/>
  </r>
  <r>
    <x v="2"/>
    <x v="15"/>
    <x v="82"/>
    <x v="1"/>
    <n v="206"/>
    <n v="9"/>
    <n v="6"/>
    <n v="7"/>
    <n v="7"/>
    <n v="145"/>
    <n v="1"/>
    <n v="2"/>
    <n v="4"/>
    <n v="130"/>
    <n v="0"/>
    <n v="115"/>
    <n v="0"/>
    <n v="2152"/>
    <n v="0"/>
    <n v="1845"/>
    <n v="5"/>
    <n v="18"/>
    <n v="1297"/>
    <n v="0"/>
    <n v="286"/>
    <n v="32"/>
    <n v="36"/>
    <n v="2205"/>
    <n v="289"/>
    <n v="18"/>
    <n v="19"/>
    <n v="53"/>
    <n v="265"/>
    <n v="0"/>
    <n v="11"/>
    <n v="9"/>
    <n v="15"/>
    <n v="83"/>
    <n v="0"/>
    <n v="31"/>
    <n v="1"/>
    <n v="0"/>
    <n v="0"/>
    <n v="0"/>
    <n v="0"/>
    <n v="0"/>
    <n v="0"/>
    <n v="0"/>
    <n v="0"/>
    <n v="0"/>
    <n v="0"/>
    <n v="1"/>
    <n v="0"/>
    <n v="19"/>
    <n v="28"/>
    <n v="0"/>
    <n v="5"/>
    <n v="1"/>
    <m/>
    <m/>
    <m/>
    <m/>
    <m/>
    <m/>
    <m/>
    <m/>
    <m/>
    <m/>
    <m/>
    <m/>
    <m/>
    <m/>
    <m/>
    <m/>
  </r>
  <r>
    <x v="2"/>
    <x v="15"/>
    <x v="82"/>
    <x v="2"/>
    <n v="206"/>
    <n v="9"/>
    <n v="7"/>
    <n v="7"/>
    <n v="7"/>
    <n v="158"/>
    <n v="1"/>
    <n v="2"/>
    <n v="4"/>
    <n v="130"/>
    <n v="117"/>
    <n v="1"/>
    <n v="0"/>
    <n v="2151"/>
    <n v="1932"/>
    <n v="19"/>
    <n v="5"/>
    <n v="16"/>
    <n v="1294"/>
    <n v="453"/>
    <n v="27"/>
    <n v="32"/>
    <n v="35"/>
    <n v="2201"/>
    <n v="459"/>
    <n v="18"/>
    <n v="19"/>
    <n v="54"/>
    <n v="266"/>
    <n v="16"/>
    <n v="5"/>
    <n v="9"/>
    <n v="15"/>
    <n v="84"/>
    <n v="34"/>
    <n v="1"/>
    <n v="1"/>
    <n v="0"/>
    <n v="0"/>
    <n v="0"/>
    <n v="0"/>
    <n v="0"/>
    <n v="0"/>
    <n v="0"/>
    <n v="0"/>
    <n v="0"/>
    <n v="0"/>
    <n v="0"/>
    <n v="0"/>
    <n v="0"/>
    <n v="0"/>
    <n v="0"/>
    <n v="0"/>
    <n v="0"/>
    <n v="9"/>
    <n v="7"/>
    <n v="199"/>
    <n v="129"/>
    <n v="2107"/>
    <n v="1161"/>
    <n v="2090"/>
    <n v="225"/>
    <n v="82"/>
    <m/>
    <m/>
    <m/>
    <m/>
    <m/>
    <m/>
    <m/>
  </r>
  <r>
    <x v="2"/>
    <x v="15"/>
    <x v="82"/>
    <x v="3"/>
    <n v="207"/>
    <n v="9"/>
    <n v="7"/>
    <n v="7"/>
    <n v="7"/>
    <n v="166"/>
    <n v="1"/>
    <n v="2"/>
    <n v="4"/>
    <n v="128"/>
    <n v="117"/>
    <n v="1"/>
    <n v="0"/>
    <n v="2150"/>
    <n v="1969"/>
    <n v="19"/>
    <n v="5"/>
    <n v="16"/>
    <n v="1292"/>
    <n v="614"/>
    <n v="26"/>
    <n v="31"/>
    <n v="33"/>
    <n v="2201"/>
    <n v="593"/>
    <n v="18"/>
    <n v="19"/>
    <n v="56"/>
    <n v="267"/>
    <n v="30"/>
    <n v="5"/>
    <n v="8"/>
    <n v="16"/>
    <n v="84"/>
    <n v="36"/>
    <n v="1"/>
    <n v="1"/>
    <n v="0"/>
    <n v="0"/>
    <n v="0"/>
    <n v="0"/>
    <n v="0"/>
    <n v="0"/>
    <n v="0"/>
    <n v="0"/>
    <n v="0"/>
    <n v="0"/>
    <n v="0"/>
    <n v="0"/>
    <n v="0"/>
    <n v="0"/>
    <n v="0"/>
    <n v="0"/>
    <n v="0"/>
    <n v="9"/>
    <n v="7"/>
    <n v="200"/>
    <n v="127"/>
    <n v="2106"/>
    <n v="1164"/>
    <n v="2088"/>
    <n v="226"/>
    <n v="82"/>
    <m/>
    <m/>
    <m/>
    <m/>
    <m/>
    <m/>
    <m/>
  </r>
  <r>
    <x v="2"/>
    <x v="15"/>
    <x v="82"/>
    <x v="4"/>
    <n v="207"/>
    <n v="9"/>
    <n v="7"/>
    <n v="7"/>
    <n v="7"/>
    <n v="169"/>
    <n v="1"/>
    <n v="2"/>
    <n v="4"/>
    <n v="130"/>
    <n v="117"/>
    <n v="1"/>
    <n v="0"/>
    <n v="2150"/>
    <n v="1994"/>
    <n v="18"/>
    <n v="5"/>
    <n v="16"/>
    <n v="1297"/>
    <n v="694"/>
    <n v="28"/>
    <n v="30"/>
    <n v="31"/>
    <n v="2203"/>
    <n v="718"/>
    <n v="19"/>
    <n v="18"/>
    <n v="56"/>
    <n v="269"/>
    <n v="39"/>
    <n v="5"/>
    <n v="8"/>
    <n v="16"/>
    <n v="85"/>
    <n v="36"/>
    <n v="1"/>
    <n v="1"/>
    <n v="0"/>
    <n v="0"/>
    <n v="0"/>
    <n v="0"/>
    <n v="0"/>
    <n v="0"/>
    <n v="0"/>
    <n v="0"/>
    <n v="0"/>
    <n v="0"/>
    <n v="0"/>
    <n v="0"/>
    <n v="0"/>
    <n v="0"/>
    <n v="0"/>
    <n v="0"/>
    <n v="0"/>
    <n v="9"/>
    <n v="7"/>
    <n v="200"/>
    <n v="129"/>
    <n v="2107"/>
    <n v="1170"/>
    <n v="2090"/>
    <n v="229"/>
    <n v="83"/>
    <m/>
    <m/>
    <m/>
    <m/>
    <m/>
    <m/>
    <m/>
  </r>
  <r>
    <x v="2"/>
    <x v="15"/>
    <x v="82"/>
    <x v="5"/>
    <n v="207"/>
    <n v="9"/>
    <n v="9"/>
    <n v="7"/>
    <n v="7"/>
    <n v="176"/>
    <n v="1"/>
    <n v="2"/>
    <n v="4"/>
    <n v="130"/>
    <n v="124"/>
    <n v="1"/>
    <n v="0"/>
    <n v="2152"/>
    <n v="2028"/>
    <n v="18"/>
    <n v="5"/>
    <n v="16"/>
    <n v="1300"/>
    <n v="824"/>
    <n v="29"/>
    <n v="30"/>
    <n v="32"/>
    <n v="2205"/>
    <n v="996"/>
    <n v="19"/>
    <n v="19"/>
    <n v="53"/>
    <n v="270"/>
    <n v="56"/>
    <n v="5"/>
    <n v="8"/>
    <n v="17"/>
    <n v="85"/>
    <n v="78"/>
    <n v="1"/>
    <n v="1"/>
    <n v="0"/>
    <n v="0"/>
    <n v="0"/>
    <n v="0"/>
    <n v="0"/>
    <n v="0"/>
    <n v="0"/>
    <n v="0"/>
    <n v="0"/>
    <n v="0"/>
    <n v="0"/>
    <n v="0"/>
    <n v="0"/>
    <n v="0"/>
    <n v="0"/>
    <n v="0"/>
    <n v="0"/>
    <n v="9"/>
    <n v="7"/>
    <n v="200"/>
    <n v="129"/>
    <n v="2109"/>
    <n v="1173"/>
    <n v="2093"/>
    <n v="229"/>
    <n v="83"/>
    <m/>
    <m/>
    <m/>
    <m/>
    <m/>
    <m/>
    <m/>
  </r>
  <r>
    <x v="2"/>
    <x v="15"/>
    <x v="82"/>
    <x v="6"/>
    <n v="208"/>
    <n v="10"/>
    <n v="10"/>
    <n v="7"/>
    <n v="7"/>
    <n v="180"/>
    <n v="1"/>
    <n v="2"/>
    <n v="4"/>
    <n v="131"/>
    <n v="124"/>
    <n v="1"/>
    <n v="0"/>
    <n v="2156"/>
    <n v="2042"/>
    <n v="18"/>
    <n v="5"/>
    <n v="16"/>
    <n v="1297"/>
    <n v="888"/>
    <n v="29"/>
    <n v="30"/>
    <n v="31"/>
    <n v="2208"/>
    <n v="1252"/>
    <n v="19"/>
    <n v="19"/>
    <n v="54"/>
    <n v="273"/>
    <n v="74"/>
    <n v="5"/>
    <n v="8"/>
    <n v="17"/>
    <n v="83"/>
    <n v="77"/>
    <n v="1"/>
    <n v="1"/>
    <n v="0"/>
    <n v="0"/>
    <n v="0"/>
    <n v="0"/>
    <n v="0"/>
    <n v="0"/>
    <n v="0"/>
    <n v="0"/>
    <n v="0"/>
    <n v="0"/>
    <n v="0"/>
    <n v="0"/>
    <n v="0"/>
    <n v="0"/>
    <n v="0"/>
    <n v="0"/>
    <n v="0"/>
    <n v="10"/>
    <n v="7"/>
    <n v="201"/>
    <n v="130"/>
    <n v="2113"/>
    <n v="1174"/>
    <n v="2096"/>
    <n v="231"/>
    <n v="81"/>
    <m/>
    <m/>
    <m/>
    <m/>
    <m/>
    <m/>
    <m/>
  </r>
  <r>
    <x v="2"/>
    <x v="15"/>
    <x v="82"/>
    <x v="7"/>
    <n v="208"/>
    <n v="10"/>
    <n v="10"/>
    <n v="7"/>
    <n v="7"/>
    <n v="184"/>
    <n v="1"/>
    <n v="2"/>
    <n v="4"/>
    <n v="130"/>
    <n v="123"/>
    <n v="1"/>
    <n v="0"/>
    <n v="2157"/>
    <n v="2057"/>
    <n v="18"/>
    <n v="6"/>
    <n v="16"/>
    <n v="1295"/>
    <n v="934"/>
    <n v="31"/>
    <n v="30"/>
    <n v="29"/>
    <n v="2207"/>
    <n v="1557"/>
    <n v="19"/>
    <n v="19"/>
    <n v="53"/>
    <n v="272"/>
    <n v="92"/>
    <n v="4"/>
    <n v="8"/>
    <n v="16"/>
    <n v="82"/>
    <n v="76"/>
    <n v="1"/>
    <n v="1"/>
    <n v="0"/>
    <n v="0"/>
    <n v="0"/>
    <n v="0"/>
    <n v="0"/>
    <n v="0"/>
    <n v="0"/>
    <n v="0"/>
    <n v="0"/>
    <n v="0"/>
    <n v="0"/>
    <n v="0"/>
    <n v="0"/>
    <n v="0"/>
    <n v="0"/>
    <n v="0"/>
    <n v="0"/>
    <n v="10"/>
    <n v="7"/>
    <n v="201"/>
    <n v="129"/>
    <n v="2113"/>
    <n v="1173"/>
    <n v="2096"/>
    <n v="234"/>
    <n v="80"/>
    <m/>
    <m/>
    <m/>
    <m/>
    <m/>
    <m/>
    <m/>
  </r>
  <r>
    <x v="2"/>
    <x v="15"/>
    <x v="82"/>
    <x v="8"/>
    <n v="208"/>
    <n v="10"/>
    <n v="10"/>
    <n v="7"/>
    <n v="7"/>
    <n v="187"/>
    <n v="1"/>
    <n v="2"/>
    <n v="4"/>
    <n v="132"/>
    <n v="125"/>
    <n v="1"/>
    <n v="0"/>
    <n v="2159"/>
    <n v="2061"/>
    <n v="19"/>
    <n v="6"/>
    <n v="16"/>
    <n v="1301"/>
    <n v="968"/>
    <n v="32"/>
    <n v="30"/>
    <n v="29"/>
    <n v="2207"/>
    <n v="1730"/>
    <n v="19"/>
    <n v="19"/>
    <n v="53"/>
    <n v="273"/>
    <n v="114"/>
    <n v="4"/>
    <n v="8"/>
    <n v="16"/>
    <n v="80"/>
    <n v="74"/>
    <n v="1"/>
    <n v="1"/>
    <n v="0"/>
    <n v="0"/>
    <n v="0"/>
    <n v="0"/>
    <n v="0"/>
    <n v="0"/>
    <n v="0"/>
    <n v="0"/>
    <n v="0"/>
    <n v="0"/>
    <n v="0"/>
    <n v="0"/>
    <n v="0"/>
    <n v="0"/>
    <n v="0"/>
    <n v="0"/>
    <n v="0"/>
    <n v="10"/>
    <n v="7"/>
    <n v="201"/>
    <n v="131"/>
    <n v="2114"/>
    <n v="1179"/>
    <n v="2097"/>
    <n v="236"/>
    <n v="78"/>
    <n v="7012"/>
    <n v="3528"/>
    <n v="0"/>
    <n v="105"/>
    <n v="54"/>
    <n v="550"/>
    <n v="6160"/>
  </r>
  <r>
    <x v="2"/>
    <x v="15"/>
    <x v="82"/>
    <x v="9"/>
    <n v="209"/>
    <n v="10"/>
    <n v="10"/>
    <n v="7"/>
    <n v="7"/>
    <n v="190"/>
    <n v="1"/>
    <n v="2"/>
    <n v="4"/>
    <n v="130"/>
    <n v="123"/>
    <n v="1"/>
    <n v="0"/>
    <n v="2159"/>
    <n v="2067"/>
    <n v="19"/>
    <n v="5"/>
    <n v="16"/>
    <n v="1304"/>
    <n v="1012"/>
    <n v="31"/>
    <n v="30"/>
    <n v="27"/>
    <n v="2205"/>
    <n v="1849"/>
    <n v="19"/>
    <n v="18"/>
    <n v="52"/>
    <n v="274"/>
    <n v="141"/>
    <n v="4"/>
    <n v="8"/>
    <n v="17"/>
    <n v="80"/>
    <n v="74"/>
    <n v="1"/>
    <n v="1"/>
    <n v="0"/>
    <n v="0"/>
    <n v="0"/>
    <n v="0"/>
    <n v="0"/>
    <n v="0"/>
    <n v="0"/>
    <n v="0"/>
    <n v="0"/>
    <n v="0"/>
    <n v="0"/>
    <n v="0"/>
    <n v="0"/>
    <n v="0"/>
    <n v="0"/>
    <n v="0"/>
    <n v="0"/>
    <n v="10"/>
    <n v="7"/>
    <n v="202"/>
    <n v="129"/>
    <n v="2114"/>
    <n v="1186"/>
    <n v="2096"/>
    <n v="235"/>
    <n v="78"/>
    <n v="7019"/>
    <n v="4265"/>
    <n v="0"/>
    <n v="107"/>
    <n v="51"/>
    <n v="544"/>
    <n v="6172"/>
  </r>
  <r>
    <x v="2"/>
    <x v="15"/>
    <x v="82"/>
    <x v="10"/>
    <n v="209"/>
    <n v="10"/>
    <n v="10"/>
    <n v="7"/>
    <n v="7"/>
    <n v="191"/>
    <n v="1"/>
    <n v="2"/>
    <n v="4"/>
    <n v="131"/>
    <n v="123"/>
    <n v="1"/>
    <n v="1"/>
    <n v="2158"/>
    <n v="2070"/>
    <n v="19"/>
    <n v="5"/>
    <n v="16"/>
    <n v="1306"/>
    <n v="1026"/>
    <n v="32"/>
    <n v="29"/>
    <n v="27"/>
    <n v="2202"/>
    <n v="1869"/>
    <n v="19"/>
    <n v="17"/>
    <n v="52"/>
    <n v="277"/>
    <n v="150"/>
    <n v="4"/>
    <n v="8"/>
    <n v="15"/>
    <n v="80"/>
    <n v="74"/>
    <n v="1"/>
    <n v="1"/>
    <n v="0"/>
    <n v="0"/>
    <n v="0"/>
    <n v="0"/>
    <n v="0"/>
    <n v="0"/>
    <n v="0"/>
    <n v="0"/>
    <n v="0"/>
    <n v="0"/>
    <n v="0"/>
    <n v="0"/>
    <n v="0"/>
    <n v="0"/>
    <n v="0"/>
    <n v="0"/>
    <n v="0"/>
    <n v="10"/>
    <n v="7"/>
    <n v="202"/>
    <n v="129"/>
    <n v="2113"/>
    <n v="1187"/>
    <n v="2094"/>
    <n v="239"/>
    <n v="78"/>
    <n v="7014"/>
    <n v="4423"/>
    <n v="0"/>
    <n v="107"/>
    <n v="49"/>
    <n v="541"/>
    <n v="6168"/>
  </r>
  <r>
    <x v="2"/>
    <x v="15"/>
    <x v="82"/>
    <x v="11"/>
    <n v="210"/>
    <n v="10"/>
    <n v="10"/>
    <n v="7"/>
    <n v="7"/>
    <n v="192"/>
    <n v="1"/>
    <n v="2"/>
    <n v="4"/>
    <n v="130"/>
    <n v="123"/>
    <n v="1"/>
    <n v="0"/>
    <n v="2158"/>
    <n v="2072"/>
    <n v="19"/>
    <n v="5"/>
    <n v="16"/>
    <n v="1304"/>
    <n v="1038"/>
    <n v="32"/>
    <n v="29"/>
    <n v="26"/>
    <n v="2204"/>
    <n v="1909"/>
    <n v="19"/>
    <n v="17"/>
    <n v="51"/>
    <n v="276"/>
    <n v="162"/>
    <n v="5"/>
    <n v="7"/>
    <n v="14"/>
    <n v="81"/>
    <n v="76"/>
    <n v="1"/>
    <n v="1"/>
    <n v="0"/>
    <n v="0"/>
    <n v="0"/>
    <n v="0"/>
    <n v="0"/>
    <n v="0"/>
    <n v="0"/>
    <n v="0"/>
    <n v="0"/>
    <n v="0"/>
    <n v="0"/>
    <n v="0"/>
    <n v="0"/>
    <n v="0"/>
    <n v="0"/>
    <n v="0"/>
    <n v="0"/>
    <n v="10"/>
    <n v="7"/>
    <n v="203"/>
    <n v="129"/>
    <n v="2113"/>
    <n v="1189"/>
    <n v="2097"/>
    <n v="237"/>
    <n v="79"/>
    <n v="7014"/>
    <n v="4691"/>
    <n v="0"/>
    <n v="106"/>
    <n v="47"/>
    <n v="532"/>
    <n v="6177"/>
  </r>
  <r>
    <x v="2"/>
    <x v="15"/>
    <x v="82"/>
    <x v="12"/>
    <n v="212"/>
    <n v="10"/>
    <n v="10"/>
    <n v="7"/>
    <n v="7"/>
    <n v="194"/>
    <n v="1"/>
    <n v="2"/>
    <n v="4"/>
    <n v="129"/>
    <n v="122"/>
    <n v="1"/>
    <n v="0"/>
    <n v="2154"/>
    <n v="2068"/>
    <n v="19"/>
    <n v="5"/>
    <n v="16"/>
    <n v="1311"/>
    <n v="1046"/>
    <n v="32"/>
    <n v="28"/>
    <n v="27"/>
    <n v="2201"/>
    <n v="1917"/>
    <n v="19"/>
    <n v="17"/>
    <n v="49"/>
    <n v="277"/>
    <n v="168"/>
    <n v="5"/>
    <n v="7"/>
    <n v="14"/>
    <n v="80"/>
    <n v="75"/>
    <n v="1"/>
    <n v="1"/>
    <n v="0"/>
    <n v="0"/>
    <n v="0"/>
    <n v="0"/>
    <n v="0"/>
    <n v="0"/>
    <n v="0"/>
    <n v="0"/>
    <n v="0"/>
    <n v="0"/>
    <n v="0"/>
    <n v="0"/>
    <n v="0"/>
    <n v="0"/>
    <n v="0"/>
    <n v="0"/>
    <n v="0"/>
    <n v="10"/>
    <n v="7"/>
    <n v="205"/>
    <n v="128"/>
    <n v="2109"/>
    <n v="1195"/>
    <n v="2098"/>
    <n v="238"/>
    <n v="78"/>
    <n v="7005"/>
    <n v="4791"/>
    <n v="0"/>
    <n v="107"/>
    <n v="47"/>
    <n v="524"/>
    <n v="6180"/>
  </r>
  <r>
    <x v="2"/>
    <x v="15"/>
    <x v="82"/>
    <x v="13"/>
    <n v="210"/>
    <n v="9"/>
    <n v="9"/>
    <n v="6"/>
    <n v="6"/>
    <n v="193"/>
    <n v="1"/>
    <n v="2"/>
    <n v="4"/>
    <n v="129"/>
    <n v="122"/>
    <n v="1"/>
    <n v="0"/>
    <n v="2161"/>
    <n v="2076"/>
    <n v="19"/>
    <n v="5"/>
    <n v="18"/>
    <n v="1312"/>
    <n v="1049"/>
    <n v="32"/>
    <n v="28"/>
    <n v="27"/>
    <n v="2203"/>
    <n v="1923"/>
    <n v="19"/>
    <n v="17"/>
    <n v="49"/>
    <n v="282"/>
    <n v="171"/>
    <n v="5"/>
    <n v="6"/>
    <n v="16"/>
    <n v="81"/>
    <n v="76"/>
    <n v="1"/>
    <n v="1"/>
    <n v="0"/>
    <n v="0"/>
    <n v="0"/>
    <n v="0"/>
    <n v="0"/>
    <n v="0"/>
    <n v="0"/>
    <n v="0"/>
    <n v="0"/>
    <n v="0"/>
    <n v="0"/>
    <n v="0"/>
    <n v="0"/>
    <n v="0"/>
    <n v="0"/>
    <n v="0"/>
    <n v="0"/>
    <n v="9"/>
    <n v="6"/>
    <n v="203"/>
    <n v="128"/>
    <n v="2114"/>
    <n v="1198"/>
    <n v="2101"/>
    <n v="241"/>
    <n v="79"/>
    <n v="7018"/>
    <n v="4854"/>
    <n v="0"/>
    <n v="109"/>
    <n v="46"/>
    <n v="523"/>
    <n v="6194"/>
  </r>
  <r>
    <x v="2"/>
    <x v="15"/>
    <x v="82"/>
    <x v="14"/>
    <n v="211"/>
    <n v="9"/>
    <n v="9"/>
    <n v="6"/>
    <n v="6"/>
    <n v="194"/>
    <n v="1"/>
    <n v="2"/>
    <n v="4"/>
    <n v="130"/>
    <n v="123"/>
    <n v="1"/>
    <n v="0"/>
    <n v="2168"/>
    <n v="2085"/>
    <n v="19"/>
    <n v="5"/>
    <n v="18"/>
    <n v="1313"/>
    <n v="1058"/>
    <n v="31"/>
    <n v="27"/>
    <n v="27"/>
    <n v="2195"/>
    <n v="1923"/>
    <n v="19"/>
    <n v="16"/>
    <n v="48"/>
    <n v="283"/>
    <n v="179"/>
    <n v="6"/>
    <n v="6"/>
    <n v="15"/>
    <n v="81"/>
    <n v="76"/>
    <n v="1"/>
    <n v="1"/>
    <n v="0"/>
    <n v="0"/>
    <n v="0"/>
    <n v="0"/>
    <n v="0"/>
    <n v="0"/>
    <n v="0"/>
    <n v="0"/>
    <n v="0"/>
    <n v="0"/>
    <n v="0"/>
    <n v="0"/>
    <n v="0"/>
    <n v="0"/>
    <n v="0"/>
    <n v="0"/>
    <n v="0"/>
    <n v="9"/>
    <n v="6"/>
    <n v="204"/>
    <n v="129"/>
    <n v="2121"/>
    <n v="1201"/>
    <n v="2094"/>
    <n v="244"/>
    <n v="79"/>
    <n v="7018"/>
    <n v="4931"/>
    <n v="0"/>
    <n v="113"/>
    <n v="45"/>
    <n v="519"/>
    <n v="6197"/>
  </r>
  <r>
    <x v="2"/>
    <x v="15"/>
    <x v="82"/>
    <x v="15"/>
    <n v="210"/>
    <n v="9"/>
    <n v="9"/>
    <n v="6"/>
    <n v="6"/>
    <n v="193"/>
    <n v="1"/>
    <n v="2"/>
    <n v="3"/>
    <n v="129"/>
    <n v="122"/>
    <n v="1"/>
    <n v="0"/>
    <n v="2172"/>
    <n v="2090"/>
    <n v="20"/>
    <n v="5"/>
    <n v="18"/>
    <n v="1314"/>
    <n v="1063"/>
    <n v="32"/>
    <n v="26"/>
    <n v="27"/>
    <n v="2193"/>
    <n v="1929"/>
    <n v="19"/>
    <n v="16"/>
    <n v="48"/>
    <n v="283"/>
    <n v="179"/>
    <n v="7"/>
    <n v="5"/>
    <n v="15"/>
    <n v="78"/>
    <n v="73"/>
    <n v="1"/>
    <n v="1"/>
    <n v="0"/>
    <n v="0"/>
    <n v="0"/>
    <n v="0"/>
    <n v="0"/>
    <n v="0"/>
    <n v="0"/>
    <n v="0"/>
    <n v="0"/>
    <n v="0"/>
    <n v="0"/>
    <n v="0"/>
    <n v="0"/>
    <n v="0"/>
    <n v="0"/>
    <n v="0"/>
    <n v="0"/>
    <n v="9"/>
    <n v="6"/>
    <n v="203"/>
    <n v="128"/>
    <n v="2125"/>
    <n v="1201"/>
    <n v="2092"/>
    <n v="243"/>
    <n v="76"/>
    <n v="7011"/>
    <n v="4959"/>
    <n v="0"/>
    <n v="116"/>
    <n v="43"/>
    <n v="511"/>
    <n v="6196"/>
  </r>
  <r>
    <x v="2"/>
    <x v="15"/>
    <x v="82"/>
    <x v="16"/>
    <n v="210"/>
    <n v="9"/>
    <n v="9"/>
    <n v="6"/>
    <n v="6"/>
    <n v="193"/>
    <n v="1"/>
    <n v="2"/>
    <n v="3"/>
    <n v="130"/>
    <n v="123"/>
    <n v="1"/>
    <n v="0"/>
    <n v="2177"/>
    <n v="2094"/>
    <n v="20"/>
    <n v="5"/>
    <n v="19"/>
    <n v="1317"/>
    <n v="1067"/>
    <n v="32"/>
    <n v="27"/>
    <n v="26"/>
    <n v="2200"/>
    <n v="1936"/>
    <n v="19"/>
    <n v="15"/>
    <n v="51"/>
    <n v="283"/>
    <n v="185"/>
    <n v="7"/>
    <n v="5"/>
    <n v="13"/>
    <n v="78"/>
    <n v="73"/>
    <n v="1"/>
    <n v="1"/>
    <n v="0"/>
    <n v="0"/>
    <n v="0"/>
    <n v="0"/>
    <n v="0"/>
    <n v="0"/>
    <n v="0"/>
    <n v="0"/>
    <n v="0"/>
    <n v="0"/>
    <n v="0"/>
    <n v="0"/>
    <n v="0"/>
    <n v="0"/>
    <n v="0"/>
    <n v="0"/>
    <n v="0"/>
    <n v="9"/>
    <n v="6"/>
    <n v="203"/>
    <n v="129"/>
    <n v="2129"/>
    <n v="1204"/>
    <n v="2097"/>
    <n v="246"/>
    <n v="76"/>
    <n v="7011"/>
    <n v="4999"/>
    <n v="0"/>
    <n v="117"/>
    <n v="41"/>
    <n v="502"/>
    <n v="6205"/>
  </r>
  <r>
    <x v="2"/>
    <x v="14"/>
    <x v="83"/>
    <x v="0"/>
    <n v="39"/>
    <n v="0"/>
    <n v="0"/>
    <n v="0"/>
    <n v="0"/>
    <n v="22"/>
    <n v="0"/>
    <n v="3"/>
    <n v="0"/>
    <n v="0"/>
    <n v="0"/>
    <n v="0"/>
    <n v="0"/>
    <n v="366"/>
    <n v="0"/>
    <n v="245"/>
    <n v="9"/>
    <n v="7"/>
    <n v="393"/>
    <n v="0"/>
    <n v="111"/>
    <n v="34"/>
    <n v="20"/>
    <n v="478"/>
    <n v="73"/>
    <n v="8"/>
    <n v="21"/>
    <n v="42"/>
    <n v="40"/>
    <n v="0"/>
    <n v="1"/>
    <n v="2"/>
    <n v="3"/>
    <n v="8"/>
    <n v="0"/>
    <n v="1"/>
    <n v="1"/>
    <n v="0"/>
    <n v="0"/>
    <n v="0"/>
    <n v="0"/>
    <n v="0"/>
    <n v="0"/>
    <n v="0"/>
    <n v="0"/>
    <n v="0"/>
    <n v="0"/>
    <n v="0"/>
    <n v="0"/>
    <n v="3"/>
    <n v="6"/>
    <n v="0"/>
    <n v="2"/>
    <n v="0"/>
    <m/>
    <m/>
    <m/>
    <m/>
    <m/>
    <m/>
    <m/>
    <m/>
    <m/>
    <m/>
    <m/>
    <m/>
    <m/>
    <m/>
    <m/>
    <m/>
  </r>
  <r>
    <x v="2"/>
    <x v="14"/>
    <x v="83"/>
    <x v="1"/>
    <n v="39"/>
    <n v="0"/>
    <n v="0"/>
    <n v="0"/>
    <n v="0"/>
    <n v="25"/>
    <n v="0"/>
    <n v="3"/>
    <n v="0"/>
    <n v="0"/>
    <n v="0"/>
    <n v="0"/>
    <n v="0"/>
    <n v="365"/>
    <n v="0"/>
    <n v="276"/>
    <n v="10"/>
    <n v="6"/>
    <n v="393"/>
    <n v="0"/>
    <n v="132"/>
    <n v="35"/>
    <n v="20"/>
    <n v="479"/>
    <n v="93"/>
    <n v="8"/>
    <n v="22"/>
    <n v="40"/>
    <n v="41"/>
    <n v="0"/>
    <n v="1"/>
    <n v="3"/>
    <n v="3"/>
    <n v="8"/>
    <n v="0"/>
    <n v="1"/>
    <n v="1"/>
    <n v="0"/>
    <n v="0"/>
    <n v="0"/>
    <n v="0"/>
    <n v="0"/>
    <n v="0"/>
    <n v="0"/>
    <n v="0"/>
    <n v="0"/>
    <n v="0"/>
    <n v="0"/>
    <n v="0"/>
    <n v="3"/>
    <n v="6"/>
    <n v="0"/>
    <n v="2"/>
    <n v="0"/>
    <m/>
    <m/>
    <m/>
    <m/>
    <m/>
    <m/>
    <m/>
    <m/>
    <m/>
    <m/>
    <m/>
    <m/>
    <m/>
    <m/>
    <m/>
    <m/>
  </r>
  <r>
    <x v="2"/>
    <x v="14"/>
    <x v="83"/>
    <x v="2"/>
    <n v="38"/>
    <n v="0"/>
    <n v="0"/>
    <n v="0"/>
    <n v="0"/>
    <n v="27"/>
    <n v="0"/>
    <n v="3"/>
    <n v="0"/>
    <n v="0"/>
    <n v="0"/>
    <n v="0"/>
    <n v="0"/>
    <n v="367"/>
    <n v="300"/>
    <n v="3"/>
    <n v="10"/>
    <n v="6"/>
    <n v="388"/>
    <n v="148"/>
    <n v="6"/>
    <n v="35"/>
    <n v="20"/>
    <n v="478"/>
    <n v="101"/>
    <n v="8"/>
    <n v="22"/>
    <n v="40"/>
    <n v="42"/>
    <n v="2"/>
    <n v="2"/>
    <n v="3"/>
    <n v="3"/>
    <n v="8"/>
    <n v="1"/>
    <n v="0"/>
    <n v="1"/>
    <n v="0"/>
    <n v="0"/>
    <n v="0"/>
    <n v="0"/>
    <n v="0"/>
    <n v="0"/>
    <n v="0"/>
    <n v="0"/>
    <n v="0"/>
    <n v="0"/>
    <n v="0"/>
    <n v="0"/>
    <n v="0"/>
    <n v="0"/>
    <n v="0"/>
    <n v="0"/>
    <n v="0"/>
    <n v="0"/>
    <n v="0"/>
    <n v="34"/>
    <n v="0"/>
    <n v="344"/>
    <n v="318"/>
    <n v="397"/>
    <n v="32"/>
    <n v="7"/>
    <m/>
    <m/>
    <m/>
    <m/>
    <m/>
    <m/>
    <m/>
  </r>
  <r>
    <x v="2"/>
    <x v="14"/>
    <x v="83"/>
    <x v="3"/>
    <n v="40"/>
    <n v="0"/>
    <n v="0"/>
    <n v="0"/>
    <n v="0"/>
    <n v="30"/>
    <n v="0"/>
    <n v="3"/>
    <n v="0"/>
    <n v="0"/>
    <n v="0"/>
    <n v="0"/>
    <n v="0"/>
    <n v="364"/>
    <n v="307"/>
    <n v="3"/>
    <n v="11"/>
    <n v="5"/>
    <n v="387"/>
    <n v="163"/>
    <n v="6"/>
    <n v="32"/>
    <n v="20"/>
    <n v="479"/>
    <n v="112"/>
    <n v="8"/>
    <n v="23"/>
    <n v="39"/>
    <n v="42"/>
    <n v="2"/>
    <n v="2"/>
    <n v="3"/>
    <n v="3"/>
    <n v="8"/>
    <n v="1"/>
    <n v="0"/>
    <n v="1"/>
    <n v="0"/>
    <n v="0"/>
    <n v="0"/>
    <n v="0"/>
    <n v="0"/>
    <n v="0"/>
    <n v="0"/>
    <n v="0"/>
    <n v="0"/>
    <n v="0"/>
    <n v="0"/>
    <n v="0"/>
    <n v="0"/>
    <n v="0"/>
    <n v="0"/>
    <n v="0"/>
    <n v="0"/>
    <n v="0"/>
    <n v="0"/>
    <n v="36"/>
    <n v="0"/>
    <n v="341"/>
    <n v="319"/>
    <n v="398"/>
    <n v="33"/>
    <n v="7"/>
    <m/>
    <m/>
    <m/>
    <m/>
    <m/>
    <m/>
    <m/>
  </r>
  <r>
    <x v="2"/>
    <x v="14"/>
    <x v="83"/>
    <x v="4"/>
    <n v="40"/>
    <n v="0"/>
    <n v="0"/>
    <n v="0"/>
    <n v="0"/>
    <n v="30"/>
    <n v="0"/>
    <n v="3"/>
    <n v="0"/>
    <n v="0"/>
    <n v="0"/>
    <n v="0"/>
    <n v="0"/>
    <n v="364"/>
    <n v="315"/>
    <n v="3"/>
    <n v="11"/>
    <n v="5"/>
    <n v="388"/>
    <n v="170"/>
    <n v="7"/>
    <n v="32"/>
    <n v="19"/>
    <n v="477"/>
    <n v="123"/>
    <n v="8"/>
    <n v="24"/>
    <n v="38"/>
    <n v="41"/>
    <n v="3"/>
    <n v="2"/>
    <n v="4"/>
    <n v="2"/>
    <n v="8"/>
    <n v="1"/>
    <n v="0"/>
    <n v="1"/>
    <n v="0"/>
    <n v="0"/>
    <n v="0"/>
    <n v="0"/>
    <n v="0"/>
    <n v="0"/>
    <n v="0"/>
    <n v="0"/>
    <n v="0"/>
    <n v="0"/>
    <n v="0"/>
    <n v="0"/>
    <n v="0"/>
    <n v="0"/>
    <n v="0"/>
    <n v="0"/>
    <n v="0"/>
    <n v="0"/>
    <n v="0"/>
    <n v="36"/>
    <n v="0"/>
    <n v="341"/>
    <n v="321"/>
    <n v="396"/>
    <n v="32"/>
    <n v="7"/>
    <m/>
    <m/>
    <m/>
    <m/>
    <m/>
    <m/>
    <m/>
  </r>
  <r>
    <x v="2"/>
    <x v="14"/>
    <x v="83"/>
    <x v="5"/>
    <n v="40"/>
    <n v="0"/>
    <n v="0"/>
    <n v="0"/>
    <n v="0"/>
    <n v="34"/>
    <n v="0"/>
    <n v="3"/>
    <n v="0"/>
    <n v="0"/>
    <n v="0"/>
    <n v="0"/>
    <n v="0"/>
    <n v="362"/>
    <n v="318"/>
    <n v="3"/>
    <n v="10"/>
    <n v="5"/>
    <n v="391"/>
    <n v="183"/>
    <n v="7"/>
    <n v="33"/>
    <n v="19"/>
    <n v="477"/>
    <n v="154"/>
    <n v="8"/>
    <n v="25"/>
    <n v="37"/>
    <n v="39"/>
    <n v="3"/>
    <n v="2"/>
    <n v="3"/>
    <n v="1"/>
    <n v="8"/>
    <n v="1"/>
    <n v="0"/>
    <n v="1"/>
    <n v="0"/>
    <n v="0"/>
    <n v="0"/>
    <n v="0"/>
    <n v="0"/>
    <n v="0"/>
    <n v="0"/>
    <n v="0"/>
    <n v="0"/>
    <n v="0"/>
    <n v="0"/>
    <n v="0"/>
    <n v="0"/>
    <n v="0"/>
    <n v="0"/>
    <n v="0"/>
    <n v="0"/>
    <n v="0"/>
    <n v="0"/>
    <n v="36"/>
    <n v="0"/>
    <n v="340"/>
    <n v="323"/>
    <n v="396"/>
    <n v="30"/>
    <n v="7"/>
    <m/>
    <m/>
    <m/>
    <m/>
    <m/>
    <m/>
    <m/>
  </r>
  <r>
    <x v="2"/>
    <x v="14"/>
    <x v="83"/>
    <x v="6"/>
    <n v="40"/>
    <n v="0"/>
    <n v="0"/>
    <n v="0"/>
    <n v="0"/>
    <n v="34"/>
    <n v="0"/>
    <n v="3"/>
    <n v="0"/>
    <n v="0"/>
    <n v="0"/>
    <n v="0"/>
    <n v="0"/>
    <n v="362"/>
    <n v="321"/>
    <n v="3"/>
    <n v="9"/>
    <n v="5"/>
    <n v="391"/>
    <n v="204"/>
    <n v="7"/>
    <n v="32"/>
    <n v="19"/>
    <n v="477"/>
    <n v="196"/>
    <n v="8"/>
    <n v="25"/>
    <n v="37"/>
    <n v="39"/>
    <n v="5"/>
    <n v="2"/>
    <n v="3"/>
    <n v="1"/>
    <n v="7"/>
    <n v="2"/>
    <n v="0"/>
    <n v="1"/>
    <n v="0"/>
    <n v="0"/>
    <n v="0"/>
    <n v="0"/>
    <n v="0"/>
    <n v="0"/>
    <n v="0"/>
    <n v="0"/>
    <n v="0"/>
    <n v="0"/>
    <n v="0"/>
    <n v="0"/>
    <n v="0"/>
    <n v="0"/>
    <n v="0"/>
    <n v="0"/>
    <n v="0"/>
    <n v="0"/>
    <n v="0"/>
    <n v="36"/>
    <n v="0"/>
    <n v="340"/>
    <n v="324"/>
    <n v="396"/>
    <n v="30"/>
    <n v="6"/>
    <m/>
    <m/>
    <m/>
    <m/>
    <m/>
    <m/>
    <m/>
  </r>
  <r>
    <x v="2"/>
    <x v="14"/>
    <x v="83"/>
    <x v="7"/>
    <n v="40"/>
    <n v="0"/>
    <n v="0"/>
    <n v="0"/>
    <n v="0"/>
    <n v="34"/>
    <n v="0"/>
    <n v="3"/>
    <n v="0"/>
    <n v="0"/>
    <n v="0"/>
    <n v="0"/>
    <n v="0"/>
    <n v="363"/>
    <n v="325"/>
    <n v="3"/>
    <n v="9"/>
    <n v="5"/>
    <n v="393"/>
    <n v="222"/>
    <n v="7"/>
    <n v="31"/>
    <n v="19"/>
    <n v="477"/>
    <n v="239"/>
    <n v="8"/>
    <n v="25"/>
    <n v="37"/>
    <n v="39"/>
    <n v="6"/>
    <n v="2"/>
    <n v="3"/>
    <n v="1"/>
    <n v="7"/>
    <n v="2"/>
    <n v="0"/>
    <n v="1"/>
    <n v="0"/>
    <n v="0"/>
    <n v="0"/>
    <n v="0"/>
    <n v="0"/>
    <n v="0"/>
    <n v="0"/>
    <n v="0"/>
    <n v="0"/>
    <n v="0"/>
    <n v="0"/>
    <n v="0"/>
    <n v="0"/>
    <n v="0"/>
    <n v="0"/>
    <n v="0"/>
    <n v="0"/>
    <n v="0"/>
    <n v="0"/>
    <n v="36"/>
    <n v="0"/>
    <n v="342"/>
    <n v="326"/>
    <n v="396"/>
    <n v="30"/>
    <n v="6"/>
    <m/>
    <m/>
    <m/>
    <m/>
    <m/>
    <m/>
    <m/>
  </r>
  <r>
    <x v="2"/>
    <x v="14"/>
    <x v="83"/>
    <x v="8"/>
    <n v="41"/>
    <n v="0"/>
    <n v="0"/>
    <n v="0"/>
    <n v="0"/>
    <n v="34"/>
    <n v="0"/>
    <n v="3"/>
    <n v="0"/>
    <n v="0"/>
    <n v="0"/>
    <n v="0"/>
    <n v="0"/>
    <n v="362"/>
    <n v="330"/>
    <n v="3"/>
    <n v="9"/>
    <n v="4"/>
    <n v="393"/>
    <n v="245"/>
    <n v="7"/>
    <n v="34"/>
    <n v="18"/>
    <n v="476"/>
    <n v="288"/>
    <n v="8"/>
    <n v="25"/>
    <n v="37"/>
    <n v="39"/>
    <n v="9"/>
    <n v="2"/>
    <n v="3"/>
    <n v="1"/>
    <n v="7"/>
    <n v="4"/>
    <n v="0"/>
    <n v="1"/>
    <n v="0"/>
    <n v="0"/>
    <n v="0"/>
    <n v="0"/>
    <n v="0"/>
    <n v="0"/>
    <n v="0"/>
    <n v="0"/>
    <n v="0"/>
    <n v="0"/>
    <n v="0"/>
    <n v="0"/>
    <n v="0"/>
    <n v="0"/>
    <n v="0"/>
    <n v="0"/>
    <n v="0"/>
    <n v="0"/>
    <n v="0"/>
    <n v="37"/>
    <n v="0"/>
    <n v="343"/>
    <n v="328"/>
    <n v="399"/>
    <n v="30"/>
    <n v="6"/>
    <n v="1534"/>
    <n v="470"/>
    <n v="0"/>
    <n v="25"/>
    <n v="101"/>
    <n v="262"/>
    <n v="1077"/>
  </r>
  <r>
    <x v="2"/>
    <x v="14"/>
    <x v="83"/>
    <x v="9"/>
    <n v="41"/>
    <n v="0"/>
    <n v="0"/>
    <n v="0"/>
    <n v="0"/>
    <n v="34"/>
    <n v="0"/>
    <n v="3"/>
    <n v="0"/>
    <n v="0"/>
    <n v="0"/>
    <n v="0"/>
    <n v="0"/>
    <n v="362"/>
    <n v="330"/>
    <n v="3"/>
    <n v="9"/>
    <n v="4"/>
    <n v="393"/>
    <n v="254"/>
    <n v="7"/>
    <n v="33"/>
    <n v="18"/>
    <n v="475"/>
    <n v="303"/>
    <n v="9"/>
    <n v="24"/>
    <n v="37"/>
    <n v="39"/>
    <n v="14"/>
    <n v="2"/>
    <n v="3"/>
    <n v="1"/>
    <n v="7"/>
    <n v="4"/>
    <n v="0"/>
    <n v="1"/>
    <n v="0"/>
    <n v="0"/>
    <n v="0"/>
    <n v="0"/>
    <n v="0"/>
    <n v="0"/>
    <n v="0"/>
    <n v="0"/>
    <n v="0"/>
    <n v="0"/>
    <n v="0"/>
    <n v="0"/>
    <n v="0"/>
    <n v="0"/>
    <n v="0"/>
    <n v="0"/>
    <n v="0"/>
    <n v="0"/>
    <n v="0"/>
    <n v="37"/>
    <n v="0"/>
    <n v="343"/>
    <n v="328"/>
    <n v="399"/>
    <n v="30"/>
    <n v="6"/>
    <n v="1535"/>
    <n v="563"/>
    <n v="0"/>
    <n v="26"/>
    <n v="101"/>
    <n v="258"/>
    <n v="1082"/>
  </r>
  <r>
    <x v="2"/>
    <x v="14"/>
    <x v="83"/>
    <x v="10"/>
    <n v="41"/>
    <n v="0"/>
    <n v="0"/>
    <n v="0"/>
    <n v="0"/>
    <n v="35"/>
    <n v="0"/>
    <n v="3"/>
    <n v="0"/>
    <n v="0"/>
    <n v="0"/>
    <n v="0"/>
    <n v="0"/>
    <n v="361"/>
    <n v="329"/>
    <n v="3"/>
    <n v="9"/>
    <n v="4"/>
    <n v="393"/>
    <n v="259"/>
    <n v="6"/>
    <n v="32"/>
    <n v="18"/>
    <n v="475"/>
    <n v="312"/>
    <n v="9"/>
    <n v="25"/>
    <n v="36"/>
    <n v="39"/>
    <n v="16"/>
    <n v="2"/>
    <n v="3"/>
    <n v="1"/>
    <n v="7"/>
    <n v="4"/>
    <n v="0"/>
    <n v="1"/>
    <n v="0"/>
    <n v="0"/>
    <n v="0"/>
    <n v="0"/>
    <n v="0"/>
    <n v="0"/>
    <n v="0"/>
    <n v="0"/>
    <n v="0"/>
    <n v="0"/>
    <n v="0"/>
    <n v="0"/>
    <n v="0"/>
    <n v="0"/>
    <n v="0"/>
    <n v="0"/>
    <n v="0"/>
    <n v="0"/>
    <n v="0"/>
    <n v="37"/>
    <n v="0"/>
    <n v="342"/>
    <n v="330"/>
    <n v="399"/>
    <n v="31"/>
    <n v="6"/>
    <n v="1537"/>
    <n v="612"/>
    <n v="0"/>
    <n v="26"/>
    <n v="103"/>
    <n v="254"/>
    <n v="1088"/>
  </r>
  <r>
    <x v="2"/>
    <x v="14"/>
    <x v="83"/>
    <x v="11"/>
    <n v="43"/>
    <n v="0"/>
    <n v="0"/>
    <n v="0"/>
    <n v="0"/>
    <n v="37"/>
    <n v="0"/>
    <n v="3"/>
    <n v="0"/>
    <n v="0"/>
    <n v="0"/>
    <n v="0"/>
    <n v="0"/>
    <n v="360"/>
    <n v="328"/>
    <n v="3"/>
    <n v="10"/>
    <n v="3"/>
    <n v="394"/>
    <n v="265"/>
    <n v="6"/>
    <n v="33"/>
    <n v="16"/>
    <n v="475"/>
    <n v="321"/>
    <n v="9"/>
    <n v="25"/>
    <n v="35"/>
    <n v="39"/>
    <n v="17"/>
    <n v="2"/>
    <n v="3"/>
    <n v="1"/>
    <n v="7"/>
    <n v="4"/>
    <n v="0"/>
    <n v="1"/>
    <n v="0"/>
    <n v="0"/>
    <n v="0"/>
    <n v="0"/>
    <n v="0"/>
    <n v="0"/>
    <n v="0"/>
    <n v="0"/>
    <n v="0"/>
    <n v="0"/>
    <n v="0"/>
    <n v="0"/>
    <n v="0"/>
    <n v="0"/>
    <n v="0"/>
    <n v="0"/>
    <n v="0"/>
    <n v="0"/>
    <n v="0"/>
    <n v="39"/>
    <n v="0"/>
    <n v="341"/>
    <n v="331"/>
    <n v="400"/>
    <n v="31"/>
    <n v="6"/>
    <n v="1537"/>
    <n v="658"/>
    <n v="0"/>
    <n v="26"/>
    <n v="109"/>
    <n v="244"/>
    <n v="1090"/>
  </r>
  <r>
    <x v="2"/>
    <x v="14"/>
    <x v="83"/>
    <x v="12"/>
    <n v="42"/>
    <n v="0"/>
    <n v="0"/>
    <n v="0"/>
    <n v="0"/>
    <n v="37"/>
    <n v="0"/>
    <n v="2"/>
    <n v="0"/>
    <n v="0"/>
    <n v="0"/>
    <n v="0"/>
    <n v="0"/>
    <n v="360"/>
    <n v="328"/>
    <n v="3"/>
    <n v="10"/>
    <n v="3"/>
    <n v="399"/>
    <n v="271"/>
    <n v="6"/>
    <n v="35"/>
    <n v="16"/>
    <n v="475"/>
    <n v="327"/>
    <n v="8"/>
    <n v="25"/>
    <n v="34"/>
    <n v="39"/>
    <n v="19"/>
    <n v="2"/>
    <n v="3"/>
    <n v="1"/>
    <n v="7"/>
    <n v="4"/>
    <n v="0"/>
    <n v="1"/>
    <n v="0"/>
    <n v="0"/>
    <n v="0"/>
    <n v="0"/>
    <n v="0"/>
    <n v="0"/>
    <n v="0"/>
    <n v="0"/>
    <n v="0"/>
    <n v="0"/>
    <n v="0"/>
    <n v="0"/>
    <n v="0"/>
    <n v="0"/>
    <n v="0"/>
    <n v="0"/>
    <n v="0"/>
    <n v="0"/>
    <n v="0"/>
    <n v="39"/>
    <n v="0"/>
    <n v="341"/>
    <n v="333"/>
    <n v="401"/>
    <n v="31"/>
    <n v="6"/>
    <n v="1532"/>
    <n v="681"/>
    <n v="0"/>
    <n v="25"/>
    <n v="112"/>
    <n v="238"/>
    <n v="1092"/>
  </r>
  <r>
    <x v="2"/>
    <x v="14"/>
    <x v="83"/>
    <x v="13"/>
    <n v="42"/>
    <n v="0"/>
    <n v="0"/>
    <n v="0"/>
    <n v="0"/>
    <n v="37"/>
    <n v="0"/>
    <n v="2"/>
    <n v="0"/>
    <n v="0"/>
    <n v="0"/>
    <n v="0"/>
    <n v="0"/>
    <n v="358"/>
    <n v="328"/>
    <n v="2"/>
    <n v="10"/>
    <n v="3"/>
    <n v="397"/>
    <n v="271"/>
    <n v="6"/>
    <n v="36"/>
    <n v="16"/>
    <n v="474"/>
    <n v="331"/>
    <n v="8"/>
    <n v="25"/>
    <n v="33"/>
    <n v="39"/>
    <n v="19"/>
    <n v="2"/>
    <n v="3"/>
    <n v="1"/>
    <n v="7"/>
    <n v="4"/>
    <n v="0"/>
    <n v="1"/>
    <n v="0"/>
    <n v="0"/>
    <n v="0"/>
    <n v="0"/>
    <n v="0"/>
    <n v="0"/>
    <n v="0"/>
    <n v="0"/>
    <n v="0"/>
    <n v="0"/>
    <n v="0"/>
    <n v="0"/>
    <n v="0"/>
    <n v="0"/>
    <n v="0"/>
    <n v="0"/>
    <n v="0"/>
    <n v="0"/>
    <n v="0"/>
    <n v="39"/>
    <n v="0"/>
    <n v="341"/>
    <n v="330"/>
    <n v="401"/>
    <n v="31"/>
    <n v="6"/>
    <n v="1533"/>
    <n v="698"/>
    <n v="0"/>
    <n v="24"/>
    <n v="114"/>
    <n v="233"/>
    <n v="1098"/>
  </r>
  <r>
    <x v="2"/>
    <x v="14"/>
    <x v="83"/>
    <x v="14"/>
    <n v="42"/>
    <n v="0"/>
    <n v="0"/>
    <n v="0"/>
    <n v="0"/>
    <n v="37"/>
    <n v="0"/>
    <n v="1"/>
    <n v="0"/>
    <n v="0"/>
    <n v="0"/>
    <n v="0"/>
    <n v="0"/>
    <n v="359"/>
    <n v="329"/>
    <n v="2"/>
    <n v="10"/>
    <n v="3"/>
    <n v="399"/>
    <n v="273"/>
    <n v="6"/>
    <n v="35"/>
    <n v="16"/>
    <n v="474"/>
    <n v="335"/>
    <n v="8"/>
    <n v="25"/>
    <n v="33"/>
    <n v="40"/>
    <n v="20"/>
    <n v="2"/>
    <n v="3"/>
    <n v="1"/>
    <n v="6"/>
    <n v="5"/>
    <n v="0"/>
    <n v="1"/>
    <n v="0"/>
    <n v="0"/>
    <n v="0"/>
    <n v="0"/>
    <n v="0"/>
    <n v="0"/>
    <n v="0"/>
    <n v="0"/>
    <n v="0"/>
    <n v="0"/>
    <n v="0"/>
    <n v="0"/>
    <n v="0"/>
    <n v="0"/>
    <n v="0"/>
    <n v="0"/>
    <n v="0"/>
    <n v="0"/>
    <n v="0"/>
    <n v="39"/>
    <n v="0"/>
    <n v="342"/>
    <n v="334"/>
    <n v="401"/>
    <n v="32"/>
    <n v="5"/>
    <n v="1534"/>
    <n v="712"/>
    <n v="0"/>
    <n v="24"/>
    <n v="117"/>
    <n v="231"/>
    <n v="1101"/>
  </r>
  <r>
    <x v="2"/>
    <x v="14"/>
    <x v="83"/>
    <x v="15"/>
    <n v="42"/>
    <n v="0"/>
    <n v="0"/>
    <n v="0"/>
    <n v="0"/>
    <n v="37"/>
    <n v="0"/>
    <n v="1"/>
    <n v="0"/>
    <n v="0"/>
    <n v="0"/>
    <n v="0"/>
    <n v="0"/>
    <n v="360"/>
    <n v="330"/>
    <n v="2"/>
    <n v="10"/>
    <n v="3"/>
    <n v="399"/>
    <n v="275"/>
    <n v="6"/>
    <n v="35"/>
    <n v="15"/>
    <n v="472"/>
    <n v="336"/>
    <n v="8"/>
    <n v="27"/>
    <n v="31"/>
    <n v="40"/>
    <n v="21"/>
    <n v="2"/>
    <n v="3"/>
    <n v="1"/>
    <n v="6"/>
    <n v="5"/>
    <n v="0"/>
    <n v="1"/>
    <n v="0"/>
    <n v="0"/>
    <n v="0"/>
    <n v="0"/>
    <n v="0"/>
    <n v="0"/>
    <n v="0"/>
    <n v="0"/>
    <n v="0"/>
    <n v="0"/>
    <n v="0"/>
    <n v="0"/>
    <n v="0"/>
    <n v="0"/>
    <n v="0"/>
    <n v="0"/>
    <n v="0"/>
    <n v="0"/>
    <n v="0"/>
    <n v="39"/>
    <n v="0"/>
    <n v="343"/>
    <n v="334"/>
    <n v="399"/>
    <n v="32"/>
    <n v="5"/>
    <n v="1528"/>
    <n v="721"/>
    <n v="0"/>
    <n v="24"/>
    <n v="121"/>
    <n v="226"/>
    <n v="1099"/>
  </r>
  <r>
    <x v="2"/>
    <x v="14"/>
    <x v="83"/>
    <x v="16"/>
    <n v="42"/>
    <n v="0"/>
    <n v="0"/>
    <n v="0"/>
    <n v="0"/>
    <n v="37"/>
    <n v="0"/>
    <n v="1"/>
    <n v="0"/>
    <n v="0"/>
    <n v="0"/>
    <n v="0"/>
    <n v="0"/>
    <n v="362"/>
    <n v="332"/>
    <n v="2"/>
    <n v="10"/>
    <n v="3"/>
    <n v="400"/>
    <n v="276"/>
    <n v="6"/>
    <n v="37"/>
    <n v="14"/>
    <n v="469"/>
    <n v="334"/>
    <n v="8"/>
    <n v="27"/>
    <n v="30"/>
    <n v="40"/>
    <n v="22"/>
    <n v="2"/>
    <n v="3"/>
    <n v="1"/>
    <n v="5"/>
    <n v="4"/>
    <n v="0"/>
    <n v="1"/>
    <n v="0"/>
    <n v="0"/>
    <n v="0"/>
    <n v="0"/>
    <n v="0"/>
    <n v="0"/>
    <n v="0"/>
    <n v="0"/>
    <n v="0"/>
    <n v="0"/>
    <n v="0"/>
    <n v="0"/>
    <n v="0"/>
    <n v="0"/>
    <n v="0"/>
    <n v="0"/>
    <n v="0"/>
    <n v="0"/>
    <n v="0"/>
    <n v="40"/>
    <n v="0"/>
    <n v="345"/>
    <n v="334"/>
    <n v="397"/>
    <n v="32"/>
    <n v="4"/>
    <n v="1524"/>
    <n v="729"/>
    <n v="0"/>
    <n v="24"/>
    <n v="121"/>
    <n v="222"/>
    <n v="1099"/>
  </r>
  <r>
    <x v="2"/>
    <x v="15"/>
    <x v="84"/>
    <x v="0"/>
    <n v="117"/>
    <n v="2"/>
    <n v="0"/>
    <n v="0"/>
    <n v="0"/>
    <n v="63"/>
    <n v="1"/>
    <n v="2"/>
    <n v="1"/>
    <n v="3"/>
    <n v="0"/>
    <n v="2"/>
    <n v="0"/>
    <n v="1038"/>
    <n v="0"/>
    <n v="664"/>
    <n v="10"/>
    <n v="18"/>
    <n v="781"/>
    <n v="0"/>
    <n v="58"/>
    <n v="29"/>
    <n v="11"/>
    <n v="1253"/>
    <n v="84"/>
    <n v="16"/>
    <n v="25"/>
    <n v="71"/>
    <n v="112"/>
    <n v="0"/>
    <n v="2"/>
    <n v="4"/>
    <n v="7"/>
    <n v="41"/>
    <n v="0"/>
    <n v="5"/>
    <n v="0"/>
    <n v="1"/>
    <n v="0"/>
    <n v="0"/>
    <n v="0"/>
    <n v="0"/>
    <n v="0"/>
    <n v="0"/>
    <n v="0"/>
    <n v="0"/>
    <n v="0"/>
    <n v="0"/>
    <n v="0"/>
    <n v="15"/>
    <n v="20"/>
    <n v="1"/>
    <n v="2"/>
    <n v="1"/>
    <m/>
    <m/>
    <m/>
    <m/>
    <m/>
    <m/>
    <m/>
    <m/>
    <m/>
    <m/>
    <m/>
    <m/>
    <m/>
    <m/>
    <m/>
    <m/>
  </r>
  <r>
    <x v="2"/>
    <x v="15"/>
    <x v="84"/>
    <x v="1"/>
    <n v="117"/>
    <n v="2"/>
    <n v="0"/>
    <n v="0"/>
    <n v="0"/>
    <n v="83"/>
    <n v="1"/>
    <n v="2"/>
    <n v="1"/>
    <n v="3"/>
    <n v="0"/>
    <n v="2"/>
    <n v="0"/>
    <n v="1041"/>
    <n v="0"/>
    <n v="810"/>
    <n v="10"/>
    <n v="18"/>
    <n v="782"/>
    <n v="0"/>
    <n v="116"/>
    <n v="29"/>
    <n v="11"/>
    <n v="1252"/>
    <n v="127"/>
    <n v="16"/>
    <n v="25"/>
    <n v="71"/>
    <n v="115"/>
    <n v="0"/>
    <n v="2"/>
    <n v="4"/>
    <n v="9"/>
    <n v="43"/>
    <n v="0"/>
    <n v="6"/>
    <n v="0"/>
    <n v="1"/>
    <n v="0"/>
    <n v="0"/>
    <n v="0"/>
    <n v="0"/>
    <n v="0"/>
    <n v="0"/>
    <n v="0"/>
    <n v="0"/>
    <n v="0"/>
    <n v="0"/>
    <n v="0"/>
    <n v="15"/>
    <n v="20"/>
    <n v="1"/>
    <n v="2"/>
    <n v="1"/>
    <m/>
    <m/>
    <m/>
    <m/>
    <m/>
    <m/>
    <m/>
    <m/>
    <m/>
    <m/>
    <m/>
    <m/>
    <m/>
    <m/>
    <m/>
    <m/>
  </r>
  <r>
    <x v="2"/>
    <x v="15"/>
    <x v="84"/>
    <x v="2"/>
    <n v="121"/>
    <n v="2"/>
    <n v="0"/>
    <n v="0"/>
    <n v="0"/>
    <n v="91"/>
    <n v="2"/>
    <n v="1"/>
    <n v="1"/>
    <n v="3"/>
    <n v="2"/>
    <n v="0"/>
    <n v="0"/>
    <n v="1038"/>
    <n v="863"/>
    <n v="15"/>
    <n v="10"/>
    <n v="18"/>
    <n v="780"/>
    <n v="200"/>
    <n v="19"/>
    <n v="29"/>
    <n v="12"/>
    <n v="1253"/>
    <n v="199"/>
    <n v="16"/>
    <n v="25"/>
    <n v="71"/>
    <n v="114"/>
    <n v="4"/>
    <n v="2"/>
    <n v="4"/>
    <n v="7"/>
    <n v="43"/>
    <n v="7"/>
    <n v="1"/>
    <n v="0"/>
    <n v="1"/>
    <n v="0"/>
    <n v="0"/>
    <n v="0"/>
    <n v="0"/>
    <n v="0"/>
    <n v="0"/>
    <n v="0"/>
    <n v="0"/>
    <n v="0"/>
    <n v="0"/>
    <n v="0"/>
    <n v="0"/>
    <n v="0"/>
    <n v="1"/>
    <n v="0"/>
    <n v="0"/>
    <n v="2"/>
    <n v="0"/>
    <n v="114"/>
    <n v="3"/>
    <n v="992"/>
    <n v="702"/>
    <n v="1134"/>
    <n v="99"/>
    <n v="41"/>
    <m/>
    <m/>
    <m/>
    <m/>
    <m/>
    <m/>
    <m/>
  </r>
  <r>
    <x v="2"/>
    <x v="15"/>
    <x v="84"/>
    <x v="3"/>
    <n v="121"/>
    <n v="2"/>
    <n v="0"/>
    <n v="0"/>
    <n v="0"/>
    <n v="93"/>
    <n v="1"/>
    <n v="1"/>
    <n v="1"/>
    <n v="2"/>
    <n v="1"/>
    <n v="0"/>
    <n v="0"/>
    <n v="1025"/>
    <n v="890"/>
    <n v="15"/>
    <n v="10"/>
    <n v="19"/>
    <n v="782"/>
    <n v="289"/>
    <n v="19"/>
    <n v="28"/>
    <n v="12"/>
    <n v="1254"/>
    <n v="276"/>
    <n v="16"/>
    <n v="26"/>
    <n v="70"/>
    <n v="115"/>
    <n v="6"/>
    <n v="2"/>
    <n v="4"/>
    <n v="7"/>
    <n v="56"/>
    <n v="17"/>
    <n v="1"/>
    <n v="0"/>
    <n v="1"/>
    <n v="0"/>
    <n v="0"/>
    <n v="0"/>
    <n v="0"/>
    <n v="0"/>
    <n v="0"/>
    <n v="0"/>
    <n v="0"/>
    <n v="0"/>
    <n v="0"/>
    <n v="0"/>
    <n v="0"/>
    <n v="0"/>
    <n v="1"/>
    <n v="0"/>
    <n v="0"/>
    <n v="2"/>
    <n v="0"/>
    <n v="115"/>
    <n v="2"/>
    <n v="978"/>
    <n v="705"/>
    <n v="1135"/>
    <n v="99"/>
    <n v="54"/>
    <m/>
    <m/>
    <m/>
    <m/>
    <m/>
    <m/>
    <m/>
  </r>
  <r>
    <x v="2"/>
    <x v="15"/>
    <x v="84"/>
    <x v="4"/>
    <n v="120"/>
    <n v="2"/>
    <n v="0"/>
    <n v="0"/>
    <n v="0"/>
    <n v="97"/>
    <n v="1"/>
    <n v="1"/>
    <n v="1"/>
    <n v="2"/>
    <n v="1"/>
    <n v="0"/>
    <n v="0"/>
    <n v="1026"/>
    <n v="906"/>
    <n v="16"/>
    <n v="9"/>
    <n v="19"/>
    <n v="781"/>
    <n v="382"/>
    <n v="19"/>
    <n v="28"/>
    <n v="12"/>
    <n v="1253"/>
    <n v="357"/>
    <n v="16"/>
    <n v="26"/>
    <n v="70"/>
    <n v="116"/>
    <n v="9"/>
    <n v="2"/>
    <n v="4"/>
    <n v="7"/>
    <n v="56"/>
    <n v="17"/>
    <n v="1"/>
    <n v="0"/>
    <n v="1"/>
    <n v="0"/>
    <n v="0"/>
    <n v="0"/>
    <n v="0"/>
    <n v="0"/>
    <n v="0"/>
    <n v="0"/>
    <n v="0"/>
    <n v="0"/>
    <n v="0"/>
    <n v="0"/>
    <n v="0"/>
    <n v="0"/>
    <n v="1"/>
    <n v="0"/>
    <n v="0"/>
    <n v="2"/>
    <n v="0"/>
    <n v="114"/>
    <n v="2"/>
    <n v="979"/>
    <n v="704"/>
    <n v="1133"/>
    <n v="100"/>
    <n v="54"/>
    <m/>
    <m/>
    <m/>
    <m/>
    <m/>
    <m/>
    <m/>
  </r>
  <r>
    <x v="2"/>
    <x v="15"/>
    <x v="84"/>
    <x v="5"/>
    <n v="121"/>
    <n v="2"/>
    <n v="0"/>
    <n v="0"/>
    <n v="0"/>
    <n v="102"/>
    <n v="1"/>
    <n v="1"/>
    <n v="1"/>
    <n v="2"/>
    <n v="1"/>
    <n v="0"/>
    <n v="0"/>
    <n v="1024"/>
    <n v="931"/>
    <n v="16"/>
    <n v="9"/>
    <n v="19"/>
    <n v="784"/>
    <n v="482"/>
    <n v="19"/>
    <n v="27"/>
    <n v="12"/>
    <n v="1251"/>
    <n v="537"/>
    <n v="16"/>
    <n v="26"/>
    <n v="70"/>
    <n v="118"/>
    <n v="14"/>
    <n v="2"/>
    <n v="3"/>
    <n v="7"/>
    <n v="55"/>
    <n v="20"/>
    <n v="1"/>
    <n v="0"/>
    <n v="1"/>
    <n v="0"/>
    <n v="0"/>
    <n v="0"/>
    <n v="0"/>
    <n v="0"/>
    <n v="0"/>
    <n v="0"/>
    <n v="0"/>
    <n v="0"/>
    <n v="0"/>
    <n v="0"/>
    <n v="0"/>
    <n v="0"/>
    <n v="1"/>
    <n v="0"/>
    <n v="0"/>
    <n v="2"/>
    <n v="0"/>
    <n v="115"/>
    <n v="2"/>
    <n v="978"/>
    <n v="710"/>
    <n v="1131"/>
    <n v="102"/>
    <n v="53"/>
    <m/>
    <m/>
    <m/>
    <m/>
    <m/>
    <m/>
    <m/>
  </r>
  <r>
    <x v="2"/>
    <x v="15"/>
    <x v="84"/>
    <x v="6"/>
    <n v="121"/>
    <n v="2"/>
    <n v="2"/>
    <n v="0"/>
    <n v="0"/>
    <n v="106"/>
    <n v="1"/>
    <n v="1"/>
    <n v="1"/>
    <n v="2"/>
    <n v="2"/>
    <n v="0"/>
    <n v="0"/>
    <n v="1025"/>
    <n v="942"/>
    <n v="16"/>
    <n v="8"/>
    <n v="19"/>
    <n v="782"/>
    <n v="509"/>
    <n v="20"/>
    <n v="28"/>
    <n v="10"/>
    <n v="1254"/>
    <n v="682"/>
    <n v="16"/>
    <n v="26"/>
    <n v="70"/>
    <n v="119"/>
    <n v="22"/>
    <n v="1"/>
    <n v="2"/>
    <n v="7"/>
    <n v="56"/>
    <n v="51"/>
    <n v="1"/>
    <n v="0"/>
    <n v="1"/>
    <n v="0"/>
    <n v="0"/>
    <n v="0"/>
    <n v="0"/>
    <n v="0"/>
    <n v="0"/>
    <n v="0"/>
    <n v="0"/>
    <n v="0"/>
    <n v="0"/>
    <n v="0"/>
    <n v="0"/>
    <n v="0"/>
    <n v="1"/>
    <n v="0"/>
    <n v="0"/>
    <n v="2"/>
    <n v="0"/>
    <n v="115"/>
    <n v="2"/>
    <n v="980"/>
    <n v="709"/>
    <n v="1135"/>
    <n v="103"/>
    <n v="54"/>
    <m/>
    <m/>
    <m/>
    <m/>
    <m/>
    <m/>
    <m/>
  </r>
  <r>
    <x v="2"/>
    <x v="15"/>
    <x v="84"/>
    <x v="7"/>
    <n v="120"/>
    <n v="2"/>
    <n v="2"/>
    <n v="0"/>
    <n v="0"/>
    <n v="106"/>
    <n v="1"/>
    <n v="1"/>
    <n v="1"/>
    <n v="2"/>
    <n v="2"/>
    <n v="0"/>
    <n v="0"/>
    <n v="1024"/>
    <n v="954"/>
    <n v="15"/>
    <n v="8"/>
    <n v="19"/>
    <n v="781"/>
    <n v="544"/>
    <n v="20"/>
    <n v="26"/>
    <n v="10"/>
    <n v="1255"/>
    <n v="822"/>
    <n v="16"/>
    <n v="25"/>
    <n v="70"/>
    <n v="119"/>
    <n v="30"/>
    <n v="1"/>
    <n v="2"/>
    <n v="7"/>
    <n v="56"/>
    <n v="50"/>
    <n v="1"/>
    <n v="0"/>
    <n v="1"/>
    <n v="0"/>
    <n v="0"/>
    <n v="0"/>
    <n v="0"/>
    <n v="0"/>
    <n v="0"/>
    <n v="0"/>
    <n v="0"/>
    <n v="0"/>
    <n v="0"/>
    <n v="0"/>
    <n v="0"/>
    <n v="0"/>
    <n v="1"/>
    <n v="0"/>
    <n v="0"/>
    <n v="2"/>
    <n v="0"/>
    <n v="115"/>
    <n v="2"/>
    <n v="980"/>
    <n v="710"/>
    <n v="1137"/>
    <n v="103"/>
    <n v="54"/>
    <m/>
    <m/>
    <m/>
    <m/>
    <m/>
    <m/>
    <m/>
  </r>
  <r>
    <x v="2"/>
    <x v="15"/>
    <x v="84"/>
    <x v="8"/>
    <n v="120"/>
    <n v="2"/>
    <n v="2"/>
    <n v="0"/>
    <n v="0"/>
    <n v="107"/>
    <n v="1"/>
    <n v="1"/>
    <n v="1"/>
    <n v="2"/>
    <n v="2"/>
    <n v="0"/>
    <n v="0"/>
    <n v="1024"/>
    <n v="960"/>
    <n v="15"/>
    <n v="8"/>
    <n v="19"/>
    <n v="784"/>
    <n v="583"/>
    <n v="20"/>
    <n v="25"/>
    <n v="11"/>
    <n v="1255"/>
    <n v="944"/>
    <n v="16"/>
    <n v="25"/>
    <n v="70"/>
    <n v="121"/>
    <n v="53"/>
    <n v="1"/>
    <n v="2"/>
    <n v="7"/>
    <n v="57"/>
    <n v="52"/>
    <n v="1"/>
    <n v="0"/>
    <n v="1"/>
    <n v="0"/>
    <n v="0"/>
    <n v="0"/>
    <n v="0"/>
    <n v="0"/>
    <n v="0"/>
    <n v="0"/>
    <n v="0"/>
    <n v="0"/>
    <n v="0"/>
    <n v="0"/>
    <n v="0"/>
    <n v="0"/>
    <n v="1"/>
    <n v="0"/>
    <n v="0"/>
    <n v="2"/>
    <n v="0"/>
    <n v="115"/>
    <n v="2"/>
    <n v="980"/>
    <n v="713"/>
    <n v="1137"/>
    <n v="106"/>
    <n v="55"/>
    <n v="3797"/>
    <n v="1860"/>
    <n v="1"/>
    <n v="56"/>
    <n v="42"/>
    <n v="448"/>
    <n v="3162"/>
  </r>
  <r>
    <x v="2"/>
    <x v="15"/>
    <x v="84"/>
    <x v="9"/>
    <n v="119"/>
    <n v="2"/>
    <n v="2"/>
    <n v="0"/>
    <n v="0"/>
    <n v="107"/>
    <n v="1"/>
    <n v="1"/>
    <n v="1"/>
    <n v="2"/>
    <n v="2"/>
    <n v="0"/>
    <n v="0"/>
    <n v="1025"/>
    <n v="963"/>
    <n v="15"/>
    <n v="8"/>
    <n v="19"/>
    <n v="789"/>
    <n v="607"/>
    <n v="20"/>
    <n v="25"/>
    <n v="13"/>
    <n v="1254"/>
    <n v="977"/>
    <n v="16"/>
    <n v="24"/>
    <n v="71"/>
    <n v="121"/>
    <n v="64"/>
    <n v="2"/>
    <n v="2"/>
    <n v="6"/>
    <n v="58"/>
    <n v="52"/>
    <n v="2"/>
    <n v="0"/>
    <n v="0"/>
    <n v="0"/>
    <n v="0"/>
    <n v="0"/>
    <n v="0"/>
    <n v="0"/>
    <n v="0"/>
    <n v="0"/>
    <n v="0"/>
    <n v="0"/>
    <n v="0"/>
    <n v="0"/>
    <n v="0"/>
    <n v="0"/>
    <n v="1"/>
    <n v="0"/>
    <n v="0"/>
    <n v="2"/>
    <n v="0"/>
    <n v="114"/>
    <n v="2"/>
    <n v="981"/>
    <n v="716"/>
    <n v="1136"/>
    <n v="108"/>
    <n v="56"/>
    <n v="3788"/>
    <n v="2143"/>
    <n v="1"/>
    <n v="57"/>
    <n v="41"/>
    <n v="446"/>
    <n v="3164"/>
  </r>
  <r>
    <x v="2"/>
    <x v="15"/>
    <x v="84"/>
    <x v="10"/>
    <n v="119"/>
    <n v="2"/>
    <n v="2"/>
    <n v="0"/>
    <n v="0"/>
    <n v="107"/>
    <n v="1"/>
    <n v="1"/>
    <n v="1"/>
    <n v="2"/>
    <n v="2"/>
    <n v="0"/>
    <n v="0"/>
    <n v="1027"/>
    <n v="966"/>
    <n v="15"/>
    <n v="8"/>
    <n v="19"/>
    <n v="787"/>
    <n v="613"/>
    <n v="20"/>
    <n v="25"/>
    <n v="13"/>
    <n v="1254"/>
    <n v="990"/>
    <n v="17"/>
    <n v="24"/>
    <n v="69"/>
    <n v="122"/>
    <n v="67"/>
    <n v="2"/>
    <n v="2"/>
    <n v="6"/>
    <n v="57"/>
    <n v="51"/>
    <n v="2"/>
    <n v="0"/>
    <n v="0"/>
    <n v="0"/>
    <n v="0"/>
    <n v="0"/>
    <n v="0"/>
    <n v="0"/>
    <n v="0"/>
    <n v="0"/>
    <n v="0"/>
    <n v="0"/>
    <n v="0"/>
    <n v="0"/>
    <n v="0"/>
    <n v="0"/>
    <n v="1"/>
    <n v="0"/>
    <n v="0"/>
    <n v="2"/>
    <n v="0"/>
    <n v="114"/>
    <n v="2"/>
    <n v="983"/>
    <n v="715"/>
    <n v="1138"/>
    <n v="109"/>
    <n v="55"/>
    <n v="3788"/>
    <n v="2217"/>
    <n v="1"/>
    <n v="58"/>
    <n v="41"/>
    <n v="443"/>
    <n v="3169"/>
  </r>
  <r>
    <x v="2"/>
    <x v="15"/>
    <x v="84"/>
    <x v="11"/>
    <n v="120"/>
    <n v="2"/>
    <n v="2"/>
    <n v="0"/>
    <n v="0"/>
    <n v="110"/>
    <n v="1"/>
    <n v="1"/>
    <n v="1"/>
    <n v="2"/>
    <n v="2"/>
    <n v="0"/>
    <n v="0"/>
    <n v="1027"/>
    <n v="966"/>
    <n v="15"/>
    <n v="8"/>
    <n v="19"/>
    <n v="787"/>
    <n v="624"/>
    <n v="20"/>
    <n v="25"/>
    <n v="13"/>
    <n v="1254"/>
    <n v="1009"/>
    <n v="17"/>
    <n v="23"/>
    <n v="70"/>
    <n v="122"/>
    <n v="72"/>
    <n v="2"/>
    <n v="2"/>
    <n v="6"/>
    <n v="56"/>
    <n v="53"/>
    <n v="2"/>
    <n v="0"/>
    <n v="0"/>
    <n v="0"/>
    <n v="0"/>
    <n v="0"/>
    <n v="0"/>
    <n v="0"/>
    <n v="0"/>
    <n v="0"/>
    <n v="0"/>
    <n v="0"/>
    <n v="0"/>
    <n v="0"/>
    <n v="0"/>
    <n v="0"/>
    <n v="1"/>
    <n v="0"/>
    <n v="0"/>
    <n v="2"/>
    <n v="0"/>
    <n v="115"/>
    <n v="2"/>
    <n v="983"/>
    <n v="715"/>
    <n v="1138"/>
    <n v="109"/>
    <n v="54"/>
    <n v="3790"/>
    <n v="2335"/>
    <n v="1"/>
    <n v="62"/>
    <n v="40"/>
    <n v="440"/>
    <n v="3176"/>
  </r>
  <r>
    <x v="2"/>
    <x v="15"/>
    <x v="84"/>
    <x v="12"/>
    <n v="120"/>
    <n v="2"/>
    <n v="2"/>
    <n v="0"/>
    <n v="0"/>
    <n v="111"/>
    <n v="1"/>
    <n v="1"/>
    <n v="1"/>
    <n v="2"/>
    <n v="2"/>
    <n v="0"/>
    <n v="0"/>
    <n v="1026"/>
    <n v="965"/>
    <n v="14"/>
    <n v="8"/>
    <n v="19"/>
    <n v="792"/>
    <n v="630"/>
    <n v="21"/>
    <n v="25"/>
    <n v="13"/>
    <n v="1257"/>
    <n v="1021"/>
    <n v="17"/>
    <n v="23"/>
    <n v="71"/>
    <n v="121"/>
    <n v="72"/>
    <n v="2"/>
    <n v="2"/>
    <n v="6"/>
    <n v="55"/>
    <n v="52"/>
    <n v="2"/>
    <n v="0"/>
    <n v="0"/>
    <n v="0"/>
    <n v="0"/>
    <n v="0"/>
    <n v="0"/>
    <n v="0"/>
    <n v="0"/>
    <n v="0"/>
    <n v="0"/>
    <n v="0"/>
    <n v="0"/>
    <n v="0"/>
    <n v="0"/>
    <n v="0"/>
    <n v="1"/>
    <n v="0"/>
    <n v="0"/>
    <n v="2"/>
    <n v="0"/>
    <n v="115"/>
    <n v="2"/>
    <n v="982"/>
    <n v="717"/>
    <n v="1140"/>
    <n v="108"/>
    <n v="53"/>
    <n v="3788"/>
    <n v="2382"/>
    <n v="1"/>
    <n v="58"/>
    <n v="40"/>
    <n v="436"/>
    <n v="3182"/>
  </r>
  <r>
    <x v="2"/>
    <x v="15"/>
    <x v="84"/>
    <x v="13"/>
    <n v="118"/>
    <n v="2"/>
    <n v="2"/>
    <n v="0"/>
    <n v="0"/>
    <n v="109"/>
    <n v="1"/>
    <n v="1"/>
    <n v="1"/>
    <n v="3"/>
    <n v="3"/>
    <n v="0"/>
    <n v="0"/>
    <n v="1030"/>
    <n v="969"/>
    <n v="14"/>
    <n v="8"/>
    <n v="19"/>
    <n v="789"/>
    <n v="628"/>
    <n v="21"/>
    <n v="25"/>
    <n v="13"/>
    <n v="1256"/>
    <n v="1023"/>
    <n v="17"/>
    <n v="23"/>
    <n v="71"/>
    <n v="124"/>
    <n v="77"/>
    <n v="2"/>
    <n v="2"/>
    <n v="6"/>
    <n v="55"/>
    <n v="52"/>
    <n v="2"/>
    <n v="0"/>
    <n v="0"/>
    <n v="0"/>
    <n v="0"/>
    <n v="0"/>
    <n v="0"/>
    <n v="0"/>
    <n v="0"/>
    <n v="0"/>
    <n v="0"/>
    <n v="0"/>
    <n v="0"/>
    <n v="0"/>
    <n v="0"/>
    <n v="0"/>
    <n v="1"/>
    <n v="0"/>
    <n v="0"/>
    <n v="2"/>
    <n v="0"/>
    <n v="113"/>
    <n v="3"/>
    <n v="985"/>
    <n v="714"/>
    <n v="1138"/>
    <n v="111"/>
    <n v="53"/>
    <n v="3791"/>
    <n v="2408"/>
    <n v="1"/>
    <n v="59"/>
    <n v="40"/>
    <n v="433"/>
    <n v="3185"/>
  </r>
  <r>
    <x v="2"/>
    <x v="15"/>
    <x v="84"/>
    <x v="14"/>
    <n v="116"/>
    <n v="2"/>
    <n v="2"/>
    <n v="0"/>
    <n v="0"/>
    <n v="108"/>
    <n v="1"/>
    <n v="1"/>
    <n v="1"/>
    <n v="3"/>
    <n v="3"/>
    <n v="0"/>
    <n v="0"/>
    <n v="1031"/>
    <n v="972"/>
    <n v="14"/>
    <n v="8"/>
    <n v="18"/>
    <n v="792"/>
    <n v="631"/>
    <n v="21"/>
    <n v="24"/>
    <n v="13"/>
    <n v="1255"/>
    <n v="1027"/>
    <n v="17"/>
    <n v="23"/>
    <n v="71"/>
    <n v="124"/>
    <n v="80"/>
    <n v="2"/>
    <n v="2"/>
    <n v="6"/>
    <n v="55"/>
    <n v="52"/>
    <n v="2"/>
    <n v="0"/>
    <n v="0"/>
    <n v="0"/>
    <n v="0"/>
    <n v="0"/>
    <n v="0"/>
    <n v="0"/>
    <n v="0"/>
    <n v="0"/>
    <n v="0"/>
    <n v="0"/>
    <n v="0"/>
    <n v="0"/>
    <n v="0"/>
    <n v="0"/>
    <n v="1"/>
    <n v="0"/>
    <n v="0"/>
    <n v="2"/>
    <n v="0"/>
    <n v="112"/>
    <n v="3"/>
    <n v="988"/>
    <n v="720"/>
    <n v="1137"/>
    <n v="112"/>
    <n v="53"/>
    <n v="3789"/>
    <n v="2458"/>
    <n v="1"/>
    <n v="62"/>
    <n v="42"/>
    <n v="426"/>
    <n v="3188"/>
  </r>
  <r>
    <x v="2"/>
    <x v="15"/>
    <x v="84"/>
    <x v="15"/>
    <n v="116"/>
    <n v="2"/>
    <n v="2"/>
    <n v="0"/>
    <n v="0"/>
    <n v="108"/>
    <n v="1"/>
    <n v="1"/>
    <n v="1"/>
    <n v="3"/>
    <n v="3"/>
    <n v="0"/>
    <n v="0"/>
    <n v="1032"/>
    <n v="974"/>
    <n v="14"/>
    <n v="7"/>
    <n v="18"/>
    <n v="790"/>
    <n v="635"/>
    <n v="20"/>
    <n v="24"/>
    <n v="13"/>
    <n v="1251"/>
    <n v="1026"/>
    <n v="17"/>
    <n v="22"/>
    <n v="71"/>
    <n v="123"/>
    <n v="79"/>
    <n v="3"/>
    <n v="2"/>
    <n v="6"/>
    <n v="55"/>
    <n v="52"/>
    <n v="2"/>
    <n v="0"/>
    <n v="0"/>
    <n v="0"/>
    <n v="0"/>
    <n v="0"/>
    <n v="0"/>
    <n v="0"/>
    <n v="0"/>
    <n v="0"/>
    <n v="0"/>
    <n v="0"/>
    <n v="0"/>
    <n v="0"/>
    <n v="0"/>
    <n v="0"/>
    <n v="1"/>
    <n v="0"/>
    <n v="0"/>
    <n v="2"/>
    <n v="0"/>
    <n v="112"/>
    <n v="3"/>
    <n v="990"/>
    <n v="720"/>
    <n v="1133"/>
    <n v="110"/>
    <n v="53"/>
    <n v="3787"/>
    <n v="2486"/>
    <n v="1"/>
    <n v="62"/>
    <n v="41"/>
    <n v="423"/>
    <n v="3191"/>
  </r>
  <r>
    <x v="2"/>
    <x v="15"/>
    <x v="84"/>
    <x v="16"/>
    <n v="116"/>
    <n v="2"/>
    <n v="2"/>
    <n v="0"/>
    <n v="0"/>
    <n v="108"/>
    <n v="1"/>
    <n v="1"/>
    <n v="1"/>
    <n v="2"/>
    <n v="2"/>
    <n v="0"/>
    <n v="0"/>
    <n v="1033"/>
    <n v="975"/>
    <n v="14"/>
    <n v="7"/>
    <n v="18"/>
    <n v="796"/>
    <n v="642"/>
    <n v="20"/>
    <n v="24"/>
    <n v="12"/>
    <n v="1251"/>
    <n v="1025"/>
    <n v="17"/>
    <n v="22"/>
    <n v="72"/>
    <n v="123"/>
    <n v="79"/>
    <n v="3"/>
    <n v="2"/>
    <n v="7"/>
    <n v="54"/>
    <n v="51"/>
    <n v="2"/>
    <n v="0"/>
    <n v="0"/>
    <n v="0"/>
    <n v="0"/>
    <n v="0"/>
    <n v="0"/>
    <n v="0"/>
    <n v="0"/>
    <n v="0"/>
    <n v="0"/>
    <n v="0"/>
    <n v="0"/>
    <n v="0"/>
    <n v="0"/>
    <n v="0"/>
    <n v="1"/>
    <n v="0"/>
    <n v="0"/>
    <n v="2"/>
    <n v="0"/>
    <n v="112"/>
    <n v="2"/>
    <n v="991"/>
    <n v="727"/>
    <n v="1132"/>
    <n v="109"/>
    <n v="52"/>
    <n v="3782"/>
    <n v="2499"/>
    <n v="1"/>
    <n v="62"/>
    <n v="41"/>
    <n v="420"/>
    <n v="3188"/>
  </r>
  <r>
    <x v="2"/>
    <x v="15"/>
    <x v="85"/>
    <x v="0"/>
    <n v="45"/>
    <n v="1"/>
    <n v="1"/>
    <n v="2"/>
    <n v="2"/>
    <n v="18"/>
    <n v="1"/>
    <n v="0"/>
    <n v="0"/>
    <n v="29"/>
    <n v="0"/>
    <n v="24"/>
    <n v="0"/>
    <n v="374"/>
    <n v="0"/>
    <n v="253"/>
    <n v="0"/>
    <n v="0"/>
    <n v="421"/>
    <n v="0"/>
    <n v="30"/>
    <n v="8"/>
    <n v="13"/>
    <n v="453"/>
    <n v="22"/>
    <n v="22"/>
    <n v="11"/>
    <n v="39"/>
    <n v="39"/>
    <n v="0"/>
    <n v="1"/>
    <n v="5"/>
    <n v="5"/>
    <n v="38"/>
    <n v="0"/>
    <n v="11"/>
    <n v="0"/>
    <n v="0"/>
    <n v="0"/>
    <n v="0"/>
    <n v="0"/>
    <n v="0"/>
    <n v="0"/>
    <n v="0"/>
    <n v="0"/>
    <n v="0"/>
    <n v="0"/>
    <n v="1"/>
    <n v="0"/>
    <n v="7"/>
    <n v="34"/>
    <n v="0"/>
    <n v="3"/>
    <n v="0"/>
    <m/>
    <m/>
    <m/>
    <m/>
    <m/>
    <m/>
    <m/>
    <m/>
    <m/>
    <m/>
    <m/>
    <m/>
    <m/>
    <m/>
    <m/>
    <m/>
  </r>
  <r>
    <x v="2"/>
    <x v="15"/>
    <x v="85"/>
    <x v="1"/>
    <n v="45"/>
    <n v="1"/>
    <n v="1"/>
    <n v="2"/>
    <n v="2"/>
    <n v="20"/>
    <n v="1"/>
    <n v="0"/>
    <n v="0"/>
    <n v="30"/>
    <n v="0"/>
    <n v="25"/>
    <n v="0"/>
    <n v="373"/>
    <n v="0"/>
    <n v="302"/>
    <n v="0"/>
    <n v="0"/>
    <n v="421"/>
    <n v="0"/>
    <n v="46"/>
    <n v="8"/>
    <n v="13"/>
    <n v="452"/>
    <n v="28"/>
    <n v="22"/>
    <n v="11"/>
    <n v="39"/>
    <n v="39"/>
    <n v="0"/>
    <n v="1"/>
    <n v="5"/>
    <n v="5"/>
    <n v="38"/>
    <n v="0"/>
    <n v="14"/>
    <n v="0"/>
    <n v="0"/>
    <n v="0"/>
    <n v="0"/>
    <n v="0"/>
    <n v="0"/>
    <n v="0"/>
    <n v="0"/>
    <n v="0"/>
    <n v="0"/>
    <n v="0"/>
    <n v="1"/>
    <n v="0"/>
    <n v="7"/>
    <n v="34"/>
    <n v="0"/>
    <n v="3"/>
    <n v="0"/>
    <m/>
    <m/>
    <m/>
    <m/>
    <m/>
    <m/>
    <m/>
    <m/>
    <m/>
    <m/>
    <m/>
    <m/>
    <m/>
    <m/>
    <m/>
    <m/>
  </r>
  <r>
    <x v="2"/>
    <x v="15"/>
    <x v="85"/>
    <x v="2"/>
    <n v="43"/>
    <n v="1"/>
    <n v="1"/>
    <n v="2"/>
    <n v="2"/>
    <n v="24"/>
    <n v="1"/>
    <n v="0"/>
    <n v="0"/>
    <n v="30"/>
    <n v="25"/>
    <n v="1"/>
    <n v="0"/>
    <n v="372"/>
    <n v="316"/>
    <n v="7"/>
    <n v="0"/>
    <n v="0"/>
    <n v="424"/>
    <n v="87"/>
    <n v="34"/>
    <n v="7"/>
    <n v="13"/>
    <n v="451"/>
    <n v="44"/>
    <n v="22"/>
    <n v="11"/>
    <n v="38"/>
    <n v="39"/>
    <n v="3"/>
    <n v="3"/>
    <n v="5"/>
    <n v="5"/>
    <n v="37"/>
    <n v="15"/>
    <n v="0"/>
    <n v="0"/>
    <n v="0"/>
    <n v="0"/>
    <n v="0"/>
    <n v="0"/>
    <n v="0"/>
    <n v="0"/>
    <n v="0"/>
    <n v="0"/>
    <n v="0"/>
    <n v="0"/>
    <n v="0"/>
    <n v="0"/>
    <n v="0"/>
    <n v="0"/>
    <n v="0"/>
    <n v="0"/>
    <n v="0"/>
    <n v="1"/>
    <n v="2"/>
    <n v="42"/>
    <n v="29"/>
    <n v="363"/>
    <n v="361"/>
    <n v="367"/>
    <n v="23"/>
    <n v="37"/>
    <m/>
    <m/>
    <m/>
    <m/>
    <m/>
    <m/>
    <m/>
  </r>
  <r>
    <x v="2"/>
    <x v="15"/>
    <x v="85"/>
    <x v="3"/>
    <n v="44"/>
    <n v="1"/>
    <n v="1"/>
    <n v="2"/>
    <n v="2"/>
    <n v="28"/>
    <n v="1"/>
    <n v="0"/>
    <n v="0"/>
    <n v="30"/>
    <n v="25"/>
    <n v="1"/>
    <n v="0"/>
    <n v="373"/>
    <n v="329"/>
    <n v="7"/>
    <n v="0"/>
    <n v="0"/>
    <n v="424"/>
    <n v="141"/>
    <n v="34"/>
    <n v="7"/>
    <n v="12"/>
    <n v="453"/>
    <n v="72"/>
    <n v="22"/>
    <n v="11"/>
    <n v="40"/>
    <n v="39"/>
    <n v="4"/>
    <n v="3"/>
    <n v="5"/>
    <n v="5"/>
    <n v="37"/>
    <n v="15"/>
    <n v="0"/>
    <n v="0"/>
    <n v="0"/>
    <n v="0"/>
    <n v="0"/>
    <n v="0"/>
    <n v="0"/>
    <n v="0"/>
    <n v="0"/>
    <n v="0"/>
    <n v="0"/>
    <n v="0"/>
    <n v="0"/>
    <n v="0"/>
    <n v="0"/>
    <n v="0"/>
    <n v="0"/>
    <n v="0"/>
    <n v="0"/>
    <n v="1"/>
    <n v="2"/>
    <n v="43"/>
    <n v="29"/>
    <n v="364"/>
    <n v="362"/>
    <n v="369"/>
    <n v="23"/>
    <n v="37"/>
    <m/>
    <m/>
    <m/>
    <m/>
    <m/>
    <m/>
    <m/>
  </r>
  <r>
    <x v="2"/>
    <x v="15"/>
    <x v="85"/>
    <x v="4"/>
    <n v="44"/>
    <n v="1"/>
    <n v="1"/>
    <n v="2"/>
    <n v="2"/>
    <n v="31"/>
    <n v="1"/>
    <n v="0"/>
    <n v="0"/>
    <n v="30"/>
    <n v="25"/>
    <n v="1"/>
    <n v="0"/>
    <n v="374"/>
    <n v="336"/>
    <n v="8"/>
    <n v="0"/>
    <n v="0"/>
    <n v="426"/>
    <n v="172"/>
    <n v="34"/>
    <n v="7"/>
    <n v="12"/>
    <n v="452"/>
    <n v="87"/>
    <n v="22"/>
    <n v="11"/>
    <n v="40"/>
    <n v="39"/>
    <n v="5"/>
    <n v="3"/>
    <n v="5"/>
    <n v="5"/>
    <n v="38"/>
    <n v="17"/>
    <n v="0"/>
    <n v="0"/>
    <n v="0"/>
    <n v="0"/>
    <n v="0"/>
    <n v="0"/>
    <n v="0"/>
    <n v="0"/>
    <n v="0"/>
    <n v="0"/>
    <n v="0"/>
    <n v="0"/>
    <n v="0"/>
    <n v="0"/>
    <n v="0"/>
    <n v="0"/>
    <n v="0"/>
    <n v="0"/>
    <n v="0"/>
    <n v="1"/>
    <n v="2"/>
    <n v="43"/>
    <n v="29"/>
    <n v="364"/>
    <n v="363"/>
    <n v="367"/>
    <n v="23"/>
    <n v="38"/>
    <m/>
    <m/>
    <m/>
    <m/>
    <m/>
    <m/>
    <m/>
  </r>
  <r>
    <x v="2"/>
    <x v="15"/>
    <x v="85"/>
    <x v="5"/>
    <n v="45"/>
    <n v="1"/>
    <n v="1"/>
    <n v="2"/>
    <n v="2"/>
    <n v="34"/>
    <n v="1"/>
    <n v="0"/>
    <n v="0"/>
    <n v="30"/>
    <n v="25"/>
    <n v="1"/>
    <n v="0"/>
    <n v="374"/>
    <n v="343"/>
    <n v="9"/>
    <n v="0"/>
    <n v="0"/>
    <n v="426"/>
    <n v="200"/>
    <n v="34"/>
    <n v="7"/>
    <n v="12"/>
    <n v="455"/>
    <n v="139"/>
    <n v="22"/>
    <n v="11"/>
    <n v="40"/>
    <n v="38"/>
    <n v="5"/>
    <n v="3"/>
    <n v="5"/>
    <n v="5"/>
    <n v="38"/>
    <n v="17"/>
    <n v="0"/>
    <n v="0"/>
    <n v="0"/>
    <n v="0"/>
    <n v="0"/>
    <n v="0"/>
    <n v="0"/>
    <n v="0"/>
    <n v="0"/>
    <n v="0"/>
    <n v="0"/>
    <n v="0"/>
    <n v="0"/>
    <n v="0"/>
    <n v="0"/>
    <n v="0"/>
    <n v="0"/>
    <n v="0"/>
    <n v="0"/>
    <n v="1"/>
    <n v="2"/>
    <n v="44"/>
    <n v="29"/>
    <n v="363"/>
    <n v="364"/>
    <n v="372"/>
    <n v="22"/>
    <n v="38"/>
    <m/>
    <m/>
    <m/>
    <m/>
    <m/>
    <m/>
    <m/>
  </r>
  <r>
    <x v="2"/>
    <x v="15"/>
    <x v="85"/>
    <x v="6"/>
    <n v="47"/>
    <n v="1"/>
    <n v="1"/>
    <n v="2"/>
    <n v="2"/>
    <n v="36"/>
    <n v="1"/>
    <n v="0"/>
    <n v="0"/>
    <n v="30"/>
    <n v="25"/>
    <n v="1"/>
    <n v="0"/>
    <n v="374"/>
    <n v="347"/>
    <n v="9"/>
    <n v="0"/>
    <n v="0"/>
    <n v="425"/>
    <n v="211"/>
    <n v="34"/>
    <n v="7"/>
    <n v="12"/>
    <n v="455"/>
    <n v="182"/>
    <n v="22"/>
    <n v="11"/>
    <n v="40"/>
    <n v="38"/>
    <n v="5"/>
    <n v="3"/>
    <n v="5"/>
    <n v="5"/>
    <n v="38"/>
    <n v="34"/>
    <n v="0"/>
    <n v="0"/>
    <n v="0"/>
    <n v="0"/>
    <n v="0"/>
    <n v="0"/>
    <n v="0"/>
    <n v="0"/>
    <n v="0"/>
    <n v="0"/>
    <n v="0"/>
    <n v="0"/>
    <n v="0"/>
    <n v="0"/>
    <n v="0"/>
    <n v="0"/>
    <n v="0"/>
    <n v="0"/>
    <n v="0"/>
    <n v="1"/>
    <n v="2"/>
    <n v="46"/>
    <n v="29"/>
    <n v="364"/>
    <n v="363"/>
    <n v="372"/>
    <n v="22"/>
    <n v="38"/>
    <m/>
    <m/>
    <m/>
    <m/>
    <m/>
    <m/>
    <m/>
  </r>
  <r>
    <x v="2"/>
    <x v="15"/>
    <x v="85"/>
    <x v="7"/>
    <n v="48"/>
    <n v="2"/>
    <n v="2"/>
    <n v="2"/>
    <n v="2"/>
    <n v="37"/>
    <n v="1"/>
    <n v="0"/>
    <n v="0"/>
    <n v="30"/>
    <n v="25"/>
    <n v="1"/>
    <n v="0"/>
    <n v="374"/>
    <n v="348"/>
    <n v="9"/>
    <n v="0"/>
    <n v="0"/>
    <n v="426"/>
    <n v="221"/>
    <n v="34"/>
    <n v="6"/>
    <n v="11"/>
    <n v="454"/>
    <n v="213"/>
    <n v="22"/>
    <n v="11"/>
    <n v="40"/>
    <n v="38"/>
    <n v="5"/>
    <n v="3"/>
    <n v="5"/>
    <n v="5"/>
    <n v="37"/>
    <n v="33"/>
    <n v="0"/>
    <n v="0"/>
    <n v="0"/>
    <n v="0"/>
    <n v="0"/>
    <n v="0"/>
    <n v="0"/>
    <n v="0"/>
    <n v="0"/>
    <n v="0"/>
    <n v="0"/>
    <n v="0"/>
    <n v="0"/>
    <n v="0"/>
    <n v="0"/>
    <n v="0"/>
    <n v="0"/>
    <n v="0"/>
    <n v="0"/>
    <n v="2"/>
    <n v="2"/>
    <n v="47"/>
    <n v="29"/>
    <n v="364"/>
    <n v="367"/>
    <n v="372"/>
    <n v="23"/>
    <n v="37"/>
    <m/>
    <m/>
    <m/>
    <m/>
    <m/>
    <m/>
    <m/>
  </r>
  <r>
    <x v="2"/>
    <x v="15"/>
    <x v="85"/>
    <x v="8"/>
    <n v="48"/>
    <n v="2"/>
    <n v="2"/>
    <n v="2"/>
    <n v="2"/>
    <n v="37"/>
    <n v="1"/>
    <n v="0"/>
    <n v="0"/>
    <n v="29"/>
    <n v="24"/>
    <n v="1"/>
    <n v="0"/>
    <n v="374"/>
    <n v="351"/>
    <n v="8"/>
    <n v="0"/>
    <n v="0"/>
    <n v="425"/>
    <n v="243"/>
    <n v="35"/>
    <n v="5"/>
    <n v="11"/>
    <n v="456"/>
    <n v="249"/>
    <n v="22"/>
    <n v="11"/>
    <n v="39"/>
    <n v="38"/>
    <n v="7"/>
    <n v="3"/>
    <n v="5"/>
    <n v="5"/>
    <n v="37"/>
    <n v="33"/>
    <n v="0"/>
    <n v="0"/>
    <n v="0"/>
    <n v="0"/>
    <n v="0"/>
    <n v="0"/>
    <n v="0"/>
    <n v="0"/>
    <n v="0"/>
    <n v="0"/>
    <n v="0"/>
    <n v="0"/>
    <n v="0"/>
    <n v="0"/>
    <n v="0"/>
    <n v="0"/>
    <n v="0"/>
    <n v="0"/>
    <n v="0"/>
    <n v="2"/>
    <n v="2"/>
    <n v="47"/>
    <n v="28"/>
    <n v="364"/>
    <n v="367"/>
    <n v="376"/>
    <n v="23"/>
    <n v="37"/>
    <n v="1762"/>
    <n v="513"/>
    <n v="0"/>
    <n v="75"/>
    <n v="35"/>
    <n v="370"/>
    <n v="1195"/>
  </r>
  <r>
    <x v="2"/>
    <x v="15"/>
    <x v="85"/>
    <x v="9"/>
    <n v="48"/>
    <n v="2"/>
    <n v="2"/>
    <n v="2"/>
    <n v="2"/>
    <n v="39"/>
    <n v="1"/>
    <n v="0"/>
    <n v="0"/>
    <n v="29"/>
    <n v="24"/>
    <n v="1"/>
    <n v="0"/>
    <n v="370"/>
    <n v="351"/>
    <n v="8"/>
    <n v="0"/>
    <n v="0"/>
    <n v="426"/>
    <n v="251"/>
    <n v="36"/>
    <n v="5"/>
    <n v="11"/>
    <n v="453"/>
    <n v="265"/>
    <n v="21"/>
    <n v="9"/>
    <n v="38"/>
    <n v="39"/>
    <n v="9"/>
    <n v="3"/>
    <n v="5"/>
    <n v="5"/>
    <n v="36"/>
    <n v="32"/>
    <n v="0"/>
    <n v="0"/>
    <n v="0"/>
    <n v="0"/>
    <n v="0"/>
    <n v="0"/>
    <n v="0"/>
    <n v="0"/>
    <n v="0"/>
    <n v="0"/>
    <n v="0"/>
    <n v="0"/>
    <n v="0"/>
    <n v="0"/>
    <n v="0"/>
    <n v="0"/>
    <n v="0"/>
    <n v="0"/>
    <n v="0"/>
    <n v="2"/>
    <n v="2"/>
    <n v="47"/>
    <n v="28"/>
    <n v="360"/>
    <n v="367"/>
    <n v="375"/>
    <n v="24"/>
    <n v="36"/>
    <n v="1741"/>
    <n v="602"/>
    <n v="0"/>
    <n v="73"/>
    <n v="33"/>
    <n v="365"/>
    <n v="1187"/>
  </r>
  <r>
    <x v="2"/>
    <x v="15"/>
    <x v="85"/>
    <x v="10"/>
    <n v="48"/>
    <n v="2"/>
    <n v="2"/>
    <n v="2"/>
    <n v="2"/>
    <n v="39"/>
    <n v="1"/>
    <n v="0"/>
    <n v="0"/>
    <n v="28"/>
    <n v="23"/>
    <n v="1"/>
    <n v="0"/>
    <n v="370"/>
    <n v="351"/>
    <n v="8"/>
    <n v="0"/>
    <n v="0"/>
    <n v="430"/>
    <n v="259"/>
    <n v="36"/>
    <n v="5"/>
    <n v="11"/>
    <n v="452"/>
    <n v="273"/>
    <n v="21"/>
    <n v="9"/>
    <n v="37"/>
    <n v="40"/>
    <n v="11"/>
    <n v="3"/>
    <n v="5"/>
    <n v="5"/>
    <n v="36"/>
    <n v="32"/>
    <n v="0"/>
    <n v="0"/>
    <n v="0"/>
    <n v="0"/>
    <n v="0"/>
    <n v="0"/>
    <n v="0"/>
    <n v="0"/>
    <n v="0"/>
    <n v="0"/>
    <n v="0"/>
    <n v="0"/>
    <n v="0"/>
    <n v="0"/>
    <n v="0"/>
    <n v="0"/>
    <n v="0"/>
    <n v="0"/>
    <n v="0"/>
    <n v="2"/>
    <n v="2"/>
    <n v="47"/>
    <n v="27"/>
    <n v="360"/>
    <n v="370"/>
    <n v="376"/>
    <n v="25"/>
    <n v="36"/>
    <n v="1751"/>
    <n v="646"/>
    <n v="0"/>
    <n v="72"/>
    <n v="36"/>
    <n v="364"/>
    <n v="1197"/>
  </r>
  <r>
    <x v="2"/>
    <x v="15"/>
    <x v="85"/>
    <x v="11"/>
    <n v="48"/>
    <n v="2"/>
    <n v="2"/>
    <n v="2"/>
    <n v="2"/>
    <n v="40"/>
    <n v="1"/>
    <n v="0"/>
    <n v="0"/>
    <n v="28"/>
    <n v="23"/>
    <n v="1"/>
    <n v="0"/>
    <n v="370"/>
    <n v="350"/>
    <n v="8"/>
    <n v="0"/>
    <n v="0"/>
    <n v="431"/>
    <n v="270"/>
    <n v="35"/>
    <n v="5"/>
    <n v="10"/>
    <n v="448"/>
    <n v="273"/>
    <n v="21"/>
    <n v="9"/>
    <n v="37"/>
    <n v="41"/>
    <n v="14"/>
    <n v="3"/>
    <n v="5"/>
    <n v="5"/>
    <n v="36"/>
    <n v="35"/>
    <n v="0"/>
    <n v="0"/>
    <n v="0"/>
    <n v="0"/>
    <n v="0"/>
    <n v="0"/>
    <n v="0"/>
    <n v="0"/>
    <n v="0"/>
    <n v="0"/>
    <n v="0"/>
    <n v="0"/>
    <n v="0"/>
    <n v="0"/>
    <n v="0"/>
    <n v="0"/>
    <n v="0"/>
    <n v="0"/>
    <n v="0"/>
    <n v="2"/>
    <n v="2"/>
    <n v="47"/>
    <n v="27"/>
    <n v="360"/>
    <n v="373"/>
    <n v="372"/>
    <n v="26"/>
    <n v="36"/>
    <n v="1754"/>
    <n v="683"/>
    <n v="0"/>
    <n v="73"/>
    <n v="35"/>
    <n v="359"/>
    <n v="1199"/>
  </r>
  <r>
    <x v="2"/>
    <x v="15"/>
    <x v="85"/>
    <x v="12"/>
    <n v="47"/>
    <n v="2"/>
    <n v="2"/>
    <n v="2"/>
    <n v="2"/>
    <n v="39"/>
    <n v="1"/>
    <n v="0"/>
    <n v="0"/>
    <n v="28"/>
    <n v="23"/>
    <n v="1"/>
    <n v="0"/>
    <n v="372"/>
    <n v="351"/>
    <n v="8"/>
    <n v="0"/>
    <n v="0"/>
    <n v="428"/>
    <n v="269"/>
    <n v="35"/>
    <n v="5"/>
    <n v="8"/>
    <n v="447"/>
    <n v="275"/>
    <n v="21"/>
    <n v="9"/>
    <n v="37"/>
    <n v="40"/>
    <n v="15"/>
    <n v="3"/>
    <n v="5"/>
    <n v="4"/>
    <n v="36"/>
    <n v="35"/>
    <n v="0"/>
    <n v="0"/>
    <n v="0"/>
    <n v="0"/>
    <n v="0"/>
    <n v="0"/>
    <n v="0"/>
    <n v="0"/>
    <n v="0"/>
    <n v="0"/>
    <n v="0"/>
    <n v="0"/>
    <n v="0"/>
    <n v="0"/>
    <n v="0"/>
    <n v="0"/>
    <n v="0"/>
    <n v="0"/>
    <n v="0"/>
    <n v="2"/>
    <n v="2"/>
    <n v="46"/>
    <n v="27"/>
    <n v="362"/>
    <n v="371"/>
    <n v="372"/>
    <n v="26"/>
    <n v="36"/>
    <n v="1761"/>
    <n v="712"/>
    <n v="0"/>
    <n v="73"/>
    <n v="35"/>
    <n v="359"/>
    <n v="1204"/>
  </r>
  <r>
    <x v="2"/>
    <x v="15"/>
    <x v="85"/>
    <x v="13"/>
    <n v="47"/>
    <n v="2"/>
    <n v="2"/>
    <n v="2"/>
    <n v="2"/>
    <n v="40"/>
    <n v="1"/>
    <n v="0"/>
    <n v="0"/>
    <n v="28"/>
    <n v="23"/>
    <n v="1"/>
    <n v="0"/>
    <n v="370"/>
    <n v="351"/>
    <n v="7"/>
    <n v="0"/>
    <n v="0"/>
    <n v="424"/>
    <n v="270"/>
    <n v="31"/>
    <n v="5"/>
    <n v="9"/>
    <n v="447"/>
    <n v="275"/>
    <n v="21"/>
    <n v="9"/>
    <n v="37"/>
    <n v="39"/>
    <n v="16"/>
    <n v="3"/>
    <n v="5"/>
    <n v="3"/>
    <n v="35"/>
    <n v="34"/>
    <n v="0"/>
    <n v="0"/>
    <n v="0"/>
    <n v="0"/>
    <n v="0"/>
    <n v="0"/>
    <n v="0"/>
    <n v="0"/>
    <n v="0"/>
    <n v="0"/>
    <n v="0"/>
    <n v="0"/>
    <n v="0"/>
    <n v="0"/>
    <n v="0"/>
    <n v="0"/>
    <n v="0"/>
    <n v="0"/>
    <n v="0"/>
    <n v="2"/>
    <n v="2"/>
    <n v="46"/>
    <n v="27"/>
    <n v="362"/>
    <n v="370"/>
    <n v="372"/>
    <n v="26"/>
    <n v="35"/>
    <n v="1768"/>
    <n v="725"/>
    <n v="0"/>
    <n v="72"/>
    <n v="35"/>
    <n v="355"/>
    <n v="1217"/>
  </r>
  <r>
    <x v="2"/>
    <x v="15"/>
    <x v="85"/>
    <x v="14"/>
    <n v="48"/>
    <n v="2"/>
    <n v="2"/>
    <n v="2"/>
    <n v="2"/>
    <n v="41"/>
    <n v="1"/>
    <n v="0"/>
    <n v="0"/>
    <n v="28"/>
    <n v="23"/>
    <n v="1"/>
    <n v="0"/>
    <n v="370"/>
    <n v="351"/>
    <n v="7"/>
    <n v="0"/>
    <n v="0"/>
    <n v="425"/>
    <n v="273"/>
    <n v="31"/>
    <n v="5"/>
    <n v="9"/>
    <n v="447"/>
    <n v="277"/>
    <n v="22"/>
    <n v="9"/>
    <n v="35"/>
    <n v="38"/>
    <n v="16"/>
    <n v="2"/>
    <n v="5"/>
    <n v="3"/>
    <n v="35"/>
    <n v="34"/>
    <n v="0"/>
    <n v="0"/>
    <n v="0"/>
    <n v="0"/>
    <n v="0"/>
    <n v="0"/>
    <n v="0"/>
    <n v="0"/>
    <n v="0"/>
    <n v="0"/>
    <n v="0"/>
    <n v="0"/>
    <n v="0"/>
    <n v="0"/>
    <n v="0"/>
    <n v="0"/>
    <n v="0"/>
    <n v="0"/>
    <n v="0"/>
    <n v="2"/>
    <n v="2"/>
    <n v="47"/>
    <n v="27"/>
    <n v="362"/>
    <n v="370"/>
    <n v="372"/>
    <n v="25"/>
    <n v="35"/>
    <n v="1768"/>
    <n v="743"/>
    <n v="0"/>
    <n v="72"/>
    <n v="36"/>
    <n v="351"/>
    <n v="1226"/>
  </r>
  <r>
    <x v="2"/>
    <x v="15"/>
    <x v="85"/>
    <x v="15"/>
    <n v="47"/>
    <n v="2"/>
    <n v="2"/>
    <n v="2"/>
    <n v="2"/>
    <n v="41"/>
    <n v="0"/>
    <n v="0"/>
    <n v="0"/>
    <n v="28"/>
    <n v="23"/>
    <n v="1"/>
    <n v="0"/>
    <n v="372"/>
    <n v="353"/>
    <n v="7"/>
    <n v="0"/>
    <n v="0"/>
    <n v="424"/>
    <n v="276"/>
    <n v="31"/>
    <n v="5"/>
    <n v="9"/>
    <n v="446"/>
    <n v="279"/>
    <n v="22"/>
    <n v="9"/>
    <n v="35"/>
    <n v="38"/>
    <n v="16"/>
    <n v="2"/>
    <n v="5"/>
    <n v="3"/>
    <n v="35"/>
    <n v="34"/>
    <n v="0"/>
    <n v="0"/>
    <n v="0"/>
    <n v="0"/>
    <n v="0"/>
    <n v="0"/>
    <n v="0"/>
    <n v="0"/>
    <n v="0"/>
    <n v="0"/>
    <n v="0"/>
    <n v="0"/>
    <n v="0"/>
    <n v="0"/>
    <n v="0"/>
    <n v="0"/>
    <n v="0"/>
    <n v="0"/>
    <n v="0"/>
    <n v="2"/>
    <n v="2"/>
    <n v="46"/>
    <n v="27"/>
    <n v="364"/>
    <n v="369"/>
    <n v="371"/>
    <n v="25"/>
    <n v="35"/>
    <n v="1781"/>
    <n v="755"/>
    <n v="0"/>
    <n v="72"/>
    <n v="35"/>
    <n v="354"/>
    <n v="1234"/>
  </r>
  <r>
    <x v="2"/>
    <x v="15"/>
    <x v="85"/>
    <x v="16"/>
    <n v="47"/>
    <n v="2"/>
    <n v="2"/>
    <n v="2"/>
    <n v="2"/>
    <n v="41"/>
    <n v="0"/>
    <n v="0"/>
    <n v="0"/>
    <n v="29"/>
    <n v="24"/>
    <n v="1"/>
    <n v="0"/>
    <n v="372"/>
    <n v="353"/>
    <n v="7"/>
    <n v="0"/>
    <n v="0"/>
    <n v="424"/>
    <n v="276"/>
    <n v="31"/>
    <n v="5"/>
    <n v="9"/>
    <n v="447"/>
    <n v="280"/>
    <n v="22"/>
    <n v="9"/>
    <n v="35"/>
    <n v="38"/>
    <n v="16"/>
    <n v="2"/>
    <n v="5"/>
    <n v="2"/>
    <n v="35"/>
    <n v="34"/>
    <n v="0"/>
    <n v="0"/>
    <n v="0"/>
    <n v="0"/>
    <n v="0"/>
    <n v="0"/>
    <n v="0"/>
    <n v="0"/>
    <n v="0"/>
    <n v="0"/>
    <n v="0"/>
    <n v="0"/>
    <n v="0"/>
    <n v="0"/>
    <n v="0"/>
    <n v="0"/>
    <n v="0"/>
    <n v="0"/>
    <n v="0"/>
    <n v="2"/>
    <n v="2"/>
    <n v="46"/>
    <n v="28"/>
    <n v="364"/>
    <n v="368"/>
    <n v="372"/>
    <n v="25"/>
    <n v="35"/>
    <n v="1785"/>
    <n v="766"/>
    <n v="0"/>
    <n v="72"/>
    <n v="36"/>
    <n v="350"/>
    <n v="1245"/>
  </r>
  <r>
    <x v="2"/>
    <x v="14"/>
    <x v="86"/>
    <x v="0"/>
    <n v="108"/>
    <n v="3"/>
    <n v="1"/>
    <n v="1"/>
    <n v="1"/>
    <n v="20"/>
    <n v="4"/>
    <n v="4"/>
    <n v="3"/>
    <n v="21"/>
    <n v="0"/>
    <n v="14"/>
    <n v="0"/>
    <n v="668"/>
    <n v="0"/>
    <n v="237"/>
    <n v="14"/>
    <n v="17"/>
    <n v="1066"/>
    <n v="0"/>
    <n v="72"/>
    <n v="95"/>
    <n v="48"/>
    <n v="972"/>
    <n v="69"/>
    <n v="9"/>
    <n v="69"/>
    <n v="57"/>
    <n v="128"/>
    <n v="0"/>
    <n v="6"/>
    <n v="12"/>
    <n v="18"/>
    <n v="97"/>
    <n v="0"/>
    <n v="17"/>
    <n v="0"/>
    <n v="0"/>
    <n v="0"/>
    <n v="0"/>
    <n v="0"/>
    <n v="0"/>
    <n v="0"/>
    <n v="0"/>
    <n v="0"/>
    <n v="0"/>
    <n v="0"/>
    <n v="0"/>
    <n v="0"/>
    <n v="21"/>
    <n v="26"/>
    <n v="0"/>
    <n v="1"/>
    <n v="2"/>
    <m/>
    <m/>
    <m/>
    <m/>
    <m/>
    <m/>
    <m/>
    <m/>
    <m/>
    <m/>
    <m/>
    <m/>
    <m/>
    <m/>
    <m/>
    <m/>
  </r>
  <r>
    <x v="2"/>
    <x v="14"/>
    <x v="86"/>
    <x v="1"/>
    <n v="108"/>
    <n v="3"/>
    <n v="1"/>
    <n v="1"/>
    <n v="1"/>
    <n v="26"/>
    <n v="4"/>
    <n v="5"/>
    <n v="1"/>
    <n v="21"/>
    <n v="0"/>
    <n v="14"/>
    <n v="0"/>
    <n v="670"/>
    <n v="0"/>
    <n v="315"/>
    <n v="14"/>
    <n v="18"/>
    <n v="1066"/>
    <n v="0"/>
    <n v="84"/>
    <n v="94"/>
    <n v="47"/>
    <n v="971"/>
    <n v="80"/>
    <n v="9"/>
    <n v="69"/>
    <n v="57"/>
    <n v="128"/>
    <n v="0"/>
    <n v="8"/>
    <n v="13"/>
    <n v="17"/>
    <n v="97"/>
    <n v="0"/>
    <n v="22"/>
    <n v="0"/>
    <n v="0"/>
    <n v="0"/>
    <n v="0"/>
    <n v="0"/>
    <n v="0"/>
    <n v="0"/>
    <n v="0"/>
    <n v="0"/>
    <n v="0"/>
    <n v="0"/>
    <n v="0"/>
    <n v="0"/>
    <n v="21"/>
    <n v="26"/>
    <n v="0"/>
    <n v="1"/>
    <n v="2"/>
    <m/>
    <m/>
    <m/>
    <m/>
    <m/>
    <m/>
    <m/>
    <m/>
    <m/>
    <m/>
    <m/>
    <m/>
    <m/>
    <m/>
    <m/>
    <m/>
  </r>
  <r>
    <x v="2"/>
    <x v="14"/>
    <x v="86"/>
    <x v="2"/>
    <n v="108"/>
    <n v="3"/>
    <n v="1"/>
    <n v="1"/>
    <n v="1"/>
    <n v="38"/>
    <n v="4"/>
    <n v="5"/>
    <n v="1"/>
    <n v="23"/>
    <n v="17"/>
    <n v="0"/>
    <n v="1"/>
    <n v="669"/>
    <n v="386"/>
    <n v="21"/>
    <n v="14"/>
    <n v="16"/>
    <n v="1067"/>
    <n v="119"/>
    <n v="26"/>
    <n v="94"/>
    <n v="44"/>
    <n v="973"/>
    <n v="107"/>
    <n v="9"/>
    <n v="69"/>
    <n v="58"/>
    <n v="128"/>
    <n v="9"/>
    <n v="1"/>
    <n v="13"/>
    <n v="17"/>
    <n v="97"/>
    <n v="36"/>
    <n v="2"/>
    <n v="0"/>
    <n v="0"/>
    <n v="0"/>
    <n v="0"/>
    <n v="0"/>
    <n v="0"/>
    <n v="0"/>
    <n v="0"/>
    <n v="0"/>
    <n v="0"/>
    <n v="0"/>
    <n v="0"/>
    <n v="0"/>
    <n v="0"/>
    <n v="0"/>
    <n v="0"/>
    <n v="0"/>
    <n v="0"/>
    <n v="3"/>
    <n v="1"/>
    <n v="92"/>
    <n v="22"/>
    <n v="609"/>
    <n v="856"/>
    <n v="812"/>
    <n v="89"/>
    <n v="94"/>
    <m/>
    <m/>
    <m/>
    <m/>
    <m/>
    <m/>
    <m/>
  </r>
  <r>
    <x v="2"/>
    <x v="14"/>
    <x v="86"/>
    <x v="3"/>
    <n v="107"/>
    <n v="3"/>
    <n v="1"/>
    <n v="1"/>
    <n v="1"/>
    <n v="49"/>
    <n v="4"/>
    <n v="5"/>
    <n v="1"/>
    <n v="23"/>
    <n v="17"/>
    <n v="0"/>
    <n v="1"/>
    <n v="663"/>
    <n v="436"/>
    <n v="21"/>
    <n v="14"/>
    <n v="16"/>
    <n v="1063"/>
    <n v="155"/>
    <n v="26"/>
    <n v="94"/>
    <n v="44"/>
    <n v="969"/>
    <n v="142"/>
    <n v="9"/>
    <n v="69"/>
    <n v="58"/>
    <n v="130"/>
    <n v="11"/>
    <n v="1"/>
    <n v="14"/>
    <n v="16"/>
    <n v="97"/>
    <n v="38"/>
    <n v="2"/>
    <n v="0"/>
    <n v="0"/>
    <n v="0"/>
    <n v="0"/>
    <n v="0"/>
    <n v="0"/>
    <n v="0"/>
    <n v="0"/>
    <n v="0"/>
    <n v="0"/>
    <n v="0"/>
    <n v="0"/>
    <n v="0"/>
    <n v="0"/>
    <n v="0"/>
    <n v="0"/>
    <n v="0"/>
    <n v="0"/>
    <n v="3"/>
    <n v="1"/>
    <n v="91"/>
    <n v="22"/>
    <n v="607"/>
    <n v="855"/>
    <n v="809"/>
    <n v="91"/>
    <n v="94"/>
    <m/>
    <m/>
    <m/>
    <m/>
    <m/>
    <m/>
    <m/>
  </r>
  <r>
    <x v="2"/>
    <x v="14"/>
    <x v="86"/>
    <x v="4"/>
    <n v="108"/>
    <n v="4"/>
    <n v="2"/>
    <n v="1"/>
    <n v="1"/>
    <n v="55"/>
    <n v="4"/>
    <n v="5"/>
    <n v="1"/>
    <n v="23"/>
    <n v="17"/>
    <n v="0"/>
    <n v="1"/>
    <n v="660"/>
    <n v="481"/>
    <n v="21"/>
    <n v="14"/>
    <n v="16"/>
    <n v="1064"/>
    <n v="191"/>
    <n v="26"/>
    <n v="95"/>
    <n v="43"/>
    <n v="968"/>
    <n v="167"/>
    <n v="9"/>
    <n v="67"/>
    <n v="59"/>
    <n v="127"/>
    <n v="12"/>
    <n v="1"/>
    <n v="13"/>
    <n v="16"/>
    <n v="93"/>
    <n v="41"/>
    <n v="2"/>
    <n v="0"/>
    <n v="0"/>
    <n v="0"/>
    <n v="0"/>
    <n v="0"/>
    <n v="0"/>
    <n v="0"/>
    <n v="0"/>
    <n v="0"/>
    <n v="0"/>
    <n v="0"/>
    <n v="0"/>
    <n v="0"/>
    <n v="0"/>
    <n v="0"/>
    <n v="0"/>
    <n v="0"/>
    <n v="0"/>
    <n v="4"/>
    <n v="1"/>
    <n v="93"/>
    <n v="22"/>
    <n v="605"/>
    <n v="858"/>
    <n v="811"/>
    <n v="89"/>
    <n v="90"/>
    <m/>
    <m/>
    <m/>
    <m/>
    <m/>
    <m/>
    <m/>
  </r>
  <r>
    <x v="2"/>
    <x v="14"/>
    <x v="86"/>
    <x v="5"/>
    <n v="107"/>
    <n v="5"/>
    <n v="3"/>
    <n v="1"/>
    <n v="1"/>
    <n v="62"/>
    <n v="4"/>
    <n v="5"/>
    <n v="1"/>
    <n v="23"/>
    <n v="17"/>
    <n v="0"/>
    <n v="1"/>
    <n v="658"/>
    <n v="509"/>
    <n v="22"/>
    <n v="14"/>
    <n v="15"/>
    <n v="1067"/>
    <n v="348"/>
    <n v="25"/>
    <n v="93"/>
    <n v="42"/>
    <n v="969"/>
    <n v="264"/>
    <n v="9"/>
    <n v="67"/>
    <n v="59"/>
    <n v="128"/>
    <n v="17"/>
    <n v="1"/>
    <n v="13"/>
    <n v="17"/>
    <n v="94"/>
    <n v="44"/>
    <n v="2"/>
    <n v="0"/>
    <n v="0"/>
    <n v="0"/>
    <n v="0"/>
    <n v="0"/>
    <n v="0"/>
    <n v="0"/>
    <n v="0"/>
    <n v="0"/>
    <n v="0"/>
    <n v="0"/>
    <n v="0"/>
    <n v="0"/>
    <n v="0"/>
    <n v="0"/>
    <n v="0"/>
    <n v="0"/>
    <n v="0"/>
    <n v="5"/>
    <n v="1"/>
    <n v="92"/>
    <n v="22"/>
    <n v="603"/>
    <n v="862"/>
    <n v="811"/>
    <n v="90"/>
    <n v="91"/>
    <m/>
    <m/>
    <m/>
    <m/>
    <m/>
    <m/>
    <m/>
  </r>
  <r>
    <x v="2"/>
    <x v="14"/>
    <x v="86"/>
    <x v="6"/>
    <n v="107"/>
    <n v="5"/>
    <n v="3"/>
    <n v="1"/>
    <n v="1"/>
    <n v="67"/>
    <n v="4"/>
    <n v="5"/>
    <n v="1"/>
    <n v="23"/>
    <n v="17"/>
    <n v="0"/>
    <n v="1"/>
    <n v="657"/>
    <n v="525"/>
    <n v="22"/>
    <n v="14"/>
    <n v="14"/>
    <n v="1068"/>
    <n v="433"/>
    <n v="25"/>
    <n v="91"/>
    <n v="42"/>
    <n v="971"/>
    <n v="365"/>
    <n v="9"/>
    <n v="67"/>
    <n v="57"/>
    <n v="130"/>
    <n v="19"/>
    <n v="1"/>
    <n v="13"/>
    <n v="15"/>
    <n v="95"/>
    <n v="45"/>
    <n v="2"/>
    <n v="0"/>
    <n v="0"/>
    <n v="0"/>
    <n v="0"/>
    <n v="0"/>
    <n v="0"/>
    <n v="0"/>
    <n v="0"/>
    <n v="0"/>
    <n v="0"/>
    <n v="0"/>
    <n v="0"/>
    <n v="0"/>
    <n v="0"/>
    <n v="0"/>
    <n v="0"/>
    <n v="0"/>
    <n v="0"/>
    <n v="5"/>
    <n v="1"/>
    <n v="92"/>
    <n v="22"/>
    <n v="602"/>
    <n v="866"/>
    <n v="814"/>
    <n v="93"/>
    <n v="92"/>
    <m/>
    <m/>
    <m/>
    <m/>
    <m/>
    <m/>
    <m/>
  </r>
  <r>
    <x v="2"/>
    <x v="14"/>
    <x v="86"/>
    <x v="7"/>
    <n v="107"/>
    <n v="5"/>
    <n v="4"/>
    <n v="1"/>
    <n v="1"/>
    <n v="69"/>
    <n v="4"/>
    <n v="5"/>
    <n v="1"/>
    <n v="20"/>
    <n v="18"/>
    <n v="0"/>
    <n v="1"/>
    <n v="659"/>
    <n v="538"/>
    <n v="21"/>
    <n v="14"/>
    <n v="14"/>
    <n v="1065"/>
    <n v="507"/>
    <n v="25"/>
    <n v="88"/>
    <n v="42"/>
    <n v="967"/>
    <n v="474"/>
    <n v="9"/>
    <n v="67"/>
    <n v="57"/>
    <n v="130"/>
    <n v="26"/>
    <n v="1"/>
    <n v="13"/>
    <n v="16"/>
    <n v="92"/>
    <n v="67"/>
    <n v="2"/>
    <n v="0"/>
    <n v="0"/>
    <n v="0"/>
    <n v="0"/>
    <n v="0"/>
    <n v="0"/>
    <n v="0"/>
    <n v="0"/>
    <n v="0"/>
    <n v="0"/>
    <n v="0"/>
    <n v="0"/>
    <n v="0"/>
    <n v="0"/>
    <n v="0"/>
    <n v="0"/>
    <n v="0"/>
    <n v="0"/>
    <n v="5"/>
    <n v="1"/>
    <n v="93"/>
    <n v="19"/>
    <n v="604"/>
    <n v="871"/>
    <n v="812"/>
    <n v="93"/>
    <n v="90"/>
    <m/>
    <m/>
    <m/>
    <m/>
    <m/>
    <m/>
    <m/>
  </r>
  <r>
    <x v="2"/>
    <x v="14"/>
    <x v="86"/>
    <x v="8"/>
    <n v="108"/>
    <n v="5"/>
    <n v="4"/>
    <n v="1"/>
    <n v="1"/>
    <n v="73"/>
    <n v="4"/>
    <n v="5"/>
    <n v="1"/>
    <n v="20"/>
    <n v="18"/>
    <n v="0"/>
    <n v="1"/>
    <n v="659"/>
    <n v="545"/>
    <n v="21"/>
    <n v="14"/>
    <n v="14"/>
    <n v="1061"/>
    <n v="561"/>
    <n v="25"/>
    <n v="86"/>
    <n v="42"/>
    <n v="967"/>
    <n v="559"/>
    <n v="10"/>
    <n v="66"/>
    <n v="57"/>
    <n v="131"/>
    <n v="35"/>
    <n v="1"/>
    <n v="13"/>
    <n v="17"/>
    <n v="92"/>
    <n v="76"/>
    <n v="2"/>
    <n v="0"/>
    <n v="0"/>
    <n v="0"/>
    <n v="0"/>
    <n v="0"/>
    <n v="0"/>
    <n v="0"/>
    <n v="0"/>
    <n v="0"/>
    <n v="0"/>
    <n v="0"/>
    <n v="0"/>
    <n v="0"/>
    <n v="0"/>
    <n v="0"/>
    <n v="0"/>
    <n v="0"/>
    <n v="0"/>
    <n v="5"/>
    <n v="1"/>
    <n v="95"/>
    <n v="19"/>
    <n v="604"/>
    <n v="868"/>
    <n v="813"/>
    <n v="94"/>
    <n v="90"/>
    <n v="3643"/>
    <n v="1015"/>
    <n v="0"/>
    <n v="61"/>
    <n v="488"/>
    <n v="528"/>
    <n v="2393"/>
  </r>
  <r>
    <x v="2"/>
    <x v="14"/>
    <x v="86"/>
    <x v="9"/>
    <n v="108"/>
    <n v="5"/>
    <n v="4"/>
    <n v="1"/>
    <n v="1"/>
    <n v="76"/>
    <n v="4"/>
    <n v="5"/>
    <n v="1"/>
    <n v="19"/>
    <n v="17"/>
    <n v="0"/>
    <n v="1"/>
    <n v="659"/>
    <n v="549"/>
    <n v="20"/>
    <n v="15"/>
    <n v="14"/>
    <n v="1060"/>
    <n v="593"/>
    <n v="25"/>
    <n v="85"/>
    <n v="41"/>
    <n v="968"/>
    <n v="592"/>
    <n v="11"/>
    <n v="64"/>
    <n v="57"/>
    <n v="131"/>
    <n v="41"/>
    <n v="1"/>
    <n v="13"/>
    <n v="17"/>
    <n v="92"/>
    <n v="81"/>
    <n v="2"/>
    <n v="0"/>
    <n v="0"/>
    <n v="0"/>
    <n v="0"/>
    <n v="0"/>
    <n v="0"/>
    <n v="0"/>
    <n v="0"/>
    <n v="0"/>
    <n v="0"/>
    <n v="0"/>
    <n v="0"/>
    <n v="0"/>
    <n v="0"/>
    <n v="0"/>
    <n v="0"/>
    <n v="0"/>
    <n v="0"/>
    <n v="5"/>
    <n v="1"/>
    <n v="96"/>
    <n v="18"/>
    <n v="606"/>
    <n v="873"/>
    <n v="817"/>
    <n v="94"/>
    <n v="90"/>
    <n v="3644"/>
    <n v="1172"/>
    <n v="0"/>
    <n v="61"/>
    <n v="483"/>
    <n v="529"/>
    <n v="2407"/>
  </r>
  <r>
    <x v="2"/>
    <x v="14"/>
    <x v="86"/>
    <x v="10"/>
    <n v="110"/>
    <n v="5"/>
    <n v="4"/>
    <n v="1"/>
    <n v="1"/>
    <n v="77"/>
    <n v="4"/>
    <n v="5"/>
    <n v="1"/>
    <n v="19"/>
    <n v="17"/>
    <n v="0"/>
    <n v="1"/>
    <n v="659"/>
    <n v="551"/>
    <n v="20"/>
    <n v="15"/>
    <n v="14"/>
    <n v="1061"/>
    <n v="618"/>
    <n v="25"/>
    <n v="84"/>
    <n v="40"/>
    <n v="969"/>
    <n v="605"/>
    <n v="11"/>
    <n v="64"/>
    <n v="57"/>
    <n v="131"/>
    <n v="44"/>
    <n v="1"/>
    <n v="13"/>
    <n v="17"/>
    <n v="92"/>
    <n v="81"/>
    <n v="2"/>
    <n v="0"/>
    <n v="0"/>
    <n v="0"/>
    <n v="0"/>
    <n v="0"/>
    <n v="0"/>
    <n v="0"/>
    <n v="0"/>
    <n v="0"/>
    <n v="0"/>
    <n v="0"/>
    <n v="0"/>
    <n v="0"/>
    <n v="0"/>
    <n v="0"/>
    <n v="0"/>
    <n v="0"/>
    <n v="0"/>
    <n v="5"/>
    <n v="1"/>
    <n v="98"/>
    <n v="18"/>
    <n v="606"/>
    <n v="877"/>
    <n v="818"/>
    <n v="94"/>
    <n v="90"/>
    <n v="3644"/>
    <n v="1249"/>
    <n v="0"/>
    <n v="61"/>
    <n v="480"/>
    <n v="528"/>
    <n v="2413"/>
  </r>
  <r>
    <x v="2"/>
    <x v="14"/>
    <x v="86"/>
    <x v="11"/>
    <n v="109"/>
    <n v="5"/>
    <n v="4"/>
    <n v="1"/>
    <n v="1"/>
    <n v="79"/>
    <n v="4"/>
    <n v="5"/>
    <n v="1"/>
    <n v="19"/>
    <n v="17"/>
    <n v="0"/>
    <n v="1"/>
    <n v="660"/>
    <n v="557"/>
    <n v="20"/>
    <n v="16"/>
    <n v="13"/>
    <n v="1065"/>
    <n v="634"/>
    <n v="26"/>
    <n v="82"/>
    <n v="41"/>
    <n v="967"/>
    <n v="626"/>
    <n v="12"/>
    <n v="64"/>
    <n v="55"/>
    <n v="131"/>
    <n v="48"/>
    <n v="1"/>
    <n v="13"/>
    <n v="17"/>
    <n v="91"/>
    <n v="80"/>
    <n v="2"/>
    <n v="0"/>
    <n v="0"/>
    <n v="0"/>
    <n v="0"/>
    <n v="0"/>
    <n v="0"/>
    <n v="0"/>
    <n v="0"/>
    <n v="0"/>
    <n v="0"/>
    <n v="0"/>
    <n v="0"/>
    <n v="0"/>
    <n v="0"/>
    <n v="0"/>
    <n v="0"/>
    <n v="0"/>
    <n v="0"/>
    <n v="5"/>
    <n v="1"/>
    <n v="97"/>
    <n v="18"/>
    <n v="607"/>
    <n v="882"/>
    <n v="818"/>
    <n v="94"/>
    <n v="89"/>
    <n v="3639"/>
    <n v="1336"/>
    <n v="0"/>
    <n v="63"/>
    <n v="473"/>
    <n v="520"/>
    <n v="2418"/>
  </r>
  <r>
    <x v="2"/>
    <x v="14"/>
    <x v="86"/>
    <x v="12"/>
    <n v="109"/>
    <n v="5"/>
    <n v="4"/>
    <n v="1"/>
    <n v="1"/>
    <n v="80"/>
    <n v="4"/>
    <n v="5"/>
    <n v="1"/>
    <n v="18"/>
    <n v="16"/>
    <n v="0"/>
    <n v="1"/>
    <n v="658"/>
    <n v="556"/>
    <n v="20"/>
    <n v="16"/>
    <n v="12"/>
    <n v="1066"/>
    <n v="642"/>
    <n v="26"/>
    <n v="80"/>
    <n v="40"/>
    <n v="969"/>
    <n v="635"/>
    <n v="12"/>
    <n v="64"/>
    <n v="54"/>
    <n v="130"/>
    <n v="50"/>
    <n v="1"/>
    <n v="13"/>
    <n v="17"/>
    <n v="90"/>
    <n v="79"/>
    <n v="2"/>
    <n v="0"/>
    <n v="0"/>
    <n v="0"/>
    <n v="0"/>
    <n v="0"/>
    <n v="0"/>
    <n v="0"/>
    <n v="0"/>
    <n v="0"/>
    <n v="0"/>
    <n v="0"/>
    <n v="0"/>
    <n v="0"/>
    <n v="0"/>
    <n v="0"/>
    <n v="0"/>
    <n v="0"/>
    <n v="0"/>
    <n v="5"/>
    <n v="1"/>
    <n v="97"/>
    <n v="17"/>
    <n v="606"/>
    <n v="882"/>
    <n v="823"/>
    <n v="94"/>
    <n v="88"/>
    <n v="3644"/>
    <n v="1391"/>
    <n v="0"/>
    <n v="63"/>
    <n v="467"/>
    <n v="519"/>
    <n v="2431"/>
  </r>
  <r>
    <x v="2"/>
    <x v="14"/>
    <x v="86"/>
    <x v="13"/>
    <n v="110"/>
    <n v="5"/>
    <n v="4"/>
    <n v="2"/>
    <n v="1"/>
    <n v="80"/>
    <n v="4"/>
    <n v="5"/>
    <n v="1"/>
    <n v="18"/>
    <n v="16"/>
    <n v="0"/>
    <n v="1"/>
    <n v="661"/>
    <n v="558"/>
    <n v="20"/>
    <n v="16"/>
    <n v="14"/>
    <n v="1066"/>
    <n v="654"/>
    <n v="26"/>
    <n v="80"/>
    <n v="39"/>
    <n v="973"/>
    <n v="642"/>
    <n v="12"/>
    <n v="63"/>
    <n v="55"/>
    <n v="131"/>
    <n v="54"/>
    <n v="1"/>
    <n v="13"/>
    <n v="18"/>
    <n v="90"/>
    <n v="82"/>
    <n v="2"/>
    <n v="0"/>
    <n v="0"/>
    <n v="0"/>
    <n v="0"/>
    <n v="0"/>
    <n v="0"/>
    <n v="0"/>
    <n v="0"/>
    <n v="0"/>
    <n v="0"/>
    <n v="0"/>
    <n v="0"/>
    <n v="0"/>
    <n v="0"/>
    <n v="0"/>
    <n v="0"/>
    <n v="0"/>
    <n v="0"/>
    <n v="5"/>
    <n v="1"/>
    <n v="97"/>
    <n v="17"/>
    <n v="607"/>
    <n v="884"/>
    <n v="826"/>
    <n v="94"/>
    <n v="88"/>
    <n v="3655"/>
    <n v="1431"/>
    <n v="0"/>
    <n v="63"/>
    <n v="465"/>
    <n v="520"/>
    <n v="2442"/>
  </r>
  <r>
    <x v="2"/>
    <x v="14"/>
    <x v="86"/>
    <x v="14"/>
    <n v="111"/>
    <n v="5"/>
    <n v="4"/>
    <n v="2"/>
    <n v="1"/>
    <n v="81"/>
    <n v="4"/>
    <n v="5"/>
    <n v="1"/>
    <n v="18"/>
    <n v="16"/>
    <n v="0"/>
    <n v="1"/>
    <n v="661"/>
    <n v="561"/>
    <n v="20"/>
    <n v="16"/>
    <n v="14"/>
    <n v="1065"/>
    <n v="659"/>
    <n v="26"/>
    <n v="79"/>
    <n v="38"/>
    <n v="974"/>
    <n v="650"/>
    <n v="11"/>
    <n v="63"/>
    <n v="56"/>
    <n v="131"/>
    <n v="55"/>
    <n v="1"/>
    <n v="13"/>
    <n v="18"/>
    <n v="90"/>
    <n v="82"/>
    <n v="2"/>
    <n v="0"/>
    <n v="0"/>
    <n v="0"/>
    <n v="0"/>
    <n v="0"/>
    <n v="0"/>
    <n v="0"/>
    <n v="0"/>
    <n v="0"/>
    <n v="0"/>
    <n v="0"/>
    <n v="0"/>
    <n v="0"/>
    <n v="0"/>
    <n v="0"/>
    <n v="0"/>
    <n v="0"/>
    <n v="0"/>
    <n v="5"/>
    <n v="1"/>
    <n v="98"/>
    <n v="17"/>
    <n v="607"/>
    <n v="885"/>
    <n v="828"/>
    <n v="96"/>
    <n v="88"/>
    <n v="3657"/>
    <n v="1475"/>
    <n v="0"/>
    <n v="62"/>
    <n v="461"/>
    <n v="515"/>
    <n v="2454"/>
  </r>
  <r>
    <x v="2"/>
    <x v="14"/>
    <x v="86"/>
    <x v="15"/>
    <n v="111"/>
    <n v="5"/>
    <n v="4"/>
    <n v="2"/>
    <n v="1"/>
    <n v="81"/>
    <n v="4"/>
    <n v="5"/>
    <n v="1"/>
    <n v="18"/>
    <n v="16"/>
    <n v="0"/>
    <n v="1"/>
    <n v="661"/>
    <n v="562"/>
    <n v="20"/>
    <n v="16"/>
    <n v="14"/>
    <n v="1066"/>
    <n v="667"/>
    <n v="26"/>
    <n v="79"/>
    <n v="37"/>
    <n v="974"/>
    <n v="655"/>
    <n v="11"/>
    <n v="63"/>
    <n v="56"/>
    <n v="132"/>
    <n v="55"/>
    <n v="0"/>
    <n v="14"/>
    <n v="19"/>
    <n v="89"/>
    <n v="81"/>
    <n v="2"/>
    <n v="0"/>
    <n v="0"/>
    <n v="0"/>
    <n v="0"/>
    <n v="0"/>
    <n v="0"/>
    <n v="0"/>
    <n v="0"/>
    <n v="0"/>
    <n v="0"/>
    <n v="0"/>
    <n v="0"/>
    <n v="0"/>
    <n v="0"/>
    <n v="0"/>
    <n v="0"/>
    <n v="0"/>
    <n v="0"/>
    <n v="5"/>
    <n v="1"/>
    <n v="98"/>
    <n v="17"/>
    <n v="607"/>
    <n v="886"/>
    <n v="828"/>
    <n v="96"/>
    <n v="87"/>
    <n v="3662"/>
    <n v="1501"/>
    <n v="0"/>
    <n v="61"/>
    <n v="460"/>
    <n v="518"/>
    <n v="2458"/>
  </r>
  <r>
    <x v="2"/>
    <x v="14"/>
    <x v="86"/>
    <x v="16"/>
    <n v="110"/>
    <n v="4"/>
    <n v="4"/>
    <n v="2"/>
    <n v="1"/>
    <n v="81"/>
    <n v="4"/>
    <n v="5"/>
    <n v="1"/>
    <n v="18"/>
    <n v="16"/>
    <n v="0"/>
    <n v="1"/>
    <n v="660"/>
    <n v="562"/>
    <n v="20"/>
    <n v="16"/>
    <n v="13"/>
    <n v="1066"/>
    <n v="673"/>
    <n v="26"/>
    <n v="78"/>
    <n v="38"/>
    <n v="976"/>
    <n v="660"/>
    <n v="11"/>
    <n v="63"/>
    <n v="57"/>
    <n v="132"/>
    <n v="56"/>
    <n v="0"/>
    <n v="14"/>
    <n v="19"/>
    <n v="89"/>
    <n v="81"/>
    <n v="2"/>
    <n v="0"/>
    <n v="0"/>
    <n v="0"/>
    <n v="0"/>
    <n v="0"/>
    <n v="0"/>
    <n v="0"/>
    <n v="0"/>
    <n v="0"/>
    <n v="0"/>
    <n v="0"/>
    <n v="0"/>
    <n v="0"/>
    <n v="0"/>
    <n v="0"/>
    <n v="0"/>
    <n v="0"/>
    <n v="0"/>
    <n v="4"/>
    <n v="1"/>
    <n v="97"/>
    <n v="17"/>
    <n v="607"/>
    <n v="886"/>
    <n v="829"/>
    <n v="96"/>
    <n v="87"/>
    <n v="3670"/>
    <n v="1527"/>
    <n v="0"/>
    <n v="60"/>
    <n v="460"/>
    <n v="519"/>
    <n v="2468"/>
  </r>
  <r>
    <x v="2"/>
    <x v="16"/>
    <x v="87"/>
    <x v="0"/>
    <n v="49"/>
    <n v="0"/>
    <n v="0"/>
    <n v="0"/>
    <n v="0"/>
    <n v="16"/>
    <n v="2"/>
    <n v="3"/>
    <n v="0"/>
    <n v="3"/>
    <n v="0"/>
    <n v="1"/>
    <n v="0"/>
    <n v="497"/>
    <n v="0"/>
    <n v="257"/>
    <n v="12"/>
    <n v="31"/>
    <n v="497"/>
    <n v="0"/>
    <n v="39"/>
    <n v="53"/>
    <n v="34"/>
    <n v="580"/>
    <n v="37"/>
    <n v="6"/>
    <n v="76"/>
    <n v="28"/>
    <n v="55"/>
    <n v="0"/>
    <n v="1"/>
    <n v="9"/>
    <n v="3"/>
    <n v="5"/>
    <n v="0"/>
    <n v="1"/>
    <n v="0"/>
    <n v="1"/>
    <n v="0"/>
    <n v="0"/>
    <n v="0"/>
    <n v="0"/>
    <n v="0"/>
    <n v="0"/>
    <n v="0"/>
    <n v="0"/>
    <n v="0"/>
    <n v="0"/>
    <n v="0"/>
    <n v="5"/>
    <n v="8"/>
    <n v="0"/>
    <n v="0"/>
    <n v="0"/>
    <m/>
    <m/>
    <m/>
    <m/>
    <m/>
    <m/>
    <m/>
    <m/>
    <m/>
    <m/>
    <m/>
    <m/>
    <m/>
    <m/>
    <m/>
    <m/>
  </r>
  <r>
    <x v="2"/>
    <x v="16"/>
    <x v="87"/>
    <x v="1"/>
    <n v="51"/>
    <n v="0"/>
    <n v="0"/>
    <n v="0"/>
    <n v="0"/>
    <n v="20"/>
    <n v="2"/>
    <n v="3"/>
    <n v="0"/>
    <n v="3"/>
    <n v="0"/>
    <n v="2"/>
    <n v="0"/>
    <n v="497"/>
    <n v="0"/>
    <n v="330"/>
    <n v="12"/>
    <n v="31"/>
    <n v="498"/>
    <n v="0"/>
    <n v="55"/>
    <n v="54"/>
    <n v="33"/>
    <n v="578"/>
    <n v="50"/>
    <n v="6"/>
    <n v="75"/>
    <n v="28"/>
    <n v="57"/>
    <n v="0"/>
    <n v="1"/>
    <n v="9"/>
    <n v="4"/>
    <n v="5"/>
    <n v="0"/>
    <n v="2"/>
    <n v="0"/>
    <n v="1"/>
    <n v="0"/>
    <n v="0"/>
    <n v="0"/>
    <n v="0"/>
    <n v="0"/>
    <n v="0"/>
    <n v="0"/>
    <n v="0"/>
    <n v="0"/>
    <n v="0"/>
    <n v="0"/>
    <n v="5"/>
    <n v="8"/>
    <n v="0"/>
    <n v="0"/>
    <n v="0"/>
    <m/>
    <m/>
    <m/>
    <m/>
    <m/>
    <m/>
    <m/>
    <m/>
    <m/>
    <m/>
    <m/>
    <m/>
    <m/>
    <m/>
    <m/>
    <m/>
  </r>
  <r>
    <x v="2"/>
    <x v="16"/>
    <x v="87"/>
    <x v="2"/>
    <n v="51"/>
    <n v="0"/>
    <n v="0"/>
    <n v="0"/>
    <n v="0"/>
    <n v="23"/>
    <n v="2"/>
    <n v="3"/>
    <n v="0"/>
    <n v="3"/>
    <n v="2"/>
    <n v="0"/>
    <n v="0"/>
    <n v="498"/>
    <n v="359"/>
    <n v="5"/>
    <n v="12"/>
    <n v="31"/>
    <n v="499"/>
    <n v="83"/>
    <n v="8"/>
    <n v="52"/>
    <n v="34"/>
    <n v="579"/>
    <n v="73"/>
    <n v="6"/>
    <n v="75"/>
    <n v="28"/>
    <n v="58"/>
    <n v="2"/>
    <n v="0"/>
    <n v="9"/>
    <n v="4"/>
    <n v="5"/>
    <n v="2"/>
    <n v="0"/>
    <n v="0"/>
    <n v="1"/>
    <n v="0"/>
    <n v="0"/>
    <n v="0"/>
    <n v="0"/>
    <n v="0"/>
    <n v="0"/>
    <n v="0"/>
    <n v="0"/>
    <n v="0"/>
    <n v="0"/>
    <n v="0"/>
    <n v="0"/>
    <n v="0"/>
    <n v="0"/>
    <n v="0"/>
    <n v="0"/>
    <n v="0"/>
    <n v="0"/>
    <n v="46"/>
    <n v="3"/>
    <n v="449"/>
    <n v="386"/>
    <n v="463"/>
    <n v="39"/>
    <n v="4"/>
    <m/>
    <m/>
    <m/>
    <m/>
    <m/>
    <m/>
    <m/>
  </r>
  <r>
    <x v="2"/>
    <x v="16"/>
    <x v="87"/>
    <x v="3"/>
    <n v="51"/>
    <n v="0"/>
    <n v="0"/>
    <n v="0"/>
    <n v="0"/>
    <n v="27"/>
    <n v="2"/>
    <n v="3"/>
    <n v="0"/>
    <n v="3"/>
    <n v="2"/>
    <n v="0"/>
    <n v="0"/>
    <n v="498"/>
    <n v="372"/>
    <n v="5"/>
    <n v="12"/>
    <n v="31"/>
    <n v="500"/>
    <n v="106"/>
    <n v="7"/>
    <n v="53"/>
    <n v="34"/>
    <n v="583"/>
    <n v="99"/>
    <n v="6"/>
    <n v="75"/>
    <n v="32"/>
    <n v="58"/>
    <n v="2"/>
    <n v="0"/>
    <n v="8"/>
    <n v="4"/>
    <n v="5"/>
    <n v="2"/>
    <n v="0"/>
    <n v="0"/>
    <n v="1"/>
    <n v="0"/>
    <n v="0"/>
    <n v="0"/>
    <n v="0"/>
    <n v="0"/>
    <n v="0"/>
    <n v="0"/>
    <n v="0"/>
    <n v="0"/>
    <n v="0"/>
    <n v="0"/>
    <n v="0"/>
    <n v="0"/>
    <n v="0"/>
    <n v="0"/>
    <n v="0"/>
    <n v="0"/>
    <n v="0"/>
    <n v="46"/>
    <n v="3"/>
    <n v="449"/>
    <n v="386"/>
    <n v="463"/>
    <n v="40"/>
    <n v="4"/>
    <m/>
    <m/>
    <m/>
    <m/>
    <m/>
    <m/>
    <m/>
  </r>
  <r>
    <x v="2"/>
    <x v="16"/>
    <x v="87"/>
    <x v="4"/>
    <n v="53"/>
    <n v="0"/>
    <n v="0"/>
    <n v="0"/>
    <n v="0"/>
    <n v="29"/>
    <n v="2"/>
    <n v="3"/>
    <n v="0"/>
    <n v="3"/>
    <n v="2"/>
    <n v="0"/>
    <n v="0"/>
    <n v="498"/>
    <n v="379"/>
    <n v="5"/>
    <n v="12"/>
    <n v="31"/>
    <n v="497"/>
    <n v="154"/>
    <n v="7"/>
    <n v="52"/>
    <n v="33"/>
    <n v="583"/>
    <n v="119"/>
    <n v="6"/>
    <n v="76"/>
    <n v="31"/>
    <n v="58"/>
    <n v="2"/>
    <n v="0"/>
    <n v="8"/>
    <n v="4"/>
    <n v="5"/>
    <n v="2"/>
    <n v="0"/>
    <n v="0"/>
    <n v="1"/>
    <n v="0"/>
    <n v="0"/>
    <n v="0"/>
    <n v="0"/>
    <n v="0"/>
    <n v="0"/>
    <n v="0"/>
    <n v="0"/>
    <n v="0"/>
    <n v="0"/>
    <n v="0"/>
    <n v="0"/>
    <n v="0"/>
    <n v="0"/>
    <n v="0"/>
    <n v="0"/>
    <n v="0"/>
    <n v="0"/>
    <n v="48"/>
    <n v="3"/>
    <n v="449"/>
    <n v="383"/>
    <n v="463"/>
    <n v="40"/>
    <n v="4"/>
    <m/>
    <m/>
    <m/>
    <m/>
    <m/>
    <m/>
    <m/>
  </r>
  <r>
    <x v="2"/>
    <x v="16"/>
    <x v="87"/>
    <x v="5"/>
    <n v="54"/>
    <n v="0"/>
    <n v="0"/>
    <n v="0"/>
    <n v="0"/>
    <n v="35"/>
    <n v="2"/>
    <n v="3"/>
    <n v="0"/>
    <n v="3"/>
    <n v="2"/>
    <n v="0"/>
    <n v="0"/>
    <n v="500"/>
    <n v="390"/>
    <n v="5"/>
    <n v="12"/>
    <n v="32"/>
    <n v="500"/>
    <n v="209"/>
    <n v="7"/>
    <n v="49"/>
    <n v="33"/>
    <n v="584"/>
    <n v="181"/>
    <n v="7"/>
    <n v="77"/>
    <n v="31"/>
    <n v="57"/>
    <n v="5"/>
    <n v="0"/>
    <n v="8"/>
    <n v="4"/>
    <n v="5"/>
    <n v="2"/>
    <n v="0"/>
    <n v="0"/>
    <n v="1"/>
    <n v="0"/>
    <n v="0"/>
    <n v="0"/>
    <n v="0"/>
    <n v="0"/>
    <n v="0"/>
    <n v="0"/>
    <n v="0"/>
    <n v="0"/>
    <n v="0"/>
    <n v="0"/>
    <n v="0"/>
    <n v="0"/>
    <n v="0"/>
    <n v="0"/>
    <n v="0"/>
    <n v="0"/>
    <n v="0"/>
    <n v="49"/>
    <n v="3"/>
    <n v="450"/>
    <n v="387"/>
    <n v="462"/>
    <n v="40"/>
    <n v="4"/>
    <m/>
    <m/>
    <m/>
    <m/>
    <m/>
    <m/>
    <m/>
  </r>
  <r>
    <x v="2"/>
    <x v="16"/>
    <x v="87"/>
    <x v="6"/>
    <n v="54"/>
    <n v="0"/>
    <n v="0"/>
    <n v="0"/>
    <n v="0"/>
    <n v="36"/>
    <n v="2"/>
    <n v="3"/>
    <n v="0"/>
    <n v="3"/>
    <n v="2"/>
    <n v="0"/>
    <n v="0"/>
    <n v="497"/>
    <n v="395"/>
    <n v="5"/>
    <n v="12"/>
    <n v="31"/>
    <n v="500"/>
    <n v="239"/>
    <n v="7"/>
    <n v="48"/>
    <n v="32"/>
    <n v="576"/>
    <n v="239"/>
    <n v="7"/>
    <n v="77"/>
    <n v="30"/>
    <n v="57"/>
    <n v="8"/>
    <n v="1"/>
    <n v="8"/>
    <n v="4"/>
    <n v="5"/>
    <n v="2"/>
    <n v="0"/>
    <n v="0"/>
    <n v="1"/>
    <n v="0"/>
    <n v="0"/>
    <n v="0"/>
    <n v="0"/>
    <n v="0"/>
    <n v="0"/>
    <n v="0"/>
    <n v="0"/>
    <n v="0"/>
    <n v="0"/>
    <n v="0"/>
    <n v="0"/>
    <n v="0"/>
    <n v="0"/>
    <n v="0"/>
    <n v="0"/>
    <n v="0"/>
    <n v="0"/>
    <n v="49"/>
    <n v="3"/>
    <n v="448"/>
    <n v="388"/>
    <n v="454"/>
    <n v="39"/>
    <n v="4"/>
    <m/>
    <m/>
    <m/>
    <m/>
    <m/>
    <m/>
    <m/>
  </r>
  <r>
    <x v="2"/>
    <x v="16"/>
    <x v="87"/>
    <x v="7"/>
    <n v="54"/>
    <n v="0"/>
    <n v="0"/>
    <n v="0"/>
    <n v="0"/>
    <n v="38"/>
    <n v="2"/>
    <n v="3"/>
    <n v="0"/>
    <n v="3"/>
    <n v="2"/>
    <n v="0"/>
    <n v="0"/>
    <n v="496"/>
    <n v="411"/>
    <n v="5"/>
    <n v="12"/>
    <n v="31"/>
    <n v="496"/>
    <n v="271"/>
    <n v="7"/>
    <n v="45"/>
    <n v="30"/>
    <n v="576"/>
    <n v="290"/>
    <n v="7"/>
    <n v="76"/>
    <n v="30"/>
    <n v="59"/>
    <n v="10"/>
    <n v="1"/>
    <n v="9"/>
    <n v="4"/>
    <n v="5"/>
    <n v="3"/>
    <n v="0"/>
    <n v="0"/>
    <n v="1"/>
    <n v="0"/>
    <n v="0"/>
    <n v="0"/>
    <n v="0"/>
    <n v="0"/>
    <n v="0"/>
    <n v="0"/>
    <n v="0"/>
    <n v="0"/>
    <n v="0"/>
    <n v="0"/>
    <n v="0"/>
    <n v="0"/>
    <n v="0"/>
    <n v="0"/>
    <n v="0"/>
    <n v="0"/>
    <n v="0"/>
    <n v="49"/>
    <n v="3"/>
    <n v="447"/>
    <n v="391"/>
    <n v="455"/>
    <n v="41"/>
    <n v="4"/>
    <m/>
    <m/>
    <m/>
    <m/>
    <m/>
    <m/>
    <m/>
  </r>
  <r>
    <x v="2"/>
    <x v="16"/>
    <x v="87"/>
    <x v="8"/>
    <n v="53"/>
    <n v="0"/>
    <n v="0"/>
    <n v="0"/>
    <n v="0"/>
    <n v="40"/>
    <n v="2"/>
    <n v="3"/>
    <n v="0"/>
    <n v="3"/>
    <n v="2"/>
    <n v="0"/>
    <n v="0"/>
    <n v="490"/>
    <n v="410"/>
    <n v="5"/>
    <n v="13"/>
    <n v="31"/>
    <n v="496"/>
    <n v="289"/>
    <n v="7"/>
    <n v="46"/>
    <n v="30"/>
    <n v="574"/>
    <n v="333"/>
    <n v="7"/>
    <n v="75"/>
    <n v="28"/>
    <n v="61"/>
    <n v="19"/>
    <n v="1"/>
    <n v="9"/>
    <n v="4"/>
    <n v="17"/>
    <n v="13"/>
    <n v="0"/>
    <n v="0"/>
    <n v="1"/>
    <n v="0"/>
    <n v="0"/>
    <n v="0"/>
    <n v="0"/>
    <n v="0"/>
    <n v="0"/>
    <n v="0"/>
    <n v="0"/>
    <n v="0"/>
    <n v="0"/>
    <n v="0"/>
    <n v="0"/>
    <n v="0"/>
    <n v="0"/>
    <n v="0"/>
    <n v="0"/>
    <n v="0"/>
    <n v="0"/>
    <n v="48"/>
    <n v="3"/>
    <n v="439"/>
    <n v="392"/>
    <n v="455"/>
    <n v="43"/>
    <n v="16"/>
    <n v="2017"/>
    <n v="660"/>
    <n v="0"/>
    <n v="15"/>
    <n v="270"/>
    <n v="262"/>
    <n v="1393"/>
  </r>
  <r>
    <x v="2"/>
    <x v="16"/>
    <x v="87"/>
    <x v="9"/>
    <n v="53"/>
    <n v="0"/>
    <n v="0"/>
    <n v="0"/>
    <n v="0"/>
    <n v="43"/>
    <n v="2"/>
    <n v="3"/>
    <n v="0"/>
    <n v="3"/>
    <n v="2"/>
    <n v="0"/>
    <n v="0"/>
    <n v="488"/>
    <n v="410"/>
    <n v="5"/>
    <n v="12"/>
    <n v="31"/>
    <n v="495"/>
    <n v="301"/>
    <n v="7"/>
    <n v="45"/>
    <n v="29"/>
    <n v="570"/>
    <n v="351"/>
    <n v="7"/>
    <n v="75"/>
    <n v="28"/>
    <n v="61"/>
    <n v="22"/>
    <n v="1"/>
    <n v="9"/>
    <n v="4"/>
    <n v="17"/>
    <n v="13"/>
    <n v="0"/>
    <n v="0"/>
    <n v="1"/>
    <n v="0"/>
    <n v="0"/>
    <n v="0"/>
    <n v="0"/>
    <n v="0"/>
    <n v="0"/>
    <n v="0"/>
    <n v="0"/>
    <n v="0"/>
    <n v="0"/>
    <n v="0"/>
    <n v="0"/>
    <n v="0"/>
    <n v="0"/>
    <n v="0"/>
    <n v="0"/>
    <n v="0"/>
    <n v="0"/>
    <n v="48"/>
    <n v="3"/>
    <n v="437"/>
    <n v="392"/>
    <n v="453"/>
    <n v="43"/>
    <n v="16"/>
    <n v="2016"/>
    <n v="771"/>
    <n v="0"/>
    <n v="15"/>
    <n v="268"/>
    <n v="265"/>
    <n v="1394"/>
  </r>
  <r>
    <x v="2"/>
    <x v="16"/>
    <x v="87"/>
    <x v="10"/>
    <n v="53"/>
    <n v="0"/>
    <n v="0"/>
    <n v="0"/>
    <n v="0"/>
    <n v="43"/>
    <n v="2"/>
    <n v="3"/>
    <n v="0"/>
    <n v="3"/>
    <n v="2"/>
    <n v="0"/>
    <n v="0"/>
    <n v="488"/>
    <n v="410"/>
    <n v="5"/>
    <n v="12"/>
    <n v="31"/>
    <n v="494"/>
    <n v="309"/>
    <n v="7"/>
    <n v="45"/>
    <n v="29"/>
    <n v="571"/>
    <n v="362"/>
    <n v="7"/>
    <n v="75"/>
    <n v="28"/>
    <n v="61"/>
    <n v="22"/>
    <n v="1"/>
    <n v="9"/>
    <n v="4"/>
    <n v="17"/>
    <n v="13"/>
    <n v="0"/>
    <n v="0"/>
    <n v="1"/>
    <n v="0"/>
    <n v="0"/>
    <n v="0"/>
    <n v="0"/>
    <n v="0"/>
    <n v="0"/>
    <n v="0"/>
    <n v="0"/>
    <n v="0"/>
    <n v="0"/>
    <n v="0"/>
    <n v="0"/>
    <n v="0"/>
    <n v="0"/>
    <n v="0"/>
    <n v="0"/>
    <n v="0"/>
    <n v="0"/>
    <n v="48"/>
    <n v="3"/>
    <n v="437"/>
    <n v="391"/>
    <n v="453"/>
    <n v="43"/>
    <n v="16"/>
    <n v="2017"/>
    <n v="819"/>
    <n v="0"/>
    <n v="15"/>
    <n v="264"/>
    <n v="265"/>
    <n v="1396"/>
  </r>
  <r>
    <x v="2"/>
    <x v="16"/>
    <x v="87"/>
    <x v="11"/>
    <n v="53"/>
    <n v="0"/>
    <n v="0"/>
    <n v="0"/>
    <n v="0"/>
    <n v="43"/>
    <n v="2"/>
    <n v="3"/>
    <n v="0"/>
    <n v="3"/>
    <n v="2"/>
    <n v="0"/>
    <n v="0"/>
    <n v="487"/>
    <n v="411"/>
    <n v="5"/>
    <n v="12"/>
    <n v="31"/>
    <n v="495"/>
    <n v="319"/>
    <n v="7"/>
    <n v="44"/>
    <n v="29"/>
    <n v="572"/>
    <n v="374"/>
    <n v="7"/>
    <n v="74"/>
    <n v="27"/>
    <n v="61"/>
    <n v="25"/>
    <n v="1"/>
    <n v="9"/>
    <n v="4"/>
    <n v="17"/>
    <n v="13"/>
    <n v="0"/>
    <n v="0"/>
    <n v="1"/>
    <n v="0"/>
    <n v="0"/>
    <n v="0"/>
    <n v="0"/>
    <n v="0"/>
    <n v="0"/>
    <n v="0"/>
    <n v="0"/>
    <n v="0"/>
    <n v="0"/>
    <n v="0"/>
    <n v="0"/>
    <n v="0"/>
    <n v="0"/>
    <n v="0"/>
    <n v="0"/>
    <n v="0"/>
    <n v="0"/>
    <n v="48"/>
    <n v="3"/>
    <n v="437"/>
    <n v="394"/>
    <n v="454"/>
    <n v="43"/>
    <n v="16"/>
    <n v="2017"/>
    <n v="882"/>
    <n v="0"/>
    <n v="15"/>
    <n v="262"/>
    <n v="263"/>
    <n v="1397"/>
  </r>
  <r>
    <x v="2"/>
    <x v="16"/>
    <x v="87"/>
    <x v="12"/>
    <n v="52"/>
    <n v="0"/>
    <n v="0"/>
    <n v="0"/>
    <n v="0"/>
    <n v="42"/>
    <n v="2"/>
    <n v="3"/>
    <n v="0"/>
    <n v="3"/>
    <n v="2"/>
    <n v="0"/>
    <n v="0"/>
    <n v="488"/>
    <n v="414"/>
    <n v="5"/>
    <n v="12"/>
    <n v="31"/>
    <n v="493"/>
    <n v="321"/>
    <n v="7"/>
    <n v="42"/>
    <n v="27"/>
    <n v="572"/>
    <n v="379"/>
    <n v="7"/>
    <n v="74"/>
    <n v="28"/>
    <n v="61"/>
    <n v="27"/>
    <n v="1"/>
    <n v="9"/>
    <n v="4"/>
    <n v="17"/>
    <n v="13"/>
    <n v="0"/>
    <n v="0"/>
    <n v="1"/>
    <n v="0"/>
    <n v="0"/>
    <n v="0"/>
    <n v="0"/>
    <n v="0"/>
    <n v="0"/>
    <n v="0"/>
    <n v="0"/>
    <n v="0"/>
    <n v="0"/>
    <n v="0"/>
    <n v="0"/>
    <n v="0"/>
    <n v="0"/>
    <n v="0"/>
    <n v="0"/>
    <n v="0"/>
    <n v="0"/>
    <n v="47"/>
    <n v="3"/>
    <n v="438"/>
    <n v="394"/>
    <n v="453"/>
    <n v="43"/>
    <n v="16"/>
    <n v="2022"/>
    <n v="917"/>
    <n v="0"/>
    <n v="16"/>
    <n v="261"/>
    <n v="261"/>
    <n v="1399"/>
  </r>
  <r>
    <x v="2"/>
    <x v="16"/>
    <x v="87"/>
    <x v="13"/>
    <n v="52"/>
    <n v="0"/>
    <n v="0"/>
    <n v="0"/>
    <n v="0"/>
    <n v="42"/>
    <n v="2"/>
    <n v="3"/>
    <n v="0"/>
    <n v="3"/>
    <n v="2"/>
    <n v="0"/>
    <n v="0"/>
    <n v="489"/>
    <n v="414"/>
    <n v="5"/>
    <n v="12"/>
    <n v="31"/>
    <n v="493"/>
    <n v="325"/>
    <n v="8"/>
    <n v="41"/>
    <n v="27"/>
    <n v="572"/>
    <n v="382"/>
    <n v="7"/>
    <n v="74"/>
    <n v="28"/>
    <n v="61"/>
    <n v="28"/>
    <n v="1"/>
    <n v="9"/>
    <n v="4"/>
    <n v="18"/>
    <n v="14"/>
    <n v="0"/>
    <n v="0"/>
    <n v="1"/>
    <n v="0"/>
    <n v="0"/>
    <n v="0"/>
    <n v="0"/>
    <n v="0"/>
    <n v="0"/>
    <n v="0"/>
    <n v="0"/>
    <n v="0"/>
    <n v="0"/>
    <n v="0"/>
    <n v="0"/>
    <n v="0"/>
    <n v="0"/>
    <n v="0"/>
    <n v="0"/>
    <n v="0"/>
    <n v="0"/>
    <n v="47"/>
    <n v="3"/>
    <n v="439"/>
    <n v="395"/>
    <n v="453"/>
    <n v="44"/>
    <n v="17"/>
    <n v="2022"/>
    <n v="937"/>
    <n v="0"/>
    <n v="16"/>
    <n v="258"/>
    <n v="261"/>
    <n v="1402"/>
  </r>
  <r>
    <x v="2"/>
    <x v="16"/>
    <x v="87"/>
    <x v="14"/>
    <n v="51"/>
    <n v="0"/>
    <n v="0"/>
    <n v="0"/>
    <n v="0"/>
    <n v="42"/>
    <n v="2"/>
    <n v="3"/>
    <n v="0"/>
    <n v="3"/>
    <n v="3"/>
    <n v="0"/>
    <n v="0"/>
    <n v="488"/>
    <n v="414"/>
    <n v="5"/>
    <n v="12"/>
    <n v="31"/>
    <n v="496"/>
    <n v="333"/>
    <n v="8"/>
    <n v="40"/>
    <n v="26"/>
    <n v="569"/>
    <n v="379"/>
    <n v="7"/>
    <n v="74"/>
    <n v="29"/>
    <n v="61"/>
    <n v="29"/>
    <n v="1"/>
    <n v="9"/>
    <n v="4"/>
    <n v="18"/>
    <n v="16"/>
    <n v="0"/>
    <n v="0"/>
    <n v="1"/>
    <n v="0"/>
    <n v="0"/>
    <n v="0"/>
    <n v="0"/>
    <n v="0"/>
    <n v="0"/>
    <n v="0"/>
    <n v="0"/>
    <n v="0"/>
    <n v="0"/>
    <n v="0"/>
    <n v="0"/>
    <n v="0"/>
    <n v="0"/>
    <n v="0"/>
    <n v="0"/>
    <n v="0"/>
    <n v="0"/>
    <n v="46"/>
    <n v="3"/>
    <n v="438"/>
    <n v="399"/>
    <n v="449"/>
    <n v="44"/>
    <n v="17"/>
    <n v="2018"/>
    <n v="947"/>
    <n v="0"/>
    <n v="16"/>
    <n v="259"/>
    <n v="261"/>
    <n v="1398"/>
  </r>
  <r>
    <x v="2"/>
    <x v="16"/>
    <x v="87"/>
    <x v="15"/>
    <n v="51"/>
    <n v="0"/>
    <n v="0"/>
    <n v="0"/>
    <n v="0"/>
    <n v="42"/>
    <n v="2"/>
    <n v="3"/>
    <n v="0"/>
    <n v="3"/>
    <n v="3"/>
    <n v="0"/>
    <n v="0"/>
    <n v="489"/>
    <n v="416"/>
    <n v="5"/>
    <n v="12"/>
    <n v="31"/>
    <n v="500"/>
    <n v="336"/>
    <n v="8"/>
    <n v="41"/>
    <n v="26"/>
    <n v="569"/>
    <n v="382"/>
    <n v="7"/>
    <n v="73"/>
    <n v="30"/>
    <n v="61"/>
    <n v="29"/>
    <n v="1"/>
    <n v="9"/>
    <n v="4"/>
    <n v="18"/>
    <n v="16"/>
    <n v="0"/>
    <n v="0"/>
    <n v="1"/>
    <n v="0"/>
    <n v="0"/>
    <n v="0"/>
    <n v="0"/>
    <n v="0"/>
    <n v="0"/>
    <n v="0"/>
    <n v="0"/>
    <n v="0"/>
    <n v="0"/>
    <n v="0"/>
    <n v="0"/>
    <n v="0"/>
    <n v="0"/>
    <n v="0"/>
    <n v="0"/>
    <n v="0"/>
    <n v="0"/>
    <n v="46"/>
    <n v="3"/>
    <n v="439"/>
    <n v="404"/>
    <n v="450"/>
    <n v="44"/>
    <n v="17"/>
    <n v="2016"/>
    <n v="955"/>
    <n v="0"/>
    <n v="16"/>
    <n v="256"/>
    <n v="263"/>
    <n v="1397"/>
  </r>
  <r>
    <x v="2"/>
    <x v="16"/>
    <x v="87"/>
    <x v="16"/>
    <n v="53"/>
    <n v="0"/>
    <n v="0"/>
    <n v="0"/>
    <n v="0"/>
    <n v="43"/>
    <n v="2"/>
    <n v="3"/>
    <n v="1"/>
    <n v="2"/>
    <n v="2"/>
    <n v="0"/>
    <n v="0"/>
    <n v="487"/>
    <n v="417"/>
    <n v="5"/>
    <n v="12"/>
    <n v="30"/>
    <n v="498"/>
    <n v="336"/>
    <n v="8"/>
    <n v="41"/>
    <n v="27"/>
    <n v="571"/>
    <n v="383"/>
    <n v="7"/>
    <n v="72"/>
    <n v="33"/>
    <n v="61"/>
    <n v="30"/>
    <n v="1"/>
    <n v="8"/>
    <n v="4"/>
    <n v="19"/>
    <n v="17"/>
    <n v="0"/>
    <n v="0"/>
    <n v="1"/>
    <n v="0"/>
    <n v="0"/>
    <n v="0"/>
    <n v="0"/>
    <n v="0"/>
    <n v="0"/>
    <n v="0"/>
    <n v="0"/>
    <n v="0"/>
    <n v="0"/>
    <n v="0"/>
    <n v="0"/>
    <n v="0"/>
    <n v="0"/>
    <n v="0"/>
    <n v="0"/>
    <n v="0"/>
    <n v="0"/>
    <n v="47"/>
    <n v="2"/>
    <n v="439"/>
    <n v="401"/>
    <n v="450"/>
    <n v="44"/>
    <n v="18"/>
    <n v="2020"/>
    <n v="972"/>
    <n v="0"/>
    <n v="16"/>
    <n v="256"/>
    <n v="266"/>
    <n v="1399"/>
  </r>
  <r>
    <x v="2"/>
    <x v="15"/>
    <x v="88"/>
    <x v="0"/>
    <n v="125"/>
    <n v="1"/>
    <n v="1"/>
    <n v="0"/>
    <n v="0"/>
    <n v="64"/>
    <n v="1"/>
    <n v="1"/>
    <n v="3"/>
    <n v="50"/>
    <n v="0"/>
    <n v="43"/>
    <n v="0"/>
    <n v="801"/>
    <n v="0"/>
    <n v="571"/>
    <n v="4"/>
    <n v="2"/>
    <n v="987"/>
    <n v="0"/>
    <n v="151"/>
    <n v="19"/>
    <n v="59"/>
    <n v="1355"/>
    <n v="124"/>
    <n v="24"/>
    <n v="84"/>
    <n v="50"/>
    <n v="171"/>
    <n v="0"/>
    <n v="2"/>
    <n v="2"/>
    <n v="15"/>
    <n v="89"/>
    <n v="0"/>
    <n v="43"/>
    <n v="0"/>
    <n v="1"/>
    <n v="0"/>
    <n v="0"/>
    <n v="0"/>
    <n v="0"/>
    <n v="0"/>
    <n v="0"/>
    <n v="0"/>
    <n v="0"/>
    <n v="0"/>
    <n v="0"/>
    <n v="0"/>
    <n v="21"/>
    <n v="60"/>
    <n v="0"/>
    <n v="4"/>
    <n v="1"/>
    <m/>
    <m/>
    <m/>
    <m/>
    <m/>
    <m/>
    <m/>
    <m/>
    <m/>
    <m/>
    <m/>
    <m/>
    <m/>
    <m/>
    <m/>
    <m/>
  </r>
  <r>
    <x v="2"/>
    <x v="15"/>
    <x v="88"/>
    <x v="1"/>
    <n v="127"/>
    <n v="1"/>
    <n v="1"/>
    <n v="0"/>
    <n v="0"/>
    <n v="74"/>
    <n v="3"/>
    <n v="1"/>
    <n v="3"/>
    <n v="49"/>
    <n v="0"/>
    <n v="43"/>
    <n v="0"/>
    <n v="802"/>
    <n v="0"/>
    <n v="646"/>
    <n v="3"/>
    <n v="2"/>
    <n v="991"/>
    <n v="0"/>
    <n v="224"/>
    <n v="19"/>
    <n v="58"/>
    <n v="1354"/>
    <n v="171"/>
    <n v="25"/>
    <n v="80"/>
    <n v="50"/>
    <n v="172"/>
    <n v="0"/>
    <n v="3"/>
    <n v="2"/>
    <n v="15"/>
    <n v="89"/>
    <n v="0"/>
    <n v="47"/>
    <n v="0"/>
    <n v="0"/>
    <n v="0"/>
    <n v="0"/>
    <n v="0"/>
    <n v="0"/>
    <n v="0"/>
    <n v="0"/>
    <n v="0"/>
    <n v="0"/>
    <n v="0"/>
    <n v="0"/>
    <n v="0"/>
    <n v="21"/>
    <n v="58"/>
    <n v="0"/>
    <n v="4"/>
    <n v="2"/>
    <m/>
    <m/>
    <m/>
    <m/>
    <m/>
    <m/>
    <m/>
    <m/>
    <m/>
    <m/>
    <m/>
    <m/>
    <m/>
    <m/>
    <m/>
    <m/>
  </r>
  <r>
    <x v="2"/>
    <x v="15"/>
    <x v="88"/>
    <x v="2"/>
    <n v="127"/>
    <n v="1"/>
    <n v="1"/>
    <n v="0"/>
    <n v="0"/>
    <n v="86"/>
    <n v="3"/>
    <n v="1"/>
    <n v="3"/>
    <n v="49"/>
    <n v="44"/>
    <n v="0"/>
    <n v="0"/>
    <n v="808"/>
    <n v="677"/>
    <n v="21"/>
    <n v="3"/>
    <n v="4"/>
    <n v="990"/>
    <n v="309"/>
    <n v="59"/>
    <n v="19"/>
    <n v="55"/>
    <n v="1365"/>
    <n v="232"/>
    <n v="26"/>
    <n v="78"/>
    <n v="55"/>
    <n v="176"/>
    <n v="9"/>
    <n v="4"/>
    <n v="2"/>
    <n v="16"/>
    <n v="89"/>
    <n v="50"/>
    <n v="2"/>
    <n v="0"/>
    <n v="0"/>
    <n v="0"/>
    <n v="0"/>
    <n v="0"/>
    <n v="0"/>
    <n v="0"/>
    <n v="0"/>
    <n v="0"/>
    <n v="0"/>
    <n v="0"/>
    <n v="0"/>
    <n v="0"/>
    <n v="0"/>
    <n v="0"/>
    <n v="0"/>
    <n v="0"/>
    <n v="0"/>
    <n v="1"/>
    <n v="0"/>
    <n v="118"/>
    <n v="49"/>
    <n v="769"/>
    <n v="827"/>
    <n v="1177"/>
    <n v="143"/>
    <n v="85"/>
    <m/>
    <m/>
    <m/>
    <m/>
    <m/>
    <m/>
    <m/>
  </r>
  <r>
    <x v="2"/>
    <x v="15"/>
    <x v="88"/>
    <x v="3"/>
    <n v="127"/>
    <n v="1"/>
    <n v="1"/>
    <n v="0"/>
    <n v="0"/>
    <n v="91"/>
    <n v="3"/>
    <n v="1"/>
    <n v="3"/>
    <n v="48"/>
    <n v="43"/>
    <n v="0"/>
    <n v="0"/>
    <n v="807"/>
    <n v="694"/>
    <n v="21"/>
    <n v="3"/>
    <n v="4"/>
    <n v="1001"/>
    <n v="378"/>
    <n v="60"/>
    <n v="20"/>
    <n v="56"/>
    <n v="1365"/>
    <n v="303"/>
    <n v="26"/>
    <n v="77"/>
    <n v="49"/>
    <n v="179"/>
    <n v="11"/>
    <n v="5"/>
    <n v="2"/>
    <n v="16"/>
    <n v="88"/>
    <n v="50"/>
    <n v="2"/>
    <n v="0"/>
    <n v="0"/>
    <n v="0"/>
    <n v="0"/>
    <n v="0"/>
    <n v="0"/>
    <n v="0"/>
    <n v="0"/>
    <n v="0"/>
    <n v="0"/>
    <n v="0"/>
    <n v="0"/>
    <n v="0"/>
    <n v="0"/>
    <n v="0"/>
    <n v="0"/>
    <n v="0"/>
    <n v="0"/>
    <n v="1"/>
    <n v="0"/>
    <n v="118"/>
    <n v="48"/>
    <n v="768"/>
    <n v="838"/>
    <n v="1185"/>
    <n v="146"/>
    <n v="84"/>
    <m/>
    <m/>
    <m/>
    <m/>
    <m/>
    <m/>
    <m/>
  </r>
  <r>
    <x v="2"/>
    <x v="15"/>
    <x v="88"/>
    <x v="4"/>
    <n v="128"/>
    <n v="1"/>
    <n v="1"/>
    <n v="0"/>
    <n v="0"/>
    <n v="94"/>
    <n v="3"/>
    <n v="1"/>
    <n v="3"/>
    <n v="49"/>
    <n v="43"/>
    <n v="0"/>
    <n v="0"/>
    <n v="811"/>
    <n v="702"/>
    <n v="21"/>
    <n v="3"/>
    <n v="5"/>
    <n v="1004"/>
    <n v="443"/>
    <n v="61"/>
    <n v="20"/>
    <n v="55"/>
    <n v="1358"/>
    <n v="366"/>
    <n v="25"/>
    <n v="75"/>
    <n v="50"/>
    <n v="181"/>
    <n v="12"/>
    <n v="5"/>
    <n v="2"/>
    <n v="16"/>
    <n v="87"/>
    <n v="53"/>
    <n v="2"/>
    <n v="0"/>
    <n v="0"/>
    <n v="0"/>
    <n v="0"/>
    <n v="0"/>
    <n v="0"/>
    <n v="0"/>
    <n v="0"/>
    <n v="0"/>
    <n v="0"/>
    <n v="0"/>
    <n v="0"/>
    <n v="0"/>
    <n v="0"/>
    <n v="0"/>
    <n v="0"/>
    <n v="0"/>
    <n v="0"/>
    <n v="1"/>
    <n v="0"/>
    <n v="118"/>
    <n v="49"/>
    <n v="771"/>
    <n v="842"/>
    <n v="1178"/>
    <n v="149"/>
    <n v="83"/>
    <m/>
    <m/>
    <m/>
    <m/>
    <m/>
    <m/>
    <m/>
  </r>
  <r>
    <x v="2"/>
    <x v="15"/>
    <x v="88"/>
    <x v="5"/>
    <n v="129"/>
    <n v="1"/>
    <n v="1"/>
    <n v="0"/>
    <n v="0"/>
    <n v="98"/>
    <n v="3"/>
    <n v="1"/>
    <n v="3"/>
    <n v="49"/>
    <n v="43"/>
    <n v="0"/>
    <n v="0"/>
    <n v="811"/>
    <n v="725"/>
    <n v="21"/>
    <n v="3"/>
    <n v="4"/>
    <n v="1007"/>
    <n v="517"/>
    <n v="61"/>
    <n v="19"/>
    <n v="57"/>
    <n v="1365"/>
    <n v="543"/>
    <n v="25"/>
    <n v="75"/>
    <n v="49"/>
    <n v="181"/>
    <n v="21"/>
    <n v="5"/>
    <n v="2"/>
    <n v="16"/>
    <n v="88"/>
    <n v="55"/>
    <n v="2"/>
    <n v="0"/>
    <n v="0"/>
    <n v="0"/>
    <n v="0"/>
    <n v="0"/>
    <n v="0"/>
    <n v="0"/>
    <n v="0"/>
    <n v="0"/>
    <n v="0"/>
    <n v="0"/>
    <n v="0"/>
    <n v="0"/>
    <n v="0"/>
    <n v="0"/>
    <n v="0"/>
    <n v="0"/>
    <n v="0"/>
    <n v="1"/>
    <n v="0"/>
    <n v="119"/>
    <n v="49"/>
    <n v="773"/>
    <n v="843"/>
    <n v="1190"/>
    <n v="151"/>
    <n v="84"/>
    <m/>
    <m/>
    <m/>
    <m/>
    <m/>
    <m/>
    <m/>
  </r>
  <r>
    <x v="2"/>
    <x v="15"/>
    <x v="88"/>
    <x v="6"/>
    <n v="131"/>
    <n v="1"/>
    <n v="1"/>
    <n v="0"/>
    <n v="0"/>
    <n v="105"/>
    <n v="3"/>
    <n v="1"/>
    <n v="3"/>
    <n v="48"/>
    <n v="42"/>
    <n v="0"/>
    <n v="0"/>
    <n v="812"/>
    <n v="736"/>
    <n v="21"/>
    <n v="3"/>
    <n v="4"/>
    <n v="1003"/>
    <n v="563"/>
    <n v="61"/>
    <n v="19"/>
    <n v="55"/>
    <n v="1365"/>
    <n v="655"/>
    <n v="26"/>
    <n v="74"/>
    <n v="46"/>
    <n v="180"/>
    <n v="25"/>
    <n v="5"/>
    <n v="2"/>
    <n v="16"/>
    <n v="85"/>
    <n v="73"/>
    <n v="2"/>
    <n v="0"/>
    <n v="0"/>
    <n v="0"/>
    <n v="0"/>
    <n v="0"/>
    <n v="0"/>
    <n v="0"/>
    <n v="0"/>
    <n v="0"/>
    <n v="0"/>
    <n v="0"/>
    <n v="0"/>
    <n v="0"/>
    <n v="0"/>
    <n v="0"/>
    <n v="0"/>
    <n v="0"/>
    <n v="0"/>
    <n v="1"/>
    <n v="0"/>
    <n v="121"/>
    <n v="48"/>
    <n v="774"/>
    <n v="842"/>
    <n v="1193"/>
    <n v="151"/>
    <n v="82"/>
    <m/>
    <m/>
    <m/>
    <m/>
    <m/>
    <m/>
    <m/>
  </r>
  <r>
    <x v="2"/>
    <x v="15"/>
    <x v="88"/>
    <x v="7"/>
    <n v="132"/>
    <n v="1"/>
    <n v="1"/>
    <n v="0"/>
    <n v="0"/>
    <n v="108"/>
    <n v="3"/>
    <n v="1"/>
    <n v="3"/>
    <n v="48"/>
    <n v="43"/>
    <n v="0"/>
    <n v="0"/>
    <n v="811"/>
    <n v="740"/>
    <n v="21"/>
    <n v="3"/>
    <n v="3"/>
    <n v="1003"/>
    <n v="599"/>
    <n v="62"/>
    <n v="18"/>
    <n v="53"/>
    <n v="1366"/>
    <n v="809"/>
    <n v="26"/>
    <n v="74"/>
    <n v="47"/>
    <n v="180"/>
    <n v="35"/>
    <n v="5"/>
    <n v="2"/>
    <n v="15"/>
    <n v="85"/>
    <n v="74"/>
    <n v="2"/>
    <n v="0"/>
    <n v="0"/>
    <n v="0"/>
    <n v="0"/>
    <n v="0"/>
    <n v="0"/>
    <n v="0"/>
    <n v="0"/>
    <n v="0"/>
    <n v="0"/>
    <n v="0"/>
    <n v="0"/>
    <n v="0"/>
    <n v="0"/>
    <n v="0"/>
    <n v="0"/>
    <n v="0"/>
    <n v="0"/>
    <n v="1"/>
    <n v="0"/>
    <n v="122"/>
    <n v="48"/>
    <n v="772"/>
    <n v="845"/>
    <n v="1191"/>
    <n v="153"/>
    <n v="81"/>
    <m/>
    <m/>
    <m/>
    <m/>
    <m/>
    <m/>
    <m/>
  </r>
  <r>
    <x v="2"/>
    <x v="15"/>
    <x v="88"/>
    <x v="8"/>
    <n v="132"/>
    <n v="1"/>
    <n v="1"/>
    <n v="0"/>
    <n v="0"/>
    <n v="110"/>
    <n v="3"/>
    <n v="1"/>
    <n v="3"/>
    <n v="49"/>
    <n v="45"/>
    <n v="0"/>
    <n v="0"/>
    <n v="811"/>
    <n v="746"/>
    <n v="21"/>
    <n v="3"/>
    <n v="2"/>
    <n v="1006"/>
    <n v="651"/>
    <n v="63"/>
    <n v="18"/>
    <n v="53"/>
    <n v="1365"/>
    <n v="950"/>
    <n v="26"/>
    <n v="73"/>
    <n v="44"/>
    <n v="182"/>
    <n v="57"/>
    <n v="5"/>
    <n v="2"/>
    <n v="15"/>
    <n v="85"/>
    <n v="75"/>
    <n v="2"/>
    <n v="0"/>
    <n v="0"/>
    <n v="0"/>
    <n v="0"/>
    <n v="0"/>
    <n v="0"/>
    <n v="0"/>
    <n v="0"/>
    <n v="0"/>
    <n v="0"/>
    <n v="0"/>
    <n v="0"/>
    <n v="0"/>
    <n v="0"/>
    <n v="0"/>
    <n v="0"/>
    <n v="0"/>
    <n v="0"/>
    <n v="1"/>
    <n v="0"/>
    <n v="122"/>
    <n v="49"/>
    <n v="774"/>
    <n v="848"/>
    <n v="1197"/>
    <n v="155"/>
    <n v="81"/>
    <n v="5326"/>
    <n v="2018"/>
    <n v="0"/>
    <n v="98"/>
    <n v="108"/>
    <n v="862"/>
    <n v="4080"/>
  </r>
  <r>
    <x v="2"/>
    <x v="15"/>
    <x v="88"/>
    <x v="9"/>
    <n v="134"/>
    <n v="1"/>
    <n v="1"/>
    <n v="0"/>
    <n v="0"/>
    <n v="111"/>
    <n v="3"/>
    <n v="1"/>
    <n v="3"/>
    <n v="48"/>
    <n v="45"/>
    <n v="0"/>
    <n v="0"/>
    <n v="811"/>
    <n v="747"/>
    <n v="20"/>
    <n v="3"/>
    <n v="2"/>
    <n v="1011"/>
    <n v="689"/>
    <n v="62"/>
    <n v="19"/>
    <n v="50"/>
    <n v="1366"/>
    <n v="986"/>
    <n v="26"/>
    <n v="72"/>
    <n v="45"/>
    <n v="183"/>
    <n v="80"/>
    <n v="6"/>
    <n v="2"/>
    <n v="15"/>
    <n v="84"/>
    <n v="74"/>
    <n v="2"/>
    <n v="0"/>
    <n v="0"/>
    <n v="0"/>
    <n v="0"/>
    <n v="0"/>
    <n v="0"/>
    <n v="0"/>
    <n v="0"/>
    <n v="0"/>
    <n v="0"/>
    <n v="0"/>
    <n v="0"/>
    <n v="0"/>
    <n v="0"/>
    <n v="0"/>
    <n v="0"/>
    <n v="0"/>
    <n v="0"/>
    <n v="1"/>
    <n v="0"/>
    <n v="124"/>
    <n v="48"/>
    <n v="774"/>
    <n v="854"/>
    <n v="1199"/>
    <n v="157"/>
    <n v="80"/>
    <n v="5343"/>
    <n v="2358"/>
    <n v="0"/>
    <n v="99"/>
    <n v="108"/>
    <n v="864"/>
    <n v="4095"/>
  </r>
  <r>
    <x v="2"/>
    <x v="15"/>
    <x v="88"/>
    <x v="10"/>
    <n v="133"/>
    <n v="1"/>
    <n v="1"/>
    <n v="0"/>
    <n v="0"/>
    <n v="110"/>
    <n v="3"/>
    <n v="1"/>
    <n v="3"/>
    <n v="48"/>
    <n v="45"/>
    <n v="0"/>
    <n v="0"/>
    <n v="811"/>
    <n v="748"/>
    <n v="20"/>
    <n v="3"/>
    <n v="2"/>
    <n v="1010"/>
    <n v="694"/>
    <n v="62"/>
    <n v="18"/>
    <n v="49"/>
    <n v="1368"/>
    <n v="996"/>
    <n v="26"/>
    <n v="70"/>
    <n v="47"/>
    <n v="184"/>
    <n v="86"/>
    <n v="5"/>
    <n v="2"/>
    <n v="15"/>
    <n v="84"/>
    <n v="74"/>
    <n v="2"/>
    <n v="0"/>
    <n v="0"/>
    <n v="0"/>
    <n v="0"/>
    <n v="0"/>
    <n v="0"/>
    <n v="0"/>
    <n v="0"/>
    <n v="0"/>
    <n v="0"/>
    <n v="0"/>
    <n v="0"/>
    <n v="0"/>
    <n v="0"/>
    <n v="0"/>
    <n v="0"/>
    <n v="0"/>
    <n v="0"/>
    <n v="1"/>
    <n v="0"/>
    <n v="124"/>
    <n v="48"/>
    <n v="774"/>
    <n v="853"/>
    <n v="1201"/>
    <n v="158"/>
    <n v="80"/>
    <n v="5346"/>
    <n v="2475"/>
    <n v="0"/>
    <n v="98"/>
    <n v="107"/>
    <n v="861"/>
    <n v="4102"/>
  </r>
  <r>
    <x v="2"/>
    <x v="15"/>
    <x v="88"/>
    <x v="11"/>
    <n v="130"/>
    <n v="1"/>
    <n v="1"/>
    <n v="0"/>
    <n v="0"/>
    <n v="109"/>
    <n v="2"/>
    <n v="1"/>
    <n v="3"/>
    <n v="48"/>
    <n v="47"/>
    <n v="0"/>
    <n v="0"/>
    <n v="813"/>
    <n v="751"/>
    <n v="20"/>
    <n v="3"/>
    <n v="2"/>
    <n v="1016"/>
    <n v="715"/>
    <n v="62"/>
    <n v="18"/>
    <n v="49"/>
    <n v="1373"/>
    <n v="1023"/>
    <n v="24"/>
    <n v="70"/>
    <n v="48"/>
    <n v="182"/>
    <n v="90"/>
    <n v="5"/>
    <n v="3"/>
    <n v="14"/>
    <n v="84"/>
    <n v="77"/>
    <n v="2"/>
    <n v="0"/>
    <n v="0"/>
    <n v="0"/>
    <n v="0"/>
    <n v="0"/>
    <n v="0"/>
    <n v="0"/>
    <n v="0"/>
    <n v="0"/>
    <n v="0"/>
    <n v="0"/>
    <n v="0"/>
    <n v="0"/>
    <n v="0"/>
    <n v="0"/>
    <n v="0"/>
    <n v="0"/>
    <n v="0"/>
    <n v="1"/>
    <n v="0"/>
    <n v="121"/>
    <n v="48"/>
    <n v="776"/>
    <n v="856"/>
    <n v="1205"/>
    <n v="156"/>
    <n v="80"/>
    <n v="5344"/>
    <n v="2689"/>
    <n v="0"/>
    <n v="92"/>
    <n v="107"/>
    <n v="847"/>
    <n v="4110"/>
  </r>
  <r>
    <x v="2"/>
    <x v="15"/>
    <x v="88"/>
    <x v="12"/>
    <n v="133"/>
    <n v="2"/>
    <n v="2"/>
    <n v="0"/>
    <n v="0"/>
    <n v="112"/>
    <n v="2"/>
    <n v="1"/>
    <n v="3"/>
    <n v="49"/>
    <n v="47"/>
    <n v="0"/>
    <n v="0"/>
    <n v="815"/>
    <n v="754"/>
    <n v="20"/>
    <n v="3"/>
    <n v="2"/>
    <n v="1011"/>
    <n v="718"/>
    <n v="63"/>
    <n v="17"/>
    <n v="45"/>
    <n v="1372"/>
    <n v="1032"/>
    <n v="24"/>
    <n v="69"/>
    <n v="48"/>
    <n v="184"/>
    <n v="95"/>
    <n v="6"/>
    <n v="3"/>
    <n v="14"/>
    <n v="83"/>
    <n v="76"/>
    <n v="2"/>
    <n v="0"/>
    <n v="0"/>
    <n v="0"/>
    <n v="0"/>
    <n v="0"/>
    <n v="0"/>
    <n v="0"/>
    <n v="0"/>
    <n v="0"/>
    <n v="0"/>
    <n v="0"/>
    <n v="0"/>
    <n v="0"/>
    <n v="0"/>
    <n v="0"/>
    <n v="0"/>
    <n v="0"/>
    <n v="0"/>
    <n v="2"/>
    <n v="0"/>
    <n v="124"/>
    <n v="49"/>
    <n v="778"/>
    <n v="857"/>
    <n v="1204"/>
    <n v="157"/>
    <n v="79"/>
    <n v="5347"/>
    <n v="2766"/>
    <n v="0"/>
    <n v="94"/>
    <n v="108"/>
    <n v="839"/>
    <n v="4124"/>
  </r>
  <r>
    <x v="2"/>
    <x v="15"/>
    <x v="88"/>
    <x v="13"/>
    <n v="135"/>
    <n v="2"/>
    <n v="2"/>
    <n v="0"/>
    <n v="0"/>
    <n v="114"/>
    <n v="2"/>
    <n v="1"/>
    <n v="3"/>
    <n v="49"/>
    <n v="47"/>
    <n v="0"/>
    <n v="0"/>
    <n v="819"/>
    <n v="758"/>
    <n v="20"/>
    <n v="3"/>
    <n v="2"/>
    <n v="1018"/>
    <n v="721"/>
    <n v="63"/>
    <n v="19"/>
    <n v="45"/>
    <n v="1383"/>
    <n v="1044"/>
    <n v="24"/>
    <n v="69"/>
    <n v="50"/>
    <n v="188"/>
    <n v="99"/>
    <n v="6"/>
    <n v="3"/>
    <n v="14"/>
    <n v="84"/>
    <n v="77"/>
    <n v="2"/>
    <n v="0"/>
    <n v="0"/>
    <n v="0"/>
    <n v="0"/>
    <n v="0"/>
    <n v="0"/>
    <n v="0"/>
    <n v="0"/>
    <n v="0"/>
    <n v="0"/>
    <n v="0"/>
    <n v="0"/>
    <n v="0"/>
    <n v="0"/>
    <n v="0"/>
    <n v="0"/>
    <n v="0"/>
    <n v="0"/>
    <n v="2"/>
    <n v="0"/>
    <n v="126"/>
    <n v="49"/>
    <n v="782"/>
    <n v="860"/>
    <n v="1214"/>
    <n v="160"/>
    <n v="80"/>
    <n v="5371"/>
    <n v="2819"/>
    <n v="0"/>
    <n v="96"/>
    <n v="108"/>
    <n v="832"/>
    <n v="4147"/>
  </r>
  <r>
    <x v="2"/>
    <x v="15"/>
    <x v="88"/>
    <x v="14"/>
    <n v="133"/>
    <n v="2"/>
    <n v="2"/>
    <n v="0"/>
    <n v="0"/>
    <n v="113"/>
    <n v="2"/>
    <n v="1"/>
    <n v="3"/>
    <n v="49"/>
    <n v="48"/>
    <n v="0"/>
    <n v="0"/>
    <n v="817"/>
    <n v="758"/>
    <n v="20"/>
    <n v="3"/>
    <n v="2"/>
    <n v="1022"/>
    <n v="726"/>
    <n v="64"/>
    <n v="20"/>
    <n v="45"/>
    <n v="1383"/>
    <n v="1051"/>
    <n v="23"/>
    <n v="69"/>
    <n v="50"/>
    <n v="187"/>
    <n v="98"/>
    <n v="6"/>
    <n v="3"/>
    <n v="14"/>
    <n v="83"/>
    <n v="77"/>
    <n v="2"/>
    <n v="0"/>
    <n v="0"/>
    <n v="0"/>
    <n v="0"/>
    <n v="0"/>
    <n v="0"/>
    <n v="0"/>
    <n v="0"/>
    <n v="0"/>
    <n v="0"/>
    <n v="0"/>
    <n v="0"/>
    <n v="0"/>
    <n v="0"/>
    <n v="0"/>
    <n v="0"/>
    <n v="0"/>
    <n v="0"/>
    <n v="2"/>
    <n v="0"/>
    <n v="124"/>
    <n v="49"/>
    <n v="780"/>
    <n v="862"/>
    <n v="1215"/>
    <n v="159"/>
    <n v="79"/>
    <n v="5377"/>
    <n v="2864"/>
    <n v="0"/>
    <n v="100"/>
    <n v="107"/>
    <n v="819"/>
    <n v="4165"/>
  </r>
  <r>
    <x v="2"/>
    <x v="15"/>
    <x v="88"/>
    <x v="15"/>
    <n v="133"/>
    <n v="2"/>
    <n v="2"/>
    <n v="0"/>
    <n v="0"/>
    <n v="113"/>
    <n v="2"/>
    <n v="1"/>
    <n v="3"/>
    <n v="49"/>
    <n v="48"/>
    <n v="0"/>
    <n v="0"/>
    <n v="820"/>
    <n v="760"/>
    <n v="20"/>
    <n v="3"/>
    <n v="2"/>
    <n v="1024"/>
    <n v="729"/>
    <n v="64"/>
    <n v="19"/>
    <n v="44"/>
    <n v="1384"/>
    <n v="1056"/>
    <n v="23"/>
    <n v="67"/>
    <n v="50"/>
    <n v="189"/>
    <n v="104"/>
    <n v="6"/>
    <n v="3"/>
    <n v="14"/>
    <n v="82"/>
    <n v="76"/>
    <n v="2"/>
    <n v="0"/>
    <n v="0"/>
    <n v="0"/>
    <n v="0"/>
    <n v="0"/>
    <n v="0"/>
    <n v="0"/>
    <n v="0"/>
    <n v="0"/>
    <n v="0"/>
    <n v="0"/>
    <n v="0"/>
    <n v="0"/>
    <n v="0"/>
    <n v="0"/>
    <n v="0"/>
    <n v="0"/>
    <n v="0"/>
    <n v="2"/>
    <n v="0"/>
    <n v="124"/>
    <n v="49"/>
    <n v="782"/>
    <n v="869"/>
    <n v="1219"/>
    <n v="161"/>
    <n v="78"/>
    <n v="5381"/>
    <n v="2901"/>
    <n v="0"/>
    <n v="103"/>
    <n v="105"/>
    <n v="814"/>
    <n v="4175"/>
  </r>
  <r>
    <x v="2"/>
    <x v="15"/>
    <x v="88"/>
    <x v="16"/>
    <n v="132"/>
    <n v="2"/>
    <n v="2"/>
    <n v="0"/>
    <n v="0"/>
    <n v="112"/>
    <n v="2"/>
    <n v="1"/>
    <n v="3"/>
    <n v="50"/>
    <n v="49"/>
    <n v="0"/>
    <n v="0"/>
    <n v="822"/>
    <n v="762"/>
    <n v="20"/>
    <n v="3"/>
    <n v="2"/>
    <n v="1028"/>
    <n v="733"/>
    <n v="64"/>
    <n v="19"/>
    <n v="46"/>
    <n v="1388"/>
    <n v="1059"/>
    <n v="23"/>
    <n v="67"/>
    <n v="51"/>
    <n v="189"/>
    <n v="104"/>
    <n v="7"/>
    <n v="3"/>
    <n v="14"/>
    <n v="82"/>
    <n v="76"/>
    <n v="2"/>
    <n v="0"/>
    <n v="0"/>
    <n v="0"/>
    <n v="0"/>
    <n v="0"/>
    <n v="0"/>
    <n v="0"/>
    <n v="0"/>
    <n v="0"/>
    <n v="0"/>
    <n v="0"/>
    <n v="0"/>
    <n v="0"/>
    <n v="0"/>
    <n v="0"/>
    <n v="0"/>
    <n v="0"/>
    <n v="0"/>
    <n v="2"/>
    <n v="0"/>
    <n v="123"/>
    <n v="50"/>
    <n v="784"/>
    <n v="870"/>
    <n v="1225"/>
    <n v="161"/>
    <n v="78"/>
    <n v="5382"/>
    <n v="2918"/>
    <n v="0"/>
    <n v="106"/>
    <n v="107"/>
    <n v="809"/>
    <n v="4178"/>
  </r>
  <r>
    <x v="2"/>
    <x v="15"/>
    <x v="88"/>
    <x v="16"/>
    <m/>
    <m/>
    <m/>
    <m/>
    <m/>
    <m/>
    <m/>
    <m/>
    <m/>
    <m/>
    <m/>
    <m/>
    <m/>
    <n v="2"/>
    <n v="1"/>
    <m/>
    <m/>
    <m/>
    <m/>
    <m/>
    <m/>
    <m/>
    <m/>
    <m/>
    <m/>
    <m/>
    <m/>
    <m/>
    <m/>
    <m/>
    <m/>
    <m/>
    <m/>
    <m/>
    <m/>
    <m/>
    <m/>
    <m/>
    <m/>
    <m/>
    <m/>
    <m/>
    <m/>
    <m/>
    <m/>
    <m/>
    <m/>
    <m/>
    <m/>
    <m/>
    <m/>
    <m/>
    <m/>
    <m/>
    <m/>
    <m/>
    <m/>
    <m/>
    <n v="2"/>
    <m/>
    <m/>
    <m/>
    <m/>
    <n v="1"/>
    <m/>
    <m/>
    <m/>
    <m/>
    <n v="1"/>
    <m/>
  </r>
  <r>
    <x v="2"/>
    <x v="14"/>
    <x v="89"/>
    <x v="0"/>
    <n v="40"/>
    <n v="0"/>
    <n v="0"/>
    <n v="0"/>
    <n v="0"/>
    <n v="12"/>
    <n v="1"/>
    <n v="2"/>
    <n v="4"/>
    <n v="0"/>
    <n v="0"/>
    <n v="0"/>
    <n v="0"/>
    <n v="269"/>
    <n v="0"/>
    <n v="123"/>
    <n v="13"/>
    <n v="7"/>
    <n v="547"/>
    <n v="0"/>
    <n v="30"/>
    <n v="76"/>
    <n v="18"/>
    <n v="456"/>
    <n v="31"/>
    <n v="4"/>
    <n v="61"/>
    <n v="25"/>
    <n v="62"/>
    <n v="0"/>
    <n v="5"/>
    <n v="10"/>
    <n v="11"/>
    <n v="12"/>
    <n v="0"/>
    <n v="1"/>
    <n v="1"/>
    <n v="1"/>
    <n v="0"/>
    <n v="0"/>
    <n v="0"/>
    <n v="0"/>
    <n v="0"/>
    <n v="0"/>
    <n v="0"/>
    <n v="0"/>
    <n v="0"/>
    <n v="0"/>
    <n v="0"/>
    <n v="8"/>
    <n v="5"/>
    <n v="0"/>
    <n v="0"/>
    <n v="0"/>
    <m/>
    <m/>
    <m/>
    <m/>
    <m/>
    <m/>
    <m/>
    <m/>
    <m/>
    <m/>
    <m/>
    <m/>
    <m/>
    <m/>
    <m/>
    <m/>
  </r>
  <r>
    <x v="2"/>
    <x v="14"/>
    <x v="89"/>
    <x v="1"/>
    <n v="40"/>
    <n v="0"/>
    <n v="0"/>
    <n v="0"/>
    <n v="0"/>
    <n v="15"/>
    <n v="1"/>
    <n v="2"/>
    <n v="4"/>
    <n v="0"/>
    <n v="0"/>
    <n v="0"/>
    <n v="0"/>
    <n v="268"/>
    <n v="0"/>
    <n v="144"/>
    <n v="12"/>
    <n v="7"/>
    <n v="547"/>
    <n v="0"/>
    <n v="46"/>
    <n v="76"/>
    <n v="17"/>
    <n v="456"/>
    <n v="33"/>
    <n v="4"/>
    <n v="60"/>
    <n v="25"/>
    <n v="65"/>
    <n v="0"/>
    <n v="6"/>
    <n v="10"/>
    <n v="11"/>
    <n v="12"/>
    <n v="0"/>
    <n v="1"/>
    <n v="1"/>
    <n v="1"/>
    <n v="0"/>
    <n v="0"/>
    <n v="0"/>
    <n v="0"/>
    <n v="0"/>
    <n v="0"/>
    <n v="0"/>
    <n v="0"/>
    <n v="0"/>
    <n v="0"/>
    <n v="0"/>
    <n v="8"/>
    <n v="5"/>
    <n v="0"/>
    <n v="0"/>
    <n v="0"/>
    <m/>
    <m/>
    <m/>
    <m/>
    <m/>
    <m/>
    <m/>
    <m/>
    <m/>
    <m/>
    <m/>
    <m/>
    <m/>
    <m/>
    <m/>
    <m/>
  </r>
  <r>
    <x v="2"/>
    <x v="14"/>
    <x v="89"/>
    <x v="2"/>
    <n v="40"/>
    <n v="0"/>
    <n v="0"/>
    <n v="0"/>
    <n v="0"/>
    <n v="17"/>
    <n v="1"/>
    <n v="2"/>
    <n v="4"/>
    <n v="0"/>
    <n v="0"/>
    <n v="0"/>
    <n v="0"/>
    <n v="267"/>
    <n v="163"/>
    <n v="8"/>
    <n v="12"/>
    <n v="7"/>
    <n v="549"/>
    <n v="65"/>
    <n v="5"/>
    <n v="77"/>
    <n v="18"/>
    <n v="457"/>
    <n v="39"/>
    <n v="4"/>
    <n v="60"/>
    <n v="25"/>
    <n v="65"/>
    <n v="7"/>
    <n v="0"/>
    <n v="10"/>
    <n v="11"/>
    <n v="12"/>
    <n v="1"/>
    <n v="0"/>
    <n v="1"/>
    <n v="1"/>
    <n v="0"/>
    <n v="0"/>
    <n v="0"/>
    <n v="0"/>
    <n v="0"/>
    <n v="0"/>
    <n v="0"/>
    <n v="0"/>
    <n v="0"/>
    <n v="0"/>
    <n v="0"/>
    <n v="0"/>
    <n v="0"/>
    <n v="0"/>
    <n v="0"/>
    <n v="0"/>
    <n v="0"/>
    <n v="0"/>
    <n v="32"/>
    <n v="0"/>
    <n v="236"/>
    <n v="419"/>
    <n v="361"/>
    <n v="37"/>
    <n v="10"/>
    <m/>
    <m/>
    <m/>
    <m/>
    <m/>
    <m/>
    <m/>
  </r>
  <r>
    <x v="2"/>
    <x v="14"/>
    <x v="89"/>
    <x v="3"/>
    <n v="40"/>
    <n v="0"/>
    <n v="0"/>
    <n v="0"/>
    <n v="0"/>
    <n v="18"/>
    <n v="1"/>
    <n v="2"/>
    <n v="4"/>
    <n v="0"/>
    <n v="0"/>
    <n v="0"/>
    <n v="0"/>
    <n v="269"/>
    <n v="182"/>
    <n v="8"/>
    <n v="12"/>
    <n v="7"/>
    <n v="547"/>
    <n v="87"/>
    <n v="5"/>
    <n v="77"/>
    <n v="18"/>
    <n v="456"/>
    <n v="52"/>
    <n v="4"/>
    <n v="58"/>
    <n v="25"/>
    <n v="66"/>
    <n v="7"/>
    <n v="0"/>
    <n v="11"/>
    <n v="11"/>
    <n v="11"/>
    <n v="2"/>
    <n v="0"/>
    <n v="1"/>
    <n v="1"/>
    <n v="0"/>
    <n v="0"/>
    <n v="0"/>
    <n v="0"/>
    <n v="0"/>
    <n v="0"/>
    <n v="0"/>
    <n v="0"/>
    <n v="0"/>
    <n v="0"/>
    <n v="0"/>
    <n v="0"/>
    <n v="0"/>
    <n v="0"/>
    <n v="0"/>
    <n v="0"/>
    <n v="0"/>
    <n v="0"/>
    <n v="32"/>
    <n v="0"/>
    <n v="238"/>
    <n v="421"/>
    <n v="361"/>
    <n v="37"/>
    <n v="9"/>
    <m/>
    <m/>
    <m/>
    <m/>
    <m/>
    <m/>
    <m/>
  </r>
  <r>
    <x v="2"/>
    <x v="14"/>
    <x v="89"/>
    <x v="4"/>
    <n v="40"/>
    <n v="0"/>
    <n v="0"/>
    <n v="0"/>
    <n v="0"/>
    <n v="19"/>
    <n v="1"/>
    <n v="2"/>
    <n v="4"/>
    <n v="0"/>
    <n v="0"/>
    <n v="0"/>
    <n v="0"/>
    <n v="271"/>
    <n v="188"/>
    <n v="8"/>
    <n v="12"/>
    <n v="7"/>
    <n v="547"/>
    <n v="106"/>
    <n v="5"/>
    <n v="78"/>
    <n v="17"/>
    <n v="458"/>
    <n v="75"/>
    <n v="4"/>
    <n v="58"/>
    <n v="26"/>
    <n v="66"/>
    <n v="7"/>
    <n v="0"/>
    <n v="11"/>
    <n v="11"/>
    <n v="11"/>
    <n v="4"/>
    <n v="0"/>
    <n v="1"/>
    <n v="1"/>
    <n v="0"/>
    <n v="0"/>
    <n v="0"/>
    <n v="0"/>
    <n v="0"/>
    <n v="0"/>
    <n v="0"/>
    <n v="0"/>
    <n v="0"/>
    <n v="0"/>
    <n v="0"/>
    <n v="0"/>
    <n v="0"/>
    <n v="0"/>
    <n v="0"/>
    <n v="0"/>
    <n v="0"/>
    <n v="0"/>
    <n v="32"/>
    <n v="0"/>
    <n v="240"/>
    <n v="422"/>
    <n v="362"/>
    <n v="37"/>
    <n v="9"/>
    <m/>
    <m/>
    <m/>
    <m/>
    <m/>
    <m/>
    <m/>
  </r>
  <r>
    <x v="2"/>
    <x v="14"/>
    <x v="89"/>
    <x v="5"/>
    <n v="40"/>
    <n v="0"/>
    <n v="0"/>
    <n v="0"/>
    <n v="0"/>
    <n v="20"/>
    <n v="1"/>
    <n v="2"/>
    <n v="4"/>
    <n v="0"/>
    <n v="0"/>
    <n v="0"/>
    <n v="0"/>
    <n v="270"/>
    <n v="200"/>
    <n v="8"/>
    <n v="12"/>
    <n v="7"/>
    <n v="547"/>
    <n v="145"/>
    <n v="5"/>
    <n v="78"/>
    <n v="16"/>
    <n v="456"/>
    <n v="100"/>
    <n v="4"/>
    <n v="58"/>
    <n v="26"/>
    <n v="67"/>
    <n v="8"/>
    <n v="0"/>
    <n v="11"/>
    <n v="11"/>
    <n v="13"/>
    <n v="5"/>
    <n v="0"/>
    <n v="1"/>
    <n v="1"/>
    <n v="0"/>
    <n v="0"/>
    <n v="0"/>
    <n v="0"/>
    <n v="0"/>
    <n v="0"/>
    <n v="0"/>
    <n v="0"/>
    <n v="0"/>
    <n v="0"/>
    <n v="0"/>
    <n v="0"/>
    <n v="0"/>
    <n v="0"/>
    <n v="0"/>
    <n v="0"/>
    <n v="0"/>
    <n v="0"/>
    <n v="32"/>
    <n v="0"/>
    <n v="239"/>
    <n v="422"/>
    <n v="360"/>
    <n v="39"/>
    <n v="11"/>
    <m/>
    <m/>
    <m/>
    <m/>
    <m/>
    <m/>
    <m/>
  </r>
  <r>
    <x v="2"/>
    <x v="14"/>
    <x v="89"/>
    <x v="6"/>
    <n v="40"/>
    <n v="0"/>
    <n v="0"/>
    <n v="0"/>
    <n v="0"/>
    <n v="23"/>
    <n v="1"/>
    <n v="2"/>
    <n v="4"/>
    <n v="0"/>
    <n v="0"/>
    <n v="0"/>
    <n v="0"/>
    <n v="271"/>
    <n v="205"/>
    <n v="7"/>
    <n v="12"/>
    <n v="7"/>
    <n v="550"/>
    <n v="197"/>
    <n v="5"/>
    <n v="76"/>
    <n v="16"/>
    <n v="449"/>
    <n v="135"/>
    <n v="4"/>
    <n v="57"/>
    <n v="26"/>
    <n v="67"/>
    <n v="9"/>
    <n v="0"/>
    <n v="9"/>
    <n v="11"/>
    <n v="13"/>
    <n v="5"/>
    <n v="0"/>
    <n v="1"/>
    <n v="1"/>
    <n v="0"/>
    <n v="0"/>
    <n v="0"/>
    <n v="0"/>
    <n v="0"/>
    <n v="0"/>
    <n v="0"/>
    <n v="0"/>
    <n v="0"/>
    <n v="0"/>
    <n v="0"/>
    <n v="0"/>
    <n v="0"/>
    <n v="0"/>
    <n v="0"/>
    <n v="0"/>
    <n v="0"/>
    <n v="0"/>
    <n v="32"/>
    <n v="0"/>
    <n v="240"/>
    <n v="425"/>
    <n v="355"/>
    <n v="41"/>
    <n v="11"/>
    <m/>
    <m/>
    <m/>
    <m/>
    <m/>
    <m/>
    <m/>
  </r>
  <r>
    <x v="2"/>
    <x v="14"/>
    <x v="89"/>
    <x v="7"/>
    <n v="40"/>
    <n v="0"/>
    <n v="0"/>
    <n v="0"/>
    <n v="0"/>
    <n v="26"/>
    <n v="1"/>
    <n v="2"/>
    <n v="4"/>
    <n v="0"/>
    <n v="0"/>
    <n v="0"/>
    <n v="0"/>
    <n v="271"/>
    <n v="213"/>
    <n v="7"/>
    <n v="12"/>
    <n v="7"/>
    <n v="551"/>
    <n v="251"/>
    <n v="5"/>
    <n v="74"/>
    <n v="15"/>
    <n v="450"/>
    <n v="183"/>
    <n v="4"/>
    <n v="57"/>
    <n v="26"/>
    <n v="68"/>
    <n v="12"/>
    <n v="0"/>
    <n v="9"/>
    <n v="11"/>
    <n v="13"/>
    <n v="5"/>
    <n v="0"/>
    <n v="1"/>
    <n v="1"/>
    <n v="0"/>
    <n v="0"/>
    <n v="0"/>
    <n v="0"/>
    <n v="0"/>
    <n v="0"/>
    <n v="0"/>
    <n v="0"/>
    <n v="0"/>
    <n v="0"/>
    <n v="0"/>
    <n v="0"/>
    <n v="0"/>
    <n v="0"/>
    <n v="0"/>
    <n v="0"/>
    <n v="0"/>
    <n v="0"/>
    <n v="32"/>
    <n v="0"/>
    <n v="241"/>
    <n v="426"/>
    <n v="356"/>
    <n v="43"/>
    <n v="11"/>
    <m/>
    <m/>
    <m/>
    <m/>
    <m/>
    <m/>
    <m/>
  </r>
  <r>
    <x v="2"/>
    <x v="14"/>
    <x v="89"/>
    <x v="8"/>
    <n v="40"/>
    <n v="0"/>
    <n v="0"/>
    <n v="0"/>
    <n v="0"/>
    <n v="27"/>
    <n v="1"/>
    <n v="2"/>
    <n v="4"/>
    <n v="0"/>
    <n v="0"/>
    <n v="0"/>
    <n v="0"/>
    <n v="269"/>
    <n v="219"/>
    <n v="6"/>
    <n v="12"/>
    <n v="7"/>
    <n v="552"/>
    <n v="275"/>
    <n v="5"/>
    <n v="73"/>
    <n v="16"/>
    <n v="448"/>
    <n v="225"/>
    <n v="3"/>
    <n v="56"/>
    <n v="25"/>
    <n v="68"/>
    <n v="19"/>
    <n v="0"/>
    <n v="9"/>
    <n v="11"/>
    <n v="13"/>
    <n v="8"/>
    <n v="0"/>
    <n v="1"/>
    <n v="1"/>
    <n v="0"/>
    <n v="0"/>
    <n v="0"/>
    <n v="0"/>
    <n v="0"/>
    <n v="0"/>
    <n v="0"/>
    <n v="0"/>
    <n v="0"/>
    <n v="0"/>
    <n v="0"/>
    <n v="0"/>
    <n v="0"/>
    <n v="0"/>
    <n v="0"/>
    <n v="0"/>
    <n v="0"/>
    <n v="0"/>
    <n v="32"/>
    <n v="0"/>
    <n v="240"/>
    <n v="428"/>
    <n v="357"/>
    <n v="43"/>
    <n v="11"/>
    <n v="1826"/>
    <n v="428"/>
    <n v="0"/>
    <n v="8"/>
    <n v="348"/>
    <n v="257"/>
    <n v="1126"/>
  </r>
  <r>
    <x v="2"/>
    <x v="14"/>
    <x v="89"/>
    <x v="9"/>
    <n v="40"/>
    <n v="0"/>
    <n v="0"/>
    <n v="0"/>
    <n v="0"/>
    <n v="27"/>
    <n v="1"/>
    <n v="2"/>
    <n v="4"/>
    <n v="0"/>
    <n v="0"/>
    <n v="0"/>
    <n v="0"/>
    <n v="269"/>
    <n v="225"/>
    <n v="6"/>
    <n v="12"/>
    <n v="7"/>
    <n v="550"/>
    <n v="291"/>
    <n v="5"/>
    <n v="73"/>
    <n v="16"/>
    <n v="450"/>
    <n v="242"/>
    <n v="3"/>
    <n v="56"/>
    <n v="25"/>
    <n v="68"/>
    <n v="22"/>
    <n v="0"/>
    <n v="9"/>
    <n v="11"/>
    <n v="13"/>
    <n v="8"/>
    <n v="0"/>
    <n v="1"/>
    <n v="1"/>
    <n v="0"/>
    <n v="0"/>
    <n v="0"/>
    <n v="0"/>
    <n v="0"/>
    <n v="0"/>
    <n v="0"/>
    <n v="0"/>
    <n v="0"/>
    <n v="0"/>
    <n v="0"/>
    <n v="0"/>
    <n v="0"/>
    <n v="0"/>
    <n v="0"/>
    <n v="0"/>
    <n v="0"/>
    <n v="0"/>
    <n v="32"/>
    <n v="0"/>
    <n v="240"/>
    <n v="430"/>
    <n v="359"/>
    <n v="43"/>
    <n v="11"/>
    <n v="1830"/>
    <n v="518"/>
    <n v="0"/>
    <n v="8"/>
    <n v="344"/>
    <n v="254"/>
    <n v="1136"/>
  </r>
  <r>
    <x v="2"/>
    <x v="14"/>
    <x v="89"/>
    <x v="10"/>
    <n v="40"/>
    <n v="0"/>
    <n v="0"/>
    <n v="0"/>
    <n v="0"/>
    <n v="27"/>
    <n v="1"/>
    <n v="2"/>
    <n v="4"/>
    <n v="0"/>
    <n v="0"/>
    <n v="0"/>
    <n v="0"/>
    <n v="269"/>
    <n v="227"/>
    <n v="6"/>
    <n v="12"/>
    <n v="7"/>
    <n v="550"/>
    <n v="302"/>
    <n v="5"/>
    <n v="72"/>
    <n v="16"/>
    <n v="452"/>
    <n v="252"/>
    <n v="3"/>
    <n v="58"/>
    <n v="25"/>
    <n v="68"/>
    <n v="23"/>
    <n v="0"/>
    <n v="9"/>
    <n v="11"/>
    <n v="13"/>
    <n v="8"/>
    <n v="0"/>
    <n v="1"/>
    <n v="1"/>
    <n v="0"/>
    <n v="0"/>
    <n v="0"/>
    <n v="0"/>
    <n v="0"/>
    <n v="0"/>
    <n v="0"/>
    <n v="0"/>
    <n v="0"/>
    <n v="0"/>
    <n v="0"/>
    <n v="0"/>
    <n v="0"/>
    <n v="0"/>
    <n v="0"/>
    <n v="0"/>
    <n v="0"/>
    <n v="0"/>
    <n v="32"/>
    <n v="0"/>
    <n v="240"/>
    <n v="431"/>
    <n v="359"/>
    <n v="43"/>
    <n v="11"/>
    <n v="1835"/>
    <n v="565"/>
    <n v="0"/>
    <n v="8"/>
    <n v="345"/>
    <n v="252"/>
    <n v="1141"/>
  </r>
  <r>
    <x v="2"/>
    <x v="14"/>
    <x v="89"/>
    <x v="11"/>
    <n v="40"/>
    <n v="0"/>
    <n v="0"/>
    <n v="0"/>
    <n v="0"/>
    <n v="27"/>
    <n v="1"/>
    <n v="2"/>
    <n v="4"/>
    <n v="0"/>
    <n v="0"/>
    <n v="0"/>
    <n v="0"/>
    <n v="269"/>
    <n v="228"/>
    <n v="6"/>
    <n v="12"/>
    <n v="7"/>
    <n v="551"/>
    <n v="309"/>
    <n v="5"/>
    <n v="71"/>
    <n v="15"/>
    <n v="456"/>
    <n v="259"/>
    <n v="3"/>
    <n v="57"/>
    <n v="28"/>
    <n v="68"/>
    <n v="24"/>
    <n v="0"/>
    <n v="9"/>
    <n v="10"/>
    <n v="13"/>
    <n v="8"/>
    <n v="0"/>
    <n v="1"/>
    <n v="1"/>
    <n v="0"/>
    <n v="0"/>
    <n v="0"/>
    <n v="0"/>
    <n v="0"/>
    <n v="0"/>
    <n v="0"/>
    <n v="0"/>
    <n v="0"/>
    <n v="0"/>
    <n v="0"/>
    <n v="0"/>
    <n v="0"/>
    <n v="0"/>
    <n v="0"/>
    <n v="0"/>
    <n v="0"/>
    <n v="0"/>
    <n v="32"/>
    <n v="0"/>
    <n v="240"/>
    <n v="431"/>
    <n v="360"/>
    <n v="43"/>
    <n v="11"/>
    <n v="1838"/>
    <n v="604"/>
    <n v="0"/>
    <n v="8"/>
    <n v="338"/>
    <n v="252"/>
    <n v="1146"/>
  </r>
  <r>
    <x v="2"/>
    <x v="14"/>
    <x v="89"/>
    <x v="12"/>
    <n v="40"/>
    <n v="0"/>
    <n v="0"/>
    <n v="0"/>
    <n v="0"/>
    <n v="27"/>
    <n v="1"/>
    <n v="2"/>
    <n v="4"/>
    <n v="0"/>
    <n v="0"/>
    <n v="0"/>
    <n v="0"/>
    <n v="271"/>
    <n v="230"/>
    <n v="6"/>
    <n v="12"/>
    <n v="7"/>
    <n v="546"/>
    <n v="314"/>
    <n v="5"/>
    <n v="69"/>
    <n v="15"/>
    <n v="455"/>
    <n v="262"/>
    <n v="3"/>
    <n v="57"/>
    <n v="26"/>
    <n v="67"/>
    <n v="24"/>
    <n v="0"/>
    <n v="9"/>
    <n v="10"/>
    <n v="13"/>
    <n v="8"/>
    <n v="0"/>
    <n v="1"/>
    <n v="1"/>
    <n v="0"/>
    <n v="0"/>
    <n v="0"/>
    <n v="0"/>
    <n v="0"/>
    <n v="0"/>
    <n v="0"/>
    <n v="0"/>
    <n v="0"/>
    <n v="0"/>
    <n v="0"/>
    <n v="0"/>
    <n v="0"/>
    <n v="0"/>
    <n v="0"/>
    <n v="0"/>
    <n v="0"/>
    <n v="0"/>
    <n v="32"/>
    <n v="0"/>
    <n v="242"/>
    <n v="428"/>
    <n v="359"/>
    <n v="42"/>
    <n v="11"/>
    <n v="1844"/>
    <n v="632"/>
    <n v="0"/>
    <n v="8"/>
    <n v="337"/>
    <n v="247"/>
    <n v="1157"/>
  </r>
  <r>
    <x v="2"/>
    <x v="14"/>
    <x v="89"/>
    <x v="13"/>
    <n v="42"/>
    <n v="0"/>
    <n v="0"/>
    <n v="0"/>
    <n v="0"/>
    <n v="30"/>
    <n v="1"/>
    <n v="2"/>
    <n v="4"/>
    <n v="0"/>
    <n v="0"/>
    <n v="0"/>
    <n v="0"/>
    <n v="268"/>
    <n v="228"/>
    <n v="6"/>
    <n v="12"/>
    <n v="7"/>
    <n v="544"/>
    <n v="317"/>
    <n v="5"/>
    <n v="69"/>
    <n v="14"/>
    <n v="454"/>
    <n v="265"/>
    <n v="3"/>
    <n v="56"/>
    <n v="25"/>
    <n v="67"/>
    <n v="26"/>
    <n v="0"/>
    <n v="9"/>
    <n v="10"/>
    <n v="13"/>
    <n v="8"/>
    <n v="0"/>
    <n v="1"/>
    <n v="1"/>
    <n v="0"/>
    <n v="0"/>
    <n v="0"/>
    <n v="0"/>
    <n v="0"/>
    <n v="0"/>
    <n v="0"/>
    <n v="0"/>
    <n v="0"/>
    <n v="0"/>
    <n v="0"/>
    <n v="0"/>
    <n v="0"/>
    <n v="0"/>
    <n v="0"/>
    <n v="0"/>
    <n v="0"/>
    <n v="0"/>
    <n v="34"/>
    <n v="0"/>
    <n v="240"/>
    <n v="428"/>
    <n v="359"/>
    <n v="42"/>
    <n v="11"/>
    <n v="1847"/>
    <n v="652"/>
    <n v="0"/>
    <n v="8"/>
    <n v="335"/>
    <n v="248"/>
    <n v="1160"/>
  </r>
  <r>
    <x v="2"/>
    <x v="14"/>
    <x v="89"/>
    <x v="14"/>
    <n v="42"/>
    <n v="0"/>
    <n v="0"/>
    <n v="0"/>
    <n v="0"/>
    <n v="30"/>
    <n v="1"/>
    <n v="2"/>
    <n v="4"/>
    <n v="0"/>
    <n v="0"/>
    <n v="0"/>
    <n v="0"/>
    <n v="267"/>
    <n v="227"/>
    <n v="6"/>
    <n v="12"/>
    <n v="7"/>
    <n v="545"/>
    <n v="322"/>
    <n v="5"/>
    <n v="67"/>
    <n v="14"/>
    <n v="454"/>
    <n v="271"/>
    <n v="3"/>
    <n v="56"/>
    <n v="25"/>
    <n v="66"/>
    <n v="25"/>
    <n v="0"/>
    <n v="9"/>
    <n v="9"/>
    <n v="12"/>
    <n v="7"/>
    <n v="0"/>
    <n v="1"/>
    <n v="1"/>
    <n v="0"/>
    <n v="0"/>
    <n v="0"/>
    <n v="0"/>
    <n v="0"/>
    <n v="0"/>
    <n v="0"/>
    <n v="0"/>
    <n v="0"/>
    <n v="0"/>
    <n v="0"/>
    <n v="0"/>
    <n v="0"/>
    <n v="0"/>
    <n v="0"/>
    <n v="0"/>
    <n v="0"/>
    <n v="0"/>
    <n v="35"/>
    <n v="0"/>
    <n v="239"/>
    <n v="435"/>
    <n v="359"/>
    <n v="41"/>
    <n v="10"/>
    <n v="1845"/>
    <n v="674"/>
    <n v="0"/>
    <n v="8"/>
    <n v="332"/>
    <n v="246"/>
    <n v="1163"/>
  </r>
  <r>
    <x v="2"/>
    <x v="14"/>
    <x v="89"/>
    <x v="15"/>
    <n v="41"/>
    <n v="0"/>
    <n v="0"/>
    <n v="0"/>
    <n v="0"/>
    <n v="29"/>
    <n v="1"/>
    <n v="2"/>
    <n v="4"/>
    <n v="0"/>
    <n v="0"/>
    <n v="0"/>
    <n v="0"/>
    <n v="268"/>
    <n v="228"/>
    <n v="6"/>
    <n v="12"/>
    <n v="7"/>
    <n v="544"/>
    <n v="327"/>
    <n v="5"/>
    <n v="67"/>
    <n v="16"/>
    <n v="453"/>
    <n v="275"/>
    <n v="3"/>
    <n v="56"/>
    <n v="24"/>
    <n v="66"/>
    <n v="25"/>
    <n v="0"/>
    <n v="9"/>
    <n v="9"/>
    <n v="12"/>
    <n v="7"/>
    <n v="0"/>
    <n v="1"/>
    <n v="1"/>
    <n v="0"/>
    <n v="0"/>
    <n v="0"/>
    <n v="0"/>
    <n v="0"/>
    <n v="0"/>
    <n v="0"/>
    <n v="0"/>
    <n v="0"/>
    <n v="0"/>
    <n v="0"/>
    <n v="0"/>
    <n v="0"/>
    <n v="0"/>
    <n v="0"/>
    <n v="0"/>
    <n v="0"/>
    <n v="0"/>
    <n v="34"/>
    <n v="0"/>
    <n v="240"/>
    <n v="433"/>
    <n v="359"/>
    <n v="41"/>
    <n v="10"/>
    <n v="1845"/>
    <n v="689"/>
    <n v="0"/>
    <n v="8"/>
    <n v="329"/>
    <n v="241"/>
    <n v="1169"/>
  </r>
  <r>
    <x v="2"/>
    <x v="14"/>
    <x v="89"/>
    <x v="16"/>
    <n v="41"/>
    <n v="0"/>
    <n v="0"/>
    <n v="0"/>
    <n v="0"/>
    <n v="29"/>
    <n v="1"/>
    <n v="2"/>
    <n v="4"/>
    <n v="0"/>
    <n v="0"/>
    <n v="0"/>
    <n v="0"/>
    <n v="268"/>
    <n v="229"/>
    <n v="6"/>
    <n v="12"/>
    <n v="7"/>
    <n v="544"/>
    <n v="328"/>
    <n v="5"/>
    <n v="66"/>
    <n v="16"/>
    <n v="453"/>
    <n v="277"/>
    <n v="3"/>
    <n v="56"/>
    <n v="24"/>
    <n v="67"/>
    <n v="25"/>
    <n v="0"/>
    <n v="9"/>
    <n v="10"/>
    <n v="12"/>
    <n v="7"/>
    <n v="0"/>
    <n v="1"/>
    <n v="1"/>
    <n v="0"/>
    <n v="0"/>
    <n v="0"/>
    <n v="0"/>
    <n v="0"/>
    <n v="0"/>
    <n v="0"/>
    <n v="0"/>
    <n v="0"/>
    <n v="0"/>
    <n v="0"/>
    <n v="0"/>
    <n v="0"/>
    <n v="0"/>
    <n v="0"/>
    <n v="0"/>
    <n v="0"/>
    <n v="0"/>
    <n v="34"/>
    <n v="0"/>
    <n v="240"/>
    <n v="436"/>
    <n v="359"/>
    <n v="41"/>
    <n v="10"/>
    <n v="1857"/>
    <n v="700"/>
    <n v="0"/>
    <n v="8"/>
    <n v="331"/>
    <n v="245"/>
    <n v="1178"/>
  </r>
  <r>
    <x v="2"/>
    <x v="14"/>
    <x v="90"/>
    <x v="0"/>
    <n v="108"/>
    <n v="1"/>
    <n v="0"/>
    <n v="1"/>
    <n v="0"/>
    <n v="42"/>
    <n v="5"/>
    <n v="11"/>
    <n v="2"/>
    <n v="1"/>
    <n v="0"/>
    <n v="0"/>
    <n v="0"/>
    <n v="229"/>
    <n v="0"/>
    <n v="116"/>
    <n v="13"/>
    <n v="4"/>
    <n v="1109"/>
    <n v="0"/>
    <n v="75"/>
    <n v="129"/>
    <n v="89"/>
    <n v="823"/>
    <n v="37"/>
    <n v="11"/>
    <n v="111"/>
    <n v="21"/>
    <n v="205"/>
    <n v="0"/>
    <n v="5"/>
    <n v="18"/>
    <n v="22"/>
    <n v="19"/>
    <n v="0"/>
    <n v="4"/>
    <n v="2"/>
    <n v="0"/>
    <n v="0"/>
    <n v="0"/>
    <n v="0"/>
    <n v="0"/>
    <n v="0"/>
    <n v="0"/>
    <n v="1"/>
    <n v="0"/>
    <n v="0"/>
    <n v="0"/>
    <n v="0"/>
    <n v="7"/>
    <n v="25"/>
    <n v="0"/>
    <n v="3"/>
    <n v="0"/>
    <m/>
    <m/>
    <m/>
    <m/>
    <m/>
    <m/>
    <m/>
    <m/>
    <m/>
    <m/>
    <m/>
    <m/>
    <m/>
    <m/>
    <m/>
    <m/>
  </r>
  <r>
    <x v="2"/>
    <x v="14"/>
    <x v="90"/>
    <x v="1"/>
    <n v="108"/>
    <n v="1"/>
    <n v="0"/>
    <n v="1"/>
    <n v="0"/>
    <n v="46"/>
    <n v="5"/>
    <n v="11"/>
    <n v="2"/>
    <n v="1"/>
    <n v="0"/>
    <n v="0"/>
    <n v="0"/>
    <n v="229"/>
    <n v="0"/>
    <n v="132"/>
    <n v="13"/>
    <n v="3"/>
    <n v="1109"/>
    <n v="0"/>
    <n v="90"/>
    <n v="129"/>
    <n v="88"/>
    <n v="824"/>
    <n v="47"/>
    <n v="11"/>
    <n v="110"/>
    <n v="21"/>
    <n v="206"/>
    <n v="0"/>
    <n v="5"/>
    <n v="18"/>
    <n v="22"/>
    <n v="19"/>
    <n v="0"/>
    <n v="5"/>
    <n v="2"/>
    <n v="0"/>
    <n v="0"/>
    <n v="0"/>
    <n v="0"/>
    <n v="0"/>
    <n v="0"/>
    <n v="0"/>
    <n v="1"/>
    <n v="0"/>
    <n v="0"/>
    <n v="0"/>
    <n v="0"/>
    <n v="7"/>
    <n v="25"/>
    <n v="0"/>
    <n v="3"/>
    <n v="0"/>
    <m/>
    <m/>
    <m/>
    <m/>
    <m/>
    <m/>
    <m/>
    <m/>
    <m/>
    <m/>
    <m/>
    <m/>
    <m/>
    <m/>
    <m/>
    <m/>
  </r>
  <r>
    <x v="2"/>
    <x v="14"/>
    <x v="90"/>
    <x v="2"/>
    <n v="107"/>
    <n v="1"/>
    <n v="0"/>
    <n v="1"/>
    <n v="0"/>
    <n v="49"/>
    <n v="5"/>
    <n v="11"/>
    <n v="2"/>
    <n v="1"/>
    <n v="0"/>
    <n v="0"/>
    <n v="0"/>
    <n v="232"/>
    <n v="150"/>
    <n v="7"/>
    <n v="13"/>
    <n v="3"/>
    <n v="1110"/>
    <n v="115"/>
    <n v="26"/>
    <n v="128"/>
    <n v="85"/>
    <n v="823"/>
    <n v="60"/>
    <n v="10"/>
    <n v="110"/>
    <n v="22"/>
    <n v="206"/>
    <n v="7"/>
    <n v="2"/>
    <n v="18"/>
    <n v="21"/>
    <n v="20"/>
    <n v="5"/>
    <n v="0"/>
    <n v="2"/>
    <n v="0"/>
    <n v="0"/>
    <n v="0"/>
    <n v="0"/>
    <n v="0"/>
    <n v="0"/>
    <n v="0"/>
    <n v="1"/>
    <n v="0"/>
    <n v="0"/>
    <n v="0"/>
    <n v="0"/>
    <n v="0"/>
    <n v="0"/>
    <n v="0"/>
    <n v="0"/>
    <n v="0"/>
    <n v="1"/>
    <n v="0"/>
    <n v="87"/>
    <n v="1"/>
    <n v="206"/>
    <n v="816"/>
    <n v="659"/>
    <n v="153"/>
    <n v="16"/>
    <m/>
    <m/>
    <m/>
    <m/>
    <m/>
    <m/>
    <m/>
  </r>
  <r>
    <x v="2"/>
    <x v="14"/>
    <x v="90"/>
    <x v="3"/>
    <n v="106"/>
    <n v="1"/>
    <n v="0"/>
    <n v="1"/>
    <n v="0"/>
    <n v="53"/>
    <n v="5"/>
    <n v="11"/>
    <n v="2"/>
    <n v="1"/>
    <n v="0"/>
    <n v="0"/>
    <n v="0"/>
    <n v="228"/>
    <n v="165"/>
    <n v="7"/>
    <n v="13"/>
    <n v="2"/>
    <n v="1108"/>
    <n v="154"/>
    <n v="26"/>
    <n v="128"/>
    <n v="81"/>
    <n v="824"/>
    <n v="101"/>
    <n v="10"/>
    <n v="110"/>
    <n v="24"/>
    <n v="206"/>
    <n v="7"/>
    <n v="1"/>
    <n v="17"/>
    <n v="21"/>
    <n v="23"/>
    <n v="5"/>
    <n v="0"/>
    <n v="2"/>
    <n v="0"/>
    <n v="0"/>
    <n v="0"/>
    <n v="0"/>
    <n v="0"/>
    <n v="0"/>
    <n v="0"/>
    <n v="1"/>
    <n v="0"/>
    <n v="0"/>
    <n v="0"/>
    <n v="0"/>
    <n v="0"/>
    <n v="0"/>
    <n v="0"/>
    <n v="0"/>
    <n v="0"/>
    <n v="1"/>
    <n v="0"/>
    <n v="86"/>
    <n v="1"/>
    <n v="203"/>
    <n v="819"/>
    <n v="661"/>
    <n v="154"/>
    <n v="19"/>
    <m/>
    <m/>
    <m/>
    <m/>
    <m/>
    <m/>
    <m/>
  </r>
  <r>
    <x v="2"/>
    <x v="14"/>
    <x v="90"/>
    <x v="4"/>
    <n v="106"/>
    <n v="1"/>
    <n v="0"/>
    <n v="1"/>
    <n v="0"/>
    <n v="54"/>
    <n v="5"/>
    <n v="11"/>
    <n v="3"/>
    <n v="1"/>
    <n v="0"/>
    <n v="0"/>
    <n v="0"/>
    <n v="227"/>
    <n v="172"/>
    <n v="7"/>
    <n v="12"/>
    <n v="2"/>
    <n v="1107"/>
    <n v="226"/>
    <n v="25"/>
    <n v="129"/>
    <n v="80"/>
    <n v="823"/>
    <n v="139"/>
    <n v="10"/>
    <n v="111"/>
    <n v="24"/>
    <n v="206"/>
    <n v="9"/>
    <n v="2"/>
    <n v="14"/>
    <n v="18"/>
    <n v="21"/>
    <n v="5"/>
    <n v="0"/>
    <n v="1"/>
    <n v="0"/>
    <n v="0"/>
    <n v="0"/>
    <n v="0"/>
    <n v="0"/>
    <n v="0"/>
    <n v="0"/>
    <n v="1"/>
    <n v="0"/>
    <n v="0"/>
    <n v="0"/>
    <n v="0"/>
    <n v="0"/>
    <n v="0"/>
    <n v="0"/>
    <n v="0"/>
    <n v="0"/>
    <n v="1"/>
    <n v="0"/>
    <n v="85"/>
    <n v="1"/>
    <n v="203"/>
    <n v="823"/>
    <n v="659"/>
    <n v="156"/>
    <n v="18"/>
    <m/>
    <m/>
    <m/>
    <m/>
    <m/>
    <m/>
    <m/>
  </r>
  <r>
    <x v="2"/>
    <x v="14"/>
    <x v="90"/>
    <x v="5"/>
    <n v="106"/>
    <n v="1"/>
    <n v="0"/>
    <n v="1"/>
    <n v="0"/>
    <n v="61"/>
    <n v="5"/>
    <n v="11"/>
    <n v="3"/>
    <n v="1"/>
    <n v="0"/>
    <n v="0"/>
    <n v="0"/>
    <n v="227"/>
    <n v="181"/>
    <n v="7"/>
    <n v="12"/>
    <n v="2"/>
    <n v="1107"/>
    <n v="349"/>
    <n v="25"/>
    <n v="126"/>
    <n v="77"/>
    <n v="825"/>
    <n v="195"/>
    <n v="10"/>
    <n v="110"/>
    <n v="23"/>
    <n v="205"/>
    <n v="22"/>
    <n v="2"/>
    <n v="14"/>
    <n v="19"/>
    <n v="22"/>
    <n v="5"/>
    <n v="0"/>
    <n v="1"/>
    <n v="0"/>
    <n v="0"/>
    <n v="0"/>
    <n v="0"/>
    <n v="0"/>
    <n v="0"/>
    <n v="0"/>
    <n v="1"/>
    <n v="0"/>
    <n v="0"/>
    <n v="0"/>
    <n v="0"/>
    <n v="0"/>
    <n v="0"/>
    <n v="0"/>
    <n v="0"/>
    <n v="0"/>
    <n v="1"/>
    <n v="0"/>
    <n v="85"/>
    <n v="1"/>
    <n v="203"/>
    <n v="827"/>
    <n v="661"/>
    <n v="154"/>
    <n v="19"/>
    <m/>
    <m/>
    <m/>
    <m/>
    <m/>
    <m/>
    <m/>
  </r>
  <r>
    <x v="2"/>
    <x v="14"/>
    <x v="90"/>
    <x v="6"/>
    <n v="106"/>
    <n v="1"/>
    <n v="0"/>
    <n v="1"/>
    <n v="0"/>
    <n v="67"/>
    <n v="5"/>
    <n v="10"/>
    <n v="3"/>
    <n v="1"/>
    <n v="0"/>
    <n v="0"/>
    <n v="0"/>
    <n v="227"/>
    <n v="184"/>
    <n v="7"/>
    <n v="12"/>
    <n v="2"/>
    <n v="1104"/>
    <n v="421"/>
    <n v="25"/>
    <n v="124"/>
    <n v="71"/>
    <n v="828"/>
    <n v="283"/>
    <n v="10"/>
    <n v="110"/>
    <n v="25"/>
    <n v="206"/>
    <n v="28"/>
    <n v="3"/>
    <n v="13"/>
    <n v="19"/>
    <n v="22"/>
    <n v="5"/>
    <n v="0"/>
    <n v="1"/>
    <n v="0"/>
    <n v="0"/>
    <n v="0"/>
    <n v="0"/>
    <n v="0"/>
    <n v="0"/>
    <n v="0"/>
    <n v="0"/>
    <n v="0"/>
    <n v="0"/>
    <n v="0"/>
    <n v="0"/>
    <n v="0"/>
    <n v="0"/>
    <n v="0"/>
    <n v="0"/>
    <n v="0"/>
    <n v="1"/>
    <n v="0"/>
    <n v="85"/>
    <n v="1"/>
    <n v="203"/>
    <n v="831"/>
    <n v="662"/>
    <n v="156"/>
    <n v="18"/>
    <m/>
    <m/>
    <m/>
    <m/>
    <m/>
    <m/>
    <m/>
  </r>
  <r>
    <x v="2"/>
    <x v="14"/>
    <x v="90"/>
    <x v="7"/>
    <n v="107"/>
    <n v="1"/>
    <n v="0"/>
    <n v="1"/>
    <n v="0"/>
    <n v="69"/>
    <n v="5"/>
    <n v="11"/>
    <n v="3"/>
    <n v="1"/>
    <n v="0"/>
    <n v="0"/>
    <n v="0"/>
    <n v="230"/>
    <n v="193"/>
    <n v="7"/>
    <n v="12"/>
    <n v="1"/>
    <n v="1109"/>
    <n v="493"/>
    <n v="25"/>
    <n v="124"/>
    <n v="71"/>
    <n v="822"/>
    <n v="381"/>
    <n v="10"/>
    <n v="106"/>
    <n v="25"/>
    <n v="204"/>
    <n v="40"/>
    <n v="3"/>
    <n v="13"/>
    <n v="19"/>
    <n v="22"/>
    <n v="10"/>
    <n v="0"/>
    <n v="1"/>
    <n v="0"/>
    <n v="0"/>
    <n v="0"/>
    <n v="0"/>
    <n v="0"/>
    <n v="0"/>
    <n v="0"/>
    <n v="0"/>
    <n v="0"/>
    <n v="0"/>
    <n v="0"/>
    <n v="0"/>
    <n v="0"/>
    <n v="0"/>
    <n v="0"/>
    <n v="0"/>
    <n v="0"/>
    <n v="1"/>
    <n v="0"/>
    <n v="85"/>
    <n v="1"/>
    <n v="206"/>
    <n v="838"/>
    <n v="659"/>
    <n v="154"/>
    <n v="19"/>
    <m/>
    <m/>
    <m/>
    <m/>
    <m/>
    <m/>
    <m/>
  </r>
  <r>
    <x v="2"/>
    <x v="14"/>
    <x v="90"/>
    <x v="8"/>
    <n v="106"/>
    <n v="1"/>
    <n v="1"/>
    <n v="1"/>
    <n v="0"/>
    <n v="71"/>
    <n v="5"/>
    <n v="10"/>
    <n v="3"/>
    <n v="1"/>
    <n v="0"/>
    <n v="0"/>
    <n v="0"/>
    <n v="230"/>
    <n v="193"/>
    <n v="7"/>
    <n v="12"/>
    <n v="1"/>
    <n v="1109"/>
    <n v="536"/>
    <n v="25"/>
    <n v="124"/>
    <n v="70"/>
    <n v="818"/>
    <n v="437"/>
    <n v="10"/>
    <n v="106"/>
    <n v="24"/>
    <n v="207"/>
    <n v="55"/>
    <n v="3"/>
    <n v="13"/>
    <n v="21"/>
    <n v="22"/>
    <n v="10"/>
    <n v="0"/>
    <n v="1"/>
    <n v="0"/>
    <n v="0"/>
    <n v="0"/>
    <n v="0"/>
    <n v="0"/>
    <n v="0"/>
    <n v="0"/>
    <n v="0"/>
    <n v="0"/>
    <n v="0"/>
    <n v="0"/>
    <n v="0"/>
    <n v="0"/>
    <n v="0"/>
    <n v="0"/>
    <n v="0"/>
    <n v="0"/>
    <n v="1"/>
    <n v="0"/>
    <n v="85"/>
    <n v="1"/>
    <n v="206"/>
    <n v="841"/>
    <n v="658"/>
    <n v="155"/>
    <n v="19"/>
    <n v="4879"/>
    <n v="1018"/>
    <n v="0"/>
    <n v="29"/>
    <n v="367"/>
    <n v="1033"/>
    <n v="3227"/>
  </r>
  <r>
    <x v="2"/>
    <x v="14"/>
    <x v="90"/>
    <x v="9"/>
    <n v="106"/>
    <n v="1"/>
    <n v="1"/>
    <n v="1"/>
    <n v="0"/>
    <n v="73"/>
    <n v="5"/>
    <n v="9"/>
    <n v="3"/>
    <n v="1"/>
    <n v="0"/>
    <n v="0"/>
    <n v="0"/>
    <n v="229"/>
    <n v="193"/>
    <n v="8"/>
    <n v="11"/>
    <n v="1"/>
    <n v="1114"/>
    <n v="571"/>
    <n v="26"/>
    <n v="124"/>
    <n v="69"/>
    <n v="815"/>
    <n v="476"/>
    <n v="10"/>
    <n v="104"/>
    <n v="22"/>
    <n v="209"/>
    <n v="72"/>
    <n v="3"/>
    <n v="13"/>
    <n v="23"/>
    <n v="22"/>
    <n v="10"/>
    <n v="0"/>
    <n v="0"/>
    <n v="0"/>
    <n v="0"/>
    <n v="0"/>
    <n v="0"/>
    <n v="0"/>
    <n v="0"/>
    <n v="0"/>
    <n v="0"/>
    <n v="0"/>
    <n v="0"/>
    <n v="0"/>
    <n v="0"/>
    <n v="0"/>
    <n v="0"/>
    <n v="0"/>
    <n v="0"/>
    <n v="0"/>
    <n v="1"/>
    <n v="0"/>
    <n v="85"/>
    <n v="1"/>
    <n v="205"/>
    <n v="848"/>
    <n v="658"/>
    <n v="156"/>
    <n v="19"/>
    <n v="4882"/>
    <n v="1516"/>
    <n v="0"/>
    <n v="29"/>
    <n v="366"/>
    <n v="1027"/>
    <n v="3245"/>
  </r>
  <r>
    <x v="2"/>
    <x v="14"/>
    <x v="90"/>
    <x v="10"/>
    <n v="106"/>
    <n v="1"/>
    <n v="1"/>
    <n v="1"/>
    <n v="0"/>
    <n v="74"/>
    <n v="5"/>
    <n v="9"/>
    <n v="3"/>
    <n v="1"/>
    <n v="0"/>
    <n v="0"/>
    <n v="0"/>
    <n v="229"/>
    <n v="194"/>
    <n v="8"/>
    <n v="11"/>
    <n v="1"/>
    <n v="1120"/>
    <n v="584"/>
    <n v="26"/>
    <n v="122"/>
    <n v="68"/>
    <n v="819"/>
    <n v="505"/>
    <n v="10"/>
    <n v="104"/>
    <n v="22"/>
    <n v="208"/>
    <n v="78"/>
    <n v="3"/>
    <n v="13"/>
    <n v="23"/>
    <n v="22"/>
    <n v="11"/>
    <n v="0"/>
    <n v="0"/>
    <n v="0"/>
    <n v="0"/>
    <n v="0"/>
    <n v="0"/>
    <n v="0"/>
    <n v="0"/>
    <n v="0"/>
    <n v="0"/>
    <n v="0"/>
    <n v="0"/>
    <n v="0"/>
    <n v="0"/>
    <n v="0"/>
    <n v="0"/>
    <n v="0"/>
    <n v="0"/>
    <n v="0"/>
    <n v="1"/>
    <n v="0"/>
    <n v="85"/>
    <n v="1"/>
    <n v="205"/>
    <n v="856"/>
    <n v="662"/>
    <n v="156"/>
    <n v="19"/>
    <n v="4883"/>
    <n v="1667"/>
    <n v="0"/>
    <n v="29"/>
    <n v="364"/>
    <n v="1027"/>
    <n v="3257"/>
  </r>
  <r>
    <x v="2"/>
    <x v="14"/>
    <x v="90"/>
    <x v="11"/>
    <n v="106"/>
    <n v="1"/>
    <n v="1"/>
    <n v="1"/>
    <n v="0"/>
    <n v="74"/>
    <n v="5"/>
    <n v="8"/>
    <n v="3"/>
    <n v="1"/>
    <n v="0"/>
    <n v="0"/>
    <n v="0"/>
    <n v="233"/>
    <n v="197"/>
    <n v="8"/>
    <n v="11"/>
    <n v="1"/>
    <n v="1120"/>
    <n v="611"/>
    <n v="26"/>
    <n v="120"/>
    <n v="68"/>
    <n v="818"/>
    <n v="516"/>
    <n v="10"/>
    <n v="103"/>
    <n v="21"/>
    <n v="209"/>
    <n v="86"/>
    <n v="3"/>
    <n v="13"/>
    <n v="24"/>
    <n v="23"/>
    <n v="12"/>
    <n v="0"/>
    <n v="0"/>
    <n v="0"/>
    <n v="0"/>
    <n v="0"/>
    <n v="0"/>
    <n v="0"/>
    <n v="0"/>
    <n v="0"/>
    <n v="0"/>
    <n v="0"/>
    <n v="0"/>
    <n v="0"/>
    <n v="0"/>
    <n v="0"/>
    <n v="0"/>
    <n v="0"/>
    <n v="0"/>
    <n v="0"/>
    <n v="1"/>
    <n v="0"/>
    <n v="86"/>
    <n v="1"/>
    <n v="209"/>
    <n v="858"/>
    <n v="662"/>
    <n v="156"/>
    <n v="20"/>
    <n v="4882"/>
    <n v="1800"/>
    <n v="0"/>
    <n v="29"/>
    <n v="362"/>
    <n v="1013"/>
    <n v="3263"/>
  </r>
  <r>
    <x v="2"/>
    <x v="14"/>
    <x v="90"/>
    <x v="12"/>
    <n v="107"/>
    <n v="1"/>
    <n v="1"/>
    <n v="1"/>
    <n v="0"/>
    <n v="76"/>
    <n v="5"/>
    <n v="8"/>
    <n v="3"/>
    <n v="1"/>
    <n v="0"/>
    <n v="0"/>
    <n v="0"/>
    <n v="233"/>
    <n v="198"/>
    <n v="8"/>
    <n v="10"/>
    <n v="1"/>
    <n v="1104"/>
    <n v="617"/>
    <n v="26"/>
    <n v="117"/>
    <n v="66"/>
    <n v="820"/>
    <n v="524"/>
    <n v="10"/>
    <n v="103"/>
    <n v="21"/>
    <n v="212"/>
    <n v="93"/>
    <n v="3"/>
    <n v="14"/>
    <n v="23"/>
    <n v="23"/>
    <n v="12"/>
    <n v="0"/>
    <n v="0"/>
    <n v="0"/>
    <n v="0"/>
    <n v="0"/>
    <n v="0"/>
    <n v="0"/>
    <n v="0"/>
    <n v="0"/>
    <n v="0"/>
    <n v="0"/>
    <n v="0"/>
    <n v="0"/>
    <n v="0"/>
    <n v="0"/>
    <n v="0"/>
    <n v="0"/>
    <n v="0"/>
    <n v="0"/>
    <n v="1"/>
    <n v="0"/>
    <n v="87"/>
    <n v="1"/>
    <n v="210"/>
    <n v="849"/>
    <n v="664"/>
    <n v="157"/>
    <n v="20"/>
    <n v="4894"/>
    <n v="1901"/>
    <n v="0"/>
    <n v="29"/>
    <n v="359"/>
    <n v="1007"/>
    <n v="3276"/>
  </r>
  <r>
    <x v="2"/>
    <x v="14"/>
    <x v="90"/>
    <x v="13"/>
    <n v="106"/>
    <n v="1"/>
    <n v="1"/>
    <n v="0"/>
    <n v="0"/>
    <n v="76"/>
    <n v="5"/>
    <n v="8"/>
    <n v="3"/>
    <n v="1"/>
    <n v="0"/>
    <n v="0"/>
    <n v="0"/>
    <n v="234"/>
    <n v="198"/>
    <n v="9"/>
    <n v="10"/>
    <n v="1"/>
    <n v="1104"/>
    <n v="625"/>
    <n v="25"/>
    <n v="115"/>
    <n v="64"/>
    <n v="820"/>
    <n v="528"/>
    <n v="9"/>
    <n v="103"/>
    <n v="21"/>
    <n v="213"/>
    <n v="95"/>
    <n v="3"/>
    <n v="14"/>
    <n v="23"/>
    <n v="23"/>
    <n v="12"/>
    <n v="0"/>
    <n v="0"/>
    <n v="0"/>
    <n v="0"/>
    <n v="0"/>
    <n v="0"/>
    <n v="0"/>
    <n v="0"/>
    <n v="0"/>
    <n v="0"/>
    <n v="0"/>
    <n v="0"/>
    <n v="0"/>
    <n v="0"/>
    <n v="0"/>
    <n v="0"/>
    <n v="0"/>
    <n v="0"/>
    <n v="0"/>
    <n v="1"/>
    <n v="0"/>
    <n v="87"/>
    <n v="1"/>
    <n v="210"/>
    <n v="851"/>
    <n v="665"/>
    <n v="160"/>
    <n v="20"/>
    <n v="4894"/>
    <n v="1959"/>
    <n v="0"/>
    <n v="30"/>
    <n v="359"/>
    <n v="1002"/>
    <n v="3281"/>
  </r>
  <r>
    <x v="2"/>
    <x v="14"/>
    <x v="90"/>
    <x v="14"/>
    <n v="108"/>
    <n v="1"/>
    <n v="1"/>
    <n v="0"/>
    <n v="0"/>
    <n v="78"/>
    <n v="6"/>
    <n v="8"/>
    <n v="3"/>
    <n v="1"/>
    <n v="0"/>
    <n v="0"/>
    <n v="0"/>
    <n v="235"/>
    <n v="200"/>
    <n v="9"/>
    <n v="10"/>
    <n v="1"/>
    <n v="1095"/>
    <n v="632"/>
    <n v="24"/>
    <n v="113"/>
    <n v="62"/>
    <n v="824"/>
    <n v="535"/>
    <n v="10"/>
    <n v="102"/>
    <n v="21"/>
    <n v="212"/>
    <n v="95"/>
    <n v="3"/>
    <n v="14"/>
    <n v="24"/>
    <n v="23"/>
    <n v="13"/>
    <n v="0"/>
    <n v="0"/>
    <n v="0"/>
    <n v="0"/>
    <n v="0"/>
    <n v="0"/>
    <n v="0"/>
    <n v="0"/>
    <n v="0"/>
    <n v="0"/>
    <n v="0"/>
    <n v="0"/>
    <n v="0"/>
    <n v="0"/>
    <n v="0"/>
    <n v="0"/>
    <n v="0"/>
    <n v="0"/>
    <n v="0"/>
    <n v="1"/>
    <n v="0"/>
    <n v="88"/>
    <n v="1"/>
    <n v="211"/>
    <n v="848"/>
    <n v="668"/>
    <n v="159"/>
    <n v="20"/>
    <n v="4914"/>
    <n v="2020"/>
    <n v="0"/>
    <n v="31"/>
    <n v="361"/>
    <n v="1007"/>
    <n v="3299"/>
  </r>
  <r>
    <x v="2"/>
    <x v="14"/>
    <x v="90"/>
    <x v="15"/>
    <n v="105"/>
    <n v="1"/>
    <n v="1"/>
    <n v="0"/>
    <n v="0"/>
    <n v="77"/>
    <n v="6"/>
    <n v="7"/>
    <n v="3"/>
    <n v="1"/>
    <n v="0"/>
    <n v="0"/>
    <n v="0"/>
    <n v="235"/>
    <n v="201"/>
    <n v="9"/>
    <n v="10"/>
    <n v="1"/>
    <n v="1092"/>
    <n v="639"/>
    <n v="24"/>
    <n v="113"/>
    <n v="59"/>
    <n v="826"/>
    <n v="538"/>
    <n v="10"/>
    <n v="104"/>
    <n v="21"/>
    <n v="214"/>
    <n v="97"/>
    <n v="3"/>
    <n v="15"/>
    <n v="24"/>
    <n v="24"/>
    <n v="14"/>
    <n v="0"/>
    <n v="0"/>
    <n v="0"/>
    <n v="0"/>
    <n v="0"/>
    <n v="0"/>
    <n v="0"/>
    <n v="0"/>
    <n v="0"/>
    <n v="0"/>
    <n v="0"/>
    <n v="0"/>
    <n v="0"/>
    <n v="0"/>
    <n v="0"/>
    <n v="0"/>
    <n v="0"/>
    <n v="0"/>
    <n v="0"/>
    <n v="1"/>
    <n v="0"/>
    <n v="86"/>
    <n v="1"/>
    <n v="211"/>
    <n v="849"/>
    <n v="668"/>
    <n v="160"/>
    <n v="21"/>
    <n v="4909"/>
    <n v="2054"/>
    <n v="0"/>
    <n v="32"/>
    <n v="361"/>
    <n v="1001"/>
    <n v="3300"/>
  </r>
  <r>
    <x v="2"/>
    <x v="14"/>
    <x v="90"/>
    <x v="16"/>
    <n v="105"/>
    <n v="1"/>
    <n v="1"/>
    <n v="0"/>
    <n v="0"/>
    <n v="79"/>
    <n v="6"/>
    <n v="7"/>
    <n v="3"/>
    <n v="1"/>
    <n v="0"/>
    <n v="0"/>
    <n v="0"/>
    <n v="236"/>
    <n v="204"/>
    <n v="9"/>
    <n v="10"/>
    <n v="2"/>
    <n v="1092"/>
    <n v="644"/>
    <n v="24"/>
    <n v="113"/>
    <n v="57"/>
    <n v="827"/>
    <n v="540"/>
    <n v="10"/>
    <n v="102"/>
    <n v="22"/>
    <n v="214"/>
    <n v="98"/>
    <n v="3"/>
    <n v="15"/>
    <n v="22"/>
    <n v="24"/>
    <n v="14"/>
    <n v="0"/>
    <n v="0"/>
    <n v="0"/>
    <n v="0"/>
    <n v="0"/>
    <n v="0"/>
    <n v="0"/>
    <n v="0"/>
    <n v="0"/>
    <n v="0"/>
    <n v="0"/>
    <n v="0"/>
    <n v="0"/>
    <n v="0"/>
    <n v="0"/>
    <n v="0"/>
    <n v="0"/>
    <n v="0"/>
    <n v="0"/>
    <n v="1"/>
    <n v="0"/>
    <n v="86"/>
    <n v="1"/>
    <n v="211"/>
    <n v="853"/>
    <n v="668"/>
    <n v="160"/>
    <n v="21"/>
    <n v="4908"/>
    <n v="2101"/>
    <n v="0"/>
    <n v="32"/>
    <n v="360"/>
    <n v="995"/>
    <n v="3308"/>
  </r>
  <r>
    <x v="2"/>
    <x v="14"/>
    <x v="90"/>
    <x v="16"/>
    <m/>
    <m/>
    <m/>
    <m/>
    <m/>
    <m/>
    <m/>
    <m/>
    <m/>
    <m/>
    <m/>
    <m/>
    <m/>
    <m/>
    <m/>
    <m/>
    <m/>
    <m/>
    <m/>
    <m/>
    <m/>
    <m/>
    <m/>
    <n v="1"/>
    <n v="1"/>
    <m/>
    <m/>
    <m/>
    <m/>
    <m/>
    <m/>
    <m/>
    <m/>
    <m/>
    <m/>
    <m/>
    <m/>
    <m/>
    <m/>
    <m/>
    <m/>
    <m/>
    <m/>
    <m/>
    <m/>
    <m/>
    <m/>
    <m/>
    <m/>
    <m/>
    <m/>
    <m/>
    <m/>
    <m/>
    <m/>
    <m/>
    <m/>
    <m/>
    <m/>
    <m/>
    <n v="1"/>
    <m/>
    <m/>
    <n v="1"/>
    <n v="1"/>
    <m/>
    <m/>
    <m/>
    <m/>
    <n v="1"/>
  </r>
  <r>
    <x v="2"/>
    <x v="14"/>
    <x v="91"/>
    <x v="0"/>
    <n v="171"/>
    <n v="3"/>
    <n v="1"/>
    <n v="5"/>
    <n v="3"/>
    <n v="53"/>
    <n v="0"/>
    <n v="15"/>
    <n v="1"/>
    <n v="122"/>
    <n v="0"/>
    <n v="79"/>
    <n v="2"/>
    <n v="1480"/>
    <n v="0"/>
    <n v="723"/>
    <n v="60"/>
    <n v="35"/>
    <n v="1989"/>
    <n v="0"/>
    <n v="166"/>
    <n v="250"/>
    <n v="38"/>
    <n v="1899"/>
    <n v="119"/>
    <n v="15"/>
    <n v="194"/>
    <n v="71"/>
    <n v="245"/>
    <n v="0"/>
    <n v="6"/>
    <n v="42"/>
    <n v="8"/>
    <n v="99"/>
    <n v="0"/>
    <n v="27"/>
    <n v="5"/>
    <n v="0"/>
    <n v="0"/>
    <n v="0"/>
    <n v="0"/>
    <n v="0"/>
    <n v="0"/>
    <n v="0"/>
    <n v="0"/>
    <n v="0"/>
    <n v="0"/>
    <n v="3"/>
    <n v="5"/>
    <n v="22"/>
    <n v="20"/>
    <n v="0"/>
    <n v="5"/>
    <n v="1"/>
    <m/>
    <m/>
    <m/>
    <m/>
    <m/>
    <m/>
    <m/>
    <m/>
    <m/>
    <m/>
    <m/>
    <m/>
    <m/>
    <m/>
    <m/>
    <m/>
  </r>
  <r>
    <x v="2"/>
    <x v="14"/>
    <x v="91"/>
    <x v="1"/>
    <n v="172"/>
    <n v="3"/>
    <n v="1"/>
    <n v="5"/>
    <n v="3"/>
    <n v="71"/>
    <n v="0"/>
    <n v="14"/>
    <n v="1"/>
    <n v="122"/>
    <n v="0"/>
    <n v="79"/>
    <n v="0"/>
    <n v="1479"/>
    <n v="0"/>
    <n v="927"/>
    <n v="61"/>
    <n v="35"/>
    <n v="2005"/>
    <n v="0"/>
    <n v="212"/>
    <n v="252"/>
    <n v="35"/>
    <n v="1899"/>
    <n v="145"/>
    <n v="15"/>
    <n v="192"/>
    <n v="71"/>
    <n v="243"/>
    <n v="0"/>
    <n v="7"/>
    <n v="41"/>
    <n v="8"/>
    <n v="99"/>
    <n v="0"/>
    <n v="28"/>
    <n v="5"/>
    <n v="0"/>
    <n v="0"/>
    <n v="0"/>
    <n v="0"/>
    <n v="0"/>
    <n v="0"/>
    <n v="0"/>
    <n v="0"/>
    <n v="0"/>
    <n v="0"/>
    <n v="3"/>
    <n v="7"/>
    <n v="22"/>
    <n v="20"/>
    <n v="0"/>
    <n v="5"/>
    <n v="1"/>
    <m/>
    <m/>
    <m/>
    <m/>
    <m/>
    <m/>
    <m/>
    <m/>
    <m/>
    <m/>
    <m/>
    <m/>
    <m/>
    <m/>
    <m/>
    <m/>
  </r>
  <r>
    <x v="2"/>
    <x v="14"/>
    <x v="91"/>
    <x v="2"/>
    <n v="173"/>
    <n v="3"/>
    <n v="3"/>
    <n v="5"/>
    <n v="4"/>
    <n v="82"/>
    <n v="0"/>
    <n v="14"/>
    <n v="1"/>
    <n v="121"/>
    <n v="100"/>
    <n v="3"/>
    <n v="0"/>
    <n v="1481"/>
    <n v="1051"/>
    <n v="22"/>
    <n v="61"/>
    <n v="34"/>
    <n v="2012"/>
    <n v="288"/>
    <n v="21"/>
    <n v="252"/>
    <n v="36"/>
    <n v="1897"/>
    <n v="207"/>
    <n v="15"/>
    <n v="193"/>
    <n v="72"/>
    <n v="243"/>
    <n v="9"/>
    <n v="4"/>
    <n v="39"/>
    <n v="8"/>
    <n v="100"/>
    <n v="56"/>
    <n v="1"/>
    <n v="5"/>
    <n v="0"/>
    <n v="0"/>
    <n v="0"/>
    <n v="0"/>
    <n v="0"/>
    <n v="0"/>
    <n v="0"/>
    <n v="0"/>
    <n v="0"/>
    <n v="0"/>
    <n v="0"/>
    <n v="7"/>
    <n v="0"/>
    <n v="0"/>
    <n v="0"/>
    <n v="0"/>
    <n v="0"/>
    <n v="3"/>
    <n v="5"/>
    <n v="155"/>
    <n v="109"/>
    <n v="1351"/>
    <n v="1631"/>
    <n v="1574"/>
    <n v="173"/>
    <n v="89"/>
    <m/>
    <m/>
    <m/>
    <m/>
    <m/>
    <m/>
    <m/>
  </r>
  <r>
    <x v="2"/>
    <x v="14"/>
    <x v="91"/>
    <x v="3"/>
    <n v="174"/>
    <n v="3"/>
    <n v="3"/>
    <n v="5"/>
    <n v="4"/>
    <n v="94"/>
    <n v="0"/>
    <n v="14"/>
    <n v="1"/>
    <n v="121"/>
    <n v="99"/>
    <n v="3"/>
    <n v="1"/>
    <n v="1476"/>
    <n v="1132"/>
    <n v="21"/>
    <n v="61"/>
    <n v="34"/>
    <n v="2014"/>
    <n v="444"/>
    <n v="21"/>
    <n v="251"/>
    <n v="33"/>
    <n v="1900"/>
    <n v="309"/>
    <n v="15"/>
    <n v="193"/>
    <n v="70"/>
    <n v="241"/>
    <n v="10"/>
    <n v="4"/>
    <n v="39"/>
    <n v="8"/>
    <n v="101"/>
    <n v="67"/>
    <n v="1"/>
    <n v="5"/>
    <n v="0"/>
    <n v="0"/>
    <n v="0"/>
    <n v="0"/>
    <n v="0"/>
    <n v="0"/>
    <n v="0"/>
    <n v="0"/>
    <n v="0"/>
    <n v="0"/>
    <n v="0"/>
    <n v="7"/>
    <n v="0"/>
    <n v="0"/>
    <n v="0"/>
    <n v="0"/>
    <n v="0"/>
    <n v="3"/>
    <n v="5"/>
    <n v="156"/>
    <n v="108"/>
    <n v="1347"/>
    <n v="1642"/>
    <n v="1578"/>
    <n v="173"/>
    <n v="90"/>
    <m/>
    <m/>
    <m/>
    <m/>
    <m/>
    <m/>
    <m/>
  </r>
  <r>
    <x v="2"/>
    <x v="14"/>
    <x v="91"/>
    <x v="4"/>
    <n v="176"/>
    <n v="3"/>
    <n v="3"/>
    <n v="5"/>
    <n v="4"/>
    <n v="101"/>
    <n v="0"/>
    <n v="14"/>
    <n v="1"/>
    <n v="121"/>
    <n v="97"/>
    <n v="3"/>
    <n v="1"/>
    <n v="1471"/>
    <n v="1161"/>
    <n v="21"/>
    <n v="61"/>
    <n v="34"/>
    <n v="2021"/>
    <n v="616"/>
    <n v="21"/>
    <n v="250"/>
    <n v="29"/>
    <n v="1896"/>
    <n v="414"/>
    <n v="15"/>
    <n v="194"/>
    <n v="69"/>
    <n v="239"/>
    <n v="20"/>
    <n v="4"/>
    <n v="38"/>
    <n v="9"/>
    <n v="100"/>
    <n v="66"/>
    <n v="1"/>
    <n v="5"/>
    <n v="0"/>
    <n v="0"/>
    <n v="0"/>
    <n v="0"/>
    <n v="0"/>
    <n v="0"/>
    <n v="0"/>
    <n v="0"/>
    <n v="0"/>
    <n v="0"/>
    <n v="0"/>
    <n v="7"/>
    <n v="0"/>
    <n v="0"/>
    <n v="0"/>
    <n v="0"/>
    <n v="0"/>
    <n v="3"/>
    <n v="5"/>
    <n v="158"/>
    <n v="107"/>
    <n v="1344"/>
    <n v="1650"/>
    <n v="1573"/>
    <n v="173"/>
    <n v="89"/>
    <m/>
    <m/>
    <m/>
    <m/>
    <m/>
    <m/>
    <m/>
  </r>
  <r>
    <x v="2"/>
    <x v="14"/>
    <x v="91"/>
    <x v="5"/>
    <n v="175"/>
    <n v="3"/>
    <n v="3"/>
    <n v="5"/>
    <n v="4"/>
    <n v="111"/>
    <n v="0"/>
    <n v="14"/>
    <n v="1"/>
    <n v="119"/>
    <n v="95"/>
    <n v="3"/>
    <n v="0"/>
    <n v="1471"/>
    <n v="1194"/>
    <n v="21"/>
    <n v="62"/>
    <n v="33"/>
    <n v="2029"/>
    <n v="818"/>
    <n v="21"/>
    <n v="251"/>
    <n v="27"/>
    <n v="1897"/>
    <n v="637"/>
    <n v="15"/>
    <n v="195"/>
    <n v="70"/>
    <n v="241"/>
    <n v="38"/>
    <n v="4"/>
    <n v="39"/>
    <n v="8"/>
    <n v="98"/>
    <n v="66"/>
    <n v="1"/>
    <n v="5"/>
    <n v="0"/>
    <n v="0"/>
    <n v="0"/>
    <n v="0"/>
    <n v="0"/>
    <n v="0"/>
    <n v="0"/>
    <n v="0"/>
    <n v="0"/>
    <n v="0"/>
    <n v="0"/>
    <n v="8"/>
    <n v="0"/>
    <n v="0"/>
    <n v="0"/>
    <n v="0"/>
    <n v="0"/>
    <n v="3"/>
    <n v="5"/>
    <n v="157"/>
    <n v="105"/>
    <n v="1344"/>
    <n v="1661"/>
    <n v="1573"/>
    <n v="175"/>
    <n v="88"/>
    <m/>
    <m/>
    <m/>
    <m/>
    <m/>
    <m/>
    <m/>
  </r>
  <r>
    <x v="2"/>
    <x v="14"/>
    <x v="91"/>
    <x v="6"/>
    <n v="177"/>
    <n v="3"/>
    <n v="3"/>
    <n v="5"/>
    <n v="4"/>
    <n v="120"/>
    <n v="0"/>
    <n v="14"/>
    <n v="1"/>
    <n v="119"/>
    <n v="95"/>
    <n v="3"/>
    <n v="0"/>
    <n v="1477"/>
    <n v="1229"/>
    <n v="21"/>
    <n v="62"/>
    <n v="34"/>
    <n v="2019"/>
    <n v="947"/>
    <n v="21"/>
    <n v="246"/>
    <n v="23"/>
    <n v="1897"/>
    <n v="857"/>
    <n v="15"/>
    <n v="196"/>
    <n v="68"/>
    <n v="239"/>
    <n v="55"/>
    <n v="4"/>
    <n v="40"/>
    <n v="8"/>
    <n v="98"/>
    <n v="74"/>
    <n v="1"/>
    <n v="5"/>
    <n v="0"/>
    <n v="0"/>
    <n v="0"/>
    <n v="0"/>
    <n v="0"/>
    <n v="0"/>
    <n v="0"/>
    <n v="0"/>
    <n v="0"/>
    <n v="0"/>
    <n v="0"/>
    <n v="8"/>
    <n v="0"/>
    <n v="0"/>
    <n v="0"/>
    <n v="0"/>
    <n v="0"/>
    <n v="3"/>
    <n v="5"/>
    <n v="159"/>
    <n v="105"/>
    <n v="1349"/>
    <n v="1663"/>
    <n v="1574"/>
    <n v="172"/>
    <n v="88"/>
    <m/>
    <m/>
    <m/>
    <m/>
    <m/>
    <m/>
    <m/>
  </r>
  <r>
    <x v="2"/>
    <x v="14"/>
    <x v="91"/>
    <x v="7"/>
    <n v="177"/>
    <n v="3"/>
    <n v="3"/>
    <n v="5"/>
    <n v="4"/>
    <n v="127"/>
    <n v="0"/>
    <n v="12"/>
    <n v="1"/>
    <n v="116"/>
    <n v="93"/>
    <n v="3"/>
    <n v="0"/>
    <n v="1477"/>
    <n v="1246"/>
    <n v="21"/>
    <n v="61"/>
    <n v="34"/>
    <n v="2024"/>
    <n v="1065"/>
    <n v="21"/>
    <n v="241"/>
    <n v="24"/>
    <n v="1895"/>
    <n v="1038"/>
    <n v="15"/>
    <n v="195"/>
    <n v="66"/>
    <n v="239"/>
    <n v="65"/>
    <n v="4"/>
    <n v="39"/>
    <n v="7"/>
    <n v="95"/>
    <n v="73"/>
    <n v="1"/>
    <n v="5"/>
    <n v="0"/>
    <n v="0"/>
    <n v="0"/>
    <n v="0"/>
    <n v="0"/>
    <n v="0"/>
    <n v="0"/>
    <n v="0"/>
    <n v="0"/>
    <n v="0"/>
    <n v="0"/>
    <n v="8"/>
    <n v="0"/>
    <n v="0"/>
    <n v="0"/>
    <n v="0"/>
    <n v="0"/>
    <n v="3"/>
    <n v="5"/>
    <n v="160"/>
    <n v="102"/>
    <n v="1349"/>
    <n v="1670"/>
    <n v="1577"/>
    <n v="173"/>
    <n v="85"/>
    <m/>
    <m/>
    <m/>
    <m/>
    <m/>
    <m/>
    <m/>
  </r>
  <r>
    <x v="2"/>
    <x v="14"/>
    <x v="91"/>
    <x v="8"/>
    <n v="180"/>
    <n v="3"/>
    <n v="3"/>
    <n v="5"/>
    <n v="4"/>
    <n v="130"/>
    <n v="0"/>
    <n v="12"/>
    <n v="1"/>
    <n v="116"/>
    <n v="93"/>
    <n v="3"/>
    <n v="0"/>
    <n v="1479"/>
    <n v="1266"/>
    <n v="21"/>
    <n v="59"/>
    <n v="34"/>
    <n v="2026"/>
    <n v="1171"/>
    <n v="21"/>
    <n v="240"/>
    <n v="23"/>
    <n v="1893"/>
    <n v="1189"/>
    <n v="15"/>
    <n v="193"/>
    <n v="66"/>
    <n v="241"/>
    <n v="88"/>
    <n v="4"/>
    <n v="39"/>
    <n v="9"/>
    <n v="95"/>
    <n v="73"/>
    <n v="1"/>
    <n v="5"/>
    <n v="0"/>
    <n v="0"/>
    <n v="0"/>
    <n v="0"/>
    <n v="0"/>
    <n v="0"/>
    <n v="0"/>
    <n v="0"/>
    <n v="0"/>
    <n v="0"/>
    <n v="0"/>
    <n v="8"/>
    <n v="0"/>
    <n v="0"/>
    <n v="0"/>
    <n v="0"/>
    <n v="0"/>
    <n v="3"/>
    <n v="5"/>
    <n v="163"/>
    <n v="102"/>
    <n v="1351"/>
    <n v="1675"/>
    <n v="1581"/>
    <n v="175"/>
    <n v="85"/>
    <n v="7257"/>
    <n v="2301"/>
    <n v="0"/>
    <n v="51"/>
    <n v="1131"/>
    <n v="744"/>
    <n v="5023"/>
  </r>
  <r>
    <x v="2"/>
    <x v="14"/>
    <x v="91"/>
    <x v="9"/>
    <n v="179"/>
    <n v="3"/>
    <n v="3"/>
    <n v="5"/>
    <n v="4"/>
    <n v="134"/>
    <n v="0"/>
    <n v="12"/>
    <n v="1"/>
    <n v="116"/>
    <n v="93"/>
    <n v="3"/>
    <n v="0"/>
    <n v="1485"/>
    <n v="1277"/>
    <n v="21"/>
    <n v="58"/>
    <n v="34"/>
    <n v="2028"/>
    <n v="1240"/>
    <n v="20"/>
    <n v="234"/>
    <n v="22"/>
    <n v="1887"/>
    <n v="1233"/>
    <n v="15"/>
    <n v="193"/>
    <n v="64"/>
    <n v="242"/>
    <n v="95"/>
    <n v="3"/>
    <n v="39"/>
    <n v="9"/>
    <n v="95"/>
    <n v="74"/>
    <n v="1"/>
    <n v="5"/>
    <n v="0"/>
    <n v="0"/>
    <n v="0"/>
    <n v="0"/>
    <n v="0"/>
    <n v="0"/>
    <n v="0"/>
    <n v="0"/>
    <n v="0"/>
    <n v="0"/>
    <n v="0"/>
    <n v="8"/>
    <n v="0"/>
    <n v="0"/>
    <n v="0"/>
    <n v="0"/>
    <n v="0"/>
    <n v="3"/>
    <n v="5"/>
    <n v="162"/>
    <n v="102"/>
    <n v="1358"/>
    <n v="1682"/>
    <n v="1576"/>
    <n v="178"/>
    <n v="85"/>
    <n v="7261"/>
    <n v="2679"/>
    <n v="0"/>
    <n v="48"/>
    <n v="1136"/>
    <n v="737"/>
    <n v="5033"/>
  </r>
  <r>
    <x v="2"/>
    <x v="14"/>
    <x v="91"/>
    <x v="10"/>
    <n v="179"/>
    <n v="3"/>
    <n v="3"/>
    <n v="5"/>
    <n v="4"/>
    <n v="134"/>
    <n v="0"/>
    <n v="12"/>
    <n v="1"/>
    <n v="116"/>
    <n v="96"/>
    <n v="3"/>
    <n v="0"/>
    <n v="1484"/>
    <n v="1280"/>
    <n v="21"/>
    <n v="58"/>
    <n v="34"/>
    <n v="2030"/>
    <n v="1274"/>
    <n v="20"/>
    <n v="235"/>
    <n v="22"/>
    <n v="1890"/>
    <n v="1266"/>
    <n v="15"/>
    <n v="193"/>
    <n v="65"/>
    <n v="241"/>
    <n v="103"/>
    <n v="3"/>
    <n v="37"/>
    <n v="9"/>
    <n v="95"/>
    <n v="79"/>
    <n v="1"/>
    <n v="5"/>
    <n v="0"/>
    <n v="0"/>
    <n v="0"/>
    <n v="0"/>
    <n v="0"/>
    <n v="0"/>
    <n v="0"/>
    <n v="0"/>
    <n v="0"/>
    <n v="0"/>
    <n v="0"/>
    <n v="7"/>
    <n v="0"/>
    <n v="0"/>
    <n v="0"/>
    <n v="0"/>
    <n v="0"/>
    <n v="3"/>
    <n v="5"/>
    <n v="163"/>
    <n v="102"/>
    <n v="1357"/>
    <n v="1684"/>
    <n v="1579"/>
    <n v="178"/>
    <n v="88"/>
    <n v="7266"/>
    <n v="2860"/>
    <n v="0"/>
    <n v="48"/>
    <n v="1129"/>
    <n v="733"/>
    <n v="5044"/>
  </r>
  <r>
    <x v="2"/>
    <x v="14"/>
    <x v="91"/>
    <x v="11"/>
    <n v="180"/>
    <n v="3"/>
    <n v="3"/>
    <n v="5"/>
    <n v="4"/>
    <n v="137"/>
    <n v="0"/>
    <n v="12"/>
    <n v="1"/>
    <n v="115"/>
    <n v="96"/>
    <n v="3"/>
    <n v="0"/>
    <n v="1481"/>
    <n v="1283"/>
    <n v="20"/>
    <n v="56"/>
    <n v="34"/>
    <n v="2031"/>
    <n v="1302"/>
    <n v="20"/>
    <n v="236"/>
    <n v="22"/>
    <n v="1890"/>
    <n v="1293"/>
    <n v="15"/>
    <n v="191"/>
    <n v="65"/>
    <n v="240"/>
    <n v="108"/>
    <n v="3"/>
    <n v="35"/>
    <n v="9"/>
    <n v="95"/>
    <n v="80"/>
    <n v="1"/>
    <n v="5"/>
    <n v="0"/>
    <n v="0"/>
    <n v="0"/>
    <n v="0"/>
    <n v="0"/>
    <n v="0"/>
    <n v="0"/>
    <n v="0"/>
    <n v="0"/>
    <n v="0"/>
    <n v="0"/>
    <n v="7"/>
    <n v="0"/>
    <n v="0"/>
    <n v="0"/>
    <n v="0"/>
    <n v="0"/>
    <n v="3"/>
    <n v="5"/>
    <n v="164"/>
    <n v="101"/>
    <n v="1357"/>
    <n v="1685"/>
    <n v="1582"/>
    <n v="178"/>
    <n v="88"/>
    <n v="7269"/>
    <n v="3036"/>
    <n v="0"/>
    <n v="47"/>
    <n v="1112"/>
    <n v="725"/>
    <n v="5070"/>
  </r>
  <r>
    <x v="2"/>
    <x v="14"/>
    <x v="91"/>
    <x v="12"/>
    <n v="180"/>
    <n v="3"/>
    <n v="3"/>
    <n v="5"/>
    <n v="4"/>
    <n v="140"/>
    <n v="0"/>
    <n v="12"/>
    <n v="1"/>
    <n v="115"/>
    <n v="96"/>
    <n v="3"/>
    <n v="0"/>
    <n v="1476"/>
    <n v="1283"/>
    <n v="20"/>
    <n v="56"/>
    <n v="34"/>
    <n v="2035"/>
    <n v="1321"/>
    <n v="19"/>
    <n v="230"/>
    <n v="23"/>
    <n v="1889"/>
    <n v="1304"/>
    <n v="15"/>
    <n v="191"/>
    <n v="66"/>
    <n v="240"/>
    <n v="111"/>
    <n v="3"/>
    <n v="31"/>
    <n v="9"/>
    <n v="95"/>
    <n v="81"/>
    <n v="1"/>
    <n v="5"/>
    <n v="0"/>
    <n v="0"/>
    <n v="0"/>
    <n v="0"/>
    <n v="0"/>
    <n v="0"/>
    <n v="0"/>
    <n v="0"/>
    <n v="0"/>
    <n v="0"/>
    <n v="0"/>
    <n v="7"/>
    <n v="0"/>
    <n v="0"/>
    <n v="0"/>
    <n v="0"/>
    <n v="0"/>
    <n v="3"/>
    <n v="5"/>
    <n v="164"/>
    <n v="101"/>
    <n v="1352"/>
    <n v="1691"/>
    <n v="1581"/>
    <n v="180"/>
    <n v="88"/>
    <n v="7267"/>
    <n v="3138"/>
    <n v="0"/>
    <n v="46"/>
    <n v="1105"/>
    <n v="714"/>
    <n v="5079"/>
  </r>
  <r>
    <x v="2"/>
    <x v="14"/>
    <x v="91"/>
    <x v="13"/>
    <n v="180"/>
    <n v="3"/>
    <n v="3"/>
    <n v="5"/>
    <n v="4"/>
    <n v="141"/>
    <n v="0"/>
    <n v="12"/>
    <n v="1"/>
    <n v="115"/>
    <n v="96"/>
    <n v="3"/>
    <n v="0"/>
    <n v="1475"/>
    <n v="1281"/>
    <n v="20"/>
    <n v="57"/>
    <n v="34"/>
    <n v="2031"/>
    <n v="1331"/>
    <n v="19"/>
    <n v="227"/>
    <n v="23"/>
    <n v="1887"/>
    <n v="1310"/>
    <n v="15"/>
    <n v="192"/>
    <n v="66"/>
    <n v="243"/>
    <n v="115"/>
    <n v="3"/>
    <n v="33"/>
    <n v="9"/>
    <n v="95"/>
    <n v="81"/>
    <n v="1"/>
    <n v="5"/>
    <n v="0"/>
    <n v="0"/>
    <n v="0"/>
    <n v="0"/>
    <n v="0"/>
    <n v="0"/>
    <n v="0"/>
    <n v="0"/>
    <n v="0"/>
    <n v="0"/>
    <n v="0"/>
    <n v="7"/>
    <n v="0"/>
    <n v="0"/>
    <n v="0"/>
    <n v="0"/>
    <n v="0"/>
    <n v="3"/>
    <n v="5"/>
    <n v="164"/>
    <n v="101"/>
    <n v="1350"/>
    <n v="1690"/>
    <n v="1578"/>
    <n v="181"/>
    <n v="88"/>
    <n v="7272"/>
    <n v="3188"/>
    <n v="0"/>
    <n v="46"/>
    <n v="1109"/>
    <n v="707"/>
    <n v="5084"/>
  </r>
  <r>
    <x v="2"/>
    <x v="14"/>
    <x v="91"/>
    <x v="14"/>
    <n v="183"/>
    <n v="3"/>
    <n v="3"/>
    <n v="5"/>
    <n v="4"/>
    <n v="145"/>
    <n v="0"/>
    <n v="12"/>
    <n v="1"/>
    <n v="114"/>
    <n v="95"/>
    <n v="3"/>
    <n v="0"/>
    <n v="1467"/>
    <n v="1281"/>
    <n v="19"/>
    <n v="57"/>
    <n v="34"/>
    <n v="2028"/>
    <n v="1337"/>
    <n v="19"/>
    <n v="227"/>
    <n v="22"/>
    <n v="1888"/>
    <n v="1318"/>
    <n v="15"/>
    <n v="193"/>
    <n v="66"/>
    <n v="244"/>
    <n v="119"/>
    <n v="3"/>
    <n v="33"/>
    <n v="9"/>
    <n v="95"/>
    <n v="81"/>
    <n v="1"/>
    <n v="5"/>
    <n v="0"/>
    <n v="0"/>
    <n v="0"/>
    <n v="0"/>
    <n v="0"/>
    <n v="0"/>
    <n v="0"/>
    <n v="0"/>
    <n v="0"/>
    <n v="0"/>
    <n v="0"/>
    <n v="7"/>
    <n v="0"/>
    <n v="0"/>
    <n v="0"/>
    <n v="0"/>
    <n v="0"/>
    <n v="3"/>
    <n v="5"/>
    <n v="167"/>
    <n v="100"/>
    <n v="1343"/>
    <n v="1688"/>
    <n v="1579"/>
    <n v="183"/>
    <n v="88"/>
    <n v="7279"/>
    <n v="3236"/>
    <n v="0"/>
    <n v="47"/>
    <n v="1113"/>
    <n v="699"/>
    <n v="5097"/>
  </r>
  <r>
    <x v="2"/>
    <x v="14"/>
    <x v="91"/>
    <x v="15"/>
    <n v="184"/>
    <n v="3"/>
    <n v="3"/>
    <n v="5"/>
    <n v="4"/>
    <n v="145"/>
    <n v="0"/>
    <n v="12"/>
    <n v="1"/>
    <n v="115"/>
    <n v="96"/>
    <n v="3"/>
    <n v="0"/>
    <n v="1468"/>
    <n v="1284"/>
    <n v="19"/>
    <n v="57"/>
    <n v="34"/>
    <n v="2036"/>
    <n v="1348"/>
    <n v="19"/>
    <n v="228"/>
    <n v="21"/>
    <n v="1886"/>
    <n v="1320"/>
    <n v="15"/>
    <n v="194"/>
    <n v="65"/>
    <n v="244"/>
    <n v="122"/>
    <n v="3"/>
    <n v="33"/>
    <n v="9"/>
    <n v="94"/>
    <n v="80"/>
    <n v="1"/>
    <n v="5"/>
    <n v="0"/>
    <n v="0"/>
    <n v="0"/>
    <n v="0"/>
    <n v="0"/>
    <n v="0"/>
    <n v="0"/>
    <n v="0"/>
    <n v="0"/>
    <n v="0"/>
    <n v="0"/>
    <n v="7"/>
    <n v="0"/>
    <n v="0"/>
    <n v="0"/>
    <n v="0"/>
    <n v="0"/>
    <n v="3"/>
    <n v="5"/>
    <n v="168"/>
    <n v="101"/>
    <n v="1344"/>
    <n v="1695"/>
    <n v="1578"/>
    <n v="184"/>
    <n v="87"/>
    <n v="7283"/>
    <n v="3274"/>
    <n v="0"/>
    <n v="48"/>
    <n v="1108"/>
    <n v="700"/>
    <n v="5102"/>
  </r>
  <r>
    <x v="2"/>
    <x v="14"/>
    <x v="91"/>
    <x v="16"/>
    <n v="186"/>
    <n v="3"/>
    <n v="3"/>
    <n v="5"/>
    <n v="4"/>
    <n v="146"/>
    <n v="0"/>
    <n v="12"/>
    <n v="2"/>
    <n v="113"/>
    <n v="94"/>
    <n v="3"/>
    <n v="0"/>
    <n v="1465"/>
    <n v="1281"/>
    <n v="19"/>
    <n v="58"/>
    <n v="33"/>
    <n v="2046"/>
    <n v="1358"/>
    <n v="20"/>
    <n v="231"/>
    <n v="22"/>
    <n v="1887"/>
    <n v="1325"/>
    <n v="16"/>
    <n v="192"/>
    <n v="65"/>
    <n v="243"/>
    <n v="123"/>
    <n v="3"/>
    <n v="32"/>
    <n v="9"/>
    <n v="94"/>
    <n v="80"/>
    <n v="1"/>
    <n v="5"/>
    <n v="0"/>
    <n v="0"/>
    <n v="0"/>
    <n v="0"/>
    <n v="0"/>
    <n v="0"/>
    <n v="0"/>
    <n v="0"/>
    <n v="0"/>
    <n v="0"/>
    <n v="0"/>
    <n v="7"/>
    <n v="0"/>
    <n v="0"/>
    <n v="0"/>
    <n v="0"/>
    <n v="0"/>
    <n v="3"/>
    <n v="5"/>
    <n v="169"/>
    <n v="99"/>
    <n v="1341"/>
    <n v="1701"/>
    <n v="1580"/>
    <n v="184"/>
    <n v="87"/>
    <n v="7286"/>
    <n v="3305"/>
    <n v="0"/>
    <n v="48"/>
    <n v="1111"/>
    <n v="691"/>
    <n v="5120"/>
  </r>
  <r>
    <x v="2"/>
    <x v="15"/>
    <x v="92"/>
    <x v="0"/>
    <n v="312"/>
    <n v="8"/>
    <n v="1"/>
    <n v="4"/>
    <n v="0"/>
    <n v="125"/>
    <n v="14"/>
    <n v="9"/>
    <n v="0"/>
    <n v="44"/>
    <n v="0"/>
    <n v="0"/>
    <n v="1"/>
    <n v="2066"/>
    <n v="0"/>
    <n v="1274"/>
    <n v="3"/>
    <n v="5"/>
    <n v="2015"/>
    <n v="0"/>
    <n v="179"/>
    <n v="28"/>
    <n v="60"/>
    <n v="2600"/>
    <n v="194"/>
    <n v="40"/>
    <n v="100"/>
    <n v="79"/>
    <n v="263"/>
    <n v="0"/>
    <n v="9"/>
    <n v="4"/>
    <n v="27"/>
    <n v="95"/>
    <n v="0"/>
    <n v="6"/>
    <n v="0"/>
    <n v="1"/>
    <n v="0"/>
    <n v="0"/>
    <n v="0"/>
    <n v="0"/>
    <n v="0"/>
    <n v="0"/>
    <n v="0"/>
    <n v="0"/>
    <n v="0"/>
    <n v="1"/>
    <n v="0"/>
    <n v="76"/>
    <n v="117"/>
    <n v="0"/>
    <n v="8"/>
    <n v="3"/>
    <m/>
    <m/>
    <m/>
    <m/>
    <m/>
    <m/>
    <m/>
    <m/>
    <m/>
    <m/>
    <m/>
    <m/>
    <m/>
    <m/>
    <m/>
    <m/>
  </r>
  <r>
    <x v="2"/>
    <x v="15"/>
    <x v="92"/>
    <x v="1"/>
    <n v="313"/>
    <n v="8"/>
    <n v="1"/>
    <n v="4"/>
    <n v="0"/>
    <n v="159"/>
    <n v="14"/>
    <n v="9"/>
    <n v="0"/>
    <n v="45"/>
    <n v="0"/>
    <n v="5"/>
    <n v="1"/>
    <n v="2064"/>
    <n v="0"/>
    <n v="1522"/>
    <n v="3"/>
    <n v="5"/>
    <n v="2016"/>
    <n v="0"/>
    <n v="268"/>
    <n v="28"/>
    <n v="61"/>
    <n v="2601"/>
    <n v="250"/>
    <n v="40"/>
    <n v="98"/>
    <n v="78"/>
    <n v="262"/>
    <n v="0"/>
    <n v="14"/>
    <n v="4"/>
    <n v="27"/>
    <n v="95"/>
    <n v="0"/>
    <n v="12"/>
    <n v="0"/>
    <n v="1"/>
    <n v="0"/>
    <n v="0"/>
    <n v="0"/>
    <n v="0"/>
    <n v="0"/>
    <n v="0"/>
    <n v="0"/>
    <n v="0"/>
    <n v="0"/>
    <n v="1"/>
    <n v="0"/>
    <n v="74"/>
    <n v="117"/>
    <n v="0"/>
    <n v="7"/>
    <n v="3"/>
    <m/>
    <m/>
    <m/>
    <m/>
    <m/>
    <m/>
    <m/>
    <m/>
    <m/>
    <m/>
    <m/>
    <m/>
    <m/>
    <m/>
    <m/>
    <m/>
  </r>
  <r>
    <x v="2"/>
    <x v="15"/>
    <x v="92"/>
    <x v="2"/>
    <n v="314"/>
    <n v="8"/>
    <n v="3"/>
    <n v="4"/>
    <n v="2"/>
    <n v="178"/>
    <n v="14"/>
    <n v="8"/>
    <n v="0"/>
    <n v="43"/>
    <n v="36"/>
    <n v="0"/>
    <n v="1"/>
    <n v="2064"/>
    <n v="1623"/>
    <n v="74"/>
    <n v="3"/>
    <n v="5"/>
    <n v="2020"/>
    <n v="373"/>
    <n v="116"/>
    <n v="29"/>
    <n v="61"/>
    <n v="2596"/>
    <n v="326"/>
    <n v="40"/>
    <n v="96"/>
    <n v="77"/>
    <n v="264"/>
    <n v="16"/>
    <n v="7"/>
    <n v="4"/>
    <n v="27"/>
    <n v="95"/>
    <n v="20"/>
    <n v="3"/>
    <n v="0"/>
    <n v="1"/>
    <n v="0"/>
    <n v="0"/>
    <n v="0"/>
    <n v="0"/>
    <n v="0"/>
    <n v="0"/>
    <n v="0"/>
    <n v="0"/>
    <n v="0"/>
    <n v="0"/>
    <n v="0"/>
    <n v="0"/>
    <n v="0"/>
    <n v="0"/>
    <n v="0"/>
    <n v="0"/>
    <n v="7"/>
    <n v="3"/>
    <n v="286"/>
    <n v="40"/>
    <n v="1973"/>
    <n v="1773"/>
    <n v="2361"/>
    <n v="218"/>
    <n v="90"/>
    <m/>
    <m/>
    <m/>
    <m/>
    <m/>
    <m/>
    <m/>
  </r>
  <r>
    <x v="2"/>
    <x v="15"/>
    <x v="92"/>
    <x v="3"/>
    <n v="311"/>
    <n v="7"/>
    <n v="3"/>
    <n v="2"/>
    <n v="1"/>
    <n v="199"/>
    <n v="14"/>
    <n v="7"/>
    <n v="0"/>
    <n v="43"/>
    <n v="35"/>
    <n v="0"/>
    <n v="0"/>
    <n v="2064"/>
    <n v="1700"/>
    <n v="73"/>
    <n v="9"/>
    <n v="0"/>
    <n v="2015"/>
    <n v="691"/>
    <n v="114"/>
    <n v="34"/>
    <n v="54"/>
    <n v="2595"/>
    <n v="690"/>
    <n v="40"/>
    <n v="171"/>
    <n v="1"/>
    <n v="264"/>
    <n v="23"/>
    <n v="7"/>
    <n v="4"/>
    <n v="27"/>
    <n v="95"/>
    <n v="23"/>
    <n v="3"/>
    <n v="1"/>
    <n v="0"/>
    <n v="0"/>
    <n v="0"/>
    <n v="0"/>
    <n v="0"/>
    <n v="0"/>
    <n v="0"/>
    <n v="0"/>
    <n v="0"/>
    <n v="0"/>
    <n v="0"/>
    <n v="1"/>
    <n v="0"/>
    <n v="0"/>
    <n v="0"/>
    <n v="0"/>
    <n v="0"/>
    <n v="7"/>
    <n v="2"/>
    <n v="285"/>
    <n v="40"/>
    <n v="1972"/>
    <n v="1771"/>
    <n v="2361"/>
    <n v="219"/>
    <n v="90"/>
    <m/>
    <m/>
    <m/>
    <m/>
    <m/>
    <m/>
    <m/>
  </r>
  <r>
    <x v="2"/>
    <x v="15"/>
    <x v="92"/>
    <x v="4"/>
    <n v="310"/>
    <n v="7"/>
    <n v="3"/>
    <n v="2"/>
    <n v="1"/>
    <n v="215"/>
    <n v="14"/>
    <n v="6"/>
    <n v="0"/>
    <n v="44"/>
    <n v="35"/>
    <n v="0"/>
    <n v="0"/>
    <n v="2071"/>
    <n v="1745"/>
    <n v="73"/>
    <n v="10"/>
    <n v="0"/>
    <n v="2012"/>
    <n v="872"/>
    <n v="114"/>
    <n v="32"/>
    <n v="55"/>
    <n v="2593"/>
    <n v="809"/>
    <n v="40"/>
    <n v="169"/>
    <n v="3"/>
    <n v="266"/>
    <n v="27"/>
    <n v="7"/>
    <n v="4"/>
    <n v="28"/>
    <n v="96"/>
    <n v="24"/>
    <n v="3"/>
    <n v="1"/>
    <n v="0"/>
    <n v="0"/>
    <n v="0"/>
    <n v="0"/>
    <n v="0"/>
    <n v="0"/>
    <n v="0"/>
    <n v="0"/>
    <n v="0"/>
    <n v="0"/>
    <n v="0"/>
    <n v="1"/>
    <n v="0"/>
    <n v="0"/>
    <n v="0"/>
    <n v="0"/>
    <n v="0"/>
    <n v="7"/>
    <n v="2"/>
    <n v="285"/>
    <n v="40"/>
    <n v="1980"/>
    <n v="1769"/>
    <n v="2358"/>
    <n v="220"/>
    <n v="91"/>
    <m/>
    <m/>
    <m/>
    <m/>
    <m/>
    <m/>
    <m/>
  </r>
  <r>
    <x v="2"/>
    <x v="15"/>
    <x v="92"/>
    <x v="5"/>
    <n v="308"/>
    <n v="7"/>
    <n v="4"/>
    <n v="2"/>
    <n v="1"/>
    <n v="221"/>
    <n v="14"/>
    <n v="5"/>
    <n v="0"/>
    <n v="44"/>
    <n v="36"/>
    <n v="0"/>
    <n v="0"/>
    <n v="2071"/>
    <n v="1789"/>
    <n v="73"/>
    <n v="9"/>
    <n v="0"/>
    <n v="2010"/>
    <n v="1042"/>
    <n v="110"/>
    <n v="32"/>
    <n v="55"/>
    <n v="2587"/>
    <n v="1032"/>
    <n v="40"/>
    <n v="168"/>
    <n v="3"/>
    <n v="264"/>
    <n v="38"/>
    <n v="7"/>
    <n v="4"/>
    <n v="27"/>
    <n v="96"/>
    <n v="61"/>
    <n v="3"/>
    <n v="0"/>
    <n v="0"/>
    <n v="0"/>
    <n v="0"/>
    <n v="0"/>
    <n v="0"/>
    <n v="0"/>
    <n v="0"/>
    <n v="0"/>
    <n v="0"/>
    <n v="0"/>
    <n v="0"/>
    <n v="0"/>
    <n v="0"/>
    <n v="0"/>
    <n v="0"/>
    <n v="0"/>
    <n v="0"/>
    <n v="7"/>
    <n v="2"/>
    <n v="283"/>
    <n v="41"/>
    <n v="1980"/>
    <n v="1771"/>
    <n v="2352"/>
    <n v="220"/>
    <n v="92"/>
    <m/>
    <m/>
    <m/>
    <m/>
    <m/>
    <m/>
    <m/>
  </r>
  <r>
    <x v="2"/>
    <x v="15"/>
    <x v="92"/>
    <x v="6"/>
    <n v="307"/>
    <n v="8"/>
    <n v="4"/>
    <n v="2"/>
    <n v="2"/>
    <n v="229"/>
    <n v="14"/>
    <n v="5"/>
    <n v="0"/>
    <n v="48"/>
    <n v="38"/>
    <n v="0"/>
    <n v="0"/>
    <n v="2072"/>
    <n v="1835"/>
    <n v="71"/>
    <n v="8"/>
    <n v="0"/>
    <n v="2014"/>
    <n v="1160"/>
    <n v="110"/>
    <n v="31"/>
    <n v="56"/>
    <n v="2587"/>
    <n v="1313"/>
    <n v="39"/>
    <n v="168"/>
    <n v="4"/>
    <n v="265"/>
    <n v="48"/>
    <n v="7"/>
    <n v="4"/>
    <n v="27"/>
    <n v="96"/>
    <n v="73"/>
    <n v="3"/>
    <n v="0"/>
    <n v="0"/>
    <n v="0"/>
    <n v="0"/>
    <n v="0"/>
    <n v="0"/>
    <n v="0"/>
    <n v="0"/>
    <n v="0"/>
    <n v="0"/>
    <n v="0"/>
    <n v="0"/>
    <n v="1"/>
    <n v="0"/>
    <n v="0"/>
    <n v="0"/>
    <n v="0"/>
    <n v="0"/>
    <n v="8"/>
    <n v="2"/>
    <n v="282"/>
    <n v="44"/>
    <n v="1983"/>
    <n v="1776"/>
    <n v="2352"/>
    <n v="221"/>
    <n v="92"/>
    <m/>
    <m/>
    <m/>
    <m/>
    <m/>
    <m/>
    <m/>
  </r>
  <r>
    <x v="2"/>
    <x v="15"/>
    <x v="92"/>
    <x v="7"/>
    <n v="309"/>
    <n v="8"/>
    <n v="4"/>
    <n v="2"/>
    <n v="2"/>
    <n v="237"/>
    <n v="14"/>
    <n v="5"/>
    <n v="0"/>
    <n v="46"/>
    <n v="38"/>
    <n v="0"/>
    <n v="0"/>
    <n v="2066"/>
    <n v="1846"/>
    <n v="69"/>
    <n v="8"/>
    <n v="0"/>
    <n v="2011"/>
    <n v="1236"/>
    <n v="111"/>
    <n v="31"/>
    <n v="55"/>
    <n v="2586"/>
    <n v="1555"/>
    <n v="39"/>
    <n v="168"/>
    <n v="5"/>
    <n v="267"/>
    <n v="61"/>
    <n v="6"/>
    <n v="4"/>
    <n v="27"/>
    <n v="96"/>
    <n v="85"/>
    <n v="3"/>
    <n v="0"/>
    <n v="0"/>
    <n v="0"/>
    <n v="0"/>
    <n v="0"/>
    <n v="0"/>
    <n v="0"/>
    <n v="0"/>
    <n v="0"/>
    <n v="0"/>
    <n v="0"/>
    <n v="0"/>
    <n v="0"/>
    <n v="0"/>
    <n v="0"/>
    <n v="0"/>
    <n v="0"/>
    <n v="0"/>
    <n v="8"/>
    <n v="2"/>
    <n v="285"/>
    <n v="43"/>
    <n v="1978"/>
    <n v="1778"/>
    <n v="2350"/>
    <n v="224"/>
    <n v="92"/>
    <m/>
    <m/>
    <m/>
    <m/>
    <m/>
    <m/>
    <m/>
  </r>
  <r>
    <x v="2"/>
    <x v="15"/>
    <x v="92"/>
    <x v="8"/>
    <n v="309"/>
    <n v="8"/>
    <n v="4"/>
    <n v="2"/>
    <n v="2"/>
    <n v="242"/>
    <n v="14"/>
    <n v="5"/>
    <n v="0"/>
    <n v="48"/>
    <n v="40"/>
    <n v="0"/>
    <n v="0"/>
    <n v="2061"/>
    <n v="1871"/>
    <n v="66"/>
    <n v="9"/>
    <n v="1"/>
    <n v="2011"/>
    <n v="1360"/>
    <n v="109"/>
    <n v="31"/>
    <n v="55"/>
    <n v="2584"/>
    <n v="1825"/>
    <n v="39"/>
    <n v="166"/>
    <n v="4"/>
    <n v="266"/>
    <n v="90"/>
    <n v="6"/>
    <n v="4"/>
    <n v="26"/>
    <n v="95"/>
    <n v="84"/>
    <n v="2"/>
    <n v="1"/>
    <n v="0"/>
    <n v="0"/>
    <n v="0"/>
    <n v="0"/>
    <n v="0"/>
    <n v="0"/>
    <n v="0"/>
    <n v="0"/>
    <n v="0"/>
    <n v="0"/>
    <n v="0"/>
    <n v="1"/>
    <n v="0"/>
    <n v="0"/>
    <n v="0"/>
    <n v="0"/>
    <n v="0"/>
    <n v="8"/>
    <n v="2"/>
    <n v="285"/>
    <n v="44"/>
    <n v="1971"/>
    <n v="1779"/>
    <n v="2352"/>
    <n v="223"/>
    <n v="91"/>
    <n v="7901"/>
    <n v="3372"/>
    <n v="0"/>
    <n v="160"/>
    <n v="229"/>
    <n v="1014"/>
    <n v="6267"/>
  </r>
  <r>
    <x v="2"/>
    <x v="15"/>
    <x v="92"/>
    <x v="9"/>
    <n v="308"/>
    <n v="7"/>
    <n v="6"/>
    <n v="2"/>
    <n v="2"/>
    <n v="247"/>
    <n v="14"/>
    <n v="5"/>
    <n v="0"/>
    <n v="49"/>
    <n v="41"/>
    <n v="0"/>
    <n v="0"/>
    <n v="2056"/>
    <n v="1883"/>
    <n v="64"/>
    <n v="9"/>
    <n v="1"/>
    <n v="2013"/>
    <n v="1404"/>
    <n v="110"/>
    <n v="31"/>
    <n v="53"/>
    <n v="2584"/>
    <n v="1934"/>
    <n v="38"/>
    <n v="164"/>
    <n v="8"/>
    <n v="270"/>
    <n v="123"/>
    <n v="6"/>
    <n v="4"/>
    <n v="26"/>
    <n v="95"/>
    <n v="86"/>
    <n v="2"/>
    <n v="1"/>
    <n v="0"/>
    <n v="0"/>
    <n v="0"/>
    <n v="0"/>
    <n v="0"/>
    <n v="0"/>
    <n v="0"/>
    <n v="0"/>
    <n v="0"/>
    <n v="0"/>
    <n v="0"/>
    <n v="1"/>
    <n v="0"/>
    <n v="0"/>
    <n v="0"/>
    <n v="0"/>
    <n v="0"/>
    <n v="7"/>
    <n v="2"/>
    <n v="285"/>
    <n v="45"/>
    <n v="1968"/>
    <n v="1782"/>
    <n v="2351"/>
    <n v="227"/>
    <n v="91"/>
    <n v="7899"/>
    <n v="3893"/>
    <n v="0"/>
    <n v="159"/>
    <n v="228"/>
    <n v="1010"/>
    <n v="6272"/>
  </r>
  <r>
    <x v="2"/>
    <x v="15"/>
    <x v="92"/>
    <x v="10"/>
    <n v="307"/>
    <n v="7"/>
    <n v="6"/>
    <n v="2"/>
    <n v="2"/>
    <n v="248"/>
    <n v="14"/>
    <n v="5"/>
    <n v="0"/>
    <n v="48"/>
    <n v="41"/>
    <n v="0"/>
    <n v="0"/>
    <n v="2060"/>
    <n v="1889"/>
    <n v="65"/>
    <n v="9"/>
    <n v="2"/>
    <n v="2011"/>
    <n v="1432"/>
    <n v="109"/>
    <n v="30"/>
    <n v="53"/>
    <n v="2581"/>
    <n v="1958"/>
    <n v="38"/>
    <n v="164"/>
    <n v="8"/>
    <n v="271"/>
    <n v="132"/>
    <n v="6"/>
    <n v="4"/>
    <n v="25"/>
    <n v="95"/>
    <n v="86"/>
    <n v="2"/>
    <n v="1"/>
    <n v="0"/>
    <n v="0"/>
    <n v="0"/>
    <n v="0"/>
    <n v="0"/>
    <n v="0"/>
    <n v="0"/>
    <n v="0"/>
    <n v="0"/>
    <n v="0"/>
    <n v="0"/>
    <n v="1"/>
    <n v="0"/>
    <n v="0"/>
    <n v="0"/>
    <n v="0"/>
    <n v="0"/>
    <n v="7"/>
    <n v="2"/>
    <n v="284"/>
    <n v="44"/>
    <n v="1970"/>
    <n v="1780"/>
    <n v="2348"/>
    <n v="229"/>
    <n v="91"/>
    <n v="7896"/>
    <n v="4090"/>
    <n v="0"/>
    <n v="157"/>
    <n v="229"/>
    <n v="1003"/>
    <n v="6281"/>
  </r>
  <r>
    <x v="2"/>
    <x v="15"/>
    <x v="92"/>
    <x v="11"/>
    <n v="307"/>
    <n v="7"/>
    <n v="6"/>
    <n v="2"/>
    <n v="2"/>
    <n v="250"/>
    <n v="14"/>
    <n v="5"/>
    <n v="0"/>
    <n v="49"/>
    <n v="41"/>
    <n v="0"/>
    <n v="0"/>
    <n v="2054"/>
    <n v="1891"/>
    <n v="63"/>
    <n v="8"/>
    <n v="1"/>
    <n v="2011"/>
    <n v="1465"/>
    <n v="108"/>
    <n v="30"/>
    <n v="52"/>
    <n v="2577"/>
    <n v="2003"/>
    <n v="38"/>
    <n v="163"/>
    <n v="9"/>
    <n v="272"/>
    <n v="136"/>
    <n v="6"/>
    <n v="4"/>
    <n v="25"/>
    <n v="94"/>
    <n v="86"/>
    <n v="2"/>
    <n v="1"/>
    <n v="0"/>
    <n v="0"/>
    <n v="0"/>
    <n v="0"/>
    <n v="0"/>
    <n v="0"/>
    <n v="0"/>
    <n v="0"/>
    <n v="0"/>
    <n v="0"/>
    <n v="0"/>
    <n v="1"/>
    <n v="0"/>
    <n v="0"/>
    <n v="0"/>
    <n v="0"/>
    <n v="0"/>
    <n v="7"/>
    <n v="2"/>
    <n v="285"/>
    <n v="45"/>
    <n v="1968"/>
    <n v="1780"/>
    <n v="2343"/>
    <n v="229"/>
    <n v="90"/>
    <n v="7897"/>
    <n v="4321"/>
    <n v="0"/>
    <n v="155"/>
    <n v="229"/>
    <n v="997"/>
    <n v="6284"/>
  </r>
  <r>
    <x v="2"/>
    <x v="15"/>
    <x v="92"/>
    <x v="12"/>
    <n v="308"/>
    <n v="7"/>
    <n v="6"/>
    <n v="2"/>
    <n v="2"/>
    <n v="254"/>
    <n v="14"/>
    <n v="5"/>
    <n v="0"/>
    <n v="49"/>
    <n v="42"/>
    <n v="0"/>
    <n v="0"/>
    <n v="2049"/>
    <n v="1888"/>
    <n v="62"/>
    <n v="8"/>
    <n v="1"/>
    <n v="2015"/>
    <n v="1484"/>
    <n v="107"/>
    <n v="31"/>
    <n v="52"/>
    <n v="2575"/>
    <n v="2025"/>
    <n v="37"/>
    <n v="162"/>
    <n v="9"/>
    <n v="271"/>
    <n v="141"/>
    <n v="6"/>
    <n v="4"/>
    <n v="23"/>
    <n v="95"/>
    <n v="87"/>
    <n v="2"/>
    <n v="1"/>
    <n v="0"/>
    <n v="0"/>
    <n v="0"/>
    <n v="0"/>
    <n v="0"/>
    <n v="0"/>
    <n v="0"/>
    <n v="0"/>
    <n v="0"/>
    <n v="0"/>
    <n v="0"/>
    <n v="1"/>
    <n v="0"/>
    <n v="0"/>
    <n v="0"/>
    <n v="0"/>
    <n v="0"/>
    <n v="7"/>
    <n v="2"/>
    <n v="286"/>
    <n v="45"/>
    <n v="1964"/>
    <n v="1785"/>
    <n v="2344"/>
    <n v="230"/>
    <n v="91"/>
    <n v="7893"/>
    <n v="4447"/>
    <n v="0"/>
    <n v="152"/>
    <n v="225"/>
    <n v="986"/>
    <n v="6293"/>
  </r>
  <r>
    <x v="2"/>
    <x v="15"/>
    <x v="92"/>
    <x v="13"/>
    <n v="309"/>
    <n v="7"/>
    <n v="6"/>
    <n v="2"/>
    <n v="2"/>
    <n v="255"/>
    <n v="14"/>
    <n v="5"/>
    <n v="0"/>
    <n v="50"/>
    <n v="42"/>
    <n v="0"/>
    <n v="0"/>
    <n v="2039"/>
    <n v="1882"/>
    <n v="62"/>
    <n v="7"/>
    <n v="1"/>
    <n v="2010"/>
    <n v="1490"/>
    <n v="106"/>
    <n v="30"/>
    <n v="51"/>
    <n v="2573"/>
    <n v="2031"/>
    <n v="37"/>
    <n v="162"/>
    <n v="9"/>
    <n v="271"/>
    <n v="142"/>
    <n v="6"/>
    <n v="4"/>
    <n v="22"/>
    <n v="96"/>
    <n v="88"/>
    <n v="2"/>
    <n v="1"/>
    <n v="0"/>
    <n v="0"/>
    <n v="0"/>
    <n v="0"/>
    <n v="0"/>
    <n v="0"/>
    <n v="0"/>
    <n v="0"/>
    <n v="0"/>
    <n v="0"/>
    <n v="0"/>
    <n v="2"/>
    <n v="0"/>
    <n v="0"/>
    <n v="0"/>
    <n v="0"/>
    <n v="0"/>
    <n v="7"/>
    <n v="2"/>
    <n v="287"/>
    <n v="45"/>
    <n v="1956"/>
    <n v="1783"/>
    <n v="2342"/>
    <n v="231"/>
    <n v="92"/>
    <n v="7887"/>
    <n v="4495"/>
    <n v="0"/>
    <n v="152"/>
    <n v="228"/>
    <n v="984"/>
    <n v="6291"/>
  </r>
  <r>
    <x v="2"/>
    <x v="15"/>
    <x v="92"/>
    <x v="14"/>
    <n v="310"/>
    <n v="7"/>
    <n v="6"/>
    <n v="2"/>
    <n v="2"/>
    <n v="257"/>
    <n v="13"/>
    <n v="5"/>
    <n v="0"/>
    <n v="51"/>
    <n v="44"/>
    <n v="0"/>
    <n v="0"/>
    <n v="2038"/>
    <n v="1885"/>
    <n v="61"/>
    <n v="6"/>
    <n v="2"/>
    <n v="2012"/>
    <n v="1503"/>
    <n v="104"/>
    <n v="30"/>
    <n v="50"/>
    <n v="2573"/>
    <n v="2046"/>
    <n v="36"/>
    <n v="163"/>
    <n v="9"/>
    <n v="272"/>
    <n v="147"/>
    <n v="6"/>
    <n v="3"/>
    <n v="23"/>
    <n v="95"/>
    <n v="87"/>
    <n v="2"/>
    <n v="1"/>
    <n v="0"/>
    <n v="0"/>
    <n v="0"/>
    <n v="0"/>
    <n v="0"/>
    <n v="0"/>
    <n v="0"/>
    <n v="0"/>
    <n v="0"/>
    <n v="0"/>
    <n v="0"/>
    <n v="2"/>
    <n v="0"/>
    <n v="0"/>
    <n v="0"/>
    <n v="0"/>
    <n v="0"/>
    <n v="7"/>
    <n v="2"/>
    <n v="289"/>
    <n v="46"/>
    <n v="1956"/>
    <n v="1788"/>
    <n v="2343"/>
    <n v="231"/>
    <n v="91"/>
    <n v="7882"/>
    <n v="4590"/>
    <n v="0"/>
    <n v="148"/>
    <n v="227"/>
    <n v="977"/>
    <n v="6300"/>
  </r>
  <r>
    <x v="2"/>
    <x v="15"/>
    <x v="92"/>
    <x v="15"/>
    <n v="311"/>
    <n v="7"/>
    <n v="6"/>
    <n v="3"/>
    <n v="3"/>
    <n v="258"/>
    <n v="13"/>
    <n v="5"/>
    <n v="0"/>
    <n v="51"/>
    <n v="43"/>
    <n v="0"/>
    <n v="1"/>
    <n v="2035"/>
    <n v="1885"/>
    <n v="60"/>
    <n v="6"/>
    <n v="1"/>
    <n v="2011"/>
    <n v="1504"/>
    <n v="105"/>
    <n v="29"/>
    <n v="52"/>
    <n v="2578"/>
    <n v="2059"/>
    <n v="35"/>
    <n v="163"/>
    <n v="11"/>
    <n v="271"/>
    <n v="150"/>
    <n v="6"/>
    <n v="2"/>
    <n v="22"/>
    <n v="96"/>
    <n v="88"/>
    <n v="2"/>
    <n v="1"/>
    <n v="0"/>
    <n v="0"/>
    <n v="0"/>
    <n v="0"/>
    <n v="0"/>
    <n v="0"/>
    <n v="0"/>
    <n v="0"/>
    <n v="0"/>
    <n v="0"/>
    <n v="0"/>
    <n v="2"/>
    <n v="0"/>
    <n v="0"/>
    <n v="0"/>
    <n v="0"/>
    <n v="0"/>
    <n v="7"/>
    <n v="3"/>
    <n v="290"/>
    <n v="45"/>
    <n v="1956"/>
    <n v="1786"/>
    <n v="2348"/>
    <n v="231"/>
    <n v="92"/>
    <n v="7884"/>
    <n v="4634"/>
    <n v="0"/>
    <n v="146"/>
    <n v="227"/>
    <n v="973"/>
    <n v="6311"/>
  </r>
  <r>
    <x v="2"/>
    <x v="15"/>
    <x v="92"/>
    <x v="16"/>
    <n v="310"/>
    <n v="7"/>
    <n v="6"/>
    <n v="3"/>
    <n v="3"/>
    <n v="257"/>
    <n v="13"/>
    <n v="5"/>
    <n v="0"/>
    <n v="52"/>
    <n v="44"/>
    <n v="0"/>
    <n v="1"/>
    <n v="2033"/>
    <n v="1884"/>
    <n v="58"/>
    <n v="7"/>
    <n v="1"/>
    <n v="2017"/>
    <n v="1517"/>
    <n v="105"/>
    <n v="28"/>
    <n v="52"/>
    <n v="2574"/>
    <n v="2062"/>
    <n v="35"/>
    <n v="163"/>
    <n v="11"/>
    <n v="273"/>
    <n v="152"/>
    <n v="6"/>
    <n v="2"/>
    <n v="23"/>
    <n v="95"/>
    <n v="87"/>
    <n v="3"/>
    <n v="1"/>
    <n v="0"/>
    <n v="0"/>
    <n v="0"/>
    <n v="0"/>
    <n v="0"/>
    <n v="0"/>
    <n v="0"/>
    <n v="0"/>
    <n v="0"/>
    <n v="0"/>
    <n v="0"/>
    <n v="2"/>
    <n v="0"/>
    <n v="0"/>
    <n v="0"/>
    <n v="0"/>
    <n v="0"/>
    <n v="7"/>
    <n v="3"/>
    <n v="289"/>
    <n v="46"/>
    <n v="1955"/>
    <n v="1796"/>
    <n v="2345"/>
    <n v="232"/>
    <n v="90"/>
    <n v="7876"/>
    <n v="4656"/>
    <n v="0"/>
    <n v="146"/>
    <n v="229"/>
    <n v="964"/>
    <n v="6311"/>
  </r>
  <r>
    <x v="2"/>
    <x v="17"/>
    <x v="93"/>
    <x v="0"/>
    <n v="245"/>
    <n v="6"/>
    <n v="1"/>
    <n v="3"/>
    <n v="2"/>
    <n v="69"/>
    <n v="3"/>
    <n v="11"/>
    <n v="6"/>
    <n v="140"/>
    <n v="0"/>
    <n v="107"/>
    <n v="2"/>
    <n v="2280"/>
    <n v="0"/>
    <n v="1177"/>
    <n v="56"/>
    <n v="32"/>
    <n v="2444"/>
    <n v="0"/>
    <n v="170"/>
    <n v="248"/>
    <n v="39"/>
    <n v="2926"/>
    <n v="208"/>
    <n v="23"/>
    <n v="340"/>
    <n v="115"/>
    <n v="317"/>
    <n v="0"/>
    <n v="8"/>
    <n v="40"/>
    <n v="13"/>
    <n v="205"/>
    <n v="0"/>
    <n v="101"/>
    <n v="0"/>
    <n v="0"/>
    <n v="0"/>
    <n v="0"/>
    <n v="0"/>
    <n v="0"/>
    <n v="0"/>
    <n v="0"/>
    <n v="0"/>
    <n v="0"/>
    <n v="0"/>
    <n v="5"/>
    <n v="0"/>
    <n v="68"/>
    <n v="46"/>
    <n v="0"/>
    <n v="5"/>
    <n v="3"/>
    <m/>
    <m/>
    <m/>
    <m/>
    <m/>
    <m/>
    <m/>
    <m/>
    <m/>
    <m/>
    <m/>
    <m/>
    <m/>
    <m/>
    <m/>
    <m/>
  </r>
  <r>
    <x v="2"/>
    <x v="17"/>
    <x v="93"/>
    <x v="1"/>
    <n v="244"/>
    <n v="7"/>
    <n v="1"/>
    <n v="2"/>
    <n v="2"/>
    <n v="88"/>
    <n v="3"/>
    <n v="11"/>
    <n v="6"/>
    <n v="140"/>
    <n v="0"/>
    <n v="107"/>
    <n v="2"/>
    <n v="2281"/>
    <n v="0"/>
    <n v="1405"/>
    <n v="55"/>
    <n v="34"/>
    <n v="2451"/>
    <n v="0"/>
    <n v="249"/>
    <n v="243"/>
    <n v="40"/>
    <n v="2925"/>
    <n v="286"/>
    <n v="24"/>
    <n v="338"/>
    <n v="115"/>
    <n v="318"/>
    <n v="0"/>
    <n v="11"/>
    <n v="39"/>
    <n v="12"/>
    <n v="206"/>
    <n v="0"/>
    <n v="103"/>
    <n v="0"/>
    <n v="0"/>
    <n v="0"/>
    <n v="0"/>
    <n v="0"/>
    <n v="0"/>
    <n v="0"/>
    <n v="0"/>
    <n v="0"/>
    <n v="0"/>
    <n v="0"/>
    <n v="5"/>
    <n v="0"/>
    <n v="67"/>
    <n v="46"/>
    <n v="0"/>
    <n v="5"/>
    <n v="3"/>
    <m/>
    <m/>
    <m/>
    <m/>
    <m/>
    <m/>
    <m/>
    <m/>
    <m/>
    <m/>
    <m/>
    <m/>
    <m/>
    <m/>
    <m/>
    <m/>
  </r>
  <r>
    <x v="2"/>
    <x v="17"/>
    <x v="93"/>
    <x v="2"/>
    <n v="246"/>
    <n v="8"/>
    <n v="2"/>
    <n v="2"/>
    <n v="2"/>
    <n v="106"/>
    <n v="3"/>
    <n v="11"/>
    <n v="5"/>
    <n v="140"/>
    <n v="107"/>
    <n v="5"/>
    <n v="3"/>
    <n v="2277"/>
    <n v="1600"/>
    <n v="67"/>
    <n v="55"/>
    <n v="33"/>
    <n v="2465"/>
    <n v="356"/>
    <n v="46"/>
    <n v="241"/>
    <n v="43"/>
    <n v="2926"/>
    <n v="379"/>
    <n v="24"/>
    <n v="335"/>
    <n v="117"/>
    <n v="320"/>
    <n v="13"/>
    <n v="5"/>
    <n v="38"/>
    <n v="13"/>
    <n v="208"/>
    <n v="107"/>
    <n v="3"/>
    <n v="0"/>
    <n v="0"/>
    <n v="0"/>
    <n v="0"/>
    <n v="1"/>
    <n v="0"/>
    <n v="0"/>
    <n v="0"/>
    <n v="0"/>
    <n v="0"/>
    <n v="0"/>
    <n v="0"/>
    <n v="0"/>
    <n v="0"/>
    <n v="0"/>
    <n v="0"/>
    <n v="0"/>
    <n v="0"/>
    <n v="6"/>
    <n v="2"/>
    <n v="221"/>
    <n v="129"/>
    <n v="2105"/>
    <n v="2040"/>
    <n v="2386"/>
    <n v="235"/>
    <n v="202"/>
    <m/>
    <m/>
    <m/>
    <m/>
    <m/>
    <m/>
    <m/>
  </r>
  <r>
    <x v="2"/>
    <x v="17"/>
    <x v="93"/>
    <x v="3"/>
    <n v="246"/>
    <n v="8"/>
    <n v="2"/>
    <n v="2"/>
    <n v="2"/>
    <n v="124"/>
    <n v="3"/>
    <n v="11"/>
    <n v="4"/>
    <n v="140"/>
    <n v="107"/>
    <n v="5"/>
    <n v="2"/>
    <n v="2273"/>
    <n v="1713"/>
    <n v="67"/>
    <n v="55"/>
    <n v="33"/>
    <n v="2462"/>
    <n v="572"/>
    <n v="47"/>
    <n v="238"/>
    <n v="40"/>
    <n v="2926"/>
    <n v="523"/>
    <n v="23"/>
    <n v="335"/>
    <n v="116"/>
    <n v="320"/>
    <n v="17"/>
    <n v="5"/>
    <n v="38"/>
    <n v="14"/>
    <n v="205"/>
    <n v="108"/>
    <n v="3"/>
    <n v="0"/>
    <n v="0"/>
    <n v="0"/>
    <n v="0"/>
    <n v="1"/>
    <n v="0"/>
    <n v="0"/>
    <n v="0"/>
    <n v="0"/>
    <n v="0"/>
    <n v="0"/>
    <n v="0"/>
    <n v="0"/>
    <n v="0"/>
    <n v="0"/>
    <n v="0"/>
    <n v="0"/>
    <n v="0"/>
    <n v="6"/>
    <n v="2"/>
    <n v="221"/>
    <n v="129"/>
    <n v="2101"/>
    <n v="2041"/>
    <n v="2390"/>
    <n v="235"/>
    <n v="199"/>
    <m/>
    <m/>
    <m/>
    <m/>
    <m/>
    <m/>
    <m/>
  </r>
  <r>
    <x v="2"/>
    <x v="17"/>
    <x v="93"/>
    <x v="4"/>
    <n v="246"/>
    <n v="9"/>
    <n v="3"/>
    <n v="2"/>
    <n v="2"/>
    <n v="135"/>
    <n v="3"/>
    <n v="11"/>
    <n v="4"/>
    <n v="135"/>
    <n v="104"/>
    <n v="5"/>
    <n v="3"/>
    <n v="2275"/>
    <n v="1779"/>
    <n v="68"/>
    <n v="54"/>
    <n v="35"/>
    <n v="2462"/>
    <n v="716"/>
    <n v="47"/>
    <n v="237"/>
    <n v="41"/>
    <n v="2914"/>
    <n v="652"/>
    <n v="22"/>
    <n v="332"/>
    <n v="115"/>
    <n v="318"/>
    <n v="19"/>
    <n v="5"/>
    <n v="38"/>
    <n v="16"/>
    <n v="205"/>
    <n v="107"/>
    <n v="3"/>
    <n v="0"/>
    <n v="0"/>
    <n v="0"/>
    <n v="0"/>
    <n v="1"/>
    <n v="0"/>
    <n v="0"/>
    <n v="0"/>
    <n v="0"/>
    <n v="0"/>
    <n v="0"/>
    <n v="0"/>
    <n v="0"/>
    <n v="0"/>
    <n v="0"/>
    <n v="0"/>
    <n v="0"/>
    <n v="0"/>
    <n v="7"/>
    <n v="2"/>
    <n v="221"/>
    <n v="123"/>
    <n v="2100"/>
    <n v="2040"/>
    <n v="2381"/>
    <n v="232"/>
    <n v="199"/>
    <m/>
    <m/>
    <m/>
    <m/>
    <m/>
    <m/>
    <m/>
  </r>
  <r>
    <x v="2"/>
    <x v="17"/>
    <x v="93"/>
    <x v="5"/>
    <n v="244"/>
    <n v="10"/>
    <n v="3"/>
    <n v="2"/>
    <n v="2"/>
    <n v="165"/>
    <n v="3"/>
    <n v="11"/>
    <n v="3"/>
    <n v="136"/>
    <n v="104"/>
    <n v="6"/>
    <n v="2"/>
    <n v="2267"/>
    <n v="1851"/>
    <n v="68"/>
    <n v="54"/>
    <n v="33"/>
    <n v="2462"/>
    <n v="1081"/>
    <n v="46"/>
    <n v="232"/>
    <n v="42"/>
    <n v="2916"/>
    <n v="948"/>
    <n v="22"/>
    <n v="332"/>
    <n v="116"/>
    <n v="319"/>
    <n v="34"/>
    <n v="5"/>
    <n v="36"/>
    <n v="16"/>
    <n v="208"/>
    <n v="111"/>
    <n v="4"/>
    <n v="0"/>
    <n v="0"/>
    <n v="0"/>
    <n v="0"/>
    <n v="1"/>
    <n v="0"/>
    <n v="0"/>
    <n v="0"/>
    <n v="0"/>
    <n v="0"/>
    <n v="0"/>
    <n v="0"/>
    <n v="0"/>
    <n v="0"/>
    <n v="0"/>
    <n v="0"/>
    <n v="0"/>
    <n v="0"/>
    <n v="7"/>
    <n v="2"/>
    <n v="221"/>
    <n v="124"/>
    <n v="2093"/>
    <n v="2051"/>
    <n v="2384"/>
    <n v="233"/>
    <n v="201"/>
    <m/>
    <m/>
    <m/>
    <m/>
    <m/>
    <m/>
    <m/>
  </r>
  <r>
    <x v="2"/>
    <x v="17"/>
    <x v="93"/>
    <x v="6"/>
    <n v="246"/>
    <n v="9"/>
    <n v="3"/>
    <n v="1"/>
    <n v="1"/>
    <n v="176"/>
    <n v="3"/>
    <n v="11"/>
    <n v="3"/>
    <n v="138"/>
    <n v="113"/>
    <n v="5"/>
    <n v="1"/>
    <n v="2259"/>
    <n v="1889"/>
    <n v="68"/>
    <n v="54"/>
    <n v="33"/>
    <n v="2467"/>
    <n v="1291"/>
    <n v="46"/>
    <n v="231"/>
    <n v="38"/>
    <n v="2921"/>
    <n v="1311"/>
    <n v="22"/>
    <n v="328"/>
    <n v="116"/>
    <n v="317"/>
    <n v="50"/>
    <n v="5"/>
    <n v="35"/>
    <n v="16"/>
    <n v="210"/>
    <n v="116"/>
    <n v="3"/>
    <n v="0"/>
    <n v="0"/>
    <n v="0"/>
    <n v="0"/>
    <n v="1"/>
    <n v="0"/>
    <n v="0"/>
    <n v="0"/>
    <n v="0"/>
    <n v="0"/>
    <n v="0"/>
    <n v="0"/>
    <n v="0"/>
    <n v="0"/>
    <n v="0"/>
    <n v="0"/>
    <n v="0"/>
    <n v="0"/>
    <n v="6"/>
    <n v="1"/>
    <n v="223"/>
    <n v="129"/>
    <n v="2085"/>
    <n v="2066"/>
    <n v="2392"/>
    <n v="235"/>
    <n v="203"/>
    <m/>
    <m/>
    <m/>
    <m/>
    <m/>
    <m/>
    <m/>
  </r>
  <r>
    <x v="2"/>
    <x v="17"/>
    <x v="93"/>
    <x v="7"/>
    <n v="246"/>
    <n v="9"/>
    <n v="5"/>
    <n v="1"/>
    <n v="1"/>
    <n v="182"/>
    <n v="3"/>
    <n v="11"/>
    <n v="3"/>
    <n v="138"/>
    <n v="114"/>
    <n v="5"/>
    <n v="0"/>
    <n v="2266"/>
    <n v="1934"/>
    <n v="68"/>
    <n v="53"/>
    <n v="33"/>
    <n v="2467"/>
    <n v="1407"/>
    <n v="46"/>
    <n v="229"/>
    <n v="39"/>
    <n v="2914"/>
    <n v="1615"/>
    <n v="22"/>
    <n v="327"/>
    <n v="114"/>
    <n v="319"/>
    <n v="65"/>
    <n v="5"/>
    <n v="35"/>
    <n v="16"/>
    <n v="210"/>
    <n v="176"/>
    <n v="3"/>
    <n v="0"/>
    <n v="0"/>
    <n v="0"/>
    <n v="0"/>
    <n v="1"/>
    <n v="0"/>
    <n v="0"/>
    <n v="0"/>
    <n v="0"/>
    <n v="0"/>
    <n v="0"/>
    <n v="0"/>
    <n v="0"/>
    <n v="0"/>
    <n v="0"/>
    <n v="0"/>
    <n v="0"/>
    <n v="0"/>
    <n v="6"/>
    <n v="1"/>
    <n v="224"/>
    <n v="130"/>
    <n v="2091"/>
    <n v="2069"/>
    <n v="2388"/>
    <n v="239"/>
    <n v="203"/>
    <m/>
    <m/>
    <m/>
    <m/>
    <m/>
    <m/>
    <m/>
  </r>
  <r>
    <x v="2"/>
    <x v="17"/>
    <x v="93"/>
    <x v="8"/>
    <n v="247"/>
    <n v="8"/>
    <n v="5"/>
    <n v="1"/>
    <n v="1"/>
    <n v="187"/>
    <n v="3"/>
    <n v="11"/>
    <n v="3"/>
    <n v="138"/>
    <n v="117"/>
    <n v="5"/>
    <n v="0"/>
    <n v="2267"/>
    <n v="1955"/>
    <n v="69"/>
    <n v="53"/>
    <n v="29"/>
    <n v="2468"/>
    <n v="1499"/>
    <n v="45"/>
    <n v="228"/>
    <n v="39"/>
    <n v="2915"/>
    <n v="1857"/>
    <n v="22"/>
    <n v="326"/>
    <n v="117"/>
    <n v="324"/>
    <n v="100"/>
    <n v="5"/>
    <n v="35"/>
    <n v="15"/>
    <n v="207"/>
    <n v="179"/>
    <n v="3"/>
    <n v="0"/>
    <n v="0"/>
    <n v="0"/>
    <n v="0"/>
    <n v="1"/>
    <n v="0"/>
    <n v="0"/>
    <n v="0"/>
    <n v="0"/>
    <n v="0"/>
    <n v="0"/>
    <n v="0"/>
    <n v="0"/>
    <n v="0"/>
    <n v="0"/>
    <n v="0"/>
    <n v="0"/>
    <n v="0"/>
    <n v="6"/>
    <n v="1"/>
    <n v="226"/>
    <n v="130"/>
    <n v="2092"/>
    <n v="2073"/>
    <n v="2390"/>
    <n v="245"/>
    <n v="200"/>
    <n v="11391"/>
    <n v="3744"/>
    <n v="0"/>
    <n v="104"/>
    <n v="2166"/>
    <n v="716"/>
    <n v="7898"/>
  </r>
  <r>
    <x v="2"/>
    <x v="17"/>
    <x v="93"/>
    <x v="9"/>
    <n v="246"/>
    <n v="8"/>
    <n v="5"/>
    <n v="1"/>
    <n v="1"/>
    <n v="190"/>
    <n v="3"/>
    <n v="11"/>
    <n v="2"/>
    <n v="135"/>
    <n v="115"/>
    <n v="5"/>
    <n v="0"/>
    <n v="2270"/>
    <n v="1972"/>
    <n v="69"/>
    <n v="53"/>
    <n v="30"/>
    <n v="2468"/>
    <n v="1562"/>
    <n v="44"/>
    <n v="226"/>
    <n v="41"/>
    <n v="2912"/>
    <n v="1957"/>
    <n v="22"/>
    <n v="322"/>
    <n v="117"/>
    <n v="327"/>
    <n v="129"/>
    <n v="6"/>
    <n v="34"/>
    <n v="15"/>
    <n v="207"/>
    <n v="180"/>
    <n v="3"/>
    <n v="0"/>
    <n v="0"/>
    <n v="0"/>
    <n v="0"/>
    <n v="1"/>
    <n v="0"/>
    <n v="0"/>
    <n v="0"/>
    <n v="0"/>
    <n v="0"/>
    <n v="0"/>
    <n v="0"/>
    <n v="0"/>
    <n v="0"/>
    <n v="0"/>
    <n v="0"/>
    <n v="0"/>
    <n v="0"/>
    <n v="6"/>
    <n v="1"/>
    <n v="225"/>
    <n v="127"/>
    <n v="2094"/>
    <n v="2079"/>
    <n v="2392"/>
    <n v="248"/>
    <n v="200"/>
    <n v="11405"/>
    <n v="4446"/>
    <n v="0"/>
    <n v="104"/>
    <n v="2143"/>
    <n v="720"/>
    <n v="7940"/>
  </r>
  <r>
    <x v="2"/>
    <x v="17"/>
    <x v="93"/>
    <x v="10"/>
    <n v="247"/>
    <n v="8"/>
    <n v="5"/>
    <n v="1"/>
    <n v="1"/>
    <n v="191"/>
    <n v="4"/>
    <n v="11"/>
    <n v="2"/>
    <n v="135"/>
    <n v="115"/>
    <n v="5"/>
    <n v="0"/>
    <n v="2271"/>
    <n v="1979"/>
    <n v="69"/>
    <n v="53"/>
    <n v="31"/>
    <n v="2470"/>
    <n v="1597"/>
    <n v="44"/>
    <n v="223"/>
    <n v="42"/>
    <n v="2921"/>
    <n v="1996"/>
    <n v="22"/>
    <n v="321"/>
    <n v="119"/>
    <n v="325"/>
    <n v="136"/>
    <n v="6"/>
    <n v="33"/>
    <n v="15"/>
    <n v="209"/>
    <n v="181"/>
    <n v="3"/>
    <n v="0"/>
    <n v="0"/>
    <n v="0"/>
    <n v="0"/>
    <n v="1"/>
    <n v="0"/>
    <n v="0"/>
    <n v="0"/>
    <n v="0"/>
    <n v="0"/>
    <n v="0"/>
    <n v="0"/>
    <n v="0"/>
    <n v="0"/>
    <n v="0"/>
    <n v="0"/>
    <n v="0"/>
    <n v="0"/>
    <n v="6"/>
    <n v="1"/>
    <n v="225"/>
    <n v="127"/>
    <n v="2094"/>
    <n v="2083"/>
    <n v="2400"/>
    <n v="247"/>
    <n v="202"/>
    <n v="11420"/>
    <n v="4739"/>
    <n v="0"/>
    <n v="104"/>
    <n v="2134"/>
    <n v="724"/>
    <n v="7967"/>
  </r>
  <r>
    <x v="2"/>
    <x v="17"/>
    <x v="93"/>
    <x v="11"/>
    <n v="248"/>
    <n v="8"/>
    <n v="5"/>
    <n v="1"/>
    <n v="1"/>
    <n v="192"/>
    <n v="4"/>
    <n v="11"/>
    <n v="2"/>
    <n v="132"/>
    <n v="114"/>
    <n v="5"/>
    <n v="0"/>
    <n v="2271"/>
    <n v="1984"/>
    <n v="69"/>
    <n v="53"/>
    <n v="33"/>
    <n v="2468"/>
    <n v="1628"/>
    <n v="44"/>
    <n v="221"/>
    <n v="43"/>
    <n v="2920"/>
    <n v="2031"/>
    <n v="22"/>
    <n v="316"/>
    <n v="119"/>
    <n v="323"/>
    <n v="145"/>
    <n v="6"/>
    <n v="33"/>
    <n v="14"/>
    <n v="206"/>
    <n v="179"/>
    <n v="3"/>
    <n v="0"/>
    <n v="0"/>
    <n v="0"/>
    <n v="0"/>
    <n v="1"/>
    <n v="0"/>
    <n v="0"/>
    <n v="0"/>
    <n v="0"/>
    <n v="0"/>
    <n v="0"/>
    <n v="0"/>
    <n v="0"/>
    <n v="0"/>
    <n v="0"/>
    <n v="0"/>
    <n v="0"/>
    <n v="0"/>
    <n v="6"/>
    <n v="1"/>
    <n v="226"/>
    <n v="125"/>
    <n v="2092"/>
    <n v="2083"/>
    <n v="2407"/>
    <n v="248"/>
    <n v="199"/>
    <n v="11415"/>
    <n v="4966"/>
    <n v="0"/>
    <n v="104"/>
    <n v="2113"/>
    <n v="728"/>
    <n v="8000"/>
  </r>
  <r>
    <x v="2"/>
    <x v="17"/>
    <x v="93"/>
    <x v="12"/>
    <n v="249"/>
    <n v="8"/>
    <n v="5"/>
    <n v="1"/>
    <n v="1"/>
    <n v="193"/>
    <n v="4"/>
    <n v="11"/>
    <n v="2"/>
    <n v="134"/>
    <n v="113"/>
    <n v="5"/>
    <n v="0"/>
    <n v="2266"/>
    <n v="1989"/>
    <n v="69"/>
    <n v="53"/>
    <n v="31"/>
    <n v="2475"/>
    <n v="1651"/>
    <n v="44"/>
    <n v="222"/>
    <n v="40"/>
    <n v="2923"/>
    <n v="2046"/>
    <n v="22"/>
    <n v="317"/>
    <n v="118"/>
    <n v="320"/>
    <n v="151"/>
    <n v="6"/>
    <n v="34"/>
    <n v="14"/>
    <n v="204"/>
    <n v="176"/>
    <n v="3"/>
    <n v="0"/>
    <n v="0"/>
    <n v="0"/>
    <n v="0"/>
    <n v="1"/>
    <n v="0"/>
    <n v="0"/>
    <n v="0"/>
    <n v="0"/>
    <n v="0"/>
    <n v="0"/>
    <n v="0"/>
    <n v="0"/>
    <n v="0"/>
    <n v="0"/>
    <n v="0"/>
    <n v="0"/>
    <n v="0"/>
    <n v="6"/>
    <n v="1"/>
    <n v="227"/>
    <n v="125"/>
    <n v="2090"/>
    <n v="2089"/>
    <n v="2408"/>
    <n v="248"/>
    <n v="196"/>
    <n v="11397"/>
    <n v="5111"/>
    <n v="0"/>
    <n v="104"/>
    <n v="2093"/>
    <n v="720"/>
    <n v="8006"/>
  </r>
  <r>
    <x v="2"/>
    <x v="17"/>
    <x v="93"/>
    <x v="13"/>
    <n v="248"/>
    <n v="7"/>
    <n v="5"/>
    <n v="1"/>
    <n v="1"/>
    <n v="195"/>
    <n v="4"/>
    <n v="11"/>
    <n v="2"/>
    <n v="136"/>
    <n v="113"/>
    <n v="5"/>
    <n v="0"/>
    <n v="2263"/>
    <n v="1993"/>
    <n v="69"/>
    <n v="52"/>
    <n v="31"/>
    <n v="2477"/>
    <n v="1676"/>
    <n v="44"/>
    <n v="218"/>
    <n v="39"/>
    <n v="2916"/>
    <n v="2058"/>
    <n v="22"/>
    <n v="313"/>
    <n v="118"/>
    <n v="320"/>
    <n v="155"/>
    <n v="6"/>
    <n v="35"/>
    <n v="13"/>
    <n v="203"/>
    <n v="178"/>
    <n v="3"/>
    <n v="0"/>
    <n v="0"/>
    <n v="0"/>
    <n v="0"/>
    <n v="1"/>
    <n v="0"/>
    <n v="0"/>
    <n v="0"/>
    <n v="0"/>
    <n v="0"/>
    <n v="0"/>
    <n v="0"/>
    <n v="0"/>
    <n v="0"/>
    <n v="0"/>
    <n v="0"/>
    <n v="0"/>
    <n v="0"/>
    <n v="5"/>
    <n v="1"/>
    <n v="227"/>
    <n v="126"/>
    <n v="2088"/>
    <n v="2097"/>
    <n v="2401"/>
    <n v="248"/>
    <n v="195"/>
    <n v="11406"/>
    <n v="5222"/>
    <n v="0"/>
    <n v="104"/>
    <n v="2084"/>
    <n v="711"/>
    <n v="8025"/>
  </r>
  <r>
    <x v="2"/>
    <x v="17"/>
    <x v="93"/>
    <x v="14"/>
    <n v="251"/>
    <n v="7"/>
    <n v="5"/>
    <n v="1"/>
    <n v="1"/>
    <n v="199"/>
    <n v="3"/>
    <n v="11"/>
    <n v="2"/>
    <n v="137"/>
    <n v="115"/>
    <n v="5"/>
    <n v="0"/>
    <n v="2268"/>
    <n v="2001"/>
    <n v="69"/>
    <n v="52"/>
    <n v="32"/>
    <n v="2478"/>
    <n v="1688"/>
    <n v="44"/>
    <n v="213"/>
    <n v="38"/>
    <n v="2917"/>
    <n v="2077"/>
    <n v="22"/>
    <n v="310"/>
    <n v="119"/>
    <n v="321"/>
    <n v="158"/>
    <n v="6"/>
    <n v="35"/>
    <n v="14"/>
    <n v="204"/>
    <n v="180"/>
    <n v="3"/>
    <n v="0"/>
    <n v="0"/>
    <n v="0"/>
    <n v="0"/>
    <n v="1"/>
    <n v="0"/>
    <n v="0"/>
    <n v="0"/>
    <n v="0"/>
    <n v="0"/>
    <n v="0"/>
    <n v="0"/>
    <n v="0"/>
    <n v="0"/>
    <n v="0"/>
    <n v="0"/>
    <n v="0"/>
    <n v="0"/>
    <n v="5"/>
    <n v="1"/>
    <n v="230"/>
    <n v="127"/>
    <n v="2092"/>
    <n v="2102"/>
    <n v="2401"/>
    <n v="248"/>
    <n v="196"/>
    <n v="11424"/>
    <n v="5331"/>
    <n v="0"/>
    <n v="104"/>
    <n v="2074"/>
    <n v="715"/>
    <n v="8053"/>
  </r>
  <r>
    <x v="2"/>
    <x v="17"/>
    <x v="93"/>
    <x v="15"/>
    <n v="249"/>
    <n v="7"/>
    <n v="5"/>
    <n v="1"/>
    <n v="1"/>
    <n v="198"/>
    <n v="3"/>
    <n v="11"/>
    <n v="2"/>
    <n v="134"/>
    <n v="121"/>
    <n v="4"/>
    <n v="0"/>
    <n v="2270"/>
    <n v="2007"/>
    <n v="69"/>
    <n v="52"/>
    <n v="31"/>
    <n v="2470"/>
    <n v="1690"/>
    <n v="44"/>
    <n v="211"/>
    <n v="38"/>
    <n v="2921"/>
    <n v="2087"/>
    <n v="22"/>
    <n v="309"/>
    <n v="121"/>
    <n v="321"/>
    <n v="161"/>
    <n v="6"/>
    <n v="35"/>
    <n v="15"/>
    <n v="198"/>
    <n v="179"/>
    <n v="3"/>
    <n v="0"/>
    <n v="0"/>
    <n v="0"/>
    <n v="0"/>
    <n v="1"/>
    <n v="0"/>
    <n v="0"/>
    <n v="0"/>
    <n v="0"/>
    <n v="0"/>
    <n v="0"/>
    <n v="0"/>
    <n v="1"/>
    <n v="0"/>
    <n v="0"/>
    <n v="0"/>
    <n v="0"/>
    <n v="0"/>
    <n v="6"/>
    <n v="1"/>
    <n v="230"/>
    <n v="126"/>
    <n v="2095"/>
    <n v="2096"/>
    <n v="2403"/>
    <n v="247"/>
    <n v="192"/>
    <n v="11421"/>
    <n v="5394"/>
    <n v="0"/>
    <n v="103"/>
    <n v="2062"/>
    <n v="723"/>
    <n v="8054"/>
  </r>
  <r>
    <x v="2"/>
    <x v="17"/>
    <x v="93"/>
    <x v="16"/>
    <n v="251"/>
    <n v="7"/>
    <n v="5"/>
    <n v="1"/>
    <n v="1"/>
    <n v="199"/>
    <n v="3"/>
    <n v="11"/>
    <n v="2"/>
    <n v="132"/>
    <n v="118"/>
    <n v="4"/>
    <n v="0"/>
    <n v="2271"/>
    <n v="2010"/>
    <n v="69"/>
    <n v="53"/>
    <n v="30"/>
    <n v="2474"/>
    <n v="1704"/>
    <n v="44"/>
    <n v="211"/>
    <n v="41"/>
    <n v="2930"/>
    <n v="2095"/>
    <n v="22"/>
    <n v="310"/>
    <n v="123"/>
    <n v="318"/>
    <n v="161"/>
    <n v="6"/>
    <n v="35"/>
    <n v="13"/>
    <n v="195"/>
    <n v="179"/>
    <n v="3"/>
    <n v="0"/>
    <n v="0"/>
    <n v="0"/>
    <n v="0"/>
    <n v="1"/>
    <n v="0"/>
    <n v="0"/>
    <n v="0"/>
    <n v="0"/>
    <n v="0"/>
    <n v="0"/>
    <n v="0"/>
    <n v="1"/>
    <n v="0"/>
    <n v="0"/>
    <n v="0"/>
    <n v="0"/>
    <n v="0"/>
    <n v="6"/>
    <n v="1"/>
    <n v="232"/>
    <n v="124"/>
    <n v="2098"/>
    <n v="2099"/>
    <n v="2409"/>
    <n v="245"/>
    <n v="190"/>
    <n v="11431"/>
    <n v="5459"/>
    <n v="0"/>
    <n v="103"/>
    <n v="2046"/>
    <n v="722"/>
    <n v="8083"/>
  </r>
  <r>
    <x v="2"/>
    <x v="17"/>
    <x v="93"/>
    <x v="16"/>
    <m/>
    <m/>
    <m/>
    <m/>
    <m/>
    <m/>
    <m/>
    <m/>
    <m/>
    <m/>
    <m/>
    <m/>
    <m/>
    <m/>
    <m/>
    <m/>
    <m/>
    <m/>
    <m/>
    <m/>
    <m/>
    <m/>
    <m/>
    <m/>
    <m/>
    <m/>
    <m/>
    <m/>
    <m/>
    <m/>
    <m/>
    <m/>
    <m/>
    <n v="1"/>
    <m/>
    <m/>
    <m/>
    <m/>
    <m/>
    <m/>
    <m/>
    <m/>
    <m/>
    <m/>
    <m/>
    <m/>
    <m/>
    <m/>
    <m/>
    <m/>
    <m/>
    <m/>
    <m/>
    <m/>
    <m/>
    <m/>
    <m/>
    <m/>
    <m/>
    <m/>
    <m/>
    <m/>
    <n v="1"/>
    <n v="2"/>
    <m/>
    <m/>
    <m/>
    <m/>
    <n v="2"/>
    <m/>
  </r>
  <r>
    <x v="2"/>
    <x v="14"/>
    <x v="94"/>
    <x v="0"/>
    <n v="43"/>
    <n v="1"/>
    <n v="0"/>
    <n v="0"/>
    <n v="0"/>
    <n v="18"/>
    <n v="0"/>
    <n v="2"/>
    <n v="0"/>
    <n v="19"/>
    <n v="0"/>
    <n v="17"/>
    <n v="0"/>
    <n v="544"/>
    <n v="0"/>
    <n v="218"/>
    <n v="9"/>
    <n v="44"/>
    <n v="382"/>
    <n v="0"/>
    <n v="26"/>
    <n v="26"/>
    <n v="20"/>
    <n v="603"/>
    <n v="34"/>
    <n v="3"/>
    <n v="35"/>
    <n v="66"/>
    <n v="46"/>
    <n v="0"/>
    <n v="1"/>
    <n v="9"/>
    <n v="0"/>
    <n v="45"/>
    <n v="0"/>
    <n v="3"/>
    <n v="0"/>
    <n v="1"/>
    <n v="0"/>
    <n v="0"/>
    <n v="0"/>
    <n v="0"/>
    <n v="0"/>
    <n v="0"/>
    <n v="0"/>
    <n v="0"/>
    <n v="0"/>
    <n v="0"/>
    <n v="0"/>
    <n v="3"/>
    <n v="6"/>
    <n v="0"/>
    <n v="1"/>
    <n v="1"/>
    <m/>
    <m/>
    <m/>
    <m/>
    <m/>
    <m/>
    <m/>
    <m/>
    <m/>
    <m/>
    <m/>
    <m/>
    <m/>
    <m/>
    <m/>
    <m/>
  </r>
  <r>
    <x v="2"/>
    <x v="14"/>
    <x v="94"/>
    <x v="1"/>
    <n v="43"/>
    <n v="1"/>
    <n v="0"/>
    <n v="0"/>
    <n v="0"/>
    <n v="21"/>
    <n v="0"/>
    <n v="2"/>
    <n v="0"/>
    <n v="19"/>
    <n v="0"/>
    <n v="17"/>
    <n v="0"/>
    <n v="542"/>
    <n v="0"/>
    <n v="294"/>
    <n v="9"/>
    <n v="44"/>
    <n v="382"/>
    <n v="0"/>
    <n v="35"/>
    <n v="26"/>
    <n v="20"/>
    <n v="603"/>
    <n v="38"/>
    <n v="3"/>
    <n v="35"/>
    <n v="67"/>
    <n v="46"/>
    <n v="0"/>
    <n v="2"/>
    <n v="9"/>
    <n v="0"/>
    <n v="47"/>
    <n v="0"/>
    <n v="4"/>
    <n v="0"/>
    <n v="1"/>
    <n v="0"/>
    <n v="0"/>
    <n v="0"/>
    <n v="0"/>
    <n v="0"/>
    <n v="0"/>
    <n v="0"/>
    <n v="0"/>
    <n v="0"/>
    <n v="0"/>
    <n v="0"/>
    <n v="3"/>
    <n v="6"/>
    <n v="0"/>
    <n v="1"/>
    <n v="1"/>
    <m/>
    <m/>
    <m/>
    <m/>
    <m/>
    <m/>
    <m/>
    <m/>
    <m/>
    <m/>
    <m/>
    <m/>
    <m/>
    <m/>
    <m/>
    <m/>
  </r>
  <r>
    <x v="2"/>
    <x v="14"/>
    <x v="94"/>
    <x v="2"/>
    <n v="43"/>
    <n v="1"/>
    <n v="0"/>
    <n v="0"/>
    <n v="0"/>
    <n v="23"/>
    <n v="0"/>
    <n v="2"/>
    <n v="0"/>
    <n v="23"/>
    <n v="20"/>
    <n v="0"/>
    <n v="0"/>
    <n v="535"/>
    <n v="344"/>
    <n v="3"/>
    <n v="9"/>
    <n v="42"/>
    <n v="382"/>
    <n v="44"/>
    <n v="6"/>
    <n v="26"/>
    <n v="20"/>
    <n v="602"/>
    <n v="57"/>
    <n v="2"/>
    <n v="35"/>
    <n v="67"/>
    <n v="46"/>
    <n v="3"/>
    <n v="1"/>
    <n v="9"/>
    <n v="0"/>
    <n v="48"/>
    <n v="15"/>
    <n v="1"/>
    <n v="0"/>
    <n v="1"/>
    <n v="0"/>
    <n v="0"/>
    <n v="0"/>
    <n v="0"/>
    <n v="0"/>
    <n v="0"/>
    <n v="0"/>
    <n v="0"/>
    <n v="0"/>
    <n v="0"/>
    <n v="0"/>
    <n v="0"/>
    <n v="0"/>
    <n v="0"/>
    <n v="0"/>
    <n v="0"/>
    <n v="1"/>
    <n v="0"/>
    <n v="41"/>
    <n v="23"/>
    <n v="473"/>
    <n v="317"/>
    <n v="489"/>
    <n v="33"/>
    <n v="45"/>
    <m/>
    <m/>
    <m/>
    <m/>
    <m/>
    <m/>
    <m/>
  </r>
  <r>
    <x v="2"/>
    <x v="14"/>
    <x v="94"/>
    <x v="3"/>
    <n v="43"/>
    <n v="1"/>
    <n v="0"/>
    <n v="0"/>
    <n v="0"/>
    <n v="24"/>
    <n v="0"/>
    <n v="2"/>
    <n v="0"/>
    <n v="23"/>
    <n v="20"/>
    <n v="0"/>
    <n v="0"/>
    <n v="537"/>
    <n v="399"/>
    <n v="3"/>
    <n v="9"/>
    <n v="42"/>
    <n v="381"/>
    <n v="74"/>
    <n v="6"/>
    <n v="25"/>
    <n v="19"/>
    <n v="602"/>
    <n v="102"/>
    <n v="2"/>
    <n v="36"/>
    <n v="65"/>
    <n v="46"/>
    <n v="4"/>
    <n v="1"/>
    <n v="9"/>
    <n v="0"/>
    <n v="48"/>
    <n v="15"/>
    <n v="1"/>
    <n v="0"/>
    <n v="1"/>
    <n v="0"/>
    <n v="0"/>
    <n v="0"/>
    <n v="0"/>
    <n v="0"/>
    <n v="0"/>
    <n v="0"/>
    <n v="0"/>
    <n v="0"/>
    <n v="0"/>
    <n v="0"/>
    <n v="0"/>
    <n v="0"/>
    <n v="0"/>
    <n v="0"/>
    <n v="0"/>
    <n v="1"/>
    <n v="0"/>
    <n v="41"/>
    <n v="23"/>
    <n v="475"/>
    <n v="319"/>
    <n v="489"/>
    <n v="33"/>
    <n v="45"/>
    <m/>
    <m/>
    <m/>
    <m/>
    <m/>
    <m/>
    <m/>
  </r>
  <r>
    <x v="2"/>
    <x v="14"/>
    <x v="94"/>
    <x v="4"/>
    <n v="44"/>
    <n v="1"/>
    <n v="0"/>
    <n v="0"/>
    <n v="0"/>
    <n v="26"/>
    <n v="0"/>
    <n v="2"/>
    <n v="0"/>
    <n v="23"/>
    <n v="20"/>
    <n v="0"/>
    <n v="0"/>
    <n v="539"/>
    <n v="415"/>
    <n v="3"/>
    <n v="9"/>
    <n v="43"/>
    <n v="382"/>
    <n v="96"/>
    <n v="6"/>
    <n v="25"/>
    <n v="19"/>
    <n v="600"/>
    <n v="125"/>
    <n v="2"/>
    <n v="36"/>
    <n v="65"/>
    <n v="46"/>
    <n v="4"/>
    <n v="1"/>
    <n v="9"/>
    <n v="0"/>
    <n v="48"/>
    <n v="15"/>
    <n v="1"/>
    <n v="0"/>
    <n v="1"/>
    <n v="0"/>
    <n v="0"/>
    <n v="0"/>
    <n v="0"/>
    <n v="0"/>
    <n v="0"/>
    <n v="0"/>
    <n v="0"/>
    <n v="0"/>
    <n v="0"/>
    <n v="0"/>
    <n v="0"/>
    <n v="0"/>
    <n v="0"/>
    <n v="0"/>
    <n v="0"/>
    <n v="1"/>
    <n v="0"/>
    <n v="42"/>
    <n v="23"/>
    <n v="476"/>
    <n v="320"/>
    <n v="487"/>
    <n v="33"/>
    <n v="45"/>
    <m/>
    <m/>
    <m/>
    <m/>
    <m/>
    <m/>
    <m/>
  </r>
  <r>
    <x v="2"/>
    <x v="14"/>
    <x v="94"/>
    <x v="5"/>
    <n v="44"/>
    <n v="1"/>
    <n v="0"/>
    <n v="0"/>
    <n v="0"/>
    <n v="27"/>
    <n v="0"/>
    <n v="2"/>
    <n v="0"/>
    <n v="23"/>
    <n v="20"/>
    <n v="0"/>
    <n v="0"/>
    <n v="537"/>
    <n v="427"/>
    <n v="3"/>
    <n v="9"/>
    <n v="42"/>
    <n v="388"/>
    <n v="143"/>
    <n v="5"/>
    <n v="25"/>
    <n v="18"/>
    <n v="597"/>
    <n v="187"/>
    <n v="2"/>
    <n v="35"/>
    <n v="62"/>
    <n v="47"/>
    <n v="7"/>
    <n v="1"/>
    <n v="8"/>
    <n v="0"/>
    <n v="48"/>
    <n v="15"/>
    <n v="1"/>
    <n v="0"/>
    <n v="1"/>
    <n v="0"/>
    <n v="0"/>
    <n v="0"/>
    <n v="0"/>
    <n v="0"/>
    <n v="0"/>
    <n v="0"/>
    <n v="0"/>
    <n v="0"/>
    <n v="0"/>
    <n v="0"/>
    <n v="0"/>
    <n v="0"/>
    <n v="0"/>
    <n v="0"/>
    <n v="0"/>
    <n v="1"/>
    <n v="0"/>
    <n v="42"/>
    <n v="23"/>
    <n v="477"/>
    <n v="328"/>
    <n v="492"/>
    <n v="35"/>
    <n v="45"/>
    <m/>
    <m/>
    <m/>
    <m/>
    <m/>
    <m/>
    <m/>
  </r>
  <r>
    <x v="2"/>
    <x v="14"/>
    <x v="94"/>
    <x v="6"/>
    <n v="44"/>
    <n v="1"/>
    <n v="0"/>
    <n v="0"/>
    <n v="0"/>
    <n v="31"/>
    <n v="0"/>
    <n v="2"/>
    <n v="0"/>
    <n v="23"/>
    <n v="20"/>
    <n v="0"/>
    <n v="0"/>
    <n v="541"/>
    <n v="444"/>
    <n v="3"/>
    <n v="9"/>
    <n v="44"/>
    <n v="385"/>
    <n v="173"/>
    <n v="5"/>
    <n v="25"/>
    <n v="18"/>
    <n v="599"/>
    <n v="223"/>
    <n v="2"/>
    <n v="35"/>
    <n v="62"/>
    <n v="47"/>
    <n v="10"/>
    <n v="1"/>
    <n v="8"/>
    <n v="0"/>
    <n v="47"/>
    <n v="15"/>
    <n v="1"/>
    <n v="0"/>
    <n v="1"/>
    <n v="0"/>
    <n v="0"/>
    <n v="0"/>
    <n v="0"/>
    <n v="0"/>
    <n v="0"/>
    <n v="0"/>
    <n v="0"/>
    <n v="0"/>
    <n v="0"/>
    <n v="0"/>
    <n v="0"/>
    <n v="0"/>
    <n v="0"/>
    <n v="0"/>
    <n v="0"/>
    <n v="1"/>
    <n v="0"/>
    <n v="42"/>
    <n v="23"/>
    <n v="479"/>
    <n v="325"/>
    <n v="494"/>
    <n v="35"/>
    <n v="44"/>
    <m/>
    <m/>
    <m/>
    <m/>
    <m/>
    <m/>
    <m/>
  </r>
  <r>
    <x v="2"/>
    <x v="14"/>
    <x v="94"/>
    <x v="7"/>
    <n v="44"/>
    <n v="1"/>
    <n v="0"/>
    <n v="0"/>
    <n v="0"/>
    <n v="34"/>
    <n v="0"/>
    <n v="2"/>
    <n v="0"/>
    <n v="23"/>
    <n v="20"/>
    <n v="0"/>
    <n v="0"/>
    <n v="541"/>
    <n v="455"/>
    <n v="3"/>
    <n v="9"/>
    <n v="44"/>
    <n v="386"/>
    <n v="200"/>
    <n v="5"/>
    <n v="25"/>
    <n v="18"/>
    <n v="599"/>
    <n v="300"/>
    <n v="2"/>
    <n v="35"/>
    <n v="62"/>
    <n v="48"/>
    <n v="12"/>
    <n v="1"/>
    <n v="8"/>
    <n v="0"/>
    <n v="45"/>
    <n v="14"/>
    <n v="1"/>
    <n v="0"/>
    <n v="1"/>
    <n v="0"/>
    <n v="0"/>
    <n v="0"/>
    <n v="0"/>
    <n v="0"/>
    <n v="0"/>
    <n v="0"/>
    <n v="0"/>
    <n v="0"/>
    <n v="0"/>
    <n v="0"/>
    <n v="0"/>
    <n v="0"/>
    <n v="0"/>
    <n v="0"/>
    <n v="0"/>
    <n v="1"/>
    <n v="0"/>
    <n v="42"/>
    <n v="23"/>
    <n v="479"/>
    <n v="327"/>
    <n v="494"/>
    <n v="36"/>
    <n v="42"/>
    <m/>
    <m/>
    <m/>
    <m/>
    <m/>
    <m/>
    <m/>
  </r>
  <r>
    <x v="2"/>
    <x v="14"/>
    <x v="94"/>
    <x v="8"/>
    <n v="44"/>
    <n v="1"/>
    <n v="0"/>
    <n v="0"/>
    <n v="0"/>
    <n v="36"/>
    <n v="0"/>
    <n v="2"/>
    <n v="0"/>
    <n v="23"/>
    <n v="20"/>
    <n v="0"/>
    <n v="0"/>
    <n v="540"/>
    <n v="457"/>
    <n v="3"/>
    <n v="9"/>
    <n v="44"/>
    <n v="384"/>
    <n v="226"/>
    <n v="5"/>
    <n v="25"/>
    <n v="17"/>
    <n v="599"/>
    <n v="363"/>
    <n v="2"/>
    <n v="35"/>
    <n v="62"/>
    <n v="48"/>
    <n v="17"/>
    <n v="1"/>
    <n v="8"/>
    <n v="0"/>
    <n v="44"/>
    <n v="13"/>
    <n v="1"/>
    <n v="0"/>
    <n v="1"/>
    <n v="0"/>
    <n v="0"/>
    <n v="0"/>
    <n v="0"/>
    <n v="0"/>
    <n v="0"/>
    <n v="0"/>
    <n v="0"/>
    <n v="0"/>
    <n v="0"/>
    <n v="0"/>
    <n v="0"/>
    <n v="0"/>
    <n v="0"/>
    <n v="0"/>
    <n v="0"/>
    <n v="1"/>
    <n v="0"/>
    <n v="42"/>
    <n v="23"/>
    <n v="478"/>
    <n v="326"/>
    <n v="495"/>
    <n v="36"/>
    <n v="41"/>
    <n v="2151"/>
    <n v="837"/>
    <n v="0"/>
    <n v="15"/>
    <n v="263"/>
    <n v="260"/>
    <n v="1548"/>
  </r>
  <r>
    <x v="2"/>
    <x v="14"/>
    <x v="94"/>
    <x v="9"/>
    <n v="44"/>
    <n v="1"/>
    <n v="1"/>
    <n v="0"/>
    <n v="0"/>
    <n v="38"/>
    <n v="0"/>
    <n v="2"/>
    <n v="0"/>
    <n v="22"/>
    <n v="19"/>
    <n v="0"/>
    <n v="0"/>
    <n v="540"/>
    <n v="458"/>
    <n v="3"/>
    <n v="9"/>
    <n v="44"/>
    <n v="386"/>
    <n v="244"/>
    <n v="5"/>
    <n v="25"/>
    <n v="17"/>
    <n v="598"/>
    <n v="392"/>
    <n v="2"/>
    <n v="35"/>
    <n v="61"/>
    <n v="48"/>
    <n v="18"/>
    <n v="1"/>
    <n v="8"/>
    <n v="0"/>
    <n v="44"/>
    <n v="35"/>
    <n v="1"/>
    <n v="0"/>
    <n v="1"/>
    <n v="0"/>
    <n v="0"/>
    <n v="0"/>
    <n v="0"/>
    <n v="0"/>
    <n v="0"/>
    <n v="0"/>
    <n v="0"/>
    <n v="0"/>
    <n v="0"/>
    <n v="0"/>
    <n v="0"/>
    <n v="0"/>
    <n v="0"/>
    <n v="0"/>
    <n v="0"/>
    <n v="1"/>
    <n v="0"/>
    <n v="42"/>
    <n v="22"/>
    <n v="478"/>
    <n v="330"/>
    <n v="495"/>
    <n v="36"/>
    <n v="41"/>
    <n v="2154"/>
    <n v="988"/>
    <n v="0"/>
    <n v="15"/>
    <n v="262"/>
    <n v="260"/>
    <n v="1551"/>
  </r>
  <r>
    <x v="2"/>
    <x v="14"/>
    <x v="94"/>
    <x v="10"/>
    <n v="43"/>
    <n v="1"/>
    <n v="1"/>
    <n v="0"/>
    <n v="0"/>
    <n v="37"/>
    <n v="0"/>
    <n v="2"/>
    <n v="0"/>
    <n v="22"/>
    <n v="19"/>
    <n v="0"/>
    <n v="0"/>
    <n v="538"/>
    <n v="457"/>
    <n v="3"/>
    <n v="9"/>
    <n v="44"/>
    <n v="386"/>
    <n v="251"/>
    <n v="5"/>
    <n v="24"/>
    <n v="17"/>
    <n v="597"/>
    <n v="401"/>
    <n v="2"/>
    <n v="35"/>
    <n v="61"/>
    <n v="48"/>
    <n v="20"/>
    <n v="1"/>
    <n v="8"/>
    <n v="0"/>
    <n v="44"/>
    <n v="35"/>
    <n v="1"/>
    <n v="0"/>
    <n v="1"/>
    <n v="0"/>
    <n v="0"/>
    <n v="0"/>
    <n v="0"/>
    <n v="0"/>
    <n v="0"/>
    <n v="0"/>
    <n v="0"/>
    <n v="0"/>
    <n v="0"/>
    <n v="0"/>
    <n v="0"/>
    <n v="0"/>
    <n v="0"/>
    <n v="0"/>
    <n v="0"/>
    <n v="1"/>
    <n v="0"/>
    <n v="41"/>
    <n v="22"/>
    <n v="477"/>
    <n v="330"/>
    <n v="494"/>
    <n v="36"/>
    <n v="41"/>
    <n v="2156"/>
    <n v="1042"/>
    <n v="0"/>
    <n v="15"/>
    <n v="260"/>
    <n v="258"/>
    <n v="1556"/>
  </r>
  <r>
    <x v="2"/>
    <x v="14"/>
    <x v="94"/>
    <x v="11"/>
    <n v="43"/>
    <n v="1"/>
    <n v="1"/>
    <n v="0"/>
    <n v="0"/>
    <n v="37"/>
    <n v="0"/>
    <n v="2"/>
    <n v="0"/>
    <n v="21"/>
    <n v="18"/>
    <n v="0"/>
    <n v="0"/>
    <n v="540"/>
    <n v="458"/>
    <n v="3"/>
    <n v="9"/>
    <n v="44"/>
    <n v="383"/>
    <n v="257"/>
    <n v="5"/>
    <n v="24"/>
    <n v="17"/>
    <n v="598"/>
    <n v="414"/>
    <n v="2"/>
    <n v="35"/>
    <n v="62"/>
    <n v="48"/>
    <n v="22"/>
    <n v="1"/>
    <n v="8"/>
    <n v="0"/>
    <n v="44"/>
    <n v="35"/>
    <n v="1"/>
    <n v="0"/>
    <n v="1"/>
    <n v="0"/>
    <n v="0"/>
    <n v="0"/>
    <n v="0"/>
    <n v="0"/>
    <n v="0"/>
    <n v="0"/>
    <n v="0"/>
    <n v="0"/>
    <n v="0"/>
    <n v="0"/>
    <n v="0"/>
    <n v="0"/>
    <n v="0"/>
    <n v="0"/>
    <n v="0"/>
    <n v="1"/>
    <n v="0"/>
    <n v="41"/>
    <n v="21"/>
    <n v="479"/>
    <n v="327"/>
    <n v="494"/>
    <n v="36"/>
    <n v="41"/>
    <n v="2156"/>
    <n v="1092"/>
    <n v="0"/>
    <n v="15"/>
    <n v="257"/>
    <n v="251"/>
    <n v="1558"/>
  </r>
  <r>
    <x v="2"/>
    <x v="14"/>
    <x v="94"/>
    <x v="12"/>
    <n v="43"/>
    <n v="1"/>
    <n v="1"/>
    <n v="0"/>
    <n v="0"/>
    <n v="37"/>
    <n v="0"/>
    <n v="2"/>
    <n v="0"/>
    <n v="21"/>
    <n v="18"/>
    <n v="0"/>
    <n v="0"/>
    <n v="540"/>
    <n v="461"/>
    <n v="3"/>
    <n v="9"/>
    <n v="44"/>
    <n v="382"/>
    <n v="258"/>
    <n v="5"/>
    <n v="25"/>
    <n v="17"/>
    <n v="598"/>
    <n v="415"/>
    <n v="2"/>
    <n v="35"/>
    <n v="62"/>
    <n v="49"/>
    <n v="22"/>
    <n v="1"/>
    <n v="8"/>
    <n v="0"/>
    <n v="43"/>
    <n v="35"/>
    <n v="1"/>
    <n v="0"/>
    <n v="1"/>
    <n v="0"/>
    <n v="0"/>
    <n v="0"/>
    <n v="0"/>
    <n v="0"/>
    <n v="0"/>
    <n v="0"/>
    <n v="0"/>
    <n v="0"/>
    <n v="0"/>
    <n v="0"/>
    <n v="0"/>
    <n v="0"/>
    <n v="0"/>
    <n v="0"/>
    <n v="0"/>
    <n v="1"/>
    <n v="0"/>
    <n v="41"/>
    <n v="21"/>
    <n v="479"/>
    <n v="325"/>
    <n v="494"/>
    <n v="37"/>
    <n v="40"/>
    <n v="2155"/>
    <n v="1110"/>
    <n v="0"/>
    <n v="15"/>
    <n v="252"/>
    <n v="250"/>
    <n v="1560"/>
  </r>
  <r>
    <x v="2"/>
    <x v="14"/>
    <x v="94"/>
    <x v="13"/>
    <n v="42"/>
    <n v="1"/>
    <n v="1"/>
    <n v="0"/>
    <n v="0"/>
    <n v="36"/>
    <n v="0"/>
    <n v="2"/>
    <n v="0"/>
    <n v="21"/>
    <n v="18"/>
    <n v="0"/>
    <n v="0"/>
    <n v="540"/>
    <n v="461"/>
    <n v="3"/>
    <n v="9"/>
    <n v="44"/>
    <n v="379"/>
    <n v="257"/>
    <n v="5"/>
    <n v="25"/>
    <n v="16"/>
    <n v="601"/>
    <n v="418"/>
    <n v="2"/>
    <n v="36"/>
    <n v="62"/>
    <n v="48"/>
    <n v="21"/>
    <n v="1"/>
    <n v="8"/>
    <n v="0"/>
    <n v="43"/>
    <n v="36"/>
    <n v="1"/>
    <n v="0"/>
    <n v="1"/>
    <n v="0"/>
    <n v="0"/>
    <n v="0"/>
    <n v="0"/>
    <n v="0"/>
    <n v="0"/>
    <n v="0"/>
    <n v="0"/>
    <n v="0"/>
    <n v="0"/>
    <n v="0"/>
    <n v="0"/>
    <n v="0"/>
    <n v="0"/>
    <n v="0"/>
    <n v="0"/>
    <n v="1"/>
    <n v="0"/>
    <n v="40"/>
    <n v="21"/>
    <n v="479"/>
    <n v="323"/>
    <n v="496"/>
    <n v="36"/>
    <n v="40"/>
    <n v="2162"/>
    <n v="1121"/>
    <n v="0"/>
    <n v="15"/>
    <n v="250"/>
    <n v="253"/>
    <n v="1563"/>
  </r>
  <r>
    <x v="2"/>
    <x v="14"/>
    <x v="94"/>
    <x v="14"/>
    <n v="42"/>
    <n v="1"/>
    <n v="1"/>
    <n v="0"/>
    <n v="0"/>
    <n v="36"/>
    <n v="0"/>
    <n v="2"/>
    <n v="0"/>
    <n v="21"/>
    <n v="18"/>
    <n v="0"/>
    <n v="0"/>
    <n v="539"/>
    <n v="461"/>
    <n v="3"/>
    <n v="9"/>
    <n v="43"/>
    <n v="378"/>
    <n v="259"/>
    <n v="5"/>
    <n v="25"/>
    <n v="15"/>
    <n v="602"/>
    <n v="426"/>
    <n v="2"/>
    <n v="35"/>
    <n v="62"/>
    <n v="48"/>
    <n v="23"/>
    <n v="1"/>
    <n v="7"/>
    <n v="0"/>
    <n v="43"/>
    <n v="36"/>
    <n v="1"/>
    <n v="0"/>
    <n v="1"/>
    <n v="0"/>
    <n v="0"/>
    <n v="0"/>
    <n v="0"/>
    <n v="0"/>
    <n v="0"/>
    <n v="0"/>
    <n v="0"/>
    <n v="0"/>
    <n v="0"/>
    <n v="0"/>
    <n v="0"/>
    <n v="0"/>
    <n v="0"/>
    <n v="0"/>
    <n v="0"/>
    <n v="1"/>
    <n v="0"/>
    <n v="40"/>
    <n v="21"/>
    <n v="479"/>
    <n v="323"/>
    <n v="497"/>
    <n v="36"/>
    <n v="40"/>
    <n v="2162"/>
    <n v="1143"/>
    <n v="0"/>
    <n v="15"/>
    <n v="247"/>
    <n v="251"/>
    <n v="1567"/>
  </r>
  <r>
    <x v="2"/>
    <x v="14"/>
    <x v="94"/>
    <x v="15"/>
    <n v="42"/>
    <n v="1"/>
    <n v="1"/>
    <n v="0"/>
    <n v="0"/>
    <n v="36"/>
    <n v="0"/>
    <n v="2"/>
    <n v="0"/>
    <n v="21"/>
    <n v="18"/>
    <n v="0"/>
    <n v="0"/>
    <n v="540"/>
    <n v="462"/>
    <n v="3"/>
    <n v="9"/>
    <n v="43"/>
    <n v="375"/>
    <n v="261"/>
    <n v="5"/>
    <n v="25"/>
    <n v="15"/>
    <n v="601"/>
    <n v="426"/>
    <n v="2"/>
    <n v="35"/>
    <n v="61"/>
    <n v="48"/>
    <n v="23"/>
    <n v="1"/>
    <n v="7"/>
    <n v="0"/>
    <n v="41"/>
    <n v="36"/>
    <n v="1"/>
    <n v="0"/>
    <n v="1"/>
    <n v="0"/>
    <n v="0"/>
    <n v="0"/>
    <n v="0"/>
    <n v="0"/>
    <n v="0"/>
    <n v="0"/>
    <n v="0"/>
    <n v="0"/>
    <n v="0"/>
    <n v="0"/>
    <n v="0"/>
    <n v="0"/>
    <n v="0"/>
    <n v="0"/>
    <n v="0"/>
    <n v="1"/>
    <n v="0"/>
    <n v="40"/>
    <n v="21"/>
    <n v="480"/>
    <n v="321"/>
    <n v="496"/>
    <n v="36"/>
    <n v="38"/>
    <n v="2160"/>
    <n v="1151"/>
    <n v="0"/>
    <n v="15"/>
    <n v="245"/>
    <n v="252"/>
    <n v="1568"/>
  </r>
  <r>
    <x v="2"/>
    <x v="14"/>
    <x v="94"/>
    <x v="16"/>
    <n v="43"/>
    <n v="1"/>
    <n v="1"/>
    <n v="0"/>
    <n v="0"/>
    <n v="37"/>
    <n v="0"/>
    <n v="2"/>
    <n v="0"/>
    <n v="21"/>
    <n v="18"/>
    <n v="0"/>
    <n v="0"/>
    <n v="539"/>
    <n v="461"/>
    <n v="3"/>
    <n v="9"/>
    <n v="43"/>
    <n v="371"/>
    <n v="259"/>
    <n v="5"/>
    <n v="25"/>
    <n v="15"/>
    <n v="599"/>
    <n v="427"/>
    <n v="2"/>
    <n v="35"/>
    <n v="61"/>
    <n v="49"/>
    <n v="23"/>
    <n v="1"/>
    <n v="7"/>
    <n v="0"/>
    <n v="41"/>
    <n v="36"/>
    <n v="1"/>
    <n v="0"/>
    <n v="1"/>
    <n v="0"/>
    <n v="0"/>
    <n v="0"/>
    <n v="0"/>
    <n v="0"/>
    <n v="0"/>
    <n v="0"/>
    <n v="0"/>
    <n v="0"/>
    <n v="0"/>
    <n v="0"/>
    <n v="0"/>
    <n v="0"/>
    <n v="0"/>
    <n v="0"/>
    <n v="0"/>
    <n v="1"/>
    <n v="0"/>
    <n v="41"/>
    <n v="21"/>
    <n v="479"/>
    <n v="317"/>
    <n v="494"/>
    <n v="37"/>
    <n v="38"/>
    <n v="2158"/>
    <n v="1154"/>
    <n v="0"/>
    <n v="15"/>
    <n v="244"/>
    <n v="258"/>
    <n v="1565"/>
  </r>
  <r>
    <x v="2"/>
    <x v="14"/>
    <x v="95"/>
    <x v="0"/>
    <n v="142"/>
    <n v="1"/>
    <n v="0"/>
    <n v="1"/>
    <n v="0"/>
    <n v="46"/>
    <n v="1"/>
    <n v="6"/>
    <n v="6"/>
    <n v="5"/>
    <n v="0"/>
    <n v="1"/>
    <n v="0"/>
    <n v="659"/>
    <n v="0"/>
    <n v="271"/>
    <n v="25"/>
    <n v="28"/>
    <n v="1366"/>
    <n v="0"/>
    <n v="119"/>
    <n v="46"/>
    <n v="186"/>
    <n v="1014"/>
    <n v="65"/>
    <n v="2"/>
    <n v="55"/>
    <n v="149"/>
    <n v="143"/>
    <n v="0"/>
    <n v="5"/>
    <n v="1"/>
    <n v="28"/>
    <n v="24"/>
    <n v="0"/>
    <n v="3"/>
    <n v="2"/>
    <n v="2"/>
    <n v="0"/>
    <n v="0"/>
    <n v="0"/>
    <n v="0"/>
    <n v="0"/>
    <n v="0"/>
    <n v="0"/>
    <n v="0"/>
    <n v="0"/>
    <n v="0"/>
    <n v="0"/>
    <n v="9"/>
    <n v="16"/>
    <n v="0"/>
    <n v="1"/>
    <n v="0"/>
    <m/>
    <m/>
    <m/>
    <m/>
    <m/>
    <m/>
    <m/>
    <m/>
    <m/>
    <m/>
    <m/>
    <m/>
    <m/>
    <m/>
    <m/>
    <m/>
  </r>
  <r>
    <x v="2"/>
    <x v="14"/>
    <x v="95"/>
    <x v="1"/>
    <n v="141"/>
    <n v="1"/>
    <n v="0"/>
    <n v="1"/>
    <n v="0"/>
    <n v="50"/>
    <n v="1"/>
    <n v="6"/>
    <n v="6"/>
    <n v="5"/>
    <n v="0"/>
    <n v="1"/>
    <n v="0"/>
    <n v="660"/>
    <n v="0"/>
    <n v="325"/>
    <n v="25"/>
    <n v="29"/>
    <n v="1368"/>
    <n v="0"/>
    <n v="150"/>
    <n v="47"/>
    <n v="185"/>
    <n v="1013"/>
    <n v="76"/>
    <n v="2"/>
    <n v="55"/>
    <n v="147"/>
    <n v="143"/>
    <n v="0"/>
    <n v="7"/>
    <n v="1"/>
    <n v="28"/>
    <n v="24"/>
    <n v="0"/>
    <n v="4"/>
    <n v="2"/>
    <n v="2"/>
    <n v="0"/>
    <n v="0"/>
    <n v="0"/>
    <n v="0"/>
    <n v="0"/>
    <n v="0"/>
    <n v="0"/>
    <n v="0"/>
    <n v="0"/>
    <n v="0"/>
    <n v="0"/>
    <n v="9"/>
    <n v="16"/>
    <n v="0"/>
    <n v="1"/>
    <n v="0"/>
    <m/>
    <m/>
    <m/>
    <m/>
    <m/>
    <m/>
    <m/>
    <m/>
    <m/>
    <m/>
    <m/>
    <m/>
    <m/>
    <m/>
    <m/>
    <m/>
  </r>
  <r>
    <x v="2"/>
    <x v="14"/>
    <x v="95"/>
    <x v="2"/>
    <n v="141"/>
    <n v="1"/>
    <n v="0"/>
    <n v="1"/>
    <n v="0"/>
    <n v="57"/>
    <n v="1"/>
    <n v="6"/>
    <n v="6"/>
    <n v="5"/>
    <n v="2"/>
    <n v="0"/>
    <n v="0"/>
    <n v="660"/>
    <n v="376"/>
    <n v="9"/>
    <n v="25"/>
    <n v="30"/>
    <n v="1370"/>
    <n v="185"/>
    <n v="16"/>
    <n v="47"/>
    <n v="184"/>
    <n v="1011"/>
    <n v="91"/>
    <n v="2"/>
    <n v="55"/>
    <n v="145"/>
    <n v="146"/>
    <n v="10"/>
    <n v="1"/>
    <n v="2"/>
    <n v="28"/>
    <n v="24"/>
    <n v="5"/>
    <n v="0"/>
    <n v="2"/>
    <n v="2"/>
    <n v="0"/>
    <n v="0"/>
    <n v="0"/>
    <n v="0"/>
    <n v="0"/>
    <n v="0"/>
    <n v="0"/>
    <n v="0"/>
    <n v="0"/>
    <n v="0"/>
    <n v="0"/>
    <n v="0"/>
    <n v="0"/>
    <n v="0"/>
    <n v="0"/>
    <n v="0"/>
    <n v="1"/>
    <n v="1"/>
    <n v="125"/>
    <n v="5"/>
    <n v="592"/>
    <n v="1065"/>
    <n v="783"/>
    <n v="104"/>
    <n v="20"/>
    <m/>
    <m/>
    <m/>
    <m/>
    <m/>
    <m/>
    <m/>
  </r>
  <r>
    <x v="2"/>
    <x v="14"/>
    <x v="95"/>
    <x v="3"/>
    <n v="143"/>
    <n v="1"/>
    <n v="0"/>
    <n v="1"/>
    <n v="0"/>
    <n v="68"/>
    <n v="1"/>
    <n v="6"/>
    <n v="6"/>
    <n v="5"/>
    <n v="2"/>
    <n v="0"/>
    <n v="0"/>
    <n v="658"/>
    <n v="422"/>
    <n v="9"/>
    <n v="25"/>
    <n v="30"/>
    <n v="1373"/>
    <n v="239"/>
    <n v="16"/>
    <n v="49"/>
    <n v="184"/>
    <n v="1015"/>
    <n v="134"/>
    <n v="2"/>
    <n v="54"/>
    <n v="148"/>
    <n v="150"/>
    <n v="14"/>
    <n v="1"/>
    <n v="2"/>
    <n v="29"/>
    <n v="24"/>
    <n v="7"/>
    <n v="0"/>
    <n v="2"/>
    <n v="2"/>
    <n v="0"/>
    <n v="0"/>
    <n v="0"/>
    <n v="0"/>
    <n v="0"/>
    <n v="0"/>
    <n v="0"/>
    <n v="0"/>
    <n v="0"/>
    <n v="0"/>
    <n v="0"/>
    <n v="0"/>
    <n v="0"/>
    <n v="0"/>
    <n v="0"/>
    <n v="0"/>
    <n v="1"/>
    <n v="1"/>
    <n v="127"/>
    <n v="5"/>
    <n v="590"/>
    <n v="1069"/>
    <n v="784"/>
    <n v="106"/>
    <n v="20"/>
    <m/>
    <m/>
    <m/>
    <m/>
    <m/>
    <m/>
    <m/>
  </r>
  <r>
    <x v="2"/>
    <x v="14"/>
    <x v="95"/>
    <x v="4"/>
    <n v="143"/>
    <n v="1"/>
    <n v="0"/>
    <n v="1"/>
    <n v="0"/>
    <n v="77"/>
    <n v="1"/>
    <n v="6"/>
    <n v="6"/>
    <n v="5"/>
    <n v="2"/>
    <n v="0"/>
    <n v="0"/>
    <n v="659"/>
    <n v="441"/>
    <n v="9"/>
    <n v="24"/>
    <n v="30"/>
    <n v="1377"/>
    <n v="286"/>
    <n v="16"/>
    <n v="49"/>
    <n v="180"/>
    <n v="1013"/>
    <n v="175"/>
    <n v="2"/>
    <n v="52"/>
    <n v="148"/>
    <n v="151"/>
    <n v="15"/>
    <n v="1"/>
    <n v="2"/>
    <n v="30"/>
    <n v="24"/>
    <n v="8"/>
    <n v="0"/>
    <n v="2"/>
    <n v="2"/>
    <n v="0"/>
    <n v="0"/>
    <n v="0"/>
    <n v="0"/>
    <n v="0"/>
    <n v="0"/>
    <n v="0"/>
    <n v="0"/>
    <n v="0"/>
    <n v="0"/>
    <n v="0"/>
    <n v="0"/>
    <n v="0"/>
    <n v="0"/>
    <n v="0"/>
    <n v="0"/>
    <n v="1"/>
    <n v="1"/>
    <n v="127"/>
    <n v="5"/>
    <n v="591"/>
    <n v="1075"/>
    <n v="784"/>
    <n v="106"/>
    <n v="20"/>
    <m/>
    <m/>
    <m/>
    <m/>
    <m/>
    <m/>
    <m/>
  </r>
  <r>
    <x v="2"/>
    <x v="14"/>
    <x v="95"/>
    <x v="5"/>
    <n v="143"/>
    <n v="1"/>
    <n v="0"/>
    <n v="1"/>
    <n v="0"/>
    <n v="81"/>
    <n v="1"/>
    <n v="6"/>
    <n v="6"/>
    <n v="5"/>
    <n v="2"/>
    <n v="0"/>
    <n v="0"/>
    <n v="662"/>
    <n v="456"/>
    <n v="10"/>
    <n v="25"/>
    <n v="30"/>
    <n v="1379"/>
    <n v="365"/>
    <n v="17"/>
    <n v="48"/>
    <n v="180"/>
    <n v="1013"/>
    <n v="238"/>
    <n v="2"/>
    <n v="52"/>
    <n v="147"/>
    <n v="151"/>
    <n v="16"/>
    <n v="1"/>
    <n v="2"/>
    <n v="31"/>
    <n v="24"/>
    <n v="8"/>
    <n v="0"/>
    <n v="2"/>
    <n v="2"/>
    <n v="0"/>
    <n v="0"/>
    <n v="0"/>
    <n v="0"/>
    <n v="0"/>
    <n v="0"/>
    <n v="0"/>
    <n v="0"/>
    <n v="0"/>
    <n v="0"/>
    <n v="0"/>
    <n v="0"/>
    <n v="0"/>
    <n v="0"/>
    <n v="0"/>
    <n v="0"/>
    <n v="1"/>
    <n v="1"/>
    <n v="127"/>
    <n v="5"/>
    <n v="592"/>
    <n v="1078"/>
    <n v="785"/>
    <n v="105"/>
    <n v="20"/>
    <m/>
    <m/>
    <m/>
    <m/>
    <m/>
    <m/>
    <m/>
  </r>
  <r>
    <x v="2"/>
    <x v="14"/>
    <x v="95"/>
    <x v="6"/>
    <n v="143"/>
    <n v="1"/>
    <n v="1"/>
    <n v="1"/>
    <n v="1"/>
    <n v="88"/>
    <n v="1"/>
    <n v="6"/>
    <n v="6"/>
    <n v="5"/>
    <n v="5"/>
    <n v="0"/>
    <n v="0"/>
    <n v="660"/>
    <n v="485"/>
    <n v="10"/>
    <n v="25"/>
    <n v="29"/>
    <n v="1379"/>
    <n v="487"/>
    <n v="17"/>
    <n v="48"/>
    <n v="180"/>
    <n v="1015"/>
    <n v="325"/>
    <n v="2"/>
    <n v="52"/>
    <n v="146"/>
    <n v="150"/>
    <n v="20"/>
    <n v="1"/>
    <n v="2"/>
    <n v="29"/>
    <n v="24"/>
    <n v="11"/>
    <n v="0"/>
    <n v="2"/>
    <n v="2"/>
    <n v="0"/>
    <n v="0"/>
    <n v="0"/>
    <n v="0"/>
    <n v="0"/>
    <n v="0"/>
    <n v="0"/>
    <n v="0"/>
    <n v="0"/>
    <n v="0"/>
    <n v="0"/>
    <n v="0"/>
    <n v="0"/>
    <n v="0"/>
    <n v="0"/>
    <n v="0"/>
    <n v="1"/>
    <n v="1"/>
    <n v="127"/>
    <n v="5"/>
    <n v="590"/>
    <n v="1077"/>
    <n v="787"/>
    <n v="106"/>
    <n v="20"/>
    <m/>
    <m/>
    <m/>
    <m/>
    <m/>
    <m/>
    <m/>
  </r>
  <r>
    <x v="2"/>
    <x v="14"/>
    <x v="95"/>
    <x v="7"/>
    <n v="144"/>
    <n v="1"/>
    <n v="1"/>
    <n v="1"/>
    <n v="1"/>
    <n v="97"/>
    <n v="1"/>
    <n v="6"/>
    <n v="6"/>
    <n v="5"/>
    <n v="5"/>
    <n v="0"/>
    <n v="0"/>
    <n v="661"/>
    <n v="512"/>
    <n v="10"/>
    <n v="26"/>
    <n v="28"/>
    <n v="1384"/>
    <n v="571"/>
    <n v="17"/>
    <n v="47"/>
    <n v="178"/>
    <n v="1011"/>
    <n v="425"/>
    <n v="2"/>
    <n v="51"/>
    <n v="144"/>
    <n v="151"/>
    <n v="24"/>
    <n v="1"/>
    <n v="2"/>
    <n v="29"/>
    <n v="23"/>
    <n v="14"/>
    <n v="0"/>
    <n v="2"/>
    <n v="2"/>
    <n v="0"/>
    <n v="0"/>
    <n v="0"/>
    <n v="0"/>
    <n v="0"/>
    <n v="0"/>
    <n v="0"/>
    <n v="0"/>
    <n v="0"/>
    <n v="0"/>
    <n v="0"/>
    <n v="0"/>
    <n v="0"/>
    <n v="0"/>
    <n v="0"/>
    <n v="0"/>
    <n v="1"/>
    <n v="1"/>
    <n v="128"/>
    <n v="5"/>
    <n v="591"/>
    <n v="1083"/>
    <n v="785"/>
    <n v="109"/>
    <n v="19"/>
    <m/>
    <m/>
    <m/>
    <m/>
    <m/>
    <m/>
    <m/>
  </r>
  <r>
    <x v="2"/>
    <x v="14"/>
    <x v="95"/>
    <x v="8"/>
    <n v="144"/>
    <n v="1"/>
    <n v="1"/>
    <n v="1"/>
    <n v="1"/>
    <n v="104"/>
    <n v="1"/>
    <n v="5"/>
    <n v="6"/>
    <n v="5"/>
    <n v="5"/>
    <n v="0"/>
    <n v="0"/>
    <n v="659"/>
    <n v="525"/>
    <n v="10"/>
    <n v="26"/>
    <n v="28"/>
    <n v="1381"/>
    <n v="699"/>
    <n v="17"/>
    <n v="48"/>
    <n v="176"/>
    <n v="1010"/>
    <n v="527"/>
    <n v="2"/>
    <n v="51"/>
    <n v="142"/>
    <n v="151"/>
    <n v="38"/>
    <n v="1"/>
    <n v="2"/>
    <n v="30"/>
    <n v="22"/>
    <n v="14"/>
    <n v="0"/>
    <n v="2"/>
    <n v="2"/>
    <n v="0"/>
    <n v="0"/>
    <n v="0"/>
    <n v="0"/>
    <n v="0"/>
    <n v="0"/>
    <n v="0"/>
    <n v="0"/>
    <n v="0"/>
    <n v="0"/>
    <n v="0"/>
    <n v="0"/>
    <n v="0"/>
    <n v="0"/>
    <n v="0"/>
    <n v="0"/>
    <n v="1"/>
    <n v="1"/>
    <n v="128"/>
    <n v="5"/>
    <n v="589"/>
    <n v="1081"/>
    <n v="789"/>
    <n v="110"/>
    <n v="18"/>
    <n v="4033"/>
    <n v="1050"/>
    <n v="0"/>
    <n v="13"/>
    <n v="91"/>
    <n v="1117"/>
    <n v="2616"/>
  </r>
  <r>
    <x v="2"/>
    <x v="14"/>
    <x v="95"/>
    <x v="9"/>
    <n v="143"/>
    <n v="1"/>
    <n v="1"/>
    <n v="1"/>
    <n v="1"/>
    <n v="107"/>
    <n v="1"/>
    <n v="4"/>
    <n v="6"/>
    <n v="5"/>
    <n v="5"/>
    <n v="0"/>
    <n v="0"/>
    <n v="660"/>
    <n v="531"/>
    <n v="10"/>
    <n v="26"/>
    <n v="28"/>
    <n v="1385"/>
    <n v="753"/>
    <n v="17"/>
    <n v="50"/>
    <n v="175"/>
    <n v="1009"/>
    <n v="567"/>
    <n v="2"/>
    <n v="50"/>
    <n v="143"/>
    <n v="151"/>
    <n v="50"/>
    <n v="1"/>
    <n v="2"/>
    <n v="30"/>
    <n v="22"/>
    <n v="14"/>
    <n v="0"/>
    <n v="2"/>
    <n v="2"/>
    <n v="0"/>
    <n v="0"/>
    <n v="0"/>
    <n v="0"/>
    <n v="0"/>
    <n v="0"/>
    <n v="0"/>
    <n v="0"/>
    <n v="0"/>
    <n v="0"/>
    <n v="0"/>
    <n v="0"/>
    <n v="0"/>
    <n v="0"/>
    <n v="0"/>
    <n v="0"/>
    <n v="1"/>
    <n v="1"/>
    <n v="129"/>
    <n v="5"/>
    <n v="590"/>
    <n v="1084"/>
    <n v="788"/>
    <n v="110"/>
    <n v="18"/>
    <n v="4036"/>
    <n v="1274"/>
    <n v="0"/>
    <n v="13"/>
    <n v="90"/>
    <n v="1117"/>
    <n v="2621"/>
  </r>
  <r>
    <x v="2"/>
    <x v="14"/>
    <x v="95"/>
    <x v="10"/>
    <n v="143"/>
    <n v="1"/>
    <n v="1"/>
    <n v="1"/>
    <n v="1"/>
    <n v="108"/>
    <n v="1"/>
    <n v="4"/>
    <n v="6"/>
    <n v="5"/>
    <n v="5"/>
    <n v="0"/>
    <n v="0"/>
    <n v="662"/>
    <n v="532"/>
    <n v="10"/>
    <n v="26"/>
    <n v="28"/>
    <n v="1387"/>
    <n v="787"/>
    <n v="17"/>
    <n v="51"/>
    <n v="174"/>
    <n v="1007"/>
    <n v="584"/>
    <n v="2"/>
    <n v="49"/>
    <n v="143"/>
    <n v="153"/>
    <n v="57"/>
    <n v="1"/>
    <n v="2"/>
    <n v="31"/>
    <n v="22"/>
    <n v="14"/>
    <n v="0"/>
    <n v="2"/>
    <n v="2"/>
    <n v="0"/>
    <n v="0"/>
    <n v="0"/>
    <n v="0"/>
    <n v="0"/>
    <n v="0"/>
    <n v="0"/>
    <n v="0"/>
    <n v="0"/>
    <n v="0"/>
    <n v="0"/>
    <n v="0"/>
    <n v="0"/>
    <n v="0"/>
    <n v="0"/>
    <n v="0"/>
    <n v="1"/>
    <n v="1"/>
    <n v="129"/>
    <n v="5"/>
    <n v="593"/>
    <n v="1085"/>
    <n v="787"/>
    <n v="112"/>
    <n v="18"/>
    <n v="4035"/>
    <n v="1393"/>
    <n v="0"/>
    <n v="13"/>
    <n v="89"/>
    <n v="1116"/>
    <n v="2629"/>
  </r>
  <r>
    <x v="2"/>
    <x v="14"/>
    <x v="95"/>
    <x v="11"/>
    <n v="142"/>
    <n v="1"/>
    <n v="1"/>
    <n v="1"/>
    <n v="1"/>
    <n v="109"/>
    <n v="1"/>
    <n v="4"/>
    <n v="6"/>
    <n v="5"/>
    <n v="5"/>
    <n v="0"/>
    <n v="0"/>
    <n v="660"/>
    <n v="535"/>
    <n v="9"/>
    <n v="26"/>
    <n v="27"/>
    <n v="1389"/>
    <n v="814"/>
    <n v="18"/>
    <n v="53"/>
    <n v="172"/>
    <n v="1009"/>
    <n v="611"/>
    <n v="2"/>
    <n v="50"/>
    <n v="143"/>
    <n v="154"/>
    <n v="63"/>
    <n v="1"/>
    <n v="2"/>
    <n v="32"/>
    <n v="22"/>
    <n v="14"/>
    <n v="0"/>
    <n v="2"/>
    <n v="2"/>
    <n v="0"/>
    <n v="0"/>
    <n v="0"/>
    <n v="0"/>
    <n v="0"/>
    <n v="0"/>
    <n v="0"/>
    <n v="0"/>
    <n v="0"/>
    <n v="0"/>
    <n v="0"/>
    <n v="0"/>
    <n v="0"/>
    <n v="0"/>
    <n v="0"/>
    <n v="0"/>
    <n v="1"/>
    <n v="1"/>
    <n v="128"/>
    <n v="5"/>
    <n v="591"/>
    <n v="1085"/>
    <n v="788"/>
    <n v="114"/>
    <n v="18"/>
    <n v="4037"/>
    <n v="1502"/>
    <n v="0"/>
    <n v="13"/>
    <n v="91"/>
    <n v="1106"/>
    <n v="2633"/>
  </r>
  <r>
    <x v="2"/>
    <x v="14"/>
    <x v="95"/>
    <x v="12"/>
    <n v="142"/>
    <n v="1"/>
    <n v="1"/>
    <n v="1"/>
    <n v="1"/>
    <n v="111"/>
    <n v="1"/>
    <n v="4"/>
    <n v="6"/>
    <n v="5"/>
    <n v="5"/>
    <n v="0"/>
    <n v="0"/>
    <n v="663"/>
    <n v="538"/>
    <n v="9"/>
    <n v="26"/>
    <n v="28"/>
    <n v="1387"/>
    <n v="829"/>
    <n v="18"/>
    <n v="53"/>
    <n v="172"/>
    <n v="1007"/>
    <n v="616"/>
    <n v="2"/>
    <n v="48"/>
    <n v="141"/>
    <n v="155"/>
    <n v="66"/>
    <n v="1"/>
    <n v="2"/>
    <n v="32"/>
    <n v="22"/>
    <n v="14"/>
    <n v="0"/>
    <n v="2"/>
    <n v="2"/>
    <n v="0"/>
    <n v="0"/>
    <n v="0"/>
    <n v="0"/>
    <n v="0"/>
    <n v="0"/>
    <n v="0"/>
    <n v="0"/>
    <n v="0"/>
    <n v="0"/>
    <n v="0"/>
    <n v="0"/>
    <n v="0"/>
    <n v="0"/>
    <n v="0"/>
    <n v="0"/>
    <n v="1"/>
    <n v="1"/>
    <n v="129"/>
    <n v="5"/>
    <n v="593"/>
    <n v="1085"/>
    <n v="789"/>
    <n v="115"/>
    <n v="18"/>
    <n v="4033"/>
    <n v="1577"/>
    <n v="0"/>
    <n v="13"/>
    <n v="92"/>
    <n v="1092"/>
    <n v="2639"/>
  </r>
  <r>
    <x v="2"/>
    <x v="14"/>
    <x v="95"/>
    <x v="13"/>
    <n v="144"/>
    <n v="1"/>
    <n v="1"/>
    <n v="1"/>
    <n v="1"/>
    <n v="115"/>
    <n v="1"/>
    <n v="4"/>
    <n v="6"/>
    <n v="5"/>
    <n v="5"/>
    <n v="0"/>
    <n v="0"/>
    <n v="659"/>
    <n v="544"/>
    <n v="9"/>
    <n v="26"/>
    <n v="28"/>
    <n v="1388"/>
    <n v="842"/>
    <n v="18"/>
    <n v="52"/>
    <n v="173"/>
    <n v="1007"/>
    <n v="622"/>
    <n v="2"/>
    <n v="47"/>
    <n v="139"/>
    <n v="155"/>
    <n v="69"/>
    <n v="1"/>
    <n v="2"/>
    <n v="32"/>
    <n v="22"/>
    <n v="16"/>
    <n v="0"/>
    <n v="2"/>
    <n v="2"/>
    <n v="0"/>
    <n v="0"/>
    <n v="0"/>
    <n v="0"/>
    <n v="0"/>
    <n v="0"/>
    <n v="0"/>
    <n v="0"/>
    <n v="0"/>
    <n v="0"/>
    <n v="0"/>
    <n v="0"/>
    <n v="0"/>
    <n v="0"/>
    <n v="0"/>
    <n v="0"/>
    <n v="1"/>
    <n v="1"/>
    <n v="131"/>
    <n v="5"/>
    <n v="590"/>
    <n v="1089"/>
    <n v="790"/>
    <n v="115"/>
    <n v="18"/>
    <n v="4027"/>
    <n v="1619"/>
    <n v="0"/>
    <n v="13"/>
    <n v="91"/>
    <n v="1084"/>
    <n v="2640"/>
  </r>
  <r>
    <x v="2"/>
    <x v="14"/>
    <x v="95"/>
    <x v="14"/>
    <n v="145"/>
    <n v="1"/>
    <n v="1"/>
    <n v="1"/>
    <n v="1"/>
    <n v="115"/>
    <n v="0"/>
    <n v="4"/>
    <n v="7"/>
    <n v="5"/>
    <n v="5"/>
    <n v="0"/>
    <n v="0"/>
    <n v="660"/>
    <n v="548"/>
    <n v="9"/>
    <n v="26"/>
    <n v="28"/>
    <n v="1407"/>
    <n v="869"/>
    <n v="18"/>
    <n v="51"/>
    <n v="178"/>
    <n v="997"/>
    <n v="620"/>
    <n v="2"/>
    <n v="47"/>
    <n v="140"/>
    <n v="154"/>
    <n v="68"/>
    <n v="1"/>
    <n v="2"/>
    <n v="32"/>
    <n v="22"/>
    <n v="16"/>
    <n v="0"/>
    <n v="2"/>
    <n v="2"/>
    <n v="0"/>
    <n v="0"/>
    <n v="0"/>
    <n v="0"/>
    <n v="0"/>
    <n v="0"/>
    <n v="0"/>
    <n v="0"/>
    <n v="0"/>
    <n v="0"/>
    <n v="0"/>
    <n v="0"/>
    <n v="0"/>
    <n v="0"/>
    <n v="0"/>
    <n v="0"/>
    <n v="1"/>
    <n v="1"/>
    <n v="131"/>
    <n v="5"/>
    <n v="591"/>
    <n v="1105"/>
    <n v="779"/>
    <n v="115"/>
    <n v="18"/>
    <n v="4008"/>
    <n v="1638"/>
    <n v="0"/>
    <n v="13"/>
    <n v="92"/>
    <n v="1074"/>
    <n v="2632"/>
  </r>
  <r>
    <x v="2"/>
    <x v="14"/>
    <x v="95"/>
    <x v="15"/>
    <n v="145"/>
    <n v="1"/>
    <n v="1"/>
    <n v="1"/>
    <n v="1"/>
    <n v="117"/>
    <n v="0"/>
    <n v="4"/>
    <n v="6"/>
    <n v="5"/>
    <n v="5"/>
    <n v="0"/>
    <n v="0"/>
    <n v="661"/>
    <n v="553"/>
    <n v="9"/>
    <n v="26"/>
    <n v="28"/>
    <n v="1417"/>
    <n v="876"/>
    <n v="18"/>
    <n v="54"/>
    <n v="180"/>
    <n v="1001"/>
    <n v="625"/>
    <n v="2"/>
    <n v="46"/>
    <n v="141"/>
    <n v="153"/>
    <n v="67"/>
    <n v="1"/>
    <n v="2"/>
    <n v="32"/>
    <n v="22"/>
    <n v="16"/>
    <n v="0"/>
    <n v="2"/>
    <n v="1"/>
    <n v="0"/>
    <n v="0"/>
    <n v="0"/>
    <n v="0"/>
    <n v="0"/>
    <n v="0"/>
    <n v="0"/>
    <n v="0"/>
    <n v="0"/>
    <n v="0"/>
    <n v="0"/>
    <n v="0"/>
    <n v="0"/>
    <n v="0"/>
    <n v="0"/>
    <n v="0"/>
    <n v="1"/>
    <n v="1"/>
    <n v="131"/>
    <n v="5"/>
    <n v="592"/>
    <n v="1107"/>
    <n v="782"/>
    <n v="115"/>
    <n v="18"/>
    <n v="4004"/>
    <n v="1654"/>
    <n v="0"/>
    <n v="13"/>
    <n v="93"/>
    <n v="1073"/>
    <n v="2634"/>
  </r>
  <r>
    <x v="2"/>
    <x v="14"/>
    <x v="95"/>
    <x v="16"/>
    <n v="143"/>
    <n v="2"/>
    <n v="2"/>
    <n v="1"/>
    <n v="1"/>
    <n v="115"/>
    <n v="0"/>
    <n v="4"/>
    <n v="6"/>
    <n v="5"/>
    <n v="5"/>
    <n v="0"/>
    <n v="0"/>
    <n v="654"/>
    <n v="546"/>
    <n v="10"/>
    <n v="25"/>
    <n v="28"/>
    <n v="1421"/>
    <n v="880"/>
    <n v="18"/>
    <n v="55"/>
    <n v="181"/>
    <n v="992"/>
    <n v="622"/>
    <n v="2"/>
    <n v="45"/>
    <n v="141"/>
    <n v="151"/>
    <n v="68"/>
    <n v="1"/>
    <n v="2"/>
    <n v="32"/>
    <n v="40"/>
    <n v="34"/>
    <n v="0"/>
    <n v="2"/>
    <n v="1"/>
    <n v="0"/>
    <n v="0"/>
    <n v="0"/>
    <n v="0"/>
    <n v="0"/>
    <n v="0"/>
    <n v="0"/>
    <n v="0"/>
    <n v="0"/>
    <n v="0"/>
    <n v="0"/>
    <n v="0"/>
    <n v="0"/>
    <n v="0"/>
    <n v="0"/>
    <n v="0"/>
    <n v="2"/>
    <n v="1"/>
    <n v="129"/>
    <n v="5"/>
    <n v="585"/>
    <n v="1109"/>
    <n v="774"/>
    <n v="113"/>
    <n v="36"/>
    <n v="3978"/>
    <n v="1654"/>
    <n v="0"/>
    <n v="14"/>
    <n v="92"/>
    <n v="1062"/>
    <n v="2618"/>
  </r>
  <r>
    <x v="2"/>
    <x v="15"/>
    <x v="96"/>
    <x v="0"/>
    <n v="47"/>
    <n v="0"/>
    <n v="0"/>
    <n v="0"/>
    <n v="0"/>
    <n v="22"/>
    <n v="5"/>
    <n v="2"/>
    <n v="0"/>
    <n v="2"/>
    <n v="0"/>
    <n v="1"/>
    <n v="0"/>
    <n v="399"/>
    <n v="0"/>
    <n v="247"/>
    <n v="0"/>
    <n v="5"/>
    <n v="733"/>
    <n v="0"/>
    <n v="31"/>
    <n v="36"/>
    <n v="66"/>
    <n v="728"/>
    <n v="31"/>
    <n v="4"/>
    <n v="3"/>
    <n v="131"/>
    <n v="67"/>
    <n v="0"/>
    <n v="2"/>
    <n v="5"/>
    <n v="11"/>
    <n v="16"/>
    <n v="0"/>
    <n v="2"/>
    <n v="0"/>
    <n v="1"/>
    <n v="0"/>
    <n v="0"/>
    <n v="0"/>
    <n v="0"/>
    <n v="0"/>
    <n v="0"/>
    <n v="0"/>
    <n v="0"/>
    <n v="0"/>
    <n v="0"/>
    <n v="0"/>
    <n v="25"/>
    <n v="39"/>
    <n v="0"/>
    <n v="1"/>
    <n v="0"/>
    <m/>
    <m/>
    <m/>
    <m/>
    <m/>
    <m/>
    <m/>
    <m/>
    <m/>
    <m/>
    <m/>
    <m/>
    <m/>
    <m/>
    <m/>
    <m/>
  </r>
  <r>
    <x v="2"/>
    <x v="15"/>
    <x v="96"/>
    <x v="1"/>
    <n v="48"/>
    <n v="0"/>
    <n v="0"/>
    <n v="0"/>
    <n v="0"/>
    <n v="25"/>
    <n v="5"/>
    <n v="2"/>
    <n v="0"/>
    <n v="2"/>
    <n v="0"/>
    <n v="1"/>
    <n v="0"/>
    <n v="399"/>
    <n v="0"/>
    <n v="278"/>
    <n v="0"/>
    <n v="4"/>
    <n v="734"/>
    <n v="0"/>
    <n v="106"/>
    <n v="36"/>
    <n v="66"/>
    <n v="727"/>
    <n v="59"/>
    <n v="4"/>
    <n v="3"/>
    <n v="130"/>
    <n v="67"/>
    <n v="0"/>
    <n v="2"/>
    <n v="5"/>
    <n v="11"/>
    <n v="16"/>
    <n v="0"/>
    <n v="3"/>
    <n v="0"/>
    <n v="1"/>
    <n v="0"/>
    <n v="0"/>
    <n v="0"/>
    <n v="0"/>
    <n v="0"/>
    <n v="0"/>
    <n v="0"/>
    <n v="0"/>
    <n v="0"/>
    <n v="0"/>
    <n v="0"/>
    <n v="25"/>
    <n v="39"/>
    <n v="0"/>
    <n v="1"/>
    <n v="0"/>
    <m/>
    <m/>
    <m/>
    <m/>
    <m/>
    <m/>
    <m/>
    <m/>
    <m/>
    <m/>
    <m/>
    <m/>
    <m/>
    <m/>
    <m/>
    <m/>
  </r>
  <r>
    <x v="2"/>
    <x v="15"/>
    <x v="96"/>
    <x v="2"/>
    <n v="47"/>
    <n v="0"/>
    <n v="0"/>
    <n v="0"/>
    <n v="0"/>
    <n v="26"/>
    <n v="5"/>
    <n v="2"/>
    <n v="0"/>
    <n v="2"/>
    <n v="1"/>
    <n v="0"/>
    <n v="0"/>
    <n v="398"/>
    <n v="291"/>
    <n v="25"/>
    <n v="0"/>
    <n v="4"/>
    <n v="735"/>
    <n v="160"/>
    <n v="39"/>
    <n v="35"/>
    <n v="64"/>
    <n v="726"/>
    <n v="88"/>
    <n v="4"/>
    <n v="3"/>
    <n v="129"/>
    <n v="67"/>
    <n v="2"/>
    <n v="1"/>
    <n v="5"/>
    <n v="11"/>
    <n v="16"/>
    <n v="3"/>
    <n v="0"/>
    <n v="0"/>
    <n v="1"/>
    <n v="0"/>
    <n v="0"/>
    <n v="0"/>
    <n v="0"/>
    <n v="0"/>
    <n v="0"/>
    <n v="0"/>
    <n v="0"/>
    <n v="0"/>
    <n v="0"/>
    <n v="0"/>
    <n v="0"/>
    <n v="0"/>
    <n v="0"/>
    <n v="0"/>
    <n v="0"/>
    <n v="0"/>
    <n v="0"/>
    <n v="39"/>
    <n v="2"/>
    <n v="366"/>
    <n v="567"/>
    <n v="572"/>
    <n v="48"/>
    <n v="13"/>
    <m/>
    <m/>
    <m/>
    <m/>
    <m/>
    <m/>
    <m/>
  </r>
  <r>
    <x v="2"/>
    <x v="15"/>
    <x v="96"/>
    <x v="3"/>
    <n v="47"/>
    <n v="0"/>
    <n v="0"/>
    <n v="0"/>
    <n v="0"/>
    <n v="27"/>
    <n v="5"/>
    <n v="2"/>
    <n v="0"/>
    <n v="2"/>
    <n v="1"/>
    <n v="0"/>
    <n v="0"/>
    <n v="399"/>
    <n v="302"/>
    <n v="25"/>
    <n v="0"/>
    <n v="4"/>
    <n v="742"/>
    <n v="216"/>
    <n v="40"/>
    <n v="35"/>
    <n v="64"/>
    <n v="728"/>
    <n v="99"/>
    <n v="4"/>
    <n v="3"/>
    <n v="130"/>
    <n v="67"/>
    <n v="4"/>
    <n v="1"/>
    <n v="5"/>
    <n v="11"/>
    <n v="16"/>
    <n v="3"/>
    <n v="0"/>
    <n v="0"/>
    <n v="1"/>
    <n v="0"/>
    <n v="0"/>
    <n v="0"/>
    <n v="0"/>
    <n v="0"/>
    <n v="0"/>
    <n v="0"/>
    <n v="0"/>
    <n v="0"/>
    <n v="0"/>
    <n v="0"/>
    <n v="0"/>
    <n v="0"/>
    <n v="0"/>
    <n v="0"/>
    <n v="0"/>
    <n v="0"/>
    <n v="0"/>
    <n v="39"/>
    <n v="2"/>
    <n v="366"/>
    <n v="573"/>
    <n v="575"/>
    <n v="48"/>
    <n v="13"/>
    <m/>
    <m/>
    <m/>
    <m/>
    <m/>
    <m/>
    <m/>
  </r>
  <r>
    <x v="2"/>
    <x v="15"/>
    <x v="96"/>
    <x v="4"/>
    <n v="47"/>
    <n v="0"/>
    <n v="0"/>
    <n v="0"/>
    <n v="0"/>
    <n v="27"/>
    <n v="5"/>
    <n v="2"/>
    <n v="0"/>
    <n v="2"/>
    <n v="2"/>
    <n v="0"/>
    <n v="0"/>
    <n v="399"/>
    <n v="310"/>
    <n v="25"/>
    <n v="0"/>
    <n v="3"/>
    <n v="744"/>
    <n v="239"/>
    <n v="40"/>
    <n v="36"/>
    <n v="63"/>
    <n v="728"/>
    <n v="118"/>
    <n v="4"/>
    <n v="4"/>
    <n v="127"/>
    <n v="67"/>
    <n v="4"/>
    <n v="1"/>
    <n v="5"/>
    <n v="11"/>
    <n v="16"/>
    <n v="4"/>
    <n v="0"/>
    <n v="0"/>
    <n v="1"/>
    <n v="0"/>
    <n v="0"/>
    <n v="0"/>
    <n v="0"/>
    <n v="0"/>
    <n v="0"/>
    <n v="0"/>
    <n v="0"/>
    <n v="0"/>
    <n v="0"/>
    <n v="0"/>
    <n v="0"/>
    <n v="0"/>
    <n v="0"/>
    <n v="0"/>
    <n v="0"/>
    <n v="0"/>
    <n v="0"/>
    <n v="39"/>
    <n v="2"/>
    <n v="366"/>
    <n v="575"/>
    <n v="576"/>
    <n v="48"/>
    <n v="13"/>
    <m/>
    <m/>
    <m/>
    <m/>
    <m/>
    <m/>
    <m/>
  </r>
  <r>
    <x v="2"/>
    <x v="15"/>
    <x v="96"/>
    <x v="5"/>
    <n v="47"/>
    <n v="0"/>
    <n v="0"/>
    <n v="0"/>
    <n v="0"/>
    <n v="29"/>
    <n v="5"/>
    <n v="2"/>
    <n v="0"/>
    <n v="2"/>
    <n v="2"/>
    <n v="0"/>
    <n v="0"/>
    <n v="399"/>
    <n v="320"/>
    <n v="25"/>
    <n v="0"/>
    <n v="4"/>
    <n v="744"/>
    <n v="267"/>
    <n v="40"/>
    <n v="36"/>
    <n v="64"/>
    <n v="728"/>
    <n v="151"/>
    <n v="4"/>
    <n v="3"/>
    <n v="126"/>
    <n v="68"/>
    <n v="7"/>
    <n v="1"/>
    <n v="5"/>
    <n v="12"/>
    <n v="17"/>
    <n v="4"/>
    <n v="0"/>
    <n v="0"/>
    <n v="1"/>
    <n v="0"/>
    <n v="0"/>
    <n v="0"/>
    <n v="0"/>
    <n v="0"/>
    <n v="0"/>
    <n v="0"/>
    <n v="0"/>
    <n v="0"/>
    <n v="0"/>
    <n v="0"/>
    <n v="0"/>
    <n v="0"/>
    <n v="0"/>
    <n v="0"/>
    <n v="0"/>
    <n v="0"/>
    <n v="0"/>
    <n v="39"/>
    <n v="2"/>
    <n v="365"/>
    <n v="575"/>
    <n v="577"/>
    <n v="48"/>
    <n v="14"/>
    <m/>
    <m/>
    <m/>
    <m/>
    <m/>
    <m/>
    <m/>
  </r>
  <r>
    <x v="2"/>
    <x v="15"/>
    <x v="96"/>
    <x v="6"/>
    <n v="47"/>
    <n v="0"/>
    <n v="0"/>
    <n v="0"/>
    <n v="0"/>
    <n v="32"/>
    <n v="5"/>
    <n v="2"/>
    <n v="0"/>
    <n v="2"/>
    <n v="2"/>
    <n v="0"/>
    <n v="0"/>
    <n v="389"/>
    <n v="324"/>
    <n v="25"/>
    <n v="0"/>
    <n v="4"/>
    <n v="737"/>
    <n v="312"/>
    <n v="39"/>
    <n v="35"/>
    <n v="66"/>
    <n v="716"/>
    <n v="217"/>
    <n v="4"/>
    <n v="3"/>
    <n v="124"/>
    <n v="67"/>
    <n v="12"/>
    <n v="1"/>
    <n v="5"/>
    <n v="12"/>
    <n v="17"/>
    <n v="6"/>
    <n v="0"/>
    <n v="0"/>
    <n v="1"/>
    <n v="0"/>
    <n v="0"/>
    <n v="0"/>
    <n v="0"/>
    <n v="0"/>
    <n v="0"/>
    <n v="0"/>
    <n v="0"/>
    <n v="0"/>
    <n v="0"/>
    <n v="0"/>
    <n v="0"/>
    <n v="0"/>
    <n v="0"/>
    <n v="0"/>
    <n v="0"/>
    <n v="0"/>
    <n v="0"/>
    <n v="39"/>
    <n v="2"/>
    <n v="357"/>
    <n v="569"/>
    <n v="567"/>
    <n v="47"/>
    <n v="14"/>
    <m/>
    <m/>
    <m/>
    <m/>
    <m/>
    <m/>
    <m/>
  </r>
  <r>
    <x v="2"/>
    <x v="15"/>
    <x v="96"/>
    <x v="7"/>
    <n v="47"/>
    <n v="0"/>
    <n v="0"/>
    <n v="0"/>
    <n v="0"/>
    <n v="32"/>
    <n v="5"/>
    <n v="2"/>
    <n v="0"/>
    <n v="2"/>
    <n v="2"/>
    <n v="0"/>
    <n v="0"/>
    <n v="391"/>
    <n v="326"/>
    <n v="25"/>
    <n v="0"/>
    <n v="6"/>
    <n v="738"/>
    <n v="331"/>
    <n v="38"/>
    <n v="35"/>
    <n v="66"/>
    <n v="714"/>
    <n v="288"/>
    <n v="4"/>
    <n v="3"/>
    <n v="124"/>
    <n v="69"/>
    <n v="18"/>
    <n v="1"/>
    <n v="5"/>
    <n v="11"/>
    <n v="17"/>
    <n v="9"/>
    <n v="0"/>
    <n v="0"/>
    <n v="1"/>
    <n v="0"/>
    <n v="0"/>
    <n v="0"/>
    <n v="0"/>
    <n v="0"/>
    <n v="0"/>
    <n v="0"/>
    <n v="0"/>
    <n v="0"/>
    <n v="0"/>
    <n v="0"/>
    <n v="0"/>
    <n v="0"/>
    <n v="0"/>
    <n v="0"/>
    <n v="0"/>
    <n v="0"/>
    <n v="0"/>
    <n v="40"/>
    <n v="2"/>
    <n v="357"/>
    <n v="574"/>
    <n v="566"/>
    <n v="49"/>
    <n v="16"/>
    <m/>
    <m/>
    <m/>
    <m/>
    <m/>
    <m/>
    <m/>
  </r>
  <r>
    <x v="2"/>
    <x v="15"/>
    <x v="96"/>
    <x v="8"/>
    <n v="47"/>
    <n v="0"/>
    <n v="0"/>
    <n v="0"/>
    <n v="0"/>
    <n v="33"/>
    <n v="5"/>
    <n v="2"/>
    <n v="0"/>
    <n v="2"/>
    <n v="2"/>
    <n v="0"/>
    <n v="0"/>
    <n v="391"/>
    <n v="330"/>
    <n v="24"/>
    <n v="0"/>
    <n v="5"/>
    <n v="741"/>
    <n v="359"/>
    <n v="38"/>
    <n v="35"/>
    <n v="68"/>
    <n v="713"/>
    <n v="354"/>
    <n v="4"/>
    <n v="3"/>
    <n v="123"/>
    <n v="70"/>
    <n v="20"/>
    <n v="1"/>
    <n v="5"/>
    <n v="11"/>
    <n v="17"/>
    <n v="9"/>
    <n v="0"/>
    <n v="0"/>
    <n v="1"/>
    <n v="0"/>
    <n v="0"/>
    <n v="0"/>
    <n v="0"/>
    <n v="0"/>
    <n v="0"/>
    <n v="0"/>
    <n v="0"/>
    <n v="0"/>
    <n v="0"/>
    <n v="0"/>
    <n v="0"/>
    <n v="0"/>
    <n v="0"/>
    <n v="0"/>
    <n v="0"/>
    <n v="0"/>
    <n v="0"/>
    <n v="40"/>
    <n v="2"/>
    <n v="358"/>
    <n v="575"/>
    <n v="563"/>
    <n v="50"/>
    <n v="16"/>
    <n v="2983"/>
    <n v="639"/>
    <n v="0"/>
    <n v="34"/>
    <n v="32"/>
    <n v="994"/>
    <n v="1761"/>
  </r>
  <r>
    <x v="2"/>
    <x v="15"/>
    <x v="96"/>
    <x v="9"/>
    <n v="48"/>
    <n v="0"/>
    <n v="0"/>
    <n v="0"/>
    <n v="0"/>
    <n v="33"/>
    <n v="5"/>
    <n v="2"/>
    <n v="0"/>
    <n v="2"/>
    <n v="2"/>
    <n v="0"/>
    <n v="0"/>
    <n v="392"/>
    <n v="335"/>
    <n v="25"/>
    <n v="0"/>
    <n v="5"/>
    <n v="746"/>
    <n v="400"/>
    <n v="38"/>
    <n v="35"/>
    <n v="67"/>
    <n v="714"/>
    <n v="387"/>
    <n v="4"/>
    <n v="4"/>
    <n v="123"/>
    <n v="72"/>
    <n v="27"/>
    <n v="1"/>
    <n v="5"/>
    <n v="12"/>
    <n v="17"/>
    <n v="10"/>
    <n v="0"/>
    <n v="0"/>
    <n v="1"/>
    <n v="0"/>
    <n v="0"/>
    <n v="0"/>
    <n v="0"/>
    <n v="0"/>
    <n v="0"/>
    <n v="0"/>
    <n v="0"/>
    <n v="0"/>
    <n v="0"/>
    <n v="0"/>
    <n v="0"/>
    <n v="0"/>
    <n v="0"/>
    <n v="0"/>
    <n v="0"/>
    <n v="0"/>
    <n v="0"/>
    <n v="40"/>
    <n v="2"/>
    <n v="359"/>
    <n v="582"/>
    <n v="563"/>
    <n v="51"/>
    <n v="16"/>
    <n v="2986"/>
    <n v="803"/>
    <n v="0"/>
    <n v="34"/>
    <n v="40"/>
    <n v="970"/>
    <n v="1786"/>
  </r>
  <r>
    <x v="2"/>
    <x v="15"/>
    <x v="96"/>
    <x v="10"/>
    <n v="48"/>
    <n v="0"/>
    <n v="0"/>
    <n v="0"/>
    <n v="0"/>
    <n v="33"/>
    <n v="5"/>
    <n v="2"/>
    <n v="0"/>
    <n v="2"/>
    <n v="2"/>
    <n v="0"/>
    <n v="0"/>
    <n v="393"/>
    <n v="339"/>
    <n v="25"/>
    <n v="0"/>
    <n v="4"/>
    <n v="747"/>
    <n v="406"/>
    <n v="36"/>
    <n v="35"/>
    <n v="67"/>
    <n v="713"/>
    <n v="410"/>
    <n v="4"/>
    <n v="4"/>
    <n v="121"/>
    <n v="72"/>
    <n v="29"/>
    <n v="1"/>
    <n v="5"/>
    <n v="12"/>
    <n v="17"/>
    <n v="10"/>
    <n v="0"/>
    <n v="0"/>
    <n v="1"/>
    <n v="0"/>
    <n v="0"/>
    <n v="0"/>
    <n v="0"/>
    <n v="0"/>
    <n v="0"/>
    <n v="0"/>
    <n v="0"/>
    <n v="0"/>
    <n v="0"/>
    <n v="0"/>
    <n v="0"/>
    <n v="0"/>
    <n v="0"/>
    <n v="0"/>
    <n v="0"/>
    <n v="0"/>
    <n v="0"/>
    <n v="40"/>
    <n v="2"/>
    <n v="361"/>
    <n v="583"/>
    <n v="565"/>
    <n v="51"/>
    <n v="16"/>
    <n v="2989"/>
    <n v="870"/>
    <n v="0"/>
    <n v="35"/>
    <n v="40"/>
    <n v="962"/>
    <n v="1799"/>
  </r>
  <r>
    <x v="2"/>
    <x v="15"/>
    <x v="96"/>
    <x v="11"/>
    <n v="48"/>
    <n v="0"/>
    <n v="0"/>
    <n v="0"/>
    <n v="0"/>
    <n v="34"/>
    <n v="5"/>
    <n v="2"/>
    <n v="0"/>
    <n v="2"/>
    <n v="2"/>
    <n v="0"/>
    <n v="0"/>
    <n v="392"/>
    <n v="339"/>
    <n v="25"/>
    <n v="0"/>
    <n v="4"/>
    <n v="743"/>
    <n v="411"/>
    <n v="36"/>
    <n v="35"/>
    <n v="65"/>
    <n v="712"/>
    <n v="434"/>
    <n v="4"/>
    <n v="4"/>
    <n v="120"/>
    <n v="72"/>
    <n v="32"/>
    <n v="1"/>
    <n v="5"/>
    <n v="12"/>
    <n v="17"/>
    <n v="10"/>
    <n v="0"/>
    <n v="0"/>
    <n v="1"/>
    <n v="0"/>
    <n v="0"/>
    <n v="0"/>
    <n v="0"/>
    <n v="0"/>
    <n v="0"/>
    <n v="0"/>
    <n v="0"/>
    <n v="0"/>
    <n v="0"/>
    <n v="0"/>
    <n v="0"/>
    <n v="0"/>
    <n v="0"/>
    <n v="0"/>
    <n v="0"/>
    <n v="0"/>
    <n v="0"/>
    <n v="40"/>
    <n v="2"/>
    <n v="360"/>
    <n v="582"/>
    <n v="565"/>
    <n v="51"/>
    <n v="16"/>
    <n v="2969"/>
    <n v="944"/>
    <n v="0"/>
    <n v="33"/>
    <n v="41"/>
    <n v="943"/>
    <n v="1800"/>
  </r>
  <r>
    <x v="2"/>
    <x v="15"/>
    <x v="96"/>
    <x v="12"/>
    <n v="47"/>
    <n v="0"/>
    <n v="0"/>
    <n v="0"/>
    <n v="0"/>
    <n v="33"/>
    <n v="5"/>
    <n v="2"/>
    <n v="0"/>
    <n v="2"/>
    <n v="2"/>
    <n v="0"/>
    <n v="0"/>
    <n v="394"/>
    <n v="339"/>
    <n v="25"/>
    <n v="0"/>
    <n v="5"/>
    <n v="745"/>
    <n v="415"/>
    <n v="35"/>
    <n v="35"/>
    <n v="64"/>
    <n v="709"/>
    <n v="438"/>
    <n v="4"/>
    <n v="4"/>
    <n v="117"/>
    <n v="73"/>
    <n v="32"/>
    <n v="1"/>
    <n v="5"/>
    <n v="11"/>
    <n v="17"/>
    <n v="10"/>
    <n v="0"/>
    <n v="0"/>
    <n v="1"/>
    <n v="0"/>
    <n v="0"/>
    <n v="0"/>
    <n v="0"/>
    <n v="0"/>
    <n v="0"/>
    <n v="0"/>
    <n v="0"/>
    <n v="0"/>
    <n v="0"/>
    <n v="0"/>
    <n v="0"/>
    <n v="0"/>
    <n v="0"/>
    <n v="0"/>
    <n v="0"/>
    <n v="0"/>
    <n v="0"/>
    <n v="40"/>
    <n v="2"/>
    <n v="361"/>
    <n v="584"/>
    <n v="564"/>
    <n v="52"/>
    <n v="16"/>
    <n v="2951"/>
    <n v="986"/>
    <n v="0"/>
    <n v="33"/>
    <n v="41"/>
    <n v="917"/>
    <n v="1808"/>
  </r>
  <r>
    <x v="2"/>
    <x v="15"/>
    <x v="96"/>
    <x v="13"/>
    <n v="47"/>
    <n v="0"/>
    <n v="0"/>
    <n v="0"/>
    <n v="0"/>
    <n v="33"/>
    <n v="5"/>
    <n v="2"/>
    <n v="0"/>
    <n v="2"/>
    <n v="2"/>
    <n v="0"/>
    <n v="0"/>
    <n v="394"/>
    <n v="339"/>
    <n v="25"/>
    <n v="0"/>
    <n v="5"/>
    <n v="740"/>
    <n v="413"/>
    <n v="35"/>
    <n v="35"/>
    <n v="61"/>
    <n v="711"/>
    <n v="441"/>
    <n v="4"/>
    <n v="3"/>
    <n v="119"/>
    <n v="74"/>
    <n v="32"/>
    <n v="1"/>
    <n v="5"/>
    <n v="10"/>
    <n v="17"/>
    <n v="10"/>
    <n v="0"/>
    <n v="0"/>
    <n v="1"/>
    <n v="0"/>
    <n v="0"/>
    <n v="0"/>
    <n v="0"/>
    <n v="0"/>
    <n v="0"/>
    <n v="0"/>
    <n v="0"/>
    <n v="0"/>
    <n v="0"/>
    <n v="0"/>
    <n v="0"/>
    <n v="0"/>
    <n v="0"/>
    <n v="0"/>
    <n v="0"/>
    <n v="0"/>
    <n v="0"/>
    <n v="40"/>
    <n v="2"/>
    <n v="361"/>
    <n v="583"/>
    <n v="564"/>
    <n v="54"/>
    <n v="16"/>
    <n v="2970"/>
    <n v="1008"/>
    <n v="0"/>
    <n v="33"/>
    <n v="41"/>
    <n v="925"/>
    <n v="1816"/>
  </r>
  <r>
    <x v="2"/>
    <x v="15"/>
    <x v="96"/>
    <x v="14"/>
    <n v="47"/>
    <n v="0"/>
    <n v="0"/>
    <n v="0"/>
    <n v="0"/>
    <n v="33"/>
    <n v="5"/>
    <n v="2"/>
    <n v="0"/>
    <n v="2"/>
    <n v="2"/>
    <n v="0"/>
    <n v="0"/>
    <n v="393"/>
    <n v="339"/>
    <n v="25"/>
    <n v="0"/>
    <n v="5"/>
    <n v="738"/>
    <n v="417"/>
    <n v="35"/>
    <n v="35"/>
    <n v="61"/>
    <n v="714"/>
    <n v="443"/>
    <n v="4"/>
    <n v="2"/>
    <n v="122"/>
    <n v="73"/>
    <n v="32"/>
    <n v="1"/>
    <n v="5"/>
    <n v="10"/>
    <n v="17"/>
    <n v="10"/>
    <n v="0"/>
    <n v="0"/>
    <n v="1"/>
    <n v="0"/>
    <n v="0"/>
    <n v="0"/>
    <n v="0"/>
    <n v="0"/>
    <n v="0"/>
    <n v="0"/>
    <n v="0"/>
    <n v="0"/>
    <n v="0"/>
    <n v="0"/>
    <n v="0"/>
    <n v="0"/>
    <n v="0"/>
    <n v="0"/>
    <n v="0"/>
    <n v="0"/>
    <n v="0"/>
    <n v="40"/>
    <n v="2"/>
    <n v="360"/>
    <n v="582"/>
    <n v="565"/>
    <n v="53"/>
    <n v="16"/>
    <n v="2967"/>
    <n v="1024"/>
    <n v="0"/>
    <n v="33"/>
    <n v="38"/>
    <n v="918"/>
    <n v="1824"/>
  </r>
  <r>
    <x v="2"/>
    <x v="15"/>
    <x v="96"/>
    <x v="15"/>
    <n v="47"/>
    <n v="0"/>
    <n v="0"/>
    <n v="0"/>
    <n v="0"/>
    <n v="33"/>
    <n v="5"/>
    <n v="2"/>
    <n v="0"/>
    <n v="2"/>
    <n v="2"/>
    <n v="0"/>
    <n v="0"/>
    <n v="393"/>
    <n v="339"/>
    <n v="25"/>
    <n v="0"/>
    <n v="5"/>
    <n v="741"/>
    <n v="420"/>
    <n v="35"/>
    <n v="36"/>
    <n v="62"/>
    <n v="714"/>
    <n v="447"/>
    <n v="4"/>
    <n v="2"/>
    <n v="122"/>
    <n v="74"/>
    <n v="32"/>
    <n v="1"/>
    <n v="5"/>
    <n v="10"/>
    <n v="17"/>
    <n v="10"/>
    <n v="0"/>
    <n v="0"/>
    <n v="1"/>
    <n v="0"/>
    <n v="0"/>
    <n v="0"/>
    <n v="0"/>
    <n v="0"/>
    <n v="0"/>
    <n v="0"/>
    <n v="0"/>
    <n v="0"/>
    <n v="0"/>
    <n v="0"/>
    <n v="0"/>
    <n v="0"/>
    <n v="0"/>
    <n v="0"/>
    <n v="0"/>
    <n v="0"/>
    <n v="0"/>
    <n v="40"/>
    <n v="2"/>
    <n v="360"/>
    <n v="584"/>
    <n v="566"/>
    <n v="56"/>
    <n v="16"/>
    <n v="2981"/>
    <n v="1041"/>
    <n v="0"/>
    <n v="33"/>
    <n v="39"/>
    <n v="927"/>
    <n v="1831"/>
  </r>
  <r>
    <x v="2"/>
    <x v="15"/>
    <x v="96"/>
    <x v="16"/>
    <n v="47"/>
    <n v="0"/>
    <n v="0"/>
    <n v="0"/>
    <n v="0"/>
    <n v="33"/>
    <n v="5"/>
    <n v="2"/>
    <n v="0"/>
    <n v="2"/>
    <n v="2"/>
    <n v="0"/>
    <n v="0"/>
    <n v="394"/>
    <n v="340"/>
    <n v="25"/>
    <n v="0"/>
    <n v="5"/>
    <n v="740"/>
    <n v="420"/>
    <n v="35"/>
    <n v="36"/>
    <n v="64"/>
    <n v="714"/>
    <n v="448"/>
    <n v="4"/>
    <n v="2"/>
    <n v="121"/>
    <n v="74"/>
    <n v="33"/>
    <n v="1"/>
    <n v="5"/>
    <n v="10"/>
    <n v="17"/>
    <n v="10"/>
    <n v="0"/>
    <n v="0"/>
    <n v="1"/>
    <n v="0"/>
    <n v="0"/>
    <n v="0"/>
    <n v="0"/>
    <n v="0"/>
    <n v="0"/>
    <n v="0"/>
    <n v="0"/>
    <n v="0"/>
    <n v="0"/>
    <n v="0"/>
    <n v="0"/>
    <n v="0"/>
    <n v="0"/>
    <n v="0"/>
    <n v="0"/>
    <n v="0"/>
    <n v="0"/>
    <n v="40"/>
    <n v="2"/>
    <n v="361"/>
    <n v="581"/>
    <n v="566"/>
    <n v="56"/>
    <n v="16"/>
    <n v="2989"/>
    <n v="1053"/>
    <n v="0"/>
    <n v="33"/>
    <n v="40"/>
    <n v="919"/>
    <n v="1844"/>
  </r>
  <r>
    <x v="2"/>
    <x v="16"/>
    <x v="97"/>
    <x v="0"/>
    <n v="56"/>
    <n v="1"/>
    <n v="0"/>
    <n v="0"/>
    <n v="0"/>
    <n v="11"/>
    <n v="0"/>
    <n v="4"/>
    <n v="0"/>
    <n v="1"/>
    <n v="0"/>
    <n v="0"/>
    <n v="0"/>
    <n v="296"/>
    <n v="0"/>
    <n v="133"/>
    <n v="10"/>
    <n v="14"/>
    <n v="568"/>
    <n v="0"/>
    <n v="40"/>
    <n v="39"/>
    <n v="45"/>
    <n v="530"/>
    <n v="38"/>
    <n v="0"/>
    <n v="8"/>
    <n v="67"/>
    <n v="54"/>
    <n v="0"/>
    <n v="2"/>
    <n v="5"/>
    <n v="8"/>
    <n v="42"/>
    <n v="0"/>
    <n v="5"/>
    <n v="0"/>
    <n v="4"/>
    <n v="0"/>
    <n v="0"/>
    <n v="0"/>
    <n v="0"/>
    <n v="0"/>
    <n v="0"/>
    <n v="0"/>
    <n v="0"/>
    <n v="0"/>
    <n v="0"/>
    <n v="0"/>
    <n v="1"/>
    <n v="11"/>
    <n v="0"/>
    <n v="3"/>
    <n v="0"/>
    <m/>
    <m/>
    <m/>
    <m/>
    <m/>
    <m/>
    <m/>
    <m/>
    <m/>
    <m/>
    <m/>
    <m/>
    <m/>
    <m/>
    <m/>
    <m/>
  </r>
  <r>
    <x v="2"/>
    <x v="16"/>
    <x v="97"/>
    <x v="1"/>
    <n v="57"/>
    <n v="1"/>
    <n v="1"/>
    <n v="0"/>
    <n v="0"/>
    <n v="14"/>
    <n v="0"/>
    <n v="4"/>
    <n v="0"/>
    <n v="1"/>
    <n v="0"/>
    <n v="0"/>
    <n v="0"/>
    <n v="296"/>
    <n v="0"/>
    <n v="162"/>
    <n v="10"/>
    <n v="14"/>
    <n v="573"/>
    <n v="0"/>
    <n v="52"/>
    <n v="37"/>
    <n v="44"/>
    <n v="531"/>
    <n v="59"/>
    <n v="0"/>
    <n v="8"/>
    <n v="68"/>
    <n v="56"/>
    <n v="0"/>
    <n v="2"/>
    <n v="5"/>
    <n v="9"/>
    <n v="42"/>
    <n v="0"/>
    <n v="9"/>
    <n v="0"/>
    <n v="4"/>
    <n v="0"/>
    <n v="0"/>
    <n v="0"/>
    <n v="0"/>
    <n v="0"/>
    <n v="0"/>
    <n v="0"/>
    <n v="0"/>
    <n v="0"/>
    <n v="0"/>
    <n v="0"/>
    <n v="1"/>
    <n v="12"/>
    <n v="0"/>
    <n v="3"/>
    <n v="0"/>
    <m/>
    <m/>
    <m/>
    <m/>
    <m/>
    <m/>
    <m/>
    <m/>
    <m/>
    <m/>
    <m/>
    <m/>
    <m/>
    <m/>
    <m/>
    <m/>
  </r>
  <r>
    <x v="2"/>
    <x v="16"/>
    <x v="97"/>
    <x v="2"/>
    <n v="57"/>
    <n v="1"/>
    <n v="1"/>
    <n v="0"/>
    <n v="0"/>
    <n v="15"/>
    <n v="0"/>
    <n v="4"/>
    <n v="0"/>
    <n v="1"/>
    <n v="0"/>
    <n v="0"/>
    <n v="0"/>
    <n v="295"/>
    <n v="191"/>
    <n v="1"/>
    <n v="10"/>
    <n v="14"/>
    <n v="573"/>
    <n v="76"/>
    <n v="12"/>
    <n v="37"/>
    <n v="44"/>
    <n v="529"/>
    <n v="70"/>
    <n v="1"/>
    <n v="8"/>
    <n v="67"/>
    <n v="57"/>
    <n v="3"/>
    <n v="3"/>
    <n v="5"/>
    <n v="9"/>
    <n v="42"/>
    <n v="11"/>
    <n v="1"/>
    <n v="0"/>
    <n v="3"/>
    <n v="0"/>
    <n v="0"/>
    <n v="0"/>
    <n v="0"/>
    <n v="0"/>
    <n v="0"/>
    <n v="0"/>
    <n v="0"/>
    <n v="0"/>
    <n v="0"/>
    <n v="0"/>
    <n v="0"/>
    <n v="0"/>
    <n v="0"/>
    <n v="0"/>
    <n v="0"/>
    <n v="1"/>
    <n v="0"/>
    <n v="53"/>
    <n v="1"/>
    <n v="266"/>
    <n v="458"/>
    <n v="443"/>
    <n v="40"/>
    <n v="37"/>
    <m/>
    <m/>
    <m/>
    <m/>
    <m/>
    <m/>
    <m/>
  </r>
  <r>
    <x v="2"/>
    <x v="16"/>
    <x v="97"/>
    <x v="3"/>
    <n v="57"/>
    <n v="1"/>
    <n v="1"/>
    <n v="0"/>
    <n v="0"/>
    <n v="24"/>
    <n v="0"/>
    <n v="4"/>
    <n v="0"/>
    <n v="1"/>
    <n v="0"/>
    <n v="0"/>
    <n v="0"/>
    <n v="294"/>
    <n v="207"/>
    <n v="1"/>
    <n v="10"/>
    <n v="14"/>
    <n v="577"/>
    <n v="136"/>
    <n v="12"/>
    <n v="37"/>
    <n v="45"/>
    <n v="530"/>
    <n v="93"/>
    <n v="1"/>
    <n v="8"/>
    <n v="67"/>
    <n v="57"/>
    <n v="4"/>
    <n v="3"/>
    <n v="5"/>
    <n v="9"/>
    <n v="43"/>
    <n v="13"/>
    <n v="1"/>
    <n v="0"/>
    <n v="3"/>
    <n v="0"/>
    <n v="0"/>
    <n v="0"/>
    <n v="0"/>
    <n v="0"/>
    <n v="0"/>
    <n v="0"/>
    <n v="0"/>
    <n v="0"/>
    <n v="0"/>
    <n v="0"/>
    <n v="0"/>
    <n v="0"/>
    <n v="0"/>
    <n v="0"/>
    <n v="0"/>
    <n v="1"/>
    <n v="0"/>
    <n v="53"/>
    <n v="1"/>
    <n v="266"/>
    <n v="462"/>
    <n v="444"/>
    <n v="40"/>
    <n v="38"/>
    <m/>
    <m/>
    <m/>
    <m/>
    <m/>
    <m/>
    <m/>
  </r>
  <r>
    <x v="2"/>
    <x v="16"/>
    <x v="97"/>
    <x v="4"/>
    <n v="58"/>
    <n v="1"/>
    <n v="1"/>
    <n v="0"/>
    <n v="0"/>
    <n v="30"/>
    <n v="0"/>
    <n v="4"/>
    <n v="0"/>
    <n v="1"/>
    <n v="0"/>
    <n v="0"/>
    <n v="0"/>
    <n v="294"/>
    <n v="217"/>
    <n v="1"/>
    <n v="10"/>
    <n v="14"/>
    <n v="580"/>
    <n v="192"/>
    <n v="13"/>
    <n v="36"/>
    <n v="44"/>
    <n v="531"/>
    <n v="116"/>
    <n v="1"/>
    <n v="8"/>
    <n v="66"/>
    <n v="58"/>
    <n v="5"/>
    <n v="3"/>
    <n v="5"/>
    <n v="9"/>
    <n v="42"/>
    <n v="14"/>
    <n v="1"/>
    <n v="0"/>
    <n v="3"/>
    <n v="0"/>
    <n v="0"/>
    <n v="0"/>
    <n v="0"/>
    <n v="0"/>
    <n v="0"/>
    <n v="0"/>
    <n v="0"/>
    <n v="0"/>
    <n v="0"/>
    <n v="0"/>
    <n v="0"/>
    <n v="0"/>
    <n v="0"/>
    <n v="0"/>
    <n v="0"/>
    <n v="1"/>
    <n v="0"/>
    <n v="54"/>
    <n v="1"/>
    <n v="266"/>
    <n v="465"/>
    <n v="445"/>
    <n v="41"/>
    <n v="37"/>
    <m/>
    <m/>
    <m/>
    <m/>
    <m/>
    <m/>
    <m/>
  </r>
  <r>
    <x v="2"/>
    <x v="16"/>
    <x v="97"/>
    <x v="5"/>
    <n v="58"/>
    <n v="1"/>
    <n v="1"/>
    <n v="0"/>
    <n v="0"/>
    <n v="33"/>
    <n v="0"/>
    <n v="4"/>
    <n v="0"/>
    <n v="1"/>
    <n v="0"/>
    <n v="0"/>
    <n v="0"/>
    <n v="295"/>
    <n v="222"/>
    <n v="1"/>
    <n v="10"/>
    <n v="14"/>
    <n v="580"/>
    <n v="222"/>
    <n v="13"/>
    <n v="36"/>
    <n v="44"/>
    <n v="529"/>
    <n v="166"/>
    <n v="1"/>
    <n v="8"/>
    <n v="66"/>
    <n v="59"/>
    <n v="5"/>
    <n v="3"/>
    <n v="5"/>
    <n v="9"/>
    <n v="40"/>
    <n v="15"/>
    <n v="1"/>
    <n v="0"/>
    <n v="2"/>
    <n v="0"/>
    <n v="0"/>
    <n v="0"/>
    <n v="0"/>
    <n v="0"/>
    <n v="0"/>
    <n v="0"/>
    <n v="0"/>
    <n v="0"/>
    <n v="0"/>
    <n v="0"/>
    <n v="0"/>
    <n v="0"/>
    <n v="0"/>
    <n v="0"/>
    <n v="0"/>
    <n v="1"/>
    <n v="0"/>
    <n v="54"/>
    <n v="1"/>
    <n v="267"/>
    <n v="467"/>
    <n v="444"/>
    <n v="42"/>
    <n v="36"/>
    <m/>
    <m/>
    <m/>
    <m/>
    <m/>
    <m/>
    <m/>
  </r>
  <r>
    <x v="2"/>
    <x v="16"/>
    <x v="97"/>
    <x v="6"/>
    <n v="57"/>
    <n v="1"/>
    <n v="1"/>
    <n v="0"/>
    <n v="0"/>
    <n v="34"/>
    <n v="0"/>
    <n v="4"/>
    <n v="0"/>
    <n v="1"/>
    <n v="0"/>
    <n v="0"/>
    <n v="0"/>
    <n v="291"/>
    <n v="227"/>
    <n v="1"/>
    <n v="10"/>
    <n v="14"/>
    <n v="582"/>
    <n v="241"/>
    <n v="13"/>
    <n v="37"/>
    <n v="46"/>
    <n v="535"/>
    <n v="230"/>
    <n v="1"/>
    <n v="8"/>
    <n v="67"/>
    <n v="60"/>
    <n v="6"/>
    <n v="3"/>
    <n v="5"/>
    <n v="9"/>
    <n v="39"/>
    <n v="14"/>
    <n v="1"/>
    <n v="0"/>
    <n v="2"/>
    <n v="0"/>
    <n v="0"/>
    <n v="0"/>
    <n v="0"/>
    <n v="0"/>
    <n v="0"/>
    <n v="0"/>
    <n v="0"/>
    <n v="0"/>
    <n v="0"/>
    <n v="0"/>
    <n v="0"/>
    <n v="0"/>
    <n v="0"/>
    <n v="0"/>
    <n v="0"/>
    <n v="1"/>
    <n v="0"/>
    <n v="53"/>
    <n v="1"/>
    <n v="263"/>
    <n v="467"/>
    <n v="450"/>
    <n v="42"/>
    <n v="35"/>
    <m/>
    <m/>
    <m/>
    <m/>
    <m/>
    <m/>
    <m/>
  </r>
  <r>
    <x v="2"/>
    <x v="16"/>
    <x v="97"/>
    <x v="7"/>
    <n v="57"/>
    <n v="1"/>
    <n v="1"/>
    <n v="0"/>
    <n v="0"/>
    <n v="37"/>
    <n v="0"/>
    <n v="4"/>
    <n v="0"/>
    <n v="1"/>
    <n v="0"/>
    <n v="0"/>
    <n v="0"/>
    <n v="291"/>
    <n v="232"/>
    <n v="1"/>
    <n v="10"/>
    <n v="14"/>
    <n v="583"/>
    <n v="276"/>
    <n v="13"/>
    <n v="37"/>
    <n v="44"/>
    <n v="535"/>
    <n v="285"/>
    <n v="1"/>
    <n v="6"/>
    <n v="66"/>
    <n v="60"/>
    <n v="10"/>
    <n v="3"/>
    <n v="5"/>
    <n v="9"/>
    <n v="39"/>
    <n v="16"/>
    <n v="1"/>
    <n v="0"/>
    <n v="2"/>
    <n v="0"/>
    <n v="0"/>
    <n v="0"/>
    <n v="0"/>
    <n v="0"/>
    <n v="0"/>
    <n v="0"/>
    <n v="0"/>
    <n v="0"/>
    <n v="0"/>
    <n v="0"/>
    <n v="0"/>
    <n v="0"/>
    <n v="0"/>
    <n v="0"/>
    <n v="0"/>
    <n v="1"/>
    <n v="0"/>
    <n v="53"/>
    <n v="1"/>
    <n v="263"/>
    <n v="470"/>
    <n v="452"/>
    <n v="42"/>
    <n v="35"/>
    <m/>
    <m/>
    <m/>
    <m/>
    <m/>
    <m/>
    <m/>
  </r>
  <r>
    <x v="2"/>
    <x v="16"/>
    <x v="97"/>
    <x v="8"/>
    <n v="57"/>
    <n v="1"/>
    <n v="1"/>
    <n v="0"/>
    <n v="0"/>
    <n v="37"/>
    <n v="0"/>
    <n v="4"/>
    <n v="0"/>
    <n v="1"/>
    <n v="0"/>
    <n v="0"/>
    <n v="0"/>
    <n v="293"/>
    <n v="236"/>
    <n v="1"/>
    <n v="10"/>
    <n v="14"/>
    <n v="589"/>
    <n v="297"/>
    <n v="13"/>
    <n v="37"/>
    <n v="42"/>
    <n v="534"/>
    <n v="320"/>
    <n v="1"/>
    <n v="6"/>
    <n v="65"/>
    <n v="59"/>
    <n v="16"/>
    <n v="3"/>
    <n v="4"/>
    <n v="9"/>
    <n v="39"/>
    <n v="16"/>
    <n v="1"/>
    <n v="0"/>
    <n v="2"/>
    <n v="0"/>
    <n v="0"/>
    <n v="0"/>
    <n v="0"/>
    <n v="0"/>
    <n v="0"/>
    <n v="0"/>
    <n v="0"/>
    <n v="0"/>
    <n v="0"/>
    <n v="0"/>
    <n v="0"/>
    <n v="0"/>
    <n v="0"/>
    <n v="0"/>
    <n v="0"/>
    <n v="1"/>
    <n v="0"/>
    <n v="53"/>
    <n v="1"/>
    <n v="265"/>
    <n v="476"/>
    <n v="453"/>
    <n v="42"/>
    <n v="35"/>
    <n v="2023"/>
    <n v="604"/>
    <n v="0"/>
    <n v="30"/>
    <n v="37"/>
    <n v="468"/>
    <n v="1396"/>
  </r>
  <r>
    <x v="2"/>
    <x v="16"/>
    <x v="97"/>
    <x v="9"/>
    <n v="57"/>
    <n v="1"/>
    <n v="1"/>
    <n v="0"/>
    <n v="0"/>
    <n v="38"/>
    <n v="0"/>
    <n v="4"/>
    <n v="0"/>
    <n v="1"/>
    <n v="0"/>
    <n v="0"/>
    <n v="0"/>
    <n v="292"/>
    <n v="237"/>
    <n v="1"/>
    <n v="10"/>
    <n v="14"/>
    <n v="590"/>
    <n v="326"/>
    <n v="14"/>
    <n v="35"/>
    <n v="41"/>
    <n v="532"/>
    <n v="333"/>
    <n v="1"/>
    <n v="6"/>
    <n v="64"/>
    <n v="59"/>
    <n v="19"/>
    <n v="3"/>
    <n v="4"/>
    <n v="9"/>
    <n v="39"/>
    <n v="16"/>
    <n v="1"/>
    <n v="0"/>
    <n v="2"/>
    <n v="0"/>
    <n v="0"/>
    <n v="0"/>
    <n v="0"/>
    <n v="0"/>
    <n v="0"/>
    <n v="0"/>
    <n v="0"/>
    <n v="0"/>
    <n v="0"/>
    <n v="0"/>
    <n v="0"/>
    <n v="0"/>
    <n v="0"/>
    <n v="0"/>
    <n v="0"/>
    <n v="1"/>
    <n v="0"/>
    <n v="53"/>
    <n v="1"/>
    <n v="264"/>
    <n v="478"/>
    <n v="452"/>
    <n v="42"/>
    <n v="35"/>
    <n v="2032"/>
    <n v="716"/>
    <n v="0"/>
    <n v="29"/>
    <n v="36"/>
    <n v="467"/>
    <n v="1404"/>
  </r>
  <r>
    <x v="2"/>
    <x v="16"/>
    <x v="97"/>
    <x v="10"/>
    <n v="57"/>
    <n v="1"/>
    <n v="1"/>
    <n v="0"/>
    <n v="0"/>
    <n v="38"/>
    <n v="0"/>
    <n v="4"/>
    <n v="0"/>
    <n v="1"/>
    <n v="0"/>
    <n v="0"/>
    <n v="0"/>
    <n v="291"/>
    <n v="241"/>
    <n v="1"/>
    <n v="10"/>
    <n v="14"/>
    <n v="590"/>
    <n v="338"/>
    <n v="14"/>
    <n v="35"/>
    <n v="41"/>
    <n v="535"/>
    <n v="346"/>
    <n v="1"/>
    <n v="6"/>
    <n v="65"/>
    <n v="59"/>
    <n v="21"/>
    <n v="3"/>
    <n v="4"/>
    <n v="9"/>
    <n v="39"/>
    <n v="16"/>
    <n v="1"/>
    <n v="0"/>
    <n v="2"/>
    <n v="0"/>
    <n v="0"/>
    <n v="0"/>
    <n v="0"/>
    <n v="0"/>
    <n v="0"/>
    <n v="0"/>
    <n v="0"/>
    <n v="0"/>
    <n v="0"/>
    <n v="0"/>
    <n v="0"/>
    <n v="0"/>
    <n v="0"/>
    <n v="0"/>
    <n v="0"/>
    <n v="1"/>
    <n v="0"/>
    <n v="53"/>
    <n v="1"/>
    <n v="263"/>
    <n v="479"/>
    <n v="454"/>
    <n v="42"/>
    <n v="35"/>
    <n v="2033"/>
    <n v="773"/>
    <n v="0"/>
    <n v="29"/>
    <n v="36"/>
    <n v="466"/>
    <n v="1410"/>
  </r>
  <r>
    <x v="2"/>
    <x v="16"/>
    <x v="97"/>
    <x v="11"/>
    <n v="57"/>
    <n v="1"/>
    <n v="1"/>
    <n v="0"/>
    <n v="0"/>
    <n v="40"/>
    <n v="0"/>
    <n v="4"/>
    <n v="0"/>
    <n v="1"/>
    <n v="0"/>
    <n v="0"/>
    <n v="0"/>
    <n v="292"/>
    <n v="243"/>
    <n v="1"/>
    <n v="10"/>
    <n v="14"/>
    <n v="591"/>
    <n v="345"/>
    <n v="14"/>
    <n v="35"/>
    <n v="42"/>
    <n v="539"/>
    <n v="352"/>
    <n v="1"/>
    <n v="5"/>
    <n v="65"/>
    <n v="59"/>
    <n v="24"/>
    <n v="3"/>
    <n v="4"/>
    <n v="9"/>
    <n v="39"/>
    <n v="26"/>
    <n v="1"/>
    <n v="0"/>
    <n v="2"/>
    <n v="0"/>
    <n v="0"/>
    <n v="0"/>
    <n v="0"/>
    <n v="0"/>
    <n v="0"/>
    <n v="0"/>
    <n v="0"/>
    <n v="0"/>
    <n v="0"/>
    <n v="0"/>
    <n v="0"/>
    <n v="0"/>
    <n v="0"/>
    <n v="0"/>
    <n v="0"/>
    <n v="1"/>
    <n v="0"/>
    <n v="53"/>
    <n v="1"/>
    <n v="264"/>
    <n v="481"/>
    <n v="458"/>
    <n v="42"/>
    <n v="35"/>
    <n v="2042"/>
    <n v="820"/>
    <n v="0"/>
    <n v="29"/>
    <n v="35"/>
    <n v="460"/>
    <n v="1426"/>
  </r>
  <r>
    <x v="2"/>
    <x v="16"/>
    <x v="97"/>
    <x v="12"/>
    <n v="57"/>
    <n v="1"/>
    <n v="1"/>
    <n v="0"/>
    <n v="0"/>
    <n v="41"/>
    <n v="0"/>
    <n v="4"/>
    <n v="0"/>
    <n v="1"/>
    <n v="0"/>
    <n v="0"/>
    <n v="0"/>
    <n v="291"/>
    <n v="242"/>
    <n v="1"/>
    <n v="11"/>
    <n v="14"/>
    <n v="592"/>
    <n v="347"/>
    <n v="15"/>
    <n v="33"/>
    <n v="42"/>
    <n v="542"/>
    <n v="364"/>
    <n v="1"/>
    <n v="5"/>
    <n v="65"/>
    <n v="63"/>
    <n v="26"/>
    <n v="3"/>
    <n v="4"/>
    <n v="10"/>
    <n v="39"/>
    <n v="27"/>
    <n v="1"/>
    <n v="0"/>
    <n v="2"/>
    <n v="0"/>
    <n v="0"/>
    <n v="0"/>
    <n v="0"/>
    <n v="0"/>
    <n v="0"/>
    <n v="0"/>
    <n v="0"/>
    <n v="0"/>
    <n v="0"/>
    <n v="0"/>
    <n v="0"/>
    <n v="0"/>
    <n v="0"/>
    <n v="0"/>
    <n v="0"/>
    <n v="1"/>
    <n v="0"/>
    <n v="53"/>
    <n v="1"/>
    <n v="262"/>
    <n v="482"/>
    <n v="460"/>
    <n v="45"/>
    <n v="35"/>
    <n v="2043"/>
    <n v="850"/>
    <n v="0"/>
    <n v="27"/>
    <n v="35"/>
    <n v="459"/>
    <n v="1426"/>
  </r>
  <r>
    <x v="2"/>
    <x v="16"/>
    <x v="97"/>
    <x v="13"/>
    <n v="58"/>
    <n v="1"/>
    <n v="1"/>
    <n v="0"/>
    <n v="0"/>
    <n v="42"/>
    <n v="0"/>
    <n v="4"/>
    <n v="0"/>
    <n v="1"/>
    <n v="0"/>
    <n v="0"/>
    <n v="0"/>
    <n v="291"/>
    <n v="243"/>
    <n v="0"/>
    <n v="10"/>
    <n v="14"/>
    <n v="592"/>
    <n v="351"/>
    <n v="16"/>
    <n v="33"/>
    <n v="41"/>
    <n v="543"/>
    <n v="370"/>
    <n v="1"/>
    <n v="5"/>
    <n v="65"/>
    <n v="63"/>
    <n v="26"/>
    <n v="3"/>
    <n v="4"/>
    <n v="10"/>
    <n v="39"/>
    <n v="31"/>
    <n v="1"/>
    <n v="0"/>
    <n v="2"/>
    <n v="0"/>
    <n v="0"/>
    <n v="0"/>
    <n v="0"/>
    <n v="0"/>
    <n v="0"/>
    <n v="0"/>
    <n v="0"/>
    <n v="0"/>
    <n v="0"/>
    <n v="0"/>
    <n v="0"/>
    <n v="0"/>
    <n v="0"/>
    <n v="0"/>
    <n v="0"/>
    <n v="1"/>
    <n v="0"/>
    <n v="54"/>
    <n v="1"/>
    <n v="264"/>
    <n v="483"/>
    <n v="461"/>
    <n v="45"/>
    <n v="35"/>
    <n v="2048"/>
    <n v="874"/>
    <n v="0"/>
    <n v="26"/>
    <n v="36"/>
    <n v="457"/>
    <n v="1434"/>
  </r>
  <r>
    <x v="2"/>
    <x v="16"/>
    <x v="97"/>
    <x v="14"/>
    <n v="58"/>
    <n v="1"/>
    <n v="1"/>
    <n v="0"/>
    <n v="0"/>
    <n v="42"/>
    <n v="0"/>
    <n v="4"/>
    <n v="0"/>
    <n v="1"/>
    <n v="1"/>
    <n v="0"/>
    <n v="0"/>
    <n v="292"/>
    <n v="244"/>
    <n v="0"/>
    <n v="10"/>
    <n v="14"/>
    <n v="587"/>
    <n v="350"/>
    <n v="15"/>
    <n v="33"/>
    <n v="41"/>
    <n v="540"/>
    <n v="375"/>
    <n v="1"/>
    <n v="5"/>
    <n v="64"/>
    <n v="65"/>
    <n v="27"/>
    <n v="3"/>
    <n v="4"/>
    <n v="11"/>
    <n v="39"/>
    <n v="31"/>
    <n v="1"/>
    <n v="0"/>
    <n v="2"/>
    <n v="0"/>
    <n v="0"/>
    <n v="0"/>
    <n v="0"/>
    <n v="0"/>
    <n v="0"/>
    <n v="0"/>
    <n v="0"/>
    <n v="0"/>
    <n v="0"/>
    <n v="0"/>
    <n v="0"/>
    <n v="0"/>
    <n v="0"/>
    <n v="0"/>
    <n v="0"/>
    <n v="1"/>
    <n v="0"/>
    <n v="54"/>
    <n v="1"/>
    <n v="265"/>
    <n v="479"/>
    <n v="459"/>
    <n v="46"/>
    <n v="35"/>
    <n v="2059"/>
    <n v="896"/>
    <n v="0"/>
    <n v="26"/>
    <n v="38"/>
    <n v="462"/>
    <n v="1443"/>
  </r>
  <r>
    <x v="2"/>
    <x v="16"/>
    <x v="97"/>
    <x v="15"/>
    <n v="58"/>
    <n v="1"/>
    <n v="1"/>
    <n v="0"/>
    <n v="0"/>
    <n v="42"/>
    <n v="0"/>
    <n v="4"/>
    <n v="0"/>
    <n v="1"/>
    <n v="1"/>
    <n v="0"/>
    <n v="0"/>
    <n v="291"/>
    <n v="244"/>
    <n v="0"/>
    <n v="10"/>
    <n v="14"/>
    <n v="585"/>
    <n v="353"/>
    <n v="15"/>
    <n v="32"/>
    <n v="40"/>
    <n v="539"/>
    <n v="381"/>
    <n v="1"/>
    <n v="5"/>
    <n v="64"/>
    <n v="64"/>
    <n v="27"/>
    <n v="3"/>
    <n v="4"/>
    <n v="11"/>
    <n v="39"/>
    <n v="31"/>
    <n v="1"/>
    <n v="0"/>
    <n v="2"/>
    <n v="0"/>
    <n v="0"/>
    <n v="0"/>
    <n v="0"/>
    <n v="0"/>
    <n v="0"/>
    <n v="0"/>
    <n v="0"/>
    <n v="0"/>
    <n v="0"/>
    <n v="0"/>
    <n v="0"/>
    <n v="0"/>
    <n v="0"/>
    <n v="0"/>
    <n v="0"/>
    <n v="1"/>
    <n v="0"/>
    <n v="54"/>
    <n v="1"/>
    <n v="264"/>
    <n v="479"/>
    <n v="458"/>
    <n v="45"/>
    <n v="35"/>
    <n v="2064"/>
    <n v="919"/>
    <n v="0"/>
    <n v="27"/>
    <n v="37"/>
    <n v="459"/>
    <n v="1450"/>
  </r>
  <r>
    <x v="2"/>
    <x v="16"/>
    <x v="97"/>
    <x v="16"/>
    <n v="58"/>
    <n v="1"/>
    <n v="1"/>
    <n v="0"/>
    <n v="0"/>
    <n v="42"/>
    <n v="0"/>
    <n v="4"/>
    <n v="0"/>
    <n v="1"/>
    <n v="1"/>
    <n v="0"/>
    <n v="0"/>
    <n v="290"/>
    <n v="245"/>
    <n v="0"/>
    <n v="10"/>
    <n v="14"/>
    <n v="588"/>
    <n v="358"/>
    <n v="15"/>
    <n v="31"/>
    <n v="40"/>
    <n v="542"/>
    <n v="383"/>
    <n v="2"/>
    <n v="5"/>
    <n v="64"/>
    <n v="63"/>
    <n v="27"/>
    <n v="3"/>
    <n v="4"/>
    <n v="11"/>
    <n v="39"/>
    <n v="31"/>
    <n v="1"/>
    <n v="0"/>
    <n v="2"/>
    <n v="0"/>
    <n v="0"/>
    <n v="0"/>
    <n v="0"/>
    <n v="0"/>
    <n v="0"/>
    <n v="0"/>
    <n v="0"/>
    <n v="0"/>
    <n v="0"/>
    <n v="0"/>
    <n v="0"/>
    <n v="0"/>
    <n v="0"/>
    <n v="0"/>
    <n v="0"/>
    <n v="1"/>
    <n v="0"/>
    <n v="54"/>
    <n v="1"/>
    <n v="263"/>
    <n v="484"/>
    <n v="461"/>
    <n v="44"/>
    <n v="35"/>
    <n v="2069"/>
    <n v="929"/>
    <n v="0"/>
    <n v="29"/>
    <n v="37"/>
    <n v="457"/>
    <n v="1454"/>
  </r>
  <r>
    <x v="2"/>
    <x v="16"/>
    <x v="98"/>
    <x v="0"/>
    <n v="60"/>
    <n v="2"/>
    <n v="0"/>
    <n v="0"/>
    <n v="0"/>
    <n v="13"/>
    <n v="3"/>
    <n v="3"/>
    <n v="1"/>
    <n v="2"/>
    <n v="0"/>
    <n v="1"/>
    <n v="0"/>
    <n v="519"/>
    <n v="0"/>
    <n v="220"/>
    <n v="11"/>
    <n v="31"/>
    <n v="647"/>
    <n v="0"/>
    <n v="62"/>
    <n v="31"/>
    <n v="25"/>
    <n v="678"/>
    <n v="62"/>
    <n v="19"/>
    <n v="3"/>
    <n v="62"/>
    <n v="76"/>
    <n v="0"/>
    <n v="3"/>
    <n v="1"/>
    <n v="10"/>
    <n v="23"/>
    <n v="0"/>
    <n v="3"/>
    <n v="0"/>
    <n v="0"/>
    <n v="0"/>
    <n v="0"/>
    <n v="0"/>
    <n v="0"/>
    <n v="0"/>
    <n v="0"/>
    <n v="0"/>
    <n v="0"/>
    <n v="0"/>
    <n v="0"/>
    <n v="0"/>
    <n v="11"/>
    <n v="30"/>
    <n v="0"/>
    <n v="7"/>
    <n v="1"/>
    <m/>
    <m/>
    <m/>
    <m/>
    <m/>
    <m/>
    <m/>
    <m/>
    <m/>
    <m/>
    <m/>
    <m/>
    <m/>
    <m/>
    <m/>
    <m/>
  </r>
  <r>
    <x v="2"/>
    <x v="16"/>
    <x v="98"/>
    <x v="1"/>
    <n v="60"/>
    <n v="2"/>
    <n v="0"/>
    <n v="0"/>
    <n v="0"/>
    <n v="19"/>
    <n v="3"/>
    <n v="3"/>
    <n v="1"/>
    <n v="2"/>
    <n v="0"/>
    <n v="1"/>
    <n v="0"/>
    <n v="514"/>
    <n v="0"/>
    <n v="303"/>
    <n v="11"/>
    <n v="29"/>
    <n v="646"/>
    <n v="0"/>
    <n v="83"/>
    <n v="30"/>
    <n v="24"/>
    <n v="675"/>
    <n v="81"/>
    <n v="19"/>
    <n v="3"/>
    <n v="62"/>
    <n v="78"/>
    <n v="0"/>
    <n v="4"/>
    <n v="1"/>
    <n v="10"/>
    <n v="25"/>
    <n v="0"/>
    <n v="4"/>
    <n v="0"/>
    <n v="0"/>
    <n v="0"/>
    <n v="0"/>
    <n v="0"/>
    <n v="0"/>
    <n v="0"/>
    <n v="0"/>
    <n v="0"/>
    <n v="0"/>
    <n v="0"/>
    <n v="0"/>
    <n v="0"/>
    <n v="11"/>
    <n v="32"/>
    <n v="0"/>
    <n v="8"/>
    <n v="1"/>
    <m/>
    <m/>
    <m/>
    <m/>
    <m/>
    <m/>
    <m/>
    <m/>
    <m/>
    <m/>
    <m/>
    <m/>
    <m/>
    <m/>
    <m/>
    <m/>
  </r>
  <r>
    <x v="2"/>
    <x v="16"/>
    <x v="98"/>
    <x v="2"/>
    <n v="58"/>
    <n v="2"/>
    <n v="0"/>
    <n v="0"/>
    <n v="0"/>
    <n v="22"/>
    <n v="3"/>
    <n v="3"/>
    <n v="1"/>
    <n v="2"/>
    <n v="1"/>
    <n v="0"/>
    <n v="0"/>
    <n v="511"/>
    <n v="344"/>
    <n v="13"/>
    <n v="11"/>
    <n v="26"/>
    <n v="647"/>
    <n v="106"/>
    <n v="34"/>
    <n v="28"/>
    <n v="23"/>
    <n v="676"/>
    <n v="101"/>
    <n v="23"/>
    <n v="3"/>
    <n v="58"/>
    <n v="78"/>
    <n v="4"/>
    <n v="7"/>
    <n v="1"/>
    <n v="10"/>
    <n v="25"/>
    <n v="6"/>
    <n v="1"/>
    <n v="0"/>
    <n v="0"/>
    <n v="0"/>
    <n v="0"/>
    <n v="0"/>
    <n v="0"/>
    <n v="0"/>
    <n v="0"/>
    <n v="0"/>
    <n v="0"/>
    <n v="0"/>
    <n v="0"/>
    <n v="0"/>
    <n v="0"/>
    <n v="0"/>
    <n v="0"/>
    <n v="0"/>
    <n v="0"/>
    <n v="2"/>
    <n v="0"/>
    <n v="48"/>
    <n v="2"/>
    <n v="453"/>
    <n v="543"/>
    <n v="576"/>
    <n v="54"/>
    <n v="21"/>
    <m/>
    <m/>
    <m/>
    <m/>
    <m/>
    <m/>
    <m/>
  </r>
  <r>
    <x v="2"/>
    <x v="16"/>
    <x v="98"/>
    <x v="3"/>
    <n v="58"/>
    <n v="2"/>
    <n v="0"/>
    <n v="0"/>
    <n v="0"/>
    <n v="26"/>
    <n v="3"/>
    <n v="3"/>
    <n v="1"/>
    <n v="2"/>
    <n v="1"/>
    <n v="0"/>
    <n v="0"/>
    <n v="512"/>
    <n v="363"/>
    <n v="13"/>
    <n v="11"/>
    <n v="26"/>
    <n v="644"/>
    <n v="165"/>
    <n v="34"/>
    <n v="28"/>
    <n v="22"/>
    <n v="676"/>
    <n v="130"/>
    <n v="23"/>
    <n v="3"/>
    <n v="59"/>
    <n v="77"/>
    <n v="5"/>
    <n v="7"/>
    <n v="1"/>
    <n v="10"/>
    <n v="25"/>
    <n v="6"/>
    <n v="1"/>
    <n v="0"/>
    <n v="0"/>
    <n v="0"/>
    <n v="0"/>
    <n v="0"/>
    <n v="0"/>
    <n v="0"/>
    <n v="0"/>
    <n v="0"/>
    <n v="0"/>
    <n v="0"/>
    <n v="0"/>
    <n v="0"/>
    <n v="0"/>
    <n v="0"/>
    <n v="0"/>
    <n v="0"/>
    <n v="0"/>
    <n v="2"/>
    <n v="0"/>
    <n v="50"/>
    <n v="2"/>
    <n v="454"/>
    <n v="545"/>
    <n v="574"/>
    <n v="54"/>
    <n v="21"/>
    <m/>
    <m/>
    <m/>
    <m/>
    <m/>
    <m/>
    <m/>
  </r>
  <r>
    <x v="2"/>
    <x v="16"/>
    <x v="98"/>
    <x v="4"/>
    <n v="60"/>
    <n v="2"/>
    <n v="0"/>
    <n v="0"/>
    <n v="0"/>
    <n v="29"/>
    <n v="4"/>
    <n v="3"/>
    <n v="1"/>
    <n v="2"/>
    <n v="1"/>
    <n v="0"/>
    <n v="0"/>
    <n v="511"/>
    <n v="373"/>
    <n v="12"/>
    <n v="11"/>
    <n v="26"/>
    <n v="642"/>
    <n v="227"/>
    <n v="32"/>
    <n v="28"/>
    <n v="21"/>
    <n v="678"/>
    <n v="167"/>
    <n v="24"/>
    <n v="3"/>
    <n v="59"/>
    <n v="78"/>
    <n v="5"/>
    <n v="7"/>
    <n v="1"/>
    <n v="10"/>
    <n v="25"/>
    <n v="6"/>
    <n v="1"/>
    <n v="0"/>
    <n v="0"/>
    <n v="0"/>
    <n v="0"/>
    <n v="0"/>
    <n v="0"/>
    <n v="0"/>
    <n v="0"/>
    <n v="0"/>
    <n v="0"/>
    <n v="0"/>
    <n v="0"/>
    <n v="0"/>
    <n v="0"/>
    <n v="0"/>
    <n v="0"/>
    <n v="0"/>
    <n v="0"/>
    <n v="2"/>
    <n v="0"/>
    <n v="51"/>
    <n v="2"/>
    <n v="455"/>
    <n v="544"/>
    <n v="575"/>
    <n v="55"/>
    <n v="21"/>
    <m/>
    <m/>
    <m/>
    <m/>
    <m/>
    <m/>
    <m/>
  </r>
  <r>
    <x v="2"/>
    <x v="16"/>
    <x v="98"/>
    <x v="5"/>
    <n v="59"/>
    <n v="2"/>
    <n v="0"/>
    <n v="0"/>
    <n v="0"/>
    <n v="30"/>
    <n v="4"/>
    <n v="3"/>
    <n v="0"/>
    <n v="2"/>
    <n v="1"/>
    <n v="0"/>
    <n v="0"/>
    <n v="502"/>
    <n v="382"/>
    <n v="11"/>
    <n v="11"/>
    <n v="24"/>
    <n v="640"/>
    <n v="271"/>
    <n v="32"/>
    <n v="28"/>
    <n v="21"/>
    <n v="678"/>
    <n v="223"/>
    <n v="25"/>
    <n v="3"/>
    <n v="58"/>
    <n v="79"/>
    <n v="9"/>
    <n v="7"/>
    <n v="1"/>
    <n v="10"/>
    <n v="30"/>
    <n v="8"/>
    <n v="1"/>
    <n v="0"/>
    <n v="0"/>
    <n v="0"/>
    <n v="0"/>
    <n v="0"/>
    <n v="0"/>
    <n v="0"/>
    <n v="0"/>
    <n v="0"/>
    <n v="0"/>
    <n v="0"/>
    <n v="0"/>
    <n v="0"/>
    <n v="0"/>
    <n v="0"/>
    <n v="0"/>
    <n v="0"/>
    <n v="0"/>
    <n v="2"/>
    <n v="0"/>
    <n v="51"/>
    <n v="2"/>
    <n v="451"/>
    <n v="545"/>
    <n v="574"/>
    <n v="56"/>
    <n v="24"/>
    <m/>
    <m/>
    <m/>
    <m/>
    <m/>
    <m/>
    <m/>
  </r>
  <r>
    <x v="2"/>
    <x v="16"/>
    <x v="98"/>
    <x v="6"/>
    <n v="59"/>
    <n v="2"/>
    <n v="0"/>
    <n v="0"/>
    <n v="0"/>
    <n v="31"/>
    <n v="4"/>
    <n v="2"/>
    <n v="0"/>
    <n v="2"/>
    <n v="1"/>
    <n v="0"/>
    <n v="0"/>
    <n v="502"/>
    <n v="398"/>
    <n v="10"/>
    <n v="11"/>
    <n v="23"/>
    <n v="638"/>
    <n v="316"/>
    <n v="32"/>
    <n v="27"/>
    <n v="20"/>
    <n v="673"/>
    <n v="278"/>
    <n v="25"/>
    <n v="3"/>
    <n v="58"/>
    <n v="79"/>
    <n v="9"/>
    <n v="7"/>
    <n v="1"/>
    <n v="10"/>
    <n v="30"/>
    <n v="8"/>
    <n v="1"/>
    <n v="0"/>
    <n v="0"/>
    <n v="0"/>
    <n v="0"/>
    <n v="0"/>
    <n v="0"/>
    <n v="0"/>
    <n v="0"/>
    <n v="0"/>
    <n v="0"/>
    <n v="0"/>
    <n v="0"/>
    <n v="0"/>
    <n v="0"/>
    <n v="0"/>
    <n v="0"/>
    <n v="0"/>
    <n v="0"/>
    <n v="2"/>
    <n v="0"/>
    <n v="51"/>
    <n v="2"/>
    <n v="451"/>
    <n v="545"/>
    <n v="572"/>
    <n v="56"/>
    <n v="24"/>
    <m/>
    <m/>
    <m/>
    <m/>
    <m/>
    <m/>
    <m/>
  </r>
  <r>
    <x v="2"/>
    <x v="16"/>
    <x v="98"/>
    <x v="7"/>
    <n v="59"/>
    <n v="2"/>
    <n v="1"/>
    <n v="0"/>
    <n v="0"/>
    <n v="34"/>
    <n v="4"/>
    <n v="2"/>
    <n v="0"/>
    <n v="2"/>
    <n v="1"/>
    <n v="0"/>
    <n v="0"/>
    <n v="503"/>
    <n v="407"/>
    <n v="10"/>
    <n v="10"/>
    <n v="24"/>
    <n v="633"/>
    <n v="349"/>
    <n v="33"/>
    <n v="26"/>
    <n v="20"/>
    <n v="673"/>
    <n v="348"/>
    <n v="26"/>
    <n v="3"/>
    <n v="58"/>
    <n v="79"/>
    <n v="12"/>
    <n v="7"/>
    <n v="0"/>
    <n v="10"/>
    <n v="30"/>
    <n v="11"/>
    <n v="1"/>
    <n v="0"/>
    <n v="0"/>
    <n v="0"/>
    <n v="0"/>
    <n v="0"/>
    <n v="0"/>
    <n v="0"/>
    <n v="0"/>
    <n v="0"/>
    <n v="0"/>
    <n v="0"/>
    <n v="0"/>
    <n v="0"/>
    <n v="0"/>
    <n v="0"/>
    <n v="0"/>
    <n v="0"/>
    <n v="0"/>
    <n v="2"/>
    <n v="0"/>
    <n v="51"/>
    <n v="2"/>
    <n v="452"/>
    <n v="540"/>
    <n v="573"/>
    <n v="56"/>
    <n v="24"/>
    <m/>
    <m/>
    <m/>
    <m/>
    <m/>
    <m/>
    <m/>
  </r>
  <r>
    <x v="2"/>
    <x v="16"/>
    <x v="98"/>
    <x v="8"/>
    <n v="59"/>
    <n v="2"/>
    <n v="2"/>
    <n v="0"/>
    <n v="0"/>
    <n v="38"/>
    <n v="3"/>
    <n v="2"/>
    <n v="0"/>
    <n v="2"/>
    <n v="1"/>
    <n v="0"/>
    <n v="0"/>
    <n v="504"/>
    <n v="416"/>
    <n v="10"/>
    <n v="10"/>
    <n v="24"/>
    <n v="633"/>
    <n v="381"/>
    <n v="33"/>
    <n v="26"/>
    <n v="20"/>
    <n v="670"/>
    <n v="410"/>
    <n v="27"/>
    <n v="4"/>
    <n v="56"/>
    <n v="80"/>
    <n v="20"/>
    <n v="8"/>
    <n v="0"/>
    <n v="9"/>
    <n v="30"/>
    <n v="13"/>
    <n v="1"/>
    <n v="0"/>
    <n v="0"/>
    <n v="0"/>
    <n v="0"/>
    <n v="0"/>
    <n v="0"/>
    <n v="0"/>
    <n v="0"/>
    <n v="0"/>
    <n v="0"/>
    <n v="0"/>
    <n v="0"/>
    <n v="0"/>
    <n v="0"/>
    <n v="0"/>
    <n v="0"/>
    <n v="0"/>
    <n v="0"/>
    <n v="2"/>
    <n v="0"/>
    <n v="51"/>
    <n v="2"/>
    <n v="454"/>
    <n v="541"/>
    <n v="570"/>
    <n v="58"/>
    <n v="25"/>
    <n v="2462"/>
    <n v="756"/>
    <n v="0"/>
    <n v="130"/>
    <n v="31"/>
    <n v="472"/>
    <n v="1708"/>
  </r>
  <r>
    <x v="2"/>
    <x v="16"/>
    <x v="98"/>
    <x v="9"/>
    <n v="59"/>
    <n v="2"/>
    <n v="2"/>
    <n v="0"/>
    <n v="0"/>
    <n v="40"/>
    <n v="2"/>
    <n v="2"/>
    <n v="0"/>
    <n v="2"/>
    <n v="1"/>
    <n v="0"/>
    <n v="0"/>
    <n v="503"/>
    <n v="420"/>
    <n v="11"/>
    <n v="10"/>
    <n v="23"/>
    <n v="630"/>
    <n v="392"/>
    <n v="34"/>
    <n v="26"/>
    <n v="18"/>
    <n v="669"/>
    <n v="424"/>
    <n v="28"/>
    <n v="4"/>
    <n v="55"/>
    <n v="81"/>
    <n v="30"/>
    <n v="9"/>
    <n v="0"/>
    <n v="8"/>
    <n v="32"/>
    <n v="14"/>
    <n v="1"/>
    <n v="0"/>
    <n v="0"/>
    <n v="0"/>
    <n v="0"/>
    <n v="0"/>
    <n v="0"/>
    <n v="0"/>
    <n v="0"/>
    <n v="0"/>
    <n v="0"/>
    <n v="0"/>
    <n v="0"/>
    <n v="0"/>
    <n v="0"/>
    <n v="0"/>
    <n v="0"/>
    <n v="0"/>
    <n v="0"/>
    <n v="2"/>
    <n v="0"/>
    <n v="52"/>
    <n v="2"/>
    <n v="453"/>
    <n v="541"/>
    <n v="569"/>
    <n v="59"/>
    <n v="27"/>
    <n v="2469"/>
    <n v="890"/>
    <n v="0"/>
    <n v="134"/>
    <n v="30"/>
    <n v="461"/>
    <n v="1723"/>
  </r>
  <r>
    <x v="2"/>
    <x v="16"/>
    <x v="98"/>
    <x v="10"/>
    <n v="59"/>
    <n v="2"/>
    <n v="2"/>
    <n v="0"/>
    <n v="0"/>
    <n v="40"/>
    <n v="2"/>
    <n v="2"/>
    <n v="0"/>
    <n v="2"/>
    <n v="1"/>
    <n v="0"/>
    <n v="0"/>
    <n v="502"/>
    <n v="422"/>
    <n v="11"/>
    <n v="10"/>
    <n v="23"/>
    <n v="631"/>
    <n v="396"/>
    <n v="35"/>
    <n v="25"/>
    <n v="16"/>
    <n v="669"/>
    <n v="443"/>
    <n v="28"/>
    <n v="4"/>
    <n v="55"/>
    <n v="81"/>
    <n v="36"/>
    <n v="8"/>
    <n v="0"/>
    <n v="8"/>
    <n v="32"/>
    <n v="15"/>
    <n v="1"/>
    <n v="0"/>
    <n v="0"/>
    <n v="0"/>
    <n v="0"/>
    <n v="0"/>
    <n v="0"/>
    <n v="0"/>
    <n v="0"/>
    <n v="0"/>
    <n v="0"/>
    <n v="0"/>
    <n v="0"/>
    <n v="0"/>
    <n v="0"/>
    <n v="0"/>
    <n v="0"/>
    <n v="0"/>
    <n v="0"/>
    <n v="2"/>
    <n v="0"/>
    <n v="52"/>
    <n v="2"/>
    <n v="452"/>
    <n v="542"/>
    <n v="569"/>
    <n v="59"/>
    <n v="27"/>
    <n v="2468"/>
    <n v="971"/>
    <n v="0"/>
    <n v="136"/>
    <n v="29"/>
    <n v="458"/>
    <n v="1726"/>
  </r>
  <r>
    <x v="2"/>
    <x v="16"/>
    <x v="98"/>
    <x v="11"/>
    <n v="59"/>
    <n v="2"/>
    <n v="2"/>
    <n v="0"/>
    <n v="0"/>
    <n v="41"/>
    <n v="2"/>
    <n v="2"/>
    <n v="0"/>
    <n v="2"/>
    <n v="1"/>
    <n v="0"/>
    <n v="0"/>
    <n v="503"/>
    <n v="426"/>
    <n v="12"/>
    <n v="10"/>
    <n v="22"/>
    <n v="633"/>
    <n v="401"/>
    <n v="36"/>
    <n v="24"/>
    <n v="15"/>
    <n v="668"/>
    <n v="455"/>
    <n v="28"/>
    <n v="4"/>
    <n v="55"/>
    <n v="81"/>
    <n v="37"/>
    <n v="8"/>
    <n v="0"/>
    <n v="8"/>
    <n v="32"/>
    <n v="20"/>
    <n v="1"/>
    <n v="0"/>
    <n v="0"/>
    <n v="0"/>
    <n v="0"/>
    <n v="0"/>
    <n v="0"/>
    <n v="0"/>
    <n v="0"/>
    <n v="0"/>
    <n v="0"/>
    <n v="0"/>
    <n v="0"/>
    <n v="0"/>
    <n v="0"/>
    <n v="0"/>
    <n v="0"/>
    <n v="0"/>
    <n v="0"/>
    <n v="2"/>
    <n v="0"/>
    <n v="52"/>
    <n v="2"/>
    <n v="454"/>
    <n v="545"/>
    <n v="568"/>
    <n v="59"/>
    <n v="27"/>
    <n v="2462"/>
    <n v="1029"/>
    <n v="0"/>
    <n v="141"/>
    <n v="29"/>
    <n v="449"/>
    <n v="1730"/>
  </r>
  <r>
    <x v="2"/>
    <x v="16"/>
    <x v="98"/>
    <x v="12"/>
    <n v="60"/>
    <n v="2"/>
    <n v="2"/>
    <n v="0"/>
    <n v="0"/>
    <n v="41"/>
    <n v="3"/>
    <n v="2"/>
    <n v="0"/>
    <n v="2"/>
    <n v="1"/>
    <n v="0"/>
    <n v="0"/>
    <n v="503"/>
    <n v="427"/>
    <n v="11"/>
    <n v="10"/>
    <n v="22"/>
    <n v="631"/>
    <n v="410"/>
    <n v="35"/>
    <n v="23"/>
    <n v="15"/>
    <n v="669"/>
    <n v="462"/>
    <n v="28"/>
    <n v="4"/>
    <n v="55"/>
    <n v="81"/>
    <n v="39"/>
    <n v="8"/>
    <n v="0"/>
    <n v="7"/>
    <n v="32"/>
    <n v="20"/>
    <n v="1"/>
    <n v="0"/>
    <n v="0"/>
    <n v="0"/>
    <n v="0"/>
    <n v="0"/>
    <n v="0"/>
    <n v="0"/>
    <n v="0"/>
    <n v="0"/>
    <n v="0"/>
    <n v="0"/>
    <n v="0"/>
    <n v="0"/>
    <n v="0"/>
    <n v="0"/>
    <n v="0"/>
    <n v="0"/>
    <n v="0"/>
    <n v="2"/>
    <n v="0"/>
    <n v="52"/>
    <n v="2"/>
    <n v="455"/>
    <n v="544"/>
    <n v="569"/>
    <n v="59"/>
    <n v="27"/>
    <n v="2465"/>
    <n v="1065"/>
    <n v="0"/>
    <n v="141"/>
    <n v="29"/>
    <n v="443"/>
    <n v="1734"/>
  </r>
  <r>
    <x v="2"/>
    <x v="16"/>
    <x v="98"/>
    <x v="13"/>
    <n v="60"/>
    <n v="2"/>
    <n v="2"/>
    <n v="0"/>
    <n v="0"/>
    <n v="41"/>
    <n v="3"/>
    <n v="2"/>
    <n v="0"/>
    <n v="2"/>
    <n v="1"/>
    <n v="0"/>
    <n v="0"/>
    <n v="501"/>
    <n v="426"/>
    <n v="11"/>
    <n v="10"/>
    <n v="22"/>
    <n v="632"/>
    <n v="414"/>
    <n v="33"/>
    <n v="23"/>
    <n v="16"/>
    <n v="668"/>
    <n v="465"/>
    <n v="27"/>
    <n v="3"/>
    <n v="54"/>
    <n v="80"/>
    <n v="39"/>
    <n v="8"/>
    <n v="0"/>
    <n v="7"/>
    <n v="32"/>
    <n v="20"/>
    <n v="1"/>
    <n v="0"/>
    <n v="0"/>
    <n v="0"/>
    <n v="0"/>
    <n v="0"/>
    <n v="0"/>
    <n v="0"/>
    <n v="0"/>
    <n v="0"/>
    <n v="0"/>
    <n v="0"/>
    <n v="0"/>
    <n v="0"/>
    <n v="0"/>
    <n v="0"/>
    <n v="0"/>
    <n v="0"/>
    <n v="0"/>
    <n v="2"/>
    <n v="0"/>
    <n v="52"/>
    <n v="2"/>
    <n v="453"/>
    <n v="544"/>
    <n v="569"/>
    <n v="58"/>
    <n v="27"/>
    <n v="2455"/>
    <n v="1084"/>
    <n v="0"/>
    <n v="139"/>
    <n v="28"/>
    <n v="438"/>
    <n v="1735"/>
  </r>
  <r>
    <x v="2"/>
    <x v="16"/>
    <x v="98"/>
    <x v="14"/>
    <n v="61"/>
    <n v="2"/>
    <n v="2"/>
    <n v="0"/>
    <n v="0"/>
    <n v="43"/>
    <n v="3"/>
    <n v="2"/>
    <n v="0"/>
    <n v="2"/>
    <n v="1"/>
    <n v="0"/>
    <n v="0"/>
    <n v="501"/>
    <n v="428"/>
    <n v="11"/>
    <n v="10"/>
    <n v="22"/>
    <n v="631"/>
    <n v="421"/>
    <n v="31"/>
    <n v="22"/>
    <n v="16"/>
    <n v="668"/>
    <n v="468"/>
    <n v="27"/>
    <n v="3"/>
    <n v="54"/>
    <n v="79"/>
    <n v="40"/>
    <n v="6"/>
    <n v="0"/>
    <n v="7"/>
    <n v="32"/>
    <n v="20"/>
    <n v="1"/>
    <n v="0"/>
    <n v="0"/>
    <n v="0"/>
    <n v="0"/>
    <n v="0"/>
    <n v="0"/>
    <n v="0"/>
    <n v="0"/>
    <n v="0"/>
    <n v="0"/>
    <n v="0"/>
    <n v="0"/>
    <n v="0"/>
    <n v="0"/>
    <n v="0"/>
    <n v="0"/>
    <n v="0"/>
    <n v="0"/>
    <n v="2"/>
    <n v="0"/>
    <n v="53"/>
    <n v="2"/>
    <n v="453"/>
    <n v="545"/>
    <n v="568"/>
    <n v="58"/>
    <n v="27"/>
    <n v="2456"/>
    <n v="1116"/>
    <n v="0"/>
    <n v="139"/>
    <n v="27"/>
    <n v="431"/>
    <n v="1739"/>
  </r>
  <r>
    <x v="2"/>
    <x v="16"/>
    <x v="98"/>
    <x v="15"/>
    <n v="61"/>
    <n v="2"/>
    <n v="2"/>
    <n v="0"/>
    <n v="0"/>
    <n v="43"/>
    <n v="3"/>
    <n v="2"/>
    <n v="0"/>
    <n v="2"/>
    <n v="1"/>
    <n v="0"/>
    <n v="0"/>
    <n v="502"/>
    <n v="430"/>
    <n v="12"/>
    <n v="10"/>
    <n v="21"/>
    <n v="629"/>
    <n v="423"/>
    <n v="31"/>
    <n v="22"/>
    <n v="16"/>
    <n v="669"/>
    <n v="473"/>
    <n v="30"/>
    <n v="3"/>
    <n v="51"/>
    <n v="80"/>
    <n v="41"/>
    <n v="7"/>
    <n v="0"/>
    <n v="6"/>
    <n v="32"/>
    <n v="20"/>
    <n v="1"/>
    <n v="0"/>
    <n v="0"/>
    <n v="0"/>
    <n v="0"/>
    <n v="0"/>
    <n v="0"/>
    <n v="0"/>
    <n v="0"/>
    <n v="0"/>
    <n v="0"/>
    <n v="0"/>
    <n v="0"/>
    <n v="0"/>
    <n v="0"/>
    <n v="0"/>
    <n v="0"/>
    <n v="0"/>
    <n v="0"/>
    <n v="2"/>
    <n v="0"/>
    <n v="53"/>
    <n v="2"/>
    <n v="454"/>
    <n v="543"/>
    <n v="569"/>
    <n v="59"/>
    <n v="27"/>
    <n v="2460"/>
    <n v="1135"/>
    <n v="0"/>
    <n v="149"/>
    <n v="27"/>
    <n v="421"/>
    <n v="1746"/>
  </r>
  <r>
    <x v="2"/>
    <x v="16"/>
    <x v="98"/>
    <x v="16"/>
    <n v="61"/>
    <n v="2"/>
    <n v="2"/>
    <n v="0"/>
    <n v="0"/>
    <n v="43"/>
    <n v="3"/>
    <n v="2"/>
    <n v="0"/>
    <n v="2"/>
    <n v="1"/>
    <n v="0"/>
    <n v="0"/>
    <n v="503"/>
    <n v="431"/>
    <n v="13"/>
    <n v="10"/>
    <n v="20"/>
    <n v="634"/>
    <n v="428"/>
    <n v="31"/>
    <n v="22"/>
    <n v="19"/>
    <n v="669"/>
    <n v="477"/>
    <n v="32"/>
    <n v="3"/>
    <n v="49"/>
    <n v="81"/>
    <n v="42"/>
    <n v="7"/>
    <n v="0"/>
    <n v="6"/>
    <n v="31"/>
    <n v="20"/>
    <n v="1"/>
    <n v="0"/>
    <n v="0"/>
    <n v="0"/>
    <n v="0"/>
    <n v="0"/>
    <n v="0"/>
    <n v="0"/>
    <n v="0"/>
    <n v="0"/>
    <n v="0"/>
    <n v="0"/>
    <n v="0"/>
    <n v="0"/>
    <n v="0"/>
    <n v="0"/>
    <n v="0"/>
    <n v="0"/>
    <n v="0"/>
    <n v="2"/>
    <n v="0"/>
    <n v="53"/>
    <n v="2"/>
    <n v="455"/>
    <n v="544"/>
    <n v="569"/>
    <n v="59"/>
    <n v="26"/>
    <n v="2452"/>
    <n v="1144"/>
    <n v="0"/>
    <n v="152"/>
    <n v="27"/>
    <n v="418"/>
    <n v="1744"/>
  </r>
  <r>
    <x v="2"/>
    <x v="15"/>
    <x v="99"/>
    <x v="0"/>
    <n v="55"/>
    <n v="1"/>
    <n v="0"/>
    <n v="0"/>
    <n v="0"/>
    <n v="20"/>
    <n v="1"/>
    <n v="0"/>
    <n v="2"/>
    <n v="0"/>
    <n v="0"/>
    <n v="0"/>
    <n v="0"/>
    <n v="633"/>
    <n v="0"/>
    <n v="383"/>
    <n v="0"/>
    <n v="2"/>
    <n v="639"/>
    <n v="0"/>
    <n v="40"/>
    <n v="24"/>
    <n v="30"/>
    <n v="723"/>
    <n v="35"/>
    <n v="28"/>
    <n v="35"/>
    <n v="18"/>
    <n v="83"/>
    <n v="0"/>
    <n v="1"/>
    <n v="3"/>
    <n v="2"/>
    <n v="44"/>
    <n v="0"/>
    <n v="5"/>
    <n v="0"/>
    <n v="0"/>
    <n v="0"/>
    <n v="0"/>
    <n v="0"/>
    <n v="0"/>
    <n v="0"/>
    <n v="0"/>
    <n v="0"/>
    <n v="0"/>
    <n v="0"/>
    <n v="0"/>
    <n v="0"/>
    <n v="19"/>
    <n v="27"/>
    <n v="0"/>
    <n v="6"/>
    <n v="3"/>
    <m/>
    <m/>
    <m/>
    <m/>
    <m/>
    <m/>
    <m/>
    <m/>
    <m/>
    <m/>
    <m/>
    <m/>
    <m/>
    <m/>
    <m/>
    <m/>
  </r>
  <r>
    <x v="2"/>
    <x v="15"/>
    <x v="99"/>
    <x v="1"/>
    <n v="55"/>
    <n v="1"/>
    <n v="0"/>
    <n v="0"/>
    <n v="0"/>
    <n v="27"/>
    <n v="1"/>
    <n v="0"/>
    <n v="2"/>
    <n v="0"/>
    <n v="0"/>
    <n v="0"/>
    <n v="0"/>
    <n v="629"/>
    <n v="0"/>
    <n v="478"/>
    <n v="0"/>
    <n v="3"/>
    <n v="635"/>
    <n v="0"/>
    <n v="78"/>
    <n v="23"/>
    <n v="27"/>
    <n v="722"/>
    <n v="58"/>
    <n v="28"/>
    <n v="35"/>
    <n v="18"/>
    <n v="83"/>
    <n v="0"/>
    <n v="2"/>
    <n v="3"/>
    <n v="2"/>
    <n v="42"/>
    <n v="0"/>
    <n v="5"/>
    <n v="0"/>
    <n v="0"/>
    <n v="0"/>
    <n v="0"/>
    <n v="0"/>
    <n v="0"/>
    <n v="0"/>
    <n v="0"/>
    <n v="0"/>
    <n v="0"/>
    <n v="0"/>
    <n v="0"/>
    <n v="0"/>
    <n v="19"/>
    <n v="28"/>
    <n v="0"/>
    <n v="6"/>
    <n v="3"/>
    <m/>
    <m/>
    <m/>
    <m/>
    <m/>
    <m/>
    <m/>
    <m/>
    <m/>
    <m/>
    <m/>
    <m/>
    <m/>
    <m/>
    <m/>
    <m/>
  </r>
  <r>
    <x v="2"/>
    <x v="15"/>
    <x v="99"/>
    <x v="2"/>
    <n v="57"/>
    <n v="1"/>
    <n v="0"/>
    <n v="0"/>
    <n v="0"/>
    <n v="32"/>
    <n v="1"/>
    <n v="0"/>
    <n v="2"/>
    <n v="0"/>
    <n v="0"/>
    <n v="0"/>
    <n v="0"/>
    <n v="635"/>
    <n v="511"/>
    <n v="20"/>
    <n v="0"/>
    <n v="3"/>
    <n v="637"/>
    <n v="126"/>
    <n v="28"/>
    <n v="23"/>
    <n v="26"/>
    <n v="719"/>
    <n v="80"/>
    <n v="29"/>
    <n v="35"/>
    <n v="18"/>
    <n v="82"/>
    <n v="4"/>
    <n v="6"/>
    <n v="3"/>
    <n v="2"/>
    <n v="42"/>
    <n v="7"/>
    <n v="3"/>
    <n v="0"/>
    <n v="0"/>
    <n v="0"/>
    <n v="0"/>
    <n v="0"/>
    <n v="0"/>
    <n v="0"/>
    <n v="0"/>
    <n v="0"/>
    <n v="0"/>
    <n v="0"/>
    <n v="0"/>
    <n v="0"/>
    <n v="0"/>
    <n v="0"/>
    <n v="0"/>
    <n v="0"/>
    <n v="0"/>
    <n v="1"/>
    <n v="0"/>
    <n v="53"/>
    <n v="0"/>
    <n v="606"/>
    <n v="540"/>
    <n v="617"/>
    <n v="67"/>
    <n v="38"/>
    <m/>
    <m/>
    <m/>
    <m/>
    <m/>
    <m/>
    <m/>
  </r>
  <r>
    <x v="2"/>
    <x v="15"/>
    <x v="99"/>
    <x v="3"/>
    <n v="56"/>
    <n v="1"/>
    <n v="0"/>
    <n v="0"/>
    <n v="0"/>
    <n v="34"/>
    <n v="1"/>
    <n v="0"/>
    <n v="2"/>
    <n v="0"/>
    <n v="0"/>
    <n v="0"/>
    <n v="0"/>
    <n v="634"/>
    <n v="523"/>
    <n v="20"/>
    <n v="0"/>
    <n v="3"/>
    <n v="637"/>
    <n v="206"/>
    <n v="28"/>
    <n v="23"/>
    <n v="27"/>
    <n v="713"/>
    <n v="121"/>
    <n v="30"/>
    <n v="33"/>
    <n v="17"/>
    <n v="82"/>
    <n v="7"/>
    <n v="6"/>
    <n v="3"/>
    <n v="2"/>
    <n v="42"/>
    <n v="8"/>
    <n v="3"/>
    <n v="0"/>
    <n v="0"/>
    <n v="0"/>
    <n v="0"/>
    <n v="0"/>
    <n v="0"/>
    <n v="0"/>
    <n v="0"/>
    <n v="0"/>
    <n v="0"/>
    <n v="0"/>
    <n v="0"/>
    <n v="0"/>
    <n v="0"/>
    <n v="0"/>
    <n v="0"/>
    <n v="0"/>
    <n v="0"/>
    <n v="1"/>
    <n v="0"/>
    <n v="52"/>
    <n v="0"/>
    <n v="605"/>
    <n v="543"/>
    <n v="613"/>
    <n v="67"/>
    <n v="38"/>
    <m/>
    <m/>
    <m/>
    <m/>
    <m/>
    <m/>
    <m/>
  </r>
  <r>
    <x v="2"/>
    <x v="15"/>
    <x v="99"/>
    <x v="4"/>
    <n v="58"/>
    <n v="1"/>
    <n v="0"/>
    <n v="0"/>
    <n v="0"/>
    <n v="40"/>
    <n v="1"/>
    <n v="1"/>
    <n v="2"/>
    <n v="0"/>
    <n v="0"/>
    <n v="0"/>
    <n v="0"/>
    <n v="632"/>
    <n v="534"/>
    <n v="19"/>
    <n v="0"/>
    <n v="3"/>
    <n v="636"/>
    <n v="259"/>
    <n v="29"/>
    <n v="23"/>
    <n v="26"/>
    <n v="712"/>
    <n v="150"/>
    <n v="31"/>
    <n v="33"/>
    <n v="16"/>
    <n v="82"/>
    <n v="10"/>
    <n v="6"/>
    <n v="3"/>
    <n v="2"/>
    <n v="41"/>
    <n v="9"/>
    <n v="3"/>
    <n v="0"/>
    <n v="0"/>
    <n v="0"/>
    <n v="0"/>
    <n v="0"/>
    <n v="0"/>
    <n v="0"/>
    <n v="0"/>
    <n v="0"/>
    <n v="0"/>
    <n v="0"/>
    <n v="0"/>
    <n v="0"/>
    <n v="0"/>
    <n v="0"/>
    <n v="0"/>
    <n v="0"/>
    <n v="0"/>
    <n v="1"/>
    <n v="0"/>
    <n v="53"/>
    <n v="0"/>
    <n v="605"/>
    <n v="543"/>
    <n v="612"/>
    <n v="67"/>
    <n v="37"/>
    <m/>
    <m/>
    <m/>
    <m/>
    <m/>
    <m/>
    <m/>
  </r>
  <r>
    <x v="2"/>
    <x v="15"/>
    <x v="99"/>
    <x v="5"/>
    <n v="58"/>
    <n v="1"/>
    <n v="0"/>
    <n v="0"/>
    <n v="0"/>
    <n v="44"/>
    <n v="2"/>
    <n v="1"/>
    <n v="1"/>
    <n v="0"/>
    <n v="0"/>
    <n v="0"/>
    <n v="0"/>
    <n v="634"/>
    <n v="557"/>
    <n v="18"/>
    <n v="0"/>
    <n v="4"/>
    <n v="637"/>
    <n v="314"/>
    <n v="33"/>
    <n v="22"/>
    <n v="26"/>
    <n v="709"/>
    <n v="244"/>
    <n v="31"/>
    <n v="33"/>
    <n v="16"/>
    <n v="83"/>
    <n v="14"/>
    <n v="7"/>
    <n v="3"/>
    <n v="2"/>
    <n v="39"/>
    <n v="9"/>
    <n v="3"/>
    <n v="0"/>
    <n v="0"/>
    <n v="0"/>
    <n v="0"/>
    <n v="0"/>
    <n v="0"/>
    <n v="0"/>
    <n v="0"/>
    <n v="0"/>
    <n v="0"/>
    <n v="0"/>
    <n v="0"/>
    <n v="0"/>
    <n v="0"/>
    <n v="0"/>
    <n v="0"/>
    <n v="0"/>
    <n v="0"/>
    <n v="1"/>
    <n v="0"/>
    <n v="53"/>
    <n v="0"/>
    <n v="607"/>
    <n v="543"/>
    <n v="612"/>
    <n v="67"/>
    <n v="35"/>
    <m/>
    <m/>
    <m/>
    <m/>
    <m/>
    <m/>
    <m/>
  </r>
  <r>
    <x v="2"/>
    <x v="15"/>
    <x v="99"/>
    <x v="6"/>
    <n v="58"/>
    <n v="1"/>
    <n v="0"/>
    <n v="0"/>
    <n v="0"/>
    <n v="46"/>
    <n v="2"/>
    <n v="1"/>
    <n v="1"/>
    <n v="0"/>
    <n v="0"/>
    <n v="0"/>
    <n v="0"/>
    <n v="635"/>
    <n v="569"/>
    <n v="18"/>
    <n v="0"/>
    <n v="4"/>
    <n v="632"/>
    <n v="344"/>
    <n v="33"/>
    <n v="21"/>
    <n v="24"/>
    <n v="712"/>
    <n v="327"/>
    <n v="31"/>
    <n v="33"/>
    <n v="17"/>
    <n v="83"/>
    <n v="18"/>
    <n v="7"/>
    <n v="3"/>
    <n v="1"/>
    <n v="38"/>
    <n v="30"/>
    <n v="3"/>
    <n v="0"/>
    <n v="0"/>
    <n v="0"/>
    <n v="0"/>
    <n v="0"/>
    <n v="0"/>
    <n v="0"/>
    <n v="0"/>
    <n v="0"/>
    <n v="0"/>
    <n v="0"/>
    <n v="0"/>
    <n v="0"/>
    <n v="0"/>
    <n v="0"/>
    <n v="0"/>
    <n v="0"/>
    <n v="0"/>
    <n v="1"/>
    <n v="0"/>
    <n v="53"/>
    <n v="0"/>
    <n v="608"/>
    <n v="543"/>
    <n v="612"/>
    <n v="67"/>
    <n v="34"/>
    <m/>
    <m/>
    <m/>
    <m/>
    <m/>
    <m/>
    <m/>
  </r>
  <r>
    <x v="2"/>
    <x v="15"/>
    <x v="99"/>
    <x v="7"/>
    <n v="58"/>
    <n v="1"/>
    <n v="0"/>
    <n v="0"/>
    <n v="0"/>
    <n v="47"/>
    <n v="2"/>
    <n v="1"/>
    <n v="1"/>
    <n v="0"/>
    <n v="0"/>
    <n v="0"/>
    <n v="0"/>
    <n v="633"/>
    <n v="573"/>
    <n v="18"/>
    <n v="0"/>
    <n v="4"/>
    <n v="631"/>
    <n v="373"/>
    <n v="33"/>
    <n v="20"/>
    <n v="23"/>
    <n v="712"/>
    <n v="417"/>
    <n v="31"/>
    <n v="33"/>
    <n v="17"/>
    <n v="83"/>
    <n v="23"/>
    <n v="7"/>
    <n v="3"/>
    <n v="1"/>
    <n v="38"/>
    <n v="32"/>
    <n v="3"/>
    <n v="0"/>
    <n v="0"/>
    <n v="0"/>
    <n v="0"/>
    <n v="0"/>
    <n v="0"/>
    <n v="0"/>
    <n v="0"/>
    <n v="0"/>
    <n v="0"/>
    <n v="0"/>
    <n v="0"/>
    <n v="0"/>
    <n v="0"/>
    <n v="0"/>
    <n v="0"/>
    <n v="0"/>
    <n v="0"/>
    <n v="1"/>
    <n v="0"/>
    <n v="53"/>
    <n v="0"/>
    <n v="608"/>
    <n v="543"/>
    <n v="612"/>
    <n v="67"/>
    <n v="35"/>
    <m/>
    <m/>
    <m/>
    <m/>
    <m/>
    <m/>
    <m/>
  </r>
  <r>
    <x v="2"/>
    <x v="15"/>
    <x v="99"/>
    <x v="8"/>
    <n v="59"/>
    <n v="1"/>
    <n v="0"/>
    <n v="0"/>
    <n v="0"/>
    <n v="49"/>
    <n v="2"/>
    <n v="1"/>
    <n v="1"/>
    <n v="0"/>
    <n v="0"/>
    <n v="0"/>
    <n v="0"/>
    <n v="635"/>
    <n v="578"/>
    <n v="19"/>
    <n v="0"/>
    <n v="4"/>
    <n v="630"/>
    <n v="406"/>
    <n v="34"/>
    <n v="20"/>
    <n v="23"/>
    <n v="715"/>
    <n v="471"/>
    <n v="31"/>
    <n v="33"/>
    <n v="17"/>
    <n v="83"/>
    <n v="31"/>
    <n v="5"/>
    <n v="3"/>
    <n v="1"/>
    <n v="38"/>
    <n v="33"/>
    <n v="3"/>
    <n v="0"/>
    <n v="0"/>
    <n v="0"/>
    <n v="0"/>
    <n v="0"/>
    <n v="0"/>
    <n v="0"/>
    <n v="0"/>
    <n v="0"/>
    <n v="0"/>
    <n v="0"/>
    <n v="0"/>
    <n v="0"/>
    <n v="0"/>
    <n v="0"/>
    <n v="0"/>
    <n v="0"/>
    <n v="0"/>
    <n v="1"/>
    <n v="0"/>
    <n v="54"/>
    <n v="0"/>
    <n v="609"/>
    <n v="541"/>
    <n v="616"/>
    <n v="68"/>
    <n v="35"/>
    <n v="2745"/>
    <n v="991"/>
    <n v="0"/>
    <n v="117"/>
    <n v="75"/>
    <n v="477"/>
    <n v="1961"/>
  </r>
  <r>
    <x v="2"/>
    <x v="15"/>
    <x v="99"/>
    <x v="9"/>
    <n v="59"/>
    <n v="1"/>
    <n v="0"/>
    <n v="0"/>
    <n v="0"/>
    <n v="48"/>
    <n v="2"/>
    <n v="1"/>
    <n v="1"/>
    <n v="0"/>
    <n v="0"/>
    <n v="0"/>
    <n v="0"/>
    <n v="636"/>
    <n v="583"/>
    <n v="18"/>
    <n v="0"/>
    <n v="3"/>
    <n v="633"/>
    <n v="425"/>
    <n v="34"/>
    <n v="22"/>
    <n v="22"/>
    <n v="714"/>
    <n v="492"/>
    <n v="31"/>
    <n v="34"/>
    <n v="16"/>
    <n v="83"/>
    <n v="35"/>
    <n v="5"/>
    <n v="3"/>
    <n v="1"/>
    <n v="38"/>
    <n v="33"/>
    <n v="3"/>
    <n v="0"/>
    <n v="0"/>
    <n v="0"/>
    <n v="0"/>
    <n v="0"/>
    <n v="0"/>
    <n v="0"/>
    <n v="0"/>
    <n v="0"/>
    <n v="0"/>
    <n v="0"/>
    <n v="0"/>
    <n v="0"/>
    <n v="0"/>
    <n v="0"/>
    <n v="0"/>
    <n v="0"/>
    <n v="0"/>
    <n v="1"/>
    <n v="0"/>
    <n v="54"/>
    <n v="0"/>
    <n v="612"/>
    <n v="544"/>
    <n v="618"/>
    <n v="69"/>
    <n v="35"/>
    <n v="2742"/>
    <n v="1141"/>
    <n v="0"/>
    <n v="117"/>
    <n v="76"/>
    <n v="470"/>
    <n v="1968"/>
  </r>
  <r>
    <x v="2"/>
    <x v="15"/>
    <x v="99"/>
    <x v="10"/>
    <n v="58"/>
    <n v="0"/>
    <n v="0"/>
    <n v="0"/>
    <n v="0"/>
    <n v="48"/>
    <n v="2"/>
    <n v="1"/>
    <n v="1"/>
    <n v="0"/>
    <n v="0"/>
    <n v="0"/>
    <n v="0"/>
    <n v="637"/>
    <n v="584"/>
    <n v="18"/>
    <n v="0"/>
    <n v="3"/>
    <n v="634"/>
    <n v="426"/>
    <n v="35"/>
    <n v="22"/>
    <n v="23"/>
    <n v="715"/>
    <n v="499"/>
    <n v="31"/>
    <n v="34"/>
    <n v="17"/>
    <n v="83"/>
    <n v="38"/>
    <n v="5"/>
    <n v="3"/>
    <n v="1"/>
    <n v="38"/>
    <n v="33"/>
    <n v="3"/>
    <n v="0"/>
    <n v="0"/>
    <n v="0"/>
    <n v="0"/>
    <n v="0"/>
    <n v="0"/>
    <n v="0"/>
    <n v="0"/>
    <n v="0"/>
    <n v="0"/>
    <n v="0"/>
    <n v="0"/>
    <n v="0"/>
    <n v="0"/>
    <n v="0"/>
    <n v="0"/>
    <n v="0"/>
    <n v="0"/>
    <n v="0"/>
    <n v="0"/>
    <n v="53"/>
    <n v="0"/>
    <n v="613"/>
    <n v="543"/>
    <n v="618"/>
    <n v="70"/>
    <n v="35"/>
    <n v="2750"/>
    <n v="1187"/>
    <n v="0"/>
    <n v="117"/>
    <n v="79"/>
    <n v="467"/>
    <n v="1973"/>
  </r>
  <r>
    <x v="2"/>
    <x v="15"/>
    <x v="99"/>
    <x v="11"/>
    <n v="58"/>
    <n v="0"/>
    <n v="0"/>
    <n v="0"/>
    <n v="0"/>
    <n v="48"/>
    <n v="2"/>
    <n v="1"/>
    <n v="1"/>
    <n v="0"/>
    <n v="0"/>
    <n v="0"/>
    <n v="0"/>
    <n v="638"/>
    <n v="584"/>
    <n v="18"/>
    <n v="0"/>
    <n v="6"/>
    <n v="631"/>
    <n v="435"/>
    <n v="33"/>
    <n v="21"/>
    <n v="22"/>
    <n v="712"/>
    <n v="509"/>
    <n v="31"/>
    <n v="33"/>
    <n v="17"/>
    <n v="83"/>
    <n v="40"/>
    <n v="5"/>
    <n v="3"/>
    <n v="1"/>
    <n v="38"/>
    <n v="33"/>
    <n v="3"/>
    <n v="0"/>
    <n v="0"/>
    <n v="0"/>
    <n v="0"/>
    <n v="0"/>
    <n v="0"/>
    <n v="0"/>
    <n v="0"/>
    <n v="0"/>
    <n v="0"/>
    <n v="0"/>
    <n v="0"/>
    <n v="0"/>
    <n v="0"/>
    <n v="0"/>
    <n v="0"/>
    <n v="0"/>
    <n v="0"/>
    <n v="0"/>
    <n v="0"/>
    <n v="53"/>
    <n v="0"/>
    <n v="611"/>
    <n v="542"/>
    <n v="618"/>
    <n v="70"/>
    <n v="35"/>
    <n v="2761"/>
    <n v="1252"/>
    <n v="0"/>
    <n v="120"/>
    <n v="79"/>
    <n v="467"/>
    <n v="1973"/>
  </r>
  <r>
    <x v="2"/>
    <x v="15"/>
    <x v="99"/>
    <x v="12"/>
    <n v="58"/>
    <n v="0"/>
    <n v="0"/>
    <n v="0"/>
    <n v="0"/>
    <n v="48"/>
    <n v="2"/>
    <n v="1"/>
    <n v="1"/>
    <n v="0"/>
    <n v="0"/>
    <n v="0"/>
    <n v="0"/>
    <n v="639"/>
    <n v="585"/>
    <n v="18"/>
    <n v="1"/>
    <n v="6"/>
    <n v="642"/>
    <n v="443"/>
    <n v="34"/>
    <n v="21"/>
    <n v="23"/>
    <n v="709"/>
    <n v="509"/>
    <n v="31"/>
    <n v="33"/>
    <n v="14"/>
    <n v="84"/>
    <n v="43"/>
    <n v="5"/>
    <n v="3"/>
    <n v="1"/>
    <n v="38"/>
    <n v="33"/>
    <n v="3"/>
    <n v="0"/>
    <n v="0"/>
    <n v="0"/>
    <n v="0"/>
    <n v="0"/>
    <n v="0"/>
    <n v="0"/>
    <n v="0"/>
    <n v="0"/>
    <n v="0"/>
    <n v="0"/>
    <n v="0"/>
    <n v="0"/>
    <n v="0"/>
    <n v="0"/>
    <n v="0"/>
    <n v="0"/>
    <n v="0"/>
    <n v="0"/>
    <n v="0"/>
    <n v="53"/>
    <n v="0"/>
    <n v="611"/>
    <n v="549"/>
    <n v="618"/>
    <n v="70"/>
    <n v="35"/>
    <n v="2753"/>
    <n v="1277"/>
    <n v="0"/>
    <n v="124"/>
    <n v="81"/>
    <n v="443"/>
    <n v="1978"/>
  </r>
  <r>
    <x v="2"/>
    <x v="15"/>
    <x v="99"/>
    <x v="13"/>
    <n v="58"/>
    <n v="0"/>
    <n v="0"/>
    <n v="0"/>
    <n v="0"/>
    <n v="48"/>
    <n v="2"/>
    <n v="1"/>
    <n v="1"/>
    <n v="0"/>
    <n v="0"/>
    <n v="0"/>
    <n v="0"/>
    <n v="639"/>
    <n v="587"/>
    <n v="18"/>
    <n v="1"/>
    <n v="4"/>
    <n v="637"/>
    <n v="443"/>
    <n v="34"/>
    <n v="20"/>
    <n v="22"/>
    <n v="709"/>
    <n v="512"/>
    <n v="31"/>
    <n v="33"/>
    <n v="14"/>
    <n v="83"/>
    <n v="42"/>
    <n v="5"/>
    <n v="3"/>
    <n v="0"/>
    <n v="38"/>
    <n v="33"/>
    <n v="3"/>
    <n v="0"/>
    <n v="0"/>
    <n v="0"/>
    <n v="0"/>
    <n v="0"/>
    <n v="0"/>
    <n v="0"/>
    <n v="0"/>
    <n v="0"/>
    <n v="0"/>
    <n v="0"/>
    <n v="0"/>
    <n v="0"/>
    <n v="0"/>
    <n v="0"/>
    <n v="0"/>
    <n v="0"/>
    <n v="0"/>
    <n v="0"/>
    <n v="0"/>
    <n v="53"/>
    <n v="0"/>
    <n v="613"/>
    <n v="546"/>
    <n v="618"/>
    <n v="69"/>
    <n v="35"/>
    <n v="2754"/>
    <n v="1289"/>
    <n v="0"/>
    <n v="125"/>
    <n v="82"/>
    <n v="437"/>
    <n v="1984"/>
  </r>
  <r>
    <x v="2"/>
    <x v="15"/>
    <x v="99"/>
    <x v="14"/>
    <n v="58"/>
    <n v="0"/>
    <n v="0"/>
    <n v="0"/>
    <n v="0"/>
    <n v="48"/>
    <n v="2"/>
    <n v="1"/>
    <n v="1"/>
    <n v="0"/>
    <n v="0"/>
    <n v="0"/>
    <n v="0"/>
    <n v="637"/>
    <n v="586"/>
    <n v="18"/>
    <n v="1"/>
    <n v="4"/>
    <n v="636"/>
    <n v="447"/>
    <n v="33"/>
    <n v="20"/>
    <n v="22"/>
    <n v="710"/>
    <n v="517"/>
    <n v="31"/>
    <n v="33"/>
    <n v="12"/>
    <n v="83"/>
    <n v="43"/>
    <n v="5"/>
    <n v="3"/>
    <n v="0"/>
    <n v="39"/>
    <n v="33"/>
    <n v="3"/>
    <n v="0"/>
    <n v="1"/>
    <n v="0"/>
    <n v="0"/>
    <n v="0"/>
    <n v="0"/>
    <n v="0"/>
    <n v="0"/>
    <n v="0"/>
    <n v="0"/>
    <n v="0"/>
    <n v="0"/>
    <n v="0"/>
    <n v="0"/>
    <n v="0"/>
    <n v="0"/>
    <n v="0"/>
    <n v="0"/>
    <n v="0"/>
    <n v="0"/>
    <n v="53"/>
    <n v="0"/>
    <n v="611"/>
    <n v="547"/>
    <n v="620"/>
    <n v="70"/>
    <n v="35"/>
    <n v="2761"/>
    <n v="1321"/>
    <n v="0"/>
    <n v="129"/>
    <n v="82"/>
    <n v="432"/>
    <n v="1992"/>
  </r>
  <r>
    <x v="2"/>
    <x v="15"/>
    <x v="99"/>
    <x v="15"/>
    <n v="58"/>
    <n v="0"/>
    <n v="0"/>
    <n v="0"/>
    <n v="0"/>
    <n v="48"/>
    <n v="2"/>
    <n v="1"/>
    <n v="1"/>
    <n v="0"/>
    <n v="0"/>
    <n v="0"/>
    <n v="0"/>
    <n v="637"/>
    <n v="586"/>
    <n v="18"/>
    <n v="1"/>
    <n v="4"/>
    <n v="632"/>
    <n v="446"/>
    <n v="35"/>
    <n v="19"/>
    <n v="21"/>
    <n v="709"/>
    <n v="516"/>
    <n v="31"/>
    <n v="33"/>
    <n v="12"/>
    <n v="86"/>
    <n v="44"/>
    <n v="5"/>
    <n v="3"/>
    <n v="0"/>
    <n v="39"/>
    <n v="33"/>
    <n v="3"/>
    <n v="0"/>
    <n v="1"/>
    <n v="0"/>
    <n v="0"/>
    <n v="0"/>
    <n v="0"/>
    <n v="0"/>
    <n v="0"/>
    <n v="0"/>
    <n v="0"/>
    <n v="0"/>
    <n v="0"/>
    <n v="0"/>
    <n v="0"/>
    <n v="0"/>
    <n v="0"/>
    <n v="0"/>
    <n v="0"/>
    <n v="0"/>
    <n v="0"/>
    <n v="53"/>
    <n v="0"/>
    <n v="611"/>
    <n v="544"/>
    <n v="618"/>
    <n v="71"/>
    <n v="35"/>
    <n v="2759"/>
    <n v="1331"/>
    <n v="0"/>
    <n v="129"/>
    <n v="83"/>
    <n v="423"/>
    <n v="2001"/>
  </r>
  <r>
    <x v="2"/>
    <x v="15"/>
    <x v="99"/>
    <x v="16"/>
    <n v="58"/>
    <n v="0"/>
    <n v="0"/>
    <n v="0"/>
    <n v="0"/>
    <n v="48"/>
    <n v="2"/>
    <n v="1"/>
    <n v="1"/>
    <n v="0"/>
    <n v="0"/>
    <n v="0"/>
    <n v="0"/>
    <n v="638"/>
    <n v="586"/>
    <n v="18"/>
    <n v="1"/>
    <n v="4"/>
    <n v="630"/>
    <n v="446"/>
    <n v="36"/>
    <n v="19"/>
    <n v="21"/>
    <n v="711"/>
    <n v="517"/>
    <n v="32"/>
    <n v="33"/>
    <n v="13"/>
    <n v="87"/>
    <n v="45"/>
    <n v="5"/>
    <n v="3"/>
    <n v="0"/>
    <n v="39"/>
    <n v="33"/>
    <n v="3"/>
    <n v="0"/>
    <n v="1"/>
    <n v="0"/>
    <n v="0"/>
    <n v="0"/>
    <n v="0"/>
    <n v="0"/>
    <n v="0"/>
    <n v="0"/>
    <n v="0"/>
    <n v="0"/>
    <n v="0"/>
    <n v="0"/>
    <n v="0"/>
    <n v="0"/>
    <n v="0"/>
    <n v="0"/>
    <n v="0"/>
    <n v="0"/>
    <n v="0"/>
    <n v="53"/>
    <n v="0"/>
    <n v="611"/>
    <n v="541"/>
    <n v="617"/>
    <n v="73"/>
    <n v="35"/>
    <n v="2774"/>
    <n v="1350"/>
    <n v="0"/>
    <n v="131"/>
    <n v="81"/>
    <n v="429"/>
    <n v="2009"/>
  </r>
  <r>
    <x v="2"/>
    <x v="16"/>
    <x v="100"/>
    <x v="0"/>
    <n v="148"/>
    <n v="3"/>
    <n v="0"/>
    <n v="0"/>
    <n v="0"/>
    <n v="45"/>
    <n v="6"/>
    <n v="7"/>
    <n v="1"/>
    <n v="5"/>
    <n v="0"/>
    <n v="1"/>
    <n v="0"/>
    <n v="1108"/>
    <n v="0"/>
    <n v="658"/>
    <n v="23"/>
    <n v="5"/>
    <n v="1431"/>
    <n v="0"/>
    <n v="133"/>
    <n v="150"/>
    <n v="25"/>
    <n v="1426"/>
    <n v="120"/>
    <n v="21"/>
    <n v="145"/>
    <n v="19"/>
    <n v="143"/>
    <n v="0"/>
    <n v="5"/>
    <n v="22"/>
    <n v="5"/>
    <n v="89"/>
    <n v="0"/>
    <n v="5"/>
    <n v="0"/>
    <n v="1"/>
    <n v="0"/>
    <n v="0"/>
    <n v="0"/>
    <n v="0"/>
    <n v="0"/>
    <n v="0"/>
    <n v="0"/>
    <n v="0"/>
    <n v="0"/>
    <n v="0"/>
    <n v="0"/>
    <n v="27"/>
    <n v="41"/>
    <n v="0"/>
    <n v="7"/>
    <n v="5"/>
    <m/>
    <m/>
    <m/>
    <m/>
    <m/>
    <m/>
    <m/>
    <m/>
    <m/>
    <m/>
    <m/>
    <m/>
    <m/>
    <m/>
    <m/>
    <m/>
  </r>
  <r>
    <x v="2"/>
    <x v="16"/>
    <x v="100"/>
    <x v="1"/>
    <n v="148"/>
    <n v="3"/>
    <n v="0"/>
    <n v="0"/>
    <n v="0"/>
    <n v="54"/>
    <n v="6"/>
    <n v="7"/>
    <n v="1"/>
    <n v="5"/>
    <n v="0"/>
    <n v="1"/>
    <n v="0"/>
    <n v="1110"/>
    <n v="0"/>
    <n v="768"/>
    <n v="23"/>
    <n v="6"/>
    <n v="1428"/>
    <n v="0"/>
    <n v="171"/>
    <n v="147"/>
    <n v="22"/>
    <n v="1429"/>
    <n v="149"/>
    <n v="21"/>
    <n v="145"/>
    <n v="20"/>
    <n v="144"/>
    <n v="0"/>
    <n v="7"/>
    <n v="21"/>
    <n v="4"/>
    <n v="90"/>
    <n v="0"/>
    <n v="8"/>
    <n v="0"/>
    <n v="1"/>
    <n v="0"/>
    <n v="0"/>
    <n v="0"/>
    <n v="0"/>
    <n v="0"/>
    <n v="0"/>
    <n v="0"/>
    <n v="0"/>
    <n v="0"/>
    <n v="0"/>
    <n v="0"/>
    <n v="27"/>
    <n v="42"/>
    <n v="0"/>
    <n v="7"/>
    <n v="5"/>
    <m/>
    <m/>
    <m/>
    <m/>
    <m/>
    <m/>
    <m/>
    <m/>
    <m/>
    <m/>
    <m/>
    <m/>
    <m/>
    <m/>
    <m/>
    <m/>
  </r>
  <r>
    <x v="2"/>
    <x v="16"/>
    <x v="100"/>
    <x v="2"/>
    <n v="149"/>
    <n v="3"/>
    <n v="1"/>
    <n v="0"/>
    <n v="0"/>
    <n v="63"/>
    <n v="6"/>
    <n v="7"/>
    <n v="1"/>
    <n v="5"/>
    <n v="1"/>
    <n v="0"/>
    <n v="0"/>
    <n v="1107"/>
    <n v="828"/>
    <n v="27"/>
    <n v="24"/>
    <n v="5"/>
    <n v="1428"/>
    <n v="197"/>
    <n v="45"/>
    <n v="143"/>
    <n v="19"/>
    <n v="1430"/>
    <n v="173"/>
    <n v="22"/>
    <n v="143"/>
    <n v="19"/>
    <n v="144"/>
    <n v="10"/>
    <n v="7"/>
    <n v="21"/>
    <n v="3"/>
    <n v="92"/>
    <n v="12"/>
    <n v="5"/>
    <n v="0"/>
    <n v="1"/>
    <n v="0"/>
    <n v="0"/>
    <n v="0"/>
    <n v="0"/>
    <n v="0"/>
    <n v="0"/>
    <n v="0"/>
    <n v="0"/>
    <n v="0"/>
    <n v="0"/>
    <n v="0"/>
    <n v="0"/>
    <n v="0"/>
    <n v="0"/>
    <n v="0"/>
    <n v="0"/>
    <n v="3"/>
    <n v="0"/>
    <n v="130"/>
    <n v="5"/>
    <n v="1041"/>
    <n v="1163"/>
    <n v="1224"/>
    <n v="107"/>
    <n v="84"/>
    <m/>
    <m/>
    <m/>
    <m/>
    <m/>
    <m/>
    <m/>
  </r>
  <r>
    <x v="2"/>
    <x v="16"/>
    <x v="100"/>
    <x v="3"/>
    <n v="151"/>
    <n v="3"/>
    <n v="1"/>
    <n v="0"/>
    <n v="0"/>
    <n v="68"/>
    <n v="6"/>
    <n v="7"/>
    <n v="1"/>
    <n v="5"/>
    <n v="3"/>
    <n v="0"/>
    <n v="0"/>
    <n v="1107"/>
    <n v="872"/>
    <n v="26"/>
    <n v="23"/>
    <n v="4"/>
    <n v="1424"/>
    <n v="254"/>
    <n v="44"/>
    <n v="140"/>
    <n v="16"/>
    <n v="1426"/>
    <n v="213"/>
    <n v="22"/>
    <n v="141"/>
    <n v="19"/>
    <n v="145"/>
    <n v="12"/>
    <n v="7"/>
    <n v="20"/>
    <n v="3"/>
    <n v="94"/>
    <n v="13"/>
    <n v="6"/>
    <n v="0"/>
    <n v="1"/>
    <n v="0"/>
    <n v="0"/>
    <n v="0"/>
    <n v="0"/>
    <n v="0"/>
    <n v="0"/>
    <n v="0"/>
    <n v="0"/>
    <n v="0"/>
    <n v="0"/>
    <n v="0"/>
    <n v="0"/>
    <n v="0"/>
    <n v="0"/>
    <n v="0"/>
    <n v="0"/>
    <n v="3"/>
    <n v="0"/>
    <n v="132"/>
    <n v="5"/>
    <n v="1044"/>
    <n v="1162"/>
    <n v="1223"/>
    <n v="108"/>
    <n v="85"/>
    <m/>
    <m/>
    <m/>
    <m/>
    <m/>
    <m/>
    <m/>
  </r>
  <r>
    <x v="2"/>
    <x v="16"/>
    <x v="100"/>
    <x v="4"/>
    <n v="151"/>
    <n v="3"/>
    <n v="1"/>
    <n v="0"/>
    <n v="0"/>
    <n v="77"/>
    <n v="6"/>
    <n v="8"/>
    <n v="1"/>
    <n v="5"/>
    <n v="3"/>
    <n v="0"/>
    <n v="0"/>
    <n v="1106"/>
    <n v="902"/>
    <n v="26"/>
    <n v="24"/>
    <n v="4"/>
    <n v="1421"/>
    <n v="410"/>
    <n v="45"/>
    <n v="137"/>
    <n v="16"/>
    <n v="1423"/>
    <n v="322"/>
    <n v="22"/>
    <n v="140"/>
    <n v="19"/>
    <n v="146"/>
    <n v="18"/>
    <n v="8"/>
    <n v="19"/>
    <n v="2"/>
    <n v="94"/>
    <n v="14"/>
    <n v="6"/>
    <n v="0"/>
    <n v="1"/>
    <n v="0"/>
    <n v="0"/>
    <n v="0"/>
    <n v="0"/>
    <n v="0"/>
    <n v="0"/>
    <n v="0"/>
    <n v="0"/>
    <n v="0"/>
    <n v="0"/>
    <n v="0"/>
    <n v="0"/>
    <n v="0"/>
    <n v="0"/>
    <n v="0"/>
    <n v="0"/>
    <n v="3"/>
    <n v="0"/>
    <n v="131"/>
    <n v="5"/>
    <n v="1042"/>
    <n v="1165"/>
    <n v="1222"/>
    <n v="108"/>
    <n v="85"/>
    <m/>
    <m/>
    <m/>
    <m/>
    <m/>
    <m/>
    <m/>
  </r>
  <r>
    <x v="2"/>
    <x v="16"/>
    <x v="100"/>
    <x v="5"/>
    <n v="151"/>
    <n v="3"/>
    <n v="1"/>
    <n v="0"/>
    <n v="0"/>
    <n v="86"/>
    <n v="6"/>
    <n v="8"/>
    <n v="1"/>
    <n v="5"/>
    <n v="3"/>
    <n v="0"/>
    <n v="0"/>
    <n v="1106"/>
    <n v="938"/>
    <n v="26"/>
    <n v="24"/>
    <n v="4"/>
    <n v="1428"/>
    <n v="624"/>
    <n v="43"/>
    <n v="139"/>
    <n v="17"/>
    <n v="1422"/>
    <n v="503"/>
    <n v="22"/>
    <n v="141"/>
    <n v="21"/>
    <n v="145"/>
    <n v="25"/>
    <n v="8"/>
    <n v="19"/>
    <n v="2"/>
    <n v="95"/>
    <n v="24"/>
    <n v="6"/>
    <n v="0"/>
    <n v="1"/>
    <n v="0"/>
    <n v="0"/>
    <n v="0"/>
    <n v="0"/>
    <n v="0"/>
    <n v="0"/>
    <n v="0"/>
    <n v="0"/>
    <n v="0"/>
    <n v="0"/>
    <n v="0"/>
    <n v="0"/>
    <n v="0"/>
    <n v="0"/>
    <n v="0"/>
    <n v="0"/>
    <n v="3"/>
    <n v="0"/>
    <n v="131"/>
    <n v="5"/>
    <n v="1042"/>
    <n v="1172"/>
    <n v="1221"/>
    <n v="107"/>
    <n v="86"/>
    <m/>
    <m/>
    <m/>
    <m/>
    <m/>
    <m/>
    <m/>
  </r>
  <r>
    <x v="2"/>
    <x v="16"/>
    <x v="100"/>
    <x v="6"/>
    <n v="153"/>
    <n v="3"/>
    <n v="2"/>
    <n v="0"/>
    <n v="0"/>
    <n v="96"/>
    <n v="6"/>
    <n v="8"/>
    <n v="1"/>
    <n v="4"/>
    <n v="4"/>
    <n v="0"/>
    <n v="0"/>
    <n v="1106"/>
    <n v="955"/>
    <n v="26"/>
    <n v="24"/>
    <n v="4"/>
    <n v="1427"/>
    <n v="696"/>
    <n v="42"/>
    <n v="136"/>
    <n v="20"/>
    <n v="1421"/>
    <n v="624"/>
    <n v="23"/>
    <n v="139"/>
    <n v="20"/>
    <n v="145"/>
    <n v="27"/>
    <n v="8"/>
    <n v="18"/>
    <n v="2"/>
    <n v="94"/>
    <n v="50"/>
    <n v="6"/>
    <n v="0"/>
    <n v="1"/>
    <n v="0"/>
    <n v="0"/>
    <n v="0"/>
    <n v="0"/>
    <n v="0"/>
    <n v="0"/>
    <n v="0"/>
    <n v="0"/>
    <n v="0"/>
    <n v="0"/>
    <n v="0"/>
    <n v="0"/>
    <n v="0"/>
    <n v="0"/>
    <n v="0"/>
    <n v="0"/>
    <n v="3"/>
    <n v="0"/>
    <n v="133"/>
    <n v="4"/>
    <n v="1042"/>
    <n v="1173"/>
    <n v="1222"/>
    <n v="108"/>
    <n v="86"/>
    <m/>
    <m/>
    <m/>
    <m/>
    <m/>
    <m/>
    <m/>
  </r>
  <r>
    <x v="2"/>
    <x v="16"/>
    <x v="100"/>
    <x v="7"/>
    <n v="154"/>
    <n v="3"/>
    <n v="2"/>
    <n v="0"/>
    <n v="0"/>
    <n v="100"/>
    <n v="6"/>
    <n v="8"/>
    <n v="1"/>
    <n v="4"/>
    <n v="4"/>
    <n v="0"/>
    <n v="0"/>
    <n v="1105"/>
    <n v="965"/>
    <n v="26"/>
    <n v="24"/>
    <n v="4"/>
    <n v="1434"/>
    <n v="771"/>
    <n v="44"/>
    <n v="139"/>
    <n v="20"/>
    <n v="1420"/>
    <n v="781"/>
    <n v="23"/>
    <n v="141"/>
    <n v="19"/>
    <n v="147"/>
    <n v="31"/>
    <n v="7"/>
    <n v="18"/>
    <n v="3"/>
    <n v="91"/>
    <n v="55"/>
    <n v="5"/>
    <n v="0"/>
    <n v="1"/>
    <n v="0"/>
    <n v="0"/>
    <n v="0"/>
    <n v="0"/>
    <n v="0"/>
    <n v="0"/>
    <n v="0"/>
    <n v="0"/>
    <n v="0"/>
    <n v="0"/>
    <n v="0"/>
    <n v="0"/>
    <n v="0"/>
    <n v="0"/>
    <n v="0"/>
    <n v="0"/>
    <n v="3"/>
    <n v="0"/>
    <n v="134"/>
    <n v="4"/>
    <n v="1042"/>
    <n v="1177"/>
    <n v="1222"/>
    <n v="110"/>
    <n v="84"/>
    <m/>
    <m/>
    <m/>
    <m/>
    <m/>
    <m/>
    <m/>
  </r>
  <r>
    <x v="2"/>
    <x v="16"/>
    <x v="100"/>
    <x v="8"/>
    <n v="154"/>
    <n v="3"/>
    <n v="3"/>
    <n v="0"/>
    <n v="0"/>
    <n v="108"/>
    <n v="6"/>
    <n v="8"/>
    <n v="1"/>
    <n v="5"/>
    <n v="4"/>
    <n v="0"/>
    <n v="0"/>
    <n v="1105"/>
    <n v="976"/>
    <n v="26"/>
    <n v="25"/>
    <n v="4"/>
    <n v="1440"/>
    <n v="838"/>
    <n v="44"/>
    <n v="138"/>
    <n v="20"/>
    <n v="1417"/>
    <n v="921"/>
    <n v="23"/>
    <n v="139"/>
    <n v="14"/>
    <n v="148"/>
    <n v="45"/>
    <n v="7"/>
    <n v="17"/>
    <n v="4"/>
    <n v="95"/>
    <n v="75"/>
    <n v="4"/>
    <n v="0"/>
    <n v="1"/>
    <n v="0"/>
    <n v="0"/>
    <n v="0"/>
    <n v="0"/>
    <n v="0"/>
    <n v="0"/>
    <n v="0"/>
    <n v="0"/>
    <n v="0"/>
    <n v="0"/>
    <n v="0"/>
    <n v="0"/>
    <n v="0"/>
    <n v="0"/>
    <n v="0"/>
    <n v="0"/>
    <n v="3"/>
    <n v="0"/>
    <n v="134"/>
    <n v="4"/>
    <n v="1041"/>
    <n v="1186"/>
    <n v="1225"/>
    <n v="111"/>
    <n v="88"/>
    <n v="5663"/>
    <n v="1871"/>
    <n v="0"/>
    <n v="151"/>
    <n v="1033"/>
    <n v="339"/>
    <n v="3925"/>
  </r>
  <r>
    <x v="2"/>
    <x v="16"/>
    <x v="100"/>
    <x v="9"/>
    <n v="153"/>
    <n v="3"/>
    <n v="3"/>
    <n v="0"/>
    <n v="0"/>
    <n v="113"/>
    <n v="6"/>
    <n v="8"/>
    <n v="1"/>
    <n v="5"/>
    <n v="4"/>
    <n v="0"/>
    <n v="0"/>
    <n v="1106"/>
    <n v="986"/>
    <n v="26"/>
    <n v="25"/>
    <n v="4"/>
    <n v="1439"/>
    <n v="878"/>
    <n v="46"/>
    <n v="136"/>
    <n v="19"/>
    <n v="1417"/>
    <n v="975"/>
    <n v="23"/>
    <n v="138"/>
    <n v="14"/>
    <n v="150"/>
    <n v="58"/>
    <n v="7"/>
    <n v="17"/>
    <n v="3"/>
    <n v="94"/>
    <n v="75"/>
    <n v="4"/>
    <n v="0"/>
    <n v="1"/>
    <n v="0"/>
    <n v="0"/>
    <n v="0"/>
    <n v="0"/>
    <n v="0"/>
    <n v="0"/>
    <n v="0"/>
    <n v="0"/>
    <n v="0"/>
    <n v="0"/>
    <n v="0"/>
    <n v="0"/>
    <n v="0"/>
    <n v="0"/>
    <n v="0"/>
    <n v="0"/>
    <n v="3"/>
    <n v="0"/>
    <n v="134"/>
    <n v="4"/>
    <n v="1042"/>
    <n v="1188"/>
    <n v="1226"/>
    <n v="113"/>
    <n v="87"/>
    <n v="5653"/>
    <n v="2175"/>
    <n v="0"/>
    <n v="151"/>
    <n v="1017"/>
    <n v="334"/>
    <n v="3932"/>
  </r>
  <r>
    <x v="2"/>
    <x v="16"/>
    <x v="100"/>
    <x v="10"/>
    <n v="154"/>
    <n v="3"/>
    <n v="3"/>
    <n v="0"/>
    <n v="0"/>
    <n v="114"/>
    <n v="6"/>
    <n v="8"/>
    <n v="1"/>
    <n v="5"/>
    <n v="4"/>
    <n v="0"/>
    <n v="0"/>
    <n v="1103"/>
    <n v="987"/>
    <n v="26"/>
    <n v="25"/>
    <n v="4"/>
    <n v="1437"/>
    <n v="895"/>
    <n v="44"/>
    <n v="136"/>
    <n v="19"/>
    <n v="1421"/>
    <n v="994"/>
    <n v="23"/>
    <n v="138"/>
    <n v="16"/>
    <n v="151"/>
    <n v="62"/>
    <n v="7"/>
    <n v="17"/>
    <n v="3"/>
    <n v="98"/>
    <n v="83"/>
    <n v="4"/>
    <n v="0"/>
    <n v="1"/>
    <n v="0"/>
    <n v="0"/>
    <n v="0"/>
    <n v="0"/>
    <n v="0"/>
    <n v="0"/>
    <n v="0"/>
    <n v="0"/>
    <n v="0"/>
    <n v="0"/>
    <n v="0"/>
    <n v="0"/>
    <n v="0"/>
    <n v="0"/>
    <n v="0"/>
    <n v="0"/>
    <n v="3"/>
    <n v="0"/>
    <n v="135"/>
    <n v="4"/>
    <n v="1039"/>
    <n v="1187"/>
    <n v="1227"/>
    <n v="114"/>
    <n v="91"/>
    <n v="5648"/>
    <n v="2344"/>
    <n v="0"/>
    <n v="147"/>
    <n v="1005"/>
    <n v="331"/>
    <n v="3936"/>
  </r>
  <r>
    <x v="2"/>
    <x v="16"/>
    <x v="100"/>
    <x v="11"/>
    <n v="154"/>
    <n v="3"/>
    <n v="3"/>
    <n v="0"/>
    <n v="0"/>
    <n v="114"/>
    <n v="6"/>
    <n v="8"/>
    <n v="1"/>
    <n v="5"/>
    <n v="4"/>
    <n v="0"/>
    <n v="0"/>
    <n v="1107"/>
    <n v="997"/>
    <n v="26"/>
    <n v="25"/>
    <n v="4"/>
    <n v="1433"/>
    <n v="908"/>
    <n v="46"/>
    <n v="134"/>
    <n v="16"/>
    <n v="1416"/>
    <n v="1015"/>
    <n v="23"/>
    <n v="138"/>
    <n v="16"/>
    <n v="151"/>
    <n v="65"/>
    <n v="7"/>
    <n v="17"/>
    <n v="3"/>
    <n v="98"/>
    <n v="83"/>
    <n v="4"/>
    <n v="0"/>
    <n v="1"/>
    <n v="0"/>
    <n v="0"/>
    <n v="0"/>
    <n v="0"/>
    <n v="0"/>
    <n v="0"/>
    <n v="0"/>
    <n v="0"/>
    <n v="0"/>
    <n v="0"/>
    <n v="0"/>
    <n v="0"/>
    <n v="0"/>
    <n v="0"/>
    <n v="0"/>
    <n v="0"/>
    <n v="3"/>
    <n v="0"/>
    <n v="137"/>
    <n v="4"/>
    <n v="1043"/>
    <n v="1187"/>
    <n v="1222"/>
    <n v="115"/>
    <n v="91"/>
    <n v="5638"/>
    <n v="2465"/>
    <n v="0"/>
    <n v="149"/>
    <n v="995"/>
    <n v="326"/>
    <n v="3942"/>
  </r>
  <r>
    <x v="2"/>
    <x v="16"/>
    <x v="100"/>
    <x v="12"/>
    <n v="156"/>
    <n v="3"/>
    <n v="3"/>
    <n v="0"/>
    <n v="0"/>
    <n v="116"/>
    <n v="6"/>
    <n v="8"/>
    <n v="2"/>
    <n v="5"/>
    <n v="4"/>
    <n v="0"/>
    <n v="0"/>
    <n v="1107"/>
    <n v="998"/>
    <n v="26"/>
    <n v="24"/>
    <n v="3"/>
    <n v="1432"/>
    <n v="926"/>
    <n v="46"/>
    <n v="133"/>
    <n v="16"/>
    <n v="1418"/>
    <n v="1029"/>
    <n v="24"/>
    <n v="137"/>
    <n v="17"/>
    <n v="152"/>
    <n v="69"/>
    <n v="7"/>
    <n v="17"/>
    <n v="3"/>
    <n v="97"/>
    <n v="83"/>
    <n v="4"/>
    <n v="0"/>
    <n v="0"/>
    <n v="0"/>
    <n v="0"/>
    <n v="0"/>
    <n v="0"/>
    <n v="0"/>
    <n v="0"/>
    <n v="0"/>
    <n v="0"/>
    <n v="0"/>
    <n v="0"/>
    <n v="0"/>
    <n v="0"/>
    <n v="0"/>
    <n v="0"/>
    <n v="0"/>
    <n v="0"/>
    <n v="3"/>
    <n v="0"/>
    <n v="138"/>
    <n v="4"/>
    <n v="1044"/>
    <n v="1188"/>
    <n v="1223"/>
    <n v="117"/>
    <n v="91"/>
    <n v="5631"/>
    <n v="2539"/>
    <n v="0"/>
    <n v="149"/>
    <n v="988"/>
    <n v="322"/>
    <n v="3951"/>
  </r>
  <r>
    <x v="2"/>
    <x v="16"/>
    <x v="100"/>
    <x v="13"/>
    <n v="155"/>
    <n v="3"/>
    <n v="3"/>
    <n v="0"/>
    <n v="0"/>
    <n v="115"/>
    <n v="6"/>
    <n v="8"/>
    <n v="2"/>
    <n v="5"/>
    <n v="4"/>
    <n v="0"/>
    <n v="0"/>
    <n v="1109"/>
    <n v="1003"/>
    <n v="26"/>
    <n v="24"/>
    <n v="3"/>
    <n v="1436"/>
    <n v="935"/>
    <n v="47"/>
    <n v="131"/>
    <n v="18"/>
    <n v="1416"/>
    <n v="1040"/>
    <n v="25"/>
    <n v="137"/>
    <n v="16"/>
    <n v="154"/>
    <n v="70"/>
    <n v="7"/>
    <n v="17"/>
    <n v="3"/>
    <n v="97"/>
    <n v="84"/>
    <n v="4"/>
    <n v="0"/>
    <n v="0"/>
    <n v="0"/>
    <n v="0"/>
    <n v="0"/>
    <n v="0"/>
    <n v="0"/>
    <n v="0"/>
    <n v="0"/>
    <n v="0"/>
    <n v="0"/>
    <n v="0"/>
    <n v="0"/>
    <n v="0"/>
    <n v="0"/>
    <n v="0"/>
    <n v="0"/>
    <n v="0"/>
    <n v="3"/>
    <n v="0"/>
    <n v="137"/>
    <n v="4"/>
    <n v="1046"/>
    <n v="1193"/>
    <n v="1222"/>
    <n v="119"/>
    <n v="91"/>
    <n v="5642"/>
    <n v="2601"/>
    <n v="0"/>
    <n v="152"/>
    <n v="985"/>
    <n v="326"/>
    <n v="3959"/>
  </r>
  <r>
    <x v="2"/>
    <x v="16"/>
    <x v="100"/>
    <x v="14"/>
    <n v="156"/>
    <n v="3"/>
    <n v="3"/>
    <n v="0"/>
    <n v="0"/>
    <n v="116"/>
    <n v="7"/>
    <n v="8"/>
    <n v="2"/>
    <n v="5"/>
    <n v="4"/>
    <n v="0"/>
    <n v="0"/>
    <n v="1107"/>
    <n v="1002"/>
    <n v="26"/>
    <n v="24"/>
    <n v="3"/>
    <n v="1438"/>
    <n v="944"/>
    <n v="44"/>
    <n v="131"/>
    <n v="18"/>
    <n v="1416"/>
    <n v="1051"/>
    <n v="27"/>
    <n v="136"/>
    <n v="16"/>
    <n v="154"/>
    <n v="70"/>
    <n v="7"/>
    <n v="17"/>
    <n v="4"/>
    <n v="97"/>
    <n v="84"/>
    <n v="4"/>
    <n v="0"/>
    <n v="0"/>
    <n v="0"/>
    <n v="0"/>
    <n v="0"/>
    <n v="0"/>
    <n v="0"/>
    <n v="0"/>
    <n v="0"/>
    <n v="0"/>
    <n v="0"/>
    <n v="0"/>
    <n v="0"/>
    <n v="0"/>
    <n v="0"/>
    <n v="0"/>
    <n v="0"/>
    <n v="0"/>
    <n v="3"/>
    <n v="0"/>
    <n v="137"/>
    <n v="4"/>
    <n v="1044"/>
    <n v="1198"/>
    <n v="1221"/>
    <n v="118"/>
    <n v="91"/>
    <n v="5616"/>
    <n v="2645"/>
    <n v="0"/>
    <n v="159"/>
    <n v="963"/>
    <n v="321"/>
    <n v="3960"/>
  </r>
  <r>
    <x v="2"/>
    <x v="16"/>
    <x v="100"/>
    <x v="15"/>
    <n v="156"/>
    <n v="3"/>
    <n v="3"/>
    <n v="0"/>
    <n v="0"/>
    <n v="117"/>
    <n v="7"/>
    <n v="8"/>
    <n v="2"/>
    <n v="5"/>
    <n v="4"/>
    <n v="0"/>
    <n v="0"/>
    <n v="1110"/>
    <n v="1004"/>
    <n v="26"/>
    <n v="24"/>
    <n v="3"/>
    <n v="1444"/>
    <n v="954"/>
    <n v="45"/>
    <n v="128"/>
    <n v="21"/>
    <n v="1413"/>
    <n v="1060"/>
    <n v="28"/>
    <n v="133"/>
    <n v="17"/>
    <n v="154"/>
    <n v="71"/>
    <n v="7"/>
    <n v="17"/>
    <n v="4"/>
    <n v="96"/>
    <n v="84"/>
    <n v="4"/>
    <n v="0"/>
    <n v="0"/>
    <n v="0"/>
    <n v="0"/>
    <n v="0"/>
    <n v="0"/>
    <n v="0"/>
    <n v="0"/>
    <n v="0"/>
    <n v="0"/>
    <n v="0"/>
    <n v="0"/>
    <n v="0"/>
    <n v="0"/>
    <n v="0"/>
    <n v="0"/>
    <n v="0"/>
    <n v="0"/>
    <n v="3"/>
    <n v="0"/>
    <n v="137"/>
    <n v="4"/>
    <n v="1047"/>
    <n v="1201"/>
    <n v="1219"/>
    <n v="120"/>
    <n v="90"/>
    <n v="5601"/>
    <n v="2693"/>
    <n v="0"/>
    <n v="161"/>
    <n v="946"/>
    <n v="321"/>
    <n v="3969"/>
  </r>
  <r>
    <x v="2"/>
    <x v="16"/>
    <x v="100"/>
    <x v="16"/>
    <n v="157"/>
    <n v="3"/>
    <n v="3"/>
    <n v="0"/>
    <n v="0"/>
    <n v="119"/>
    <n v="7"/>
    <n v="8"/>
    <n v="2"/>
    <n v="5"/>
    <n v="4"/>
    <n v="0"/>
    <n v="0"/>
    <n v="1113"/>
    <n v="1006"/>
    <n v="27"/>
    <n v="24"/>
    <n v="4"/>
    <n v="1439"/>
    <n v="956"/>
    <n v="45"/>
    <n v="127"/>
    <n v="23"/>
    <n v="1415"/>
    <n v="1063"/>
    <n v="28"/>
    <n v="134"/>
    <n v="16"/>
    <n v="157"/>
    <n v="73"/>
    <n v="7"/>
    <n v="17"/>
    <n v="4"/>
    <n v="96"/>
    <n v="84"/>
    <n v="4"/>
    <n v="0"/>
    <n v="0"/>
    <n v="0"/>
    <n v="0"/>
    <n v="0"/>
    <n v="0"/>
    <n v="0"/>
    <n v="0"/>
    <n v="0"/>
    <n v="0"/>
    <n v="0"/>
    <n v="0"/>
    <n v="0"/>
    <n v="0"/>
    <n v="0"/>
    <n v="0"/>
    <n v="0"/>
    <n v="0"/>
    <n v="3"/>
    <n v="0"/>
    <n v="138"/>
    <n v="4"/>
    <n v="1047"/>
    <n v="1198"/>
    <n v="1222"/>
    <n v="123"/>
    <n v="90"/>
    <n v="5605"/>
    <n v="2717"/>
    <n v="0"/>
    <n v="161"/>
    <n v="938"/>
    <n v="320"/>
    <n v="3978"/>
  </r>
  <r>
    <x v="2"/>
    <x v="14"/>
    <x v="101"/>
    <x v="0"/>
    <n v="39"/>
    <n v="1"/>
    <n v="0"/>
    <n v="2"/>
    <n v="2"/>
    <n v="13"/>
    <n v="0"/>
    <n v="3"/>
    <n v="3"/>
    <n v="39"/>
    <n v="0"/>
    <n v="35"/>
    <n v="1"/>
    <n v="246"/>
    <n v="0"/>
    <n v="160"/>
    <n v="4"/>
    <n v="7"/>
    <n v="470"/>
    <n v="0"/>
    <n v="31"/>
    <n v="48"/>
    <n v="24"/>
    <n v="403"/>
    <n v="25"/>
    <n v="2"/>
    <n v="45"/>
    <n v="27"/>
    <n v="62"/>
    <n v="0"/>
    <n v="0"/>
    <n v="9"/>
    <n v="5"/>
    <n v="20"/>
    <n v="0"/>
    <n v="11"/>
    <n v="0"/>
    <n v="0"/>
    <n v="0"/>
    <n v="0"/>
    <n v="1"/>
    <n v="0"/>
    <n v="0"/>
    <n v="0"/>
    <n v="0"/>
    <n v="0"/>
    <n v="0"/>
    <n v="0"/>
    <n v="0"/>
    <n v="11"/>
    <n v="11"/>
    <n v="0"/>
    <n v="1"/>
    <n v="1"/>
    <m/>
    <m/>
    <m/>
    <m/>
    <m/>
    <m/>
    <m/>
    <m/>
    <m/>
    <m/>
    <m/>
    <m/>
    <m/>
    <m/>
    <m/>
    <m/>
  </r>
  <r>
    <x v="2"/>
    <x v="14"/>
    <x v="101"/>
    <x v="1"/>
    <n v="39"/>
    <n v="1"/>
    <n v="0"/>
    <n v="2"/>
    <n v="2"/>
    <n v="14"/>
    <n v="0"/>
    <n v="3"/>
    <n v="3"/>
    <n v="39"/>
    <n v="0"/>
    <n v="35"/>
    <n v="1"/>
    <n v="248"/>
    <n v="0"/>
    <n v="163"/>
    <n v="4"/>
    <n v="7"/>
    <n v="469"/>
    <n v="0"/>
    <n v="38"/>
    <n v="47"/>
    <n v="23"/>
    <n v="402"/>
    <n v="29"/>
    <n v="2"/>
    <n v="45"/>
    <n v="28"/>
    <n v="61"/>
    <n v="0"/>
    <n v="0"/>
    <n v="9"/>
    <n v="5"/>
    <n v="20"/>
    <n v="0"/>
    <n v="11"/>
    <n v="0"/>
    <n v="0"/>
    <n v="0"/>
    <n v="0"/>
    <n v="1"/>
    <n v="0"/>
    <n v="0"/>
    <n v="0"/>
    <n v="0"/>
    <n v="0"/>
    <n v="0"/>
    <n v="0"/>
    <n v="0"/>
    <n v="11"/>
    <n v="12"/>
    <n v="0"/>
    <n v="1"/>
    <n v="1"/>
    <m/>
    <m/>
    <m/>
    <m/>
    <m/>
    <m/>
    <m/>
    <m/>
    <m/>
    <m/>
    <m/>
    <m/>
    <m/>
    <m/>
    <m/>
    <m/>
  </r>
  <r>
    <x v="2"/>
    <x v="14"/>
    <x v="101"/>
    <x v="2"/>
    <n v="39"/>
    <n v="1"/>
    <n v="0"/>
    <n v="2"/>
    <n v="2"/>
    <n v="17"/>
    <n v="0"/>
    <n v="3"/>
    <n v="3"/>
    <n v="39"/>
    <n v="35"/>
    <n v="0"/>
    <n v="1"/>
    <n v="249"/>
    <n v="172"/>
    <n v="11"/>
    <n v="4"/>
    <n v="7"/>
    <n v="469"/>
    <n v="61"/>
    <n v="13"/>
    <n v="46"/>
    <n v="21"/>
    <n v="403"/>
    <n v="38"/>
    <n v="2"/>
    <n v="44"/>
    <n v="28"/>
    <n v="59"/>
    <n v="1"/>
    <n v="1"/>
    <n v="9"/>
    <n v="5"/>
    <n v="20"/>
    <n v="12"/>
    <n v="1"/>
    <n v="0"/>
    <n v="0"/>
    <n v="0"/>
    <n v="0"/>
    <n v="1"/>
    <n v="0"/>
    <n v="0"/>
    <n v="0"/>
    <n v="0"/>
    <n v="0"/>
    <n v="0"/>
    <n v="0"/>
    <n v="0"/>
    <n v="0"/>
    <n v="0"/>
    <n v="0"/>
    <n v="0"/>
    <n v="0"/>
    <n v="0"/>
    <n v="2"/>
    <n v="32"/>
    <n v="38"/>
    <n v="223"/>
    <n v="364"/>
    <n v="319"/>
    <n v="36"/>
    <n v="19"/>
    <m/>
    <m/>
    <m/>
    <m/>
    <m/>
    <m/>
    <m/>
  </r>
  <r>
    <x v="2"/>
    <x v="14"/>
    <x v="101"/>
    <x v="3"/>
    <n v="39"/>
    <n v="1"/>
    <n v="0"/>
    <n v="2"/>
    <n v="2"/>
    <n v="20"/>
    <n v="0"/>
    <n v="3"/>
    <n v="3"/>
    <n v="39"/>
    <n v="35"/>
    <n v="0"/>
    <n v="1"/>
    <n v="251"/>
    <n v="177"/>
    <n v="11"/>
    <n v="4"/>
    <n v="8"/>
    <n v="469"/>
    <n v="93"/>
    <n v="13"/>
    <n v="46"/>
    <n v="21"/>
    <n v="402"/>
    <n v="58"/>
    <n v="2"/>
    <n v="44"/>
    <n v="28"/>
    <n v="59"/>
    <n v="2"/>
    <n v="1"/>
    <n v="9"/>
    <n v="5"/>
    <n v="20"/>
    <n v="13"/>
    <n v="1"/>
    <n v="0"/>
    <n v="0"/>
    <n v="0"/>
    <n v="0"/>
    <n v="1"/>
    <n v="0"/>
    <n v="0"/>
    <n v="0"/>
    <n v="0"/>
    <n v="0"/>
    <n v="0"/>
    <n v="0"/>
    <n v="0"/>
    <n v="0"/>
    <n v="0"/>
    <n v="0"/>
    <n v="0"/>
    <n v="0"/>
    <n v="0"/>
    <n v="2"/>
    <n v="32"/>
    <n v="38"/>
    <n v="224"/>
    <n v="365"/>
    <n v="317"/>
    <n v="37"/>
    <n v="19"/>
    <m/>
    <m/>
    <m/>
    <m/>
    <m/>
    <m/>
    <m/>
  </r>
  <r>
    <x v="2"/>
    <x v="14"/>
    <x v="101"/>
    <x v="4"/>
    <n v="40"/>
    <n v="1"/>
    <n v="0"/>
    <n v="3"/>
    <n v="2"/>
    <n v="21"/>
    <n v="0"/>
    <n v="3"/>
    <n v="3"/>
    <n v="41"/>
    <n v="36"/>
    <n v="0"/>
    <n v="1"/>
    <n v="249"/>
    <n v="186"/>
    <n v="10"/>
    <n v="4"/>
    <n v="7"/>
    <n v="470"/>
    <n v="126"/>
    <n v="13"/>
    <n v="46"/>
    <n v="21"/>
    <n v="402"/>
    <n v="72"/>
    <n v="2"/>
    <n v="45"/>
    <n v="28"/>
    <n v="59"/>
    <n v="2"/>
    <n v="1"/>
    <n v="9"/>
    <n v="5"/>
    <n v="23"/>
    <n v="14"/>
    <n v="2"/>
    <n v="0"/>
    <n v="0"/>
    <n v="0"/>
    <n v="0"/>
    <n v="1"/>
    <n v="0"/>
    <n v="0"/>
    <n v="0"/>
    <n v="0"/>
    <n v="0"/>
    <n v="0"/>
    <n v="0"/>
    <n v="0"/>
    <n v="0"/>
    <n v="0"/>
    <n v="0"/>
    <n v="0"/>
    <n v="0"/>
    <n v="0"/>
    <n v="2"/>
    <n v="33"/>
    <n v="40"/>
    <n v="225"/>
    <n v="366"/>
    <n v="316"/>
    <n v="37"/>
    <n v="21"/>
    <m/>
    <m/>
    <m/>
    <m/>
    <m/>
    <m/>
    <m/>
  </r>
  <r>
    <x v="2"/>
    <x v="14"/>
    <x v="101"/>
    <x v="5"/>
    <n v="40"/>
    <n v="1"/>
    <n v="0"/>
    <n v="3"/>
    <n v="2"/>
    <n v="22"/>
    <n v="0"/>
    <n v="3"/>
    <n v="2"/>
    <n v="41"/>
    <n v="36"/>
    <n v="0"/>
    <n v="1"/>
    <n v="248"/>
    <n v="192"/>
    <n v="10"/>
    <n v="4"/>
    <n v="7"/>
    <n v="473"/>
    <n v="152"/>
    <n v="13"/>
    <n v="45"/>
    <n v="22"/>
    <n v="400"/>
    <n v="101"/>
    <n v="2"/>
    <n v="46"/>
    <n v="27"/>
    <n v="60"/>
    <n v="2"/>
    <n v="1"/>
    <n v="7"/>
    <n v="5"/>
    <n v="24"/>
    <n v="14"/>
    <n v="2"/>
    <n v="0"/>
    <n v="0"/>
    <n v="0"/>
    <n v="0"/>
    <n v="1"/>
    <n v="0"/>
    <n v="0"/>
    <n v="0"/>
    <n v="0"/>
    <n v="0"/>
    <n v="0"/>
    <n v="0"/>
    <n v="0"/>
    <n v="0"/>
    <n v="0"/>
    <n v="0"/>
    <n v="0"/>
    <n v="0"/>
    <n v="0"/>
    <n v="2"/>
    <n v="33"/>
    <n v="40"/>
    <n v="224"/>
    <n v="369"/>
    <n v="315"/>
    <n v="38"/>
    <n v="22"/>
    <m/>
    <m/>
    <m/>
    <m/>
    <m/>
    <m/>
    <m/>
  </r>
  <r>
    <x v="2"/>
    <x v="14"/>
    <x v="101"/>
    <x v="6"/>
    <n v="40"/>
    <n v="1"/>
    <n v="0"/>
    <n v="3"/>
    <n v="2"/>
    <n v="22"/>
    <n v="0"/>
    <n v="3"/>
    <n v="2"/>
    <n v="41"/>
    <n v="36"/>
    <n v="0"/>
    <n v="1"/>
    <n v="244"/>
    <n v="199"/>
    <n v="9"/>
    <n v="5"/>
    <n v="3"/>
    <n v="472"/>
    <n v="184"/>
    <n v="12"/>
    <n v="45"/>
    <n v="22"/>
    <n v="399"/>
    <n v="146"/>
    <n v="2"/>
    <n v="46"/>
    <n v="27"/>
    <n v="60"/>
    <n v="2"/>
    <n v="1"/>
    <n v="7"/>
    <n v="5"/>
    <n v="25"/>
    <n v="15"/>
    <n v="2"/>
    <n v="0"/>
    <n v="0"/>
    <n v="0"/>
    <n v="0"/>
    <n v="1"/>
    <n v="0"/>
    <n v="0"/>
    <n v="0"/>
    <n v="0"/>
    <n v="0"/>
    <n v="0"/>
    <n v="0"/>
    <n v="0"/>
    <n v="0"/>
    <n v="0"/>
    <n v="0"/>
    <n v="0"/>
    <n v="0"/>
    <n v="0"/>
    <n v="2"/>
    <n v="33"/>
    <n v="40"/>
    <n v="224"/>
    <n v="369"/>
    <n v="316"/>
    <n v="39"/>
    <n v="23"/>
    <m/>
    <m/>
    <m/>
    <m/>
    <m/>
    <m/>
    <m/>
  </r>
  <r>
    <x v="2"/>
    <x v="14"/>
    <x v="101"/>
    <x v="7"/>
    <n v="41"/>
    <n v="1"/>
    <n v="0"/>
    <n v="3"/>
    <n v="2"/>
    <n v="23"/>
    <n v="0"/>
    <n v="3"/>
    <n v="2"/>
    <n v="40"/>
    <n v="38"/>
    <n v="0"/>
    <n v="0"/>
    <n v="244"/>
    <n v="205"/>
    <n v="9"/>
    <n v="5"/>
    <n v="3"/>
    <n v="472"/>
    <n v="207"/>
    <n v="13"/>
    <n v="44"/>
    <n v="22"/>
    <n v="400"/>
    <n v="184"/>
    <n v="2"/>
    <n v="46"/>
    <n v="28"/>
    <n v="61"/>
    <n v="4"/>
    <n v="1"/>
    <n v="7"/>
    <n v="5"/>
    <n v="23"/>
    <n v="19"/>
    <n v="2"/>
    <n v="0"/>
    <n v="0"/>
    <n v="0"/>
    <n v="0"/>
    <n v="1"/>
    <n v="0"/>
    <n v="0"/>
    <n v="0"/>
    <n v="0"/>
    <n v="0"/>
    <n v="0"/>
    <n v="0"/>
    <n v="0"/>
    <n v="0"/>
    <n v="0"/>
    <n v="0"/>
    <n v="0"/>
    <n v="0"/>
    <n v="0"/>
    <n v="2"/>
    <n v="34"/>
    <n v="39"/>
    <n v="224"/>
    <n v="369"/>
    <n v="316"/>
    <n v="40"/>
    <n v="21"/>
    <m/>
    <m/>
    <m/>
    <m/>
    <m/>
    <m/>
    <m/>
  </r>
  <r>
    <x v="2"/>
    <x v="14"/>
    <x v="101"/>
    <x v="8"/>
    <n v="41"/>
    <n v="1"/>
    <n v="0"/>
    <n v="3"/>
    <n v="2"/>
    <n v="26"/>
    <n v="0"/>
    <n v="3"/>
    <n v="2"/>
    <n v="40"/>
    <n v="38"/>
    <n v="0"/>
    <n v="0"/>
    <n v="245"/>
    <n v="208"/>
    <n v="9"/>
    <n v="5"/>
    <n v="3"/>
    <n v="472"/>
    <n v="231"/>
    <n v="13"/>
    <n v="44"/>
    <n v="22"/>
    <n v="399"/>
    <n v="223"/>
    <n v="2"/>
    <n v="45"/>
    <n v="28"/>
    <n v="61"/>
    <n v="7"/>
    <n v="1"/>
    <n v="7"/>
    <n v="5"/>
    <n v="24"/>
    <n v="19"/>
    <n v="2"/>
    <n v="0"/>
    <n v="0"/>
    <n v="0"/>
    <n v="0"/>
    <n v="1"/>
    <n v="0"/>
    <n v="0"/>
    <n v="0"/>
    <n v="0"/>
    <n v="0"/>
    <n v="0"/>
    <n v="0"/>
    <n v="0"/>
    <n v="0"/>
    <n v="0"/>
    <n v="0"/>
    <n v="0"/>
    <n v="0"/>
    <n v="0"/>
    <n v="2"/>
    <n v="34"/>
    <n v="39"/>
    <n v="225"/>
    <n v="372"/>
    <n v="315"/>
    <n v="42"/>
    <n v="22"/>
    <n v="1649"/>
    <n v="436"/>
    <n v="0"/>
    <n v="20"/>
    <n v="81"/>
    <n v="395"/>
    <n v="1065"/>
  </r>
  <r>
    <x v="2"/>
    <x v="14"/>
    <x v="101"/>
    <x v="9"/>
    <n v="41"/>
    <n v="1"/>
    <n v="0"/>
    <n v="3"/>
    <n v="2"/>
    <n v="26"/>
    <n v="0"/>
    <n v="3"/>
    <n v="2"/>
    <n v="39"/>
    <n v="38"/>
    <n v="0"/>
    <n v="0"/>
    <n v="245"/>
    <n v="209"/>
    <n v="9"/>
    <n v="5"/>
    <n v="3"/>
    <n v="473"/>
    <n v="246"/>
    <n v="13"/>
    <n v="45"/>
    <n v="21"/>
    <n v="399"/>
    <n v="235"/>
    <n v="2"/>
    <n v="45"/>
    <n v="29"/>
    <n v="61"/>
    <n v="10"/>
    <n v="1"/>
    <n v="6"/>
    <n v="5"/>
    <n v="26"/>
    <n v="21"/>
    <n v="2"/>
    <n v="0"/>
    <n v="0"/>
    <n v="0"/>
    <n v="0"/>
    <n v="1"/>
    <n v="0"/>
    <n v="0"/>
    <n v="0"/>
    <n v="0"/>
    <n v="0"/>
    <n v="0"/>
    <n v="0"/>
    <n v="0"/>
    <n v="0"/>
    <n v="0"/>
    <n v="0"/>
    <n v="0"/>
    <n v="0"/>
    <n v="0"/>
    <n v="2"/>
    <n v="34"/>
    <n v="39"/>
    <n v="225"/>
    <n v="373"/>
    <n v="315"/>
    <n v="42"/>
    <n v="24"/>
    <n v="1650"/>
    <n v="502"/>
    <n v="0"/>
    <n v="20"/>
    <n v="80"/>
    <n v="395"/>
    <n v="1073"/>
  </r>
  <r>
    <x v="2"/>
    <x v="14"/>
    <x v="101"/>
    <x v="10"/>
    <n v="42"/>
    <n v="1"/>
    <n v="0"/>
    <n v="3"/>
    <n v="2"/>
    <n v="26"/>
    <n v="0"/>
    <n v="3"/>
    <n v="2"/>
    <n v="39"/>
    <n v="38"/>
    <n v="0"/>
    <n v="0"/>
    <n v="245"/>
    <n v="210"/>
    <n v="9"/>
    <n v="5"/>
    <n v="3"/>
    <n v="473"/>
    <n v="253"/>
    <n v="11"/>
    <n v="45"/>
    <n v="20"/>
    <n v="399"/>
    <n v="241"/>
    <n v="2"/>
    <n v="45"/>
    <n v="30"/>
    <n v="61"/>
    <n v="12"/>
    <n v="1"/>
    <n v="6"/>
    <n v="5"/>
    <n v="28"/>
    <n v="21"/>
    <n v="2"/>
    <n v="0"/>
    <n v="0"/>
    <n v="0"/>
    <n v="0"/>
    <n v="1"/>
    <n v="0"/>
    <n v="0"/>
    <n v="0"/>
    <n v="0"/>
    <n v="0"/>
    <n v="0"/>
    <n v="0"/>
    <n v="0"/>
    <n v="0"/>
    <n v="0"/>
    <n v="0"/>
    <n v="0"/>
    <n v="0"/>
    <n v="0"/>
    <n v="2"/>
    <n v="35"/>
    <n v="39"/>
    <n v="225"/>
    <n v="374"/>
    <n v="314"/>
    <n v="42"/>
    <n v="26"/>
    <n v="1652"/>
    <n v="543"/>
    <n v="0"/>
    <n v="20"/>
    <n v="81"/>
    <n v="394"/>
    <n v="1073"/>
  </r>
  <r>
    <x v="2"/>
    <x v="14"/>
    <x v="101"/>
    <x v="11"/>
    <n v="42"/>
    <n v="1"/>
    <n v="0"/>
    <n v="3"/>
    <n v="2"/>
    <n v="26"/>
    <n v="0"/>
    <n v="3"/>
    <n v="1"/>
    <n v="39"/>
    <n v="38"/>
    <n v="0"/>
    <n v="0"/>
    <n v="245"/>
    <n v="211"/>
    <n v="9"/>
    <n v="5"/>
    <n v="3"/>
    <n v="471"/>
    <n v="258"/>
    <n v="10"/>
    <n v="45"/>
    <n v="18"/>
    <n v="400"/>
    <n v="246"/>
    <n v="2"/>
    <n v="45"/>
    <n v="30"/>
    <n v="62"/>
    <n v="15"/>
    <n v="1"/>
    <n v="6"/>
    <n v="5"/>
    <n v="28"/>
    <n v="21"/>
    <n v="2"/>
    <n v="0"/>
    <n v="0"/>
    <n v="0"/>
    <n v="0"/>
    <n v="1"/>
    <n v="0"/>
    <n v="0"/>
    <n v="0"/>
    <n v="0"/>
    <n v="0"/>
    <n v="0"/>
    <n v="0"/>
    <n v="0"/>
    <n v="0"/>
    <n v="0"/>
    <n v="0"/>
    <n v="0"/>
    <n v="0"/>
    <n v="0"/>
    <n v="2"/>
    <n v="35"/>
    <n v="39"/>
    <n v="225"/>
    <n v="374"/>
    <n v="315"/>
    <n v="43"/>
    <n v="26"/>
    <n v="1658"/>
    <n v="581"/>
    <n v="0"/>
    <n v="20"/>
    <n v="81"/>
    <n v="392"/>
    <n v="1078"/>
  </r>
  <r>
    <x v="2"/>
    <x v="14"/>
    <x v="101"/>
    <x v="12"/>
    <n v="43"/>
    <n v="1"/>
    <n v="0"/>
    <n v="3"/>
    <n v="2"/>
    <n v="28"/>
    <n v="0"/>
    <n v="3"/>
    <n v="1"/>
    <n v="39"/>
    <n v="38"/>
    <n v="0"/>
    <n v="0"/>
    <n v="244"/>
    <n v="210"/>
    <n v="9"/>
    <n v="5"/>
    <n v="3"/>
    <n v="471"/>
    <n v="266"/>
    <n v="10"/>
    <n v="45"/>
    <n v="17"/>
    <n v="400"/>
    <n v="252"/>
    <n v="2"/>
    <n v="45"/>
    <n v="30"/>
    <n v="63"/>
    <n v="16"/>
    <n v="1"/>
    <n v="6"/>
    <n v="5"/>
    <n v="27"/>
    <n v="20"/>
    <n v="2"/>
    <n v="0"/>
    <n v="0"/>
    <n v="0"/>
    <n v="0"/>
    <n v="1"/>
    <n v="0"/>
    <n v="0"/>
    <n v="0"/>
    <n v="0"/>
    <n v="0"/>
    <n v="0"/>
    <n v="0"/>
    <n v="0"/>
    <n v="0"/>
    <n v="0"/>
    <n v="0"/>
    <n v="0"/>
    <n v="0"/>
    <n v="0"/>
    <n v="2"/>
    <n v="36"/>
    <n v="39"/>
    <n v="224"/>
    <n v="377"/>
    <n v="315"/>
    <n v="44"/>
    <n v="25"/>
    <n v="1661"/>
    <n v="601"/>
    <n v="0"/>
    <n v="19"/>
    <n v="79"/>
    <n v="392"/>
    <n v="1081"/>
  </r>
  <r>
    <x v="2"/>
    <x v="14"/>
    <x v="101"/>
    <x v="13"/>
    <n v="43"/>
    <n v="1"/>
    <n v="0"/>
    <n v="3"/>
    <n v="2"/>
    <n v="29"/>
    <n v="0"/>
    <n v="3"/>
    <n v="1"/>
    <n v="38"/>
    <n v="37"/>
    <n v="0"/>
    <n v="0"/>
    <n v="245"/>
    <n v="210"/>
    <n v="9"/>
    <n v="5"/>
    <n v="3"/>
    <n v="473"/>
    <n v="268"/>
    <n v="10"/>
    <n v="46"/>
    <n v="16"/>
    <n v="399"/>
    <n v="257"/>
    <n v="2"/>
    <n v="44"/>
    <n v="30"/>
    <n v="63"/>
    <n v="18"/>
    <n v="1"/>
    <n v="5"/>
    <n v="5"/>
    <n v="27"/>
    <n v="20"/>
    <n v="2"/>
    <n v="0"/>
    <n v="0"/>
    <n v="0"/>
    <n v="0"/>
    <n v="1"/>
    <n v="0"/>
    <n v="0"/>
    <n v="0"/>
    <n v="0"/>
    <n v="0"/>
    <n v="0"/>
    <n v="0"/>
    <n v="0"/>
    <n v="0"/>
    <n v="0"/>
    <n v="0"/>
    <n v="0"/>
    <n v="0"/>
    <n v="0"/>
    <n v="2"/>
    <n v="36"/>
    <n v="38"/>
    <n v="225"/>
    <n v="380"/>
    <n v="315"/>
    <n v="45"/>
    <n v="25"/>
    <n v="1658"/>
    <n v="619"/>
    <n v="0"/>
    <n v="19"/>
    <n v="82"/>
    <n v="384"/>
    <n v="1085"/>
  </r>
  <r>
    <x v="2"/>
    <x v="14"/>
    <x v="101"/>
    <x v="14"/>
    <n v="44"/>
    <n v="1"/>
    <n v="0"/>
    <n v="3"/>
    <n v="2"/>
    <n v="29"/>
    <n v="0"/>
    <n v="4"/>
    <n v="1"/>
    <n v="37"/>
    <n v="36"/>
    <n v="0"/>
    <n v="0"/>
    <n v="246"/>
    <n v="211"/>
    <n v="9"/>
    <n v="5"/>
    <n v="3"/>
    <n v="471"/>
    <n v="271"/>
    <n v="10"/>
    <n v="46"/>
    <n v="16"/>
    <n v="399"/>
    <n v="258"/>
    <n v="2"/>
    <n v="43"/>
    <n v="30"/>
    <n v="64"/>
    <n v="20"/>
    <n v="1"/>
    <n v="5"/>
    <n v="5"/>
    <n v="27"/>
    <n v="20"/>
    <n v="2"/>
    <n v="0"/>
    <n v="0"/>
    <n v="0"/>
    <n v="0"/>
    <n v="1"/>
    <n v="0"/>
    <n v="0"/>
    <n v="0"/>
    <n v="0"/>
    <n v="0"/>
    <n v="0"/>
    <n v="0"/>
    <n v="0"/>
    <n v="0"/>
    <n v="0"/>
    <n v="0"/>
    <n v="0"/>
    <n v="0"/>
    <n v="0"/>
    <n v="2"/>
    <n v="36"/>
    <n v="37"/>
    <n v="226"/>
    <n v="380"/>
    <n v="316"/>
    <n v="45"/>
    <n v="25"/>
    <n v="1662"/>
    <n v="644"/>
    <n v="0"/>
    <n v="19"/>
    <n v="81"/>
    <n v="382"/>
    <n v="1094"/>
  </r>
  <r>
    <x v="2"/>
    <x v="14"/>
    <x v="101"/>
    <x v="15"/>
    <n v="44"/>
    <n v="1"/>
    <n v="0"/>
    <n v="3"/>
    <n v="2"/>
    <n v="30"/>
    <n v="0"/>
    <n v="4"/>
    <n v="1"/>
    <n v="39"/>
    <n v="38"/>
    <n v="0"/>
    <n v="0"/>
    <n v="248"/>
    <n v="212"/>
    <n v="9"/>
    <n v="5"/>
    <n v="4"/>
    <n v="470"/>
    <n v="275"/>
    <n v="10"/>
    <n v="46"/>
    <n v="16"/>
    <n v="398"/>
    <n v="256"/>
    <n v="2"/>
    <n v="43"/>
    <n v="30"/>
    <n v="64"/>
    <n v="21"/>
    <n v="1"/>
    <n v="5"/>
    <n v="5"/>
    <n v="27"/>
    <n v="20"/>
    <n v="2"/>
    <n v="0"/>
    <n v="0"/>
    <n v="0"/>
    <n v="0"/>
    <n v="1"/>
    <n v="0"/>
    <n v="0"/>
    <n v="0"/>
    <n v="0"/>
    <n v="0"/>
    <n v="0"/>
    <n v="0"/>
    <n v="0"/>
    <n v="0"/>
    <n v="0"/>
    <n v="0"/>
    <n v="0"/>
    <n v="0"/>
    <n v="0"/>
    <n v="2"/>
    <n v="36"/>
    <n v="39"/>
    <n v="227"/>
    <n v="381"/>
    <n v="316"/>
    <n v="45"/>
    <n v="25"/>
    <n v="1666"/>
    <n v="650"/>
    <n v="0"/>
    <n v="19"/>
    <n v="81"/>
    <n v="382"/>
    <n v="1098"/>
  </r>
  <r>
    <x v="2"/>
    <x v="14"/>
    <x v="101"/>
    <x v="16"/>
    <n v="44"/>
    <n v="1"/>
    <n v="0"/>
    <n v="3"/>
    <n v="2"/>
    <n v="30"/>
    <n v="0"/>
    <n v="4"/>
    <n v="1"/>
    <n v="39"/>
    <n v="38"/>
    <n v="0"/>
    <n v="0"/>
    <n v="250"/>
    <n v="212"/>
    <n v="9"/>
    <n v="6"/>
    <n v="5"/>
    <n v="468"/>
    <n v="278"/>
    <n v="11"/>
    <n v="45"/>
    <n v="15"/>
    <n v="397"/>
    <n v="257"/>
    <n v="2"/>
    <n v="44"/>
    <n v="28"/>
    <n v="64"/>
    <n v="21"/>
    <n v="1"/>
    <n v="5"/>
    <n v="5"/>
    <n v="27"/>
    <n v="20"/>
    <n v="2"/>
    <n v="0"/>
    <n v="0"/>
    <n v="0"/>
    <n v="0"/>
    <n v="1"/>
    <n v="0"/>
    <n v="0"/>
    <n v="0"/>
    <n v="0"/>
    <n v="0"/>
    <n v="0"/>
    <n v="0"/>
    <n v="0"/>
    <n v="0"/>
    <n v="0"/>
    <n v="0"/>
    <n v="0"/>
    <n v="0"/>
    <n v="0"/>
    <n v="2"/>
    <n v="36"/>
    <n v="39"/>
    <n v="227"/>
    <n v="380"/>
    <n v="316"/>
    <n v="45"/>
    <n v="25"/>
    <n v="1667"/>
    <n v="657"/>
    <n v="0"/>
    <n v="19"/>
    <n v="83"/>
    <n v="378"/>
    <n v="1100"/>
  </r>
  <r>
    <x v="2"/>
    <x v="14"/>
    <x v="101"/>
    <x v="16"/>
    <n v="1"/>
    <m/>
    <m/>
    <m/>
    <m/>
    <n v="1"/>
    <m/>
    <m/>
    <m/>
    <m/>
    <m/>
    <m/>
    <m/>
    <m/>
    <m/>
    <m/>
    <m/>
    <m/>
    <n v="1"/>
    <m/>
    <m/>
    <m/>
    <m/>
    <m/>
    <m/>
    <m/>
    <m/>
    <m/>
    <m/>
    <m/>
    <m/>
    <m/>
    <m/>
    <n v="1"/>
    <m/>
    <m/>
    <m/>
    <m/>
    <m/>
    <m/>
    <m/>
    <m/>
    <m/>
    <m/>
    <m/>
    <m/>
    <m/>
    <m/>
    <m/>
    <m/>
    <m/>
    <m/>
    <m/>
    <m/>
    <m/>
    <m/>
    <n v="1"/>
    <m/>
    <m/>
    <m/>
    <m/>
    <m/>
    <m/>
    <m/>
    <m/>
    <m/>
    <m/>
    <m/>
    <m/>
    <m/>
  </r>
  <r>
    <x v="2"/>
    <x v="15"/>
    <x v="102"/>
    <x v="0"/>
    <n v="85"/>
    <n v="2"/>
    <n v="0"/>
    <n v="0"/>
    <n v="0"/>
    <n v="48"/>
    <n v="5"/>
    <n v="0"/>
    <n v="1"/>
    <n v="3"/>
    <n v="0"/>
    <n v="0"/>
    <n v="0"/>
    <n v="790"/>
    <n v="0"/>
    <n v="601"/>
    <n v="0"/>
    <n v="0"/>
    <n v="612"/>
    <n v="0"/>
    <n v="134"/>
    <n v="3"/>
    <n v="16"/>
    <n v="776"/>
    <n v="128"/>
    <n v="38"/>
    <n v="7"/>
    <n v="11"/>
    <n v="81"/>
    <n v="0"/>
    <n v="2"/>
    <n v="4"/>
    <n v="1"/>
    <n v="76"/>
    <n v="0"/>
    <n v="10"/>
    <n v="0"/>
    <n v="1"/>
    <n v="0"/>
    <n v="0"/>
    <n v="0"/>
    <n v="0"/>
    <n v="0"/>
    <n v="0"/>
    <n v="0"/>
    <n v="0"/>
    <n v="0"/>
    <n v="0"/>
    <n v="0"/>
    <n v="26"/>
    <n v="36"/>
    <n v="0"/>
    <n v="5"/>
    <n v="1"/>
    <m/>
    <m/>
    <m/>
    <m/>
    <m/>
    <m/>
    <m/>
    <m/>
    <m/>
    <m/>
    <m/>
    <m/>
    <m/>
    <m/>
    <m/>
    <m/>
  </r>
  <r>
    <x v="2"/>
    <x v="15"/>
    <x v="102"/>
    <x v="1"/>
    <n v="86"/>
    <n v="3"/>
    <n v="0"/>
    <n v="0"/>
    <n v="0"/>
    <n v="51"/>
    <n v="5"/>
    <n v="0"/>
    <n v="1"/>
    <n v="3"/>
    <n v="0"/>
    <n v="0"/>
    <n v="0"/>
    <n v="789"/>
    <n v="0"/>
    <n v="657"/>
    <n v="0"/>
    <n v="0"/>
    <n v="615"/>
    <n v="0"/>
    <n v="168"/>
    <n v="3"/>
    <n v="18"/>
    <n v="776"/>
    <n v="156"/>
    <n v="38"/>
    <n v="7"/>
    <n v="12"/>
    <n v="80"/>
    <n v="0"/>
    <n v="8"/>
    <n v="4"/>
    <n v="1"/>
    <n v="76"/>
    <n v="0"/>
    <n v="18"/>
    <n v="0"/>
    <n v="1"/>
    <n v="0"/>
    <n v="0"/>
    <n v="0"/>
    <n v="0"/>
    <n v="0"/>
    <n v="0"/>
    <n v="0"/>
    <n v="0"/>
    <n v="0"/>
    <n v="0"/>
    <n v="0"/>
    <n v="26"/>
    <n v="37"/>
    <n v="0"/>
    <n v="4"/>
    <n v="1"/>
    <m/>
    <m/>
    <m/>
    <m/>
    <m/>
    <m/>
    <m/>
    <m/>
    <m/>
    <m/>
    <m/>
    <m/>
    <m/>
    <m/>
    <m/>
    <m/>
  </r>
  <r>
    <x v="2"/>
    <x v="15"/>
    <x v="102"/>
    <x v="2"/>
    <n v="86"/>
    <n v="3"/>
    <n v="0"/>
    <n v="0"/>
    <n v="0"/>
    <n v="54"/>
    <n v="5"/>
    <n v="0"/>
    <n v="1"/>
    <n v="3"/>
    <n v="3"/>
    <n v="0"/>
    <n v="0"/>
    <n v="782"/>
    <n v="679"/>
    <n v="26"/>
    <n v="0"/>
    <n v="0"/>
    <n v="615"/>
    <n v="226"/>
    <n v="37"/>
    <n v="3"/>
    <n v="17"/>
    <n v="775"/>
    <n v="181"/>
    <n v="38"/>
    <n v="7"/>
    <n v="11"/>
    <n v="80"/>
    <n v="10"/>
    <n v="4"/>
    <n v="4"/>
    <n v="1"/>
    <n v="82"/>
    <n v="28"/>
    <n v="1"/>
    <n v="0"/>
    <n v="1"/>
    <n v="0"/>
    <n v="0"/>
    <n v="0"/>
    <n v="0"/>
    <n v="0"/>
    <n v="0"/>
    <n v="0"/>
    <n v="0"/>
    <n v="0"/>
    <n v="0"/>
    <n v="0"/>
    <n v="0"/>
    <n v="0"/>
    <n v="0"/>
    <n v="0"/>
    <n v="0"/>
    <n v="3"/>
    <n v="0"/>
    <n v="79"/>
    <n v="3"/>
    <n v="753"/>
    <n v="543"/>
    <n v="709"/>
    <n v="65"/>
    <n v="79"/>
    <m/>
    <m/>
    <m/>
    <m/>
    <m/>
    <m/>
    <m/>
  </r>
  <r>
    <x v="2"/>
    <x v="15"/>
    <x v="102"/>
    <x v="3"/>
    <n v="88"/>
    <n v="3"/>
    <n v="0"/>
    <n v="0"/>
    <n v="0"/>
    <n v="58"/>
    <n v="5"/>
    <n v="0"/>
    <n v="1"/>
    <n v="3"/>
    <n v="3"/>
    <n v="0"/>
    <n v="0"/>
    <n v="781"/>
    <n v="699"/>
    <n v="26"/>
    <n v="0"/>
    <n v="0"/>
    <n v="613"/>
    <n v="302"/>
    <n v="37"/>
    <n v="3"/>
    <n v="17"/>
    <n v="775"/>
    <n v="224"/>
    <n v="38"/>
    <n v="7"/>
    <n v="11"/>
    <n v="80"/>
    <n v="15"/>
    <n v="4"/>
    <n v="4"/>
    <n v="1"/>
    <n v="82"/>
    <n v="36"/>
    <n v="1"/>
    <n v="0"/>
    <n v="1"/>
    <n v="0"/>
    <n v="0"/>
    <n v="0"/>
    <n v="0"/>
    <n v="0"/>
    <n v="0"/>
    <n v="0"/>
    <n v="0"/>
    <n v="0"/>
    <n v="0"/>
    <n v="0"/>
    <n v="0"/>
    <n v="0"/>
    <n v="0"/>
    <n v="0"/>
    <n v="0"/>
    <n v="3"/>
    <n v="0"/>
    <n v="80"/>
    <n v="3"/>
    <n v="752"/>
    <n v="541"/>
    <n v="710"/>
    <n v="66"/>
    <n v="79"/>
    <m/>
    <m/>
    <m/>
    <m/>
    <m/>
    <m/>
    <m/>
  </r>
  <r>
    <x v="2"/>
    <x v="15"/>
    <x v="102"/>
    <x v="4"/>
    <n v="88"/>
    <n v="3"/>
    <n v="0"/>
    <n v="0"/>
    <n v="0"/>
    <n v="60"/>
    <n v="5"/>
    <n v="0"/>
    <n v="1"/>
    <n v="3"/>
    <n v="3"/>
    <n v="0"/>
    <n v="0"/>
    <n v="783"/>
    <n v="712"/>
    <n v="26"/>
    <n v="0"/>
    <n v="0"/>
    <n v="609"/>
    <n v="337"/>
    <n v="37"/>
    <n v="3"/>
    <n v="17"/>
    <n v="777"/>
    <n v="261"/>
    <n v="38"/>
    <n v="7"/>
    <n v="13"/>
    <n v="81"/>
    <n v="16"/>
    <n v="4"/>
    <n v="4"/>
    <n v="1"/>
    <n v="82"/>
    <n v="37"/>
    <n v="1"/>
    <n v="0"/>
    <n v="1"/>
    <n v="0"/>
    <n v="0"/>
    <n v="0"/>
    <n v="0"/>
    <n v="0"/>
    <n v="0"/>
    <n v="0"/>
    <n v="0"/>
    <n v="0"/>
    <n v="0"/>
    <n v="0"/>
    <n v="0"/>
    <n v="0"/>
    <n v="0"/>
    <n v="0"/>
    <n v="0"/>
    <n v="3"/>
    <n v="0"/>
    <n v="80"/>
    <n v="3"/>
    <n v="754"/>
    <n v="536"/>
    <n v="711"/>
    <n v="68"/>
    <n v="79"/>
    <m/>
    <m/>
    <m/>
    <m/>
    <m/>
    <m/>
    <m/>
  </r>
  <r>
    <x v="2"/>
    <x v="15"/>
    <x v="102"/>
    <x v="5"/>
    <n v="87"/>
    <n v="3"/>
    <n v="0"/>
    <n v="0"/>
    <n v="0"/>
    <n v="63"/>
    <n v="4"/>
    <n v="0"/>
    <n v="1"/>
    <n v="3"/>
    <n v="3"/>
    <n v="0"/>
    <n v="0"/>
    <n v="811"/>
    <n v="747"/>
    <n v="24"/>
    <n v="0"/>
    <n v="0"/>
    <n v="613"/>
    <n v="372"/>
    <n v="35"/>
    <n v="3"/>
    <n v="16"/>
    <n v="774"/>
    <n v="342"/>
    <n v="36"/>
    <n v="7"/>
    <n v="13"/>
    <n v="81"/>
    <n v="19"/>
    <n v="4"/>
    <n v="4"/>
    <n v="1"/>
    <n v="52"/>
    <n v="12"/>
    <n v="1"/>
    <n v="0"/>
    <n v="1"/>
    <n v="0"/>
    <n v="0"/>
    <n v="0"/>
    <n v="0"/>
    <n v="0"/>
    <n v="0"/>
    <n v="0"/>
    <n v="0"/>
    <n v="0"/>
    <n v="0"/>
    <n v="0"/>
    <n v="0"/>
    <n v="0"/>
    <n v="0"/>
    <n v="0"/>
    <n v="0"/>
    <n v="3"/>
    <n v="0"/>
    <n v="80"/>
    <n v="3"/>
    <n v="783"/>
    <n v="540"/>
    <n v="710"/>
    <n v="68"/>
    <n v="49"/>
    <m/>
    <m/>
    <m/>
    <m/>
    <m/>
    <m/>
    <m/>
  </r>
  <r>
    <x v="2"/>
    <x v="15"/>
    <x v="102"/>
    <x v="6"/>
    <n v="87"/>
    <n v="3"/>
    <n v="0"/>
    <n v="0"/>
    <n v="0"/>
    <n v="64"/>
    <n v="4"/>
    <n v="0"/>
    <n v="1"/>
    <n v="3"/>
    <n v="3"/>
    <n v="0"/>
    <n v="0"/>
    <n v="811"/>
    <n v="751"/>
    <n v="24"/>
    <n v="0"/>
    <n v="0"/>
    <n v="615"/>
    <n v="393"/>
    <n v="35"/>
    <n v="3"/>
    <n v="17"/>
    <n v="775"/>
    <n v="432"/>
    <n v="36"/>
    <n v="7"/>
    <n v="14"/>
    <n v="81"/>
    <n v="26"/>
    <n v="4"/>
    <n v="4"/>
    <n v="1"/>
    <n v="52"/>
    <n v="11"/>
    <n v="1"/>
    <n v="0"/>
    <n v="1"/>
    <n v="0"/>
    <n v="0"/>
    <n v="0"/>
    <n v="0"/>
    <n v="0"/>
    <n v="0"/>
    <n v="0"/>
    <n v="0"/>
    <n v="0"/>
    <n v="0"/>
    <n v="0"/>
    <n v="0"/>
    <n v="0"/>
    <n v="0"/>
    <n v="0"/>
    <n v="0"/>
    <n v="3"/>
    <n v="0"/>
    <n v="80"/>
    <n v="3"/>
    <n v="783"/>
    <n v="543"/>
    <n v="711"/>
    <n v="68"/>
    <n v="49"/>
    <m/>
    <m/>
    <m/>
    <m/>
    <m/>
    <m/>
    <m/>
  </r>
  <r>
    <x v="2"/>
    <x v="15"/>
    <x v="102"/>
    <x v="7"/>
    <n v="87"/>
    <n v="2"/>
    <n v="1"/>
    <n v="0"/>
    <n v="0"/>
    <n v="66"/>
    <n v="4"/>
    <n v="0"/>
    <n v="1"/>
    <n v="3"/>
    <n v="3"/>
    <n v="0"/>
    <n v="0"/>
    <n v="812"/>
    <n v="754"/>
    <n v="24"/>
    <n v="0"/>
    <n v="0"/>
    <n v="607"/>
    <n v="408"/>
    <n v="35"/>
    <n v="3"/>
    <n v="12"/>
    <n v="773"/>
    <n v="489"/>
    <n v="36"/>
    <n v="7"/>
    <n v="11"/>
    <n v="84"/>
    <n v="29"/>
    <n v="4"/>
    <n v="4"/>
    <n v="3"/>
    <n v="53"/>
    <n v="33"/>
    <n v="1"/>
    <n v="0"/>
    <n v="0"/>
    <n v="0"/>
    <n v="0"/>
    <n v="0"/>
    <n v="0"/>
    <n v="0"/>
    <n v="0"/>
    <n v="0"/>
    <n v="0"/>
    <n v="0"/>
    <n v="0"/>
    <n v="0"/>
    <n v="0"/>
    <n v="0"/>
    <n v="0"/>
    <n v="0"/>
    <n v="0"/>
    <n v="2"/>
    <n v="0"/>
    <n v="80"/>
    <n v="3"/>
    <n v="784"/>
    <n v="541"/>
    <n v="710"/>
    <n v="69"/>
    <n v="51"/>
    <m/>
    <m/>
    <m/>
    <m/>
    <m/>
    <m/>
    <m/>
  </r>
  <r>
    <x v="2"/>
    <x v="15"/>
    <x v="102"/>
    <x v="8"/>
    <n v="87"/>
    <n v="2"/>
    <n v="2"/>
    <n v="0"/>
    <n v="0"/>
    <n v="71"/>
    <n v="4"/>
    <n v="0"/>
    <n v="1"/>
    <n v="3"/>
    <n v="3"/>
    <n v="0"/>
    <n v="0"/>
    <n v="816"/>
    <n v="769"/>
    <n v="24"/>
    <n v="0"/>
    <n v="0"/>
    <n v="604"/>
    <n v="427"/>
    <n v="35"/>
    <n v="3"/>
    <n v="12"/>
    <n v="773"/>
    <n v="570"/>
    <n v="35"/>
    <n v="7"/>
    <n v="11"/>
    <n v="85"/>
    <n v="40"/>
    <n v="4"/>
    <n v="4"/>
    <n v="3"/>
    <n v="53"/>
    <n v="46"/>
    <n v="1"/>
    <n v="0"/>
    <n v="0"/>
    <n v="0"/>
    <n v="0"/>
    <n v="0"/>
    <n v="0"/>
    <n v="0"/>
    <n v="0"/>
    <n v="0"/>
    <n v="0"/>
    <n v="0"/>
    <n v="0"/>
    <n v="0"/>
    <n v="0"/>
    <n v="0"/>
    <n v="0"/>
    <n v="0"/>
    <n v="0"/>
    <n v="2"/>
    <n v="0"/>
    <n v="80"/>
    <n v="3"/>
    <n v="788"/>
    <n v="537"/>
    <n v="711"/>
    <n v="71"/>
    <n v="51"/>
    <n v="2510"/>
    <n v="1145"/>
    <n v="0"/>
    <n v="93"/>
    <n v="28"/>
    <n v="276"/>
    <n v="2030"/>
  </r>
  <r>
    <x v="2"/>
    <x v="15"/>
    <x v="102"/>
    <x v="9"/>
    <n v="88"/>
    <n v="2"/>
    <n v="2"/>
    <n v="0"/>
    <n v="0"/>
    <n v="73"/>
    <n v="4"/>
    <n v="0"/>
    <n v="1"/>
    <n v="3"/>
    <n v="3"/>
    <n v="0"/>
    <n v="0"/>
    <n v="816"/>
    <n v="768"/>
    <n v="24"/>
    <n v="1"/>
    <n v="0"/>
    <n v="604"/>
    <n v="437"/>
    <n v="34"/>
    <n v="3"/>
    <n v="12"/>
    <n v="773"/>
    <n v="604"/>
    <n v="35"/>
    <n v="7"/>
    <n v="11"/>
    <n v="84"/>
    <n v="45"/>
    <n v="4"/>
    <n v="4"/>
    <n v="3"/>
    <n v="52"/>
    <n v="45"/>
    <n v="1"/>
    <n v="0"/>
    <n v="0"/>
    <n v="0"/>
    <n v="0"/>
    <n v="0"/>
    <n v="0"/>
    <n v="0"/>
    <n v="0"/>
    <n v="0"/>
    <n v="0"/>
    <n v="0"/>
    <n v="0"/>
    <n v="0"/>
    <n v="0"/>
    <n v="0"/>
    <n v="0"/>
    <n v="0"/>
    <n v="0"/>
    <n v="2"/>
    <n v="0"/>
    <n v="81"/>
    <n v="3"/>
    <n v="787"/>
    <n v="539"/>
    <n v="712"/>
    <n v="70"/>
    <n v="50"/>
    <n v="2507"/>
    <n v="1300"/>
    <n v="0"/>
    <n v="92"/>
    <n v="30"/>
    <n v="273"/>
    <n v="2032"/>
  </r>
  <r>
    <x v="2"/>
    <x v="15"/>
    <x v="102"/>
    <x v="10"/>
    <n v="88"/>
    <n v="2"/>
    <n v="2"/>
    <n v="0"/>
    <n v="0"/>
    <n v="73"/>
    <n v="4"/>
    <n v="0"/>
    <n v="1"/>
    <n v="3"/>
    <n v="3"/>
    <n v="0"/>
    <n v="0"/>
    <n v="816"/>
    <n v="770"/>
    <n v="23"/>
    <n v="0"/>
    <n v="0"/>
    <n v="605"/>
    <n v="440"/>
    <n v="34"/>
    <n v="3"/>
    <n v="12"/>
    <n v="775"/>
    <n v="610"/>
    <n v="35"/>
    <n v="7"/>
    <n v="11"/>
    <n v="85"/>
    <n v="47"/>
    <n v="4"/>
    <n v="4"/>
    <n v="3"/>
    <n v="52"/>
    <n v="45"/>
    <n v="1"/>
    <n v="0"/>
    <n v="0"/>
    <n v="0"/>
    <n v="0"/>
    <n v="0"/>
    <n v="0"/>
    <n v="0"/>
    <n v="0"/>
    <n v="0"/>
    <n v="0"/>
    <n v="0"/>
    <n v="0"/>
    <n v="0"/>
    <n v="0"/>
    <n v="0"/>
    <n v="0"/>
    <n v="0"/>
    <n v="0"/>
    <n v="2"/>
    <n v="0"/>
    <n v="81"/>
    <n v="3"/>
    <n v="789"/>
    <n v="540"/>
    <n v="712"/>
    <n v="72"/>
    <n v="50"/>
    <n v="2504"/>
    <n v="1340"/>
    <n v="0"/>
    <n v="92"/>
    <n v="29"/>
    <n v="272"/>
    <n v="2032"/>
  </r>
  <r>
    <x v="2"/>
    <x v="15"/>
    <x v="102"/>
    <x v="11"/>
    <n v="88"/>
    <n v="2"/>
    <n v="2"/>
    <n v="0"/>
    <n v="0"/>
    <n v="74"/>
    <n v="4"/>
    <n v="0"/>
    <n v="1"/>
    <n v="3"/>
    <n v="3"/>
    <n v="0"/>
    <n v="0"/>
    <n v="816"/>
    <n v="770"/>
    <n v="23"/>
    <n v="0"/>
    <n v="0"/>
    <n v="605"/>
    <n v="446"/>
    <n v="34"/>
    <n v="3"/>
    <n v="12"/>
    <n v="776"/>
    <n v="634"/>
    <n v="35"/>
    <n v="7"/>
    <n v="11"/>
    <n v="85"/>
    <n v="50"/>
    <n v="4"/>
    <n v="3"/>
    <n v="3"/>
    <n v="52"/>
    <n v="45"/>
    <n v="1"/>
    <n v="0"/>
    <n v="0"/>
    <n v="0"/>
    <n v="0"/>
    <n v="0"/>
    <n v="0"/>
    <n v="0"/>
    <n v="0"/>
    <n v="0"/>
    <n v="0"/>
    <n v="0"/>
    <n v="0"/>
    <n v="0"/>
    <n v="0"/>
    <n v="0"/>
    <n v="0"/>
    <n v="0"/>
    <n v="0"/>
    <n v="2"/>
    <n v="0"/>
    <n v="81"/>
    <n v="3"/>
    <n v="789"/>
    <n v="540"/>
    <n v="713"/>
    <n v="72"/>
    <n v="50"/>
    <n v="2506"/>
    <n v="1429"/>
    <n v="0"/>
    <n v="92"/>
    <n v="28"/>
    <n v="269"/>
    <n v="2038"/>
  </r>
  <r>
    <x v="2"/>
    <x v="15"/>
    <x v="102"/>
    <x v="12"/>
    <n v="88"/>
    <n v="2"/>
    <n v="2"/>
    <n v="0"/>
    <n v="0"/>
    <n v="74"/>
    <n v="4"/>
    <n v="0"/>
    <n v="1"/>
    <n v="3"/>
    <n v="3"/>
    <n v="0"/>
    <n v="0"/>
    <n v="819"/>
    <n v="772"/>
    <n v="23"/>
    <n v="0"/>
    <n v="1"/>
    <n v="604"/>
    <n v="451"/>
    <n v="34"/>
    <n v="4"/>
    <n v="10"/>
    <n v="777"/>
    <n v="639"/>
    <n v="35"/>
    <n v="7"/>
    <n v="11"/>
    <n v="84"/>
    <n v="51"/>
    <n v="3"/>
    <n v="3"/>
    <n v="3"/>
    <n v="51"/>
    <n v="44"/>
    <n v="1"/>
    <n v="0"/>
    <n v="0"/>
    <n v="0"/>
    <n v="0"/>
    <n v="0"/>
    <n v="0"/>
    <n v="0"/>
    <n v="0"/>
    <n v="0"/>
    <n v="0"/>
    <n v="0"/>
    <n v="0"/>
    <n v="0"/>
    <n v="0"/>
    <n v="0"/>
    <n v="0"/>
    <n v="0"/>
    <n v="0"/>
    <n v="2"/>
    <n v="0"/>
    <n v="81"/>
    <n v="3"/>
    <n v="791"/>
    <n v="543"/>
    <n v="714"/>
    <n v="73"/>
    <n v="49"/>
    <n v="2500"/>
    <n v="1470"/>
    <n v="0"/>
    <n v="90"/>
    <n v="28"/>
    <n v="266"/>
    <n v="2037"/>
  </r>
  <r>
    <x v="2"/>
    <x v="15"/>
    <x v="102"/>
    <x v="13"/>
    <n v="88"/>
    <n v="2"/>
    <n v="2"/>
    <n v="0"/>
    <n v="0"/>
    <n v="74"/>
    <n v="4"/>
    <n v="0"/>
    <n v="1"/>
    <n v="3"/>
    <n v="3"/>
    <n v="0"/>
    <n v="0"/>
    <n v="818"/>
    <n v="773"/>
    <n v="23"/>
    <n v="0"/>
    <n v="0"/>
    <n v="602"/>
    <n v="452"/>
    <n v="34"/>
    <n v="3"/>
    <n v="10"/>
    <n v="778"/>
    <n v="640"/>
    <n v="35"/>
    <n v="7"/>
    <n v="12"/>
    <n v="85"/>
    <n v="53"/>
    <n v="3"/>
    <n v="3"/>
    <n v="3"/>
    <n v="51"/>
    <n v="44"/>
    <n v="1"/>
    <n v="0"/>
    <n v="0"/>
    <n v="0"/>
    <n v="0"/>
    <n v="0"/>
    <n v="0"/>
    <n v="0"/>
    <n v="0"/>
    <n v="0"/>
    <n v="0"/>
    <n v="0"/>
    <n v="0"/>
    <n v="0"/>
    <n v="0"/>
    <n v="0"/>
    <n v="0"/>
    <n v="0"/>
    <n v="0"/>
    <n v="2"/>
    <n v="0"/>
    <n v="82"/>
    <n v="3"/>
    <n v="792"/>
    <n v="542"/>
    <n v="714"/>
    <n v="74"/>
    <n v="49"/>
    <n v="2508"/>
    <n v="1486"/>
    <n v="0"/>
    <n v="90"/>
    <n v="28"/>
    <n v="270"/>
    <n v="2047"/>
  </r>
  <r>
    <x v="2"/>
    <x v="15"/>
    <x v="102"/>
    <x v="14"/>
    <n v="88"/>
    <n v="2"/>
    <n v="2"/>
    <n v="0"/>
    <n v="0"/>
    <n v="75"/>
    <n v="4"/>
    <n v="0"/>
    <n v="1"/>
    <n v="3"/>
    <n v="3"/>
    <n v="0"/>
    <n v="0"/>
    <n v="820"/>
    <n v="774"/>
    <n v="24"/>
    <n v="0"/>
    <n v="0"/>
    <n v="599"/>
    <n v="449"/>
    <n v="34"/>
    <n v="3"/>
    <n v="10"/>
    <n v="775"/>
    <n v="638"/>
    <n v="35"/>
    <n v="7"/>
    <n v="11"/>
    <n v="85"/>
    <n v="56"/>
    <n v="3"/>
    <n v="3"/>
    <n v="3"/>
    <n v="51"/>
    <n v="44"/>
    <n v="1"/>
    <n v="0"/>
    <n v="0"/>
    <n v="0"/>
    <n v="0"/>
    <n v="0"/>
    <n v="0"/>
    <n v="0"/>
    <n v="0"/>
    <n v="0"/>
    <n v="0"/>
    <n v="0"/>
    <n v="0"/>
    <n v="0"/>
    <n v="0"/>
    <n v="0"/>
    <n v="0"/>
    <n v="0"/>
    <n v="0"/>
    <n v="2"/>
    <n v="0"/>
    <n v="82"/>
    <n v="3"/>
    <n v="793"/>
    <n v="539"/>
    <n v="712"/>
    <n v="74"/>
    <n v="49"/>
    <n v="2505"/>
    <n v="1526"/>
    <n v="0"/>
    <n v="90"/>
    <n v="28"/>
    <n v="264"/>
    <n v="2050"/>
  </r>
  <r>
    <x v="2"/>
    <x v="15"/>
    <x v="102"/>
    <x v="15"/>
    <n v="86"/>
    <n v="0"/>
    <n v="0"/>
    <n v="0"/>
    <n v="0"/>
    <n v="73"/>
    <n v="4"/>
    <n v="0"/>
    <n v="1"/>
    <n v="3"/>
    <n v="3"/>
    <n v="0"/>
    <n v="0"/>
    <n v="821"/>
    <n v="776"/>
    <n v="24"/>
    <n v="0"/>
    <n v="0"/>
    <n v="588"/>
    <n v="448"/>
    <n v="32"/>
    <n v="3"/>
    <n v="8"/>
    <n v="777"/>
    <n v="642"/>
    <n v="35"/>
    <n v="7"/>
    <n v="11"/>
    <n v="85"/>
    <n v="55"/>
    <n v="4"/>
    <n v="3"/>
    <n v="3"/>
    <n v="51"/>
    <n v="44"/>
    <n v="1"/>
    <n v="0"/>
    <n v="0"/>
    <n v="0"/>
    <n v="0"/>
    <n v="0"/>
    <n v="0"/>
    <n v="0"/>
    <n v="0"/>
    <n v="0"/>
    <n v="0"/>
    <n v="0"/>
    <n v="0"/>
    <n v="0"/>
    <n v="0"/>
    <n v="0"/>
    <n v="0"/>
    <n v="0"/>
    <n v="0"/>
    <n v="0"/>
    <n v="0"/>
    <n v="80"/>
    <n v="3"/>
    <n v="795"/>
    <n v="531"/>
    <n v="715"/>
    <n v="74"/>
    <n v="49"/>
    <n v="2519"/>
    <n v="1544"/>
    <n v="0"/>
    <n v="90"/>
    <n v="28"/>
    <n v="265"/>
    <n v="2062"/>
  </r>
  <r>
    <x v="2"/>
    <x v="15"/>
    <x v="102"/>
    <x v="16"/>
    <n v="85"/>
    <n v="0"/>
    <n v="0"/>
    <n v="0"/>
    <n v="0"/>
    <n v="72"/>
    <n v="4"/>
    <n v="0"/>
    <n v="1"/>
    <n v="3"/>
    <n v="3"/>
    <n v="0"/>
    <n v="0"/>
    <n v="823"/>
    <n v="778"/>
    <n v="24"/>
    <n v="0"/>
    <n v="1"/>
    <n v="589"/>
    <n v="453"/>
    <n v="32"/>
    <n v="3"/>
    <n v="8"/>
    <n v="771"/>
    <n v="642"/>
    <n v="35"/>
    <n v="7"/>
    <n v="11"/>
    <n v="86"/>
    <n v="55"/>
    <n v="4"/>
    <n v="3"/>
    <n v="3"/>
    <n v="51"/>
    <n v="44"/>
    <n v="1"/>
    <n v="0"/>
    <n v="0"/>
    <n v="0"/>
    <n v="0"/>
    <n v="0"/>
    <n v="0"/>
    <n v="0"/>
    <n v="0"/>
    <n v="0"/>
    <n v="0"/>
    <n v="0"/>
    <n v="0"/>
    <n v="0"/>
    <n v="0"/>
    <n v="0"/>
    <n v="0"/>
    <n v="0"/>
    <n v="0"/>
    <n v="0"/>
    <n v="0"/>
    <n v="79"/>
    <n v="3"/>
    <n v="797"/>
    <n v="534"/>
    <n v="709"/>
    <n v="75"/>
    <n v="49"/>
    <n v="2514"/>
    <n v="1556"/>
    <n v="0"/>
    <n v="91"/>
    <n v="29"/>
    <n v="265"/>
    <n v="2058"/>
  </r>
  <r>
    <x v="2"/>
    <x v="14"/>
    <x v="103"/>
    <x v="0"/>
    <n v="203"/>
    <n v="2"/>
    <n v="0"/>
    <n v="1"/>
    <n v="0"/>
    <n v="81"/>
    <n v="2"/>
    <n v="7"/>
    <n v="0"/>
    <n v="36"/>
    <n v="0"/>
    <n v="0"/>
    <n v="0"/>
    <n v="1845"/>
    <n v="0"/>
    <n v="969"/>
    <n v="9"/>
    <n v="33"/>
    <n v="1272"/>
    <n v="0"/>
    <n v="167"/>
    <n v="52"/>
    <n v="20"/>
    <n v="2203"/>
    <n v="244"/>
    <n v="52"/>
    <n v="63"/>
    <n v="100"/>
    <n v="192"/>
    <n v="0"/>
    <n v="3"/>
    <n v="24"/>
    <n v="9"/>
    <n v="118"/>
    <n v="0"/>
    <n v="6"/>
    <n v="0"/>
    <n v="1"/>
    <n v="0"/>
    <n v="0"/>
    <n v="0"/>
    <n v="0"/>
    <n v="0"/>
    <n v="0"/>
    <n v="0"/>
    <n v="0"/>
    <n v="0"/>
    <n v="0"/>
    <n v="0"/>
    <n v="35"/>
    <n v="37"/>
    <n v="0"/>
    <n v="0"/>
    <n v="4"/>
    <m/>
    <m/>
    <m/>
    <m/>
    <m/>
    <m/>
    <m/>
    <m/>
    <m/>
    <m/>
    <m/>
    <m/>
    <m/>
    <m/>
    <m/>
    <m/>
  </r>
  <r>
    <x v="2"/>
    <x v="14"/>
    <x v="103"/>
    <x v="1"/>
    <n v="202"/>
    <n v="2"/>
    <n v="0"/>
    <n v="1"/>
    <n v="0"/>
    <n v="110"/>
    <n v="2"/>
    <n v="7"/>
    <n v="0"/>
    <n v="36"/>
    <n v="0"/>
    <n v="0"/>
    <n v="0"/>
    <n v="1840"/>
    <n v="0"/>
    <n v="1338"/>
    <n v="9"/>
    <n v="29"/>
    <n v="1276"/>
    <n v="0"/>
    <n v="238"/>
    <n v="53"/>
    <n v="21"/>
    <n v="2198"/>
    <n v="317"/>
    <n v="52"/>
    <n v="63"/>
    <n v="100"/>
    <n v="195"/>
    <n v="0"/>
    <n v="4"/>
    <n v="23"/>
    <n v="9"/>
    <n v="119"/>
    <n v="0"/>
    <n v="10"/>
    <n v="0"/>
    <n v="1"/>
    <n v="0"/>
    <n v="0"/>
    <n v="0"/>
    <n v="0"/>
    <n v="0"/>
    <n v="0"/>
    <n v="0"/>
    <n v="0"/>
    <n v="0"/>
    <n v="0"/>
    <n v="0"/>
    <n v="35"/>
    <n v="36"/>
    <n v="0"/>
    <n v="0"/>
    <n v="4"/>
    <m/>
    <m/>
    <m/>
    <m/>
    <m/>
    <m/>
    <m/>
    <m/>
    <m/>
    <m/>
    <m/>
    <m/>
    <m/>
    <m/>
    <m/>
    <m/>
  </r>
  <r>
    <x v="2"/>
    <x v="14"/>
    <x v="103"/>
    <x v="2"/>
    <n v="201"/>
    <n v="2"/>
    <n v="0"/>
    <n v="1"/>
    <n v="0"/>
    <n v="121"/>
    <n v="2"/>
    <n v="7"/>
    <n v="0"/>
    <n v="36"/>
    <n v="30"/>
    <n v="0"/>
    <n v="0"/>
    <n v="1838"/>
    <n v="1485"/>
    <n v="34"/>
    <n v="9"/>
    <n v="28"/>
    <n v="1274"/>
    <n v="292"/>
    <n v="36"/>
    <n v="52"/>
    <n v="22"/>
    <n v="2200"/>
    <n v="395"/>
    <n v="52"/>
    <n v="64"/>
    <n v="102"/>
    <n v="193"/>
    <n v="4"/>
    <n v="0"/>
    <n v="23"/>
    <n v="9"/>
    <n v="122"/>
    <n v="41"/>
    <n v="5"/>
    <n v="0"/>
    <n v="1"/>
    <n v="0"/>
    <n v="0"/>
    <n v="0"/>
    <n v="0"/>
    <n v="0"/>
    <n v="0"/>
    <n v="0"/>
    <n v="0"/>
    <n v="0"/>
    <n v="0"/>
    <n v="0"/>
    <n v="0"/>
    <n v="0"/>
    <n v="0"/>
    <n v="0"/>
    <n v="0"/>
    <n v="2"/>
    <n v="1"/>
    <n v="190"/>
    <n v="35"/>
    <n v="1759"/>
    <n v="1140"/>
    <n v="1953"/>
    <n v="151"/>
    <n v="115"/>
    <m/>
    <m/>
    <m/>
    <m/>
    <m/>
    <m/>
    <m/>
  </r>
  <r>
    <x v="2"/>
    <x v="14"/>
    <x v="103"/>
    <x v="3"/>
    <n v="201"/>
    <n v="2"/>
    <n v="0"/>
    <n v="1"/>
    <n v="1"/>
    <n v="128"/>
    <n v="2"/>
    <n v="7"/>
    <n v="0"/>
    <n v="36"/>
    <n v="30"/>
    <n v="0"/>
    <n v="0"/>
    <n v="1837"/>
    <n v="1551"/>
    <n v="34"/>
    <n v="9"/>
    <n v="27"/>
    <n v="1273"/>
    <n v="327"/>
    <n v="36"/>
    <n v="51"/>
    <n v="21"/>
    <n v="2199"/>
    <n v="473"/>
    <n v="52"/>
    <n v="64"/>
    <n v="102"/>
    <n v="193"/>
    <n v="5"/>
    <n v="0"/>
    <n v="22"/>
    <n v="8"/>
    <n v="125"/>
    <n v="43"/>
    <n v="5"/>
    <n v="0"/>
    <n v="1"/>
    <n v="0"/>
    <n v="0"/>
    <n v="0"/>
    <n v="0"/>
    <n v="0"/>
    <n v="0"/>
    <n v="0"/>
    <n v="0"/>
    <n v="0"/>
    <n v="0"/>
    <n v="0"/>
    <n v="0"/>
    <n v="0"/>
    <n v="0"/>
    <n v="0"/>
    <n v="0"/>
    <n v="2"/>
    <n v="1"/>
    <n v="190"/>
    <n v="35"/>
    <n v="1758"/>
    <n v="1139"/>
    <n v="1955"/>
    <n v="152"/>
    <n v="118"/>
    <m/>
    <m/>
    <m/>
    <m/>
    <m/>
    <m/>
    <m/>
  </r>
  <r>
    <x v="2"/>
    <x v="14"/>
    <x v="103"/>
    <x v="4"/>
    <n v="201"/>
    <n v="2"/>
    <n v="0"/>
    <n v="1"/>
    <n v="1"/>
    <n v="133"/>
    <n v="2"/>
    <n v="7"/>
    <n v="0"/>
    <n v="36"/>
    <n v="30"/>
    <n v="0"/>
    <n v="0"/>
    <n v="1833"/>
    <n v="1590"/>
    <n v="34"/>
    <n v="9"/>
    <n v="27"/>
    <n v="1273"/>
    <n v="376"/>
    <n v="36"/>
    <n v="53"/>
    <n v="20"/>
    <n v="2199"/>
    <n v="577"/>
    <n v="52"/>
    <n v="64"/>
    <n v="103"/>
    <n v="192"/>
    <n v="10"/>
    <n v="0"/>
    <n v="22"/>
    <n v="8"/>
    <n v="126"/>
    <n v="43"/>
    <n v="5"/>
    <n v="0"/>
    <n v="1"/>
    <n v="0"/>
    <n v="0"/>
    <n v="0"/>
    <n v="0"/>
    <n v="0"/>
    <n v="0"/>
    <n v="0"/>
    <n v="0"/>
    <n v="0"/>
    <n v="0"/>
    <n v="0"/>
    <n v="0"/>
    <n v="0"/>
    <n v="0"/>
    <n v="0"/>
    <n v="0"/>
    <n v="2"/>
    <n v="1"/>
    <n v="190"/>
    <n v="35"/>
    <n v="1755"/>
    <n v="1137"/>
    <n v="1955"/>
    <n v="151"/>
    <n v="119"/>
    <m/>
    <m/>
    <m/>
    <m/>
    <m/>
    <m/>
    <m/>
  </r>
  <r>
    <x v="2"/>
    <x v="14"/>
    <x v="103"/>
    <x v="5"/>
    <n v="200"/>
    <n v="2"/>
    <n v="0"/>
    <n v="1"/>
    <n v="1"/>
    <n v="138"/>
    <n v="2"/>
    <n v="7"/>
    <n v="0"/>
    <n v="36"/>
    <n v="30"/>
    <n v="0"/>
    <n v="0"/>
    <n v="1833"/>
    <n v="1612"/>
    <n v="34"/>
    <n v="9"/>
    <n v="28"/>
    <n v="1280"/>
    <n v="605"/>
    <n v="35"/>
    <n v="53"/>
    <n v="18"/>
    <n v="2196"/>
    <n v="845"/>
    <n v="52"/>
    <n v="64"/>
    <n v="102"/>
    <n v="192"/>
    <n v="18"/>
    <n v="0"/>
    <n v="22"/>
    <n v="8"/>
    <n v="126"/>
    <n v="45"/>
    <n v="5"/>
    <n v="0"/>
    <n v="1"/>
    <n v="0"/>
    <n v="0"/>
    <n v="0"/>
    <n v="0"/>
    <n v="0"/>
    <n v="0"/>
    <n v="0"/>
    <n v="0"/>
    <n v="0"/>
    <n v="0"/>
    <n v="0"/>
    <n v="0"/>
    <n v="0"/>
    <n v="0"/>
    <n v="0"/>
    <n v="0"/>
    <n v="2"/>
    <n v="1"/>
    <n v="189"/>
    <n v="35"/>
    <n v="1755"/>
    <n v="1147"/>
    <n v="1953"/>
    <n v="152"/>
    <n v="119"/>
    <m/>
    <m/>
    <m/>
    <m/>
    <m/>
    <m/>
    <m/>
  </r>
  <r>
    <x v="2"/>
    <x v="14"/>
    <x v="103"/>
    <x v="6"/>
    <n v="201"/>
    <n v="3"/>
    <n v="0"/>
    <n v="1"/>
    <n v="1"/>
    <n v="148"/>
    <n v="2"/>
    <n v="7"/>
    <n v="0"/>
    <n v="35"/>
    <n v="29"/>
    <n v="0"/>
    <n v="0"/>
    <n v="1832"/>
    <n v="1634"/>
    <n v="34"/>
    <n v="8"/>
    <n v="28"/>
    <n v="1281"/>
    <n v="762"/>
    <n v="34"/>
    <n v="52"/>
    <n v="18"/>
    <n v="2196"/>
    <n v="1170"/>
    <n v="52"/>
    <n v="64"/>
    <n v="103"/>
    <n v="193"/>
    <n v="38"/>
    <n v="0"/>
    <n v="22"/>
    <n v="7"/>
    <n v="125"/>
    <n v="46"/>
    <n v="5"/>
    <n v="0"/>
    <n v="1"/>
    <n v="0"/>
    <n v="0"/>
    <n v="0"/>
    <n v="0"/>
    <n v="0"/>
    <n v="0"/>
    <n v="0"/>
    <n v="0"/>
    <n v="0"/>
    <n v="0"/>
    <n v="0"/>
    <n v="0"/>
    <n v="0"/>
    <n v="0"/>
    <n v="0"/>
    <n v="0"/>
    <n v="3"/>
    <n v="1"/>
    <n v="190"/>
    <n v="34"/>
    <n v="1754"/>
    <n v="1149"/>
    <n v="1956"/>
    <n v="156"/>
    <n v="118"/>
    <m/>
    <m/>
    <m/>
    <m/>
    <m/>
    <m/>
    <m/>
  </r>
  <r>
    <x v="2"/>
    <x v="14"/>
    <x v="103"/>
    <x v="7"/>
    <n v="203"/>
    <n v="3"/>
    <n v="0"/>
    <n v="1"/>
    <n v="1"/>
    <n v="154"/>
    <n v="2"/>
    <n v="6"/>
    <n v="0"/>
    <n v="35"/>
    <n v="29"/>
    <n v="0"/>
    <n v="0"/>
    <n v="1832"/>
    <n v="1658"/>
    <n v="33"/>
    <n v="8"/>
    <n v="28"/>
    <n v="1280"/>
    <n v="845"/>
    <n v="34"/>
    <n v="50"/>
    <n v="17"/>
    <n v="2194"/>
    <n v="1432"/>
    <n v="52"/>
    <n v="65"/>
    <n v="103"/>
    <n v="195"/>
    <n v="44"/>
    <n v="0"/>
    <n v="22"/>
    <n v="7"/>
    <n v="126"/>
    <n v="66"/>
    <n v="5"/>
    <n v="0"/>
    <n v="1"/>
    <n v="0"/>
    <n v="0"/>
    <n v="0"/>
    <n v="0"/>
    <n v="0"/>
    <n v="0"/>
    <n v="0"/>
    <n v="0"/>
    <n v="0"/>
    <n v="0"/>
    <n v="0"/>
    <n v="0"/>
    <n v="0"/>
    <n v="0"/>
    <n v="0"/>
    <n v="0"/>
    <n v="3"/>
    <n v="1"/>
    <n v="193"/>
    <n v="34"/>
    <n v="1754"/>
    <n v="1149"/>
    <n v="1954"/>
    <n v="158"/>
    <n v="119"/>
    <m/>
    <m/>
    <m/>
    <m/>
    <m/>
    <m/>
    <m/>
  </r>
  <r>
    <x v="2"/>
    <x v="14"/>
    <x v="103"/>
    <x v="8"/>
    <n v="204"/>
    <n v="3"/>
    <n v="2"/>
    <n v="1"/>
    <n v="1"/>
    <n v="162"/>
    <n v="2"/>
    <n v="6"/>
    <n v="0"/>
    <n v="35"/>
    <n v="33"/>
    <n v="0"/>
    <n v="0"/>
    <n v="1834"/>
    <n v="1681"/>
    <n v="33"/>
    <n v="7"/>
    <n v="27"/>
    <n v="1281"/>
    <n v="893"/>
    <n v="35"/>
    <n v="51"/>
    <n v="17"/>
    <n v="2197"/>
    <n v="1609"/>
    <n v="52"/>
    <n v="65"/>
    <n v="107"/>
    <n v="197"/>
    <n v="66"/>
    <n v="0"/>
    <n v="21"/>
    <n v="7"/>
    <n v="125"/>
    <n v="109"/>
    <n v="5"/>
    <n v="0"/>
    <n v="1"/>
    <n v="0"/>
    <n v="0"/>
    <n v="0"/>
    <n v="0"/>
    <n v="0"/>
    <n v="0"/>
    <n v="0"/>
    <n v="0"/>
    <n v="0"/>
    <n v="0"/>
    <n v="0"/>
    <n v="0"/>
    <n v="0"/>
    <n v="0"/>
    <n v="0"/>
    <n v="0"/>
    <n v="3"/>
    <n v="1"/>
    <n v="193"/>
    <n v="34"/>
    <n v="1759"/>
    <n v="1149"/>
    <n v="1953"/>
    <n v="161"/>
    <n v="118"/>
    <n v="6858"/>
    <n v="3137"/>
    <n v="0"/>
    <n v="109"/>
    <n v="731"/>
    <n v="341"/>
    <n v="5494"/>
  </r>
  <r>
    <x v="2"/>
    <x v="14"/>
    <x v="103"/>
    <x v="9"/>
    <n v="206"/>
    <n v="3"/>
    <n v="2"/>
    <n v="1"/>
    <n v="1"/>
    <n v="165"/>
    <n v="2"/>
    <n v="6"/>
    <n v="0"/>
    <n v="35"/>
    <n v="33"/>
    <n v="0"/>
    <n v="0"/>
    <n v="1835"/>
    <n v="1698"/>
    <n v="34"/>
    <n v="7"/>
    <n v="28"/>
    <n v="1282"/>
    <n v="933"/>
    <n v="35"/>
    <n v="48"/>
    <n v="17"/>
    <n v="2198"/>
    <n v="1666"/>
    <n v="51"/>
    <n v="64"/>
    <n v="104"/>
    <n v="197"/>
    <n v="77"/>
    <n v="0"/>
    <n v="22"/>
    <n v="5"/>
    <n v="122"/>
    <n v="109"/>
    <n v="5"/>
    <n v="0"/>
    <n v="1"/>
    <n v="0"/>
    <n v="0"/>
    <n v="0"/>
    <n v="0"/>
    <n v="0"/>
    <n v="0"/>
    <n v="0"/>
    <n v="0"/>
    <n v="0"/>
    <n v="0"/>
    <n v="0"/>
    <n v="0"/>
    <n v="0"/>
    <n v="0"/>
    <n v="0"/>
    <n v="0"/>
    <n v="3"/>
    <n v="1"/>
    <n v="195"/>
    <n v="34"/>
    <n v="1758"/>
    <n v="1150"/>
    <n v="1958"/>
    <n v="161"/>
    <n v="115"/>
    <n v="6857"/>
    <n v="3552"/>
    <n v="0"/>
    <n v="109"/>
    <n v="724"/>
    <n v="340"/>
    <n v="5506"/>
  </r>
  <r>
    <x v="2"/>
    <x v="14"/>
    <x v="103"/>
    <x v="10"/>
    <n v="206"/>
    <n v="3"/>
    <n v="2"/>
    <n v="1"/>
    <n v="1"/>
    <n v="166"/>
    <n v="2"/>
    <n v="6"/>
    <n v="0"/>
    <n v="35"/>
    <n v="33"/>
    <n v="0"/>
    <n v="0"/>
    <n v="1840"/>
    <n v="1705"/>
    <n v="34"/>
    <n v="7"/>
    <n v="28"/>
    <n v="1278"/>
    <n v="948"/>
    <n v="35"/>
    <n v="44"/>
    <n v="17"/>
    <n v="2200"/>
    <n v="1691"/>
    <n v="50"/>
    <n v="65"/>
    <n v="104"/>
    <n v="196"/>
    <n v="85"/>
    <n v="0"/>
    <n v="22"/>
    <n v="5"/>
    <n v="122"/>
    <n v="109"/>
    <n v="5"/>
    <n v="0"/>
    <n v="1"/>
    <n v="0"/>
    <n v="0"/>
    <n v="0"/>
    <n v="0"/>
    <n v="0"/>
    <n v="0"/>
    <n v="0"/>
    <n v="0"/>
    <n v="0"/>
    <n v="0"/>
    <n v="0"/>
    <n v="0"/>
    <n v="0"/>
    <n v="0"/>
    <n v="0"/>
    <n v="0"/>
    <n v="3"/>
    <n v="1"/>
    <n v="195"/>
    <n v="34"/>
    <n v="1764"/>
    <n v="1148"/>
    <n v="1960"/>
    <n v="160"/>
    <n v="115"/>
    <n v="6854"/>
    <n v="3733"/>
    <n v="0"/>
    <n v="106"/>
    <n v="718"/>
    <n v="338"/>
    <n v="5516"/>
  </r>
  <r>
    <x v="2"/>
    <x v="14"/>
    <x v="103"/>
    <x v="11"/>
    <n v="206"/>
    <n v="3"/>
    <n v="3"/>
    <n v="1"/>
    <n v="1"/>
    <n v="170"/>
    <n v="2"/>
    <n v="6"/>
    <n v="0"/>
    <n v="35"/>
    <n v="33"/>
    <n v="0"/>
    <n v="0"/>
    <n v="1840"/>
    <n v="1708"/>
    <n v="34"/>
    <n v="7"/>
    <n v="28"/>
    <n v="1279"/>
    <n v="964"/>
    <n v="34"/>
    <n v="43"/>
    <n v="16"/>
    <n v="2198"/>
    <n v="1713"/>
    <n v="50"/>
    <n v="66"/>
    <n v="101"/>
    <n v="198"/>
    <n v="94"/>
    <n v="0"/>
    <n v="22"/>
    <n v="5"/>
    <n v="121"/>
    <n v="109"/>
    <n v="5"/>
    <n v="0"/>
    <n v="1"/>
    <n v="0"/>
    <n v="0"/>
    <n v="0"/>
    <n v="0"/>
    <n v="0"/>
    <n v="0"/>
    <n v="0"/>
    <n v="0"/>
    <n v="0"/>
    <n v="0"/>
    <n v="0"/>
    <n v="0"/>
    <n v="0"/>
    <n v="0"/>
    <n v="0"/>
    <n v="0"/>
    <n v="3"/>
    <n v="1"/>
    <n v="195"/>
    <n v="34"/>
    <n v="1766"/>
    <n v="1152"/>
    <n v="1960"/>
    <n v="162"/>
    <n v="114"/>
    <n v="6852"/>
    <n v="3931"/>
    <n v="0"/>
    <n v="106"/>
    <n v="712"/>
    <n v="335"/>
    <n v="5529"/>
  </r>
  <r>
    <x v="2"/>
    <x v="14"/>
    <x v="103"/>
    <x v="12"/>
    <n v="207"/>
    <n v="3"/>
    <n v="3"/>
    <n v="1"/>
    <n v="1"/>
    <n v="171"/>
    <n v="2"/>
    <n v="6"/>
    <n v="0"/>
    <n v="34"/>
    <n v="33"/>
    <n v="0"/>
    <n v="0"/>
    <n v="1838"/>
    <n v="1708"/>
    <n v="34"/>
    <n v="7"/>
    <n v="28"/>
    <n v="1280"/>
    <n v="970"/>
    <n v="34"/>
    <n v="41"/>
    <n v="16"/>
    <n v="2194"/>
    <n v="1724"/>
    <n v="50"/>
    <n v="65"/>
    <n v="101"/>
    <n v="199"/>
    <n v="98"/>
    <n v="0"/>
    <n v="22"/>
    <n v="5"/>
    <n v="121"/>
    <n v="109"/>
    <n v="5"/>
    <n v="0"/>
    <n v="1"/>
    <n v="0"/>
    <n v="0"/>
    <n v="0"/>
    <n v="0"/>
    <n v="0"/>
    <n v="0"/>
    <n v="0"/>
    <n v="0"/>
    <n v="0"/>
    <n v="0"/>
    <n v="0"/>
    <n v="0"/>
    <n v="0"/>
    <n v="0"/>
    <n v="0"/>
    <n v="0"/>
    <n v="3"/>
    <n v="1"/>
    <n v="196"/>
    <n v="34"/>
    <n v="1764"/>
    <n v="1154"/>
    <n v="1958"/>
    <n v="163"/>
    <n v="114"/>
    <n v="6845"/>
    <n v="4014"/>
    <n v="0"/>
    <n v="107"/>
    <n v="705"/>
    <n v="333"/>
    <n v="5526"/>
  </r>
  <r>
    <x v="2"/>
    <x v="14"/>
    <x v="103"/>
    <x v="13"/>
    <n v="207"/>
    <n v="3"/>
    <n v="3"/>
    <n v="1"/>
    <n v="1"/>
    <n v="172"/>
    <n v="2"/>
    <n v="6"/>
    <n v="0"/>
    <n v="34"/>
    <n v="33"/>
    <n v="0"/>
    <n v="0"/>
    <n v="1840"/>
    <n v="1711"/>
    <n v="34"/>
    <n v="7"/>
    <n v="28"/>
    <n v="1275"/>
    <n v="973"/>
    <n v="34"/>
    <n v="41"/>
    <n v="16"/>
    <n v="2197"/>
    <n v="1736"/>
    <n v="51"/>
    <n v="63"/>
    <n v="101"/>
    <n v="200"/>
    <n v="100"/>
    <n v="1"/>
    <n v="21"/>
    <n v="5"/>
    <n v="122"/>
    <n v="110"/>
    <n v="4"/>
    <n v="0"/>
    <n v="1"/>
    <n v="0"/>
    <n v="0"/>
    <n v="0"/>
    <n v="0"/>
    <n v="0"/>
    <n v="0"/>
    <n v="0"/>
    <n v="0"/>
    <n v="0"/>
    <n v="0"/>
    <n v="0"/>
    <n v="0"/>
    <n v="0"/>
    <n v="0"/>
    <n v="0"/>
    <n v="0"/>
    <n v="3"/>
    <n v="1"/>
    <n v="196"/>
    <n v="34"/>
    <n v="1766"/>
    <n v="1150"/>
    <n v="1961"/>
    <n v="163"/>
    <n v="115"/>
    <n v="6833"/>
    <n v="4078"/>
    <n v="0"/>
    <n v="108"/>
    <n v="692"/>
    <n v="335"/>
    <n v="5526"/>
  </r>
  <r>
    <x v="2"/>
    <x v="14"/>
    <x v="103"/>
    <x v="14"/>
    <n v="207"/>
    <n v="3"/>
    <n v="3"/>
    <n v="1"/>
    <n v="1"/>
    <n v="173"/>
    <n v="2"/>
    <n v="6"/>
    <n v="0"/>
    <n v="34"/>
    <n v="33"/>
    <n v="0"/>
    <n v="0"/>
    <n v="1843"/>
    <n v="1716"/>
    <n v="34"/>
    <n v="7"/>
    <n v="29"/>
    <n v="1272"/>
    <n v="977"/>
    <n v="33"/>
    <n v="40"/>
    <n v="16"/>
    <n v="2190"/>
    <n v="1739"/>
    <n v="51"/>
    <n v="63"/>
    <n v="99"/>
    <n v="202"/>
    <n v="102"/>
    <n v="2"/>
    <n v="22"/>
    <n v="5"/>
    <n v="122"/>
    <n v="110"/>
    <n v="4"/>
    <n v="0"/>
    <n v="1"/>
    <n v="0"/>
    <n v="0"/>
    <n v="0"/>
    <n v="0"/>
    <n v="0"/>
    <n v="0"/>
    <n v="0"/>
    <n v="0"/>
    <n v="0"/>
    <n v="0"/>
    <n v="0"/>
    <n v="0"/>
    <n v="0"/>
    <n v="0"/>
    <n v="0"/>
    <n v="0"/>
    <n v="3"/>
    <n v="1"/>
    <n v="196"/>
    <n v="34"/>
    <n v="1768"/>
    <n v="1152"/>
    <n v="1956"/>
    <n v="163"/>
    <n v="115"/>
    <n v="6829"/>
    <n v="4127"/>
    <n v="0"/>
    <n v="109"/>
    <n v="684"/>
    <n v="334"/>
    <n v="5534"/>
  </r>
  <r>
    <x v="2"/>
    <x v="14"/>
    <x v="103"/>
    <x v="15"/>
    <n v="207"/>
    <n v="3"/>
    <n v="3"/>
    <n v="1"/>
    <n v="1"/>
    <n v="173"/>
    <n v="2"/>
    <n v="6"/>
    <n v="0"/>
    <n v="34"/>
    <n v="33"/>
    <n v="0"/>
    <n v="0"/>
    <n v="1840"/>
    <n v="1714"/>
    <n v="34"/>
    <n v="7"/>
    <n v="29"/>
    <n v="1275"/>
    <n v="987"/>
    <n v="33"/>
    <n v="39"/>
    <n v="16"/>
    <n v="2184"/>
    <n v="1739"/>
    <n v="51"/>
    <n v="62"/>
    <n v="99"/>
    <n v="199"/>
    <n v="102"/>
    <n v="2"/>
    <n v="22"/>
    <n v="5"/>
    <n v="122"/>
    <n v="110"/>
    <n v="4"/>
    <n v="0"/>
    <n v="1"/>
    <n v="0"/>
    <n v="0"/>
    <n v="0"/>
    <n v="0"/>
    <n v="0"/>
    <n v="0"/>
    <n v="0"/>
    <n v="0"/>
    <n v="0"/>
    <n v="0"/>
    <n v="0"/>
    <n v="0"/>
    <n v="0"/>
    <n v="0"/>
    <n v="0"/>
    <n v="0"/>
    <n v="3"/>
    <n v="1"/>
    <n v="196"/>
    <n v="34"/>
    <n v="1766"/>
    <n v="1156"/>
    <n v="1950"/>
    <n v="161"/>
    <n v="115"/>
    <n v="6814"/>
    <n v="4150"/>
    <n v="0"/>
    <n v="109"/>
    <n v="682"/>
    <n v="334"/>
    <n v="5519"/>
  </r>
  <r>
    <x v="2"/>
    <x v="14"/>
    <x v="103"/>
    <x v="16"/>
    <n v="205"/>
    <n v="3"/>
    <n v="3"/>
    <n v="1"/>
    <n v="1"/>
    <n v="171"/>
    <n v="2"/>
    <n v="6"/>
    <n v="0"/>
    <n v="34"/>
    <n v="33"/>
    <n v="0"/>
    <n v="0"/>
    <n v="1839"/>
    <n v="1714"/>
    <n v="34"/>
    <n v="7"/>
    <n v="28"/>
    <n v="1272"/>
    <n v="987"/>
    <n v="33"/>
    <n v="38"/>
    <n v="16"/>
    <n v="2182"/>
    <n v="1743"/>
    <n v="52"/>
    <n v="62"/>
    <n v="98"/>
    <n v="199"/>
    <n v="105"/>
    <n v="2"/>
    <n v="22"/>
    <n v="5"/>
    <n v="123"/>
    <n v="111"/>
    <n v="4"/>
    <n v="0"/>
    <n v="1"/>
    <n v="0"/>
    <n v="0"/>
    <n v="0"/>
    <n v="0"/>
    <n v="0"/>
    <n v="0"/>
    <n v="0"/>
    <n v="0"/>
    <n v="0"/>
    <n v="0"/>
    <n v="0"/>
    <n v="0"/>
    <n v="0"/>
    <n v="0"/>
    <n v="0"/>
    <n v="0"/>
    <n v="3"/>
    <n v="1"/>
    <n v="194"/>
    <n v="34"/>
    <n v="1766"/>
    <n v="1153"/>
    <n v="1948"/>
    <n v="161"/>
    <n v="116"/>
    <n v="6815"/>
    <n v="4188"/>
    <n v="0"/>
    <n v="110"/>
    <n v="676"/>
    <n v="332"/>
    <n v="5527"/>
  </r>
  <r>
    <x v="2"/>
    <x v="16"/>
    <x v="104"/>
    <x v="0"/>
    <n v="81"/>
    <n v="1"/>
    <n v="0"/>
    <n v="1"/>
    <n v="0"/>
    <n v="28"/>
    <n v="1"/>
    <n v="4"/>
    <n v="3"/>
    <n v="35"/>
    <n v="0"/>
    <n v="30"/>
    <n v="0"/>
    <n v="387"/>
    <n v="0"/>
    <n v="273"/>
    <n v="9"/>
    <n v="7"/>
    <n v="810"/>
    <n v="0"/>
    <n v="155"/>
    <n v="82"/>
    <n v="36"/>
    <n v="763"/>
    <n v="99"/>
    <n v="8"/>
    <n v="74"/>
    <n v="29"/>
    <n v="111"/>
    <n v="0"/>
    <n v="5"/>
    <n v="10"/>
    <n v="4"/>
    <n v="47"/>
    <n v="0"/>
    <n v="19"/>
    <n v="0"/>
    <n v="2"/>
    <n v="0"/>
    <n v="0"/>
    <n v="0"/>
    <n v="0"/>
    <n v="0"/>
    <n v="0"/>
    <n v="0"/>
    <n v="0"/>
    <n v="0"/>
    <n v="0"/>
    <n v="0"/>
    <n v="2"/>
    <n v="24"/>
    <n v="0"/>
    <n v="0"/>
    <n v="0"/>
    <m/>
    <m/>
    <m/>
    <m/>
    <m/>
    <m/>
    <m/>
    <m/>
    <m/>
    <m/>
    <m/>
    <m/>
    <m/>
    <m/>
    <m/>
    <m/>
  </r>
  <r>
    <x v="2"/>
    <x v="16"/>
    <x v="104"/>
    <x v="1"/>
    <n v="81"/>
    <n v="1"/>
    <n v="0"/>
    <n v="1"/>
    <n v="0"/>
    <n v="34"/>
    <n v="1"/>
    <n v="4"/>
    <n v="3"/>
    <n v="35"/>
    <n v="0"/>
    <n v="30"/>
    <n v="0"/>
    <n v="388"/>
    <n v="0"/>
    <n v="282"/>
    <n v="9"/>
    <n v="5"/>
    <n v="811"/>
    <n v="0"/>
    <n v="191"/>
    <n v="80"/>
    <n v="35"/>
    <n v="764"/>
    <n v="112"/>
    <n v="8"/>
    <n v="75"/>
    <n v="29"/>
    <n v="113"/>
    <n v="0"/>
    <n v="6"/>
    <n v="10"/>
    <n v="5"/>
    <n v="46"/>
    <n v="0"/>
    <n v="18"/>
    <n v="0"/>
    <n v="2"/>
    <n v="0"/>
    <n v="0"/>
    <n v="0"/>
    <n v="0"/>
    <n v="0"/>
    <n v="0"/>
    <n v="0"/>
    <n v="0"/>
    <n v="0"/>
    <n v="0"/>
    <n v="0"/>
    <n v="2"/>
    <n v="24"/>
    <n v="0"/>
    <n v="0"/>
    <n v="0"/>
    <m/>
    <m/>
    <m/>
    <m/>
    <m/>
    <m/>
    <m/>
    <m/>
    <m/>
    <m/>
    <m/>
    <m/>
    <m/>
    <m/>
    <m/>
    <m/>
  </r>
  <r>
    <x v="2"/>
    <x v="16"/>
    <x v="104"/>
    <x v="2"/>
    <n v="80"/>
    <n v="1"/>
    <n v="0"/>
    <n v="1"/>
    <n v="1"/>
    <n v="39"/>
    <n v="1"/>
    <n v="4"/>
    <n v="3"/>
    <n v="34"/>
    <n v="29"/>
    <n v="0"/>
    <n v="0"/>
    <n v="388"/>
    <n v="292"/>
    <n v="2"/>
    <n v="9"/>
    <n v="5"/>
    <n v="807"/>
    <n v="215"/>
    <n v="24"/>
    <n v="78"/>
    <n v="34"/>
    <n v="763"/>
    <n v="118"/>
    <n v="8"/>
    <n v="75"/>
    <n v="29"/>
    <n v="112"/>
    <n v="6"/>
    <n v="0"/>
    <n v="10"/>
    <n v="5"/>
    <n v="46"/>
    <n v="20"/>
    <n v="0"/>
    <n v="0"/>
    <n v="2"/>
    <n v="0"/>
    <n v="0"/>
    <n v="0"/>
    <n v="0"/>
    <n v="0"/>
    <n v="0"/>
    <n v="0"/>
    <n v="0"/>
    <n v="0"/>
    <n v="0"/>
    <n v="0"/>
    <n v="0"/>
    <n v="0"/>
    <n v="0"/>
    <n v="0"/>
    <n v="0"/>
    <n v="1"/>
    <n v="1"/>
    <n v="69"/>
    <n v="34"/>
    <n v="366"/>
    <n v="629"/>
    <n v="640"/>
    <n v="90"/>
    <n v="44"/>
    <m/>
    <m/>
    <m/>
    <m/>
    <m/>
    <m/>
    <m/>
  </r>
  <r>
    <x v="2"/>
    <x v="16"/>
    <x v="104"/>
    <x v="3"/>
    <n v="80"/>
    <n v="1"/>
    <n v="0"/>
    <n v="1"/>
    <n v="1"/>
    <n v="43"/>
    <n v="1"/>
    <n v="4"/>
    <n v="3"/>
    <n v="34"/>
    <n v="29"/>
    <n v="0"/>
    <n v="0"/>
    <n v="388"/>
    <n v="301"/>
    <n v="2"/>
    <n v="9"/>
    <n v="5"/>
    <n v="816"/>
    <n v="250"/>
    <n v="24"/>
    <n v="78"/>
    <n v="36"/>
    <n v="765"/>
    <n v="138"/>
    <n v="8"/>
    <n v="74"/>
    <n v="30"/>
    <n v="112"/>
    <n v="8"/>
    <n v="0"/>
    <n v="10"/>
    <n v="5"/>
    <n v="46"/>
    <n v="22"/>
    <n v="0"/>
    <n v="0"/>
    <n v="2"/>
    <n v="0"/>
    <n v="0"/>
    <n v="0"/>
    <n v="0"/>
    <n v="0"/>
    <n v="0"/>
    <n v="0"/>
    <n v="0"/>
    <n v="0"/>
    <n v="0"/>
    <n v="0"/>
    <n v="0"/>
    <n v="0"/>
    <n v="0"/>
    <n v="0"/>
    <n v="0"/>
    <n v="1"/>
    <n v="1"/>
    <n v="69"/>
    <n v="34"/>
    <n v="366"/>
    <n v="636"/>
    <n v="641"/>
    <n v="90"/>
    <n v="44"/>
    <m/>
    <m/>
    <m/>
    <m/>
    <m/>
    <m/>
    <m/>
  </r>
  <r>
    <x v="2"/>
    <x v="16"/>
    <x v="104"/>
    <x v="4"/>
    <n v="81"/>
    <n v="1"/>
    <n v="0"/>
    <n v="1"/>
    <n v="1"/>
    <n v="47"/>
    <n v="1"/>
    <n v="3"/>
    <n v="3"/>
    <n v="33"/>
    <n v="28"/>
    <n v="0"/>
    <n v="0"/>
    <n v="388"/>
    <n v="312"/>
    <n v="2"/>
    <n v="9"/>
    <n v="5"/>
    <n v="820"/>
    <n v="295"/>
    <n v="24"/>
    <n v="78"/>
    <n v="36"/>
    <n v="759"/>
    <n v="180"/>
    <n v="8"/>
    <n v="73"/>
    <n v="30"/>
    <n v="108"/>
    <n v="9"/>
    <n v="0"/>
    <n v="9"/>
    <n v="5"/>
    <n v="46"/>
    <n v="23"/>
    <n v="0"/>
    <n v="0"/>
    <n v="2"/>
    <n v="0"/>
    <n v="0"/>
    <n v="0"/>
    <n v="0"/>
    <n v="0"/>
    <n v="0"/>
    <n v="0"/>
    <n v="0"/>
    <n v="0"/>
    <n v="0"/>
    <n v="0"/>
    <n v="0"/>
    <n v="0"/>
    <n v="0"/>
    <n v="0"/>
    <n v="0"/>
    <n v="1"/>
    <n v="1"/>
    <n v="70"/>
    <n v="33"/>
    <n v="366"/>
    <n v="643"/>
    <n v="637"/>
    <n v="88"/>
    <n v="44"/>
    <m/>
    <m/>
    <m/>
    <m/>
    <m/>
    <m/>
    <m/>
  </r>
  <r>
    <x v="2"/>
    <x v="16"/>
    <x v="104"/>
    <x v="5"/>
    <n v="81"/>
    <n v="1"/>
    <n v="0"/>
    <n v="1"/>
    <n v="1"/>
    <n v="51"/>
    <n v="1"/>
    <n v="3"/>
    <n v="3"/>
    <n v="33"/>
    <n v="28"/>
    <n v="0"/>
    <n v="0"/>
    <n v="389"/>
    <n v="321"/>
    <n v="2"/>
    <n v="10"/>
    <n v="5"/>
    <n v="817"/>
    <n v="361"/>
    <n v="24"/>
    <n v="78"/>
    <n v="35"/>
    <n v="760"/>
    <n v="252"/>
    <n v="8"/>
    <n v="71"/>
    <n v="31"/>
    <n v="108"/>
    <n v="10"/>
    <n v="0"/>
    <n v="9"/>
    <n v="5"/>
    <n v="45"/>
    <n v="23"/>
    <n v="0"/>
    <n v="0"/>
    <n v="2"/>
    <n v="0"/>
    <n v="0"/>
    <n v="0"/>
    <n v="0"/>
    <n v="0"/>
    <n v="0"/>
    <n v="0"/>
    <n v="0"/>
    <n v="0"/>
    <n v="0"/>
    <n v="0"/>
    <n v="0"/>
    <n v="0"/>
    <n v="0"/>
    <n v="0"/>
    <n v="0"/>
    <n v="1"/>
    <n v="1"/>
    <n v="70"/>
    <n v="33"/>
    <n v="366"/>
    <n v="641"/>
    <n v="640"/>
    <n v="88"/>
    <n v="43"/>
    <m/>
    <m/>
    <m/>
    <m/>
    <m/>
    <m/>
    <m/>
  </r>
  <r>
    <x v="2"/>
    <x v="16"/>
    <x v="104"/>
    <x v="6"/>
    <n v="79"/>
    <n v="1"/>
    <n v="1"/>
    <n v="1"/>
    <n v="1"/>
    <n v="56"/>
    <n v="1"/>
    <n v="3"/>
    <n v="3"/>
    <n v="35"/>
    <n v="29"/>
    <n v="0"/>
    <n v="0"/>
    <n v="386"/>
    <n v="325"/>
    <n v="2"/>
    <n v="10"/>
    <n v="4"/>
    <n v="819"/>
    <n v="381"/>
    <n v="24"/>
    <n v="77"/>
    <n v="33"/>
    <n v="759"/>
    <n v="331"/>
    <n v="8"/>
    <n v="71"/>
    <n v="30"/>
    <n v="110"/>
    <n v="14"/>
    <n v="0"/>
    <n v="9"/>
    <n v="6"/>
    <n v="46"/>
    <n v="31"/>
    <n v="0"/>
    <n v="0"/>
    <n v="2"/>
    <n v="0"/>
    <n v="0"/>
    <n v="0"/>
    <n v="0"/>
    <n v="0"/>
    <n v="0"/>
    <n v="0"/>
    <n v="0"/>
    <n v="0"/>
    <n v="0"/>
    <n v="0"/>
    <n v="0"/>
    <n v="0"/>
    <n v="0"/>
    <n v="0"/>
    <n v="0"/>
    <n v="1"/>
    <n v="1"/>
    <n v="69"/>
    <n v="35"/>
    <n v="364"/>
    <n v="644"/>
    <n v="639"/>
    <n v="89"/>
    <n v="44"/>
    <m/>
    <m/>
    <m/>
    <m/>
    <m/>
    <m/>
    <m/>
  </r>
  <r>
    <x v="2"/>
    <x v="16"/>
    <x v="104"/>
    <x v="7"/>
    <n v="81"/>
    <n v="3"/>
    <n v="2"/>
    <n v="1"/>
    <n v="1"/>
    <n v="59"/>
    <n v="1"/>
    <n v="2"/>
    <n v="2"/>
    <n v="36"/>
    <n v="30"/>
    <n v="0"/>
    <n v="0"/>
    <n v="389"/>
    <n v="332"/>
    <n v="2"/>
    <n v="10"/>
    <n v="6"/>
    <n v="824"/>
    <n v="408"/>
    <n v="23"/>
    <n v="77"/>
    <n v="33"/>
    <n v="757"/>
    <n v="401"/>
    <n v="8"/>
    <n v="71"/>
    <n v="29"/>
    <n v="110"/>
    <n v="19"/>
    <n v="0"/>
    <n v="8"/>
    <n v="4"/>
    <n v="45"/>
    <n v="38"/>
    <n v="0"/>
    <n v="0"/>
    <n v="2"/>
    <n v="0"/>
    <n v="0"/>
    <n v="0"/>
    <n v="0"/>
    <n v="0"/>
    <n v="0"/>
    <n v="0"/>
    <n v="0"/>
    <n v="0"/>
    <n v="0"/>
    <n v="0"/>
    <n v="0"/>
    <n v="0"/>
    <n v="0"/>
    <n v="0"/>
    <n v="0"/>
    <n v="3"/>
    <n v="1"/>
    <n v="72"/>
    <n v="36"/>
    <n v="365"/>
    <n v="650"/>
    <n v="637"/>
    <n v="92"/>
    <n v="43"/>
    <m/>
    <m/>
    <m/>
    <m/>
    <m/>
    <m/>
    <m/>
  </r>
  <r>
    <x v="2"/>
    <x v="16"/>
    <x v="104"/>
    <x v="8"/>
    <n v="81"/>
    <n v="3"/>
    <n v="2"/>
    <n v="1"/>
    <n v="1"/>
    <n v="61"/>
    <n v="1"/>
    <n v="2"/>
    <n v="2"/>
    <n v="36"/>
    <n v="31"/>
    <n v="0"/>
    <n v="0"/>
    <n v="390"/>
    <n v="337"/>
    <n v="2"/>
    <n v="10"/>
    <n v="6"/>
    <n v="823"/>
    <n v="433"/>
    <n v="23"/>
    <n v="74"/>
    <n v="34"/>
    <n v="759"/>
    <n v="464"/>
    <n v="8"/>
    <n v="69"/>
    <n v="31"/>
    <n v="110"/>
    <n v="35"/>
    <n v="0"/>
    <n v="8"/>
    <n v="4"/>
    <n v="45"/>
    <n v="41"/>
    <n v="0"/>
    <n v="0"/>
    <n v="2"/>
    <n v="0"/>
    <n v="0"/>
    <n v="0"/>
    <n v="0"/>
    <n v="0"/>
    <n v="0"/>
    <n v="0"/>
    <n v="0"/>
    <n v="0"/>
    <n v="0"/>
    <n v="0"/>
    <n v="0"/>
    <n v="0"/>
    <n v="0"/>
    <n v="0"/>
    <n v="0"/>
    <n v="3"/>
    <n v="1"/>
    <n v="73"/>
    <n v="36"/>
    <n v="366"/>
    <n v="653"/>
    <n v="637"/>
    <n v="92"/>
    <n v="43"/>
    <n v="3743"/>
    <n v="1036"/>
    <n v="0"/>
    <n v="30"/>
    <n v="402"/>
    <n v="644"/>
    <n v="2478"/>
  </r>
  <r>
    <x v="2"/>
    <x v="16"/>
    <x v="104"/>
    <x v="9"/>
    <n v="81"/>
    <n v="3"/>
    <n v="2"/>
    <n v="1"/>
    <n v="1"/>
    <n v="60"/>
    <n v="1"/>
    <n v="2"/>
    <n v="2"/>
    <n v="36"/>
    <n v="31"/>
    <n v="0"/>
    <n v="0"/>
    <n v="392"/>
    <n v="341"/>
    <n v="2"/>
    <n v="10"/>
    <n v="6"/>
    <n v="826"/>
    <n v="449"/>
    <n v="23"/>
    <n v="74"/>
    <n v="35"/>
    <n v="758"/>
    <n v="491"/>
    <n v="8"/>
    <n v="69"/>
    <n v="31"/>
    <n v="112"/>
    <n v="47"/>
    <n v="0"/>
    <n v="8"/>
    <n v="3"/>
    <n v="45"/>
    <n v="41"/>
    <n v="0"/>
    <n v="0"/>
    <n v="2"/>
    <n v="0"/>
    <n v="0"/>
    <n v="0"/>
    <n v="0"/>
    <n v="0"/>
    <n v="0"/>
    <n v="0"/>
    <n v="0"/>
    <n v="0"/>
    <n v="0"/>
    <n v="0"/>
    <n v="0"/>
    <n v="0"/>
    <n v="0"/>
    <n v="0"/>
    <n v="0"/>
    <n v="3"/>
    <n v="1"/>
    <n v="74"/>
    <n v="36"/>
    <n v="368"/>
    <n v="656"/>
    <n v="638"/>
    <n v="94"/>
    <n v="43"/>
    <n v="3747"/>
    <n v="1232"/>
    <n v="0"/>
    <n v="30"/>
    <n v="399"/>
    <n v="640"/>
    <n v="2489"/>
  </r>
  <r>
    <x v="2"/>
    <x v="16"/>
    <x v="104"/>
    <x v="10"/>
    <n v="80"/>
    <n v="3"/>
    <n v="2"/>
    <n v="1"/>
    <n v="1"/>
    <n v="60"/>
    <n v="1"/>
    <n v="2"/>
    <n v="2"/>
    <n v="36"/>
    <n v="31"/>
    <n v="0"/>
    <n v="0"/>
    <n v="394"/>
    <n v="342"/>
    <n v="2"/>
    <n v="10"/>
    <n v="6"/>
    <n v="825"/>
    <n v="459"/>
    <n v="23"/>
    <n v="74"/>
    <n v="34"/>
    <n v="758"/>
    <n v="506"/>
    <n v="8"/>
    <n v="69"/>
    <n v="31"/>
    <n v="111"/>
    <n v="49"/>
    <n v="0"/>
    <n v="8"/>
    <n v="2"/>
    <n v="45"/>
    <n v="41"/>
    <n v="0"/>
    <n v="0"/>
    <n v="2"/>
    <n v="0"/>
    <n v="0"/>
    <n v="0"/>
    <n v="0"/>
    <n v="0"/>
    <n v="0"/>
    <n v="0"/>
    <n v="0"/>
    <n v="0"/>
    <n v="0"/>
    <n v="0"/>
    <n v="0"/>
    <n v="0"/>
    <n v="0"/>
    <n v="0"/>
    <n v="0"/>
    <n v="3"/>
    <n v="1"/>
    <n v="73"/>
    <n v="36"/>
    <n v="370"/>
    <n v="657"/>
    <n v="639"/>
    <n v="94"/>
    <n v="43"/>
    <n v="3736"/>
    <n v="1321"/>
    <n v="0"/>
    <n v="30"/>
    <n v="397"/>
    <n v="631"/>
    <n v="2496"/>
  </r>
  <r>
    <x v="2"/>
    <x v="16"/>
    <x v="104"/>
    <x v="11"/>
    <n v="80"/>
    <n v="3"/>
    <n v="2"/>
    <n v="1"/>
    <n v="1"/>
    <n v="60"/>
    <n v="1"/>
    <n v="2"/>
    <n v="2"/>
    <n v="35"/>
    <n v="30"/>
    <n v="0"/>
    <n v="0"/>
    <n v="394"/>
    <n v="346"/>
    <n v="2"/>
    <n v="10"/>
    <n v="6"/>
    <n v="827"/>
    <n v="475"/>
    <n v="22"/>
    <n v="71"/>
    <n v="34"/>
    <n v="758"/>
    <n v="519"/>
    <n v="8"/>
    <n v="68"/>
    <n v="31"/>
    <n v="110"/>
    <n v="51"/>
    <n v="0"/>
    <n v="8"/>
    <n v="2"/>
    <n v="44"/>
    <n v="40"/>
    <n v="0"/>
    <n v="0"/>
    <n v="2"/>
    <n v="0"/>
    <n v="0"/>
    <n v="0"/>
    <n v="0"/>
    <n v="0"/>
    <n v="0"/>
    <n v="0"/>
    <n v="0"/>
    <n v="0"/>
    <n v="0"/>
    <n v="0"/>
    <n v="0"/>
    <n v="0"/>
    <n v="0"/>
    <n v="0"/>
    <n v="0"/>
    <n v="3"/>
    <n v="1"/>
    <n v="73"/>
    <n v="35"/>
    <n v="370"/>
    <n v="665"/>
    <n v="639"/>
    <n v="93"/>
    <n v="42"/>
    <n v="3734"/>
    <n v="1433"/>
    <n v="0"/>
    <n v="30"/>
    <n v="390"/>
    <n v="630"/>
    <n v="2501"/>
  </r>
  <r>
    <x v="2"/>
    <x v="16"/>
    <x v="104"/>
    <x v="12"/>
    <n v="80"/>
    <n v="3"/>
    <n v="2"/>
    <n v="1"/>
    <n v="1"/>
    <n v="61"/>
    <n v="1"/>
    <n v="2"/>
    <n v="2"/>
    <n v="35"/>
    <n v="31"/>
    <n v="0"/>
    <n v="0"/>
    <n v="393"/>
    <n v="346"/>
    <n v="2"/>
    <n v="10"/>
    <n v="6"/>
    <n v="826"/>
    <n v="481"/>
    <n v="22"/>
    <n v="70"/>
    <n v="34"/>
    <n v="762"/>
    <n v="529"/>
    <n v="8"/>
    <n v="67"/>
    <n v="32"/>
    <n v="112"/>
    <n v="55"/>
    <n v="0"/>
    <n v="8"/>
    <n v="2"/>
    <n v="44"/>
    <n v="40"/>
    <n v="0"/>
    <n v="0"/>
    <n v="2"/>
    <n v="0"/>
    <n v="0"/>
    <n v="0"/>
    <n v="0"/>
    <n v="0"/>
    <n v="0"/>
    <n v="0"/>
    <n v="0"/>
    <n v="0"/>
    <n v="0"/>
    <n v="0"/>
    <n v="0"/>
    <n v="0"/>
    <n v="0"/>
    <n v="0"/>
    <n v="0"/>
    <n v="3"/>
    <n v="1"/>
    <n v="73"/>
    <n v="35"/>
    <n v="369"/>
    <n v="665"/>
    <n v="643"/>
    <n v="95"/>
    <n v="42"/>
    <n v="3745"/>
    <n v="1491"/>
    <n v="0"/>
    <n v="30"/>
    <n v="385"/>
    <n v="630"/>
    <n v="2509"/>
  </r>
  <r>
    <x v="2"/>
    <x v="16"/>
    <x v="104"/>
    <x v="13"/>
    <n v="79"/>
    <n v="3"/>
    <n v="2"/>
    <n v="1"/>
    <n v="1"/>
    <n v="62"/>
    <n v="1"/>
    <n v="2"/>
    <n v="2"/>
    <n v="35"/>
    <n v="31"/>
    <n v="0"/>
    <n v="0"/>
    <n v="394"/>
    <n v="346"/>
    <n v="2"/>
    <n v="10"/>
    <n v="6"/>
    <n v="828"/>
    <n v="487"/>
    <n v="22"/>
    <n v="67"/>
    <n v="35"/>
    <n v="765"/>
    <n v="534"/>
    <n v="8"/>
    <n v="66"/>
    <n v="34"/>
    <n v="112"/>
    <n v="56"/>
    <n v="0"/>
    <n v="8"/>
    <n v="2"/>
    <n v="44"/>
    <n v="40"/>
    <n v="0"/>
    <n v="0"/>
    <n v="2"/>
    <n v="0"/>
    <n v="0"/>
    <n v="0"/>
    <n v="0"/>
    <n v="0"/>
    <n v="0"/>
    <n v="0"/>
    <n v="0"/>
    <n v="0"/>
    <n v="0"/>
    <n v="0"/>
    <n v="0"/>
    <n v="0"/>
    <n v="0"/>
    <n v="0"/>
    <n v="0"/>
    <n v="3"/>
    <n v="1"/>
    <n v="72"/>
    <n v="35"/>
    <n v="370"/>
    <n v="668"/>
    <n v="645"/>
    <n v="95"/>
    <n v="42"/>
    <n v="3758"/>
    <n v="1534"/>
    <n v="0"/>
    <n v="29"/>
    <n v="383"/>
    <n v="629"/>
    <n v="2519"/>
  </r>
  <r>
    <x v="2"/>
    <x v="16"/>
    <x v="104"/>
    <x v="14"/>
    <n v="80"/>
    <n v="3"/>
    <n v="2"/>
    <n v="1"/>
    <n v="1"/>
    <n v="63"/>
    <n v="1"/>
    <n v="2"/>
    <n v="1"/>
    <n v="35"/>
    <n v="31"/>
    <n v="0"/>
    <n v="0"/>
    <n v="394"/>
    <n v="347"/>
    <n v="2"/>
    <n v="10"/>
    <n v="6"/>
    <n v="821"/>
    <n v="489"/>
    <n v="22"/>
    <n v="65"/>
    <n v="32"/>
    <n v="763"/>
    <n v="540"/>
    <n v="8"/>
    <n v="66"/>
    <n v="33"/>
    <n v="113"/>
    <n v="58"/>
    <n v="0"/>
    <n v="8"/>
    <n v="2"/>
    <n v="44"/>
    <n v="40"/>
    <n v="0"/>
    <n v="0"/>
    <n v="2"/>
    <n v="0"/>
    <n v="0"/>
    <n v="0"/>
    <n v="0"/>
    <n v="0"/>
    <n v="0"/>
    <n v="0"/>
    <n v="0"/>
    <n v="0"/>
    <n v="0"/>
    <n v="0"/>
    <n v="0"/>
    <n v="0"/>
    <n v="0"/>
    <n v="0"/>
    <n v="0"/>
    <n v="3"/>
    <n v="1"/>
    <n v="73"/>
    <n v="35"/>
    <n v="371"/>
    <n v="666"/>
    <n v="646"/>
    <n v="95"/>
    <n v="42"/>
    <n v="3750"/>
    <n v="1579"/>
    <n v="0"/>
    <n v="29"/>
    <n v="378"/>
    <n v="620"/>
    <n v="2525"/>
  </r>
  <r>
    <x v="2"/>
    <x v="16"/>
    <x v="104"/>
    <x v="15"/>
    <n v="80"/>
    <n v="3"/>
    <n v="2"/>
    <n v="1"/>
    <n v="1"/>
    <n v="63"/>
    <n v="1"/>
    <n v="2"/>
    <n v="1"/>
    <n v="34"/>
    <n v="30"/>
    <n v="0"/>
    <n v="0"/>
    <n v="397"/>
    <n v="349"/>
    <n v="2"/>
    <n v="10"/>
    <n v="8"/>
    <n v="823"/>
    <n v="493"/>
    <n v="22"/>
    <n v="65"/>
    <n v="31"/>
    <n v="763"/>
    <n v="546"/>
    <n v="8"/>
    <n v="65"/>
    <n v="33"/>
    <n v="114"/>
    <n v="59"/>
    <n v="0"/>
    <n v="9"/>
    <n v="2"/>
    <n v="43"/>
    <n v="39"/>
    <n v="0"/>
    <n v="0"/>
    <n v="2"/>
    <n v="0"/>
    <n v="0"/>
    <n v="0"/>
    <n v="0"/>
    <n v="0"/>
    <n v="0"/>
    <n v="0"/>
    <n v="0"/>
    <n v="0"/>
    <n v="0"/>
    <n v="0"/>
    <n v="0"/>
    <n v="0"/>
    <n v="0"/>
    <n v="0"/>
    <n v="0"/>
    <n v="3"/>
    <n v="1"/>
    <n v="73"/>
    <n v="34"/>
    <n v="372"/>
    <n v="669"/>
    <n v="647"/>
    <n v="95"/>
    <n v="41"/>
    <n v="3747"/>
    <n v="1607"/>
    <n v="0"/>
    <n v="29"/>
    <n v="372"/>
    <n v="621"/>
    <n v="2530"/>
  </r>
  <r>
    <x v="2"/>
    <x v="16"/>
    <x v="104"/>
    <x v="16"/>
    <n v="79"/>
    <n v="3"/>
    <n v="2"/>
    <n v="1"/>
    <n v="1"/>
    <n v="63"/>
    <n v="1"/>
    <n v="2"/>
    <n v="1"/>
    <n v="34"/>
    <n v="30"/>
    <n v="0"/>
    <n v="0"/>
    <n v="398"/>
    <n v="349"/>
    <n v="2"/>
    <n v="10"/>
    <n v="9"/>
    <n v="817"/>
    <n v="495"/>
    <n v="22"/>
    <n v="62"/>
    <n v="30"/>
    <n v="769"/>
    <n v="553"/>
    <n v="8"/>
    <n v="65"/>
    <n v="34"/>
    <n v="113"/>
    <n v="59"/>
    <n v="0"/>
    <n v="9"/>
    <n v="2"/>
    <n v="43"/>
    <n v="39"/>
    <n v="0"/>
    <n v="0"/>
    <n v="2"/>
    <n v="0"/>
    <n v="0"/>
    <n v="0"/>
    <n v="0"/>
    <n v="0"/>
    <n v="0"/>
    <n v="0"/>
    <n v="0"/>
    <n v="0"/>
    <n v="0"/>
    <n v="0"/>
    <n v="0"/>
    <n v="0"/>
    <n v="0"/>
    <n v="0"/>
    <n v="0"/>
    <n v="3"/>
    <n v="1"/>
    <n v="72"/>
    <n v="34"/>
    <n v="372"/>
    <n v="667"/>
    <n v="652"/>
    <n v="96"/>
    <n v="41"/>
    <n v="3762"/>
    <n v="1636"/>
    <n v="0"/>
    <n v="29"/>
    <n v="375"/>
    <n v="630"/>
    <n v="2537"/>
  </r>
  <r>
    <x v="2"/>
    <x v="17"/>
    <x v="105"/>
    <x v="0"/>
    <n v="156"/>
    <n v="7"/>
    <n v="0"/>
    <n v="1"/>
    <n v="0"/>
    <n v="41"/>
    <n v="1"/>
    <n v="7"/>
    <n v="4"/>
    <n v="21"/>
    <n v="0"/>
    <n v="0"/>
    <n v="0"/>
    <n v="1207"/>
    <n v="0"/>
    <n v="581"/>
    <n v="10"/>
    <n v="23"/>
    <n v="1248"/>
    <n v="0"/>
    <n v="108"/>
    <n v="76"/>
    <n v="59"/>
    <n v="1648"/>
    <n v="96"/>
    <n v="10"/>
    <n v="75"/>
    <n v="55"/>
    <n v="141"/>
    <n v="0"/>
    <n v="5"/>
    <n v="6"/>
    <n v="14"/>
    <n v="105"/>
    <n v="0"/>
    <n v="8"/>
    <n v="1"/>
    <n v="0"/>
    <n v="0"/>
    <n v="0"/>
    <n v="0"/>
    <n v="0"/>
    <n v="0"/>
    <n v="0"/>
    <n v="0"/>
    <n v="0"/>
    <n v="0"/>
    <n v="2"/>
    <n v="0"/>
    <n v="13"/>
    <n v="12"/>
    <n v="0"/>
    <n v="1"/>
    <n v="2"/>
    <m/>
    <m/>
    <m/>
    <m/>
    <m/>
    <m/>
    <m/>
    <m/>
    <m/>
    <m/>
    <m/>
    <m/>
    <m/>
    <m/>
    <m/>
    <m/>
  </r>
  <r>
    <x v="2"/>
    <x v="17"/>
    <x v="105"/>
    <x v="1"/>
    <n v="158"/>
    <n v="7"/>
    <n v="0"/>
    <n v="1"/>
    <n v="1"/>
    <n v="62"/>
    <n v="1"/>
    <n v="7"/>
    <n v="4"/>
    <n v="21"/>
    <n v="0"/>
    <n v="17"/>
    <n v="0"/>
    <n v="1211"/>
    <n v="0"/>
    <n v="849"/>
    <n v="10"/>
    <n v="22"/>
    <n v="1242"/>
    <n v="0"/>
    <n v="209"/>
    <n v="74"/>
    <n v="58"/>
    <n v="1647"/>
    <n v="159"/>
    <n v="10"/>
    <n v="75"/>
    <n v="55"/>
    <n v="141"/>
    <n v="0"/>
    <n v="7"/>
    <n v="6"/>
    <n v="13"/>
    <n v="104"/>
    <n v="0"/>
    <n v="17"/>
    <n v="1"/>
    <n v="0"/>
    <n v="0"/>
    <n v="0"/>
    <n v="0"/>
    <n v="0"/>
    <n v="0"/>
    <n v="0"/>
    <n v="0"/>
    <n v="0"/>
    <n v="0"/>
    <n v="1"/>
    <n v="0"/>
    <n v="13"/>
    <n v="12"/>
    <n v="0"/>
    <n v="1"/>
    <n v="2"/>
    <m/>
    <m/>
    <m/>
    <m/>
    <m/>
    <m/>
    <m/>
    <m/>
    <m/>
    <m/>
    <m/>
    <m/>
    <m/>
    <m/>
    <m/>
    <m/>
  </r>
  <r>
    <x v="2"/>
    <x v="17"/>
    <x v="105"/>
    <x v="2"/>
    <n v="158"/>
    <n v="7"/>
    <n v="0"/>
    <n v="1"/>
    <n v="1"/>
    <n v="76"/>
    <n v="1"/>
    <n v="7"/>
    <n v="4"/>
    <n v="21"/>
    <n v="17"/>
    <n v="1"/>
    <n v="0"/>
    <n v="1210"/>
    <n v="974"/>
    <n v="13"/>
    <n v="10"/>
    <n v="22"/>
    <n v="1241"/>
    <n v="319"/>
    <n v="12"/>
    <n v="70"/>
    <n v="57"/>
    <n v="1643"/>
    <n v="243"/>
    <n v="9"/>
    <n v="75"/>
    <n v="55"/>
    <n v="142"/>
    <n v="10"/>
    <n v="1"/>
    <n v="6"/>
    <n v="13"/>
    <n v="104"/>
    <n v="22"/>
    <n v="2"/>
    <n v="1"/>
    <n v="0"/>
    <n v="0"/>
    <n v="0"/>
    <n v="0"/>
    <n v="0"/>
    <n v="0"/>
    <n v="0"/>
    <n v="0"/>
    <n v="0"/>
    <n v="0"/>
    <n v="0"/>
    <n v="0"/>
    <n v="0"/>
    <n v="0"/>
    <n v="0"/>
    <n v="0"/>
    <n v="0"/>
    <n v="7"/>
    <n v="1"/>
    <n v="145"/>
    <n v="18"/>
    <n v="1156"/>
    <n v="1069"/>
    <n v="1479"/>
    <n v="107"/>
    <n v="100"/>
    <m/>
    <m/>
    <m/>
    <m/>
    <m/>
    <m/>
    <m/>
  </r>
  <r>
    <x v="2"/>
    <x v="17"/>
    <x v="105"/>
    <x v="3"/>
    <n v="161"/>
    <n v="7"/>
    <n v="0"/>
    <n v="1"/>
    <n v="1"/>
    <n v="89"/>
    <n v="1"/>
    <n v="7"/>
    <n v="4"/>
    <n v="21"/>
    <n v="17"/>
    <n v="1"/>
    <n v="0"/>
    <n v="1207"/>
    <n v="1023"/>
    <n v="14"/>
    <n v="10"/>
    <n v="21"/>
    <n v="1240"/>
    <n v="423"/>
    <n v="12"/>
    <n v="68"/>
    <n v="58"/>
    <n v="1639"/>
    <n v="317"/>
    <n v="9"/>
    <n v="75"/>
    <n v="54"/>
    <n v="143"/>
    <n v="14"/>
    <n v="1"/>
    <n v="6"/>
    <n v="13"/>
    <n v="105"/>
    <n v="27"/>
    <n v="2"/>
    <n v="1"/>
    <n v="0"/>
    <n v="0"/>
    <n v="0"/>
    <n v="0"/>
    <n v="0"/>
    <n v="0"/>
    <n v="0"/>
    <n v="0"/>
    <n v="0"/>
    <n v="0"/>
    <n v="0"/>
    <n v="0"/>
    <n v="0"/>
    <n v="0"/>
    <n v="0"/>
    <n v="0"/>
    <n v="0"/>
    <n v="7"/>
    <n v="1"/>
    <n v="148"/>
    <n v="18"/>
    <n v="1152"/>
    <n v="1070"/>
    <n v="1477"/>
    <n v="109"/>
    <n v="101"/>
    <m/>
    <m/>
    <m/>
    <m/>
    <m/>
    <m/>
    <m/>
  </r>
  <r>
    <x v="2"/>
    <x v="17"/>
    <x v="105"/>
    <x v="4"/>
    <n v="162"/>
    <n v="7"/>
    <n v="0"/>
    <n v="1"/>
    <n v="1"/>
    <n v="94"/>
    <n v="1"/>
    <n v="7"/>
    <n v="4"/>
    <n v="21"/>
    <n v="17"/>
    <n v="1"/>
    <n v="0"/>
    <n v="1212"/>
    <n v="1050"/>
    <n v="14"/>
    <n v="10"/>
    <n v="22"/>
    <n v="1238"/>
    <n v="505"/>
    <n v="12"/>
    <n v="67"/>
    <n v="57"/>
    <n v="1641"/>
    <n v="391"/>
    <n v="9"/>
    <n v="75"/>
    <n v="54"/>
    <n v="144"/>
    <n v="17"/>
    <n v="1"/>
    <n v="6"/>
    <n v="13"/>
    <n v="106"/>
    <n v="30"/>
    <n v="2"/>
    <n v="1"/>
    <n v="0"/>
    <n v="0"/>
    <n v="0"/>
    <n v="0"/>
    <n v="0"/>
    <n v="0"/>
    <n v="0"/>
    <n v="0"/>
    <n v="0"/>
    <n v="0"/>
    <n v="0"/>
    <n v="0"/>
    <n v="0"/>
    <n v="0"/>
    <n v="0"/>
    <n v="0"/>
    <n v="0"/>
    <n v="7"/>
    <n v="1"/>
    <n v="149"/>
    <n v="18"/>
    <n v="1156"/>
    <n v="1071"/>
    <n v="1479"/>
    <n v="110"/>
    <n v="102"/>
    <m/>
    <m/>
    <m/>
    <m/>
    <m/>
    <m/>
    <m/>
  </r>
  <r>
    <x v="2"/>
    <x v="17"/>
    <x v="105"/>
    <x v="5"/>
    <n v="163"/>
    <n v="7"/>
    <n v="0"/>
    <n v="1"/>
    <n v="1"/>
    <n v="99"/>
    <n v="1"/>
    <n v="7"/>
    <n v="4"/>
    <n v="21"/>
    <n v="17"/>
    <n v="1"/>
    <n v="0"/>
    <n v="1211"/>
    <n v="1063"/>
    <n v="14"/>
    <n v="10"/>
    <n v="22"/>
    <n v="1230"/>
    <n v="632"/>
    <n v="12"/>
    <n v="67"/>
    <n v="55"/>
    <n v="1641"/>
    <n v="618"/>
    <n v="9"/>
    <n v="74"/>
    <n v="54"/>
    <n v="143"/>
    <n v="25"/>
    <n v="1"/>
    <n v="6"/>
    <n v="13"/>
    <n v="106"/>
    <n v="35"/>
    <n v="2"/>
    <n v="1"/>
    <n v="0"/>
    <n v="0"/>
    <n v="0"/>
    <n v="0"/>
    <n v="0"/>
    <n v="0"/>
    <n v="0"/>
    <n v="0"/>
    <n v="0"/>
    <n v="0"/>
    <n v="0"/>
    <n v="0"/>
    <n v="0"/>
    <n v="0"/>
    <n v="0"/>
    <n v="0"/>
    <n v="0"/>
    <n v="7"/>
    <n v="1"/>
    <n v="150"/>
    <n v="18"/>
    <n v="1155"/>
    <n v="1067"/>
    <n v="1479"/>
    <n v="109"/>
    <n v="102"/>
    <m/>
    <m/>
    <m/>
    <m/>
    <m/>
    <m/>
    <m/>
  </r>
  <r>
    <x v="2"/>
    <x v="17"/>
    <x v="105"/>
    <x v="6"/>
    <n v="162"/>
    <n v="7"/>
    <n v="3"/>
    <n v="1"/>
    <n v="1"/>
    <n v="110"/>
    <n v="1"/>
    <n v="7"/>
    <n v="4"/>
    <n v="20"/>
    <n v="16"/>
    <n v="1"/>
    <n v="0"/>
    <n v="1211"/>
    <n v="1092"/>
    <n v="14"/>
    <n v="10"/>
    <n v="22"/>
    <n v="1232"/>
    <n v="717"/>
    <n v="11"/>
    <n v="67"/>
    <n v="58"/>
    <n v="1641"/>
    <n v="838"/>
    <n v="9"/>
    <n v="73"/>
    <n v="54"/>
    <n v="147"/>
    <n v="30"/>
    <n v="1"/>
    <n v="6"/>
    <n v="14"/>
    <n v="106"/>
    <n v="65"/>
    <n v="1"/>
    <n v="0"/>
    <n v="0"/>
    <n v="0"/>
    <n v="0"/>
    <n v="0"/>
    <n v="0"/>
    <n v="0"/>
    <n v="0"/>
    <n v="0"/>
    <n v="0"/>
    <n v="0"/>
    <n v="0"/>
    <n v="0"/>
    <n v="0"/>
    <n v="0"/>
    <n v="0"/>
    <n v="0"/>
    <n v="0"/>
    <n v="7"/>
    <n v="1"/>
    <n v="149"/>
    <n v="17"/>
    <n v="1156"/>
    <n v="1066"/>
    <n v="1480"/>
    <n v="116"/>
    <n v="103"/>
    <m/>
    <m/>
    <m/>
    <m/>
    <m/>
    <m/>
    <m/>
  </r>
  <r>
    <x v="2"/>
    <x v="17"/>
    <x v="105"/>
    <x v="7"/>
    <n v="163"/>
    <n v="7"/>
    <n v="5"/>
    <n v="1"/>
    <n v="1"/>
    <n v="122"/>
    <n v="1"/>
    <n v="7"/>
    <n v="3"/>
    <n v="20"/>
    <n v="16"/>
    <n v="1"/>
    <n v="0"/>
    <n v="1208"/>
    <n v="1103"/>
    <n v="14"/>
    <n v="10"/>
    <n v="22"/>
    <n v="1234"/>
    <n v="777"/>
    <n v="11"/>
    <n v="67"/>
    <n v="59"/>
    <n v="1642"/>
    <n v="1028"/>
    <n v="8"/>
    <n v="73"/>
    <n v="54"/>
    <n v="148"/>
    <n v="38"/>
    <n v="1"/>
    <n v="6"/>
    <n v="14"/>
    <n v="106"/>
    <n v="82"/>
    <n v="1"/>
    <n v="0"/>
    <n v="0"/>
    <n v="0"/>
    <n v="0"/>
    <n v="0"/>
    <n v="0"/>
    <n v="0"/>
    <n v="0"/>
    <n v="0"/>
    <n v="0"/>
    <n v="0"/>
    <n v="0"/>
    <n v="0"/>
    <n v="0"/>
    <n v="0"/>
    <n v="0"/>
    <n v="0"/>
    <n v="0"/>
    <n v="7"/>
    <n v="1"/>
    <n v="150"/>
    <n v="17"/>
    <n v="1153"/>
    <n v="1068"/>
    <n v="1483"/>
    <n v="118"/>
    <n v="103"/>
    <m/>
    <m/>
    <m/>
    <m/>
    <m/>
    <m/>
    <m/>
  </r>
  <r>
    <x v="2"/>
    <x v="17"/>
    <x v="105"/>
    <x v="8"/>
    <n v="165"/>
    <n v="7"/>
    <n v="5"/>
    <n v="1"/>
    <n v="1"/>
    <n v="128"/>
    <n v="1"/>
    <n v="7"/>
    <n v="3"/>
    <n v="20"/>
    <n v="16"/>
    <n v="1"/>
    <n v="0"/>
    <n v="1210"/>
    <n v="1111"/>
    <n v="14"/>
    <n v="10"/>
    <n v="22"/>
    <n v="1234"/>
    <n v="832"/>
    <n v="10"/>
    <n v="68"/>
    <n v="60"/>
    <n v="1645"/>
    <n v="1173"/>
    <n v="8"/>
    <n v="73"/>
    <n v="52"/>
    <n v="149"/>
    <n v="54"/>
    <n v="1"/>
    <n v="6"/>
    <n v="13"/>
    <n v="107"/>
    <n v="89"/>
    <n v="1"/>
    <n v="0"/>
    <n v="0"/>
    <n v="0"/>
    <n v="0"/>
    <n v="0"/>
    <n v="0"/>
    <n v="0"/>
    <n v="0"/>
    <n v="0"/>
    <n v="0"/>
    <n v="0"/>
    <n v="0"/>
    <n v="0"/>
    <n v="0"/>
    <n v="0"/>
    <n v="0"/>
    <n v="0"/>
    <n v="0"/>
    <n v="7"/>
    <n v="1"/>
    <n v="152"/>
    <n v="17"/>
    <n v="1157"/>
    <n v="1068"/>
    <n v="1486"/>
    <n v="120"/>
    <n v="104"/>
    <n v="5773"/>
    <n v="2384"/>
    <n v="0"/>
    <n v="25"/>
    <n v="177"/>
    <n v="917"/>
    <n v="4441"/>
  </r>
  <r>
    <x v="2"/>
    <x v="17"/>
    <x v="105"/>
    <x v="9"/>
    <n v="166"/>
    <n v="7"/>
    <n v="6"/>
    <n v="1"/>
    <n v="1"/>
    <n v="131"/>
    <n v="1"/>
    <n v="7"/>
    <n v="3"/>
    <n v="23"/>
    <n v="16"/>
    <n v="1"/>
    <n v="1"/>
    <n v="1212"/>
    <n v="1124"/>
    <n v="14"/>
    <n v="10"/>
    <n v="21"/>
    <n v="1230"/>
    <n v="857"/>
    <n v="10"/>
    <n v="68"/>
    <n v="60"/>
    <n v="1645"/>
    <n v="1228"/>
    <n v="8"/>
    <n v="72"/>
    <n v="51"/>
    <n v="151"/>
    <n v="59"/>
    <n v="1"/>
    <n v="6"/>
    <n v="13"/>
    <n v="107"/>
    <n v="90"/>
    <n v="1"/>
    <n v="0"/>
    <n v="0"/>
    <n v="0"/>
    <n v="0"/>
    <n v="0"/>
    <n v="0"/>
    <n v="0"/>
    <n v="0"/>
    <n v="0"/>
    <n v="0"/>
    <n v="0"/>
    <n v="0"/>
    <n v="0"/>
    <n v="0"/>
    <n v="0"/>
    <n v="0"/>
    <n v="0"/>
    <n v="0"/>
    <n v="7"/>
    <n v="1"/>
    <n v="153"/>
    <n v="19"/>
    <n v="1160"/>
    <n v="1065"/>
    <n v="1488"/>
    <n v="122"/>
    <n v="104"/>
    <n v="5781"/>
    <n v="2743"/>
    <n v="0"/>
    <n v="25"/>
    <n v="177"/>
    <n v="911"/>
    <n v="4463"/>
  </r>
  <r>
    <x v="2"/>
    <x v="17"/>
    <x v="105"/>
    <x v="10"/>
    <n v="165"/>
    <n v="7"/>
    <n v="7"/>
    <n v="0"/>
    <n v="0"/>
    <n v="132"/>
    <n v="1"/>
    <n v="7"/>
    <n v="3"/>
    <n v="23"/>
    <n v="16"/>
    <n v="1"/>
    <n v="1"/>
    <n v="1216"/>
    <n v="1128"/>
    <n v="14"/>
    <n v="11"/>
    <n v="21"/>
    <n v="1227"/>
    <n v="871"/>
    <n v="10"/>
    <n v="65"/>
    <n v="60"/>
    <n v="1645"/>
    <n v="1253"/>
    <n v="8"/>
    <n v="72"/>
    <n v="51"/>
    <n v="153"/>
    <n v="64"/>
    <n v="1"/>
    <n v="6"/>
    <n v="14"/>
    <n v="107"/>
    <n v="89"/>
    <n v="1"/>
    <n v="0"/>
    <n v="0"/>
    <n v="0"/>
    <n v="0"/>
    <n v="0"/>
    <n v="0"/>
    <n v="0"/>
    <n v="0"/>
    <n v="0"/>
    <n v="0"/>
    <n v="0"/>
    <n v="0"/>
    <n v="0"/>
    <n v="0"/>
    <n v="0"/>
    <n v="0"/>
    <n v="0"/>
    <n v="0"/>
    <n v="7"/>
    <n v="0"/>
    <n v="152"/>
    <n v="19"/>
    <n v="1163"/>
    <n v="1064"/>
    <n v="1489"/>
    <n v="123"/>
    <n v="104"/>
    <n v="5783"/>
    <n v="2882"/>
    <n v="0"/>
    <n v="25"/>
    <n v="177"/>
    <n v="903"/>
    <n v="4472"/>
  </r>
  <r>
    <x v="2"/>
    <x v="17"/>
    <x v="105"/>
    <x v="11"/>
    <n v="164"/>
    <n v="7"/>
    <n v="7"/>
    <n v="0"/>
    <n v="0"/>
    <n v="132"/>
    <n v="1"/>
    <n v="7"/>
    <n v="3"/>
    <n v="23"/>
    <n v="16"/>
    <n v="1"/>
    <n v="1"/>
    <n v="1216"/>
    <n v="1130"/>
    <n v="14"/>
    <n v="11"/>
    <n v="21"/>
    <n v="1225"/>
    <n v="884"/>
    <n v="10"/>
    <n v="65"/>
    <n v="60"/>
    <n v="1647"/>
    <n v="1279"/>
    <n v="8"/>
    <n v="72"/>
    <n v="51"/>
    <n v="154"/>
    <n v="71"/>
    <n v="2"/>
    <n v="6"/>
    <n v="14"/>
    <n v="106"/>
    <n v="89"/>
    <n v="1"/>
    <n v="0"/>
    <n v="0"/>
    <n v="0"/>
    <n v="0"/>
    <n v="0"/>
    <n v="0"/>
    <n v="0"/>
    <n v="0"/>
    <n v="0"/>
    <n v="0"/>
    <n v="0"/>
    <n v="0"/>
    <n v="0"/>
    <n v="0"/>
    <n v="0"/>
    <n v="0"/>
    <n v="0"/>
    <n v="0"/>
    <n v="7"/>
    <n v="0"/>
    <n v="151"/>
    <n v="19"/>
    <n v="1163"/>
    <n v="1063"/>
    <n v="1491"/>
    <n v="123"/>
    <n v="103"/>
    <n v="5795"/>
    <n v="3054"/>
    <n v="0"/>
    <n v="26"/>
    <n v="176"/>
    <n v="896"/>
    <n v="4492"/>
  </r>
  <r>
    <x v="2"/>
    <x v="17"/>
    <x v="105"/>
    <x v="12"/>
    <n v="164"/>
    <n v="7"/>
    <n v="7"/>
    <n v="0"/>
    <n v="0"/>
    <n v="133"/>
    <n v="1"/>
    <n v="7"/>
    <n v="3"/>
    <n v="23"/>
    <n v="16"/>
    <n v="1"/>
    <n v="1"/>
    <n v="1217"/>
    <n v="1131"/>
    <n v="14"/>
    <n v="11"/>
    <n v="21"/>
    <n v="1224"/>
    <n v="896"/>
    <n v="9"/>
    <n v="64"/>
    <n v="61"/>
    <n v="1647"/>
    <n v="1290"/>
    <n v="8"/>
    <n v="71"/>
    <n v="53"/>
    <n v="155"/>
    <n v="76"/>
    <n v="2"/>
    <n v="6"/>
    <n v="14"/>
    <n v="105"/>
    <n v="89"/>
    <n v="1"/>
    <n v="0"/>
    <n v="0"/>
    <n v="0"/>
    <n v="0"/>
    <n v="0"/>
    <n v="0"/>
    <n v="0"/>
    <n v="0"/>
    <n v="0"/>
    <n v="0"/>
    <n v="0"/>
    <n v="0"/>
    <n v="0"/>
    <n v="0"/>
    <n v="0"/>
    <n v="0"/>
    <n v="0"/>
    <n v="0"/>
    <n v="7"/>
    <n v="0"/>
    <n v="152"/>
    <n v="19"/>
    <n v="1164"/>
    <n v="1062"/>
    <n v="1489"/>
    <n v="124"/>
    <n v="102"/>
    <n v="5798"/>
    <n v="3145"/>
    <n v="0"/>
    <n v="26"/>
    <n v="173"/>
    <n v="892"/>
    <n v="4498"/>
  </r>
  <r>
    <x v="2"/>
    <x v="17"/>
    <x v="105"/>
    <x v="13"/>
    <n v="163"/>
    <n v="7"/>
    <n v="7"/>
    <n v="0"/>
    <n v="0"/>
    <n v="132"/>
    <n v="1"/>
    <n v="7"/>
    <n v="3"/>
    <n v="23"/>
    <n v="16"/>
    <n v="1"/>
    <n v="1"/>
    <n v="1218"/>
    <n v="1135"/>
    <n v="14"/>
    <n v="11"/>
    <n v="21"/>
    <n v="1221"/>
    <n v="901"/>
    <n v="9"/>
    <n v="63"/>
    <n v="60"/>
    <n v="1651"/>
    <n v="1301"/>
    <n v="8"/>
    <n v="71"/>
    <n v="54"/>
    <n v="157"/>
    <n v="77"/>
    <n v="2"/>
    <n v="7"/>
    <n v="13"/>
    <n v="104"/>
    <n v="92"/>
    <n v="1"/>
    <n v="0"/>
    <n v="0"/>
    <n v="0"/>
    <n v="0"/>
    <n v="0"/>
    <n v="0"/>
    <n v="0"/>
    <n v="0"/>
    <n v="0"/>
    <n v="0"/>
    <n v="0"/>
    <n v="0"/>
    <n v="0"/>
    <n v="0"/>
    <n v="0"/>
    <n v="0"/>
    <n v="0"/>
    <n v="0"/>
    <n v="7"/>
    <n v="0"/>
    <n v="151"/>
    <n v="19"/>
    <n v="1166"/>
    <n v="1063"/>
    <n v="1492"/>
    <n v="126"/>
    <n v="102"/>
    <n v="5800"/>
    <n v="3200"/>
    <n v="0"/>
    <n v="26"/>
    <n v="173"/>
    <n v="885"/>
    <n v="4504"/>
  </r>
  <r>
    <x v="2"/>
    <x v="17"/>
    <x v="105"/>
    <x v="14"/>
    <n v="162"/>
    <n v="7"/>
    <n v="7"/>
    <n v="0"/>
    <n v="0"/>
    <n v="132"/>
    <n v="1"/>
    <n v="7"/>
    <n v="3"/>
    <n v="22"/>
    <n v="15"/>
    <n v="1"/>
    <n v="1"/>
    <n v="1214"/>
    <n v="1134"/>
    <n v="14"/>
    <n v="11"/>
    <n v="21"/>
    <n v="1224"/>
    <n v="913"/>
    <n v="9"/>
    <n v="61"/>
    <n v="61"/>
    <n v="1651"/>
    <n v="1307"/>
    <n v="8"/>
    <n v="71"/>
    <n v="53"/>
    <n v="157"/>
    <n v="78"/>
    <n v="2"/>
    <n v="7"/>
    <n v="13"/>
    <n v="107"/>
    <n v="94"/>
    <n v="1"/>
    <n v="0"/>
    <n v="0"/>
    <n v="0"/>
    <n v="0"/>
    <n v="0"/>
    <n v="0"/>
    <n v="0"/>
    <n v="0"/>
    <n v="0"/>
    <n v="0"/>
    <n v="0"/>
    <n v="0"/>
    <n v="0"/>
    <n v="0"/>
    <n v="0"/>
    <n v="0"/>
    <n v="0"/>
    <n v="0"/>
    <n v="7"/>
    <n v="0"/>
    <n v="150"/>
    <n v="18"/>
    <n v="1163"/>
    <n v="1066"/>
    <n v="1495"/>
    <n v="127"/>
    <n v="105"/>
    <n v="5796"/>
    <n v="3256"/>
    <n v="0"/>
    <n v="25"/>
    <n v="170"/>
    <n v="875"/>
    <n v="4514"/>
  </r>
  <r>
    <x v="2"/>
    <x v="17"/>
    <x v="105"/>
    <x v="15"/>
    <n v="163"/>
    <n v="7"/>
    <n v="7"/>
    <n v="0"/>
    <n v="0"/>
    <n v="133"/>
    <n v="1"/>
    <n v="7"/>
    <n v="3"/>
    <n v="22"/>
    <n v="15"/>
    <n v="1"/>
    <n v="1"/>
    <n v="1211"/>
    <n v="1131"/>
    <n v="14"/>
    <n v="11"/>
    <n v="21"/>
    <n v="1222"/>
    <n v="923"/>
    <n v="9"/>
    <n v="58"/>
    <n v="59"/>
    <n v="1650"/>
    <n v="1309"/>
    <n v="8"/>
    <n v="71"/>
    <n v="53"/>
    <n v="156"/>
    <n v="79"/>
    <n v="2"/>
    <n v="6"/>
    <n v="13"/>
    <n v="108"/>
    <n v="95"/>
    <n v="1"/>
    <n v="0"/>
    <n v="0"/>
    <n v="0"/>
    <n v="0"/>
    <n v="0"/>
    <n v="0"/>
    <n v="0"/>
    <n v="0"/>
    <n v="0"/>
    <n v="0"/>
    <n v="0"/>
    <n v="0"/>
    <n v="0"/>
    <n v="0"/>
    <n v="0"/>
    <n v="0"/>
    <n v="0"/>
    <n v="0"/>
    <n v="7"/>
    <n v="0"/>
    <n v="151"/>
    <n v="18"/>
    <n v="1160"/>
    <n v="1069"/>
    <n v="1493"/>
    <n v="127"/>
    <n v="106"/>
    <n v="5787"/>
    <n v="3287"/>
    <n v="0"/>
    <n v="25"/>
    <n v="169"/>
    <n v="867"/>
    <n v="4509"/>
  </r>
  <r>
    <x v="2"/>
    <x v="17"/>
    <x v="105"/>
    <x v="16"/>
    <n v="163"/>
    <n v="7"/>
    <n v="7"/>
    <n v="0"/>
    <n v="0"/>
    <n v="133"/>
    <n v="1"/>
    <n v="7"/>
    <n v="3"/>
    <n v="22"/>
    <n v="15"/>
    <n v="1"/>
    <n v="1"/>
    <n v="1212"/>
    <n v="1133"/>
    <n v="14"/>
    <n v="11"/>
    <n v="21"/>
    <n v="1219"/>
    <n v="923"/>
    <n v="9"/>
    <n v="58"/>
    <n v="59"/>
    <n v="1655"/>
    <n v="1320"/>
    <n v="8"/>
    <n v="71"/>
    <n v="54"/>
    <n v="158"/>
    <n v="79"/>
    <n v="2"/>
    <n v="6"/>
    <n v="14"/>
    <n v="108"/>
    <n v="96"/>
    <n v="1"/>
    <n v="0"/>
    <n v="0"/>
    <n v="0"/>
    <n v="0"/>
    <n v="0"/>
    <n v="0"/>
    <n v="0"/>
    <n v="0"/>
    <n v="0"/>
    <n v="0"/>
    <n v="0"/>
    <n v="0"/>
    <n v="0"/>
    <n v="0"/>
    <n v="0"/>
    <n v="0"/>
    <n v="0"/>
    <n v="0"/>
    <n v="7"/>
    <n v="0"/>
    <n v="151"/>
    <n v="18"/>
    <n v="1161"/>
    <n v="1066"/>
    <n v="1496"/>
    <n v="128"/>
    <n v="106"/>
    <n v="5793"/>
    <n v="3320"/>
    <n v="0"/>
    <n v="25"/>
    <n v="169"/>
    <n v="863"/>
    <n v="4523"/>
  </r>
  <r>
    <x v="2"/>
    <x v="17"/>
    <x v="105"/>
    <x v="16"/>
    <m/>
    <m/>
    <m/>
    <m/>
    <m/>
    <m/>
    <m/>
    <m/>
    <m/>
    <m/>
    <m/>
    <m/>
    <m/>
    <m/>
    <m/>
    <m/>
    <m/>
    <m/>
    <n v="1"/>
    <n v="1"/>
    <m/>
    <m/>
    <m/>
    <m/>
    <m/>
    <m/>
    <m/>
    <m/>
    <m/>
    <m/>
    <m/>
    <m/>
    <m/>
    <m/>
    <m/>
    <m/>
    <m/>
    <m/>
    <m/>
    <m/>
    <m/>
    <m/>
    <m/>
    <m/>
    <m/>
    <m/>
    <m/>
    <m/>
    <m/>
    <m/>
    <m/>
    <m/>
    <m/>
    <m/>
    <m/>
    <m/>
    <m/>
    <m/>
    <m/>
    <n v="1"/>
    <m/>
    <m/>
    <m/>
    <m/>
    <m/>
    <m/>
    <m/>
    <m/>
    <m/>
    <m/>
  </r>
  <r>
    <x v="2"/>
    <x v="14"/>
    <x v="106"/>
    <x v="0"/>
    <n v="51"/>
    <n v="1"/>
    <n v="0"/>
    <n v="0"/>
    <n v="0"/>
    <n v="8"/>
    <n v="0"/>
    <n v="4"/>
    <n v="0"/>
    <n v="1"/>
    <n v="0"/>
    <n v="0"/>
    <n v="0"/>
    <n v="294"/>
    <n v="0"/>
    <n v="113"/>
    <n v="18"/>
    <n v="7"/>
    <n v="684"/>
    <n v="0"/>
    <n v="38"/>
    <n v="90"/>
    <n v="35"/>
    <n v="589"/>
    <n v="57"/>
    <n v="1"/>
    <n v="77"/>
    <n v="19"/>
    <n v="67"/>
    <n v="0"/>
    <n v="3"/>
    <n v="4"/>
    <n v="12"/>
    <n v="26"/>
    <n v="0"/>
    <n v="3"/>
    <n v="0"/>
    <n v="1"/>
    <n v="0"/>
    <n v="0"/>
    <n v="0"/>
    <n v="0"/>
    <n v="0"/>
    <n v="0"/>
    <n v="0"/>
    <n v="0"/>
    <n v="0"/>
    <n v="0"/>
    <n v="0"/>
    <n v="0"/>
    <n v="1"/>
    <n v="0"/>
    <n v="1"/>
    <n v="0"/>
    <m/>
    <m/>
    <m/>
    <m/>
    <m/>
    <m/>
    <m/>
    <m/>
    <m/>
    <m/>
    <m/>
    <m/>
    <m/>
    <m/>
    <m/>
    <m/>
  </r>
  <r>
    <x v="2"/>
    <x v="14"/>
    <x v="106"/>
    <x v="1"/>
    <n v="51"/>
    <n v="1"/>
    <n v="0"/>
    <n v="0"/>
    <n v="0"/>
    <n v="9"/>
    <n v="0"/>
    <n v="4"/>
    <n v="0"/>
    <n v="1"/>
    <n v="0"/>
    <n v="0"/>
    <n v="0"/>
    <n v="294"/>
    <n v="0"/>
    <n v="144"/>
    <n v="18"/>
    <n v="7"/>
    <n v="684"/>
    <n v="0"/>
    <n v="46"/>
    <n v="88"/>
    <n v="33"/>
    <n v="590"/>
    <n v="65"/>
    <n v="1"/>
    <n v="77"/>
    <n v="19"/>
    <n v="68"/>
    <n v="0"/>
    <n v="4"/>
    <n v="4"/>
    <n v="13"/>
    <n v="26"/>
    <n v="0"/>
    <n v="3"/>
    <n v="0"/>
    <n v="1"/>
    <n v="0"/>
    <n v="0"/>
    <n v="0"/>
    <n v="0"/>
    <n v="0"/>
    <n v="0"/>
    <n v="0"/>
    <n v="0"/>
    <n v="0"/>
    <n v="0"/>
    <n v="0"/>
    <n v="0"/>
    <n v="1"/>
    <n v="0"/>
    <n v="1"/>
    <n v="0"/>
    <m/>
    <m/>
    <m/>
    <m/>
    <m/>
    <m/>
    <m/>
    <m/>
    <m/>
    <m/>
    <m/>
    <m/>
    <m/>
    <m/>
    <m/>
    <m/>
  </r>
  <r>
    <x v="2"/>
    <x v="14"/>
    <x v="106"/>
    <x v="2"/>
    <n v="50"/>
    <n v="1"/>
    <n v="0"/>
    <n v="0"/>
    <n v="0"/>
    <n v="12"/>
    <n v="0"/>
    <n v="4"/>
    <n v="0"/>
    <n v="1"/>
    <n v="0"/>
    <n v="0"/>
    <n v="0"/>
    <n v="291"/>
    <n v="167"/>
    <n v="0"/>
    <n v="18"/>
    <n v="7"/>
    <n v="687"/>
    <n v="65"/>
    <n v="1"/>
    <n v="88"/>
    <n v="33"/>
    <n v="587"/>
    <n v="77"/>
    <n v="1"/>
    <n v="76"/>
    <n v="20"/>
    <n v="68"/>
    <n v="4"/>
    <n v="1"/>
    <n v="4"/>
    <n v="13"/>
    <n v="25"/>
    <n v="3"/>
    <n v="0"/>
    <n v="0"/>
    <n v="1"/>
    <n v="0"/>
    <n v="0"/>
    <n v="0"/>
    <n v="0"/>
    <n v="0"/>
    <n v="0"/>
    <n v="0"/>
    <n v="0"/>
    <n v="0"/>
    <n v="0"/>
    <n v="0"/>
    <n v="0"/>
    <n v="0"/>
    <n v="0"/>
    <n v="0"/>
    <n v="0"/>
    <n v="1"/>
    <n v="0"/>
    <n v="43"/>
    <n v="1"/>
    <n v="258"/>
    <n v="527"/>
    <n v="469"/>
    <n v="41"/>
    <n v="21"/>
    <m/>
    <m/>
    <m/>
    <m/>
    <m/>
    <m/>
    <m/>
  </r>
  <r>
    <x v="2"/>
    <x v="14"/>
    <x v="106"/>
    <x v="3"/>
    <n v="51"/>
    <n v="1"/>
    <n v="0"/>
    <n v="0"/>
    <n v="0"/>
    <n v="13"/>
    <n v="0"/>
    <n v="4"/>
    <n v="0"/>
    <n v="1"/>
    <n v="0"/>
    <n v="0"/>
    <n v="0"/>
    <n v="290"/>
    <n v="183"/>
    <n v="0"/>
    <n v="18"/>
    <n v="7"/>
    <n v="687"/>
    <n v="96"/>
    <n v="1"/>
    <n v="88"/>
    <n v="32"/>
    <n v="586"/>
    <n v="107"/>
    <n v="1"/>
    <n v="76"/>
    <n v="18"/>
    <n v="68"/>
    <n v="4"/>
    <n v="1"/>
    <n v="4"/>
    <n v="13"/>
    <n v="25"/>
    <n v="3"/>
    <n v="0"/>
    <n v="0"/>
    <n v="0"/>
    <n v="0"/>
    <n v="0"/>
    <n v="0"/>
    <n v="0"/>
    <n v="0"/>
    <n v="0"/>
    <n v="0"/>
    <n v="0"/>
    <n v="0"/>
    <n v="0"/>
    <n v="0"/>
    <n v="0"/>
    <n v="0"/>
    <n v="0"/>
    <n v="0"/>
    <n v="0"/>
    <n v="1"/>
    <n v="0"/>
    <n v="44"/>
    <n v="1"/>
    <n v="257"/>
    <n v="528"/>
    <n v="469"/>
    <n v="41"/>
    <n v="22"/>
    <m/>
    <m/>
    <m/>
    <m/>
    <m/>
    <m/>
    <m/>
  </r>
  <r>
    <x v="2"/>
    <x v="14"/>
    <x v="106"/>
    <x v="4"/>
    <n v="52"/>
    <n v="1"/>
    <n v="0"/>
    <n v="0"/>
    <n v="0"/>
    <n v="15"/>
    <n v="0"/>
    <n v="4"/>
    <n v="0"/>
    <n v="1"/>
    <n v="0"/>
    <n v="0"/>
    <n v="0"/>
    <n v="290"/>
    <n v="196"/>
    <n v="0"/>
    <n v="18"/>
    <n v="7"/>
    <n v="688"/>
    <n v="122"/>
    <n v="1"/>
    <n v="89"/>
    <n v="33"/>
    <n v="586"/>
    <n v="123"/>
    <n v="1"/>
    <n v="74"/>
    <n v="19"/>
    <n v="67"/>
    <n v="4"/>
    <n v="1"/>
    <n v="4"/>
    <n v="12"/>
    <n v="25"/>
    <n v="3"/>
    <n v="0"/>
    <n v="0"/>
    <n v="0"/>
    <n v="0"/>
    <n v="0"/>
    <n v="0"/>
    <n v="0"/>
    <n v="0"/>
    <n v="0"/>
    <n v="0"/>
    <n v="0"/>
    <n v="0"/>
    <n v="0"/>
    <n v="0"/>
    <n v="0"/>
    <n v="0"/>
    <n v="0"/>
    <n v="0"/>
    <n v="0"/>
    <n v="1"/>
    <n v="0"/>
    <n v="45"/>
    <n v="1"/>
    <n v="257"/>
    <n v="528"/>
    <n v="471"/>
    <n v="41"/>
    <n v="22"/>
    <m/>
    <m/>
    <m/>
    <m/>
    <m/>
    <m/>
    <m/>
  </r>
  <r>
    <x v="2"/>
    <x v="14"/>
    <x v="106"/>
    <x v="5"/>
    <n v="52"/>
    <n v="1"/>
    <n v="0"/>
    <n v="0"/>
    <n v="0"/>
    <n v="23"/>
    <n v="0"/>
    <n v="4"/>
    <n v="0"/>
    <n v="1"/>
    <n v="0"/>
    <n v="0"/>
    <n v="0"/>
    <n v="290"/>
    <n v="207"/>
    <n v="0"/>
    <n v="18"/>
    <n v="7"/>
    <n v="690"/>
    <n v="240"/>
    <n v="1"/>
    <n v="87"/>
    <n v="34"/>
    <n v="587"/>
    <n v="169"/>
    <n v="1"/>
    <n v="75"/>
    <n v="18"/>
    <n v="69"/>
    <n v="6"/>
    <n v="1"/>
    <n v="4"/>
    <n v="13"/>
    <n v="25"/>
    <n v="4"/>
    <n v="0"/>
    <n v="0"/>
    <n v="0"/>
    <n v="0"/>
    <n v="0"/>
    <n v="0"/>
    <n v="0"/>
    <n v="0"/>
    <n v="0"/>
    <n v="0"/>
    <n v="0"/>
    <n v="0"/>
    <n v="0"/>
    <n v="0"/>
    <n v="0"/>
    <n v="0"/>
    <n v="0"/>
    <n v="0"/>
    <n v="0"/>
    <n v="1"/>
    <n v="0"/>
    <n v="45"/>
    <n v="1"/>
    <n v="257"/>
    <n v="532"/>
    <n v="472"/>
    <n v="41"/>
    <n v="22"/>
    <m/>
    <m/>
    <m/>
    <m/>
    <m/>
    <m/>
    <m/>
  </r>
  <r>
    <x v="2"/>
    <x v="14"/>
    <x v="106"/>
    <x v="6"/>
    <n v="52"/>
    <n v="1"/>
    <n v="0"/>
    <n v="0"/>
    <n v="0"/>
    <n v="28"/>
    <n v="0"/>
    <n v="4"/>
    <n v="0"/>
    <n v="1"/>
    <n v="0"/>
    <n v="0"/>
    <n v="0"/>
    <n v="291"/>
    <n v="219"/>
    <n v="0"/>
    <n v="18"/>
    <n v="7"/>
    <n v="688"/>
    <n v="290"/>
    <n v="1"/>
    <n v="86"/>
    <n v="34"/>
    <n v="587"/>
    <n v="215"/>
    <n v="1"/>
    <n v="75"/>
    <n v="18"/>
    <n v="69"/>
    <n v="8"/>
    <n v="1"/>
    <n v="4"/>
    <n v="12"/>
    <n v="25"/>
    <n v="6"/>
    <n v="0"/>
    <n v="0"/>
    <n v="0"/>
    <n v="0"/>
    <n v="0"/>
    <n v="0"/>
    <n v="0"/>
    <n v="0"/>
    <n v="0"/>
    <n v="0"/>
    <n v="0"/>
    <n v="0"/>
    <n v="0"/>
    <n v="0"/>
    <n v="0"/>
    <n v="0"/>
    <n v="0"/>
    <n v="0"/>
    <n v="0"/>
    <n v="1"/>
    <n v="0"/>
    <n v="45"/>
    <n v="1"/>
    <n v="258"/>
    <n v="531"/>
    <n v="474"/>
    <n v="43"/>
    <n v="22"/>
    <m/>
    <m/>
    <m/>
    <m/>
    <m/>
    <m/>
    <m/>
  </r>
  <r>
    <x v="2"/>
    <x v="14"/>
    <x v="106"/>
    <x v="7"/>
    <n v="51"/>
    <n v="1"/>
    <n v="0"/>
    <n v="0"/>
    <n v="0"/>
    <n v="29"/>
    <n v="0"/>
    <n v="4"/>
    <n v="0"/>
    <n v="1"/>
    <n v="1"/>
    <n v="0"/>
    <n v="0"/>
    <n v="293"/>
    <n v="225"/>
    <n v="0"/>
    <n v="18"/>
    <n v="7"/>
    <n v="691"/>
    <n v="332"/>
    <n v="1"/>
    <n v="86"/>
    <n v="36"/>
    <n v="586"/>
    <n v="283"/>
    <n v="1"/>
    <n v="75"/>
    <n v="17"/>
    <n v="69"/>
    <n v="9"/>
    <n v="1"/>
    <n v="4"/>
    <n v="12"/>
    <n v="25"/>
    <n v="8"/>
    <n v="0"/>
    <n v="0"/>
    <n v="0"/>
    <n v="0"/>
    <n v="0"/>
    <n v="0"/>
    <n v="0"/>
    <n v="0"/>
    <n v="0"/>
    <n v="0"/>
    <n v="0"/>
    <n v="0"/>
    <n v="0"/>
    <n v="0"/>
    <n v="0"/>
    <n v="0"/>
    <n v="0"/>
    <n v="0"/>
    <n v="0"/>
    <n v="1"/>
    <n v="0"/>
    <n v="44"/>
    <n v="1"/>
    <n v="260"/>
    <n v="533"/>
    <n v="473"/>
    <n v="46"/>
    <n v="22"/>
    <m/>
    <m/>
    <m/>
    <m/>
    <m/>
    <m/>
    <m/>
  </r>
  <r>
    <x v="2"/>
    <x v="14"/>
    <x v="106"/>
    <x v="8"/>
    <n v="52"/>
    <n v="1"/>
    <n v="1"/>
    <n v="0"/>
    <n v="0"/>
    <n v="33"/>
    <n v="0"/>
    <n v="4"/>
    <n v="1"/>
    <n v="1"/>
    <n v="1"/>
    <n v="0"/>
    <n v="0"/>
    <n v="292"/>
    <n v="231"/>
    <n v="0"/>
    <n v="18"/>
    <n v="6"/>
    <n v="689"/>
    <n v="369"/>
    <n v="1"/>
    <n v="84"/>
    <n v="35"/>
    <n v="585"/>
    <n v="322"/>
    <n v="1"/>
    <n v="75"/>
    <n v="16"/>
    <n v="69"/>
    <n v="13"/>
    <n v="1"/>
    <n v="4"/>
    <n v="13"/>
    <n v="27"/>
    <n v="19"/>
    <n v="0"/>
    <n v="1"/>
    <n v="0"/>
    <n v="0"/>
    <n v="0"/>
    <n v="0"/>
    <n v="0"/>
    <n v="0"/>
    <n v="0"/>
    <n v="0"/>
    <n v="0"/>
    <n v="0"/>
    <n v="0"/>
    <n v="0"/>
    <n v="0"/>
    <n v="0"/>
    <n v="0"/>
    <n v="0"/>
    <n v="0"/>
    <n v="1"/>
    <n v="0"/>
    <n v="44"/>
    <n v="1"/>
    <n v="260"/>
    <n v="535"/>
    <n v="473"/>
    <n v="46"/>
    <n v="23"/>
    <n v="2523"/>
    <n v="623"/>
    <n v="0"/>
    <n v="4"/>
    <n v="98"/>
    <n v="671"/>
    <n v="1628"/>
  </r>
  <r>
    <x v="2"/>
    <x v="14"/>
    <x v="106"/>
    <x v="9"/>
    <n v="52"/>
    <n v="1"/>
    <n v="1"/>
    <n v="0"/>
    <n v="0"/>
    <n v="33"/>
    <n v="0"/>
    <n v="4"/>
    <n v="1"/>
    <n v="1"/>
    <n v="1"/>
    <n v="0"/>
    <n v="0"/>
    <n v="290"/>
    <n v="232"/>
    <n v="0"/>
    <n v="18"/>
    <n v="6"/>
    <n v="687"/>
    <n v="380"/>
    <n v="1"/>
    <n v="84"/>
    <n v="34"/>
    <n v="586"/>
    <n v="349"/>
    <n v="1"/>
    <n v="75"/>
    <n v="16"/>
    <n v="69"/>
    <n v="17"/>
    <n v="1"/>
    <n v="3"/>
    <n v="13"/>
    <n v="27"/>
    <n v="19"/>
    <n v="0"/>
    <n v="1"/>
    <n v="0"/>
    <n v="0"/>
    <n v="0"/>
    <n v="0"/>
    <n v="0"/>
    <n v="0"/>
    <n v="0"/>
    <n v="0"/>
    <n v="0"/>
    <n v="0"/>
    <n v="0"/>
    <n v="0"/>
    <n v="0"/>
    <n v="0"/>
    <n v="0"/>
    <n v="0"/>
    <n v="0"/>
    <n v="1"/>
    <n v="0"/>
    <n v="44"/>
    <n v="1"/>
    <n v="258"/>
    <n v="533"/>
    <n v="474"/>
    <n v="47"/>
    <n v="23"/>
    <n v="2528"/>
    <n v="739"/>
    <n v="0"/>
    <n v="4"/>
    <n v="97"/>
    <n v="672"/>
    <n v="1632"/>
  </r>
  <r>
    <x v="2"/>
    <x v="14"/>
    <x v="106"/>
    <x v="10"/>
    <n v="53"/>
    <n v="1"/>
    <n v="1"/>
    <n v="0"/>
    <n v="0"/>
    <n v="35"/>
    <n v="0"/>
    <n v="4"/>
    <n v="1"/>
    <n v="1"/>
    <n v="1"/>
    <n v="0"/>
    <n v="0"/>
    <n v="290"/>
    <n v="234"/>
    <n v="0"/>
    <n v="18"/>
    <n v="6"/>
    <n v="687"/>
    <n v="390"/>
    <n v="1"/>
    <n v="84"/>
    <n v="34"/>
    <n v="586"/>
    <n v="356"/>
    <n v="1"/>
    <n v="75"/>
    <n v="16"/>
    <n v="70"/>
    <n v="20"/>
    <n v="1"/>
    <n v="3"/>
    <n v="14"/>
    <n v="27"/>
    <n v="19"/>
    <n v="0"/>
    <n v="1"/>
    <n v="0"/>
    <n v="0"/>
    <n v="0"/>
    <n v="0"/>
    <n v="0"/>
    <n v="0"/>
    <n v="0"/>
    <n v="0"/>
    <n v="0"/>
    <n v="0"/>
    <n v="0"/>
    <n v="0"/>
    <n v="0"/>
    <n v="0"/>
    <n v="0"/>
    <n v="0"/>
    <n v="0"/>
    <n v="1"/>
    <n v="0"/>
    <n v="45"/>
    <n v="1"/>
    <n v="258"/>
    <n v="535"/>
    <n v="476"/>
    <n v="48"/>
    <n v="23"/>
    <n v="2527"/>
    <n v="804"/>
    <n v="0"/>
    <n v="4"/>
    <n v="97"/>
    <n v="669"/>
    <n v="1636"/>
  </r>
  <r>
    <x v="2"/>
    <x v="14"/>
    <x v="106"/>
    <x v="11"/>
    <n v="53"/>
    <n v="1"/>
    <n v="1"/>
    <n v="0"/>
    <n v="0"/>
    <n v="36"/>
    <n v="0"/>
    <n v="4"/>
    <n v="1"/>
    <n v="1"/>
    <n v="1"/>
    <n v="0"/>
    <n v="0"/>
    <n v="291"/>
    <n v="235"/>
    <n v="0"/>
    <n v="18"/>
    <n v="6"/>
    <n v="686"/>
    <n v="398"/>
    <n v="1"/>
    <n v="84"/>
    <n v="35"/>
    <n v="587"/>
    <n v="362"/>
    <n v="1"/>
    <n v="75"/>
    <n v="16"/>
    <n v="72"/>
    <n v="23"/>
    <n v="1"/>
    <n v="3"/>
    <n v="13"/>
    <n v="26"/>
    <n v="19"/>
    <n v="0"/>
    <n v="1"/>
    <n v="0"/>
    <n v="0"/>
    <n v="0"/>
    <n v="0"/>
    <n v="0"/>
    <n v="0"/>
    <n v="0"/>
    <n v="0"/>
    <n v="0"/>
    <n v="0"/>
    <n v="0"/>
    <n v="0"/>
    <n v="0"/>
    <n v="0"/>
    <n v="0"/>
    <n v="0"/>
    <n v="0"/>
    <n v="1"/>
    <n v="0"/>
    <n v="46"/>
    <n v="1"/>
    <n v="259"/>
    <n v="537"/>
    <n v="476"/>
    <n v="50"/>
    <n v="22"/>
    <n v="2524"/>
    <n v="863"/>
    <n v="0"/>
    <n v="4"/>
    <n v="96"/>
    <n v="657"/>
    <n v="1641"/>
  </r>
  <r>
    <x v="2"/>
    <x v="14"/>
    <x v="106"/>
    <x v="12"/>
    <n v="53"/>
    <n v="1"/>
    <n v="1"/>
    <n v="0"/>
    <n v="0"/>
    <n v="38"/>
    <n v="0"/>
    <n v="4"/>
    <n v="1"/>
    <n v="1"/>
    <n v="1"/>
    <n v="0"/>
    <n v="0"/>
    <n v="291"/>
    <n v="238"/>
    <n v="0"/>
    <n v="18"/>
    <n v="6"/>
    <n v="684"/>
    <n v="402"/>
    <n v="1"/>
    <n v="82"/>
    <n v="34"/>
    <n v="588"/>
    <n v="363"/>
    <n v="1"/>
    <n v="75"/>
    <n v="17"/>
    <n v="72"/>
    <n v="24"/>
    <n v="1"/>
    <n v="4"/>
    <n v="13"/>
    <n v="26"/>
    <n v="19"/>
    <n v="0"/>
    <n v="1"/>
    <n v="0"/>
    <n v="0"/>
    <n v="0"/>
    <n v="0"/>
    <n v="0"/>
    <n v="0"/>
    <n v="0"/>
    <n v="0"/>
    <n v="0"/>
    <n v="0"/>
    <n v="0"/>
    <n v="0"/>
    <n v="0"/>
    <n v="0"/>
    <n v="0"/>
    <n v="0"/>
    <n v="0"/>
    <n v="1"/>
    <n v="0"/>
    <n v="46"/>
    <n v="1"/>
    <n v="259"/>
    <n v="538"/>
    <n v="476"/>
    <n v="49"/>
    <n v="22"/>
    <n v="2527"/>
    <n v="893"/>
    <n v="0"/>
    <n v="5"/>
    <n v="97"/>
    <n v="652"/>
    <n v="1646"/>
  </r>
  <r>
    <x v="2"/>
    <x v="14"/>
    <x v="106"/>
    <x v="13"/>
    <n v="53"/>
    <n v="1"/>
    <n v="1"/>
    <n v="0"/>
    <n v="0"/>
    <n v="38"/>
    <n v="0"/>
    <n v="4"/>
    <n v="1"/>
    <n v="1"/>
    <n v="1"/>
    <n v="0"/>
    <n v="0"/>
    <n v="292"/>
    <n v="241"/>
    <n v="0"/>
    <n v="18"/>
    <n v="6"/>
    <n v="682"/>
    <n v="406"/>
    <n v="1"/>
    <n v="80"/>
    <n v="34"/>
    <n v="589"/>
    <n v="371"/>
    <n v="1"/>
    <n v="75"/>
    <n v="17"/>
    <n v="72"/>
    <n v="25"/>
    <n v="1"/>
    <n v="4"/>
    <n v="13"/>
    <n v="26"/>
    <n v="19"/>
    <n v="0"/>
    <n v="1"/>
    <n v="0"/>
    <n v="0"/>
    <n v="0"/>
    <n v="0"/>
    <n v="0"/>
    <n v="0"/>
    <n v="0"/>
    <n v="0"/>
    <n v="0"/>
    <n v="0"/>
    <n v="0"/>
    <n v="0"/>
    <n v="0"/>
    <n v="0"/>
    <n v="0"/>
    <n v="0"/>
    <n v="0"/>
    <n v="1"/>
    <n v="0"/>
    <n v="46"/>
    <n v="1"/>
    <n v="261"/>
    <n v="536"/>
    <n v="478"/>
    <n v="49"/>
    <n v="22"/>
    <n v="2528"/>
    <n v="923"/>
    <n v="0"/>
    <n v="5"/>
    <n v="97"/>
    <n v="648"/>
    <n v="1652"/>
  </r>
  <r>
    <x v="2"/>
    <x v="14"/>
    <x v="106"/>
    <x v="14"/>
    <n v="53"/>
    <n v="1"/>
    <n v="1"/>
    <n v="0"/>
    <n v="0"/>
    <n v="38"/>
    <n v="0"/>
    <n v="4"/>
    <n v="1"/>
    <n v="1"/>
    <n v="1"/>
    <n v="0"/>
    <n v="0"/>
    <n v="292"/>
    <n v="242"/>
    <n v="0"/>
    <n v="18"/>
    <n v="6"/>
    <n v="685"/>
    <n v="412"/>
    <n v="1"/>
    <n v="80"/>
    <n v="34"/>
    <n v="588"/>
    <n v="373"/>
    <n v="1"/>
    <n v="74"/>
    <n v="17"/>
    <n v="74"/>
    <n v="25"/>
    <n v="1"/>
    <n v="4"/>
    <n v="14"/>
    <n v="26"/>
    <n v="19"/>
    <n v="0"/>
    <n v="1"/>
    <n v="0"/>
    <n v="0"/>
    <n v="0"/>
    <n v="0"/>
    <n v="0"/>
    <n v="0"/>
    <n v="0"/>
    <n v="0"/>
    <n v="0"/>
    <n v="0"/>
    <n v="0"/>
    <n v="0"/>
    <n v="0"/>
    <n v="0"/>
    <n v="0"/>
    <n v="0"/>
    <n v="0"/>
    <n v="1"/>
    <n v="0"/>
    <n v="46"/>
    <n v="1"/>
    <n v="261"/>
    <n v="538"/>
    <n v="479"/>
    <n v="50"/>
    <n v="22"/>
    <n v="2527"/>
    <n v="943"/>
    <n v="0"/>
    <n v="5"/>
    <n v="96"/>
    <n v="644"/>
    <n v="1660"/>
  </r>
  <r>
    <x v="2"/>
    <x v="14"/>
    <x v="106"/>
    <x v="15"/>
    <n v="53"/>
    <n v="1"/>
    <n v="1"/>
    <n v="0"/>
    <n v="0"/>
    <n v="38"/>
    <n v="0"/>
    <n v="4"/>
    <n v="1"/>
    <n v="1"/>
    <n v="1"/>
    <n v="0"/>
    <n v="0"/>
    <n v="293"/>
    <n v="245"/>
    <n v="0"/>
    <n v="18"/>
    <n v="6"/>
    <n v="681"/>
    <n v="413"/>
    <n v="1"/>
    <n v="80"/>
    <n v="34"/>
    <n v="582"/>
    <n v="370"/>
    <n v="1"/>
    <n v="74"/>
    <n v="17"/>
    <n v="72"/>
    <n v="24"/>
    <n v="1"/>
    <n v="4"/>
    <n v="14"/>
    <n v="25"/>
    <n v="18"/>
    <n v="0"/>
    <n v="1"/>
    <n v="0"/>
    <n v="0"/>
    <n v="0"/>
    <n v="0"/>
    <n v="0"/>
    <n v="0"/>
    <n v="0"/>
    <n v="0"/>
    <n v="0"/>
    <n v="0"/>
    <n v="0"/>
    <n v="0"/>
    <n v="0"/>
    <n v="0"/>
    <n v="0"/>
    <n v="0"/>
    <n v="0"/>
    <n v="1"/>
    <n v="0"/>
    <n v="46"/>
    <n v="1"/>
    <n v="262"/>
    <n v="535"/>
    <n v="473"/>
    <n v="48"/>
    <n v="21"/>
    <n v="2517"/>
    <n v="954"/>
    <n v="0"/>
    <n v="5"/>
    <n v="96"/>
    <n v="641"/>
    <n v="1659"/>
  </r>
  <r>
    <x v="2"/>
    <x v="14"/>
    <x v="106"/>
    <x v="16"/>
    <n v="53"/>
    <n v="1"/>
    <n v="1"/>
    <n v="0"/>
    <n v="0"/>
    <n v="38"/>
    <n v="0"/>
    <n v="4"/>
    <n v="1"/>
    <n v="1"/>
    <n v="1"/>
    <n v="0"/>
    <n v="0"/>
    <n v="294"/>
    <n v="246"/>
    <n v="0"/>
    <n v="18"/>
    <n v="6"/>
    <n v="681"/>
    <n v="416"/>
    <n v="1"/>
    <n v="80"/>
    <n v="35"/>
    <n v="583"/>
    <n v="373"/>
    <n v="1"/>
    <n v="74"/>
    <n v="17"/>
    <n v="71"/>
    <n v="25"/>
    <n v="1"/>
    <n v="4"/>
    <n v="14"/>
    <n v="25"/>
    <n v="18"/>
    <n v="0"/>
    <n v="1"/>
    <n v="0"/>
    <n v="0"/>
    <n v="0"/>
    <n v="0"/>
    <n v="0"/>
    <n v="0"/>
    <n v="0"/>
    <n v="0"/>
    <n v="0"/>
    <n v="0"/>
    <n v="0"/>
    <n v="0"/>
    <n v="0"/>
    <n v="0"/>
    <n v="0"/>
    <n v="0"/>
    <n v="0"/>
    <n v="1"/>
    <n v="0"/>
    <n v="46"/>
    <n v="1"/>
    <n v="263"/>
    <n v="535"/>
    <n v="473"/>
    <n v="47"/>
    <n v="21"/>
    <n v="2522"/>
    <n v="973"/>
    <n v="0"/>
    <n v="5"/>
    <n v="97"/>
    <n v="641"/>
    <n v="1666"/>
  </r>
  <r>
    <x v="2"/>
    <x v="15"/>
    <x v="107"/>
    <x v="0"/>
    <n v="179"/>
    <n v="7"/>
    <n v="1"/>
    <n v="0"/>
    <n v="0"/>
    <n v="52"/>
    <n v="6"/>
    <n v="4"/>
    <n v="2"/>
    <n v="3"/>
    <n v="0"/>
    <n v="0"/>
    <n v="0"/>
    <n v="1770"/>
    <n v="0"/>
    <n v="731"/>
    <n v="12"/>
    <n v="38"/>
    <n v="1799"/>
    <n v="0"/>
    <n v="96"/>
    <n v="66"/>
    <n v="66"/>
    <n v="2168"/>
    <n v="124"/>
    <n v="34"/>
    <n v="76"/>
    <n v="127"/>
    <n v="187"/>
    <n v="0"/>
    <n v="6"/>
    <n v="16"/>
    <n v="16"/>
    <n v="145"/>
    <n v="0"/>
    <n v="15"/>
    <n v="1"/>
    <n v="0"/>
    <n v="0"/>
    <n v="0"/>
    <n v="0"/>
    <n v="0"/>
    <n v="0"/>
    <n v="0"/>
    <n v="0"/>
    <n v="0"/>
    <n v="0"/>
    <n v="0"/>
    <n v="0"/>
    <n v="56"/>
    <n v="56"/>
    <n v="0"/>
    <n v="5"/>
    <n v="3"/>
    <m/>
    <m/>
    <m/>
    <m/>
    <m/>
    <m/>
    <m/>
    <m/>
    <m/>
    <m/>
    <m/>
    <m/>
    <m/>
    <m/>
    <m/>
    <m/>
  </r>
  <r>
    <x v="2"/>
    <x v="15"/>
    <x v="107"/>
    <x v="1"/>
    <n v="180"/>
    <n v="7"/>
    <n v="2"/>
    <n v="0"/>
    <n v="0"/>
    <n v="70"/>
    <n v="6"/>
    <n v="4"/>
    <n v="3"/>
    <n v="3"/>
    <n v="0"/>
    <n v="0"/>
    <n v="0"/>
    <n v="1769"/>
    <n v="0"/>
    <n v="1105"/>
    <n v="12"/>
    <n v="38"/>
    <n v="1800"/>
    <n v="0"/>
    <n v="169"/>
    <n v="66"/>
    <n v="65"/>
    <n v="2165"/>
    <n v="169"/>
    <n v="34"/>
    <n v="76"/>
    <n v="127"/>
    <n v="187"/>
    <n v="0"/>
    <n v="7"/>
    <n v="16"/>
    <n v="16"/>
    <n v="143"/>
    <n v="0"/>
    <n v="27"/>
    <n v="1"/>
    <n v="0"/>
    <n v="0"/>
    <n v="0"/>
    <n v="0"/>
    <n v="0"/>
    <n v="0"/>
    <n v="0"/>
    <n v="0"/>
    <n v="0"/>
    <n v="0"/>
    <n v="0"/>
    <n v="0"/>
    <n v="56"/>
    <n v="56"/>
    <n v="0"/>
    <n v="5"/>
    <n v="3"/>
    <m/>
    <m/>
    <m/>
    <m/>
    <m/>
    <m/>
    <m/>
    <m/>
    <m/>
    <m/>
    <m/>
    <m/>
    <m/>
    <m/>
    <m/>
    <m/>
  </r>
  <r>
    <x v="2"/>
    <x v="15"/>
    <x v="107"/>
    <x v="2"/>
    <n v="180"/>
    <n v="8"/>
    <n v="2"/>
    <n v="0"/>
    <n v="0"/>
    <n v="89"/>
    <n v="6"/>
    <n v="4"/>
    <n v="3"/>
    <n v="3"/>
    <n v="0"/>
    <n v="0"/>
    <n v="0"/>
    <n v="1769"/>
    <n v="1295"/>
    <n v="55"/>
    <n v="12"/>
    <n v="38"/>
    <n v="1800"/>
    <n v="332"/>
    <n v="56"/>
    <n v="66"/>
    <n v="66"/>
    <n v="2166"/>
    <n v="260"/>
    <n v="34"/>
    <n v="76"/>
    <n v="128"/>
    <n v="189"/>
    <n v="8"/>
    <n v="5"/>
    <n v="17"/>
    <n v="14"/>
    <n v="142"/>
    <n v="33"/>
    <n v="3"/>
    <n v="1"/>
    <n v="0"/>
    <n v="0"/>
    <n v="0"/>
    <n v="0"/>
    <n v="0"/>
    <n v="0"/>
    <n v="0"/>
    <n v="0"/>
    <n v="0"/>
    <n v="0"/>
    <n v="0"/>
    <n v="0"/>
    <n v="0"/>
    <n v="0"/>
    <n v="0"/>
    <n v="0"/>
    <n v="0"/>
    <n v="7"/>
    <n v="0"/>
    <n v="164"/>
    <n v="3"/>
    <n v="1658"/>
    <n v="1552"/>
    <n v="1900"/>
    <n v="138"/>
    <n v="136"/>
    <m/>
    <m/>
    <m/>
    <m/>
    <m/>
    <m/>
    <m/>
  </r>
  <r>
    <x v="2"/>
    <x v="15"/>
    <x v="107"/>
    <x v="3"/>
    <n v="180"/>
    <n v="8"/>
    <n v="2"/>
    <n v="0"/>
    <n v="0"/>
    <n v="106"/>
    <n v="5"/>
    <n v="4"/>
    <n v="3"/>
    <n v="3"/>
    <n v="0"/>
    <n v="0"/>
    <n v="0"/>
    <n v="1757"/>
    <n v="1407"/>
    <n v="54"/>
    <n v="12"/>
    <n v="38"/>
    <n v="1805"/>
    <n v="509"/>
    <n v="56"/>
    <n v="68"/>
    <n v="63"/>
    <n v="2168"/>
    <n v="379"/>
    <n v="34"/>
    <n v="76"/>
    <n v="129"/>
    <n v="188"/>
    <n v="12"/>
    <n v="5"/>
    <n v="17"/>
    <n v="15"/>
    <n v="155"/>
    <n v="41"/>
    <n v="3"/>
    <n v="1"/>
    <n v="0"/>
    <n v="0"/>
    <n v="0"/>
    <n v="0"/>
    <n v="0"/>
    <n v="0"/>
    <n v="0"/>
    <n v="0"/>
    <n v="0"/>
    <n v="0"/>
    <n v="0"/>
    <n v="0"/>
    <n v="0"/>
    <n v="0"/>
    <n v="0"/>
    <n v="0"/>
    <n v="0"/>
    <n v="7"/>
    <n v="0"/>
    <n v="164"/>
    <n v="3"/>
    <n v="1647"/>
    <n v="1559"/>
    <n v="1903"/>
    <n v="138"/>
    <n v="149"/>
    <m/>
    <m/>
    <m/>
    <m/>
    <m/>
    <m/>
    <m/>
  </r>
  <r>
    <x v="2"/>
    <x v="15"/>
    <x v="107"/>
    <x v="4"/>
    <n v="180"/>
    <n v="8"/>
    <n v="2"/>
    <n v="0"/>
    <n v="0"/>
    <n v="112"/>
    <n v="5"/>
    <n v="4"/>
    <n v="2"/>
    <n v="3"/>
    <n v="0"/>
    <n v="0"/>
    <n v="0"/>
    <n v="1760"/>
    <n v="1462"/>
    <n v="54"/>
    <n v="11"/>
    <n v="38"/>
    <n v="1808"/>
    <n v="638"/>
    <n v="55"/>
    <n v="67"/>
    <n v="63"/>
    <n v="2168"/>
    <n v="486"/>
    <n v="34"/>
    <n v="75"/>
    <n v="130"/>
    <n v="187"/>
    <n v="16"/>
    <n v="5"/>
    <n v="17"/>
    <n v="15"/>
    <n v="155"/>
    <n v="44"/>
    <n v="3"/>
    <n v="1"/>
    <n v="0"/>
    <n v="0"/>
    <n v="0"/>
    <n v="0"/>
    <n v="0"/>
    <n v="0"/>
    <n v="0"/>
    <n v="0"/>
    <n v="0"/>
    <n v="0"/>
    <n v="0"/>
    <n v="0"/>
    <n v="0"/>
    <n v="0"/>
    <n v="0"/>
    <n v="0"/>
    <n v="0"/>
    <n v="7"/>
    <n v="0"/>
    <n v="164"/>
    <n v="3"/>
    <n v="1650"/>
    <n v="1565"/>
    <n v="1903"/>
    <n v="137"/>
    <n v="149"/>
    <m/>
    <m/>
    <m/>
    <m/>
    <m/>
    <m/>
    <m/>
  </r>
  <r>
    <x v="2"/>
    <x v="15"/>
    <x v="107"/>
    <x v="5"/>
    <n v="180"/>
    <n v="8"/>
    <n v="2"/>
    <n v="0"/>
    <n v="0"/>
    <n v="118"/>
    <n v="5"/>
    <n v="5"/>
    <n v="2"/>
    <n v="3"/>
    <n v="2"/>
    <n v="0"/>
    <n v="0"/>
    <n v="1760"/>
    <n v="1515"/>
    <n v="54"/>
    <n v="11"/>
    <n v="38"/>
    <n v="1812"/>
    <n v="853"/>
    <n v="55"/>
    <n v="66"/>
    <n v="60"/>
    <n v="2166"/>
    <n v="761"/>
    <n v="34"/>
    <n v="75"/>
    <n v="130"/>
    <n v="188"/>
    <n v="24"/>
    <n v="4"/>
    <n v="16"/>
    <n v="16"/>
    <n v="157"/>
    <n v="96"/>
    <n v="3"/>
    <n v="1"/>
    <n v="0"/>
    <n v="0"/>
    <n v="0"/>
    <n v="0"/>
    <n v="0"/>
    <n v="0"/>
    <n v="0"/>
    <n v="0"/>
    <n v="0"/>
    <n v="0"/>
    <n v="0"/>
    <n v="0"/>
    <n v="0"/>
    <n v="0"/>
    <n v="0"/>
    <n v="0"/>
    <n v="0"/>
    <n v="7"/>
    <n v="0"/>
    <n v="163"/>
    <n v="3"/>
    <n v="1650"/>
    <n v="1576"/>
    <n v="1907"/>
    <n v="139"/>
    <n v="151"/>
    <m/>
    <m/>
    <m/>
    <m/>
    <m/>
    <m/>
    <m/>
  </r>
  <r>
    <x v="2"/>
    <x v="15"/>
    <x v="107"/>
    <x v="6"/>
    <n v="179"/>
    <n v="8"/>
    <n v="6"/>
    <n v="0"/>
    <n v="0"/>
    <n v="131"/>
    <n v="5"/>
    <n v="4"/>
    <n v="2"/>
    <n v="3"/>
    <n v="2"/>
    <n v="0"/>
    <n v="0"/>
    <n v="1754"/>
    <n v="1534"/>
    <n v="53"/>
    <n v="11"/>
    <n v="38"/>
    <n v="1816"/>
    <n v="975"/>
    <n v="55"/>
    <n v="66"/>
    <n v="62"/>
    <n v="2166"/>
    <n v="986"/>
    <n v="34"/>
    <n v="74"/>
    <n v="131"/>
    <n v="187"/>
    <n v="31"/>
    <n v="4"/>
    <n v="16"/>
    <n v="16"/>
    <n v="158"/>
    <n v="148"/>
    <n v="3"/>
    <n v="1"/>
    <n v="0"/>
    <n v="0"/>
    <n v="0"/>
    <n v="0"/>
    <n v="0"/>
    <n v="0"/>
    <n v="0"/>
    <n v="0"/>
    <n v="0"/>
    <n v="0"/>
    <n v="0"/>
    <n v="0"/>
    <n v="0"/>
    <n v="0"/>
    <n v="0"/>
    <n v="0"/>
    <n v="0"/>
    <n v="8"/>
    <n v="0"/>
    <n v="164"/>
    <n v="3"/>
    <n v="1645"/>
    <n v="1581"/>
    <n v="1905"/>
    <n v="140"/>
    <n v="153"/>
    <m/>
    <m/>
    <m/>
    <m/>
    <m/>
    <m/>
    <m/>
  </r>
  <r>
    <x v="2"/>
    <x v="15"/>
    <x v="107"/>
    <x v="7"/>
    <n v="178"/>
    <n v="7"/>
    <n v="6"/>
    <n v="0"/>
    <n v="0"/>
    <n v="134"/>
    <n v="5"/>
    <n v="4"/>
    <n v="2"/>
    <n v="3"/>
    <n v="2"/>
    <n v="0"/>
    <n v="0"/>
    <n v="1751"/>
    <n v="1547"/>
    <n v="53"/>
    <n v="10"/>
    <n v="38"/>
    <n v="1818"/>
    <n v="1050"/>
    <n v="52"/>
    <n v="68"/>
    <n v="61"/>
    <n v="2166"/>
    <n v="1184"/>
    <n v="33"/>
    <n v="74"/>
    <n v="129"/>
    <n v="188"/>
    <n v="38"/>
    <n v="4"/>
    <n v="18"/>
    <n v="15"/>
    <n v="158"/>
    <n v="148"/>
    <n v="3"/>
    <n v="1"/>
    <n v="0"/>
    <n v="0"/>
    <n v="0"/>
    <n v="0"/>
    <n v="0"/>
    <n v="0"/>
    <n v="0"/>
    <n v="0"/>
    <n v="0"/>
    <n v="0"/>
    <n v="0"/>
    <n v="0"/>
    <n v="0"/>
    <n v="0"/>
    <n v="0"/>
    <n v="0"/>
    <n v="0"/>
    <n v="7"/>
    <n v="0"/>
    <n v="163"/>
    <n v="3"/>
    <n v="1642"/>
    <n v="1589"/>
    <n v="1909"/>
    <n v="139"/>
    <n v="153"/>
    <m/>
    <m/>
    <m/>
    <m/>
    <m/>
    <m/>
    <m/>
  </r>
  <r>
    <x v="2"/>
    <x v="15"/>
    <x v="107"/>
    <x v="8"/>
    <n v="176"/>
    <n v="7"/>
    <n v="6"/>
    <n v="0"/>
    <n v="0"/>
    <n v="139"/>
    <n v="5"/>
    <n v="4"/>
    <n v="2"/>
    <n v="3"/>
    <n v="3"/>
    <n v="0"/>
    <n v="0"/>
    <n v="1754"/>
    <n v="1562"/>
    <n v="53"/>
    <n v="10"/>
    <n v="38"/>
    <n v="1817"/>
    <n v="1132"/>
    <n v="51"/>
    <n v="67"/>
    <n v="58"/>
    <n v="2166"/>
    <n v="1402"/>
    <n v="33"/>
    <n v="74"/>
    <n v="129"/>
    <n v="189"/>
    <n v="58"/>
    <n v="4"/>
    <n v="17"/>
    <n v="15"/>
    <n v="158"/>
    <n v="148"/>
    <n v="3"/>
    <n v="1"/>
    <n v="0"/>
    <n v="0"/>
    <n v="0"/>
    <n v="0"/>
    <n v="0"/>
    <n v="0"/>
    <n v="0"/>
    <n v="0"/>
    <n v="0"/>
    <n v="0"/>
    <n v="0"/>
    <n v="0"/>
    <n v="0"/>
    <n v="0"/>
    <n v="0"/>
    <n v="0"/>
    <n v="0"/>
    <n v="7"/>
    <n v="0"/>
    <n v="161"/>
    <n v="3"/>
    <n v="1645"/>
    <n v="1592"/>
    <n v="1910"/>
    <n v="141"/>
    <n v="153"/>
    <n v="7003"/>
    <n v="2703"/>
    <n v="0"/>
    <n v="110"/>
    <n v="206"/>
    <n v="1165"/>
    <n v="5284"/>
  </r>
  <r>
    <x v="2"/>
    <x v="15"/>
    <x v="107"/>
    <x v="9"/>
    <n v="177"/>
    <n v="7"/>
    <n v="6"/>
    <n v="0"/>
    <n v="0"/>
    <n v="142"/>
    <n v="5"/>
    <n v="4"/>
    <n v="2"/>
    <n v="3"/>
    <n v="3"/>
    <n v="0"/>
    <n v="0"/>
    <n v="1756"/>
    <n v="1568"/>
    <n v="53"/>
    <n v="10"/>
    <n v="37"/>
    <n v="1816"/>
    <n v="1172"/>
    <n v="52"/>
    <n v="65"/>
    <n v="59"/>
    <n v="2160"/>
    <n v="1499"/>
    <n v="33"/>
    <n v="73"/>
    <n v="128"/>
    <n v="189"/>
    <n v="75"/>
    <n v="4"/>
    <n v="17"/>
    <n v="15"/>
    <n v="156"/>
    <n v="146"/>
    <n v="3"/>
    <n v="1"/>
    <n v="0"/>
    <n v="0"/>
    <n v="0"/>
    <n v="0"/>
    <n v="0"/>
    <n v="0"/>
    <n v="0"/>
    <n v="0"/>
    <n v="0"/>
    <n v="0"/>
    <n v="0"/>
    <n v="0"/>
    <n v="0"/>
    <n v="0"/>
    <n v="0"/>
    <n v="0"/>
    <n v="0"/>
    <n v="7"/>
    <n v="0"/>
    <n v="162"/>
    <n v="3"/>
    <n v="1648"/>
    <n v="1592"/>
    <n v="1906"/>
    <n v="140"/>
    <n v="151"/>
    <n v="6987"/>
    <n v="3137"/>
    <n v="0"/>
    <n v="110"/>
    <n v="205"/>
    <n v="1151"/>
    <n v="5283"/>
  </r>
  <r>
    <x v="2"/>
    <x v="15"/>
    <x v="107"/>
    <x v="10"/>
    <n v="177"/>
    <n v="7"/>
    <n v="6"/>
    <n v="0"/>
    <n v="0"/>
    <n v="144"/>
    <n v="5"/>
    <n v="4"/>
    <n v="2"/>
    <n v="3"/>
    <n v="3"/>
    <n v="0"/>
    <n v="0"/>
    <n v="1760"/>
    <n v="1573"/>
    <n v="53"/>
    <n v="10"/>
    <n v="37"/>
    <n v="1814"/>
    <n v="1195"/>
    <n v="51"/>
    <n v="65"/>
    <n v="58"/>
    <n v="2158"/>
    <n v="1536"/>
    <n v="32"/>
    <n v="74"/>
    <n v="126"/>
    <n v="190"/>
    <n v="80"/>
    <n v="4"/>
    <n v="17"/>
    <n v="15"/>
    <n v="155"/>
    <n v="147"/>
    <n v="3"/>
    <n v="0"/>
    <n v="0"/>
    <n v="0"/>
    <n v="0"/>
    <n v="0"/>
    <n v="0"/>
    <n v="0"/>
    <n v="0"/>
    <n v="0"/>
    <n v="0"/>
    <n v="0"/>
    <n v="0"/>
    <n v="0"/>
    <n v="0"/>
    <n v="0"/>
    <n v="0"/>
    <n v="0"/>
    <n v="0"/>
    <n v="7"/>
    <n v="0"/>
    <n v="162"/>
    <n v="3"/>
    <n v="1652"/>
    <n v="1593"/>
    <n v="1904"/>
    <n v="142"/>
    <n v="150"/>
    <n v="6983"/>
    <n v="3315"/>
    <n v="0"/>
    <n v="108"/>
    <n v="206"/>
    <n v="1145"/>
    <n v="5287"/>
  </r>
  <r>
    <x v="2"/>
    <x v="15"/>
    <x v="107"/>
    <x v="11"/>
    <n v="178"/>
    <n v="7"/>
    <n v="6"/>
    <n v="0"/>
    <n v="0"/>
    <n v="146"/>
    <n v="5"/>
    <n v="4"/>
    <n v="2"/>
    <n v="3"/>
    <n v="3"/>
    <n v="0"/>
    <n v="0"/>
    <n v="1759"/>
    <n v="1577"/>
    <n v="52"/>
    <n v="10"/>
    <n v="37"/>
    <n v="1816"/>
    <n v="1238"/>
    <n v="50"/>
    <n v="66"/>
    <n v="57"/>
    <n v="2158"/>
    <n v="1568"/>
    <n v="32"/>
    <n v="74"/>
    <n v="126"/>
    <n v="192"/>
    <n v="86"/>
    <n v="4"/>
    <n v="17"/>
    <n v="14"/>
    <n v="153"/>
    <n v="147"/>
    <n v="2"/>
    <n v="0"/>
    <n v="0"/>
    <n v="0"/>
    <n v="0"/>
    <n v="0"/>
    <n v="0"/>
    <n v="0"/>
    <n v="0"/>
    <n v="0"/>
    <n v="0"/>
    <n v="0"/>
    <n v="0"/>
    <n v="0"/>
    <n v="0"/>
    <n v="0"/>
    <n v="0"/>
    <n v="0"/>
    <n v="0"/>
    <n v="7"/>
    <n v="0"/>
    <n v="163"/>
    <n v="3"/>
    <n v="1653"/>
    <n v="1597"/>
    <n v="1903"/>
    <n v="145"/>
    <n v="150"/>
    <n v="6990"/>
    <n v="3493"/>
    <n v="0"/>
    <n v="106"/>
    <n v="210"/>
    <n v="1132"/>
    <n v="5296"/>
  </r>
  <r>
    <x v="2"/>
    <x v="15"/>
    <x v="107"/>
    <x v="12"/>
    <n v="176"/>
    <n v="7"/>
    <n v="6"/>
    <n v="0"/>
    <n v="0"/>
    <n v="146"/>
    <n v="5"/>
    <n v="4"/>
    <n v="2"/>
    <n v="3"/>
    <n v="3"/>
    <n v="0"/>
    <n v="0"/>
    <n v="1759"/>
    <n v="1579"/>
    <n v="51"/>
    <n v="10"/>
    <n v="35"/>
    <n v="1818"/>
    <n v="1244"/>
    <n v="48"/>
    <n v="66"/>
    <n v="58"/>
    <n v="2155"/>
    <n v="1586"/>
    <n v="31"/>
    <n v="73"/>
    <n v="126"/>
    <n v="197"/>
    <n v="91"/>
    <n v="4"/>
    <n v="16"/>
    <n v="15"/>
    <n v="153"/>
    <n v="147"/>
    <n v="2"/>
    <n v="0"/>
    <n v="0"/>
    <n v="0"/>
    <n v="0"/>
    <n v="0"/>
    <n v="0"/>
    <n v="0"/>
    <n v="0"/>
    <n v="0"/>
    <n v="0"/>
    <n v="0"/>
    <n v="0"/>
    <n v="0"/>
    <n v="0"/>
    <n v="0"/>
    <n v="0"/>
    <n v="0"/>
    <n v="0"/>
    <n v="7"/>
    <n v="0"/>
    <n v="161"/>
    <n v="3"/>
    <n v="1655"/>
    <n v="1596"/>
    <n v="1901"/>
    <n v="150"/>
    <n v="150"/>
    <n v="6992"/>
    <n v="3580"/>
    <n v="0"/>
    <n v="105"/>
    <n v="209"/>
    <n v="1124"/>
    <n v="5316"/>
  </r>
  <r>
    <x v="2"/>
    <x v="15"/>
    <x v="107"/>
    <x v="13"/>
    <n v="176"/>
    <n v="7"/>
    <n v="6"/>
    <n v="0"/>
    <n v="0"/>
    <n v="146"/>
    <n v="5"/>
    <n v="4"/>
    <n v="2"/>
    <n v="3"/>
    <n v="3"/>
    <n v="0"/>
    <n v="0"/>
    <n v="1760"/>
    <n v="1581"/>
    <n v="51"/>
    <n v="10"/>
    <n v="35"/>
    <n v="1816"/>
    <n v="1249"/>
    <n v="48"/>
    <n v="65"/>
    <n v="58"/>
    <n v="2157"/>
    <n v="1595"/>
    <n v="33"/>
    <n v="72"/>
    <n v="125"/>
    <n v="196"/>
    <n v="90"/>
    <n v="4"/>
    <n v="16"/>
    <n v="15"/>
    <n v="154"/>
    <n v="148"/>
    <n v="2"/>
    <n v="0"/>
    <n v="0"/>
    <n v="0"/>
    <n v="0"/>
    <n v="0"/>
    <n v="0"/>
    <n v="0"/>
    <n v="0"/>
    <n v="0"/>
    <n v="0"/>
    <n v="0"/>
    <n v="0"/>
    <n v="0"/>
    <n v="0"/>
    <n v="0"/>
    <n v="0"/>
    <n v="0"/>
    <n v="0"/>
    <n v="7"/>
    <n v="0"/>
    <n v="161"/>
    <n v="3"/>
    <n v="1656"/>
    <n v="1593"/>
    <n v="1902"/>
    <n v="148"/>
    <n v="151"/>
    <n v="6985"/>
    <n v="3620"/>
    <n v="0"/>
    <n v="104"/>
    <n v="207"/>
    <n v="1114"/>
    <n v="5320"/>
  </r>
  <r>
    <x v="2"/>
    <x v="15"/>
    <x v="107"/>
    <x v="14"/>
    <n v="176"/>
    <n v="7"/>
    <n v="6"/>
    <n v="0"/>
    <n v="0"/>
    <n v="146"/>
    <n v="5"/>
    <n v="4"/>
    <n v="2"/>
    <n v="3"/>
    <n v="3"/>
    <n v="0"/>
    <n v="0"/>
    <n v="1760"/>
    <n v="1583"/>
    <n v="51"/>
    <n v="9"/>
    <n v="35"/>
    <n v="1816"/>
    <n v="1263"/>
    <n v="47"/>
    <n v="65"/>
    <n v="57"/>
    <n v="2154"/>
    <n v="1606"/>
    <n v="33"/>
    <n v="72"/>
    <n v="124"/>
    <n v="197"/>
    <n v="92"/>
    <n v="4"/>
    <n v="16"/>
    <n v="16"/>
    <n v="154"/>
    <n v="148"/>
    <n v="2"/>
    <n v="0"/>
    <n v="0"/>
    <n v="0"/>
    <n v="0"/>
    <n v="0"/>
    <n v="0"/>
    <n v="0"/>
    <n v="0"/>
    <n v="0"/>
    <n v="0"/>
    <n v="0"/>
    <n v="0"/>
    <n v="0"/>
    <n v="0"/>
    <n v="0"/>
    <n v="0"/>
    <n v="0"/>
    <n v="0"/>
    <n v="7"/>
    <n v="0"/>
    <n v="161"/>
    <n v="3"/>
    <n v="1656"/>
    <n v="1595"/>
    <n v="1900"/>
    <n v="149"/>
    <n v="151"/>
    <n v="6981"/>
    <n v="3672"/>
    <n v="0"/>
    <n v="104"/>
    <n v="209"/>
    <n v="1099"/>
    <n v="5331"/>
  </r>
  <r>
    <x v="2"/>
    <x v="15"/>
    <x v="107"/>
    <x v="15"/>
    <n v="178"/>
    <n v="7"/>
    <n v="6"/>
    <n v="0"/>
    <n v="0"/>
    <n v="148"/>
    <n v="5"/>
    <n v="4"/>
    <n v="2"/>
    <n v="3"/>
    <n v="3"/>
    <n v="0"/>
    <n v="0"/>
    <n v="1763"/>
    <n v="1586"/>
    <n v="51"/>
    <n v="9"/>
    <n v="35"/>
    <n v="1811"/>
    <n v="1260"/>
    <n v="47"/>
    <n v="65"/>
    <n v="58"/>
    <n v="2156"/>
    <n v="1616"/>
    <n v="33"/>
    <n v="72"/>
    <n v="124"/>
    <n v="197"/>
    <n v="93"/>
    <n v="4"/>
    <n v="16"/>
    <n v="16"/>
    <n v="152"/>
    <n v="147"/>
    <n v="2"/>
    <n v="0"/>
    <n v="0"/>
    <n v="0"/>
    <n v="0"/>
    <n v="0"/>
    <n v="0"/>
    <n v="0"/>
    <n v="0"/>
    <n v="0"/>
    <n v="0"/>
    <n v="0"/>
    <n v="0"/>
    <n v="0"/>
    <n v="0"/>
    <n v="0"/>
    <n v="0"/>
    <n v="0"/>
    <n v="0"/>
    <n v="7"/>
    <n v="0"/>
    <n v="163"/>
    <n v="3"/>
    <n v="1659"/>
    <n v="1590"/>
    <n v="1903"/>
    <n v="149"/>
    <n v="149"/>
    <n v="6983"/>
    <n v="3714"/>
    <n v="0"/>
    <n v="104"/>
    <n v="210"/>
    <n v="1097"/>
    <n v="5341"/>
  </r>
  <r>
    <x v="2"/>
    <x v="15"/>
    <x v="107"/>
    <x v="16"/>
    <n v="181"/>
    <n v="7"/>
    <n v="6"/>
    <n v="0"/>
    <n v="0"/>
    <n v="149"/>
    <n v="5"/>
    <n v="4"/>
    <n v="2"/>
    <n v="3"/>
    <n v="3"/>
    <n v="0"/>
    <n v="0"/>
    <n v="1764"/>
    <n v="1587"/>
    <n v="51"/>
    <n v="9"/>
    <n v="35"/>
    <n v="1809"/>
    <n v="1265"/>
    <n v="48"/>
    <n v="64"/>
    <n v="57"/>
    <n v="2156"/>
    <n v="1617"/>
    <n v="33"/>
    <n v="72"/>
    <n v="124"/>
    <n v="202"/>
    <n v="95"/>
    <n v="5"/>
    <n v="17"/>
    <n v="17"/>
    <n v="151"/>
    <n v="146"/>
    <n v="2"/>
    <n v="0"/>
    <n v="0"/>
    <n v="0"/>
    <n v="0"/>
    <n v="0"/>
    <n v="0"/>
    <n v="0"/>
    <n v="0"/>
    <n v="0"/>
    <n v="0"/>
    <n v="0"/>
    <n v="0"/>
    <n v="0"/>
    <n v="0"/>
    <n v="0"/>
    <n v="0"/>
    <n v="0"/>
    <n v="0"/>
    <n v="7"/>
    <n v="0"/>
    <n v="166"/>
    <n v="3"/>
    <n v="1660"/>
    <n v="1593"/>
    <n v="1902"/>
    <n v="150"/>
    <n v="148"/>
    <n v="6985"/>
    <n v="3744"/>
    <n v="0"/>
    <n v="103"/>
    <n v="213"/>
    <n v="1093"/>
    <n v="5350"/>
  </r>
  <r>
    <x v="2"/>
    <x v="15"/>
    <x v="108"/>
    <x v="0"/>
    <n v="70"/>
    <n v="2"/>
    <n v="0"/>
    <n v="0"/>
    <n v="0"/>
    <n v="28"/>
    <n v="2"/>
    <n v="2"/>
    <n v="2"/>
    <n v="1"/>
    <n v="0"/>
    <n v="1"/>
    <n v="0"/>
    <n v="542"/>
    <n v="0"/>
    <n v="350"/>
    <n v="0"/>
    <n v="2"/>
    <n v="629"/>
    <n v="0"/>
    <n v="48"/>
    <n v="5"/>
    <n v="25"/>
    <n v="813"/>
    <n v="59"/>
    <n v="41"/>
    <n v="1"/>
    <n v="40"/>
    <n v="102"/>
    <n v="0"/>
    <n v="4"/>
    <n v="2"/>
    <n v="11"/>
    <n v="39"/>
    <n v="0"/>
    <n v="7"/>
    <n v="0"/>
    <n v="0"/>
    <n v="0"/>
    <n v="0"/>
    <n v="0"/>
    <n v="0"/>
    <n v="0"/>
    <n v="0"/>
    <n v="0"/>
    <n v="0"/>
    <n v="0"/>
    <n v="0"/>
    <n v="0"/>
    <n v="15"/>
    <n v="25"/>
    <n v="0"/>
    <n v="2"/>
    <n v="0"/>
    <m/>
    <m/>
    <m/>
    <m/>
    <m/>
    <m/>
    <m/>
    <m/>
    <m/>
    <m/>
    <m/>
    <m/>
    <m/>
    <m/>
    <m/>
    <m/>
  </r>
  <r>
    <x v="2"/>
    <x v="15"/>
    <x v="108"/>
    <x v="1"/>
    <n v="70"/>
    <n v="2"/>
    <n v="0"/>
    <n v="0"/>
    <n v="0"/>
    <n v="33"/>
    <n v="2"/>
    <n v="2"/>
    <n v="2"/>
    <n v="1"/>
    <n v="0"/>
    <n v="1"/>
    <n v="0"/>
    <n v="541"/>
    <n v="0"/>
    <n v="406"/>
    <n v="0"/>
    <n v="2"/>
    <n v="625"/>
    <n v="0"/>
    <n v="80"/>
    <n v="5"/>
    <n v="25"/>
    <n v="811"/>
    <n v="87"/>
    <n v="41"/>
    <n v="1"/>
    <n v="38"/>
    <n v="101"/>
    <n v="0"/>
    <n v="4"/>
    <n v="2"/>
    <n v="10"/>
    <n v="41"/>
    <n v="0"/>
    <n v="11"/>
    <n v="0"/>
    <n v="0"/>
    <n v="0"/>
    <n v="0"/>
    <n v="0"/>
    <n v="0"/>
    <n v="0"/>
    <n v="0"/>
    <n v="0"/>
    <n v="0"/>
    <n v="0"/>
    <n v="0"/>
    <n v="0"/>
    <n v="15"/>
    <n v="23"/>
    <n v="0"/>
    <n v="2"/>
    <n v="0"/>
    <m/>
    <m/>
    <m/>
    <m/>
    <m/>
    <m/>
    <m/>
    <m/>
    <m/>
    <m/>
    <m/>
    <m/>
    <m/>
    <m/>
    <m/>
    <m/>
  </r>
  <r>
    <x v="2"/>
    <x v="15"/>
    <x v="108"/>
    <x v="2"/>
    <n v="70"/>
    <n v="2"/>
    <n v="0"/>
    <n v="0"/>
    <n v="0"/>
    <n v="36"/>
    <n v="2"/>
    <n v="2"/>
    <n v="2"/>
    <n v="1"/>
    <n v="1"/>
    <n v="0"/>
    <n v="0"/>
    <n v="544"/>
    <n v="437"/>
    <n v="15"/>
    <n v="0"/>
    <n v="4"/>
    <n v="627"/>
    <n v="127"/>
    <n v="23"/>
    <n v="5"/>
    <n v="26"/>
    <n v="814"/>
    <n v="116"/>
    <n v="41"/>
    <n v="1"/>
    <n v="38"/>
    <n v="103"/>
    <n v="9"/>
    <n v="2"/>
    <n v="2"/>
    <n v="10"/>
    <n v="41"/>
    <n v="12"/>
    <n v="0"/>
    <n v="0"/>
    <n v="0"/>
    <n v="0"/>
    <n v="0"/>
    <n v="0"/>
    <n v="0"/>
    <n v="0"/>
    <n v="0"/>
    <n v="0"/>
    <n v="0"/>
    <n v="0"/>
    <n v="0"/>
    <n v="0"/>
    <n v="0"/>
    <n v="0"/>
    <n v="0"/>
    <n v="0"/>
    <n v="0"/>
    <n v="2"/>
    <n v="0"/>
    <n v="63"/>
    <n v="1"/>
    <n v="524"/>
    <n v="548"/>
    <n v="722"/>
    <n v="84"/>
    <n v="38"/>
    <m/>
    <m/>
    <m/>
    <m/>
    <m/>
    <m/>
    <m/>
  </r>
  <r>
    <x v="2"/>
    <x v="15"/>
    <x v="108"/>
    <x v="3"/>
    <n v="70"/>
    <n v="2"/>
    <n v="0"/>
    <n v="0"/>
    <n v="0"/>
    <n v="43"/>
    <n v="2"/>
    <n v="2"/>
    <n v="2"/>
    <n v="1"/>
    <n v="1"/>
    <n v="0"/>
    <n v="0"/>
    <n v="544"/>
    <n v="459"/>
    <n v="15"/>
    <n v="0"/>
    <n v="4"/>
    <n v="629"/>
    <n v="205"/>
    <n v="23"/>
    <n v="5"/>
    <n v="26"/>
    <n v="818"/>
    <n v="170"/>
    <n v="41"/>
    <n v="1"/>
    <n v="41"/>
    <n v="102"/>
    <n v="11"/>
    <n v="2"/>
    <n v="2"/>
    <n v="10"/>
    <n v="41"/>
    <n v="14"/>
    <n v="0"/>
    <n v="0"/>
    <n v="0"/>
    <n v="0"/>
    <n v="0"/>
    <n v="0"/>
    <n v="0"/>
    <n v="0"/>
    <n v="0"/>
    <n v="0"/>
    <n v="0"/>
    <n v="0"/>
    <n v="0"/>
    <n v="0"/>
    <n v="0"/>
    <n v="0"/>
    <n v="0"/>
    <n v="0"/>
    <n v="0"/>
    <n v="2"/>
    <n v="0"/>
    <n v="63"/>
    <n v="1"/>
    <n v="524"/>
    <n v="550"/>
    <n v="723"/>
    <n v="83"/>
    <n v="38"/>
    <m/>
    <m/>
    <m/>
    <m/>
    <m/>
    <m/>
    <m/>
  </r>
  <r>
    <x v="2"/>
    <x v="15"/>
    <x v="108"/>
    <x v="4"/>
    <n v="70"/>
    <n v="2"/>
    <n v="0"/>
    <n v="0"/>
    <n v="0"/>
    <n v="47"/>
    <n v="2"/>
    <n v="2"/>
    <n v="2"/>
    <n v="1"/>
    <n v="1"/>
    <n v="0"/>
    <n v="0"/>
    <n v="546"/>
    <n v="470"/>
    <n v="15"/>
    <n v="0"/>
    <n v="4"/>
    <n v="630"/>
    <n v="265"/>
    <n v="23"/>
    <n v="5"/>
    <n v="27"/>
    <n v="819"/>
    <n v="214"/>
    <n v="41"/>
    <n v="1"/>
    <n v="41"/>
    <n v="106"/>
    <n v="13"/>
    <n v="2"/>
    <n v="2"/>
    <n v="12"/>
    <n v="41"/>
    <n v="14"/>
    <n v="0"/>
    <n v="0"/>
    <n v="0"/>
    <n v="0"/>
    <n v="0"/>
    <n v="0"/>
    <n v="0"/>
    <n v="0"/>
    <n v="0"/>
    <n v="0"/>
    <n v="0"/>
    <n v="0"/>
    <n v="0"/>
    <n v="0"/>
    <n v="0"/>
    <n v="0"/>
    <n v="0"/>
    <n v="0"/>
    <n v="0"/>
    <n v="2"/>
    <n v="0"/>
    <n v="63"/>
    <n v="1"/>
    <n v="526"/>
    <n v="552"/>
    <n v="724"/>
    <n v="85"/>
    <n v="38"/>
    <m/>
    <m/>
    <m/>
    <m/>
    <m/>
    <m/>
    <m/>
  </r>
  <r>
    <x v="2"/>
    <x v="15"/>
    <x v="108"/>
    <x v="5"/>
    <n v="71"/>
    <n v="2"/>
    <n v="0"/>
    <n v="0"/>
    <n v="0"/>
    <n v="51"/>
    <n v="2"/>
    <n v="2"/>
    <n v="2"/>
    <n v="1"/>
    <n v="1"/>
    <n v="0"/>
    <n v="0"/>
    <n v="546"/>
    <n v="483"/>
    <n v="15"/>
    <n v="0"/>
    <n v="4"/>
    <n v="629"/>
    <n v="326"/>
    <n v="23"/>
    <n v="6"/>
    <n v="25"/>
    <n v="820"/>
    <n v="309"/>
    <n v="41"/>
    <n v="2"/>
    <n v="39"/>
    <n v="106"/>
    <n v="19"/>
    <n v="2"/>
    <n v="2"/>
    <n v="12"/>
    <n v="41"/>
    <n v="18"/>
    <n v="0"/>
    <n v="0"/>
    <n v="0"/>
    <n v="0"/>
    <n v="0"/>
    <n v="0"/>
    <n v="0"/>
    <n v="0"/>
    <n v="0"/>
    <n v="0"/>
    <n v="0"/>
    <n v="0"/>
    <n v="0"/>
    <n v="0"/>
    <n v="0"/>
    <n v="0"/>
    <n v="0"/>
    <n v="0"/>
    <n v="0"/>
    <n v="2"/>
    <n v="0"/>
    <n v="64"/>
    <n v="1"/>
    <n v="527"/>
    <n v="553"/>
    <n v="724"/>
    <n v="85"/>
    <n v="38"/>
    <m/>
    <m/>
    <m/>
    <m/>
    <m/>
    <m/>
    <m/>
  </r>
  <r>
    <x v="2"/>
    <x v="15"/>
    <x v="108"/>
    <x v="6"/>
    <n v="72"/>
    <n v="2"/>
    <n v="0"/>
    <n v="0"/>
    <n v="0"/>
    <n v="55"/>
    <n v="2"/>
    <n v="2"/>
    <n v="2"/>
    <n v="1"/>
    <n v="1"/>
    <n v="0"/>
    <n v="0"/>
    <n v="546"/>
    <n v="490"/>
    <n v="15"/>
    <n v="0"/>
    <n v="4"/>
    <n v="633"/>
    <n v="369"/>
    <n v="23"/>
    <n v="6"/>
    <n v="27"/>
    <n v="821"/>
    <n v="406"/>
    <n v="41"/>
    <n v="2"/>
    <n v="37"/>
    <n v="105"/>
    <n v="24"/>
    <n v="2"/>
    <n v="2"/>
    <n v="11"/>
    <n v="42"/>
    <n v="29"/>
    <n v="0"/>
    <n v="0"/>
    <n v="0"/>
    <n v="0"/>
    <n v="0"/>
    <n v="0"/>
    <n v="0"/>
    <n v="0"/>
    <n v="0"/>
    <n v="0"/>
    <n v="0"/>
    <n v="0"/>
    <n v="0"/>
    <n v="0"/>
    <n v="0"/>
    <n v="0"/>
    <n v="0"/>
    <n v="0"/>
    <n v="0"/>
    <n v="2"/>
    <n v="0"/>
    <n v="65"/>
    <n v="1"/>
    <n v="527"/>
    <n v="556"/>
    <n v="729"/>
    <n v="85"/>
    <n v="39"/>
    <m/>
    <m/>
    <m/>
    <m/>
    <m/>
    <m/>
    <m/>
  </r>
  <r>
    <x v="2"/>
    <x v="15"/>
    <x v="108"/>
    <x v="7"/>
    <n v="72"/>
    <n v="2"/>
    <n v="2"/>
    <n v="0"/>
    <n v="0"/>
    <n v="60"/>
    <n v="2"/>
    <n v="2"/>
    <n v="2"/>
    <n v="1"/>
    <n v="1"/>
    <n v="0"/>
    <n v="0"/>
    <n v="546"/>
    <n v="493"/>
    <n v="13"/>
    <n v="0"/>
    <n v="4"/>
    <n v="634"/>
    <n v="388"/>
    <n v="23"/>
    <n v="6"/>
    <n v="27"/>
    <n v="822"/>
    <n v="487"/>
    <n v="39"/>
    <n v="2"/>
    <n v="38"/>
    <n v="105"/>
    <n v="27"/>
    <n v="3"/>
    <n v="2"/>
    <n v="9"/>
    <n v="42"/>
    <n v="38"/>
    <n v="0"/>
    <n v="0"/>
    <n v="0"/>
    <n v="0"/>
    <n v="0"/>
    <n v="0"/>
    <n v="0"/>
    <n v="0"/>
    <n v="0"/>
    <n v="0"/>
    <n v="0"/>
    <n v="0"/>
    <n v="0"/>
    <n v="0"/>
    <n v="0"/>
    <n v="0"/>
    <n v="0"/>
    <n v="0"/>
    <n v="0"/>
    <n v="2"/>
    <n v="0"/>
    <n v="65"/>
    <n v="1"/>
    <n v="527"/>
    <n v="558"/>
    <n v="729"/>
    <n v="84"/>
    <n v="40"/>
    <m/>
    <m/>
    <m/>
    <m/>
    <m/>
    <m/>
    <m/>
  </r>
  <r>
    <x v="2"/>
    <x v="15"/>
    <x v="108"/>
    <x v="8"/>
    <n v="72"/>
    <n v="2"/>
    <n v="2"/>
    <n v="0"/>
    <n v="0"/>
    <n v="60"/>
    <n v="2"/>
    <n v="2"/>
    <n v="2"/>
    <n v="1"/>
    <n v="1"/>
    <n v="0"/>
    <n v="0"/>
    <n v="547"/>
    <n v="510"/>
    <n v="12"/>
    <n v="0"/>
    <n v="3"/>
    <n v="632"/>
    <n v="417"/>
    <n v="23"/>
    <n v="5"/>
    <n v="28"/>
    <n v="822"/>
    <n v="580"/>
    <n v="39"/>
    <n v="2"/>
    <n v="36"/>
    <n v="106"/>
    <n v="40"/>
    <n v="3"/>
    <n v="2"/>
    <n v="10"/>
    <n v="43"/>
    <n v="39"/>
    <n v="0"/>
    <n v="0"/>
    <n v="0"/>
    <n v="0"/>
    <n v="0"/>
    <n v="0"/>
    <n v="0"/>
    <n v="0"/>
    <n v="0"/>
    <n v="0"/>
    <n v="0"/>
    <n v="0"/>
    <n v="0"/>
    <n v="0"/>
    <n v="0"/>
    <n v="0"/>
    <n v="0"/>
    <n v="0"/>
    <n v="0"/>
    <n v="2"/>
    <n v="0"/>
    <n v="65"/>
    <n v="1"/>
    <n v="530"/>
    <n v="557"/>
    <n v="730"/>
    <n v="84"/>
    <n v="42"/>
    <n v="2913"/>
    <n v="1177"/>
    <n v="0"/>
    <n v="50"/>
    <n v="15"/>
    <n v="407"/>
    <n v="2341"/>
  </r>
  <r>
    <x v="2"/>
    <x v="15"/>
    <x v="108"/>
    <x v="9"/>
    <n v="72"/>
    <n v="2"/>
    <n v="2"/>
    <n v="0"/>
    <n v="0"/>
    <n v="60"/>
    <n v="2"/>
    <n v="2"/>
    <n v="2"/>
    <n v="1"/>
    <n v="1"/>
    <n v="0"/>
    <n v="0"/>
    <n v="548"/>
    <n v="512"/>
    <n v="12"/>
    <n v="0"/>
    <n v="3"/>
    <n v="629"/>
    <n v="431"/>
    <n v="23"/>
    <n v="5"/>
    <n v="28"/>
    <n v="821"/>
    <n v="608"/>
    <n v="39"/>
    <n v="2"/>
    <n v="36"/>
    <n v="110"/>
    <n v="52"/>
    <n v="3"/>
    <n v="2"/>
    <n v="11"/>
    <n v="42"/>
    <n v="38"/>
    <n v="0"/>
    <n v="0"/>
    <n v="0"/>
    <n v="0"/>
    <n v="0"/>
    <n v="0"/>
    <n v="0"/>
    <n v="0"/>
    <n v="0"/>
    <n v="0"/>
    <n v="0"/>
    <n v="0"/>
    <n v="0"/>
    <n v="0"/>
    <n v="0"/>
    <n v="0"/>
    <n v="0"/>
    <n v="0"/>
    <n v="0"/>
    <n v="2"/>
    <n v="0"/>
    <n v="65"/>
    <n v="1"/>
    <n v="531"/>
    <n v="557"/>
    <n v="730"/>
    <n v="86"/>
    <n v="41"/>
    <n v="2912"/>
    <n v="1379"/>
    <n v="0"/>
    <n v="50"/>
    <n v="15"/>
    <n v="403"/>
    <n v="2346"/>
  </r>
  <r>
    <x v="2"/>
    <x v="15"/>
    <x v="108"/>
    <x v="10"/>
    <n v="72"/>
    <n v="2"/>
    <n v="2"/>
    <n v="0"/>
    <n v="0"/>
    <n v="60"/>
    <n v="2"/>
    <n v="2"/>
    <n v="2"/>
    <n v="1"/>
    <n v="1"/>
    <n v="0"/>
    <n v="0"/>
    <n v="550"/>
    <n v="513"/>
    <n v="12"/>
    <n v="0"/>
    <n v="4"/>
    <n v="629"/>
    <n v="435"/>
    <n v="23"/>
    <n v="5"/>
    <n v="29"/>
    <n v="821"/>
    <n v="623"/>
    <n v="38"/>
    <n v="2"/>
    <n v="36"/>
    <n v="109"/>
    <n v="57"/>
    <n v="3"/>
    <n v="1"/>
    <n v="11"/>
    <n v="42"/>
    <n v="38"/>
    <n v="0"/>
    <n v="0"/>
    <n v="0"/>
    <n v="0"/>
    <n v="0"/>
    <n v="0"/>
    <n v="0"/>
    <n v="0"/>
    <n v="0"/>
    <n v="0"/>
    <n v="0"/>
    <n v="0"/>
    <n v="0"/>
    <n v="0"/>
    <n v="0"/>
    <n v="0"/>
    <n v="0"/>
    <n v="0"/>
    <n v="0"/>
    <n v="2"/>
    <n v="0"/>
    <n v="65"/>
    <n v="1"/>
    <n v="532"/>
    <n v="556"/>
    <n v="729"/>
    <n v="86"/>
    <n v="41"/>
    <n v="2911"/>
    <n v="1466"/>
    <n v="0"/>
    <n v="49"/>
    <n v="14"/>
    <n v="400"/>
    <n v="2352"/>
  </r>
  <r>
    <x v="2"/>
    <x v="15"/>
    <x v="108"/>
    <x v="11"/>
    <n v="73"/>
    <n v="2"/>
    <n v="2"/>
    <n v="0"/>
    <n v="0"/>
    <n v="61"/>
    <n v="2"/>
    <n v="2"/>
    <n v="2"/>
    <n v="1"/>
    <n v="1"/>
    <n v="0"/>
    <n v="0"/>
    <n v="548"/>
    <n v="514"/>
    <n v="12"/>
    <n v="0"/>
    <n v="4"/>
    <n v="634"/>
    <n v="458"/>
    <n v="23"/>
    <n v="5"/>
    <n v="29"/>
    <n v="818"/>
    <n v="629"/>
    <n v="38"/>
    <n v="2"/>
    <n v="36"/>
    <n v="108"/>
    <n v="60"/>
    <n v="3"/>
    <n v="1"/>
    <n v="11"/>
    <n v="42"/>
    <n v="39"/>
    <n v="0"/>
    <n v="0"/>
    <n v="0"/>
    <n v="0"/>
    <n v="0"/>
    <n v="0"/>
    <n v="0"/>
    <n v="0"/>
    <n v="0"/>
    <n v="0"/>
    <n v="0"/>
    <n v="0"/>
    <n v="0"/>
    <n v="0"/>
    <n v="0"/>
    <n v="0"/>
    <n v="0"/>
    <n v="0"/>
    <n v="0"/>
    <n v="2"/>
    <n v="0"/>
    <n v="66"/>
    <n v="1"/>
    <n v="530"/>
    <n v="562"/>
    <n v="726"/>
    <n v="85"/>
    <n v="41"/>
    <n v="2904"/>
    <n v="1575"/>
    <n v="0"/>
    <n v="49"/>
    <n v="14"/>
    <n v="392"/>
    <n v="2350"/>
  </r>
  <r>
    <x v="2"/>
    <x v="15"/>
    <x v="108"/>
    <x v="12"/>
    <n v="73"/>
    <n v="2"/>
    <n v="2"/>
    <n v="0"/>
    <n v="0"/>
    <n v="62"/>
    <n v="2"/>
    <n v="2"/>
    <n v="2"/>
    <n v="1"/>
    <n v="1"/>
    <n v="0"/>
    <n v="0"/>
    <n v="548"/>
    <n v="515"/>
    <n v="12"/>
    <n v="0"/>
    <n v="4"/>
    <n v="636"/>
    <n v="465"/>
    <n v="23"/>
    <n v="4"/>
    <n v="27"/>
    <n v="820"/>
    <n v="632"/>
    <n v="37"/>
    <n v="3"/>
    <n v="35"/>
    <n v="106"/>
    <n v="59"/>
    <n v="3"/>
    <n v="1"/>
    <n v="11"/>
    <n v="42"/>
    <n v="41"/>
    <n v="0"/>
    <n v="0"/>
    <n v="0"/>
    <n v="0"/>
    <n v="0"/>
    <n v="0"/>
    <n v="0"/>
    <n v="0"/>
    <n v="0"/>
    <n v="0"/>
    <n v="0"/>
    <n v="0"/>
    <n v="0"/>
    <n v="0"/>
    <n v="0"/>
    <n v="0"/>
    <n v="0"/>
    <n v="0"/>
    <n v="0"/>
    <n v="2"/>
    <n v="0"/>
    <n v="66"/>
    <n v="1"/>
    <n v="530"/>
    <n v="567"/>
    <n v="728"/>
    <n v="83"/>
    <n v="41"/>
    <n v="2918"/>
    <n v="1623"/>
    <n v="0"/>
    <n v="48"/>
    <n v="16"/>
    <n v="388"/>
    <n v="2360"/>
  </r>
  <r>
    <x v="2"/>
    <x v="15"/>
    <x v="108"/>
    <x v="13"/>
    <n v="73"/>
    <n v="2"/>
    <n v="2"/>
    <n v="0"/>
    <n v="0"/>
    <n v="63"/>
    <n v="2"/>
    <n v="2"/>
    <n v="2"/>
    <n v="1"/>
    <n v="1"/>
    <n v="0"/>
    <n v="0"/>
    <n v="548"/>
    <n v="515"/>
    <n v="12"/>
    <n v="0"/>
    <n v="4"/>
    <n v="633"/>
    <n v="465"/>
    <n v="23"/>
    <n v="4"/>
    <n v="28"/>
    <n v="822"/>
    <n v="638"/>
    <n v="37"/>
    <n v="3"/>
    <n v="35"/>
    <n v="105"/>
    <n v="60"/>
    <n v="3"/>
    <n v="1"/>
    <n v="9"/>
    <n v="42"/>
    <n v="41"/>
    <n v="0"/>
    <n v="0"/>
    <n v="0"/>
    <n v="0"/>
    <n v="0"/>
    <n v="0"/>
    <n v="0"/>
    <n v="0"/>
    <n v="0"/>
    <n v="0"/>
    <n v="0"/>
    <n v="0"/>
    <n v="0"/>
    <n v="0"/>
    <n v="0"/>
    <n v="0"/>
    <n v="0"/>
    <n v="0"/>
    <n v="0"/>
    <n v="2"/>
    <n v="0"/>
    <n v="66"/>
    <n v="1"/>
    <n v="530"/>
    <n v="563"/>
    <n v="730"/>
    <n v="84"/>
    <n v="41"/>
    <n v="2917"/>
    <n v="1653"/>
    <n v="0"/>
    <n v="48"/>
    <n v="16"/>
    <n v="383"/>
    <n v="2368"/>
  </r>
  <r>
    <x v="2"/>
    <x v="15"/>
    <x v="108"/>
    <x v="14"/>
    <n v="73"/>
    <n v="2"/>
    <n v="2"/>
    <n v="0"/>
    <n v="0"/>
    <n v="63"/>
    <n v="3"/>
    <n v="2"/>
    <n v="1"/>
    <n v="1"/>
    <n v="1"/>
    <n v="0"/>
    <n v="0"/>
    <n v="547"/>
    <n v="514"/>
    <n v="12"/>
    <n v="0"/>
    <n v="4"/>
    <n v="638"/>
    <n v="474"/>
    <n v="23"/>
    <n v="4"/>
    <n v="28"/>
    <n v="824"/>
    <n v="642"/>
    <n v="37"/>
    <n v="2"/>
    <n v="36"/>
    <n v="106"/>
    <n v="62"/>
    <n v="3"/>
    <n v="1"/>
    <n v="9"/>
    <n v="41"/>
    <n v="40"/>
    <n v="0"/>
    <n v="0"/>
    <n v="0"/>
    <n v="0"/>
    <n v="0"/>
    <n v="0"/>
    <n v="0"/>
    <n v="0"/>
    <n v="0"/>
    <n v="0"/>
    <n v="0"/>
    <n v="0"/>
    <n v="0"/>
    <n v="0"/>
    <n v="0"/>
    <n v="0"/>
    <n v="0"/>
    <n v="0"/>
    <n v="0"/>
    <n v="2"/>
    <n v="0"/>
    <n v="66"/>
    <n v="1"/>
    <n v="529"/>
    <n v="567"/>
    <n v="731"/>
    <n v="85"/>
    <n v="40"/>
    <n v="2916"/>
    <n v="1679"/>
    <n v="0"/>
    <n v="48"/>
    <n v="15"/>
    <n v="379"/>
    <n v="2366"/>
  </r>
  <r>
    <x v="2"/>
    <x v="15"/>
    <x v="108"/>
    <x v="15"/>
    <n v="74"/>
    <n v="2"/>
    <n v="2"/>
    <n v="0"/>
    <n v="0"/>
    <n v="64"/>
    <n v="3"/>
    <n v="2"/>
    <n v="1"/>
    <n v="1"/>
    <n v="1"/>
    <n v="0"/>
    <n v="0"/>
    <n v="548"/>
    <n v="515"/>
    <n v="12"/>
    <n v="0"/>
    <n v="4"/>
    <n v="642"/>
    <n v="476"/>
    <n v="24"/>
    <n v="5"/>
    <n v="28"/>
    <n v="821"/>
    <n v="641"/>
    <n v="37"/>
    <n v="1"/>
    <n v="36"/>
    <n v="108"/>
    <n v="63"/>
    <n v="3"/>
    <n v="2"/>
    <n v="9"/>
    <n v="41"/>
    <n v="40"/>
    <n v="0"/>
    <n v="0"/>
    <n v="0"/>
    <n v="0"/>
    <n v="0"/>
    <n v="0"/>
    <n v="0"/>
    <n v="0"/>
    <n v="0"/>
    <n v="0"/>
    <n v="0"/>
    <n v="0"/>
    <n v="0"/>
    <n v="0"/>
    <n v="0"/>
    <n v="0"/>
    <n v="0"/>
    <n v="0"/>
    <n v="0"/>
    <n v="2"/>
    <n v="0"/>
    <n v="67"/>
    <n v="1"/>
    <n v="530"/>
    <n v="569"/>
    <n v="728"/>
    <n v="86"/>
    <n v="40"/>
    <n v="2918"/>
    <n v="1694"/>
    <n v="0"/>
    <n v="48"/>
    <n v="16"/>
    <n v="376"/>
    <n v="2371"/>
  </r>
  <r>
    <x v="2"/>
    <x v="15"/>
    <x v="108"/>
    <x v="16"/>
    <n v="72"/>
    <n v="2"/>
    <n v="2"/>
    <n v="0"/>
    <n v="0"/>
    <n v="62"/>
    <n v="3"/>
    <n v="1"/>
    <n v="1"/>
    <n v="1"/>
    <n v="1"/>
    <n v="0"/>
    <n v="0"/>
    <n v="548"/>
    <n v="515"/>
    <n v="12"/>
    <n v="0"/>
    <n v="4"/>
    <n v="643"/>
    <n v="484"/>
    <n v="24"/>
    <n v="5"/>
    <n v="26"/>
    <n v="818"/>
    <n v="638"/>
    <n v="37"/>
    <n v="1"/>
    <n v="37"/>
    <n v="106"/>
    <n v="65"/>
    <n v="4"/>
    <n v="1"/>
    <n v="8"/>
    <n v="41"/>
    <n v="40"/>
    <n v="0"/>
    <n v="0"/>
    <n v="0"/>
    <n v="0"/>
    <n v="0"/>
    <n v="0"/>
    <n v="0"/>
    <n v="0"/>
    <n v="0"/>
    <n v="0"/>
    <n v="0"/>
    <n v="0"/>
    <n v="0"/>
    <n v="0"/>
    <n v="0"/>
    <n v="0"/>
    <n v="0"/>
    <n v="0"/>
    <n v="0"/>
    <n v="2"/>
    <n v="0"/>
    <n v="65"/>
    <n v="1"/>
    <n v="530"/>
    <n v="572"/>
    <n v="724"/>
    <n v="86"/>
    <n v="40"/>
    <n v="2922"/>
    <n v="1713"/>
    <n v="0"/>
    <n v="49"/>
    <n v="16"/>
    <n v="376"/>
    <n v="2370"/>
  </r>
  <r>
    <x v="2"/>
    <x v="15"/>
    <x v="109"/>
    <x v="0"/>
    <n v="80"/>
    <n v="0"/>
    <n v="0"/>
    <n v="0"/>
    <n v="0"/>
    <n v="35"/>
    <n v="1"/>
    <n v="0"/>
    <n v="0"/>
    <n v="0"/>
    <n v="0"/>
    <n v="0"/>
    <n v="0"/>
    <n v="630"/>
    <n v="0"/>
    <n v="424"/>
    <n v="1"/>
    <n v="0"/>
    <n v="449"/>
    <n v="0"/>
    <n v="51"/>
    <n v="3"/>
    <n v="11"/>
    <n v="683"/>
    <n v="55"/>
    <n v="16"/>
    <n v="16"/>
    <n v="15"/>
    <n v="83"/>
    <n v="0"/>
    <n v="3"/>
    <n v="5"/>
    <n v="6"/>
    <n v="14"/>
    <n v="0"/>
    <n v="1"/>
    <n v="0"/>
    <n v="1"/>
    <n v="0"/>
    <n v="0"/>
    <n v="0"/>
    <n v="0"/>
    <n v="0"/>
    <n v="0"/>
    <n v="0"/>
    <n v="0"/>
    <n v="0"/>
    <n v="0"/>
    <n v="0"/>
    <n v="8"/>
    <n v="23"/>
    <n v="0"/>
    <n v="0"/>
    <n v="1"/>
    <m/>
    <m/>
    <m/>
    <m/>
    <m/>
    <m/>
    <m/>
    <m/>
    <m/>
    <m/>
    <m/>
    <m/>
    <m/>
    <m/>
    <m/>
    <m/>
  </r>
  <r>
    <x v="2"/>
    <x v="15"/>
    <x v="109"/>
    <x v="1"/>
    <n v="81"/>
    <n v="0"/>
    <n v="0"/>
    <n v="0"/>
    <n v="0"/>
    <n v="56"/>
    <n v="1"/>
    <n v="0"/>
    <n v="0"/>
    <n v="0"/>
    <n v="0"/>
    <n v="0"/>
    <n v="0"/>
    <n v="632"/>
    <n v="0"/>
    <n v="532"/>
    <n v="1"/>
    <n v="1"/>
    <n v="448"/>
    <n v="0"/>
    <n v="119"/>
    <n v="3"/>
    <n v="10"/>
    <n v="678"/>
    <n v="97"/>
    <n v="16"/>
    <n v="14"/>
    <n v="13"/>
    <n v="84"/>
    <n v="0"/>
    <n v="7"/>
    <n v="4"/>
    <n v="7"/>
    <n v="14"/>
    <n v="0"/>
    <n v="2"/>
    <n v="0"/>
    <n v="1"/>
    <n v="0"/>
    <n v="0"/>
    <n v="0"/>
    <n v="0"/>
    <n v="0"/>
    <n v="0"/>
    <n v="0"/>
    <n v="0"/>
    <n v="0"/>
    <n v="0"/>
    <n v="0"/>
    <n v="8"/>
    <n v="23"/>
    <n v="0"/>
    <n v="0"/>
    <n v="1"/>
    <m/>
    <m/>
    <m/>
    <m/>
    <m/>
    <m/>
    <m/>
    <m/>
    <m/>
    <m/>
    <m/>
    <m/>
    <m/>
    <m/>
    <m/>
    <m/>
  </r>
  <r>
    <x v="2"/>
    <x v="15"/>
    <x v="109"/>
    <x v="2"/>
    <n v="79"/>
    <n v="0"/>
    <n v="0"/>
    <n v="0"/>
    <n v="0"/>
    <n v="58"/>
    <n v="1"/>
    <n v="0"/>
    <n v="0"/>
    <n v="0"/>
    <n v="0"/>
    <n v="0"/>
    <n v="0"/>
    <n v="632"/>
    <n v="557"/>
    <n v="8"/>
    <n v="1"/>
    <n v="1"/>
    <n v="448"/>
    <n v="173"/>
    <n v="23"/>
    <n v="3"/>
    <n v="9"/>
    <n v="678"/>
    <n v="119"/>
    <n v="16"/>
    <n v="14"/>
    <n v="11"/>
    <n v="84"/>
    <n v="10"/>
    <n v="0"/>
    <n v="4"/>
    <n v="7"/>
    <n v="14"/>
    <n v="3"/>
    <n v="1"/>
    <n v="0"/>
    <n v="1"/>
    <n v="0"/>
    <n v="0"/>
    <n v="0"/>
    <n v="0"/>
    <n v="0"/>
    <n v="0"/>
    <n v="0"/>
    <n v="0"/>
    <n v="0"/>
    <n v="0"/>
    <n v="0"/>
    <n v="0"/>
    <n v="0"/>
    <n v="0"/>
    <n v="0"/>
    <n v="0"/>
    <n v="0"/>
    <n v="0"/>
    <n v="76"/>
    <n v="0"/>
    <n v="621"/>
    <n v="404"/>
    <n v="627"/>
    <n v="69"/>
    <n v="12"/>
    <m/>
    <m/>
    <m/>
    <m/>
    <m/>
    <m/>
    <m/>
  </r>
  <r>
    <x v="2"/>
    <x v="15"/>
    <x v="109"/>
    <x v="3"/>
    <n v="79"/>
    <n v="0"/>
    <n v="0"/>
    <n v="0"/>
    <n v="0"/>
    <n v="64"/>
    <n v="1"/>
    <n v="0"/>
    <n v="0"/>
    <n v="0"/>
    <n v="0"/>
    <n v="0"/>
    <n v="0"/>
    <n v="632"/>
    <n v="574"/>
    <n v="6"/>
    <n v="1"/>
    <n v="1"/>
    <n v="446"/>
    <n v="230"/>
    <n v="23"/>
    <n v="3"/>
    <n v="9"/>
    <n v="682"/>
    <n v="162"/>
    <n v="16"/>
    <n v="14"/>
    <n v="13"/>
    <n v="85"/>
    <n v="14"/>
    <n v="0"/>
    <n v="4"/>
    <n v="6"/>
    <n v="14"/>
    <n v="3"/>
    <n v="1"/>
    <n v="0"/>
    <n v="1"/>
    <n v="0"/>
    <n v="0"/>
    <n v="0"/>
    <n v="0"/>
    <n v="0"/>
    <n v="0"/>
    <n v="0"/>
    <n v="0"/>
    <n v="0"/>
    <n v="0"/>
    <n v="0"/>
    <n v="0"/>
    <n v="0"/>
    <n v="0"/>
    <n v="0"/>
    <n v="0"/>
    <n v="0"/>
    <n v="0"/>
    <n v="77"/>
    <n v="0"/>
    <n v="621"/>
    <n v="404"/>
    <n v="629"/>
    <n v="71"/>
    <n v="12"/>
    <m/>
    <m/>
    <m/>
    <m/>
    <m/>
    <m/>
    <m/>
  </r>
  <r>
    <x v="2"/>
    <x v="15"/>
    <x v="109"/>
    <x v="4"/>
    <n v="79"/>
    <n v="0"/>
    <n v="0"/>
    <n v="0"/>
    <n v="0"/>
    <n v="67"/>
    <n v="1"/>
    <n v="0"/>
    <n v="0"/>
    <n v="0"/>
    <n v="0"/>
    <n v="0"/>
    <n v="0"/>
    <n v="629"/>
    <n v="576"/>
    <n v="6"/>
    <n v="1"/>
    <n v="1"/>
    <n v="444"/>
    <n v="254"/>
    <n v="22"/>
    <n v="3"/>
    <n v="8"/>
    <n v="681"/>
    <n v="215"/>
    <n v="16"/>
    <n v="14"/>
    <n v="12"/>
    <n v="85"/>
    <n v="16"/>
    <n v="0"/>
    <n v="3"/>
    <n v="6"/>
    <n v="14"/>
    <n v="3"/>
    <n v="1"/>
    <n v="0"/>
    <n v="1"/>
    <n v="0"/>
    <n v="0"/>
    <n v="0"/>
    <n v="0"/>
    <n v="0"/>
    <n v="0"/>
    <n v="0"/>
    <n v="0"/>
    <n v="0"/>
    <n v="0"/>
    <n v="0"/>
    <n v="0"/>
    <n v="0"/>
    <n v="0"/>
    <n v="0"/>
    <n v="0"/>
    <n v="0"/>
    <n v="0"/>
    <n v="77"/>
    <n v="0"/>
    <n v="618"/>
    <n v="404"/>
    <n v="630"/>
    <n v="71"/>
    <n v="12"/>
    <m/>
    <m/>
    <m/>
    <m/>
    <m/>
    <m/>
    <m/>
  </r>
  <r>
    <x v="2"/>
    <x v="15"/>
    <x v="109"/>
    <x v="5"/>
    <n v="80"/>
    <n v="0"/>
    <n v="0"/>
    <n v="0"/>
    <n v="0"/>
    <n v="69"/>
    <n v="1"/>
    <n v="0"/>
    <n v="0"/>
    <n v="0"/>
    <n v="0"/>
    <n v="0"/>
    <n v="0"/>
    <n v="630"/>
    <n v="598"/>
    <n v="6"/>
    <n v="1"/>
    <n v="1"/>
    <n v="445"/>
    <n v="287"/>
    <n v="22"/>
    <n v="3"/>
    <n v="9"/>
    <n v="677"/>
    <n v="342"/>
    <n v="16"/>
    <n v="14"/>
    <n v="12"/>
    <n v="85"/>
    <n v="21"/>
    <n v="0"/>
    <n v="3"/>
    <n v="6"/>
    <n v="14"/>
    <n v="10"/>
    <n v="1"/>
    <n v="0"/>
    <n v="1"/>
    <n v="0"/>
    <n v="0"/>
    <n v="0"/>
    <n v="0"/>
    <n v="0"/>
    <n v="0"/>
    <n v="0"/>
    <n v="0"/>
    <n v="0"/>
    <n v="0"/>
    <n v="0"/>
    <n v="0"/>
    <n v="0"/>
    <n v="0"/>
    <n v="0"/>
    <n v="0"/>
    <n v="0"/>
    <n v="0"/>
    <n v="78"/>
    <n v="0"/>
    <n v="619"/>
    <n v="404"/>
    <n v="626"/>
    <n v="71"/>
    <n v="12"/>
    <m/>
    <m/>
    <m/>
    <m/>
    <m/>
    <m/>
    <m/>
  </r>
  <r>
    <x v="2"/>
    <x v="15"/>
    <x v="109"/>
    <x v="6"/>
    <n v="80"/>
    <n v="0"/>
    <n v="0"/>
    <n v="0"/>
    <n v="0"/>
    <n v="72"/>
    <n v="1"/>
    <n v="0"/>
    <n v="0"/>
    <n v="0"/>
    <n v="0"/>
    <n v="0"/>
    <n v="0"/>
    <n v="629"/>
    <n v="603"/>
    <n v="6"/>
    <n v="1"/>
    <n v="1"/>
    <n v="443"/>
    <n v="302"/>
    <n v="21"/>
    <n v="3"/>
    <n v="7"/>
    <n v="675"/>
    <n v="436"/>
    <n v="16"/>
    <n v="14"/>
    <n v="11"/>
    <n v="86"/>
    <n v="25"/>
    <n v="0"/>
    <n v="3"/>
    <n v="5"/>
    <n v="14"/>
    <n v="11"/>
    <n v="1"/>
    <n v="0"/>
    <n v="1"/>
    <n v="0"/>
    <n v="0"/>
    <n v="0"/>
    <n v="0"/>
    <n v="0"/>
    <n v="0"/>
    <n v="0"/>
    <n v="0"/>
    <n v="0"/>
    <n v="0"/>
    <n v="0"/>
    <n v="0"/>
    <n v="0"/>
    <n v="0"/>
    <n v="0"/>
    <n v="0"/>
    <n v="0"/>
    <n v="0"/>
    <n v="78"/>
    <n v="0"/>
    <n v="618"/>
    <n v="404"/>
    <n v="626"/>
    <n v="72"/>
    <n v="12"/>
    <m/>
    <m/>
    <m/>
    <m/>
    <m/>
    <m/>
    <m/>
  </r>
  <r>
    <x v="2"/>
    <x v="15"/>
    <x v="109"/>
    <x v="7"/>
    <n v="80"/>
    <n v="0"/>
    <n v="0"/>
    <n v="0"/>
    <n v="0"/>
    <n v="72"/>
    <n v="1"/>
    <n v="0"/>
    <n v="0"/>
    <n v="0"/>
    <n v="0"/>
    <n v="0"/>
    <n v="0"/>
    <n v="628"/>
    <n v="603"/>
    <n v="6"/>
    <n v="1"/>
    <n v="1"/>
    <n v="443"/>
    <n v="314"/>
    <n v="21"/>
    <n v="4"/>
    <n v="7"/>
    <n v="674"/>
    <n v="483"/>
    <n v="16"/>
    <n v="14"/>
    <n v="11"/>
    <n v="86"/>
    <n v="26"/>
    <n v="0"/>
    <n v="3"/>
    <n v="5"/>
    <n v="14"/>
    <n v="11"/>
    <n v="1"/>
    <n v="0"/>
    <n v="1"/>
    <n v="0"/>
    <n v="0"/>
    <n v="0"/>
    <n v="0"/>
    <n v="0"/>
    <n v="0"/>
    <n v="0"/>
    <n v="0"/>
    <n v="0"/>
    <n v="0"/>
    <n v="0"/>
    <n v="0"/>
    <n v="0"/>
    <n v="0"/>
    <n v="0"/>
    <n v="0"/>
    <n v="0"/>
    <n v="0"/>
    <n v="78"/>
    <n v="0"/>
    <n v="617"/>
    <n v="403"/>
    <n v="625"/>
    <n v="72"/>
    <n v="12"/>
    <m/>
    <m/>
    <m/>
    <m/>
    <m/>
    <m/>
    <m/>
  </r>
  <r>
    <x v="2"/>
    <x v="15"/>
    <x v="109"/>
    <x v="8"/>
    <n v="80"/>
    <n v="0"/>
    <n v="0"/>
    <n v="0"/>
    <n v="0"/>
    <n v="72"/>
    <n v="1"/>
    <n v="0"/>
    <n v="0"/>
    <n v="0"/>
    <n v="0"/>
    <n v="0"/>
    <n v="0"/>
    <n v="626"/>
    <n v="603"/>
    <n v="6"/>
    <n v="1"/>
    <n v="1"/>
    <n v="443"/>
    <n v="332"/>
    <n v="21"/>
    <n v="4"/>
    <n v="6"/>
    <n v="675"/>
    <n v="526"/>
    <n v="16"/>
    <n v="14"/>
    <n v="11"/>
    <n v="87"/>
    <n v="42"/>
    <n v="0"/>
    <n v="3"/>
    <n v="5"/>
    <n v="15"/>
    <n v="11"/>
    <n v="1"/>
    <n v="0"/>
    <n v="1"/>
    <n v="0"/>
    <n v="0"/>
    <n v="0"/>
    <n v="0"/>
    <n v="0"/>
    <n v="0"/>
    <n v="0"/>
    <n v="0"/>
    <n v="0"/>
    <n v="0"/>
    <n v="0"/>
    <n v="0"/>
    <n v="0"/>
    <n v="0"/>
    <n v="0"/>
    <n v="0"/>
    <n v="0"/>
    <n v="0"/>
    <n v="78"/>
    <n v="0"/>
    <n v="615"/>
    <n v="405"/>
    <n v="626"/>
    <n v="73"/>
    <n v="13"/>
    <n v="2232"/>
    <n v="1126"/>
    <n v="0"/>
    <n v="37"/>
    <n v="23"/>
    <n v="224"/>
    <n v="1888"/>
  </r>
  <r>
    <x v="2"/>
    <x v="15"/>
    <x v="109"/>
    <x v="9"/>
    <n v="81"/>
    <n v="0"/>
    <n v="0"/>
    <n v="0"/>
    <n v="0"/>
    <n v="73"/>
    <n v="1"/>
    <n v="0"/>
    <n v="0"/>
    <n v="0"/>
    <n v="0"/>
    <n v="0"/>
    <n v="0"/>
    <n v="628"/>
    <n v="605"/>
    <n v="6"/>
    <n v="2"/>
    <n v="1"/>
    <n v="447"/>
    <n v="344"/>
    <n v="21"/>
    <n v="4"/>
    <n v="6"/>
    <n v="675"/>
    <n v="537"/>
    <n v="16"/>
    <n v="12"/>
    <n v="12"/>
    <n v="88"/>
    <n v="50"/>
    <n v="0"/>
    <n v="3"/>
    <n v="5"/>
    <n v="14"/>
    <n v="11"/>
    <n v="1"/>
    <n v="0"/>
    <n v="1"/>
    <n v="0"/>
    <n v="0"/>
    <n v="0"/>
    <n v="0"/>
    <n v="0"/>
    <n v="0"/>
    <n v="0"/>
    <n v="0"/>
    <n v="0"/>
    <n v="0"/>
    <n v="0"/>
    <n v="0"/>
    <n v="0"/>
    <n v="0"/>
    <n v="0"/>
    <n v="0"/>
    <n v="0"/>
    <n v="0"/>
    <n v="80"/>
    <n v="0"/>
    <n v="616"/>
    <n v="409"/>
    <n v="626"/>
    <n v="76"/>
    <n v="12"/>
    <n v="2230"/>
    <n v="1274"/>
    <n v="0"/>
    <n v="37"/>
    <n v="22"/>
    <n v="222"/>
    <n v="1890"/>
  </r>
  <r>
    <x v="2"/>
    <x v="15"/>
    <x v="109"/>
    <x v="10"/>
    <n v="81"/>
    <n v="0"/>
    <n v="0"/>
    <n v="0"/>
    <n v="0"/>
    <n v="73"/>
    <n v="1"/>
    <n v="0"/>
    <n v="0"/>
    <n v="0"/>
    <n v="0"/>
    <n v="0"/>
    <n v="0"/>
    <n v="629"/>
    <n v="607"/>
    <n v="6"/>
    <n v="2"/>
    <n v="1"/>
    <n v="445"/>
    <n v="348"/>
    <n v="21"/>
    <n v="4"/>
    <n v="6"/>
    <n v="675"/>
    <n v="550"/>
    <n v="16"/>
    <n v="12"/>
    <n v="12"/>
    <n v="88"/>
    <n v="52"/>
    <n v="0"/>
    <n v="3"/>
    <n v="4"/>
    <n v="14"/>
    <n v="11"/>
    <n v="1"/>
    <n v="0"/>
    <n v="1"/>
    <n v="0"/>
    <n v="0"/>
    <n v="0"/>
    <n v="0"/>
    <n v="0"/>
    <n v="0"/>
    <n v="0"/>
    <n v="0"/>
    <n v="0"/>
    <n v="0"/>
    <n v="0"/>
    <n v="0"/>
    <n v="0"/>
    <n v="0"/>
    <n v="0"/>
    <n v="0"/>
    <n v="0"/>
    <n v="0"/>
    <n v="80"/>
    <n v="0"/>
    <n v="617"/>
    <n v="407"/>
    <n v="626"/>
    <n v="76"/>
    <n v="12"/>
    <n v="2231"/>
    <n v="1324"/>
    <n v="0"/>
    <n v="37"/>
    <n v="22"/>
    <n v="219"/>
    <n v="1897"/>
  </r>
  <r>
    <x v="2"/>
    <x v="15"/>
    <x v="109"/>
    <x v="11"/>
    <n v="81"/>
    <n v="0"/>
    <n v="0"/>
    <n v="0"/>
    <n v="0"/>
    <n v="74"/>
    <n v="1"/>
    <n v="0"/>
    <n v="0"/>
    <n v="0"/>
    <n v="0"/>
    <n v="0"/>
    <n v="0"/>
    <n v="629"/>
    <n v="607"/>
    <n v="6"/>
    <n v="2"/>
    <n v="1"/>
    <n v="444"/>
    <n v="356"/>
    <n v="21"/>
    <n v="4"/>
    <n v="5"/>
    <n v="674"/>
    <n v="556"/>
    <n v="16"/>
    <n v="12"/>
    <n v="12"/>
    <n v="88"/>
    <n v="53"/>
    <n v="0"/>
    <n v="3"/>
    <n v="4"/>
    <n v="14"/>
    <n v="11"/>
    <n v="1"/>
    <n v="0"/>
    <n v="1"/>
    <n v="0"/>
    <n v="0"/>
    <n v="0"/>
    <n v="0"/>
    <n v="0"/>
    <n v="0"/>
    <n v="0"/>
    <n v="0"/>
    <n v="0"/>
    <n v="0"/>
    <n v="0"/>
    <n v="0"/>
    <n v="0"/>
    <n v="0"/>
    <n v="0"/>
    <n v="0"/>
    <n v="0"/>
    <n v="0"/>
    <n v="80"/>
    <n v="0"/>
    <n v="617"/>
    <n v="407"/>
    <n v="625"/>
    <n v="76"/>
    <n v="12"/>
    <n v="2233"/>
    <n v="1397"/>
    <n v="0"/>
    <n v="37"/>
    <n v="21"/>
    <n v="217"/>
    <n v="1902"/>
  </r>
  <r>
    <x v="2"/>
    <x v="15"/>
    <x v="109"/>
    <x v="12"/>
    <n v="82"/>
    <n v="0"/>
    <n v="0"/>
    <n v="0"/>
    <n v="0"/>
    <n v="74"/>
    <n v="1"/>
    <n v="0"/>
    <n v="0"/>
    <n v="0"/>
    <n v="0"/>
    <n v="0"/>
    <n v="0"/>
    <n v="630"/>
    <n v="608"/>
    <n v="6"/>
    <n v="2"/>
    <n v="1"/>
    <n v="440"/>
    <n v="356"/>
    <n v="20"/>
    <n v="4"/>
    <n v="5"/>
    <n v="673"/>
    <n v="558"/>
    <n v="16"/>
    <n v="12"/>
    <n v="12"/>
    <n v="89"/>
    <n v="55"/>
    <n v="0"/>
    <n v="3"/>
    <n v="5"/>
    <n v="14"/>
    <n v="11"/>
    <n v="1"/>
    <n v="0"/>
    <n v="0"/>
    <n v="0"/>
    <n v="0"/>
    <n v="0"/>
    <n v="0"/>
    <n v="0"/>
    <n v="0"/>
    <n v="0"/>
    <n v="0"/>
    <n v="0"/>
    <n v="0"/>
    <n v="0"/>
    <n v="0"/>
    <n v="0"/>
    <n v="0"/>
    <n v="0"/>
    <n v="0"/>
    <n v="0"/>
    <n v="0"/>
    <n v="81"/>
    <n v="0"/>
    <n v="619"/>
    <n v="404"/>
    <n v="624"/>
    <n v="78"/>
    <n v="12"/>
    <n v="2235"/>
    <n v="1428"/>
    <n v="0"/>
    <n v="40"/>
    <n v="23"/>
    <n v="213"/>
    <n v="1904"/>
  </r>
  <r>
    <x v="2"/>
    <x v="15"/>
    <x v="109"/>
    <x v="13"/>
    <n v="82"/>
    <n v="0"/>
    <n v="0"/>
    <n v="0"/>
    <n v="0"/>
    <n v="75"/>
    <n v="1"/>
    <n v="0"/>
    <n v="0"/>
    <n v="0"/>
    <n v="0"/>
    <n v="0"/>
    <n v="0"/>
    <n v="630"/>
    <n v="609"/>
    <n v="6"/>
    <n v="2"/>
    <n v="1"/>
    <n v="443"/>
    <n v="358"/>
    <n v="20"/>
    <n v="4"/>
    <n v="5"/>
    <n v="676"/>
    <n v="564"/>
    <n v="16"/>
    <n v="12"/>
    <n v="13"/>
    <n v="90"/>
    <n v="56"/>
    <n v="0"/>
    <n v="3"/>
    <n v="5"/>
    <n v="14"/>
    <n v="11"/>
    <n v="1"/>
    <n v="0"/>
    <n v="0"/>
    <n v="0"/>
    <n v="0"/>
    <n v="0"/>
    <n v="0"/>
    <n v="0"/>
    <n v="0"/>
    <n v="0"/>
    <n v="0"/>
    <n v="0"/>
    <n v="0"/>
    <n v="0"/>
    <n v="0"/>
    <n v="0"/>
    <n v="0"/>
    <n v="0"/>
    <n v="0"/>
    <n v="0"/>
    <n v="0"/>
    <n v="81"/>
    <n v="0"/>
    <n v="619"/>
    <n v="407"/>
    <n v="626"/>
    <n v="79"/>
    <n v="12"/>
    <n v="2243"/>
    <n v="1444"/>
    <n v="0"/>
    <n v="40"/>
    <n v="23"/>
    <n v="213"/>
    <n v="1913"/>
  </r>
  <r>
    <x v="2"/>
    <x v="15"/>
    <x v="109"/>
    <x v="14"/>
    <n v="82"/>
    <n v="0"/>
    <n v="0"/>
    <n v="0"/>
    <n v="0"/>
    <n v="75"/>
    <n v="1"/>
    <n v="0"/>
    <n v="0"/>
    <n v="0"/>
    <n v="0"/>
    <n v="0"/>
    <n v="0"/>
    <n v="629"/>
    <n v="609"/>
    <n v="6"/>
    <n v="2"/>
    <n v="1"/>
    <n v="442"/>
    <n v="359"/>
    <n v="21"/>
    <n v="3"/>
    <n v="4"/>
    <n v="677"/>
    <n v="569"/>
    <n v="16"/>
    <n v="12"/>
    <n v="13"/>
    <n v="90"/>
    <n v="57"/>
    <n v="0"/>
    <n v="3"/>
    <n v="5"/>
    <n v="14"/>
    <n v="11"/>
    <n v="1"/>
    <n v="0"/>
    <n v="0"/>
    <n v="0"/>
    <n v="0"/>
    <n v="0"/>
    <n v="0"/>
    <n v="0"/>
    <n v="0"/>
    <n v="0"/>
    <n v="0"/>
    <n v="0"/>
    <n v="0"/>
    <n v="0"/>
    <n v="0"/>
    <n v="0"/>
    <n v="0"/>
    <n v="0"/>
    <n v="0"/>
    <n v="0"/>
    <n v="0"/>
    <n v="81"/>
    <n v="0"/>
    <n v="618"/>
    <n v="407"/>
    <n v="627"/>
    <n v="79"/>
    <n v="12"/>
    <n v="2243"/>
    <n v="1461"/>
    <n v="0"/>
    <n v="41"/>
    <n v="25"/>
    <n v="212"/>
    <n v="1911"/>
  </r>
  <r>
    <x v="2"/>
    <x v="15"/>
    <x v="109"/>
    <x v="15"/>
    <n v="83"/>
    <n v="0"/>
    <n v="0"/>
    <n v="0"/>
    <n v="0"/>
    <n v="74"/>
    <n v="1"/>
    <n v="0"/>
    <n v="0"/>
    <n v="0"/>
    <n v="0"/>
    <n v="0"/>
    <n v="0"/>
    <n v="627"/>
    <n v="607"/>
    <n v="6"/>
    <n v="2"/>
    <n v="1"/>
    <n v="446"/>
    <n v="360"/>
    <n v="19"/>
    <n v="4"/>
    <n v="5"/>
    <n v="676"/>
    <n v="571"/>
    <n v="16"/>
    <n v="12"/>
    <n v="13"/>
    <n v="91"/>
    <n v="58"/>
    <n v="0"/>
    <n v="4"/>
    <n v="5"/>
    <n v="14"/>
    <n v="11"/>
    <n v="1"/>
    <n v="0"/>
    <n v="0"/>
    <n v="0"/>
    <n v="0"/>
    <n v="0"/>
    <n v="0"/>
    <n v="0"/>
    <n v="0"/>
    <n v="0"/>
    <n v="0"/>
    <n v="0"/>
    <n v="0"/>
    <n v="0"/>
    <n v="0"/>
    <n v="0"/>
    <n v="0"/>
    <n v="0"/>
    <n v="0"/>
    <n v="0"/>
    <n v="0"/>
    <n v="82"/>
    <n v="0"/>
    <n v="616"/>
    <n v="410"/>
    <n v="626"/>
    <n v="79"/>
    <n v="12"/>
    <n v="2241"/>
    <n v="1471"/>
    <n v="0"/>
    <n v="42"/>
    <n v="24"/>
    <n v="212"/>
    <n v="1910"/>
  </r>
  <r>
    <x v="2"/>
    <x v="15"/>
    <x v="109"/>
    <x v="16"/>
    <n v="84"/>
    <n v="0"/>
    <n v="0"/>
    <n v="0"/>
    <n v="0"/>
    <n v="75"/>
    <n v="1"/>
    <n v="0"/>
    <n v="0"/>
    <n v="0"/>
    <n v="0"/>
    <n v="0"/>
    <n v="0"/>
    <n v="626"/>
    <n v="606"/>
    <n v="6"/>
    <n v="2"/>
    <n v="1"/>
    <n v="445"/>
    <n v="360"/>
    <n v="18"/>
    <n v="4"/>
    <n v="5"/>
    <n v="676"/>
    <n v="572"/>
    <n v="16"/>
    <n v="12"/>
    <n v="13"/>
    <n v="91"/>
    <n v="58"/>
    <n v="0"/>
    <n v="4"/>
    <n v="5"/>
    <n v="14"/>
    <n v="11"/>
    <n v="1"/>
    <n v="0"/>
    <n v="0"/>
    <n v="0"/>
    <n v="0"/>
    <n v="0"/>
    <n v="0"/>
    <n v="0"/>
    <n v="0"/>
    <n v="0"/>
    <n v="0"/>
    <n v="0"/>
    <n v="0"/>
    <n v="0"/>
    <n v="0"/>
    <n v="0"/>
    <n v="0"/>
    <n v="0"/>
    <n v="0"/>
    <n v="0"/>
    <n v="0"/>
    <n v="83"/>
    <n v="0"/>
    <n v="615"/>
    <n v="410"/>
    <n v="626"/>
    <n v="79"/>
    <n v="12"/>
    <n v="2241"/>
    <n v="1480"/>
    <n v="0"/>
    <n v="42"/>
    <n v="25"/>
    <n v="209"/>
    <n v="1909"/>
  </r>
  <r>
    <x v="2"/>
    <x v="15"/>
    <x v="110"/>
    <x v="0"/>
    <n v="57"/>
    <n v="0"/>
    <n v="0"/>
    <n v="0"/>
    <n v="0"/>
    <n v="29"/>
    <n v="1"/>
    <n v="0"/>
    <n v="0"/>
    <n v="0"/>
    <n v="0"/>
    <n v="0"/>
    <n v="0"/>
    <n v="432"/>
    <n v="0"/>
    <n v="198"/>
    <n v="6"/>
    <n v="6"/>
    <n v="431"/>
    <n v="0"/>
    <n v="30"/>
    <n v="12"/>
    <n v="5"/>
    <n v="640"/>
    <n v="31"/>
    <n v="10"/>
    <n v="47"/>
    <n v="17"/>
    <n v="62"/>
    <n v="0"/>
    <n v="1"/>
    <n v="1"/>
    <n v="6"/>
    <n v="24"/>
    <n v="0"/>
    <n v="0"/>
    <n v="0"/>
    <n v="0"/>
    <n v="0"/>
    <n v="0"/>
    <n v="0"/>
    <n v="0"/>
    <n v="0"/>
    <n v="0"/>
    <n v="0"/>
    <n v="0"/>
    <n v="0"/>
    <n v="0"/>
    <n v="0"/>
    <n v="11"/>
    <n v="22"/>
    <n v="0"/>
    <n v="5"/>
    <n v="3"/>
    <m/>
    <m/>
    <m/>
    <m/>
    <m/>
    <m/>
    <m/>
    <m/>
    <m/>
    <m/>
    <m/>
    <m/>
    <m/>
    <m/>
    <m/>
    <m/>
  </r>
  <r>
    <x v="2"/>
    <x v="15"/>
    <x v="110"/>
    <x v="1"/>
    <n v="58"/>
    <n v="0"/>
    <n v="0"/>
    <n v="0"/>
    <n v="0"/>
    <n v="41"/>
    <n v="1"/>
    <n v="0"/>
    <n v="0"/>
    <n v="0"/>
    <n v="0"/>
    <n v="0"/>
    <n v="0"/>
    <n v="426"/>
    <n v="0"/>
    <n v="271"/>
    <n v="6"/>
    <n v="6"/>
    <n v="429"/>
    <n v="0"/>
    <n v="68"/>
    <n v="10"/>
    <n v="6"/>
    <n v="643"/>
    <n v="42"/>
    <n v="10"/>
    <n v="47"/>
    <n v="17"/>
    <n v="62"/>
    <n v="0"/>
    <n v="2"/>
    <n v="1"/>
    <n v="6"/>
    <n v="24"/>
    <n v="0"/>
    <n v="0"/>
    <n v="0"/>
    <n v="0"/>
    <n v="0"/>
    <n v="0"/>
    <n v="0"/>
    <n v="0"/>
    <n v="0"/>
    <n v="0"/>
    <n v="0"/>
    <n v="0"/>
    <n v="0"/>
    <n v="0"/>
    <n v="0"/>
    <n v="11"/>
    <n v="22"/>
    <n v="0"/>
    <n v="5"/>
    <n v="3"/>
    <m/>
    <m/>
    <m/>
    <m/>
    <m/>
    <m/>
    <m/>
    <m/>
    <m/>
    <m/>
    <m/>
    <m/>
    <m/>
    <m/>
    <m/>
    <m/>
  </r>
  <r>
    <x v="2"/>
    <x v="15"/>
    <x v="110"/>
    <x v="2"/>
    <n v="59"/>
    <n v="0"/>
    <n v="0"/>
    <n v="0"/>
    <n v="0"/>
    <n v="44"/>
    <n v="1"/>
    <n v="0"/>
    <n v="0"/>
    <n v="0"/>
    <n v="0"/>
    <n v="0"/>
    <n v="0"/>
    <n v="426"/>
    <n v="306"/>
    <n v="11"/>
    <n v="6"/>
    <n v="6"/>
    <n v="431"/>
    <n v="124"/>
    <n v="22"/>
    <n v="10"/>
    <n v="7"/>
    <n v="641"/>
    <n v="74"/>
    <n v="11"/>
    <n v="46"/>
    <n v="17"/>
    <n v="63"/>
    <n v="3"/>
    <n v="5"/>
    <n v="1"/>
    <n v="6"/>
    <n v="24"/>
    <n v="1"/>
    <n v="3"/>
    <n v="0"/>
    <n v="0"/>
    <n v="0"/>
    <n v="0"/>
    <n v="0"/>
    <n v="0"/>
    <n v="0"/>
    <n v="0"/>
    <n v="0"/>
    <n v="0"/>
    <n v="0"/>
    <n v="0"/>
    <n v="0"/>
    <n v="0"/>
    <n v="0"/>
    <n v="0"/>
    <n v="0"/>
    <n v="0"/>
    <n v="0"/>
    <n v="0"/>
    <n v="57"/>
    <n v="0"/>
    <n v="400"/>
    <n v="378"/>
    <n v="554"/>
    <n v="48"/>
    <n v="20"/>
    <m/>
    <m/>
    <m/>
    <m/>
    <m/>
    <m/>
    <m/>
  </r>
  <r>
    <x v="2"/>
    <x v="15"/>
    <x v="110"/>
    <x v="3"/>
    <n v="59"/>
    <n v="0"/>
    <n v="0"/>
    <n v="0"/>
    <n v="0"/>
    <n v="44"/>
    <n v="1"/>
    <n v="0"/>
    <n v="0"/>
    <n v="0"/>
    <n v="0"/>
    <n v="0"/>
    <n v="0"/>
    <n v="425"/>
    <n v="330"/>
    <n v="11"/>
    <n v="6"/>
    <n v="6"/>
    <n v="429"/>
    <n v="169"/>
    <n v="22"/>
    <n v="10"/>
    <n v="7"/>
    <n v="642"/>
    <n v="113"/>
    <n v="11"/>
    <n v="46"/>
    <n v="17"/>
    <n v="64"/>
    <n v="6"/>
    <n v="5"/>
    <n v="1"/>
    <n v="6"/>
    <n v="24"/>
    <n v="2"/>
    <n v="3"/>
    <n v="0"/>
    <n v="0"/>
    <n v="0"/>
    <n v="0"/>
    <n v="0"/>
    <n v="0"/>
    <n v="0"/>
    <n v="0"/>
    <n v="0"/>
    <n v="0"/>
    <n v="0"/>
    <n v="0"/>
    <n v="0"/>
    <n v="0"/>
    <n v="0"/>
    <n v="0"/>
    <n v="0"/>
    <n v="0"/>
    <n v="0"/>
    <n v="0"/>
    <n v="57"/>
    <n v="0"/>
    <n v="400"/>
    <n v="376"/>
    <n v="556"/>
    <n v="49"/>
    <n v="20"/>
    <m/>
    <m/>
    <m/>
    <m/>
    <m/>
    <m/>
    <m/>
  </r>
  <r>
    <x v="2"/>
    <x v="15"/>
    <x v="110"/>
    <x v="4"/>
    <n v="59"/>
    <n v="0"/>
    <n v="0"/>
    <n v="0"/>
    <n v="0"/>
    <n v="46"/>
    <n v="1"/>
    <n v="0"/>
    <n v="0"/>
    <n v="0"/>
    <n v="0"/>
    <n v="0"/>
    <n v="0"/>
    <n v="421"/>
    <n v="338"/>
    <n v="11"/>
    <n v="6"/>
    <n v="6"/>
    <n v="430"/>
    <n v="193"/>
    <n v="22"/>
    <n v="10"/>
    <n v="8"/>
    <n v="640"/>
    <n v="152"/>
    <n v="13"/>
    <n v="44"/>
    <n v="18"/>
    <n v="64"/>
    <n v="7"/>
    <n v="5"/>
    <n v="1"/>
    <n v="6"/>
    <n v="23"/>
    <n v="2"/>
    <n v="3"/>
    <n v="0"/>
    <n v="0"/>
    <n v="0"/>
    <n v="0"/>
    <n v="0"/>
    <n v="0"/>
    <n v="0"/>
    <n v="0"/>
    <n v="0"/>
    <n v="0"/>
    <n v="0"/>
    <n v="0"/>
    <n v="0"/>
    <n v="0"/>
    <n v="0"/>
    <n v="0"/>
    <n v="0"/>
    <n v="0"/>
    <n v="0"/>
    <n v="0"/>
    <n v="57"/>
    <n v="0"/>
    <n v="396"/>
    <n v="376"/>
    <n v="553"/>
    <n v="50"/>
    <n v="19"/>
    <m/>
    <m/>
    <m/>
    <m/>
    <m/>
    <m/>
    <m/>
  </r>
  <r>
    <x v="2"/>
    <x v="15"/>
    <x v="110"/>
    <x v="5"/>
    <n v="59"/>
    <n v="0"/>
    <n v="0"/>
    <n v="0"/>
    <n v="0"/>
    <n v="47"/>
    <n v="1"/>
    <n v="0"/>
    <n v="0"/>
    <n v="0"/>
    <n v="0"/>
    <n v="0"/>
    <n v="0"/>
    <n v="420"/>
    <n v="349"/>
    <n v="11"/>
    <n v="6"/>
    <n v="6"/>
    <n v="429"/>
    <n v="226"/>
    <n v="21"/>
    <n v="10"/>
    <n v="8"/>
    <n v="638"/>
    <n v="245"/>
    <n v="13"/>
    <n v="44"/>
    <n v="18"/>
    <n v="63"/>
    <n v="9"/>
    <n v="5"/>
    <n v="1"/>
    <n v="6"/>
    <n v="23"/>
    <n v="2"/>
    <n v="3"/>
    <n v="0"/>
    <n v="0"/>
    <n v="0"/>
    <n v="0"/>
    <n v="0"/>
    <n v="0"/>
    <n v="0"/>
    <n v="0"/>
    <n v="0"/>
    <n v="0"/>
    <n v="0"/>
    <n v="0"/>
    <n v="0"/>
    <n v="0"/>
    <n v="0"/>
    <n v="0"/>
    <n v="0"/>
    <n v="0"/>
    <n v="0"/>
    <n v="0"/>
    <n v="57"/>
    <n v="0"/>
    <n v="395"/>
    <n v="377"/>
    <n v="553"/>
    <n v="49"/>
    <n v="19"/>
    <m/>
    <m/>
    <m/>
    <m/>
    <m/>
    <m/>
    <m/>
  </r>
  <r>
    <x v="2"/>
    <x v="15"/>
    <x v="110"/>
    <x v="6"/>
    <n v="60"/>
    <n v="0"/>
    <n v="0"/>
    <n v="0"/>
    <n v="0"/>
    <n v="50"/>
    <n v="1"/>
    <n v="0"/>
    <n v="0"/>
    <n v="0"/>
    <n v="0"/>
    <n v="0"/>
    <n v="0"/>
    <n v="420"/>
    <n v="353"/>
    <n v="11"/>
    <n v="6"/>
    <n v="6"/>
    <n v="431"/>
    <n v="243"/>
    <n v="22"/>
    <n v="10"/>
    <n v="8"/>
    <n v="637"/>
    <n v="304"/>
    <n v="14"/>
    <n v="44"/>
    <n v="17"/>
    <n v="63"/>
    <n v="14"/>
    <n v="5"/>
    <n v="1"/>
    <n v="5"/>
    <n v="23"/>
    <n v="2"/>
    <n v="3"/>
    <n v="0"/>
    <n v="0"/>
    <n v="0"/>
    <n v="0"/>
    <n v="0"/>
    <n v="0"/>
    <n v="0"/>
    <n v="0"/>
    <n v="0"/>
    <n v="0"/>
    <n v="0"/>
    <n v="0"/>
    <n v="0"/>
    <n v="0"/>
    <n v="0"/>
    <n v="0"/>
    <n v="0"/>
    <n v="0"/>
    <n v="0"/>
    <n v="0"/>
    <n v="58"/>
    <n v="0"/>
    <n v="395"/>
    <n v="381"/>
    <n v="553"/>
    <n v="49"/>
    <n v="19"/>
    <m/>
    <m/>
    <m/>
    <m/>
    <m/>
    <m/>
    <m/>
  </r>
  <r>
    <x v="2"/>
    <x v="15"/>
    <x v="110"/>
    <x v="7"/>
    <n v="61"/>
    <n v="0"/>
    <n v="0"/>
    <n v="0"/>
    <n v="0"/>
    <n v="52"/>
    <n v="1"/>
    <n v="0"/>
    <n v="0"/>
    <n v="0"/>
    <n v="0"/>
    <n v="0"/>
    <n v="0"/>
    <n v="422"/>
    <n v="357"/>
    <n v="11"/>
    <n v="6"/>
    <n v="5"/>
    <n v="426"/>
    <n v="262"/>
    <n v="21"/>
    <n v="10"/>
    <n v="7"/>
    <n v="635"/>
    <n v="371"/>
    <n v="14"/>
    <n v="44"/>
    <n v="16"/>
    <n v="63"/>
    <n v="17"/>
    <n v="5"/>
    <n v="1"/>
    <n v="5"/>
    <n v="23"/>
    <n v="2"/>
    <n v="3"/>
    <n v="0"/>
    <n v="0"/>
    <n v="0"/>
    <n v="0"/>
    <n v="0"/>
    <n v="0"/>
    <n v="0"/>
    <n v="0"/>
    <n v="0"/>
    <n v="0"/>
    <n v="0"/>
    <n v="0"/>
    <n v="0"/>
    <n v="0"/>
    <n v="0"/>
    <n v="0"/>
    <n v="0"/>
    <n v="0"/>
    <n v="0"/>
    <n v="0"/>
    <n v="59"/>
    <n v="0"/>
    <n v="397"/>
    <n v="378"/>
    <n v="551"/>
    <n v="49"/>
    <n v="19"/>
    <m/>
    <m/>
    <m/>
    <m/>
    <m/>
    <m/>
    <m/>
  </r>
  <r>
    <x v="2"/>
    <x v="15"/>
    <x v="110"/>
    <x v="8"/>
    <n v="61"/>
    <n v="0"/>
    <n v="0"/>
    <n v="0"/>
    <n v="0"/>
    <n v="52"/>
    <n v="1"/>
    <n v="0"/>
    <n v="0"/>
    <n v="0"/>
    <n v="0"/>
    <n v="0"/>
    <n v="0"/>
    <n v="420"/>
    <n v="366"/>
    <n v="11"/>
    <n v="6"/>
    <n v="5"/>
    <n v="426"/>
    <n v="287"/>
    <n v="20"/>
    <n v="10"/>
    <n v="7"/>
    <n v="640"/>
    <n v="421"/>
    <n v="14"/>
    <n v="45"/>
    <n v="16"/>
    <n v="61"/>
    <n v="19"/>
    <n v="5"/>
    <n v="1"/>
    <n v="5"/>
    <n v="23"/>
    <n v="17"/>
    <n v="2"/>
    <n v="0"/>
    <n v="0"/>
    <n v="0"/>
    <n v="0"/>
    <n v="0"/>
    <n v="0"/>
    <n v="0"/>
    <n v="0"/>
    <n v="0"/>
    <n v="0"/>
    <n v="0"/>
    <n v="0"/>
    <n v="0"/>
    <n v="0"/>
    <n v="0"/>
    <n v="0"/>
    <n v="0"/>
    <n v="0"/>
    <n v="0"/>
    <n v="0"/>
    <n v="59"/>
    <n v="0"/>
    <n v="395"/>
    <n v="380"/>
    <n v="554"/>
    <n v="47"/>
    <n v="19"/>
    <n v="2030"/>
    <n v="789"/>
    <n v="0"/>
    <n v="53"/>
    <n v="109"/>
    <n v="272"/>
    <n v="1535"/>
  </r>
  <r>
    <x v="2"/>
    <x v="15"/>
    <x v="110"/>
    <x v="9"/>
    <n v="61"/>
    <n v="0"/>
    <n v="0"/>
    <n v="0"/>
    <n v="0"/>
    <n v="53"/>
    <n v="1"/>
    <n v="0"/>
    <n v="0"/>
    <n v="0"/>
    <n v="0"/>
    <n v="0"/>
    <n v="0"/>
    <n v="418"/>
    <n v="366"/>
    <n v="11"/>
    <n v="6"/>
    <n v="5"/>
    <n v="426"/>
    <n v="295"/>
    <n v="20"/>
    <n v="10"/>
    <n v="7"/>
    <n v="644"/>
    <n v="445"/>
    <n v="14"/>
    <n v="45"/>
    <n v="17"/>
    <n v="61"/>
    <n v="22"/>
    <n v="5"/>
    <n v="1"/>
    <n v="5"/>
    <n v="24"/>
    <n v="17"/>
    <n v="2"/>
    <n v="0"/>
    <n v="0"/>
    <n v="0"/>
    <n v="0"/>
    <n v="0"/>
    <n v="0"/>
    <n v="0"/>
    <n v="0"/>
    <n v="0"/>
    <n v="0"/>
    <n v="0"/>
    <n v="0"/>
    <n v="0"/>
    <n v="0"/>
    <n v="0"/>
    <n v="0"/>
    <n v="0"/>
    <n v="0"/>
    <n v="0"/>
    <n v="0"/>
    <n v="59"/>
    <n v="0"/>
    <n v="394"/>
    <n v="382"/>
    <n v="560"/>
    <n v="48"/>
    <n v="19"/>
    <n v="2039"/>
    <n v="922"/>
    <n v="0"/>
    <n v="54"/>
    <n v="110"/>
    <n v="272"/>
    <n v="1544"/>
  </r>
  <r>
    <x v="2"/>
    <x v="15"/>
    <x v="110"/>
    <x v="10"/>
    <n v="60"/>
    <n v="0"/>
    <n v="0"/>
    <n v="0"/>
    <n v="0"/>
    <n v="53"/>
    <n v="1"/>
    <n v="0"/>
    <n v="0"/>
    <n v="0"/>
    <n v="0"/>
    <n v="0"/>
    <n v="0"/>
    <n v="417"/>
    <n v="368"/>
    <n v="11"/>
    <n v="6"/>
    <n v="5"/>
    <n v="428"/>
    <n v="298"/>
    <n v="20"/>
    <n v="10"/>
    <n v="9"/>
    <n v="644"/>
    <n v="454"/>
    <n v="14"/>
    <n v="43"/>
    <n v="17"/>
    <n v="62"/>
    <n v="23"/>
    <n v="5"/>
    <n v="1"/>
    <n v="5"/>
    <n v="24"/>
    <n v="17"/>
    <n v="2"/>
    <n v="0"/>
    <n v="0"/>
    <n v="0"/>
    <n v="0"/>
    <n v="0"/>
    <n v="0"/>
    <n v="0"/>
    <n v="0"/>
    <n v="0"/>
    <n v="0"/>
    <n v="0"/>
    <n v="0"/>
    <n v="0"/>
    <n v="0"/>
    <n v="0"/>
    <n v="0"/>
    <n v="0"/>
    <n v="0"/>
    <n v="0"/>
    <n v="0"/>
    <n v="58"/>
    <n v="0"/>
    <n v="393"/>
    <n v="381"/>
    <n v="560"/>
    <n v="49"/>
    <n v="19"/>
    <n v="2038"/>
    <n v="969"/>
    <n v="0"/>
    <n v="55"/>
    <n v="108"/>
    <n v="272"/>
    <n v="1543"/>
  </r>
  <r>
    <x v="2"/>
    <x v="15"/>
    <x v="110"/>
    <x v="11"/>
    <n v="60"/>
    <n v="0"/>
    <n v="0"/>
    <n v="0"/>
    <n v="0"/>
    <n v="53"/>
    <n v="1"/>
    <n v="0"/>
    <n v="0"/>
    <n v="0"/>
    <n v="0"/>
    <n v="0"/>
    <n v="0"/>
    <n v="416"/>
    <n v="370"/>
    <n v="11"/>
    <n v="6"/>
    <n v="5"/>
    <n v="428"/>
    <n v="303"/>
    <n v="20"/>
    <n v="10"/>
    <n v="8"/>
    <n v="642"/>
    <n v="462"/>
    <n v="14"/>
    <n v="43"/>
    <n v="17"/>
    <n v="62"/>
    <n v="26"/>
    <n v="5"/>
    <n v="1"/>
    <n v="5"/>
    <n v="24"/>
    <n v="18"/>
    <n v="2"/>
    <n v="0"/>
    <n v="0"/>
    <n v="0"/>
    <n v="0"/>
    <n v="0"/>
    <n v="0"/>
    <n v="0"/>
    <n v="0"/>
    <n v="0"/>
    <n v="0"/>
    <n v="0"/>
    <n v="0"/>
    <n v="0"/>
    <n v="0"/>
    <n v="0"/>
    <n v="0"/>
    <n v="0"/>
    <n v="0"/>
    <n v="0"/>
    <n v="0"/>
    <n v="58"/>
    <n v="0"/>
    <n v="392"/>
    <n v="383"/>
    <n v="558"/>
    <n v="49"/>
    <n v="20"/>
    <n v="2036"/>
    <n v="1042"/>
    <n v="0"/>
    <n v="55"/>
    <n v="107"/>
    <n v="271"/>
    <n v="1543"/>
  </r>
  <r>
    <x v="2"/>
    <x v="15"/>
    <x v="110"/>
    <x v="12"/>
    <n v="60"/>
    <n v="0"/>
    <n v="0"/>
    <n v="0"/>
    <n v="0"/>
    <n v="55"/>
    <n v="1"/>
    <n v="0"/>
    <n v="0"/>
    <n v="0"/>
    <n v="0"/>
    <n v="0"/>
    <n v="0"/>
    <n v="416"/>
    <n v="370"/>
    <n v="11"/>
    <n v="6"/>
    <n v="5"/>
    <n v="427"/>
    <n v="307"/>
    <n v="19"/>
    <n v="11"/>
    <n v="7"/>
    <n v="643"/>
    <n v="469"/>
    <n v="14"/>
    <n v="43"/>
    <n v="17"/>
    <n v="63"/>
    <n v="28"/>
    <n v="5"/>
    <n v="1"/>
    <n v="5"/>
    <n v="24"/>
    <n v="19"/>
    <n v="2"/>
    <n v="0"/>
    <n v="0"/>
    <n v="0"/>
    <n v="0"/>
    <n v="0"/>
    <n v="0"/>
    <n v="0"/>
    <n v="0"/>
    <n v="0"/>
    <n v="0"/>
    <n v="0"/>
    <n v="0"/>
    <n v="0"/>
    <n v="0"/>
    <n v="0"/>
    <n v="0"/>
    <n v="0"/>
    <n v="0"/>
    <n v="0"/>
    <n v="0"/>
    <n v="58"/>
    <n v="0"/>
    <n v="392"/>
    <n v="382"/>
    <n v="559"/>
    <n v="50"/>
    <n v="21"/>
    <n v="2036"/>
    <n v="1074"/>
    <n v="0"/>
    <n v="57"/>
    <n v="107"/>
    <n v="266"/>
    <n v="1544"/>
  </r>
  <r>
    <x v="2"/>
    <x v="15"/>
    <x v="110"/>
    <x v="13"/>
    <n v="59"/>
    <n v="0"/>
    <n v="0"/>
    <n v="0"/>
    <n v="0"/>
    <n v="54"/>
    <n v="1"/>
    <n v="0"/>
    <n v="0"/>
    <n v="0"/>
    <n v="0"/>
    <n v="0"/>
    <n v="0"/>
    <n v="414"/>
    <n v="369"/>
    <n v="11"/>
    <n v="6"/>
    <n v="5"/>
    <n v="429"/>
    <n v="309"/>
    <n v="20"/>
    <n v="11"/>
    <n v="7"/>
    <n v="641"/>
    <n v="469"/>
    <n v="14"/>
    <n v="43"/>
    <n v="17"/>
    <n v="63"/>
    <n v="29"/>
    <n v="5"/>
    <n v="1"/>
    <n v="5"/>
    <n v="24"/>
    <n v="19"/>
    <n v="2"/>
    <n v="0"/>
    <n v="0"/>
    <n v="0"/>
    <n v="0"/>
    <n v="0"/>
    <n v="0"/>
    <n v="0"/>
    <n v="0"/>
    <n v="0"/>
    <n v="0"/>
    <n v="0"/>
    <n v="0"/>
    <n v="0"/>
    <n v="0"/>
    <n v="0"/>
    <n v="0"/>
    <n v="0"/>
    <n v="0"/>
    <n v="0"/>
    <n v="0"/>
    <n v="57"/>
    <n v="0"/>
    <n v="390"/>
    <n v="384"/>
    <n v="557"/>
    <n v="50"/>
    <n v="21"/>
    <n v="2027"/>
    <n v="1082"/>
    <n v="0"/>
    <n v="57"/>
    <n v="109"/>
    <n v="265"/>
    <n v="1535"/>
  </r>
  <r>
    <x v="2"/>
    <x v="15"/>
    <x v="110"/>
    <x v="14"/>
    <n v="59"/>
    <n v="0"/>
    <n v="0"/>
    <n v="0"/>
    <n v="0"/>
    <n v="54"/>
    <n v="1"/>
    <n v="0"/>
    <n v="0"/>
    <n v="0"/>
    <n v="0"/>
    <n v="0"/>
    <n v="0"/>
    <n v="415"/>
    <n v="370"/>
    <n v="11"/>
    <n v="6"/>
    <n v="5"/>
    <n v="428"/>
    <n v="310"/>
    <n v="20"/>
    <n v="10"/>
    <n v="8"/>
    <n v="641"/>
    <n v="471"/>
    <n v="14"/>
    <n v="43"/>
    <n v="17"/>
    <n v="63"/>
    <n v="31"/>
    <n v="5"/>
    <n v="1"/>
    <n v="5"/>
    <n v="24"/>
    <n v="19"/>
    <n v="2"/>
    <n v="0"/>
    <n v="0"/>
    <n v="0"/>
    <n v="0"/>
    <n v="0"/>
    <n v="0"/>
    <n v="0"/>
    <n v="0"/>
    <n v="0"/>
    <n v="0"/>
    <n v="0"/>
    <n v="0"/>
    <n v="0"/>
    <n v="0"/>
    <n v="0"/>
    <n v="0"/>
    <n v="0"/>
    <n v="0"/>
    <n v="0"/>
    <n v="0"/>
    <n v="58"/>
    <n v="0"/>
    <n v="391"/>
    <n v="383"/>
    <n v="557"/>
    <n v="50"/>
    <n v="21"/>
    <n v="2030"/>
    <n v="1104"/>
    <n v="0"/>
    <n v="59"/>
    <n v="109"/>
    <n v="262"/>
    <n v="1542"/>
  </r>
  <r>
    <x v="2"/>
    <x v="15"/>
    <x v="110"/>
    <x v="15"/>
    <n v="59"/>
    <n v="0"/>
    <n v="0"/>
    <n v="0"/>
    <n v="0"/>
    <n v="54"/>
    <n v="1"/>
    <n v="0"/>
    <n v="0"/>
    <n v="0"/>
    <n v="0"/>
    <n v="0"/>
    <n v="0"/>
    <n v="412"/>
    <n v="367"/>
    <n v="11"/>
    <n v="6"/>
    <n v="5"/>
    <n v="424"/>
    <n v="307"/>
    <n v="20"/>
    <n v="10"/>
    <n v="8"/>
    <n v="642"/>
    <n v="471"/>
    <n v="15"/>
    <n v="43"/>
    <n v="17"/>
    <n v="61"/>
    <n v="29"/>
    <n v="4"/>
    <n v="1"/>
    <n v="5"/>
    <n v="23"/>
    <n v="18"/>
    <n v="2"/>
    <n v="0"/>
    <n v="0"/>
    <n v="0"/>
    <n v="0"/>
    <n v="0"/>
    <n v="0"/>
    <n v="0"/>
    <n v="0"/>
    <n v="0"/>
    <n v="0"/>
    <n v="0"/>
    <n v="0"/>
    <n v="0"/>
    <n v="0"/>
    <n v="0"/>
    <n v="0"/>
    <n v="0"/>
    <n v="0"/>
    <n v="0"/>
    <n v="0"/>
    <n v="58"/>
    <n v="0"/>
    <n v="388"/>
    <n v="380"/>
    <n v="556"/>
    <n v="49"/>
    <n v="20"/>
    <n v="2026"/>
    <n v="1107"/>
    <n v="0"/>
    <n v="59"/>
    <n v="109"/>
    <n v="257"/>
    <n v="1544"/>
  </r>
  <r>
    <x v="2"/>
    <x v="15"/>
    <x v="110"/>
    <x v="16"/>
    <n v="59"/>
    <n v="0"/>
    <n v="0"/>
    <n v="0"/>
    <n v="0"/>
    <n v="55"/>
    <n v="1"/>
    <n v="0"/>
    <n v="0"/>
    <n v="0"/>
    <n v="0"/>
    <n v="0"/>
    <n v="0"/>
    <n v="411"/>
    <n v="366"/>
    <n v="11"/>
    <n v="6"/>
    <n v="5"/>
    <n v="426"/>
    <n v="310"/>
    <n v="20"/>
    <n v="10"/>
    <n v="8"/>
    <n v="638"/>
    <n v="473"/>
    <n v="15"/>
    <n v="43"/>
    <n v="16"/>
    <n v="62"/>
    <n v="31"/>
    <n v="4"/>
    <n v="1"/>
    <n v="5"/>
    <n v="23"/>
    <n v="18"/>
    <n v="2"/>
    <n v="0"/>
    <n v="0"/>
    <n v="0"/>
    <n v="0"/>
    <n v="0"/>
    <n v="0"/>
    <n v="0"/>
    <n v="0"/>
    <n v="0"/>
    <n v="0"/>
    <n v="0"/>
    <n v="0"/>
    <n v="0"/>
    <n v="0"/>
    <n v="0"/>
    <n v="0"/>
    <n v="0"/>
    <n v="0"/>
    <n v="0"/>
    <n v="0"/>
    <n v="58"/>
    <n v="0"/>
    <n v="387"/>
    <n v="382"/>
    <n v="553"/>
    <n v="50"/>
    <n v="20"/>
    <n v="2024"/>
    <n v="1125"/>
    <n v="0"/>
    <n v="59"/>
    <n v="110"/>
    <n v="255"/>
    <n v="1545"/>
  </r>
  <r>
    <x v="2"/>
    <x v="17"/>
    <x v="111"/>
    <x v="0"/>
    <n v="250"/>
    <n v="7"/>
    <n v="2"/>
    <n v="3"/>
    <n v="3"/>
    <n v="105"/>
    <n v="2"/>
    <n v="10"/>
    <n v="2"/>
    <n v="105"/>
    <n v="0"/>
    <n v="84"/>
    <n v="0"/>
    <n v="2046"/>
    <n v="0"/>
    <n v="1196"/>
    <n v="53"/>
    <n v="7"/>
    <n v="1732"/>
    <n v="0"/>
    <n v="156"/>
    <n v="116"/>
    <n v="38"/>
    <n v="2814"/>
    <n v="231"/>
    <n v="27"/>
    <n v="188"/>
    <n v="134"/>
    <n v="224"/>
    <n v="0"/>
    <n v="5"/>
    <n v="16"/>
    <n v="3"/>
    <n v="187"/>
    <n v="0"/>
    <n v="39"/>
    <n v="0"/>
    <n v="2"/>
    <n v="0"/>
    <n v="0"/>
    <n v="0"/>
    <n v="0"/>
    <n v="0"/>
    <n v="0"/>
    <n v="0"/>
    <n v="0"/>
    <n v="0"/>
    <n v="0"/>
    <n v="0"/>
    <n v="33"/>
    <n v="40"/>
    <n v="0"/>
    <n v="4"/>
    <n v="3"/>
    <m/>
    <m/>
    <m/>
    <m/>
    <m/>
    <m/>
    <m/>
    <m/>
    <m/>
    <m/>
    <m/>
    <m/>
    <m/>
    <m/>
    <m/>
    <m/>
  </r>
  <r>
    <x v="2"/>
    <x v="17"/>
    <x v="111"/>
    <x v="1"/>
    <n v="251"/>
    <n v="8"/>
    <n v="3"/>
    <n v="3"/>
    <n v="3"/>
    <n v="134"/>
    <n v="2"/>
    <n v="10"/>
    <n v="2"/>
    <n v="103"/>
    <n v="0"/>
    <n v="84"/>
    <n v="0"/>
    <n v="2040"/>
    <n v="0"/>
    <n v="1425"/>
    <n v="53"/>
    <n v="6"/>
    <n v="1732"/>
    <n v="0"/>
    <n v="261"/>
    <n v="111"/>
    <n v="38"/>
    <n v="2815"/>
    <n v="329"/>
    <n v="27"/>
    <n v="186"/>
    <n v="137"/>
    <n v="226"/>
    <n v="0"/>
    <n v="8"/>
    <n v="17"/>
    <n v="3"/>
    <n v="191"/>
    <n v="0"/>
    <n v="44"/>
    <n v="0"/>
    <n v="2"/>
    <n v="0"/>
    <n v="0"/>
    <n v="0"/>
    <n v="0"/>
    <n v="0"/>
    <n v="0"/>
    <n v="0"/>
    <n v="0"/>
    <n v="0"/>
    <n v="0"/>
    <n v="0"/>
    <n v="33"/>
    <n v="40"/>
    <n v="0"/>
    <n v="4"/>
    <n v="3"/>
    <m/>
    <m/>
    <m/>
    <m/>
    <m/>
    <m/>
    <m/>
    <m/>
    <m/>
    <m/>
    <m/>
    <m/>
    <m/>
    <m/>
    <m/>
    <m/>
  </r>
  <r>
    <x v="2"/>
    <x v="17"/>
    <x v="111"/>
    <x v="2"/>
    <n v="252"/>
    <n v="8"/>
    <n v="3"/>
    <n v="3"/>
    <n v="3"/>
    <n v="150"/>
    <n v="2"/>
    <n v="10"/>
    <n v="2"/>
    <n v="102"/>
    <n v="83"/>
    <n v="0"/>
    <n v="0"/>
    <n v="2039"/>
    <n v="1607"/>
    <n v="33"/>
    <n v="54"/>
    <n v="6"/>
    <n v="1736"/>
    <n v="348"/>
    <n v="39"/>
    <n v="112"/>
    <n v="38"/>
    <n v="2813"/>
    <n v="453"/>
    <n v="27"/>
    <n v="185"/>
    <n v="139"/>
    <n v="225"/>
    <n v="8"/>
    <n v="4"/>
    <n v="17"/>
    <n v="3"/>
    <n v="190"/>
    <n v="47"/>
    <n v="3"/>
    <n v="0"/>
    <n v="2"/>
    <n v="0"/>
    <n v="0"/>
    <n v="0"/>
    <n v="0"/>
    <n v="0"/>
    <n v="0"/>
    <n v="0"/>
    <n v="0"/>
    <n v="0"/>
    <n v="0"/>
    <n v="0"/>
    <n v="0"/>
    <n v="0"/>
    <n v="0"/>
    <n v="0"/>
    <n v="0"/>
    <n v="8"/>
    <n v="3"/>
    <n v="233"/>
    <n v="100"/>
    <n v="1935"/>
    <n v="1497"/>
    <n v="2420"/>
    <n v="187"/>
    <n v="184"/>
    <m/>
    <m/>
    <m/>
    <m/>
    <m/>
    <m/>
    <m/>
  </r>
  <r>
    <x v="2"/>
    <x v="17"/>
    <x v="111"/>
    <x v="3"/>
    <n v="252"/>
    <n v="9"/>
    <n v="3"/>
    <n v="3"/>
    <n v="3"/>
    <n v="160"/>
    <n v="2"/>
    <n v="10"/>
    <n v="2"/>
    <n v="101"/>
    <n v="83"/>
    <n v="0"/>
    <n v="0"/>
    <n v="2037"/>
    <n v="1702"/>
    <n v="33"/>
    <n v="53"/>
    <n v="6"/>
    <n v="1744"/>
    <n v="504"/>
    <n v="39"/>
    <n v="115"/>
    <n v="40"/>
    <n v="2812"/>
    <n v="619"/>
    <n v="29"/>
    <n v="183"/>
    <n v="138"/>
    <n v="224"/>
    <n v="10"/>
    <n v="4"/>
    <n v="17"/>
    <n v="3"/>
    <n v="191"/>
    <n v="52"/>
    <n v="3"/>
    <n v="0"/>
    <n v="2"/>
    <n v="0"/>
    <n v="0"/>
    <n v="0"/>
    <n v="0"/>
    <n v="0"/>
    <n v="0"/>
    <n v="0"/>
    <n v="0"/>
    <n v="0"/>
    <n v="0"/>
    <n v="0"/>
    <n v="0"/>
    <n v="0"/>
    <n v="0"/>
    <n v="0"/>
    <n v="0"/>
    <n v="9"/>
    <n v="3"/>
    <n v="234"/>
    <n v="99"/>
    <n v="1933"/>
    <n v="1504"/>
    <n v="2424"/>
    <n v="187"/>
    <n v="185"/>
    <m/>
    <m/>
    <m/>
    <m/>
    <m/>
    <m/>
    <m/>
  </r>
  <r>
    <x v="2"/>
    <x v="17"/>
    <x v="111"/>
    <x v="4"/>
    <n v="254"/>
    <n v="10"/>
    <n v="4"/>
    <n v="3"/>
    <n v="3"/>
    <n v="169"/>
    <n v="2"/>
    <n v="9"/>
    <n v="2"/>
    <n v="101"/>
    <n v="84"/>
    <n v="0"/>
    <n v="0"/>
    <n v="2031"/>
    <n v="1752"/>
    <n v="33"/>
    <n v="52"/>
    <n v="7"/>
    <n v="1743"/>
    <n v="659"/>
    <n v="39"/>
    <n v="114"/>
    <n v="41"/>
    <n v="2803"/>
    <n v="782"/>
    <n v="29"/>
    <n v="183"/>
    <n v="138"/>
    <n v="223"/>
    <n v="21"/>
    <n v="4"/>
    <n v="17"/>
    <n v="3"/>
    <n v="197"/>
    <n v="59"/>
    <n v="3"/>
    <n v="0"/>
    <n v="2"/>
    <n v="0"/>
    <n v="0"/>
    <n v="0"/>
    <n v="0"/>
    <n v="0"/>
    <n v="0"/>
    <n v="0"/>
    <n v="0"/>
    <n v="0"/>
    <n v="0"/>
    <n v="0"/>
    <n v="0"/>
    <n v="0"/>
    <n v="0"/>
    <n v="0"/>
    <n v="0"/>
    <n v="10"/>
    <n v="3"/>
    <n v="236"/>
    <n v="100"/>
    <n v="1927"/>
    <n v="1503"/>
    <n v="2419"/>
    <n v="186"/>
    <n v="191"/>
    <m/>
    <m/>
    <m/>
    <m/>
    <m/>
    <m/>
    <m/>
  </r>
  <r>
    <x v="2"/>
    <x v="17"/>
    <x v="111"/>
    <x v="5"/>
    <n v="253"/>
    <n v="10"/>
    <n v="6"/>
    <n v="3"/>
    <n v="3"/>
    <n v="185"/>
    <n v="2"/>
    <n v="9"/>
    <n v="1"/>
    <n v="101"/>
    <n v="85"/>
    <n v="0"/>
    <n v="0"/>
    <n v="2032"/>
    <n v="1793"/>
    <n v="33"/>
    <n v="52"/>
    <n v="7"/>
    <n v="1742"/>
    <n v="900"/>
    <n v="38"/>
    <n v="110"/>
    <n v="41"/>
    <n v="2805"/>
    <n v="1112"/>
    <n v="29"/>
    <n v="180"/>
    <n v="136"/>
    <n v="223"/>
    <n v="36"/>
    <n v="3"/>
    <n v="16"/>
    <n v="3"/>
    <n v="197"/>
    <n v="113"/>
    <n v="3"/>
    <n v="0"/>
    <n v="2"/>
    <n v="0"/>
    <n v="0"/>
    <n v="0"/>
    <n v="0"/>
    <n v="0"/>
    <n v="0"/>
    <n v="0"/>
    <n v="0"/>
    <n v="0"/>
    <n v="0"/>
    <n v="0"/>
    <n v="0"/>
    <n v="0"/>
    <n v="0"/>
    <n v="0"/>
    <n v="0"/>
    <n v="10"/>
    <n v="3"/>
    <n v="235"/>
    <n v="100"/>
    <n v="1930"/>
    <n v="1508"/>
    <n v="2424"/>
    <n v="186"/>
    <n v="190"/>
    <m/>
    <m/>
    <m/>
    <m/>
    <m/>
    <m/>
    <m/>
  </r>
  <r>
    <x v="2"/>
    <x v="17"/>
    <x v="111"/>
    <x v="6"/>
    <n v="256"/>
    <n v="10"/>
    <n v="8"/>
    <n v="3"/>
    <n v="3"/>
    <n v="195"/>
    <n v="2"/>
    <n v="10"/>
    <n v="1"/>
    <n v="100"/>
    <n v="85"/>
    <n v="0"/>
    <n v="0"/>
    <n v="2035"/>
    <n v="1822"/>
    <n v="33"/>
    <n v="52"/>
    <n v="8"/>
    <n v="1744"/>
    <n v="990"/>
    <n v="37"/>
    <n v="109"/>
    <n v="40"/>
    <n v="2800"/>
    <n v="1465"/>
    <n v="29"/>
    <n v="177"/>
    <n v="135"/>
    <n v="227"/>
    <n v="53"/>
    <n v="3"/>
    <n v="16"/>
    <n v="2"/>
    <n v="199"/>
    <n v="159"/>
    <n v="3"/>
    <n v="0"/>
    <n v="2"/>
    <n v="0"/>
    <n v="0"/>
    <n v="0"/>
    <n v="0"/>
    <n v="0"/>
    <n v="0"/>
    <n v="0"/>
    <n v="0"/>
    <n v="0"/>
    <n v="0"/>
    <n v="0"/>
    <n v="0"/>
    <n v="0"/>
    <n v="0"/>
    <n v="0"/>
    <n v="0"/>
    <n v="10"/>
    <n v="3"/>
    <n v="237"/>
    <n v="99"/>
    <n v="1932"/>
    <n v="1510"/>
    <n v="2425"/>
    <n v="192"/>
    <n v="192"/>
    <m/>
    <m/>
    <m/>
    <m/>
    <m/>
    <m/>
    <m/>
  </r>
  <r>
    <x v="2"/>
    <x v="17"/>
    <x v="111"/>
    <x v="7"/>
    <n v="254"/>
    <n v="12"/>
    <n v="9"/>
    <n v="3"/>
    <n v="3"/>
    <n v="200"/>
    <n v="2"/>
    <n v="9"/>
    <n v="1"/>
    <n v="101"/>
    <n v="95"/>
    <n v="0"/>
    <n v="0"/>
    <n v="2035"/>
    <n v="1845"/>
    <n v="33"/>
    <n v="52"/>
    <n v="7"/>
    <n v="1746"/>
    <n v="1078"/>
    <n v="36"/>
    <n v="108"/>
    <n v="42"/>
    <n v="2804"/>
    <n v="1759"/>
    <n v="29"/>
    <n v="176"/>
    <n v="138"/>
    <n v="228"/>
    <n v="67"/>
    <n v="3"/>
    <n v="17"/>
    <n v="2"/>
    <n v="200"/>
    <n v="171"/>
    <n v="3"/>
    <n v="0"/>
    <n v="2"/>
    <n v="0"/>
    <n v="0"/>
    <n v="0"/>
    <n v="0"/>
    <n v="0"/>
    <n v="0"/>
    <n v="0"/>
    <n v="0"/>
    <n v="0"/>
    <n v="0"/>
    <n v="0"/>
    <n v="0"/>
    <n v="0"/>
    <n v="0"/>
    <n v="0"/>
    <n v="0"/>
    <n v="12"/>
    <n v="3"/>
    <n v="235"/>
    <n v="100"/>
    <n v="1932"/>
    <n v="1514"/>
    <n v="2428"/>
    <n v="194"/>
    <n v="193"/>
    <m/>
    <m/>
    <m/>
    <m/>
    <m/>
    <m/>
    <m/>
  </r>
  <r>
    <x v="2"/>
    <x v="17"/>
    <x v="111"/>
    <x v="8"/>
    <n v="253"/>
    <n v="12"/>
    <n v="10"/>
    <n v="3"/>
    <n v="3"/>
    <n v="207"/>
    <n v="2"/>
    <n v="9"/>
    <n v="1"/>
    <n v="100"/>
    <n v="94"/>
    <n v="0"/>
    <n v="0"/>
    <n v="2034"/>
    <n v="1854"/>
    <n v="33"/>
    <n v="53"/>
    <n v="7"/>
    <n v="1745"/>
    <n v="1151"/>
    <n v="36"/>
    <n v="106"/>
    <n v="42"/>
    <n v="2812"/>
    <n v="1967"/>
    <n v="32"/>
    <n v="173"/>
    <n v="138"/>
    <n v="230"/>
    <n v="98"/>
    <n v="2"/>
    <n v="17"/>
    <n v="2"/>
    <n v="202"/>
    <n v="172"/>
    <n v="3"/>
    <n v="0"/>
    <n v="2"/>
    <n v="0"/>
    <n v="0"/>
    <n v="0"/>
    <n v="0"/>
    <n v="0"/>
    <n v="0"/>
    <n v="0"/>
    <n v="0"/>
    <n v="0"/>
    <n v="0"/>
    <n v="0"/>
    <n v="0"/>
    <n v="0"/>
    <n v="0"/>
    <n v="0"/>
    <n v="0"/>
    <n v="12"/>
    <n v="3"/>
    <n v="233"/>
    <n v="99"/>
    <n v="1930"/>
    <n v="1515"/>
    <n v="2438"/>
    <n v="199"/>
    <n v="195"/>
    <n v="10459"/>
    <n v="4236"/>
    <n v="0"/>
    <n v="136"/>
    <n v="931"/>
    <n v="1133"/>
    <n v="7919"/>
  </r>
  <r>
    <x v="2"/>
    <x v="17"/>
    <x v="111"/>
    <x v="9"/>
    <n v="255"/>
    <n v="12"/>
    <n v="10"/>
    <n v="3"/>
    <n v="3"/>
    <n v="212"/>
    <n v="2"/>
    <n v="9"/>
    <n v="1"/>
    <n v="99"/>
    <n v="93"/>
    <n v="0"/>
    <n v="0"/>
    <n v="2038"/>
    <n v="1864"/>
    <n v="33"/>
    <n v="54"/>
    <n v="7"/>
    <n v="1739"/>
    <n v="1193"/>
    <n v="36"/>
    <n v="102"/>
    <n v="42"/>
    <n v="2815"/>
    <n v="2055"/>
    <n v="31"/>
    <n v="171"/>
    <n v="138"/>
    <n v="230"/>
    <n v="114"/>
    <n v="2"/>
    <n v="17"/>
    <n v="2"/>
    <n v="202"/>
    <n v="172"/>
    <n v="3"/>
    <n v="0"/>
    <n v="2"/>
    <n v="0"/>
    <n v="0"/>
    <n v="0"/>
    <n v="0"/>
    <n v="0"/>
    <n v="0"/>
    <n v="0"/>
    <n v="0"/>
    <n v="0"/>
    <n v="0"/>
    <n v="0"/>
    <n v="0"/>
    <n v="0"/>
    <n v="0"/>
    <n v="0"/>
    <n v="0"/>
    <n v="12"/>
    <n v="3"/>
    <n v="235"/>
    <n v="98"/>
    <n v="1933"/>
    <n v="1513"/>
    <n v="2441"/>
    <n v="201"/>
    <n v="195"/>
    <n v="10467"/>
    <n v="4937"/>
    <n v="0"/>
    <n v="135"/>
    <n v="927"/>
    <n v="1136"/>
    <n v="7942"/>
  </r>
  <r>
    <x v="2"/>
    <x v="17"/>
    <x v="111"/>
    <x v="10"/>
    <n v="256"/>
    <n v="12"/>
    <n v="10"/>
    <n v="3"/>
    <n v="3"/>
    <n v="214"/>
    <n v="2"/>
    <n v="9"/>
    <n v="1"/>
    <n v="100"/>
    <n v="93"/>
    <n v="0"/>
    <n v="0"/>
    <n v="2039"/>
    <n v="1867"/>
    <n v="33"/>
    <n v="54"/>
    <n v="7"/>
    <n v="1741"/>
    <n v="1213"/>
    <n v="37"/>
    <n v="102"/>
    <n v="41"/>
    <n v="2814"/>
    <n v="2094"/>
    <n v="31"/>
    <n v="171"/>
    <n v="137"/>
    <n v="231"/>
    <n v="123"/>
    <n v="2"/>
    <n v="17"/>
    <n v="2"/>
    <n v="202"/>
    <n v="172"/>
    <n v="3"/>
    <n v="0"/>
    <n v="2"/>
    <n v="0"/>
    <n v="0"/>
    <n v="0"/>
    <n v="0"/>
    <n v="0"/>
    <n v="0"/>
    <n v="0"/>
    <n v="0"/>
    <n v="0"/>
    <n v="0"/>
    <n v="0"/>
    <n v="0"/>
    <n v="0"/>
    <n v="0"/>
    <n v="0"/>
    <n v="0"/>
    <n v="12"/>
    <n v="3"/>
    <n v="236"/>
    <n v="99"/>
    <n v="1934"/>
    <n v="1515"/>
    <n v="2442"/>
    <n v="203"/>
    <n v="195"/>
    <n v="10465"/>
    <n v="5194"/>
    <n v="0"/>
    <n v="132"/>
    <n v="925"/>
    <n v="1132"/>
    <n v="7948"/>
  </r>
  <r>
    <x v="2"/>
    <x v="17"/>
    <x v="111"/>
    <x v="11"/>
    <n v="254"/>
    <n v="12"/>
    <n v="10"/>
    <n v="3"/>
    <n v="3"/>
    <n v="213"/>
    <n v="2"/>
    <n v="9"/>
    <n v="1"/>
    <n v="101"/>
    <n v="94"/>
    <n v="0"/>
    <n v="0"/>
    <n v="2038"/>
    <n v="1870"/>
    <n v="33"/>
    <n v="54"/>
    <n v="7"/>
    <n v="1738"/>
    <n v="1234"/>
    <n v="37"/>
    <n v="102"/>
    <n v="41"/>
    <n v="2812"/>
    <n v="2121"/>
    <n v="31"/>
    <n v="171"/>
    <n v="135"/>
    <n v="233"/>
    <n v="129"/>
    <n v="3"/>
    <n v="18"/>
    <n v="2"/>
    <n v="198"/>
    <n v="172"/>
    <n v="3"/>
    <n v="0"/>
    <n v="2"/>
    <n v="0"/>
    <n v="0"/>
    <n v="0"/>
    <n v="0"/>
    <n v="0"/>
    <n v="0"/>
    <n v="0"/>
    <n v="0"/>
    <n v="0"/>
    <n v="0"/>
    <n v="0"/>
    <n v="0"/>
    <n v="0"/>
    <n v="0"/>
    <n v="0"/>
    <n v="0"/>
    <n v="12"/>
    <n v="3"/>
    <n v="235"/>
    <n v="100"/>
    <n v="1933"/>
    <n v="1514"/>
    <n v="2442"/>
    <n v="203"/>
    <n v="192"/>
    <n v="10449"/>
    <n v="5455"/>
    <n v="0"/>
    <n v="132"/>
    <n v="921"/>
    <n v="1119"/>
    <n v="7959"/>
  </r>
  <r>
    <x v="2"/>
    <x v="17"/>
    <x v="111"/>
    <x v="12"/>
    <n v="255"/>
    <n v="12"/>
    <n v="10"/>
    <n v="3"/>
    <n v="3"/>
    <n v="216"/>
    <n v="1"/>
    <n v="9"/>
    <n v="1"/>
    <n v="101"/>
    <n v="95"/>
    <n v="0"/>
    <n v="0"/>
    <n v="2038"/>
    <n v="1871"/>
    <n v="33"/>
    <n v="55"/>
    <n v="7"/>
    <n v="1740"/>
    <n v="1245"/>
    <n v="36"/>
    <n v="102"/>
    <n v="40"/>
    <n v="2809"/>
    <n v="2135"/>
    <n v="31"/>
    <n v="170"/>
    <n v="136"/>
    <n v="233"/>
    <n v="132"/>
    <n v="3"/>
    <n v="18"/>
    <n v="2"/>
    <n v="197"/>
    <n v="172"/>
    <n v="3"/>
    <n v="0"/>
    <n v="2"/>
    <n v="0"/>
    <n v="0"/>
    <n v="0"/>
    <n v="0"/>
    <n v="0"/>
    <n v="0"/>
    <n v="0"/>
    <n v="0"/>
    <n v="0"/>
    <n v="0"/>
    <n v="0"/>
    <n v="0"/>
    <n v="0"/>
    <n v="0"/>
    <n v="0"/>
    <n v="0"/>
    <n v="12"/>
    <n v="3"/>
    <n v="239"/>
    <n v="100"/>
    <n v="1934"/>
    <n v="1516"/>
    <n v="2438"/>
    <n v="204"/>
    <n v="191"/>
    <n v="10450"/>
    <n v="5597"/>
    <n v="0"/>
    <n v="131"/>
    <n v="914"/>
    <n v="1113"/>
    <n v="7976"/>
  </r>
  <r>
    <x v="2"/>
    <x v="17"/>
    <x v="111"/>
    <x v="13"/>
    <n v="255"/>
    <n v="12"/>
    <n v="11"/>
    <n v="3"/>
    <n v="3"/>
    <n v="218"/>
    <n v="1"/>
    <n v="9"/>
    <n v="1"/>
    <n v="99"/>
    <n v="93"/>
    <n v="0"/>
    <n v="0"/>
    <n v="2030"/>
    <n v="1867"/>
    <n v="33"/>
    <n v="53"/>
    <n v="6"/>
    <n v="1739"/>
    <n v="1254"/>
    <n v="36"/>
    <n v="101"/>
    <n v="41"/>
    <n v="2813"/>
    <n v="2146"/>
    <n v="31"/>
    <n v="169"/>
    <n v="137"/>
    <n v="236"/>
    <n v="135"/>
    <n v="3"/>
    <n v="18"/>
    <n v="2"/>
    <n v="197"/>
    <n v="172"/>
    <n v="3"/>
    <n v="0"/>
    <n v="2"/>
    <n v="0"/>
    <n v="0"/>
    <n v="0"/>
    <n v="0"/>
    <n v="0"/>
    <n v="0"/>
    <n v="0"/>
    <n v="0"/>
    <n v="0"/>
    <n v="0"/>
    <n v="0"/>
    <n v="0"/>
    <n v="0"/>
    <n v="0"/>
    <n v="0"/>
    <n v="0"/>
    <n v="12"/>
    <n v="3"/>
    <n v="239"/>
    <n v="98"/>
    <n v="1929"/>
    <n v="1516"/>
    <n v="2440"/>
    <n v="206"/>
    <n v="191"/>
    <n v="10460"/>
    <n v="5700"/>
    <n v="0"/>
    <n v="133"/>
    <n v="904"/>
    <n v="1114"/>
    <n v="7991"/>
  </r>
  <r>
    <x v="2"/>
    <x v="17"/>
    <x v="111"/>
    <x v="14"/>
    <n v="256"/>
    <n v="12"/>
    <n v="11"/>
    <n v="3"/>
    <n v="3"/>
    <n v="219"/>
    <n v="1"/>
    <n v="9"/>
    <n v="1"/>
    <n v="98"/>
    <n v="92"/>
    <n v="0"/>
    <n v="0"/>
    <n v="2030"/>
    <n v="1870"/>
    <n v="33"/>
    <n v="54"/>
    <n v="6"/>
    <n v="1744"/>
    <n v="1265"/>
    <n v="35"/>
    <n v="99"/>
    <n v="41"/>
    <n v="2808"/>
    <n v="2148"/>
    <n v="32"/>
    <n v="169"/>
    <n v="137"/>
    <n v="238"/>
    <n v="139"/>
    <n v="3"/>
    <n v="17"/>
    <n v="2"/>
    <n v="196"/>
    <n v="171"/>
    <n v="3"/>
    <n v="0"/>
    <n v="2"/>
    <n v="0"/>
    <n v="0"/>
    <n v="0"/>
    <n v="0"/>
    <n v="0"/>
    <n v="0"/>
    <n v="0"/>
    <n v="0"/>
    <n v="0"/>
    <n v="0"/>
    <n v="0"/>
    <n v="0"/>
    <n v="0"/>
    <n v="0"/>
    <n v="0"/>
    <n v="0"/>
    <n v="12"/>
    <n v="3"/>
    <n v="240"/>
    <n v="97"/>
    <n v="1928"/>
    <n v="1527"/>
    <n v="2435"/>
    <n v="208"/>
    <n v="190"/>
    <n v="10445"/>
    <n v="5784"/>
    <n v="0"/>
    <n v="138"/>
    <n v="890"/>
    <n v="1101"/>
    <n v="8002"/>
  </r>
  <r>
    <x v="2"/>
    <x v="17"/>
    <x v="111"/>
    <x v="15"/>
    <n v="257"/>
    <n v="12"/>
    <n v="11"/>
    <n v="3"/>
    <n v="3"/>
    <n v="220"/>
    <n v="1"/>
    <n v="9"/>
    <n v="1"/>
    <n v="98"/>
    <n v="92"/>
    <n v="0"/>
    <n v="0"/>
    <n v="2024"/>
    <n v="1867"/>
    <n v="33"/>
    <n v="53"/>
    <n v="6"/>
    <n v="1746"/>
    <n v="1269"/>
    <n v="34"/>
    <n v="94"/>
    <n v="41"/>
    <n v="2805"/>
    <n v="2151"/>
    <n v="31"/>
    <n v="169"/>
    <n v="138"/>
    <n v="241"/>
    <n v="145"/>
    <n v="3"/>
    <n v="17"/>
    <n v="2"/>
    <n v="195"/>
    <n v="171"/>
    <n v="3"/>
    <n v="0"/>
    <n v="3"/>
    <n v="0"/>
    <n v="0"/>
    <n v="0"/>
    <n v="0"/>
    <n v="0"/>
    <n v="0"/>
    <n v="0"/>
    <n v="0"/>
    <n v="0"/>
    <n v="0"/>
    <n v="0"/>
    <n v="0"/>
    <n v="0"/>
    <n v="0"/>
    <n v="0"/>
    <n v="0"/>
    <n v="12"/>
    <n v="3"/>
    <n v="241"/>
    <n v="97"/>
    <n v="1923"/>
    <n v="1531"/>
    <n v="2431"/>
    <n v="211"/>
    <n v="188"/>
    <n v="10443"/>
    <n v="5847"/>
    <n v="0"/>
    <n v="138"/>
    <n v="887"/>
    <n v="1091"/>
    <n v="8011"/>
  </r>
  <r>
    <x v="2"/>
    <x v="17"/>
    <x v="111"/>
    <x v="16"/>
    <n v="258"/>
    <n v="12"/>
    <n v="11"/>
    <n v="3"/>
    <n v="3"/>
    <n v="222"/>
    <n v="1"/>
    <n v="9"/>
    <n v="1"/>
    <n v="99"/>
    <n v="93"/>
    <n v="0"/>
    <n v="0"/>
    <n v="2025"/>
    <n v="1869"/>
    <n v="33"/>
    <n v="53"/>
    <n v="6"/>
    <n v="1748"/>
    <n v="1273"/>
    <n v="35"/>
    <n v="93"/>
    <n v="41"/>
    <n v="2800"/>
    <n v="2154"/>
    <n v="31"/>
    <n v="169"/>
    <n v="138"/>
    <n v="241"/>
    <n v="149"/>
    <n v="3"/>
    <n v="17"/>
    <n v="2"/>
    <n v="196"/>
    <n v="172"/>
    <n v="4"/>
    <n v="0"/>
    <n v="2"/>
    <n v="0"/>
    <n v="0"/>
    <n v="0"/>
    <n v="0"/>
    <n v="0"/>
    <n v="0"/>
    <n v="0"/>
    <n v="0"/>
    <n v="0"/>
    <n v="0"/>
    <n v="0"/>
    <n v="0"/>
    <n v="0"/>
    <n v="0"/>
    <n v="0"/>
    <n v="0"/>
    <n v="12"/>
    <n v="3"/>
    <n v="242"/>
    <n v="98"/>
    <n v="1924"/>
    <n v="1535"/>
    <n v="2426"/>
    <n v="211"/>
    <n v="189"/>
    <n v="10439"/>
    <n v="5892"/>
    <n v="0"/>
    <n v="142"/>
    <n v="882"/>
    <n v="1091"/>
    <n v="8013"/>
  </r>
  <r>
    <x v="2"/>
    <x v="15"/>
    <x v="112"/>
    <x v="0"/>
    <n v="131"/>
    <n v="3"/>
    <n v="0"/>
    <n v="0"/>
    <n v="0"/>
    <n v="54"/>
    <n v="4"/>
    <n v="2"/>
    <n v="0"/>
    <n v="2"/>
    <n v="0"/>
    <n v="0"/>
    <n v="0"/>
    <n v="1078"/>
    <n v="0"/>
    <n v="737"/>
    <n v="4"/>
    <n v="3"/>
    <n v="1386"/>
    <n v="0"/>
    <n v="83"/>
    <n v="27"/>
    <n v="53"/>
    <n v="1407"/>
    <n v="84"/>
    <n v="75"/>
    <n v="23"/>
    <n v="65"/>
    <n v="158"/>
    <n v="0"/>
    <n v="5"/>
    <n v="5"/>
    <n v="19"/>
    <n v="64"/>
    <n v="0"/>
    <n v="3"/>
    <n v="0"/>
    <n v="0"/>
    <n v="0"/>
    <n v="0"/>
    <n v="0"/>
    <n v="0"/>
    <n v="0"/>
    <n v="0"/>
    <n v="0"/>
    <n v="0"/>
    <n v="0"/>
    <n v="0"/>
    <n v="0"/>
    <n v="39"/>
    <n v="69"/>
    <n v="0"/>
    <n v="11"/>
    <n v="4"/>
    <m/>
    <m/>
    <m/>
    <m/>
    <m/>
    <m/>
    <m/>
    <m/>
    <m/>
    <m/>
    <m/>
    <m/>
    <m/>
    <m/>
    <m/>
    <m/>
  </r>
  <r>
    <x v="2"/>
    <x v="15"/>
    <x v="112"/>
    <x v="1"/>
    <n v="132"/>
    <n v="3"/>
    <n v="0"/>
    <n v="0"/>
    <n v="0"/>
    <n v="64"/>
    <n v="4"/>
    <n v="2"/>
    <n v="0"/>
    <n v="2"/>
    <n v="0"/>
    <n v="0"/>
    <n v="0"/>
    <n v="1075"/>
    <n v="0"/>
    <n v="833"/>
    <n v="4"/>
    <n v="3"/>
    <n v="1383"/>
    <n v="0"/>
    <n v="171"/>
    <n v="26"/>
    <n v="54"/>
    <n v="1409"/>
    <n v="120"/>
    <n v="74"/>
    <n v="23"/>
    <n v="68"/>
    <n v="158"/>
    <n v="0"/>
    <n v="8"/>
    <n v="5"/>
    <n v="19"/>
    <n v="66"/>
    <n v="0"/>
    <n v="7"/>
    <n v="0"/>
    <n v="0"/>
    <n v="0"/>
    <n v="0"/>
    <n v="0"/>
    <n v="0"/>
    <n v="0"/>
    <n v="0"/>
    <n v="0"/>
    <n v="0"/>
    <n v="0"/>
    <n v="0"/>
    <n v="0"/>
    <n v="38"/>
    <n v="68"/>
    <n v="0"/>
    <n v="11"/>
    <n v="4"/>
    <m/>
    <m/>
    <m/>
    <m/>
    <m/>
    <m/>
    <m/>
    <m/>
    <m/>
    <m/>
    <m/>
    <m/>
    <m/>
    <m/>
    <m/>
    <m/>
  </r>
  <r>
    <x v="2"/>
    <x v="15"/>
    <x v="112"/>
    <x v="2"/>
    <n v="130"/>
    <n v="2"/>
    <n v="0"/>
    <n v="0"/>
    <n v="0"/>
    <n v="73"/>
    <n v="4"/>
    <n v="2"/>
    <n v="0"/>
    <n v="2"/>
    <n v="0"/>
    <n v="0"/>
    <n v="0"/>
    <n v="1074"/>
    <n v="865"/>
    <n v="38"/>
    <n v="4"/>
    <n v="3"/>
    <n v="1383"/>
    <n v="254"/>
    <n v="68"/>
    <n v="26"/>
    <n v="55"/>
    <n v="1409"/>
    <n v="159"/>
    <n v="73"/>
    <n v="23"/>
    <n v="68"/>
    <n v="159"/>
    <n v="9"/>
    <n v="12"/>
    <n v="5"/>
    <n v="19"/>
    <n v="67"/>
    <n v="10"/>
    <n v="4"/>
    <n v="0"/>
    <n v="0"/>
    <n v="0"/>
    <n v="0"/>
    <n v="0"/>
    <n v="0"/>
    <n v="0"/>
    <n v="0"/>
    <n v="0"/>
    <n v="0"/>
    <n v="0"/>
    <n v="0"/>
    <n v="0"/>
    <n v="0"/>
    <n v="0"/>
    <n v="0"/>
    <n v="0"/>
    <n v="0"/>
    <n v="2"/>
    <n v="0"/>
    <n v="121"/>
    <n v="2"/>
    <n v="1019"/>
    <n v="1196"/>
    <n v="1226"/>
    <n v="116"/>
    <n v="63"/>
    <m/>
    <m/>
    <m/>
    <m/>
    <m/>
    <m/>
    <m/>
  </r>
  <r>
    <x v="2"/>
    <x v="15"/>
    <x v="112"/>
    <x v="3"/>
    <n v="131"/>
    <n v="2"/>
    <n v="0"/>
    <n v="0"/>
    <n v="0"/>
    <n v="83"/>
    <n v="4"/>
    <n v="2"/>
    <n v="0"/>
    <n v="2"/>
    <n v="1"/>
    <n v="0"/>
    <n v="0"/>
    <n v="1071"/>
    <n v="899"/>
    <n v="38"/>
    <n v="4"/>
    <n v="3"/>
    <n v="1385"/>
    <n v="466"/>
    <n v="68"/>
    <n v="26"/>
    <n v="53"/>
    <n v="1411"/>
    <n v="255"/>
    <n v="73"/>
    <n v="23"/>
    <n v="70"/>
    <n v="160"/>
    <n v="14"/>
    <n v="11"/>
    <n v="5"/>
    <n v="18"/>
    <n v="65"/>
    <n v="10"/>
    <n v="4"/>
    <n v="0"/>
    <n v="0"/>
    <n v="0"/>
    <n v="0"/>
    <n v="0"/>
    <n v="0"/>
    <n v="0"/>
    <n v="0"/>
    <n v="0"/>
    <n v="0"/>
    <n v="0"/>
    <n v="0"/>
    <n v="0"/>
    <n v="0"/>
    <n v="0"/>
    <n v="0"/>
    <n v="0"/>
    <n v="0"/>
    <n v="2"/>
    <n v="0"/>
    <n v="122"/>
    <n v="2"/>
    <n v="1017"/>
    <n v="1198"/>
    <n v="1228"/>
    <n v="117"/>
    <n v="61"/>
    <m/>
    <m/>
    <m/>
    <m/>
    <m/>
    <m/>
    <m/>
  </r>
  <r>
    <x v="2"/>
    <x v="15"/>
    <x v="112"/>
    <x v="4"/>
    <n v="131"/>
    <n v="2"/>
    <n v="0"/>
    <n v="0"/>
    <n v="0"/>
    <n v="88"/>
    <n v="4"/>
    <n v="2"/>
    <n v="0"/>
    <n v="3"/>
    <n v="2"/>
    <n v="0"/>
    <n v="0"/>
    <n v="1070"/>
    <n v="918"/>
    <n v="38"/>
    <n v="4"/>
    <n v="4"/>
    <n v="1383"/>
    <n v="600"/>
    <n v="68"/>
    <n v="26"/>
    <n v="48"/>
    <n v="1410"/>
    <n v="321"/>
    <n v="73"/>
    <n v="22"/>
    <n v="70"/>
    <n v="160"/>
    <n v="19"/>
    <n v="11"/>
    <n v="5"/>
    <n v="18"/>
    <n v="66"/>
    <n v="13"/>
    <n v="4"/>
    <n v="0"/>
    <n v="0"/>
    <n v="0"/>
    <n v="0"/>
    <n v="0"/>
    <n v="0"/>
    <n v="0"/>
    <n v="0"/>
    <n v="0"/>
    <n v="0"/>
    <n v="0"/>
    <n v="0"/>
    <n v="0"/>
    <n v="0"/>
    <n v="0"/>
    <n v="0"/>
    <n v="0"/>
    <n v="0"/>
    <n v="2"/>
    <n v="0"/>
    <n v="123"/>
    <n v="3"/>
    <n v="1017"/>
    <n v="1202"/>
    <n v="1229"/>
    <n v="117"/>
    <n v="62"/>
    <m/>
    <m/>
    <m/>
    <m/>
    <m/>
    <m/>
    <m/>
  </r>
  <r>
    <x v="2"/>
    <x v="15"/>
    <x v="112"/>
    <x v="5"/>
    <n v="132"/>
    <n v="2"/>
    <n v="0"/>
    <n v="0"/>
    <n v="0"/>
    <n v="97"/>
    <n v="4"/>
    <n v="2"/>
    <n v="0"/>
    <n v="3"/>
    <n v="2"/>
    <n v="0"/>
    <n v="0"/>
    <n v="1070"/>
    <n v="953"/>
    <n v="38"/>
    <n v="4"/>
    <n v="4"/>
    <n v="1379"/>
    <n v="726"/>
    <n v="67"/>
    <n v="26"/>
    <n v="48"/>
    <n v="1407"/>
    <n v="473"/>
    <n v="72"/>
    <n v="22"/>
    <n v="69"/>
    <n v="162"/>
    <n v="23"/>
    <n v="11"/>
    <n v="4"/>
    <n v="18"/>
    <n v="66"/>
    <n v="14"/>
    <n v="4"/>
    <n v="0"/>
    <n v="0"/>
    <n v="0"/>
    <n v="0"/>
    <n v="0"/>
    <n v="0"/>
    <n v="0"/>
    <n v="0"/>
    <n v="0"/>
    <n v="0"/>
    <n v="0"/>
    <n v="0"/>
    <n v="0"/>
    <n v="0"/>
    <n v="0"/>
    <n v="0"/>
    <n v="0"/>
    <n v="0"/>
    <n v="2"/>
    <n v="0"/>
    <n v="125"/>
    <n v="3"/>
    <n v="1019"/>
    <n v="1204"/>
    <n v="1226"/>
    <n v="118"/>
    <n v="62"/>
    <m/>
    <m/>
    <m/>
    <m/>
    <m/>
    <m/>
    <m/>
  </r>
  <r>
    <x v="2"/>
    <x v="15"/>
    <x v="112"/>
    <x v="6"/>
    <n v="132"/>
    <n v="2"/>
    <n v="2"/>
    <n v="0"/>
    <n v="0"/>
    <n v="102"/>
    <n v="4"/>
    <n v="2"/>
    <n v="0"/>
    <n v="3"/>
    <n v="3"/>
    <n v="0"/>
    <n v="0"/>
    <n v="1069"/>
    <n v="965"/>
    <n v="37"/>
    <n v="4"/>
    <n v="4"/>
    <n v="1381"/>
    <n v="790"/>
    <n v="66"/>
    <n v="26"/>
    <n v="47"/>
    <n v="1405"/>
    <n v="636"/>
    <n v="71"/>
    <n v="22"/>
    <n v="69"/>
    <n v="162"/>
    <n v="24"/>
    <n v="11"/>
    <n v="4"/>
    <n v="18"/>
    <n v="67"/>
    <n v="45"/>
    <n v="4"/>
    <n v="0"/>
    <n v="0"/>
    <n v="0"/>
    <n v="0"/>
    <n v="0"/>
    <n v="0"/>
    <n v="0"/>
    <n v="0"/>
    <n v="0"/>
    <n v="0"/>
    <n v="0"/>
    <n v="0"/>
    <n v="0"/>
    <n v="0"/>
    <n v="0"/>
    <n v="0"/>
    <n v="0"/>
    <n v="0"/>
    <n v="2"/>
    <n v="0"/>
    <n v="125"/>
    <n v="3"/>
    <n v="1018"/>
    <n v="1212"/>
    <n v="1225"/>
    <n v="120"/>
    <n v="63"/>
    <m/>
    <m/>
    <m/>
    <m/>
    <m/>
    <m/>
    <m/>
  </r>
  <r>
    <x v="2"/>
    <x v="15"/>
    <x v="112"/>
    <x v="7"/>
    <n v="132"/>
    <n v="2"/>
    <n v="2"/>
    <n v="0"/>
    <n v="0"/>
    <n v="107"/>
    <n v="4"/>
    <n v="2"/>
    <n v="0"/>
    <n v="2"/>
    <n v="2"/>
    <n v="0"/>
    <n v="0"/>
    <n v="1069"/>
    <n v="973"/>
    <n v="37"/>
    <n v="4"/>
    <n v="4"/>
    <n v="1380"/>
    <n v="848"/>
    <n v="66"/>
    <n v="26"/>
    <n v="43"/>
    <n v="1403"/>
    <n v="771"/>
    <n v="71"/>
    <n v="22"/>
    <n v="70"/>
    <n v="161"/>
    <n v="25"/>
    <n v="10"/>
    <n v="4"/>
    <n v="17"/>
    <n v="67"/>
    <n v="58"/>
    <n v="4"/>
    <n v="0"/>
    <n v="0"/>
    <n v="0"/>
    <n v="0"/>
    <n v="0"/>
    <n v="0"/>
    <n v="0"/>
    <n v="0"/>
    <n v="0"/>
    <n v="0"/>
    <n v="0"/>
    <n v="0"/>
    <n v="0"/>
    <n v="0"/>
    <n v="0"/>
    <n v="0"/>
    <n v="0"/>
    <n v="0"/>
    <n v="2"/>
    <n v="0"/>
    <n v="125"/>
    <n v="2"/>
    <n v="1019"/>
    <n v="1213"/>
    <n v="1223"/>
    <n v="119"/>
    <n v="63"/>
    <m/>
    <m/>
    <m/>
    <m/>
    <m/>
    <m/>
    <m/>
  </r>
  <r>
    <x v="2"/>
    <x v="15"/>
    <x v="112"/>
    <x v="8"/>
    <n v="132"/>
    <n v="2"/>
    <n v="2"/>
    <n v="0"/>
    <n v="0"/>
    <n v="110"/>
    <n v="4"/>
    <n v="1"/>
    <n v="0"/>
    <n v="2"/>
    <n v="2"/>
    <n v="0"/>
    <n v="0"/>
    <n v="1067"/>
    <n v="974"/>
    <n v="38"/>
    <n v="3"/>
    <n v="4"/>
    <n v="1375"/>
    <n v="919"/>
    <n v="65"/>
    <n v="26"/>
    <n v="41"/>
    <n v="1403"/>
    <n v="903"/>
    <n v="71"/>
    <n v="22"/>
    <n v="70"/>
    <n v="162"/>
    <n v="40"/>
    <n v="10"/>
    <n v="5"/>
    <n v="16"/>
    <n v="67"/>
    <n v="58"/>
    <n v="4"/>
    <n v="0"/>
    <n v="0"/>
    <n v="0"/>
    <n v="0"/>
    <n v="0"/>
    <n v="0"/>
    <n v="0"/>
    <n v="0"/>
    <n v="0"/>
    <n v="0"/>
    <n v="0"/>
    <n v="0"/>
    <n v="0"/>
    <n v="0"/>
    <n v="0"/>
    <n v="0"/>
    <n v="0"/>
    <n v="0"/>
    <n v="2"/>
    <n v="0"/>
    <n v="126"/>
    <n v="2"/>
    <n v="1017"/>
    <n v="1215"/>
    <n v="1224"/>
    <n v="120"/>
    <n v="63"/>
    <n v="5278"/>
    <n v="1724"/>
    <n v="0"/>
    <n v="168"/>
    <n v="44"/>
    <n v="978"/>
    <n v="3882"/>
  </r>
  <r>
    <x v="2"/>
    <x v="15"/>
    <x v="112"/>
    <x v="9"/>
    <n v="133"/>
    <n v="2"/>
    <n v="2"/>
    <n v="0"/>
    <n v="0"/>
    <n v="112"/>
    <n v="4"/>
    <n v="1"/>
    <n v="0"/>
    <n v="3"/>
    <n v="3"/>
    <n v="0"/>
    <n v="0"/>
    <n v="1065"/>
    <n v="978"/>
    <n v="38"/>
    <n v="4"/>
    <n v="3"/>
    <n v="1374"/>
    <n v="947"/>
    <n v="63"/>
    <n v="25"/>
    <n v="40"/>
    <n v="1403"/>
    <n v="944"/>
    <n v="71"/>
    <n v="22"/>
    <n v="71"/>
    <n v="162"/>
    <n v="52"/>
    <n v="10"/>
    <n v="5"/>
    <n v="16"/>
    <n v="68"/>
    <n v="58"/>
    <n v="4"/>
    <n v="0"/>
    <n v="0"/>
    <n v="0"/>
    <n v="0"/>
    <n v="0"/>
    <n v="0"/>
    <n v="0"/>
    <n v="0"/>
    <n v="0"/>
    <n v="0"/>
    <n v="0"/>
    <n v="0"/>
    <n v="0"/>
    <n v="0"/>
    <n v="0"/>
    <n v="0"/>
    <n v="0"/>
    <n v="0"/>
    <n v="2"/>
    <n v="0"/>
    <n v="127"/>
    <n v="3"/>
    <n v="1014"/>
    <n v="1220"/>
    <n v="1223"/>
    <n v="119"/>
    <n v="64"/>
    <n v="5274"/>
    <n v="2076"/>
    <n v="0"/>
    <n v="168"/>
    <n v="46"/>
    <n v="969"/>
    <n v="3891"/>
  </r>
  <r>
    <x v="2"/>
    <x v="15"/>
    <x v="112"/>
    <x v="10"/>
    <n v="133"/>
    <n v="2"/>
    <n v="2"/>
    <n v="0"/>
    <n v="0"/>
    <n v="112"/>
    <n v="4"/>
    <n v="1"/>
    <n v="0"/>
    <n v="4"/>
    <n v="4"/>
    <n v="0"/>
    <n v="0"/>
    <n v="1066"/>
    <n v="979"/>
    <n v="39"/>
    <n v="4"/>
    <n v="3"/>
    <n v="1377"/>
    <n v="965"/>
    <n v="63"/>
    <n v="25"/>
    <n v="38"/>
    <n v="1403"/>
    <n v="967"/>
    <n v="70"/>
    <n v="22"/>
    <n v="71"/>
    <n v="161"/>
    <n v="53"/>
    <n v="10"/>
    <n v="5"/>
    <n v="16"/>
    <n v="68"/>
    <n v="58"/>
    <n v="4"/>
    <n v="0"/>
    <n v="0"/>
    <n v="0"/>
    <n v="0"/>
    <n v="0"/>
    <n v="0"/>
    <n v="0"/>
    <n v="0"/>
    <n v="0"/>
    <n v="0"/>
    <n v="0"/>
    <n v="0"/>
    <n v="0"/>
    <n v="0"/>
    <n v="0"/>
    <n v="0"/>
    <n v="0"/>
    <n v="0"/>
    <n v="2"/>
    <n v="0"/>
    <n v="127"/>
    <n v="4"/>
    <n v="1014"/>
    <n v="1224"/>
    <n v="1223"/>
    <n v="118"/>
    <n v="64"/>
    <n v="5278"/>
    <n v="2208"/>
    <n v="0"/>
    <n v="167"/>
    <n v="46"/>
    <n v="969"/>
    <n v="3891"/>
  </r>
  <r>
    <x v="2"/>
    <x v="15"/>
    <x v="112"/>
    <x v="11"/>
    <n v="134"/>
    <n v="2"/>
    <n v="2"/>
    <n v="0"/>
    <n v="0"/>
    <n v="112"/>
    <n v="4"/>
    <n v="1"/>
    <n v="0"/>
    <n v="3"/>
    <n v="3"/>
    <n v="0"/>
    <n v="0"/>
    <n v="1065"/>
    <n v="982"/>
    <n v="39"/>
    <n v="4"/>
    <n v="3"/>
    <n v="1376"/>
    <n v="991"/>
    <n v="61"/>
    <n v="25"/>
    <n v="34"/>
    <n v="1406"/>
    <n v="1005"/>
    <n v="68"/>
    <n v="22"/>
    <n v="72"/>
    <n v="161"/>
    <n v="59"/>
    <n v="10"/>
    <n v="5"/>
    <n v="16"/>
    <n v="67"/>
    <n v="59"/>
    <n v="4"/>
    <n v="0"/>
    <n v="0"/>
    <n v="0"/>
    <n v="0"/>
    <n v="0"/>
    <n v="0"/>
    <n v="0"/>
    <n v="0"/>
    <n v="0"/>
    <n v="0"/>
    <n v="0"/>
    <n v="0"/>
    <n v="0"/>
    <n v="0"/>
    <n v="0"/>
    <n v="0"/>
    <n v="0"/>
    <n v="0"/>
    <n v="2"/>
    <n v="0"/>
    <n v="128"/>
    <n v="3"/>
    <n v="1013"/>
    <n v="1226"/>
    <n v="1225"/>
    <n v="118"/>
    <n v="63"/>
    <n v="5284"/>
    <n v="2412"/>
    <n v="0"/>
    <n v="167"/>
    <n v="45"/>
    <n v="963"/>
    <n v="3902"/>
  </r>
  <r>
    <x v="2"/>
    <x v="15"/>
    <x v="112"/>
    <x v="12"/>
    <n v="137"/>
    <n v="2"/>
    <n v="2"/>
    <n v="0"/>
    <n v="0"/>
    <n v="114"/>
    <n v="4"/>
    <n v="1"/>
    <n v="0"/>
    <n v="3"/>
    <n v="3"/>
    <n v="0"/>
    <n v="0"/>
    <n v="1065"/>
    <n v="981"/>
    <n v="39"/>
    <n v="4"/>
    <n v="4"/>
    <n v="1374"/>
    <n v="999"/>
    <n v="61"/>
    <n v="25"/>
    <n v="32"/>
    <n v="1404"/>
    <n v="1015"/>
    <n v="67"/>
    <n v="22"/>
    <n v="73"/>
    <n v="161"/>
    <n v="63"/>
    <n v="10"/>
    <n v="5"/>
    <n v="16"/>
    <n v="67"/>
    <n v="58"/>
    <n v="4"/>
    <n v="0"/>
    <n v="0"/>
    <n v="0"/>
    <n v="0"/>
    <n v="0"/>
    <n v="0"/>
    <n v="0"/>
    <n v="0"/>
    <n v="0"/>
    <n v="0"/>
    <n v="0"/>
    <n v="0"/>
    <n v="0"/>
    <n v="0"/>
    <n v="0"/>
    <n v="0"/>
    <n v="0"/>
    <n v="0"/>
    <n v="2"/>
    <n v="0"/>
    <n v="131"/>
    <n v="3"/>
    <n v="1010"/>
    <n v="1226"/>
    <n v="1226"/>
    <n v="118"/>
    <n v="63"/>
    <n v="5284"/>
    <n v="2471"/>
    <n v="0"/>
    <n v="166"/>
    <n v="48"/>
    <n v="954"/>
    <n v="3911"/>
  </r>
  <r>
    <x v="2"/>
    <x v="15"/>
    <x v="112"/>
    <x v="13"/>
    <n v="137"/>
    <n v="2"/>
    <n v="2"/>
    <n v="0"/>
    <n v="0"/>
    <n v="115"/>
    <n v="4"/>
    <n v="1"/>
    <n v="0"/>
    <n v="3"/>
    <n v="3"/>
    <n v="0"/>
    <n v="0"/>
    <n v="1063"/>
    <n v="980"/>
    <n v="39"/>
    <n v="4"/>
    <n v="4"/>
    <n v="1378"/>
    <n v="1007"/>
    <n v="61"/>
    <n v="25"/>
    <n v="32"/>
    <n v="1404"/>
    <n v="1020"/>
    <n v="67"/>
    <n v="22"/>
    <n v="71"/>
    <n v="164"/>
    <n v="65"/>
    <n v="10"/>
    <n v="6"/>
    <n v="16"/>
    <n v="67"/>
    <n v="58"/>
    <n v="4"/>
    <n v="0"/>
    <n v="0"/>
    <n v="0"/>
    <n v="0"/>
    <n v="0"/>
    <n v="0"/>
    <n v="0"/>
    <n v="0"/>
    <n v="0"/>
    <n v="0"/>
    <n v="0"/>
    <n v="0"/>
    <n v="0"/>
    <n v="0"/>
    <n v="0"/>
    <n v="0"/>
    <n v="0"/>
    <n v="0"/>
    <n v="2"/>
    <n v="0"/>
    <n v="131"/>
    <n v="3"/>
    <n v="1009"/>
    <n v="1231"/>
    <n v="1228"/>
    <n v="120"/>
    <n v="63"/>
    <n v="5281"/>
    <n v="2504"/>
    <n v="0"/>
    <n v="166"/>
    <n v="48"/>
    <n v="943"/>
    <n v="3915"/>
  </r>
  <r>
    <x v="2"/>
    <x v="15"/>
    <x v="112"/>
    <x v="14"/>
    <n v="138"/>
    <n v="2"/>
    <n v="2"/>
    <n v="0"/>
    <n v="0"/>
    <n v="115"/>
    <n v="5"/>
    <n v="1"/>
    <n v="0"/>
    <n v="3"/>
    <n v="3"/>
    <n v="0"/>
    <n v="0"/>
    <n v="1062"/>
    <n v="982"/>
    <n v="40"/>
    <n v="4"/>
    <n v="4"/>
    <n v="1383"/>
    <n v="1011"/>
    <n v="62"/>
    <n v="26"/>
    <n v="33"/>
    <n v="1406"/>
    <n v="1034"/>
    <n v="66"/>
    <n v="22"/>
    <n v="71"/>
    <n v="164"/>
    <n v="69"/>
    <n v="10"/>
    <n v="6"/>
    <n v="15"/>
    <n v="67"/>
    <n v="58"/>
    <n v="4"/>
    <n v="0"/>
    <n v="0"/>
    <n v="0"/>
    <n v="0"/>
    <n v="0"/>
    <n v="0"/>
    <n v="0"/>
    <n v="0"/>
    <n v="0"/>
    <n v="0"/>
    <n v="0"/>
    <n v="0"/>
    <n v="0"/>
    <n v="0"/>
    <n v="0"/>
    <n v="0"/>
    <n v="0"/>
    <n v="0"/>
    <n v="2"/>
    <n v="0"/>
    <n v="131"/>
    <n v="3"/>
    <n v="1007"/>
    <n v="1230"/>
    <n v="1233"/>
    <n v="121"/>
    <n v="63"/>
    <n v="5282"/>
    <n v="2577"/>
    <n v="0"/>
    <n v="167"/>
    <n v="48"/>
    <n v="931"/>
    <n v="3929"/>
  </r>
  <r>
    <x v="2"/>
    <x v="15"/>
    <x v="112"/>
    <x v="15"/>
    <n v="139"/>
    <n v="2"/>
    <n v="2"/>
    <n v="0"/>
    <n v="0"/>
    <n v="116"/>
    <n v="5"/>
    <n v="1"/>
    <n v="0"/>
    <n v="3"/>
    <n v="3"/>
    <n v="0"/>
    <n v="0"/>
    <n v="1063"/>
    <n v="984"/>
    <n v="40"/>
    <n v="4"/>
    <n v="4"/>
    <n v="1386"/>
    <n v="1015"/>
    <n v="62"/>
    <n v="26"/>
    <n v="32"/>
    <n v="1403"/>
    <n v="1034"/>
    <n v="66"/>
    <n v="22"/>
    <n v="70"/>
    <n v="164"/>
    <n v="69"/>
    <n v="10"/>
    <n v="6"/>
    <n v="15"/>
    <n v="66"/>
    <n v="57"/>
    <n v="4"/>
    <n v="0"/>
    <n v="0"/>
    <n v="0"/>
    <n v="0"/>
    <n v="0"/>
    <n v="0"/>
    <n v="0"/>
    <n v="0"/>
    <n v="0"/>
    <n v="0"/>
    <n v="0"/>
    <n v="0"/>
    <n v="0"/>
    <n v="0"/>
    <n v="0"/>
    <n v="0"/>
    <n v="0"/>
    <n v="0"/>
    <n v="2"/>
    <n v="0"/>
    <n v="132"/>
    <n v="3"/>
    <n v="1008"/>
    <n v="1233"/>
    <n v="1231"/>
    <n v="121"/>
    <n v="62"/>
    <n v="5281"/>
    <n v="2603"/>
    <n v="0"/>
    <n v="164"/>
    <n v="48"/>
    <n v="931"/>
    <n v="3932"/>
  </r>
  <r>
    <x v="2"/>
    <x v="15"/>
    <x v="112"/>
    <x v="16"/>
    <n v="141"/>
    <n v="2"/>
    <n v="2"/>
    <n v="0"/>
    <n v="0"/>
    <n v="117"/>
    <n v="6"/>
    <n v="1"/>
    <n v="0"/>
    <n v="3"/>
    <n v="3"/>
    <n v="0"/>
    <n v="0"/>
    <n v="1063"/>
    <n v="985"/>
    <n v="40"/>
    <n v="4"/>
    <n v="4"/>
    <n v="1383"/>
    <n v="1016"/>
    <n v="64"/>
    <n v="27"/>
    <n v="33"/>
    <n v="1403"/>
    <n v="1038"/>
    <n v="66"/>
    <n v="21"/>
    <n v="69"/>
    <n v="164"/>
    <n v="69"/>
    <n v="11"/>
    <n v="6"/>
    <n v="14"/>
    <n v="67"/>
    <n v="57"/>
    <n v="4"/>
    <n v="0"/>
    <n v="0"/>
    <n v="0"/>
    <n v="0"/>
    <n v="0"/>
    <n v="0"/>
    <n v="0"/>
    <n v="0"/>
    <n v="0"/>
    <n v="0"/>
    <n v="0"/>
    <n v="0"/>
    <n v="0"/>
    <n v="0"/>
    <n v="0"/>
    <n v="0"/>
    <n v="0"/>
    <n v="0"/>
    <n v="2"/>
    <n v="0"/>
    <n v="133"/>
    <n v="3"/>
    <n v="1008"/>
    <n v="1225"/>
    <n v="1233"/>
    <n v="122"/>
    <n v="63"/>
    <n v="5280"/>
    <n v="2632"/>
    <n v="0"/>
    <n v="165"/>
    <n v="47"/>
    <n v="921"/>
    <n v="3949"/>
  </r>
  <r>
    <x v="3"/>
    <x v="18"/>
    <x v="113"/>
    <x v="0"/>
    <n v="155"/>
    <n v="3"/>
    <n v="0"/>
    <n v="0"/>
    <n v="0"/>
    <n v="15"/>
    <n v="4"/>
    <n v="29"/>
    <n v="2"/>
    <n v="0"/>
    <n v="0"/>
    <n v="0"/>
    <n v="0"/>
    <n v="372"/>
    <n v="0"/>
    <n v="124"/>
    <n v="21"/>
    <n v="0"/>
    <n v="1578"/>
    <n v="0"/>
    <n v="76"/>
    <n v="255"/>
    <n v="96"/>
    <n v="1010"/>
    <n v="24"/>
    <n v="10"/>
    <n v="203"/>
    <n v="87"/>
    <n v="144"/>
    <n v="0"/>
    <n v="2"/>
    <n v="11"/>
    <n v="34"/>
    <n v="56"/>
    <n v="0"/>
    <n v="10"/>
    <n v="2"/>
    <n v="1"/>
    <n v="0"/>
    <n v="2"/>
    <n v="0"/>
    <n v="0"/>
    <n v="0"/>
    <n v="0"/>
    <n v="0"/>
    <n v="0"/>
    <n v="0"/>
    <n v="0"/>
    <n v="0"/>
    <n v="29"/>
    <n v="67"/>
    <n v="0"/>
    <n v="1"/>
    <n v="6"/>
    <m/>
    <m/>
    <m/>
    <m/>
    <m/>
    <m/>
    <m/>
    <m/>
    <m/>
    <m/>
    <m/>
    <m/>
    <m/>
    <m/>
    <m/>
    <m/>
  </r>
  <r>
    <x v="3"/>
    <x v="18"/>
    <x v="113"/>
    <x v="1"/>
    <n v="155"/>
    <n v="3"/>
    <n v="0"/>
    <n v="0"/>
    <n v="0"/>
    <n v="20"/>
    <n v="4"/>
    <n v="29"/>
    <n v="2"/>
    <n v="0"/>
    <n v="0"/>
    <n v="0"/>
    <n v="0"/>
    <n v="363"/>
    <n v="0"/>
    <n v="145"/>
    <n v="15"/>
    <n v="1"/>
    <n v="1576"/>
    <n v="0"/>
    <n v="89"/>
    <n v="253"/>
    <n v="88"/>
    <n v="1000"/>
    <n v="33"/>
    <n v="10"/>
    <n v="205"/>
    <n v="79"/>
    <n v="145"/>
    <n v="0"/>
    <n v="4"/>
    <n v="12"/>
    <n v="33"/>
    <n v="57"/>
    <n v="0"/>
    <n v="15"/>
    <n v="2"/>
    <n v="1"/>
    <n v="0"/>
    <n v="2"/>
    <n v="0"/>
    <n v="0"/>
    <n v="0"/>
    <n v="0"/>
    <n v="0"/>
    <n v="0"/>
    <n v="0"/>
    <n v="0"/>
    <n v="0"/>
    <n v="27"/>
    <n v="69"/>
    <n v="0"/>
    <n v="2"/>
    <n v="6"/>
    <m/>
    <m/>
    <m/>
    <m/>
    <m/>
    <m/>
    <m/>
    <m/>
    <m/>
    <m/>
    <m/>
    <m/>
    <m/>
    <m/>
    <m/>
    <m/>
  </r>
  <r>
    <x v="3"/>
    <x v="18"/>
    <x v="113"/>
    <x v="2"/>
    <n v="153"/>
    <n v="3"/>
    <n v="0"/>
    <n v="0"/>
    <n v="0"/>
    <n v="30"/>
    <n v="5"/>
    <n v="28"/>
    <n v="2"/>
    <n v="0"/>
    <n v="0"/>
    <n v="0"/>
    <n v="0"/>
    <n v="365"/>
    <n v="173"/>
    <n v="27"/>
    <n v="15"/>
    <n v="1"/>
    <n v="1572"/>
    <n v="133"/>
    <n v="69"/>
    <n v="246"/>
    <n v="86"/>
    <n v="997"/>
    <n v="45"/>
    <n v="10"/>
    <n v="204"/>
    <n v="77"/>
    <n v="144"/>
    <n v="4"/>
    <n v="2"/>
    <n v="12"/>
    <n v="33"/>
    <n v="57"/>
    <n v="15"/>
    <n v="6"/>
    <n v="2"/>
    <n v="1"/>
    <n v="0"/>
    <n v="2"/>
    <n v="0"/>
    <n v="0"/>
    <n v="0"/>
    <n v="0"/>
    <n v="0"/>
    <n v="0"/>
    <n v="0"/>
    <n v="0"/>
    <n v="0"/>
    <n v="0"/>
    <n v="0"/>
    <n v="0"/>
    <n v="0"/>
    <n v="0"/>
    <n v="1"/>
    <n v="0"/>
    <n v="113"/>
    <n v="0"/>
    <n v="316"/>
    <n v="1087"/>
    <n v="669"/>
    <n v="88"/>
    <n v="48"/>
    <m/>
    <m/>
    <m/>
    <m/>
    <m/>
    <m/>
    <m/>
  </r>
  <r>
    <x v="3"/>
    <x v="18"/>
    <x v="113"/>
    <x v="3"/>
    <n v="153"/>
    <n v="3"/>
    <n v="0"/>
    <n v="0"/>
    <n v="0"/>
    <n v="41"/>
    <n v="5"/>
    <n v="28"/>
    <n v="2"/>
    <n v="0"/>
    <n v="0"/>
    <n v="0"/>
    <n v="0"/>
    <n v="365"/>
    <n v="188"/>
    <n v="27"/>
    <n v="16"/>
    <n v="0"/>
    <n v="1569"/>
    <n v="193"/>
    <n v="68"/>
    <n v="248"/>
    <n v="79"/>
    <n v="999"/>
    <n v="69"/>
    <n v="10"/>
    <n v="202"/>
    <n v="78"/>
    <n v="145"/>
    <n v="6"/>
    <n v="2"/>
    <n v="14"/>
    <n v="30"/>
    <n v="56"/>
    <n v="23"/>
    <n v="5"/>
    <n v="2"/>
    <n v="0"/>
    <n v="0"/>
    <n v="2"/>
    <n v="0"/>
    <n v="0"/>
    <n v="0"/>
    <n v="0"/>
    <n v="0"/>
    <n v="0"/>
    <n v="0"/>
    <n v="0"/>
    <n v="0"/>
    <n v="0"/>
    <n v="0"/>
    <n v="0"/>
    <n v="0"/>
    <n v="0"/>
    <n v="1"/>
    <n v="0"/>
    <n v="114"/>
    <n v="0"/>
    <n v="316"/>
    <n v="1092"/>
    <n v="671"/>
    <n v="91"/>
    <n v="48"/>
    <m/>
    <m/>
    <m/>
    <m/>
    <m/>
    <m/>
    <m/>
  </r>
  <r>
    <x v="3"/>
    <x v="18"/>
    <x v="113"/>
    <x v="4"/>
    <n v="153"/>
    <n v="3"/>
    <n v="0"/>
    <n v="0"/>
    <n v="0"/>
    <n v="47"/>
    <n v="5"/>
    <n v="28"/>
    <n v="2"/>
    <n v="0"/>
    <n v="0"/>
    <n v="0"/>
    <n v="0"/>
    <n v="365"/>
    <n v="202"/>
    <n v="27"/>
    <n v="16"/>
    <n v="0"/>
    <n v="1563"/>
    <n v="267"/>
    <n v="68"/>
    <n v="248"/>
    <n v="75"/>
    <n v="997"/>
    <n v="97"/>
    <n v="10"/>
    <n v="216"/>
    <n v="62"/>
    <n v="145"/>
    <n v="6"/>
    <n v="2"/>
    <n v="14"/>
    <n v="29"/>
    <n v="56"/>
    <n v="24"/>
    <n v="5"/>
    <n v="2"/>
    <n v="0"/>
    <n v="0"/>
    <n v="2"/>
    <n v="0"/>
    <n v="0"/>
    <n v="0"/>
    <n v="0"/>
    <n v="0"/>
    <n v="0"/>
    <n v="0"/>
    <n v="0"/>
    <n v="0"/>
    <n v="0"/>
    <n v="0"/>
    <n v="0"/>
    <n v="0"/>
    <n v="0"/>
    <n v="1"/>
    <n v="0"/>
    <n v="114"/>
    <n v="0"/>
    <n v="317"/>
    <n v="1097"/>
    <n v="672"/>
    <n v="93"/>
    <n v="48"/>
    <m/>
    <m/>
    <m/>
    <m/>
    <m/>
    <m/>
    <m/>
  </r>
  <r>
    <x v="3"/>
    <x v="18"/>
    <x v="113"/>
    <x v="5"/>
    <n v="152"/>
    <n v="3"/>
    <n v="0"/>
    <n v="0"/>
    <n v="0"/>
    <n v="57"/>
    <n v="5"/>
    <n v="27"/>
    <n v="2"/>
    <n v="1"/>
    <n v="0"/>
    <n v="0"/>
    <n v="0"/>
    <n v="365"/>
    <n v="218"/>
    <n v="27"/>
    <n v="15"/>
    <n v="0"/>
    <n v="1564"/>
    <n v="368"/>
    <n v="69"/>
    <n v="263"/>
    <n v="56"/>
    <n v="1003"/>
    <n v="157"/>
    <n v="11"/>
    <n v="256"/>
    <n v="23"/>
    <n v="145"/>
    <n v="7"/>
    <n v="2"/>
    <n v="16"/>
    <n v="25"/>
    <n v="55"/>
    <n v="25"/>
    <n v="5"/>
    <n v="2"/>
    <n v="0"/>
    <n v="0"/>
    <n v="2"/>
    <n v="0"/>
    <n v="0"/>
    <n v="0"/>
    <n v="0"/>
    <n v="0"/>
    <n v="0"/>
    <n v="0"/>
    <n v="0"/>
    <n v="0"/>
    <n v="0"/>
    <n v="0"/>
    <n v="0"/>
    <n v="0"/>
    <n v="0"/>
    <n v="1"/>
    <n v="0"/>
    <n v="114"/>
    <n v="1"/>
    <n v="317"/>
    <n v="1101"/>
    <n v="675"/>
    <n v="94"/>
    <n v="47"/>
    <m/>
    <m/>
    <m/>
    <m/>
    <m/>
    <m/>
    <m/>
  </r>
  <r>
    <x v="3"/>
    <x v="18"/>
    <x v="113"/>
    <x v="6"/>
    <n v="153"/>
    <n v="3"/>
    <n v="0"/>
    <n v="0"/>
    <n v="0"/>
    <n v="66"/>
    <n v="5"/>
    <n v="27"/>
    <n v="3"/>
    <n v="1"/>
    <n v="0"/>
    <n v="0"/>
    <n v="0"/>
    <n v="362"/>
    <n v="222"/>
    <n v="27"/>
    <n v="14"/>
    <n v="0"/>
    <n v="1573"/>
    <n v="443"/>
    <n v="69"/>
    <n v="263"/>
    <n v="61"/>
    <n v="999"/>
    <n v="208"/>
    <n v="11"/>
    <n v="253"/>
    <n v="22"/>
    <n v="148"/>
    <n v="11"/>
    <n v="2"/>
    <n v="16"/>
    <n v="24"/>
    <n v="59"/>
    <n v="31"/>
    <n v="5"/>
    <n v="3"/>
    <n v="0"/>
    <n v="0"/>
    <n v="2"/>
    <n v="0"/>
    <n v="0"/>
    <n v="0"/>
    <n v="0"/>
    <n v="0"/>
    <n v="0"/>
    <n v="0"/>
    <n v="0"/>
    <n v="0"/>
    <n v="0"/>
    <n v="0"/>
    <n v="0"/>
    <n v="0"/>
    <n v="0"/>
    <n v="1"/>
    <n v="0"/>
    <n v="115"/>
    <n v="1"/>
    <n v="315"/>
    <n v="1104"/>
    <n v="676"/>
    <n v="97"/>
    <n v="50"/>
    <m/>
    <m/>
    <m/>
    <m/>
    <m/>
    <m/>
    <m/>
  </r>
  <r>
    <x v="3"/>
    <x v="18"/>
    <x v="113"/>
    <x v="7"/>
    <n v="155"/>
    <n v="3"/>
    <n v="0"/>
    <n v="0"/>
    <n v="0"/>
    <n v="72"/>
    <n v="6"/>
    <n v="26"/>
    <n v="4"/>
    <n v="1"/>
    <n v="1"/>
    <n v="0"/>
    <n v="0"/>
    <n v="364"/>
    <n v="230"/>
    <n v="26"/>
    <n v="14"/>
    <n v="0"/>
    <n v="1573"/>
    <n v="520"/>
    <n v="71"/>
    <n v="257"/>
    <n v="62"/>
    <n v="998"/>
    <n v="279"/>
    <n v="11"/>
    <n v="253"/>
    <n v="25"/>
    <n v="148"/>
    <n v="22"/>
    <n v="2"/>
    <n v="16"/>
    <n v="24"/>
    <n v="59"/>
    <n v="36"/>
    <n v="5"/>
    <n v="3"/>
    <n v="0"/>
    <n v="0"/>
    <n v="2"/>
    <n v="0"/>
    <n v="0"/>
    <n v="0"/>
    <n v="0"/>
    <n v="0"/>
    <n v="0"/>
    <n v="0"/>
    <n v="0"/>
    <n v="0"/>
    <n v="0"/>
    <n v="0"/>
    <n v="0"/>
    <n v="0"/>
    <n v="0"/>
    <n v="1"/>
    <n v="0"/>
    <n v="116"/>
    <n v="1"/>
    <n v="318"/>
    <n v="1105"/>
    <n v="673"/>
    <n v="97"/>
    <n v="50"/>
    <m/>
    <m/>
    <m/>
    <m/>
    <m/>
    <m/>
    <m/>
  </r>
  <r>
    <x v="3"/>
    <x v="18"/>
    <x v="113"/>
    <x v="8"/>
    <n v="155"/>
    <n v="2"/>
    <n v="0"/>
    <n v="0"/>
    <n v="0"/>
    <n v="77"/>
    <n v="6"/>
    <n v="26"/>
    <n v="4"/>
    <n v="1"/>
    <n v="1"/>
    <n v="0"/>
    <n v="0"/>
    <n v="364"/>
    <n v="238"/>
    <n v="26"/>
    <n v="14"/>
    <n v="0"/>
    <n v="1572"/>
    <n v="585"/>
    <n v="71"/>
    <n v="254"/>
    <n v="61"/>
    <n v="997"/>
    <n v="339"/>
    <n v="10"/>
    <n v="252"/>
    <n v="25"/>
    <n v="149"/>
    <n v="35"/>
    <n v="2"/>
    <n v="16"/>
    <n v="24"/>
    <n v="60"/>
    <n v="45"/>
    <n v="5"/>
    <n v="3"/>
    <n v="0"/>
    <n v="0"/>
    <n v="2"/>
    <n v="0"/>
    <n v="0"/>
    <n v="0"/>
    <n v="0"/>
    <n v="0"/>
    <n v="0"/>
    <n v="0"/>
    <n v="0"/>
    <n v="0"/>
    <n v="0"/>
    <n v="0"/>
    <n v="0"/>
    <n v="0"/>
    <n v="0"/>
    <n v="0"/>
    <n v="0"/>
    <n v="116"/>
    <n v="1"/>
    <n v="318"/>
    <n v="1110"/>
    <n v="672"/>
    <n v="98"/>
    <n v="51"/>
    <n v="6597"/>
    <n v="809"/>
    <n v="0"/>
    <n v="36"/>
    <n v="620"/>
    <n v="2319"/>
    <n v="3239"/>
  </r>
  <r>
    <x v="3"/>
    <x v="18"/>
    <x v="113"/>
    <x v="9"/>
    <n v="153"/>
    <n v="2"/>
    <n v="0"/>
    <n v="0"/>
    <n v="0"/>
    <n v="78"/>
    <n v="5"/>
    <n v="25"/>
    <n v="4"/>
    <n v="1"/>
    <n v="1"/>
    <n v="0"/>
    <n v="0"/>
    <n v="364"/>
    <n v="249"/>
    <n v="26"/>
    <n v="13"/>
    <n v="0"/>
    <n v="1578"/>
    <n v="657"/>
    <n v="71"/>
    <n v="253"/>
    <n v="62"/>
    <n v="1001"/>
    <n v="381"/>
    <n v="10"/>
    <n v="249"/>
    <n v="27"/>
    <n v="151"/>
    <n v="43"/>
    <n v="2"/>
    <n v="17"/>
    <n v="24"/>
    <n v="60"/>
    <n v="47"/>
    <n v="5"/>
    <n v="3"/>
    <n v="0"/>
    <n v="0"/>
    <n v="2"/>
    <n v="0"/>
    <n v="0"/>
    <n v="0"/>
    <n v="0"/>
    <n v="0"/>
    <n v="0"/>
    <n v="0"/>
    <n v="0"/>
    <n v="0"/>
    <n v="0"/>
    <n v="0"/>
    <n v="0"/>
    <n v="0"/>
    <n v="0"/>
    <n v="0"/>
    <n v="0"/>
    <n v="116"/>
    <n v="1"/>
    <n v="319"/>
    <n v="1116"/>
    <n v="677"/>
    <n v="98"/>
    <n v="51"/>
    <n v="6595"/>
    <n v="1191"/>
    <n v="0"/>
    <n v="37"/>
    <n v="616"/>
    <n v="2297"/>
    <n v="3270"/>
  </r>
  <r>
    <x v="3"/>
    <x v="18"/>
    <x v="113"/>
    <x v="10"/>
    <n v="153"/>
    <n v="2"/>
    <n v="0"/>
    <n v="0"/>
    <n v="0"/>
    <n v="80"/>
    <n v="5"/>
    <n v="26"/>
    <n v="3"/>
    <n v="1"/>
    <n v="1"/>
    <n v="0"/>
    <n v="0"/>
    <n v="367"/>
    <n v="255"/>
    <n v="26"/>
    <n v="13"/>
    <n v="1"/>
    <n v="1575"/>
    <n v="687"/>
    <n v="71"/>
    <n v="250"/>
    <n v="61"/>
    <n v="1003"/>
    <n v="405"/>
    <n v="10"/>
    <n v="246"/>
    <n v="27"/>
    <n v="151"/>
    <n v="44"/>
    <n v="2"/>
    <n v="17"/>
    <n v="24"/>
    <n v="60"/>
    <n v="47"/>
    <n v="5"/>
    <n v="3"/>
    <n v="0"/>
    <n v="0"/>
    <n v="2"/>
    <n v="0"/>
    <n v="0"/>
    <n v="0"/>
    <n v="0"/>
    <n v="0"/>
    <n v="0"/>
    <n v="0"/>
    <n v="0"/>
    <n v="0"/>
    <n v="0"/>
    <n v="0"/>
    <n v="0"/>
    <n v="0"/>
    <n v="0"/>
    <n v="0"/>
    <n v="0"/>
    <n v="116"/>
    <n v="1"/>
    <n v="320"/>
    <n v="1117"/>
    <n v="681"/>
    <n v="98"/>
    <n v="51"/>
    <n v="6605"/>
    <n v="1320"/>
    <n v="0"/>
    <n v="37"/>
    <n v="611"/>
    <n v="2289"/>
    <n v="3291"/>
  </r>
  <r>
    <x v="3"/>
    <x v="18"/>
    <x v="113"/>
    <x v="11"/>
    <n v="152"/>
    <n v="2"/>
    <n v="0"/>
    <n v="0"/>
    <n v="0"/>
    <n v="82"/>
    <n v="5"/>
    <n v="26"/>
    <n v="3"/>
    <n v="1"/>
    <n v="1"/>
    <n v="0"/>
    <n v="0"/>
    <n v="368"/>
    <n v="262"/>
    <n v="25"/>
    <n v="13"/>
    <n v="1"/>
    <n v="1579"/>
    <n v="704"/>
    <n v="71"/>
    <n v="250"/>
    <n v="64"/>
    <n v="1004"/>
    <n v="426"/>
    <n v="10"/>
    <n v="246"/>
    <n v="29"/>
    <n v="152"/>
    <n v="46"/>
    <n v="3"/>
    <n v="17"/>
    <n v="24"/>
    <n v="60"/>
    <n v="47"/>
    <n v="4"/>
    <n v="2"/>
    <n v="0"/>
    <n v="0"/>
    <n v="2"/>
    <n v="0"/>
    <n v="0"/>
    <n v="0"/>
    <n v="0"/>
    <n v="0"/>
    <n v="0"/>
    <n v="0"/>
    <n v="0"/>
    <n v="0"/>
    <n v="0"/>
    <n v="0"/>
    <n v="0"/>
    <n v="0"/>
    <n v="0"/>
    <n v="0"/>
    <n v="0"/>
    <n v="116"/>
    <n v="1"/>
    <n v="321"/>
    <n v="1121"/>
    <n v="683"/>
    <n v="99"/>
    <n v="51"/>
    <n v="6627"/>
    <n v="1440"/>
    <n v="0"/>
    <n v="37"/>
    <n v="611"/>
    <n v="2276"/>
    <n v="3318"/>
  </r>
  <r>
    <x v="3"/>
    <x v="18"/>
    <x v="113"/>
    <x v="12"/>
    <n v="152"/>
    <n v="2"/>
    <n v="0"/>
    <n v="0"/>
    <n v="0"/>
    <n v="85"/>
    <n v="5"/>
    <n v="26"/>
    <n v="3"/>
    <n v="1"/>
    <n v="1"/>
    <n v="0"/>
    <n v="0"/>
    <n v="370"/>
    <n v="266"/>
    <n v="26"/>
    <n v="13"/>
    <n v="1"/>
    <n v="1582"/>
    <n v="728"/>
    <n v="70"/>
    <n v="250"/>
    <n v="62"/>
    <n v="1009"/>
    <n v="448"/>
    <n v="10"/>
    <n v="248"/>
    <n v="28"/>
    <n v="154"/>
    <n v="48"/>
    <n v="3"/>
    <n v="17"/>
    <n v="25"/>
    <n v="60"/>
    <n v="47"/>
    <n v="4"/>
    <n v="2"/>
    <n v="0"/>
    <n v="0"/>
    <n v="2"/>
    <n v="0"/>
    <n v="0"/>
    <n v="0"/>
    <n v="0"/>
    <n v="0"/>
    <n v="0"/>
    <n v="0"/>
    <n v="0"/>
    <n v="0"/>
    <n v="0"/>
    <n v="0"/>
    <n v="0"/>
    <n v="0"/>
    <n v="0"/>
    <n v="0"/>
    <n v="0"/>
    <n v="116"/>
    <n v="1"/>
    <n v="323"/>
    <n v="1126"/>
    <n v="689"/>
    <n v="103"/>
    <n v="51"/>
    <n v="6625"/>
    <n v="1539"/>
    <n v="0"/>
    <n v="38"/>
    <n v="612"/>
    <n v="2262"/>
    <n v="3332"/>
  </r>
  <r>
    <x v="3"/>
    <x v="18"/>
    <x v="113"/>
    <x v="13"/>
    <n v="152"/>
    <n v="2"/>
    <n v="0"/>
    <n v="0"/>
    <n v="0"/>
    <n v="85"/>
    <n v="5"/>
    <n v="26"/>
    <n v="3"/>
    <n v="1"/>
    <n v="1"/>
    <n v="0"/>
    <n v="0"/>
    <n v="370"/>
    <n v="271"/>
    <n v="26"/>
    <n v="13"/>
    <n v="1"/>
    <n v="1587"/>
    <n v="731"/>
    <n v="70"/>
    <n v="247"/>
    <n v="63"/>
    <n v="1011"/>
    <n v="456"/>
    <n v="10"/>
    <n v="248"/>
    <n v="28"/>
    <n v="154"/>
    <n v="50"/>
    <n v="3"/>
    <n v="17"/>
    <n v="25"/>
    <n v="60"/>
    <n v="47"/>
    <n v="3"/>
    <n v="2"/>
    <n v="0"/>
    <n v="0"/>
    <n v="2"/>
    <n v="0"/>
    <n v="0"/>
    <n v="0"/>
    <n v="0"/>
    <n v="0"/>
    <n v="0"/>
    <n v="0"/>
    <n v="0"/>
    <n v="0"/>
    <n v="0"/>
    <n v="0"/>
    <n v="0"/>
    <n v="0"/>
    <n v="0"/>
    <n v="0"/>
    <n v="0"/>
    <n v="116"/>
    <n v="1"/>
    <n v="324"/>
    <n v="1128"/>
    <n v="692"/>
    <n v="103"/>
    <n v="52"/>
    <n v="6650"/>
    <n v="1588"/>
    <n v="0"/>
    <n v="38"/>
    <n v="613"/>
    <n v="2257"/>
    <n v="3356"/>
  </r>
  <r>
    <x v="3"/>
    <x v="18"/>
    <x v="113"/>
    <x v="14"/>
    <n v="152"/>
    <n v="2"/>
    <n v="0"/>
    <n v="0"/>
    <n v="0"/>
    <n v="85"/>
    <n v="5"/>
    <n v="26"/>
    <n v="3"/>
    <n v="1"/>
    <n v="1"/>
    <n v="0"/>
    <n v="0"/>
    <n v="369"/>
    <n v="271"/>
    <n v="26"/>
    <n v="13"/>
    <n v="1"/>
    <n v="1586"/>
    <n v="746"/>
    <n v="70"/>
    <n v="241"/>
    <n v="63"/>
    <n v="1007"/>
    <n v="462"/>
    <n v="9"/>
    <n v="245"/>
    <n v="26"/>
    <n v="157"/>
    <n v="52"/>
    <n v="3"/>
    <n v="15"/>
    <n v="26"/>
    <n v="59"/>
    <n v="47"/>
    <n v="3"/>
    <n v="2"/>
    <n v="0"/>
    <n v="0"/>
    <n v="2"/>
    <n v="0"/>
    <n v="0"/>
    <n v="0"/>
    <n v="0"/>
    <n v="0"/>
    <n v="0"/>
    <n v="0"/>
    <n v="0"/>
    <n v="0"/>
    <n v="0"/>
    <n v="0"/>
    <n v="0"/>
    <n v="0"/>
    <n v="0"/>
    <n v="0"/>
    <n v="0"/>
    <n v="116"/>
    <n v="1"/>
    <n v="323"/>
    <n v="1135"/>
    <n v="691"/>
    <n v="104"/>
    <n v="52"/>
    <n v="6637"/>
    <n v="1635"/>
    <n v="0"/>
    <n v="37"/>
    <n v="607"/>
    <n v="2251"/>
    <n v="3368"/>
  </r>
  <r>
    <x v="3"/>
    <x v="18"/>
    <x v="113"/>
    <x v="15"/>
    <n v="153"/>
    <n v="2"/>
    <n v="0"/>
    <n v="0"/>
    <n v="0"/>
    <n v="88"/>
    <n v="5"/>
    <n v="25"/>
    <n v="3"/>
    <n v="1"/>
    <n v="1"/>
    <n v="0"/>
    <n v="0"/>
    <n v="369"/>
    <n v="271"/>
    <n v="27"/>
    <n v="13"/>
    <n v="1"/>
    <n v="1593"/>
    <n v="754"/>
    <n v="68"/>
    <n v="242"/>
    <n v="67"/>
    <n v="1006"/>
    <n v="469"/>
    <n v="8"/>
    <n v="242"/>
    <n v="27"/>
    <n v="157"/>
    <n v="55"/>
    <n v="3"/>
    <n v="15"/>
    <n v="26"/>
    <n v="58"/>
    <n v="46"/>
    <n v="3"/>
    <n v="2"/>
    <n v="0"/>
    <n v="0"/>
    <n v="2"/>
    <n v="0"/>
    <n v="0"/>
    <n v="0"/>
    <n v="0"/>
    <n v="0"/>
    <n v="0"/>
    <n v="0"/>
    <n v="0"/>
    <n v="0"/>
    <n v="0"/>
    <n v="0"/>
    <n v="0"/>
    <n v="0"/>
    <n v="0"/>
    <n v="0"/>
    <n v="0"/>
    <n v="117"/>
    <n v="1"/>
    <n v="322"/>
    <n v="1136"/>
    <n v="695"/>
    <n v="104"/>
    <n v="51"/>
    <n v="6633"/>
    <n v="1688"/>
    <n v="0"/>
    <n v="37"/>
    <n v="602"/>
    <n v="2244"/>
    <n v="3384"/>
  </r>
  <r>
    <x v="3"/>
    <x v="18"/>
    <x v="113"/>
    <x v="16"/>
    <n v="153"/>
    <n v="2"/>
    <n v="0"/>
    <n v="0"/>
    <n v="0"/>
    <n v="89"/>
    <n v="6"/>
    <n v="25"/>
    <n v="2"/>
    <n v="1"/>
    <n v="1"/>
    <n v="0"/>
    <n v="0"/>
    <n v="369"/>
    <n v="271"/>
    <n v="27"/>
    <n v="13"/>
    <n v="1"/>
    <n v="1589"/>
    <n v="757"/>
    <n v="68"/>
    <n v="241"/>
    <n v="67"/>
    <n v="1006"/>
    <n v="469"/>
    <n v="8"/>
    <n v="243"/>
    <n v="29"/>
    <n v="159"/>
    <n v="57"/>
    <n v="3"/>
    <n v="15"/>
    <n v="26"/>
    <n v="59"/>
    <n v="48"/>
    <n v="3"/>
    <n v="2"/>
    <n v="0"/>
    <n v="0"/>
    <n v="2"/>
    <n v="0"/>
    <n v="0"/>
    <n v="0"/>
    <n v="0"/>
    <n v="0"/>
    <n v="0"/>
    <n v="0"/>
    <n v="0"/>
    <n v="0"/>
    <n v="0"/>
    <n v="0"/>
    <n v="0"/>
    <n v="0"/>
    <n v="0"/>
    <n v="0"/>
    <n v="0"/>
    <n v="117"/>
    <n v="1"/>
    <n v="322"/>
    <n v="1137"/>
    <n v="694"/>
    <n v="106"/>
    <n v="52"/>
    <n v="6661"/>
    <n v="1715"/>
    <n v="0"/>
    <n v="38"/>
    <n v="605"/>
    <n v="2264"/>
    <n v="3389"/>
  </r>
  <r>
    <x v="3"/>
    <x v="19"/>
    <x v="114"/>
    <x v="0"/>
    <n v="77"/>
    <n v="1"/>
    <n v="0"/>
    <n v="0"/>
    <n v="0"/>
    <n v="6"/>
    <n v="0"/>
    <n v="15"/>
    <n v="5"/>
    <n v="10"/>
    <n v="0"/>
    <n v="1"/>
    <n v="0"/>
    <n v="234"/>
    <n v="0"/>
    <n v="76"/>
    <n v="33"/>
    <n v="2"/>
    <n v="825"/>
    <n v="0"/>
    <n v="33"/>
    <n v="151"/>
    <n v="30"/>
    <n v="680"/>
    <n v="30"/>
    <n v="6"/>
    <n v="129"/>
    <n v="21"/>
    <n v="107"/>
    <n v="0"/>
    <n v="3"/>
    <n v="17"/>
    <n v="15"/>
    <n v="27"/>
    <n v="0"/>
    <n v="3"/>
    <n v="3"/>
    <n v="0"/>
    <n v="0"/>
    <n v="0"/>
    <n v="0"/>
    <n v="0"/>
    <n v="0"/>
    <n v="0"/>
    <n v="0"/>
    <n v="0"/>
    <n v="0"/>
    <n v="0"/>
    <n v="1"/>
    <n v="3"/>
    <n v="13"/>
    <n v="0"/>
    <n v="3"/>
    <n v="1"/>
    <m/>
    <m/>
    <m/>
    <m/>
    <m/>
    <m/>
    <m/>
    <m/>
    <m/>
    <m/>
    <m/>
    <m/>
    <m/>
    <m/>
    <m/>
    <m/>
  </r>
  <r>
    <x v="3"/>
    <x v="19"/>
    <x v="114"/>
    <x v="1"/>
    <n v="78"/>
    <n v="1"/>
    <n v="0"/>
    <n v="0"/>
    <n v="0"/>
    <n v="7"/>
    <n v="0"/>
    <n v="15"/>
    <n v="5"/>
    <n v="10"/>
    <n v="0"/>
    <n v="2"/>
    <n v="0"/>
    <n v="234"/>
    <n v="0"/>
    <n v="97"/>
    <n v="33"/>
    <n v="2"/>
    <n v="824"/>
    <n v="0"/>
    <n v="48"/>
    <n v="151"/>
    <n v="28"/>
    <n v="681"/>
    <n v="41"/>
    <n v="6"/>
    <n v="129"/>
    <n v="22"/>
    <n v="107"/>
    <n v="0"/>
    <n v="5"/>
    <n v="17"/>
    <n v="14"/>
    <n v="27"/>
    <n v="0"/>
    <n v="5"/>
    <n v="3"/>
    <n v="0"/>
    <n v="0"/>
    <n v="0"/>
    <n v="0"/>
    <n v="0"/>
    <n v="0"/>
    <n v="0"/>
    <n v="0"/>
    <n v="0"/>
    <n v="0"/>
    <n v="0"/>
    <n v="1"/>
    <n v="2"/>
    <n v="13"/>
    <n v="0"/>
    <n v="3"/>
    <n v="1"/>
    <m/>
    <m/>
    <m/>
    <m/>
    <m/>
    <m/>
    <m/>
    <m/>
    <m/>
    <m/>
    <m/>
    <m/>
    <m/>
    <m/>
    <m/>
    <m/>
  </r>
  <r>
    <x v="3"/>
    <x v="19"/>
    <x v="114"/>
    <x v="2"/>
    <n v="77"/>
    <n v="1"/>
    <n v="0"/>
    <n v="0"/>
    <n v="0"/>
    <n v="10"/>
    <n v="0"/>
    <n v="15"/>
    <n v="5"/>
    <n v="10"/>
    <n v="3"/>
    <n v="0"/>
    <n v="0"/>
    <n v="234"/>
    <n v="107"/>
    <n v="2"/>
    <n v="33"/>
    <n v="2"/>
    <n v="826"/>
    <n v="64"/>
    <n v="13"/>
    <n v="150"/>
    <n v="29"/>
    <n v="680"/>
    <n v="44"/>
    <n v="6"/>
    <n v="129"/>
    <n v="22"/>
    <n v="109"/>
    <n v="5"/>
    <n v="3"/>
    <n v="17"/>
    <n v="15"/>
    <n v="28"/>
    <n v="6"/>
    <n v="1"/>
    <n v="3"/>
    <n v="0"/>
    <n v="0"/>
    <n v="0"/>
    <n v="0"/>
    <n v="0"/>
    <n v="0"/>
    <n v="0"/>
    <n v="0"/>
    <n v="0"/>
    <n v="0"/>
    <n v="0"/>
    <n v="1"/>
    <n v="0"/>
    <n v="0"/>
    <n v="0"/>
    <n v="0"/>
    <n v="0"/>
    <n v="1"/>
    <n v="0"/>
    <n v="52"/>
    <n v="8"/>
    <n v="187"/>
    <n v="574"/>
    <n v="497"/>
    <n v="65"/>
    <n v="21"/>
    <m/>
    <m/>
    <m/>
    <m/>
    <m/>
    <m/>
    <m/>
  </r>
  <r>
    <x v="3"/>
    <x v="19"/>
    <x v="114"/>
    <x v="3"/>
    <n v="77"/>
    <n v="1"/>
    <n v="1"/>
    <n v="0"/>
    <n v="0"/>
    <n v="16"/>
    <n v="0"/>
    <n v="14"/>
    <n v="5"/>
    <n v="10"/>
    <n v="3"/>
    <n v="0"/>
    <n v="0"/>
    <n v="234"/>
    <n v="116"/>
    <n v="2"/>
    <n v="34"/>
    <n v="2"/>
    <n v="824"/>
    <n v="90"/>
    <n v="13"/>
    <n v="149"/>
    <n v="28"/>
    <n v="677"/>
    <n v="63"/>
    <n v="6"/>
    <n v="129"/>
    <n v="23"/>
    <n v="109"/>
    <n v="8"/>
    <n v="3"/>
    <n v="17"/>
    <n v="15"/>
    <n v="28"/>
    <n v="8"/>
    <n v="1"/>
    <n v="3"/>
    <n v="0"/>
    <n v="0"/>
    <n v="0"/>
    <n v="0"/>
    <n v="0"/>
    <n v="0"/>
    <n v="0"/>
    <n v="0"/>
    <n v="0"/>
    <n v="0"/>
    <n v="0"/>
    <n v="1"/>
    <n v="0"/>
    <n v="0"/>
    <n v="0"/>
    <n v="0"/>
    <n v="0"/>
    <n v="1"/>
    <n v="0"/>
    <n v="53"/>
    <n v="8"/>
    <n v="186"/>
    <n v="579"/>
    <n v="493"/>
    <n v="66"/>
    <n v="21"/>
    <m/>
    <m/>
    <m/>
    <m/>
    <m/>
    <m/>
    <m/>
  </r>
  <r>
    <x v="3"/>
    <x v="19"/>
    <x v="114"/>
    <x v="4"/>
    <n v="77"/>
    <n v="1"/>
    <n v="1"/>
    <n v="0"/>
    <n v="0"/>
    <n v="17"/>
    <n v="0"/>
    <n v="14"/>
    <n v="5"/>
    <n v="9"/>
    <n v="5"/>
    <n v="0"/>
    <n v="0"/>
    <n v="234"/>
    <n v="126"/>
    <n v="2"/>
    <n v="34"/>
    <n v="2"/>
    <n v="827"/>
    <n v="121"/>
    <n v="13"/>
    <n v="149"/>
    <n v="28"/>
    <n v="675"/>
    <n v="89"/>
    <n v="6"/>
    <n v="131"/>
    <n v="19"/>
    <n v="109"/>
    <n v="10"/>
    <n v="3"/>
    <n v="18"/>
    <n v="15"/>
    <n v="27"/>
    <n v="8"/>
    <n v="1"/>
    <n v="3"/>
    <n v="0"/>
    <n v="0"/>
    <n v="0"/>
    <n v="0"/>
    <n v="0"/>
    <n v="0"/>
    <n v="0"/>
    <n v="0"/>
    <n v="0"/>
    <n v="0"/>
    <n v="0"/>
    <n v="0"/>
    <n v="0"/>
    <n v="0"/>
    <n v="0"/>
    <n v="0"/>
    <n v="0"/>
    <n v="1"/>
    <n v="0"/>
    <n v="55"/>
    <n v="8"/>
    <n v="186"/>
    <n v="585"/>
    <n v="493"/>
    <n v="65"/>
    <n v="20"/>
    <m/>
    <m/>
    <m/>
    <m/>
    <m/>
    <m/>
    <m/>
  </r>
  <r>
    <x v="3"/>
    <x v="19"/>
    <x v="114"/>
    <x v="5"/>
    <n v="77"/>
    <n v="1"/>
    <n v="1"/>
    <n v="0"/>
    <n v="0"/>
    <n v="19"/>
    <n v="0"/>
    <n v="13"/>
    <n v="3"/>
    <n v="9"/>
    <n v="5"/>
    <n v="0"/>
    <n v="0"/>
    <n v="234"/>
    <n v="133"/>
    <n v="2"/>
    <n v="34"/>
    <n v="3"/>
    <n v="830"/>
    <n v="206"/>
    <n v="13"/>
    <n v="153"/>
    <n v="24"/>
    <n v="674"/>
    <n v="165"/>
    <n v="6"/>
    <n v="130"/>
    <n v="18"/>
    <n v="109"/>
    <n v="13"/>
    <n v="3"/>
    <n v="19"/>
    <n v="13"/>
    <n v="27"/>
    <n v="8"/>
    <n v="1"/>
    <n v="3"/>
    <n v="0"/>
    <n v="0"/>
    <n v="0"/>
    <n v="0"/>
    <n v="0"/>
    <n v="0"/>
    <n v="0"/>
    <n v="0"/>
    <n v="0"/>
    <n v="0"/>
    <n v="0"/>
    <n v="0"/>
    <n v="0"/>
    <n v="0"/>
    <n v="0"/>
    <n v="0"/>
    <n v="0"/>
    <n v="1"/>
    <n v="0"/>
    <n v="56"/>
    <n v="8"/>
    <n v="186"/>
    <n v="594"/>
    <n v="495"/>
    <n v="67"/>
    <n v="20"/>
    <m/>
    <m/>
    <m/>
    <m/>
    <m/>
    <m/>
    <m/>
  </r>
  <r>
    <x v="3"/>
    <x v="19"/>
    <x v="114"/>
    <x v="6"/>
    <n v="77"/>
    <n v="1"/>
    <n v="1"/>
    <n v="0"/>
    <n v="0"/>
    <n v="24"/>
    <n v="0"/>
    <n v="13"/>
    <n v="3"/>
    <n v="9"/>
    <n v="5"/>
    <n v="0"/>
    <n v="0"/>
    <n v="232"/>
    <n v="141"/>
    <n v="2"/>
    <n v="34"/>
    <n v="3"/>
    <n v="833"/>
    <n v="241"/>
    <n v="12"/>
    <n v="151"/>
    <n v="24"/>
    <n v="672"/>
    <n v="208"/>
    <n v="6"/>
    <n v="131"/>
    <n v="17"/>
    <n v="110"/>
    <n v="15"/>
    <n v="3"/>
    <n v="19"/>
    <n v="13"/>
    <n v="27"/>
    <n v="12"/>
    <n v="1"/>
    <n v="3"/>
    <n v="0"/>
    <n v="0"/>
    <n v="0"/>
    <n v="0"/>
    <n v="0"/>
    <n v="0"/>
    <n v="0"/>
    <n v="0"/>
    <n v="0"/>
    <n v="0"/>
    <n v="0"/>
    <n v="0"/>
    <n v="0"/>
    <n v="0"/>
    <n v="0"/>
    <n v="0"/>
    <n v="0"/>
    <n v="1"/>
    <n v="0"/>
    <n v="56"/>
    <n v="8"/>
    <n v="184"/>
    <n v="599"/>
    <n v="494"/>
    <n v="68"/>
    <n v="20"/>
    <m/>
    <m/>
    <m/>
    <m/>
    <m/>
    <m/>
    <m/>
  </r>
  <r>
    <x v="3"/>
    <x v="19"/>
    <x v="114"/>
    <x v="7"/>
    <n v="77"/>
    <n v="1"/>
    <n v="1"/>
    <n v="0"/>
    <n v="0"/>
    <n v="25"/>
    <n v="0"/>
    <n v="13"/>
    <n v="3"/>
    <n v="9"/>
    <n v="5"/>
    <n v="0"/>
    <n v="0"/>
    <n v="233"/>
    <n v="145"/>
    <n v="2"/>
    <n v="33"/>
    <n v="3"/>
    <n v="837"/>
    <n v="281"/>
    <n v="12"/>
    <n v="154"/>
    <n v="24"/>
    <n v="673"/>
    <n v="246"/>
    <n v="6"/>
    <n v="132"/>
    <n v="16"/>
    <n v="111"/>
    <n v="18"/>
    <n v="3"/>
    <n v="19"/>
    <n v="12"/>
    <n v="27"/>
    <n v="18"/>
    <n v="1"/>
    <n v="3"/>
    <n v="0"/>
    <n v="0"/>
    <n v="0"/>
    <n v="0"/>
    <n v="0"/>
    <n v="0"/>
    <n v="0"/>
    <n v="0"/>
    <n v="0"/>
    <n v="0"/>
    <n v="0"/>
    <n v="0"/>
    <n v="0"/>
    <n v="0"/>
    <n v="0"/>
    <n v="0"/>
    <n v="0"/>
    <n v="1"/>
    <n v="0"/>
    <n v="56"/>
    <n v="8"/>
    <n v="185"/>
    <n v="601"/>
    <n v="494"/>
    <n v="69"/>
    <n v="20"/>
    <m/>
    <m/>
    <m/>
    <m/>
    <m/>
    <m/>
    <m/>
  </r>
  <r>
    <x v="3"/>
    <x v="19"/>
    <x v="114"/>
    <x v="8"/>
    <n v="77"/>
    <n v="1"/>
    <n v="1"/>
    <n v="0"/>
    <n v="0"/>
    <n v="29"/>
    <n v="0"/>
    <n v="13"/>
    <n v="3"/>
    <n v="9"/>
    <n v="5"/>
    <n v="0"/>
    <n v="0"/>
    <n v="232"/>
    <n v="149"/>
    <n v="2"/>
    <n v="32"/>
    <n v="3"/>
    <n v="847"/>
    <n v="309"/>
    <n v="12"/>
    <n v="154"/>
    <n v="25"/>
    <n v="671"/>
    <n v="286"/>
    <n v="6"/>
    <n v="131"/>
    <n v="18"/>
    <n v="113"/>
    <n v="24"/>
    <n v="3"/>
    <n v="19"/>
    <n v="13"/>
    <n v="28"/>
    <n v="19"/>
    <n v="1"/>
    <n v="4"/>
    <n v="0"/>
    <n v="0"/>
    <n v="0"/>
    <n v="0"/>
    <n v="0"/>
    <n v="0"/>
    <n v="0"/>
    <n v="0"/>
    <n v="0"/>
    <n v="0"/>
    <n v="0"/>
    <n v="0"/>
    <n v="0"/>
    <n v="0"/>
    <n v="0"/>
    <n v="0"/>
    <n v="0"/>
    <n v="1"/>
    <n v="0"/>
    <n v="56"/>
    <n v="8"/>
    <n v="186"/>
    <n v="609"/>
    <n v="492"/>
    <n v="70"/>
    <n v="20"/>
    <n v="3361"/>
    <n v="556"/>
    <n v="0"/>
    <n v="10"/>
    <n v="462"/>
    <n v="969"/>
    <n v="1734"/>
  </r>
  <r>
    <x v="3"/>
    <x v="19"/>
    <x v="114"/>
    <x v="9"/>
    <n v="78"/>
    <n v="1"/>
    <n v="1"/>
    <n v="0"/>
    <n v="0"/>
    <n v="33"/>
    <n v="0"/>
    <n v="14"/>
    <n v="3"/>
    <n v="9"/>
    <n v="5"/>
    <n v="0"/>
    <n v="0"/>
    <n v="232"/>
    <n v="152"/>
    <n v="2"/>
    <n v="31"/>
    <n v="3"/>
    <n v="847"/>
    <n v="342"/>
    <n v="12"/>
    <n v="153"/>
    <n v="26"/>
    <n v="670"/>
    <n v="306"/>
    <n v="6"/>
    <n v="131"/>
    <n v="19"/>
    <n v="114"/>
    <n v="33"/>
    <n v="2"/>
    <n v="20"/>
    <n v="13"/>
    <n v="29"/>
    <n v="19"/>
    <n v="1"/>
    <n v="4"/>
    <n v="0"/>
    <n v="0"/>
    <n v="0"/>
    <n v="0"/>
    <n v="0"/>
    <n v="0"/>
    <n v="0"/>
    <n v="0"/>
    <n v="0"/>
    <n v="0"/>
    <n v="0"/>
    <n v="0"/>
    <n v="0"/>
    <n v="0"/>
    <n v="0"/>
    <n v="0"/>
    <n v="0"/>
    <n v="1"/>
    <n v="0"/>
    <n v="56"/>
    <n v="8"/>
    <n v="186"/>
    <n v="608"/>
    <n v="491"/>
    <n v="71"/>
    <n v="21"/>
    <n v="3371"/>
    <n v="692"/>
    <n v="0"/>
    <n v="10"/>
    <n v="463"/>
    <n v="968"/>
    <n v="1747"/>
  </r>
  <r>
    <x v="3"/>
    <x v="19"/>
    <x v="114"/>
    <x v="10"/>
    <n v="78"/>
    <n v="1"/>
    <n v="1"/>
    <n v="0"/>
    <n v="0"/>
    <n v="34"/>
    <n v="0"/>
    <n v="14"/>
    <n v="3"/>
    <n v="9"/>
    <n v="5"/>
    <n v="0"/>
    <n v="0"/>
    <n v="233"/>
    <n v="154"/>
    <n v="2"/>
    <n v="31"/>
    <n v="3"/>
    <n v="847"/>
    <n v="355"/>
    <n v="12"/>
    <n v="151"/>
    <n v="27"/>
    <n v="673"/>
    <n v="312"/>
    <n v="6"/>
    <n v="131"/>
    <n v="19"/>
    <n v="114"/>
    <n v="34"/>
    <n v="2"/>
    <n v="21"/>
    <n v="12"/>
    <n v="29"/>
    <n v="19"/>
    <n v="1"/>
    <n v="4"/>
    <n v="0"/>
    <n v="0"/>
    <n v="0"/>
    <n v="0"/>
    <n v="0"/>
    <n v="0"/>
    <n v="0"/>
    <n v="0"/>
    <n v="0"/>
    <n v="0"/>
    <n v="0"/>
    <n v="0"/>
    <n v="0"/>
    <n v="0"/>
    <n v="0"/>
    <n v="0"/>
    <n v="0"/>
    <n v="1"/>
    <n v="0"/>
    <n v="56"/>
    <n v="8"/>
    <n v="187"/>
    <n v="612"/>
    <n v="495"/>
    <n v="71"/>
    <n v="21"/>
    <n v="3379"/>
    <n v="744"/>
    <n v="0"/>
    <n v="10"/>
    <n v="467"/>
    <n v="963"/>
    <n v="1751"/>
  </r>
  <r>
    <x v="3"/>
    <x v="19"/>
    <x v="114"/>
    <x v="11"/>
    <n v="79"/>
    <n v="1"/>
    <n v="1"/>
    <n v="0"/>
    <n v="0"/>
    <n v="35"/>
    <n v="0"/>
    <n v="14"/>
    <n v="3"/>
    <n v="9"/>
    <n v="5"/>
    <n v="0"/>
    <n v="0"/>
    <n v="234"/>
    <n v="155"/>
    <n v="2"/>
    <n v="32"/>
    <n v="3"/>
    <n v="845"/>
    <n v="374"/>
    <n v="12"/>
    <n v="149"/>
    <n v="26"/>
    <n v="675"/>
    <n v="327"/>
    <n v="6"/>
    <n v="131"/>
    <n v="19"/>
    <n v="115"/>
    <n v="37"/>
    <n v="2"/>
    <n v="21"/>
    <n v="12"/>
    <n v="29"/>
    <n v="19"/>
    <n v="1"/>
    <n v="4"/>
    <n v="0"/>
    <n v="0"/>
    <n v="0"/>
    <n v="0"/>
    <n v="0"/>
    <n v="0"/>
    <n v="0"/>
    <n v="0"/>
    <n v="0"/>
    <n v="0"/>
    <n v="0"/>
    <n v="0"/>
    <n v="0"/>
    <n v="0"/>
    <n v="0"/>
    <n v="0"/>
    <n v="0"/>
    <n v="1"/>
    <n v="0"/>
    <n v="58"/>
    <n v="8"/>
    <n v="187"/>
    <n v="612"/>
    <n v="498"/>
    <n v="72"/>
    <n v="21"/>
    <n v="3385"/>
    <n v="808"/>
    <n v="0"/>
    <n v="10"/>
    <n v="466"/>
    <n v="953"/>
    <n v="1761"/>
  </r>
  <r>
    <x v="3"/>
    <x v="19"/>
    <x v="114"/>
    <x v="12"/>
    <n v="79"/>
    <n v="1"/>
    <n v="1"/>
    <n v="0"/>
    <n v="0"/>
    <n v="35"/>
    <n v="0"/>
    <n v="14"/>
    <n v="3"/>
    <n v="9"/>
    <n v="5"/>
    <n v="0"/>
    <n v="0"/>
    <n v="233"/>
    <n v="156"/>
    <n v="2"/>
    <n v="32"/>
    <n v="4"/>
    <n v="847"/>
    <n v="388"/>
    <n v="12"/>
    <n v="146"/>
    <n v="26"/>
    <n v="680"/>
    <n v="336"/>
    <n v="6"/>
    <n v="130"/>
    <n v="20"/>
    <n v="116"/>
    <n v="38"/>
    <n v="2"/>
    <n v="21"/>
    <n v="12"/>
    <n v="29"/>
    <n v="20"/>
    <n v="1"/>
    <n v="4"/>
    <n v="0"/>
    <n v="0"/>
    <n v="0"/>
    <n v="0"/>
    <n v="0"/>
    <n v="0"/>
    <n v="0"/>
    <n v="0"/>
    <n v="0"/>
    <n v="0"/>
    <n v="0"/>
    <n v="0"/>
    <n v="0"/>
    <n v="0"/>
    <n v="0"/>
    <n v="0"/>
    <n v="0"/>
    <n v="1"/>
    <n v="0"/>
    <n v="58"/>
    <n v="8"/>
    <n v="185"/>
    <n v="619"/>
    <n v="502"/>
    <n v="73"/>
    <n v="22"/>
    <n v="3397"/>
    <n v="841"/>
    <n v="0"/>
    <n v="10"/>
    <n v="471"/>
    <n v="944"/>
    <n v="1768"/>
  </r>
  <r>
    <x v="3"/>
    <x v="19"/>
    <x v="114"/>
    <x v="13"/>
    <n v="79"/>
    <n v="1"/>
    <n v="1"/>
    <n v="0"/>
    <n v="0"/>
    <n v="36"/>
    <n v="0"/>
    <n v="14"/>
    <n v="3"/>
    <n v="9"/>
    <n v="5"/>
    <n v="0"/>
    <n v="0"/>
    <n v="234"/>
    <n v="157"/>
    <n v="2"/>
    <n v="32"/>
    <n v="4"/>
    <n v="848"/>
    <n v="391"/>
    <n v="12"/>
    <n v="147"/>
    <n v="27"/>
    <n v="680"/>
    <n v="337"/>
    <n v="6"/>
    <n v="130"/>
    <n v="20"/>
    <n v="118"/>
    <n v="39"/>
    <n v="2"/>
    <n v="22"/>
    <n v="12"/>
    <n v="29"/>
    <n v="21"/>
    <n v="1"/>
    <n v="4"/>
    <n v="0"/>
    <n v="0"/>
    <n v="0"/>
    <n v="0"/>
    <n v="0"/>
    <n v="0"/>
    <n v="0"/>
    <n v="0"/>
    <n v="0"/>
    <n v="0"/>
    <n v="0"/>
    <n v="0"/>
    <n v="0"/>
    <n v="0"/>
    <n v="0"/>
    <n v="0"/>
    <n v="0"/>
    <n v="1"/>
    <n v="0"/>
    <n v="58"/>
    <n v="8"/>
    <n v="186"/>
    <n v="618"/>
    <n v="503"/>
    <n v="74"/>
    <n v="22"/>
    <n v="3404"/>
    <n v="856"/>
    <n v="0"/>
    <n v="10"/>
    <n v="475"/>
    <n v="935"/>
    <n v="1771"/>
  </r>
  <r>
    <x v="3"/>
    <x v="19"/>
    <x v="114"/>
    <x v="14"/>
    <n v="79"/>
    <n v="1"/>
    <n v="1"/>
    <n v="0"/>
    <n v="0"/>
    <n v="39"/>
    <n v="0"/>
    <n v="14"/>
    <n v="3"/>
    <n v="9"/>
    <n v="5"/>
    <n v="0"/>
    <n v="0"/>
    <n v="235"/>
    <n v="157"/>
    <n v="2"/>
    <n v="33"/>
    <n v="3"/>
    <n v="852"/>
    <n v="397"/>
    <n v="12"/>
    <n v="145"/>
    <n v="29"/>
    <n v="685"/>
    <n v="340"/>
    <n v="6"/>
    <n v="129"/>
    <n v="23"/>
    <n v="119"/>
    <n v="41"/>
    <n v="2"/>
    <n v="21"/>
    <n v="12"/>
    <n v="29"/>
    <n v="21"/>
    <n v="1"/>
    <n v="4"/>
    <n v="0"/>
    <n v="0"/>
    <n v="0"/>
    <n v="0"/>
    <n v="0"/>
    <n v="0"/>
    <n v="0"/>
    <n v="0"/>
    <n v="0"/>
    <n v="0"/>
    <n v="0"/>
    <n v="0"/>
    <n v="0"/>
    <n v="0"/>
    <n v="0"/>
    <n v="0"/>
    <n v="0"/>
    <n v="1"/>
    <n v="0"/>
    <n v="59"/>
    <n v="8"/>
    <n v="188"/>
    <n v="625"/>
    <n v="506"/>
    <n v="75"/>
    <n v="22"/>
    <n v="3413"/>
    <n v="887"/>
    <n v="0"/>
    <n v="10"/>
    <n v="468"/>
    <n v="932"/>
    <n v="1791"/>
  </r>
  <r>
    <x v="3"/>
    <x v="19"/>
    <x v="114"/>
    <x v="15"/>
    <n v="80"/>
    <n v="1"/>
    <n v="1"/>
    <n v="0"/>
    <n v="0"/>
    <n v="40"/>
    <n v="0"/>
    <n v="14"/>
    <n v="3"/>
    <n v="9"/>
    <n v="5"/>
    <n v="0"/>
    <n v="0"/>
    <n v="238"/>
    <n v="159"/>
    <n v="2"/>
    <n v="34"/>
    <n v="3"/>
    <n v="849"/>
    <n v="398"/>
    <n v="12"/>
    <n v="145"/>
    <n v="28"/>
    <n v="684"/>
    <n v="342"/>
    <n v="5"/>
    <n v="129"/>
    <n v="22"/>
    <n v="119"/>
    <n v="41"/>
    <n v="2"/>
    <n v="21"/>
    <n v="12"/>
    <n v="29"/>
    <n v="21"/>
    <n v="1"/>
    <n v="4"/>
    <n v="0"/>
    <n v="0"/>
    <n v="0"/>
    <n v="0"/>
    <n v="0"/>
    <n v="0"/>
    <n v="0"/>
    <n v="0"/>
    <n v="0"/>
    <n v="0"/>
    <n v="0"/>
    <n v="0"/>
    <n v="0"/>
    <n v="0"/>
    <n v="0"/>
    <n v="0"/>
    <n v="0"/>
    <n v="1"/>
    <n v="0"/>
    <n v="60"/>
    <n v="8"/>
    <n v="190"/>
    <n v="621"/>
    <n v="504"/>
    <n v="76"/>
    <n v="22"/>
    <n v="3402"/>
    <n v="902"/>
    <n v="0"/>
    <n v="9"/>
    <n v="466"/>
    <n v="920"/>
    <n v="1796"/>
  </r>
  <r>
    <x v="3"/>
    <x v="19"/>
    <x v="114"/>
    <x v="16"/>
    <n v="81"/>
    <n v="1"/>
    <n v="1"/>
    <n v="0"/>
    <n v="0"/>
    <n v="40"/>
    <n v="0"/>
    <n v="13"/>
    <n v="4"/>
    <n v="9"/>
    <n v="5"/>
    <n v="0"/>
    <n v="0"/>
    <n v="239"/>
    <n v="160"/>
    <n v="2"/>
    <n v="34"/>
    <n v="3"/>
    <n v="850"/>
    <n v="403"/>
    <n v="12"/>
    <n v="143"/>
    <n v="28"/>
    <n v="685"/>
    <n v="344"/>
    <n v="5"/>
    <n v="131"/>
    <n v="22"/>
    <n v="120"/>
    <n v="42"/>
    <n v="2"/>
    <n v="21"/>
    <n v="13"/>
    <n v="29"/>
    <n v="21"/>
    <n v="1"/>
    <n v="3"/>
    <n v="0"/>
    <n v="0"/>
    <n v="0"/>
    <n v="0"/>
    <n v="0"/>
    <n v="0"/>
    <n v="0"/>
    <n v="0"/>
    <n v="0"/>
    <n v="0"/>
    <n v="0"/>
    <n v="0"/>
    <n v="0"/>
    <n v="0"/>
    <n v="0"/>
    <n v="0"/>
    <n v="0"/>
    <n v="1"/>
    <n v="0"/>
    <n v="60"/>
    <n v="8"/>
    <n v="191"/>
    <n v="623"/>
    <n v="503"/>
    <n v="76"/>
    <n v="22"/>
    <n v="3406"/>
    <n v="917"/>
    <n v="0"/>
    <n v="9"/>
    <n v="468"/>
    <n v="918"/>
    <n v="1805"/>
  </r>
  <r>
    <x v="3"/>
    <x v="20"/>
    <x v="115"/>
    <x v="0"/>
    <n v="38"/>
    <n v="2"/>
    <n v="1"/>
    <n v="0"/>
    <n v="0"/>
    <n v="9"/>
    <n v="1"/>
    <n v="1"/>
    <n v="1"/>
    <n v="0"/>
    <n v="0"/>
    <n v="0"/>
    <n v="0"/>
    <n v="168"/>
    <n v="0"/>
    <n v="72"/>
    <n v="0"/>
    <n v="1"/>
    <n v="588"/>
    <n v="0"/>
    <n v="27"/>
    <n v="31"/>
    <n v="26"/>
    <n v="245"/>
    <n v="14"/>
    <n v="7"/>
    <n v="33"/>
    <n v="23"/>
    <n v="61"/>
    <n v="0"/>
    <n v="1"/>
    <n v="12"/>
    <n v="8"/>
    <n v="16"/>
    <n v="0"/>
    <n v="4"/>
    <n v="0"/>
    <n v="0"/>
    <n v="0"/>
    <n v="0"/>
    <n v="0"/>
    <n v="0"/>
    <n v="0"/>
    <n v="0"/>
    <n v="0"/>
    <n v="0"/>
    <n v="0"/>
    <n v="0"/>
    <n v="0"/>
    <n v="16"/>
    <n v="31"/>
    <n v="0"/>
    <n v="0"/>
    <n v="0"/>
    <m/>
    <m/>
    <m/>
    <m/>
    <m/>
    <m/>
    <m/>
    <m/>
    <m/>
    <m/>
    <m/>
    <m/>
    <m/>
    <m/>
    <m/>
    <m/>
  </r>
  <r>
    <x v="3"/>
    <x v="20"/>
    <x v="115"/>
    <x v="1"/>
    <n v="39"/>
    <n v="2"/>
    <n v="1"/>
    <n v="0"/>
    <n v="0"/>
    <n v="13"/>
    <n v="1"/>
    <n v="1"/>
    <n v="1"/>
    <n v="0"/>
    <n v="0"/>
    <n v="0"/>
    <n v="0"/>
    <n v="168"/>
    <n v="0"/>
    <n v="80"/>
    <n v="0"/>
    <n v="1"/>
    <n v="584"/>
    <n v="0"/>
    <n v="49"/>
    <n v="29"/>
    <n v="24"/>
    <n v="245"/>
    <n v="24"/>
    <n v="7"/>
    <n v="33"/>
    <n v="23"/>
    <n v="61"/>
    <n v="0"/>
    <n v="2"/>
    <n v="12"/>
    <n v="8"/>
    <n v="16"/>
    <n v="0"/>
    <n v="4"/>
    <n v="0"/>
    <n v="0"/>
    <n v="0"/>
    <n v="0"/>
    <n v="0"/>
    <n v="0"/>
    <n v="0"/>
    <n v="0"/>
    <n v="0"/>
    <n v="0"/>
    <n v="0"/>
    <n v="0"/>
    <n v="0"/>
    <n v="16"/>
    <n v="31"/>
    <n v="0"/>
    <n v="0"/>
    <n v="0"/>
    <m/>
    <m/>
    <m/>
    <m/>
    <m/>
    <m/>
    <m/>
    <m/>
    <m/>
    <m/>
    <m/>
    <m/>
    <m/>
    <m/>
    <m/>
    <m/>
  </r>
  <r>
    <x v="3"/>
    <x v="20"/>
    <x v="115"/>
    <x v="2"/>
    <n v="39"/>
    <n v="2"/>
    <n v="1"/>
    <n v="0"/>
    <n v="0"/>
    <n v="15"/>
    <n v="1"/>
    <n v="1"/>
    <n v="1"/>
    <n v="0"/>
    <n v="0"/>
    <n v="0"/>
    <n v="0"/>
    <n v="168"/>
    <n v="88"/>
    <n v="16"/>
    <n v="0"/>
    <n v="1"/>
    <n v="582"/>
    <n v="70"/>
    <n v="30"/>
    <n v="27"/>
    <n v="21"/>
    <n v="244"/>
    <n v="26"/>
    <n v="7"/>
    <n v="32"/>
    <n v="23"/>
    <n v="61"/>
    <n v="2"/>
    <n v="0"/>
    <n v="12"/>
    <n v="8"/>
    <n v="16"/>
    <n v="5"/>
    <n v="0"/>
    <n v="0"/>
    <n v="0"/>
    <n v="0"/>
    <n v="0"/>
    <n v="0"/>
    <n v="0"/>
    <n v="0"/>
    <n v="0"/>
    <n v="0"/>
    <n v="0"/>
    <n v="0"/>
    <n v="0"/>
    <n v="0"/>
    <n v="0"/>
    <n v="0"/>
    <n v="0"/>
    <n v="0"/>
    <n v="0"/>
    <n v="2"/>
    <n v="0"/>
    <n v="35"/>
    <n v="0"/>
    <n v="148"/>
    <n v="465"/>
    <n v="172"/>
    <n v="38"/>
    <n v="14"/>
    <m/>
    <m/>
    <m/>
    <m/>
    <m/>
    <m/>
    <m/>
  </r>
  <r>
    <x v="3"/>
    <x v="20"/>
    <x v="115"/>
    <x v="3"/>
    <n v="40"/>
    <n v="2"/>
    <n v="1"/>
    <n v="0"/>
    <n v="0"/>
    <n v="16"/>
    <n v="1"/>
    <n v="1"/>
    <n v="1"/>
    <n v="0"/>
    <n v="0"/>
    <n v="0"/>
    <n v="0"/>
    <n v="168"/>
    <n v="97"/>
    <n v="15"/>
    <n v="0"/>
    <n v="1"/>
    <n v="585"/>
    <n v="105"/>
    <n v="30"/>
    <n v="28"/>
    <n v="21"/>
    <n v="244"/>
    <n v="33"/>
    <n v="7"/>
    <n v="32"/>
    <n v="23"/>
    <n v="62"/>
    <n v="3"/>
    <n v="0"/>
    <n v="12"/>
    <n v="9"/>
    <n v="16"/>
    <n v="8"/>
    <n v="0"/>
    <n v="0"/>
    <n v="0"/>
    <n v="0"/>
    <n v="0"/>
    <n v="0"/>
    <n v="0"/>
    <n v="0"/>
    <n v="0"/>
    <n v="0"/>
    <n v="0"/>
    <n v="0"/>
    <n v="0"/>
    <n v="0"/>
    <n v="0"/>
    <n v="0"/>
    <n v="0"/>
    <n v="0"/>
    <n v="0"/>
    <n v="2"/>
    <n v="0"/>
    <n v="36"/>
    <n v="0"/>
    <n v="149"/>
    <n v="468"/>
    <n v="175"/>
    <n v="38"/>
    <n v="14"/>
    <m/>
    <m/>
    <m/>
    <m/>
    <m/>
    <m/>
    <m/>
  </r>
  <r>
    <x v="3"/>
    <x v="20"/>
    <x v="115"/>
    <x v="4"/>
    <n v="40"/>
    <n v="2"/>
    <n v="1"/>
    <n v="0"/>
    <n v="0"/>
    <n v="19"/>
    <n v="1"/>
    <n v="1"/>
    <n v="1"/>
    <n v="0"/>
    <n v="0"/>
    <n v="0"/>
    <n v="0"/>
    <n v="170"/>
    <n v="105"/>
    <n v="15"/>
    <n v="0"/>
    <n v="1"/>
    <n v="582"/>
    <n v="144"/>
    <n v="30"/>
    <n v="29"/>
    <n v="19"/>
    <n v="244"/>
    <n v="41"/>
    <n v="7"/>
    <n v="31"/>
    <n v="25"/>
    <n v="63"/>
    <n v="4"/>
    <n v="0"/>
    <n v="12"/>
    <n v="9"/>
    <n v="16"/>
    <n v="8"/>
    <n v="0"/>
    <n v="0"/>
    <n v="0"/>
    <n v="0"/>
    <n v="0"/>
    <n v="0"/>
    <n v="0"/>
    <n v="0"/>
    <n v="0"/>
    <n v="0"/>
    <n v="0"/>
    <n v="0"/>
    <n v="0"/>
    <n v="0"/>
    <n v="0"/>
    <n v="0"/>
    <n v="0"/>
    <n v="0"/>
    <n v="0"/>
    <n v="2"/>
    <n v="0"/>
    <n v="36"/>
    <n v="0"/>
    <n v="151"/>
    <n v="468"/>
    <n v="173"/>
    <n v="40"/>
    <n v="14"/>
    <m/>
    <m/>
    <m/>
    <m/>
    <m/>
    <m/>
    <m/>
  </r>
  <r>
    <x v="3"/>
    <x v="20"/>
    <x v="115"/>
    <x v="5"/>
    <n v="42"/>
    <n v="2"/>
    <n v="1"/>
    <n v="0"/>
    <n v="0"/>
    <n v="20"/>
    <n v="1"/>
    <n v="1"/>
    <n v="1"/>
    <n v="0"/>
    <n v="0"/>
    <n v="0"/>
    <n v="0"/>
    <n v="170"/>
    <n v="109"/>
    <n v="15"/>
    <n v="0"/>
    <n v="1"/>
    <n v="580"/>
    <n v="169"/>
    <n v="29"/>
    <n v="29"/>
    <n v="19"/>
    <n v="242"/>
    <n v="54"/>
    <n v="7"/>
    <n v="32"/>
    <n v="24"/>
    <n v="62"/>
    <n v="5"/>
    <n v="0"/>
    <n v="12"/>
    <n v="9"/>
    <n v="15"/>
    <n v="10"/>
    <n v="0"/>
    <n v="0"/>
    <n v="0"/>
    <n v="0"/>
    <n v="0"/>
    <n v="0"/>
    <n v="0"/>
    <n v="0"/>
    <n v="0"/>
    <n v="0"/>
    <n v="0"/>
    <n v="0"/>
    <n v="0"/>
    <n v="0"/>
    <n v="0"/>
    <n v="0"/>
    <n v="0"/>
    <n v="0"/>
    <n v="0"/>
    <n v="2"/>
    <n v="0"/>
    <n v="38"/>
    <n v="0"/>
    <n v="151"/>
    <n v="470"/>
    <n v="171"/>
    <n v="39"/>
    <n v="13"/>
    <m/>
    <m/>
    <m/>
    <m/>
    <m/>
    <m/>
    <m/>
  </r>
  <r>
    <x v="3"/>
    <x v="20"/>
    <x v="115"/>
    <x v="6"/>
    <n v="42"/>
    <n v="2"/>
    <n v="2"/>
    <n v="0"/>
    <n v="0"/>
    <n v="24"/>
    <n v="1"/>
    <n v="1"/>
    <n v="1"/>
    <n v="0"/>
    <n v="0"/>
    <n v="0"/>
    <n v="0"/>
    <n v="170"/>
    <n v="115"/>
    <n v="15"/>
    <n v="0"/>
    <n v="1"/>
    <n v="580"/>
    <n v="203"/>
    <n v="28"/>
    <n v="30"/>
    <n v="18"/>
    <n v="244"/>
    <n v="67"/>
    <n v="7"/>
    <n v="33"/>
    <n v="24"/>
    <n v="62"/>
    <n v="9"/>
    <n v="0"/>
    <n v="12"/>
    <n v="9"/>
    <n v="15"/>
    <n v="10"/>
    <n v="0"/>
    <n v="0"/>
    <n v="0"/>
    <n v="0"/>
    <n v="0"/>
    <n v="0"/>
    <n v="0"/>
    <n v="0"/>
    <n v="0"/>
    <n v="0"/>
    <n v="0"/>
    <n v="0"/>
    <n v="0"/>
    <n v="0"/>
    <n v="0"/>
    <n v="0"/>
    <n v="0"/>
    <n v="0"/>
    <n v="0"/>
    <n v="2"/>
    <n v="0"/>
    <n v="38"/>
    <n v="0"/>
    <n v="151"/>
    <n v="475"/>
    <n v="173"/>
    <n v="39"/>
    <n v="13"/>
    <m/>
    <m/>
    <m/>
    <m/>
    <m/>
    <m/>
    <m/>
  </r>
  <r>
    <x v="3"/>
    <x v="20"/>
    <x v="115"/>
    <x v="7"/>
    <n v="42"/>
    <n v="2"/>
    <n v="2"/>
    <n v="0"/>
    <n v="0"/>
    <n v="24"/>
    <n v="1"/>
    <n v="1"/>
    <n v="1"/>
    <n v="0"/>
    <n v="0"/>
    <n v="0"/>
    <n v="0"/>
    <n v="170"/>
    <n v="117"/>
    <n v="14"/>
    <n v="0"/>
    <n v="1"/>
    <n v="582"/>
    <n v="232"/>
    <n v="28"/>
    <n v="30"/>
    <n v="18"/>
    <n v="244"/>
    <n v="81"/>
    <n v="7"/>
    <n v="32"/>
    <n v="24"/>
    <n v="62"/>
    <n v="11"/>
    <n v="0"/>
    <n v="12"/>
    <n v="9"/>
    <n v="15"/>
    <n v="11"/>
    <n v="0"/>
    <n v="0"/>
    <n v="0"/>
    <n v="0"/>
    <n v="0"/>
    <n v="0"/>
    <n v="0"/>
    <n v="0"/>
    <n v="0"/>
    <n v="0"/>
    <n v="0"/>
    <n v="0"/>
    <n v="0"/>
    <n v="0"/>
    <n v="0"/>
    <n v="0"/>
    <n v="0"/>
    <n v="0"/>
    <n v="0"/>
    <n v="2"/>
    <n v="0"/>
    <n v="38"/>
    <n v="0"/>
    <n v="151"/>
    <n v="478"/>
    <n v="174"/>
    <n v="40"/>
    <n v="13"/>
    <m/>
    <m/>
    <m/>
    <m/>
    <m/>
    <m/>
    <m/>
  </r>
  <r>
    <x v="3"/>
    <x v="20"/>
    <x v="115"/>
    <x v="8"/>
    <n v="43"/>
    <n v="2"/>
    <n v="2"/>
    <n v="0"/>
    <n v="0"/>
    <n v="27"/>
    <n v="2"/>
    <n v="1"/>
    <n v="1"/>
    <n v="0"/>
    <n v="0"/>
    <n v="0"/>
    <n v="0"/>
    <n v="170"/>
    <n v="121"/>
    <n v="14"/>
    <n v="0"/>
    <n v="1"/>
    <n v="586"/>
    <n v="258"/>
    <n v="26"/>
    <n v="30"/>
    <n v="19"/>
    <n v="245"/>
    <n v="101"/>
    <n v="7"/>
    <n v="32"/>
    <n v="24"/>
    <n v="61"/>
    <n v="13"/>
    <n v="0"/>
    <n v="11"/>
    <n v="9"/>
    <n v="15"/>
    <n v="12"/>
    <n v="0"/>
    <n v="0"/>
    <n v="0"/>
    <n v="0"/>
    <n v="0"/>
    <n v="0"/>
    <n v="0"/>
    <n v="0"/>
    <n v="0"/>
    <n v="0"/>
    <n v="0"/>
    <n v="0"/>
    <n v="0"/>
    <n v="0"/>
    <n v="0"/>
    <n v="0"/>
    <n v="0"/>
    <n v="0"/>
    <n v="0"/>
    <n v="2"/>
    <n v="0"/>
    <n v="38"/>
    <n v="0"/>
    <n v="152"/>
    <n v="484"/>
    <n v="175"/>
    <n v="40"/>
    <n v="13"/>
    <n v="1754"/>
    <n v="294"/>
    <n v="0"/>
    <n v="20"/>
    <n v="346"/>
    <n v="303"/>
    <n v="958"/>
  </r>
  <r>
    <x v="3"/>
    <x v="20"/>
    <x v="115"/>
    <x v="9"/>
    <n v="43"/>
    <n v="2"/>
    <n v="2"/>
    <n v="0"/>
    <n v="0"/>
    <n v="28"/>
    <n v="2"/>
    <n v="1"/>
    <n v="1"/>
    <n v="0"/>
    <n v="0"/>
    <n v="0"/>
    <n v="0"/>
    <n v="171"/>
    <n v="125"/>
    <n v="14"/>
    <n v="0"/>
    <n v="1"/>
    <n v="584"/>
    <n v="281"/>
    <n v="25"/>
    <n v="30"/>
    <n v="19"/>
    <n v="245"/>
    <n v="113"/>
    <n v="7"/>
    <n v="33"/>
    <n v="23"/>
    <n v="62"/>
    <n v="15"/>
    <n v="0"/>
    <n v="11"/>
    <n v="9"/>
    <n v="15"/>
    <n v="12"/>
    <n v="0"/>
    <n v="0"/>
    <n v="0"/>
    <n v="0"/>
    <n v="0"/>
    <n v="0"/>
    <n v="0"/>
    <n v="0"/>
    <n v="0"/>
    <n v="0"/>
    <n v="0"/>
    <n v="0"/>
    <n v="0"/>
    <n v="0"/>
    <n v="0"/>
    <n v="0"/>
    <n v="0"/>
    <n v="0"/>
    <n v="0"/>
    <n v="2"/>
    <n v="0"/>
    <n v="38"/>
    <n v="0"/>
    <n v="153"/>
    <n v="485"/>
    <n v="175"/>
    <n v="41"/>
    <n v="14"/>
    <n v="1757"/>
    <n v="367"/>
    <n v="0"/>
    <n v="20"/>
    <n v="344"/>
    <n v="301"/>
    <n v="972"/>
  </r>
  <r>
    <x v="3"/>
    <x v="20"/>
    <x v="115"/>
    <x v="10"/>
    <n v="43"/>
    <n v="2"/>
    <n v="2"/>
    <n v="0"/>
    <n v="0"/>
    <n v="29"/>
    <n v="2"/>
    <n v="1"/>
    <n v="1"/>
    <n v="0"/>
    <n v="0"/>
    <n v="0"/>
    <n v="0"/>
    <n v="172"/>
    <n v="127"/>
    <n v="14"/>
    <n v="0"/>
    <n v="1"/>
    <n v="584"/>
    <n v="297"/>
    <n v="25"/>
    <n v="30"/>
    <n v="19"/>
    <n v="247"/>
    <n v="117"/>
    <n v="6"/>
    <n v="33"/>
    <n v="23"/>
    <n v="62"/>
    <n v="16"/>
    <n v="0"/>
    <n v="11"/>
    <n v="9"/>
    <n v="15"/>
    <n v="12"/>
    <n v="0"/>
    <n v="0"/>
    <n v="0"/>
    <n v="0"/>
    <n v="0"/>
    <n v="0"/>
    <n v="0"/>
    <n v="0"/>
    <n v="0"/>
    <n v="0"/>
    <n v="0"/>
    <n v="0"/>
    <n v="0"/>
    <n v="0"/>
    <n v="0"/>
    <n v="0"/>
    <n v="0"/>
    <n v="0"/>
    <n v="0"/>
    <n v="2"/>
    <n v="0"/>
    <n v="38"/>
    <n v="0"/>
    <n v="154"/>
    <n v="486"/>
    <n v="177"/>
    <n v="41"/>
    <n v="14"/>
    <n v="1754"/>
    <n v="403"/>
    <n v="0"/>
    <n v="19"/>
    <n v="342"/>
    <n v="298"/>
    <n v="978"/>
  </r>
  <r>
    <x v="3"/>
    <x v="20"/>
    <x v="115"/>
    <x v="11"/>
    <n v="43"/>
    <n v="2"/>
    <n v="2"/>
    <n v="0"/>
    <n v="0"/>
    <n v="29"/>
    <n v="2"/>
    <n v="1"/>
    <n v="1"/>
    <n v="0"/>
    <n v="0"/>
    <n v="0"/>
    <n v="0"/>
    <n v="172"/>
    <n v="129"/>
    <n v="14"/>
    <n v="0"/>
    <n v="1"/>
    <n v="586"/>
    <n v="304"/>
    <n v="25"/>
    <n v="30"/>
    <n v="18"/>
    <n v="247"/>
    <n v="123"/>
    <n v="6"/>
    <n v="33"/>
    <n v="22"/>
    <n v="62"/>
    <n v="16"/>
    <n v="0"/>
    <n v="11"/>
    <n v="9"/>
    <n v="16"/>
    <n v="12"/>
    <n v="0"/>
    <n v="0"/>
    <n v="0"/>
    <n v="0"/>
    <n v="0"/>
    <n v="0"/>
    <n v="0"/>
    <n v="0"/>
    <n v="0"/>
    <n v="0"/>
    <n v="0"/>
    <n v="0"/>
    <n v="0"/>
    <n v="0"/>
    <n v="0"/>
    <n v="0"/>
    <n v="0"/>
    <n v="0"/>
    <n v="0"/>
    <n v="2"/>
    <n v="0"/>
    <n v="38"/>
    <n v="0"/>
    <n v="155"/>
    <n v="488"/>
    <n v="178"/>
    <n v="41"/>
    <n v="16"/>
    <n v="1762"/>
    <n v="432"/>
    <n v="0"/>
    <n v="19"/>
    <n v="346"/>
    <n v="301"/>
    <n v="985"/>
  </r>
  <r>
    <x v="3"/>
    <x v="20"/>
    <x v="115"/>
    <x v="12"/>
    <n v="43"/>
    <n v="2"/>
    <n v="2"/>
    <n v="0"/>
    <n v="0"/>
    <n v="31"/>
    <n v="2"/>
    <n v="1"/>
    <n v="1"/>
    <n v="0"/>
    <n v="0"/>
    <n v="0"/>
    <n v="0"/>
    <n v="173"/>
    <n v="131"/>
    <n v="14"/>
    <n v="0"/>
    <n v="0"/>
    <n v="584"/>
    <n v="312"/>
    <n v="25"/>
    <n v="30"/>
    <n v="17"/>
    <n v="247"/>
    <n v="124"/>
    <n v="6"/>
    <n v="32"/>
    <n v="23"/>
    <n v="62"/>
    <n v="16"/>
    <n v="0"/>
    <n v="11"/>
    <n v="9"/>
    <n v="16"/>
    <n v="12"/>
    <n v="0"/>
    <n v="0"/>
    <n v="0"/>
    <n v="0"/>
    <n v="0"/>
    <n v="0"/>
    <n v="0"/>
    <n v="0"/>
    <n v="0"/>
    <n v="0"/>
    <n v="0"/>
    <n v="0"/>
    <n v="0"/>
    <n v="0"/>
    <n v="0"/>
    <n v="0"/>
    <n v="0"/>
    <n v="0"/>
    <n v="0"/>
    <n v="2"/>
    <n v="0"/>
    <n v="38"/>
    <n v="0"/>
    <n v="156"/>
    <n v="489"/>
    <n v="177"/>
    <n v="41"/>
    <n v="16"/>
    <n v="1769"/>
    <n v="449"/>
    <n v="0"/>
    <n v="19"/>
    <n v="349"/>
    <n v="300"/>
    <n v="988"/>
  </r>
  <r>
    <x v="3"/>
    <x v="20"/>
    <x v="115"/>
    <x v="13"/>
    <n v="43"/>
    <n v="2"/>
    <n v="2"/>
    <n v="0"/>
    <n v="0"/>
    <n v="32"/>
    <n v="2"/>
    <n v="1"/>
    <n v="1"/>
    <n v="0"/>
    <n v="0"/>
    <n v="0"/>
    <n v="0"/>
    <n v="173"/>
    <n v="134"/>
    <n v="13"/>
    <n v="0"/>
    <n v="0"/>
    <n v="586"/>
    <n v="318"/>
    <n v="25"/>
    <n v="31"/>
    <n v="17"/>
    <n v="249"/>
    <n v="126"/>
    <n v="6"/>
    <n v="33"/>
    <n v="24"/>
    <n v="61"/>
    <n v="17"/>
    <n v="0"/>
    <n v="10"/>
    <n v="9"/>
    <n v="16"/>
    <n v="12"/>
    <n v="0"/>
    <n v="0"/>
    <n v="0"/>
    <n v="0"/>
    <n v="0"/>
    <n v="0"/>
    <n v="0"/>
    <n v="0"/>
    <n v="0"/>
    <n v="0"/>
    <n v="0"/>
    <n v="0"/>
    <n v="0"/>
    <n v="0"/>
    <n v="0"/>
    <n v="0"/>
    <n v="0"/>
    <n v="0"/>
    <n v="0"/>
    <n v="2"/>
    <n v="0"/>
    <n v="38"/>
    <n v="0"/>
    <n v="157"/>
    <n v="490"/>
    <n v="177"/>
    <n v="41"/>
    <n v="16"/>
    <n v="1779"/>
    <n v="471"/>
    <n v="0"/>
    <n v="18"/>
    <n v="351"/>
    <n v="309"/>
    <n v="989"/>
  </r>
  <r>
    <x v="3"/>
    <x v="20"/>
    <x v="115"/>
    <x v="14"/>
    <n v="43"/>
    <n v="2"/>
    <n v="2"/>
    <n v="0"/>
    <n v="0"/>
    <n v="32"/>
    <n v="2"/>
    <n v="1"/>
    <n v="1"/>
    <n v="0"/>
    <n v="0"/>
    <n v="0"/>
    <n v="0"/>
    <n v="170"/>
    <n v="134"/>
    <n v="13"/>
    <n v="0"/>
    <n v="0"/>
    <n v="585"/>
    <n v="325"/>
    <n v="25"/>
    <n v="31"/>
    <n v="17"/>
    <n v="248"/>
    <n v="129"/>
    <n v="6"/>
    <n v="32"/>
    <n v="24"/>
    <n v="61"/>
    <n v="19"/>
    <n v="0"/>
    <n v="10"/>
    <n v="9"/>
    <n v="16"/>
    <n v="12"/>
    <n v="0"/>
    <n v="0"/>
    <n v="0"/>
    <n v="0"/>
    <n v="0"/>
    <n v="0"/>
    <n v="0"/>
    <n v="0"/>
    <n v="0"/>
    <n v="0"/>
    <n v="0"/>
    <n v="0"/>
    <n v="0"/>
    <n v="0"/>
    <n v="0"/>
    <n v="0"/>
    <n v="0"/>
    <n v="0"/>
    <n v="0"/>
    <n v="2"/>
    <n v="0"/>
    <n v="38"/>
    <n v="0"/>
    <n v="154"/>
    <n v="490"/>
    <n v="177"/>
    <n v="41"/>
    <n v="16"/>
    <n v="1779"/>
    <n v="489"/>
    <n v="0"/>
    <n v="18"/>
    <n v="351"/>
    <n v="305"/>
    <n v="998"/>
  </r>
  <r>
    <x v="3"/>
    <x v="20"/>
    <x v="115"/>
    <x v="15"/>
    <n v="42"/>
    <n v="2"/>
    <n v="2"/>
    <n v="0"/>
    <n v="0"/>
    <n v="31"/>
    <n v="2"/>
    <n v="1"/>
    <n v="1"/>
    <n v="0"/>
    <n v="0"/>
    <n v="0"/>
    <n v="0"/>
    <n v="170"/>
    <n v="134"/>
    <n v="13"/>
    <n v="0"/>
    <n v="0"/>
    <n v="587"/>
    <n v="331"/>
    <n v="25"/>
    <n v="32"/>
    <n v="18"/>
    <n v="248"/>
    <n v="131"/>
    <n v="6"/>
    <n v="32"/>
    <n v="23"/>
    <n v="61"/>
    <n v="19"/>
    <n v="0"/>
    <n v="10"/>
    <n v="9"/>
    <n v="16"/>
    <n v="12"/>
    <n v="0"/>
    <n v="0"/>
    <n v="0"/>
    <n v="0"/>
    <n v="0"/>
    <n v="0"/>
    <n v="0"/>
    <n v="0"/>
    <n v="0"/>
    <n v="0"/>
    <n v="0"/>
    <n v="0"/>
    <n v="0"/>
    <n v="0"/>
    <n v="0"/>
    <n v="0"/>
    <n v="0"/>
    <n v="0"/>
    <n v="0"/>
    <n v="2"/>
    <n v="0"/>
    <n v="37"/>
    <n v="0"/>
    <n v="154"/>
    <n v="490"/>
    <n v="178"/>
    <n v="41"/>
    <n v="16"/>
    <n v="1778"/>
    <n v="498"/>
    <n v="0"/>
    <n v="18"/>
    <n v="365"/>
    <n v="283"/>
    <n v="1002"/>
  </r>
  <r>
    <x v="3"/>
    <x v="20"/>
    <x v="115"/>
    <x v="16"/>
    <n v="42"/>
    <n v="2"/>
    <n v="2"/>
    <n v="0"/>
    <n v="0"/>
    <n v="31"/>
    <n v="2"/>
    <n v="1"/>
    <n v="1"/>
    <n v="0"/>
    <n v="0"/>
    <n v="0"/>
    <n v="0"/>
    <n v="170"/>
    <n v="134"/>
    <n v="13"/>
    <n v="0"/>
    <n v="0"/>
    <n v="589"/>
    <n v="333"/>
    <n v="25"/>
    <n v="31"/>
    <n v="17"/>
    <n v="250"/>
    <n v="131"/>
    <n v="6"/>
    <n v="32"/>
    <n v="26"/>
    <n v="61"/>
    <n v="20"/>
    <n v="0"/>
    <n v="10"/>
    <n v="9"/>
    <n v="16"/>
    <n v="12"/>
    <n v="0"/>
    <n v="0"/>
    <n v="0"/>
    <n v="0"/>
    <n v="0"/>
    <n v="0"/>
    <n v="0"/>
    <n v="0"/>
    <n v="0"/>
    <n v="0"/>
    <n v="0"/>
    <n v="0"/>
    <n v="0"/>
    <n v="0"/>
    <n v="0"/>
    <n v="0"/>
    <n v="0"/>
    <n v="0"/>
    <n v="0"/>
    <n v="2"/>
    <n v="0"/>
    <n v="37"/>
    <n v="0"/>
    <n v="154"/>
    <n v="492"/>
    <n v="177"/>
    <n v="41"/>
    <n v="16"/>
    <n v="1783"/>
    <n v="504"/>
    <n v="0"/>
    <n v="18"/>
    <n v="365"/>
    <n v="286"/>
    <n v="1005"/>
  </r>
  <r>
    <x v="3"/>
    <x v="21"/>
    <x v="116"/>
    <x v="0"/>
    <n v="101"/>
    <n v="3"/>
    <n v="0"/>
    <n v="0"/>
    <n v="0"/>
    <n v="10"/>
    <n v="1"/>
    <n v="13"/>
    <n v="2"/>
    <n v="2"/>
    <n v="0"/>
    <n v="0"/>
    <n v="0"/>
    <n v="338"/>
    <n v="0"/>
    <n v="76"/>
    <n v="17"/>
    <n v="7"/>
    <n v="1883"/>
    <n v="0"/>
    <n v="39"/>
    <n v="227"/>
    <n v="156"/>
    <n v="984"/>
    <n v="21"/>
    <n v="5"/>
    <n v="33"/>
    <n v="262"/>
    <n v="215"/>
    <n v="0"/>
    <n v="0"/>
    <n v="29"/>
    <n v="22"/>
    <n v="23"/>
    <n v="0"/>
    <n v="3"/>
    <n v="1"/>
    <n v="2"/>
    <n v="0"/>
    <n v="0"/>
    <n v="0"/>
    <n v="0"/>
    <n v="0"/>
    <n v="0"/>
    <n v="0"/>
    <n v="0"/>
    <n v="0"/>
    <n v="0"/>
    <n v="0"/>
    <n v="17"/>
    <n v="22"/>
    <n v="0"/>
    <n v="3"/>
    <n v="1"/>
    <m/>
    <m/>
    <m/>
    <m/>
    <m/>
    <m/>
    <m/>
    <m/>
    <m/>
    <m/>
    <m/>
    <m/>
    <m/>
    <m/>
    <m/>
    <m/>
  </r>
  <r>
    <x v="3"/>
    <x v="21"/>
    <x v="116"/>
    <x v="1"/>
    <n v="102"/>
    <n v="3"/>
    <n v="0"/>
    <n v="0"/>
    <n v="0"/>
    <n v="12"/>
    <n v="1"/>
    <n v="13"/>
    <n v="2"/>
    <n v="2"/>
    <n v="0"/>
    <n v="0"/>
    <n v="0"/>
    <n v="339"/>
    <n v="0"/>
    <n v="99"/>
    <n v="17"/>
    <n v="8"/>
    <n v="1892"/>
    <n v="0"/>
    <n v="63"/>
    <n v="225"/>
    <n v="156"/>
    <n v="973"/>
    <n v="29"/>
    <n v="5"/>
    <n v="33"/>
    <n v="252"/>
    <n v="218"/>
    <n v="0"/>
    <n v="0"/>
    <n v="29"/>
    <n v="20"/>
    <n v="22"/>
    <n v="0"/>
    <n v="3"/>
    <n v="1"/>
    <n v="1"/>
    <n v="0"/>
    <n v="0"/>
    <n v="0"/>
    <n v="0"/>
    <n v="0"/>
    <n v="0"/>
    <n v="0"/>
    <n v="0"/>
    <n v="0"/>
    <n v="0"/>
    <n v="0"/>
    <n v="17"/>
    <n v="24"/>
    <n v="0"/>
    <n v="3"/>
    <n v="1"/>
    <m/>
    <m/>
    <m/>
    <m/>
    <m/>
    <m/>
    <m/>
    <m/>
    <m/>
    <m/>
    <m/>
    <m/>
    <m/>
    <m/>
    <m/>
    <m/>
  </r>
  <r>
    <x v="3"/>
    <x v="21"/>
    <x v="116"/>
    <x v="2"/>
    <n v="102"/>
    <n v="3"/>
    <n v="0"/>
    <n v="0"/>
    <n v="0"/>
    <n v="23"/>
    <n v="1"/>
    <n v="13"/>
    <n v="1"/>
    <n v="2"/>
    <n v="1"/>
    <n v="0"/>
    <n v="0"/>
    <n v="344"/>
    <n v="132"/>
    <n v="16"/>
    <n v="18"/>
    <n v="8"/>
    <n v="1898"/>
    <n v="117"/>
    <n v="27"/>
    <n v="227"/>
    <n v="157"/>
    <n v="971"/>
    <n v="45"/>
    <n v="6"/>
    <n v="31"/>
    <n v="247"/>
    <n v="221"/>
    <n v="1"/>
    <n v="2"/>
    <n v="29"/>
    <n v="17"/>
    <n v="22"/>
    <n v="4"/>
    <n v="0"/>
    <n v="1"/>
    <n v="1"/>
    <n v="0"/>
    <n v="0"/>
    <n v="0"/>
    <n v="0"/>
    <n v="0"/>
    <n v="0"/>
    <n v="0"/>
    <n v="0"/>
    <n v="0"/>
    <n v="0"/>
    <n v="0"/>
    <n v="0"/>
    <n v="0"/>
    <n v="0"/>
    <n v="0"/>
    <n v="0"/>
    <n v="3"/>
    <n v="0"/>
    <n v="84"/>
    <n v="2"/>
    <n v="288"/>
    <n v="1371"/>
    <n v="660"/>
    <n v="154"/>
    <n v="17"/>
    <m/>
    <m/>
    <m/>
    <m/>
    <m/>
    <m/>
    <m/>
  </r>
  <r>
    <x v="3"/>
    <x v="21"/>
    <x v="116"/>
    <x v="3"/>
    <n v="104"/>
    <n v="3"/>
    <n v="0"/>
    <n v="0"/>
    <n v="0"/>
    <n v="31"/>
    <n v="1"/>
    <n v="13"/>
    <n v="1"/>
    <n v="2"/>
    <n v="1"/>
    <n v="0"/>
    <n v="0"/>
    <n v="344"/>
    <n v="150"/>
    <n v="16"/>
    <n v="17"/>
    <n v="8"/>
    <n v="1907"/>
    <n v="169"/>
    <n v="27"/>
    <n v="225"/>
    <n v="161"/>
    <n v="973"/>
    <n v="61"/>
    <n v="6"/>
    <n v="31"/>
    <n v="250"/>
    <n v="221"/>
    <n v="4"/>
    <n v="2"/>
    <n v="29"/>
    <n v="17"/>
    <n v="22"/>
    <n v="4"/>
    <n v="0"/>
    <n v="1"/>
    <n v="1"/>
    <n v="0"/>
    <n v="0"/>
    <n v="0"/>
    <n v="0"/>
    <n v="0"/>
    <n v="0"/>
    <n v="0"/>
    <n v="0"/>
    <n v="0"/>
    <n v="0"/>
    <n v="0"/>
    <n v="0"/>
    <n v="0"/>
    <n v="0"/>
    <n v="0"/>
    <n v="0"/>
    <n v="3"/>
    <n v="0"/>
    <n v="86"/>
    <n v="2"/>
    <n v="291"/>
    <n v="1381"/>
    <n v="659"/>
    <n v="155"/>
    <n v="17"/>
    <m/>
    <m/>
    <m/>
    <m/>
    <m/>
    <m/>
    <m/>
  </r>
  <r>
    <x v="3"/>
    <x v="21"/>
    <x v="116"/>
    <x v="4"/>
    <n v="106"/>
    <n v="3"/>
    <n v="0"/>
    <n v="0"/>
    <n v="0"/>
    <n v="38"/>
    <n v="1"/>
    <n v="13"/>
    <n v="1"/>
    <n v="2"/>
    <n v="1"/>
    <n v="0"/>
    <n v="0"/>
    <n v="344"/>
    <n v="164"/>
    <n v="17"/>
    <n v="17"/>
    <n v="7"/>
    <n v="1916"/>
    <n v="240"/>
    <n v="31"/>
    <n v="222"/>
    <n v="164"/>
    <n v="967"/>
    <n v="83"/>
    <n v="6"/>
    <n v="31"/>
    <n v="247"/>
    <n v="221"/>
    <n v="8"/>
    <n v="2"/>
    <n v="29"/>
    <n v="17"/>
    <n v="23"/>
    <n v="4"/>
    <n v="0"/>
    <n v="1"/>
    <n v="1"/>
    <n v="0"/>
    <n v="0"/>
    <n v="0"/>
    <n v="0"/>
    <n v="0"/>
    <n v="0"/>
    <n v="0"/>
    <n v="0"/>
    <n v="0"/>
    <n v="0"/>
    <n v="0"/>
    <n v="0"/>
    <n v="0"/>
    <n v="0"/>
    <n v="0"/>
    <n v="0"/>
    <n v="3"/>
    <n v="0"/>
    <n v="88"/>
    <n v="2"/>
    <n v="291"/>
    <n v="1385"/>
    <n v="655"/>
    <n v="155"/>
    <n v="18"/>
    <m/>
    <m/>
    <m/>
    <m/>
    <m/>
    <m/>
    <m/>
  </r>
  <r>
    <x v="3"/>
    <x v="21"/>
    <x v="116"/>
    <x v="5"/>
    <n v="106"/>
    <n v="3"/>
    <n v="0"/>
    <n v="0"/>
    <n v="0"/>
    <n v="50"/>
    <n v="1"/>
    <n v="13"/>
    <n v="1"/>
    <n v="2"/>
    <n v="1"/>
    <n v="0"/>
    <n v="0"/>
    <n v="344"/>
    <n v="179"/>
    <n v="16"/>
    <n v="17"/>
    <n v="7"/>
    <n v="1928"/>
    <n v="419"/>
    <n v="33"/>
    <n v="219"/>
    <n v="164"/>
    <n v="971"/>
    <n v="130"/>
    <n v="6"/>
    <n v="31"/>
    <n v="248"/>
    <n v="221"/>
    <n v="12"/>
    <n v="2"/>
    <n v="29"/>
    <n v="16"/>
    <n v="24"/>
    <n v="5"/>
    <n v="0"/>
    <n v="1"/>
    <n v="1"/>
    <n v="0"/>
    <n v="0"/>
    <n v="0"/>
    <n v="0"/>
    <n v="0"/>
    <n v="0"/>
    <n v="0"/>
    <n v="0"/>
    <n v="0"/>
    <n v="0"/>
    <n v="0"/>
    <n v="0"/>
    <n v="0"/>
    <n v="0"/>
    <n v="0"/>
    <n v="0"/>
    <n v="3"/>
    <n v="0"/>
    <n v="89"/>
    <n v="2"/>
    <n v="293"/>
    <n v="1398"/>
    <n v="658"/>
    <n v="156"/>
    <n v="19"/>
    <m/>
    <m/>
    <m/>
    <m/>
    <m/>
    <m/>
    <m/>
  </r>
  <r>
    <x v="3"/>
    <x v="21"/>
    <x v="116"/>
    <x v="6"/>
    <n v="105"/>
    <n v="3"/>
    <n v="2"/>
    <n v="0"/>
    <n v="0"/>
    <n v="54"/>
    <n v="1"/>
    <n v="12"/>
    <n v="1"/>
    <n v="2"/>
    <n v="1"/>
    <n v="0"/>
    <n v="0"/>
    <n v="344"/>
    <n v="189"/>
    <n v="15"/>
    <n v="17"/>
    <n v="5"/>
    <n v="1931"/>
    <n v="500"/>
    <n v="39"/>
    <n v="215"/>
    <n v="162"/>
    <n v="972"/>
    <n v="198"/>
    <n v="7"/>
    <n v="31"/>
    <n v="245"/>
    <n v="221"/>
    <n v="20"/>
    <n v="2"/>
    <n v="28"/>
    <n v="18"/>
    <n v="24"/>
    <n v="8"/>
    <n v="0"/>
    <n v="1"/>
    <n v="1"/>
    <n v="0"/>
    <n v="0"/>
    <n v="0"/>
    <n v="0"/>
    <n v="0"/>
    <n v="0"/>
    <n v="0"/>
    <n v="0"/>
    <n v="0"/>
    <n v="0"/>
    <n v="0"/>
    <n v="0"/>
    <n v="0"/>
    <n v="0"/>
    <n v="0"/>
    <n v="0"/>
    <n v="3"/>
    <n v="0"/>
    <n v="88"/>
    <n v="2"/>
    <n v="294"/>
    <n v="1408"/>
    <n v="663"/>
    <n v="155"/>
    <n v="19"/>
    <m/>
    <m/>
    <m/>
    <m/>
    <m/>
    <m/>
    <m/>
  </r>
  <r>
    <x v="3"/>
    <x v="21"/>
    <x v="116"/>
    <x v="7"/>
    <n v="106"/>
    <n v="3"/>
    <n v="2"/>
    <n v="0"/>
    <n v="0"/>
    <n v="57"/>
    <n v="1"/>
    <n v="12"/>
    <n v="1"/>
    <n v="2"/>
    <n v="1"/>
    <n v="0"/>
    <n v="0"/>
    <n v="341"/>
    <n v="201"/>
    <n v="15"/>
    <n v="17"/>
    <n v="5"/>
    <n v="1930"/>
    <n v="563"/>
    <n v="37"/>
    <n v="210"/>
    <n v="161"/>
    <n v="977"/>
    <n v="263"/>
    <n v="7"/>
    <n v="32"/>
    <n v="244"/>
    <n v="221"/>
    <n v="23"/>
    <n v="2"/>
    <n v="28"/>
    <n v="18"/>
    <n v="24"/>
    <n v="11"/>
    <n v="0"/>
    <n v="1"/>
    <n v="1"/>
    <n v="0"/>
    <n v="0"/>
    <n v="0"/>
    <n v="0"/>
    <n v="0"/>
    <n v="0"/>
    <n v="0"/>
    <n v="0"/>
    <n v="0"/>
    <n v="0"/>
    <n v="0"/>
    <n v="0"/>
    <n v="0"/>
    <n v="0"/>
    <n v="0"/>
    <n v="0"/>
    <n v="3"/>
    <n v="0"/>
    <n v="89"/>
    <n v="2"/>
    <n v="292"/>
    <n v="1417"/>
    <n v="669"/>
    <n v="155"/>
    <n v="19"/>
    <m/>
    <m/>
    <m/>
    <m/>
    <m/>
    <m/>
    <m/>
  </r>
  <r>
    <x v="3"/>
    <x v="21"/>
    <x v="116"/>
    <x v="8"/>
    <n v="106"/>
    <n v="3"/>
    <n v="2"/>
    <n v="0"/>
    <n v="0"/>
    <n v="61"/>
    <n v="1"/>
    <n v="12"/>
    <n v="1"/>
    <n v="2"/>
    <n v="1"/>
    <n v="0"/>
    <n v="0"/>
    <n v="339"/>
    <n v="209"/>
    <n v="15"/>
    <n v="17"/>
    <n v="5"/>
    <n v="1932"/>
    <n v="654"/>
    <n v="36"/>
    <n v="204"/>
    <n v="157"/>
    <n v="980"/>
    <n v="322"/>
    <n v="7"/>
    <n v="32"/>
    <n v="243"/>
    <n v="223"/>
    <n v="37"/>
    <n v="2"/>
    <n v="28"/>
    <n v="18"/>
    <n v="24"/>
    <n v="15"/>
    <n v="0"/>
    <n v="1"/>
    <n v="1"/>
    <n v="0"/>
    <n v="0"/>
    <n v="0"/>
    <n v="0"/>
    <n v="0"/>
    <n v="0"/>
    <n v="0"/>
    <n v="0"/>
    <n v="0"/>
    <n v="0"/>
    <n v="0"/>
    <n v="0"/>
    <n v="0"/>
    <n v="0"/>
    <n v="0"/>
    <n v="0"/>
    <n v="3"/>
    <n v="0"/>
    <n v="89"/>
    <n v="2"/>
    <n v="290"/>
    <n v="1424"/>
    <n v="672"/>
    <n v="155"/>
    <n v="19"/>
    <n v="6728"/>
    <n v="842"/>
    <n v="0"/>
    <n v="60"/>
    <n v="724"/>
    <n v="1855"/>
    <n v="3655"/>
  </r>
  <r>
    <x v="3"/>
    <x v="21"/>
    <x v="116"/>
    <x v="9"/>
    <n v="107"/>
    <n v="3"/>
    <n v="2"/>
    <n v="0"/>
    <n v="0"/>
    <n v="65"/>
    <n v="1"/>
    <n v="12"/>
    <n v="1"/>
    <n v="2"/>
    <n v="1"/>
    <n v="0"/>
    <n v="0"/>
    <n v="340"/>
    <n v="215"/>
    <n v="15"/>
    <n v="17"/>
    <n v="6"/>
    <n v="1934"/>
    <n v="761"/>
    <n v="36"/>
    <n v="204"/>
    <n v="152"/>
    <n v="981"/>
    <n v="377"/>
    <n v="7"/>
    <n v="32"/>
    <n v="245"/>
    <n v="224"/>
    <n v="64"/>
    <n v="2"/>
    <n v="28"/>
    <n v="18"/>
    <n v="24"/>
    <n v="16"/>
    <n v="0"/>
    <n v="1"/>
    <n v="1"/>
    <n v="0"/>
    <n v="0"/>
    <n v="0"/>
    <n v="0"/>
    <n v="0"/>
    <n v="0"/>
    <n v="0"/>
    <n v="0"/>
    <n v="0"/>
    <n v="0"/>
    <n v="0"/>
    <n v="0"/>
    <n v="0"/>
    <n v="0"/>
    <n v="0"/>
    <n v="0"/>
    <n v="3"/>
    <n v="0"/>
    <n v="90"/>
    <n v="2"/>
    <n v="291"/>
    <n v="1434"/>
    <n v="673"/>
    <n v="155"/>
    <n v="20"/>
    <n v="6746"/>
    <n v="1218"/>
    <n v="0"/>
    <n v="59"/>
    <n v="715"/>
    <n v="1852"/>
    <n v="3693"/>
  </r>
  <r>
    <x v="3"/>
    <x v="21"/>
    <x v="116"/>
    <x v="10"/>
    <n v="107"/>
    <n v="3"/>
    <n v="2"/>
    <n v="0"/>
    <n v="0"/>
    <n v="67"/>
    <n v="1"/>
    <n v="12"/>
    <n v="1"/>
    <n v="2"/>
    <n v="1"/>
    <n v="0"/>
    <n v="0"/>
    <n v="345"/>
    <n v="218"/>
    <n v="15"/>
    <n v="17"/>
    <n v="7"/>
    <n v="1932"/>
    <n v="795"/>
    <n v="35"/>
    <n v="203"/>
    <n v="151"/>
    <n v="986"/>
    <n v="389"/>
    <n v="9"/>
    <n v="32"/>
    <n v="246"/>
    <n v="224"/>
    <n v="66"/>
    <n v="2"/>
    <n v="28"/>
    <n v="17"/>
    <n v="23"/>
    <n v="16"/>
    <n v="0"/>
    <n v="1"/>
    <n v="1"/>
    <n v="0"/>
    <n v="0"/>
    <n v="0"/>
    <n v="0"/>
    <n v="0"/>
    <n v="0"/>
    <n v="0"/>
    <n v="0"/>
    <n v="0"/>
    <n v="0"/>
    <n v="0"/>
    <n v="0"/>
    <n v="0"/>
    <n v="0"/>
    <n v="0"/>
    <n v="0"/>
    <n v="3"/>
    <n v="0"/>
    <n v="90"/>
    <n v="2"/>
    <n v="295"/>
    <n v="1433"/>
    <n v="677"/>
    <n v="156"/>
    <n v="19"/>
    <n v="6748"/>
    <n v="1348"/>
    <n v="0"/>
    <n v="60"/>
    <n v="711"/>
    <n v="1840"/>
    <n v="3706"/>
  </r>
  <r>
    <x v="3"/>
    <x v="21"/>
    <x v="116"/>
    <x v="11"/>
    <n v="106"/>
    <n v="3"/>
    <n v="2"/>
    <n v="0"/>
    <n v="0"/>
    <n v="67"/>
    <n v="1"/>
    <n v="12"/>
    <n v="1"/>
    <n v="2"/>
    <n v="1"/>
    <n v="0"/>
    <n v="0"/>
    <n v="347"/>
    <n v="226"/>
    <n v="15"/>
    <n v="18"/>
    <n v="6"/>
    <n v="1928"/>
    <n v="830"/>
    <n v="34"/>
    <n v="202"/>
    <n v="152"/>
    <n v="981"/>
    <n v="403"/>
    <n v="8"/>
    <n v="32"/>
    <n v="243"/>
    <n v="224"/>
    <n v="75"/>
    <n v="2"/>
    <n v="28"/>
    <n v="18"/>
    <n v="23"/>
    <n v="16"/>
    <n v="0"/>
    <n v="1"/>
    <n v="1"/>
    <n v="0"/>
    <n v="0"/>
    <n v="0"/>
    <n v="0"/>
    <n v="0"/>
    <n v="0"/>
    <n v="0"/>
    <n v="0"/>
    <n v="0"/>
    <n v="0"/>
    <n v="0"/>
    <n v="0"/>
    <n v="0"/>
    <n v="0"/>
    <n v="0"/>
    <n v="0"/>
    <n v="3"/>
    <n v="0"/>
    <n v="89"/>
    <n v="2"/>
    <n v="297"/>
    <n v="1430"/>
    <n v="677"/>
    <n v="156"/>
    <n v="19"/>
    <n v="6769"/>
    <n v="1444"/>
    <n v="0"/>
    <n v="60"/>
    <n v="705"/>
    <n v="1848"/>
    <n v="3738"/>
  </r>
  <r>
    <x v="3"/>
    <x v="21"/>
    <x v="116"/>
    <x v="12"/>
    <n v="108"/>
    <n v="3"/>
    <n v="2"/>
    <n v="0"/>
    <n v="0"/>
    <n v="69"/>
    <n v="1"/>
    <n v="12"/>
    <n v="2"/>
    <n v="2"/>
    <n v="1"/>
    <n v="0"/>
    <n v="0"/>
    <n v="349"/>
    <n v="226"/>
    <n v="15"/>
    <n v="18"/>
    <n v="7"/>
    <n v="1935"/>
    <n v="856"/>
    <n v="38"/>
    <n v="199"/>
    <n v="147"/>
    <n v="982"/>
    <n v="418"/>
    <n v="9"/>
    <n v="33"/>
    <n v="241"/>
    <n v="225"/>
    <n v="75"/>
    <n v="2"/>
    <n v="28"/>
    <n v="17"/>
    <n v="23"/>
    <n v="16"/>
    <n v="0"/>
    <n v="1"/>
    <n v="1"/>
    <n v="0"/>
    <n v="0"/>
    <n v="0"/>
    <n v="0"/>
    <n v="0"/>
    <n v="0"/>
    <n v="0"/>
    <n v="0"/>
    <n v="0"/>
    <n v="0"/>
    <n v="0"/>
    <n v="0"/>
    <n v="0"/>
    <n v="0"/>
    <n v="0"/>
    <n v="0"/>
    <n v="3"/>
    <n v="0"/>
    <n v="90"/>
    <n v="2"/>
    <n v="297"/>
    <n v="1435"/>
    <n v="679"/>
    <n v="160"/>
    <n v="20"/>
    <n v="6786"/>
    <n v="1526"/>
    <n v="0"/>
    <n v="65"/>
    <n v="699"/>
    <n v="1848"/>
    <n v="3769"/>
  </r>
  <r>
    <x v="3"/>
    <x v="21"/>
    <x v="116"/>
    <x v="13"/>
    <n v="110"/>
    <n v="3"/>
    <n v="2"/>
    <n v="0"/>
    <n v="0"/>
    <n v="69"/>
    <n v="1"/>
    <n v="11"/>
    <n v="2"/>
    <n v="2"/>
    <n v="1"/>
    <n v="0"/>
    <n v="0"/>
    <n v="345"/>
    <n v="226"/>
    <n v="14"/>
    <n v="17"/>
    <n v="6"/>
    <n v="1926"/>
    <n v="861"/>
    <n v="39"/>
    <n v="193"/>
    <n v="146"/>
    <n v="984"/>
    <n v="422"/>
    <n v="10"/>
    <n v="33"/>
    <n v="240"/>
    <n v="225"/>
    <n v="77"/>
    <n v="2"/>
    <n v="28"/>
    <n v="16"/>
    <n v="23"/>
    <n v="16"/>
    <n v="0"/>
    <n v="1"/>
    <n v="1"/>
    <n v="0"/>
    <n v="0"/>
    <n v="0"/>
    <n v="0"/>
    <n v="0"/>
    <n v="0"/>
    <n v="0"/>
    <n v="0"/>
    <n v="0"/>
    <n v="0"/>
    <n v="0"/>
    <n v="0"/>
    <n v="0"/>
    <n v="0"/>
    <n v="0"/>
    <n v="0"/>
    <n v="3"/>
    <n v="0"/>
    <n v="92"/>
    <n v="2"/>
    <n v="297"/>
    <n v="1436"/>
    <n v="680"/>
    <n v="160"/>
    <n v="20"/>
    <n v="6810"/>
    <n v="1564"/>
    <n v="0"/>
    <n v="68"/>
    <n v="698"/>
    <n v="1847"/>
    <n v="3787"/>
  </r>
  <r>
    <x v="3"/>
    <x v="21"/>
    <x v="116"/>
    <x v="14"/>
    <n v="110"/>
    <n v="3"/>
    <n v="2"/>
    <n v="0"/>
    <n v="0"/>
    <n v="70"/>
    <n v="1"/>
    <n v="11"/>
    <n v="2"/>
    <n v="2"/>
    <n v="1"/>
    <n v="0"/>
    <n v="0"/>
    <n v="346"/>
    <n v="228"/>
    <n v="13"/>
    <n v="17"/>
    <n v="7"/>
    <n v="1930"/>
    <n v="879"/>
    <n v="38"/>
    <n v="191"/>
    <n v="147"/>
    <n v="989"/>
    <n v="428"/>
    <n v="10"/>
    <n v="34"/>
    <n v="240"/>
    <n v="230"/>
    <n v="81"/>
    <n v="2"/>
    <n v="27"/>
    <n v="18"/>
    <n v="23"/>
    <n v="16"/>
    <n v="0"/>
    <n v="1"/>
    <n v="1"/>
    <n v="0"/>
    <n v="0"/>
    <n v="0"/>
    <n v="0"/>
    <n v="0"/>
    <n v="0"/>
    <n v="0"/>
    <n v="0"/>
    <n v="0"/>
    <n v="0"/>
    <n v="0"/>
    <n v="0"/>
    <n v="0"/>
    <n v="0"/>
    <n v="0"/>
    <n v="0"/>
    <n v="3"/>
    <n v="0"/>
    <n v="92"/>
    <n v="2"/>
    <n v="297"/>
    <n v="1442"/>
    <n v="682"/>
    <n v="162"/>
    <n v="20"/>
    <n v="6826"/>
    <n v="1616"/>
    <n v="0"/>
    <n v="67"/>
    <n v="700"/>
    <n v="1845"/>
    <n v="3813"/>
  </r>
  <r>
    <x v="3"/>
    <x v="21"/>
    <x v="116"/>
    <x v="15"/>
    <n v="110"/>
    <n v="3"/>
    <n v="2"/>
    <n v="0"/>
    <n v="0"/>
    <n v="70"/>
    <n v="1"/>
    <n v="10"/>
    <n v="2"/>
    <n v="2"/>
    <n v="1"/>
    <n v="0"/>
    <n v="0"/>
    <n v="346"/>
    <n v="228"/>
    <n v="13"/>
    <n v="17"/>
    <n v="6"/>
    <n v="1938"/>
    <n v="895"/>
    <n v="38"/>
    <n v="189"/>
    <n v="149"/>
    <n v="991"/>
    <n v="432"/>
    <n v="9"/>
    <n v="35"/>
    <n v="239"/>
    <n v="234"/>
    <n v="84"/>
    <n v="2"/>
    <n v="27"/>
    <n v="20"/>
    <n v="23"/>
    <n v="16"/>
    <n v="0"/>
    <n v="1"/>
    <n v="1"/>
    <n v="0"/>
    <n v="0"/>
    <n v="0"/>
    <n v="0"/>
    <n v="0"/>
    <n v="0"/>
    <n v="0"/>
    <n v="0"/>
    <n v="0"/>
    <n v="0"/>
    <n v="0"/>
    <n v="0"/>
    <n v="0"/>
    <n v="0"/>
    <n v="0"/>
    <n v="0"/>
    <n v="3"/>
    <n v="0"/>
    <n v="93"/>
    <n v="2"/>
    <n v="298"/>
    <n v="1452"/>
    <n v="683"/>
    <n v="164"/>
    <n v="20"/>
    <n v="6856"/>
    <n v="1659"/>
    <n v="0"/>
    <n v="64"/>
    <n v="703"/>
    <n v="1855"/>
    <n v="3831"/>
  </r>
  <r>
    <x v="3"/>
    <x v="21"/>
    <x v="116"/>
    <x v="16"/>
    <n v="110"/>
    <n v="3"/>
    <n v="2"/>
    <n v="0"/>
    <n v="0"/>
    <n v="70"/>
    <n v="1"/>
    <n v="10"/>
    <n v="2"/>
    <n v="2"/>
    <n v="1"/>
    <n v="0"/>
    <n v="0"/>
    <n v="346"/>
    <n v="229"/>
    <n v="13"/>
    <n v="17"/>
    <n v="6"/>
    <n v="1935"/>
    <n v="904"/>
    <n v="38"/>
    <n v="185"/>
    <n v="149"/>
    <n v="994"/>
    <n v="439"/>
    <n v="9"/>
    <n v="35"/>
    <n v="239"/>
    <n v="236"/>
    <n v="87"/>
    <n v="2"/>
    <n v="26"/>
    <n v="20"/>
    <n v="23"/>
    <n v="16"/>
    <n v="0"/>
    <n v="1"/>
    <n v="1"/>
    <n v="0"/>
    <n v="0"/>
    <n v="0"/>
    <n v="0"/>
    <n v="0"/>
    <n v="0"/>
    <n v="0"/>
    <n v="0"/>
    <n v="0"/>
    <n v="0"/>
    <n v="0"/>
    <n v="0"/>
    <n v="0"/>
    <n v="0"/>
    <n v="0"/>
    <n v="0"/>
    <n v="3"/>
    <n v="0"/>
    <n v="93"/>
    <n v="2"/>
    <n v="298"/>
    <n v="1451"/>
    <n v="686"/>
    <n v="166"/>
    <n v="20"/>
    <n v="6902"/>
    <n v="1700"/>
    <n v="0"/>
    <n v="69"/>
    <n v="700"/>
    <n v="1869"/>
    <n v="3855"/>
  </r>
  <r>
    <x v="3"/>
    <x v="19"/>
    <x v="117"/>
    <x v="0"/>
    <n v="149"/>
    <n v="2"/>
    <n v="1"/>
    <n v="2"/>
    <n v="0"/>
    <n v="27"/>
    <n v="13"/>
    <n v="19"/>
    <n v="5"/>
    <n v="35"/>
    <n v="0"/>
    <n v="0"/>
    <n v="0"/>
    <n v="290"/>
    <n v="0"/>
    <n v="56"/>
    <n v="13"/>
    <n v="13"/>
    <n v="2347"/>
    <n v="0"/>
    <n v="61"/>
    <n v="169"/>
    <n v="162"/>
    <n v="1189"/>
    <n v="33"/>
    <n v="66"/>
    <n v="69"/>
    <n v="208"/>
    <n v="293"/>
    <n v="0"/>
    <n v="6"/>
    <n v="33"/>
    <n v="21"/>
    <n v="51"/>
    <n v="0"/>
    <n v="1"/>
    <n v="3"/>
    <n v="3"/>
    <n v="0"/>
    <n v="0"/>
    <n v="1"/>
    <n v="0"/>
    <n v="0"/>
    <n v="0"/>
    <n v="0"/>
    <n v="0"/>
    <n v="0"/>
    <n v="3"/>
    <n v="0"/>
    <n v="24"/>
    <n v="236"/>
    <n v="0"/>
    <n v="11"/>
    <n v="5"/>
    <m/>
    <m/>
    <m/>
    <m/>
    <m/>
    <m/>
    <m/>
    <m/>
    <m/>
    <m/>
    <m/>
    <m/>
    <m/>
    <m/>
    <m/>
    <m/>
  </r>
  <r>
    <x v="3"/>
    <x v="19"/>
    <x v="117"/>
    <x v="1"/>
    <n v="152"/>
    <n v="2"/>
    <n v="1"/>
    <n v="2"/>
    <n v="1"/>
    <n v="30"/>
    <n v="13"/>
    <n v="19"/>
    <n v="6"/>
    <n v="35"/>
    <n v="0"/>
    <n v="9"/>
    <n v="0"/>
    <n v="290"/>
    <n v="0"/>
    <n v="73"/>
    <n v="13"/>
    <n v="11"/>
    <n v="2338"/>
    <n v="0"/>
    <n v="84"/>
    <n v="167"/>
    <n v="159"/>
    <n v="1187"/>
    <n v="44"/>
    <n v="65"/>
    <n v="69"/>
    <n v="209"/>
    <n v="294"/>
    <n v="0"/>
    <n v="9"/>
    <n v="33"/>
    <n v="21"/>
    <n v="50"/>
    <n v="0"/>
    <n v="4"/>
    <n v="3"/>
    <n v="3"/>
    <n v="0"/>
    <n v="0"/>
    <n v="1"/>
    <n v="0"/>
    <n v="0"/>
    <n v="0"/>
    <n v="0"/>
    <n v="0"/>
    <n v="0"/>
    <n v="1"/>
    <n v="0"/>
    <n v="25"/>
    <n v="231"/>
    <n v="0"/>
    <n v="11"/>
    <n v="5"/>
    <m/>
    <m/>
    <m/>
    <m/>
    <m/>
    <m/>
    <m/>
    <m/>
    <m/>
    <m/>
    <m/>
    <m/>
    <m/>
    <m/>
    <m/>
    <m/>
  </r>
  <r>
    <x v="3"/>
    <x v="19"/>
    <x v="117"/>
    <x v="2"/>
    <n v="149"/>
    <n v="2"/>
    <n v="1"/>
    <n v="2"/>
    <n v="1"/>
    <n v="32"/>
    <n v="12"/>
    <n v="19"/>
    <n v="6"/>
    <n v="35"/>
    <n v="10"/>
    <n v="1"/>
    <n v="0"/>
    <n v="289"/>
    <n v="97"/>
    <n v="25"/>
    <n v="13"/>
    <n v="11"/>
    <n v="2332"/>
    <n v="167"/>
    <n v="229"/>
    <n v="168"/>
    <n v="155"/>
    <n v="1192"/>
    <n v="71"/>
    <n v="65"/>
    <n v="69"/>
    <n v="209"/>
    <n v="297"/>
    <n v="15"/>
    <n v="11"/>
    <n v="32"/>
    <n v="23"/>
    <n v="50"/>
    <n v="5"/>
    <n v="5"/>
    <n v="4"/>
    <n v="2"/>
    <n v="0"/>
    <n v="0"/>
    <n v="1"/>
    <n v="0"/>
    <n v="0"/>
    <n v="0"/>
    <n v="0"/>
    <n v="0"/>
    <n v="0"/>
    <n v="0"/>
    <n v="0"/>
    <n v="0"/>
    <n v="0"/>
    <n v="0"/>
    <n v="0"/>
    <n v="0"/>
    <n v="1"/>
    <n v="2"/>
    <n v="104"/>
    <n v="31"/>
    <n v="231"/>
    <n v="1648"/>
    <n v="795"/>
    <n v="206"/>
    <n v="37"/>
    <m/>
    <m/>
    <m/>
    <m/>
    <m/>
    <m/>
    <m/>
  </r>
  <r>
    <x v="3"/>
    <x v="19"/>
    <x v="117"/>
    <x v="3"/>
    <n v="148"/>
    <n v="2"/>
    <n v="1"/>
    <n v="2"/>
    <n v="1"/>
    <n v="35"/>
    <n v="12"/>
    <n v="19"/>
    <n v="6"/>
    <n v="35"/>
    <n v="11"/>
    <n v="1"/>
    <n v="0"/>
    <n v="288"/>
    <n v="114"/>
    <n v="25"/>
    <n v="14"/>
    <n v="10"/>
    <n v="2341"/>
    <n v="262"/>
    <n v="227"/>
    <n v="168"/>
    <n v="158"/>
    <n v="1207"/>
    <n v="93"/>
    <n v="65"/>
    <n v="68"/>
    <n v="221"/>
    <n v="299"/>
    <n v="22"/>
    <n v="11"/>
    <n v="31"/>
    <n v="24"/>
    <n v="50"/>
    <n v="7"/>
    <n v="5"/>
    <n v="4"/>
    <n v="2"/>
    <n v="0"/>
    <n v="0"/>
    <n v="1"/>
    <n v="0"/>
    <n v="0"/>
    <n v="0"/>
    <n v="0"/>
    <n v="0"/>
    <n v="0"/>
    <n v="0"/>
    <n v="0"/>
    <n v="0"/>
    <n v="0"/>
    <n v="0"/>
    <n v="0"/>
    <n v="0"/>
    <n v="1"/>
    <n v="2"/>
    <n v="103"/>
    <n v="31"/>
    <n v="230"/>
    <n v="1657"/>
    <n v="800"/>
    <n v="207"/>
    <n v="37"/>
    <m/>
    <m/>
    <m/>
    <m/>
    <m/>
    <m/>
    <m/>
  </r>
  <r>
    <x v="3"/>
    <x v="19"/>
    <x v="117"/>
    <x v="4"/>
    <n v="149"/>
    <n v="2"/>
    <n v="1"/>
    <n v="2"/>
    <n v="1"/>
    <n v="41"/>
    <n v="12"/>
    <n v="19"/>
    <n v="6"/>
    <n v="34"/>
    <n v="11"/>
    <n v="1"/>
    <n v="0"/>
    <n v="287"/>
    <n v="126"/>
    <n v="25"/>
    <n v="14"/>
    <n v="9"/>
    <n v="2351"/>
    <n v="373"/>
    <n v="228"/>
    <n v="166"/>
    <n v="160"/>
    <n v="1215"/>
    <n v="138"/>
    <n v="65"/>
    <n v="68"/>
    <n v="225"/>
    <n v="300"/>
    <n v="28"/>
    <n v="11"/>
    <n v="31"/>
    <n v="24"/>
    <n v="50"/>
    <n v="17"/>
    <n v="5"/>
    <n v="4"/>
    <n v="2"/>
    <n v="0"/>
    <n v="0"/>
    <n v="1"/>
    <n v="0"/>
    <n v="0"/>
    <n v="0"/>
    <n v="0"/>
    <n v="0"/>
    <n v="0"/>
    <n v="0"/>
    <n v="0"/>
    <n v="0"/>
    <n v="0"/>
    <n v="0"/>
    <n v="0"/>
    <n v="0"/>
    <n v="1"/>
    <n v="2"/>
    <n v="104"/>
    <n v="30"/>
    <n v="230"/>
    <n v="1666"/>
    <n v="805"/>
    <n v="208"/>
    <n v="37"/>
    <m/>
    <m/>
    <m/>
    <m/>
    <m/>
    <m/>
    <m/>
  </r>
  <r>
    <x v="3"/>
    <x v="19"/>
    <x v="117"/>
    <x v="5"/>
    <n v="150"/>
    <n v="2"/>
    <n v="1"/>
    <n v="2"/>
    <n v="1"/>
    <n v="46"/>
    <n v="12"/>
    <n v="19"/>
    <n v="6"/>
    <n v="34"/>
    <n v="13"/>
    <n v="1"/>
    <n v="0"/>
    <n v="289"/>
    <n v="141"/>
    <n v="25"/>
    <n v="14"/>
    <n v="11"/>
    <n v="2344"/>
    <n v="486"/>
    <n v="226"/>
    <n v="164"/>
    <n v="157"/>
    <n v="1214"/>
    <n v="182"/>
    <n v="64"/>
    <n v="68"/>
    <n v="219"/>
    <n v="303"/>
    <n v="43"/>
    <n v="11"/>
    <n v="31"/>
    <n v="24"/>
    <n v="51"/>
    <n v="18"/>
    <n v="5"/>
    <n v="3"/>
    <n v="2"/>
    <n v="0"/>
    <n v="0"/>
    <n v="1"/>
    <n v="0"/>
    <n v="0"/>
    <n v="0"/>
    <n v="0"/>
    <n v="0"/>
    <n v="0"/>
    <n v="0"/>
    <n v="0"/>
    <n v="0"/>
    <n v="0"/>
    <n v="0"/>
    <n v="0"/>
    <n v="0"/>
    <n v="1"/>
    <n v="2"/>
    <n v="104"/>
    <n v="30"/>
    <n v="230"/>
    <n v="1676"/>
    <n v="810"/>
    <n v="214"/>
    <n v="38"/>
    <m/>
    <m/>
    <m/>
    <m/>
    <m/>
    <m/>
    <m/>
  </r>
  <r>
    <x v="3"/>
    <x v="19"/>
    <x v="117"/>
    <x v="6"/>
    <n v="151"/>
    <n v="2"/>
    <n v="1"/>
    <n v="2"/>
    <n v="1"/>
    <n v="53"/>
    <n v="12"/>
    <n v="19"/>
    <n v="7"/>
    <n v="34"/>
    <n v="13"/>
    <n v="1"/>
    <n v="0"/>
    <n v="290"/>
    <n v="147"/>
    <n v="25"/>
    <n v="14"/>
    <n v="11"/>
    <n v="2349"/>
    <n v="561"/>
    <n v="223"/>
    <n v="166"/>
    <n v="157"/>
    <n v="1218"/>
    <n v="245"/>
    <n v="64"/>
    <n v="70"/>
    <n v="213"/>
    <n v="305"/>
    <n v="50"/>
    <n v="11"/>
    <n v="31"/>
    <n v="23"/>
    <n v="51"/>
    <n v="19"/>
    <n v="5"/>
    <n v="3"/>
    <n v="2"/>
    <n v="0"/>
    <n v="0"/>
    <n v="1"/>
    <n v="0"/>
    <n v="0"/>
    <n v="0"/>
    <n v="0"/>
    <n v="0"/>
    <n v="0"/>
    <n v="0"/>
    <n v="0"/>
    <n v="0"/>
    <n v="0"/>
    <n v="0"/>
    <n v="0"/>
    <n v="0"/>
    <n v="1"/>
    <n v="2"/>
    <n v="104"/>
    <n v="30"/>
    <n v="231"/>
    <n v="1685"/>
    <n v="814"/>
    <n v="218"/>
    <n v="38"/>
    <m/>
    <m/>
    <m/>
    <m/>
    <m/>
    <m/>
    <m/>
  </r>
  <r>
    <x v="3"/>
    <x v="19"/>
    <x v="117"/>
    <x v="7"/>
    <n v="153"/>
    <n v="2"/>
    <n v="1"/>
    <n v="2"/>
    <n v="1"/>
    <n v="58"/>
    <n v="12"/>
    <n v="19"/>
    <n v="7"/>
    <n v="34"/>
    <n v="20"/>
    <n v="1"/>
    <n v="0"/>
    <n v="293"/>
    <n v="157"/>
    <n v="25"/>
    <n v="14"/>
    <n v="13"/>
    <n v="2397"/>
    <n v="655"/>
    <n v="225"/>
    <n v="167"/>
    <n v="172"/>
    <n v="1195"/>
    <n v="290"/>
    <n v="62"/>
    <n v="67"/>
    <n v="213"/>
    <n v="307"/>
    <n v="55"/>
    <n v="11"/>
    <n v="31"/>
    <n v="25"/>
    <n v="51"/>
    <n v="31"/>
    <n v="5"/>
    <n v="3"/>
    <n v="2"/>
    <n v="0"/>
    <n v="0"/>
    <n v="1"/>
    <n v="0"/>
    <n v="0"/>
    <n v="0"/>
    <n v="0"/>
    <n v="0"/>
    <n v="0"/>
    <n v="0"/>
    <n v="0"/>
    <n v="0"/>
    <n v="0"/>
    <n v="0"/>
    <n v="0"/>
    <n v="0"/>
    <n v="1"/>
    <n v="2"/>
    <n v="106"/>
    <n v="33"/>
    <n v="232"/>
    <n v="1712"/>
    <n v="802"/>
    <n v="220"/>
    <n v="38"/>
    <m/>
    <m/>
    <m/>
    <m/>
    <m/>
    <m/>
    <m/>
  </r>
  <r>
    <x v="3"/>
    <x v="19"/>
    <x v="117"/>
    <x v="8"/>
    <n v="154"/>
    <n v="2"/>
    <n v="1"/>
    <n v="2"/>
    <n v="1"/>
    <n v="62"/>
    <n v="12"/>
    <n v="19"/>
    <n v="6"/>
    <n v="34"/>
    <n v="22"/>
    <n v="1"/>
    <n v="0"/>
    <n v="294"/>
    <n v="168"/>
    <n v="25"/>
    <n v="14"/>
    <n v="11"/>
    <n v="2397"/>
    <n v="812"/>
    <n v="221"/>
    <n v="165"/>
    <n v="164"/>
    <n v="1206"/>
    <n v="375"/>
    <n v="62"/>
    <n v="68"/>
    <n v="215"/>
    <n v="309"/>
    <n v="87"/>
    <n v="11"/>
    <n v="31"/>
    <n v="24"/>
    <n v="50"/>
    <n v="36"/>
    <n v="4"/>
    <n v="3"/>
    <n v="2"/>
    <n v="0"/>
    <n v="0"/>
    <n v="1"/>
    <n v="0"/>
    <n v="0"/>
    <n v="0"/>
    <n v="0"/>
    <n v="0"/>
    <n v="0"/>
    <n v="0"/>
    <n v="0"/>
    <n v="0"/>
    <n v="0"/>
    <n v="0"/>
    <n v="0"/>
    <n v="0"/>
    <n v="1"/>
    <n v="2"/>
    <n v="107"/>
    <n v="33"/>
    <n v="233"/>
    <n v="1727"/>
    <n v="808"/>
    <n v="221"/>
    <n v="38"/>
    <n v="13664"/>
    <n v="1712"/>
    <n v="0"/>
    <n v="137"/>
    <n v="279"/>
    <n v="4733"/>
    <n v="7642"/>
  </r>
  <r>
    <x v="3"/>
    <x v="19"/>
    <x v="117"/>
    <x v="9"/>
    <n v="153"/>
    <n v="2"/>
    <n v="1"/>
    <n v="2"/>
    <n v="1"/>
    <n v="65"/>
    <n v="12"/>
    <n v="19"/>
    <n v="6"/>
    <n v="34"/>
    <n v="22"/>
    <n v="1"/>
    <n v="0"/>
    <n v="294"/>
    <n v="174"/>
    <n v="25"/>
    <n v="13"/>
    <n v="10"/>
    <n v="2407"/>
    <n v="945"/>
    <n v="220"/>
    <n v="165"/>
    <n v="165"/>
    <n v="1204"/>
    <n v="428"/>
    <n v="63"/>
    <n v="67"/>
    <n v="213"/>
    <n v="311"/>
    <n v="109"/>
    <n v="11"/>
    <n v="31"/>
    <n v="25"/>
    <n v="50"/>
    <n v="36"/>
    <n v="4"/>
    <n v="3"/>
    <n v="2"/>
    <n v="0"/>
    <n v="0"/>
    <n v="1"/>
    <n v="0"/>
    <n v="0"/>
    <n v="0"/>
    <n v="0"/>
    <n v="0"/>
    <n v="0"/>
    <n v="0"/>
    <n v="0"/>
    <n v="0"/>
    <n v="0"/>
    <n v="0"/>
    <n v="0"/>
    <n v="0"/>
    <n v="1"/>
    <n v="2"/>
    <n v="106"/>
    <n v="33"/>
    <n v="234"/>
    <n v="1738"/>
    <n v="806"/>
    <n v="224"/>
    <n v="38"/>
    <n v="13774"/>
    <n v="2615"/>
    <n v="0"/>
    <n v="140"/>
    <n v="277"/>
    <n v="4717"/>
    <n v="7746"/>
  </r>
  <r>
    <x v="3"/>
    <x v="19"/>
    <x v="117"/>
    <x v="10"/>
    <n v="154"/>
    <n v="2"/>
    <n v="1"/>
    <n v="2"/>
    <n v="1"/>
    <n v="71"/>
    <n v="12"/>
    <n v="19"/>
    <n v="6"/>
    <n v="34"/>
    <n v="22"/>
    <n v="1"/>
    <n v="0"/>
    <n v="297"/>
    <n v="181"/>
    <n v="25"/>
    <n v="13"/>
    <n v="10"/>
    <n v="2404"/>
    <n v="999"/>
    <n v="219"/>
    <n v="163"/>
    <n v="161"/>
    <n v="1210"/>
    <n v="456"/>
    <n v="62"/>
    <n v="67"/>
    <n v="218"/>
    <n v="310"/>
    <n v="122"/>
    <n v="11"/>
    <n v="31"/>
    <n v="25"/>
    <n v="50"/>
    <n v="36"/>
    <n v="4"/>
    <n v="3"/>
    <n v="2"/>
    <n v="0"/>
    <n v="0"/>
    <n v="1"/>
    <n v="0"/>
    <n v="0"/>
    <n v="0"/>
    <n v="0"/>
    <n v="0"/>
    <n v="0"/>
    <n v="0"/>
    <n v="0"/>
    <n v="0"/>
    <n v="0"/>
    <n v="0"/>
    <n v="0"/>
    <n v="0"/>
    <n v="1"/>
    <n v="2"/>
    <n v="107"/>
    <n v="33"/>
    <n v="236"/>
    <n v="1739"/>
    <n v="809"/>
    <n v="224"/>
    <n v="38"/>
    <n v="13801"/>
    <n v="3006"/>
    <n v="0"/>
    <n v="139"/>
    <n v="280"/>
    <n v="4704"/>
    <n v="7781"/>
  </r>
  <r>
    <x v="3"/>
    <x v="19"/>
    <x v="117"/>
    <x v="11"/>
    <n v="154"/>
    <n v="2"/>
    <n v="1"/>
    <n v="2"/>
    <n v="1"/>
    <n v="72"/>
    <n v="12"/>
    <n v="18"/>
    <n v="6"/>
    <n v="34"/>
    <n v="22"/>
    <n v="1"/>
    <n v="0"/>
    <n v="299"/>
    <n v="184"/>
    <n v="25"/>
    <n v="14"/>
    <n v="10"/>
    <n v="2419"/>
    <n v="1056"/>
    <n v="219"/>
    <n v="165"/>
    <n v="165"/>
    <n v="1214"/>
    <n v="485"/>
    <n v="62"/>
    <n v="66"/>
    <n v="216"/>
    <n v="312"/>
    <n v="133"/>
    <n v="11"/>
    <n v="31"/>
    <n v="26"/>
    <n v="50"/>
    <n v="36"/>
    <n v="4"/>
    <n v="3"/>
    <n v="2"/>
    <n v="0"/>
    <n v="0"/>
    <n v="1"/>
    <n v="0"/>
    <n v="0"/>
    <n v="0"/>
    <n v="0"/>
    <n v="0"/>
    <n v="0"/>
    <n v="0"/>
    <n v="0"/>
    <n v="0"/>
    <n v="0"/>
    <n v="0"/>
    <n v="0"/>
    <n v="0"/>
    <n v="1"/>
    <n v="2"/>
    <n v="107"/>
    <n v="33"/>
    <n v="238"/>
    <n v="1749"/>
    <n v="811"/>
    <n v="225"/>
    <n v="38"/>
    <n v="13899"/>
    <n v="3387"/>
    <n v="0"/>
    <n v="140"/>
    <n v="276"/>
    <n v="4709"/>
    <n v="7848"/>
  </r>
  <r>
    <x v="3"/>
    <x v="19"/>
    <x v="117"/>
    <x v="12"/>
    <n v="154"/>
    <n v="2"/>
    <n v="1"/>
    <n v="2"/>
    <n v="1"/>
    <n v="76"/>
    <n v="12"/>
    <n v="18"/>
    <n v="6"/>
    <n v="34"/>
    <n v="22"/>
    <n v="1"/>
    <n v="0"/>
    <n v="301"/>
    <n v="186"/>
    <n v="25"/>
    <n v="14"/>
    <n v="11"/>
    <n v="2421"/>
    <n v="1091"/>
    <n v="220"/>
    <n v="165"/>
    <n v="160"/>
    <n v="1219"/>
    <n v="502"/>
    <n v="62"/>
    <n v="65"/>
    <n v="219"/>
    <n v="314"/>
    <n v="139"/>
    <n v="11"/>
    <n v="31"/>
    <n v="26"/>
    <n v="50"/>
    <n v="36"/>
    <n v="4"/>
    <n v="3"/>
    <n v="2"/>
    <n v="0"/>
    <n v="0"/>
    <n v="1"/>
    <n v="0"/>
    <n v="0"/>
    <n v="0"/>
    <n v="0"/>
    <n v="0"/>
    <n v="0"/>
    <n v="0"/>
    <n v="0"/>
    <n v="0"/>
    <n v="0"/>
    <n v="0"/>
    <n v="0"/>
    <n v="0"/>
    <n v="1"/>
    <n v="2"/>
    <n v="107"/>
    <n v="33"/>
    <n v="240"/>
    <n v="1753"/>
    <n v="814"/>
    <n v="228"/>
    <n v="39"/>
    <n v="13922"/>
    <n v="3677"/>
    <n v="0"/>
    <n v="140"/>
    <n v="277"/>
    <n v="4694"/>
    <n v="7877"/>
  </r>
  <r>
    <x v="3"/>
    <x v="19"/>
    <x v="117"/>
    <x v="13"/>
    <n v="157"/>
    <n v="2"/>
    <n v="1"/>
    <n v="2"/>
    <n v="1"/>
    <n v="79"/>
    <n v="13"/>
    <n v="18"/>
    <n v="6"/>
    <n v="34"/>
    <n v="27"/>
    <n v="1"/>
    <n v="0"/>
    <n v="303"/>
    <n v="189"/>
    <n v="25"/>
    <n v="14"/>
    <n v="11"/>
    <n v="2430"/>
    <n v="1112"/>
    <n v="219"/>
    <n v="161"/>
    <n v="160"/>
    <n v="1220"/>
    <n v="514"/>
    <n v="63"/>
    <n v="65"/>
    <n v="220"/>
    <n v="315"/>
    <n v="139"/>
    <n v="11"/>
    <n v="30"/>
    <n v="26"/>
    <n v="50"/>
    <n v="36"/>
    <n v="4"/>
    <n v="3"/>
    <n v="2"/>
    <n v="0"/>
    <n v="0"/>
    <n v="1"/>
    <n v="0"/>
    <n v="0"/>
    <n v="0"/>
    <n v="0"/>
    <n v="0"/>
    <n v="0"/>
    <n v="0"/>
    <n v="0"/>
    <n v="0"/>
    <n v="0"/>
    <n v="0"/>
    <n v="0"/>
    <n v="0"/>
    <n v="1"/>
    <n v="2"/>
    <n v="109"/>
    <n v="33"/>
    <n v="241"/>
    <n v="1762"/>
    <n v="812"/>
    <n v="231"/>
    <n v="39"/>
    <n v="13973"/>
    <n v="3822"/>
    <n v="0"/>
    <n v="142"/>
    <n v="271"/>
    <n v="4699"/>
    <n v="7909"/>
  </r>
  <r>
    <x v="3"/>
    <x v="19"/>
    <x v="117"/>
    <x v="14"/>
    <n v="158"/>
    <n v="2"/>
    <n v="1"/>
    <n v="2"/>
    <n v="1"/>
    <n v="80"/>
    <n v="13"/>
    <n v="18"/>
    <n v="6"/>
    <n v="34"/>
    <n v="27"/>
    <n v="1"/>
    <n v="0"/>
    <n v="303"/>
    <n v="189"/>
    <n v="25"/>
    <n v="14"/>
    <n v="12"/>
    <n v="2445"/>
    <n v="1140"/>
    <n v="218"/>
    <n v="161"/>
    <n v="164"/>
    <n v="1223"/>
    <n v="526"/>
    <n v="64"/>
    <n v="66"/>
    <n v="215"/>
    <n v="321"/>
    <n v="143"/>
    <n v="10"/>
    <n v="30"/>
    <n v="27"/>
    <n v="51"/>
    <n v="38"/>
    <n v="4"/>
    <n v="3"/>
    <n v="1"/>
    <n v="0"/>
    <n v="0"/>
    <n v="1"/>
    <n v="0"/>
    <n v="0"/>
    <n v="0"/>
    <n v="0"/>
    <n v="0"/>
    <n v="0"/>
    <n v="0"/>
    <n v="0"/>
    <n v="0"/>
    <n v="0"/>
    <n v="0"/>
    <n v="0"/>
    <n v="0"/>
    <n v="1"/>
    <n v="2"/>
    <n v="110"/>
    <n v="33"/>
    <n v="240"/>
    <n v="1778"/>
    <n v="819"/>
    <n v="236"/>
    <n v="40"/>
    <n v="14044"/>
    <n v="4014"/>
    <n v="0"/>
    <n v="142"/>
    <n v="273"/>
    <n v="4710"/>
    <n v="7978"/>
  </r>
  <r>
    <x v="3"/>
    <x v="19"/>
    <x v="117"/>
    <x v="15"/>
    <n v="158"/>
    <n v="2"/>
    <n v="1"/>
    <n v="2"/>
    <n v="1"/>
    <n v="81"/>
    <n v="13"/>
    <n v="18"/>
    <n v="6"/>
    <n v="34"/>
    <n v="27"/>
    <n v="1"/>
    <n v="0"/>
    <n v="294"/>
    <n v="191"/>
    <n v="22"/>
    <n v="13"/>
    <n v="7"/>
    <n v="2446"/>
    <n v="1156"/>
    <n v="217"/>
    <n v="159"/>
    <n v="165"/>
    <n v="1203"/>
    <n v="528"/>
    <n v="60"/>
    <n v="63"/>
    <n v="210"/>
    <n v="326"/>
    <n v="148"/>
    <n v="10"/>
    <n v="31"/>
    <n v="27"/>
    <n v="52"/>
    <n v="38"/>
    <n v="4"/>
    <n v="3"/>
    <n v="1"/>
    <n v="0"/>
    <n v="0"/>
    <n v="1"/>
    <n v="0"/>
    <n v="0"/>
    <n v="0"/>
    <n v="0"/>
    <n v="0"/>
    <n v="0"/>
    <n v="0"/>
    <n v="0"/>
    <n v="0"/>
    <n v="0"/>
    <n v="0"/>
    <n v="0"/>
    <n v="0"/>
    <n v="1"/>
    <n v="2"/>
    <n v="110"/>
    <n v="33"/>
    <n v="240"/>
    <n v="1782"/>
    <n v="817"/>
    <n v="240"/>
    <n v="41"/>
    <n v="14057"/>
    <n v="4119"/>
    <n v="0"/>
    <n v="134"/>
    <n v="269"/>
    <n v="4715"/>
    <n v="7995"/>
  </r>
  <r>
    <x v="3"/>
    <x v="19"/>
    <x v="117"/>
    <x v="16"/>
    <n v="158"/>
    <n v="2"/>
    <n v="1"/>
    <n v="2"/>
    <n v="1"/>
    <n v="83"/>
    <n v="13"/>
    <n v="18"/>
    <n v="6"/>
    <n v="33"/>
    <n v="26"/>
    <n v="1"/>
    <n v="0"/>
    <n v="299"/>
    <n v="194"/>
    <n v="22"/>
    <n v="13"/>
    <n v="10"/>
    <n v="2456"/>
    <n v="1168"/>
    <n v="218"/>
    <n v="160"/>
    <n v="165"/>
    <n v="1208"/>
    <n v="535"/>
    <n v="58"/>
    <n v="65"/>
    <n v="212"/>
    <n v="327"/>
    <n v="151"/>
    <n v="10"/>
    <n v="31"/>
    <n v="26"/>
    <n v="51"/>
    <n v="37"/>
    <n v="4"/>
    <n v="3"/>
    <n v="1"/>
    <n v="0"/>
    <n v="0"/>
    <n v="1"/>
    <n v="0"/>
    <n v="0"/>
    <n v="0"/>
    <n v="0"/>
    <n v="0"/>
    <n v="0"/>
    <n v="0"/>
    <n v="0"/>
    <n v="0"/>
    <n v="0"/>
    <n v="0"/>
    <n v="0"/>
    <n v="0"/>
    <n v="1"/>
    <n v="2"/>
    <n v="110"/>
    <n v="32"/>
    <n v="242"/>
    <n v="1795"/>
    <n v="820"/>
    <n v="242"/>
    <n v="40"/>
    <n v="14169"/>
    <n v="4256"/>
    <n v="0"/>
    <n v="133"/>
    <n v="275"/>
    <n v="4759"/>
    <n v="8076"/>
  </r>
  <r>
    <x v="3"/>
    <x v="22"/>
    <x v="118"/>
    <x v="0"/>
    <n v="111"/>
    <n v="2"/>
    <n v="0"/>
    <n v="0"/>
    <n v="0"/>
    <n v="18"/>
    <n v="8"/>
    <n v="8"/>
    <n v="4"/>
    <n v="4"/>
    <n v="0"/>
    <n v="1"/>
    <n v="0"/>
    <n v="592"/>
    <n v="0"/>
    <n v="151"/>
    <n v="22"/>
    <n v="3"/>
    <n v="1774"/>
    <n v="0"/>
    <n v="59"/>
    <n v="240"/>
    <n v="53"/>
    <n v="1109"/>
    <n v="45"/>
    <n v="16"/>
    <n v="122"/>
    <n v="124"/>
    <n v="276"/>
    <n v="0"/>
    <n v="3"/>
    <n v="47"/>
    <n v="33"/>
    <n v="52"/>
    <n v="0"/>
    <n v="1"/>
    <n v="1"/>
    <n v="1"/>
    <n v="0"/>
    <n v="0"/>
    <n v="0"/>
    <n v="0"/>
    <n v="0"/>
    <n v="0"/>
    <n v="0"/>
    <n v="0"/>
    <n v="0"/>
    <n v="0"/>
    <n v="0"/>
    <n v="66"/>
    <n v="80"/>
    <n v="0"/>
    <n v="2"/>
    <n v="7"/>
    <m/>
    <m/>
    <m/>
    <m/>
    <m/>
    <m/>
    <m/>
    <m/>
    <m/>
    <m/>
    <m/>
    <m/>
    <m/>
    <m/>
    <m/>
    <m/>
  </r>
  <r>
    <x v="3"/>
    <x v="22"/>
    <x v="118"/>
    <x v="1"/>
    <n v="110"/>
    <n v="2"/>
    <n v="0"/>
    <n v="0"/>
    <n v="0"/>
    <n v="22"/>
    <n v="8"/>
    <n v="8"/>
    <n v="4"/>
    <n v="4"/>
    <n v="0"/>
    <n v="1"/>
    <n v="0"/>
    <n v="593"/>
    <n v="0"/>
    <n v="206"/>
    <n v="22"/>
    <n v="3"/>
    <n v="1775"/>
    <n v="0"/>
    <n v="90"/>
    <n v="241"/>
    <n v="49"/>
    <n v="1113"/>
    <n v="62"/>
    <n v="17"/>
    <n v="122"/>
    <n v="126"/>
    <n v="277"/>
    <n v="0"/>
    <n v="4"/>
    <n v="48"/>
    <n v="31"/>
    <n v="52"/>
    <n v="0"/>
    <n v="2"/>
    <n v="1"/>
    <n v="1"/>
    <n v="0"/>
    <n v="0"/>
    <n v="0"/>
    <n v="0"/>
    <n v="0"/>
    <n v="0"/>
    <n v="0"/>
    <n v="0"/>
    <n v="0"/>
    <n v="0"/>
    <n v="0"/>
    <n v="65"/>
    <n v="78"/>
    <n v="0"/>
    <n v="2"/>
    <n v="7"/>
    <m/>
    <m/>
    <m/>
    <m/>
    <m/>
    <m/>
    <m/>
    <m/>
    <m/>
    <m/>
    <m/>
    <m/>
    <m/>
    <m/>
    <m/>
    <m/>
  </r>
  <r>
    <x v="3"/>
    <x v="22"/>
    <x v="118"/>
    <x v="2"/>
    <n v="110"/>
    <n v="2"/>
    <n v="0"/>
    <n v="0"/>
    <n v="0"/>
    <n v="27"/>
    <n v="8"/>
    <n v="8"/>
    <n v="4"/>
    <n v="4"/>
    <n v="3"/>
    <n v="0"/>
    <n v="0"/>
    <n v="592"/>
    <n v="280"/>
    <n v="65"/>
    <n v="22"/>
    <n v="3"/>
    <n v="1779"/>
    <n v="141"/>
    <n v="77"/>
    <n v="239"/>
    <n v="47"/>
    <n v="1109"/>
    <n v="95"/>
    <n v="17"/>
    <n v="120"/>
    <n v="124"/>
    <n v="283"/>
    <n v="4"/>
    <n v="2"/>
    <n v="48"/>
    <n v="33"/>
    <n v="54"/>
    <n v="10"/>
    <n v="6"/>
    <n v="1"/>
    <n v="1"/>
    <n v="0"/>
    <n v="0"/>
    <n v="0"/>
    <n v="0"/>
    <n v="0"/>
    <n v="0"/>
    <n v="0"/>
    <n v="0"/>
    <n v="0"/>
    <n v="0"/>
    <n v="0"/>
    <n v="0"/>
    <n v="0"/>
    <n v="0"/>
    <n v="0"/>
    <n v="0"/>
    <n v="2"/>
    <n v="0"/>
    <n v="82"/>
    <n v="4"/>
    <n v="487"/>
    <n v="1329"/>
    <n v="823"/>
    <n v="177"/>
    <n v="41"/>
    <m/>
    <m/>
    <m/>
    <m/>
    <m/>
    <m/>
    <m/>
  </r>
  <r>
    <x v="3"/>
    <x v="22"/>
    <x v="118"/>
    <x v="3"/>
    <n v="110"/>
    <n v="2"/>
    <n v="0"/>
    <n v="0"/>
    <n v="0"/>
    <n v="29"/>
    <n v="8"/>
    <n v="8"/>
    <n v="4"/>
    <n v="4"/>
    <n v="3"/>
    <n v="0"/>
    <n v="0"/>
    <n v="594"/>
    <n v="313"/>
    <n v="65"/>
    <n v="22"/>
    <n v="4"/>
    <n v="1775"/>
    <n v="227"/>
    <n v="75"/>
    <n v="237"/>
    <n v="45"/>
    <n v="1112"/>
    <n v="136"/>
    <n v="17"/>
    <n v="121"/>
    <n v="123"/>
    <n v="284"/>
    <n v="9"/>
    <n v="2"/>
    <n v="48"/>
    <n v="33"/>
    <n v="54"/>
    <n v="14"/>
    <n v="5"/>
    <n v="1"/>
    <n v="1"/>
    <n v="0"/>
    <n v="0"/>
    <n v="0"/>
    <n v="0"/>
    <n v="0"/>
    <n v="0"/>
    <n v="0"/>
    <n v="0"/>
    <n v="0"/>
    <n v="0"/>
    <n v="0"/>
    <n v="0"/>
    <n v="0"/>
    <n v="0"/>
    <n v="0"/>
    <n v="0"/>
    <n v="2"/>
    <n v="0"/>
    <n v="82"/>
    <n v="4"/>
    <n v="488"/>
    <n v="1330"/>
    <n v="825"/>
    <n v="180"/>
    <n v="41"/>
    <m/>
    <m/>
    <m/>
    <m/>
    <m/>
    <m/>
    <m/>
  </r>
  <r>
    <x v="3"/>
    <x v="22"/>
    <x v="118"/>
    <x v="4"/>
    <n v="110"/>
    <n v="2"/>
    <n v="1"/>
    <n v="0"/>
    <n v="0"/>
    <n v="35"/>
    <n v="8"/>
    <n v="8"/>
    <n v="4"/>
    <n v="4"/>
    <n v="3"/>
    <n v="0"/>
    <n v="0"/>
    <n v="597"/>
    <n v="325"/>
    <n v="65"/>
    <n v="23"/>
    <n v="4"/>
    <n v="1775"/>
    <n v="301"/>
    <n v="75"/>
    <n v="235"/>
    <n v="42"/>
    <n v="1113"/>
    <n v="181"/>
    <n v="17"/>
    <n v="123"/>
    <n v="123"/>
    <n v="285"/>
    <n v="10"/>
    <n v="2"/>
    <n v="49"/>
    <n v="32"/>
    <n v="54"/>
    <n v="19"/>
    <n v="5"/>
    <n v="1"/>
    <n v="1"/>
    <n v="0"/>
    <n v="0"/>
    <n v="0"/>
    <n v="0"/>
    <n v="0"/>
    <n v="0"/>
    <n v="0"/>
    <n v="0"/>
    <n v="0"/>
    <n v="0"/>
    <n v="0"/>
    <n v="0"/>
    <n v="0"/>
    <n v="0"/>
    <n v="0"/>
    <n v="0"/>
    <n v="2"/>
    <n v="0"/>
    <n v="83"/>
    <n v="4"/>
    <n v="490"/>
    <n v="1333"/>
    <n v="825"/>
    <n v="183"/>
    <n v="42"/>
    <m/>
    <m/>
    <m/>
    <m/>
    <m/>
    <m/>
    <m/>
  </r>
  <r>
    <x v="3"/>
    <x v="22"/>
    <x v="118"/>
    <x v="5"/>
    <n v="109"/>
    <n v="2"/>
    <n v="1"/>
    <n v="0"/>
    <n v="0"/>
    <n v="42"/>
    <n v="8"/>
    <n v="8"/>
    <n v="4"/>
    <n v="4"/>
    <n v="3"/>
    <n v="0"/>
    <n v="0"/>
    <n v="591"/>
    <n v="357"/>
    <n v="60"/>
    <n v="23"/>
    <n v="5"/>
    <n v="1765"/>
    <n v="474"/>
    <n v="70"/>
    <n v="227"/>
    <n v="42"/>
    <n v="1116"/>
    <n v="273"/>
    <n v="17"/>
    <n v="122"/>
    <n v="126"/>
    <n v="285"/>
    <n v="16"/>
    <n v="2"/>
    <n v="50"/>
    <n v="31"/>
    <n v="54"/>
    <n v="21"/>
    <n v="5"/>
    <n v="1"/>
    <n v="1"/>
    <n v="0"/>
    <n v="0"/>
    <n v="0"/>
    <n v="0"/>
    <n v="0"/>
    <n v="0"/>
    <n v="0"/>
    <n v="0"/>
    <n v="0"/>
    <n v="0"/>
    <n v="0"/>
    <n v="0"/>
    <n v="0"/>
    <n v="0"/>
    <n v="0"/>
    <n v="0"/>
    <n v="2"/>
    <n v="0"/>
    <n v="82"/>
    <n v="4"/>
    <n v="486"/>
    <n v="1340"/>
    <n v="827"/>
    <n v="183"/>
    <n v="42"/>
    <m/>
    <m/>
    <m/>
    <m/>
    <m/>
    <m/>
    <m/>
  </r>
  <r>
    <x v="3"/>
    <x v="22"/>
    <x v="118"/>
    <x v="6"/>
    <n v="110"/>
    <n v="2"/>
    <n v="1"/>
    <n v="0"/>
    <n v="0"/>
    <n v="46"/>
    <n v="8"/>
    <n v="8"/>
    <n v="4"/>
    <n v="4"/>
    <n v="3"/>
    <n v="0"/>
    <n v="0"/>
    <n v="594"/>
    <n v="376"/>
    <n v="59"/>
    <n v="24"/>
    <n v="3"/>
    <n v="1772"/>
    <n v="556"/>
    <n v="70"/>
    <n v="227"/>
    <n v="42"/>
    <n v="1116"/>
    <n v="351"/>
    <n v="17"/>
    <n v="123"/>
    <n v="125"/>
    <n v="284"/>
    <n v="16"/>
    <n v="2"/>
    <n v="49"/>
    <n v="30"/>
    <n v="55"/>
    <n v="27"/>
    <n v="5"/>
    <n v="1"/>
    <n v="1"/>
    <n v="0"/>
    <n v="0"/>
    <n v="0"/>
    <n v="0"/>
    <n v="0"/>
    <n v="0"/>
    <n v="0"/>
    <n v="0"/>
    <n v="0"/>
    <n v="0"/>
    <n v="0"/>
    <n v="0"/>
    <n v="0"/>
    <n v="0"/>
    <n v="0"/>
    <n v="0"/>
    <n v="2"/>
    <n v="0"/>
    <n v="82"/>
    <n v="4"/>
    <n v="495"/>
    <n v="1354"/>
    <n v="826"/>
    <n v="181"/>
    <n v="43"/>
    <m/>
    <m/>
    <m/>
    <m/>
    <m/>
    <m/>
    <m/>
  </r>
  <r>
    <x v="3"/>
    <x v="22"/>
    <x v="118"/>
    <x v="7"/>
    <n v="110"/>
    <n v="2"/>
    <n v="2"/>
    <n v="0"/>
    <n v="0"/>
    <n v="51"/>
    <n v="8"/>
    <n v="8"/>
    <n v="4"/>
    <n v="4"/>
    <n v="3"/>
    <n v="0"/>
    <n v="0"/>
    <n v="597"/>
    <n v="390"/>
    <n v="60"/>
    <n v="24"/>
    <n v="3"/>
    <n v="1778"/>
    <n v="637"/>
    <n v="69"/>
    <n v="224"/>
    <n v="41"/>
    <n v="1120"/>
    <n v="422"/>
    <n v="16"/>
    <n v="124"/>
    <n v="127"/>
    <n v="287"/>
    <n v="35"/>
    <n v="2"/>
    <n v="49"/>
    <n v="30"/>
    <n v="55"/>
    <n v="30"/>
    <n v="5"/>
    <n v="1"/>
    <n v="1"/>
    <n v="0"/>
    <n v="0"/>
    <n v="0"/>
    <n v="0"/>
    <n v="0"/>
    <n v="0"/>
    <n v="0"/>
    <n v="0"/>
    <n v="0"/>
    <n v="0"/>
    <n v="0"/>
    <n v="0"/>
    <n v="0"/>
    <n v="0"/>
    <n v="0"/>
    <n v="0"/>
    <n v="2"/>
    <n v="0"/>
    <n v="82"/>
    <n v="4"/>
    <n v="496"/>
    <n v="1371"/>
    <n v="827"/>
    <n v="185"/>
    <n v="43"/>
    <m/>
    <m/>
    <m/>
    <m/>
    <m/>
    <m/>
    <m/>
  </r>
  <r>
    <x v="3"/>
    <x v="22"/>
    <x v="118"/>
    <x v="8"/>
    <n v="110"/>
    <n v="2"/>
    <n v="2"/>
    <n v="0"/>
    <n v="0"/>
    <n v="60"/>
    <n v="8"/>
    <n v="8"/>
    <n v="4"/>
    <n v="4"/>
    <n v="3"/>
    <n v="0"/>
    <n v="0"/>
    <n v="598"/>
    <n v="402"/>
    <n v="60"/>
    <n v="24"/>
    <n v="3"/>
    <n v="1787"/>
    <n v="723"/>
    <n v="70"/>
    <n v="221"/>
    <n v="41"/>
    <n v="1123"/>
    <n v="487"/>
    <n v="16"/>
    <n v="125"/>
    <n v="126"/>
    <n v="287"/>
    <n v="59"/>
    <n v="1"/>
    <n v="50"/>
    <n v="29"/>
    <n v="55"/>
    <n v="33"/>
    <n v="4"/>
    <n v="1"/>
    <n v="1"/>
    <n v="0"/>
    <n v="0"/>
    <n v="0"/>
    <n v="0"/>
    <n v="0"/>
    <n v="0"/>
    <n v="0"/>
    <n v="0"/>
    <n v="0"/>
    <n v="0"/>
    <n v="0"/>
    <n v="0"/>
    <n v="0"/>
    <n v="0"/>
    <n v="0"/>
    <n v="0"/>
    <n v="2"/>
    <n v="0"/>
    <n v="83"/>
    <n v="4"/>
    <n v="498"/>
    <n v="1383"/>
    <n v="830"/>
    <n v="186"/>
    <n v="44"/>
    <n v="6401"/>
    <n v="1255"/>
    <n v="0"/>
    <n v="41"/>
    <n v="1218"/>
    <n v="1075"/>
    <n v="3746"/>
  </r>
  <r>
    <x v="3"/>
    <x v="22"/>
    <x v="118"/>
    <x v="9"/>
    <n v="111"/>
    <n v="2"/>
    <n v="2"/>
    <n v="0"/>
    <n v="0"/>
    <n v="62"/>
    <n v="8"/>
    <n v="8"/>
    <n v="4"/>
    <n v="4"/>
    <n v="3"/>
    <n v="0"/>
    <n v="0"/>
    <n v="595"/>
    <n v="413"/>
    <n v="58"/>
    <n v="24"/>
    <n v="2"/>
    <n v="1780"/>
    <n v="809"/>
    <n v="68"/>
    <n v="222"/>
    <n v="35"/>
    <n v="1118"/>
    <n v="529"/>
    <n v="16"/>
    <n v="140"/>
    <n v="108"/>
    <n v="288"/>
    <n v="77"/>
    <n v="1"/>
    <n v="50"/>
    <n v="28"/>
    <n v="55"/>
    <n v="37"/>
    <n v="4"/>
    <n v="1"/>
    <n v="1"/>
    <n v="0"/>
    <n v="0"/>
    <n v="0"/>
    <n v="0"/>
    <n v="0"/>
    <n v="0"/>
    <n v="0"/>
    <n v="0"/>
    <n v="0"/>
    <n v="0"/>
    <n v="0"/>
    <n v="0"/>
    <n v="0"/>
    <n v="0"/>
    <n v="0"/>
    <n v="0"/>
    <n v="2"/>
    <n v="0"/>
    <n v="83"/>
    <n v="4"/>
    <n v="499"/>
    <n v="1383"/>
    <n v="828"/>
    <n v="191"/>
    <n v="44"/>
    <n v="6360"/>
    <n v="1613"/>
    <n v="0"/>
    <n v="41"/>
    <n v="1241"/>
    <n v="1021"/>
    <n v="3746"/>
  </r>
  <r>
    <x v="3"/>
    <x v="22"/>
    <x v="118"/>
    <x v="10"/>
    <n v="111"/>
    <n v="2"/>
    <n v="2"/>
    <n v="0"/>
    <n v="0"/>
    <n v="63"/>
    <n v="8"/>
    <n v="8"/>
    <n v="4"/>
    <n v="4"/>
    <n v="3"/>
    <n v="0"/>
    <n v="0"/>
    <n v="598"/>
    <n v="424"/>
    <n v="58"/>
    <n v="23"/>
    <n v="2"/>
    <n v="1780"/>
    <n v="840"/>
    <n v="68"/>
    <n v="223"/>
    <n v="35"/>
    <n v="1128"/>
    <n v="543"/>
    <n v="16"/>
    <n v="145"/>
    <n v="108"/>
    <n v="287"/>
    <n v="85"/>
    <n v="1"/>
    <n v="49"/>
    <n v="28"/>
    <n v="55"/>
    <n v="37"/>
    <n v="4"/>
    <n v="1"/>
    <n v="1"/>
    <n v="0"/>
    <n v="0"/>
    <n v="0"/>
    <n v="0"/>
    <n v="0"/>
    <n v="0"/>
    <n v="0"/>
    <n v="0"/>
    <n v="0"/>
    <n v="0"/>
    <n v="0"/>
    <n v="0"/>
    <n v="0"/>
    <n v="0"/>
    <n v="0"/>
    <n v="0"/>
    <n v="2"/>
    <n v="0"/>
    <n v="83"/>
    <n v="4"/>
    <n v="502"/>
    <n v="1385"/>
    <n v="833"/>
    <n v="193"/>
    <n v="44"/>
    <n v="6362"/>
    <n v="1757"/>
    <n v="0"/>
    <n v="41"/>
    <n v="1235"/>
    <n v="1015"/>
    <n v="3763"/>
  </r>
  <r>
    <x v="3"/>
    <x v="22"/>
    <x v="118"/>
    <x v="11"/>
    <n v="111"/>
    <n v="2"/>
    <n v="2"/>
    <n v="0"/>
    <n v="0"/>
    <n v="65"/>
    <n v="8"/>
    <n v="8"/>
    <n v="3"/>
    <n v="4"/>
    <n v="3"/>
    <n v="0"/>
    <n v="0"/>
    <n v="598"/>
    <n v="428"/>
    <n v="58"/>
    <n v="22"/>
    <n v="2"/>
    <n v="1781"/>
    <n v="866"/>
    <n v="68"/>
    <n v="222"/>
    <n v="34"/>
    <n v="1132"/>
    <n v="572"/>
    <n v="16"/>
    <n v="146"/>
    <n v="104"/>
    <n v="287"/>
    <n v="87"/>
    <n v="1"/>
    <n v="49"/>
    <n v="29"/>
    <n v="55"/>
    <n v="37"/>
    <n v="4"/>
    <n v="1"/>
    <n v="1"/>
    <n v="0"/>
    <n v="0"/>
    <n v="0"/>
    <n v="0"/>
    <n v="0"/>
    <n v="0"/>
    <n v="0"/>
    <n v="0"/>
    <n v="0"/>
    <n v="0"/>
    <n v="0"/>
    <n v="0"/>
    <n v="0"/>
    <n v="0"/>
    <n v="0"/>
    <n v="0"/>
    <n v="2"/>
    <n v="0"/>
    <n v="83"/>
    <n v="4"/>
    <n v="504"/>
    <n v="1390"/>
    <n v="839"/>
    <n v="192"/>
    <n v="46"/>
    <n v="6363"/>
    <n v="1884"/>
    <n v="0"/>
    <n v="40"/>
    <n v="1238"/>
    <n v="992"/>
    <n v="3779"/>
  </r>
  <r>
    <x v="3"/>
    <x v="22"/>
    <x v="118"/>
    <x v="12"/>
    <n v="112"/>
    <n v="2"/>
    <n v="2"/>
    <n v="0"/>
    <n v="0"/>
    <n v="66"/>
    <n v="8"/>
    <n v="8"/>
    <n v="3"/>
    <n v="3"/>
    <n v="3"/>
    <n v="0"/>
    <n v="0"/>
    <n v="599"/>
    <n v="431"/>
    <n v="56"/>
    <n v="21"/>
    <n v="3"/>
    <n v="1777"/>
    <n v="886"/>
    <n v="67"/>
    <n v="220"/>
    <n v="32"/>
    <n v="1138"/>
    <n v="589"/>
    <n v="16"/>
    <n v="146"/>
    <n v="107"/>
    <n v="291"/>
    <n v="92"/>
    <n v="1"/>
    <n v="50"/>
    <n v="28"/>
    <n v="55"/>
    <n v="39"/>
    <n v="4"/>
    <n v="1"/>
    <n v="1"/>
    <n v="0"/>
    <n v="0"/>
    <n v="0"/>
    <n v="0"/>
    <n v="0"/>
    <n v="0"/>
    <n v="0"/>
    <n v="0"/>
    <n v="0"/>
    <n v="0"/>
    <n v="0"/>
    <n v="0"/>
    <n v="0"/>
    <n v="0"/>
    <n v="0"/>
    <n v="0"/>
    <n v="2"/>
    <n v="0"/>
    <n v="84"/>
    <n v="3"/>
    <n v="505"/>
    <n v="1395"/>
    <n v="840"/>
    <n v="195"/>
    <n v="46"/>
    <n v="6408"/>
    <n v="1969"/>
    <n v="0"/>
    <n v="41"/>
    <n v="1234"/>
    <n v="1005"/>
    <n v="3810"/>
  </r>
  <r>
    <x v="3"/>
    <x v="22"/>
    <x v="118"/>
    <x v="13"/>
    <n v="112"/>
    <n v="2"/>
    <n v="2"/>
    <n v="0"/>
    <n v="0"/>
    <n v="69"/>
    <n v="8"/>
    <n v="8"/>
    <n v="3"/>
    <n v="3"/>
    <n v="3"/>
    <n v="0"/>
    <n v="0"/>
    <n v="600"/>
    <n v="435"/>
    <n v="56"/>
    <n v="22"/>
    <n v="2"/>
    <n v="1767"/>
    <n v="891"/>
    <n v="66"/>
    <n v="216"/>
    <n v="31"/>
    <n v="1133"/>
    <n v="590"/>
    <n v="16"/>
    <n v="146"/>
    <n v="105"/>
    <n v="291"/>
    <n v="96"/>
    <n v="1"/>
    <n v="50"/>
    <n v="24"/>
    <n v="55"/>
    <n v="38"/>
    <n v="4"/>
    <n v="1"/>
    <n v="1"/>
    <n v="0"/>
    <n v="0"/>
    <n v="0"/>
    <n v="0"/>
    <n v="0"/>
    <n v="0"/>
    <n v="0"/>
    <n v="0"/>
    <n v="0"/>
    <n v="0"/>
    <n v="0"/>
    <n v="0"/>
    <n v="0"/>
    <n v="0"/>
    <n v="0"/>
    <n v="0"/>
    <n v="2"/>
    <n v="0"/>
    <n v="84"/>
    <n v="3"/>
    <n v="506"/>
    <n v="1389"/>
    <n v="840"/>
    <n v="198"/>
    <n v="46"/>
    <n v="6400"/>
    <n v="2005"/>
    <n v="0"/>
    <n v="39"/>
    <n v="1238"/>
    <n v="995"/>
    <n v="3819"/>
  </r>
  <r>
    <x v="3"/>
    <x v="22"/>
    <x v="118"/>
    <x v="14"/>
    <n v="114"/>
    <n v="2"/>
    <n v="2"/>
    <n v="0"/>
    <n v="0"/>
    <n v="72"/>
    <n v="8"/>
    <n v="8"/>
    <n v="3"/>
    <n v="3"/>
    <n v="3"/>
    <n v="0"/>
    <n v="0"/>
    <n v="598"/>
    <n v="437"/>
    <n v="55"/>
    <n v="22"/>
    <n v="2"/>
    <n v="1771"/>
    <n v="900"/>
    <n v="66"/>
    <n v="217"/>
    <n v="36"/>
    <n v="1130"/>
    <n v="598"/>
    <n v="16"/>
    <n v="144"/>
    <n v="105"/>
    <n v="296"/>
    <n v="102"/>
    <n v="1"/>
    <n v="50"/>
    <n v="23"/>
    <n v="55"/>
    <n v="37"/>
    <n v="4"/>
    <n v="1"/>
    <n v="1"/>
    <n v="0"/>
    <n v="0"/>
    <n v="0"/>
    <n v="0"/>
    <n v="0"/>
    <n v="0"/>
    <n v="0"/>
    <n v="0"/>
    <n v="0"/>
    <n v="0"/>
    <n v="0"/>
    <n v="0"/>
    <n v="0"/>
    <n v="0"/>
    <n v="0"/>
    <n v="0"/>
    <n v="2"/>
    <n v="0"/>
    <n v="86"/>
    <n v="3"/>
    <n v="506"/>
    <n v="1389"/>
    <n v="839"/>
    <n v="203"/>
    <n v="46"/>
    <n v="6402"/>
    <n v="2047"/>
    <n v="0"/>
    <n v="38"/>
    <n v="1230"/>
    <n v="988"/>
    <n v="3837"/>
  </r>
  <r>
    <x v="3"/>
    <x v="22"/>
    <x v="118"/>
    <x v="15"/>
    <n v="115"/>
    <n v="2"/>
    <n v="2"/>
    <n v="0"/>
    <n v="0"/>
    <n v="73"/>
    <n v="8"/>
    <n v="8"/>
    <n v="3"/>
    <n v="3"/>
    <n v="3"/>
    <n v="0"/>
    <n v="0"/>
    <n v="597"/>
    <n v="443"/>
    <n v="55"/>
    <n v="22"/>
    <n v="2"/>
    <n v="1776"/>
    <n v="913"/>
    <n v="65"/>
    <n v="214"/>
    <n v="39"/>
    <n v="1126"/>
    <n v="602"/>
    <n v="16"/>
    <n v="144"/>
    <n v="104"/>
    <n v="300"/>
    <n v="104"/>
    <n v="1"/>
    <n v="50"/>
    <n v="23"/>
    <n v="55"/>
    <n v="38"/>
    <n v="4"/>
    <n v="1"/>
    <n v="1"/>
    <n v="0"/>
    <n v="0"/>
    <n v="0"/>
    <n v="0"/>
    <n v="0"/>
    <n v="0"/>
    <n v="0"/>
    <n v="0"/>
    <n v="0"/>
    <n v="0"/>
    <n v="0"/>
    <n v="0"/>
    <n v="0"/>
    <n v="0"/>
    <n v="0"/>
    <n v="0"/>
    <n v="2"/>
    <n v="0"/>
    <n v="87"/>
    <n v="3"/>
    <n v="506"/>
    <n v="1397"/>
    <n v="835"/>
    <n v="206"/>
    <n v="46"/>
    <n v="6406"/>
    <n v="2077"/>
    <n v="0"/>
    <n v="37"/>
    <n v="1231"/>
    <n v="991"/>
    <n v="3841"/>
  </r>
  <r>
    <x v="3"/>
    <x v="22"/>
    <x v="118"/>
    <x v="16"/>
    <n v="117"/>
    <n v="2"/>
    <n v="2"/>
    <n v="0"/>
    <n v="0"/>
    <n v="75"/>
    <n v="9"/>
    <n v="8"/>
    <n v="2"/>
    <n v="3"/>
    <n v="3"/>
    <n v="0"/>
    <n v="0"/>
    <n v="597"/>
    <n v="443"/>
    <n v="55"/>
    <n v="22"/>
    <n v="2"/>
    <n v="1781"/>
    <n v="915"/>
    <n v="65"/>
    <n v="215"/>
    <n v="41"/>
    <n v="1125"/>
    <n v="607"/>
    <n v="16"/>
    <n v="146"/>
    <n v="102"/>
    <n v="300"/>
    <n v="108"/>
    <n v="1"/>
    <n v="49"/>
    <n v="23"/>
    <n v="55"/>
    <n v="39"/>
    <n v="4"/>
    <n v="1"/>
    <n v="1"/>
    <n v="0"/>
    <n v="0"/>
    <n v="0"/>
    <n v="0"/>
    <n v="0"/>
    <n v="0"/>
    <n v="0"/>
    <n v="0"/>
    <n v="0"/>
    <n v="0"/>
    <n v="0"/>
    <n v="0"/>
    <n v="0"/>
    <n v="0"/>
    <n v="0"/>
    <n v="0"/>
    <n v="2"/>
    <n v="0"/>
    <n v="89"/>
    <n v="3"/>
    <n v="507"/>
    <n v="1403"/>
    <n v="835"/>
    <n v="207"/>
    <n v="47"/>
    <n v="6414"/>
    <n v="2113"/>
    <n v="0"/>
    <n v="37"/>
    <n v="1237"/>
    <n v="988"/>
    <n v="3849"/>
  </r>
  <r>
    <x v="3"/>
    <x v="22"/>
    <x v="118"/>
    <x v="16"/>
    <m/>
    <m/>
    <m/>
    <m/>
    <m/>
    <m/>
    <m/>
    <m/>
    <m/>
    <m/>
    <m/>
    <m/>
    <m/>
    <m/>
    <m/>
    <m/>
    <m/>
    <m/>
    <n v="1"/>
    <m/>
    <m/>
    <m/>
    <n v="1"/>
    <m/>
    <m/>
    <m/>
    <m/>
    <m/>
    <m/>
    <m/>
    <m/>
    <m/>
    <m/>
    <m/>
    <m/>
    <m/>
    <m/>
    <m/>
    <m/>
    <m/>
    <m/>
    <m/>
    <m/>
    <m/>
    <m/>
    <m/>
    <m/>
    <m/>
    <m/>
    <m/>
    <m/>
    <m/>
    <m/>
    <m/>
    <m/>
    <m/>
    <m/>
    <m/>
    <m/>
    <m/>
    <m/>
    <m/>
    <m/>
    <n v="1"/>
    <m/>
    <m/>
    <m/>
    <m/>
    <n v="1"/>
    <m/>
  </r>
  <r>
    <x v="3"/>
    <x v="23"/>
    <x v="119"/>
    <x v="0"/>
    <n v="66"/>
    <n v="1"/>
    <n v="0"/>
    <n v="0"/>
    <n v="0"/>
    <n v="6"/>
    <n v="5"/>
    <n v="5"/>
    <n v="4"/>
    <n v="0"/>
    <n v="0"/>
    <n v="0"/>
    <n v="0"/>
    <n v="248"/>
    <n v="0"/>
    <n v="99"/>
    <n v="5"/>
    <n v="9"/>
    <n v="666"/>
    <n v="0"/>
    <n v="32"/>
    <n v="84"/>
    <n v="42"/>
    <n v="516"/>
    <n v="25"/>
    <n v="6"/>
    <n v="30"/>
    <n v="116"/>
    <n v="70"/>
    <n v="0"/>
    <n v="2"/>
    <n v="16"/>
    <n v="5"/>
    <n v="38"/>
    <n v="0"/>
    <n v="1"/>
    <n v="1"/>
    <n v="0"/>
    <n v="0"/>
    <n v="0"/>
    <n v="0"/>
    <n v="0"/>
    <n v="0"/>
    <n v="0"/>
    <n v="0"/>
    <n v="0"/>
    <n v="0"/>
    <n v="0"/>
    <n v="0"/>
    <n v="10"/>
    <n v="43"/>
    <n v="0"/>
    <n v="7"/>
    <n v="0"/>
    <m/>
    <m/>
    <m/>
    <m/>
    <m/>
    <m/>
    <m/>
    <m/>
    <m/>
    <m/>
    <m/>
    <m/>
    <m/>
    <m/>
    <m/>
    <m/>
  </r>
  <r>
    <x v="3"/>
    <x v="23"/>
    <x v="119"/>
    <x v="1"/>
    <n v="66"/>
    <n v="1"/>
    <n v="0"/>
    <n v="0"/>
    <n v="0"/>
    <n v="10"/>
    <n v="5"/>
    <n v="5"/>
    <n v="4"/>
    <n v="0"/>
    <n v="0"/>
    <n v="0"/>
    <n v="0"/>
    <n v="248"/>
    <n v="0"/>
    <n v="128"/>
    <n v="5"/>
    <n v="10"/>
    <n v="669"/>
    <n v="0"/>
    <n v="47"/>
    <n v="85"/>
    <n v="41"/>
    <n v="513"/>
    <n v="32"/>
    <n v="6"/>
    <n v="30"/>
    <n v="114"/>
    <n v="69"/>
    <n v="0"/>
    <n v="4"/>
    <n v="16"/>
    <n v="5"/>
    <n v="38"/>
    <n v="0"/>
    <n v="2"/>
    <n v="1"/>
    <n v="0"/>
    <n v="0"/>
    <n v="0"/>
    <n v="0"/>
    <n v="0"/>
    <n v="0"/>
    <n v="0"/>
    <n v="0"/>
    <n v="0"/>
    <n v="0"/>
    <n v="0"/>
    <n v="0"/>
    <n v="10"/>
    <n v="43"/>
    <n v="0"/>
    <n v="7"/>
    <n v="0"/>
    <m/>
    <m/>
    <m/>
    <m/>
    <m/>
    <m/>
    <m/>
    <m/>
    <m/>
    <m/>
    <m/>
    <m/>
    <m/>
    <m/>
    <m/>
    <m/>
  </r>
  <r>
    <x v="3"/>
    <x v="23"/>
    <x v="119"/>
    <x v="2"/>
    <n v="66"/>
    <n v="1"/>
    <n v="0"/>
    <n v="0"/>
    <n v="0"/>
    <n v="16"/>
    <n v="5"/>
    <n v="5"/>
    <n v="4"/>
    <n v="0"/>
    <n v="0"/>
    <n v="0"/>
    <n v="0"/>
    <n v="246"/>
    <n v="157"/>
    <n v="10"/>
    <n v="5"/>
    <n v="10"/>
    <n v="670"/>
    <n v="83"/>
    <n v="41"/>
    <n v="85"/>
    <n v="36"/>
    <n v="513"/>
    <n v="46"/>
    <n v="6"/>
    <n v="30"/>
    <n v="114"/>
    <n v="70"/>
    <n v="5"/>
    <n v="7"/>
    <n v="17"/>
    <n v="5"/>
    <n v="38"/>
    <n v="18"/>
    <n v="0"/>
    <n v="1"/>
    <n v="0"/>
    <n v="0"/>
    <n v="0"/>
    <n v="0"/>
    <n v="0"/>
    <n v="0"/>
    <n v="0"/>
    <n v="0"/>
    <n v="0"/>
    <n v="0"/>
    <n v="0"/>
    <n v="0"/>
    <n v="0"/>
    <n v="0"/>
    <n v="0"/>
    <n v="0"/>
    <n v="0"/>
    <n v="1"/>
    <n v="0"/>
    <n v="51"/>
    <n v="0"/>
    <n v="216"/>
    <n v="468"/>
    <n v="343"/>
    <n v="39"/>
    <n v="37"/>
    <m/>
    <m/>
    <m/>
    <m/>
    <m/>
    <m/>
    <m/>
  </r>
  <r>
    <x v="3"/>
    <x v="23"/>
    <x v="119"/>
    <x v="3"/>
    <n v="66"/>
    <n v="1"/>
    <n v="0"/>
    <n v="0"/>
    <n v="0"/>
    <n v="19"/>
    <n v="5"/>
    <n v="5"/>
    <n v="4"/>
    <n v="0"/>
    <n v="0"/>
    <n v="0"/>
    <n v="0"/>
    <n v="248"/>
    <n v="168"/>
    <n v="10"/>
    <n v="5"/>
    <n v="10"/>
    <n v="669"/>
    <n v="106"/>
    <n v="42"/>
    <n v="86"/>
    <n v="35"/>
    <n v="511"/>
    <n v="59"/>
    <n v="6"/>
    <n v="31"/>
    <n v="112"/>
    <n v="70"/>
    <n v="8"/>
    <n v="7"/>
    <n v="17"/>
    <n v="5"/>
    <n v="38"/>
    <n v="22"/>
    <n v="0"/>
    <n v="1"/>
    <n v="0"/>
    <n v="0"/>
    <n v="0"/>
    <n v="0"/>
    <n v="0"/>
    <n v="0"/>
    <n v="0"/>
    <n v="0"/>
    <n v="0"/>
    <n v="0"/>
    <n v="0"/>
    <n v="0"/>
    <n v="0"/>
    <n v="0"/>
    <n v="0"/>
    <n v="0"/>
    <n v="0"/>
    <n v="1"/>
    <n v="0"/>
    <n v="51"/>
    <n v="0"/>
    <n v="219"/>
    <n v="470"/>
    <n v="342"/>
    <n v="39"/>
    <n v="37"/>
    <m/>
    <m/>
    <m/>
    <m/>
    <m/>
    <m/>
    <m/>
  </r>
  <r>
    <x v="3"/>
    <x v="23"/>
    <x v="119"/>
    <x v="4"/>
    <n v="66"/>
    <n v="1"/>
    <n v="0"/>
    <n v="0"/>
    <n v="0"/>
    <n v="21"/>
    <n v="5"/>
    <n v="5"/>
    <n v="4"/>
    <n v="0"/>
    <n v="0"/>
    <n v="0"/>
    <n v="0"/>
    <n v="251"/>
    <n v="178"/>
    <n v="10"/>
    <n v="7"/>
    <n v="10"/>
    <n v="672"/>
    <n v="164"/>
    <n v="42"/>
    <n v="87"/>
    <n v="35"/>
    <n v="511"/>
    <n v="71"/>
    <n v="6"/>
    <n v="30"/>
    <n v="111"/>
    <n v="70"/>
    <n v="12"/>
    <n v="7"/>
    <n v="17"/>
    <n v="5"/>
    <n v="38"/>
    <n v="23"/>
    <n v="0"/>
    <n v="1"/>
    <n v="0"/>
    <n v="0"/>
    <n v="0"/>
    <n v="0"/>
    <n v="0"/>
    <n v="0"/>
    <n v="0"/>
    <n v="0"/>
    <n v="0"/>
    <n v="0"/>
    <n v="0"/>
    <n v="0"/>
    <n v="0"/>
    <n v="0"/>
    <n v="0"/>
    <n v="0"/>
    <n v="0"/>
    <n v="1"/>
    <n v="0"/>
    <n v="51"/>
    <n v="0"/>
    <n v="220"/>
    <n v="476"/>
    <n v="343"/>
    <n v="39"/>
    <n v="37"/>
    <m/>
    <m/>
    <m/>
    <m/>
    <m/>
    <m/>
    <m/>
  </r>
  <r>
    <x v="3"/>
    <x v="23"/>
    <x v="119"/>
    <x v="5"/>
    <n v="66"/>
    <n v="1"/>
    <n v="0"/>
    <n v="0"/>
    <n v="0"/>
    <n v="27"/>
    <n v="5"/>
    <n v="5"/>
    <n v="4"/>
    <n v="0"/>
    <n v="0"/>
    <n v="0"/>
    <n v="0"/>
    <n v="249"/>
    <n v="185"/>
    <n v="10"/>
    <n v="7"/>
    <n v="10"/>
    <n v="676"/>
    <n v="214"/>
    <n v="42"/>
    <n v="90"/>
    <n v="34"/>
    <n v="514"/>
    <n v="107"/>
    <n v="6"/>
    <n v="30"/>
    <n v="109"/>
    <n v="72"/>
    <n v="14"/>
    <n v="7"/>
    <n v="17"/>
    <n v="5"/>
    <n v="38"/>
    <n v="26"/>
    <n v="0"/>
    <n v="1"/>
    <n v="0"/>
    <n v="0"/>
    <n v="0"/>
    <n v="0"/>
    <n v="0"/>
    <n v="0"/>
    <n v="0"/>
    <n v="0"/>
    <n v="0"/>
    <n v="0"/>
    <n v="0"/>
    <n v="0"/>
    <n v="0"/>
    <n v="0"/>
    <n v="0"/>
    <n v="0"/>
    <n v="0"/>
    <n v="1"/>
    <n v="0"/>
    <n v="51"/>
    <n v="0"/>
    <n v="218"/>
    <n v="479"/>
    <n v="346"/>
    <n v="39"/>
    <n v="37"/>
    <m/>
    <m/>
    <m/>
    <m/>
    <m/>
    <m/>
    <m/>
  </r>
  <r>
    <x v="3"/>
    <x v="23"/>
    <x v="119"/>
    <x v="6"/>
    <n v="68"/>
    <n v="1"/>
    <n v="0"/>
    <n v="0"/>
    <n v="0"/>
    <n v="33"/>
    <n v="5"/>
    <n v="5"/>
    <n v="4"/>
    <n v="0"/>
    <n v="0"/>
    <n v="0"/>
    <n v="0"/>
    <n v="248"/>
    <n v="190"/>
    <n v="10"/>
    <n v="7"/>
    <n v="10"/>
    <n v="675"/>
    <n v="250"/>
    <n v="41"/>
    <n v="89"/>
    <n v="35"/>
    <n v="515"/>
    <n v="139"/>
    <n v="7"/>
    <n v="32"/>
    <n v="108"/>
    <n v="73"/>
    <n v="15"/>
    <n v="7"/>
    <n v="18"/>
    <n v="5"/>
    <n v="38"/>
    <n v="28"/>
    <n v="0"/>
    <n v="1"/>
    <n v="0"/>
    <n v="0"/>
    <n v="0"/>
    <n v="0"/>
    <n v="0"/>
    <n v="0"/>
    <n v="0"/>
    <n v="0"/>
    <n v="0"/>
    <n v="0"/>
    <n v="0"/>
    <n v="0"/>
    <n v="0"/>
    <n v="0"/>
    <n v="0"/>
    <n v="0"/>
    <n v="0"/>
    <n v="1"/>
    <n v="0"/>
    <n v="53"/>
    <n v="0"/>
    <n v="218"/>
    <n v="479"/>
    <n v="345"/>
    <n v="39"/>
    <n v="37"/>
    <m/>
    <m/>
    <m/>
    <m/>
    <m/>
    <m/>
    <m/>
  </r>
  <r>
    <x v="3"/>
    <x v="23"/>
    <x v="119"/>
    <x v="7"/>
    <n v="69"/>
    <n v="1"/>
    <n v="0"/>
    <n v="0"/>
    <n v="0"/>
    <n v="36"/>
    <n v="5"/>
    <n v="5"/>
    <n v="4"/>
    <n v="0"/>
    <n v="0"/>
    <n v="0"/>
    <n v="0"/>
    <n v="248"/>
    <n v="199"/>
    <n v="10"/>
    <n v="7"/>
    <n v="10"/>
    <n v="673"/>
    <n v="276"/>
    <n v="41"/>
    <n v="88"/>
    <n v="34"/>
    <n v="515"/>
    <n v="171"/>
    <n v="7"/>
    <n v="33"/>
    <n v="107"/>
    <n v="73"/>
    <n v="18"/>
    <n v="7"/>
    <n v="17"/>
    <n v="5"/>
    <n v="38"/>
    <n v="28"/>
    <n v="0"/>
    <n v="1"/>
    <n v="0"/>
    <n v="0"/>
    <n v="0"/>
    <n v="0"/>
    <n v="0"/>
    <n v="0"/>
    <n v="0"/>
    <n v="0"/>
    <n v="0"/>
    <n v="0"/>
    <n v="0"/>
    <n v="0"/>
    <n v="0"/>
    <n v="0"/>
    <n v="0"/>
    <n v="0"/>
    <n v="0"/>
    <n v="1"/>
    <n v="0"/>
    <n v="54"/>
    <n v="0"/>
    <n v="218"/>
    <n v="478"/>
    <n v="345"/>
    <n v="41"/>
    <n v="37"/>
    <m/>
    <m/>
    <m/>
    <m/>
    <m/>
    <m/>
    <m/>
  </r>
  <r>
    <x v="3"/>
    <x v="23"/>
    <x v="119"/>
    <x v="8"/>
    <n v="69"/>
    <n v="1"/>
    <n v="0"/>
    <n v="0"/>
    <n v="0"/>
    <n v="43"/>
    <n v="5"/>
    <n v="4"/>
    <n v="4"/>
    <n v="0"/>
    <n v="0"/>
    <n v="0"/>
    <n v="0"/>
    <n v="250"/>
    <n v="202"/>
    <n v="10"/>
    <n v="6"/>
    <n v="11"/>
    <n v="671"/>
    <n v="311"/>
    <n v="39"/>
    <n v="87"/>
    <n v="33"/>
    <n v="519"/>
    <n v="218"/>
    <n v="8"/>
    <n v="34"/>
    <n v="107"/>
    <n v="75"/>
    <n v="22"/>
    <n v="8"/>
    <n v="17"/>
    <n v="5"/>
    <n v="38"/>
    <n v="33"/>
    <n v="0"/>
    <n v="1"/>
    <n v="0"/>
    <n v="0"/>
    <n v="0"/>
    <n v="0"/>
    <n v="0"/>
    <n v="0"/>
    <n v="0"/>
    <n v="0"/>
    <n v="0"/>
    <n v="0"/>
    <n v="0"/>
    <n v="0"/>
    <n v="0"/>
    <n v="0"/>
    <n v="0"/>
    <n v="0"/>
    <n v="0"/>
    <n v="1"/>
    <n v="0"/>
    <n v="55"/>
    <n v="0"/>
    <n v="220"/>
    <n v="480"/>
    <n v="347"/>
    <n v="42"/>
    <n v="37"/>
    <n v="2849"/>
    <n v="519"/>
    <n v="0"/>
    <n v="28"/>
    <n v="612"/>
    <n v="510"/>
    <n v="1532"/>
  </r>
  <r>
    <x v="3"/>
    <x v="23"/>
    <x v="119"/>
    <x v="9"/>
    <n v="69"/>
    <n v="1"/>
    <n v="1"/>
    <n v="0"/>
    <n v="0"/>
    <n v="45"/>
    <n v="5"/>
    <n v="4"/>
    <n v="4"/>
    <n v="0"/>
    <n v="0"/>
    <n v="0"/>
    <n v="0"/>
    <n v="249"/>
    <n v="205"/>
    <n v="10"/>
    <n v="6"/>
    <n v="9"/>
    <n v="671"/>
    <n v="323"/>
    <n v="39"/>
    <n v="87"/>
    <n v="32"/>
    <n v="520"/>
    <n v="240"/>
    <n v="8"/>
    <n v="33"/>
    <n v="109"/>
    <n v="76"/>
    <n v="25"/>
    <n v="8"/>
    <n v="17"/>
    <n v="5"/>
    <n v="38"/>
    <n v="34"/>
    <n v="0"/>
    <n v="1"/>
    <n v="0"/>
    <n v="0"/>
    <n v="0"/>
    <n v="0"/>
    <n v="0"/>
    <n v="0"/>
    <n v="0"/>
    <n v="0"/>
    <n v="0"/>
    <n v="0"/>
    <n v="0"/>
    <n v="0"/>
    <n v="0"/>
    <n v="0"/>
    <n v="0"/>
    <n v="0"/>
    <n v="0"/>
    <n v="1"/>
    <n v="0"/>
    <n v="55"/>
    <n v="0"/>
    <n v="219"/>
    <n v="481"/>
    <n v="347"/>
    <n v="43"/>
    <n v="37"/>
    <n v="2863"/>
    <n v="689"/>
    <n v="0"/>
    <n v="28"/>
    <n v="607"/>
    <n v="517"/>
    <n v="1546"/>
  </r>
  <r>
    <x v="3"/>
    <x v="23"/>
    <x v="119"/>
    <x v="10"/>
    <n v="69"/>
    <n v="1"/>
    <n v="1"/>
    <n v="0"/>
    <n v="0"/>
    <n v="45"/>
    <n v="5"/>
    <n v="4"/>
    <n v="4"/>
    <n v="0"/>
    <n v="0"/>
    <n v="0"/>
    <n v="0"/>
    <n v="252"/>
    <n v="207"/>
    <n v="10"/>
    <n v="6"/>
    <n v="9"/>
    <n v="669"/>
    <n v="329"/>
    <n v="39"/>
    <n v="87"/>
    <n v="32"/>
    <n v="521"/>
    <n v="245"/>
    <n v="8"/>
    <n v="33"/>
    <n v="108"/>
    <n v="76"/>
    <n v="25"/>
    <n v="8"/>
    <n v="17"/>
    <n v="4"/>
    <n v="38"/>
    <n v="34"/>
    <n v="0"/>
    <n v="1"/>
    <n v="0"/>
    <n v="0"/>
    <n v="0"/>
    <n v="0"/>
    <n v="0"/>
    <n v="0"/>
    <n v="0"/>
    <n v="0"/>
    <n v="0"/>
    <n v="0"/>
    <n v="0"/>
    <n v="0"/>
    <n v="0"/>
    <n v="0"/>
    <n v="0"/>
    <n v="0"/>
    <n v="0"/>
    <n v="1"/>
    <n v="0"/>
    <n v="55"/>
    <n v="0"/>
    <n v="222"/>
    <n v="481"/>
    <n v="347"/>
    <n v="43"/>
    <n v="37"/>
    <n v="2868"/>
    <n v="723"/>
    <n v="0"/>
    <n v="28"/>
    <n v="599"/>
    <n v="519"/>
    <n v="1558"/>
  </r>
  <r>
    <x v="3"/>
    <x v="23"/>
    <x v="119"/>
    <x v="11"/>
    <n v="69"/>
    <n v="1"/>
    <n v="1"/>
    <n v="0"/>
    <n v="0"/>
    <n v="47"/>
    <n v="5"/>
    <n v="4"/>
    <n v="4"/>
    <n v="0"/>
    <n v="0"/>
    <n v="0"/>
    <n v="0"/>
    <n v="252"/>
    <n v="208"/>
    <n v="10"/>
    <n v="5"/>
    <n v="9"/>
    <n v="667"/>
    <n v="338"/>
    <n v="40"/>
    <n v="85"/>
    <n v="32"/>
    <n v="524"/>
    <n v="249"/>
    <n v="8"/>
    <n v="34"/>
    <n v="110"/>
    <n v="76"/>
    <n v="25"/>
    <n v="8"/>
    <n v="17"/>
    <n v="4"/>
    <n v="38"/>
    <n v="34"/>
    <n v="0"/>
    <n v="1"/>
    <n v="0"/>
    <n v="0"/>
    <n v="0"/>
    <n v="0"/>
    <n v="0"/>
    <n v="0"/>
    <n v="0"/>
    <n v="0"/>
    <n v="0"/>
    <n v="0"/>
    <n v="0"/>
    <n v="0"/>
    <n v="0"/>
    <n v="0"/>
    <n v="0"/>
    <n v="0"/>
    <n v="0"/>
    <n v="1"/>
    <n v="0"/>
    <n v="55"/>
    <n v="0"/>
    <n v="222"/>
    <n v="480"/>
    <n v="349"/>
    <n v="43"/>
    <n v="37"/>
    <n v="2884"/>
    <n v="799"/>
    <n v="0"/>
    <n v="29"/>
    <n v="593"/>
    <n v="526"/>
    <n v="1570"/>
  </r>
  <r>
    <x v="3"/>
    <x v="23"/>
    <x v="119"/>
    <x v="12"/>
    <n v="69"/>
    <n v="1"/>
    <n v="1"/>
    <n v="0"/>
    <n v="0"/>
    <n v="47"/>
    <n v="4"/>
    <n v="4"/>
    <n v="4"/>
    <n v="0"/>
    <n v="0"/>
    <n v="0"/>
    <n v="0"/>
    <n v="252"/>
    <n v="208"/>
    <n v="10"/>
    <n v="5"/>
    <n v="9"/>
    <n v="666"/>
    <n v="344"/>
    <n v="40"/>
    <n v="81"/>
    <n v="32"/>
    <n v="523"/>
    <n v="255"/>
    <n v="8"/>
    <n v="31"/>
    <n v="108"/>
    <n v="77"/>
    <n v="28"/>
    <n v="7"/>
    <n v="17"/>
    <n v="4"/>
    <n v="38"/>
    <n v="36"/>
    <n v="0"/>
    <n v="1"/>
    <n v="0"/>
    <n v="0"/>
    <n v="0"/>
    <n v="0"/>
    <n v="0"/>
    <n v="0"/>
    <n v="0"/>
    <n v="0"/>
    <n v="0"/>
    <n v="0"/>
    <n v="0"/>
    <n v="0"/>
    <n v="0"/>
    <n v="0"/>
    <n v="0"/>
    <n v="0"/>
    <n v="0"/>
    <n v="1"/>
    <n v="0"/>
    <n v="56"/>
    <n v="0"/>
    <n v="222"/>
    <n v="482"/>
    <n v="353"/>
    <n v="44"/>
    <n v="37"/>
    <n v="2883"/>
    <n v="832"/>
    <n v="0"/>
    <n v="28"/>
    <n v="587"/>
    <n v="521"/>
    <n v="1584"/>
  </r>
  <r>
    <x v="3"/>
    <x v="23"/>
    <x v="119"/>
    <x v="13"/>
    <n v="69"/>
    <n v="1"/>
    <n v="1"/>
    <n v="0"/>
    <n v="0"/>
    <n v="47"/>
    <n v="4"/>
    <n v="4"/>
    <n v="4"/>
    <n v="0"/>
    <n v="0"/>
    <n v="0"/>
    <n v="0"/>
    <n v="253"/>
    <n v="209"/>
    <n v="10"/>
    <n v="5"/>
    <n v="9"/>
    <n v="667"/>
    <n v="348"/>
    <n v="40"/>
    <n v="80"/>
    <n v="33"/>
    <n v="526"/>
    <n v="259"/>
    <n v="8"/>
    <n v="32"/>
    <n v="107"/>
    <n v="76"/>
    <n v="27"/>
    <n v="7"/>
    <n v="17"/>
    <n v="4"/>
    <n v="38"/>
    <n v="36"/>
    <n v="0"/>
    <n v="1"/>
    <n v="0"/>
    <n v="0"/>
    <n v="0"/>
    <n v="0"/>
    <n v="0"/>
    <n v="0"/>
    <n v="0"/>
    <n v="0"/>
    <n v="0"/>
    <n v="0"/>
    <n v="0"/>
    <n v="0"/>
    <n v="0"/>
    <n v="0"/>
    <n v="0"/>
    <n v="0"/>
    <n v="0"/>
    <n v="1"/>
    <n v="0"/>
    <n v="56"/>
    <n v="0"/>
    <n v="223"/>
    <n v="483"/>
    <n v="355"/>
    <n v="43"/>
    <n v="37"/>
    <n v="2894"/>
    <n v="854"/>
    <n v="0"/>
    <n v="28"/>
    <n v="585"/>
    <n v="525"/>
    <n v="1592"/>
  </r>
  <r>
    <x v="3"/>
    <x v="23"/>
    <x v="119"/>
    <x v="14"/>
    <n v="67"/>
    <n v="1"/>
    <n v="1"/>
    <n v="0"/>
    <n v="0"/>
    <n v="46"/>
    <n v="4"/>
    <n v="4"/>
    <n v="3"/>
    <n v="0"/>
    <n v="0"/>
    <n v="0"/>
    <n v="0"/>
    <n v="253"/>
    <n v="210"/>
    <n v="10"/>
    <n v="5"/>
    <n v="9"/>
    <n v="670"/>
    <n v="348"/>
    <n v="41"/>
    <n v="81"/>
    <n v="34"/>
    <n v="528"/>
    <n v="263"/>
    <n v="8"/>
    <n v="33"/>
    <n v="108"/>
    <n v="75"/>
    <n v="28"/>
    <n v="6"/>
    <n v="17"/>
    <n v="4"/>
    <n v="38"/>
    <n v="36"/>
    <n v="0"/>
    <n v="1"/>
    <n v="0"/>
    <n v="0"/>
    <n v="0"/>
    <n v="0"/>
    <n v="0"/>
    <n v="0"/>
    <n v="0"/>
    <n v="0"/>
    <n v="0"/>
    <n v="0"/>
    <n v="0"/>
    <n v="0"/>
    <n v="0"/>
    <n v="0"/>
    <n v="0"/>
    <n v="0"/>
    <n v="0"/>
    <n v="1"/>
    <n v="0"/>
    <n v="55"/>
    <n v="0"/>
    <n v="224"/>
    <n v="485"/>
    <n v="356"/>
    <n v="43"/>
    <n v="37"/>
    <n v="2906"/>
    <n v="879"/>
    <n v="0"/>
    <n v="27"/>
    <n v="574"/>
    <n v="533"/>
    <n v="1607"/>
  </r>
  <r>
    <x v="3"/>
    <x v="23"/>
    <x v="119"/>
    <x v="15"/>
    <n v="67"/>
    <n v="1"/>
    <n v="1"/>
    <n v="0"/>
    <n v="0"/>
    <n v="46"/>
    <n v="4"/>
    <n v="4"/>
    <n v="3"/>
    <n v="0"/>
    <n v="0"/>
    <n v="0"/>
    <n v="0"/>
    <n v="254"/>
    <n v="211"/>
    <n v="10"/>
    <n v="5"/>
    <n v="9"/>
    <n v="674"/>
    <n v="354"/>
    <n v="41"/>
    <n v="82"/>
    <n v="35"/>
    <n v="531"/>
    <n v="266"/>
    <n v="8"/>
    <n v="34"/>
    <n v="108"/>
    <n v="75"/>
    <n v="30"/>
    <n v="6"/>
    <n v="17"/>
    <n v="4"/>
    <n v="38"/>
    <n v="36"/>
    <n v="0"/>
    <n v="1"/>
    <n v="0"/>
    <n v="0"/>
    <n v="0"/>
    <n v="0"/>
    <n v="0"/>
    <n v="0"/>
    <n v="0"/>
    <n v="0"/>
    <n v="0"/>
    <n v="0"/>
    <n v="0"/>
    <n v="0"/>
    <n v="0"/>
    <n v="0"/>
    <n v="0"/>
    <n v="0"/>
    <n v="0"/>
    <n v="1"/>
    <n v="0"/>
    <n v="55"/>
    <n v="0"/>
    <n v="225"/>
    <n v="488"/>
    <n v="357"/>
    <n v="44"/>
    <n v="37"/>
    <n v="2914"/>
    <n v="901"/>
    <n v="0"/>
    <n v="27"/>
    <n v="570"/>
    <n v="534"/>
    <n v="1616"/>
  </r>
  <r>
    <x v="3"/>
    <x v="23"/>
    <x v="119"/>
    <x v="16"/>
    <n v="67"/>
    <n v="1"/>
    <n v="1"/>
    <n v="0"/>
    <n v="0"/>
    <n v="46"/>
    <n v="4"/>
    <n v="4"/>
    <n v="3"/>
    <n v="0"/>
    <n v="0"/>
    <n v="0"/>
    <n v="0"/>
    <n v="254"/>
    <n v="211"/>
    <n v="10"/>
    <n v="5"/>
    <n v="9"/>
    <n v="675"/>
    <n v="358"/>
    <n v="41"/>
    <n v="83"/>
    <n v="36"/>
    <n v="531"/>
    <n v="267"/>
    <n v="8"/>
    <n v="33"/>
    <n v="109"/>
    <n v="76"/>
    <n v="31"/>
    <n v="6"/>
    <n v="17"/>
    <n v="4"/>
    <n v="38"/>
    <n v="36"/>
    <n v="0"/>
    <n v="1"/>
    <n v="0"/>
    <n v="0"/>
    <n v="0"/>
    <n v="0"/>
    <n v="0"/>
    <n v="0"/>
    <n v="0"/>
    <n v="0"/>
    <n v="0"/>
    <n v="0"/>
    <n v="0"/>
    <n v="0"/>
    <n v="0"/>
    <n v="0"/>
    <n v="0"/>
    <n v="0"/>
    <n v="0"/>
    <n v="1"/>
    <n v="0"/>
    <n v="55"/>
    <n v="0"/>
    <n v="225"/>
    <n v="490"/>
    <n v="356"/>
    <n v="45"/>
    <n v="37"/>
    <n v="2917"/>
    <n v="916"/>
    <n v="0"/>
    <n v="27"/>
    <n v="567"/>
    <n v="536"/>
    <n v="1625"/>
  </r>
  <r>
    <x v="3"/>
    <x v="23"/>
    <x v="120"/>
    <x v="0"/>
    <n v="129"/>
    <n v="2"/>
    <n v="1"/>
    <n v="0"/>
    <n v="0"/>
    <n v="21"/>
    <n v="5"/>
    <n v="25"/>
    <n v="0"/>
    <n v="2"/>
    <n v="0"/>
    <n v="1"/>
    <n v="0"/>
    <n v="480"/>
    <n v="0"/>
    <n v="107"/>
    <n v="57"/>
    <n v="1"/>
    <n v="1607"/>
    <n v="0"/>
    <n v="44"/>
    <n v="357"/>
    <n v="13"/>
    <n v="1033"/>
    <n v="37"/>
    <n v="23"/>
    <n v="218"/>
    <n v="15"/>
    <n v="147"/>
    <n v="0"/>
    <n v="1"/>
    <n v="41"/>
    <n v="8"/>
    <n v="39"/>
    <n v="0"/>
    <n v="8"/>
    <n v="2"/>
    <n v="0"/>
    <n v="0"/>
    <n v="0"/>
    <n v="0"/>
    <n v="0"/>
    <n v="0"/>
    <n v="0"/>
    <n v="0"/>
    <n v="0"/>
    <n v="0"/>
    <n v="0"/>
    <n v="0"/>
    <n v="21"/>
    <n v="57"/>
    <n v="0"/>
    <n v="7"/>
    <n v="1"/>
    <m/>
    <m/>
    <m/>
    <m/>
    <m/>
    <m/>
    <m/>
    <m/>
    <m/>
    <m/>
    <m/>
    <m/>
    <m/>
    <m/>
    <m/>
    <m/>
  </r>
  <r>
    <x v="3"/>
    <x v="23"/>
    <x v="120"/>
    <x v="1"/>
    <n v="128"/>
    <n v="2"/>
    <n v="1"/>
    <n v="0"/>
    <n v="0"/>
    <n v="21"/>
    <n v="5"/>
    <n v="24"/>
    <n v="0"/>
    <n v="2"/>
    <n v="0"/>
    <n v="1"/>
    <n v="0"/>
    <n v="478"/>
    <n v="0"/>
    <n v="156"/>
    <n v="56"/>
    <n v="1"/>
    <n v="1617"/>
    <n v="0"/>
    <n v="60"/>
    <n v="358"/>
    <n v="16"/>
    <n v="1033"/>
    <n v="45"/>
    <n v="24"/>
    <n v="217"/>
    <n v="14"/>
    <n v="148"/>
    <n v="0"/>
    <n v="1"/>
    <n v="41"/>
    <n v="8"/>
    <n v="40"/>
    <n v="0"/>
    <n v="8"/>
    <n v="2"/>
    <n v="0"/>
    <n v="0"/>
    <n v="0"/>
    <n v="0"/>
    <n v="0"/>
    <n v="0"/>
    <n v="0"/>
    <n v="0"/>
    <n v="0"/>
    <n v="0"/>
    <n v="0"/>
    <n v="0"/>
    <n v="21"/>
    <n v="57"/>
    <n v="0"/>
    <n v="7"/>
    <n v="1"/>
    <m/>
    <m/>
    <m/>
    <m/>
    <m/>
    <m/>
    <m/>
    <m/>
    <m/>
    <m/>
    <m/>
    <m/>
    <m/>
    <m/>
    <m/>
    <m/>
  </r>
  <r>
    <x v="3"/>
    <x v="23"/>
    <x v="120"/>
    <x v="2"/>
    <n v="130"/>
    <n v="2"/>
    <n v="1"/>
    <n v="0"/>
    <n v="0"/>
    <n v="24"/>
    <n v="5"/>
    <n v="23"/>
    <n v="0"/>
    <n v="2"/>
    <n v="1"/>
    <n v="0"/>
    <n v="0"/>
    <n v="476"/>
    <n v="230"/>
    <n v="21"/>
    <n v="54"/>
    <n v="1"/>
    <n v="1610"/>
    <n v="105"/>
    <n v="59"/>
    <n v="355"/>
    <n v="16"/>
    <n v="1037"/>
    <n v="69"/>
    <n v="24"/>
    <n v="216"/>
    <n v="13"/>
    <n v="149"/>
    <n v="3"/>
    <n v="7"/>
    <n v="42"/>
    <n v="8"/>
    <n v="41"/>
    <n v="16"/>
    <n v="1"/>
    <n v="2"/>
    <n v="0"/>
    <n v="0"/>
    <n v="0"/>
    <n v="0"/>
    <n v="0"/>
    <n v="0"/>
    <n v="0"/>
    <n v="0"/>
    <n v="0"/>
    <n v="0"/>
    <n v="0"/>
    <n v="0"/>
    <n v="0"/>
    <n v="0"/>
    <n v="0"/>
    <n v="0"/>
    <n v="0"/>
    <n v="2"/>
    <n v="0"/>
    <n v="96"/>
    <n v="2"/>
    <n v="384"/>
    <n v="1098"/>
    <n v="748"/>
    <n v="83"/>
    <n v="38"/>
    <m/>
    <m/>
    <m/>
    <m/>
    <m/>
    <m/>
    <m/>
  </r>
  <r>
    <x v="3"/>
    <x v="23"/>
    <x v="120"/>
    <x v="3"/>
    <n v="130"/>
    <n v="2"/>
    <n v="2"/>
    <n v="0"/>
    <n v="0"/>
    <n v="30"/>
    <n v="5"/>
    <n v="23"/>
    <n v="0"/>
    <n v="2"/>
    <n v="1"/>
    <n v="0"/>
    <n v="0"/>
    <n v="476"/>
    <n v="248"/>
    <n v="21"/>
    <n v="55"/>
    <n v="1"/>
    <n v="1613"/>
    <n v="158"/>
    <n v="59"/>
    <n v="352"/>
    <n v="15"/>
    <n v="1041"/>
    <n v="96"/>
    <n v="25"/>
    <n v="214"/>
    <n v="14"/>
    <n v="150"/>
    <n v="5"/>
    <n v="8"/>
    <n v="42"/>
    <n v="8"/>
    <n v="41"/>
    <n v="19"/>
    <n v="1"/>
    <n v="1"/>
    <n v="0"/>
    <n v="0"/>
    <n v="0"/>
    <n v="0"/>
    <n v="0"/>
    <n v="0"/>
    <n v="0"/>
    <n v="0"/>
    <n v="0"/>
    <n v="0"/>
    <n v="0"/>
    <n v="0"/>
    <n v="0"/>
    <n v="0"/>
    <n v="0"/>
    <n v="0"/>
    <n v="0"/>
    <n v="2"/>
    <n v="0"/>
    <n v="96"/>
    <n v="2"/>
    <n v="385"/>
    <n v="1109"/>
    <n v="753"/>
    <n v="83"/>
    <n v="38"/>
    <m/>
    <m/>
    <m/>
    <m/>
    <m/>
    <m/>
    <m/>
  </r>
  <r>
    <x v="3"/>
    <x v="23"/>
    <x v="120"/>
    <x v="4"/>
    <n v="130"/>
    <n v="2"/>
    <n v="2"/>
    <n v="0"/>
    <n v="0"/>
    <n v="36"/>
    <n v="5"/>
    <n v="23"/>
    <n v="0"/>
    <n v="2"/>
    <n v="1"/>
    <n v="0"/>
    <n v="0"/>
    <n v="476"/>
    <n v="263"/>
    <n v="21"/>
    <n v="55"/>
    <n v="1"/>
    <n v="1610"/>
    <n v="230"/>
    <n v="60"/>
    <n v="348"/>
    <n v="15"/>
    <n v="1043"/>
    <n v="131"/>
    <n v="25"/>
    <n v="213"/>
    <n v="14"/>
    <n v="152"/>
    <n v="6"/>
    <n v="8"/>
    <n v="41"/>
    <n v="8"/>
    <n v="41"/>
    <n v="20"/>
    <n v="1"/>
    <n v="1"/>
    <n v="0"/>
    <n v="0"/>
    <n v="0"/>
    <n v="0"/>
    <n v="0"/>
    <n v="0"/>
    <n v="0"/>
    <n v="0"/>
    <n v="0"/>
    <n v="0"/>
    <n v="0"/>
    <n v="0"/>
    <n v="0"/>
    <n v="0"/>
    <n v="0"/>
    <n v="0"/>
    <n v="0"/>
    <n v="2"/>
    <n v="0"/>
    <n v="97"/>
    <n v="2"/>
    <n v="386"/>
    <n v="1109"/>
    <n v="758"/>
    <n v="87"/>
    <n v="38"/>
    <m/>
    <m/>
    <m/>
    <m/>
    <m/>
    <m/>
    <m/>
  </r>
  <r>
    <x v="3"/>
    <x v="23"/>
    <x v="120"/>
    <x v="5"/>
    <n v="131"/>
    <n v="2"/>
    <n v="2"/>
    <n v="0"/>
    <n v="0"/>
    <n v="41"/>
    <n v="5"/>
    <n v="23"/>
    <n v="0"/>
    <n v="2"/>
    <n v="2"/>
    <n v="0"/>
    <n v="0"/>
    <n v="476"/>
    <n v="290"/>
    <n v="21"/>
    <n v="55"/>
    <n v="1"/>
    <n v="1611"/>
    <n v="324"/>
    <n v="59"/>
    <n v="348"/>
    <n v="10"/>
    <n v="1047"/>
    <n v="183"/>
    <n v="25"/>
    <n v="212"/>
    <n v="14"/>
    <n v="154"/>
    <n v="8"/>
    <n v="9"/>
    <n v="41"/>
    <n v="8"/>
    <n v="41"/>
    <n v="24"/>
    <n v="1"/>
    <n v="1"/>
    <n v="0"/>
    <n v="0"/>
    <n v="0"/>
    <n v="0"/>
    <n v="0"/>
    <n v="0"/>
    <n v="0"/>
    <n v="0"/>
    <n v="0"/>
    <n v="0"/>
    <n v="0"/>
    <n v="0"/>
    <n v="0"/>
    <n v="0"/>
    <n v="0"/>
    <n v="0"/>
    <n v="0"/>
    <n v="2"/>
    <n v="0"/>
    <n v="99"/>
    <n v="2"/>
    <n v="386"/>
    <n v="1111"/>
    <n v="759"/>
    <n v="89"/>
    <n v="38"/>
    <m/>
    <m/>
    <m/>
    <m/>
    <m/>
    <m/>
    <m/>
  </r>
  <r>
    <x v="3"/>
    <x v="23"/>
    <x v="120"/>
    <x v="6"/>
    <n v="130"/>
    <n v="2"/>
    <n v="2"/>
    <n v="0"/>
    <n v="0"/>
    <n v="43"/>
    <n v="5"/>
    <n v="23"/>
    <n v="0"/>
    <n v="1"/>
    <n v="1"/>
    <n v="0"/>
    <n v="0"/>
    <n v="472"/>
    <n v="291"/>
    <n v="21"/>
    <n v="54"/>
    <n v="1"/>
    <n v="1607"/>
    <n v="405"/>
    <n v="60"/>
    <n v="345"/>
    <n v="11"/>
    <n v="1046"/>
    <n v="243"/>
    <n v="25"/>
    <n v="212"/>
    <n v="17"/>
    <n v="151"/>
    <n v="10"/>
    <n v="9"/>
    <n v="38"/>
    <n v="7"/>
    <n v="41"/>
    <n v="26"/>
    <n v="1"/>
    <n v="1"/>
    <n v="0"/>
    <n v="0"/>
    <n v="0"/>
    <n v="0"/>
    <n v="0"/>
    <n v="0"/>
    <n v="0"/>
    <n v="0"/>
    <n v="0"/>
    <n v="0"/>
    <n v="0"/>
    <n v="0"/>
    <n v="0"/>
    <n v="0"/>
    <n v="0"/>
    <n v="0"/>
    <n v="0"/>
    <n v="2"/>
    <n v="0"/>
    <n v="99"/>
    <n v="1"/>
    <n v="383"/>
    <n v="1108"/>
    <n v="757"/>
    <n v="90"/>
    <n v="38"/>
    <m/>
    <m/>
    <m/>
    <m/>
    <m/>
    <m/>
    <m/>
  </r>
  <r>
    <x v="3"/>
    <x v="23"/>
    <x v="120"/>
    <x v="7"/>
    <n v="130"/>
    <n v="2"/>
    <n v="2"/>
    <n v="0"/>
    <n v="0"/>
    <n v="45"/>
    <n v="5"/>
    <n v="23"/>
    <n v="0"/>
    <n v="1"/>
    <n v="1"/>
    <n v="0"/>
    <n v="0"/>
    <n v="470"/>
    <n v="297"/>
    <n v="22"/>
    <n v="54"/>
    <n v="0"/>
    <n v="1610"/>
    <n v="472"/>
    <n v="62"/>
    <n v="339"/>
    <n v="12"/>
    <n v="1048"/>
    <n v="297"/>
    <n v="26"/>
    <n v="210"/>
    <n v="16"/>
    <n v="152"/>
    <n v="10"/>
    <n v="9"/>
    <n v="38"/>
    <n v="8"/>
    <n v="41"/>
    <n v="29"/>
    <n v="1"/>
    <n v="1"/>
    <n v="0"/>
    <n v="0"/>
    <n v="0"/>
    <n v="0"/>
    <n v="0"/>
    <n v="0"/>
    <n v="0"/>
    <n v="0"/>
    <n v="0"/>
    <n v="0"/>
    <n v="0"/>
    <n v="0"/>
    <n v="0"/>
    <n v="0"/>
    <n v="0"/>
    <n v="0"/>
    <n v="0"/>
    <n v="2"/>
    <n v="0"/>
    <n v="99"/>
    <n v="1"/>
    <n v="382"/>
    <n v="1115"/>
    <n v="763"/>
    <n v="90"/>
    <n v="38"/>
    <m/>
    <m/>
    <m/>
    <m/>
    <m/>
    <m/>
    <m/>
  </r>
  <r>
    <x v="3"/>
    <x v="23"/>
    <x v="120"/>
    <x v="8"/>
    <n v="129"/>
    <n v="2"/>
    <n v="2"/>
    <n v="0"/>
    <n v="0"/>
    <n v="52"/>
    <n v="5"/>
    <n v="23"/>
    <n v="0"/>
    <n v="1"/>
    <n v="1"/>
    <n v="0"/>
    <n v="0"/>
    <n v="470"/>
    <n v="311"/>
    <n v="22"/>
    <n v="54"/>
    <n v="0"/>
    <n v="1613"/>
    <n v="580"/>
    <n v="61"/>
    <n v="329"/>
    <n v="13"/>
    <n v="1048"/>
    <n v="386"/>
    <n v="26"/>
    <n v="204"/>
    <n v="19"/>
    <n v="150"/>
    <n v="21"/>
    <n v="8"/>
    <n v="36"/>
    <n v="8"/>
    <n v="40"/>
    <n v="30"/>
    <n v="1"/>
    <n v="1"/>
    <n v="0"/>
    <n v="0"/>
    <n v="0"/>
    <n v="0"/>
    <n v="0"/>
    <n v="0"/>
    <n v="0"/>
    <n v="0"/>
    <n v="0"/>
    <n v="0"/>
    <n v="0"/>
    <n v="0"/>
    <n v="0"/>
    <n v="0"/>
    <n v="0"/>
    <n v="0"/>
    <n v="0"/>
    <n v="2"/>
    <n v="0"/>
    <n v="98"/>
    <n v="1"/>
    <n v="383"/>
    <n v="1125"/>
    <n v="763"/>
    <n v="89"/>
    <n v="37"/>
    <n v="5376"/>
    <n v="827"/>
    <n v="0"/>
    <n v="113"/>
    <n v="1861"/>
    <n v="178"/>
    <n v="2912"/>
  </r>
  <r>
    <x v="3"/>
    <x v="23"/>
    <x v="120"/>
    <x v="9"/>
    <n v="130"/>
    <n v="2"/>
    <n v="2"/>
    <n v="0"/>
    <n v="0"/>
    <n v="58"/>
    <n v="5"/>
    <n v="23"/>
    <n v="1"/>
    <n v="1"/>
    <n v="1"/>
    <n v="0"/>
    <n v="0"/>
    <n v="470"/>
    <n v="317"/>
    <n v="21"/>
    <n v="54"/>
    <n v="0"/>
    <n v="1615"/>
    <n v="633"/>
    <n v="60"/>
    <n v="330"/>
    <n v="14"/>
    <n v="1052"/>
    <n v="434"/>
    <n v="26"/>
    <n v="204"/>
    <n v="20"/>
    <n v="152"/>
    <n v="27"/>
    <n v="8"/>
    <n v="36"/>
    <n v="8"/>
    <n v="40"/>
    <n v="30"/>
    <n v="1"/>
    <n v="1"/>
    <n v="0"/>
    <n v="0"/>
    <n v="0"/>
    <n v="0"/>
    <n v="0"/>
    <n v="0"/>
    <n v="0"/>
    <n v="0"/>
    <n v="0"/>
    <n v="0"/>
    <n v="0"/>
    <n v="0"/>
    <n v="0"/>
    <n v="0"/>
    <n v="0"/>
    <n v="0"/>
    <n v="0"/>
    <n v="2"/>
    <n v="0"/>
    <n v="98"/>
    <n v="1"/>
    <n v="383"/>
    <n v="1125"/>
    <n v="768"/>
    <n v="91"/>
    <n v="37"/>
    <n v="5384"/>
    <n v="1090"/>
    <n v="0"/>
    <n v="112"/>
    <n v="1832"/>
    <n v="186"/>
    <n v="2945"/>
  </r>
  <r>
    <x v="3"/>
    <x v="23"/>
    <x v="120"/>
    <x v="10"/>
    <n v="130"/>
    <n v="2"/>
    <n v="2"/>
    <n v="0"/>
    <n v="0"/>
    <n v="59"/>
    <n v="5"/>
    <n v="24"/>
    <n v="0"/>
    <n v="1"/>
    <n v="1"/>
    <n v="0"/>
    <n v="0"/>
    <n v="472"/>
    <n v="321"/>
    <n v="21"/>
    <n v="54"/>
    <n v="0"/>
    <n v="1610"/>
    <n v="654"/>
    <n v="59"/>
    <n v="326"/>
    <n v="14"/>
    <n v="1056"/>
    <n v="451"/>
    <n v="25"/>
    <n v="204"/>
    <n v="21"/>
    <n v="152"/>
    <n v="29"/>
    <n v="8"/>
    <n v="35"/>
    <n v="8"/>
    <n v="40"/>
    <n v="30"/>
    <n v="1"/>
    <n v="1"/>
    <n v="0"/>
    <n v="0"/>
    <n v="0"/>
    <n v="0"/>
    <n v="0"/>
    <n v="0"/>
    <n v="0"/>
    <n v="0"/>
    <n v="0"/>
    <n v="0"/>
    <n v="0"/>
    <n v="0"/>
    <n v="0"/>
    <n v="0"/>
    <n v="0"/>
    <n v="0"/>
    <n v="0"/>
    <n v="2"/>
    <n v="0"/>
    <n v="99"/>
    <n v="1"/>
    <n v="384"/>
    <n v="1125"/>
    <n v="770"/>
    <n v="92"/>
    <n v="37"/>
    <n v="5395"/>
    <n v="1174"/>
    <n v="0"/>
    <n v="112"/>
    <n v="1825"/>
    <n v="190"/>
    <n v="2961"/>
  </r>
  <r>
    <x v="3"/>
    <x v="23"/>
    <x v="120"/>
    <x v="11"/>
    <n v="129"/>
    <n v="2"/>
    <n v="2"/>
    <n v="0"/>
    <n v="0"/>
    <n v="60"/>
    <n v="5"/>
    <n v="23"/>
    <n v="0"/>
    <n v="1"/>
    <n v="1"/>
    <n v="0"/>
    <n v="0"/>
    <n v="472"/>
    <n v="322"/>
    <n v="21"/>
    <n v="54"/>
    <n v="0"/>
    <n v="1605"/>
    <n v="684"/>
    <n v="59"/>
    <n v="320"/>
    <n v="15"/>
    <n v="1054"/>
    <n v="469"/>
    <n v="26"/>
    <n v="203"/>
    <n v="19"/>
    <n v="150"/>
    <n v="33"/>
    <n v="8"/>
    <n v="34"/>
    <n v="7"/>
    <n v="40"/>
    <n v="30"/>
    <n v="1"/>
    <n v="1"/>
    <n v="0"/>
    <n v="0"/>
    <n v="0"/>
    <n v="0"/>
    <n v="0"/>
    <n v="0"/>
    <n v="0"/>
    <n v="0"/>
    <n v="0"/>
    <n v="0"/>
    <n v="0"/>
    <n v="0"/>
    <n v="0"/>
    <n v="0"/>
    <n v="0"/>
    <n v="0"/>
    <n v="0"/>
    <n v="2"/>
    <n v="0"/>
    <n v="99"/>
    <n v="1"/>
    <n v="384"/>
    <n v="1127"/>
    <n v="770"/>
    <n v="93"/>
    <n v="37"/>
    <n v="5404"/>
    <n v="1271"/>
    <n v="0"/>
    <n v="113"/>
    <n v="1815"/>
    <n v="192"/>
    <n v="2979"/>
  </r>
  <r>
    <x v="3"/>
    <x v="23"/>
    <x v="120"/>
    <x v="12"/>
    <n v="131"/>
    <n v="2"/>
    <n v="2"/>
    <n v="0"/>
    <n v="0"/>
    <n v="62"/>
    <n v="4"/>
    <n v="23"/>
    <n v="0"/>
    <n v="1"/>
    <n v="1"/>
    <n v="0"/>
    <n v="0"/>
    <n v="472"/>
    <n v="323"/>
    <n v="21"/>
    <n v="54"/>
    <n v="0"/>
    <n v="1601"/>
    <n v="711"/>
    <n v="63"/>
    <n v="310"/>
    <n v="16"/>
    <n v="1054"/>
    <n v="480"/>
    <n v="26"/>
    <n v="202"/>
    <n v="18"/>
    <n v="151"/>
    <n v="37"/>
    <n v="7"/>
    <n v="36"/>
    <n v="7"/>
    <n v="40"/>
    <n v="31"/>
    <n v="1"/>
    <n v="1"/>
    <n v="0"/>
    <n v="0"/>
    <n v="0"/>
    <n v="0"/>
    <n v="0"/>
    <n v="0"/>
    <n v="0"/>
    <n v="0"/>
    <n v="0"/>
    <n v="0"/>
    <n v="0"/>
    <n v="0"/>
    <n v="0"/>
    <n v="0"/>
    <n v="0"/>
    <n v="0"/>
    <n v="0"/>
    <n v="2"/>
    <n v="0"/>
    <n v="101"/>
    <n v="1"/>
    <n v="384"/>
    <n v="1125"/>
    <n v="772"/>
    <n v="93"/>
    <n v="37"/>
    <n v="5413"/>
    <n v="1338"/>
    <n v="0"/>
    <n v="116"/>
    <n v="1800"/>
    <n v="205"/>
    <n v="2993"/>
  </r>
  <r>
    <x v="3"/>
    <x v="23"/>
    <x v="120"/>
    <x v="13"/>
    <n v="132"/>
    <n v="2"/>
    <n v="2"/>
    <n v="0"/>
    <n v="0"/>
    <n v="63"/>
    <n v="4"/>
    <n v="24"/>
    <n v="0"/>
    <n v="1"/>
    <n v="1"/>
    <n v="0"/>
    <n v="0"/>
    <n v="472"/>
    <n v="328"/>
    <n v="22"/>
    <n v="53"/>
    <n v="0"/>
    <n v="1612"/>
    <n v="727"/>
    <n v="66"/>
    <n v="308"/>
    <n v="16"/>
    <n v="1054"/>
    <n v="484"/>
    <n v="27"/>
    <n v="202"/>
    <n v="19"/>
    <n v="151"/>
    <n v="36"/>
    <n v="7"/>
    <n v="36"/>
    <n v="7"/>
    <n v="40"/>
    <n v="31"/>
    <n v="1"/>
    <n v="1"/>
    <n v="0"/>
    <n v="0"/>
    <n v="0"/>
    <n v="0"/>
    <n v="0"/>
    <n v="0"/>
    <n v="0"/>
    <n v="0"/>
    <n v="0"/>
    <n v="0"/>
    <n v="0"/>
    <n v="0"/>
    <n v="0"/>
    <n v="0"/>
    <n v="0"/>
    <n v="0"/>
    <n v="0"/>
    <n v="2"/>
    <n v="0"/>
    <n v="101"/>
    <n v="1"/>
    <n v="386"/>
    <n v="1136"/>
    <n v="774"/>
    <n v="93"/>
    <n v="38"/>
    <n v="5426"/>
    <n v="1373"/>
    <n v="0"/>
    <n v="119"/>
    <n v="1792"/>
    <n v="213"/>
    <n v="3012"/>
  </r>
  <r>
    <x v="3"/>
    <x v="23"/>
    <x v="120"/>
    <x v="14"/>
    <n v="132"/>
    <n v="2"/>
    <n v="2"/>
    <n v="0"/>
    <n v="0"/>
    <n v="63"/>
    <n v="4"/>
    <n v="23"/>
    <n v="0"/>
    <n v="1"/>
    <n v="1"/>
    <n v="0"/>
    <n v="0"/>
    <n v="472"/>
    <n v="330"/>
    <n v="22"/>
    <n v="52"/>
    <n v="1"/>
    <n v="1610"/>
    <n v="740"/>
    <n v="67"/>
    <n v="304"/>
    <n v="16"/>
    <n v="1053"/>
    <n v="494"/>
    <n v="27"/>
    <n v="202"/>
    <n v="18"/>
    <n v="151"/>
    <n v="37"/>
    <n v="7"/>
    <n v="35"/>
    <n v="7"/>
    <n v="40"/>
    <n v="31"/>
    <n v="1"/>
    <n v="1"/>
    <n v="0"/>
    <n v="0"/>
    <n v="0"/>
    <n v="0"/>
    <n v="0"/>
    <n v="0"/>
    <n v="0"/>
    <n v="0"/>
    <n v="0"/>
    <n v="0"/>
    <n v="0"/>
    <n v="0"/>
    <n v="0"/>
    <n v="0"/>
    <n v="0"/>
    <n v="0"/>
    <n v="0"/>
    <n v="2"/>
    <n v="0"/>
    <n v="101"/>
    <n v="1"/>
    <n v="386"/>
    <n v="1137"/>
    <n v="774"/>
    <n v="93"/>
    <n v="38"/>
    <n v="5430"/>
    <n v="1410"/>
    <n v="0"/>
    <n v="119"/>
    <n v="1767"/>
    <n v="223"/>
    <n v="3020"/>
  </r>
  <r>
    <x v="3"/>
    <x v="23"/>
    <x v="120"/>
    <x v="15"/>
    <n v="133"/>
    <n v="2"/>
    <n v="2"/>
    <n v="0"/>
    <n v="0"/>
    <n v="65"/>
    <n v="4"/>
    <n v="23"/>
    <n v="0"/>
    <n v="1"/>
    <n v="1"/>
    <n v="0"/>
    <n v="0"/>
    <n v="470"/>
    <n v="330"/>
    <n v="22"/>
    <n v="52"/>
    <n v="1"/>
    <n v="1616"/>
    <n v="747"/>
    <n v="70"/>
    <n v="302"/>
    <n v="14"/>
    <n v="1051"/>
    <n v="499"/>
    <n v="28"/>
    <n v="201"/>
    <n v="19"/>
    <n v="152"/>
    <n v="37"/>
    <n v="7"/>
    <n v="34"/>
    <n v="7"/>
    <n v="40"/>
    <n v="32"/>
    <n v="1"/>
    <n v="1"/>
    <n v="0"/>
    <n v="0"/>
    <n v="0"/>
    <n v="0"/>
    <n v="0"/>
    <n v="0"/>
    <n v="0"/>
    <n v="0"/>
    <n v="0"/>
    <n v="0"/>
    <n v="0"/>
    <n v="0"/>
    <n v="0"/>
    <n v="0"/>
    <n v="0"/>
    <n v="0"/>
    <n v="0"/>
    <n v="2"/>
    <n v="0"/>
    <n v="102"/>
    <n v="1"/>
    <n v="384"/>
    <n v="1143"/>
    <n v="771"/>
    <n v="94"/>
    <n v="38"/>
    <n v="5429"/>
    <n v="1433"/>
    <n v="0"/>
    <n v="122"/>
    <n v="1756"/>
    <n v="217"/>
    <n v="3032"/>
  </r>
  <r>
    <x v="3"/>
    <x v="23"/>
    <x v="120"/>
    <x v="16"/>
    <n v="134"/>
    <n v="2"/>
    <n v="2"/>
    <n v="0"/>
    <n v="0"/>
    <n v="66"/>
    <n v="4"/>
    <n v="22"/>
    <n v="1"/>
    <n v="1"/>
    <n v="1"/>
    <n v="0"/>
    <n v="0"/>
    <n v="470"/>
    <n v="331"/>
    <n v="22"/>
    <n v="52"/>
    <n v="1"/>
    <n v="1629"/>
    <n v="756"/>
    <n v="70"/>
    <n v="298"/>
    <n v="14"/>
    <n v="1034"/>
    <n v="493"/>
    <n v="31"/>
    <n v="198"/>
    <n v="19"/>
    <n v="153"/>
    <n v="38"/>
    <n v="7"/>
    <n v="34"/>
    <n v="7"/>
    <n v="40"/>
    <n v="32"/>
    <n v="1"/>
    <n v="1"/>
    <n v="0"/>
    <n v="0"/>
    <n v="0"/>
    <n v="0"/>
    <n v="0"/>
    <n v="0"/>
    <n v="0"/>
    <n v="0"/>
    <n v="0"/>
    <n v="0"/>
    <n v="0"/>
    <n v="0"/>
    <n v="0"/>
    <n v="0"/>
    <n v="0"/>
    <n v="0"/>
    <n v="0"/>
    <n v="2"/>
    <n v="0"/>
    <n v="102"/>
    <n v="1"/>
    <n v="384"/>
    <n v="1163"/>
    <n v="756"/>
    <n v="95"/>
    <n v="38"/>
    <n v="5411"/>
    <n v="1445"/>
    <n v="0"/>
    <n v="125"/>
    <n v="1744"/>
    <n v="224"/>
    <n v="3026"/>
  </r>
  <r>
    <x v="3"/>
    <x v="20"/>
    <x v="121"/>
    <x v="0"/>
    <n v="11"/>
    <n v="0"/>
    <n v="0"/>
    <n v="0"/>
    <n v="0"/>
    <n v="2"/>
    <n v="0"/>
    <n v="0"/>
    <n v="0"/>
    <n v="0"/>
    <n v="0"/>
    <n v="0"/>
    <n v="0"/>
    <n v="49"/>
    <n v="0"/>
    <n v="31"/>
    <n v="0"/>
    <n v="0"/>
    <n v="323"/>
    <n v="0"/>
    <n v="27"/>
    <n v="31"/>
    <n v="15"/>
    <n v="202"/>
    <n v="11"/>
    <n v="2"/>
    <n v="6"/>
    <n v="37"/>
    <n v="50"/>
    <n v="0"/>
    <n v="4"/>
    <n v="1"/>
    <n v="2"/>
    <n v="1"/>
    <n v="0"/>
    <n v="0"/>
    <n v="0"/>
    <n v="0"/>
    <n v="0"/>
    <n v="0"/>
    <n v="0"/>
    <n v="0"/>
    <n v="0"/>
    <n v="0"/>
    <n v="0"/>
    <n v="0"/>
    <n v="0"/>
    <n v="0"/>
    <n v="0"/>
    <n v="0"/>
    <n v="5"/>
    <n v="0"/>
    <n v="4"/>
    <n v="1"/>
    <m/>
    <m/>
    <m/>
    <m/>
    <m/>
    <m/>
    <m/>
    <m/>
    <m/>
    <m/>
    <m/>
    <m/>
    <m/>
    <m/>
    <m/>
    <m/>
  </r>
  <r>
    <x v="3"/>
    <x v="20"/>
    <x v="121"/>
    <x v="1"/>
    <n v="11"/>
    <n v="0"/>
    <n v="0"/>
    <n v="0"/>
    <n v="0"/>
    <n v="2"/>
    <n v="0"/>
    <n v="0"/>
    <n v="0"/>
    <n v="0"/>
    <n v="0"/>
    <n v="0"/>
    <n v="0"/>
    <n v="49"/>
    <n v="0"/>
    <n v="36"/>
    <n v="0"/>
    <n v="0"/>
    <n v="324"/>
    <n v="0"/>
    <n v="49"/>
    <n v="31"/>
    <n v="16"/>
    <n v="198"/>
    <n v="22"/>
    <n v="2"/>
    <n v="7"/>
    <n v="33"/>
    <n v="49"/>
    <n v="0"/>
    <n v="5"/>
    <n v="1"/>
    <n v="2"/>
    <n v="1"/>
    <n v="0"/>
    <n v="0"/>
    <n v="0"/>
    <n v="0"/>
    <n v="0"/>
    <n v="0"/>
    <n v="0"/>
    <n v="0"/>
    <n v="0"/>
    <n v="0"/>
    <n v="0"/>
    <n v="0"/>
    <n v="0"/>
    <n v="0"/>
    <n v="0"/>
    <n v="0"/>
    <n v="5"/>
    <n v="0"/>
    <n v="4"/>
    <n v="1"/>
    <m/>
    <m/>
    <m/>
    <m/>
    <m/>
    <m/>
    <m/>
    <m/>
    <m/>
    <m/>
    <m/>
    <m/>
    <m/>
    <m/>
    <m/>
    <m/>
  </r>
  <r>
    <x v="3"/>
    <x v="20"/>
    <x v="121"/>
    <x v="2"/>
    <n v="11"/>
    <n v="0"/>
    <n v="0"/>
    <n v="0"/>
    <n v="0"/>
    <n v="3"/>
    <n v="0"/>
    <n v="0"/>
    <n v="0"/>
    <n v="0"/>
    <n v="0"/>
    <n v="0"/>
    <n v="0"/>
    <n v="49"/>
    <n v="38"/>
    <n v="0"/>
    <n v="0"/>
    <n v="0"/>
    <n v="326"/>
    <n v="68"/>
    <n v="5"/>
    <n v="33"/>
    <n v="15"/>
    <n v="198"/>
    <n v="30"/>
    <n v="2"/>
    <n v="7"/>
    <n v="33"/>
    <n v="49"/>
    <n v="6"/>
    <n v="4"/>
    <n v="1"/>
    <n v="2"/>
    <n v="1"/>
    <n v="0"/>
    <n v="1"/>
    <n v="0"/>
    <n v="0"/>
    <n v="0"/>
    <n v="0"/>
    <n v="0"/>
    <n v="0"/>
    <n v="0"/>
    <n v="0"/>
    <n v="0"/>
    <n v="0"/>
    <n v="0"/>
    <n v="0"/>
    <n v="0"/>
    <n v="0"/>
    <n v="0"/>
    <n v="0"/>
    <n v="0"/>
    <n v="0"/>
    <n v="0"/>
    <n v="0"/>
    <n v="10"/>
    <n v="0"/>
    <n v="49"/>
    <n v="259"/>
    <n v="153"/>
    <n v="42"/>
    <n v="0"/>
    <m/>
    <m/>
    <m/>
    <m/>
    <m/>
    <m/>
    <m/>
  </r>
  <r>
    <x v="3"/>
    <x v="20"/>
    <x v="121"/>
    <x v="3"/>
    <n v="11"/>
    <n v="0"/>
    <n v="0"/>
    <n v="0"/>
    <n v="0"/>
    <n v="3"/>
    <n v="0"/>
    <n v="0"/>
    <n v="0"/>
    <n v="0"/>
    <n v="0"/>
    <n v="0"/>
    <n v="0"/>
    <n v="49"/>
    <n v="40"/>
    <n v="0"/>
    <n v="0"/>
    <n v="0"/>
    <n v="327"/>
    <n v="91"/>
    <n v="5"/>
    <n v="30"/>
    <n v="16"/>
    <n v="197"/>
    <n v="48"/>
    <n v="2"/>
    <n v="7"/>
    <n v="32"/>
    <n v="50"/>
    <n v="11"/>
    <n v="4"/>
    <n v="1"/>
    <n v="2"/>
    <n v="1"/>
    <n v="0"/>
    <n v="1"/>
    <n v="0"/>
    <n v="0"/>
    <n v="0"/>
    <n v="0"/>
    <n v="0"/>
    <n v="0"/>
    <n v="0"/>
    <n v="0"/>
    <n v="0"/>
    <n v="0"/>
    <n v="0"/>
    <n v="0"/>
    <n v="0"/>
    <n v="0"/>
    <n v="0"/>
    <n v="0"/>
    <n v="0"/>
    <n v="0"/>
    <n v="0"/>
    <n v="0"/>
    <n v="10"/>
    <n v="0"/>
    <n v="49"/>
    <n v="261"/>
    <n v="153"/>
    <n v="43"/>
    <n v="0"/>
    <m/>
    <m/>
    <m/>
    <m/>
    <m/>
    <m/>
    <m/>
  </r>
  <r>
    <x v="3"/>
    <x v="20"/>
    <x v="121"/>
    <x v="4"/>
    <n v="11"/>
    <n v="0"/>
    <n v="0"/>
    <n v="0"/>
    <n v="0"/>
    <n v="3"/>
    <n v="0"/>
    <n v="0"/>
    <n v="0"/>
    <n v="0"/>
    <n v="0"/>
    <n v="0"/>
    <n v="0"/>
    <n v="49"/>
    <n v="40"/>
    <n v="0"/>
    <n v="0"/>
    <n v="0"/>
    <n v="332"/>
    <n v="112"/>
    <n v="6"/>
    <n v="31"/>
    <n v="16"/>
    <n v="198"/>
    <n v="57"/>
    <n v="2"/>
    <n v="7"/>
    <n v="33"/>
    <n v="50"/>
    <n v="13"/>
    <n v="4"/>
    <n v="1"/>
    <n v="2"/>
    <n v="1"/>
    <n v="0"/>
    <n v="0"/>
    <n v="0"/>
    <n v="0"/>
    <n v="0"/>
    <n v="0"/>
    <n v="0"/>
    <n v="0"/>
    <n v="0"/>
    <n v="0"/>
    <n v="0"/>
    <n v="0"/>
    <n v="0"/>
    <n v="0"/>
    <n v="0"/>
    <n v="0"/>
    <n v="0"/>
    <n v="0"/>
    <n v="0"/>
    <n v="0"/>
    <n v="0"/>
    <n v="0"/>
    <n v="10"/>
    <n v="0"/>
    <n v="49"/>
    <n v="263"/>
    <n v="153"/>
    <n v="43"/>
    <n v="0"/>
    <m/>
    <m/>
    <m/>
    <m/>
    <m/>
    <m/>
    <m/>
  </r>
  <r>
    <x v="3"/>
    <x v="20"/>
    <x v="121"/>
    <x v="5"/>
    <n v="11"/>
    <n v="0"/>
    <n v="0"/>
    <n v="0"/>
    <n v="0"/>
    <n v="4"/>
    <n v="0"/>
    <n v="0"/>
    <n v="0"/>
    <n v="0"/>
    <n v="0"/>
    <n v="0"/>
    <n v="0"/>
    <n v="50"/>
    <n v="42"/>
    <n v="0"/>
    <n v="0"/>
    <n v="0"/>
    <n v="335"/>
    <n v="129"/>
    <n v="6"/>
    <n v="31"/>
    <n v="16"/>
    <n v="197"/>
    <n v="67"/>
    <n v="1"/>
    <n v="7"/>
    <n v="34"/>
    <n v="50"/>
    <n v="14"/>
    <n v="4"/>
    <n v="1"/>
    <n v="2"/>
    <n v="1"/>
    <n v="0"/>
    <n v="0"/>
    <n v="0"/>
    <n v="0"/>
    <n v="0"/>
    <n v="0"/>
    <n v="0"/>
    <n v="0"/>
    <n v="0"/>
    <n v="0"/>
    <n v="0"/>
    <n v="0"/>
    <n v="0"/>
    <n v="0"/>
    <n v="0"/>
    <n v="0"/>
    <n v="0"/>
    <n v="0"/>
    <n v="0"/>
    <n v="0"/>
    <n v="0"/>
    <n v="0"/>
    <n v="10"/>
    <n v="0"/>
    <n v="50"/>
    <n v="267"/>
    <n v="152"/>
    <n v="43"/>
    <n v="0"/>
    <m/>
    <m/>
    <m/>
    <m/>
    <m/>
    <m/>
    <m/>
  </r>
  <r>
    <x v="3"/>
    <x v="20"/>
    <x v="121"/>
    <x v="6"/>
    <n v="11"/>
    <n v="0"/>
    <n v="0"/>
    <n v="0"/>
    <n v="0"/>
    <n v="4"/>
    <n v="0"/>
    <n v="0"/>
    <n v="0"/>
    <n v="0"/>
    <n v="0"/>
    <n v="0"/>
    <n v="0"/>
    <n v="50"/>
    <n v="44"/>
    <n v="0"/>
    <n v="0"/>
    <n v="0"/>
    <n v="336"/>
    <n v="138"/>
    <n v="7"/>
    <n v="30"/>
    <n v="18"/>
    <n v="197"/>
    <n v="77"/>
    <n v="1"/>
    <n v="7"/>
    <n v="34"/>
    <n v="50"/>
    <n v="14"/>
    <n v="3"/>
    <n v="1"/>
    <n v="3"/>
    <n v="1"/>
    <n v="0"/>
    <n v="0"/>
    <n v="0"/>
    <n v="0"/>
    <n v="0"/>
    <n v="0"/>
    <n v="0"/>
    <n v="0"/>
    <n v="0"/>
    <n v="0"/>
    <n v="0"/>
    <n v="0"/>
    <n v="0"/>
    <n v="0"/>
    <n v="0"/>
    <n v="0"/>
    <n v="0"/>
    <n v="0"/>
    <n v="0"/>
    <n v="0"/>
    <n v="0"/>
    <n v="0"/>
    <n v="10"/>
    <n v="0"/>
    <n v="50"/>
    <n v="266"/>
    <n v="153"/>
    <n v="43"/>
    <n v="0"/>
    <m/>
    <m/>
    <m/>
    <m/>
    <m/>
    <m/>
    <m/>
  </r>
  <r>
    <x v="3"/>
    <x v="20"/>
    <x v="121"/>
    <x v="7"/>
    <n v="11"/>
    <n v="0"/>
    <n v="0"/>
    <n v="0"/>
    <n v="0"/>
    <n v="4"/>
    <n v="0"/>
    <n v="0"/>
    <n v="0"/>
    <n v="0"/>
    <n v="0"/>
    <n v="0"/>
    <n v="0"/>
    <n v="51"/>
    <n v="46"/>
    <n v="0"/>
    <n v="0"/>
    <n v="0"/>
    <n v="335"/>
    <n v="147"/>
    <n v="7"/>
    <n v="27"/>
    <n v="18"/>
    <n v="198"/>
    <n v="86"/>
    <n v="1"/>
    <n v="7"/>
    <n v="35"/>
    <n v="55"/>
    <n v="17"/>
    <n v="3"/>
    <n v="1"/>
    <n v="3"/>
    <n v="1"/>
    <n v="0"/>
    <n v="0"/>
    <n v="0"/>
    <n v="0"/>
    <n v="0"/>
    <n v="0"/>
    <n v="0"/>
    <n v="0"/>
    <n v="0"/>
    <n v="0"/>
    <n v="0"/>
    <n v="0"/>
    <n v="0"/>
    <n v="0"/>
    <n v="0"/>
    <n v="0"/>
    <n v="0"/>
    <n v="0"/>
    <n v="0"/>
    <n v="0"/>
    <n v="0"/>
    <n v="0"/>
    <n v="10"/>
    <n v="0"/>
    <n v="51"/>
    <n v="268"/>
    <n v="153"/>
    <n v="48"/>
    <n v="0"/>
    <m/>
    <m/>
    <m/>
    <m/>
    <m/>
    <m/>
    <m/>
  </r>
  <r>
    <x v="3"/>
    <x v="20"/>
    <x v="121"/>
    <x v="8"/>
    <n v="11"/>
    <n v="0"/>
    <n v="0"/>
    <n v="0"/>
    <n v="0"/>
    <n v="7"/>
    <n v="0"/>
    <n v="0"/>
    <n v="0"/>
    <n v="0"/>
    <n v="0"/>
    <n v="0"/>
    <n v="0"/>
    <n v="52"/>
    <n v="46"/>
    <n v="0"/>
    <n v="0"/>
    <n v="1"/>
    <n v="335"/>
    <n v="168"/>
    <n v="7"/>
    <n v="26"/>
    <n v="15"/>
    <n v="198"/>
    <n v="99"/>
    <n v="1"/>
    <n v="7"/>
    <n v="35"/>
    <n v="53"/>
    <n v="22"/>
    <n v="3"/>
    <n v="1"/>
    <n v="3"/>
    <n v="1"/>
    <n v="0"/>
    <n v="0"/>
    <n v="0"/>
    <n v="0"/>
    <n v="0"/>
    <n v="0"/>
    <n v="0"/>
    <n v="0"/>
    <n v="0"/>
    <n v="0"/>
    <n v="0"/>
    <n v="0"/>
    <n v="0"/>
    <n v="0"/>
    <n v="0"/>
    <n v="0"/>
    <n v="0"/>
    <n v="0"/>
    <n v="0"/>
    <n v="0"/>
    <n v="0"/>
    <n v="0"/>
    <n v="10"/>
    <n v="0"/>
    <n v="51"/>
    <n v="271"/>
    <n v="153"/>
    <n v="46"/>
    <n v="0"/>
    <n v="2173"/>
    <n v="369"/>
    <n v="0"/>
    <n v="4"/>
    <n v="118"/>
    <n v="662"/>
    <n v="1265"/>
  </r>
  <r>
    <x v="3"/>
    <x v="20"/>
    <x v="121"/>
    <x v="9"/>
    <n v="11"/>
    <n v="0"/>
    <n v="0"/>
    <n v="0"/>
    <n v="0"/>
    <n v="7"/>
    <n v="0"/>
    <n v="0"/>
    <n v="0"/>
    <n v="0"/>
    <n v="0"/>
    <n v="0"/>
    <n v="0"/>
    <n v="52"/>
    <n v="46"/>
    <n v="0"/>
    <n v="0"/>
    <n v="0"/>
    <n v="334"/>
    <n v="176"/>
    <n v="6"/>
    <n v="26"/>
    <n v="15"/>
    <n v="199"/>
    <n v="110"/>
    <n v="1"/>
    <n v="7"/>
    <n v="36"/>
    <n v="55"/>
    <n v="27"/>
    <n v="3"/>
    <n v="2"/>
    <n v="3"/>
    <n v="1"/>
    <n v="0"/>
    <n v="0"/>
    <n v="0"/>
    <n v="0"/>
    <n v="0"/>
    <n v="0"/>
    <n v="0"/>
    <n v="0"/>
    <n v="0"/>
    <n v="0"/>
    <n v="0"/>
    <n v="0"/>
    <n v="0"/>
    <n v="0"/>
    <n v="0"/>
    <n v="0"/>
    <n v="0"/>
    <n v="0"/>
    <n v="0"/>
    <n v="0"/>
    <n v="0"/>
    <n v="0"/>
    <n v="10"/>
    <n v="0"/>
    <n v="51"/>
    <n v="270"/>
    <n v="153"/>
    <n v="47"/>
    <n v="0"/>
    <n v="2176"/>
    <n v="528"/>
    <n v="0"/>
    <n v="4"/>
    <n v="107"/>
    <n v="660"/>
    <n v="1281"/>
  </r>
  <r>
    <x v="3"/>
    <x v="20"/>
    <x v="121"/>
    <x v="10"/>
    <n v="11"/>
    <n v="0"/>
    <n v="0"/>
    <n v="0"/>
    <n v="0"/>
    <n v="7"/>
    <n v="0"/>
    <n v="0"/>
    <n v="0"/>
    <n v="0"/>
    <n v="0"/>
    <n v="0"/>
    <n v="0"/>
    <n v="52"/>
    <n v="46"/>
    <n v="0"/>
    <n v="0"/>
    <n v="0"/>
    <n v="335"/>
    <n v="183"/>
    <n v="6"/>
    <n v="25"/>
    <n v="15"/>
    <n v="201"/>
    <n v="118"/>
    <n v="1"/>
    <n v="7"/>
    <n v="38"/>
    <n v="55"/>
    <n v="27"/>
    <n v="3"/>
    <n v="2"/>
    <n v="3"/>
    <n v="1"/>
    <n v="0"/>
    <n v="0"/>
    <n v="0"/>
    <n v="0"/>
    <n v="0"/>
    <n v="0"/>
    <n v="0"/>
    <n v="0"/>
    <n v="0"/>
    <n v="0"/>
    <n v="0"/>
    <n v="0"/>
    <n v="0"/>
    <n v="0"/>
    <n v="0"/>
    <n v="0"/>
    <n v="0"/>
    <n v="0"/>
    <n v="0"/>
    <n v="0"/>
    <n v="0"/>
    <n v="0"/>
    <n v="10"/>
    <n v="0"/>
    <n v="51"/>
    <n v="273"/>
    <n v="153"/>
    <n v="47"/>
    <n v="0"/>
    <n v="2180"/>
    <n v="625"/>
    <n v="0"/>
    <n v="4"/>
    <n v="104"/>
    <n v="666"/>
    <n v="1288"/>
  </r>
  <r>
    <x v="3"/>
    <x v="20"/>
    <x v="121"/>
    <x v="11"/>
    <n v="11"/>
    <n v="0"/>
    <n v="0"/>
    <n v="0"/>
    <n v="0"/>
    <n v="7"/>
    <n v="0"/>
    <n v="0"/>
    <n v="0"/>
    <n v="0"/>
    <n v="0"/>
    <n v="0"/>
    <n v="0"/>
    <n v="52"/>
    <n v="47"/>
    <n v="0"/>
    <n v="0"/>
    <n v="0"/>
    <n v="335"/>
    <n v="188"/>
    <n v="5"/>
    <n v="25"/>
    <n v="15"/>
    <n v="203"/>
    <n v="122"/>
    <n v="1"/>
    <n v="7"/>
    <n v="39"/>
    <n v="55"/>
    <n v="31"/>
    <n v="3"/>
    <n v="2"/>
    <n v="3"/>
    <n v="1"/>
    <n v="0"/>
    <n v="0"/>
    <n v="0"/>
    <n v="0"/>
    <n v="0"/>
    <n v="0"/>
    <n v="0"/>
    <n v="0"/>
    <n v="0"/>
    <n v="0"/>
    <n v="0"/>
    <n v="0"/>
    <n v="0"/>
    <n v="0"/>
    <n v="0"/>
    <n v="0"/>
    <n v="0"/>
    <n v="0"/>
    <n v="0"/>
    <n v="0"/>
    <n v="0"/>
    <n v="0"/>
    <n v="10"/>
    <n v="0"/>
    <n v="51"/>
    <n v="274"/>
    <n v="154"/>
    <n v="47"/>
    <n v="0"/>
    <n v="2179"/>
    <n v="665"/>
    <n v="0"/>
    <n v="5"/>
    <n v="101"/>
    <n v="664"/>
    <n v="1297"/>
  </r>
  <r>
    <x v="3"/>
    <x v="20"/>
    <x v="121"/>
    <x v="12"/>
    <n v="10"/>
    <n v="0"/>
    <n v="0"/>
    <n v="0"/>
    <n v="0"/>
    <n v="6"/>
    <n v="0"/>
    <n v="0"/>
    <n v="0"/>
    <n v="0"/>
    <n v="0"/>
    <n v="0"/>
    <n v="0"/>
    <n v="52"/>
    <n v="47"/>
    <n v="0"/>
    <n v="0"/>
    <n v="0"/>
    <n v="337"/>
    <n v="198"/>
    <n v="5"/>
    <n v="23"/>
    <n v="15"/>
    <n v="203"/>
    <n v="126"/>
    <n v="1"/>
    <n v="7"/>
    <n v="39"/>
    <n v="55"/>
    <n v="32"/>
    <n v="3"/>
    <n v="2"/>
    <n v="2"/>
    <n v="1"/>
    <n v="0"/>
    <n v="0"/>
    <n v="0"/>
    <n v="0"/>
    <n v="0"/>
    <n v="0"/>
    <n v="0"/>
    <n v="0"/>
    <n v="0"/>
    <n v="0"/>
    <n v="0"/>
    <n v="0"/>
    <n v="0"/>
    <n v="0"/>
    <n v="0"/>
    <n v="0"/>
    <n v="0"/>
    <n v="0"/>
    <n v="0"/>
    <n v="0"/>
    <n v="0"/>
    <n v="0"/>
    <n v="9"/>
    <n v="0"/>
    <n v="51"/>
    <n v="278"/>
    <n v="154"/>
    <n v="47"/>
    <n v="0"/>
    <n v="2181"/>
    <n v="702"/>
    <n v="0"/>
    <n v="5"/>
    <n v="97"/>
    <n v="666"/>
    <n v="1301"/>
  </r>
  <r>
    <x v="3"/>
    <x v="20"/>
    <x v="121"/>
    <x v="13"/>
    <n v="10"/>
    <n v="0"/>
    <n v="0"/>
    <n v="0"/>
    <n v="0"/>
    <n v="6"/>
    <n v="0"/>
    <n v="0"/>
    <n v="1"/>
    <n v="0"/>
    <n v="0"/>
    <n v="0"/>
    <n v="0"/>
    <n v="54"/>
    <n v="47"/>
    <n v="0"/>
    <n v="0"/>
    <n v="1"/>
    <n v="338"/>
    <n v="199"/>
    <n v="5"/>
    <n v="23"/>
    <n v="15"/>
    <n v="204"/>
    <n v="126"/>
    <n v="1"/>
    <n v="7"/>
    <n v="40"/>
    <n v="56"/>
    <n v="32"/>
    <n v="3"/>
    <n v="2"/>
    <n v="2"/>
    <n v="1"/>
    <n v="0"/>
    <n v="0"/>
    <n v="0"/>
    <n v="0"/>
    <n v="0"/>
    <n v="0"/>
    <n v="0"/>
    <n v="0"/>
    <n v="0"/>
    <n v="0"/>
    <n v="0"/>
    <n v="0"/>
    <n v="0"/>
    <n v="0"/>
    <n v="0"/>
    <n v="0"/>
    <n v="0"/>
    <n v="0"/>
    <n v="0"/>
    <n v="0"/>
    <n v="0"/>
    <n v="0"/>
    <n v="8"/>
    <n v="0"/>
    <n v="52"/>
    <n v="279"/>
    <n v="154"/>
    <n v="48"/>
    <n v="0"/>
    <n v="2183"/>
    <n v="723"/>
    <n v="0"/>
    <n v="5"/>
    <n v="93"/>
    <n v="660"/>
    <n v="1313"/>
  </r>
  <r>
    <x v="3"/>
    <x v="20"/>
    <x v="121"/>
    <x v="14"/>
    <n v="11"/>
    <n v="0"/>
    <n v="0"/>
    <n v="0"/>
    <n v="0"/>
    <n v="6"/>
    <n v="0"/>
    <n v="1"/>
    <n v="1"/>
    <n v="0"/>
    <n v="0"/>
    <n v="0"/>
    <n v="0"/>
    <n v="52"/>
    <n v="46"/>
    <n v="0"/>
    <n v="0"/>
    <n v="0"/>
    <n v="336"/>
    <n v="199"/>
    <n v="5"/>
    <n v="22"/>
    <n v="15"/>
    <n v="205"/>
    <n v="128"/>
    <n v="1"/>
    <n v="7"/>
    <n v="41"/>
    <n v="54"/>
    <n v="34"/>
    <n v="3"/>
    <n v="2"/>
    <n v="2"/>
    <n v="1"/>
    <n v="0"/>
    <n v="0"/>
    <n v="0"/>
    <n v="0"/>
    <n v="0"/>
    <n v="0"/>
    <n v="0"/>
    <n v="0"/>
    <n v="0"/>
    <n v="0"/>
    <n v="0"/>
    <n v="0"/>
    <n v="0"/>
    <n v="0"/>
    <n v="0"/>
    <n v="0"/>
    <n v="0"/>
    <n v="0"/>
    <n v="0"/>
    <n v="0"/>
    <n v="0"/>
    <n v="0"/>
    <n v="9"/>
    <n v="0"/>
    <n v="51"/>
    <n v="279"/>
    <n v="154"/>
    <n v="46"/>
    <n v="0"/>
    <n v="2186"/>
    <n v="753"/>
    <n v="0"/>
    <n v="5"/>
    <n v="89"/>
    <n v="661"/>
    <n v="1317"/>
  </r>
  <r>
    <x v="3"/>
    <x v="20"/>
    <x v="121"/>
    <x v="15"/>
    <n v="10"/>
    <n v="0"/>
    <n v="0"/>
    <n v="0"/>
    <n v="0"/>
    <n v="6"/>
    <n v="0"/>
    <n v="1"/>
    <n v="1"/>
    <n v="0"/>
    <n v="0"/>
    <n v="0"/>
    <n v="0"/>
    <n v="52"/>
    <n v="46"/>
    <n v="0"/>
    <n v="0"/>
    <n v="0"/>
    <n v="333"/>
    <n v="198"/>
    <n v="5"/>
    <n v="22"/>
    <n v="14"/>
    <n v="204"/>
    <n v="128"/>
    <n v="1"/>
    <n v="7"/>
    <n v="41"/>
    <n v="55"/>
    <n v="35"/>
    <n v="3"/>
    <n v="2"/>
    <n v="2"/>
    <n v="1"/>
    <n v="0"/>
    <n v="0"/>
    <n v="0"/>
    <n v="0"/>
    <n v="0"/>
    <n v="0"/>
    <n v="0"/>
    <n v="0"/>
    <n v="0"/>
    <n v="0"/>
    <n v="0"/>
    <n v="0"/>
    <n v="0"/>
    <n v="0"/>
    <n v="0"/>
    <n v="0"/>
    <n v="0"/>
    <n v="0"/>
    <n v="0"/>
    <n v="0"/>
    <n v="0"/>
    <n v="0"/>
    <n v="8"/>
    <n v="0"/>
    <n v="51"/>
    <n v="277"/>
    <n v="153"/>
    <n v="47"/>
    <n v="0"/>
    <n v="2179"/>
    <n v="757"/>
    <n v="0"/>
    <n v="7"/>
    <n v="87"/>
    <n v="659"/>
    <n v="1318"/>
  </r>
  <r>
    <x v="3"/>
    <x v="20"/>
    <x v="121"/>
    <x v="16"/>
    <n v="9"/>
    <n v="0"/>
    <n v="0"/>
    <n v="0"/>
    <n v="0"/>
    <n v="6"/>
    <n v="0"/>
    <n v="1"/>
    <n v="1"/>
    <n v="0"/>
    <n v="0"/>
    <n v="0"/>
    <n v="0"/>
    <n v="52"/>
    <n v="46"/>
    <n v="0"/>
    <n v="0"/>
    <n v="0"/>
    <n v="338"/>
    <n v="199"/>
    <n v="5"/>
    <n v="22"/>
    <n v="18"/>
    <n v="204"/>
    <n v="128"/>
    <n v="1"/>
    <n v="7"/>
    <n v="41"/>
    <n v="55"/>
    <n v="36"/>
    <n v="3"/>
    <n v="2"/>
    <n v="2"/>
    <n v="1"/>
    <n v="0"/>
    <n v="0"/>
    <n v="0"/>
    <n v="0"/>
    <n v="0"/>
    <n v="0"/>
    <n v="0"/>
    <n v="0"/>
    <n v="0"/>
    <n v="0"/>
    <n v="0"/>
    <n v="0"/>
    <n v="0"/>
    <n v="0"/>
    <n v="0"/>
    <n v="0"/>
    <n v="0"/>
    <n v="0"/>
    <n v="0"/>
    <n v="0"/>
    <n v="0"/>
    <n v="0"/>
    <n v="7"/>
    <n v="0"/>
    <n v="51"/>
    <n v="280"/>
    <n v="153"/>
    <n v="47"/>
    <n v="0"/>
    <n v="2185"/>
    <n v="769"/>
    <n v="0"/>
    <n v="7"/>
    <n v="89"/>
    <n v="663"/>
    <n v="1322"/>
  </r>
  <r>
    <x v="3"/>
    <x v="23"/>
    <x v="122"/>
    <x v="0"/>
    <n v="60"/>
    <n v="1"/>
    <n v="0"/>
    <n v="0"/>
    <n v="0"/>
    <n v="6"/>
    <n v="2"/>
    <n v="10"/>
    <n v="0"/>
    <n v="0"/>
    <n v="0"/>
    <n v="0"/>
    <n v="0"/>
    <n v="136"/>
    <n v="0"/>
    <n v="42"/>
    <n v="18"/>
    <n v="0"/>
    <n v="752"/>
    <n v="0"/>
    <n v="33"/>
    <n v="182"/>
    <n v="10"/>
    <n v="541"/>
    <n v="20"/>
    <n v="0"/>
    <n v="102"/>
    <n v="67"/>
    <n v="101"/>
    <n v="0"/>
    <n v="1"/>
    <n v="26"/>
    <n v="6"/>
    <n v="17"/>
    <n v="0"/>
    <n v="1"/>
    <n v="0"/>
    <n v="0"/>
    <n v="0"/>
    <n v="0"/>
    <n v="0"/>
    <n v="0"/>
    <n v="0"/>
    <n v="0"/>
    <n v="0"/>
    <n v="0"/>
    <n v="0"/>
    <n v="0"/>
    <n v="0"/>
    <n v="13"/>
    <n v="5"/>
    <n v="0"/>
    <n v="1"/>
    <n v="2"/>
    <m/>
    <m/>
    <m/>
    <m/>
    <m/>
    <m/>
    <m/>
    <m/>
    <m/>
    <m/>
    <m/>
    <m/>
    <m/>
    <m/>
    <m/>
    <m/>
  </r>
  <r>
    <x v="3"/>
    <x v="23"/>
    <x v="122"/>
    <x v="1"/>
    <n v="60"/>
    <n v="1"/>
    <n v="0"/>
    <n v="0"/>
    <n v="0"/>
    <n v="8"/>
    <n v="2"/>
    <n v="10"/>
    <n v="0"/>
    <n v="0"/>
    <n v="0"/>
    <n v="0"/>
    <n v="0"/>
    <n v="136"/>
    <n v="0"/>
    <n v="52"/>
    <n v="17"/>
    <n v="0"/>
    <n v="752"/>
    <n v="0"/>
    <n v="45"/>
    <n v="182"/>
    <n v="9"/>
    <n v="542"/>
    <n v="25"/>
    <n v="0"/>
    <n v="102"/>
    <n v="66"/>
    <n v="101"/>
    <n v="0"/>
    <n v="1"/>
    <n v="26"/>
    <n v="5"/>
    <n v="17"/>
    <n v="0"/>
    <n v="1"/>
    <n v="0"/>
    <n v="0"/>
    <n v="0"/>
    <n v="0"/>
    <n v="0"/>
    <n v="0"/>
    <n v="0"/>
    <n v="0"/>
    <n v="0"/>
    <n v="0"/>
    <n v="0"/>
    <n v="0"/>
    <n v="0"/>
    <n v="13"/>
    <n v="5"/>
    <n v="0"/>
    <n v="1"/>
    <n v="2"/>
    <m/>
    <m/>
    <m/>
    <m/>
    <m/>
    <m/>
    <m/>
    <m/>
    <m/>
    <m/>
    <m/>
    <m/>
    <m/>
    <m/>
    <m/>
    <m/>
  </r>
  <r>
    <x v="3"/>
    <x v="23"/>
    <x v="122"/>
    <x v="2"/>
    <n v="60"/>
    <n v="1"/>
    <n v="0"/>
    <n v="0"/>
    <n v="0"/>
    <n v="16"/>
    <n v="2"/>
    <n v="10"/>
    <n v="0"/>
    <n v="0"/>
    <n v="0"/>
    <n v="0"/>
    <n v="0"/>
    <n v="137"/>
    <n v="69"/>
    <n v="13"/>
    <n v="17"/>
    <n v="1"/>
    <n v="756"/>
    <n v="82"/>
    <n v="7"/>
    <n v="180"/>
    <n v="9"/>
    <n v="544"/>
    <n v="44"/>
    <n v="0"/>
    <n v="100"/>
    <n v="67"/>
    <n v="99"/>
    <n v="3"/>
    <n v="1"/>
    <n v="24"/>
    <n v="5"/>
    <n v="18"/>
    <n v="5"/>
    <n v="2"/>
    <n v="0"/>
    <n v="1"/>
    <n v="0"/>
    <n v="0"/>
    <n v="0"/>
    <n v="0"/>
    <n v="0"/>
    <n v="0"/>
    <n v="0"/>
    <n v="0"/>
    <n v="0"/>
    <n v="0"/>
    <n v="0"/>
    <n v="0"/>
    <n v="0"/>
    <n v="0"/>
    <n v="0"/>
    <n v="0"/>
    <n v="1"/>
    <n v="0"/>
    <n v="46"/>
    <n v="0"/>
    <n v="104"/>
    <n v="524"/>
    <n v="360"/>
    <n v="60"/>
    <n v="13"/>
    <m/>
    <m/>
    <m/>
    <m/>
    <m/>
    <m/>
    <m/>
  </r>
  <r>
    <x v="3"/>
    <x v="23"/>
    <x v="122"/>
    <x v="3"/>
    <n v="60"/>
    <n v="1"/>
    <n v="0"/>
    <n v="0"/>
    <n v="0"/>
    <n v="18"/>
    <n v="3"/>
    <n v="9"/>
    <n v="0"/>
    <n v="0"/>
    <n v="0"/>
    <n v="0"/>
    <n v="0"/>
    <n v="136"/>
    <n v="74"/>
    <n v="13"/>
    <n v="17"/>
    <n v="0"/>
    <n v="756"/>
    <n v="101"/>
    <n v="9"/>
    <n v="177"/>
    <n v="8"/>
    <n v="545"/>
    <n v="51"/>
    <n v="1"/>
    <n v="101"/>
    <n v="67"/>
    <n v="103"/>
    <n v="4"/>
    <n v="1"/>
    <n v="24"/>
    <n v="6"/>
    <n v="18"/>
    <n v="6"/>
    <n v="2"/>
    <n v="0"/>
    <n v="1"/>
    <n v="0"/>
    <n v="0"/>
    <n v="0"/>
    <n v="0"/>
    <n v="0"/>
    <n v="0"/>
    <n v="0"/>
    <n v="0"/>
    <n v="0"/>
    <n v="0"/>
    <n v="0"/>
    <n v="0"/>
    <n v="0"/>
    <n v="0"/>
    <n v="0"/>
    <n v="0"/>
    <n v="1"/>
    <n v="0"/>
    <n v="46"/>
    <n v="0"/>
    <n v="103"/>
    <n v="529"/>
    <n v="360"/>
    <n v="63"/>
    <n v="13"/>
    <m/>
    <m/>
    <m/>
    <m/>
    <m/>
    <m/>
    <m/>
  </r>
  <r>
    <x v="3"/>
    <x v="23"/>
    <x v="122"/>
    <x v="4"/>
    <n v="59"/>
    <n v="1"/>
    <n v="0"/>
    <n v="0"/>
    <n v="0"/>
    <n v="19"/>
    <n v="3"/>
    <n v="9"/>
    <n v="0"/>
    <n v="0"/>
    <n v="0"/>
    <n v="0"/>
    <n v="0"/>
    <n v="136"/>
    <n v="78"/>
    <n v="14"/>
    <n v="15"/>
    <n v="0"/>
    <n v="753"/>
    <n v="129"/>
    <n v="10"/>
    <n v="174"/>
    <n v="8"/>
    <n v="548"/>
    <n v="67"/>
    <n v="2"/>
    <n v="99"/>
    <n v="69"/>
    <n v="101"/>
    <n v="4"/>
    <n v="1"/>
    <n v="23"/>
    <n v="6"/>
    <n v="18"/>
    <n v="8"/>
    <n v="2"/>
    <n v="0"/>
    <n v="1"/>
    <n v="0"/>
    <n v="0"/>
    <n v="0"/>
    <n v="0"/>
    <n v="0"/>
    <n v="0"/>
    <n v="0"/>
    <n v="0"/>
    <n v="0"/>
    <n v="0"/>
    <n v="0"/>
    <n v="0"/>
    <n v="0"/>
    <n v="0"/>
    <n v="0"/>
    <n v="0"/>
    <n v="1"/>
    <n v="0"/>
    <n v="45"/>
    <n v="0"/>
    <n v="104"/>
    <n v="529"/>
    <n v="362"/>
    <n v="62"/>
    <n v="13"/>
    <m/>
    <m/>
    <m/>
    <m/>
    <m/>
    <m/>
    <m/>
  </r>
  <r>
    <x v="3"/>
    <x v="23"/>
    <x v="122"/>
    <x v="5"/>
    <n v="59"/>
    <n v="1"/>
    <n v="0"/>
    <n v="0"/>
    <n v="0"/>
    <n v="21"/>
    <n v="3"/>
    <n v="9"/>
    <n v="0"/>
    <n v="0"/>
    <n v="0"/>
    <n v="0"/>
    <n v="0"/>
    <n v="137"/>
    <n v="83"/>
    <n v="14"/>
    <n v="15"/>
    <n v="0"/>
    <n v="753"/>
    <n v="169"/>
    <n v="12"/>
    <n v="170"/>
    <n v="8"/>
    <n v="548"/>
    <n v="91"/>
    <n v="2"/>
    <n v="98"/>
    <n v="66"/>
    <n v="102"/>
    <n v="5"/>
    <n v="1"/>
    <n v="22"/>
    <n v="6"/>
    <n v="17"/>
    <n v="10"/>
    <n v="2"/>
    <n v="0"/>
    <n v="1"/>
    <n v="0"/>
    <n v="0"/>
    <n v="0"/>
    <n v="0"/>
    <n v="0"/>
    <n v="0"/>
    <n v="0"/>
    <n v="0"/>
    <n v="0"/>
    <n v="0"/>
    <n v="0"/>
    <n v="0"/>
    <n v="0"/>
    <n v="0"/>
    <n v="0"/>
    <n v="0"/>
    <n v="1"/>
    <n v="0"/>
    <n v="45"/>
    <n v="0"/>
    <n v="104"/>
    <n v="531"/>
    <n v="363"/>
    <n v="64"/>
    <n v="12"/>
    <m/>
    <m/>
    <m/>
    <m/>
    <m/>
    <m/>
    <m/>
  </r>
  <r>
    <x v="3"/>
    <x v="23"/>
    <x v="122"/>
    <x v="6"/>
    <n v="59"/>
    <n v="1"/>
    <n v="0"/>
    <n v="0"/>
    <n v="0"/>
    <n v="25"/>
    <n v="3"/>
    <n v="9"/>
    <n v="0"/>
    <n v="0"/>
    <n v="0"/>
    <n v="0"/>
    <n v="0"/>
    <n v="137"/>
    <n v="85"/>
    <n v="14"/>
    <n v="15"/>
    <n v="0"/>
    <n v="756"/>
    <n v="209"/>
    <n v="13"/>
    <n v="166"/>
    <n v="7"/>
    <n v="545"/>
    <n v="136"/>
    <n v="3"/>
    <n v="93"/>
    <n v="65"/>
    <n v="102"/>
    <n v="7"/>
    <n v="1"/>
    <n v="21"/>
    <n v="6"/>
    <n v="16"/>
    <n v="10"/>
    <n v="2"/>
    <n v="0"/>
    <n v="1"/>
    <n v="0"/>
    <n v="0"/>
    <n v="0"/>
    <n v="0"/>
    <n v="0"/>
    <n v="0"/>
    <n v="0"/>
    <n v="0"/>
    <n v="0"/>
    <n v="0"/>
    <n v="0"/>
    <n v="0"/>
    <n v="0"/>
    <n v="0"/>
    <n v="0"/>
    <n v="0"/>
    <n v="1"/>
    <n v="0"/>
    <n v="45"/>
    <n v="0"/>
    <n v="104"/>
    <n v="539"/>
    <n v="364"/>
    <n v="65"/>
    <n v="11"/>
    <m/>
    <m/>
    <m/>
    <m/>
    <m/>
    <m/>
    <m/>
  </r>
  <r>
    <x v="3"/>
    <x v="23"/>
    <x v="122"/>
    <x v="7"/>
    <n v="60"/>
    <n v="1"/>
    <n v="0"/>
    <n v="0"/>
    <n v="0"/>
    <n v="29"/>
    <n v="4"/>
    <n v="9"/>
    <n v="0"/>
    <n v="0"/>
    <n v="0"/>
    <n v="0"/>
    <n v="0"/>
    <n v="137"/>
    <n v="88"/>
    <n v="14"/>
    <n v="14"/>
    <n v="1"/>
    <n v="755"/>
    <n v="251"/>
    <n v="13"/>
    <n v="162"/>
    <n v="7"/>
    <n v="546"/>
    <n v="165"/>
    <n v="4"/>
    <n v="93"/>
    <n v="61"/>
    <n v="102"/>
    <n v="9"/>
    <n v="1"/>
    <n v="21"/>
    <n v="6"/>
    <n v="16"/>
    <n v="10"/>
    <n v="2"/>
    <n v="0"/>
    <n v="1"/>
    <n v="0"/>
    <n v="0"/>
    <n v="0"/>
    <n v="0"/>
    <n v="0"/>
    <n v="0"/>
    <n v="0"/>
    <n v="0"/>
    <n v="0"/>
    <n v="0"/>
    <n v="0"/>
    <n v="0"/>
    <n v="0"/>
    <n v="0"/>
    <n v="0"/>
    <n v="0"/>
    <n v="1"/>
    <n v="0"/>
    <n v="45"/>
    <n v="0"/>
    <n v="103"/>
    <n v="541"/>
    <n v="368"/>
    <n v="65"/>
    <n v="11"/>
    <m/>
    <m/>
    <m/>
    <m/>
    <m/>
    <m/>
    <m/>
  </r>
  <r>
    <x v="3"/>
    <x v="23"/>
    <x v="122"/>
    <x v="8"/>
    <n v="61"/>
    <n v="1"/>
    <n v="0"/>
    <n v="0"/>
    <n v="0"/>
    <n v="31"/>
    <n v="4"/>
    <n v="8"/>
    <n v="0"/>
    <n v="0"/>
    <n v="0"/>
    <n v="0"/>
    <n v="0"/>
    <n v="139"/>
    <n v="92"/>
    <n v="15"/>
    <n v="14"/>
    <n v="0"/>
    <n v="758"/>
    <n v="299"/>
    <n v="14"/>
    <n v="161"/>
    <n v="6"/>
    <n v="548"/>
    <n v="199"/>
    <n v="4"/>
    <n v="91"/>
    <n v="60"/>
    <n v="103"/>
    <n v="22"/>
    <n v="1"/>
    <n v="22"/>
    <n v="5"/>
    <n v="16"/>
    <n v="10"/>
    <n v="2"/>
    <n v="0"/>
    <n v="1"/>
    <n v="0"/>
    <n v="0"/>
    <n v="0"/>
    <n v="0"/>
    <n v="0"/>
    <n v="0"/>
    <n v="0"/>
    <n v="0"/>
    <n v="0"/>
    <n v="0"/>
    <n v="0"/>
    <n v="0"/>
    <n v="0"/>
    <n v="0"/>
    <n v="0"/>
    <n v="0"/>
    <n v="1"/>
    <n v="0"/>
    <n v="47"/>
    <n v="0"/>
    <n v="105"/>
    <n v="547"/>
    <n v="372"/>
    <n v="66"/>
    <n v="11"/>
    <n v="3789"/>
    <n v="552"/>
    <n v="0"/>
    <n v="25"/>
    <n v="1143"/>
    <n v="393"/>
    <n v="2033"/>
  </r>
  <r>
    <x v="3"/>
    <x v="23"/>
    <x v="122"/>
    <x v="9"/>
    <n v="61"/>
    <n v="1"/>
    <n v="0"/>
    <n v="0"/>
    <n v="0"/>
    <n v="31"/>
    <n v="4"/>
    <n v="8"/>
    <n v="0"/>
    <n v="0"/>
    <n v="0"/>
    <n v="0"/>
    <n v="0"/>
    <n v="139"/>
    <n v="94"/>
    <n v="14"/>
    <n v="14"/>
    <n v="0"/>
    <n v="757"/>
    <n v="329"/>
    <n v="14"/>
    <n v="157"/>
    <n v="4"/>
    <n v="548"/>
    <n v="226"/>
    <n v="4"/>
    <n v="90"/>
    <n v="59"/>
    <n v="103"/>
    <n v="28"/>
    <n v="1"/>
    <n v="22"/>
    <n v="5"/>
    <n v="16"/>
    <n v="10"/>
    <n v="1"/>
    <n v="0"/>
    <n v="1"/>
    <n v="0"/>
    <n v="0"/>
    <n v="0"/>
    <n v="0"/>
    <n v="0"/>
    <n v="0"/>
    <n v="0"/>
    <n v="0"/>
    <n v="0"/>
    <n v="0"/>
    <n v="0"/>
    <n v="0"/>
    <n v="0"/>
    <n v="0"/>
    <n v="0"/>
    <n v="0"/>
    <n v="1"/>
    <n v="0"/>
    <n v="47"/>
    <n v="0"/>
    <n v="105"/>
    <n v="546"/>
    <n v="378"/>
    <n v="66"/>
    <n v="12"/>
    <n v="3791"/>
    <n v="814"/>
    <n v="0"/>
    <n v="25"/>
    <n v="1141"/>
    <n v="395"/>
    <n v="2053"/>
  </r>
  <r>
    <x v="3"/>
    <x v="23"/>
    <x v="122"/>
    <x v="10"/>
    <n v="61"/>
    <n v="1"/>
    <n v="0"/>
    <n v="0"/>
    <n v="0"/>
    <n v="33"/>
    <n v="4"/>
    <n v="8"/>
    <n v="0"/>
    <n v="0"/>
    <n v="0"/>
    <n v="0"/>
    <n v="0"/>
    <n v="138"/>
    <n v="94"/>
    <n v="14"/>
    <n v="14"/>
    <n v="0"/>
    <n v="755"/>
    <n v="338"/>
    <n v="14"/>
    <n v="158"/>
    <n v="4"/>
    <n v="547"/>
    <n v="235"/>
    <n v="5"/>
    <n v="88"/>
    <n v="58"/>
    <n v="103"/>
    <n v="32"/>
    <n v="1"/>
    <n v="22"/>
    <n v="5"/>
    <n v="16"/>
    <n v="10"/>
    <n v="1"/>
    <n v="0"/>
    <n v="1"/>
    <n v="0"/>
    <n v="0"/>
    <n v="0"/>
    <n v="0"/>
    <n v="0"/>
    <n v="0"/>
    <n v="0"/>
    <n v="0"/>
    <n v="0"/>
    <n v="0"/>
    <n v="0"/>
    <n v="0"/>
    <n v="0"/>
    <n v="0"/>
    <n v="0"/>
    <n v="0"/>
    <n v="1"/>
    <n v="0"/>
    <n v="47"/>
    <n v="0"/>
    <n v="104"/>
    <n v="545"/>
    <n v="379"/>
    <n v="66"/>
    <n v="12"/>
    <n v="3796"/>
    <n v="896"/>
    <n v="0"/>
    <n v="27"/>
    <n v="1136"/>
    <n v="399"/>
    <n v="2054"/>
  </r>
  <r>
    <x v="3"/>
    <x v="23"/>
    <x v="122"/>
    <x v="11"/>
    <n v="61"/>
    <n v="1"/>
    <n v="0"/>
    <n v="0"/>
    <n v="0"/>
    <n v="33"/>
    <n v="4"/>
    <n v="8"/>
    <n v="0"/>
    <n v="0"/>
    <n v="0"/>
    <n v="0"/>
    <n v="0"/>
    <n v="137"/>
    <n v="95"/>
    <n v="14"/>
    <n v="13"/>
    <n v="0"/>
    <n v="755"/>
    <n v="355"/>
    <n v="13"/>
    <n v="158"/>
    <n v="4"/>
    <n v="546"/>
    <n v="244"/>
    <n v="5"/>
    <n v="89"/>
    <n v="56"/>
    <n v="104"/>
    <n v="33"/>
    <n v="1"/>
    <n v="21"/>
    <n v="5"/>
    <n v="16"/>
    <n v="10"/>
    <n v="1"/>
    <n v="0"/>
    <n v="1"/>
    <n v="0"/>
    <n v="0"/>
    <n v="0"/>
    <n v="0"/>
    <n v="0"/>
    <n v="0"/>
    <n v="0"/>
    <n v="0"/>
    <n v="0"/>
    <n v="0"/>
    <n v="0"/>
    <n v="0"/>
    <n v="0"/>
    <n v="0"/>
    <n v="0"/>
    <n v="0"/>
    <n v="1"/>
    <n v="0"/>
    <n v="48"/>
    <n v="0"/>
    <n v="104"/>
    <n v="546"/>
    <n v="380"/>
    <n v="68"/>
    <n v="12"/>
    <n v="3805"/>
    <n v="970"/>
    <n v="0"/>
    <n v="28"/>
    <n v="1131"/>
    <n v="391"/>
    <n v="2075"/>
  </r>
  <r>
    <x v="3"/>
    <x v="23"/>
    <x v="122"/>
    <x v="12"/>
    <n v="62"/>
    <n v="1"/>
    <n v="1"/>
    <n v="0"/>
    <n v="0"/>
    <n v="36"/>
    <n v="4"/>
    <n v="9"/>
    <n v="0"/>
    <n v="0"/>
    <n v="0"/>
    <n v="0"/>
    <n v="0"/>
    <n v="137"/>
    <n v="95"/>
    <n v="14"/>
    <n v="13"/>
    <n v="0"/>
    <n v="757"/>
    <n v="358"/>
    <n v="15"/>
    <n v="156"/>
    <n v="4"/>
    <n v="548"/>
    <n v="253"/>
    <n v="5"/>
    <n v="89"/>
    <n v="55"/>
    <n v="103"/>
    <n v="33"/>
    <n v="1"/>
    <n v="21"/>
    <n v="5"/>
    <n v="16"/>
    <n v="10"/>
    <n v="1"/>
    <n v="0"/>
    <n v="1"/>
    <n v="0"/>
    <n v="0"/>
    <n v="0"/>
    <n v="0"/>
    <n v="0"/>
    <n v="0"/>
    <n v="0"/>
    <n v="0"/>
    <n v="0"/>
    <n v="0"/>
    <n v="0"/>
    <n v="0"/>
    <n v="0"/>
    <n v="0"/>
    <n v="0"/>
    <n v="0"/>
    <n v="1"/>
    <n v="0"/>
    <n v="48"/>
    <n v="0"/>
    <n v="104"/>
    <n v="546"/>
    <n v="383"/>
    <n v="67"/>
    <n v="12"/>
    <n v="3808"/>
    <n v="1028"/>
    <n v="0"/>
    <n v="31"/>
    <n v="1127"/>
    <n v="385"/>
    <n v="2083"/>
  </r>
  <r>
    <x v="3"/>
    <x v="23"/>
    <x v="122"/>
    <x v="13"/>
    <n v="61"/>
    <n v="1"/>
    <n v="1"/>
    <n v="0"/>
    <n v="0"/>
    <n v="36"/>
    <n v="3"/>
    <n v="9"/>
    <n v="0"/>
    <n v="0"/>
    <n v="0"/>
    <n v="0"/>
    <n v="0"/>
    <n v="137"/>
    <n v="95"/>
    <n v="14"/>
    <n v="13"/>
    <n v="0"/>
    <n v="756"/>
    <n v="362"/>
    <n v="15"/>
    <n v="155"/>
    <n v="5"/>
    <n v="547"/>
    <n v="254"/>
    <n v="6"/>
    <n v="86"/>
    <n v="54"/>
    <n v="105"/>
    <n v="35"/>
    <n v="1"/>
    <n v="22"/>
    <n v="5"/>
    <n v="16"/>
    <n v="10"/>
    <n v="1"/>
    <n v="0"/>
    <n v="1"/>
    <n v="0"/>
    <n v="0"/>
    <n v="0"/>
    <n v="0"/>
    <n v="0"/>
    <n v="0"/>
    <n v="0"/>
    <n v="0"/>
    <n v="0"/>
    <n v="0"/>
    <n v="0"/>
    <n v="0"/>
    <n v="0"/>
    <n v="0"/>
    <n v="0"/>
    <n v="0"/>
    <n v="1"/>
    <n v="0"/>
    <n v="48"/>
    <n v="0"/>
    <n v="104"/>
    <n v="549"/>
    <n v="383"/>
    <n v="68"/>
    <n v="12"/>
    <n v="3814"/>
    <n v="1061"/>
    <n v="0"/>
    <n v="39"/>
    <n v="1118"/>
    <n v="382"/>
    <n v="2086"/>
  </r>
  <r>
    <x v="3"/>
    <x v="23"/>
    <x v="122"/>
    <x v="14"/>
    <n v="62"/>
    <n v="1"/>
    <n v="1"/>
    <n v="0"/>
    <n v="0"/>
    <n v="38"/>
    <n v="3"/>
    <n v="9"/>
    <n v="0"/>
    <n v="0"/>
    <n v="0"/>
    <n v="0"/>
    <n v="0"/>
    <n v="135"/>
    <n v="95"/>
    <n v="14"/>
    <n v="13"/>
    <n v="0"/>
    <n v="757"/>
    <n v="370"/>
    <n v="16"/>
    <n v="155"/>
    <n v="4"/>
    <n v="547"/>
    <n v="257"/>
    <n v="6"/>
    <n v="86"/>
    <n v="54"/>
    <n v="106"/>
    <n v="40"/>
    <n v="1"/>
    <n v="22"/>
    <n v="5"/>
    <n v="16"/>
    <n v="10"/>
    <n v="1"/>
    <n v="0"/>
    <n v="1"/>
    <n v="0"/>
    <n v="0"/>
    <n v="0"/>
    <n v="0"/>
    <n v="0"/>
    <n v="0"/>
    <n v="0"/>
    <n v="0"/>
    <n v="0"/>
    <n v="0"/>
    <n v="0"/>
    <n v="0"/>
    <n v="0"/>
    <n v="0"/>
    <n v="0"/>
    <n v="0"/>
    <n v="1"/>
    <n v="0"/>
    <n v="49"/>
    <n v="0"/>
    <n v="102"/>
    <n v="553"/>
    <n v="383"/>
    <n v="72"/>
    <n v="12"/>
    <n v="3808"/>
    <n v="1099"/>
    <n v="0"/>
    <n v="40"/>
    <n v="1111"/>
    <n v="374"/>
    <n v="2096"/>
  </r>
  <r>
    <x v="3"/>
    <x v="23"/>
    <x v="122"/>
    <x v="15"/>
    <n v="62"/>
    <n v="1"/>
    <n v="1"/>
    <n v="0"/>
    <n v="0"/>
    <n v="38"/>
    <n v="3"/>
    <n v="9"/>
    <n v="0"/>
    <n v="0"/>
    <n v="0"/>
    <n v="0"/>
    <n v="0"/>
    <n v="136"/>
    <n v="96"/>
    <n v="14"/>
    <n v="13"/>
    <n v="0"/>
    <n v="761"/>
    <n v="376"/>
    <n v="16"/>
    <n v="155"/>
    <n v="3"/>
    <n v="548"/>
    <n v="257"/>
    <n v="6"/>
    <n v="87"/>
    <n v="54"/>
    <n v="106"/>
    <n v="39"/>
    <n v="1"/>
    <n v="22"/>
    <n v="6"/>
    <n v="16"/>
    <n v="10"/>
    <n v="1"/>
    <n v="0"/>
    <n v="1"/>
    <n v="0"/>
    <n v="0"/>
    <n v="0"/>
    <n v="0"/>
    <n v="0"/>
    <n v="0"/>
    <n v="0"/>
    <n v="0"/>
    <n v="0"/>
    <n v="0"/>
    <n v="0"/>
    <n v="0"/>
    <n v="0"/>
    <n v="0"/>
    <n v="0"/>
    <n v="0"/>
    <n v="1"/>
    <n v="0"/>
    <n v="49"/>
    <n v="0"/>
    <n v="103"/>
    <n v="558"/>
    <n v="383"/>
    <n v="71"/>
    <n v="12"/>
    <n v="3807"/>
    <n v="1112"/>
    <n v="0"/>
    <n v="40"/>
    <n v="1104"/>
    <n v="375"/>
    <n v="2103"/>
  </r>
  <r>
    <x v="3"/>
    <x v="23"/>
    <x v="122"/>
    <x v="16"/>
    <n v="62"/>
    <n v="1"/>
    <n v="1"/>
    <n v="0"/>
    <n v="0"/>
    <n v="38"/>
    <n v="3"/>
    <n v="9"/>
    <n v="0"/>
    <n v="0"/>
    <n v="0"/>
    <n v="0"/>
    <n v="0"/>
    <n v="135"/>
    <n v="97"/>
    <n v="13"/>
    <n v="13"/>
    <n v="0"/>
    <n v="759"/>
    <n v="378"/>
    <n v="15"/>
    <n v="154"/>
    <n v="3"/>
    <n v="545"/>
    <n v="259"/>
    <n v="6"/>
    <n v="87"/>
    <n v="54"/>
    <n v="107"/>
    <n v="40"/>
    <n v="1"/>
    <n v="22"/>
    <n v="6"/>
    <n v="16"/>
    <n v="10"/>
    <n v="1"/>
    <n v="0"/>
    <n v="1"/>
    <n v="0"/>
    <n v="0"/>
    <n v="0"/>
    <n v="0"/>
    <n v="0"/>
    <n v="0"/>
    <n v="0"/>
    <n v="0"/>
    <n v="0"/>
    <n v="0"/>
    <n v="0"/>
    <n v="0"/>
    <n v="0"/>
    <n v="0"/>
    <n v="0"/>
    <n v="0"/>
    <n v="1"/>
    <n v="0"/>
    <n v="49"/>
    <n v="0"/>
    <n v="103"/>
    <n v="558"/>
    <n v="381"/>
    <n v="72"/>
    <n v="12"/>
    <n v="3823"/>
    <n v="1135"/>
    <n v="0"/>
    <n v="43"/>
    <n v="1099"/>
    <n v="395"/>
    <n v="2106"/>
  </r>
  <r>
    <x v="3"/>
    <x v="24"/>
    <x v="123"/>
    <x v="0"/>
    <n v="107"/>
    <n v="2"/>
    <n v="2"/>
    <n v="1"/>
    <n v="1"/>
    <n v="15"/>
    <n v="15"/>
    <n v="5"/>
    <n v="1"/>
    <n v="2"/>
    <n v="0"/>
    <n v="0"/>
    <n v="0"/>
    <n v="419"/>
    <n v="1"/>
    <n v="172"/>
    <n v="5"/>
    <n v="0"/>
    <n v="1148"/>
    <n v="0"/>
    <n v="41"/>
    <n v="45"/>
    <n v="30"/>
    <n v="973"/>
    <n v="33"/>
    <n v="37"/>
    <n v="91"/>
    <n v="219"/>
    <n v="120"/>
    <n v="0"/>
    <n v="5"/>
    <n v="4"/>
    <n v="9"/>
    <n v="52"/>
    <n v="0"/>
    <n v="6"/>
    <n v="2"/>
    <n v="0"/>
    <n v="0"/>
    <n v="0"/>
    <n v="0"/>
    <n v="0"/>
    <n v="0"/>
    <n v="0"/>
    <n v="0"/>
    <n v="0"/>
    <n v="0"/>
    <n v="0"/>
    <n v="0"/>
    <n v="56"/>
    <n v="207"/>
    <n v="0"/>
    <n v="19"/>
    <n v="3"/>
    <m/>
    <m/>
    <m/>
    <m/>
    <m/>
    <m/>
    <m/>
    <m/>
    <m/>
    <m/>
    <m/>
    <m/>
    <m/>
    <m/>
    <m/>
    <m/>
  </r>
  <r>
    <x v="3"/>
    <x v="24"/>
    <x v="123"/>
    <x v="1"/>
    <n v="107"/>
    <n v="2"/>
    <n v="2"/>
    <n v="1"/>
    <n v="1"/>
    <n v="21"/>
    <n v="15"/>
    <n v="5"/>
    <n v="1"/>
    <n v="2"/>
    <n v="0"/>
    <n v="1"/>
    <n v="0"/>
    <n v="417"/>
    <n v="1"/>
    <n v="208"/>
    <n v="5"/>
    <n v="0"/>
    <n v="1147"/>
    <n v="0"/>
    <n v="63"/>
    <n v="45"/>
    <n v="29"/>
    <n v="976"/>
    <n v="48"/>
    <n v="38"/>
    <n v="90"/>
    <n v="224"/>
    <n v="120"/>
    <n v="0"/>
    <n v="5"/>
    <n v="4"/>
    <n v="9"/>
    <n v="53"/>
    <n v="0"/>
    <n v="6"/>
    <n v="2"/>
    <n v="0"/>
    <n v="0"/>
    <n v="0"/>
    <n v="0"/>
    <n v="0"/>
    <n v="0"/>
    <n v="0"/>
    <n v="0"/>
    <n v="0"/>
    <n v="0"/>
    <n v="0"/>
    <n v="0"/>
    <n v="56"/>
    <n v="205"/>
    <n v="0"/>
    <n v="19"/>
    <n v="3"/>
    <m/>
    <m/>
    <m/>
    <m/>
    <m/>
    <m/>
    <m/>
    <m/>
    <m/>
    <m/>
    <m/>
    <m/>
    <m/>
    <m/>
    <m/>
    <m/>
  </r>
  <r>
    <x v="3"/>
    <x v="24"/>
    <x v="123"/>
    <x v="2"/>
    <n v="107"/>
    <n v="2"/>
    <n v="2"/>
    <n v="1"/>
    <n v="1"/>
    <n v="28"/>
    <n v="14"/>
    <n v="5"/>
    <n v="1"/>
    <n v="2"/>
    <n v="2"/>
    <n v="0"/>
    <n v="0"/>
    <n v="419"/>
    <n v="227"/>
    <n v="56"/>
    <n v="6"/>
    <n v="0"/>
    <n v="1149"/>
    <n v="109"/>
    <n v="204"/>
    <n v="44"/>
    <n v="31"/>
    <n v="977"/>
    <n v="72"/>
    <n v="38"/>
    <n v="88"/>
    <n v="224"/>
    <n v="119"/>
    <n v="8"/>
    <n v="19"/>
    <n v="4"/>
    <n v="8"/>
    <n v="54"/>
    <n v="8"/>
    <n v="3"/>
    <n v="2"/>
    <n v="0"/>
    <n v="0"/>
    <n v="0"/>
    <n v="0"/>
    <n v="0"/>
    <n v="0"/>
    <n v="0"/>
    <n v="0"/>
    <n v="0"/>
    <n v="0"/>
    <n v="0"/>
    <n v="0"/>
    <n v="1"/>
    <n v="0"/>
    <n v="0"/>
    <n v="0"/>
    <n v="0"/>
    <n v="2"/>
    <n v="1"/>
    <n v="77"/>
    <n v="2"/>
    <n v="349"/>
    <n v="816"/>
    <n v="604"/>
    <n v="82"/>
    <n v="48"/>
    <m/>
    <m/>
    <m/>
    <m/>
    <m/>
    <m/>
    <m/>
  </r>
  <r>
    <x v="3"/>
    <x v="24"/>
    <x v="123"/>
    <x v="3"/>
    <n v="107"/>
    <n v="3"/>
    <n v="2"/>
    <n v="1"/>
    <n v="1"/>
    <n v="35"/>
    <n v="14"/>
    <n v="5"/>
    <n v="1"/>
    <n v="2"/>
    <n v="2"/>
    <n v="0"/>
    <n v="0"/>
    <n v="420"/>
    <n v="251"/>
    <n v="56"/>
    <n v="7"/>
    <n v="0"/>
    <n v="1147"/>
    <n v="198"/>
    <n v="201"/>
    <n v="45"/>
    <n v="29"/>
    <n v="972"/>
    <n v="97"/>
    <n v="38"/>
    <n v="86"/>
    <n v="224"/>
    <n v="121"/>
    <n v="11"/>
    <n v="17"/>
    <n v="4"/>
    <n v="9"/>
    <n v="55"/>
    <n v="11"/>
    <n v="3"/>
    <n v="2"/>
    <n v="0"/>
    <n v="0"/>
    <n v="0"/>
    <n v="0"/>
    <n v="0"/>
    <n v="0"/>
    <n v="0"/>
    <n v="0"/>
    <n v="0"/>
    <n v="0"/>
    <n v="0"/>
    <n v="0"/>
    <n v="1"/>
    <n v="0"/>
    <n v="0"/>
    <n v="0"/>
    <n v="0"/>
    <n v="3"/>
    <n v="1"/>
    <n v="77"/>
    <n v="2"/>
    <n v="350"/>
    <n v="819"/>
    <n v="603"/>
    <n v="83"/>
    <n v="49"/>
    <m/>
    <m/>
    <m/>
    <m/>
    <m/>
    <m/>
    <m/>
  </r>
  <r>
    <x v="3"/>
    <x v="24"/>
    <x v="123"/>
    <x v="4"/>
    <n v="107"/>
    <n v="3"/>
    <n v="2"/>
    <n v="1"/>
    <n v="1"/>
    <n v="40"/>
    <n v="14"/>
    <n v="5"/>
    <n v="1"/>
    <n v="2"/>
    <n v="2"/>
    <n v="0"/>
    <n v="0"/>
    <n v="421"/>
    <n v="265"/>
    <n v="56"/>
    <n v="7"/>
    <n v="1"/>
    <n v="1139"/>
    <n v="274"/>
    <n v="197"/>
    <n v="44"/>
    <n v="30"/>
    <n v="976"/>
    <n v="129"/>
    <n v="39"/>
    <n v="86"/>
    <n v="222"/>
    <n v="121"/>
    <n v="18"/>
    <n v="17"/>
    <n v="4"/>
    <n v="9"/>
    <n v="55"/>
    <n v="26"/>
    <n v="3"/>
    <n v="2"/>
    <n v="0"/>
    <n v="0"/>
    <n v="0"/>
    <n v="0"/>
    <n v="0"/>
    <n v="0"/>
    <n v="0"/>
    <n v="0"/>
    <n v="0"/>
    <n v="0"/>
    <n v="0"/>
    <n v="0"/>
    <n v="1"/>
    <n v="0"/>
    <n v="0"/>
    <n v="0"/>
    <n v="0"/>
    <n v="3"/>
    <n v="1"/>
    <n v="79"/>
    <n v="2"/>
    <n v="350"/>
    <n v="816"/>
    <n v="608"/>
    <n v="83"/>
    <n v="49"/>
    <m/>
    <m/>
    <m/>
    <m/>
    <m/>
    <m/>
    <m/>
  </r>
  <r>
    <x v="3"/>
    <x v="24"/>
    <x v="123"/>
    <x v="5"/>
    <n v="107"/>
    <n v="3"/>
    <n v="3"/>
    <n v="1"/>
    <n v="1"/>
    <n v="46"/>
    <n v="14"/>
    <n v="5"/>
    <n v="1"/>
    <n v="2"/>
    <n v="2"/>
    <n v="0"/>
    <n v="0"/>
    <n v="420"/>
    <n v="276"/>
    <n v="54"/>
    <n v="6"/>
    <n v="1"/>
    <n v="1141"/>
    <n v="354"/>
    <n v="196"/>
    <n v="42"/>
    <n v="30"/>
    <n v="978"/>
    <n v="180"/>
    <n v="39"/>
    <n v="84"/>
    <n v="223"/>
    <n v="120"/>
    <n v="22"/>
    <n v="17"/>
    <n v="4"/>
    <n v="8"/>
    <n v="55"/>
    <n v="29"/>
    <n v="3"/>
    <n v="2"/>
    <n v="0"/>
    <n v="0"/>
    <n v="0"/>
    <n v="0"/>
    <n v="0"/>
    <n v="0"/>
    <n v="0"/>
    <n v="0"/>
    <n v="0"/>
    <n v="0"/>
    <n v="0"/>
    <n v="0"/>
    <n v="1"/>
    <n v="0"/>
    <n v="0"/>
    <n v="0"/>
    <n v="0"/>
    <n v="3"/>
    <n v="1"/>
    <n v="79"/>
    <n v="2"/>
    <n v="352"/>
    <n v="822"/>
    <n v="610"/>
    <n v="82"/>
    <n v="49"/>
    <m/>
    <m/>
    <m/>
    <m/>
    <m/>
    <m/>
    <m/>
  </r>
  <r>
    <x v="3"/>
    <x v="24"/>
    <x v="123"/>
    <x v="6"/>
    <n v="107"/>
    <n v="3"/>
    <n v="3"/>
    <n v="1"/>
    <n v="1"/>
    <n v="47"/>
    <n v="14"/>
    <n v="5"/>
    <n v="1"/>
    <n v="2"/>
    <n v="2"/>
    <n v="0"/>
    <n v="0"/>
    <n v="420"/>
    <n v="283"/>
    <n v="54"/>
    <n v="6"/>
    <n v="1"/>
    <n v="1139"/>
    <n v="402"/>
    <n v="194"/>
    <n v="42"/>
    <n v="30"/>
    <n v="984"/>
    <n v="240"/>
    <n v="39"/>
    <n v="84"/>
    <n v="226"/>
    <n v="120"/>
    <n v="29"/>
    <n v="17"/>
    <n v="4"/>
    <n v="8"/>
    <n v="55"/>
    <n v="31"/>
    <n v="4"/>
    <n v="1"/>
    <n v="0"/>
    <n v="0"/>
    <n v="0"/>
    <n v="0"/>
    <n v="0"/>
    <n v="0"/>
    <n v="0"/>
    <n v="0"/>
    <n v="0"/>
    <n v="0"/>
    <n v="0"/>
    <n v="0"/>
    <n v="1"/>
    <n v="0"/>
    <n v="0"/>
    <n v="0"/>
    <n v="0"/>
    <n v="3"/>
    <n v="1"/>
    <n v="79"/>
    <n v="2"/>
    <n v="352"/>
    <n v="822"/>
    <n v="613"/>
    <n v="83"/>
    <n v="49"/>
    <m/>
    <m/>
    <m/>
    <m/>
    <m/>
    <m/>
    <m/>
  </r>
  <r>
    <x v="3"/>
    <x v="24"/>
    <x v="123"/>
    <x v="7"/>
    <n v="106"/>
    <n v="3"/>
    <n v="3"/>
    <n v="1"/>
    <n v="1"/>
    <n v="48"/>
    <n v="13"/>
    <n v="4"/>
    <n v="1"/>
    <n v="2"/>
    <n v="2"/>
    <n v="0"/>
    <n v="0"/>
    <n v="422"/>
    <n v="288"/>
    <n v="54"/>
    <n v="8"/>
    <n v="1"/>
    <n v="1142"/>
    <n v="447"/>
    <n v="193"/>
    <n v="43"/>
    <n v="30"/>
    <n v="982"/>
    <n v="308"/>
    <n v="39"/>
    <n v="82"/>
    <n v="222"/>
    <n v="123"/>
    <n v="35"/>
    <n v="17"/>
    <n v="4"/>
    <n v="9"/>
    <n v="55"/>
    <n v="37"/>
    <n v="4"/>
    <n v="1"/>
    <n v="0"/>
    <n v="0"/>
    <n v="0"/>
    <n v="0"/>
    <n v="0"/>
    <n v="0"/>
    <n v="0"/>
    <n v="0"/>
    <n v="0"/>
    <n v="0"/>
    <n v="0"/>
    <n v="0"/>
    <n v="1"/>
    <n v="0"/>
    <n v="0"/>
    <n v="0"/>
    <n v="0"/>
    <n v="3"/>
    <n v="1"/>
    <n v="80"/>
    <n v="2"/>
    <n v="353"/>
    <n v="826"/>
    <n v="616"/>
    <n v="84"/>
    <n v="49"/>
    <m/>
    <m/>
    <m/>
    <m/>
    <m/>
    <m/>
    <m/>
  </r>
  <r>
    <x v="3"/>
    <x v="24"/>
    <x v="123"/>
    <x v="8"/>
    <n v="107"/>
    <n v="3"/>
    <n v="3"/>
    <n v="1"/>
    <n v="1"/>
    <n v="53"/>
    <n v="13"/>
    <n v="4"/>
    <n v="1"/>
    <n v="2"/>
    <n v="2"/>
    <n v="0"/>
    <n v="0"/>
    <n v="423"/>
    <n v="301"/>
    <n v="53"/>
    <n v="8"/>
    <n v="1"/>
    <n v="1145"/>
    <n v="503"/>
    <n v="191"/>
    <n v="43"/>
    <n v="28"/>
    <n v="982"/>
    <n v="367"/>
    <n v="40"/>
    <n v="81"/>
    <n v="225"/>
    <n v="125"/>
    <n v="47"/>
    <n v="17"/>
    <n v="4"/>
    <n v="10"/>
    <n v="54"/>
    <n v="41"/>
    <n v="3"/>
    <n v="1"/>
    <n v="0"/>
    <n v="0"/>
    <n v="0"/>
    <n v="0"/>
    <n v="0"/>
    <n v="0"/>
    <n v="0"/>
    <n v="0"/>
    <n v="0"/>
    <n v="0"/>
    <n v="0"/>
    <n v="0"/>
    <n v="1"/>
    <n v="0"/>
    <n v="0"/>
    <n v="0"/>
    <n v="0"/>
    <n v="3"/>
    <n v="1"/>
    <n v="81"/>
    <n v="2"/>
    <n v="355"/>
    <n v="833"/>
    <n v="616"/>
    <n v="86"/>
    <n v="49"/>
    <n v="5821"/>
    <n v="898"/>
    <n v="0"/>
    <n v="131"/>
    <n v="187"/>
    <n v="2532"/>
    <n v="2755"/>
  </r>
  <r>
    <x v="3"/>
    <x v="24"/>
    <x v="123"/>
    <x v="9"/>
    <n v="107"/>
    <n v="3"/>
    <n v="3"/>
    <n v="1"/>
    <n v="1"/>
    <n v="56"/>
    <n v="12"/>
    <n v="4"/>
    <n v="1"/>
    <n v="2"/>
    <n v="2"/>
    <n v="0"/>
    <n v="0"/>
    <n v="423"/>
    <n v="310"/>
    <n v="52"/>
    <n v="8"/>
    <n v="1"/>
    <n v="1144"/>
    <n v="551"/>
    <n v="188"/>
    <n v="45"/>
    <n v="28"/>
    <n v="982"/>
    <n v="397"/>
    <n v="40"/>
    <n v="81"/>
    <n v="223"/>
    <n v="126"/>
    <n v="52"/>
    <n v="17"/>
    <n v="4"/>
    <n v="10"/>
    <n v="54"/>
    <n v="41"/>
    <n v="3"/>
    <n v="1"/>
    <n v="0"/>
    <n v="0"/>
    <n v="0"/>
    <n v="0"/>
    <n v="0"/>
    <n v="0"/>
    <n v="0"/>
    <n v="0"/>
    <n v="0"/>
    <n v="0"/>
    <n v="0"/>
    <n v="0"/>
    <n v="1"/>
    <n v="0"/>
    <n v="0"/>
    <n v="0"/>
    <n v="0"/>
    <n v="3"/>
    <n v="1"/>
    <n v="81"/>
    <n v="2"/>
    <n v="355"/>
    <n v="835"/>
    <n v="614"/>
    <n v="88"/>
    <n v="49"/>
    <n v="5810"/>
    <n v="1220"/>
    <n v="0"/>
    <n v="130"/>
    <n v="185"/>
    <n v="2507"/>
    <n v="2770"/>
  </r>
  <r>
    <x v="3"/>
    <x v="24"/>
    <x v="123"/>
    <x v="10"/>
    <n v="107"/>
    <n v="3"/>
    <n v="3"/>
    <n v="1"/>
    <n v="1"/>
    <n v="58"/>
    <n v="11"/>
    <n v="4"/>
    <n v="1"/>
    <n v="2"/>
    <n v="2"/>
    <n v="0"/>
    <n v="0"/>
    <n v="424"/>
    <n v="311"/>
    <n v="53"/>
    <n v="8"/>
    <n v="1"/>
    <n v="1145"/>
    <n v="566"/>
    <n v="187"/>
    <n v="44"/>
    <n v="29"/>
    <n v="981"/>
    <n v="406"/>
    <n v="40"/>
    <n v="81"/>
    <n v="221"/>
    <n v="130"/>
    <n v="56"/>
    <n v="18"/>
    <n v="4"/>
    <n v="10"/>
    <n v="54"/>
    <n v="41"/>
    <n v="3"/>
    <n v="1"/>
    <n v="0"/>
    <n v="0"/>
    <n v="0"/>
    <n v="0"/>
    <n v="0"/>
    <n v="0"/>
    <n v="0"/>
    <n v="0"/>
    <n v="0"/>
    <n v="0"/>
    <n v="0"/>
    <n v="0"/>
    <n v="1"/>
    <n v="0"/>
    <n v="0"/>
    <n v="0"/>
    <n v="0"/>
    <n v="3"/>
    <n v="1"/>
    <n v="81"/>
    <n v="2"/>
    <n v="355"/>
    <n v="837"/>
    <n v="615"/>
    <n v="92"/>
    <n v="49"/>
    <n v="5804"/>
    <n v="1303"/>
    <n v="0"/>
    <n v="131"/>
    <n v="186"/>
    <n v="2495"/>
    <n v="2778"/>
  </r>
  <r>
    <x v="3"/>
    <x v="24"/>
    <x v="123"/>
    <x v="11"/>
    <n v="107"/>
    <n v="3"/>
    <n v="3"/>
    <n v="1"/>
    <n v="1"/>
    <n v="60"/>
    <n v="11"/>
    <n v="4"/>
    <n v="1"/>
    <n v="2"/>
    <n v="2"/>
    <n v="0"/>
    <n v="0"/>
    <n v="425"/>
    <n v="315"/>
    <n v="53"/>
    <n v="8"/>
    <n v="1"/>
    <n v="1144"/>
    <n v="583"/>
    <n v="185"/>
    <n v="43"/>
    <n v="30"/>
    <n v="985"/>
    <n v="422"/>
    <n v="41"/>
    <n v="82"/>
    <n v="221"/>
    <n v="129"/>
    <n v="57"/>
    <n v="18"/>
    <n v="4"/>
    <n v="10"/>
    <n v="54"/>
    <n v="41"/>
    <n v="3"/>
    <n v="1"/>
    <n v="0"/>
    <n v="0"/>
    <n v="0"/>
    <n v="0"/>
    <n v="0"/>
    <n v="0"/>
    <n v="0"/>
    <n v="0"/>
    <n v="0"/>
    <n v="0"/>
    <n v="0"/>
    <n v="0"/>
    <n v="1"/>
    <n v="0"/>
    <n v="0"/>
    <n v="0"/>
    <n v="0"/>
    <n v="3"/>
    <n v="1"/>
    <n v="82"/>
    <n v="2"/>
    <n v="356"/>
    <n v="837"/>
    <n v="616"/>
    <n v="91"/>
    <n v="49"/>
    <n v="5817"/>
    <n v="1407"/>
    <n v="0"/>
    <n v="131"/>
    <n v="189"/>
    <n v="2496"/>
    <n v="2786"/>
  </r>
  <r>
    <x v="3"/>
    <x v="24"/>
    <x v="123"/>
    <x v="12"/>
    <n v="108"/>
    <n v="3"/>
    <n v="3"/>
    <n v="1"/>
    <n v="1"/>
    <n v="62"/>
    <n v="11"/>
    <n v="4"/>
    <n v="1"/>
    <n v="2"/>
    <n v="2"/>
    <n v="0"/>
    <n v="0"/>
    <n v="424"/>
    <n v="317"/>
    <n v="53"/>
    <n v="8"/>
    <n v="1"/>
    <n v="1146"/>
    <n v="597"/>
    <n v="182"/>
    <n v="43"/>
    <n v="29"/>
    <n v="978"/>
    <n v="429"/>
    <n v="42"/>
    <n v="81"/>
    <n v="215"/>
    <n v="129"/>
    <n v="57"/>
    <n v="18"/>
    <n v="4"/>
    <n v="10"/>
    <n v="55"/>
    <n v="43"/>
    <n v="3"/>
    <n v="1"/>
    <n v="0"/>
    <n v="0"/>
    <n v="0"/>
    <n v="0"/>
    <n v="0"/>
    <n v="0"/>
    <n v="0"/>
    <n v="0"/>
    <n v="0"/>
    <n v="0"/>
    <n v="0"/>
    <n v="0"/>
    <n v="1"/>
    <n v="0"/>
    <n v="0"/>
    <n v="0"/>
    <n v="0"/>
    <n v="3"/>
    <n v="1"/>
    <n v="83"/>
    <n v="2"/>
    <n v="355"/>
    <n v="842"/>
    <n v="615"/>
    <n v="94"/>
    <n v="50"/>
    <n v="5815"/>
    <n v="1496"/>
    <n v="0"/>
    <n v="129"/>
    <n v="187"/>
    <n v="2480"/>
    <n v="2794"/>
  </r>
  <r>
    <x v="3"/>
    <x v="24"/>
    <x v="123"/>
    <x v="13"/>
    <n v="108"/>
    <n v="3"/>
    <n v="3"/>
    <n v="1"/>
    <n v="1"/>
    <n v="62"/>
    <n v="11"/>
    <n v="4"/>
    <n v="1"/>
    <n v="2"/>
    <n v="2"/>
    <n v="0"/>
    <n v="0"/>
    <n v="423"/>
    <n v="318"/>
    <n v="53"/>
    <n v="8"/>
    <n v="1"/>
    <n v="1147"/>
    <n v="602"/>
    <n v="179"/>
    <n v="43"/>
    <n v="32"/>
    <n v="982"/>
    <n v="439"/>
    <n v="42"/>
    <n v="81"/>
    <n v="215"/>
    <n v="129"/>
    <n v="59"/>
    <n v="18"/>
    <n v="4"/>
    <n v="10"/>
    <n v="54"/>
    <n v="42"/>
    <n v="3"/>
    <n v="1"/>
    <n v="0"/>
    <n v="0"/>
    <n v="0"/>
    <n v="0"/>
    <n v="0"/>
    <n v="0"/>
    <n v="0"/>
    <n v="0"/>
    <n v="0"/>
    <n v="0"/>
    <n v="0"/>
    <n v="0"/>
    <n v="1"/>
    <n v="0"/>
    <n v="0"/>
    <n v="0"/>
    <n v="0"/>
    <n v="3"/>
    <n v="1"/>
    <n v="83"/>
    <n v="2"/>
    <n v="355"/>
    <n v="843"/>
    <n v="618"/>
    <n v="94"/>
    <n v="49"/>
    <n v="5816"/>
    <n v="1526"/>
    <n v="0"/>
    <n v="129"/>
    <n v="187"/>
    <n v="2476"/>
    <n v="2803"/>
  </r>
  <r>
    <x v="3"/>
    <x v="24"/>
    <x v="123"/>
    <x v="14"/>
    <n v="108"/>
    <n v="3"/>
    <n v="3"/>
    <n v="1"/>
    <n v="1"/>
    <n v="62"/>
    <n v="11"/>
    <n v="4"/>
    <n v="1"/>
    <n v="2"/>
    <n v="2"/>
    <n v="0"/>
    <n v="0"/>
    <n v="424"/>
    <n v="322"/>
    <n v="54"/>
    <n v="7"/>
    <n v="1"/>
    <n v="1148"/>
    <n v="605"/>
    <n v="178"/>
    <n v="44"/>
    <n v="35"/>
    <n v="983"/>
    <n v="441"/>
    <n v="42"/>
    <n v="81"/>
    <n v="218"/>
    <n v="129"/>
    <n v="59"/>
    <n v="18"/>
    <n v="4"/>
    <n v="10"/>
    <n v="54"/>
    <n v="44"/>
    <n v="3"/>
    <n v="1"/>
    <n v="0"/>
    <n v="0"/>
    <n v="0"/>
    <n v="0"/>
    <n v="0"/>
    <n v="0"/>
    <n v="0"/>
    <n v="0"/>
    <n v="0"/>
    <n v="0"/>
    <n v="0"/>
    <n v="0"/>
    <n v="1"/>
    <n v="0"/>
    <n v="0"/>
    <n v="0"/>
    <n v="0"/>
    <n v="3"/>
    <n v="1"/>
    <n v="83"/>
    <n v="2"/>
    <n v="356"/>
    <n v="844"/>
    <n v="617"/>
    <n v="94"/>
    <n v="49"/>
    <n v="5806"/>
    <n v="1558"/>
    <n v="0"/>
    <n v="130"/>
    <n v="188"/>
    <n v="2464"/>
    <n v="2804"/>
  </r>
  <r>
    <x v="3"/>
    <x v="24"/>
    <x v="123"/>
    <x v="15"/>
    <n v="107"/>
    <n v="3"/>
    <n v="3"/>
    <n v="1"/>
    <n v="1"/>
    <n v="63"/>
    <n v="10"/>
    <n v="4"/>
    <n v="1"/>
    <n v="2"/>
    <n v="2"/>
    <n v="0"/>
    <n v="0"/>
    <n v="424"/>
    <n v="322"/>
    <n v="54"/>
    <n v="7"/>
    <n v="1"/>
    <n v="1154"/>
    <n v="606"/>
    <n v="178"/>
    <n v="45"/>
    <n v="38"/>
    <n v="985"/>
    <n v="444"/>
    <n v="42"/>
    <n v="82"/>
    <n v="219"/>
    <n v="130"/>
    <n v="59"/>
    <n v="18"/>
    <n v="4"/>
    <n v="10"/>
    <n v="53"/>
    <n v="43"/>
    <n v="3"/>
    <n v="1"/>
    <n v="0"/>
    <n v="0"/>
    <n v="0"/>
    <n v="0"/>
    <n v="0"/>
    <n v="0"/>
    <n v="0"/>
    <n v="0"/>
    <n v="0"/>
    <n v="0"/>
    <n v="0"/>
    <n v="0"/>
    <n v="1"/>
    <n v="0"/>
    <n v="0"/>
    <n v="0"/>
    <n v="0"/>
    <n v="3"/>
    <n v="1"/>
    <n v="83"/>
    <n v="2"/>
    <n v="356"/>
    <n v="845"/>
    <n v="617"/>
    <n v="95"/>
    <n v="48"/>
    <n v="5804"/>
    <n v="1584"/>
    <n v="0"/>
    <n v="130"/>
    <n v="186"/>
    <n v="2461"/>
    <n v="2809"/>
  </r>
  <r>
    <x v="3"/>
    <x v="24"/>
    <x v="123"/>
    <x v="16"/>
    <n v="107"/>
    <n v="3"/>
    <n v="3"/>
    <n v="1"/>
    <n v="1"/>
    <n v="63"/>
    <n v="10"/>
    <n v="4"/>
    <n v="1"/>
    <n v="2"/>
    <n v="2"/>
    <n v="0"/>
    <n v="0"/>
    <n v="425"/>
    <n v="324"/>
    <n v="54"/>
    <n v="7"/>
    <n v="1"/>
    <n v="1150"/>
    <n v="617"/>
    <n v="179"/>
    <n v="45"/>
    <n v="35"/>
    <n v="984"/>
    <n v="444"/>
    <n v="42"/>
    <n v="83"/>
    <n v="219"/>
    <n v="131"/>
    <n v="62"/>
    <n v="18"/>
    <n v="4"/>
    <n v="9"/>
    <n v="53"/>
    <n v="43"/>
    <n v="3"/>
    <n v="1"/>
    <n v="0"/>
    <n v="0"/>
    <n v="0"/>
    <n v="0"/>
    <n v="0"/>
    <n v="0"/>
    <n v="0"/>
    <n v="0"/>
    <n v="0"/>
    <n v="0"/>
    <n v="0"/>
    <n v="0"/>
    <n v="1"/>
    <n v="0"/>
    <n v="0"/>
    <n v="0"/>
    <n v="0"/>
    <n v="3"/>
    <n v="1"/>
    <n v="83"/>
    <n v="2"/>
    <n v="357"/>
    <n v="845"/>
    <n v="618"/>
    <n v="97"/>
    <n v="48"/>
    <n v="5808"/>
    <n v="1612"/>
    <n v="0"/>
    <n v="130"/>
    <n v="187"/>
    <n v="2457"/>
    <n v="2819"/>
  </r>
  <r>
    <x v="3"/>
    <x v="25"/>
    <x v="124"/>
    <x v="0"/>
    <n v="25"/>
    <n v="1"/>
    <n v="0"/>
    <n v="0"/>
    <n v="0"/>
    <n v="2"/>
    <n v="0"/>
    <n v="5"/>
    <n v="0"/>
    <n v="1"/>
    <n v="0"/>
    <n v="0"/>
    <n v="0"/>
    <n v="124"/>
    <n v="0"/>
    <n v="48"/>
    <n v="7"/>
    <n v="0"/>
    <n v="429"/>
    <n v="0"/>
    <n v="28"/>
    <n v="50"/>
    <n v="6"/>
    <n v="159"/>
    <n v="5"/>
    <n v="5"/>
    <n v="10"/>
    <n v="20"/>
    <n v="26"/>
    <n v="0"/>
    <n v="0"/>
    <n v="4"/>
    <n v="2"/>
    <n v="43"/>
    <n v="0"/>
    <n v="12"/>
    <n v="3"/>
    <n v="0"/>
    <n v="0"/>
    <n v="0"/>
    <n v="0"/>
    <n v="0"/>
    <n v="0"/>
    <n v="0"/>
    <n v="0"/>
    <n v="0"/>
    <n v="0"/>
    <n v="0"/>
    <n v="0"/>
    <n v="8"/>
    <n v="14"/>
    <n v="0"/>
    <n v="1"/>
    <n v="0"/>
    <m/>
    <m/>
    <m/>
    <m/>
    <m/>
    <m/>
    <m/>
    <m/>
    <m/>
    <m/>
    <m/>
    <m/>
    <m/>
    <m/>
    <m/>
    <m/>
  </r>
  <r>
    <x v="3"/>
    <x v="25"/>
    <x v="124"/>
    <x v="1"/>
    <n v="25"/>
    <n v="1"/>
    <n v="0"/>
    <n v="0"/>
    <n v="0"/>
    <n v="3"/>
    <n v="0"/>
    <n v="5"/>
    <n v="0"/>
    <n v="1"/>
    <n v="0"/>
    <n v="1"/>
    <n v="0"/>
    <n v="124"/>
    <n v="0"/>
    <n v="57"/>
    <n v="7"/>
    <n v="0"/>
    <n v="434"/>
    <n v="0"/>
    <n v="41"/>
    <n v="49"/>
    <n v="6"/>
    <n v="160"/>
    <n v="9"/>
    <n v="5"/>
    <n v="10"/>
    <n v="19"/>
    <n v="25"/>
    <n v="0"/>
    <n v="0"/>
    <n v="4"/>
    <n v="2"/>
    <n v="43"/>
    <n v="0"/>
    <n v="14"/>
    <n v="3"/>
    <n v="0"/>
    <n v="0"/>
    <n v="0"/>
    <n v="0"/>
    <n v="0"/>
    <n v="0"/>
    <n v="0"/>
    <n v="0"/>
    <n v="0"/>
    <n v="0"/>
    <n v="0"/>
    <n v="0"/>
    <n v="8"/>
    <n v="15"/>
    <n v="0"/>
    <n v="1"/>
    <n v="0"/>
    <m/>
    <m/>
    <m/>
    <m/>
    <m/>
    <m/>
    <m/>
    <m/>
    <m/>
    <m/>
    <m/>
    <m/>
    <m/>
    <m/>
    <m/>
    <m/>
  </r>
  <r>
    <x v="3"/>
    <x v="25"/>
    <x v="124"/>
    <x v="2"/>
    <n v="25"/>
    <n v="1"/>
    <n v="0"/>
    <n v="0"/>
    <n v="0"/>
    <n v="4"/>
    <n v="0"/>
    <n v="5"/>
    <n v="0"/>
    <n v="1"/>
    <n v="1"/>
    <n v="0"/>
    <n v="0"/>
    <n v="124"/>
    <n v="67"/>
    <n v="8"/>
    <n v="7"/>
    <n v="0"/>
    <n v="433"/>
    <n v="63"/>
    <n v="15"/>
    <n v="49"/>
    <n v="4"/>
    <n v="161"/>
    <n v="10"/>
    <n v="5"/>
    <n v="11"/>
    <n v="19"/>
    <n v="25"/>
    <n v="0"/>
    <n v="1"/>
    <n v="4"/>
    <n v="2"/>
    <n v="44"/>
    <n v="16"/>
    <n v="0"/>
    <n v="3"/>
    <n v="0"/>
    <n v="0"/>
    <n v="0"/>
    <n v="0"/>
    <n v="0"/>
    <n v="0"/>
    <n v="0"/>
    <n v="0"/>
    <n v="0"/>
    <n v="0"/>
    <n v="0"/>
    <n v="0"/>
    <n v="0"/>
    <n v="0"/>
    <n v="0"/>
    <n v="0"/>
    <n v="0"/>
    <n v="1"/>
    <n v="0"/>
    <n v="20"/>
    <n v="1"/>
    <n v="107"/>
    <n v="339"/>
    <n v="120"/>
    <n v="15"/>
    <n v="39"/>
    <m/>
    <m/>
    <m/>
    <m/>
    <m/>
    <m/>
    <m/>
  </r>
  <r>
    <x v="3"/>
    <x v="25"/>
    <x v="124"/>
    <x v="3"/>
    <n v="27"/>
    <n v="1"/>
    <n v="0"/>
    <n v="0"/>
    <n v="0"/>
    <n v="5"/>
    <n v="0"/>
    <n v="5"/>
    <n v="0"/>
    <n v="1"/>
    <n v="1"/>
    <n v="0"/>
    <n v="0"/>
    <n v="124"/>
    <n v="70"/>
    <n v="8"/>
    <n v="6"/>
    <n v="0"/>
    <n v="433"/>
    <n v="88"/>
    <n v="16"/>
    <n v="48"/>
    <n v="4"/>
    <n v="163"/>
    <n v="14"/>
    <n v="5"/>
    <n v="13"/>
    <n v="20"/>
    <n v="25"/>
    <n v="0"/>
    <n v="1"/>
    <n v="4"/>
    <n v="2"/>
    <n v="43"/>
    <n v="16"/>
    <n v="0"/>
    <n v="3"/>
    <n v="0"/>
    <n v="0"/>
    <n v="0"/>
    <n v="0"/>
    <n v="0"/>
    <n v="0"/>
    <n v="0"/>
    <n v="0"/>
    <n v="0"/>
    <n v="0"/>
    <n v="0"/>
    <n v="0"/>
    <n v="0"/>
    <n v="0"/>
    <n v="0"/>
    <n v="0"/>
    <n v="0"/>
    <n v="1"/>
    <n v="0"/>
    <n v="22"/>
    <n v="1"/>
    <n v="107"/>
    <n v="341"/>
    <n v="120"/>
    <n v="15"/>
    <n v="38"/>
    <m/>
    <m/>
    <m/>
    <m/>
    <m/>
    <m/>
    <m/>
  </r>
  <r>
    <x v="3"/>
    <x v="25"/>
    <x v="124"/>
    <x v="4"/>
    <n v="27"/>
    <n v="1"/>
    <n v="0"/>
    <n v="0"/>
    <n v="0"/>
    <n v="6"/>
    <n v="0"/>
    <n v="5"/>
    <n v="0"/>
    <n v="1"/>
    <n v="1"/>
    <n v="0"/>
    <n v="0"/>
    <n v="126"/>
    <n v="73"/>
    <n v="8"/>
    <n v="7"/>
    <n v="0"/>
    <n v="436"/>
    <n v="109"/>
    <n v="16"/>
    <n v="50"/>
    <n v="4"/>
    <n v="162"/>
    <n v="21"/>
    <n v="5"/>
    <n v="13"/>
    <n v="19"/>
    <n v="25"/>
    <n v="0"/>
    <n v="1"/>
    <n v="4"/>
    <n v="2"/>
    <n v="43"/>
    <n v="17"/>
    <n v="0"/>
    <n v="3"/>
    <n v="0"/>
    <n v="0"/>
    <n v="0"/>
    <n v="0"/>
    <n v="0"/>
    <n v="0"/>
    <n v="0"/>
    <n v="0"/>
    <n v="0"/>
    <n v="0"/>
    <n v="0"/>
    <n v="0"/>
    <n v="0"/>
    <n v="0"/>
    <n v="0"/>
    <n v="0"/>
    <n v="0"/>
    <n v="1"/>
    <n v="0"/>
    <n v="22"/>
    <n v="1"/>
    <n v="107"/>
    <n v="343"/>
    <n v="121"/>
    <n v="15"/>
    <n v="38"/>
    <m/>
    <m/>
    <m/>
    <m/>
    <m/>
    <m/>
    <m/>
  </r>
  <r>
    <x v="3"/>
    <x v="25"/>
    <x v="124"/>
    <x v="5"/>
    <n v="29"/>
    <n v="1"/>
    <n v="0"/>
    <n v="0"/>
    <n v="0"/>
    <n v="6"/>
    <n v="0"/>
    <n v="7"/>
    <n v="0"/>
    <n v="1"/>
    <n v="1"/>
    <n v="0"/>
    <n v="0"/>
    <n v="125"/>
    <n v="77"/>
    <n v="9"/>
    <n v="5"/>
    <n v="0"/>
    <n v="437"/>
    <n v="140"/>
    <n v="16"/>
    <n v="49"/>
    <n v="4"/>
    <n v="162"/>
    <n v="30"/>
    <n v="5"/>
    <n v="17"/>
    <n v="15"/>
    <n v="26"/>
    <n v="1"/>
    <n v="1"/>
    <n v="4"/>
    <n v="2"/>
    <n v="43"/>
    <n v="18"/>
    <n v="0"/>
    <n v="3"/>
    <n v="0"/>
    <n v="0"/>
    <n v="0"/>
    <n v="0"/>
    <n v="0"/>
    <n v="0"/>
    <n v="0"/>
    <n v="0"/>
    <n v="0"/>
    <n v="0"/>
    <n v="0"/>
    <n v="0"/>
    <n v="0"/>
    <n v="0"/>
    <n v="0"/>
    <n v="0"/>
    <n v="0"/>
    <n v="1"/>
    <n v="0"/>
    <n v="22"/>
    <n v="1"/>
    <n v="107"/>
    <n v="348"/>
    <n v="121"/>
    <n v="15"/>
    <n v="38"/>
    <m/>
    <m/>
    <m/>
    <m/>
    <m/>
    <m/>
    <m/>
  </r>
  <r>
    <x v="3"/>
    <x v="25"/>
    <x v="124"/>
    <x v="6"/>
    <n v="30"/>
    <n v="1"/>
    <n v="0"/>
    <n v="0"/>
    <n v="0"/>
    <n v="7"/>
    <n v="0"/>
    <n v="8"/>
    <n v="0"/>
    <n v="1"/>
    <n v="1"/>
    <n v="0"/>
    <n v="0"/>
    <n v="125"/>
    <n v="81"/>
    <n v="9"/>
    <n v="5"/>
    <n v="1"/>
    <n v="438"/>
    <n v="157"/>
    <n v="16"/>
    <n v="48"/>
    <n v="4"/>
    <n v="160"/>
    <n v="34"/>
    <n v="5"/>
    <n v="18"/>
    <n v="13"/>
    <n v="26"/>
    <n v="3"/>
    <n v="1"/>
    <n v="4"/>
    <n v="2"/>
    <n v="43"/>
    <n v="18"/>
    <n v="0"/>
    <n v="3"/>
    <n v="0"/>
    <n v="0"/>
    <n v="0"/>
    <n v="0"/>
    <n v="0"/>
    <n v="0"/>
    <n v="0"/>
    <n v="0"/>
    <n v="0"/>
    <n v="0"/>
    <n v="0"/>
    <n v="0"/>
    <n v="0"/>
    <n v="0"/>
    <n v="0"/>
    <n v="0"/>
    <n v="0"/>
    <n v="1"/>
    <n v="0"/>
    <n v="22"/>
    <n v="1"/>
    <n v="106"/>
    <n v="351"/>
    <n v="120"/>
    <n v="15"/>
    <n v="38"/>
    <m/>
    <m/>
    <m/>
    <m/>
    <m/>
    <m/>
    <m/>
  </r>
  <r>
    <x v="3"/>
    <x v="25"/>
    <x v="124"/>
    <x v="7"/>
    <n v="30"/>
    <n v="1"/>
    <n v="1"/>
    <n v="0"/>
    <n v="0"/>
    <n v="8"/>
    <n v="0"/>
    <n v="7"/>
    <n v="0"/>
    <n v="1"/>
    <n v="1"/>
    <n v="0"/>
    <n v="0"/>
    <n v="126"/>
    <n v="82"/>
    <n v="9"/>
    <n v="5"/>
    <n v="1"/>
    <n v="438"/>
    <n v="176"/>
    <n v="16"/>
    <n v="46"/>
    <n v="4"/>
    <n v="160"/>
    <n v="39"/>
    <n v="5"/>
    <n v="19"/>
    <n v="12"/>
    <n v="26"/>
    <n v="3"/>
    <n v="1"/>
    <n v="4"/>
    <n v="2"/>
    <n v="43"/>
    <n v="32"/>
    <n v="0"/>
    <n v="3"/>
    <n v="0"/>
    <n v="0"/>
    <n v="0"/>
    <n v="0"/>
    <n v="0"/>
    <n v="0"/>
    <n v="0"/>
    <n v="0"/>
    <n v="0"/>
    <n v="0"/>
    <n v="0"/>
    <n v="0"/>
    <n v="0"/>
    <n v="0"/>
    <n v="0"/>
    <n v="0"/>
    <n v="0"/>
    <n v="1"/>
    <n v="0"/>
    <n v="22"/>
    <n v="1"/>
    <n v="108"/>
    <n v="353"/>
    <n v="120"/>
    <n v="15"/>
    <n v="38"/>
    <m/>
    <m/>
    <m/>
    <m/>
    <m/>
    <m/>
    <m/>
  </r>
  <r>
    <x v="3"/>
    <x v="25"/>
    <x v="124"/>
    <x v="8"/>
    <n v="31"/>
    <n v="1"/>
    <n v="1"/>
    <n v="0"/>
    <n v="0"/>
    <n v="10"/>
    <n v="0"/>
    <n v="7"/>
    <n v="0"/>
    <n v="1"/>
    <n v="1"/>
    <n v="0"/>
    <n v="0"/>
    <n v="126"/>
    <n v="83"/>
    <n v="9"/>
    <n v="5"/>
    <n v="1"/>
    <n v="442"/>
    <n v="196"/>
    <n v="16"/>
    <n v="46"/>
    <n v="6"/>
    <n v="159"/>
    <n v="53"/>
    <n v="5"/>
    <n v="18"/>
    <n v="12"/>
    <n v="26"/>
    <n v="4"/>
    <n v="1"/>
    <n v="4"/>
    <n v="2"/>
    <n v="43"/>
    <n v="34"/>
    <n v="0"/>
    <n v="3"/>
    <n v="0"/>
    <n v="0"/>
    <n v="0"/>
    <n v="0"/>
    <n v="0"/>
    <n v="0"/>
    <n v="0"/>
    <n v="0"/>
    <n v="0"/>
    <n v="0"/>
    <n v="0"/>
    <n v="0"/>
    <n v="0"/>
    <n v="0"/>
    <n v="0"/>
    <n v="0"/>
    <n v="0"/>
    <n v="1"/>
    <n v="0"/>
    <n v="22"/>
    <n v="1"/>
    <n v="108"/>
    <n v="355"/>
    <n v="120"/>
    <n v="15"/>
    <n v="38"/>
    <n v="1168"/>
    <n v="135"/>
    <n v="0"/>
    <n v="12"/>
    <n v="135"/>
    <n v="286"/>
    <n v="658"/>
  </r>
  <r>
    <x v="3"/>
    <x v="25"/>
    <x v="124"/>
    <x v="9"/>
    <n v="34"/>
    <n v="1"/>
    <n v="1"/>
    <n v="0"/>
    <n v="0"/>
    <n v="13"/>
    <n v="0"/>
    <n v="10"/>
    <n v="0"/>
    <n v="1"/>
    <n v="1"/>
    <n v="0"/>
    <n v="0"/>
    <n v="127"/>
    <n v="83"/>
    <n v="9"/>
    <n v="6"/>
    <n v="1"/>
    <n v="441"/>
    <n v="221"/>
    <n v="17"/>
    <n v="41"/>
    <n v="7"/>
    <n v="158"/>
    <n v="72"/>
    <n v="5"/>
    <n v="17"/>
    <n v="11"/>
    <n v="27"/>
    <n v="4"/>
    <n v="1"/>
    <n v="3"/>
    <n v="2"/>
    <n v="43"/>
    <n v="34"/>
    <n v="0"/>
    <n v="3"/>
    <n v="0"/>
    <n v="0"/>
    <n v="0"/>
    <n v="0"/>
    <n v="0"/>
    <n v="0"/>
    <n v="0"/>
    <n v="0"/>
    <n v="0"/>
    <n v="0"/>
    <n v="0"/>
    <n v="0"/>
    <n v="0"/>
    <n v="0"/>
    <n v="0"/>
    <n v="0"/>
    <n v="0"/>
    <n v="1"/>
    <n v="0"/>
    <n v="22"/>
    <n v="1"/>
    <n v="108"/>
    <n v="357"/>
    <n v="123"/>
    <n v="16"/>
    <n v="38"/>
    <n v="1166"/>
    <n v="210"/>
    <n v="0"/>
    <n v="11"/>
    <n v="131"/>
    <n v="282"/>
    <n v="668"/>
  </r>
  <r>
    <x v="3"/>
    <x v="25"/>
    <x v="124"/>
    <x v="10"/>
    <n v="34"/>
    <n v="1"/>
    <n v="1"/>
    <n v="0"/>
    <n v="0"/>
    <n v="13"/>
    <n v="0"/>
    <n v="10"/>
    <n v="0"/>
    <n v="1"/>
    <n v="1"/>
    <n v="0"/>
    <n v="0"/>
    <n v="127"/>
    <n v="85"/>
    <n v="9"/>
    <n v="5"/>
    <n v="1"/>
    <n v="441"/>
    <n v="230"/>
    <n v="17"/>
    <n v="41"/>
    <n v="7"/>
    <n v="159"/>
    <n v="74"/>
    <n v="5"/>
    <n v="17"/>
    <n v="11"/>
    <n v="27"/>
    <n v="4"/>
    <n v="1"/>
    <n v="3"/>
    <n v="2"/>
    <n v="43"/>
    <n v="34"/>
    <n v="0"/>
    <n v="3"/>
    <n v="0"/>
    <n v="0"/>
    <n v="0"/>
    <n v="0"/>
    <n v="0"/>
    <n v="0"/>
    <n v="0"/>
    <n v="0"/>
    <n v="0"/>
    <n v="0"/>
    <n v="0"/>
    <n v="0"/>
    <n v="0"/>
    <n v="0"/>
    <n v="0"/>
    <n v="0"/>
    <n v="0"/>
    <n v="1"/>
    <n v="0"/>
    <n v="22"/>
    <n v="1"/>
    <n v="108"/>
    <n v="357"/>
    <n v="124"/>
    <n v="16"/>
    <n v="38"/>
    <n v="1167"/>
    <n v="234"/>
    <n v="0"/>
    <n v="11"/>
    <n v="130"/>
    <n v="283"/>
    <n v="672"/>
  </r>
  <r>
    <x v="3"/>
    <x v="25"/>
    <x v="124"/>
    <x v="11"/>
    <n v="34"/>
    <n v="1"/>
    <n v="1"/>
    <n v="0"/>
    <n v="0"/>
    <n v="13"/>
    <n v="0"/>
    <n v="10"/>
    <n v="0"/>
    <n v="1"/>
    <n v="1"/>
    <n v="0"/>
    <n v="0"/>
    <n v="127"/>
    <n v="86"/>
    <n v="9"/>
    <n v="5"/>
    <n v="1"/>
    <n v="442"/>
    <n v="236"/>
    <n v="17"/>
    <n v="41"/>
    <n v="7"/>
    <n v="159"/>
    <n v="77"/>
    <n v="5"/>
    <n v="17"/>
    <n v="11"/>
    <n v="27"/>
    <n v="4"/>
    <n v="1"/>
    <n v="3"/>
    <n v="2"/>
    <n v="43"/>
    <n v="35"/>
    <n v="0"/>
    <n v="3"/>
    <n v="0"/>
    <n v="0"/>
    <n v="0"/>
    <n v="0"/>
    <n v="0"/>
    <n v="0"/>
    <n v="0"/>
    <n v="0"/>
    <n v="0"/>
    <n v="0"/>
    <n v="0"/>
    <n v="0"/>
    <n v="0"/>
    <n v="0"/>
    <n v="0"/>
    <n v="0"/>
    <n v="0"/>
    <n v="1"/>
    <n v="0"/>
    <n v="22"/>
    <n v="1"/>
    <n v="108"/>
    <n v="358"/>
    <n v="124"/>
    <n v="17"/>
    <n v="38"/>
    <n v="1174"/>
    <n v="272"/>
    <n v="0"/>
    <n v="11"/>
    <n v="131"/>
    <n v="286"/>
    <n v="671"/>
  </r>
  <r>
    <x v="3"/>
    <x v="25"/>
    <x v="124"/>
    <x v="12"/>
    <n v="35"/>
    <n v="1"/>
    <n v="1"/>
    <n v="0"/>
    <n v="0"/>
    <n v="14"/>
    <n v="0"/>
    <n v="9"/>
    <n v="1"/>
    <n v="1"/>
    <n v="1"/>
    <n v="0"/>
    <n v="0"/>
    <n v="127"/>
    <n v="86"/>
    <n v="9"/>
    <n v="5"/>
    <n v="1"/>
    <n v="442"/>
    <n v="242"/>
    <n v="16"/>
    <n v="41"/>
    <n v="7"/>
    <n v="159"/>
    <n v="82"/>
    <n v="4"/>
    <n v="17"/>
    <n v="11"/>
    <n v="27"/>
    <n v="5"/>
    <n v="1"/>
    <n v="3"/>
    <n v="2"/>
    <n v="43"/>
    <n v="35"/>
    <n v="0"/>
    <n v="3"/>
    <n v="0"/>
    <n v="0"/>
    <n v="0"/>
    <n v="0"/>
    <n v="0"/>
    <n v="0"/>
    <n v="0"/>
    <n v="0"/>
    <n v="0"/>
    <n v="0"/>
    <n v="0"/>
    <n v="0"/>
    <n v="0"/>
    <n v="0"/>
    <n v="0"/>
    <n v="0"/>
    <n v="0"/>
    <n v="1"/>
    <n v="0"/>
    <n v="23"/>
    <n v="1"/>
    <n v="109"/>
    <n v="358"/>
    <n v="125"/>
    <n v="17"/>
    <n v="38"/>
    <n v="1167"/>
    <n v="288"/>
    <n v="0"/>
    <n v="10"/>
    <n v="128"/>
    <n v="281"/>
    <n v="672"/>
  </r>
  <r>
    <x v="3"/>
    <x v="25"/>
    <x v="124"/>
    <x v="13"/>
    <n v="36"/>
    <n v="1"/>
    <n v="1"/>
    <n v="0"/>
    <n v="0"/>
    <n v="15"/>
    <n v="0"/>
    <n v="9"/>
    <n v="1"/>
    <n v="1"/>
    <n v="1"/>
    <n v="0"/>
    <n v="0"/>
    <n v="127"/>
    <n v="86"/>
    <n v="9"/>
    <n v="5"/>
    <n v="0"/>
    <n v="442"/>
    <n v="247"/>
    <n v="16"/>
    <n v="39"/>
    <n v="7"/>
    <n v="159"/>
    <n v="83"/>
    <n v="4"/>
    <n v="17"/>
    <n v="11"/>
    <n v="27"/>
    <n v="5"/>
    <n v="1"/>
    <n v="3"/>
    <n v="2"/>
    <n v="43"/>
    <n v="35"/>
    <n v="0"/>
    <n v="3"/>
    <n v="0"/>
    <n v="0"/>
    <n v="0"/>
    <n v="0"/>
    <n v="0"/>
    <n v="0"/>
    <n v="0"/>
    <n v="0"/>
    <n v="0"/>
    <n v="0"/>
    <n v="0"/>
    <n v="0"/>
    <n v="0"/>
    <n v="0"/>
    <n v="0"/>
    <n v="0"/>
    <n v="0"/>
    <n v="1"/>
    <n v="0"/>
    <n v="24"/>
    <n v="1"/>
    <n v="109"/>
    <n v="359"/>
    <n v="125"/>
    <n v="17"/>
    <n v="38"/>
    <n v="1165"/>
    <n v="296"/>
    <n v="0"/>
    <n v="10"/>
    <n v="128"/>
    <n v="275"/>
    <n v="676"/>
  </r>
  <r>
    <x v="3"/>
    <x v="25"/>
    <x v="124"/>
    <x v="14"/>
    <n v="35"/>
    <n v="1"/>
    <n v="1"/>
    <n v="0"/>
    <n v="0"/>
    <n v="15"/>
    <n v="0"/>
    <n v="9"/>
    <n v="1"/>
    <n v="1"/>
    <n v="1"/>
    <n v="0"/>
    <n v="0"/>
    <n v="127"/>
    <n v="88"/>
    <n v="9"/>
    <n v="5"/>
    <n v="0"/>
    <n v="439"/>
    <n v="253"/>
    <n v="16"/>
    <n v="38"/>
    <n v="7"/>
    <n v="159"/>
    <n v="84"/>
    <n v="4"/>
    <n v="17"/>
    <n v="11"/>
    <n v="28"/>
    <n v="6"/>
    <n v="1"/>
    <n v="3"/>
    <n v="3"/>
    <n v="43"/>
    <n v="35"/>
    <n v="0"/>
    <n v="3"/>
    <n v="0"/>
    <n v="0"/>
    <n v="0"/>
    <n v="0"/>
    <n v="0"/>
    <n v="0"/>
    <n v="0"/>
    <n v="0"/>
    <n v="0"/>
    <n v="0"/>
    <n v="0"/>
    <n v="0"/>
    <n v="0"/>
    <n v="0"/>
    <n v="0"/>
    <n v="0"/>
    <n v="0"/>
    <n v="1"/>
    <n v="0"/>
    <n v="23"/>
    <n v="1"/>
    <n v="109"/>
    <n v="357"/>
    <n v="125"/>
    <n v="17"/>
    <n v="38"/>
    <n v="1176"/>
    <n v="305"/>
    <n v="0"/>
    <n v="10"/>
    <n v="127"/>
    <n v="284"/>
    <n v="682"/>
  </r>
  <r>
    <x v="3"/>
    <x v="25"/>
    <x v="124"/>
    <x v="15"/>
    <n v="35"/>
    <n v="1"/>
    <n v="1"/>
    <n v="0"/>
    <n v="0"/>
    <n v="16"/>
    <n v="0"/>
    <n v="8"/>
    <n v="1"/>
    <n v="1"/>
    <n v="1"/>
    <n v="0"/>
    <n v="0"/>
    <n v="127"/>
    <n v="90"/>
    <n v="9"/>
    <n v="5"/>
    <n v="0"/>
    <n v="437"/>
    <n v="254"/>
    <n v="15"/>
    <n v="37"/>
    <n v="8"/>
    <n v="158"/>
    <n v="84"/>
    <n v="4"/>
    <n v="16"/>
    <n v="11"/>
    <n v="28"/>
    <n v="6"/>
    <n v="1"/>
    <n v="3"/>
    <n v="3"/>
    <n v="43"/>
    <n v="35"/>
    <n v="0"/>
    <n v="3"/>
    <n v="0"/>
    <n v="0"/>
    <n v="0"/>
    <n v="0"/>
    <n v="0"/>
    <n v="0"/>
    <n v="0"/>
    <n v="0"/>
    <n v="0"/>
    <n v="0"/>
    <n v="0"/>
    <n v="0"/>
    <n v="0"/>
    <n v="0"/>
    <n v="0"/>
    <n v="0"/>
    <n v="0"/>
    <n v="1"/>
    <n v="0"/>
    <n v="24"/>
    <n v="1"/>
    <n v="109"/>
    <n v="356"/>
    <n v="125"/>
    <n v="17"/>
    <n v="38"/>
    <n v="1173"/>
    <n v="312"/>
    <n v="0"/>
    <n v="10"/>
    <n v="126"/>
    <n v="278"/>
    <n v="686"/>
  </r>
  <r>
    <x v="3"/>
    <x v="25"/>
    <x v="124"/>
    <x v="16"/>
    <n v="35"/>
    <n v="1"/>
    <n v="1"/>
    <n v="0"/>
    <n v="0"/>
    <n v="16"/>
    <n v="0"/>
    <n v="8"/>
    <n v="1"/>
    <n v="1"/>
    <n v="1"/>
    <n v="0"/>
    <n v="0"/>
    <n v="127"/>
    <n v="91"/>
    <n v="10"/>
    <n v="4"/>
    <n v="0"/>
    <n v="438"/>
    <n v="256"/>
    <n v="15"/>
    <n v="36"/>
    <n v="9"/>
    <n v="158"/>
    <n v="85"/>
    <n v="4"/>
    <n v="16"/>
    <n v="11"/>
    <n v="28"/>
    <n v="6"/>
    <n v="1"/>
    <n v="3"/>
    <n v="3"/>
    <n v="43"/>
    <n v="35"/>
    <n v="0"/>
    <n v="3"/>
    <n v="0"/>
    <n v="0"/>
    <n v="0"/>
    <n v="0"/>
    <n v="0"/>
    <n v="0"/>
    <n v="0"/>
    <n v="0"/>
    <n v="0"/>
    <n v="0"/>
    <n v="0"/>
    <n v="0"/>
    <n v="0"/>
    <n v="0"/>
    <n v="0"/>
    <n v="0"/>
    <n v="0"/>
    <n v="1"/>
    <n v="0"/>
    <n v="24"/>
    <n v="1"/>
    <n v="109"/>
    <n v="358"/>
    <n v="125"/>
    <n v="17"/>
    <n v="38"/>
    <n v="1187"/>
    <n v="318"/>
    <n v="0"/>
    <n v="10"/>
    <n v="133"/>
    <n v="284"/>
    <n v="690"/>
  </r>
  <r>
    <x v="3"/>
    <x v="25"/>
    <x v="124"/>
    <x v="16"/>
    <m/>
    <m/>
    <m/>
    <m/>
    <m/>
    <m/>
    <m/>
    <m/>
    <m/>
    <m/>
    <m/>
    <m/>
    <m/>
    <n v="1"/>
    <n v="1"/>
    <m/>
    <m/>
    <m/>
    <m/>
    <m/>
    <m/>
    <m/>
    <m/>
    <m/>
    <m/>
    <m/>
    <m/>
    <m/>
    <m/>
    <m/>
    <m/>
    <m/>
    <m/>
    <m/>
    <m/>
    <m/>
    <m/>
    <m/>
    <m/>
    <m/>
    <m/>
    <m/>
    <m/>
    <m/>
    <m/>
    <m/>
    <m/>
    <m/>
    <m/>
    <m/>
    <m/>
    <m/>
    <m/>
    <m/>
    <m/>
    <m/>
    <m/>
    <m/>
    <n v="1"/>
    <m/>
    <m/>
    <m/>
    <m/>
    <m/>
    <m/>
    <m/>
    <m/>
    <m/>
    <m/>
    <m/>
  </r>
  <r>
    <x v="3"/>
    <x v="25"/>
    <x v="125"/>
    <x v="0"/>
    <n v="30"/>
    <n v="0"/>
    <n v="0"/>
    <n v="0"/>
    <n v="0"/>
    <n v="4"/>
    <n v="1"/>
    <n v="2"/>
    <n v="0"/>
    <n v="5"/>
    <n v="0"/>
    <n v="1"/>
    <n v="0"/>
    <n v="74"/>
    <n v="0"/>
    <n v="19"/>
    <n v="1"/>
    <n v="1"/>
    <n v="919"/>
    <n v="0"/>
    <n v="42"/>
    <n v="69"/>
    <n v="11"/>
    <n v="302"/>
    <n v="10"/>
    <n v="0"/>
    <n v="25"/>
    <n v="5"/>
    <n v="110"/>
    <n v="0"/>
    <n v="3"/>
    <n v="7"/>
    <n v="2"/>
    <n v="8"/>
    <n v="0"/>
    <n v="1"/>
    <n v="0"/>
    <n v="0"/>
    <n v="0"/>
    <n v="0"/>
    <n v="0"/>
    <n v="0"/>
    <n v="0"/>
    <n v="0"/>
    <n v="0"/>
    <n v="0"/>
    <n v="0"/>
    <n v="0"/>
    <n v="0"/>
    <n v="0"/>
    <n v="17"/>
    <n v="0"/>
    <n v="0"/>
    <n v="0"/>
    <m/>
    <m/>
    <m/>
    <m/>
    <m/>
    <m/>
    <m/>
    <m/>
    <m/>
    <m/>
    <m/>
    <m/>
    <m/>
    <m/>
    <m/>
    <m/>
  </r>
  <r>
    <x v="3"/>
    <x v="25"/>
    <x v="125"/>
    <x v="1"/>
    <n v="30"/>
    <n v="0"/>
    <n v="0"/>
    <n v="0"/>
    <n v="0"/>
    <n v="8"/>
    <n v="1"/>
    <n v="2"/>
    <n v="0"/>
    <n v="5"/>
    <n v="0"/>
    <n v="2"/>
    <n v="0"/>
    <n v="75"/>
    <n v="0"/>
    <n v="26"/>
    <n v="1"/>
    <n v="2"/>
    <n v="924"/>
    <n v="0"/>
    <n v="67"/>
    <n v="69"/>
    <n v="12"/>
    <n v="302"/>
    <n v="17"/>
    <n v="0"/>
    <n v="25"/>
    <n v="5"/>
    <n v="110"/>
    <n v="0"/>
    <n v="3"/>
    <n v="6"/>
    <n v="2"/>
    <n v="8"/>
    <n v="0"/>
    <n v="1"/>
    <n v="0"/>
    <n v="0"/>
    <n v="0"/>
    <n v="0"/>
    <n v="0"/>
    <n v="0"/>
    <n v="0"/>
    <n v="0"/>
    <n v="0"/>
    <n v="0"/>
    <n v="0"/>
    <n v="0"/>
    <n v="0"/>
    <n v="0"/>
    <n v="17"/>
    <n v="0"/>
    <n v="0"/>
    <n v="0"/>
    <m/>
    <m/>
    <m/>
    <m/>
    <m/>
    <m/>
    <m/>
    <m/>
    <m/>
    <m/>
    <m/>
    <m/>
    <m/>
    <m/>
    <m/>
    <m/>
  </r>
  <r>
    <x v="3"/>
    <x v="25"/>
    <x v="125"/>
    <x v="2"/>
    <n v="30"/>
    <n v="0"/>
    <n v="0"/>
    <n v="0"/>
    <n v="0"/>
    <n v="9"/>
    <n v="1"/>
    <n v="2"/>
    <n v="0"/>
    <n v="5"/>
    <n v="2"/>
    <n v="0"/>
    <n v="0"/>
    <n v="75"/>
    <n v="29"/>
    <n v="0"/>
    <n v="1"/>
    <n v="2"/>
    <n v="927"/>
    <n v="78"/>
    <n v="17"/>
    <n v="68"/>
    <n v="13"/>
    <n v="303"/>
    <n v="20"/>
    <n v="0"/>
    <n v="25"/>
    <n v="5"/>
    <n v="110"/>
    <n v="3"/>
    <n v="1"/>
    <n v="7"/>
    <n v="2"/>
    <n v="8"/>
    <n v="1"/>
    <n v="0"/>
    <n v="0"/>
    <n v="0"/>
    <n v="0"/>
    <n v="0"/>
    <n v="0"/>
    <n v="0"/>
    <n v="0"/>
    <n v="0"/>
    <n v="0"/>
    <n v="0"/>
    <n v="0"/>
    <n v="0"/>
    <n v="0"/>
    <n v="0"/>
    <n v="0"/>
    <n v="0"/>
    <n v="0"/>
    <n v="0"/>
    <n v="0"/>
    <n v="0"/>
    <n v="25"/>
    <n v="5"/>
    <n v="71"/>
    <n v="793"/>
    <n v="269"/>
    <n v="94"/>
    <n v="8"/>
    <m/>
    <m/>
    <m/>
    <m/>
    <m/>
    <m/>
    <m/>
  </r>
  <r>
    <x v="3"/>
    <x v="25"/>
    <x v="125"/>
    <x v="3"/>
    <n v="30"/>
    <n v="0"/>
    <n v="0"/>
    <n v="0"/>
    <n v="0"/>
    <n v="10"/>
    <n v="1"/>
    <n v="2"/>
    <n v="0"/>
    <n v="5"/>
    <n v="2"/>
    <n v="0"/>
    <n v="0"/>
    <n v="75"/>
    <n v="38"/>
    <n v="0"/>
    <n v="1"/>
    <n v="2"/>
    <n v="928"/>
    <n v="108"/>
    <n v="17"/>
    <n v="66"/>
    <n v="13"/>
    <n v="303"/>
    <n v="26"/>
    <n v="0"/>
    <n v="25"/>
    <n v="5"/>
    <n v="112"/>
    <n v="3"/>
    <n v="1"/>
    <n v="6"/>
    <n v="2"/>
    <n v="8"/>
    <n v="3"/>
    <n v="0"/>
    <n v="0"/>
    <n v="0"/>
    <n v="0"/>
    <n v="0"/>
    <n v="0"/>
    <n v="0"/>
    <n v="0"/>
    <n v="0"/>
    <n v="0"/>
    <n v="0"/>
    <n v="0"/>
    <n v="0"/>
    <n v="0"/>
    <n v="0"/>
    <n v="0"/>
    <n v="0"/>
    <n v="0"/>
    <n v="0"/>
    <n v="0"/>
    <n v="0"/>
    <n v="25"/>
    <n v="5"/>
    <n v="71"/>
    <n v="797"/>
    <n v="269"/>
    <n v="96"/>
    <n v="8"/>
    <m/>
    <m/>
    <m/>
    <m/>
    <m/>
    <m/>
    <m/>
  </r>
  <r>
    <x v="3"/>
    <x v="25"/>
    <x v="125"/>
    <x v="4"/>
    <n v="29"/>
    <n v="0"/>
    <n v="0"/>
    <n v="0"/>
    <n v="0"/>
    <n v="10"/>
    <n v="1"/>
    <n v="2"/>
    <n v="0"/>
    <n v="5"/>
    <n v="2"/>
    <n v="0"/>
    <n v="0"/>
    <n v="75"/>
    <n v="43"/>
    <n v="0"/>
    <n v="1"/>
    <n v="2"/>
    <n v="935"/>
    <n v="143"/>
    <n v="16"/>
    <n v="66"/>
    <n v="14"/>
    <n v="300"/>
    <n v="31"/>
    <n v="0"/>
    <n v="22"/>
    <n v="5"/>
    <n v="112"/>
    <n v="6"/>
    <n v="1"/>
    <n v="6"/>
    <n v="2"/>
    <n v="8"/>
    <n v="3"/>
    <n v="0"/>
    <n v="0"/>
    <n v="0"/>
    <n v="0"/>
    <n v="0"/>
    <n v="0"/>
    <n v="0"/>
    <n v="0"/>
    <n v="0"/>
    <n v="0"/>
    <n v="0"/>
    <n v="0"/>
    <n v="0"/>
    <n v="0"/>
    <n v="0"/>
    <n v="0"/>
    <n v="0"/>
    <n v="0"/>
    <n v="0"/>
    <n v="0"/>
    <n v="0"/>
    <n v="25"/>
    <n v="5"/>
    <n v="71"/>
    <n v="805"/>
    <n v="267"/>
    <n v="96"/>
    <n v="8"/>
    <m/>
    <m/>
    <m/>
    <m/>
    <m/>
    <m/>
    <m/>
  </r>
  <r>
    <x v="3"/>
    <x v="25"/>
    <x v="125"/>
    <x v="5"/>
    <n v="29"/>
    <n v="0"/>
    <n v="0"/>
    <n v="0"/>
    <n v="0"/>
    <n v="11"/>
    <n v="1"/>
    <n v="2"/>
    <n v="0"/>
    <n v="5"/>
    <n v="3"/>
    <n v="0"/>
    <n v="0"/>
    <n v="76"/>
    <n v="44"/>
    <n v="0"/>
    <n v="1"/>
    <n v="2"/>
    <n v="937"/>
    <n v="221"/>
    <n v="15"/>
    <n v="65"/>
    <n v="13"/>
    <n v="299"/>
    <n v="54"/>
    <n v="0"/>
    <n v="22"/>
    <n v="5"/>
    <n v="116"/>
    <n v="10"/>
    <n v="1"/>
    <n v="5"/>
    <n v="3"/>
    <n v="8"/>
    <n v="3"/>
    <n v="0"/>
    <n v="0"/>
    <n v="0"/>
    <n v="0"/>
    <n v="0"/>
    <n v="0"/>
    <n v="0"/>
    <n v="0"/>
    <n v="0"/>
    <n v="0"/>
    <n v="0"/>
    <n v="0"/>
    <n v="0"/>
    <n v="0"/>
    <n v="0"/>
    <n v="0"/>
    <n v="0"/>
    <n v="0"/>
    <n v="0"/>
    <n v="0"/>
    <n v="0"/>
    <n v="25"/>
    <n v="5"/>
    <n v="72"/>
    <n v="806"/>
    <n v="267"/>
    <n v="98"/>
    <n v="8"/>
    <m/>
    <m/>
    <m/>
    <m/>
    <m/>
    <m/>
    <m/>
  </r>
  <r>
    <x v="3"/>
    <x v="25"/>
    <x v="125"/>
    <x v="6"/>
    <n v="29"/>
    <n v="0"/>
    <n v="0"/>
    <n v="0"/>
    <n v="0"/>
    <n v="13"/>
    <n v="1"/>
    <n v="2"/>
    <n v="0"/>
    <n v="5"/>
    <n v="3"/>
    <n v="0"/>
    <n v="0"/>
    <n v="76"/>
    <n v="46"/>
    <n v="0"/>
    <n v="1"/>
    <n v="2"/>
    <n v="934"/>
    <n v="283"/>
    <n v="14"/>
    <n v="63"/>
    <n v="13"/>
    <n v="302"/>
    <n v="78"/>
    <n v="0"/>
    <n v="22"/>
    <n v="6"/>
    <n v="115"/>
    <n v="10"/>
    <n v="1"/>
    <n v="5"/>
    <n v="3"/>
    <n v="8"/>
    <n v="3"/>
    <n v="0"/>
    <n v="0"/>
    <n v="0"/>
    <n v="0"/>
    <n v="0"/>
    <n v="0"/>
    <n v="0"/>
    <n v="0"/>
    <n v="0"/>
    <n v="0"/>
    <n v="0"/>
    <n v="0"/>
    <n v="0"/>
    <n v="0"/>
    <n v="0"/>
    <n v="0"/>
    <n v="0"/>
    <n v="0"/>
    <n v="0"/>
    <n v="0"/>
    <n v="0"/>
    <n v="26"/>
    <n v="5"/>
    <n v="72"/>
    <n v="808"/>
    <n v="269"/>
    <n v="97"/>
    <n v="8"/>
    <m/>
    <m/>
    <m/>
    <m/>
    <m/>
    <m/>
    <m/>
  </r>
  <r>
    <x v="3"/>
    <x v="25"/>
    <x v="125"/>
    <x v="7"/>
    <n v="30"/>
    <n v="0"/>
    <n v="0"/>
    <n v="0"/>
    <n v="0"/>
    <n v="14"/>
    <n v="1"/>
    <n v="2"/>
    <n v="0"/>
    <n v="5"/>
    <n v="3"/>
    <n v="0"/>
    <n v="0"/>
    <n v="76"/>
    <n v="46"/>
    <n v="0"/>
    <n v="1"/>
    <n v="2"/>
    <n v="940"/>
    <n v="326"/>
    <n v="13"/>
    <n v="62"/>
    <n v="15"/>
    <n v="299"/>
    <n v="95"/>
    <n v="0"/>
    <n v="22"/>
    <n v="5"/>
    <n v="115"/>
    <n v="15"/>
    <n v="1"/>
    <n v="5"/>
    <n v="2"/>
    <n v="8"/>
    <n v="3"/>
    <n v="0"/>
    <n v="0"/>
    <n v="0"/>
    <n v="0"/>
    <n v="0"/>
    <n v="0"/>
    <n v="0"/>
    <n v="0"/>
    <n v="0"/>
    <n v="0"/>
    <n v="0"/>
    <n v="0"/>
    <n v="0"/>
    <n v="0"/>
    <n v="0"/>
    <n v="0"/>
    <n v="0"/>
    <n v="0"/>
    <n v="0"/>
    <n v="0"/>
    <n v="0"/>
    <n v="27"/>
    <n v="5"/>
    <n v="72"/>
    <n v="813"/>
    <n v="267"/>
    <n v="97"/>
    <n v="8"/>
    <m/>
    <m/>
    <m/>
    <m/>
    <m/>
    <m/>
    <m/>
  </r>
  <r>
    <x v="3"/>
    <x v="25"/>
    <x v="125"/>
    <x v="8"/>
    <n v="30"/>
    <n v="0"/>
    <n v="0"/>
    <n v="0"/>
    <n v="0"/>
    <n v="15"/>
    <n v="1"/>
    <n v="1"/>
    <n v="0"/>
    <n v="5"/>
    <n v="3"/>
    <n v="0"/>
    <n v="0"/>
    <n v="76"/>
    <n v="51"/>
    <n v="0"/>
    <n v="0"/>
    <n v="2"/>
    <n v="947"/>
    <n v="374"/>
    <n v="12"/>
    <n v="62"/>
    <n v="15"/>
    <n v="298"/>
    <n v="123"/>
    <n v="0"/>
    <n v="22"/>
    <n v="5"/>
    <n v="116"/>
    <n v="26"/>
    <n v="1"/>
    <n v="5"/>
    <n v="2"/>
    <n v="8"/>
    <n v="4"/>
    <n v="0"/>
    <n v="0"/>
    <n v="0"/>
    <n v="0"/>
    <n v="0"/>
    <n v="0"/>
    <n v="0"/>
    <n v="0"/>
    <n v="0"/>
    <n v="0"/>
    <n v="0"/>
    <n v="0"/>
    <n v="0"/>
    <n v="0"/>
    <n v="0"/>
    <n v="0"/>
    <n v="0"/>
    <n v="0"/>
    <n v="0"/>
    <n v="0"/>
    <n v="0"/>
    <n v="27"/>
    <n v="5"/>
    <n v="72"/>
    <n v="821"/>
    <n v="266"/>
    <n v="100"/>
    <n v="8"/>
    <n v="3114"/>
    <n v="316"/>
    <n v="0"/>
    <n v="14"/>
    <n v="453"/>
    <n v="517"/>
    <n v="1929"/>
  </r>
  <r>
    <x v="3"/>
    <x v="25"/>
    <x v="125"/>
    <x v="9"/>
    <n v="30"/>
    <n v="0"/>
    <n v="0"/>
    <n v="0"/>
    <n v="0"/>
    <n v="16"/>
    <n v="1"/>
    <n v="1"/>
    <n v="0"/>
    <n v="4"/>
    <n v="3"/>
    <n v="0"/>
    <n v="0"/>
    <n v="76"/>
    <n v="55"/>
    <n v="0"/>
    <n v="0"/>
    <n v="2"/>
    <n v="947"/>
    <n v="449"/>
    <n v="12"/>
    <n v="60"/>
    <n v="13"/>
    <n v="300"/>
    <n v="156"/>
    <n v="0"/>
    <n v="22"/>
    <n v="4"/>
    <n v="118"/>
    <n v="34"/>
    <n v="1"/>
    <n v="5"/>
    <n v="2"/>
    <n v="7"/>
    <n v="4"/>
    <n v="0"/>
    <n v="0"/>
    <n v="0"/>
    <n v="0"/>
    <n v="0"/>
    <n v="0"/>
    <n v="0"/>
    <n v="0"/>
    <n v="0"/>
    <n v="0"/>
    <n v="0"/>
    <n v="0"/>
    <n v="0"/>
    <n v="0"/>
    <n v="0"/>
    <n v="0"/>
    <n v="0"/>
    <n v="0"/>
    <n v="0"/>
    <n v="0"/>
    <n v="0"/>
    <n v="27"/>
    <n v="4"/>
    <n v="72"/>
    <n v="829"/>
    <n v="269"/>
    <n v="101"/>
    <n v="7"/>
    <n v="3105"/>
    <n v="536"/>
    <n v="0"/>
    <n v="15"/>
    <n v="436"/>
    <n v="504"/>
    <n v="1959"/>
  </r>
  <r>
    <x v="3"/>
    <x v="25"/>
    <x v="125"/>
    <x v="10"/>
    <n v="30"/>
    <n v="0"/>
    <n v="0"/>
    <n v="0"/>
    <n v="0"/>
    <n v="16"/>
    <n v="1"/>
    <n v="1"/>
    <n v="0"/>
    <n v="4"/>
    <n v="3"/>
    <n v="0"/>
    <n v="0"/>
    <n v="77"/>
    <n v="58"/>
    <n v="0"/>
    <n v="0"/>
    <n v="2"/>
    <n v="947"/>
    <n v="471"/>
    <n v="12"/>
    <n v="59"/>
    <n v="13"/>
    <n v="301"/>
    <n v="165"/>
    <n v="0"/>
    <n v="22"/>
    <n v="4"/>
    <n v="119"/>
    <n v="35"/>
    <n v="1"/>
    <n v="5"/>
    <n v="1"/>
    <n v="7"/>
    <n v="4"/>
    <n v="0"/>
    <n v="0"/>
    <n v="0"/>
    <n v="0"/>
    <n v="0"/>
    <n v="0"/>
    <n v="0"/>
    <n v="0"/>
    <n v="0"/>
    <n v="0"/>
    <n v="0"/>
    <n v="0"/>
    <n v="0"/>
    <n v="0"/>
    <n v="0"/>
    <n v="0"/>
    <n v="0"/>
    <n v="0"/>
    <n v="0"/>
    <n v="0"/>
    <n v="0"/>
    <n v="27"/>
    <n v="4"/>
    <n v="73"/>
    <n v="832"/>
    <n v="270"/>
    <n v="102"/>
    <n v="7"/>
    <n v="3106"/>
    <n v="623"/>
    <n v="0"/>
    <n v="14"/>
    <n v="432"/>
    <n v="503"/>
    <n v="1962"/>
  </r>
  <r>
    <x v="3"/>
    <x v="25"/>
    <x v="125"/>
    <x v="11"/>
    <n v="30"/>
    <n v="0"/>
    <n v="0"/>
    <n v="0"/>
    <n v="0"/>
    <n v="16"/>
    <n v="1"/>
    <n v="1"/>
    <n v="0"/>
    <n v="2"/>
    <n v="1"/>
    <n v="0"/>
    <n v="0"/>
    <n v="79"/>
    <n v="62"/>
    <n v="0"/>
    <n v="0"/>
    <n v="2"/>
    <n v="948"/>
    <n v="501"/>
    <n v="11"/>
    <n v="58"/>
    <n v="13"/>
    <n v="301"/>
    <n v="179"/>
    <n v="0"/>
    <n v="21"/>
    <n v="4"/>
    <n v="118"/>
    <n v="37"/>
    <n v="1"/>
    <n v="5"/>
    <n v="1"/>
    <n v="7"/>
    <n v="4"/>
    <n v="0"/>
    <n v="0"/>
    <n v="0"/>
    <n v="0"/>
    <n v="0"/>
    <n v="0"/>
    <n v="0"/>
    <n v="0"/>
    <n v="0"/>
    <n v="0"/>
    <n v="0"/>
    <n v="0"/>
    <n v="0"/>
    <n v="0"/>
    <n v="0"/>
    <n v="0"/>
    <n v="0"/>
    <n v="0"/>
    <n v="0"/>
    <n v="0"/>
    <n v="0"/>
    <n v="27"/>
    <n v="2"/>
    <n v="75"/>
    <n v="834"/>
    <n v="270"/>
    <n v="101"/>
    <n v="7"/>
    <n v="3110"/>
    <n v="724"/>
    <n v="0"/>
    <n v="13"/>
    <n v="424"/>
    <n v="507"/>
    <n v="1975"/>
  </r>
  <r>
    <x v="3"/>
    <x v="25"/>
    <x v="125"/>
    <x v="12"/>
    <n v="30"/>
    <n v="0"/>
    <n v="0"/>
    <n v="0"/>
    <n v="0"/>
    <n v="16"/>
    <n v="1"/>
    <n v="1"/>
    <n v="0"/>
    <n v="2"/>
    <n v="1"/>
    <n v="0"/>
    <n v="0"/>
    <n v="78"/>
    <n v="62"/>
    <n v="0"/>
    <n v="0"/>
    <n v="2"/>
    <n v="951"/>
    <n v="518"/>
    <n v="11"/>
    <n v="54"/>
    <n v="14"/>
    <n v="302"/>
    <n v="182"/>
    <n v="0"/>
    <n v="21"/>
    <n v="5"/>
    <n v="119"/>
    <n v="41"/>
    <n v="1"/>
    <n v="6"/>
    <n v="1"/>
    <n v="7"/>
    <n v="4"/>
    <n v="0"/>
    <n v="0"/>
    <n v="0"/>
    <n v="0"/>
    <n v="0"/>
    <n v="0"/>
    <n v="0"/>
    <n v="0"/>
    <n v="0"/>
    <n v="0"/>
    <n v="0"/>
    <n v="0"/>
    <n v="0"/>
    <n v="0"/>
    <n v="0"/>
    <n v="0"/>
    <n v="0"/>
    <n v="0"/>
    <n v="0"/>
    <n v="0"/>
    <n v="0"/>
    <n v="27"/>
    <n v="2"/>
    <n v="74"/>
    <n v="837"/>
    <n v="272"/>
    <n v="101"/>
    <n v="7"/>
    <n v="3108"/>
    <n v="790"/>
    <n v="0"/>
    <n v="13"/>
    <n v="420"/>
    <n v="513"/>
    <n v="1983"/>
  </r>
  <r>
    <x v="3"/>
    <x v="25"/>
    <x v="125"/>
    <x v="13"/>
    <n v="30"/>
    <n v="0"/>
    <n v="0"/>
    <n v="0"/>
    <n v="0"/>
    <n v="17"/>
    <n v="1"/>
    <n v="1"/>
    <n v="0"/>
    <n v="2"/>
    <n v="1"/>
    <n v="0"/>
    <n v="0"/>
    <n v="77"/>
    <n v="62"/>
    <n v="0"/>
    <n v="0"/>
    <n v="1"/>
    <n v="952"/>
    <n v="530"/>
    <n v="12"/>
    <n v="51"/>
    <n v="14"/>
    <n v="303"/>
    <n v="188"/>
    <n v="0"/>
    <n v="21"/>
    <n v="4"/>
    <n v="120"/>
    <n v="41"/>
    <n v="1"/>
    <n v="7"/>
    <n v="1"/>
    <n v="8"/>
    <n v="4"/>
    <n v="0"/>
    <n v="0"/>
    <n v="0"/>
    <n v="0"/>
    <n v="0"/>
    <n v="0"/>
    <n v="0"/>
    <n v="0"/>
    <n v="0"/>
    <n v="0"/>
    <n v="0"/>
    <n v="0"/>
    <n v="0"/>
    <n v="0"/>
    <n v="0"/>
    <n v="0"/>
    <n v="0"/>
    <n v="0"/>
    <n v="0"/>
    <n v="0"/>
    <n v="0"/>
    <n v="27"/>
    <n v="2"/>
    <n v="74"/>
    <n v="841"/>
    <n v="275"/>
    <n v="101"/>
    <n v="8"/>
    <n v="3102"/>
    <n v="826"/>
    <n v="0"/>
    <n v="12"/>
    <n v="421"/>
    <n v="506"/>
    <n v="1982"/>
  </r>
  <r>
    <x v="3"/>
    <x v="25"/>
    <x v="125"/>
    <x v="14"/>
    <n v="30"/>
    <n v="0"/>
    <n v="0"/>
    <n v="0"/>
    <n v="0"/>
    <n v="17"/>
    <n v="1"/>
    <n v="1"/>
    <n v="0"/>
    <n v="2"/>
    <n v="1"/>
    <n v="0"/>
    <n v="0"/>
    <n v="77"/>
    <n v="62"/>
    <n v="0"/>
    <n v="0"/>
    <n v="1"/>
    <n v="955"/>
    <n v="538"/>
    <n v="12"/>
    <n v="51"/>
    <n v="13"/>
    <n v="302"/>
    <n v="191"/>
    <n v="0"/>
    <n v="21"/>
    <n v="4"/>
    <n v="120"/>
    <n v="43"/>
    <n v="1"/>
    <n v="7"/>
    <n v="1"/>
    <n v="8"/>
    <n v="4"/>
    <n v="0"/>
    <n v="0"/>
    <n v="0"/>
    <n v="0"/>
    <n v="0"/>
    <n v="0"/>
    <n v="0"/>
    <n v="0"/>
    <n v="0"/>
    <n v="0"/>
    <n v="0"/>
    <n v="0"/>
    <n v="0"/>
    <n v="0"/>
    <n v="0"/>
    <n v="0"/>
    <n v="0"/>
    <n v="0"/>
    <n v="0"/>
    <n v="0"/>
    <n v="0"/>
    <n v="27"/>
    <n v="2"/>
    <n v="74"/>
    <n v="848"/>
    <n v="274"/>
    <n v="101"/>
    <n v="8"/>
    <n v="3095"/>
    <n v="865"/>
    <n v="0"/>
    <n v="12"/>
    <n v="416"/>
    <n v="509"/>
    <n v="1984"/>
  </r>
  <r>
    <x v="3"/>
    <x v="25"/>
    <x v="125"/>
    <x v="15"/>
    <n v="30"/>
    <n v="0"/>
    <n v="0"/>
    <n v="0"/>
    <n v="0"/>
    <n v="17"/>
    <n v="1"/>
    <n v="1"/>
    <n v="0"/>
    <n v="2"/>
    <n v="2"/>
    <n v="0"/>
    <n v="0"/>
    <n v="77"/>
    <n v="63"/>
    <n v="0"/>
    <n v="0"/>
    <n v="1"/>
    <n v="950"/>
    <n v="542"/>
    <n v="10"/>
    <n v="48"/>
    <n v="12"/>
    <n v="303"/>
    <n v="194"/>
    <n v="0"/>
    <n v="20"/>
    <n v="4"/>
    <n v="120"/>
    <n v="46"/>
    <n v="1"/>
    <n v="7"/>
    <n v="1"/>
    <n v="8"/>
    <n v="4"/>
    <n v="0"/>
    <n v="0"/>
    <n v="0"/>
    <n v="0"/>
    <n v="0"/>
    <n v="0"/>
    <n v="0"/>
    <n v="0"/>
    <n v="0"/>
    <n v="0"/>
    <n v="0"/>
    <n v="0"/>
    <n v="0"/>
    <n v="0"/>
    <n v="0"/>
    <n v="0"/>
    <n v="0"/>
    <n v="0"/>
    <n v="0"/>
    <n v="0"/>
    <n v="0"/>
    <n v="27"/>
    <n v="2"/>
    <n v="74"/>
    <n v="852"/>
    <n v="276"/>
    <n v="102"/>
    <n v="8"/>
    <n v="3095"/>
    <n v="882"/>
    <n v="0"/>
    <n v="14"/>
    <n v="414"/>
    <n v="510"/>
    <n v="1985"/>
  </r>
  <r>
    <x v="3"/>
    <x v="25"/>
    <x v="125"/>
    <x v="16"/>
    <n v="30"/>
    <n v="0"/>
    <n v="0"/>
    <n v="0"/>
    <n v="0"/>
    <n v="17"/>
    <n v="1"/>
    <n v="1"/>
    <n v="0"/>
    <n v="2"/>
    <n v="2"/>
    <n v="0"/>
    <n v="0"/>
    <n v="77"/>
    <n v="63"/>
    <n v="0"/>
    <n v="0"/>
    <n v="1"/>
    <n v="947"/>
    <n v="545"/>
    <n v="9"/>
    <n v="46"/>
    <n v="12"/>
    <n v="303"/>
    <n v="193"/>
    <n v="0"/>
    <n v="20"/>
    <n v="4"/>
    <n v="120"/>
    <n v="46"/>
    <n v="1"/>
    <n v="8"/>
    <n v="1"/>
    <n v="8"/>
    <n v="4"/>
    <n v="0"/>
    <n v="0"/>
    <n v="0"/>
    <n v="0"/>
    <n v="0"/>
    <n v="0"/>
    <n v="0"/>
    <n v="0"/>
    <n v="0"/>
    <n v="0"/>
    <n v="0"/>
    <n v="0"/>
    <n v="0"/>
    <n v="0"/>
    <n v="0"/>
    <n v="0"/>
    <n v="0"/>
    <n v="0"/>
    <n v="0"/>
    <n v="0"/>
    <n v="0"/>
    <n v="27"/>
    <n v="2"/>
    <n v="74"/>
    <n v="852"/>
    <n v="275"/>
    <n v="102"/>
    <n v="8"/>
    <n v="3093"/>
    <n v="896"/>
    <n v="0"/>
    <n v="14"/>
    <n v="412"/>
    <n v="510"/>
    <n v="1986"/>
  </r>
  <r>
    <x v="3"/>
    <x v="26"/>
    <x v="126"/>
    <x v="0"/>
    <n v="158"/>
    <n v="1"/>
    <n v="0"/>
    <n v="0"/>
    <n v="0"/>
    <n v="17"/>
    <n v="5"/>
    <n v="18"/>
    <n v="4"/>
    <n v="1"/>
    <n v="0"/>
    <n v="0"/>
    <n v="0"/>
    <n v="238"/>
    <n v="0"/>
    <n v="85"/>
    <n v="3"/>
    <n v="14"/>
    <n v="1906"/>
    <n v="0"/>
    <n v="86"/>
    <n v="258"/>
    <n v="164"/>
    <n v="1349"/>
    <n v="61"/>
    <n v="30"/>
    <n v="54"/>
    <n v="299"/>
    <n v="294"/>
    <n v="0"/>
    <n v="9"/>
    <n v="14"/>
    <n v="52"/>
    <n v="34"/>
    <n v="0"/>
    <n v="4"/>
    <n v="3"/>
    <n v="1"/>
    <n v="0"/>
    <n v="0"/>
    <n v="0"/>
    <n v="0"/>
    <n v="0"/>
    <n v="0"/>
    <n v="0"/>
    <n v="0"/>
    <n v="0"/>
    <n v="1"/>
    <n v="0"/>
    <n v="9"/>
    <n v="35"/>
    <n v="0"/>
    <n v="0"/>
    <n v="1"/>
    <m/>
    <m/>
    <m/>
    <m/>
    <m/>
    <m/>
    <m/>
    <m/>
    <m/>
    <m/>
    <m/>
    <m/>
    <m/>
    <m/>
    <m/>
    <m/>
  </r>
  <r>
    <x v="3"/>
    <x v="26"/>
    <x v="126"/>
    <x v="1"/>
    <n v="158"/>
    <n v="1"/>
    <n v="0"/>
    <n v="0"/>
    <n v="0"/>
    <n v="24"/>
    <n v="5"/>
    <n v="18"/>
    <n v="3"/>
    <n v="1"/>
    <n v="0"/>
    <n v="0"/>
    <n v="0"/>
    <n v="239"/>
    <n v="0"/>
    <n v="105"/>
    <n v="3"/>
    <n v="13"/>
    <n v="1917"/>
    <n v="0"/>
    <n v="143"/>
    <n v="255"/>
    <n v="165"/>
    <n v="1349"/>
    <n v="84"/>
    <n v="29"/>
    <n v="54"/>
    <n v="298"/>
    <n v="292"/>
    <n v="0"/>
    <n v="12"/>
    <n v="14"/>
    <n v="50"/>
    <n v="34"/>
    <n v="0"/>
    <n v="5"/>
    <n v="3"/>
    <n v="1"/>
    <n v="0"/>
    <n v="0"/>
    <n v="0"/>
    <n v="0"/>
    <n v="0"/>
    <n v="0"/>
    <n v="0"/>
    <n v="0"/>
    <n v="0"/>
    <n v="1"/>
    <n v="0"/>
    <n v="9"/>
    <n v="35"/>
    <n v="0"/>
    <n v="0"/>
    <n v="1"/>
    <m/>
    <m/>
    <m/>
    <m/>
    <m/>
    <m/>
    <m/>
    <m/>
    <m/>
    <m/>
    <m/>
    <m/>
    <m/>
    <m/>
    <m/>
    <m/>
  </r>
  <r>
    <x v="3"/>
    <x v="26"/>
    <x v="126"/>
    <x v="2"/>
    <n v="160"/>
    <n v="1"/>
    <n v="0"/>
    <n v="0"/>
    <n v="0"/>
    <n v="30"/>
    <n v="5"/>
    <n v="18"/>
    <n v="3"/>
    <n v="1"/>
    <n v="0"/>
    <n v="1"/>
    <n v="0"/>
    <n v="239"/>
    <n v="115"/>
    <n v="9"/>
    <n v="3"/>
    <n v="13"/>
    <n v="1931"/>
    <n v="198"/>
    <n v="36"/>
    <n v="254"/>
    <n v="168"/>
    <n v="1363"/>
    <n v="99"/>
    <n v="28"/>
    <n v="54"/>
    <n v="303"/>
    <n v="293"/>
    <n v="13"/>
    <n v="0"/>
    <n v="14"/>
    <n v="51"/>
    <n v="34"/>
    <n v="15"/>
    <n v="1"/>
    <n v="3"/>
    <n v="1"/>
    <n v="0"/>
    <n v="0"/>
    <n v="0"/>
    <n v="0"/>
    <n v="0"/>
    <n v="0"/>
    <n v="0"/>
    <n v="0"/>
    <n v="0"/>
    <n v="0"/>
    <n v="0"/>
    <n v="0"/>
    <n v="0"/>
    <n v="0"/>
    <n v="0"/>
    <n v="0"/>
    <n v="1"/>
    <n v="0"/>
    <n v="131"/>
    <n v="0"/>
    <n v="206"/>
    <n v="1357"/>
    <n v="912"/>
    <n v="208"/>
    <n v="28"/>
    <m/>
    <m/>
    <m/>
    <m/>
    <m/>
    <m/>
    <m/>
  </r>
  <r>
    <x v="3"/>
    <x v="26"/>
    <x v="126"/>
    <x v="3"/>
    <n v="163"/>
    <n v="1"/>
    <n v="0"/>
    <n v="0"/>
    <n v="0"/>
    <n v="38"/>
    <n v="5"/>
    <n v="19"/>
    <n v="3"/>
    <n v="1"/>
    <n v="0"/>
    <n v="1"/>
    <n v="0"/>
    <n v="240"/>
    <n v="123"/>
    <n v="9"/>
    <n v="3"/>
    <n v="13"/>
    <n v="1947"/>
    <n v="297"/>
    <n v="36"/>
    <n v="256"/>
    <n v="170"/>
    <n v="1372"/>
    <n v="122"/>
    <n v="28"/>
    <n v="54"/>
    <n v="308"/>
    <n v="297"/>
    <n v="22"/>
    <n v="0"/>
    <n v="14"/>
    <n v="50"/>
    <n v="34"/>
    <n v="17"/>
    <n v="1"/>
    <n v="3"/>
    <n v="1"/>
    <n v="0"/>
    <n v="0"/>
    <n v="0"/>
    <n v="0"/>
    <n v="0"/>
    <n v="0"/>
    <n v="0"/>
    <n v="0"/>
    <n v="0"/>
    <n v="0"/>
    <n v="0"/>
    <n v="0"/>
    <n v="0"/>
    <n v="0"/>
    <n v="0"/>
    <n v="0"/>
    <n v="1"/>
    <n v="0"/>
    <n v="133"/>
    <n v="0"/>
    <n v="207"/>
    <n v="1374"/>
    <n v="916"/>
    <n v="213"/>
    <n v="28"/>
    <m/>
    <m/>
    <m/>
    <m/>
    <m/>
    <m/>
    <m/>
  </r>
  <r>
    <x v="3"/>
    <x v="26"/>
    <x v="126"/>
    <x v="4"/>
    <n v="164"/>
    <n v="1"/>
    <n v="0"/>
    <n v="0"/>
    <n v="0"/>
    <n v="50"/>
    <n v="5"/>
    <n v="19"/>
    <n v="4"/>
    <n v="1"/>
    <n v="0"/>
    <n v="1"/>
    <n v="0"/>
    <n v="240"/>
    <n v="136"/>
    <n v="9"/>
    <n v="3"/>
    <n v="13"/>
    <n v="1960"/>
    <n v="398"/>
    <n v="36"/>
    <n v="255"/>
    <n v="168"/>
    <n v="1373"/>
    <n v="163"/>
    <n v="28"/>
    <n v="55"/>
    <n v="309"/>
    <n v="299"/>
    <n v="28"/>
    <n v="0"/>
    <n v="14"/>
    <n v="49"/>
    <n v="34"/>
    <n v="20"/>
    <n v="1"/>
    <n v="3"/>
    <n v="1"/>
    <n v="0"/>
    <n v="0"/>
    <n v="0"/>
    <n v="0"/>
    <n v="0"/>
    <n v="0"/>
    <n v="0"/>
    <n v="0"/>
    <n v="0"/>
    <n v="0"/>
    <n v="0"/>
    <n v="0"/>
    <n v="0"/>
    <n v="0"/>
    <n v="0"/>
    <n v="0"/>
    <n v="1"/>
    <n v="0"/>
    <n v="133"/>
    <n v="0"/>
    <n v="207"/>
    <n v="1391"/>
    <n v="917"/>
    <n v="215"/>
    <n v="28"/>
    <m/>
    <m/>
    <m/>
    <m/>
    <m/>
    <m/>
    <m/>
  </r>
  <r>
    <x v="3"/>
    <x v="26"/>
    <x v="126"/>
    <x v="5"/>
    <n v="163"/>
    <n v="1"/>
    <n v="0"/>
    <n v="0"/>
    <n v="0"/>
    <n v="63"/>
    <n v="5"/>
    <n v="19"/>
    <n v="5"/>
    <n v="1"/>
    <n v="0"/>
    <n v="1"/>
    <n v="0"/>
    <n v="238"/>
    <n v="143"/>
    <n v="9"/>
    <n v="3"/>
    <n v="13"/>
    <n v="1924"/>
    <n v="508"/>
    <n v="36"/>
    <n v="250"/>
    <n v="161"/>
    <n v="1344"/>
    <n v="249"/>
    <n v="27"/>
    <n v="54"/>
    <n v="294"/>
    <n v="294"/>
    <n v="33"/>
    <n v="0"/>
    <n v="13"/>
    <n v="47"/>
    <n v="33"/>
    <n v="21"/>
    <n v="1"/>
    <n v="3"/>
    <n v="1"/>
    <n v="0"/>
    <n v="0"/>
    <n v="0"/>
    <n v="0"/>
    <n v="0"/>
    <n v="0"/>
    <n v="0"/>
    <n v="0"/>
    <n v="0"/>
    <n v="0"/>
    <n v="0"/>
    <n v="0"/>
    <n v="0"/>
    <n v="0"/>
    <n v="0"/>
    <n v="0"/>
    <n v="1"/>
    <n v="0"/>
    <n v="131"/>
    <n v="0"/>
    <n v="207"/>
    <n v="1369"/>
    <n v="906"/>
    <n v="213"/>
    <n v="27"/>
    <m/>
    <m/>
    <m/>
    <m/>
    <m/>
    <m/>
    <m/>
  </r>
  <r>
    <x v="3"/>
    <x v="26"/>
    <x v="126"/>
    <x v="6"/>
    <n v="163"/>
    <n v="1"/>
    <n v="0"/>
    <n v="0"/>
    <n v="0"/>
    <n v="70"/>
    <n v="5"/>
    <n v="19"/>
    <n v="5"/>
    <n v="1"/>
    <n v="0"/>
    <n v="1"/>
    <n v="0"/>
    <n v="240"/>
    <n v="150"/>
    <n v="9"/>
    <n v="3"/>
    <n v="14"/>
    <n v="1921"/>
    <n v="571"/>
    <n v="35"/>
    <n v="249"/>
    <n v="160"/>
    <n v="1356"/>
    <n v="344"/>
    <n v="27"/>
    <n v="55"/>
    <n v="295"/>
    <n v="297"/>
    <n v="48"/>
    <n v="0"/>
    <n v="12"/>
    <n v="48"/>
    <n v="31"/>
    <n v="19"/>
    <n v="1"/>
    <n v="3"/>
    <n v="1"/>
    <n v="0"/>
    <n v="0"/>
    <n v="0"/>
    <n v="0"/>
    <n v="0"/>
    <n v="0"/>
    <n v="0"/>
    <n v="0"/>
    <n v="0"/>
    <n v="0"/>
    <n v="0"/>
    <n v="0"/>
    <n v="0"/>
    <n v="0"/>
    <n v="0"/>
    <n v="0"/>
    <n v="1"/>
    <n v="0"/>
    <n v="131"/>
    <n v="0"/>
    <n v="208"/>
    <n v="1371"/>
    <n v="914"/>
    <n v="216"/>
    <n v="25"/>
    <m/>
    <m/>
    <m/>
    <m/>
    <m/>
    <m/>
    <m/>
  </r>
  <r>
    <x v="3"/>
    <x v="26"/>
    <x v="126"/>
    <x v="7"/>
    <n v="163"/>
    <n v="1"/>
    <n v="0"/>
    <n v="0"/>
    <n v="0"/>
    <n v="85"/>
    <n v="5"/>
    <n v="19"/>
    <n v="5"/>
    <n v="1"/>
    <n v="0"/>
    <n v="1"/>
    <n v="0"/>
    <n v="239"/>
    <n v="154"/>
    <n v="9"/>
    <n v="3"/>
    <n v="14"/>
    <n v="1925"/>
    <n v="665"/>
    <n v="35"/>
    <n v="247"/>
    <n v="160"/>
    <n v="1355"/>
    <n v="441"/>
    <n v="27"/>
    <n v="54"/>
    <n v="294"/>
    <n v="297"/>
    <n v="73"/>
    <n v="0"/>
    <n v="11"/>
    <n v="48"/>
    <n v="31"/>
    <n v="19"/>
    <n v="1"/>
    <n v="3"/>
    <n v="1"/>
    <n v="0"/>
    <n v="0"/>
    <n v="0"/>
    <n v="0"/>
    <n v="0"/>
    <n v="0"/>
    <n v="0"/>
    <n v="0"/>
    <n v="0"/>
    <n v="0"/>
    <n v="0"/>
    <n v="0"/>
    <n v="0"/>
    <n v="0"/>
    <n v="0"/>
    <n v="0"/>
    <n v="1"/>
    <n v="0"/>
    <n v="131"/>
    <n v="0"/>
    <n v="207"/>
    <n v="1378"/>
    <n v="920"/>
    <n v="216"/>
    <n v="25"/>
    <m/>
    <m/>
    <m/>
    <m/>
    <m/>
    <m/>
    <m/>
  </r>
  <r>
    <x v="3"/>
    <x v="26"/>
    <x v="126"/>
    <x v="8"/>
    <n v="163"/>
    <n v="1"/>
    <n v="0"/>
    <n v="0"/>
    <n v="0"/>
    <n v="94"/>
    <n v="5"/>
    <n v="19"/>
    <n v="5"/>
    <n v="1"/>
    <n v="0"/>
    <n v="1"/>
    <n v="0"/>
    <n v="241"/>
    <n v="163"/>
    <n v="9"/>
    <n v="3"/>
    <n v="15"/>
    <n v="1937"/>
    <n v="744"/>
    <n v="34"/>
    <n v="245"/>
    <n v="161"/>
    <n v="1366"/>
    <n v="506"/>
    <n v="27"/>
    <n v="53"/>
    <n v="297"/>
    <n v="296"/>
    <n v="105"/>
    <n v="0"/>
    <n v="11"/>
    <n v="48"/>
    <n v="31"/>
    <n v="21"/>
    <n v="1"/>
    <n v="3"/>
    <n v="1"/>
    <n v="0"/>
    <n v="0"/>
    <n v="0"/>
    <n v="0"/>
    <n v="0"/>
    <n v="0"/>
    <n v="0"/>
    <n v="0"/>
    <n v="0"/>
    <n v="0"/>
    <n v="0"/>
    <n v="0"/>
    <n v="0"/>
    <n v="0"/>
    <n v="0"/>
    <n v="0"/>
    <n v="1"/>
    <n v="0"/>
    <n v="132"/>
    <n v="0"/>
    <n v="207"/>
    <n v="1393"/>
    <n v="923"/>
    <n v="217"/>
    <n v="25"/>
    <n v="13526"/>
    <n v="2512"/>
    <n v="0"/>
    <n v="46"/>
    <n v="198"/>
    <n v="4388"/>
    <n v="8161"/>
  </r>
  <r>
    <x v="3"/>
    <x v="26"/>
    <x v="126"/>
    <x v="9"/>
    <n v="163"/>
    <n v="1"/>
    <n v="0"/>
    <n v="0"/>
    <n v="0"/>
    <n v="98"/>
    <n v="5"/>
    <n v="19"/>
    <n v="5"/>
    <n v="1"/>
    <n v="0"/>
    <n v="1"/>
    <n v="0"/>
    <n v="245"/>
    <n v="168"/>
    <n v="9"/>
    <n v="4"/>
    <n v="15"/>
    <n v="1945"/>
    <n v="811"/>
    <n v="34"/>
    <n v="244"/>
    <n v="159"/>
    <n v="1371"/>
    <n v="555"/>
    <n v="26"/>
    <n v="53"/>
    <n v="297"/>
    <n v="301"/>
    <n v="120"/>
    <n v="0"/>
    <n v="11"/>
    <n v="48"/>
    <n v="31"/>
    <n v="21"/>
    <n v="1"/>
    <n v="3"/>
    <n v="1"/>
    <n v="0"/>
    <n v="0"/>
    <n v="0"/>
    <n v="0"/>
    <n v="0"/>
    <n v="0"/>
    <n v="0"/>
    <n v="0"/>
    <n v="0"/>
    <n v="0"/>
    <n v="0"/>
    <n v="0"/>
    <n v="0"/>
    <n v="0"/>
    <n v="0"/>
    <n v="0"/>
    <n v="1"/>
    <n v="0"/>
    <n v="132"/>
    <n v="0"/>
    <n v="208"/>
    <n v="1403"/>
    <n v="925"/>
    <n v="223"/>
    <n v="25"/>
    <n v="13605"/>
    <n v="3411"/>
    <n v="0"/>
    <n v="45"/>
    <n v="200"/>
    <n v="4377"/>
    <n v="8254"/>
  </r>
  <r>
    <x v="3"/>
    <x v="26"/>
    <x v="126"/>
    <x v="10"/>
    <n v="164"/>
    <n v="1"/>
    <n v="0"/>
    <n v="0"/>
    <n v="0"/>
    <n v="100"/>
    <n v="5"/>
    <n v="19"/>
    <n v="5"/>
    <n v="1"/>
    <n v="0"/>
    <n v="1"/>
    <n v="0"/>
    <n v="247"/>
    <n v="171"/>
    <n v="9"/>
    <n v="4"/>
    <n v="15"/>
    <n v="1946"/>
    <n v="846"/>
    <n v="34"/>
    <n v="241"/>
    <n v="158"/>
    <n v="1384"/>
    <n v="579"/>
    <n v="25"/>
    <n v="53"/>
    <n v="302"/>
    <n v="304"/>
    <n v="132"/>
    <n v="0"/>
    <n v="11"/>
    <n v="48"/>
    <n v="31"/>
    <n v="21"/>
    <n v="1"/>
    <n v="3"/>
    <n v="1"/>
    <n v="0"/>
    <n v="0"/>
    <n v="0"/>
    <n v="0"/>
    <n v="0"/>
    <n v="0"/>
    <n v="0"/>
    <n v="0"/>
    <n v="0"/>
    <n v="0"/>
    <n v="0"/>
    <n v="0"/>
    <n v="0"/>
    <n v="0"/>
    <n v="0"/>
    <n v="0"/>
    <n v="1"/>
    <n v="0"/>
    <n v="133"/>
    <n v="0"/>
    <n v="211"/>
    <n v="1408"/>
    <n v="933"/>
    <n v="224"/>
    <n v="26"/>
    <n v="13647"/>
    <n v="3720"/>
    <n v="0"/>
    <n v="43"/>
    <n v="200"/>
    <n v="4395"/>
    <n v="8286"/>
  </r>
  <r>
    <x v="3"/>
    <x v="26"/>
    <x v="126"/>
    <x v="11"/>
    <n v="163"/>
    <n v="1"/>
    <n v="0"/>
    <n v="0"/>
    <n v="0"/>
    <n v="103"/>
    <n v="5"/>
    <n v="19"/>
    <n v="5"/>
    <n v="1"/>
    <n v="0"/>
    <n v="1"/>
    <n v="0"/>
    <n v="247"/>
    <n v="170"/>
    <n v="9"/>
    <n v="4"/>
    <n v="15"/>
    <n v="1938"/>
    <n v="864"/>
    <n v="34"/>
    <n v="238"/>
    <n v="153"/>
    <n v="1390"/>
    <n v="607"/>
    <n v="25"/>
    <n v="53"/>
    <n v="299"/>
    <n v="308"/>
    <n v="140"/>
    <n v="0"/>
    <n v="12"/>
    <n v="48"/>
    <n v="31"/>
    <n v="21"/>
    <n v="1"/>
    <n v="3"/>
    <n v="1"/>
    <n v="0"/>
    <n v="0"/>
    <n v="0"/>
    <n v="0"/>
    <n v="0"/>
    <n v="0"/>
    <n v="0"/>
    <n v="0"/>
    <n v="0"/>
    <n v="0"/>
    <n v="0"/>
    <n v="0"/>
    <n v="0"/>
    <n v="0"/>
    <n v="0"/>
    <n v="0"/>
    <n v="1"/>
    <n v="0"/>
    <n v="132"/>
    <n v="0"/>
    <n v="211"/>
    <n v="1404"/>
    <n v="938"/>
    <n v="227"/>
    <n v="26"/>
    <n v="13700"/>
    <n v="4055"/>
    <n v="0"/>
    <n v="45"/>
    <n v="205"/>
    <n v="4367"/>
    <n v="8357"/>
  </r>
  <r>
    <x v="3"/>
    <x v="26"/>
    <x v="126"/>
    <x v="12"/>
    <n v="163"/>
    <n v="1"/>
    <n v="0"/>
    <n v="0"/>
    <n v="0"/>
    <n v="104"/>
    <n v="5"/>
    <n v="19"/>
    <n v="5"/>
    <n v="2"/>
    <n v="1"/>
    <n v="1"/>
    <n v="0"/>
    <n v="247"/>
    <n v="168"/>
    <n v="9"/>
    <n v="4"/>
    <n v="17"/>
    <n v="1930"/>
    <n v="885"/>
    <n v="33"/>
    <n v="240"/>
    <n v="152"/>
    <n v="1382"/>
    <n v="622"/>
    <n v="25"/>
    <n v="51"/>
    <n v="296"/>
    <n v="307"/>
    <n v="146"/>
    <n v="0"/>
    <n v="12"/>
    <n v="48"/>
    <n v="31"/>
    <n v="21"/>
    <n v="1"/>
    <n v="3"/>
    <n v="1"/>
    <n v="0"/>
    <n v="0"/>
    <n v="0"/>
    <n v="0"/>
    <n v="0"/>
    <n v="0"/>
    <n v="0"/>
    <n v="0"/>
    <n v="0"/>
    <n v="0"/>
    <n v="0"/>
    <n v="0"/>
    <n v="0"/>
    <n v="0"/>
    <n v="0"/>
    <n v="0"/>
    <n v="1"/>
    <n v="0"/>
    <n v="132"/>
    <n v="1"/>
    <n v="209"/>
    <n v="1398"/>
    <n v="938"/>
    <n v="227"/>
    <n v="26"/>
    <n v="13618"/>
    <n v="4282"/>
    <n v="0"/>
    <n v="45"/>
    <n v="205"/>
    <n v="4345"/>
    <n v="8304"/>
  </r>
  <r>
    <x v="3"/>
    <x v="26"/>
    <x v="126"/>
    <x v="13"/>
    <n v="164"/>
    <n v="1"/>
    <n v="0"/>
    <n v="0"/>
    <n v="0"/>
    <n v="105"/>
    <n v="5"/>
    <n v="18"/>
    <n v="5"/>
    <n v="2"/>
    <n v="1"/>
    <n v="1"/>
    <n v="0"/>
    <n v="250"/>
    <n v="171"/>
    <n v="9"/>
    <n v="4"/>
    <n v="18"/>
    <n v="1933"/>
    <n v="895"/>
    <n v="33"/>
    <n v="240"/>
    <n v="155"/>
    <n v="1387"/>
    <n v="629"/>
    <n v="25"/>
    <n v="51"/>
    <n v="298"/>
    <n v="309"/>
    <n v="148"/>
    <n v="0"/>
    <n v="12"/>
    <n v="48"/>
    <n v="31"/>
    <n v="22"/>
    <n v="1"/>
    <n v="3"/>
    <n v="1"/>
    <n v="0"/>
    <n v="0"/>
    <n v="0"/>
    <n v="0"/>
    <n v="0"/>
    <n v="0"/>
    <n v="0"/>
    <n v="0"/>
    <n v="0"/>
    <n v="0"/>
    <n v="0"/>
    <n v="0"/>
    <n v="0"/>
    <n v="0"/>
    <n v="0"/>
    <n v="0"/>
    <n v="1"/>
    <n v="0"/>
    <n v="133"/>
    <n v="1"/>
    <n v="211"/>
    <n v="1401"/>
    <n v="943"/>
    <n v="228"/>
    <n v="26"/>
    <n v="13669"/>
    <n v="4415"/>
    <n v="0"/>
    <n v="44"/>
    <n v="209"/>
    <n v="4351"/>
    <n v="8352"/>
  </r>
  <r>
    <x v="3"/>
    <x v="26"/>
    <x v="126"/>
    <x v="14"/>
    <n v="165"/>
    <n v="1"/>
    <n v="0"/>
    <n v="0"/>
    <n v="0"/>
    <n v="106"/>
    <n v="5"/>
    <n v="18"/>
    <n v="5"/>
    <n v="2"/>
    <n v="1"/>
    <n v="1"/>
    <n v="0"/>
    <n v="250"/>
    <n v="172"/>
    <n v="9"/>
    <n v="4"/>
    <n v="19"/>
    <n v="1930"/>
    <n v="911"/>
    <n v="32"/>
    <n v="233"/>
    <n v="154"/>
    <n v="1385"/>
    <n v="650"/>
    <n v="24"/>
    <n v="48"/>
    <n v="295"/>
    <n v="309"/>
    <n v="155"/>
    <n v="0"/>
    <n v="12"/>
    <n v="49"/>
    <n v="31"/>
    <n v="22"/>
    <n v="1"/>
    <n v="3"/>
    <n v="1"/>
    <n v="0"/>
    <n v="0"/>
    <n v="0"/>
    <n v="0"/>
    <n v="0"/>
    <n v="0"/>
    <n v="0"/>
    <n v="0"/>
    <n v="0"/>
    <n v="0"/>
    <n v="0"/>
    <n v="0"/>
    <n v="0"/>
    <n v="0"/>
    <n v="0"/>
    <n v="0"/>
    <n v="1"/>
    <n v="0"/>
    <n v="134"/>
    <n v="1"/>
    <n v="210"/>
    <n v="1410"/>
    <n v="944"/>
    <n v="229"/>
    <n v="26"/>
    <n v="13724"/>
    <n v="4584"/>
    <n v="0"/>
    <n v="44"/>
    <n v="210"/>
    <n v="4349"/>
    <n v="8398"/>
  </r>
  <r>
    <x v="3"/>
    <x v="26"/>
    <x v="126"/>
    <x v="15"/>
    <n v="167"/>
    <n v="1"/>
    <n v="0"/>
    <n v="0"/>
    <n v="0"/>
    <n v="106"/>
    <n v="5"/>
    <n v="18"/>
    <n v="5"/>
    <n v="2"/>
    <n v="1"/>
    <n v="1"/>
    <n v="0"/>
    <n v="252"/>
    <n v="174"/>
    <n v="9"/>
    <n v="4"/>
    <n v="19"/>
    <n v="1933"/>
    <n v="928"/>
    <n v="31"/>
    <n v="229"/>
    <n v="152"/>
    <n v="1388"/>
    <n v="660"/>
    <n v="24"/>
    <n v="48"/>
    <n v="294"/>
    <n v="310"/>
    <n v="155"/>
    <n v="0"/>
    <n v="13"/>
    <n v="48"/>
    <n v="30"/>
    <n v="21"/>
    <n v="1"/>
    <n v="3"/>
    <n v="1"/>
    <n v="0"/>
    <n v="0"/>
    <n v="0"/>
    <n v="0"/>
    <n v="0"/>
    <n v="0"/>
    <n v="0"/>
    <n v="0"/>
    <n v="0"/>
    <n v="0"/>
    <n v="0"/>
    <n v="0"/>
    <n v="0"/>
    <n v="0"/>
    <n v="0"/>
    <n v="0"/>
    <n v="1"/>
    <n v="0"/>
    <n v="135"/>
    <n v="1"/>
    <n v="211"/>
    <n v="1420"/>
    <n v="949"/>
    <n v="229"/>
    <n v="25"/>
    <n v="13745"/>
    <n v="4687"/>
    <n v="0"/>
    <n v="44"/>
    <n v="211"/>
    <n v="4349"/>
    <n v="8412"/>
  </r>
  <r>
    <x v="3"/>
    <x v="26"/>
    <x v="126"/>
    <x v="16"/>
    <n v="168"/>
    <n v="1"/>
    <n v="0"/>
    <n v="0"/>
    <n v="0"/>
    <n v="106"/>
    <n v="5"/>
    <n v="18"/>
    <n v="5"/>
    <n v="2"/>
    <n v="1"/>
    <n v="1"/>
    <n v="0"/>
    <n v="252"/>
    <n v="174"/>
    <n v="9"/>
    <n v="4"/>
    <n v="21"/>
    <n v="1934"/>
    <n v="930"/>
    <n v="31"/>
    <n v="226"/>
    <n v="164"/>
    <n v="1383"/>
    <n v="661"/>
    <n v="24"/>
    <n v="48"/>
    <n v="292"/>
    <n v="307"/>
    <n v="155"/>
    <n v="0"/>
    <n v="12"/>
    <n v="48"/>
    <n v="29"/>
    <n v="21"/>
    <n v="1"/>
    <n v="2"/>
    <n v="1"/>
    <n v="0"/>
    <n v="0"/>
    <n v="0"/>
    <n v="0"/>
    <n v="0"/>
    <n v="0"/>
    <n v="0"/>
    <n v="0"/>
    <n v="0"/>
    <n v="0"/>
    <n v="0"/>
    <n v="0"/>
    <n v="0"/>
    <n v="0"/>
    <n v="0"/>
    <n v="0"/>
    <n v="1"/>
    <n v="0"/>
    <n v="137"/>
    <n v="1"/>
    <n v="210"/>
    <n v="1416"/>
    <n v="946"/>
    <n v="229"/>
    <n v="25"/>
    <n v="13721"/>
    <n v="4768"/>
    <n v="0"/>
    <n v="45"/>
    <n v="213"/>
    <n v="4328"/>
    <n v="8408"/>
  </r>
  <r>
    <x v="3"/>
    <x v="26"/>
    <x v="126"/>
    <x v="16"/>
    <m/>
    <m/>
    <m/>
    <m/>
    <m/>
    <m/>
    <m/>
    <m/>
    <m/>
    <m/>
    <m/>
    <m/>
    <m/>
    <m/>
    <m/>
    <m/>
    <m/>
    <m/>
    <m/>
    <m/>
    <m/>
    <m/>
    <m/>
    <n v="1"/>
    <m/>
    <m/>
    <m/>
    <n v="1"/>
    <m/>
    <m/>
    <m/>
    <m/>
    <m/>
    <m/>
    <m/>
    <m/>
    <m/>
    <m/>
    <m/>
    <m/>
    <m/>
    <m/>
    <m/>
    <m/>
    <m/>
    <m/>
    <m/>
    <m/>
    <m/>
    <m/>
    <m/>
    <m/>
    <m/>
    <m/>
    <m/>
    <m/>
    <m/>
    <m/>
    <m/>
    <m/>
    <m/>
    <m/>
    <m/>
    <n v="1"/>
    <m/>
    <m/>
    <m/>
    <m/>
    <n v="1"/>
    <m/>
  </r>
  <r>
    <x v="3"/>
    <x v="22"/>
    <x v="127"/>
    <x v="0"/>
    <n v="86"/>
    <n v="3"/>
    <n v="0"/>
    <n v="0"/>
    <n v="0"/>
    <n v="14"/>
    <n v="2"/>
    <n v="8"/>
    <n v="6"/>
    <n v="0"/>
    <n v="0"/>
    <n v="0"/>
    <n v="0"/>
    <n v="305"/>
    <n v="0"/>
    <n v="97"/>
    <n v="26"/>
    <n v="35"/>
    <n v="1012"/>
    <n v="0"/>
    <n v="52"/>
    <n v="128"/>
    <n v="112"/>
    <n v="828"/>
    <n v="29"/>
    <n v="2"/>
    <n v="24"/>
    <n v="268"/>
    <n v="150"/>
    <n v="0"/>
    <n v="2"/>
    <n v="33"/>
    <n v="20"/>
    <n v="47"/>
    <n v="0"/>
    <n v="7"/>
    <n v="1"/>
    <n v="1"/>
    <n v="0"/>
    <n v="0"/>
    <n v="0"/>
    <n v="0"/>
    <n v="0"/>
    <n v="0"/>
    <n v="0"/>
    <n v="0"/>
    <n v="0"/>
    <n v="0"/>
    <n v="0"/>
    <n v="5"/>
    <n v="23"/>
    <n v="0"/>
    <n v="1"/>
    <n v="2"/>
    <m/>
    <m/>
    <m/>
    <m/>
    <m/>
    <m/>
    <m/>
    <m/>
    <m/>
    <m/>
    <m/>
    <m/>
    <m/>
    <m/>
    <m/>
    <m/>
  </r>
  <r>
    <x v="3"/>
    <x v="22"/>
    <x v="127"/>
    <x v="1"/>
    <n v="87"/>
    <n v="3"/>
    <n v="0"/>
    <n v="0"/>
    <n v="0"/>
    <n v="18"/>
    <n v="2"/>
    <n v="8"/>
    <n v="6"/>
    <n v="0"/>
    <n v="0"/>
    <n v="0"/>
    <n v="0"/>
    <n v="308"/>
    <n v="0"/>
    <n v="122"/>
    <n v="26"/>
    <n v="38"/>
    <n v="1011"/>
    <n v="0"/>
    <n v="75"/>
    <n v="128"/>
    <n v="109"/>
    <n v="832"/>
    <n v="33"/>
    <n v="2"/>
    <n v="23"/>
    <n v="270"/>
    <n v="149"/>
    <n v="0"/>
    <n v="2"/>
    <n v="33"/>
    <n v="20"/>
    <n v="47"/>
    <n v="0"/>
    <n v="8"/>
    <n v="1"/>
    <n v="1"/>
    <n v="0"/>
    <n v="0"/>
    <n v="0"/>
    <n v="0"/>
    <n v="0"/>
    <n v="0"/>
    <n v="0"/>
    <n v="0"/>
    <n v="0"/>
    <n v="0"/>
    <n v="0"/>
    <n v="5"/>
    <n v="23"/>
    <n v="0"/>
    <n v="1"/>
    <n v="2"/>
    <m/>
    <m/>
    <m/>
    <m/>
    <m/>
    <m/>
    <m/>
    <m/>
    <m/>
    <m/>
    <m/>
    <m/>
    <m/>
    <m/>
    <m/>
    <m/>
  </r>
  <r>
    <x v="3"/>
    <x v="22"/>
    <x v="127"/>
    <x v="2"/>
    <n v="88"/>
    <n v="3"/>
    <n v="0"/>
    <n v="0"/>
    <n v="0"/>
    <n v="24"/>
    <n v="2"/>
    <n v="8"/>
    <n v="6"/>
    <n v="0"/>
    <n v="0"/>
    <n v="0"/>
    <n v="0"/>
    <n v="306"/>
    <n v="143"/>
    <n v="5"/>
    <n v="27"/>
    <n v="35"/>
    <n v="1008"/>
    <n v="98"/>
    <n v="23"/>
    <n v="126"/>
    <n v="107"/>
    <n v="830"/>
    <n v="47"/>
    <n v="2"/>
    <n v="23"/>
    <n v="270"/>
    <n v="149"/>
    <n v="5"/>
    <n v="1"/>
    <n v="33"/>
    <n v="20"/>
    <n v="49"/>
    <n v="9"/>
    <n v="2"/>
    <n v="1"/>
    <n v="1"/>
    <n v="0"/>
    <n v="0"/>
    <n v="0"/>
    <n v="0"/>
    <n v="0"/>
    <n v="0"/>
    <n v="0"/>
    <n v="0"/>
    <n v="0"/>
    <n v="0"/>
    <n v="0"/>
    <n v="0"/>
    <n v="0"/>
    <n v="0"/>
    <n v="0"/>
    <n v="0"/>
    <n v="3"/>
    <n v="0"/>
    <n v="66"/>
    <n v="0"/>
    <n v="232"/>
    <n v="702"/>
    <n v="509"/>
    <n v="82"/>
    <n v="41"/>
    <m/>
    <m/>
    <m/>
    <m/>
    <m/>
    <m/>
    <m/>
  </r>
  <r>
    <x v="3"/>
    <x v="22"/>
    <x v="127"/>
    <x v="3"/>
    <n v="90"/>
    <n v="3"/>
    <n v="0"/>
    <n v="0"/>
    <n v="0"/>
    <n v="30"/>
    <n v="3"/>
    <n v="7"/>
    <n v="5"/>
    <n v="0"/>
    <n v="0"/>
    <n v="0"/>
    <n v="0"/>
    <n v="306"/>
    <n v="158"/>
    <n v="5"/>
    <n v="28"/>
    <n v="34"/>
    <n v="1003"/>
    <n v="149"/>
    <n v="23"/>
    <n v="122"/>
    <n v="108"/>
    <n v="827"/>
    <n v="69"/>
    <n v="2"/>
    <n v="22"/>
    <n v="269"/>
    <n v="150"/>
    <n v="8"/>
    <n v="1"/>
    <n v="33"/>
    <n v="20"/>
    <n v="51"/>
    <n v="9"/>
    <n v="2"/>
    <n v="1"/>
    <n v="1"/>
    <n v="0"/>
    <n v="0"/>
    <n v="0"/>
    <n v="0"/>
    <n v="0"/>
    <n v="0"/>
    <n v="0"/>
    <n v="0"/>
    <n v="0"/>
    <n v="0"/>
    <n v="0"/>
    <n v="0"/>
    <n v="0"/>
    <n v="0"/>
    <n v="0"/>
    <n v="0"/>
    <n v="3"/>
    <n v="0"/>
    <n v="69"/>
    <n v="0"/>
    <n v="233"/>
    <n v="703"/>
    <n v="509"/>
    <n v="86"/>
    <n v="42"/>
    <m/>
    <m/>
    <m/>
    <m/>
    <m/>
    <m/>
    <m/>
  </r>
  <r>
    <x v="3"/>
    <x v="22"/>
    <x v="127"/>
    <x v="4"/>
    <n v="89"/>
    <n v="3"/>
    <n v="0"/>
    <n v="0"/>
    <n v="0"/>
    <n v="35"/>
    <n v="3"/>
    <n v="7"/>
    <n v="5"/>
    <n v="0"/>
    <n v="0"/>
    <n v="0"/>
    <n v="0"/>
    <n v="307"/>
    <n v="168"/>
    <n v="5"/>
    <n v="28"/>
    <n v="35"/>
    <n v="1007"/>
    <n v="192"/>
    <n v="23"/>
    <n v="123"/>
    <n v="110"/>
    <n v="826"/>
    <n v="99"/>
    <n v="2"/>
    <n v="22"/>
    <n v="269"/>
    <n v="152"/>
    <n v="9"/>
    <n v="1"/>
    <n v="34"/>
    <n v="19"/>
    <n v="51"/>
    <n v="10"/>
    <n v="2"/>
    <n v="1"/>
    <n v="1"/>
    <n v="0"/>
    <n v="0"/>
    <n v="0"/>
    <n v="0"/>
    <n v="0"/>
    <n v="0"/>
    <n v="0"/>
    <n v="0"/>
    <n v="0"/>
    <n v="0"/>
    <n v="0"/>
    <n v="0"/>
    <n v="0"/>
    <n v="0"/>
    <n v="0"/>
    <n v="0"/>
    <n v="3"/>
    <n v="0"/>
    <n v="68"/>
    <n v="0"/>
    <n v="234"/>
    <n v="707"/>
    <n v="509"/>
    <n v="88"/>
    <n v="42"/>
    <m/>
    <m/>
    <m/>
    <m/>
    <m/>
    <m/>
    <m/>
  </r>
  <r>
    <x v="3"/>
    <x v="22"/>
    <x v="127"/>
    <x v="5"/>
    <n v="88"/>
    <n v="3"/>
    <n v="0"/>
    <n v="0"/>
    <n v="0"/>
    <n v="40"/>
    <n v="3"/>
    <n v="6"/>
    <n v="5"/>
    <n v="0"/>
    <n v="0"/>
    <n v="0"/>
    <n v="0"/>
    <n v="308"/>
    <n v="179"/>
    <n v="5"/>
    <n v="27"/>
    <n v="34"/>
    <n v="1011"/>
    <n v="247"/>
    <n v="23"/>
    <n v="122"/>
    <n v="107"/>
    <n v="826"/>
    <n v="140"/>
    <n v="2"/>
    <n v="21"/>
    <n v="270"/>
    <n v="149"/>
    <n v="11"/>
    <n v="1"/>
    <n v="34"/>
    <n v="18"/>
    <n v="50"/>
    <n v="12"/>
    <n v="2"/>
    <n v="1"/>
    <n v="1"/>
    <n v="0"/>
    <n v="0"/>
    <n v="0"/>
    <n v="0"/>
    <n v="0"/>
    <n v="0"/>
    <n v="0"/>
    <n v="0"/>
    <n v="0"/>
    <n v="0"/>
    <n v="0"/>
    <n v="0"/>
    <n v="0"/>
    <n v="0"/>
    <n v="0"/>
    <n v="0"/>
    <n v="3"/>
    <n v="0"/>
    <n v="68"/>
    <n v="0"/>
    <n v="236"/>
    <n v="715"/>
    <n v="511"/>
    <n v="89"/>
    <n v="41"/>
    <m/>
    <m/>
    <m/>
    <m/>
    <m/>
    <m/>
    <m/>
  </r>
  <r>
    <x v="3"/>
    <x v="22"/>
    <x v="127"/>
    <x v="6"/>
    <n v="87"/>
    <n v="3"/>
    <n v="0"/>
    <n v="0"/>
    <n v="0"/>
    <n v="43"/>
    <n v="3"/>
    <n v="5"/>
    <n v="5"/>
    <n v="0"/>
    <n v="0"/>
    <n v="0"/>
    <n v="0"/>
    <n v="307"/>
    <n v="185"/>
    <n v="5"/>
    <n v="26"/>
    <n v="33"/>
    <n v="1011"/>
    <n v="302"/>
    <n v="22"/>
    <n v="120"/>
    <n v="108"/>
    <n v="826"/>
    <n v="183"/>
    <n v="2"/>
    <n v="20"/>
    <n v="269"/>
    <n v="149"/>
    <n v="16"/>
    <n v="1"/>
    <n v="33"/>
    <n v="17"/>
    <n v="52"/>
    <n v="21"/>
    <n v="2"/>
    <n v="2"/>
    <n v="1"/>
    <n v="0"/>
    <n v="0"/>
    <n v="0"/>
    <n v="0"/>
    <n v="0"/>
    <n v="0"/>
    <n v="0"/>
    <n v="0"/>
    <n v="0"/>
    <n v="0"/>
    <n v="0"/>
    <n v="0"/>
    <n v="0"/>
    <n v="0"/>
    <n v="0"/>
    <n v="0"/>
    <n v="3"/>
    <n v="0"/>
    <n v="67"/>
    <n v="0"/>
    <n v="237"/>
    <n v="719"/>
    <n v="511"/>
    <n v="90"/>
    <n v="42"/>
    <m/>
    <m/>
    <m/>
    <m/>
    <m/>
    <m/>
    <m/>
  </r>
  <r>
    <x v="3"/>
    <x v="22"/>
    <x v="127"/>
    <x v="7"/>
    <n v="88"/>
    <n v="3"/>
    <n v="1"/>
    <n v="0"/>
    <n v="0"/>
    <n v="47"/>
    <n v="3"/>
    <n v="5"/>
    <n v="5"/>
    <n v="0"/>
    <n v="0"/>
    <n v="0"/>
    <n v="0"/>
    <n v="310"/>
    <n v="188"/>
    <n v="6"/>
    <n v="26"/>
    <n v="34"/>
    <n v="1018"/>
    <n v="339"/>
    <n v="22"/>
    <n v="120"/>
    <n v="108"/>
    <n v="830"/>
    <n v="223"/>
    <n v="2"/>
    <n v="20"/>
    <n v="268"/>
    <n v="150"/>
    <n v="22"/>
    <n v="1"/>
    <n v="33"/>
    <n v="16"/>
    <n v="52"/>
    <n v="23"/>
    <n v="2"/>
    <n v="2"/>
    <n v="1"/>
    <n v="0"/>
    <n v="0"/>
    <n v="0"/>
    <n v="0"/>
    <n v="0"/>
    <n v="0"/>
    <n v="0"/>
    <n v="0"/>
    <n v="0"/>
    <n v="0"/>
    <n v="0"/>
    <n v="0"/>
    <n v="0"/>
    <n v="0"/>
    <n v="0"/>
    <n v="0"/>
    <n v="3"/>
    <n v="0"/>
    <n v="68"/>
    <n v="0"/>
    <n v="238"/>
    <n v="725"/>
    <n v="516"/>
    <n v="93"/>
    <n v="42"/>
    <m/>
    <m/>
    <m/>
    <m/>
    <m/>
    <m/>
    <m/>
  </r>
  <r>
    <x v="3"/>
    <x v="22"/>
    <x v="127"/>
    <x v="8"/>
    <n v="86"/>
    <n v="3"/>
    <n v="2"/>
    <n v="0"/>
    <n v="0"/>
    <n v="53"/>
    <n v="3"/>
    <n v="4"/>
    <n v="4"/>
    <n v="0"/>
    <n v="0"/>
    <n v="0"/>
    <n v="0"/>
    <n v="311"/>
    <n v="197"/>
    <n v="6"/>
    <n v="26"/>
    <n v="34"/>
    <n v="1026"/>
    <n v="402"/>
    <n v="23"/>
    <n v="120"/>
    <n v="109"/>
    <n v="834"/>
    <n v="276"/>
    <n v="3"/>
    <n v="20"/>
    <n v="266"/>
    <n v="151"/>
    <n v="35"/>
    <n v="1"/>
    <n v="33"/>
    <n v="17"/>
    <n v="52"/>
    <n v="26"/>
    <n v="2"/>
    <n v="2"/>
    <n v="1"/>
    <n v="0"/>
    <n v="0"/>
    <n v="0"/>
    <n v="0"/>
    <n v="0"/>
    <n v="0"/>
    <n v="0"/>
    <n v="0"/>
    <n v="0"/>
    <n v="0"/>
    <n v="0"/>
    <n v="0"/>
    <n v="0"/>
    <n v="0"/>
    <n v="0"/>
    <n v="0"/>
    <n v="3"/>
    <n v="0"/>
    <n v="68"/>
    <n v="0"/>
    <n v="240"/>
    <n v="729"/>
    <n v="521"/>
    <n v="94"/>
    <n v="43"/>
    <n v="4461"/>
    <n v="666"/>
    <n v="0"/>
    <n v="12"/>
    <n v="124"/>
    <n v="1963"/>
    <n v="2144"/>
  </r>
  <r>
    <x v="3"/>
    <x v="22"/>
    <x v="127"/>
    <x v="9"/>
    <n v="86"/>
    <n v="3"/>
    <n v="2"/>
    <n v="0"/>
    <n v="0"/>
    <n v="54"/>
    <n v="3"/>
    <n v="4"/>
    <n v="4"/>
    <n v="0"/>
    <n v="0"/>
    <n v="0"/>
    <n v="0"/>
    <n v="311"/>
    <n v="205"/>
    <n v="6"/>
    <n v="26"/>
    <n v="34"/>
    <n v="1024"/>
    <n v="436"/>
    <n v="25"/>
    <n v="118"/>
    <n v="110"/>
    <n v="836"/>
    <n v="314"/>
    <n v="3"/>
    <n v="20"/>
    <n v="267"/>
    <n v="153"/>
    <n v="45"/>
    <n v="1"/>
    <n v="33"/>
    <n v="17"/>
    <n v="52"/>
    <n v="27"/>
    <n v="2"/>
    <n v="2"/>
    <n v="1"/>
    <n v="0"/>
    <n v="0"/>
    <n v="0"/>
    <n v="0"/>
    <n v="0"/>
    <n v="0"/>
    <n v="0"/>
    <n v="0"/>
    <n v="0"/>
    <n v="0"/>
    <n v="0"/>
    <n v="0"/>
    <n v="0"/>
    <n v="0"/>
    <n v="0"/>
    <n v="0"/>
    <n v="3"/>
    <n v="0"/>
    <n v="69"/>
    <n v="0"/>
    <n v="240"/>
    <n v="731"/>
    <n v="524"/>
    <n v="96"/>
    <n v="43"/>
    <n v="4463"/>
    <n v="898"/>
    <n v="0"/>
    <n v="12"/>
    <n v="123"/>
    <n v="1956"/>
    <n v="2158"/>
  </r>
  <r>
    <x v="3"/>
    <x v="22"/>
    <x v="127"/>
    <x v="10"/>
    <n v="86"/>
    <n v="3"/>
    <n v="2"/>
    <n v="0"/>
    <n v="0"/>
    <n v="54"/>
    <n v="3"/>
    <n v="4"/>
    <n v="4"/>
    <n v="0"/>
    <n v="0"/>
    <n v="0"/>
    <n v="0"/>
    <n v="310"/>
    <n v="205"/>
    <n v="6"/>
    <n v="26"/>
    <n v="33"/>
    <n v="1026"/>
    <n v="449"/>
    <n v="25"/>
    <n v="118"/>
    <n v="110"/>
    <n v="840"/>
    <n v="327"/>
    <n v="3"/>
    <n v="20"/>
    <n v="268"/>
    <n v="153"/>
    <n v="47"/>
    <n v="1"/>
    <n v="33"/>
    <n v="17"/>
    <n v="52"/>
    <n v="27"/>
    <n v="2"/>
    <n v="2"/>
    <n v="1"/>
    <n v="0"/>
    <n v="0"/>
    <n v="0"/>
    <n v="0"/>
    <n v="0"/>
    <n v="0"/>
    <n v="0"/>
    <n v="0"/>
    <n v="0"/>
    <n v="0"/>
    <n v="0"/>
    <n v="0"/>
    <n v="0"/>
    <n v="0"/>
    <n v="0"/>
    <n v="0"/>
    <n v="3"/>
    <n v="0"/>
    <n v="69"/>
    <n v="0"/>
    <n v="240"/>
    <n v="734"/>
    <n v="526"/>
    <n v="96"/>
    <n v="43"/>
    <n v="4459"/>
    <n v="965"/>
    <n v="0"/>
    <n v="12"/>
    <n v="123"/>
    <n v="1951"/>
    <n v="2160"/>
  </r>
  <r>
    <x v="3"/>
    <x v="22"/>
    <x v="127"/>
    <x v="11"/>
    <n v="86"/>
    <n v="3"/>
    <n v="2"/>
    <n v="0"/>
    <n v="0"/>
    <n v="54"/>
    <n v="3"/>
    <n v="4"/>
    <n v="4"/>
    <n v="0"/>
    <n v="0"/>
    <n v="0"/>
    <n v="0"/>
    <n v="311"/>
    <n v="206"/>
    <n v="6"/>
    <n v="26"/>
    <n v="33"/>
    <n v="1029"/>
    <n v="466"/>
    <n v="25"/>
    <n v="120"/>
    <n v="111"/>
    <n v="841"/>
    <n v="330"/>
    <n v="3"/>
    <n v="20"/>
    <n v="270"/>
    <n v="154"/>
    <n v="49"/>
    <n v="1"/>
    <n v="33"/>
    <n v="16"/>
    <n v="52"/>
    <n v="27"/>
    <n v="2"/>
    <n v="2"/>
    <n v="1"/>
    <n v="0"/>
    <n v="0"/>
    <n v="0"/>
    <n v="0"/>
    <n v="0"/>
    <n v="0"/>
    <n v="0"/>
    <n v="0"/>
    <n v="0"/>
    <n v="0"/>
    <n v="0"/>
    <n v="0"/>
    <n v="0"/>
    <n v="0"/>
    <n v="0"/>
    <n v="0"/>
    <n v="3"/>
    <n v="0"/>
    <n v="69"/>
    <n v="0"/>
    <n v="241"/>
    <n v="735"/>
    <n v="526"/>
    <n v="98"/>
    <n v="43"/>
    <n v="4471"/>
    <n v="1028"/>
    <n v="0"/>
    <n v="12"/>
    <n v="124"/>
    <n v="1945"/>
    <n v="2179"/>
  </r>
  <r>
    <x v="3"/>
    <x v="22"/>
    <x v="127"/>
    <x v="12"/>
    <n v="86"/>
    <n v="3"/>
    <n v="3"/>
    <n v="0"/>
    <n v="0"/>
    <n v="55"/>
    <n v="3"/>
    <n v="4"/>
    <n v="4"/>
    <n v="0"/>
    <n v="0"/>
    <n v="0"/>
    <n v="0"/>
    <n v="310"/>
    <n v="207"/>
    <n v="6"/>
    <n v="26"/>
    <n v="33"/>
    <n v="1036"/>
    <n v="482"/>
    <n v="25"/>
    <n v="121"/>
    <n v="109"/>
    <n v="841"/>
    <n v="345"/>
    <n v="3"/>
    <n v="20"/>
    <n v="270"/>
    <n v="155"/>
    <n v="51"/>
    <n v="1"/>
    <n v="33"/>
    <n v="16"/>
    <n v="51"/>
    <n v="26"/>
    <n v="2"/>
    <n v="2"/>
    <n v="1"/>
    <n v="0"/>
    <n v="0"/>
    <n v="0"/>
    <n v="0"/>
    <n v="0"/>
    <n v="0"/>
    <n v="0"/>
    <n v="0"/>
    <n v="0"/>
    <n v="0"/>
    <n v="0"/>
    <n v="0"/>
    <n v="0"/>
    <n v="0"/>
    <n v="0"/>
    <n v="0"/>
    <n v="3"/>
    <n v="0"/>
    <n v="69"/>
    <n v="0"/>
    <n v="240"/>
    <n v="741"/>
    <n v="528"/>
    <n v="99"/>
    <n v="42"/>
    <n v="4495"/>
    <n v="1072"/>
    <n v="0"/>
    <n v="12"/>
    <n v="126"/>
    <n v="1948"/>
    <n v="2192"/>
  </r>
  <r>
    <x v="3"/>
    <x v="22"/>
    <x v="127"/>
    <x v="13"/>
    <n v="85"/>
    <n v="3"/>
    <n v="3"/>
    <n v="0"/>
    <n v="0"/>
    <n v="55"/>
    <n v="3"/>
    <n v="4"/>
    <n v="3"/>
    <n v="0"/>
    <n v="0"/>
    <n v="0"/>
    <n v="0"/>
    <n v="313"/>
    <n v="209"/>
    <n v="6"/>
    <n v="27"/>
    <n v="34"/>
    <n v="1035"/>
    <n v="491"/>
    <n v="25"/>
    <n v="120"/>
    <n v="109"/>
    <n v="844"/>
    <n v="351"/>
    <n v="3"/>
    <n v="21"/>
    <n v="270"/>
    <n v="153"/>
    <n v="50"/>
    <n v="1"/>
    <n v="33"/>
    <n v="16"/>
    <n v="51"/>
    <n v="28"/>
    <n v="2"/>
    <n v="2"/>
    <n v="1"/>
    <n v="0"/>
    <n v="0"/>
    <n v="0"/>
    <n v="0"/>
    <n v="0"/>
    <n v="0"/>
    <n v="0"/>
    <n v="0"/>
    <n v="0"/>
    <n v="0"/>
    <n v="0"/>
    <n v="0"/>
    <n v="0"/>
    <n v="0"/>
    <n v="0"/>
    <n v="0"/>
    <n v="3"/>
    <n v="0"/>
    <n v="69"/>
    <n v="0"/>
    <n v="241"/>
    <n v="741"/>
    <n v="529"/>
    <n v="97"/>
    <n v="42"/>
    <n v="4515"/>
    <n v="1101"/>
    <n v="0"/>
    <n v="13"/>
    <n v="128"/>
    <n v="1951"/>
    <n v="2203"/>
  </r>
  <r>
    <x v="3"/>
    <x v="22"/>
    <x v="127"/>
    <x v="14"/>
    <n v="85"/>
    <n v="3"/>
    <n v="3"/>
    <n v="0"/>
    <n v="0"/>
    <n v="56"/>
    <n v="3"/>
    <n v="4"/>
    <n v="3"/>
    <n v="0"/>
    <n v="0"/>
    <n v="0"/>
    <n v="0"/>
    <n v="317"/>
    <n v="216"/>
    <n v="6"/>
    <n v="27"/>
    <n v="34"/>
    <n v="1038"/>
    <n v="498"/>
    <n v="25"/>
    <n v="120"/>
    <n v="109"/>
    <n v="842"/>
    <n v="358"/>
    <n v="3"/>
    <n v="20"/>
    <n v="269"/>
    <n v="152"/>
    <n v="51"/>
    <n v="1"/>
    <n v="33"/>
    <n v="17"/>
    <n v="51"/>
    <n v="28"/>
    <n v="2"/>
    <n v="1"/>
    <n v="1"/>
    <n v="0"/>
    <n v="0"/>
    <n v="0"/>
    <n v="0"/>
    <n v="0"/>
    <n v="0"/>
    <n v="0"/>
    <n v="0"/>
    <n v="0"/>
    <n v="0"/>
    <n v="0"/>
    <n v="0"/>
    <n v="0"/>
    <n v="0"/>
    <n v="0"/>
    <n v="0"/>
    <n v="3"/>
    <n v="0"/>
    <n v="69"/>
    <n v="0"/>
    <n v="245"/>
    <n v="746"/>
    <n v="529"/>
    <n v="96"/>
    <n v="43"/>
    <n v="4527"/>
    <n v="1142"/>
    <n v="0"/>
    <n v="13"/>
    <n v="126"/>
    <n v="1938"/>
    <n v="2219"/>
  </r>
  <r>
    <x v="3"/>
    <x v="22"/>
    <x v="127"/>
    <x v="15"/>
    <n v="85"/>
    <n v="3"/>
    <n v="3"/>
    <n v="0"/>
    <n v="0"/>
    <n v="56"/>
    <n v="3"/>
    <n v="4"/>
    <n v="3"/>
    <n v="0"/>
    <n v="0"/>
    <n v="0"/>
    <n v="0"/>
    <n v="317"/>
    <n v="216"/>
    <n v="6"/>
    <n v="27"/>
    <n v="34"/>
    <n v="1038"/>
    <n v="500"/>
    <n v="25"/>
    <n v="119"/>
    <n v="109"/>
    <n v="845"/>
    <n v="361"/>
    <n v="3"/>
    <n v="20"/>
    <n v="269"/>
    <n v="153"/>
    <n v="52"/>
    <n v="1"/>
    <n v="33"/>
    <n v="17"/>
    <n v="50"/>
    <n v="28"/>
    <n v="2"/>
    <n v="1"/>
    <n v="1"/>
    <n v="0"/>
    <n v="0"/>
    <n v="0"/>
    <n v="0"/>
    <n v="0"/>
    <n v="0"/>
    <n v="0"/>
    <n v="0"/>
    <n v="0"/>
    <n v="0"/>
    <n v="0"/>
    <n v="0"/>
    <n v="0"/>
    <n v="0"/>
    <n v="0"/>
    <n v="0"/>
    <n v="3"/>
    <n v="0"/>
    <n v="69"/>
    <n v="0"/>
    <n v="245"/>
    <n v="749"/>
    <n v="530"/>
    <n v="97"/>
    <n v="43"/>
    <n v="4555"/>
    <n v="1172"/>
    <n v="0"/>
    <n v="13"/>
    <n v="128"/>
    <n v="1947"/>
    <n v="2240"/>
  </r>
  <r>
    <x v="3"/>
    <x v="22"/>
    <x v="127"/>
    <x v="16"/>
    <n v="85"/>
    <n v="3"/>
    <n v="3"/>
    <n v="0"/>
    <n v="0"/>
    <n v="56"/>
    <n v="3"/>
    <n v="4"/>
    <n v="3"/>
    <n v="0"/>
    <n v="0"/>
    <n v="0"/>
    <n v="0"/>
    <n v="317"/>
    <n v="215"/>
    <n v="6"/>
    <n v="28"/>
    <n v="33"/>
    <n v="1037"/>
    <n v="507"/>
    <n v="25"/>
    <n v="118"/>
    <n v="111"/>
    <n v="845"/>
    <n v="363"/>
    <n v="3"/>
    <n v="21"/>
    <n v="270"/>
    <n v="152"/>
    <n v="53"/>
    <n v="1"/>
    <n v="33"/>
    <n v="17"/>
    <n v="50"/>
    <n v="32"/>
    <n v="2"/>
    <n v="1"/>
    <n v="1"/>
    <n v="0"/>
    <n v="0"/>
    <n v="0"/>
    <n v="0"/>
    <n v="0"/>
    <n v="0"/>
    <n v="0"/>
    <n v="0"/>
    <n v="0"/>
    <n v="0"/>
    <n v="0"/>
    <n v="0"/>
    <n v="0"/>
    <n v="0"/>
    <n v="0"/>
    <n v="0"/>
    <n v="3"/>
    <n v="0"/>
    <n v="69"/>
    <n v="0"/>
    <n v="245"/>
    <n v="748"/>
    <n v="528"/>
    <n v="96"/>
    <n v="43"/>
    <n v="4577"/>
    <n v="1187"/>
    <n v="0"/>
    <n v="13"/>
    <n v="128"/>
    <n v="1964"/>
    <n v="2250"/>
  </r>
  <r>
    <x v="3"/>
    <x v="24"/>
    <x v="128"/>
    <x v="0"/>
    <n v="91"/>
    <n v="2"/>
    <n v="1"/>
    <n v="1"/>
    <n v="1"/>
    <n v="19"/>
    <n v="4"/>
    <n v="4"/>
    <n v="0"/>
    <n v="14"/>
    <n v="0"/>
    <n v="6"/>
    <n v="0"/>
    <n v="322"/>
    <n v="1"/>
    <n v="83"/>
    <n v="2"/>
    <n v="2"/>
    <n v="1153"/>
    <n v="1"/>
    <n v="64"/>
    <n v="120"/>
    <n v="15"/>
    <n v="579"/>
    <n v="26"/>
    <n v="18"/>
    <n v="93"/>
    <n v="12"/>
    <n v="163"/>
    <n v="0"/>
    <n v="6"/>
    <n v="23"/>
    <n v="3"/>
    <n v="74"/>
    <n v="0"/>
    <n v="10"/>
    <n v="0"/>
    <n v="0"/>
    <n v="0"/>
    <n v="0"/>
    <n v="0"/>
    <n v="0"/>
    <n v="0"/>
    <n v="0"/>
    <n v="0"/>
    <n v="0"/>
    <n v="0"/>
    <n v="0"/>
    <n v="0"/>
    <n v="23"/>
    <n v="75"/>
    <n v="3"/>
    <n v="7"/>
    <n v="7"/>
    <m/>
    <m/>
    <m/>
    <m/>
    <m/>
    <m/>
    <m/>
    <m/>
    <m/>
    <m/>
    <m/>
    <m/>
    <m/>
    <m/>
    <m/>
    <m/>
  </r>
  <r>
    <x v="3"/>
    <x v="24"/>
    <x v="128"/>
    <x v="1"/>
    <n v="91"/>
    <n v="2"/>
    <n v="1"/>
    <n v="1"/>
    <n v="1"/>
    <n v="25"/>
    <n v="4"/>
    <n v="4"/>
    <n v="0"/>
    <n v="14"/>
    <n v="0"/>
    <n v="6"/>
    <n v="0"/>
    <n v="320"/>
    <n v="1"/>
    <n v="102"/>
    <n v="2"/>
    <n v="2"/>
    <n v="1150"/>
    <n v="1"/>
    <n v="74"/>
    <n v="121"/>
    <n v="13"/>
    <n v="579"/>
    <n v="33"/>
    <n v="18"/>
    <n v="94"/>
    <n v="11"/>
    <n v="162"/>
    <n v="0"/>
    <n v="8"/>
    <n v="24"/>
    <n v="2"/>
    <n v="74"/>
    <n v="0"/>
    <n v="11"/>
    <n v="0"/>
    <n v="0"/>
    <n v="0"/>
    <n v="0"/>
    <n v="0"/>
    <n v="0"/>
    <n v="0"/>
    <n v="0"/>
    <n v="0"/>
    <n v="0"/>
    <n v="0"/>
    <n v="0"/>
    <n v="0"/>
    <n v="24"/>
    <n v="74"/>
    <n v="3"/>
    <n v="7"/>
    <n v="7"/>
    <m/>
    <m/>
    <m/>
    <m/>
    <m/>
    <m/>
    <m/>
    <m/>
    <m/>
    <m/>
    <m/>
    <m/>
    <m/>
    <m/>
    <m/>
    <m/>
  </r>
  <r>
    <x v="3"/>
    <x v="24"/>
    <x v="128"/>
    <x v="2"/>
    <n v="91"/>
    <n v="2"/>
    <n v="1"/>
    <n v="1"/>
    <n v="1"/>
    <n v="35"/>
    <n v="4"/>
    <n v="4"/>
    <n v="0"/>
    <n v="14"/>
    <n v="6"/>
    <n v="0"/>
    <n v="0"/>
    <n v="322"/>
    <n v="137"/>
    <n v="24"/>
    <n v="2"/>
    <n v="2"/>
    <n v="1148"/>
    <n v="103"/>
    <n v="74"/>
    <n v="120"/>
    <n v="13"/>
    <n v="581"/>
    <n v="45"/>
    <n v="16"/>
    <n v="95"/>
    <n v="9"/>
    <n v="162"/>
    <n v="11"/>
    <n v="7"/>
    <n v="24"/>
    <n v="2"/>
    <n v="74"/>
    <n v="21"/>
    <n v="7"/>
    <n v="0"/>
    <n v="0"/>
    <n v="0"/>
    <n v="0"/>
    <n v="0"/>
    <n v="0"/>
    <n v="0"/>
    <n v="0"/>
    <n v="0"/>
    <n v="0"/>
    <n v="0"/>
    <n v="0"/>
    <n v="0"/>
    <n v="1"/>
    <n v="1"/>
    <n v="3"/>
    <n v="0"/>
    <n v="0"/>
    <n v="2"/>
    <n v="1"/>
    <n v="80"/>
    <n v="14"/>
    <n v="287"/>
    <n v="879"/>
    <n v="429"/>
    <n v="117"/>
    <n v="64"/>
    <m/>
    <m/>
    <m/>
    <m/>
    <m/>
    <m/>
    <m/>
  </r>
  <r>
    <x v="3"/>
    <x v="24"/>
    <x v="128"/>
    <x v="3"/>
    <n v="91"/>
    <n v="2"/>
    <n v="1"/>
    <n v="1"/>
    <n v="1"/>
    <n v="41"/>
    <n v="4"/>
    <n v="4"/>
    <n v="0"/>
    <n v="14"/>
    <n v="10"/>
    <n v="0"/>
    <n v="0"/>
    <n v="322"/>
    <n v="159"/>
    <n v="24"/>
    <n v="2"/>
    <n v="2"/>
    <n v="1146"/>
    <n v="196"/>
    <n v="71"/>
    <n v="119"/>
    <n v="13"/>
    <n v="583"/>
    <n v="67"/>
    <n v="16"/>
    <n v="94"/>
    <n v="11"/>
    <n v="163"/>
    <n v="18"/>
    <n v="8"/>
    <n v="23"/>
    <n v="2"/>
    <n v="74"/>
    <n v="37"/>
    <n v="7"/>
    <n v="0"/>
    <n v="0"/>
    <n v="0"/>
    <n v="0"/>
    <n v="0"/>
    <n v="0"/>
    <n v="0"/>
    <n v="0"/>
    <n v="0"/>
    <n v="0"/>
    <n v="0"/>
    <n v="0"/>
    <n v="0"/>
    <n v="1"/>
    <n v="1"/>
    <n v="3"/>
    <n v="0"/>
    <n v="0"/>
    <n v="2"/>
    <n v="1"/>
    <n v="81"/>
    <n v="14"/>
    <n v="289"/>
    <n v="879"/>
    <n v="432"/>
    <n v="119"/>
    <n v="65"/>
    <m/>
    <m/>
    <m/>
    <m/>
    <m/>
    <m/>
    <m/>
  </r>
  <r>
    <x v="3"/>
    <x v="24"/>
    <x v="128"/>
    <x v="4"/>
    <n v="91"/>
    <n v="2"/>
    <n v="2"/>
    <n v="1"/>
    <n v="1"/>
    <n v="43"/>
    <n v="4"/>
    <n v="4"/>
    <n v="0"/>
    <n v="14"/>
    <n v="10"/>
    <n v="0"/>
    <n v="0"/>
    <n v="323"/>
    <n v="173"/>
    <n v="23"/>
    <n v="2"/>
    <n v="1"/>
    <n v="1145"/>
    <n v="253"/>
    <n v="70"/>
    <n v="119"/>
    <n v="13"/>
    <n v="587"/>
    <n v="82"/>
    <n v="16"/>
    <n v="93"/>
    <n v="12"/>
    <n v="162"/>
    <n v="20"/>
    <n v="8"/>
    <n v="23"/>
    <n v="3"/>
    <n v="74"/>
    <n v="44"/>
    <n v="7"/>
    <n v="0"/>
    <n v="0"/>
    <n v="0"/>
    <n v="0"/>
    <n v="0"/>
    <n v="0"/>
    <n v="0"/>
    <n v="0"/>
    <n v="0"/>
    <n v="0"/>
    <n v="0"/>
    <n v="0"/>
    <n v="0"/>
    <n v="1"/>
    <n v="1"/>
    <n v="3"/>
    <n v="0"/>
    <n v="0"/>
    <n v="2"/>
    <n v="1"/>
    <n v="81"/>
    <n v="14"/>
    <n v="291"/>
    <n v="879"/>
    <n v="435"/>
    <n v="117"/>
    <n v="65"/>
    <m/>
    <m/>
    <m/>
    <m/>
    <m/>
    <m/>
    <m/>
  </r>
  <r>
    <x v="3"/>
    <x v="24"/>
    <x v="128"/>
    <x v="5"/>
    <n v="91"/>
    <n v="2"/>
    <n v="2"/>
    <n v="1"/>
    <n v="1"/>
    <n v="47"/>
    <n v="4"/>
    <n v="4"/>
    <n v="0"/>
    <n v="14"/>
    <n v="11"/>
    <n v="0"/>
    <n v="0"/>
    <n v="321"/>
    <n v="190"/>
    <n v="22"/>
    <n v="2"/>
    <n v="1"/>
    <n v="1145"/>
    <n v="370"/>
    <n v="68"/>
    <n v="118"/>
    <n v="13"/>
    <n v="588"/>
    <n v="131"/>
    <n v="16"/>
    <n v="94"/>
    <n v="9"/>
    <n v="162"/>
    <n v="30"/>
    <n v="8"/>
    <n v="22"/>
    <n v="4"/>
    <n v="75"/>
    <n v="44"/>
    <n v="7"/>
    <n v="0"/>
    <n v="0"/>
    <n v="0"/>
    <n v="0"/>
    <n v="0"/>
    <n v="0"/>
    <n v="0"/>
    <n v="0"/>
    <n v="0"/>
    <n v="0"/>
    <n v="0"/>
    <n v="0"/>
    <n v="0"/>
    <n v="1"/>
    <n v="1"/>
    <n v="3"/>
    <n v="0"/>
    <n v="0"/>
    <n v="2"/>
    <n v="1"/>
    <n v="81"/>
    <n v="14"/>
    <n v="290"/>
    <n v="884"/>
    <n v="439"/>
    <n v="117"/>
    <n v="66"/>
    <m/>
    <m/>
    <m/>
    <m/>
    <m/>
    <m/>
    <m/>
  </r>
  <r>
    <x v="3"/>
    <x v="24"/>
    <x v="128"/>
    <x v="6"/>
    <n v="91"/>
    <n v="2"/>
    <n v="2"/>
    <n v="1"/>
    <n v="1"/>
    <n v="51"/>
    <n v="4"/>
    <n v="4"/>
    <n v="0"/>
    <n v="14"/>
    <n v="12"/>
    <n v="0"/>
    <n v="0"/>
    <n v="322"/>
    <n v="198"/>
    <n v="22"/>
    <n v="2"/>
    <n v="1"/>
    <n v="1147"/>
    <n v="425"/>
    <n v="67"/>
    <n v="118"/>
    <n v="13"/>
    <n v="586"/>
    <n v="174"/>
    <n v="15"/>
    <n v="91"/>
    <n v="10"/>
    <n v="162"/>
    <n v="37"/>
    <n v="8"/>
    <n v="23"/>
    <n v="3"/>
    <n v="75"/>
    <n v="49"/>
    <n v="7"/>
    <n v="0"/>
    <n v="0"/>
    <n v="0"/>
    <n v="0"/>
    <n v="0"/>
    <n v="0"/>
    <n v="0"/>
    <n v="0"/>
    <n v="0"/>
    <n v="0"/>
    <n v="0"/>
    <n v="0"/>
    <n v="0"/>
    <n v="1"/>
    <n v="1"/>
    <n v="3"/>
    <n v="0"/>
    <n v="0"/>
    <n v="2"/>
    <n v="1"/>
    <n v="81"/>
    <n v="14"/>
    <n v="291"/>
    <n v="887"/>
    <n v="441"/>
    <n v="118"/>
    <n v="66"/>
    <m/>
    <m/>
    <m/>
    <m/>
    <m/>
    <m/>
    <m/>
  </r>
  <r>
    <x v="3"/>
    <x v="24"/>
    <x v="128"/>
    <x v="7"/>
    <n v="91"/>
    <n v="2"/>
    <n v="2"/>
    <n v="1"/>
    <n v="1"/>
    <n v="55"/>
    <n v="4"/>
    <n v="4"/>
    <n v="0"/>
    <n v="14"/>
    <n v="13"/>
    <n v="0"/>
    <n v="0"/>
    <n v="322"/>
    <n v="209"/>
    <n v="19"/>
    <n v="2"/>
    <n v="1"/>
    <n v="1150"/>
    <n v="465"/>
    <n v="64"/>
    <n v="120"/>
    <n v="14"/>
    <n v="587"/>
    <n v="204"/>
    <n v="14"/>
    <n v="89"/>
    <n v="9"/>
    <n v="164"/>
    <n v="48"/>
    <n v="8"/>
    <n v="23"/>
    <n v="3"/>
    <n v="75"/>
    <n v="56"/>
    <n v="7"/>
    <n v="0"/>
    <n v="0"/>
    <n v="0"/>
    <n v="0"/>
    <n v="0"/>
    <n v="0"/>
    <n v="0"/>
    <n v="0"/>
    <n v="0"/>
    <n v="0"/>
    <n v="0"/>
    <n v="0"/>
    <n v="0"/>
    <n v="1"/>
    <n v="1"/>
    <n v="3"/>
    <n v="0"/>
    <n v="0"/>
    <n v="2"/>
    <n v="1"/>
    <n v="82"/>
    <n v="14"/>
    <n v="293"/>
    <n v="892"/>
    <n v="444"/>
    <n v="121"/>
    <n v="66"/>
    <m/>
    <m/>
    <m/>
    <m/>
    <m/>
    <m/>
    <m/>
  </r>
  <r>
    <x v="3"/>
    <x v="24"/>
    <x v="128"/>
    <x v="8"/>
    <n v="91"/>
    <n v="2"/>
    <n v="2"/>
    <n v="1"/>
    <n v="1"/>
    <n v="57"/>
    <n v="4"/>
    <n v="4"/>
    <n v="0"/>
    <n v="14"/>
    <n v="13"/>
    <n v="0"/>
    <n v="0"/>
    <n v="322"/>
    <n v="214"/>
    <n v="19"/>
    <n v="2"/>
    <n v="2"/>
    <n v="1151"/>
    <n v="513"/>
    <n v="62"/>
    <n v="116"/>
    <n v="14"/>
    <n v="588"/>
    <n v="236"/>
    <n v="14"/>
    <n v="88"/>
    <n v="10"/>
    <n v="166"/>
    <n v="60"/>
    <n v="8"/>
    <n v="23"/>
    <n v="4"/>
    <n v="75"/>
    <n v="59"/>
    <n v="7"/>
    <n v="0"/>
    <n v="0"/>
    <n v="0"/>
    <n v="0"/>
    <n v="0"/>
    <n v="0"/>
    <n v="0"/>
    <n v="0"/>
    <n v="0"/>
    <n v="0"/>
    <n v="0"/>
    <n v="0"/>
    <n v="0"/>
    <n v="1"/>
    <n v="1"/>
    <n v="3"/>
    <n v="0"/>
    <n v="0"/>
    <n v="2"/>
    <n v="1"/>
    <n v="82"/>
    <n v="14"/>
    <n v="292"/>
    <n v="897"/>
    <n v="444"/>
    <n v="122"/>
    <n v="67"/>
    <n v="3513"/>
    <n v="567"/>
    <n v="3"/>
    <n v="86"/>
    <n v="412"/>
    <n v="707"/>
    <n v="2059"/>
  </r>
  <r>
    <x v="3"/>
    <x v="24"/>
    <x v="128"/>
    <x v="9"/>
    <n v="90"/>
    <n v="2"/>
    <n v="2"/>
    <n v="1"/>
    <n v="1"/>
    <n v="59"/>
    <n v="3"/>
    <n v="3"/>
    <n v="0"/>
    <n v="14"/>
    <n v="13"/>
    <n v="0"/>
    <n v="0"/>
    <n v="321"/>
    <n v="228"/>
    <n v="18"/>
    <n v="2"/>
    <n v="2"/>
    <n v="1152"/>
    <n v="563"/>
    <n v="62"/>
    <n v="116"/>
    <n v="16"/>
    <n v="591"/>
    <n v="265"/>
    <n v="14"/>
    <n v="86"/>
    <n v="11"/>
    <n v="165"/>
    <n v="75"/>
    <n v="8"/>
    <n v="21"/>
    <n v="4"/>
    <n v="73"/>
    <n v="59"/>
    <n v="6"/>
    <n v="0"/>
    <n v="0"/>
    <n v="0"/>
    <n v="0"/>
    <n v="0"/>
    <n v="0"/>
    <n v="0"/>
    <n v="0"/>
    <n v="0"/>
    <n v="0"/>
    <n v="0"/>
    <n v="0"/>
    <n v="0"/>
    <n v="1"/>
    <n v="1"/>
    <n v="3"/>
    <n v="0"/>
    <n v="0"/>
    <n v="2"/>
    <n v="1"/>
    <n v="82"/>
    <n v="14"/>
    <n v="292"/>
    <n v="899"/>
    <n v="447"/>
    <n v="124"/>
    <n v="66"/>
    <n v="3520"/>
    <n v="782"/>
    <n v="3"/>
    <n v="86"/>
    <n v="410"/>
    <n v="703"/>
    <n v="2086"/>
  </r>
  <r>
    <x v="3"/>
    <x v="24"/>
    <x v="128"/>
    <x v="10"/>
    <n v="91"/>
    <n v="2"/>
    <n v="2"/>
    <n v="1"/>
    <n v="1"/>
    <n v="64"/>
    <n v="3"/>
    <n v="3"/>
    <n v="0"/>
    <n v="14"/>
    <n v="13"/>
    <n v="0"/>
    <n v="0"/>
    <n v="324"/>
    <n v="230"/>
    <n v="19"/>
    <n v="2"/>
    <n v="2"/>
    <n v="1151"/>
    <n v="582"/>
    <n v="60"/>
    <n v="115"/>
    <n v="16"/>
    <n v="593"/>
    <n v="281"/>
    <n v="13"/>
    <n v="86"/>
    <n v="13"/>
    <n v="166"/>
    <n v="78"/>
    <n v="8"/>
    <n v="22"/>
    <n v="3"/>
    <n v="73"/>
    <n v="59"/>
    <n v="6"/>
    <n v="0"/>
    <n v="0"/>
    <n v="0"/>
    <n v="0"/>
    <n v="0"/>
    <n v="0"/>
    <n v="0"/>
    <n v="0"/>
    <n v="0"/>
    <n v="0"/>
    <n v="0"/>
    <n v="0"/>
    <n v="0"/>
    <n v="1"/>
    <n v="1"/>
    <n v="3"/>
    <n v="0"/>
    <n v="0"/>
    <n v="2"/>
    <n v="1"/>
    <n v="83"/>
    <n v="14"/>
    <n v="294"/>
    <n v="900"/>
    <n v="448"/>
    <n v="124"/>
    <n v="66"/>
    <n v="3525"/>
    <n v="869"/>
    <n v="3"/>
    <n v="85"/>
    <n v="411"/>
    <n v="706"/>
    <n v="2093"/>
  </r>
  <r>
    <x v="3"/>
    <x v="24"/>
    <x v="128"/>
    <x v="11"/>
    <n v="89"/>
    <n v="0"/>
    <n v="0"/>
    <n v="1"/>
    <n v="1"/>
    <n v="61"/>
    <n v="3"/>
    <n v="3"/>
    <n v="0"/>
    <n v="14"/>
    <n v="13"/>
    <n v="0"/>
    <n v="0"/>
    <n v="324"/>
    <n v="231"/>
    <n v="18"/>
    <n v="2"/>
    <n v="2"/>
    <n v="1146"/>
    <n v="598"/>
    <n v="60"/>
    <n v="116"/>
    <n v="14"/>
    <n v="595"/>
    <n v="300"/>
    <n v="13"/>
    <n v="86"/>
    <n v="11"/>
    <n v="166"/>
    <n v="79"/>
    <n v="8"/>
    <n v="22"/>
    <n v="3"/>
    <n v="73"/>
    <n v="59"/>
    <n v="6"/>
    <n v="0"/>
    <n v="0"/>
    <n v="0"/>
    <n v="0"/>
    <n v="0"/>
    <n v="0"/>
    <n v="0"/>
    <n v="0"/>
    <n v="0"/>
    <n v="0"/>
    <n v="0"/>
    <n v="0"/>
    <n v="0"/>
    <n v="1"/>
    <n v="1"/>
    <n v="3"/>
    <n v="0"/>
    <n v="0"/>
    <n v="0"/>
    <n v="1"/>
    <n v="81"/>
    <n v="14"/>
    <n v="296"/>
    <n v="902"/>
    <n v="453"/>
    <n v="124"/>
    <n v="66"/>
    <n v="3530"/>
    <n v="935"/>
    <n v="3"/>
    <n v="85"/>
    <n v="403"/>
    <n v="698"/>
    <n v="2119"/>
  </r>
  <r>
    <x v="3"/>
    <x v="24"/>
    <x v="128"/>
    <x v="12"/>
    <n v="90"/>
    <n v="0"/>
    <n v="0"/>
    <n v="1"/>
    <n v="1"/>
    <n v="62"/>
    <n v="3"/>
    <n v="3"/>
    <n v="0"/>
    <n v="14"/>
    <n v="13"/>
    <n v="0"/>
    <n v="0"/>
    <n v="324"/>
    <n v="236"/>
    <n v="17"/>
    <n v="2"/>
    <n v="2"/>
    <n v="1147"/>
    <n v="615"/>
    <n v="59"/>
    <n v="117"/>
    <n v="12"/>
    <n v="597"/>
    <n v="311"/>
    <n v="13"/>
    <n v="86"/>
    <n v="12"/>
    <n v="167"/>
    <n v="81"/>
    <n v="8"/>
    <n v="19"/>
    <n v="4"/>
    <n v="73"/>
    <n v="59"/>
    <n v="6"/>
    <n v="0"/>
    <n v="0"/>
    <n v="0"/>
    <n v="0"/>
    <n v="0"/>
    <n v="0"/>
    <n v="0"/>
    <n v="0"/>
    <n v="0"/>
    <n v="0"/>
    <n v="0"/>
    <n v="0"/>
    <n v="0"/>
    <n v="1"/>
    <n v="1"/>
    <n v="3"/>
    <n v="0"/>
    <n v="0"/>
    <n v="0"/>
    <n v="1"/>
    <n v="82"/>
    <n v="14"/>
    <n v="298"/>
    <n v="905"/>
    <n v="457"/>
    <n v="124"/>
    <n v="66"/>
    <n v="3534"/>
    <n v="988"/>
    <n v="3"/>
    <n v="82"/>
    <n v="397"/>
    <n v="696"/>
    <n v="2129"/>
  </r>
  <r>
    <x v="3"/>
    <x v="24"/>
    <x v="128"/>
    <x v="13"/>
    <n v="90"/>
    <n v="0"/>
    <n v="0"/>
    <n v="1"/>
    <n v="1"/>
    <n v="62"/>
    <n v="3"/>
    <n v="3"/>
    <n v="0"/>
    <n v="14"/>
    <n v="13"/>
    <n v="0"/>
    <n v="0"/>
    <n v="325"/>
    <n v="237"/>
    <n v="18"/>
    <n v="2"/>
    <n v="2"/>
    <n v="1148"/>
    <n v="621"/>
    <n v="58"/>
    <n v="118"/>
    <n v="13"/>
    <n v="598"/>
    <n v="318"/>
    <n v="13"/>
    <n v="85"/>
    <n v="11"/>
    <n v="168"/>
    <n v="82"/>
    <n v="8"/>
    <n v="18"/>
    <n v="4"/>
    <n v="73"/>
    <n v="59"/>
    <n v="6"/>
    <n v="0"/>
    <n v="0"/>
    <n v="0"/>
    <n v="0"/>
    <n v="0"/>
    <n v="0"/>
    <n v="0"/>
    <n v="0"/>
    <n v="0"/>
    <n v="0"/>
    <n v="0"/>
    <n v="0"/>
    <n v="0"/>
    <n v="1"/>
    <n v="1"/>
    <n v="3"/>
    <n v="0"/>
    <n v="0"/>
    <n v="0"/>
    <n v="1"/>
    <n v="82"/>
    <n v="14"/>
    <n v="298"/>
    <n v="905"/>
    <n v="459"/>
    <n v="124"/>
    <n v="66"/>
    <n v="3539"/>
    <n v="1026"/>
    <n v="3"/>
    <n v="82"/>
    <n v="390"/>
    <n v="686"/>
    <n v="2145"/>
  </r>
  <r>
    <x v="3"/>
    <x v="24"/>
    <x v="128"/>
    <x v="14"/>
    <n v="90"/>
    <n v="0"/>
    <n v="0"/>
    <n v="1"/>
    <n v="1"/>
    <n v="64"/>
    <n v="3"/>
    <n v="3"/>
    <n v="0"/>
    <n v="14"/>
    <n v="13"/>
    <n v="0"/>
    <n v="0"/>
    <n v="326"/>
    <n v="240"/>
    <n v="18"/>
    <n v="2"/>
    <n v="3"/>
    <n v="1150"/>
    <n v="628"/>
    <n v="59"/>
    <n v="117"/>
    <n v="13"/>
    <n v="598"/>
    <n v="327"/>
    <n v="13"/>
    <n v="84"/>
    <n v="11"/>
    <n v="166"/>
    <n v="82"/>
    <n v="7"/>
    <n v="19"/>
    <n v="2"/>
    <n v="73"/>
    <n v="59"/>
    <n v="6"/>
    <n v="0"/>
    <n v="0"/>
    <n v="0"/>
    <n v="0"/>
    <n v="0"/>
    <n v="0"/>
    <n v="0"/>
    <n v="0"/>
    <n v="0"/>
    <n v="0"/>
    <n v="0"/>
    <n v="0"/>
    <n v="0"/>
    <n v="1"/>
    <n v="1"/>
    <n v="3"/>
    <n v="0"/>
    <n v="0"/>
    <n v="0"/>
    <n v="1"/>
    <n v="82"/>
    <n v="14"/>
    <n v="298"/>
    <n v="909"/>
    <n v="460"/>
    <n v="123"/>
    <n v="66"/>
    <n v="3534"/>
    <n v="1056"/>
    <n v="3"/>
    <n v="81"/>
    <n v="395"/>
    <n v="679"/>
    <n v="2151"/>
  </r>
  <r>
    <x v="3"/>
    <x v="24"/>
    <x v="128"/>
    <x v="15"/>
    <n v="92"/>
    <n v="0"/>
    <n v="0"/>
    <n v="1"/>
    <n v="1"/>
    <n v="64"/>
    <n v="4"/>
    <n v="3"/>
    <n v="0"/>
    <n v="14"/>
    <n v="13"/>
    <n v="0"/>
    <n v="0"/>
    <n v="328"/>
    <n v="243"/>
    <n v="18"/>
    <n v="3"/>
    <n v="3"/>
    <n v="1158"/>
    <n v="635"/>
    <n v="59"/>
    <n v="118"/>
    <n v="15"/>
    <n v="598"/>
    <n v="331"/>
    <n v="13"/>
    <n v="84"/>
    <n v="10"/>
    <n v="166"/>
    <n v="83"/>
    <n v="8"/>
    <n v="19"/>
    <n v="2"/>
    <n v="73"/>
    <n v="60"/>
    <n v="6"/>
    <n v="0"/>
    <n v="0"/>
    <n v="0"/>
    <n v="0"/>
    <n v="0"/>
    <n v="0"/>
    <n v="0"/>
    <n v="0"/>
    <n v="0"/>
    <n v="0"/>
    <n v="0"/>
    <n v="0"/>
    <n v="0"/>
    <n v="1"/>
    <n v="1"/>
    <n v="3"/>
    <n v="0"/>
    <n v="0"/>
    <n v="0"/>
    <n v="1"/>
    <n v="83"/>
    <n v="14"/>
    <n v="299"/>
    <n v="913"/>
    <n v="461"/>
    <n v="123"/>
    <n v="66"/>
    <n v="3538"/>
    <n v="1071"/>
    <n v="3"/>
    <n v="81"/>
    <n v="390"/>
    <n v="684"/>
    <n v="2164"/>
  </r>
  <r>
    <x v="3"/>
    <x v="24"/>
    <x v="128"/>
    <x v="16"/>
    <n v="92"/>
    <n v="0"/>
    <n v="0"/>
    <n v="1"/>
    <n v="1"/>
    <n v="64"/>
    <n v="4"/>
    <n v="2"/>
    <n v="0"/>
    <n v="14"/>
    <n v="13"/>
    <n v="0"/>
    <n v="0"/>
    <n v="329"/>
    <n v="245"/>
    <n v="18"/>
    <n v="3"/>
    <n v="3"/>
    <n v="1156"/>
    <n v="634"/>
    <n v="58"/>
    <n v="117"/>
    <n v="14"/>
    <n v="600"/>
    <n v="333"/>
    <n v="13"/>
    <n v="83"/>
    <n v="11"/>
    <n v="167"/>
    <n v="84"/>
    <n v="8"/>
    <n v="19"/>
    <n v="2"/>
    <n v="73"/>
    <n v="60"/>
    <n v="6"/>
    <n v="0"/>
    <n v="0"/>
    <n v="0"/>
    <n v="0"/>
    <n v="0"/>
    <n v="0"/>
    <n v="0"/>
    <n v="0"/>
    <n v="0"/>
    <n v="0"/>
    <n v="0"/>
    <n v="0"/>
    <n v="0"/>
    <n v="1"/>
    <n v="1"/>
    <n v="3"/>
    <n v="0"/>
    <n v="0"/>
    <n v="0"/>
    <n v="1"/>
    <n v="84"/>
    <n v="14"/>
    <n v="300"/>
    <n v="916"/>
    <n v="464"/>
    <n v="123"/>
    <n v="66"/>
    <n v="3546"/>
    <n v="1081"/>
    <n v="3"/>
    <n v="81"/>
    <n v="381"/>
    <n v="695"/>
    <n v="2165"/>
  </r>
  <r>
    <x v="3"/>
    <x v="19"/>
    <x v="129"/>
    <x v="0"/>
    <n v="155"/>
    <n v="2"/>
    <n v="0"/>
    <n v="0"/>
    <n v="0"/>
    <n v="54"/>
    <n v="18"/>
    <n v="8"/>
    <n v="1"/>
    <n v="9"/>
    <n v="0"/>
    <n v="1"/>
    <n v="0"/>
    <n v="622"/>
    <n v="0"/>
    <n v="321"/>
    <n v="5"/>
    <n v="9"/>
    <n v="2014"/>
    <n v="0"/>
    <n v="130"/>
    <n v="229"/>
    <n v="33"/>
    <n v="1514"/>
    <n v="82"/>
    <n v="101"/>
    <n v="271"/>
    <n v="27"/>
    <n v="275"/>
    <n v="0"/>
    <n v="13"/>
    <n v="42"/>
    <n v="17"/>
    <n v="72"/>
    <n v="0"/>
    <n v="6"/>
    <n v="0"/>
    <n v="0"/>
    <n v="0"/>
    <n v="1"/>
    <n v="0"/>
    <n v="0"/>
    <n v="0"/>
    <n v="0"/>
    <n v="0"/>
    <n v="0"/>
    <n v="0"/>
    <n v="2"/>
    <n v="0"/>
    <n v="60"/>
    <n v="156"/>
    <n v="0"/>
    <n v="15"/>
    <n v="1"/>
    <m/>
    <m/>
    <m/>
    <m/>
    <m/>
    <m/>
    <m/>
    <m/>
    <m/>
    <m/>
    <m/>
    <m/>
    <m/>
    <m/>
    <m/>
    <m/>
  </r>
  <r>
    <x v="3"/>
    <x v="19"/>
    <x v="129"/>
    <x v="1"/>
    <n v="154"/>
    <n v="2"/>
    <n v="0"/>
    <n v="0"/>
    <n v="0"/>
    <n v="57"/>
    <n v="18"/>
    <n v="8"/>
    <n v="1"/>
    <n v="9"/>
    <n v="0"/>
    <n v="2"/>
    <n v="0"/>
    <n v="621"/>
    <n v="0"/>
    <n v="349"/>
    <n v="4"/>
    <n v="8"/>
    <n v="2018"/>
    <n v="0"/>
    <n v="185"/>
    <n v="228"/>
    <n v="33"/>
    <n v="1523"/>
    <n v="108"/>
    <n v="101"/>
    <n v="269"/>
    <n v="33"/>
    <n v="277"/>
    <n v="0"/>
    <n v="15"/>
    <n v="42"/>
    <n v="17"/>
    <n v="73"/>
    <n v="0"/>
    <n v="7"/>
    <n v="0"/>
    <n v="0"/>
    <n v="0"/>
    <n v="1"/>
    <n v="0"/>
    <n v="0"/>
    <n v="0"/>
    <n v="0"/>
    <n v="0"/>
    <n v="0"/>
    <n v="0"/>
    <n v="2"/>
    <n v="0"/>
    <n v="59"/>
    <n v="157"/>
    <n v="0"/>
    <n v="15"/>
    <n v="1"/>
    <m/>
    <m/>
    <m/>
    <m/>
    <m/>
    <m/>
    <m/>
    <m/>
    <m/>
    <m/>
    <m/>
    <m/>
    <m/>
    <m/>
    <m/>
    <m/>
  </r>
  <r>
    <x v="3"/>
    <x v="19"/>
    <x v="129"/>
    <x v="2"/>
    <n v="154"/>
    <n v="2"/>
    <n v="1"/>
    <n v="0"/>
    <n v="0"/>
    <n v="63"/>
    <n v="18"/>
    <n v="8"/>
    <n v="1"/>
    <n v="9"/>
    <n v="4"/>
    <n v="2"/>
    <n v="0"/>
    <n v="621"/>
    <n v="367"/>
    <n v="60"/>
    <n v="4"/>
    <n v="9"/>
    <n v="2020"/>
    <n v="238"/>
    <n v="155"/>
    <n v="225"/>
    <n v="32"/>
    <n v="1523"/>
    <n v="137"/>
    <n v="101"/>
    <n v="268"/>
    <n v="31"/>
    <n v="281"/>
    <n v="16"/>
    <n v="15"/>
    <n v="43"/>
    <n v="17"/>
    <n v="75"/>
    <n v="30"/>
    <n v="1"/>
    <n v="0"/>
    <n v="0"/>
    <n v="0"/>
    <n v="1"/>
    <n v="0"/>
    <n v="0"/>
    <n v="0"/>
    <n v="0"/>
    <n v="0"/>
    <n v="0"/>
    <n v="0"/>
    <n v="0"/>
    <n v="0"/>
    <n v="0"/>
    <n v="0"/>
    <n v="0"/>
    <n v="0"/>
    <n v="0"/>
    <n v="1"/>
    <n v="0"/>
    <n v="123"/>
    <n v="7"/>
    <n v="539"/>
    <n v="1510"/>
    <n v="1081"/>
    <n v="186"/>
    <n v="70"/>
    <m/>
    <m/>
    <m/>
    <m/>
    <m/>
    <m/>
    <m/>
  </r>
  <r>
    <x v="3"/>
    <x v="19"/>
    <x v="129"/>
    <x v="3"/>
    <n v="155"/>
    <n v="2"/>
    <n v="1"/>
    <n v="0"/>
    <n v="0"/>
    <n v="69"/>
    <n v="17"/>
    <n v="8"/>
    <n v="1"/>
    <n v="10"/>
    <n v="6"/>
    <n v="2"/>
    <n v="0"/>
    <n v="621"/>
    <n v="392"/>
    <n v="60"/>
    <n v="4"/>
    <n v="10"/>
    <n v="2027"/>
    <n v="343"/>
    <n v="154"/>
    <n v="223"/>
    <n v="34"/>
    <n v="1529"/>
    <n v="187"/>
    <n v="99"/>
    <n v="267"/>
    <n v="30"/>
    <n v="280"/>
    <n v="22"/>
    <n v="15"/>
    <n v="43"/>
    <n v="16"/>
    <n v="78"/>
    <n v="32"/>
    <n v="1"/>
    <n v="0"/>
    <n v="0"/>
    <n v="0"/>
    <n v="1"/>
    <n v="0"/>
    <n v="0"/>
    <n v="0"/>
    <n v="0"/>
    <n v="0"/>
    <n v="0"/>
    <n v="0"/>
    <n v="0"/>
    <n v="0"/>
    <n v="0"/>
    <n v="0"/>
    <n v="0"/>
    <n v="0"/>
    <n v="0"/>
    <n v="1"/>
    <n v="0"/>
    <n v="123"/>
    <n v="8"/>
    <n v="539"/>
    <n v="1521"/>
    <n v="1087"/>
    <n v="188"/>
    <n v="72"/>
    <m/>
    <m/>
    <m/>
    <m/>
    <m/>
    <m/>
    <m/>
  </r>
  <r>
    <x v="3"/>
    <x v="19"/>
    <x v="129"/>
    <x v="4"/>
    <n v="154"/>
    <n v="2"/>
    <n v="1"/>
    <n v="0"/>
    <n v="0"/>
    <n v="71"/>
    <n v="17"/>
    <n v="8"/>
    <n v="1"/>
    <n v="10"/>
    <n v="7"/>
    <n v="2"/>
    <n v="0"/>
    <n v="619"/>
    <n v="412"/>
    <n v="60"/>
    <n v="4"/>
    <n v="10"/>
    <n v="2027"/>
    <n v="473"/>
    <n v="151"/>
    <n v="221"/>
    <n v="34"/>
    <n v="1529"/>
    <n v="247"/>
    <n v="98"/>
    <n v="265"/>
    <n v="30"/>
    <n v="283"/>
    <n v="25"/>
    <n v="14"/>
    <n v="42"/>
    <n v="16"/>
    <n v="78"/>
    <n v="38"/>
    <n v="1"/>
    <n v="0"/>
    <n v="0"/>
    <n v="0"/>
    <n v="1"/>
    <n v="0"/>
    <n v="0"/>
    <n v="0"/>
    <n v="0"/>
    <n v="0"/>
    <n v="0"/>
    <n v="0"/>
    <n v="0"/>
    <n v="0"/>
    <n v="0"/>
    <n v="0"/>
    <n v="0"/>
    <n v="0"/>
    <n v="0"/>
    <n v="1"/>
    <n v="0"/>
    <n v="122"/>
    <n v="8"/>
    <n v="537"/>
    <n v="1522"/>
    <n v="1086"/>
    <n v="191"/>
    <n v="73"/>
    <m/>
    <m/>
    <m/>
    <m/>
    <m/>
    <m/>
    <m/>
  </r>
  <r>
    <x v="3"/>
    <x v="19"/>
    <x v="129"/>
    <x v="5"/>
    <n v="154"/>
    <n v="2"/>
    <n v="1"/>
    <n v="0"/>
    <n v="0"/>
    <n v="77"/>
    <n v="17"/>
    <n v="8"/>
    <n v="1"/>
    <n v="10"/>
    <n v="7"/>
    <n v="2"/>
    <n v="0"/>
    <n v="618"/>
    <n v="432"/>
    <n v="60"/>
    <n v="4"/>
    <n v="10"/>
    <n v="2035"/>
    <n v="702"/>
    <n v="147"/>
    <n v="222"/>
    <n v="35"/>
    <n v="1526"/>
    <n v="393"/>
    <n v="98"/>
    <n v="262"/>
    <n v="29"/>
    <n v="285"/>
    <n v="38"/>
    <n v="14"/>
    <n v="42"/>
    <n v="16"/>
    <n v="78"/>
    <n v="48"/>
    <n v="1"/>
    <n v="0"/>
    <n v="0"/>
    <n v="0"/>
    <n v="1"/>
    <n v="0"/>
    <n v="0"/>
    <n v="0"/>
    <n v="0"/>
    <n v="0"/>
    <n v="0"/>
    <n v="0"/>
    <n v="0"/>
    <n v="0"/>
    <n v="0"/>
    <n v="0"/>
    <n v="0"/>
    <n v="0"/>
    <n v="0"/>
    <n v="1"/>
    <n v="0"/>
    <n v="122"/>
    <n v="8"/>
    <n v="537"/>
    <n v="1528"/>
    <n v="1089"/>
    <n v="195"/>
    <n v="74"/>
    <m/>
    <m/>
    <m/>
    <m/>
    <m/>
    <m/>
    <m/>
  </r>
  <r>
    <x v="3"/>
    <x v="19"/>
    <x v="129"/>
    <x v="6"/>
    <n v="156"/>
    <n v="2"/>
    <n v="1"/>
    <n v="0"/>
    <n v="0"/>
    <n v="85"/>
    <n v="17"/>
    <n v="8"/>
    <n v="1"/>
    <n v="10"/>
    <n v="7"/>
    <n v="2"/>
    <n v="0"/>
    <n v="617"/>
    <n v="438"/>
    <n v="60"/>
    <n v="4"/>
    <n v="9"/>
    <n v="2041"/>
    <n v="799"/>
    <n v="142"/>
    <n v="220"/>
    <n v="32"/>
    <n v="1525"/>
    <n v="489"/>
    <n v="97"/>
    <n v="262"/>
    <n v="28"/>
    <n v="288"/>
    <n v="48"/>
    <n v="14"/>
    <n v="43"/>
    <n v="16"/>
    <n v="79"/>
    <n v="53"/>
    <n v="1"/>
    <n v="0"/>
    <n v="1"/>
    <n v="0"/>
    <n v="1"/>
    <n v="0"/>
    <n v="0"/>
    <n v="0"/>
    <n v="0"/>
    <n v="0"/>
    <n v="0"/>
    <n v="0"/>
    <n v="0"/>
    <n v="0"/>
    <n v="0"/>
    <n v="0"/>
    <n v="0"/>
    <n v="0"/>
    <n v="0"/>
    <n v="1"/>
    <n v="0"/>
    <n v="123"/>
    <n v="8"/>
    <n v="537"/>
    <n v="1542"/>
    <n v="1089"/>
    <n v="195"/>
    <n v="74"/>
    <m/>
    <m/>
    <m/>
    <m/>
    <m/>
    <m/>
    <m/>
  </r>
  <r>
    <x v="3"/>
    <x v="19"/>
    <x v="129"/>
    <x v="7"/>
    <n v="156"/>
    <n v="2"/>
    <n v="1"/>
    <n v="0"/>
    <n v="0"/>
    <n v="88"/>
    <n v="17"/>
    <n v="8"/>
    <n v="1"/>
    <n v="10"/>
    <n v="7"/>
    <n v="2"/>
    <n v="0"/>
    <n v="616"/>
    <n v="443"/>
    <n v="59"/>
    <n v="4"/>
    <n v="7"/>
    <n v="2066"/>
    <n v="853"/>
    <n v="143"/>
    <n v="218"/>
    <n v="36"/>
    <n v="1515"/>
    <n v="540"/>
    <n v="97"/>
    <n v="262"/>
    <n v="28"/>
    <n v="288"/>
    <n v="52"/>
    <n v="14"/>
    <n v="44"/>
    <n v="16"/>
    <n v="79"/>
    <n v="59"/>
    <n v="1"/>
    <n v="0"/>
    <n v="1"/>
    <n v="0"/>
    <n v="1"/>
    <n v="0"/>
    <n v="0"/>
    <n v="0"/>
    <n v="0"/>
    <n v="0"/>
    <n v="0"/>
    <n v="0"/>
    <n v="0"/>
    <n v="0"/>
    <n v="0"/>
    <n v="0"/>
    <n v="0"/>
    <n v="0"/>
    <n v="0"/>
    <n v="1"/>
    <n v="0"/>
    <n v="123"/>
    <n v="8"/>
    <n v="538"/>
    <n v="1564"/>
    <n v="1080"/>
    <n v="194"/>
    <n v="74"/>
    <m/>
    <m/>
    <m/>
    <m/>
    <m/>
    <m/>
    <m/>
  </r>
  <r>
    <x v="3"/>
    <x v="19"/>
    <x v="129"/>
    <x v="8"/>
    <n v="156"/>
    <n v="2"/>
    <n v="1"/>
    <n v="0"/>
    <n v="0"/>
    <n v="92"/>
    <n v="17"/>
    <n v="8"/>
    <n v="1"/>
    <n v="10"/>
    <n v="7"/>
    <n v="2"/>
    <n v="0"/>
    <n v="606"/>
    <n v="461"/>
    <n v="59"/>
    <n v="4"/>
    <n v="6"/>
    <n v="2066"/>
    <n v="1012"/>
    <n v="142"/>
    <n v="213"/>
    <n v="38"/>
    <n v="1521"/>
    <n v="690"/>
    <n v="96"/>
    <n v="262"/>
    <n v="34"/>
    <n v="291"/>
    <n v="83"/>
    <n v="14"/>
    <n v="43"/>
    <n v="16"/>
    <n v="92"/>
    <n v="65"/>
    <n v="1"/>
    <n v="1"/>
    <n v="1"/>
    <n v="0"/>
    <n v="1"/>
    <n v="0"/>
    <n v="0"/>
    <n v="0"/>
    <n v="0"/>
    <n v="0"/>
    <n v="0"/>
    <n v="0"/>
    <n v="0"/>
    <n v="0"/>
    <n v="0"/>
    <n v="0"/>
    <n v="0"/>
    <n v="0"/>
    <n v="0"/>
    <n v="1"/>
    <n v="0"/>
    <n v="123"/>
    <n v="8"/>
    <n v="530"/>
    <n v="1572"/>
    <n v="1085"/>
    <n v="198"/>
    <n v="84"/>
    <n v="8282"/>
    <n v="1619"/>
    <n v="0"/>
    <n v="234"/>
    <n v="2069"/>
    <n v="810"/>
    <n v="4752"/>
  </r>
  <r>
    <x v="3"/>
    <x v="19"/>
    <x v="129"/>
    <x v="9"/>
    <n v="157"/>
    <n v="2"/>
    <n v="1"/>
    <n v="0"/>
    <n v="0"/>
    <n v="94"/>
    <n v="17"/>
    <n v="8"/>
    <n v="1"/>
    <n v="10"/>
    <n v="7"/>
    <n v="2"/>
    <n v="0"/>
    <n v="606"/>
    <n v="471"/>
    <n v="59"/>
    <n v="4"/>
    <n v="5"/>
    <n v="2076"/>
    <n v="1090"/>
    <n v="141"/>
    <n v="213"/>
    <n v="38"/>
    <n v="1534"/>
    <n v="743"/>
    <n v="95"/>
    <n v="262"/>
    <n v="38"/>
    <n v="294"/>
    <n v="109"/>
    <n v="14"/>
    <n v="45"/>
    <n v="14"/>
    <n v="92"/>
    <n v="66"/>
    <n v="1"/>
    <n v="1"/>
    <n v="1"/>
    <n v="0"/>
    <n v="1"/>
    <n v="0"/>
    <n v="0"/>
    <n v="0"/>
    <n v="0"/>
    <n v="0"/>
    <n v="0"/>
    <n v="0"/>
    <n v="0"/>
    <n v="0"/>
    <n v="0"/>
    <n v="0"/>
    <n v="0"/>
    <n v="0"/>
    <n v="0"/>
    <n v="1"/>
    <n v="0"/>
    <n v="124"/>
    <n v="8"/>
    <n v="530"/>
    <n v="1577"/>
    <n v="1094"/>
    <n v="202"/>
    <n v="85"/>
    <n v="8307"/>
    <n v="2163"/>
    <n v="0"/>
    <n v="232"/>
    <n v="2053"/>
    <n v="798"/>
    <n v="4812"/>
  </r>
  <r>
    <x v="3"/>
    <x v="19"/>
    <x v="129"/>
    <x v="10"/>
    <n v="158"/>
    <n v="2"/>
    <n v="1"/>
    <n v="0"/>
    <n v="0"/>
    <n v="95"/>
    <n v="17"/>
    <n v="8"/>
    <n v="1"/>
    <n v="10"/>
    <n v="7"/>
    <n v="2"/>
    <n v="0"/>
    <n v="606"/>
    <n v="474"/>
    <n v="59"/>
    <n v="4"/>
    <n v="5"/>
    <n v="2073"/>
    <n v="1129"/>
    <n v="140"/>
    <n v="210"/>
    <n v="38"/>
    <n v="1538"/>
    <n v="765"/>
    <n v="95"/>
    <n v="263"/>
    <n v="39"/>
    <n v="294"/>
    <n v="118"/>
    <n v="14"/>
    <n v="44"/>
    <n v="15"/>
    <n v="92"/>
    <n v="72"/>
    <n v="1"/>
    <n v="0"/>
    <n v="1"/>
    <n v="0"/>
    <n v="1"/>
    <n v="0"/>
    <n v="0"/>
    <n v="0"/>
    <n v="0"/>
    <n v="0"/>
    <n v="0"/>
    <n v="0"/>
    <n v="0"/>
    <n v="0"/>
    <n v="0"/>
    <n v="0"/>
    <n v="0"/>
    <n v="0"/>
    <n v="0"/>
    <n v="1"/>
    <n v="0"/>
    <n v="126"/>
    <n v="8"/>
    <n v="531"/>
    <n v="1580"/>
    <n v="1098"/>
    <n v="204"/>
    <n v="88"/>
    <n v="8318"/>
    <n v="2352"/>
    <n v="0"/>
    <n v="231"/>
    <n v="2040"/>
    <n v="801"/>
    <n v="4830"/>
  </r>
  <r>
    <x v="3"/>
    <x v="19"/>
    <x v="129"/>
    <x v="11"/>
    <n v="158"/>
    <n v="2"/>
    <n v="1"/>
    <n v="0"/>
    <n v="0"/>
    <n v="95"/>
    <n v="17"/>
    <n v="8"/>
    <n v="1"/>
    <n v="10"/>
    <n v="7"/>
    <n v="2"/>
    <n v="0"/>
    <n v="604"/>
    <n v="481"/>
    <n v="59"/>
    <n v="4"/>
    <n v="5"/>
    <n v="2080"/>
    <n v="1161"/>
    <n v="137"/>
    <n v="212"/>
    <n v="39"/>
    <n v="1543"/>
    <n v="790"/>
    <n v="95"/>
    <n v="263"/>
    <n v="39"/>
    <n v="297"/>
    <n v="130"/>
    <n v="14"/>
    <n v="42"/>
    <n v="15"/>
    <n v="92"/>
    <n v="73"/>
    <n v="1"/>
    <n v="0"/>
    <n v="1"/>
    <n v="0"/>
    <n v="1"/>
    <n v="0"/>
    <n v="0"/>
    <n v="0"/>
    <n v="0"/>
    <n v="0"/>
    <n v="0"/>
    <n v="0"/>
    <n v="0"/>
    <n v="0"/>
    <n v="0"/>
    <n v="0"/>
    <n v="0"/>
    <n v="0"/>
    <n v="0"/>
    <n v="1"/>
    <n v="0"/>
    <n v="126"/>
    <n v="8"/>
    <n v="530"/>
    <n v="1587"/>
    <n v="1107"/>
    <n v="207"/>
    <n v="88"/>
    <n v="8362"/>
    <n v="2576"/>
    <n v="0"/>
    <n v="231"/>
    <n v="2032"/>
    <n v="814"/>
    <n v="4875"/>
  </r>
  <r>
    <x v="3"/>
    <x v="19"/>
    <x v="129"/>
    <x v="12"/>
    <n v="158"/>
    <n v="2"/>
    <n v="1"/>
    <n v="0"/>
    <n v="0"/>
    <n v="98"/>
    <n v="17"/>
    <n v="8"/>
    <n v="1"/>
    <n v="10"/>
    <n v="7"/>
    <n v="2"/>
    <n v="0"/>
    <n v="608"/>
    <n v="483"/>
    <n v="58"/>
    <n v="4"/>
    <n v="7"/>
    <n v="2096"/>
    <n v="1199"/>
    <n v="136"/>
    <n v="211"/>
    <n v="43"/>
    <n v="1542"/>
    <n v="808"/>
    <n v="95"/>
    <n v="263"/>
    <n v="40"/>
    <n v="298"/>
    <n v="137"/>
    <n v="14"/>
    <n v="42"/>
    <n v="15"/>
    <n v="91"/>
    <n v="74"/>
    <n v="0"/>
    <n v="0"/>
    <n v="1"/>
    <n v="0"/>
    <n v="1"/>
    <n v="0"/>
    <n v="0"/>
    <n v="0"/>
    <n v="0"/>
    <n v="0"/>
    <n v="0"/>
    <n v="0"/>
    <n v="0"/>
    <n v="0"/>
    <n v="0"/>
    <n v="0"/>
    <n v="0"/>
    <n v="0"/>
    <n v="0"/>
    <n v="1"/>
    <n v="0"/>
    <n v="126"/>
    <n v="8"/>
    <n v="531"/>
    <n v="1603"/>
    <n v="1109"/>
    <n v="209"/>
    <n v="88"/>
    <n v="8394"/>
    <n v="2732"/>
    <n v="0"/>
    <n v="230"/>
    <n v="2019"/>
    <n v="827"/>
    <n v="4901"/>
  </r>
  <r>
    <x v="3"/>
    <x v="19"/>
    <x v="129"/>
    <x v="13"/>
    <n v="158"/>
    <n v="2"/>
    <n v="1"/>
    <n v="0"/>
    <n v="0"/>
    <n v="99"/>
    <n v="18"/>
    <n v="7"/>
    <n v="1"/>
    <n v="10"/>
    <n v="7"/>
    <n v="2"/>
    <n v="0"/>
    <n v="607"/>
    <n v="484"/>
    <n v="57"/>
    <n v="4"/>
    <n v="7"/>
    <n v="2117"/>
    <n v="1224"/>
    <n v="136"/>
    <n v="212"/>
    <n v="48"/>
    <n v="1539"/>
    <n v="817"/>
    <n v="95"/>
    <n v="262"/>
    <n v="39"/>
    <n v="299"/>
    <n v="137"/>
    <n v="14"/>
    <n v="42"/>
    <n v="16"/>
    <n v="91"/>
    <n v="75"/>
    <n v="0"/>
    <n v="0"/>
    <n v="1"/>
    <n v="0"/>
    <n v="1"/>
    <n v="0"/>
    <n v="0"/>
    <n v="0"/>
    <n v="0"/>
    <n v="0"/>
    <n v="0"/>
    <n v="0"/>
    <n v="0"/>
    <n v="0"/>
    <n v="0"/>
    <n v="0"/>
    <n v="0"/>
    <n v="0"/>
    <n v="0"/>
    <n v="1"/>
    <n v="0"/>
    <n v="126"/>
    <n v="8"/>
    <n v="531"/>
    <n v="1617"/>
    <n v="1108"/>
    <n v="209"/>
    <n v="88"/>
    <n v="8399"/>
    <n v="2792"/>
    <n v="0"/>
    <n v="229"/>
    <n v="2013"/>
    <n v="828"/>
    <n v="4911"/>
  </r>
  <r>
    <x v="3"/>
    <x v="19"/>
    <x v="129"/>
    <x v="14"/>
    <n v="158"/>
    <n v="2"/>
    <n v="1"/>
    <n v="0"/>
    <n v="0"/>
    <n v="101"/>
    <n v="18"/>
    <n v="7"/>
    <n v="1"/>
    <n v="10"/>
    <n v="7"/>
    <n v="2"/>
    <n v="0"/>
    <n v="607"/>
    <n v="489"/>
    <n v="56"/>
    <n v="4"/>
    <n v="4"/>
    <n v="2123"/>
    <n v="1237"/>
    <n v="137"/>
    <n v="213"/>
    <n v="47"/>
    <n v="1539"/>
    <n v="828"/>
    <n v="95"/>
    <n v="260"/>
    <n v="37"/>
    <n v="302"/>
    <n v="140"/>
    <n v="14"/>
    <n v="42"/>
    <n v="18"/>
    <n v="91"/>
    <n v="77"/>
    <n v="0"/>
    <n v="0"/>
    <n v="1"/>
    <n v="0"/>
    <n v="1"/>
    <n v="0"/>
    <n v="0"/>
    <n v="0"/>
    <n v="0"/>
    <n v="0"/>
    <n v="0"/>
    <n v="0"/>
    <n v="0"/>
    <n v="0"/>
    <n v="0"/>
    <n v="0"/>
    <n v="0"/>
    <n v="0"/>
    <n v="0"/>
    <n v="1"/>
    <n v="0"/>
    <n v="126"/>
    <n v="8"/>
    <n v="535"/>
    <n v="1629"/>
    <n v="1111"/>
    <n v="211"/>
    <n v="88"/>
    <n v="8409"/>
    <n v="2872"/>
    <n v="0"/>
    <n v="229"/>
    <n v="1999"/>
    <n v="829"/>
    <n v="4933"/>
  </r>
  <r>
    <x v="3"/>
    <x v="19"/>
    <x v="129"/>
    <x v="15"/>
    <n v="158"/>
    <n v="2"/>
    <n v="1"/>
    <n v="0"/>
    <n v="0"/>
    <n v="103"/>
    <n v="18"/>
    <n v="7"/>
    <n v="1"/>
    <n v="10"/>
    <n v="7"/>
    <n v="2"/>
    <n v="0"/>
    <n v="609"/>
    <n v="491"/>
    <n v="55"/>
    <n v="4"/>
    <n v="4"/>
    <n v="2123"/>
    <n v="1248"/>
    <n v="135"/>
    <n v="212"/>
    <n v="44"/>
    <n v="1544"/>
    <n v="840"/>
    <n v="90"/>
    <n v="260"/>
    <n v="41"/>
    <n v="305"/>
    <n v="141"/>
    <n v="15"/>
    <n v="42"/>
    <n v="18"/>
    <n v="90"/>
    <n v="76"/>
    <n v="0"/>
    <n v="0"/>
    <n v="1"/>
    <n v="0"/>
    <n v="1"/>
    <n v="0"/>
    <n v="0"/>
    <n v="0"/>
    <n v="0"/>
    <n v="0"/>
    <n v="0"/>
    <n v="0"/>
    <n v="0"/>
    <n v="0"/>
    <n v="0"/>
    <n v="0"/>
    <n v="0"/>
    <n v="0"/>
    <n v="0"/>
    <n v="1"/>
    <n v="0"/>
    <n v="126"/>
    <n v="8"/>
    <n v="538"/>
    <n v="1634"/>
    <n v="1117"/>
    <n v="213"/>
    <n v="87"/>
    <n v="8421"/>
    <n v="2909"/>
    <n v="0"/>
    <n v="224"/>
    <n v="1994"/>
    <n v="831"/>
    <n v="4961"/>
  </r>
  <r>
    <x v="3"/>
    <x v="19"/>
    <x v="129"/>
    <x v="16"/>
    <n v="157"/>
    <n v="1"/>
    <n v="1"/>
    <n v="0"/>
    <n v="0"/>
    <n v="103"/>
    <n v="17"/>
    <n v="7"/>
    <n v="1"/>
    <n v="10"/>
    <n v="7"/>
    <n v="2"/>
    <n v="0"/>
    <n v="610"/>
    <n v="494"/>
    <n v="55"/>
    <n v="4"/>
    <n v="4"/>
    <n v="2139"/>
    <n v="1264"/>
    <n v="136"/>
    <n v="213"/>
    <n v="44"/>
    <n v="1541"/>
    <n v="844"/>
    <n v="87"/>
    <n v="260"/>
    <n v="41"/>
    <n v="304"/>
    <n v="142"/>
    <n v="15"/>
    <n v="42"/>
    <n v="20"/>
    <n v="90"/>
    <n v="76"/>
    <n v="0"/>
    <n v="0"/>
    <n v="1"/>
    <n v="0"/>
    <n v="0"/>
    <n v="0"/>
    <n v="0"/>
    <n v="0"/>
    <n v="0"/>
    <n v="0"/>
    <n v="0"/>
    <n v="0"/>
    <n v="0"/>
    <n v="0"/>
    <n v="0"/>
    <n v="0"/>
    <n v="0"/>
    <n v="0"/>
    <n v="0"/>
    <n v="1"/>
    <n v="0"/>
    <n v="126"/>
    <n v="8"/>
    <n v="539"/>
    <n v="1649"/>
    <n v="1116"/>
    <n v="211"/>
    <n v="87"/>
    <n v="8417"/>
    <n v="2953"/>
    <n v="0"/>
    <n v="222"/>
    <n v="1986"/>
    <n v="837"/>
    <n v="4974"/>
  </r>
  <r>
    <x v="3"/>
    <x v="18"/>
    <x v="130"/>
    <x v="0"/>
    <n v="154"/>
    <n v="3"/>
    <n v="1"/>
    <n v="1"/>
    <n v="0"/>
    <n v="16"/>
    <n v="6"/>
    <n v="12"/>
    <n v="4"/>
    <n v="48"/>
    <n v="0"/>
    <n v="23"/>
    <n v="0"/>
    <n v="527"/>
    <n v="0"/>
    <n v="150"/>
    <n v="25"/>
    <n v="10"/>
    <n v="2229"/>
    <n v="0"/>
    <n v="82"/>
    <n v="270"/>
    <n v="99"/>
    <n v="1144"/>
    <n v="33"/>
    <n v="25"/>
    <n v="271"/>
    <n v="30"/>
    <n v="230"/>
    <n v="0"/>
    <n v="7"/>
    <n v="41"/>
    <n v="24"/>
    <n v="111"/>
    <n v="0"/>
    <n v="16"/>
    <n v="0"/>
    <n v="1"/>
    <n v="0"/>
    <n v="0"/>
    <n v="0"/>
    <n v="0"/>
    <n v="0"/>
    <n v="0"/>
    <n v="0"/>
    <n v="0"/>
    <n v="0"/>
    <n v="4"/>
    <n v="0"/>
    <n v="39"/>
    <n v="85"/>
    <n v="0"/>
    <n v="1"/>
    <n v="8"/>
    <m/>
    <m/>
    <m/>
    <m/>
    <m/>
    <m/>
    <m/>
    <m/>
    <m/>
    <m/>
    <m/>
    <m/>
    <m/>
    <m/>
    <m/>
    <m/>
  </r>
  <r>
    <x v="3"/>
    <x v="18"/>
    <x v="130"/>
    <x v="1"/>
    <n v="154"/>
    <n v="3"/>
    <n v="1"/>
    <n v="1"/>
    <n v="0"/>
    <n v="20"/>
    <n v="6"/>
    <n v="12"/>
    <n v="4"/>
    <n v="55"/>
    <n v="0"/>
    <n v="32"/>
    <n v="0"/>
    <n v="521"/>
    <n v="0"/>
    <n v="168"/>
    <n v="25"/>
    <n v="10"/>
    <n v="2232"/>
    <n v="0"/>
    <n v="95"/>
    <n v="265"/>
    <n v="94"/>
    <n v="1153"/>
    <n v="40"/>
    <n v="25"/>
    <n v="271"/>
    <n v="35"/>
    <n v="229"/>
    <n v="0"/>
    <n v="9"/>
    <n v="40"/>
    <n v="24"/>
    <n v="110"/>
    <n v="0"/>
    <n v="19"/>
    <n v="0"/>
    <n v="1"/>
    <n v="0"/>
    <n v="0"/>
    <n v="0"/>
    <n v="0"/>
    <n v="0"/>
    <n v="0"/>
    <n v="0"/>
    <n v="0"/>
    <n v="0"/>
    <n v="5"/>
    <n v="0"/>
    <n v="37"/>
    <n v="85"/>
    <n v="0"/>
    <n v="1"/>
    <n v="8"/>
    <m/>
    <m/>
    <m/>
    <m/>
    <m/>
    <m/>
    <m/>
    <m/>
    <m/>
    <m/>
    <m/>
    <m/>
    <m/>
    <m/>
    <m/>
    <m/>
  </r>
  <r>
    <x v="3"/>
    <x v="18"/>
    <x v="130"/>
    <x v="2"/>
    <n v="154"/>
    <n v="3"/>
    <n v="1"/>
    <n v="1"/>
    <n v="0"/>
    <n v="31"/>
    <n v="7"/>
    <n v="11"/>
    <n v="4"/>
    <n v="54"/>
    <n v="31"/>
    <n v="5"/>
    <n v="0"/>
    <n v="522"/>
    <n v="202"/>
    <n v="37"/>
    <n v="25"/>
    <n v="10"/>
    <n v="2235"/>
    <n v="132"/>
    <n v="85"/>
    <n v="261"/>
    <n v="93"/>
    <n v="1151"/>
    <n v="53"/>
    <n v="24"/>
    <n v="269"/>
    <n v="36"/>
    <n v="230"/>
    <n v="10"/>
    <n v="1"/>
    <n v="40"/>
    <n v="23"/>
    <n v="111"/>
    <n v="21"/>
    <n v="8"/>
    <n v="1"/>
    <n v="1"/>
    <n v="0"/>
    <n v="0"/>
    <n v="0"/>
    <n v="0"/>
    <n v="0"/>
    <n v="0"/>
    <n v="0"/>
    <n v="0"/>
    <n v="0"/>
    <n v="0"/>
    <n v="0"/>
    <n v="0"/>
    <n v="0"/>
    <n v="0"/>
    <n v="0"/>
    <n v="0"/>
    <n v="2"/>
    <n v="1"/>
    <n v="128"/>
    <n v="46"/>
    <n v="437"/>
    <n v="1675"/>
    <n v="771"/>
    <n v="148"/>
    <n v="96"/>
    <m/>
    <m/>
    <m/>
    <m/>
    <m/>
    <m/>
    <m/>
  </r>
  <r>
    <x v="3"/>
    <x v="18"/>
    <x v="130"/>
    <x v="3"/>
    <n v="153"/>
    <n v="3"/>
    <n v="1"/>
    <n v="1"/>
    <n v="0"/>
    <n v="38"/>
    <n v="8"/>
    <n v="10"/>
    <n v="4"/>
    <n v="53"/>
    <n v="31"/>
    <n v="5"/>
    <n v="0"/>
    <n v="523"/>
    <n v="244"/>
    <n v="38"/>
    <n v="25"/>
    <n v="9"/>
    <n v="2236"/>
    <n v="257"/>
    <n v="86"/>
    <n v="259"/>
    <n v="91"/>
    <n v="1153"/>
    <n v="92"/>
    <n v="24"/>
    <n v="266"/>
    <n v="38"/>
    <n v="231"/>
    <n v="14"/>
    <n v="1"/>
    <n v="41"/>
    <n v="23"/>
    <n v="109"/>
    <n v="24"/>
    <n v="8"/>
    <n v="1"/>
    <n v="1"/>
    <n v="0"/>
    <n v="0"/>
    <n v="0"/>
    <n v="0"/>
    <n v="0"/>
    <n v="0"/>
    <n v="0"/>
    <n v="0"/>
    <n v="0"/>
    <n v="0"/>
    <n v="0"/>
    <n v="0"/>
    <n v="0"/>
    <n v="0"/>
    <n v="0"/>
    <n v="0"/>
    <n v="2"/>
    <n v="1"/>
    <n v="127"/>
    <n v="45"/>
    <n v="442"/>
    <n v="1684"/>
    <n v="772"/>
    <n v="150"/>
    <n v="94"/>
    <m/>
    <m/>
    <m/>
    <m/>
    <m/>
    <m/>
    <m/>
  </r>
  <r>
    <x v="3"/>
    <x v="18"/>
    <x v="130"/>
    <x v="4"/>
    <n v="153"/>
    <n v="3"/>
    <n v="1"/>
    <n v="1"/>
    <n v="0"/>
    <n v="44"/>
    <n v="8"/>
    <n v="10"/>
    <n v="3"/>
    <n v="53"/>
    <n v="31"/>
    <n v="5"/>
    <n v="0"/>
    <n v="523"/>
    <n v="259"/>
    <n v="39"/>
    <n v="24"/>
    <n v="10"/>
    <n v="2238"/>
    <n v="344"/>
    <n v="85"/>
    <n v="256"/>
    <n v="92"/>
    <n v="1156"/>
    <n v="115"/>
    <n v="25"/>
    <n v="266"/>
    <n v="39"/>
    <n v="230"/>
    <n v="17"/>
    <n v="1"/>
    <n v="41"/>
    <n v="24"/>
    <n v="109"/>
    <n v="27"/>
    <n v="8"/>
    <n v="1"/>
    <n v="1"/>
    <n v="0"/>
    <n v="0"/>
    <n v="0"/>
    <n v="0"/>
    <n v="0"/>
    <n v="0"/>
    <n v="0"/>
    <n v="0"/>
    <n v="0"/>
    <n v="0"/>
    <n v="0"/>
    <n v="0"/>
    <n v="0"/>
    <n v="0"/>
    <n v="0"/>
    <n v="0"/>
    <n v="2"/>
    <n v="1"/>
    <n v="127"/>
    <n v="45"/>
    <n v="441"/>
    <n v="1688"/>
    <n v="775"/>
    <n v="150"/>
    <n v="94"/>
    <m/>
    <m/>
    <m/>
    <m/>
    <m/>
    <m/>
    <m/>
  </r>
  <r>
    <x v="3"/>
    <x v="18"/>
    <x v="130"/>
    <x v="5"/>
    <n v="153"/>
    <n v="3"/>
    <n v="2"/>
    <n v="1"/>
    <n v="0"/>
    <n v="55"/>
    <n v="8"/>
    <n v="9"/>
    <n v="3"/>
    <n v="51"/>
    <n v="30"/>
    <n v="4"/>
    <n v="0"/>
    <n v="524"/>
    <n v="282"/>
    <n v="37"/>
    <n v="23"/>
    <n v="12"/>
    <n v="2245"/>
    <n v="535"/>
    <n v="88"/>
    <n v="254"/>
    <n v="93"/>
    <n v="1161"/>
    <n v="181"/>
    <n v="26"/>
    <n v="263"/>
    <n v="40"/>
    <n v="232"/>
    <n v="24"/>
    <n v="1"/>
    <n v="39"/>
    <n v="24"/>
    <n v="109"/>
    <n v="56"/>
    <n v="8"/>
    <n v="1"/>
    <n v="1"/>
    <n v="0"/>
    <n v="0"/>
    <n v="0"/>
    <n v="0"/>
    <n v="0"/>
    <n v="0"/>
    <n v="0"/>
    <n v="0"/>
    <n v="0"/>
    <n v="0"/>
    <n v="0"/>
    <n v="0"/>
    <n v="0"/>
    <n v="0"/>
    <n v="0"/>
    <n v="0"/>
    <n v="2"/>
    <n v="1"/>
    <n v="128"/>
    <n v="44"/>
    <n v="442"/>
    <n v="1701"/>
    <n v="782"/>
    <n v="154"/>
    <n v="97"/>
    <m/>
    <m/>
    <m/>
    <m/>
    <m/>
    <m/>
    <m/>
  </r>
  <r>
    <x v="3"/>
    <x v="18"/>
    <x v="130"/>
    <x v="6"/>
    <n v="153"/>
    <n v="3"/>
    <n v="2"/>
    <n v="1"/>
    <n v="0"/>
    <n v="63"/>
    <n v="6"/>
    <n v="9"/>
    <n v="3"/>
    <n v="51"/>
    <n v="31"/>
    <n v="4"/>
    <n v="0"/>
    <n v="522"/>
    <n v="299"/>
    <n v="37"/>
    <n v="22"/>
    <n v="11"/>
    <n v="2240"/>
    <n v="682"/>
    <n v="88"/>
    <n v="248"/>
    <n v="91"/>
    <n v="1160"/>
    <n v="246"/>
    <n v="26"/>
    <n v="264"/>
    <n v="40"/>
    <n v="233"/>
    <n v="29"/>
    <n v="1"/>
    <n v="38"/>
    <n v="24"/>
    <n v="111"/>
    <n v="61"/>
    <n v="8"/>
    <n v="1"/>
    <n v="1"/>
    <n v="0"/>
    <n v="0"/>
    <n v="0"/>
    <n v="0"/>
    <n v="0"/>
    <n v="0"/>
    <n v="0"/>
    <n v="0"/>
    <n v="0"/>
    <n v="0"/>
    <n v="0"/>
    <n v="0"/>
    <n v="0"/>
    <n v="0"/>
    <n v="0"/>
    <n v="0"/>
    <n v="2"/>
    <n v="1"/>
    <n v="129"/>
    <n v="44"/>
    <n v="441"/>
    <n v="1702"/>
    <n v="782"/>
    <n v="157"/>
    <n v="99"/>
    <m/>
    <m/>
    <m/>
    <m/>
    <m/>
    <m/>
    <m/>
  </r>
  <r>
    <x v="3"/>
    <x v="18"/>
    <x v="130"/>
    <x v="7"/>
    <n v="153"/>
    <n v="3"/>
    <n v="2"/>
    <n v="1"/>
    <n v="0"/>
    <n v="68"/>
    <n v="6"/>
    <n v="10"/>
    <n v="2"/>
    <n v="51"/>
    <n v="36"/>
    <n v="4"/>
    <n v="0"/>
    <n v="523"/>
    <n v="313"/>
    <n v="37"/>
    <n v="21"/>
    <n v="12"/>
    <n v="2240"/>
    <n v="754"/>
    <n v="86"/>
    <n v="243"/>
    <n v="90"/>
    <n v="1162"/>
    <n v="324"/>
    <n v="23"/>
    <n v="260"/>
    <n v="40"/>
    <n v="235"/>
    <n v="44"/>
    <n v="1"/>
    <n v="36"/>
    <n v="24"/>
    <n v="110"/>
    <n v="66"/>
    <n v="8"/>
    <n v="1"/>
    <n v="1"/>
    <n v="0"/>
    <n v="0"/>
    <n v="0"/>
    <n v="0"/>
    <n v="0"/>
    <n v="0"/>
    <n v="0"/>
    <n v="0"/>
    <n v="0"/>
    <n v="0"/>
    <n v="0"/>
    <n v="0"/>
    <n v="0"/>
    <n v="0"/>
    <n v="0"/>
    <n v="0"/>
    <n v="2"/>
    <n v="1"/>
    <n v="128"/>
    <n v="44"/>
    <n v="441"/>
    <n v="1708"/>
    <n v="790"/>
    <n v="159"/>
    <n v="98"/>
    <m/>
    <m/>
    <m/>
    <m/>
    <m/>
    <m/>
    <m/>
  </r>
  <r>
    <x v="3"/>
    <x v="18"/>
    <x v="130"/>
    <x v="8"/>
    <n v="153"/>
    <n v="3"/>
    <n v="2"/>
    <n v="1"/>
    <n v="0"/>
    <n v="74"/>
    <n v="6"/>
    <n v="9"/>
    <n v="2"/>
    <n v="51"/>
    <n v="39"/>
    <n v="4"/>
    <n v="0"/>
    <n v="525"/>
    <n v="322"/>
    <n v="37"/>
    <n v="21"/>
    <n v="12"/>
    <n v="2250"/>
    <n v="870"/>
    <n v="87"/>
    <n v="241"/>
    <n v="91"/>
    <n v="1160"/>
    <n v="390"/>
    <n v="23"/>
    <n v="261"/>
    <n v="37"/>
    <n v="232"/>
    <n v="64"/>
    <n v="1"/>
    <n v="35"/>
    <n v="23"/>
    <n v="110"/>
    <n v="72"/>
    <n v="8"/>
    <n v="1"/>
    <n v="1"/>
    <n v="0"/>
    <n v="0"/>
    <n v="0"/>
    <n v="0"/>
    <n v="0"/>
    <n v="0"/>
    <n v="0"/>
    <n v="0"/>
    <n v="0"/>
    <n v="0"/>
    <n v="0"/>
    <n v="0"/>
    <n v="0"/>
    <n v="0"/>
    <n v="0"/>
    <n v="0"/>
    <n v="2"/>
    <n v="1"/>
    <n v="129"/>
    <n v="44"/>
    <n v="443"/>
    <n v="1727"/>
    <n v="793"/>
    <n v="157"/>
    <n v="98"/>
    <n v="7608"/>
    <n v="999"/>
    <n v="0"/>
    <n v="57"/>
    <n v="1066"/>
    <n v="1895"/>
    <n v="4093"/>
  </r>
  <r>
    <x v="3"/>
    <x v="18"/>
    <x v="130"/>
    <x v="9"/>
    <n v="155"/>
    <n v="3"/>
    <n v="2"/>
    <n v="1"/>
    <n v="0"/>
    <n v="81"/>
    <n v="6"/>
    <n v="9"/>
    <n v="2"/>
    <n v="50"/>
    <n v="38"/>
    <n v="4"/>
    <n v="0"/>
    <n v="527"/>
    <n v="333"/>
    <n v="37"/>
    <n v="21"/>
    <n v="11"/>
    <n v="2245"/>
    <n v="985"/>
    <n v="86"/>
    <n v="235"/>
    <n v="87"/>
    <n v="1158"/>
    <n v="442"/>
    <n v="23"/>
    <n v="259"/>
    <n v="34"/>
    <n v="231"/>
    <n v="75"/>
    <n v="1"/>
    <n v="33"/>
    <n v="23"/>
    <n v="110"/>
    <n v="72"/>
    <n v="8"/>
    <n v="1"/>
    <n v="1"/>
    <n v="0"/>
    <n v="0"/>
    <n v="0"/>
    <n v="0"/>
    <n v="0"/>
    <n v="0"/>
    <n v="0"/>
    <n v="0"/>
    <n v="0"/>
    <n v="0"/>
    <n v="0"/>
    <n v="0"/>
    <n v="0"/>
    <n v="0"/>
    <n v="0"/>
    <n v="0"/>
    <n v="2"/>
    <n v="1"/>
    <n v="132"/>
    <n v="43"/>
    <n v="445"/>
    <n v="1732"/>
    <n v="797"/>
    <n v="158"/>
    <n v="98"/>
    <n v="7619"/>
    <n v="1399"/>
    <n v="0"/>
    <n v="58"/>
    <n v="1058"/>
    <n v="1874"/>
    <n v="4137"/>
  </r>
  <r>
    <x v="3"/>
    <x v="18"/>
    <x v="130"/>
    <x v="10"/>
    <n v="155"/>
    <n v="3"/>
    <n v="2"/>
    <n v="1"/>
    <n v="1"/>
    <n v="86"/>
    <n v="6"/>
    <n v="9"/>
    <n v="1"/>
    <n v="49"/>
    <n v="39"/>
    <n v="4"/>
    <n v="0"/>
    <n v="533"/>
    <n v="340"/>
    <n v="37"/>
    <n v="21"/>
    <n v="13"/>
    <n v="2239"/>
    <n v="1026"/>
    <n v="86"/>
    <n v="234"/>
    <n v="86"/>
    <n v="1168"/>
    <n v="479"/>
    <n v="23"/>
    <n v="260"/>
    <n v="34"/>
    <n v="231"/>
    <n v="83"/>
    <n v="1"/>
    <n v="32"/>
    <n v="23"/>
    <n v="109"/>
    <n v="72"/>
    <n v="8"/>
    <n v="1"/>
    <n v="1"/>
    <n v="0"/>
    <n v="0"/>
    <n v="0"/>
    <n v="0"/>
    <n v="0"/>
    <n v="0"/>
    <n v="0"/>
    <n v="0"/>
    <n v="0"/>
    <n v="0"/>
    <n v="0"/>
    <n v="0"/>
    <n v="0"/>
    <n v="0"/>
    <n v="0"/>
    <n v="0"/>
    <n v="2"/>
    <n v="1"/>
    <n v="132"/>
    <n v="42"/>
    <n v="449"/>
    <n v="1733"/>
    <n v="807"/>
    <n v="158"/>
    <n v="97"/>
    <n v="7648"/>
    <n v="1607"/>
    <n v="0"/>
    <n v="58"/>
    <n v="1057"/>
    <n v="1877"/>
    <n v="4167"/>
  </r>
  <r>
    <x v="3"/>
    <x v="18"/>
    <x v="130"/>
    <x v="11"/>
    <n v="154"/>
    <n v="4"/>
    <n v="2"/>
    <n v="1"/>
    <n v="1"/>
    <n v="85"/>
    <n v="6"/>
    <n v="9"/>
    <n v="1"/>
    <n v="49"/>
    <n v="39"/>
    <n v="4"/>
    <n v="0"/>
    <n v="532"/>
    <n v="345"/>
    <n v="37"/>
    <n v="21"/>
    <n v="11"/>
    <n v="2230"/>
    <n v="1068"/>
    <n v="85"/>
    <n v="221"/>
    <n v="78"/>
    <n v="1170"/>
    <n v="494"/>
    <n v="23"/>
    <n v="259"/>
    <n v="36"/>
    <n v="232"/>
    <n v="87"/>
    <n v="1"/>
    <n v="33"/>
    <n v="23"/>
    <n v="111"/>
    <n v="74"/>
    <n v="8"/>
    <n v="3"/>
    <n v="1"/>
    <n v="0"/>
    <n v="0"/>
    <n v="1"/>
    <n v="0"/>
    <n v="0"/>
    <n v="0"/>
    <n v="0"/>
    <n v="0"/>
    <n v="0"/>
    <n v="0"/>
    <n v="0"/>
    <n v="0"/>
    <n v="0"/>
    <n v="0"/>
    <n v="0"/>
    <n v="0"/>
    <n v="2"/>
    <n v="1"/>
    <n v="131"/>
    <n v="42"/>
    <n v="449"/>
    <n v="1744"/>
    <n v="808"/>
    <n v="159"/>
    <n v="98"/>
    <n v="7679"/>
    <n v="1759"/>
    <n v="0"/>
    <n v="59"/>
    <n v="1056"/>
    <n v="1875"/>
    <n v="4195"/>
  </r>
  <r>
    <x v="3"/>
    <x v="18"/>
    <x v="130"/>
    <x v="12"/>
    <n v="154"/>
    <n v="4"/>
    <n v="2"/>
    <n v="1"/>
    <n v="1"/>
    <n v="88"/>
    <n v="6"/>
    <n v="9"/>
    <n v="1"/>
    <n v="48"/>
    <n v="38"/>
    <n v="4"/>
    <n v="0"/>
    <n v="533"/>
    <n v="346"/>
    <n v="38"/>
    <n v="21"/>
    <n v="11"/>
    <n v="2236"/>
    <n v="1101"/>
    <n v="84"/>
    <n v="219"/>
    <n v="80"/>
    <n v="1171"/>
    <n v="510"/>
    <n v="22"/>
    <n v="254"/>
    <n v="36"/>
    <n v="234"/>
    <n v="90"/>
    <n v="1"/>
    <n v="30"/>
    <n v="25"/>
    <n v="112"/>
    <n v="78"/>
    <n v="7"/>
    <n v="2"/>
    <n v="1"/>
    <n v="0"/>
    <n v="0"/>
    <n v="1"/>
    <n v="0"/>
    <n v="0"/>
    <n v="0"/>
    <n v="0"/>
    <n v="0"/>
    <n v="0"/>
    <n v="0"/>
    <n v="0"/>
    <n v="0"/>
    <n v="0"/>
    <n v="0"/>
    <n v="0"/>
    <n v="0"/>
    <n v="2"/>
    <n v="1"/>
    <n v="131"/>
    <n v="41"/>
    <n v="450"/>
    <n v="1749"/>
    <n v="811"/>
    <n v="161"/>
    <n v="99"/>
    <n v="7685"/>
    <n v="1887"/>
    <n v="0"/>
    <n v="58"/>
    <n v="1044"/>
    <n v="1862"/>
    <n v="4226"/>
  </r>
  <r>
    <x v="3"/>
    <x v="18"/>
    <x v="130"/>
    <x v="13"/>
    <n v="155"/>
    <n v="4"/>
    <n v="2"/>
    <n v="1"/>
    <n v="1"/>
    <n v="88"/>
    <n v="6"/>
    <n v="9"/>
    <n v="2"/>
    <n v="47"/>
    <n v="37"/>
    <n v="4"/>
    <n v="0"/>
    <n v="534"/>
    <n v="350"/>
    <n v="38"/>
    <n v="21"/>
    <n v="12"/>
    <n v="2239"/>
    <n v="1121"/>
    <n v="84"/>
    <n v="217"/>
    <n v="76"/>
    <n v="1171"/>
    <n v="518"/>
    <n v="22"/>
    <n v="252"/>
    <n v="37"/>
    <n v="234"/>
    <n v="90"/>
    <n v="1"/>
    <n v="30"/>
    <n v="23"/>
    <n v="112"/>
    <n v="78"/>
    <n v="7"/>
    <n v="1"/>
    <n v="1"/>
    <n v="0"/>
    <n v="0"/>
    <n v="1"/>
    <n v="0"/>
    <n v="0"/>
    <n v="0"/>
    <n v="0"/>
    <n v="0"/>
    <n v="0"/>
    <n v="0"/>
    <n v="0"/>
    <n v="0"/>
    <n v="0"/>
    <n v="0"/>
    <n v="0"/>
    <n v="0"/>
    <n v="2"/>
    <n v="1"/>
    <n v="133"/>
    <n v="40"/>
    <n v="450"/>
    <n v="1759"/>
    <n v="813"/>
    <n v="160"/>
    <n v="99"/>
    <n v="7716"/>
    <n v="1951"/>
    <n v="0"/>
    <n v="58"/>
    <n v="1042"/>
    <n v="1869"/>
    <n v="4256"/>
  </r>
  <r>
    <x v="3"/>
    <x v="18"/>
    <x v="130"/>
    <x v="14"/>
    <n v="156"/>
    <n v="4"/>
    <n v="2"/>
    <n v="1"/>
    <n v="1"/>
    <n v="89"/>
    <n v="6"/>
    <n v="10"/>
    <n v="1"/>
    <n v="47"/>
    <n v="37"/>
    <n v="4"/>
    <n v="0"/>
    <n v="534"/>
    <n v="355"/>
    <n v="38"/>
    <n v="20"/>
    <n v="12"/>
    <n v="2244"/>
    <n v="1152"/>
    <n v="84"/>
    <n v="216"/>
    <n v="76"/>
    <n v="1172"/>
    <n v="535"/>
    <n v="22"/>
    <n v="248"/>
    <n v="39"/>
    <n v="237"/>
    <n v="91"/>
    <n v="1"/>
    <n v="30"/>
    <n v="24"/>
    <n v="110"/>
    <n v="80"/>
    <n v="7"/>
    <n v="1"/>
    <n v="1"/>
    <n v="0"/>
    <n v="0"/>
    <n v="1"/>
    <n v="0"/>
    <n v="0"/>
    <n v="0"/>
    <n v="0"/>
    <n v="0"/>
    <n v="0"/>
    <n v="0"/>
    <n v="0"/>
    <n v="0"/>
    <n v="0"/>
    <n v="0"/>
    <n v="0"/>
    <n v="0"/>
    <n v="2"/>
    <n v="1"/>
    <n v="133"/>
    <n v="40"/>
    <n v="450"/>
    <n v="1772"/>
    <n v="815"/>
    <n v="161"/>
    <n v="97"/>
    <n v="7742"/>
    <n v="2028"/>
    <n v="0"/>
    <n v="58"/>
    <n v="1032"/>
    <n v="1887"/>
    <n v="4274"/>
  </r>
  <r>
    <x v="3"/>
    <x v="18"/>
    <x v="130"/>
    <x v="15"/>
    <n v="156"/>
    <n v="4"/>
    <n v="2"/>
    <n v="1"/>
    <n v="1"/>
    <n v="89"/>
    <n v="6"/>
    <n v="10"/>
    <n v="1"/>
    <n v="46"/>
    <n v="36"/>
    <n v="4"/>
    <n v="0"/>
    <n v="533"/>
    <n v="357"/>
    <n v="38"/>
    <n v="20"/>
    <n v="11"/>
    <n v="2251"/>
    <n v="1163"/>
    <n v="81"/>
    <n v="214"/>
    <n v="81"/>
    <n v="1177"/>
    <n v="543"/>
    <n v="22"/>
    <n v="247"/>
    <n v="38"/>
    <n v="239"/>
    <n v="92"/>
    <n v="2"/>
    <n v="30"/>
    <n v="24"/>
    <n v="111"/>
    <n v="81"/>
    <n v="7"/>
    <n v="1"/>
    <n v="1"/>
    <n v="0"/>
    <n v="0"/>
    <n v="1"/>
    <n v="0"/>
    <n v="0"/>
    <n v="0"/>
    <n v="0"/>
    <n v="0"/>
    <n v="0"/>
    <n v="0"/>
    <n v="0"/>
    <n v="0"/>
    <n v="0"/>
    <n v="0"/>
    <n v="0"/>
    <n v="0"/>
    <n v="2"/>
    <n v="1"/>
    <n v="133"/>
    <n v="39"/>
    <n v="450"/>
    <n v="1781"/>
    <n v="824"/>
    <n v="163"/>
    <n v="98"/>
    <n v="7776"/>
    <n v="2060"/>
    <n v="0"/>
    <n v="59"/>
    <n v="1031"/>
    <n v="1902"/>
    <n v="4296"/>
  </r>
  <r>
    <x v="3"/>
    <x v="18"/>
    <x v="130"/>
    <x v="16"/>
    <n v="157"/>
    <n v="4"/>
    <n v="2"/>
    <n v="1"/>
    <n v="1"/>
    <n v="90"/>
    <n v="6"/>
    <n v="10"/>
    <n v="1"/>
    <n v="46"/>
    <n v="36"/>
    <n v="4"/>
    <n v="0"/>
    <n v="535"/>
    <n v="360"/>
    <n v="38"/>
    <n v="20"/>
    <n v="11"/>
    <n v="2256"/>
    <n v="1171"/>
    <n v="80"/>
    <n v="214"/>
    <n v="81"/>
    <n v="1182"/>
    <n v="547"/>
    <n v="22"/>
    <n v="249"/>
    <n v="39"/>
    <n v="241"/>
    <n v="93"/>
    <n v="2"/>
    <n v="29"/>
    <n v="24"/>
    <n v="111"/>
    <n v="81"/>
    <n v="7"/>
    <n v="1"/>
    <n v="1"/>
    <n v="0"/>
    <n v="0"/>
    <n v="1"/>
    <n v="0"/>
    <n v="0"/>
    <n v="0"/>
    <n v="0"/>
    <n v="0"/>
    <n v="0"/>
    <n v="0"/>
    <n v="0"/>
    <n v="0"/>
    <n v="0"/>
    <n v="0"/>
    <n v="0"/>
    <n v="0"/>
    <n v="2"/>
    <n v="1"/>
    <n v="134"/>
    <n v="39"/>
    <n v="451"/>
    <n v="1782"/>
    <n v="826"/>
    <n v="165"/>
    <n v="98"/>
    <n v="7808"/>
    <n v="2087"/>
    <n v="0"/>
    <n v="59"/>
    <n v="1027"/>
    <n v="1927"/>
    <n v="4310"/>
  </r>
  <r>
    <x v="3"/>
    <x v="18"/>
    <x v="130"/>
    <x v="16"/>
    <m/>
    <m/>
    <m/>
    <m/>
    <m/>
    <m/>
    <m/>
    <m/>
    <m/>
    <m/>
    <m/>
    <m/>
    <m/>
    <m/>
    <m/>
    <m/>
    <m/>
    <m/>
    <m/>
    <m/>
    <m/>
    <m/>
    <m/>
    <n v="1"/>
    <m/>
    <m/>
    <m/>
    <m/>
    <m/>
    <m/>
    <m/>
    <m/>
    <m/>
    <m/>
    <m/>
    <m/>
    <m/>
    <m/>
    <m/>
    <m/>
    <m/>
    <m/>
    <m/>
    <m/>
    <m/>
    <m/>
    <m/>
    <m/>
    <m/>
    <m/>
    <m/>
    <m/>
    <m/>
    <m/>
    <m/>
    <m/>
    <m/>
    <m/>
    <m/>
    <m/>
    <n v="1"/>
    <m/>
    <m/>
    <n v="2"/>
    <m/>
    <m/>
    <m/>
    <m/>
    <m/>
    <n v="2"/>
  </r>
  <r>
    <x v="3"/>
    <x v="23"/>
    <x v="131"/>
    <x v="0"/>
    <n v="103"/>
    <n v="1"/>
    <n v="0"/>
    <n v="0"/>
    <n v="0"/>
    <n v="6"/>
    <n v="17"/>
    <n v="6"/>
    <n v="1"/>
    <n v="1"/>
    <n v="0"/>
    <n v="0"/>
    <n v="0"/>
    <n v="328"/>
    <n v="0"/>
    <n v="90"/>
    <n v="1"/>
    <n v="5"/>
    <n v="1428"/>
    <n v="0"/>
    <n v="57"/>
    <n v="45"/>
    <n v="55"/>
    <n v="888"/>
    <n v="47"/>
    <n v="211"/>
    <n v="65"/>
    <n v="28"/>
    <n v="141"/>
    <n v="0"/>
    <n v="4"/>
    <n v="7"/>
    <n v="34"/>
    <n v="23"/>
    <n v="0"/>
    <n v="0"/>
    <n v="2"/>
    <n v="0"/>
    <n v="0"/>
    <n v="0"/>
    <n v="0"/>
    <n v="0"/>
    <n v="0"/>
    <n v="0"/>
    <n v="0"/>
    <n v="0"/>
    <n v="0"/>
    <n v="0"/>
    <n v="0"/>
    <n v="64"/>
    <n v="229"/>
    <n v="0"/>
    <n v="12"/>
    <n v="2"/>
    <m/>
    <m/>
    <m/>
    <m/>
    <m/>
    <m/>
    <m/>
    <m/>
    <m/>
    <m/>
    <m/>
    <m/>
    <m/>
    <m/>
    <m/>
    <m/>
  </r>
  <r>
    <x v="3"/>
    <x v="23"/>
    <x v="131"/>
    <x v="1"/>
    <n v="104"/>
    <n v="1"/>
    <n v="0"/>
    <n v="0"/>
    <n v="0"/>
    <n v="10"/>
    <n v="17"/>
    <n v="6"/>
    <n v="1"/>
    <n v="1"/>
    <n v="0"/>
    <n v="0"/>
    <n v="0"/>
    <n v="331"/>
    <n v="0"/>
    <n v="112"/>
    <n v="1"/>
    <n v="4"/>
    <n v="1435"/>
    <n v="0"/>
    <n v="81"/>
    <n v="43"/>
    <n v="56"/>
    <n v="887"/>
    <n v="55"/>
    <n v="212"/>
    <n v="65"/>
    <n v="26"/>
    <n v="141"/>
    <n v="0"/>
    <n v="4"/>
    <n v="7"/>
    <n v="34"/>
    <n v="23"/>
    <n v="0"/>
    <n v="7"/>
    <n v="2"/>
    <n v="0"/>
    <n v="0"/>
    <n v="0"/>
    <n v="0"/>
    <n v="0"/>
    <n v="0"/>
    <n v="0"/>
    <n v="0"/>
    <n v="0"/>
    <n v="0"/>
    <n v="0"/>
    <n v="0"/>
    <n v="65"/>
    <n v="225"/>
    <n v="0"/>
    <n v="12"/>
    <n v="2"/>
    <m/>
    <m/>
    <m/>
    <m/>
    <m/>
    <m/>
    <m/>
    <m/>
    <m/>
    <m/>
    <m/>
    <m/>
    <m/>
    <m/>
    <m/>
    <m/>
  </r>
  <r>
    <x v="3"/>
    <x v="23"/>
    <x v="131"/>
    <x v="2"/>
    <n v="104"/>
    <n v="1"/>
    <n v="0"/>
    <n v="0"/>
    <n v="0"/>
    <n v="16"/>
    <n v="17"/>
    <n v="5"/>
    <n v="1"/>
    <n v="1"/>
    <n v="0"/>
    <n v="0"/>
    <n v="0"/>
    <n v="333"/>
    <n v="138"/>
    <n v="65"/>
    <n v="1"/>
    <n v="4"/>
    <n v="1437"/>
    <n v="129"/>
    <n v="223"/>
    <n v="43"/>
    <n v="58"/>
    <n v="891"/>
    <n v="74"/>
    <n v="212"/>
    <n v="64"/>
    <n v="28"/>
    <n v="141"/>
    <n v="6"/>
    <n v="12"/>
    <n v="7"/>
    <n v="33"/>
    <n v="24"/>
    <n v="8"/>
    <n v="3"/>
    <n v="2"/>
    <n v="0"/>
    <n v="0"/>
    <n v="0"/>
    <n v="0"/>
    <n v="0"/>
    <n v="0"/>
    <n v="0"/>
    <n v="0"/>
    <n v="0"/>
    <n v="0"/>
    <n v="0"/>
    <n v="0"/>
    <n v="0"/>
    <n v="0"/>
    <n v="0"/>
    <n v="0"/>
    <n v="0"/>
    <n v="1"/>
    <n v="0"/>
    <n v="75"/>
    <n v="1"/>
    <n v="254"/>
    <n v="1035"/>
    <n v="552"/>
    <n v="80"/>
    <n v="18"/>
    <m/>
    <m/>
    <m/>
    <m/>
    <m/>
    <m/>
    <m/>
  </r>
  <r>
    <x v="3"/>
    <x v="23"/>
    <x v="131"/>
    <x v="3"/>
    <n v="105"/>
    <n v="1"/>
    <n v="1"/>
    <n v="0"/>
    <n v="0"/>
    <n v="21"/>
    <n v="17"/>
    <n v="5"/>
    <n v="1"/>
    <n v="1"/>
    <n v="0"/>
    <n v="0"/>
    <n v="0"/>
    <n v="333"/>
    <n v="154"/>
    <n v="65"/>
    <n v="1"/>
    <n v="4"/>
    <n v="1440"/>
    <n v="173"/>
    <n v="221"/>
    <n v="44"/>
    <n v="57"/>
    <n v="893"/>
    <n v="83"/>
    <n v="213"/>
    <n v="65"/>
    <n v="27"/>
    <n v="141"/>
    <n v="7"/>
    <n v="12"/>
    <n v="9"/>
    <n v="30"/>
    <n v="24"/>
    <n v="10"/>
    <n v="3"/>
    <n v="2"/>
    <n v="0"/>
    <n v="0"/>
    <n v="0"/>
    <n v="0"/>
    <n v="0"/>
    <n v="0"/>
    <n v="0"/>
    <n v="0"/>
    <n v="0"/>
    <n v="0"/>
    <n v="0"/>
    <n v="0"/>
    <n v="0"/>
    <n v="0"/>
    <n v="0"/>
    <n v="0"/>
    <n v="0"/>
    <n v="1"/>
    <n v="0"/>
    <n v="77"/>
    <n v="1"/>
    <n v="254"/>
    <n v="1043"/>
    <n v="553"/>
    <n v="80"/>
    <n v="18"/>
    <m/>
    <m/>
    <m/>
    <m/>
    <m/>
    <m/>
    <m/>
  </r>
  <r>
    <x v="3"/>
    <x v="23"/>
    <x v="131"/>
    <x v="4"/>
    <n v="105"/>
    <n v="1"/>
    <n v="1"/>
    <n v="0"/>
    <n v="0"/>
    <n v="27"/>
    <n v="17"/>
    <n v="5"/>
    <n v="1"/>
    <n v="1"/>
    <n v="0"/>
    <n v="0"/>
    <n v="0"/>
    <n v="334"/>
    <n v="171"/>
    <n v="65"/>
    <n v="1"/>
    <n v="4"/>
    <n v="1440"/>
    <n v="240"/>
    <n v="219"/>
    <n v="47"/>
    <n v="54"/>
    <n v="893"/>
    <n v="107"/>
    <n v="213"/>
    <n v="65"/>
    <n v="27"/>
    <n v="143"/>
    <n v="9"/>
    <n v="12"/>
    <n v="11"/>
    <n v="29"/>
    <n v="24"/>
    <n v="10"/>
    <n v="3"/>
    <n v="2"/>
    <n v="0"/>
    <n v="0"/>
    <n v="0"/>
    <n v="0"/>
    <n v="0"/>
    <n v="0"/>
    <n v="0"/>
    <n v="0"/>
    <n v="0"/>
    <n v="0"/>
    <n v="0"/>
    <n v="0"/>
    <n v="0"/>
    <n v="0"/>
    <n v="0"/>
    <n v="0"/>
    <n v="0"/>
    <n v="1"/>
    <n v="0"/>
    <n v="77"/>
    <n v="1"/>
    <n v="255"/>
    <n v="1043"/>
    <n v="554"/>
    <n v="81"/>
    <n v="18"/>
    <m/>
    <m/>
    <m/>
    <m/>
    <m/>
    <m/>
    <m/>
  </r>
  <r>
    <x v="3"/>
    <x v="23"/>
    <x v="131"/>
    <x v="5"/>
    <n v="105"/>
    <n v="1"/>
    <n v="1"/>
    <n v="0"/>
    <n v="0"/>
    <n v="35"/>
    <n v="17"/>
    <n v="5"/>
    <n v="1"/>
    <n v="1"/>
    <n v="0"/>
    <n v="0"/>
    <n v="0"/>
    <n v="334"/>
    <n v="188"/>
    <n v="65"/>
    <n v="1"/>
    <n v="4"/>
    <n v="1444"/>
    <n v="386"/>
    <n v="216"/>
    <n v="47"/>
    <n v="53"/>
    <n v="894"/>
    <n v="158"/>
    <n v="213"/>
    <n v="65"/>
    <n v="27"/>
    <n v="146"/>
    <n v="14"/>
    <n v="12"/>
    <n v="12"/>
    <n v="30"/>
    <n v="24"/>
    <n v="13"/>
    <n v="3"/>
    <n v="2"/>
    <n v="0"/>
    <n v="0"/>
    <n v="0"/>
    <n v="0"/>
    <n v="0"/>
    <n v="0"/>
    <n v="0"/>
    <n v="0"/>
    <n v="0"/>
    <n v="0"/>
    <n v="0"/>
    <n v="0"/>
    <n v="0"/>
    <n v="0"/>
    <n v="0"/>
    <n v="0"/>
    <n v="0"/>
    <n v="1"/>
    <n v="0"/>
    <n v="77"/>
    <n v="1"/>
    <n v="257"/>
    <n v="1051"/>
    <n v="556"/>
    <n v="82"/>
    <n v="19"/>
    <m/>
    <m/>
    <m/>
    <m/>
    <m/>
    <m/>
    <m/>
  </r>
  <r>
    <x v="3"/>
    <x v="23"/>
    <x v="131"/>
    <x v="6"/>
    <n v="105"/>
    <n v="1"/>
    <n v="1"/>
    <n v="0"/>
    <n v="0"/>
    <n v="41"/>
    <n v="17"/>
    <n v="5"/>
    <n v="1"/>
    <n v="1"/>
    <n v="0"/>
    <n v="0"/>
    <n v="0"/>
    <n v="333"/>
    <n v="199"/>
    <n v="64"/>
    <n v="1"/>
    <n v="4"/>
    <n v="1446"/>
    <n v="462"/>
    <n v="214"/>
    <n v="46"/>
    <n v="53"/>
    <n v="895"/>
    <n v="220"/>
    <n v="213"/>
    <n v="64"/>
    <n v="27"/>
    <n v="145"/>
    <n v="17"/>
    <n v="12"/>
    <n v="12"/>
    <n v="29"/>
    <n v="24"/>
    <n v="15"/>
    <n v="3"/>
    <n v="2"/>
    <n v="0"/>
    <n v="0"/>
    <n v="0"/>
    <n v="0"/>
    <n v="0"/>
    <n v="0"/>
    <n v="0"/>
    <n v="0"/>
    <n v="0"/>
    <n v="0"/>
    <n v="0"/>
    <n v="0"/>
    <n v="0"/>
    <n v="0"/>
    <n v="0"/>
    <n v="0"/>
    <n v="0"/>
    <n v="1"/>
    <n v="0"/>
    <n v="77"/>
    <n v="1"/>
    <n v="257"/>
    <n v="1058"/>
    <n v="557"/>
    <n v="81"/>
    <n v="19"/>
    <m/>
    <m/>
    <m/>
    <m/>
    <m/>
    <m/>
    <m/>
  </r>
  <r>
    <x v="3"/>
    <x v="23"/>
    <x v="131"/>
    <x v="7"/>
    <n v="105"/>
    <n v="1"/>
    <n v="1"/>
    <n v="0"/>
    <n v="0"/>
    <n v="45"/>
    <n v="17"/>
    <n v="5"/>
    <n v="1"/>
    <n v="1"/>
    <n v="0"/>
    <n v="0"/>
    <n v="0"/>
    <n v="333"/>
    <n v="207"/>
    <n v="64"/>
    <n v="1"/>
    <n v="3"/>
    <n v="1453"/>
    <n v="528"/>
    <n v="211"/>
    <n v="46"/>
    <n v="55"/>
    <n v="897"/>
    <n v="259"/>
    <n v="212"/>
    <n v="64"/>
    <n v="27"/>
    <n v="146"/>
    <n v="22"/>
    <n v="12"/>
    <n v="12"/>
    <n v="29"/>
    <n v="24"/>
    <n v="15"/>
    <n v="3"/>
    <n v="2"/>
    <n v="0"/>
    <n v="0"/>
    <n v="0"/>
    <n v="0"/>
    <n v="0"/>
    <n v="0"/>
    <n v="0"/>
    <n v="0"/>
    <n v="0"/>
    <n v="0"/>
    <n v="0"/>
    <n v="0"/>
    <n v="0"/>
    <n v="0"/>
    <n v="0"/>
    <n v="0"/>
    <n v="0"/>
    <n v="1"/>
    <n v="0"/>
    <n v="77"/>
    <n v="1"/>
    <n v="257"/>
    <n v="1067"/>
    <n v="558"/>
    <n v="83"/>
    <n v="19"/>
    <m/>
    <m/>
    <m/>
    <m/>
    <m/>
    <m/>
    <m/>
  </r>
  <r>
    <x v="3"/>
    <x v="23"/>
    <x v="131"/>
    <x v="8"/>
    <n v="105"/>
    <n v="1"/>
    <n v="1"/>
    <n v="0"/>
    <n v="0"/>
    <n v="51"/>
    <n v="17"/>
    <n v="5"/>
    <n v="1"/>
    <n v="1"/>
    <n v="1"/>
    <n v="0"/>
    <n v="0"/>
    <n v="333"/>
    <n v="212"/>
    <n v="64"/>
    <n v="1"/>
    <n v="3"/>
    <n v="1450"/>
    <n v="597"/>
    <n v="209"/>
    <n v="44"/>
    <n v="53"/>
    <n v="898"/>
    <n v="308"/>
    <n v="211"/>
    <n v="64"/>
    <n v="28"/>
    <n v="147"/>
    <n v="29"/>
    <n v="12"/>
    <n v="12"/>
    <n v="29"/>
    <n v="25"/>
    <n v="17"/>
    <n v="3"/>
    <n v="2"/>
    <n v="0"/>
    <n v="0"/>
    <n v="0"/>
    <n v="0"/>
    <n v="0"/>
    <n v="0"/>
    <n v="0"/>
    <n v="0"/>
    <n v="0"/>
    <n v="0"/>
    <n v="0"/>
    <n v="0"/>
    <n v="0"/>
    <n v="0"/>
    <n v="0"/>
    <n v="0"/>
    <n v="0"/>
    <n v="1"/>
    <n v="0"/>
    <n v="78"/>
    <n v="1"/>
    <n v="257"/>
    <n v="1068"/>
    <n v="561"/>
    <n v="83"/>
    <n v="20"/>
    <n v="4728"/>
    <n v="651"/>
    <n v="0"/>
    <n v="370"/>
    <n v="658"/>
    <n v="1167"/>
    <n v="2271"/>
  </r>
  <r>
    <x v="3"/>
    <x v="23"/>
    <x v="131"/>
    <x v="9"/>
    <n v="106"/>
    <n v="1"/>
    <n v="1"/>
    <n v="0"/>
    <n v="0"/>
    <n v="54"/>
    <n v="16"/>
    <n v="5"/>
    <n v="1"/>
    <n v="1"/>
    <n v="1"/>
    <n v="0"/>
    <n v="0"/>
    <n v="334"/>
    <n v="215"/>
    <n v="66"/>
    <n v="1"/>
    <n v="3"/>
    <n v="1454"/>
    <n v="648"/>
    <n v="208"/>
    <n v="46"/>
    <n v="52"/>
    <n v="895"/>
    <n v="335"/>
    <n v="209"/>
    <n v="63"/>
    <n v="28"/>
    <n v="147"/>
    <n v="34"/>
    <n v="12"/>
    <n v="12"/>
    <n v="28"/>
    <n v="25"/>
    <n v="17"/>
    <n v="3"/>
    <n v="2"/>
    <n v="0"/>
    <n v="0"/>
    <n v="0"/>
    <n v="0"/>
    <n v="0"/>
    <n v="0"/>
    <n v="0"/>
    <n v="0"/>
    <n v="0"/>
    <n v="0"/>
    <n v="0"/>
    <n v="0"/>
    <n v="0"/>
    <n v="0"/>
    <n v="0"/>
    <n v="0"/>
    <n v="0"/>
    <n v="1"/>
    <n v="0"/>
    <n v="79"/>
    <n v="1"/>
    <n v="257"/>
    <n v="1077"/>
    <n v="562"/>
    <n v="84"/>
    <n v="20"/>
    <n v="4728"/>
    <n v="829"/>
    <n v="0"/>
    <n v="370"/>
    <n v="652"/>
    <n v="1155"/>
    <n v="2289"/>
  </r>
  <r>
    <x v="3"/>
    <x v="23"/>
    <x v="131"/>
    <x v="10"/>
    <n v="106"/>
    <n v="1"/>
    <n v="1"/>
    <n v="0"/>
    <n v="0"/>
    <n v="54"/>
    <n v="16"/>
    <n v="5"/>
    <n v="1"/>
    <n v="1"/>
    <n v="1"/>
    <n v="0"/>
    <n v="0"/>
    <n v="335"/>
    <n v="218"/>
    <n v="66"/>
    <n v="1"/>
    <n v="3"/>
    <n v="1457"/>
    <n v="674"/>
    <n v="205"/>
    <n v="47"/>
    <n v="52"/>
    <n v="898"/>
    <n v="346"/>
    <n v="209"/>
    <n v="62"/>
    <n v="28"/>
    <n v="147"/>
    <n v="40"/>
    <n v="11"/>
    <n v="12"/>
    <n v="27"/>
    <n v="25"/>
    <n v="17"/>
    <n v="3"/>
    <n v="2"/>
    <n v="0"/>
    <n v="0"/>
    <n v="0"/>
    <n v="0"/>
    <n v="0"/>
    <n v="0"/>
    <n v="0"/>
    <n v="0"/>
    <n v="0"/>
    <n v="0"/>
    <n v="0"/>
    <n v="0"/>
    <n v="0"/>
    <n v="0"/>
    <n v="0"/>
    <n v="0"/>
    <n v="0"/>
    <n v="1"/>
    <n v="0"/>
    <n v="79"/>
    <n v="1"/>
    <n v="258"/>
    <n v="1080"/>
    <n v="566"/>
    <n v="84"/>
    <n v="20"/>
    <n v="4728"/>
    <n v="908"/>
    <n v="0"/>
    <n v="369"/>
    <n v="648"/>
    <n v="1154"/>
    <n v="2298"/>
  </r>
  <r>
    <x v="3"/>
    <x v="23"/>
    <x v="131"/>
    <x v="11"/>
    <n v="106"/>
    <n v="1"/>
    <n v="1"/>
    <n v="0"/>
    <n v="0"/>
    <n v="56"/>
    <n v="16"/>
    <n v="5"/>
    <n v="1"/>
    <n v="1"/>
    <n v="1"/>
    <n v="0"/>
    <n v="0"/>
    <n v="335"/>
    <n v="218"/>
    <n v="66"/>
    <n v="1"/>
    <n v="4"/>
    <n v="1463"/>
    <n v="700"/>
    <n v="203"/>
    <n v="48"/>
    <n v="51"/>
    <n v="902"/>
    <n v="364"/>
    <n v="209"/>
    <n v="62"/>
    <n v="29"/>
    <n v="148"/>
    <n v="41"/>
    <n v="12"/>
    <n v="12"/>
    <n v="27"/>
    <n v="26"/>
    <n v="17"/>
    <n v="3"/>
    <n v="2"/>
    <n v="0"/>
    <n v="0"/>
    <n v="0"/>
    <n v="0"/>
    <n v="0"/>
    <n v="0"/>
    <n v="0"/>
    <n v="0"/>
    <n v="0"/>
    <n v="0"/>
    <n v="0"/>
    <n v="0"/>
    <n v="0"/>
    <n v="0"/>
    <n v="0"/>
    <n v="0"/>
    <n v="0"/>
    <n v="1"/>
    <n v="0"/>
    <n v="80"/>
    <n v="1"/>
    <n v="257"/>
    <n v="1092"/>
    <n v="572"/>
    <n v="85"/>
    <n v="21"/>
    <n v="4750"/>
    <n v="990"/>
    <n v="0"/>
    <n v="368"/>
    <n v="646"/>
    <n v="1160"/>
    <n v="2323"/>
  </r>
  <r>
    <x v="3"/>
    <x v="23"/>
    <x v="131"/>
    <x v="12"/>
    <n v="106"/>
    <n v="1"/>
    <n v="1"/>
    <n v="0"/>
    <n v="0"/>
    <n v="57"/>
    <n v="16"/>
    <n v="5"/>
    <n v="1"/>
    <n v="1"/>
    <n v="1"/>
    <n v="0"/>
    <n v="0"/>
    <n v="336"/>
    <n v="219"/>
    <n v="66"/>
    <n v="1"/>
    <n v="4"/>
    <n v="1465"/>
    <n v="718"/>
    <n v="203"/>
    <n v="43"/>
    <n v="52"/>
    <n v="903"/>
    <n v="374"/>
    <n v="207"/>
    <n v="62"/>
    <n v="30"/>
    <n v="148"/>
    <n v="43"/>
    <n v="12"/>
    <n v="12"/>
    <n v="25"/>
    <n v="26"/>
    <n v="17"/>
    <n v="2"/>
    <n v="2"/>
    <n v="0"/>
    <n v="0"/>
    <n v="0"/>
    <n v="0"/>
    <n v="0"/>
    <n v="0"/>
    <n v="0"/>
    <n v="0"/>
    <n v="0"/>
    <n v="0"/>
    <n v="0"/>
    <n v="0"/>
    <n v="0"/>
    <n v="0"/>
    <n v="0"/>
    <n v="0"/>
    <n v="0"/>
    <n v="1"/>
    <n v="0"/>
    <n v="81"/>
    <n v="1"/>
    <n v="258"/>
    <n v="1100"/>
    <n v="574"/>
    <n v="85"/>
    <n v="21"/>
    <n v="4766"/>
    <n v="1055"/>
    <n v="0"/>
    <n v="365"/>
    <n v="648"/>
    <n v="1153"/>
    <n v="2336"/>
  </r>
  <r>
    <x v="3"/>
    <x v="23"/>
    <x v="131"/>
    <x v="13"/>
    <n v="101"/>
    <n v="1"/>
    <n v="1"/>
    <n v="0"/>
    <n v="0"/>
    <n v="57"/>
    <n v="16"/>
    <n v="5"/>
    <n v="1"/>
    <n v="1"/>
    <n v="1"/>
    <n v="0"/>
    <n v="0"/>
    <n v="329"/>
    <n v="216"/>
    <n v="63"/>
    <n v="1"/>
    <n v="4"/>
    <n v="1440"/>
    <n v="714"/>
    <n v="196"/>
    <n v="43"/>
    <n v="50"/>
    <n v="887"/>
    <n v="381"/>
    <n v="204"/>
    <n v="59"/>
    <n v="31"/>
    <n v="139"/>
    <n v="42"/>
    <n v="11"/>
    <n v="11"/>
    <n v="24"/>
    <n v="26"/>
    <n v="19"/>
    <n v="2"/>
    <n v="2"/>
    <n v="0"/>
    <n v="0"/>
    <n v="0"/>
    <n v="0"/>
    <n v="0"/>
    <n v="0"/>
    <n v="0"/>
    <n v="0"/>
    <n v="0"/>
    <n v="0"/>
    <n v="0"/>
    <n v="0"/>
    <n v="0"/>
    <n v="0"/>
    <n v="0"/>
    <n v="0"/>
    <n v="0"/>
    <n v="1"/>
    <n v="0"/>
    <n v="76"/>
    <n v="1"/>
    <n v="254"/>
    <n v="1083"/>
    <n v="562"/>
    <n v="79"/>
    <n v="21"/>
    <n v="4633"/>
    <n v="1071"/>
    <n v="0"/>
    <n v="351"/>
    <n v="644"/>
    <n v="1128"/>
    <n v="2250"/>
  </r>
  <r>
    <x v="3"/>
    <x v="23"/>
    <x v="131"/>
    <x v="14"/>
    <n v="101"/>
    <n v="1"/>
    <n v="1"/>
    <n v="0"/>
    <n v="0"/>
    <n v="58"/>
    <n v="16"/>
    <n v="5"/>
    <n v="1"/>
    <n v="1"/>
    <n v="1"/>
    <n v="0"/>
    <n v="0"/>
    <n v="329"/>
    <n v="219"/>
    <n v="63"/>
    <n v="1"/>
    <n v="4"/>
    <n v="1446"/>
    <n v="726"/>
    <n v="195"/>
    <n v="44"/>
    <n v="51"/>
    <n v="889"/>
    <n v="394"/>
    <n v="202"/>
    <n v="59"/>
    <n v="31"/>
    <n v="139"/>
    <n v="42"/>
    <n v="11"/>
    <n v="11"/>
    <n v="24"/>
    <n v="26"/>
    <n v="20"/>
    <n v="2"/>
    <n v="2"/>
    <n v="0"/>
    <n v="0"/>
    <n v="0"/>
    <n v="0"/>
    <n v="0"/>
    <n v="0"/>
    <n v="0"/>
    <n v="0"/>
    <n v="0"/>
    <n v="0"/>
    <n v="0"/>
    <n v="0"/>
    <n v="0"/>
    <n v="0"/>
    <n v="0"/>
    <n v="0"/>
    <n v="0"/>
    <n v="1"/>
    <n v="0"/>
    <n v="76"/>
    <n v="1"/>
    <n v="254"/>
    <n v="1088"/>
    <n v="567"/>
    <n v="79"/>
    <n v="21"/>
    <n v="4637"/>
    <n v="1113"/>
    <n v="0"/>
    <n v="349"/>
    <n v="639"/>
    <n v="1118"/>
    <n v="2272"/>
  </r>
  <r>
    <x v="3"/>
    <x v="23"/>
    <x v="131"/>
    <x v="15"/>
    <n v="102"/>
    <n v="1"/>
    <n v="1"/>
    <n v="0"/>
    <n v="0"/>
    <n v="58"/>
    <n v="16"/>
    <n v="6"/>
    <n v="1"/>
    <n v="1"/>
    <n v="1"/>
    <n v="0"/>
    <n v="0"/>
    <n v="327"/>
    <n v="217"/>
    <n v="62"/>
    <n v="1"/>
    <n v="4"/>
    <n v="1441"/>
    <n v="731"/>
    <n v="195"/>
    <n v="45"/>
    <n v="49"/>
    <n v="889"/>
    <n v="399"/>
    <n v="202"/>
    <n v="59"/>
    <n v="31"/>
    <n v="140"/>
    <n v="43"/>
    <n v="11"/>
    <n v="11"/>
    <n v="24"/>
    <n v="26"/>
    <n v="20"/>
    <n v="2"/>
    <n v="2"/>
    <n v="0"/>
    <n v="0"/>
    <n v="0"/>
    <n v="0"/>
    <n v="0"/>
    <n v="0"/>
    <n v="0"/>
    <n v="0"/>
    <n v="0"/>
    <n v="0"/>
    <n v="0"/>
    <n v="0"/>
    <n v="0"/>
    <n v="0"/>
    <n v="0"/>
    <n v="0"/>
    <n v="0"/>
    <n v="1"/>
    <n v="0"/>
    <n v="76"/>
    <n v="1"/>
    <n v="252"/>
    <n v="1084"/>
    <n v="568"/>
    <n v="80"/>
    <n v="21"/>
    <n v="4630"/>
    <n v="1129"/>
    <n v="0"/>
    <n v="347"/>
    <n v="626"/>
    <n v="1110"/>
    <n v="2286"/>
  </r>
  <r>
    <x v="3"/>
    <x v="23"/>
    <x v="131"/>
    <x v="16"/>
    <n v="102"/>
    <n v="1"/>
    <n v="1"/>
    <n v="0"/>
    <n v="0"/>
    <n v="58"/>
    <n v="16"/>
    <n v="6"/>
    <n v="1"/>
    <n v="1"/>
    <n v="1"/>
    <n v="0"/>
    <n v="0"/>
    <n v="329"/>
    <n v="219"/>
    <n v="62"/>
    <n v="1"/>
    <n v="4"/>
    <n v="1423"/>
    <n v="728"/>
    <n v="193"/>
    <n v="45"/>
    <n v="45"/>
    <n v="900"/>
    <n v="409"/>
    <n v="202"/>
    <n v="59"/>
    <n v="36"/>
    <n v="143"/>
    <n v="45"/>
    <n v="11"/>
    <n v="11"/>
    <n v="24"/>
    <n v="26"/>
    <n v="20"/>
    <n v="2"/>
    <n v="2"/>
    <n v="0"/>
    <n v="0"/>
    <n v="0"/>
    <n v="0"/>
    <n v="0"/>
    <n v="0"/>
    <n v="0"/>
    <n v="0"/>
    <n v="0"/>
    <n v="0"/>
    <n v="0"/>
    <n v="0"/>
    <n v="0"/>
    <n v="0"/>
    <n v="0"/>
    <n v="0"/>
    <n v="0"/>
    <n v="1"/>
    <n v="0"/>
    <n v="76"/>
    <n v="1"/>
    <n v="254"/>
    <n v="1072"/>
    <n v="574"/>
    <n v="81"/>
    <n v="21"/>
    <n v="4673"/>
    <n v="1167"/>
    <n v="0"/>
    <n v="347"/>
    <n v="623"/>
    <n v="1125"/>
    <n v="2313"/>
  </r>
  <r>
    <x v="3"/>
    <x v="21"/>
    <x v="132"/>
    <x v="0"/>
    <n v="98"/>
    <n v="1"/>
    <n v="1"/>
    <n v="0"/>
    <n v="0"/>
    <n v="22"/>
    <n v="0"/>
    <n v="11"/>
    <n v="5"/>
    <n v="2"/>
    <n v="0"/>
    <n v="0"/>
    <n v="0"/>
    <n v="322"/>
    <n v="0"/>
    <n v="67"/>
    <n v="32"/>
    <n v="10"/>
    <n v="1364"/>
    <n v="0"/>
    <n v="39"/>
    <n v="196"/>
    <n v="155"/>
    <n v="925"/>
    <n v="28"/>
    <n v="2"/>
    <n v="31"/>
    <n v="345"/>
    <n v="115"/>
    <n v="0"/>
    <n v="1"/>
    <n v="27"/>
    <n v="19"/>
    <n v="57"/>
    <n v="0"/>
    <n v="8"/>
    <n v="0"/>
    <n v="0"/>
    <n v="0"/>
    <n v="0"/>
    <n v="0"/>
    <n v="0"/>
    <n v="0"/>
    <n v="0"/>
    <n v="0"/>
    <n v="0"/>
    <n v="0"/>
    <n v="0"/>
    <n v="1"/>
    <n v="13"/>
    <n v="10"/>
    <n v="0"/>
    <n v="1"/>
    <n v="8"/>
    <m/>
    <m/>
    <m/>
    <m/>
    <m/>
    <m/>
    <m/>
    <m/>
    <m/>
    <m/>
    <m/>
    <m/>
    <m/>
    <m/>
    <m/>
    <m/>
  </r>
  <r>
    <x v="3"/>
    <x v="21"/>
    <x v="132"/>
    <x v="1"/>
    <n v="98"/>
    <n v="1"/>
    <n v="1"/>
    <n v="0"/>
    <n v="0"/>
    <n v="24"/>
    <n v="0"/>
    <n v="11"/>
    <n v="5"/>
    <n v="2"/>
    <n v="0"/>
    <n v="0"/>
    <n v="0"/>
    <n v="320"/>
    <n v="0"/>
    <n v="93"/>
    <n v="32"/>
    <n v="10"/>
    <n v="1366"/>
    <n v="0"/>
    <n v="59"/>
    <n v="194"/>
    <n v="153"/>
    <n v="922"/>
    <n v="35"/>
    <n v="2"/>
    <n v="29"/>
    <n v="347"/>
    <n v="115"/>
    <n v="0"/>
    <n v="1"/>
    <n v="27"/>
    <n v="19"/>
    <n v="58"/>
    <n v="0"/>
    <n v="11"/>
    <n v="0"/>
    <n v="0"/>
    <n v="0"/>
    <n v="0"/>
    <n v="0"/>
    <n v="0"/>
    <n v="0"/>
    <n v="0"/>
    <n v="0"/>
    <n v="0"/>
    <n v="0"/>
    <n v="0"/>
    <n v="1"/>
    <n v="13"/>
    <n v="10"/>
    <n v="0"/>
    <n v="1"/>
    <n v="8"/>
    <m/>
    <m/>
    <m/>
    <m/>
    <m/>
    <m/>
    <m/>
    <m/>
    <m/>
    <m/>
    <m/>
    <m/>
    <m/>
    <m/>
    <m/>
    <m/>
  </r>
  <r>
    <x v="3"/>
    <x v="21"/>
    <x v="132"/>
    <x v="2"/>
    <n v="98"/>
    <n v="1"/>
    <n v="1"/>
    <n v="0"/>
    <n v="0"/>
    <n v="24"/>
    <n v="0"/>
    <n v="11"/>
    <n v="5"/>
    <n v="2"/>
    <n v="0"/>
    <n v="0"/>
    <n v="0"/>
    <n v="319"/>
    <n v="117"/>
    <n v="13"/>
    <n v="31"/>
    <n v="10"/>
    <n v="1364"/>
    <n v="94"/>
    <n v="10"/>
    <n v="193"/>
    <n v="155"/>
    <n v="923"/>
    <n v="39"/>
    <n v="2"/>
    <n v="29"/>
    <n v="347"/>
    <n v="121"/>
    <n v="2"/>
    <n v="2"/>
    <n v="30"/>
    <n v="19"/>
    <n v="58"/>
    <n v="12"/>
    <n v="8"/>
    <n v="0"/>
    <n v="0"/>
    <n v="0"/>
    <n v="0"/>
    <n v="0"/>
    <n v="0"/>
    <n v="0"/>
    <n v="0"/>
    <n v="0"/>
    <n v="0"/>
    <n v="0"/>
    <n v="0"/>
    <n v="1"/>
    <n v="0"/>
    <n v="0"/>
    <n v="0"/>
    <n v="0"/>
    <n v="0"/>
    <n v="1"/>
    <n v="0"/>
    <n v="75"/>
    <n v="1"/>
    <n v="260"/>
    <n v="924"/>
    <n v="526"/>
    <n v="62"/>
    <n v="49"/>
    <m/>
    <m/>
    <m/>
    <m/>
    <m/>
    <m/>
    <m/>
  </r>
  <r>
    <x v="3"/>
    <x v="21"/>
    <x v="132"/>
    <x v="3"/>
    <n v="98"/>
    <n v="1"/>
    <n v="1"/>
    <n v="0"/>
    <n v="0"/>
    <n v="26"/>
    <n v="0"/>
    <n v="11"/>
    <n v="4"/>
    <n v="2"/>
    <n v="0"/>
    <n v="0"/>
    <n v="0"/>
    <n v="320"/>
    <n v="147"/>
    <n v="12"/>
    <n v="31"/>
    <n v="9"/>
    <n v="1363"/>
    <n v="118"/>
    <n v="10"/>
    <n v="192"/>
    <n v="151"/>
    <n v="932"/>
    <n v="54"/>
    <n v="2"/>
    <n v="28"/>
    <n v="352"/>
    <n v="120"/>
    <n v="3"/>
    <n v="2"/>
    <n v="28"/>
    <n v="19"/>
    <n v="58"/>
    <n v="26"/>
    <n v="8"/>
    <n v="0"/>
    <n v="0"/>
    <n v="0"/>
    <n v="0"/>
    <n v="0"/>
    <n v="0"/>
    <n v="0"/>
    <n v="0"/>
    <n v="0"/>
    <n v="0"/>
    <n v="0"/>
    <n v="0"/>
    <n v="1"/>
    <n v="0"/>
    <n v="0"/>
    <n v="0"/>
    <n v="0"/>
    <n v="0"/>
    <n v="1"/>
    <n v="0"/>
    <n v="76"/>
    <n v="1"/>
    <n v="262"/>
    <n v="927"/>
    <n v="532"/>
    <n v="61"/>
    <n v="49"/>
    <m/>
    <m/>
    <m/>
    <m/>
    <m/>
    <m/>
    <m/>
  </r>
  <r>
    <x v="3"/>
    <x v="21"/>
    <x v="132"/>
    <x v="4"/>
    <n v="99"/>
    <n v="1"/>
    <n v="1"/>
    <n v="0"/>
    <n v="0"/>
    <n v="32"/>
    <n v="0"/>
    <n v="11"/>
    <n v="5"/>
    <n v="2"/>
    <n v="0"/>
    <n v="0"/>
    <n v="0"/>
    <n v="321"/>
    <n v="159"/>
    <n v="12"/>
    <n v="30"/>
    <n v="10"/>
    <n v="1367"/>
    <n v="167"/>
    <n v="10"/>
    <n v="192"/>
    <n v="153"/>
    <n v="932"/>
    <n v="69"/>
    <n v="2"/>
    <n v="29"/>
    <n v="350"/>
    <n v="120"/>
    <n v="3"/>
    <n v="2"/>
    <n v="28"/>
    <n v="18"/>
    <n v="58"/>
    <n v="30"/>
    <n v="8"/>
    <n v="0"/>
    <n v="0"/>
    <n v="0"/>
    <n v="0"/>
    <n v="0"/>
    <n v="0"/>
    <n v="0"/>
    <n v="0"/>
    <n v="0"/>
    <n v="0"/>
    <n v="0"/>
    <n v="0"/>
    <n v="1"/>
    <n v="0"/>
    <n v="0"/>
    <n v="0"/>
    <n v="0"/>
    <n v="0"/>
    <n v="1"/>
    <n v="0"/>
    <n v="76"/>
    <n v="1"/>
    <n v="262"/>
    <n v="930"/>
    <n v="532"/>
    <n v="61"/>
    <n v="49"/>
    <m/>
    <m/>
    <m/>
    <m/>
    <m/>
    <m/>
    <m/>
  </r>
  <r>
    <x v="3"/>
    <x v="21"/>
    <x v="132"/>
    <x v="5"/>
    <n v="99"/>
    <n v="1"/>
    <n v="1"/>
    <n v="0"/>
    <n v="0"/>
    <n v="34"/>
    <n v="0"/>
    <n v="11"/>
    <n v="5"/>
    <n v="2"/>
    <n v="0"/>
    <n v="0"/>
    <n v="0"/>
    <n v="322"/>
    <n v="173"/>
    <n v="12"/>
    <n v="30"/>
    <n v="10"/>
    <n v="1372"/>
    <n v="244"/>
    <n v="10"/>
    <n v="189"/>
    <n v="156"/>
    <n v="932"/>
    <n v="105"/>
    <n v="2"/>
    <n v="29"/>
    <n v="349"/>
    <n v="119"/>
    <n v="3"/>
    <n v="2"/>
    <n v="28"/>
    <n v="17"/>
    <n v="58"/>
    <n v="33"/>
    <n v="8"/>
    <n v="0"/>
    <n v="0"/>
    <n v="0"/>
    <n v="0"/>
    <n v="0"/>
    <n v="0"/>
    <n v="0"/>
    <n v="0"/>
    <n v="0"/>
    <n v="0"/>
    <n v="0"/>
    <n v="0"/>
    <n v="1"/>
    <n v="0"/>
    <n v="0"/>
    <n v="0"/>
    <n v="0"/>
    <n v="0"/>
    <n v="1"/>
    <n v="0"/>
    <n v="78"/>
    <n v="1"/>
    <n v="265"/>
    <n v="941"/>
    <n v="533"/>
    <n v="60"/>
    <n v="50"/>
    <m/>
    <m/>
    <m/>
    <m/>
    <m/>
    <m/>
    <m/>
  </r>
  <r>
    <x v="3"/>
    <x v="21"/>
    <x v="132"/>
    <x v="6"/>
    <n v="98"/>
    <n v="1"/>
    <n v="1"/>
    <n v="0"/>
    <n v="0"/>
    <n v="36"/>
    <n v="0"/>
    <n v="11"/>
    <n v="5"/>
    <n v="2"/>
    <n v="0"/>
    <n v="0"/>
    <n v="0"/>
    <n v="323"/>
    <n v="182"/>
    <n v="12"/>
    <n v="30"/>
    <n v="10"/>
    <n v="1376"/>
    <n v="300"/>
    <n v="10"/>
    <n v="192"/>
    <n v="155"/>
    <n v="934"/>
    <n v="151"/>
    <n v="2"/>
    <n v="29"/>
    <n v="349"/>
    <n v="116"/>
    <n v="10"/>
    <n v="2"/>
    <n v="26"/>
    <n v="13"/>
    <n v="58"/>
    <n v="36"/>
    <n v="8"/>
    <n v="0"/>
    <n v="0"/>
    <n v="0"/>
    <n v="0"/>
    <n v="0"/>
    <n v="0"/>
    <n v="0"/>
    <n v="0"/>
    <n v="0"/>
    <n v="0"/>
    <n v="0"/>
    <n v="0"/>
    <n v="1"/>
    <n v="0"/>
    <n v="0"/>
    <n v="0"/>
    <n v="0"/>
    <n v="0"/>
    <n v="1"/>
    <n v="0"/>
    <n v="77"/>
    <n v="1"/>
    <n v="266"/>
    <n v="942"/>
    <n v="539"/>
    <n v="61"/>
    <n v="50"/>
    <m/>
    <m/>
    <m/>
    <m/>
    <m/>
    <m/>
    <m/>
  </r>
  <r>
    <x v="3"/>
    <x v="21"/>
    <x v="132"/>
    <x v="7"/>
    <n v="100"/>
    <n v="1"/>
    <n v="1"/>
    <n v="0"/>
    <n v="0"/>
    <n v="38"/>
    <n v="0"/>
    <n v="11"/>
    <n v="5"/>
    <n v="2"/>
    <n v="0"/>
    <n v="0"/>
    <n v="0"/>
    <n v="323"/>
    <n v="195"/>
    <n v="12"/>
    <n v="30"/>
    <n v="10"/>
    <n v="1381"/>
    <n v="367"/>
    <n v="10"/>
    <n v="192"/>
    <n v="155"/>
    <n v="938"/>
    <n v="186"/>
    <n v="2"/>
    <n v="29"/>
    <n v="351"/>
    <n v="116"/>
    <n v="17"/>
    <n v="2"/>
    <n v="26"/>
    <n v="13"/>
    <n v="58"/>
    <n v="38"/>
    <n v="8"/>
    <n v="0"/>
    <n v="0"/>
    <n v="0"/>
    <n v="0"/>
    <n v="0"/>
    <n v="0"/>
    <n v="0"/>
    <n v="0"/>
    <n v="0"/>
    <n v="0"/>
    <n v="0"/>
    <n v="0"/>
    <n v="1"/>
    <n v="0"/>
    <n v="0"/>
    <n v="0"/>
    <n v="0"/>
    <n v="0"/>
    <n v="1"/>
    <n v="0"/>
    <n v="79"/>
    <n v="1"/>
    <n v="266"/>
    <n v="951"/>
    <n v="541"/>
    <n v="61"/>
    <n v="50"/>
    <m/>
    <m/>
    <m/>
    <m/>
    <m/>
    <m/>
    <m/>
  </r>
  <r>
    <x v="3"/>
    <x v="21"/>
    <x v="132"/>
    <x v="8"/>
    <n v="101"/>
    <n v="1"/>
    <n v="1"/>
    <n v="0"/>
    <n v="0"/>
    <n v="42"/>
    <n v="0"/>
    <n v="11"/>
    <n v="5"/>
    <n v="2"/>
    <n v="0"/>
    <n v="0"/>
    <n v="0"/>
    <n v="323"/>
    <n v="209"/>
    <n v="12"/>
    <n v="29"/>
    <n v="10"/>
    <n v="1382"/>
    <n v="439"/>
    <n v="10"/>
    <n v="192"/>
    <n v="156"/>
    <n v="938"/>
    <n v="239"/>
    <n v="2"/>
    <n v="28"/>
    <n v="349"/>
    <n v="118"/>
    <n v="21"/>
    <n v="2"/>
    <n v="26"/>
    <n v="14"/>
    <n v="58"/>
    <n v="42"/>
    <n v="7"/>
    <n v="0"/>
    <n v="0"/>
    <n v="0"/>
    <n v="0"/>
    <n v="0"/>
    <n v="0"/>
    <n v="0"/>
    <n v="0"/>
    <n v="0"/>
    <n v="0"/>
    <n v="0"/>
    <n v="0"/>
    <n v="1"/>
    <n v="0"/>
    <n v="0"/>
    <n v="0"/>
    <n v="0"/>
    <n v="0"/>
    <n v="1"/>
    <n v="0"/>
    <n v="80"/>
    <n v="1"/>
    <n v="268"/>
    <n v="954"/>
    <n v="541"/>
    <n v="64"/>
    <n v="50"/>
    <n v="4490"/>
    <n v="517"/>
    <n v="0"/>
    <n v="12"/>
    <n v="122"/>
    <n v="2113"/>
    <n v="2036"/>
  </r>
  <r>
    <x v="3"/>
    <x v="21"/>
    <x v="132"/>
    <x v="9"/>
    <n v="100"/>
    <n v="1"/>
    <n v="1"/>
    <n v="0"/>
    <n v="0"/>
    <n v="48"/>
    <n v="0"/>
    <n v="11"/>
    <n v="5"/>
    <n v="2"/>
    <n v="1"/>
    <n v="0"/>
    <n v="0"/>
    <n v="323"/>
    <n v="212"/>
    <n v="12"/>
    <n v="29"/>
    <n v="9"/>
    <n v="1380"/>
    <n v="516"/>
    <n v="10"/>
    <n v="189"/>
    <n v="154"/>
    <n v="938"/>
    <n v="273"/>
    <n v="2"/>
    <n v="28"/>
    <n v="351"/>
    <n v="120"/>
    <n v="30"/>
    <n v="2"/>
    <n v="26"/>
    <n v="13"/>
    <n v="58"/>
    <n v="43"/>
    <n v="7"/>
    <n v="0"/>
    <n v="0"/>
    <n v="0"/>
    <n v="0"/>
    <n v="0"/>
    <n v="0"/>
    <n v="0"/>
    <n v="0"/>
    <n v="0"/>
    <n v="0"/>
    <n v="0"/>
    <n v="0"/>
    <n v="1"/>
    <n v="0"/>
    <n v="0"/>
    <n v="0"/>
    <n v="0"/>
    <n v="0"/>
    <n v="1"/>
    <n v="0"/>
    <n v="79"/>
    <n v="1"/>
    <n v="270"/>
    <n v="957"/>
    <n v="541"/>
    <n v="68"/>
    <n v="50"/>
    <n v="4496"/>
    <n v="693"/>
    <n v="0"/>
    <n v="12"/>
    <n v="119"/>
    <n v="2110"/>
    <n v="2055"/>
  </r>
  <r>
    <x v="3"/>
    <x v="21"/>
    <x v="132"/>
    <x v="10"/>
    <n v="100"/>
    <n v="1"/>
    <n v="1"/>
    <n v="0"/>
    <n v="0"/>
    <n v="51"/>
    <n v="0"/>
    <n v="11"/>
    <n v="5"/>
    <n v="2"/>
    <n v="1"/>
    <n v="0"/>
    <n v="0"/>
    <n v="328"/>
    <n v="215"/>
    <n v="12"/>
    <n v="30"/>
    <n v="9"/>
    <n v="1375"/>
    <n v="540"/>
    <n v="10"/>
    <n v="189"/>
    <n v="149"/>
    <n v="939"/>
    <n v="292"/>
    <n v="2"/>
    <n v="28"/>
    <n v="354"/>
    <n v="120"/>
    <n v="31"/>
    <n v="2"/>
    <n v="25"/>
    <n v="13"/>
    <n v="58"/>
    <n v="44"/>
    <n v="7"/>
    <n v="0"/>
    <n v="0"/>
    <n v="0"/>
    <n v="0"/>
    <n v="0"/>
    <n v="0"/>
    <n v="0"/>
    <n v="0"/>
    <n v="0"/>
    <n v="0"/>
    <n v="0"/>
    <n v="0"/>
    <n v="1"/>
    <n v="0"/>
    <n v="0"/>
    <n v="0"/>
    <n v="0"/>
    <n v="0"/>
    <n v="1"/>
    <n v="0"/>
    <n v="79"/>
    <n v="1"/>
    <n v="274"/>
    <n v="957"/>
    <n v="538"/>
    <n v="69"/>
    <n v="50"/>
    <n v="4503"/>
    <n v="764"/>
    <n v="0"/>
    <n v="12"/>
    <n v="120"/>
    <n v="2112"/>
    <n v="2065"/>
  </r>
  <r>
    <x v="3"/>
    <x v="21"/>
    <x v="132"/>
    <x v="11"/>
    <n v="100"/>
    <n v="1"/>
    <n v="1"/>
    <n v="0"/>
    <n v="0"/>
    <n v="52"/>
    <n v="0"/>
    <n v="11"/>
    <n v="5"/>
    <n v="2"/>
    <n v="1"/>
    <n v="0"/>
    <n v="0"/>
    <n v="328"/>
    <n v="219"/>
    <n v="12"/>
    <n v="30"/>
    <n v="9"/>
    <n v="1381"/>
    <n v="577"/>
    <n v="9"/>
    <n v="195"/>
    <n v="147"/>
    <n v="941"/>
    <n v="306"/>
    <n v="2"/>
    <n v="28"/>
    <n v="354"/>
    <n v="120"/>
    <n v="32"/>
    <n v="2"/>
    <n v="25"/>
    <n v="11"/>
    <n v="58"/>
    <n v="44"/>
    <n v="7"/>
    <n v="0"/>
    <n v="0"/>
    <n v="0"/>
    <n v="0"/>
    <n v="0"/>
    <n v="0"/>
    <n v="0"/>
    <n v="0"/>
    <n v="0"/>
    <n v="0"/>
    <n v="0"/>
    <n v="0"/>
    <n v="1"/>
    <n v="0"/>
    <n v="0"/>
    <n v="0"/>
    <n v="0"/>
    <n v="0"/>
    <n v="1"/>
    <n v="0"/>
    <n v="79"/>
    <n v="1"/>
    <n v="274"/>
    <n v="967"/>
    <n v="541"/>
    <n v="69"/>
    <n v="50"/>
    <n v="4504"/>
    <n v="817"/>
    <n v="0"/>
    <n v="12"/>
    <n v="118"/>
    <n v="2099"/>
    <n v="2085"/>
  </r>
  <r>
    <x v="3"/>
    <x v="21"/>
    <x v="132"/>
    <x v="12"/>
    <n v="100"/>
    <n v="1"/>
    <n v="1"/>
    <n v="0"/>
    <n v="0"/>
    <n v="53"/>
    <n v="0"/>
    <n v="10"/>
    <n v="5"/>
    <n v="2"/>
    <n v="1"/>
    <n v="0"/>
    <n v="0"/>
    <n v="327"/>
    <n v="222"/>
    <n v="12"/>
    <n v="29"/>
    <n v="9"/>
    <n v="1378"/>
    <n v="602"/>
    <n v="9"/>
    <n v="194"/>
    <n v="148"/>
    <n v="940"/>
    <n v="317"/>
    <n v="2"/>
    <n v="27"/>
    <n v="352"/>
    <n v="125"/>
    <n v="33"/>
    <n v="2"/>
    <n v="25"/>
    <n v="12"/>
    <n v="58"/>
    <n v="44"/>
    <n v="6"/>
    <n v="0"/>
    <n v="0"/>
    <n v="0"/>
    <n v="0"/>
    <n v="0"/>
    <n v="0"/>
    <n v="0"/>
    <n v="0"/>
    <n v="0"/>
    <n v="0"/>
    <n v="0"/>
    <n v="0"/>
    <n v="1"/>
    <n v="0"/>
    <n v="0"/>
    <n v="0"/>
    <n v="0"/>
    <n v="0"/>
    <n v="1"/>
    <n v="0"/>
    <n v="79"/>
    <n v="1"/>
    <n v="274"/>
    <n v="965"/>
    <n v="544"/>
    <n v="74"/>
    <n v="50"/>
    <n v="4503"/>
    <n v="870"/>
    <n v="0"/>
    <n v="12"/>
    <n v="116"/>
    <n v="2091"/>
    <n v="2090"/>
  </r>
  <r>
    <x v="3"/>
    <x v="21"/>
    <x v="132"/>
    <x v="13"/>
    <n v="100"/>
    <n v="1"/>
    <n v="1"/>
    <n v="0"/>
    <n v="0"/>
    <n v="55"/>
    <n v="0"/>
    <n v="11"/>
    <n v="4"/>
    <n v="2"/>
    <n v="1"/>
    <n v="0"/>
    <n v="0"/>
    <n v="327"/>
    <n v="223"/>
    <n v="11"/>
    <n v="31"/>
    <n v="7"/>
    <n v="1375"/>
    <n v="600"/>
    <n v="9"/>
    <n v="253"/>
    <n v="92"/>
    <n v="938"/>
    <n v="321"/>
    <n v="2"/>
    <n v="155"/>
    <n v="222"/>
    <n v="126"/>
    <n v="34"/>
    <n v="2"/>
    <n v="25"/>
    <n v="12"/>
    <n v="58"/>
    <n v="44"/>
    <n v="6"/>
    <n v="0"/>
    <n v="0"/>
    <n v="0"/>
    <n v="0"/>
    <n v="0"/>
    <n v="0"/>
    <n v="0"/>
    <n v="0"/>
    <n v="0"/>
    <n v="0"/>
    <n v="0"/>
    <n v="0"/>
    <n v="1"/>
    <n v="0"/>
    <n v="0"/>
    <n v="0"/>
    <n v="0"/>
    <n v="0"/>
    <n v="1"/>
    <n v="0"/>
    <n v="79"/>
    <n v="1"/>
    <n v="274"/>
    <n v="960"/>
    <n v="545"/>
    <n v="75"/>
    <n v="50"/>
    <n v="4498"/>
    <n v="896"/>
    <n v="0"/>
    <n v="12"/>
    <n v="785"/>
    <n v="1416"/>
    <n v="2098"/>
  </r>
  <r>
    <x v="3"/>
    <x v="21"/>
    <x v="132"/>
    <x v="14"/>
    <n v="100"/>
    <n v="1"/>
    <n v="1"/>
    <n v="0"/>
    <n v="0"/>
    <n v="56"/>
    <n v="0"/>
    <n v="11"/>
    <n v="3"/>
    <n v="2"/>
    <n v="1"/>
    <n v="0"/>
    <n v="0"/>
    <n v="320"/>
    <n v="223"/>
    <n v="8"/>
    <n v="30"/>
    <n v="7"/>
    <n v="1377"/>
    <n v="616"/>
    <n v="9"/>
    <n v="250"/>
    <n v="92"/>
    <n v="939"/>
    <n v="330"/>
    <n v="2"/>
    <n v="152"/>
    <n v="221"/>
    <n v="126"/>
    <n v="36"/>
    <n v="2"/>
    <n v="25"/>
    <n v="12"/>
    <n v="57"/>
    <n v="44"/>
    <n v="7"/>
    <n v="0"/>
    <n v="0"/>
    <n v="0"/>
    <n v="0"/>
    <n v="0"/>
    <n v="0"/>
    <n v="0"/>
    <n v="0"/>
    <n v="0"/>
    <n v="0"/>
    <n v="0"/>
    <n v="0"/>
    <n v="1"/>
    <n v="0"/>
    <n v="0"/>
    <n v="0"/>
    <n v="0"/>
    <n v="0"/>
    <n v="1"/>
    <n v="0"/>
    <n v="79"/>
    <n v="1"/>
    <n v="271"/>
    <n v="964"/>
    <n v="547"/>
    <n v="76"/>
    <n v="48"/>
    <n v="4495"/>
    <n v="937"/>
    <n v="0"/>
    <n v="13"/>
    <n v="773"/>
    <n v="1410"/>
    <n v="2110"/>
  </r>
  <r>
    <x v="3"/>
    <x v="21"/>
    <x v="132"/>
    <x v="15"/>
    <n v="100"/>
    <n v="1"/>
    <n v="1"/>
    <n v="0"/>
    <n v="0"/>
    <n v="57"/>
    <n v="0"/>
    <n v="11"/>
    <n v="3"/>
    <n v="2"/>
    <n v="1"/>
    <n v="0"/>
    <n v="0"/>
    <n v="324"/>
    <n v="228"/>
    <n v="8"/>
    <n v="31"/>
    <n v="7"/>
    <n v="1381"/>
    <n v="618"/>
    <n v="9"/>
    <n v="248"/>
    <n v="93"/>
    <n v="940"/>
    <n v="333"/>
    <n v="2"/>
    <n v="151"/>
    <n v="222"/>
    <n v="126"/>
    <n v="35"/>
    <n v="2"/>
    <n v="25"/>
    <n v="11"/>
    <n v="57"/>
    <n v="44"/>
    <n v="7"/>
    <n v="0"/>
    <n v="0"/>
    <n v="0"/>
    <n v="0"/>
    <n v="0"/>
    <n v="0"/>
    <n v="0"/>
    <n v="0"/>
    <n v="0"/>
    <n v="0"/>
    <n v="0"/>
    <n v="0"/>
    <n v="1"/>
    <n v="0"/>
    <n v="0"/>
    <n v="0"/>
    <n v="0"/>
    <n v="0"/>
    <n v="1"/>
    <n v="0"/>
    <n v="79"/>
    <n v="1"/>
    <n v="274"/>
    <n v="967"/>
    <n v="547"/>
    <n v="76"/>
    <n v="48"/>
    <n v="4495"/>
    <n v="956"/>
    <n v="0"/>
    <n v="13"/>
    <n v="772"/>
    <n v="1415"/>
    <n v="2111"/>
  </r>
  <r>
    <x v="3"/>
    <x v="21"/>
    <x v="132"/>
    <x v="16"/>
    <n v="99"/>
    <n v="1"/>
    <n v="1"/>
    <n v="0"/>
    <n v="0"/>
    <n v="56"/>
    <n v="0"/>
    <n v="11"/>
    <n v="3"/>
    <n v="2"/>
    <n v="1"/>
    <n v="0"/>
    <n v="0"/>
    <n v="324"/>
    <n v="228"/>
    <n v="8"/>
    <n v="31"/>
    <n v="7"/>
    <n v="1382"/>
    <n v="627"/>
    <n v="9"/>
    <n v="246"/>
    <n v="93"/>
    <n v="939"/>
    <n v="339"/>
    <n v="2"/>
    <n v="151"/>
    <n v="221"/>
    <n v="126"/>
    <n v="35"/>
    <n v="2"/>
    <n v="25"/>
    <n v="12"/>
    <n v="56"/>
    <n v="43"/>
    <n v="7"/>
    <n v="0"/>
    <n v="0"/>
    <n v="0"/>
    <n v="0"/>
    <n v="0"/>
    <n v="0"/>
    <n v="0"/>
    <n v="0"/>
    <n v="0"/>
    <n v="0"/>
    <n v="0"/>
    <n v="0"/>
    <n v="1"/>
    <n v="0"/>
    <n v="0"/>
    <n v="0"/>
    <n v="0"/>
    <n v="0"/>
    <n v="1"/>
    <n v="0"/>
    <n v="78"/>
    <n v="1"/>
    <n v="275"/>
    <n v="973"/>
    <n v="550"/>
    <n v="75"/>
    <n v="47"/>
    <n v="4489"/>
    <n v="980"/>
    <n v="0"/>
    <n v="13"/>
    <n v="769"/>
    <n v="1405"/>
    <n v="2124"/>
  </r>
  <r>
    <x v="3"/>
    <x v="25"/>
    <x v="133"/>
    <x v="0"/>
    <n v="69"/>
    <n v="4"/>
    <n v="1"/>
    <n v="0"/>
    <n v="0"/>
    <n v="17"/>
    <n v="6"/>
    <n v="3"/>
    <n v="1"/>
    <n v="0"/>
    <n v="0"/>
    <n v="0"/>
    <n v="0"/>
    <n v="330"/>
    <n v="0"/>
    <n v="148"/>
    <n v="4"/>
    <n v="1"/>
    <n v="1069"/>
    <n v="0"/>
    <n v="57"/>
    <n v="60"/>
    <n v="39"/>
    <n v="599"/>
    <n v="33"/>
    <n v="11"/>
    <n v="50"/>
    <n v="55"/>
    <n v="135"/>
    <n v="0"/>
    <n v="3"/>
    <n v="12"/>
    <n v="16"/>
    <n v="56"/>
    <n v="0"/>
    <n v="6"/>
    <n v="0"/>
    <n v="0"/>
    <n v="0"/>
    <n v="1"/>
    <n v="0"/>
    <n v="0"/>
    <n v="0"/>
    <n v="0"/>
    <n v="0"/>
    <n v="0"/>
    <n v="0"/>
    <n v="0"/>
    <n v="0"/>
    <n v="25"/>
    <n v="111"/>
    <n v="0"/>
    <n v="7"/>
    <n v="4"/>
    <m/>
    <m/>
    <m/>
    <m/>
    <m/>
    <m/>
    <m/>
    <m/>
    <m/>
    <m/>
    <m/>
    <m/>
    <m/>
    <m/>
    <m/>
    <m/>
  </r>
  <r>
    <x v="3"/>
    <x v="25"/>
    <x v="133"/>
    <x v="1"/>
    <n v="69"/>
    <n v="4"/>
    <n v="1"/>
    <n v="0"/>
    <n v="0"/>
    <n v="24"/>
    <n v="6"/>
    <n v="2"/>
    <n v="1"/>
    <n v="0"/>
    <n v="0"/>
    <n v="0"/>
    <n v="0"/>
    <n v="330"/>
    <n v="0"/>
    <n v="205"/>
    <n v="4"/>
    <n v="1"/>
    <n v="1126"/>
    <n v="0"/>
    <n v="102"/>
    <n v="62"/>
    <n v="49"/>
    <n v="599"/>
    <n v="44"/>
    <n v="11"/>
    <n v="56"/>
    <n v="54"/>
    <n v="131"/>
    <n v="0"/>
    <n v="4"/>
    <n v="11"/>
    <n v="16"/>
    <n v="55"/>
    <n v="0"/>
    <n v="10"/>
    <n v="0"/>
    <n v="0"/>
    <n v="0"/>
    <n v="1"/>
    <n v="0"/>
    <n v="0"/>
    <n v="0"/>
    <n v="0"/>
    <n v="0"/>
    <n v="0"/>
    <n v="0"/>
    <n v="0"/>
    <n v="0"/>
    <n v="25"/>
    <n v="117"/>
    <n v="0"/>
    <n v="6"/>
    <n v="4"/>
    <m/>
    <m/>
    <m/>
    <m/>
    <m/>
    <m/>
    <m/>
    <m/>
    <m/>
    <m/>
    <m/>
    <m/>
    <m/>
    <m/>
    <m/>
    <m/>
  </r>
  <r>
    <x v="3"/>
    <x v="25"/>
    <x v="133"/>
    <x v="2"/>
    <n v="69"/>
    <n v="4"/>
    <n v="3"/>
    <n v="0"/>
    <n v="0"/>
    <n v="29"/>
    <n v="6"/>
    <n v="2"/>
    <n v="1"/>
    <n v="0"/>
    <n v="0"/>
    <n v="0"/>
    <n v="0"/>
    <n v="329"/>
    <n v="216"/>
    <n v="25"/>
    <n v="4"/>
    <n v="1"/>
    <n v="1131"/>
    <n v="132"/>
    <n v="115"/>
    <n v="65"/>
    <n v="48"/>
    <n v="596"/>
    <n v="57"/>
    <n v="11"/>
    <n v="53"/>
    <n v="54"/>
    <n v="129"/>
    <n v="6"/>
    <n v="6"/>
    <n v="11"/>
    <n v="16"/>
    <n v="55"/>
    <n v="23"/>
    <n v="4"/>
    <n v="0"/>
    <n v="0"/>
    <n v="0"/>
    <n v="1"/>
    <n v="0"/>
    <n v="0"/>
    <n v="0"/>
    <n v="0"/>
    <n v="0"/>
    <n v="0"/>
    <n v="0"/>
    <n v="0"/>
    <n v="0"/>
    <n v="0"/>
    <n v="0"/>
    <n v="0"/>
    <n v="0"/>
    <n v="0"/>
    <n v="3"/>
    <n v="0"/>
    <n v="59"/>
    <n v="0"/>
    <n v="298"/>
    <n v="853"/>
    <n v="458"/>
    <n v="86"/>
    <n v="50"/>
    <m/>
    <m/>
    <m/>
    <m/>
    <m/>
    <m/>
    <m/>
  </r>
  <r>
    <x v="3"/>
    <x v="25"/>
    <x v="133"/>
    <x v="3"/>
    <n v="70"/>
    <n v="5"/>
    <n v="3"/>
    <n v="0"/>
    <n v="0"/>
    <n v="31"/>
    <n v="6"/>
    <n v="2"/>
    <n v="1"/>
    <n v="0"/>
    <n v="0"/>
    <n v="0"/>
    <n v="0"/>
    <n v="330"/>
    <n v="227"/>
    <n v="24"/>
    <n v="4"/>
    <n v="1"/>
    <n v="1134"/>
    <n v="184"/>
    <n v="115"/>
    <n v="64"/>
    <n v="48"/>
    <n v="598"/>
    <n v="76"/>
    <n v="11"/>
    <n v="53"/>
    <n v="53"/>
    <n v="128"/>
    <n v="10"/>
    <n v="6"/>
    <n v="11"/>
    <n v="14"/>
    <n v="56"/>
    <n v="32"/>
    <n v="4"/>
    <n v="0"/>
    <n v="0"/>
    <n v="0"/>
    <n v="1"/>
    <n v="0"/>
    <n v="0"/>
    <n v="0"/>
    <n v="0"/>
    <n v="0"/>
    <n v="0"/>
    <n v="0"/>
    <n v="0"/>
    <n v="0"/>
    <n v="0"/>
    <n v="0"/>
    <n v="0"/>
    <n v="0"/>
    <n v="0"/>
    <n v="4"/>
    <n v="0"/>
    <n v="59"/>
    <n v="0"/>
    <n v="300"/>
    <n v="860"/>
    <n v="462"/>
    <n v="88"/>
    <n v="51"/>
    <m/>
    <m/>
    <m/>
    <m/>
    <m/>
    <m/>
    <m/>
  </r>
  <r>
    <x v="3"/>
    <x v="25"/>
    <x v="133"/>
    <x v="4"/>
    <n v="69"/>
    <n v="5"/>
    <n v="4"/>
    <n v="0"/>
    <n v="0"/>
    <n v="34"/>
    <n v="5"/>
    <n v="2"/>
    <n v="1"/>
    <n v="0"/>
    <n v="0"/>
    <n v="0"/>
    <n v="0"/>
    <n v="332"/>
    <n v="234"/>
    <n v="24"/>
    <n v="4"/>
    <n v="1"/>
    <n v="1129"/>
    <n v="246"/>
    <n v="114"/>
    <n v="65"/>
    <n v="44"/>
    <n v="601"/>
    <n v="94"/>
    <n v="11"/>
    <n v="55"/>
    <n v="51"/>
    <n v="129"/>
    <n v="12"/>
    <n v="6"/>
    <n v="15"/>
    <n v="10"/>
    <n v="56"/>
    <n v="35"/>
    <n v="4"/>
    <n v="0"/>
    <n v="0"/>
    <n v="0"/>
    <n v="1"/>
    <n v="0"/>
    <n v="0"/>
    <n v="0"/>
    <n v="0"/>
    <n v="0"/>
    <n v="0"/>
    <n v="0"/>
    <n v="0"/>
    <n v="0"/>
    <n v="0"/>
    <n v="0"/>
    <n v="0"/>
    <n v="0"/>
    <n v="0"/>
    <n v="4"/>
    <n v="0"/>
    <n v="60"/>
    <n v="0"/>
    <n v="302"/>
    <n v="859"/>
    <n v="465"/>
    <n v="89"/>
    <n v="51"/>
    <m/>
    <m/>
    <m/>
    <m/>
    <m/>
    <m/>
    <m/>
  </r>
  <r>
    <x v="3"/>
    <x v="25"/>
    <x v="133"/>
    <x v="5"/>
    <n v="69"/>
    <n v="5"/>
    <n v="4"/>
    <n v="0"/>
    <n v="0"/>
    <n v="36"/>
    <n v="5"/>
    <n v="2"/>
    <n v="1"/>
    <n v="0"/>
    <n v="0"/>
    <n v="0"/>
    <n v="0"/>
    <n v="332"/>
    <n v="249"/>
    <n v="23"/>
    <n v="4"/>
    <n v="1"/>
    <n v="1125"/>
    <n v="344"/>
    <n v="114"/>
    <n v="65"/>
    <n v="42"/>
    <n v="602"/>
    <n v="137"/>
    <n v="11"/>
    <n v="55"/>
    <n v="50"/>
    <n v="126"/>
    <n v="19"/>
    <n v="6"/>
    <n v="14"/>
    <n v="10"/>
    <n v="56"/>
    <n v="38"/>
    <n v="4"/>
    <n v="0"/>
    <n v="0"/>
    <n v="0"/>
    <n v="1"/>
    <n v="0"/>
    <n v="0"/>
    <n v="0"/>
    <n v="0"/>
    <n v="0"/>
    <n v="0"/>
    <n v="0"/>
    <n v="0"/>
    <n v="0"/>
    <n v="0"/>
    <n v="0"/>
    <n v="0"/>
    <n v="0"/>
    <n v="0"/>
    <n v="4"/>
    <n v="0"/>
    <n v="60"/>
    <n v="0"/>
    <n v="303"/>
    <n v="860"/>
    <n v="467"/>
    <n v="87"/>
    <n v="51"/>
    <m/>
    <m/>
    <m/>
    <m/>
    <m/>
    <m/>
    <m/>
  </r>
  <r>
    <x v="3"/>
    <x v="25"/>
    <x v="133"/>
    <x v="6"/>
    <n v="68"/>
    <n v="5"/>
    <n v="4"/>
    <n v="0"/>
    <n v="0"/>
    <n v="40"/>
    <n v="5"/>
    <n v="2"/>
    <n v="0"/>
    <n v="0"/>
    <n v="0"/>
    <n v="0"/>
    <n v="0"/>
    <n v="334"/>
    <n v="254"/>
    <n v="24"/>
    <n v="4"/>
    <n v="0"/>
    <n v="1125"/>
    <n v="413"/>
    <n v="114"/>
    <n v="62"/>
    <n v="42"/>
    <n v="601"/>
    <n v="176"/>
    <n v="10"/>
    <n v="55"/>
    <n v="49"/>
    <n v="125"/>
    <n v="23"/>
    <n v="6"/>
    <n v="13"/>
    <n v="11"/>
    <n v="57"/>
    <n v="42"/>
    <n v="4"/>
    <n v="0"/>
    <n v="0"/>
    <n v="0"/>
    <n v="1"/>
    <n v="0"/>
    <n v="0"/>
    <n v="0"/>
    <n v="0"/>
    <n v="0"/>
    <n v="0"/>
    <n v="0"/>
    <n v="0"/>
    <n v="0"/>
    <n v="0"/>
    <n v="0"/>
    <n v="0"/>
    <n v="0"/>
    <n v="0"/>
    <n v="4"/>
    <n v="0"/>
    <n v="60"/>
    <n v="0"/>
    <n v="304"/>
    <n v="867"/>
    <n v="466"/>
    <n v="86"/>
    <n v="52"/>
    <m/>
    <m/>
    <m/>
    <m/>
    <m/>
    <m/>
    <m/>
  </r>
  <r>
    <x v="3"/>
    <x v="25"/>
    <x v="133"/>
    <x v="7"/>
    <n v="68"/>
    <n v="5"/>
    <n v="4"/>
    <n v="0"/>
    <n v="0"/>
    <n v="41"/>
    <n v="5"/>
    <n v="2"/>
    <n v="0"/>
    <n v="0"/>
    <n v="0"/>
    <n v="0"/>
    <n v="0"/>
    <n v="336"/>
    <n v="258"/>
    <n v="24"/>
    <n v="6"/>
    <n v="0"/>
    <n v="1121"/>
    <n v="454"/>
    <n v="112"/>
    <n v="60"/>
    <n v="38"/>
    <n v="602"/>
    <n v="218"/>
    <n v="10"/>
    <n v="54"/>
    <n v="48"/>
    <n v="124"/>
    <n v="27"/>
    <n v="6"/>
    <n v="13"/>
    <n v="11"/>
    <n v="57"/>
    <n v="42"/>
    <n v="4"/>
    <n v="0"/>
    <n v="0"/>
    <n v="0"/>
    <n v="1"/>
    <n v="0"/>
    <n v="0"/>
    <n v="0"/>
    <n v="0"/>
    <n v="0"/>
    <n v="0"/>
    <n v="0"/>
    <n v="0"/>
    <n v="0"/>
    <n v="0"/>
    <n v="0"/>
    <n v="0"/>
    <n v="0"/>
    <n v="0"/>
    <n v="4"/>
    <n v="0"/>
    <n v="60"/>
    <n v="0"/>
    <n v="304"/>
    <n v="871"/>
    <n v="470"/>
    <n v="85"/>
    <n v="52"/>
    <m/>
    <m/>
    <m/>
    <m/>
    <m/>
    <m/>
    <m/>
  </r>
  <r>
    <x v="3"/>
    <x v="25"/>
    <x v="133"/>
    <x v="8"/>
    <n v="68"/>
    <n v="5"/>
    <n v="4"/>
    <n v="0"/>
    <n v="0"/>
    <n v="41"/>
    <n v="5"/>
    <n v="2"/>
    <n v="0"/>
    <n v="0"/>
    <n v="0"/>
    <n v="0"/>
    <n v="0"/>
    <n v="336"/>
    <n v="261"/>
    <n v="24"/>
    <n v="6"/>
    <n v="0"/>
    <n v="1126"/>
    <n v="503"/>
    <n v="110"/>
    <n v="62"/>
    <n v="38"/>
    <n v="591"/>
    <n v="261"/>
    <n v="11"/>
    <n v="54"/>
    <n v="33"/>
    <n v="126"/>
    <n v="34"/>
    <n v="6"/>
    <n v="14"/>
    <n v="11"/>
    <n v="57"/>
    <n v="46"/>
    <n v="4"/>
    <n v="0"/>
    <n v="0"/>
    <n v="0"/>
    <n v="1"/>
    <n v="0"/>
    <n v="0"/>
    <n v="0"/>
    <n v="0"/>
    <n v="0"/>
    <n v="0"/>
    <n v="0"/>
    <n v="0"/>
    <n v="0"/>
    <n v="0"/>
    <n v="0"/>
    <n v="0"/>
    <n v="0"/>
    <n v="0"/>
    <n v="4"/>
    <n v="0"/>
    <n v="60"/>
    <n v="0"/>
    <n v="304"/>
    <n v="875"/>
    <n v="470"/>
    <n v="86"/>
    <n v="52"/>
    <n v="4231"/>
    <n v="700"/>
    <n v="0"/>
    <n v="51"/>
    <n v="689"/>
    <n v="950"/>
    <n v="2311"/>
  </r>
  <r>
    <x v="3"/>
    <x v="25"/>
    <x v="133"/>
    <x v="9"/>
    <n v="68"/>
    <n v="5"/>
    <n v="4"/>
    <n v="0"/>
    <n v="0"/>
    <n v="41"/>
    <n v="5"/>
    <n v="2"/>
    <n v="0"/>
    <n v="0"/>
    <n v="0"/>
    <n v="0"/>
    <n v="0"/>
    <n v="337"/>
    <n v="270"/>
    <n v="24"/>
    <n v="6"/>
    <n v="0"/>
    <n v="1121"/>
    <n v="557"/>
    <n v="109"/>
    <n v="62"/>
    <n v="31"/>
    <n v="586"/>
    <n v="298"/>
    <n v="11"/>
    <n v="55"/>
    <n v="26"/>
    <n v="125"/>
    <n v="40"/>
    <n v="6"/>
    <n v="15"/>
    <n v="10"/>
    <n v="57"/>
    <n v="47"/>
    <n v="4"/>
    <n v="0"/>
    <n v="0"/>
    <n v="0"/>
    <n v="1"/>
    <n v="0"/>
    <n v="0"/>
    <n v="0"/>
    <n v="0"/>
    <n v="0"/>
    <n v="0"/>
    <n v="0"/>
    <n v="0"/>
    <n v="0"/>
    <n v="0"/>
    <n v="0"/>
    <n v="0"/>
    <n v="0"/>
    <n v="0"/>
    <n v="4"/>
    <n v="0"/>
    <n v="60"/>
    <n v="0"/>
    <n v="305"/>
    <n v="872"/>
    <n v="472"/>
    <n v="89"/>
    <n v="53"/>
    <n v="4243"/>
    <n v="956"/>
    <n v="0"/>
    <n v="51"/>
    <n v="698"/>
    <n v="931"/>
    <n v="2339"/>
  </r>
  <r>
    <x v="3"/>
    <x v="25"/>
    <x v="133"/>
    <x v="10"/>
    <n v="67"/>
    <n v="5"/>
    <n v="4"/>
    <n v="0"/>
    <n v="0"/>
    <n v="41"/>
    <n v="5"/>
    <n v="2"/>
    <n v="0"/>
    <n v="0"/>
    <n v="0"/>
    <n v="0"/>
    <n v="0"/>
    <n v="337"/>
    <n v="273"/>
    <n v="24"/>
    <n v="6"/>
    <n v="1"/>
    <n v="1121"/>
    <n v="580"/>
    <n v="109"/>
    <n v="63"/>
    <n v="28"/>
    <n v="590"/>
    <n v="306"/>
    <n v="11"/>
    <n v="59"/>
    <n v="25"/>
    <n v="124"/>
    <n v="42"/>
    <n v="6"/>
    <n v="15"/>
    <n v="10"/>
    <n v="58"/>
    <n v="48"/>
    <n v="4"/>
    <n v="0"/>
    <n v="0"/>
    <n v="0"/>
    <n v="1"/>
    <n v="0"/>
    <n v="0"/>
    <n v="0"/>
    <n v="0"/>
    <n v="0"/>
    <n v="0"/>
    <n v="0"/>
    <n v="0"/>
    <n v="0"/>
    <n v="0"/>
    <n v="0"/>
    <n v="0"/>
    <n v="0"/>
    <n v="0"/>
    <n v="4"/>
    <n v="0"/>
    <n v="59"/>
    <n v="0"/>
    <n v="304"/>
    <n v="874"/>
    <n v="474"/>
    <n v="88"/>
    <n v="54"/>
    <n v="4235"/>
    <n v="1036"/>
    <n v="0"/>
    <n v="51"/>
    <n v="716"/>
    <n v="897"/>
    <n v="2348"/>
  </r>
  <r>
    <x v="3"/>
    <x v="25"/>
    <x v="133"/>
    <x v="11"/>
    <n v="68"/>
    <n v="5"/>
    <n v="4"/>
    <n v="0"/>
    <n v="0"/>
    <n v="43"/>
    <n v="5"/>
    <n v="3"/>
    <n v="0"/>
    <n v="0"/>
    <n v="0"/>
    <n v="0"/>
    <n v="0"/>
    <n v="336"/>
    <n v="275"/>
    <n v="24"/>
    <n v="5"/>
    <n v="1"/>
    <n v="1125"/>
    <n v="596"/>
    <n v="109"/>
    <n v="62"/>
    <n v="30"/>
    <n v="595"/>
    <n v="317"/>
    <n v="12"/>
    <n v="59"/>
    <n v="24"/>
    <n v="124"/>
    <n v="44"/>
    <n v="6"/>
    <n v="15"/>
    <n v="10"/>
    <n v="58"/>
    <n v="50"/>
    <n v="4"/>
    <n v="0"/>
    <n v="0"/>
    <n v="0"/>
    <n v="1"/>
    <n v="0"/>
    <n v="0"/>
    <n v="0"/>
    <n v="0"/>
    <n v="0"/>
    <n v="0"/>
    <n v="0"/>
    <n v="0"/>
    <n v="0"/>
    <n v="0"/>
    <n v="0"/>
    <n v="0"/>
    <n v="0"/>
    <n v="0"/>
    <n v="4"/>
    <n v="0"/>
    <n v="59"/>
    <n v="0"/>
    <n v="303"/>
    <n v="879"/>
    <n v="476"/>
    <n v="88"/>
    <n v="54"/>
    <n v="4272"/>
    <n v="1117"/>
    <n v="0"/>
    <n v="52"/>
    <n v="728"/>
    <n v="895"/>
    <n v="2362"/>
  </r>
  <r>
    <x v="3"/>
    <x v="25"/>
    <x v="133"/>
    <x v="12"/>
    <n v="68"/>
    <n v="5"/>
    <n v="4"/>
    <n v="0"/>
    <n v="0"/>
    <n v="47"/>
    <n v="5"/>
    <n v="3"/>
    <n v="0"/>
    <n v="0"/>
    <n v="0"/>
    <n v="0"/>
    <n v="0"/>
    <n v="338"/>
    <n v="278"/>
    <n v="25"/>
    <n v="5"/>
    <n v="0"/>
    <n v="1126"/>
    <n v="612"/>
    <n v="106"/>
    <n v="62"/>
    <n v="29"/>
    <n v="598"/>
    <n v="323"/>
    <n v="12"/>
    <n v="59"/>
    <n v="25"/>
    <n v="126"/>
    <n v="46"/>
    <n v="5"/>
    <n v="16"/>
    <n v="10"/>
    <n v="57"/>
    <n v="50"/>
    <n v="3"/>
    <n v="0"/>
    <n v="0"/>
    <n v="0"/>
    <n v="1"/>
    <n v="0"/>
    <n v="0"/>
    <n v="0"/>
    <n v="0"/>
    <n v="0"/>
    <n v="0"/>
    <n v="0"/>
    <n v="0"/>
    <n v="0"/>
    <n v="0"/>
    <n v="0"/>
    <n v="0"/>
    <n v="0"/>
    <n v="0"/>
    <n v="4"/>
    <n v="0"/>
    <n v="59"/>
    <n v="0"/>
    <n v="306"/>
    <n v="883"/>
    <n v="478"/>
    <n v="89"/>
    <n v="54"/>
    <n v="4259"/>
    <n v="1200"/>
    <n v="0"/>
    <n v="51"/>
    <n v="719"/>
    <n v="865"/>
    <n v="2390"/>
  </r>
  <r>
    <x v="3"/>
    <x v="25"/>
    <x v="133"/>
    <x v="13"/>
    <n v="68"/>
    <n v="5"/>
    <n v="4"/>
    <n v="0"/>
    <n v="0"/>
    <n v="48"/>
    <n v="5"/>
    <n v="3"/>
    <n v="0"/>
    <n v="0"/>
    <n v="0"/>
    <n v="0"/>
    <n v="0"/>
    <n v="338"/>
    <n v="278"/>
    <n v="24"/>
    <n v="6"/>
    <n v="0"/>
    <n v="1136"/>
    <n v="617"/>
    <n v="105"/>
    <n v="71"/>
    <n v="23"/>
    <n v="599"/>
    <n v="325"/>
    <n v="12"/>
    <n v="60"/>
    <n v="26"/>
    <n v="126"/>
    <n v="47"/>
    <n v="5"/>
    <n v="16"/>
    <n v="10"/>
    <n v="58"/>
    <n v="50"/>
    <n v="3"/>
    <n v="0"/>
    <n v="0"/>
    <n v="0"/>
    <n v="1"/>
    <n v="0"/>
    <n v="0"/>
    <n v="0"/>
    <n v="0"/>
    <n v="0"/>
    <n v="0"/>
    <n v="0"/>
    <n v="0"/>
    <n v="0"/>
    <n v="0"/>
    <n v="0"/>
    <n v="0"/>
    <n v="0"/>
    <n v="0"/>
    <n v="4"/>
    <n v="0"/>
    <n v="59"/>
    <n v="0"/>
    <n v="306"/>
    <n v="890"/>
    <n v="478"/>
    <n v="89"/>
    <n v="54"/>
    <n v="4277"/>
    <n v="1227"/>
    <n v="0"/>
    <n v="48"/>
    <n v="740"/>
    <n v="866"/>
    <n v="2399"/>
  </r>
  <r>
    <x v="3"/>
    <x v="25"/>
    <x v="133"/>
    <x v="14"/>
    <n v="67"/>
    <n v="6"/>
    <n v="5"/>
    <n v="0"/>
    <n v="0"/>
    <n v="49"/>
    <n v="4"/>
    <n v="3"/>
    <n v="0"/>
    <n v="0"/>
    <n v="0"/>
    <n v="0"/>
    <n v="0"/>
    <n v="335"/>
    <n v="275"/>
    <n v="24"/>
    <n v="6"/>
    <n v="0"/>
    <n v="1134"/>
    <n v="621"/>
    <n v="105"/>
    <n v="68"/>
    <n v="24"/>
    <n v="602"/>
    <n v="328"/>
    <n v="12"/>
    <n v="62"/>
    <n v="27"/>
    <n v="127"/>
    <n v="47"/>
    <n v="4"/>
    <n v="16"/>
    <n v="10"/>
    <n v="56"/>
    <n v="49"/>
    <n v="3"/>
    <n v="0"/>
    <n v="0"/>
    <n v="0"/>
    <n v="1"/>
    <n v="0"/>
    <n v="0"/>
    <n v="0"/>
    <n v="0"/>
    <n v="0"/>
    <n v="0"/>
    <n v="0"/>
    <n v="0"/>
    <n v="0"/>
    <n v="0"/>
    <n v="0"/>
    <n v="0"/>
    <n v="0"/>
    <n v="0"/>
    <n v="5"/>
    <n v="0"/>
    <n v="59"/>
    <n v="0"/>
    <n v="303"/>
    <n v="888"/>
    <n v="478"/>
    <n v="91"/>
    <n v="52"/>
    <n v="4303"/>
    <n v="1257"/>
    <n v="0"/>
    <n v="47"/>
    <n v="756"/>
    <n v="862"/>
    <n v="2411"/>
  </r>
  <r>
    <x v="3"/>
    <x v="25"/>
    <x v="133"/>
    <x v="15"/>
    <n v="68"/>
    <n v="6"/>
    <n v="5"/>
    <n v="0"/>
    <n v="0"/>
    <n v="49"/>
    <n v="4"/>
    <n v="4"/>
    <n v="0"/>
    <n v="0"/>
    <n v="0"/>
    <n v="0"/>
    <n v="0"/>
    <n v="335"/>
    <n v="275"/>
    <n v="24"/>
    <n v="6"/>
    <n v="0"/>
    <n v="1139"/>
    <n v="629"/>
    <n v="108"/>
    <n v="67"/>
    <n v="21"/>
    <n v="603"/>
    <n v="332"/>
    <n v="12"/>
    <n v="62"/>
    <n v="26"/>
    <n v="128"/>
    <n v="47"/>
    <n v="4"/>
    <n v="17"/>
    <n v="10"/>
    <n v="56"/>
    <n v="50"/>
    <n v="3"/>
    <n v="0"/>
    <n v="0"/>
    <n v="0"/>
    <n v="1"/>
    <n v="0"/>
    <n v="0"/>
    <n v="0"/>
    <n v="0"/>
    <n v="0"/>
    <n v="0"/>
    <n v="0"/>
    <n v="0"/>
    <n v="0"/>
    <n v="0"/>
    <n v="0"/>
    <n v="0"/>
    <n v="0"/>
    <n v="0"/>
    <n v="5"/>
    <n v="0"/>
    <n v="59"/>
    <n v="0"/>
    <n v="303"/>
    <n v="894"/>
    <n v="479"/>
    <n v="91"/>
    <n v="52"/>
    <n v="4325"/>
    <n v="1271"/>
    <n v="0"/>
    <n v="48"/>
    <n v="776"/>
    <n v="857"/>
    <n v="2420"/>
  </r>
  <r>
    <x v="3"/>
    <x v="25"/>
    <x v="133"/>
    <x v="16"/>
    <n v="68"/>
    <n v="6"/>
    <n v="5"/>
    <n v="0"/>
    <n v="0"/>
    <n v="50"/>
    <n v="4"/>
    <n v="4"/>
    <n v="0"/>
    <n v="0"/>
    <n v="0"/>
    <n v="0"/>
    <n v="0"/>
    <n v="334"/>
    <n v="274"/>
    <n v="24"/>
    <n v="6"/>
    <n v="0"/>
    <n v="1135"/>
    <n v="629"/>
    <n v="108"/>
    <n v="66"/>
    <n v="21"/>
    <n v="605"/>
    <n v="337"/>
    <n v="12"/>
    <n v="64"/>
    <n v="24"/>
    <n v="127"/>
    <n v="48"/>
    <n v="4"/>
    <n v="17"/>
    <n v="10"/>
    <n v="56"/>
    <n v="50"/>
    <n v="3"/>
    <n v="0"/>
    <n v="0"/>
    <n v="0"/>
    <n v="1"/>
    <n v="0"/>
    <n v="0"/>
    <n v="0"/>
    <n v="0"/>
    <n v="0"/>
    <n v="0"/>
    <n v="0"/>
    <n v="0"/>
    <n v="0"/>
    <n v="0"/>
    <n v="0"/>
    <n v="0"/>
    <n v="0"/>
    <n v="0"/>
    <n v="5"/>
    <n v="0"/>
    <n v="59"/>
    <n v="0"/>
    <n v="302"/>
    <n v="891"/>
    <n v="481"/>
    <n v="90"/>
    <n v="52"/>
    <n v="4312"/>
    <n v="1291"/>
    <n v="0"/>
    <n v="48"/>
    <n v="836"/>
    <n v="778"/>
    <n v="2436"/>
  </r>
  <r>
    <x v="3"/>
    <x v="18"/>
    <x v="134"/>
    <x v="0"/>
    <n v="181"/>
    <n v="1"/>
    <n v="0"/>
    <n v="1"/>
    <n v="0"/>
    <n v="68"/>
    <n v="7"/>
    <n v="25"/>
    <n v="1"/>
    <n v="0"/>
    <n v="0"/>
    <n v="0"/>
    <n v="0"/>
    <n v="131"/>
    <n v="0"/>
    <n v="39"/>
    <n v="19"/>
    <n v="6"/>
    <n v="1511"/>
    <n v="0"/>
    <n v="186"/>
    <n v="243"/>
    <n v="19"/>
    <n v="980"/>
    <n v="69"/>
    <n v="24"/>
    <n v="216"/>
    <n v="22"/>
    <n v="492"/>
    <n v="0"/>
    <n v="61"/>
    <n v="78"/>
    <n v="3"/>
    <n v="24"/>
    <n v="0"/>
    <n v="2"/>
    <n v="1"/>
    <n v="1"/>
    <n v="0"/>
    <n v="0"/>
    <n v="0"/>
    <n v="0"/>
    <n v="0"/>
    <n v="0"/>
    <n v="0"/>
    <n v="0"/>
    <n v="0"/>
    <n v="0"/>
    <n v="0"/>
    <n v="9"/>
    <n v="38"/>
    <n v="0"/>
    <n v="8"/>
    <n v="3"/>
    <m/>
    <m/>
    <m/>
    <m/>
    <m/>
    <m/>
    <m/>
    <m/>
    <m/>
    <m/>
    <m/>
    <m/>
    <m/>
    <m/>
    <m/>
    <m/>
  </r>
  <r>
    <x v="3"/>
    <x v="18"/>
    <x v="134"/>
    <x v="1"/>
    <n v="181"/>
    <n v="1"/>
    <n v="0"/>
    <n v="1"/>
    <n v="0"/>
    <n v="79"/>
    <n v="7"/>
    <n v="25"/>
    <n v="1"/>
    <n v="0"/>
    <n v="0"/>
    <n v="0"/>
    <n v="0"/>
    <n v="132"/>
    <n v="0"/>
    <n v="43"/>
    <n v="19"/>
    <n v="6"/>
    <n v="1514"/>
    <n v="0"/>
    <n v="231"/>
    <n v="240"/>
    <n v="20"/>
    <n v="981"/>
    <n v="83"/>
    <n v="24"/>
    <n v="215"/>
    <n v="22"/>
    <n v="495"/>
    <n v="0"/>
    <n v="72"/>
    <n v="76"/>
    <n v="4"/>
    <n v="24"/>
    <n v="0"/>
    <n v="2"/>
    <n v="2"/>
    <n v="0"/>
    <n v="0"/>
    <n v="0"/>
    <n v="0"/>
    <n v="0"/>
    <n v="0"/>
    <n v="0"/>
    <n v="0"/>
    <n v="0"/>
    <n v="0"/>
    <n v="0"/>
    <n v="0"/>
    <n v="9"/>
    <n v="40"/>
    <n v="0"/>
    <n v="9"/>
    <n v="3"/>
    <m/>
    <m/>
    <m/>
    <m/>
    <m/>
    <m/>
    <m/>
    <m/>
    <m/>
    <m/>
    <m/>
    <m/>
    <m/>
    <m/>
    <m/>
    <m/>
  </r>
  <r>
    <x v="3"/>
    <x v="18"/>
    <x v="134"/>
    <x v="2"/>
    <n v="181"/>
    <n v="1"/>
    <n v="0"/>
    <n v="1"/>
    <n v="0"/>
    <n v="83"/>
    <n v="6"/>
    <n v="25"/>
    <n v="1"/>
    <n v="0"/>
    <n v="0"/>
    <n v="0"/>
    <n v="0"/>
    <n v="133"/>
    <n v="51"/>
    <n v="9"/>
    <n v="18"/>
    <n v="4"/>
    <n v="1519"/>
    <n v="308"/>
    <n v="40"/>
    <n v="241"/>
    <n v="19"/>
    <n v="981"/>
    <n v="109"/>
    <n v="24"/>
    <n v="213"/>
    <n v="20"/>
    <n v="498"/>
    <n v="99"/>
    <n v="9"/>
    <n v="75"/>
    <n v="5"/>
    <n v="24"/>
    <n v="7"/>
    <n v="3"/>
    <n v="2"/>
    <n v="0"/>
    <n v="0"/>
    <n v="0"/>
    <n v="0"/>
    <n v="0"/>
    <n v="0"/>
    <n v="0"/>
    <n v="0"/>
    <n v="0"/>
    <n v="0"/>
    <n v="0"/>
    <n v="0"/>
    <n v="0"/>
    <n v="0"/>
    <n v="0"/>
    <n v="0"/>
    <n v="0"/>
    <n v="1"/>
    <n v="1"/>
    <n v="139"/>
    <n v="0"/>
    <n v="95"/>
    <n v="1158"/>
    <n v="694"/>
    <n v="390"/>
    <n v="17"/>
    <m/>
    <m/>
    <m/>
    <m/>
    <m/>
    <m/>
    <m/>
  </r>
  <r>
    <x v="3"/>
    <x v="18"/>
    <x v="134"/>
    <x v="3"/>
    <n v="180"/>
    <n v="1"/>
    <n v="0"/>
    <n v="1"/>
    <n v="0"/>
    <n v="87"/>
    <n v="7"/>
    <n v="25"/>
    <n v="1"/>
    <n v="0"/>
    <n v="0"/>
    <n v="0"/>
    <n v="0"/>
    <n v="134"/>
    <n v="55"/>
    <n v="9"/>
    <n v="18"/>
    <n v="5"/>
    <n v="1524"/>
    <n v="389"/>
    <n v="42"/>
    <n v="235"/>
    <n v="20"/>
    <n v="981"/>
    <n v="136"/>
    <n v="25"/>
    <n v="208"/>
    <n v="17"/>
    <n v="498"/>
    <n v="130"/>
    <n v="13"/>
    <n v="70"/>
    <n v="5"/>
    <n v="24"/>
    <n v="8"/>
    <n v="3"/>
    <n v="2"/>
    <n v="0"/>
    <n v="0"/>
    <n v="0"/>
    <n v="0"/>
    <n v="0"/>
    <n v="0"/>
    <n v="0"/>
    <n v="0"/>
    <n v="0"/>
    <n v="0"/>
    <n v="0"/>
    <n v="0"/>
    <n v="0"/>
    <n v="0"/>
    <n v="0"/>
    <n v="0"/>
    <n v="0"/>
    <n v="1"/>
    <n v="1"/>
    <n v="139"/>
    <n v="0"/>
    <n v="95"/>
    <n v="1166"/>
    <n v="698"/>
    <n v="393"/>
    <n v="17"/>
    <m/>
    <m/>
    <m/>
    <m/>
    <m/>
    <m/>
    <m/>
  </r>
  <r>
    <x v="3"/>
    <x v="18"/>
    <x v="134"/>
    <x v="4"/>
    <n v="183"/>
    <n v="1"/>
    <n v="0"/>
    <n v="1"/>
    <n v="0"/>
    <n v="89"/>
    <n v="7"/>
    <n v="25"/>
    <n v="1"/>
    <n v="0"/>
    <n v="0"/>
    <n v="0"/>
    <n v="0"/>
    <n v="132"/>
    <n v="62"/>
    <n v="9"/>
    <n v="16"/>
    <n v="6"/>
    <n v="1522"/>
    <n v="447"/>
    <n v="42"/>
    <n v="231"/>
    <n v="20"/>
    <n v="985"/>
    <n v="177"/>
    <n v="26"/>
    <n v="208"/>
    <n v="22"/>
    <n v="498"/>
    <n v="145"/>
    <n v="14"/>
    <n v="69"/>
    <n v="4"/>
    <n v="24"/>
    <n v="9"/>
    <n v="3"/>
    <n v="2"/>
    <n v="0"/>
    <n v="0"/>
    <n v="0"/>
    <n v="0"/>
    <n v="0"/>
    <n v="0"/>
    <n v="0"/>
    <n v="0"/>
    <n v="0"/>
    <n v="0"/>
    <n v="0"/>
    <n v="0"/>
    <n v="0"/>
    <n v="0"/>
    <n v="0"/>
    <n v="0"/>
    <n v="0"/>
    <n v="1"/>
    <n v="1"/>
    <n v="141"/>
    <n v="0"/>
    <n v="95"/>
    <n v="1169"/>
    <n v="700"/>
    <n v="393"/>
    <n v="17"/>
    <m/>
    <m/>
    <m/>
    <m/>
    <m/>
    <m/>
    <m/>
  </r>
  <r>
    <x v="3"/>
    <x v="18"/>
    <x v="134"/>
    <x v="5"/>
    <n v="182"/>
    <n v="1"/>
    <n v="0"/>
    <n v="1"/>
    <n v="0"/>
    <n v="96"/>
    <n v="7"/>
    <n v="24"/>
    <n v="1"/>
    <n v="0"/>
    <n v="0"/>
    <n v="0"/>
    <n v="0"/>
    <n v="134"/>
    <n v="67"/>
    <n v="9"/>
    <n v="16"/>
    <n v="5"/>
    <n v="1525"/>
    <n v="508"/>
    <n v="44"/>
    <n v="226"/>
    <n v="20"/>
    <n v="983"/>
    <n v="286"/>
    <n v="27"/>
    <n v="206"/>
    <n v="23"/>
    <n v="504"/>
    <n v="161"/>
    <n v="15"/>
    <n v="69"/>
    <n v="4"/>
    <n v="23"/>
    <n v="8"/>
    <n v="3"/>
    <n v="2"/>
    <n v="0"/>
    <n v="0"/>
    <n v="0"/>
    <n v="0"/>
    <n v="0"/>
    <n v="0"/>
    <n v="0"/>
    <n v="0"/>
    <n v="0"/>
    <n v="0"/>
    <n v="0"/>
    <n v="0"/>
    <n v="0"/>
    <n v="0"/>
    <n v="0"/>
    <n v="0"/>
    <n v="0"/>
    <n v="1"/>
    <n v="1"/>
    <n v="140"/>
    <n v="0"/>
    <n v="98"/>
    <n v="1169"/>
    <n v="699"/>
    <n v="400"/>
    <n v="16"/>
    <m/>
    <m/>
    <m/>
    <m/>
    <m/>
    <m/>
    <m/>
  </r>
  <r>
    <x v="3"/>
    <x v="18"/>
    <x v="134"/>
    <x v="6"/>
    <n v="180"/>
    <n v="1"/>
    <n v="1"/>
    <n v="0"/>
    <n v="0"/>
    <n v="102"/>
    <n v="8"/>
    <n v="23"/>
    <n v="0"/>
    <n v="0"/>
    <n v="0"/>
    <n v="0"/>
    <n v="0"/>
    <n v="134"/>
    <n v="69"/>
    <n v="9"/>
    <n v="16"/>
    <n v="5"/>
    <n v="1529"/>
    <n v="571"/>
    <n v="47"/>
    <n v="220"/>
    <n v="21"/>
    <n v="985"/>
    <n v="338"/>
    <n v="28"/>
    <n v="201"/>
    <n v="25"/>
    <n v="511"/>
    <n v="183"/>
    <n v="15"/>
    <n v="67"/>
    <n v="4"/>
    <n v="23"/>
    <n v="8"/>
    <n v="3"/>
    <n v="2"/>
    <n v="0"/>
    <n v="0"/>
    <n v="0"/>
    <n v="0"/>
    <n v="0"/>
    <n v="0"/>
    <n v="0"/>
    <n v="0"/>
    <n v="0"/>
    <n v="0"/>
    <n v="0"/>
    <n v="0"/>
    <n v="0"/>
    <n v="0"/>
    <n v="0"/>
    <n v="0"/>
    <n v="0"/>
    <n v="1"/>
    <n v="0"/>
    <n v="139"/>
    <n v="0"/>
    <n v="98"/>
    <n v="1176"/>
    <n v="700"/>
    <n v="407"/>
    <n v="16"/>
    <m/>
    <m/>
    <m/>
    <m/>
    <m/>
    <m/>
    <m/>
  </r>
  <r>
    <x v="3"/>
    <x v="18"/>
    <x v="134"/>
    <x v="7"/>
    <n v="181"/>
    <n v="1"/>
    <n v="1"/>
    <n v="0"/>
    <n v="0"/>
    <n v="106"/>
    <n v="8"/>
    <n v="23"/>
    <n v="0"/>
    <n v="0"/>
    <n v="0"/>
    <n v="0"/>
    <n v="0"/>
    <n v="134"/>
    <n v="73"/>
    <n v="10"/>
    <n v="16"/>
    <n v="4"/>
    <n v="1526"/>
    <n v="652"/>
    <n v="48"/>
    <n v="216"/>
    <n v="19"/>
    <n v="987"/>
    <n v="398"/>
    <n v="29"/>
    <n v="198"/>
    <n v="27"/>
    <n v="512"/>
    <n v="220"/>
    <n v="15"/>
    <n v="67"/>
    <n v="4"/>
    <n v="23"/>
    <n v="11"/>
    <n v="3"/>
    <n v="2"/>
    <n v="0"/>
    <n v="0"/>
    <n v="0"/>
    <n v="0"/>
    <n v="0"/>
    <n v="0"/>
    <n v="0"/>
    <n v="0"/>
    <n v="0"/>
    <n v="0"/>
    <n v="0"/>
    <n v="0"/>
    <n v="0"/>
    <n v="0"/>
    <n v="0"/>
    <n v="0"/>
    <n v="0"/>
    <n v="1"/>
    <n v="0"/>
    <n v="140"/>
    <n v="0"/>
    <n v="98"/>
    <n v="1179"/>
    <n v="700"/>
    <n v="408"/>
    <n v="16"/>
    <m/>
    <m/>
    <m/>
    <m/>
    <m/>
    <m/>
    <m/>
  </r>
  <r>
    <x v="3"/>
    <x v="18"/>
    <x v="134"/>
    <x v="8"/>
    <n v="183"/>
    <n v="1"/>
    <n v="1"/>
    <n v="0"/>
    <n v="0"/>
    <n v="107"/>
    <n v="7"/>
    <n v="23"/>
    <n v="0"/>
    <n v="0"/>
    <n v="0"/>
    <n v="0"/>
    <n v="0"/>
    <n v="134"/>
    <n v="75"/>
    <n v="9"/>
    <n v="17"/>
    <n v="3"/>
    <n v="1515"/>
    <n v="692"/>
    <n v="48"/>
    <n v="208"/>
    <n v="19"/>
    <n v="994"/>
    <n v="424"/>
    <n v="30"/>
    <n v="199"/>
    <n v="26"/>
    <n v="516"/>
    <n v="246"/>
    <n v="15"/>
    <n v="66"/>
    <n v="8"/>
    <n v="23"/>
    <n v="11"/>
    <n v="3"/>
    <n v="2"/>
    <n v="0"/>
    <n v="0"/>
    <n v="0"/>
    <n v="0"/>
    <n v="0"/>
    <n v="0"/>
    <n v="0"/>
    <n v="0"/>
    <n v="0"/>
    <n v="0"/>
    <n v="0"/>
    <n v="0"/>
    <n v="0"/>
    <n v="0"/>
    <n v="0"/>
    <n v="0"/>
    <n v="0"/>
    <n v="1"/>
    <n v="0"/>
    <n v="142"/>
    <n v="0"/>
    <n v="98"/>
    <n v="1177"/>
    <n v="703"/>
    <n v="410"/>
    <n v="16"/>
    <n v="13626"/>
    <n v="2619"/>
    <n v="0"/>
    <n v="198"/>
    <n v="3650"/>
    <n v="567"/>
    <n v="8594"/>
  </r>
  <r>
    <x v="3"/>
    <x v="18"/>
    <x v="134"/>
    <x v="9"/>
    <n v="185"/>
    <n v="1"/>
    <n v="1"/>
    <n v="0"/>
    <n v="0"/>
    <n v="112"/>
    <n v="7"/>
    <n v="23"/>
    <n v="0"/>
    <n v="0"/>
    <n v="0"/>
    <n v="0"/>
    <n v="0"/>
    <n v="134"/>
    <n v="78"/>
    <n v="8"/>
    <n v="17"/>
    <n v="4"/>
    <n v="1518"/>
    <n v="789"/>
    <n v="51"/>
    <n v="202"/>
    <n v="20"/>
    <n v="1003"/>
    <n v="473"/>
    <n v="30"/>
    <n v="199"/>
    <n v="29"/>
    <n v="515"/>
    <n v="278"/>
    <n v="15"/>
    <n v="66"/>
    <n v="7"/>
    <n v="24"/>
    <n v="14"/>
    <n v="3"/>
    <n v="2"/>
    <n v="0"/>
    <n v="0"/>
    <n v="0"/>
    <n v="0"/>
    <n v="0"/>
    <n v="0"/>
    <n v="0"/>
    <n v="0"/>
    <n v="0"/>
    <n v="0"/>
    <n v="0"/>
    <n v="0"/>
    <n v="0"/>
    <n v="0"/>
    <n v="0"/>
    <n v="0"/>
    <n v="0"/>
    <n v="1"/>
    <n v="0"/>
    <n v="145"/>
    <n v="0"/>
    <n v="97"/>
    <n v="1186"/>
    <n v="707"/>
    <n v="408"/>
    <n v="17"/>
    <n v="13627"/>
    <n v="4650"/>
    <n v="0"/>
    <n v="198"/>
    <n v="3581"/>
    <n v="561"/>
    <n v="8663"/>
  </r>
  <r>
    <x v="3"/>
    <x v="18"/>
    <x v="134"/>
    <x v="10"/>
    <n v="184"/>
    <n v="1"/>
    <n v="1"/>
    <n v="0"/>
    <n v="0"/>
    <n v="112"/>
    <n v="8"/>
    <n v="22"/>
    <n v="0"/>
    <n v="0"/>
    <n v="0"/>
    <n v="0"/>
    <n v="0"/>
    <n v="135"/>
    <n v="79"/>
    <n v="7"/>
    <n v="17"/>
    <n v="4"/>
    <n v="1517"/>
    <n v="803"/>
    <n v="51"/>
    <n v="200"/>
    <n v="20"/>
    <n v="1003"/>
    <n v="481"/>
    <n v="30"/>
    <n v="198"/>
    <n v="28"/>
    <n v="514"/>
    <n v="290"/>
    <n v="15"/>
    <n v="66"/>
    <n v="7"/>
    <n v="24"/>
    <n v="14"/>
    <n v="3"/>
    <n v="2"/>
    <n v="0"/>
    <n v="0"/>
    <n v="0"/>
    <n v="0"/>
    <n v="0"/>
    <n v="0"/>
    <n v="0"/>
    <n v="0"/>
    <n v="0"/>
    <n v="0"/>
    <n v="0"/>
    <n v="0"/>
    <n v="0"/>
    <n v="0"/>
    <n v="0"/>
    <n v="0"/>
    <n v="0"/>
    <n v="1"/>
    <n v="0"/>
    <n v="144"/>
    <n v="0"/>
    <n v="99"/>
    <n v="1188"/>
    <n v="708"/>
    <n v="408"/>
    <n v="17"/>
    <n v="13614"/>
    <n v="4890"/>
    <n v="0"/>
    <n v="199"/>
    <n v="3558"/>
    <n v="555"/>
    <n v="8671"/>
  </r>
  <r>
    <x v="3"/>
    <x v="18"/>
    <x v="134"/>
    <x v="11"/>
    <n v="184"/>
    <n v="1"/>
    <n v="1"/>
    <n v="0"/>
    <n v="0"/>
    <n v="114"/>
    <n v="8"/>
    <n v="20"/>
    <n v="0"/>
    <n v="0"/>
    <n v="0"/>
    <n v="0"/>
    <n v="0"/>
    <n v="135"/>
    <n v="81"/>
    <n v="7"/>
    <n v="17"/>
    <n v="3"/>
    <n v="1524"/>
    <n v="829"/>
    <n v="50"/>
    <n v="199"/>
    <n v="18"/>
    <n v="1005"/>
    <n v="498"/>
    <n v="30"/>
    <n v="196"/>
    <n v="27"/>
    <n v="515"/>
    <n v="297"/>
    <n v="14"/>
    <n v="66"/>
    <n v="7"/>
    <n v="24"/>
    <n v="14"/>
    <n v="3"/>
    <n v="2"/>
    <n v="0"/>
    <n v="0"/>
    <n v="0"/>
    <n v="0"/>
    <n v="0"/>
    <n v="0"/>
    <n v="0"/>
    <n v="0"/>
    <n v="0"/>
    <n v="0"/>
    <n v="0"/>
    <n v="0"/>
    <n v="0"/>
    <n v="0"/>
    <n v="0"/>
    <n v="0"/>
    <n v="0"/>
    <n v="1"/>
    <n v="0"/>
    <n v="144"/>
    <n v="0"/>
    <n v="100"/>
    <n v="1197"/>
    <n v="709"/>
    <n v="409"/>
    <n v="17"/>
    <n v="13624"/>
    <n v="5283"/>
    <n v="0"/>
    <n v="196"/>
    <n v="3532"/>
    <n v="542"/>
    <n v="8704"/>
  </r>
  <r>
    <x v="3"/>
    <x v="18"/>
    <x v="134"/>
    <x v="12"/>
    <n v="185"/>
    <n v="1"/>
    <n v="1"/>
    <n v="0"/>
    <n v="0"/>
    <n v="116"/>
    <n v="8"/>
    <n v="20"/>
    <n v="0"/>
    <n v="0"/>
    <n v="0"/>
    <n v="0"/>
    <n v="0"/>
    <n v="136"/>
    <n v="82"/>
    <n v="7"/>
    <n v="16"/>
    <n v="3"/>
    <n v="1519"/>
    <n v="843"/>
    <n v="51"/>
    <n v="196"/>
    <n v="19"/>
    <n v="1004"/>
    <n v="507"/>
    <n v="31"/>
    <n v="192"/>
    <n v="29"/>
    <n v="514"/>
    <n v="301"/>
    <n v="15"/>
    <n v="63"/>
    <n v="7"/>
    <n v="24"/>
    <n v="14"/>
    <n v="3"/>
    <n v="2"/>
    <n v="0"/>
    <n v="0"/>
    <n v="0"/>
    <n v="0"/>
    <n v="0"/>
    <n v="0"/>
    <n v="0"/>
    <n v="0"/>
    <n v="0"/>
    <n v="0"/>
    <n v="0"/>
    <n v="0"/>
    <n v="0"/>
    <n v="0"/>
    <n v="0"/>
    <n v="0"/>
    <n v="0"/>
    <n v="1"/>
    <n v="0"/>
    <n v="145"/>
    <n v="0"/>
    <n v="102"/>
    <n v="1192"/>
    <n v="710"/>
    <n v="410"/>
    <n v="17"/>
    <n v="13595"/>
    <n v="5540"/>
    <n v="0"/>
    <n v="197"/>
    <n v="3503"/>
    <n v="536"/>
    <n v="8731"/>
  </r>
  <r>
    <x v="3"/>
    <x v="18"/>
    <x v="134"/>
    <x v="13"/>
    <n v="184"/>
    <n v="1"/>
    <n v="1"/>
    <n v="0"/>
    <n v="0"/>
    <n v="115"/>
    <n v="8"/>
    <n v="19"/>
    <n v="0"/>
    <n v="0"/>
    <n v="0"/>
    <n v="0"/>
    <n v="0"/>
    <n v="138"/>
    <n v="85"/>
    <n v="6"/>
    <n v="16"/>
    <n v="3"/>
    <n v="1526"/>
    <n v="852"/>
    <n v="50"/>
    <n v="197"/>
    <n v="20"/>
    <n v="1008"/>
    <n v="515"/>
    <n v="32"/>
    <n v="189"/>
    <n v="31"/>
    <n v="518"/>
    <n v="306"/>
    <n v="15"/>
    <n v="63"/>
    <n v="7"/>
    <n v="24"/>
    <n v="14"/>
    <n v="3"/>
    <n v="2"/>
    <n v="0"/>
    <n v="0"/>
    <n v="0"/>
    <n v="0"/>
    <n v="0"/>
    <n v="0"/>
    <n v="0"/>
    <n v="0"/>
    <n v="0"/>
    <n v="0"/>
    <n v="0"/>
    <n v="0"/>
    <n v="0"/>
    <n v="0"/>
    <n v="0"/>
    <n v="0"/>
    <n v="0"/>
    <n v="1"/>
    <n v="0"/>
    <n v="145"/>
    <n v="0"/>
    <n v="105"/>
    <n v="1200"/>
    <n v="716"/>
    <n v="414"/>
    <n v="17"/>
    <n v="13544"/>
    <n v="5682"/>
    <n v="0"/>
    <n v="199"/>
    <n v="3448"/>
    <n v="525"/>
    <n v="8749"/>
  </r>
  <r>
    <x v="3"/>
    <x v="18"/>
    <x v="134"/>
    <x v="14"/>
    <n v="186"/>
    <n v="1"/>
    <n v="1"/>
    <n v="0"/>
    <n v="0"/>
    <n v="119"/>
    <n v="8"/>
    <n v="19"/>
    <n v="0"/>
    <n v="0"/>
    <n v="0"/>
    <n v="0"/>
    <n v="0"/>
    <n v="138"/>
    <n v="84"/>
    <n v="6"/>
    <n v="16"/>
    <n v="3"/>
    <n v="1525"/>
    <n v="860"/>
    <n v="50"/>
    <n v="197"/>
    <n v="22"/>
    <n v="1011"/>
    <n v="520"/>
    <n v="31"/>
    <n v="188"/>
    <n v="30"/>
    <n v="519"/>
    <n v="310"/>
    <n v="15"/>
    <n v="62"/>
    <n v="8"/>
    <n v="24"/>
    <n v="14"/>
    <n v="3"/>
    <n v="2"/>
    <n v="0"/>
    <n v="0"/>
    <n v="0"/>
    <n v="0"/>
    <n v="0"/>
    <n v="0"/>
    <n v="0"/>
    <n v="0"/>
    <n v="0"/>
    <n v="0"/>
    <n v="0"/>
    <n v="0"/>
    <n v="0"/>
    <n v="0"/>
    <n v="0"/>
    <n v="0"/>
    <n v="0"/>
    <n v="1"/>
    <n v="0"/>
    <n v="148"/>
    <n v="0"/>
    <n v="104"/>
    <n v="1198"/>
    <n v="722"/>
    <n v="416"/>
    <n v="17"/>
    <n v="13545"/>
    <n v="5822"/>
    <n v="0"/>
    <n v="197"/>
    <n v="3431"/>
    <n v="523"/>
    <n v="8787"/>
  </r>
  <r>
    <x v="3"/>
    <x v="18"/>
    <x v="134"/>
    <x v="15"/>
    <n v="187"/>
    <n v="1"/>
    <n v="1"/>
    <n v="0"/>
    <n v="0"/>
    <n v="119"/>
    <n v="8"/>
    <n v="19"/>
    <n v="0"/>
    <n v="0"/>
    <n v="0"/>
    <n v="0"/>
    <n v="0"/>
    <n v="139"/>
    <n v="85"/>
    <n v="6"/>
    <n v="16"/>
    <n v="3"/>
    <n v="1525"/>
    <n v="868"/>
    <n v="52"/>
    <n v="190"/>
    <n v="21"/>
    <n v="1014"/>
    <n v="528"/>
    <n v="31"/>
    <n v="186"/>
    <n v="33"/>
    <n v="518"/>
    <n v="312"/>
    <n v="15"/>
    <n v="61"/>
    <n v="7"/>
    <n v="24"/>
    <n v="14"/>
    <n v="3"/>
    <n v="2"/>
    <n v="0"/>
    <n v="0"/>
    <n v="0"/>
    <n v="0"/>
    <n v="0"/>
    <n v="0"/>
    <n v="0"/>
    <n v="0"/>
    <n v="0"/>
    <n v="0"/>
    <n v="0"/>
    <n v="0"/>
    <n v="0"/>
    <n v="0"/>
    <n v="0"/>
    <n v="0"/>
    <n v="0"/>
    <n v="1"/>
    <n v="0"/>
    <n v="149"/>
    <n v="0"/>
    <n v="105"/>
    <n v="1203"/>
    <n v="725"/>
    <n v="417"/>
    <n v="17"/>
    <n v="13510"/>
    <n v="5915"/>
    <n v="0"/>
    <n v="195"/>
    <n v="3396"/>
    <n v="520"/>
    <n v="8803"/>
  </r>
  <r>
    <x v="3"/>
    <x v="18"/>
    <x v="134"/>
    <x v="16"/>
    <n v="190"/>
    <n v="1"/>
    <n v="1"/>
    <n v="0"/>
    <n v="0"/>
    <n v="121"/>
    <n v="8"/>
    <n v="20"/>
    <n v="0"/>
    <n v="0"/>
    <n v="0"/>
    <n v="0"/>
    <n v="0"/>
    <n v="139"/>
    <n v="85"/>
    <n v="6"/>
    <n v="15"/>
    <n v="3"/>
    <n v="1523"/>
    <n v="877"/>
    <n v="51"/>
    <n v="184"/>
    <n v="20"/>
    <n v="1017"/>
    <n v="533"/>
    <n v="30"/>
    <n v="185"/>
    <n v="36"/>
    <n v="513"/>
    <n v="308"/>
    <n v="15"/>
    <n v="60"/>
    <n v="7"/>
    <n v="24"/>
    <n v="15"/>
    <n v="3"/>
    <n v="2"/>
    <n v="0"/>
    <n v="0"/>
    <n v="0"/>
    <n v="0"/>
    <n v="0"/>
    <n v="0"/>
    <n v="0"/>
    <n v="0"/>
    <n v="0"/>
    <n v="0"/>
    <n v="0"/>
    <n v="0"/>
    <n v="0"/>
    <n v="0"/>
    <n v="0"/>
    <n v="0"/>
    <n v="0"/>
    <n v="1"/>
    <n v="0"/>
    <n v="152"/>
    <n v="0"/>
    <n v="106"/>
    <n v="1207"/>
    <n v="728"/>
    <n v="414"/>
    <n v="17"/>
    <n v="13485"/>
    <n v="6009"/>
    <n v="0"/>
    <n v="193"/>
    <n v="3359"/>
    <n v="542"/>
    <n v="8807"/>
  </r>
  <r>
    <x v="3"/>
    <x v="19"/>
    <x v="135"/>
    <x v="0"/>
    <n v="91"/>
    <n v="1"/>
    <n v="0"/>
    <n v="0"/>
    <n v="0"/>
    <n v="5"/>
    <n v="2"/>
    <n v="7"/>
    <n v="5"/>
    <n v="8"/>
    <n v="0"/>
    <n v="0"/>
    <n v="2"/>
    <n v="228"/>
    <n v="0"/>
    <n v="34"/>
    <n v="19"/>
    <n v="14"/>
    <n v="1489"/>
    <n v="0"/>
    <n v="43"/>
    <n v="174"/>
    <n v="128"/>
    <n v="977"/>
    <n v="19"/>
    <n v="6"/>
    <n v="89"/>
    <n v="310"/>
    <n v="147"/>
    <n v="0"/>
    <n v="1"/>
    <n v="11"/>
    <n v="14"/>
    <n v="23"/>
    <n v="0"/>
    <n v="2"/>
    <n v="0"/>
    <n v="0"/>
    <n v="0"/>
    <n v="0"/>
    <n v="0"/>
    <n v="0"/>
    <n v="0"/>
    <n v="0"/>
    <n v="0"/>
    <n v="0"/>
    <n v="0"/>
    <n v="0"/>
    <n v="0"/>
    <n v="5"/>
    <n v="32"/>
    <n v="0"/>
    <n v="1"/>
    <n v="1"/>
    <m/>
    <m/>
    <m/>
    <m/>
    <m/>
    <m/>
    <m/>
    <m/>
    <m/>
    <m/>
    <m/>
    <m/>
    <m/>
    <m/>
    <m/>
    <m/>
  </r>
  <r>
    <x v="3"/>
    <x v="19"/>
    <x v="135"/>
    <x v="1"/>
    <n v="92"/>
    <n v="2"/>
    <n v="0"/>
    <n v="0"/>
    <n v="0"/>
    <n v="6"/>
    <n v="2"/>
    <n v="6"/>
    <n v="4"/>
    <n v="8"/>
    <n v="0"/>
    <n v="0"/>
    <n v="2"/>
    <n v="229"/>
    <n v="0"/>
    <n v="52"/>
    <n v="19"/>
    <n v="13"/>
    <n v="1485"/>
    <n v="0"/>
    <n v="62"/>
    <n v="171"/>
    <n v="126"/>
    <n v="980"/>
    <n v="28"/>
    <n v="8"/>
    <n v="88"/>
    <n v="311"/>
    <n v="147"/>
    <n v="0"/>
    <n v="2"/>
    <n v="11"/>
    <n v="14"/>
    <n v="22"/>
    <n v="0"/>
    <n v="2"/>
    <n v="0"/>
    <n v="0"/>
    <n v="0"/>
    <n v="0"/>
    <n v="0"/>
    <n v="0"/>
    <n v="0"/>
    <n v="0"/>
    <n v="0"/>
    <n v="0"/>
    <n v="0"/>
    <n v="0"/>
    <n v="0"/>
    <n v="5"/>
    <n v="31"/>
    <n v="0"/>
    <n v="1"/>
    <n v="1"/>
    <m/>
    <m/>
    <m/>
    <m/>
    <m/>
    <m/>
    <m/>
    <m/>
    <m/>
    <m/>
    <m/>
    <m/>
    <m/>
    <m/>
    <m/>
    <m/>
  </r>
  <r>
    <x v="3"/>
    <x v="19"/>
    <x v="135"/>
    <x v="2"/>
    <n v="92"/>
    <n v="2"/>
    <n v="0"/>
    <n v="0"/>
    <n v="0"/>
    <n v="7"/>
    <n v="2"/>
    <n v="6"/>
    <n v="4"/>
    <n v="8"/>
    <n v="2"/>
    <n v="0"/>
    <n v="2"/>
    <n v="227"/>
    <n v="66"/>
    <n v="5"/>
    <n v="19"/>
    <n v="13"/>
    <n v="1485"/>
    <n v="86"/>
    <n v="32"/>
    <n v="171"/>
    <n v="124"/>
    <n v="980"/>
    <n v="36"/>
    <n v="8"/>
    <n v="88"/>
    <n v="309"/>
    <n v="149"/>
    <n v="4"/>
    <n v="1"/>
    <n v="11"/>
    <n v="14"/>
    <n v="26"/>
    <n v="9"/>
    <n v="1"/>
    <n v="0"/>
    <n v="0"/>
    <n v="0"/>
    <n v="0"/>
    <n v="0"/>
    <n v="0"/>
    <n v="0"/>
    <n v="0"/>
    <n v="0"/>
    <n v="0"/>
    <n v="0"/>
    <n v="0"/>
    <n v="0"/>
    <n v="0"/>
    <n v="0"/>
    <n v="0"/>
    <n v="0"/>
    <n v="0"/>
    <n v="1"/>
    <n v="0"/>
    <n v="73"/>
    <n v="5"/>
    <n v="177"/>
    <n v="1067"/>
    <n v="535"/>
    <n v="112"/>
    <n v="21"/>
    <m/>
    <m/>
    <m/>
    <m/>
    <m/>
    <m/>
    <m/>
  </r>
  <r>
    <x v="3"/>
    <x v="19"/>
    <x v="135"/>
    <x v="3"/>
    <n v="90"/>
    <n v="2"/>
    <n v="0"/>
    <n v="0"/>
    <n v="0"/>
    <n v="9"/>
    <n v="2"/>
    <n v="6"/>
    <n v="4"/>
    <n v="8"/>
    <n v="3"/>
    <n v="0"/>
    <n v="2"/>
    <n v="226"/>
    <n v="76"/>
    <n v="5"/>
    <n v="19"/>
    <n v="13"/>
    <n v="1453"/>
    <n v="113"/>
    <n v="30"/>
    <n v="169"/>
    <n v="125"/>
    <n v="979"/>
    <n v="49"/>
    <n v="9"/>
    <n v="88"/>
    <n v="308"/>
    <n v="147"/>
    <n v="4"/>
    <n v="1"/>
    <n v="12"/>
    <n v="14"/>
    <n v="26"/>
    <n v="10"/>
    <n v="1"/>
    <n v="0"/>
    <n v="0"/>
    <n v="0"/>
    <n v="0"/>
    <n v="0"/>
    <n v="0"/>
    <n v="0"/>
    <n v="0"/>
    <n v="0"/>
    <n v="0"/>
    <n v="0"/>
    <n v="0"/>
    <n v="0"/>
    <n v="0"/>
    <n v="0"/>
    <n v="0"/>
    <n v="0"/>
    <n v="0"/>
    <n v="1"/>
    <n v="0"/>
    <n v="71"/>
    <n v="5"/>
    <n v="179"/>
    <n v="1043"/>
    <n v="536"/>
    <n v="110"/>
    <n v="21"/>
    <m/>
    <m/>
    <m/>
    <m/>
    <m/>
    <m/>
    <m/>
  </r>
  <r>
    <x v="3"/>
    <x v="19"/>
    <x v="135"/>
    <x v="4"/>
    <n v="93"/>
    <n v="2"/>
    <n v="0"/>
    <n v="0"/>
    <n v="0"/>
    <n v="13"/>
    <n v="2"/>
    <n v="6"/>
    <n v="5"/>
    <n v="8"/>
    <n v="3"/>
    <n v="0"/>
    <n v="2"/>
    <n v="226"/>
    <n v="90"/>
    <n v="4"/>
    <n v="18"/>
    <n v="13"/>
    <n v="1456"/>
    <n v="170"/>
    <n v="30"/>
    <n v="166"/>
    <n v="124"/>
    <n v="984"/>
    <n v="58"/>
    <n v="9"/>
    <n v="91"/>
    <n v="307"/>
    <n v="149"/>
    <n v="7"/>
    <n v="1"/>
    <n v="12"/>
    <n v="14"/>
    <n v="25"/>
    <n v="13"/>
    <n v="1"/>
    <n v="0"/>
    <n v="0"/>
    <n v="0"/>
    <n v="0"/>
    <n v="0"/>
    <n v="0"/>
    <n v="0"/>
    <n v="0"/>
    <n v="0"/>
    <n v="0"/>
    <n v="0"/>
    <n v="0"/>
    <n v="0"/>
    <n v="0"/>
    <n v="0"/>
    <n v="0"/>
    <n v="0"/>
    <n v="0"/>
    <n v="1"/>
    <n v="0"/>
    <n v="73"/>
    <n v="5"/>
    <n v="180"/>
    <n v="1049"/>
    <n v="539"/>
    <n v="112"/>
    <n v="21"/>
    <m/>
    <m/>
    <m/>
    <m/>
    <m/>
    <m/>
    <m/>
  </r>
  <r>
    <x v="3"/>
    <x v="19"/>
    <x v="135"/>
    <x v="5"/>
    <n v="92"/>
    <n v="2"/>
    <n v="0"/>
    <n v="0"/>
    <n v="0"/>
    <n v="20"/>
    <n v="2"/>
    <n v="6"/>
    <n v="5"/>
    <n v="8"/>
    <n v="3"/>
    <n v="0"/>
    <n v="2"/>
    <n v="219"/>
    <n v="99"/>
    <n v="4"/>
    <n v="18"/>
    <n v="13"/>
    <n v="1461"/>
    <n v="254"/>
    <n v="29"/>
    <n v="164"/>
    <n v="125"/>
    <n v="985"/>
    <n v="86"/>
    <n v="9"/>
    <n v="93"/>
    <n v="305"/>
    <n v="150"/>
    <n v="11"/>
    <n v="1"/>
    <n v="12"/>
    <n v="14"/>
    <n v="31"/>
    <n v="16"/>
    <n v="1"/>
    <n v="0"/>
    <n v="0"/>
    <n v="0"/>
    <n v="0"/>
    <n v="0"/>
    <n v="0"/>
    <n v="0"/>
    <n v="0"/>
    <n v="0"/>
    <n v="0"/>
    <n v="0"/>
    <n v="0"/>
    <n v="0"/>
    <n v="0"/>
    <n v="0"/>
    <n v="0"/>
    <n v="0"/>
    <n v="0"/>
    <n v="1"/>
    <n v="0"/>
    <n v="72"/>
    <n v="6"/>
    <n v="172"/>
    <n v="1055"/>
    <n v="538"/>
    <n v="113"/>
    <n v="28"/>
    <m/>
    <m/>
    <m/>
    <m/>
    <m/>
    <m/>
    <m/>
  </r>
  <r>
    <x v="3"/>
    <x v="19"/>
    <x v="135"/>
    <x v="6"/>
    <n v="93"/>
    <n v="2"/>
    <n v="0"/>
    <n v="0"/>
    <n v="0"/>
    <n v="25"/>
    <n v="2"/>
    <n v="6"/>
    <n v="4"/>
    <n v="8"/>
    <n v="4"/>
    <n v="0"/>
    <n v="2"/>
    <n v="218"/>
    <n v="106"/>
    <n v="4"/>
    <n v="20"/>
    <n v="11"/>
    <n v="1460"/>
    <n v="328"/>
    <n v="29"/>
    <n v="163"/>
    <n v="124"/>
    <n v="987"/>
    <n v="126"/>
    <n v="9"/>
    <n v="95"/>
    <n v="304"/>
    <n v="150"/>
    <n v="16"/>
    <n v="1"/>
    <n v="11"/>
    <n v="13"/>
    <n v="31"/>
    <n v="18"/>
    <n v="1"/>
    <n v="0"/>
    <n v="0"/>
    <n v="0"/>
    <n v="0"/>
    <n v="0"/>
    <n v="0"/>
    <n v="0"/>
    <n v="0"/>
    <n v="0"/>
    <n v="0"/>
    <n v="0"/>
    <n v="0"/>
    <n v="0"/>
    <n v="0"/>
    <n v="0"/>
    <n v="0"/>
    <n v="0"/>
    <n v="0"/>
    <n v="1"/>
    <n v="0"/>
    <n v="74"/>
    <n v="6"/>
    <n v="171"/>
    <n v="1059"/>
    <n v="539"/>
    <n v="114"/>
    <n v="28"/>
    <m/>
    <m/>
    <m/>
    <m/>
    <m/>
    <m/>
    <m/>
  </r>
  <r>
    <x v="3"/>
    <x v="19"/>
    <x v="135"/>
    <x v="7"/>
    <n v="93"/>
    <n v="2"/>
    <n v="1"/>
    <n v="0"/>
    <n v="0"/>
    <n v="28"/>
    <n v="2"/>
    <n v="6"/>
    <n v="4"/>
    <n v="8"/>
    <n v="4"/>
    <n v="0"/>
    <n v="2"/>
    <n v="219"/>
    <n v="110"/>
    <n v="4"/>
    <n v="20"/>
    <n v="11"/>
    <n v="1468"/>
    <n v="403"/>
    <n v="29"/>
    <n v="162"/>
    <n v="126"/>
    <n v="989"/>
    <n v="165"/>
    <n v="9"/>
    <n v="95"/>
    <n v="303"/>
    <n v="150"/>
    <n v="20"/>
    <n v="1"/>
    <n v="9"/>
    <n v="14"/>
    <n v="31"/>
    <n v="20"/>
    <n v="1"/>
    <n v="0"/>
    <n v="0"/>
    <n v="0"/>
    <n v="0"/>
    <n v="0"/>
    <n v="0"/>
    <n v="0"/>
    <n v="0"/>
    <n v="0"/>
    <n v="0"/>
    <n v="0"/>
    <n v="0"/>
    <n v="0"/>
    <n v="0"/>
    <n v="0"/>
    <n v="0"/>
    <n v="0"/>
    <n v="0"/>
    <n v="1"/>
    <n v="0"/>
    <n v="75"/>
    <n v="6"/>
    <n v="173"/>
    <n v="1069"/>
    <n v="542"/>
    <n v="113"/>
    <n v="28"/>
    <m/>
    <m/>
    <m/>
    <m/>
    <m/>
    <m/>
    <m/>
  </r>
  <r>
    <x v="3"/>
    <x v="19"/>
    <x v="135"/>
    <x v="8"/>
    <n v="94"/>
    <n v="2"/>
    <n v="1"/>
    <n v="0"/>
    <n v="0"/>
    <n v="36"/>
    <n v="2"/>
    <n v="6"/>
    <n v="4"/>
    <n v="8"/>
    <n v="4"/>
    <n v="0"/>
    <n v="2"/>
    <n v="219"/>
    <n v="122"/>
    <n v="4"/>
    <n v="21"/>
    <n v="10"/>
    <n v="1473"/>
    <n v="469"/>
    <n v="29"/>
    <n v="163"/>
    <n v="120"/>
    <n v="988"/>
    <n v="222"/>
    <n v="9"/>
    <n v="95"/>
    <n v="299"/>
    <n v="155"/>
    <n v="30"/>
    <n v="1"/>
    <n v="11"/>
    <n v="16"/>
    <n v="31"/>
    <n v="20"/>
    <n v="1"/>
    <n v="0"/>
    <n v="0"/>
    <n v="0"/>
    <n v="0"/>
    <n v="0"/>
    <n v="0"/>
    <n v="0"/>
    <n v="0"/>
    <n v="0"/>
    <n v="0"/>
    <n v="0"/>
    <n v="0"/>
    <n v="0"/>
    <n v="0"/>
    <n v="0"/>
    <n v="0"/>
    <n v="0"/>
    <n v="0"/>
    <n v="1"/>
    <n v="0"/>
    <n v="75"/>
    <n v="6"/>
    <n v="174"/>
    <n v="1082"/>
    <n v="547"/>
    <n v="113"/>
    <n v="28"/>
    <n v="9123"/>
    <n v="818"/>
    <n v="0"/>
    <n v="27"/>
    <n v="194"/>
    <n v="4083"/>
    <n v="4321"/>
  </r>
  <r>
    <x v="3"/>
    <x v="19"/>
    <x v="135"/>
    <x v="9"/>
    <n v="94"/>
    <n v="2"/>
    <n v="1"/>
    <n v="0"/>
    <n v="0"/>
    <n v="42"/>
    <n v="2"/>
    <n v="6"/>
    <n v="4"/>
    <n v="8"/>
    <n v="4"/>
    <n v="0"/>
    <n v="2"/>
    <n v="220"/>
    <n v="129"/>
    <n v="4"/>
    <n v="21"/>
    <n v="10"/>
    <n v="1480"/>
    <n v="560"/>
    <n v="29"/>
    <n v="162"/>
    <n v="121"/>
    <n v="986"/>
    <n v="266"/>
    <n v="9"/>
    <n v="94"/>
    <n v="297"/>
    <n v="154"/>
    <n v="50"/>
    <n v="1"/>
    <n v="10"/>
    <n v="14"/>
    <n v="31"/>
    <n v="22"/>
    <n v="1"/>
    <n v="0"/>
    <n v="0"/>
    <n v="0"/>
    <n v="0"/>
    <n v="0"/>
    <n v="0"/>
    <n v="0"/>
    <n v="0"/>
    <n v="0"/>
    <n v="0"/>
    <n v="0"/>
    <n v="0"/>
    <n v="0"/>
    <n v="0"/>
    <n v="0"/>
    <n v="0"/>
    <n v="0"/>
    <n v="0"/>
    <n v="1"/>
    <n v="0"/>
    <n v="75"/>
    <n v="6"/>
    <n v="178"/>
    <n v="1095"/>
    <n v="549"/>
    <n v="116"/>
    <n v="28"/>
    <n v="9144"/>
    <n v="1349"/>
    <n v="0"/>
    <n v="28"/>
    <n v="191"/>
    <n v="4057"/>
    <n v="4370"/>
  </r>
  <r>
    <x v="3"/>
    <x v="19"/>
    <x v="135"/>
    <x v="10"/>
    <n v="93"/>
    <n v="2"/>
    <n v="1"/>
    <n v="0"/>
    <n v="0"/>
    <n v="48"/>
    <n v="2"/>
    <n v="6"/>
    <n v="4"/>
    <n v="8"/>
    <n v="4"/>
    <n v="0"/>
    <n v="2"/>
    <n v="222"/>
    <n v="134"/>
    <n v="4"/>
    <n v="22"/>
    <n v="10"/>
    <n v="1478"/>
    <n v="585"/>
    <n v="28"/>
    <n v="159"/>
    <n v="120"/>
    <n v="995"/>
    <n v="295"/>
    <n v="9"/>
    <n v="94"/>
    <n v="303"/>
    <n v="155"/>
    <n v="53"/>
    <n v="1"/>
    <n v="10"/>
    <n v="15"/>
    <n v="31"/>
    <n v="23"/>
    <n v="1"/>
    <n v="0"/>
    <n v="0"/>
    <n v="0"/>
    <n v="0"/>
    <n v="0"/>
    <n v="0"/>
    <n v="0"/>
    <n v="0"/>
    <n v="0"/>
    <n v="0"/>
    <n v="0"/>
    <n v="0"/>
    <n v="0"/>
    <n v="0"/>
    <n v="0"/>
    <n v="0"/>
    <n v="0"/>
    <n v="0"/>
    <n v="1"/>
    <n v="0"/>
    <n v="75"/>
    <n v="6"/>
    <n v="179"/>
    <n v="1098"/>
    <n v="553"/>
    <n v="116"/>
    <n v="28"/>
    <n v="9127"/>
    <n v="1569"/>
    <n v="0"/>
    <n v="28"/>
    <n v="194"/>
    <n v="4035"/>
    <n v="4381"/>
  </r>
  <r>
    <x v="3"/>
    <x v="19"/>
    <x v="135"/>
    <x v="11"/>
    <n v="92"/>
    <n v="2"/>
    <n v="1"/>
    <n v="0"/>
    <n v="0"/>
    <n v="50"/>
    <n v="2"/>
    <n v="6"/>
    <n v="3"/>
    <n v="8"/>
    <n v="4"/>
    <n v="0"/>
    <n v="2"/>
    <n v="223"/>
    <n v="136"/>
    <n v="4"/>
    <n v="21"/>
    <n v="10"/>
    <n v="1481"/>
    <n v="625"/>
    <n v="28"/>
    <n v="156"/>
    <n v="120"/>
    <n v="998"/>
    <n v="310"/>
    <n v="9"/>
    <n v="95"/>
    <n v="305"/>
    <n v="156"/>
    <n v="58"/>
    <n v="1"/>
    <n v="10"/>
    <n v="15"/>
    <n v="31"/>
    <n v="23"/>
    <n v="1"/>
    <n v="0"/>
    <n v="0"/>
    <n v="0"/>
    <n v="0"/>
    <n v="0"/>
    <n v="0"/>
    <n v="0"/>
    <n v="0"/>
    <n v="0"/>
    <n v="0"/>
    <n v="0"/>
    <n v="0"/>
    <n v="0"/>
    <n v="0"/>
    <n v="0"/>
    <n v="0"/>
    <n v="0"/>
    <n v="0"/>
    <n v="1"/>
    <n v="0"/>
    <n v="75"/>
    <n v="6"/>
    <n v="180"/>
    <n v="1104"/>
    <n v="549"/>
    <n v="116"/>
    <n v="29"/>
    <n v="9141"/>
    <n v="1730"/>
    <n v="0"/>
    <n v="28"/>
    <n v="195"/>
    <n v="4032"/>
    <n v="4396"/>
  </r>
  <r>
    <x v="3"/>
    <x v="19"/>
    <x v="135"/>
    <x v="12"/>
    <n v="92"/>
    <n v="2"/>
    <n v="1"/>
    <n v="0"/>
    <n v="0"/>
    <n v="52"/>
    <n v="2"/>
    <n v="6"/>
    <n v="3"/>
    <n v="7"/>
    <n v="5"/>
    <n v="0"/>
    <n v="2"/>
    <n v="221"/>
    <n v="135"/>
    <n v="4"/>
    <n v="21"/>
    <n v="9"/>
    <n v="1483"/>
    <n v="654"/>
    <n v="28"/>
    <n v="151"/>
    <n v="116"/>
    <n v="970"/>
    <n v="320"/>
    <n v="8"/>
    <n v="92"/>
    <n v="291"/>
    <n v="149"/>
    <n v="57"/>
    <n v="1"/>
    <n v="9"/>
    <n v="15"/>
    <n v="30"/>
    <n v="24"/>
    <n v="1"/>
    <n v="0"/>
    <n v="0"/>
    <n v="0"/>
    <n v="0"/>
    <n v="0"/>
    <n v="0"/>
    <n v="0"/>
    <n v="0"/>
    <n v="0"/>
    <n v="0"/>
    <n v="0"/>
    <n v="0"/>
    <n v="0"/>
    <n v="0"/>
    <n v="0"/>
    <n v="0"/>
    <n v="0"/>
    <n v="0"/>
    <n v="1"/>
    <n v="0"/>
    <n v="75"/>
    <n v="5"/>
    <n v="179"/>
    <n v="1115"/>
    <n v="544"/>
    <n v="110"/>
    <n v="28"/>
    <n v="9115"/>
    <n v="1857"/>
    <n v="0"/>
    <n v="27"/>
    <n v="194"/>
    <n v="3997"/>
    <n v="4410"/>
  </r>
  <r>
    <x v="3"/>
    <x v="19"/>
    <x v="135"/>
    <x v="13"/>
    <n v="91"/>
    <n v="3"/>
    <n v="2"/>
    <n v="0"/>
    <n v="0"/>
    <n v="52"/>
    <n v="2"/>
    <n v="6"/>
    <n v="3"/>
    <n v="7"/>
    <n v="5"/>
    <n v="0"/>
    <n v="2"/>
    <n v="220"/>
    <n v="136"/>
    <n v="4"/>
    <n v="22"/>
    <n v="7"/>
    <n v="1487"/>
    <n v="671"/>
    <n v="28"/>
    <n v="152"/>
    <n v="115"/>
    <n v="966"/>
    <n v="322"/>
    <n v="8"/>
    <n v="90"/>
    <n v="289"/>
    <n v="150"/>
    <n v="60"/>
    <n v="1"/>
    <n v="10"/>
    <n v="15"/>
    <n v="33"/>
    <n v="26"/>
    <n v="1"/>
    <n v="0"/>
    <n v="0"/>
    <n v="0"/>
    <n v="0"/>
    <n v="0"/>
    <n v="0"/>
    <n v="0"/>
    <n v="0"/>
    <n v="0"/>
    <n v="0"/>
    <n v="0"/>
    <n v="0"/>
    <n v="0"/>
    <n v="0"/>
    <n v="0"/>
    <n v="0"/>
    <n v="0"/>
    <n v="0"/>
    <n v="2"/>
    <n v="0"/>
    <n v="74"/>
    <n v="5"/>
    <n v="178"/>
    <n v="1118"/>
    <n v="543"/>
    <n v="110"/>
    <n v="31"/>
    <n v="9147"/>
    <n v="1911"/>
    <n v="0"/>
    <n v="27"/>
    <n v="190"/>
    <n v="4015"/>
    <n v="4419"/>
  </r>
  <r>
    <x v="3"/>
    <x v="19"/>
    <x v="135"/>
    <x v="14"/>
    <n v="91"/>
    <n v="3"/>
    <n v="2"/>
    <n v="0"/>
    <n v="0"/>
    <n v="53"/>
    <n v="2"/>
    <n v="6"/>
    <n v="3"/>
    <n v="7"/>
    <n v="5"/>
    <n v="0"/>
    <n v="2"/>
    <n v="220"/>
    <n v="136"/>
    <n v="4"/>
    <n v="22"/>
    <n v="7"/>
    <n v="1493"/>
    <n v="692"/>
    <n v="28"/>
    <n v="153"/>
    <n v="119"/>
    <n v="956"/>
    <n v="333"/>
    <n v="7"/>
    <n v="88"/>
    <n v="280"/>
    <n v="151"/>
    <n v="59"/>
    <n v="1"/>
    <n v="10"/>
    <n v="15"/>
    <n v="35"/>
    <n v="27"/>
    <n v="1"/>
    <n v="0"/>
    <n v="0"/>
    <n v="0"/>
    <n v="0"/>
    <n v="0"/>
    <n v="0"/>
    <n v="0"/>
    <n v="0"/>
    <n v="0"/>
    <n v="0"/>
    <n v="0"/>
    <n v="0"/>
    <n v="0"/>
    <n v="0"/>
    <n v="0"/>
    <n v="0"/>
    <n v="0"/>
    <n v="0"/>
    <n v="2"/>
    <n v="0"/>
    <n v="75"/>
    <n v="5"/>
    <n v="178"/>
    <n v="1121"/>
    <n v="544"/>
    <n v="112"/>
    <n v="33"/>
    <n v="9137"/>
    <n v="2001"/>
    <n v="0"/>
    <n v="25"/>
    <n v="189"/>
    <n v="3990"/>
    <n v="4431"/>
  </r>
  <r>
    <x v="3"/>
    <x v="19"/>
    <x v="135"/>
    <x v="15"/>
    <n v="90"/>
    <n v="3"/>
    <n v="2"/>
    <n v="0"/>
    <n v="0"/>
    <n v="53"/>
    <n v="2"/>
    <n v="6"/>
    <n v="3"/>
    <n v="7"/>
    <n v="5"/>
    <n v="0"/>
    <n v="2"/>
    <n v="219"/>
    <n v="137"/>
    <n v="4"/>
    <n v="21"/>
    <n v="7"/>
    <n v="1500"/>
    <n v="701"/>
    <n v="29"/>
    <n v="153"/>
    <n v="119"/>
    <n v="946"/>
    <n v="336"/>
    <n v="7"/>
    <n v="87"/>
    <n v="270"/>
    <n v="152"/>
    <n v="60"/>
    <n v="2"/>
    <n v="10"/>
    <n v="13"/>
    <n v="36"/>
    <n v="28"/>
    <n v="1"/>
    <n v="0"/>
    <n v="0"/>
    <n v="0"/>
    <n v="0"/>
    <n v="0"/>
    <n v="0"/>
    <n v="0"/>
    <n v="0"/>
    <n v="0"/>
    <n v="0"/>
    <n v="0"/>
    <n v="0"/>
    <n v="0"/>
    <n v="0"/>
    <n v="0"/>
    <n v="0"/>
    <n v="0"/>
    <n v="0"/>
    <n v="2"/>
    <n v="0"/>
    <n v="74"/>
    <n v="5"/>
    <n v="177"/>
    <n v="1127"/>
    <n v="546"/>
    <n v="112"/>
    <n v="34"/>
    <n v="9153"/>
    <n v="2053"/>
    <n v="0"/>
    <n v="24"/>
    <n v="190"/>
    <n v="3999"/>
    <n v="4442"/>
  </r>
  <r>
    <x v="3"/>
    <x v="19"/>
    <x v="135"/>
    <x v="16"/>
    <n v="90"/>
    <n v="3"/>
    <n v="2"/>
    <n v="0"/>
    <n v="0"/>
    <n v="54"/>
    <n v="2"/>
    <n v="6"/>
    <n v="2"/>
    <n v="7"/>
    <n v="5"/>
    <n v="0"/>
    <n v="2"/>
    <n v="221"/>
    <n v="138"/>
    <n v="4"/>
    <n v="22"/>
    <n v="7"/>
    <n v="1505"/>
    <n v="710"/>
    <n v="29"/>
    <n v="153"/>
    <n v="124"/>
    <n v="946"/>
    <n v="341"/>
    <n v="8"/>
    <n v="86"/>
    <n v="271"/>
    <n v="158"/>
    <n v="61"/>
    <n v="2"/>
    <n v="10"/>
    <n v="13"/>
    <n v="36"/>
    <n v="28"/>
    <n v="1"/>
    <n v="0"/>
    <n v="0"/>
    <n v="0"/>
    <n v="0"/>
    <n v="0"/>
    <n v="0"/>
    <n v="0"/>
    <n v="0"/>
    <n v="0"/>
    <n v="0"/>
    <n v="0"/>
    <n v="0"/>
    <n v="0"/>
    <n v="0"/>
    <n v="0"/>
    <n v="0"/>
    <n v="0"/>
    <n v="0"/>
    <n v="2"/>
    <n v="0"/>
    <n v="75"/>
    <n v="5"/>
    <n v="178"/>
    <n v="1127"/>
    <n v="548"/>
    <n v="118"/>
    <n v="34"/>
    <n v="9204"/>
    <n v="2112"/>
    <n v="0"/>
    <n v="25"/>
    <n v="193"/>
    <n v="4026"/>
    <n v="4472"/>
  </r>
  <r>
    <x v="3"/>
    <x v="19"/>
    <x v="135"/>
    <x v="16"/>
    <m/>
    <m/>
    <m/>
    <m/>
    <m/>
    <m/>
    <m/>
    <m/>
    <m/>
    <m/>
    <m/>
    <m/>
    <m/>
    <n v="1"/>
    <m/>
    <m/>
    <m/>
    <n v="1"/>
    <m/>
    <m/>
    <m/>
    <m/>
    <m/>
    <m/>
    <m/>
    <m/>
    <m/>
    <m/>
    <m/>
    <m/>
    <m/>
    <m/>
    <m/>
    <m/>
    <m/>
    <m/>
    <m/>
    <m/>
    <m/>
    <m/>
    <m/>
    <m/>
    <m/>
    <m/>
    <m/>
    <m/>
    <m/>
    <m/>
    <m/>
    <m/>
    <m/>
    <m/>
    <m/>
    <m/>
    <m/>
    <m/>
    <m/>
    <m/>
    <m/>
    <m/>
    <m/>
    <m/>
    <m/>
    <n v="2"/>
    <m/>
    <m/>
    <m/>
    <m/>
    <n v="2"/>
    <m/>
  </r>
  <r>
    <x v="3"/>
    <x v="21"/>
    <x v="136"/>
    <x v="0"/>
    <n v="141"/>
    <n v="11"/>
    <n v="0"/>
    <n v="4"/>
    <n v="1"/>
    <n v="9"/>
    <n v="7"/>
    <n v="15"/>
    <n v="3"/>
    <n v="130"/>
    <n v="0"/>
    <n v="34"/>
    <n v="7"/>
    <n v="561"/>
    <n v="0"/>
    <n v="166"/>
    <n v="12"/>
    <n v="4"/>
    <n v="2179"/>
    <n v="0"/>
    <n v="69"/>
    <n v="369"/>
    <n v="28"/>
    <n v="1434"/>
    <n v="56"/>
    <n v="2"/>
    <n v="323"/>
    <n v="21"/>
    <n v="283"/>
    <n v="0"/>
    <n v="3"/>
    <n v="80"/>
    <n v="11"/>
    <n v="184"/>
    <n v="0"/>
    <n v="20"/>
    <n v="6"/>
    <n v="0"/>
    <n v="0"/>
    <n v="0"/>
    <n v="0"/>
    <n v="0"/>
    <n v="0"/>
    <n v="1"/>
    <n v="0"/>
    <n v="0"/>
    <n v="0"/>
    <n v="7"/>
    <n v="1"/>
    <n v="43"/>
    <n v="71"/>
    <n v="0"/>
    <n v="2"/>
    <n v="12"/>
    <m/>
    <m/>
    <m/>
    <m/>
    <m/>
    <m/>
    <m/>
    <m/>
    <m/>
    <m/>
    <m/>
    <m/>
    <m/>
    <m/>
    <m/>
    <m/>
  </r>
  <r>
    <x v="3"/>
    <x v="21"/>
    <x v="136"/>
    <x v="1"/>
    <n v="140"/>
    <n v="11"/>
    <n v="0"/>
    <n v="4"/>
    <n v="2"/>
    <n v="15"/>
    <n v="7"/>
    <n v="14"/>
    <n v="3"/>
    <n v="131"/>
    <n v="0"/>
    <n v="99"/>
    <n v="1"/>
    <n v="559"/>
    <n v="0"/>
    <n v="209"/>
    <n v="12"/>
    <n v="3"/>
    <n v="2185"/>
    <n v="0"/>
    <n v="93"/>
    <n v="370"/>
    <n v="27"/>
    <n v="1438"/>
    <n v="62"/>
    <n v="2"/>
    <n v="325"/>
    <n v="22"/>
    <n v="281"/>
    <n v="0"/>
    <n v="3"/>
    <n v="79"/>
    <n v="11"/>
    <n v="185"/>
    <n v="0"/>
    <n v="51"/>
    <n v="6"/>
    <n v="0"/>
    <n v="0"/>
    <n v="0"/>
    <n v="0"/>
    <n v="0"/>
    <n v="0"/>
    <n v="1"/>
    <n v="0"/>
    <n v="0"/>
    <n v="0"/>
    <n v="7"/>
    <n v="0"/>
    <n v="43"/>
    <n v="70"/>
    <n v="0"/>
    <n v="2"/>
    <n v="12"/>
    <m/>
    <m/>
    <m/>
    <m/>
    <m/>
    <m/>
    <m/>
    <m/>
    <m/>
    <m/>
    <m/>
    <m/>
    <m/>
    <m/>
    <m/>
    <m/>
  </r>
  <r>
    <x v="3"/>
    <x v="21"/>
    <x v="136"/>
    <x v="2"/>
    <n v="144"/>
    <n v="10"/>
    <n v="0"/>
    <n v="4"/>
    <n v="2"/>
    <n v="29"/>
    <n v="7"/>
    <n v="14"/>
    <n v="3"/>
    <n v="129"/>
    <n v="98"/>
    <n v="7"/>
    <n v="1"/>
    <n v="560"/>
    <n v="288"/>
    <n v="44"/>
    <n v="11"/>
    <n v="3"/>
    <n v="2176"/>
    <n v="168"/>
    <n v="69"/>
    <n v="365"/>
    <n v="26"/>
    <n v="1436"/>
    <n v="107"/>
    <n v="1"/>
    <n v="326"/>
    <n v="24"/>
    <n v="281"/>
    <n v="4"/>
    <n v="2"/>
    <n v="79"/>
    <n v="11"/>
    <n v="188"/>
    <n v="55"/>
    <n v="12"/>
    <n v="6"/>
    <n v="0"/>
    <n v="0"/>
    <n v="0"/>
    <n v="0"/>
    <n v="0"/>
    <n v="0"/>
    <n v="1"/>
    <n v="0"/>
    <n v="0"/>
    <n v="0"/>
    <n v="0"/>
    <n v="0"/>
    <n v="0"/>
    <n v="0"/>
    <n v="0"/>
    <n v="0"/>
    <n v="0"/>
    <n v="10"/>
    <n v="3"/>
    <n v="112"/>
    <n v="113"/>
    <n v="488"/>
    <n v="1582"/>
    <n v="1028"/>
    <n v="164"/>
    <n v="163"/>
    <m/>
    <m/>
    <m/>
    <m/>
    <m/>
    <m/>
    <m/>
  </r>
  <r>
    <x v="3"/>
    <x v="21"/>
    <x v="136"/>
    <x v="3"/>
    <n v="144"/>
    <n v="10"/>
    <n v="3"/>
    <n v="4"/>
    <n v="2"/>
    <n v="39"/>
    <n v="7"/>
    <n v="14"/>
    <n v="3"/>
    <n v="132"/>
    <n v="102"/>
    <n v="5"/>
    <n v="5"/>
    <n v="556"/>
    <n v="336"/>
    <n v="44"/>
    <n v="11"/>
    <n v="3"/>
    <n v="2171"/>
    <n v="218"/>
    <n v="69"/>
    <n v="363"/>
    <n v="26"/>
    <n v="1434"/>
    <n v="133"/>
    <n v="1"/>
    <n v="325"/>
    <n v="26"/>
    <n v="283"/>
    <n v="6"/>
    <n v="2"/>
    <n v="79"/>
    <n v="11"/>
    <n v="189"/>
    <n v="78"/>
    <n v="12"/>
    <n v="6"/>
    <n v="0"/>
    <n v="0"/>
    <n v="0"/>
    <n v="0"/>
    <n v="0"/>
    <n v="0"/>
    <n v="1"/>
    <n v="0"/>
    <n v="0"/>
    <n v="0"/>
    <n v="0"/>
    <n v="0"/>
    <n v="0"/>
    <n v="0"/>
    <n v="0"/>
    <n v="0"/>
    <n v="0"/>
    <n v="10"/>
    <n v="3"/>
    <n v="112"/>
    <n v="112"/>
    <n v="485"/>
    <n v="1585"/>
    <n v="1028"/>
    <n v="165"/>
    <n v="164"/>
    <m/>
    <m/>
    <m/>
    <m/>
    <m/>
    <m/>
    <m/>
  </r>
  <r>
    <x v="3"/>
    <x v="21"/>
    <x v="136"/>
    <x v="4"/>
    <n v="146"/>
    <n v="10"/>
    <n v="7"/>
    <n v="4"/>
    <n v="2"/>
    <n v="45"/>
    <n v="8"/>
    <n v="13"/>
    <n v="3"/>
    <n v="132"/>
    <n v="103"/>
    <n v="5"/>
    <n v="2"/>
    <n v="555"/>
    <n v="360"/>
    <n v="43"/>
    <n v="11"/>
    <n v="3"/>
    <n v="2165"/>
    <n v="305"/>
    <n v="68"/>
    <n v="352"/>
    <n v="27"/>
    <n v="1429"/>
    <n v="166"/>
    <n v="1"/>
    <n v="323"/>
    <n v="24"/>
    <n v="289"/>
    <n v="12"/>
    <n v="2"/>
    <n v="80"/>
    <n v="11"/>
    <n v="189"/>
    <n v="109"/>
    <n v="12"/>
    <n v="6"/>
    <n v="0"/>
    <n v="0"/>
    <n v="0"/>
    <n v="0"/>
    <n v="0"/>
    <n v="0"/>
    <n v="1"/>
    <n v="0"/>
    <n v="0"/>
    <n v="0"/>
    <n v="0"/>
    <n v="1"/>
    <n v="0"/>
    <n v="0"/>
    <n v="0"/>
    <n v="0"/>
    <n v="0"/>
    <n v="10"/>
    <n v="3"/>
    <n v="113"/>
    <n v="114"/>
    <n v="485"/>
    <n v="1588"/>
    <n v="1031"/>
    <n v="169"/>
    <n v="164"/>
    <m/>
    <m/>
    <m/>
    <m/>
    <m/>
    <m/>
    <m/>
  </r>
  <r>
    <x v="3"/>
    <x v="21"/>
    <x v="136"/>
    <x v="5"/>
    <n v="147"/>
    <n v="10"/>
    <n v="7"/>
    <n v="5"/>
    <n v="2"/>
    <n v="51"/>
    <n v="8"/>
    <n v="12"/>
    <n v="4"/>
    <n v="129"/>
    <n v="103"/>
    <n v="5"/>
    <n v="1"/>
    <n v="552"/>
    <n v="373"/>
    <n v="43"/>
    <n v="11"/>
    <n v="3"/>
    <n v="2155"/>
    <n v="463"/>
    <n v="66"/>
    <n v="344"/>
    <n v="28"/>
    <n v="1428"/>
    <n v="260"/>
    <n v="1"/>
    <n v="320"/>
    <n v="27"/>
    <n v="287"/>
    <n v="15"/>
    <n v="2"/>
    <n v="76"/>
    <n v="11"/>
    <n v="188"/>
    <n v="119"/>
    <n v="13"/>
    <n v="6"/>
    <n v="0"/>
    <n v="0"/>
    <n v="0"/>
    <n v="0"/>
    <n v="0"/>
    <n v="0"/>
    <n v="1"/>
    <n v="0"/>
    <n v="1"/>
    <n v="0"/>
    <n v="0"/>
    <n v="1"/>
    <n v="0"/>
    <n v="0"/>
    <n v="0"/>
    <n v="0"/>
    <n v="0"/>
    <n v="10"/>
    <n v="3"/>
    <n v="113"/>
    <n v="112"/>
    <n v="482"/>
    <n v="1588"/>
    <n v="1032"/>
    <n v="169"/>
    <n v="163"/>
    <m/>
    <m/>
    <m/>
    <m/>
    <m/>
    <m/>
    <m/>
  </r>
  <r>
    <x v="3"/>
    <x v="21"/>
    <x v="136"/>
    <x v="6"/>
    <n v="148"/>
    <n v="10"/>
    <n v="7"/>
    <n v="5"/>
    <n v="2"/>
    <n v="58"/>
    <n v="8"/>
    <n v="12"/>
    <n v="4"/>
    <n v="131"/>
    <n v="104"/>
    <n v="5"/>
    <n v="3"/>
    <n v="550"/>
    <n v="390"/>
    <n v="42"/>
    <n v="11"/>
    <n v="3"/>
    <n v="2155"/>
    <n v="619"/>
    <n v="66"/>
    <n v="341"/>
    <n v="28"/>
    <n v="1426"/>
    <n v="370"/>
    <n v="1"/>
    <n v="320"/>
    <n v="26"/>
    <n v="286"/>
    <n v="19"/>
    <n v="2"/>
    <n v="73"/>
    <n v="12"/>
    <n v="188"/>
    <n v="134"/>
    <n v="13"/>
    <n v="6"/>
    <n v="0"/>
    <n v="0"/>
    <n v="0"/>
    <n v="0"/>
    <n v="0"/>
    <n v="0"/>
    <n v="1"/>
    <n v="0"/>
    <n v="1"/>
    <n v="0"/>
    <n v="0"/>
    <n v="1"/>
    <n v="0"/>
    <n v="0"/>
    <n v="0"/>
    <n v="0"/>
    <n v="0"/>
    <n v="10"/>
    <n v="3"/>
    <n v="114"/>
    <n v="112"/>
    <n v="481"/>
    <n v="1598"/>
    <n v="1031"/>
    <n v="168"/>
    <n v="163"/>
    <m/>
    <m/>
    <m/>
    <m/>
    <m/>
    <m/>
    <m/>
  </r>
  <r>
    <x v="3"/>
    <x v="21"/>
    <x v="136"/>
    <x v="7"/>
    <n v="148"/>
    <n v="10"/>
    <n v="7"/>
    <n v="5"/>
    <n v="2"/>
    <n v="67"/>
    <n v="8"/>
    <n v="12"/>
    <n v="4"/>
    <n v="131"/>
    <n v="104"/>
    <n v="5"/>
    <n v="2"/>
    <n v="551"/>
    <n v="399"/>
    <n v="42"/>
    <n v="11"/>
    <n v="3"/>
    <n v="2153"/>
    <n v="769"/>
    <n v="66"/>
    <n v="340"/>
    <n v="30"/>
    <n v="1429"/>
    <n v="474"/>
    <n v="1"/>
    <n v="319"/>
    <n v="27"/>
    <n v="287"/>
    <n v="26"/>
    <n v="2"/>
    <n v="72"/>
    <n v="12"/>
    <n v="190"/>
    <n v="140"/>
    <n v="13"/>
    <n v="6"/>
    <n v="0"/>
    <n v="0"/>
    <n v="0"/>
    <n v="0"/>
    <n v="0"/>
    <n v="0"/>
    <n v="1"/>
    <n v="0"/>
    <n v="1"/>
    <n v="0"/>
    <n v="0"/>
    <n v="2"/>
    <n v="0"/>
    <n v="0"/>
    <n v="0"/>
    <n v="0"/>
    <n v="0"/>
    <n v="10"/>
    <n v="3"/>
    <n v="115"/>
    <n v="112"/>
    <n v="482"/>
    <n v="1600"/>
    <n v="1032"/>
    <n v="171"/>
    <n v="166"/>
    <m/>
    <m/>
    <m/>
    <m/>
    <m/>
    <m/>
    <m/>
  </r>
  <r>
    <x v="3"/>
    <x v="21"/>
    <x v="136"/>
    <x v="8"/>
    <n v="150"/>
    <n v="10"/>
    <n v="7"/>
    <n v="5"/>
    <n v="2"/>
    <n v="73"/>
    <n v="8"/>
    <n v="11"/>
    <n v="3"/>
    <n v="131"/>
    <n v="103"/>
    <n v="5"/>
    <n v="2"/>
    <n v="547"/>
    <n v="408"/>
    <n v="38"/>
    <n v="9"/>
    <n v="3"/>
    <n v="2148"/>
    <n v="902"/>
    <n v="67"/>
    <n v="338"/>
    <n v="28"/>
    <n v="1432"/>
    <n v="592"/>
    <n v="1"/>
    <n v="318"/>
    <n v="26"/>
    <n v="289"/>
    <n v="48"/>
    <n v="2"/>
    <n v="71"/>
    <n v="10"/>
    <n v="192"/>
    <n v="144"/>
    <n v="13"/>
    <n v="6"/>
    <n v="0"/>
    <n v="0"/>
    <n v="0"/>
    <n v="0"/>
    <n v="0"/>
    <n v="0"/>
    <n v="1"/>
    <n v="0"/>
    <n v="0"/>
    <n v="0"/>
    <n v="0"/>
    <n v="3"/>
    <n v="0"/>
    <n v="0"/>
    <n v="0"/>
    <n v="0"/>
    <n v="0"/>
    <n v="10"/>
    <n v="4"/>
    <n v="118"/>
    <n v="111"/>
    <n v="481"/>
    <n v="1606"/>
    <n v="1038"/>
    <n v="175"/>
    <n v="168"/>
    <n v="7137"/>
    <n v="1229"/>
    <n v="0"/>
    <n v="29"/>
    <n v="2486"/>
    <n v="317"/>
    <n v="3930"/>
  </r>
  <r>
    <x v="3"/>
    <x v="21"/>
    <x v="136"/>
    <x v="9"/>
    <n v="148"/>
    <n v="11"/>
    <n v="8"/>
    <n v="4"/>
    <n v="2"/>
    <n v="81"/>
    <n v="8"/>
    <n v="11"/>
    <n v="3"/>
    <n v="131"/>
    <n v="101"/>
    <n v="5"/>
    <n v="4"/>
    <n v="547"/>
    <n v="413"/>
    <n v="36"/>
    <n v="9"/>
    <n v="4"/>
    <n v="2153"/>
    <n v="1001"/>
    <n v="66"/>
    <n v="338"/>
    <n v="29"/>
    <n v="1435"/>
    <n v="653"/>
    <n v="1"/>
    <n v="319"/>
    <n v="27"/>
    <n v="287"/>
    <n v="68"/>
    <n v="2"/>
    <n v="67"/>
    <n v="10"/>
    <n v="195"/>
    <n v="148"/>
    <n v="13"/>
    <n v="6"/>
    <n v="1"/>
    <n v="0"/>
    <n v="0"/>
    <n v="0"/>
    <n v="0"/>
    <n v="0"/>
    <n v="1"/>
    <n v="0"/>
    <n v="0"/>
    <n v="0"/>
    <n v="0"/>
    <n v="3"/>
    <n v="0"/>
    <n v="0"/>
    <n v="0"/>
    <n v="0"/>
    <n v="0"/>
    <n v="11"/>
    <n v="3"/>
    <n v="116"/>
    <n v="109"/>
    <n v="481"/>
    <n v="1616"/>
    <n v="1040"/>
    <n v="176"/>
    <n v="170"/>
    <n v="7140"/>
    <n v="1586"/>
    <n v="0"/>
    <n v="28"/>
    <n v="2463"/>
    <n v="326"/>
    <n v="3944"/>
  </r>
  <r>
    <x v="3"/>
    <x v="21"/>
    <x v="136"/>
    <x v="10"/>
    <n v="148"/>
    <n v="11"/>
    <n v="8"/>
    <n v="4"/>
    <n v="2"/>
    <n v="82"/>
    <n v="8"/>
    <n v="11"/>
    <n v="3"/>
    <n v="135"/>
    <n v="101"/>
    <n v="5"/>
    <n v="7"/>
    <n v="550"/>
    <n v="414"/>
    <n v="36"/>
    <n v="9"/>
    <n v="5"/>
    <n v="2138"/>
    <n v="1036"/>
    <n v="66"/>
    <n v="332"/>
    <n v="29"/>
    <n v="1436"/>
    <n v="671"/>
    <n v="1"/>
    <n v="318"/>
    <n v="27"/>
    <n v="290"/>
    <n v="76"/>
    <n v="3"/>
    <n v="66"/>
    <n v="10"/>
    <n v="194"/>
    <n v="147"/>
    <n v="13"/>
    <n v="6"/>
    <n v="1"/>
    <n v="0"/>
    <n v="0"/>
    <n v="0"/>
    <n v="0"/>
    <n v="0"/>
    <n v="1"/>
    <n v="0"/>
    <n v="0"/>
    <n v="0"/>
    <n v="0"/>
    <n v="3"/>
    <n v="0"/>
    <n v="0"/>
    <n v="0"/>
    <n v="0"/>
    <n v="0"/>
    <n v="11"/>
    <n v="3"/>
    <n v="117"/>
    <n v="109"/>
    <n v="482"/>
    <n v="1609"/>
    <n v="1043"/>
    <n v="181"/>
    <n v="169"/>
    <n v="7147"/>
    <n v="1695"/>
    <n v="0"/>
    <n v="29"/>
    <n v="2455"/>
    <n v="328"/>
    <n v="3957"/>
  </r>
  <r>
    <x v="3"/>
    <x v="21"/>
    <x v="136"/>
    <x v="11"/>
    <n v="148"/>
    <n v="12"/>
    <n v="9"/>
    <n v="4"/>
    <n v="3"/>
    <n v="86"/>
    <n v="7"/>
    <n v="11"/>
    <n v="3"/>
    <n v="133"/>
    <n v="104"/>
    <n v="6"/>
    <n v="1"/>
    <n v="552"/>
    <n v="420"/>
    <n v="36"/>
    <n v="11"/>
    <n v="5"/>
    <n v="2138"/>
    <n v="1071"/>
    <n v="66"/>
    <n v="330"/>
    <n v="27"/>
    <n v="1432"/>
    <n v="701"/>
    <n v="1"/>
    <n v="317"/>
    <n v="26"/>
    <n v="292"/>
    <n v="84"/>
    <n v="3"/>
    <n v="66"/>
    <n v="10"/>
    <n v="197"/>
    <n v="151"/>
    <n v="14"/>
    <n v="6"/>
    <n v="1"/>
    <n v="0"/>
    <n v="0"/>
    <n v="0"/>
    <n v="0"/>
    <n v="0"/>
    <n v="0"/>
    <n v="0"/>
    <n v="0"/>
    <n v="0"/>
    <n v="0"/>
    <n v="2"/>
    <n v="0"/>
    <n v="0"/>
    <n v="0"/>
    <n v="0"/>
    <n v="0"/>
    <n v="12"/>
    <n v="4"/>
    <n v="118"/>
    <n v="114"/>
    <n v="483"/>
    <n v="1615"/>
    <n v="1039"/>
    <n v="185"/>
    <n v="171"/>
    <n v="7146"/>
    <n v="1825"/>
    <n v="0"/>
    <n v="29"/>
    <n v="2441"/>
    <n v="318"/>
    <n v="3977"/>
  </r>
  <r>
    <x v="3"/>
    <x v="21"/>
    <x v="136"/>
    <x v="12"/>
    <n v="152"/>
    <n v="12"/>
    <n v="9"/>
    <n v="4"/>
    <n v="3"/>
    <n v="92"/>
    <n v="7"/>
    <n v="11"/>
    <n v="3"/>
    <n v="129"/>
    <n v="100"/>
    <n v="7"/>
    <n v="1"/>
    <n v="553"/>
    <n v="422"/>
    <n v="35"/>
    <n v="12"/>
    <n v="7"/>
    <n v="2129"/>
    <n v="1092"/>
    <n v="66"/>
    <n v="322"/>
    <n v="27"/>
    <n v="1431"/>
    <n v="717"/>
    <n v="1"/>
    <n v="315"/>
    <n v="27"/>
    <n v="294"/>
    <n v="92"/>
    <n v="3"/>
    <n v="67"/>
    <n v="9"/>
    <n v="197"/>
    <n v="154"/>
    <n v="15"/>
    <n v="5"/>
    <n v="1"/>
    <n v="0"/>
    <n v="0"/>
    <n v="0"/>
    <n v="0"/>
    <n v="0"/>
    <n v="0"/>
    <n v="0"/>
    <n v="0"/>
    <n v="0"/>
    <n v="0"/>
    <n v="2"/>
    <n v="0"/>
    <n v="0"/>
    <n v="0"/>
    <n v="0"/>
    <n v="0"/>
    <n v="12"/>
    <n v="4"/>
    <n v="123"/>
    <n v="110"/>
    <n v="482"/>
    <n v="1621"/>
    <n v="1039"/>
    <n v="190"/>
    <n v="171"/>
    <n v="7138"/>
    <n v="1945"/>
    <n v="0"/>
    <n v="27"/>
    <n v="2416"/>
    <n v="317"/>
    <n v="3990"/>
  </r>
  <r>
    <x v="3"/>
    <x v="21"/>
    <x v="136"/>
    <x v="13"/>
    <n v="153"/>
    <n v="12"/>
    <n v="9"/>
    <n v="4"/>
    <n v="3"/>
    <n v="93"/>
    <n v="7"/>
    <n v="11"/>
    <n v="3"/>
    <n v="128"/>
    <n v="100"/>
    <n v="6"/>
    <n v="1"/>
    <n v="556"/>
    <n v="425"/>
    <n v="35"/>
    <n v="15"/>
    <n v="7"/>
    <n v="2137"/>
    <n v="1107"/>
    <n v="65"/>
    <n v="324"/>
    <n v="29"/>
    <n v="1428"/>
    <n v="717"/>
    <n v="1"/>
    <n v="313"/>
    <n v="27"/>
    <n v="296"/>
    <n v="93"/>
    <n v="3"/>
    <n v="67"/>
    <n v="10"/>
    <n v="197"/>
    <n v="155"/>
    <n v="14"/>
    <n v="5"/>
    <n v="1"/>
    <n v="0"/>
    <n v="0"/>
    <n v="0"/>
    <n v="0"/>
    <n v="0"/>
    <n v="0"/>
    <n v="0"/>
    <n v="0"/>
    <n v="0"/>
    <n v="0"/>
    <n v="1"/>
    <n v="0"/>
    <n v="0"/>
    <n v="0"/>
    <n v="0"/>
    <n v="0"/>
    <n v="12"/>
    <n v="4"/>
    <n v="124"/>
    <n v="110"/>
    <n v="482"/>
    <n v="1629"/>
    <n v="1038"/>
    <n v="191"/>
    <n v="172"/>
    <n v="7141"/>
    <n v="1969"/>
    <n v="0"/>
    <n v="27"/>
    <n v="2411"/>
    <n v="320"/>
    <n v="3992"/>
  </r>
  <r>
    <x v="3"/>
    <x v="21"/>
    <x v="136"/>
    <x v="14"/>
    <n v="154"/>
    <n v="12"/>
    <n v="9"/>
    <n v="4"/>
    <n v="3"/>
    <n v="96"/>
    <n v="7"/>
    <n v="11"/>
    <n v="2"/>
    <n v="129"/>
    <n v="100"/>
    <n v="6"/>
    <n v="2"/>
    <n v="559"/>
    <n v="429"/>
    <n v="35"/>
    <n v="14"/>
    <n v="7"/>
    <n v="2138"/>
    <n v="1112"/>
    <n v="64"/>
    <n v="322"/>
    <n v="29"/>
    <n v="1427"/>
    <n v="733"/>
    <n v="1"/>
    <n v="310"/>
    <n v="26"/>
    <n v="298"/>
    <n v="94"/>
    <n v="3"/>
    <n v="68"/>
    <n v="10"/>
    <n v="197"/>
    <n v="157"/>
    <n v="14"/>
    <n v="6"/>
    <n v="0"/>
    <n v="0"/>
    <n v="0"/>
    <n v="0"/>
    <n v="0"/>
    <n v="0"/>
    <n v="0"/>
    <n v="0"/>
    <n v="0"/>
    <n v="0"/>
    <n v="0"/>
    <n v="1"/>
    <n v="0"/>
    <n v="0"/>
    <n v="0"/>
    <n v="0"/>
    <n v="0"/>
    <n v="12"/>
    <n v="4"/>
    <n v="125"/>
    <n v="110"/>
    <n v="486"/>
    <n v="1634"/>
    <n v="1040"/>
    <n v="195"/>
    <n v="172"/>
    <n v="7164"/>
    <n v="2023"/>
    <n v="0"/>
    <n v="27"/>
    <n v="2396"/>
    <n v="325"/>
    <n v="4020"/>
  </r>
  <r>
    <x v="3"/>
    <x v="21"/>
    <x v="136"/>
    <x v="15"/>
    <n v="156"/>
    <n v="13"/>
    <n v="10"/>
    <n v="4"/>
    <n v="3"/>
    <n v="97"/>
    <n v="7"/>
    <n v="12"/>
    <n v="2"/>
    <n v="127"/>
    <n v="98"/>
    <n v="6"/>
    <n v="2"/>
    <n v="561"/>
    <n v="432"/>
    <n v="35"/>
    <n v="14"/>
    <n v="7"/>
    <n v="2126"/>
    <n v="1116"/>
    <n v="63"/>
    <n v="317"/>
    <n v="29"/>
    <n v="1427"/>
    <n v="740"/>
    <n v="1"/>
    <n v="306"/>
    <n v="29"/>
    <n v="295"/>
    <n v="95"/>
    <n v="3"/>
    <n v="68"/>
    <n v="10"/>
    <n v="195"/>
    <n v="154"/>
    <n v="14"/>
    <n v="6"/>
    <n v="0"/>
    <n v="0"/>
    <n v="0"/>
    <n v="0"/>
    <n v="0"/>
    <n v="0"/>
    <n v="0"/>
    <n v="0"/>
    <n v="0"/>
    <n v="0"/>
    <n v="0"/>
    <n v="1"/>
    <n v="0"/>
    <n v="0"/>
    <n v="0"/>
    <n v="0"/>
    <n v="0"/>
    <n v="13"/>
    <n v="4"/>
    <n v="127"/>
    <n v="108"/>
    <n v="488"/>
    <n v="1632"/>
    <n v="1042"/>
    <n v="192"/>
    <n v="169"/>
    <n v="7133"/>
    <n v="2050"/>
    <n v="0"/>
    <n v="26"/>
    <n v="2373"/>
    <n v="334"/>
    <n v="4011"/>
  </r>
  <r>
    <x v="3"/>
    <x v="21"/>
    <x v="136"/>
    <x v="16"/>
    <n v="157"/>
    <n v="13"/>
    <n v="10"/>
    <n v="4"/>
    <n v="3"/>
    <n v="96"/>
    <n v="7"/>
    <n v="12"/>
    <n v="2"/>
    <n v="126"/>
    <n v="97"/>
    <n v="6"/>
    <n v="2"/>
    <n v="563"/>
    <n v="433"/>
    <n v="35"/>
    <n v="15"/>
    <n v="8"/>
    <n v="2132"/>
    <n v="1128"/>
    <n v="63"/>
    <n v="318"/>
    <n v="30"/>
    <n v="1424"/>
    <n v="742"/>
    <n v="1"/>
    <n v="304"/>
    <n v="30"/>
    <n v="297"/>
    <n v="100"/>
    <n v="3"/>
    <n v="68"/>
    <n v="10"/>
    <n v="195"/>
    <n v="155"/>
    <n v="14"/>
    <n v="5"/>
    <n v="0"/>
    <n v="0"/>
    <n v="0"/>
    <n v="0"/>
    <n v="0"/>
    <n v="0"/>
    <n v="0"/>
    <n v="0"/>
    <n v="0"/>
    <n v="0"/>
    <n v="0"/>
    <n v="1"/>
    <n v="0"/>
    <n v="0"/>
    <n v="0"/>
    <n v="0"/>
    <n v="0"/>
    <n v="13"/>
    <n v="4"/>
    <n v="127"/>
    <n v="107"/>
    <n v="491"/>
    <n v="1637"/>
    <n v="1042"/>
    <n v="197"/>
    <n v="170"/>
    <n v="7139"/>
    <n v="2082"/>
    <n v="0"/>
    <n v="28"/>
    <n v="2361"/>
    <n v="345"/>
    <n v="4029"/>
  </r>
  <r>
    <x v="3"/>
    <x v="21"/>
    <x v="137"/>
    <x v="0"/>
    <n v="401"/>
    <n v="10"/>
    <n v="0"/>
    <n v="0"/>
    <n v="0"/>
    <n v="29"/>
    <n v="24"/>
    <n v="33"/>
    <n v="1"/>
    <n v="2"/>
    <n v="0"/>
    <n v="1"/>
    <n v="0"/>
    <n v="260"/>
    <n v="0"/>
    <n v="41"/>
    <n v="0"/>
    <n v="0"/>
    <n v="1522"/>
    <n v="0"/>
    <n v="30"/>
    <n v="190"/>
    <n v="14"/>
    <n v="801"/>
    <n v="21"/>
    <n v="60"/>
    <n v="160"/>
    <n v="12"/>
    <n v="187"/>
    <n v="0"/>
    <n v="3"/>
    <n v="27"/>
    <n v="21"/>
    <n v="17"/>
    <n v="0"/>
    <n v="0"/>
    <n v="1"/>
    <n v="0"/>
    <n v="0"/>
    <n v="2"/>
    <n v="0"/>
    <n v="0"/>
    <n v="0"/>
    <n v="0"/>
    <n v="0"/>
    <n v="0"/>
    <n v="0"/>
    <n v="0"/>
    <n v="0"/>
    <n v="24"/>
    <n v="113"/>
    <n v="0"/>
    <n v="0"/>
    <n v="0"/>
    <m/>
    <m/>
    <m/>
    <m/>
    <m/>
    <m/>
    <m/>
    <m/>
    <m/>
    <m/>
    <m/>
    <m/>
    <m/>
    <m/>
    <m/>
    <m/>
  </r>
  <r>
    <x v="3"/>
    <x v="21"/>
    <x v="137"/>
    <x v="1"/>
    <n v="401"/>
    <n v="10"/>
    <n v="0"/>
    <n v="0"/>
    <n v="0"/>
    <n v="44"/>
    <n v="23"/>
    <n v="31"/>
    <n v="1"/>
    <n v="2"/>
    <n v="0"/>
    <n v="1"/>
    <n v="0"/>
    <n v="260"/>
    <n v="0"/>
    <n v="56"/>
    <n v="0"/>
    <n v="0"/>
    <n v="1525"/>
    <n v="0"/>
    <n v="53"/>
    <n v="190"/>
    <n v="14"/>
    <n v="802"/>
    <n v="30"/>
    <n v="60"/>
    <n v="158"/>
    <n v="13"/>
    <n v="189"/>
    <n v="0"/>
    <n v="4"/>
    <n v="27"/>
    <n v="20"/>
    <n v="16"/>
    <n v="0"/>
    <n v="0"/>
    <n v="1"/>
    <n v="0"/>
    <n v="0"/>
    <n v="2"/>
    <n v="0"/>
    <n v="0"/>
    <n v="0"/>
    <n v="0"/>
    <n v="0"/>
    <n v="0"/>
    <n v="0"/>
    <n v="0"/>
    <n v="0"/>
    <n v="22"/>
    <n v="114"/>
    <n v="0"/>
    <n v="0"/>
    <n v="0"/>
    <m/>
    <m/>
    <m/>
    <m/>
    <m/>
    <m/>
    <m/>
    <m/>
    <m/>
    <m/>
    <m/>
    <m/>
    <m/>
    <m/>
    <m/>
    <m/>
  </r>
  <r>
    <x v="3"/>
    <x v="21"/>
    <x v="137"/>
    <x v="2"/>
    <n v="401"/>
    <n v="10"/>
    <n v="5"/>
    <n v="0"/>
    <n v="0"/>
    <n v="74"/>
    <n v="23"/>
    <n v="31"/>
    <n v="1"/>
    <n v="2"/>
    <n v="1"/>
    <n v="0"/>
    <n v="0"/>
    <n v="261"/>
    <n v="88"/>
    <n v="22"/>
    <n v="0"/>
    <n v="0"/>
    <n v="1530"/>
    <n v="88"/>
    <n v="114"/>
    <n v="190"/>
    <n v="16"/>
    <n v="803"/>
    <n v="42"/>
    <n v="59"/>
    <n v="158"/>
    <n v="13"/>
    <n v="193"/>
    <n v="5"/>
    <n v="1"/>
    <n v="28"/>
    <n v="19"/>
    <n v="16"/>
    <n v="6"/>
    <n v="0"/>
    <n v="1"/>
    <n v="0"/>
    <n v="0"/>
    <n v="2"/>
    <n v="0"/>
    <n v="0"/>
    <n v="0"/>
    <n v="0"/>
    <n v="0"/>
    <n v="0"/>
    <n v="0"/>
    <n v="0"/>
    <n v="0"/>
    <n v="0"/>
    <n v="0"/>
    <n v="0"/>
    <n v="0"/>
    <n v="0"/>
    <n v="8"/>
    <n v="0"/>
    <n v="330"/>
    <n v="2"/>
    <n v="229"/>
    <n v="1120"/>
    <n v="542"/>
    <n v="131"/>
    <n v="14"/>
    <m/>
    <m/>
    <m/>
    <m/>
    <m/>
    <m/>
    <m/>
  </r>
  <r>
    <x v="3"/>
    <x v="21"/>
    <x v="137"/>
    <x v="3"/>
    <n v="402"/>
    <n v="10"/>
    <n v="5"/>
    <n v="0"/>
    <n v="0"/>
    <n v="90"/>
    <n v="23"/>
    <n v="30"/>
    <n v="1"/>
    <n v="2"/>
    <n v="1"/>
    <n v="0"/>
    <n v="0"/>
    <n v="260"/>
    <n v="108"/>
    <n v="22"/>
    <n v="0"/>
    <n v="0"/>
    <n v="1531"/>
    <n v="119"/>
    <n v="114"/>
    <n v="189"/>
    <n v="15"/>
    <n v="800"/>
    <n v="59"/>
    <n v="58"/>
    <n v="156"/>
    <n v="13"/>
    <n v="193"/>
    <n v="5"/>
    <n v="1"/>
    <n v="28"/>
    <n v="20"/>
    <n v="16"/>
    <n v="7"/>
    <n v="0"/>
    <n v="1"/>
    <n v="0"/>
    <n v="0"/>
    <n v="2"/>
    <n v="0"/>
    <n v="0"/>
    <n v="0"/>
    <n v="0"/>
    <n v="0"/>
    <n v="0"/>
    <n v="0"/>
    <n v="0"/>
    <n v="0"/>
    <n v="0"/>
    <n v="0"/>
    <n v="0"/>
    <n v="0"/>
    <n v="0"/>
    <n v="8"/>
    <n v="0"/>
    <n v="330"/>
    <n v="2"/>
    <n v="229"/>
    <n v="1124"/>
    <n v="541"/>
    <n v="130"/>
    <n v="14"/>
    <m/>
    <m/>
    <m/>
    <m/>
    <m/>
    <m/>
    <m/>
  </r>
  <r>
    <x v="3"/>
    <x v="21"/>
    <x v="137"/>
    <x v="4"/>
    <n v="403"/>
    <n v="10"/>
    <n v="5"/>
    <n v="0"/>
    <n v="0"/>
    <n v="115"/>
    <n v="23"/>
    <n v="31"/>
    <n v="1"/>
    <n v="2"/>
    <n v="1"/>
    <n v="0"/>
    <n v="0"/>
    <n v="260"/>
    <n v="118"/>
    <n v="21"/>
    <n v="0"/>
    <n v="0"/>
    <n v="1542"/>
    <n v="181"/>
    <n v="114"/>
    <n v="189"/>
    <n v="15"/>
    <n v="801"/>
    <n v="77"/>
    <n v="57"/>
    <n v="154"/>
    <n v="15"/>
    <n v="196"/>
    <n v="7"/>
    <n v="1"/>
    <n v="32"/>
    <n v="18"/>
    <n v="17"/>
    <n v="9"/>
    <n v="1"/>
    <n v="1"/>
    <n v="0"/>
    <n v="0"/>
    <n v="2"/>
    <n v="0"/>
    <n v="0"/>
    <n v="0"/>
    <n v="0"/>
    <n v="0"/>
    <n v="0"/>
    <n v="0"/>
    <n v="0"/>
    <n v="0"/>
    <n v="0"/>
    <n v="0"/>
    <n v="0"/>
    <n v="0"/>
    <n v="0"/>
    <n v="8"/>
    <n v="0"/>
    <n v="332"/>
    <n v="2"/>
    <n v="229"/>
    <n v="1137"/>
    <n v="542"/>
    <n v="132"/>
    <n v="14"/>
    <m/>
    <m/>
    <m/>
    <m/>
    <m/>
    <m/>
    <m/>
  </r>
  <r>
    <x v="3"/>
    <x v="21"/>
    <x v="137"/>
    <x v="5"/>
    <n v="403"/>
    <n v="10"/>
    <n v="5"/>
    <n v="0"/>
    <n v="0"/>
    <n v="142"/>
    <n v="23"/>
    <n v="30"/>
    <n v="2"/>
    <n v="2"/>
    <n v="1"/>
    <n v="0"/>
    <n v="0"/>
    <n v="260"/>
    <n v="134"/>
    <n v="21"/>
    <n v="0"/>
    <n v="0"/>
    <n v="1537"/>
    <n v="302"/>
    <n v="112"/>
    <n v="180"/>
    <n v="14"/>
    <n v="799"/>
    <n v="126"/>
    <n v="54"/>
    <n v="153"/>
    <n v="16"/>
    <n v="196"/>
    <n v="9"/>
    <n v="1"/>
    <n v="32"/>
    <n v="18"/>
    <n v="17"/>
    <n v="9"/>
    <n v="1"/>
    <n v="1"/>
    <n v="0"/>
    <n v="0"/>
    <n v="2"/>
    <n v="0"/>
    <n v="0"/>
    <n v="0"/>
    <n v="0"/>
    <n v="0"/>
    <n v="0"/>
    <n v="0"/>
    <n v="0"/>
    <n v="0"/>
    <n v="0"/>
    <n v="0"/>
    <n v="0"/>
    <n v="0"/>
    <n v="0"/>
    <n v="8"/>
    <n v="0"/>
    <n v="332"/>
    <n v="2"/>
    <n v="231"/>
    <n v="1146"/>
    <n v="543"/>
    <n v="132"/>
    <n v="14"/>
    <m/>
    <m/>
    <m/>
    <m/>
    <m/>
    <m/>
    <m/>
  </r>
  <r>
    <x v="3"/>
    <x v="21"/>
    <x v="137"/>
    <x v="6"/>
    <n v="402"/>
    <n v="10"/>
    <n v="5"/>
    <n v="0"/>
    <n v="0"/>
    <n v="161"/>
    <n v="23"/>
    <n v="30"/>
    <n v="2"/>
    <n v="2"/>
    <n v="1"/>
    <n v="0"/>
    <n v="0"/>
    <n v="259"/>
    <n v="152"/>
    <n v="21"/>
    <n v="0"/>
    <n v="1"/>
    <n v="1535"/>
    <n v="381"/>
    <n v="109"/>
    <n v="176"/>
    <n v="13"/>
    <n v="799"/>
    <n v="168"/>
    <n v="54"/>
    <n v="152"/>
    <n v="16"/>
    <n v="201"/>
    <n v="16"/>
    <n v="1"/>
    <n v="33"/>
    <n v="19"/>
    <n v="16"/>
    <n v="10"/>
    <n v="1"/>
    <n v="1"/>
    <n v="0"/>
    <n v="0"/>
    <n v="2"/>
    <n v="0"/>
    <n v="0"/>
    <n v="0"/>
    <n v="0"/>
    <n v="0"/>
    <n v="0"/>
    <n v="0"/>
    <n v="0"/>
    <n v="0"/>
    <n v="0"/>
    <n v="0"/>
    <n v="0"/>
    <n v="0"/>
    <n v="0"/>
    <n v="8"/>
    <n v="0"/>
    <n v="332"/>
    <n v="2"/>
    <n v="229"/>
    <n v="1155"/>
    <n v="548"/>
    <n v="135"/>
    <n v="14"/>
    <m/>
    <m/>
    <m/>
    <m/>
    <m/>
    <m/>
    <m/>
  </r>
  <r>
    <x v="3"/>
    <x v="21"/>
    <x v="137"/>
    <x v="7"/>
    <n v="400"/>
    <n v="10"/>
    <n v="7"/>
    <n v="0"/>
    <n v="0"/>
    <n v="174"/>
    <n v="23"/>
    <n v="30"/>
    <n v="2"/>
    <n v="2"/>
    <n v="1"/>
    <n v="0"/>
    <n v="0"/>
    <n v="257"/>
    <n v="156"/>
    <n v="21"/>
    <n v="0"/>
    <n v="1"/>
    <n v="1535"/>
    <n v="439"/>
    <n v="107"/>
    <n v="176"/>
    <n v="13"/>
    <n v="798"/>
    <n v="204"/>
    <n v="54"/>
    <n v="150"/>
    <n v="16"/>
    <n v="202"/>
    <n v="19"/>
    <n v="1"/>
    <n v="33"/>
    <n v="20"/>
    <n v="16"/>
    <n v="10"/>
    <n v="1"/>
    <n v="1"/>
    <n v="0"/>
    <n v="0"/>
    <n v="2"/>
    <n v="0"/>
    <n v="0"/>
    <n v="0"/>
    <n v="0"/>
    <n v="0"/>
    <n v="0"/>
    <n v="0"/>
    <n v="0"/>
    <n v="0"/>
    <n v="0"/>
    <n v="0"/>
    <n v="0"/>
    <n v="0"/>
    <n v="0"/>
    <n v="8"/>
    <n v="0"/>
    <n v="332"/>
    <n v="2"/>
    <n v="227"/>
    <n v="1160"/>
    <n v="550"/>
    <n v="135"/>
    <n v="14"/>
    <m/>
    <m/>
    <m/>
    <m/>
    <m/>
    <m/>
    <m/>
  </r>
  <r>
    <x v="3"/>
    <x v="21"/>
    <x v="137"/>
    <x v="8"/>
    <n v="400"/>
    <n v="10"/>
    <n v="7"/>
    <n v="0"/>
    <n v="0"/>
    <n v="197"/>
    <n v="23"/>
    <n v="31"/>
    <n v="1"/>
    <n v="2"/>
    <n v="1"/>
    <n v="0"/>
    <n v="0"/>
    <n v="259"/>
    <n v="161"/>
    <n v="21"/>
    <n v="0"/>
    <n v="2"/>
    <n v="1535"/>
    <n v="519"/>
    <n v="106"/>
    <n v="174"/>
    <n v="13"/>
    <n v="802"/>
    <n v="246"/>
    <n v="55"/>
    <n v="151"/>
    <n v="19"/>
    <n v="203"/>
    <n v="33"/>
    <n v="1"/>
    <n v="33"/>
    <n v="20"/>
    <n v="16"/>
    <n v="10"/>
    <n v="1"/>
    <n v="1"/>
    <n v="0"/>
    <n v="0"/>
    <n v="2"/>
    <n v="0"/>
    <n v="0"/>
    <n v="0"/>
    <n v="0"/>
    <n v="0"/>
    <n v="0"/>
    <n v="0"/>
    <n v="0"/>
    <n v="0"/>
    <n v="0"/>
    <n v="0"/>
    <n v="0"/>
    <n v="0"/>
    <n v="0"/>
    <n v="8"/>
    <n v="0"/>
    <n v="332"/>
    <n v="2"/>
    <n v="229"/>
    <n v="1164"/>
    <n v="549"/>
    <n v="138"/>
    <n v="14"/>
    <n v="5481"/>
    <n v="681"/>
    <n v="0"/>
    <n v="73"/>
    <n v="769"/>
    <n v="1226"/>
    <n v="3062"/>
  </r>
  <r>
    <x v="3"/>
    <x v="21"/>
    <x v="137"/>
    <x v="9"/>
    <n v="400"/>
    <n v="10"/>
    <n v="7"/>
    <n v="0"/>
    <n v="0"/>
    <n v="220"/>
    <n v="22"/>
    <n v="30"/>
    <n v="1"/>
    <n v="2"/>
    <n v="1"/>
    <n v="0"/>
    <n v="0"/>
    <n v="260"/>
    <n v="172"/>
    <n v="21"/>
    <n v="0"/>
    <n v="2"/>
    <n v="1535"/>
    <n v="647"/>
    <n v="106"/>
    <n v="172"/>
    <n v="14"/>
    <n v="802"/>
    <n v="303"/>
    <n v="55"/>
    <n v="149"/>
    <n v="21"/>
    <n v="203"/>
    <n v="59"/>
    <n v="1"/>
    <n v="31"/>
    <n v="20"/>
    <n v="16"/>
    <n v="10"/>
    <n v="1"/>
    <n v="1"/>
    <n v="0"/>
    <n v="0"/>
    <n v="2"/>
    <n v="0"/>
    <n v="0"/>
    <n v="0"/>
    <n v="0"/>
    <n v="0"/>
    <n v="0"/>
    <n v="0"/>
    <n v="0"/>
    <n v="0"/>
    <n v="0"/>
    <n v="0"/>
    <n v="0"/>
    <n v="0"/>
    <n v="0"/>
    <n v="8"/>
    <n v="0"/>
    <n v="335"/>
    <n v="2"/>
    <n v="231"/>
    <n v="1172"/>
    <n v="551"/>
    <n v="138"/>
    <n v="14"/>
    <n v="5498"/>
    <n v="1045"/>
    <n v="0"/>
    <n v="72"/>
    <n v="758"/>
    <n v="1241"/>
    <n v="3094"/>
  </r>
  <r>
    <x v="3"/>
    <x v="21"/>
    <x v="137"/>
    <x v="10"/>
    <n v="399"/>
    <n v="10"/>
    <n v="7"/>
    <n v="0"/>
    <n v="0"/>
    <n v="231"/>
    <n v="22"/>
    <n v="30"/>
    <n v="1"/>
    <n v="2"/>
    <n v="1"/>
    <n v="0"/>
    <n v="0"/>
    <n v="261"/>
    <n v="172"/>
    <n v="21"/>
    <n v="1"/>
    <n v="1"/>
    <n v="1533"/>
    <n v="671"/>
    <n v="106"/>
    <n v="170"/>
    <n v="14"/>
    <n v="805"/>
    <n v="314"/>
    <n v="54"/>
    <n v="149"/>
    <n v="23"/>
    <n v="202"/>
    <n v="65"/>
    <n v="1"/>
    <n v="31"/>
    <n v="20"/>
    <n v="16"/>
    <n v="11"/>
    <n v="1"/>
    <n v="1"/>
    <n v="0"/>
    <n v="0"/>
    <n v="2"/>
    <n v="0"/>
    <n v="0"/>
    <n v="0"/>
    <n v="0"/>
    <n v="0"/>
    <n v="0"/>
    <n v="0"/>
    <n v="0"/>
    <n v="0"/>
    <n v="0"/>
    <n v="0"/>
    <n v="0"/>
    <n v="0"/>
    <n v="0"/>
    <n v="8"/>
    <n v="0"/>
    <n v="334"/>
    <n v="2"/>
    <n v="232"/>
    <n v="1171"/>
    <n v="553"/>
    <n v="137"/>
    <n v="14"/>
    <n v="5515"/>
    <n v="1153"/>
    <n v="0"/>
    <n v="70"/>
    <n v="762"/>
    <n v="1251"/>
    <n v="3103"/>
  </r>
  <r>
    <x v="3"/>
    <x v="21"/>
    <x v="137"/>
    <x v="11"/>
    <n v="399"/>
    <n v="10"/>
    <n v="7"/>
    <n v="0"/>
    <n v="0"/>
    <n v="236"/>
    <n v="22"/>
    <n v="30"/>
    <n v="1"/>
    <n v="2"/>
    <n v="1"/>
    <n v="0"/>
    <n v="0"/>
    <n v="260"/>
    <n v="175"/>
    <n v="20"/>
    <n v="1"/>
    <n v="1"/>
    <n v="1533"/>
    <n v="706"/>
    <n v="104"/>
    <n v="168"/>
    <n v="14"/>
    <n v="809"/>
    <n v="329"/>
    <n v="54"/>
    <n v="150"/>
    <n v="26"/>
    <n v="204"/>
    <n v="74"/>
    <n v="1"/>
    <n v="31"/>
    <n v="20"/>
    <n v="16"/>
    <n v="11"/>
    <n v="1"/>
    <n v="1"/>
    <n v="0"/>
    <n v="0"/>
    <n v="2"/>
    <n v="0"/>
    <n v="0"/>
    <n v="0"/>
    <n v="0"/>
    <n v="0"/>
    <n v="0"/>
    <n v="0"/>
    <n v="0"/>
    <n v="0"/>
    <n v="0"/>
    <n v="0"/>
    <n v="0"/>
    <n v="0"/>
    <n v="0"/>
    <n v="8"/>
    <n v="0"/>
    <n v="336"/>
    <n v="2"/>
    <n v="232"/>
    <n v="1180"/>
    <n v="555"/>
    <n v="140"/>
    <n v="14"/>
    <n v="5509"/>
    <n v="1253"/>
    <n v="0"/>
    <n v="70"/>
    <n v="760"/>
    <n v="1232"/>
    <n v="3124"/>
  </r>
  <r>
    <x v="3"/>
    <x v="21"/>
    <x v="137"/>
    <x v="12"/>
    <n v="398"/>
    <n v="10"/>
    <n v="7"/>
    <n v="0"/>
    <n v="0"/>
    <n v="239"/>
    <n v="22"/>
    <n v="28"/>
    <n v="1"/>
    <n v="2"/>
    <n v="1"/>
    <n v="0"/>
    <n v="0"/>
    <n v="260"/>
    <n v="177"/>
    <n v="19"/>
    <n v="0"/>
    <n v="1"/>
    <n v="1540"/>
    <n v="739"/>
    <n v="104"/>
    <n v="168"/>
    <n v="14"/>
    <n v="802"/>
    <n v="346"/>
    <n v="51"/>
    <n v="150"/>
    <n v="23"/>
    <n v="206"/>
    <n v="76"/>
    <n v="1"/>
    <n v="31"/>
    <n v="22"/>
    <n v="16"/>
    <n v="11"/>
    <n v="1"/>
    <n v="1"/>
    <n v="0"/>
    <n v="0"/>
    <n v="2"/>
    <n v="0"/>
    <n v="0"/>
    <n v="0"/>
    <n v="0"/>
    <n v="0"/>
    <n v="0"/>
    <n v="0"/>
    <n v="0"/>
    <n v="0"/>
    <n v="0"/>
    <n v="0"/>
    <n v="0"/>
    <n v="0"/>
    <n v="0"/>
    <n v="8"/>
    <n v="0"/>
    <n v="337"/>
    <n v="2"/>
    <n v="233"/>
    <n v="1190"/>
    <n v="554"/>
    <n v="141"/>
    <n v="14"/>
    <n v="5399"/>
    <n v="1354"/>
    <n v="0"/>
    <n v="67"/>
    <n v="723"/>
    <n v="1157"/>
    <n v="3138"/>
  </r>
  <r>
    <x v="3"/>
    <x v="21"/>
    <x v="137"/>
    <x v="13"/>
    <n v="395"/>
    <n v="10"/>
    <n v="7"/>
    <n v="0"/>
    <n v="0"/>
    <n v="237"/>
    <n v="22"/>
    <n v="28"/>
    <n v="1"/>
    <n v="2"/>
    <n v="1"/>
    <n v="0"/>
    <n v="0"/>
    <n v="260"/>
    <n v="177"/>
    <n v="19"/>
    <n v="0"/>
    <n v="1"/>
    <n v="1542"/>
    <n v="742"/>
    <n v="106"/>
    <n v="171"/>
    <n v="15"/>
    <n v="797"/>
    <n v="349"/>
    <n v="51"/>
    <n v="146"/>
    <n v="23"/>
    <n v="206"/>
    <n v="78"/>
    <n v="1"/>
    <n v="32"/>
    <n v="20"/>
    <n v="16"/>
    <n v="11"/>
    <n v="1"/>
    <n v="1"/>
    <n v="0"/>
    <n v="0"/>
    <n v="2"/>
    <n v="0"/>
    <n v="0"/>
    <n v="0"/>
    <n v="0"/>
    <n v="0"/>
    <n v="0"/>
    <n v="0"/>
    <n v="0"/>
    <n v="0"/>
    <n v="0"/>
    <n v="0"/>
    <n v="0"/>
    <n v="0"/>
    <n v="0"/>
    <n v="8"/>
    <n v="0"/>
    <n v="334"/>
    <n v="2"/>
    <n v="233"/>
    <n v="1185"/>
    <n v="556"/>
    <n v="142"/>
    <n v="14"/>
    <n v="5365"/>
    <n v="1400"/>
    <n v="0"/>
    <n v="66"/>
    <n v="706"/>
    <n v="1144"/>
    <n v="3145"/>
  </r>
  <r>
    <x v="3"/>
    <x v="21"/>
    <x v="137"/>
    <x v="14"/>
    <n v="395"/>
    <n v="10"/>
    <n v="7"/>
    <n v="0"/>
    <n v="0"/>
    <n v="238"/>
    <n v="21"/>
    <n v="28"/>
    <n v="1"/>
    <n v="2"/>
    <n v="1"/>
    <n v="0"/>
    <n v="0"/>
    <n v="262"/>
    <n v="178"/>
    <n v="20"/>
    <n v="1"/>
    <n v="1"/>
    <n v="1541"/>
    <n v="756"/>
    <n v="102"/>
    <n v="168"/>
    <n v="15"/>
    <n v="797"/>
    <n v="352"/>
    <n v="50"/>
    <n v="146"/>
    <n v="24"/>
    <n v="208"/>
    <n v="79"/>
    <n v="1"/>
    <n v="32"/>
    <n v="20"/>
    <n v="16"/>
    <n v="11"/>
    <n v="1"/>
    <n v="1"/>
    <n v="0"/>
    <n v="0"/>
    <n v="1"/>
    <n v="0"/>
    <n v="0"/>
    <n v="0"/>
    <n v="0"/>
    <n v="0"/>
    <n v="0"/>
    <n v="0"/>
    <n v="0"/>
    <n v="0"/>
    <n v="0"/>
    <n v="0"/>
    <n v="0"/>
    <n v="0"/>
    <n v="0"/>
    <n v="9"/>
    <n v="0"/>
    <n v="336"/>
    <n v="2"/>
    <n v="233"/>
    <n v="1188"/>
    <n v="557"/>
    <n v="144"/>
    <n v="14"/>
    <n v="5362"/>
    <n v="1456"/>
    <n v="0"/>
    <n v="65"/>
    <n v="715"/>
    <n v="1135"/>
    <n v="3161"/>
  </r>
  <r>
    <x v="3"/>
    <x v="21"/>
    <x v="137"/>
    <x v="15"/>
    <n v="396"/>
    <n v="10"/>
    <n v="7"/>
    <n v="0"/>
    <n v="0"/>
    <n v="242"/>
    <n v="21"/>
    <n v="26"/>
    <n v="1"/>
    <n v="2"/>
    <n v="1"/>
    <n v="0"/>
    <n v="0"/>
    <n v="261"/>
    <n v="179"/>
    <n v="19"/>
    <n v="1"/>
    <n v="1"/>
    <n v="1545"/>
    <n v="763"/>
    <n v="102"/>
    <n v="165"/>
    <n v="14"/>
    <n v="794"/>
    <n v="360"/>
    <n v="50"/>
    <n v="145"/>
    <n v="21"/>
    <n v="210"/>
    <n v="79"/>
    <n v="1"/>
    <n v="32"/>
    <n v="21"/>
    <n v="17"/>
    <n v="11"/>
    <n v="1"/>
    <n v="1"/>
    <n v="0"/>
    <n v="0"/>
    <n v="1"/>
    <n v="0"/>
    <n v="0"/>
    <n v="0"/>
    <n v="0"/>
    <n v="0"/>
    <n v="0"/>
    <n v="0"/>
    <n v="0"/>
    <n v="0"/>
    <n v="0"/>
    <n v="0"/>
    <n v="0"/>
    <n v="0"/>
    <n v="0"/>
    <n v="9"/>
    <n v="0"/>
    <n v="339"/>
    <n v="2"/>
    <n v="233"/>
    <n v="1199"/>
    <n v="557"/>
    <n v="145"/>
    <n v="15"/>
    <n v="5372"/>
    <n v="1495"/>
    <n v="0"/>
    <n v="65"/>
    <n v="739"/>
    <n v="1113"/>
    <n v="3173"/>
  </r>
  <r>
    <x v="3"/>
    <x v="21"/>
    <x v="137"/>
    <x v="16"/>
    <n v="396"/>
    <n v="10"/>
    <n v="7"/>
    <n v="0"/>
    <n v="0"/>
    <n v="242"/>
    <n v="21"/>
    <n v="25"/>
    <n v="1"/>
    <n v="2"/>
    <n v="1"/>
    <n v="0"/>
    <n v="0"/>
    <n v="263"/>
    <n v="182"/>
    <n v="19"/>
    <n v="1"/>
    <n v="1"/>
    <n v="1541"/>
    <n v="768"/>
    <n v="102"/>
    <n v="167"/>
    <n v="12"/>
    <n v="796"/>
    <n v="359"/>
    <n v="49"/>
    <n v="148"/>
    <n v="22"/>
    <n v="210"/>
    <n v="81"/>
    <n v="1"/>
    <n v="31"/>
    <n v="21"/>
    <n v="17"/>
    <n v="11"/>
    <n v="1"/>
    <n v="1"/>
    <n v="0"/>
    <n v="0"/>
    <n v="1"/>
    <n v="0"/>
    <n v="0"/>
    <n v="0"/>
    <n v="0"/>
    <n v="0"/>
    <n v="0"/>
    <n v="0"/>
    <n v="0"/>
    <n v="0"/>
    <n v="0"/>
    <n v="0"/>
    <n v="0"/>
    <n v="0"/>
    <n v="0"/>
    <n v="9"/>
    <n v="0"/>
    <n v="339"/>
    <n v="2"/>
    <n v="235"/>
    <n v="1197"/>
    <n v="555"/>
    <n v="145"/>
    <n v="15"/>
    <n v="5372"/>
    <n v="1523"/>
    <n v="0"/>
    <n v="64"/>
    <n v="751"/>
    <n v="1104"/>
    <n v="3178"/>
  </r>
  <r>
    <x v="3"/>
    <x v="18"/>
    <x v="138"/>
    <x v="0"/>
    <n v="72"/>
    <n v="2"/>
    <n v="0"/>
    <n v="0"/>
    <n v="0"/>
    <n v="9"/>
    <n v="10"/>
    <n v="6"/>
    <n v="0"/>
    <n v="3"/>
    <n v="0"/>
    <n v="0"/>
    <n v="0"/>
    <n v="73"/>
    <n v="0"/>
    <n v="12"/>
    <n v="4"/>
    <n v="1"/>
    <n v="889"/>
    <n v="0"/>
    <n v="19"/>
    <n v="89"/>
    <n v="8"/>
    <n v="451"/>
    <n v="9"/>
    <n v="24"/>
    <n v="134"/>
    <n v="4"/>
    <n v="53"/>
    <n v="0"/>
    <n v="1"/>
    <n v="5"/>
    <n v="0"/>
    <n v="11"/>
    <n v="0"/>
    <n v="0"/>
    <n v="0"/>
    <n v="1"/>
    <n v="0"/>
    <n v="0"/>
    <n v="0"/>
    <n v="0"/>
    <n v="0"/>
    <n v="0"/>
    <n v="0"/>
    <n v="0"/>
    <n v="0"/>
    <n v="0"/>
    <n v="0"/>
    <n v="8"/>
    <n v="189"/>
    <n v="0"/>
    <n v="9"/>
    <n v="2"/>
    <m/>
    <m/>
    <m/>
    <m/>
    <m/>
    <m/>
    <m/>
    <m/>
    <m/>
    <m/>
    <m/>
    <m/>
    <m/>
    <m/>
    <m/>
    <m/>
  </r>
  <r>
    <x v="3"/>
    <x v="18"/>
    <x v="138"/>
    <x v="1"/>
    <n v="72"/>
    <n v="2"/>
    <n v="0"/>
    <n v="0"/>
    <n v="0"/>
    <n v="13"/>
    <n v="10"/>
    <n v="6"/>
    <n v="0"/>
    <n v="3"/>
    <n v="0"/>
    <n v="0"/>
    <n v="0"/>
    <n v="73"/>
    <n v="0"/>
    <n v="19"/>
    <n v="4"/>
    <n v="1"/>
    <n v="887"/>
    <n v="0"/>
    <n v="22"/>
    <n v="85"/>
    <n v="10"/>
    <n v="453"/>
    <n v="10"/>
    <n v="24"/>
    <n v="132"/>
    <n v="7"/>
    <n v="53"/>
    <n v="0"/>
    <n v="1"/>
    <n v="4"/>
    <n v="1"/>
    <n v="11"/>
    <n v="0"/>
    <n v="0"/>
    <n v="0"/>
    <n v="1"/>
    <n v="0"/>
    <n v="0"/>
    <n v="0"/>
    <n v="0"/>
    <n v="0"/>
    <n v="0"/>
    <n v="0"/>
    <n v="0"/>
    <n v="0"/>
    <n v="0"/>
    <n v="0"/>
    <n v="8"/>
    <n v="188"/>
    <n v="0"/>
    <n v="9"/>
    <n v="2"/>
    <m/>
    <m/>
    <m/>
    <m/>
    <m/>
    <m/>
    <m/>
    <m/>
    <m/>
    <m/>
    <m/>
    <m/>
    <m/>
    <m/>
    <m/>
    <m/>
  </r>
  <r>
    <x v="3"/>
    <x v="18"/>
    <x v="138"/>
    <x v="2"/>
    <n v="72"/>
    <n v="2"/>
    <n v="0"/>
    <n v="0"/>
    <n v="0"/>
    <n v="16"/>
    <n v="10"/>
    <n v="6"/>
    <n v="0"/>
    <n v="3"/>
    <n v="0"/>
    <n v="0"/>
    <n v="0"/>
    <n v="73"/>
    <n v="21"/>
    <n v="8"/>
    <n v="4"/>
    <n v="1"/>
    <n v="887"/>
    <n v="29"/>
    <n v="189"/>
    <n v="82"/>
    <n v="11"/>
    <n v="449"/>
    <n v="16"/>
    <n v="25"/>
    <n v="130"/>
    <n v="6"/>
    <n v="52"/>
    <n v="1"/>
    <n v="9"/>
    <n v="4"/>
    <n v="0"/>
    <n v="11"/>
    <n v="0"/>
    <n v="2"/>
    <n v="0"/>
    <n v="1"/>
    <n v="0"/>
    <n v="0"/>
    <n v="0"/>
    <n v="0"/>
    <n v="0"/>
    <n v="0"/>
    <n v="0"/>
    <n v="0"/>
    <n v="0"/>
    <n v="0"/>
    <n v="0"/>
    <n v="0"/>
    <n v="0"/>
    <n v="0"/>
    <n v="0"/>
    <n v="0"/>
    <n v="2"/>
    <n v="0"/>
    <n v="55"/>
    <n v="3"/>
    <n v="50"/>
    <n v="536"/>
    <n v="252"/>
    <n v="33"/>
    <n v="7"/>
    <m/>
    <m/>
    <m/>
    <m/>
    <m/>
    <m/>
    <m/>
  </r>
  <r>
    <x v="3"/>
    <x v="18"/>
    <x v="138"/>
    <x v="3"/>
    <n v="72"/>
    <n v="2"/>
    <n v="0"/>
    <n v="0"/>
    <n v="0"/>
    <n v="18"/>
    <n v="10"/>
    <n v="6"/>
    <n v="0"/>
    <n v="3"/>
    <n v="0"/>
    <n v="0"/>
    <n v="0"/>
    <n v="73"/>
    <n v="23"/>
    <n v="8"/>
    <n v="4"/>
    <n v="1"/>
    <n v="890"/>
    <n v="61"/>
    <n v="188"/>
    <n v="80"/>
    <n v="16"/>
    <n v="448"/>
    <n v="22"/>
    <n v="32"/>
    <n v="122"/>
    <n v="8"/>
    <n v="54"/>
    <n v="2"/>
    <n v="9"/>
    <n v="6"/>
    <n v="0"/>
    <n v="11"/>
    <n v="0"/>
    <n v="2"/>
    <n v="0"/>
    <n v="1"/>
    <n v="0"/>
    <n v="0"/>
    <n v="0"/>
    <n v="0"/>
    <n v="0"/>
    <n v="0"/>
    <n v="0"/>
    <n v="0"/>
    <n v="0"/>
    <n v="0"/>
    <n v="0"/>
    <n v="0"/>
    <n v="0"/>
    <n v="0"/>
    <n v="0"/>
    <n v="0"/>
    <n v="2"/>
    <n v="0"/>
    <n v="55"/>
    <n v="3"/>
    <n v="50"/>
    <n v="539"/>
    <n v="253"/>
    <n v="33"/>
    <n v="7"/>
    <m/>
    <m/>
    <m/>
    <m/>
    <m/>
    <m/>
    <m/>
  </r>
  <r>
    <x v="3"/>
    <x v="18"/>
    <x v="138"/>
    <x v="4"/>
    <n v="72"/>
    <n v="2"/>
    <n v="1"/>
    <n v="0"/>
    <n v="0"/>
    <n v="24"/>
    <n v="10"/>
    <n v="6"/>
    <n v="0"/>
    <n v="3"/>
    <n v="0"/>
    <n v="0"/>
    <n v="0"/>
    <n v="73"/>
    <n v="24"/>
    <n v="8"/>
    <n v="4"/>
    <n v="1"/>
    <n v="891"/>
    <n v="100"/>
    <n v="188"/>
    <n v="81"/>
    <n v="16"/>
    <n v="446"/>
    <n v="34"/>
    <n v="31"/>
    <n v="120"/>
    <n v="8"/>
    <n v="54"/>
    <n v="2"/>
    <n v="9"/>
    <n v="6"/>
    <n v="0"/>
    <n v="11"/>
    <n v="0"/>
    <n v="2"/>
    <n v="0"/>
    <n v="1"/>
    <n v="0"/>
    <n v="0"/>
    <n v="0"/>
    <n v="0"/>
    <n v="0"/>
    <n v="0"/>
    <n v="0"/>
    <n v="0"/>
    <n v="0"/>
    <n v="0"/>
    <n v="0"/>
    <n v="0"/>
    <n v="0"/>
    <n v="0"/>
    <n v="0"/>
    <n v="0"/>
    <n v="2"/>
    <n v="0"/>
    <n v="55"/>
    <n v="3"/>
    <n v="50"/>
    <n v="540"/>
    <n v="253"/>
    <n v="33"/>
    <n v="8"/>
    <m/>
    <m/>
    <m/>
    <m/>
    <m/>
    <m/>
    <m/>
  </r>
  <r>
    <x v="3"/>
    <x v="18"/>
    <x v="138"/>
    <x v="5"/>
    <n v="71"/>
    <n v="2"/>
    <n v="1"/>
    <n v="0"/>
    <n v="0"/>
    <n v="26"/>
    <n v="10"/>
    <n v="6"/>
    <n v="0"/>
    <n v="3"/>
    <n v="2"/>
    <n v="0"/>
    <n v="0"/>
    <n v="74"/>
    <n v="29"/>
    <n v="8"/>
    <n v="4"/>
    <n v="1"/>
    <n v="888"/>
    <n v="141"/>
    <n v="186"/>
    <n v="81"/>
    <n v="16"/>
    <n v="445"/>
    <n v="45"/>
    <n v="30"/>
    <n v="119"/>
    <n v="7"/>
    <n v="54"/>
    <n v="6"/>
    <n v="9"/>
    <n v="6"/>
    <n v="0"/>
    <n v="11"/>
    <n v="1"/>
    <n v="2"/>
    <n v="0"/>
    <n v="1"/>
    <n v="0"/>
    <n v="0"/>
    <n v="0"/>
    <n v="0"/>
    <n v="0"/>
    <n v="0"/>
    <n v="0"/>
    <n v="0"/>
    <n v="0"/>
    <n v="0"/>
    <n v="0"/>
    <n v="0"/>
    <n v="0"/>
    <n v="0"/>
    <n v="0"/>
    <n v="0"/>
    <n v="2"/>
    <n v="0"/>
    <n v="54"/>
    <n v="3"/>
    <n v="52"/>
    <n v="543"/>
    <n v="253"/>
    <n v="33"/>
    <n v="8"/>
    <m/>
    <m/>
    <m/>
    <m/>
    <m/>
    <m/>
    <m/>
  </r>
  <r>
    <x v="3"/>
    <x v="18"/>
    <x v="138"/>
    <x v="6"/>
    <n v="71"/>
    <n v="2"/>
    <n v="2"/>
    <n v="0"/>
    <n v="0"/>
    <n v="31"/>
    <n v="10"/>
    <n v="6"/>
    <n v="0"/>
    <n v="3"/>
    <n v="2"/>
    <n v="0"/>
    <n v="0"/>
    <n v="74"/>
    <n v="31"/>
    <n v="8"/>
    <n v="3"/>
    <n v="1"/>
    <n v="893"/>
    <n v="168"/>
    <n v="186"/>
    <n v="80"/>
    <n v="18"/>
    <n v="446"/>
    <n v="69"/>
    <n v="29"/>
    <n v="120"/>
    <n v="8"/>
    <n v="58"/>
    <n v="7"/>
    <n v="10"/>
    <n v="8"/>
    <n v="1"/>
    <n v="11"/>
    <n v="2"/>
    <n v="2"/>
    <n v="0"/>
    <n v="0"/>
    <n v="0"/>
    <n v="0"/>
    <n v="0"/>
    <n v="0"/>
    <n v="0"/>
    <n v="0"/>
    <n v="0"/>
    <n v="0"/>
    <n v="0"/>
    <n v="0"/>
    <n v="0"/>
    <n v="0"/>
    <n v="0"/>
    <n v="0"/>
    <n v="0"/>
    <n v="0"/>
    <n v="2"/>
    <n v="0"/>
    <n v="54"/>
    <n v="3"/>
    <n v="52"/>
    <n v="548"/>
    <n v="253"/>
    <n v="34"/>
    <n v="9"/>
    <m/>
    <m/>
    <m/>
    <m/>
    <m/>
    <m/>
    <m/>
  </r>
  <r>
    <x v="3"/>
    <x v="18"/>
    <x v="138"/>
    <x v="7"/>
    <n v="70"/>
    <n v="2"/>
    <n v="2"/>
    <n v="0"/>
    <n v="0"/>
    <n v="33"/>
    <n v="10"/>
    <n v="6"/>
    <n v="0"/>
    <n v="3"/>
    <n v="2"/>
    <n v="0"/>
    <n v="0"/>
    <n v="74"/>
    <n v="33"/>
    <n v="8"/>
    <n v="3"/>
    <n v="1"/>
    <n v="888"/>
    <n v="190"/>
    <n v="185"/>
    <n v="80"/>
    <n v="17"/>
    <n v="447"/>
    <n v="86"/>
    <n v="29"/>
    <n v="121"/>
    <n v="9"/>
    <n v="56"/>
    <n v="9"/>
    <n v="10"/>
    <n v="8"/>
    <n v="1"/>
    <n v="10"/>
    <n v="2"/>
    <n v="2"/>
    <n v="0"/>
    <n v="0"/>
    <n v="0"/>
    <n v="0"/>
    <n v="0"/>
    <n v="0"/>
    <n v="0"/>
    <n v="0"/>
    <n v="0"/>
    <n v="0"/>
    <n v="0"/>
    <n v="0"/>
    <n v="0"/>
    <n v="0"/>
    <n v="0"/>
    <n v="0"/>
    <n v="0"/>
    <n v="0"/>
    <n v="2"/>
    <n v="0"/>
    <n v="53"/>
    <n v="3"/>
    <n v="52"/>
    <n v="549"/>
    <n v="254"/>
    <n v="32"/>
    <n v="8"/>
    <m/>
    <m/>
    <m/>
    <m/>
    <m/>
    <m/>
    <m/>
  </r>
  <r>
    <x v="3"/>
    <x v="18"/>
    <x v="138"/>
    <x v="8"/>
    <n v="71"/>
    <n v="2"/>
    <n v="2"/>
    <n v="0"/>
    <n v="0"/>
    <n v="38"/>
    <n v="10"/>
    <n v="6"/>
    <n v="0"/>
    <n v="3"/>
    <n v="2"/>
    <n v="0"/>
    <n v="0"/>
    <n v="75"/>
    <n v="35"/>
    <n v="8"/>
    <n v="3"/>
    <n v="1"/>
    <n v="887"/>
    <n v="240"/>
    <n v="182"/>
    <n v="79"/>
    <n v="16"/>
    <n v="444"/>
    <n v="109"/>
    <n v="28"/>
    <n v="119"/>
    <n v="10"/>
    <n v="55"/>
    <n v="12"/>
    <n v="10"/>
    <n v="8"/>
    <n v="1"/>
    <n v="10"/>
    <n v="3"/>
    <n v="2"/>
    <n v="0"/>
    <n v="0"/>
    <n v="0"/>
    <n v="0"/>
    <n v="0"/>
    <n v="0"/>
    <n v="0"/>
    <n v="0"/>
    <n v="0"/>
    <n v="0"/>
    <n v="0"/>
    <n v="0"/>
    <n v="0"/>
    <n v="0"/>
    <n v="0"/>
    <n v="0"/>
    <n v="0"/>
    <n v="0"/>
    <n v="2"/>
    <n v="0"/>
    <n v="53"/>
    <n v="3"/>
    <n v="53"/>
    <n v="551"/>
    <n v="255"/>
    <n v="32"/>
    <n v="8"/>
    <n v="2577"/>
    <n v="217"/>
    <n v="0"/>
    <n v="83"/>
    <n v="1202"/>
    <n v="133"/>
    <n v="970"/>
  </r>
  <r>
    <x v="3"/>
    <x v="18"/>
    <x v="138"/>
    <x v="9"/>
    <n v="70"/>
    <n v="2"/>
    <n v="2"/>
    <n v="0"/>
    <n v="0"/>
    <n v="41"/>
    <n v="9"/>
    <n v="6"/>
    <n v="0"/>
    <n v="3"/>
    <n v="2"/>
    <n v="0"/>
    <n v="0"/>
    <n v="76"/>
    <n v="36"/>
    <n v="8"/>
    <n v="3"/>
    <n v="2"/>
    <n v="886"/>
    <n v="273"/>
    <n v="181"/>
    <n v="78"/>
    <n v="20"/>
    <n v="444"/>
    <n v="138"/>
    <n v="34"/>
    <n v="111"/>
    <n v="9"/>
    <n v="57"/>
    <n v="16"/>
    <n v="10"/>
    <n v="8"/>
    <n v="2"/>
    <n v="9"/>
    <n v="3"/>
    <n v="2"/>
    <n v="0"/>
    <n v="0"/>
    <n v="0"/>
    <n v="0"/>
    <n v="0"/>
    <n v="0"/>
    <n v="0"/>
    <n v="0"/>
    <n v="0"/>
    <n v="0"/>
    <n v="0"/>
    <n v="0"/>
    <n v="0"/>
    <n v="0"/>
    <n v="0"/>
    <n v="0"/>
    <n v="0"/>
    <n v="0"/>
    <n v="2"/>
    <n v="0"/>
    <n v="53"/>
    <n v="3"/>
    <n v="53"/>
    <n v="552"/>
    <n v="258"/>
    <n v="32"/>
    <n v="7"/>
    <n v="2581"/>
    <n v="313"/>
    <n v="0"/>
    <n v="89"/>
    <n v="1210"/>
    <n v="112"/>
    <n v="985"/>
  </r>
  <r>
    <x v="3"/>
    <x v="18"/>
    <x v="138"/>
    <x v="10"/>
    <n v="71"/>
    <n v="2"/>
    <n v="2"/>
    <n v="0"/>
    <n v="0"/>
    <n v="42"/>
    <n v="9"/>
    <n v="6"/>
    <n v="0"/>
    <n v="3"/>
    <n v="2"/>
    <n v="0"/>
    <n v="0"/>
    <n v="76"/>
    <n v="38"/>
    <n v="8"/>
    <n v="3"/>
    <n v="2"/>
    <n v="882"/>
    <n v="292"/>
    <n v="181"/>
    <n v="77"/>
    <n v="19"/>
    <n v="447"/>
    <n v="147"/>
    <n v="40"/>
    <n v="105"/>
    <n v="9"/>
    <n v="57"/>
    <n v="17"/>
    <n v="9"/>
    <n v="8"/>
    <n v="2"/>
    <n v="9"/>
    <n v="3"/>
    <n v="2"/>
    <n v="0"/>
    <n v="0"/>
    <n v="0"/>
    <n v="0"/>
    <n v="0"/>
    <n v="0"/>
    <n v="0"/>
    <n v="0"/>
    <n v="0"/>
    <n v="0"/>
    <n v="0"/>
    <n v="0"/>
    <n v="0"/>
    <n v="0"/>
    <n v="0"/>
    <n v="0"/>
    <n v="0"/>
    <n v="0"/>
    <n v="2"/>
    <n v="0"/>
    <n v="54"/>
    <n v="3"/>
    <n v="54"/>
    <n v="554"/>
    <n v="262"/>
    <n v="32"/>
    <n v="7"/>
    <n v="2583"/>
    <n v="370"/>
    <n v="0"/>
    <n v="94"/>
    <n v="1201"/>
    <n v="109"/>
    <n v="994"/>
  </r>
  <r>
    <x v="3"/>
    <x v="18"/>
    <x v="138"/>
    <x v="11"/>
    <n v="69"/>
    <n v="2"/>
    <n v="2"/>
    <n v="0"/>
    <n v="0"/>
    <n v="42"/>
    <n v="9"/>
    <n v="4"/>
    <n v="0"/>
    <n v="3"/>
    <n v="2"/>
    <n v="0"/>
    <n v="0"/>
    <n v="76"/>
    <n v="40"/>
    <n v="9"/>
    <n v="2"/>
    <n v="2"/>
    <n v="882"/>
    <n v="306"/>
    <n v="181"/>
    <n v="77"/>
    <n v="18"/>
    <n v="448"/>
    <n v="160"/>
    <n v="41"/>
    <n v="104"/>
    <n v="10"/>
    <n v="57"/>
    <n v="19"/>
    <n v="9"/>
    <n v="8"/>
    <n v="2"/>
    <n v="9"/>
    <n v="3"/>
    <n v="2"/>
    <n v="0"/>
    <n v="0"/>
    <n v="0"/>
    <n v="0"/>
    <n v="0"/>
    <n v="0"/>
    <n v="0"/>
    <n v="0"/>
    <n v="0"/>
    <n v="0"/>
    <n v="0"/>
    <n v="0"/>
    <n v="0"/>
    <n v="0"/>
    <n v="0"/>
    <n v="0"/>
    <n v="0"/>
    <n v="0"/>
    <n v="2"/>
    <n v="0"/>
    <n v="53"/>
    <n v="3"/>
    <n v="54"/>
    <n v="556"/>
    <n v="264"/>
    <n v="32"/>
    <n v="7"/>
    <n v="2587"/>
    <n v="418"/>
    <n v="0"/>
    <n v="95"/>
    <n v="1197"/>
    <n v="112"/>
    <n v="1001"/>
  </r>
  <r>
    <x v="3"/>
    <x v="18"/>
    <x v="138"/>
    <x v="12"/>
    <n v="68"/>
    <n v="2"/>
    <n v="2"/>
    <n v="0"/>
    <n v="0"/>
    <n v="43"/>
    <n v="9"/>
    <n v="4"/>
    <n v="0"/>
    <n v="3"/>
    <n v="2"/>
    <n v="0"/>
    <n v="0"/>
    <n v="76"/>
    <n v="40"/>
    <n v="9"/>
    <n v="2"/>
    <n v="2"/>
    <n v="884"/>
    <n v="322"/>
    <n v="180"/>
    <n v="77"/>
    <n v="21"/>
    <n v="450"/>
    <n v="168"/>
    <n v="40"/>
    <n v="105"/>
    <n v="12"/>
    <n v="57"/>
    <n v="19"/>
    <n v="9"/>
    <n v="8"/>
    <n v="2"/>
    <n v="9"/>
    <n v="5"/>
    <n v="2"/>
    <n v="0"/>
    <n v="0"/>
    <n v="0"/>
    <n v="0"/>
    <n v="0"/>
    <n v="0"/>
    <n v="0"/>
    <n v="0"/>
    <n v="0"/>
    <n v="0"/>
    <n v="0"/>
    <n v="0"/>
    <n v="0"/>
    <n v="0"/>
    <n v="0"/>
    <n v="0"/>
    <n v="0"/>
    <n v="0"/>
    <n v="2"/>
    <n v="0"/>
    <n v="53"/>
    <n v="3"/>
    <n v="54"/>
    <n v="555"/>
    <n v="264"/>
    <n v="32"/>
    <n v="7"/>
    <n v="2575"/>
    <n v="451"/>
    <n v="0"/>
    <n v="93"/>
    <n v="1182"/>
    <n v="114"/>
    <n v="1002"/>
  </r>
  <r>
    <x v="3"/>
    <x v="18"/>
    <x v="138"/>
    <x v="13"/>
    <n v="67"/>
    <n v="2"/>
    <n v="2"/>
    <n v="0"/>
    <n v="0"/>
    <n v="43"/>
    <n v="9"/>
    <n v="4"/>
    <n v="0"/>
    <n v="3"/>
    <n v="2"/>
    <n v="0"/>
    <n v="0"/>
    <n v="76"/>
    <n v="41"/>
    <n v="9"/>
    <n v="2"/>
    <n v="2"/>
    <n v="883"/>
    <n v="330"/>
    <n v="178"/>
    <n v="74"/>
    <n v="19"/>
    <n v="450"/>
    <n v="171"/>
    <n v="40"/>
    <n v="103"/>
    <n v="13"/>
    <n v="57"/>
    <n v="19"/>
    <n v="9"/>
    <n v="8"/>
    <n v="2"/>
    <n v="9"/>
    <n v="5"/>
    <n v="2"/>
    <n v="0"/>
    <n v="0"/>
    <n v="0"/>
    <n v="0"/>
    <n v="0"/>
    <n v="0"/>
    <n v="0"/>
    <n v="0"/>
    <n v="0"/>
    <n v="0"/>
    <n v="0"/>
    <n v="0"/>
    <n v="0"/>
    <n v="0"/>
    <n v="0"/>
    <n v="0"/>
    <n v="0"/>
    <n v="0"/>
    <n v="2"/>
    <n v="0"/>
    <n v="52"/>
    <n v="3"/>
    <n v="54"/>
    <n v="558"/>
    <n v="265"/>
    <n v="32"/>
    <n v="7"/>
    <n v="2578"/>
    <n v="469"/>
    <n v="0"/>
    <n v="95"/>
    <n v="1173"/>
    <n v="115"/>
    <n v="1006"/>
  </r>
  <r>
    <x v="3"/>
    <x v="18"/>
    <x v="138"/>
    <x v="14"/>
    <n v="67"/>
    <n v="2"/>
    <n v="2"/>
    <n v="0"/>
    <n v="0"/>
    <n v="43"/>
    <n v="9"/>
    <n v="4"/>
    <n v="0"/>
    <n v="3"/>
    <n v="3"/>
    <n v="0"/>
    <n v="0"/>
    <n v="76"/>
    <n v="43"/>
    <n v="9"/>
    <n v="2"/>
    <n v="2"/>
    <n v="878"/>
    <n v="337"/>
    <n v="178"/>
    <n v="69"/>
    <n v="20"/>
    <n v="453"/>
    <n v="178"/>
    <n v="40"/>
    <n v="106"/>
    <n v="13"/>
    <n v="57"/>
    <n v="19"/>
    <n v="9"/>
    <n v="8"/>
    <n v="2"/>
    <n v="9"/>
    <n v="5"/>
    <n v="2"/>
    <n v="0"/>
    <n v="0"/>
    <n v="0"/>
    <n v="0"/>
    <n v="0"/>
    <n v="0"/>
    <n v="0"/>
    <n v="0"/>
    <n v="0"/>
    <n v="0"/>
    <n v="0"/>
    <n v="0"/>
    <n v="0"/>
    <n v="0"/>
    <n v="0"/>
    <n v="0"/>
    <n v="0"/>
    <n v="0"/>
    <n v="2"/>
    <n v="0"/>
    <n v="52"/>
    <n v="3"/>
    <n v="55"/>
    <n v="558"/>
    <n v="266"/>
    <n v="32"/>
    <n v="7"/>
    <n v="2583"/>
    <n v="489"/>
    <n v="0"/>
    <n v="97"/>
    <n v="1170"/>
    <n v="115"/>
    <n v="1014"/>
  </r>
  <r>
    <x v="3"/>
    <x v="18"/>
    <x v="138"/>
    <x v="15"/>
    <n v="67"/>
    <n v="2"/>
    <n v="2"/>
    <n v="0"/>
    <n v="0"/>
    <n v="44"/>
    <n v="9"/>
    <n v="4"/>
    <n v="0"/>
    <n v="3"/>
    <n v="3"/>
    <n v="0"/>
    <n v="0"/>
    <n v="76"/>
    <n v="43"/>
    <n v="9"/>
    <n v="2"/>
    <n v="2"/>
    <n v="882"/>
    <n v="339"/>
    <n v="179"/>
    <n v="72"/>
    <n v="19"/>
    <n v="453"/>
    <n v="178"/>
    <n v="41"/>
    <n v="105"/>
    <n v="12"/>
    <n v="60"/>
    <n v="19"/>
    <n v="9"/>
    <n v="10"/>
    <n v="2"/>
    <n v="9"/>
    <n v="5"/>
    <n v="2"/>
    <n v="0"/>
    <n v="0"/>
    <n v="0"/>
    <n v="0"/>
    <n v="0"/>
    <n v="0"/>
    <n v="0"/>
    <n v="0"/>
    <n v="0"/>
    <n v="0"/>
    <n v="0"/>
    <n v="0"/>
    <n v="0"/>
    <n v="0"/>
    <n v="0"/>
    <n v="0"/>
    <n v="0"/>
    <n v="0"/>
    <n v="2"/>
    <n v="0"/>
    <n v="52"/>
    <n v="3"/>
    <n v="55"/>
    <n v="560"/>
    <n v="268"/>
    <n v="32"/>
    <n v="7"/>
    <n v="2583"/>
    <n v="494"/>
    <n v="0"/>
    <n v="98"/>
    <n v="1167"/>
    <n v="114"/>
    <n v="1020"/>
  </r>
  <r>
    <x v="3"/>
    <x v="18"/>
    <x v="138"/>
    <x v="16"/>
    <n v="67"/>
    <n v="2"/>
    <n v="2"/>
    <n v="0"/>
    <n v="0"/>
    <n v="44"/>
    <n v="9"/>
    <n v="4"/>
    <n v="0"/>
    <n v="3"/>
    <n v="3"/>
    <n v="0"/>
    <n v="0"/>
    <n v="76"/>
    <n v="43"/>
    <n v="9"/>
    <n v="2"/>
    <n v="2"/>
    <n v="884"/>
    <n v="342"/>
    <n v="180"/>
    <n v="70"/>
    <n v="20"/>
    <n v="453"/>
    <n v="178"/>
    <n v="41"/>
    <n v="105"/>
    <n v="13"/>
    <n v="61"/>
    <n v="19"/>
    <n v="9"/>
    <n v="10"/>
    <n v="2"/>
    <n v="9"/>
    <n v="5"/>
    <n v="2"/>
    <n v="0"/>
    <n v="0"/>
    <n v="0"/>
    <n v="0"/>
    <n v="0"/>
    <n v="0"/>
    <n v="0"/>
    <n v="0"/>
    <n v="0"/>
    <n v="0"/>
    <n v="0"/>
    <n v="0"/>
    <n v="0"/>
    <n v="0"/>
    <n v="0"/>
    <n v="0"/>
    <n v="0"/>
    <n v="0"/>
    <n v="2"/>
    <n v="0"/>
    <n v="52"/>
    <n v="3"/>
    <n v="55"/>
    <n v="564"/>
    <n v="267"/>
    <n v="32"/>
    <n v="7"/>
    <n v="2592"/>
    <n v="499"/>
    <n v="0"/>
    <n v="99"/>
    <n v="1165"/>
    <n v="123"/>
    <n v="1024"/>
  </r>
  <r>
    <x v="3"/>
    <x v="20"/>
    <x v="139"/>
    <x v="0"/>
    <n v="52"/>
    <n v="1"/>
    <n v="0"/>
    <n v="4"/>
    <n v="2"/>
    <n v="8"/>
    <n v="6"/>
    <n v="1"/>
    <n v="1"/>
    <n v="83"/>
    <n v="0"/>
    <n v="32"/>
    <n v="0"/>
    <n v="169"/>
    <n v="0"/>
    <n v="78"/>
    <n v="0"/>
    <n v="1"/>
    <n v="859"/>
    <n v="0"/>
    <n v="56"/>
    <n v="46"/>
    <n v="34"/>
    <n v="419"/>
    <n v="14"/>
    <n v="95"/>
    <n v="8"/>
    <n v="13"/>
    <n v="76"/>
    <n v="0"/>
    <n v="0"/>
    <n v="6"/>
    <n v="11"/>
    <n v="52"/>
    <n v="0"/>
    <n v="7"/>
    <n v="0"/>
    <n v="0"/>
    <n v="0"/>
    <n v="1"/>
    <n v="0"/>
    <n v="0"/>
    <n v="0"/>
    <n v="1"/>
    <n v="0"/>
    <n v="0"/>
    <n v="0"/>
    <n v="4"/>
    <n v="0"/>
    <n v="22"/>
    <n v="91"/>
    <n v="0"/>
    <n v="5"/>
    <n v="5"/>
    <m/>
    <m/>
    <m/>
    <m/>
    <m/>
    <m/>
    <m/>
    <m/>
    <m/>
    <m/>
    <m/>
    <m/>
    <m/>
    <m/>
    <m/>
    <m/>
  </r>
  <r>
    <x v="3"/>
    <x v="20"/>
    <x v="139"/>
    <x v="1"/>
    <n v="51"/>
    <n v="1"/>
    <n v="0"/>
    <n v="4"/>
    <n v="2"/>
    <n v="14"/>
    <n v="6"/>
    <n v="1"/>
    <n v="1"/>
    <n v="83"/>
    <n v="0"/>
    <n v="37"/>
    <n v="0"/>
    <n v="171"/>
    <n v="0"/>
    <n v="88"/>
    <n v="0"/>
    <n v="2"/>
    <n v="868"/>
    <n v="0"/>
    <n v="79"/>
    <n v="46"/>
    <n v="35"/>
    <n v="423"/>
    <n v="23"/>
    <n v="92"/>
    <n v="9"/>
    <n v="18"/>
    <n v="77"/>
    <n v="0"/>
    <n v="0"/>
    <n v="6"/>
    <n v="11"/>
    <n v="52"/>
    <n v="0"/>
    <n v="11"/>
    <n v="0"/>
    <n v="0"/>
    <n v="0"/>
    <n v="1"/>
    <n v="0"/>
    <n v="0"/>
    <n v="0"/>
    <n v="1"/>
    <n v="0"/>
    <n v="0"/>
    <n v="0"/>
    <n v="4"/>
    <n v="0"/>
    <n v="22"/>
    <n v="90"/>
    <n v="0"/>
    <n v="6"/>
    <n v="5"/>
    <m/>
    <m/>
    <m/>
    <m/>
    <m/>
    <m/>
    <m/>
    <m/>
    <m/>
    <m/>
    <m/>
    <m/>
    <m/>
    <m/>
    <m/>
    <m/>
  </r>
  <r>
    <x v="3"/>
    <x v="20"/>
    <x v="139"/>
    <x v="2"/>
    <n v="52"/>
    <n v="1"/>
    <n v="0"/>
    <n v="4"/>
    <n v="2"/>
    <n v="14"/>
    <n v="6"/>
    <n v="1"/>
    <n v="1"/>
    <n v="83"/>
    <n v="41"/>
    <n v="4"/>
    <n v="0"/>
    <n v="171"/>
    <n v="100"/>
    <n v="22"/>
    <n v="0"/>
    <n v="2"/>
    <n v="874"/>
    <n v="108"/>
    <n v="89"/>
    <n v="44"/>
    <n v="36"/>
    <n v="421"/>
    <n v="31"/>
    <n v="92"/>
    <n v="9"/>
    <n v="17"/>
    <n v="79"/>
    <n v="2"/>
    <n v="6"/>
    <n v="6"/>
    <n v="12"/>
    <n v="52"/>
    <n v="12"/>
    <n v="5"/>
    <n v="0"/>
    <n v="0"/>
    <n v="0"/>
    <n v="1"/>
    <n v="0"/>
    <n v="0"/>
    <n v="0"/>
    <n v="1"/>
    <n v="0"/>
    <n v="0"/>
    <n v="0"/>
    <n v="0"/>
    <n v="0"/>
    <n v="0"/>
    <n v="0"/>
    <n v="0"/>
    <n v="0"/>
    <n v="0"/>
    <n v="0"/>
    <n v="3"/>
    <n v="44"/>
    <n v="75"/>
    <n v="147"/>
    <n v="659"/>
    <n v="287"/>
    <n v="48"/>
    <n v="46"/>
    <m/>
    <m/>
    <m/>
    <m/>
    <m/>
    <m/>
    <m/>
  </r>
  <r>
    <x v="3"/>
    <x v="20"/>
    <x v="139"/>
    <x v="3"/>
    <n v="52"/>
    <n v="1"/>
    <n v="0"/>
    <n v="4"/>
    <n v="2"/>
    <n v="15"/>
    <n v="6"/>
    <n v="1"/>
    <n v="1"/>
    <n v="82"/>
    <n v="50"/>
    <n v="4"/>
    <n v="0"/>
    <n v="169"/>
    <n v="107"/>
    <n v="19"/>
    <n v="0"/>
    <n v="2"/>
    <n v="872"/>
    <n v="146"/>
    <n v="86"/>
    <n v="45"/>
    <n v="34"/>
    <n v="417"/>
    <n v="47"/>
    <n v="90"/>
    <n v="9"/>
    <n v="15"/>
    <n v="79"/>
    <n v="4"/>
    <n v="6"/>
    <n v="7"/>
    <n v="11"/>
    <n v="52"/>
    <n v="28"/>
    <n v="5"/>
    <n v="0"/>
    <n v="0"/>
    <n v="0"/>
    <n v="1"/>
    <n v="0"/>
    <n v="0"/>
    <n v="0"/>
    <n v="1"/>
    <n v="0"/>
    <n v="0"/>
    <n v="0"/>
    <n v="0"/>
    <n v="0"/>
    <n v="0"/>
    <n v="0"/>
    <n v="0"/>
    <n v="0"/>
    <n v="0"/>
    <n v="0"/>
    <n v="3"/>
    <n v="44"/>
    <n v="75"/>
    <n v="148"/>
    <n v="661"/>
    <n v="289"/>
    <n v="48"/>
    <n v="46"/>
    <m/>
    <m/>
    <m/>
    <m/>
    <m/>
    <m/>
    <m/>
  </r>
  <r>
    <x v="3"/>
    <x v="20"/>
    <x v="139"/>
    <x v="4"/>
    <n v="53"/>
    <n v="1"/>
    <n v="0"/>
    <n v="4"/>
    <n v="2"/>
    <n v="20"/>
    <n v="6"/>
    <n v="1"/>
    <n v="1"/>
    <n v="82"/>
    <n v="53"/>
    <n v="4"/>
    <n v="0"/>
    <n v="169"/>
    <n v="108"/>
    <n v="19"/>
    <n v="0"/>
    <n v="2"/>
    <n v="870"/>
    <n v="171"/>
    <n v="89"/>
    <n v="43"/>
    <n v="29"/>
    <n v="420"/>
    <n v="60"/>
    <n v="91"/>
    <n v="9"/>
    <n v="17"/>
    <n v="81"/>
    <n v="4"/>
    <n v="6"/>
    <n v="7"/>
    <n v="12"/>
    <n v="52"/>
    <n v="31"/>
    <n v="5"/>
    <n v="0"/>
    <n v="0"/>
    <n v="0"/>
    <n v="1"/>
    <n v="0"/>
    <n v="0"/>
    <n v="0"/>
    <n v="1"/>
    <n v="0"/>
    <n v="0"/>
    <n v="0"/>
    <n v="0"/>
    <n v="0"/>
    <n v="0"/>
    <n v="0"/>
    <n v="0"/>
    <n v="0"/>
    <n v="0"/>
    <n v="0"/>
    <n v="3"/>
    <n v="45"/>
    <n v="75"/>
    <n v="148"/>
    <n v="666"/>
    <n v="290"/>
    <n v="48"/>
    <n v="46"/>
    <m/>
    <m/>
    <m/>
    <m/>
    <m/>
    <m/>
    <m/>
  </r>
  <r>
    <x v="3"/>
    <x v="20"/>
    <x v="139"/>
    <x v="5"/>
    <n v="53"/>
    <n v="1"/>
    <n v="0"/>
    <n v="4"/>
    <n v="2"/>
    <n v="26"/>
    <n v="6"/>
    <n v="0"/>
    <n v="1"/>
    <n v="81"/>
    <n v="56"/>
    <n v="3"/>
    <n v="0"/>
    <n v="170"/>
    <n v="112"/>
    <n v="19"/>
    <n v="0"/>
    <n v="3"/>
    <n v="867"/>
    <n v="215"/>
    <n v="85"/>
    <n v="42"/>
    <n v="29"/>
    <n v="419"/>
    <n v="82"/>
    <n v="91"/>
    <n v="9"/>
    <n v="17"/>
    <n v="82"/>
    <n v="5"/>
    <n v="6"/>
    <n v="6"/>
    <n v="11"/>
    <n v="52"/>
    <n v="32"/>
    <n v="5"/>
    <n v="0"/>
    <n v="0"/>
    <n v="0"/>
    <n v="1"/>
    <n v="0"/>
    <n v="0"/>
    <n v="0"/>
    <n v="1"/>
    <n v="0"/>
    <n v="0"/>
    <n v="0"/>
    <n v="0"/>
    <n v="0"/>
    <n v="0"/>
    <n v="0"/>
    <n v="0"/>
    <n v="0"/>
    <n v="0"/>
    <n v="0"/>
    <n v="3"/>
    <n v="45"/>
    <n v="75"/>
    <n v="148"/>
    <n v="670"/>
    <n v="289"/>
    <n v="49"/>
    <n v="46"/>
    <m/>
    <m/>
    <m/>
    <m/>
    <m/>
    <m/>
    <m/>
  </r>
  <r>
    <x v="3"/>
    <x v="20"/>
    <x v="139"/>
    <x v="6"/>
    <n v="53"/>
    <n v="1"/>
    <n v="0"/>
    <n v="4"/>
    <n v="2"/>
    <n v="28"/>
    <n v="6"/>
    <n v="0"/>
    <n v="1"/>
    <n v="81"/>
    <n v="59"/>
    <n v="3"/>
    <n v="0"/>
    <n v="169"/>
    <n v="114"/>
    <n v="18"/>
    <n v="0"/>
    <n v="3"/>
    <n v="874"/>
    <n v="256"/>
    <n v="85"/>
    <n v="43"/>
    <n v="32"/>
    <n v="421"/>
    <n v="105"/>
    <n v="90"/>
    <n v="9"/>
    <n v="18"/>
    <n v="82"/>
    <n v="5"/>
    <n v="6"/>
    <n v="6"/>
    <n v="11"/>
    <n v="52"/>
    <n v="34"/>
    <n v="5"/>
    <n v="0"/>
    <n v="0"/>
    <n v="0"/>
    <n v="1"/>
    <n v="0"/>
    <n v="0"/>
    <n v="0"/>
    <n v="1"/>
    <n v="0"/>
    <n v="0"/>
    <n v="0"/>
    <n v="0"/>
    <n v="0"/>
    <n v="0"/>
    <n v="0"/>
    <n v="0"/>
    <n v="0"/>
    <n v="0"/>
    <n v="0"/>
    <n v="3"/>
    <n v="45"/>
    <n v="75"/>
    <n v="148"/>
    <n v="675"/>
    <n v="291"/>
    <n v="50"/>
    <n v="46"/>
    <m/>
    <m/>
    <m/>
    <m/>
    <m/>
    <m/>
    <m/>
  </r>
  <r>
    <x v="3"/>
    <x v="20"/>
    <x v="139"/>
    <x v="7"/>
    <n v="53"/>
    <n v="1"/>
    <n v="0"/>
    <n v="4"/>
    <n v="2"/>
    <n v="31"/>
    <n v="6"/>
    <n v="0"/>
    <n v="1"/>
    <n v="81"/>
    <n v="59"/>
    <n v="3"/>
    <n v="0"/>
    <n v="170"/>
    <n v="114"/>
    <n v="18"/>
    <n v="0"/>
    <n v="3"/>
    <n v="877"/>
    <n v="295"/>
    <n v="82"/>
    <n v="44"/>
    <n v="33"/>
    <n v="417"/>
    <n v="121"/>
    <n v="90"/>
    <n v="9"/>
    <n v="18"/>
    <n v="81"/>
    <n v="10"/>
    <n v="6"/>
    <n v="6"/>
    <n v="10"/>
    <n v="51"/>
    <n v="34"/>
    <n v="5"/>
    <n v="0"/>
    <n v="0"/>
    <n v="0"/>
    <n v="1"/>
    <n v="0"/>
    <n v="0"/>
    <n v="0"/>
    <n v="1"/>
    <n v="0"/>
    <n v="0"/>
    <n v="0"/>
    <n v="0"/>
    <n v="0"/>
    <n v="0"/>
    <n v="0"/>
    <n v="0"/>
    <n v="0"/>
    <n v="0"/>
    <n v="0"/>
    <n v="3"/>
    <n v="45"/>
    <n v="75"/>
    <n v="149"/>
    <n v="684"/>
    <n v="286"/>
    <n v="50"/>
    <n v="45"/>
    <m/>
    <m/>
    <m/>
    <m/>
    <m/>
    <m/>
    <m/>
  </r>
  <r>
    <x v="3"/>
    <x v="20"/>
    <x v="139"/>
    <x v="8"/>
    <n v="53"/>
    <n v="1"/>
    <n v="0"/>
    <n v="4"/>
    <n v="2"/>
    <n v="31"/>
    <n v="6"/>
    <n v="0"/>
    <n v="1"/>
    <n v="81"/>
    <n v="60"/>
    <n v="3"/>
    <n v="0"/>
    <n v="170"/>
    <n v="122"/>
    <n v="18"/>
    <n v="0"/>
    <n v="3"/>
    <n v="887"/>
    <n v="329"/>
    <n v="76"/>
    <n v="48"/>
    <n v="36"/>
    <n v="415"/>
    <n v="144"/>
    <n v="89"/>
    <n v="10"/>
    <n v="16"/>
    <n v="80"/>
    <n v="15"/>
    <n v="6"/>
    <n v="6"/>
    <n v="9"/>
    <n v="53"/>
    <n v="35"/>
    <n v="5"/>
    <n v="0"/>
    <n v="0"/>
    <n v="0"/>
    <n v="1"/>
    <n v="0"/>
    <n v="0"/>
    <n v="0"/>
    <n v="1"/>
    <n v="0"/>
    <n v="0"/>
    <n v="0"/>
    <n v="0"/>
    <n v="0"/>
    <n v="0"/>
    <n v="0"/>
    <n v="0"/>
    <n v="0"/>
    <n v="0"/>
    <n v="0"/>
    <n v="3"/>
    <n v="45"/>
    <n v="75"/>
    <n v="149"/>
    <n v="691"/>
    <n v="286"/>
    <n v="50"/>
    <n v="47"/>
    <n v="3135"/>
    <n v="440"/>
    <n v="0"/>
    <n v="166"/>
    <n v="104"/>
    <n v="975"/>
    <n v="1672"/>
  </r>
  <r>
    <x v="3"/>
    <x v="20"/>
    <x v="139"/>
    <x v="9"/>
    <n v="54"/>
    <n v="1"/>
    <n v="0"/>
    <n v="4"/>
    <n v="2"/>
    <n v="32"/>
    <n v="6"/>
    <n v="0"/>
    <n v="2"/>
    <n v="84"/>
    <n v="61"/>
    <n v="3"/>
    <n v="0"/>
    <n v="170"/>
    <n v="125"/>
    <n v="18"/>
    <n v="1"/>
    <n v="3"/>
    <n v="897"/>
    <n v="389"/>
    <n v="78"/>
    <n v="49"/>
    <n v="35"/>
    <n v="409"/>
    <n v="160"/>
    <n v="83"/>
    <n v="10"/>
    <n v="17"/>
    <n v="79"/>
    <n v="19"/>
    <n v="6"/>
    <n v="6"/>
    <n v="8"/>
    <n v="55"/>
    <n v="38"/>
    <n v="5"/>
    <n v="0"/>
    <n v="1"/>
    <n v="0"/>
    <n v="1"/>
    <n v="0"/>
    <n v="0"/>
    <n v="0"/>
    <n v="1"/>
    <n v="0"/>
    <n v="0"/>
    <n v="0"/>
    <n v="0"/>
    <n v="1"/>
    <n v="0"/>
    <n v="0"/>
    <n v="0"/>
    <n v="0"/>
    <n v="0"/>
    <n v="0"/>
    <n v="3"/>
    <n v="45"/>
    <n v="76"/>
    <n v="148"/>
    <n v="700"/>
    <n v="284"/>
    <n v="52"/>
    <n v="48"/>
    <n v="3160"/>
    <n v="589"/>
    <n v="0"/>
    <n v="158"/>
    <n v="107"/>
    <n v="978"/>
    <n v="1707"/>
  </r>
  <r>
    <x v="3"/>
    <x v="20"/>
    <x v="139"/>
    <x v="10"/>
    <n v="55"/>
    <n v="1"/>
    <n v="0"/>
    <n v="4"/>
    <n v="3"/>
    <n v="33"/>
    <n v="6"/>
    <n v="0"/>
    <n v="3"/>
    <n v="84"/>
    <n v="61"/>
    <n v="3"/>
    <n v="0"/>
    <n v="171"/>
    <n v="128"/>
    <n v="17"/>
    <n v="1"/>
    <n v="3"/>
    <n v="898"/>
    <n v="409"/>
    <n v="76"/>
    <n v="47"/>
    <n v="35"/>
    <n v="414"/>
    <n v="170"/>
    <n v="83"/>
    <n v="11"/>
    <n v="17"/>
    <n v="77"/>
    <n v="20"/>
    <n v="6"/>
    <n v="6"/>
    <n v="8"/>
    <n v="55"/>
    <n v="38"/>
    <n v="5"/>
    <n v="0"/>
    <n v="1"/>
    <n v="0"/>
    <n v="1"/>
    <n v="0"/>
    <n v="0"/>
    <n v="0"/>
    <n v="1"/>
    <n v="0"/>
    <n v="0"/>
    <n v="0"/>
    <n v="0"/>
    <n v="1"/>
    <n v="0"/>
    <n v="0"/>
    <n v="0"/>
    <n v="0"/>
    <n v="0"/>
    <n v="0"/>
    <n v="3"/>
    <n v="45"/>
    <n v="76"/>
    <n v="149"/>
    <n v="705"/>
    <n v="289"/>
    <n v="50"/>
    <n v="48"/>
    <n v="3179"/>
    <n v="647"/>
    <n v="0"/>
    <n v="158"/>
    <n v="106"/>
    <n v="990"/>
    <n v="1723"/>
  </r>
  <r>
    <x v="3"/>
    <x v="20"/>
    <x v="139"/>
    <x v="11"/>
    <n v="56"/>
    <n v="1"/>
    <n v="0"/>
    <n v="4"/>
    <n v="3"/>
    <n v="35"/>
    <n v="6"/>
    <n v="0"/>
    <n v="3"/>
    <n v="84"/>
    <n v="62"/>
    <n v="3"/>
    <n v="0"/>
    <n v="173"/>
    <n v="130"/>
    <n v="17"/>
    <n v="1"/>
    <n v="3"/>
    <n v="902"/>
    <n v="428"/>
    <n v="79"/>
    <n v="45"/>
    <n v="34"/>
    <n v="416"/>
    <n v="179"/>
    <n v="83"/>
    <n v="11"/>
    <n v="20"/>
    <n v="77"/>
    <n v="20"/>
    <n v="6"/>
    <n v="6"/>
    <n v="8"/>
    <n v="56"/>
    <n v="38"/>
    <n v="5"/>
    <n v="0"/>
    <n v="1"/>
    <n v="0"/>
    <n v="1"/>
    <n v="0"/>
    <n v="0"/>
    <n v="0"/>
    <n v="1"/>
    <n v="0"/>
    <n v="0"/>
    <n v="0"/>
    <n v="0"/>
    <n v="1"/>
    <n v="0"/>
    <n v="0"/>
    <n v="0"/>
    <n v="0"/>
    <n v="0"/>
    <n v="0"/>
    <n v="3"/>
    <n v="46"/>
    <n v="76"/>
    <n v="151"/>
    <n v="707"/>
    <n v="291"/>
    <n v="52"/>
    <n v="49"/>
    <n v="3198"/>
    <n v="723"/>
    <n v="0"/>
    <n v="157"/>
    <n v="104"/>
    <n v="993"/>
    <n v="1742"/>
  </r>
  <r>
    <x v="3"/>
    <x v="20"/>
    <x v="139"/>
    <x v="12"/>
    <n v="56"/>
    <n v="1"/>
    <n v="0"/>
    <n v="4"/>
    <n v="3"/>
    <n v="35"/>
    <n v="6"/>
    <n v="0"/>
    <n v="3"/>
    <n v="83"/>
    <n v="62"/>
    <n v="2"/>
    <n v="0"/>
    <n v="172"/>
    <n v="132"/>
    <n v="17"/>
    <n v="1"/>
    <n v="2"/>
    <n v="905"/>
    <n v="455"/>
    <n v="78"/>
    <n v="45"/>
    <n v="35"/>
    <n v="419"/>
    <n v="185"/>
    <n v="84"/>
    <n v="12"/>
    <n v="18"/>
    <n v="78"/>
    <n v="22"/>
    <n v="6"/>
    <n v="6"/>
    <n v="8"/>
    <n v="57"/>
    <n v="39"/>
    <n v="5"/>
    <n v="0"/>
    <n v="1"/>
    <n v="0"/>
    <n v="1"/>
    <n v="0"/>
    <n v="0"/>
    <n v="0"/>
    <n v="1"/>
    <n v="0"/>
    <n v="0"/>
    <n v="0"/>
    <n v="0"/>
    <n v="1"/>
    <n v="0"/>
    <n v="0"/>
    <n v="0"/>
    <n v="0"/>
    <n v="0"/>
    <n v="0"/>
    <n v="3"/>
    <n v="46"/>
    <n v="76"/>
    <n v="151"/>
    <n v="712"/>
    <n v="294"/>
    <n v="52"/>
    <n v="50"/>
    <n v="3204"/>
    <n v="772"/>
    <n v="0"/>
    <n v="157"/>
    <n v="107"/>
    <n v="983"/>
    <n v="1756"/>
  </r>
  <r>
    <x v="3"/>
    <x v="20"/>
    <x v="139"/>
    <x v="13"/>
    <n v="56"/>
    <n v="1"/>
    <n v="0"/>
    <n v="4"/>
    <n v="3"/>
    <n v="35"/>
    <n v="6"/>
    <n v="0"/>
    <n v="3"/>
    <n v="83"/>
    <n v="62"/>
    <n v="2"/>
    <n v="0"/>
    <n v="172"/>
    <n v="133"/>
    <n v="17"/>
    <n v="2"/>
    <n v="1"/>
    <n v="904"/>
    <n v="466"/>
    <n v="78"/>
    <n v="44"/>
    <n v="32"/>
    <n v="426"/>
    <n v="188"/>
    <n v="84"/>
    <n v="13"/>
    <n v="19"/>
    <n v="79"/>
    <n v="23"/>
    <n v="6"/>
    <n v="6"/>
    <n v="8"/>
    <n v="57"/>
    <n v="39"/>
    <n v="5"/>
    <n v="0"/>
    <n v="1"/>
    <n v="0"/>
    <n v="1"/>
    <n v="0"/>
    <n v="0"/>
    <n v="0"/>
    <n v="1"/>
    <n v="0"/>
    <n v="0"/>
    <n v="0"/>
    <n v="0"/>
    <n v="1"/>
    <n v="0"/>
    <n v="0"/>
    <n v="0"/>
    <n v="0"/>
    <n v="0"/>
    <n v="0"/>
    <n v="3"/>
    <n v="46"/>
    <n v="76"/>
    <n v="151"/>
    <n v="714"/>
    <n v="298"/>
    <n v="53"/>
    <n v="50"/>
    <n v="3243"/>
    <n v="787"/>
    <n v="0"/>
    <n v="160"/>
    <n v="106"/>
    <n v="995"/>
    <n v="1783"/>
  </r>
  <r>
    <x v="3"/>
    <x v="20"/>
    <x v="139"/>
    <x v="14"/>
    <n v="56"/>
    <n v="1"/>
    <n v="0"/>
    <n v="4"/>
    <n v="3"/>
    <n v="37"/>
    <n v="6"/>
    <n v="0"/>
    <n v="3"/>
    <n v="82"/>
    <n v="62"/>
    <n v="2"/>
    <n v="0"/>
    <n v="172"/>
    <n v="134"/>
    <n v="17"/>
    <n v="2"/>
    <n v="1"/>
    <n v="910"/>
    <n v="474"/>
    <n v="78"/>
    <n v="43"/>
    <n v="32"/>
    <n v="428"/>
    <n v="195"/>
    <n v="84"/>
    <n v="12"/>
    <n v="20"/>
    <n v="79"/>
    <n v="24"/>
    <n v="6"/>
    <n v="6"/>
    <n v="8"/>
    <n v="57"/>
    <n v="41"/>
    <n v="5"/>
    <n v="0"/>
    <n v="1"/>
    <n v="0"/>
    <n v="1"/>
    <n v="0"/>
    <n v="0"/>
    <n v="0"/>
    <n v="1"/>
    <n v="0"/>
    <n v="0"/>
    <n v="0"/>
    <n v="0"/>
    <n v="1"/>
    <n v="0"/>
    <n v="0"/>
    <n v="0"/>
    <n v="0"/>
    <n v="0"/>
    <n v="0"/>
    <n v="3"/>
    <n v="46"/>
    <n v="75"/>
    <n v="151"/>
    <n v="720"/>
    <n v="299"/>
    <n v="54"/>
    <n v="50"/>
    <n v="3262"/>
    <n v="816"/>
    <n v="0"/>
    <n v="160"/>
    <n v="103"/>
    <n v="986"/>
    <n v="1810"/>
  </r>
  <r>
    <x v="3"/>
    <x v="20"/>
    <x v="139"/>
    <x v="15"/>
    <n v="56"/>
    <n v="1"/>
    <n v="0"/>
    <n v="4"/>
    <n v="3"/>
    <n v="37"/>
    <n v="6"/>
    <n v="1"/>
    <n v="2"/>
    <n v="82"/>
    <n v="62"/>
    <n v="2"/>
    <n v="0"/>
    <n v="173"/>
    <n v="135"/>
    <n v="16"/>
    <n v="1"/>
    <n v="1"/>
    <n v="910"/>
    <n v="478"/>
    <n v="78"/>
    <n v="43"/>
    <n v="30"/>
    <n v="430"/>
    <n v="199"/>
    <n v="84"/>
    <n v="12"/>
    <n v="19"/>
    <n v="78"/>
    <n v="23"/>
    <n v="6"/>
    <n v="6"/>
    <n v="8"/>
    <n v="57"/>
    <n v="41"/>
    <n v="5"/>
    <n v="0"/>
    <n v="1"/>
    <n v="0"/>
    <n v="1"/>
    <n v="0"/>
    <n v="0"/>
    <n v="0"/>
    <n v="1"/>
    <n v="0"/>
    <n v="0"/>
    <n v="0"/>
    <n v="0"/>
    <n v="1"/>
    <n v="0"/>
    <n v="0"/>
    <n v="0"/>
    <n v="0"/>
    <n v="0"/>
    <n v="0"/>
    <n v="3"/>
    <n v="47"/>
    <n v="75"/>
    <n v="152"/>
    <n v="725"/>
    <n v="302"/>
    <n v="53"/>
    <n v="50"/>
    <n v="3282"/>
    <n v="834"/>
    <n v="0"/>
    <n v="160"/>
    <n v="103"/>
    <n v="992"/>
    <n v="1822"/>
  </r>
  <r>
    <x v="3"/>
    <x v="20"/>
    <x v="139"/>
    <x v="16"/>
    <n v="56"/>
    <n v="1"/>
    <n v="0"/>
    <n v="4"/>
    <n v="3"/>
    <n v="37"/>
    <n v="6"/>
    <n v="1"/>
    <n v="2"/>
    <n v="82"/>
    <n v="62"/>
    <n v="2"/>
    <n v="0"/>
    <n v="174"/>
    <n v="135"/>
    <n v="16"/>
    <n v="1"/>
    <n v="2"/>
    <n v="910"/>
    <n v="485"/>
    <n v="77"/>
    <n v="44"/>
    <n v="30"/>
    <n v="429"/>
    <n v="201"/>
    <n v="83"/>
    <n v="12"/>
    <n v="18"/>
    <n v="76"/>
    <n v="24"/>
    <n v="6"/>
    <n v="6"/>
    <n v="7"/>
    <n v="58"/>
    <n v="41"/>
    <n v="5"/>
    <n v="0"/>
    <n v="2"/>
    <n v="0"/>
    <n v="1"/>
    <n v="0"/>
    <n v="0"/>
    <n v="0"/>
    <n v="1"/>
    <n v="0"/>
    <n v="0"/>
    <n v="0"/>
    <n v="0"/>
    <n v="1"/>
    <n v="0"/>
    <n v="0"/>
    <n v="0"/>
    <n v="0"/>
    <n v="0"/>
    <n v="0"/>
    <n v="3"/>
    <n v="47"/>
    <n v="75"/>
    <n v="152"/>
    <n v="726"/>
    <n v="303"/>
    <n v="52"/>
    <n v="50"/>
    <n v="3301"/>
    <n v="845"/>
    <n v="0"/>
    <n v="162"/>
    <n v="106"/>
    <n v="991"/>
    <n v="1840"/>
  </r>
  <r>
    <x v="3"/>
    <x v="26"/>
    <x v="140"/>
    <x v="0"/>
    <n v="132"/>
    <n v="1"/>
    <n v="0"/>
    <n v="0"/>
    <n v="0"/>
    <n v="16"/>
    <n v="8"/>
    <n v="24"/>
    <n v="4"/>
    <n v="6"/>
    <n v="0"/>
    <n v="1"/>
    <n v="0"/>
    <n v="301"/>
    <n v="0"/>
    <n v="64"/>
    <n v="17"/>
    <n v="2"/>
    <n v="1574"/>
    <n v="0"/>
    <n v="67"/>
    <n v="281"/>
    <n v="81"/>
    <n v="910"/>
    <n v="26"/>
    <n v="82"/>
    <n v="239"/>
    <n v="33"/>
    <n v="356"/>
    <n v="0"/>
    <n v="6"/>
    <n v="90"/>
    <n v="30"/>
    <n v="34"/>
    <n v="0"/>
    <n v="0"/>
    <n v="1"/>
    <n v="0"/>
    <n v="0"/>
    <n v="0"/>
    <n v="0"/>
    <n v="0"/>
    <n v="0"/>
    <n v="0"/>
    <n v="0"/>
    <n v="0"/>
    <n v="0"/>
    <n v="0"/>
    <n v="1"/>
    <n v="41"/>
    <n v="56"/>
    <n v="0"/>
    <n v="3"/>
    <n v="3"/>
    <m/>
    <m/>
    <m/>
    <m/>
    <m/>
    <m/>
    <m/>
    <m/>
    <m/>
    <m/>
    <m/>
    <m/>
    <m/>
    <m/>
    <m/>
    <m/>
  </r>
  <r>
    <x v="3"/>
    <x v="26"/>
    <x v="140"/>
    <x v="1"/>
    <n v="133"/>
    <n v="1"/>
    <n v="0"/>
    <n v="0"/>
    <n v="0"/>
    <n v="19"/>
    <n v="8"/>
    <n v="23"/>
    <n v="4"/>
    <n v="6"/>
    <n v="0"/>
    <n v="2"/>
    <n v="0"/>
    <n v="301"/>
    <n v="0"/>
    <n v="88"/>
    <n v="17"/>
    <n v="2"/>
    <n v="1576"/>
    <n v="0"/>
    <n v="98"/>
    <n v="279"/>
    <n v="77"/>
    <n v="912"/>
    <n v="34"/>
    <n v="82"/>
    <n v="241"/>
    <n v="30"/>
    <n v="359"/>
    <n v="0"/>
    <n v="6"/>
    <n v="90"/>
    <n v="30"/>
    <n v="34"/>
    <n v="0"/>
    <n v="1"/>
    <n v="1"/>
    <n v="0"/>
    <n v="0"/>
    <n v="0"/>
    <n v="0"/>
    <n v="0"/>
    <n v="0"/>
    <n v="0"/>
    <n v="0"/>
    <n v="0"/>
    <n v="0"/>
    <n v="0"/>
    <n v="1"/>
    <n v="41"/>
    <n v="56"/>
    <n v="0"/>
    <n v="3"/>
    <n v="3"/>
    <m/>
    <m/>
    <m/>
    <m/>
    <m/>
    <m/>
    <m/>
    <m/>
    <m/>
    <m/>
    <m/>
    <m/>
    <m/>
    <m/>
    <m/>
    <m/>
  </r>
  <r>
    <x v="3"/>
    <x v="26"/>
    <x v="140"/>
    <x v="2"/>
    <n v="132"/>
    <n v="2"/>
    <n v="0"/>
    <n v="0"/>
    <n v="0"/>
    <n v="27"/>
    <n v="8"/>
    <n v="23"/>
    <n v="4"/>
    <n v="6"/>
    <n v="2"/>
    <n v="0"/>
    <n v="0"/>
    <n v="302"/>
    <n v="105"/>
    <n v="41"/>
    <n v="18"/>
    <n v="2"/>
    <n v="1576"/>
    <n v="143"/>
    <n v="57"/>
    <n v="275"/>
    <n v="79"/>
    <n v="917"/>
    <n v="52"/>
    <n v="82"/>
    <n v="238"/>
    <n v="31"/>
    <n v="357"/>
    <n v="8"/>
    <n v="3"/>
    <n v="89"/>
    <n v="29"/>
    <n v="35"/>
    <n v="2"/>
    <n v="3"/>
    <n v="1"/>
    <n v="0"/>
    <n v="0"/>
    <n v="0"/>
    <n v="0"/>
    <n v="0"/>
    <n v="0"/>
    <n v="0"/>
    <n v="0"/>
    <n v="0"/>
    <n v="0"/>
    <n v="0"/>
    <n v="1"/>
    <n v="0"/>
    <n v="0"/>
    <n v="0"/>
    <n v="0"/>
    <n v="0"/>
    <n v="2"/>
    <n v="0"/>
    <n v="92"/>
    <n v="5"/>
    <n v="234"/>
    <n v="1096"/>
    <n v="522"/>
    <n v="215"/>
    <n v="31"/>
    <m/>
    <m/>
    <m/>
    <m/>
    <m/>
    <m/>
    <m/>
  </r>
  <r>
    <x v="3"/>
    <x v="26"/>
    <x v="140"/>
    <x v="3"/>
    <n v="131"/>
    <n v="3"/>
    <n v="0"/>
    <n v="0"/>
    <n v="0"/>
    <n v="36"/>
    <n v="7"/>
    <n v="23"/>
    <n v="4"/>
    <n v="6"/>
    <n v="3"/>
    <n v="0"/>
    <n v="0"/>
    <n v="301"/>
    <n v="123"/>
    <n v="41"/>
    <n v="18"/>
    <n v="2"/>
    <n v="1583"/>
    <n v="261"/>
    <n v="58"/>
    <n v="271"/>
    <n v="85"/>
    <n v="919"/>
    <n v="74"/>
    <n v="82"/>
    <n v="236"/>
    <n v="32"/>
    <n v="355"/>
    <n v="27"/>
    <n v="2"/>
    <n v="89"/>
    <n v="28"/>
    <n v="35"/>
    <n v="6"/>
    <n v="2"/>
    <n v="1"/>
    <n v="0"/>
    <n v="0"/>
    <n v="0"/>
    <n v="0"/>
    <n v="0"/>
    <n v="0"/>
    <n v="0"/>
    <n v="0"/>
    <n v="0"/>
    <n v="0"/>
    <n v="0"/>
    <n v="1"/>
    <n v="0"/>
    <n v="0"/>
    <n v="0"/>
    <n v="0"/>
    <n v="0"/>
    <n v="3"/>
    <n v="0"/>
    <n v="92"/>
    <n v="5"/>
    <n v="233"/>
    <n v="1099"/>
    <n v="525"/>
    <n v="216"/>
    <n v="32"/>
    <m/>
    <m/>
    <m/>
    <m/>
    <m/>
    <m/>
    <m/>
  </r>
  <r>
    <x v="3"/>
    <x v="26"/>
    <x v="140"/>
    <x v="4"/>
    <n v="130"/>
    <n v="3"/>
    <n v="0"/>
    <n v="0"/>
    <n v="0"/>
    <n v="38"/>
    <n v="7"/>
    <n v="23"/>
    <n v="4"/>
    <n v="6"/>
    <n v="3"/>
    <n v="0"/>
    <n v="0"/>
    <n v="302"/>
    <n v="130"/>
    <n v="41"/>
    <n v="18"/>
    <n v="2"/>
    <n v="1585"/>
    <n v="349"/>
    <n v="59"/>
    <n v="269"/>
    <n v="85"/>
    <n v="917"/>
    <n v="97"/>
    <n v="81"/>
    <n v="235"/>
    <n v="31"/>
    <n v="358"/>
    <n v="37"/>
    <n v="2"/>
    <n v="88"/>
    <n v="28"/>
    <n v="34"/>
    <n v="15"/>
    <n v="2"/>
    <n v="1"/>
    <n v="0"/>
    <n v="0"/>
    <n v="0"/>
    <n v="0"/>
    <n v="0"/>
    <n v="0"/>
    <n v="0"/>
    <n v="0"/>
    <n v="0"/>
    <n v="0"/>
    <n v="0"/>
    <n v="1"/>
    <n v="0"/>
    <n v="0"/>
    <n v="0"/>
    <n v="0"/>
    <n v="0"/>
    <n v="3"/>
    <n v="0"/>
    <n v="91"/>
    <n v="5"/>
    <n v="234"/>
    <n v="1102"/>
    <n v="524"/>
    <n v="219"/>
    <n v="31"/>
    <m/>
    <m/>
    <m/>
    <m/>
    <m/>
    <m/>
    <m/>
  </r>
  <r>
    <x v="3"/>
    <x v="26"/>
    <x v="140"/>
    <x v="5"/>
    <n v="130"/>
    <n v="3"/>
    <n v="2"/>
    <n v="0"/>
    <n v="0"/>
    <n v="44"/>
    <n v="7"/>
    <n v="22"/>
    <n v="3"/>
    <n v="6"/>
    <n v="3"/>
    <n v="0"/>
    <n v="0"/>
    <n v="303"/>
    <n v="143"/>
    <n v="42"/>
    <n v="18"/>
    <n v="3"/>
    <n v="1585"/>
    <n v="435"/>
    <n v="58"/>
    <n v="269"/>
    <n v="82"/>
    <n v="918"/>
    <n v="149"/>
    <n v="80"/>
    <n v="234"/>
    <n v="33"/>
    <n v="358"/>
    <n v="45"/>
    <n v="2"/>
    <n v="87"/>
    <n v="28"/>
    <n v="34"/>
    <n v="23"/>
    <n v="2"/>
    <n v="1"/>
    <n v="0"/>
    <n v="0"/>
    <n v="0"/>
    <n v="0"/>
    <n v="0"/>
    <n v="0"/>
    <n v="0"/>
    <n v="0"/>
    <n v="0"/>
    <n v="0"/>
    <n v="0"/>
    <n v="0"/>
    <n v="0"/>
    <n v="0"/>
    <n v="0"/>
    <n v="0"/>
    <n v="0"/>
    <n v="3"/>
    <n v="0"/>
    <n v="92"/>
    <n v="5"/>
    <n v="234"/>
    <n v="1110"/>
    <n v="527"/>
    <n v="221"/>
    <n v="31"/>
    <m/>
    <m/>
    <m/>
    <m/>
    <m/>
    <m/>
    <m/>
  </r>
  <r>
    <x v="3"/>
    <x v="26"/>
    <x v="140"/>
    <x v="6"/>
    <n v="130"/>
    <n v="3"/>
    <n v="2"/>
    <n v="0"/>
    <n v="0"/>
    <n v="53"/>
    <n v="7"/>
    <n v="22"/>
    <n v="3"/>
    <n v="6"/>
    <n v="3"/>
    <n v="0"/>
    <n v="0"/>
    <n v="304"/>
    <n v="155"/>
    <n v="42"/>
    <n v="18"/>
    <n v="3"/>
    <n v="1587"/>
    <n v="500"/>
    <n v="60"/>
    <n v="266"/>
    <n v="81"/>
    <n v="921"/>
    <n v="209"/>
    <n v="80"/>
    <n v="234"/>
    <n v="34"/>
    <n v="358"/>
    <n v="51"/>
    <n v="2"/>
    <n v="86"/>
    <n v="29"/>
    <n v="34"/>
    <n v="23"/>
    <n v="2"/>
    <n v="1"/>
    <n v="0"/>
    <n v="0"/>
    <n v="0"/>
    <n v="0"/>
    <n v="0"/>
    <n v="0"/>
    <n v="0"/>
    <n v="0"/>
    <n v="0"/>
    <n v="0"/>
    <n v="0"/>
    <n v="0"/>
    <n v="0"/>
    <n v="0"/>
    <n v="0"/>
    <n v="0"/>
    <n v="0"/>
    <n v="3"/>
    <n v="0"/>
    <n v="92"/>
    <n v="5"/>
    <n v="235"/>
    <n v="1112"/>
    <n v="531"/>
    <n v="219"/>
    <n v="31"/>
    <m/>
    <m/>
    <m/>
    <m/>
    <m/>
    <m/>
    <m/>
  </r>
  <r>
    <x v="3"/>
    <x v="26"/>
    <x v="140"/>
    <x v="7"/>
    <n v="130"/>
    <n v="3"/>
    <n v="2"/>
    <n v="0"/>
    <n v="0"/>
    <n v="60"/>
    <n v="7"/>
    <n v="21"/>
    <n v="3"/>
    <n v="6"/>
    <n v="3"/>
    <n v="0"/>
    <n v="0"/>
    <n v="306"/>
    <n v="166"/>
    <n v="42"/>
    <n v="18"/>
    <n v="3"/>
    <n v="1593"/>
    <n v="549"/>
    <n v="61"/>
    <n v="263"/>
    <n v="80"/>
    <n v="921"/>
    <n v="261"/>
    <n v="80"/>
    <n v="235"/>
    <n v="35"/>
    <n v="357"/>
    <n v="64"/>
    <n v="2"/>
    <n v="86"/>
    <n v="29"/>
    <n v="34"/>
    <n v="24"/>
    <n v="2"/>
    <n v="1"/>
    <n v="0"/>
    <n v="0"/>
    <n v="0"/>
    <n v="0"/>
    <n v="0"/>
    <n v="0"/>
    <n v="0"/>
    <n v="0"/>
    <n v="0"/>
    <n v="0"/>
    <n v="0"/>
    <n v="0"/>
    <n v="0"/>
    <n v="0"/>
    <n v="0"/>
    <n v="0"/>
    <n v="0"/>
    <n v="3"/>
    <n v="0"/>
    <n v="92"/>
    <n v="5"/>
    <n v="237"/>
    <n v="1122"/>
    <n v="531"/>
    <n v="219"/>
    <n v="31"/>
    <m/>
    <m/>
    <m/>
    <m/>
    <m/>
    <m/>
    <m/>
  </r>
  <r>
    <x v="3"/>
    <x v="26"/>
    <x v="140"/>
    <x v="8"/>
    <n v="130"/>
    <n v="3"/>
    <n v="2"/>
    <n v="0"/>
    <n v="0"/>
    <n v="64"/>
    <n v="7"/>
    <n v="21"/>
    <n v="3"/>
    <n v="6"/>
    <n v="3"/>
    <n v="0"/>
    <n v="0"/>
    <n v="306"/>
    <n v="174"/>
    <n v="42"/>
    <n v="18"/>
    <n v="3"/>
    <n v="1591"/>
    <n v="627"/>
    <n v="61"/>
    <n v="258"/>
    <n v="82"/>
    <n v="922"/>
    <n v="319"/>
    <n v="80"/>
    <n v="234"/>
    <n v="36"/>
    <n v="358"/>
    <n v="79"/>
    <n v="2"/>
    <n v="82"/>
    <n v="28"/>
    <n v="34"/>
    <n v="24"/>
    <n v="2"/>
    <n v="1"/>
    <n v="0"/>
    <n v="0"/>
    <n v="0"/>
    <n v="0"/>
    <n v="0"/>
    <n v="0"/>
    <n v="0"/>
    <n v="0"/>
    <n v="0"/>
    <n v="0"/>
    <n v="0"/>
    <n v="0"/>
    <n v="0"/>
    <n v="0"/>
    <n v="0"/>
    <n v="0"/>
    <n v="0"/>
    <n v="3"/>
    <n v="0"/>
    <n v="93"/>
    <n v="5"/>
    <n v="239"/>
    <n v="1124"/>
    <n v="535"/>
    <n v="223"/>
    <n v="31"/>
    <n v="7552"/>
    <n v="973"/>
    <n v="0"/>
    <n v="105"/>
    <n v="426"/>
    <n v="3230"/>
    <n v="3400"/>
  </r>
  <r>
    <x v="3"/>
    <x v="26"/>
    <x v="140"/>
    <x v="9"/>
    <n v="130"/>
    <n v="3"/>
    <n v="2"/>
    <n v="0"/>
    <n v="0"/>
    <n v="66"/>
    <n v="7"/>
    <n v="21"/>
    <n v="3"/>
    <n v="6"/>
    <n v="3"/>
    <n v="0"/>
    <n v="0"/>
    <n v="307"/>
    <n v="180"/>
    <n v="42"/>
    <n v="18"/>
    <n v="3"/>
    <n v="1590"/>
    <n v="672"/>
    <n v="61"/>
    <n v="256"/>
    <n v="80"/>
    <n v="927"/>
    <n v="340"/>
    <n v="79"/>
    <n v="233"/>
    <n v="40"/>
    <n v="359"/>
    <n v="99"/>
    <n v="2"/>
    <n v="81"/>
    <n v="31"/>
    <n v="33"/>
    <n v="24"/>
    <n v="2"/>
    <n v="1"/>
    <n v="0"/>
    <n v="0"/>
    <n v="0"/>
    <n v="0"/>
    <n v="0"/>
    <n v="0"/>
    <n v="0"/>
    <n v="0"/>
    <n v="0"/>
    <n v="0"/>
    <n v="0"/>
    <n v="0"/>
    <n v="0"/>
    <n v="0"/>
    <n v="0"/>
    <n v="0"/>
    <n v="0"/>
    <n v="3"/>
    <n v="0"/>
    <n v="94"/>
    <n v="5"/>
    <n v="241"/>
    <n v="1127"/>
    <n v="537"/>
    <n v="223"/>
    <n v="30"/>
    <n v="7548"/>
    <n v="1318"/>
    <n v="0"/>
    <n v="104"/>
    <n v="424"/>
    <n v="3204"/>
    <n v="3440"/>
  </r>
  <r>
    <x v="3"/>
    <x v="26"/>
    <x v="140"/>
    <x v="10"/>
    <n v="130"/>
    <n v="3"/>
    <n v="2"/>
    <n v="0"/>
    <n v="0"/>
    <n v="66"/>
    <n v="7"/>
    <n v="21"/>
    <n v="3"/>
    <n v="6"/>
    <n v="3"/>
    <n v="0"/>
    <n v="0"/>
    <n v="308"/>
    <n v="182"/>
    <n v="42"/>
    <n v="18"/>
    <n v="3"/>
    <n v="1590"/>
    <n v="704"/>
    <n v="61"/>
    <n v="254"/>
    <n v="78"/>
    <n v="928"/>
    <n v="347"/>
    <n v="79"/>
    <n v="234"/>
    <n v="40"/>
    <n v="361"/>
    <n v="102"/>
    <n v="2"/>
    <n v="81"/>
    <n v="32"/>
    <n v="33"/>
    <n v="24"/>
    <n v="2"/>
    <n v="1"/>
    <n v="0"/>
    <n v="0"/>
    <n v="0"/>
    <n v="0"/>
    <n v="0"/>
    <n v="0"/>
    <n v="0"/>
    <n v="0"/>
    <n v="0"/>
    <n v="0"/>
    <n v="0"/>
    <n v="0"/>
    <n v="0"/>
    <n v="0"/>
    <n v="0"/>
    <n v="0"/>
    <n v="0"/>
    <n v="3"/>
    <n v="0"/>
    <n v="94"/>
    <n v="5"/>
    <n v="242"/>
    <n v="1131"/>
    <n v="538"/>
    <n v="224"/>
    <n v="30"/>
    <n v="7563"/>
    <n v="1427"/>
    <n v="0"/>
    <n v="104"/>
    <n v="424"/>
    <n v="3200"/>
    <n v="3454"/>
  </r>
  <r>
    <x v="3"/>
    <x v="26"/>
    <x v="140"/>
    <x v="11"/>
    <n v="131"/>
    <n v="3"/>
    <n v="2"/>
    <n v="0"/>
    <n v="0"/>
    <n v="68"/>
    <n v="7"/>
    <n v="21"/>
    <n v="2"/>
    <n v="6"/>
    <n v="3"/>
    <n v="0"/>
    <n v="0"/>
    <n v="311"/>
    <n v="185"/>
    <n v="42"/>
    <n v="18"/>
    <n v="3"/>
    <n v="1594"/>
    <n v="730"/>
    <n v="61"/>
    <n v="254"/>
    <n v="75"/>
    <n v="929"/>
    <n v="361"/>
    <n v="79"/>
    <n v="233"/>
    <n v="39"/>
    <n v="362"/>
    <n v="107"/>
    <n v="2"/>
    <n v="80"/>
    <n v="32"/>
    <n v="33"/>
    <n v="24"/>
    <n v="2"/>
    <n v="1"/>
    <n v="0"/>
    <n v="0"/>
    <n v="0"/>
    <n v="0"/>
    <n v="0"/>
    <n v="0"/>
    <n v="0"/>
    <n v="0"/>
    <n v="0"/>
    <n v="0"/>
    <n v="0"/>
    <n v="0"/>
    <n v="0"/>
    <n v="0"/>
    <n v="0"/>
    <n v="0"/>
    <n v="0"/>
    <n v="3"/>
    <n v="0"/>
    <n v="95"/>
    <n v="5"/>
    <n v="245"/>
    <n v="1138"/>
    <n v="543"/>
    <n v="225"/>
    <n v="30"/>
    <n v="7575"/>
    <n v="1552"/>
    <n v="0"/>
    <n v="104"/>
    <n v="423"/>
    <n v="3190"/>
    <n v="3478"/>
  </r>
  <r>
    <x v="3"/>
    <x v="26"/>
    <x v="140"/>
    <x v="12"/>
    <n v="133"/>
    <n v="3"/>
    <n v="2"/>
    <n v="0"/>
    <n v="0"/>
    <n v="72"/>
    <n v="7"/>
    <n v="21"/>
    <n v="2"/>
    <n v="6"/>
    <n v="3"/>
    <n v="0"/>
    <n v="0"/>
    <n v="312"/>
    <n v="191"/>
    <n v="42"/>
    <n v="18"/>
    <n v="2"/>
    <n v="1598"/>
    <n v="749"/>
    <n v="61"/>
    <n v="255"/>
    <n v="76"/>
    <n v="925"/>
    <n v="367"/>
    <n v="78"/>
    <n v="231"/>
    <n v="38"/>
    <n v="364"/>
    <n v="111"/>
    <n v="2"/>
    <n v="81"/>
    <n v="33"/>
    <n v="31"/>
    <n v="24"/>
    <n v="1"/>
    <n v="1"/>
    <n v="0"/>
    <n v="0"/>
    <n v="0"/>
    <n v="0"/>
    <n v="0"/>
    <n v="0"/>
    <n v="0"/>
    <n v="0"/>
    <n v="0"/>
    <n v="0"/>
    <n v="0"/>
    <n v="0"/>
    <n v="0"/>
    <n v="0"/>
    <n v="0"/>
    <n v="0"/>
    <n v="0"/>
    <n v="3"/>
    <n v="0"/>
    <n v="97"/>
    <n v="5"/>
    <n v="247"/>
    <n v="1139"/>
    <n v="543"/>
    <n v="225"/>
    <n v="29"/>
    <n v="7572"/>
    <n v="1669"/>
    <n v="0"/>
    <n v="103"/>
    <n v="423"/>
    <n v="3167"/>
    <n v="3496"/>
  </r>
  <r>
    <x v="3"/>
    <x v="26"/>
    <x v="140"/>
    <x v="13"/>
    <n v="134"/>
    <n v="3"/>
    <n v="2"/>
    <n v="0"/>
    <n v="0"/>
    <n v="72"/>
    <n v="7"/>
    <n v="21"/>
    <n v="2"/>
    <n v="6"/>
    <n v="3"/>
    <n v="0"/>
    <n v="0"/>
    <n v="313"/>
    <n v="192"/>
    <n v="42"/>
    <n v="18"/>
    <n v="3"/>
    <n v="1603"/>
    <n v="759"/>
    <n v="62"/>
    <n v="254"/>
    <n v="78"/>
    <n v="927"/>
    <n v="366"/>
    <n v="77"/>
    <n v="231"/>
    <n v="41"/>
    <n v="363"/>
    <n v="111"/>
    <n v="2"/>
    <n v="81"/>
    <n v="33"/>
    <n v="31"/>
    <n v="24"/>
    <n v="1"/>
    <n v="1"/>
    <n v="0"/>
    <n v="0"/>
    <n v="0"/>
    <n v="0"/>
    <n v="0"/>
    <n v="0"/>
    <n v="0"/>
    <n v="0"/>
    <n v="0"/>
    <n v="0"/>
    <n v="0"/>
    <n v="0"/>
    <n v="0"/>
    <n v="0"/>
    <n v="0"/>
    <n v="0"/>
    <n v="0"/>
    <n v="3"/>
    <n v="0"/>
    <n v="98"/>
    <n v="5"/>
    <n v="247"/>
    <n v="1142"/>
    <n v="544"/>
    <n v="224"/>
    <n v="29"/>
    <n v="7570"/>
    <n v="1702"/>
    <n v="0"/>
    <n v="102"/>
    <n v="421"/>
    <n v="3167"/>
    <n v="3502"/>
  </r>
  <r>
    <x v="3"/>
    <x v="26"/>
    <x v="140"/>
    <x v="14"/>
    <n v="134"/>
    <n v="3"/>
    <n v="2"/>
    <n v="0"/>
    <n v="0"/>
    <n v="73"/>
    <n v="7"/>
    <n v="21"/>
    <n v="2"/>
    <n v="6"/>
    <n v="3"/>
    <n v="0"/>
    <n v="0"/>
    <n v="314"/>
    <n v="193"/>
    <n v="43"/>
    <n v="18"/>
    <n v="2"/>
    <n v="1605"/>
    <n v="773"/>
    <n v="63"/>
    <n v="249"/>
    <n v="78"/>
    <n v="925"/>
    <n v="372"/>
    <n v="76"/>
    <n v="230"/>
    <n v="41"/>
    <n v="365"/>
    <n v="114"/>
    <n v="2"/>
    <n v="79"/>
    <n v="33"/>
    <n v="31"/>
    <n v="24"/>
    <n v="1"/>
    <n v="1"/>
    <n v="0"/>
    <n v="0"/>
    <n v="0"/>
    <n v="0"/>
    <n v="0"/>
    <n v="0"/>
    <n v="0"/>
    <n v="0"/>
    <n v="0"/>
    <n v="0"/>
    <n v="0"/>
    <n v="0"/>
    <n v="0"/>
    <n v="0"/>
    <n v="0"/>
    <n v="0"/>
    <n v="0"/>
    <n v="3"/>
    <n v="0"/>
    <n v="98"/>
    <n v="5"/>
    <n v="248"/>
    <n v="1145"/>
    <n v="547"/>
    <n v="229"/>
    <n v="29"/>
    <n v="7568"/>
    <n v="1763"/>
    <n v="0"/>
    <n v="102"/>
    <n v="418"/>
    <n v="3142"/>
    <n v="3524"/>
  </r>
  <r>
    <x v="3"/>
    <x v="26"/>
    <x v="140"/>
    <x v="15"/>
    <n v="134"/>
    <n v="3"/>
    <n v="2"/>
    <n v="0"/>
    <n v="0"/>
    <n v="73"/>
    <n v="7"/>
    <n v="21"/>
    <n v="2"/>
    <n v="6"/>
    <n v="3"/>
    <n v="0"/>
    <n v="0"/>
    <n v="315"/>
    <n v="195"/>
    <n v="43"/>
    <n v="18"/>
    <n v="2"/>
    <n v="1605"/>
    <n v="782"/>
    <n v="63"/>
    <n v="247"/>
    <n v="76"/>
    <n v="925"/>
    <n v="376"/>
    <n v="76"/>
    <n v="229"/>
    <n v="44"/>
    <n v="366"/>
    <n v="118"/>
    <n v="2"/>
    <n v="78"/>
    <n v="35"/>
    <n v="30"/>
    <n v="23"/>
    <n v="1"/>
    <n v="1"/>
    <n v="0"/>
    <n v="0"/>
    <n v="0"/>
    <n v="0"/>
    <n v="0"/>
    <n v="0"/>
    <n v="0"/>
    <n v="0"/>
    <n v="0"/>
    <n v="0"/>
    <n v="0"/>
    <n v="0"/>
    <n v="0"/>
    <n v="0"/>
    <n v="0"/>
    <n v="0"/>
    <n v="0"/>
    <n v="3"/>
    <n v="0"/>
    <n v="99"/>
    <n v="5"/>
    <n v="249"/>
    <n v="1150"/>
    <n v="545"/>
    <n v="228"/>
    <n v="28"/>
    <n v="7585"/>
    <n v="1802"/>
    <n v="0"/>
    <n v="102"/>
    <n v="413"/>
    <n v="3141"/>
    <n v="3538"/>
  </r>
  <r>
    <x v="3"/>
    <x v="26"/>
    <x v="140"/>
    <x v="16"/>
    <n v="134"/>
    <n v="3"/>
    <n v="2"/>
    <n v="0"/>
    <n v="0"/>
    <n v="73"/>
    <n v="7"/>
    <n v="21"/>
    <n v="2"/>
    <n v="6"/>
    <n v="3"/>
    <n v="0"/>
    <n v="0"/>
    <n v="317"/>
    <n v="196"/>
    <n v="44"/>
    <n v="18"/>
    <n v="2"/>
    <n v="1608"/>
    <n v="792"/>
    <n v="63"/>
    <n v="245"/>
    <n v="77"/>
    <n v="929"/>
    <n v="382"/>
    <n v="76"/>
    <n v="228"/>
    <n v="47"/>
    <n v="365"/>
    <n v="117"/>
    <n v="2"/>
    <n v="77"/>
    <n v="35"/>
    <n v="30"/>
    <n v="23"/>
    <n v="1"/>
    <n v="1"/>
    <n v="0"/>
    <n v="0"/>
    <n v="0"/>
    <n v="0"/>
    <n v="0"/>
    <n v="0"/>
    <n v="0"/>
    <n v="0"/>
    <n v="0"/>
    <n v="0"/>
    <n v="0"/>
    <n v="0"/>
    <n v="0"/>
    <n v="0"/>
    <n v="0"/>
    <n v="0"/>
    <n v="0"/>
    <n v="3"/>
    <n v="0"/>
    <n v="99"/>
    <n v="5"/>
    <n v="250"/>
    <n v="1155"/>
    <n v="549"/>
    <n v="227"/>
    <n v="28"/>
    <n v="7593"/>
    <n v="1843"/>
    <n v="0"/>
    <n v="103"/>
    <n v="413"/>
    <n v="3133"/>
    <n v="3561"/>
  </r>
  <r>
    <x v="3"/>
    <x v="20"/>
    <x v="141"/>
    <x v="0"/>
    <n v="143"/>
    <n v="2"/>
    <n v="1"/>
    <n v="0"/>
    <n v="0"/>
    <n v="19"/>
    <n v="3"/>
    <n v="13"/>
    <n v="7"/>
    <n v="12"/>
    <n v="0"/>
    <n v="0"/>
    <n v="0"/>
    <n v="509"/>
    <n v="0"/>
    <n v="128"/>
    <n v="32"/>
    <n v="21"/>
    <n v="1995"/>
    <n v="0"/>
    <n v="76"/>
    <n v="208"/>
    <n v="90"/>
    <n v="1027"/>
    <n v="21"/>
    <n v="12"/>
    <n v="41"/>
    <n v="185"/>
    <n v="207"/>
    <n v="0"/>
    <n v="7"/>
    <n v="25"/>
    <n v="10"/>
    <n v="82"/>
    <n v="0"/>
    <n v="3"/>
    <n v="3"/>
    <n v="0"/>
    <n v="0"/>
    <n v="0"/>
    <n v="0"/>
    <n v="0"/>
    <n v="0"/>
    <n v="0"/>
    <n v="0"/>
    <n v="0"/>
    <n v="0"/>
    <n v="1"/>
    <n v="0"/>
    <n v="6"/>
    <n v="34"/>
    <n v="0"/>
    <n v="6"/>
    <n v="7"/>
    <m/>
    <m/>
    <m/>
    <m/>
    <m/>
    <m/>
    <m/>
    <m/>
    <m/>
    <m/>
    <m/>
    <m/>
    <m/>
    <m/>
    <m/>
    <m/>
  </r>
  <r>
    <x v="3"/>
    <x v="20"/>
    <x v="141"/>
    <x v="1"/>
    <n v="143"/>
    <n v="2"/>
    <n v="1"/>
    <n v="0"/>
    <n v="0"/>
    <n v="25"/>
    <n v="3"/>
    <n v="13"/>
    <n v="6"/>
    <n v="12"/>
    <n v="0"/>
    <n v="0"/>
    <n v="0"/>
    <n v="508"/>
    <n v="0"/>
    <n v="185"/>
    <n v="32"/>
    <n v="21"/>
    <n v="1995"/>
    <n v="0"/>
    <n v="120"/>
    <n v="205"/>
    <n v="89"/>
    <n v="1027"/>
    <n v="31"/>
    <n v="13"/>
    <n v="42"/>
    <n v="182"/>
    <n v="206"/>
    <n v="0"/>
    <n v="9"/>
    <n v="22"/>
    <n v="10"/>
    <n v="82"/>
    <n v="0"/>
    <n v="4"/>
    <n v="3"/>
    <n v="0"/>
    <n v="0"/>
    <n v="0"/>
    <n v="0"/>
    <n v="0"/>
    <n v="0"/>
    <n v="0"/>
    <n v="0"/>
    <n v="0"/>
    <n v="0"/>
    <n v="1"/>
    <n v="0"/>
    <n v="6"/>
    <n v="34"/>
    <n v="0"/>
    <n v="7"/>
    <n v="7"/>
    <m/>
    <m/>
    <m/>
    <m/>
    <m/>
    <m/>
    <m/>
    <m/>
    <m/>
    <m/>
    <m/>
    <m/>
    <m/>
    <m/>
    <m/>
    <m/>
  </r>
  <r>
    <x v="3"/>
    <x v="20"/>
    <x v="141"/>
    <x v="2"/>
    <n v="143"/>
    <n v="2"/>
    <n v="1"/>
    <n v="0"/>
    <n v="0"/>
    <n v="28"/>
    <n v="3"/>
    <n v="13"/>
    <n v="6"/>
    <n v="12"/>
    <n v="0"/>
    <n v="1"/>
    <n v="0"/>
    <n v="511"/>
    <n v="222"/>
    <n v="7"/>
    <n v="31"/>
    <n v="22"/>
    <n v="1992"/>
    <n v="151"/>
    <n v="35"/>
    <n v="199"/>
    <n v="90"/>
    <n v="1029"/>
    <n v="50"/>
    <n v="13"/>
    <n v="42"/>
    <n v="183"/>
    <n v="204"/>
    <n v="9"/>
    <n v="6"/>
    <n v="22"/>
    <n v="10"/>
    <n v="81"/>
    <n v="7"/>
    <n v="6"/>
    <n v="3"/>
    <n v="0"/>
    <n v="0"/>
    <n v="0"/>
    <n v="0"/>
    <n v="0"/>
    <n v="0"/>
    <n v="0"/>
    <n v="0"/>
    <n v="0"/>
    <n v="0"/>
    <n v="0"/>
    <n v="0"/>
    <n v="0"/>
    <n v="0"/>
    <n v="0"/>
    <n v="0"/>
    <n v="0"/>
    <n v="2"/>
    <n v="0"/>
    <n v="117"/>
    <n v="11"/>
    <n v="444"/>
    <n v="1583"/>
    <n v="758"/>
    <n v="148"/>
    <n v="71"/>
    <m/>
    <m/>
    <m/>
    <m/>
    <m/>
    <m/>
    <m/>
  </r>
  <r>
    <x v="3"/>
    <x v="20"/>
    <x v="141"/>
    <x v="3"/>
    <n v="143"/>
    <n v="2"/>
    <n v="1"/>
    <n v="0"/>
    <n v="0"/>
    <n v="37"/>
    <n v="3"/>
    <n v="13"/>
    <n v="6"/>
    <n v="12"/>
    <n v="0"/>
    <n v="1"/>
    <n v="0"/>
    <n v="508"/>
    <n v="257"/>
    <n v="7"/>
    <n v="31"/>
    <n v="22"/>
    <n v="1986"/>
    <n v="211"/>
    <n v="35"/>
    <n v="202"/>
    <n v="87"/>
    <n v="1027"/>
    <n v="78"/>
    <n v="13"/>
    <n v="43"/>
    <n v="181"/>
    <n v="206"/>
    <n v="12"/>
    <n v="6"/>
    <n v="24"/>
    <n v="8"/>
    <n v="82"/>
    <n v="11"/>
    <n v="6"/>
    <n v="3"/>
    <n v="0"/>
    <n v="0"/>
    <n v="0"/>
    <n v="0"/>
    <n v="0"/>
    <n v="0"/>
    <n v="0"/>
    <n v="0"/>
    <n v="0"/>
    <n v="0"/>
    <n v="0"/>
    <n v="0"/>
    <n v="0"/>
    <n v="0"/>
    <n v="0"/>
    <n v="0"/>
    <n v="0"/>
    <n v="2"/>
    <n v="0"/>
    <n v="117"/>
    <n v="11"/>
    <n v="443"/>
    <n v="1580"/>
    <n v="759"/>
    <n v="150"/>
    <n v="72"/>
    <m/>
    <m/>
    <m/>
    <m/>
    <m/>
    <m/>
    <m/>
  </r>
  <r>
    <x v="3"/>
    <x v="20"/>
    <x v="141"/>
    <x v="4"/>
    <n v="143"/>
    <n v="2"/>
    <n v="2"/>
    <n v="0"/>
    <n v="0"/>
    <n v="46"/>
    <n v="3"/>
    <n v="13"/>
    <n v="6"/>
    <n v="12"/>
    <n v="2"/>
    <n v="1"/>
    <n v="0"/>
    <n v="506"/>
    <n v="270"/>
    <n v="7"/>
    <n v="31"/>
    <n v="21"/>
    <n v="1977"/>
    <n v="286"/>
    <n v="36"/>
    <n v="198"/>
    <n v="82"/>
    <n v="1025"/>
    <n v="103"/>
    <n v="13"/>
    <n v="44"/>
    <n v="178"/>
    <n v="208"/>
    <n v="14"/>
    <n v="6"/>
    <n v="25"/>
    <n v="7"/>
    <n v="81"/>
    <n v="27"/>
    <n v="6"/>
    <n v="3"/>
    <n v="0"/>
    <n v="0"/>
    <n v="0"/>
    <n v="0"/>
    <n v="0"/>
    <n v="0"/>
    <n v="0"/>
    <n v="0"/>
    <n v="0"/>
    <n v="0"/>
    <n v="0"/>
    <n v="0"/>
    <n v="0"/>
    <n v="0"/>
    <n v="0"/>
    <n v="0"/>
    <n v="0"/>
    <n v="2"/>
    <n v="0"/>
    <n v="118"/>
    <n v="11"/>
    <n v="441"/>
    <n v="1576"/>
    <n v="760"/>
    <n v="151"/>
    <n v="71"/>
    <m/>
    <m/>
    <m/>
    <m/>
    <m/>
    <m/>
    <m/>
  </r>
  <r>
    <x v="3"/>
    <x v="20"/>
    <x v="141"/>
    <x v="5"/>
    <n v="141"/>
    <n v="2"/>
    <n v="2"/>
    <n v="0"/>
    <n v="0"/>
    <n v="53"/>
    <n v="3"/>
    <n v="13"/>
    <n v="6"/>
    <n v="12"/>
    <n v="2"/>
    <n v="1"/>
    <n v="0"/>
    <n v="502"/>
    <n v="298"/>
    <n v="7"/>
    <n v="30"/>
    <n v="22"/>
    <n v="1968"/>
    <n v="434"/>
    <n v="35"/>
    <n v="198"/>
    <n v="77"/>
    <n v="1025"/>
    <n v="175"/>
    <n v="13"/>
    <n v="43"/>
    <n v="182"/>
    <n v="207"/>
    <n v="22"/>
    <n v="6"/>
    <n v="25"/>
    <n v="8"/>
    <n v="83"/>
    <n v="32"/>
    <n v="6"/>
    <n v="3"/>
    <n v="0"/>
    <n v="0"/>
    <n v="0"/>
    <n v="0"/>
    <n v="0"/>
    <n v="0"/>
    <n v="0"/>
    <n v="0"/>
    <n v="0"/>
    <n v="0"/>
    <n v="0"/>
    <n v="0"/>
    <n v="0"/>
    <n v="0"/>
    <n v="0"/>
    <n v="0"/>
    <n v="0"/>
    <n v="2"/>
    <n v="0"/>
    <n v="117"/>
    <n v="11"/>
    <n v="437"/>
    <n v="1574"/>
    <n v="756"/>
    <n v="154"/>
    <n v="73"/>
    <m/>
    <m/>
    <m/>
    <m/>
    <m/>
    <m/>
    <m/>
  </r>
  <r>
    <x v="3"/>
    <x v="20"/>
    <x v="141"/>
    <x v="6"/>
    <n v="142"/>
    <n v="2"/>
    <n v="2"/>
    <n v="0"/>
    <n v="0"/>
    <n v="57"/>
    <n v="3"/>
    <n v="13"/>
    <n v="6"/>
    <n v="12"/>
    <n v="7"/>
    <n v="1"/>
    <n v="0"/>
    <n v="496"/>
    <n v="314"/>
    <n v="7"/>
    <n v="29"/>
    <n v="22"/>
    <n v="1959"/>
    <n v="563"/>
    <n v="35"/>
    <n v="197"/>
    <n v="75"/>
    <n v="1019"/>
    <n v="243"/>
    <n v="13"/>
    <n v="44"/>
    <n v="178"/>
    <n v="209"/>
    <n v="28"/>
    <n v="6"/>
    <n v="25"/>
    <n v="8"/>
    <n v="89"/>
    <n v="47"/>
    <n v="6"/>
    <n v="3"/>
    <n v="0"/>
    <n v="0"/>
    <n v="0"/>
    <n v="0"/>
    <n v="0"/>
    <n v="0"/>
    <n v="0"/>
    <n v="0"/>
    <n v="0"/>
    <n v="0"/>
    <n v="0"/>
    <n v="0"/>
    <n v="0"/>
    <n v="0"/>
    <n v="0"/>
    <n v="0"/>
    <n v="0"/>
    <n v="2"/>
    <n v="0"/>
    <n v="118"/>
    <n v="11"/>
    <n v="431"/>
    <n v="1570"/>
    <n v="750"/>
    <n v="156"/>
    <n v="79"/>
    <m/>
    <m/>
    <m/>
    <m/>
    <m/>
    <m/>
    <m/>
  </r>
  <r>
    <x v="3"/>
    <x v="20"/>
    <x v="141"/>
    <x v="7"/>
    <n v="140"/>
    <n v="2"/>
    <n v="2"/>
    <n v="0"/>
    <n v="0"/>
    <n v="62"/>
    <n v="3"/>
    <n v="13"/>
    <n v="6"/>
    <n v="12"/>
    <n v="7"/>
    <n v="1"/>
    <n v="0"/>
    <n v="493"/>
    <n v="331"/>
    <n v="7"/>
    <n v="30"/>
    <n v="21"/>
    <n v="1958"/>
    <n v="664"/>
    <n v="34"/>
    <n v="195"/>
    <n v="70"/>
    <n v="1018"/>
    <n v="308"/>
    <n v="13"/>
    <n v="46"/>
    <n v="173"/>
    <n v="211"/>
    <n v="39"/>
    <n v="6"/>
    <n v="25"/>
    <n v="8"/>
    <n v="89"/>
    <n v="57"/>
    <n v="6"/>
    <n v="3"/>
    <n v="0"/>
    <n v="0"/>
    <n v="0"/>
    <n v="0"/>
    <n v="0"/>
    <n v="0"/>
    <n v="0"/>
    <n v="0"/>
    <n v="0"/>
    <n v="0"/>
    <n v="0"/>
    <n v="0"/>
    <n v="0"/>
    <n v="0"/>
    <n v="0"/>
    <n v="0"/>
    <n v="0"/>
    <n v="2"/>
    <n v="0"/>
    <n v="116"/>
    <n v="11"/>
    <n v="430"/>
    <n v="1578"/>
    <n v="752"/>
    <n v="158"/>
    <n v="79"/>
    <m/>
    <m/>
    <m/>
    <m/>
    <m/>
    <m/>
    <m/>
  </r>
  <r>
    <x v="3"/>
    <x v="20"/>
    <x v="141"/>
    <x v="8"/>
    <n v="140"/>
    <n v="2"/>
    <n v="2"/>
    <n v="0"/>
    <n v="0"/>
    <n v="67"/>
    <n v="3"/>
    <n v="13"/>
    <n v="6"/>
    <n v="12"/>
    <n v="7"/>
    <n v="1"/>
    <n v="0"/>
    <n v="492"/>
    <n v="339"/>
    <n v="7"/>
    <n v="30"/>
    <n v="19"/>
    <n v="1967"/>
    <n v="789"/>
    <n v="34"/>
    <n v="195"/>
    <n v="72"/>
    <n v="1018"/>
    <n v="370"/>
    <n v="13"/>
    <n v="50"/>
    <n v="174"/>
    <n v="209"/>
    <n v="53"/>
    <n v="6"/>
    <n v="24"/>
    <n v="8"/>
    <n v="88"/>
    <n v="60"/>
    <n v="6"/>
    <n v="3"/>
    <n v="0"/>
    <n v="0"/>
    <n v="0"/>
    <n v="0"/>
    <n v="0"/>
    <n v="0"/>
    <n v="0"/>
    <n v="0"/>
    <n v="0"/>
    <n v="0"/>
    <n v="0"/>
    <n v="0"/>
    <n v="0"/>
    <n v="0"/>
    <n v="0"/>
    <n v="0"/>
    <n v="0"/>
    <n v="2"/>
    <n v="0"/>
    <n v="116"/>
    <n v="11"/>
    <n v="431"/>
    <n v="1589"/>
    <n v="749"/>
    <n v="157"/>
    <n v="78"/>
    <n v="5880"/>
    <n v="993"/>
    <n v="0"/>
    <n v="46"/>
    <n v="289"/>
    <n v="1766"/>
    <n v="3437"/>
  </r>
  <r>
    <x v="3"/>
    <x v="20"/>
    <x v="141"/>
    <x v="9"/>
    <n v="141"/>
    <n v="2"/>
    <n v="2"/>
    <n v="0"/>
    <n v="0"/>
    <n v="75"/>
    <n v="3"/>
    <n v="13"/>
    <n v="6"/>
    <n v="12"/>
    <n v="7"/>
    <n v="1"/>
    <n v="0"/>
    <n v="495"/>
    <n v="351"/>
    <n v="7"/>
    <n v="32"/>
    <n v="19"/>
    <n v="1970"/>
    <n v="902"/>
    <n v="33"/>
    <n v="195"/>
    <n v="74"/>
    <n v="1017"/>
    <n v="422"/>
    <n v="13"/>
    <n v="49"/>
    <n v="173"/>
    <n v="212"/>
    <n v="69"/>
    <n v="6"/>
    <n v="25"/>
    <n v="8"/>
    <n v="87"/>
    <n v="59"/>
    <n v="6"/>
    <n v="3"/>
    <n v="0"/>
    <n v="0"/>
    <n v="0"/>
    <n v="0"/>
    <n v="0"/>
    <n v="0"/>
    <n v="0"/>
    <n v="0"/>
    <n v="0"/>
    <n v="0"/>
    <n v="0"/>
    <n v="0"/>
    <n v="0"/>
    <n v="0"/>
    <n v="0"/>
    <n v="0"/>
    <n v="0"/>
    <n v="2"/>
    <n v="0"/>
    <n v="117"/>
    <n v="11"/>
    <n v="432"/>
    <n v="1595"/>
    <n v="750"/>
    <n v="159"/>
    <n v="77"/>
    <n v="5887"/>
    <n v="1345"/>
    <n v="0"/>
    <n v="46"/>
    <n v="287"/>
    <n v="1748"/>
    <n v="3467"/>
  </r>
  <r>
    <x v="3"/>
    <x v="20"/>
    <x v="141"/>
    <x v="10"/>
    <n v="140"/>
    <n v="2"/>
    <n v="2"/>
    <n v="0"/>
    <n v="0"/>
    <n v="79"/>
    <n v="3"/>
    <n v="13"/>
    <n v="6"/>
    <n v="12"/>
    <n v="8"/>
    <n v="1"/>
    <n v="0"/>
    <n v="499"/>
    <n v="357"/>
    <n v="7"/>
    <n v="34"/>
    <n v="18"/>
    <n v="1966"/>
    <n v="955"/>
    <n v="33"/>
    <n v="193"/>
    <n v="71"/>
    <n v="1015"/>
    <n v="450"/>
    <n v="13"/>
    <n v="49"/>
    <n v="168"/>
    <n v="212"/>
    <n v="77"/>
    <n v="6"/>
    <n v="25"/>
    <n v="8"/>
    <n v="87"/>
    <n v="60"/>
    <n v="6"/>
    <n v="3"/>
    <n v="0"/>
    <n v="0"/>
    <n v="0"/>
    <n v="0"/>
    <n v="0"/>
    <n v="0"/>
    <n v="0"/>
    <n v="0"/>
    <n v="0"/>
    <n v="0"/>
    <n v="0"/>
    <n v="0"/>
    <n v="0"/>
    <n v="0"/>
    <n v="0"/>
    <n v="0"/>
    <n v="0"/>
    <n v="2"/>
    <n v="0"/>
    <n v="117"/>
    <n v="11"/>
    <n v="435"/>
    <n v="1595"/>
    <n v="753"/>
    <n v="159"/>
    <n v="77"/>
    <n v="5820"/>
    <n v="1492"/>
    <n v="0"/>
    <n v="48"/>
    <n v="286"/>
    <n v="1679"/>
    <n v="3462"/>
  </r>
  <r>
    <x v="3"/>
    <x v="20"/>
    <x v="141"/>
    <x v="11"/>
    <n v="140"/>
    <n v="2"/>
    <n v="2"/>
    <n v="0"/>
    <n v="0"/>
    <n v="85"/>
    <n v="3"/>
    <n v="12"/>
    <n v="6"/>
    <n v="12"/>
    <n v="8"/>
    <n v="1"/>
    <n v="0"/>
    <n v="499"/>
    <n v="362"/>
    <n v="7"/>
    <n v="35"/>
    <n v="18"/>
    <n v="1968"/>
    <n v="1005"/>
    <n v="34"/>
    <n v="191"/>
    <n v="67"/>
    <n v="1014"/>
    <n v="472"/>
    <n v="13"/>
    <n v="50"/>
    <n v="164"/>
    <n v="211"/>
    <n v="82"/>
    <n v="6"/>
    <n v="25"/>
    <n v="8"/>
    <n v="87"/>
    <n v="62"/>
    <n v="6"/>
    <n v="3"/>
    <n v="0"/>
    <n v="0"/>
    <n v="0"/>
    <n v="0"/>
    <n v="0"/>
    <n v="0"/>
    <n v="0"/>
    <n v="0"/>
    <n v="0"/>
    <n v="0"/>
    <n v="0"/>
    <n v="0"/>
    <n v="0"/>
    <n v="0"/>
    <n v="0"/>
    <n v="0"/>
    <n v="0"/>
    <n v="2"/>
    <n v="0"/>
    <n v="118"/>
    <n v="11"/>
    <n v="434"/>
    <n v="1599"/>
    <n v="754"/>
    <n v="159"/>
    <n v="77"/>
    <n v="5819"/>
    <n v="1598"/>
    <n v="0"/>
    <n v="48"/>
    <n v="302"/>
    <n v="1653"/>
    <n v="3475"/>
  </r>
  <r>
    <x v="3"/>
    <x v="20"/>
    <x v="141"/>
    <x v="12"/>
    <n v="138"/>
    <n v="2"/>
    <n v="2"/>
    <n v="0"/>
    <n v="0"/>
    <n v="87"/>
    <n v="3"/>
    <n v="12"/>
    <n v="4"/>
    <n v="12"/>
    <n v="9"/>
    <n v="1"/>
    <n v="0"/>
    <n v="503"/>
    <n v="366"/>
    <n v="7"/>
    <n v="37"/>
    <n v="18"/>
    <n v="1950"/>
    <n v="1033"/>
    <n v="34"/>
    <n v="178"/>
    <n v="63"/>
    <n v="1004"/>
    <n v="482"/>
    <n v="13"/>
    <n v="52"/>
    <n v="152"/>
    <n v="216"/>
    <n v="89"/>
    <n v="5"/>
    <n v="25"/>
    <n v="10"/>
    <n v="87"/>
    <n v="65"/>
    <n v="6"/>
    <n v="3"/>
    <n v="0"/>
    <n v="0"/>
    <n v="0"/>
    <n v="0"/>
    <n v="0"/>
    <n v="0"/>
    <n v="0"/>
    <n v="0"/>
    <n v="0"/>
    <n v="0"/>
    <n v="0"/>
    <n v="0"/>
    <n v="0"/>
    <n v="0"/>
    <n v="0"/>
    <n v="0"/>
    <n v="0"/>
    <n v="2"/>
    <n v="0"/>
    <n v="117"/>
    <n v="11"/>
    <n v="436"/>
    <n v="1601"/>
    <n v="754"/>
    <n v="164"/>
    <n v="77"/>
    <n v="5717"/>
    <n v="1664"/>
    <n v="0"/>
    <n v="47"/>
    <n v="320"/>
    <n v="1522"/>
    <n v="3488"/>
  </r>
  <r>
    <x v="3"/>
    <x v="20"/>
    <x v="141"/>
    <x v="13"/>
    <n v="138"/>
    <n v="2"/>
    <n v="2"/>
    <n v="0"/>
    <n v="0"/>
    <n v="87"/>
    <n v="3"/>
    <n v="11"/>
    <n v="4"/>
    <n v="12"/>
    <n v="9"/>
    <n v="1"/>
    <n v="0"/>
    <n v="504"/>
    <n v="366"/>
    <n v="9"/>
    <n v="37"/>
    <n v="18"/>
    <n v="1955"/>
    <n v="1051"/>
    <n v="33"/>
    <n v="176"/>
    <n v="65"/>
    <n v="1003"/>
    <n v="492"/>
    <n v="13"/>
    <n v="51"/>
    <n v="154"/>
    <n v="217"/>
    <n v="92"/>
    <n v="5"/>
    <n v="24"/>
    <n v="10"/>
    <n v="87"/>
    <n v="65"/>
    <n v="6"/>
    <n v="3"/>
    <n v="0"/>
    <n v="0"/>
    <n v="0"/>
    <n v="0"/>
    <n v="0"/>
    <n v="0"/>
    <n v="0"/>
    <n v="0"/>
    <n v="0"/>
    <n v="0"/>
    <n v="0"/>
    <n v="0"/>
    <n v="0"/>
    <n v="0"/>
    <n v="0"/>
    <n v="0"/>
    <n v="0"/>
    <n v="2"/>
    <n v="0"/>
    <n v="117"/>
    <n v="11"/>
    <n v="435"/>
    <n v="1609"/>
    <n v="754"/>
    <n v="168"/>
    <n v="77"/>
    <n v="5720"/>
    <n v="1717"/>
    <n v="0"/>
    <n v="49"/>
    <n v="325"/>
    <n v="1520"/>
    <n v="3502"/>
  </r>
  <r>
    <x v="3"/>
    <x v="20"/>
    <x v="141"/>
    <x v="14"/>
    <n v="138"/>
    <n v="2"/>
    <n v="2"/>
    <n v="0"/>
    <n v="0"/>
    <n v="87"/>
    <n v="3"/>
    <n v="11"/>
    <n v="4"/>
    <n v="12"/>
    <n v="10"/>
    <n v="1"/>
    <n v="0"/>
    <n v="503"/>
    <n v="367"/>
    <n v="9"/>
    <n v="37"/>
    <n v="18"/>
    <n v="1955"/>
    <n v="1065"/>
    <n v="33"/>
    <n v="176"/>
    <n v="65"/>
    <n v="1005"/>
    <n v="500"/>
    <n v="13"/>
    <n v="54"/>
    <n v="148"/>
    <n v="216"/>
    <n v="92"/>
    <n v="5"/>
    <n v="24"/>
    <n v="11"/>
    <n v="88"/>
    <n v="66"/>
    <n v="6"/>
    <n v="3"/>
    <n v="0"/>
    <n v="0"/>
    <n v="0"/>
    <n v="0"/>
    <n v="0"/>
    <n v="0"/>
    <n v="0"/>
    <n v="0"/>
    <n v="0"/>
    <n v="0"/>
    <n v="0"/>
    <n v="0"/>
    <n v="0"/>
    <n v="0"/>
    <n v="0"/>
    <n v="0"/>
    <n v="0"/>
    <n v="2"/>
    <n v="0"/>
    <n v="117"/>
    <n v="11"/>
    <n v="434"/>
    <n v="1614"/>
    <n v="758"/>
    <n v="166"/>
    <n v="78"/>
    <n v="5703"/>
    <n v="1762"/>
    <n v="0"/>
    <n v="48"/>
    <n v="329"/>
    <n v="1496"/>
    <n v="3515"/>
  </r>
  <r>
    <x v="3"/>
    <x v="20"/>
    <x v="141"/>
    <x v="15"/>
    <n v="138"/>
    <n v="2"/>
    <n v="2"/>
    <n v="0"/>
    <n v="0"/>
    <n v="88"/>
    <n v="3"/>
    <n v="11"/>
    <n v="4"/>
    <n v="12"/>
    <n v="10"/>
    <n v="1"/>
    <n v="0"/>
    <n v="502"/>
    <n v="368"/>
    <n v="9"/>
    <n v="37"/>
    <n v="18"/>
    <n v="1953"/>
    <n v="1066"/>
    <n v="33"/>
    <n v="175"/>
    <n v="67"/>
    <n v="1003"/>
    <n v="502"/>
    <n v="13"/>
    <n v="54"/>
    <n v="148"/>
    <n v="217"/>
    <n v="92"/>
    <n v="5"/>
    <n v="24"/>
    <n v="12"/>
    <n v="87"/>
    <n v="65"/>
    <n v="6"/>
    <n v="3"/>
    <n v="0"/>
    <n v="0"/>
    <n v="0"/>
    <n v="0"/>
    <n v="0"/>
    <n v="0"/>
    <n v="0"/>
    <n v="0"/>
    <n v="0"/>
    <n v="0"/>
    <n v="0"/>
    <n v="0"/>
    <n v="0"/>
    <n v="0"/>
    <n v="0"/>
    <n v="0"/>
    <n v="0"/>
    <n v="2"/>
    <n v="0"/>
    <n v="117"/>
    <n v="11"/>
    <n v="433"/>
    <n v="1615"/>
    <n v="756"/>
    <n v="167"/>
    <n v="77"/>
    <n v="5689"/>
    <n v="1777"/>
    <n v="0"/>
    <n v="49"/>
    <n v="335"/>
    <n v="1488"/>
    <n v="3511"/>
  </r>
  <r>
    <x v="3"/>
    <x v="20"/>
    <x v="141"/>
    <x v="16"/>
    <n v="137"/>
    <n v="2"/>
    <n v="2"/>
    <n v="0"/>
    <n v="0"/>
    <n v="87"/>
    <n v="3"/>
    <n v="11"/>
    <n v="4"/>
    <n v="12"/>
    <n v="10"/>
    <n v="1"/>
    <n v="0"/>
    <n v="500"/>
    <n v="368"/>
    <n v="9"/>
    <n v="37"/>
    <n v="18"/>
    <n v="1959"/>
    <n v="1070"/>
    <n v="33"/>
    <n v="173"/>
    <n v="67"/>
    <n v="1000"/>
    <n v="507"/>
    <n v="12"/>
    <n v="53"/>
    <n v="147"/>
    <n v="218"/>
    <n v="91"/>
    <n v="5"/>
    <n v="24"/>
    <n v="11"/>
    <n v="85"/>
    <n v="64"/>
    <n v="6"/>
    <n v="3"/>
    <n v="0"/>
    <n v="0"/>
    <n v="0"/>
    <n v="0"/>
    <n v="0"/>
    <n v="0"/>
    <n v="0"/>
    <n v="0"/>
    <n v="0"/>
    <n v="0"/>
    <n v="0"/>
    <n v="0"/>
    <n v="0"/>
    <n v="0"/>
    <n v="0"/>
    <n v="0"/>
    <n v="0"/>
    <n v="2"/>
    <n v="0"/>
    <n v="116"/>
    <n v="11"/>
    <n v="431"/>
    <n v="1621"/>
    <n v="757"/>
    <n v="168"/>
    <n v="75"/>
    <n v="5673"/>
    <n v="1781"/>
    <n v="0"/>
    <n v="48"/>
    <n v="337"/>
    <n v="1479"/>
    <n v="3507"/>
  </r>
  <r>
    <x v="3"/>
    <x v="25"/>
    <x v="142"/>
    <x v="0"/>
    <n v="123"/>
    <n v="6"/>
    <n v="0"/>
    <n v="0"/>
    <n v="0"/>
    <n v="15"/>
    <n v="5"/>
    <n v="9"/>
    <n v="4"/>
    <n v="0"/>
    <n v="0"/>
    <n v="0"/>
    <n v="0"/>
    <n v="651"/>
    <n v="0"/>
    <n v="214"/>
    <n v="41"/>
    <n v="4"/>
    <n v="2432"/>
    <n v="0"/>
    <n v="116"/>
    <n v="255"/>
    <n v="86"/>
    <n v="1306"/>
    <n v="68"/>
    <n v="8"/>
    <n v="103"/>
    <n v="119"/>
    <n v="239"/>
    <n v="0"/>
    <n v="5"/>
    <n v="25"/>
    <n v="26"/>
    <n v="94"/>
    <n v="0"/>
    <n v="24"/>
    <n v="3"/>
    <n v="0"/>
    <n v="0"/>
    <n v="1"/>
    <n v="0"/>
    <n v="0"/>
    <n v="0"/>
    <n v="0"/>
    <n v="0"/>
    <n v="0"/>
    <n v="0"/>
    <n v="0"/>
    <n v="0"/>
    <n v="18"/>
    <n v="19"/>
    <n v="0"/>
    <n v="1"/>
    <n v="3"/>
    <m/>
    <m/>
    <m/>
    <m/>
    <m/>
    <m/>
    <m/>
    <m/>
    <m/>
    <m/>
    <m/>
    <m/>
    <m/>
    <m/>
    <m/>
    <m/>
  </r>
  <r>
    <x v="3"/>
    <x v="25"/>
    <x v="142"/>
    <x v="1"/>
    <n v="123"/>
    <n v="6"/>
    <n v="0"/>
    <n v="0"/>
    <n v="0"/>
    <n v="19"/>
    <n v="5"/>
    <n v="9"/>
    <n v="4"/>
    <n v="0"/>
    <n v="0"/>
    <n v="0"/>
    <n v="0"/>
    <n v="653"/>
    <n v="0"/>
    <n v="287"/>
    <n v="41"/>
    <n v="4"/>
    <n v="2430"/>
    <n v="0"/>
    <n v="155"/>
    <n v="249"/>
    <n v="87"/>
    <n v="1303"/>
    <n v="89"/>
    <n v="8"/>
    <n v="100"/>
    <n v="118"/>
    <n v="238"/>
    <n v="0"/>
    <n v="7"/>
    <n v="25"/>
    <n v="26"/>
    <n v="94"/>
    <n v="0"/>
    <n v="26"/>
    <n v="3"/>
    <n v="0"/>
    <n v="0"/>
    <n v="1"/>
    <n v="0"/>
    <n v="0"/>
    <n v="0"/>
    <n v="0"/>
    <n v="0"/>
    <n v="0"/>
    <n v="0"/>
    <n v="0"/>
    <n v="0"/>
    <n v="18"/>
    <n v="19"/>
    <n v="0"/>
    <n v="1"/>
    <n v="3"/>
    <m/>
    <m/>
    <m/>
    <m/>
    <m/>
    <m/>
    <m/>
    <m/>
    <m/>
    <m/>
    <m/>
    <m/>
    <m/>
    <m/>
    <m/>
    <m/>
  </r>
  <r>
    <x v="3"/>
    <x v="25"/>
    <x v="142"/>
    <x v="2"/>
    <n v="122"/>
    <n v="6"/>
    <n v="3"/>
    <n v="0"/>
    <n v="0"/>
    <n v="23"/>
    <n v="4"/>
    <n v="9"/>
    <n v="4"/>
    <n v="0"/>
    <n v="0"/>
    <n v="0"/>
    <n v="0"/>
    <n v="656"/>
    <n v="318"/>
    <n v="18"/>
    <n v="40"/>
    <n v="4"/>
    <n v="2433"/>
    <n v="187"/>
    <n v="17"/>
    <n v="248"/>
    <n v="81"/>
    <n v="1301"/>
    <n v="103"/>
    <n v="8"/>
    <n v="100"/>
    <n v="117"/>
    <n v="237"/>
    <n v="8"/>
    <n v="1"/>
    <n v="25"/>
    <n v="26"/>
    <n v="94"/>
    <n v="46"/>
    <n v="3"/>
    <n v="3"/>
    <n v="0"/>
    <n v="0"/>
    <n v="1"/>
    <n v="0"/>
    <n v="0"/>
    <n v="0"/>
    <n v="0"/>
    <n v="0"/>
    <n v="0"/>
    <n v="0"/>
    <n v="0"/>
    <n v="0"/>
    <n v="0"/>
    <n v="0"/>
    <n v="0"/>
    <n v="0"/>
    <n v="0"/>
    <n v="5"/>
    <n v="0"/>
    <n v="101"/>
    <n v="0"/>
    <n v="585"/>
    <n v="1959"/>
    <n v="1036"/>
    <n v="168"/>
    <n v="84"/>
    <m/>
    <m/>
    <m/>
    <m/>
    <m/>
    <m/>
    <m/>
  </r>
  <r>
    <x v="3"/>
    <x v="25"/>
    <x v="142"/>
    <x v="3"/>
    <n v="122"/>
    <n v="6"/>
    <n v="3"/>
    <n v="0"/>
    <n v="0"/>
    <n v="29"/>
    <n v="4"/>
    <n v="9"/>
    <n v="4"/>
    <n v="0"/>
    <n v="0"/>
    <n v="0"/>
    <n v="0"/>
    <n v="654"/>
    <n v="363"/>
    <n v="18"/>
    <n v="39"/>
    <n v="5"/>
    <n v="2429"/>
    <n v="287"/>
    <n v="16"/>
    <n v="242"/>
    <n v="77"/>
    <n v="1302"/>
    <n v="151"/>
    <n v="8"/>
    <n v="97"/>
    <n v="119"/>
    <n v="236"/>
    <n v="13"/>
    <n v="1"/>
    <n v="26"/>
    <n v="26"/>
    <n v="97"/>
    <n v="63"/>
    <n v="3"/>
    <n v="3"/>
    <n v="0"/>
    <n v="0"/>
    <n v="1"/>
    <n v="0"/>
    <n v="0"/>
    <n v="0"/>
    <n v="0"/>
    <n v="0"/>
    <n v="0"/>
    <n v="0"/>
    <n v="0"/>
    <n v="0"/>
    <n v="0"/>
    <n v="0"/>
    <n v="0"/>
    <n v="0"/>
    <n v="0"/>
    <n v="5"/>
    <n v="0"/>
    <n v="101"/>
    <n v="0"/>
    <n v="584"/>
    <n v="1967"/>
    <n v="1040"/>
    <n v="167"/>
    <n v="87"/>
    <m/>
    <m/>
    <m/>
    <m/>
    <m/>
    <m/>
    <m/>
  </r>
  <r>
    <x v="3"/>
    <x v="25"/>
    <x v="142"/>
    <x v="4"/>
    <n v="123"/>
    <n v="6"/>
    <n v="3"/>
    <n v="0"/>
    <n v="0"/>
    <n v="34"/>
    <n v="4"/>
    <n v="10"/>
    <n v="4"/>
    <n v="0"/>
    <n v="0"/>
    <n v="0"/>
    <n v="0"/>
    <n v="650"/>
    <n v="387"/>
    <n v="16"/>
    <n v="37"/>
    <n v="5"/>
    <n v="2430"/>
    <n v="407"/>
    <n v="16"/>
    <n v="240"/>
    <n v="74"/>
    <n v="1305"/>
    <n v="190"/>
    <n v="8"/>
    <n v="97"/>
    <n v="119"/>
    <n v="237"/>
    <n v="15"/>
    <n v="1"/>
    <n v="26"/>
    <n v="26"/>
    <n v="100"/>
    <n v="65"/>
    <n v="3"/>
    <n v="4"/>
    <n v="0"/>
    <n v="0"/>
    <n v="1"/>
    <n v="0"/>
    <n v="0"/>
    <n v="0"/>
    <n v="0"/>
    <n v="0"/>
    <n v="0"/>
    <n v="0"/>
    <n v="0"/>
    <n v="0"/>
    <n v="0"/>
    <n v="0"/>
    <n v="0"/>
    <n v="0"/>
    <n v="0"/>
    <n v="5"/>
    <n v="0"/>
    <n v="101"/>
    <n v="0"/>
    <n v="582"/>
    <n v="1974"/>
    <n v="1047"/>
    <n v="170"/>
    <n v="88"/>
    <m/>
    <m/>
    <m/>
    <m/>
    <m/>
    <m/>
    <m/>
  </r>
  <r>
    <x v="3"/>
    <x v="25"/>
    <x v="142"/>
    <x v="5"/>
    <n v="123"/>
    <n v="6"/>
    <n v="3"/>
    <n v="0"/>
    <n v="0"/>
    <n v="45"/>
    <n v="4"/>
    <n v="10"/>
    <n v="4"/>
    <n v="0"/>
    <n v="0"/>
    <n v="0"/>
    <n v="0"/>
    <n v="650"/>
    <n v="418"/>
    <n v="16"/>
    <n v="35"/>
    <n v="5"/>
    <n v="2438"/>
    <n v="655"/>
    <n v="17"/>
    <n v="240"/>
    <n v="73"/>
    <n v="1308"/>
    <n v="288"/>
    <n v="8"/>
    <n v="97"/>
    <n v="119"/>
    <n v="235"/>
    <n v="23"/>
    <n v="1"/>
    <n v="26"/>
    <n v="24"/>
    <n v="100"/>
    <n v="66"/>
    <n v="3"/>
    <n v="4"/>
    <n v="0"/>
    <n v="0"/>
    <n v="1"/>
    <n v="0"/>
    <n v="0"/>
    <n v="0"/>
    <n v="0"/>
    <n v="0"/>
    <n v="0"/>
    <n v="0"/>
    <n v="0"/>
    <n v="0"/>
    <n v="0"/>
    <n v="0"/>
    <n v="0"/>
    <n v="0"/>
    <n v="0"/>
    <n v="5"/>
    <n v="0"/>
    <n v="102"/>
    <n v="0"/>
    <n v="585"/>
    <n v="1987"/>
    <n v="1050"/>
    <n v="169"/>
    <n v="88"/>
    <m/>
    <m/>
    <m/>
    <m/>
    <m/>
    <m/>
    <m/>
  </r>
  <r>
    <x v="3"/>
    <x v="25"/>
    <x v="142"/>
    <x v="6"/>
    <n v="122"/>
    <n v="6"/>
    <n v="4"/>
    <n v="0"/>
    <n v="0"/>
    <n v="53"/>
    <n v="4"/>
    <n v="10"/>
    <n v="4"/>
    <n v="0"/>
    <n v="0"/>
    <n v="0"/>
    <n v="0"/>
    <n v="655"/>
    <n v="445"/>
    <n v="16"/>
    <n v="33"/>
    <n v="4"/>
    <n v="2428"/>
    <n v="800"/>
    <n v="16"/>
    <n v="235"/>
    <n v="71"/>
    <n v="1310"/>
    <n v="376"/>
    <n v="8"/>
    <n v="97"/>
    <n v="117"/>
    <n v="234"/>
    <n v="30"/>
    <n v="1"/>
    <n v="27"/>
    <n v="23"/>
    <n v="100"/>
    <n v="70"/>
    <n v="3"/>
    <n v="5"/>
    <n v="0"/>
    <n v="0"/>
    <n v="1"/>
    <n v="0"/>
    <n v="0"/>
    <n v="0"/>
    <n v="0"/>
    <n v="0"/>
    <n v="0"/>
    <n v="0"/>
    <n v="0"/>
    <n v="0"/>
    <n v="0"/>
    <n v="0"/>
    <n v="0"/>
    <n v="0"/>
    <n v="0"/>
    <n v="5"/>
    <n v="0"/>
    <n v="102"/>
    <n v="0"/>
    <n v="591"/>
    <n v="1993"/>
    <n v="1055"/>
    <n v="169"/>
    <n v="87"/>
    <m/>
    <m/>
    <m/>
    <m/>
    <m/>
    <m/>
    <m/>
  </r>
  <r>
    <x v="3"/>
    <x v="25"/>
    <x v="142"/>
    <x v="7"/>
    <n v="122"/>
    <n v="6"/>
    <n v="4"/>
    <n v="0"/>
    <n v="0"/>
    <n v="58"/>
    <n v="4"/>
    <n v="10"/>
    <n v="4"/>
    <n v="0"/>
    <n v="0"/>
    <n v="0"/>
    <n v="0"/>
    <n v="658"/>
    <n v="466"/>
    <n v="16"/>
    <n v="34"/>
    <n v="4"/>
    <n v="2430"/>
    <n v="930"/>
    <n v="16"/>
    <n v="233"/>
    <n v="73"/>
    <n v="1310"/>
    <n v="457"/>
    <n v="8"/>
    <n v="95"/>
    <n v="116"/>
    <n v="234"/>
    <n v="38"/>
    <n v="1"/>
    <n v="27"/>
    <n v="23"/>
    <n v="100"/>
    <n v="75"/>
    <n v="3"/>
    <n v="4"/>
    <n v="0"/>
    <n v="0"/>
    <n v="1"/>
    <n v="0"/>
    <n v="0"/>
    <n v="0"/>
    <n v="0"/>
    <n v="0"/>
    <n v="0"/>
    <n v="0"/>
    <n v="0"/>
    <n v="0"/>
    <n v="0"/>
    <n v="0"/>
    <n v="0"/>
    <n v="0"/>
    <n v="0"/>
    <n v="5"/>
    <n v="0"/>
    <n v="102"/>
    <n v="0"/>
    <n v="592"/>
    <n v="1998"/>
    <n v="1058"/>
    <n v="169"/>
    <n v="87"/>
    <m/>
    <m/>
    <m/>
    <m/>
    <m/>
    <m/>
    <m/>
  </r>
  <r>
    <x v="3"/>
    <x v="25"/>
    <x v="142"/>
    <x v="8"/>
    <n v="121"/>
    <n v="6"/>
    <n v="4"/>
    <n v="0"/>
    <n v="0"/>
    <n v="62"/>
    <n v="4"/>
    <n v="10"/>
    <n v="3"/>
    <n v="0"/>
    <n v="0"/>
    <n v="0"/>
    <n v="0"/>
    <n v="658"/>
    <n v="485"/>
    <n v="15"/>
    <n v="34"/>
    <n v="4"/>
    <n v="2426"/>
    <n v="1094"/>
    <n v="18"/>
    <n v="228"/>
    <n v="68"/>
    <n v="1309"/>
    <n v="540"/>
    <n v="8"/>
    <n v="92"/>
    <n v="116"/>
    <n v="235"/>
    <n v="56"/>
    <n v="1"/>
    <n v="27"/>
    <n v="23"/>
    <n v="103"/>
    <n v="77"/>
    <n v="3"/>
    <n v="4"/>
    <n v="0"/>
    <n v="0"/>
    <n v="1"/>
    <n v="0"/>
    <n v="0"/>
    <n v="0"/>
    <n v="0"/>
    <n v="0"/>
    <n v="0"/>
    <n v="0"/>
    <n v="0"/>
    <n v="0"/>
    <n v="0"/>
    <n v="0"/>
    <n v="0"/>
    <n v="0"/>
    <n v="0"/>
    <n v="5"/>
    <n v="0"/>
    <n v="101"/>
    <n v="0"/>
    <n v="595"/>
    <n v="2000"/>
    <n v="1058"/>
    <n v="169"/>
    <n v="90"/>
    <n v="8756"/>
    <n v="1345"/>
    <n v="0"/>
    <n v="19"/>
    <n v="580"/>
    <n v="2310"/>
    <n v="5266"/>
  </r>
  <r>
    <x v="3"/>
    <x v="25"/>
    <x v="142"/>
    <x v="9"/>
    <n v="122"/>
    <n v="6"/>
    <n v="4"/>
    <n v="0"/>
    <n v="0"/>
    <n v="66"/>
    <n v="3"/>
    <n v="10"/>
    <n v="2"/>
    <n v="0"/>
    <n v="0"/>
    <n v="0"/>
    <n v="0"/>
    <n v="659"/>
    <n v="502"/>
    <n v="14"/>
    <n v="34"/>
    <n v="5"/>
    <n v="2427"/>
    <n v="1242"/>
    <n v="18"/>
    <n v="227"/>
    <n v="69"/>
    <n v="1315"/>
    <n v="623"/>
    <n v="9"/>
    <n v="91"/>
    <n v="114"/>
    <n v="234"/>
    <n v="78"/>
    <n v="1"/>
    <n v="26"/>
    <n v="23"/>
    <n v="104"/>
    <n v="81"/>
    <n v="3"/>
    <n v="4"/>
    <n v="0"/>
    <n v="0"/>
    <n v="1"/>
    <n v="0"/>
    <n v="0"/>
    <n v="0"/>
    <n v="0"/>
    <n v="0"/>
    <n v="0"/>
    <n v="0"/>
    <n v="0"/>
    <n v="0"/>
    <n v="0"/>
    <n v="0"/>
    <n v="0"/>
    <n v="0"/>
    <n v="0"/>
    <n v="5"/>
    <n v="0"/>
    <n v="102"/>
    <n v="0"/>
    <n v="596"/>
    <n v="2006"/>
    <n v="1064"/>
    <n v="171"/>
    <n v="93"/>
    <n v="8758"/>
    <n v="1943"/>
    <n v="0"/>
    <n v="20"/>
    <n v="576"/>
    <n v="2287"/>
    <n v="5318"/>
  </r>
  <r>
    <x v="3"/>
    <x v="25"/>
    <x v="142"/>
    <x v="10"/>
    <n v="122"/>
    <n v="6"/>
    <n v="4"/>
    <n v="0"/>
    <n v="0"/>
    <n v="66"/>
    <n v="3"/>
    <n v="10"/>
    <n v="1"/>
    <n v="0"/>
    <n v="0"/>
    <n v="0"/>
    <n v="0"/>
    <n v="665"/>
    <n v="512"/>
    <n v="14"/>
    <n v="34"/>
    <n v="8"/>
    <n v="2419"/>
    <n v="1290"/>
    <n v="17"/>
    <n v="224"/>
    <n v="66"/>
    <n v="1321"/>
    <n v="656"/>
    <n v="9"/>
    <n v="91"/>
    <n v="118"/>
    <n v="235"/>
    <n v="88"/>
    <n v="1"/>
    <n v="27"/>
    <n v="23"/>
    <n v="104"/>
    <n v="81"/>
    <n v="3"/>
    <n v="4"/>
    <n v="0"/>
    <n v="0"/>
    <n v="1"/>
    <n v="0"/>
    <n v="0"/>
    <n v="0"/>
    <n v="0"/>
    <n v="0"/>
    <n v="0"/>
    <n v="0"/>
    <n v="0"/>
    <n v="0"/>
    <n v="0"/>
    <n v="0"/>
    <n v="0"/>
    <n v="0"/>
    <n v="0"/>
    <n v="5"/>
    <n v="0"/>
    <n v="102"/>
    <n v="0"/>
    <n v="599"/>
    <n v="2007"/>
    <n v="1065"/>
    <n v="171"/>
    <n v="93"/>
    <n v="8789"/>
    <n v="2186"/>
    <n v="0"/>
    <n v="20"/>
    <n v="579"/>
    <n v="2304"/>
    <n v="5339"/>
  </r>
  <r>
    <x v="3"/>
    <x v="25"/>
    <x v="142"/>
    <x v="11"/>
    <n v="123"/>
    <n v="6"/>
    <n v="4"/>
    <n v="0"/>
    <n v="0"/>
    <n v="70"/>
    <n v="3"/>
    <n v="10"/>
    <n v="1"/>
    <n v="0"/>
    <n v="0"/>
    <n v="0"/>
    <n v="0"/>
    <n v="670"/>
    <n v="523"/>
    <n v="14"/>
    <n v="33"/>
    <n v="10"/>
    <n v="2419"/>
    <n v="1344"/>
    <n v="18"/>
    <n v="220"/>
    <n v="65"/>
    <n v="1323"/>
    <n v="688"/>
    <n v="8"/>
    <n v="90"/>
    <n v="118"/>
    <n v="236"/>
    <n v="94"/>
    <n v="1"/>
    <n v="26"/>
    <n v="23"/>
    <n v="104"/>
    <n v="82"/>
    <n v="3"/>
    <n v="3"/>
    <n v="0"/>
    <n v="0"/>
    <n v="1"/>
    <n v="0"/>
    <n v="0"/>
    <n v="0"/>
    <n v="0"/>
    <n v="0"/>
    <n v="0"/>
    <n v="0"/>
    <n v="0"/>
    <n v="0"/>
    <n v="0"/>
    <n v="0"/>
    <n v="0"/>
    <n v="0"/>
    <n v="0"/>
    <n v="5"/>
    <n v="0"/>
    <n v="103"/>
    <n v="0"/>
    <n v="603"/>
    <n v="2011"/>
    <n v="1068"/>
    <n v="173"/>
    <n v="94"/>
    <n v="8825"/>
    <n v="2398"/>
    <n v="0"/>
    <n v="18"/>
    <n v="577"/>
    <n v="2319"/>
    <n v="5384"/>
  </r>
  <r>
    <x v="3"/>
    <x v="25"/>
    <x v="142"/>
    <x v="12"/>
    <n v="122"/>
    <n v="6"/>
    <n v="4"/>
    <n v="0"/>
    <n v="0"/>
    <n v="72"/>
    <n v="2"/>
    <n v="9"/>
    <n v="1"/>
    <n v="0"/>
    <n v="0"/>
    <n v="0"/>
    <n v="0"/>
    <n v="675"/>
    <n v="533"/>
    <n v="14"/>
    <n v="33"/>
    <n v="8"/>
    <n v="2419"/>
    <n v="1390"/>
    <n v="18"/>
    <n v="221"/>
    <n v="64"/>
    <n v="1322"/>
    <n v="714"/>
    <n v="8"/>
    <n v="86"/>
    <n v="118"/>
    <n v="236"/>
    <n v="98"/>
    <n v="1"/>
    <n v="25"/>
    <n v="23"/>
    <n v="102"/>
    <n v="82"/>
    <n v="3"/>
    <n v="3"/>
    <n v="0"/>
    <n v="0"/>
    <n v="1"/>
    <n v="0"/>
    <n v="0"/>
    <n v="0"/>
    <n v="0"/>
    <n v="0"/>
    <n v="0"/>
    <n v="0"/>
    <n v="0"/>
    <n v="0"/>
    <n v="0"/>
    <n v="0"/>
    <n v="0"/>
    <n v="0"/>
    <n v="0"/>
    <n v="5"/>
    <n v="0"/>
    <n v="103"/>
    <n v="0"/>
    <n v="610"/>
    <n v="2012"/>
    <n v="1069"/>
    <n v="174"/>
    <n v="92"/>
    <n v="8813"/>
    <n v="2545"/>
    <n v="0"/>
    <n v="18"/>
    <n v="569"/>
    <n v="2302"/>
    <n v="5391"/>
  </r>
  <r>
    <x v="3"/>
    <x v="25"/>
    <x v="142"/>
    <x v="13"/>
    <n v="122"/>
    <n v="6"/>
    <n v="4"/>
    <n v="0"/>
    <n v="0"/>
    <n v="72"/>
    <n v="2"/>
    <n v="9"/>
    <n v="3"/>
    <n v="0"/>
    <n v="0"/>
    <n v="0"/>
    <n v="0"/>
    <n v="675"/>
    <n v="537"/>
    <n v="14"/>
    <n v="33"/>
    <n v="8"/>
    <n v="2432"/>
    <n v="1421"/>
    <n v="18"/>
    <n v="223"/>
    <n v="60"/>
    <n v="1326"/>
    <n v="722"/>
    <n v="8"/>
    <n v="86"/>
    <n v="117"/>
    <n v="237"/>
    <n v="99"/>
    <n v="1"/>
    <n v="24"/>
    <n v="23"/>
    <n v="102"/>
    <n v="83"/>
    <n v="3"/>
    <n v="3"/>
    <n v="0"/>
    <n v="0"/>
    <n v="1"/>
    <n v="0"/>
    <n v="0"/>
    <n v="0"/>
    <n v="0"/>
    <n v="0"/>
    <n v="0"/>
    <n v="0"/>
    <n v="0"/>
    <n v="0"/>
    <n v="0"/>
    <n v="0"/>
    <n v="0"/>
    <n v="0"/>
    <n v="0"/>
    <n v="5"/>
    <n v="0"/>
    <n v="101"/>
    <n v="0"/>
    <n v="610"/>
    <n v="2029"/>
    <n v="1073"/>
    <n v="174"/>
    <n v="92"/>
    <n v="8804"/>
    <n v="2607"/>
    <n v="0"/>
    <n v="18"/>
    <n v="572"/>
    <n v="2282"/>
    <n v="5412"/>
  </r>
  <r>
    <x v="3"/>
    <x v="25"/>
    <x v="142"/>
    <x v="14"/>
    <n v="122"/>
    <n v="6"/>
    <n v="4"/>
    <n v="0"/>
    <n v="0"/>
    <n v="72"/>
    <n v="2"/>
    <n v="8"/>
    <n v="3"/>
    <n v="0"/>
    <n v="0"/>
    <n v="0"/>
    <n v="0"/>
    <n v="678"/>
    <n v="541"/>
    <n v="14"/>
    <n v="33"/>
    <n v="10"/>
    <n v="2429"/>
    <n v="1441"/>
    <n v="18"/>
    <n v="221"/>
    <n v="57"/>
    <n v="1324"/>
    <n v="737"/>
    <n v="8"/>
    <n v="87"/>
    <n v="115"/>
    <n v="238"/>
    <n v="100"/>
    <n v="1"/>
    <n v="24"/>
    <n v="23"/>
    <n v="102"/>
    <n v="83"/>
    <n v="3"/>
    <n v="3"/>
    <n v="0"/>
    <n v="0"/>
    <n v="1"/>
    <n v="0"/>
    <n v="0"/>
    <n v="0"/>
    <n v="0"/>
    <n v="0"/>
    <n v="0"/>
    <n v="0"/>
    <n v="0"/>
    <n v="0"/>
    <n v="0"/>
    <n v="0"/>
    <n v="0"/>
    <n v="0"/>
    <n v="0"/>
    <n v="5"/>
    <n v="0"/>
    <n v="101"/>
    <n v="0"/>
    <n v="613"/>
    <n v="2032"/>
    <n v="1075"/>
    <n v="175"/>
    <n v="92"/>
    <n v="8798"/>
    <n v="2688"/>
    <n v="0"/>
    <n v="18"/>
    <n v="571"/>
    <n v="2266"/>
    <n v="5435"/>
  </r>
  <r>
    <x v="3"/>
    <x v="25"/>
    <x v="142"/>
    <x v="15"/>
    <n v="121"/>
    <n v="6"/>
    <n v="4"/>
    <n v="0"/>
    <n v="0"/>
    <n v="71"/>
    <n v="2"/>
    <n v="8"/>
    <n v="3"/>
    <n v="0"/>
    <n v="0"/>
    <n v="0"/>
    <n v="0"/>
    <n v="679"/>
    <n v="541"/>
    <n v="13"/>
    <n v="34"/>
    <n v="10"/>
    <n v="2422"/>
    <n v="1449"/>
    <n v="18"/>
    <n v="222"/>
    <n v="52"/>
    <n v="1327"/>
    <n v="742"/>
    <n v="8"/>
    <n v="87"/>
    <n v="116"/>
    <n v="242"/>
    <n v="104"/>
    <n v="1"/>
    <n v="24"/>
    <n v="22"/>
    <n v="103"/>
    <n v="83"/>
    <n v="4"/>
    <n v="3"/>
    <n v="0"/>
    <n v="0"/>
    <n v="1"/>
    <n v="0"/>
    <n v="0"/>
    <n v="0"/>
    <n v="0"/>
    <n v="0"/>
    <n v="0"/>
    <n v="0"/>
    <n v="0"/>
    <n v="0"/>
    <n v="0"/>
    <n v="0"/>
    <n v="0"/>
    <n v="0"/>
    <n v="0"/>
    <n v="5"/>
    <n v="0"/>
    <n v="100"/>
    <n v="0"/>
    <n v="613"/>
    <n v="2036"/>
    <n v="1080"/>
    <n v="178"/>
    <n v="92"/>
    <n v="8803"/>
    <n v="2735"/>
    <n v="0"/>
    <n v="18"/>
    <n v="574"/>
    <n v="2250"/>
    <n v="5450"/>
  </r>
  <r>
    <x v="3"/>
    <x v="25"/>
    <x v="142"/>
    <x v="16"/>
    <n v="122"/>
    <n v="5"/>
    <n v="4"/>
    <n v="0"/>
    <n v="0"/>
    <n v="71"/>
    <n v="2"/>
    <n v="8"/>
    <n v="4"/>
    <n v="0"/>
    <n v="0"/>
    <n v="0"/>
    <n v="0"/>
    <n v="680"/>
    <n v="544"/>
    <n v="13"/>
    <n v="34"/>
    <n v="11"/>
    <n v="2435"/>
    <n v="1463"/>
    <n v="18"/>
    <n v="222"/>
    <n v="56"/>
    <n v="1330"/>
    <n v="747"/>
    <n v="8"/>
    <n v="88"/>
    <n v="115"/>
    <n v="243"/>
    <n v="104"/>
    <n v="1"/>
    <n v="26"/>
    <n v="22"/>
    <n v="104"/>
    <n v="83"/>
    <n v="4"/>
    <n v="3"/>
    <n v="0"/>
    <n v="0"/>
    <n v="1"/>
    <n v="0"/>
    <n v="0"/>
    <n v="0"/>
    <n v="0"/>
    <n v="0"/>
    <n v="0"/>
    <n v="0"/>
    <n v="0"/>
    <n v="0"/>
    <n v="0"/>
    <n v="0"/>
    <n v="0"/>
    <n v="0"/>
    <n v="0"/>
    <n v="4"/>
    <n v="0"/>
    <n v="100"/>
    <n v="0"/>
    <n v="613"/>
    <n v="2045"/>
    <n v="1081"/>
    <n v="177"/>
    <n v="92"/>
    <n v="8839"/>
    <n v="2771"/>
    <n v="0"/>
    <n v="18"/>
    <n v="581"/>
    <n v="2276"/>
    <n v="5468"/>
  </r>
  <r>
    <x v="3"/>
    <x v="21"/>
    <x v="143"/>
    <x v="0"/>
    <n v="94"/>
    <n v="7"/>
    <n v="1"/>
    <n v="0"/>
    <n v="0"/>
    <n v="17"/>
    <n v="3"/>
    <n v="10"/>
    <n v="1"/>
    <n v="1"/>
    <n v="0"/>
    <n v="0"/>
    <n v="0"/>
    <n v="513"/>
    <n v="0"/>
    <n v="171"/>
    <n v="24"/>
    <n v="9"/>
    <n v="1525"/>
    <n v="0"/>
    <n v="67"/>
    <n v="179"/>
    <n v="41"/>
    <n v="1119"/>
    <n v="50"/>
    <n v="7"/>
    <n v="56"/>
    <n v="255"/>
    <n v="183"/>
    <n v="0"/>
    <n v="4"/>
    <n v="26"/>
    <n v="21"/>
    <n v="90"/>
    <n v="0"/>
    <n v="11"/>
    <n v="0"/>
    <n v="1"/>
    <n v="0"/>
    <n v="0"/>
    <n v="0"/>
    <n v="0"/>
    <n v="0"/>
    <n v="0"/>
    <n v="0"/>
    <n v="0"/>
    <n v="0"/>
    <n v="0"/>
    <n v="0"/>
    <n v="19"/>
    <n v="54"/>
    <n v="0"/>
    <n v="2"/>
    <n v="3"/>
    <m/>
    <m/>
    <m/>
    <m/>
    <m/>
    <m/>
    <m/>
    <m/>
    <m/>
    <m/>
    <m/>
    <m/>
    <m/>
    <m/>
    <m/>
    <m/>
  </r>
  <r>
    <x v="3"/>
    <x v="21"/>
    <x v="143"/>
    <x v="1"/>
    <n v="93"/>
    <n v="7"/>
    <n v="1"/>
    <n v="0"/>
    <n v="0"/>
    <n v="19"/>
    <n v="3"/>
    <n v="10"/>
    <n v="1"/>
    <n v="1"/>
    <n v="0"/>
    <n v="0"/>
    <n v="0"/>
    <n v="514"/>
    <n v="0"/>
    <n v="215"/>
    <n v="24"/>
    <n v="9"/>
    <n v="1524"/>
    <n v="0"/>
    <n v="103"/>
    <n v="178"/>
    <n v="40"/>
    <n v="1123"/>
    <n v="70"/>
    <n v="7"/>
    <n v="55"/>
    <n v="259"/>
    <n v="181"/>
    <n v="0"/>
    <n v="4"/>
    <n v="25"/>
    <n v="20"/>
    <n v="91"/>
    <n v="0"/>
    <n v="14"/>
    <n v="0"/>
    <n v="1"/>
    <n v="0"/>
    <n v="0"/>
    <n v="0"/>
    <n v="0"/>
    <n v="0"/>
    <n v="0"/>
    <n v="0"/>
    <n v="0"/>
    <n v="0"/>
    <n v="0"/>
    <n v="0"/>
    <n v="19"/>
    <n v="54"/>
    <n v="0"/>
    <n v="2"/>
    <n v="3"/>
    <m/>
    <m/>
    <m/>
    <m/>
    <m/>
    <m/>
    <m/>
    <m/>
    <m/>
    <m/>
    <m/>
    <m/>
    <m/>
    <m/>
    <m/>
    <m/>
  </r>
  <r>
    <x v="3"/>
    <x v="21"/>
    <x v="143"/>
    <x v="2"/>
    <n v="93"/>
    <n v="7"/>
    <n v="1"/>
    <n v="0"/>
    <n v="0"/>
    <n v="22"/>
    <n v="3"/>
    <n v="10"/>
    <n v="0"/>
    <n v="0"/>
    <n v="0"/>
    <n v="0"/>
    <n v="0"/>
    <n v="513"/>
    <n v="272"/>
    <n v="20"/>
    <n v="23"/>
    <n v="9"/>
    <n v="1531"/>
    <n v="145"/>
    <n v="53"/>
    <n v="182"/>
    <n v="39"/>
    <n v="1125"/>
    <n v="99"/>
    <n v="8"/>
    <n v="57"/>
    <n v="258"/>
    <n v="180"/>
    <n v="5"/>
    <n v="2"/>
    <n v="25"/>
    <n v="20"/>
    <n v="91"/>
    <n v="19"/>
    <n v="3"/>
    <n v="0"/>
    <n v="1"/>
    <n v="0"/>
    <n v="0"/>
    <n v="0"/>
    <n v="0"/>
    <n v="0"/>
    <n v="0"/>
    <n v="0"/>
    <n v="0"/>
    <n v="0"/>
    <n v="0"/>
    <n v="0"/>
    <n v="0"/>
    <n v="0"/>
    <n v="0"/>
    <n v="0"/>
    <n v="0"/>
    <n v="7"/>
    <n v="0"/>
    <n v="76"/>
    <n v="0"/>
    <n v="455"/>
    <n v="1204"/>
    <n v="776"/>
    <n v="117"/>
    <n v="85"/>
    <m/>
    <m/>
    <m/>
    <m/>
    <m/>
    <m/>
    <m/>
  </r>
  <r>
    <x v="3"/>
    <x v="21"/>
    <x v="143"/>
    <x v="3"/>
    <n v="93"/>
    <n v="7"/>
    <n v="2"/>
    <n v="0"/>
    <n v="0"/>
    <n v="25"/>
    <n v="3"/>
    <n v="10"/>
    <n v="0"/>
    <n v="0"/>
    <n v="0"/>
    <n v="0"/>
    <n v="0"/>
    <n v="512"/>
    <n v="294"/>
    <n v="20"/>
    <n v="24"/>
    <n v="7"/>
    <n v="1524"/>
    <n v="203"/>
    <n v="53"/>
    <n v="181"/>
    <n v="38"/>
    <n v="1125"/>
    <n v="118"/>
    <n v="8"/>
    <n v="57"/>
    <n v="258"/>
    <n v="181"/>
    <n v="5"/>
    <n v="2"/>
    <n v="27"/>
    <n v="19"/>
    <n v="92"/>
    <n v="37"/>
    <n v="3"/>
    <n v="0"/>
    <n v="1"/>
    <n v="0"/>
    <n v="0"/>
    <n v="0"/>
    <n v="0"/>
    <n v="0"/>
    <n v="0"/>
    <n v="0"/>
    <n v="0"/>
    <n v="0"/>
    <n v="0"/>
    <n v="0"/>
    <n v="0"/>
    <n v="0"/>
    <n v="0"/>
    <n v="0"/>
    <n v="0"/>
    <n v="7"/>
    <n v="0"/>
    <n v="76"/>
    <n v="0"/>
    <n v="455"/>
    <n v="1202"/>
    <n v="776"/>
    <n v="118"/>
    <n v="86"/>
    <m/>
    <m/>
    <m/>
    <m/>
    <m/>
    <m/>
    <m/>
  </r>
  <r>
    <x v="3"/>
    <x v="21"/>
    <x v="143"/>
    <x v="4"/>
    <n v="94"/>
    <n v="7"/>
    <n v="3"/>
    <n v="0"/>
    <n v="0"/>
    <n v="35"/>
    <n v="3"/>
    <n v="10"/>
    <n v="0"/>
    <n v="0"/>
    <n v="0"/>
    <n v="0"/>
    <n v="0"/>
    <n v="513"/>
    <n v="319"/>
    <n v="20"/>
    <n v="24"/>
    <n v="7"/>
    <n v="1523"/>
    <n v="352"/>
    <n v="51"/>
    <n v="178"/>
    <n v="38"/>
    <n v="1124"/>
    <n v="155"/>
    <n v="8"/>
    <n v="60"/>
    <n v="254"/>
    <n v="183"/>
    <n v="10"/>
    <n v="2"/>
    <n v="27"/>
    <n v="19"/>
    <n v="92"/>
    <n v="39"/>
    <n v="3"/>
    <n v="0"/>
    <n v="1"/>
    <n v="0"/>
    <n v="0"/>
    <n v="0"/>
    <n v="0"/>
    <n v="0"/>
    <n v="0"/>
    <n v="0"/>
    <n v="0"/>
    <n v="0"/>
    <n v="0"/>
    <n v="0"/>
    <n v="0"/>
    <n v="0"/>
    <n v="0"/>
    <n v="0"/>
    <n v="0"/>
    <n v="7"/>
    <n v="0"/>
    <n v="77"/>
    <n v="0"/>
    <n v="456"/>
    <n v="1205"/>
    <n v="774"/>
    <n v="120"/>
    <n v="86"/>
    <m/>
    <m/>
    <m/>
    <m/>
    <m/>
    <m/>
    <m/>
  </r>
  <r>
    <x v="3"/>
    <x v="21"/>
    <x v="143"/>
    <x v="5"/>
    <n v="95"/>
    <n v="7"/>
    <n v="3"/>
    <n v="0"/>
    <n v="0"/>
    <n v="41"/>
    <n v="3"/>
    <n v="10"/>
    <n v="1"/>
    <n v="0"/>
    <n v="0"/>
    <n v="0"/>
    <n v="0"/>
    <n v="515"/>
    <n v="345"/>
    <n v="20"/>
    <n v="25"/>
    <n v="7"/>
    <n v="1526"/>
    <n v="484"/>
    <n v="50"/>
    <n v="181"/>
    <n v="35"/>
    <n v="1127"/>
    <n v="237"/>
    <n v="8"/>
    <n v="63"/>
    <n v="252"/>
    <n v="182"/>
    <n v="16"/>
    <n v="2"/>
    <n v="29"/>
    <n v="16"/>
    <n v="92"/>
    <n v="46"/>
    <n v="3"/>
    <n v="0"/>
    <n v="1"/>
    <n v="0"/>
    <n v="0"/>
    <n v="0"/>
    <n v="0"/>
    <n v="0"/>
    <n v="0"/>
    <n v="0"/>
    <n v="0"/>
    <n v="0"/>
    <n v="0"/>
    <n v="0"/>
    <n v="0"/>
    <n v="0"/>
    <n v="0"/>
    <n v="0"/>
    <n v="0"/>
    <n v="7"/>
    <n v="0"/>
    <n v="77"/>
    <n v="0"/>
    <n v="457"/>
    <n v="1212"/>
    <n v="774"/>
    <n v="118"/>
    <n v="86"/>
    <m/>
    <m/>
    <m/>
    <m/>
    <m/>
    <m/>
    <m/>
  </r>
  <r>
    <x v="3"/>
    <x v="21"/>
    <x v="143"/>
    <x v="6"/>
    <n v="95"/>
    <n v="7"/>
    <n v="4"/>
    <n v="0"/>
    <n v="0"/>
    <n v="49"/>
    <n v="3"/>
    <n v="10"/>
    <n v="1"/>
    <n v="0"/>
    <n v="0"/>
    <n v="0"/>
    <n v="0"/>
    <n v="514"/>
    <n v="366"/>
    <n v="20"/>
    <n v="25"/>
    <n v="7"/>
    <n v="1531"/>
    <n v="583"/>
    <n v="51"/>
    <n v="180"/>
    <n v="34"/>
    <n v="1129"/>
    <n v="319"/>
    <n v="8"/>
    <n v="64"/>
    <n v="251"/>
    <n v="181"/>
    <n v="21"/>
    <n v="2"/>
    <n v="29"/>
    <n v="15"/>
    <n v="92"/>
    <n v="52"/>
    <n v="3"/>
    <n v="0"/>
    <n v="1"/>
    <n v="0"/>
    <n v="0"/>
    <n v="0"/>
    <n v="0"/>
    <n v="0"/>
    <n v="0"/>
    <n v="0"/>
    <n v="0"/>
    <n v="0"/>
    <n v="0"/>
    <n v="0"/>
    <n v="0"/>
    <n v="0"/>
    <n v="0"/>
    <n v="0"/>
    <n v="0"/>
    <n v="7"/>
    <n v="0"/>
    <n v="77"/>
    <n v="0"/>
    <n v="456"/>
    <n v="1216"/>
    <n v="778"/>
    <n v="119"/>
    <n v="86"/>
    <m/>
    <m/>
    <m/>
    <m/>
    <m/>
    <m/>
    <m/>
  </r>
  <r>
    <x v="3"/>
    <x v="21"/>
    <x v="143"/>
    <x v="7"/>
    <n v="97"/>
    <n v="7"/>
    <n v="5"/>
    <n v="0"/>
    <n v="0"/>
    <n v="57"/>
    <n v="4"/>
    <n v="10"/>
    <n v="1"/>
    <n v="0"/>
    <n v="0"/>
    <n v="0"/>
    <n v="0"/>
    <n v="514"/>
    <n v="377"/>
    <n v="20"/>
    <n v="26"/>
    <n v="7"/>
    <n v="1532"/>
    <n v="658"/>
    <n v="49"/>
    <n v="178"/>
    <n v="33"/>
    <n v="1131"/>
    <n v="394"/>
    <n v="8"/>
    <n v="65"/>
    <n v="249"/>
    <n v="181"/>
    <n v="24"/>
    <n v="2"/>
    <n v="28"/>
    <n v="15"/>
    <n v="93"/>
    <n v="63"/>
    <n v="3"/>
    <n v="0"/>
    <n v="1"/>
    <n v="0"/>
    <n v="0"/>
    <n v="0"/>
    <n v="0"/>
    <n v="0"/>
    <n v="0"/>
    <n v="0"/>
    <n v="0"/>
    <n v="0"/>
    <n v="0"/>
    <n v="0"/>
    <n v="0"/>
    <n v="0"/>
    <n v="0"/>
    <n v="0"/>
    <n v="0"/>
    <n v="7"/>
    <n v="0"/>
    <n v="79"/>
    <n v="0"/>
    <n v="455"/>
    <n v="1219"/>
    <n v="781"/>
    <n v="119"/>
    <n v="87"/>
    <m/>
    <m/>
    <m/>
    <m/>
    <m/>
    <m/>
    <m/>
  </r>
  <r>
    <x v="3"/>
    <x v="21"/>
    <x v="143"/>
    <x v="8"/>
    <n v="97"/>
    <n v="7"/>
    <n v="6"/>
    <n v="0"/>
    <n v="0"/>
    <n v="60"/>
    <n v="4"/>
    <n v="10"/>
    <n v="1"/>
    <n v="0"/>
    <n v="0"/>
    <n v="0"/>
    <n v="0"/>
    <n v="516"/>
    <n v="389"/>
    <n v="20"/>
    <n v="28"/>
    <n v="6"/>
    <n v="1539"/>
    <n v="731"/>
    <n v="49"/>
    <n v="174"/>
    <n v="36"/>
    <n v="1134"/>
    <n v="466"/>
    <n v="8"/>
    <n v="64"/>
    <n v="249"/>
    <n v="183"/>
    <n v="42"/>
    <n v="2"/>
    <n v="28"/>
    <n v="15"/>
    <n v="92"/>
    <n v="66"/>
    <n v="3"/>
    <n v="0"/>
    <n v="1"/>
    <n v="0"/>
    <n v="0"/>
    <n v="0"/>
    <n v="0"/>
    <n v="0"/>
    <n v="0"/>
    <n v="0"/>
    <n v="0"/>
    <n v="0"/>
    <n v="0"/>
    <n v="0"/>
    <n v="0"/>
    <n v="0"/>
    <n v="0"/>
    <n v="0"/>
    <n v="0"/>
    <n v="7"/>
    <n v="0"/>
    <n v="79"/>
    <n v="0"/>
    <n v="455"/>
    <n v="1227"/>
    <n v="783"/>
    <n v="121"/>
    <n v="86"/>
    <n v="6290"/>
    <n v="996"/>
    <n v="0"/>
    <n v="31"/>
    <n v="471"/>
    <n v="2161"/>
    <n v="3308"/>
  </r>
  <r>
    <x v="3"/>
    <x v="21"/>
    <x v="143"/>
    <x v="9"/>
    <n v="97"/>
    <n v="7"/>
    <n v="6"/>
    <n v="0"/>
    <n v="0"/>
    <n v="62"/>
    <n v="4"/>
    <n v="11"/>
    <n v="1"/>
    <n v="0"/>
    <n v="0"/>
    <n v="0"/>
    <n v="0"/>
    <n v="516"/>
    <n v="394"/>
    <n v="20"/>
    <n v="28"/>
    <n v="7"/>
    <n v="1525"/>
    <n v="802"/>
    <n v="48"/>
    <n v="169"/>
    <n v="37"/>
    <n v="1128"/>
    <n v="520"/>
    <n v="7"/>
    <n v="62"/>
    <n v="247"/>
    <n v="182"/>
    <n v="52"/>
    <n v="2"/>
    <n v="27"/>
    <n v="15"/>
    <n v="91"/>
    <n v="66"/>
    <n v="3"/>
    <n v="0"/>
    <n v="1"/>
    <n v="0"/>
    <n v="0"/>
    <n v="0"/>
    <n v="0"/>
    <n v="0"/>
    <n v="0"/>
    <n v="0"/>
    <n v="0"/>
    <n v="0"/>
    <n v="0"/>
    <n v="0"/>
    <n v="0"/>
    <n v="0"/>
    <n v="0"/>
    <n v="0"/>
    <n v="0"/>
    <n v="7"/>
    <n v="0"/>
    <n v="78"/>
    <n v="0"/>
    <n v="454"/>
    <n v="1223"/>
    <n v="781"/>
    <n v="122"/>
    <n v="86"/>
    <n v="6289"/>
    <n v="1350"/>
    <n v="0"/>
    <n v="30"/>
    <n v="460"/>
    <n v="2143"/>
    <n v="3329"/>
  </r>
  <r>
    <x v="3"/>
    <x v="21"/>
    <x v="143"/>
    <x v="10"/>
    <n v="98"/>
    <n v="7"/>
    <n v="6"/>
    <n v="0"/>
    <n v="0"/>
    <n v="64"/>
    <n v="4"/>
    <n v="11"/>
    <n v="1"/>
    <n v="0"/>
    <n v="0"/>
    <n v="0"/>
    <n v="0"/>
    <n v="516"/>
    <n v="398"/>
    <n v="20"/>
    <n v="29"/>
    <n v="7"/>
    <n v="1519"/>
    <n v="830"/>
    <n v="47"/>
    <n v="167"/>
    <n v="35"/>
    <n v="1128"/>
    <n v="540"/>
    <n v="7"/>
    <n v="64"/>
    <n v="243"/>
    <n v="180"/>
    <n v="54"/>
    <n v="2"/>
    <n v="26"/>
    <n v="15"/>
    <n v="93"/>
    <n v="67"/>
    <n v="3"/>
    <n v="0"/>
    <n v="1"/>
    <n v="0"/>
    <n v="0"/>
    <n v="0"/>
    <n v="0"/>
    <n v="0"/>
    <n v="0"/>
    <n v="0"/>
    <n v="0"/>
    <n v="0"/>
    <n v="0"/>
    <n v="0"/>
    <n v="0"/>
    <n v="0"/>
    <n v="0"/>
    <n v="0"/>
    <n v="0"/>
    <n v="7"/>
    <n v="0"/>
    <n v="79"/>
    <n v="0"/>
    <n v="453"/>
    <n v="1221"/>
    <n v="783"/>
    <n v="121"/>
    <n v="88"/>
    <n v="6260"/>
    <n v="1477"/>
    <n v="0"/>
    <n v="30"/>
    <n v="457"/>
    <n v="2109"/>
    <n v="3327"/>
  </r>
  <r>
    <x v="3"/>
    <x v="21"/>
    <x v="143"/>
    <x v="11"/>
    <n v="98"/>
    <n v="7"/>
    <n v="6"/>
    <n v="0"/>
    <n v="0"/>
    <n v="64"/>
    <n v="4"/>
    <n v="11"/>
    <n v="1"/>
    <n v="0"/>
    <n v="0"/>
    <n v="0"/>
    <n v="0"/>
    <n v="518"/>
    <n v="399"/>
    <n v="20"/>
    <n v="29"/>
    <n v="7"/>
    <n v="1521"/>
    <n v="857"/>
    <n v="47"/>
    <n v="164"/>
    <n v="38"/>
    <n v="1126"/>
    <n v="556"/>
    <n v="7"/>
    <n v="61"/>
    <n v="241"/>
    <n v="181"/>
    <n v="56"/>
    <n v="2"/>
    <n v="24"/>
    <n v="16"/>
    <n v="94"/>
    <n v="68"/>
    <n v="3"/>
    <n v="0"/>
    <n v="1"/>
    <n v="0"/>
    <n v="0"/>
    <n v="0"/>
    <n v="0"/>
    <n v="0"/>
    <n v="0"/>
    <n v="0"/>
    <n v="0"/>
    <n v="0"/>
    <n v="0"/>
    <n v="0"/>
    <n v="0"/>
    <n v="0"/>
    <n v="0"/>
    <n v="0"/>
    <n v="0"/>
    <n v="7"/>
    <n v="0"/>
    <n v="79"/>
    <n v="0"/>
    <n v="455"/>
    <n v="1221"/>
    <n v="782"/>
    <n v="122"/>
    <n v="89"/>
    <n v="6263"/>
    <n v="1581"/>
    <n v="0"/>
    <n v="28"/>
    <n v="449"/>
    <n v="2104"/>
    <n v="3342"/>
  </r>
  <r>
    <x v="3"/>
    <x v="21"/>
    <x v="143"/>
    <x v="12"/>
    <n v="97"/>
    <n v="7"/>
    <n v="6"/>
    <n v="0"/>
    <n v="0"/>
    <n v="64"/>
    <n v="4"/>
    <n v="11"/>
    <n v="1"/>
    <n v="0"/>
    <n v="0"/>
    <n v="0"/>
    <n v="0"/>
    <n v="515"/>
    <n v="403"/>
    <n v="19"/>
    <n v="29"/>
    <n v="6"/>
    <n v="1518"/>
    <n v="876"/>
    <n v="47"/>
    <n v="162"/>
    <n v="36"/>
    <n v="1127"/>
    <n v="569"/>
    <n v="7"/>
    <n v="64"/>
    <n v="240"/>
    <n v="181"/>
    <n v="57"/>
    <n v="2"/>
    <n v="25"/>
    <n v="14"/>
    <n v="91"/>
    <n v="73"/>
    <n v="2"/>
    <n v="0"/>
    <n v="1"/>
    <n v="0"/>
    <n v="0"/>
    <n v="0"/>
    <n v="0"/>
    <n v="0"/>
    <n v="0"/>
    <n v="0"/>
    <n v="0"/>
    <n v="0"/>
    <n v="0"/>
    <n v="0"/>
    <n v="0"/>
    <n v="0"/>
    <n v="0"/>
    <n v="0"/>
    <n v="0"/>
    <n v="7"/>
    <n v="0"/>
    <n v="79"/>
    <n v="0"/>
    <n v="455"/>
    <n v="1226"/>
    <n v="784"/>
    <n v="123"/>
    <n v="87"/>
    <n v="6254"/>
    <n v="1665"/>
    <n v="0"/>
    <n v="29"/>
    <n v="456"/>
    <n v="2086"/>
    <n v="3346"/>
  </r>
  <r>
    <x v="3"/>
    <x v="21"/>
    <x v="143"/>
    <x v="13"/>
    <n v="98"/>
    <n v="7"/>
    <n v="6"/>
    <n v="0"/>
    <n v="0"/>
    <n v="65"/>
    <n v="4"/>
    <n v="11"/>
    <n v="1"/>
    <n v="0"/>
    <n v="0"/>
    <n v="0"/>
    <n v="0"/>
    <n v="516"/>
    <n v="405"/>
    <n v="19"/>
    <n v="29"/>
    <n v="6"/>
    <n v="1515"/>
    <n v="879"/>
    <n v="46"/>
    <n v="160"/>
    <n v="37"/>
    <n v="1125"/>
    <n v="572"/>
    <n v="7"/>
    <n v="64"/>
    <n v="237"/>
    <n v="184"/>
    <n v="59"/>
    <n v="2"/>
    <n v="25"/>
    <n v="15"/>
    <n v="91"/>
    <n v="74"/>
    <n v="2"/>
    <n v="0"/>
    <n v="1"/>
    <n v="0"/>
    <n v="0"/>
    <n v="0"/>
    <n v="0"/>
    <n v="0"/>
    <n v="0"/>
    <n v="0"/>
    <n v="0"/>
    <n v="0"/>
    <n v="0"/>
    <n v="0"/>
    <n v="0"/>
    <n v="0"/>
    <n v="0"/>
    <n v="0"/>
    <n v="0"/>
    <n v="7"/>
    <n v="0"/>
    <n v="80"/>
    <n v="0"/>
    <n v="456"/>
    <n v="1224"/>
    <n v="786"/>
    <n v="124"/>
    <n v="87"/>
    <n v="6267"/>
    <n v="1696"/>
    <n v="0"/>
    <n v="29"/>
    <n v="454"/>
    <n v="2097"/>
    <n v="3363"/>
  </r>
  <r>
    <x v="3"/>
    <x v="21"/>
    <x v="143"/>
    <x v="14"/>
    <n v="99"/>
    <n v="7"/>
    <n v="6"/>
    <n v="0"/>
    <n v="0"/>
    <n v="66"/>
    <n v="4"/>
    <n v="11"/>
    <n v="1"/>
    <n v="0"/>
    <n v="0"/>
    <n v="0"/>
    <n v="0"/>
    <n v="518"/>
    <n v="407"/>
    <n v="19"/>
    <n v="29"/>
    <n v="7"/>
    <n v="1517"/>
    <n v="907"/>
    <n v="46"/>
    <n v="157"/>
    <n v="36"/>
    <n v="1129"/>
    <n v="582"/>
    <n v="7"/>
    <n v="62"/>
    <n v="238"/>
    <n v="190"/>
    <n v="64"/>
    <n v="2"/>
    <n v="26"/>
    <n v="15"/>
    <n v="91"/>
    <n v="75"/>
    <n v="2"/>
    <n v="0"/>
    <n v="1"/>
    <n v="0"/>
    <n v="0"/>
    <n v="0"/>
    <n v="0"/>
    <n v="0"/>
    <n v="0"/>
    <n v="0"/>
    <n v="0"/>
    <n v="0"/>
    <n v="0"/>
    <n v="0"/>
    <n v="0"/>
    <n v="0"/>
    <n v="0"/>
    <n v="0"/>
    <n v="0"/>
    <n v="7"/>
    <n v="0"/>
    <n v="81"/>
    <n v="0"/>
    <n v="456"/>
    <n v="1229"/>
    <n v="790"/>
    <n v="130"/>
    <n v="87"/>
    <n v="6286"/>
    <n v="1738"/>
    <n v="0"/>
    <n v="29"/>
    <n v="450"/>
    <n v="2108"/>
    <n v="3382"/>
  </r>
  <r>
    <x v="3"/>
    <x v="21"/>
    <x v="143"/>
    <x v="15"/>
    <n v="100"/>
    <n v="9"/>
    <n v="8"/>
    <n v="0"/>
    <n v="0"/>
    <n v="67"/>
    <n v="4"/>
    <n v="10"/>
    <n v="1"/>
    <n v="0"/>
    <n v="0"/>
    <n v="0"/>
    <n v="0"/>
    <n v="521"/>
    <n v="410"/>
    <n v="19"/>
    <n v="30"/>
    <n v="7"/>
    <n v="1521"/>
    <n v="915"/>
    <n v="45"/>
    <n v="155"/>
    <n v="36"/>
    <n v="1127"/>
    <n v="584"/>
    <n v="7"/>
    <n v="63"/>
    <n v="237"/>
    <n v="186"/>
    <n v="63"/>
    <n v="2"/>
    <n v="26"/>
    <n v="15"/>
    <n v="90"/>
    <n v="74"/>
    <n v="2"/>
    <n v="0"/>
    <n v="1"/>
    <n v="0"/>
    <n v="0"/>
    <n v="0"/>
    <n v="0"/>
    <n v="0"/>
    <n v="0"/>
    <n v="0"/>
    <n v="0"/>
    <n v="0"/>
    <n v="0"/>
    <n v="0"/>
    <n v="0"/>
    <n v="0"/>
    <n v="0"/>
    <n v="0"/>
    <n v="0"/>
    <n v="9"/>
    <n v="0"/>
    <n v="83"/>
    <n v="0"/>
    <n v="458"/>
    <n v="1234"/>
    <n v="789"/>
    <n v="127"/>
    <n v="86"/>
    <n v="6286"/>
    <n v="1769"/>
    <n v="0"/>
    <n v="29"/>
    <n v="458"/>
    <n v="2098"/>
    <n v="3390"/>
  </r>
  <r>
    <x v="3"/>
    <x v="21"/>
    <x v="143"/>
    <x v="16"/>
    <n v="99"/>
    <n v="9"/>
    <n v="8"/>
    <n v="0"/>
    <n v="0"/>
    <n v="67"/>
    <n v="4"/>
    <n v="10"/>
    <n v="1"/>
    <n v="0"/>
    <n v="0"/>
    <n v="0"/>
    <n v="0"/>
    <n v="517"/>
    <n v="408"/>
    <n v="19"/>
    <n v="30"/>
    <n v="7"/>
    <n v="1519"/>
    <n v="927"/>
    <n v="45"/>
    <n v="155"/>
    <n v="34"/>
    <n v="1131"/>
    <n v="590"/>
    <n v="7"/>
    <n v="65"/>
    <n v="238"/>
    <n v="188"/>
    <n v="64"/>
    <n v="3"/>
    <n v="26"/>
    <n v="16"/>
    <n v="91"/>
    <n v="78"/>
    <n v="2"/>
    <n v="0"/>
    <n v="1"/>
    <n v="0"/>
    <n v="0"/>
    <n v="0"/>
    <n v="0"/>
    <n v="0"/>
    <n v="0"/>
    <n v="0"/>
    <n v="0"/>
    <n v="0"/>
    <n v="0"/>
    <n v="0"/>
    <n v="0"/>
    <n v="0"/>
    <n v="0"/>
    <n v="0"/>
    <n v="0"/>
    <n v="9"/>
    <n v="0"/>
    <n v="82"/>
    <n v="0"/>
    <n v="455"/>
    <n v="1237"/>
    <n v="791"/>
    <n v="128"/>
    <n v="86"/>
    <n v="6295"/>
    <n v="1793"/>
    <n v="0"/>
    <n v="29"/>
    <n v="470"/>
    <n v="2102"/>
    <n v="3390"/>
  </r>
  <r>
    <x v="3"/>
    <x v="23"/>
    <x v="144"/>
    <x v="0"/>
    <n v="260"/>
    <n v="4"/>
    <n v="0"/>
    <n v="0"/>
    <n v="0"/>
    <n v="50"/>
    <n v="14"/>
    <n v="36"/>
    <n v="5"/>
    <n v="5"/>
    <n v="0"/>
    <n v="0"/>
    <n v="0"/>
    <n v="798"/>
    <n v="0"/>
    <n v="390"/>
    <n v="57"/>
    <n v="9"/>
    <n v="3013"/>
    <n v="0"/>
    <n v="198"/>
    <n v="550"/>
    <n v="126"/>
    <n v="2000"/>
    <n v="81"/>
    <n v="15"/>
    <n v="180"/>
    <n v="413"/>
    <n v="329"/>
    <n v="0"/>
    <n v="9"/>
    <n v="63"/>
    <n v="23"/>
    <n v="107"/>
    <n v="0"/>
    <n v="7"/>
    <n v="2"/>
    <n v="0"/>
    <n v="0"/>
    <n v="0"/>
    <n v="0"/>
    <n v="0"/>
    <n v="0"/>
    <n v="0"/>
    <n v="0"/>
    <n v="0"/>
    <n v="0"/>
    <n v="0"/>
    <n v="0"/>
    <n v="62"/>
    <n v="103"/>
    <n v="0"/>
    <n v="7"/>
    <n v="8"/>
    <m/>
    <m/>
    <m/>
    <m/>
    <m/>
    <m/>
    <m/>
    <m/>
    <m/>
    <m/>
    <m/>
    <m/>
    <m/>
    <m/>
    <m/>
    <m/>
  </r>
  <r>
    <x v="3"/>
    <x v="23"/>
    <x v="144"/>
    <x v="1"/>
    <n v="262"/>
    <n v="4"/>
    <n v="0"/>
    <n v="0"/>
    <n v="0"/>
    <n v="57"/>
    <n v="14"/>
    <n v="37"/>
    <n v="5"/>
    <n v="5"/>
    <n v="0"/>
    <n v="0"/>
    <n v="0"/>
    <n v="794"/>
    <n v="0"/>
    <n v="427"/>
    <n v="56"/>
    <n v="8"/>
    <n v="3011"/>
    <n v="0"/>
    <n v="240"/>
    <n v="545"/>
    <n v="128"/>
    <n v="2005"/>
    <n v="106"/>
    <n v="15"/>
    <n v="183"/>
    <n v="411"/>
    <n v="330"/>
    <n v="0"/>
    <n v="11"/>
    <n v="63"/>
    <n v="24"/>
    <n v="108"/>
    <n v="0"/>
    <n v="8"/>
    <n v="2"/>
    <n v="0"/>
    <n v="0"/>
    <n v="0"/>
    <n v="0"/>
    <n v="0"/>
    <n v="0"/>
    <n v="0"/>
    <n v="0"/>
    <n v="0"/>
    <n v="0"/>
    <n v="0"/>
    <n v="0"/>
    <n v="61"/>
    <n v="103"/>
    <n v="0"/>
    <n v="7"/>
    <n v="8"/>
    <m/>
    <m/>
    <m/>
    <m/>
    <m/>
    <m/>
    <m/>
    <m/>
    <m/>
    <m/>
    <m/>
    <m/>
    <m/>
    <m/>
    <m/>
    <m/>
  </r>
  <r>
    <x v="3"/>
    <x v="23"/>
    <x v="144"/>
    <x v="2"/>
    <n v="263"/>
    <n v="4"/>
    <n v="0"/>
    <n v="0"/>
    <n v="0"/>
    <n v="69"/>
    <n v="14"/>
    <n v="37"/>
    <n v="5"/>
    <n v="5"/>
    <n v="2"/>
    <n v="0"/>
    <n v="0"/>
    <n v="795"/>
    <n v="481"/>
    <n v="61"/>
    <n v="58"/>
    <n v="7"/>
    <n v="3012"/>
    <n v="381"/>
    <n v="102"/>
    <n v="552"/>
    <n v="113"/>
    <n v="2015"/>
    <n v="154"/>
    <n v="15"/>
    <n v="451"/>
    <n v="144"/>
    <n v="330"/>
    <n v="16"/>
    <n v="7"/>
    <n v="62"/>
    <n v="23"/>
    <n v="108"/>
    <n v="38"/>
    <n v="8"/>
    <n v="2"/>
    <n v="0"/>
    <n v="0"/>
    <n v="0"/>
    <n v="0"/>
    <n v="0"/>
    <n v="0"/>
    <n v="0"/>
    <n v="0"/>
    <n v="0"/>
    <n v="0"/>
    <n v="0"/>
    <n v="0"/>
    <n v="0"/>
    <n v="0"/>
    <n v="0"/>
    <n v="0"/>
    <n v="0"/>
    <n v="3"/>
    <n v="0"/>
    <n v="203"/>
    <n v="5"/>
    <n v="652"/>
    <n v="2107"/>
    <n v="1338"/>
    <n v="213"/>
    <n v="95"/>
    <m/>
    <m/>
    <m/>
    <m/>
    <m/>
    <m/>
    <m/>
  </r>
  <r>
    <x v="3"/>
    <x v="23"/>
    <x v="144"/>
    <x v="3"/>
    <n v="263"/>
    <n v="4"/>
    <n v="0"/>
    <n v="0"/>
    <n v="0"/>
    <n v="79"/>
    <n v="14"/>
    <n v="37"/>
    <n v="5"/>
    <n v="5"/>
    <n v="2"/>
    <n v="0"/>
    <n v="0"/>
    <n v="789"/>
    <n v="497"/>
    <n v="61"/>
    <n v="58"/>
    <n v="6"/>
    <n v="3007"/>
    <n v="497"/>
    <n v="101"/>
    <n v="564"/>
    <n v="94"/>
    <n v="2019"/>
    <n v="183"/>
    <n v="16"/>
    <n v="448"/>
    <n v="145"/>
    <n v="333"/>
    <n v="20"/>
    <n v="7"/>
    <n v="62"/>
    <n v="23"/>
    <n v="110"/>
    <n v="40"/>
    <n v="8"/>
    <n v="2"/>
    <n v="0"/>
    <n v="0"/>
    <n v="0"/>
    <n v="0"/>
    <n v="0"/>
    <n v="0"/>
    <n v="0"/>
    <n v="0"/>
    <n v="0"/>
    <n v="0"/>
    <n v="0"/>
    <n v="0"/>
    <n v="0"/>
    <n v="0"/>
    <n v="0"/>
    <n v="0"/>
    <n v="0"/>
    <n v="3"/>
    <n v="0"/>
    <n v="203"/>
    <n v="5"/>
    <n v="648"/>
    <n v="2113"/>
    <n v="1348"/>
    <n v="218"/>
    <n v="96"/>
    <m/>
    <m/>
    <m/>
    <m/>
    <m/>
    <m/>
    <m/>
  </r>
  <r>
    <x v="3"/>
    <x v="23"/>
    <x v="144"/>
    <x v="4"/>
    <n v="263"/>
    <n v="5"/>
    <n v="0"/>
    <n v="0"/>
    <n v="0"/>
    <n v="92"/>
    <n v="14"/>
    <n v="36"/>
    <n v="5"/>
    <n v="5"/>
    <n v="2"/>
    <n v="0"/>
    <n v="0"/>
    <n v="784"/>
    <n v="512"/>
    <n v="58"/>
    <n v="57"/>
    <n v="6"/>
    <n v="3012"/>
    <n v="656"/>
    <n v="102"/>
    <n v="556"/>
    <n v="92"/>
    <n v="2017"/>
    <n v="219"/>
    <n v="18"/>
    <n v="440"/>
    <n v="144"/>
    <n v="332"/>
    <n v="31"/>
    <n v="7"/>
    <n v="62"/>
    <n v="22"/>
    <n v="112"/>
    <n v="43"/>
    <n v="8"/>
    <n v="2"/>
    <n v="0"/>
    <n v="0"/>
    <n v="0"/>
    <n v="0"/>
    <n v="0"/>
    <n v="0"/>
    <n v="0"/>
    <n v="0"/>
    <n v="0"/>
    <n v="0"/>
    <n v="0"/>
    <n v="0"/>
    <n v="0"/>
    <n v="0"/>
    <n v="0"/>
    <n v="0"/>
    <n v="0"/>
    <n v="4"/>
    <n v="0"/>
    <n v="204"/>
    <n v="5"/>
    <n v="646"/>
    <n v="2125"/>
    <n v="1349"/>
    <n v="221"/>
    <n v="98"/>
    <m/>
    <m/>
    <m/>
    <m/>
    <m/>
    <m/>
    <m/>
  </r>
  <r>
    <x v="3"/>
    <x v="23"/>
    <x v="144"/>
    <x v="5"/>
    <n v="263"/>
    <n v="5"/>
    <n v="0"/>
    <n v="0"/>
    <n v="0"/>
    <n v="113"/>
    <n v="13"/>
    <n v="36"/>
    <n v="4"/>
    <n v="4"/>
    <n v="4"/>
    <n v="0"/>
    <n v="0"/>
    <n v="785"/>
    <n v="533"/>
    <n v="59"/>
    <n v="57"/>
    <n v="6"/>
    <n v="3024"/>
    <n v="961"/>
    <n v="103"/>
    <n v="548"/>
    <n v="96"/>
    <n v="2031"/>
    <n v="368"/>
    <n v="18"/>
    <n v="438"/>
    <n v="150"/>
    <n v="333"/>
    <n v="61"/>
    <n v="7"/>
    <n v="61"/>
    <n v="22"/>
    <n v="113"/>
    <n v="66"/>
    <n v="8"/>
    <n v="3"/>
    <n v="0"/>
    <n v="0"/>
    <n v="0"/>
    <n v="0"/>
    <n v="0"/>
    <n v="0"/>
    <n v="0"/>
    <n v="0"/>
    <n v="0"/>
    <n v="0"/>
    <n v="0"/>
    <n v="0"/>
    <n v="0"/>
    <n v="0"/>
    <n v="0"/>
    <n v="0"/>
    <n v="0"/>
    <n v="5"/>
    <n v="0"/>
    <n v="206"/>
    <n v="4"/>
    <n v="645"/>
    <n v="2141"/>
    <n v="1358"/>
    <n v="223"/>
    <n v="100"/>
    <m/>
    <m/>
    <m/>
    <m/>
    <m/>
    <m/>
    <m/>
  </r>
  <r>
    <x v="3"/>
    <x v="23"/>
    <x v="144"/>
    <x v="6"/>
    <n v="262"/>
    <n v="5"/>
    <n v="1"/>
    <n v="0"/>
    <n v="0"/>
    <n v="120"/>
    <n v="13"/>
    <n v="35"/>
    <n v="4"/>
    <n v="5"/>
    <n v="5"/>
    <n v="0"/>
    <n v="0"/>
    <n v="787"/>
    <n v="548"/>
    <n v="59"/>
    <n v="56"/>
    <n v="6"/>
    <n v="3025"/>
    <n v="1069"/>
    <n v="101"/>
    <n v="542"/>
    <n v="95"/>
    <n v="2033"/>
    <n v="496"/>
    <n v="18"/>
    <n v="436"/>
    <n v="149"/>
    <n v="338"/>
    <n v="80"/>
    <n v="7"/>
    <n v="62"/>
    <n v="23"/>
    <n v="112"/>
    <n v="70"/>
    <n v="8"/>
    <n v="3"/>
    <n v="0"/>
    <n v="0"/>
    <n v="0"/>
    <n v="0"/>
    <n v="0"/>
    <n v="0"/>
    <n v="0"/>
    <n v="0"/>
    <n v="0"/>
    <n v="0"/>
    <n v="0"/>
    <n v="0"/>
    <n v="0"/>
    <n v="0"/>
    <n v="0"/>
    <n v="0"/>
    <n v="0"/>
    <n v="5"/>
    <n v="0"/>
    <n v="206"/>
    <n v="5"/>
    <n v="647"/>
    <n v="2151"/>
    <n v="1362"/>
    <n v="225"/>
    <n v="99"/>
    <m/>
    <m/>
    <m/>
    <m/>
    <m/>
    <m/>
    <m/>
  </r>
  <r>
    <x v="3"/>
    <x v="23"/>
    <x v="144"/>
    <x v="7"/>
    <n v="263"/>
    <n v="5"/>
    <n v="2"/>
    <n v="0"/>
    <n v="0"/>
    <n v="135"/>
    <n v="13"/>
    <n v="35"/>
    <n v="4"/>
    <n v="5"/>
    <n v="5"/>
    <n v="0"/>
    <n v="0"/>
    <n v="788"/>
    <n v="558"/>
    <n v="58"/>
    <n v="56"/>
    <n v="6"/>
    <n v="3035"/>
    <n v="1183"/>
    <n v="102"/>
    <n v="541"/>
    <n v="94"/>
    <n v="2047"/>
    <n v="609"/>
    <n v="18"/>
    <n v="432"/>
    <n v="151"/>
    <n v="339"/>
    <n v="88"/>
    <n v="7"/>
    <n v="62"/>
    <n v="23"/>
    <n v="111"/>
    <n v="77"/>
    <n v="8"/>
    <n v="3"/>
    <n v="0"/>
    <n v="0"/>
    <n v="0"/>
    <n v="0"/>
    <n v="0"/>
    <n v="0"/>
    <n v="0"/>
    <n v="0"/>
    <n v="0"/>
    <n v="0"/>
    <n v="0"/>
    <n v="0"/>
    <n v="0"/>
    <n v="0"/>
    <n v="0"/>
    <n v="0"/>
    <n v="0"/>
    <n v="5"/>
    <n v="0"/>
    <n v="208"/>
    <n v="5"/>
    <n v="649"/>
    <n v="2162"/>
    <n v="1373"/>
    <n v="226"/>
    <n v="98"/>
    <m/>
    <m/>
    <m/>
    <m/>
    <m/>
    <m/>
    <m/>
  </r>
  <r>
    <x v="3"/>
    <x v="23"/>
    <x v="144"/>
    <x v="8"/>
    <n v="263"/>
    <n v="5"/>
    <n v="2"/>
    <n v="0"/>
    <n v="0"/>
    <n v="147"/>
    <n v="13"/>
    <n v="35"/>
    <n v="3"/>
    <n v="6"/>
    <n v="6"/>
    <n v="0"/>
    <n v="0"/>
    <n v="790"/>
    <n v="571"/>
    <n v="58"/>
    <n v="56"/>
    <n v="7"/>
    <n v="3038"/>
    <n v="1298"/>
    <n v="101"/>
    <n v="538"/>
    <n v="89"/>
    <n v="2050"/>
    <n v="747"/>
    <n v="18"/>
    <n v="429"/>
    <n v="153"/>
    <n v="347"/>
    <n v="104"/>
    <n v="7"/>
    <n v="63"/>
    <n v="25"/>
    <n v="111"/>
    <n v="82"/>
    <n v="8"/>
    <n v="3"/>
    <n v="0"/>
    <n v="0"/>
    <n v="0"/>
    <n v="0"/>
    <n v="0"/>
    <n v="0"/>
    <n v="0"/>
    <n v="0"/>
    <n v="0"/>
    <n v="0"/>
    <n v="0"/>
    <n v="0"/>
    <n v="0"/>
    <n v="0"/>
    <n v="0"/>
    <n v="0"/>
    <n v="0"/>
    <n v="5"/>
    <n v="0"/>
    <n v="208"/>
    <n v="6"/>
    <n v="651"/>
    <n v="2175"/>
    <n v="1383"/>
    <n v="230"/>
    <n v="98"/>
    <n v="12593"/>
    <n v="1865"/>
    <n v="0"/>
    <n v="78"/>
    <n v="1469"/>
    <n v="3856"/>
    <n v="6557"/>
  </r>
  <r>
    <x v="3"/>
    <x v="23"/>
    <x v="144"/>
    <x v="9"/>
    <n v="260"/>
    <n v="5"/>
    <n v="2"/>
    <n v="0"/>
    <n v="0"/>
    <n v="154"/>
    <n v="13"/>
    <n v="35"/>
    <n v="3"/>
    <n v="7"/>
    <n v="7"/>
    <n v="0"/>
    <n v="0"/>
    <n v="783"/>
    <n v="572"/>
    <n v="58"/>
    <n v="55"/>
    <n v="6"/>
    <n v="3013"/>
    <n v="1406"/>
    <n v="100"/>
    <n v="531"/>
    <n v="83"/>
    <n v="2040"/>
    <n v="818"/>
    <n v="18"/>
    <n v="420"/>
    <n v="148"/>
    <n v="346"/>
    <n v="119"/>
    <n v="7"/>
    <n v="63"/>
    <n v="24"/>
    <n v="111"/>
    <n v="84"/>
    <n v="8"/>
    <n v="3"/>
    <n v="0"/>
    <n v="0"/>
    <n v="0"/>
    <n v="0"/>
    <n v="0"/>
    <n v="0"/>
    <n v="0"/>
    <n v="0"/>
    <n v="0"/>
    <n v="0"/>
    <n v="0"/>
    <n v="0"/>
    <n v="0"/>
    <n v="0"/>
    <n v="0"/>
    <n v="0"/>
    <n v="0"/>
    <n v="5"/>
    <n v="0"/>
    <n v="205"/>
    <n v="7"/>
    <n v="649"/>
    <n v="2171"/>
    <n v="1380"/>
    <n v="229"/>
    <n v="98"/>
    <n v="12480"/>
    <n v="2534"/>
    <n v="0"/>
    <n v="78"/>
    <n v="1445"/>
    <n v="3796"/>
    <n v="6544"/>
  </r>
  <r>
    <x v="3"/>
    <x v="23"/>
    <x v="144"/>
    <x v="10"/>
    <n v="260"/>
    <n v="5"/>
    <n v="2"/>
    <n v="0"/>
    <n v="0"/>
    <n v="157"/>
    <n v="13"/>
    <n v="35"/>
    <n v="3"/>
    <n v="7"/>
    <n v="7"/>
    <n v="0"/>
    <n v="0"/>
    <n v="784"/>
    <n v="575"/>
    <n v="58"/>
    <n v="54"/>
    <n v="6"/>
    <n v="3001"/>
    <n v="1437"/>
    <n v="100"/>
    <n v="522"/>
    <n v="80"/>
    <n v="2043"/>
    <n v="856"/>
    <n v="18"/>
    <n v="419"/>
    <n v="149"/>
    <n v="345"/>
    <n v="124"/>
    <n v="7"/>
    <n v="62"/>
    <n v="24"/>
    <n v="111"/>
    <n v="84"/>
    <n v="8"/>
    <n v="3"/>
    <n v="0"/>
    <n v="0"/>
    <n v="0"/>
    <n v="0"/>
    <n v="0"/>
    <n v="0"/>
    <n v="0"/>
    <n v="0"/>
    <n v="0"/>
    <n v="0"/>
    <n v="0"/>
    <n v="0"/>
    <n v="0"/>
    <n v="0"/>
    <n v="0"/>
    <n v="0"/>
    <n v="0"/>
    <n v="5"/>
    <n v="0"/>
    <n v="205"/>
    <n v="7"/>
    <n v="652"/>
    <n v="2172"/>
    <n v="1383"/>
    <n v="228"/>
    <n v="98"/>
    <n v="12467"/>
    <n v="2755"/>
    <n v="0"/>
    <n v="77"/>
    <n v="1441"/>
    <n v="3776"/>
    <n v="6560"/>
  </r>
  <r>
    <x v="3"/>
    <x v="23"/>
    <x v="144"/>
    <x v="11"/>
    <n v="260"/>
    <n v="5"/>
    <n v="2"/>
    <n v="0"/>
    <n v="0"/>
    <n v="159"/>
    <n v="13"/>
    <n v="35"/>
    <n v="3"/>
    <n v="7"/>
    <n v="7"/>
    <n v="0"/>
    <n v="0"/>
    <n v="788"/>
    <n v="578"/>
    <n v="59"/>
    <n v="53"/>
    <n v="5"/>
    <n v="2995"/>
    <n v="1481"/>
    <n v="100"/>
    <n v="517"/>
    <n v="73"/>
    <n v="2047"/>
    <n v="894"/>
    <n v="18"/>
    <n v="420"/>
    <n v="148"/>
    <n v="346"/>
    <n v="134"/>
    <n v="7"/>
    <n v="62"/>
    <n v="24"/>
    <n v="111"/>
    <n v="85"/>
    <n v="8"/>
    <n v="3"/>
    <n v="0"/>
    <n v="0"/>
    <n v="0"/>
    <n v="0"/>
    <n v="0"/>
    <n v="0"/>
    <n v="0"/>
    <n v="0"/>
    <n v="0"/>
    <n v="0"/>
    <n v="0"/>
    <n v="0"/>
    <n v="0"/>
    <n v="0"/>
    <n v="0"/>
    <n v="0"/>
    <n v="0"/>
    <n v="5"/>
    <n v="0"/>
    <n v="207"/>
    <n v="7"/>
    <n v="654"/>
    <n v="2179"/>
    <n v="1389"/>
    <n v="234"/>
    <n v="98"/>
    <n v="12479"/>
    <n v="3013"/>
    <n v="0"/>
    <n v="79"/>
    <n v="1628"/>
    <n v="3558"/>
    <n v="6606"/>
  </r>
  <r>
    <x v="3"/>
    <x v="23"/>
    <x v="144"/>
    <x v="12"/>
    <n v="262"/>
    <n v="5"/>
    <n v="2"/>
    <n v="0"/>
    <n v="0"/>
    <n v="162"/>
    <n v="13"/>
    <n v="35"/>
    <n v="3"/>
    <n v="7"/>
    <n v="7"/>
    <n v="0"/>
    <n v="0"/>
    <n v="793"/>
    <n v="584"/>
    <n v="59"/>
    <n v="54"/>
    <n v="5"/>
    <n v="2990"/>
    <n v="1501"/>
    <n v="99"/>
    <n v="506"/>
    <n v="74"/>
    <n v="2051"/>
    <n v="915"/>
    <n v="18"/>
    <n v="420"/>
    <n v="151"/>
    <n v="346"/>
    <n v="140"/>
    <n v="7"/>
    <n v="63"/>
    <n v="22"/>
    <n v="112"/>
    <n v="85"/>
    <n v="8"/>
    <n v="3"/>
    <n v="0"/>
    <n v="0"/>
    <n v="0"/>
    <n v="0"/>
    <n v="0"/>
    <n v="0"/>
    <n v="0"/>
    <n v="0"/>
    <n v="0"/>
    <n v="0"/>
    <n v="0"/>
    <n v="0"/>
    <n v="0"/>
    <n v="0"/>
    <n v="0"/>
    <n v="0"/>
    <n v="0"/>
    <n v="5"/>
    <n v="0"/>
    <n v="209"/>
    <n v="7"/>
    <n v="657"/>
    <n v="2180"/>
    <n v="1392"/>
    <n v="234"/>
    <n v="99"/>
    <n v="12521"/>
    <n v="3222"/>
    <n v="0"/>
    <n v="80"/>
    <n v="2035"/>
    <n v="3148"/>
    <n v="6647"/>
  </r>
  <r>
    <x v="3"/>
    <x v="23"/>
    <x v="144"/>
    <x v="13"/>
    <n v="262"/>
    <n v="6"/>
    <n v="3"/>
    <n v="0"/>
    <n v="0"/>
    <n v="163"/>
    <n v="13"/>
    <n v="35"/>
    <n v="3"/>
    <n v="7"/>
    <n v="7"/>
    <n v="0"/>
    <n v="0"/>
    <n v="793"/>
    <n v="585"/>
    <n v="59"/>
    <n v="54"/>
    <n v="5"/>
    <n v="3000"/>
    <n v="1519"/>
    <n v="99"/>
    <n v="509"/>
    <n v="76"/>
    <n v="2058"/>
    <n v="927"/>
    <n v="18"/>
    <n v="417"/>
    <n v="152"/>
    <n v="348"/>
    <n v="141"/>
    <n v="7"/>
    <n v="63"/>
    <n v="22"/>
    <n v="112"/>
    <n v="86"/>
    <n v="8"/>
    <n v="3"/>
    <n v="0"/>
    <n v="0"/>
    <n v="0"/>
    <n v="0"/>
    <n v="0"/>
    <n v="0"/>
    <n v="0"/>
    <n v="0"/>
    <n v="0"/>
    <n v="0"/>
    <n v="0"/>
    <n v="0"/>
    <n v="0"/>
    <n v="0"/>
    <n v="0"/>
    <n v="0"/>
    <n v="0"/>
    <n v="6"/>
    <n v="0"/>
    <n v="209"/>
    <n v="7"/>
    <n v="658"/>
    <n v="2185"/>
    <n v="1403"/>
    <n v="237"/>
    <n v="99"/>
    <n v="12556"/>
    <n v="3301"/>
    <n v="0"/>
    <n v="79"/>
    <n v="2080"/>
    <n v="3103"/>
    <n v="6690"/>
  </r>
  <r>
    <x v="3"/>
    <x v="23"/>
    <x v="144"/>
    <x v="14"/>
    <n v="263"/>
    <n v="6"/>
    <n v="3"/>
    <n v="0"/>
    <n v="0"/>
    <n v="165"/>
    <n v="13"/>
    <n v="34"/>
    <n v="3"/>
    <n v="7"/>
    <n v="7"/>
    <n v="0"/>
    <n v="0"/>
    <n v="792"/>
    <n v="588"/>
    <n v="58"/>
    <n v="53"/>
    <n v="4"/>
    <n v="3006"/>
    <n v="1536"/>
    <n v="99"/>
    <n v="508"/>
    <n v="79"/>
    <n v="2057"/>
    <n v="940"/>
    <n v="19"/>
    <n v="410"/>
    <n v="153"/>
    <n v="351"/>
    <n v="149"/>
    <n v="7"/>
    <n v="63"/>
    <n v="21"/>
    <n v="111"/>
    <n v="87"/>
    <n v="8"/>
    <n v="3"/>
    <n v="0"/>
    <n v="0"/>
    <n v="0"/>
    <n v="0"/>
    <n v="0"/>
    <n v="0"/>
    <n v="0"/>
    <n v="0"/>
    <n v="0"/>
    <n v="0"/>
    <n v="0"/>
    <n v="0"/>
    <n v="0"/>
    <n v="0"/>
    <n v="0"/>
    <n v="0"/>
    <n v="0"/>
    <n v="6"/>
    <n v="0"/>
    <n v="210"/>
    <n v="7"/>
    <n v="659"/>
    <n v="2190"/>
    <n v="1402"/>
    <n v="242"/>
    <n v="98"/>
    <n v="12536"/>
    <n v="3440"/>
    <n v="0"/>
    <n v="79"/>
    <n v="2059"/>
    <n v="3084"/>
    <n v="6715"/>
  </r>
  <r>
    <x v="3"/>
    <x v="23"/>
    <x v="144"/>
    <x v="15"/>
    <n v="263"/>
    <n v="6"/>
    <n v="3"/>
    <n v="0"/>
    <n v="0"/>
    <n v="164"/>
    <n v="13"/>
    <n v="34"/>
    <n v="3"/>
    <n v="7"/>
    <n v="7"/>
    <n v="0"/>
    <n v="0"/>
    <n v="794"/>
    <n v="591"/>
    <n v="58"/>
    <n v="52"/>
    <n v="4"/>
    <n v="3012"/>
    <n v="1550"/>
    <n v="97"/>
    <n v="512"/>
    <n v="74"/>
    <n v="2058"/>
    <n v="948"/>
    <n v="19"/>
    <n v="410"/>
    <n v="153"/>
    <n v="350"/>
    <n v="150"/>
    <n v="6"/>
    <n v="63"/>
    <n v="21"/>
    <n v="112"/>
    <n v="87"/>
    <n v="8"/>
    <n v="3"/>
    <n v="0"/>
    <n v="0"/>
    <n v="0"/>
    <n v="0"/>
    <n v="0"/>
    <n v="0"/>
    <n v="0"/>
    <n v="0"/>
    <n v="0"/>
    <n v="0"/>
    <n v="0"/>
    <n v="0"/>
    <n v="0"/>
    <n v="0"/>
    <n v="0"/>
    <n v="0"/>
    <n v="0"/>
    <n v="6"/>
    <n v="0"/>
    <n v="210"/>
    <n v="7"/>
    <n v="662"/>
    <n v="2201"/>
    <n v="1403"/>
    <n v="243"/>
    <n v="99"/>
    <n v="12554"/>
    <n v="3514"/>
    <n v="0"/>
    <n v="78"/>
    <n v="2068"/>
    <n v="3074"/>
    <n v="6735"/>
  </r>
  <r>
    <x v="3"/>
    <x v="23"/>
    <x v="144"/>
    <x v="16"/>
    <n v="261"/>
    <n v="5"/>
    <n v="2"/>
    <n v="0"/>
    <n v="0"/>
    <n v="162"/>
    <n v="13"/>
    <n v="33"/>
    <n v="3"/>
    <n v="7"/>
    <n v="7"/>
    <n v="0"/>
    <n v="0"/>
    <n v="789"/>
    <n v="588"/>
    <n v="57"/>
    <n v="53"/>
    <n v="5"/>
    <n v="3009"/>
    <n v="1556"/>
    <n v="97"/>
    <n v="512"/>
    <n v="75"/>
    <n v="2050"/>
    <n v="950"/>
    <n v="19"/>
    <n v="408"/>
    <n v="152"/>
    <n v="353"/>
    <n v="152"/>
    <n v="6"/>
    <n v="63"/>
    <n v="21"/>
    <n v="110"/>
    <n v="85"/>
    <n v="8"/>
    <n v="3"/>
    <n v="0"/>
    <n v="0"/>
    <n v="0"/>
    <n v="0"/>
    <n v="0"/>
    <n v="0"/>
    <n v="0"/>
    <n v="0"/>
    <n v="0"/>
    <n v="0"/>
    <n v="0"/>
    <n v="0"/>
    <n v="0"/>
    <n v="0"/>
    <n v="0"/>
    <n v="0"/>
    <n v="0"/>
    <n v="5"/>
    <n v="0"/>
    <n v="208"/>
    <n v="7"/>
    <n v="658"/>
    <n v="2199"/>
    <n v="1401"/>
    <n v="245"/>
    <n v="97"/>
    <n v="12524"/>
    <n v="3541"/>
    <n v="0"/>
    <n v="77"/>
    <n v="2054"/>
    <n v="3081"/>
    <n v="6722"/>
  </r>
  <r>
    <x v="3"/>
    <x v="24"/>
    <x v="145"/>
    <x v="0"/>
    <n v="69"/>
    <n v="0"/>
    <n v="0"/>
    <n v="0"/>
    <n v="0"/>
    <n v="8"/>
    <n v="15"/>
    <n v="1"/>
    <n v="1"/>
    <n v="0"/>
    <n v="0"/>
    <n v="0"/>
    <n v="0"/>
    <n v="302"/>
    <n v="0"/>
    <n v="135"/>
    <n v="0"/>
    <n v="2"/>
    <n v="919"/>
    <n v="0"/>
    <n v="38"/>
    <n v="15"/>
    <n v="47"/>
    <n v="777"/>
    <n v="35"/>
    <n v="211"/>
    <n v="0"/>
    <n v="24"/>
    <n v="141"/>
    <n v="0"/>
    <n v="2"/>
    <n v="20"/>
    <n v="9"/>
    <n v="34"/>
    <n v="0"/>
    <n v="3"/>
    <n v="0"/>
    <n v="0"/>
    <n v="0"/>
    <n v="0"/>
    <n v="0"/>
    <n v="0"/>
    <n v="0"/>
    <n v="0"/>
    <n v="0"/>
    <n v="0"/>
    <n v="0"/>
    <n v="0"/>
    <n v="0"/>
    <n v="37"/>
    <n v="187"/>
    <n v="0"/>
    <n v="9"/>
    <n v="5"/>
    <m/>
    <m/>
    <m/>
    <m/>
    <m/>
    <m/>
    <m/>
    <m/>
    <m/>
    <m/>
    <m/>
    <m/>
    <m/>
    <m/>
    <m/>
    <m/>
  </r>
  <r>
    <x v="3"/>
    <x v="24"/>
    <x v="145"/>
    <x v="1"/>
    <n v="69"/>
    <n v="0"/>
    <n v="0"/>
    <n v="0"/>
    <n v="0"/>
    <n v="13"/>
    <n v="15"/>
    <n v="1"/>
    <n v="2"/>
    <n v="0"/>
    <n v="0"/>
    <n v="0"/>
    <n v="0"/>
    <n v="303"/>
    <n v="0"/>
    <n v="163"/>
    <n v="0"/>
    <n v="2"/>
    <n v="917"/>
    <n v="0"/>
    <n v="138"/>
    <n v="14"/>
    <n v="45"/>
    <n v="781"/>
    <n v="71"/>
    <n v="212"/>
    <n v="2"/>
    <n v="25"/>
    <n v="142"/>
    <n v="0"/>
    <n v="13"/>
    <n v="20"/>
    <n v="9"/>
    <n v="34"/>
    <n v="0"/>
    <n v="3"/>
    <n v="0"/>
    <n v="0"/>
    <n v="0"/>
    <n v="0"/>
    <n v="0"/>
    <n v="0"/>
    <n v="0"/>
    <n v="0"/>
    <n v="0"/>
    <n v="0"/>
    <n v="0"/>
    <n v="0"/>
    <n v="0"/>
    <n v="37"/>
    <n v="187"/>
    <n v="0"/>
    <n v="9"/>
    <n v="5"/>
    <m/>
    <m/>
    <m/>
    <m/>
    <m/>
    <m/>
    <m/>
    <m/>
    <m/>
    <m/>
    <m/>
    <m/>
    <m/>
    <m/>
    <m/>
    <m/>
  </r>
  <r>
    <x v="3"/>
    <x v="24"/>
    <x v="145"/>
    <x v="2"/>
    <n v="69"/>
    <n v="0"/>
    <n v="0"/>
    <n v="0"/>
    <n v="0"/>
    <n v="18"/>
    <n v="15"/>
    <n v="1"/>
    <n v="2"/>
    <n v="0"/>
    <n v="0"/>
    <n v="0"/>
    <n v="0"/>
    <n v="302"/>
    <n v="178"/>
    <n v="37"/>
    <n v="0"/>
    <n v="1"/>
    <n v="922"/>
    <n v="192"/>
    <n v="184"/>
    <n v="14"/>
    <n v="44"/>
    <n v="781"/>
    <n v="102"/>
    <n v="214"/>
    <n v="1"/>
    <n v="26"/>
    <n v="140"/>
    <n v="18"/>
    <n v="9"/>
    <n v="19"/>
    <n v="9"/>
    <n v="35"/>
    <n v="3"/>
    <n v="6"/>
    <n v="0"/>
    <n v="0"/>
    <n v="0"/>
    <n v="0"/>
    <n v="0"/>
    <n v="0"/>
    <n v="0"/>
    <n v="0"/>
    <n v="0"/>
    <n v="0"/>
    <n v="0"/>
    <n v="0"/>
    <n v="0"/>
    <n v="0"/>
    <n v="0"/>
    <n v="0"/>
    <n v="0"/>
    <n v="0"/>
    <n v="0"/>
    <n v="0"/>
    <n v="50"/>
    <n v="0"/>
    <n v="259"/>
    <n v="636"/>
    <n v="508"/>
    <n v="90"/>
    <n v="27"/>
    <m/>
    <m/>
    <m/>
    <m/>
    <m/>
    <m/>
    <m/>
  </r>
  <r>
    <x v="3"/>
    <x v="24"/>
    <x v="145"/>
    <x v="3"/>
    <n v="68"/>
    <n v="0"/>
    <n v="0"/>
    <n v="0"/>
    <n v="0"/>
    <n v="20"/>
    <n v="14"/>
    <n v="1"/>
    <n v="2"/>
    <n v="0"/>
    <n v="0"/>
    <n v="0"/>
    <n v="0"/>
    <n v="303"/>
    <n v="185"/>
    <n v="36"/>
    <n v="0"/>
    <n v="3"/>
    <n v="920"/>
    <n v="232"/>
    <n v="183"/>
    <n v="13"/>
    <n v="41"/>
    <n v="782"/>
    <n v="121"/>
    <n v="213"/>
    <n v="3"/>
    <n v="27"/>
    <n v="142"/>
    <n v="25"/>
    <n v="9"/>
    <n v="20"/>
    <n v="9"/>
    <n v="35"/>
    <n v="4"/>
    <n v="6"/>
    <n v="0"/>
    <n v="0"/>
    <n v="0"/>
    <n v="0"/>
    <n v="0"/>
    <n v="0"/>
    <n v="0"/>
    <n v="0"/>
    <n v="0"/>
    <n v="0"/>
    <n v="0"/>
    <n v="0"/>
    <n v="0"/>
    <n v="0"/>
    <n v="0"/>
    <n v="0"/>
    <n v="0"/>
    <n v="0"/>
    <n v="0"/>
    <n v="0"/>
    <n v="50"/>
    <n v="0"/>
    <n v="259"/>
    <n v="639"/>
    <n v="508"/>
    <n v="91"/>
    <n v="27"/>
    <m/>
    <m/>
    <m/>
    <m/>
    <m/>
    <m/>
    <m/>
  </r>
  <r>
    <x v="3"/>
    <x v="24"/>
    <x v="145"/>
    <x v="4"/>
    <n v="69"/>
    <n v="0"/>
    <n v="0"/>
    <n v="0"/>
    <n v="0"/>
    <n v="23"/>
    <n v="14"/>
    <n v="1"/>
    <n v="2"/>
    <n v="0"/>
    <n v="0"/>
    <n v="0"/>
    <n v="0"/>
    <n v="304"/>
    <n v="188"/>
    <n v="36"/>
    <n v="0"/>
    <n v="3"/>
    <n v="928"/>
    <n v="258"/>
    <n v="182"/>
    <n v="13"/>
    <n v="41"/>
    <n v="785"/>
    <n v="148"/>
    <n v="213"/>
    <n v="3"/>
    <n v="29"/>
    <n v="142"/>
    <n v="26"/>
    <n v="9"/>
    <n v="20"/>
    <n v="9"/>
    <n v="35"/>
    <n v="11"/>
    <n v="6"/>
    <n v="0"/>
    <n v="0"/>
    <n v="0"/>
    <n v="0"/>
    <n v="0"/>
    <n v="0"/>
    <n v="0"/>
    <n v="0"/>
    <n v="0"/>
    <n v="0"/>
    <n v="0"/>
    <n v="0"/>
    <n v="0"/>
    <n v="0"/>
    <n v="0"/>
    <n v="0"/>
    <n v="0"/>
    <n v="0"/>
    <n v="0"/>
    <n v="0"/>
    <n v="51"/>
    <n v="0"/>
    <n v="259"/>
    <n v="647"/>
    <n v="511"/>
    <n v="92"/>
    <n v="27"/>
    <m/>
    <m/>
    <m/>
    <m/>
    <m/>
    <m/>
    <m/>
  </r>
  <r>
    <x v="3"/>
    <x v="24"/>
    <x v="145"/>
    <x v="5"/>
    <n v="69"/>
    <n v="0"/>
    <n v="0"/>
    <n v="0"/>
    <n v="0"/>
    <n v="26"/>
    <n v="14"/>
    <n v="1"/>
    <n v="2"/>
    <n v="0"/>
    <n v="0"/>
    <n v="0"/>
    <n v="0"/>
    <n v="306"/>
    <n v="197"/>
    <n v="37"/>
    <n v="0"/>
    <n v="3"/>
    <n v="930"/>
    <n v="298"/>
    <n v="179"/>
    <n v="10"/>
    <n v="39"/>
    <n v="783"/>
    <n v="196"/>
    <n v="209"/>
    <n v="3"/>
    <n v="31"/>
    <n v="143"/>
    <n v="30"/>
    <n v="9"/>
    <n v="20"/>
    <n v="9"/>
    <n v="35"/>
    <n v="11"/>
    <n v="6"/>
    <n v="0"/>
    <n v="0"/>
    <n v="0"/>
    <n v="0"/>
    <n v="0"/>
    <n v="0"/>
    <n v="0"/>
    <n v="0"/>
    <n v="0"/>
    <n v="0"/>
    <n v="0"/>
    <n v="0"/>
    <n v="0"/>
    <n v="0"/>
    <n v="0"/>
    <n v="0"/>
    <n v="0"/>
    <n v="0"/>
    <n v="0"/>
    <n v="0"/>
    <n v="51"/>
    <n v="0"/>
    <n v="261"/>
    <n v="653"/>
    <n v="511"/>
    <n v="93"/>
    <n v="27"/>
    <m/>
    <m/>
    <m/>
    <m/>
    <m/>
    <m/>
    <m/>
  </r>
  <r>
    <x v="3"/>
    <x v="24"/>
    <x v="145"/>
    <x v="6"/>
    <n v="69"/>
    <n v="0"/>
    <n v="0"/>
    <n v="0"/>
    <n v="0"/>
    <n v="27"/>
    <n v="13"/>
    <n v="1"/>
    <n v="2"/>
    <n v="0"/>
    <n v="0"/>
    <n v="0"/>
    <n v="0"/>
    <n v="305"/>
    <n v="207"/>
    <n v="37"/>
    <n v="0"/>
    <n v="3"/>
    <n v="931"/>
    <n v="333"/>
    <n v="177"/>
    <n v="10"/>
    <n v="41"/>
    <n v="785"/>
    <n v="228"/>
    <n v="210"/>
    <n v="3"/>
    <n v="31"/>
    <n v="143"/>
    <n v="34"/>
    <n v="9"/>
    <n v="20"/>
    <n v="9"/>
    <n v="35"/>
    <n v="11"/>
    <n v="6"/>
    <n v="0"/>
    <n v="0"/>
    <n v="0"/>
    <n v="0"/>
    <n v="0"/>
    <n v="0"/>
    <n v="0"/>
    <n v="0"/>
    <n v="0"/>
    <n v="0"/>
    <n v="0"/>
    <n v="0"/>
    <n v="0"/>
    <n v="0"/>
    <n v="0"/>
    <n v="0"/>
    <n v="0"/>
    <n v="0"/>
    <n v="0"/>
    <n v="0"/>
    <n v="51"/>
    <n v="0"/>
    <n v="261"/>
    <n v="658"/>
    <n v="513"/>
    <n v="96"/>
    <n v="27"/>
    <m/>
    <m/>
    <m/>
    <m/>
    <m/>
    <m/>
    <m/>
  </r>
  <r>
    <x v="3"/>
    <x v="24"/>
    <x v="145"/>
    <x v="7"/>
    <n v="69"/>
    <n v="0"/>
    <n v="0"/>
    <n v="0"/>
    <n v="0"/>
    <n v="28"/>
    <n v="13"/>
    <n v="1"/>
    <n v="2"/>
    <n v="0"/>
    <n v="0"/>
    <n v="0"/>
    <n v="0"/>
    <n v="305"/>
    <n v="214"/>
    <n v="38"/>
    <n v="0"/>
    <n v="3"/>
    <n v="936"/>
    <n v="359"/>
    <n v="177"/>
    <n v="11"/>
    <n v="42"/>
    <n v="787"/>
    <n v="273"/>
    <n v="209"/>
    <n v="3"/>
    <n v="31"/>
    <n v="143"/>
    <n v="38"/>
    <n v="8"/>
    <n v="20"/>
    <n v="9"/>
    <n v="35"/>
    <n v="15"/>
    <n v="5"/>
    <n v="1"/>
    <n v="0"/>
    <n v="0"/>
    <n v="0"/>
    <n v="0"/>
    <n v="0"/>
    <n v="0"/>
    <n v="0"/>
    <n v="0"/>
    <n v="0"/>
    <n v="0"/>
    <n v="0"/>
    <n v="0"/>
    <n v="0"/>
    <n v="0"/>
    <n v="0"/>
    <n v="0"/>
    <n v="0"/>
    <n v="0"/>
    <n v="0"/>
    <n v="51"/>
    <n v="0"/>
    <n v="261"/>
    <n v="659"/>
    <n v="516"/>
    <n v="98"/>
    <n v="27"/>
    <m/>
    <m/>
    <m/>
    <m/>
    <m/>
    <m/>
    <m/>
  </r>
  <r>
    <x v="3"/>
    <x v="24"/>
    <x v="145"/>
    <x v="8"/>
    <n v="70"/>
    <n v="0"/>
    <n v="0"/>
    <n v="0"/>
    <n v="0"/>
    <n v="29"/>
    <n v="13"/>
    <n v="1"/>
    <n v="2"/>
    <n v="0"/>
    <n v="0"/>
    <n v="0"/>
    <n v="0"/>
    <n v="307"/>
    <n v="219"/>
    <n v="39"/>
    <n v="0"/>
    <n v="3"/>
    <n v="934"/>
    <n v="397"/>
    <n v="176"/>
    <n v="11"/>
    <n v="41"/>
    <n v="788"/>
    <n v="314"/>
    <n v="208"/>
    <n v="3"/>
    <n v="32"/>
    <n v="144"/>
    <n v="48"/>
    <n v="8"/>
    <n v="20"/>
    <n v="9"/>
    <n v="35"/>
    <n v="18"/>
    <n v="5"/>
    <n v="0"/>
    <n v="0"/>
    <n v="0"/>
    <n v="0"/>
    <n v="0"/>
    <n v="0"/>
    <n v="0"/>
    <n v="0"/>
    <n v="0"/>
    <n v="0"/>
    <n v="0"/>
    <n v="0"/>
    <n v="0"/>
    <n v="0"/>
    <n v="0"/>
    <n v="0"/>
    <n v="0"/>
    <n v="0"/>
    <n v="0"/>
    <n v="0"/>
    <n v="51"/>
    <n v="0"/>
    <n v="262"/>
    <n v="660"/>
    <n v="520"/>
    <n v="100"/>
    <n v="27"/>
    <n v="5640"/>
    <n v="822"/>
    <n v="0"/>
    <n v="266"/>
    <n v="135"/>
    <n v="2181"/>
    <n v="2757"/>
  </r>
  <r>
    <x v="3"/>
    <x v="24"/>
    <x v="145"/>
    <x v="9"/>
    <n v="70"/>
    <n v="0"/>
    <n v="0"/>
    <n v="0"/>
    <n v="0"/>
    <n v="32"/>
    <n v="13"/>
    <n v="1"/>
    <n v="2"/>
    <n v="0"/>
    <n v="0"/>
    <n v="0"/>
    <n v="0"/>
    <n v="306"/>
    <n v="220"/>
    <n v="38"/>
    <n v="0"/>
    <n v="4"/>
    <n v="937"/>
    <n v="425"/>
    <n v="176"/>
    <n v="12"/>
    <n v="40"/>
    <n v="792"/>
    <n v="337"/>
    <n v="204"/>
    <n v="3"/>
    <n v="37"/>
    <n v="146"/>
    <n v="56"/>
    <n v="8"/>
    <n v="20"/>
    <n v="9"/>
    <n v="36"/>
    <n v="19"/>
    <n v="5"/>
    <n v="0"/>
    <n v="0"/>
    <n v="0"/>
    <n v="0"/>
    <n v="0"/>
    <n v="0"/>
    <n v="0"/>
    <n v="0"/>
    <n v="0"/>
    <n v="0"/>
    <n v="0"/>
    <n v="0"/>
    <n v="0"/>
    <n v="0"/>
    <n v="0"/>
    <n v="0"/>
    <n v="0"/>
    <n v="0"/>
    <n v="0"/>
    <n v="0"/>
    <n v="51"/>
    <n v="0"/>
    <n v="260"/>
    <n v="663"/>
    <n v="520"/>
    <n v="102"/>
    <n v="28"/>
    <n v="5670"/>
    <n v="1171"/>
    <n v="0"/>
    <n v="263"/>
    <n v="137"/>
    <n v="2168"/>
    <n v="2788"/>
  </r>
  <r>
    <x v="3"/>
    <x v="24"/>
    <x v="145"/>
    <x v="10"/>
    <n v="69"/>
    <n v="0"/>
    <n v="0"/>
    <n v="0"/>
    <n v="0"/>
    <n v="33"/>
    <n v="13"/>
    <n v="1"/>
    <n v="2"/>
    <n v="0"/>
    <n v="0"/>
    <n v="0"/>
    <n v="0"/>
    <n v="307"/>
    <n v="224"/>
    <n v="38"/>
    <n v="0"/>
    <n v="4"/>
    <n v="939"/>
    <n v="437"/>
    <n v="174"/>
    <n v="13"/>
    <n v="39"/>
    <n v="791"/>
    <n v="345"/>
    <n v="204"/>
    <n v="4"/>
    <n v="36"/>
    <n v="146"/>
    <n v="57"/>
    <n v="8"/>
    <n v="20"/>
    <n v="9"/>
    <n v="36"/>
    <n v="19"/>
    <n v="5"/>
    <n v="0"/>
    <n v="0"/>
    <n v="0"/>
    <n v="0"/>
    <n v="0"/>
    <n v="0"/>
    <n v="0"/>
    <n v="0"/>
    <n v="0"/>
    <n v="0"/>
    <n v="0"/>
    <n v="0"/>
    <n v="0"/>
    <n v="0"/>
    <n v="0"/>
    <n v="0"/>
    <n v="0"/>
    <n v="0"/>
    <n v="0"/>
    <n v="0"/>
    <n v="50"/>
    <n v="0"/>
    <n v="261"/>
    <n v="666"/>
    <n v="519"/>
    <n v="104"/>
    <n v="28"/>
    <n v="5663"/>
    <n v="1272"/>
    <n v="0"/>
    <n v="263"/>
    <n v="133"/>
    <n v="2158"/>
    <n v="2801"/>
  </r>
  <r>
    <x v="3"/>
    <x v="24"/>
    <x v="145"/>
    <x v="11"/>
    <n v="69"/>
    <n v="0"/>
    <n v="0"/>
    <n v="0"/>
    <n v="0"/>
    <n v="33"/>
    <n v="13"/>
    <n v="1"/>
    <n v="2"/>
    <n v="0"/>
    <n v="0"/>
    <n v="0"/>
    <n v="0"/>
    <n v="309"/>
    <n v="228"/>
    <n v="37"/>
    <n v="0"/>
    <n v="4"/>
    <n v="943"/>
    <n v="452"/>
    <n v="174"/>
    <n v="14"/>
    <n v="41"/>
    <n v="791"/>
    <n v="356"/>
    <n v="203"/>
    <n v="4"/>
    <n v="38"/>
    <n v="148"/>
    <n v="59"/>
    <n v="8"/>
    <n v="19"/>
    <n v="9"/>
    <n v="35"/>
    <n v="20"/>
    <n v="5"/>
    <n v="0"/>
    <n v="0"/>
    <n v="0"/>
    <n v="0"/>
    <n v="0"/>
    <n v="0"/>
    <n v="0"/>
    <n v="0"/>
    <n v="0"/>
    <n v="0"/>
    <n v="0"/>
    <n v="0"/>
    <n v="0"/>
    <n v="0"/>
    <n v="0"/>
    <n v="0"/>
    <n v="0"/>
    <n v="0"/>
    <n v="0"/>
    <n v="0"/>
    <n v="50"/>
    <n v="0"/>
    <n v="263"/>
    <n v="670"/>
    <n v="518"/>
    <n v="105"/>
    <n v="27"/>
    <n v="5700"/>
    <n v="1377"/>
    <n v="0"/>
    <n v="264"/>
    <n v="133"/>
    <n v="2164"/>
    <n v="2825"/>
  </r>
  <r>
    <x v="3"/>
    <x v="24"/>
    <x v="145"/>
    <x v="12"/>
    <n v="70"/>
    <n v="0"/>
    <n v="0"/>
    <n v="0"/>
    <n v="0"/>
    <n v="34"/>
    <n v="13"/>
    <n v="1"/>
    <n v="2"/>
    <n v="0"/>
    <n v="0"/>
    <n v="0"/>
    <n v="0"/>
    <n v="309"/>
    <n v="228"/>
    <n v="37"/>
    <n v="0"/>
    <n v="4"/>
    <n v="944"/>
    <n v="459"/>
    <n v="172"/>
    <n v="14"/>
    <n v="41"/>
    <n v="792"/>
    <n v="363"/>
    <n v="202"/>
    <n v="4"/>
    <n v="38"/>
    <n v="148"/>
    <n v="63"/>
    <n v="8"/>
    <n v="19"/>
    <n v="9"/>
    <n v="34"/>
    <n v="19"/>
    <n v="4"/>
    <n v="0"/>
    <n v="0"/>
    <n v="0"/>
    <n v="0"/>
    <n v="0"/>
    <n v="0"/>
    <n v="0"/>
    <n v="0"/>
    <n v="0"/>
    <n v="0"/>
    <n v="0"/>
    <n v="0"/>
    <n v="0"/>
    <n v="0"/>
    <n v="0"/>
    <n v="0"/>
    <n v="0"/>
    <n v="0"/>
    <n v="0"/>
    <n v="0"/>
    <n v="51"/>
    <n v="0"/>
    <n v="262"/>
    <n v="674"/>
    <n v="521"/>
    <n v="105"/>
    <n v="26"/>
    <n v="5719"/>
    <n v="1460"/>
    <n v="0"/>
    <n v="262"/>
    <n v="135"/>
    <n v="2160"/>
    <n v="2844"/>
  </r>
  <r>
    <x v="3"/>
    <x v="24"/>
    <x v="145"/>
    <x v="13"/>
    <n v="70"/>
    <n v="0"/>
    <n v="0"/>
    <n v="0"/>
    <n v="0"/>
    <n v="35"/>
    <n v="12"/>
    <n v="1"/>
    <n v="2"/>
    <n v="0"/>
    <n v="0"/>
    <n v="0"/>
    <n v="0"/>
    <n v="309"/>
    <n v="228"/>
    <n v="37"/>
    <n v="0"/>
    <n v="4"/>
    <n v="956"/>
    <n v="468"/>
    <n v="172"/>
    <n v="14"/>
    <n v="45"/>
    <n v="791"/>
    <n v="363"/>
    <n v="202"/>
    <n v="4"/>
    <n v="40"/>
    <n v="149"/>
    <n v="66"/>
    <n v="8"/>
    <n v="19"/>
    <n v="9"/>
    <n v="34"/>
    <n v="20"/>
    <n v="4"/>
    <n v="0"/>
    <n v="0"/>
    <n v="0"/>
    <n v="0"/>
    <n v="0"/>
    <n v="0"/>
    <n v="0"/>
    <n v="0"/>
    <n v="0"/>
    <n v="0"/>
    <n v="0"/>
    <n v="0"/>
    <n v="0"/>
    <n v="0"/>
    <n v="0"/>
    <n v="0"/>
    <n v="0"/>
    <n v="0"/>
    <n v="0"/>
    <n v="0"/>
    <n v="51"/>
    <n v="0"/>
    <n v="262"/>
    <n v="687"/>
    <n v="519"/>
    <n v="106"/>
    <n v="26"/>
    <n v="5715"/>
    <n v="1502"/>
    <n v="0"/>
    <n v="263"/>
    <n v="134"/>
    <n v="2149"/>
    <n v="2845"/>
  </r>
  <r>
    <x v="3"/>
    <x v="24"/>
    <x v="145"/>
    <x v="14"/>
    <n v="70"/>
    <n v="0"/>
    <n v="0"/>
    <n v="0"/>
    <n v="0"/>
    <n v="36"/>
    <n v="12"/>
    <n v="1"/>
    <n v="2"/>
    <n v="0"/>
    <n v="0"/>
    <n v="0"/>
    <n v="0"/>
    <n v="310"/>
    <n v="231"/>
    <n v="37"/>
    <n v="0"/>
    <n v="3"/>
    <n v="959"/>
    <n v="478"/>
    <n v="171"/>
    <n v="13"/>
    <n v="45"/>
    <n v="791"/>
    <n v="363"/>
    <n v="202"/>
    <n v="4"/>
    <n v="41"/>
    <n v="148"/>
    <n v="69"/>
    <n v="8"/>
    <n v="19"/>
    <n v="9"/>
    <n v="34"/>
    <n v="20"/>
    <n v="4"/>
    <n v="0"/>
    <n v="0"/>
    <n v="0"/>
    <n v="0"/>
    <n v="0"/>
    <n v="0"/>
    <n v="0"/>
    <n v="0"/>
    <n v="0"/>
    <n v="0"/>
    <n v="0"/>
    <n v="0"/>
    <n v="0"/>
    <n v="0"/>
    <n v="0"/>
    <n v="0"/>
    <n v="0"/>
    <n v="0"/>
    <n v="0"/>
    <n v="0"/>
    <n v="51"/>
    <n v="0"/>
    <n v="264"/>
    <n v="691"/>
    <n v="519"/>
    <n v="107"/>
    <n v="26"/>
    <n v="5736"/>
    <n v="1550"/>
    <n v="0"/>
    <n v="262"/>
    <n v="136"/>
    <n v="2152"/>
    <n v="2862"/>
  </r>
  <r>
    <x v="3"/>
    <x v="24"/>
    <x v="145"/>
    <x v="15"/>
    <n v="70"/>
    <n v="0"/>
    <n v="0"/>
    <n v="0"/>
    <n v="0"/>
    <n v="36"/>
    <n v="12"/>
    <n v="1"/>
    <n v="2"/>
    <n v="0"/>
    <n v="0"/>
    <n v="0"/>
    <n v="0"/>
    <n v="310"/>
    <n v="231"/>
    <n v="37"/>
    <n v="0"/>
    <n v="3"/>
    <n v="965"/>
    <n v="485"/>
    <n v="170"/>
    <n v="13"/>
    <n v="49"/>
    <n v="792"/>
    <n v="367"/>
    <n v="201"/>
    <n v="4"/>
    <n v="42"/>
    <n v="149"/>
    <n v="70"/>
    <n v="8"/>
    <n v="19"/>
    <n v="9"/>
    <n v="34"/>
    <n v="21"/>
    <n v="4"/>
    <n v="0"/>
    <n v="0"/>
    <n v="0"/>
    <n v="0"/>
    <n v="0"/>
    <n v="0"/>
    <n v="0"/>
    <n v="0"/>
    <n v="0"/>
    <n v="0"/>
    <n v="0"/>
    <n v="0"/>
    <n v="0"/>
    <n v="0"/>
    <n v="0"/>
    <n v="0"/>
    <n v="0"/>
    <n v="0"/>
    <n v="0"/>
    <n v="0"/>
    <n v="51"/>
    <n v="0"/>
    <n v="264"/>
    <n v="696"/>
    <n v="521"/>
    <n v="109"/>
    <n v="26"/>
    <n v="5753"/>
    <n v="1575"/>
    <n v="0"/>
    <n v="260"/>
    <n v="140"/>
    <n v="2147"/>
    <n v="2881"/>
  </r>
  <r>
    <x v="3"/>
    <x v="24"/>
    <x v="145"/>
    <x v="16"/>
    <n v="71"/>
    <n v="0"/>
    <n v="0"/>
    <n v="0"/>
    <n v="0"/>
    <n v="37"/>
    <n v="12"/>
    <n v="1"/>
    <n v="2"/>
    <n v="0"/>
    <n v="0"/>
    <n v="0"/>
    <n v="0"/>
    <n v="309"/>
    <n v="232"/>
    <n v="37"/>
    <n v="0"/>
    <n v="3"/>
    <n v="972"/>
    <n v="487"/>
    <n v="170"/>
    <n v="13"/>
    <n v="53"/>
    <n v="791"/>
    <n v="369"/>
    <n v="200"/>
    <n v="4"/>
    <n v="43"/>
    <n v="150"/>
    <n v="70"/>
    <n v="8"/>
    <n v="19"/>
    <n v="9"/>
    <n v="32"/>
    <n v="20"/>
    <n v="4"/>
    <n v="0"/>
    <n v="0"/>
    <n v="0"/>
    <n v="0"/>
    <n v="0"/>
    <n v="0"/>
    <n v="0"/>
    <n v="0"/>
    <n v="0"/>
    <n v="0"/>
    <n v="0"/>
    <n v="0"/>
    <n v="0"/>
    <n v="0"/>
    <n v="0"/>
    <n v="0"/>
    <n v="0"/>
    <n v="0"/>
    <n v="0"/>
    <n v="0"/>
    <n v="52"/>
    <n v="0"/>
    <n v="263"/>
    <n v="699"/>
    <n v="519"/>
    <n v="110"/>
    <n v="25"/>
    <n v="5763"/>
    <n v="1602"/>
    <n v="0"/>
    <n v="260"/>
    <n v="142"/>
    <n v="2157"/>
    <n v="2884"/>
  </r>
  <r>
    <x v="3"/>
    <x v="18"/>
    <x v="146"/>
    <x v="0"/>
    <n v="140"/>
    <n v="3"/>
    <n v="1"/>
    <n v="0"/>
    <n v="0"/>
    <n v="23"/>
    <n v="6"/>
    <n v="16"/>
    <n v="5"/>
    <n v="0"/>
    <n v="0"/>
    <n v="0"/>
    <n v="0"/>
    <n v="407"/>
    <n v="0"/>
    <n v="159"/>
    <n v="39"/>
    <n v="16"/>
    <n v="1377"/>
    <n v="0"/>
    <n v="105"/>
    <n v="168"/>
    <n v="150"/>
    <n v="1041"/>
    <n v="43"/>
    <n v="29"/>
    <n v="18"/>
    <n v="337"/>
    <n v="191"/>
    <n v="0"/>
    <n v="10"/>
    <n v="19"/>
    <n v="25"/>
    <n v="36"/>
    <n v="0"/>
    <n v="2"/>
    <n v="2"/>
    <n v="0"/>
    <n v="0"/>
    <n v="0"/>
    <n v="0"/>
    <n v="0"/>
    <n v="0"/>
    <n v="0"/>
    <n v="0"/>
    <n v="0"/>
    <n v="0"/>
    <n v="0"/>
    <n v="0"/>
    <n v="18"/>
    <n v="44"/>
    <n v="0"/>
    <n v="1"/>
    <n v="3"/>
    <m/>
    <m/>
    <m/>
    <m/>
    <m/>
    <m/>
    <m/>
    <m/>
    <m/>
    <m/>
    <m/>
    <m/>
    <m/>
    <m/>
    <m/>
    <m/>
  </r>
  <r>
    <x v="3"/>
    <x v="18"/>
    <x v="146"/>
    <x v="1"/>
    <n v="141"/>
    <n v="3"/>
    <n v="1"/>
    <n v="0"/>
    <n v="0"/>
    <n v="29"/>
    <n v="6"/>
    <n v="16"/>
    <n v="5"/>
    <n v="0"/>
    <n v="0"/>
    <n v="0"/>
    <n v="0"/>
    <n v="408"/>
    <n v="0"/>
    <n v="181"/>
    <n v="39"/>
    <n v="16"/>
    <n v="1384"/>
    <n v="0"/>
    <n v="129"/>
    <n v="167"/>
    <n v="156"/>
    <n v="1049"/>
    <n v="51"/>
    <n v="29"/>
    <n v="18"/>
    <n v="339"/>
    <n v="196"/>
    <n v="0"/>
    <n v="10"/>
    <n v="18"/>
    <n v="26"/>
    <n v="36"/>
    <n v="0"/>
    <n v="3"/>
    <n v="2"/>
    <n v="0"/>
    <n v="0"/>
    <n v="0"/>
    <n v="0"/>
    <n v="0"/>
    <n v="0"/>
    <n v="0"/>
    <n v="0"/>
    <n v="0"/>
    <n v="0"/>
    <n v="0"/>
    <n v="0"/>
    <n v="18"/>
    <n v="43"/>
    <n v="0"/>
    <n v="1"/>
    <n v="3"/>
    <m/>
    <m/>
    <m/>
    <m/>
    <m/>
    <m/>
    <m/>
    <m/>
    <m/>
    <m/>
    <m/>
    <m/>
    <m/>
    <m/>
    <m/>
    <m/>
  </r>
  <r>
    <x v="3"/>
    <x v="18"/>
    <x v="146"/>
    <x v="2"/>
    <n v="141"/>
    <n v="3"/>
    <n v="1"/>
    <n v="0"/>
    <n v="0"/>
    <n v="42"/>
    <n v="6"/>
    <n v="16"/>
    <n v="5"/>
    <n v="0"/>
    <n v="0"/>
    <n v="0"/>
    <n v="0"/>
    <n v="409"/>
    <n v="196"/>
    <n v="18"/>
    <n v="38"/>
    <n v="15"/>
    <n v="1390"/>
    <n v="182"/>
    <n v="43"/>
    <n v="169"/>
    <n v="155"/>
    <n v="1048"/>
    <n v="64"/>
    <n v="29"/>
    <n v="18"/>
    <n v="338"/>
    <n v="199"/>
    <n v="16"/>
    <n v="2"/>
    <n v="17"/>
    <n v="26"/>
    <n v="36"/>
    <n v="4"/>
    <n v="3"/>
    <n v="2"/>
    <n v="0"/>
    <n v="0"/>
    <n v="0"/>
    <n v="0"/>
    <n v="0"/>
    <n v="0"/>
    <n v="0"/>
    <n v="0"/>
    <n v="0"/>
    <n v="0"/>
    <n v="0"/>
    <n v="0"/>
    <n v="0"/>
    <n v="0"/>
    <n v="0"/>
    <n v="0"/>
    <n v="0"/>
    <n v="3"/>
    <n v="0"/>
    <n v="111"/>
    <n v="0"/>
    <n v="329"/>
    <n v="955"/>
    <n v="619"/>
    <n v="143"/>
    <n v="30"/>
    <m/>
    <m/>
    <m/>
    <m/>
    <m/>
    <m/>
    <m/>
  </r>
  <r>
    <x v="3"/>
    <x v="18"/>
    <x v="146"/>
    <x v="3"/>
    <n v="143"/>
    <n v="3"/>
    <n v="1"/>
    <n v="0"/>
    <n v="0"/>
    <n v="50"/>
    <n v="6"/>
    <n v="16"/>
    <n v="5"/>
    <n v="0"/>
    <n v="0"/>
    <n v="0"/>
    <n v="0"/>
    <n v="409"/>
    <n v="209"/>
    <n v="18"/>
    <n v="38"/>
    <n v="15"/>
    <n v="1391"/>
    <n v="259"/>
    <n v="44"/>
    <n v="170"/>
    <n v="153"/>
    <n v="1054"/>
    <n v="98"/>
    <n v="29"/>
    <n v="19"/>
    <n v="339"/>
    <n v="200"/>
    <n v="26"/>
    <n v="2"/>
    <n v="17"/>
    <n v="26"/>
    <n v="36"/>
    <n v="7"/>
    <n v="3"/>
    <n v="2"/>
    <n v="0"/>
    <n v="0"/>
    <n v="0"/>
    <n v="0"/>
    <n v="0"/>
    <n v="0"/>
    <n v="0"/>
    <n v="0"/>
    <n v="0"/>
    <n v="0"/>
    <n v="0"/>
    <n v="0"/>
    <n v="0"/>
    <n v="0"/>
    <n v="0"/>
    <n v="0"/>
    <n v="0"/>
    <n v="3"/>
    <n v="0"/>
    <n v="113"/>
    <n v="0"/>
    <n v="329"/>
    <n v="958"/>
    <n v="621"/>
    <n v="144"/>
    <n v="30"/>
    <m/>
    <m/>
    <m/>
    <m/>
    <m/>
    <m/>
    <m/>
  </r>
  <r>
    <x v="3"/>
    <x v="18"/>
    <x v="146"/>
    <x v="4"/>
    <n v="144"/>
    <n v="3"/>
    <n v="2"/>
    <n v="0"/>
    <n v="0"/>
    <n v="62"/>
    <n v="6"/>
    <n v="15"/>
    <n v="4"/>
    <n v="0"/>
    <n v="0"/>
    <n v="0"/>
    <n v="0"/>
    <n v="412"/>
    <n v="233"/>
    <n v="17"/>
    <n v="38"/>
    <n v="16"/>
    <n v="1387"/>
    <n v="325"/>
    <n v="43"/>
    <n v="168"/>
    <n v="149"/>
    <n v="1054"/>
    <n v="134"/>
    <n v="29"/>
    <n v="19"/>
    <n v="335"/>
    <n v="203"/>
    <n v="32"/>
    <n v="2"/>
    <n v="18"/>
    <n v="26"/>
    <n v="36"/>
    <n v="10"/>
    <n v="3"/>
    <n v="2"/>
    <n v="0"/>
    <n v="0"/>
    <n v="0"/>
    <n v="0"/>
    <n v="0"/>
    <n v="0"/>
    <n v="0"/>
    <n v="0"/>
    <n v="0"/>
    <n v="0"/>
    <n v="0"/>
    <n v="0"/>
    <n v="0"/>
    <n v="0"/>
    <n v="0"/>
    <n v="0"/>
    <n v="0"/>
    <n v="3"/>
    <n v="0"/>
    <n v="114"/>
    <n v="0"/>
    <n v="333"/>
    <n v="961"/>
    <n v="623"/>
    <n v="146"/>
    <n v="30"/>
    <m/>
    <m/>
    <m/>
    <m/>
    <m/>
    <m/>
    <m/>
  </r>
  <r>
    <x v="3"/>
    <x v="18"/>
    <x v="146"/>
    <x v="5"/>
    <n v="143"/>
    <n v="3"/>
    <n v="2"/>
    <n v="0"/>
    <n v="0"/>
    <n v="68"/>
    <n v="6"/>
    <n v="16"/>
    <n v="3"/>
    <n v="0"/>
    <n v="0"/>
    <n v="0"/>
    <n v="0"/>
    <n v="412"/>
    <n v="244"/>
    <n v="16"/>
    <n v="38"/>
    <n v="14"/>
    <n v="1387"/>
    <n v="380"/>
    <n v="42"/>
    <n v="166"/>
    <n v="149"/>
    <n v="1052"/>
    <n v="185"/>
    <n v="29"/>
    <n v="20"/>
    <n v="335"/>
    <n v="200"/>
    <n v="39"/>
    <n v="1"/>
    <n v="18"/>
    <n v="27"/>
    <n v="35"/>
    <n v="10"/>
    <n v="3"/>
    <n v="2"/>
    <n v="0"/>
    <n v="0"/>
    <n v="0"/>
    <n v="0"/>
    <n v="0"/>
    <n v="0"/>
    <n v="0"/>
    <n v="0"/>
    <n v="0"/>
    <n v="0"/>
    <n v="0"/>
    <n v="0"/>
    <n v="0"/>
    <n v="0"/>
    <n v="0"/>
    <n v="0"/>
    <n v="0"/>
    <n v="3"/>
    <n v="0"/>
    <n v="113"/>
    <n v="0"/>
    <n v="335"/>
    <n v="962"/>
    <n v="621"/>
    <n v="144"/>
    <n v="29"/>
    <m/>
    <m/>
    <m/>
    <m/>
    <m/>
    <m/>
    <m/>
  </r>
  <r>
    <x v="3"/>
    <x v="18"/>
    <x v="146"/>
    <x v="6"/>
    <n v="145"/>
    <n v="3"/>
    <n v="2"/>
    <n v="0"/>
    <n v="0"/>
    <n v="75"/>
    <n v="6"/>
    <n v="16"/>
    <n v="3"/>
    <n v="0"/>
    <n v="0"/>
    <n v="0"/>
    <n v="0"/>
    <n v="414"/>
    <n v="259"/>
    <n v="16"/>
    <n v="37"/>
    <n v="15"/>
    <n v="1394"/>
    <n v="443"/>
    <n v="42"/>
    <n v="165"/>
    <n v="151"/>
    <n v="1049"/>
    <n v="232"/>
    <n v="29"/>
    <n v="20"/>
    <n v="332"/>
    <n v="197"/>
    <n v="44"/>
    <n v="1"/>
    <n v="18"/>
    <n v="27"/>
    <n v="35"/>
    <n v="18"/>
    <n v="3"/>
    <n v="2"/>
    <n v="0"/>
    <n v="0"/>
    <n v="0"/>
    <n v="0"/>
    <n v="0"/>
    <n v="0"/>
    <n v="0"/>
    <n v="0"/>
    <n v="0"/>
    <n v="0"/>
    <n v="0"/>
    <n v="0"/>
    <n v="0"/>
    <n v="0"/>
    <n v="0"/>
    <n v="0"/>
    <n v="0"/>
    <n v="3"/>
    <n v="0"/>
    <n v="114"/>
    <n v="0"/>
    <n v="337"/>
    <n v="970"/>
    <n v="623"/>
    <n v="141"/>
    <n v="29"/>
    <m/>
    <m/>
    <m/>
    <m/>
    <m/>
    <m/>
    <m/>
  </r>
  <r>
    <x v="3"/>
    <x v="18"/>
    <x v="146"/>
    <x v="7"/>
    <n v="145"/>
    <n v="3"/>
    <n v="2"/>
    <n v="0"/>
    <n v="0"/>
    <n v="80"/>
    <n v="6"/>
    <n v="15"/>
    <n v="3"/>
    <n v="0"/>
    <n v="0"/>
    <n v="0"/>
    <n v="0"/>
    <n v="415"/>
    <n v="266"/>
    <n v="16"/>
    <n v="35"/>
    <n v="16"/>
    <n v="1395"/>
    <n v="481"/>
    <n v="42"/>
    <n v="164"/>
    <n v="149"/>
    <n v="1057"/>
    <n v="292"/>
    <n v="29"/>
    <n v="19"/>
    <n v="333"/>
    <n v="199"/>
    <n v="52"/>
    <n v="1"/>
    <n v="17"/>
    <n v="24"/>
    <n v="35"/>
    <n v="21"/>
    <n v="3"/>
    <n v="2"/>
    <n v="0"/>
    <n v="0"/>
    <n v="0"/>
    <n v="0"/>
    <n v="0"/>
    <n v="0"/>
    <n v="0"/>
    <n v="0"/>
    <n v="0"/>
    <n v="0"/>
    <n v="0"/>
    <n v="0"/>
    <n v="0"/>
    <n v="0"/>
    <n v="0"/>
    <n v="0"/>
    <n v="0"/>
    <n v="3"/>
    <n v="0"/>
    <n v="116"/>
    <n v="0"/>
    <n v="337"/>
    <n v="974"/>
    <n v="631"/>
    <n v="145"/>
    <n v="29"/>
    <m/>
    <m/>
    <m/>
    <m/>
    <m/>
    <m/>
    <m/>
  </r>
  <r>
    <x v="3"/>
    <x v="18"/>
    <x v="146"/>
    <x v="8"/>
    <n v="146"/>
    <n v="3"/>
    <n v="3"/>
    <n v="0"/>
    <n v="0"/>
    <n v="81"/>
    <n v="6"/>
    <n v="15"/>
    <n v="2"/>
    <n v="0"/>
    <n v="0"/>
    <n v="0"/>
    <n v="0"/>
    <n v="417"/>
    <n v="277"/>
    <n v="16"/>
    <n v="35"/>
    <n v="16"/>
    <n v="1395"/>
    <n v="556"/>
    <n v="41"/>
    <n v="160"/>
    <n v="144"/>
    <n v="1054"/>
    <n v="363"/>
    <n v="29"/>
    <n v="21"/>
    <n v="329"/>
    <n v="200"/>
    <n v="72"/>
    <n v="1"/>
    <n v="18"/>
    <n v="23"/>
    <n v="35"/>
    <n v="25"/>
    <n v="3"/>
    <n v="2"/>
    <n v="0"/>
    <n v="0"/>
    <n v="0"/>
    <n v="0"/>
    <n v="0"/>
    <n v="0"/>
    <n v="0"/>
    <n v="0"/>
    <n v="0"/>
    <n v="0"/>
    <n v="0"/>
    <n v="0"/>
    <n v="0"/>
    <n v="0"/>
    <n v="0"/>
    <n v="0"/>
    <n v="0"/>
    <n v="3"/>
    <n v="0"/>
    <n v="118"/>
    <n v="0"/>
    <n v="339"/>
    <n v="979"/>
    <n v="632"/>
    <n v="144"/>
    <n v="30"/>
    <n v="7951"/>
    <n v="1231"/>
    <n v="0"/>
    <n v="43"/>
    <n v="150"/>
    <n v="3252"/>
    <n v="4109"/>
  </r>
  <r>
    <x v="3"/>
    <x v="18"/>
    <x v="146"/>
    <x v="9"/>
    <n v="147"/>
    <n v="3"/>
    <n v="3"/>
    <n v="0"/>
    <n v="0"/>
    <n v="87"/>
    <n v="6"/>
    <n v="15"/>
    <n v="2"/>
    <n v="0"/>
    <n v="0"/>
    <n v="0"/>
    <n v="0"/>
    <n v="417"/>
    <n v="284"/>
    <n v="16"/>
    <n v="35"/>
    <n v="15"/>
    <n v="1404"/>
    <n v="605"/>
    <n v="41"/>
    <n v="155"/>
    <n v="144"/>
    <n v="1054"/>
    <n v="399"/>
    <n v="29"/>
    <n v="21"/>
    <n v="326"/>
    <n v="200"/>
    <n v="88"/>
    <n v="1"/>
    <n v="19"/>
    <n v="22"/>
    <n v="35"/>
    <n v="27"/>
    <n v="3"/>
    <n v="2"/>
    <n v="0"/>
    <n v="0"/>
    <n v="0"/>
    <n v="0"/>
    <n v="0"/>
    <n v="0"/>
    <n v="0"/>
    <n v="0"/>
    <n v="0"/>
    <n v="0"/>
    <n v="0"/>
    <n v="0"/>
    <n v="0"/>
    <n v="0"/>
    <n v="0"/>
    <n v="0"/>
    <n v="0"/>
    <n v="3"/>
    <n v="0"/>
    <n v="119"/>
    <n v="0"/>
    <n v="341"/>
    <n v="992"/>
    <n v="638"/>
    <n v="146"/>
    <n v="30"/>
    <n v="7987"/>
    <n v="1794"/>
    <n v="0"/>
    <n v="43"/>
    <n v="154"/>
    <n v="3242"/>
    <n v="4159"/>
  </r>
  <r>
    <x v="3"/>
    <x v="18"/>
    <x v="146"/>
    <x v="10"/>
    <n v="147"/>
    <n v="3"/>
    <n v="3"/>
    <n v="0"/>
    <n v="0"/>
    <n v="88"/>
    <n v="6"/>
    <n v="15"/>
    <n v="2"/>
    <n v="0"/>
    <n v="0"/>
    <n v="0"/>
    <n v="0"/>
    <n v="418"/>
    <n v="286"/>
    <n v="16"/>
    <n v="35"/>
    <n v="16"/>
    <n v="1405"/>
    <n v="624"/>
    <n v="41"/>
    <n v="155"/>
    <n v="142"/>
    <n v="1054"/>
    <n v="410"/>
    <n v="29"/>
    <n v="20"/>
    <n v="327"/>
    <n v="200"/>
    <n v="87"/>
    <n v="1"/>
    <n v="19"/>
    <n v="22"/>
    <n v="35"/>
    <n v="27"/>
    <n v="3"/>
    <n v="2"/>
    <n v="0"/>
    <n v="0"/>
    <n v="0"/>
    <n v="0"/>
    <n v="0"/>
    <n v="0"/>
    <n v="0"/>
    <n v="0"/>
    <n v="0"/>
    <n v="0"/>
    <n v="0"/>
    <n v="0"/>
    <n v="0"/>
    <n v="0"/>
    <n v="0"/>
    <n v="0"/>
    <n v="0"/>
    <n v="3"/>
    <n v="0"/>
    <n v="119"/>
    <n v="0"/>
    <n v="341"/>
    <n v="996"/>
    <n v="641"/>
    <n v="145"/>
    <n v="30"/>
    <n v="7996"/>
    <n v="1965"/>
    <n v="0"/>
    <n v="43"/>
    <n v="149"/>
    <n v="3235"/>
    <n v="4170"/>
  </r>
  <r>
    <x v="3"/>
    <x v="18"/>
    <x v="146"/>
    <x v="11"/>
    <n v="147"/>
    <n v="3"/>
    <n v="3"/>
    <n v="0"/>
    <n v="0"/>
    <n v="90"/>
    <n v="6"/>
    <n v="15"/>
    <n v="2"/>
    <n v="0"/>
    <n v="0"/>
    <n v="0"/>
    <n v="0"/>
    <n v="419"/>
    <n v="289"/>
    <n v="16"/>
    <n v="35"/>
    <n v="16"/>
    <n v="1404"/>
    <n v="639"/>
    <n v="41"/>
    <n v="155"/>
    <n v="142"/>
    <n v="1055"/>
    <n v="428"/>
    <n v="29"/>
    <n v="21"/>
    <n v="326"/>
    <n v="200"/>
    <n v="90"/>
    <n v="1"/>
    <n v="19"/>
    <n v="22"/>
    <n v="35"/>
    <n v="27"/>
    <n v="3"/>
    <n v="2"/>
    <n v="0"/>
    <n v="0"/>
    <n v="0"/>
    <n v="0"/>
    <n v="0"/>
    <n v="0"/>
    <n v="0"/>
    <n v="0"/>
    <n v="0"/>
    <n v="0"/>
    <n v="0"/>
    <n v="0"/>
    <n v="0"/>
    <n v="0"/>
    <n v="0"/>
    <n v="0"/>
    <n v="0"/>
    <n v="3"/>
    <n v="0"/>
    <n v="121"/>
    <n v="0"/>
    <n v="342"/>
    <n v="998"/>
    <n v="642"/>
    <n v="146"/>
    <n v="30"/>
    <n v="8042"/>
    <n v="2143"/>
    <n v="0"/>
    <n v="44"/>
    <n v="153"/>
    <n v="3236"/>
    <n v="4210"/>
  </r>
  <r>
    <x v="3"/>
    <x v="18"/>
    <x v="146"/>
    <x v="12"/>
    <n v="148"/>
    <n v="3"/>
    <n v="3"/>
    <n v="0"/>
    <n v="0"/>
    <n v="92"/>
    <n v="6"/>
    <n v="15"/>
    <n v="2"/>
    <n v="0"/>
    <n v="0"/>
    <n v="0"/>
    <n v="0"/>
    <n v="417"/>
    <n v="288"/>
    <n v="16"/>
    <n v="37"/>
    <n v="13"/>
    <n v="1401"/>
    <n v="658"/>
    <n v="42"/>
    <n v="163"/>
    <n v="127"/>
    <n v="1051"/>
    <n v="439"/>
    <n v="32"/>
    <n v="214"/>
    <n v="125"/>
    <n v="200"/>
    <n v="94"/>
    <n v="1"/>
    <n v="20"/>
    <n v="22"/>
    <n v="35"/>
    <n v="27"/>
    <n v="3"/>
    <n v="2"/>
    <n v="0"/>
    <n v="0"/>
    <n v="0"/>
    <n v="0"/>
    <n v="0"/>
    <n v="0"/>
    <n v="0"/>
    <n v="0"/>
    <n v="0"/>
    <n v="0"/>
    <n v="0"/>
    <n v="0"/>
    <n v="0"/>
    <n v="0"/>
    <n v="0"/>
    <n v="0"/>
    <n v="0"/>
    <n v="3"/>
    <n v="0"/>
    <n v="122"/>
    <n v="0"/>
    <n v="342"/>
    <n v="1000"/>
    <n v="644"/>
    <n v="146"/>
    <n v="30"/>
    <n v="8027"/>
    <n v="2254"/>
    <n v="0"/>
    <n v="52"/>
    <n v="789"/>
    <n v="2568"/>
    <n v="4224"/>
  </r>
  <r>
    <x v="3"/>
    <x v="18"/>
    <x v="146"/>
    <x v="13"/>
    <n v="149"/>
    <n v="3"/>
    <n v="3"/>
    <n v="0"/>
    <n v="0"/>
    <n v="94"/>
    <n v="6"/>
    <n v="15"/>
    <n v="2"/>
    <n v="0"/>
    <n v="0"/>
    <n v="0"/>
    <n v="0"/>
    <n v="415"/>
    <n v="290"/>
    <n v="16"/>
    <n v="36"/>
    <n v="14"/>
    <n v="1411"/>
    <n v="671"/>
    <n v="41"/>
    <n v="164"/>
    <n v="127"/>
    <n v="1050"/>
    <n v="446"/>
    <n v="31"/>
    <n v="212"/>
    <n v="125"/>
    <n v="201"/>
    <n v="95"/>
    <n v="1"/>
    <n v="20"/>
    <n v="22"/>
    <n v="35"/>
    <n v="27"/>
    <n v="3"/>
    <n v="2"/>
    <n v="0"/>
    <n v="0"/>
    <n v="0"/>
    <n v="0"/>
    <n v="0"/>
    <n v="0"/>
    <n v="0"/>
    <n v="0"/>
    <n v="0"/>
    <n v="0"/>
    <n v="0"/>
    <n v="0"/>
    <n v="0"/>
    <n v="0"/>
    <n v="0"/>
    <n v="0"/>
    <n v="0"/>
    <n v="3"/>
    <n v="0"/>
    <n v="123"/>
    <n v="0"/>
    <n v="341"/>
    <n v="1010"/>
    <n v="644"/>
    <n v="147"/>
    <n v="30"/>
    <n v="8042"/>
    <n v="2338"/>
    <n v="0"/>
    <n v="52"/>
    <n v="783"/>
    <n v="2562"/>
    <n v="4240"/>
  </r>
  <r>
    <x v="3"/>
    <x v="18"/>
    <x v="146"/>
    <x v="14"/>
    <n v="148"/>
    <n v="3"/>
    <n v="3"/>
    <n v="0"/>
    <n v="0"/>
    <n v="96"/>
    <n v="6"/>
    <n v="14"/>
    <n v="2"/>
    <n v="0"/>
    <n v="0"/>
    <n v="0"/>
    <n v="0"/>
    <n v="408"/>
    <n v="289"/>
    <n v="17"/>
    <n v="33"/>
    <n v="11"/>
    <n v="1410"/>
    <n v="687"/>
    <n v="39"/>
    <n v="159"/>
    <n v="128"/>
    <n v="1047"/>
    <n v="451"/>
    <n v="31"/>
    <n v="212"/>
    <n v="122"/>
    <n v="200"/>
    <n v="95"/>
    <n v="1"/>
    <n v="20"/>
    <n v="22"/>
    <n v="34"/>
    <n v="26"/>
    <n v="3"/>
    <n v="2"/>
    <n v="0"/>
    <n v="0"/>
    <n v="0"/>
    <n v="0"/>
    <n v="0"/>
    <n v="0"/>
    <n v="0"/>
    <n v="0"/>
    <n v="0"/>
    <n v="0"/>
    <n v="0"/>
    <n v="0"/>
    <n v="0"/>
    <n v="0"/>
    <n v="0"/>
    <n v="0"/>
    <n v="0"/>
    <n v="3"/>
    <n v="0"/>
    <n v="124"/>
    <n v="0"/>
    <n v="339"/>
    <n v="1019"/>
    <n v="643"/>
    <n v="146"/>
    <n v="29"/>
    <n v="8017"/>
    <n v="2417"/>
    <n v="0"/>
    <n v="52"/>
    <n v="778"/>
    <n v="2533"/>
    <n v="4247"/>
  </r>
  <r>
    <x v="3"/>
    <x v="18"/>
    <x v="146"/>
    <x v="15"/>
    <n v="148"/>
    <n v="3"/>
    <n v="3"/>
    <n v="0"/>
    <n v="0"/>
    <n v="97"/>
    <n v="6"/>
    <n v="13"/>
    <n v="2"/>
    <n v="0"/>
    <n v="0"/>
    <n v="0"/>
    <n v="0"/>
    <n v="408"/>
    <n v="289"/>
    <n v="17"/>
    <n v="33"/>
    <n v="13"/>
    <n v="1413"/>
    <n v="695"/>
    <n v="39"/>
    <n v="159"/>
    <n v="127"/>
    <n v="1054"/>
    <n v="455"/>
    <n v="31"/>
    <n v="213"/>
    <n v="124"/>
    <n v="201"/>
    <n v="96"/>
    <n v="1"/>
    <n v="20"/>
    <n v="22"/>
    <n v="34"/>
    <n v="27"/>
    <n v="3"/>
    <n v="2"/>
    <n v="0"/>
    <n v="0"/>
    <n v="0"/>
    <n v="0"/>
    <n v="0"/>
    <n v="0"/>
    <n v="0"/>
    <n v="0"/>
    <n v="0"/>
    <n v="0"/>
    <n v="0"/>
    <n v="0"/>
    <n v="0"/>
    <n v="0"/>
    <n v="0"/>
    <n v="0"/>
    <n v="0"/>
    <n v="3"/>
    <n v="0"/>
    <n v="125"/>
    <n v="0"/>
    <n v="339"/>
    <n v="1024"/>
    <n v="647"/>
    <n v="147"/>
    <n v="29"/>
    <n v="8043"/>
    <n v="2457"/>
    <n v="0"/>
    <n v="52"/>
    <n v="775"/>
    <n v="2551"/>
    <n v="4270"/>
  </r>
  <r>
    <x v="3"/>
    <x v="18"/>
    <x v="146"/>
    <x v="16"/>
    <n v="148"/>
    <n v="3"/>
    <n v="3"/>
    <n v="0"/>
    <n v="0"/>
    <n v="97"/>
    <n v="6"/>
    <n v="13"/>
    <n v="2"/>
    <n v="0"/>
    <n v="0"/>
    <n v="0"/>
    <n v="0"/>
    <n v="408"/>
    <n v="289"/>
    <n v="17"/>
    <n v="33"/>
    <n v="13"/>
    <n v="1419"/>
    <n v="699"/>
    <n v="39"/>
    <n v="161"/>
    <n v="126"/>
    <n v="1057"/>
    <n v="458"/>
    <n v="31"/>
    <n v="212"/>
    <n v="127"/>
    <n v="203"/>
    <n v="98"/>
    <n v="1"/>
    <n v="21"/>
    <n v="22"/>
    <n v="34"/>
    <n v="27"/>
    <n v="3"/>
    <n v="2"/>
    <n v="0"/>
    <n v="0"/>
    <n v="0"/>
    <n v="0"/>
    <n v="0"/>
    <n v="0"/>
    <n v="0"/>
    <n v="0"/>
    <n v="0"/>
    <n v="0"/>
    <n v="0"/>
    <n v="0"/>
    <n v="0"/>
    <n v="0"/>
    <n v="0"/>
    <n v="0"/>
    <n v="0"/>
    <n v="3"/>
    <n v="0"/>
    <n v="125"/>
    <n v="0"/>
    <n v="339"/>
    <n v="1028"/>
    <n v="647"/>
    <n v="149"/>
    <n v="29"/>
    <n v="8100"/>
    <n v="2513"/>
    <n v="0"/>
    <n v="53"/>
    <n v="780"/>
    <n v="2577"/>
    <n v="4286"/>
  </r>
  <r>
    <x v="3"/>
    <x v="18"/>
    <x v="146"/>
    <x v="16"/>
    <m/>
    <m/>
    <m/>
    <m/>
    <m/>
    <m/>
    <m/>
    <m/>
    <m/>
    <m/>
    <m/>
    <m/>
    <m/>
    <m/>
    <m/>
    <m/>
    <m/>
    <m/>
    <n v="1"/>
    <m/>
    <m/>
    <m/>
    <n v="1"/>
    <m/>
    <m/>
    <m/>
    <m/>
    <m/>
    <m/>
    <m/>
    <m/>
    <m/>
    <m/>
    <m/>
    <m/>
    <m/>
    <m/>
    <m/>
    <m/>
    <m/>
    <m/>
    <m/>
    <m/>
    <m/>
    <m/>
    <m/>
    <m/>
    <m/>
    <m/>
    <m/>
    <m/>
    <m/>
    <m/>
    <m/>
    <m/>
    <m/>
    <m/>
    <m/>
    <m/>
    <m/>
    <m/>
    <m/>
    <m/>
    <n v="1"/>
    <m/>
    <m/>
    <m/>
    <n v="1"/>
    <m/>
    <m/>
  </r>
  <r>
    <x v="3"/>
    <x v="21"/>
    <x v="147"/>
    <x v="0"/>
    <n v="94"/>
    <n v="0"/>
    <n v="0"/>
    <n v="0"/>
    <n v="0"/>
    <n v="11"/>
    <n v="1"/>
    <n v="9"/>
    <n v="4"/>
    <n v="0"/>
    <n v="0"/>
    <n v="0"/>
    <n v="0"/>
    <n v="333"/>
    <n v="0"/>
    <n v="101"/>
    <n v="17"/>
    <n v="4"/>
    <n v="1294"/>
    <n v="0"/>
    <n v="56"/>
    <n v="176"/>
    <n v="52"/>
    <n v="847"/>
    <n v="40"/>
    <n v="2"/>
    <n v="26"/>
    <n v="187"/>
    <n v="153"/>
    <n v="0"/>
    <n v="2"/>
    <n v="10"/>
    <n v="21"/>
    <n v="24"/>
    <n v="0"/>
    <n v="5"/>
    <n v="1"/>
    <n v="0"/>
    <n v="0"/>
    <n v="0"/>
    <n v="0"/>
    <n v="0"/>
    <n v="0"/>
    <n v="0"/>
    <n v="0"/>
    <n v="0"/>
    <n v="0"/>
    <n v="0"/>
    <n v="0"/>
    <n v="7"/>
    <n v="12"/>
    <n v="0"/>
    <n v="0"/>
    <n v="0"/>
    <m/>
    <m/>
    <m/>
    <m/>
    <m/>
    <m/>
    <m/>
    <m/>
    <m/>
    <m/>
    <m/>
    <m/>
    <m/>
    <m/>
    <m/>
    <m/>
  </r>
  <r>
    <x v="3"/>
    <x v="21"/>
    <x v="147"/>
    <x v="1"/>
    <n v="94"/>
    <n v="0"/>
    <n v="0"/>
    <n v="0"/>
    <n v="0"/>
    <n v="14"/>
    <n v="1"/>
    <n v="9"/>
    <n v="4"/>
    <n v="0"/>
    <n v="0"/>
    <n v="0"/>
    <n v="0"/>
    <n v="333"/>
    <n v="0"/>
    <n v="124"/>
    <n v="17"/>
    <n v="4"/>
    <n v="1298"/>
    <n v="0"/>
    <n v="82"/>
    <n v="175"/>
    <n v="52"/>
    <n v="852"/>
    <n v="48"/>
    <n v="2"/>
    <n v="26"/>
    <n v="188"/>
    <n v="150"/>
    <n v="0"/>
    <n v="3"/>
    <n v="10"/>
    <n v="20"/>
    <n v="24"/>
    <n v="0"/>
    <n v="6"/>
    <n v="1"/>
    <n v="0"/>
    <n v="0"/>
    <n v="0"/>
    <n v="0"/>
    <n v="0"/>
    <n v="0"/>
    <n v="0"/>
    <n v="0"/>
    <n v="0"/>
    <n v="0"/>
    <n v="0"/>
    <n v="0"/>
    <n v="7"/>
    <n v="11"/>
    <n v="0"/>
    <n v="0"/>
    <n v="0"/>
    <m/>
    <m/>
    <m/>
    <m/>
    <m/>
    <m/>
    <m/>
    <m/>
    <m/>
    <m/>
    <m/>
    <m/>
    <m/>
    <m/>
    <m/>
    <m/>
  </r>
  <r>
    <x v="3"/>
    <x v="21"/>
    <x v="147"/>
    <x v="2"/>
    <n v="94"/>
    <n v="0"/>
    <n v="0"/>
    <n v="0"/>
    <n v="0"/>
    <n v="17"/>
    <n v="1"/>
    <n v="9"/>
    <n v="4"/>
    <n v="0"/>
    <n v="0"/>
    <n v="0"/>
    <n v="0"/>
    <n v="333"/>
    <n v="151"/>
    <n v="7"/>
    <n v="15"/>
    <n v="4"/>
    <n v="1298"/>
    <n v="113"/>
    <n v="11"/>
    <n v="171"/>
    <n v="53"/>
    <n v="849"/>
    <n v="60"/>
    <n v="2"/>
    <n v="26"/>
    <n v="184"/>
    <n v="150"/>
    <n v="5"/>
    <n v="0"/>
    <n v="10"/>
    <n v="20"/>
    <n v="24"/>
    <n v="6"/>
    <n v="0"/>
    <n v="1"/>
    <n v="0"/>
    <n v="0"/>
    <n v="0"/>
    <n v="0"/>
    <n v="0"/>
    <n v="0"/>
    <n v="0"/>
    <n v="0"/>
    <n v="0"/>
    <n v="0"/>
    <n v="0"/>
    <n v="0"/>
    <n v="0"/>
    <n v="0"/>
    <n v="0"/>
    <n v="0"/>
    <n v="0"/>
    <n v="0"/>
    <n v="0"/>
    <n v="74"/>
    <n v="0"/>
    <n v="303"/>
    <n v="1011"/>
    <n v="614"/>
    <n v="101"/>
    <n v="22"/>
    <m/>
    <m/>
    <m/>
    <m/>
    <m/>
    <m/>
    <m/>
  </r>
  <r>
    <x v="3"/>
    <x v="21"/>
    <x v="147"/>
    <x v="3"/>
    <n v="95"/>
    <n v="0"/>
    <n v="0"/>
    <n v="0"/>
    <n v="0"/>
    <n v="23"/>
    <n v="1"/>
    <n v="9"/>
    <n v="4"/>
    <n v="0"/>
    <n v="0"/>
    <n v="0"/>
    <n v="0"/>
    <n v="333"/>
    <n v="182"/>
    <n v="7"/>
    <n v="16"/>
    <n v="4"/>
    <n v="1294"/>
    <n v="204"/>
    <n v="11"/>
    <n v="169"/>
    <n v="52"/>
    <n v="850"/>
    <n v="90"/>
    <n v="2"/>
    <n v="25"/>
    <n v="185"/>
    <n v="150"/>
    <n v="11"/>
    <n v="0"/>
    <n v="10"/>
    <n v="20"/>
    <n v="24"/>
    <n v="6"/>
    <n v="0"/>
    <n v="1"/>
    <n v="0"/>
    <n v="0"/>
    <n v="0"/>
    <n v="0"/>
    <n v="0"/>
    <n v="0"/>
    <n v="0"/>
    <n v="0"/>
    <n v="0"/>
    <n v="0"/>
    <n v="0"/>
    <n v="0"/>
    <n v="0"/>
    <n v="0"/>
    <n v="0"/>
    <n v="0"/>
    <n v="0"/>
    <n v="0"/>
    <n v="0"/>
    <n v="75"/>
    <n v="0"/>
    <n v="302"/>
    <n v="1015"/>
    <n v="615"/>
    <n v="101"/>
    <n v="22"/>
    <m/>
    <m/>
    <m/>
    <m/>
    <m/>
    <m/>
    <m/>
  </r>
  <r>
    <x v="3"/>
    <x v="21"/>
    <x v="147"/>
    <x v="4"/>
    <n v="96"/>
    <n v="0"/>
    <n v="0"/>
    <n v="0"/>
    <n v="0"/>
    <n v="30"/>
    <n v="1"/>
    <n v="9"/>
    <n v="4"/>
    <n v="0"/>
    <n v="0"/>
    <n v="0"/>
    <n v="0"/>
    <n v="331"/>
    <n v="194"/>
    <n v="7"/>
    <n v="16"/>
    <n v="3"/>
    <n v="1297"/>
    <n v="283"/>
    <n v="11"/>
    <n v="168"/>
    <n v="52"/>
    <n v="851"/>
    <n v="109"/>
    <n v="2"/>
    <n v="25"/>
    <n v="186"/>
    <n v="150"/>
    <n v="14"/>
    <n v="0"/>
    <n v="10"/>
    <n v="19"/>
    <n v="25"/>
    <n v="6"/>
    <n v="0"/>
    <n v="1"/>
    <n v="0"/>
    <n v="0"/>
    <n v="0"/>
    <n v="0"/>
    <n v="0"/>
    <n v="0"/>
    <n v="0"/>
    <n v="0"/>
    <n v="0"/>
    <n v="0"/>
    <n v="0"/>
    <n v="0"/>
    <n v="0"/>
    <n v="0"/>
    <n v="0"/>
    <n v="0"/>
    <n v="0"/>
    <n v="0"/>
    <n v="0"/>
    <n v="76"/>
    <n v="0"/>
    <n v="302"/>
    <n v="1022"/>
    <n v="617"/>
    <n v="102"/>
    <n v="23"/>
    <m/>
    <m/>
    <m/>
    <m/>
    <m/>
    <m/>
    <m/>
  </r>
  <r>
    <x v="3"/>
    <x v="21"/>
    <x v="147"/>
    <x v="5"/>
    <n v="96"/>
    <n v="0"/>
    <n v="0"/>
    <n v="0"/>
    <n v="0"/>
    <n v="34"/>
    <n v="1"/>
    <n v="9"/>
    <n v="4"/>
    <n v="0"/>
    <n v="0"/>
    <n v="0"/>
    <n v="0"/>
    <n v="330"/>
    <n v="205"/>
    <n v="7"/>
    <n v="15"/>
    <n v="3"/>
    <n v="1295"/>
    <n v="400"/>
    <n v="11"/>
    <n v="165"/>
    <n v="51"/>
    <n v="852"/>
    <n v="179"/>
    <n v="2"/>
    <n v="24"/>
    <n v="183"/>
    <n v="152"/>
    <n v="24"/>
    <n v="0"/>
    <n v="10"/>
    <n v="18"/>
    <n v="26"/>
    <n v="16"/>
    <n v="0"/>
    <n v="1"/>
    <n v="0"/>
    <n v="0"/>
    <n v="0"/>
    <n v="0"/>
    <n v="0"/>
    <n v="0"/>
    <n v="0"/>
    <n v="0"/>
    <n v="0"/>
    <n v="0"/>
    <n v="0"/>
    <n v="0"/>
    <n v="0"/>
    <n v="0"/>
    <n v="0"/>
    <n v="0"/>
    <n v="0"/>
    <n v="0"/>
    <n v="0"/>
    <n v="76"/>
    <n v="0"/>
    <n v="303"/>
    <n v="1024"/>
    <n v="619"/>
    <n v="105"/>
    <n v="25"/>
    <m/>
    <m/>
    <m/>
    <m/>
    <m/>
    <m/>
    <m/>
  </r>
  <r>
    <x v="3"/>
    <x v="21"/>
    <x v="147"/>
    <x v="6"/>
    <n v="96"/>
    <n v="0"/>
    <n v="0"/>
    <n v="0"/>
    <n v="0"/>
    <n v="37"/>
    <n v="1"/>
    <n v="9"/>
    <n v="4"/>
    <n v="0"/>
    <n v="0"/>
    <n v="0"/>
    <n v="0"/>
    <n v="332"/>
    <n v="215"/>
    <n v="7"/>
    <n v="14"/>
    <n v="1"/>
    <n v="1290"/>
    <n v="488"/>
    <n v="11"/>
    <n v="163"/>
    <n v="51"/>
    <n v="849"/>
    <n v="231"/>
    <n v="2"/>
    <n v="24"/>
    <n v="180"/>
    <n v="151"/>
    <n v="39"/>
    <n v="0"/>
    <n v="10"/>
    <n v="18"/>
    <n v="26"/>
    <n v="16"/>
    <n v="0"/>
    <n v="1"/>
    <n v="0"/>
    <n v="0"/>
    <n v="0"/>
    <n v="0"/>
    <n v="0"/>
    <n v="0"/>
    <n v="0"/>
    <n v="0"/>
    <n v="0"/>
    <n v="0"/>
    <n v="0"/>
    <n v="0"/>
    <n v="0"/>
    <n v="0"/>
    <n v="0"/>
    <n v="0"/>
    <n v="0"/>
    <n v="0"/>
    <n v="0"/>
    <n v="77"/>
    <n v="0"/>
    <n v="308"/>
    <n v="1024"/>
    <n v="621"/>
    <n v="104"/>
    <n v="25"/>
    <m/>
    <m/>
    <m/>
    <m/>
    <m/>
    <m/>
    <m/>
  </r>
  <r>
    <x v="3"/>
    <x v="21"/>
    <x v="147"/>
    <x v="7"/>
    <n v="95"/>
    <n v="0"/>
    <n v="0"/>
    <n v="0"/>
    <n v="0"/>
    <n v="42"/>
    <n v="1"/>
    <n v="9"/>
    <n v="4"/>
    <n v="0"/>
    <n v="0"/>
    <n v="0"/>
    <n v="0"/>
    <n v="334"/>
    <n v="225"/>
    <n v="7"/>
    <n v="13"/>
    <n v="2"/>
    <n v="1289"/>
    <n v="531"/>
    <n v="11"/>
    <n v="160"/>
    <n v="51"/>
    <n v="847"/>
    <n v="268"/>
    <n v="2"/>
    <n v="23"/>
    <n v="178"/>
    <n v="153"/>
    <n v="40"/>
    <n v="0"/>
    <n v="11"/>
    <n v="18"/>
    <n v="26"/>
    <n v="17"/>
    <n v="0"/>
    <n v="1"/>
    <n v="0"/>
    <n v="0"/>
    <n v="0"/>
    <n v="0"/>
    <n v="0"/>
    <n v="0"/>
    <n v="0"/>
    <n v="0"/>
    <n v="0"/>
    <n v="0"/>
    <n v="0"/>
    <n v="0"/>
    <n v="0"/>
    <n v="0"/>
    <n v="0"/>
    <n v="0"/>
    <n v="0"/>
    <n v="0"/>
    <n v="0"/>
    <n v="76"/>
    <n v="0"/>
    <n v="309"/>
    <n v="1029"/>
    <n v="621"/>
    <n v="108"/>
    <n v="25"/>
    <m/>
    <m/>
    <m/>
    <m/>
    <m/>
    <m/>
    <m/>
  </r>
  <r>
    <x v="3"/>
    <x v="21"/>
    <x v="147"/>
    <x v="8"/>
    <n v="94"/>
    <n v="0"/>
    <n v="0"/>
    <n v="0"/>
    <n v="0"/>
    <n v="47"/>
    <n v="1"/>
    <n v="9"/>
    <n v="4"/>
    <n v="0"/>
    <n v="0"/>
    <n v="0"/>
    <n v="0"/>
    <n v="335"/>
    <n v="234"/>
    <n v="7"/>
    <n v="13"/>
    <n v="1"/>
    <n v="1285"/>
    <n v="582"/>
    <n v="11"/>
    <n v="155"/>
    <n v="48"/>
    <n v="852"/>
    <n v="320"/>
    <n v="2"/>
    <n v="23"/>
    <n v="179"/>
    <n v="154"/>
    <n v="48"/>
    <n v="0"/>
    <n v="11"/>
    <n v="19"/>
    <n v="27"/>
    <n v="22"/>
    <n v="0"/>
    <n v="1"/>
    <n v="0"/>
    <n v="0"/>
    <n v="0"/>
    <n v="0"/>
    <n v="0"/>
    <n v="0"/>
    <n v="0"/>
    <n v="0"/>
    <n v="0"/>
    <n v="0"/>
    <n v="0"/>
    <n v="0"/>
    <n v="0"/>
    <n v="0"/>
    <n v="0"/>
    <n v="0"/>
    <n v="0"/>
    <n v="0"/>
    <n v="0"/>
    <n v="77"/>
    <n v="0"/>
    <n v="310"/>
    <n v="1032"/>
    <n v="627"/>
    <n v="112"/>
    <n v="26"/>
    <n v="4496"/>
    <n v="787"/>
    <n v="0"/>
    <n v="5"/>
    <n v="70"/>
    <n v="1507"/>
    <n v="2663"/>
  </r>
  <r>
    <x v="3"/>
    <x v="21"/>
    <x v="147"/>
    <x v="9"/>
    <n v="94"/>
    <n v="0"/>
    <n v="0"/>
    <n v="0"/>
    <n v="0"/>
    <n v="48"/>
    <n v="1"/>
    <n v="9"/>
    <n v="4"/>
    <n v="0"/>
    <n v="0"/>
    <n v="0"/>
    <n v="0"/>
    <n v="334"/>
    <n v="246"/>
    <n v="7"/>
    <n v="13"/>
    <n v="1"/>
    <n v="1284"/>
    <n v="648"/>
    <n v="11"/>
    <n v="151"/>
    <n v="49"/>
    <n v="855"/>
    <n v="361"/>
    <n v="2"/>
    <n v="23"/>
    <n v="180"/>
    <n v="156"/>
    <n v="58"/>
    <n v="0"/>
    <n v="12"/>
    <n v="18"/>
    <n v="29"/>
    <n v="22"/>
    <n v="0"/>
    <n v="1"/>
    <n v="0"/>
    <n v="0"/>
    <n v="0"/>
    <n v="0"/>
    <n v="0"/>
    <n v="0"/>
    <n v="0"/>
    <n v="0"/>
    <n v="0"/>
    <n v="0"/>
    <n v="0"/>
    <n v="0"/>
    <n v="0"/>
    <n v="0"/>
    <n v="0"/>
    <n v="0"/>
    <n v="0"/>
    <n v="0"/>
    <n v="0"/>
    <n v="77"/>
    <n v="0"/>
    <n v="310"/>
    <n v="1034"/>
    <n v="629"/>
    <n v="115"/>
    <n v="28"/>
    <n v="4512"/>
    <n v="1074"/>
    <n v="0"/>
    <n v="5"/>
    <n v="73"/>
    <n v="1500"/>
    <n v="2691"/>
  </r>
  <r>
    <x v="3"/>
    <x v="21"/>
    <x v="147"/>
    <x v="10"/>
    <n v="94"/>
    <n v="0"/>
    <n v="0"/>
    <n v="0"/>
    <n v="0"/>
    <n v="50"/>
    <n v="1"/>
    <n v="9"/>
    <n v="4"/>
    <n v="0"/>
    <n v="0"/>
    <n v="0"/>
    <n v="0"/>
    <n v="338"/>
    <n v="250"/>
    <n v="7"/>
    <n v="14"/>
    <n v="1"/>
    <n v="1284"/>
    <n v="670"/>
    <n v="11"/>
    <n v="150"/>
    <n v="49"/>
    <n v="853"/>
    <n v="376"/>
    <n v="2"/>
    <n v="22"/>
    <n v="180"/>
    <n v="155"/>
    <n v="60"/>
    <n v="0"/>
    <n v="12"/>
    <n v="17"/>
    <n v="29"/>
    <n v="24"/>
    <n v="0"/>
    <n v="1"/>
    <n v="0"/>
    <n v="0"/>
    <n v="0"/>
    <n v="0"/>
    <n v="0"/>
    <n v="0"/>
    <n v="0"/>
    <n v="0"/>
    <n v="0"/>
    <n v="0"/>
    <n v="0"/>
    <n v="0"/>
    <n v="0"/>
    <n v="0"/>
    <n v="0"/>
    <n v="0"/>
    <n v="0"/>
    <n v="0"/>
    <n v="0"/>
    <n v="77"/>
    <n v="0"/>
    <n v="313"/>
    <n v="1037"/>
    <n v="628"/>
    <n v="114"/>
    <n v="28"/>
    <n v="4518"/>
    <n v="1157"/>
    <n v="0"/>
    <n v="5"/>
    <n v="73"/>
    <n v="1502"/>
    <n v="2699"/>
  </r>
  <r>
    <x v="3"/>
    <x v="21"/>
    <x v="147"/>
    <x v="11"/>
    <n v="94"/>
    <n v="0"/>
    <n v="0"/>
    <n v="0"/>
    <n v="0"/>
    <n v="53"/>
    <n v="1"/>
    <n v="9"/>
    <n v="4"/>
    <n v="0"/>
    <n v="0"/>
    <n v="0"/>
    <n v="0"/>
    <n v="339"/>
    <n v="253"/>
    <n v="7"/>
    <n v="14"/>
    <n v="2"/>
    <n v="1292"/>
    <n v="691"/>
    <n v="11"/>
    <n v="150"/>
    <n v="50"/>
    <n v="850"/>
    <n v="396"/>
    <n v="2"/>
    <n v="21"/>
    <n v="178"/>
    <n v="153"/>
    <n v="61"/>
    <n v="0"/>
    <n v="12"/>
    <n v="17"/>
    <n v="29"/>
    <n v="24"/>
    <n v="0"/>
    <n v="1"/>
    <n v="0"/>
    <n v="0"/>
    <n v="0"/>
    <n v="0"/>
    <n v="0"/>
    <n v="0"/>
    <n v="0"/>
    <n v="0"/>
    <n v="0"/>
    <n v="0"/>
    <n v="0"/>
    <n v="0"/>
    <n v="0"/>
    <n v="0"/>
    <n v="0"/>
    <n v="0"/>
    <n v="0"/>
    <n v="0"/>
    <n v="0"/>
    <n v="77"/>
    <n v="0"/>
    <n v="313"/>
    <n v="1045"/>
    <n v="627"/>
    <n v="112"/>
    <n v="28"/>
    <n v="4518"/>
    <n v="1244"/>
    <n v="0"/>
    <n v="5"/>
    <n v="70"/>
    <n v="1487"/>
    <n v="2715"/>
  </r>
  <r>
    <x v="3"/>
    <x v="21"/>
    <x v="147"/>
    <x v="12"/>
    <n v="94"/>
    <n v="0"/>
    <n v="0"/>
    <n v="0"/>
    <n v="0"/>
    <n v="54"/>
    <n v="1"/>
    <n v="9"/>
    <n v="4"/>
    <n v="0"/>
    <n v="0"/>
    <n v="0"/>
    <n v="0"/>
    <n v="341"/>
    <n v="257"/>
    <n v="7"/>
    <n v="14"/>
    <n v="2"/>
    <n v="1295"/>
    <n v="704"/>
    <n v="10"/>
    <n v="149"/>
    <n v="49"/>
    <n v="851"/>
    <n v="417"/>
    <n v="2"/>
    <n v="20"/>
    <n v="177"/>
    <n v="153"/>
    <n v="62"/>
    <n v="0"/>
    <n v="12"/>
    <n v="16"/>
    <n v="29"/>
    <n v="25"/>
    <n v="0"/>
    <n v="1"/>
    <n v="0"/>
    <n v="0"/>
    <n v="0"/>
    <n v="0"/>
    <n v="0"/>
    <n v="0"/>
    <n v="0"/>
    <n v="0"/>
    <n v="0"/>
    <n v="0"/>
    <n v="0"/>
    <n v="0"/>
    <n v="0"/>
    <n v="0"/>
    <n v="0"/>
    <n v="0"/>
    <n v="0"/>
    <n v="0"/>
    <n v="0"/>
    <n v="77"/>
    <n v="0"/>
    <n v="315"/>
    <n v="1049"/>
    <n v="629"/>
    <n v="113"/>
    <n v="28"/>
    <n v="4514"/>
    <n v="1316"/>
    <n v="0"/>
    <n v="5"/>
    <n v="69"/>
    <n v="1477"/>
    <n v="2720"/>
  </r>
  <r>
    <x v="3"/>
    <x v="21"/>
    <x v="147"/>
    <x v="13"/>
    <n v="94"/>
    <n v="0"/>
    <n v="0"/>
    <n v="0"/>
    <n v="0"/>
    <n v="54"/>
    <n v="1"/>
    <n v="9"/>
    <n v="4"/>
    <n v="0"/>
    <n v="0"/>
    <n v="0"/>
    <n v="0"/>
    <n v="342"/>
    <n v="261"/>
    <n v="7"/>
    <n v="13"/>
    <n v="2"/>
    <n v="1293"/>
    <n v="706"/>
    <n v="10"/>
    <n v="147"/>
    <n v="49"/>
    <n v="851"/>
    <n v="420"/>
    <n v="2"/>
    <n v="19"/>
    <n v="179"/>
    <n v="158"/>
    <n v="65"/>
    <n v="0"/>
    <n v="12"/>
    <n v="17"/>
    <n v="29"/>
    <n v="25"/>
    <n v="0"/>
    <n v="1"/>
    <n v="0"/>
    <n v="0"/>
    <n v="0"/>
    <n v="0"/>
    <n v="0"/>
    <n v="0"/>
    <n v="0"/>
    <n v="0"/>
    <n v="0"/>
    <n v="0"/>
    <n v="0"/>
    <n v="0"/>
    <n v="0"/>
    <n v="0"/>
    <n v="0"/>
    <n v="0"/>
    <n v="0"/>
    <n v="0"/>
    <n v="0"/>
    <n v="77"/>
    <n v="0"/>
    <n v="316"/>
    <n v="1050"/>
    <n v="628"/>
    <n v="117"/>
    <n v="28"/>
    <n v="4513"/>
    <n v="1331"/>
    <n v="0"/>
    <n v="5"/>
    <n v="68"/>
    <n v="1476"/>
    <n v="2725"/>
  </r>
  <r>
    <x v="3"/>
    <x v="21"/>
    <x v="147"/>
    <x v="14"/>
    <n v="94"/>
    <n v="0"/>
    <n v="0"/>
    <n v="0"/>
    <n v="0"/>
    <n v="54"/>
    <n v="1"/>
    <n v="9"/>
    <n v="4"/>
    <n v="0"/>
    <n v="0"/>
    <n v="0"/>
    <n v="0"/>
    <n v="342"/>
    <n v="262"/>
    <n v="7"/>
    <n v="13"/>
    <n v="2"/>
    <n v="1293"/>
    <n v="718"/>
    <n v="10"/>
    <n v="143"/>
    <n v="51"/>
    <n v="853"/>
    <n v="436"/>
    <n v="2"/>
    <n v="19"/>
    <n v="178"/>
    <n v="160"/>
    <n v="67"/>
    <n v="0"/>
    <n v="12"/>
    <n v="16"/>
    <n v="29"/>
    <n v="24"/>
    <n v="0"/>
    <n v="2"/>
    <n v="0"/>
    <n v="0"/>
    <n v="0"/>
    <n v="0"/>
    <n v="0"/>
    <n v="0"/>
    <n v="0"/>
    <n v="0"/>
    <n v="0"/>
    <n v="0"/>
    <n v="0"/>
    <n v="0"/>
    <n v="0"/>
    <n v="0"/>
    <n v="0"/>
    <n v="0"/>
    <n v="0"/>
    <n v="0"/>
    <n v="0"/>
    <n v="77"/>
    <n v="0"/>
    <n v="317"/>
    <n v="1053"/>
    <n v="630"/>
    <n v="119"/>
    <n v="27"/>
    <n v="4524"/>
    <n v="1382"/>
    <n v="0"/>
    <n v="5"/>
    <n v="67"/>
    <n v="1465"/>
    <n v="2742"/>
  </r>
  <r>
    <x v="3"/>
    <x v="21"/>
    <x v="147"/>
    <x v="15"/>
    <n v="94"/>
    <n v="0"/>
    <n v="0"/>
    <n v="0"/>
    <n v="0"/>
    <n v="54"/>
    <n v="1"/>
    <n v="9"/>
    <n v="3"/>
    <n v="0"/>
    <n v="0"/>
    <n v="0"/>
    <n v="0"/>
    <n v="342"/>
    <n v="263"/>
    <n v="7"/>
    <n v="13"/>
    <n v="2"/>
    <n v="1295"/>
    <n v="727"/>
    <n v="10"/>
    <n v="142"/>
    <n v="51"/>
    <n v="851"/>
    <n v="439"/>
    <n v="2"/>
    <n v="19"/>
    <n v="178"/>
    <n v="160"/>
    <n v="68"/>
    <n v="0"/>
    <n v="11"/>
    <n v="16"/>
    <n v="29"/>
    <n v="24"/>
    <n v="0"/>
    <n v="2"/>
    <n v="0"/>
    <n v="0"/>
    <n v="0"/>
    <n v="0"/>
    <n v="0"/>
    <n v="0"/>
    <n v="0"/>
    <n v="0"/>
    <n v="0"/>
    <n v="0"/>
    <n v="0"/>
    <n v="0"/>
    <n v="0"/>
    <n v="0"/>
    <n v="0"/>
    <n v="0"/>
    <n v="0"/>
    <n v="0"/>
    <n v="0"/>
    <n v="77"/>
    <n v="0"/>
    <n v="317"/>
    <n v="1058"/>
    <n v="630"/>
    <n v="121"/>
    <n v="27"/>
    <n v="4515"/>
    <n v="1403"/>
    <n v="0"/>
    <n v="5"/>
    <n v="66"/>
    <n v="1452"/>
    <n v="2756"/>
  </r>
  <r>
    <x v="3"/>
    <x v="21"/>
    <x v="147"/>
    <x v="16"/>
    <n v="96"/>
    <n v="0"/>
    <n v="0"/>
    <n v="0"/>
    <n v="0"/>
    <n v="56"/>
    <n v="1"/>
    <n v="9"/>
    <n v="3"/>
    <n v="0"/>
    <n v="0"/>
    <n v="0"/>
    <n v="0"/>
    <n v="345"/>
    <n v="268"/>
    <n v="7"/>
    <n v="13"/>
    <n v="2"/>
    <n v="1292"/>
    <n v="728"/>
    <n v="10"/>
    <n v="140"/>
    <n v="50"/>
    <n v="851"/>
    <n v="438"/>
    <n v="2"/>
    <n v="19"/>
    <n v="180"/>
    <n v="164"/>
    <n v="69"/>
    <n v="0"/>
    <n v="11"/>
    <n v="17"/>
    <n v="29"/>
    <n v="24"/>
    <n v="0"/>
    <n v="2"/>
    <n v="0"/>
    <n v="0"/>
    <n v="0"/>
    <n v="0"/>
    <n v="0"/>
    <n v="0"/>
    <n v="0"/>
    <n v="0"/>
    <n v="0"/>
    <n v="0"/>
    <n v="0"/>
    <n v="0"/>
    <n v="0"/>
    <n v="0"/>
    <n v="0"/>
    <n v="0"/>
    <n v="0"/>
    <n v="0"/>
    <n v="0"/>
    <n v="79"/>
    <n v="0"/>
    <n v="320"/>
    <n v="1058"/>
    <n v="630"/>
    <n v="125"/>
    <n v="27"/>
    <n v="4518"/>
    <n v="1420"/>
    <n v="0"/>
    <n v="5"/>
    <n v="66"/>
    <n v="1448"/>
    <n v="2778"/>
  </r>
  <r>
    <x v="3"/>
    <x v="24"/>
    <x v="148"/>
    <x v="0"/>
    <n v="110"/>
    <n v="1"/>
    <n v="0"/>
    <n v="0"/>
    <n v="0"/>
    <n v="23"/>
    <n v="12"/>
    <n v="1"/>
    <n v="2"/>
    <n v="5"/>
    <n v="0"/>
    <n v="0"/>
    <n v="0"/>
    <n v="480"/>
    <n v="0"/>
    <n v="216"/>
    <n v="1"/>
    <n v="4"/>
    <n v="1133"/>
    <n v="0"/>
    <n v="58"/>
    <n v="10"/>
    <n v="42"/>
    <n v="972"/>
    <n v="37"/>
    <n v="331"/>
    <n v="9"/>
    <n v="12"/>
    <n v="134"/>
    <n v="0"/>
    <n v="3"/>
    <n v="27"/>
    <n v="11"/>
    <n v="40"/>
    <n v="0"/>
    <n v="2"/>
    <n v="1"/>
    <n v="0"/>
    <n v="0"/>
    <n v="0"/>
    <n v="0"/>
    <n v="0"/>
    <n v="0"/>
    <n v="0"/>
    <n v="0"/>
    <n v="0"/>
    <n v="0"/>
    <n v="1"/>
    <n v="0"/>
    <n v="62"/>
    <n v="233"/>
    <n v="0"/>
    <n v="10"/>
    <n v="5"/>
    <m/>
    <m/>
    <m/>
    <m/>
    <m/>
    <m/>
    <m/>
    <m/>
    <m/>
    <m/>
    <m/>
    <m/>
    <m/>
    <m/>
    <m/>
    <m/>
  </r>
  <r>
    <x v="3"/>
    <x v="24"/>
    <x v="148"/>
    <x v="1"/>
    <n v="111"/>
    <n v="1"/>
    <n v="0"/>
    <n v="0"/>
    <n v="0"/>
    <n v="32"/>
    <n v="12"/>
    <n v="1"/>
    <n v="2"/>
    <n v="5"/>
    <n v="0"/>
    <n v="3"/>
    <n v="0"/>
    <n v="480"/>
    <n v="0"/>
    <n v="249"/>
    <n v="1"/>
    <n v="4"/>
    <n v="1131"/>
    <n v="0"/>
    <n v="108"/>
    <n v="10"/>
    <n v="42"/>
    <n v="975"/>
    <n v="82"/>
    <n v="330"/>
    <n v="9"/>
    <n v="15"/>
    <n v="134"/>
    <n v="0"/>
    <n v="7"/>
    <n v="27"/>
    <n v="11"/>
    <n v="40"/>
    <n v="0"/>
    <n v="7"/>
    <n v="1"/>
    <n v="0"/>
    <n v="0"/>
    <n v="0"/>
    <n v="0"/>
    <n v="0"/>
    <n v="0"/>
    <n v="0"/>
    <n v="0"/>
    <n v="0"/>
    <n v="0"/>
    <n v="1"/>
    <n v="0"/>
    <n v="62"/>
    <n v="231"/>
    <n v="0"/>
    <n v="10"/>
    <n v="5"/>
    <m/>
    <m/>
    <m/>
    <m/>
    <m/>
    <m/>
    <m/>
    <m/>
    <m/>
    <m/>
    <m/>
    <m/>
    <m/>
    <m/>
    <m/>
    <m/>
  </r>
  <r>
    <x v="3"/>
    <x v="24"/>
    <x v="148"/>
    <x v="2"/>
    <n v="110"/>
    <n v="1"/>
    <n v="0"/>
    <n v="0"/>
    <n v="0"/>
    <n v="45"/>
    <n v="12"/>
    <n v="1"/>
    <n v="2"/>
    <n v="5"/>
    <n v="3"/>
    <n v="1"/>
    <n v="0"/>
    <n v="480"/>
    <n v="288"/>
    <n v="62"/>
    <n v="1"/>
    <n v="4"/>
    <n v="1132"/>
    <n v="236"/>
    <n v="227"/>
    <n v="10"/>
    <n v="41"/>
    <n v="973"/>
    <n v="143"/>
    <n v="329"/>
    <n v="9"/>
    <n v="14"/>
    <n v="135"/>
    <n v="17"/>
    <n v="9"/>
    <n v="26"/>
    <n v="12"/>
    <n v="40"/>
    <n v="7"/>
    <n v="5"/>
    <n v="1"/>
    <n v="0"/>
    <n v="0"/>
    <n v="0"/>
    <n v="0"/>
    <n v="0"/>
    <n v="0"/>
    <n v="0"/>
    <n v="0"/>
    <n v="0"/>
    <n v="0"/>
    <n v="0"/>
    <n v="0"/>
    <n v="0"/>
    <n v="0"/>
    <n v="0"/>
    <n v="0"/>
    <n v="0"/>
    <n v="1"/>
    <n v="0"/>
    <n v="90"/>
    <n v="4"/>
    <n v="407"/>
    <n v="802"/>
    <n v="594"/>
    <n v="81"/>
    <n v="33"/>
    <m/>
    <m/>
    <m/>
    <m/>
    <m/>
    <m/>
    <m/>
  </r>
  <r>
    <x v="3"/>
    <x v="24"/>
    <x v="148"/>
    <x v="3"/>
    <n v="111"/>
    <n v="1"/>
    <n v="1"/>
    <n v="0"/>
    <n v="0"/>
    <n v="52"/>
    <n v="12"/>
    <n v="1"/>
    <n v="2"/>
    <n v="5"/>
    <n v="4"/>
    <n v="1"/>
    <n v="0"/>
    <n v="481"/>
    <n v="303"/>
    <n v="62"/>
    <n v="1"/>
    <n v="4"/>
    <n v="1134"/>
    <n v="296"/>
    <n v="226"/>
    <n v="10"/>
    <n v="40"/>
    <n v="969"/>
    <n v="182"/>
    <n v="328"/>
    <n v="9"/>
    <n v="13"/>
    <n v="135"/>
    <n v="20"/>
    <n v="9"/>
    <n v="25"/>
    <n v="13"/>
    <n v="40"/>
    <n v="7"/>
    <n v="5"/>
    <n v="1"/>
    <n v="0"/>
    <n v="0"/>
    <n v="0"/>
    <n v="0"/>
    <n v="0"/>
    <n v="0"/>
    <n v="0"/>
    <n v="0"/>
    <n v="0"/>
    <n v="0"/>
    <n v="0"/>
    <n v="0"/>
    <n v="0"/>
    <n v="0"/>
    <n v="0"/>
    <n v="0"/>
    <n v="0"/>
    <n v="1"/>
    <n v="0"/>
    <n v="91"/>
    <n v="4"/>
    <n v="408"/>
    <n v="806"/>
    <n v="594"/>
    <n v="80"/>
    <n v="33"/>
    <m/>
    <m/>
    <m/>
    <m/>
    <m/>
    <m/>
    <m/>
  </r>
  <r>
    <x v="3"/>
    <x v="24"/>
    <x v="148"/>
    <x v="4"/>
    <n v="111"/>
    <n v="1"/>
    <n v="1"/>
    <n v="0"/>
    <n v="0"/>
    <n v="57"/>
    <n v="12"/>
    <n v="1"/>
    <n v="2"/>
    <n v="5"/>
    <n v="4"/>
    <n v="1"/>
    <n v="0"/>
    <n v="481"/>
    <n v="316"/>
    <n v="62"/>
    <n v="1"/>
    <n v="4"/>
    <n v="1133"/>
    <n v="330"/>
    <n v="225"/>
    <n v="7"/>
    <n v="39"/>
    <n v="967"/>
    <n v="212"/>
    <n v="326"/>
    <n v="9"/>
    <n v="13"/>
    <n v="134"/>
    <n v="24"/>
    <n v="9"/>
    <n v="25"/>
    <n v="13"/>
    <n v="40"/>
    <n v="19"/>
    <n v="5"/>
    <n v="1"/>
    <n v="0"/>
    <n v="0"/>
    <n v="0"/>
    <n v="0"/>
    <n v="0"/>
    <n v="0"/>
    <n v="0"/>
    <n v="0"/>
    <n v="0"/>
    <n v="0"/>
    <n v="0"/>
    <n v="0"/>
    <n v="0"/>
    <n v="0"/>
    <n v="0"/>
    <n v="0"/>
    <n v="0"/>
    <n v="1"/>
    <n v="0"/>
    <n v="92"/>
    <n v="4"/>
    <n v="408"/>
    <n v="808"/>
    <n v="596"/>
    <n v="79"/>
    <n v="33"/>
    <m/>
    <m/>
    <m/>
    <m/>
    <m/>
    <m/>
    <m/>
  </r>
  <r>
    <x v="3"/>
    <x v="24"/>
    <x v="148"/>
    <x v="5"/>
    <n v="111"/>
    <n v="1"/>
    <n v="1"/>
    <n v="0"/>
    <n v="0"/>
    <n v="60"/>
    <n v="12"/>
    <n v="1"/>
    <n v="2"/>
    <n v="5"/>
    <n v="4"/>
    <n v="1"/>
    <n v="0"/>
    <n v="481"/>
    <n v="324"/>
    <n v="62"/>
    <n v="1"/>
    <n v="4"/>
    <n v="1135"/>
    <n v="380"/>
    <n v="221"/>
    <n v="8"/>
    <n v="40"/>
    <n v="969"/>
    <n v="271"/>
    <n v="325"/>
    <n v="8"/>
    <n v="13"/>
    <n v="134"/>
    <n v="33"/>
    <n v="9"/>
    <n v="25"/>
    <n v="13"/>
    <n v="40"/>
    <n v="20"/>
    <n v="5"/>
    <n v="1"/>
    <n v="0"/>
    <n v="0"/>
    <n v="0"/>
    <n v="0"/>
    <n v="0"/>
    <n v="0"/>
    <n v="0"/>
    <n v="0"/>
    <n v="0"/>
    <n v="0"/>
    <n v="0"/>
    <n v="0"/>
    <n v="0"/>
    <n v="0"/>
    <n v="0"/>
    <n v="0"/>
    <n v="0"/>
    <n v="1"/>
    <n v="0"/>
    <n v="92"/>
    <n v="4"/>
    <n v="409"/>
    <n v="815"/>
    <n v="600"/>
    <n v="80"/>
    <n v="33"/>
    <m/>
    <m/>
    <m/>
    <m/>
    <m/>
    <m/>
    <m/>
  </r>
  <r>
    <x v="3"/>
    <x v="24"/>
    <x v="148"/>
    <x v="6"/>
    <n v="111"/>
    <n v="1"/>
    <n v="1"/>
    <n v="0"/>
    <n v="0"/>
    <n v="63"/>
    <n v="12"/>
    <n v="1"/>
    <n v="2"/>
    <n v="5"/>
    <n v="4"/>
    <n v="1"/>
    <n v="0"/>
    <n v="481"/>
    <n v="328"/>
    <n v="62"/>
    <n v="1"/>
    <n v="4"/>
    <n v="1135"/>
    <n v="420"/>
    <n v="219"/>
    <n v="8"/>
    <n v="38"/>
    <n v="973"/>
    <n v="315"/>
    <n v="325"/>
    <n v="8"/>
    <n v="14"/>
    <n v="134"/>
    <n v="38"/>
    <n v="9"/>
    <n v="25"/>
    <n v="12"/>
    <n v="40"/>
    <n v="22"/>
    <n v="5"/>
    <n v="1"/>
    <n v="0"/>
    <n v="0"/>
    <n v="0"/>
    <n v="0"/>
    <n v="0"/>
    <n v="0"/>
    <n v="0"/>
    <n v="0"/>
    <n v="0"/>
    <n v="0"/>
    <n v="0"/>
    <n v="0"/>
    <n v="0"/>
    <n v="0"/>
    <n v="0"/>
    <n v="0"/>
    <n v="0"/>
    <n v="1"/>
    <n v="0"/>
    <n v="92"/>
    <n v="4"/>
    <n v="409"/>
    <n v="823"/>
    <n v="605"/>
    <n v="80"/>
    <n v="33"/>
    <m/>
    <m/>
    <m/>
    <m/>
    <m/>
    <m/>
    <m/>
  </r>
  <r>
    <x v="3"/>
    <x v="24"/>
    <x v="148"/>
    <x v="7"/>
    <n v="111"/>
    <n v="1"/>
    <n v="1"/>
    <n v="0"/>
    <n v="0"/>
    <n v="65"/>
    <n v="12"/>
    <n v="1"/>
    <n v="2"/>
    <n v="5"/>
    <n v="4"/>
    <n v="1"/>
    <n v="0"/>
    <n v="480"/>
    <n v="338"/>
    <n v="62"/>
    <n v="1"/>
    <n v="4"/>
    <n v="1134"/>
    <n v="452"/>
    <n v="218"/>
    <n v="8"/>
    <n v="38"/>
    <n v="972"/>
    <n v="362"/>
    <n v="324"/>
    <n v="8"/>
    <n v="14"/>
    <n v="137"/>
    <n v="43"/>
    <n v="9"/>
    <n v="24"/>
    <n v="12"/>
    <n v="40"/>
    <n v="28"/>
    <n v="5"/>
    <n v="1"/>
    <n v="0"/>
    <n v="0"/>
    <n v="0"/>
    <n v="0"/>
    <n v="0"/>
    <n v="0"/>
    <n v="0"/>
    <n v="0"/>
    <n v="0"/>
    <n v="0"/>
    <n v="0"/>
    <n v="0"/>
    <n v="0"/>
    <n v="0"/>
    <n v="0"/>
    <n v="0"/>
    <n v="0"/>
    <n v="1"/>
    <n v="0"/>
    <n v="92"/>
    <n v="4"/>
    <n v="408"/>
    <n v="823"/>
    <n v="607"/>
    <n v="84"/>
    <n v="33"/>
    <m/>
    <m/>
    <m/>
    <m/>
    <m/>
    <m/>
    <m/>
  </r>
  <r>
    <x v="3"/>
    <x v="24"/>
    <x v="148"/>
    <x v="8"/>
    <n v="111"/>
    <n v="1"/>
    <n v="1"/>
    <n v="0"/>
    <n v="0"/>
    <n v="69"/>
    <n v="12"/>
    <n v="1"/>
    <n v="2"/>
    <n v="5"/>
    <n v="4"/>
    <n v="1"/>
    <n v="0"/>
    <n v="477"/>
    <n v="345"/>
    <n v="61"/>
    <n v="1"/>
    <n v="4"/>
    <n v="1135"/>
    <n v="497"/>
    <n v="218"/>
    <n v="9"/>
    <n v="35"/>
    <n v="974"/>
    <n v="414"/>
    <n v="324"/>
    <n v="8"/>
    <n v="16"/>
    <n v="138"/>
    <n v="46"/>
    <n v="9"/>
    <n v="24"/>
    <n v="14"/>
    <n v="43"/>
    <n v="29"/>
    <n v="5"/>
    <n v="1"/>
    <n v="0"/>
    <n v="0"/>
    <n v="0"/>
    <n v="0"/>
    <n v="0"/>
    <n v="0"/>
    <n v="0"/>
    <n v="0"/>
    <n v="0"/>
    <n v="0"/>
    <n v="0"/>
    <n v="0"/>
    <n v="0"/>
    <n v="0"/>
    <n v="0"/>
    <n v="0"/>
    <n v="0"/>
    <n v="1"/>
    <n v="0"/>
    <n v="92"/>
    <n v="4"/>
    <n v="406"/>
    <n v="828"/>
    <n v="608"/>
    <n v="83"/>
    <n v="36"/>
    <n v="4106"/>
    <n v="953"/>
    <n v="0"/>
    <n v="368"/>
    <n v="151"/>
    <n v="1211"/>
    <n v="2215"/>
  </r>
  <r>
    <x v="3"/>
    <x v="24"/>
    <x v="148"/>
    <x v="9"/>
    <n v="111"/>
    <n v="1"/>
    <n v="1"/>
    <n v="0"/>
    <n v="0"/>
    <n v="72"/>
    <n v="12"/>
    <n v="1"/>
    <n v="2"/>
    <n v="5"/>
    <n v="4"/>
    <n v="1"/>
    <n v="0"/>
    <n v="477"/>
    <n v="357"/>
    <n v="60"/>
    <n v="1"/>
    <n v="4"/>
    <n v="1133"/>
    <n v="532"/>
    <n v="213"/>
    <n v="9"/>
    <n v="35"/>
    <n v="975"/>
    <n v="435"/>
    <n v="324"/>
    <n v="8"/>
    <n v="18"/>
    <n v="140"/>
    <n v="49"/>
    <n v="8"/>
    <n v="24"/>
    <n v="14"/>
    <n v="43"/>
    <n v="31"/>
    <n v="5"/>
    <n v="1"/>
    <n v="0"/>
    <n v="0"/>
    <n v="0"/>
    <n v="0"/>
    <n v="0"/>
    <n v="0"/>
    <n v="0"/>
    <n v="0"/>
    <n v="0"/>
    <n v="0"/>
    <n v="0"/>
    <n v="0"/>
    <n v="0"/>
    <n v="0"/>
    <n v="0"/>
    <n v="0"/>
    <n v="0"/>
    <n v="1"/>
    <n v="0"/>
    <n v="92"/>
    <n v="4"/>
    <n v="407"/>
    <n v="830"/>
    <n v="606"/>
    <n v="85"/>
    <n v="36"/>
    <n v="4114"/>
    <n v="1150"/>
    <n v="0"/>
    <n v="365"/>
    <n v="150"/>
    <n v="1202"/>
    <n v="2228"/>
  </r>
  <r>
    <x v="3"/>
    <x v="24"/>
    <x v="148"/>
    <x v="10"/>
    <n v="111"/>
    <n v="1"/>
    <n v="1"/>
    <n v="0"/>
    <n v="0"/>
    <n v="74"/>
    <n v="12"/>
    <n v="1"/>
    <n v="2"/>
    <n v="4"/>
    <n v="4"/>
    <n v="0"/>
    <n v="0"/>
    <n v="478"/>
    <n v="359"/>
    <n v="60"/>
    <n v="1"/>
    <n v="5"/>
    <n v="1134"/>
    <n v="554"/>
    <n v="212"/>
    <n v="8"/>
    <n v="34"/>
    <n v="977"/>
    <n v="446"/>
    <n v="325"/>
    <n v="8"/>
    <n v="17"/>
    <n v="140"/>
    <n v="50"/>
    <n v="8"/>
    <n v="24"/>
    <n v="14"/>
    <n v="40"/>
    <n v="29"/>
    <n v="5"/>
    <n v="1"/>
    <n v="0"/>
    <n v="0"/>
    <n v="0"/>
    <n v="0"/>
    <n v="0"/>
    <n v="0"/>
    <n v="0"/>
    <n v="0"/>
    <n v="0"/>
    <n v="0"/>
    <n v="0"/>
    <n v="0"/>
    <n v="0"/>
    <n v="0"/>
    <n v="0"/>
    <n v="0"/>
    <n v="0"/>
    <n v="1"/>
    <n v="0"/>
    <n v="92"/>
    <n v="4"/>
    <n v="407"/>
    <n v="833"/>
    <n v="610"/>
    <n v="86"/>
    <n v="33"/>
    <n v="4121"/>
    <n v="1215"/>
    <n v="0"/>
    <n v="365"/>
    <n v="149"/>
    <n v="1198"/>
    <n v="2239"/>
  </r>
  <r>
    <x v="3"/>
    <x v="24"/>
    <x v="148"/>
    <x v="11"/>
    <n v="112"/>
    <n v="1"/>
    <n v="1"/>
    <n v="0"/>
    <n v="0"/>
    <n v="76"/>
    <n v="12"/>
    <n v="1"/>
    <n v="2"/>
    <n v="4"/>
    <n v="4"/>
    <n v="0"/>
    <n v="0"/>
    <n v="479"/>
    <n v="365"/>
    <n v="60"/>
    <n v="1"/>
    <n v="5"/>
    <n v="1133"/>
    <n v="565"/>
    <n v="212"/>
    <n v="8"/>
    <n v="35"/>
    <n v="975"/>
    <n v="452"/>
    <n v="325"/>
    <n v="9"/>
    <n v="17"/>
    <n v="140"/>
    <n v="51"/>
    <n v="8"/>
    <n v="24"/>
    <n v="14"/>
    <n v="40"/>
    <n v="30"/>
    <n v="5"/>
    <n v="1"/>
    <n v="0"/>
    <n v="0"/>
    <n v="0"/>
    <n v="0"/>
    <n v="0"/>
    <n v="0"/>
    <n v="0"/>
    <n v="0"/>
    <n v="0"/>
    <n v="0"/>
    <n v="0"/>
    <n v="0"/>
    <n v="0"/>
    <n v="0"/>
    <n v="0"/>
    <n v="0"/>
    <n v="0"/>
    <n v="1"/>
    <n v="0"/>
    <n v="93"/>
    <n v="4"/>
    <n v="409"/>
    <n v="831"/>
    <n v="607"/>
    <n v="87"/>
    <n v="33"/>
    <n v="4126"/>
    <n v="1266"/>
    <n v="0"/>
    <n v="365"/>
    <n v="148"/>
    <n v="1195"/>
    <n v="2248"/>
  </r>
  <r>
    <x v="3"/>
    <x v="24"/>
    <x v="148"/>
    <x v="12"/>
    <n v="112"/>
    <n v="1"/>
    <n v="1"/>
    <n v="0"/>
    <n v="0"/>
    <n v="76"/>
    <n v="12"/>
    <n v="1"/>
    <n v="2"/>
    <n v="4"/>
    <n v="4"/>
    <n v="0"/>
    <n v="0"/>
    <n v="477"/>
    <n v="364"/>
    <n v="60"/>
    <n v="1"/>
    <n v="5"/>
    <n v="1130"/>
    <n v="581"/>
    <n v="212"/>
    <n v="9"/>
    <n v="33"/>
    <n v="973"/>
    <n v="454"/>
    <n v="322"/>
    <n v="9"/>
    <n v="17"/>
    <n v="139"/>
    <n v="50"/>
    <n v="8"/>
    <n v="24"/>
    <n v="14"/>
    <n v="40"/>
    <n v="30"/>
    <n v="5"/>
    <n v="1"/>
    <n v="0"/>
    <n v="0"/>
    <n v="0"/>
    <n v="0"/>
    <n v="0"/>
    <n v="0"/>
    <n v="0"/>
    <n v="0"/>
    <n v="0"/>
    <n v="0"/>
    <n v="0"/>
    <n v="0"/>
    <n v="0"/>
    <n v="0"/>
    <n v="0"/>
    <n v="0"/>
    <n v="0"/>
    <n v="1"/>
    <n v="0"/>
    <n v="93"/>
    <n v="4"/>
    <n v="408"/>
    <n v="833"/>
    <n v="608"/>
    <n v="87"/>
    <n v="33"/>
    <n v="4117"/>
    <n v="1312"/>
    <n v="0"/>
    <n v="362"/>
    <n v="147"/>
    <n v="1189"/>
    <n v="2256"/>
  </r>
  <r>
    <x v="3"/>
    <x v="24"/>
    <x v="148"/>
    <x v="13"/>
    <n v="112"/>
    <n v="1"/>
    <n v="1"/>
    <n v="0"/>
    <n v="0"/>
    <n v="77"/>
    <n v="12"/>
    <n v="1"/>
    <n v="2"/>
    <n v="4"/>
    <n v="4"/>
    <n v="0"/>
    <n v="0"/>
    <n v="478"/>
    <n v="365"/>
    <n v="59"/>
    <n v="1"/>
    <n v="5"/>
    <n v="1132"/>
    <n v="587"/>
    <n v="211"/>
    <n v="9"/>
    <n v="31"/>
    <n v="971"/>
    <n v="454"/>
    <n v="322"/>
    <n v="10"/>
    <n v="17"/>
    <n v="139"/>
    <n v="50"/>
    <n v="8"/>
    <n v="24"/>
    <n v="14"/>
    <n v="39"/>
    <n v="29"/>
    <n v="5"/>
    <n v="1"/>
    <n v="0"/>
    <n v="0"/>
    <n v="0"/>
    <n v="0"/>
    <n v="0"/>
    <n v="0"/>
    <n v="0"/>
    <n v="0"/>
    <n v="0"/>
    <n v="0"/>
    <n v="0"/>
    <n v="0"/>
    <n v="0"/>
    <n v="0"/>
    <n v="0"/>
    <n v="0"/>
    <n v="0"/>
    <n v="1"/>
    <n v="0"/>
    <n v="94"/>
    <n v="4"/>
    <n v="409"/>
    <n v="836"/>
    <n v="605"/>
    <n v="87"/>
    <n v="32"/>
    <n v="4112"/>
    <n v="1328"/>
    <n v="0"/>
    <n v="362"/>
    <n v="148"/>
    <n v="1187"/>
    <n v="2255"/>
  </r>
  <r>
    <x v="3"/>
    <x v="24"/>
    <x v="148"/>
    <x v="14"/>
    <n v="113"/>
    <n v="1"/>
    <n v="1"/>
    <n v="0"/>
    <n v="0"/>
    <n v="78"/>
    <n v="12"/>
    <n v="1"/>
    <n v="2"/>
    <n v="4"/>
    <n v="4"/>
    <n v="0"/>
    <n v="0"/>
    <n v="477"/>
    <n v="366"/>
    <n v="59"/>
    <n v="1"/>
    <n v="5"/>
    <n v="1125"/>
    <n v="593"/>
    <n v="212"/>
    <n v="8"/>
    <n v="30"/>
    <n v="970"/>
    <n v="461"/>
    <n v="319"/>
    <n v="10"/>
    <n v="17"/>
    <n v="141"/>
    <n v="52"/>
    <n v="8"/>
    <n v="24"/>
    <n v="14"/>
    <n v="38"/>
    <n v="28"/>
    <n v="5"/>
    <n v="1"/>
    <n v="0"/>
    <n v="0"/>
    <n v="0"/>
    <n v="0"/>
    <n v="0"/>
    <n v="0"/>
    <n v="0"/>
    <n v="0"/>
    <n v="0"/>
    <n v="0"/>
    <n v="0"/>
    <n v="0"/>
    <n v="0"/>
    <n v="0"/>
    <n v="0"/>
    <n v="0"/>
    <n v="0"/>
    <n v="1"/>
    <n v="0"/>
    <n v="96"/>
    <n v="4"/>
    <n v="408"/>
    <n v="831"/>
    <n v="606"/>
    <n v="89"/>
    <n v="31"/>
    <n v="4115"/>
    <n v="1361"/>
    <n v="0"/>
    <n v="359"/>
    <n v="149"/>
    <n v="1178"/>
    <n v="2264"/>
  </r>
  <r>
    <x v="3"/>
    <x v="24"/>
    <x v="148"/>
    <x v="15"/>
    <n v="113"/>
    <n v="1"/>
    <n v="1"/>
    <n v="0"/>
    <n v="0"/>
    <n v="78"/>
    <n v="12"/>
    <n v="1"/>
    <n v="2"/>
    <n v="4"/>
    <n v="4"/>
    <n v="0"/>
    <n v="0"/>
    <n v="476"/>
    <n v="365"/>
    <n v="59"/>
    <n v="1"/>
    <n v="4"/>
    <n v="1123"/>
    <n v="598"/>
    <n v="210"/>
    <n v="9"/>
    <n v="28"/>
    <n v="974"/>
    <n v="465"/>
    <n v="318"/>
    <n v="10"/>
    <n v="19"/>
    <n v="141"/>
    <n v="52"/>
    <n v="8"/>
    <n v="24"/>
    <n v="14"/>
    <n v="38"/>
    <n v="28"/>
    <n v="5"/>
    <n v="1"/>
    <n v="0"/>
    <n v="0"/>
    <n v="0"/>
    <n v="0"/>
    <n v="0"/>
    <n v="0"/>
    <n v="0"/>
    <n v="0"/>
    <n v="0"/>
    <n v="0"/>
    <n v="0"/>
    <n v="0"/>
    <n v="0"/>
    <n v="0"/>
    <n v="0"/>
    <n v="0"/>
    <n v="0"/>
    <n v="1"/>
    <n v="0"/>
    <n v="96"/>
    <n v="4"/>
    <n v="407"/>
    <n v="833"/>
    <n v="608"/>
    <n v="90"/>
    <n v="31"/>
    <n v="4126"/>
    <n v="1379"/>
    <n v="0"/>
    <n v="359"/>
    <n v="149"/>
    <n v="1174"/>
    <n v="2275"/>
  </r>
  <r>
    <x v="3"/>
    <x v="24"/>
    <x v="148"/>
    <x v="16"/>
    <n v="111"/>
    <n v="1"/>
    <n v="1"/>
    <n v="0"/>
    <n v="0"/>
    <n v="76"/>
    <n v="12"/>
    <n v="1"/>
    <n v="2"/>
    <n v="4"/>
    <n v="4"/>
    <n v="0"/>
    <n v="0"/>
    <n v="478"/>
    <n v="367"/>
    <n v="60"/>
    <n v="1"/>
    <n v="4"/>
    <n v="1127"/>
    <n v="601"/>
    <n v="208"/>
    <n v="9"/>
    <n v="29"/>
    <n v="973"/>
    <n v="466"/>
    <n v="317"/>
    <n v="11"/>
    <n v="20"/>
    <n v="141"/>
    <n v="52"/>
    <n v="9"/>
    <n v="25"/>
    <n v="13"/>
    <n v="38"/>
    <n v="29"/>
    <n v="5"/>
    <n v="1"/>
    <n v="0"/>
    <n v="0"/>
    <n v="0"/>
    <n v="0"/>
    <n v="0"/>
    <n v="0"/>
    <n v="0"/>
    <n v="0"/>
    <n v="0"/>
    <n v="0"/>
    <n v="0"/>
    <n v="0"/>
    <n v="0"/>
    <n v="0"/>
    <n v="0"/>
    <n v="0"/>
    <n v="0"/>
    <n v="1"/>
    <n v="0"/>
    <n v="94"/>
    <n v="4"/>
    <n v="408"/>
    <n v="839"/>
    <n v="607"/>
    <n v="89"/>
    <n v="31"/>
    <n v="4117"/>
    <n v="1391"/>
    <n v="0"/>
    <n v="358"/>
    <n v="150"/>
    <n v="1168"/>
    <n v="2276"/>
  </r>
  <r>
    <x v="3"/>
    <x v="20"/>
    <x v="149"/>
    <x v="0"/>
    <n v="37"/>
    <n v="1"/>
    <n v="0"/>
    <n v="1"/>
    <n v="0"/>
    <n v="3"/>
    <n v="1"/>
    <n v="1"/>
    <n v="2"/>
    <n v="1"/>
    <n v="0"/>
    <n v="0"/>
    <n v="0"/>
    <n v="118"/>
    <n v="0"/>
    <n v="28"/>
    <n v="1"/>
    <n v="2"/>
    <n v="835"/>
    <n v="0"/>
    <n v="33"/>
    <n v="64"/>
    <n v="22"/>
    <n v="370"/>
    <n v="11"/>
    <n v="8"/>
    <n v="65"/>
    <n v="23"/>
    <n v="71"/>
    <n v="0"/>
    <n v="1"/>
    <n v="6"/>
    <n v="5"/>
    <n v="13"/>
    <n v="0"/>
    <n v="1"/>
    <n v="1"/>
    <n v="0"/>
    <n v="0"/>
    <n v="0"/>
    <n v="0"/>
    <n v="0"/>
    <n v="0"/>
    <n v="0"/>
    <n v="0"/>
    <n v="0"/>
    <n v="0"/>
    <n v="0"/>
    <n v="0"/>
    <n v="11"/>
    <n v="30"/>
    <n v="0"/>
    <n v="4"/>
    <n v="1"/>
    <m/>
    <m/>
    <m/>
    <m/>
    <m/>
    <m/>
    <m/>
    <m/>
    <m/>
    <m/>
    <m/>
    <m/>
    <m/>
    <m/>
    <m/>
    <m/>
  </r>
  <r>
    <x v="3"/>
    <x v="20"/>
    <x v="149"/>
    <x v="1"/>
    <n v="35"/>
    <n v="1"/>
    <n v="0"/>
    <n v="1"/>
    <n v="0"/>
    <n v="6"/>
    <n v="1"/>
    <n v="1"/>
    <n v="2"/>
    <n v="1"/>
    <n v="0"/>
    <n v="0"/>
    <n v="0"/>
    <n v="118"/>
    <n v="0"/>
    <n v="34"/>
    <n v="1"/>
    <n v="3"/>
    <n v="830"/>
    <n v="0"/>
    <n v="43"/>
    <n v="61"/>
    <n v="22"/>
    <n v="369"/>
    <n v="16"/>
    <n v="8"/>
    <n v="65"/>
    <n v="23"/>
    <n v="71"/>
    <n v="0"/>
    <n v="1"/>
    <n v="6"/>
    <n v="5"/>
    <n v="13"/>
    <n v="0"/>
    <n v="1"/>
    <n v="1"/>
    <n v="0"/>
    <n v="0"/>
    <n v="0"/>
    <n v="0"/>
    <n v="0"/>
    <n v="0"/>
    <n v="0"/>
    <n v="0"/>
    <n v="0"/>
    <n v="0"/>
    <n v="0"/>
    <n v="0"/>
    <n v="11"/>
    <n v="30"/>
    <n v="0"/>
    <n v="4"/>
    <n v="1"/>
    <m/>
    <m/>
    <m/>
    <m/>
    <m/>
    <m/>
    <m/>
    <m/>
    <m/>
    <m/>
    <m/>
    <m/>
    <m/>
    <m/>
    <m/>
    <m/>
  </r>
  <r>
    <x v="3"/>
    <x v="20"/>
    <x v="149"/>
    <x v="2"/>
    <n v="35"/>
    <n v="1"/>
    <n v="0"/>
    <n v="1"/>
    <n v="0"/>
    <n v="8"/>
    <n v="1"/>
    <n v="1"/>
    <n v="2"/>
    <n v="1"/>
    <n v="0"/>
    <n v="0"/>
    <n v="0"/>
    <n v="120"/>
    <n v="40"/>
    <n v="11"/>
    <n v="1"/>
    <n v="2"/>
    <n v="833"/>
    <n v="58"/>
    <n v="30"/>
    <n v="60"/>
    <n v="24"/>
    <n v="368"/>
    <n v="17"/>
    <n v="8"/>
    <n v="65"/>
    <n v="23"/>
    <n v="71"/>
    <n v="2"/>
    <n v="4"/>
    <n v="6"/>
    <n v="5"/>
    <n v="13"/>
    <n v="1"/>
    <n v="1"/>
    <n v="1"/>
    <n v="0"/>
    <n v="0"/>
    <n v="0"/>
    <n v="0"/>
    <n v="0"/>
    <n v="0"/>
    <n v="0"/>
    <n v="0"/>
    <n v="0"/>
    <n v="0"/>
    <n v="0"/>
    <n v="0"/>
    <n v="0"/>
    <n v="0"/>
    <n v="0"/>
    <n v="0"/>
    <n v="0"/>
    <n v="1"/>
    <n v="1"/>
    <n v="28"/>
    <n v="1"/>
    <n v="97"/>
    <n v="677"/>
    <n v="257"/>
    <n v="51"/>
    <n v="11"/>
    <m/>
    <m/>
    <m/>
    <m/>
    <m/>
    <m/>
    <m/>
  </r>
  <r>
    <x v="3"/>
    <x v="20"/>
    <x v="149"/>
    <x v="3"/>
    <n v="35"/>
    <n v="1"/>
    <n v="0"/>
    <n v="1"/>
    <n v="0"/>
    <n v="10"/>
    <n v="1"/>
    <n v="1"/>
    <n v="2"/>
    <n v="1"/>
    <n v="0"/>
    <n v="0"/>
    <n v="0"/>
    <n v="120"/>
    <n v="45"/>
    <n v="11"/>
    <n v="1"/>
    <n v="2"/>
    <n v="827"/>
    <n v="93"/>
    <n v="30"/>
    <n v="58"/>
    <n v="24"/>
    <n v="363"/>
    <n v="20"/>
    <n v="8"/>
    <n v="63"/>
    <n v="21"/>
    <n v="72"/>
    <n v="4"/>
    <n v="3"/>
    <n v="6"/>
    <n v="5"/>
    <n v="13"/>
    <n v="4"/>
    <n v="1"/>
    <n v="1"/>
    <n v="0"/>
    <n v="0"/>
    <n v="0"/>
    <n v="0"/>
    <n v="0"/>
    <n v="0"/>
    <n v="0"/>
    <n v="0"/>
    <n v="0"/>
    <n v="0"/>
    <n v="0"/>
    <n v="0"/>
    <n v="0"/>
    <n v="0"/>
    <n v="0"/>
    <n v="0"/>
    <n v="0"/>
    <n v="1"/>
    <n v="1"/>
    <n v="28"/>
    <n v="1"/>
    <n v="98"/>
    <n v="673"/>
    <n v="256"/>
    <n v="52"/>
    <n v="11"/>
    <m/>
    <m/>
    <m/>
    <m/>
    <m/>
    <m/>
    <m/>
  </r>
  <r>
    <x v="3"/>
    <x v="20"/>
    <x v="149"/>
    <x v="4"/>
    <n v="35"/>
    <n v="1"/>
    <n v="0"/>
    <n v="1"/>
    <n v="0"/>
    <n v="10"/>
    <n v="1"/>
    <n v="1"/>
    <n v="2"/>
    <n v="1"/>
    <n v="0"/>
    <n v="0"/>
    <n v="0"/>
    <n v="122"/>
    <n v="50"/>
    <n v="11"/>
    <n v="1"/>
    <n v="3"/>
    <n v="829"/>
    <n v="117"/>
    <n v="28"/>
    <n v="60"/>
    <n v="23"/>
    <n v="364"/>
    <n v="29"/>
    <n v="8"/>
    <n v="64"/>
    <n v="20"/>
    <n v="72"/>
    <n v="5"/>
    <n v="3"/>
    <n v="6"/>
    <n v="5"/>
    <n v="13"/>
    <n v="4"/>
    <n v="1"/>
    <n v="1"/>
    <n v="0"/>
    <n v="0"/>
    <n v="0"/>
    <n v="0"/>
    <n v="0"/>
    <n v="0"/>
    <n v="0"/>
    <n v="0"/>
    <n v="0"/>
    <n v="0"/>
    <n v="0"/>
    <n v="0"/>
    <n v="0"/>
    <n v="0"/>
    <n v="0"/>
    <n v="0"/>
    <n v="0"/>
    <n v="1"/>
    <n v="1"/>
    <n v="28"/>
    <n v="1"/>
    <n v="99"/>
    <n v="677"/>
    <n v="257"/>
    <n v="52"/>
    <n v="11"/>
    <m/>
    <m/>
    <m/>
    <m/>
    <m/>
    <m/>
    <m/>
  </r>
  <r>
    <x v="3"/>
    <x v="20"/>
    <x v="149"/>
    <x v="5"/>
    <n v="35"/>
    <n v="1"/>
    <n v="0"/>
    <n v="1"/>
    <n v="1"/>
    <n v="11"/>
    <n v="1"/>
    <n v="1"/>
    <n v="2"/>
    <n v="1"/>
    <n v="1"/>
    <n v="0"/>
    <n v="0"/>
    <n v="123"/>
    <n v="56"/>
    <n v="10"/>
    <n v="1"/>
    <n v="2"/>
    <n v="836"/>
    <n v="200"/>
    <n v="28"/>
    <n v="61"/>
    <n v="22"/>
    <n v="364"/>
    <n v="63"/>
    <n v="8"/>
    <n v="63"/>
    <n v="20"/>
    <n v="72"/>
    <n v="8"/>
    <n v="2"/>
    <n v="7"/>
    <n v="6"/>
    <n v="13"/>
    <n v="6"/>
    <n v="1"/>
    <n v="1"/>
    <n v="0"/>
    <n v="0"/>
    <n v="0"/>
    <n v="0"/>
    <n v="0"/>
    <n v="0"/>
    <n v="0"/>
    <n v="0"/>
    <n v="0"/>
    <n v="0"/>
    <n v="0"/>
    <n v="0"/>
    <n v="0"/>
    <n v="0"/>
    <n v="0"/>
    <n v="0"/>
    <n v="0"/>
    <n v="1"/>
    <n v="1"/>
    <n v="28"/>
    <n v="1"/>
    <n v="101"/>
    <n v="687"/>
    <n v="260"/>
    <n v="51"/>
    <n v="11"/>
    <m/>
    <m/>
    <m/>
    <m/>
    <m/>
    <m/>
    <m/>
  </r>
  <r>
    <x v="3"/>
    <x v="20"/>
    <x v="149"/>
    <x v="6"/>
    <n v="35"/>
    <n v="1"/>
    <n v="0"/>
    <n v="1"/>
    <n v="1"/>
    <n v="14"/>
    <n v="1"/>
    <n v="2"/>
    <n v="1"/>
    <n v="1"/>
    <n v="1"/>
    <n v="0"/>
    <n v="0"/>
    <n v="124"/>
    <n v="61"/>
    <n v="10"/>
    <n v="2"/>
    <n v="2"/>
    <n v="837"/>
    <n v="274"/>
    <n v="28"/>
    <n v="62"/>
    <n v="20"/>
    <n v="364"/>
    <n v="88"/>
    <n v="8"/>
    <n v="62"/>
    <n v="21"/>
    <n v="72"/>
    <n v="13"/>
    <n v="2"/>
    <n v="7"/>
    <n v="6"/>
    <n v="12"/>
    <n v="6"/>
    <n v="1"/>
    <n v="1"/>
    <n v="0"/>
    <n v="0"/>
    <n v="0"/>
    <n v="0"/>
    <n v="0"/>
    <n v="0"/>
    <n v="0"/>
    <n v="0"/>
    <n v="0"/>
    <n v="0"/>
    <n v="0"/>
    <n v="0"/>
    <n v="0"/>
    <n v="0"/>
    <n v="0"/>
    <n v="0"/>
    <n v="0"/>
    <n v="1"/>
    <n v="1"/>
    <n v="30"/>
    <n v="1"/>
    <n v="101"/>
    <n v="690"/>
    <n v="260"/>
    <n v="51"/>
    <n v="10"/>
    <m/>
    <m/>
    <m/>
    <m/>
    <m/>
    <m/>
    <m/>
  </r>
  <r>
    <x v="3"/>
    <x v="20"/>
    <x v="149"/>
    <x v="7"/>
    <n v="35"/>
    <n v="1"/>
    <n v="0"/>
    <n v="1"/>
    <n v="1"/>
    <n v="15"/>
    <n v="1"/>
    <n v="2"/>
    <n v="1"/>
    <n v="1"/>
    <n v="1"/>
    <n v="0"/>
    <n v="0"/>
    <n v="124"/>
    <n v="65"/>
    <n v="10"/>
    <n v="1"/>
    <n v="3"/>
    <n v="840"/>
    <n v="320"/>
    <n v="28"/>
    <n v="63"/>
    <n v="21"/>
    <n v="365"/>
    <n v="110"/>
    <n v="8"/>
    <n v="61"/>
    <n v="23"/>
    <n v="72"/>
    <n v="19"/>
    <n v="2"/>
    <n v="7"/>
    <n v="6"/>
    <n v="12"/>
    <n v="6"/>
    <n v="1"/>
    <n v="1"/>
    <n v="0"/>
    <n v="0"/>
    <n v="0"/>
    <n v="0"/>
    <n v="0"/>
    <n v="0"/>
    <n v="0"/>
    <n v="0"/>
    <n v="0"/>
    <n v="0"/>
    <n v="0"/>
    <n v="0"/>
    <n v="0"/>
    <n v="0"/>
    <n v="0"/>
    <n v="0"/>
    <n v="0"/>
    <n v="1"/>
    <n v="1"/>
    <n v="30"/>
    <n v="1"/>
    <n v="100"/>
    <n v="693"/>
    <n v="261"/>
    <n v="51"/>
    <n v="10"/>
    <m/>
    <m/>
    <m/>
    <m/>
    <m/>
    <m/>
    <m/>
  </r>
  <r>
    <x v="3"/>
    <x v="20"/>
    <x v="149"/>
    <x v="8"/>
    <n v="35"/>
    <n v="1"/>
    <n v="0"/>
    <n v="1"/>
    <n v="1"/>
    <n v="19"/>
    <n v="1"/>
    <n v="2"/>
    <n v="1"/>
    <n v="1"/>
    <n v="1"/>
    <n v="0"/>
    <n v="0"/>
    <n v="125"/>
    <n v="70"/>
    <n v="10"/>
    <n v="1"/>
    <n v="3"/>
    <n v="842"/>
    <n v="379"/>
    <n v="27"/>
    <n v="63"/>
    <n v="20"/>
    <n v="367"/>
    <n v="139"/>
    <n v="8"/>
    <n v="60"/>
    <n v="23"/>
    <n v="73"/>
    <n v="21"/>
    <n v="2"/>
    <n v="6"/>
    <n v="6"/>
    <n v="12"/>
    <n v="6"/>
    <n v="1"/>
    <n v="1"/>
    <n v="0"/>
    <n v="0"/>
    <n v="0"/>
    <n v="0"/>
    <n v="0"/>
    <n v="0"/>
    <n v="0"/>
    <n v="0"/>
    <n v="0"/>
    <n v="0"/>
    <n v="0"/>
    <n v="0"/>
    <n v="0"/>
    <n v="0"/>
    <n v="0"/>
    <n v="0"/>
    <n v="0"/>
    <n v="1"/>
    <n v="1"/>
    <n v="30"/>
    <n v="1"/>
    <n v="104"/>
    <n v="698"/>
    <n v="263"/>
    <n v="53"/>
    <n v="10"/>
    <n v="2546"/>
    <n v="420"/>
    <n v="0"/>
    <n v="18"/>
    <n v="180"/>
    <n v="697"/>
    <n v="1472"/>
  </r>
  <r>
    <x v="3"/>
    <x v="20"/>
    <x v="149"/>
    <x v="9"/>
    <n v="34"/>
    <n v="1"/>
    <n v="0"/>
    <n v="1"/>
    <n v="1"/>
    <n v="18"/>
    <n v="1"/>
    <n v="2"/>
    <n v="1"/>
    <n v="1"/>
    <n v="1"/>
    <n v="0"/>
    <n v="0"/>
    <n v="124"/>
    <n v="76"/>
    <n v="10"/>
    <n v="2"/>
    <n v="2"/>
    <n v="838"/>
    <n v="424"/>
    <n v="24"/>
    <n v="60"/>
    <n v="16"/>
    <n v="368"/>
    <n v="166"/>
    <n v="8"/>
    <n v="61"/>
    <n v="21"/>
    <n v="73"/>
    <n v="22"/>
    <n v="2"/>
    <n v="5"/>
    <n v="6"/>
    <n v="12"/>
    <n v="6"/>
    <n v="1"/>
    <n v="1"/>
    <n v="0"/>
    <n v="0"/>
    <n v="0"/>
    <n v="0"/>
    <n v="0"/>
    <n v="0"/>
    <n v="0"/>
    <n v="0"/>
    <n v="0"/>
    <n v="0"/>
    <n v="0"/>
    <n v="0"/>
    <n v="0"/>
    <n v="0"/>
    <n v="0"/>
    <n v="0"/>
    <n v="0"/>
    <n v="1"/>
    <n v="1"/>
    <n v="29"/>
    <n v="1"/>
    <n v="105"/>
    <n v="708"/>
    <n v="264"/>
    <n v="54"/>
    <n v="10"/>
    <n v="2538"/>
    <n v="580"/>
    <n v="0"/>
    <n v="18"/>
    <n v="203"/>
    <n v="664"/>
    <n v="1484"/>
  </r>
  <r>
    <x v="3"/>
    <x v="20"/>
    <x v="149"/>
    <x v="10"/>
    <n v="35"/>
    <n v="1"/>
    <n v="0"/>
    <n v="1"/>
    <n v="1"/>
    <n v="20"/>
    <n v="1"/>
    <n v="3"/>
    <n v="1"/>
    <n v="1"/>
    <n v="1"/>
    <n v="0"/>
    <n v="0"/>
    <n v="126"/>
    <n v="82"/>
    <n v="9"/>
    <n v="2"/>
    <n v="2"/>
    <n v="834"/>
    <n v="448"/>
    <n v="24"/>
    <n v="59"/>
    <n v="15"/>
    <n v="369"/>
    <n v="174"/>
    <n v="8"/>
    <n v="61"/>
    <n v="22"/>
    <n v="74"/>
    <n v="22"/>
    <n v="2"/>
    <n v="5"/>
    <n v="6"/>
    <n v="12"/>
    <n v="6"/>
    <n v="1"/>
    <n v="1"/>
    <n v="0"/>
    <n v="0"/>
    <n v="0"/>
    <n v="0"/>
    <n v="0"/>
    <n v="0"/>
    <n v="0"/>
    <n v="0"/>
    <n v="0"/>
    <n v="0"/>
    <n v="0"/>
    <n v="0"/>
    <n v="0"/>
    <n v="0"/>
    <n v="0"/>
    <n v="0"/>
    <n v="0"/>
    <n v="1"/>
    <n v="1"/>
    <n v="29"/>
    <n v="1"/>
    <n v="107"/>
    <n v="709"/>
    <n v="265"/>
    <n v="54"/>
    <n v="10"/>
    <n v="2543"/>
    <n v="645"/>
    <n v="0"/>
    <n v="18"/>
    <n v="203"/>
    <n v="661"/>
    <n v="1495"/>
  </r>
  <r>
    <x v="3"/>
    <x v="20"/>
    <x v="149"/>
    <x v="11"/>
    <n v="35"/>
    <n v="1"/>
    <n v="0"/>
    <n v="1"/>
    <n v="1"/>
    <n v="20"/>
    <n v="1"/>
    <n v="3"/>
    <n v="1"/>
    <n v="1"/>
    <n v="1"/>
    <n v="0"/>
    <n v="0"/>
    <n v="127"/>
    <n v="84"/>
    <n v="9"/>
    <n v="3"/>
    <n v="2"/>
    <n v="837"/>
    <n v="463"/>
    <n v="24"/>
    <n v="60"/>
    <n v="15"/>
    <n v="368"/>
    <n v="178"/>
    <n v="8"/>
    <n v="61"/>
    <n v="21"/>
    <n v="74"/>
    <n v="26"/>
    <n v="2"/>
    <n v="5"/>
    <n v="6"/>
    <n v="12"/>
    <n v="7"/>
    <n v="1"/>
    <n v="1"/>
    <n v="0"/>
    <n v="0"/>
    <n v="0"/>
    <n v="0"/>
    <n v="0"/>
    <n v="0"/>
    <n v="0"/>
    <n v="0"/>
    <n v="0"/>
    <n v="0"/>
    <n v="0"/>
    <n v="0"/>
    <n v="0"/>
    <n v="0"/>
    <n v="0"/>
    <n v="0"/>
    <n v="0"/>
    <n v="1"/>
    <n v="1"/>
    <n v="29"/>
    <n v="1"/>
    <n v="107"/>
    <n v="714"/>
    <n v="264"/>
    <n v="56"/>
    <n v="10"/>
    <n v="2543"/>
    <n v="691"/>
    <n v="0"/>
    <n v="18"/>
    <n v="203"/>
    <n v="654"/>
    <n v="1509"/>
  </r>
  <r>
    <x v="3"/>
    <x v="20"/>
    <x v="149"/>
    <x v="12"/>
    <n v="34"/>
    <n v="0"/>
    <n v="0"/>
    <n v="1"/>
    <n v="1"/>
    <n v="20"/>
    <n v="1"/>
    <n v="3"/>
    <n v="1"/>
    <n v="1"/>
    <n v="1"/>
    <n v="0"/>
    <n v="0"/>
    <n v="125"/>
    <n v="82"/>
    <n v="9"/>
    <n v="3"/>
    <n v="1"/>
    <n v="835"/>
    <n v="477"/>
    <n v="24"/>
    <n v="57"/>
    <n v="14"/>
    <n v="364"/>
    <n v="183"/>
    <n v="8"/>
    <n v="61"/>
    <n v="18"/>
    <n v="73"/>
    <n v="27"/>
    <n v="2"/>
    <n v="5"/>
    <n v="6"/>
    <n v="13"/>
    <n v="8"/>
    <n v="1"/>
    <n v="1"/>
    <n v="0"/>
    <n v="0"/>
    <n v="0"/>
    <n v="0"/>
    <n v="0"/>
    <n v="0"/>
    <n v="0"/>
    <n v="0"/>
    <n v="0"/>
    <n v="0"/>
    <n v="0"/>
    <n v="0"/>
    <n v="0"/>
    <n v="0"/>
    <n v="0"/>
    <n v="0"/>
    <n v="0"/>
    <n v="0"/>
    <n v="1"/>
    <n v="28"/>
    <n v="1"/>
    <n v="106"/>
    <n v="717"/>
    <n v="261"/>
    <n v="56"/>
    <n v="11"/>
    <n v="2532"/>
    <n v="726"/>
    <n v="0"/>
    <n v="18"/>
    <n v="203"/>
    <n v="646"/>
    <n v="1508"/>
  </r>
  <r>
    <x v="3"/>
    <x v="20"/>
    <x v="149"/>
    <x v="13"/>
    <n v="35"/>
    <n v="0"/>
    <n v="0"/>
    <n v="1"/>
    <n v="1"/>
    <n v="20"/>
    <n v="1"/>
    <n v="3"/>
    <n v="1"/>
    <n v="1"/>
    <n v="1"/>
    <n v="0"/>
    <n v="0"/>
    <n v="123"/>
    <n v="82"/>
    <n v="9"/>
    <n v="2"/>
    <n v="1"/>
    <n v="838"/>
    <n v="486"/>
    <n v="24"/>
    <n v="57"/>
    <n v="13"/>
    <n v="363"/>
    <n v="184"/>
    <n v="8"/>
    <n v="61"/>
    <n v="18"/>
    <n v="73"/>
    <n v="27"/>
    <n v="2"/>
    <n v="5"/>
    <n v="5"/>
    <n v="15"/>
    <n v="8"/>
    <n v="1"/>
    <n v="1"/>
    <n v="0"/>
    <n v="0"/>
    <n v="0"/>
    <n v="0"/>
    <n v="0"/>
    <n v="0"/>
    <n v="0"/>
    <n v="0"/>
    <n v="0"/>
    <n v="0"/>
    <n v="0"/>
    <n v="0"/>
    <n v="0"/>
    <n v="0"/>
    <n v="0"/>
    <n v="0"/>
    <n v="0"/>
    <n v="0"/>
    <n v="1"/>
    <n v="28"/>
    <n v="1"/>
    <n v="106"/>
    <n v="720"/>
    <n v="261"/>
    <n v="56"/>
    <n v="12"/>
    <n v="2531"/>
    <n v="751"/>
    <n v="0"/>
    <n v="18"/>
    <n v="204"/>
    <n v="639"/>
    <n v="1509"/>
  </r>
  <r>
    <x v="3"/>
    <x v="20"/>
    <x v="149"/>
    <x v="14"/>
    <n v="36"/>
    <n v="0"/>
    <n v="0"/>
    <n v="1"/>
    <n v="1"/>
    <n v="21"/>
    <n v="1"/>
    <n v="3"/>
    <n v="1"/>
    <n v="1"/>
    <n v="1"/>
    <n v="0"/>
    <n v="0"/>
    <n v="124"/>
    <n v="84"/>
    <n v="9"/>
    <n v="2"/>
    <n v="1"/>
    <n v="841"/>
    <n v="495"/>
    <n v="24"/>
    <n v="57"/>
    <n v="13"/>
    <n v="362"/>
    <n v="188"/>
    <n v="8"/>
    <n v="62"/>
    <n v="18"/>
    <n v="74"/>
    <n v="28"/>
    <n v="2"/>
    <n v="5"/>
    <n v="6"/>
    <n v="15"/>
    <n v="8"/>
    <n v="1"/>
    <n v="1"/>
    <n v="0"/>
    <n v="0"/>
    <n v="0"/>
    <n v="0"/>
    <n v="0"/>
    <n v="0"/>
    <n v="0"/>
    <n v="0"/>
    <n v="0"/>
    <n v="0"/>
    <n v="0"/>
    <n v="0"/>
    <n v="0"/>
    <n v="0"/>
    <n v="0"/>
    <n v="0"/>
    <n v="0"/>
    <n v="0"/>
    <n v="1"/>
    <n v="29"/>
    <n v="1"/>
    <n v="107"/>
    <n v="723"/>
    <n v="260"/>
    <n v="56"/>
    <n v="12"/>
    <n v="2529"/>
    <n v="781"/>
    <n v="0"/>
    <n v="18"/>
    <n v="200"/>
    <n v="636"/>
    <n v="1511"/>
  </r>
  <r>
    <x v="3"/>
    <x v="20"/>
    <x v="149"/>
    <x v="15"/>
    <n v="37"/>
    <n v="0"/>
    <n v="0"/>
    <n v="1"/>
    <n v="1"/>
    <n v="23"/>
    <n v="1"/>
    <n v="3"/>
    <n v="1"/>
    <n v="1"/>
    <n v="1"/>
    <n v="0"/>
    <n v="0"/>
    <n v="124"/>
    <n v="84"/>
    <n v="9"/>
    <n v="2"/>
    <n v="1"/>
    <n v="843"/>
    <n v="502"/>
    <n v="24"/>
    <n v="58"/>
    <n v="15"/>
    <n v="362"/>
    <n v="189"/>
    <n v="8"/>
    <n v="62"/>
    <n v="18"/>
    <n v="74"/>
    <n v="28"/>
    <n v="2"/>
    <n v="5"/>
    <n v="6"/>
    <n v="15"/>
    <n v="8"/>
    <n v="1"/>
    <n v="1"/>
    <n v="0"/>
    <n v="0"/>
    <n v="0"/>
    <n v="0"/>
    <n v="0"/>
    <n v="0"/>
    <n v="0"/>
    <n v="0"/>
    <n v="0"/>
    <n v="0"/>
    <n v="0"/>
    <n v="0"/>
    <n v="0"/>
    <n v="0"/>
    <n v="0"/>
    <n v="0"/>
    <n v="0"/>
    <n v="0"/>
    <n v="1"/>
    <n v="30"/>
    <n v="1"/>
    <n v="107"/>
    <n v="721"/>
    <n v="260"/>
    <n v="56"/>
    <n v="13"/>
    <n v="2533"/>
    <n v="803"/>
    <n v="0"/>
    <n v="17"/>
    <n v="200"/>
    <n v="637"/>
    <n v="1520"/>
  </r>
  <r>
    <x v="3"/>
    <x v="20"/>
    <x v="149"/>
    <x v="16"/>
    <n v="37"/>
    <n v="0"/>
    <n v="0"/>
    <n v="1"/>
    <n v="1"/>
    <n v="23"/>
    <n v="1"/>
    <n v="3"/>
    <n v="1"/>
    <n v="1"/>
    <n v="1"/>
    <n v="0"/>
    <n v="0"/>
    <n v="123"/>
    <n v="83"/>
    <n v="9"/>
    <n v="2"/>
    <n v="1"/>
    <n v="841"/>
    <n v="503"/>
    <n v="24"/>
    <n v="59"/>
    <n v="14"/>
    <n v="359"/>
    <n v="186"/>
    <n v="8"/>
    <n v="61"/>
    <n v="18"/>
    <n v="74"/>
    <n v="28"/>
    <n v="2"/>
    <n v="5"/>
    <n v="6"/>
    <n v="13"/>
    <n v="8"/>
    <n v="1"/>
    <n v="1"/>
    <n v="0"/>
    <n v="0"/>
    <n v="0"/>
    <n v="0"/>
    <n v="0"/>
    <n v="0"/>
    <n v="0"/>
    <n v="0"/>
    <n v="0"/>
    <n v="0"/>
    <n v="0"/>
    <n v="0"/>
    <n v="0"/>
    <n v="0"/>
    <n v="0"/>
    <n v="0"/>
    <n v="0"/>
    <n v="0"/>
    <n v="1"/>
    <n v="30"/>
    <n v="1"/>
    <n v="106"/>
    <n v="718"/>
    <n v="260"/>
    <n v="56"/>
    <n v="11"/>
    <n v="2511"/>
    <n v="802"/>
    <n v="0"/>
    <n v="17"/>
    <n v="196"/>
    <n v="627"/>
    <n v="1515"/>
  </r>
  <r>
    <x v="3"/>
    <x v="20"/>
    <x v="149"/>
    <x v="16"/>
    <m/>
    <m/>
    <m/>
    <m/>
    <m/>
    <m/>
    <m/>
    <m/>
    <m/>
    <m/>
    <m/>
    <m/>
    <m/>
    <m/>
    <m/>
    <m/>
    <m/>
    <m/>
    <n v="1"/>
    <m/>
    <m/>
    <m/>
    <n v="1"/>
    <m/>
    <m/>
    <m/>
    <m/>
    <m/>
    <m/>
    <m/>
    <m/>
    <m/>
    <m/>
    <m/>
    <m/>
    <m/>
    <m/>
    <m/>
    <m/>
    <m/>
    <m/>
    <m/>
    <m/>
    <m/>
    <m/>
    <m/>
    <m/>
    <m/>
    <m/>
    <m/>
    <m/>
    <m/>
    <m/>
    <m/>
    <m/>
    <m/>
    <m/>
    <m/>
    <m/>
    <m/>
    <m/>
    <m/>
    <m/>
    <m/>
    <m/>
    <m/>
    <m/>
    <m/>
    <m/>
    <m/>
  </r>
  <r>
    <x v="3"/>
    <x v="21"/>
    <x v="150"/>
    <x v="0"/>
    <n v="53"/>
    <n v="1"/>
    <n v="0"/>
    <n v="1"/>
    <n v="0"/>
    <n v="2"/>
    <n v="2"/>
    <n v="5"/>
    <n v="1"/>
    <n v="1"/>
    <n v="0"/>
    <n v="0"/>
    <n v="0"/>
    <n v="103"/>
    <n v="0"/>
    <n v="21"/>
    <n v="7"/>
    <n v="1"/>
    <n v="769"/>
    <n v="0"/>
    <n v="26"/>
    <n v="116"/>
    <n v="29"/>
    <n v="417"/>
    <n v="17"/>
    <n v="1"/>
    <n v="79"/>
    <n v="18"/>
    <n v="92"/>
    <n v="0"/>
    <n v="4"/>
    <n v="18"/>
    <n v="5"/>
    <n v="13"/>
    <n v="0"/>
    <n v="3"/>
    <n v="0"/>
    <n v="0"/>
    <n v="0"/>
    <n v="0"/>
    <n v="0"/>
    <n v="0"/>
    <n v="0"/>
    <n v="0"/>
    <n v="1"/>
    <n v="0"/>
    <n v="0"/>
    <n v="0"/>
    <n v="0"/>
    <n v="6"/>
    <n v="30"/>
    <n v="0"/>
    <n v="3"/>
    <n v="0"/>
    <m/>
    <m/>
    <m/>
    <m/>
    <m/>
    <m/>
    <m/>
    <m/>
    <m/>
    <m/>
    <m/>
    <m/>
    <m/>
    <m/>
    <m/>
    <m/>
  </r>
  <r>
    <x v="3"/>
    <x v="21"/>
    <x v="150"/>
    <x v="1"/>
    <n v="53"/>
    <n v="1"/>
    <n v="0"/>
    <n v="1"/>
    <n v="0"/>
    <n v="3"/>
    <n v="2"/>
    <n v="5"/>
    <n v="1"/>
    <n v="1"/>
    <n v="0"/>
    <n v="0"/>
    <n v="0"/>
    <n v="105"/>
    <n v="0"/>
    <n v="30"/>
    <n v="8"/>
    <n v="1"/>
    <n v="770"/>
    <n v="0"/>
    <n v="32"/>
    <n v="116"/>
    <n v="29"/>
    <n v="417"/>
    <n v="18"/>
    <n v="1"/>
    <n v="79"/>
    <n v="19"/>
    <n v="93"/>
    <n v="0"/>
    <n v="4"/>
    <n v="17"/>
    <n v="5"/>
    <n v="13"/>
    <n v="0"/>
    <n v="4"/>
    <n v="0"/>
    <n v="0"/>
    <n v="0"/>
    <n v="0"/>
    <n v="0"/>
    <n v="0"/>
    <n v="0"/>
    <n v="0"/>
    <n v="1"/>
    <n v="0"/>
    <n v="0"/>
    <n v="0"/>
    <n v="0"/>
    <n v="6"/>
    <n v="30"/>
    <n v="0"/>
    <n v="3"/>
    <n v="0"/>
    <m/>
    <m/>
    <m/>
    <m/>
    <m/>
    <m/>
    <m/>
    <m/>
    <m/>
    <m/>
    <m/>
    <m/>
    <m/>
    <m/>
    <m/>
    <m/>
  </r>
  <r>
    <x v="3"/>
    <x v="21"/>
    <x v="150"/>
    <x v="2"/>
    <n v="52"/>
    <n v="0"/>
    <n v="0"/>
    <n v="1"/>
    <n v="0"/>
    <n v="4"/>
    <n v="2"/>
    <n v="5"/>
    <n v="1"/>
    <n v="1"/>
    <n v="0"/>
    <n v="0"/>
    <n v="0"/>
    <n v="105"/>
    <n v="37"/>
    <n v="6"/>
    <n v="9"/>
    <n v="1"/>
    <n v="765"/>
    <n v="39"/>
    <n v="30"/>
    <n v="115"/>
    <n v="28"/>
    <n v="421"/>
    <n v="22"/>
    <n v="1"/>
    <n v="79"/>
    <n v="21"/>
    <n v="94"/>
    <n v="5"/>
    <n v="3"/>
    <n v="19"/>
    <n v="4"/>
    <n v="13"/>
    <n v="4"/>
    <n v="0"/>
    <n v="0"/>
    <n v="0"/>
    <n v="0"/>
    <n v="0"/>
    <n v="0"/>
    <n v="0"/>
    <n v="0"/>
    <n v="0"/>
    <n v="1"/>
    <n v="0"/>
    <n v="0"/>
    <n v="0"/>
    <n v="0"/>
    <n v="0"/>
    <n v="0"/>
    <n v="0"/>
    <n v="0"/>
    <n v="0"/>
    <n v="0"/>
    <n v="0"/>
    <n v="39"/>
    <n v="1"/>
    <n v="85"/>
    <n v="547"/>
    <n v="308"/>
    <n v="59"/>
    <n v="11"/>
    <m/>
    <m/>
    <m/>
    <m/>
    <m/>
    <m/>
    <m/>
  </r>
  <r>
    <x v="3"/>
    <x v="21"/>
    <x v="150"/>
    <x v="3"/>
    <n v="52"/>
    <n v="0"/>
    <n v="0"/>
    <n v="1"/>
    <n v="0"/>
    <n v="11"/>
    <n v="2"/>
    <n v="5"/>
    <n v="1"/>
    <n v="1"/>
    <n v="0"/>
    <n v="0"/>
    <n v="0"/>
    <n v="105"/>
    <n v="43"/>
    <n v="6"/>
    <n v="10"/>
    <n v="0"/>
    <n v="766"/>
    <n v="63"/>
    <n v="30"/>
    <n v="121"/>
    <n v="24"/>
    <n v="424"/>
    <n v="32"/>
    <n v="3"/>
    <n v="95"/>
    <n v="2"/>
    <n v="92"/>
    <n v="5"/>
    <n v="3"/>
    <n v="18"/>
    <n v="4"/>
    <n v="13"/>
    <n v="4"/>
    <n v="0"/>
    <n v="0"/>
    <n v="0"/>
    <n v="0"/>
    <n v="0"/>
    <n v="0"/>
    <n v="0"/>
    <n v="0"/>
    <n v="0"/>
    <n v="1"/>
    <n v="0"/>
    <n v="0"/>
    <n v="0"/>
    <n v="0"/>
    <n v="0"/>
    <n v="0"/>
    <n v="0"/>
    <n v="0"/>
    <n v="0"/>
    <n v="0"/>
    <n v="0"/>
    <n v="39"/>
    <n v="1"/>
    <n v="85"/>
    <n v="548"/>
    <n v="310"/>
    <n v="59"/>
    <n v="11"/>
    <m/>
    <m/>
    <m/>
    <m/>
    <m/>
    <m/>
    <m/>
  </r>
  <r>
    <x v="3"/>
    <x v="21"/>
    <x v="150"/>
    <x v="4"/>
    <n v="52"/>
    <n v="0"/>
    <n v="0"/>
    <n v="1"/>
    <n v="0"/>
    <n v="17"/>
    <n v="2"/>
    <n v="5"/>
    <n v="1"/>
    <n v="1"/>
    <n v="0"/>
    <n v="0"/>
    <n v="0"/>
    <n v="105"/>
    <n v="48"/>
    <n v="6"/>
    <n v="10"/>
    <n v="0"/>
    <n v="768"/>
    <n v="86"/>
    <n v="30"/>
    <n v="121"/>
    <n v="22"/>
    <n v="424"/>
    <n v="37"/>
    <n v="3"/>
    <n v="95"/>
    <n v="3"/>
    <n v="91"/>
    <n v="5"/>
    <n v="3"/>
    <n v="18"/>
    <n v="4"/>
    <n v="13"/>
    <n v="6"/>
    <n v="0"/>
    <n v="0"/>
    <n v="0"/>
    <n v="0"/>
    <n v="0"/>
    <n v="0"/>
    <n v="0"/>
    <n v="0"/>
    <n v="0"/>
    <n v="1"/>
    <n v="0"/>
    <n v="0"/>
    <n v="0"/>
    <n v="0"/>
    <n v="0"/>
    <n v="0"/>
    <n v="0"/>
    <n v="0"/>
    <n v="0"/>
    <n v="0"/>
    <n v="0"/>
    <n v="39"/>
    <n v="1"/>
    <n v="85"/>
    <n v="553"/>
    <n v="309"/>
    <n v="59"/>
    <n v="11"/>
    <m/>
    <m/>
    <m/>
    <m/>
    <m/>
    <m/>
    <m/>
  </r>
  <r>
    <x v="3"/>
    <x v="21"/>
    <x v="150"/>
    <x v="5"/>
    <n v="52"/>
    <n v="0"/>
    <n v="0"/>
    <n v="1"/>
    <n v="0"/>
    <n v="21"/>
    <n v="2"/>
    <n v="5"/>
    <n v="1"/>
    <n v="1"/>
    <n v="0"/>
    <n v="0"/>
    <n v="0"/>
    <n v="105"/>
    <n v="51"/>
    <n v="6"/>
    <n v="11"/>
    <n v="0"/>
    <n v="768"/>
    <n v="146"/>
    <n v="28"/>
    <n v="121"/>
    <n v="23"/>
    <n v="425"/>
    <n v="62"/>
    <n v="4"/>
    <n v="95"/>
    <n v="3"/>
    <n v="91"/>
    <n v="7"/>
    <n v="3"/>
    <n v="18"/>
    <n v="3"/>
    <n v="13"/>
    <n v="8"/>
    <n v="0"/>
    <n v="0"/>
    <n v="0"/>
    <n v="0"/>
    <n v="0"/>
    <n v="0"/>
    <n v="0"/>
    <n v="0"/>
    <n v="0"/>
    <n v="1"/>
    <n v="0"/>
    <n v="0"/>
    <n v="0"/>
    <n v="0"/>
    <n v="0"/>
    <n v="0"/>
    <n v="0"/>
    <n v="0"/>
    <n v="0"/>
    <n v="0"/>
    <n v="0"/>
    <n v="40"/>
    <n v="1"/>
    <n v="84"/>
    <n v="557"/>
    <n v="311"/>
    <n v="61"/>
    <n v="11"/>
    <m/>
    <m/>
    <m/>
    <m/>
    <m/>
    <m/>
    <m/>
  </r>
  <r>
    <x v="3"/>
    <x v="21"/>
    <x v="150"/>
    <x v="6"/>
    <n v="53"/>
    <n v="0"/>
    <n v="0"/>
    <n v="1"/>
    <n v="0"/>
    <n v="24"/>
    <n v="2"/>
    <n v="5"/>
    <n v="1"/>
    <n v="1"/>
    <n v="0"/>
    <n v="0"/>
    <n v="0"/>
    <n v="107"/>
    <n v="54"/>
    <n v="6"/>
    <n v="11"/>
    <n v="0"/>
    <n v="765"/>
    <n v="171"/>
    <n v="28"/>
    <n v="122"/>
    <n v="22"/>
    <n v="426"/>
    <n v="80"/>
    <n v="4"/>
    <n v="95"/>
    <n v="3"/>
    <n v="93"/>
    <n v="10"/>
    <n v="3"/>
    <n v="18"/>
    <n v="4"/>
    <n v="13"/>
    <n v="8"/>
    <n v="0"/>
    <n v="0"/>
    <n v="0"/>
    <n v="0"/>
    <n v="0"/>
    <n v="0"/>
    <n v="0"/>
    <n v="0"/>
    <n v="0"/>
    <n v="1"/>
    <n v="0"/>
    <n v="0"/>
    <n v="0"/>
    <n v="0"/>
    <n v="0"/>
    <n v="0"/>
    <n v="0"/>
    <n v="0"/>
    <n v="0"/>
    <n v="0"/>
    <n v="0"/>
    <n v="41"/>
    <n v="1"/>
    <n v="86"/>
    <n v="554"/>
    <n v="313"/>
    <n v="62"/>
    <n v="11"/>
    <m/>
    <m/>
    <m/>
    <m/>
    <m/>
    <m/>
    <m/>
  </r>
  <r>
    <x v="3"/>
    <x v="21"/>
    <x v="150"/>
    <x v="7"/>
    <n v="54"/>
    <n v="0"/>
    <n v="0"/>
    <n v="1"/>
    <n v="0"/>
    <n v="24"/>
    <n v="2"/>
    <n v="5"/>
    <n v="0"/>
    <n v="1"/>
    <n v="0"/>
    <n v="0"/>
    <n v="0"/>
    <n v="104"/>
    <n v="56"/>
    <n v="6"/>
    <n v="11"/>
    <n v="0"/>
    <n v="767"/>
    <n v="198"/>
    <n v="28"/>
    <n v="123"/>
    <n v="21"/>
    <n v="429"/>
    <n v="108"/>
    <n v="4"/>
    <n v="95"/>
    <n v="3"/>
    <n v="93"/>
    <n v="14"/>
    <n v="3"/>
    <n v="19"/>
    <n v="2"/>
    <n v="13"/>
    <n v="9"/>
    <n v="0"/>
    <n v="0"/>
    <n v="0"/>
    <n v="0"/>
    <n v="0"/>
    <n v="0"/>
    <n v="0"/>
    <n v="0"/>
    <n v="0"/>
    <n v="1"/>
    <n v="0"/>
    <n v="0"/>
    <n v="0"/>
    <n v="0"/>
    <n v="0"/>
    <n v="0"/>
    <n v="0"/>
    <n v="0"/>
    <n v="0"/>
    <n v="0"/>
    <n v="0"/>
    <n v="43"/>
    <n v="1"/>
    <n v="83"/>
    <n v="556"/>
    <n v="316"/>
    <n v="62"/>
    <n v="11"/>
    <m/>
    <m/>
    <m/>
    <m/>
    <m/>
    <m/>
    <m/>
  </r>
  <r>
    <x v="3"/>
    <x v="21"/>
    <x v="150"/>
    <x v="8"/>
    <n v="55"/>
    <n v="0"/>
    <n v="0"/>
    <n v="1"/>
    <n v="0"/>
    <n v="26"/>
    <n v="3"/>
    <n v="4"/>
    <n v="0"/>
    <n v="1"/>
    <n v="1"/>
    <n v="0"/>
    <n v="0"/>
    <n v="102"/>
    <n v="58"/>
    <n v="6"/>
    <n v="9"/>
    <n v="0"/>
    <n v="768"/>
    <n v="256"/>
    <n v="28"/>
    <n v="122"/>
    <n v="21"/>
    <n v="429"/>
    <n v="136"/>
    <n v="4"/>
    <n v="93"/>
    <n v="3"/>
    <n v="94"/>
    <n v="21"/>
    <n v="3"/>
    <n v="19"/>
    <n v="3"/>
    <n v="13"/>
    <n v="9"/>
    <n v="0"/>
    <n v="0"/>
    <n v="0"/>
    <n v="0"/>
    <n v="0"/>
    <n v="0"/>
    <n v="0"/>
    <n v="0"/>
    <n v="1"/>
    <n v="0"/>
    <n v="0"/>
    <n v="0"/>
    <n v="0"/>
    <n v="0"/>
    <n v="0"/>
    <n v="0"/>
    <n v="0"/>
    <n v="0"/>
    <n v="0"/>
    <n v="0"/>
    <n v="0"/>
    <n v="44"/>
    <n v="1"/>
    <n v="81"/>
    <n v="555"/>
    <n v="317"/>
    <n v="63"/>
    <n v="11"/>
    <n v="3093"/>
    <n v="355"/>
    <n v="0"/>
    <n v="12"/>
    <n v="415"/>
    <n v="898"/>
    <n v="1583"/>
  </r>
  <r>
    <x v="3"/>
    <x v="21"/>
    <x v="150"/>
    <x v="9"/>
    <n v="56"/>
    <n v="0"/>
    <n v="0"/>
    <n v="1"/>
    <n v="0"/>
    <n v="29"/>
    <n v="3"/>
    <n v="4"/>
    <n v="0"/>
    <n v="1"/>
    <n v="1"/>
    <n v="0"/>
    <n v="0"/>
    <n v="102"/>
    <n v="60"/>
    <n v="6"/>
    <n v="9"/>
    <n v="0"/>
    <n v="770"/>
    <n v="313"/>
    <n v="29"/>
    <n v="121"/>
    <n v="19"/>
    <n v="428"/>
    <n v="163"/>
    <n v="4"/>
    <n v="92"/>
    <n v="4"/>
    <n v="94"/>
    <n v="26"/>
    <n v="3"/>
    <n v="19"/>
    <n v="3"/>
    <n v="13"/>
    <n v="8"/>
    <n v="0"/>
    <n v="0"/>
    <n v="0"/>
    <n v="0"/>
    <n v="0"/>
    <n v="0"/>
    <n v="0"/>
    <n v="0"/>
    <n v="1"/>
    <n v="0"/>
    <n v="0"/>
    <n v="0"/>
    <n v="0"/>
    <n v="0"/>
    <n v="0"/>
    <n v="0"/>
    <n v="0"/>
    <n v="0"/>
    <n v="0"/>
    <n v="0"/>
    <n v="0"/>
    <n v="46"/>
    <n v="1"/>
    <n v="81"/>
    <n v="553"/>
    <n v="315"/>
    <n v="63"/>
    <n v="11"/>
    <n v="3087"/>
    <n v="538"/>
    <n v="0"/>
    <n v="12"/>
    <n v="413"/>
    <n v="898"/>
    <n v="1588"/>
  </r>
  <r>
    <x v="3"/>
    <x v="21"/>
    <x v="150"/>
    <x v="10"/>
    <n v="56"/>
    <n v="0"/>
    <n v="0"/>
    <n v="1"/>
    <n v="0"/>
    <n v="29"/>
    <n v="3"/>
    <n v="4"/>
    <n v="0"/>
    <n v="1"/>
    <n v="1"/>
    <n v="0"/>
    <n v="0"/>
    <n v="102"/>
    <n v="61"/>
    <n v="6"/>
    <n v="8"/>
    <n v="0"/>
    <n v="777"/>
    <n v="344"/>
    <n v="29"/>
    <n v="121"/>
    <n v="19"/>
    <n v="431"/>
    <n v="174"/>
    <n v="4"/>
    <n v="93"/>
    <n v="5"/>
    <n v="94"/>
    <n v="30"/>
    <n v="3"/>
    <n v="19"/>
    <n v="3"/>
    <n v="13"/>
    <n v="8"/>
    <n v="0"/>
    <n v="0"/>
    <n v="0"/>
    <n v="0"/>
    <n v="0"/>
    <n v="0"/>
    <n v="0"/>
    <n v="0"/>
    <n v="1"/>
    <n v="0"/>
    <n v="0"/>
    <n v="0"/>
    <n v="0"/>
    <n v="0"/>
    <n v="0"/>
    <n v="0"/>
    <n v="0"/>
    <n v="0"/>
    <n v="0"/>
    <n v="0"/>
    <n v="0"/>
    <n v="47"/>
    <n v="1"/>
    <n v="81"/>
    <n v="560"/>
    <n v="316"/>
    <n v="64"/>
    <n v="11"/>
    <n v="3095"/>
    <n v="613"/>
    <n v="0"/>
    <n v="12"/>
    <n v="411"/>
    <n v="901"/>
    <n v="1592"/>
  </r>
  <r>
    <x v="3"/>
    <x v="21"/>
    <x v="150"/>
    <x v="11"/>
    <n v="55"/>
    <n v="0"/>
    <n v="0"/>
    <n v="1"/>
    <n v="0"/>
    <n v="29"/>
    <n v="3"/>
    <n v="3"/>
    <n v="0"/>
    <n v="1"/>
    <n v="1"/>
    <n v="0"/>
    <n v="0"/>
    <n v="102"/>
    <n v="64"/>
    <n v="6"/>
    <n v="8"/>
    <n v="0"/>
    <n v="781"/>
    <n v="363"/>
    <n v="29"/>
    <n v="121"/>
    <n v="19"/>
    <n v="434"/>
    <n v="181"/>
    <n v="4"/>
    <n v="93"/>
    <n v="8"/>
    <n v="92"/>
    <n v="34"/>
    <n v="3"/>
    <n v="18"/>
    <n v="2"/>
    <n v="13"/>
    <n v="8"/>
    <n v="0"/>
    <n v="0"/>
    <n v="0"/>
    <n v="0"/>
    <n v="0"/>
    <n v="0"/>
    <n v="0"/>
    <n v="0"/>
    <n v="1"/>
    <n v="0"/>
    <n v="0"/>
    <n v="0"/>
    <n v="0"/>
    <n v="0"/>
    <n v="0"/>
    <n v="0"/>
    <n v="0"/>
    <n v="0"/>
    <n v="0"/>
    <n v="0"/>
    <n v="0"/>
    <n v="47"/>
    <n v="1"/>
    <n v="82"/>
    <n v="565"/>
    <n v="316"/>
    <n v="64"/>
    <n v="11"/>
    <n v="3096"/>
    <n v="679"/>
    <n v="0"/>
    <n v="12"/>
    <n v="406"/>
    <n v="903"/>
    <n v="1594"/>
  </r>
  <r>
    <x v="3"/>
    <x v="21"/>
    <x v="150"/>
    <x v="12"/>
    <n v="55"/>
    <n v="0"/>
    <n v="0"/>
    <n v="1"/>
    <n v="0"/>
    <n v="30"/>
    <n v="3"/>
    <n v="3"/>
    <n v="0"/>
    <n v="1"/>
    <n v="1"/>
    <n v="0"/>
    <n v="0"/>
    <n v="103"/>
    <n v="67"/>
    <n v="6"/>
    <n v="8"/>
    <n v="0"/>
    <n v="782"/>
    <n v="377"/>
    <n v="34"/>
    <n v="127"/>
    <n v="7"/>
    <n v="437"/>
    <n v="195"/>
    <n v="4"/>
    <n v="93"/>
    <n v="8"/>
    <n v="93"/>
    <n v="36"/>
    <n v="3"/>
    <n v="18"/>
    <n v="2"/>
    <n v="13"/>
    <n v="8"/>
    <n v="0"/>
    <n v="0"/>
    <n v="0"/>
    <n v="0"/>
    <n v="0"/>
    <n v="0"/>
    <n v="0"/>
    <n v="0"/>
    <n v="1"/>
    <n v="0"/>
    <n v="0"/>
    <n v="0"/>
    <n v="0"/>
    <n v="0"/>
    <n v="0"/>
    <n v="0"/>
    <n v="0"/>
    <n v="0"/>
    <n v="0"/>
    <n v="0"/>
    <n v="0"/>
    <n v="47"/>
    <n v="1"/>
    <n v="83"/>
    <n v="568"/>
    <n v="321"/>
    <n v="65"/>
    <n v="11"/>
    <n v="3091"/>
    <n v="726"/>
    <n v="0"/>
    <n v="13"/>
    <n v="406"/>
    <n v="893"/>
    <n v="1599"/>
  </r>
  <r>
    <x v="3"/>
    <x v="21"/>
    <x v="150"/>
    <x v="13"/>
    <n v="57"/>
    <n v="1"/>
    <n v="1"/>
    <n v="2"/>
    <n v="1"/>
    <n v="32"/>
    <n v="3"/>
    <n v="3"/>
    <n v="0"/>
    <n v="1"/>
    <n v="1"/>
    <n v="0"/>
    <n v="0"/>
    <n v="106"/>
    <n v="70"/>
    <n v="7"/>
    <n v="8"/>
    <n v="0"/>
    <n v="780"/>
    <n v="385"/>
    <n v="32"/>
    <n v="126"/>
    <n v="8"/>
    <n v="438"/>
    <n v="202"/>
    <n v="4"/>
    <n v="99"/>
    <n v="2"/>
    <n v="93"/>
    <n v="36"/>
    <n v="3"/>
    <n v="19"/>
    <n v="2"/>
    <n v="13"/>
    <n v="8"/>
    <n v="0"/>
    <n v="0"/>
    <n v="0"/>
    <n v="0"/>
    <n v="0"/>
    <n v="0"/>
    <n v="0"/>
    <n v="0"/>
    <n v="1"/>
    <n v="0"/>
    <n v="0"/>
    <n v="0"/>
    <n v="0"/>
    <n v="0"/>
    <n v="0"/>
    <n v="0"/>
    <n v="0"/>
    <n v="0"/>
    <n v="0"/>
    <n v="1"/>
    <n v="1"/>
    <n v="49"/>
    <n v="1"/>
    <n v="85"/>
    <n v="567"/>
    <n v="321"/>
    <n v="64"/>
    <n v="11"/>
    <n v="3095"/>
    <n v="755"/>
    <n v="0"/>
    <n v="14"/>
    <n v="424"/>
    <n v="873"/>
    <n v="1604"/>
  </r>
  <r>
    <x v="3"/>
    <x v="21"/>
    <x v="150"/>
    <x v="14"/>
    <n v="56"/>
    <n v="1"/>
    <n v="1"/>
    <n v="2"/>
    <n v="1"/>
    <n v="34"/>
    <n v="3"/>
    <n v="3"/>
    <n v="0"/>
    <n v="1"/>
    <n v="1"/>
    <n v="0"/>
    <n v="0"/>
    <n v="105"/>
    <n v="71"/>
    <n v="7"/>
    <n v="9"/>
    <n v="0"/>
    <n v="780"/>
    <n v="394"/>
    <n v="37"/>
    <n v="122"/>
    <n v="6"/>
    <n v="437"/>
    <n v="211"/>
    <n v="4"/>
    <n v="98"/>
    <n v="1"/>
    <n v="93"/>
    <n v="39"/>
    <n v="3"/>
    <n v="20"/>
    <n v="2"/>
    <n v="13"/>
    <n v="8"/>
    <n v="0"/>
    <n v="0"/>
    <n v="0"/>
    <n v="0"/>
    <n v="0"/>
    <n v="0"/>
    <n v="0"/>
    <n v="0"/>
    <n v="1"/>
    <n v="0"/>
    <n v="0"/>
    <n v="0"/>
    <n v="0"/>
    <n v="0"/>
    <n v="0"/>
    <n v="0"/>
    <n v="0"/>
    <n v="0"/>
    <n v="0"/>
    <n v="1"/>
    <n v="1"/>
    <n v="48"/>
    <n v="1"/>
    <n v="85"/>
    <n v="570"/>
    <n v="320"/>
    <n v="63"/>
    <n v="11"/>
    <n v="3088"/>
    <n v="786"/>
    <n v="0"/>
    <n v="14"/>
    <n v="426"/>
    <n v="863"/>
    <n v="1611"/>
  </r>
  <r>
    <x v="3"/>
    <x v="21"/>
    <x v="150"/>
    <x v="15"/>
    <n v="56"/>
    <n v="1"/>
    <n v="1"/>
    <n v="2"/>
    <n v="1"/>
    <n v="34"/>
    <n v="3"/>
    <n v="3"/>
    <n v="0"/>
    <n v="1"/>
    <n v="1"/>
    <n v="0"/>
    <n v="0"/>
    <n v="104"/>
    <n v="71"/>
    <n v="7"/>
    <n v="9"/>
    <n v="0"/>
    <n v="775"/>
    <n v="397"/>
    <n v="36"/>
    <n v="124"/>
    <n v="3"/>
    <n v="440"/>
    <n v="218"/>
    <n v="4"/>
    <n v="97"/>
    <n v="2"/>
    <n v="94"/>
    <n v="39"/>
    <n v="3"/>
    <n v="19"/>
    <n v="2"/>
    <n v="13"/>
    <n v="9"/>
    <n v="0"/>
    <n v="0"/>
    <n v="0"/>
    <n v="0"/>
    <n v="0"/>
    <n v="0"/>
    <n v="0"/>
    <n v="0"/>
    <n v="1"/>
    <n v="0"/>
    <n v="0"/>
    <n v="0"/>
    <n v="0"/>
    <n v="0"/>
    <n v="0"/>
    <n v="0"/>
    <n v="0"/>
    <n v="0"/>
    <n v="0"/>
    <n v="1"/>
    <n v="1"/>
    <n v="48"/>
    <n v="1"/>
    <n v="84"/>
    <n v="570"/>
    <n v="322"/>
    <n v="64"/>
    <n v="11"/>
    <n v="3086"/>
    <n v="799"/>
    <n v="0"/>
    <n v="24"/>
    <n v="890"/>
    <n v="383"/>
    <n v="1611"/>
  </r>
  <r>
    <x v="3"/>
    <x v="21"/>
    <x v="150"/>
    <x v="16"/>
    <n v="56"/>
    <n v="1"/>
    <n v="1"/>
    <n v="2"/>
    <n v="1"/>
    <n v="34"/>
    <n v="3"/>
    <n v="3"/>
    <n v="0"/>
    <n v="1"/>
    <n v="1"/>
    <n v="0"/>
    <n v="0"/>
    <n v="104"/>
    <n v="71"/>
    <n v="7"/>
    <n v="9"/>
    <n v="0"/>
    <n v="777"/>
    <n v="399"/>
    <n v="39"/>
    <n v="119"/>
    <n v="5"/>
    <n v="442"/>
    <n v="221"/>
    <n v="4"/>
    <n v="96"/>
    <n v="2"/>
    <n v="96"/>
    <n v="41"/>
    <n v="4"/>
    <n v="18"/>
    <n v="2"/>
    <n v="13"/>
    <n v="9"/>
    <n v="0"/>
    <n v="0"/>
    <n v="0"/>
    <n v="0"/>
    <n v="0"/>
    <n v="0"/>
    <n v="0"/>
    <n v="0"/>
    <n v="1"/>
    <n v="0"/>
    <n v="0"/>
    <n v="0"/>
    <n v="0"/>
    <n v="0"/>
    <n v="0"/>
    <n v="0"/>
    <n v="0"/>
    <n v="0"/>
    <n v="0"/>
    <n v="1"/>
    <n v="1"/>
    <n v="48"/>
    <n v="1"/>
    <n v="84"/>
    <n v="572"/>
    <n v="325"/>
    <n v="67"/>
    <n v="11"/>
    <n v="3081"/>
    <n v="819"/>
    <n v="0"/>
    <n v="116"/>
    <n v="805"/>
    <n v="363"/>
    <n v="1618"/>
  </r>
  <r>
    <x v="3"/>
    <x v="25"/>
    <x v="151"/>
    <x v="0"/>
    <n v="21"/>
    <n v="2"/>
    <n v="0"/>
    <n v="0"/>
    <n v="0"/>
    <n v="1"/>
    <n v="0"/>
    <n v="5"/>
    <n v="0"/>
    <n v="0"/>
    <n v="0"/>
    <n v="0"/>
    <n v="0"/>
    <n v="95"/>
    <n v="0"/>
    <n v="22"/>
    <n v="15"/>
    <n v="5"/>
    <n v="315"/>
    <n v="0"/>
    <n v="5"/>
    <n v="65"/>
    <n v="32"/>
    <n v="284"/>
    <n v="10"/>
    <n v="0"/>
    <n v="85"/>
    <n v="24"/>
    <n v="32"/>
    <n v="0"/>
    <n v="0"/>
    <n v="1"/>
    <n v="10"/>
    <n v="6"/>
    <n v="0"/>
    <n v="0"/>
    <n v="0"/>
    <n v="0"/>
    <n v="0"/>
    <n v="0"/>
    <n v="1"/>
    <n v="0"/>
    <n v="0"/>
    <n v="0"/>
    <n v="0"/>
    <n v="0"/>
    <n v="0"/>
    <n v="0"/>
    <n v="0"/>
    <n v="6"/>
    <n v="1"/>
    <n v="0"/>
    <n v="0"/>
    <n v="1"/>
    <m/>
    <m/>
    <m/>
    <m/>
    <m/>
    <m/>
    <m/>
    <m/>
    <m/>
    <m/>
    <m/>
    <m/>
    <m/>
    <m/>
    <m/>
    <m/>
  </r>
  <r>
    <x v="3"/>
    <x v="25"/>
    <x v="151"/>
    <x v="1"/>
    <n v="21"/>
    <n v="2"/>
    <n v="0"/>
    <n v="0"/>
    <n v="0"/>
    <n v="2"/>
    <n v="0"/>
    <n v="5"/>
    <n v="0"/>
    <n v="0"/>
    <n v="0"/>
    <n v="0"/>
    <n v="0"/>
    <n v="97"/>
    <n v="0"/>
    <n v="28"/>
    <n v="15"/>
    <n v="6"/>
    <n v="310"/>
    <n v="0"/>
    <n v="9"/>
    <n v="66"/>
    <n v="31"/>
    <n v="279"/>
    <n v="13"/>
    <n v="0"/>
    <n v="84"/>
    <n v="25"/>
    <n v="32"/>
    <n v="0"/>
    <n v="0"/>
    <n v="1"/>
    <n v="10"/>
    <n v="5"/>
    <n v="0"/>
    <n v="0"/>
    <n v="0"/>
    <n v="0"/>
    <n v="0"/>
    <n v="0"/>
    <n v="1"/>
    <n v="0"/>
    <n v="0"/>
    <n v="0"/>
    <n v="0"/>
    <n v="0"/>
    <n v="0"/>
    <n v="0"/>
    <n v="0"/>
    <n v="6"/>
    <n v="1"/>
    <n v="0"/>
    <n v="0"/>
    <n v="1"/>
    <m/>
    <m/>
    <m/>
    <m/>
    <m/>
    <m/>
    <m/>
    <m/>
    <m/>
    <m/>
    <m/>
    <m/>
    <m/>
    <m/>
    <m/>
    <m/>
  </r>
  <r>
    <x v="3"/>
    <x v="25"/>
    <x v="151"/>
    <x v="2"/>
    <n v="21"/>
    <n v="2"/>
    <n v="1"/>
    <n v="0"/>
    <n v="0"/>
    <n v="4"/>
    <n v="0"/>
    <n v="5"/>
    <n v="0"/>
    <n v="0"/>
    <n v="0"/>
    <n v="0"/>
    <n v="0"/>
    <n v="96"/>
    <n v="38"/>
    <n v="6"/>
    <n v="15"/>
    <n v="6"/>
    <n v="311"/>
    <n v="21"/>
    <n v="1"/>
    <n v="66"/>
    <n v="31"/>
    <n v="280"/>
    <n v="16"/>
    <n v="0"/>
    <n v="84"/>
    <n v="26"/>
    <n v="32"/>
    <n v="0"/>
    <n v="0"/>
    <n v="1"/>
    <n v="10"/>
    <n v="5"/>
    <n v="1"/>
    <n v="1"/>
    <n v="0"/>
    <n v="0"/>
    <n v="0"/>
    <n v="0"/>
    <n v="1"/>
    <n v="0"/>
    <n v="0"/>
    <n v="0"/>
    <n v="0"/>
    <n v="0"/>
    <n v="0"/>
    <n v="0"/>
    <n v="0"/>
    <n v="0"/>
    <n v="0"/>
    <n v="0"/>
    <n v="0"/>
    <n v="0"/>
    <n v="1"/>
    <n v="0"/>
    <n v="16"/>
    <n v="0"/>
    <n v="67"/>
    <n v="193"/>
    <n v="159"/>
    <n v="19"/>
    <n v="3"/>
    <m/>
    <m/>
    <m/>
    <m/>
    <m/>
    <m/>
    <m/>
  </r>
  <r>
    <x v="3"/>
    <x v="25"/>
    <x v="151"/>
    <x v="3"/>
    <n v="21"/>
    <n v="2"/>
    <n v="1"/>
    <n v="0"/>
    <n v="0"/>
    <n v="5"/>
    <n v="0"/>
    <n v="5"/>
    <n v="0"/>
    <n v="0"/>
    <n v="0"/>
    <n v="0"/>
    <n v="0"/>
    <n v="96"/>
    <n v="44"/>
    <n v="6"/>
    <n v="15"/>
    <n v="6"/>
    <n v="312"/>
    <n v="42"/>
    <n v="1"/>
    <n v="66"/>
    <n v="31"/>
    <n v="279"/>
    <n v="32"/>
    <n v="0"/>
    <n v="84"/>
    <n v="24"/>
    <n v="33"/>
    <n v="0"/>
    <n v="0"/>
    <n v="1"/>
    <n v="11"/>
    <n v="5"/>
    <n v="1"/>
    <n v="1"/>
    <n v="0"/>
    <n v="0"/>
    <n v="0"/>
    <n v="0"/>
    <n v="1"/>
    <n v="0"/>
    <n v="0"/>
    <n v="0"/>
    <n v="0"/>
    <n v="0"/>
    <n v="0"/>
    <n v="0"/>
    <n v="0"/>
    <n v="0"/>
    <n v="0"/>
    <n v="0"/>
    <n v="0"/>
    <n v="0"/>
    <n v="1"/>
    <n v="0"/>
    <n v="16"/>
    <n v="0"/>
    <n v="67"/>
    <n v="195"/>
    <n v="160"/>
    <n v="19"/>
    <n v="3"/>
    <m/>
    <m/>
    <m/>
    <m/>
    <m/>
    <m/>
    <m/>
  </r>
  <r>
    <x v="3"/>
    <x v="25"/>
    <x v="151"/>
    <x v="4"/>
    <n v="21"/>
    <n v="2"/>
    <n v="1"/>
    <n v="0"/>
    <n v="0"/>
    <n v="6"/>
    <n v="0"/>
    <n v="5"/>
    <n v="0"/>
    <n v="0"/>
    <n v="0"/>
    <n v="0"/>
    <n v="0"/>
    <n v="95"/>
    <n v="45"/>
    <n v="6"/>
    <n v="14"/>
    <n v="6"/>
    <n v="314"/>
    <n v="56"/>
    <n v="1"/>
    <n v="64"/>
    <n v="32"/>
    <n v="281"/>
    <n v="42"/>
    <n v="0"/>
    <n v="84"/>
    <n v="26"/>
    <n v="33"/>
    <n v="0"/>
    <n v="0"/>
    <n v="1"/>
    <n v="11"/>
    <n v="5"/>
    <n v="1"/>
    <n v="1"/>
    <n v="0"/>
    <n v="0"/>
    <n v="0"/>
    <n v="0"/>
    <n v="1"/>
    <n v="0"/>
    <n v="0"/>
    <n v="0"/>
    <n v="0"/>
    <n v="0"/>
    <n v="0"/>
    <n v="0"/>
    <n v="0"/>
    <n v="0"/>
    <n v="0"/>
    <n v="0"/>
    <n v="0"/>
    <n v="0"/>
    <n v="1"/>
    <n v="0"/>
    <n v="16"/>
    <n v="0"/>
    <n v="66"/>
    <n v="197"/>
    <n v="161"/>
    <n v="19"/>
    <n v="3"/>
    <m/>
    <m/>
    <m/>
    <m/>
    <m/>
    <m/>
    <m/>
  </r>
  <r>
    <x v="3"/>
    <x v="25"/>
    <x v="151"/>
    <x v="5"/>
    <n v="21"/>
    <n v="2"/>
    <n v="1"/>
    <n v="0"/>
    <n v="0"/>
    <n v="7"/>
    <n v="0"/>
    <n v="5"/>
    <n v="0"/>
    <n v="0"/>
    <n v="0"/>
    <n v="0"/>
    <n v="0"/>
    <n v="96"/>
    <n v="50"/>
    <n v="6"/>
    <n v="14"/>
    <n v="6"/>
    <n v="315"/>
    <n v="66"/>
    <n v="2"/>
    <n v="64"/>
    <n v="33"/>
    <n v="280"/>
    <n v="53"/>
    <n v="0"/>
    <n v="84"/>
    <n v="25"/>
    <n v="33"/>
    <n v="1"/>
    <n v="0"/>
    <n v="1"/>
    <n v="11"/>
    <n v="5"/>
    <n v="1"/>
    <n v="1"/>
    <n v="0"/>
    <n v="0"/>
    <n v="0"/>
    <n v="0"/>
    <n v="1"/>
    <n v="0"/>
    <n v="0"/>
    <n v="0"/>
    <n v="0"/>
    <n v="0"/>
    <n v="0"/>
    <n v="0"/>
    <n v="0"/>
    <n v="0"/>
    <n v="0"/>
    <n v="0"/>
    <n v="0"/>
    <n v="0"/>
    <n v="1"/>
    <n v="0"/>
    <n v="16"/>
    <n v="0"/>
    <n v="67"/>
    <n v="196"/>
    <n v="161"/>
    <n v="19"/>
    <n v="4"/>
    <m/>
    <m/>
    <m/>
    <m/>
    <m/>
    <m/>
    <m/>
  </r>
  <r>
    <x v="3"/>
    <x v="25"/>
    <x v="151"/>
    <x v="6"/>
    <n v="21"/>
    <n v="2"/>
    <n v="1"/>
    <n v="0"/>
    <n v="0"/>
    <n v="8"/>
    <n v="0"/>
    <n v="5"/>
    <n v="0"/>
    <n v="0"/>
    <n v="0"/>
    <n v="0"/>
    <n v="0"/>
    <n v="96"/>
    <n v="50"/>
    <n v="6"/>
    <n v="14"/>
    <n v="6"/>
    <n v="316"/>
    <n v="73"/>
    <n v="2"/>
    <n v="62"/>
    <n v="33"/>
    <n v="281"/>
    <n v="70"/>
    <n v="0"/>
    <n v="84"/>
    <n v="26"/>
    <n v="34"/>
    <n v="2"/>
    <n v="0"/>
    <n v="2"/>
    <n v="10"/>
    <n v="5"/>
    <n v="3"/>
    <n v="1"/>
    <n v="0"/>
    <n v="0"/>
    <n v="0"/>
    <n v="0"/>
    <n v="1"/>
    <n v="0"/>
    <n v="0"/>
    <n v="0"/>
    <n v="0"/>
    <n v="0"/>
    <n v="0"/>
    <n v="0"/>
    <n v="0"/>
    <n v="0"/>
    <n v="0"/>
    <n v="0"/>
    <n v="0"/>
    <n v="0"/>
    <n v="1"/>
    <n v="0"/>
    <n v="16"/>
    <n v="0"/>
    <n v="67"/>
    <n v="198"/>
    <n v="162"/>
    <n v="20"/>
    <n v="4"/>
    <m/>
    <m/>
    <m/>
    <m/>
    <m/>
    <m/>
    <m/>
  </r>
  <r>
    <x v="3"/>
    <x v="25"/>
    <x v="151"/>
    <x v="7"/>
    <n v="21"/>
    <n v="2"/>
    <n v="1"/>
    <n v="0"/>
    <n v="0"/>
    <n v="9"/>
    <n v="0"/>
    <n v="5"/>
    <n v="0"/>
    <n v="0"/>
    <n v="0"/>
    <n v="0"/>
    <n v="0"/>
    <n v="95"/>
    <n v="49"/>
    <n v="6"/>
    <n v="14"/>
    <n v="6"/>
    <n v="318"/>
    <n v="80"/>
    <n v="2"/>
    <n v="61"/>
    <n v="31"/>
    <n v="279"/>
    <n v="73"/>
    <n v="0"/>
    <n v="83"/>
    <n v="25"/>
    <n v="36"/>
    <n v="2"/>
    <n v="0"/>
    <n v="2"/>
    <n v="10"/>
    <n v="5"/>
    <n v="3"/>
    <n v="1"/>
    <n v="0"/>
    <n v="0"/>
    <n v="0"/>
    <n v="0"/>
    <n v="1"/>
    <n v="0"/>
    <n v="0"/>
    <n v="0"/>
    <n v="0"/>
    <n v="0"/>
    <n v="0"/>
    <n v="0"/>
    <n v="0"/>
    <n v="0"/>
    <n v="0"/>
    <n v="0"/>
    <n v="0"/>
    <n v="0"/>
    <n v="1"/>
    <n v="0"/>
    <n v="16"/>
    <n v="0"/>
    <n v="66"/>
    <n v="201"/>
    <n v="162"/>
    <n v="22"/>
    <n v="4"/>
    <m/>
    <m/>
    <m/>
    <m/>
    <m/>
    <m/>
    <m/>
  </r>
  <r>
    <x v="3"/>
    <x v="25"/>
    <x v="151"/>
    <x v="8"/>
    <n v="21"/>
    <n v="2"/>
    <n v="1"/>
    <n v="0"/>
    <n v="0"/>
    <n v="9"/>
    <n v="0"/>
    <n v="5"/>
    <n v="0"/>
    <n v="0"/>
    <n v="0"/>
    <n v="0"/>
    <n v="0"/>
    <n v="96"/>
    <n v="51"/>
    <n v="6"/>
    <n v="14"/>
    <n v="6"/>
    <n v="319"/>
    <n v="99"/>
    <n v="2"/>
    <n v="60"/>
    <n v="32"/>
    <n v="281"/>
    <n v="81"/>
    <n v="0"/>
    <n v="83"/>
    <n v="24"/>
    <n v="36"/>
    <n v="7"/>
    <n v="0"/>
    <n v="2"/>
    <n v="10"/>
    <n v="5"/>
    <n v="3"/>
    <n v="1"/>
    <n v="0"/>
    <n v="0"/>
    <n v="0"/>
    <n v="0"/>
    <n v="1"/>
    <n v="0"/>
    <n v="0"/>
    <n v="0"/>
    <n v="0"/>
    <n v="0"/>
    <n v="0"/>
    <n v="0"/>
    <n v="0"/>
    <n v="0"/>
    <n v="0"/>
    <n v="0"/>
    <n v="0"/>
    <n v="0"/>
    <n v="1"/>
    <n v="0"/>
    <n v="16"/>
    <n v="0"/>
    <n v="67"/>
    <n v="204"/>
    <n v="164"/>
    <n v="22"/>
    <n v="4"/>
    <n v="1674"/>
    <n v="164"/>
    <n v="0"/>
    <n v="2"/>
    <n v="97"/>
    <n v="843"/>
    <n v="641"/>
  </r>
  <r>
    <x v="3"/>
    <x v="25"/>
    <x v="151"/>
    <x v="9"/>
    <n v="21"/>
    <n v="2"/>
    <n v="1"/>
    <n v="0"/>
    <n v="0"/>
    <n v="10"/>
    <n v="0"/>
    <n v="5"/>
    <n v="0"/>
    <n v="0"/>
    <n v="0"/>
    <n v="0"/>
    <n v="0"/>
    <n v="96"/>
    <n v="54"/>
    <n v="6"/>
    <n v="14"/>
    <n v="6"/>
    <n v="319"/>
    <n v="121"/>
    <n v="2"/>
    <n v="58"/>
    <n v="33"/>
    <n v="283"/>
    <n v="95"/>
    <n v="0"/>
    <n v="82"/>
    <n v="26"/>
    <n v="36"/>
    <n v="11"/>
    <n v="0"/>
    <n v="2"/>
    <n v="10"/>
    <n v="5"/>
    <n v="3"/>
    <n v="1"/>
    <n v="0"/>
    <n v="0"/>
    <n v="0"/>
    <n v="0"/>
    <n v="1"/>
    <n v="0"/>
    <n v="0"/>
    <n v="0"/>
    <n v="0"/>
    <n v="0"/>
    <n v="0"/>
    <n v="0"/>
    <n v="0"/>
    <n v="0"/>
    <n v="0"/>
    <n v="0"/>
    <n v="0"/>
    <n v="0"/>
    <n v="1"/>
    <n v="0"/>
    <n v="16"/>
    <n v="0"/>
    <n v="67"/>
    <n v="204"/>
    <n v="165"/>
    <n v="22"/>
    <n v="4"/>
    <n v="1680"/>
    <n v="227"/>
    <n v="0"/>
    <n v="2"/>
    <n v="95"/>
    <n v="840"/>
    <n v="648"/>
  </r>
  <r>
    <x v="3"/>
    <x v="25"/>
    <x v="151"/>
    <x v="10"/>
    <n v="21"/>
    <n v="2"/>
    <n v="1"/>
    <n v="0"/>
    <n v="0"/>
    <n v="10"/>
    <n v="0"/>
    <n v="5"/>
    <n v="0"/>
    <n v="0"/>
    <n v="0"/>
    <n v="0"/>
    <n v="0"/>
    <n v="97"/>
    <n v="54"/>
    <n v="6"/>
    <n v="13"/>
    <n v="6"/>
    <n v="319"/>
    <n v="124"/>
    <n v="2"/>
    <n v="57"/>
    <n v="32"/>
    <n v="284"/>
    <n v="98"/>
    <n v="0"/>
    <n v="82"/>
    <n v="26"/>
    <n v="35"/>
    <n v="11"/>
    <n v="0"/>
    <n v="2"/>
    <n v="10"/>
    <n v="5"/>
    <n v="3"/>
    <n v="1"/>
    <n v="0"/>
    <n v="0"/>
    <n v="0"/>
    <n v="0"/>
    <n v="1"/>
    <n v="0"/>
    <n v="0"/>
    <n v="0"/>
    <n v="0"/>
    <n v="0"/>
    <n v="0"/>
    <n v="0"/>
    <n v="0"/>
    <n v="0"/>
    <n v="0"/>
    <n v="0"/>
    <n v="0"/>
    <n v="0"/>
    <n v="1"/>
    <n v="0"/>
    <n v="16"/>
    <n v="0"/>
    <n v="67"/>
    <n v="206"/>
    <n v="168"/>
    <n v="21"/>
    <n v="4"/>
    <n v="1683"/>
    <n v="241"/>
    <n v="0"/>
    <n v="2"/>
    <n v="95"/>
    <n v="842"/>
    <n v="651"/>
  </r>
  <r>
    <x v="3"/>
    <x v="25"/>
    <x v="151"/>
    <x v="11"/>
    <n v="21"/>
    <n v="2"/>
    <n v="1"/>
    <n v="0"/>
    <n v="0"/>
    <n v="10"/>
    <n v="0"/>
    <n v="5"/>
    <n v="0"/>
    <n v="0"/>
    <n v="0"/>
    <n v="0"/>
    <n v="0"/>
    <n v="96"/>
    <n v="54"/>
    <n v="6"/>
    <n v="13"/>
    <n v="6"/>
    <n v="320"/>
    <n v="131"/>
    <n v="2"/>
    <n v="57"/>
    <n v="32"/>
    <n v="285"/>
    <n v="106"/>
    <n v="0"/>
    <n v="82"/>
    <n v="27"/>
    <n v="34"/>
    <n v="12"/>
    <n v="0"/>
    <n v="2"/>
    <n v="9"/>
    <n v="5"/>
    <n v="3"/>
    <n v="1"/>
    <n v="0"/>
    <n v="0"/>
    <n v="0"/>
    <n v="0"/>
    <n v="1"/>
    <n v="0"/>
    <n v="0"/>
    <n v="0"/>
    <n v="0"/>
    <n v="0"/>
    <n v="0"/>
    <n v="0"/>
    <n v="0"/>
    <n v="0"/>
    <n v="0"/>
    <n v="0"/>
    <n v="0"/>
    <n v="0"/>
    <n v="1"/>
    <n v="0"/>
    <n v="16"/>
    <n v="0"/>
    <n v="66"/>
    <n v="207"/>
    <n v="168"/>
    <n v="21"/>
    <n v="4"/>
    <n v="1677"/>
    <n v="267"/>
    <n v="0"/>
    <n v="2"/>
    <n v="95"/>
    <n v="837"/>
    <n v="653"/>
  </r>
  <r>
    <x v="3"/>
    <x v="25"/>
    <x v="151"/>
    <x v="12"/>
    <n v="21"/>
    <n v="2"/>
    <n v="1"/>
    <n v="0"/>
    <n v="0"/>
    <n v="10"/>
    <n v="0"/>
    <n v="5"/>
    <n v="0"/>
    <n v="0"/>
    <n v="0"/>
    <n v="0"/>
    <n v="0"/>
    <n v="97"/>
    <n v="57"/>
    <n v="6"/>
    <n v="13"/>
    <n v="6"/>
    <n v="321"/>
    <n v="133"/>
    <n v="2"/>
    <n v="56"/>
    <n v="33"/>
    <n v="285"/>
    <n v="110"/>
    <n v="0"/>
    <n v="82"/>
    <n v="27"/>
    <n v="33"/>
    <n v="11"/>
    <n v="0"/>
    <n v="2"/>
    <n v="9"/>
    <n v="5"/>
    <n v="3"/>
    <n v="1"/>
    <n v="0"/>
    <n v="0"/>
    <n v="0"/>
    <n v="0"/>
    <n v="1"/>
    <n v="0"/>
    <n v="0"/>
    <n v="0"/>
    <n v="0"/>
    <n v="0"/>
    <n v="0"/>
    <n v="0"/>
    <n v="0"/>
    <n v="0"/>
    <n v="0"/>
    <n v="0"/>
    <n v="0"/>
    <n v="0"/>
    <n v="1"/>
    <n v="0"/>
    <n v="16"/>
    <n v="0"/>
    <n v="67"/>
    <n v="209"/>
    <n v="168"/>
    <n v="20"/>
    <n v="4"/>
    <n v="1677"/>
    <n v="296"/>
    <n v="0"/>
    <n v="2"/>
    <n v="95"/>
    <n v="839"/>
    <n v="655"/>
  </r>
  <r>
    <x v="3"/>
    <x v="25"/>
    <x v="151"/>
    <x v="13"/>
    <n v="21"/>
    <n v="2"/>
    <n v="1"/>
    <n v="0"/>
    <n v="0"/>
    <n v="10"/>
    <n v="0"/>
    <n v="5"/>
    <n v="0"/>
    <n v="0"/>
    <n v="0"/>
    <n v="0"/>
    <n v="0"/>
    <n v="98"/>
    <n v="58"/>
    <n v="6"/>
    <n v="13"/>
    <n v="6"/>
    <n v="319"/>
    <n v="134"/>
    <n v="2"/>
    <n v="55"/>
    <n v="33"/>
    <n v="285"/>
    <n v="112"/>
    <n v="0"/>
    <n v="82"/>
    <n v="27"/>
    <n v="33"/>
    <n v="12"/>
    <n v="0"/>
    <n v="2"/>
    <n v="9"/>
    <n v="5"/>
    <n v="3"/>
    <n v="1"/>
    <n v="0"/>
    <n v="0"/>
    <n v="0"/>
    <n v="0"/>
    <n v="1"/>
    <n v="0"/>
    <n v="0"/>
    <n v="0"/>
    <n v="0"/>
    <n v="0"/>
    <n v="0"/>
    <n v="0"/>
    <n v="0"/>
    <n v="0"/>
    <n v="0"/>
    <n v="0"/>
    <n v="0"/>
    <n v="0"/>
    <n v="1"/>
    <n v="0"/>
    <n v="16"/>
    <n v="0"/>
    <n v="68"/>
    <n v="207"/>
    <n v="170"/>
    <n v="20"/>
    <n v="4"/>
    <n v="1680"/>
    <n v="304"/>
    <n v="0"/>
    <n v="2"/>
    <n v="95"/>
    <n v="841"/>
    <n v="656"/>
  </r>
  <r>
    <x v="3"/>
    <x v="25"/>
    <x v="151"/>
    <x v="14"/>
    <n v="22"/>
    <n v="2"/>
    <n v="1"/>
    <n v="0"/>
    <n v="0"/>
    <n v="11"/>
    <n v="0"/>
    <n v="5"/>
    <n v="0"/>
    <n v="0"/>
    <n v="0"/>
    <n v="0"/>
    <n v="0"/>
    <n v="98"/>
    <n v="58"/>
    <n v="6"/>
    <n v="13"/>
    <n v="5"/>
    <n v="321"/>
    <n v="137"/>
    <n v="2"/>
    <n v="55"/>
    <n v="33"/>
    <n v="287"/>
    <n v="114"/>
    <n v="0"/>
    <n v="82"/>
    <n v="28"/>
    <n v="32"/>
    <n v="12"/>
    <n v="0"/>
    <n v="2"/>
    <n v="9"/>
    <n v="5"/>
    <n v="3"/>
    <n v="1"/>
    <n v="0"/>
    <n v="0"/>
    <n v="0"/>
    <n v="0"/>
    <n v="1"/>
    <n v="0"/>
    <n v="0"/>
    <n v="0"/>
    <n v="0"/>
    <n v="0"/>
    <n v="0"/>
    <n v="0"/>
    <n v="0"/>
    <n v="0"/>
    <n v="0"/>
    <n v="0"/>
    <n v="0"/>
    <n v="0"/>
    <n v="1"/>
    <n v="0"/>
    <n v="17"/>
    <n v="0"/>
    <n v="68"/>
    <n v="210"/>
    <n v="173"/>
    <n v="19"/>
    <n v="4"/>
    <n v="1682"/>
    <n v="318"/>
    <n v="0"/>
    <n v="2"/>
    <n v="95"/>
    <n v="841"/>
    <n v="661"/>
  </r>
  <r>
    <x v="3"/>
    <x v="25"/>
    <x v="151"/>
    <x v="15"/>
    <n v="22"/>
    <n v="2"/>
    <n v="1"/>
    <n v="0"/>
    <n v="0"/>
    <n v="11"/>
    <n v="0"/>
    <n v="5"/>
    <n v="0"/>
    <n v="0"/>
    <n v="0"/>
    <n v="0"/>
    <n v="0"/>
    <n v="98"/>
    <n v="59"/>
    <n v="6"/>
    <n v="13"/>
    <n v="5"/>
    <n v="319"/>
    <n v="139"/>
    <n v="2"/>
    <n v="55"/>
    <n v="32"/>
    <n v="286"/>
    <n v="115"/>
    <n v="0"/>
    <n v="82"/>
    <n v="28"/>
    <n v="32"/>
    <n v="12"/>
    <n v="0"/>
    <n v="3"/>
    <n v="8"/>
    <n v="5"/>
    <n v="3"/>
    <n v="1"/>
    <n v="0"/>
    <n v="0"/>
    <n v="0"/>
    <n v="0"/>
    <n v="1"/>
    <n v="0"/>
    <n v="0"/>
    <n v="0"/>
    <n v="0"/>
    <n v="0"/>
    <n v="0"/>
    <n v="0"/>
    <n v="0"/>
    <n v="0"/>
    <n v="0"/>
    <n v="0"/>
    <n v="0"/>
    <n v="0"/>
    <n v="1"/>
    <n v="0"/>
    <n v="17"/>
    <n v="0"/>
    <n v="69"/>
    <n v="211"/>
    <n v="172"/>
    <n v="19"/>
    <n v="4"/>
    <n v="1682"/>
    <n v="327"/>
    <n v="0"/>
    <n v="2"/>
    <n v="96"/>
    <n v="835"/>
    <n v="661"/>
  </r>
  <r>
    <x v="3"/>
    <x v="25"/>
    <x v="151"/>
    <x v="16"/>
    <n v="23"/>
    <n v="2"/>
    <n v="1"/>
    <n v="0"/>
    <n v="0"/>
    <n v="11"/>
    <n v="0"/>
    <n v="6"/>
    <n v="0"/>
    <n v="0"/>
    <n v="0"/>
    <n v="0"/>
    <n v="0"/>
    <n v="98"/>
    <n v="59"/>
    <n v="6"/>
    <n v="13"/>
    <n v="5"/>
    <n v="317"/>
    <n v="141"/>
    <n v="2"/>
    <n v="55"/>
    <n v="32"/>
    <n v="287"/>
    <n v="117"/>
    <n v="0"/>
    <n v="81"/>
    <n v="29"/>
    <n v="32"/>
    <n v="12"/>
    <n v="0"/>
    <n v="3"/>
    <n v="8"/>
    <n v="5"/>
    <n v="3"/>
    <n v="1"/>
    <n v="0"/>
    <n v="0"/>
    <n v="0"/>
    <n v="0"/>
    <n v="1"/>
    <n v="0"/>
    <n v="0"/>
    <n v="0"/>
    <n v="0"/>
    <n v="0"/>
    <n v="0"/>
    <n v="0"/>
    <n v="0"/>
    <n v="0"/>
    <n v="0"/>
    <n v="0"/>
    <n v="0"/>
    <n v="0"/>
    <n v="1"/>
    <n v="0"/>
    <n v="17"/>
    <n v="0"/>
    <n v="69"/>
    <n v="212"/>
    <n v="173"/>
    <n v="19"/>
    <n v="4"/>
    <n v="1682"/>
    <n v="336"/>
    <n v="0"/>
    <n v="2"/>
    <n v="95"/>
    <n v="837"/>
    <n v="666"/>
  </r>
  <r>
    <x v="3"/>
    <x v="18"/>
    <x v="152"/>
    <x v="0"/>
    <n v="124"/>
    <n v="0"/>
    <n v="0"/>
    <n v="6"/>
    <n v="1"/>
    <n v="17"/>
    <n v="27"/>
    <n v="3"/>
    <n v="1"/>
    <n v="50"/>
    <n v="0"/>
    <n v="2"/>
    <n v="0"/>
    <n v="222"/>
    <n v="0"/>
    <n v="52"/>
    <n v="1"/>
    <n v="4"/>
    <n v="1379"/>
    <n v="0"/>
    <n v="105"/>
    <n v="24"/>
    <n v="55"/>
    <n v="1089"/>
    <n v="20"/>
    <n v="443"/>
    <n v="2"/>
    <n v="42"/>
    <n v="113"/>
    <n v="0"/>
    <n v="2"/>
    <n v="6"/>
    <n v="27"/>
    <n v="22"/>
    <n v="0"/>
    <n v="1"/>
    <n v="0"/>
    <n v="0"/>
    <n v="0"/>
    <n v="0"/>
    <n v="0"/>
    <n v="0"/>
    <n v="0"/>
    <n v="0"/>
    <n v="0"/>
    <n v="0"/>
    <n v="0"/>
    <n v="4"/>
    <n v="2"/>
    <n v="75"/>
    <n v="443"/>
    <n v="0"/>
    <n v="3"/>
    <n v="2"/>
    <m/>
    <m/>
    <m/>
    <m/>
    <m/>
    <m/>
    <m/>
    <m/>
    <m/>
    <m/>
    <m/>
    <m/>
    <m/>
    <m/>
    <m/>
    <m/>
  </r>
  <r>
    <x v="3"/>
    <x v="18"/>
    <x v="152"/>
    <x v="1"/>
    <n v="124"/>
    <n v="0"/>
    <n v="0"/>
    <n v="6"/>
    <n v="4"/>
    <n v="26"/>
    <n v="27"/>
    <n v="3"/>
    <n v="1"/>
    <n v="49"/>
    <n v="0"/>
    <n v="34"/>
    <n v="0"/>
    <n v="223"/>
    <n v="0"/>
    <n v="64"/>
    <n v="2"/>
    <n v="1"/>
    <n v="1392"/>
    <n v="0"/>
    <n v="146"/>
    <n v="23"/>
    <n v="58"/>
    <n v="1093"/>
    <n v="31"/>
    <n v="442"/>
    <n v="0"/>
    <n v="43"/>
    <n v="115"/>
    <n v="0"/>
    <n v="4"/>
    <n v="6"/>
    <n v="26"/>
    <n v="22"/>
    <n v="0"/>
    <n v="9"/>
    <n v="0"/>
    <n v="0"/>
    <n v="0"/>
    <n v="0"/>
    <n v="0"/>
    <n v="0"/>
    <n v="0"/>
    <n v="0"/>
    <n v="0"/>
    <n v="0"/>
    <n v="0"/>
    <n v="4"/>
    <n v="0"/>
    <n v="74"/>
    <n v="442"/>
    <n v="0"/>
    <n v="3"/>
    <n v="2"/>
    <m/>
    <m/>
    <m/>
    <m/>
    <m/>
    <m/>
    <m/>
    <m/>
    <m/>
    <m/>
    <m/>
    <m/>
    <m/>
    <m/>
    <m/>
    <m/>
  </r>
  <r>
    <x v="3"/>
    <x v="18"/>
    <x v="152"/>
    <x v="2"/>
    <n v="127"/>
    <n v="0"/>
    <n v="0"/>
    <n v="6"/>
    <n v="4"/>
    <n v="28"/>
    <n v="28"/>
    <n v="4"/>
    <n v="0"/>
    <n v="49"/>
    <n v="35"/>
    <n v="4"/>
    <n v="0"/>
    <n v="223"/>
    <n v="76"/>
    <n v="75"/>
    <n v="2"/>
    <n v="1"/>
    <n v="1407"/>
    <n v="169"/>
    <n v="443"/>
    <n v="33"/>
    <n v="44"/>
    <n v="1082"/>
    <n v="48"/>
    <n v="434"/>
    <n v="1"/>
    <n v="31"/>
    <n v="115"/>
    <n v="5"/>
    <n v="3"/>
    <n v="9"/>
    <n v="24"/>
    <n v="23"/>
    <n v="10"/>
    <n v="2"/>
    <n v="0"/>
    <n v="0"/>
    <n v="0"/>
    <n v="0"/>
    <n v="0"/>
    <n v="0"/>
    <n v="0"/>
    <n v="0"/>
    <n v="0"/>
    <n v="0"/>
    <n v="0"/>
    <n v="0"/>
    <n v="0"/>
    <n v="0"/>
    <n v="0"/>
    <n v="0"/>
    <n v="0"/>
    <n v="0"/>
    <n v="0"/>
    <n v="6"/>
    <n v="90"/>
    <n v="44"/>
    <n v="140"/>
    <n v="813"/>
    <n v="576"/>
    <n v="76"/>
    <n v="21"/>
    <m/>
    <m/>
    <m/>
    <m/>
    <m/>
    <m/>
    <m/>
  </r>
  <r>
    <x v="3"/>
    <x v="18"/>
    <x v="152"/>
    <x v="3"/>
    <n v="128"/>
    <n v="0"/>
    <n v="0"/>
    <n v="6"/>
    <n v="4"/>
    <n v="34"/>
    <n v="28"/>
    <n v="4"/>
    <n v="0"/>
    <n v="50"/>
    <n v="37"/>
    <n v="4"/>
    <n v="0"/>
    <n v="224"/>
    <n v="80"/>
    <n v="74"/>
    <n v="1"/>
    <n v="1"/>
    <n v="1412"/>
    <n v="205"/>
    <n v="442"/>
    <n v="33"/>
    <n v="48"/>
    <n v="1084"/>
    <n v="71"/>
    <n v="433"/>
    <n v="1"/>
    <n v="31"/>
    <n v="116"/>
    <n v="7"/>
    <n v="3"/>
    <n v="9"/>
    <n v="24"/>
    <n v="23"/>
    <n v="12"/>
    <n v="2"/>
    <n v="0"/>
    <n v="0"/>
    <n v="0"/>
    <n v="0"/>
    <n v="0"/>
    <n v="0"/>
    <n v="0"/>
    <n v="0"/>
    <n v="0"/>
    <n v="0"/>
    <n v="0"/>
    <n v="0"/>
    <n v="0"/>
    <n v="0"/>
    <n v="0"/>
    <n v="0"/>
    <n v="0"/>
    <n v="0"/>
    <n v="0"/>
    <n v="6"/>
    <n v="91"/>
    <n v="45"/>
    <n v="141"/>
    <n v="816"/>
    <n v="580"/>
    <n v="77"/>
    <n v="21"/>
    <m/>
    <m/>
    <m/>
    <m/>
    <m/>
    <m/>
    <m/>
  </r>
  <r>
    <x v="3"/>
    <x v="18"/>
    <x v="152"/>
    <x v="4"/>
    <n v="128"/>
    <n v="0"/>
    <n v="0"/>
    <n v="6"/>
    <n v="4"/>
    <n v="41"/>
    <n v="28"/>
    <n v="4"/>
    <n v="0"/>
    <n v="50"/>
    <n v="38"/>
    <n v="4"/>
    <n v="0"/>
    <n v="224"/>
    <n v="83"/>
    <n v="74"/>
    <n v="1"/>
    <n v="1"/>
    <n v="1414"/>
    <n v="267"/>
    <n v="443"/>
    <n v="30"/>
    <n v="47"/>
    <n v="1089"/>
    <n v="103"/>
    <n v="431"/>
    <n v="1"/>
    <n v="31"/>
    <n v="119"/>
    <n v="8"/>
    <n v="4"/>
    <n v="9"/>
    <n v="24"/>
    <n v="23"/>
    <n v="13"/>
    <n v="2"/>
    <n v="0"/>
    <n v="0"/>
    <n v="0"/>
    <n v="0"/>
    <n v="0"/>
    <n v="0"/>
    <n v="0"/>
    <n v="0"/>
    <n v="0"/>
    <n v="0"/>
    <n v="0"/>
    <n v="0"/>
    <n v="0"/>
    <n v="0"/>
    <n v="0"/>
    <n v="0"/>
    <n v="0"/>
    <n v="0"/>
    <n v="0"/>
    <n v="6"/>
    <n v="91"/>
    <n v="45"/>
    <n v="142"/>
    <n v="824"/>
    <n v="589"/>
    <n v="79"/>
    <n v="21"/>
    <m/>
    <m/>
    <m/>
    <m/>
    <m/>
    <m/>
    <m/>
  </r>
  <r>
    <x v="3"/>
    <x v="18"/>
    <x v="152"/>
    <x v="5"/>
    <n v="121"/>
    <n v="0"/>
    <n v="0"/>
    <n v="6"/>
    <n v="4"/>
    <n v="43"/>
    <n v="28"/>
    <n v="3"/>
    <n v="0"/>
    <n v="50"/>
    <n v="38"/>
    <n v="4"/>
    <n v="0"/>
    <n v="225"/>
    <n v="92"/>
    <n v="73"/>
    <n v="1"/>
    <n v="2"/>
    <n v="1414"/>
    <n v="325"/>
    <n v="433"/>
    <n v="31"/>
    <n v="49"/>
    <n v="1090"/>
    <n v="139"/>
    <n v="429"/>
    <n v="1"/>
    <n v="32"/>
    <n v="118"/>
    <n v="12"/>
    <n v="4"/>
    <n v="9"/>
    <n v="23"/>
    <n v="23"/>
    <n v="14"/>
    <n v="2"/>
    <n v="0"/>
    <n v="0"/>
    <n v="0"/>
    <n v="0"/>
    <n v="0"/>
    <n v="0"/>
    <n v="0"/>
    <n v="0"/>
    <n v="0"/>
    <n v="0"/>
    <n v="0"/>
    <n v="0"/>
    <n v="0"/>
    <n v="0"/>
    <n v="0"/>
    <n v="0"/>
    <n v="0"/>
    <n v="0"/>
    <n v="0"/>
    <n v="6"/>
    <n v="84"/>
    <n v="45"/>
    <n v="142"/>
    <n v="827"/>
    <n v="589"/>
    <n v="78"/>
    <n v="21"/>
    <m/>
    <m/>
    <m/>
    <m/>
    <m/>
    <m/>
    <m/>
  </r>
  <r>
    <x v="3"/>
    <x v="18"/>
    <x v="152"/>
    <x v="6"/>
    <n v="111"/>
    <n v="0"/>
    <n v="0"/>
    <n v="6"/>
    <n v="5"/>
    <n v="42"/>
    <n v="26"/>
    <n v="3"/>
    <n v="0"/>
    <n v="50"/>
    <n v="38"/>
    <n v="4"/>
    <n v="0"/>
    <n v="229"/>
    <n v="100"/>
    <n v="73"/>
    <n v="1"/>
    <n v="2"/>
    <n v="1429"/>
    <n v="374"/>
    <n v="434"/>
    <n v="31"/>
    <n v="52"/>
    <n v="1087"/>
    <n v="179"/>
    <n v="424"/>
    <n v="1"/>
    <n v="31"/>
    <n v="118"/>
    <n v="15"/>
    <n v="4"/>
    <n v="9"/>
    <n v="23"/>
    <n v="23"/>
    <n v="16"/>
    <n v="2"/>
    <n v="0"/>
    <n v="0"/>
    <n v="0"/>
    <n v="0"/>
    <n v="0"/>
    <n v="0"/>
    <n v="0"/>
    <n v="0"/>
    <n v="0"/>
    <n v="0"/>
    <n v="0"/>
    <n v="0"/>
    <n v="0"/>
    <n v="0"/>
    <n v="0"/>
    <n v="0"/>
    <n v="0"/>
    <n v="0"/>
    <n v="0"/>
    <n v="6"/>
    <n v="76"/>
    <n v="45"/>
    <n v="146"/>
    <n v="838"/>
    <n v="590"/>
    <n v="79"/>
    <n v="21"/>
    <m/>
    <m/>
    <m/>
    <m/>
    <m/>
    <m/>
    <m/>
  </r>
  <r>
    <x v="3"/>
    <x v="18"/>
    <x v="152"/>
    <x v="7"/>
    <n v="112"/>
    <n v="0"/>
    <n v="0"/>
    <n v="6"/>
    <n v="5"/>
    <n v="45"/>
    <n v="26"/>
    <n v="3"/>
    <n v="1"/>
    <n v="51"/>
    <n v="38"/>
    <n v="4"/>
    <n v="0"/>
    <n v="222"/>
    <n v="104"/>
    <n v="61"/>
    <n v="2"/>
    <n v="1"/>
    <n v="1414"/>
    <n v="411"/>
    <n v="423"/>
    <n v="32"/>
    <n v="49"/>
    <n v="1087"/>
    <n v="234"/>
    <n v="417"/>
    <n v="2"/>
    <n v="33"/>
    <n v="119"/>
    <n v="24"/>
    <n v="5"/>
    <n v="9"/>
    <n v="23"/>
    <n v="24"/>
    <n v="18"/>
    <n v="2"/>
    <n v="0"/>
    <n v="0"/>
    <n v="0"/>
    <n v="0"/>
    <n v="0"/>
    <n v="0"/>
    <n v="0"/>
    <n v="0"/>
    <n v="0"/>
    <n v="0"/>
    <n v="0"/>
    <n v="0"/>
    <n v="0"/>
    <n v="0"/>
    <n v="0"/>
    <n v="0"/>
    <n v="0"/>
    <n v="0"/>
    <n v="0"/>
    <n v="6"/>
    <n v="76"/>
    <n v="45"/>
    <n v="148"/>
    <n v="838"/>
    <n v="595"/>
    <n v="79"/>
    <n v="22"/>
    <m/>
    <m/>
    <m/>
    <m/>
    <m/>
    <m/>
    <m/>
  </r>
  <r>
    <x v="3"/>
    <x v="18"/>
    <x v="152"/>
    <x v="8"/>
    <n v="113"/>
    <n v="0"/>
    <n v="0"/>
    <n v="6"/>
    <n v="5"/>
    <n v="47"/>
    <n v="26"/>
    <n v="3"/>
    <n v="1"/>
    <n v="51"/>
    <n v="40"/>
    <n v="4"/>
    <n v="0"/>
    <n v="222"/>
    <n v="112"/>
    <n v="61"/>
    <n v="1"/>
    <n v="1"/>
    <n v="1418"/>
    <n v="445"/>
    <n v="422"/>
    <n v="32"/>
    <n v="51"/>
    <n v="1088"/>
    <n v="288"/>
    <n v="416"/>
    <n v="2"/>
    <n v="34"/>
    <n v="120"/>
    <n v="32"/>
    <n v="5"/>
    <n v="9"/>
    <n v="23"/>
    <n v="26"/>
    <n v="18"/>
    <n v="3"/>
    <n v="0"/>
    <n v="0"/>
    <n v="0"/>
    <n v="0"/>
    <n v="0"/>
    <n v="0"/>
    <n v="0"/>
    <n v="0"/>
    <n v="0"/>
    <n v="0"/>
    <n v="0"/>
    <n v="0"/>
    <n v="0"/>
    <n v="0"/>
    <n v="0"/>
    <n v="0"/>
    <n v="0"/>
    <n v="0"/>
    <n v="0"/>
    <n v="6"/>
    <n v="77"/>
    <n v="46"/>
    <n v="149"/>
    <n v="845"/>
    <n v="596"/>
    <n v="79"/>
    <n v="23"/>
    <n v="6090"/>
    <n v="638"/>
    <n v="0"/>
    <n v="478"/>
    <n v="147"/>
    <n v="2777"/>
    <n v="2403"/>
  </r>
  <r>
    <x v="3"/>
    <x v="18"/>
    <x v="152"/>
    <x v="9"/>
    <n v="113"/>
    <n v="0"/>
    <n v="0"/>
    <n v="6"/>
    <n v="5"/>
    <n v="51"/>
    <n v="26"/>
    <n v="3"/>
    <n v="1"/>
    <n v="51"/>
    <n v="39"/>
    <n v="4"/>
    <n v="0"/>
    <n v="225"/>
    <n v="117"/>
    <n v="61"/>
    <n v="1"/>
    <n v="4"/>
    <n v="1417"/>
    <n v="484"/>
    <n v="414"/>
    <n v="31"/>
    <n v="51"/>
    <n v="1094"/>
    <n v="325"/>
    <n v="416"/>
    <n v="2"/>
    <n v="38"/>
    <n v="120"/>
    <n v="40"/>
    <n v="5"/>
    <n v="9"/>
    <n v="22"/>
    <n v="25"/>
    <n v="18"/>
    <n v="2"/>
    <n v="0"/>
    <n v="0"/>
    <n v="0"/>
    <n v="0"/>
    <n v="0"/>
    <n v="0"/>
    <n v="0"/>
    <n v="0"/>
    <n v="0"/>
    <n v="0"/>
    <n v="0"/>
    <n v="0"/>
    <n v="0"/>
    <n v="0"/>
    <n v="0"/>
    <n v="0"/>
    <n v="0"/>
    <n v="0"/>
    <n v="0"/>
    <n v="6"/>
    <n v="77"/>
    <n v="46"/>
    <n v="149"/>
    <n v="850"/>
    <n v="598"/>
    <n v="79"/>
    <n v="23"/>
    <n v="6107"/>
    <n v="909"/>
    <n v="0"/>
    <n v="478"/>
    <n v="152"/>
    <n v="2764"/>
    <n v="2438"/>
  </r>
  <r>
    <x v="3"/>
    <x v="18"/>
    <x v="152"/>
    <x v="10"/>
    <n v="112"/>
    <n v="0"/>
    <n v="0"/>
    <n v="6"/>
    <n v="5"/>
    <n v="52"/>
    <n v="26"/>
    <n v="3"/>
    <n v="1"/>
    <n v="50"/>
    <n v="39"/>
    <n v="4"/>
    <n v="0"/>
    <n v="227"/>
    <n v="120"/>
    <n v="61"/>
    <n v="1"/>
    <n v="4"/>
    <n v="1418"/>
    <n v="502"/>
    <n v="411"/>
    <n v="31"/>
    <n v="52"/>
    <n v="1097"/>
    <n v="338"/>
    <n v="416"/>
    <n v="3"/>
    <n v="39"/>
    <n v="120"/>
    <n v="43"/>
    <n v="5"/>
    <n v="9"/>
    <n v="22"/>
    <n v="26"/>
    <n v="18"/>
    <n v="3"/>
    <n v="0"/>
    <n v="0"/>
    <n v="0"/>
    <n v="0"/>
    <n v="0"/>
    <n v="0"/>
    <n v="0"/>
    <n v="0"/>
    <n v="0"/>
    <n v="0"/>
    <n v="0"/>
    <n v="0"/>
    <n v="0"/>
    <n v="0"/>
    <n v="0"/>
    <n v="0"/>
    <n v="0"/>
    <n v="0"/>
    <n v="0"/>
    <n v="6"/>
    <n v="76"/>
    <n v="45"/>
    <n v="151"/>
    <n v="854"/>
    <n v="600"/>
    <n v="80"/>
    <n v="23"/>
    <n v="6106"/>
    <n v="985"/>
    <n v="0"/>
    <n v="477"/>
    <n v="151"/>
    <n v="2756"/>
    <n v="2448"/>
  </r>
  <r>
    <x v="3"/>
    <x v="18"/>
    <x v="152"/>
    <x v="11"/>
    <n v="111"/>
    <n v="0"/>
    <n v="0"/>
    <n v="6"/>
    <n v="5"/>
    <n v="56"/>
    <n v="26"/>
    <n v="3"/>
    <n v="1"/>
    <n v="49"/>
    <n v="38"/>
    <n v="4"/>
    <n v="0"/>
    <n v="225"/>
    <n v="122"/>
    <n v="61"/>
    <n v="1"/>
    <n v="4"/>
    <n v="1414"/>
    <n v="522"/>
    <n v="405"/>
    <n v="31"/>
    <n v="52"/>
    <n v="1097"/>
    <n v="360"/>
    <n v="414"/>
    <n v="3"/>
    <n v="38"/>
    <n v="121"/>
    <n v="44"/>
    <n v="5"/>
    <n v="9"/>
    <n v="22"/>
    <n v="27"/>
    <n v="18"/>
    <n v="3"/>
    <n v="0"/>
    <n v="0"/>
    <n v="0"/>
    <n v="0"/>
    <n v="0"/>
    <n v="0"/>
    <n v="0"/>
    <n v="0"/>
    <n v="0"/>
    <n v="0"/>
    <n v="0"/>
    <n v="0"/>
    <n v="0"/>
    <n v="0"/>
    <n v="0"/>
    <n v="0"/>
    <n v="0"/>
    <n v="0"/>
    <n v="0"/>
    <n v="6"/>
    <n v="76"/>
    <n v="44"/>
    <n v="149"/>
    <n v="856"/>
    <n v="603"/>
    <n v="81"/>
    <n v="24"/>
    <n v="6104"/>
    <n v="1075"/>
    <n v="0"/>
    <n v="475"/>
    <n v="153"/>
    <n v="2741"/>
    <n v="2459"/>
  </r>
  <r>
    <x v="3"/>
    <x v="18"/>
    <x v="152"/>
    <x v="12"/>
    <n v="111"/>
    <n v="0"/>
    <n v="0"/>
    <n v="6"/>
    <n v="5"/>
    <n v="58"/>
    <n v="25"/>
    <n v="3"/>
    <n v="1"/>
    <n v="50"/>
    <n v="39"/>
    <n v="4"/>
    <n v="0"/>
    <n v="222"/>
    <n v="121"/>
    <n v="60"/>
    <n v="1"/>
    <n v="4"/>
    <n v="1406"/>
    <n v="540"/>
    <n v="399"/>
    <n v="29"/>
    <n v="50"/>
    <n v="1093"/>
    <n v="377"/>
    <n v="409"/>
    <n v="5"/>
    <n v="39"/>
    <n v="120"/>
    <n v="44"/>
    <n v="5"/>
    <n v="8"/>
    <n v="21"/>
    <n v="26"/>
    <n v="19"/>
    <n v="2"/>
    <n v="0"/>
    <n v="0"/>
    <n v="0"/>
    <n v="0"/>
    <n v="0"/>
    <n v="0"/>
    <n v="0"/>
    <n v="0"/>
    <n v="0"/>
    <n v="0"/>
    <n v="0"/>
    <n v="0"/>
    <n v="0"/>
    <n v="0"/>
    <n v="0"/>
    <n v="0"/>
    <n v="0"/>
    <n v="0"/>
    <n v="0"/>
    <n v="6"/>
    <n v="77"/>
    <n v="45"/>
    <n v="147"/>
    <n v="859"/>
    <n v="602"/>
    <n v="81"/>
    <n v="24"/>
    <n v="6077"/>
    <n v="1146"/>
    <n v="0"/>
    <n v="470"/>
    <n v="154"/>
    <n v="2718"/>
    <n v="2460"/>
  </r>
  <r>
    <x v="3"/>
    <x v="18"/>
    <x v="152"/>
    <x v="13"/>
    <n v="111"/>
    <n v="0"/>
    <n v="0"/>
    <n v="6"/>
    <n v="5"/>
    <n v="59"/>
    <n v="24"/>
    <n v="3"/>
    <n v="1"/>
    <n v="49"/>
    <n v="38"/>
    <n v="4"/>
    <n v="0"/>
    <n v="222"/>
    <n v="121"/>
    <n v="61"/>
    <n v="1"/>
    <n v="3"/>
    <n v="1417"/>
    <n v="549"/>
    <n v="398"/>
    <n v="32"/>
    <n v="52"/>
    <n v="1092"/>
    <n v="382"/>
    <n v="409"/>
    <n v="5"/>
    <n v="40"/>
    <n v="123"/>
    <n v="46"/>
    <n v="6"/>
    <n v="8"/>
    <n v="21"/>
    <n v="26"/>
    <n v="19"/>
    <n v="2"/>
    <n v="0"/>
    <n v="0"/>
    <n v="0"/>
    <n v="0"/>
    <n v="0"/>
    <n v="0"/>
    <n v="0"/>
    <n v="0"/>
    <n v="0"/>
    <n v="0"/>
    <n v="0"/>
    <n v="0"/>
    <n v="0"/>
    <n v="0"/>
    <n v="0"/>
    <n v="0"/>
    <n v="0"/>
    <n v="0"/>
    <n v="0"/>
    <n v="6"/>
    <n v="77"/>
    <n v="44"/>
    <n v="147"/>
    <n v="864"/>
    <n v="601"/>
    <n v="83"/>
    <n v="24"/>
    <n v="6090"/>
    <n v="1178"/>
    <n v="0"/>
    <n v="474"/>
    <n v="153"/>
    <n v="2727"/>
    <n v="2465"/>
  </r>
  <r>
    <x v="3"/>
    <x v="18"/>
    <x v="152"/>
    <x v="14"/>
    <n v="112"/>
    <n v="0"/>
    <n v="0"/>
    <n v="6"/>
    <n v="5"/>
    <n v="62"/>
    <n v="23"/>
    <n v="3"/>
    <n v="1"/>
    <n v="48"/>
    <n v="38"/>
    <n v="4"/>
    <n v="0"/>
    <n v="222"/>
    <n v="121"/>
    <n v="61"/>
    <n v="1"/>
    <n v="3"/>
    <n v="1417"/>
    <n v="559"/>
    <n v="395"/>
    <n v="32"/>
    <n v="53"/>
    <n v="1095"/>
    <n v="393"/>
    <n v="408"/>
    <n v="4"/>
    <n v="43"/>
    <n v="124"/>
    <n v="48"/>
    <n v="6"/>
    <n v="8"/>
    <n v="21"/>
    <n v="25"/>
    <n v="19"/>
    <n v="1"/>
    <n v="0"/>
    <n v="0"/>
    <n v="0"/>
    <n v="0"/>
    <n v="0"/>
    <n v="0"/>
    <n v="0"/>
    <n v="0"/>
    <n v="0"/>
    <n v="0"/>
    <n v="0"/>
    <n v="0"/>
    <n v="0"/>
    <n v="0"/>
    <n v="0"/>
    <n v="0"/>
    <n v="0"/>
    <n v="0"/>
    <n v="0"/>
    <n v="6"/>
    <n v="80"/>
    <n v="44"/>
    <n v="148"/>
    <n v="866"/>
    <n v="606"/>
    <n v="84"/>
    <n v="24"/>
    <n v="6097"/>
    <n v="1218"/>
    <n v="0"/>
    <n v="474"/>
    <n v="153"/>
    <n v="2716"/>
    <n v="2484"/>
  </r>
  <r>
    <x v="3"/>
    <x v="18"/>
    <x v="152"/>
    <x v="15"/>
    <n v="112"/>
    <n v="0"/>
    <n v="0"/>
    <n v="6"/>
    <n v="5"/>
    <n v="62"/>
    <n v="23"/>
    <n v="3"/>
    <n v="1"/>
    <n v="48"/>
    <n v="38"/>
    <n v="4"/>
    <n v="0"/>
    <n v="223"/>
    <n v="121"/>
    <n v="61"/>
    <n v="1"/>
    <n v="3"/>
    <n v="1413"/>
    <n v="562"/>
    <n v="392"/>
    <n v="30"/>
    <n v="52"/>
    <n v="1094"/>
    <n v="394"/>
    <n v="406"/>
    <n v="6"/>
    <n v="42"/>
    <n v="123"/>
    <n v="48"/>
    <n v="6"/>
    <n v="8"/>
    <n v="20"/>
    <n v="25"/>
    <n v="19"/>
    <n v="1"/>
    <n v="0"/>
    <n v="0"/>
    <n v="0"/>
    <n v="0"/>
    <n v="0"/>
    <n v="0"/>
    <n v="0"/>
    <n v="0"/>
    <n v="0"/>
    <n v="0"/>
    <n v="0"/>
    <n v="0"/>
    <n v="0"/>
    <n v="0"/>
    <n v="0"/>
    <n v="0"/>
    <n v="0"/>
    <n v="0"/>
    <n v="0"/>
    <n v="6"/>
    <n v="80"/>
    <n v="44"/>
    <n v="149"/>
    <n v="867"/>
    <n v="608"/>
    <n v="84"/>
    <n v="24"/>
    <n v="6086"/>
    <n v="1234"/>
    <n v="0"/>
    <n v="475"/>
    <n v="157"/>
    <n v="2702"/>
    <n v="2484"/>
  </r>
  <r>
    <x v="3"/>
    <x v="18"/>
    <x v="152"/>
    <x v="16"/>
    <n v="112"/>
    <n v="0"/>
    <n v="0"/>
    <n v="6"/>
    <n v="5"/>
    <n v="64"/>
    <n v="22"/>
    <n v="3"/>
    <n v="1"/>
    <n v="47"/>
    <n v="37"/>
    <n v="4"/>
    <n v="0"/>
    <n v="223"/>
    <n v="121"/>
    <n v="61"/>
    <n v="1"/>
    <n v="3"/>
    <n v="1408"/>
    <n v="564"/>
    <n v="389"/>
    <n v="30"/>
    <n v="51"/>
    <n v="1095"/>
    <n v="395"/>
    <n v="404"/>
    <n v="6"/>
    <n v="44"/>
    <n v="123"/>
    <n v="48"/>
    <n v="6"/>
    <n v="8"/>
    <n v="20"/>
    <n v="25"/>
    <n v="19"/>
    <n v="1"/>
    <n v="0"/>
    <n v="0"/>
    <n v="0"/>
    <n v="0"/>
    <n v="0"/>
    <n v="0"/>
    <n v="0"/>
    <n v="0"/>
    <n v="0"/>
    <n v="0"/>
    <n v="0"/>
    <n v="0"/>
    <n v="0"/>
    <n v="0"/>
    <n v="0"/>
    <n v="0"/>
    <n v="0"/>
    <n v="0"/>
    <n v="0"/>
    <n v="6"/>
    <n v="81"/>
    <n v="43"/>
    <n v="149"/>
    <n v="868"/>
    <n v="607"/>
    <n v="84"/>
    <n v="24"/>
    <n v="6075"/>
    <n v="1246"/>
    <n v="0"/>
    <n v="476"/>
    <n v="156"/>
    <n v="2693"/>
    <n v="2491"/>
  </r>
  <r>
    <x v="3"/>
    <x v="18"/>
    <x v="152"/>
    <x v="16"/>
    <m/>
    <m/>
    <m/>
    <m/>
    <m/>
    <m/>
    <m/>
    <m/>
    <m/>
    <m/>
    <m/>
    <m/>
    <m/>
    <m/>
    <m/>
    <m/>
    <m/>
    <m/>
    <n v="1"/>
    <m/>
    <m/>
    <m/>
    <n v="1"/>
    <m/>
    <m/>
    <m/>
    <m/>
    <m/>
    <m/>
    <m/>
    <m/>
    <m/>
    <m/>
    <m/>
    <m/>
    <m/>
    <m/>
    <m/>
    <m/>
    <m/>
    <m/>
    <m/>
    <m/>
    <m/>
    <m/>
    <m/>
    <m/>
    <m/>
    <m/>
    <m/>
    <m/>
    <m/>
    <m/>
    <m/>
    <m/>
    <m/>
    <m/>
    <m/>
    <m/>
    <m/>
    <m/>
    <m/>
    <m/>
    <m/>
    <m/>
    <m/>
    <m/>
    <m/>
    <m/>
    <m/>
  </r>
  <r>
    <x v="3"/>
    <x v="18"/>
    <x v="152"/>
    <x v="16"/>
    <m/>
    <m/>
    <m/>
    <m/>
    <m/>
    <m/>
    <m/>
    <m/>
    <m/>
    <m/>
    <m/>
    <m/>
    <m/>
    <m/>
    <m/>
    <m/>
    <m/>
    <m/>
    <n v="1"/>
    <m/>
    <m/>
    <m/>
    <n v="1"/>
    <m/>
    <m/>
    <m/>
    <m/>
    <m/>
    <m/>
    <m/>
    <m/>
    <m/>
    <m/>
    <m/>
    <m/>
    <m/>
    <m/>
    <m/>
    <m/>
    <m/>
    <m/>
    <m/>
    <m/>
    <m/>
    <m/>
    <m/>
    <m/>
    <m/>
    <m/>
    <m/>
    <m/>
    <m/>
    <m/>
    <m/>
    <m/>
    <m/>
    <m/>
    <m/>
    <m/>
    <m/>
    <m/>
    <m/>
    <m/>
    <n v="1"/>
    <m/>
    <m/>
    <m/>
    <m/>
    <n v="1"/>
    <m/>
  </r>
  <r>
    <x v="3"/>
    <x v="26"/>
    <x v="153"/>
    <x v="0"/>
    <n v="220"/>
    <n v="6"/>
    <n v="1"/>
    <n v="0"/>
    <n v="0"/>
    <n v="24"/>
    <n v="8"/>
    <n v="33"/>
    <n v="3"/>
    <n v="2"/>
    <n v="0"/>
    <n v="0"/>
    <n v="0"/>
    <n v="666"/>
    <n v="0"/>
    <n v="177"/>
    <n v="10"/>
    <n v="2"/>
    <n v="2502"/>
    <n v="0"/>
    <n v="90"/>
    <n v="490"/>
    <n v="108"/>
    <n v="2054"/>
    <n v="65"/>
    <n v="15"/>
    <n v="536"/>
    <n v="113"/>
    <n v="277"/>
    <n v="0"/>
    <n v="5"/>
    <n v="28"/>
    <n v="61"/>
    <n v="77"/>
    <n v="0"/>
    <n v="6"/>
    <n v="5"/>
    <n v="0"/>
    <n v="0"/>
    <n v="0"/>
    <n v="1"/>
    <n v="0"/>
    <n v="0"/>
    <n v="0"/>
    <n v="0"/>
    <n v="0"/>
    <n v="0"/>
    <n v="0"/>
    <n v="0"/>
    <n v="96"/>
    <n v="46"/>
    <n v="0"/>
    <n v="1"/>
    <n v="7"/>
    <m/>
    <m/>
    <m/>
    <m/>
    <m/>
    <m/>
    <m/>
    <m/>
    <m/>
    <m/>
    <m/>
    <m/>
    <m/>
    <m/>
    <m/>
    <m/>
  </r>
  <r>
    <x v="3"/>
    <x v="26"/>
    <x v="153"/>
    <x v="1"/>
    <n v="220"/>
    <n v="6"/>
    <n v="1"/>
    <n v="0"/>
    <n v="0"/>
    <n v="29"/>
    <n v="8"/>
    <n v="32"/>
    <n v="3"/>
    <n v="2"/>
    <n v="0"/>
    <n v="0"/>
    <n v="0"/>
    <n v="667"/>
    <n v="0"/>
    <n v="260"/>
    <n v="10"/>
    <n v="2"/>
    <n v="2497"/>
    <n v="0"/>
    <n v="118"/>
    <n v="487"/>
    <n v="104"/>
    <n v="2051"/>
    <n v="72"/>
    <n v="15"/>
    <n v="532"/>
    <n v="115"/>
    <n v="273"/>
    <n v="0"/>
    <n v="6"/>
    <n v="27"/>
    <n v="60"/>
    <n v="77"/>
    <n v="0"/>
    <n v="6"/>
    <n v="5"/>
    <n v="0"/>
    <n v="0"/>
    <n v="0"/>
    <n v="0"/>
    <n v="0"/>
    <n v="0"/>
    <n v="0"/>
    <n v="0"/>
    <n v="0"/>
    <n v="0"/>
    <n v="0"/>
    <n v="0"/>
    <n v="93"/>
    <n v="48"/>
    <n v="0"/>
    <n v="1"/>
    <n v="8"/>
    <m/>
    <m/>
    <m/>
    <m/>
    <m/>
    <m/>
    <m/>
    <m/>
    <m/>
    <m/>
    <m/>
    <m/>
    <m/>
    <m/>
    <m/>
    <m/>
  </r>
  <r>
    <x v="3"/>
    <x v="26"/>
    <x v="153"/>
    <x v="2"/>
    <n v="223"/>
    <n v="7"/>
    <n v="1"/>
    <n v="0"/>
    <n v="0"/>
    <n v="43"/>
    <n v="8"/>
    <n v="32"/>
    <n v="4"/>
    <n v="2"/>
    <n v="0"/>
    <n v="0"/>
    <n v="0"/>
    <n v="666"/>
    <n v="310"/>
    <n v="89"/>
    <n v="10"/>
    <n v="2"/>
    <n v="2492"/>
    <n v="162"/>
    <n v="48"/>
    <n v="479"/>
    <n v="102"/>
    <n v="2053"/>
    <n v="98"/>
    <n v="15"/>
    <n v="529"/>
    <n v="113"/>
    <n v="272"/>
    <n v="8"/>
    <n v="1"/>
    <n v="26"/>
    <n v="58"/>
    <n v="77"/>
    <n v="7"/>
    <n v="8"/>
    <n v="5"/>
    <n v="0"/>
    <n v="0"/>
    <n v="0"/>
    <n v="0"/>
    <n v="0"/>
    <n v="0"/>
    <n v="0"/>
    <n v="0"/>
    <n v="0"/>
    <n v="0"/>
    <n v="0"/>
    <n v="0"/>
    <n v="0"/>
    <n v="0"/>
    <n v="0"/>
    <n v="0"/>
    <n v="0"/>
    <n v="6"/>
    <n v="0"/>
    <n v="171"/>
    <n v="2"/>
    <n v="550"/>
    <n v="1728"/>
    <n v="1321"/>
    <n v="163"/>
    <n v="61"/>
    <m/>
    <m/>
    <m/>
    <m/>
    <m/>
    <m/>
    <m/>
  </r>
  <r>
    <x v="3"/>
    <x v="26"/>
    <x v="153"/>
    <x v="3"/>
    <n v="222"/>
    <n v="7"/>
    <n v="3"/>
    <n v="0"/>
    <n v="0"/>
    <n v="59"/>
    <n v="8"/>
    <n v="32"/>
    <n v="3"/>
    <n v="2"/>
    <n v="0"/>
    <n v="0"/>
    <n v="0"/>
    <n v="666"/>
    <n v="358"/>
    <n v="89"/>
    <n v="10"/>
    <n v="2"/>
    <n v="2499"/>
    <n v="272"/>
    <n v="48"/>
    <n v="475"/>
    <n v="105"/>
    <n v="2056"/>
    <n v="158"/>
    <n v="15"/>
    <n v="526"/>
    <n v="114"/>
    <n v="278"/>
    <n v="12"/>
    <n v="1"/>
    <n v="27"/>
    <n v="61"/>
    <n v="77"/>
    <n v="28"/>
    <n v="8"/>
    <n v="5"/>
    <n v="0"/>
    <n v="0"/>
    <n v="0"/>
    <n v="0"/>
    <n v="0"/>
    <n v="0"/>
    <n v="0"/>
    <n v="0"/>
    <n v="0"/>
    <n v="0"/>
    <n v="0"/>
    <n v="0"/>
    <n v="0"/>
    <n v="0"/>
    <n v="0"/>
    <n v="0"/>
    <n v="0"/>
    <n v="6"/>
    <n v="0"/>
    <n v="171"/>
    <n v="2"/>
    <n v="550"/>
    <n v="1746"/>
    <n v="1327"/>
    <n v="166"/>
    <n v="62"/>
    <m/>
    <m/>
    <m/>
    <m/>
    <m/>
    <m/>
    <m/>
  </r>
  <r>
    <x v="3"/>
    <x v="26"/>
    <x v="153"/>
    <x v="4"/>
    <n v="222"/>
    <n v="7"/>
    <n v="3"/>
    <n v="0"/>
    <n v="0"/>
    <n v="69"/>
    <n v="8"/>
    <n v="32"/>
    <n v="3"/>
    <n v="2"/>
    <n v="0"/>
    <n v="0"/>
    <n v="0"/>
    <n v="664"/>
    <n v="385"/>
    <n v="87"/>
    <n v="10"/>
    <n v="2"/>
    <n v="2501"/>
    <n v="370"/>
    <n v="47"/>
    <n v="473"/>
    <n v="101"/>
    <n v="2062"/>
    <n v="221"/>
    <n v="15"/>
    <n v="525"/>
    <n v="114"/>
    <n v="279"/>
    <n v="16"/>
    <n v="1"/>
    <n v="27"/>
    <n v="61"/>
    <n v="77"/>
    <n v="34"/>
    <n v="8"/>
    <n v="5"/>
    <n v="0"/>
    <n v="0"/>
    <n v="0"/>
    <n v="0"/>
    <n v="0"/>
    <n v="0"/>
    <n v="0"/>
    <n v="0"/>
    <n v="0"/>
    <n v="0"/>
    <n v="0"/>
    <n v="0"/>
    <n v="0"/>
    <n v="0"/>
    <n v="0"/>
    <n v="0"/>
    <n v="0"/>
    <n v="6"/>
    <n v="0"/>
    <n v="171"/>
    <n v="2"/>
    <n v="550"/>
    <n v="1756"/>
    <n v="1334"/>
    <n v="166"/>
    <n v="62"/>
    <m/>
    <m/>
    <m/>
    <m/>
    <m/>
    <m/>
    <m/>
  </r>
  <r>
    <x v="3"/>
    <x v="26"/>
    <x v="153"/>
    <x v="5"/>
    <n v="222"/>
    <n v="7"/>
    <n v="4"/>
    <n v="0"/>
    <n v="0"/>
    <n v="87"/>
    <n v="8"/>
    <n v="32"/>
    <n v="3"/>
    <n v="2"/>
    <n v="0"/>
    <n v="0"/>
    <n v="0"/>
    <n v="664"/>
    <n v="409"/>
    <n v="86"/>
    <n v="10"/>
    <n v="3"/>
    <n v="2505"/>
    <n v="615"/>
    <n v="48"/>
    <n v="471"/>
    <n v="97"/>
    <n v="2071"/>
    <n v="376"/>
    <n v="15"/>
    <n v="525"/>
    <n v="119"/>
    <n v="281"/>
    <n v="32"/>
    <n v="1"/>
    <n v="26"/>
    <n v="61"/>
    <n v="77"/>
    <n v="37"/>
    <n v="8"/>
    <n v="5"/>
    <n v="0"/>
    <n v="0"/>
    <n v="0"/>
    <n v="0"/>
    <n v="0"/>
    <n v="0"/>
    <n v="0"/>
    <n v="0"/>
    <n v="0"/>
    <n v="0"/>
    <n v="0"/>
    <n v="0"/>
    <n v="0"/>
    <n v="0"/>
    <n v="0"/>
    <n v="0"/>
    <n v="0"/>
    <n v="6"/>
    <n v="0"/>
    <n v="172"/>
    <n v="2"/>
    <n v="551"/>
    <n v="1769"/>
    <n v="1339"/>
    <n v="169"/>
    <n v="62"/>
    <m/>
    <m/>
    <m/>
    <m/>
    <m/>
    <m/>
    <m/>
  </r>
  <r>
    <x v="3"/>
    <x v="26"/>
    <x v="153"/>
    <x v="6"/>
    <n v="222"/>
    <n v="7"/>
    <n v="5"/>
    <n v="0"/>
    <n v="0"/>
    <n v="96"/>
    <n v="8"/>
    <n v="32"/>
    <n v="3"/>
    <n v="2"/>
    <n v="0"/>
    <n v="0"/>
    <n v="0"/>
    <n v="664"/>
    <n v="424"/>
    <n v="85"/>
    <n v="10"/>
    <n v="3"/>
    <n v="2510"/>
    <n v="766"/>
    <n v="48"/>
    <n v="468"/>
    <n v="101"/>
    <n v="2073"/>
    <n v="497"/>
    <n v="15"/>
    <n v="520"/>
    <n v="121"/>
    <n v="282"/>
    <n v="37"/>
    <n v="1"/>
    <n v="26"/>
    <n v="61"/>
    <n v="77"/>
    <n v="40"/>
    <n v="8"/>
    <n v="5"/>
    <n v="0"/>
    <n v="0"/>
    <n v="0"/>
    <n v="0"/>
    <n v="0"/>
    <n v="0"/>
    <n v="0"/>
    <n v="0"/>
    <n v="0"/>
    <n v="0"/>
    <n v="0"/>
    <n v="0"/>
    <n v="0"/>
    <n v="0"/>
    <n v="0"/>
    <n v="0"/>
    <n v="0"/>
    <n v="6"/>
    <n v="0"/>
    <n v="172"/>
    <n v="2"/>
    <n v="552"/>
    <n v="1777"/>
    <n v="1348"/>
    <n v="173"/>
    <n v="62"/>
    <m/>
    <m/>
    <m/>
    <m/>
    <m/>
    <m/>
    <m/>
  </r>
  <r>
    <x v="3"/>
    <x v="26"/>
    <x v="153"/>
    <x v="7"/>
    <n v="223"/>
    <n v="7"/>
    <n v="6"/>
    <n v="0"/>
    <n v="0"/>
    <n v="102"/>
    <n v="8"/>
    <n v="32"/>
    <n v="3"/>
    <n v="2"/>
    <n v="0"/>
    <n v="0"/>
    <n v="0"/>
    <n v="665"/>
    <n v="441"/>
    <n v="81"/>
    <n v="10"/>
    <n v="3"/>
    <n v="2508"/>
    <n v="882"/>
    <n v="46"/>
    <n v="464"/>
    <n v="103"/>
    <n v="2073"/>
    <n v="629"/>
    <n v="15"/>
    <n v="517"/>
    <n v="123"/>
    <n v="282"/>
    <n v="56"/>
    <n v="2"/>
    <n v="27"/>
    <n v="59"/>
    <n v="76"/>
    <n v="43"/>
    <n v="8"/>
    <n v="5"/>
    <n v="0"/>
    <n v="0"/>
    <n v="0"/>
    <n v="0"/>
    <n v="0"/>
    <n v="0"/>
    <n v="0"/>
    <n v="0"/>
    <n v="0"/>
    <n v="0"/>
    <n v="0"/>
    <n v="0"/>
    <n v="0"/>
    <n v="0"/>
    <n v="0"/>
    <n v="0"/>
    <n v="0"/>
    <n v="6"/>
    <n v="0"/>
    <n v="174"/>
    <n v="2"/>
    <n v="556"/>
    <n v="1785"/>
    <n v="1352"/>
    <n v="173"/>
    <n v="60"/>
    <m/>
    <m/>
    <m/>
    <m/>
    <m/>
    <m/>
    <m/>
  </r>
  <r>
    <x v="3"/>
    <x v="26"/>
    <x v="153"/>
    <x v="8"/>
    <n v="221"/>
    <n v="6"/>
    <n v="6"/>
    <n v="0"/>
    <n v="0"/>
    <n v="112"/>
    <n v="8"/>
    <n v="31"/>
    <n v="3"/>
    <n v="2"/>
    <n v="0"/>
    <n v="0"/>
    <n v="0"/>
    <n v="663"/>
    <n v="463"/>
    <n v="80"/>
    <n v="10"/>
    <n v="2"/>
    <n v="2510"/>
    <n v="1006"/>
    <n v="46"/>
    <n v="457"/>
    <n v="104"/>
    <n v="2072"/>
    <n v="733"/>
    <n v="15"/>
    <n v="517"/>
    <n v="121"/>
    <n v="284"/>
    <n v="75"/>
    <n v="3"/>
    <n v="27"/>
    <n v="57"/>
    <n v="76"/>
    <n v="45"/>
    <n v="8"/>
    <n v="5"/>
    <n v="0"/>
    <n v="0"/>
    <n v="0"/>
    <n v="0"/>
    <n v="0"/>
    <n v="0"/>
    <n v="0"/>
    <n v="0"/>
    <n v="0"/>
    <n v="0"/>
    <n v="0"/>
    <n v="0"/>
    <n v="0"/>
    <n v="0"/>
    <n v="0"/>
    <n v="0"/>
    <n v="0"/>
    <n v="6"/>
    <n v="0"/>
    <n v="174"/>
    <n v="2"/>
    <n v="557"/>
    <n v="1792"/>
    <n v="1356"/>
    <n v="174"/>
    <n v="59"/>
    <n v="10709"/>
    <n v="1630"/>
    <n v="0"/>
    <n v="67"/>
    <n v="722"/>
    <n v="4280"/>
    <n v="5157"/>
  </r>
  <r>
    <x v="3"/>
    <x v="26"/>
    <x v="153"/>
    <x v="9"/>
    <n v="221"/>
    <n v="6"/>
    <n v="6"/>
    <n v="0"/>
    <n v="0"/>
    <n v="116"/>
    <n v="8"/>
    <n v="31"/>
    <n v="3"/>
    <n v="2"/>
    <n v="0"/>
    <n v="0"/>
    <n v="0"/>
    <n v="666"/>
    <n v="478"/>
    <n v="80"/>
    <n v="10"/>
    <n v="3"/>
    <n v="2512"/>
    <n v="1080"/>
    <n v="45"/>
    <n v="451"/>
    <n v="104"/>
    <n v="2081"/>
    <n v="814"/>
    <n v="15"/>
    <n v="517"/>
    <n v="125"/>
    <n v="283"/>
    <n v="81"/>
    <n v="3"/>
    <n v="27"/>
    <n v="58"/>
    <n v="77"/>
    <n v="46"/>
    <n v="8"/>
    <n v="5"/>
    <n v="0"/>
    <n v="0"/>
    <n v="0"/>
    <n v="0"/>
    <n v="0"/>
    <n v="0"/>
    <n v="0"/>
    <n v="0"/>
    <n v="0"/>
    <n v="0"/>
    <n v="0"/>
    <n v="0"/>
    <n v="0"/>
    <n v="0"/>
    <n v="0"/>
    <n v="0"/>
    <n v="0"/>
    <n v="6"/>
    <n v="0"/>
    <n v="174"/>
    <n v="2"/>
    <n v="560"/>
    <n v="1797"/>
    <n v="1360"/>
    <n v="173"/>
    <n v="61"/>
    <n v="10716"/>
    <n v="2034"/>
    <n v="0"/>
    <n v="70"/>
    <n v="722"/>
    <n v="4268"/>
    <n v="5187"/>
  </r>
  <r>
    <x v="3"/>
    <x v="26"/>
    <x v="153"/>
    <x v="10"/>
    <n v="221"/>
    <n v="6"/>
    <n v="6"/>
    <n v="0"/>
    <n v="0"/>
    <n v="120"/>
    <n v="8"/>
    <n v="31"/>
    <n v="3"/>
    <n v="2"/>
    <n v="0"/>
    <n v="0"/>
    <n v="0"/>
    <n v="668"/>
    <n v="483"/>
    <n v="80"/>
    <n v="10"/>
    <n v="3"/>
    <n v="2509"/>
    <n v="1109"/>
    <n v="45"/>
    <n v="450"/>
    <n v="103"/>
    <n v="2090"/>
    <n v="841"/>
    <n v="15"/>
    <n v="516"/>
    <n v="125"/>
    <n v="283"/>
    <n v="88"/>
    <n v="3"/>
    <n v="27"/>
    <n v="56"/>
    <n v="77"/>
    <n v="46"/>
    <n v="8"/>
    <n v="5"/>
    <n v="0"/>
    <n v="0"/>
    <n v="0"/>
    <n v="0"/>
    <n v="0"/>
    <n v="0"/>
    <n v="0"/>
    <n v="0"/>
    <n v="0"/>
    <n v="0"/>
    <n v="0"/>
    <n v="0"/>
    <n v="0"/>
    <n v="0"/>
    <n v="0"/>
    <n v="0"/>
    <n v="0"/>
    <n v="6"/>
    <n v="0"/>
    <n v="174"/>
    <n v="2"/>
    <n v="563"/>
    <n v="1796"/>
    <n v="1374"/>
    <n v="177"/>
    <n v="62"/>
    <n v="10720"/>
    <n v="2194"/>
    <n v="0"/>
    <n v="70"/>
    <n v="720"/>
    <n v="4252"/>
    <n v="5209"/>
  </r>
  <r>
    <x v="3"/>
    <x v="26"/>
    <x v="153"/>
    <x v="11"/>
    <n v="222"/>
    <n v="6"/>
    <n v="6"/>
    <n v="0"/>
    <n v="0"/>
    <n v="125"/>
    <n v="8"/>
    <n v="30"/>
    <n v="4"/>
    <n v="2"/>
    <n v="1"/>
    <n v="0"/>
    <n v="0"/>
    <n v="669"/>
    <n v="489"/>
    <n v="79"/>
    <n v="11"/>
    <n v="3"/>
    <n v="2508"/>
    <n v="1146"/>
    <n v="45"/>
    <n v="448"/>
    <n v="102"/>
    <n v="2091"/>
    <n v="872"/>
    <n v="15"/>
    <n v="514"/>
    <n v="123"/>
    <n v="288"/>
    <n v="92"/>
    <n v="3"/>
    <n v="26"/>
    <n v="57"/>
    <n v="77"/>
    <n v="48"/>
    <n v="8"/>
    <n v="5"/>
    <n v="0"/>
    <n v="0"/>
    <n v="0"/>
    <n v="0"/>
    <n v="0"/>
    <n v="0"/>
    <n v="0"/>
    <n v="0"/>
    <n v="0"/>
    <n v="0"/>
    <n v="0"/>
    <n v="0"/>
    <n v="0"/>
    <n v="0"/>
    <n v="0"/>
    <n v="0"/>
    <n v="0"/>
    <n v="6"/>
    <n v="0"/>
    <n v="176"/>
    <n v="2"/>
    <n v="563"/>
    <n v="1802"/>
    <n v="1376"/>
    <n v="180"/>
    <n v="62"/>
    <n v="10718"/>
    <n v="2337"/>
    <n v="0"/>
    <n v="70"/>
    <n v="719"/>
    <n v="4221"/>
    <n v="5229"/>
  </r>
  <r>
    <x v="3"/>
    <x v="26"/>
    <x v="153"/>
    <x v="12"/>
    <n v="222"/>
    <n v="6"/>
    <n v="6"/>
    <n v="0"/>
    <n v="0"/>
    <n v="128"/>
    <n v="8"/>
    <n v="30"/>
    <n v="4"/>
    <n v="2"/>
    <n v="2"/>
    <n v="0"/>
    <n v="0"/>
    <n v="671"/>
    <n v="496"/>
    <n v="79"/>
    <n v="11"/>
    <n v="4"/>
    <n v="2514"/>
    <n v="1175"/>
    <n v="47"/>
    <n v="445"/>
    <n v="103"/>
    <n v="2091"/>
    <n v="897"/>
    <n v="16"/>
    <n v="507"/>
    <n v="127"/>
    <n v="287"/>
    <n v="94"/>
    <n v="3"/>
    <n v="26"/>
    <n v="57"/>
    <n v="76"/>
    <n v="51"/>
    <n v="8"/>
    <n v="5"/>
    <n v="0"/>
    <n v="0"/>
    <n v="0"/>
    <n v="0"/>
    <n v="0"/>
    <n v="0"/>
    <n v="0"/>
    <n v="0"/>
    <n v="0"/>
    <n v="0"/>
    <n v="0"/>
    <n v="0"/>
    <n v="0"/>
    <n v="0"/>
    <n v="0"/>
    <n v="0"/>
    <n v="0"/>
    <n v="6"/>
    <n v="0"/>
    <n v="176"/>
    <n v="2"/>
    <n v="565"/>
    <n v="1811"/>
    <n v="1377"/>
    <n v="182"/>
    <n v="61"/>
    <n v="10725"/>
    <n v="2491"/>
    <n v="0"/>
    <n v="72"/>
    <n v="713"/>
    <n v="4220"/>
    <n v="5244"/>
  </r>
  <r>
    <x v="3"/>
    <x v="26"/>
    <x v="153"/>
    <x v="13"/>
    <n v="222"/>
    <n v="6"/>
    <n v="6"/>
    <n v="0"/>
    <n v="0"/>
    <n v="129"/>
    <n v="8"/>
    <n v="30"/>
    <n v="4"/>
    <n v="2"/>
    <n v="2"/>
    <n v="0"/>
    <n v="0"/>
    <n v="671"/>
    <n v="499"/>
    <n v="79"/>
    <n v="10"/>
    <n v="5"/>
    <n v="2516"/>
    <n v="1195"/>
    <n v="47"/>
    <n v="447"/>
    <n v="103"/>
    <n v="2093"/>
    <n v="909"/>
    <n v="17"/>
    <n v="507"/>
    <n v="125"/>
    <n v="289"/>
    <n v="97"/>
    <n v="3"/>
    <n v="26"/>
    <n v="55"/>
    <n v="76"/>
    <n v="50"/>
    <n v="8"/>
    <n v="5"/>
    <n v="0"/>
    <n v="0"/>
    <n v="0"/>
    <n v="0"/>
    <n v="0"/>
    <n v="0"/>
    <n v="0"/>
    <n v="0"/>
    <n v="0"/>
    <n v="0"/>
    <n v="0"/>
    <n v="0"/>
    <n v="0"/>
    <n v="0"/>
    <n v="0"/>
    <n v="0"/>
    <n v="0"/>
    <n v="6"/>
    <n v="0"/>
    <n v="176"/>
    <n v="2"/>
    <n v="566"/>
    <n v="1812"/>
    <n v="1381"/>
    <n v="183"/>
    <n v="61"/>
    <n v="10724"/>
    <n v="2552"/>
    <n v="0"/>
    <n v="73"/>
    <n v="708"/>
    <n v="4209"/>
    <n v="5252"/>
  </r>
  <r>
    <x v="3"/>
    <x v="26"/>
    <x v="153"/>
    <x v="14"/>
    <n v="224"/>
    <n v="6"/>
    <n v="6"/>
    <n v="0"/>
    <n v="0"/>
    <n v="133"/>
    <n v="8"/>
    <n v="29"/>
    <n v="4"/>
    <n v="2"/>
    <n v="2"/>
    <n v="0"/>
    <n v="0"/>
    <n v="669"/>
    <n v="502"/>
    <n v="79"/>
    <n v="9"/>
    <n v="5"/>
    <n v="2523"/>
    <n v="1218"/>
    <n v="47"/>
    <n v="443"/>
    <n v="102"/>
    <n v="2096"/>
    <n v="922"/>
    <n v="17"/>
    <n v="505"/>
    <n v="127"/>
    <n v="289"/>
    <n v="99"/>
    <n v="2"/>
    <n v="26"/>
    <n v="54"/>
    <n v="77"/>
    <n v="51"/>
    <n v="8"/>
    <n v="5"/>
    <n v="0"/>
    <n v="0"/>
    <n v="0"/>
    <n v="0"/>
    <n v="0"/>
    <n v="0"/>
    <n v="0"/>
    <n v="0"/>
    <n v="0"/>
    <n v="0"/>
    <n v="0"/>
    <n v="0"/>
    <n v="0"/>
    <n v="0"/>
    <n v="0"/>
    <n v="0"/>
    <n v="0"/>
    <n v="6"/>
    <n v="0"/>
    <n v="178"/>
    <n v="2"/>
    <n v="565"/>
    <n v="1818"/>
    <n v="1383"/>
    <n v="185"/>
    <n v="63"/>
    <n v="10722"/>
    <n v="2634"/>
    <n v="0"/>
    <n v="72"/>
    <n v="702"/>
    <n v="4202"/>
    <n v="5278"/>
  </r>
  <r>
    <x v="3"/>
    <x v="26"/>
    <x v="153"/>
    <x v="15"/>
    <n v="222"/>
    <n v="7"/>
    <n v="7"/>
    <n v="0"/>
    <n v="0"/>
    <n v="133"/>
    <n v="8"/>
    <n v="29"/>
    <n v="4"/>
    <n v="2"/>
    <n v="2"/>
    <n v="0"/>
    <n v="0"/>
    <n v="668"/>
    <n v="504"/>
    <n v="79"/>
    <n v="9"/>
    <n v="5"/>
    <n v="2521"/>
    <n v="1225"/>
    <n v="46"/>
    <n v="440"/>
    <n v="101"/>
    <n v="2108"/>
    <n v="932"/>
    <n v="17"/>
    <n v="505"/>
    <n v="129"/>
    <n v="288"/>
    <n v="99"/>
    <n v="2"/>
    <n v="26"/>
    <n v="53"/>
    <n v="77"/>
    <n v="51"/>
    <n v="8"/>
    <n v="5"/>
    <n v="0"/>
    <n v="0"/>
    <n v="0"/>
    <n v="0"/>
    <n v="0"/>
    <n v="0"/>
    <n v="0"/>
    <n v="0"/>
    <n v="0"/>
    <n v="0"/>
    <n v="0"/>
    <n v="0"/>
    <n v="0"/>
    <n v="0"/>
    <n v="0"/>
    <n v="0"/>
    <n v="0"/>
    <n v="7"/>
    <n v="0"/>
    <n v="177"/>
    <n v="2"/>
    <n v="564"/>
    <n v="1824"/>
    <n v="1395"/>
    <n v="184"/>
    <n v="63"/>
    <n v="10730"/>
    <n v="2670"/>
    <n v="0"/>
    <n v="72"/>
    <n v="706"/>
    <n v="4185"/>
    <n v="5303"/>
  </r>
  <r>
    <x v="3"/>
    <x v="26"/>
    <x v="153"/>
    <x v="16"/>
    <n v="221"/>
    <n v="7"/>
    <n v="7"/>
    <n v="0"/>
    <n v="0"/>
    <n v="135"/>
    <n v="8"/>
    <n v="29"/>
    <n v="3"/>
    <n v="2"/>
    <n v="2"/>
    <n v="0"/>
    <n v="0"/>
    <n v="667"/>
    <n v="504"/>
    <n v="79"/>
    <n v="9"/>
    <n v="4"/>
    <n v="2523"/>
    <n v="1229"/>
    <n v="46"/>
    <n v="439"/>
    <n v="104"/>
    <n v="2108"/>
    <n v="939"/>
    <n v="17"/>
    <n v="502"/>
    <n v="133"/>
    <n v="288"/>
    <n v="100"/>
    <n v="2"/>
    <n v="26"/>
    <n v="54"/>
    <n v="77"/>
    <n v="52"/>
    <n v="8"/>
    <n v="5"/>
    <n v="0"/>
    <n v="0"/>
    <n v="0"/>
    <n v="0"/>
    <n v="0"/>
    <n v="0"/>
    <n v="0"/>
    <n v="0"/>
    <n v="0"/>
    <n v="0"/>
    <n v="0"/>
    <n v="0"/>
    <n v="0"/>
    <n v="0"/>
    <n v="0"/>
    <n v="0"/>
    <n v="0"/>
    <n v="7"/>
    <n v="0"/>
    <n v="177"/>
    <n v="2"/>
    <n v="564"/>
    <n v="1830"/>
    <n v="1395"/>
    <n v="185"/>
    <n v="63"/>
    <n v="10731"/>
    <n v="2709"/>
    <n v="0"/>
    <n v="73"/>
    <n v="708"/>
    <n v="4178"/>
    <n v="5313"/>
  </r>
  <r>
    <x v="3"/>
    <x v="26"/>
    <x v="153"/>
    <x v="16"/>
    <m/>
    <m/>
    <m/>
    <m/>
    <m/>
    <m/>
    <m/>
    <m/>
    <m/>
    <m/>
    <m/>
    <m/>
    <m/>
    <m/>
    <m/>
    <m/>
    <m/>
    <m/>
    <n v="1"/>
    <m/>
    <m/>
    <m/>
    <n v="1"/>
    <m/>
    <m/>
    <m/>
    <m/>
    <m/>
    <m/>
    <m/>
    <m/>
    <m/>
    <m/>
    <m/>
    <m/>
    <m/>
    <m/>
    <m/>
    <m/>
    <m/>
    <m/>
    <m/>
    <m/>
    <m/>
    <m/>
    <m/>
    <m/>
    <m/>
    <m/>
    <m/>
    <m/>
    <m/>
    <m/>
    <m/>
    <m/>
    <m/>
    <m/>
    <m/>
    <m/>
    <m/>
    <m/>
    <m/>
    <m/>
    <m/>
    <m/>
    <m/>
    <m/>
    <m/>
    <m/>
    <m/>
  </r>
  <r>
    <x v="3"/>
    <x v="24"/>
    <x v="154"/>
    <x v="0"/>
    <n v="99"/>
    <n v="2"/>
    <n v="2"/>
    <n v="1"/>
    <n v="1"/>
    <n v="23"/>
    <n v="8"/>
    <n v="4"/>
    <n v="1"/>
    <n v="13"/>
    <n v="0"/>
    <n v="9"/>
    <n v="0"/>
    <n v="463"/>
    <n v="0"/>
    <n v="173"/>
    <n v="6"/>
    <n v="1"/>
    <n v="1254"/>
    <n v="0"/>
    <n v="62"/>
    <n v="83"/>
    <n v="31"/>
    <n v="666"/>
    <n v="20"/>
    <n v="58"/>
    <n v="67"/>
    <n v="13"/>
    <n v="200"/>
    <n v="0"/>
    <n v="4"/>
    <n v="26"/>
    <n v="16"/>
    <n v="41"/>
    <n v="0"/>
    <n v="3"/>
    <n v="2"/>
    <n v="0"/>
    <n v="0"/>
    <n v="0"/>
    <n v="0"/>
    <n v="0"/>
    <n v="0"/>
    <n v="0"/>
    <n v="0"/>
    <n v="0"/>
    <n v="0"/>
    <n v="1"/>
    <n v="0"/>
    <n v="35"/>
    <n v="148"/>
    <n v="0"/>
    <n v="17"/>
    <n v="5"/>
    <m/>
    <m/>
    <m/>
    <m/>
    <m/>
    <m/>
    <m/>
    <m/>
    <m/>
    <m/>
    <m/>
    <m/>
    <m/>
    <m/>
    <m/>
    <m/>
  </r>
  <r>
    <x v="3"/>
    <x v="24"/>
    <x v="154"/>
    <x v="1"/>
    <n v="99"/>
    <n v="2"/>
    <n v="2"/>
    <n v="1"/>
    <n v="1"/>
    <n v="25"/>
    <n v="7"/>
    <n v="4"/>
    <n v="1"/>
    <n v="13"/>
    <n v="0"/>
    <n v="9"/>
    <n v="0"/>
    <n v="465"/>
    <n v="0"/>
    <n v="195"/>
    <n v="7"/>
    <n v="2"/>
    <n v="1251"/>
    <n v="0"/>
    <n v="86"/>
    <n v="81"/>
    <n v="24"/>
    <n v="670"/>
    <n v="26"/>
    <n v="58"/>
    <n v="66"/>
    <n v="17"/>
    <n v="204"/>
    <n v="0"/>
    <n v="5"/>
    <n v="27"/>
    <n v="16"/>
    <n v="41"/>
    <n v="0"/>
    <n v="4"/>
    <n v="2"/>
    <n v="0"/>
    <n v="0"/>
    <n v="0"/>
    <n v="0"/>
    <n v="0"/>
    <n v="0"/>
    <n v="0"/>
    <n v="0"/>
    <n v="0"/>
    <n v="0"/>
    <n v="1"/>
    <n v="0"/>
    <n v="35"/>
    <n v="148"/>
    <n v="0"/>
    <n v="17"/>
    <n v="5"/>
    <m/>
    <m/>
    <m/>
    <m/>
    <m/>
    <m/>
    <m/>
    <m/>
    <m/>
    <m/>
    <m/>
    <m/>
    <m/>
    <m/>
    <m/>
    <m/>
  </r>
  <r>
    <x v="3"/>
    <x v="24"/>
    <x v="154"/>
    <x v="2"/>
    <n v="99"/>
    <n v="2"/>
    <n v="2"/>
    <n v="1"/>
    <n v="1"/>
    <n v="32"/>
    <n v="7"/>
    <n v="4"/>
    <n v="1"/>
    <n v="13"/>
    <n v="9"/>
    <n v="1"/>
    <n v="0"/>
    <n v="465"/>
    <n v="222"/>
    <n v="35"/>
    <n v="6"/>
    <n v="2"/>
    <n v="1243"/>
    <n v="108"/>
    <n v="146"/>
    <n v="77"/>
    <n v="20"/>
    <n v="670"/>
    <n v="30"/>
    <n v="58"/>
    <n v="66"/>
    <n v="16"/>
    <n v="206"/>
    <n v="5"/>
    <n v="17"/>
    <n v="28"/>
    <n v="16"/>
    <n v="41"/>
    <n v="5"/>
    <n v="5"/>
    <n v="2"/>
    <n v="0"/>
    <n v="0"/>
    <n v="0"/>
    <n v="0"/>
    <n v="0"/>
    <n v="0"/>
    <n v="0"/>
    <n v="0"/>
    <n v="0"/>
    <n v="0"/>
    <n v="0"/>
    <n v="0"/>
    <n v="0"/>
    <n v="0"/>
    <n v="0"/>
    <n v="0"/>
    <n v="0"/>
    <n v="2"/>
    <n v="1"/>
    <n v="81"/>
    <n v="12"/>
    <n v="413"/>
    <n v="938"/>
    <n v="497"/>
    <n v="133"/>
    <n v="31"/>
    <m/>
    <m/>
    <m/>
    <m/>
    <m/>
    <m/>
    <m/>
  </r>
  <r>
    <x v="3"/>
    <x v="24"/>
    <x v="154"/>
    <x v="3"/>
    <n v="99"/>
    <n v="2"/>
    <n v="2"/>
    <n v="1"/>
    <n v="1"/>
    <n v="40"/>
    <n v="7"/>
    <n v="4"/>
    <n v="1"/>
    <n v="13"/>
    <n v="9"/>
    <n v="1"/>
    <n v="0"/>
    <n v="466"/>
    <n v="252"/>
    <n v="35"/>
    <n v="6"/>
    <n v="2"/>
    <n v="1245"/>
    <n v="169"/>
    <n v="143"/>
    <n v="75"/>
    <n v="22"/>
    <n v="671"/>
    <n v="65"/>
    <n v="57"/>
    <n v="66"/>
    <n v="15"/>
    <n v="206"/>
    <n v="8"/>
    <n v="17"/>
    <n v="30"/>
    <n v="13"/>
    <n v="41"/>
    <n v="8"/>
    <n v="5"/>
    <n v="2"/>
    <n v="0"/>
    <n v="0"/>
    <n v="0"/>
    <n v="0"/>
    <n v="0"/>
    <n v="0"/>
    <n v="0"/>
    <n v="0"/>
    <n v="0"/>
    <n v="0"/>
    <n v="0"/>
    <n v="0"/>
    <n v="0"/>
    <n v="0"/>
    <n v="0"/>
    <n v="0"/>
    <n v="0"/>
    <n v="2"/>
    <n v="1"/>
    <n v="81"/>
    <n v="12"/>
    <n v="414"/>
    <n v="941"/>
    <n v="501"/>
    <n v="134"/>
    <n v="31"/>
    <m/>
    <m/>
    <m/>
    <m/>
    <m/>
    <m/>
    <m/>
  </r>
  <r>
    <x v="3"/>
    <x v="24"/>
    <x v="154"/>
    <x v="4"/>
    <n v="99"/>
    <n v="2"/>
    <n v="2"/>
    <n v="1"/>
    <n v="1"/>
    <n v="42"/>
    <n v="7"/>
    <n v="4"/>
    <n v="1"/>
    <n v="13"/>
    <n v="9"/>
    <n v="1"/>
    <n v="0"/>
    <n v="468"/>
    <n v="272"/>
    <n v="35"/>
    <n v="7"/>
    <n v="1"/>
    <n v="1247"/>
    <n v="246"/>
    <n v="142"/>
    <n v="75"/>
    <n v="22"/>
    <n v="670"/>
    <n v="89"/>
    <n v="57"/>
    <n v="67"/>
    <n v="14"/>
    <n v="206"/>
    <n v="14"/>
    <n v="17"/>
    <n v="30"/>
    <n v="13"/>
    <n v="41"/>
    <n v="9"/>
    <n v="5"/>
    <n v="2"/>
    <n v="0"/>
    <n v="0"/>
    <n v="0"/>
    <n v="0"/>
    <n v="0"/>
    <n v="0"/>
    <n v="0"/>
    <n v="0"/>
    <n v="0"/>
    <n v="0"/>
    <n v="0"/>
    <n v="0"/>
    <n v="0"/>
    <n v="0"/>
    <n v="0"/>
    <n v="0"/>
    <n v="0"/>
    <n v="2"/>
    <n v="1"/>
    <n v="81"/>
    <n v="12"/>
    <n v="416"/>
    <n v="942"/>
    <n v="503"/>
    <n v="134"/>
    <n v="31"/>
    <m/>
    <m/>
    <m/>
    <m/>
    <m/>
    <m/>
    <m/>
  </r>
  <r>
    <x v="3"/>
    <x v="24"/>
    <x v="154"/>
    <x v="5"/>
    <n v="98"/>
    <n v="2"/>
    <n v="2"/>
    <n v="1"/>
    <n v="1"/>
    <n v="47"/>
    <n v="7"/>
    <n v="4"/>
    <n v="1"/>
    <n v="13"/>
    <n v="9"/>
    <n v="1"/>
    <n v="0"/>
    <n v="465"/>
    <n v="300"/>
    <n v="35"/>
    <n v="7"/>
    <n v="1"/>
    <n v="1253"/>
    <n v="380"/>
    <n v="138"/>
    <n v="73"/>
    <n v="22"/>
    <n v="672"/>
    <n v="146"/>
    <n v="57"/>
    <n v="68"/>
    <n v="15"/>
    <n v="207"/>
    <n v="27"/>
    <n v="17"/>
    <n v="30"/>
    <n v="14"/>
    <n v="42"/>
    <n v="11"/>
    <n v="5"/>
    <n v="2"/>
    <n v="0"/>
    <n v="0"/>
    <n v="0"/>
    <n v="0"/>
    <n v="0"/>
    <n v="0"/>
    <n v="0"/>
    <n v="0"/>
    <n v="0"/>
    <n v="0"/>
    <n v="0"/>
    <n v="0"/>
    <n v="0"/>
    <n v="0"/>
    <n v="0"/>
    <n v="0"/>
    <n v="0"/>
    <n v="2"/>
    <n v="1"/>
    <n v="80"/>
    <n v="12"/>
    <n v="413"/>
    <n v="951"/>
    <n v="503"/>
    <n v="137"/>
    <n v="32"/>
    <m/>
    <m/>
    <m/>
    <m/>
    <m/>
    <m/>
    <m/>
  </r>
  <r>
    <x v="3"/>
    <x v="24"/>
    <x v="154"/>
    <x v="6"/>
    <n v="98"/>
    <n v="2"/>
    <n v="2"/>
    <n v="1"/>
    <n v="1"/>
    <n v="51"/>
    <n v="7"/>
    <n v="4"/>
    <n v="1"/>
    <n v="13"/>
    <n v="9"/>
    <n v="1"/>
    <n v="0"/>
    <n v="464"/>
    <n v="317"/>
    <n v="34"/>
    <n v="7"/>
    <n v="1"/>
    <n v="1251"/>
    <n v="442"/>
    <n v="135"/>
    <n v="72"/>
    <n v="20"/>
    <n v="669"/>
    <n v="201"/>
    <n v="56"/>
    <n v="68"/>
    <n v="13"/>
    <n v="206"/>
    <n v="42"/>
    <n v="16"/>
    <n v="30"/>
    <n v="12"/>
    <n v="42"/>
    <n v="13"/>
    <n v="5"/>
    <n v="2"/>
    <n v="0"/>
    <n v="0"/>
    <n v="0"/>
    <n v="0"/>
    <n v="0"/>
    <n v="0"/>
    <n v="0"/>
    <n v="0"/>
    <n v="0"/>
    <n v="0"/>
    <n v="0"/>
    <n v="0"/>
    <n v="0"/>
    <n v="0"/>
    <n v="0"/>
    <n v="0"/>
    <n v="0"/>
    <n v="2"/>
    <n v="1"/>
    <n v="80"/>
    <n v="12"/>
    <n v="413"/>
    <n v="953"/>
    <n v="503"/>
    <n v="137"/>
    <n v="32"/>
    <m/>
    <m/>
    <m/>
    <m/>
    <m/>
    <m/>
    <m/>
  </r>
  <r>
    <x v="3"/>
    <x v="24"/>
    <x v="154"/>
    <x v="7"/>
    <n v="98"/>
    <n v="2"/>
    <n v="2"/>
    <n v="1"/>
    <n v="1"/>
    <n v="55"/>
    <n v="7"/>
    <n v="4"/>
    <n v="1"/>
    <n v="13"/>
    <n v="9"/>
    <n v="1"/>
    <n v="0"/>
    <n v="465"/>
    <n v="324"/>
    <n v="33"/>
    <n v="7"/>
    <n v="2"/>
    <n v="1254"/>
    <n v="495"/>
    <n v="133"/>
    <n v="73"/>
    <n v="21"/>
    <n v="667"/>
    <n v="237"/>
    <n v="55"/>
    <n v="66"/>
    <n v="13"/>
    <n v="207"/>
    <n v="53"/>
    <n v="16"/>
    <n v="29"/>
    <n v="12"/>
    <n v="42"/>
    <n v="13"/>
    <n v="5"/>
    <n v="2"/>
    <n v="0"/>
    <n v="0"/>
    <n v="0"/>
    <n v="0"/>
    <n v="0"/>
    <n v="0"/>
    <n v="0"/>
    <n v="0"/>
    <n v="0"/>
    <n v="0"/>
    <n v="0"/>
    <n v="0"/>
    <n v="0"/>
    <n v="0"/>
    <n v="0"/>
    <n v="0"/>
    <n v="0"/>
    <n v="2"/>
    <n v="1"/>
    <n v="80"/>
    <n v="12"/>
    <n v="413"/>
    <n v="960"/>
    <n v="503"/>
    <n v="137"/>
    <n v="32"/>
    <m/>
    <m/>
    <m/>
    <m/>
    <m/>
    <m/>
    <m/>
  </r>
  <r>
    <x v="3"/>
    <x v="24"/>
    <x v="154"/>
    <x v="8"/>
    <n v="98"/>
    <n v="2"/>
    <n v="2"/>
    <n v="1"/>
    <n v="1"/>
    <n v="57"/>
    <n v="7"/>
    <n v="4"/>
    <n v="1"/>
    <n v="13"/>
    <n v="9"/>
    <n v="1"/>
    <n v="0"/>
    <n v="466"/>
    <n v="329"/>
    <n v="33"/>
    <n v="7"/>
    <n v="2"/>
    <n v="1256"/>
    <n v="541"/>
    <n v="131"/>
    <n v="73"/>
    <n v="23"/>
    <n v="669"/>
    <n v="267"/>
    <n v="55"/>
    <n v="67"/>
    <n v="14"/>
    <n v="208"/>
    <n v="67"/>
    <n v="16"/>
    <n v="29"/>
    <n v="11"/>
    <n v="42"/>
    <n v="14"/>
    <n v="5"/>
    <n v="2"/>
    <n v="0"/>
    <n v="0"/>
    <n v="0"/>
    <n v="0"/>
    <n v="0"/>
    <n v="0"/>
    <n v="0"/>
    <n v="0"/>
    <n v="0"/>
    <n v="0"/>
    <n v="0"/>
    <n v="0"/>
    <n v="0"/>
    <n v="0"/>
    <n v="0"/>
    <n v="0"/>
    <n v="0"/>
    <n v="2"/>
    <n v="1"/>
    <n v="80"/>
    <n v="12"/>
    <n v="416"/>
    <n v="967"/>
    <n v="503"/>
    <n v="140"/>
    <n v="32"/>
    <n v="4643"/>
    <n v="703"/>
    <n v="0"/>
    <n v="135"/>
    <n v="624"/>
    <n v="1077"/>
    <n v="2516"/>
  </r>
  <r>
    <x v="3"/>
    <x v="24"/>
    <x v="154"/>
    <x v="9"/>
    <n v="98"/>
    <n v="2"/>
    <n v="2"/>
    <n v="1"/>
    <n v="1"/>
    <n v="59"/>
    <n v="7"/>
    <n v="4"/>
    <n v="1"/>
    <n v="13"/>
    <n v="10"/>
    <n v="1"/>
    <n v="0"/>
    <n v="469"/>
    <n v="340"/>
    <n v="33"/>
    <n v="7"/>
    <n v="2"/>
    <n v="1253"/>
    <n v="599"/>
    <n v="130"/>
    <n v="72"/>
    <n v="24"/>
    <n v="672"/>
    <n v="297"/>
    <n v="54"/>
    <n v="67"/>
    <n v="17"/>
    <n v="208"/>
    <n v="78"/>
    <n v="16"/>
    <n v="29"/>
    <n v="11"/>
    <n v="42"/>
    <n v="15"/>
    <n v="5"/>
    <n v="2"/>
    <n v="0"/>
    <n v="0"/>
    <n v="0"/>
    <n v="0"/>
    <n v="0"/>
    <n v="0"/>
    <n v="0"/>
    <n v="0"/>
    <n v="0"/>
    <n v="0"/>
    <n v="0"/>
    <n v="0"/>
    <n v="0"/>
    <n v="0"/>
    <n v="0"/>
    <n v="0"/>
    <n v="0"/>
    <n v="2"/>
    <n v="1"/>
    <n v="81"/>
    <n v="12"/>
    <n v="420"/>
    <n v="967"/>
    <n v="509"/>
    <n v="141"/>
    <n v="32"/>
    <n v="4662"/>
    <n v="931"/>
    <n v="0"/>
    <n v="133"/>
    <n v="617"/>
    <n v="1078"/>
    <n v="2538"/>
  </r>
  <r>
    <x v="3"/>
    <x v="24"/>
    <x v="154"/>
    <x v="10"/>
    <n v="98"/>
    <n v="2"/>
    <n v="2"/>
    <n v="1"/>
    <n v="1"/>
    <n v="60"/>
    <n v="7"/>
    <n v="4"/>
    <n v="1"/>
    <n v="13"/>
    <n v="10"/>
    <n v="1"/>
    <n v="0"/>
    <n v="465"/>
    <n v="344"/>
    <n v="33"/>
    <n v="7"/>
    <n v="0"/>
    <n v="1247"/>
    <n v="618"/>
    <n v="127"/>
    <n v="71"/>
    <n v="24"/>
    <n v="671"/>
    <n v="308"/>
    <n v="54"/>
    <n v="66"/>
    <n v="16"/>
    <n v="207"/>
    <n v="80"/>
    <n v="16"/>
    <n v="29"/>
    <n v="11"/>
    <n v="43"/>
    <n v="16"/>
    <n v="5"/>
    <n v="2"/>
    <n v="0"/>
    <n v="0"/>
    <n v="0"/>
    <n v="0"/>
    <n v="0"/>
    <n v="0"/>
    <n v="0"/>
    <n v="0"/>
    <n v="0"/>
    <n v="0"/>
    <n v="0"/>
    <n v="0"/>
    <n v="0"/>
    <n v="0"/>
    <n v="0"/>
    <n v="0"/>
    <n v="0"/>
    <n v="2"/>
    <n v="1"/>
    <n v="81"/>
    <n v="12"/>
    <n v="418"/>
    <n v="966"/>
    <n v="513"/>
    <n v="141"/>
    <n v="33"/>
    <n v="4617"/>
    <n v="1047"/>
    <n v="0"/>
    <n v="127"/>
    <n v="607"/>
    <n v="1046"/>
    <n v="2535"/>
  </r>
  <r>
    <x v="3"/>
    <x v="24"/>
    <x v="154"/>
    <x v="11"/>
    <n v="99"/>
    <n v="2"/>
    <n v="2"/>
    <n v="1"/>
    <n v="1"/>
    <n v="61"/>
    <n v="7"/>
    <n v="4"/>
    <n v="1"/>
    <n v="13"/>
    <n v="10"/>
    <n v="1"/>
    <n v="0"/>
    <n v="465"/>
    <n v="346"/>
    <n v="33"/>
    <n v="7"/>
    <n v="0"/>
    <n v="1247"/>
    <n v="633"/>
    <n v="126"/>
    <n v="71"/>
    <n v="24"/>
    <n v="668"/>
    <n v="322"/>
    <n v="54"/>
    <n v="63"/>
    <n v="16"/>
    <n v="208"/>
    <n v="83"/>
    <n v="16"/>
    <n v="28"/>
    <n v="10"/>
    <n v="43"/>
    <n v="17"/>
    <n v="5"/>
    <n v="2"/>
    <n v="0"/>
    <n v="0"/>
    <n v="0"/>
    <n v="0"/>
    <n v="0"/>
    <n v="0"/>
    <n v="0"/>
    <n v="0"/>
    <n v="0"/>
    <n v="0"/>
    <n v="0"/>
    <n v="0"/>
    <n v="0"/>
    <n v="0"/>
    <n v="0"/>
    <n v="0"/>
    <n v="0"/>
    <n v="2"/>
    <n v="1"/>
    <n v="82"/>
    <n v="12"/>
    <n v="418"/>
    <n v="971"/>
    <n v="512"/>
    <n v="141"/>
    <n v="33"/>
    <n v="4639"/>
    <n v="1130"/>
    <n v="0"/>
    <n v="127"/>
    <n v="598"/>
    <n v="1049"/>
    <n v="2551"/>
  </r>
  <r>
    <x v="3"/>
    <x v="24"/>
    <x v="154"/>
    <x v="12"/>
    <n v="99"/>
    <n v="2"/>
    <n v="2"/>
    <n v="1"/>
    <n v="1"/>
    <n v="63"/>
    <n v="7"/>
    <n v="4"/>
    <n v="1"/>
    <n v="13"/>
    <n v="10"/>
    <n v="1"/>
    <n v="0"/>
    <n v="465"/>
    <n v="348"/>
    <n v="33"/>
    <n v="7"/>
    <n v="0"/>
    <n v="1254"/>
    <n v="649"/>
    <n v="125"/>
    <n v="71"/>
    <n v="29"/>
    <n v="670"/>
    <n v="329"/>
    <n v="54"/>
    <n v="64"/>
    <n v="16"/>
    <n v="209"/>
    <n v="83"/>
    <n v="15"/>
    <n v="28"/>
    <n v="10"/>
    <n v="43"/>
    <n v="17"/>
    <n v="5"/>
    <n v="2"/>
    <n v="0"/>
    <n v="0"/>
    <n v="0"/>
    <n v="0"/>
    <n v="0"/>
    <n v="0"/>
    <n v="0"/>
    <n v="0"/>
    <n v="0"/>
    <n v="0"/>
    <n v="0"/>
    <n v="0"/>
    <n v="0"/>
    <n v="0"/>
    <n v="0"/>
    <n v="0"/>
    <n v="0"/>
    <n v="2"/>
    <n v="1"/>
    <n v="82"/>
    <n v="12"/>
    <n v="418"/>
    <n v="976"/>
    <n v="513"/>
    <n v="141"/>
    <n v="33"/>
    <n v="4646"/>
    <n v="1179"/>
    <n v="0"/>
    <n v="126"/>
    <n v="615"/>
    <n v="1022"/>
    <n v="2563"/>
  </r>
  <r>
    <x v="3"/>
    <x v="24"/>
    <x v="154"/>
    <x v="13"/>
    <n v="98"/>
    <n v="2"/>
    <n v="2"/>
    <n v="1"/>
    <n v="1"/>
    <n v="62"/>
    <n v="7"/>
    <n v="4"/>
    <n v="1"/>
    <n v="13"/>
    <n v="10"/>
    <n v="1"/>
    <n v="0"/>
    <n v="466"/>
    <n v="348"/>
    <n v="33"/>
    <n v="7"/>
    <n v="1"/>
    <n v="1256"/>
    <n v="660"/>
    <n v="124"/>
    <n v="71"/>
    <n v="29"/>
    <n v="668"/>
    <n v="333"/>
    <n v="52"/>
    <n v="64"/>
    <n v="15"/>
    <n v="208"/>
    <n v="82"/>
    <n v="14"/>
    <n v="27"/>
    <n v="10"/>
    <n v="42"/>
    <n v="19"/>
    <n v="4"/>
    <n v="2"/>
    <n v="0"/>
    <n v="0"/>
    <n v="0"/>
    <n v="0"/>
    <n v="0"/>
    <n v="0"/>
    <n v="0"/>
    <n v="0"/>
    <n v="0"/>
    <n v="0"/>
    <n v="0"/>
    <n v="0"/>
    <n v="0"/>
    <n v="0"/>
    <n v="0"/>
    <n v="0"/>
    <n v="0"/>
    <n v="2"/>
    <n v="1"/>
    <n v="81"/>
    <n v="12"/>
    <n v="418"/>
    <n v="984"/>
    <n v="515"/>
    <n v="140"/>
    <n v="33"/>
    <n v="4656"/>
    <n v="1214"/>
    <n v="0"/>
    <n v="123"/>
    <n v="614"/>
    <n v="1026"/>
    <n v="2565"/>
  </r>
  <r>
    <x v="3"/>
    <x v="24"/>
    <x v="154"/>
    <x v="14"/>
    <n v="98"/>
    <n v="2"/>
    <n v="2"/>
    <n v="1"/>
    <n v="1"/>
    <n v="62"/>
    <n v="7"/>
    <n v="4"/>
    <n v="1"/>
    <n v="13"/>
    <n v="10"/>
    <n v="1"/>
    <n v="0"/>
    <n v="465"/>
    <n v="347"/>
    <n v="33"/>
    <n v="7"/>
    <n v="1"/>
    <n v="1262"/>
    <n v="667"/>
    <n v="123"/>
    <n v="72"/>
    <n v="29"/>
    <n v="667"/>
    <n v="337"/>
    <n v="51"/>
    <n v="62"/>
    <n v="15"/>
    <n v="206"/>
    <n v="84"/>
    <n v="14"/>
    <n v="25"/>
    <n v="10"/>
    <n v="42"/>
    <n v="22"/>
    <n v="4"/>
    <n v="2"/>
    <n v="0"/>
    <n v="0"/>
    <n v="0"/>
    <n v="0"/>
    <n v="0"/>
    <n v="0"/>
    <n v="0"/>
    <n v="0"/>
    <n v="0"/>
    <n v="0"/>
    <n v="0"/>
    <n v="0"/>
    <n v="0"/>
    <n v="0"/>
    <n v="0"/>
    <n v="0"/>
    <n v="0"/>
    <n v="2"/>
    <n v="1"/>
    <n v="81"/>
    <n v="12"/>
    <n v="417"/>
    <n v="991"/>
    <n v="516"/>
    <n v="139"/>
    <n v="34"/>
    <n v="4655"/>
    <n v="1253"/>
    <n v="0"/>
    <n v="121"/>
    <n v="607"/>
    <n v="1033"/>
    <n v="2570"/>
  </r>
  <r>
    <x v="3"/>
    <x v="24"/>
    <x v="154"/>
    <x v="15"/>
    <n v="99"/>
    <n v="2"/>
    <n v="2"/>
    <n v="1"/>
    <n v="1"/>
    <n v="63"/>
    <n v="7"/>
    <n v="4"/>
    <n v="1"/>
    <n v="13"/>
    <n v="10"/>
    <n v="1"/>
    <n v="0"/>
    <n v="464"/>
    <n v="348"/>
    <n v="32"/>
    <n v="7"/>
    <n v="1"/>
    <n v="1260"/>
    <n v="668"/>
    <n v="122"/>
    <n v="72"/>
    <n v="29"/>
    <n v="667"/>
    <n v="340"/>
    <n v="51"/>
    <n v="62"/>
    <n v="16"/>
    <n v="205"/>
    <n v="84"/>
    <n v="14"/>
    <n v="24"/>
    <n v="10"/>
    <n v="42"/>
    <n v="23"/>
    <n v="4"/>
    <n v="2"/>
    <n v="0"/>
    <n v="0"/>
    <n v="0"/>
    <n v="0"/>
    <n v="0"/>
    <n v="0"/>
    <n v="0"/>
    <n v="0"/>
    <n v="0"/>
    <n v="0"/>
    <n v="0"/>
    <n v="0"/>
    <n v="0"/>
    <n v="0"/>
    <n v="0"/>
    <n v="0"/>
    <n v="0"/>
    <n v="2"/>
    <n v="1"/>
    <n v="82"/>
    <n v="12"/>
    <n v="418"/>
    <n v="992"/>
    <n v="516"/>
    <n v="140"/>
    <n v="34"/>
    <n v="4653"/>
    <n v="1276"/>
    <n v="0"/>
    <n v="118"/>
    <n v="613"/>
    <n v="1025"/>
    <n v="2580"/>
  </r>
  <r>
    <x v="3"/>
    <x v="24"/>
    <x v="154"/>
    <x v="16"/>
    <n v="99"/>
    <n v="2"/>
    <n v="2"/>
    <n v="1"/>
    <n v="1"/>
    <n v="63"/>
    <n v="7"/>
    <n v="4"/>
    <n v="1"/>
    <n v="13"/>
    <n v="11"/>
    <n v="1"/>
    <n v="0"/>
    <n v="465"/>
    <n v="349"/>
    <n v="32"/>
    <n v="7"/>
    <n v="1"/>
    <n v="1264"/>
    <n v="674"/>
    <n v="121"/>
    <n v="72"/>
    <n v="28"/>
    <n v="669"/>
    <n v="343"/>
    <n v="51"/>
    <n v="63"/>
    <n v="15"/>
    <n v="204"/>
    <n v="84"/>
    <n v="14"/>
    <n v="24"/>
    <n v="10"/>
    <n v="42"/>
    <n v="23"/>
    <n v="4"/>
    <n v="2"/>
    <n v="0"/>
    <n v="0"/>
    <n v="0"/>
    <n v="0"/>
    <n v="0"/>
    <n v="0"/>
    <n v="0"/>
    <n v="0"/>
    <n v="0"/>
    <n v="0"/>
    <n v="0"/>
    <n v="0"/>
    <n v="0"/>
    <n v="0"/>
    <n v="0"/>
    <n v="0"/>
    <n v="0"/>
    <n v="2"/>
    <n v="1"/>
    <n v="82"/>
    <n v="12"/>
    <n v="419"/>
    <n v="995"/>
    <n v="518"/>
    <n v="139"/>
    <n v="34"/>
    <n v="4666"/>
    <n v="1294"/>
    <n v="0"/>
    <n v="119"/>
    <n v="624"/>
    <n v="1027"/>
    <n v="2585"/>
  </r>
  <r>
    <x v="3"/>
    <x v="20"/>
    <x v="155"/>
    <x v="0"/>
    <n v="31"/>
    <n v="1"/>
    <n v="0"/>
    <n v="0"/>
    <n v="0"/>
    <n v="11"/>
    <n v="1"/>
    <n v="0"/>
    <n v="2"/>
    <n v="1"/>
    <n v="0"/>
    <n v="0"/>
    <n v="0"/>
    <n v="112"/>
    <n v="0"/>
    <n v="50"/>
    <n v="2"/>
    <n v="3"/>
    <n v="919"/>
    <n v="0"/>
    <n v="58"/>
    <n v="33"/>
    <n v="43"/>
    <n v="263"/>
    <n v="8"/>
    <n v="8"/>
    <n v="4"/>
    <n v="29"/>
    <n v="134"/>
    <n v="0"/>
    <n v="3"/>
    <n v="11"/>
    <n v="14"/>
    <n v="17"/>
    <n v="0"/>
    <n v="3"/>
    <n v="0"/>
    <n v="1"/>
    <n v="0"/>
    <n v="0"/>
    <n v="0"/>
    <n v="0"/>
    <n v="0"/>
    <n v="0"/>
    <n v="0"/>
    <n v="0"/>
    <n v="0"/>
    <n v="0"/>
    <n v="0"/>
    <n v="4"/>
    <n v="35"/>
    <n v="0"/>
    <n v="3"/>
    <n v="1"/>
    <m/>
    <m/>
    <m/>
    <m/>
    <m/>
    <m/>
    <m/>
    <m/>
    <m/>
    <m/>
    <m/>
    <m/>
    <m/>
    <m/>
    <m/>
    <m/>
  </r>
  <r>
    <x v="3"/>
    <x v="20"/>
    <x v="155"/>
    <x v="1"/>
    <n v="31"/>
    <n v="1"/>
    <n v="1"/>
    <n v="0"/>
    <n v="0"/>
    <n v="12"/>
    <n v="1"/>
    <n v="0"/>
    <n v="2"/>
    <n v="1"/>
    <n v="0"/>
    <n v="1"/>
    <n v="0"/>
    <n v="111"/>
    <n v="0"/>
    <n v="61"/>
    <n v="1"/>
    <n v="3"/>
    <n v="921"/>
    <n v="0"/>
    <n v="85"/>
    <n v="32"/>
    <n v="45"/>
    <n v="264"/>
    <n v="13"/>
    <n v="8"/>
    <n v="3"/>
    <n v="28"/>
    <n v="134"/>
    <n v="0"/>
    <n v="4"/>
    <n v="11"/>
    <n v="12"/>
    <n v="17"/>
    <n v="0"/>
    <n v="3"/>
    <n v="0"/>
    <n v="1"/>
    <n v="0"/>
    <n v="0"/>
    <n v="0"/>
    <n v="0"/>
    <n v="0"/>
    <n v="0"/>
    <n v="0"/>
    <n v="0"/>
    <n v="0"/>
    <n v="0"/>
    <n v="0"/>
    <n v="4"/>
    <n v="35"/>
    <n v="0"/>
    <n v="3"/>
    <n v="1"/>
    <m/>
    <m/>
    <m/>
    <m/>
    <m/>
    <m/>
    <m/>
    <m/>
    <m/>
    <m/>
    <m/>
    <m/>
    <m/>
    <m/>
    <m/>
    <m/>
  </r>
  <r>
    <x v="3"/>
    <x v="20"/>
    <x v="155"/>
    <x v="2"/>
    <n v="31"/>
    <n v="1"/>
    <n v="1"/>
    <n v="0"/>
    <n v="0"/>
    <n v="12"/>
    <n v="1"/>
    <n v="0"/>
    <n v="2"/>
    <n v="1"/>
    <n v="1"/>
    <n v="0"/>
    <n v="0"/>
    <n v="111"/>
    <n v="62"/>
    <n v="4"/>
    <n v="1"/>
    <n v="3"/>
    <n v="919"/>
    <n v="109"/>
    <n v="33"/>
    <n v="33"/>
    <n v="44"/>
    <n v="262"/>
    <n v="20"/>
    <n v="8"/>
    <n v="3"/>
    <n v="26"/>
    <n v="135"/>
    <n v="4"/>
    <n v="3"/>
    <n v="11"/>
    <n v="13"/>
    <n v="17"/>
    <n v="3"/>
    <n v="1"/>
    <n v="0"/>
    <n v="1"/>
    <n v="0"/>
    <n v="0"/>
    <n v="0"/>
    <n v="0"/>
    <n v="0"/>
    <n v="0"/>
    <n v="0"/>
    <n v="0"/>
    <n v="0"/>
    <n v="0"/>
    <n v="0"/>
    <n v="0"/>
    <n v="0"/>
    <n v="0"/>
    <n v="0"/>
    <n v="0"/>
    <n v="1"/>
    <n v="0"/>
    <n v="28"/>
    <n v="1"/>
    <n v="99"/>
    <n v="759"/>
    <n v="212"/>
    <n v="91"/>
    <n v="14"/>
    <m/>
    <m/>
    <m/>
    <m/>
    <m/>
    <m/>
    <m/>
  </r>
  <r>
    <x v="3"/>
    <x v="20"/>
    <x v="155"/>
    <x v="3"/>
    <n v="31"/>
    <n v="1"/>
    <n v="1"/>
    <n v="0"/>
    <n v="0"/>
    <n v="13"/>
    <n v="1"/>
    <n v="0"/>
    <n v="2"/>
    <n v="1"/>
    <n v="1"/>
    <n v="0"/>
    <n v="0"/>
    <n v="112"/>
    <n v="69"/>
    <n v="4"/>
    <n v="1"/>
    <n v="4"/>
    <n v="922"/>
    <n v="146"/>
    <n v="32"/>
    <n v="33"/>
    <n v="43"/>
    <n v="260"/>
    <n v="31"/>
    <n v="7"/>
    <n v="3"/>
    <n v="24"/>
    <n v="136"/>
    <n v="8"/>
    <n v="3"/>
    <n v="9"/>
    <n v="14"/>
    <n v="17"/>
    <n v="4"/>
    <n v="1"/>
    <n v="0"/>
    <n v="1"/>
    <n v="0"/>
    <n v="0"/>
    <n v="0"/>
    <n v="0"/>
    <n v="0"/>
    <n v="0"/>
    <n v="0"/>
    <n v="0"/>
    <n v="0"/>
    <n v="0"/>
    <n v="0"/>
    <n v="0"/>
    <n v="0"/>
    <n v="0"/>
    <n v="0"/>
    <n v="0"/>
    <n v="1"/>
    <n v="0"/>
    <n v="28"/>
    <n v="1"/>
    <n v="99"/>
    <n v="762"/>
    <n v="213"/>
    <n v="93"/>
    <n v="14"/>
    <m/>
    <m/>
    <m/>
    <m/>
    <m/>
    <m/>
    <m/>
  </r>
  <r>
    <x v="3"/>
    <x v="20"/>
    <x v="155"/>
    <x v="4"/>
    <n v="30"/>
    <n v="1"/>
    <n v="1"/>
    <n v="0"/>
    <n v="0"/>
    <n v="14"/>
    <n v="1"/>
    <n v="0"/>
    <n v="2"/>
    <n v="1"/>
    <n v="1"/>
    <n v="0"/>
    <n v="0"/>
    <n v="114"/>
    <n v="72"/>
    <n v="5"/>
    <n v="1"/>
    <n v="4"/>
    <n v="923"/>
    <n v="196"/>
    <n v="34"/>
    <n v="32"/>
    <n v="42"/>
    <n v="263"/>
    <n v="38"/>
    <n v="7"/>
    <n v="3"/>
    <n v="26"/>
    <n v="136"/>
    <n v="12"/>
    <n v="4"/>
    <n v="9"/>
    <n v="13"/>
    <n v="17"/>
    <n v="5"/>
    <n v="1"/>
    <n v="0"/>
    <n v="1"/>
    <n v="0"/>
    <n v="0"/>
    <n v="0"/>
    <n v="0"/>
    <n v="0"/>
    <n v="0"/>
    <n v="0"/>
    <n v="0"/>
    <n v="0"/>
    <n v="0"/>
    <n v="0"/>
    <n v="0"/>
    <n v="0"/>
    <n v="0"/>
    <n v="0"/>
    <n v="0"/>
    <n v="1"/>
    <n v="0"/>
    <n v="27"/>
    <n v="1"/>
    <n v="100"/>
    <n v="762"/>
    <n v="215"/>
    <n v="93"/>
    <n v="15"/>
    <m/>
    <m/>
    <m/>
    <m/>
    <m/>
    <m/>
    <m/>
  </r>
  <r>
    <x v="3"/>
    <x v="20"/>
    <x v="155"/>
    <x v="5"/>
    <n v="31"/>
    <n v="1"/>
    <n v="1"/>
    <n v="0"/>
    <n v="0"/>
    <n v="19"/>
    <n v="1"/>
    <n v="0"/>
    <n v="2"/>
    <n v="1"/>
    <n v="1"/>
    <n v="0"/>
    <n v="0"/>
    <n v="114"/>
    <n v="78"/>
    <n v="5"/>
    <n v="1"/>
    <n v="3"/>
    <n v="923"/>
    <n v="273"/>
    <n v="35"/>
    <n v="31"/>
    <n v="38"/>
    <n v="269"/>
    <n v="56"/>
    <n v="7"/>
    <n v="4"/>
    <n v="29"/>
    <n v="138"/>
    <n v="18"/>
    <n v="6"/>
    <n v="7"/>
    <n v="14"/>
    <n v="17"/>
    <n v="5"/>
    <n v="1"/>
    <n v="0"/>
    <n v="1"/>
    <n v="0"/>
    <n v="0"/>
    <n v="0"/>
    <n v="0"/>
    <n v="0"/>
    <n v="0"/>
    <n v="0"/>
    <n v="0"/>
    <n v="0"/>
    <n v="0"/>
    <n v="0"/>
    <n v="0"/>
    <n v="0"/>
    <n v="0"/>
    <n v="0"/>
    <n v="0"/>
    <n v="1"/>
    <n v="0"/>
    <n v="28"/>
    <n v="1"/>
    <n v="101"/>
    <n v="767"/>
    <n v="217"/>
    <n v="94"/>
    <n v="15"/>
    <m/>
    <m/>
    <m/>
    <m/>
    <m/>
    <m/>
    <m/>
  </r>
  <r>
    <x v="3"/>
    <x v="20"/>
    <x v="155"/>
    <x v="6"/>
    <n v="31"/>
    <n v="1"/>
    <n v="1"/>
    <n v="0"/>
    <n v="0"/>
    <n v="21"/>
    <n v="1"/>
    <n v="0"/>
    <n v="2"/>
    <n v="2"/>
    <n v="1"/>
    <n v="0"/>
    <n v="0"/>
    <n v="112"/>
    <n v="77"/>
    <n v="5"/>
    <n v="1"/>
    <n v="3"/>
    <n v="921"/>
    <n v="343"/>
    <n v="35"/>
    <n v="31"/>
    <n v="36"/>
    <n v="267"/>
    <n v="71"/>
    <n v="7"/>
    <n v="3"/>
    <n v="29"/>
    <n v="138"/>
    <n v="24"/>
    <n v="5"/>
    <n v="7"/>
    <n v="13"/>
    <n v="17"/>
    <n v="6"/>
    <n v="1"/>
    <n v="0"/>
    <n v="1"/>
    <n v="0"/>
    <n v="0"/>
    <n v="0"/>
    <n v="0"/>
    <n v="0"/>
    <n v="0"/>
    <n v="0"/>
    <n v="0"/>
    <n v="0"/>
    <n v="0"/>
    <n v="0"/>
    <n v="0"/>
    <n v="0"/>
    <n v="0"/>
    <n v="0"/>
    <n v="0"/>
    <n v="1"/>
    <n v="0"/>
    <n v="28"/>
    <n v="1"/>
    <n v="99"/>
    <n v="772"/>
    <n v="215"/>
    <n v="95"/>
    <n v="15"/>
    <m/>
    <m/>
    <m/>
    <m/>
    <m/>
    <m/>
    <m/>
  </r>
  <r>
    <x v="3"/>
    <x v="20"/>
    <x v="155"/>
    <x v="7"/>
    <n v="31"/>
    <n v="1"/>
    <n v="1"/>
    <n v="0"/>
    <n v="0"/>
    <n v="21"/>
    <n v="1"/>
    <n v="0"/>
    <n v="2"/>
    <n v="2"/>
    <n v="1"/>
    <n v="0"/>
    <n v="0"/>
    <n v="113"/>
    <n v="80"/>
    <n v="5"/>
    <n v="1"/>
    <n v="2"/>
    <n v="924"/>
    <n v="387"/>
    <n v="36"/>
    <n v="30"/>
    <n v="35"/>
    <n v="264"/>
    <n v="92"/>
    <n v="7"/>
    <n v="3"/>
    <n v="27"/>
    <n v="140"/>
    <n v="30"/>
    <n v="5"/>
    <n v="7"/>
    <n v="13"/>
    <n v="17"/>
    <n v="7"/>
    <n v="1"/>
    <n v="0"/>
    <n v="1"/>
    <n v="0"/>
    <n v="0"/>
    <n v="0"/>
    <n v="0"/>
    <n v="0"/>
    <n v="0"/>
    <n v="0"/>
    <n v="0"/>
    <n v="0"/>
    <n v="0"/>
    <n v="0"/>
    <n v="0"/>
    <n v="0"/>
    <n v="0"/>
    <n v="0"/>
    <n v="0"/>
    <n v="1"/>
    <n v="0"/>
    <n v="28"/>
    <n v="1"/>
    <n v="100"/>
    <n v="778"/>
    <n v="214"/>
    <n v="96"/>
    <n v="15"/>
    <m/>
    <m/>
    <m/>
    <m/>
    <m/>
    <m/>
    <m/>
  </r>
  <r>
    <x v="3"/>
    <x v="20"/>
    <x v="155"/>
    <x v="8"/>
    <n v="31"/>
    <n v="1"/>
    <n v="1"/>
    <n v="0"/>
    <n v="0"/>
    <n v="22"/>
    <n v="1"/>
    <n v="0"/>
    <n v="2"/>
    <n v="2"/>
    <n v="1"/>
    <n v="0"/>
    <n v="0"/>
    <n v="113"/>
    <n v="82"/>
    <n v="5"/>
    <n v="1"/>
    <n v="1"/>
    <n v="925"/>
    <n v="461"/>
    <n v="36"/>
    <n v="30"/>
    <n v="33"/>
    <n v="267"/>
    <n v="111"/>
    <n v="7"/>
    <n v="3"/>
    <n v="30"/>
    <n v="140"/>
    <n v="43"/>
    <n v="5"/>
    <n v="7"/>
    <n v="13"/>
    <n v="17"/>
    <n v="7"/>
    <n v="1"/>
    <n v="0"/>
    <n v="1"/>
    <n v="0"/>
    <n v="0"/>
    <n v="0"/>
    <n v="0"/>
    <n v="0"/>
    <n v="0"/>
    <n v="0"/>
    <n v="0"/>
    <n v="0"/>
    <n v="0"/>
    <n v="0"/>
    <n v="0"/>
    <n v="0"/>
    <n v="0"/>
    <n v="0"/>
    <n v="0"/>
    <n v="1"/>
    <n v="0"/>
    <n v="28"/>
    <n v="1"/>
    <n v="100"/>
    <n v="783"/>
    <n v="216"/>
    <n v="96"/>
    <n v="15"/>
    <n v="2439"/>
    <n v="434"/>
    <n v="0"/>
    <n v="21"/>
    <n v="45"/>
    <n v="691"/>
    <n v="1478"/>
  </r>
  <r>
    <x v="3"/>
    <x v="20"/>
    <x v="155"/>
    <x v="9"/>
    <n v="31"/>
    <n v="1"/>
    <n v="1"/>
    <n v="0"/>
    <n v="0"/>
    <n v="23"/>
    <n v="1"/>
    <n v="0"/>
    <n v="2"/>
    <n v="2"/>
    <n v="1"/>
    <n v="0"/>
    <n v="0"/>
    <n v="113"/>
    <n v="85"/>
    <n v="5"/>
    <n v="1"/>
    <n v="1"/>
    <n v="924"/>
    <n v="500"/>
    <n v="36"/>
    <n v="30"/>
    <n v="34"/>
    <n v="265"/>
    <n v="128"/>
    <n v="8"/>
    <n v="2"/>
    <n v="26"/>
    <n v="138"/>
    <n v="47"/>
    <n v="5"/>
    <n v="6"/>
    <n v="13"/>
    <n v="17"/>
    <n v="7"/>
    <n v="1"/>
    <n v="0"/>
    <n v="1"/>
    <n v="0"/>
    <n v="0"/>
    <n v="0"/>
    <n v="0"/>
    <n v="0"/>
    <n v="0"/>
    <n v="0"/>
    <n v="0"/>
    <n v="0"/>
    <n v="0"/>
    <n v="0"/>
    <n v="0"/>
    <n v="0"/>
    <n v="0"/>
    <n v="0"/>
    <n v="0"/>
    <n v="1"/>
    <n v="0"/>
    <n v="28"/>
    <n v="1"/>
    <n v="100"/>
    <n v="785"/>
    <n v="221"/>
    <n v="97"/>
    <n v="15"/>
    <n v="2442"/>
    <n v="565"/>
    <n v="0"/>
    <n v="22"/>
    <n v="43"/>
    <n v="679"/>
    <n v="1510"/>
  </r>
  <r>
    <x v="3"/>
    <x v="20"/>
    <x v="155"/>
    <x v="10"/>
    <n v="31"/>
    <n v="1"/>
    <n v="1"/>
    <n v="0"/>
    <n v="0"/>
    <n v="23"/>
    <n v="1"/>
    <n v="0"/>
    <n v="2"/>
    <n v="2"/>
    <n v="1"/>
    <n v="0"/>
    <n v="0"/>
    <n v="113"/>
    <n v="85"/>
    <n v="5"/>
    <n v="1"/>
    <n v="1"/>
    <n v="924"/>
    <n v="531"/>
    <n v="36"/>
    <n v="29"/>
    <n v="32"/>
    <n v="273"/>
    <n v="138"/>
    <n v="8"/>
    <n v="2"/>
    <n v="29"/>
    <n v="139"/>
    <n v="48"/>
    <n v="5"/>
    <n v="6"/>
    <n v="14"/>
    <n v="17"/>
    <n v="7"/>
    <n v="1"/>
    <n v="0"/>
    <n v="1"/>
    <n v="0"/>
    <n v="0"/>
    <n v="0"/>
    <n v="0"/>
    <n v="0"/>
    <n v="0"/>
    <n v="0"/>
    <n v="0"/>
    <n v="0"/>
    <n v="0"/>
    <n v="0"/>
    <n v="0"/>
    <n v="0"/>
    <n v="0"/>
    <n v="0"/>
    <n v="0"/>
    <n v="1"/>
    <n v="0"/>
    <n v="28"/>
    <n v="1"/>
    <n v="100"/>
    <n v="787"/>
    <n v="227"/>
    <n v="98"/>
    <n v="15"/>
    <n v="2454"/>
    <n v="649"/>
    <n v="0"/>
    <n v="22"/>
    <n v="44"/>
    <n v="685"/>
    <n v="1522"/>
  </r>
  <r>
    <x v="3"/>
    <x v="20"/>
    <x v="155"/>
    <x v="11"/>
    <n v="31"/>
    <n v="1"/>
    <n v="1"/>
    <n v="0"/>
    <n v="0"/>
    <n v="24"/>
    <n v="1"/>
    <n v="0"/>
    <n v="2"/>
    <n v="2"/>
    <n v="1"/>
    <n v="0"/>
    <n v="0"/>
    <n v="116"/>
    <n v="87"/>
    <n v="5"/>
    <n v="1"/>
    <n v="2"/>
    <n v="925"/>
    <n v="540"/>
    <n v="36"/>
    <n v="30"/>
    <n v="29"/>
    <n v="276"/>
    <n v="147"/>
    <n v="8"/>
    <n v="2"/>
    <n v="31"/>
    <n v="140"/>
    <n v="49"/>
    <n v="5"/>
    <n v="6"/>
    <n v="15"/>
    <n v="17"/>
    <n v="7"/>
    <n v="1"/>
    <n v="0"/>
    <n v="1"/>
    <n v="0"/>
    <n v="0"/>
    <n v="0"/>
    <n v="0"/>
    <n v="0"/>
    <n v="0"/>
    <n v="0"/>
    <n v="0"/>
    <n v="0"/>
    <n v="0"/>
    <n v="0"/>
    <n v="0"/>
    <n v="0"/>
    <n v="0"/>
    <n v="0"/>
    <n v="0"/>
    <n v="1"/>
    <n v="0"/>
    <n v="28"/>
    <n v="1"/>
    <n v="104"/>
    <n v="789"/>
    <n v="227"/>
    <n v="98"/>
    <n v="15"/>
    <n v="2468"/>
    <n v="700"/>
    <n v="0"/>
    <n v="22"/>
    <n v="41"/>
    <n v="688"/>
    <n v="1531"/>
  </r>
  <r>
    <x v="3"/>
    <x v="20"/>
    <x v="155"/>
    <x v="12"/>
    <n v="31"/>
    <n v="1"/>
    <n v="1"/>
    <n v="0"/>
    <n v="0"/>
    <n v="24"/>
    <n v="1"/>
    <n v="0"/>
    <n v="2"/>
    <n v="2"/>
    <n v="1"/>
    <n v="0"/>
    <n v="0"/>
    <n v="119"/>
    <n v="89"/>
    <n v="5"/>
    <n v="1"/>
    <n v="2"/>
    <n v="929"/>
    <n v="553"/>
    <n v="34"/>
    <n v="30"/>
    <n v="29"/>
    <n v="275"/>
    <n v="152"/>
    <n v="8"/>
    <n v="2"/>
    <n v="29"/>
    <n v="142"/>
    <n v="56"/>
    <n v="5"/>
    <n v="6"/>
    <n v="15"/>
    <n v="18"/>
    <n v="11"/>
    <n v="1"/>
    <n v="1"/>
    <n v="1"/>
    <n v="0"/>
    <n v="0"/>
    <n v="0"/>
    <n v="0"/>
    <n v="0"/>
    <n v="0"/>
    <n v="0"/>
    <n v="0"/>
    <n v="0"/>
    <n v="0"/>
    <n v="0"/>
    <n v="0"/>
    <n v="0"/>
    <n v="0"/>
    <n v="0"/>
    <n v="0"/>
    <n v="1"/>
    <n v="0"/>
    <n v="28"/>
    <n v="1"/>
    <n v="107"/>
    <n v="797"/>
    <n v="227"/>
    <n v="100"/>
    <n v="15"/>
    <n v="2473"/>
    <n v="745"/>
    <n v="0"/>
    <n v="23"/>
    <n v="40"/>
    <n v="678"/>
    <n v="1545"/>
  </r>
  <r>
    <x v="3"/>
    <x v="20"/>
    <x v="155"/>
    <x v="13"/>
    <n v="31"/>
    <n v="1"/>
    <n v="1"/>
    <n v="0"/>
    <n v="0"/>
    <n v="24"/>
    <n v="1"/>
    <n v="0"/>
    <n v="2"/>
    <n v="2"/>
    <n v="1"/>
    <n v="0"/>
    <n v="0"/>
    <n v="119"/>
    <n v="89"/>
    <n v="5"/>
    <n v="1"/>
    <n v="2"/>
    <n v="930"/>
    <n v="567"/>
    <n v="33"/>
    <n v="28"/>
    <n v="27"/>
    <n v="273"/>
    <n v="155"/>
    <n v="8"/>
    <n v="2"/>
    <n v="28"/>
    <n v="144"/>
    <n v="56"/>
    <n v="7"/>
    <n v="7"/>
    <n v="13"/>
    <n v="18"/>
    <n v="11"/>
    <n v="1"/>
    <n v="1"/>
    <n v="1"/>
    <n v="0"/>
    <n v="0"/>
    <n v="0"/>
    <n v="0"/>
    <n v="0"/>
    <n v="0"/>
    <n v="0"/>
    <n v="0"/>
    <n v="0"/>
    <n v="0"/>
    <n v="0"/>
    <n v="0"/>
    <n v="0"/>
    <n v="0"/>
    <n v="0"/>
    <n v="0"/>
    <n v="1"/>
    <n v="0"/>
    <n v="28"/>
    <n v="1"/>
    <n v="107"/>
    <n v="803"/>
    <n v="226"/>
    <n v="101"/>
    <n v="15"/>
    <n v="2475"/>
    <n v="766"/>
    <n v="0"/>
    <n v="27"/>
    <n v="40"/>
    <n v="669"/>
    <n v="1549"/>
  </r>
  <r>
    <x v="3"/>
    <x v="20"/>
    <x v="155"/>
    <x v="14"/>
    <n v="31"/>
    <n v="1"/>
    <n v="1"/>
    <n v="0"/>
    <n v="0"/>
    <n v="24"/>
    <n v="1"/>
    <n v="0"/>
    <n v="2"/>
    <n v="2"/>
    <n v="1"/>
    <n v="0"/>
    <n v="0"/>
    <n v="121"/>
    <n v="90"/>
    <n v="3"/>
    <n v="1"/>
    <n v="2"/>
    <n v="932"/>
    <n v="578"/>
    <n v="34"/>
    <n v="27"/>
    <n v="25"/>
    <n v="274"/>
    <n v="157"/>
    <n v="8"/>
    <n v="2"/>
    <n v="30"/>
    <n v="144"/>
    <n v="57"/>
    <n v="7"/>
    <n v="7"/>
    <n v="13"/>
    <n v="18"/>
    <n v="11"/>
    <n v="1"/>
    <n v="1"/>
    <n v="1"/>
    <n v="0"/>
    <n v="0"/>
    <n v="0"/>
    <n v="0"/>
    <n v="0"/>
    <n v="0"/>
    <n v="0"/>
    <n v="0"/>
    <n v="0"/>
    <n v="0"/>
    <n v="0"/>
    <n v="0"/>
    <n v="0"/>
    <n v="0"/>
    <n v="0"/>
    <n v="0"/>
    <n v="1"/>
    <n v="0"/>
    <n v="28"/>
    <n v="1"/>
    <n v="110"/>
    <n v="807"/>
    <n v="225"/>
    <n v="101"/>
    <n v="15"/>
    <n v="2485"/>
    <n v="785"/>
    <n v="0"/>
    <n v="26"/>
    <n v="40"/>
    <n v="663"/>
    <n v="1559"/>
  </r>
  <r>
    <x v="3"/>
    <x v="20"/>
    <x v="155"/>
    <x v="15"/>
    <n v="32"/>
    <n v="1"/>
    <n v="1"/>
    <n v="0"/>
    <n v="0"/>
    <n v="25"/>
    <n v="1"/>
    <n v="0"/>
    <n v="2"/>
    <n v="2"/>
    <n v="1"/>
    <n v="0"/>
    <n v="0"/>
    <n v="120"/>
    <n v="90"/>
    <n v="3"/>
    <n v="1"/>
    <n v="2"/>
    <n v="937"/>
    <n v="583"/>
    <n v="34"/>
    <n v="27"/>
    <n v="26"/>
    <n v="275"/>
    <n v="159"/>
    <n v="8"/>
    <n v="2"/>
    <n v="30"/>
    <n v="147"/>
    <n v="58"/>
    <n v="7"/>
    <n v="8"/>
    <n v="14"/>
    <n v="18"/>
    <n v="11"/>
    <n v="1"/>
    <n v="1"/>
    <n v="1"/>
    <n v="0"/>
    <n v="0"/>
    <n v="0"/>
    <n v="0"/>
    <n v="0"/>
    <n v="0"/>
    <n v="0"/>
    <n v="0"/>
    <n v="0"/>
    <n v="0"/>
    <n v="0"/>
    <n v="0"/>
    <n v="0"/>
    <n v="0"/>
    <n v="0"/>
    <n v="0"/>
    <n v="1"/>
    <n v="0"/>
    <n v="29"/>
    <n v="1"/>
    <n v="110"/>
    <n v="812"/>
    <n v="225"/>
    <n v="101"/>
    <n v="15"/>
    <n v="2500"/>
    <n v="809"/>
    <n v="0"/>
    <n v="26"/>
    <n v="41"/>
    <n v="667"/>
    <n v="1571"/>
  </r>
  <r>
    <x v="3"/>
    <x v="20"/>
    <x v="155"/>
    <x v="16"/>
    <n v="32"/>
    <n v="1"/>
    <n v="1"/>
    <n v="0"/>
    <n v="0"/>
    <n v="25"/>
    <n v="1"/>
    <n v="0"/>
    <n v="2"/>
    <n v="2"/>
    <n v="1"/>
    <n v="0"/>
    <n v="0"/>
    <n v="120"/>
    <n v="90"/>
    <n v="3"/>
    <n v="1"/>
    <n v="2"/>
    <n v="939"/>
    <n v="589"/>
    <n v="34"/>
    <n v="27"/>
    <n v="26"/>
    <n v="274"/>
    <n v="158"/>
    <n v="8"/>
    <n v="2"/>
    <n v="30"/>
    <n v="148"/>
    <n v="59"/>
    <n v="8"/>
    <n v="7"/>
    <n v="15"/>
    <n v="18"/>
    <n v="11"/>
    <n v="1"/>
    <n v="1"/>
    <n v="1"/>
    <n v="0"/>
    <n v="0"/>
    <n v="0"/>
    <n v="0"/>
    <n v="0"/>
    <n v="0"/>
    <n v="0"/>
    <n v="0"/>
    <n v="0"/>
    <n v="0"/>
    <n v="0"/>
    <n v="0"/>
    <n v="0"/>
    <n v="0"/>
    <n v="0"/>
    <n v="0"/>
    <n v="1"/>
    <n v="0"/>
    <n v="29"/>
    <n v="1"/>
    <n v="110"/>
    <n v="814"/>
    <n v="224"/>
    <n v="101"/>
    <n v="15"/>
    <n v="2515"/>
    <n v="817"/>
    <n v="0"/>
    <n v="27"/>
    <n v="40"/>
    <n v="680"/>
    <n v="1577"/>
  </r>
  <r>
    <x v="3"/>
    <x v="20"/>
    <x v="155"/>
    <x v="16"/>
    <m/>
    <m/>
    <m/>
    <m/>
    <m/>
    <m/>
    <m/>
    <m/>
    <m/>
    <m/>
    <m/>
    <m/>
    <m/>
    <m/>
    <m/>
    <m/>
    <m/>
    <m/>
    <m/>
    <m/>
    <m/>
    <m/>
    <m/>
    <n v="1"/>
    <m/>
    <m/>
    <m/>
    <n v="1"/>
    <m/>
    <m/>
    <m/>
    <m/>
    <m/>
    <m/>
    <m/>
    <m/>
    <m/>
    <m/>
    <m/>
    <m/>
    <m/>
    <m/>
    <m/>
    <m/>
    <m/>
    <m/>
    <m/>
    <m/>
    <m/>
    <m/>
    <m/>
    <m/>
    <m/>
    <m/>
    <m/>
    <m/>
    <m/>
    <m/>
    <m/>
    <m/>
    <m/>
    <m/>
    <m/>
    <n v="1"/>
    <m/>
    <m/>
    <m/>
    <m/>
    <n v="1"/>
    <m/>
  </r>
  <r>
    <x v="3"/>
    <x v="22"/>
    <x v="156"/>
    <x v="0"/>
    <n v="169"/>
    <n v="0"/>
    <n v="0"/>
    <n v="0"/>
    <n v="0"/>
    <n v="27"/>
    <n v="7"/>
    <n v="19"/>
    <n v="1"/>
    <n v="0"/>
    <n v="0"/>
    <n v="0"/>
    <n v="0"/>
    <n v="344"/>
    <n v="0"/>
    <n v="135"/>
    <n v="13"/>
    <n v="4"/>
    <n v="2202"/>
    <n v="0"/>
    <n v="137"/>
    <n v="271"/>
    <n v="11"/>
    <n v="1156"/>
    <n v="45"/>
    <n v="15"/>
    <n v="202"/>
    <n v="38"/>
    <n v="291"/>
    <n v="0"/>
    <n v="12"/>
    <n v="89"/>
    <n v="2"/>
    <n v="42"/>
    <n v="0"/>
    <n v="5"/>
    <n v="2"/>
    <n v="0"/>
    <n v="0"/>
    <n v="0"/>
    <n v="0"/>
    <n v="0"/>
    <n v="0"/>
    <n v="0"/>
    <n v="0"/>
    <n v="0"/>
    <n v="0"/>
    <n v="0"/>
    <n v="0"/>
    <n v="19"/>
    <n v="130"/>
    <n v="0"/>
    <n v="1"/>
    <n v="1"/>
    <m/>
    <m/>
    <m/>
    <m/>
    <m/>
    <m/>
    <m/>
    <m/>
    <m/>
    <m/>
    <m/>
    <m/>
    <m/>
    <m/>
    <m/>
    <m/>
  </r>
  <r>
    <x v="3"/>
    <x v="22"/>
    <x v="156"/>
    <x v="1"/>
    <n v="169"/>
    <n v="0"/>
    <n v="0"/>
    <n v="0"/>
    <n v="0"/>
    <n v="42"/>
    <n v="7"/>
    <n v="19"/>
    <n v="1"/>
    <n v="0"/>
    <n v="0"/>
    <n v="0"/>
    <n v="0"/>
    <n v="343"/>
    <n v="0"/>
    <n v="165"/>
    <n v="12"/>
    <n v="3"/>
    <n v="2201"/>
    <n v="0"/>
    <n v="188"/>
    <n v="266"/>
    <n v="11"/>
    <n v="1154"/>
    <n v="71"/>
    <n v="15"/>
    <n v="200"/>
    <n v="39"/>
    <n v="293"/>
    <n v="0"/>
    <n v="14"/>
    <n v="87"/>
    <n v="2"/>
    <n v="42"/>
    <n v="0"/>
    <n v="6"/>
    <n v="2"/>
    <n v="0"/>
    <n v="0"/>
    <n v="0"/>
    <n v="0"/>
    <n v="0"/>
    <n v="0"/>
    <n v="0"/>
    <n v="0"/>
    <n v="0"/>
    <n v="0"/>
    <n v="0"/>
    <n v="0"/>
    <n v="19"/>
    <n v="129"/>
    <n v="0"/>
    <n v="1"/>
    <n v="1"/>
    <m/>
    <m/>
    <m/>
    <m/>
    <m/>
    <m/>
    <m/>
    <m/>
    <m/>
    <m/>
    <m/>
    <m/>
    <m/>
    <m/>
    <m/>
    <m/>
  </r>
  <r>
    <x v="3"/>
    <x v="22"/>
    <x v="156"/>
    <x v="2"/>
    <n v="170"/>
    <n v="0"/>
    <n v="0"/>
    <n v="0"/>
    <n v="0"/>
    <n v="44"/>
    <n v="7"/>
    <n v="19"/>
    <n v="1"/>
    <n v="0"/>
    <n v="0"/>
    <n v="0"/>
    <n v="0"/>
    <n v="342"/>
    <n v="180"/>
    <n v="18"/>
    <n v="11"/>
    <n v="3"/>
    <n v="2197"/>
    <n v="254"/>
    <n v="132"/>
    <n v="258"/>
    <n v="11"/>
    <n v="1159"/>
    <n v="96"/>
    <n v="14"/>
    <n v="197"/>
    <n v="42"/>
    <n v="297"/>
    <n v="18"/>
    <n v="1"/>
    <n v="87"/>
    <n v="2"/>
    <n v="41"/>
    <n v="14"/>
    <n v="1"/>
    <n v="2"/>
    <n v="0"/>
    <n v="0"/>
    <n v="0"/>
    <n v="0"/>
    <n v="0"/>
    <n v="0"/>
    <n v="0"/>
    <n v="0"/>
    <n v="0"/>
    <n v="0"/>
    <n v="0"/>
    <n v="0"/>
    <n v="0"/>
    <n v="0"/>
    <n v="0"/>
    <n v="0"/>
    <n v="0"/>
    <n v="0"/>
    <n v="0"/>
    <n v="139"/>
    <n v="0"/>
    <n v="298"/>
    <n v="1670"/>
    <n v="863"/>
    <n v="185"/>
    <n v="35"/>
    <m/>
    <m/>
    <m/>
    <m/>
    <m/>
    <m/>
    <m/>
  </r>
  <r>
    <x v="3"/>
    <x v="22"/>
    <x v="156"/>
    <x v="3"/>
    <n v="170"/>
    <n v="0"/>
    <n v="0"/>
    <n v="0"/>
    <n v="0"/>
    <n v="51"/>
    <n v="7"/>
    <n v="19"/>
    <n v="1"/>
    <n v="0"/>
    <n v="0"/>
    <n v="0"/>
    <n v="0"/>
    <n v="344"/>
    <n v="191"/>
    <n v="18"/>
    <n v="12"/>
    <n v="2"/>
    <n v="2199"/>
    <n v="363"/>
    <n v="129"/>
    <n v="257"/>
    <n v="11"/>
    <n v="1158"/>
    <n v="135"/>
    <n v="15"/>
    <n v="192"/>
    <n v="42"/>
    <n v="295"/>
    <n v="20"/>
    <n v="1"/>
    <n v="84"/>
    <n v="2"/>
    <n v="41"/>
    <n v="24"/>
    <n v="1"/>
    <n v="2"/>
    <n v="0"/>
    <n v="0"/>
    <n v="0"/>
    <n v="0"/>
    <n v="0"/>
    <n v="0"/>
    <n v="0"/>
    <n v="0"/>
    <n v="0"/>
    <n v="0"/>
    <n v="0"/>
    <n v="0"/>
    <n v="0"/>
    <n v="0"/>
    <n v="0"/>
    <n v="0"/>
    <n v="0"/>
    <n v="0"/>
    <n v="0"/>
    <n v="139"/>
    <n v="0"/>
    <n v="301"/>
    <n v="1682"/>
    <n v="865"/>
    <n v="186"/>
    <n v="35"/>
    <m/>
    <m/>
    <m/>
    <m/>
    <m/>
    <m/>
    <m/>
  </r>
  <r>
    <x v="3"/>
    <x v="22"/>
    <x v="156"/>
    <x v="4"/>
    <n v="172"/>
    <n v="0"/>
    <n v="0"/>
    <n v="0"/>
    <n v="0"/>
    <n v="61"/>
    <n v="7"/>
    <n v="19"/>
    <n v="1"/>
    <n v="0"/>
    <n v="0"/>
    <n v="0"/>
    <n v="0"/>
    <n v="342"/>
    <n v="201"/>
    <n v="18"/>
    <n v="12"/>
    <n v="2"/>
    <n v="2196"/>
    <n v="485"/>
    <n v="128"/>
    <n v="255"/>
    <n v="12"/>
    <n v="1163"/>
    <n v="167"/>
    <n v="15"/>
    <n v="192"/>
    <n v="43"/>
    <n v="301"/>
    <n v="28"/>
    <n v="1"/>
    <n v="87"/>
    <n v="2"/>
    <n v="42"/>
    <n v="25"/>
    <n v="1"/>
    <n v="2"/>
    <n v="0"/>
    <n v="0"/>
    <n v="0"/>
    <n v="0"/>
    <n v="0"/>
    <n v="0"/>
    <n v="0"/>
    <n v="0"/>
    <n v="0"/>
    <n v="0"/>
    <n v="0"/>
    <n v="0"/>
    <n v="0"/>
    <n v="0"/>
    <n v="0"/>
    <n v="0"/>
    <n v="0"/>
    <n v="0"/>
    <n v="0"/>
    <n v="142"/>
    <n v="0"/>
    <n v="300"/>
    <n v="1685"/>
    <n v="869"/>
    <n v="189"/>
    <n v="36"/>
    <m/>
    <m/>
    <m/>
    <m/>
    <m/>
    <m/>
    <m/>
  </r>
  <r>
    <x v="3"/>
    <x v="22"/>
    <x v="156"/>
    <x v="5"/>
    <n v="172"/>
    <n v="0"/>
    <n v="0"/>
    <n v="0"/>
    <n v="0"/>
    <n v="70"/>
    <n v="7"/>
    <n v="18"/>
    <n v="1"/>
    <n v="0"/>
    <n v="0"/>
    <n v="0"/>
    <n v="0"/>
    <n v="341"/>
    <n v="209"/>
    <n v="18"/>
    <n v="12"/>
    <n v="2"/>
    <n v="2196"/>
    <n v="651"/>
    <n v="127"/>
    <n v="253"/>
    <n v="13"/>
    <n v="1174"/>
    <n v="237"/>
    <n v="15"/>
    <n v="191"/>
    <n v="51"/>
    <n v="309"/>
    <n v="39"/>
    <n v="1"/>
    <n v="87"/>
    <n v="3"/>
    <n v="40"/>
    <n v="25"/>
    <n v="1"/>
    <n v="2"/>
    <n v="0"/>
    <n v="0"/>
    <n v="0"/>
    <n v="0"/>
    <n v="0"/>
    <n v="0"/>
    <n v="0"/>
    <n v="0"/>
    <n v="0"/>
    <n v="0"/>
    <n v="0"/>
    <n v="0"/>
    <n v="0"/>
    <n v="0"/>
    <n v="0"/>
    <n v="0"/>
    <n v="0"/>
    <n v="0"/>
    <n v="0"/>
    <n v="142"/>
    <n v="0"/>
    <n v="301"/>
    <n v="1696"/>
    <n v="878"/>
    <n v="196"/>
    <n v="34"/>
    <m/>
    <m/>
    <m/>
    <m/>
    <m/>
    <m/>
    <m/>
  </r>
  <r>
    <x v="3"/>
    <x v="22"/>
    <x v="156"/>
    <x v="6"/>
    <n v="173"/>
    <n v="0"/>
    <n v="0"/>
    <n v="0"/>
    <n v="0"/>
    <n v="80"/>
    <n v="7"/>
    <n v="18"/>
    <n v="1"/>
    <n v="0"/>
    <n v="0"/>
    <n v="0"/>
    <n v="0"/>
    <n v="343"/>
    <n v="224"/>
    <n v="19"/>
    <n v="13"/>
    <n v="2"/>
    <n v="2194"/>
    <n v="780"/>
    <n v="126"/>
    <n v="247"/>
    <n v="13"/>
    <n v="1173"/>
    <n v="341"/>
    <n v="15"/>
    <n v="190"/>
    <n v="47"/>
    <n v="311"/>
    <n v="52"/>
    <n v="1"/>
    <n v="87"/>
    <n v="3"/>
    <n v="40"/>
    <n v="26"/>
    <n v="1"/>
    <n v="2"/>
    <n v="0"/>
    <n v="0"/>
    <n v="0"/>
    <n v="0"/>
    <n v="0"/>
    <n v="0"/>
    <n v="0"/>
    <n v="0"/>
    <n v="0"/>
    <n v="0"/>
    <n v="0"/>
    <n v="0"/>
    <n v="0"/>
    <n v="0"/>
    <n v="0"/>
    <n v="0"/>
    <n v="0"/>
    <n v="0"/>
    <n v="0"/>
    <n v="143"/>
    <n v="0"/>
    <n v="302"/>
    <n v="1703"/>
    <n v="884"/>
    <n v="199"/>
    <n v="34"/>
    <m/>
    <m/>
    <m/>
    <m/>
    <m/>
    <m/>
    <m/>
  </r>
  <r>
    <x v="3"/>
    <x v="22"/>
    <x v="156"/>
    <x v="7"/>
    <n v="175"/>
    <n v="0"/>
    <n v="0"/>
    <n v="0"/>
    <n v="0"/>
    <n v="84"/>
    <n v="7"/>
    <n v="18"/>
    <n v="3"/>
    <n v="0"/>
    <n v="0"/>
    <n v="0"/>
    <n v="0"/>
    <n v="344"/>
    <n v="228"/>
    <n v="17"/>
    <n v="12"/>
    <n v="2"/>
    <n v="2197"/>
    <n v="884"/>
    <n v="126"/>
    <n v="241"/>
    <n v="12"/>
    <n v="1179"/>
    <n v="428"/>
    <n v="15"/>
    <n v="191"/>
    <n v="49"/>
    <n v="313"/>
    <n v="70"/>
    <n v="1"/>
    <n v="87"/>
    <n v="2"/>
    <n v="40"/>
    <n v="26"/>
    <n v="1"/>
    <n v="2"/>
    <n v="0"/>
    <n v="0"/>
    <n v="0"/>
    <n v="0"/>
    <n v="0"/>
    <n v="0"/>
    <n v="0"/>
    <n v="0"/>
    <n v="0"/>
    <n v="0"/>
    <n v="0"/>
    <n v="0"/>
    <n v="0"/>
    <n v="0"/>
    <n v="0"/>
    <n v="0"/>
    <n v="0"/>
    <n v="0"/>
    <n v="0"/>
    <n v="142"/>
    <n v="0"/>
    <n v="304"/>
    <n v="1710"/>
    <n v="890"/>
    <n v="202"/>
    <n v="34"/>
    <m/>
    <m/>
    <m/>
    <m/>
    <m/>
    <m/>
    <m/>
  </r>
  <r>
    <x v="3"/>
    <x v="22"/>
    <x v="156"/>
    <x v="8"/>
    <n v="175"/>
    <n v="0"/>
    <n v="0"/>
    <n v="0"/>
    <n v="0"/>
    <n v="91"/>
    <n v="7"/>
    <n v="20"/>
    <n v="0"/>
    <n v="0"/>
    <n v="0"/>
    <n v="0"/>
    <n v="0"/>
    <n v="345"/>
    <n v="240"/>
    <n v="17"/>
    <n v="11"/>
    <n v="2"/>
    <n v="2195"/>
    <n v="1001"/>
    <n v="124"/>
    <n v="238"/>
    <n v="13"/>
    <n v="1179"/>
    <n v="498"/>
    <n v="15"/>
    <n v="190"/>
    <n v="49"/>
    <n v="315"/>
    <n v="91"/>
    <n v="1"/>
    <n v="85"/>
    <n v="2"/>
    <n v="40"/>
    <n v="27"/>
    <n v="1"/>
    <n v="2"/>
    <n v="0"/>
    <n v="0"/>
    <n v="0"/>
    <n v="0"/>
    <n v="0"/>
    <n v="0"/>
    <n v="0"/>
    <n v="0"/>
    <n v="0"/>
    <n v="0"/>
    <n v="0"/>
    <n v="0"/>
    <n v="0"/>
    <n v="0"/>
    <n v="0"/>
    <n v="0"/>
    <n v="0"/>
    <n v="0"/>
    <n v="0"/>
    <n v="143"/>
    <n v="0"/>
    <n v="305"/>
    <n v="1715"/>
    <n v="890"/>
    <n v="206"/>
    <n v="34"/>
    <n v="8809"/>
    <n v="1620"/>
    <n v="0"/>
    <n v="36"/>
    <n v="3338"/>
    <n v="239"/>
    <n v="4742"/>
  </r>
  <r>
    <x v="3"/>
    <x v="22"/>
    <x v="156"/>
    <x v="9"/>
    <n v="175"/>
    <n v="0"/>
    <n v="0"/>
    <n v="0"/>
    <n v="0"/>
    <n v="94"/>
    <n v="7"/>
    <n v="20"/>
    <n v="0"/>
    <n v="0"/>
    <n v="0"/>
    <n v="0"/>
    <n v="0"/>
    <n v="346"/>
    <n v="252"/>
    <n v="17"/>
    <n v="11"/>
    <n v="2"/>
    <n v="2195"/>
    <n v="1083"/>
    <n v="124"/>
    <n v="233"/>
    <n v="14"/>
    <n v="1183"/>
    <n v="545"/>
    <n v="15"/>
    <n v="188"/>
    <n v="48"/>
    <n v="317"/>
    <n v="110"/>
    <n v="1"/>
    <n v="83"/>
    <n v="2"/>
    <n v="40"/>
    <n v="27"/>
    <n v="1"/>
    <n v="2"/>
    <n v="0"/>
    <n v="0"/>
    <n v="0"/>
    <n v="0"/>
    <n v="0"/>
    <n v="0"/>
    <n v="0"/>
    <n v="0"/>
    <n v="0"/>
    <n v="0"/>
    <n v="0"/>
    <n v="0"/>
    <n v="0"/>
    <n v="0"/>
    <n v="0"/>
    <n v="0"/>
    <n v="0"/>
    <n v="0"/>
    <n v="0"/>
    <n v="143"/>
    <n v="0"/>
    <n v="308"/>
    <n v="1723"/>
    <n v="896"/>
    <n v="211"/>
    <n v="34"/>
    <n v="8821"/>
    <n v="2096"/>
    <n v="0"/>
    <n v="36"/>
    <n v="3300"/>
    <n v="227"/>
    <n v="4803"/>
  </r>
  <r>
    <x v="3"/>
    <x v="22"/>
    <x v="156"/>
    <x v="10"/>
    <n v="175"/>
    <n v="0"/>
    <n v="0"/>
    <n v="0"/>
    <n v="0"/>
    <n v="95"/>
    <n v="7"/>
    <n v="19"/>
    <n v="0"/>
    <n v="0"/>
    <n v="0"/>
    <n v="0"/>
    <n v="0"/>
    <n v="348"/>
    <n v="253"/>
    <n v="17"/>
    <n v="11"/>
    <n v="1"/>
    <n v="2198"/>
    <n v="1123"/>
    <n v="122"/>
    <n v="230"/>
    <n v="14"/>
    <n v="1194"/>
    <n v="579"/>
    <n v="15"/>
    <n v="189"/>
    <n v="50"/>
    <n v="316"/>
    <n v="114"/>
    <n v="1"/>
    <n v="83"/>
    <n v="2"/>
    <n v="40"/>
    <n v="27"/>
    <n v="1"/>
    <n v="2"/>
    <n v="0"/>
    <n v="0"/>
    <n v="0"/>
    <n v="0"/>
    <n v="0"/>
    <n v="0"/>
    <n v="0"/>
    <n v="0"/>
    <n v="0"/>
    <n v="0"/>
    <n v="0"/>
    <n v="0"/>
    <n v="0"/>
    <n v="0"/>
    <n v="0"/>
    <n v="0"/>
    <n v="0"/>
    <n v="0"/>
    <n v="0"/>
    <n v="144"/>
    <n v="0"/>
    <n v="310"/>
    <n v="1732"/>
    <n v="906"/>
    <n v="209"/>
    <n v="34"/>
    <n v="8842"/>
    <n v="2310"/>
    <n v="0"/>
    <n v="37"/>
    <n v="3289"/>
    <n v="247"/>
    <n v="4820"/>
  </r>
  <r>
    <x v="3"/>
    <x v="22"/>
    <x v="156"/>
    <x v="11"/>
    <n v="173"/>
    <n v="0"/>
    <n v="0"/>
    <n v="0"/>
    <n v="0"/>
    <n v="96"/>
    <n v="7"/>
    <n v="18"/>
    <n v="0"/>
    <n v="0"/>
    <n v="0"/>
    <n v="0"/>
    <n v="0"/>
    <n v="349"/>
    <n v="259"/>
    <n v="17"/>
    <n v="11"/>
    <n v="1"/>
    <n v="2197"/>
    <n v="1154"/>
    <n v="118"/>
    <n v="227"/>
    <n v="15"/>
    <n v="1195"/>
    <n v="594"/>
    <n v="15"/>
    <n v="190"/>
    <n v="48"/>
    <n v="317"/>
    <n v="120"/>
    <n v="1"/>
    <n v="85"/>
    <n v="2"/>
    <n v="40"/>
    <n v="28"/>
    <n v="1"/>
    <n v="2"/>
    <n v="0"/>
    <n v="0"/>
    <n v="0"/>
    <n v="0"/>
    <n v="0"/>
    <n v="0"/>
    <n v="0"/>
    <n v="0"/>
    <n v="0"/>
    <n v="0"/>
    <n v="0"/>
    <n v="0"/>
    <n v="0"/>
    <n v="0"/>
    <n v="0"/>
    <n v="0"/>
    <n v="0"/>
    <n v="0"/>
    <n v="0"/>
    <n v="142"/>
    <n v="0"/>
    <n v="312"/>
    <n v="1738"/>
    <n v="906"/>
    <n v="211"/>
    <n v="35"/>
    <n v="8851"/>
    <n v="2505"/>
    <n v="0"/>
    <n v="38"/>
    <n v="3272"/>
    <n v="246"/>
    <n v="4846"/>
  </r>
  <r>
    <x v="3"/>
    <x v="22"/>
    <x v="156"/>
    <x v="12"/>
    <n v="172"/>
    <n v="1"/>
    <n v="1"/>
    <n v="0"/>
    <n v="0"/>
    <n v="98"/>
    <n v="7"/>
    <n v="18"/>
    <n v="0"/>
    <n v="0"/>
    <n v="0"/>
    <n v="0"/>
    <n v="0"/>
    <n v="352"/>
    <n v="261"/>
    <n v="17"/>
    <n v="12"/>
    <n v="2"/>
    <n v="2199"/>
    <n v="1179"/>
    <n v="117"/>
    <n v="227"/>
    <n v="13"/>
    <n v="1194"/>
    <n v="605"/>
    <n v="15"/>
    <n v="189"/>
    <n v="47"/>
    <n v="316"/>
    <n v="121"/>
    <n v="1"/>
    <n v="83"/>
    <n v="2"/>
    <n v="40"/>
    <n v="28"/>
    <n v="1"/>
    <n v="2"/>
    <n v="0"/>
    <n v="0"/>
    <n v="0"/>
    <n v="0"/>
    <n v="0"/>
    <n v="0"/>
    <n v="0"/>
    <n v="0"/>
    <n v="0"/>
    <n v="0"/>
    <n v="0"/>
    <n v="0"/>
    <n v="0"/>
    <n v="0"/>
    <n v="0"/>
    <n v="0"/>
    <n v="0"/>
    <n v="1"/>
    <n v="0"/>
    <n v="141"/>
    <n v="0"/>
    <n v="313"/>
    <n v="1745"/>
    <n v="906"/>
    <n v="212"/>
    <n v="36"/>
    <n v="8860"/>
    <n v="2625"/>
    <n v="0"/>
    <n v="38"/>
    <n v="3268"/>
    <n v="236"/>
    <n v="4872"/>
  </r>
  <r>
    <x v="3"/>
    <x v="22"/>
    <x v="156"/>
    <x v="13"/>
    <n v="171"/>
    <n v="1"/>
    <n v="1"/>
    <n v="0"/>
    <n v="0"/>
    <n v="101"/>
    <n v="7"/>
    <n v="18"/>
    <n v="0"/>
    <n v="0"/>
    <n v="0"/>
    <n v="0"/>
    <n v="0"/>
    <n v="353"/>
    <n v="261"/>
    <n v="17"/>
    <n v="12"/>
    <n v="2"/>
    <n v="2198"/>
    <n v="1203"/>
    <n v="116"/>
    <n v="222"/>
    <n v="13"/>
    <n v="1198"/>
    <n v="611"/>
    <n v="15"/>
    <n v="194"/>
    <n v="44"/>
    <n v="320"/>
    <n v="124"/>
    <n v="1"/>
    <n v="83"/>
    <n v="2"/>
    <n v="38"/>
    <n v="26"/>
    <n v="1"/>
    <n v="2"/>
    <n v="0"/>
    <n v="0"/>
    <n v="0"/>
    <n v="0"/>
    <n v="0"/>
    <n v="0"/>
    <n v="0"/>
    <n v="0"/>
    <n v="0"/>
    <n v="0"/>
    <n v="0"/>
    <n v="0"/>
    <n v="0"/>
    <n v="0"/>
    <n v="0"/>
    <n v="0"/>
    <n v="0"/>
    <n v="1"/>
    <n v="0"/>
    <n v="140"/>
    <n v="0"/>
    <n v="314"/>
    <n v="1751"/>
    <n v="910"/>
    <n v="216"/>
    <n v="34"/>
    <n v="8850"/>
    <n v="2668"/>
    <n v="0"/>
    <n v="36"/>
    <n v="3267"/>
    <n v="215"/>
    <n v="4891"/>
  </r>
  <r>
    <x v="3"/>
    <x v="22"/>
    <x v="156"/>
    <x v="14"/>
    <n v="171"/>
    <n v="1"/>
    <n v="1"/>
    <n v="0"/>
    <n v="0"/>
    <n v="101"/>
    <n v="7"/>
    <n v="18"/>
    <n v="0"/>
    <n v="0"/>
    <n v="0"/>
    <n v="0"/>
    <n v="0"/>
    <n v="359"/>
    <n v="268"/>
    <n v="17"/>
    <n v="14"/>
    <n v="1"/>
    <n v="2195"/>
    <n v="1217"/>
    <n v="115"/>
    <n v="217"/>
    <n v="14"/>
    <n v="1198"/>
    <n v="620"/>
    <n v="15"/>
    <n v="201"/>
    <n v="36"/>
    <n v="321"/>
    <n v="126"/>
    <n v="1"/>
    <n v="82"/>
    <n v="2"/>
    <n v="38"/>
    <n v="27"/>
    <n v="1"/>
    <n v="2"/>
    <n v="0"/>
    <n v="0"/>
    <n v="0"/>
    <n v="0"/>
    <n v="0"/>
    <n v="0"/>
    <n v="0"/>
    <n v="0"/>
    <n v="0"/>
    <n v="0"/>
    <n v="0"/>
    <n v="0"/>
    <n v="0"/>
    <n v="0"/>
    <n v="0"/>
    <n v="0"/>
    <n v="0"/>
    <n v="1"/>
    <n v="0"/>
    <n v="140"/>
    <n v="0"/>
    <n v="319"/>
    <n v="1756"/>
    <n v="912"/>
    <n v="218"/>
    <n v="34"/>
    <n v="8837"/>
    <n v="2743"/>
    <n v="0"/>
    <n v="36"/>
    <n v="3258"/>
    <n v="186"/>
    <n v="4913"/>
  </r>
  <r>
    <x v="3"/>
    <x v="22"/>
    <x v="156"/>
    <x v="15"/>
    <n v="172"/>
    <n v="1"/>
    <n v="1"/>
    <n v="0"/>
    <n v="0"/>
    <n v="102"/>
    <n v="7"/>
    <n v="16"/>
    <n v="0"/>
    <n v="0"/>
    <n v="0"/>
    <n v="0"/>
    <n v="0"/>
    <n v="359"/>
    <n v="269"/>
    <n v="17"/>
    <n v="13"/>
    <n v="2"/>
    <n v="2194"/>
    <n v="1239"/>
    <n v="116"/>
    <n v="214"/>
    <n v="15"/>
    <n v="1206"/>
    <n v="626"/>
    <n v="15"/>
    <n v="214"/>
    <n v="26"/>
    <n v="322"/>
    <n v="128"/>
    <n v="1"/>
    <n v="81"/>
    <n v="2"/>
    <n v="39"/>
    <n v="28"/>
    <n v="1"/>
    <n v="2"/>
    <n v="0"/>
    <n v="0"/>
    <n v="0"/>
    <n v="0"/>
    <n v="0"/>
    <n v="0"/>
    <n v="0"/>
    <n v="0"/>
    <n v="0"/>
    <n v="0"/>
    <n v="0"/>
    <n v="0"/>
    <n v="0"/>
    <n v="0"/>
    <n v="0"/>
    <n v="0"/>
    <n v="0"/>
    <n v="1"/>
    <n v="0"/>
    <n v="141"/>
    <n v="0"/>
    <n v="322"/>
    <n v="1757"/>
    <n v="917"/>
    <n v="219"/>
    <n v="35"/>
    <n v="8827"/>
    <n v="2778"/>
    <n v="0"/>
    <n v="41"/>
    <n v="3250"/>
    <n v="153"/>
    <n v="4930"/>
  </r>
  <r>
    <x v="3"/>
    <x v="22"/>
    <x v="156"/>
    <x v="16"/>
    <n v="172"/>
    <n v="1"/>
    <n v="1"/>
    <n v="0"/>
    <n v="0"/>
    <n v="102"/>
    <n v="7"/>
    <n v="16"/>
    <n v="0"/>
    <n v="0"/>
    <n v="0"/>
    <n v="0"/>
    <n v="0"/>
    <n v="361"/>
    <n v="270"/>
    <n v="18"/>
    <n v="13"/>
    <n v="2"/>
    <n v="2189"/>
    <n v="1251"/>
    <n v="115"/>
    <n v="213"/>
    <n v="14"/>
    <n v="1210"/>
    <n v="638"/>
    <n v="16"/>
    <n v="218"/>
    <n v="25"/>
    <n v="325"/>
    <n v="131"/>
    <n v="3"/>
    <n v="79"/>
    <n v="1"/>
    <n v="41"/>
    <n v="28"/>
    <n v="1"/>
    <n v="2"/>
    <n v="0"/>
    <n v="0"/>
    <n v="0"/>
    <n v="0"/>
    <n v="0"/>
    <n v="0"/>
    <n v="0"/>
    <n v="0"/>
    <n v="0"/>
    <n v="0"/>
    <n v="0"/>
    <n v="0"/>
    <n v="0"/>
    <n v="0"/>
    <n v="0"/>
    <n v="0"/>
    <n v="0"/>
    <n v="1"/>
    <n v="0"/>
    <n v="141"/>
    <n v="0"/>
    <n v="322"/>
    <n v="1758"/>
    <n v="916"/>
    <n v="223"/>
    <n v="38"/>
    <n v="8832"/>
    <n v="2825"/>
    <n v="0"/>
    <n v="44"/>
    <n v="3238"/>
    <n v="148"/>
    <n v="4952"/>
  </r>
  <r>
    <x v="3"/>
    <x v="25"/>
    <x v="157"/>
    <x v="0"/>
    <n v="158"/>
    <n v="8"/>
    <n v="3"/>
    <n v="1"/>
    <n v="0"/>
    <n v="43"/>
    <n v="4"/>
    <n v="15"/>
    <n v="7"/>
    <n v="1"/>
    <n v="0"/>
    <n v="1"/>
    <n v="0"/>
    <n v="597"/>
    <n v="0"/>
    <n v="236"/>
    <n v="62"/>
    <n v="11"/>
    <n v="1880"/>
    <n v="0"/>
    <n v="130"/>
    <n v="307"/>
    <n v="72"/>
    <n v="1010"/>
    <n v="47"/>
    <n v="9"/>
    <n v="54"/>
    <n v="194"/>
    <n v="220"/>
    <n v="0"/>
    <n v="8"/>
    <n v="8"/>
    <n v="37"/>
    <n v="76"/>
    <n v="0"/>
    <n v="12"/>
    <n v="4"/>
    <n v="2"/>
    <n v="0"/>
    <n v="0"/>
    <n v="1"/>
    <n v="0"/>
    <n v="0"/>
    <n v="0"/>
    <n v="0"/>
    <n v="0"/>
    <n v="0"/>
    <n v="0"/>
    <n v="0"/>
    <n v="23"/>
    <n v="20"/>
    <n v="0"/>
    <n v="3"/>
    <n v="3"/>
    <m/>
    <m/>
    <m/>
    <m/>
    <m/>
    <m/>
    <m/>
    <m/>
    <m/>
    <m/>
    <m/>
    <m/>
    <m/>
    <m/>
    <m/>
    <m/>
  </r>
  <r>
    <x v="3"/>
    <x v="25"/>
    <x v="157"/>
    <x v="1"/>
    <n v="158"/>
    <n v="8"/>
    <n v="4"/>
    <n v="1"/>
    <n v="0"/>
    <n v="53"/>
    <n v="4"/>
    <n v="15"/>
    <n v="6"/>
    <n v="1"/>
    <n v="0"/>
    <n v="1"/>
    <n v="0"/>
    <n v="592"/>
    <n v="0"/>
    <n v="270"/>
    <n v="62"/>
    <n v="10"/>
    <n v="1881"/>
    <n v="0"/>
    <n v="170"/>
    <n v="304"/>
    <n v="73"/>
    <n v="1012"/>
    <n v="64"/>
    <n v="9"/>
    <n v="54"/>
    <n v="193"/>
    <n v="220"/>
    <n v="0"/>
    <n v="11"/>
    <n v="8"/>
    <n v="37"/>
    <n v="78"/>
    <n v="0"/>
    <n v="15"/>
    <n v="4"/>
    <n v="2"/>
    <n v="0"/>
    <n v="0"/>
    <n v="1"/>
    <n v="0"/>
    <n v="0"/>
    <n v="0"/>
    <n v="0"/>
    <n v="0"/>
    <n v="0"/>
    <n v="0"/>
    <n v="0"/>
    <n v="23"/>
    <n v="20"/>
    <n v="0"/>
    <n v="3"/>
    <n v="3"/>
    <m/>
    <m/>
    <m/>
    <m/>
    <m/>
    <m/>
    <m/>
    <m/>
    <m/>
    <m/>
    <m/>
    <m/>
    <m/>
    <m/>
    <m/>
    <m/>
  </r>
  <r>
    <x v="3"/>
    <x v="25"/>
    <x v="157"/>
    <x v="2"/>
    <n v="159"/>
    <n v="8"/>
    <n v="4"/>
    <n v="1"/>
    <n v="0"/>
    <n v="59"/>
    <n v="4"/>
    <n v="15"/>
    <n v="6"/>
    <n v="1"/>
    <n v="1"/>
    <n v="0"/>
    <n v="0"/>
    <n v="594"/>
    <n v="305"/>
    <n v="23"/>
    <n v="61"/>
    <n v="10"/>
    <n v="1883"/>
    <n v="222"/>
    <n v="20"/>
    <n v="301"/>
    <n v="73"/>
    <n v="1006"/>
    <n v="87"/>
    <n v="9"/>
    <n v="54"/>
    <n v="189"/>
    <n v="221"/>
    <n v="18"/>
    <n v="3"/>
    <n v="8"/>
    <n v="36"/>
    <n v="79"/>
    <n v="16"/>
    <n v="3"/>
    <n v="4"/>
    <n v="2"/>
    <n v="0"/>
    <n v="0"/>
    <n v="1"/>
    <n v="0"/>
    <n v="0"/>
    <n v="0"/>
    <n v="0"/>
    <n v="0"/>
    <n v="0"/>
    <n v="0"/>
    <n v="0"/>
    <n v="0"/>
    <n v="0"/>
    <n v="0"/>
    <n v="0"/>
    <n v="0"/>
    <n v="7"/>
    <n v="1"/>
    <n v="126"/>
    <n v="1"/>
    <n v="489"/>
    <n v="1393"/>
    <n v="702"/>
    <n v="155"/>
    <n v="69"/>
    <m/>
    <m/>
    <m/>
    <m/>
    <m/>
    <m/>
    <m/>
  </r>
  <r>
    <x v="3"/>
    <x v="25"/>
    <x v="157"/>
    <x v="3"/>
    <n v="159"/>
    <n v="8"/>
    <n v="5"/>
    <n v="1"/>
    <n v="1"/>
    <n v="66"/>
    <n v="4"/>
    <n v="15"/>
    <n v="6"/>
    <n v="1"/>
    <n v="1"/>
    <n v="0"/>
    <n v="0"/>
    <n v="595"/>
    <n v="332"/>
    <n v="23"/>
    <n v="61"/>
    <n v="9"/>
    <n v="1889"/>
    <n v="372"/>
    <n v="20"/>
    <n v="300"/>
    <n v="74"/>
    <n v="1010"/>
    <n v="124"/>
    <n v="9"/>
    <n v="54"/>
    <n v="190"/>
    <n v="224"/>
    <n v="22"/>
    <n v="3"/>
    <n v="7"/>
    <n v="35"/>
    <n v="79"/>
    <n v="29"/>
    <n v="3"/>
    <n v="4"/>
    <n v="2"/>
    <n v="0"/>
    <n v="0"/>
    <n v="1"/>
    <n v="0"/>
    <n v="0"/>
    <n v="0"/>
    <n v="0"/>
    <n v="0"/>
    <n v="0"/>
    <n v="0"/>
    <n v="0"/>
    <n v="0"/>
    <n v="0"/>
    <n v="0"/>
    <n v="0"/>
    <n v="0"/>
    <n v="7"/>
    <n v="1"/>
    <n v="126"/>
    <n v="1"/>
    <n v="490"/>
    <n v="1400"/>
    <n v="708"/>
    <n v="159"/>
    <n v="69"/>
    <m/>
    <m/>
    <m/>
    <m/>
    <m/>
    <m/>
    <m/>
  </r>
  <r>
    <x v="3"/>
    <x v="25"/>
    <x v="157"/>
    <x v="4"/>
    <n v="160"/>
    <n v="8"/>
    <n v="6"/>
    <n v="1"/>
    <n v="1"/>
    <n v="75"/>
    <n v="4"/>
    <n v="13"/>
    <n v="6"/>
    <n v="1"/>
    <n v="1"/>
    <n v="0"/>
    <n v="0"/>
    <n v="596"/>
    <n v="348"/>
    <n v="23"/>
    <n v="61"/>
    <n v="9"/>
    <n v="1890"/>
    <n v="484"/>
    <n v="20"/>
    <n v="299"/>
    <n v="75"/>
    <n v="1013"/>
    <n v="160"/>
    <n v="9"/>
    <n v="53"/>
    <n v="189"/>
    <n v="229"/>
    <n v="26"/>
    <n v="3"/>
    <n v="8"/>
    <n v="36"/>
    <n v="80"/>
    <n v="33"/>
    <n v="3"/>
    <n v="4"/>
    <n v="2"/>
    <n v="0"/>
    <n v="0"/>
    <n v="1"/>
    <n v="0"/>
    <n v="0"/>
    <n v="0"/>
    <n v="0"/>
    <n v="0"/>
    <n v="0"/>
    <n v="0"/>
    <n v="0"/>
    <n v="0"/>
    <n v="0"/>
    <n v="0"/>
    <n v="0"/>
    <n v="0"/>
    <n v="7"/>
    <n v="1"/>
    <n v="128"/>
    <n v="1"/>
    <n v="491"/>
    <n v="1405"/>
    <n v="714"/>
    <n v="162"/>
    <n v="70"/>
    <m/>
    <m/>
    <m/>
    <m/>
    <m/>
    <m/>
    <m/>
  </r>
  <r>
    <x v="3"/>
    <x v="25"/>
    <x v="157"/>
    <x v="5"/>
    <n v="161"/>
    <n v="8"/>
    <n v="7"/>
    <n v="1"/>
    <n v="1"/>
    <n v="84"/>
    <n v="4"/>
    <n v="13"/>
    <n v="5"/>
    <n v="2"/>
    <n v="2"/>
    <n v="0"/>
    <n v="0"/>
    <n v="597"/>
    <n v="368"/>
    <n v="22"/>
    <n v="61"/>
    <n v="8"/>
    <n v="1896"/>
    <n v="634"/>
    <n v="19"/>
    <n v="297"/>
    <n v="78"/>
    <n v="1017"/>
    <n v="233"/>
    <n v="9"/>
    <n v="52"/>
    <n v="194"/>
    <n v="232"/>
    <n v="37"/>
    <n v="3"/>
    <n v="8"/>
    <n v="35"/>
    <n v="82"/>
    <n v="40"/>
    <n v="4"/>
    <n v="4"/>
    <n v="2"/>
    <n v="0"/>
    <n v="0"/>
    <n v="1"/>
    <n v="0"/>
    <n v="0"/>
    <n v="0"/>
    <n v="0"/>
    <n v="0"/>
    <n v="0"/>
    <n v="0"/>
    <n v="0"/>
    <n v="0"/>
    <n v="0"/>
    <n v="0"/>
    <n v="0"/>
    <n v="0"/>
    <n v="7"/>
    <n v="1"/>
    <n v="130"/>
    <n v="2"/>
    <n v="493"/>
    <n v="1415"/>
    <n v="718"/>
    <n v="165"/>
    <n v="71"/>
    <m/>
    <m/>
    <m/>
    <m/>
    <m/>
    <m/>
    <m/>
  </r>
  <r>
    <x v="3"/>
    <x v="25"/>
    <x v="157"/>
    <x v="6"/>
    <n v="162"/>
    <n v="8"/>
    <n v="7"/>
    <n v="1"/>
    <n v="1"/>
    <n v="90"/>
    <n v="4"/>
    <n v="13"/>
    <n v="5"/>
    <n v="2"/>
    <n v="2"/>
    <n v="0"/>
    <n v="0"/>
    <n v="595"/>
    <n v="379"/>
    <n v="22"/>
    <n v="61"/>
    <n v="8"/>
    <n v="1889"/>
    <n v="719"/>
    <n v="19"/>
    <n v="290"/>
    <n v="74"/>
    <n v="1016"/>
    <n v="300"/>
    <n v="9"/>
    <n v="51"/>
    <n v="191"/>
    <n v="235"/>
    <n v="47"/>
    <n v="3"/>
    <n v="9"/>
    <n v="36"/>
    <n v="81"/>
    <n v="44"/>
    <n v="4"/>
    <n v="4"/>
    <n v="2"/>
    <n v="0"/>
    <n v="0"/>
    <n v="1"/>
    <n v="0"/>
    <n v="0"/>
    <n v="0"/>
    <n v="0"/>
    <n v="0"/>
    <n v="0"/>
    <n v="0"/>
    <n v="0"/>
    <n v="0"/>
    <n v="0"/>
    <n v="0"/>
    <n v="0"/>
    <n v="0"/>
    <n v="7"/>
    <n v="1"/>
    <n v="132"/>
    <n v="2"/>
    <n v="491"/>
    <n v="1417"/>
    <n v="720"/>
    <n v="169"/>
    <n v="70"/>
    <m/>
    <m/>
    <m/>
    <m/>
    <m/>
    <m/>
    <m/>
  </r>
  <r>
    <x v="3"/>
    <x v="25"/>
    <x v="157"/>
    <x v="7"/>
    <n v="162"/>
    <n v="9"/>
    <n v="7"/>
    <n v="1"/>
    <n v="1"/>
    <n v="91"/>
    <n v="4"/>
    <n v="13"/>
    <n v="4"/>
    <n v="2"/>
    <n v="2"/>
    <n v="0"/>
    <n v="0"/>
    <n v="599"/>
    <n v="391"/>
    <n v="22"/>
    <n v="57"/>
    <n v="11"/>
    <n v="1890"/>
    <n v="769"/>
    <n v="19"/>
    <n v="286"/>
    <n v="75"/>
    <n v="1017"/>
    <n v="355"/>
    <n v="10"/>
    <n v="51"/>
    <n v="189"/>
    <n v="237"/>
    <n v="54"/>
    <n v="3"/>
    <n v="10"/>
    <n v="36"/>
    <n v="79"/>
    <n v="46"/>
    <n v="4"/>
    <n v="4"/>
    <n v="2"/>
    <n v="0"/>
    <n v="0"/>
    <n v="1"/>
    <n v="0"/>
    <n v="0"/>
    <n v="0"/>
    <n v="0"/>
    <n v="0"/>
    <n v="0"/>
    <n v="0"/>
    <n v="0"/>
    <n v="0"/>
    <n v="0"/>
    <n v="0"/>
    <n v="0"/>
    <n v="0"/>
    <n v="8"/>
    <n v="1"/>
    <n v="132"/>
    <n v="2"/>
    <n v="494"/>
    <n v="1423"/>
    <n v="724"/>
    <n v="170"/>
    <n v="68"/>
    <m/>
    <m/>
    <m/>
    <m/>
    <m/>
    <m/>
    <m/>
  </r>
  <r>
    <x v="3"/>
    <x v="25"/>
    <x v="157"/>
    <x v="8"/>
    <n v="163"/>
    <n v="9"/>
    <n v="8"/>
    <n v="1"/>
    <n v="1"/>
    <n v="96"/>
    <n v="4"/>
    <n v="14"/>
    <n v="4"/>
    <n v="2"/>
    <n v="2"/>
    <n v="0"/>
    <n v="0"/>
    <n v="600"/>
    <n v="403"/>
    <n v="23"/>
    <n v="57"/>
    <n v="10"/>
    <n v="1891"/>
    <n v="850"/>
    <n v="18"/>
    <n v="285"/>
    <n v="74"/>
    <n v="1018"/>
    <n v="415"/>
    <n v="10"/>
    <n v="51"/>
    <n v="187"/>
    <n v="239"/>
    <n v="75"/>
    <n v="5"/>
    <n v="9"/>
    <n v="37"/>
    <n v="78"/>
    <n v="49"/>
    <n v="4"/>
    <n v="4"/>
    <n v="2"/>
    <n v="0"/>
    <n v="0"/>
    <n v="1"/>
    <n v="0"/>
    <n v="0"/>
    <n v="0"/>
    <n v="0"/>
    <n v="0"/>
    <n v="0"/>
    <n v="0"/>
    <n v="0"/>
    <n v="0"/>
    <n v="0"/>
    <n v="0"/>
    <n v="0"/>
    <n v="0"/>
    <n v="8"/>
    <n v="1"/>
    <n v="132"/>
    <n v="2"/>
    <n v="496"/>
    <n v="1434"/>
    <n v="725"/>
    <n v="173"/>
    <n v="67"/>
    <n v="6466"/>
    <n v="1044"/>
    <n v="0"/>
    <n v="51"/>
    <n v="141"/>
    <n v="2638"/>
    <n v="3299"/>
  </r>
  <r>
    <x v="3"/>
    <x v="25"/>
    <x v="157"/>
    <x v="9"/>
    <n v="164"/>
    <n v="9"/>
    <n v="8"/>
    <n v="1"/>
    <n v="1"/>
    <n v="101"/>
    <n v="4"/>
    <n v="14"/>
    <n v="5"/>
    <n v="2"/>
    <n v="2"/>
    <n v="0"/>
    <n v="0"/>
    <n v="601"/>
    <n v="416"/>
    <n v="23"/>
    <n v="55"/>
    <n v="10"/>
    <n v="1891"/>
    <n v="927"/>
    <n v="17"/>
    <n v="284"/>
    <n v="75"/>
    <n v="1021"/>
    <n v="470"/>
    <n v="10"/>
    <n v="51"/>
    <n v="185"/>
    <n v="238"/>
    <n v="91"/>
    <n v="5"/>
    <n v="8"/>
    <n v="37"/>
    <n v="78"/>
    <n v="49"/>
    <n v="4"/>
    <n v="4"/>
    <n v="2"/>
    <n v="0"/>
    <n v="0"/>
    <n v="1"/>
    <n v="0"/>
    <n v="0"/>
    <n v="0"/>
    <n v="0"/>
    <n v="0"/>
    <n v="0"/>
    <n v="0"/>
    <n v="0"/>
    <n v="0"/>
    <n v="0"/>
    <n v="0"/>
    <n v="0"/>
    <n v="0"/>
    <n v="8"/>
    <n v="1"/>
    <n v="133"/>
    <n v="2"/>
    <n v="498"/>
    <n v="1432"/>
    <n v="727"/>
    <n v="177"/>
    <n v="67"/>
    <n v="6486"/>
    <n v="1400"/>
    <n v="0"/>
    <n v="51"/>
    <n v="139"/>
    <n v="2627"/>
    <n v="3337"/>
  </r>
  <r>
    <x v="3"/>
    <x v="25"/>
    <x v="157"/>
    <x v="10"/>
    <n v="165"/>
    <n v="9"/>
    <n v="8"/>
    <n v="1"/>
    <n v="1"/>
    <n v="103"/>
    <n v="4"/>
    <n v="14"/>
    <n v="5"/>
    <n v="2"/>
    <n v="2"/>
    <n v="0"/>
    <n v="0"/>
    <n v="605"/>
    <n v="420"/>
    <n v="23"/>
    <n v="55"/>
    <n v="10"/>
    <n v="1891"/>
    <n v="949"/>
    <n v="17"/>
    <n v="284"/>
    <n v="72"/>
    <n v="1024"/>
    <n v="484"/>
    <n v="10"/>
    <n v="51"/>
    <n v="185"/>
    <n v="238"/>
    <n v="92"/>
    <n v="5"/>
    <n v="9"/>
    <n v="37"/>
    <n v="80"/>
    <n v="51"/>
    <n v="4"/>
    <n v="4"/>
    <n v="2"/>
    <n v="0"/>
    <n v="0"/>
    <n v="1"/>
    <n v="0"/>
    <n v="0"/>
    <n v="0"/>
    <n v="0"/>
    <n v="0"/>
    <n v="0"/>
    <n v="0"/>
    <n v="0"/>
    <n v="0"/>
    <n v="0"/>
    <n v="0"/>
    <n v="0"/>
    <n v="0"/>
    <n v="8"/>
    <n v="1"/>
    <n v="135"/>
    <n v="2"/>
    <n v="503"/>
    <n v="1435"/>
    <n v="729"/>
    <n v="176"/>
    <n v="69"/>
    <n v="6495"/>
    <n v="1510"/>
    <n v="0"/>
    <n v="51"/>
    <n v="140"/>
    <n v="2623"/>
    <n v="3348"/>
  </r>
  <r>
    <x v="3"/>
    <x v="25"/>
    <x v="157"/>
    <x v="11"/>
    <n v="164"/>
    <n v="8"/>
    <n v="8"/>
    <n v="1"/>
    <n v="1"/>
    <n v="104"/>
    <n v="4"/>
    <n v="13"/>
    <n v="5"/>
    <n v="2"/>
    <n v="2"/>
    <n v="0"/>
    <n v="0"/>
    <n v="605"/>
    <n v="427"/>
    <n v="23"/>
    <n v="52"/>
    <n v="9"/>
    <n v="1896"/>
    <n v="977"/>
    <n v="17"/>
    <n v="284"/>
    <n v="73"/>
    <n v="1029"/>
    <n v="501"/>
    <n v="10"/>
    <n v="52"/>
    <n v="183"/>
    <n v="237"/>
    <n v="102"/>
    <n v="5"/>
    <n v="8"/>
    <n v="36"/>
    <n v="80"/>
    <n v="52"/>
    <n v="4"/>
    <n v="4"/>
    <n v="2"/>
    <n v="0"/>
    <n v="0"/>
    <n v="0"/>
    <n v="0"/>
    <n v="0"/>
    <n v="0"/>
    <n v="0"/>
    <n v="0"/>
    <n v="0"/>
    <n v="0"/>
    <n v="0"/>
    <n v="0"/>
    <n v="0"/>
    <n v="0"/>
    <n v="0"/>
    <n v="0"/>
    <n v="8"/>
    <n v="1"/>
    <n v="135"/>
    <n v="2"/>
    <n v="505"/>
    <n v="1448"/>
    <n v="739"/>
    <n v="175"/>
    <n v="70"/>
    <n v="6510"/>
    <n v="1632"/>
    <n v="0"/>
    <n v="51"/>
    <n v="141"/>
    <n v="2606"/>
    <n v="3380"/>
  </r>
  <r>
    <x v="3"/>
    <x v="25"/>
    <x v="157"/>
    <x v="12"/>
    <n v="165"/>
    <n v="8"/>
    <n v="8"/>
    <n v="1"/>
    <n v="1"/>
    <n v="106"/>
    <n v="4"/>
    <n v="13"/>
    <n v="5"/>
    <n v="2"/>
    <n v="2"/>
    <n v="0"/>
    <n v="0"/>
    <n v="604"/>
    <n v="430"/>
    <n v="23"/>
    <n v="53"/>
    <n v="10"/>
    <n v="1905"/>
    <n v="1000"/>
    <n v="17"/>
    <n v="282"/>
    <n v="76"/>
    <n v="1026"/>
    <n v="510"/>
    <n v="9"/>
    <n v="52"/>
    <n v="183"/>
    <n v="236"/>
    <n v="104"/>
    <n v="5"/>
    <n v="8"/>
    <n v="36"/>
    <n v="82"/>
    <n v="52"/>
    <n v="4"/>
    <n v="4"/>
    <n v="2"/>
    <n v="0"/>
    <n v="0"/>
    <n v="0"/>
    <n v="0"/>
    <n v="0"/>
    <n v="0"/>
    <n v="0"/>
    <n v="0"/>
    <n v="0"/>
    <n v="0"/>
    <n v="0"/>
    <n v="0"/>
    <n v="0"/>
    <n v="0"/>
    <n v="0"/>
    <n v="0"/>
    <n v="8"/>
    <n v="1"/>
    <n v="136"/>
    <n v="2"/>
    <n v="502"/>
    <n v="1457"/>
    <n v="737"/>
    <n v="176"/>
    <n v="72"/>
    <n v="6501"/>
    <n v="1732"/>
    <n v="0"/>
    <n v="50"/>
    <n v="139"/>
    <n v="2588"/>
    <n v="3388"/>
  </r>
  <r>
    <x v="3"/>
    <x v="25"/>
    <x v="157"/>
    <x v="13"/>
    <n v="164"/>
    <n v="8"/>
    <n v="8"/>
    <n v="1"/>
    <n v="1"/>
    <n v="106"/>
    <n v="4"/>
    <n v="12"/>
    <n v="5"/>
    <n v="2"/>
    <n v="2"/>
    <n v="0"/>
    <n v="0"/>
    <n v="604"/>
    <n v="431"/>
    <n v="23"/>
    <n v="51"/>
    <n v="10"/>
    <n v="1911"/>
    <n v="1015"/>
    <n v="17"/>
    <n v="280"/>
    <n v="74"/>
    <n v="1031"/>
    <n v="513"/>
    <n v="9"/>
    <n v="52"/>
    <n v="184"/>
    <n v="236"/>
    <n v="105"/>
    <n v="5"/>
    <n v="8"/>
    <n v="37"/>
    <n v="82"/>
    <n v="56"/>
    <n v="3"/>
    <n v="4"/>
    <n v="2"/>
    <n v="0"/>
    <n v="0"/>
    <n v="0"/>
    <n v="0"/>
    <n v="0"/>
    <n v="0"/>
    <n v="0"/>
    <n v="0"/>
    <n v="0"/>
    <n v="0"/>
    <n v="0"/>
    <n v="0"/>
    <n v="0"/>
    <n v="0"/>
    <n v="0"/>
    <n v="0"/>
    <n v="8"/>
    <n v="1"/>
    <n v="137"/>
    <n v="2"/>
    <n v="503"/>
    <n v="1463"/>
    <n v="741"/>
    <n v="175"/>
    <n v="72"/>
    <n v="6519"/>
    <n v="1758"/>
    <n v="0"/>
    <n v="49"/>
    <n v="139"/>
    <n v="2597"/>
    <n v="3398"/>
  </r>
  <r>
    <x v="3"/>
    <x v="25"/>
    <x v="157"/>
    <x v="14"/>
    <n v="163"/>
    <n v="8"/>
    <n v="8"/>
    <n v="1"/>
    <n v="1"/>
    <n v="107"/>
    <n v="4"/>
    <n v="12"/>
    <n v="5"/>
    <n v="2"/>
    <n v="2"/>
    <n v="0"/>
    <n v="0"/>
    <n v="609"/>
    <n v="438"/>
    <n v="23"/>
    <n v="51"/>
    <n v="12"/>
    <n v="1910"/>
    <n v="1028"/>
    <n v="17"/>
    <n v="275"/>
    <n v="74"/>
    <n v="1032"/>
    <n v="520"/>
    <n v="9"/>
    <n v="51"/>
    <n v="183"/>
    <n v="238"/>
    <n v="106"/>
    <n v="5"/>
    <n v="8"/>
    <n v="36"/>
    <n v="83"/>
    <n v="59"/>
    <n v="3"/>
    <n v="4"/>
    <n v="2"/>
    <n v="0"/>
    <n v="0"/>
    <n v="0"/>
    <n v="0"/>
    <n v="0"/>
    <n v="0"/>
    <n v="0"/>
    <n v="0"/>
    <n v="0"/>
    <n v="0"/>
    <n v="0"/>
    <n v="0"/>
    <n v="0"/>
    <n v="0"/>
    <n v="0"/>
    <n v="0"/>
    <n v="8"/>
    <n v="1"/>
    <n v="137"/>
    <n v="2"/>
    <n v="507"/>
    <n v="1469"/>
    <n v="744"/>
    <n v="178"/>
    <n v="72"/>
    <n v="6521"/>
    <n v="1796"/>
    <n v="0"/>
    <n v="49"/>
    <n v="138"/>
    <n v="2583"/>
    <n v="3420"/>
  </r>
  <r>
    <x v="3"/>
    <x v="25"/>
    <x v="157"/>
    <x v="15"/>
    <n v="163"/>
    <n v="8"/>
    <n v="8"/>
    <n v="1"/>
    <n v="1"/>
    <n v="106"/>
    <n v="4"/>
    <n v="12"/>
    <n v="6"/>
    <n v="2"/>
    <n v="2"/>
    <n v="0"/>
    <n v="0"/>
    <n v="612"/>
    <n v="444"/>
    <n v="23"/>
    <n v="51"/>
    <n v="10"/>
    <n v="1909"/>
    <n v="1038"/>
    <n v="17"/>
    <n v="272"/>
    <n v="75"/>
    <n v="1033"/>
    <n v="525"/>
    <n v="9"/>
    <n v="50"/>
    <n v="183"/>
    <n v="239"/>
    <n v="108"/>
    <n v="5"/>
    <n v="8"/>
    <n v="36"/>
    <n v="83"/>
    <n v="60"/>
    <n v="3"/>
    <n v="4"/>
    <n v="2"/>
    <n v="0"/>
    <n v="0"/>
    <n v="0"/>
    <n v="0"/>
    <n v="0"/>
    <n v="0"/>
    <n v="0"/>
    <n v="0"/>
    <n v="0"/>
    <n v="0"/>
    <n v="0"/>
    <n v="0"/>
    <n v="0"/>
    <n v="0"/>
    <n v="0"/>
    <n v="0"/>
    <n v="8"/>
    <n v="1"/>
    <n v="136"/>
    <n v="2"/>
    <n v="512"/>
    <n v="1468"/>
    <n v="747"/>
    <n v="180"/>
    <n v="72"/>
    <n v="6528"/>
    <n v="1822"/>
    <n v="0"/>
    <n v="49"/>
    <n v="138"/>
    <n v="2573"/>
    <n v="3436"/>
  </r>
  <r>
    <x v="3"/>
    <x v="25"/>
    <x v="157"/>
    <x v="16"/>
    <n v="163"/>
    <n v="8"/>
    <n v="8"/>
    <n v="1"/>
    <n v="1"/>
    <n v="107"/>
    <n v="4"/>
    <n v="12"/>
    <n v="6"/>
    <n v="2"/>
    <n v="2"/>
    <n v="0"/>
    <n v="0"/>
    <n v="615"/>
    <n v="446"/>
    <n v="23"/>
    <n v="51"/>
    <n v="11"/>
    <n v="1912"/>
    <n v="1048"/>
    <n v="17"/>
    <n v="270"/>
    <n v="74"/>
    <n v="1034"/>
    <n v="527"/>
    <n v="9"/>
    <n v="50"/>
    <n v="184"/>
    <n v="239"/>
    <n v="108"/>
    <n v="5"/>
    <n v="8"/>
    <n v="36"/>
    <n v="82"/>
    <n v="61"/>
    <n v="3"/>
    <n v="4"/>
    <n v="2"/>
    <n v="0"/>
    <n v="0"/>
    <n v="0"/>
    <n v="0"/>
    <n v="0"/>
    <n v="0"/>
    <n v="0"/>
    <n v="0"/>
    <n v="0"/>
    <n v="0"/>
    <n v="0"/>
    <n v="0"/>
    <n v="0"/>
    <n v="0"/>
    <n v="0"/>
    <n v="0"/>
    <n v="8"/>
    <n v="1"/>
    <n v="137"/>
    <n v="2"/>
    <n v="514"/>
    <n v="1474"/>
    <n v="747"/>
    <n v="181"/>
    <n v="71"/>
    <n v="6546"/>
    <n v="1842"/>
    <n v="0"/>
    <n v="49"/>
    <n v="138"/>
    <n v="2589"/>
    <n v="3440"/>
  </r>
  <r>
    <x v="4"/>
    <x v="27"/>
    <x v="158"/>
    <x v="0"/>
    <n v="82"/>
    <n v="3"/>
    <n v="1"/>
    <n v="0"/>
    <n v="0"/>
    <n v="22"/>
    <n v="3"/>
    <n v="2"/>
    <n v="1"/>
    <n v="0"/>
    <n v="0"/>
    <n v="0"/>
    <n v="0"/>
    <n v="361"/>
    <n v="0"/>
    <n v="204"/>
    <n v="6"/>
    <n v="3"/>
    <n v="567"/>
    <n v="0"/>
    <n v="63"/>
    <n v="62"/>
    <n v="9"/>
    <n v="665"/>
    <n v="60"/>
    <n v="5"/>
    <n v="80"/>
    <n v="16"/>
    <n v="67"/>
    <n v="0"/>
    <n v="3"/>
    <n v="12"/>
    <n v="0"/>
    <n v="28"/>
    <n v="0"/>
    <n v="3"/>
    <n v="0"/>
    <n v="1"/>
    <n v="0"/>
    <n v="0"/>
    <n v="0"/>
    <n v="0"/>
    <n v="0"/>
    <n v="0"/>
    <n v="0"/>
    <n v="0"/>
    <n v="0"/>
    <n v="0"/>
    <n v="0"/>
    <n v="21"/>
    <n v="16"/>
    <n v="0"/>
    <n v="0"/>
    <n v="0"/>
    <m/>
    <m/>
    <m/>
    <m/>
    <m/>
    <m/>
    <m/>
    <m/>
    <m/>
    <m/>
    <m/>
    <m/>
    <m/>
    <m/>
    <m/>
    <m/>
  </r>
  <r>
    <x v="4"/>
    <x v="27"/>
    <x v="158"/>
    <x v="1"/>
    <n v="82"/>
    <n v="3"/>
    <n v="1"/>
    <n v="0"/>
    <n v="0"/>
    <n v="31"/>
    <n v="3"/>
    <n v="2"/>
    <n v="1"/>
    <n v="0"/>
    <n v="0"/>
    <n v="0"/>
    <n v="0"/>
    <n v="363"/>
    <n v="0"/>
    <n v="238"/>
    <n v="7"/>
    <n v="3"/>
    <n v="568"/>
    <n v="0"/>
    <n v="105"/>
    <n v="62"/>
    <n v="8"/>
    <n v="665"/>
    <n v="89"/>
    <n v="5"/>
    <n v="80"/>
    <n v="16"/>
    <n v="69"/>
    <n v="0"/>
    <n v="7"/>
    <n v="12"/>
    <n v="0"/>
    <n v="29"/>
    <n v="0"/>
    <n v="4"/>
    <n v="0"/>
    <n v="1"/>
    <n v="0"/>
    <n v="0"/>
    <n v="0"/>
    <n v="0"/>
    <n v="0"/>
    <n v="0"/>
    <n v="0"/>
    <n v="0"/>
    <n v="0"/>
    <n v="0"/>
    <n v="0"/>
    <n v="21"/>
    <n v="16"/>
    <n v="0"/>
    <n v="0"/>
    <n v="0"/>
    <m/>
    <m/>
    <m/>
    <m/>
    <m/>
    <m/>
    <m/>
    <m/>
    <m/>
    <m/>
    <m/>
    <m/>
    <m/>
    <m/>
    <m/>
    <m/>
  </r>
  <r>
    <x v="4"/>
    <x v="27"/>
    <x v="158"/>
    <x v="2"/>
    <n v="82"/>
    <n v="3"/>
    <n v="1"/>
    <n v="0"/>
    <n v="0"/>
    <n v="39"/>
    <n v="3"/>
    <n v="2"/>
    <n v="1"/>
    <n v="0"/>
    <n v="0"/>
    <n v="0"/>
    <n v="0"/>
    <n v="365"/>
    <n v="261"/>
    <n v="21"/>
    <n v="7"/>
    <n v="3"/>
    <n v="570"/>
    <n v="169"/>
    <n v="16"/>
    <n v="60"/>
    <n v="9"/>
    <n v="663"/>
    <n v="125"/>
    <n v="5"/>
    <n v="80"/>
    <n v="15"/>
    <n v="71"/>
    <n v="15"/>
    <n v="0"/>
    <n v="12"/>
    <n v="0"/>
    <n v="29"/>
    <n v="4"/>
    <n v="0"/>
    <n v="0"/>
    <n v="1"/>
    <n v="0"/>
    <n v="0"/>
    <n v="0"/>
    <n v="0"/>
    <n v="0"/>
    <n v="0"/>
    <n v="0"/>
    <n v="0"/>
    <n v="0"/>
    <n v="0"/>
    <n v="0"/>
    <n v="0"/>
    <n v="0"/>
    <n v="0"/>
    <n v="0"/>
    <n v="0"/>
    <n v="3"/>
    <n v="0"/>
    <n v="73"/>
    <n v="0"/>
    <n v="330"/>
    <n v="459"/>
    <n v="554"/>
    <n v="58"/>
    <n v="28"/>
    <m/>
    <m/>
    <m/>
    <m/>
    <m/>
    <m/>
    <m/>
  </r>
  <r>
    <x v="4"/>
    <x v="27"/>
    <x v="158"/>
    <x v="3"/>
    <n v="81"/>
    <n v="3"/>
    <n v="2"/>
    <n v="0"/>
    <n v="0"/>
    <n v="42"/>
    <n v="3"/>
    <n v="2"/>
    <n v="1"/>
    <n v="0"/>
    <n v="0"/>
    <n v="0"/>
    <n v="0"/>
    <n v="362"/>
    <n v="272"/>
    <n v="20"/>
    <n v="7"/>
    <n v="3"/>
    <n v="566"/>
    <n v="197"/>
    <n v="17"/>
    <n v="60"/>
    <n v="9"/>
    <n v="666"/>
    <n v="150"/>
    <n v="5"/>
    <n v="80"/>
    <n v="17"/>
    <n v="70"/>
    <n v="18"/>
    <n v="0"/>
    <n v="11"/>
    <n v="0"/>
    <n v="29"/>
    <n v="4"/>
    <n v="0"/>
    <n v="0"/>
    <n v="0"/>
    <n v="0"/>
    <n v="0"/>
    <n v="0"/>
    <n v="0"/>
    <n v="0"/>
    <n v="0"/>
    <n v="0"/>
    <n v="0"/>
    <n v="0"/>
    <n v="0"/>
    <n v="0"/>
    <n v="0"/>
    <n v="0"/>
    <n v="0"/>
    <n v="0"/>
    <n v="0"/>
    <n v="3"/>
    <n v="0"/>
    <n v="72"/>
    <n v="0"/>
    <n v="328"/>
    <n v="454"/>
    <n v="555"/>
    <n v="58"/>
    <n v="29"/>
    <m/>
    <m/>
    <m/>
    <m/>
    <m/>
    <m/>
    <m/>
  </r>
  <r>
    <x v="4"/>
    <x v="27"/>
    <x v="158"/>
    <x v="4"/>
    <n v="80"/>
    <n v="3"/>
    <n v="2"/>
    <n v="0"/>
    <n v="0"/>
    <n v="50"/>
    <n v="3"/>
    <n v="2"/>
    <n v="1"/>
    <n v="0"/>
    <n v="0"/>
    <n v="0"/>
    <n v="0"/>
    <n v="361"/>
    <n v="280"/>
    <n v="20"/>
    <n v="7"/>
    <n v="3"/>
    <n v="567"/>
    <n v="238"/>
    <n v="17"/>
    <n v="59"/>
    <n v="10"/>
    <n v="667"/>
    <n v="202"/>
    <n v="5"/>
    <n v="80"/>
    <n v="15"/>
    <n v="70"/>
    <n v="20"/>
    <n v="0"/>
    <n v="11"/>
    <n v="0"/>
    <n v="29"/>
    <n v="4"/>
    <n v="0"/>
    <n v="0"/>
    <n v="0"/>
    <n v="0"/>
    <n v="0"/>
    <n v="0"/>
    <n v="0"/>
    <n v="0"/>
    <n v="0"/>
    <n v="0"/>
    <n v="0"/>
    <n v="0"/>
    <n v="0"/>
    <n v="0"/>
    <n v="0"/>
    <n v="0"/>
    <n v="0"/>
    <n v="0"/>
    <n v="0"/>
    <n v="3"/>
    <n v="0"/>
    <n v="71"/>
    <n v="0"/>
    <n v="327"/>
    <n v="456"/>
    <n v="559"/>
    <n v="57"/>
    <n v="29"/>
    <m/>
    <m/>
    <m/>
    <m/>
    <m/>
    <m/>
    <m/>
  </r>
  <r>
    <x v="4"/>
    <x v="27"/>
    <x v="158"/>
    <x v="5"/>
    <n v="80"/>
    <n v="3"/>
    <n v="3"/>
    <n v="0"/>
    <n v="0"/>
    <n v="53"/>
    <n v="3"/>
    <n v="2"/>
    <n v="1"/>
    <n v="0"/>
    <n v="0"/>
    <n v="0"/>
    <n v="0"/>
    <n v="362"/>
    <n v="292"/>
    <n v="20"/>
    <n v="7"/>
    <n v="3"/>
    <n v="570"/>
    <n v="289"/>
    <n v="18"/>
    <n v="59"/>
    <n v="10"/>
    <n v="671"/>
    <n v="284"/>
    <n v="5"/>
    <n v="79"/>
    <n v="17"/>
    <n v="70"/>
    <n v="24"/>
    <n v="0"/>
    <n v="9"/>
    <n v="0"/>
    <n v="29"/>
    <n v="20"/>
    <n v="0"/>
    <n v="0"/>
    <n v="0"/>
    <n v="0"/>
    <n v="0"/>
    <n v="0"/>
    <n v="0"/>
    <n v="0"/>
    <n v="0"/>
    <n v="0"/>
    <n v="0"/>
    <n v="0"/>
    <n v="0"/>
    <n v="0"/>
    <n v="0"/>
    <n v="0"/>
    <n v="0"/>
    <n v="0"/>
    <n v="0"/>
    <n v="3"/>
    <n v="0"/>
    <n v="71"/>
    <n v="0"/>
    <n v="328"/>
    <n v="460"/>
    <n v="560"/>
    <n v="58"/>
    <n v="29"/>
    <m/>
    <m/>
    <m/>
    <m/>
    <m/>
    <m/>
    <m/>
  </r>
  <r>
    <x v="4"/>
    <x v="27"/>
    <x v="158"/>
    <x v="6"/>
    <n v="80"/>
    <n v="3"/>
    <n v="3"/>
    <n v="0"/>
    <n v="0"/>
    <n v="54"/>
    <n v="3"/>
    <n v="2"/>
    <n v="1"/>
    <n v="0"/>
    <n v="0"/>
    <n v="0"/>
    <n v="0"/>
    <n v="359"/>
    <n v="294"/>
    <n v="20"/>
    <n v="7"/>
    <n v="3"/>
    <n v="570"/>
    <n v="302"/>
    <n v="19"/>
    <n v="57"/>
    <n v="10"/>
    <n v="672"/>
    <n v="333"/>
    <n v="5"/>
    <n v="79"/>
    <n v="19"/>
    <n v="69"/>
    <n v="25"/>
    <n v="0"/>
    <n v="8"/>
    <n v="0"/>
    <n v="29"/>
    <n v="20"/>
    <n v="0"/>
    <n v="0"/>
    <n v="0"/>
    <n v="0"/>
    <n v="0"/>
    <n v="0"/>
    <n v="0"/>
    <n v="0"/>
    <n v="0"/>
    <n v="0"/>
    <n v="0"/>
    <n v="0"/>
    <n v="0"/>
    <n v="0"/>
    <n v="0"/>
    <n v="0"/>
    <n v="0"/>
    <n v="0"/>
    <n v="0"/>
    <n v="3"/>
    <n v="0"/>
    <n v="71"/>
    <n v="0"/>
    <n v="325"/>
    <n v="462"/>
    <n v="559"/>
    <n v="58"/>
    <n v="29"/>
    <m/>
    <m/>
    <m/>
    <m/>
    <m/>
    <m/>
    <m/>
  </r>
  <r>
    <x v="4"/>
    <x v="27"/>
    <x v="158"/>
    <x v="7"/>
    <n v="80"/>
    <n v="3"/>
    <n v="3"/>
    <n v="0"/>
    <n v="0"/>
    <n v="57"/>
    <n v="3"/>
    <n v="2"/>
    <n v="1"/>
    <n v="0"/>
    <n v="0"/>
    <n v="0"/>
    <n v="0"/>
    <n v="360"/>
    <n v="296"/>
    <n v="20"/>
    <n v="7"/>
    <n v="3"/>
    <n v="574"/>
    <n v="318"/>
    <n v="19"/>
    <n v="56"/>
    <n v="10"/>
    <n v="673"/>
    <n v="389"/>
    <n v="5"/>
    <n v="79"/>
    <n v="19"/>
    <n v="71"/>
    <n v="28"/>
    <n v="0"/>
    <n v="9"/>
    <n v="0"/>
    <n v="29"/>
    <n v="20"/>
    <n v="0"/>
    <n v="0"/>
    <n v="0"/>
    <n v="0"/>
    <n v="0"/>
    <n v="0"/>
    <n v="0"/>
    <n v="0"/>
    <n v="0"/>
    <n v="0"/>
    <n v="0"/>
    <n v="0"/>
    <n v="0"/>
    <n v="0"/>
    <n v="0"/>
    <n v="0"/>
    <n v="0"/>
    <n v="0"/>
    <n v="0"/>
    <n v="3"/>
    <n v="0"/>
    <n v="71"/>
    <n v="0"/>
    <n v="326"/>
    <n v="468"/>
    <n v="560"/>
    <n v="59"/>
    <n v="29"/>
    <m/>
    <m/>
    <m/>
    <m/>
    <m/>
    <m/>
    <m/>
  </r>
  <r>
    <x v="4"/>
    <x v="27"/>
    <x v="158"/>
    <x v="8"/>
    <n v="80"/>
    <n v="3"/>
    <n v="3"/>
    <n v="0"/>
    <n v="0"/>
    <n v="57"/>
    <n v="3"/>
    <n v="2"/>
    <n v="1"/>
    <n v="0"/>
    <n v="0"/>
    <n v="0"/>
    <n v="0"/>
    <n v="359"/>
    <n v="301"/>
    <n v="20"/>
    <n v="7"/>
    <n v="3"/>
    <n v="572"/>
    <n v="336"/>
    <n v="19"/>
    <n v="55"/>
    <n v="9"/>
    <n v="671"/>
    <n v="422"/>
    <n v="5"/>
    <n v="79"/>
    <n v="19"/>
    <n v="72"/>
    <n v="34"/>
    <n v="0"/>
    <n v="9"/>
    <n v="0"/>
    <n v="30"/>
    <n v="26"/>
    <n v="0"/>
    <n v="0"/>
    <n v="0"/>
    <n v="0"/>
    <n v="0"/>
    <n v="0"/>
    <n v="0"/>
    <n v="0"/>
    <n v="0"/>
    <n v="0"/>
    <n v="0"/>
    <n v="0"/>
    <n v="0"/>
    <n v="0"/>
    <n v="0"/>
    <n v="0"/>
    <n v="0"/>
    <n v="0"/>
    <n v="0"/>
    <n v="3"/>
    <n v="0"/>
    <n v="71"/>
    <n v="0"/>
    <n v="325"/>
    <n v="466"/>
    <n v="559"/>
    <n v="60"/>
    <n v="30"/>
    <n v="2466"/>
    <n v="913"/>
    <n v="0"/>
    <n v="24"/>
    <n v="453"/>
    <n v="110"/>
    <n v="1793"/>
  </r>
  <r>
    <x v="4"/>
    <x v="27"/>
    <x v="158"/>
    <x v="9"/>
    <n v="79"/>
    <n v="3"/>
    <n v="3"/>
    <n v="0"/>
    <n v="0"/>
    <n v="61"/>
    <n v="3"/>
    <n v="2"/>
    <n v="1"/>
    <n v="0"/>
    <n v="0"/>
    <n v="0"/>
    <n v="0"/>
    <n v="359"/>
    <n v="303"/>
    <n v="20"/>
    <n v="7"/>
    <n v="3"/>
    <n v="573"/>
    <n v="355"/>
    <n v="18"/>
    <n v="53"/>
    <n v="8"/>
    <n v="673"/>
    <n v="454"/>
    <n v="5"/>
    <n v="79"/>
    <n v="19"/>
    <n v="71"/>
    <n v="36"/>
    <n v="0"/>
    <n v="9"/>
    <n v="1"/>
    <n v="30"/>
    <n v="26"/>
    <n v="0"/>
    <n v="0"/>
    <n v="0"/>
    <n v="0"/>
    <n v="0"/>
    <n v="0"/>
    <n v="0"/>
    <n v="0"/>
    <n v="0"/>
    <n v="0"/>
    <n v="0"/>
    <n v="0"/>
    <n v="0"/>
    <n v="0"/>
    <n v="0"/>
    <n v="0"/>
    <n v="0"/>
    <n v="0"/>
    <n v="0"/>
    <n v="3"/>
    <n v="0"/>
    <n v="70"/>
    <n v="0"/>
    <n v="326"/>
    <n v="470"/>
    <n v="561"/>
    <n v="59"/>
    <n v="30"/>
    <n v="2472"/>
    <n v="1175"/>
    <n v="0"/>
    <n v="24"/>
    <n v="447"/>
    <n v="110"/>
    <n v="1803"/>
  </r>
  <r>
    <x v="4"/>
    <x v="27"/>
    <x v="158"/>
    <x v="10"/>
    <n v="79"/>
    <n v="3"/>
    <n v="3"/>
    <n v="0"/>
    <n v="0"/>
    <n v="61"/>
    <n v="3"/>
    <n v="2"/>
    <n v="1"/>
    <n v="0"/>
    <n v="0"/>
    <n v="0"/>
    <n v="0"/>
    <n v="359"/>
    <n v="304"/>
    <n v="20"/>
    <n v="7"/>
    <n v="3"/>
    <n v="571"/>
    <n v="364"/>
    <n v="18"/>
    <n v="53"/>
    <n v="8"/>
    <n v="674"/>
    <n v="469"/>
    <n v="5"/>
    <n v="79"/>
    <n v="19"/>
    <n v="72"/>
    <n v="37"/>
    <n v="0"/>
    <n v="9"/>
    <n v="1"/>
    <n v="30"/>
    <n v="26"/>
    <n v="0"/>
    <n v="0"/>
    <n v="0"/>
    <n v="0"/>
    <n v="0"/>
    <n v="0"/>
    <n v="0"/>
    <n v="0"/>
    <n v="0"/>
    <n v="0"/>
    <n v="0"/>
    <n v="0"/>
    <n v="0"/>
    <n v="0"/>
    <n v="0"/>
    <n v="0"/>
    <n v="0"/>
    <n v="0"/>
    <n v="0"/>
    <n v="3"/>
    <n v="0"/>
    <n v="71"/>
    <n v="0"/>
    <n v="326"/>
    <n v="468"/>
    <n v="562"/>
    <n v="60"/>
    <n v="30"/>
    <n v="2476"/>
    <n v="1243"/>
    <n v="0"/>
    <n v="24"/>
    <n v="445"/>
    <n v="112"/>
    <n v="1805"/>
  </r>
  <r>
    <x v="4"/>
    <x v="27"/>
    <x v="158"/>
    <x v="11"/>
    <n v="79"/>
    <n v="3"/>
    <n v="3"/>
    <n v="0"/>
    <n v="0"/>
    <n v="62"/>
    <n v="3"/>
    <n v="2"/>
    <n v="1"/>
    <n v="0"/>
    <n v="0"/>
    <n v="0"/>
    <n v="0"/>
    <n v="361"/>
    <n v="305"/>
    <n v="20"/>
    <n v="7"/>
    <n v="3"/>
    <n v="570"/>
    <n v="371"/>
    <n v="18"/>
    <n v="53"/>
    <n v="8"/>
    <n v="675"/>
    <n v="474"/>
    <n v="5"/>
    <n v="79"/>
    <n v="19"/>
    <n v="70"/>
    <n v="40"/>
    <n v="0"/>
    <n v="9"/>
    <n v="1"/>
    <n v="31"/>
    <n v="26"/>
    <n v="0"/>
    <n v="0"/>
    <n v="0"/>
    <n v="0"/>
    <n v="0"/>
    <n v="0"/>
    <n v="0"/>
    <n v="0"/>
    <n v="0"/>
    <n v="0"/>
    <n v="0"/>
    <n v="0"/>
    <n v="0"/>
    <n v="0"/>
    <n v="0"/>
    <n v="0"/>
    <n v="0"/>
    <n v="0"/>
    <n v="0"/>
    <n v="3"/>
    <n v="0"/>
    <n v="71"/>
    <n v="0"/>
    <n v="328"/>
    <n v="467"/>
    <n v="563"/>
    <n v="58"/>
    <n v="31"/>
    <n v="2472"/>
    <n v="1294"/>
    <n v="0"/>
    <n v="24"/>
    <n v="439"/>
    <n v="110"/>
    <n v="1810"/>
  </r>
  <r>
    <x v="4"/>
    <x v="27"/>
    <x v="158"/>
    <x v="12"/>
    <n v="80"/>
    <n v="3"/>
    <n v="3"/>
    <n v="0"/>
    <n v="0"/>
    <n v="64"/>
    <n v="4"/>
    <n v="2"/>
    <n v="1"/>
    <n v="0"/>
    <n v="0"/>
    <n v="0"/>
    <n v="0"/>
    <n v="359"/>
    <n v="303"/>
    <n v="20"/>
    <n v="7"/>
    <n v="3"/>
    <n v="571"/>
    <n v="374"/>
    <n v="18"/>
    <n v="53"/>
    <n v="9"/>
    <n v="674"/>
    <n v="484"/>
    <n v="4"/>
    <n v="79"/>
    <n v="19"/>
    <n v="70"/>
    <n v="39"/>
    <n v="0"/>
    <n v="9"/>
    <n v="2"/>
    <n v="31"/>
    <n v="28"/>
    <n v="0"/>
    <n v="0"/>
    <n v="0"/>
    <n v="0"/>
    <n v="0"/>
    <n v="0"/>
    <n v="0"/>
    <n v="0"/>
    <n v="0"/>
    <n v="0"/>
    <n v="0"/>
    <n v="0"/>
    <n v="0"/>
    <n v="0"/>
    <n v="0"/>
    <n v="0"/>
    <n v="0"/>
    <n v="0"/>
    <n v="0"/>
    <n v="3"/>
    <n v="0"/>
    <n v="72"/>
    <n v="0"/>
    <n v="326"/>
    <n v="468"/>
    <n v="563"/>
    <n v="58"/>
    <n v="31"/>
    <n v="2479"/>
    <n v="1316"/>
    <n v="0"/>
    <n v="23"/>
    <n v="435"/>
    <n v="112"/>
    <n v="1824"/>
  </r>
  <r>
    <x v="4"/>
    <x v="27"/>
    <x v="158"/>
    <x v="13"/>
    <n v="81"/>
    <n v="3"/>
    <n v="3"/>
    <n v="0"/>
    <n v="0"/>
    <n v="65"/>
    <n v="4"/>
    <n v="2"/>
    <n v="1"/>
    <n v="0"/>
    <n v="0"/>
    <n v="0"/>
    <n v="0"/>
    <n v="359"/>
    <n v="303"/>
    <n v="19"/>
    <n v="7"/>
    <n v="3"/>
    <n v="572"/>
    <n v="376"/>
    <n v="18"/>
    <n v="52"/>
    <n v="10"/>
    <n v="672"/>
    <n v="486"/>
    <n v="4"/>
    <n v="76"/>
    <n v="19"/>
    <n v="72"/>
    <n v="42"/>
    <n v="0"/>
    <n v="9"/>
    <n v="2"/>
    <n v="31"/>
    <n v="28"/>
    <n v="0"/>
    <n v="0"/>
    <n v="0"/>
    <n v="0"/>
    <n v="0"/>
    <n v="0"/>
    <n v="0"/>
    <n v="0"/>
    <n v="0"/>
    <n v="0"/>
    <n v="0"/>
    <n v="0"/>
    <n v="0"/>
    <n v="0"/>
    <n v="0"/>
    <n v="0"/>
    <n v="0"/>
    <n v="0"/>
    <n v="0"/>
    <n v="3"/>
    <n v="0"/>
    <n v="73"/>
    <n v="0"/>
    <n v="326"/>
    <n v="470"/>
    <n v="565"/>
    <n v="60"/>
    <n v="31"/>
    <n v="2479"/>
    <n v="1332"/>
    <n v="0"/>
    <n v="23"/>
    <n v="431"/>
    <n v="113"/>
    <n v="1829"/>
  </r>
  <r>
    <x v="4"/>
    <x v="27"/>
    <x v="158"/>
    <x v="14"/>
    <n v="82"/>
    <n v="3"/>
    <n v="3"/>
    <n v="0"/>
    <n v="0"/>
    <n v="66"/>
    <n v="4"/>
    <n v="2"/>
    <n v="1"/>
    <n v="0"/>
    <n v="0"/>
    <n v="0"/>
    <n v="0"/>
    <n v="359"/>
    <n v="306"/>
    <n v="19"/>
    <n v="7"/>
    <n v="3"/>
    <n v="573"/>
    <n v="376"/>
    <n v="18"/>
    <n v="54"/>
    <n v="9"/>
    <n v="671"/>
    <n v="490"/>
    <n v="5"/>
    <n v="75"/>
    <n v="19"/>
    <n v="72"/>
    <n v="43"/>
    <n v="0"/>
    <n v="9"/>
    <n v="2"/>
    <n v="31"/>
    <n v="30"/>
    <n v="0"/>
    <n v="0"/>
    <n v="0"/>
    <n v="0"/>
    <n v="0"/>
    <n v="0"/>
    <n v="0"/>
    <n v="0"/>
    <n v="0"/>
    <n v="0"/>
    <n v="0"/>
    <n v="0"/>
    <n v="0"/>
    <n v="0"/>
    <n v="0"/>
    <n v="0"/>
    <n v="0"/>
    <n v="0"/>
    <n v="0"/>
    <n v="3"/>
    <n v="0"/>
    <n v="74"/>
    <n v="0"/>
    <n v="327"/>
    <n v="470"/>
    <n v="564"/>
    <n v="60"/>
    <n v="31"/>
    <n v="2479"/>
    <n v="1357"/>
    <n v="0"/>
    <n v="23"/>
    <n v="424"/>
    <n v="113"/>
    <n v="1836"/>
  </r>
  <r>
    <x v="4"/>
    <x v="27"/>
    <x v="158"/>
    <x v="15"/>
    <n v="81"/>
    <n v="3"/>
    <n v="3"/>
    <n v="0"/>
    <n v="0"/>
    <n v="66"/>
    <n v="4"/>
    <n v="2"/>
    <n v="1"/>
    <n v="0"/>
    <n v="0"/>
    <n v="0"/>
    <n v="0"/>
    <n v="359"/>
    <n v="307"/>
    <n v="19"/>
    <n v="7"/>
    <n v="3"/>
    <n v="577"/>
    <n v="381"/>
    <n v="18"/>
    <n v="54"/>
    <n v="9"/>
    <n v="670"/>
    <n v="491"/>
    <n v="5"/>
    <n v="75"/>
    <n v="19"/>
    <n v="72"/>
    <n v="44"/>
    <n v="0"/>
    <n v="9"/>
    <n v="2"/>
    <n v="31"/>
    <n v="30"/>
    <n v="0"/>
    <n v="0"/>
    <n v="0"/>
    <n v="0"/>
    <n v="0"/>
    <n v="0"/>
    <n v="0"/>
    <n v="0"/>
    <n v="0"/>
    <n v="0"/>
    <n v="0"/>
    <n v="0"/>
    <n v="0"/>
    <n v="0"/>
    <n v="0"/>
    <n v="0"/>
    <n v="0"/>
    <n v="0"/>
    <n v="0"/>
    <n v="3"/>
    <n v="0"/>
    <n v="73"/>
    <n v="0"/>
    <n v="327"/>
    <n v="475"/>
    <n v="564"/>
    <n v="60"/>
    <n v="31"/>
    <n v="2484"/>
    <n v="1368"/>
    <n v="0"/>
    <n v="23"/>
    <n v="420"/>
    <n v="116"/>
    <n v="1840"/>
  </r>
  <r>
    <x v="4"/>
    <x v="27"/>
    <x v="158"/>
    <x v="16"/>
    <n v="81"/>
    <n v="3"/>
    <n v="3"/>
    <n v="0"/>
    <n v="0"/>
    <n v="65"/>
    <n v="4"/>
    <n v="2"/>
    <n v="1"/>
    <n v="0"/>
    <n v="0"/>
    <n v="0"/>
    <n v="0"/>
    <n v="358"/>
    <n v="306"/>
    <n v="19"/>
    <n v="7"/>
    <n v="4"/>
    <n v="580"/>
    <n v="384"/>
    <n v="18"/>
    <n v="55"/>
    <n v="9"/>
    <n v="673"/>
    <n v="497"/>
    <n v="5"/>
    <n v="75"/>
    <n v="18"/>
    <n v="72"/>
    <n v="44"/>
    <n v="0"/>
    <n v="9"/>
    <n v="2"/>
    <n v="32"/>
    <n v="30"/>
    <n v="0"/>
    <n v="0"/>
    <n v="0"/>
    <n v="0"/>
    <n v="0"/>
    <n v="0"/>
    <n v="0"/>
    <n v="0"/>
    <n v="0"/>
    <n v="0"/>
    <n v="0"/>
    <n v="0"/>
    <n v="0"/>
    <n v="0"/>
    <n v="0"/>
    <n v="0"/>
    <n v="0"/>
    <n v="0"/>
    <n v="0"/>
    <n v="3"/>
    <n v="0"/>
    <n v="73"/>
    <n v="0"/>
    <n v="325"/>
    <n v="477"/>
    <n v="568"/>
    <n v="60"/>
    <n v="32"/>
    <n v="2492"/>
    <n v="1381"/>
    <n v="0"/>
    <n v="24"/>
    <n v="420"/>
    <n v="118"/>
    <n v="1848"/>
  </r>
  <r>
    <x v="4"/>
    <x v="28"/>
    <x v="159"/>
    <x v="0"/>
    <n v="66"/>
    <n v="0"/>
    <n v="0"/>
    <n v="0"/>
    <n v="0"/>
    <n v="24"/>
    <n v="3"/>
    <n v="2"/>
    <n v="0"/>
    <n v="4"/>
    <n v="0"/>
    <n v="1"/>
    <n v="0"/>
    <n v="266"/>
    <n v="0"/>
    <n v="147"/>
    <n v="19"/>
    <n v="0"/>
    <n v="880"/>
    <n v="0"/>
    <n v="69"/>
    <n v="113"/>
    <n v="8"/>
    <n v="501"/>
    <n v="39"/>
    <n v="11"/>
    <n v="88"/>
    <n v="31"/>
    <n v="131"/>
    <n v="0"/>
    <n v="2"/>
    <n v="17"/>
    <n v="1"/>
    <n v="25"/>
    <n v="0"/>
    <n v="3"/>
    <n v="0"/>
    <n v="0"/>
    <n v="0"/>
    <n v="0"/>
    <n v="0"/>
    <n v="0"/>
    <n v="0"/>
    <n v="0"/>
    <n v="0"/>
    <n v="0"/>
    <n v="0"/>
    <n v="0"/>
    <n v="0"/>
    <n v="13"/>
    <n v="27"/>
    <n v="0"/>
    <n v="1"/>
    <n v="3"/>
    <m/>
    <m/>
    <m/>
    <m/>
    <m/>
    <m/>
    <m/>
    <m/>
    <m/>
    <m/>
    <m/>
    <m/>
    <m/>
    <m/>
    <m/>
    <m/>
  </r>
  <r>
    <x v="4"/>
    <x v="28"/>
    <x v="159"/>
    <x v="1"/>
    <n v="67"/>
    <n v="0"/>
    <n v="0"/>
    <n v="0"/>
    <n v="0"/>
    <n v="27"/>
    <n v="3"/>
    <n v="2"/>
    <n v="0"/>
    <n v="4"/>
    <n v="0"/>
    <n v="1"/>
    <n v="0"/>
    <n v="268"/>
    <n v="0"/>
    <n v="156"/>
    <n v="19"/>
    <n v="1"/>
    <n v="879"/>
    <n v="0"/>
    <n v="94"/>
    <n v="113"/>
    <n v="9"/>
    <n v="502"/>
    <n v="54"/>
    <n v="11"/>
    <n v="88"/>
    <n v="29"/>
    <n v="133"/>
    <n v="0"/>
    <n v="2"/>
    <n v="16"/>
    <n v="1"/>
    <n v="24"/>
    <n v="0"/>
    <n v="3"/>
    <n v="0"/>
    <n v="0"/>
    <n v="0"/>
    <n v="0"/>
    <n v="0"/>
    <n v="0"/>
    <n v="0"/>
    <n v="0"/>
    <n v="0"/>
    <n v="0"/>
    <n v="0"/>
    <n v="0"/>
    <n v="0"/>
    <n v="13"/>
    <n v="26"/>
    <n v="0"/>
    <n v="1"/>
    <n v="3"/>
    <m/>
    <m/>
    <m/>
    <m/>
    <m/>
    <m/>
    <m/>
    <m/>
    <m/>
    <m/>
    <m/>
    <m/>
    <m/>
    <m/>
    <m/>
    <m/>
  </r>
  <r>
    <x v="4"/>
    <x v="28"/>
    <x v="159"/>
    <x v="2"/>
    <n v="70"/>
    <n v="0"/>
    <n v="0"/>
    <n v="0"/>
    <n v="0"/>
    <n v="30"/>
    <n v="3"/>
    <n v="2"/>
    <n v="0"/>
    <n v="3"/>
    <n v="1"/>
    <n v="0"/>
    <n v="0"/>
    <n v="267"/>
    <n v="165"/>
    <n v="13"/>
    <n v="19"/>
    <n v="1"/>
    <n v="877"/>
    <n v="119"/>
    <n v="25"/>
    <n v="112"/>
    <n v="10"/>
    <n v="506"/>
    <n v="66"/>
    <n v="11"/>
    <n v="88"/>
    <n v="31"/>
    <n v="135"/>
    <n v="3"/>
    <n v="1"/>
    <n v="17"/>
    <n v="1"/>
    <n v="23"/>
    <n v="3"/>
    <n v="3"/>
    <n v="0"/>
    <n v="0"/>
    <n v="0"/>
    <n v="0"/>
    <n v="0"/>
    <n v="0"/>
    <n v="0"/>
    <n v="0"/>
    <n v="0"/>
    <n v="0"/>
    <n v="0"/>
    <n v="0"/>
    <n v="0"/>
    <n v="0"/>
    <n v="0"/>
    <n v="0"/>
    <n v="0"/>
    <n v="0"/>
    <n v="0"/>
    <n v="0"/>
    <n v="62"/>
    <n v="3"/>
    <n v="228"/>
    <n v="690"/>
    <n v="364"/>
    <n v="103"/>
    <n v="20"/>
    <m/>
    <m/>
    <m/>
    <m/>
    <m/>
    <m/>
    <m/>
  </r>
  <r>
    <x v="4"/>
    <x v="28"/>
    <x v="159"/>
    <x v="3"/>
    <n v="69"/>
    <n v="0"/>
    <n v="0"/>
    <n v="0"/>
    <n v="0"/>
    <n v="33"/>
    <n v="3"/>
    <n v="2"/>
    <n v="0"/>
    <n v="3"/>
    <n v="1"/>
    <n v="0"/>
    <n v="0"/>
    <n v="258"/>
    <n v="172"/>
    <n v="8"/>
    <n v="14"/>
    <n v="1"/>
    <n v="878"/>
    <n v="142"/>
    <n v="25"/>
    <n v="115"/>
    <n v="9"/>
    <n v="502"/>
    <n v="77"/>
    <n v="10"/>
    <n v="84"/>
    <n v="30"/>
    <n v="134"/>
    <n v="3"/>
    <n v="1"/>
    <n v="17"/>
    <n v="1"/>
    <n v="23"/>
    <n v="3"/>
    <n v="3"/>
    <n v="0"/>
    <n v="0"/>
    <n v="0"/>
    <n v="0"/>
    <n v="0"/>
    <n v="0"/>
    <n v="0"/>
    <n v="0"/>
    <n v="0"/>
    <n v="0"/>
    <n v="0"/>
    <n v="0"/>
    <n v="0"/>
    <n v="0"/>
    <n v="0"/>
    <n v="0"/>
    <n v="0"/>
    <n v="0"/>
    <n v="0"/>
    <n v="0"/>
    <n v="61"/>
    <n v="3"/>
    <n v="229"/>
    <n v="689"/>
    <n v="366"/>
    <n v="104"/>
    <n v="20"/>
    <m/>
    <m/>
    <m/>
    <m/>
    <m/>
    <m/>
    <m/>
  </r>
  <r>
    <x v="4"/>
    <x v="28"/>
    <x v="159"/>
    <x v="4"/>
    <n v="69"/>
    <n v="0"/>
    <n v="0"/>
    <n v="0"/>
    <n v="0"/>
    <n v="34"/>
    <n v="3"/>
    <n v="2"/>
    <n v="0"/>
    <n v="3"/>
    <n v="1"/>
    <n v="0"/>
    <n v="0"/>
    <n v="258"/>
    <n v="175"/>
    <n v="8"/>
    <n v="13"/>
    <n v="1"/>
    <n v="884"/>
    <n v="183"/>
    <n v="25"/>
    <n v="115"/>
    <n v="10"/>
    <n v="501"/>
    <n v="85"/>
    <n v="9"/>
    <n v="84"/>
    <n v="29"/>
    <n v="132"/>
    <n v="6"/>
    <n v="1"/>
    <n v="17"/>
    <n v="1"/>
    <n v="22"/>
    <n v="4"/>
    <n v="3"/>
    <n v="0"/>
    <n v="0"/>
    <n v="0"/>
    <n v="0"/>
    <n v="0"/>
    <n v="0"/>
    <n v="0"/>
    <n v="0"/>
    <n v="0"/>
    <n v="0"/>
    <n v="0"/>
    <n v="0"/>
    <n v="0"/>
    <n v="0"/>
    <n v="0"/>
    <n v="0"/>
    <n v="0"/>
    <n v="0"/>
    <n v="0"/>
    <n v="0"/>
    <n v="61"/>
    <n v="3"/>
    <n v="229"/>
    <n v="694"/>
    <n v="366"/>
    <n v="104"/>
    <n v="19"/>
    <m/>
    <m/>
    <m/>
    <m/>
    <m/>
    <m/>
    <m/>
  </r>
  <r>
    <x v="4"/>
    <x v="28"/>
    <x v="159"/>
    <x v="5"/>
    <n v="69"/>
    <n v="0"/>
    <n v="0"/>
    <n v="0"/>
    <n v="0"/>
    <n v="41"/>
    <n v="3"/>
    <n v="2"/>
    <n v="0"/>
    <n v="3"/>
    <n v="1"/>
    <n v="0"/>
    <n v="0"/>
    <n v="259"/>
    <n v="181"/>
    <n v="8"/>
    <n v="13"/>
    <n v="0"/>
    <n v="882"/>
    <n v="249"/>
    <n v="25"/>
    <n v="114"/>
    <n v="10"/>
    <n v="500"/>
    <n v="109"/>
    <n v="9"/>
    <n v="83"/>
    <n v="29"/>
    <n v="133"/>
    <n v="11"/>
    <n v="1"/>
    <n v="16"/>
    <n v="1"/>
    <n v="22"/>
    <n v="12"/>
    <n v="3"/>
    <n v="1"/>
    <n v="0"/>
    <n v="0"/>
    <n v="0"/>
    <n v="0"/>
    <n v="0"/>
    <n v="0"/>
    <n v="0"/>
    <n v="0"/>
    <n v="0"/>
    <n v="0"/>
    <n v="0"/>
    <n v="0"/>
    <n v="0"/>
    <n v="0"/>
    <n v="0"/>
    <n v="0"/>
    <n v="0"/>
    <n v="0"/>
    <n v="0"/>
    <n v="61"/>
    <n v="3"/>
    <n v="231"/>
    <n v="695"/>
    <n v="367"/>
    <n v="106"/>
    <n v="18"/>
    <m/>
    <m/>
    <m/>
    <m/>
    <m/>
    <m/>
    <m/>
  </r>
  <r>
    <x v="4"/>
    <x v="28"/>
    <x v="159"/>
    <x v="6"/>
    <n v="70"/>
    <n v="0"/>
    <n v="0"/>
    <n v="0"/>
    <n v="0"/>
    <n v="44"/>
    <n v="3"/>
    <n v="2"/>
    <n v="0"/>
    <n v="3"/>
    <n v="1"/>
    <n v="0"/>
    <n v="0"/>
    <n v="257"/>
    <n v="185"/>
    <n v="8"/>
    <n v="13"/>
    <n v="0"/>
    <n v="883"/>
    <n v="308"/>
    <n v="25"/>
    <n v="114"/>
    <n v="10"/>
    <n v="501"/>
    <n v="148"/>
    <n v="9"/>
    <n v="83"/>
    <n v="29"/>
    <n v="134"/>
    <n v="13"/>
    <n v="1"/>
    <n v="17"/>
    <n v="0"/>
    <n v="22"/>
    <n v="14"/>
    <n v="3"/>
    <n v="1"/>
    <n v="0"/>
    <n v="0"/>
    <n v="0"/>
    <n v="0"/>
    <n v="0"/>
    <n v="0"/>
    <n v="0"/>
    <n v="0"/>
    <n v="0"/>
    <n v="0"/>
    <n v="0"/>
    <n v="0"/>
    <n v="0"/>
    <n v="0"/>
    <n v="0"/>
    <n v="0"/>
    <n v="0"/>
    <n v="0"/>
    <n v="0"/>
    <n v="64"/>
    <n v="3"/>
    <n v="229"/>
    <n v="697"/>
    <n v="368"/>
    <n v="108"/>
    <n v="18"/>
    <m/>
    <m/>
    <m/>
    <m/>
    <m/>
    <m/>
    <m/>
  </r>
  <r>
    <x v="4"/>
    <x v="28"/>
    <x v="159"/>
    <x v="7"/>
    <n v="70"/>
    <n v="0"/>
    <n v="0"/>
    <n v="0"/>
    <n v="0"/>
    <n v="45"/>
    <n v="3"/>
    <n v="2"/>
    <n v="0"/>
    <n v="3"/>
    <n v="1"/>
    <n v="0"/>
    <n v="0"/>
    <n v="259"/>
    <n v="191"/>
    <n v="8"/>
    <n v="14"/>
    <n v="0"/>
    <n v="884"/>
    <n v="329"/>
    <n v="24"/>
    <n v="114"/>
    <n v="9"/>
    <n v="502"/>
    <n v="172"/>
    <n v="9"/>
    <n v="82"/>
    <n v="30"/>
    <n v="136"/>
    <n v="24"/>
    <n v="1"/>
    <n v="17"/>
    <n v="0"/>
    <n v="22"/>
    <n v="15"/>
    <n v="3"/>
    <n v="1"/>
    <n v="0"/>
    <n v="0"/>
    <n v="0"/>
    <n v="0"/>
    <n v="0"/>
    <n v="0"/>
    <n v="0"/>
    <n v="0"/>
    <n v="0"/>
    <n v="0"/>
    <n v="0"/>
    <n v="0"/>
    <n v="0"/>
    <n v="0"/>
    <n v="0"/>
    <n v="0"/>
    <n v="0"/>
    <n v="0"/>
    <n v="0"/>
    <n v="64"/>
    <n v="3"/>
    <n v="231"/>
    <n v="697"/>
    <n v="368"/>
    <n v="110"/>
    <n v="18"/>
    <m/>
    <m/>
    <m/>
    <m/>
    <m/>
    <m/>
    <m/>
  </r>
  <r>
    <x v="4"/>
    <x v="28"/>
    <x v="159"/>
    <x v="8"/>
    <n v="71"/>
    <n v="0"/>
    <n v="0"/>
    <n v="0"/>
    <n v="0"/>
    <n v="46"/>
    <n v="3"/>
    <n v="2"/>
    <n v="0"/>
    <n v="3"/>
    <n v="2"/>
    <n v="0"/>
    <n v="0"/>
    <n v="259"/>
    <n v="199"/>
    <n v="8"/>
    <n v="14"/>
    <n v="0"/>
    <n v="886"/>
    <n v="403"/>
    <n v="24"/>
    <n v="113"/>
    <n v="9"/>
    <n v="503"/>
    <n v="205"/>
    <n v="9"/>
    <n v="82"/>
    <n v="29"/>
    <n v="139"/>
    <n v="32"/>
    <n v="1"/>
    <n v="17"/>
    <n v="0"/>
    <n v="22"/>
    <n v="16"/>
    <n v="3"/>
    <n v="0"/>
    <n v="0"/>
    <n v="0"/>
    <n v="0"/>
    <n v="0"/>
    <n v="0"/>
    <n v="0"/>
    <n v="0"/>
    <n v="0"/>
    <n v="0"/>
    <n v="0"/>
    <n v="0"/>
    <n v="0"/>
    <n v="0"/>
    <n v="0"/>
    <n v="0"/>
    <n v="0"/>
    <n v="0"/>
    <n v="0"/>
    <n v="0"/>
    <n v="65"/>
    <n v="3"/>
    <n v="231"/>
    <n v="704"/>
    <n v="368"/>
    <n v="114"/>
    <n v="18"/>
    <n v="3367"/>
    <n v="600"/>
    <n v="0"/>
    <n v="25"/>
    <n v="809"/>
    <n v="341"/>
    <n v="2033"/>
  </r>
  <r>
    <x v="4"/>
    <x v="28"/>
    <x v="159"/>
    <x v="9"/>
    <n v="72"/>
    <n v="0"/>
    <n v="0"/>
    <n v="0"/>
    <n v="0"/>
    <n v="50"/>
    <n v="3"/>
    <n v="2"/>
    <n v="0"/>
    <n v="3"/>
    <n v="2"/>
    <n v="0"/>
    <n v="0"/>
    <n v="257"/>
    <n v="202"/>
    <n v="8"/>
    <n v="13"/>
    <n v="0"/>
    <n v="888"/>
    <n v="461"/>
    <n v="24"/>
    <n v="111"/>
    <n v="8"/>
    <n v="503"/>
    <n v="233"/>
    <n v="9"/>
    <n v="82"/>
    <n v="29"/>
    <n v="141"/>
    <n v="50"/>
    <n v="1"/>
    <n v="18"/>
    <n v="0"/>
    <n v="22"/>
    <n v="16"/>
    <n v="3"/>
    <n v="0"/>
    <n v="0"/>
    <n v="0"/>
    <n v="0"/>
    <n v="0"/>
    <n v="0"/>
    <n v="0"/>
    <n v="0"/>
    <n v="0"/>
    <n v="0"/>
    <n v="0"/>
    <n v="0"/>
    <n v="0"/>
    <n v="0"/>
    <n v="0"/>
    <n v="0"/>
    <n v="0"/>
    <n v="0"/>
    <n v="0"/>
    <n v="0"/>
    <n v="65"/>
    <n v="3"/>
    <n v="229"/>
    <n v="709"/>
    <n v="370"/>
    <n v="115"/>
    <n v="18"/>
    <n v="3380"/>
    <n v="872"/>
    <n v="0"/>
    <n v="25"/>
    <n v="806"/>
    <n v="338"/>
    <n v="2046"/>
  </r>
  <r>
    <x v="4"/>
    <x v="28"/>
    <x v="159"/>
    <x v="10"/>
    <n v="72"/>
    <n v="0"/>
    <n v="0"/>
    <n v="0"/>
    <n v="0"/>
    <n v="51"/>
    <n v="2"/>
    <n v="2"/>
    <n v="0"/>
    <n v="3"/>
    <n v="2"/>
    <n v="0"/>
    <n v="0"/>
    <n v="258"/>
    <n v="206"/>
    <n v="8"/>
    <n v="13"/>
    <n v="0"/>
    <n v="887"/>
    <n v="480"/>
    <n v="24"/>
    <n v="109"/>
    <n v="8"/>
    <n v="504"/>
    <n v="243"/>
    <n v="8"/>
    <n v="83"/>
    <n v="30"/>
    <n v="139"/>
    <n v="54"/>
    <n v="1"/>
    <n v="18"/>
    <n v="0"/>
    <n v="22"/>
    <n v="16"/>
    <n v="3"/>
    <n v="0"/>
    <n v="0"/>
    <n v="0"/>
    <n v="0"/>
    <n v="0"/>
    <n v="0"/>
    <n v="0"/>
    <n v="0"/>
    <n v="0"/>
    <n v="0"/>
    <n v="0"/>
    <n v="0"/>
    <n v="0"/>
    <n v="0"/>
    <n v="0"/>
    <n v="0"/>
    <n v="0"/>
    <n v="0"/>
    <n v="0"/>
    <n v="0"/>
    <n v="65"/>
    <n v="3"/>
    <n v="229"/>
    <n v="708"/>
    <n v="370"/>
    <n v="114"/>
    <n v="18"/>
    <n v="3380"/>
    <n v="944"/>
    <n v="0"/>
    <n v="24"/>
    <n v="801"/>
    <n v="339"/>
    <n v="2047"/>
  </r>
  <r>
    <x v="4"/>
    <x v="28"/>
    <x v="159"/>
    <x v="11"/>
    <n v="72"/>
    <n v="0"/>
    <n v="0"/>
    <n v="0"/>
    <n v="0"/>
    <n v="53"/>
    <n v="2"/>
    <n v="2"/>
    <n v="0"/>
    <n v="3"/>
    <n v="2"/>
    <n v="0"/>
    <n v="0"/>
    <n v="259"/>
    <n v="206"/>
    <n v="9"/>
    <n v="13"/>
    <n v="0"/>
    <n v="887"/>
    <n v="489"/>
    <n v="21"/>
    <n v="110"/>
    <n v="9"/>
    <n v="508"/>
    <n v="250"/>
    <n v="8"/>
    <n v="85"/>
    <n v="31"/>
    <n v="141"/>
    <n v="59"/>
    <n v="1"/>
    <n v="18"/>
    <n v="0"/>
    <n v="22"/>
    <n v="16"/>
    <n v="3"/>
    <n v="0"/>
    <n v="0"/>
    <n v="0"/>
    <n v="0"/>
    <n v="0"/>
    <n v="0"/>
    <n v="0"/>
    <n v="0"/>
    <n v="0"/>
    <n v="0"/>
    <n v="0"/>
    <n v="0"/>
    <n v="0"/>
    <n v="0"/>
    <n v="0"/>
    <n v="0"/>
    <n v="0"/>
    <n v="0"/>
    <n v="0"/>
    <n v="0"/>
    <n v="65"/>
    <n v="3"/>
    <n v="229"/>
    <n v="713"/>
    <n v="370"/>
    <n v="115"/>
    <n v="18"/>
    <n v="3388"/>
    <n v="1024"/>
    <n v="0"/>
    <n v="24"/>
    <n v="798"/>
    <n v="342"/>
    <n v="2055"/>
  </r>
  <r>
    <x v="4"/>
    <x v="28"/>
    <x v="159"/>
    <x v="12"/>
    <n v="71"/>
    <n v="0"/>
    <n v="0"/>
    <n v="0"/>
    <n v="0"/>
    <n v="54"/>
    <n v="2"/>
    <n v="2"/>
    <n v="0"/>
    <n v="3"/>
    <n v="2"/>
    <n v="0"/>
    <n v="0"/>
    <n v="261"/>
    <n v="209"/>
    <n v="9"/>
    <n v="13"/>
    <n v="1"/>
    <n v="889"/>
    <n v="505"/>
    <n v="21"/>
    <n v="110"/>
    <n v="8"/>
    <n v="509"/>
    <n v="260"/>
    <n v="8"/>
    <n v="88"/>
    <n v="29"/>
    <n v="140"/>
    <n v="61"/>
    <n v="1"/>
    <n v="17"/>
    <n v="0"/>
    <n v="22"/>
    <n v="16"/>
    <n v="3"/>
    <n v="0"/>
    <n v="0"/>
    <n v="0"/>
    <n v="0"/>
    <n v="0"/>
    <n v="0"/>
    <n v="0"/>
    <n v="0"/>
    <n v="0"/>
    <n v="0"/>
    <n v="0"/>
    <n v="0"/>
    <n v="0"/>
    <n v="0"/>
    <n v="0"/>
    <n v="0"/>
    <n v="0"/>
    <n v="0"/>
    <n v="0"/>
    <n v="0"/>
    <n v="64"/>
    <n v="3"/>
    <n v="230"/>
    <n v="714"/>
    <n v="371"/>
    <n v="115"/>
    <n v="18"/>
    <n v="3391"/>
    <n v="1098"/>
    <n v="0"/>
    <n v="24"/>
    <n v="797"/>
    <n v="337"/>
    <n v="2066"/>
  </r>
  <r>
    <x v="4"/>
    <x v="28"/>
    <x v="159"/>
    <x v="13"/>
    <n v="71"/>
    <n v="0"/>
    <n v="0"/>
    <n v="0"/>
    <n v="0"/>
    <n v="54"/>
    <n v="2"/>
    <n v="2"/>
    <n v="0"/>
    <n v="3"/>
    <n v="2"/>
    <n v="0"/>
    <n v="0"/>
    <n v="261"/>
    <n v="210"/>
    <n v="9"/>
    <n v="13"/>
    <n v="0"/>
    <n v="895"/>
    <n v="513"/>
    <n v="21"/>
    <n v="110"/>
    <n v="7"/>
    <n v="509"/>
    <n v="266"/>
    <n v="8"/>
    <n v="87"/>
    <n v="29"/>
    <n v="140"/>
    <n v="62"/>
    <n v="1"/>
    <n v="17"/>
    <n v="0"/>
    <n v="20"/>
    <n v="15"/>
    <n v="2"/>
    <n v="0"/>
    <n v="0"/>
    <n v="0"/>
    <n v="0"/>
    <n v="0"/>
    <n v="0"/>
    <n v="0"/>
    <n v="0"/>
    <n v="0"/>
    <n v="0"/>
    <n v="0"/>
    <n v="0"/>
    <n v="0"/>
    <n v="0"/>
    <n v="0"/>
    <n v="0"/>
    <n v="0"/>
    <n v="0"/>
    <n v="0"/>
    <n v="0"/>
    <n v="64"/>
    <n v="3"/>
    <n v="231"/>
    <n v="719"/>
    <n v="372"/>
    <n v="115"/>
    <n v="17"/>
    <n v="3388"/>
    <n v="1118"/>
    <n v="0"/>
    <n v="24"/>
    <n v="797"/>
    <n v="333"/>
    <n v="2071"/>
  </r>
  <r>
    <x v="4"/>
    <x v="28"/>
    <x v="159"/>
    <x v="14"/>
    <n v="71"/>
    <n v="0"/>
    <n v="0"/>
    <n v="0"/>
    <n v="0"/>
    <n v="54"/>
    <n v="2"/>
    <n v="2"/>
    <n v="0"/>
    <n v="3"/>
    <n v="2"/>
    <n v="0"/>
    <n v="0"/>
    <n v="262"/>
    <n v="211"/>
    <n v="9"/>
    <n v="13"/>
    <n v="0"/>
    <n v="897"/>
    <n v="516"/>
    <n v="21"/>
    <n v="107"/>
    <n v="7"/>
    <n v="507"/>
    <n v="272"/>
    <n v="8"/>
    <n v="86"/>
    <n v="29"/>
    <n v="145"/>
    <n v="65"/>
    <n v="1"/>
    <n v="18"/>
    <n v="1"/>
    <n v="20"/>
    <n v="15"/>
    <n v="2"/>
    <n v="0"/>
    <n v="0"/>
    <n v="0"/>
    <n v="0"/>
    <n v="0"/>
    <n v="0"/>
    <n v="0"/>
    <n v="0"/>
    <n v="0"/>
    <n v="0"/>
    <n v="0"/>
    <n v="0"/>
    <n v="0"/>
    <n v="0"/>
    <n v="0"/>
    <n v="0"/>
    <n v="0"/>
    <n v="0"/>
    <n v="0"/>
    <n v="0"/>
    <n v="64"/>
    <n v="3"/>
    <n v="233"/>
    <n v="723"/>
    <n v="371"/>
    <n v="116"/>
    <n v="17"/>
    <n v="3385"/>
    <n v="1180"/>
    <n v="0"/>
    <n v="24"/>
    <n v="792"/>
    <n v="334"/>
    <n v="2076"/>
  </r>
  <r>
    <x v="4"/>
    <x v="28"/>
    <x v="159"/>
    <x v="15"/>
    <n v="72"/>
    <n v="0"/>
    <n v="0"/>
    <n v="0"/>
    <n v="0"/>
    <n v="55"/>
    <n v="2"/>
    <n v="3"/>
    <n v="0"/>
    <n v="3"/>
    <n v="2"/>
    <n v="0"/>
    <n v="0"/>
    <n v="264"/>
    <n v="213"/>
    <n v="9"/>
    <n v="12"/>
    <n v="0"/>
    <n v="900"/>
    <n v="523"/>
    <n v="21"/>
    <n v="106"/>
    <n v="7"/>
    <n v="508"/>
    <n v="274"/>
    <n v="8"/>
    <n v="86"/>
    <n v="29"/>
    <n v="144"/>
    <n v="65"/>
    <n v="1"/>
    <n v="18"/>
    <n v="1"/>
    <n v="20"/>
    <n v="15"/>
    <n v="2"/>
    <n v="0"/>
    <n v="0"/>
    <n v="0"/>
    <n v="0"/>
    <n v="0"/>
    <n v="0"/>
    <n v="0"/>
    <n v="0"/>
    <n v="0"/>
    <n v="0"/>
    <n v="0"/>
    <n v="0"/>
    <n v="0"/>
    <n v="0"/>
    <n v="0"/>
    <n v="0"/>
    <n v="0"/>
    <n v="0"/>
    <n v="0"/>
    <n v="0"/>
    <n v="65"/>
    <n v="3"/>
    <n v="235"/>
    <n v="727"/>
    <n v="372"/>
    <n v="116"/>
    <n v="17"/>
    <n v="3379"/>
    <n v="1186"/>
    <n v="0"/>
    <n v="24"/>
    <n v="788"/>
    <n v="334"/>
    <n v="2078"/>
  </r>
  <r>
    <x v="4"/>
    <x v="28"/>
    <x v="159"/>
    <x v="16"/>
    <n v="73"/>
    <n v="0"/>
    <n v="0"/>
    <n v="0"/>
    <n v="0"/>
    <n v="56"/>
    <n v="2"/>
    <n v="3"/>
    <n v="0"/>
    <n v="3"/>
    <n v="2"/>
    <n v="0"/>
    <n v="0"/>
    <n v="264"/>
    <n v="213"/>
    <n v="9"/>
    <n v="12"/>
    <n v="0"/>
    <n v="901"/>
    <n v="526"/>
    <n v="20"/>
    <n v="107"/>
    <n v="8"/>
    <n v="509"/>
    <n v="272"/>
    <n v="8"/>
    <n v="87"/>
    <n v="32"/>
    <n v="141"/>
    <n v="66"/>
    <n v="1"/>
    <n v="17"/>
    <n v="0"/>
    <n v="20"/>
    <n v="15"/>
    <n v="2"/>
    <n v="0"/>
    <n v="0"/>
    <n v="0"/>
    <n v="0"/>
    <n v="0"/>
    <n v="0"/>
    <n v="0"/>
    <n v="0"/>
    <n v="0"/>
    <n v="0"/>
    <n v="0"/>
    <n v="0"/>
    <n v="0"/>
    <n v="0"/>
    <n v="0"/>
    <n v="0"/>
    <n v="0"/>
    <n v="0"/>
    <n v="0"/>
    <n v="0"/>
    <n v="66"/>
    <n v="3"/>
    <n v="235"/>
    <n v="728"/>
    <n v="369"/>
    <n v="116"/>
    <n v="17"/>
    <n v="3376"/>
    <n v="1193"/>
    <n v="0"/>
    <n v="24"/>
    <n v="788"/>
    <n v="332"/>
    <n v="2081"/>
  </r>
  <r>
    <x v="4"/>
    <x v="27"/>
    <x v="160"/>
    <x v="16"/>
    <n v="80"/>
    <n v="1"/>
    <n v="1"/>
    <n v="1"/>
    <n v="1"/>
    <n v="63"/>
    <n v="1"/>
    <n v="8"/>
    <n v="1"/>
    <n v="6"/>
    <n v="6"/>
    <m/>
    <m/>
    <n v="631"/>
    <n v="556"/>
    <n v="23"/>
    <n v="14"/>
    <n v="7"/>
    <n v="698"/>
    <n v="75"/>
    <n v="12"/>
    <n v="64"/>
    <n v="24"/>
    <n v="1191"/>
    <n v="921"/>
    <n v="9"/>
    <n v="88"/>
    <n v="33"/>
    <n v="143"/>
    <n v="92"/>
    <m/>
    <n v="17"/>
    <n v="3"/>
    <n v="31"/>
    <n v="8"/>
    <n v="1"/>
    <m/>
    <m/>
    <m/>
    <m/>
    <m/>
    <m/>
    <m/>
    <m/>
    <m/>
    <m/>
    <m/>
    <m/>
    <m/>
    <m/>
    <m/>
    <n v="1"/>
    <m/>
    <m/>
    <n v="1"/>
    <n v="1"/>
    <n v="70"/>
    <n v="5"/>
    <n v="583"/>
    <n v="591"/>
    <n v="1048"/>
    <n v="121"/>
    <n v="29"/>
    <n v="4401"/>
    <n v="2509"/>
    <n v="1"/>
    <n v="31"/>
    <n v="708"/>
    <n v="207"/>
    <n v="3334"/>
  </r>
  <r>
    <x v="4"/>
    <x v="29"/>
    <x v="161"/>
    <x v="0"/>
    <n v="81"/>
    <n v="0"/>
    <n v="0"/>
    <n v="0"/>
    <n v="0"/>
    <n v="24"/>
    <n v="5"/>
    <n v="7"/>
    <n v="3"/>
    <n v="0"/>
    <n v="0"/>
    <n v="0"/>
    <n v="0"/>
    <n v="194"/>
    <n v="0"/>
    <n v="71"/>
    <n v="5"/>
    <n v="2"/>
    <n v="729"/>
    <n v="0"/>
    <n v="32"/>
    <n v="131"/>
    <n v="4"/>
    <n v="392"/>
    <n v="11"/>
    <n v="2"/>
    <n v="75"/>
    <n v="25"/>
    <n v="65"/>
    <n v="0"/>
    <n v="2"/>
    <n v="16"/>
    <n v="1"/>
    <n v="8"/>
    <n v="0"/>
    <n v="0"/>
    <n v="0"/>
    <n v="0"/>
    <n v="0"/>
    <n v="0"/>
    <n v="0"/>
    <n v="0"/>
    <n v="0"/>
    <n v="0"/>
    <n v="0"/>
    <n v="0"/>
    <n v="0"/>
    <n v="0"/>
    <n v="0"/>
    <n v="11"/>
    <n v="12"/>
    <n v="0"/>
    <n v="0"/>
    <n v="0"/>
    <m/>
    <m/>
    <m/>
    <m/>
    <m/>
    <m/>
    <m/>
    <m/>
    <m/>
    <m/>
    <m/>
    <m/>
    <m/>
    <m/>
    <m/>
    <m/>
  </r>
  <r>
    <x v="4"/>
    <x v="29"/>
    <x v="161"/>
    <x v="1"/>
    <n v="81"/>
    <n v="0"/>
    <n v="0"/>
    <n v="0"/>
    <n v="0"/>
    <n v="30"/>
    <n v="5"/>
    <n v="7"/>
    <n v="3"/>
    <n v="0"/>
    <n v="0"/>
    <n v="0"/>
    <n v="0"/>
    <n v="195"/>
    <n v="0"/>
    <n v="85"/>
    <n v="6"/>
    <n v="1"/>
    <n v="734"/>
    <n v="0"/>
    <n v="69"/>
    <n v="131"/>
    <n v="5"/>
    <n v="393"/>
    <n v="11"/>
    <n v="2"/>
    <n v="77"/>
    <n v="23"/>
    <n v="65"/>
    <n v="0"/>
    <n v="3"/>
    <n v="16"/>
    <n v="1"/>
    <n v="8"/>
    <n v="0"/>
    <n v="1"/>
    <n v="0"/>
    <n v="0"/>
    <n v="0"/>
    <n v="0"/>
    <n v="0"/>
    <n v="0"/>
    <n v="0"/>
    <n v="0"/>
    <n v="0"/>
    <n v="0"/>
    <n v="0"/>
    <n v="0"/>
    <n v="0"/>
    <n v="10"/>
    <n v="14"/>
    <n v="0"/>
    <n v="0"/>
    <n v="0"/>
    <m/>
    <m/>
    <m/>
    <m/>
    <m/>
    <m/>
    <m/>
    <m/>
    <m/>
    <m/>
    <m/>
    <m/>
    <m/>
    <m/>
    <m/>
    <m/>
  </r>
  <r>
    <x v="4"/>
    <x v="29"/>
    <x v="161"/>
    <x v="2"/>
    <n v="81"/>
    <n v="0"/>
    <n v="0"/>
    <n v="0"/>
    <n v="0"/>
    <n v="32"/>
    <n v="4"/>
    <n v="7"/>
    <n v="3"/>
    <n v="0"/>
    <n v="0"/>
    <n v="0"/>
    <n v="0"/>
    <n v="194"/>
    <n v="91"/>
    <n v="10"/>
    <n v="6"/>
    <n v="1"/>
    <n v="731"/>
    <n v="90"/>
    <n v="14"/>
    <n v="131"/>
    <n v="6"/>
    <n v="393"/>
    <n v="19"/>
    <n v="2"/>
    <n v="76"/>
    <n v="23"/>
    <n v="65"/>
    <n v="3"/>
    <n v="0"/>
    <n v="17"/>
    <n v="0"/>
    <n v="7"/>
    <n v="2"/>
    <n v="0"/>
    <n v="0"/>
    <n v="0"/>
    <n v="0"/>
    <n v="0"/>
    <n v="0"/>
    <n v="0"/>
    <n v="0"/>
    <n v="0"/>
    <n v="0"/>
    <n v="0"/>
    <n v="0"/>
    <n v="0"/>
    <n v="0"/>
    <n v="0"/>
    <n v="0"/>
    <n v="0"/>
    <n v="0"/>
    <n v="0"/>
    <n v="0"/>
    <n v="0"/>
    <n v="64"/>
    <n v="0"/>
    <n v="171"/>
    <n v="550"/>
    <n v="272"/>
    <n v="42"/>
    <n v="6"/>
    <m/>
    <m/>
    <m/>
    <m/>
    <m/>
    <m/>
    <m/>
  </r>
  <r>
    <x v="4"/>
    <x v="29"/>
    <x v="161"/>
    <x v="3"/>
    <n v="82"/>
    <n v="0"/>
    <n v="0"/>
    <n v="0"/>
    <n v="0"/>
    <n v="35"/>
    <n v="4"/>
    <n v="7"/>
    <n v="3"/>
    <n v="0"/>
    <n v="0"/>
    <n v="0"/>
    <n v="0"/>
    <n v="195"/>
    <n v="99"/>
    <n v="10"/>
    <n v="5"/>
    <n v="1"/>
    <n v="729"/>
    <n v="102"/>
    <n v="13"/>
    <n v="129"/>
    <n v="7"/>
    <n v="393"/>
    <n v="27"/>
    <n v="2"/>
    <n v="75"/>
    <n v="24"/>
    <n v="65"/>
    <n v="3"/>
    <n v="0"/>
    <n v="17"/>
    <n v="0"/>
    <n v="7"/>
    <n v="2"/>
    <n v="0"/>
    <n v="0"/>
    <n v="0"/>
    <n v="0"/>
    <n v="0"/>
    <n v="0"/>
    <n v="0"/>
    <n v="0"/>
    <n v="0"/>
    <n v="0"/>
    <n v="0"/>
    <n v="0"/>
    <n v="0"/>
    <n v="0"/>
    <n v="0"/>
    <n v="0"/>
    <n v="0"/>
    <n v="0"/>
    <n v="0"/>
    <n v="0"/>
    <n v="0"/>
    <n v="66"/>
    <n v="0"/>
    <n v="173"/>
    <n v="550"/>
    <n v="272"/>
    <n v="42"/>
    <n v="6"/>
    <m/>
    <m/>
    <m/>
    <m/>
    <m/>
    <m/>
    <m/>
  </r>
  <r>
    <x v="4"/>
    <x v="29"/>
    <x v="161"/>
    <x v="4"/>
    <n v="82"/>
    <n v="0"/>
    <n v="0"/>
    <n v="0"/>
    <n v="0"/>
    <n v="39"/>
    <n v="4"/>
    <n v="7"/>
    <n v="2"/>
    <n v="0"/>
    <n v="0"/>
    <n v="0"/>
    <n v="0"/>
    <n v="194"/>
    <n v="106"/>
    <n v="10"/>
    <n v="5"/>
    <n v="1"/>
    <n v="736"/>
    <n v="153"/>
    <n v="13"/>
    <n v="133"/>
    <n v="7"/>
    <n v="394"/>
    <n v="33"/>
    <n v="2"/>
    <n v="74"/>
    <n v="23"/>
    <n v="64"/>
    <n v="4"/>
    <n v="0"/>
    <n v="17"/>
    <n v="0"/>
    <n v="8"/>
    <n v="3"/>
    <n v="0"/>
    <n v="0"/>
    <n v="0"/>
    <n v="0"/>
    <n v="0"/>
    <n v="0"/>
    <n v="0"/>
    <n v="0"/>
    <n v="0"/>
    <n v="0"/>
    <n v="0"/>
    <n v="0"/>
    <n v="0"/>
    <n v="0"/>
    <n v="0"/>
    <n v="0"/>
    <n v="0"/>
    <n v="0"/>
    <n v="0"/>
    <n v="0"/>
    <n v="0"/>
    <n v="66"/>
    <n v="0"/>
    <n v="172"/>
    <n v="553"/>
    <n v="277"/>
    <n v="41"/>
    <n v="7"/>
    <m/>
    <m/>
    <m/>
    <m/>
    <m/>
    <m/>
    <m/>
  </r>
  <r>
    <x v="4"/>
    <x v="29"/>
    <x v="161"/>
    <x v="5"/>
    <n v="82"/>
    <n v="0"/>
    <n v="0"/>
    <n v="0"/>
    <n v="0"/>
    <n v="44"/>
    <n v="4"/>
    <n v="7"/>
    <n v="2"/>
    <n v="0"/>
    <n v="0"/>
    <n v="0"/>
    <n v="0"/>
    <n v="194"/>
    <n v="117"/>
    <n v="10"/>
    <n v="5"/>
    <n v="1"/>
    <n v="733"/>
    <n v="211"/>
    <n v="13"/>
    <n v="130"/>
    <n v="7"/>
    <n v="393"/>
    <n v="56"/>
    <n v="2"/>
    <n v="74"/>
    <n v="23"/>
    <n v="64"/>
    <n v="4"/>
    <n v="0"/>
    <n v="17"/>
    <n v="0"/>
    <n v="8"/>
    <n v="4"/>
    <n v="0"/>
    <n v="0"/>
    <n v="0"/>
    <n v="0"/>
    <n v="0"/>
    <n v="0"/>
    <n v="0"/>
    <n v="0"/>
    <n v="0"/>
    <n v="0"/>
    <n v="0"/>
    <n v="0"/>
    <n v="0"/>
    <n v="0"/>
    <n v="0"/>
    <n v="0"/>
    <n v="0"/>
    <n v="0"/>
    <n v="0"/>
    <n v="0"/>
    <n v="0"/>
    <n v="66"/>
    <n v="0"/>
    <n v="172"/>
    <n v="552"/>
    <n v="277"/>
    <n v="41"/>
    <n v="7"/>
    <m/>
    <m/>
    <m/>
    <m/>
    <m/>
    <m/>
    <m/>
  </r>
  <r>
    <x v="4"/>
    <x v="29"/>
    <x v="161"/>
    <x v="6"/>
    <n v="82"/>
    <n v="0"/>
    <n v="0"/>
    <n v="0"/>
    <n v="0"/>
    <n v="45"/>
    <n v="4"/>
    <n v="7"/>
    <n v="2"/>
    <n v="0"/>
    <n v="0"/>
    <n v="0"/>
    <n v="0"/>
    <n v="195"/>
    <n v="124"/>
    <n v="10"/>
    <n v="5"/>
    <n v="1"/>
    <n v="735"/>
    <n v="232"/>
    <n v="13"/>
    <n v="129"/>
    <n v="6"/>
    <n v="393"/>
    <n v="76"/>
    <n v="2"/>
    <n v="73"/>
    <n v="23"/>
    <n v="64"/>
    <n v="6"/>
    <n v="0"/>
    <n v="17"/>
    <n v="0"/>
    <n v="8"/>
    <n v="4"/>
    <n v="0"/>
    <n v="0"/>
    <n v="0"/>
    <n v="0"/>
    <n v="0"/>
    <n v="0"/>
    <n v="0"/>
    <n v="0"/>
    <n v="0"/>
    <n v="0"/>
    <n v="0"/>
    <n v="0"/>
    <n v="0"/>
    <n v="0"/>
    <n v="0"/>
    <n v="0"/>
    <n v="0"/>
    <n v="0"/>
    <n v="0"/>
    <n v="0"/>
    <n v="0"/>
    <n v="66"/>
    <n v="0"/>
    <n v="173"/>
    <n v="556"/>
    <n v="279"/>
    <n v="41"/>
    <n v="7"/>
    <m/>
    <m/>
    <m/>
    <m/>
    <m/>
    <m/>
    <m/>
  </r>
  <r>
    <x v="4"/>
    <x v="29"/>
    <x v="161"/>
    <x v="7"/>
    <n v="82"/>
    <n v="0"/>
    <n v="0"/>
    <n v="0"/>
    <n v="0"/>
    <n v="45"/>
    <n v="4"/>
    <n v="7"/>
    <n v="2"/>
    <n v="0"/>
    <n v="0"/>
    <n v="0"/>
    <n v="0"/>
    <n v="195"/>
    <n v="126"/>
    <n v="10"/>
    <n v="6"/>
    <n v="0"/>
    <n v="734"/>
    <n v="252"/>
    <n v="13"/>
    <n v="127"/>
    <n v="6"/>
    <n v="396"/>
    <n v="110"/>
    <n v="2"/>
    <n v="73"/>
    <n v="25"/>
    <n v="64"/>
    <n v="8"/>
    <n v="0"/>
    <n v="17"/>
    <n v="0"/>
    <n v="8"/>
    <n v="6"/>
    <n v="0"/>
    <n v="0"/>
    <n v="0"/>
    <n v="0"/>
    <n v="0"/>
    <n v="0"/>
    <n v="0"/>
    <n v="0"/>
    <n v="0"/>
    <n v="0"/>
    <n v="0"/>
    <n v="0"/>
    <n v="0"/>
    <n v="0"/>
    <n v="0"/>
    <n v="0"/>
    <n v="0"/>
    <n v="0"/>
    <n v="0"/>
    <n v="0"/>
    <n v="0"/>
    <n v="66"/>
    <n v="0"/>
    <n v="173"/>
    <n v="556"/>
    <n v="283"/>
    <n v="42"/>
    <n v="7"/>
    <m/>
    <m/>
    <m/>
    <m/>
    <m/>
    <m/>
    <m/>
  </r>
  <r>
    <x v="4"/>
    <x v="29"/>
    <x v="161"/>
    <x v="8"/>
    <n v="83"/>
    <n v="0"/>
    <n v="0"/>
    <n v="0"/>
    <n v="0"/>
    <n v="45"/>
    <n v="4"/>
    <n v="8"/>
    <n v="2"/>
    <n v="0"/>
    <n v="0"/>
    <n v="0"/>
    <n v="0"/>
    <n v="195"/>
    <n v="129"/>
    <n v="10"/>
    <n v="6"/>
    <n v="0"/>
    <n v="734"/>
    <n v="277"/>
    <n v="13"/>
    <n v="125"/>
    <n v="6"/>
    <n v="396"/>
    <n v="138"/>
    <n v="2"/>
    <n v="70"/>
    <n v="25"/>
    <n v="64"/>
    <n v="14"/>
    <n v="0"/>
    <n v="17"/>
    <n v="0"/>
    <n v="8"/>
    <n v="6"/>
    <n v="0"/>
    <n v="0"/>
    <n v="0"/>
    <n v="0"/>
    <n v="0"/>
    <n v="0"/>
    <n v="0"/>
    <n v="0"/>
    <n v="0"/>
    <n v="0"/>
    <n v="0"/>
    <n v="0"/>
    <n v="0"/>
    <n v="0"/>
    <n v="0"/>
    <n v="0"/>
    <n v="0"/>
    <n v="0"/>
    <n v="0"/>
    <n v="0"/>
    <n v="0"/>
    <n v="66"/>
    <n v="0"/>
    <n v="173"/>
    <n v="558"/>
    <n v="286"/>
    <n v="43"/>
    <n v="7"/>
    <n v="2560"/>
    <n v="329"/>
    <n v="0"/>
    <n v="15"/>
    <n v="807"/>
    <n v="141"/>
    <n v="1432"/>
  </r>
  <r>
    <x v="4"/>
    <x v="29"/>
    <x v="161"/>
    <x v="9"/>
    <n v="83"/>
    <n v="0"/>
    <n v="0"/>
    <n v="0"/>
    <n v="0"/>
    <n v="48"/>
    <n v="4"/>
    <n v="7"/>
    <n v="2"/>
    <n v="0"/>
    <n v="0"/>
    <n v="0"/>
    <n v="0"/>
    <n v="196"/>
    <n v="135"/>
    <n v="10"/>
    <n v="6"/>
    <n v="1"/>
    <n v="738"/>
    <n v="318"/>
    <n v="12"/>
    <n v="125"/>
    <n v="5"/>
    <n v="395"/>
    <n v="151"/>
    <n v="2"/>
    <n v="70"/>
    <n v="25"/>
    <n v="64"/>
    <n v="17"/>
    <n v="0"/>
    <n v="17"/>
    <n v="0"/>
    <n v="8"/>
    <n v="6"/>
    <n v="0"/>
    <n v="0"/>
    <n v="0"/>
    <n v="0"/>
    <n v="0"/>
    <n v="0"/>
    <n v="0"/>
    <n v="0"/>
    <n v="0"/>
    <n v="0"/>
    <n v="0"/>
    <n v="0"/>
    <n v="0"/>
    <n v="0"/>
    <n v="0"/>
    <n v="0"/>
    <n v="0"/>
    <n v="0"/>
    <n v="0"/>
    <n v="0"/>
    <n v="0"/>
    <n v="66"/>
    <n v="0"/>
    <n v="174"/>
    <n v="561"/>
    <n v="284"/>
    <n v="43"/>
    <n v="7"/>
    <n v="2561"/>
    <n v="448"/>
    <n v="0"/>
    <n v="15"/>
    <n v="795"/>
    <n v="144"/>
    <n v="1448"/>
  </r>
  <r>
    <x v="4"/>
    <x v="29"/>
    <x v="161"/>
    <x v="10"/>
    <n v="82"/>
    <n v="0"/>
    <n v="0"/>
    <n v="0"/>
    <n v="0"/>
    <n v="48"/>
    <n v="4"/>
    <n v="7"/>
    <n v="1"/>
    <n v="0"/>
    <n v="0"/>
    <n v="0"/>
    <n v="0"/>
    <n v="198"/>
    <n v="138"/>
    <n v="11"/>
    <n v="6"/>
    <n v="0"/>
    <n v="739"/>
    <n v="334"/>
    <n v="13"/>
    <n v="125"/>
    <n v="6"/>
    <n v="399"/>
    <n v="164"/>
    <n v="2"/>
    <n v="70"/>
    <n v="25"/>
    <n v="64"/>
    <n v="19"/>
    <n v="0"/>
    <n v="17"/>
    <n v="0"/>
    <n v="8"/>
    <n v="6"/>
    <n v="0"/>
    <n v="0"/>
    <n v="0"/>
    <n v="0"/>
    <n v="0"/>
    <n v="0"/>
    <n v="0"/>
    <n v="0"/>
    <n v="0"/>
    <n v="0"/>
    <n v="0"/>
    <n v="0"/>
    <n v="0"/>
    <n v="0"/>
    <n v="0"/>
    <n v="0"/>
    <n v="0"/>
    <n v="0"/>
    <n v="0"/>
    <n v="0"/>
    <n v="0"/>
    <n v="65"/>
    <n v="0"/>
    <n v="176"/>
    <n v="560"/>
    <n v="287"/>
    <n v="44"/>
    <n v="7"/>
    <n v="2568"/>
    <n v="510"/>
    <n v="0"/>
    <n v="15"/>
    <n v="789"/>
    <n v="146"/>
    <n v="1458"/>
  </r>
  <r>
    <x v="4"/>
    <x v="29"/>
    <x v="161"/>
    <x v="11"/>
    <n v="83"/>
    <n v="0"/>
    <n v="0"/>
    <n v="0"/>
    <n v="0"/>
    <n v="50"/>
    <n v="5"/>
    <n v="7"/>
    <n v="1"/>
    <n v="0"/>
    <n v="0"/>
    <n v="0"/>
    <n v="0"/>
    <n v="199"/>
    <n v="140"/>
    <n v="11"/>
    <n v="6"/>
    <n v="0"/>
    <n v="738"/>
    <n v="346"/>
    <n v="12"/>
    <n v="125"/>
    <n v="6"/>
    <n v="399"/>
    <n v="174"/>
    <n v="2"/>
    <n v="71"/>
    <n v="24"/>
    <n v="64"/>
    <n v="21"/>
    <n v="0"/>
    <n v="17"/>
    <n v="0"/>
    <n v="8"/>
    <n v="6"/>
    <n v="0"/>
    <n v="0"/>
    <n v="0"/>
    <n v="0"/>
    <n v="0"/>
    <n v="0"/>
    <n v="0"/>
    <n v="0"/>
    <n v="0"/>
    <n v="0"/>
    <n v="0"/>
    <n v="0"/>
    <n v="0"/>
    <n v="0"/>
    <n v="0"/>
    <n v="0"/>
    <n v="0"/>
    <n v="0"/>
    <n v="0"/>
    <n v="0"/>
    <n v="0"/>
    <n v="65"/>
    <n v="0"/>
    <n v="177"/>
    <n v="561"/>
    <n v="289"/>
    <n v="44"/>
    <n v="7"/>
    <n v="2578"/>
    <n v="569"/>
    <n v="0"/>
    <n v="14"/>
    <n v="784"/>
    <n v="151"/>
    <n v="1470"/>
  </r>
  <r>
    <x v="4"/>
    <x v="29"/>
    <x v="161"/>
    <x v="12"/>
    <n v="82"/>
    <n v="0"/>
    <n v="0"/>
    <n v="0"/>
    <n v="0"/>
    <n v="50"/>
    <n v="5"/>
    <n v="7"/>
    <n v="1"/>
    <n v="0"/>
    <n v="0"/>
    <n v="0"/>
    <n v="0"/>
    <n v="201"/>
    <n v="140"/>
    <n v="12"/>
    <n v="7"/>
    <n v="0"/>
    <n v="735"/>
    <n v="352"/>
    <n v="12"/>
    <n v="124"/>
    <n v="7"/>
    <n v="397"/>
    <n v="181"/>
    <n v="2"/>
    <n v="71"/>
    <n v="24"/>
    <n v="63"/>
    <n v="24"/>
    <n v="0"/>
    <n v="16"/>
    <n v="0"/>
    <n v="8"/>
    <n v="6"/>
    <n v="0"/>
    <n v="0"/>
    <n v="0"/>
    <n v="0"/>
    <n v="0"/>
    <n v="0"/>
    <n v="0"/>
    <n v="0"/>
    <n v="0"/>
    <n v="0"/>
    <n v="0"/>
    <n v="0"/>
    <n v="0"/>
    <n v="0"/>
    <n v="0"/>
    <n v="0"/>
    <n v="0"/>
    <n v="0"/>
    <n v="0"/>
    <n v="0"/>
    <n v="0"/>
    <n v="65"/>
    <n v="0"/>
    <n v="177"/>
    <n v="559"/>
    <n v="288"/>
    <n v="43"/>
    <n v="7"/>
    <n v="2569"/>
    <n v="611"/>
    <n v="0"/>
    <n v="15"/>
    <n v="780"/>
    <n v="146"/>
    <n v="1476"/>
  </r>
  <r>
    <x v="4"/>
    <x v="29"/>
    <x v="161"/>
    <x v="13"/>
    <n v="82"/>
    <n v="0"/>
    <n v="0"/>
    <n v="0"/>
    <n v="0"/>
    <n v="50"/>
    <n v="5"/>
    <n v="7"/>
    <n v="1"/>
    <n v="0"/>
    <n v="0"/>
    <n v="0"/>
    <n v="0"/>
    <n v="202"/>
    <n v="140"/>
    <n v="12"/>
    <n v="7"/>
    <n v="1"/>
    <n v="738"/>
    <n v="362"/>
    <n v="12"/>
    <n v="122"/>
    <n v="8"/>
    <n v="399"/>
    <n v="185"/>
    <n v="1"/>
    <n v="71"/>
    <n v="24"/>
    <n v="63"/>
    <n v="24"/>
    <n v="0"/>
    <n v="16"/>
    <n v="0"/>
    <n v="8"/>
    <n v="6"/>
    <n v="0"/>
    <n v="0"/>
    <n v="0"/>
    <n v="0"/>
    <n v="0"/>
    <n v="0"/>
    <n v="0"/>
    <n v="0"/>
    <n v="0"/>
    <n v="0"/>
    <n v="0"/>
    <n v="0"/>
    <n v="0"/>
    <n v="0"/>
    <n v="0"/>
    <n v="0"/>
    <n v="0"/>
    <n v="0"/>
    <n v="0"/>
    <n v="0"/>
    <n v="0"/>
    <n v="65"/>
    <n v="0"/>
    <n v="177"/>
    <n v="564"/>
    <n v="291"/>
    <n v="43"/>
    <n v="7"/>
    <n v="2588"/>
    <n v="627"/>
    <n v="0"/>
    <n v="15"/>
    <n v="776"/>
    <n v="152"/>
    <n v="1490"/>
  </r>
  <r>
    <x v="4"/>
    <x v="29"/>
    <x v="161"/>
    <x v="14"/>
    <n v="82"/>
    <n v="0"/>
    <n v="0"/>
    <n v="0"/>
    <n v="0"/>
    <n v="50"/>
    <n v="5"/>
    <n v="7"/>
    <n v="1"/>
    <n v="0"/>
    <n v="0"/>
    <n v="0"/>
    <n v="0"/>
    <n v="201"/>
    <n v="141"/>
    <n v="12"/>
    <n v="6"/>
    <n v="1"/>
    <n v="741"/>
    <n v="369"/>
    <n v="11"/>
    <n v="122"/>
    <n v="7"/>
    <n v="401"/>
    <n v="189"/>
    <n v="1"/>
    <n v="72"/>
    <n v="26"/>
    <n v="62"/>
    <n v="24"/>
    <n v="0"/>
    <n v="16"/>
    <n v="0"/>
    <n v="8"/>
    <n v="6"/>
    <n v="0"/>
    <n v="0"/>
    <n v="0"/>
    <n v="0"/>
    <n v="0"/>
    <n v="0"/>
    <n v="0"/>
    <n v="0"/>
    <n v="0"/>
    <n v="0"/>
    <n v="0"/>
    <n v="0"/>
    <n v="0"/>
    <n v="0"/>
    <n v="0"/>
    <n v="0"/>
    <n v="0"/>
    <n v="0"/>
    <n v="0"/>
    <n v="0"/>
    <n v="0"/>
    <n v="65"/>
    <n v="0"/>
    <n v="179"/>
    <n v="567"/>
    <n v="291"/>
    <n v="43"/>
    <n v="7"/>
    <n v="2601"/>
    <n v="653"/>
    <n v="0"/>
    <n v="15"/>
    <n v="770"/>
    <n v="158"/>
    <n v="1499"/>
  </r>
  <r>
    <x v="4"/>
    <x v="29"/>
    <x v="161"/>
    <x v="15"/>
    <n v="83"/>
    <n v="0"/>
    <n v="0"/>
    <n v="0"/>
    <n v="0"/>
    <n v="50"/>
    <n v="5"/>
    <n v="7"/>
    <n v="1"/>
    <n v="0"/>
    <n v="0"/>
    <n v="0"/>
    <n v="0"/>
    <n v="201"/>
    <n v="143"/>
    <n v="12"/>
    <n v="6"/>
    <n v="1"/>
    <n v="739"/>
    <n v="371"/>
    <n v="10"/>
    <n v="120"/>
    <n v="7"/>
    <n v="404"/>
    <n v="194"/>
    <n v="1"/>
    <n v="72"/>
    <n v="26"/>
    <n v="62"/>
    <n v="24"/>
    <n v="0"/>
    <n v="16"/>
    <n v="0"/>
    <n v="8"/>
    <n v="6"/>
    <n v="0"/>
    <n v="0"/>
    <n v="0"/>
    <n v="0"/>
    <n v="0"/>
    <n v="0"/>
    <n v="0"/>
    <n v="0"/>
    <n v="0"/>
    <n v="0"/>
    <n v="0"/>
    <n v="0"/>
    <n v="0"/>
    <n v="0"/>
    <n v="0"/>
    <n v="0"/>
    <n v="0"/>
    <n v="0"/>
    <n v="0"/>
    <n v="0"/>
    <n v="0"/>
    <n v="68"/>
    <n v="0"/>
    <n v="179"/>
    <n v="570"/>
    <n v="294"/>
    <n v="44"/>
    <n v="7"/>
    <n v="2607"/>
    <n v="677"/>
    <n v="0"/>
    <n v="16"/>
    <n v="766"/>
    <n v="157"/>
    <n v="1511"/>
  </r>
  <r>
    <x v="4"/>
    <x v="29"/>
    <x v="161"/>
    <x v="16"/>
    <n v="84"/>
    <n v="0"/>
    <n v="0"/>
    <n v="0"/>
    <n v="0"/>
    <n v="51"/>
    <n v="5"/>
    <n v="8"/>
    <n v="1"/>
    <n v="0"/>
    <n v="0"/>
    <n v="0"/>
    <n v="0"/>
    <n v="204"/>
    <n v="147"/>
    <n v="13"/>
    <n v="6"/>
    <n v="0"/>
    <n v="734"/>
    <n v="373"/>
    <n v="10"/>
    <n v="120"/>
    <n v="6"/>
    <n v="398"/>
    <n v="192"/>
    <n v="1"/>
    <n v="69"/>
    <n v="26"/>
    <n v="63"/>
    <n v="24"/>
    <n v="0"/>
    <n v="16"/>
    <n v="0"/>
    <n v="8"/>
    <n v="6"/>
    <n v="0"/>
    <n v="0"/>
    <n v="0"/>
    <n v="0"/>
    <n v="0"/>
    <n v="0"/>
    <n v="0"/>
    <n v="0"/>
    <n v="0"/>
    <n v="0"/>
    <n v="0"/>
    <n v="0"/>
    <n v="0"/>
    <n v="0"/>
    <n v="0"/>
    <n v="0"/>
    <n v="0"/>
    <n v="0"/>
    <n v="0"/>
    <n v="0"/>
    <n v="0"/>
    <n v="68"/>
    <n v="0"/>
    <n v="182"/>
    <n v="568"/>
    <n v="292"/>
    <n v="44"/>
    <n v="7"/>
    <n v="2595"/>
    <n v="681"/>
    <n v="0"/>
    <n v="16"/>
    <n v="757"/>
    <n v="155"/>
    <n v="1510"/>
  </r>
  <r>
    <x v="4"/>
    <x v="29"/>
    <x v="162"/>
    <x v="0"/>
    <n v="107"/>
    <n v="0"/>
    <n v="0"/>
    <n v="3"/>
    <n v="2"/>
    <n v="26"/>
    <n v="0"/>
    <n v="4"/>
    <n v="1"/>
    <n v="101"/>
    <n v="0"/>
    <n v="61"/>
    <n v="2"/>
    <n v="523"/>
    <n v="0"/>
    <n v="251"/>
    <n v="32"/>
    <n v="1"/>
    <n v="1460"/>
    <n v="0"/>
    <n v="89"/>
    <n v="193"/>
    <n v="29"/>
    <n v="1132"/>
    <n v="66"/>
    <n v="4"/>
    <n v="198"/>
    <n v="7"/>
    <n v="171"/>
    <n v="0"/>
    <n v="8"/>
    <n v="26"/>
    <n v="8"/>
    <n v="84"/>
    <n v="0"/>
    <n v="28"/>
    <n v="0"/>
    <n v="0"/>
    <n v="0"/>
    <n v="0"/>
    <n v="0"/>
    <n v="0"/>
    <n v="0"/>
    <n v="0"/>
    <n v="0"/>
    <n v="0"/>
    <n v="0"/>
    <n v="4"/>
    <n v="0"/>
    <n v="10"/>
    <n v="14"/>
    <n v="0"/>
    <n v="0"/>
    <n v="3"/>
    <m/>
    <m/>
    <m/>
    <m/>
    <m/>
    <m/>
    <m/>
    <m/>
    <m/>
    <m/>
    <m/>
    <m/>
    <m/>
    <m/>
    <m/>
    <m/>
  </r>
  <r>
    <x v="4"/>
    <x v="29"/>
    <x v="162"/>
    <x v="1"/>
    <n v="107"/>
    <n v="0"/>
    <n v="0"/>
    <n v="3"/>
    <n v="2"/>
    <n v="30"/>
    <n v="0"/>
    <n v="3"/>
    <n v="1"/>
    <n v="100"/>
    <n v="0"/>
    <n v="62"/>
    <n v="1"/>
    <n v="524"/>
    <n v="0"/>
    <n v="296"/>
    <n v="32"/>
    <n v="1"/>
    <n v="1460"/>
    <n v="0"/>
    <n v="105"/>
    <n v="193"/>
    <n v="29"/>
    <n v="1136"/>
    <n v="77"/>
    <n v="5"/>
    <n v="197"/>
    <n v="5"/>
    <n v="173"/>
    <n v="0"/>
    <n v="9"/>
    <n v="26"/>
    <n v="9"/>
    <n v="84"/>
    <n v="0"/>
    <n v="34"/>
    <n v="0"/>
    <n v="0"/>
    <n v="0"/>
    <n v="0"/>
    <n v="0"/>
    <n v="0"/>
    <n v="0"/>
    <n v="0"/>
    <n v="0"/>
    <n v="0"/>
    <n v="0"/>
    <n v="4"/>
    <n v="0"/>
    <n v="10"/>
    <n v="14"/>
    <n v="0"/>
    <n v="0"/>
    <n v="3"/>
    <m/>
    <m/>
    <m/>
    <m/>
    <m/>
    <m/>
    <m/>
    <m/>
    <m/>
    <m/>
    <m/>
    <m/>
    <m/>
    <m/>
    <m/>
    <m/>
  </r>
  <r>
    <x v="4"/>
    <x v="29"/>
    <x v="162"/>
    <x v="2"/>
    <n v="108"/>
    <n v="0"/>
    <n v="0"/>
    <n v="4"/>
    <n v="2"/>
    <n v="35"/>
    <n v="0"/>
    <n v="3"/>
    <n v="2"/>
    <n v="99"/>
    <n v="62"/>
    <n v="4"/>
    <n v="0"/>
    <n v="526"/>
    <n v="324"/>
    <n v="10"/>
    <n v="30"/>
    <n v="1"/>
    <n v="1459"/>
    <n v="126"/>
    <n v="13"/>
    <n v="192"/>
    <n v="29"/>
    <n v="1139"/>
    <n v="101"/>
    <n v="5"/>
    <n v="199"/>
    <n v="5"/>
    <n v="173"/>
    <n v="9"/>
    <n v="0"/>
    <n v="25"/>
    <n v="9"/>
    <n v="84"/>
    <n v="34"/>
    <n v="3"/>
    <n v="0"/>
    <n v="0"/>
    <n v="0"/>
    <n v="0"/>
    <n v="0"/>
    <n v="0"/>
    <n v="0"/>
    <n v="0"/>
    <n v="0"/>
    <n v="1"/>
    <n v="0"/>
    <n v="0"/>
    <n v="0"/>
    <n v="0"/>
    <n v="0"/>
    <n v="0"/>
    <n v="0"/>
    <n v="0"/>
    <n v="0"/>
    <n v="3"/>
    <n v="99"/>
    <n v="90"/>
    <n v="475"/>
    <n v="1175"/>
    <n v="897"/>
    <n v="124"/>
    <n v="79"/>
    <m/>
    <m/>
    <m/>
    <m/>
    <m/>
    <m/>
    <m/>
  </r>
  <r>
    <x v="4"/>
    <x v="29"/>
    <x v="162"/>
    <x v="3"/>
    <n v="107"/>
    <n v="0"/>
    <n v="0"/>
    <n v="4"/>
    <n v="2"/>
    <n v="38"/>
    <n v="0"/>
    <n v="3"/>
    <n v="2"/>
    <n v="97"/>
    <n v="62"/>
    <n v="4"/>
    <n v="0"/>
    <n v="527"/>
    <n v="348"/>
    <n v="10"/>
    <n v="30"/>
    <n v="1"/>
    <n v="1460"/>
    <n v="187"/>
    <n v="13"/>
    <n v="190"/>
    <n v="27"/>
    <n v="1141"/>
    <n v="148"/>
    <n v="5"/>
    <n v="199"/>
    <n v="6"/>
    <n v="175"/>
    <n v="9"/>
    <n v="0"/>
    <n v="24"/>
    <n v="9"/>
    <n v="83"/>
    <n v="37"/>
    <n v="3"/>
    <n v="0"/>
    <n v="0"/>
    <n v="0"/>
    <n v="0"/>
    <n v="0"/>
    <n v="0"/>
    <n v="0"/>
    <n v="0"/>
    <n v="0"/>
    <n v="1"/>
    <n v="0"/>
    <n v="0"/>
    <n v="0"/>
    <n v="0"/>
    <n v="0"/>
    <n v="0"/>
    <n v="0"/>
    <n v="0"/>
    <n v="0"/>
    <n v="3"/>
    <n v="98"/>
    <n v="88"/>
    <n v="476"/>
    <n v="1180"/>
    <n v="900"/>
    <n v="129"/>
    <n v="78"/>
    <m/>
    <m/>
    <m/>
    <m/>
    <m/>
    <m/>
    <m/>
  </r>
  <r>
    <x v="4"/>
    <x v="29"/>
    <x v="162"/>
    <x v="4"/>
    <n v="107"/>
    <n v="0"/>
    <n v="0"/>
    <n v="4"/>
    <n v="2"/>
    <n v="41"/>
    <n v="0"/>
    <n v="3"/>
    <n v="2"/>
    <n v="97"/>
    <n v="61"/>
    <n v="4"/>
    <n v="1"/>
    <n v="524"/>
    <n v="364"/>
    <n v="10"/>
    <n v="30"/>
    <n v="1"/>
    <n v="1459"/>
    <n v="237"/>
    <n v="12"/>
    <n v="187"/>
    <n v="30"/>
    <n v="1138"/>
    <n v="178"/>
    <n v="5"/>
    <n v="196"/>
    <n v="7"/>
    <n v="177"/>
    <n v="11"/>
    <n v="0"/>
    <n v="24"/>
    <n v="9"/>
    <n v="84"/>
    <n v="39"/>
    <n v="3"/>
    <n v="0"/>
    <n v="0"/>
    <n v="0"/>
    <n v="0"/>
    <n v="0"/>
    <n v="0"/>
    <n v="0"/>
    <n v="0"/>
    <n v="0"/>
    <n v="1"/>
    <n v="0"/>
    <n v="0"/>
    <n v="0"/>
    <n v="0"/>
    <n v="0"/>
    <n v="0"/>
    <n v="0"/>
    <n v="0"/>
    <n v="0"/>
    <n v="3"/>
    <n v="99"/>
    <n v="87"/>
    <n v="477"/>
    <n v="1178"/>
    <n v="901"/>
    <n v="132"/>
    <n v="79"/>
    <m/>
    <m/>
    <m/>
    <m/>
    <m/>
    <m/>
    <m/>
  </r>
  <r>
    <x v="4"/>
    <x v="29"/>
    <x v="162"/>
    <x v="5"/>
    <n v="106"/>
    <n v="0"/>
    <n v="0"/>
    <n v="4"/>
    <n v="2"/>
    <n v="43"/>
    <n v="0"/>
    <n v="3"/>
    <n v="2"/>
    <n v="97"/>
    <n v="62"/>
    <n v="4"/>
    <n v="1"/>
    <n v="524"/>
    <n v="376"/>
    <n v="10"/>
    <n v="30"/>
    <n v="1"/>
    <n v="1465"/>
    <n v="318"/>
    <n v="12"/>
    <n v="187"/>
    <n v="31"/>
    <n v="1136"/>
    <n v="234"/>
    <n v="5"/>
    <n v="194"/>
    <n v="7"/>
    <n v="178"/>
    <n v="13"/>
    <n v="0"/>
    <n v="23"/>
    <n v="10"/>
    <n v="85"/>
    <n v="41"/>
    <n v="3"/>
    <n v="0"/>
    <n v="0"/>
    <n v="0"/>
    <n v="0"/>
    <n v="0"/>
    <n v="0"/>
    <n v="0"/>
    <n v="0"/>
    <n v="0"/>
    <n v="1"/>
    <n v="0"/>
    <n v="0"/>
    <n v="0"/>
    <n v="0"/>
    <n v="0"/>
    <n v="0"/>
    <n v="0"/>
    <n v="0"/>
    <n v="0"/>
    <n v="3"/>
    <n v="98"/>
    <n v="87"/>
    <n v="477"/>
    <n v="1187"/>
    <n v="903"/>
    <n v="134"/>
    <n v="80"/>
    <m/>
    <m/>
    <m/>
    <m/>
    <m/>
    <m/>
    <m/>
  </r>
  <r>
    <x v="4"/>
    <x v="29"/>
    <x v="162"/>
    <x v="6"/>
    <n v="106"/>
    <n v="0"/>
    <n v="0"/>
    <n v="4"/>
    <n v="2"/>
    <n v="48"/>
    <n v="0"/>
    <n v="3"/>
    <n v="2"/>
    <n v="100"/>
    <n v="63"/>
    <n v="5"/>
    <n v="1"/>
    <n v="523"/>
    <n v="387"/>
    <n v="10"/>
    <n v="30"/>
    <n v="1"/>
    <n v="1471"/>
    <n v="469"/>
    <n v="12"/>
    <n v="185"/>
    <n v="27"/>
    <n v="1136"/>
    <n v="338"/>
    <n v="5"/>
    <n v="193"/>
    <n v="5"/>
    <n v="179"/>
    <n v="21"/>
    <n v="0"/>
    <n v="23"/>
    <n v="10"/>
    <n v="87"/>
    <n v="58"/>
    <n v="3"/>
    <n v="0"/>
    <n v="0"/>
    <n v="0"/>
    <n v="0"/>
    <n v="0"/>
    <n v="0"/>
    <n v="0"/>
    <n v="0"/>
    <n v="0"/>
    <n v="1"/>
    <n v="0"/>
    <n v="0"/>
    <n v="0"/>
    <n v="0"/>
    <n v="0"/>
    <n v="0"/>
    <n v="0"/>
    <n v="0"/>
    <n v="0"/>
    <n v="3"/>
    <n v="98"/>
    <n v="89"/>
    <n v="478"/>
    <n v="1201"/>
    <n v="906"/>
    <n v="135"/>
    <n v="82"/>
    <m/>
    <m/>
    <m/>
    <m/>
    <m/>
    <m/>
    <m/>
  </r>
  <r>
    <x v="4"/>
    <x v="29"/>
    <x v="162"/>
    <x v="7"/>
    <n v="106"/>
    <n v="0"/>
    <n v="0"/>
    <n v="4"/>
    <n v="2"/>
    <n v="60"/>
    <n v="0"/>
    <n v="3"/>
    <n v="2"/>
    <n v="101"/>
    <n v="64"/>
    <n v="5"/>
    <n v="2"/>
    <n v="523"/>
    <n v="400"/>
    <n v="10"/>
    <n v="30"/>
    <n v="0"/>
    <n v="1468"/>
    <n v="558"/>
    <n v="13"/>
    <n v="178"/>
    <n v="23"/>
    <n v="1131"/>
    <n v="463"/>
    <n v="5"/>
    <n v="192"/>
    <n v="5"/>
    <n v="180"/>
    <n v="32"/>
    <n v="0"/>
    <n v="22"/>
    <n v="10"/>
    <n v="87"/>
    <n v="61"/>
    <n v="3"/>
    <n v="0"/>
    <n v="0"/>
    <n v="0"/>
    <n v="0"/>
    <n v="0"/>
    <n v="0"/>
    <n v="0"/>
    <n v="0"/>
    <n v="0"/>
    <n v="1"/>
    <n v="0"/>
    <n v="0"/>
    <n v="0"/>
    <n v="0"/>
    <n v="0"/>
    <n v="0"/>
    <n v="0"/>
    <n v="0"/>
    <n v="0"/>
    <n v="3"/>
    <n v="99"/>
    <n v="90"/>
    <n v="478"/>
    <n v="1203"/>
    <n v="902"/>
    <n v="136"/>
    <n v="82"/>
    <m/>
    <m/>
    <m/>
    <m/>
    <m/>
    <m/>
    <m/>
  </r>
  <r>
    <x v="4"/>
    <x v="29"/>
    <x v="162"/>
    <x v="8"/>
    <n v="106"/>
    <n v="0"/>
    <n v="0"/>
    <n v="4"/>
    <n v="2"/>
    <n v="65"/>
    <n v="0"/>
    <n v="3"/>
    <n v="2"/>
    <n v="101"/>
    <n v="65"/>
    <n v="5"/>
    <n v="2"/>
    <n v="523"/>
    <n v="405"/>
    <n v="10"/>
    <n v="30"/>
    <n v="0"/>
    <n v="1472"/>
    <n v="649"/>
    <n v="13"/>
    <n v="177"/>
    <n v="22"/>
    <n v="1128"/>
    <n v="564"/>
    <n v="5"/>
    <n v="191"/>
    <n v="5"/>
    <n v="182"/>
    <n v="53"/>
    <n v="0"/>
    <n v="23"/>
    <n v="10"/>
    <n v="87"/>
    <n v="62"/>
    <n v="3"/>
    <n v="0"/>
    <n v="0"/>
    <n v="0"/>
    <n v="0"/>
    <n v="0"/>
    <n v="0"/>
    <n v="0"/>
    <n v="0"/>
    <n v="0"/>
    <n v="1"/>
    <n v="0"/>
    <n v="0"/>
    <n v="0"/>
    <n v="0"/>
    <n v="0"/>
    <n v="0"/>
    <n v="0"/>
    <n v="0"/>
    <n v="0"/>
    <n v="3"/>
    <n v="100"/>
    <n v="90"/>
    <n v="478"/>
    <n v="1207"/>
    <n v="905"/>
    <n v="138"/>
    <n v="82"/>
    <n v="5449"/>
    <n v="1195"/>
    <n v="0"/>
    <n v="31"/>
    <n v="1321"/>
    <n v="243"/>
    <n v="3576"/>
  </r>
  <r>
    <x v="4"/>
    <x v="29"/>
    <x v="162"/>
    <x v="9"/>
    <n v="106"/>
    <n v="0"/>
    <n v="0"/>
    <n v="4"/>
    <n v="2"/>
    <n v="68"/>
    <n v="0"/>
    <n v="3"/>
    <n v="2"/>
    <n v="104"/>
    <n v="66"/>
    <n v="5"/>
    <n v="3"/>
    <n v="523"/>
    <n v="414"/>
    <n v="10"/>
    <n v="29"/>
    <n v="0"/>
    <n v="1467"/>
    <n v="742"/>
    <n v="13"/>
    <n v="176"/>
    <n v="20"/>
    <n v="1130"/>
    <n v="622"/>
    <n v="5"/>
    <n v="191"/>
    <n v="6"/>
    <n v="182"/>
    <n v="71"/>
    <n v="0"/>
    <n v="23"/>
    <n v="10"/>
    <n v="86"/>
    <n v="61"/>
    <n v="3"/>
    <n v="0"/>
    <n v="0"/>
    <n v="0"/>
    <n v="0"/>
    <n v="0"/>
    <n v="0"/>
    <n v="0"/>
    <n v="0"/>
    <n v="0"/>
    <n v="1"/>
    <n v="0"/>
    <n v="0"/>
    <n v="0"/>
    <n v="0"/>
    <n v="0"/>
    <n v="0"/>
    <n v="0"/>
    <n v="0"/>
    <n v="0"/>
    <n v="3"/>
    <n v="100"/>
    <n v="92"/>
    <n v="478"/>
    <n v="1206"/>
    <n v="908"/>
    <n v="139"/>
    <n v="81"/>
    <n v="5459"/>
    <n v="1559"/>
    <n v="0"/>
    <n v="31"/>
    <n v="1315"/>
    <n v="246"/>
    <n v="3601"/>
  </r>
  <r>
    <x v="4"/>
    <x v="29"/>
    <x v="162"/>
    <x v="10"/>
    <n v="106"/>
    <n v="0"/>
    <n v="0"/>
    <n v="4"/>
    <n v="2"/>
    <n v="70"/>
    <n v="0"/>
    <n v="3"/>
    <n v="2"/>
    <n v="102"/>
    <n v="65"/>
    <n v="5"/>
    <n v="3"/>
    <n v="525"/>
    <n v="415"/>
    <n v="10"/>
    <n v="30"/>
    <n v="0"/>
    <n v="1464"/>
    <n v="779"/>
    <n v="13"/>
    <n v="175"/>
    <n v="19"/>
    <n v="1129"/>
    <n v="639"/>
    <n v="5"/>
    <n v="190"/>
    <n v="7"/>
    <n v="184"/>
    <n v="76"/>
    <n v="0"/>
    <n v="24"/>
    <n v="10"/>
    <n v="84"/>
    <n v="59"/>
    <n v="3"/>
    <n v="0"/>
    <n v="0"/>
    <n v="0"/>
    <n v="0"/>
    <n v="0"/>
    <n v="0"/>
    <n v="0"/>
    <n v="0"/>
    <n v="0"/>
    <n v="1"/>
    <n v="0"/>
    <n v="0"/>
    <n v="0"/>
    <n v="0"/>
    <n v="0"/>
    <n v="0"/>
    <n v="0"/>
    <n v="0"/>
    <n v="0"/>
    <n v="3"/>
    <n v="100"/>
    <n v="90"/>
    <n v="479"/>
    <n v="1206"/>
    <n v="907"/>
    <n v="140"/>
    <n v="79"/>
    <n v="5459"/>
    <n v="1680"/>
    <n v="0"/>
    <n v="31"/>
    <n v="1307"/>
    <n v="250"/>
    <n v="3609"/>
  </r>
  <r>
    <x v="4"/>
    <x v="29"/>
    <x v="162"/>
    <x v="11"/>
    <n v="106"/>
    <n v="0"/>
    <n v="0"/>
    <n v="4"/>
    <n v="2"/>
    <n v="71"/>
    <n v="0"/>
    <n v="3"/>
    <n v="2"/>
    <n v="101"/>
    <n v="65"/>
    <n v="4"/>
    <n v="3"/>
    <n v="525"/>
    <n v="416"/>
    <n v="10"/>
    <n v="30"/>
    <n v="2"/>
    <n v="1469"/>
    <n v="814"/>
    <n v="14"/>
    <n v="177"/>
    <n v="19"/>
    <n v="1133"/>
    <n v="664"/>
    <n v="5"/>
    <n v="190"/>
    <n v="9"/>
    <n v="185"/>
    <n v="79"/>
    <n v="0"/>
    <n v="25"/>
    <n v="10"/>
    <n v="84"/>
    <n v="59"/>
    <n v="3"/>
    <n v="0"/>
    <n v="0"/>
    <n v="0"/>
    <n v="0"/>
    <n v="0"/>
    <n v="0"/>
    <n v="0"/>
    <n v="0"/>
    <n v="0"/>
    <n v="1"/>
    <n v="0"/>
    <n v="0"/>
    <n v="0"/>
    <n v="0"/>
    <n v="0"/>
    <n v="0"/>
    <n v="0"/>
    <n v="0"/>
    <n v="0"/>
    <n v="3"/>
    <n v="100"/>
    <n v="89"/>
    <n v="477"/>
    <n v="1211"/>
    <n v="909"/>
    <n v="141"/>
    <n v="79"/>
    <n v="5465"/>
    <n v="1823"/>
    <n v="0"/>
    <n v="30"/>
    <n v="1295"/>
    <n v="253"/>
    <n v="3627"/>
  </r>
  <r>
    <x v="4"/>
    <x v="29"/>
    <x v="162"/>
    <x v="12"/>
    <n v="107"/>
    <n v="0"/>
    <n v="0"/>
    <n v="4"/>
    <n v="2"/>
    <n v="74"/>
    <n v="0"/>
    <n v="4"/>
    <n v="2"/>
    <n v="101"/>
    <n v="65"/>
    <n v="4"/>
    <n v="3"/>
    <n v="530"/>
    <n v="426"/>
    <n v="10"/>
    <n v="30"/>
    <n v="0"/>
    <n v="1473"/>
    <n v="842"/>
    <n v="14"/>
    <n v="179"/>
    <n v="19"/>
    <n v="1129"/>
    <n v="679"/>
    <n v="5"/>
    <n v="186"/>
    <n v="9"/>
    <n v="186"/>
    <n v="80"/>
    <n v="0"/>
    <n v="25"/>
    <n v="10"/>
    <n v="84"/>
    <n v="61"/>
    <n v="3"/>
    <n v="0"/>
    <n v="0"/>
    <n v="0"/>
    <n v="0"/>
    <n v="0"/>
    <n v="0"/>
    <n v="0"/>
    <n v="0"/>
    <n v="0"/>
    <n v="1"/>
    <n v="0"/>
    <n v="0"/>
    <n v="0"/>
    <n v="0"/>
    <n v="0"/>
    <n v="0"/>
    <n v="0"/>
    <n v="0"/>
    <n v="0"/>
    <n v="3"/>
    <n v="100"/>
    <n v="89"/>
    <n v="484"/>
    <n v="1215"/>
    <n v="905"/>
    <n v="142"/>
    <n v="79"/>
    <n v="5458"/>
    <n v="1930"/>
    <n v="0"/>
    <n v="30"/>
    <n v="1275"/>
    <n v="249"/>
    <n v="3642"/>
  </r>
  <r>
    <x v="4"/>
    <x v="29"/>
    <x v="162"/>
    <x v="13"/>
    <n v="107"/>
    <n v="0"/>
    <n v="0"/>
    <n v="4"/>
    <n v="2"/>
    <n v="77"/>
    <n v="0"/>
    <n v="4"/>
    <n v="2"/>
    <n v="101"/>
    <n v="65"/>
    <n v="4"/>
    <n v="3"/>
    <n v="531"/>
    <n v="430"/>
    <n v="9"/>
    <n v="30"/>
    <n v="0"/>
    <n v="1480"/>
    <n v="861"/>
    <n v="14"/>
    <n v="178"/>
    <n v="17"/>
    <n v="1129"/>
    <n v="687"/>
    <n v="5"/>
    <n v="185"/>
    <n v="9"/>
    <n v="186"/>
    <n v="81"/>
    <n v="0"/>
    <n v="23"/>
    <n v="10"/>
    <n v="84"/>
    <n v="61"/>
    <n v="3"/>
    <n v="0"/>
    <n v="0"/>
    <n v="0"/>
    <n v="0"/>
    <n v="0"/>
    <n v="0"/>
    <n v="0"/>
    <n v="0"/>
    <n v="0"/>
    <n v="1"/>
    <n v="0"/>
    <n v="0"/>
    <n v="0"/>
    <n v="0"/>
    <n v="0"/>
    <n v="0"/>
    <n v="0"/>
    <n v="0"/>
    <n v="0"/>
    <n v="3"/>
    <n v="100"/>
    <n v="89"/>
    <n v="486"/>
    <n v="1219"/>
    <n v="906"/>
    <n v="144"/>
    <n v="79"/>
    <n v="5454"/>
    <n v="1982"/>
    <n v="0"/>
    <n v="30"/>
    <n v="1267"/>
    <n v="248"/>
    <n v="3646"/>
  </r>
  <r>
    <x v="4"/>
    <x v="29"/>
    <x v="162"/>
    <x v="14"/>
    <n v="107"/>
    <n v="0"/>
    <n v="0"/>
    <n v="4"/>
    <n v="2"/>
    <n v="78"/>
    <n v="0"/>
    <n v="4"/>
    <n v="2"/>
    <n v="101"/>
    <n v="66"/>
    <n v="4"/>
    <n v="3"/>
    <n v="533"/>
    <n v="432"/>
    <n v="9"/>
    <n v="30"/>
    <n v="1"/>
    <n v="1477"/>
    <n v="880"/>
    <n v="14"/>
    <n v="175"/>
    <n v="18"/>
    <n v="1129"/>
    <n v="702"/>
    <n v="5"/>
    <n v="185"/>
    <n v="8"/>
    <n v="186"/>
    <n v="83"/>
    <n v="0"/>
    <n v="23"/>
    <n v="10"/>
    <n v="83"/>
    <n v="63"/>
    <n v="3"/>
    <n v="0"/>
    <n v="0"/>
    <n v="0"/>
    <n v="0"/>
    <n v="0"/>
    <n v="0"/>
    <n v="0"/>
    <n v="0"/>
    <n v="0"/>
    <n v="1"/>
    <n v="0"/>
    <n v="0"/>
    <n v="0"/>
    <n v="0"/>
    <n v="0"/>
    <n v="0"/>
    <n v="0"/>
    <n v="0"/>
    <n v="0"/>
    <n v="3"/>
    <n v="100"/>
    <n v="89"/>
    <n v="486"/>
    <n v="1221"/>
    <n v="908"/>
    <n v="146"/>
    <n v="78"/>
    <n v="5445"/>
    <n v="2055"/>
    <n v="0"/>
    <n v="30"/>
    <n v="1248"/>
    <n v="249"/>
    <n v="3658"/>
  </r>
  <r>
    <x v="4"/>
    <x v="29"/>
    <x v="162"/>
    <x v="15"/>
    <n v="108"/>
    <n v="0"/>
    <n v="0"/>
    <n v="4"/>
    <n v="3"/>
    <n v="79"/>
    <n v="0"/>
    <n v="4"/>
    <n v="2"/>
    <n v="102"/>
    <n v="75"/>
    <n v="4"/>
    <n v="4"/>
    <n v="533"/>
    <n v="432"/>
    <n v="9"/>
    <n v="30"/>
    <n v="1"/>
    <n v="1476"/>
    <n v="891"/>
    <n v="14"/>
    <n v="173"/>
    <n v="18"/>
    <n v="1130"/>
    <n v="711"/>
    <n v="5"/>
    <n v="185"/>
    <n v="7"/>
    <n v="185"/>
    <n v="85"/>
    <n v="0"/>
    <n v="23"/>
    <n v="10"/>
    <n v="83"/>
    <n v="66"/>
    <n v="3"/>
    <n v="0"/>
    <n v="0"/>
    <n v="0"/>
    <n v="0"/>
    <n v="0"/>
    <n v="0"/>
    <n v="0"/>
    <n v="0"/>
    <n v="0"/>
    <n v="1"/>
    <n v="0"/>
    <n v="0"/>
    <n v="0"/>
    <n v="0"/>
    <n v="0"/>
    <n v="0"/>
    <n v="0"/>
    <n v="0"/>
    <n v="0"/>
    <n v="3"/>
    <n v="100"/>
    <n v="89"/>
    <n v="486"/>
    <n v="1223"/>
    <n v="911"/>
    <n v="145"/>
    <n v="78"/>
    <n v="5451"/>
    <n v="2088"/>
    <n v="0"/>
    <n v="30"/>
    <n v="1237"/>
    <n v="250"/>
    <n v="3672"/>
  </r>
  <r>
    <x v="4"/>
    <x v="29"/>
    <x v="162"/>
    <x v="16"/>
    <n v="108"/>
    <n v="0"/>
    <n v="0"/>
    <n v="4"/>
    <n v="3"/>
    <n v="80"/>
    <n v="0"/>
    <n v="4"/>
    <n v="2"/>
    <n v="102"/>
    <n v="77"/>
    <n v="4"/>
    <n v="4"/>
    <n v="534"/>
    <n v="434"/>
    <n v="9"/>
    <n v="30"/>
    <n v="2"/>
    <n v="1478"/>
    <n v="898"/>
    <n v="14"/>
    <n v="171"/>
    <n v="18"/>
    <n v="1131"/>
    <n v="713"/>
    <n v="5"/>
    <n v="184"/>
    <n v="8"/>
    <n v="187"/>
    <n v="86"/>
    <n v="0"/>
    <n v="23"/>
    <n v="11"/>
    <n v="81"/>
    <n v="65"/>
    <n v="3"/>
    <n v="0"/>
    <n v="0"/>
    <n v="0"/>
    <n v="0"/>
    <n v="0"/>
    <n v="0"/>
    <n v="0"/>
    <n v="0"/>
    <n v="0"/>
    <n v="1"/>
    <n v="0"/>
    <n v="0"/>
    <n v="0"/>
    <n v="0"/>
    <n v="0"/>
    <n v="0"/>
    <n v="0"/>
    <n v="0"/>
    <n v="0"/>
    <n v="3"/>
    <n v="100"/>
    <n v="89"/>
    <n v="486"/>
    <n v="1226"/>
    <n v="913"/>
    <n v="146"/>
    <n v="76"/>
    <n v="5466"/>
    <n v="2112"/>
    <n v="0"/>
    <n v="30"/>
    <n v="1226"/>
    <n v="273"/>
    <n v="3678"/>
  </r>
  <r>
    <x v="4"/>
    <x v="29"/>
    <x v="162"/>
    <x v="16"/>
    <n v="1"/>
    <n v="1"/>
    <m/>
    <m/>
    <m/>
    <m/>
    <m/>
    <m/>
    <m/>
    <m/>
    <m/>
    <m/>
    <m/>
    <m/>
    <m/>
    <m/>
    <m/>
    <m/>
    <n v="1"/>
    <m/>
    <m/>
    <n v="1"/>
    <m/>
    <m/>
    <m/>
    <m/>
    <m/>
    <m/>
    <m/>
    <m/>
    <m/>
    <m/>
    <m/>
    <m/>
    <m/>
    <m/>
    <m/>
    <m/>
    <m/>
    <m/>
    <m/>
    <m/>
    <m/>
    <m/>
    <m/>
    <m/>
    <m/>
    <m/>
    <m/>
    <m/>
    <m/>
    <m/>
    <m/>
    <m/>
    <n v="1"/>
    <m/>
    <n v="1"/>
    <m/>
    <m/>
    <m/>
    <m/>
    <m/>
    <m/>
    <n v="1"/>
    <m/>
    <m/>
    <m/>
    <m/>
    <m/>
    <m/>
  </r>
  <r>
    <x v="4"/>
    <x v="27"/>
    <x v="163"/>
    <x v="0"/>
    <n v="155"/>
    <n v="4"/>
    <n v="3"/>
    <n v="0"/>
    <n v="0"/>
    <n v="67"/>
    <n v="10"/>
    <n v="5"/>
    <n v="0"/>
    <n v="3"/>
    <n v="0"/>
    <n v="2"/>
    <n v="0"/>
    <n v="921"/>
    <n v="0"/>
    <n v="620"/>
    <n v="13"/>
    <n v="2"/>
    <n v="1430"/>
    <n v="0"/>
    <n v="208"/>
    <n v="99"/>
    <n v="22"/>
    <n v="1496"/>
    <n v="136"/>
    <n v="91"/>
    <n v="94"/>
    <n v="29"/>
    <n v="252"/>
    <n v="0"/>
    <n v="8"/>
    <n v="12"/>
    <n v="12"/>
    <n v="79"/>
    <n v="0"/>
    <n v="27"/>
    <n v="2"/>
    <n v="2"/>
    <n v="0"/>
    <n v="0"/>
    <n v="0"/>
    <n v="0"/>
    <n v="0"/>
    <n v="0"/>
    <n v="0"/>
    <n v="0"/>
    <n v="0"/>
    <n v="0"/>
    <n v="0"/>
    <n v="53"/>
    <n v="65"/>
    <n v="0"/>
    <n v="19"/>
    <n v="6"/>
    <m/>
    <m/>
    <m/>
    <m/>
    <m/>
    <m/>
    <m/>
    <m/>
    <m/>
    <m/>
    <m/>
    <m/>
    <m/>
    <m/>
    <m/>
    <m/>
  </r>
  <r>
    <x v="4"/>
    <x v="27"/>
    <x v="163"/>
    <x v="1"/>
    <n v="156"/>
    <n v="4"/>
    <n v="4"/>
    <n v="0"/>
    <n v="0"/>
    <n v="82"/>
    <n v="10"/>
    <n v="5"/>
    <n v="0"/>
    <n v="3"/>
    <n v="0"/>
    <n v="2"/>
    <n v="0"/>
    <n v="921"/>
    <n v="0"/>
    <n v="689"/>
    <n v="13"/>
    <n v="1"/>
    <n v="1436"/>
    <n v="0"/>
    <n v="316"/>
    <n v="102"/>
    <n v="21"/>
    <n v="1500"/>
    <n v="212"/>
    <n v="90"/>
    <n v="93"/>
    <n v="27"/>
    <n v="252"/>
    <n v="0"/>
    <n v="20"/>
    <n v="12"/>
    <n v="12"/>
    <n v="80"/>
    <n v="0"/>
    <n v="35"/>
    <n v="2"/>
    <n v="2"/>
    <n v="0"/>
    <n v="0"/>
    <n v="0"/>
    <n v="0"/>
    <n v="0"/>
    <n v="0"/>
    <n v="0"/>
    <n v="0"/>
    <n v="0"/>
    <n v="0"/>
    <n v="0"/>
    <n v="53"/>
    <n v="65"/>
    <n v="0"/>
    <n v="19"/>
    <n v="6"/>
    <m/>
    <m/>
    <m/>
    <m/>
    <m/>
    <m/>
    <m/>
    <m/>
    <m/>
    <m/>
    <m/>
    <m/>
    <m/>
    <m/>
    <m/>
    <m/>
  </r>
  <r>
    <x v="4"/>
    <x v="27"/>
    <x v="163"/>
    <x v="2"/>
    <n v="156"/>
    <n v="4"/>
    <n v="4"/>
    <n v="0"/>
    <n v="0"/>
    <n v="90"/>
    <n v="10"/>
    <n v="5"/>
    <n v="0"/>
    <n v="3"/>
    <n v="3"/>
    <n v="0"/>
    <n v="0"/>
    <n v="921"/>
    <n v="706"/>
    <n v="53"/>
    <n v="13"/>
    <n v="1"/>
    <n v="1450"/>
    <n v="417"/>
    <n v="65"/>
    <n v="103"/>
    <n v="23"/>
    <n v="1502"/>
    <n v="270"/>
    <n v="89"/>
    <n v="94"/>
    <n v="27"/>
    <n v="252"/>
    <n v="33"/>
    <n v="19"/>
    <n v="12"/>
    <n v="13"/>
    <n v="79"/>
    <n v="47"/>
    <n v="5"/>
    <n v="1"/>
    <n v="2"/>
    <n v="0"/>
    <n v="0"/>
    <n v="0"/>
    <n v="0"/>
    <n v="0"/>
    <n v="0"/>
    <n v="0"/>
    <n v="0"/>
    <n v="0"/>
    <n v="0"/>
    <n v="0"/>
    <n v="0"/>
    <n v="0"/>
    <n v="0"/>
    <n v="0"/>
    <n v="0"/>
    <n v="4"/>
    <n v="0"/>
    <n v="137"/>
    <n v="3"/>
    <n v="844"/>
    <n v="1217"/>
    <n v="1262"/>
    <n v="191"/>
    <n v="70"/>
    <m/>
    <m/>
    <m/>
    <m/>
    <m/>
    <m/>
    <m/>
  </r>
  <r>
    <x v="4"/>
    <x v="27"/>
    <x v="163"/>
    <x v="3"/>
    <n v="155"/>
    <n v="4"/>
    <n v="4"/>
    <n v="0"/>
    <n v="0"/>
    <n v="95"/>
    <n v="10"/>
    <n v="5"/>
    <n v="0"/>
    <n v="3"/>
    <n v="3"/>
    <n v="0"/>
    <n v="0"/>
    <n v="924"/>
    <n v="736"/>
    <n v="53"/>
    <n v="13"/>
    <n v="3"/>
    <n v="1449"/>
    <n v="508"/>
    <n v="64"/>
    <n v="102"/>
    <n v="23"/>
    <n v="1507"/>
    <n v="362"/>
    <n v="89"/>
    <n v="93"/>
    <n v="31"/>
    <n v="250"/>
    <n v="32"/>
    <n v="19"/>
    <n v="12"/>
    <n v="13"/>
    <n v="81"/>
    <n v="63"/>
    <n v="6"/>
    <n v="0"/>
    <n v="1"/>
    <n v="0"/>
    <n v="0"/>
    <n v="0"/>
    <n v="0"/>
    <n v="0"/>
    <n v="0"/>
    <n v="0"/>
    <n v="0"/>
    <n v="0"/>
    <n v="0"/>
    <n v="0"/>
    <n v="0"/>
    <n v="0"/>
    <n v="0"/>
    <n v="0"/>
    <n v="0"/>
    <n v="4"/>
    <n v="0"/>
    <n v="137"/>
    <n v="3"/>
    <n v="846"/>
    <n v="1219"/>
    <n v="1264"/>
    <n v="192"/>
    <n v="73"/>
    <m/>
    <m/>
    <m/>
    <m/>
    <m/>
    <m/>
    <m/>
  </r>
  <r>
    <x v="4"/>
    <x v="27"/>
    <x v="163"/>
    <x v="4"/>
    <n v="156"/>
    <n v="4"/>
    <n v="4"/>
    <n v="0"/>
    <n v="0"/>
    <n v="99"/>
    <n v="10"/>
    <n v="5"/>
    <n v="0"/>
    <n v="3"/>
    <n v="3"/>
    <n v="0"/>
    <n v="0"/>
    <n v="926"/>
    <n v="755"/>
    <n v="53"/>
    <n v="13"/>
    <n v="1"/>
    <n v="1452"/>
    <n v="630"/>
    <n v="64"/>
    <n v="104"/>
    <n v="22"/>
    <n v="1504"/>
    <n v="507"/>
    <n v="88"/>
    <n v="95"/>
    <n v="27"/>
    <n v="250"/>
    <n v="43"/>
    <n v="19"/>
    <n v="12"/>
    <n v="13"/>
    <n v="79"/>
    <n v="66"/>
    <n v="6"/>
    <n v="0"/>
    <n v="1"/>
    <n v="0"/>
    <n v="0"/>
    <n v="0"/>
    <n v="0"/>
    <n v="0"/>
    <n v="0"/>
    <n v="0"/>
    <n v="0"/>
    <n v="0"/>
    <n v="0"/>
    <n v="0"/>
    <n v="0"/>
    <n v="0"/>
    <n v="0"/>
    <n v="0"/>
    <n v="0"/>
    <n v="4"/>
    <n v="0"/>
    <n v="138"/>
    <n v="3"/>
    <n v="850"/>
    <n v="1221"/>
    <n v="1262"/>
    <n v="192"/>
    <n v="71"/>
    <m/>
    <m/>
    <m/>
    <m/>
    <m/>
    <m/>
    <m/>
  </r>
  <r>
    <x v="4"/>
    <x v="27"/>
    <x v="163"/>
    <x v="5"/>
    <n v="156"/>
    <n v="4"/>
    <n v="4"/>
    <n v="0"/>
    <n v="0"/>
    <n v="107"/>
    <n v="10"/>
    <n v="6"/>
    <n v="0"/>
    <n v="3"/>
    <n v="3"/>
    <n v="0"/>
    <n v="0"/>
    <n v="929"/>
    <n v="776"/>
    <n v="53"/>
    <n v="13"/>
    <n v="1"/>
    <n v="1447"/>
    <n v="722"/>
    <n v="63"/>
    <n v="99"/>
    <n v="21"/>
    <n v="1502"/>
    <n v="648"/>
    <n v="88"/>
    <n v="93"/>
    <n v="29"/>
    <n v="249"/>
    <n v="54"/>
    <n v="19"/>
    <n v="12"/>
    <n v="13"/>
    <n v="79"/>
    <n v="67"/>
    <n v="6"/>
    <n v="0"/>
    <n v="0"/>
    <n v="0"/>
    <n v="0"/>
    <n v="0"/>
    <n v="0"/>
    <n v="0"/>
    <n v="0"/>
    <n v="0"/>
    <n v="0"/>
    <n v="0"/>
    <n v="0"/>
    <n v="0"/>
    <n v="0"/>
    <n v="0"/>
    <n v="0"/>
    <n v="0"/>
    <n v="0"/>
    <n v="4"/>
    <n v="0"/>
    <n v="137"/>
    <n v="3"/>
    <n v="854"/>
    <n v="1225"/>
    <n v="1261"/>
    <n v="192"/>
    <n v="71"/>
    <m/>
    <m/>
    <m/>
    <m/>
    <m/>
    <m/>
    <m/>
  </r>
  <r>
    <x v="4"/>
    <x v="27"/>
    <x v="163"/>
    <x v="6"/>
    <n v="156"/>
    <n v="4"/>
    <n v="4"/>
    <n v="0"/>
    <n v="0"/>
    <n v="108"/>
    <n v="10"/>
    <n v="6"/>
    <n v="0"/>
    <n v="3"/>
    <n v="3"/>
    <n v="0"/>
    <n v="0"/>
    <n v="931"/>
    <n v="781"/>
    <n v="53"/>
    <n v="13"/>
    <n v="3"/>
    <n v="1448"/>
    <n v="768"/>
    <n v="62"/>
    <n v="99"/>
    <n v="22"/>
    <n v="1504"/>
    <n v="738"/>
    <n v="88"/>
    <n v="93"/>
    <n v="29"/>
    <n v="253"/>
    <n v="65"/>
    <n v="19"/>
    <n v="13"/>
    <n v="13"/>
    <n v="79"/>
    <n v="67"/>
    <n v="6"/>
    <n v="0"/>
    <n v="0"/>
    <n v="0"/>
    <n v="0"/>
    <n v="0"/>
    <n v="0"/>
    <n v="0"/>
    <n v="0"/>
    <n v="0"/>
    <n v="0"/>
    <n v="0"/>
    <n v="0"/>
    <n v="0"/>
    <n v="0"/>
    <n v="0"/>
    <n v="0"/>
    <n v="0"/>
    <n v="0"/>
    <n v="4"/>
    <n v="0"/>
    <n v="137"/>
    <n v="3"/>
    <n v="853"/>
    <n v="1227"/>
    <n v="1264"/>
    <n v="196"/>
    <n v="71"/>
    <m/>
    <m/>
    <m/>
    <m/>
    <m/>
    <m/>
    <m/>
  </r>
  <r>
    <x v="4"/>
    <x v="27"/>
    <x v="163"/>
    <x v="7"/>
    <n v="158"/>
    <n v="4"/>
    <n v="4"/>
    <n v="0"/>
    <n v="0"/>
    <n v="109"/>
    <n v="10"/>
    <n v="6"/>
    <n v="1"/>
    <n v="3"/>
    <n v="3"/>
    <n v="0"/>
    <n v="0"/>
    <n v="933"/>
    <n v="791"/>
    <n v="53"/>
    <n v="12"/>
    <n v="1"/>
    <n v="1452"/>
    <n v="798"/>
    <n v="62"/>
    <n v="99"/>
    <n v="22"/>
    <n v="1503"/>
    <n v="797"/>
    <n v="88"/>
    <n v="92"/>
    <n v="28"/>
    <n v="255"/>
    <n v="72"/>
    <n v="19"/>
    <n v="13"/>
    <n v="13"/>
    <n v="78"/>
    <n v="66"/>
    <n v="6"/>
    <n v="0"/>
    <n v="0"/>
    <n v="0"/>
    <n v="0"/>
    <n v="0"/>
    <n v="0"/>
    <n v="0"/>
    <n v="0"/>
    <n v="0"/>
    <n v="0"/>
    <n v="0"/>
    <n v="0"/>
    <n v="0"/>
    <n v="0"/>
    <n v="0"/>
    <n v="0"/>
    <n v="0"/>
    <n v="0"/>
    <n v="4"/>
    <n v="0"/>
    <n v="138"/>
    <n v="3"/>
    <n v="857"/>
    <n v="1232"/>
    <n v="1264"/>
    <n v="197"/>
    <n v="70"/>
    <m/>
    <m/>
    <m/>
    <m/>
    <m/>
    <m/>
    <m/>
  </r>
  <r>
    <x v="4"/>
    <x v="27"/>
    <x v="163"/>
    <x v="8"/>
    <n v="158"/>
    <n v="4"/>
    <n v="4"/>
    <n v="0"/>
    <n v="0"/>
    <n v="111"/>
    <n v="10"/>
    <n v="7"/>
    <n v="0"/>
    <n v="3"/>
    <n v="3"/>
    <n v="0"/>
    <n v="0"/>
    <n v="933"/>
    <n v="794"/>
    <n v="53"/>
    <n v="11"/>
    <n v="2"/>
    <n v="1454"/>
    <n v="853"/>
    <n v="61"/>
    <n v="97"/>
    <n v="20"/>
    <n v="1502"/>
    <n v="866"/>
    <n v="88"/>
    <n v="93"/>
    <n v="28"/>
    <n v="255"/>
    <n v="88"/>
    <n v="19"/>
    <n v="13"/>
    <n v="14"/>
    <n v="79"/>
    <n v="67"/>
    <n v="6"/>
    <n v="0"/>
    <n v="0"/>
    <n v="0"/>
    <n v="0"/>
    <n v="0"/>
    <n v="0"/>
    <n v="0"/>
    <n v="0"/>
    <n v="0"/>
    <n v="0"/>
    <n v="0"/>
    <n v="0"/>
    <n v="0"/>
    <n v="0"/>
    <n v="0"/>
    <n v="0"/>
    <n v="0"/>
    <n v="0"/>
    <n v="4"/>
    <n v="0"/>
    <n v="138"/>
    <n v="3"/>
    <n v="856"/>
    <n v="1238"/>
    <n v="1264"/>
    <n v="199"/>
    <n v="71"/>
    <n v="6036"/>
    <n v="1768"/>
    <n v="0"/>
    <n v="189"/>
    <n v="1093"/>
    <n v="319"/>
    <n v="4168"/>
  </r>
  <r>
    <x v="4"/>
    <x v="27"/>
    <x v="163"/>
    <x v="9"/>
    <n v="157"/>
    <n v="4"/>
    <n v="4"/>
    <n v="0"/>
    <n v="0"/>
    <n v="111"/>
    <n v="10"/>
    <n v="7"/>
    <n v="0"/>
    <n v="3"/>
    <n v="3"/>
    <n v="0"/>
    <n v="0"/>
    <n v="932"/>
    <n v="798"/>
    <n v="53"/>
    <n v="11"/>
    <n v="2"/>
    <n v="1453"/>
    <n v="912"/>
    <n v="61"/>
    <n v="95"/>
    <n v="20"/>
    <n v="1502"/>
    <n v="932"/>
    <n v="88"/>
    <n v="93"/>
    <n v="27"/>
    <n v="256"/>
    <n v="108"/>
    <n v="19"/>
    <n v="12"/>
    <n v="14"/>
    <n v="78"/>
    <n v="67"/>
    <n v="5"/>
    <n v="0"/>
    <n v="0"/>
    <n v="0"/>
    <n v="0"/>
    <n v="0"/>
    <n v="0"/>
    <n v="0"/>
    <n v="0"/>
    <n v="0"/>
    <n v="0"/>
    <n v="0"/>
    <n v="0"/>
    <n v="0"/>
    <n v="0"/>
    <n v="0"/>
    <n v="0"/>
    <n v="0"/>
    <n v="0"/>
    <n v="4"/>
    <n v="0"/>
    <n v="137"/>
    <n v="3"/>
    <n v="855"/>
    <n v="1240"/>
    <n v="1268"/>
    <n v="201"/>
    <n v="71"/>
    <n v="6044"/>
    <n v="2140"/>
    <n v="0"/>
    <n v="189"/>
    <n v="1079"/>
    <n v="313"/>
    <n v="4199"/>
  </r>
  <r>
    <x v="4"/>
    <x v="27"/>
    <x v="163"/>
    <x v="10"/>
    <n v="158"/>
    <n v="4"/>
    <n v="4"/>
    <n v="0"/>
    <n v="0"/>
    <n v="112"/>
    <n v="10"/>
    <n v="7"/>
    <n v="0"/>
    <n v="3"/>
    <n v="3"/>
    <n v="0"/>
    <n v="0"/>
    <n v="932"/>
    <n v="805"/>
    <n v="51"/>
    <n v="11"/>
    <n v="1"/>
    <n v="1451"/>
    <n v="931"/>
    <n v="60"/>
    <n v="92"/>
    <n v="19"/>
    <n v="1502"/>
    <n v="968"/>
    <n v="88"/>
    <n v="91"/>
    <n v="27"/>
    <n v="256"/>
    <n v="110"/>
    <n v="19"/>
    <n v="12"/>
    <n v="14"/>
    <n v="76"/>
    <n v="66"/>
    <n v="5"/>
    <n v="0"/>
    <n v="0"/>
    <n v="0"/>
    <n v="0"/>
    <n v="0"/>
    <n v="0"/>
    <n v="0"/>
    <n v="0"/>
    <n v="0"/>
    <n v="0"/>
    <n v="0"/>
    <n v="0"/>
    <n v="0"/>
    <n v="0"/>
    <n v="0"/>
    <n v="0"/>
    <n v="0"/>
    <n v="0"/>
    <n v="4"/>
    <n v="0"/>
    <n v="138"/>
    <n v="3"/>
    <n v="857"/>
    <n v="1242"/>
    <n v="1268"/>
    <n v="201"/>
    <n v="69"/>
    <n v="6041"/>
    <n v="2324"/>
    <n v="0"/>
    <n v="188"/>
    <n v="1065"/>
    <n v="306"/>
    <n v="4218"/>
  </r>
  <r>
    <x v="4"/>
    <x v="27"/>
    <x v="163"/>
    <x v="11"/>
    <n v="158"/>
    <n v="4"/>
    <n v="4"/>
    <n v="0"/>
    <n v="0"/>
    <n v="113"/>
    <n v="10"/>
    <n v="7"/>
    <n v="0"/>
    <n v="3"/>
    <n v="3"/>
    <n v="0"/>
    <n v="0"/>
    <n v="933"/>
    <n v="808"/>
    <n v="51"/>
    <n v="11"/>
    <n v="1"/>
    <n v="1450"/>
    <n v="945"/>
    <n v="60"/>
    <n v="93"/>
    <n v="18"/>
    <n v="1507"/>
    <n v="982"/>
    <n v="87"/>
    <n v="91"/>
    <n v="28"/>
    <n v="256"/>
    <n v="113"/>
    <n v="18"/>
    <n v="12"/>
    <n v="14"/>
    <n v="76"/>
    <n v="66"/>
    <n v="5"/>
    <n v="0"/>
    <n v="0"/>
    <n v="0"/>
    <n v="0"/>
    <n v="0"/>
    <n v="0"/>
    <n v="0"/>
    <n v="0"/>
    <n v="0"/>
    <n v="0"/>
    <n v="0"/>
    <n v="0"/>
    <n v="0"/>
    <n v="0"/>
    <n v="0"/>
    <n v="0"/>
    <n v="0"/>
    <n v="0"/>
    <n v="4"/>
    <n v="0"/>
    <n v="138"/>
    <n v="3"/>
    <n v="858"/>
    <n v="1243"/>
    <n v="1272"/>
    <n v="201"/>
    <n v="69"/>
    <n v="6059"/>
    <n v="2459"/>
    <n v="0"/>
    <n v="185"/>
    <n v="1059"/>
    <n v="316"/>
    <n v="4229"/>
  </r>
  <r>
    <x v="4"/>
    <x v="27"/>
    <x v="163"/>
    <x v="12"/>
    <n v="158"/>
    <n v="4"/>
    <n v="4"/>
    <n v="0"/>
    <n v="0"/>
    <n v="113"/>
    <n v="10"/>
    <n v="7"/>
    <n v="0"/>
    <n v="3"/>
    <n v="3"/>
    <n v="0"/>
    <n v="0"/>
    <n v="928"/>
    <n v="809"/>
    <n v="49"/>
    <n v="11"/>
    <n v="1"/>
    <n v="1460"/>
    <n v="959"/>
    <n v="61"/>
    <n v="92"/>
    <n v="23"/>
    <n v="1505"/>
    <n v="1001"/>
    <n v="87"/>
    <n v="92"/>
    <n v="29"/>
    <n v="255"/>
    <n v="115"/>
    <n v="18"/>
    <n v="12"/>
    <n v="14"/>
    <n v="76"/>
    <n v="67"/>
    <n v="5"/>
    <n v="0"/>
    <n v="0"/>
    <n v="0"/>
    <n v="0"/>
    <n v="0"/>
    <n v="0"/>
    <n v="0"/>
    <n v="0"/>
    <n v="0"/>
    <n v="0"/>
    <n v="0"/>
    <n v="0"/>
    <n v="0"/>
    <n v="0"/>
    <n v="0"/>
    <n v="0"/>
    <n v="0"/>
    <n v="0"/>
    <n v="4"/>
    <n v="0"/>
    <n v="138"/>
    <n v="3"/>
    <n v="855"/>
    <n v="1247"/>
    <n v="1269"/>
    <n v="200"/>
    <n v="70"/>
    <n v="6046"/>
    <n v="2553"/>
    <n v="0"/>
    <n v="183"/>
    <n v="1050"/>
    <n v="307"/>
    <n v="4232"/>
  </r>
  <r>
    <x v="4"/>
    <x v="27"/>
    <x v="163"/>
    <x v="13"/>
    <n v="158"/>
    <n v="4"/>
    <n v="4"/>
    <n v="0"/>
    <n v="0"/>
    <n v="113"/>
    <n v="10"/>
    <n v="7"/>
    <n v="0"/>
    <n v="3"/>
    <n v="3"/>
    <n v="0"/>
    <n v="0"/>
    <n v="926"/>
    <n v="813"/>
    <n v="49"/>
    <n v="11"/>
    <n v="1"/>
    <n v="1463"/>
    <n v="965"/>
    <n v="61"/>
    <n v="96"/>
    <n v="21"/>
    <n v="1505"/>
    <n v="1001"/>
    <n v="87"/>
    <n v="92"/>
    <n v="31"/>
    <n v="255"/>
    <n v="115"/>
    <n v="18"/>
    <n v="12"/>
    <n v="14"/>
    <n v="77"/>
    <n v="67"/>
    <n v="5"/>
    <n v="0"/>
    <n v="0"/>
    <n v="0"/>
    <n v="0"/>
    <n v="0"/>
    <n v="0"/>
    <n v="0"/>
    <n v="0"/>
    <n v="0"/>
    <n v="0"/>
    <n v="0"/>
    <n v="0"/>
    <n v="0"/>
    <n v="0"/>
    <n v="0"/>
    <n v="0"/>
    <n v="0"/>
    <n v="0"/>
    <n v="4"/>
    <n v="0"/>
    <n v="137"/>
    <n v="3"/>
    <n v="854"/>
    <n v="1248"/>
    <n v="1266"/>
    <n v="200"/>
    <n v="71"/>
    <n v="6043"/>
    <n v="2589"/>
    <n v="0"/>
    <n v="182"/>
    <n v="1042"/>
    <n v="314"/>
    <n v="4237"/>
  </r>
  <r>
    <x v="4"/>
    <x v="27"/>
    <x v="163"/>
    <x v="14"/>
    <n v="158"/>
    <n v="4"/>
    <n v="4"/>
    <n v="0"/>
    <n v="0"/>
    <n v="113"/>
    <n v="10"/>
    <n v="7"/>
    <n v="0"/>
    <n v="3"/>
    <n v="3"/>
    <n v="0"/>
    <n v="0"/>
    <n v="929"/>
    <n v="814"/>
    <n v="49"/>
    <n v="13"/>
    <n v="2"/>
    <n v="1464"/>
    <n v="979"/>
    <n v="61"/>
    <n v="91"/>
    <n v="20"/>
    <n v="1502"/>
    <n v="1012"/>
    <n v="87"/>
    <n v="92"/>
    <n v="30"/>
    <n v="255"/>
    <n v="119"/>
    <n v="18"/>
    <n v="12"/>
    <n v="14"/>
    <n v="74"/>
    <n v="64"/>
    <n v="5"/>
    <n v="0"/>
    <n v="0"/>
    <n v="0"/>
    <n v="0"/>
    <n v="0"/>
    <n v="0"/>
    <n v="0"/>
    <n v="0"/>
    <n v="0"/>
    <n v="0"/>
    <n v="0"/>
    <n v="0"/>
    <n v="0"/>
    <n v="0"/>
    <n v="0"/>
    <n v="0"/>
    <n v="0"/>
    <n v="0"/>
    <n v="4"/>
    <n v="0"/>
    <n v="137"/>
    <n v="3"/>
    <n v="854"/>
    <n v="1255"/>
    <n v="1265"/>
    <n v="200"/>
    <n v="68"/>
    <n v="6040"/>
    <n v="2645"/>
    <n v="0"/>
    <n v="182"/>
    <n v="1043"/>
    <n v="306"/>
    <n v="4252"/>
  </r>
  <r>
    <x v="4"/>
    <x v="27"/>
    <x v="163"/>
    <x v="15"/>
    <n v="159"/>
    <n v="4"/>
    <n v="4"/>
    <n v="0"/>
    <n v="0"/>
    <n v="114"/>
    <n v="10"/>
    <n v="7"/>
    <n v="0"/>
    <n v="3"/>
    <n v="3"/>
    <n v="0"/>
    <n v="0"/>
    <n v="928"/>
    <n v="816"/>
    <n v="47"/>
    <n v="13"/>
    <n v="2"/>
    <n v="1462"/>
    <n v="981"/>
    <n v="61"/>
    <n v="89"/>
    <n v="20"/>
    <n v="1505"/>
    <n v="1020"/>
    <n v="87"/>
    <n v="91"/>
    <n v="31"/>
    <n v="257"/>
    <n v="126"/>
    <n v="18"/>
    <n v="12"/>
    <n v="14"/>
    <n v="74"/>
    <n v="64"/>
    <n v="5"/>
    <n v="0"/>
    <n v="0"/>
    <n v="0"/>
    <n v="0"/>
    <n v="0"/>
    <n v="0"/>
    <n v="0"/>
    <n v="0"/>
    <n v="0"/>
    <n v="0"/>
    <n v="0"/>
    <n v="0"/>
    <n v="0"/>
    <n v="0"/>
    <n v="0"/>
    <n v="0"/>
    <n v="0"/>
    <n v="0"/>
    <n v="4"/>
    <n v="0"/>
    <n v="138"/>
    <n v="3"/>
    <n v="856"/>
    <n v="1255"/>
    <n v="1267"/>
    <n v="202"/>
    <n v="68"/>
    <n v="6051"/>
    <n v="2693"/>
    <n v="0"/>
    <n v="182"/>
    <n v="1039"/>
    <n v="306"/>
    <n v="4279"/>
  </r>
  <r>
    <x v="4"/>
    <x v="27"/>
    <x v="163"/>
    <x v="16"/>
    <n v="160"/>
    <n v="4"/>
    <n v="4"/>
    <n v="0"/>
    <n v="0"/>
    <n v="114"/>
    <n v="11"/>
    <n v="7"/>
    <n v="0"/>
    <n v="3"/>
    <n v="3"/>
    <n v="0"/>
    <n v="0"/>
    <n v="928"/>
    <n v="818"/>
    <n v="45"/>
    <n v="13"/>
    <n v="2"/>
    <n v="1466"/>
    <n v="991"/>
    <n v="60"/>
    <n v="89"/>
    <n v="21"/>
    <n v="1501"/>
    <n v="1031"/>
    <n v="87"/>
    <n v="90"/>
    <n v="31"/>
    <n v="259"/>
    <n v="131"/>
    <n v="17"/>
    <n v="13"/>
    <n v="14"/>
    <n v="74"/>
    <n v="64"/>
    <n v="5"/>
    <n v="0"/>
    <n v="0"/>
    <n v="0"/>
    <n v="0"/>
    <n v="0"/>
    <n v="0"/>
    <n v="0"/>
    <n v="0"/>
    <n v="0"/>
    <n v="0"/>
    <n v="0"/>
    <n v="0"/>
    <n v="0"/>
    <n v="0"/>
    <n v="0"/>
    <n v="0"/>
    <n v="0"/>
    <n v="0"/>
    <n v="4"/>
    <n v="0"/>
    <n v="138"/>
    <n v="3"/>
    <n v="858"/>
    <n v="1261"/>
    <n v="1268"/>
    <n v="204"/>
    <n v="68"/>
    <n v="6051"/>
    <n v="2739"/>
    <n v="0"/>
    <n v="179"/>
    <n v="1036"/>
    <n v="313"/>
    <n v="4289"/>
  </r>
  <r>
    <x v="4"/>
    <x v="28"/>
    <x v="164"/>
    <x v="0"/>
    <n v="55"/>
    <n v="1"/>
    <n v="1"/>
    <n v="0"/>
    <n v="0"/>
    <n v="18"/>
    <n v="2"/>
    <n v="2"/>
    <n v="0"/>
    <n v="4"/>
    <n v="0"/>
    <n v="2"/>
    <n v="0"/>
    <n v="317"/>
    <n v="0"/>
    <n v="183"/>
    <n v="15"/>
    <n v="3"/>
    <n v="754"/>
    <n v="0"/>
    <n v="50"/>
    <n v="65"/>
    <n v="17"/>
    <n v="527"/>
    <n v="27"/>
    <n v="3"/>
    <n v="66"/>
    <n v="25"/>
    <n v="82"/>
    <n v="0"/>
    <n v="1"/>
    <n v="13"/>
    <n v="5"/>
    <n v="29"/>
    <n v="0"/>
    <n v="4"/>
    <n v="0"/>
    <n v="0"/>
    <n v="0"/>
    <n v="0"/>
    <n v="0"/>
    <n v="0"/>
    <n v="0"/>
    <n v="0"/>
    <n v="0"/>
    <n v="0"/>
    <n v="0"/>
    <n v="0"/>
    <n v="0"/>
    <n v="8"/>
    <n v="9"/>
    <n v="0"/>
    <n v="1"/>
    <n v="0"/>
    <m/>
    <m/>
    <m/>
    <m/>
    <m/>
    <m/>
    <m/>
    <m/>
    <m/>
    <m/>
    <m/>
    <m/>
    <m/>
    <m/>
    <m/>
    <m/>
  </r>
  <r>
    <x v="4"/>
    <x v="28"/>
    <x v="164"/>
    <x v="1"/>
    <n v="55"/>
    <n v="1"/>
    <n v="1"/>
    <n v="0"/>
    <n v="0"/>
    <n v="21"/>
    <n v="2"/>
    <n v="2"/>
    <n v="0"/>
    <n v="4"/>
    <n v="0"/>
    <n v="2"/>
    <n v="0"/>
    <n v="317"/>
    <n v="0"/>
    <n v="199"/>
    <n v="15"/>
    <n v="3"/>
    <n v="757"/>
    <n v="0"/>
    <n v="74"/>
    <n v="64"/>
    <n v="18"/>
    <n v="527"/>
    <n v="35"/>
    <n v="3"/>
    <n v="66"/>
    <n v="25"/>
    <n v="81"/>
    <n v="0"/>
    <n v="1"/>
    <n v="13"/>
    <n v="5"/>
    <n v="30"/>
    <n v="0"/>
    <n v="6"/>
    <n v="0"/>
    <n v="0"/>
    <n v="0"/>
    <n v="0"/>
    <n v="0"/>
    <n v="0"/>
    <n v="0"/>
    <n v="0"/>
    <n v="0"/>
    <n v="0"/>
    <n v="0"/>
    <n v="0"/>
    <n v="0"/>
    <n v="8"/>
    <n v="9"/>
    <n v="0"/>
    <n v="1"/>
    <n v="0"/>
    <m/>
    <m/>
    <m/>
    <m/>
    <m/>
    <m/>
    <m/>
    <m/>
    <m/>
    <m/>
    <m/>
    <m/>
    <m/>
    <m/>
    <m/>
    <m/>
  </r>
  <r>
    <x v="4"/>
    <x v="28"/>
    <x v="164"/>
    <x v="2"/>
    <n v="55"/>
    <n v="1"/>
    <n v="1"/>
    <n v="0"/>
    <n v="0"/>
    <n v="22"/>
    <n v="2"/>
    <n v="2"/>
    <n v="0"/>
    <n v="4"/>
    <n v="2"/>
    <n v="0"/>
    <n v="0"/>
    <n v="318"/>
    <n v="213"/>
    <n v="8"/>
    <n v="13"/>
    <n v="4"/>
    <n v="757"/>
    <n v="106"/>
    <n v="9"/>
    <n v="62"/>
    <n v="17"/>
    <n v="528"/>
    <n v="43"/>
    <n v="3"/>
    <n v="65"/>
    <n v="27"/>
    <n v="81"/>
    <n v="2"/>
    <n v="1"/>
    <n v="13"/>
    <n v="5"/>
    <n v="30"/>
    <n v="6"/>
    <n v="0"/>
    <n v="0"/>
    <n v="0"/>
    <n v="0"/>
    <n v="0"/>
    <n v="0"/>
    <n v="0"/>
    <n v="0"/>
    <n v="0"/>
    <n v="0"/>
    <n v="0"/>
    <n v="0"/>
    <n v="0"/>
    <n v="0"/>
    <n v="0"/>
    <n v="0"/>
    <n v="0"/>
    <n v="0"/>
    <n v="0"/>
    <n v="1"/>
    <n v="0"/>
    <n v="51"/>
    <n v="4"/>
    <n v="289"/>
    <n v="647"/>
    <n v="421"/>
    <n v="56"/>
    <n v="30"/>
    <m/>
    <m/>
    <m/>
    <m/>
    <m/>
    <m/>
    <m/>
  </r>
  <r>
    <x v="4"/>
    <x v="28"/>
    <x v="164"/>
    <x v="3"/>
    <n v="56"/>
    <n v="1"/>
    <n v="1"/>
    <n v="0"/>
    <n v="0"/>
    <n v="26"/>
    <n v="2"/>
    <n v="2"/>
    <n v="0"/>
    <n v="4"/>
    <n v="3"/>
    <n v="0"/>
    <n v="0"/>
    <n v="318"/>
    <n v="224"/>
    <n v="8"/>
    <n v="13"/>
    <n v="4"/>
    <n v="757"/>
    <n v="137"/>
    <n v="8"/>
    <n v="62"/>
    <n v="18"/>
    <n v="527"/>
    <n v="61"/>
    <n v="3"/>
    <n v="65"/>
    <n v="27"/>
    <n v="83"/>
    <n v="3"/>
    <n v="1"/>
    <n v="13"/>
    <n v="5"/>
    <n v="30"/>
    <n v="6"/>
    <n v="0"/>
    <n v="0"/>
    <n v="0"/>
    <n v="0"/>
    <n v="0"/>
    <n v="0"/>
    <n v="0"/>
    <n v="0"/>
    <n v="0"/>
    <n v="0"/>
    <n v="0"/>
    <n v="0"/>
    <n v="0"/>
    <n v="0"/>
    <n v="0"/>
    <n v="0"/>
    <n v="0"/>
    <n v="0"/>
    <n v="0"/>
    <n v="1"/>
    <n v="0"/>
    <n v="52"/>
    <n v="4"/>
    <n v="289"/>
    <n v="646"/>
    <n v="420"/>
    <n v="56"/>
    <n v="30"/>
    <m/>
    <m/>
    <m/>
    <m/>
    <m/>
    <m/>
    <m/>
  </r>
  <r>
    <x v="4"/>
    <x v="28"/>
    <x v="164"/>
    <x v="4"/>
    <n v="56"/>
    <n v="1"/>
    <n v="1"/>
    <n v="0"/>
    <n v="0"/>
    <n v="32"/>
    <n v="2"/>
    <n v="2"/>
    <n v="0"/>
    <n v="4"/>
    <n v="3"/>
    <n v="0"/>
    <n v="0"/>
    <n v="317"/>
    <n v="237"/>
    <n v="8"/>
    <n v="13"/>
    <n v="4"/>
    <n v="757"/>
    <n v="180"/>
    <n v="8"/>
    <n v="62"/>
    <n v="18"/>
    <n v="526"/>
    <n v="73"/>
    <n v="3"/>
    <n v="65"/>
    <n v="27"/>
    <n v="85"/>
    <n v="5"/>
    <n v="1"/>
    <n v="14"/>
    <n v="4"/>
    <n v="31"/>
    <n v="6"/>
    <n v="0"/>
    <n v="0"/>
    <n v="0"/>
    <n v="0"/>
    <n v="0"/>
    <n v="0"/>
    <n v="0"/>
    <n v="0"/>
    <n v="0"/>
    <n v="0"/>
    <n v="0"/>
    <n v="0"/>
    <n v="0"/>
    <n v="0"/>
    <n v="0"/>
    <n v="0"/>
    <n v="0"/>
    <n v="0"/>
    <n v="0"/>
    <n v="1"/>
    <n v="0"/>
    <n v="52"/>
    <n v="4"/>
    <n v="290"/>
    <n v="645"/>
    <n v="420"/>
    <n v="57"/>
    <n v="31"/>
    <m/>
    <m/>
    <m/>
    <m/>
    <m/>
    <m/>
    <m/>
  </r>
  <r>
    <x v="4"/>
    <x v="28"/>
    <x v="164"/>
    <x v="5"/>
    <n v="56"/>
    <n v="1"/>
    <n v="1"/>
    <n v="0"/>
    <n v="0"/>
    <n v="35"/>
    <n v="2"/>
    <n v="2"/>
    <n v="0"/>
    <n v="4"/>
    <n v="3"/>
    <n v="0"/>
    <n v="0"/>
    <n v="318"/>
    <n v="245"/>
    <n v="8"/>
    <n v="13"/>
    <n v="4"/>
    <n v="759"/>
    <n v="238"/>
    <n v="7"/>
    <n v="63"/>
    <n v="18"/>
    <n v="528"/>
    <n v="110"/>
    <n v="3"/>
    <n v="64"/>
    <n v="27"/>
    <n v="87"/>
    <n v="7"/>
    <n v="1"/>
    <n v="14"/>
    <n v="3"/>
    <n v="31"/>
    <n v="7"/>
    <n v="0"/>
    <n v="0"/>
    <n v="0"/>
    <n v="0"/>
    <n v="0"/>
    <n v="0"/>
    <n v="0"/>
    <n v="0"/>
    <n v="0"/>
    <n v="0"/>
    <n v="0"/>
    <n v="0"/>
    <n v="0"/>
    <n v="0"/>
    <n v="0"/>
    <n v="0"/>
    <n v="0"/>
    <n v="0"/>
    <n v="0"/>
    <n v="1"/>
    <n v="0"/>
    <n v="52"/>
    <n v="4"/>
    <n v="291"/>
    <n v="650"/>
    <n v="425"/>
    <n v="59"/>
    <n v="31"/>
    <m/>
    <m/>
    <m/>
    <m/>
    <m/>
    <m/>
    <m/>
  </r>
  <r>
    <x v="4"/>
    <x v="28"/>
    <x v="164"/>
    <x v="6"/>
    <n v="57"/>
    <n v="1"/>
    <n v="1"/>
    <n v="0"/>
    <n v="0"/>
    <n v="39"/>
    <n v="2"/>
    <n v="1"/>
    <n v="0"/>
    <n v="4"/>
    <n v="3"/>
    <n v="0"/>
    <n v="0"/>
    <n v="317"/>
    <n v="247"/>
    <n v="8"/>
    <n v="13"/>
    <n v="3"/>
    <n v="761"/>
    <n v="270"/>
    <n v="7"/>
    <n v="63"/>
    <n v="18"/>
    <n v="526"/>
    <n v="153"/>
    <n v="3"/>
    <n v="63"/>
    <n v="26"/>
    <n v="89"/>
    <n v="7"/>
    <n v="1"/>
    <n v="15"/>
    <n v="3"/>
    <n v="31"/>
    <n v="9"/>
    <n v="0"/>
    <n v="0"/>
    <n v="0"/>
    <n v="0"/>
    <n v="0"/>
    <n v="0"/>
    <n v="0"/>
    <n v="0"/>
    <n v="0"/>
    <n v="0"/>
    <n v="0"/>
    <n v="0"/>
    <n v="0"/>
    <n v="0"/>
    <n v="0"/>
    <n v="0"/>
    <n v="0"/>
    <n v="0"/>
    <n v="0"/>
    <n v="1"/>
    <n v="0"/>
    <n v="53"/>
    <n v="4"/>
    <n v="291"/>
    <n v="653"/>
    <n v="424"/>
    <n v="60"/>
    <n v="31"/>
    <m/>
    <m/>
    <m/>
    <m/>
    <m/>
    <m/>
    <m/>
  </r>
  <r>
    <x v="4"/>
    <x v="28"/>
    <x v="164"/>
    <x v="7"/>
    <n v="58"/>
    <n v="1"/>
    <n v="1"/>
    <n v="0"/>
    <n v="0"/>
    <n v="41"/>
    <n v="2"/>
    <n v="1"/>
    <n v="0"/>
    <n v="4"/>
    <n v="4"/>
    <n v="0"/>
    <n v="0"/>
    <n v="316"/>
    <n v="257"/>
    <n v="8"/>
    <n v="13"/>
    <n v="3"/>
    <n v="759"/>
    <n v="308"/>
    <n v="7"/>
    <n v="61"/>
    <n v="16"/>
    <n v="525"/>
    <n v="195"/>
    <n v="3"/>
    <n v="62"/>
    <n v="25"/>
    <n v="90"/>
    <n v="8"/>
    <n v="1"/>
    <n v="14"/>
    <n v="2"/>
    <n v="31"/>
    <n v="22"/>
    <n v="0"/>
    <n v="0"/>
    <n v="0"/>
    <n v="0"/>
    <n v="0"/>
    <n v="0"/>
    <n v="0"/>
    <n v="0"/>
    <n v="0"/>
    <n v="0"/>
    <n v="0"/>
    <n v="0"/>
    <n v="0"/>
    <n v="0"/>
    <n v="0"/>
    <n v="0"/>
    <n v="0"/>
    <n v="0"/>
    <n v="0"/>
    <n v="1"/>
    <n v="0"/>
    <n v="54"/>
    <n v="4"/>
    <n v="290"/>
    <n v="656"/>
    <n v="423"/>
    <n v="61"/>
    <n v="31"/>
    <m/>
    <m/>
    <m/>
    <m/>
    <m/>
    <m/>
    <m/>
  </r>
  <r>
    <x v="4"/>
    <x v="28"/>
    <x v="164"/>
    <x v="8"/>
    <n v="58"/>
    <n v="1"/>
    <n v="1"/>
    <n v="0"/>
    <n v="0"/>
    <n v="43"/>
    <n v="2"/>
    <n v="1"/>
    <n v="0"/>
    <n v="4"/>
    <n v="4"/>
    <n v="0"/>
    <n v="0"/>
    <n v="315"/>
    <n v="262"/>
    <n v="8"/>
    <n v="13"/>
    <n v="3"/>
    <n v="759"/>
    <n v="347"/>
    <n v="7"/>
    <n v="60"/>
    <n v="15"/>
    <n v="526"/>
    <n v="244"/>
    <n v="3"/>
    <n v="62"/>
    <n v="25"/>
    <n v="90"/>
    <n v="14"/>
    <n v="1"/>
    <n v="14"/>
    <n v="2"/>
    <n v="32"/>
    <n v="24"/>
    <n v="0"/>
    <n v="0"/>
    <n v="0"/>
    <n v="0"/>
    <n v="0"/>
    <n v="0"/>
    <n v="0"/>
    <n v="0"/>
    <n v="0"/>
    <n v="0"/>
    <n v="0"/>
    <n v="0"/>
    <n v="0"/>
    <n v="0"/>
    <n v="0"/>
    <n v="0"/>
    <n v="0"/>
    <n v="0"/>
    <n v="0"/>
    <n v="1"/>
    <n v="0"/>
    <n v="54"/>
    <n v="4"/>
    <n v="289"/>
    <n v="660"/>
    <n v="424"/>
    <n v="62"/>
    <n v="32"/>
    <n v="2802"/>
    <n v="564"/>
    <n v="0"/>
    <n v="16"/>
    <n v="489"/>
    <n v="296"/>
    <n v="1854"/>
  </r>
  <r>
    <x v="4"/>
    <x v="28"/>
    <x v="164"/>
    <x v="9"/>
    <n v="58"/>
    <n v="1"/>
    <n v="1"/>
    <n v="0"/>
    <n v="0"/>
    <n v="44"/>
    <n v="2"/>
    <n v="1"/>
    <n v="0"/>
    <n v="4"/>
    <n v="4"/>
    <n v="0"/>
    <n v="0"/>
    <n v="315"/>
    <n v="265"/>
    <n v="8"/>
    <n v="13"/>
    <n v="3"/>
    <n v="756"/>
    <n v="390"/>
    <n v="7"/>
    <n v="59"/>
    <n v="15"/>
    <n v="528"/>
    <n v="274"/>
    <n v="3"/>
    <n v="62"/>
    <n v="25"/>
    <n v="91"/>
    <n v="22"/>
    <n v="1"/>
    <n v="14"/>
    <n v="1"/>
    <n v="32"/>
    <n v="24"/>
    <n v="0"/>
    <n v="0"/>
    <n v="0"/>
    <n v="0"/>
    <n v="0"/>
    <n v="0"/>
    <n v="0"/>
    <n v="0"/>
    <n v="0"/>
    <n v="0"/>
    <n v="0"/>
    <n v="0"/>
    <n v="0"/>
    <n v="0"/>
    <n v="0"/>
    <n v="0"/>
    <n v="0"/>
    <n v="0"/>
    <n v="0"/>
    <n v="1"/>
    <n v="0"/>
    <n v="54"/>
    <n v="4"/>
    <n v="290"/>
    <n v="659"/>
    <n v="428"/>
    <n v="63"/>
    <n v="32"/>
    <n v="2821"/>
    <n v="777"/>
    <n v="0"/>
    <n v="15"/>
    <n v="485"/>
    <n v="295"/>
    <n v="1880"/>
  </r>
  <r>
    <x v="4"/>
    <x v="28"/>
    <x v="164"/>
    <x v="10"/>
    <n v="58"/>
    <n v="1"/>
    <n v="1"/>
    <n v="0"/>
    <n v="0"/>
    <n v="45"/>
    <n v="2"/>
    <n v="1"/>
    <n v="0"/>
    <n v="4"/>
    <n v="4"/>
    <n v="0"/>
    <n v="0"/>
    <n v="315"/>
    <n v="267"/>
    <n v="8"/>
    <n v="12"/>
    <n v="2"/>
    <n v="755"/>
    <n v="422"/>
    <n v="7"/>
    <n v="58"/>
    <n v="14"/>
    <n v="531"/>
    <n v="286"/>
    <n v="3"/>
    <n v="62"/>
    <n v="25"/>
    <n v="90"/>
    <n v="27"/>
    <n v="1"/>
    <n v="14"/>
    <n v="1"/>
    <n v="32"/>
    <n v="24"/>
    <n v="0"/>
    <n v="0"/>
    <n v="0"/>
    <n v="0"/>
    <n v="0"/>
    <n v="0"/>
    <n v="0"/>
    <n v="0"/>
    <n v="0"/>
    <n v="0"/>
    <n v="0"/>
    <n v="0"/>
    <n v="0"/>
    <n v="0"/>
    <n v="0"/>
    <n v="0"/>
    <n v="0"/>
    <n v="0"/>
    <n v="0"/>
    <n v="1"/>
    <n v="0"/>
    <n v="54"/>
    <n v="4"/>
    <n v="292"/>
    <n v="660"/>
    <n v="430"/>
    <n v="62"/>
    <n v="32"/>
    <n v="2827"/>
    <n v="875"/>
    <n v="0"/>
    <n v="15"/>
    <n v="484"/>
    <n v="289"/>
    <n v="1893"/>
  </r>
  <r>
    <x v="4"/>
    <x v="28"/>
    <x v="164"/>
    <x v="11"/>
    <n v="58"/>
    <n v="1"/>
    <n v="1"/>
    <n v="0"/>
    <n v="0"/>
    <n v="45"/>
    <n v="2"/>
    <n v="1"/>
    <n v="0"/>
    <n v="4"/>
    <n v="4"/>
    <n v="0"/>
    <n v="0"/>
    <n v="315"/>
    <n v="269"/>
    <n v="8"/>
    <n v="12"/>
    <n v="2"/>
    <n v="756"/>
    <n v="441"/>
    <n v="7"/>
    <n v="58"/>
    <n v="13"/>
    <n v="528"/>
    <n v="299"/>
    <n v="2"/>
    <n v="62"/>
    <n v="27"/>
    <n v="91"/>
    <n v="33"/>
    <n v="1"/>
    <n v="14"/>
    <n v="0"/>
    <n v="33"/>
    <n v="25"/>
    <n v="0"/>
    <n v="0"/>
    <n v="0"/>
    <n v="0"/>
    <n v="0"/>
    <n v="0"/>
    <n v="0"/>
    <n v="0"/>
    <n v="0"/>
    <n v="0"/>
    <n v="0"/>
    <n v="0"/>
    <n v="0"/>
    <n v="0"/>
    <n v="0"/>
    <n v="0"/>
    <n v="0"/>
    <n v="0"/>
    <n v="0"/>
    <n v="1"/>
    <n v="0"/>
    <n v="54"/>
    <n v="4"/>
    <n v="292"/>
    <n v="664"/>
    <n v="427"/>
    <n v="64"/>
    <n v="33"/>
    <n v="2828"/>
    <n v="944"/>
    <n v="0"/>
    <n v="14"/>
    <n v="482"/>
    <n v="295"/>
    <n v="1899"/>
  </r>
  <r>
    <x v="4"/>
    <x v="28"/>
    <x v="164"/>
    <x v="12"/>
    <n v="58"/>
    <n v="1"/>
    <n v="1"/>
    <n v="0"/>
    <n v="0"/>
    <n v="45"/>
    <n v="2"/>
    <n v="1"/>
    <n v="0"/>
    <n v="4"/>
    <n v="4"/>
    <n v="0"/>
    <n v="0"/>
    <n v="317"/>
    <n v="271"/>
    <n v="8"/>
    <n v="13"/>
    <n v="2"/>
    <n v="763"/>
    <n v="457"/>
    <n v="7"/>
    <n v="59"/>
    <n v="13"/>
    <n v="527"/>
    <n v="313"/>
    <n v="2"/>
    <n v="59"/>
    <n v="27"/>
    <n v="90"/>
    <n v="33"/>
    <n v="1"/>
    <n v="13"/>
    <n v="0"/>
    <n v="33"/>
    <n v="25"/>
    <n v="0"/>
    <n v="0"/>
    <n v="0"/>
    <n v="0"/>
    <n v="0"/>
    <n v="0"/>
    <n v="0"/>
    <n v="0"/>
    <n v="0"/>
    <n v="0"/>
    <n v="0"/>
    <n v="0"/>
    <n v="0"/>
    <n v="0"/>
    <n v="0"/>
    <n v="0"/>
    <n v="0"/>
    <n v="0"/>
    <n v="0"/>
    <n v="1"/>
    <n v="0"/>
    <n v="54"/>
    <n v="4"/>
    <n v="293"/>
    <n v="670"/>
    <n v="429"/>
    <n v="65"/>
    <n v="33"/>
    <n v="2841"/>
    <n v="1006"/>
    <n v="0"/>
    <n v="14"/>
    <n v="482"/>
    <n v="298"/>
    <n v="1912"/>
  </r>
  <r>
    <x v="4"/>
    <x v="28"/>
    <x v="164"/>
    <x v="13"/>
    <n v="58"/>
    <n v="1"/>
    <n v="1"/>
    <n v="0"/>
    <n v="0"/>
    <n v="45"/>
    <n v="2"/>
    <n v="1"/>
    <n v="0"/>
    <n v="4"/>
    <n v="4"/>
    <n v="0"/>
    <n v="0"/>
    <n v="313"/>
    <n v="268"/>
    <n v="7"/>
    <n v="13"/>
    <n v="3"/>
    <n v="766"/>
    <n v="460"/>
    <n v="7"/>
    <n v="59"/>
    <n v="14"/>
    <n v="526"/>
    <n v="314"/>
    <n v="2"/>
    <n v="60"/>
    <n v="25"/>
    <n v="90"/>
    <n v="34"/>
    <n v="1"/>
    <n v="13"/>
    <n v="0"/>
    <n v="33"/>
    <n v="25"/>
    <n v="0"/>
    <n v="0"/>
    <n v="0"/>
    <n v="0"/>
    <n v="0"/>
    <n v="0"/>
    <n v="0"/>
    <n v="0"/>
    <n v="0"/>
    <n v="0"/>
    <n v="0"/>
    <n v="0"/>
    <n v="0"/>
    <n v="0"/>
    <n v="0"/>
    <n v="0"/>
    <n v="0"/>
    <n v="0"/>
    <n v="0"/>
    <n v="1"/>
    <n v="0"/>
    <n v="54"/>
    <n v="4"/>
    <n v="289"/>
    <n v="672"/>
    <n v="428"/>
    <n v="65"/>
    <n v="33"/>
    <n v="2836"/>
    <n v="1013"/>
    <n v="0"/>
    <n v="14"/>
    <n v="481"/>
    <n v="298"/>
    <n v="1910"/>
  </r>
  <r>
    <x v="4"/>
    <x v="28"/>
    <x v="164"/>
    <x v="14"/>
    <n v="58"/>
    <n v="1"/>
    <n v="1"/>
    <n v="0"/>
    <n v="0"/>
    <n v="45"/>
    <n v="2"/>
    <n v="1"/>
    <n v="0"/>
    <n v="4"/>
    <n v="4"/>
    <n v="0"/>
    <n v="0"/>
    <n v="314"/>
    <n v="269"/>
    <n v="7"/>
    <n v="13"/>
    <n v="3"/>
    <n v="762"/>
    <n v="464"/>
    <n v="7"/>
    <n v="58"/>
    <n v="13"/>
    <n v="529"/>
    <n v="319"/>
    <n v="2"/>
    <n v="60"/>
    <n v="24"/>
    <n v="90"/>
    <n v="34"/>
    <n v="1"/>
    <n v="13"/>
    <n v="0"/>
    <n v="33"/>
    <n v="27"/>
    <n v="0"/>
    <n v="0"/>
    <n v="0"/>
    <n v="0"/>
    <n v="0"/>
    <n v="0"/>
    <n v="0"/>
    <n v="0"/>
    <n v="0"/>
    <n v="0"/>
    <n v="0"/>
    <n v="0"/>
    <n v="0"/>
    <n v="0"/>
    <n v="0"/>
    <n v="0"/>
    <n v="0"/>
    <n v="0"/>
    <n v="0"/>
    <n v="1"/>
    <n v="0"/>
    <n v="54"/>
    <n v="4"/>
    <n v="290"/>
    <n v="670"/>
    <n v="432"/>
    <n v="66"/>
    <n v="33"/>
    <n v="2851"/>
    <n v="1051"/>
    <n v="0"/>
    <n v="14"/>
    <n v="475"/>
    <n v="297"/>
    <n v="1929"/>
  </r>
  <r>
    <x v="4"/>
    <x v="28"/>
    <x v="164"/>
    <x v="15"/>
    <n v="58"/>
    <n v="1"/>
    <n v="1"/>
    <n v="0"/>
    <n v="0"/>
    <n v="45"/>
    <n v="2"/>
    <n v="1"/>
    <n v="0"/>
    <n v="4"/>
    <n v="4"/>
    <n v="0"/>
    <n v="0"/>
    <n v="314"/>
    <n v="269"/>
    <n v="7"/>
    <n v="13"/>
    <n v="3"/>
    <n v="762"/>
    <n v="466"/>
    <n v="7"/>
    <n v="56"/>
    <n v="14"/>
    <n v="536"/>
    <n v="327"/>
    <n v="2"/>
    <n v="59"/>
    <n v="25"/>
    <n v="90"/>
    <n v="36"/>
    <n v="1"/>
    <n v="13"/>
    <n v="0"/>
    <n v="33"/>
    <n v="27"/>
    <n v="0"/>
    <n v="0"/>
    <n v="0"/>
    <n v="0"/>
    <n v="0"/>
    <n v="0"/>
    <n v="0"/>
    <n v="0"/>
    <n v="0"/>
    <n v="0"/>
    <n v="0"/>
    <n v="0"/>
    <n v="0"/>
    <n v="0"/>
    <n v="0"/>
    <n v="0"/>
    <n v="0"/>
    <n v="0"/>
    <n v="0"/>
    <n v="1"/>
    <n v="0"/>
    <n v="54"/>
    <n v="4"/>
    <n v="290"/>
    <n v="671"/>
    <n v="438"/>
    <n v="66"/>
    <n v="33"/>
    <n v="2860"/>
    <n v="1073"/>
    <n v="0"/>
    <n v="14"/>
    <n v="476"/>
    <n v="301"/>
    <n v="1933"/>
  </r>
  <r>
    <x v="4"/>
    <x v="28"/>
    <x v="164"/>
    <x v="16"/>
    <n v="59"/>
    <n v="1"/>
    <n v="1"/>
    <n v="0"/>
    <n v="0"/>
    <n v="45"/>
    <n v="2"/>
    <n v="1"/>
    <n v="0"/>
    <n v="4"/>
    <n v="4"/>
    <n v="0"/>
    <n v="0"/>
    <n v="314"/>
    <n v="269"/>
    <n v="7"/>
    <n v="13"/>
    <n v="3"/>
    <n v="763"/>
    <n v="472"/>
    <n v="7"/>
    <n v="55"/>
    <n v="15"/>
    <n v="535"/>
    <n v="329"/>
    <n v="2"/>
    <n v="59"/>
    <n v="23"/>
    <n v="91"/>
    <n v="37"/>
    <n v="1"/>
    <n v="13"/>
    <n v="0"/>
    <n v="33"/>
    <n v="27"/>
    <n v="0"/>
    <n v="0"/>
    <n v="0"/>
    <n v="0"/>
    <n v="0"/>
    <n v="0"/>
    <n v="0"/>
    <n v="0"/>
    <n v="0"/>
    <n v="0"/>
    <n v="0"/>
    <n v="0"/>
    <n v="0"/>
    <n v="0"/>
    <n v="0"/>
    <n v="0"/>
    <n v="0"/>
    <n v="0"/>
    <n v="0"/>
    <n v="1"/>
    <n v="0"/>
    <n v="55"/>
    <n v="4"/>
    <n v="290"/>
    <n v="672"/>
    <n v="438"/>
    <n v="68"/>
    <n v="33"/>
    <n v="2859"/>
    <n v="1081"/>
    <n v="0"/>
    <n v="15"/>
    <n v="476"/>
    <n v="298"/>
    <n v="1933"/>
  </r>
  <r>
    <x v="4"/>
    <x v="28"/>
    <x v="164"/>
    <x v="16"/>
    <m/>
    <m/>
    <m/>
    <m/>
    <m/>
    <m/>
    <m/>
    <m/>
    <m/>
    <m/>
    <m/>
    <m/>
    <m/>
    <m/>
    <m/>
    <m/>
    <m/>
    <m/>
    <m/>
    <m/>
    <m/>
    <m/>
    <m/>
    <m/>
    <m/>
    <m/>
    <m/>
    <m/>
    <n v="1"/>
    <m/>
    <m/>
    <m/>
    <m/>
    <m/>
    <m/>
    <m/>
    <m/>
    <m/>
    <m/>
    <m/>
    <m/>
    <m/>
    <m/>
    <m/>
    <m/>
    <m/>
    <m/>
    <m/>
    <m/>
    <m/>
    <m/>
    <m/>
    <m/>
    <m/>
    <m/>
    <m/>
    <m/>
    <m/>
    <m/>
    <m/>
    <m/>
    <n v="1"/>
    <m/>
    <n v="1"/>
    <m/>
    <m/>
    <m/>
    <m/>
    <m/>
    <n v="1"/>
  </r>
  <r>
    <x v="4"/>
    <x v="29"/>
    <x v="165"/>
    <x v="0"/>
    <n v="106"/>
    <n v="1"/>
    <n v="0"/>
    <n v="1"/>
    <n v="1"/>
    <n v="18"/>
    <n v="0"/>
    <n v="10"/>
    <n v="1"/>
    <n v="8"/>
    <n v="0"/>
    <n v="3"/>
    <n v="0"/>
    <n v="510"/>
    <n v="0"/>
    <n v="228"/>
    <n v="19"/>
    <n v="8"/>
    <n v="1154"/>
    <n v="0"/>
    <n v="99"/>
    <n v="163"/>
    <n v="35"/>
    <n v="958"/>
    <n v="51"/>
    <n v="6"/>
    <n v="149"/>
    <n v="70"/>
    <n v="149"/>
    <n v="0"/>
    <n v="2"/>
    <n v="25"/>
    <n v="4"/>
    <n v="52"/>
    <n v="0"/>
    <n v="14"/>
    <n v="0"/>
    <n v="0"/>
    <n v="0"/>
    <n v="0"/>
    <n v="0"/>
    <n v="0"/>
    <n v="0"/>
    <n v="0"/>
    <n v="0"/>
    <n v="0"/>
    <n v="0"/>
    <n v="0"/>
    <n v="1"/>
    <n v="23"/>
    <n v="17"/>
    <n v="0"/>
    <n v="3"/>
    <n v="1"/>
    <m/>
    <m/>
    <m/>
    <m/>
    <m/>
    <m/>
    <m/>
    <m/>
    <m/>
    <m/>
    <m/>
    <m/>
    <m/>
    <m/>
    <m/>
    <m/>
  </r>
  <r>
    <x v="4"/>
    <x v="29"/>
    <x v="165"/>
    <x v="1"/>
    <n v="107"/>
    <n v="1"/>
    <n v="0"/>
    <n v="1"/>
    <n v="1"/>
    <n v="26"/>
    <n v="0"/>
    <n v="10"/>
    <n v="1"/>
    <n v="8"/>
    <n v="0"/>
    <n v="3"/>
    <n v="0"/>
    <n v="507"/>
    <n v="0"/>
    <n v="258"/>
    <n v="19"/>
    <n v="8"/>
    <n v="1150"/>
    <n v="0"/>
    <n v="175"/>
    <n v="158"/>
    <n v="36"/>
    <n v="950"/>
    <n v="106"/>
    <n v="6"/>
    <n v="150"/>
    <n v="69"/>
    <n v="147"/>
    <n v="0"/>
    <n v="6"/>
    <n v="24"/>
    <n v="4"/>
    <n v="53"/>
    <n v="0"/>
    <n v="19"/>
    <n v="0"/>
    <n v="0"/>
    <n v="0"/>
    <n v="0"/>
    <n v="0"/>
    <n v="0"/>
    <n v="0"/>
    <n v="0"/>
    <n v="0"/>
    <n v="0"/>
    <n v="0"/>
    <n v="0"/>
    <n v="1"/>
    <n v="22"/>
    <n v="17"/>
    <n v="0"/>
    <n v="3"/>
    <n v="1"/>
    <m/>
    <m/>
    <m/>
    <m/>
    <m/>
    <m/>
    <m/>
    <m/>
    <m/>
    <m/>
    <m/>
    <m/>
    <m/>
    <m/>
    <m/>
    <m/>
  </r>
  <r>
    <x v="4"/>
    <x v="29"/>
    <x v="165"/>
    <x v="2"/>
    <n v="107"/>
    <n v="1"/>
    <n v="0"/>
    <n v="1"/>
    <n v="1"/>
    <n v="32"/>
    <n v="0"/>
    <n v="10"/>
    <n v="1"/>
    <n v="8"/>
    <n v="3"/>
    <n v="0"/>
    <n v="0"/>
    <n v="507"/>
    <n v="291"/>
    <n v="22"/>
    <n v="19"/>
    <n v="8"/>
    <n v="1151"/>
    <n v="262"/>
    <n v="17"/>
    <n v="157"/>
    <n v="39"/>
    <n v="953"/>
    <n v="152"/>
    <n v="6"/>
    <n v="151"/>
    <n v="70"/>
    <n v="149"/>
    <n v="11"/>
    <n v="3"/>
    <n v="22"/>
    <n v="4"/>
    <n v="53"/>
    <n v="22"/>
    <n v="1"/>
    <n v="0"/>
    <n v="0"/>
    <n v="0"/>
    <n v="0"/>
    <n v="0"/>
    <n v="0"/>
    <n v="0"/>
    <n v="0"/>
    <n v="0"/>
    <n v="0"/>
    <n v="0"/>
    <n v="0"/>
    <n v="1"/>
    <n v="0"/>
    <n v="0"/>
    <n v="0"/>
    <n v="0"/>
    <n v="0"/>
    <n v="1"/>
    <n v="1"/>
    <n v="93"/>
    <n v="7"/>
    <n v="444"/>
    <n v="903"/>
    <n v="701"/>
    <n v="101"/>
    <n v="51"/>
    <m/>
    <m/>
    <m/>
    <m/>
    <m/>
    <m/>
    <m/>
  </r>
  <r>
    <x v="4"/>
    <x v="29"/>
    <x v="165"/>
    <x v="3"/>
    <n v="107"/>
    <n v="1"/>
    <n v="1"/>
    <n v="1"/>
    <n v="1"/>
    <n v="41"/>
    <n v="0"/>
    <n v="10"/>
    <n v="2"/>
    <n v="8"/>
    <n v="6"/>
    <n v="0"/>
    <n v="0"/>
    <n v="508"/>
    <n v="317"/>
    <n v="22"/>
    <n v="19"/>
    <n v="8"/>
    <n v="1150"/>
    <n v="303"/>
    <n v="18"/>
    <n v="155"/>
    <n v="38"/>
    <n v="953"/>
    <n v="196"/>
    <n v="6"/>
    <n v="150"/>
    <n v="70"/>
    <n v="149"/>
    <n v="14"/>
    <n v="3"/>
    <n v="22"/>
    <n v="4"/>
    <n v="53"/>
    <n v="42"/>
    <n v="1"/>
    <n v="0"/>
    <n v="0"/>
    <n v="0"/>
    <n v="0"/>
    <n v="0"/>
    <n v="0"/>
    <n v="0"/>
    <n v="0"/>
    <n v="0"/>
    <n v="0"/>
    <n v="0"/>
    <n v="0"/>
    <n v="0"/>
    <n v="0"/>
    <n v="0"/>
    <n v="0"/>
    <n v="0"/>
    <n v="0"/>
    <n v="1"/>
    <n v="1"/>
    <n v="92"/>
    <n v="7"/>
    <n v="446"/>
    <n v="905"/>
    <n v="701"/>
    <n v="101"/>
    <n v="51"/>
    <m/>
    <m/>
    <m/>
    <m/>
    <m/>
    <m/>
    <m/>
  </r>
  <r>
    <x v="4"/>
    <x v="29"/>
    <x v="165"/>
    <x v="4"/>
    <n v="107"/>
    <n v="1"/>
    <n v="1"/>
    <n v="1"/>
    <n v="1"/>
    <n v="43"/>
    <n v="0"/>
    <n v="10"/>
    <n v="2"/>
    <n v="8"/>
    <n v="6"/>
    <n v="0"/>
    <n v="0"/>
    <n v="509"/>
    <n v="331"/>
    <n v="22"/>
    <n v="19"/>
    <n v="9"/>
    <n v="1155"/>
    <n v="365"/>
    <n v="18"/>
    <n v="156"/>
    <n v="38"/>
    <n v="954"/>
    <n v="232"/>
    <n v="6"/>
    <n v="150"/>
    <n v="70"/>
    <n v="149"/>
    <n v="15"/>
    <n v="3"/>
    <n v="23"/>
    <n v="4"/>
    <n v="53"/>
    <n v="42"/>
    <n v="1"/>
    <n v="0"/>
    <n v="0"/>
    <n v="0"/>
    <n v="0"/>
    <n v="0"/>
    <n v="0"/>
    <n v="0"/>
    <n v="0"/>
    <n v="0"/>
    <n v="0"/>
    <n v="0"/>
    <n v="0"/>
    <n v="0"/>
    <n v="0"/>
    <n v="0"/>
    <n v="0"/>
    <n v="0"/>
    <n v="0"/>
    <n v="1"/>
    <n v="1"/>
    <n v="92"/>
    <n v="7"/>
    <n v="446"/>
    <n v="909"/>
    <n v="703"/>
    <n v="101"/>
    <n v="51"/>
    <m/>
    <m/>
    <m/>
    <m/>
    <m/>
    <m/>
    <m/>
  </r>
  <r>
    <x v="4"/>
    <x v="29"/>
    <x v="165"/>
    <x v="5"/>
    <n v="106"/>
    <n v="1"/>
    <n v="1"/>
    <n v="1"/>
    <n v="1"/>
    <n v="50"/>
    <n v="0"/>
    <n v="10"/>
    <n v="2"/>
    <n v="8"/>
    <n v="7"/>
    <n v="0"/>
    <n v="0"/>
    <n v="504"/>
    <n v="346"/>
    <n v="21"/>
    <n v="19"/>
    <n v="9"/>
    <n v="1142"/>
    <n v="429"/>
    <n v="18"/>
    <n v="154"/>
    <n v="38"/>
    <n v="957"/>
    <n v="284"/>
    <n v="6"/>
    <n v="149"/>
    <n v="70"/>
    <n v="148"/>
    <n v="20"/>
    <n v="3"/>
    <n v="23"/>
    <n v="4"/>
    <n v="53"/>
    <n v="42"/>
    <n v="1"/>
    <n v="0"/>
    <n v="0"/>
    <n v="0"/>
    <n v="0"/>
    <n v="0"/>
    <n v="0"/>
    <n v="0"/>
    <n v="0"/>
    <n v="0"/>
    <n v="0"/>
    <n v="0"/>
    <n v="0"/>
    <n v="0"/>
    <n v="0"/>
    <n v="0"/>
    <n v="0"/>
    <n v="0"/>
    <n v="0"/>
    <n v="1"/>
    <n v="1"/>
    <n v="91"/>
    <n v="7"/>
    <n v="444"/>
    <n v="901"/>
    <n v="707"/>
    <n v="101"/>
    <n v="51"/>
    <m/>
    <m/>
    <m/>
    <m/>
    <m/>
    <m/>
    <m/>
  </r>
  <r>
    <x v="4"/>
    <x v="29"/>
    <x v="165"/>
    <x v="6"/>
    <n v="108"/>
    <n v="1"/>
    <n v="1"/>
    <n v="1"/>
    <n v="1"/>
    <n v="59"/>
    <n v="0"/>
    <n v="10"/>
    <n v="2"/>
    <n v="8"/>
    <n v="7"/>
    <n v="0"/>
    <n v="0"/>
    <n v="503"/>
    <n v="365"/>
    <n v="21"/>
    <n v="20"/>
    <n v="9"/>
    <n v="1143"/>
    <n v="470"/>
    <n v="18"/>
    <n v="150"/>
    <n v="39"/>
    <n v="955"/>
    <n v="353"/>
    <n v="6"/>
    <n v="148"/>
    <n v="69"/>
    <n v="150"/>
    <n v="31"/>
    <n v="3"/>
    <n v="24"/>
    <n v="4"/>
    <n v="54"/>
    <n v="44"/>
    <n v="1"/>
    <n v="0"/>
    <n v="0"/>
    <n v="0"/>
    <n v="0"/>
    <n v="0"/>
    <n v="0"/>
    <n v="0"/>
    <n v="0"/>
    <n v="0"/>
    <n v="0"/>
    <n v="0"/>
    <n v="0"/>
    <n v="0"/>
    <n v="0"/>
    <n v="0"/>
    <n v="0"/>
    <n v="0"/>
    <n v="0"/>
    <n v="1"/>
    <n v="1"/>
    <n v="94"/>
    <n v="7"/>
    <n v="443"/>
    <n v="905"/>
    <n v="708"/>
    <n v="102"/>
    <n v="51"/>
    <m/>
    <m/>
    <m/>
    <m/>
    <m/>
    <m/>
    <m/>
  </r>
  <r>
    <x v="4"/>
    <x v="29"/>
    <x v="165"/>
    <x v="7"/>
    <n v="110"/>
    <n v="1"/>
    <n v="1"/>
    <n v="1"/>
    <n v="1"/>
    <n v="63"/>
    <n v="0"/>
    <n v="10"/>
    <n v="2"/>
    <n v="8"/>
    <n v="7"/>
    <n v="0"/>
    <n v="0"/>
    <n v="500"/>
    <n v="377"/>
    <n v="21"/>
    <n v="20"/>
    <n v="8"/>
    <n v="1149"/>
    <n v="494"/>
    <n v="18"/>
    <n v="149"/>
    <n v="37"/>
    <n v="954"/>
    <n v="395"/>
    <n v="6"/>
    <n v="147"/>
    <n v="69"/>
    <n v="152"/>
    <n v="34"/>
    <n v="3"/>
    <n v="24"/>
    <n v="4"/>
    <n v="55"/>
    <n v="44"/>
    <n v="1"/>
    <n v="0"/>
    <n v="0"/>
    <n v="0"/>
    <n v="0"/>
    <n v="0"/>
    <n v="0"/>
    <n v="0"/>
    <n v="0"/>
    <n v="0"/>
    <n v="0"/>
    <n v="0"/>
    <n v="0"/>
    <n v="0"/>
    <n v="0"/>
    <n v="0"/>
    <n v="0"/>
    <n v="0"/>
    <n v="0"/>
    <n v="1"/>
    <n v="1"/>
    <n v="97"/>
    <n v="7"/>
    <n v="442"/>
    <n v="912"/>
    <n v="708"/>
    <n v="105"/>
    <n v="52"/>
    <m/>
    <m/>
    <m/>
    <m/>
    <m/>
    <m/>
    <m/>
  </r>
  <r>
    <x v="4"/>
    <x v="29"/>
    <x v="165"/>
    <x v="8"/>
    <n v="110"/>
    <n v="1"/>
    <n v="1"/>
    <n v="1"/>
    <n v="1"/>
    <n v="66"/>
    <n v="1"/>
    <n v="8"/>
    <n v="2"/>
    <n v="8"/>
    <n v="7"/>
    <n v="0"/>
    <n v="0"/>
    <n v="500"/>
    <n v="400"/>
    <n v="21"/>
    <n v="20"/>
    <n v="7"/>
    <n v="1152"/>
    <n v="546"/>
    <n v="18"/>
    <n v="151"/>
    <n v="36"/>
    <n v="956"/>
    <n v="457"/>
    <n v="6"/>
    <n v="146"/>
    <n v="67"/>
    <n v="153"/>
    <n v="39"/>
    <n v="3"/>
    <n v="25"/>
    <n v="4"/>
    <n v="54"/>
    <n v="44"/>
    <n v="1"/>
    <n v="0"/>
    <n v="0"/>
    <n v="0"/>
    <n v="0"/>
    <n v="0"/>
    <n v="0"/>
    <n v="0"/>
    <n v="0"/>
    <n v="0"/>
    <n v="0"/>
    <n v="0"/>
    <n v="0"/>
    <n v="0"/>
    <n v="0"/>
    <n v="0"/>
    <n v="0"/>
    <n v="0"/>
    <n v="0"/>
    <n v="1"/>
    <n v="1"/>
    <n v="97"/>
    <n v="7"/>
    <n v="443"/>
    <n v="916"/>
    <n v="711"/>
    <n v="105"/>
    <n v="51"/>
    <n v="4499"/>
    <n v="973"/>
    <n v="0"/>
    <n v="23"/>
    <n v="1228"/>
    <n v="302"/>
    <n v="2731"/>
  </r>
  <r>
    <x v="4"/>
    <x v="29"/>
    <x v="165"/>
    <x v="9"/>
    <n v="110"/>
    <n v="1"/>
    <n v="1"/>
    <n v="1"/>
    <n v="1"/>
    <n v="68"/>
    <n v="1"/>
    <n v="8"/>
    <n v="2"/>
    <n v="8"/>
    <n v="7"/>
    <n v="0"/>
    <n v="0"/>
    <n v="503"/>
    <n v="407"/>
    <n v="22"/>
    <n v="19"/>
    <n v="7"/>
    <n v="1155"/>
    <n v="601"/>
    <n v="18"/>
    <n v="145"/>
    <n v="36"/>
    <n v="954"/>
    <n v="504"/>
    <n v="6"/>
    <n v="146"/>
    <n v="67"/>
    <n v="156"/>
    <n v="55"/>
    <n v="3"/>
    <n v="25"/>
    <n v="4"/>
    <n v="54"/>
    <n v="44"/>
    <n v="1"/>
    <n v="0"/>
    <n v="0"/>
    <n v="0"/>
    <n v="0"/>
    <n v="0"/>
    <n v="0"/>
    <n v="0"/>
    <n v="0"/>
    <n v="0"/>
    <n v="0"/>
    <n v="0"/>
    <n v="0"/>
    <n v="0"/>
    <n v="0"/>
    <n v="0"/>
    <n v="0"/>
    <n v="0"/>
    <n v="0"/>
    <n v="1"/>
    <n v="1"/>
    <n v="97"/>
    <n v="7"/>
    <n v="446"/>
    <n v="918"/>
    <n v="711"/>
    <n v="108"/>
    <n v="51"/>
    <n v="4496"/>
    <n v="1316"/>
    <n v="0"/>
    <n v="23"/>
    <n v="1212"/>
    <n v="303"/>
    <n v="2748"/>
  </r>
  <r>
    <x v="4"/>
    <x v="29"/>
    <x v="165"/>
    <x v="10"/>
    <n v="110"/>
    <n v="1"/>
    <n v="1"/>
    <n v="1"/>
    <n v="1"/>
    <n v="69"/>
    <n v="1"/>
    <n v="8"/>
    <n v="2"/>
    <n v="8"/>
    <n v="7"/>
    <n v="0"/>
    <n v="0"/>
    <n v="504"/>
    <n v="408"/>
    <n v="22"/>
    <n v="19"/>
    <n v="7"/>
    <n v="1155"/>
    <n v="611"/>
    <n v="18"/>
    <n v="142"/>
    <n v="35"/>
    <n v="955"/>
    <n v="511"/>
    <n v="6"/>
    <n v="146"/>
    <n v="67"/>
    <n v="158"/>
    <n v="57"/>
    <n v="3"/>
    <n v="25"/>
    <n v="4"/>
    <n v="54"/>
    <n v="44"/>
    <n v="1"/>
    <n v="0"/>
    <n v="0"/>
    <n v="0"/>
    <n v="0"/>
    <n v="0"/>
    <n v="0"/>
    <n v="0"/>
    <n v="0"/>
    <n v="0"/>
    <n v="0"/>
    <n v="0"/>
    <n v="0"/>
    <n v="0"/>
    <n v="0"/>
    <n v="0"/>
    <n v="0"/>
    <n v="0"/>
    <n v="0"/>
    <n v="1"/>
    <n v="1"/>
    <n v="97"/>
    <n v="7"/>
    <n v="447"/>
    <n v="922"/>
    <n v="714"/>
    <n v="111"/>
    <n v="51"/>
    <n v="4498"/>
    <n v="1370"/>
    <n v="0"/>
    <n v="23"/>
    <n v="1207"/>
    <n v="304"/>
    <n v="2762"/>
  </r>
  <r>
    <x v="4"/>
    <x v="29"/>
    <x v="165"/>
    <x v="11"/>
    <n v="110"/>
    <n v="1"/>
    <n v="1"/>
    <n v="1"/>
    <n v="1"/>
    <n v="70"/>
    <n v="1"/>
    <n v="8"/>
    <n v="2"/>
    <n v="8"/>
    <n v="7"/>
    <n v="0"/>
    <n v="0"/>
    <n v="505"/>
    <n v="414"/>
    <n v="22"/>
    <n v="19"/>
    <n v="7"/>
    <n v="1154"/>
    <n v="637"/>
    <n v="18"/>
    <n v="145"/>
    <n v="33"/>
    <n v="955"/>
    <n v="523"/>
    <n v="6"/>
    <n v="146"/>
    <n v="67"/>
    <n v="159"/>
    <n v="61"/>
    <n v="3"/>
    <n v="26"/>
    <n v="4"/>
    <n v="54"/>
    <n v="44"/>
    <n v="1"/>
    <n v="0"/>
    <n v="0"/>
    <n v="0"/>
    <n v="0"/>
    <n v="0"/>
    <n v="0"/>
    <n v="0"/>
    <n v="0"/>
    <n v="0"/>
    <n v="0"/>
    <n v="0"/>
    <n v="0"/>
    <n v="0"/>
    <n v="0"/>
    <n v="0"/>
    <n v="0"/>
    <n v="0"/>
    <n v="0"/>
    <n v="1"/>
    <n v="1"/>
    <n v="97"/>
    <n v="7"/>
    <n v="449"/>
    <n v="921"/>
    <n v="715"/>
    <n v="111"/>
    <n v="51"/>
    <n v="4495"/>
    <n v="1488"/>
    <n v="0"/>
    <n v="23"/>
    <n v="1196"/>
    <n v="304"/>
    <n v="2770"/>
  </r>
  <r>
    <x v="4"/>
    <x v="29"/>
    <x v="165"/>
    <x v="12"/>
    <n v="109"/>
    <n v="1"/>
    <n v="1"/>
    <n v="1"/>
    <n v="1"/>
    <n v="76"/>
    <n v="1"/>
    <n v="8"/>
    <n v="2"/>
    <n v="8"/>
    <n v="7"/>
    <n v="0"/>
    <n v="0"/>
    <n v="503"/>
    <n v="418"/>
    <n v="20"/>
    <n v="18"/>
    <n v="7"/>
    <n v="1160"/>
    <n v="682"/>
    <n v="17"/>
    <n v="144"/>
    <n v="32"/>
    <n v="953"/>
    <n v="544"/>
    <n v="6"/>
    <n v="143"/>
    <n v="67"/>
    <n v="158"/>
    <n v="66"/>
    <n v="3"/>
    <n v="26"/>
    <n v="4"/>
    <n v="53"/>
    <n v="47"/>
    <n v="1"/>
    <n v="0"/>
    <n v="0"/>
    <n v="0"/>
    <n v="0"/>
    <n v="0"/>
    <n v="0"/>
    <n v="0"/>
    <n v="0"/>
    <n v="0"/>
    <n v="0"/>
    <n v="0"/>
    <n v="0"/>
    <n v="0"/>
    <n v="0"/>
    <n v="0"/>
    <n v="0"/>
    <n v="0"/>
    <n v="0"/>
    <n v="1"/>
    <n v="1"/>
    <n v="96"/>
    <n v="8"/>
    <n v="449"/>
    <n v="929"/>
    <n v="713"/>
    <n v="111"/>
    <n v="50"/>
    <n v="4490"/>
    <n v="1605"/>
    <n v="0"/>
    <n v="23"/>
    <n v="1179"/>
    <n v="305"/>
    <n v="2769"/>
  </r>
  <r>
    <x v="4"/>
    <x v="29"/>
    <x v="165"/>
    <x v="13"/>
    <n v="110"/>
    <n v="1"/>
    <n v="1"/>
    <n v="1"/>
    <n v="1"/>
    <n v="77"/>
    <n v="1"/>
    <n v="8"/>
    <n v="2"/>
    <n v="8"/>
    <n v="7"/>
    <n v="0"/>
    <n v="0"/>
    <n v="502"/>
    <n v="419"/>
    <n v="19"/>
    <n v="19"/>
    <n v="6"/>
    <n v="1165"/>
    <n v="689"/>
    <n v="17"/>
    <n v="146"/>
    <n v="31"/>
    <n v="952"/>
    <n v="547"/>
    <n v="6"/>
    <n v="142"/>
    <n v="67"/>
    <n v="156"/>
    <n v="70"/>
    <n v="3"/>
    <n v="25"/>
    <n v="4"/>
    <n v="53"/>
    <n v="47"/>
    <n v="1"/>
    <n v="0"/>
    <n v="0"/>
    <n v="0"/>
    <n v="0"/>
    <n v="0"/>
    <n v="0"/>
    <n v="0"/>
    <n v="0"/>
    <n v="0"/>
    <n v="0"/>
    <n v="0"/>
    <n v="0"/>
    <n v="0"/>
    <n v="0"/>
    <n v="0"/>
    <n v="0"/>
    <n v="0"/>
    <n v="0"/>
    <n v="1"/>
    <n v="1"/>
    <n v="97"/>
    <n v="8"/>
    <n v="448"/>
    <n v="936"/>
    <n v="714"/>
    <n v="110"/>
    <n v="50"/>
    <n v="4484"/>
    <n v="1633"/>
    <n v="0"/>
    <n v="23"/>
    <n v="1169"/>
    <n v="304"/>
    <n v="2778"/>
  </r>
  <r>
    <x v="4"/>
    <x v="29"/>
    <x v="165"/>
    <x v="14"/>
    <n v="111"/>
    <n v="1"/>
    <n v="1"/>
    <n v="1"/>
    <n v="1"/>
    <n v="78"/>
    <n v="1"/>
    <n v="8"/>
    <n v="2"/>
    <n v="8"/>
    <n v="7"/>
    <n v="0"/>
    <n v="0"/>
    <n v="502"/>
    <n v="419"/>
    <n v="19"/>
    <n v="19"/>
    <n v="6"/>
    <n v="1165"/>
    <n v="695"/>
    <n v="16"/>
    <n v="146"/>
    <n v="31"/>
    <n v="952"/>
    <n v="552"/>
    <n v="6"/>
    <n v="141"/>
    <n v="67"/>
    <n v="156"/>
    <n v="71"/>
    <n v="3"/>
    <n v="25"/>
    <n v="4"/>
    <n v="53"/>
    <n v="47"/>
    <n v="1"/>
    <n v="0"/>
    <n v="0"/>
    <n v="0"/>
    <n v="0"/>
    <n v="0"/>
    <n v="0"/>
    <n v="0"/>
    <n v="0"/>
    <n v="0"/>
    <n v="0"/>
    <n v="0"/>
    <n v="0"/>
    <n v="0"/>
    <n v="0"/>
    <n v="0"/>
    <n v="0"/>
    <n v="0"/>
    <n v="0"/>
    <n v="1"/>
    <n v="1"/>
    <n v="97"/>
    <n v="8"/>
    <n v="448"/>
    <n v="938"/>
    <n v="716"/>
    <n v="111"/>
    <n v="50"/>
    <n v="4487"/>
    <n v="1661"/>
    <n v="0"/>
    <n v="25"/>
    <n v="1161"/>
    <n v="305"/>
    <n v="2788"/>
  </r>
  <r>
    <x v="4"/>
    <x v="29"/>
    <x v="165"/>
    <x v="15"/>
    <n v="110"/>
    <n v="1"/>
    <n v="1"/>
    <n v="1"/>
    <n v="1"/>
    <n v="77"/>
    <n v="1"/>
    <n v="8"/>
    <n v="2"/>
    <n v="8"/>
    <n v="7"/>
    <n v="0"/>
    <n v="0"/>
    <n v="501"/>
    <n v="419"/>
    <n v="19"/>
    <n v="19"/>
    <n v="6"/>
    <n v="1165"/>
    <n v="695"/>
    <n v="16"/>
    <n v="147"/>
    <n v="31"/>
    <n v="950"/>
    <n v="553"/>
    <n v="5"/>
    <n v="141"/>
    <n v="67"/>
    <n v="155"/>
    <n v="71"/>
    <n v="3"/>
    <n v="25"/>
    <n v="4"/>
    <n v="53"/>
    <n v="47"/>
    <n v="1"/>
    <n v="0"/>
    <n v="0"/>
    <n v="0"/>
    <n v="0"/>
    <n v="0"/>
    <n v="0"/>
    <n v="0"/>
    <n v="0"/>
    <n v="0"/>
    <n v="0"/>
    <n v="0"/>
    <n v="0"/>
    <n v="0"/>
    <n v="0"/>
    <n v="0"/>
    <n v="0"/>
    <n v="0"/>
    <n v="0"/>
    <n v="1"/>
    <n v="1"/>
    <n v="96"/>
    <n v="8"/>
    <n v="448"/>
    <n v="940"/>
    <n v="715"/>
    <n v="112"/>
    <n v="50"/>
    <n v="4488"/>
    <n v="1672"/>
    <n v="0"/>
    <n v="24"/>
    <n v="1159"/>
    <n v="308"/>
    <n v="2794"/>
  </r>
  <r>
    <x v="4"/>
    <x v="29"/>
    <x v="165"/>
    <x v="16"/>
    <n v="110"/>
    <n v="1"/>
    <n v="1"/>
    <n v="1"/>
    <n v="1"/>
    <n v="77"/>
    <n v="1"/>
    <n v="8"/>
    <n v="2"/>
    <n v="8"/>
    <n v="7"/>
    <n v="0"/>
    <n v="0"/>
    <n v="499"/>
    <n v="418"/>
    <n v="19"/>
    <n v="19"/>
    <n v="6"/>
    <n v="1166"/>
    <n v="696"/>
    <n v="16"/>
    <n v="147"/>
    <n v="31"/>
    <n v="950"/>
    <n v="555"/>
    <n v="5"/>
    <n v="141"/>
    <n v="67"/>
    <n v="156"/>
    <n v="70"/>
    <n v="3"/>
    <n v="25"/>
    <n v="4"/>
    <n v="53"/>
    <n v="47"/>
    <n v="1"/>
    <n v="0"/>
    <n v="0"/>
    <n v="0"/>
    <n v="0"/>
    <n v="0"/>
    <n v="0"/>
    <n v="0"/>
    <n v="0"/>
    <n v="0"/>
    <n v="0"/>
    <n v="0"/>
    <n v="0"/>
    <n v="0"/>
    <n v="0"/>
    <n v="0"/>
    <n v="0"/>
    <n v="0"/>
    <n v="0"/>
    <n v="1"/>
    <n v="1"/>
    <n v="96"/>
    <n v="8"/>
    <n v="448"/>
    <n v="943"/>
    <n v="716"/>
    <n v="111"/>
    <n v="50"/>
    <n v="4479"/>
    <n v="1686"/>
    <n v="0"/>
    <n v="24"/>
    <n v="1150"/>
    <n v="311"/>
    <n v="2794"/>
  </r>
  <r>
    <x v="4"/>
    <x v="29"/>
    <x v="165"/>
    <x v="16"/>
    <m/>
    <m/>
    <m/>
    <m/>
    <m/>
    <m/>
    <m/>
    <m/>
    <m/>
    <m/>
    <m/>
    <m/>
    <m/>
    <m/>
    <m/>
    <m/>
    <m/>
    <m/>
    <n v="2"/>
    <m/>
    <m/>
    <m/>
    <m/>
    <n v="2"/>
    <m/>
    <m/>
    <m/>
    <n v="1"/>
    <m/>
    <m/>
    <m/>
    <m/>
    <m/>
    <m/>
    <m/>
    <m/>
    <m/>
    <m/>
    <m/>
    <m/>
    <m/>
    <m/>
    <m/>
    <m/>
    <m/>
    <m/>
    <m/>
    <m/>
    <m/>
    <m/>
    <m/>
    <m/>
    <m/>
    <m/>
    <m/>
    <m/>
    <m/>
    <m/>
    <m/>
    <n v="2"/>
    <m/>
    <m/>
    <m/>
    <n v="3"/>
    <m/>
    <m/>
    <m/>
    <m/>
    <n v="1"/>
    <n v="1"/>
  </r>
  <r>
    <x v="4"/>
    <x v="28"/>
    <x v="166"/>
    <x v="0"/>
    <n v="83"/>
    <n v="7"/>
    <n v="3"/>
    <n v="1"/>
    <n v="1"/>
    <n v="30"/>
    <n v="3"/>
    <n v="5"/>
    <n v="1"/>
    <n v="21"/>
    <n v="0"/>
    <n v="16"/>
    <n v="0"/>
    <n v="385"/>
    <n v="0"/>
    <n v="216"/>
    <n v="12"/>
    <n v="3"/>
    <n v="1075"/>
    <n v="0"/>
    <n v="133"/>
    <n v="121"/>
    <n v="22"/>
    <n v="642"/>
    <n v="79"/>
    <n v="6"/>
    <n v="114"/>
    <n v="32"/>
    <n v="200"/>
    <n v="0"/>
    <n v="12"/>
    <n v="28"/>
    <n v="3"/>
    <n v="113"/>
    <n v="0"/>
    <n v="54"/>
    <n v="0"/>
    <n v="0"/>
    <n v="0"/>
    <n v="0"/>
    <n v="0"/>
    <n v="0"/>
    <n v="0"/>
    <n v="0"/>
    <n v="0"/>
    <n v="0"/>
    <n v="0"/>
    <n v="0"/>
    <n v="0"/>
    <n v="15"/>
    <n v="17"/>
    <n v="0"/>
    <n v="1"/>
    <n v="3"/>
    <m/>
    <m/>
    <m/>
    <m/>
    <m/>
    <m/>
    <m/>
    <m/>
    <m/>
    <m/>
    <m/>
    <m/>
    <m/>
    <m/>
    <m/>
    <m/>
  </r>
  <r>
    <x v="4"/>
    <x v="28"/>
    <x v="166"/>
    <x v="1"/>
    <n v="84"/>
    <n v="7"/>
    <n v="3"/>
    <n v="1"/>
    <n v="1"/>
    <n v="38"/>
    <n v="3"/>
    <n v="5"/>
    <n v="1"/>
    <n v="21"/>
    <n v="0"/>
    <n v="16"/>
    <n v="0"/>
    <n v="387"/>
    <n v="0"/>
    <n v="241"/>
    <n v="12"/>
    <n v="2"/>
    <n v="1075"/>
    <n v="0"/>
    <n v="209"/>
    <n v="123"/>
    <n v="20"/>
    <n v="641"/>
    <n v="113"/>
    <n v="6"/>
    <n v="114"/>
    <n v="32"/>
    <n v="198"/>
    <n v="0"/>
    <n v="20"/>
    <n v="27"/>
    <n v="2"/>
    <n v="113"/>
    <n v="0"/>
    <n v="59"/>
    <n v="0"/>
    <n v="0"/>
    <n v="0"/>
    <n v="0"/>
    <n v="0"/>
    <n v="0"/>
    <n v="0"/>
    <n v="0"/>
    <n v="0"/>
    <n v="0"/>
    <n v="0"/>
    <n v="0"/>
    <n v="0"/>
    <n v="15"/>
    <n v="17"/>
    <n v="0"/>
    <n v="1"/>
    <n v="3"/>
    <m/>
    <m/>
    <m/>
    <m/>
    <m/>
    <m/>
    <m/>
    <m/>
    <m/>
    <m/>
    <m/>
    <m/>
    <m/>
    <m/>
    <m/>
    <m/>
  </r>
  <r>
    <x v="4"/>
    <x v="28"/>
    <x v="166"/>
    <x v="2"/>
    <n v="83"/>
    <n v="7"/>
    <n v="3"/>
    <n v="1"/>
    <n v="1"/>
    <n v="40"/>
    <n v="3"/>
    <n v="4"/>
    <n v="1"/>
    <n v="21"/>
    <n v="16"/>
    <n v="0"/>
    <n v="0"/>
    <n v="388"/>
    <n v="250"/>
    <n v="15"/>
    <n v="12"/>
    <n v="2"/>
    <n v="1081"/>
    <n v="272"/>
    <n v="17"/>
    <n v="120"/>
    <n v="20"/>
    <n v="640"/>
    <n v="136"/>
    <n v="6"/>
    <n v="114"/>
    <n v="30"/>
    <n v="201"/>
    <n v="28"/>
    <n v="1"/>
    <n v="26"/>
    <n v="4"/>
    <n v="113"/>
    <n v="62"/>
    <n v="3"/>
    <n v="0"/>
    <n v="0"/>
    <n v="0"/>
    <n v="0"/>
    <n v="0"/>
    <n v="0"/>
    <n v="0"/>
    <n v="0"/>
    <n v="0"/>
    <n v="0"/>
    <n v="0"/>
    <n v="0"/>
    <n v="0"/>
    <n v="0"/>
    <n v="0"/>
    <n v="0"/>
    <n v="0"/>
    <n v="0"/>
    <n v="6"/>
    <n v="1"/>
    <n v="74"/>
    <n v="21"/>
    <n v="355"/>
    <n v="871"/>
    <n v="477"/>
    <n v="151"/>
    <n v="107"/>
    <m/>
    <m/>
    <m/>
    <m/>
    <m/>
    <m/>
    <m/>
  </r>
  <r>
    <x v="4"/>
    <x v="28"/>
    <x v="166"/>
    <x v="3"/>
    <n v="84"/>
    <n v="7"/>
    <n v="3"/>
    <n v="1"/>
    <n v="1"/>
    <n v="44"/>
    <n v="3"/>
    <n v="4"/>
    <n v="1"/>
    <n v="21"/>
    <n v="16"/>
    <n v="0"/>
    <n v="0"/>
    <n v="388"/>
    <n v="261"/>
    <n v="15"/>
    <n v="12"/>
    <n v="2"/>
    <n v="1083"/>
    <n v="303"/>
    <n v="16"/>
    <n v="121"/>
    <n v="20"/>
    <n v="643"/>
    <n v="155"/>
    <n v="6"/>
    <n v="114"/>
    <n v="32"/>
    <n v="202"/>
    <n v="29"/>
    <n v="1"/>
    <n v="25"/>
    <n v="5"/>
    <n v="113"/>
    <n v="62"/>
    <n v="3"/>
    <n v="0"/>
    <n v="0"/>
    <n v="0"/>
    <n v="0"/>
    <n v="0"/>
    <n v="0"/>
    <n v="0"/>
    <n v="0"/>
    <n v="0"/>
    <n v="0"/>
    <n v="0"/>
    <n v="0"/>
    <n v="0"/>
    <n v="0"/>
    <n v="0"/>
    <n v="0"/>
    <n v="0"/>
    <n v="0"/>
    <n v="6"/>
    <n v="1"/>
    <n v="75"/>
    <n v="21"/>
    <n v="355"/>
    <n v="871"/>
    <n v="480"/>
    <n v="151"/>
    <n v="107"/>
    <m/>
    <m/>
    <m/>
    <m/>
    <m/>
    <m/>
    <m/>
  </r>
  <r>
    <x v="4"/>
    <x v="28"/>
    <x v="166"/>
    <x v="4"/>
    <n v="84"/>
    <n v="7"/>
    <n v="3"/>
    <n v="1"/>
    <n v="1"/>
    <n v="46"/>
    <n v="3"/>
    <n v="4"/>
    <n v="1"/>
    <n v="21"/>
    <n v="16"/>
    <n v="0"/>
    <n v="0"/>
    <n v="390"/>
    <n v="270"/>
    <n v="15"/>
    <n v="12"/>
    <n v="5"/>
    <n v="1084"/>
    <n v="347"/>
    <n v="16"/>
    <n v="122"/>
    <n v="20"/>
    <n v="643"/>
    <n v="182"/>
    <n v="6"/>
    <n v="114"/>
    <n v="32"/>
    <n v="200"/>
    <n v="34"/>
    <n v="1"/>
    <n v="25"/>
    <n v="5"/>
    <n v="113"/>
    <n v="65"/>
    <n v="3"/>
    <n v="0"/>
    <n v="0"/>
    <n v="0"/>
    <n v="0"/>
    <n v="0"/>
    <n v="0"/>
    <n v="0"/>
    <n v="0"/>
    <n v="0"/>
    <n v="0"/>
    <n v="0"/>
    <n v="0"/>
    <n v="0"/>
    <n v="0"/>
    <n v="0"/>
    <n v="0"/>
    <n v="0"/>
    <n v="0"/>
    <n v="6"/>
    <n v="1"/>
    <n v="75"/>
    <n v="21"/>
    <n v="354"/>
    <n v="875"/>
    <n v="480"/>
    <n v="151"/>
    <n v="107"/>
    <m/>
    <m/>
    <m/>
    <m/>
    <m/>
    <m/>
    <m/>
  </r>
  <r>
    <x v="4"/>
    <x v="28"/>
    <x v="166"/>
    <x v="5"/>
    <n v="83"/>
    <n v="7"/>
    <n v="3"/>
    <n v="1"/>
    <n v="1"/>
    <n v="49"/>
    <n v="3"/>
    <n v="4"/>
    <n v="1"/>
    <n v="21"/>
    <n v="17"/>
    <n v="0"/>
    <n v="0"/>
    <n v="390"/>
    <n v="286"/>
    <n v="15"/>
    <n v="12"/>
    <n v="6"/>
    <n v="1085"/>
    <n v="400"/>
    <n v="16"/>
    <n v="119"/>
    <n v="20"/>
    <n v="644"/>
    <n v="224"/>
    <n v="6"/>
    <n v="115"/>
    <n v="32"/>
    <n v="201"/>
    <n v="41"/>
    <n v="1"/>
    <n v="25"/>
    <n v="5"/>
    <n v="113"/>
    <n v="85"/>
    <n v="3"/>
    <n v="0"/>
    <n v="0"/>
    <n v="0"/>
    <n v="0"/>
    <n v="0"/>
    <n v="0"/>
    <n v="0"/>
    <n v="0"/>
    <n v="0"/>
    <n v="0"/>
    <n v="0"/>
    <n v="0"/>
    <n v="0"/>
    <n v="0"/>
    <n v="0"/>
    <n v="0"/>
    <n v="0"/>
    <n v="0"/>
    <n v="6"/>
    <n v="1"/>
    <n v="74"/>
    <n v="21"/>
    <n v="353"/>
    <n v="878"/>
    <n v="480"/>
    <n v="152"/>
    <n v="107"/>
    <m/>
    <m/>
    <m/>
    <m/>
    <m/>
    <m/>
    <m/>
  </r>
  <r>
    <x v="4"/>
    <x v="28"/>
    <x v="166"/>
    <x v="6"/>
    <n v="83"/>
    <n v="7"/>
    <n v="4"/>
    <n v="1"/>
    <n v="1"/>
    <n v="52"/>
    <n v="3"/>
    <n v="4"/>
    <n v="1"/>
    <n v="21"/>
    <n v="18"/>
    <n v="0"/>
    <n v="0"/>
    <n v="392"/>
    <n v="295"/>
    <n v="15"/>
    <n v="12"/>
    <n v="5"/>
    <n v="1082"/>
    <n v="432"/>
    <n v="16"/>
    <n v="118"/>
    <n v="20"/>
    <n v="646"/>
    <n v="245"/>
    <n v="6"/>
    <n v="114"/>
    <n v="34"/>
    <n v="202"/>
    <n v="45"/>
    <n v="1"/>
    <n v="26"/>
    <n v="4"/>
    <n v="113"/>
    <n v="91"/>
    <n v="3"/>
    <n v="0"/>
    <n v="0"/>
    <n v="0"/>
    <n v="0"/>
    <n v="0"/>
    <n v="0"/>
    <n v="0"/>
    <n v="0"/>
    <n v="0"/>
    <n v="0"/>
    <n v="0"/>
    <n v="0"/>
    <n v="0"/>
    <n v="0"/>
    <n v="0"/>
    <n v="0"/>
    <n v="0"/>
    <n v="0"/>
    <n v="6"/>
    <n v="1"/>
    <n v="74"/>
    <n v="21"/>
    <n v="354"/>
    <n v="875"/>
    <n v="483"/>
    <n v="153"/>
    <n v="107"/>
    <m/>
    <m/>
    <m/>
    <m/>
    <m/>
    <m/>
    <m/>
  </r>
  <r>
    <x v="4"/>
    <x v="28"/>
    <x v="166"/>
    <x v="7"/>
    <n v="83"/>
    <n v="7"/>
    <n v="4"/>
    <n v="1"/>
    <n v="1"/>
    <n v="53"/>
    <n v="3"/>
    <n v="4"/>
    <n v="1"/>
    <n v="21"/>
    <n v="18"/>
    <n v="0"/>
    <n v="0"/>
    <n v="393"/>
    <n v="297"/>
    <n v="15"/>
    <n v="11"/>
    <n v="6"/>
    <n v="1085"/>
    <n v="456"/>
    <n v="16"/>
    <n v="117"/>
    <n v="23"/>
    <n v="644"/>
    <n v="264"/>
    <n v="6"/>
    <n v="112"/>
    <n v="37"/>
    <n v="202"/>
    <n v="47"/>
    <n v="1"/>
    <n v="25"/>
    <n v="4"/>
    <n v="113"/>
    <n v="92"/>
    <n v="3"/>
    <n v="0"/>
    <n v="0"/>
    <n v="0"/>
    <n v="0"/>
    <n v="0"/>
    <n v="0"/>
    <n v="0"/>
    <n v="0"/>
    <n v="0"/>
    <n v="0"/>
    <n v="0"/>
    <n v="0"/>
    <n v="0"/>
    <n v="0"/>
    <n v="0"/>
    <n v="0"/>
    <n v="0"/>
    <n v="0"/>
    <n v="6"/>
    <n v="1"/>
    <n v="74"/>
    <n v="21"/>
    <n v="354"/>
    <n v="879"/>
    <n v="480"/>
    <n v="154"/>
    <n v="107"/>
    <m/>
    <m/>
    <m/>
    <m/>
    <m/>
    <m/>
    <m/>
  </r>
  <r>
    <x v="4"/>
    <x v="28"/>
    <x v="166"/>
    <x v="8"/>
    <n v="83"/>
    <n v="7"/>
    <n v="4"/>
    <n v="1"/>
    <n v="1"/>
    <n v="58"/>
    <n v="3"/>
    <n v="4"/>
    <n v="1"/>
    <n v="21"/>
    <n v="18"/>
    <n v="0"/>
    <n v="0"/>
    <n v="392"/>
    <n v="307"/>
    <n v="15"/>
    <n v="10"/>
    <n v="6"/>
    <n v="1088"/>
    <n v="526"/>
    <n v="15"/>
    <n v="115"/>
    <n v="25"/>
    <n v="639"/>
    <n v="305"/>
    <n v="6"/>
    <n v="112"/>
    <n v="35"/>
    <n v="201"/>
    <n v="67"/>
    <n v="1"/>
    <n v="25"/>
    <n v="3"/>
    <n v="112"/>
    <n v="92"/>
    <n v="3"/>
    <n v="0"/>
    <n v="0"/>
    <n v="0"/>
    <n v="0"/>
    <n v="0"/>
    <n v="0"/>
    <n v="0"/>
    <n v="0"/>
    <n v="0"/>
    <n v="0"/>
    <n v="0"/>
    <n v="0"/>
    <n v="0"/>
    <n v="0"/>
    <n v="0"/>
    <n v="0"/>
    <n v="0"/>
    <n v="0"/>
    <n v="6"/>
    <n v="1"/>
    <n v="74"/>
    <n v="21"/>
    <n v="356"/>
    <n v="885"/>
    <n v="476"/>
    <n v="155"/>
    <n v="106"/>
    <n v="3558"/>
    <n v="782"/>
    <n v="0"/>
    <n v="26"/>
    <n v="832"/>
    <n v="270"/>
    <n v="2261"/>
  </r>
  <r>
    <x v="4"/>
    <x v="28"/>
    <x v="166"/>
    <x v="9"/>
    <n v="85"/>
    <n v="7"/>
    <n v="4"/>
    <n v="1"/>
    <n v="1"/>
    <n v="62"/>
    <n v="3"/>
    <n v="4"/>
    <n v="3"/>
    <n v="21"/>
    <n v="18"/>
    <n v="0"/>
    <n v="0"/>
    <n v="395"/>
    <n v="316"/>
    <n v="15"/>
    <n v="10"/>
    <n v="4"/>
    <n v="1095"/>
    <n v="571"/>
    <n v="15"/>
    <n v="114"/>
    <n v="24"/>
    <n v="636"/>
    <n v="320"/>
    <n v="6"/>
    <n v="110"/>
    <n v="32"/>
    <n v="200"/>
    <n v="75"/>
    <n v="1"/>
    <n v="25"/>
    <n v="3"/>
    <n v="112"/>
    <n v="92"/>
    <n v="3"/>
    <n v="0"/>
    <n v="0"/>
    <n v="0"/>
    <n v="0"/>
    <n v="0"/>
    <n v="0"/>
    <n v="0"/>
    <n v="0"/>
    <n v="0"/>
    <n v="0"/>
    <n v="0"/>
    <n v="0"/>
    <n v="0"/>
    <n v="0"/>
    <n v="0"/>
    <n v="0"/>
    <n v="0"/>
    <n v="0"/>
    <n v="6"/>
    <n v="1"/>
    <n v="74"/>
    <n v="21"/>
    <n v="361"/>
    <n v="897"/>
    <n v="476"/>
    <n v="155"/>
    <n v="106"/>
    <n v="3584"/>
    <n v="962"/>
    <n v="0"/>
    <n v="26"/>
    <n v="822"/>
    <n v="269"/>
    <n v="2293"/>
  </r>
  <r>
    <x v="4"/>
    <x v="28"/>
    <x v="166"/>
    <x v="10"/>
    <n v="85"/>
    <n v="7"/>
    <n v="4"/>
    <n v="1"/>
    <n v="1"/>
    <n v="62"/>
    <n v="3"/>
    <n v="4"/>
    <n v="3"/>
    <n v="21"/>
    <n v="18"/>
    <n v="0"/>
    <n v="0"/>
    <n v="398"/>
    <n v="317"/>
    <n v="15"/>
    <n v="11"/>
    <n v="5"/>
    <n v="1098"/>
    <n v="591"/>
    <n v="15"/>
    <n v="115"/>
    <n v="27"/>
    <n v="635"/>
    <n v="329"/>
    <n v="6"/>
    <n v="109"/>
    <n v="30"/>
    <n v="200"/>
    <n v="79"/>
    <n v="1"/>
    <n v="24"/>
    <n v="3"/>
    <n v="112"/>
    <n v="92"/>
    <n v="3"/>
    <n v="0"/>
    <n v="0"/>
    <n v="0"/>
    <n v="0"/>
    <n v="0"/>
    <n v="0"/>
    <n v="0"/>
    <n v="0"/>
    <n v="0"/>
    <n v="0"/>
    <n v="0"/>
    <n v="0"/>
    <n v="0"/>
    <n v="0"/>
    <n v="0"/>
    <n v="0"/>
    <n v="0"/>
    <n v="0"/>
    <n v="6"/>
    <n v="1"/>
    <n v="74"/>
    <n v="21"/>
    <n v="362"/>
    <n v="897"/>
    <n v="477"/>
    <n v="158"/>
    <n v="107"/>
    <n v="3586"/>
    <n v="1027"/>
    <n v="0"/>
    <n v="26"/>
    <n v="817"/>
    <n v="265"/>
    <n v="2303"/>
  </r>
  <r>
    <x v="4"/>
    <x v="28"/>
    <x v="166"/>
    <x v="11"/>
    <n v="86"/>
    <n v="7"/>
    <n v="4"/>
    <n v="1"/>
    <n v="1"/>
    <n v="62"/>
    <n v="3"/>
    <n v="4"/>
    <n v="3"/>
    <n v="21"/>
    <n v="18"/>
    <n v="0"/>
    <n v="0"/>
    <n v="398"/>
    <n v="320"/>
    <n v="15"/>
    <n v="11"/>
    <n v="5"/>
    <n v="1096"/>
    <n v="603"/>
    <n v="15"/>
    <n v="113"/>
    <n v="27"/>
    <n v="634"/>
    <n v="340"/>
    <n v="6"/>
    <n v="109"/>
    <n v="29"/>
    <n v="198"/>
    <n v="80"/>
    <n v="1"/>
    <n v="23"/>
    <n v="3"/>
    <n v="112"/>
    <n v="93"/>
    <n v="3"/>
    <n v="0"/>
    <n v="0"/>
    <n v="0"/>
    <n v="0"/>
    <n v="0"/>
    <n v="0"/>
    <n v="0"/>
    <n v="0"/>
    <n v="0"/>
    <n v="0"/>
    <n v="0"/>
    <n v="0"/>
    <n v="0"/>
    <n v="0"/>
    <n v="0"/>
    <n v="0"/>
    <n v="0"/>
    <n v="0"/>
    <n v="6"/>
    <n v="1"/>
    <n v="75"/>
    <n v="21"/>
    <n v="362"/>
    <n v="899"/>
    <n v="476"/>
    <n v="157"/>
    <n v="108"/>
    <n v="3566"/>
    <n v="1082"/>
    <n v="0"/>
    <n v="26"/>
    <n v="809"/>
    <n v="258"/>
    <n v="2297"/>
  </r>
  <r>
    <x v="4"/>
    <x v="28"/>
    <x v="166"/>
    <x v="12"/>
    <n v="86"/>
    <n v="7"/>
    <n v="6"/>
    <n v="1"/>
    <n v="1"/>
    <n v="64"/>
    <n v="3"/>
    <n v="4"/>
    <n v="3"/>
    <n v="20"/>
    <n v="17"/>
    <n v="0"/>
    <n v="0"/>
    <n v="396"/>
    <n v="322"/>
    <n v="13"/>
    <n v="11"/>
    <n v="6"/>
    <n v="1096"/>
    <n v="618"/>
    <n v="15"/>
    <n v="112"/>
    <n v="28"/>
    <n v="634"/>
    <n v="344"/>
    <n v="6"/>
    <n v="108"/>
    <n v="29"/>
    <n v="198"/>
    <n v="80"/>
    <n v="1"/>
    <n v="23"/>
    <n v="3"/>
    <n v="111"/>
    <n v="93"/>
    <n v="3"/>
    <n v="0"/>
    <n v="0"/>
    <n v="0"/>
    <n v="0"/>
    <n v="0"/>
    <n v="0"/>
    <n v="0"/>
    <n v="0"/>
    <n v="0"/>
    <n v="0"/>
    <n v="0"/>
    <n v="0"/>
    <n v="0"/>
    <n v="0"/>
    <n v="0"/>
    <n v="0"/>
    <n v="0"/>
    <n v="0"/>
    <n v="6"/>
    <n v="1"/>
    <n v="75"/>
    <n v="20"/>
    <n v="362"/>
    <n v="900"/>
    <n v="477"/>
    <n v="158"/>
    <n v="107"/>
    <n v="3553"/>
    <n v="1118"/>
    <n v="0"/>
    <n v="24"/>
    <n v="802"/>
    <n v="259"/>
    <n v="2294"/>
  </r>
  <r>
    <x v="4"/>
    <x v="28"/>
    <x v="166"/>
    <x v="13"/>
    <n v="86"/>
    <n v="7"/>
    <n v="6"/>
    <n v="1"/>
    <n v="1"/>
    <n v="64"/>
    <n v="3"/>
    <n v="4"/>
    <n v="3"/>
    <n v="20"/>
    <n v="17"/>
    <n v="0"/>
    <n v="0"/>
    <n v="396"/>
    <n v="322"/>
    <n v="13"/>
    <n v="11"/>
    <n v="6"/>
    <n v="1097"/>
    <n v="621"/>
    <n v="15"/>
    <n v="109"/>
    <n v="29"/>
    <n v="635"/>
    <n v="346"/>
    <n v="6"/>
    <n v="108"/>
    <n v="30"/>
    <n v="199"/>
    <n v="82"/>
    <n v="1"/>
    <n v="23"/>
    <n v="5"/>
    <n v="111"/>
    <n v="93"/>
    <n v="3"/>
    <n v="0"/>
    <n v="0"/>
    <n v="0"/>
    <n v="0"/>
    <n v="0"/>
    <n v="0"/>
    <n v="0"/>
    <n v="0"/>
    <n v="0"/>
    <n v="0"/>
    <n v="0"/>
    <n v="0"/>
    <n v="0"/>
    <n v="0"/>
    <n v="0"/>
    <n v="0"/>
    <n v="0"/>
    <n v="0"/>
    <n v="6"/>
    <n v="1"/>
    <n v="75"/>
    <n v="20"/>
    <n v="362"/>
    <n v="904"/>
    <n v="477"/>
    <n v="157"/>
    <n v="107"/>
    <n v="3557"/>
    <n v="1134"/>
    <n v="0"/>
    <n v="24"/>
    <n v="796"/>
    <n v="263"/>
    <n v="2297"/>
  </r>
  <r>
    <x v="4"/>
    <x v="28"/>
    <x v="166"/>
    <x v="14"/>
    <n v="87"/>
    <n v="7"/>
    <n v="6"/>
    <n v="1"/>
    <n v="1"/>
    <n v="67"/>
    <n v="3"/>
    <n v="3"/>
    <n v="3"/>
    <n v="20"/>
    <n v="18"/>
    <n v="0"/>
    <n v="0"/>
    <n v="397"/>
    <n v="323"/>
    <n v="13"/>
    <n v="11"/>
    <n v="6"/>
    <n v="1098"/>
    <n v="629"/>
    <n v="15"/>
    <n v="107"/>
    <n v="30"/>
    <n v="638"/>
    <n v="353"/>
    <n v="6"/>
    <n v="107"/>
    <n v="27"/>
    <n v="200"/>
    <n v="85"/>
    <n v="1"/>
    <n v="23"/>
    <n v="6"/>
    <n v="111"/>
    <n v="94"/>
    <n v="3"/>
    <n v="0"/>
    <n v="0"/>
    <n v="0"/>
    <n v="0"/>
    <n v="0"/>
    <n v="0"/>
    <n v="0"/>
    <n v="0"/>
    <n v="0"/>
    <n v="0"/>
    <n v="0"/>
    <n v="0"/>
    <n v="0"/>
    <n v="0"/>
    <n v="0"/>
    <n v="0"/>
    <n v="0"/>
    <n v="0"/>
    <n v="6"/>
    <n v="1"/>
    <n v="76"/>
    <n v="20"/>
    <n v="363"/>
    <n v="907"/>
    <n v="481"/>
    <n v="158"/>
    <n v="107"/>
    <n v="3566"/>
    <n v="1179"/>
    <n v="0"/>
    <n v="24"/>
    <n v="790"/>
    <n v="268"/>
    <n v="2307"/>
  </r>
  <r>
    <x v="4"/>
    <x v="28"/>
    <x v="166"/>
    <x v="15"/>
    <n v="87"/>
    <n v="7"/>
    <n v="6"/>
    <n v="1"/>
    <n v="1"/>
    <n v="67"/>
    <n v="3"/>
    <n v="3"/>
    <n v="3"/>
    <n v="20"/>
    <n v="18"/>
    <n v="0"/>
    <n v="0"/>
    <n v="402"/>
    <n v="324"/>
    <n v="13"/>
    <n v="10"/>
    <n v="9"/>
    <n v="1097"/>
    <n v="632"/>
    <n v="15"/>
    <n v="106"/>
    <n v="30"/>
    <n v="638"/>
    <n v="356"/>
    <n v="5"/>
    <n v="105"/>
    <n v="27"/>
    <n v="201"/>
    <n v="86"/>
    <n v="1"/>
    <n v="23"/>
    <n v="5"/>
    <n v="111"/>
    <n v="94"/>
    <n v="3"/>
    <n v="0"/>
    <n v="0"/>
    <n v="0"/>
    <n v="0"/>
    <n v="0"/>
    <n v="0"/>
    <n v="0"/>
    <n v="0"/>
    <n v="0"/>
    <n v="0"/>
    <n v="0"/>
    <n v="0"/>
    <n v="0"/>
    <n v="0"/>
    <n v="0"/>
    <n v="0"/>
    <n v="0"/>
    <n v="0"/>
    <n v="6"/>
    <n v="1"/>
    <n v="76"/>
    <n v="20"/>
    <n v="366"/>
    <n v="906"/>
    <n v="482"/>
    <n v="158"/>
    <n v="107"/>
    <n v="3568"/>
    <n v="1194"/>
    <n v="0"/>
    <n v="24"/>
    <n v="787"/>
    <n v="267"/>
    <n v="2310"/>
  </r>
  <r>
    <x v="4"/>
    <x v="28"/>
    <x v="166"/>
    <x v="16"/>
    <n v="86"/>
    <n v="7"/>
    <n v="6"/>
    <n v="1"/>
    <n v="1"/>
    <n v="66"/>
    <n v="3"/>
    <n v="3"/>
    <n v="3"/>
    <n v="21"/>
    <n v="19"/>
    <n v="0"/>
    <n v="0"/>
    <n v="399"/>
    <n v="325"/>
    <n v="13"/>
    <n v="10"/>
    <n v="5"/>
    <n v="1100"/>
    <n v="640"/>
    <n v="15"/>
    <n v="106"/>
    <n v="30"/>
    <n v="638"/>
    <n v="357"/>
    <n v="5"/>
    <n v="106"/>
    <n v="27"/>
    <n v="199"/>
    <n v="85"/>
    <n v="1"/>
    <n v="23"/>
    <n v="5"/>
    <n v="113"/>
    <n v="96"/>
    <n v="2"/>
    <n v="0"/>
    <n v="0"/>
    <n v="0"/>
    <n v="0"/>
    <n v="0"/>
    <n v="0"/>
    <n v="0"/>
    <n v="0"/>
    <n v="0"/>
    <n v="0"/>
    <n v="0"/>
    <n v="0"/>
    <n v="0"/>
    <n v="0"/>
    <n v="0"/>
    <n v="0"/>
    <n v="0"/>
    <n v="0"/>
    <n v="6"/>
    <n v="1"/>
    <n v="75"/>
    <n v="21"/>
    <n v="366"/>
    <n v="910"/>
    <n v="481"/>
    <n v="156"/>
    <n v="109"/>
    <n v="3562"/>
    <n v="1205"/>
    <n v="0"/>
    <n v="24"/>
    <n v="788"/>
    <n v="263"/>
    <n v="2308"/>
  </r>
  <r>
    <x v="4"/>
    <x v="28"/>
    <x v="166"/>
    <x v="16"/>
    <m/>
    <m/>
    <m/>
    <m/>
    <m/>
    <m/>
    <m/>
    <m/>
    <m/>
    <m/>
    <m/>
    <m/>
    <m/>
    <m/>
    <m/>
    <m/>
    <m/>
    <m/>
    <n v="1"/>
    <m/>
    <m/>
    <m/>
    <n v="1"/>
    <m/>
    <m/>
    <m/>
    <m/>
    <m/>
    <m/>
    <m/>
    <m/>
    <m/>
    <m/>
    <m/>
    <m/>
    <m/>
    <m/>
    <m/>
    <m/>
    <m/>
    <m/>
    <m/>
    <m/>
    <m/>
    <m/>
    <m/>
    <m/>
    <m/>
    <m/>
    <m/>
    <m/>
    <m/>
    <m/>
    <m/>
    <m/>
    <m/>
    <m/>
    <m/>
    <m/>
    <m/>
    <m/>
    <m/>
    <m/>
    <n v="1"/>
    <m/>
    <m/>
    <m/>
    <m/>
    <n v="1"/>
    <m/>
  </r>
  <r>
    <x v="4"/>
    <x v="30"/>
    <x v="167"/>
    <x v="0"/>
    <n v="142"/>
    <n v="2"/>
    <n v="1"/>
    <n v="0"/>
    <n v="0"/>
    <n v="56"/>
    <n v="5"/>
    <n v="4"/>
    <n v="2"/>
    <n v="0"/>
    <n v="0"/>
    <n v="0"/>
    <n v="0"/>
    <n v="657"/>
    <n v="0"/>
    <n v="360"/>
    <n v="6"/>
    <n v="1"/>
    <n v="957"/>
    <n v="0"/>
    <n v="103"/>
    <n v="70"/>
    <n v="23"/>
    <n v="904"/>
    <n v="102"/>
    <n v="43"/>
    <n v="11"/>
    <n v="76"/>
    <n v="97"/>
    <n v="0"/>
    <n v="2"/>
    <n v="6"/>
    <n v="10"/>
    <n v="30"/>
    <n v="0"/>
    <n v="4"/>
    <n v="0"/>
    <n v="0"/>
    <n v="0"/>
    <n v="0"/>
    <n v="0"/>
    <n v="0"/>
    <n v="0"/>
    <n v="0"/>
    <n v="0"/>
    <n v="0"/>
    <n v="0"/>
    <n v="0"/>
    <n v="0"/>
    <n v="53"/>
    <n v="26"/>
    <n v="0"/>
    <n v="4"/>
    <n v="0"/>
    <m/>
    <m/>
    <m/>
    <m/>
    <m/>
    <m/>
    <m/>
    <m/>
    <m/>
    <m/>
    <m/>
    <m/>
    <m/>
    <m/>
    <m/>
    <m/>
  </r>
  <r>
    <x v="4"/>
    <x v="30"/>
    <x v="167"/>
    <x v="1"/>
    <n v="141"/>
    <n v="3"/>
    <n v="1"/>
    <n v="0"/>
    <n v="0"/>
    <n v="68"/>
    <n v="5"/>
    <n v="4"/>
    <n v="2"/>
    <n v="0"/>
    <n v="0"/>
    <n v="0"/>
    <n v="0"/>
    <n v="658"/>
    <n v="0"/>
    <n v="430"/>
    <n v="6"/>
    <n v="1"/>
    <n v="957"/>
    <n v="0"/>
    <n v="148"/>
    <n v="70"/>
    <n v="24"/>
    <n v="905"/>
    <n v="144"/>
    <n v="43"/>
    <n v="11"/>
    <n v="75"/>
    <n v="100"/>
    <n v="0"/>
    <n v="3"/>
    <n v="7"/>
    <n v="9"/>
    <n v="29"/>
    <n v="0"/>
    <n v="5"/>
    <n v="0"/>
    <n v="0"/>
    <n v="0"/>
    <n v="0"/>
    <n v="0"/>
    <n v="0"/>
    <n v="0"/>
    <n v="0"/>
    <n v="0"/>
    <n v="0"/>
    <n v="0"/>
    <n v="0"/>
    <n v="0"/>
    <n v="53"/>
    <n v="26"/>
    <n v="0"/>
    <n v="5"/>
    <n v="0"/>
    <m/>
    <m/>
    <m/>
    <m/>
    <m/>
    <m/>
    <m/>
    <m/>
    <m/>
    <m/>
    <m/>
    <m/>
    <m/>
    <m/>
    <m/>
    <m/>
  </r>
  <r>
    <x v="4"/>
    <x v="30"/>
    <x v="167"/>
    <x v="2"/>
    <n v="140"/>
    <n v="3"/>
    <n v="1"/>
    <n v="0"/>
    <n v="0"/>
    <n v="76"/>
    <n v="5"/>
    <n v="4"/>
    <n v="2"/>
    <n v="0"/>
    <n v="0"/>
    <n v="0"/>
    <n v="0"/>
    <n v="659"/>
    <n v="460"/>
    <n v="53"/>
    <n v="7"/>
    <n v="1"/>
    <n v="957"/>
    <n v="204"/>
    <n v="26"/>
    <n v="70"/>
    <n v="24"/>
    <n v="908"/>
    <n v="171"/>
    <n v="43"/>
    <n v="11"/>
    <n v="75"/>
    <n v="101"/>
    <n v="5"/>
    <n v="5"/>
    <n v="6"/>
    <n v="8"/>
    <n v="29"/>
    <n v="6"/>
    <n v="0"/>
    <n v="0"/>
    <n v="0"/>
    <n v="0"/>
    <n v="0"/>
    <n v="0"/>
    <n v="0"/>
    <n v="0"/>
    <n v="0"/>
    <n v="0"/>
    <n v="0"/>
    <n v="0"/>
    <n v="0"/>
    <n v="0"/>
    <n v="0"/>
    <n v="0"/>
    <n v="0"/>
    <n v="0"/>
    <n v="0"/>
    <n v="3"/>
    <n v="0"/>
    <n v="127"/>
    <n v="0"/>
    <n v="591"/>
    <n v="813"/>
    <n v="764"/>
    <n v="71"/>
    <n v="28"/>
    <m/>
    <m/>
    <m/>
    <m/>
    <m/>
    <m/>
    <m/>
  </r>
  <r>
    <x v="4"/>
    <x v="30"/>
    <x v="167"/>
    <x v="3"/>
    <n v="140"/>
    <n v="3"/>
    <n v="1"/>
    <n v="0"/>
    <n v="0"/>
    <n v="78"/>
    <n v="4"/>
    <n v="4"/>
    <n v="2"/>
    <n v="0"/>
    <n v="0"/>
    <n v="0"/>
    <n v="0"/>
    <n v="657"/>
    <n v="484"/>
    <n v="53"/>
    <n v="7"/>
    <n v="1"/>
    <n v="957"/>
    <n v="254"/>
    <n v="25"/>
    <n v="70"/>
    <n v="24"/>
    <n v="908"/>
    <n v="205"/>
    <n v="43"/>
    <n v="11"/>
    <n v="75"/>
    <n v="103"/>
    <n v="6"/>
    <n v="5"/>
    <n v="6"/>
    <n v="9"/>
    <n v="29"/>
    <n v="7"/>
    <n v="0"/>
    <n v="0"/>
    <n v="0"/>
    <n v="0"/>
    <n v="0"/>
    <n v="0"/>
    <n v="0"/>
    <n v="0"/>
    <n v="0"/>
    <n v="0"/>
    <n v="0"/>
    <n v="0"/>
    <n v="0"/>
    <n v="0"/>
    <n v="0"/>
    <n v="0"/>
    <n v="0"/>
    <n v="0"/>
    <n v="0"/>
    <n v="3"/>
    <n v="0"/>
    <n v="127"/>
    <n v="0"/>
    <n v="589"/>
    <n v="812"/>
    <n v="765"/>
    <n v="72"/>
    <n v="28"/>
    <m/>
    <m/>
    <m/>
    <m/>
    <m/>
    <m/>
    <m/>
  </r>
  <r>
    <x v="4"/>
    <x v="30"/>
    <x v="167"/>
    <x v="4"/>
    <n v="139"/>
    <n v="3"/>
    <n v="2"/>
    <n v="0"/>
    <n v="0"/>
    <n v="87"/>
    <n v="4"/>
    <n v="4"/>
    <n v="2"/>
    <n v="0"/>
    <n v="0"/>
    <n v="0"/>
    <n v="0"/>
    <n v="657"/>
    <n v="497"/>
    <n v="52"/>
    <n v="7"/>
    <n v="1"/>
    <n v="955"/>
    <n v="336"/>
    <n v="25"/>
    <n v="70"/>
    <n v="23"/>
    <n v="910"/>
    <n v="243"/>
    <n v="42"/>
    <n v="11"/>
    <n v="75"/>
    <n v="103"/>
    <n v="7"/>
    <n v="4"/>
    <n v="6"/>
    <n v="9"/>
    <n v="29"/>
    <n v="8"/>
    <n v="0"/>
    <n v="0"/>
    <n v="0"/>
    <n v="0"/>
    <n v="0"/>
    <n v="0"/>
    <n v="0"/>
    <n v="0"/>
    <n v="0"/>
    <n v="0"/>
    <n v="0"/>
    <n v="0"/>
    <n v="0"/>
    <n v="0"/>
    <n v="0"/>
    <n v="0"/>
    <n v="0"/>
    <n v="0"/>
    <n v="0"/>
    <n v="3"/>
    <n v="0"/>
    <n v="125"/>
    <n v="0"/>
    <n v="589"/>
    <n v="814"/>
    <n v="769"/>
    <n v="73"/>
    <n v="28"/>
    <m/>
    <m/>
    <m/>
    <m/>
    <m/>
    <m/>
    <m/>
  </r>
  <r>
    <x v="4"/>
    <x v="30"/>
    <x v="167"/>
    <x v="5"/>
    <n v="139"/>
    <n v="3"/>
    <n v="2"/>
    <n v="0"/>
    <n v="0"/>
    <n v="93"/>
    <n v="4"/>
    <n v="3"/>
    <n v="2"/>
    <n v="0"/>
    <n v="0"/>
    <n v="0"/>
    <n v="0"/>
    <n v="658"/>
    <n v="519"/>
    <n v="52"/>
    <n v="7"/>
    <n v="2"/>
    <n v="959"/>
    <n v="432"/>
    <n v="25"/>
    <n v="68"/>
    <n v="22"/>
    <n v="911"/>
    <n v="327"/>
    <n v="42"/>
    <n v="11"/>
    <n v="76"/>
    <n v="102"/>
    <n v="14"/>
    <n v="4"/>
    <n v="6"/>
    <n v="8"/>
    <n v="29"/>
    <n v="9"/>
    <n v="0"/>
    <n v="0"/>
    <n v="0"/>
    <n v="0"/>
    <n v="0"/>
    <n v="0"/>
    <n v="0"/>
    <n v="0"/>
    <n v="0"/>
    <n v="0"/>
    <n v="0"/>
    <n v="0"/>
    <n v="0"/>
    <n v="0"/>
    <n v="0"/>
    <n v="0"/>
    <n v="0"/>
    <n v="0"/>
    <n v="0"/>
    <n v="3"/>
    <n v="0"/>
    <n v="126"/>
    <n v="0"/>
    <n v="589"/>
    <n v="818"/>
    <n v="771"/>
    <n v="75"/>
    <n v="28"/>
    <m/>
    <m/>
    <m/>
    <m/>
    <m/>
    <m/>
    <m/>
  </r>
  <r>
    <x v="4"/>
    <x v="30"/>
    <x v="167"/>
    <x v="6"/>
    <n v="139"/>
    <n v="2"/>
    <n v="2"/>
    <n v="0"/>
    <n v="0"/>
    <n v="98"/>
    <n v="4"/>
    <n v="3"/>
    <n v="2"/>
    <n v="0"/>
    <n v="0"/>
    <n v="0"/>
    <n v="0"/>
    <n v="657"/>
    <n v="525"/>
    <n v="52"/>
    <n v="7"/>
    <n v="2"/>
    <n v="953"/>
    <n v="474"/>
    <n v="24"/>
    <n v="66"/>
    <n v="21"/>
    <n v="908"/>
    <n v="400"/>
    <n v="42"/>
    <n v="10"/>
    <n v="75"/>
    <n v="102"/>
    <n v="16"/>
    <n v="4"/>
    <n v="5"/>
    <n v="8"/>
    <n v="29"/>
    <n v="22"/>
    <n v="0"/>
    <n v="0"/>
    <n v="0"/>
    <n v="0"/>
    <n v="0"/>
    <n v="0"/>
    <n v="0"/>
    <n v="0"/>
    <n v="0"/>
    <n v="0"/>
    <n v="0"/>
    <n v="0"/>
    <n v="0"/>
    <n v="0"/>
    <n v="0"/>
    <n v="0"/>
    <n v="0"/>
    <n v="0"/>
    <n v="0"/>
    <n v="2"/>
    <n v="0"/>
    <n v="126"/>
    <n v="0"/>
    <n v="588"/>
    <n v="816"/>
    <n v="770"/>
    <n v="77"/>
    <n v="28"/>
    <m/>
    <m/>
    <m/>
    <m/>
    <m/>
    <m/>
    <m/>
  </r>
  <r>
    <x v="4"/>
    <x v="30"/>
    <x v="167"/>
    <x v="7"/>
    <n v="138"/>
    <n v="2"/>
    <n v="2"/>
    <n v="0"/>
    <n v="0"/>
    <n v="100"/>
    <n v="4"/>
    <n v="3"/>
    <n v="2"/>
    <n v="0"/>
    <n v="0"/>
    <n v="0"/>
    <n v="0"/>
    <n v="655"/>
    <n v="529"/>
    <n v="52"/>
    <n v="7"/>
    <n v="1"/>
    <n v="956"/>
    <n v="514"/>
    <n v="23"/>
    <n v="66"/>
    <n v="20"/>
    <n v="906"/>
    <n v="453"/>
    <n v="43"/>
    <n v="10"/>
    <n v="76"/>
    <n v="101"/>
    <n v="20"/>
    <n v="4"/>
    <n v="5"/>
    <n v="8"/>
    <n v="29"/>
    <n v="22"/>
    <n v="0"/>
    <n v="0"/>
    <n v="1"/>
    <n v="0"/>
    <n v="0"/>
    <n v="0"/>
    <n v="0"/>
    <n v="0"/>
    <n v="0"/>
    <n v="0"/>
    <n v="0"/>
    <n v="0"/>
    <n v="0"/>
    <n v="0"/>
    <n v="0"/>
    <n v="0"/>
    <n v="0"/>
    <n v="0"/>
    <n v="0"/>
    <n v="2"/>
    <n v="0"/>
    <n v="125"/>
    <n v="0"/>
    <n v="587"/>
    <n v="821"/>
    <n v="766"/>
    <n v="76"/>
    <n v="27"/>
    <m/>
    <m/>
    <m/>
    <m/>
    <m/>
    <m/>
    <m/>
  </r>
  <r>
    <x v="4"/>
    <x v="30"/>
    <x v="167"/>
    <x v="8"/>
    <n v="138"/>
    <n v="2"/>
    <n v="2"/>
    <n v="0"/>
    <n v="0"/>
    <n v="102"/>
    <n v="2"/>
    <n v="3"/>
    <n v="2"/>
    <n v="0"/>
    <n v="0"/>
    <n v="0"/>
    <n v="0"/>
    <n v="656"/>
    <n v="540"/>
    <n v="51"/>
    <n v="7"/>
    <n v="1"/>
    <n v="959"/>
    <n v="561"/>
    <n v="23"/>
    <n v="66"/>
    <n v="21"/>
    <n v="908"/>
    <n v="512"/>
    <n v="43"/>
    <n v="10"/>
    <n v="77"/>
    <n v="98"/>
    <n v="31"/>
    <n v="4"/>
    <n v="4"/>
    <n v="7"/>
    <n v="28"/>
    <n v="22"/>
    <n v="0"/>
    <n v="0"/>
    <n v="0"/>
    <n v="0"/>
    <n v="0"/>
    <n v="0"/>
    <n v="0"/>
    <n v="0"/>
    <n v="0"/>
    <n v="0"/>
    <n v="0"/>
    <n v="0"/>
    <n v="0"/>
    <n v="0"/>
    <n v="0"/>
    <n v="0"/>
    <n v="0"/>
    <n v="0"/>
    <n v="0"/>
    <n v="2"/>
    <n v="0"/>
    <n v="125"/>
    <n v="0"/>
    <n v="589"/>
    <n v="825"/>
    <n v="768"/>
    <n v="75"/>
    <n v="26"/>
    <n v="3884"/>
    <n v="1107"/>
    <n v="0"/>
    <n v="111"/>
    <n v="635"/>
    <n v="299"/>
    <n v="2681"/>
  </r>
  <r>
    <x v="4"/>
    <x v="30"/>
    <x v="167"/>
    <x v="9"/>
    <n v="136"/>
    <n v="2"/>
    <n v="2"/>
    <n v="0"/>
    <n v="0"/>
    <n v="101"/>
    <n v="2"/>
    <n v="3"/>
    <n v="2"/>
    <n v="0"/>
    <n v="0"/>
    <n v="0"/>
    <n v="0"/>
    <n v="654"/>
    <n v="547"/>
    <n v="51"/>
    <n v="6"/>
    <n v="2"/>
    <n v="950"/>
    <n v="595"/>
    <n v="23"/>
    <n v="60"/>
    <n v="21"/>
    <n v="906"/>
    <n v="562"/>
    <n v="42"/>
    <n v="10"/>
    <n v="78"/>
    <n v="97"/>
    <n v="35"/>
    <n v="4"/>
    <n v="4"/>
    <n v="7"/>
    <n v="28"/>
    <n v="22"/>
    <n v="0"/>
    <n v="0"/>
    <n v="0"/>
    <n v="0"/>
    <n v="0"/>
    <n v="0"/>
    <n v="0"/>
    <n v="0"/>
    <n v="0"/>
    <n v="0"/>
    <n v="0"/>
    <n v="0"/>
    <n v="0"/>
    <n v="0"/>
    <n v="0"/>
    <n v="0"/>
    <n v="0"/>
    <n v="0"/>
    <n v="0"/>
    <n v="2"/>
    <n v="0"/>
    <n v="123"/>
    <n v="0"/>
    <n v="587"/>
    <n v="821"/>
    <n v="765"/>
    <n v="77"/>
    <n v="26"/>
    <n v="3843"/>
    <n v="1360"/>
    <n v="0"/>
    <n v="111"/>
    <n v="613"/>
    <n v="290"/>
    <n v="2672"/>
  </r>
  <r>
    <x v="4"/>
    <x v="30"/>
    <x v="167"/>
    <x v="10"/>
    <n v="136"/>
    <n v="2"/>
    <n v="2"/>
    <n v="0"/>
    <n v="0"/>
    <n v="103"/>
    <n v="2"/>
    <n v="3"/>
    <n v="2"/>
    <n v="0"/>
    <n v="0"/>
    <n v="0"/>
    <n v="0"/>
    <n v="655"/>
    <n v="548"/>
    <n v="51"/>
    <n v="5"/>
    <n v="2"/>
    <n v="948"/>
    <n v="619"/>
    <n v="22"/>
    <n v="60"/>
    <n v="21"/>
    <n v="906"/>
    <n v="581"/>
    <n v="42"/>
    <n v="10"/>
    <n v="78"/>
    <n v="98"/>
    <n v="38"/>
    <n v="4"/>
    <n v="4"/>
    <n v="7"/>
    <n v="28"/>
    <n v="22"/>
    <n v="0"/>
    <n v="0"/>
    <n v="0"/>
    <n v="0"/>
    <n v="0"/>
    <n v="0"/>
    <n v="0"/>
    <n v="0"/>
    <n v="0"/>
    <n v="0"/>
    <n v="0"/>
    <n v="0"/>
    <n v="0"/>
    <n v="0"/>
    <n v="0"/>
    <n v="0"/>
    <n v="0"/>
    <n v="0"/>
    <n v="0"/>
    <n v="2"/>
    <n v="0"/>
    <n v="123"/>
    <n v="0"/>
    <n v="589"/>
    <n v="823"/>
    <n v="764"/>
    <n v="80"/>
    <n v="26"/>
    <n v="3839"/>
    <n v="1463"/>
    <n v="0"/>
    <n v="111"/>
    <n v="608"/>
    <n v="288"/>
    <n v="2681"/>
  </r>
  <r>
    <x v="4"/>
    <x v="30"/>
    <x v="167"/>
    <x v="11"/>
    <n v="135"/>
    <n v="2"/>
    <n v="2"/>
    <n v="0"/>
    <n v="0"/>
    <n v="104"/>
    <n v="2"/>
    <n v="3"/>
    <n v="2"/>
    <n v="0"/>
    <n v="0"/>
    <n v="0"/>
    <n v="0"/>
    <n v="656"/>
    <n v="549"/>
    <n v="51"/>
    <n v="5"/>
    <n v="3"/>
    <n v="954"/>
    <n v="633"/>
    <n v="22"/>
    <n v="61"/>
    <n v="22"/>
    <n v="903"/>
    <n v="591"/>
    <n v="42"/>
    <n v="10"/>
    <n v="77"/>
    <n v="98"/>
    <n v="43"/>
    <n v="4"/>
    <n v="4"/>
    <n v="7"/>
    <n v="27"/>
    <n v="22"/>
    <n v="0"/>
    <n v="0"/>
    <n v="0"/>
    <n v="0"/>
    <n v="0"/>
    <n v="0"/>
    <n v="0"/>
    <n v="0"/>
    <n v="0"/>
    <n v="0"/>
    <n v="0"/>
    <n v="0"/>
    <n v="0"/>
    <n v="0"/>
    <n v="0"/>
    <n v="0"/>
    <n v="0"/>
    <n v="0"/>
    <n v="0"/>
    <n v="2"/>
    <n v="0"/>
    <n v="122"/>
    <n v="0"/>
    <n v="590"/>
    <n v="827"/>
    <n v="761"/>
    <n v="80"/>
    <n v="25"/>
    <n v="3836"/>
    <n v="1544"/>
    <n v="0"/>
    <n v="111"/>
    <n v="605"/>
    <n v="293"/>
    <n v="2687"/>
  </r>
  <r>
    <x v="4"/>
    <x v="30"/>
    <x v="167"/>
    <x v="12"/>
    <n v="135"/>
    <n v="2"/>
    <n v="2"/>
    <n v="0"/>
    <n v="0"/>
    <n v="105"/>
    <n v="2"/>
    <n v="2"/>
    <n v="2"/>
    <n v="0"/>
    <n v="0"/>
    <n v="0"/>
    <n v="0"/>
    <n v="657"/>
    <n v="552"/>
    <n v="50"/>
    <n v="4"/>
    <n v="4"/>
    <n v="956"/>
    <n v="642"/>
    <n v="22"/>
    <n v="60"/>
    <n v="24"/>
    <n v="901"/>
    <n v="601"/>
    <n v="41"/>
    <n v="10"/>
    <n v="78"/>
    <n v="99"/>
    <n v="43"/>
    <n v="4"/>
    <n v="4"/>
    <n v="7"/>
    <n v="26"/>
    <n v="21"/>
    <n v="0"/>
    <n v="0"/>
    <n v="0"/>
    <n v="0"/>
    <n v="0"/>
    <n v="0"/>
    <n v="0"/>
    <n v="0"/>
    <n v="0"/>
    <n v="0"/>
    <n v="0"/>
    <n v="0"/>
    <n v="0"/>
    <n v="0"/>
    <n v="0"/>
    <n v="0"/>
    <n v="0"/>
    <n v="0"/>
    <n v="0"/>
    <n v="2"/>
    <n v="0"/>
    <n v="123"/>
    <n v="0"/>
    <n v="592"/>
    <n v="830"/>
    <n v="762"/>
    <n v="81"/>
    <n v="24"/>
    <n v="3837"/>
    <n v="1596"/>
    <n v="0"/>
    <n v="110"/>
    <n v="599"/>
    <n v="303"/>
    <n v="2694"/>
  </r>
  <r>
    <x v="4"/>
    <x v="30"/>
    <x v="167"/>
    <x v="13"/>
    <n v="135"/>
    <n v="2"/>
    <n v="2"/>
    <n v="0"/>
    <n v="0"/>
    <n v="105"/>
    <n v="2"/>
    <n v="2"/>
    <n v="2"/>
    <n v="0"/>
    <n v="0"/>
    <n v="0"/>
    <n v="0"/>
    <n v="655"/>
    <n v="550"/>
    <n v="50"/>
    <n v="4"/>
    <n v="4"/>
    <n v="955"/>
    <n v="647"/>
    <n v="23"/>
    <n v="57"/>
    <n v="25"/>
    <n v="901"/>
    <n v="603"/>
    <n v="41"/>
    <n v="10"/>
    <n v="79"/>
    <n v="101"/>
    <n v="45"/>
    <n v="4"/>
    <n v="4"/>
    <n v="7"/>
    <n v="26"/>
    <n v="21"/>
    <n v="0"/>
    <n v="0"/>
    <n v="0"/>
    <n v="0"/>
    <n v="0"/>
    <n v="0"/>
    <n v="0"/>
    <n v="0"/>
    <n v="0"/>
    <n v="0"/>
    <n v="0"/>
    <n v="0"/>
    <n v="0"/>
    <n v="0"/>
    <n v="0"/>
    <n v="0"/>
    <n v="0"/>
    <n v="0"/>
    <n v="0"/>
    <n v="2"/>
    <n v="0"/>
    <n v="123"/>
    <n v="0"/>
    <n v="590"/>
    <n v="832"/>
    <n v="761"/>
    <n v="83"/>
    <n v="24"/>
    <n v="3846"/>
    <n v="1621"/>
    <n v="0"/>
    <n v="111"/>
    <n v="594"/>
    <n v="312"/>
    <n v="2699"/>
  </r>
  <r>
    <x v="4"/>
    <x v="30"/>
    <x v="167"/>
    <x v="14"/>
    <n v="135"/>
    <n v="2"/>
    <n v="2"/>
    <n v="0"/>
    <n v="0"/>
    <n v="106"/>
    <n v="2"/>
    <n v="2"/>
    <n v="2"/>
    <n v="0"/>
    <n v="0"/>
    <n v="0"/>
    <n v="0"/>
    <n v="656"/>
    <n v="553"/>
    <n v="50"/>
    <n v="4"/>
    <n v="4"/>
    <n v="955"/>
    <n v="656"/>
    <n v="22"/>
    <n v="58"/>
    <n v="25"/>
    <n v="900"/>
    <n v="609"/>
    <n v="41"/>
    <n v="10"/>
    <n v="79"/>
    <n v="103"/>
    <n v="48"/>
    <n v="4"/>
    <n v="4"/>
    <n v="8"/>
    <n v="26"/>
    <n v="21"/>
    <n v="0"/>
    <n v="0"/>
    <n v="0"/>
    <n v="0"/>
    <n v="0"/>
    <n v="0"/>
    <n v="0"/>
    <n v="0"/>
    <n v="0"/>
    <n v="0"/>
    <n v="0"/>
    <n v="0"/>
    <n v="0"/>
    <n v="0"/>
    <n v="0"/>
    <n v="0"/>
    <n v="0"/>
    <n v="0"/>
    <n v="0"/>
    <n v="2"/>
    <n v="0"/>
    <n v="124"/>
    <n v="0"/>
    <n v="590"/>
    <n v="834"/>
    <n v="760"/>
    <n v="84"/>
    <n v="24"/>
    <n v="3856"/>
    <n v="1679"/>
    <n v="0"/>
    <n v="111"/>
    <n v="587"/>
    <n v="318"/>
    <n v="2709"/>
  </r>
  <r>
    <x v="4"/>
    <x v="30"/>
    <x v="167"/>
    <x v="15"/>
    <n v="136"/>
    <n v="2"/>
    <n v="2"/>
    <n v="0"/>
    <n v="0"/>
    <n v="107"/>
    <n v="2"/>
    <n v="2"/>
    <n v="2"/>
    <n v="0"/>
    <n v="0"/>
    <n v="0"/>
    <n v="0"/>
    <n v="657"/>
    <n v="556"/>
    <n v="50"/>
    <n v="4"/>
    <n v="4"/>
    <n v="955"/>
    <n v="657"/>
    <n v="22"/>
    <n v="58"/>
    <n v="26"/>
    <n v="901"/>
    <n v="617"/>
    <n v="41"/>
    <n v="10"/>
    <n v="79"/>
    <n v="104"/>
    <n v="50"/>
    <n v="4"/>
    <n v="4"/>
    <n v="8"/>
    <n v="26"/>
    <n v="21"/>
    <n v="0"/>
    <n v="0"/>
    <n v="0"/>
    <n v="0"/>
    <n v="0"/>
    <n v="0"/>
    <n v="0"/>
    <n v="0"/>
    <n v="0"/>
    <n v="0"/>
    <n v="0"/>
    <n v="0"/>
    <n v="0"/>
    <n v="0"/>
    <n v="0"/>
    <n v="0"/>
    <n v="0"/>
    <n v="0"/>
    <n v="0"/>
    <n v="2"/>
    <n v="0"/>
    <n v="125"/>
    <n v="0"/>
    <n v="591"/>
    <n v="832"/>
    <n v="761"/>
    <n v="85"/>
    <n v="24"/>
    <n v="3858"/>
    <n v="1706"/>
    <n v="0"/>
    <n v="111"/>
    <n v="584"/>
    <n v="320"/>
    <n v="2713"/>
  </r>
  <r>
    <x v="4"/>
    <x v="30"/>
    <x v="167"/>
    <x v="16"/>
    <n v="136"/>
    <n v="2"/>
    <n v="2"/>
    <n v="0"/>
    <n v="0"/>
    <n v="108"/>
    <n v="2"/>
    <n v="2"/>
    <n v="2"/>
    <n v="0"/>
    <n v="0"/>
    <n v="0"/>
    <n v="0"/>
    <n v="655"/>
    <n v="557"/>
    <n v="50"/>
    <n v="4"/>
    <n v="4"/>
    <n v="957"/>
    <n v="661"/>
    <n v="22"/>
    <n v="57"/>
    <n v="25"/>
    <n v="902"/>
    <n v="624"/>
    <n v="41"/>
    <n v="11"/>
    <n v="78"/>
    <n v="105"/>
    <n v="51"/>
    <n v="4"/>
    <n v="4"/>
    <n v="8"/>
    <n v="26"/>
    <n v="21"/>
    <n v="0"/>
    <n v="0"/>
    <n v="0"/>
    <n v="0"/>
    <n v="0"/>
    <n v="0"/>
    <n v="0"/>
    <n v="0"/>
    <n v="0"/>
    <n v="0"/>
    <n v="0"/>
    <n v="0"/>
    <n v="0"/>
    <n v="0"/>
    <n v="0"/>
    <n v="0"/>
    <n v="0"/>
    <n v="0"/>
    <n v="0"/>
    <n v="2"/>
    <n v="0"/>
    <n v="125"/>
    <n v="0"/>
    <n v="591"/>
    <n v="834"/>
    <n v="763"/>
    <n v="87"/>
    <n v="24"/>
    <n v="3847"/>
    <n v="1723"/>
    <n v="0"/>
    <n v="111"/>
    <n v="574"/>
    <n v="325"/>
    <n v="2721"/>
  </r>
  <r>
    <x v="4"/>
    <x v="27"/>
    <x v="168"/>
    <x v="0"/>
    <n v="102"/>
    <n v="1"/>
    <n v="0"/>
    <n v="0"/>
    <n v="0"/>
    <n v="38"/>
    <n v="4"/>
    <n v="3"/>
    <n v="1"/>
    <n v="7"/>
    <n v="0"/>
    <n v="4"/>
    <n v="1"/>
    <n v="426"/>
    <n v="0"/>
    <n v="268"/>
    <n v="1"/>
    <n v="0"/>
    <n v="563"/>
    <n v="0"/>
    <n v="52"/>
    <n v="33"/>
    <n v="9"/>
    <n v="844"/>
    <n v="63"/>
    <n v="31"/>
    <n v="13"/>
    <n v="69"/>
    <n v="136"/>
    <n v="0"/>
    <n v="5"/>
    <n v="4"/>
    <n v="7"/>
    <n v="24"/>
    <n v="0"/>
    <n v="7"/>
    <n v="0"/>
    <n v="0"/>
    <n v="0"/>
    <n v="0"/>
    <n v="0"/>
    <n v="0"/>
    <n v="0"/>
    <n v="0"/>
    <n v="0"/>
    <n v="0"/>
    <n v="0"/>
    <n v="0"/>
    <n v="0"/>
    <n v="25"/>
    <n v="20"/>
    <n v="0"/>
    <n v="3"/>
    <n v="0"/>
    <m/>
    <m/>
    <m/>
    <m/>
    <m/>
    <m/>
    <m/>
    <m/>
    <m/>
    <m/>
    <m/>
    <m/>
    <m/>
    <m/>
    <m/>
    <m/>
  </r>
  <r>
    <x v="4"/>
    <x v="27"/>
    <x v="168"/>
    <x v="1"/>
    <n v="102"/>
    <n v="0"/>
    <n v="0"/>
    <n v="0"/>
    <n v="0"/>
    <n v="49"/>
    <n v="4"/>
    <n v="3"/>
    <n v="1"/>
    <n v="8"/>
    <n v="0"/>
    <n v="5"/>
    <n v="1"/>
    <n v="427"/>
    <n v="0"/>
    <n v="327"/>
    <n v="1"/>
    <n v="1"/>
    <n v="562"/>
    <n v="0"/>
    <n v="93"/>
    <n v="33"/>
    <n v="7"/>
    <n v="845"/>
    <n v="107"/>
    <n v="32"/>
    <n v="13"/>
    <n v="66"/>
    <n v="135"/>
    <n v="0"/>
    <n v="11"/>
    <n v="4"/>
    <n v="7"/>
    <n v="25"/>
    <n v="0"/>
    <n v="10"/>
    <n v="0"/>
    <n v="0"/>
    <n v="0"/>
    <n v="0"/>
    <n v="0"/>
    <n v="0"/>
    <n v="0"/>
    <n v="0"/>
    <n v="0"/>
    <n v="0"/>
    <n v="0"/>
    <n v="0"/>
    <n v="0"/>
    <n v="25"/>
    <n v="20"/>
    <n v="0"/>
    <n v="3"/>
    <n v="0"/>
    <m/>
    <m/>
    <m/>
    <m/>
    <m/>
    <m/>
    <m/>
    <m/>
    <m/>
    <m/>
    <m/>
    <m/>
    <m/>
    <m/>
    <m/>
    <m/>
  </r>
  <r>
    <x v="4"/>
    <x v="27"/>
    <x v="168"/>
    <x v="2"/>
    <n v="103"/>
    <n v="0"/>
    <n v="0"/>
    <n v="0"/>
    <n v="0"/>
    <n v="60"/>
    <n v="4"/>
    <n v="3"/>
    <n v="1"/>
    <n v="8"/>
    <n v="5"/>
    <n v="0"/>
    <n v="1"/>
    <n v="428"/>
    <n v="350"/>
    <n v="25"/>
    <n v="1"/>
    <n v="1"/>
    <n v="558"/>
    <n v="142"/>
    <n v="20"/>
    <n v="32"/>
    <n v="6"/>
    <n v="845"/>
    <n v="151"/>
    <n v="32"/>
    <n v="13"/>
    <n v="66"/>
    <n v="135"/>
    <n v="17"/>
    <n v="3"/>
    <n v="4"/>
    <n v="7"/>
    <n v="25"/>
    <n v="11"/>
    <n v="0"/>
    <n v="0"/>
    <n v="0"/>
    <n v="0"/>
    <n v="0"/>
    <n v="0"/>
    <n v="0"/>
    <n v="0"/>
    <n v="0"/>
    <n v="0"/>
    <n v="0"/>
    <n v="0"/>
    <n v="0"/>
    <n v="0"/>
    <n v="0"/>
    <n v="0"/>
    <n v="0"/>
    <n v="0"/>
    <n v="0"/>
    <n v="0"/>
    <n v="0"/>
    <n v="92"/>
    <n v="7"/>
    <n v="400"/>
    <n v="486"/>
    <n v="720"/>
    <n v="117"/>
    <n v="25"/>
    <m/>
    <m/>
    <m/>
    <m/>
    <m/>
    <m/>
    <m/>
  </r>
  <r>
    <x v="4"/>
    <x v="27"/>
    <x v="168"/>
    <x v="3"/>
    <n v="104"/>
    <n v="0"/>
    <n v="0"/>
    <n v="0"/>
    <n v="0"/>
    <n v="65"/>
    <n v="4"/>
    <n v="2"/>
    <n v="1"/>
    <n v="6"/>
    <n v="3"/>
    <n v="0"/>
    <n v="1"/>
    <n v="431"/>
    <n v="361"/>
    <n v="25"/>
    <n v="1"/>
    <n v="1"/>
    <n v="558"/>
    <n v="178"/>
    <n v="20"/>
    <n v="32"/>
    <n v="6"/>
    <n v="843"/>
    <n v="196"/>
    <n v="31"/>
    <n v="13"/>
    <n v="66"/>
    <n v="135"/>
    <n v="19"/>
    <n v="3"/>
    <n v="4"/>
    <n v="7"/>
    <n v="26"/>
    <n v="11"/>
    <n v="0"/>
    <n v="0"/>
    <n v="1"/>
    <n v="0"/>
    <n v="0"/>
    <n v="0"/>
    <n v="0"/>
    <n v="0"/>
    <n v="0"/>
    <n v="0"/>
    <n v="0"/>
    <n v="0"/>
    <n v="0"/>
    <n v="0"/>
    <n v="0"/>
    <n v="0"/>
    <n v="0"/>
    <n v="0"/>
    <n v="0"/>
    <n v="0"/>
    <n v="0"/>
    <n v="93"/>
    <n v="5"/>
    <n v="403"/>
    <n v="488"/>
    <n v="719"/>
    <n v="117"/>
    <n v="25"/>
    <m/>
    <m/>
    <m/>
    <m/>
    <m/>
    <m/>
    <m/>
  </r>
  <r>
    <x v="4"/>
    <x v="27"/>
    <x v="168"/>
    <x v="4"/>
    <n v="103"/>
    <n v="0"/>
    <n v="0"/>
    <n v="0"/>
    <n v="0"/>
    <n v="73"/>
    <n v="4"/>
    <n v="2"/>
    <n v="1"/>
    <n v="6"/>
    <n v="3"/>
    <n v="0"/>
    <n v="1"/>
    <n v="432"/>
    <n v="363"/>
    <n v="25"/>
    <n v="1"/>
    <n v="2"/>
    <n v="557"/>
    <n v="273"/>
    <n v="20"/>
    <n v="32"/>
    <n v="5"/>
    <n v="844"/>
    <n v="274"/>
    <n v="31"/>
    <n v="13"/>
    <n v="67"/>
    <n v="135"/>
    <n v="24"/>
    <n v="3"/>
    <n v="4"/>
    <n v="7"/>
    <n v="26"/>
    <n v="11"/>
    <n v="0"/>
    <n v="0"/>
    <n v="1"/>
    <n v="0"/>
    <n v="0"/>
    <n v="0"/>
    <n v="0"/>
    <n v="0"/>
    <n v="0"/>
    <n v="0"/>
    <n v="0"/>
    <n v="0"/>
    <n v="0"/>
    <n v="0"/>
    <n v="0"/>
    <n v="0"/>
    <n v="0"/>
    <n v="0"/>
    <n v="0"/>
    <n v="0"/>
    <n v="0"/>
    <n v="92"/>
    <n v="5"/>
    <n v="403"/>
    <n v="488"/>
    <n v="719"/>
    <n v="116"/>
    <n v="25"/>
    <m/>
    <m/>
    <m/>
    <m/>
    <m/>
    <m/>
    <m/>
  </r>
  <r>
    <x v="4"/>
    <x v="27"/>
    <x v="168"/>
    <x v="5"/>
    <n v="103"/>
    <n v="1"/>
    <n v="0"/>
    <n v="0"/>
    <n v="0"/>
    <n v="81"/>
    <n v="4"/>
    <n v="2"/>
    <n v="1"/>
    <n v="6"/>
    <n v="3"/>
    <n v="0"/>
    <n v="1"/>
    <n v="434"/>
    <n v="370"/>
    <n v="25"/>
    <n v="1"/>
    <n v="3"/>
    <n v="555"/>
    <n v="343"/>
    <n v="18"/>
    <n v="31"/>
    <n v="5"/>
    <n v="847"/>
    <n v="379"/>
    <n v="31"/>
    <n v="13"/>
    <n v="66"/>
    <n v="136"/>
    <n v="32"/>
    <n v="3"/>
    <n v="4"/>
    <n v="7"/>
    <n v="26"/>
    <n v="13"/>
    <n v="0"/>
    <n v="0"/>
    <n v="1"/>
    <n v="0"/>
    <n v="0"/>
    <n v="0"/>
    <n v="0"/>
    <n v="0"/>
    <n v="0"/>
    <n v="0"/>
    <n v="0"/>
    <n v="0"/>
    <n v="0"/>
    <n v="0"/>
    <n v="0"/>
    <n v="0"/>
    <n v="0"/>
    <n v="0"/>
    <n v="0"/>
    <n v="1"/>
    <n v="0"/>
    <n v="93"/>
    <n v="5"/>
    <n v="404"/>
    <n v="488"/>
    <n v="725"/>
    <n v="118"/>
    <n v="25"/>
    <m/>
    <m/>
    <m/>
    <m/>
    <m/>
    <m/>
    <m/>
  </r>
  <r>
    <x v="4"/>
    <x v="27"/>
    <x v="168"/>
    <x v="6"/>
    <n v="103"/>
    <n v="1"/>
    <n v="0"/>
    <n v="0"/>
    <n v="0"/>
    <n v="83"/>
    <n v="4"/>
    <n v="2"/>
    <n v="1"/>
    <n v="8"/>
    <n v="3"/>
    <n v="0"/>
    <n v="1"/>
    <n v="430"/>
    <n v="373"/>
    <n v="23"/>
    <n v="1"/>
    <n v="2"/>
    <n v="561"/>
    <n v="361"/>
    <n v="18"/>
    <n v="30"/>
    <n v="7"/>
    <n v="854"/>
    <n v="427"/>
    <n v="31"/>
    <n v="13"/>
    <n v="71"/>
    <n v="135"/>
    <n v="35"/>
    <n v="3"/>
    <n v="4"/>
    <n v="7"/>
    <n v="26"/>
    <n v="13"/>
    <n v="0"/>
    <n v="0"/>
    <n v="1"/>
    <n v="0"/>
    <n v="0"/>
    <n v="0"/>
    <n v="0"/>
    <n v="0"/>
    <n v="0"/>
    <n v="0"/>
    <n v="0"/>
    <n v="0"/>
    <n v="0"/>
    <n v="0"/>
    <n v="0"/>
    <n v="0"/>
    <n v="0"/>
    <n v="0"/>
    <n v="0"/>
    <n v="1"/>
    <n v="0"/>
    <n v="93"/>
    <n v="7"/>
    <n v="402"/>
    <n v="494"/>
    <n v="726"/>
    <n v="118"/>
    <n v="25"/>
    <m/>
    <m/>
    <m/>
    <m/>
    <m/>
    <m/>
    <m/>
  </r>
  <r>
    <x v="4"/>
    <x v="27"/>
    <x v="168"/>
    <x v="7"/>
    <n v="103"/>
    <n v="1"/>
    <n v="1"/>
    <n v="0"/>
    <n v="0"/>
    <n v="85"/>
    <n v="4"/>
    <n v="2"/>
    <n v="1"/>
    <n v="7"/>
    <n v="2"/>
    <n v="0"/>
    <n v="1"/>
    <n v="429"/>
    <n v="377"/>
    <n v="20"/>
    <n v="1"/>
    <n v="2"/>
    <n v="560"/>
    <n v="366"/>
    <n v="18"/>
    <n v="29"/>
    <n v="8"/>
    <n v="855"/>
    <n v="481"/>
    <n v="32"/>
    <n v="13"/>
    <n v="70"/>
    <n v="136"/>
    <n v="39"/>
    <n v="3"/>
    <n v="5"/>
    <n v="6"/>
    <n v="26"/>
    <n v="17"/>
    <n v="0"/>
    <n v="0"/>
    <n v="1"/>
    <n v="0"/>
    <n v="0"/>
    <n v="0"/>
    <n v="0"/>
    <n v="0"/>
    <n v="0"/>
    <n v="0"/>
    <n v="0"/>
    <n v="0"/>
    <n v="0"/>
    <n v="0"/>
    <n v="0"/>
    <n v="0"/>
    <n v="0"/>
    <n v="0"/>
    <n v="0"/>
    <n v="1"/>
    <n v="0"/>
    <n v="93"/>
    <n v="6"/>
    <n v="404"/>
    <n v="492"/>
    <n v="728"/>
    <n v="119"/>
    <n v="25"/>
    <m/>
    <m/>
    <m/>
    <m/>
    <m/>
    <m/>
    <m/>
  </r>
  <r>
    <x v="4"/>
    <x v="27"/>
    <x v="168"/>
    <x v="8"/>
    <n v="104"/>
    <n v="2"/>
    <n v="2"/>
    <n v="0"/>
    <n v="0"/>
    <n v="86"/>
    <n v="4"/>
    <n v="1"/>
    <n v="1"/>
    <n v="6"/>
    <n v="2"/>
    <n v="0"/>
    <n v="1"/>
    <n v="429"/>
    <n v="384"/>
    <n v="20"/>
    <n v="1"/>
    <n v="2"/>
    <n v="559"/>
    <n v="385"/>
    <n v="18"/>
    <n v="28"/>
    <n v="8"/>
    <n v="858"/>
    <n v="575"/>
    <n v="32"/>
    <n v="13"/>
    <n v="70"/>
    <n v="137"/>
    <n v="54"/>
    <n v="3"/>
    <n v="5"/>
    <n v="6"/>
    <n v="25"/>
    <n v="19"/>
    <n v="0"/>
    <n v="0"/>
    <n v="1"/>
    <n v="0"/>
    <n v="0"/>
    <n v="0"/>
    <n v="0"/>
    <n v="0"/>
    <n v="0"/>
    <n v="0"/>
    <n v="0"/>
    <n v="0"/>
    <n v="0"/>
    <n v="0"/>
    <n v="0"/>
    <n v="0"/>
    <n v="0"/>
    <n v="0"/>
    <n v="0"/>
    <n v="2"/>
    <n v="0"/>
    <n v="94"/>
    <n v="5"/>
    <n v="404"/>
    <n v="491"/>
    <n v="731"/>
    <n v="119"/>
    <n v="24"/>
    <n v="2905"/>
    <n v="1141"/>
    <n v="0"/>
    <n v="60"/>
    <n v="269"/>
    <n v="217"/>
    <n v="2265"/>
  </r>
  <r>
    <x v="4"/>
    <x v="27"/>
    <x v="168"/>
    <x v="9"/>
    <n v="104"/>
    <n v="2"/>
    <n v="2"/>
    <n v="0"/>
    <n v="0"/>
    <n v="87"/>
    <n v="4"/>
    <n v="1"/>
    <n v="1"/>
    <n v="6"/>
    <n v="2"/>
    <n v="0"/>
    <n v="1"/>
    <n v="429"/>
    <n v="387"/>
    <n v="19"/>
    <n v="1"/>
    <n v="2"/>
    <n v="558"/>
    <n v="408"/>
    <n v="18"/>
    <n v="28"/>
    <n v="8"/>
    <n v="856"/>
    <n v="621"/>
    <n v="32"/>
    <n v="13"/>
    <n v="69"/>
    <n v="137"/>
    <n v="71"/>
    <n v="3"/>
    <n v="5"/>
    <n v="6"/>
    <n v="25"/>
    <n v="19"/>
    <n v="0"/>
    <n v="0"/>
    <n v="1"/>
    <n v="0"/>
    <n v="0"/>
    <n v="0"/>
    <n v="0"/>
    <n v="0"/>
    <n v="0"/>
    <n v="0"/>
    <n v="0"/>
    <n v="0"/>
    <n v="0"/>
    <n v="0"/>
    <n v="0"/>
    <n v="0"/>
    <n v="0"/>
    <n v="0"/>
    <n v="0"/>
    <n v="2"/>
    <n v="0"/>
    <n v="94"/>
    <n v="5"/>
    <n v="405"/>
    <n v="490"/>
    <n v="729"/>
    <n v="120"/>
    <n v="24"/>
    <n v="2907"/>
    <n v="1410"/>
    <n v="0"/>
    <n v="60"/>
    <n v="267"/>
    <n v="211"/>
    <n v="2264"/>
  </r>
  <r>
    <x v="4"/>
    <x v="27"/>
    <x v="168"/>
    <x v="10"/>
    <n v="106"/>
    <n v="2"/>
    <n v="2"/>
    <n v="0"/>
    <n v="0"/>
    <n v="89"/>
    <n v="4"/>
    <n v="1"/>
    <n v="1"/>
    <n v="6"/>
    <n v="2"/>
    <n v="0"/>
    <n v="1"/>
    <n v="429"/>
    <n v="387"/>
    <n v="19"/>
    <n v="1"/>
    <n v="3"/>
    <n v="559"/>
    <n v="414"/>
    <n v="18"/>
    <n v="27"/>
    <n v="8"/>
    <n v="858"/>
    <n v="641"/>
    <n v="32"/>
    <n v="13"/>
    <n v="67"/>
    <n v="137"/>
    <n v="75"/>
    <n v="3"/>
    <n v="5"/>
    <n v="5"/>
    <n v="25"/>
    <n v="19"/>
    <n v="0"/>
    <n v="0"/>
    <n v="1"/>
    <n v="0"/>
    <n v="0"/>
    <n v="0"/>
    <n v="0"/>
    <n v="0"/>
    <n v="0"/>
    <n v="0"/>
    <n v="0"/>
    <n v="0"/>
    <n v="0"/>
    <n v="0"/>
    <n v="0"/>
    <n v="0"/>
    <n v="0"/>
    <n v="0"/>
    <n v="0"/>
    <n v="2"/>
    <n v="0"/>
    <n v="96"/>
    <n v="5"/>
    <n v="404"/>
    <n v="493"/>
    <n v="733"/>
    <n v="120"/>
    <n v="24"/>
    <n v="2914"/>
    <n v="1524"/>
    <n v="0"/>
    <n v="60"/>
    <n v="266"/>
    <n v="206"/>
    <n v="2281"/>
  </r>
  <r>
    <x v="4"/>
    <x v="27"/>
    <x v="168"/>
    <x v="11"/>
    <n v="105"/>
    <n v="2"/>
    <n v="2"/>
    <n v="0"/>
    <n v="0"/>
    <n v="90"/>
    <n v="4"/>
    <n v="0"/>
    <n v="1"/>
    <n v="6"/>
    <n v="2"/>
    <n v="0"/>
    <n v="1"/>
    <n v="428"/>
    <n v="388"/>
    <n v="19"/>
    <n v="1"/>
    <n v="3"/>
    <n v="558"/>
    <n v="424"/>
    <n v="19"/>
    <n v="27"/>
    <n v="8"/>
    <n v="858"/>
    <n v="649"/>
    <n v="30"/>
    <n v="13"/>
    <n v="65"/>
    <n v="138"/>
    <n v="82"/>
    <n v="3"/>
    <n v="5"/>
    <n v="5"/>
    <n v="25"/>
    <n v="19"/>
    <n v="0"/>
    <n v="0"/>
    <n v="1"/>
    <n v="0"/>
    <n v="0"/>
    <n v="0"/>
    <n v="0"/>
    <n v="0"/>
    <n v="0"/>
    <n v="0"/>
    <n v="0"/>
    <n v="0"/>
    <n v="0"/>
    <n v="0"/>
    <n v="0"/>
    <n v="0"/>
    <n v="0"/>
    <n v="0"/>
    <n v="0"/>
    <n v="2"/>
    <n v="0"/>
    <n v="96"/>
    <n v="5"/>
    <n v="403"/>
    <n v="491"/>
    <n v="734"/>
    <n v="121"/>
    <n v="24"/>
    <n v="2916"/>
    <n v="1597"/>
    <n v="0"/>
    <n v="58"/>
    <n v="263"/>
    <n v="208"/>
    <n v="2280"/>
  </r>
  <r>
    <x v="4"/>
    <x v="27"/>
    <x v="168"/>
    <x v="12"/>
    <n v="105"/>
    <n v="2"/>
    <n v="2"/>
    <n v="0"/>
    <n v="0"/>
    <n v="90"/>
    <n v="4"/>
    <n v="0"/>
    <n v="1"/>
    <n v="6"/>
    <n v="2"/>
    <n v="0"/>
    <n v="1"/>
    <n v="428"/>
    <n v="390"/>
    <n v="19"/>
    <n v="1"/>
    <n v="3"/>
    <n v="557"/>
    <n v="427"/>
    <n v="19"/>
    <n v="27"/>
    <n v="8"/>
    <n v="860"/>
    <n v="657"/>
    <n v="30"/>
    <n v="13"/>
    <n v="66"/>
    <n v="139"/>
    <n v="86"/>
    <n v="3"/>
    <n v="5"/>
    <n v="5"/>
    <n v="25"/>
    <n v="19"/>
    <n v="0"/>
    <n v="0"/>
    <n v="1"/>
    <n v="0"/>
    <n v="0"/>
    <n v="0"/>
    <n v="0"/>
    <n v="0"/>
    <n v="0"/>
    <n v="0"/>
    <n v="0"/>
    <n v="0"/>
    <n v="0"/>
    <n v="0"/>
    <n v="0"/>
    <n v="0"/>
    <n v="0"/>
    <n v="0"/>
    <n v="0"/>
    <n v="2"/>
    <n v="0"/>
    <n v="96"/>
    <n v="5"/>
    <n v="403"/>
    <n v="490"/>
    <n v="735"/>
    <n v="122"/>
    <n v="24"/>
    <n v="2915"/>
    <n v="1649"/>
    <n v="0"/>
    <n v="57"/>
    <n v="261"/>
    <n v="207"/>
    <n v="2286"/>
  </r>
  <r>
    <x v="4"/>
    <x v="27"/>
    <x v="168"/>
    <x v="13"/>
    <n v="105"/>
    <n v="2"/>
    <n v="2"/>
    <n v="0"/>
    <n v="0"/>
    <n v="90"/>
    <n v="4"/>
    <n v="0"/>
    <n v="1"/>
    <n v="6"/>
    <n v="2"/>
    <n v="0"/>
    <n v="1"/>
    <n v="431"/>
    <n v="392"/>
    <n v="19"/>
    <n v="1"/>
    <n v="3"/>
    <n v="558"/>
    <n v="428"/>
    <n v="19"/>
    <n v="27"/>
    <n v="9"/>
    <n v="855"/>
    <n v="656"/>
    <n v="30"/>
    <n v="13"/>
    <n v="65"/>
    <n v="140"/>
    <n v="89"/>
    <n v="3"/>
    <n v="5"/>
    <n v="5"/>
    <n v="25"/>
    <n v="19"/>
    <n v="0"/>
    <n v="0"/>
    <n v="1"/>
    <n v="0"/>
    <n v="0"/>
    <n v="0"/>
    <n v="0"/>
    <n v="0"/>
    <n v="0"/>
    <n v="0"/>
    <n v="0"/>
    <n v="0"/>
    <n v="0"/>
    <n v="0"/>
    <n v="0"/>
    <n v="0"/>
    <n v="0"/>
    <n v="0"/>
    <n v="0"/>
    <n v="2"/>
    <n v="0"/>
    <n v="96"/>
    <n v="5"/>
    <n v="406"/>
    <n v="490"/>
    <n v="733"/>
    <n v="123"/>
    <n v="24"/>
    <n v="2911"/>
    <n v="1664"/>
    <n v="0"/>
    <n v="57"/>
    <n v="261"/>
    <n v="202"/>
    <n v="2290"/>
  </r>
  <r>
    <x v="4"/>
    <x v="27"/>
    <x v="168"/>
    <x v="14"/>
    <n v="104"/>
    <n v="2"/>
    <n v="2"/>
    <n v="0"/>
    <n v="0"/>
    <n v="89"/>
    <n v="4"/>
    <n v="0"/>
    <n v="1"/>
    <n v="6"/>
    <n v="3"/>
    <n v="0"/>
    <n v="0"/>
    <n v="432"/>
    <n v="396"/>
    <n v="19"/>
    <n v="1"/>
    <n v="2"/>
    <n v="558"/>
    <n v="434"/>
    <n v="19"/>
    <n v="28"/>
    <n v="9"/>
    <n v="857"/>
    <n v="661"/>
    <n v="30"/>
    <n v="14"/>
    <n v="64"/>
    <n v="140"/>
    <n v="92"/>
    <n v="3"/>
    <n v="5"/>
    <n v="5"/>
    <n v="23"/>
    <n v="18"/>
    <n v="0"/>
    <n v="0"/>
    <n v="0"/>
    <n v="0"/>
    <n v="0"/>
    <n v="0"/>
    <n v="0"/>
    <n v="0"/>
    <n v="0"/>
    <n v="0"/>
    <n v="0"/>
    <n v="0"/>
    <n v="0"/>
    <n v="0"/>
    <n v="0"/>
    <n v="0"/>
    <n v="0"/>
    <n v="0"/>
    <n v="0"/>
    <n v="2"/>
    <n v="0"/>
    <n v="95"/>
    <n v="6"/>
    <n v="407"/>
    <n v="489"/>
    <n v="734"/>
    <n v="124"/>
    <n v="23"/>
    <n v="2909"/>
    <n v="1689"/>
    <n v="0"/>
    <n v="56"/>
    <n v="259"/>
    <n v="201"/>
    <n v="2297"/>
  </r>
  <r>
    <x v="4"/>
    <x v="27"/>
    <x v="168"/>
    <x v="15"/>
    <n v="104"/>
    <n v="2"/>
    <n v="2"/>
    <n v="0"/>
    <n v="0"/>
    <n v="89"/>
    <n v="4"/>
    <n v="0"/>
    <n v="1"/>
    <n v="6"/>
    <n v="3"/>
    <n v="0"/>
    <n v="0"/>
    <n v="432"/>
    <n v="397"/>
    <n v="19"/>
    <n v="1"/>
    <n v="2"/>
    <n v="559"/>
    <n v="435"/>
    <n v="19"/>
    <n v="28"/>
    <n v="10"/>
    <n v="858"/>
    <n v="667"/>
    <n v="30"/>
    <n v="14"/>
    <n v="63"/>
    <n v="140"/>
    <n v="93"/>
    <n v="2"/>
    <n v="5"/>
    <n v="5"/>
    <n v="23"/>
    <n v="18"/>
    <n v="0"/>
    <n v="0"/>
    <n v="0"/>
    <n v="0"/>
    <n v="0"/>
    <n v="0"/>
    <n v="0"/>
    <n v="0"/>
    <n v="0"/>
    <n v="0"/>
    <n v="0"/>
    <n v="0"/>
    <n v="0"/>
    <n v="0"/>
    <n v="0"/>
    <n v="0"/>
    <n v="0"/>
    <n v="0"/>
    <n v="0"/>
    <n v="2"/>
    <n v="0"/>
    <n v="96"/>
    <n v="6"/>
    <n v="407"/>
    <n v="490"/>
    <n v="737"/>
    <n v="124"/>
    <n v="23"/>
    <n v="2909"/>
    <n v="1705"/>
    <n v="0"/>
    <n v="55"/>
    <n v="259"/>
    <n v="199"/>
    <n v="2301"/>
  </r>
  <r>
    <x v="4"/>
    <x v="27"/>
    <x v="168"/>
    <x v="16"/>
    <n v="103"/>
    <n v="2"/>
    <n v="2"/>
    <n v="0"/>
    <n v="0"/>
    <n v="89"/>
    <n v="4"/>
    <n v="0"/>
    <n v="1"/>
    <n v="6"/>
    <n v="3"/>
    <n v="0"/>
    <n v="0"/>
    <n v="431"/>
    <n v="396"/>
    <n v="19"/>
    <n v="1"/>
    <n v="2"/>
    <n v="559"/>
    <n v="437"/>
    <n v="19"/>
    <n v="27"/>
    <n v="10"/>
    <n v="858"/>
    <n v="667"/>
    <n v="30"/>
    <n v="14"/>
    <n v="63"/>
    <n v="142"/>
    <n v="94"/>
    <n v="2"/>
    <n v="6"/>
    <n v="5"/>
    <n v="23"/>
    <n v="19"/>
    <n v="0"/>
    <n v="0"/>
    <n v="0"/>
    <n v="0"/>
    <n v="0"/>
    <n v="0"/>
    <n v="0"/>
    <n v="0"/>
    <n v="0"/>
    <n v="0"/>
    <n v="0"/>
    <n v="0"/>
    <n v="0"/>
    <n v="0"/>
    <n v="0"/>
    <n v="0"/>
    <n v="0"/>
    <n v="0"/>
    <n v="0"/>
    <n v="2"/>
    <n v="0"/>
    <n v="96"/>
    <n v="6"/>
    <n v="406"/>
    <n v="491"/>
    <n v="738"/>
    <n v="125"/>
    <n v="23"/>
    <n v="2912"/>
    <n v="1719"/>
    <n v="0"/>
    <n v="55"/>
    <n v="260"/>
    <n v="203"/>
    <n v="2305"/>
  </r>
  <r>
    <x v="4"/>
    <x v="30"/>
    <x v="169"/>
    <x v="0"/>
    <n v="63"/>
    <n v="0"/>
    <n v="0"/>
    <n v="0"/>
    <n v="0"/>
    <n v="17"/>
    <n v="0"/>
    <n v="4"/>
    <n v="3"/>
    <n v="5"/>
    <n v="0"/>
    <n v="2"/>
    <n v="0"/>
    <n v="473"/>
    <n v="0"/>
    <n v="249"/>
    <n v="18"/>
    <n v="16"/>
    <n v="750"/>
    <n v="0"/>
    <n v="71"/>
    <n v="100"/>
    <n v="42"/>
    <n v="907"/>
    <n v="62"/>
    <n v="0"/>
    <n v="17"/>
    <n v="177"/>
    <n v="108"/>
    <n v="0"/>
    <n v="4"/>
    <n v="19"/>
    <n v="3"/>
    <n v="9"/>
    <n v="0"/>
    <n v="2"/>
    <n v="0"/>
    <n v="0"/>
    <n v="0"/>
    <n v="0"/>
    <n v="0"/>
    <n v="0"/>
    <n v="0"/>
    <n v="0"/>
    <n v="0"/>
    <n v="0"/>
    <n v="0"/>
    <n v="0"/>
    <n v="0"/>
    <n v="14"/>
    <n v="10"/>
    <n v="0"/>
    <n v="0"/>
    <n v="0"/>
    <m/>
    <m/>
    <m/>
    <m/>
    <m/>
    <m/>
    <m/>
    <m/>
    <m/>
    <m/>
    <m/>
    <m/>
    <m/>
    <m/>
    <m/>
    <m/>
  </r>
  <r>
    <x v="4"/>
    <x v="30"/>
    <x v="169"/>
    <x v="1"/>
    <n v="61"/>
    <n v="0"/>
    <n v="0"/>
    <n v="0"/>
    <n v="0"/>
    <n v="26"/>
    <n v="0"/>
    <n v="4"/>
    <n v="3"/>
    <n v="5"/>
    <n v="0"/>
    <n v="2"/>
    <n v="0"/>
    <n v="473"/>
    <n v="0"/>
    <n v="296"/>
    <n v="18"/>
    <n v="16"/>
    <n v="750"/>
    <n v="0"/>
    <n v="111"/>
    <n v="98"/>
    <n v="42"/>
    <n v="908"/>
    <n v="91"/>
    <n v="0"/>
    <n v="17"/>
    <n v="177"/>
    <n v="108"/>
    <n v="0"/>
    <n v="7"/>
    <n v="19"/>
    <n v="4"/>
    <n v="9"/>
    <n v="0"/>
    <n v="2"/>
    <n v="0"/>
    <n v="0"/>
    <n v="0"/>
    <n v="0"/>
    <n v="0"/>
    <n v="0"/>
    <n v="0"/>
    <n v="0"/>
    <n v="0"/>
    <n v="0"/>
    <n v="0"/>
    <n v="0"/>
    <n v="0"/>
    <n v="14"/>
    <n v="10"/>
    <n v="0"/>
    <n v="0"/>
    <n v="0"/>
    <m/>
    <m/>
    <m/>
    <m/>
    <m/>
    <m/>
    <m/>
    <m/>
    <m/>
    <m/>
    <m/>
    <m/>
    <m/>
    <m/>
    <m/>
    <m/>
  </r>
  <r>
    <x v="4"/>
    <x v="30"/>
    <x v="169"/>
    <x v="2"/>
    <n v="62"/>
    <n v="0"/>
    <n v="0"/>
    <n v="0"/>
    <n v="0"/>
    <n v="29"/>
    <n v="0"/>
    <n v="4"/>
    <n v="3"/>
    <n v="5"/>
    <n v="2"/>
    <n v="0"/>
    <n v="0"/>
    <n v="474"/>
    <n v="319"/>
    <n v="13"/>
    <n v="18"/>
    <n v="15"/>
    <n v="749"/>
    <n v="148"/>
    <n v="10"/>
    <n v="98"/>
    <n v="42"/>
    <n v="907"/>
    <n v="113"/>
    <n v="0"/>
    <n v="17"/>
    <n v="176"/>
    <n v="110"/>
    <n v="11"/>
    <n v="0"/>
    <n v="19"/>
    <n v="4"/>
    <n v="9"/>
    <n v="2"/>
    <n v="0"/>
    <n v="0"/>
    <n v="0"/>
    <n v="0"/>
    <n v="0"/>
    <n v="0"/>
    <n v="0"/>
    <n v="0"/>
    <n v="0"/>
    <n v="0"/>
    <n v="0"/>
    <n v="0"/>
    <n v="0"/>
    <n v="0"/>
    <n v="0"/>
    <n v="0"/>
    <n v="0"/>
    <n v="0"/>
    <n v="0"/>
    <n v="0"/>
    <n v="0"/>
    <n v="53"/>
    <n v="3"/>
    <n v="422"/>
    <n v="569"/>
    <n v="687"/>
    <n v="75"/>
    <n v="8"/>
    <m/>
    <m/>
    <m/>
    <m/>
    <m/>
    <m/>
    <m/>
  </r>
  <r>
    <x v="4"/>
    <x v="30"/>
    <x v="169"/>
    <x v="3"/>
    <n v="62"/>
    <n v="0"/>
    <n v="0"/>
    <n v="0"/>
    <n v="0"/>
    <n v="31"/>
    <n v="0"/>
    <n v="4"/>
    <n v="3"/>
    <n v="5"/>
    <n v="2"/>
    <n v="0"/>
    <n v="0"/>
    <n v="474"/>
    <n v="334"/>
    <n v="13"/>
    <n v="18"/>
    <n v="16"/>
    <n v="748"/>
    <n v="199"/>
    <n v="11"/>
    <n v="98"/>
    <n v="41"/>
    <n v="906"/>
    <n v="159"/>
    <n v="0"/>
    <n v="17"/>
    <n v="176"/>
    <n v="109"/>
    <n v="12"/>
    <n v="0"/>
    <n v="17"/>
    <n v="4"/>
    <n v="9"/>
    <n v="2"/>
    <n v="0"/>
    <n v="0"/>
    <n v="0"/>
    <n v="0"/>
    <n v="0"/>
    <n v="0"/>
    <n v="0"/>
    <n v="0"/>
    <n v="0"/>
    <n v="0"/>
    <n v="0"/>
    <n v="0"/>
    <n v="0"/>
    <n v="0"/>
    <n v="0"/>
    <n v="0"/>
    <n v="0"/>
    <n v="0"/>
    <n v="0"/>
    <n v="0"/>
    <n v="0"/>
    <n v="53"/>
    <n v="3"/>
    <n v="421"/>
    <n v="570"/>
    <n v="689"/>
    <n v="76"/>
    <n v="8"/>
    <m/>
    <m/>
    <m/>
    <m/>
    <m/>
    <m/>
    <m/>
  </r>
  <r>
    <x v="4"/>
    <x v="30"/>
    <x v="169"/>
    <x v="4"/>
    <n v="63"/>
    <n v="0"/>
    <n v="0"/>
    <n v="0"/>
    <n v="0"/>
    <n v="36"/>
    <n v="0"/>
    <n v="4"/>
    <n v="3"/>
    <n v="5"/>
    <n v="2"/>
    <n v="0"/>
    <n v="0"/>
    <n v="474"/>
    <n v="346"/>
    <n v="13"/>
    <n v="18"/>
    <n v="16"/>
    <n v="745"/>
    <n v="237"/>
    <n v="11"/>
    <n v="97"/>
    <n v="40"/>
    <n v="906"/>
    <n v="214"/>
    <n v="0"/>
    <n v="18"/>
    <n v="175"/>
    <n v="110"/>
    <n v="15"/>
    <n v="0"/>
    <n v="17"/>
    <n v="4"/>
    <n v="9"/>
    <n v="3"/>
    <n v="0"/>
    <n v="0"/>
    <n v="0"/>
    <n v="0"/>
    <n v="0"/>
    <n v="0"/>
    <n v="0"/>
    <n v="0"/>
    <n v="0"/>
    <n v="0"/>
    <n v="0"/>
    <n v="0"/>
    <n v="0"/>
    <n v="0"/>
    <n v="0"/>
    <n v="0"/>
    <n v="0"/>
    <n v="0"/>
    <n v="0"/>
    <n v="0"/>
    <n v="0"/>
    <n v="54"/>
    <n v="3"/>
    <n v="421"/>
    <n v="570"/>
    <n v="688"/>
    <n v="77"/>
    <n v="8"/>
    <m/>
    <m/>
    <m/>
    <m/>
    <m/>
    <m/>
    <m/>
  </r>
  <r>
    <x v="4"/>
    <x v="30"/>
    <x v="169"/>
    <x v="5"/>
    <n v="63"/>
    <n v="0"/>
    <n v="0"/>
    <n v="0"/>
    <n v="0"/>
    <n v="38"/>
    <n v="0"/>
    <n v="4"/>
    <n v="3"/>
    <n v="5"/>
    <n v="2"/>
    <n v="0"/>
    <n v="0"/>
    <n v="472"/>
    <n v="356"/>
    <n v="13"/>
    <n v="18"/>
    <n v="16"/>
    <n v="747"/>
    <n v="293"/>
    <n v="12"/>
    <n v="96"/>
    <n v="39"/>
    <n v="907"/>
    <n v="285"/>
    <n v="0"/>
    <n v="18"/>
    <n v="174"/>
    <n v="111"/>
    <n v="18"/>
    <n v="0"/>
    <n v="18"/>
    <n v="3"/>
    <n v="9"/>
    <n v="3"/>
    <n v="0"/>
    <n v="0"/>
    <n v="0"/>
    <n v="0"/>
    <n v="0"/>
    <n v="0"/>
    <n v="0"/>
    <n v="0"/>
    <n v="0"/>
    <n v="0"/>
    <n v="0"/>
    <n v="0"/>
    <n v="0"/>
    <n v="0"/>
    <n v="0"/>
    <n v="0"/>
    <n v="0"/>
    <n v="0"/>
    <n v="0"/>
    <n v="0"/>
    <n v="0"/>
    <n v="54"/>
    <n v="3"/>
    <n v="419"/>
    <n v="572"/>
    <n v="691"/>
    <n v="78"/>
    <n v="8"/>
    <m/>
    <m/>
    <m/>
    <m/>
    <m/>
    <m/>
    <m/>
  </r>
  <r>
    <x v="4"/>
    <x v="30"/>
    <x v="169"/>
    <x v="6"/>
    <n v="62"/>
    <n v="0"/>
    <n v="0"/>
    <n v="0"/>
    <n v="0"/>
    <n v="37"/>
    <n v="0"/>
    <n v="4"/>
    <n v="3"/>
    <n v="5"/>
    <n v="2"/>
    <n v="0"/>
    <n v="0"/>
    <n v="471"/>
    <n v="362"/>
    <n v="13"/>
    <n v="20"/>
    <n v="15"/>
    <n v="744"/>
    <n v="317"/>
    <n v="12"/>
    <n v="94"/>
    <n v="38"/>
    <n v="907"/>
    <n v="326"/>
    <n v="0"/>
    <n v="18"/>
    <n v="175"/>
    <n v="111"/>
    <n v="24"/>
    <n v="0"/>
    <n v="18"/>
    <n v="3"/>
    <n v="9"/>
    <n v="3"/>
    <n v="0"/>
    <n v="0"/>
    <n v="0"/>
    <n v="0"/>
    <n v="0"/>
    <n v="0"/>
    <n v="0"/>
    <n v="0"/>
    <n v="0"/>
    <n v="0"/>
    <n v="0"/>
    <n v="0"/>
    <n v="0"/>
    <n v="0"/>
    <n v="0"/>
    <n v="0"/>
    <n v="0"/>
    <n v="0"/>
    <n v="0"/>
    <n v="0"/>
    <n v="0"/>
    <n v="53"/>
    <n v="3"/>
    <n v="418"/>
    <n v="573"/>
    <n v="692"/>
    <n v="78"/>
    <n v="8"/>
    <m/>
    <m/>
    <m/>
    <m/>
    <m/>
    <m/>
    <m/>
  </r>
  <r>
    <x v="4"/>
    <x v="30"/>
    <x v="169"/>
    <x v="7"/>
    <n v="62"/>
    <n v="0"/>
    <n v="0"/>
    <n v="0"/>
    <n v="0"/>
    <n v="39"/>
    <n v="0"/>
    <n v="4"/>
    <n v="3"/>
    <n v="5"/>
    <n v="2"/>
    <n v="0"/>
    <n v="0"/>
    <n v="470"/>
    <n v="367"/>
    <n v="13"/>
    <n v="20"/>
    <n v="15"/>
    <n v="746"/>
    <n v="332"/>
    <n v="12"/>
    <n v="92"/>
    <n v="37"/>
    <n v="909"/>
    <n v="381"/>
    <n v="0"/>
    <n v="19"/>
    <n v="174"/>
    <n v="112"/>
    <n v="27"/>
    <n v="0"/>
    <n v="18"/>
    <n v="3"/>
    <n v="9"/>
    <n v="3"/>
    <n v="0"/>
    <n v="0"/>
    <n v="0"/>
    <n v="0"/>
    <n v="0"/>
    <n v="0"/>
    <n v="0"/>
    <n v="0"/>
    <n v="0"/>
    <n v="0"/>
    <n v="0"/>
    <n v="0"/>
    <n v="0"/>
    <n v="0"/>
    <n v="0"/>
    <n v="0"/>
    <n v="0"/>
    <n v="0"/>
    <n v="0"/>
    <n v="0"/>
    <n v="0"/>
    <n v="53"/>
    <n v="3"/>
    <n v="418"/>
    <n v="578"/>
    <n v="696"/>
    <n v="80"/>
    <n v="8"/>
    <m/>
    <m/>
    <m/>
    <m/>
    <m/>
    <m/>
    <m/>
  </r>
  <r>
    <x v="4"/>
    <x v="30"/>
    <x v="169"/>
    <x v="8"/>
    <n v="62"/>
    <n v="0"/>
    <n v="0"/>
    <n v="0"/>
    <n v="0"/>
    <n v="41"/>
    <n v="0"/>
    <n v="4"/>
    <n v="3"/>
    <n v="5"/>
    <n v="2"/>
    <n v="0"/>
    <n v="0"/>
    <n v="471"/>
    <n v="377"/>
    <n v="13"/>
    <n v="20"/>
    <n v="15"/>
    <n v="747"/>
    <n v="366"/>
    <n v="12"/>
    <n v="92"/>
    <n v="36"/>
    <n v="908"/>
    <n v="454"/>
    <n v="0"/>
    <n v="19"/>
    <n v="176"/>
    <n v="111"/>
    <n v="33"/>
    <n v="0"/>
    <n v="18"/>
    <n v="3"/>
    <n v="9"/>
    <n v="4"/>
    <n v="0"/>
    <n v="0"/>
    <n v="0"/>
    <n v="0"/>
    <n v="0"/>
    <n v="0"/>
    <n v="0"/>
    <n v="0"/>
    <n v="0"/>
    <n v="0"/>
    <n v="0"/>
    <n v="0"/>
    <n v="0"/>
    <n v="0"/>
    <n v="0"/>
    <n v="0"/>
    <n v="0"/>
    <n v="0"/>
    <n v="0"/>
    <n v="0"/>
    <n v="0"/>
    <n v="53"/>
    <n v="3"/>
    <n v="419"/>
    <n v="582"/>
    <n v="694"/>
    <n v="81"/>
    <n v="8"/>
    <n v="4108"/>
    <n v="983"/>
    <n v="0"/>
    <n v="16"/>
    <n v="638"/>
    <n v="792"/>
    <n v="2483"/>
  </r>
  <r>
    <x v="4"/>
    <x v="30"/>
    <x v="169"/>
    <x v="9"/>
    <n v="63"/>
    <n v="0"/>
    <n v="0"/>
    <n v="0"/>
    <n v="0"/>
    <n v="41"/>
    <n v="0"/>
    <n v="5"/>
    <n v="3"/>
    <n v="5"/>
    <n v="2"/>
    <n v="0"/>
    <n v="0"/>
    <n v="471"/>
    <n v="381"/>
    <n v="13"/>
    <n v="21"/>
    <n v="15"/>
    <n v="744"/>
    <n v="390"/>
    <n v="12"/>
    <n v="91"/>
    <n v="34"/>
    <n v="907"/>
    <n v="486"/>
    <n v="0"/>
    <n v="17"/>
    <n v="176"/>
    <n v="111"/>
    <n v="42"/>
    <n v="0"/>
    <n v="18"/>
    <n v="3"/>
    <n v="10"/>
    <n v="4"/>
    <n v="0"/>
    <n v="0"/>
    <n v="0"/>
    <n v="0"/>
    <n v="0"/>
    <n v="0"/>
    <n v="0"/>
    <n v="0"/>
    <n v="0"/>
    <n v="0"/>
    <n v="0"/>
    <n v="0"/>
    <n v="0"/>
    <n v="0"/>
    <n v="0"/>
    <n v="0"/>
    <n v="0"/>
    <n v="0"/>
    <n v="0"/>
    <n v="0"/>
    <n v="0"/>
    <n v="53"/>
    <n v="3"/>
    <n v="418"/>
    <n v="583"/>
    <n v="693"/>
    <n v="82"/>
    <n v="8"/>
    <n v="4107"/>
    <n v="1225"/>
    <n v="0"/>
    <n v="16"/>
    <n v="633"/>
    <n v="789"/>
    <n v="2492"/>
  </r>
  <r>
    <x v="4"/>
    <x v="30"/>
    <x v="169"/>
    <x v="10"/>
    <n v="63"/>
    <n v="0"/>
    <n v="0"/>
    <n v="0"/>
    <n v="0"/>
    <n v="41"/>
    <n v="0"/>
    <n v="5"/>
    <n v="3"/>
    <n v="5"/>
    <n v="2"/>
    <n v="0"/>
    <n v="0"/>
    <n v="472"/>
    <n v="381"/>
    <n v="13"/>
    <n v="21"/>
    <n v="15"/>
    <n v="742"/>
    <n v="400"/>
    <n v="12"/>
    <n v="91"/>
    <n v="34"/>
    <n v="906"/>
    <n v="501"/>
    <n v="0"/>
    <n v="17"/>
    <n v="176"/>
    <n v="112"/>
    <n v="46"/>
    <n v="0"/>
    <n v="18"/>
    <n v="3"/>
    <n v="9"/>
    <n v="4"/>
    <n v="0"/>
    <n v="0"/>
    <n v="0"/>
    <n v="0"/>
    <n v="0"/>
    <n v="0"/>
    <n v="0"/>
    <n v="0"/>
    <n v="0"/>
    <n v="0"/>
    <n v="0"/>
    <n v="0"/>
    <n v="0"/>
    <n v="0"/>
    <n v="0"/>
    <n v="0"/>
    <n v="0"/>
    <n v="0"/>
    <n v="0"/>
    <n v="0"/>
    <n v="0"/>
    <n v="53"/>
    <n v="3"/>
    <n v="419"/>
    <n v="583"/>
    <n v="694"/>
    <n v="83"/>
    <n v="7"/>
    <n v="4108"/>
    <n v="1303"/>
    <n v="0"/>
    <n v="16"/>
    <n v="632"/>
    <n v="789"/>
    <n v="2503"/>
  </r>
  <r>
    <x v="4"/>
    <x v="30"/>
    <x v="169"/>
    <x v="11"/>
    <n v="63"/>
    <n v="0"/>
    <n v="0"/>
    <n v="0"/>
    <n v="0"/>
    <n v="41"/>
    <n v="0"/>
    <n v="5"/>
    <n v="3"/>
    <n v="5"/>
    <n v="2"/>
    <n v="0"/>
    <n v="0"/>
    <n v="472"/>
    <n v="383"/>
    <n v="13"/>
    <n v="21"/>
    <n v="15"/>
    <n v="739"/>
    <n v="409"/>
    <n v="12"/>
    <n v="88"/>
    <n v="33"/>
    <n v="908"/>
    <n v="517"/>
    <n v="0"/>
    <n v="17"/>
    <n v="175"/>
    <n v="111"/>
    <n v="46"/>
    <n v="0"/>
    <n v="18"/>
    <n v="3"/>
    <n v="9"/>
    <n v="4"/>
    <n v="0"/>
    <n v="0"/>
    <n v="0"/>
    <n v="0"/>
    <n v="0"/>
    <n v="0"/>
    <n v="0"/>
    <n v="0"/>
    <n v="0"/>
    <n v="0"/>
    <n v="0"/>
    <n v="0"/>
    <n v="0"/>
    <n v="0"/>
    <n v="0"/>
    <n v="0"/>
    <n v="0"/>
    <n v="0"/>
    <n v="0"/>
    <n v="0"/>
    <n v="0"/>
    <n v="53"/>
    <n v="3"/>
    <n v="419"/>
    <n v="583"/>
    <n v="697"/>
    <n v="82"/>
    <n v="7"/>
    <n v="4110"/>
    <n v="1382"/>
    <n v="0"/>
    <n v="15"/>
    <n v="629"/>
    <n v="783"/>
    <n v="2512"/>
  </r>
  <r>
    <x v="4"/>
    <x v="30"/>
    <x v="169"/>
    <x v="12"/>
    <n v="64"/>
    <n v="0"/>
    <n v="0"/>
    <n v="0"/>
    <n v="0"/>
    <n v="43"/>
    <n v="0"/>
    <n v="6"/>
    <n v="3"/>
    <n v="5"/>
    <n v="2"/>
    <n v="0"/>
    <n v="0"/>
    <n v="473"/>
    <n v="386"/>
    <n v="13"/>
    <n v="20"/>
    <n v="15"/>
    <n v="737"/>
    <n v="416"/>
    <n v="12"/>
    <n v="86"/>
    <n v="32"/>
    <n v="909"/>
    <n v="522"/>
    <n v="0"/>
    <n v="17"/>
    <n v="176"/>
    <n v="113"/>
    <n v="47"/>
    <n v="0"/>
    <n v="18"/>
    <n v="3"/>
    <n v="9"/>
    <n v="5"/>
    <n v="0"/>
    <n v="0"/>
    <n v="0"/>
    <n v="0"/>
    <n v="0"/>
    <n v="0"/>
    <n v="0"/>
    <n v="0"/>
    <n v="0"/>
    <n v="0"/>
    <n v="0"/>
    <n v="0"/>
    <n v="0"/>
    <n v="0"/>
    <n v="0"/>
    <n v="0"/>
    <n v="0"/>
    <n v="0"/>
    <n v="0"/>
    <n v="0"/>
    <n v="0"/>
    <n v="54"/>
    <n v="3"/>
    <n v="420"/>
    <n v="585"/>
    <n v="700"/>
    <n v="85"/>
    <n v="7"/>
    <n v="4112"/>
    <n v="1422"/>
    <n v="0"/>
    <n v="15"/>
    <n v="626"/>
    <n v="785"/>
    <n v="2523"/>
  </r>
  <r>
    <x v="4"/>
    <x v="30"/>
    <x v="169"/>
    <x v="13"/>
    <n v="65"/>
    <n v="0"/>
    <n v="0"/>
    <n v="0"/>
    <n v="0"/>
    <n v="45"/>
    <n v="0"/>
    <n v="6"/>
    <n v="3"/>
    <n v="5"/>
    <n v="2"/>
    <n v="0"/>
    <n v="0"/>
    <n v="472"/>
    <n v="385"/>
    <n v="13"/>
    <n v="20"/>
    <n v="15"/>
    <n v="736"/>
    <n v="422"/>
    <n v="12"/>
    <n v="85"/>
    <n v="32"/>
    <n v="910"/>
    <n v="526"/>
    <n v="0"/>
    <n v="17"/>
    <n v="177"/>
    <n v="113"/>
    <n v="48"/>
    <n v="0"/>
    <n v="16"/>
    <n v="3"/>
    <n v="9"/>
    <n v="5"/>
    <n v="0"/>
    <n v="0"/>
    <n v="0"/>
    <n v="0"/>
    <n v="0"/>
    <n v="0"/>
    <n v="0"/>
    <n v="0"/>
    <n v="0"/>
    <n v="0"/>
    <n v="0"/>
    <n v="0"/>
    <n v="0"/>
    <n v="0"/>
    <n v="0"/>
    <n v="0"/>
    <n v="0"/>
    <n v="0"/>
    <n v="0"/>
    <n v="0"/>
    <n v="0"/>
    <n v="55"/>
    <n v="3"/>
    <n v="419"/>
    <n v="586"/>
    <n v="700"/>
    <n v="87"/>
    <n v="7"/>
    <n v="4124"/>
    <n v="1446"/>
    <n v="0"/>
    <n v="15"/>
    <n v="620"/>
    <n v="784"/>
    <n v="2540"/>
  </r>
  <r>
    <x v="4"/>
    <x v="30"/>
    <x v="169"/>
    <x v="14"/>
    <n v="66"/>
    <n v="0"/>
    <n v="0"/>
    <n v="0"/>
    <n v="0"/>
    <n v="47"/>
    <n v="0"/>
    <n v="6"/>
    <n v="3"/>
    <n v="5"/>
    <n v="2"/>
    <n v="0"/>
    <n v="0"/>
    <n v="476"/>
    <n v="391"/>
    <n v="13"/>
    <n v="20"/>
    <n v="15"/>
    <n v="732"/>
    <n v="428"/>
    <n v="12"/>
    <n v="85"/>
    <n v="32"/>
    <n v="914"/>
    <n v="537"/>
    <n v="0"/>
    <n v="17"/>
    <n v="177"/>
    <n v="112"/>
    <n v="52"/>
    <n v="0"/>
    <n v="16"/>
    <n v="3"/>
    <n v="9"/>
    <n v="5"/>
    <n v="0"/>
    <n v="0"/>
    <n v="0"/>
    <n v="0"/>
    <n v="0"/>
    <n v="0"/>
    <n v="0"/>
    <n v="0"/>
    <n v="0"/>
    <n v="0"/>
    <n v="0"/>
    <n v="0"/>
    <n v="0"/>
    <n v="0"/>
    <n v="0"/>
    <n v="0"/>
    <n v="0"/>
    <n v="0"/>
    <n v="0"/>
    <n v="0"/>
    <n v="0"/>
    <n v="56"/>
    <n v="3"/>
    <n v="423"/>
    <n v="582"/>
    <n v="703"/>
    <n v="86"/>
    <n v="7"/>
    <n v="4125"/>
    <n v="1486"/>
    <n v="0"/>
    <n v="15"/>
    <n v="613"/>
    <n v="779"/>
    <n v="2551"/>
  </r>
  <r>
    <x v="4"/>
    <x v="30"/>
    <x v="169"/>
    <x v="15"/>
    <n v="66"/>
    <n v="0"/>
    <n v="0"/>
    <n v="0"/>
    <n v="0"/>
    <n v="47"/>
    <n v="0"/>
    <n v="6"/>
    <n v="3"/>
    <n v="5"/>
    <n v="2"/>
    <n v="0"/>
    <n v="0"/>
    <n v="476"/>
    <n v="390"/>
    <n v="13"/>
    <n v="20"/>
    <n v="16"/>
    <n v="729"/>
    <n v="428"/>
    <n v="12"/>
    <n v="85"/>
    <n v="32"/>
    <n v="917"/>
    <n v="542"/>
    <n v="0"/>
    <n v="17"/>
    <n v="179"/>
    <n v="112"/>
    <n v="52"/>
    <n v="0"/>
    <n v="16"/>
    <n v="3"/>
    <n v="9"/>
    <n v="5"/>
    <n v="0"/>
    <n v="0"/>
    <n v="0"/>
    <n v="0"/>
    <n v="0"/>
    <n v="0"/>
    <n v="0"/>
    <n v="0"/>
    <n v="0"/>
    <n v="0"/>
    <n v="0"/>
    <n v="0"/>
    <n v="0"/>
    <n v="0"/>
    <n v="0"/>
    <n v="0"/>
    <n v="0"/>
    <n v="0"/>
    <n v="0"/>
    <n v="0"/>
    <n v="0"/>
    <n v="56"/>
    <n v="3"/>
    <n v="422"/>
    <n v="580"/>
    <n v="705"/>
    <n v="86"/>
    <n v="7"/>
    <n v="4127"/>
    <n v="1498"/>
    <n v="0"/>
    <n v="15"/>
    <n v="610"/>
    <n v="780"/>
    <n v="2555"/>
  </r>
  <r>
    <x v="4"/>
    <x v="30"/>
    <x v="169"/>
    <x v="16"/>
    <n v="65"/>
    <n v="0"/>
    <n v="0"/>
    <n v="0"/>
    <n v="0"/>
    <n v="46"/>
    <n v="0"/>
    <n v="6"/>
    <n v="3"/>
    <n v="5"/>
    <n v="2"/>
    <n v="0"/>
    <n v="0"/>
    <n v="474"/>
    <n v="391"/>
    <n v="13"/>
    <n v="19"/>
    <n v="15"/>
    <n v="732"/>
    <n v="431"/>
    <n v="12"/>
    <n v="85"/>
    <n v="31"/>
    <n v="913"/>
    <n v="545"/>
    <n v="0"/>
    <n v="17"/>
    <n v="178"/>
    <n v="111"/>
    <n v="52"/>
    <n v="0"/>
    <n v="15"/>
    <n v="3"/>
    <n v="10"/>
    <n v="6"/>
    <n v="0"/>
    <n v="0"/>
    <n v="0"/>
    <n v="0"/>
    <n v="0"/>
    <n v="0"/>
    <n v="0"/>
    <n v="0"/>
    <n v="0"/>
    <n v="0"/>
    <n v="0"/>
    <n v="0"/>
    <n v="0"/>
    <n v="0"/>
    <n v="0"/>
    <n v="0"/>
    <n v="0"/>
    <n v="0"/>
    <n v="0"/>
    <n v="0"/>
    <n v="0"/>
    <n v="55"/>
    <n v="3"/>
    <n v="422"/>
    <n v="583"/>
    <n v="702"/>
    <n v="86"/>
    <n v="8"/>
    <n v="4118"/>
    <n v="1515"/>
    <n v="0"/>
    <n v="15"/>
    <n v="603"/>
    <n v="777"/>
    <n v="2562"/>
  </r>
  <r>
    <x v="4"/>
    <x v="30"/>
    <x v="170"/>
    <x v="0"/>
    <n v="195"/>
    <n v="4"/>
    <n v="2"/>
    <n v="2"/>
    <n v="2"/>
    <n v="57"/>
    <n v="9"/>
    <n v="16"/>
    <n v="5"/>
    <n v="39"/>
    <n v="0"/>
    <n v="34"/>
    <n v="0"/>
    <n v="1063"/>
    <n v="0"/>
    <n v="521"/>
    <n v="15"/>
    <n v="9"/>
    <n v="1942"/>
    <n v="0"/>
    <n v="242"/>
    <n v="259"/>
    <n v="65"/>
    <n v="1610"/>
    <n v="125"/>
    <n v="27"/>
    <n v="163"/>
    <n v="156"/>
    <n v="214"/>
    <n v="0"/>
    <n v="6"/>
    <n v="42"/>
    <n v="5"/>
    <n v="56"/>
    <n v="0"/>
    <n v="8"/>
    <n v="0"/>
    <n v="0"/>
    <n v="0"/>
    <n v="0"/>
    <n v="0"/>
    <n v="0"/>
    <n v="0"/>
    <n v="0"/>
    <n v="0"/>
    <n v="0"/>
    <n v="0"/>
    <n v="0"/>
    <n v="1"/>
    <n v="95"/>
    <n v="56"/>
    <n v="0"/>
    <n v="1"/>
    <n v="2"/>
    <m/>
    <m/>
    <m/>
    <m/>
    <m/>
    <m/>
    <m/>
    <m/>
    <m/>
    <m/>
    <m/>
    <m/>
    <m/>
    <m/>
    <m/>
    <m/>
  </r>
  <r>
    <x v="4"/>
    <x v="30"/>
    <x v="170"/>
    <x v="1"/>
    <n v="195"/>
    <n v="4"/>
    <n v="2"/>
    <n v="2"/>
    <n v="2"/>
    <n v="79"/>
    <n v="9"/>
    <n v="16"/>
    <n v="5"/>
    <n v="39"/>
    <n v="0"/>
    <n v="34"/>
    <n v="0"/>
    <n v="1060"/>
    <n v="0"/>
    <n v="641"/>
    <n v="15"/>
    <n v="9"/>
    <n v="1940"/>
    <n v="0"/>
    <n v="349"/>
    <n v="260"/>
    <n v="62"/>
    <n v="1606"/>
    <n v="182"/>
    <n v="27"/>
    <n v="163"/>
    <n v="156"/>
    <n v="216"/>
    <n v="0"/>
    <n v="6"/>
    <n v="42"/>
    <n v="5"/>
    <n v="56"/>
    <n v="0"/>
    <n v="10"/>
    <n v="0"/>
    <n v="0"/>
    <n v="0"/>
    <n v="0"/>
    <n v="0"/>
    <n v="0"/>
    <n v="0"/>
    <n v="0"/>
    <n v="0"/>
    <n v="0"/>
    <n v="0"/>
    <n v="0"/>
    <n v="1"/>
    <n v="94"/>
    <n v="56"/>
    <n v="0"/>
    <n v="1"/>
    <n v="2"/>
    <m/>
    <m/>
    <m/>
    <m/>
    <m/>
    <m/>
    <m/>
    <m/>
    <m/>
    <m/>
    <m/>
    <m/>
    <m/>
    <m/>
    <m/>
    <m/>
  </r>
  <r>
    <x v="4"/>
    <x v="30"/>
    <x v="170"/>
    <x v="2"/>
    <n v="196"/>
    <n v="4"/>
    <n v="2"/>
    <n v="2"/>
    <n v="2"/>
    <n v="89"/>
    <n v="9"/>
    <n v="16"/>
    <n v="5"/>
    <n v="39"/>
    <n v="34"/>
    <n v="0"/>
    <n v="0"/>
    <n v="1059"/>
    <n v="707"/>
    <n v="94"/>
    <n v="15"/>
    <n v="9"/>
    <n v="1946"/>
    <n v="422"/>
    <n v="56"/>
    <n v="256"/>
    <n v="63"/>
    <n v="1602"/>
    <n v="228"/>
    <n v="26"/>
    <n v="162"/>
    <n v="156"/>
    <n v="213"/>
    <n v="10"/>
    <n v="1"/>
    <n v="42"/>
    <n v="4"/>
    <n v="56"/>
    <n v="10"/>
    <n v="2"/>
    <n v="0"/>
    <n v="0"/>
    <n v="0"/>
    <n v="0"/>
    <n v="0"/>
    <n v="0"/>
    <n v="0"/>
    <n v="0"/>
    <n v="0"/>
    <n v="0"/>
    <n v="0"/>
    <n v="0"/>
    <n v="1"/>
    <n v="0"/>
    <n v="0"/>
    <n v="0"/>
    <n v="0"/>
    <n v="0"/>
    <n v="4"/>
    <n v="2"/>
    <n v="157"/>
    <n v="38"/>
    <n v="928"/>
    <n v="1504"/>
    <n v="1220"/>
    <n v="156"/>
    <n v="54"/>
    <m/>
    <m/>
    <m/>
    <m/>
    <m/>
    <m/>
    <m/>
  </r>
  <r>
    <x v="4"/>
    <x v="30"/>
    <x v="170"/>
    <x v="3"/>
    <n v="196"/>
    <n v="4"/>
    <n v="2"/>
    <n v="2"/>
    <n v="2"/>
    <n v="99"/>
    <n v="9"/>
    <n v="16"/>
    <n v="5"/>
    <n v="38"/>
    <n v="33"/>
    <n v="0"/>
    <n v="0"/>
    <n v="1059"/>
    <n v="742"/>
    <n v="94"/>
    <n v="15"/>
    <n v="9"/>
    <n v="1943"/>
    <n v="518"/>
    <n v="57"/>
    <n v="253"/>
    <n v="58"/>
    <n v="1603"/>
    <n v="314"/>
    <n v="27"/>
    <n v="161"/>
    <n v="157"/>
    <n v="214"/>
    <n v="12"/>
    <n v="1"/>
    <n v="42"/>
    <n v="4"/>
    <n v="56"/>
    <n v="11"/>
    <n v="2"/>
    <n v="0"/>
    <n v="0"/>
    <n v="0"/>
    <n v="0"/>
    <n v="0"/>
    <n v="0"/>
    <n v="0"/>
    <n v="0"/>
    <n v="0"/>
    <n v="0"/>
    <n v="0"/>
    <n v="0"/>
    <n v="1"/>
    <n v="0"/>
    <n v="0"/>
    <n v="0"/>
    <n v="0"/>
    <n v="0"/>
    <n v="4"/>
    <n v="2"/>
    <n v="158"/>
    <n v="37"/>
    <n v="928"/>
    <n v="1507"/>
    <n v="1222"/>
    <n v="159"/>
    <n v="54"/>
    <m/>
    <m/>
    <m/>
    <m/>
    <m/>
    <m/>
    <m/>
  </r>
  <r>
    <x v="4"/>
    <x v="30"/>
    <x v="170"/>
    <x v="4"/>
    <n v="196"/>
    <n v="4"/>
    <n v="2"/>
    <n v="2"/>
    <n v="2"/>
    <n v="105"/>
    <n v="9"/>
    <n v="17"/>
    <n v="4"/>
    <n v="38"/>
    <n v="33"/>
    <n v="0"/>
    <n v="0"/>
    <n v="1058"/>
    <n v="759"/>
    <n v="94"/>
    <n v="15"/>
    <n v="10"/>
    <n v="1944"/>
    <n v="656"/>
    <n v="57"/>
    <n v="249"/>
    <n v="57"/>
    <n v="1609"/>
    <n v="388"/>
    <n v="27"/>
    <n v="162"/>
    <n v="159"/>
    <n v="215"/>
    <n v="12"/>
    <n v="1"/>
    <n v="41"/>
    <n v="4"/>
    <n v="56"/>
    <n v="11"/>
    <n v="2"/>
    <n v="0"/>
    <n v="0"/>
    <n v="0"/>
    <n v="0"/>
    <n v="0"/>
    <n v="0"/>
    <n v="0"/>
    <n v="0"/>
    <n v="0"/>
    <n v="0"/>
    <n v="0"/>
    <n v="0"/>
    <n v="1"/>
    <n v="0"/>
    <n v="0"/>
    <n v="0"/>
    <n v="0"/>
    <n v="0"/>
    <n v="4"/>
    <n v="2"/>
    <n v="157"/>
    <n v="37"/>
    <n v="927"/>
    <n v="1513"/>
    <n v="1226"/>
    <n v="159"/>
    <n v="54"/>
    <m/>
    <m/>
    <m/>
    <m/>
    <m/>
    <m/>
    <m/>
  </r>
  <r>
    <x v="4"/>
    <x v="30"/>
    <x v="170"/>
    <x v="5"/>
    <n v="195"/>
    <n v="4"/>
    <n v="2"/>
    <n v="2"/>
    <n v="2"/>
    <n v="114"/>
    <n v="9"/>
    <n v="17"/>
    <n v="4"/>
    <n v="37"/>
    <n v="32"/>
    <n v="0"/>
    <n v="0"/>
    <n v="1058"/>
    <n v="796"/>
    <n v="94"/>
    <n v="15"/>
    <n v="9"/>
    <n v="1953"/>
    <n v="768"/>
    <n v="57"/>
    <n v="250"/>
    <n v="57"/>
    <n v="1607"/>
    <n v="456"/>
    <n v="27"/>
    <n v="160"/>
    <n v="160"/>
    <n v="217"/>
    <n v="19"/>
    <n v="1"/>
    <n v="42"/>
    <n v="5"/>
    <n v="57"/>
    <n v="27"/>
    <n v="2"/>
    <n v="0"/>
    <n v="0"/>
    <n v="0"/>
    <n v="0"/>
    <n v="0"/>
    <n v="0"/>
    <n v="0"/>
    <n v="0"/>
    <n v="0"/>
    <n v="0"/>
    <n v="0"/>
    <n v="0"/>
    <n v="1"/>
    <n v="0"/>
    <n v="0"/>
    <n v="0"/>
    <n v="0"/>
    <n v="0"/>
    <n v="4"/>
    <n v="2"/>
    <n v="156"/>
    <n v="36"/>
    <n v="927"/>
    <n v="1523"/>
    <n v="1226"/>
    <n v="160"/>
    <n v="55"/>
    <m/>
    <m/>
    <m/>
    <m/>
    <m/>
    <m/>
    <m/>
  </r>
  <r>
    <x v="4"/>
    <x v="30"/>
    <x v="170"/>
    <x v="6"/>
    <n v="194"/>
    <n v="4"/>
    <n v="2"/>
    <n v="2"/>
    <n v="2"/>
    <n v="116"/>
    <n v="9"/>
    <n v="17"/>
    <n v="3"/>
    <n v="37"/>
    <n v="31"/>
    <n v="0"/>
    <n v="0"/>
    <n v="1059"/>
    <n v="821"/>
    <n v="94"/>
    <n v="15"/>
    <n v="9"/>
    <n v="1955"/>
    <n v="835"/>
    <n v="59"/>
    <n v="247"/>
    <n v="58"/>
    <n v="1603"/>
    <n v="539"/>
    <n v="27"/>
    <n v="159"/>
    <n v="158"/>
    <n v="219"/>
    <n v="22"/>
    <n v="1"/>
    <n v="42"/>
    <n v="5"/>
    <n v="56"/>
    <n v="36"/>
    <n v="2"/>
    <n v="0"/>
    <n v="0"/>
    <n v="0"/>
    <n v="0"/>
    <n v="0"/>
    <n v="0"/>
    <n v="0"/>
    <n v="0"/>
    <n v="0"/>
    <n v="0"/>
    <n v="0"/>
    <n v="0"/>
    <n v="1"/>
    <n v="0"/>
    <n v="0"/>
    <n v="0"/>
    <n v="0"/>
    <n v="0"/>
    <n v="4"/>
    <n v="2"/>
    <n v="156"/>
    <n v="36"/>
    <n v="929"/>
    <n v="1526"/>
    <n v="1223"/>
    <n v="161"/>
    <n v="54"/>
    <m/>
    <m/>
    <m/>
    <m/>
    <m/>
    <m/>
    <m/>
  </r>
  <r>
    <x v="4"/>
    <x v="30"/>
    <x v="170"/>
    <x v="7"/>
    <n v="195"/>
    <n v="4"/>
    <n v="2"/>
    <n v="2"/>
    <n v="2"/>
    <n v="120"/>
    <n v="9"/>
    <n v="17"/>
    <n v="3"/>
    <n v="37"/>
    <n v="31"/>
    <n v="0"/>
    <n v="0"/>
    <n v="1058"/>
    <n v="830"/>
    <n v="94"/>
    <n v="15"/>
    <n v="9"/>
    <n v="1954"/>
    <n v="909"/>
    <n v="60"/>
    <n v="244"/>
    <n v="60"/>
    <n v="1605"/>
    <n v="669"/>
    <n v="27"/>
    <n v="158"/>
    <n v="161"/>
    <n v="219"/>
    <n v="30"/>
    <n v="2"/>
    <n v="39"/>
    <n v="6"/>
    <n v="55"/>
    <n v="39"/>
    <n v="2"/>
    <n v="0"/>
    <n v="0"/>
    <n v="0"/>
    <n v="0"/>
    <n v="0"/>
    <n v="0"/>
    <n v="0"/>
    <n v="0"/>
    <n v="0"/>
    <n v="0"/>
    <n v="0"/>
    <n v="0"/>
    <n v="1"/>
    <n v="0"/>
    <n v="0"/>
    <n v="0"/>
    <n v="0"/>
    <n v="0"/>
    <n v="4"/>
    <n v="2"/>
    <n v="157"/>
    <n v="36"/>
    <n v="929"/>
    <n v="1525"/>
    <n v="1225"/>
    <n v="162"/>
    <n v="53"/>
    <m/>
    <m/>
    <m/>
    <m/>
    <m/>
    <m/>
    <m/>
  </r>
  <r>
    <x v="4"/>
    <x v="30"/>
    <x v="170"/>
    <x v="8"/>
    <n v="196"/>
    <n v="4"/>
    <n v="2"/>
    <n v="2"/>
    <n v="2"/>
    <n v="126"/>
    <n v="9"/>
    <n v="17"/>
    <n v="3"/>
    <n v="37"/>
    <n v="31"/>
    <n v="0"/>
    <n v="0"/>
    <n v="1060"/>
    <n v="846"/>
    <n v="93"/>
    <n v="15"/>
    <n v="9"/>
    <n v="1959"/>
    <n v="1018"/>
    <n v="60"/>
    <n v="242"/>
    <n v="57"/>
    <n v="1605"/>
    <n v="811"/>
    <n v="27"/>
    <n v="160"/>
    <n v="159"/>
    <n v="222"/>
    <n v="50"/>
    <n v="2"/>
    <n v="38"/>
    <n v="6"/>
    <n v="55"/>
    <n v="43"/>
    <n v="2"/>
    <n v="0"/>
    <n v="0"/>
    <n v="0"/>
    <n v="0"/>
    <n v="0"/>
    <n v="0"/>
    <n v="0"/>
    <n v="0"/>
    <n v="0"/>
    <n v="0"/>
    <n v="0"/>
    <n v="0"/>
    <n v="0"/>
    <n v="0"/>
    <n v="0"/>
    <n v="0"/>
    <n v="0"/>
    <n v="0"/>
    <n v="4"/>
    <n v="2"/>
    <n v="159"/>
    <n v="36"/>
    <n v="934"/>
    <n v="1538"/>
    <n v="1224"/>
    <n v="165"/>
    <n v="53"/>
    <n v="7137"/>
    <n v="1774"/>
    <n v="0"/>
    <n v="150"/>
    <n v="1592"/>
    <n v="645"/>
    <n v="4474"/>
  </r>
  <r>
    <x v="4"/>
    <x v="30"/>
    <x v="170"/>
    <x v="9"/>
    <n v="196"/>
    <n v="4"/>
    <n v="2"/>
    <n v="2"/>
    <n v="2"/>
    <n v="129"/>
    <n v="9"/>
    <n v="17"/>
    <n v="3"/>
    <n v="37"/>
    <n v="31"/>
    <n v="0"/>
    <n v="0"/>
    <n v="1060"/>
    <n v="852"/>
    <n v="92"/>
    <n v="14"/>
    <n v="10"/>
    <n v="1953"/>
    <n v="1078"/>
    <n v="60"/>
    <n v="235"/>
    <n v="56"/>
    <n v="1609"/>
    <n v="893"/>
    <n v="27"/>
    <n v="161"/>
    <n v="159"/>
    <n v="220"/>
    <n v="75"/>
    <n v="2"/>
    <n v="38"/>
    <n v="6"/>
    <n v="55"/>
    <n v="43"/>
    <n v="2"/>
    <n v="0"/>
    <n v="0"/>
    <n v="0"/>
    <n v="0"/>
    <n v="0"/>
    <n v="0"/>
    <n v="0"/>
    <n v="0"/>
    <n v="0"/>
    <n v="0"/>
    <n v="0"/>
    <n v="0"/>
    <n v="0"/>
    <n v="0"/>
    <n v="0"/>
    <n v="0"/>
    <n v="0"/>
    <n v="0"/>
    <n v="4"/>
    <n v="2"/>
    <n v="160"/>
    <n v="36"/>
    <n v="934"/>
    <n v="1538"/>
    <n v="1230"/>
    <n v="164"/>
    <n v="53"/>
    <n v="7145"/>
    <n v="2249"/>
    <n v="0"/>
    <n v="150"/>
    <n v="1590"/>
    <n v="641"/>
    <n v="4492"/>
  </r>
  <r>
    <x v="4"/>
    <x v="30"/>
    <x v="170"/>
    <x v="10"/>
    <n v="196"/>
    <n v="4"/>
    <n v="2"/>
    <n v="2"/>
    <n v="2"/>
    <n v="131"/>
    <n v="9"/>
    <n v="17"/>
    <n v="3"/>
    <n v="34"/>
    <n v="28"/>
    <n v="0"/>
    <n v="0"/>
    <n v="1063"/>
    <n v="853"/>
    <n v="92"/>
    <n v="14"/>
    <n v="11"/>
    <n v="1952"/>
    <n v="1099"/>
    <n v="61"/>
    <n v="234"/>
    <n v="55"/>
    <n v="1608"/>
    <n v="922"/>
    <n v="26"/>
    <n v="161"/>
    <n v="158"/>
    <n v="219"/>
    <n v="79"/>
    <n v="2"/>
    <n v="37"/>
    <n v="6"/>
    <n v="55"/>
    <n v="43"/>
    <n v="2"/>
    <n v="0"/>
    <n v="0"/>
    <n v="0"/>
    <n v="0"/>
    <n v="0"/>
    <n v="0"/>
    <n v="0"/>
    <n v="0"/>
    <n v="0"/>
    <n v="0"/>
    <n v="0"/>
    <n v="0"/>
    <n v="0"/>
    <n v="0"/>
    <n v="0"/>
    <n v="0"/>
    <n v="0"/>
    <n v="0"/>
    <n v="4"/>
    <n v="2"/>
    <n v="160"/>
    <n v="33"/>
    <n v="936"/>
    <n v="1538"/>
    <n v="1234"/>
    <n v="164"/>
    <n v="53"/>
    <n v="7147"/>
    <n v="2403"/>
    <n v="0"/>
    <n v="150"/>
    <n v="1583"/>
    <n v="648"/>
    <n v="4500"/>
  </r>
  <r>
    <x v="4"/>
    <x v="30"/>
    <x v="170"/>
    <x v="11"/>
    <n v="197"/>
    <n v="4"/>
    <n v="2"/>
    <n v="2"/>
    <n v="2"/>
    <n v="135"/>
    <n v="9"/>
    <n v="17"/>
    <n v="3"/>
    <n v="33"/>
    <n v="27"/>
    <n v="0"/>
    <n v="0"/>
    <n v="1061"/>
    <n v="859"/>
    <n v="92"/>
    <n v="14"/>
    <n v="9"/>
    <n v="1955"/>
    <n v="1128"/>
    <n v="60"/>
    <n v="232"/>
    <n v="56"/>
    <n v="1606"/>
    <n v="948"/>
    <n v="26"/>
    <n v="160"/>
    <n v="157"/>
    <n v="219"/>
    <n v="83"/>
    <n v="2"/>
    <n v="37"/>
    <n v="6"/>
    <n v="54"/>
    <n v="46"/>
    <n v="2"/>
    <n v="0"/>
    <n v="0"/>
    <n v="0"/>
    <n v="0"/>
    <n v="0"/>
    <n v="0"/>
    <n v="0"/>
    <n v="0"/>
    <n v="0"/>
    <n v="0"/>
    <n v="0"/>
    <n v="0"/>
    <n v="0"/>
    <n v="0"/>
    <n v="0"/>
    <n v="0"/>
    <n v="0"/>
    <n v="0"/>
    <n v="4"/>
    <n v="2"/>
    <n v="161"/>
    <n v="32"/>
    <n v="935"/>
    <n v="1547"/>
    <n v="1234"/>
    <n v="165"/>
    <n v="52"/>
    <n v="7153"/>
    <n v="2537"/>
    <n v="0"/>
    <n v="151"/>
    <n v="1576"/>
    <n v="646"/>
    <n v="4514"/>
  </r>
  <r>
    <x v="4"/>
    <x v="30"/>
    <x v="170"/>
    <x v="12"/>
    <n v="196"/>
    <n v="4"/>
    <n v="2"/>
    <n v="2"/>
    <n v="2"/>
    <n v="133"/>
    <n v="9"/>
    <n v="17"/>
    <n v="3"/>
    <n v="33"/>
    <n v="29"/>
    <n v="0"/>
    <n v="0"/>
    <n v="1065"/>
    <n v="865"/>
    <n v="92"/>
    <n v="14"/>
    <n v="10"/>
    <n v="1954"/>
    <n v="1150"/>
    <n v="59"/>
    <n v="228"/>
    <n v="55"/>
    <n v="1600"/>
    <n v="956"/>
    <n v="25"/>
    <n v="159"/>
    <n v="155"/>
    <n v="220"/>
    <n v="87"/>
    <n v="2"/>
    <n v="37"/>
    <n v="6"/>
    <n v="54"/>
    <n v="47"/>
    <n v="2"/>
    <n v="0"/>
    <n v="0"/>
    <n v="0"/>
    <n v="0"/>
    <n v="0"/>
    <n v="0"/>
    <n v="0"/>
    <n v="0"/>
    <n v="0"/>
    <n v="0"/>
    <n v="0"/>
    <n v="0"/>
    <n v="0"/>
    <n v="0"/>
    <n v="0"/>
    <n v="0"/>
    <n v="0"/>
    <n v="0"/>
    <n v="4"/>
    <n v="2"/>
    <n v="160"/>
    <n v="32"/>
    <n v="938"/>
    <n v="1552"/>
    <n v="1230"/>
    <n v="167"/>
    <n v="52"/>
    <n v="7152"/>
    <n v="2616"/>
    <n v="0"/>
    <n v="151"/>
    <n v="1570"/>
    <n v="652"/>
    <n v="4521"/>
  </r>
  <r>
    <x v="4"/>
    <x v="30"/>
    <x v="170"/>
    <x v="13"/>
    <n v="196"/>
    <n v="4"/>
    <n v="2"/>
    <n v="2"/>
    <n v="2"/>
    <n v="133"/>
    <n v="9"/>
    <n v="17"/>
    <n v="3"/>
    <n v="33"/>
    <n v="29"/>
    <n v="0"/>
    <n v="0"/>
    <n v="1064"/>
    <n v="870"/>
    <n v="92"/>
    <n v="14"/>
    <n v="9"/>
    <n v="1957"/>
    <n v="1160"/>
    <n v="60"/>
    <n v="226"/>
    <n v="55"/>
    <n v="1601"/>
    <n v="963"/>
    <n v="25"/>
    <n v="159"/>
    <n v="156"/>
    <n v="224"/>
    <n v="90"/>
    <n v="2"/>
    <n v="37"/>
    <n v="6"/>
    <n v="53"/>
    <n v="46"/>
    <n v="2"/>
    <n v="0"/>
    <n v="0"/>
    <n v="0"/>
    <n v="0"/>
    <n v="0"/>
    <n v="0"/>
    <n v="0"/>
    <n v="0"/>
    <n v="0"/>
    <n v="0"/>
    <n v="0"/>
    <n v="0"/>
    <n v="0"/>
    <n v="0"/>
    <n v="0"/>
    <n v="0"/>
    <n v="0"/>
    <n v="0"/>
    <n v="4"/>
    <n v="2"/>
    <n v="160"/>
    <n v="32"/>
    <n v="939"/>
    <n v="1557"/>
    <n v="1231"/>
    <n v="171"/>
    <n v="51"/>
    <n v="7162"/>
    <n v="2664"/>
    <n v="0"/>
    <n v="152"/>
    <n v="1561"/>
    <n v="646"/>
    <n v="4541"/>
  </r>
  <r>
    <x v="4"/>
    <x v="30"/>
    <x v="170"/>
    <x v="14"/>
    <n v="196"/>
    <n v="4"/>
    <n v="2"/>
    <n v="2"/>
    <n v="2"/>
    <n v="137"/>
    <n v="9"/>
    <n v="17"/>
    <n v="3"/>
    <n v="32"/>
    <n v="28"/>
    <n v="0"/>
    <n v="0"/>
    <n v="1064"/>
    <n v="878"/>
    <n v="91"/>
    <n v="14"/>
    <n v="9"/>
    <n v="1960"/>
    <n v="1178"/>
    <n v="60"/>
    <n v="227"/>
    <n v="54"/>
    <n v="1599"/>
    <n v="979"/>
    <n v="24"/>
    <n v="158"/>
    <n v="155"/>
    <n v="224"/>
    <n v="91"/>
    <n v="2"/>
    <n v="37"/>
    <n v="6"/>
    <n v="51"/>
    <n v="44"/>
    <n v="2"/>
    <n v="0"/>
    <n v="0"/>
    <n v="0"/>
    <n v="0"/>
    <n v="0"/>
    <n v="0"/>
    <n v="0"/>
    <n v="0"/>
    <n v="0"/>
    <n v="0"/>
    <n v="0"/>
    <n v="0"/>
    <n v="0"/>
    <n v="0"/>
    <n v="0"/>
    <n v="0"/>
    <n v="0"/>
    <n v="0"/>
    <n v="4"/>
    <n v="2"/>
    <n v="160"/>
    <n v="31"/>
    <n v="940"/>
    <n v="1560"/>
    <n v="1232"/>
    <n v="171"/>
    <n v="49"/>
    <n v="7165"/>
    <n v="2772"/>
    <n v="0"/>
    <n v="151"/>
    <n v="1549"/>
    <n v="654"/>
    <n v="4554"/>
  </r>
  <r>
    <x v="4"/>
    <x v="30"/>
    <x v="170"/>
    <x v="15"/>
    <n v="196"/>
    <n v="4"/>
    <n v="2"/>
    <n v="2"/>
    <n v="2"/>
    <n v="139"/>
    <n v="10"/>
    <n v="16"/>
    <n v="3"/>
    <n v="35"/>
    <n v="31"/>
    <n v="0"/>
    <n v="0"/>
    <n v="1070"/>
    <n v="883"/>
    <n v="91"/>
    <n v="14"/>
    <n v="9"/>
    <n v="1960"/>
    <n v="1185"/>
    <n v="62"/>
    <n v="224"/>
    <n v="55"/>
    <n v="1603"/>
    <n v="989"/>
    <n v="24"/>
    <n v="156"/>
    <n v="159"/>
    <n v="225"/>
    <n v="90"/>
    <n v="2"/>
    <n v="37"/>
    <n v="6"/>
    <n v="54"/>
    <n v="48"/>
    <n v="2"/>
    <n v="0"/>
    <n v="0"/>
    <n v="0"/>
    <n v="0"/>
    <n v="0"/>
    <n v="0"/>
    <n v="0"/>
    <n v="0"/>
    <n v="0"/>
    <n v="0"/>
    <n v="0"/>
    <n v="0"/>
    <n v="0"/>
    <n v="0"/>
    <n v="0"/>
    <n v="0"/>
    <n v="0"/>
    <n v="0"/>
    <n v="4"/>
    <n v="2"/>
    <n v="160"/>
    <n v="34"/>
    <n v="944"/>
    <n v="1565"/>
    <n v="1233"/>
    <n v="172"/>
    <n v="52"/>
    <n v="7168"/>
    <n v="2803"/>
    <n v="0"/>
    <n v="150"/>
    <n v="1545"/>
    <n v="655"/>
    <n v="4562"/>
  </r>
  <r>
    <x v="4"/>
    <x v="30"/>
    <x v="170"/>
    <x v="16"/>
    <n v="195"/>
    <n v="4"/>
    <n v="2"/>
    <n v="2"/>
    <n v="2"/>
    <n v="139"/>
    <n v="10"/>
    <n v="16"/>
    <n v="3"/>
    <n v="37"/>
    <n v="32"/>
    <n v="1"/>
    <n v="0"/>
    <n v="1073"/>
    <n v="885"/>
    <n v="91"/>
    <n v="14"/>
    <n v="10"/>
    <n v="1954"/>
    <n v="1189"/>
    <n v="62"/>
    <n v="222"/>
    <n v="55"/>
    <n v="1606"/>
    <n v="997"/>
    <n v="24"/>
    <n v="156"/>
    <n v="159"/>
    <n v="225"/>
    <n v="94"/>
    <n v="2"/>
    <n v="37"/>
    <n v="6"/>
    <n v="55"/>
    <n v="49"/>
    <n v="2"/>
    <n v="0"/>
    <n v="0"/>
    <n v="0"/>
    <n v="0"/>
    <n v="0"/>
    <n v="0"/>
    <n v="0"/>
    <n v="0"/>
    <n v="0"/>
    <n v="0"/>
    <n v="0"/>
    <n v="0"/>
    <n v="0"/>
    <n v="0"/>
    <n v="0"/>
    <n v="0"/>
    <n v="0"/>
    <n v="0"/>
    <n v="4"/>
    <n v="2"/>
    <n v="159"/>
    <n v="35"/>
    <n v="946"/>
    <n v="1561"/>
    <n v="1237"/>
    <n v="172"/>
    <n v="53"/>
    <n v="7170"/>
    <n v="2846"/>
    <n v="0"/>
    <n v="151"/>
    <n v="1541"/>
    <n v="658"/>
    <n v="4570"/>
  </r>
  <r>
    <x v="4"/>
    <x v="30"/>
    <x v="171"/>
    <x v="0"/>
    <n v="44"/>
    <n v="0"/>
    <n v="0"/>
    <n v="1"/>
    <n v="0"/>
    <n v="10"/>
    <n v="3"/>
    <n v="2"/>
    <n v="0"/>
    <n v="2"/>
    <n v="0"/>
    <n v="1"/>
    <n v="0"/>
    <n v="355"/>
    <n v="0"/>
    <n v="229"/>
    <n v="13"/>
    <n v="11"/>
    <n v="467"/>
    <n v="0"/>
    <n v="35"/>
    <n v="37"/>
    <n v="17"/>
    <n v="451"/>
    <n v="43"/>
    <n v="14"/>
    <n v="11"/>
    <n v="45"/>
    <n v="80"/>
    <n v="0"/>
    <n v="0"/>
    <n v="5"/>
    <n v="3"/>
    <n v="13"/>
    <n v="0"/>
    <n v="3"/>
    <n v="0"/>
    <n v="0"/>
    <n v="0"/>
    <n v="0"/>
    <n v="0"/>
    <n v="0"/>
    <n v="0"/>
    <n v="1"/>
    <n v="0"/>
    <n v="0"/>
    <n v="0"/>
    <n v="0"/>
    <n v="0"/>
    <n v="7"/>
    <n v="10"/>
    <n v="0"/>
    <n v="4"/>
    <n v="0"/>
    <m/>
    <m/>
    <m/>
    <m/>
    <m/>
    <m/>
    <m/>
    <m/>
    <m/>
    <m/>
    <m/>
    <m/>
    <m/>
    <m/>
    <m/>
    <m/>
  </r>
  <r>
    <x v="4"/>
    <x v="30"/>
    <x v="171"/>
    <x v="1"/>
    <n v="45"/>
    <n v="0"/>
    <n v="0"/>
    <n v="1"/>
    <n v="0"/>
    <n v="18"/>
    <n v="3"/>
    <n v="2"/>
    <n v="0"/>
    <n v="2"/>
    <n v="0"/>
    <n v="1"/>
    <n v="0"/>
    <n v="354"/>
    <n v="0"/>
    <n v="251"/>
    <n v="13"/>
    <n v="11"/>
    <n v="467"/>
    <n v="0"/>
    <n v="63"/>
    <n v="38"/>
    <n v="15"/>
    <n v="452"/>
    <n v="75"/>
    <n v="14"/>
    <n v="11"/>
    <n v="46"/>
    <n v="83"/>
    <n v="0"/>
    <n v="2"/>
    <n v="5"/>
    <n v="3"/>
    <n v="13"/>
    <n v="0"/>
    <n v="3"/>
    <n v="0"/>
    <n v="0"/>
    <n v="0"/>
    <n v="0"/>
    <n v="0"/>
    <n v="0"/>
    <n v="0"/>
    <n v="1"/>
    <n v="0"/>
    <n v="0"/>
    <n v="0"/>
    <n v="0"/>
    <n v="0"/>
    <n v="7"/>
    <n v="10"/>
    <n v="0"/>
    <n v="4"/>
    <n v="0"/>
    <m/>
    <m/>
    <m/>
    <m/>
    <m/>
    <m/>
    <m/>
    <m/>
    <m/>
    <m/>
    <m/>
    <m/>
    <m/>
    <m/>
    <m/>
    <m/>
  </r>
  <r>
    <x v="4"/>
    <x v="30"/>
    <x v="171"/>
    <x v="2"/>
    <n v="45"/>
    <n v="0"/>
    <n v="0"/>
    <n v="1"/>
    <n v="0"/>
    <n v="22"/>
    <n v="3"/>
    <n v="2"/>
    <n v="0"/>
    <n v="2"/>
    <n v="1"/>
    <n v="0"/>
    <n v="0"/>
    <n v="355"/>
    <n v="264"/>
    <n v="7"/>
    <n v="13"/>
    <n v="11"/>
    <n v="467"/>
    <n v="84"/>
    <n v="10"/>
    <n v="38"/>
    <n v="15"/>
    <n v="452"/>
    <n v="90"/>
    <n v="14"/>
    <n v="11"/>
    <n v="46"/>
    <n v="82"/>
    <n v="2"/>
    <n v="4"/>
    <n v="5"/>
    <n v="3"/>
    <n v="13"/>
    <n v="3"/>
    <n v="0"/>
    <n v="0"/>
    <n v="0"/>
    <n v="0"/>
    <n v="0"/>
    <n v="0"/>
    <n v="0"/>
    <n v="0"/>
    <n v="1"/>
    <n v="0"/>
    <n v="0"/>
    <n v="0"/>
    <n v="0"/>
    <n v="0"/>
    <n v="0"/>
    <n v="0"/>
    <n v="0"/>
    <n v="0"/>
    <n v="0"/>
    <n v="0"/>
    <n v="0"/>
    <n v="37"/>
    <n v="2"/>
    <n v="321"/>
    <n v="397"/>
    <n v="377"/>
    <n v="65"/>
    <n v="13"/>
    <m/>
    <m/>
    <m/>
    <m/>
    <m/>
    <m/>
    <m/>
  </r>
  <r>
    <x v="4"/>
    <x v="30"/>
    <x v="171"/>
    <x v="3"/>
    <n v="45"/>
    <n v="0"/>
    <n v="0"/>
    <n v="1"/>
    <n v="0"/>
    <n v="25"/>
    <n v="3"/>
    <n v="1"/>
    <n v="0"/>
    <n v="2"/>
    <n v="2"/>
    <n v="0"/>
    <n v="0"/>
    <n v="354"/>
    <n v="272"/>
    <n v="7"/>
    <n v="13"/>
    <n v="11"/>
    <n v="467"/>
    <n v="116"/>
    <n v="10"/>
    <n v="37"/>
    <n v="14"/>
    <n v="453"/>
    <n v="113"/>
    <n v="14"/>
    <n v="11"/>
    <n v="47"/>
    <n v="82"/>
    <n v="2"/>
    <n v="4"/>
    <n v="5"/>
    <n v="3"/>
    <n v="13"/>
    <n v="3"/>
    <n v="0"/>
    <n v="0"/>
    <n v="0"/>
    <n v="0"/>
    <n v="0"/>
    <n v="0"/>
    <n v="0"/>
    <n v="0"/>
    <n v="1"/>
    <n v="0"/>
    <n v="0"/>
    <n v="0"/>
    <n v="0"/>
    <n v="0"/>
    <n v="0"/>
    <n v="0"/>
    <n v="0"/>
    <n v="0"/>
    <n v="0"/>
    <n v="0"/>
    <n v="0"/>
    <n v="37"/>
    <n v="2"/>
    <n v="320"/>
    <n v="399"/>
    <n v="377"/>
    <n v="66"/>
    <n v="13"/>
    <m/>
    <m/>
    <m/>
    <m/>
    <m/>
    <m/>
    <m/>
  </r>
  <r>
    <x v="4"/>
    <x v="30"/>
    <x v="171"/>
    <x v="4"/>
    <n v="45"/>
    <n v="0"/>
    <n v="0"/>
    <n v="1"/>
    <n v="0"/>
    <n v="26"/>
    <n v="3"/>
    <n v="1"/>
    <n v="0"/>
    <n v="2"/>
    <n v="2"/>
    <n v="0"/>
    <n v="0"/>
    <n v="355"/>
    <n v="275"/>
    <n v="7"/>
    <n v="13"/>
    <n v="11"/>
    <n v="469"/>
    <n v="159"/>
    <n v="10"/>
    <n v="36"/>
    <n v="15"/>
    <n v="454"/>
    <n v="138"/>
    <n v="13"/>
    <n v="11"/>
    <n v="48"/>
    <n v="81"/>
    <n v="2"/>
    <n v="4"/>
    <n v="5"/>
    <n v="3"/>
    <n v="13"/>
    <n v="4"/>
    <n v="0"/>
    <n v="0"/>
    <n v="0"/>
    <n v="0"/>
    <n v="0"/>
    <n v="0"/>
    <n v="0"/>
    <n v="0"/>
    <n v="1"/>
    <n v="0"/>
    <n v="0"/>
    <n v="0"/>
    <n v="0"/>
    <n v="0"/>
    <n v="0"/>
    <n v="0"/>
    <n v="0"/>
    <n v="0"/>
    <n v="0"/>
    <n v="0"/>
    <n v="0"/>
    <n v="37"/>
    <n v="2"/>
    <n v="321"/>
    <n v="400"/>
    <n v="377"/>
    <n v="65"/>
    <n v="13"/>
    <m/>
    <m/>
    <m/>
    <m/>
    <m/>
    <m/>
    <m/>
  </r>
  <r>
    <x v="4"/>
    <x v="30"/>
    <x v="171"/>
    <x v="5"/>
    <n v="45"/>
    <n v="0"/>
    <n v="0"/>
    <n v="1"/>
    <n v="0"/>
    <n v="29"/>
    <n v="3"/>
    <n v="1"/>
    <n v="0"/>
    <n v="2"/>
    <n v="2"/>
    <n v="0"/>
    <n v="0"/>
    <n v="355"/>
    <n v="286"/>
    <n v="7"/>
    <n v="12"/>
    <n v="11"/>
    <n v="469"/>
    <n v="199"/>
    <n v="11"/>
    <n v="35"/>
    <n v="16"/>
    <n v="453"/>
    <n v="163"/>
    <n v="13"/>
    <n v="11"/>
    <n v="48"/>
    <n v="82"/>
    <n v="4"/>
    <n v="4"/>
    <n v="5"/>
    <n v="3"/>
    <n v="13"/>
    <n v="13"/>
    <n v="0"/>
    <n v="0"/>
    <n v="0"/>
    <n v="0"/>
    <n v="0"/>
    <n v="0"/>
    <n v="0"/>
    <n v="0"/>
    <n v="1"/>
    <n v="0"/>
    <n v="0"/>
    <n v="0"/>
    <n v="0"/>
    <n v="0"/>
    <n v="0"/>
    <n v="0"/>
    <n v="0"/>
    <n v="0"/>
    <n v="0"/>
    <n v="0"/>
    <n v="0"/>
    <n v="37"/>
    <n v="2"/>
    <n v="323"/>
    <n v="400"/>
    <n v="377"/>
    <n v="66"/>
    <n v="13"/>
    <m/>
    <m/>
    <m/>
    <m/>
    <m/>
    <m/>
    <m/>
  </r>
  <r>
    <x v="4"/>
    <x v="30"/>
    <x v="171"/>
    <x v="6"/>
    <n v="45"/>
    <n v="0"/>
    <n v="0"/>
    <n v="1"/>
    <n v="0"/>
    <n v="29"/>
    <n v="3"/>
    <n v="1"/>
    <n v="0"/>
    <n v="2"/>
    <n v="2"/>
    <n v="0"/>
    <n v="0"/>
    <n v="355"/>
    <n v="290"/>
    <n v="7"/>
    <n v="12"/>
    <n v="11"/>
    <n v="475"/>
    <n v="224"/>
    <n v="11"/>
    <n v="35"/>
    <n v="17"/>
    <n v="454"/>
    <n v="185"/>
    <n v="13"/>
    <n v="11"/>
    <n v="50"/>
    <n v="83"/>
    <n v="5"/>
    <n v="4"/>
    <n v="5"/>
    <n v="3"/>
    <n v="13"/>
    <n v="13"/>
    <n v="0"/>
    <n v="0"/>
    <n v="0"/>
    <n v="0"/>
    <n v="0"/>
    <n v="0"/>
    <n v="0"/>
    <n v="0"/>
    <n v="1"/>
    <n v="0"/>
    <n v="0"/>
    <n v="0"/>
    <n v="0"/>
    <n v="0"/>
    <n v="0"/>
    <n v="0"/>
    <n v="0"/>
    <n v="0"/>
    <n v="0"/>
    <n v="0"/>
    <n v="0"/>
    <n v="37"/>
    <n v="2"/>
    <n v="323"/>
    <n v="405"/>
    <n v="376"/>
    <n v="68"/>
    <n v="13"/>
    <m/>
    <m/>
    <m/>
    <m/>
    <m/>
    <m/>
    <m/>
  </r>
  <r>
    <x v="4"/>
    <x v="30"/>
    <x v="171"/>
    <x v="7"/>
    <n v="46"/>
    <n v="0"/>
    <n v="0"/>
    <n v="1"/>
    <n v="0"/>
    <n v="31"/>
    <n v="3"/>
    <n v="1"/>
    <n v="0"/>
    <n v="2"/>
    <n v="2"/>
    <n v="0"/>
    <n v="0"/>
    <n v="355"/>
    <n v="292"/>
    <n v="7"/>
    <n v="12"/>
    <n v="11"/>
    <n v="479"/>
    <n v="238"/>
    <n v="11"/>
    <n v="35"/>
    <n v="15"/>
    <n v="451"/>
    <n v="222"/>
    <n v="13"/>
    <n v="11"/>
    <n v="49"/>
    <n v="84"/>
    <n v="15"/>
    <n v="4"/>
    <n v="5"/>
    <n v="3"/>
    <n v="13"/>
    <n v="13"/>
    <n v="0"/>
    <n v="0"/>
    <n v="0"/>
    <n v="0"/>
    <n v="0"/>
    <n v="0"/>
    <n v="0"/>
    <n v="0"/>
    <n v="1"/>
    <n v="0"/>
    <n v="0"/>
    <n v="0"/>
    <n v="0"/>
    <n v="0"/>
    <n v="0"/>
    <n v="0"/>
    <n v="0"/>
    <n v="0"/>
    <n v="0"/>
    <n v="0"/>
    <n v="0"/>
    <n v="38"/>
    <n v="2"/>
    <n v="323"/>
    <n v="408"/>
    <n v="374"/>
    <n v="69"/>
    <n v="13"/>
    <m/>
    <m/>
    <m/>
    <m/>
    <m/>
    <m/>
    <m/>
  </r>
  <r>
    <x v="4"/>
    <x v="30"/>
    <x v="171"/>
    <x v="8"/>
    <n v="45"/>
    <n v="0"/>
    <n v="0"/>
    <n v="1"/>
    <n v="0"/>
    <n v="35"/>
    <n v="3"/>
    <n v="1"/>
    <n v="0"/>
    <n v="2"/>
    <n v="2"/>
    <n v="0"/>
    <n v="0"/>
    <n v="354"/>
    <n v="295"/>
    <n v="7"/>
    <n v="11"/>
    <n v="10"/>
    <n v="478"/>
    <n v="257"/>
    <n v="11"/>
    <n v="35"/>
    <n v="15"/>
    <n v="452"/>
    <n v="269"/>
    <n v="13"/>
    <n v="11"/>
    <n v="49"/>
    <n v="84"/>
    <n v="24"/>
    <n v="4"/>
    <n v="5"/>
    <n v="3"/>
    <n v="13"/>
    <n v="13"/>
    <n v="0"/>
    <n v="0"/>
    <n v="0"/>
    <n v="0"/>
    <n v="0"/>
    <n v="0"/>
    <n v="0"/>
    <n v="0"/>
    <n v="1"/>
    <n v="0"/>
    <n v="0"/>
    <n v="0"/>
    <n v="0"/>
    <n v="0"/>
    <n v="0"/>
    <n v="0"/>
    <n v="0"/>
    <n v="0"/>
    <n v="0"/>
    <n v="0"/>
    <n v="0"/>
    <n v="37"/>
    <n v="2"/>
    <n v="323"/>
    <n v="407"/>
    <n v="375"/>
    <n v="69"/>
    <n v="13"/>
    <n v="1847"/>
    <n v="559"/>
    <n v="0"/>
    <n v="23"/>
    <n v="267"/>
    <n v="194"/>
    <n v="1290"/>
  </r>
  <r>
    <x v="4"/>
    <x v="30"/>
    <x v="171"/>
    <x v="9"/>
    <n v="45"/>
    <n v="0"/>
    <n v="0"/>
    <n v="1"/>
    <n v="0"/>
    <n v="36"/>
    <n v="3"/>
    <n v="1"/>
    <n v="0"/>
    <n v="2"/>
    <n v="2"/>
    <n v="0"/>
    <n v="0"/>
    <n v="354"/>
    <n v="302"/>
    <n v="7"/>
    <n v="10"/>
    <n v="9"/>
    <n v="479"/>
    <n v="278"/>
    <n v="11"/>
    <n v="35"/>
    <n v="15"/>
    <n v="452"/>
    <n v="291"/>
    <n v="13"/>
    <n v="11"/>
    <n v="47"/>
    <n v="83"/>
    <n v="29"/>
    <n v="4"/>
    <n v="5"/>
    <n v="3"/>
    <n v="13"/>
    <n v="13"/>
    <n v="0"/>
    <n v="0"/>
    <n v="0"/>
    <n v="0"/>
    <n v="0"/>
    <n v="0"/>
    <n v="0"/>
    <n v="0"/>
    <n v="1"/>
    <n v="0"/>
    <n v="0"/>
    <n v="0"/>
    <n v="0"/>
    <n v="0"/>
    <n v="0"/>
    <n v="0"/>
    <n v="0"/>
    <n v="0"/>
    <n v="0"/>
    <n v="0"/>
    <n v="0"/>
    <n v="37"/>
    <n v="2"/>
    <n v="324"/>
    <n v="408"/>
    <n v="375"/>
    <n v="68"/>
    <n v="13"/>
    <n v="1850"/>
    <n v="686"/>
    <n v="0"/>
    <n v="23"/>
    <n v="263"/>
    <n v="198"/>
    <n v="1291"/>
  </r>
  <r>
    <x v="4"/>
    <x v="30"/>
    <x v="171"/>
    <x v="10"/>
    <n v="44"/>
    <n v="0"/>
    <n v="0"/>
    <n v="1"/>
    <n v="0"/>
    <n v="35"/>
    <n v="3"/>
    <n v="1"/>
    <n v="0"/>
    <n v="2"/>
    <n v="2"/>
    <n v="0"/>
    <n v="0"/>
    <n v="355"/>
    <n v="304"/>
    <n v="7"/>
    <n v="10"/>
    <n v="9"/>
    <n v="478"/>
    <n v="287"/>
    <n v="11"/>
    <n v="35"/>
    <n v="15"/>
    <n v="453"/>
    <n v="293"/>
    <n v="13"/>
    <n v="11"/>
    <n v="46"/>
    <n v="82"/>
    <n v="32"/>
    <n v="4"/>
    <n v="5"/>
    <n v="3"/>
    <n v="13"/>
    <n v="13"/>
    <n v="0"/>
    <n v="0"/>
    <n v="0"/>
    <n v="0"/>
    <n v="0"/>
    <n v="0"/>
    <n v="0"/>
    <n v="0"/>
    <n v="1"/>
    <n v="0"/>
    <n v="0"/>
    <n v="0"/>
    <n v="0"/>
    <n v="0"/>
    <n v="0"/>
    <n v="0"/>
    <n v="0"/>
    <n v="0"/>
    <n v="0"/>
    <n v="0"/>
    <n v="0"/>
    <n v="36"/>
    <n v="2"/>
    <n v="325"/>
    <n v="407"/>
    <n v="376"/>
    <n v="68"/>
    <n v="13"/>
    <n v="1847"/>
    <n v="726"/>
    <n v="0"/>
    <n v="23"/>
    <n v="262"/>
    <n v="196"/>
    <n v="1293"/>
  </r>
  <r>
    <x v="4"/>
    <x v="30"/>
    <x v="171"/>
    <x v="11"/>
    <n v="44"/>
    <n v="0"/>
    <n v="0"/>
    <n v="1"/>
    <n v="0"/>
    <n v="35"/>
    <n v="3"/>
    <n v="1"/>
    <n v="0"/>
    <n v="2"/>
    <n v="2"/>
    <n v="0"/>
    <n v="0"/>
    <n v="354"/>
    <n v="307"/>
    <n v="7"/>
    <n v="10"/>
    <n v="9"/>
    <n v="480"/>
    <n v="294"/>
    <n v="11"/>
    <n v="35"/>
    <n v="16"/>
    <n v="453"/>
    <n v="296"/>
    <n v="13"/>
    <n v="11"/>
    <n v="45"/>
    <n v="82"/>
    <n v="33"/>
    <n v="4"/>
    <n v="5"/>
    <n v="3"/>
    <n v="13"/>
    <n v="13"/>
    <n v="0"/>
    <n v="0"/>
    <n v="0"/>
    <n v="0"/>
    <n v="0"/>
    <n v="0"/>
    <n v="0"/>
    <n v="0"/>
    <n v="1"/>
    <n v="0"/>
    <n v="0"/>
    <n v="0"/>
    <n v="0"/>
    <n v="0"/>
    <n v="0"/>
    <n v="0"/>
    <n v="0"/>
    <n v="0"/>
    <n v="0"/>
    <n v="0"/>
    <n v="0"/>
    <n v="36"/>
    <n v="2"/>
    <n v="324"/>
    <n v="408"/>
    <n v="376"/>
    <n v="68"/>
    <n v="13"/>
    <n v="1845"/>
    <n v="758"/>
    <n v="0"/>
    <n v="23"/>
    <n v="258"/>
    <n v="193"/>
    <n v="1296"/>
  </r>
  <r>
    <x v="4"/>
    <x v="30"/>
    <x v="171"/>
    <x v="12"/>
    <n v="45"/>
    <n v="0"/>
    <n v="0"/>
    <n v="1"/>
    <n v="0"/>
    <n v="36"/>
    <n v="3"/>
    <n v="1"/>
    <n v="0"/>
    <n v="2"/>
    <n v="2"/>
    <n v="0"/>
    <n v="0"/>
    <n v="355"/>
    <n v="309"/>
    <n v="7"/>
    <n v="10"/>
    <n v="9"/>
    <n v="481"/>
    <n v="300"/>
    <n v="11"/>
    <n v="35"/>
    <n v="16"/>
    <n v="453"/>
    <n v="302"/>
    <n v="13"/>
    <n v="11"/>
    <n v="45"/>
    <n v="82"/>
    <n v="35"/>
    <n v="4"/>
    <n v="6"/>
    <n v="3"/>
    <n v="13"/>
    <n v="13"/>
    <n v="0"/>
    <n v="0"/>
    <n v="0"/>
    <n v="0"/>
    <n v="0"/>
    <n v="0"/>
    <n v="0"/>
    <n v="0"/>
    <n v="1"/>
    <n v="0"/>
    <n v="0"/>
    <n v="0"/>
    <n v="0"/>
    <n v="0"/>
    <n v="0"/>
    <n v="0"/>
    <n v="0"/>
    <n v="0"/>
    <n v="0"/>
    <n v="0"/>
    <n v="0"/>
    <n v="37"/>
    <n v="2"/>
    <n v="325"/>
    <n v="410"/>
    <n v="377"/>
    <n v="67"/>
    <n v="13"/>
    <n v="1849"/>
    <n v="778"/>
    <n v="0"/>
    <n v="23"/>
    <n v="258"/>
    <n v="193"/>
    <n v="1300"/>
  </r>
  <r>
    <x v="4"/>
    <x v="30"/>
    <x v="171"/>
    <x v="13"/>
    <n v="46"/>
    <n v="0"/>
    <n v="0"/>
    <n v="1"/>
    <n v="0"/>
    <n v="37"/>
    <n v="3"/>
    <n v="1"/>
    <n v="0"/>
    <n v="2"/>
    <n v="2"/>
    <n v="0"/>
    <n v="0"/>
    <n v="355"/>
    <n v="310"/>
    <n v="7"/>
    <n v="10"/>
    <n v="9"/>
    <n v="482"/>
    <n v="303"/>
    <n v="11"/>
    <n v="35"/>
    <n v="15"/>
    <n v="451"/>
    <n v="304"/>
    <n v="13"/>
    <n v="11"/>
    <n v="44"/>
    <n v="83"/>
    <n v="36"/>
    <n v="4"/>
    <n v="6"/>
    <n v="4"/>
    <n v="12"/>
    <n v="12"/>
    <n v="0"/>
    <n v="0"/>
    <n v="0"/>
    <n v="0"/>
    <n v="0"/>
    <n v="0"/>
    <n v="0"/>
    <n v="0"/>
    <n v="1"/>
    <n v="0"/>
    <n v="0"/>
    <n v="0"/>
    <n v="0"/>
    <n v="0"/>
    <n v="0"/>
    <n v="0"/>
    <n v="0"/>
    <n v="0"/>
    <n v="0"/>
    <n v="0"/>
    <n v="0"/>
    <n v="38"/>
    <n v="2"/>
    <n v="325"/>
    <n v="413"/>
    <n v="376"/>
    <n v="67"/>
    <n v="12"/>
    <n v="1847"/>
    <n v="788"/>
    <n v="0"/>
    <n v="23"/>
    <n v="258"/>
    <n v="193"/>
    <n v="1300"/>
  </r>
  <r>
    <x v="4"/>
    <x v="30"/>
    <x v="171"/>
    <x v="14"/>
    <n v="46"/>
    <n v="0"/>
    <n v="0"/>
    <n v="1"/>
    <n v="0"/>
    <n v="37"/>
    <n v="3"/>
    <n v="1"/>
    <n v="0"/>
    <n v="2"/>
    <n v="2"/>
    <n v="0"/>
    <n v="0"/>
    <n v="355"/>
    <n v="310"/>
    <n v="7"/>
    <n v="10"/>
    <n v="9"/>
    <n v="492"/>
    <n v="311"/>
    <n v="11"/>
    <n v="35"/>
    <n v="15"/>
    <n v="449"/>
    <n v="311"/>
    <n v="13"/>
    <n v="11"/>
    <n v="42"/>
    <n v="82"/>
    <n v="37"/>
    <n v="4"/>
    <n v="6"/>
    <n v="3"/>
    <n v="12"/>
    <n v="12"/>
    <n v="0"/>
    <n v="0"/>
    <n v="0"/>
    <n v="0"/>
    <n v="0"/>
    <n v="0"/>
    <n v="0"/>
    <n v="0"/>
    <n v="1"/>
    <n v="0"/>
    <n v="0"/>
    <n v="0"/>
    <n v="0"/>
    <n v="0"/>
    <n v="0"/>
    <n v="0"/>
    <n v="0"/>
    <n v="0"/>
    <n v="0"/>
    <n v="0"/>
    <n v="0"/>
    <n v="38"/>
    <n v="2"/>
    <n v="325"/>
    <n v="423"/>
    <n v="376"/>
    <n v="67"/>
    <n v="12"/>
    <n v="1837"/>
    <n v="813"/>
    <n v="0"/>
    <n v="23"/>
    <n v="258"/>
    <n v="177"/>
    <n v="1315"/>
  </r>
  <r>
    <x v="4"/>
    <x v="30"/>
    <x v="171"/>
    <x v="15"/>
    <n v="46"/>
    <n v="0"/>
    <n v="0"/>
    <n v="1"/>
    <n v="0"/>
    <n v="37"/>
    <n v="3"/>
    <n v="1"/>
    <n v="0"/>
    <n v="2"/>
    <n v="2"/>
    <n v="0"/>
    <n v="0"/>
    <n v="354"/>
    <n v="310"/>
    <n v="7"/>
    <n v="10"/>
    <n v="9"/>
    <n v="492"/>
    <n v="312"/>
    <n v="11"/>
    <n v="36"/>
    <n v="15"/>
    <n v="449"/>
    <n v="311"/>
    <n v="13"/>
    <n v="11"/>
    <n v="41"/>
    <n v="82"/>
    <n v="37"/>
    <n v="4"/>
    <n v="6"/>
    <n v="3"/>
    <n v="12"/>
    <n v="12"/>
    <n v="0"/>
    <n v="0"/>
    <n v="0"/>
    <n v="0"/>
    <n v="0"/>
    <n v="0"/>
    <n v="0"/>
    <n v="0"/>
    <n v="1"/>
    <n v="0"/>
    <n v="0"/>
    <n v="0"/>
    <n v="0"/>
    <n v="0"/>
    <n v="0"/>
    <n v="0"/>
    <n v="0"/>
    <n v="0"/>
    <n v="0"/>
    <n v="0"/>
    <n v="0"/>
    <n v="38"/>
    <n v="2"/>
    <n v="324"/>
    <n v="422"/>
    <n v="376"/>
    <n v="67"/>
    <n v="12"/>
    <n v="1838"/>
    <n v="822"/>
    <n v="0"/>
    <n v="23"/>
    <n v="254"/>
    <n v="177"/>
    <n v="1319"/>
  </r>
  <r>
    <x v="4"/>
    <x v="30"/>
    <x v="171"/>
    <x v="16"/>
    <n v="47"/>
    <n v="0"/>
    <n v="0"/>
    <n v="1"/>
    <n v="0"/>
    <n v="38"/>
    <n v="3"/>
    <n v="1"/>
    <n v="0"/>
    <n v="2"/>
    <n v="2"/>
    <n v="0"/>
    <n v="0"/>
    <n v="354"/>
    <n v="311"/>
    <n v="7"/>
    <n v="10"/>
    <n v="9"/>
    <n v="490"/>
    <n v="316"/>
    <n v="10"/>
    <n v="37"/>
    <n v="15"/>
    <n v="449"/>
    <n v="312"/>
    <n v="13"/>
    <n v="11"/>
    <n v="41"/>
    <n v="82"/>
    <n v="38"/>
    <n v="4"/>
    <n v="6"/>
    <n v="3"/>
    <n v="12"/>
    <n v="12"/>
    <n v="0"/>
    <n v="0"/>
    <n v="0"/>
    <n v="0"/>
    <n v="0"/>
    <n v="0"/>
    <n v="0"/>
    <n v="0"/>
    <n v="1"/>
    <n v="0"/>
    <n v="0"/>
    <n v="0"/>
    <n v="0"/>
    <n v="0"/>
    <n v="0"/>
    <n v="0"/>
    <n v="0"/>
    <n v="0"/>
    <n v="0"/>
    <n v="0"/>
    <n v="0"/>
    <n v="39"/>
    <n v="2"/>
    <n v="324"/>
    <n v="421"/>
    <n v="376"/>
    <n v="67"/>
    <n v="12"/>
    <n v="1844"/>
    <n v="831"/>
    <n v="0"/>
    <n v="24"/>
    <n v="253"/>
    <n v="184"/>
    <n v="1319"/>
  </r>
  <r>
    <x v="4"/>
    <x v="30"/>
    <x v="171"/>
    <x v="16"/>
    <m/>
    <m/>
    <m/>
    <m/>
    <m/>
    <m/>
    <m/>
    <m/>
    <m/>
    <m/>
    <m/>
    <m/>
    <m/>
    <m/>
    <m/>
    <m/>
    <m/>
    <m/>
    <n v="1"/>
    <m/>
    <m/>
    <m/>
    <m/>
    <m/>
    <m/>
    <m/>
    <m/>
    <m/>
    <m/>
    <m/>
    <m/>
    <m/>
    <m/>
    <m/>
    <m/>
    <m/>
    <m/>
    <m/>
    <m/>
    <m/>
    <m/>
    <m/>
    <m/>
    <m/>
    <m/>
    <m/>
    <m/>
    <m/>
    <m/>
    <m/>
    <m/>
    <m/>
    <m/>
    <m/>
    <m/>
    <m/>
    <m/>
    <m/>
    <m/>
    <n v="1"/>
    <m/>
    <m/>
    <m/>
    <m/>
    <m/>
    <m/>
    <m/>
    <m/>
    <m/>
    <m/>
  </r>
  <r>
    <x v="4"/>
    <x v="31"/>
    <x v="172"/>
    <x v="0"/>
    <n v="235"/>
    <n v="5"/>
    <n v="1"/>
    <n v="1"/>
    <n v="0"/>
    <n v="143"/>
    <n v="2"/>
    <n v="16"/>
    <n v="2"/>
    <n v="40"/>
    <n v="0"/>
    <n v="31"/>
    <n v="0"/>
    <n v="1385"/>
    <n v="0"/>
    <n v="943"/>
    <n v="38"/>
    <n v="7"/>
    <n v="1739"/>
    <n v="0"/>
    <n v="435"/>
    <n v="196"/>
    <n v="37"/>
    <n v="2027"/>
    <n v="311"/>
    <n v="21"/>
    <n v="221"/>
    <n v="108"/>
    <n v="214"/>
    <n v="0"/>
    <n v="8"/>
    <n v="34"/>
    <n v="3"/>
    <n v="117"/>
    <n v="0"/>
    <n v="27"/>
    <n v="2"/>
    <n v="0"/>
    <n v="0"/>
    <n v="1"/>
    <n v="0"/>
    <n v="0"/>
    <n v="0"/>
    <n v="1"/>
    <n v="0"/>
    <n v="0"/>
    <n v="0"/>
    <n v="2"/>
    <n v="0"/>
    <n v="63"/>
    <n v="29"/>
    <n v="0"/>
    <n v="2"/>
    <n v="3"/>
    <m/>
    <m/>
    <m/>
    <m/>
    <m/>
    <m/>
    <m/>
    <m/>
    <m/>
    <m/>
    <m/>
    <m/>
    <m/>
    <m/>
    <m/>
    <m/>
  </r>
  <r>
    <x v="4"/>
    <x v="31"/>
    <x v="172"/>
    <x v="1"/>
    <n v="235"/>
    <n v="5"/>
    <n v="1"/>
    <n v="1"/>
    <n v="0"/>
    <n v="147"/>
    <n v="2"/>
    <n v="16"/>
    <n v="1"/>
    <n v="39"/>
    <n v="0"/>
    <n v="30"/>
    <n v="0"/>
    <n v="1386"/>
    <n v="0"/>
    <n v="969"/>
    <n v="38"/>
    <n v="7"/>
    <n v="1742"/>
    <n v="0"/>
    <n v="447"/>
    <n v="195"/>
    <n v="38"/>
    <n v="2037"/>
    <n v="315"/>
    <n v="21"/>
    <n v="220"/>
    <n v="109"/>
    <n v="216"/>
    <n v="0"/>
    <n v="11"/>
    <n v="34"/>
    <n v="4"/>
    <n v="115"/>
    <n v="0"/>
    <n v="28"/>
    <n v="2"/>
    <n v="0"/>
    <n v="0"/>
    <n v="1"/>
    <n v="0"/>
    <n v="0"/>
    <n v="0"/>
    <n v="1"/>
    <n v="0"/>
    <n v="0"/>
    <n v="0"/>
    <n v="2"/>
    <n v="0"/>
    <n v="63"/>
    <n v="29"/>
    <n v="0"/>
    <n v="3"/>
    <n v="3"/>
    <m/>
    <m/>
    <m/>
    <m/>
    <m/>
    <m/>
    <m/>
    <m/>
    <m/>
    <m/>
    <m/>
    <m/>
    <m/>
    <m/>
    <m/>
    <m/>
  </r>
  <r>
    <x v="4"/>
    <x v="31"/>
    <x v="172"/>
    <x v="2"/>
    <n v="236"/>
    <n v="5"/>
    <n v="1"/>
    <n v="1"/>
    <n v="0"/>
    <n v="160"/>
    <n v="2"/>
    <n v="16"/>
    <n v="1"/>
    <n v="39"/>
    <n v="30"/>
    <n v="2"/>
    <n v="0"/>
    <n v="1387"/>
    <n v="1034"/>
    <n v="63"/>
    <n v="37"/>
    <n v="8"/>
    <n v="1744"/>
    <n v="552"/>
    <n v="31"/>
    <n v="194"/>
    <n v="38"/>
    <n v="2042"/>
    <n v="358"/>
    <n v="21"/>
    <n v="220"/>
    <n v="112"/>
    <n v="215"/>
    <n v="25"/>
    <n v="4"/>
    <n v="32"/>
    <n v="4"/>
    <n v="115"/>
    <n v="32"/>
    <n v="3"/>
    <n v="2"/>
    <n v="0"/>
    <n v="0"/>
    <n v="1"/>
    <n v="0"/>
    <n v="0"/>
    <n v="0"/>
    <n v="1"/>
    <n v="0"/>
    <n v="0"/>
    <n v="0"/>
    <n v="0"/>
    <n v="0"/>
    <n v="0"/>
    <n v="0"/>
    <n v="0"/>
    <n v="0"/>
    <n v="0"/>
    <n v="4"/>
    <n v="0"/>
    <n v="210"/>
    <n v="35"/>
    <n v="1266"/>
    <n v="1427"/>
    <n v="1637"/>
    <n v="169"/>
    <n v="108"/>
    <m/>
    <m/>
    <m/>
    <m/>
    <m/>
    <m/>
    <m/>
  </r>
  <r>
    <x v="4"/>
    <x v="31"/>
    <x v="172"/>
    <x v="3"/>
    <n v="236"/>
    <n v="5"/>
    <n v="2"/>
    <n v="1"/>
    <n v="0"/>
    <n v="168"/>
    <n v="2"/>
    <n v="16"/>
    <n v="1"/>
    <n v="39"/>
    <n v="31"/>
    <n v="2"/>
    <n v="0"/>
    <n v="1387"/>
    <n v="1078"/>
    <n v="63"/>
    <n v="37"/>
    <n v="9"/>
    <n v="1754"/>
    <n v="619"/>
    <n v="31"/>
    <n v="192"/>
    <n v="39"/>
    <n v="2040"/>
    <n v="451"/>
    <n v="21"/>
    <n v="218"/>
    <n v="113"/>
    <n v="216"/>
    <n v="42"/>
    <n v="4"/>
    <n v="32"/>
    <n v="4"/>
    <n v="116"/>
    <n v="38"/>
    <n v="3"/>
    <n v="2"/>
    <n v="0"/>
    <n v="0"/>
    <n v="1"/>
    <n v="0"/>
    <n v="0"/>
    <n v="0"/>
    <n v="1"/>
    <n v="0"/>
    <n v="0"/>
    <n v="0"/>
    <n v="0"/>
    <n v="0"/>
    <n v="0"/>
    <n v="0"/>
    <n v="0"/>
    <n v="0"/>
    <n v="0"/>
    <n v="4"/>
    <n v="0"/>
    <n v="210"/>
    <n v="35"/>
    <n v="1265"/>
    <n v="1439"/>
    <n v="1635"/>
    <n v="170"/>
    <n v="109"/>
    <m/>
    <m/>
    <m/>
    <m/>
    <m/>
    <m/>
    <m/>
  </r>
  <r>
    <x v="4"/>
    <x v="31"/>
    <x v="172"/>
    <x v="4"/>
    <n v="237"/>
    <n v="5"/>
    <n v="2"/>
    <n v="1"/>
    <n v="0"/>
    <n v="170"/>
    <n v="2"/>
    <n v="16"/>
    <n v="1"/>
    <n v="38"/>
    <n v="31"/>
    <n v="2"/>
    <n v="0"/>
    <n v="1389"/>
    <n v="1098"/>
    <n v="63"/>
    <n v="37"/>
    <n v="8"/>
    <n v="1758"/>
    <n v="695"/>
    <n v="29"/>
    <n v="193"/>
    <n v="40"/>
    <n v="2046"/>
    <n v="564"/>
    <n v="21"/>
    <n v="220"/>
    <n v="114"/>
    <n v="218"/>
    <n v="43"/>
    <n v="4"/>
    <n v="32"/>
    <n v="4"/>
    <n v="116"/>
    <n v="38"/>
    <n v="3"/>
    <n v="2"/>
    <n v="0"/>
    <n v="0"/>
    <n v="1"/>
    <n v="0"/>
    <n v="0"/>
    <n v="0"/>
    <n v="1"/>
    <n v="0"/>
    <n v="0"/>
    <n v="0"/>
    <n v="0"/>
    <n v="0"/>
    <n v="0"/>
    <n v="0"/>
    <n v="0"/>
    <n v="0"/>
    <n v="0"/>
    <n v="4"/>
    <n v="0"/>
    <n v="210"/>
    <n v="34"/>
    <n v="1268"/>
    <n v="1439"/>
    <n v="1638"/>
    <n v="172"/>
    <n v="109"/>
    <m/>
    <m/>
    <m/>
    <m/>
    <m/>
    <m/>
    <m/>
  </r>
  <r>
    <x v="4"/>
    <x v="31"/>
    <x v="172"/>
    <x v="5"/>
    <n v="238"/>
    <n v="6"/>
    <n v="2"/>
    <n v="1"/>
    <n v="0"/>
    <n v="173"/>
    <n v="2"/>
    <n v="16"/>
    <n v="1"/>
    <n v="38"/>
    <n v="31"/>
    <n v="2"/>
    <n v="0"/>
    <n v="1386"/>
    <n v="1133"/>
    <n v="63"/>
    <n v="37"/>
    <n v="9"/>
    <n v="1761"/>
    <n v="832"/>
    <n v="29"/>
    <n v="194"/>
    <n v="40"/>
    <n v="2049"/>
    <n v="860"/>
    <n v="21"/>
    <n v="222"/>
    <n v="111"/>
    <n v="219"/>
    <n v="56"/>
    <n v="4"/>
    <n v="32"/>
    <n v="5"/>
    <n v="117"/>
    <n v="62"/>
    <n v="3"/>
    <n v="2"/>
    <n v="0"/>
    <n v="0"/>
    <n v="1"/>
    <n v="0"/>
    <n v="0"/>
    <n v="0"/>
    <n v="1"/>
    <n v="0"/>
    <n v="0"/>
    <n v="0"/>
    <n v="0"/>
    <n v="0"/>
    <n v="0"/>
    <n v="0"/>
    <n v="0"/>
    <n v="0"/>
    <n v="0"/>
    <n v="5"/>
    <n v="0"/>
    <n v="211"/>
    <n v="34"/>
    <n v="1267"/>
    <n v="1445"/>
    <n v="1644"/>
    <n v="172"/>
    <n v="109"/>
    <m/>
    <m/>
    <m/>
    <m/>
    <m/>
    <m/>
    <m/>
  </r>
  <r>
    <x v="4"/>
    <x v="31"/>
    <x v="172"/>
    <x v="6"/>
    <n v="240"/>
    <n v="6"/>
    <n v="2"/>
    <n v="1"/>
    <n v="0"/>
    <n v="176"/>
    <n v="2"/>
    <n v="17"/>
    <n v="1"/>
    <n v="38"/>
    <n v="31"/>
    <n v="2"/>
    <n v="0"/>
    <n v="1383"/>
    <n v="1157"/>
    <n v="63"/>
    <n v="37"/>
    <n v="9"/>
    <n v="1761"/>
    <n v="894"/>
    <n v="28"/>
    <n v="191"/>
    <n v="40"/>
    <n v="2054"/>
    <n v="967"/>
    <n v="21"/>
    <n v="221"/>
    <n v="112"/>
    <n v="219"/>
    <n v="60"/>
    <n v="4"/>
    <n v="32"/>
    <n v="4"/>
    <n v="126"/>
    <n v="84"/>
    <n v="3"/>
    <n v="2"/>
    <n v="0"/>
    <n v="0"/>
    <n v="1"/>
    <n v="0"/>
    <n v="0"/>
    <n v="0"/>
    <n v="1"/>
    <n v="0"/>
    <n v="0"/>
    <n v="0"/>
    <n v="0"/>
    <n v="0"/>
    <n v="0"/>
    <n v="0"/>
    <n v="0"/>
    <n v="0"/>
    <n v="0"/>
    <n v="5"/>
    <n v="0"/>
    <n v="212"/>
    <n v="34"/>
    <n v="1264"/>
    <n v="1450"/>
    <n v="1651"/>
    <n v="173"/>
    <n v="119"/>
    <m/>
    <m/>
    <m/>
    <m/>
    <m/>
    <m/>
    <m/>
  </r>
  <r>
    <x v="4"/>
    <x v="31"/>
    <x v="172"/>
    <x v="7"/>
    <n v="241"/>
    <n v="6"/>
    <n v="2"/>
    <n v="1"/>
    <n v="0"/>
    <n v="183"/>
    <n v="2"/>
    <n v="17"/>
    <n v="1"/>
    <n v="37"/>
    <n v="30"/>
    <n v="2"/>
    <n v="0"/>
    <n v="1385"/>
    <n v="1175"/>
    <n v="63"/>
    <n v="37"/>
    <n v="7"/>
    <n v="1770"/>
    <n v="969"/>
    <n v="28"/>
    <n v="189"/>
    <n v="40"/>
    <n v="2064"/>
    <n v="1116"/>
    <n v="21"/>
    <n v="221"/>
    <n v="114"/>
    <n v="220"/>
    <n v="69"/>
    <n v="4"/>
    <n v="34"/>
    <n v="2"/>
    <n v="126"/>
    <n v="90"/>
    <n v="3"/>
    <n v="2"/>
    <n v="0"/>
    <n v="0"/>
    <n v="1"/>
    <n v="0"/>
    <n v="0"/>
    <n v="0"/>
    <n v="1"/>
    <n v="0"/>
    <n v="0"/>
    <n v="0"/>
    <n v="0"/>
    <n v="0"/>
    <n v="0"/>
    <n v="0"/>
    <n v="0"/>
    <n v="0"/>
    <n v="0"/>
    <n v="5"/>
    <n v="0"/>
    <n v="217"/>
    <n v="33"/>
    <n v="1267"/>
    <n v="1461"/>
    <n v="1658"/>
    <n v="174"/>
    <n v="119"/>
    <m/>
    <m/>
    <m/>
    <m/>
    <m/>
    <m/>
    <m/>
  </r>
  <r>
    <x v="4"/>
    <x v="31"/>
    <x v="172"/>
    <x v="8"/>
    <n v="237"/>
    <n v="6"/>
    <n v="2"/>
    <n v="1"/>
    <n v="0"/>
    <n v="181"/>
    <n v="2"/>
    <n v="17"/>
    <n v="1"/>
    <n v="37"/>
    <n v="31"/>
    <n v="2"/>
    <n v="0"/>
    <n v="1389"/>
    <n v="1192"/>
    <n v="63"/>
    <n v="37"/>
    <n v="9"/>
    <n v="1781"/>
    <n v="1036"/>
    <n v="28"/>
    <n v="188"/>
    <n v="41"/>
    <n v="2067"/>
    <n v="1279"/>
    <n v="20"/>
    <n v="220"/>
    <n v="115"/>
    <n v="220"/>
    <n v="91"/>
    <n v="3"/>
    <n v="34"/>
    <n v="2"/>
    <n v="125"/>
    <n v="91"/>
    <n v="3"/>
    <n v="2"/>
    <n v="0"/>
    <n v="0"/>
    <n v="1"/>
    <n v="0"/>
    <n v="0"/>
    <n v="0"/>
    <n v="1"/>
    <n v="0"/>
    <n v="0"/>
    <n v="0"/>
    <n v="0"/>
    <n v="0"/>
    <n v="0"/>
    <n v="0"/>
    <n v="0"/>
    <n v="0"/>
    <n v="0"/>
    <n v="5"/>
    <n v="0"/>
    <n v="213"/>
    <n v="34"/>
    <n v="1271"/>
    <n v="1478"/>
    <n v="1665"/>
    <n v="175"/>
    <n v="119"/>
    <n v="8908"/>
    <n v="3040"/>
    <n v="0"/>
    <n v="107"/>
    <n v="1929"/>
    <n v="697"/>
    <n v="5825"/>
  </r>
  <r>
    <x v="4"/>
    <x v="31"/>
    <x v="172"/>
    <x v="9"/>
    <n v="233"/>
    <n v="6"/>
    <n v="3"/>
    <n v="1"/>
    <n v="0"/>
    <n v="184"/>
    <n v="2"/>
    <n v="15"/>
    <n v="1"/>
    <n v="36"/>
    <n v="30"/>
    <n v="2"/>
    <n v="0"/>
    <n v="1380"/>
    <n v="1197"/>
    <n v="62"/>
    <n v="37"/>
    <n v="5"/>
    <n v="1748"/>
    <n v="1083"/>
    <n v="28"/>
    <n v="179"/>
    <n v="39"/>
    <n v="2043"/>
    <n v="1312"/>
    <n v="19"/>
    <n v="216"/>
    <n v="110"/>
    <n v="217"/>
    <n v="102"/>
    <n v="3"/>
    <n v="32"/>
    <n v="3"/>
    <n v="125"/>
    <n v="101"/>
    <n v="3"/>
    <n v="1"/>
    <n v="0"/>
    <n v="0"/>
    <n v="1"/>
    <n v="0"/>
    <n v="0"/>
    <n v="0"/>
    <n v="1"/>
    <n v="0"/>
    <n v="0"/>
    <n v="0"/>
    <n v="0"/>
    <n v="0"/>
    <n v="0"/>
    <n v="0"/>
    <n v="0"/>
    <n v="0"/>
    <n v="0"/>
    <n v="5"/>
    <n v="0"/>
    <n v="211"/>
    <n v="33"/>
    <n v="1263"/>
    <n v="1461"/>
    <n v="1650"/>
    <n v="171"/>
    <n v="119"/>
    <n v="8721"/>
    <n v="3432"/>
    <n v="0"/>
    <n v="105"/>
    <n v="1865"/>
    <n v="688"/>
    <n v="5717"/>
  </r>
  <r>
    <x v="4"/>
    <x v="31"/>
    <x v="172"/>
    <x v="10"/>
    <n v="230"/>
    <n v="6"/>
    <n v="4"/>
    <n v="1"/>
    <n v="0"/>
    <n v="187"/>
    <n v="2"/>
    <n v="14"/>
    <n v="1"/>
    <n v="36"/>
    <n v="30"/>
    <n v="2"/>
    <n v="0"/>
    <n v="1382"/>
    <n v="1197"/>
    <n v="61"/>
    <n v="36"/>
    <n v="5"/>
    <n v="1748"/>
    <n v="1101"/>
    <n v="29"/>
    <n v="178"/>
    <n v="38"/>
    <n v="2035"/>
    <n v="1327"/>
    <n v="20"/>
    <n v="217"/>
    <n v="108"/>
    <n v="218"/>
    <n v="108"/>
    <n v="3"/>
    <n v="32"/>
    <n v="3"/>
    <n v="126"/>
    <n v="102"/>
    <n v="3"/>
    <n v="1"/>
    <n v="1"/>
    <n v="0"/>
    <n v="1"/>
    <n v="0"/>
    <n v="0"/>
    <n v="0"/>
    <n v="1"/>
    <n v="0"/>
    <n v="0"/>
    <n v="0"/>
    <n v="0"/>
    <n v="0"/>
    <n v="0"/>
    <n v="0"/>
    <n v="0"/>
    <n v="0"/>
    <n v="0"/>
    <n v="5"/>
    <n v="0"/>
    <n v="209"/>
    <n v="33"/>
    <n v="1267"/>
    <n v="1462"/>
    <n v="1641"/>
    <n v="172"/>
    <n v="119"/>
    <n v="8692"/>
    <n v="3530"/>
    <n v="0"/>
    <n v="105"/>
    <n v="1848"/>
    <n v="689"/>
    <n v="5708"/>
  </r>
  <r>
    <x v="4"/>
    <x v="31"/>
    <x v="172"/>
    <x v="11"/>
    <n v="230"/>
    <n v="6"/>
    <n v="4"/>
    <n v="1"/>
    <n v="0"/>
    <n v="188"/>
    <n v="2"/>
    <n v="14"/>
    <n v="1"/>
    <n v="35"/>
    <n v="29"/>
    <n v="2"/>
    <n v="0"/>
    <n v="1379"/>
    <n v="1200"/>
    <n v="61"/>
    <n v="36"/>
    <n v="5"/>
    <n v="1751"/>
    <n v="1126"/>
    <n v="29"/>
    <n v="172"/>
    <n v="38"/>
    <n v="2035"/>
    <n v="1343"/>
    <n v="21"/>
    <n v="217"/>
    <n v="110"/>
    <n v="218"/>
    <n v="108"/>
    <n v="3"/>
    <n v="32"/>
    <n v="3"/>
    <n v="131"/>
    <n v="104"/>
    <n v="4"/>
    <n v="2"/>
    <n v="1"/>
    <n v="0"/>
    <n v="1"/>
    <n v="0"/>
    <n v="0"/>
    <n v="0"/>
    <n v="1"/>
    <n v="0"/>
    <n v="0"/>
    <n v="0"/>
    <n v="0"/>
    <n v="0"/>
    <n v="0"/>
    <n v="0"/>
    <n v="0"/>
    <n v="0"/>
    <n v="0"/>
    <n v="5"/>
    <n v="0"/>
    <n v="209"/>
    <n v="32"/>
    <n v="1264"/>
    <n v="1470"/>
    <n v="1640"/>
    <n v="172"/>
    <n v="122"/>
    <n v="8693"/>
    <n v="3654"/>
    <n v="0"/>
    <n v="105"/>
    <n v="1842"/>
    <n v="690"/>
    <n v="5721"/>
  </r>
  <r>
    <x v="4"/>
    <x v="31"/>
    <x v="172"/>
    <x v="12"/>
    <n v="232"/>
    <n v="6"/>
    <n v="4"/>
    <n v="1"/>
    <n v="0"/>
    <n v="191"/>
    <n v="2"/>
    <n v="14"/>
    <n v="1"/>
    <n v="35"/>
    <n v="29"/>
    <n v="2"/>
    <n v="0"/>
    <n v="1380"/>
    <n v="1202"/>
    <n v="61"/>
    <n v="37"/>
    <n v="7"/>
    <n v="1752"/>
    <n v="1140"/>
    <n v="28"/>
    <n v="169"/>
    <n v="39"/>
    <n v="2040"/>
    <n v="1350"/>
    <n v="21"/>
    <n v="217"/>
    <n v="115"/>
    <n v="219"/>
    <n v="111"/>
    <n v="3"/>
    <n v="30"/>
    <n v="3"/>
    <n v="130"/>
    <n v="104"/>
    <n v="4"/>
    <n v="2"/>
    <n v="1"/>
    <n v="0"/>
    <n v="1"/>
    <n v="0"/>
    <n v="0"/>
    <n v="0"/>
    <n v="1"/>
    <n v="0"/>
    <n v="0"/>
    <n v="0"/>
    <n v="0"/>
    <n v="0"/>
    <n v="0"/>
    <n v="0"/>
    <n v="0"/>
    <n v="0"/>
    <n v="0"/>
    <n v="5"/>
    <n v="0"/>
    <n v="211"/>
    <n v="32"/>
    <n v="1262"/>
    <n v="1472"/>
    <n v="1642"/>
    <n v="174"/>
    <n v="121"/>
    <n v="8735"/>
    <n v="3751"/>
    <n v="0"/>
    <n v="106"/>
    <n v="1831"/>
    <n v="702"/>
    <n v="5756"/>
  </r>
  <r>
    <x v="4"/>
    <x v="31"/>
    <x v="172"/>
    <x v="13"/>
    <n v="233"/>
    <n v="6"/>
    <n v="4"/>
    <n v="1"/>
    <n v="0"/>
    <n v="192"/>
    <n v="2"/>
    <n v="14"/>
    <n v="1"/>
    <n v="35"/>
    <n v="29"/>
    <n v="2"/>
    <n v="0"/>
    <n v="1379"/>
    <n v="1203"/>
    <n v="61"/>
    <n v="37"/>
    <n v="7"/>
    <n v="1758"/>
    <n v="1150"/>
    <n v="28"/>
    <n v="167"/>
    <n v="39"/>
    <n v="2047"/>
    <n v="1356"/>
    <n v="21"/>
    <n v="218"/>
    <n v="114"/>
    <n v="222"/>
    <n v="113"/>
    <n v="3"/>
    <n v="31"/>
    <n v="3"/>
    <n v="130"/>
    <n v="104"/>
    <n v="4"/>
    <n v="2"/>
    <n v="1"/>
    <n v="0"/>
    <n v="1"/>
    <n v="0"/>
    <n v="0"/>
    <n v="0"/>
    <n v="1"/>
    <n v="0"/>
    <n v="0"/>
    <n v="0"/>
    <n v="0"/>
    <n v="0"/>
    <n v="0"/>
    <n v="0"/>
    <n v="0"/>
    <n v="0"/>
    <n v="0"/>
    <n v="5"/>
    <n v="0"/>
    <n v="212"/>
    <n v="32"/>
    <n v="1261"/>
    <n v="1479"/>
    <n v="1650"/>
    <n v="176"/>
    <n v="121"/>
    <n v="8761"/>
    <n v="3811"/>
    <n v="0"/>
    <n v="106"/>
    <n v="1829"/>
    <n v="707"/>
    <n v="5781"/>
  </r>
  <r>
    <x v="4"/>
    <x v="31"/>
    <x v="172"/>
    <x v="14"/>
    <n v="234"/>
    <n v="6"/>
    <n v="4"/>
    <n v="2"/>
    <n v="0"/>
    <n v="192"/>
    <n v="2"/>
    <n v="15"/>
    <n v="1"/>
    <n v="37"/>
    <n v="30"/>
    <n v="2"/>
    <n v="0"/>
    <n v="1380"/>
    <n v="1205"/>
    <n v="61"/>
    <n v="37"/>
    <n v="7"/>
    <n v="1755"/>
    <n v="1159"/>
    <n v="30"/>
    <n v="164"/>
    <n v="39"/>
    <n v="2053"/>
    <n v="1369"/>
    <n v="21"/>
    <n v="217"/>
    <n v="116"/>
    <n v="225"/>
    <n v="121"/>
    <n v="4"/>
    <n v="30"/>
    <n v="4"/>
    <n v="130"/>
    <n v="109"/>
    <n v="4"/>
    <n v="2"/>
    <n v="1"/>
    <n v="0"/>
    <n v="1"/>
    <n v="0"/>
    <n v="0"/>
    <n v="0"/>
    <n v="1"/>
    <n v="0"/>
    <n v="0"/>
    <n v="0"/>
    <n v="0"/>
    <n v="0"/>
    <n v="0"/>
    <n v="0"/>
    <n v="0"/>
    <n v="0"/>
    <n v="0"/>
    <n v="5"/>
    <n v="1"/>
    <n v="214"/>
    <n v="34"/>
    <n v="1262"/>
    <n v="1478"/>
    <n v="1656"/>
    <n v="177"/>
    <n v="121"/>
    <n v="8778"/>
    <n v="3882"/>
    <n v="0"/>
    <n v="106"/>
    <n v="1813"/>
    <n v="714"/>
    <n v="5811"/>
  </r>
  <r>
    <x v="4"/>
    <x v="31"/>
    <x v="172"/>
    <x v="15"/>
    <n v="234"/>
    <n v="6"/>
    <n v="4"/>
    <n v="2"/>
    <n v="0"/>
    <n v="193"/>
    <n v="2"/>
    <n v="15"/>
    <n v="1"/>
    <n v="38"/>
    <n v="30"/>
    <n v="2"/>
    <n v="0"/>
    <n v="1382"/>
    <n v="1207"/>
    <n v="60"/>
    <n v="38"/>
    <n v="8"/>
    <n v="1759"/>
    <n v="1164"/>
    <n v="30"/>
    <n v="163"/>
    <n v="42"/>
    <n v="2060"/>
    <n v="1379"/>
    <n v="21"/>
    <n v="214"/>
    <n v="118"/>
    <n v="227"/>
    <n v="122"/>
    <n v="4"/>
    <n v="30"/>
    <n v="4"/>
    <n v="129"/>
    <n v="108"/>
    <n v="4"/>
    <n v="2"/>
    <n v="1"/>
    <n v="0"/>
    <n v="1"/>
    <n v="0"/>
    <n v="0"/>
    <n v="0"/>
    <n v="1"/>
    <n v="0"/>
    <n v="0"/>
    <n v="0"/>
    <n v="0"/>
    <n v="0"/>
    <n v="0"/>
    <n v="0"/>
    <n v="0"/>
    <n v="0"/>
    <n v="0"/>
    <n v="5"/>
    <n v="1"/>
    <n v="214"/>
    <n v="35"/>
    <n v="1265"/>
    <n v="1481"/>
    <n v="1664"/>
    <n v="179"/>
    <n v="120"/>
    <n v="8818"/>
    <n v="3928"/>
    <n v="0"/>
    <n v="106"/>
    <n v="1808"/>
    <n v="728"/>
    <n v="5848"/>
  </r>
  <r>
    <x v="4"/>
    <x v="31"/>
    <x v="172"/>
    <x v="16"/>
    <n v="234"/>
    <n v="6"/>
    <n v="4"/>
    <n v="2"/>
    <n v="0"/>
    <n v="193"/>
    <n v="2"/>
    <n v="15"/>
    <n v="1"/>
    <n v="39"/>
    <n v="30"/>
    <n v="2"/>
    <n v="0"/>
    <n v="1384"/>
    <n v="1210"/>
    <n v="60"/>
    <n v="38"/>
    <n v="9"/>
    <n v="1763"/>
    <n v="1174"/>
    <n v="30"/>
    <n v="163"/>
    <n v="39"/>
    <n v="2069"/>
    <n v="1385"/>
    <n v="21"/>
    <n v="215"/>
    <n v="122"/>
    <n v="228"/>
    <n v="124"/>
    <n v="4"/>
    <n v="30"/>
    <n v="4"/>
    <n v="129"/>
    <n v="108"/>
    <n v="4"/>
    <n v="2"/>
    <n v="1"/>
    <n v="0"/>
    <n v="1"/>
    <n v="0"/>
    <n v="0"/>
    <n v="0"/>
    <n v="1"/>
    <n v="0"/>
    <n v="0"/>
    <n v="0"/>
    <n v="0"/>
    <n v="0"/>
    <n v="0"/>
    <n v="0"/>
    <n v="0"/>
    <n v="0"/>
    <n v="0"/>
    <n v="5"/>
    <n v="1"/>
    <n v="214"/>
    <n v="36"/>
    <n v="1266"/>
    <n v="1486"/>
    <n v="1668"/>
    <n v="179"/>
    <n v="120"/>
    <n v="8841"/>
    <n v="3959"/>
    <n v="0"/>
    <n v="106"/>
    <n v="1804"/>
    <n v="741"/>
    <n v="5861"/>
  </r>
  <r>
    <x v="4"/>
    <x v="31"/>
    <x v="172"/>
    <x v="16"/>
    <m/>
    <m/>
    <m/>
    <m/>
    <m/>
    <m/>
    <m/>
    <m/>
    <m/>
    <m/>
    <m/>
    <m/>
    <m/>
    <n v="2"/>
    <m/>
    <m/>
    <m/>
    <n v="2"/>
    <m/>
    <m/>
    <m/>
    <m/>
    <m/>
    <m/>
    <m/>
    <m/>
    <m/>
    <m/>
    <m/>
    <m/>
    <m/>
    <m/>
    <m/>
    <m/>
    <m/>
    <m/>
    <m/>
    <m/>
    <m/>
    <m/>
    <m/>
    <m/>
    <m/>
    <m/>
    <m/>
    <m/>
    <m/>
    <m/>
    <m/>
    <m/>
    <m/>
    <m/>
    <m/>
    <m/>
    <m/>
    <m/>
    <m/>
    <m/>
    <m/>
    <m/>
    <m/>
    <m/>
    <m/>
    <m/>
    <m/>
    <m/>
    <m/>
    <m/>
    <m/>
    <m/>
  </r>
  <r>
    <x v="4"/>
    <x v="28"/>
    <x v="173"/>
    <x v="0"/>
    <n v="114"/>
    <n v="1"/>
    <n v="0"/>
    <n v="2"/>
    <n v="1"/>
    <n v="44"/>
    <n v="7"/>
    <n v="2"/>
    <n v="1"/>
    <n v="59"/>
    <n v="0"/>
    <n v="43"/>
    <n v="0"/>
    <n v="768"/>
    <n v="0"/>
    <n v="468"/>
    <n v="0"/>
    <n v="2"/>
    <n v="1324"/>
    <n v="0"/>
    <n v="144"/>
    <n v="94"/>
    <n v="61"/>
    <n v="965"/>
    <n v="95"/>
    <n v="137"/>
    <n v="3"/>
    <n v="91"/>
    <n v="158"/>
    <n v="0"/>
    <n v="5"/>
    <n v="14"/>
    <n v="16"/>
    <n v="76"/>
    <n v="0"/>
    <n v="16"/>
    <n v="0"/>
    <n v="1"/>
    <n v="0"/>
    <n v="0"/>
    <n v="0"/>
    <n v="0"/>
    <n v="0"/>
    <n v="0"/>
    <n v="0"/>
    <n v="0"/>
    <n v="0"/>
    <n v="2"/>
    <n v="0"/>
    <n v="67"/>
    <n v="90"/>
    <n v="0"/>
    <n v="5"/>
    <n v="2"/>
    <m/>
    <m/>
    <m/>
    <m/>
    <m/>
    <m/>
    <m/>
    <m/>
    <m/>
    <m/>
    <m/>
    <m/>
    <m/>
    <m/>
    <m/>
    <m/>
  </r>
  <r>
    <x v="4"/>
    <x v="28"/>
    <x v="173"/>
    <x v="1"/>
    <n v="113"/>
    <n v="1"/>
    <n v="0"/>
    <n v="2"/>
    <n v="1"/>
    <n v="48"/>
    <n v="7"/>
    <n v="2"/>
    <n v="1"/>
    <n v="59"/>
    <n v="0"/>
    <n v="43"/>
    <n v="0"/>
    <n v="770"/>
    <n v="0"/>
    <n v="506"/>
    <n v="0"/>
    <n v="2"/>
    <n v="1328"/>
    <n v="0"/>
    <n v="183"/>
    <n v="94"/>
    <n v="61"/>
    <n v="964"/>
    <n v="123"/>
    <n v="136"/>
    <n v="3"/>
    <n v="89"/>
    <n v="158"/>
    <n v="0"/>
    <n v="6"/>
    <n v="14"/>
    <n v="16"/>
    <n v="76"/>
    <n v="0"/>
    <n v="18"/>
    <n v="0"/>
    <n v="1"/>
    <n v="0"/>
    <n v="0"/>
    <n v="0"/>
    <n v="0"/>
    <n v="0"/>
    <n v="0"/>
    <n v="0"/>
    <n v="0"/>
    <n v="0"/>
    <n v="2"/>
    <n v="0"/>
    <n v="66"/>
    <n v="89"/>
    <n v="0"/>
    <n v="5"/>
    <n v="2"/>
    <m/>
    <m/>
    <m/>
    <m/>
    <m/>
    <m/>
    <m/>
    <m/>
    <m/>
    <m/>
    <m/>
    <m/>
    <m/>
    <m/>
    <m/>
    <m/>
  </r>
  <r>
    <x v="4"/>
    <x v="28"/>
    <x v="173"/>
    <x v="2"/>
    <n v="114"/>
    <n v="1"/>
    <n v="0"/>
    <n v="2"/>
    <n v="1"/>
    <n v="57"/>
    <n v="7"/>
    <n v="2"/>
    <n v="1"/>
    <n v="59"/>
    <n v="42"/>
    <n v="2"/>
    <n v="0"/>
    <n v="769"/>
    <n v="529"/>
    <n v="66"/>
    <n v="0"/>
    <n v="2"/>
    <n v="1331"/>
    <n v="258"/>
    <n v="89"/>
    <n v="93"/>
    <n v="61"/>
    <n v="965"/>
    <n v="150"/>
    <n v="135"/>
    <n v="3"/>
    <n v="91"/>
    <n v="159"/>
    <n v="13"/>
    <n v="5"/>
    <n v="14"/>
    <n v="16"/>
    <n v="75"/>
    <n v="18"/>
    <n v="2"/>
    <n v="0"/>
    <n v="1"/>
    <n v="0"/>
    <n v="0"/>
    <n v="0"/>
    <n v="0"/>
    <n v="0"/>
    <n v="0"/>
    <n v="0"/>
    <n v="0"/>
    <n v="0"/>
    <n v="0"/>
    <n v="0"/>
    <n v="0"/>
    <n v="0"/>
    <n v="0"/>
    <n v="0"/>
    <n v="0"/>
    <n v="1"/>
    <n v="2"/>
    <n v="100"/>
    <n v="57"/>
    <n v="692"/>
    <n v="1038"/>
    <n v="703"/>
    <n v="117"/>
    <n v="71"/>
    <m/>
    <m/>
    <m/>
    <m/>
    <m/>
    <m/>
    <m/>
  </r>
  <r>
    <x v="4"/>
    <x v="28"/>
    <x v="173"/>
    <x v="3"/>
    <n v="113"/>
    <n v="1"/>
    <n v="0"/>
    <n v="2"/>
    <n v="1"/>
    <n v="61"/>
    <n v="7"/>
    <n v="2"/>
    <n v="1"/>
    <n v="59"/>
    <n v="42"/>
    <n v="2"/>
    <n v="0"/>
    <n v="770"/>
    <n v="552"/>
    <n v="67"/>
    <n v="0"/>
    <n v="2"/>
    <n v="1337"/>
    <n v="329"/>
    <n v="88"/>
    <n v="93"/>
    <n v="63"/>
    <n v="966"/>
    <n v="184"/>
    <n v="135"/>
    <n v="3"/>
    <n v="91"/>
    <n v="160"/>
    <n v="16"/>
    <n v="5"/>
    <n v="14"/>
    <n v="15"/>
    <n v="75"/>
    <n v="20"/>
    <n v="2"/>
    <n v="0"/>
    <n v="1"/>
    <n v="0"/>
    <n v="0"/>
    <n v="0"/>
    <n v="0"/>
    <n v="0"/>
    <n v="0"/>
    <n v="0"/>
    <n v="0"/>
    <n v="0"/>
    <n v="0"/>
    <n v="0"/>
    <n v="0"/>
    <n v="0"/>
    <n v="0"/>
    <n v="0"/>
    <n v="0"/>
    <n v="1"/>
    <n v="2"/>
    <n v="100"/>
    <n v="57"/>
    <n v="696"/>
    <n v="1043"/>
    <n v="705"/>
    <n v="118"/>
    <n v="71"/>
    <m/>
    <m/>
    <m/>
    <m/>
    <m/>
    <m/>
    <m/>
  </r>
  <r>
    <x v="4"/>
    <x v="28"/>
    <x v="173"/>
    <x v="4"/>
    <n v="115"/>
    <n v="1"/>
    <n v="0"/>
    <n v="2"/>
    <n v="1"/>
    <n v="68"/>
    <n v="7"/>
    <n v="2"/>
    <n v="0"/>
    <n v="63"/>
    <n v="42"/>
    <n v="2"/>
    <n v="2"/>
    <n v="765"/>
    <n v="570"/>
    <n v="66"/>
    <n v="0"/>
    <n v="2"/>
    <n v="1342"/>
    <n v="401"/>
    <n v="89"/>
    <n v="92"/>
    <n v="63"/>
    <n v="971"/>
    <n v="226"/>
    <n v="135"/>
    <n v="4"/>
    <n v="91"/>
    <n v="160"/>
    <n v="18"/>
    <n v="5"/>
    <n v="14"/>
    <n v="15"/>
    <n v="73"/>
    <n v="23"/>
    <n v="1"/>
    <n v="0"/>
    <n v="1"/>
    <n v="0"/>
    <n v="0"/>
    <n v="0"/>
    <n v="0"/>
    <n v="0"/>
    <n v="0"/>
    <n v="0"/>
    <n v="0"/>
    <n v="0"/>
    <n v="0"/>
    <n v="0"/>
    <n v="0"/>
    <n v="0"/>
    <n v="0"/>
    <n v="0"/>
    <n v="0"/>
    <n v="1"/>
    <n v="2"/>
    <n v="102"/>
    <n v="59"/>
    <n v="691"/>
    <n v="1049"/>
    <n v="709"/>
    <n v="118"/>
    <n v="70"/>
    <m/>
    <m/>
    <m/>
    <m/>
    <m/>
    <m/>
    <m/>
  </r>
  <r>
    <x v="4"/>
    <x v="28"/>
    <x v="173"/>
    <x v="5"/>
    <n v="115"/>
    <n v="1"/>
    <n v="1"/>
    <n v="2"/>
    <n v="2"/>
    <n v="75"/>
    <n v="7"/>
    <n v="2"/>
    <n v="0"/>
    <n v="62"/>
    <n v="53"/>
    <n v="2"/>
    <n v="1"/>
    <n v="763"/>
    <n v="593"/>
    <n v="64"/>
    <n v="0"/>
    <n v="3"/>
    <n v="1344"/>
    <n v="470"/>
    <n v="87"/>
    <n v="92"/>
    <n v="59"/>
    <n v="973"/>
    <n v="280"/>
    <n v="135"/>
    <n v="4"/>
    <n v="90"/>
    <n v="156"/>
    <n v="23"/>
    <n v="5"/>
    <n v="15"/>
    <n v="12"/>
    <n v="73"/>
    <n v="61"/>
    <n v="1"/>
    <n v="0"/>
    <n v="0"/>
    <n v="0"/>
    <n v="0"/>
    <n v="0"/>
    <n v="0"/>
    <n v="0"/>
    <n v="0"/>
    <n v="0"/>
    <n v="0"/>
    <n v="0"/>
    <n v="0"/>
    <n v="0"/>
    <n v="0"/>
    <n v="0"/>
    <n v="0"/>
    <n v="0"/>
    <n v="1"/>
    <n v="1"/>
    <n v="2"/>
    <n v="102"/>
    <n v="58"/>
    <n v="689"/>
    <n v="1058"/>
    <n v="714"/>
    <n v="117"/>
    <n v="70"/>
    <m/>
    <m/>
    <m/>
    <m/>
    <m/>
    <m/>
    <m/>
  </r>
  <r>
    <x v="4"/>
    <x v="28"/>
    <x v="173"/>
    <x v="6"/>
    <n v="115"/>
    <n v="1"/>
    <n v="1"/>
    <n v="2"/>
    <n v="2"/>
    <n v="77"/>
    <n v="7"/>
    <n v="2"/>
    <n v="0"/>
    <n v="62"/>
    <n v="53"/>
    <n v="2"/>
    <n v="1"/>
    <n v="765"/>
    <n v="604"/>
    <n v="63"/>
    <n v="0"/>
    <n v="5"/>
    <n v="1354"/>
    <n v="516"/>
    <n v="85"/>
    <n v="95"/>
    <n v="63"/>
    <n v="978"/>
    <n v="340"/>
    <n v="135"/>
    <n v="4"/>
    <n v="90"/>
    <n v="158"/>
    <n v="29"/>
    <n v="5"/>
    <n v="15"/>
    <n v="13"/>
    <n v="73"/>
    <n v="61"/>
    <n v="1"/>
    <n v="0"/>
    <n v="0"/>
    <n v="0"/>
    <n v="0"/>
    <n v="0"/>
    <n v="0"/>
    <n v="0"/>
    <n v="0"/>
    <n v="0"/>
    <n v="0"/>
    <n v="0"/>
    <n v="0"/>
    <n v="0"/>
    <n v="0"/>
    <n v="0"/>
    <n v="0"/>
    <n v="0"/>
    <n v="1"/>
    <n v="1"/>
    <n v="2"/>
    <n v="103"/>
    <n v="58"/>
    <n v="689"/>
    <n v="1064"/>
    <n v="718"/>
    <n v="118"/>
    <n v="70"/>
    <m/>
    <m/>
    <m/>
    <m/>
    <m/>
    <m/>
    <m/>
  </r>
  <r>
    <x v="4"/>
    <x v="28"/>
    <x v="173"/>
    <x v="7"/>
    <n v="116"/>
    <n v="1"/>
    <n v="1"/>
    <n v="2"/>
    <n v="2"/>
    <n v="82"/>
    <n v="7"/>
    <n v="2"/>
    <n v="0"/>
    <n v="61"/>
    <n v="51"/>
    <n v="2"/>
    <n v="1"/>
    <n v="766"/>
    <n v="613"/>
    <n v="64"/>
    <n v="0"/>
    <n v="5"/>
    <n v="1362"/>
    <n v="547"/>
    <n v="85"/>
    <n v="95"/>
    <n v="63"/>
    <n v="976"/>
    <n v="389"/>
    <n v="134"/>
    <n v="4"/>
    <n v="90"/>
    <n v="158"/>
    <n v="35"/>
    <n v="5"/>
    <n v="14"/>
    <n v="13"/>
    <n v="72"/>
    <n v="60"/>
    <n v="1"/>
    <n v="0"/>
    <n v="0"/>
    <n v="0"/>
    <n v="0"/>
    <n v="0"/>
    <n v="0"/>
    <n v="0"/>
    <n v="0"/>
    <n v="0"/>
    <n v="0"/>
    <n v="0"/>
    <n v="0"/>
    <n v="0"/>
    <n v="0"/>
    <n v="0"/>
    <n v="0"/>
    <n v="0"/>
    <n v="1"/>
    <n v="1"/>
    <n v="2"/>
    <n v="104"/>
    <n v="57"/>
    <n v="689"/>
    <n v="1071"/>
    <n v="721"/>
    <n v="119"/>
    <n v="69"/>
    <m/>
    <m/>
    <m/>
    <m/>
    <m/>
    <m/>
    <m/>
  </r>
  <r>
    <x v="4"/>
    <x v="28"/>
    <x v="173"/>
    <x v="8"/>
    <n v="117"/>
    <n v="1"/>
    <n v="1"/>
    <n v="2"/>
    <n v="2"/>
    <n v="89"/>
    <n v="7"/>
    <n v="2"/>
    <n v="0"/>
    <n v="61"/>
    <n v="51"/>
    <n v="2"/>
    <n v="1"/>
    <n v="766"/>
    <n v="626"/>
    <n v="64"/>
    <n v="0"/>
    <n v="5"/>
    <n v="1360"/>
    <n v="624"/>
    <n v="85"/>
    <n v="92"/>
    <n v="61"/>
    <n v="985"/>
    <n v="453"/>
    <n v="133"/>
    <n v="4"/>
    <n v="92"/>
    <n v="157"/>
    <n v="51"/>
    <n v="5"/>
    <n v="14"/>
    <n v="12"/>
    <n v="72"/>
    <n v="60"/>
    <n v="1"/>
    <n v="0"/>
    <n v="0"/>
    <n v="0"/>
    <n v="0"/>
    <n v="0"/>
    <n v="0"/>
    <n v="0"/>
    <n v="0"/>
    <n v="0"/>
    <n v="0"/>
    <n v="0"/>
    <n v="0"/>
    <n v="0"/>
    <n v="0"/>
    <n v="0"/>
    <n v="0"/>
    <n v="0"/>
    <n v="1"/>
    <n v="1"/>
    <n v="2"/>
    <n v="105"/>
    <n v="57"/>
    <n v="689"/>
    <n v="1072"/>
    <n v="732"/>
    <n v="121"/>
    <n v="69"/>
    <n v="6388"/>
    <n v="1217"/>
    <n v="0"/>
    <n v="194"/>
    <n v="1317"/>
    <n v="915"/>
    <n v="3704"/>
  </r>
  <r>
    <x v="4"/>
    <x v="28"/>
    <x v="173"/>
    <x v="9"/>
    <n v="117"/>
    <n v="1"/>
    <n v="1"/>
    <n v="2"/>
    <n v="2"/>
    <n v="91"/>
    <n v="7"/>
    <n v="2"/>
    <n v="0"/>
    <n v="61"/>
    <n v="52"/>
    <n v="2"/>
    <n v="1"/>
    <n v="766"/>
    <n v="633"/>
    <n v="64"/>
    <n v="0"/>
    <n v="5"/>
    <n v="1357"/>
    <n v="684"/>
    <n v="84"/>
    <n v="92"/>
    <n v="58"/>
    <n v="986"/>
    <n v="484"/>
    <n v="132"/>
    <n v="4"/>
    <n v="94"/>
    <n v="160"/>
    <n v="66"/>
    <n v="5"/>
    <n v="14"/>
    <n v="11"/>
    <n v="72"/>
    <n v="60"/>
    <n v="1"/>
    <n v="0"/>
    <n v="0"/>
    <n v="0"/>
    <n v="0"/>
    <n v="0"/>
    <n v="0"/>
    <n v="0"/>
    <n v="0"/>
    <n v="0"/>
    <n v="0"/>
    <n v="0"/>
    <n v="0"/>
    <n v="0"/>
    <n v="0"/>
    <n v="0"/>
    <n v="0"/>
    <n v="0"/>
    <n v="0"/>
    <n v="1"/>
    <n v="2"/>
    <n v="106"/>
    <n v="57"/>
    <n v="690"/>
    <n v="1075"/>
    <n v="732"/>
    <n v="124"/>
    <n v="69"/>
    <n v="6403"/>
    <n v="1578"/>
    <n v="0"/>
    <n v="193"/>
    <n v="1307"/>
    <n v="914"/>
    <n v="3739"/>
  </r>
  <r>
    <x v="4"/>
    <x v="28"/>
    <x v="173"/>
    <x v="10"/>
    <n v="118"/>
    <n v="1"/>
    <n v="1"/>
    <n v="2"/>
    <n v="2"/>
    <n v="92"/>
    <n v="7"/>
    <n v="2"/>
    <n v="0"/>
    <n v="62"/>
    <n v="52"/>
    <n v="2"/>
    <n v="1"/>
    <n v="766"/>
    <n v="637"/>
    <n v="64"/>
    <n v="0"/>
    <n v="5"/>
    <n v="1358"/>
    <n v="722"/>
    <n v="84"/>
    <n v="92"/>
    <n v="56"/>
    <n v="988"/>
    <n v="502"/>
    <n v="133"/>
    <n v="4"/>
    <n v="91"/>
    <n v="161"/>
    <n v="74"/>
    <n v="5"/>
    <n v="14"/>
    <n v="10"/>
    <n v="73"/>
    <n v="60"/>
    <n v="1"/>
    <n v="0"/>
    <n v="0"/>
    <n v="0"/>
    <n v="0"/>
    <n v="0"/>
    <n v="0"/>
    <n v="0"/>
    <n v="0"/>
    <n v="0"/>
    <n v="0"/>
    <n v="0"/>
    <n v="0"/>
    <n v="0"/>
    <n v="0"/>
    <n v="0"/>
    <n v="0"/>
    <n v="0"/>
    <n v="0"/>
    <n v="1"/>
    <n v="2"/>
    <n v="107"/>
    <n v="58"/>
    <n v="690"/>
    <n v="1079"/>
    <n v="737"/>
    <n v="125"/>
    <n v="70"/>
    <n v="6407"/>
    <n v="1719"/>
    <n v="0"/>
    <n v="194"/>
    <n v="1303"/>
    <n v="898"/>
    <n v="3766"/>
  </r>
  <r>
    <x v="4"/>
    <x v="28"/>
    <x v="173"/>
    <x v="11"/>
    <n v="119"/>
    <n v="1"/>
    <n v="1"/>
    <n v="2"/>
    <n v="2"/>
    <n v="94"/>
    <n v="7"/>
    <n v="2"/>
    <n v="0"/>
    <n v="61"/>
    <n v="55"/>
    <n v="2"/>
    <n v="1"/>
    <n v="767"/>
    <n v="645"/>
    <n v="63"/>
    <n v="0"/>
    <n v="6"/>
    <n v="1359"/>
    <n v="778"/>
    <n v="82"/>
    <n v="93"/>
    <n v="56"/>
    <n v="990"/>
    <n v="539"/>
    <n v="132"/>
    <n v="4"/>
    <n v="90"/>
    <n v="162"/>
    <n v="80"/>
    <n v="5"/>
    <n v="14"/>
    <n v="10"/>
    <n v="73"/>
    <n v="64"/>
    <n v="1"/>
    <n v="0"/>
    <n v="0"/>
    <n v="0"/>
    <n v="0"/>
    <n v="0"/>
    <n v="0"/>
    <n v="0"/>
    <n v="0"/>
    <n v="0"/>
    <n v="0"/>
    <n v="0"/>
    <n v="0"/>
    <n v="0"/>
    <n v="0"/>
    <n v="0"/>
    <n v="0"/>
    <n v="0"/>
    <n v="0"/>
    <n v="1"/>
    <n v="2"/>
    <n v="108"/>
    <n v="57"/>
    <n v="690"/>
    <n v="1082"/>
    <n v="740"/>
    <n v="126"/>
    <n v="70"/>
    <n v="6410"/>
    <n v="1877"/>
    <n v="0"/>
    <n v="192"/>
    <n v="1292"/>
    <n v="895"/>
    <n v="3782"/>
  </r>
  <r>
    <x v="4"/>
    <x v="28"/>
    <x v="173"/>
    <x v="12"/>
    <n v="120"/>
    <n v="2"/>
    <n v="2"/>
    <n v="2"/>
    <n v="2"/>
    <n v="95"/>
    <n v="6"/>
    <n v="2"/>
    <n v="0"/>
    <n v="64"/>
    <n v="57"/>
    <n v="2"/>
    <n v="1"/>
    <n v="768"/>
    <n v="649"/>
    <n v="63"/>
    <n v="0"/>
    <n v="6"/>
    <n v="1362"/>
    <n v="797"/>
    <n v="80"/>
    <n v="93"/>
    <n v="55"/>
    <n v="997"/>
    <n v="549"/>
    <n v="131"/>
    <n v="4"/>
    <n v="95"/>
    <n v="164"/>
    <n v="86"/>
    <n v="5"/>
    <n v="14"/>
    <n v="11"/>
    <n v="72"/>
    <n v="63"/>
    <n v="1"/>
    <n v="0"/>
    <n v="0"/>
    <n v="0"/>
    <n v="0"/>
    <n v="0"/>
    <n v="0"/>
    <n v="0"/>
    <n v="0"/>
    <n v="0"/>
    <n v="0"/>
    <n v="0"/>
    <n v="0"/>
    <n v="0"/>
    <n v="0"/>
    <n v="0"/>
    <n v="0"/>
    <n v="0"/>
    <n v="0"/>
    <n v="2"/>
    <n v="2"/>
    <n v="109"/>
    <n v="60"/>
    <n v="691"/>
    <n v="1086"/>
    <n v="744"/>
    <n v="127"/>
    <n v="69"/>
    <n v="6514"/>
    <n v="1975"/>
    <n v="0"/>
    <n v="191"/>
    <n v="1284"/>
    <n v="957"/>
    <n v="3818"/>
  </r>
  <r>
    <x v="4"/>
    <x v="28"/>
    <x v="173"/>
    <x v="13"/>
    <n v="120"/>
    <n v="2"/>
    <n v="2"/>
    <n v="2"/>
    <n v="2"/>
    <n v="96"/>
    <n v="6"/>
    <n v="2"/>
    <n v="0"/>
    <n v="64"/>
    <n v="57"/>
    <n v="2"/>
    <n v="1"/>
    <n v="769"/>
    <n v="650"/>
    <n v="63"/>
    <n v="0"/>
    <n v="6"/>
    <n v="1367"/>
    <n v="807"/>
    <n v="79"/>
    <n v="92"/>
    <n v="55"/>
    <n v="999"/>
    <n v="552"/>
    <n v="131"/>
    <n v="4"/>
    <n v="97"/>
    <n v="165"/>
    <n v="87"/>
    <n v="5"/>
    <n v="14"/>
    <n v="11"/>
    <n v="72"/>
    <n v="63"/>
    <n v="1"/>
    <n v="0"/>
    <n v="0"/>
    <n v="0"/>
    <n v="0"/>
    <n v="0"/>
    <n v="0"/>
    <n v="0"/>
    <n v="0"/>
    <n v="0"/>
    <n v="0"/>
    <n v="0"/>
    <n v="0"/>
    <n v="0"/>
    <n v="0"/>
    <n v="0"/>
    <n v="0"/>
    <n v="0"/>
    <n v="0"/>
    <n v="2"/>
    <n v="2"/>
    <n v="109"/>
    <n v="60"/>
    <n v="694"/>
    <n v="1092"/>
    <n v="744"/>
    <n v="128"/>
    <n v="69"/>
    <n v="6593"/>
    <n v="2028"/>
    <n v="0"/>
    <n v="192"/>
    <n v="1285"/>
    <n v="1013"/>
    <n v="3838"/>
  </r>
  <r>
    <x v="4"/>
    <x v="28"/>
    <x v="173"/>
    <x v="14"/>
    <n v="119"/>
    <n v="5"/>
    <n v="5"/>
    <n v="2"/>
    <n v="2"/>
    <n v="96"/>
    <n v="6"/>
    <n v="2"/>
    <n v="0"/>
    <n v="64"/>
    <n v="57"/>
    <n v="2"/>
    <n v="1"/>
    <n v="744"/>
    <n v="633"/>
    <n v="63"/>
    <n v="0"/>
    <n v="5"/>
    <n v="1365"/>
    <n v="820"/>
    <n v="79"/>
    <n v="90"/>
    <n v="52"/>
    <n v="1000"/>
    <n v="558"/>
    <n v="130"/>
    <n v="4"/>
    <n v="96"/>
    <n v="165"/>
    <n v="90"/>
    <n v="4"/>
    <n v="13"/>
    <n v="11"/>
    <n v="97"/>
    <n v="84"/>
    <n v="1"/>
    <n v="0"/>
    <n v="0"/>
    <n v="0"/>
    <n v="0"/>
    <n v="0"/>
    <n v="0"/>
    <n v="0"/>
    <n v="0"/>
    <n v="0"/>
    <n v="0"/>
    <n v="0"/>
    <n v="0"/>
    <n v="0"/>
    <n v="0"/>
    <n v="0"/>
    <n v="0"/>
    <n v="0"/>
    <n v="0"/>
    <n v="5"/>
    <n v="2"/>
    <n v="108"/>
    <n v="60"/>
    <n v="669"/>
    <n v="1095"/>
    <n v="747"/>
    <n v="128"/>
    <n v="94"/>
    <n v="6626"/>
    <n v="2096"/>
    <n v="0"/>
    <n v="190"/>
    <n v="1283"/>
    <n v="1010"/>
    <n v="3860"/>
  </r>
  <r>
    <x v="4"/>
    <x v="28"/>
    <x v="173"/>
    <x v="15"/>
    <n v="120"/>
    <n v="5"/>
    <n v="5"/>
    <n v="3"/>
    <n v="3"/>
    <n v="97"/>
    <n v="6"/>
    <n v="2"/>
    <n v="0"/>
    <n v="64"/>
    <n v="56"/>
    <n v="2"/>
    <n v="1"/>
    <n v="746"/>
    <n v="634"/>
    <n v="63"/>
    <n v="0"/>
    <n v="6"/>
    <n v="1363"/>
    <n v="825"/>
    <n v="79"/>
    <n v="91"/>
    <n v="51"/>
    <n v="998"/>
    <n v="567"/>
    <n v="127"/>
    <n v="4"/>
    <n v="93"/>
    <n v="170"/>
    <n v="95"/>
    <n v="4"/>
    <n v="13"/>
    <n v="11"/>
    <n v="98"/>
    <n v="85"/>
    <n v="1"/>
    <n v="0"/>
    <n v="0"/>
    <n v="0"/>
    <n v="0"/>
    <n v="0"/>
    <n v="0"/>
    <n v="0"/>
    <n v="0"/>
    <n v="0"/>
    <n v="0"/>
    <n v="0"/>
    <n v="0"/>
    <n v="0"/>
    <n v="0"/>
    <n v="0"/>
    <n v="0"/>
    <n v="0"/>
    <n v="0"/>
    <n v="5"/>
    <n v="3"/>
    <n v="109"/>
    <n v="59"/>
    <n v="670"/>
    <n v="1093"/>
    <n v="749"/>
    <n v="133"/>
    <n v="94"/>
    <n v="6635"/>
    <n v="2130"/>
    <n v="0"/>
    <n v="187"/>
    <n v="1276"/>
    <n v="1009"/>
    <n v="3871"/>
  </r>
  <r>
    <x v="4"/>
    <x v="28"/>
    <x v="173"/>
    <x v="16"/>
    <n v="120"/>
    <n v="5"/>
    <n v="5"/>
    <n v="3"/>
    <n v="3"/>
    <n v="96"/>
    <n v="6"/>
    <n v="2"/>
    <n v="0"/>
    <n v="63"/>
    <n v="56"/>
    <n v="2"/>
    <n v="1"/>
    <n v="739"/>
    <n v="630"/>
    <n v="62"/>
    <n v="0"/>
    <n v="6"/>
    <n v="1347"/>
    <n v="830"/>
    <n v="75"/>
    <n v="89"/>
    <n v="52"/>
    <n v="987"/>
    <n v="565"/>
    <n v="125"/>
    <n v="4"/>
    <n v="92"/>
    <n v="169"/>
    <n v="94"/>
    <n v="4"/>
    <n v="12"/>
    <n v="10"/>
    <n v="98"/>
    <n v="85"/>
    <n v="1"/>
    <n v="0"/>
    <n v="0"/>
    <n v="0"/>
    <n v="0"/>
    <n v="0"/>
    <n v="0"/>
    <n v="0"/>
    <n v="0"/>
    <n v="0"/>
    <n v="0"/>
    <n v="0"/>
    <n v="0"/>
    <n v="0"/>
    <n v="0"/>
    <n v="0"/>
    <n v="0"/>
    <n v="0"/>
    <n v="0"/>
    <n v="5"/>
    <n v="3"/>
    <n v="108"/>
    <n v="58"/>
    <n v="666"/>
    <n v="1086"/>
    <n v="741"/>
    <n v="134"/>
    <n v="94"/>
    <n v="6521"/>
    <n v="2146"/>
    <n v="0"/>
    <n v="186"/>
    <n v="1245"/>
    <n v="984"/>
    <n v="3822"/>
  </r>
  <r>
    <x v="4"/>
    <x v="27"/>
    <x v="174"/>
    <x v="0"/>
    <n v="109"/>
    <n v="2"/>
    <n v="1"/>
    <n v="0"/>
    <n v="0"/>
    <n v="60"/>
    <n v="5"/>
    <n v="0"/>
    <n v="1"/>
    <n v="0"/>
    <n v="0"/>
    <n v="0"/>
    <n v="0"/>
    <n v="714"/>
    <n v="0"/>
    <n v="504"/>
    <n v="1"/>
    <n v="0"/>
    <n v="593"/>
    <n v="0"/>
    <n v="112"/>
    <n v="17"/>
    <n v="2"/>
    <n v="962"/>
    <n v="107"/>
    <n v="45"/>
    <n v="45"/>
    <n v="5"/>
    <n v="129"/>
    <n v="0"/>
    <n v="17"/>
    <n v="3"/>
    <n v="0"/>
    <n v="29"/>
    <n v="0"/>
    <n v="8"/>
    <n v="0"/>
    <n v="0"/>
    <n v="0"/>
    <n v="0"/>
    <n v="0"/>
    <n v="0"/>
    <n v="0"/>
    <n v="0"/>
    <n v="0"/>
    <n v="0"/>
    <n v="0"/>
    <n v="0"/>
    <n v="0"/>
    <n v="28"/>
    <n v="40"/>
    <n v="0"/>
    <n v="8"/>
    <n v="0"/>
    <m/>
    <m/>
    <m/>
    <m/>
    <m/>
    <m/>
    <m/>
    <m/>
    <m/>
    <m/>
    <m/>
    <m/>
    <m/>
    <m/>
    <m/>
    <m/>
  </r>
  <r>
    <x v="4"/>
    <x v="27"/>
    <x v="174"/>
    <x v="1"/>
    <n v="109"/>
    <n v="2"/>
    <n v="1"/>
    <n v="0"/>
    <n v="0"/>
    <n v="67"/>
    <n v="5"/>
    <n v="0"/>
    <n v="1"/>
    <n v="0"/>
    <n v="0"/>
    <n v="0"/>
    <n v="0"/>
    <n v="714"/>
    <n v="0"/>
    <n v="570"/>
    <n v="1"/>
    <n v="0"/>
    <n v="594"/>
    <n v="0"/>
    <n v="186"/>
    <n v="17"/>
    <n v="4"/>
    <n v="959"/>
    <n v="175"/>
    <n v="45"/>
    <n v="45"/>
    <n v="5"/>
    <n v="132"/>
    <n v="0"/>
    <n v="23"/>
    <n v="3"/>
    <n v="1"/>
    <n v="29"/>
    <n v="0"/>
    <n v="9"/>
    <n v="0"/>
    <n v="0"/>
    <n v="0"/>
    <n v="0"/>
    <n v="0"/>
    <n v="0"/>
    <n v="0"/>
    <n v="0"/>
    <n v="0"/>
    <n v="0"/>
    <n v="0"/>
    <n v="0"/>
    <n v="0"/>
    <n v="28"/>
    <n v="37"/>
    <n v="0"/>
    <n v="8"/>
    <n v="0"/>
    <m/>
    <m/>
    <m/>
    <m/>
    <m/>
    <m/>
    <m/>
    <m/>
    <m/>
    <m/>
    <m/>
    <m/>
    <m/>
    <m/>
    <m/>
    <m/>
  </r>
  <r>
    <x v="4"/>
    <x v="27"/>
    <x v="174"/>
    <x v="2"/>
    <n v="109"/>
    <n v="2"/>
    <n v="1"/>
    <n v="0"/>
    <n v="0"/>
    <n v="76"/>
    <n v="5"/>
    <n v="0"/>
    <n v="1"/>
    <n v="0"/>
    <n v="0"/>
    <n v="0"/>
    <n v="0"/>
    <n v="710"/>
    <n v="599"/>
    <n v="27"/>
    <n v="1"/>
    <n v="0"/>
    <n v="597"/>
    <n v="243"/>
    <n v="36"/>
    <n v="16"/>
    <n v="4"/>
    <n v="959"/>
    <n v="232"/>
    <n v="45"/>
    <n v="44"/>
    <n v="5"/>
    <n v="132"/>
    <n v="32"/>
    <n v="8"/>
    <n v="3"/>
    <n v="1"/>
    <n v="29"/>
    <n v="19"/>
    <n v="0"/>
    <n v="0"/>
    <n v="0"/>
    <n v="0"/>
    <n v="0"/>
    <n v="0"/>
    <n v="0"/>
    <n v="0"/>
    <n v="0"/>
    <n v="0"/>
    <n v="0"/>
    <n v="0"/>
    <n v="0"/>
    <n v="0"/>
    <n v="0"/>
    <n v="0"/>
    <n v="0"/>
    <n v="0"/>
    <n v="0"/>
    <n v="2"/>
    <n v="0"/>
    <n v="103"/>
    <n v="0"/>
    <n v="680"/>
    <n v="524"/>
    <n v="856"/>
    <n v="117"/>
    <n v="28"/>
    <m/>
    <m/>
    <m/>
    <m/>
    <m/>
    <m/>
    <m/>
  </r>
  <r>
    <x v="4"/>
    <x v="27"/>
    <x v="174"/>
    <x v="3"/>
    <n v="110"/>
    <n v="2"/>
    <n v="1"/>
    <n v="0"/>
    <n v="0"/>
    <n v="81"/>
    <n v="5"/>
    <n v="0"/>
    <n v="1"/>
    <n v="0"/>
    <n v="0"/>
    <n v="0"/>
    <n v="0"/>
    <n v="708"/>
    <n v="613"/>
    <n v="27"/>
    <n v="1"/>
    <n v="0"/>
    <n v="599"/>
    <n v="287"/>
    <n v="35"/>
    <n v="16"/>
    <n v="4"/>
    <n v="961"/>
    <n v="295"/>
    <n v="46"/>
    <n v="45"/>
    <n v="5"/>
    <n v="133"/>
    <n v="34"/>
    <n v="8"/>
    <n v="3"/>
    <n v="1"/>
    <n v="29"/>
    <n v="20"/>
    <n v="0"/>
    <n v="0"/>
    <n v="0"/>
    <n v="0"/>
    <n v="0"/>
    <n v="0"/>
    <n v="0"/>
    <n v="0"/>
    <n v="0"/>
    <n v="0"/>
    <n v="0"/>
    <n v="0"/>
    <n v="0"/>
    <n v="0"/>
    <n v="0"/>
    <n v="0"/>
    <n v="0"/>
    <n v="0"/>
    <n v="0"/>
    <n v="2"/>
    <n v="0"/>
    <n v="104"/>
    <n v="0"/>
    <n v="678"/>
    <n v="527"/>
    <n v="856"/>
    <n v="120"/>
    <n v="28"/>
    <m/>
    <m/>
    <m/>
    <m/>
    <m/>
    <m/>
    <m/>
  </r>
  <r>
    <x v="4"/>
    <x v="27"/>
    <x v="174"/>
    <x v="4"/>
    <n v="110"/>
    <n v="2"/>
    <n v="2"/>
    <n v="0"/>
    <n v="0"/>
    <n v="88"/>
    <n v="5"/>
    <n v="0"/>
    <n v="1"/>
    <n v="0"/>
    <n v="0"/>
    <n v="0"/>
    <n v="0"/>
    <n v="709"/>
    <n v="622"/>
    <n v="27"/>
    <n v="1"/>
    <n v="0"/>
    <n v="597"/>
    <n v="321"/>
    <n v="33"/>
    <n v="15"/>
    <n v="4"/>
    <n v="961"/>
    <n v="363"/>
    <n v="46"/>
    <n v="44"/>
    <n v="5"/>
    <n v="133"/>
    <n v="38"/>
    <n v="8"/>
    <n v="3"/>
    <n v="1"/>
    <n v="28"/>
    <n v="27"/>
    <n v="0"/>
    <n v="0"/>
    <n v="0"/>
    <n v="0"/>
    <n v="0"/>
    <n v="0"/>
    <n v="0"/>
    <n v="0"/>
    <n v="0"/>
    <n v="0"/>
    <n v="0"/>
    <n v="0"/>
    <n v="0"/>
    <n v="0"/>
    <n v="0"/>
    <n v="0"/>
    <n v="0"/>
    <n v="0"/>
    <n v="0"/>
    <n v="2"/>
    <n v="0"/>
    <n v="104"/>
    <n v="0"/>
    <n v="679"/>
    <n v="528"/>
    <n v="856"/>
    <n v="120"/>
    <n v="28"/>
    <m/>
    <m/>
    <m/>
    <m/>
    <m/>
    <m/>
    <m/>
  </r>
  <r>
    <x v="4"/>
    <x v="27"/>
    <x v="174"/>
    <x v="5"/>
    <n v="109"/>
    <n v="2"/>
    <n v="2"/>
    <n v="0"/>
    <n v="0"/>
    <n v="88"/>
    <n v="5"/>
    <n v="0"/>
    <n v="1"/>
    <n v="0"/>
    <n v="0"/>
    <n v="0"/>
    <n v="0"/>
    <n v="707"/>
    <n v="628"/>
    <n v="27"/>
    <n v="0"/>
    <n v="0"/>
    <n v="596"/>
    <n v="364"/>
    <n v="33"/>
    <n v="15"/>
    <n v="3"/>
    <n v="959"/>
    <n v="513"/>
    <n v="46"/>
    <n v="44"/>
    <n v="5"/>
    <n v="132"/>
    <n v="45"/>
    <n v="8"/>
    <n v="3"/>
    <n v="1"/>
    <n v="29"/>
    <n v="27"/>
    <n v="0"/>
    <n v="0"/>
    <n v="0"/>
    <n v="0"/>
    <n v="0"/>
    <n v="0"/>
    <n v="0"/>
    <n v="0"/>
    <n v="0"/>
    <n v="0"/>
    <n v="0"/>
    <n v="0"/>
    <n v="0"/>
    <n v="0"/>
    <n v="0"/>
    <n v="0"/>
    <n v="0"/>
    <n v="0"/>
    <n v="0"/>
    <n v="2"/>
    <n v="0"/>
    <n v="103"/>
    <n v="0"/>
    <n v="677"/>
    <n v="529"/>
    <n v="854"/>
    <n v="119"/>
    <n v="29"/>
    <m/>
    <m/>
    <m/>
    <m/>
    <m/>
    <m/>
    <m/>
  </r>
  <r>
    <x v="4"/>
    <x v="27"/>
    <x v="174"/>
    <x v="6"/>
    <n v="111"/>
    <n v="2"/>
    <n v="2"/>
    <n v="0"/>
    <n v="0"/>
    <n v="92"/>
    <n v="5"/>
    <n v="0"/>
    <n v="1"/>
    <n v="0"/>
    <n v="0"/>
    <n v="0"/>
    <n v="0"/>
    <n v="705"/>
    <n v="629"/>
    <n v="26"/>
    <n v="0"/>
    <n v="0"/>
    <n v="593"/>
    <n v="383"/>
    <n v="34"/>
    <n v="14"/>
    <n v="3"/>
    <n v="959"/>
    <n v="590"/>
    <n v="44"/>
    <n v="43"/>
    <n v="5"/>
    <n v="133"/>
    <n v="49"/>
    <n v="8"/>
    <n v="3"/>
    <n v="1"/>
    <n v="29"/>
    <n v="27"/>
    <n v="0"/>
    <n v="0"/>
    <n v="0"/>
    <n v="0"/>
    <n v="0"/>
    <n v="0"/>
    <n v="0"/>
    <n v="0"/>
    <n v="0"/>
    <n v="0"/>
    <n v="0"/>
    <n v="0"/>
    <n v="0"/>
    <n v="0"/>
    <n v="0"/>
    <n v="0"/>
    <n v="0"/>
    <n v="0"/>
    <n v="0"/>
    <n v="2"/>
    <n v="0"/>
    <n v="105"/>
    <n v="0"/>
    <n v="675"/>
    <n v="529"/>
    <n v="857"/>
    <n v="119"/>
    <n v="29"/>
    <m/>
    <m/>
    <m/>
    <m/>
    <m/>
    <m/>
    <m/>
  </r>
  <r>
    <x v="4"/>
    <x v="27"/>
    <x v="174"/>
    <x v="7"/>
    <n v="112"/>
    <n v="2"/>
    <n v="2"/>
    <n v="0"/>
    <n v="0"/>
    <n v="92"/>
    <n v="6"/>
    <n v="0"/>
    <n v="1"/>
    <n v="0"/>
    <n v="0"/>
    <n v="0"/>
    <n v="0"/>
    <n v="706"/>
    <n v="638"/>
    <n v="26"/>
    <n v="0"/>
    <n v="0"/>
    <n v="597"/>
    <n v="398"/>
    <n v="33"/>
    <n v="13"/>
    <n v="4"/>
    <n v="959"/>
    <n v="667"/>
    <n v="43"/>
    <n v="43"/>
    <n v="5"/>
    <n v="137"/>
    <n v="57"/>
    <n v="9"/>
    <n v="3"/>
    <n v="1"/>
    <n v="28"/>
    <n v="26"/>
    <n v="0"/>
    <n v="0"/>
    <n v="0"/>
    <n v="0"/>
    <n v="0"/>
    <n v="0"/>
    <n v="0"/>
    <n v="0"/>
    <n v="0"/>
    <n v="0"/>
    <n v="0"/>
    <n v="0"/>
    <n v="0"/>
    <n v="0"/>
    <n v="0"/>
    <n v="0"/>
    <n v="0"/>
    <n v="0"/>
    <n v="0"/>
    <n v="2"/>
    <n v="0"/>
    <n v="105"/>
    <n v="0"/>
    <n v="676"/>
    <n v="531"/>
    <n v="858"/>
    <n v="122"/>
    <n v="28"/>
    <m/>
    <m/>
    <m/>
    <m/>
    <m/>
    <m/>
    <m/>
  </r>
  <r>
    <x v="4"/>
    <x v="27"/>
    <x v="174"/>
    <x v="8"/>
    <n v="112"/>
    <n v="2"/>
    <n v="2"/>
    <n v="0"/>
    <n v="0"/>
    <n v="93"/>
    <n v="5"/>
    <n v="0"/>
    <n v="1"/>
    <n v="0"/>
    <n v="0"/>
    <n v="0"/>
    <n v="0"/>
    <n v="706"/>
    <n v="642"/>
    <n v="27"/>
    <n v="0"/>
    <n v="0"/>
    <n v="595"/>
    <n v="408"/>
    <n v="31"/>
    <n v="14"/>
    <n v="4"/>
    <n v="957"/>
    <n v="713"/>
    <n v="42"/>
    <n v="42"/>
    <n v="6"/>
    <n v="137"/>
    <n v="71"/>
    <n v="9"/>
    <n v="3"/>
    <n v="1"/>
    <n v="28"/>
    <n v="26"/>
    <n v="0"/>
    <n v="0"/>
    <n v="0"/>
    <n v="0"/>
    <n v="0"/>
    <n v="0"/>
    <n v="0"/>
    <n v="0"/>
    <n v="0"/>
    <n v="0"/>
    <n v="0"/>
    <n v="0"/>
    <n v="0"/>
    <n v="0"/>
    <n v="0"/>
    <n v="0"/>
    <n v="0"/>
    <n v="0"/>
    <n v="0"/>
    <n v="2"/>
    <n v="0"/>
    <n v="105"/>
    <n v="0"/>
    <n v="675"/>
    <n v="532"/>
    <n v="858"/>
    <n v="122"/>
    <n v="28"/>
    <n v="3519"/>
    <n v="1618"/>
    <n v="0"/>
    <n v="146"/>
    <n v="354"/>
    <n v="70"/>
    <n v="2851"/>
  </r>
  <r>
    <x v="4"/>
    <x v="27"/>
    <x v="174"/>
    <x v="9"/>
    <n v="114"/>
    <n v="2"/>
    <n v="2"/>
    <n v="0"/>
    <n v="0"/>
    <n v="97"/>
    <n v="5"/>
    <n v="0"/>
    <n v="1"/>
    <n v="0"/>
    <n v="0"/>
    <n v="0"/>
    <n v="0"/>
    <n v="706"/>
    <n v="649"/>
    <n v="27"/>
    <n v="0"/>
    <n v="0"/>
    <n v="595"/>
    <n v="431"/>
    <n v="30"/>
    <n v="15"/>
    <n v="5"/>
    <n v="959"/>
    <n v="742"/>
    <n v="42"/>
    <n v="42"/>
    <n v="6"/>
    <n v="140"/>
    <n v="89"/>
    <n v="9"/>
    <n v="3"/>
    <n v="1"/>
    <n v="28"/>
    <n v="26"/>
    <n v="0"/>
    <n v="0"/>
    <n v="0"/>
    <n v="0"/>
    <n v="0"/>
    <n v="0"/>
    <n v="0"/>
    <n v="0"/>
    <n v="0"/>
    <n v="0"/>
    <n v="0"/>
    <n v="0"/>
    <n v="0"/>
    <n v="0"/>
    <n v="0"/>
    <n v="0"/>
    <n v="0"/>
    <n v="0"/>
    <n v="0"/>
    <n v="2"/>
    <n v="0"/>
    <n v="107"/>
    <n v="0"/>
    <n v="675"/>
    <n v="532"/>
    <n v="861"/>
    <n v="125"/>
    <n v="28"/>
    <n v="3524"/>
    <n v="1915"/>
    <n v="0"/>
    <n v="143"/>
    <n v="353"/>
    <n v="70"/>
    <n v="2858"/>
  </r>
  <r>
    <x v="4"/>
    <x v="27"/>
    <x v="174"/>
    <x v="10"/>
    <n v="114"/>
    <n v="2"/>
    <n v="2"/>
    <n v="0"/>
    <n v="0"/>
    <n v="98"/>
    <n v="5"/>
    <n v="0"/>
    <n v="1"/>
    <n v="0"/>
    <n v="0"/>
    <n v="0"/>
    <n v="0"/>
    <n v="707"/>
    <n v="653"/>
    <n v="28"/>
    <n v="0"/>
    <n v="0"/>
    <n v="595"/>
    <n v="439"/>
    <n v="30"/>
    <n v="15"/>
    <n v="5"/>
    <n v="960"/>
    <n v="753"/>
    <n v="41"/>
    <n v="43"/>
    <n v="6"/>
    <n v="140"/>
    <n v="91"/>
    <n v="9"/>
    <n v="3"/>
    <n v="1"/>
    <n v="28"/>
    <n v="26"/>
    <n v="0"/>
    <n v="0"/>
    <n v="0"/>
    <n v="0"/>
    <n v="0"/>
    <n v="0"/>
    <n v="0"/>
    <n v="0"/>
    <n v="0"/>
    <n v="0"/>
    <n v="0"/>
    <n v="0"/>
    <n v="0"/>
    <n v="0"/>
    <n v="0"/>
    <n v="0"/>
    <n v="0"/>
    <n v="0"/>
    <n v="0"/>
    <n v="2"/>
    <n v="0"/>
    <n v="107"/>
    <n v="0"/>
    <n v="675"/>
    <n v="532"/>
    <n v="862"/>
    <n v="125"/>
    <n v="28"/>
    <n v="3529"/>
    <n v="2026"/>
    <n v="0"/>
    <n v="143"/>
    <n v="351"/>
    <n v="71"/>
    <n v="2870"/>
  </r>
  <r>
    <x v="4"/>
    <x v="27"/>
    <x v="174"/>
    <x v="11"/>
    <n v="114"/>
    <n v="2"/>
    <n v="2"/>
    <n v="0"/>
    <n v="0"/>
    <n v="98"/>
    <n v="5"/>
    <n v="0"/>
    <n v="1"/>
    <n v="0"/>
    <n v="0"/>
    <n v="0"/>
    <n v="0"/>
    <n v="707"/>
    <n v="654"/>
    <n v="28"/>
    <n v="0"/>
    <n v="0"/>
    <n v="594"/>
    <n v="444"/>
    <n v="30"/>
    <n v="14"/>
    <n v="5"/>
    <n v="961"/>
    <n v="767"/>
    <n v="41"/>
    <n v="43"/>
    <n v="6"/>
    <n v="139"/>
    <n v="94"/>
    <n v="9"/>
    <n v="3"/>
    <n v="1"/>
    <n v="27"/>
    <n v="25"/>
    <n v="0"/>
    <n v="0"/>
    <n v="0"/>
    <n v="0"/>
    <n v="0"/>
    <n v="0"/>
    <n v="0"/>
    <n v="0"/>
    <n v="0"/>
    <n v="0"/>
    <n v="0"/>
    <n v="0"/>
    <n v="0"/>
    <n v="0"/>
    <n v="0"/>
    <n v="0"/>
    <n v="0"/>
    <n v="0"/>
    <n v="0"/>
    <n v="2"/>
    <n v="0"/>
    <n v="107"/>
    <n v="0"/>
    <n v="675"/>
    <n v="533"/>
    <n v="864"/>
    <n v="124"/>
    <n v="27"/>
    <n v="3530"/>
    <n v="2125"/>
    <n v="0"/>
    <n v="146"/>
    <n v="348"/>
    <n v="69"/>
    <n v="2878"/>
  </r>
  <r>
    <x v="4"/>
    <x v="27"/>
    <x v="174"/>
    <x v="12"/>
    <n v="115"/>
    <n v="2"/>
    <n v="2"/>
    <n v="0"/>
    <n v="0"/>
    <n v="99"/>
    <n v="5"/>
    <n v="0"/>
    <n v="1"/>
    <n v="0"/>
    <n v="0"/>
    <n v="0"/>
    <n v="0"/>
    <n v="705"/>
    <n v="654"/>
    <n v="28"/>
    <n v="0"/>
    <n v="0"/>
    <n v="596"/>
    <n v="456"/>
    <n v="30"/>
    <n v="14"/>
    <n v="5"/>
    <n v="958"/>
    <n v="773"/>
    <n v="41"/>
    <n v="42"/>
    <n v="6"/>
    <n v="139"/>
    <n v="96"/>
    <n v="10"/>
    <n v="2"/>
    <n v="1"/>
    <n v="28"/>
    <n v="27"/>
    <n v="0"/>
    <n v="0"/>
    <n v="0"/>
    <n v="0"/>
    <n v="0"/>
    <n v="0"/>
    <n v="0"/>
    <n v="0"/>
    <n v="0"/>
    <n v="0"/>
    <n v="0"/>
    <n v="0"/>
    <n v="0"/>
    <n v="0"/>
    <n v="0"/>
    <n v="0"/>
    <n v="0"/>
    <n v="0"/>
    <n v="0"/>
    <n v="2"/>
    <n v="0"/>
    <n v="108"/>
    <n v="0"/>
    <n v="673"/>
    <n v="535"/>
    <n v="862"/>
    <n v="125"/>
    <n v="28"/>
    <n v="3507"/>
    <n v="2184"/>
    <n v="0"/>
    <n v="149"/>
    <n v="329"/>
    <n v="69"/>
    <n v="2874"/>
  </r>
  <r>
    <x v="4"/>
    <x v="27"/>
    <x v="174"/>
    <x v="13"/>
    <n v="116"/>
    <n v="2"/>
    <n v="2"/>
    <n v="0"/>
    <n v="0"/>
    <n v="99"/>
    <n v="5"/>
    <n v="0"/>
    <n v="0"/>
    <n v="0"/>
    <n v="0"/>
    <n v="0"/>
    <n v="0"/>
    <n v="706"/>
    <n v="657"/>
    <n v="28"/>
    <n v="0"/>
    <n v="0"/>
    <n v="595"/>
    <n v="459"/>
    <n v="29"/>
    <n v="14"/>
    <n v="5"/>
    <n v="956"/>
    <n v="775"/>
    <n v="41"/>
    <n v="41"/>
    <n v="6"/>
    <n v="140"/>
    <n v="98"/>
    <n v="10"/>
    <n v="2"/>
    <n v="1"/>
    <n v="28"/>
    <n v="27"/>
    <n v="0"/>
    <n v="0"/>
    <n v="0"/>
    <n v="0"/>
    <n v="0"/>
    <n v="0"/>
    <n v="0"/>
    <n v="0"/>
    <n v="0"/>
    <n v="0"/>
    <n v="0"/>
    <n v="0"/>
    <n v="0"/>
    <n v="0"/>
    <n v="0"/>
    <n v="0"/>
    <n v="0"/>
    <n v="0"/>
    <n v="0"/>
    <n v="2"/>
    <n v="0"/>
    <n v="109"/>
    <n v="0"/>
    <n v="674"/>
    <n v="535"/>
    <n v="862"/>
    <n v="126"/>
    <n v="28"/>
    <n v="3509"/>
    <n v="2210"/>
    <n v="0"/>
    <n v="151"/>
    <n v="324"/>
    <n v="67"/>
    <n v="2883"/>
  </r>
  <r>
    <x v="4"/>
    <x v="27"/>
    <x v="174"/>
    <x v="14"/>
    <n v="116"/>
    <n v="2"/>
    <n v="2"/>
    <n v="0"/>
    <n v="0"/>
    <n v="100"/>
    <n v="5"/>
    <n v="0"/>
    <n v="0"/>
    <n v="0"/>
    <n v="0"/>
    <n v="0"/>
    <n v="0"/>
    <n v="706"/>
    <n v="657"/>
    <n v="28"/>
    <n v="0"/>
    <n v="0"/>
    <n v="599"/>
    <n v="467"/>
    <n v="30"/>
    <n v="14"/>
    <n v="5"/>
    <n v="956"/>
    <n v="780"/>
    <n v="40"/>
    <n v="41"/>
    <n v="6"/>
    <n v="142"/>
    <n v="100"/>
    <n v="13"/>
    <n v="1"/>
    <n v="1"/>
    <n v="28"/>
    <n v="27"/>
    <n v="0"/>
    <n v="0"/>
    <n v="0"/>
    <n v="0"/>
    <n v="0"/>
    <n v="0"/>
    <n v="0"/>
    <n v="0"/>
    <n v="0"/>
    <n v="0"/>
    <n v="0"/>
    <n v="0"/>
    <n v="0"/>
    <n v="0"/>
    <n v="0"/>
    <n v="0"/>
    <n v="0"/>
    <n v="0"/>
    <n v="0"/>
    <n v="2"/>
    <n v="0"/>
    <n v="109"/>
    <n v="0"/>
    <n v="674"/>
    <n v="539"/>
    <n v="863"/>
    <n v="126"/>
    <n v="28"/>
    <n v="3516"/>
    <n v="2263"/>
    <n v="0"/>
    <n v="159"/>
    <n v="316"/>
    <n v="65"/>
    <n v="2890"/>
  </r>
  <r>
    <x v="4"/>
    <x v="27"/>
    <x v="174"/>
    <x v="15"/>
    <n v="115"/>
    <n v="2"/>
    <n v="2"/>
    <n v="0"/>
    <n v="0"/>
    <n v="99"/>
    <n v="5"/>
    <n v="0"/>
    <n v="0"/>
    <n v="0"/>
    <n v="0"/>
    <n v="0"/>
    <n v="0"/>
    <n v="706"/>
    <n v="659"/>
    <n v="26"/>
    <n v="0"/>
    <n v="0"/>
    <n v="597"/>
    <n v="468"/>
    <n v="29"/>
    <n v="13"/>
    <n v="5"/>
    <n v="954"/>
    <n v="778"/>
    <n v="40"/>
    <n v="41"/>
    <n v="6"/>
    <n v="146"/>
    <n v="101"/>
    <n v="13"/>
    <n v="1"/>
    <n v="2"/>
    <n v="28"/>
    <n v="27"/>
    <n v="0"/>
    <n v="0"/>
    <n v="0"/>
    <n v="0"/>
    <n v="0"/>
    <n v="0"/>
    <n v="0"/>
    <n v="0"/>
    <n v="0"/>
    <n v="0"/>
    <n v="0"/>
    <n v="0"/>
    <n v="0"/>
    <n v="0"/>
    <n v="0"/>
    <n v="0"/>
    <n v="0"/>
    <n v="0"/>
    <n v="0"/>
    <n v="2"/>
    <n v="0"/>
    <n v="108"/>
    <n v="0"/>
    <n v="676"/>
    <n v="540"/>
    <n v="861"/>
    <n v="129"/>
    <n v="28"/>
    <n v="3513"/>
    <n v="2268"/>
    <n v="0"/>
    <n v="160"/>
    <n v="309"/>
    <n v="68"/>
    <n v="2893"/>
  </r>
  <r>
    <x v="4"/>
    <x v="27"/>
    <x v="174"/>
    <x v="16"/>
    <n v="113"/>
    <n v="2"/>
    <n v="2"/>
    <n v="0"/>
    <n v="0"/>
    <n v="97"/>
    <n v="5"/>
    <n v="0"/>
    <n v="0"/>
    <n v="0"/>
    <n v="0"/>
    <n v="0"/>
    <n v="0"/>
    <n v="704"/>
    <n v="659"/>
    <n v="25"/>
    <n v="0"/>
    <n v="0"/>
    <n v="599"/>
    <n v="470"/>
    <n v="31"/>
    <n v="13"/>
    <n v="5"/>
    <n v="955"/>
    <n v="784"/>
    <n v="40"/>
    <n v="40"/>
    <n v="6"/>
    <n v="145"/>
    <n v="102"/>
    <n v="13"/>
    <n v="1"/>
    <n v="2"/>
    <n v="28"/>
    <n v="27"/>
    <n v="0"/>
    <n v="0"/>
    <n v="0"/>
    <n v="0"/>
    <n v="0"/>
    <n v="0"/>
    <n v="0"/>
    <n v="0"/>
    <n v="0"/>
    <n v="0"/>
    <n v="0"/>
    <n v="0"/>
    <n v="0"/>
    <n v="0"/>
    <n v="0"/>
    <n v="0"/>
    <n v="0"/>
    <n v="0"/>
    <n v="0"/>
    <n v="2"/>
    <n v="0"/>
    <n v="106"/>
    <n v="0"/>
    <n v="675"/>
    <n v="540"/>
    <n v="863"/>
    <n v="128"/>
    <n v="28"/>
    <n v="3500"/>
    <n v="2281"/>
    <n v="0"/>
    <n v="157"/>
    <n v="298"/>
    <n v="69"/>
    <n v="2896"/>
  </r>
  <r>
    <x v="4"/>
    <x v="27"/>
    <x v="174"/>
    <x v="16"/>
    <m/>
    <m/>
    <m/>
    <m/>
    <m/>
    <m/>
    <m/>
    <m/>
    <m/>
    <m/>
    <m/>
    <m/>
    <m/>
    <m/>
    <m/>
    <m/>
    <m/>
    <m/>
    <m/>
    <m/>
    <m/>
    <m/>
    <m/>
    <n v="1"/>
    <m/>
    <m/>
    <m/>
    <n v="1"/>
    <m/>
    <m/>
    <m/>
    <m/>
    <m/>
    <m/>
    <m/>
    <m/>
    <m/>
    <m/>
    <m/>
    <m/>
    <m/>
    <m/>
    <m/>
    <m/>
    <m/>
    <m/>
    <m/>
    <m/>
    <m/>
    <m/>
    <m/>
    <m/>
    <m/>
    <m/>
    <m/>
    <m/>
    <m/>
    <m/>
    <m/>
    <m/>
    <m/>
    <m/>
    <m/>
    <n v="1"/>
    <m/>
    <m/>
    <m/>
    <m/>
    <n v="1"/>
    <m/>
  </r>
  <r>
    <x v="4"/>
    <x v="29"/>
    <x v="175"/>
    <x v="0"/>
    <n v="106"/>
    <n v="4"/>
    <n v="1"/>
    <n v="2"/>
    <n v="1"/>
    <n v="31"/>
    <n v="0"/>
    <n v="12"/>
    <n v="0"/>
    <n v="27"/>
    <n v="0"/>
    <n v="21"/>
    <n v="1"/>
    <n v="388"/>
    <n v="0"/>
    <n v="211"/>
    <n v="22"/>
    <n v="6"/>
    <n v="1101"/>
    <n v="0"/>
    <n v="112"/>
    <n v="138"/>
    <n v="15"/>
    <n v="756"/>
    <n v="85"/>
    <n v="3"/>
    <n v="45"/>
    <n v="99"/>
    <n v="81"/>
    <n v="0"/>
    <n v="2"/>
    <n v="11"/>
    <n v="2"/>
    <n v="32"/>
    <n v="0"/>
    <n v="8"/>
    <n v="1"/>
    <n v="1"/>
    <n v="0"/>
    <n v="0"/>
    <n v="1"/>
    <n v="0"/>
    <n v="0"/>
    <n v="0"/>
    <n v="0"/>
    <n v="0"/>
    <n v="0"/>
    <n v="1"/>
    <n v="0"/>
    <n v="11"/>
    <n v="9"/>
    <n v="0"/>
    <n v="2"/>
    <n v="0"/>
    <m/>
    <m/>
    <m/>
    <m/>
    <m/>
    <m/>
    <m/>
    <m/>
    <m/>
    <m/>
    <m/>
    <m/>
    <m/>
    <m/>
    <m/>
    <m/>
  </r>
  <r>
    <x v="4"/>
    <x v="29"/>
    <x v="175"/>
    <x v="1"/>
    <n v="106"/>
    <n v="4"/>
    <n v="1"/>
    <n v="2"/>
    <n v="1"/>
    <n v="36"/>
    <n v="0"/>
    <n v="11"/>
    <n v="0"/>
    <n v="28"/>
    <n v="0"/>
    <n v="21"/>
    <n v="1"/>
    <n v="383"/>
    <n v="0"/>
    <n v="231"/>
    <n v="21"/>
    <n v="6"/>
    <n v="1086"/>
    <n v="0"/>
    <n v="163"/>
    <n v="133"/>
    <n v="11"/>
    <n v="751"/>
    <n v="100"/>
    <n v="3"/>
    <n v="44"/>
    <n v="96"/>
    <n v="86"/>
    <n v="0"/>
    <n v="2"/>
    <n v="11"/>
    <n v="2"/>
    <n v="32"/>
    <n v="0"/>
    <n v="9"/>
    <n v="1"/>
    <n v="1"/>
    <n v="0"/>
    <n v="0"/>
    <n v="1"/>
    <n v="0"/>
    <n v="0"/>
    <n v="0"/>
    <n v="0"/>
    <n v="0"/>
    <n v="0"/>
    <n v="1"/>
    <n v="0"/>
    <n v="10"/>
    <n v="9"/>
    <n v="0"/>
    <n v="2"/>
    <n v="1"/>
    <m/>
    <m/>
    <m/>
    <m/>
    <m/>
    <m/>
    <m/>
    <m/>
    <m/>
    <m/>
    <m/>
    <m/>
    <m/>
    <m/>
    <m/>
    <m/>
  </r>
  <r>
    <x v="4"/>
    <x v="29"/>
    <x v="175"/>
    <x v="2"/>
    <n v="106"/>
    <n v="4"/>
    <n v="1"/>
    <n v="2"/>
    <n v="1"/>
    <n v="41"/>
    <n v="0"/>
    <n v="10"/>
    <n v="0"/>
    <n v="28"/>
    <n v="21"/>
    <n v="1"/>
    <n v="1"/>
    <n v="384"/>
    <n v="252"/>
    <n v="10"/>
    <n v="21"/>
    <n v="6"/>
    <n v="1089"/>
    <n v="215"/>
    <n v="9"/>
    <n v="132"/>
    <n v="11"/>
    <n v="749"/>
    <n v="117"/>
    <n v="3"/>
    <n v="45"/>
    <n v="95"/>
    <n v="86"/>
    <n v="2"/>
    <n v="2"/>
    <n v="11"/>
    <n v="2"/>
    <n v="32"/>
    <n v="10"/>
    <n v="1"/>
    <n v="1"/>
    <n v="1"/>
    <n v="0"/>
    <n v="0"/>
    <n v="1"/>
    <n v="0"/>
    <n v="0"/>
    <n v="0"/>
    <n v="0"/>
    <n v="0"/>
    <n v="0"/>
    <n v="0"/>
    <n v="0"/>
    <n v="0"/>
    <n v="0"/>
    <n v="0"/>
    <n v="0"/>
    <n v="0"/>
    <n v="3"/>
    <n v="2"/>
    <n v="92"/>
    <n v="24"/>
    <n v="340"/>
    <n v="892"/>
    <n v="582"/>
    <n v="64"/>
    <n v="28"/>
    <m/>
    <m/>
    <m/>
    <m/>
    <m/>
    <m/>
    <m/>
  </r>
  <r>
    <x v="4"/>
    <x v="29"/>
    <x v="175"/>
    <x v="3"/>
    <n v="107"/>
    <n v="4"/>
    <n v="1"/>
    <n v="2"/>
    <n v="1"/>
    <n v="50"/>
    <n v="0"/>
    <n v="10"/>
    <n v="0"/>
    <n v="29"/>
    <n v="21"/>
    <n v="2"/>
    <n v="1"/>
    <n v="384"/>
    <n v="265"/>
    <n v="10"/>
    <n v="21"/>
    <n v="6"/>
    <n v="1086"/>
    <n v="271"/>
    <n v="9"/>
    <n v="130"/>
    <n v="11"/>
    <n v="750"/>
    <n v="143"/>
    <n v="3"/>
    <n v="44"/>
    <n v="93"/>
    <n v="86"/>
    <n v="4"/>
    <n v="2"/>
    <n v="11"/>
    <n v="2"/>
    <n v="32"/>
    <n v="10"/>
    <n v="1"/>
    <n v="1"/>
    <n v="1"/>
    <n v="0"/>
    <n v="0"/>
    <n v="1"/>
    <n v="0"/>
    <n v="0"/>
    <n v="0"/>
    <n v="0"/>
    <n v="0"/>
    <n v="0"/>
    <n v="0"/>
    <n v="0"/>
    <n v="0"/>
    <n v="0"/>
    <n v="0"/>
    <n v="0"/>
    <n v="0"/>
    <n v="3"/>
    <n v="2"/>
    <n v="93"/>
    <n v="24"/>
    <n v="341"/>
    <n v="890"/>
    <n v="587"/>
    <n v="64"/>
    <n v="28"/>
    <m/>
    <m/>
    <m/>
    <m/>
    <m/>
    <m/>
    <m/>
  </r>
  <r>
    <x v="4"/>
    <x v="29"/>
    <x v="175"/>
    <x v="4"/>
    <n v="109"/>
    <n v="4"/>
    <n v="1"/>
    <n v="2"/>
    <n v="1"/>
    <n v="58"/>
    <n v="0"/>
    <n v="10"/>
    <n v="0"/>
    <n v="29"/>
    <n v="21"/>
    <n v="2"/>
    <n v="1"/>
    <n v="384"/>
    <n v="269"/>
    <n v="10"/>
    <n v="21"/>
    <n v="6"/>
    <n v="1087"/>
    <n v="311"/>
    <n v="9"/>
    <n v="131"/>
    <n v="12"/>
    <n v="753"/>
    <n v="166"/>
    <n v="3"/>
    <n v="47"/>
    <n v="94"/>
    <n v="86"/>
    <n v="5"/>
    <n v="2"/>
    <n v="11"/>
    <n v="2"/>
    <n v="33"/>
    <n v="10"/>
    <n v="2"/>
    <n v="1"/>
    <n v="1"/>
    <n v="0"/>
    <n v="0"/>
    <n v="1"/>
    <n v="0"/>
    <n v="0"/>
    <n v="0"/>
    <n v="0"/>
    <n v="0"/>
    <n v="0"/>
    <n v="0"/>
    <n v="0"/>
    <n v="0"/>
    <n v="0"/>
    <n v="0"/>
    <n v="0"/>
    <n v="0"/>
    <n v="3"/>
    <n v="2"/>
    <n v="95"/>
    <n v="24"/>
    <n v="342"/>
    <n v="892"/>
    <n v="586"/>
    <n v="64"/>
    <n v="28"/>
    <m/>
    <m/>
    <m/>
    <m/>
    <m/>
    <m/>
    <m/>
  </r>
  <r>
    <x v="4"/>
    <x v="29"/>
    <x v="175"/>
    <x v="5"/>
    <n v="109"/>
    <n v="4"/>
    <n v="2"/>
    <n v="2"/>
    <n v="1"/>
    <n v="65"/>
    <n v="0"/>
    <n v="10"/>
    <n v="0"/>
    <n v="29"/>
    <n v="21"/>
    <n v="2"/>
    <n v="1"/>
    <n v="383"/>
    <n v="277"/>
    <n v="9"/>
    <n v="21"/>
    <n v="6"/>
    <n v="1084"/>
    <n v="346"/>
    <n v="9"/>
    <n v="129"/>
    <n v="9"/>
    <n v="754"/>
    <n v="209"/>
    <n v="3"/>
    <n v="46"/>
    <n v="93"/>
    <n v="87"/>
    <n v="7"/>
    <n v="2"/>
    <n v="10"/>
    <n v="2"/>
    <n v="32"/>
    <n v="10"/>
    <n v="2"/>
    <n v="1"/>
    <n v="1"/>
    <n v="0"/>
    <n v="0"/>
    <n v="1"/>
    <n v="0"/>
    <n v="0"/>
    <n v="0"/>
    <n v="0"/>
    <n v="0"/>
    <n v="0"/>
    <n v="0"/>
    <n v="0"/>
    <n v="0"/>
    <n v="0"/>
    <n v="0"/>
    <n v="0"/>
    <n v="0"/>
    <n v="3"/>
    <n v="2"/>
    <n v="95"/>
    <n v="24"/>
    <n v="343"/>
    <n v="895"/>
    <n v="587"/>
    <n v="65"/>
    <n v="27"/>
    <m/>
    <m/>
    <m/>
    <m/>
    <m/>
    <m/>
    <m/>
  </r>
  <r>
    <x v="4"/>
    <x v="29"/>
    <x v="175"/>
    <x v="6"/>
    <n v="109"/>
    <n v="4"/>
    <n v="3"/>
    <n v="2"/>
    <n v="1"/>
    <n v="70"/>
    <n v="0"/>
    <n v="10"/>
    <n v="0"/>
    <n v="29"/>
    <n v="21"/>
    <n v="2"/>
    <n v="1"/>
    <n v="384"/>
    <n v="289"/>
    <n v="9"/>
    <n v="21"/>
    <n v="6"/>
    <n v="1081"/>
    <n v="413"/>
    <n v="9"/>
    <n v="129"/>
    <n v="10"/>
    <n v="757"/>
    <n v="264"/>
    <n v="3"/>
    <n v="46"/>
    <n v="93"/>
    <n v="88"/>
    <n v="13"/>
    <n v="2"/>
    <n v="10"/>
    <n v="3"/>
    <n v="32"/>
    <n v="24"/>
    <n v="2"/>
    <n v="1"/>
    <n v="1"/>
    <n v="0"/>
    <n v="0"/>
    <n v="1"/>
    <n v="0"/>
    <n v="0"/>
    <n v="0"/>
    <n v="0"/>
    <n v="0"/>
    <n v="0"/>
    <n v="0"/>
    <n v="0"/>
    <n v="0"/>
    <n v="0"/>
    <n v="0"/>
    <n v="0"/>
    <n v="0"/>
    <n v="3"/>
    <n v="2"/>
    <n v="95"/>
    <n v="24"/>
    <n v="344"/>
    <n v="894"/>
    <n v="592"/>
    <n v="65"/>
    <n v="27"/>
    <m/>
    <m/>
    <m/>
    <m/>
    <m/>
    <m/>
    <m/>
  </r>
  <r>
    <x v="4"/>
    <x v="29"/>
    <x v="175"/>
    <x v="7"/>
    <n v="109"/>
    <n v="4"/>
    <n v="3"/>
    <n v="2"/>
    <n v="1"/>
    <n v="73"/>
    <n v="0"/>
    <n v="10"/>
    <n v="0"/>
    <n v="29"/>
    <n v="21"/>
    <n v="2"/>
    <n v="1"/>
    <n v="383"/>
    <n v="295"/>
    <n v="9"/>
    <n v="21"/>
    <n v="6"/>
    <n v="1082"/>
    <n v="470"/>
    <n v="9"/>
    <n v="125"/>
    <n v="10"/>
    <n v="756"/>
    <n v="328"/>
    <n v="3"/>
    <n v="46"/>
    <n v="93"/>
    <n v="90"/>
    <n v="20"/>
    <n v="2"/>
    <n v="10"/>
    <n v="4"/>
    <n v="32"/>
    <n v="24"/>
    <n v="2"/>
    <n v="1"/>
    <n v="1"/>
    <n v="0"/>
    <n v="0"/>
    <n v="1"/>
    <n v="0"/>
    <n v="0"/>
    <n v="0"/>
    <n v="0"/>
    <n v="0"/>
    <n v="0"/>
    <n v="0"/>
    <n v="0"/>
    <n v="0"/>
    <n v="0"/>
    <n v="0"/>
    <n v="0"/>
    <n v="0"/>
    <n v="3"/>
    <n v="2"/>
    <n v="95"/>
    <n v="24"/>
    <n v="343"/>
    <n v="897"/>
    <n v="592"/>
    <n v="67"/>
    <n v="27"/>
    <m/>
    <m/>
    <m/>
    <m/>
    <m/>
    <m/>
    <m/>
  </r>
  <r>
    <x v="4"/>
    <x v="29"/>
    <x v="175"/>
    <x v="8"/>
    <n v="112"/>
    <n v="4"/>
    <n v="3"/>
    <n v="2"/>
    <n v="1"/>
    <n v="75"/>
    <n v="0"/>
    <n v="10"/>
    <n v="0"/>
    <n v="29"/>
    <n v="21"/>
    <n v="2"/>
    <n v="1"/>
    <n v="385"/>
    <n v="308"/>
    <n v="9"/>
    <n v="21"/>
    <n v="8"/>
    <n v="1079"/>
    <n v="523"/>
    <n v="8"/>
    <n v="121"/>
    <n v="10"/>
    <n v="758"/>
    <n v="375"/>
    <n v="3"/>
    <n v="45"/>
    <n v="93"/>
    <n v="90"/>
    <n v="25"/>
    <n v="2"/>
    <n v="10"/>
    <n v="4"/>
    <n v="32"/>
    <n v="24"/>
    <n v="2"/>
    <n v="1"/>
    <n v="1"/>
    <n v="0"/>
    <n v="0"/>
    <n v="1"/>
    <n v="0"/>
    <n v="0"/>
    <n v="0"/>
    <n v="0"/>
    <n v="0"/>
    <n v="0"/>
    <n v="0"/>
    <n v="0"/>
    <n v="0"/>
    <n v="0"/>
    <n v="0"/>
    <n v="0"/>
    <n v="0"/>
    <n v="3"/>
    <n v="2"/>
    <n v="98"/>
    <n v="24"/>
    <n v="343"/>
    <n v="900"/>
    <n v="593"/>
    <n v="69"/>
    <n v="27"/>
    <n v="4285"/>
    <n v="821"/>
    <n v="0"/>
    <n v="20"/>
    <n v="1106"/>
    <n v="245"/>
    <n v="2705"/>
  </r>
  <r>
    <x v="4"/>
    <x v="29"/>
    <x v="175"/>
    <x v="9"/>
    <n v="112"/>
    <n v="4"/>
    <n v="3"/>
    <n v="2"/>
    <n v="1"/>
    <n v="78"/>
    <n v="0"/>
    <n v="9"/>
    <n v="0"/>
    <n v="29"/>
    <n v="21"/>
    <n v="2"/>
    <n v="1"/>
    <n v="387"/>
    <n v="313"/>
    <n v="9"/>
    <n v="21"/>
    <n v="8"/>
    <n v="1076"/>
    <n v="566"/>
    <n v="8"/>
    <n v="121"/>
    <n v="9"/>
    <n v="759"/>
    <n v="406"/>
    <n v="3"/>
    <n v="45"/>
    <n v="94"/>
    <n v="93"/>
    <n v="32"/>
    <n v="2"/>
    <n v="10"/>
    <n v="4"/>
    <n v="32"/>
    <n v="24"/>
    <n v="2"/>
    <n v="0"/>
    <n v="1"/>
    <n v="0"/>
    <n v="0"/>
    <n v="1"/>
    <n v="0"/>
    <n v="0"/>
    <n v="0"/>
    <n v="0"/>
    <n v="0"/>
    <n v="0"/>
    <n v="0"/>
    <n v="0"/>
    <n v="0"/>
    <n v="0"/>
    <n v="0"/>
    <n v="0"/>
    <n v="0"/>
    <n v="3"/>
    <n v="2"/>
    <n v="99"/>
    <n v="24"/>
    <n v="345"/>
    <n v="897"/>
    <n v="596"/>
    <n v="72"/>
    <n v="27"/>
    <n v="4299"/>
    <n v="1091"/>
    <n v="0"/>
    <n v="20"/>
    <n v="1099"/>
    <n v="257"/>
    <n v="2719"/>
  </r>
  <r>
    <x v="4"/>
    <x v="29"/>
    <x v="175"/>
    <x v="10"/>
    <n v="112"/>
    <n v="4"/>
    <n v="3"/>
    <n v="2"/>
    <n v="1"/>
    <n v="80"/>
    <n v="0"/>
    <n v="9"/>
    <n v="0"/>
    <n v="28"/>
    <n v="20"/>
    <n v="2"/>
    <n v="1"/>
    <n v="389"/>
    <n v="317"/>
    <n v="9"/>
    <n v="21"/>
    <n v="7"/>
    <n v="1073"/>
    <n v="584"/>
    <n v="8"/>
    <n v="123"/>
    <n v="9"/>
    <n v="765"/>
    <n v="420"/>
    <n v="3"/>
    <n v="45"/>
    <n v="93"/>
    <n v="93"/>
    <n v="34"/>
    <n v="2"/>
    <n v="10"/>
    <n v="4"/>
    <n v="32"/>
    <n v="24"/>
    <n v="2"/>
    <n v="0"/>
    <n v="1"/>
    <n v="0"/>
    <n v="0"/>
    <n v="1"/>
    <n v="0"/>
    <n v="0"/>
    <n v="0"/>
    <n v="0"/>
    <n v="0"/>
    <n v="0"/>
    <n v="0"/>
    <n v="0"/>
    <n v="0"/>
    <n v="0"/>
    <n v="0"/>
    <n v="0"/>
    <n v="0"/>
    <n v="3"/>
    <n v="2"/>
    <n v="100"/>
    <n v="23"/>
    <n v="348"/>
    <n v="894"/>
    <n v="603"/>
    <n v="73"/>
    <n v="27"/>
    <n v="4306"/>
    <n v="1232"/>
    <n v="0"/>
    <n v="20"/>
    <n v="1094"/>
    <n v="255"/>
    <n v="2739"/>
  </r>
  <r>
    <x v="4"/>
    <x v="29"/>
    <x v="175"/>
    <x v="11"/>
    <n v="112"/>
    <n v="4"/>
    <n v="3"/>
    <n v="2"/>
    <n v="1"/>
    <n v="83"/>
    <n v="0"/>
    <n v="9"/>
    <n v="0"/>
    <n v="28"/>
    <n v="20"/>
    <n v="2"/>
    <n v="1"/>
    <n v="391"/>
    <n v="323"/>
    <n v="9"/>
    <n v="21"/>
    <n v="8"/>
    <n v="1074"/>
    <n v="611"/>
    <n v="8"/>
    <n v="121"/>
    <n v="9"/>
    <n v="764"/>
    <n v="430"/>
    <n v="3"/>
    <n v="45"/>
    <n v="93"/>
    <n v="94"/>
    <n v="37"/>
    <n v="2"/>
    <n v="10"/>
    <n v="4"/>
    <n v="32"/>
    <n v="24"/>
    <n v="2"/>
    <n v="0"/>
    <n v="1"/>
    <n v="0"/>
    <n v="0"/>
    <n v="1"/>
    <n v="0"/>
    <n v="0"/>
    <n v="0"/>
    <n v="0"/>
    <n v="0"/>
    <n v="0"/>
    <n v="0"/>
    <n v="0"/>
    <n v="0"/>
    <n v="0"/>
    <n v="0"/>
    <n v="0"/>
    <n v="0"/>
    <n v="3"/>
    <n v="2"/>
    <n v="100"/>
    <n v="23"/>
    <n v="349"/>
    <n v="895"/>
    <n v="603"/>
    <n v="74"/>
    <n v="27"/>
    <n v="4315"/>
    <n v="1335"/>
    <n v="0"/>
    <n v="20"/>
    <n v="1089"/>
    <n v="265"/>
    <n v="2752"/>
  </r>
  <r>
    <x v="4"/>
    <x v="29"/>
    <x v="175"/>
    <x v="12"/>
    <n v="113"/>
    <n v="4"/>
    <n v="3"/>
    <n v="2"/>
    <n v="1"/>
    <n v="85"/>
    <n v="0"/>
    <n v="9"/>
    <n v="0"/>
    <n v="28"/>
    <n v="20"/>
    <n v="2"/>
    <n v="1"/>
    <n v="391"/>
    <n v="324"/>
    <n v="9"/>
    <n v="21"/>
    <n v="8"/>
    <n v="1072"/>
    <n v="620"/>
    <n v="7"/>
    <n v="118"/>
    <n v="11"/>
    <n v="762"/>
    <n v="440"/>
    <n v="3"/>
    <n v="44"/>
    <n v="91"/>
    <n v="94"/>
    <n v="41"/>
    <n v="2"/>
    <n v="10"/>
    <n v="4"/>
    <n v="32"/>
    <n v="24"/>
    <n v="2"/>
    <n v="0"/>
    <n v="1"/>
    <n v="0"/>
    <n v="0"/>
    <n v="1"/>
    <n v="0"/>
    <n v="0"/>
    <n v="0"/>
    <n v="0"/>
    <n v="0"/>
    <n v="0"/>
    <n v="0"/>
    <n v="0"/>
    <n v="0"/>
    <n v="0"/>
    <n v="0"/>
    <n v="0"/>
    <n v="0"/>
    <n v="3"/>
    <n v="2"/>
    <n v="101"/>
    <n v="23"/>
    <n v="349"/>
    <n v="896"/>
    <n v="604"/>
    <n v="74"/>
    <n v="27"/>
    <n v="4317"/>
    <n v="1422"/>
    <n v="0"/>
    <n v="21"/>
    <n v="1084"/>
    <n v="256"/>
    <n v="2767"/>
  </r>
  <r>
    <x v="4"/>
    <x v="29"/>
    <x v="175"/>
    <x v="13"/>
    <n v="112"/>
    <n v="4"/>
    <n v="3"/>
    <n v="2"/>
    <n v="2"/>
    <n v="86"/>
    <n v="0"/>
    <n v="9"/>
    <n v="0"/>
    <n v="28"/>
    <n v="20"/>
    <n v="2"/>
    <n v="1"/>
    <n v="392"/>
    <n v="326"/>
    <n v="9"/>
    <n v="21"/>
    <n v="7"/>
    <n v="1070"/>
    <n v="626"/>
    <n v="6"/>
    <n v="119"/>
    <n v="8"/>
    <n v="760"/>
    <n v="444"/>
    <n v="3"/>
    <n v="43"/>
    <n v="88"/>
    <n v="94"/>
    <n v="44"/>
    <n v="2"/>
    <n v="10"/>
    <n v="4"/>
    <n v="32"/>
    <n v="24"/>
    <n v="2"/>
    <n v="0"/>
    <n v="1"/>
    <n v="0"/>
    <n v="0"/>
    <n v="1"/>
    <n v="0"/>
    <n v="0"/>
    <n v="0"/>
    <n v="0"/>
    <n v="0"/>
    <n v="0"/>
    <n v="0"/>
    <n v="0"/>
    <n v="0"/>
    <n v="0"/>
    <n v="0"/>
    <n v="0"/>
    <n v="0"/>
    <n v="3"/>
    <n v="2"/>
    <n v="101"/>
    <n v="23"/>
    <n v="350"/>
    <n v="898"/>
    <n v="605"/>
    <n v="74"/>
    <n v="27"/>
    <n v="4324"/>
    <n v="1456"/>
    <n v="0"/>
    <n v="22"/>
    <n v="1078"/>
    <n v="262"/>
    <n v="2780"/>
  </r>
  <r>
    <x v="4"/>
    <x v="29"/>
    <x v="175"/>
    <x v="14"/>
    <n v="112"/>
    <n v="4"/>
    <n v="3"/>
    <n v="2"/>
    <n v="2"/>
    <n v="86"/>
    <n v="0"/>
    <n v="9"/>
    <n v="0"/>
    <n v="28"/>
    <n v="22"/>
    <n v="2"/>
    <n v="1"/>
    <n v="391"/>
    <n v="326"/>
    <n v="9"/>
    <n v="21"/>
    <n v="7"/>
    <n v="1071"/>
    <n v="641"/>
    <n v="6"/>
    <n v="120"/>
    <n v="7"/>
    <n v="760"/>
    <n v="451"/>
    <n v="3"/>
    <n v="43"/>
    <n v="88"/>
    <n v="94"/>
    <n v="45"/>
    <n v="2"/>
    <n v="10"/>
    <n v="4"/>
    <n v="33"/>
    <n v="27"/>
    <n v="2"/>
    <n v="0"/>
    <n v="1"/>
    <n v="0"/>
    <n v="0"/>
    <n v="1"/>
    <n v="0"/>
    <n v="0"/>
    <n v="0"/>
    <n v="0"/>
    <n v="0"/>
    <n v="0"/>
    <n v="0"/>
    <n v="0"/>
    <n v="0"/>
    <n v="0"/>
    <n v="0"/>
    <n v="0"/>
    <n v="0"/>
    <n v="3"/>
    <n v="2"/>
    <n v="101"/>
    <n v="23"/>
    <n v="349"/>
    <n v="899"/>
    <n v="607"/>
    <n v="74"/>
    <n v="28"/>
    <n v="4324"/>
    <n v="1515"/>
    <n v="0"/>
    <n v="22"/>
    <n v="1074"/>
    <n v="261"/>
    <n v="2797"/>
  </r>
  <r>
    <x v="4"/>
    <x v="29"/>
    <x v="175"/>
    <x v="15"/>
    <n v="112"/>
    <n v="4"/>
    <n v="3"/>
    <n v="2"/>
    <n v="2"/>
    <n v="86"/>
    <n v="0"/>
    <n v="9"/>
    <n v="0"/>
    <n v="28"/>
    <n v="22"/>
    <n v="2"/>
    <n v="1"/>
    <n v="393"/>
    <n v="326"/>
    <n v="9"/>
    <n v="21"/>
    <n v="7"/>
    <n v="1071"/>
    <n v="645"/>
    <n v="7"/>
    <n v="117"/>
    <n v="7"/>
    <n v="758"/>
    <n v="453"/>
    <n v="3"/>
    <n v="43"/>
    <n v="88"/>
    <n v="97"/>
    <n v="47"/>
    <n v="2"/>
    <n v="12"/>
    <n v="4"/>
    <n v="32"/>
    <n v="27"/>
    <n v="2"/>
    <n v="0"/>
    <n v="1"/>
    <n v="0"/>
    <n v="0"/>
    <n v="1"/>
    <n v="0"/>
    <n v="0"/>
    <n v="0"/>
    <n v="0"/>
    <n v="0"/>
    <n v="0"/>
    <n v="0"/>
    <n v="0"/>
    <n v="0"/>
    <n v="0"/>
    <n v="0"/>
    <n v="0"/>
    <n v="0"/>
    <n v="3"/>
    <n v="2"/>
    <n v="101"/>
    <n v="23"/>
    <n v="349"/>
    <n v="899"/>
    <n v="607"/>
    <n v="76"/>
    <n v="28"/>
    <n v="4329"/>
    <n v="1539"/>
    <n v="0"/>
    <n v="21"/>
    <n v="1071"/>
    <n v="261"/>
    <n v="2809"/>
  </r>
  <r>
    <x v="4"/>
    <x v="29"/>
    <x v="175"/>
    <x v="16"/>
    <n v="111"/>
    <n v="4"/>
    <n v="3"/>
    <n v="2"/>
    <n v="2"/>
    <n v="86"/>
    <n v="0"/>
    <n v="9"/>
    <n v="0"/>
    <n v="27"/>
    <n v="21"/>
    <n v="2"/>
    <n v="1"/>
    <n v="392"/>
    <n v="326"/>
    <n v="9"/>
    <n v="21"/>
    <n v="7"/>
    <n v="1068"/>
    <n v="645"/>
    <n v="7"/>
    <n v="117"/>
    <n v="7"/>
    <n v="761"/>
    <n v="457"/>
    <n v="3"/>
    <n v="44"/>
    <n v="89"/>
    <n v="97"/>
    <n v="45"/>
    <n v="2"/>
    <n v="12"/>
    <n v="5"/>
    <n v="32"/>
    <n v="27"/>
    <n v="2"/>
    <n v="0"/>
    <n v="1"/>
    <n v="0"/>
    <n v="0"/>
    <n v="1"/>
    <n v="0"/>
    <n v="0"/>
    <n v="0"/>
    <n v="0"/>
    <n v="0"/>
    <n v="0"/>
    <n v="0"/>
    <n v="0"/>
    <n v="0"/>
    <n v="0"/>
    <n v="0"/>
    <n v="0"/>
    <n v="0"/>
    <n v="3"/>
    <n v="2"/>
    <n v="100"/>
    <n v="22"/>
    <n v="349"/>
    <n v="897"/>
    <n v="609"/>
    <n v="75"/>
    <n v="28"/>
    <n v="4322"/>
    <n v="1549"/>
    <n v="0"/>
    <n v="21"/>
    <n v="1064"/>
    <n v="271"/>
    <n v="2802"/>
  </r>
  <r>
    <x v="4"/>
    <x v="29"/>
    <x v="175"/>
    <x v="16"/>
    <m/>
    <m/>
    <m/>
    <m/>
    <m/>
    <m/>
    <m/>
    <m/>
    <m/>
    <m/>
    <m/>
    <m/>
    <m/>
    <m/>
    <m/>
    <m/>
    <m/>
    <m/>
    <n v="1"/>
    <m/>
    <m/>
    <m/>
    <m/>
    <m/>
    <m/>
    <m/>
    <m/>
    <m/>
    <m/>
    <m/>
    <m/>
    <m/>
    <m/>
    <n v="1"/>
    <m/>
    <m/>
    <m/>
    <m/>
    <m/>
    <m/>
    <m/>
    <m/>
    <m/>
    <m/>
    <m/>
    <m/>
    <m/>
    <m/>
    <m/>
    <m/>
    <m/>
    <m/>
    <m/>
    <m/>
    <m/>
    <m/>
    <m/>
    <m/>
    <m/>
    <n v="1"/>
    <m/>
    <m/>
    <n v="1"/>
    <m/>
    <m/>
    <m/>
    <m/>
    <m/>
    <m/>
    <m/>
  </r>
  <r>
    <x v="4"/>
    <x v="28"/>
    <x v="176"/>
    <x v="0"/>
    <n v="117"/>
    <n v="5"/>
    <n v="1"/>
    <n v="0"/>
    <n v="0"/>
    <n v="41"/>
    <n v="2"/>
    <n v="4"/>
    <n v="1"/>
    <n v="9"/>
    <n v="0"/>
    <n v="4"/>
    <n v="0"/>
    <n v="409"/>
    <n v="0"/>
    <n v="235"/>
    <n v="3"/>
    <n v="5"/>
    <n v="1051"/>
    <n v="0"/>
    <n v="115"/>
    <n v="105"/>
    <n v="30"/>
    <n v="733"/>
    <n v="85"/>
    <n v="29"/>
    <n v="56"/>
    <n v="24"/>
    <n v="190"/>
    <n v="0"/>
    <n v="6"/>
    <n v="19"/>
    <n v="8"/>
    <n v="56"/>
    <n v="0"/>
    <n v="11"/>
    <n v="0"/>
    <n v="0"/>
    <n v="0"/>
    <n v="1"/>
    <n v="0"/>
    <n v="0"/>
    <n v="0"/>
    <n v="0"/>
    <n v="0"/>
    <n v="0"/>
    <n v="0"/>
    <n v="0"/>
    <n v="0"/>
    <n v="9"/>
    <n v="25"/>
    <n v="0"/>
    <n v="3"/>
    <n v="1"/>
    <m/>
    <m/>
    <m/>
    <m/>
    <m/>
    <m/>
    <m/>
    <m/>
    <m/>
    <m/>
    <m/>
    <m/>
    <m/>
    <m/>
    <m/>
    <m/>
  </r>
  <r>
    <x v="4"/>
    <x v="28"/>
    <x v="176"/>
    <x v="1"/>
    <n v="117"/>
    <n v="5"/>
    <n v="1"/>
    <n v="0"/>
    <n v="0"/>
    <n v="53"/>
    <n v="2"/>
    <n v="4"/>
    <n v="1"/>
    <n v="9"/>
    <n v="0"/>
    <n v="4"/>
    <n v="0"/>
    <n v="407"/>
    <n v="0"/>
    <n v="258"/>
    <n v="3"/>
    <n v="5"/>
    <n v="1051"/>
    <n v="0"/>
    <n v="150"/>
    <n v="103"/>
    <n v="29"/>
    <n v="733"/>
    <n v="100"/>
    <n v="29"/>
    <n v="56"/>
    <n v="25"/>
    <n v="191"/>
    <n v="0"/>
    <n v="7"/>
    <n v="17"/>
    <n v="8"/>
    <n v="56"/>
    <n v="0"/>
    <n v="12"/>
    <n v="0"/>
    <n v="0"/>
    <n v="0"/>
    <n v="1"/>
    <n v="0"/>
    <n v="0"/>
    <n v="0"/>
    <n v="0"/>
    <n v="0"/>
    <n v="0"/>
    <n v="0"/>
    <n v="0"/>
    <n v="0"/>
    <n v="9"/>
    <n v="25"/>
    <n v="0"/>
    <n v="3"/>
    <n v="1"/>
    <m/>
    <m/>
    <m/>
    <m/>
    <m/>
    <m/>
    <m/>
    <m/>
    <m/>
    <m/>
    <m/>
    <m/>
    <m/>
    <m/>
    <m/>
    <m/>
  </r>
  <r>
    <x v="4"/>
    <x v="28"/>
    <x v="176"/>
    <x v="2"/>
    <n v="117"/>
    <n v="5"/>
    <n v="1"/>
    <n v="0"/>
    <n v="0"/>
    <n v="57"/>
    <n v="2"/>
    <n v="4"/>
    <n v="1"/>
    <n v="9"/>
    <n v="4"/>
    <n v="0"/>
    <n v="0"/>
    <n v="411"/>
    <n v="287"/>
    <n v="9"/>
    <n v="4"/>
    <n v="4"/>
    <n v="1051"/>
    <n v="162"/>
    <n v="24"/>
    <n v="103"/>
    <n v="29"/>
    <n v="734"/>
    <n v="116"/>
    <n v="30"/>
    <n v="55"/>
    <n v="26"/>
    <n v="191"/>
    <n v="7"/>
    <n v="2"/>
    <n v="17"/>
    <n v="8"/>
    <n v="53"/>
    <n v="19"/>
    <n v="1"/>
    <n v="0"/>
    <n v="0"/>
    <n v="0"/>
    <n v="1"/>
    <n v="0"/>
    <n v="0"/>
    <n v="0"/>
    <n v="0"/>
    <n v="0"/>
    <n v="0"/>
    <n v="0"/>
    <n v="0"/>
    <n v="0"/>
    <n v="0"/>
    <n v="0"/>
    <n v="0"/>
    <n v="0"/>
    <n v="0"/>
    <n v="4"/>
    <n v="0"/>
    <n v="108"/>
    <n v="9"/>
    <n v="391"/>
    <n v="853"/>
    <n v="600"/>
    <n v="144"/>
    <n v="51"/>
    <m/>
    <m/>
    <m/>
    <m/>
    <m/>
    <m/>
    <m/>
  </r>
  <r>
    <x v="4"/>
    <x v="28"/>
    <x v="176"/>
    <x v="3"/>
    <n v="119"/>
    <n v="5"/>
    <n v="2"/>
    <n v="0"/>
    <n v="0"/>
    <n v="60"/>
    <n v="2"/>
    <n v="4"/>
    <n v="1"/>
    <n v="9"/>
    <n v="4"/>
    <n v="0"/>
    <n v="0"/>
    <n v="411"/>
    <n v="297"/>
    <n v="9"/>
    <n v="3"/>
    <n v="3"/>
    <n v="1054"/>
    <n v="190"/>
    <n v="24"/>
    <n v="103"/>
    <n v="28"/>
    <n v="735"/>
    <n v="130"/>
    <n v="30"/>
    <n v="55"/>
    <n v="28"/>
    <n v="191"/>
    <n v="9"/>
    <n v="2"/>
    <n v="15"/>
    <n v="8"/>
    <n v="53"/>
    <n v="25"/>
    <n v="1"/>
    <n v="0"/>
    <n v="0"/>
    <n v="0"/>
    <n v="1"/>
    <n v="0"/>
    <n v="0"/>
    <n v="0"/>
    <n v="0"/>
    <n v="0"/>
    <n v="0"/>
    <n v="0"/>
    <n v="0"/>
    <n v="0"/>
    <n v="0"/>
    <n v="0"/>
    <n v="0"/>
    <n v="0"/>
    <n v="0"/>
    <n v="4"/>
    <n v="0"/>
    <n v="110"/>
    <n v="9"/>
    <n v="391"/>
    <n v="857"/>
    <n v="599"/>
    <n v="144"/>
    <n v="51"/>
    <m/>
    <m/>
    <m/>
    <m/>
    <m/>
    <m/>
    <m/>
  </r>
  <r>
    <x v="4"/>
    <x v="28"/>
    <x v="176"/>
    <x v="4"/>
    <n v="119"/>
    <n v="5"/>
    <n v="2"/>
    <n v="0"/>
    <n v="0"/>
    <n v="64"/>
    <n v="2"/>
    <n v="4"/>
    <n v="1"/>
    <n v="9"/>
    <n v="4"/>
    <n v="0"/>
    <n v="0"/>
    <n v="411"/>
    <n v="302"/>
    <n v="9"/>
    <n v="3"/>
    <n v="3"/>
    <n v="1052"/>
    <n v="234"/>
    <n v="24"/>
    <n v="102"/>
    <n v="26"/>
    <n v="739"/>
    <n v="147"/>
    <n v="30"/>
    <n v="57"/>
    <n v="27"/>
    <n v="191"/>
    <n v="10"/>
    <n v="2"/>
    <n v="15"/>
    <n v="7"/>
    <n v="53"/>
    <n v="27"/>
    <n v="1"/>
    <n v="0"/>
    <n v="0"/>
    <n v="0"/>
    <n v="1"/>
    <n v="0"/>
    <n v="0"/>
    <n v="0"/>
    <n v="0"/>
    <n v="0"/>
    <n v="0"/>
    <n v="0"/>
    <n v="0"/>
    <n v="0"/>
    <n v="0"/>
    <n v="0"/>
    <n v="0"/>
    <n v="0"/>
    <n v="0"/>
    <n v="4"/>
    <n v="0"/>
    <n v="110"/>
    <n v="9"/>
    <n v="391"/>
    <n v="859"/>
    <n v="600"/>
    <n v="146"/>
    <n v="51"/>
    <m/>
    <m/>
    <m/>
    <m/>
    <m/>
    <m/>
    <m/>
  </r>
  <r>
    <x v="4"/>
    <x v="28"/>
    <x v="176"/>
    <x v="5"/>
    <n v="119"/>
    <n v="5"/>
    <n v="3"/>
    <n v="0"/>
    <n v="0"/>
    <n v="71"/>
    <n v="2"/>
    <n v="4"/>
    <n v="1"/>
    <n v="9"/>
    <n v="4"/>
    <n v="0"/>
    <n v="0"/>
    <n v="411"/>
    <n v="320"/>
    <n v="9"/>
    <n v="3"/>
    <n v="4"/>
    <n v="1056"/>
    <n v="294"/>
    <n v="24"/>
    <n v="99"/>
    <n v="26"/>
    <n v="742"/>
    <n v="200"/>
    <n v="30"/>
    <n v="56"/>
    <n v="29"/>
    <n v="191"/>
    <n v="16"/>
    <n v="2"/>
    <n v="15"/>
    <n v="7"/>
    <n v="53"/>
    <n v="33"/>
    <n v="1"/>
    <n v="0"/>
    <n v="0"/>
    <n v="0"/>
    <n v="1"/>
    <n v="0"/>
    <n v="0"/>
    <n v="0"/>
    <n v="0"/>
    <n v="0"/>
    <n v="0"/>
    <n v="0"/>
    <n v="0"/>
    <n v="0"/>
    <n v="0"/>
    <n v="0"/>
    <n v="0"/>
    <n v="0"/>
    <n v="0"/>
    <n v="4"/>
    <n v="0"/>
    <n v="110"/>
    <n v="9"/>
    <n v="390"/>
    <n v="864"/>
    <n v="603"/>
    <n v="147"/>
    <n v="51"/>
    <m/>
    <m/>
    <m/>
    <m/>
    <m/>
    <m/>
    <m/>
  </r>
  <r>
    <x v="4"/>
    <x v="28"/>
    <x v="176"/>
    <x v="6"/>
    <n v="119"/>
    <n v="5"/>
    <n v="3"/>
    <n v="0"/>
    <n v="0"/>
    <n v="78"/>
    <n v="2"/>
    <n v="4"/>
    <n v="1"/>
    <n v="9"/>
    <n v="4"/>
    <n v="0"/>
    <n v="0"/>
    <n v="413"/>
    <n v="330"/>
    <n v="9"/>
    <n v="3"/>
    <n v="5"/>
    <n v="1059"/>
    <n v="369"/>
    <n v="24"/>
    <n v="97"/>
    <n v="26"/>
    <n v="741"/>
    <n v="257"/>
    <n v="29"/>
    <n v="56"/>
    <n v="30"/>
    <n v="191"/>
    <n v="29"/>
    <n v="2"/>
    <n v="14"/>
    <n v="6"/>
    <n v="53"/>
    <n v="33"/>
    <n v="1"/>
    <n v="0"/>
    <n v="0"/>
    <n v="0"/>
    <n v="1"/>
    <n v="0"/>
    <n v="0"/>
    <n v="0"/>
    <n v="0"/>
    <n v="0"/>
    <n v="0"/>
    <n v="0"/>
    <n v="0"/>
    <n v="0"/>
    <n v="0"/>
    <n v="0"/>
    <n v="0"/>
    <n v="0"/>
    <n v="0"/>
    <n v="4"/>
    <n v="0"/>
    <n v="110"/>
    <n v="9"/>
    <n v="391"/>
    <n v="868"/>
    <n v="601"/>
    <n v="149"/>
    <n v="51"/>
    <m/>
    <m/>
    <m/>
    <m/>
    <m/>
    <m/>
    <m/>
  </r>
  <r>
    <x v="4"/>
    <x v="28"/>
    <x v="176"/>
    <x v="7"/>
    <n v="119"/>
    <n v="5"/>
    <n v="3"/>
    <n v="0"/>
    <n v="0"/>
    <n v="79"/>
    <n v="2"/>
    <n v="4"/>
    <n v="1"/>
    <n v="9"/>
    <n v="4"/>
    <n v="0"/>
    <n v="0"/>
    <n v="416"/>
    <n v="335"/>
    <n v="9"/>
    <n v="3"/>
    <n v="5"/>
    <n v="1056"/>
    <n v="405"/>
    <n v="24"/>
    <n v="96"/>
    <n v="26"/>
    <n v="745"/>
    <n v="289"/>
    <n v="29"/>
    <n v="57"/>
    <n v="31"/>
    <n v="192"/>
    <n v="34"/>
    <n v="2"/>
    <n v="13"/>
    <n v="5"/>
    <n v="53"/>
    <n v="37"/>
    <n v="1"/>
    <n v="0"/>
    <n v="0"/>
    <n v="0"/>
    <n v="1"/>
    <n v="0"/>
    <n v="0"/>
    <n v="0"/>
    <n v="0"/>
    <n v="0"/>
    <n v="0"/>
    <n v="0"/>
    <n v="0"/>
    <n v="0"/>
    <n v="0"/>
    <n v="0"/>
    <n v="0"/>
    <n v="0"/>
    <n v="0"/>
    <n v="4"/>
    <n v="0"/>
    <n v="110"/>
    <n v="9"/>
    <n v="394"/>
    <n v="869"/>
    <n v="603"/>
    <n v="150"/>
    <n v="51"/>
    <m/>
    <m/>
    <m/>
    <m/>
    <m/>
    <m/>
    <m/>
  </r>
  <r>
    <x v="4"/>
    <x v="28"/>
    <x v="176"/>
    <x v="8"/>
    <n v="119"/>
    <n v="5"/>
    <n v="3"/>
    <n v="0"/>
    <n v="0"/>
    <n v="80"/>
    <n v="2"/>
    <n v="4"/>
    <n v="1"/>
    <n v="9"/>
    <n v="5"/>
    <n v="0"/>
    <n v="0"/>
    <n v="416"/>
    <n v="344"/>
    <n v="9"/>
    <n v="3"/>
    <n v="5"/>
    <n v="1059"/>
    <n v="502"/>
    <n v="24"/>
    <n v="95"/>
    <n v="22"/>
    <n v="747"/>
    <n v="359"/>
    <n v="28"/>
    <n v="56"/>
    <n v="31"/>
    <n v="193"/>
    <n v="53"/>
    <n v="2"/>
    <n v="13"/>
    <n v="5"/>
    <n v="53"/>
    <n v="38"/>
    <n v="1"/>
    <n v="0"/>
    <n v="0"/>
    <n v="0"/>
    <n v="1"/>
    <n v="0"/>
    <n v="0"/>
    <n v="0"/>
    <n v="0"/>
    <n v="0"/>
    <n v="0"/>
    <n v="0"/>
    <n v="0"/>
    <n v="0"/>
    <n v="0"/>
    <n v="0"/>
    <n v="0"/>
    <n v="0"/>
    <n v="0"/>
    <n v="4"/>
    <n v="0"/>
    <n v="110"/>
    <n v="9"/>
    <n v="394"/>
    <n v="873"/>
    <n v="605"/>
    <n v="154"/>
    <n v="51"/>
    <n v="3673"/>
    <n v="821"/>
    <n v="0"/>
    <n v="46"/>
    <n v="873"/>
    <n v="212"/>
    <n v="2363"/>
  </r>
  <r>
    <x v="4"/>
    <x v="28"/>
    <x v="176"/>
    <x v="9"/>
    <n v="119"/>
    <n v="5"/>
    <n v="3"/>
    <n v="0"/>
    <n v="0"/>
    <n v="85"/>
    <n v="2"/>
    <n v="4"/>
    <n v="1"/>
    <n v="9"/>
    <n v="5"/>
    <n v="0"/>
    <n v="0"/>
    <n v="416"/>
    <n v="346"/>
    <n v="9"/>
    <n v="3"/>
    <n v="5"/>
    <n v="1061"/>
    <n v="566"/>
    <n v="24"/>
    <n v="94"/>
    <n v="20"/>
    <n v="751"/>
    <n v="400"/>
    <n v="28"/>
    <n v="57"/>
    <n v="31"/>
    <n v="193"/>
    <n v="76"/>
    <n v="2"/>
    <n v="12"/>
    <n v="5"/>
    <n v="53"/>
    <n v="38"/>
    <n v="1"/>
    <n v="0"/>
    <n v="0"/>
    <n v="0"/>
    <n v="1"/>
    <n v="0"/>
    <n v="0"/>
    <n v="0"/>
    <n v="0"/>
    <n v="0"/>
    <n v="0"/>
    <n v="0"/>
    <n v="0"/>
    <n v="0"/>
    <n v="0"/>
    <n v="0"/>
    <n v="0"/>
    <n v="0"/>
    <n v="0"/>
    <n v="4"/>
    <n v="0"/>
    <n v="110"/>
    <n v="9"/>
    <n v="394"/>
    <n v="876"/>
    <n v="607"/>
    <n v="157"/>
    <n v="51"/>
    <n v="3675"/>
    <n v="1058"/>
    <n v="0"/>
    <n v="46"/>
    <n v="853"/>
    <n v="219"/>
    <n v="2377"/>
  </r>
  <r>
    <x v="4"/>
    <x v="28"/>
    <x v="176"/>
    <x v="10"/>
    <n v="119"/>
    <n v="5"/>
    <n v="3"/>
    <n v="0"/>
    <n v="0"/>
    <n v="85"/>
    <n v="2"/>
    <n v="4"/>
    <n v="1"/>
    <n v="9"/>
    <n v="5"/>
    <n v="0"/>
    <n v="0"/>
    <n v="417"/>
    <n v="350"/>
    <n v="9"/>
    <n v="3"/>
    <n v="4"/>
    <n v="1064"/>
    <n v="587"/>
    <n v="24"/>
    <n v="93"/>
    <n v="18"/>
    <n v="752"/>
    <n v="421"/>
    <n v="28"/>
    <n v="57"/>
    <n v="31"/>
    <n v="193"/>
    <n v="81"/>
    <n v="2"/>
    <n v="12"/>
    <n v="5"/>
    <n v="53"/>
    <n v="38"/>
    <n v="1"/>
    <n v="0"/>
    <n v="0"/>
    <n v="0"/>
    <n v="1"/>
    <n v="0"/>
    <n v="0"/>
    <n v="0"/>
    <n v="0"/>
    <n v="0"/>
    <n v="0"/>
    <n v="0"/>
    <n v="0"/>
    <n v="0"/>
    <n v="0"/>
    <n v="0"/>
    <n v="0"/>
    <n v="0"/>
    <n v="0"/>
    <n v="4"/>
    <n v="0"/>
    <n v="110"/>
    <n v="9"/>
    <n v="395"/>
    <n v="879"/>
    <n v="610"/>
    <n v="157"/>
    <n v="51"/>
    <n v="3673"/>
    <n v="1173"/>
    <n v="0"/>
    <n v="46"/>
    <n v="846"/>
    <n v="212"/>
    <n v="2385"/>
  </r>
  <r>
    <x v="4"/>
    <x v="28"/>
    <x v="176"/>
    <x v="11"/>
    <n v="119"/>
    <n v="5"/>
    <n v="3"/>
    <n v="0"/>
    <n v="0"/>
    <n v="85"/>
    <n v="2"/>
    <n v="4"/>
    <n v="1"/>
    <n v="9"/>
    <n v="5"/>
    <n v="0"/>
    <n v="0"/>
    <n v="420"/>
    <n v="356"/>
    <n v="10"/>
    <n v="3"/>
    <n v="4"/>
    <n v="1065"/>
    <n v="606"/>
    <n v="23"/>
    <n v="93"/>
    <n v="18"/>
    <n v="751"/>
    <n v="433"/>
    <n v="28"/>
    <n v="57"/>
    <n v="28"/>
    <n v="193"/>
    <n v="84"/>
    <n v="2"/>
    <n v="12"/>
    <n v="5"/>
    <n v="53"/>
    <n v="38"/>
    <n v="1"/>
    <n v="0"/>
    <n v="0"/>
    <n v="0"/>
    <n v="1"/>
    <n v="0"/>
    <n v="0"/>
    <n v="0"/>
    <n v="0"/>
    <n v="0"/>
    <n v="0"/>
    <n v="0"/>
    <n v="0"/>
    <n v="0"/>
    <n v="0"/>
    <n v="0"/>
    <n v="0"/>
    <n v="0"/>
    <n v="0"/>
    <n v="4"/>
    <n v="0"/>
    <n v="110"/>
    <n v="9"/>
    <n v="397"/>
    <n v="884"/>
    <n v="611"/>
    <n v="157"/>
    <n v="51"/>
    <n v="3669"/>
    <n v="1253"/>
    <n v="0"/>
    <n v="46"/>
    <n v="836"/>
    <n v="202"/>
    <n v="2392"/>
  </r>
  <r>
    <x v="4"/>
    <x v="28"/>
    <x v="176"/>
    <x v="12"/>
    <n v="121"/>
    <n v="5"/>
    <n v="3"/>
    <n v="0"/>
    <n v="0"/>
    <n v="87"/>
    <n v="2"/>
    <n v="4"/>
    <n v="1"/>
    <n v="9"/>
    <n v="5"/>
    <n v="0"/>
    <n v="0"/>
    <n v="422"/>
    <n v="358"/>
    <n v="10"/>
    <n v="3"/>
    <n v="4"/>
    <n v="1060"/>
    <n v="612"/>
    <n v="22"/>
    <n v="92"/>
    <n v="17"/>
    <n v="753"/>
    <n v="436"/>
    <n v="28"/>
    <n v="57"/>
    <n v="29"/>
    <n v="194"/>
    <n v="86"/>
    <n v="2"/>
    <n v="13"/>
    <n v="5"/>
    <n v="54"/>
    <n v="39"/>
    <n v="1"/>
    <n v="0"/>
    <n v="0"/>
    <n v="0"/>
    <n v="1"/>
    <n v="0"/>
    <n v="0"/>
    <n v="0"/>
    <n v="0"/>
    <n v="0"/>
    <n v="0"/>
    <n v="0"/>
    <n v="0"/>
    <n v="0"/>
    <n v="0"/>
    <n v="0"/>
    <n v="0"/>
    <n v="0"/>
    <n v="0"/>
    <n v="4"/>
    <n v="0"/>
    <n v="112"/>
    <n v="9"/>
    <n v="399"/>
    <n v="879"/>
    <n v="613"/>
    <n v="158"/>
    <n v="52"/>
    <n v="3654"/>
    <n v="1302"/>
    <n v="0"/>
    <n v="46"/>
    <n v="817"/>
    <n v="204"/>
    <n v="2395"/>
  </r>
  <r>
    <x v="4"/>
    <x v="28"/>
    <x v="176"/>
    <x v="13"/>
    <n v="121"/>
    <n v="5"/>
    <n v="3"/>
    <n v="0"/>
    <n v="0"/>
    <n v="88"/>
    <n v="2"/>
    <n v="4"/>
    <n v="1"/>
    <n v="8"/>
    <n v="5"/>
    <n v="0"/>
    <n v="0"/>
    <n v="423"/>
    <n v="360"/>
    <n v="10"/>
    <n v="3"/>
    <n v="4"/>
    <n v="1055"/>
    <n v="613"/>
    <n v="22"/>
    <n v="92"/>
    <n v="16"/>
    <n v="758"/>
    <n v="440"/>
    <n v="28"/>
    <n v="58"/>
    <n v="29"/>
    <n v="193"/>
    <n v="86"/>
    <n v="2"/>
    <n v="13"/>
    <n v="5"/>
    <n v="53"/>
    <n v="39"/>
    <n v="1"/>
    <n v="0"/>
    <n v="0"/>
    <n v="0"/>
    <n v="1"/>
    <n v="0"/>
    <n v="0"/>
    <n v="0"/>
    <n v="0"/>
    <n v="0"/>
    <n v="0"/>
    <n v="0"/>
    <n v="0"/>
    <n v="0"/>
    <n v="0"/>
    <n v="0"/>
    <n v="0"/>
    <n v="0"/>
    <n v="0"/>
    <n v="4"/>
    <n v="0"/>
    <n v="112"/>
    <n v="8"/>
    <n v="400"/>
    <n v="879"/>
    <n v="615"/>
    <n v="157"/>
    <n v="51"/>
    <n v="3654"/>
    <n v="1316"/>
    <n v="0"/>
    <n v="46"/>
    <n v="812"/>
    <n v="202"/>
    <n v="2400"/>
  </r>
  <r>
    <x v="4"/>
    <x v="28"/>
    <x v="176"/>
    <x v="14"/>
    <n v="121"/>
    <n v="5"/>
    <n v="3"/>
    <n v="0"/>
    <n v="0"/>
    <n v="89"/>
    <n v="2"/>
    <n v="4"/>
    <n v="1"/>
    <n v="8"/>
    <n v="5"/>
    <n v="0"/>
    <n v="0"/>
    <n v="423"/>
    <n v="365"/>
    <n v="10"/>
    <n v="3"/>
    <n v="4"/>
    <n v="1055"/>
    <n v="626"/>
    <n v="22"/>
    <n v="89"/>
    <n v="18"/>
    <n v="760"/>
    <n v="450"/>
    <n v="28"/>
    <n v="59"/>
    <n v="28"/>
    <n v="193"/>
    <n v="91"/>
    <n v="2"/>
    <n v="13"/>
    <n v="4"/>
    <n v="53"/>
    <n v="40"/>
    <n v="1"/>
    <n v="0"/>
    <n v="0"/>
    <n v="0"/>
    <n v="1"/>
    <n v="0"/>
    <n v="0"/>
    <n v="0"/>
    <n v="0"/>
    <n v="0"/>
    <n v="0"/>
    <n v="0"/>
    <n v="0"/>
    <n v="0"/>
    <n v="0"/>
    <n v="0"/>
    <n v="0"/>
    <n v="0"/>
    <n v="0"/>
    <n v="4"/>
    <n v="0"/>
    <n v="112"/>
    <n v="8"/>
    <n v="400"/>
    <n v="880"/>
    <n v="616"/>
    <n v="158"/>
    <n v="51"/>
    <n v="3653"/>
    <n v="1370"/>
    <n v="0"/>
    <n v="46"/>
    <n v="798"/>
    <n v="200"/>
    <n v="2414"/>
  </r>
  <r>
    <x v="4"/>
    <x v="28"/>
    <x v="176"/>
    <x v="15"/>
    <n v="122"/>
    <n v="5"/>
    <n v="3"/>
    <n v="0"/>
    <n v="0"/>
    <n v="89"/>
    <n v="2"/>
    <n v="4"/>
    <n v="1"/>
    <n v="8"/>
    <n v="5"/>
    <n v="0"/>
    <n v="0"/>
    <n v="424"/>
    <n v="366"/>
    <n v="10"/>
    <n v="3"/>
    <n v="5"/>
    <n v="1054"/>
    <n v="630"/>
    <n v="21"/>
    <n v="87"/>
    <n v="20"/>
    <n v="760"/>
    <n v="452"/>
    <n v="28"/>
    <n v="59"/>
    <n v="26"/>
    <n v="192"/>
    <n v="90"/>
    <n v="2"/>
    <n v="13"/>
    <n v="4"/>
    <n v="53"/>
    <n v="40"/>
    <n v="1"/>
    <n v="0"/>
    <n v="0"/>
    <n v="0"/>
    <n v="1"/>
    <n v="0"/>
    <n v="0"/>
    <n v="0"/>
    <n v="0"/>
    <n v="0"/>
    <n v="0"/>
    <n v="0"/>
    <n v="0"/>
    <n v="0"/>
    <n v="0"/>
    <n v="0"/>
    <n v="0"/>
    <n v="0"/>
    <n v="0"/>
    <n v="4"/>
    <n v="0"/>
    <n v="112"/>
    <n v="8"/>
    <n v="400"/>
    <n v="882"/>
    <n v="615"/>
    <n v="157"/>
    <n v="51"/>
    <n v="3650"/>
    <n v="1380"/>
    <n v="0"/>
    <n v="47"/>
    <n v="791"/>
    <n v="199"/>
    <n v="2424"/>
  </r>
  <r>
    <x v="4"/>
    <x v="28"/>
    <x v="176"/>
    <x v="16"/>
    <n v="121"/>
    <n v="5"/>
    <n v="3"/>
    <n v="0"/>
    <n v="0"/>
    <n v="90"/>
    <n v="2"/>
    <n v="4"/>
    <n v="1"/>
    <n v="7"/>
    <n v="6"/>
    <n v="0"/>
    <n v="0"/>
    <n v="426"/>
    <n v="367"/>
    <n v="10"/>
    <n v="3"/>
    <n v="6"/>
    <n v="1055"/>
    <n v="633"/>
    <n v="22"/>
    <n v="86"/>
    <n v="19"/>
    <n v="759"/>
    <n v="451"/>
    <n v="28"/>
    <n v="58"/>
    <n v="26"/>
    <n v="193"/>
    <n v="91"/>
    <n v="2"/>
    <n v="13"/>
    <n v="4"/>
    <n v="52"/>
    <n v="42"/>
    <n v="1"/>
    <n v="0"/>
    <n v="0"/>
    <n v="0"/>
    <n v="1"/>
    <n v="0"/>
    <n v="0"/>
    <n v="0"/>
    <n v="0"/>
    <n v="0"/>
    <n v="0"/>
    <n v="0"/>
    <n v="0"/>
    <n v="0"/>
    <n v="0"/>
    <n v="0"/>
    <n v="0"/>
    <n v="0"/>
    <n v="0"/>
    <n v="4"/>
    <n v="0"/>
    <n v="111"/>
    <n v="7"/>
    <n v="401"/>
    <n v="886"/>
    <n v="614"/>
    <n v="160"/>
    <n v="50"/>
    <n v="3653"/>
    <n v="1394"/>
    <n v="0"/>
    <n v="47"/>
    <n v="788"/>
    <n v="202"/>
    <n v="2432"/>
  </r>
  <r>
    <x v="4"/>
    <x v="28"/>
    <x v="176"/>
    <x v="16"/>
    <m/>
    <m/>
    <m/>
    <m/>
    <m/>
    <m/>
    <m/>
    <m/>
    <m/>
    <m/>
    <m/>
    <m/>
    <m/>
    <m/>
    <m/>
    <m/>
    <m/>
    <m/>
    <m/>
    <m/>
    <m/>
    <m/>
    <m/>
    <n v="1"/>
    <m/>
    <m/>
    <m/>
    <n v="1"/>
    <m/>
    <m/>
    <m/>
    <m/>
    <m/>
    <m/>
    <m/>
    <m/>
    <m/>
    <m/>
    <m/>
    <m/>
    <m/>
    <m/>
    <m/>
    <m/>
    <m/>
    <m/>
    <m/>
    <m/>
    <m/>
    <m/>
    <m/>
    <m/>
    <m/>
    <m/>
    <m/>
    <m/>
    <m/>
    <m/>
    <m/>
    <m/>
    <m/>
    <m/>
    <m/>
    <n v="1"/>
    <m/>
    <m/>
    <m/>
    <m/>
    <n v="1"/>
    <m/>
  </r>
  <r>
    <x v="4"/>
    <x v="29"/>
    <x v="177"/>
    <x v="0"/>
    <n v="69"/>
    <n v="3"/>
    <n v="1"/>
    <n v="0"/>
    <n v="0"/>
    <n v="9"/>
    <n v="4"/>
    <n v="3"/>
    <n v="5"/>
    <n v="1"/>
    <n v="0"/>
    <n v="1"/>
    <n v="0"/>
    <n v="338"/>
    <n v="0"/>
    <n v="153"/>
    <n v="8"/>
    <n v="2"/>
    <n v="789"/>
    <n v="0"/>
    <n v="62"/>
    <n v="84"/>
    <n v="29"/>
    <n v="618"/>
    <n v="34"/>
    <n v="9"/>
    <n v="81"/>
    <n v="32"/>
    <n v="109"/>
    <n v="0"/>
    <n v="1"/>
    <n v="12"/>
    <n v="23"/>
    <n v="32"/>
    <n v="0"/>
    <n v="1"/>
    <n v="0"/>
    <n v="1"/>
    <n v="0"/>
    <n v="0"/>
    <n v="0"/>
    <n v="0"/>
    <n v="0"/>
    <n v="0"/>
    <n v="0"/>
    <n v="0"/>
    <n v="0"/>
    <n v="0"/>
    <n v="0"/>
    <n v="6"/>
    <n v="11"/>
    <n v="0"/>
    <n v="3"/>
    <n v="0"/>
    <m/>
    <m/>
    <m/>
    <m/>
    <m/>
    <m/>
    <m/>
    <m/>
    <m/>
    <m/>
    <m/>
    <m/>
    <m/>
    <m/>
    <m/>
    <m/>
  </r>
  <r>
    <x v="4"/>
    <x v="29"/>
    <x v="177"/>
    <x v="1"/>
    <n v="69"/>
    <n v="3"/>
    <n v="1"/>
    <n v="0"/>
    <n v="0"/>
    <n v="12"/>
    <n v="4"/>
    <n v="3"/>
    <n v="4"/>
    <n v="1"/>
    <n v="0"/>
    <n v="1"/>
    <n v="0"/>
    <n v="340"/>
    <n v="0"/>
    <n v="184"/>
    <n v="8"/>
    <n v="3"/>
    <n v="787"/>
    <n v="0"/>
    <n v="86"/>
    <n v="84"/>
    <n v="29"/>
    <n v="619"/>
    <n v="44"/>
    <n v="9"/>
    <n v="81"/>
    <n v="32"/>
    <n v="110"/>
    <n v="0"/>
    <n v="1"/>
    <n v="13"/>
    <n v="23"/>
    <n v="32"/>
    <n v="0"/>
    <n v="3"/>
    <n v="0"/>
    <n v="1"/>
    <n v="0"/>
    <n v="0"/>
    <n v="0"/>
    <n v="0"/>
    <n v="0"/>
    <n v="0"/>
    <n v="0"/>
    <n v="0"/>
    <n v="0"/>
    <n v="0"/>
    <n v="0"/>
    <n v="6"/>
    <n v="12"/>
    <n v="0"/>
    <n v="3"/>
    <n v="0"/>
    <m/>
    <m/>
    <m/>
    <m/>
    <m/>
    <m/>
    <m/>
    <m/>
    <m/>
    <m/>
    <m/>
    <m/>
    <m/>
    <m/>
    <m/>
    <m/>
  </r>
  <r>
    <x v="4"/>
    <x v="29"/>
    <x v="177"/>
    <x v="2"/>
    <n v="70"/>
    <n v="3"/>
    <n v="1"/>
    <n v="0"/>
    <n v="0"/>
    <n v="22"/>
    <n v="4"/>
    <n v="3"/>
    <n v="4"/>
    <n v="1"/>
    <n v="1"/>
    <n v="0"/>
    <n v="0"/>
    <n v="339"/>
    <n v="201"/>
    <n v="6"/>
    <n v="8"/>
    <n v="3"/>
    <n v="794"/>
    <n v="132"/>
    <n v="12"/>
    <n v="84"/>
    <n v="30"/>
    <n v="618"/>
    <n v="58"/>
    <n v="9"/>
    <n v="82"/>
    <n v="32"/>
    <n v="111"/>
    <n v="1"/>
    <n v="3"/>
    <n v="13"/>
    <n v="23"/>
    <n v="32"/>
    <n v="3"/>
    <n v="0"/>
    <n v="0"/>
    <n v="1"/>
    <n v="0"/>
    <n v="0"/>
    <n v="0"/>
    <n v="0"/>
    <n v="0"/>
    <n v="0"/>
    <n v="0"/>
    <n v="0"/>
    <n v="0"/>
    <n v="0"/>
    <n v="0"/>
    <n v="0"/>
    <n v="0"/>
    <n v="0"/>
    <n v="0"/>
    <n v="0"/>
    <n v="2"/>
    <n v="0"/>
    <n v="56"/>
    <n v="1"/>
    <n v="319"/>
    <n v="628"/>
    <n v="478"/>
    <n v="70"/>
    <n v="31"/>
    <m/>
    <m/>
    <m/>
    <m/>
    <m/>
    <m/>
    <m/>
  </r>
  <r>
    <x v="4"/>
    <x v="29"/>
    <x v="177"/>
    <x v="3"/>
    <n v="70"/>
    <n v="3"/>
    <n v="1"/>
    <n v="0"/>
    <n v="0"/>
    <n v="27"/>
    <n v="4"/>
    <n v="3"/>
    <n v="4"/>
    <n v="1"/>
    <n v="1"/>
    <n v="0"/>
    <n v="0"/>
    <n v="342"/>
    <n v="215"/>
    <n v="6"/>
    <n v="8"/>
    <n v="3"/>
    <n v="793"/>
    <n v="182"/>
    <n v="12"/>
    <n v="83"/>
    <n v="31"/>
    <n v="620"/>
    <n v="78"/>
    <n v="9"/>
    <n v="82"/>
    <n v="32"/>
    <n v="113"/>
    <n v="1"/>
    <n v="3"/>
    <n v="13"/>
    <n v="24"/>
    <n v="32"/>
    <n v="4"/>
    <n v="0"/>
    <n v="0"/>
    <n v="1"/>
    <n v="0"/>
    <n v="0"/>
    <n v="0"/>
    <n v="0"/>
    <n v="0"/>
    <n v="0"/>
    <n v="0"/>
    <n v="0"/>
    <n v="0"/>
    <n v="0"/>
    <n v="0"/>
    <n v="0"/>
    <n v="0"/>
    <n v="0"/>
    <n v="0"/>
    <n v="0"/>
    <n v="2"/>
    <n v="0"/>
    <n v="56"/>
    <n v="1"/>
    <n v="321"/>
    <n v="630"/>
    <n v="481"/>
    <n v="70"/>
    <n v="31"/>
    <m/>
    <m/>
    <m/>
    <m/>
    <m/>
    <m/>
    <m/>
  </r>
  <r>
    <x v="4"/>
    <x v="29"/>
    <x v="177"/>
    <x v="4"/>
    <n v="71"/>
    <n v="3"/>
    <n v="1"/>
    <n v="0"/>
    <n v="0"/>
    <n v="32"/>
    <n v="4"/>
    <n v="3"/>
    <n v="4"/>
    <n v="1"/>
    <n v="1"/>
    <n v="0"/>
    <n v="0"/>
    <n v="342"/>
    <n v="231"/>
    <n v="6"/>
    <n v="8"/>
    <n v="3"/>
    <n v="794"/>
    <n v="220"/>
    <n v="12"/>
    <n v="82"/>
    <n v="32"/>
    <n v="620"/>
    <n v="93"/>
    <n v="9"/>
    <n v="82"/>
    <n v="33"/>
    <n v="113"/>
    <n v="1"/>
    <n v="3"/>
    <n v="13"/>
    <n v="24"/>
    <n v="32"/>
    <n v="8"/>
    <n v="0"/>
    <n v="0"/>
    <n v="1"/>
    <n v="0"/>
    <n v="0"/>
    <n v="0"/>
    <n v="0"/>
    <n v="0"/>
    <n v="0"/>
    <n v="0"/>
    <n v="0"/>
    <n v="0"/>
    <n v="0"/>
    <n v="0"/>
    <n v="0"/>
    <n v="0"/>
    <n v="0"/>
    <n v="0"/>
    <n v="0"/>
    <n v="2"/>
    <n v="0"/>
    <n v="57"/>
    <n v="1"/>
    <n v="321"/>
    <n v="631"/>
    <n v="481"/>
    <n v="70"/>
    <n v="31"/>
    <m/>
    <m/>
    <m/>
    <m/>
    <m/>
    <m/>
    <m/>
  </r>
  <r>
    <x v="4"/>
    <x v="29"/>
    <x v="177"/>
    <x v="5"/>
    <n v="70"/>
    <n v="3"/>
    <n v="1"/>
    <n v="0"/>
    <n v="0"/>
    <n v="33"/>
    <n v="4"/>
    <n v="3"/>
    <n v="4"/>
    <n v="1"/>
    <n v="1"/>
    <n v="0"/>
    <n v="0"/>
    <n v="342"/>
    <n v="241"/>
    <n v="6"/>
    <n v="8"/>
    <n v="3"/>
    <n v="790"/>
    <n v="257"/>
    <n v="12"/>
    <n v="81"/>
    <n v="32"/>
    <n v="616"/>
    <n v="133"/>
    <n v="9"/>
    <n v="81"/>
    <n v="33"/>
    <n v="114"/>
    <n v="2"/>
    <n v="3"/>
    <n v="13"/>
    <n v="24"/>
    <n v="31"/>
    <n v="8"/>
    <n v="0"/>
    <n v="0"/>
    <n v="1"/>
    <n v="0"/>
    <n v="0"/>
    <n v="0"/>
    <n v="0"/>
    <n v="0"/>
    <n v="0"/>
    <n v="0"/>
    <n v="0"/>
    <n v="0"/>
    <n v="0"/>
    <n v="0"/>
    <n v="0"/>
    <n v="0"/>
    <n v="0"/>
    <n v="0"/>
    <n v="0"/>
    <n v="2"/>
    <n v="0"/>
    <n v="56"/>
    <n v="1"/>
    <n v="321"/>
    <n v="634"/>
    <n v="480"/>
    <n v="71"/>
    <n v="30"/>
    <m/>
    <m/>
    <m/>
    <m/>
    <m/>
    <m/>
    <m/>
  </r>
  <r>
    <x v="4"/>
    <x v="29"/>
    <x v="177"/>
    <x v="6"/>
    <n v="69"/>
    <n v="3"/>
    <n v="1"/>
    <n v="0"/>
    <n v="0"/>
    <n v="32"/>
    <n v="4"/>
    <n v="3"/>
    <n v="4"/>
    <n v="1"/>
    <n v="1"/>
    <n v="0"/>
    <n v="0"/>
    <n v="342"/>
    <n v="254"/>
    <n v="6"/>
    <n v="8"/>
    <n v="3"/>
    <n v="794"/>
    <n v="293"/>
    <n v="12"/>
    <n v="81"/>
    <n v="32"/>
    <n v="615"/>
    <n v="188"/>
    <n v="9"/>
    <n v="79"/>
    <n v="34"/>
    <n v="115"/>
    <n v="4"/>
    <n v="3"/>
    <n v="13"/>
    <n v="22"/>
    <n v="31"/>
    <n v="20"/>
    <n v="0"/>
    <n v="0"/>
    <n v="1"/>
    <n v="0"/>
    <n v="0"/>
    <n v="0"/>
    <n v="0"/>
    <n v="0"/>
    <n v="0"/>
    <n v="0"/>
    <n v="0"/>
    <n v="0"/>
    <n v="0"/>
    <n v="0"/>
    <n v="0"/>
    <n v="0"/>
    <n v="0"/>
    <n v="0"/>
    <n v="0"/>
    <n v="2"/>
    <n v="0"/>
    <n v="55"/>
    <n v="1"/>
    <n v="321"/>
    <n v="638"/>
    <n v="479"/>
    <n v="72"/>
    <n v="30"/>
    <m/>
    <m/>
    <m/>
    <m/>
    <m/>
    <m/>
    <m/>
  </r>
  <r>
    <x v="4"/>
    <x v="29"/>
    <x v="177"/>
    <x v="7"/>
    <n v="70"/>
    <n v="3"/>
    <n v="1"/>
    <n v="0"/>
    <n v="0"/>
    <n v="35"/>
    <n v="4"/>
    <n v="3"/>
    <n v="4"/>
    <n v="1"/>
    <n v="1"/>
    <n v="0"/>
    <n v="0"/>
    <n v="342"/>
    <n v="264"/>
    <n v="6"/>
    <n v="8"/>
    <n v="3"/>
    <n v="794"/>
    <n v="330"/>
    <n v="12"/>
    <n v="78"/>
    <n v="33"/>
    <n v="614"/>
    <n v="243"/>
    <n v="9"/>
    <n v="79"/>
    <n v="33"/>
    <n v="115"/>
    <n v="7"/>
    <n v="3"/>
    <n v="13"/>
    <n v="22"/>
    <n v="31"/>
    <n v="22"/>
    <n v="0"/>
    <n v="0"/>
    <n v="1"/>
    <n v="0"/>
    <n v="0"/>
    <n v="0"/>
    <n v="0"/>
    <n v="0"/>
    <n v="0"/>
    <n v="0"/>
    <n v="0"/>
    <n v="0"/>
    <n v="0"/>
    <n v="0"/>
    <n v="0"/>
    <n v="0"/>
    <n v="0"/>
    <n v="0"/>
    <n v="0"/>
    <n v="2"/>
    <n v="0"/>
    <n v="56"/>
    <n v="1"/>
    <n v="320"/>
    <n v="639"/>
    <n v="480"/>
    <n v="72"/>
    <n v="30"/>
    <m/>
    <m/>
    <m/>
    <m/>
    <m/>
    <m/>
    <m/>
  </r>
  <r>
    <x v="4"/>
    <x v="29"/>
    <x v="177"/>
    <x v="8"/>
    <n v="70"/>
    <n v="3"/>
    <n v="1"/>
    <n v="0"/>
    <n v="0"/>
    <n v="38"/>
    <n v="4"/>
    <n v="3"/>
    <n v="4"/>
    <n v="1"/>
    <n v="1"/>
    <n v="0"/>
    <n v="0"/>
    <n v="341"/>
    <n v="271"/>
    <n v="6"/>
    <n v="8"/>
    <n v="3"/>
    <n v="792"/>
    <n v="375"/>
    <n v="12"/>
    <n v="75"/>
    <n v="33"/>
    <n v="617"/>
    <n v="307"/>
    <n v="9"/>
    <n v="80"/>
    <n v="33"/>
    <n v="116"/>
    <n v="15"/>
    <n v="3"/>
    <n v="13"/>
    <n v="22"/>
    <n v="32"/>
    <n v="25"/>
    <n v="0"/>
    <n v="0"/>
    <n v="1"/>
    <n v="0"/>
    <n v="0"/>
    <n v="0"/>
    <n v="0"/>
    <n v="0"/>
    <n v="0"/>
    <n v="0"/>
    <n v="0"/>
    <n v="0"/>
    <n v="0"/>
    <n v="0"/>
    <n v="0"/>
    <n v="0"/>
    <n v="0"/>
    <n v="0"/>
    <n v="0"/>
    <n v="2"/>
    <n v="0"/>
    <n v="56"/>
    <n v="1"/>
    <n v="319"/>
    <n v="642"/>
    <n v="483"/>
    <n v="73"/>
    <n v="31"/>
    <n v="3100"/>
    <n v="601"/>
    <n v="0"/>
    <n v="29"/>
    <n v="712"/>
    <n v="321"/>
    <n v="1876"/>
  </r>
  <r>
    <x v="4"/>
    <x v="29"/>
    <x v="177"/>
    <x v="9"/>
    <n v="70"/>
    <n v="3"/>
    <n v="1"/>
    <n v="0"/>
    <n v="0"/>
    <n v="41"/>
    <n v="4"/>
    <n v="3"/>
    <n v="4"/>
    <n v="1"/>
    <n v="1"/>
    <n v="0"/>
    <n v="0"/>
    <n v="340"/>
    <n v="277"/>
    <n v="6"/>
    <n v="8"/>
    <n v="3"/>
    <n v="799"/>
    <n v="416"/>
    <n v="12"/>
    <n v="76"/>
    <n v="32"/>
    <n v="619"/>
    <n v="334"/>
    <n v="9"/>
    <n v="80"/>
    <n v="34"/>
    <n v="114"/>
    <n v="27"/>
    <n v="3"/>
    <n v="12"/>
    <n v="22"/>
    <n v="33"/>
    <n v="26"/>
    <n v="0"/>
    <n v="1"/>
    <n v="1"/>
    <n v="0"/>
    <n v="0"/>
    <n v="0"/>
    <n v="0"/>
    <n v="0"/>
    <n v="0"/>
    <n v="0"/>
    <n v="0"/>
    <n v="0"/>
    <n v="0"/>
    <n v="0"/>
    <n v="0"/>
    <n v="0"/>
    <n v="0"/>
    <n v="0"/>
    <n v="0"/>
    <n v="2"/>
    <n v="0"/>
    <n v="56"/>
    <n v="1"/>
    <n v="318"/>
    <n v="651"/>
    <n v="485"/>
    <n v="73"/>
    <n v="31"/>
    <n v="3090"/>
    <n v="810"/>
    <n v="0"/>
    <n v="28"/>
    <n v="704"/>
    <n v="320"/>
    <n v="1884"/>
  </r>
  <r>
    <x v="4"/>
    <x v="29"/>
    <x v="177"/>
    <x v="10"/>
    <n v="70"/>
    <n v="3"/>
    <n v="1"/>
    <n v="0"/>
    <n v="0"/>
    <n v="41"/>
    <n v="4"/>
    <n v="3"/>
    <n v="4"/>
    <n v="1"/>
    <n v="1"/>
    <n v="0"/>
    <n v="0"/>
    <n v="341"/>
    <n v="280"/>
    <n v="6"/>
    <n v="8"/>
    <n v="3"/>
    <n v="796"/>
    <n v="436"/>
    <n v="12"/>
    <n v="75"/>
    <n v="32"/>
    <n v="621"/>
    <n v="343"/>
    <n v="9"/>
    <n v="79"/>
    <n v="34"/>
    <n v="114"/>
    <n v="29"/>
    <n v="3"/>
    <n v="12"/>
    <n v="22"/>
    <n v="32"/>
    <n v="25"/>
    <n v="0"/>
    <n v="1"/>
    <n v="1"/>
    <n v="0"/>
    <n v="0"/>
    <n v="0"/>
    <n v="0"/>
    <n v="0"/>
    <n v="0"/>
    <n v="0"/>
    <n v="0"/>
    <n v="0"/>
    <n v="0"/>
    <n v="0"/>
    <n v="0"/>
    <n v="0"/>
    <n v="0"/>
    <n v="0"/>
    <n v="0"/>
    <n v="2"/>
    <n v="0"/>
    <n v="56"/>
    <n v="1"/>
    <n v="319"/>
    <n v="649"/>
    <n v="487"/>
    <n v="73"/>
    <n v="30"/>
    <n v="3093"/>
    <n v="874"/>
    <n v="0"/>
    <n v="28"/>
    <n v="700"/>
    <n v="320"/>
    <n v="1890"/>
  </r>
  <r>
    <x v="4"/>
    <x v="29"/>
    <x v="177"/>
    <x v="11"/>
    <n v="69"/>
    <n v="2"/>
    <n v="1"/>
    <n v="0"/>
    <n v="0"/>
    <n v="42"/>
    <n v="4"/>
    <n v="3"/>
    <n v="4"/>
    <n v="1"/>
    <n v="1"/>
    <n v="0"/>
    <n v="0"/>
    <n v="341"/>
    <n v="281"/>
    <n v="6"/>
    <n v="9"/>
    <n v="3"/>
    <n v="798"/>
    <n v="447"/>
    <n v="12"/>
    <n v="71"/>
    <n v="33"/>
    <n v="621"/>
    <n v="356"/>
    <n v="9"/>
    <n v="78"/>
    <n v="34"/>
    <n v="114"/>
    <n v="32"/>
    <n v="3"/>
    <n v="12"/>
    <n v="22"/>
    <n v="32"/>
    <n v="26"/>
    <n v="0"/>
    <n v="1"/>
    <n v="1"/>
    <n v="0"/>
    <n v="0"/>
    <n v="0"/>
    <n v="0"/>
    <n v="0"/>
    <n v="0"/>
    <n v="0"/>
    <n v="0"/>
    <n v="0"/>
    <n v="0"/>
    <n v="0"/>
    <n v="0"/>
    <n v="0"/>
    <n v="0"/>
    <n v="0"/>
    <n v="0"/>
    <n v="1"/>
    <n v="0"/>
    <n v="55"/>
    <n v="1"/>
    <n v="318"/>
    <n v="655"/>
    <n v="488"/>
    <n v="73"/>
    <n v="30"/>
    <n v="3093"/>
    <n v="940"/>
    <n v="0"/>
    <n v="28"/>
    <n v="692"/>
    <n v="319"/>
    <n v="1899"/>
  </r>
  <r>
    <x v="4"/>
    <x v="29"/>
    <x v="177"/>
    <x v="12"/>
    <n v="69"/>
    <n v="2"/>
    <n v="1"/>
    <n v="0"/>
    <n v="0"/>
    <n v="43"/>
    <n v="3"/>
    <n v="3"/>
    <n v="4"/>
    <n v="1"/>
    <n v="1"/>
    <n v="0"/>
    <n v="0"/>
    <n v="341"/>
    <n v="283"/>
    <n v="6"/>
    <n v="9"/>
    <n v="3"/>
    <n v="800"/>
    <n v="457"/>
    <n v="12"/>
    <n v="71"/>
    <n v="33"/>
    <n v="620"/>
    <n v="362"/>
    <n v="9"/>
    <n v="78"/>
    <n v="33"/>
    <n v="114"/>
    <n v="33"/>
    <n v="3"/>
    <n v="12"/>
    <n v="22"/>
    <n v="32"/>
    <n v="26"/>
    <n v="0"/>
    <n v="1"/>
    <n v="1"/>
    <n v="0"/>
    <n v="0"/>
    <n v="0"/>
    <n v="0"/>
    <n v="0"/>
    <n v="0"/>
    <n v="0"/>
    <n v="0"/>
    <n v="0"/>
    <n v="0"/>
    <n v="0"/>
    <n v="0"/>
    <n v="0"/>
    <n v="0"/>
    <n v="0"/>
    <n v="0"/>
    <n v="1"/>
    <n v="0"/>
    <n v="55"/>
    <n v="1"/>
    <n v="318"/>
    <n v="657"/>
    <n v="488"/>
    <n v="74"/>
    <n v="30"/>
    <n v="3087"/>
    <n v="982"/>
    <n v="0"/>
    <n v="28"/>
    <n v="685"/>
    <n v="317"/>
    <n v="1902"/>
  </r>
  <r>
    <x v="4"/>
    <x v="29"/>
    <x v="177"/>
    <x v="13"/>
    <n v="68"/>
    <n v="2"/>
    <n v="1"/>
    <n v="0"/>
    <n v="0"/>
    <n v="42"/>
    <n v="3"/>
    <n v="2"/>
    <n v="4"/>
    <n v="0"/>
    <n v="0"/>
    <n v="0"/>
    <n v="0"/>
    <n v="340"/>
    <n v="283"/>
    <n v="6"/>
    <n v="9"/>
    <n v="3"/>
    <n v="803"/>
    <n v="465"/>
    <n v="13"/>
    <n v="70"/>
    <n v="32"/>
    <n v="618"/>
    <n v="365"/>
    <n v="9"/>
    <n v="78"/>
    <n v="32"/>
    <n v="114"/>
    <n v="32"/>
    <n v="3"/>
    <n v="12"/>
    <n v="22"/>
    <n v="32"/>
    <n v="26"/>
    <n v="0"/>
    <n v="1"/>
    <n v="1"/>
    <n v="0"/>
    <n v="0"/>
    <n v="0"/>
    <n v="0"/>
    <n v="0"/>
    <n v="0"/>
    <n v="0"/>
    <n v="0"/>
    <n v="0"/>
    <n v="0"/>
    <n v="0"/>
    <n v="0"/>
    <n v="0"/>
    <n v="0"/>
    <n v="0"/>
    <n v="0"/>
    <n v="1"/>
    <n v="0"/>
    <n v="56"/>
    <n v="0"/>
    <n v="317"/>
    <n v="658"/>
    <n v="486"/>
    <n v="73"/>
    <n v="30"/>
    <n v="3089"/>
    <n v="999"/>
    <n v="0"/>
    <n v="31"/>
    <n v="676"/>
    <n v="320"/>
    <n v="1906"/>
  </r>
  <r>
    <x v="4"/>
    <x v="29"/>
    <x v="177"/>
    <x v="14"/>
    <n v="68"/>
    <n v="2"/>
    <n v="1"/>
    <n v="1"/>
    <n v="1"/>
    <n v="43"/>
    <n v="3"/>
    <n v="2"/>
    <n v="4"/>
    <n v="1"/>
    <n v="1"/>
    <n v="0"/>
    <n v="0"/>
    <n v="338"/>
    <n v="284"/>
    <n v="7"/>
    <n v="8"/>
    <n v="2"/>
    <n v="807"/>
    <n v="470"/>
    <n v="15"/>
    <n v="69"/>
    <n v="31"/>
    <n v="615"/>
    <n v="370"/>
    <n v="11"/>
    <n v="77"/>
    <n v="31"/>
    <n v="116"/>
    <n v="33"/>
    <n v="3"/>
    <n v="13"/>
    <n v="22"/>
    <n v="32"/>
    <n v="27"/>
    <n v="0"/>
    <n v="1"/>
    <n v="1"/>
    <n v="0"/>
    <n v="0"/>
    <n v="0"/>
    <n v="0"/>
    <n v="0"/>
    <n v="0"/>
    <n v="0"/>
    <n v="0"/>
    <n v="0"/>
    <n v="0"/>
    <n v="0"/>
    <n v="0"/>
    <n v="0"/>
    <n v="0"/>
    <n v="0"/>
    <n v="0"/>
    <n v="1"/>
    <n v="1"/>
    <n v="56"/>
    <n v="1"/>
    <n v="316"/>
    <n v="664"/>
    <n v="484"/>
    <n v="74"/>
    <n v="30"/>
    <n v="3103"/>
    <n v="1038"/>
    <n v="0"/>
    <n v="45"/>
    <n v="667"/>
    <n v="317"/>
    <n v="1915"/>
  </r>
  <r>
    <x v="4"/>
    <x v="29"/>
    <x v="177"/>
    <x v="15"/>
    <n v="68"/>
    <n v="2"/>
    <n v="1"/>
    <n v="1"/>
    <n v="1"/>
    <n v="43"/>
    <n v="3"/>
    <n v="2"/>
    <n v="4"/>
    <n v="1"/>
    <n v="1"/>
    <n v="0"/>
    <n v="0"/>
    <n v="338"/>
    <n v="284"/>
    <n v="7"/>
    <n v="8"/>
    <n v="2"/>
    <n v="811"/>
    <n v="477"/>
    <n v="16"/>
    <n v="69"/>
    <n v="32"/>
    <n v="618"/>
    <n v="371"/>
    <n v="12"/>
    <n v="77"/>
    <n v="32"/>
    <n v="116"/>
    <n v="34"/>
    <n v="4"/>
    <n v="11"/>
    <n v="21"/>
    <n v="32"/>
    <n v="27"/>
    <n v="0"/>
    <n v="1"/>
    <n v="1"/>
    <n v="0"/>
    <n v="0"/>
    <n v="0"/>
    <n v="0"/>
    <n v="0"/>
    <n v="0"/>
    <n v="0"/>
    <n v="0"/>
    <n v="0"/>
    <n v="0"/>
    <n v="0"/>
    <n v="0"/>
    <n v="0"/>
    <n v="0"/>
    <n v="0"/>
    <n v="0"/>
    <n v="1"/>
    <n v="1"/>
    <n v="56"/>
    <n v="1"/>
    <n v="316"/>
    <n v="667"/>
    <n v="486"/>
    <n v="77"/>
    <n v="30"/>
    <n v="3106"/>
    <n v="1056"/>
    <n v="0"/>
    <n v="51"/>
    <n v="653"/>
    <n v="315"/>
    <n v="1931"/>
  </r>
  <r>
    <x v="4"/>
    <x v="29"/>
    <x v="177"/>
    <x v="16"/>
    <n v="68"/>
    <n v="2"/>
    <n v="1"/>
    <n v="1"/>
    <n v="1"/>
    <n v="42"/>
    <n v="3"/>
    <n v="2"/>
    <n v="4"/>
    <n v="2"/>
    <n v="2"/>
    <n v="0"/>
    <n v="0"/>
    <n v="339"/>
    <n v="285"/>
    <n v="7"/>
    <n v="8"/>
    <n v="2"/>
    <n v="815"/>
    <n v="481"/>
    <n v="17"/>
    <n v="69"/>
    <n v="33"/>
    <n v="619"/>
    <n v="372"/>
    <n v="12"/>
    <n v="77"/>
    <n v="34"/>
    <n v="115"/>
    <n v="35"/>
    <n v="4"/>
    <n v="10"/>
    <n v="21"/>
    <n v="32"/>
    <n v="27"/>
    <n v="0"/>
    <n v="1"/>
    <n v="1"/>
    <n v="0"/>
    <n v="0"/>
    <n v="0"/>
    <n v="0"/>
    <n v="0"/>
    <n v="0"/>
    <n v="0"/>
    <n v="0"/>
    <n v="0"/>
    <n v="0"/>
    <n v="0"/>
    <n v="0"/>
    <n v="0"/>
    <n v="0"/>
    <n v="0"/>
    <n v="0"/>
    <n v="1"/>
    <n v="1"/>
    <n v="55"/>
    <n v="2"/>
    <n v="317"/>
    <n v="669"/>
    <n v="485"/>
    <n v="77"/>
    <n v="30"/>
    <n v="3119"/>
    <n v="1071"/>
    <n v="0"/>
    <n v="52"/>
    <n v="653"/>
    <n v="322"/>
    <n v="1940"/>
  </r>
  <r>
    <x v="4"/>
    <x v="29"/>
    <x v="178"/>
    <x v="16"/>
    <n v="98"/>
    <n v="4"/>
    <n v="3"/>
    <m/>
    <m/>
    <n v="50"/>
    <n v="1"/>
    <n v="9"/>
    <n v="9"/>
    <n v="37"/>
    <n v="33"/>
    <n v="2"/>
    <m/>
    <n v="314"/>
    <n v="96"/>
    <n v="8"/>
    <n v="27"/>
    <n v="26"/>
    <n v="1274"/>
    <n v="68"/>
    <n v="21"/>
    <n v="232"/>
    <n v="62"/>
    <n v="905"/>
    <n v="93"/>
    <n v="39"/>
    <n v="110"/>
    <n v="121"/>
    <n v="173"/>
    <n v="8"/>
    <m/>
    <n v="15"/>
    <n v="40"/>
    <n v="44"/>
    <n v="34"/>
    <n v="1"/>
    <m/>
    <m/>
    <m/>
    <m/>
    <m/>
    <m/>
    <m/>
    <m/>
    <m/>
    <m/>
    <m/>
    <m/>
    <m/>
    <m/>
    <m/>
    <m/>
    <m/>
    <m/>
    <n v="3"/>
    <m/>
    <n v="72"/>
    <n v="35"/>
    <n v="248"/>
    <n v="906"/>
    <n v="637"/>
    <n v="97"/>
    <n v="42"/>
    <n v="5215"/>
    <n v="753"/>
    <m/>
    <n v="45"/>
    <n v="444"/>
    <n v="1492"/>
    <n v="2991"/>
  </r>
  <r>
    <x v="4"/>
    <x v="31"/>
    <x v="179"/>
    <x v="0"/>
    <n v="34"/>
    <n v="1"/>
    <n v="1"/>
    <n v="0"/>
    <n v="0"/>
    <n v="17"/>
    <n v="0"/>
    <n v="2"/>
    <n v="0"/>
    <n v="0"/>
    <n v="0"/>
    <n v="0"/>
    <n v="0"/>
    <n v="202"/>
    <n v="0"/>
    <n v="97"/>
    <n v="18"/>
    <n v="3"/>
    <n v="475"/>
    <n v="0"/>
    <n v="47"/>
    <n v="61"/>
    <n v="15"/>
    <n v="431"/>
    <n v="33"/>
    <n v="5"/>
    <n v="54"/>
    <n v="41"/>
    <n v="51"/>
    <n v="0"/>
    <n v="1"/>
    <n v="9"/>
    <n v="0"/>
    <n v="18"/>
    <n v="0"/>
    <n v="1"/>
    <n v="0"/>
    <n v="0"/>
    <n v="0"/>
    <n v="0"/>
    <n v="0"/>
    <n v="0"/>
    <n v="0"/>
    <n v="0"/>
    <n v="0"/>
    <n v="0"/>
    <n v="0"/>
    <n v="0"/>
    <n v="0"/>
    <n v="9"/>
    <n v="13"/>
    <n v="0"/>
    <n v="0"/>
    <n v="2"/>
    <m/>
    <m/>
    <m/>
    <m/>
    <m/>
    <m/>
    <m/>
    <m/>
    <m/>
    <m/>
    <m/>
    <m/>
    <m/>
    <m/>
    <m/>
    <m/>
  </r>
  <r>
    <x v="4"/>
    <x v="31"/>
    <x v="179"/>
    <x v="1"/>
    <n v="34"/>
    <n v="1"/>
    <n v="1"/>
    <n v="0"/>
    <n v="0"/>
    <n v="18"/>
    <n v="0"/>
    <n v="2"/>
    <n v="0"/>
    <n v="0"/>
    <n v="0"/>
    <n v="0"/>
    <n v="0"/>
    <n v="202"/>
    <n v="0"/>
    <n v="108"/>
    <n v="18"/>
    <n v="3"/>
    <n v="477"/>
    <n v="0"/>
    <n v="60"/>
    <n v="62"/>
    <n v="16"/>
    <n v="430"/>
    <n v="50"/>
    <n v="5"/>
    <n v="54"/>
    <n v="40"/>
    <n v="51"/>
    <n v="0"/>
    <n v="1"/>
    <n v="8"/>
    <n v="0"/>
    <n v="18"/>
    <n v="0"/>
    <n v="4"/>
    <n v="0"/>
    <n v="0"/>
    <n v="0"/>
    <n v="0"/>
    <n v="0"/>
    <n v="0"/>
    <n v="0"/>
    <n v="0"/>
    <n v="0"/>
    <n v="0"/>
    <n v="0"/>
    <n v="0"/>
    <n v="0"/>
    <n v="9"/>
    <n v="13"/>
    <n v="0"/>
    <n v="0"/>
    <n v="2"/>
    <m/>
    <m/>
    <m/>
    <m/>
    <m/>
    <m/>
    <m/>
    <m/>
    <m/>
    <m/>
    <m/>
    <m/>
    <m/>
    <m/>
    <m/>
    <m/>
  </r>
  <r>
    <x v="4"/>
    <x v="31"/>
    <x v="179"/>
    <x v="2"/>
    <n v="35"/>
    <n v="1"/>
    <n v="1"/>
    <n v="0"/>
    <n v="0"/>
    <n v="21"/>
    <n v="0"/>
    <n v="2"/>
    <n v="1"/>
    <n v="0"/>
    <n v="0"/>
    <n v="0"/>
    <n v="0"/>
    <n v="202"/>
    <n v="115"/>
    <n v="9"/>
    <n v="18"/>
    <n v="3"/>
    <n v="480"/>
    <n v="76"/>
    <n v="13"/>
    <n v="62"/>
    <n v="17"/>
    <n v="431"/>
    <n v="60"/>
    <n v="5"/>
    <n v="55"/>
    <n v="40"/>
    <n v="51"/>
    <n v="1"/>
    <n v="0"/>
    <n v="8"/>
    <n v="0"/>
    <n v="17"/>
    <n v="4"/>
    <n v="1"/>
    <n v="0"/>
    <n v="0"/>
    <n v="0"/>
    <n v="0"/>
    <n v="0"/>
    <n v="0"/>
    <n v="0"/>
    <n v="0"/>
    <n v="0"/>
    <n v="0"/>
    <n v="0"/>
    <n v="0"/>
    <n v="0"/>
    <n v="0"/>
    <n v="0"/>
    <n v="0"/>
    <n v="0"/>
    <n v="0"/>
    <n v="1"/>
    <n v="0"/>
    <n v="32"/>
    <n v="0"/>
    <n v="170"/>
    <n v="373"/>
    <n v="319"/>
    <n v="39"/>
    <n v="16"/>
    <m/>
    <m/>
    <m/>
    <m/>
    <m/>
    <m/>
    <m/>
  </r>
  <r>
    <x v="4"/>
    <x v="31"/>
    <x v="179"/>
    <x v="3"/>
    <n v="35"/>
    <n v="1"/>
    <n v="1"/>
    <n v="0"/>
    <n v="0"/>
    <n v="21"/>
    <n v="0"/>
    <n v="2"/>
    <n v="1"/>
    <n v="0"/>
    <n v="0"/>
    <n v="0"/>
    <n v="0"/>
    <n v="203"/>
    <n v="123"/>
    <n v="9"/>
    <n v="18"/>
    <n v="3"/>
    <n v="478"/>
    <n v="105"/>
    <n v="13"/>
    <n v="58"/>
    <n v="17"/>
    <n v="431"/>
    <n v="75"/>
    <n v="5"/>
    <n v="55"/>
    <n v="40"/>
    <n v="53"/>
    <n v="4"/>
    <n v="0"/>
    <n v="8"/>
    <n v="0"/>
    <n v="16"/>
    <n v="5"/>
    <n v="1"/>
    <n v="0"/>
    <n v="0"/>
    <n v="0"/>
    <n v="0"/>
    <n v="0"/>
    <n v="0"/>
    <n v="0"/>
    <n v="0"/>
    <n v="0"/>
    <n v="0"/>
    <n v="0"/>
    <n v="0"/>
    <n v="0"/>
    <n v="0"/>
    <n v="0"/>
    <n v="0"/>
    <n v="0"/>
    <n v="0"/>
    <n v="1"/>
    <n v="0"/>
    <n v="32"/>
    <n v="0"/>
    <n v="171"/>
    <n v="375"/>
    <n v="320"/>
    <n v="41"/>
    <n v="15"/>
    <m/>
    <m/>
    <m/>
    <m/>
    <m/>
    <m/>
    <m/>
  </r>
  <r>
    <x v="4"/>
    <x v="31"/>
    <x v="179"/>
    <x v="4"/>
    <n v="36"/>
    <n v="1"/>
    <n v="1"/>
    <n v="0"/>
    <n v="0"/>
    <n v="25"/>
    <n v="0"/>
    <n v="2"/>
    <n v="1"/>
    <n v="0"/>
    <n v="0"/>
    <n v="0"/>
    <n v="0"/>
    <n v="204"/>
    <n v="137"/>
    <n v="9"/>
    <n v="18"/>
    <n v="3"/>
    <n v="479"/>
    <n v="135"/>
    <n v="13"/>
    <n v="58"/>
    <n v="17"/>
    <n v="431"/>
    <n v="89"/>
    <n v="5"/>
    <n v="53"/>
    <n v="40"/>
    <n v="53"/>
    <n v="4"/>
    <n v="0"/>
    <n v="8"/>
    <n v="0"/>
    <n v="16"/>
    <n v="7"/>
    <n v="1"/>
    <n v="0"/>
    <n v="0"/>
    <n v="0"/>
    <n v="0"/>
    <n v="0"/>
    <n v="0"/>
    <n v="0"/>
    <n v="0"/>
    <n v="0"/>
    <n v="0"/>
    <n v="0"/>
    <n v="0"/>
    <n v="0"/>
    <n v="0"/>
    <n v="0"/>
    <n v="0"/>
    <n v="0"/>
    <n v="0"/>
    <n v="1"/>
    <n v="0"/>
    <n v="33"/>
    <n v="0"/>
    <n v="172"/>
    <n v="376"/>
    <n v="322"/>
    <n v="41"/>
    <n v="15"/>
    <m/>
    <m/>
    <m/>
    <m/>
    <m/>
    <m/>
    <m/>
  </r>
  <r>
    <x v="4"/>
    <x v="31"/>
    <x v="179"/>
    <x v="5"/>
    <n v="36"/>
    <n v="1"/>
    <n v="1"/>
    <n v="0"/>
    <n v="0"/>
    <n v="26"/>
    <n v="0"/>
    <n v="1"/>
    <n v="1"/>
    <n v="0"/>
    <n v="0"/>
    <n v="0"/>
    <n v="0"/>
    <n v="204"/>
    <n v="139"/>
    <n v="9"/>
    <n v="18"/>
    <n v="4"/>
    <n v="480"/>
    <n v="165"/>
    <n v="14"/>
    <n v="57"/>
    <n v="17"/>
    <n v="431"/>
    <n v="116"/>
    <n v="5"/>
    <n v="53"/>
    <n v="40"/>
    <n v="53"/>
    <n v="7"/>
    <n v="0"/>
    <n v="7"/>
    <n v="0"/>
    <n v="17"/>
    <n v="7"/>
    <n v="1"/>
    <n v="0"/>
    <n v="0"/>
    <n v="0"/>
    <n v="0"/>
    <n v="0"/>
    <n v="0"/>
    <n v="0"/>
    <n v="0"/>
    <n v="0"/>
    <n v="0"/>
    <n v="0"/>
    <n v="0"/>
    <n v="0"/>
    <n v="0"/>
    <n v="0"/>
    <n v="0"/>
    <n v="0"/>
    <n v="0"/>
    <n v="1"/>
    <n v="0"/>
    <n v="33"/>
    <n v="0"/>
    <n v="171"/>
    <n v="377"/>
    <n v="321"/>
    <n v="43"/>
    <n v="16"/>
    <m/>
    <m/>
    <m/>
    <m/>
    <m/>
    <m/>
    <m/>
  </r>
  <r>
    <x v="4"/>
    <x v="31"/>
    <x v="179"/>
    <x v="6"/>
    <n v="36"/>
    <n v="1"/>
    <n v="1"/>
    <n v="0"/>
    <n v="0"/>
    <n v="28"/>
    <n v="0"/>
    <n v="1"/>
    <n v="1"/>
    <n v="0"/>
    <n v="0"/>
    <n v="0"/>
    <n v="0"/>
    <n v="200"/>
    <n v="144"/>
    <n v="9"/>
    <n v="16"/>
    <n v="1"/>
    <n v="482"/>
    <n v="187"/>
    <n v="14"/>
    <n v="56"/>
    <n v="18"/>
    <n v="431"/>
    <n v="139"/>
    <n v="5"/>
    <n v="53"/>
    <n v="39"/>
    <n v="54"/>
    <n v="12"/>
    <n v="0"/>
    <n v="7"/>
    <n v="0"/>
    <n v="17"/>
    <n v="14"/>
    <n v="1"/>
    <n v="0"/>
    <n v="0"/>
    <n v="0"/>
    <n v="0"/>
    <n v="0"/>
    <n v="0"/>
    <n v="0"/>
    <n v="0"/>
    <n v="0"/>
    <n v="0"/>
    <n v="0"/>
    <n v="0"/>
    <n v="0"/>
    <n v="0"/>
    <n v="0"/>
    <n v="0"/>
    <n v="0"/>
    <n v="0"/>
    <n v="1"/>
    <n v="0"/>
    <n v="33"/>
    <n v="0"/>
    <n v="171"/>
    <n v="378"/>
    <n v="321"/>
    <n v="44"/>
    <n v="16"/>
    <m/>
    <m/>
    <m/>
    <m/>
    <m/>
    <m/>
    <m/>
  </r>
  <r>
    <x v="4"/>
    <x v="31"/>
    <x v="179"/>
    <x v="7"/>
    <n v="36"/>
    <n v="1"/>
    <n v="1"/>
    <n v="0"/>
    <n v="0"/>
    <n v="29"/>
    <n v="0"/>
    <n v="1"/>
    <n v="1"/>
    <n v="0"/>
    <n v="0"/>
    <n v="0"/>
    <n v="0"/>
    <n v="200"/>
    <n v="147"/>
    <n v="9"/>
    <n v="16"/>
    <n v="1"/>
    <n v="480"/>
    <n v="208"/>
    <n v="14"/>
    <n v="56"/>
    <n v="16"/>
    <n v="432"/>
    <n v="173"/>
    <n v="5"/>
    <n v="53"/>
    <n v="41"/>
    <n v="53"/>
    <n v="14"/>
    <n v="0"/>
    <n v="7"/>
    <n v="0"/>
    <n v="17"/>
    <n v="14"/>
    <n v="1"/>
    <n v="0"/>
    <n v="0"/>
    <n v="0"/>
    <n v="0"/>
    <n v="0"/>
    <n v="0"/>
    <n v="0"/>
    <n v="0"/>
    <n v="0"/>
    <n v="0"/>
    <n v="0"/>
    <n v="0"/>
    <n v="0"/>
    <n v="0"/>
    <n v="0"/>
    <n v="0"/>
    <n v="0"/>
    <n v="0"/>
    <n v="1"/>
    <n v="0"/>
    <n v="33"/>
    <n v="0"/>
    <n v="171"/>
    <n v="379"/>
    <n v="320"/>
    <n v="44"/>
    <n v="16"/>
    <m/>
    <m/>
    <m/>
    <m/>
    <m/>
    <m/>
    <m/>
  </r>
  <r>
    <x v="4"/>
    <x v="31"/>
    <x v="179"/>
    <x v="8"/>
    <n v="36"/>
    <n v="1"/>
    <n v="1"/>
    <n v="0"/>
    <n v="0"/>
    <n v="31"/>
    <n v="0"/>
    <n v="1"/>
    <n v="0"/>
    <n v="0"/>
    <n v="0"/>
    <n v="0"/>
    <n v="0"/>
    <n v="201"/>
    <n v="151"/>
    <n v="9"/>
    <n v="16"/>
    <n v="1"/>
    <n v="478"/>
    <n v="245"/>
    <n v="12"/>
    <n v="54"/>
    <n v="16"/>
    <n v="433"/>
    <n v="205"/>
    <n v="5"/>
    <n v="52"/>
    <n v="41"/>
    <n v="52"/>
    <n v="19"/>
    <n v="0"/>
    <n v="7"/>
    <n v="0"/>
    <n v="17"/>
    <n v="14"/>
    <n v="1"/>
    <n v="0"/>
    <n v="0"/>
    <n v="0"/>
    <n v="0"/>
    <n v="0"/>
    <n v="0"/>
    <n v="0"/>
    <n v="0"/>
    <n v="0"/>
    <n v="0"/>
    <n v="0"/>
    <n v="0"/>
    <n v="0"/>
    <n v="0"/>
    <n v="0"/>
    <n v="0"/>
    <n v="0"/>
    <n v="0"/>
    <n v="1"/>
    <n v="0"/>
    <n v="33"/>
    <n v="0"/>
    <n v="172"/>
    <n v="381"/>
    <n v="321"/>
    <n v="43"/>
    <n v="16"/>
    <n v="2053"/>
    <n v="437"/>
    <n v="0"/>
    <n v="15"/>
    <n v="457"/>
    <n v="245"/>
    <n v="1235"/>
  </r>
  <r>
    <x v="4"/>
    <x v="31"/>
    <x v="179"/>
    <x v="9"/>
    <n v="36"/>
    <n v="1"/>
    <n v="1"/>
    <n v="0"/>
    <n v="0"/>
    <n v="31"/>
    <n v="0"/>
    <n v="1"/>
    <n v="0"/>
    <n v="0"/>
    <n v="0"/>
    <n v="0"/>
    <n v="0"/>
    <n v="195"/>
    <n v="154"/>
    <n v="7"/>
    <n v="13"/>
    <n v="1"/>
    <n v="477"/>
    <n v="255"/>
    <n v="12"/>
    <n v="53"/>
    <n v="16"/>
    <n v="434"/>
    <n v="227"/>
    <n v="5"/>
    <n v="50"/>
    <n v="41"/>
    <n v="53"/>
    <n v="22"/>
    <n v="0"/>
    <n v="7"/>
    <n v="0"/>
    <n v="17"/>
    <n v="15"/>
    <n v="1"/>
    <n v="0"/>
    <n v="0"/>
    <n v="0"/>
    <n v="0"/>
    <n v="0"/>
    <n v="0"/>
    <n v="0"/>
    <n v="0"/>
    <n v="0"/>
    <n v="0"/>
    <n v="0"/>
    <n v="0"/>
    <n v="0"/>
    <n v="0"/>
    <n v="0"/>
    <n v="0"/>
    <n v="0"/>
    <n v="0"/>
    <n v="1"/>
    <n v="0"/>
    <n v="33"/>
    <n v="0"/>
    <n v="171"/>
    <n v="383"/>
    <n v="323"/>
    <n v="44"/>
    <n v="16"/>
    <n v="2052"/>
    <n v="575"/>
    <n v="0"/>
    <n v="15"/>
    <n v="448"/>
    <n v="246"/>
    <n v="1237"/>
  </r>
  <r>
    <x v="4"/>
    <x v="31"/>
    <x v="179"/>
    <x v="10"/>
    <n v="36"/>
    <n v="1"/>
    <n v="1"/>
    <n v="0"/>
    <n v="0"/>
    <n v="31"/>
    <n v="0"/>
    <n v="1"/>
    <n v="0"/>
    <n v="0"/>
    <n v="0"/>
    <n v="0"/>
    <n v="0"/>
    <n v="195"/>
    <n v="155"/>
    <n v="7"/>
    <n v="13"/>
    <n v="1"/>
    <n v="478"/>
    <n v="262"/>
    <n v="12"/>
    <n v="52"/>
    <n v="16"/>
    <n v="434"/>
    <n v="235"/>
    <n v="5"/>
    <n v="50"/>
    <n v="42"/>
    <n v="53"/>
    <n v="25"/>
    <n v="0"/>
    <n v="7"/>
    <n v="0"/>
    <n v="17"/>
    <n v="15"/>
    <n v="1"/>
    <n v="0"/>
    <n v="0"/>
    <n v="0"/>
    <n v="0"/>
    <n v="0"/>
    <n v="0"/>
    <n v="0"/>
    <n v="0"/>
    <n v="0"/>
    <n v="0"/>
    <n v="0"/>
    <n v="0"/>
    <n v="0"/>
    <n v="0"/>
    <n v="0"/>
    <n v="0"/>
    <n v="0"/>
    <n v="0"/>
    <n v="1"/>
    <n v="0"/>
    <n v="33"/>
    <n v="0"/>
    <n v="171"/>
    <n v="384"/>
    <n v="323"/>
    <n v="44"/>
    <n v="16"/>
    <n v="2056"/>
    <n v="643"/>
    <n v="0"/>
    <n v="15"/>
    <n v="448"/>
    <n v="248"/>
    <n v="1243"/>
  </r>
  <r>
    <x v="4"/>
    <x v="31"/>
    <x v="179"/>
    <x v="11"/>
    <n v="36"/>
    <n v="1"/>
    <n v="1"/>
    <n v="0"/>
    <n v="0"/>
    <n v="31"/>
    <n v="0"/>
    <n v="1"/>
    <n v="0"/>
    <n v="0"/>
    <n v="0"/>
    <n v="0"/>
    <n v="0"/>
    <n v="195"/>
    <n v="155"/>
    <n v="7"/>
    <n v="13"/>
    <n v="1"/>
    <n v="476"/>
    <n v="271"/>
    <n v="12"/>
    <n v="51"/>
    <n v="16"/>
    <n v="440"/>
    <n v="242"/>
    <n v="5"/>
    <n v="50"/>
    <n v="47"/>
    <n v="53"/>
    <n v="25"/>
    <n v="0"/>
    <n v="7"/>
    <n v="0"/>
    <n v="17"/>
    <n v="15"/>
    <n v="1"/>
    <n v="0"/>
    <n v="0"/>
    <n v="0"/>
    <n v="0"/>
    <n v="0"/>
    <n v="0"/>
    <n v="0"/>
    <n v="0"/>
    <n v="0"/>
    <n v="0"/>
    <n v="0"/>
    <n v="0"/>
    <n v="0"/>
    <n v="0"/>
    <n v="0"/>
    <n v="0"/>
    <n v="0"/>
    <n v="0"/>
    <n v="1"/>
    <n v="0"/>
    <n v="33"/>
    <n v="0"/>
    <n v="171"/>
    <n v="384"/>
    <n v="324"/>
    <n v="44"/>
    <n v="16"/>
    <n v="2064"/>
    <n v="678"/>
    <n v="0"/>
    <n v="15"/>
    <n v="444"/>
    <n v="256"/>
    <n v="1247"/>
  </r>
  <r>
    <x v="4"/>
    <x v="31"/>
    <x v="179"/>
    <x v="12"/>
    <n v="35"/>
    <n v="1"/>
    <n v="1"/>
    <n v="0"/>
    <n v="0"/>
    <n v="30"/>
    <n v="0"/>
    <n v="1"/>
    <n v="0"/>
    <n v="0"/>
    <n v="0"/>
    <n v="0"/>
    <n v="0"/>
    <n v="195"/>
    <n v="155"/>
    <n v="7"/>
    <n v="13"/>
    <n v="1"/>
    <n v="479"/>
    <n v="280"/>
    <n v="12"/>
    <n v="52"/>
    <n v="15"/>
    <n v="439"/>
    <n v="244"/>
    <n v="6"/>
    <n v="49"/>
    <n v="47"/>
    <n v="53"/>
    <n v="26"/>
    <n v="0"/>
    <n v="7"/>
    <n v="0"/>
    <n v="17"/>
    <n v="15"/>
    <n v="1"/>
    <n v="0"/>
    <n v="0"/>
    <n v="0"/>
    <n v="0"/>
    <n v="0"/>
    <n v="0"/>
    <n v="0"/>
    <n v="0"/>
    <n v="0"/>
    <n v="0"/>
    <n v="0"/>
    <n v="0"/>
    <n v="0"/>
    <n v="0"/>
    <n v="0"/>
    <n v="0"/>
    <n v="0"/>
    <n v="0"/>
    <n v="1"/>
    <n v="0"/>
    <n v="32"/>
    <n v="0"/>
    <n v="171"/>
    <n v="387"/>
    <n v="324"/>
    <n v="44"/>
    <n v="16"/>
    <n v="2067"/>
    <n v="701"/>
    <n v="0"/>
    <n v="16"/>
    <n v="443"/>
    <n v="255"/>
    <n v="1254"/>
  </r>
  <r>
    <x v="4"/>
    <x v="31"/>
    <x v="179"/>
    <x v="13"/>
    <n v="36"/>
    <n v="1"/>
    <n v="1"/>
    <n v="0"/>
    <n v="0"/>
    <n v="31"/>
    <n v="0"/>
    <n v="1"/>
    <n v="0"/>
    <n v="0"/>
    <n v="0"/>
    <n v="0"/>
    <n v="0"/>
    <n v="199"/>
    <n v="155"/>
    <n v="7"/>
    <n v="13"/>
    <n v="5"/>
    <n v="483"/>
    <n v="281"/>
    <n v="12"/>
    <n v="54"/>
    <n v="15"/>
    <n v="441"/>
    <n v="246"/>
    <n v="6"/>
    <n v="49"/>
    <n v="49"/>
    <n v="53"/>
    <n v="26"/>
    <n v="0"/>
    <n v="7"/>
    <n v="0"/>
    <n v="17"/>
    <n v="15"/>
    <n v="1"/>
    <n v="0"/>
    <n v="0"/>
    <n v="0"/>
    <n v="0"/>
    <n v="0"/>
    <n v="0"/>
    <n v="0"/>
    <n v="0"/>
    <n v="0"/>
    <n v="0"/>
    <n v="0"/>
    <n v="0"/>
    <n v="0"/>
    <n v="0"/>
    <n v="0"/>
    <n v="0"/>
    <n v="0"/>
    <n v="0"/>
    <n v="1"/>
    <n v="0"/>
    <n v="33"/>
    <n v="0"/>
    <n v="171"/>
    <n v="388"/>
    <n v="325"/>
    <n v="44"/>
    <n v="16"/>
    <n v="2081"/>
    <n v="712"/>
    <n v="0"/>
    <n v="17"/>
    <n v="441"/>
    <n v="265"/>
    <n v="1262"/>
  </r>
  <r>
    <x v="4"/>
    <x v="31"/>
    <x v="179"/>
    <x v="14"/>
    <n v="36"/>
    <n v="1"/>
    <n v="1"/>
    <n v="0"/>
    <n v="0"/>
    <n v="31"/>
    <n v="0"/>
    <n v="1"/>
    <n v="0"/>
    <n v="0"/>
    <n v="0"/>
    <n v="0"/>
    <n v="0"/>
    <n v="199"/>
    <n v="157"/>
    <n v="7"/>
    <n v="13"/>
    <n v="5"/>
    <n v="488"/>
    <n v="285"/>
    <n v="12"/>
    <n v="52"/>
    <n v="16"/>
    <n v="440"/>
    <n v="254"/>
    <n v="5"/>
    <n v="49"/>
    <n v="48"/>
    <n v="53"/>
    <n v="26"/>
    <n v="0"/>
    <n v="7"/>
    <n v="0"/>
    <n v="16"/>
    <n v="14"/>
    <n v="1"/>
    <n v="0"/>
    <n v="0"/>
    <n v="0"/>
    <n v="0"/>
    <n v="0"/>
    <n v="0"/>
    <n v="0"/>
    <n v="0"/>
    <n v="0"/>
    <n v="0"/>
    <n v="0"/>
    <n v="0"/>
    <n v="0"/>
    <n v="0"/>
    <n v="0"/>
    <n v="0"/>
    <n v="0"/>
    <n v="0"/>
    <n v="1"/>
    <n v="0"/>
    <n v="33"/>
    <n v="0"/>
    <n v="172"/>
    <n v="394"/>
    <n v="327"/>
    <n v="44"/>
    <n v="15"/>
    <n v="2083"/>
    <n v="744"/>
    <n v="0"/>
    <n v="17"/>
    <n v="438"/>
    <n v="269"/>
    <n v="1264"/>
  </r>
  <r>
    <x v="4"/>
    <x v="31"/>
    <x v="179"/>
    <x v="15"/>
    <n v="36"/>
    <n v="1"/>
    <n v="1"/>
    <n v="0"/>
    <n v="0"/>
    <n v="31"/>
    <n v="0"/>
    <n v="1"/>
    <n v="0"/>
    <n v="0"/>
    <n v="0"/>
    <n v="0"/>
    <n v="0"/>
    <n v="199"/>
    <n v="157"/>
    <n v="7"/>
    <n v="13"/>
    <n v="5"/>
    <n v="491"/>
    <n v="288"/>
    <n v="11"/>
    <n v="52"/>
    <n v="16"/>
    <n v="443"/>
    <n v="255"/>
    <n v="5"/>
    <n v="49"/>
    <n v="49"/>
    <n v="53"/>
    <n v="26"/>
    <n v="0"/>
    <n v="7"/>
    <n v="0"/>
    <n v="16"/>
    <n v="14"/>
    <n v="1"/>
    <n v="0"/>
    <n v="0"/>
    <n v="0"/>
    <n v="0"/>
    <n v="0"/>
    <n v="0"/>
    <n v="0"/>
    <n v="0"/>
    <n v="0"/>
    <n v="0"/>
    <n v="0"/>
    <n v="0"/>
    <n v="0"/>
    <n v="0"/>
    <n v="0"/>
    <n v="0"/>
    <n v="0"/>
    <n v="0"/>
    <n v="1"/>
    <n v="0"/>
    <n v="33"/>
    <n v="0"/>
    <n v="172"/>
    <n v="397"/>
    <n v="329"/>
    <n v="44"/>
    <n v="15"/>
    <n v="2087"/>
    <n v="749"/>
    <n v="0"/>
    <n v="16"/>
    <n v="437"/>
    <n v="273"/>
    <n v="1269"/>
  </r>
  <r>
    <x v="4"/>
    <x v="31"/>
    <x v="179"/>
    <x v="16"/>
    <n v="36"/>
    <n v="1"/>
    <n v="1"/>
    <n v="0"/>
    <n v="0"/>
    <n v="31"/>
    <n v="0"/>
    <n v="1"/>
    <n v="0"/>
    <n v="0"/>
    <n v="0"/>
    <n v="0"/>
    <n v="0"/>
    <n v="199"/>
    <n v="157"/>
    <n v="7"/>
    <n v="13"/>
    <n v="5"/>
    <n v="491"/>
    <n v="291"/>
    <n v="11"/>
    <n v="52"/>
    <n v="17"/>
    <n v="444"/>
    <n v="256"/>
    <n v="5"/>
    <n v="48"/>
    <n v="49"/>
    <n v="53"/>
    <n v="26"/>
    <n v="0"/>
    <n v="7"/>
    <n v="0"/>
    <n v="16"/>
    <n v="14"/>
    <n v="1"/>
    <n v="0"/>
    <n v="0"/>
    <n v="0"/>
    <n v="0"/>
    <n v="0"/>
    <n v="0"/>
    <n v="0"/>
    <n v="0"/>
    <n v="0"/>
    <n v="0"/>
    <n v="0"/>
    <n v="0"/>
    <n v="0"/>
    <n v="0"/>
    <n v="0"/>
    <n v="0"/>
    <n v="0"/>
    <n v="0"/>
    <n v="1"/>
    <n v="0"/>
    <n v="33"/>
    <n v="0"/>
    <n v="172"/>
    <n v="398"/>
    <n v="331"/>
    <n v="44"/>
    <n v="15"/>
    <n v="2091"/>
    <n v="756"/>
    <n v="0"/>
    <n v="16"/>
    <n v="435"/>
    <n v="273"/>
    <n v="1279"/>
  </r>
  <r>
    <x v="4"/>
    <x v="31"/>
    <x v="179"/>
    <x v="16"/>
    <m/>
    <m/>
    <m/>
    <m/>
    <m/>
    <m/>
    <m/>
    <m/>
    <m/>
    <m/>
    <m/>
    <m/>
    <m/>
    <m/>
    <m/>
    <m/>
    <m/>
    <m/>
    <n v="1"/>
    <m/>
    <m/>
    <m/>
    <m/>
    <n v="1"/>
    <m/>
    <m/>
    <m/>
    <m/>
    <m/>
    <m/>
    <m/>
    <m/>
    <m/>
    <m/>
    <m/>
    <m/>
    <m/>
    <m/>
    <m/>
    <m/>
    <m/>
    <m/>
    <m/>
    <m/>
    <m/>
    <m/>
    <m/>
    <m/>
    <m/>
    <m/>
    <m/>
    <m/>
    <m/>
    <m/>
    <m/>
    <m/>
    <m/>
    <m/>
    <m/>
    <n v="1"/>
    <n v="1"/>
    <m/>
    <m/>
    <n v="1"/>
    <m/>
    <m/>
    <m/>
    <m/>
    <m/>
    <n v="1"/>
  </r>
  <r>
    <x v="4"/>
    <x v="30"/>
    <x v="180"/>
    <x v="0"/>
    <n v="45"/>
    <n v="1"/>
    <n v="0"/>
    <n v="0"/>
    <n v="0"/>
    <n v="14"/>
    <n v="1"/>
    <n v="1"/>
    <n v="1"/>
    <n v="0"/>
    <n v="0"/>
    <n v="0"/>
    <n v="0"/>
    <n v="340"/>
    <n v="0"/>
    <n v="225"/>
    <n v="4"/>
    <n v="5"/>
    <n v="442"/>
    <n v="0"/>
    <n v="54"/>
    <n v="31"/>
    <n v="21"/>
    <n v="503"/>
    <n v="36"/>
    <n v="1"/>
    <n v="2"/>
    <n v="49"/>
    <n v="34"/>
    <n v="0"/>
    <n v="0"/>
    <n v="4"/>
    <n v="1"/>
    <n v="8"/>
    <n v="0"/>
    <n v="0"/>
    <n v="0"/>
    <n v="0"/>
    <n v="0"/>
    <n v="0"/>
    <n v="0"/>
    <n v="0"/>
    <n v="0"/>
    <n v="0"/>
    <n v="0"/>
    <n v="0"/>
    <n v="0"/>
    <n v="0"/>
    <n v="0"/>
    <n v="1"/>
    <n v="4"/>
    <n v="0"/>
    <n v="0"/>
    <n v="0"/>
    <m/>
    <m/>
    <m/>
    <m/>
    <m/>
    <m/>
    <m/>
    <m/>
    <m/>
    <m/>
    <m/>
    <m/>
    <m/>
    <m/>
    <m/>
    <m/>
  </r>
  <r>
    <x v="4"/>
    <x v="30"/>
    <x v="180"/>
    <x v="1"/>
    <n v="45"/>
    <n v="1"/>
    <n v="0"/>
    <n v="0"/>
    <n v="0"/>
    <n v="23"/>
    <n v="1"/>
    <n v="1"/>
    <n v="1"/>
    <n v="0"/>
    <n v="0"/>
    <n v="0"/>
    <n v="0"/>
    <n v="339"/>
    <n v="0"/>
    <n v="260"/>
    <n v="4"/>
    <n v="4"/>
    <n v="442"/>
    <n v="0"/>
    <n v="89"/>
    <n v="31"/>
    <n v="21"/>
    <n v="502"/>
    <n v="56"/>
    <n v="1"/>
    <n v="2"/>
    <n v="49"/>
    <n v="35"/>
    <n v="0"/>
    <n v="0"/>
    <n v="4"/>
    <n v="1"/>
    <n v="8"/>
    <n v="0"/>
    <n v="2"/>
    <n v="0"/>
    <n v="0"/>
    <n v="0"/>
    <n v="0"/>
    <n v="0"/>
    <n v="0"/>
    <n v="0"/>
    <n v="0"/>
    <n v="0"/>
    <n v="0"/>
    <n v="0"/>
    <n v="0"/>
    <n v="0"/>
    <n v="1"/>
    <n v="4"/>
    <n v="0"/>
    <n v="0"/>
    <n v="0"/>
    <m/>
    <m/>
    <m/>
    <m/>
    <m/>
    <m/>
    <m/>
    <m/>
    <m/>
    <m/>
    <m/>
    <m/>
    <m/>
    <m/>
    <m/>
    <m/>
  </r>
  <r>
    <x v="4"/>
    <x v="30"/>
    <x v="180"/>
    <x v="2"/>
    <n v="45"/>
    <n v="1"/>
    <n v="0"/>
    <n v="0"/>
    <n v="0"/>
    <n v="26"/>
    <n v="1"/>
    <n v="1"/>
    <n v="1"/>
    <n v="0"/>
    <n v="0"/>
    <n v="0"/>
    <n v="0"/>
    <n v="339"/>
    <n v="279"/>
    <n v="1"/>
    <n v="4"/>
    <n v="4"/>
    <n v="441"/>
    <n v="102"/>
    <n v="4"/>
    <n v="31"/>
    <n v="21"/>
    <n v="504"/>
    <n v="79"/>
    <n v="1"/>
    <n v="2"/>
    <n v="49"/>
    <n v="37"/>
    <n v="0"/>
    <n v="0"/>
    <n v="4"/>
    <n v="1"/>
    <n v="8"/>
    <n v="2"/>
    <n v="0"/>
    <n v="0"/>
    <n v="0"/>
    <n v="0"/>
    <n v="0"/>
    <n v="0"/>
    <n v="0"/>
    <n v="0"/>
    <n v="0"/>
    <n v="0"/>
    <n v="0"/>
    <n v="0"/>
    <n v="0"/>
    <n v="0"/>
    <n v="0"/>
    <n v="0"/>
    <n v="0"/>
    <n v="0"/>
    <n v="0"/>
    <n v="1"/>
    <n v="0"/>
    <n v="41"/>
    <n v="0"/>
    <n v="326"/>
    <n v="367"/>
    <n v="438"/>
    <n v="30"/>
    <n v="8"/>
    <m/>
    <m/>
    <m/>
    <m/>
    <m/>
    <m/>
    <m/>
  </r>
  <r>
    <x v="4"/>
    <x v="30"/>
    <x v="180"/>
    <x v="3"/>
    <n v="45"/>
    <n v="1"/>
    <n v="1"/>
    <n v="0"/>
    <n v="0"/>
    <n v="27"/>
    <n v="1"/>
    <n v="1"/>
    <n v="0"/>
    <n v="0"/>
    <n v="0"/>
    <n v="0"/>
    <n v="0"/>
    <n v="339"/>
    <n v="289"/>
    <n v="1"/>
    <n v="4"/>
    <n v="5"/>
    <n v="443"/>
    <n v="115"/>
    <n v="4"/>
    <n v="29"/>
    <n v="21"/>
    <n v="504"/>
    <n v="94"/>
    <n v="1"/>
    <n v="1"/>
    <n v="50"/>
    <n v="38"/>
    <n v="0"/>
    <n v="0"/>
    <n v="4"/>
    <n v="1"/>
    <n v="8"/>
    <n v="2"/>
    <n v="0"/>
    <n v="0"/>
    <n v="0"/>
    <n v="0"/>
    <n v="0"/>
    <n v="0"/>
    <n v="0"/>
    <n v="0"/>
    <n v="0"/>
    <n v="0"/>
    <n v="0"/>
    <n v="0"/>
    <n v="0"/>
    <n v="0"/>
    <n v="0"/>
    <n v="0"/>
    <n v="0"/>
    <n v="0"/>
    <n v="0"/>
    <n v="1"/>
    <n v="0"/>
    <n v="41"/>
    <n v="0"/>
    <n v="325"/>
    <n v="371"/>
    <n v="439"/>
    <n v="31"/>
    <n v="8"/>
    <m/>
    <m/>
    <m/>
    <m/>
    <m/>
    <m/>
    <m/>
  </r>
  <r>
    <x v="4"/>
    <x v="30"/>
    <x v="180"/>
    <x v="4"/>
    <n v="45"/>
    <n v="1"/>
    <n v="1"/>
    <n v="0"/>
    <n v="0"/>
    <n v="29"/>
    <n v="1"/>
    <n v="1"/>
    <n v="0"/>
    <n v="0"/>
    <n v="0"/>
    <n v="0"/>
    <n v="0"/>
    <n v="338"/>
    <n v="297"/>
    <n v="1"/>
    <n v="4"/>
    <n v="4"/>
    <n v="438"/>
    <n v="176"/>
    <n v="4"/>
    <n v="28"/>
    <n v="21"/>
    <n v="503"/>
    <n v="126"/>
    <n v="1"/>
    <n v="1"/>
    <n v="49"/>
    <n v="38"/>
    <n v="0"/>
    <n v="0"/>
    <n v="4"/>
    <n v="1"/>
    <n v="8"/>
    <n v="2"/>
    <n v="0"/>
    <n v="0"/>
    <n v="0"/>
    <n v="0"/>
    <n v="0"/>
    <n v="0"/>
    <n v="0"/>
    <n v="0"/>
    <n v="0"/>
    <n v="0"/>
    <n v="0"/>
    <n v="0"/>
    <n v="0"/>
    <n v="0"/>
    <n v="0"/>
    <n v="0"/>
    <n v="0"/>
    <n v="0"/>
    <n v="0"/>
    <n v="1"/>
    <n v="0"/>
    <n v="41"/>
    <n v="0"/>
    <n v="325"/>
    <n v="368"/>
    <n v="439"/>
    <n v="32"/>
    <n v="8"/>
    <m/>
    <m/>
    <m/>
    <m/>
    <m/>
    <m/>
    <m/>
  </r>
  <r>
    <x v="4"/>
    <x v="30"/>
    <x v="180"/>
    <x v="5"/>
    <n v="45"/>
    <n v="1"/>
    <n v="1"/>
    <n v="0"/>
    <n v="0"/>
    <n v="33"/>
    <n v="1"/>
    <n v="1"/>
    <n v="0"/>
    <n v="0"/>
    <n v="0"/>
    <n v="0"/>
    <n v="0"/>
    <n v="338"/>
    <n v="305"/>
    <n v="1"/>
    <n v="4"/>
    <n v="4"/>
    <n v="440"/>
    <n v="216"/>
    <n v="4"/>
    <n v="28"/>
    <n v="22"/>
    <n v="502"/>
    <n v="172"/>
    <n v="1"/>
    <n v="1"/>
    <n v="49"/>
    <n v="38"/>
    <n v="0"/>
    <n v="0"/>
    <n v="4"/>
    <n v="1"/>
    <n v="8"/>
    <n v="7"/>
    <n v="0"/>
    <n v="0"/>
    <n v="0"/>
    <n v="0"/>
    <n v="0"/>
    <n v="0"/>
    <n v="0"/>
    <n v="0"/>
    <n v="0"/>
    <n v="0"/>
    <n v="0"/>
    <n v="0"/>
    <n v="0"/>
    <n v="0"/>
    <n v="0"/>
    <n v="0"/>
    <n v="0"/>
    <n v="0"/>
    <n v="0"/>
    <n v="1"/>
    <n v="0"/>
    <n v="41"/>
    <n v="0"/>
    <n v="325"/>
    <n v="369"/>
    <n v="439"/>
    <n v="32"/>
    <n v="8"/>
    <m/>
    <m/>
    <m/>
    <m/>
    <m/>
    <m/>
    <m/>
  </r>
  <r>
    <x v="4"/>
    <x v="30"/>
    <x v="180"/>
    <x v="6"/>
    <n v="45"/>
    <n v="1"/>
    <n v="1"/>
    <n v="0"/>
    <n v="0"/>
    <n v="37"/>
    <n v="1"/>
    <n v="1"/>
    <n v="0"/>
    <n v="1"/>
    <n v="1"/>
    <n v="0"/>
    <n v="0"/>
    <n v="338"/>
    <n v="310"/>
    <n v="1"/>
    <n v="4"/>
    <n v="4"/>
    <n v="440"/>
    <n v="234"/>
    <n v="4"/>
    <n v="29"/>
    <n v="22"/>
    <n v="503"/>
    <n v="214"/>
    <n v="1"/>
    <n v="1"/>
    <n v="49"/>
    <n v="38"/>
    <n v="1"/>
    <n v="0"/>
    <n v="4"/>
    <n v="1"/>
    <n v="8"/>
    <n v="7"/>
    <n v="0"/>
    <n v="0"/>
    <n v="0"/>
    <n v="0"/>
    <n v="0"/>
    <n v="0"/>
    <n v="0"/>
    <n v="0"/>
    <n v="0"/>
    <n v="0"/>
    <n v="0"/>
    <n v="0"/>
    <n v="0"/>
    <n v="0"/>
    <n v="0"/>
    <n v="0"/>
    <n v="0"/>
    <n v="0"/>
    <n v="0"/>
    <n v="1"/>
    <n v="0"/>
    <n v="41"/>
    <n v="1"/>
    <n v="325"/>
    <n v="368"/>
    <n v="441"/>
    <n v="32"/>
    <n v="8"/>
    <m/>
    <m/>
    <m/>
    <m/>
    <m/>
    <m/>
    <m/>
  </r>
  <r>
    <x v="4"/>
    <x v="30"/>
    <x v="180"/>
    <x v="7"/>
    <n v="46"/>
    <n v="1"/>
    <n v="1"/>
    <n v="0"/>
    <n v="0"/>
    <n v="40"/>
    <n v="1"/>
    <n v="1"/>
    <n v="0"/>
    <n v="1"/>
    <n v="1"/>
    <n v="0"/>
    <n v="0"/>
    <n v="338"/>
    <n v="312"/>
    <n v="1"/>
    <n v="4"/>
    <n v="4"/>
    <n v="440"/>
    <n v="248"/>
    <n v="4"/>
    <n v="29"/>
    <n v="22"/>
    <n v="503"/>
    <n v="257"/>
    <n v="1"/>
    <n v="1"/>
    <n v="49"/>
    <n v="38"/>
    <n v="2"/>
    <n v="0"/>
    <n v="4"/>
    <n v="1"/>
    <n v="8"/>
    <n v="7"/>
    <n v="0"/>
    <n v="0"/>
    <n v="0"/>
    <n v="0"/>
    <n v="0"/>
    <n v="0"/>
    <n v="0"/>
    <n v="0"/>
    <n v="0"/>
    <n v="0"/>
    <n v="0"/>
    <n v="0"/>
    <n v="0"/>
    <n v="0"/>
    <n v="0"/>
    <n v="0"/>
    <n v="0"/>
    <n v="0"/>
    <n v="0"/>
    <n v="1"/>
    <n v="0"/>
    <n v="42"/>
    <n v="1"/>
    <n v="325"/>
    <n v="369"/>
    <n v="442"/>
    <n v="32"/>
    <n v="8"/>
    <m/>
    <m/>
    <m/>
    <m/>
    <m/>
    <m/>
    <m/>
  </r>
  <r>
    <x v="4"/>
    <x v="30"/>
    <x v="180"/>
    <x v="8"/>
    <n v="46"/>
    <n v="1"/>
    <n v="1"/>
    <n v="0"/>
    <n v="0"/>
    <n v="40"/>
    <n v="1"/>
    <n v="1"/>
    <n v="0"/>
    <n v="1"/>
    <n v="1"/>
    <n v="0"/>
    <n v="0"/>
    <n v="338"/>
    <n v="312"/>
    <n v="1"/>
    <n v="4"/>
    <n v="3"/>
    <n v="441"/>
    <n v="272"/>
    <n v="4"/>
    <n v="29"/>
    <n v="22"/>
    <n v="503"/>
    <n v="315"/>
    <n v="1"/>
    <n v="1"/>
    <n v="48"/>
    <n v="37"/>
    <n v="5"/>
    <n v="0"/>
    <n v="3"/>
    <n v="1"/>
    <n v="10"/>
    <n v="9"/>
    <n v="0"/>
    <n v="0"/>
    <n v="0"/>
    <n v="0"/>
    <n v="0"/>
    <n v="0"/>
    <n v="0"/>
    <n v="0"/>
    <n v="0"/>
    <n v="0"/>
    <n v="0"/>
    <n v="0"/>
    <n v="0"/>
    <n v="0"/>
    <n v="0"/>
    <n v="0"/>
    <n v="0"/>
    <n v="0"/>
    <n v="0"/>
    <n v="1"/>
    <n v="0"/>
    <n v="42"/>
    <n v="1"/>
    <n v="325"/>
    <n v="370"/>
    <n v="443"/>
    <n v="32"/>
    <n v="10"/>
    <n v="1755"/>
    <n v="667"/>
    <n v="0"/>
    <n v="3"/>
    <n v="167"/>
    <n v="161"/>
    <n v="1369"/>
  </r>
  <r>
    <x v="4"/>
    <x v="30"/>
    <x v="180"/>
    <x v="9"/>
    <n v="45"/>
    <n v="1"/>
    <n v="1"/>
    <n v="0"/>
    <n v="0"/>
    <n v="39"/>
    <n v="1"/>
    <n v="1"/>
    <n v="0"/>
    <n v="1"/>
    <n v="1"/>
    <n v="0"/>
    <n v="0"/>
    <n v="339"/>
    <n v="313"/>
    <n v="1"/>
    <n v="4"/>
    <n v="3"/>
    <n v="444"/>
    <n v="287"/>
    <n v="4"/>
    <n v="29"/>
    <n v="22"/>
    <n v="500"/>
    <n v="348"/>
    <n v="1"/>
    <n v="1"/>
    <n v="47"/>
    <n v="40"/>
    <n v="15"/>
    <n v="0"/>
    <n v="3"/>
    <n v="1"/>
    <n v="10"/>
    <n v="9"/>
    <n v="0"/>
    <n v="0"/>
    <n v="0"/>
    <n v="0"/>
    <n v="0"/>
    <n v="0"/>
    <n v="0"/>
    <n v="0"/>
    <n v="0"/>
    <n v="0"/>
    <n v="0"/>
    <n v="0"/>
    <n v="0"/>
    <n v="0"/>
    <n v="0"/>
    <n v="0"/>
    <n v="0"/>
    <n v="0"/>
    <n v="0"/>
    <n v="1"/>
    <n v="0"/>
    <n v="41"/>
    <n v="1"/>
    <n v="326"/>
    <n v="372"/>
    <n v="440"/>
    <n v="35"/>
    <n v="10"/>
    <n v="1754"/>
    <n v="801"/>
    <n v="0"/>
    <n v="3"/>
    <n v="165"/>
    <n v="159"/>
    <n v="1370"/>
  </r>
  <r>
    <x v="4"/>
    <x v="30"/>
    <x v="180"/>
    <x v="10"/>
    <n v="45"/>
    <n v="1"/>
    <n v="1"/>
    <n v="0"/>
    <n v="0"/>
    <n v="39"/>
    <n v="1"/>
    <n v="1"/>
    <n v="0"/>
    <n v="1"/>
    <n v="1"/>
    <n v="0"/>
    <n v="0"/>
    <n v="338"/>
    <n v="312"/>
    <n v="1"/>
    <n v="4"/>
    <n v="3"/>
    <n v="446"/>
    <n v="302"/>
    <n v="4"/>
    <n v="29"/>
    <n v="21"/>
    <n v="501"/>
    <n v="357"/>
    <n v="1"/>
    <n v="1"/>
    <n v="48"/>
    <n v="39"/>
    <n v="16"/>
    <n v="0"/>
    <n v="3"/>
    <n v="1"/>
    <n v="10"/>
    <n v="9"/>
    <n v="0"/>
    <n v="0"/>
    <n v="0"/>
    <n v="0"/>
    <n v="0"/>
    <n v="0"/>
    <n v="0"/>
    <n v="0"/>
    <n v="0"/>
    <n v="0"/>
    <n v="0"/>
    <n v="0"/>
    <n v="0"/>
    <n v="0"/>
    <n v="0"/>
    <n v="0"/>
    <n v="0"/>
    <n v="0"/>
    <n v="0"/>
    <n v="1"/>
    <n v="0"/>
    <n v="41"/>
    <n v="1"/>
    <n v="325"/>
    <n v="376"/>
    <n v="440"/>
    <n v="34"/>
    <n v="10"/>
    <n v="1753"/>
    <n v="846"/>
    <n v="0"/>
    <n v="3"/>
    <n v="161"/>
    <n v="158"/>
    <n v="1370"/>
  </r>
  <r>
    <x v="4"/>
    <x v="30"/>
    <x v="180"/>
    <x v="11"/>
    <n v="45"/>
    <n v="1"/>
    <n v="1"/>
    <n v="0"/>
    <n v="0"/>
    <n v="39"/>
    <n v="1"/>
    <n v="1"/>
    <n v="0"/>
    <n v="1"/>
    <n v="1"/>
    <n v="0"/>
    <n v="0"/>
    <n v="335"/>
    <n v="311"/>
    <n v="1"/>
    <n v="4"/>
    <n v="3"/>
    <n v="444"/>
    <n v="309"/>
    <n v="4"/>
    <n v="28"/>
    <n v="21"/>
    <n v="504"/>
    <n v="366"/>
    <n v="1"/>
    <n v="1"/>
    <n v="48"/>
    <n v="41"/>
    <n v="18"/>
    <n v="0"/>
    <n v="4"/>
    <n v="1"/>
    <n v="10"/>
    <n v="9"/>
    <n v="0"/>
    <n v="0"/>
    <n v="0"/>
    <n v="0"/>
    <n v="0"/>
    <n v="0"/>
    <n v="0"/>
    <n v="0"/>
    <n v="0"/>
    <n v="0"/>
    <n v="0"/>
    <n v="0"/>
    <n v="0"/>
    <n v="0"/>
    <n v="0"/>
    <n v="0"/>
    <n v="0"/>
    <n v="0"/>
    <n v="0"/>
    <n v="1"/>
    <n v="0"/>
    <n v="42"/>
    <n v="1"/>
    <n v="322"/>
    <n v="377"/>
    <n v="444"/>
    <n v="35"/>
    <n v="10"/>
    <n v="1758"/>
    <n v="884"/>
    <n v="0"/>
    <n v="3"/>
    <n v="162"/>
    <n v="160"/>
    <n v="1375"/>
  </r>
  <r>
    <x v="4"/>
    <x v="30"/>
    <x v="180"/>
    <x v="12"/>
    <n v="46"/>
    <n v="1"/>
    <n v="1"/>
    <n v="0"/>
    <n v="0"/>
    <n v="40"/>
    <n v="1"/>
    <n v="1"/>
    <n v="0"/>
    <n v="1"/>
    <n v="1"/>
    <n v="0"/>
    <n v="0"/>
    <n v="335"/>
    <n v="313"/>
    <n v="1"/>
    <n v="4"/>
    <n v="3"/>
    <n v="443"/>
    <n v="313"/>
    <n v="4"/>
    <n v="27"/>
    <n v="21"/>
    <n v="503"/>
    <n v="371"/>
    <n v="1"/>
    <n v="0"/>
    <n v="48"/>
    <n v="41"/>
    <n v="20"/>
    <n v="0"/>
    <n v="4"/>
    <n v="1"/>
    <n v="10"/>
    <n v="9"/>
    <n v="0"/>
    <n v="0"/>
    <n v="0"/>
    <n v="0"/>
    <n v="0"/>
    <n v="0"/>
    <n v="0"/>
    <n v="0"/>
    <n v="0"/>
    <n v="0"/>
    <n v="0"/>
    <n v="0"/>
    <n v="0"/>
    <n v="0"/>
    <n v="0"/>
    <n v="0"/>
    <n v="0"/>
    <n v="0"/>
    <n v="0"/>
    <n v="1"/>
    <n v="0"/>
    <n v="43"/>
    <n v="1"/>
    <n v="322"/>
    <n v="378"/>
    <n v="444"/>
    <n v="36"/>
    <n v="10"/>
    <n v="1755"/>
    <n v="913"/>
    <n v="0"/>
    <n v="3"/>
    <n v="163"/>
    <n v="159"/>
    <n v="1375"/>
  </r>
  <r>
    <x v="4"/>
    <x v="30"/>
    <x v="180"/>
    <x v="13"/>
    <n v="46"/>
    <n v="1"/>
    <n v="1"/>
    <n v="0"/>
    <n v="0"/>
    <n v="40"/>
    <n v="1"/>
    <n v="1"/>
    <n v="0"/>
    <n v="1"/>
    <n v="1"/>
    <n v="0"/>
    <n v="0"/>
    <n v="335"/>
    <n v="314"/>
    <n v="1"/>
    <n v="4"/>
    <n v="3"/>
    <n v="441"/>
    <n v="312"/>
    <n v="4"/>
    <n v="27"/>
    <n v="20"/>
    <n v="503"/>
    <n v="372"/>
    <n v="1"/>
    <n v="0"/>
    <n v="48"/>
    <n v="41"/>
    <n v="21"/>
    <n v="0"/>
    <n v="4"/>
    <n v="1"/>
    <n v="10"/>
    <n v="9"/>
    <n v="0"/>
    <n v="0"/>
    <n v="0"/>
    <n v="0"/>
    <n v="0"/>
    <n v="0"/>
    <n v="0"/>
    <n v="0"/>
    <n v="0"/>
    <n v="0"/>
    <n v="0"/>
    <n v="0"/>
    <n v="0"/>
    <n v="0"/>
    <n v="0"/>
    <n v="0"/>
    <n v="0"/>
    <n v="0"/>
    <n v="0"/>
    <n v="1"/>
    <n v="0"/>
    <n v="43"/>
    <n v="1"/>
    <n v="322"/>
    <n v="377"/>
    <n v="444"/>
    <n v="36"/>
    <n v="10"/>
    <n v="1754"/>
    <n v="928"/>
    <n v="0"/>
    <n v="3"/>
    <n v="163"/>
    <n v="160"/>
    <n v="1373"/>
  </r>
  <r>
    <x v="4"/>
    <x v="30"/>
    <x v="180"/>
    <x v="14"/>
    <n v="46"/>
    <n v="1"/>
    <n v="1"/>
    <n v="0"/>
    <n v="0"/>
    <n v="40"/>
    <n v="1"/>
    <n v="1"/>
    <n v="0"/>
    <n v="1"/>
    <n v="1"/>
    <n v="0"/>
    <n v="0"/>
    <n v="335"/>
    <n v="316"/>
    <n v="1"/>
    <n v="4"/>
    <n v="3"/>
    <n v="443"/>
    <n v="320"/>
    <n v="4"/>
    <n v="26"/>
    <n v="20"/>
    <n v="502"/>
    <n v="374"/>
    <n v="1"/>
    <n v="0"/>
    <n v="46"/>
    <n v="42"/>
    <n v="23"/>
    <n v="0"/>
    <n v="5"/>
    <n v="1"/>
    <n v="9"/>
    <n v="8"/>
    <n v="0"/>
    <n v="0"/>
    <n v="0"/>
    <n v="0"/>
    <n v="0"/>
    <n v="0"/>
    <n v="0"/>
    <n v="0"/>
    <n v="0"/>
    <n v="0"/>
    <n v="0"/>
    <n v="0"/>
    <n v="0"/>
    <n v="0"/>
    <n v="0"/>
    <n v="0"/>
    <n v="0"/>
    <n v="0"/>
    <n v="0"/>
    <n v="1"/>
    <n v="0"/>
    <n v="43"/>
    <n v="1"/>
    <n v="322"/>
    <n v="379"/>
    <n v="445"/>
    <n v="36"/>
    <n v="9"/>
    <n v="1749"/>
    <n v="956"/>
    <n v="0"/>
    <n v="3"/>
    <n v="162"/>
    <n v="154"/>
    <n v="1370"/>
  </r>
  <r>
    <x v="4"/>
    <x v="30"/>
    <x v="180"/>
    <x v="15"/>
    <n v="46"/>
    <n v="1"/>
    <n v="1"/>
    <n v="0"/>
    <n v="0"/>
    <n v="40"/>
    <n v="1"/>
    <n v="1"/>
    <n v="0"/>
    <n v="1"/>
    <n v="1"/>
    <n v="0"/>
    <n v="0"/>
    <n v="336"/>
    <n v="317"/>
    <n v="1"/>
    <n v="4"/>
    <n v="3"/>
    <n v="444"/>
    <n v="323"/>
    <n v="4"/>
    <n v="23"/>
    <n v="20"/>
    <n v="503"/>
    <n v="375"/>
    <n v="1"/>
    <n v="0"/>
    <n v="46"/>
    <n v="42"/>
    <n v="23"/>
    <n v="0"/>
    <n v="5"/>
    <n v="1"/>
    <n v="9"/>
    <n v="8"/>
    <n v="0"/>
    <n v="0"/>
    <n v="0"/>
    <n v="0"/>
    <n v="0"/>
    <n v="0"/>
    <n v="0"/>
    <n v="0"/>
    <n v="0"/>
    <n v="0"/>
    <n v="0"/>
    <n v="0"/>
    <n v="0"/>
    <n v="0"/>
    <n v="0"/>
    <n v="0"/>
    <n v="0"/>
    <n v="0"/>
    <n v="0"/>
    <n v="1"/>
    <n v="0"/>
    <n v="43"/>
    <n v="1"/>
    <n v="323"/>
    <n v="381"/>
    <n v="446"/>
    <n v="36"/>
    <n v="9"/>
    <n v="1746"/>
    <n v="962"/>
    <n v="0"/>
    <n v="3"/>
    <n v="161"/>
    <n v="155"/>
    <n v="1374"/>
  </r>
  <r>
    <x v="4"/>
    <x v="30"/>
    <x v="180"/>
    <x v="16"/>
    <n v="49"/>
    <n v="1"/>
    <n v="1"/>
    <n v="0"/>
    <n v="0"/>
    <n v="43"/>
    <n v="1"/>
    <n v="1"/>
    <n v="0"/>
    <n v="1"/>
    <n v="1"/>
    <n v="0"/>
    <n v="0"/>
    <n v="336"/>
    <n v="317"/>
    <n v="2"/>
    <n v="4"/>
    <n v="2"/>
    <n v="444"/>
    <n v="325"/>
    <n v="4"/>
    <n v="23"/>
    <n v="20"/>
    <n v="501"/>
    <n v="375"/>
    <n v="0"/>
    <n v="0"/>
    <n v="46"/>
    <n v="43"/>
    <n v="24"/>
    <n v="0"/>
    <n v="5"/>
    <n v="1"/>
    <n v="9"/>
    <n v="8"/>
    <n v="0"/>
    <n v="0"/>
    <n v="0"/>
    <n v="0"/>
    <n v="0"/>
    <n v="0"/>
    <n v="0"/>
    <n v="0"/>
    <n v="0"/>
    <n v="0"/>
    <n v="0"/>
    <n v="0"/>
    <n v="0"/>
    <n v="0"/>
    <n v="0"/>
    <n v="0"/>
    <n v="0"/>
    <n v="0"/>
    <n v="0"/>
    <n v="1"/>
    <n v="0"/>
    <n v="46"/>
    <n v="1"/>
    <n v="323"/>
    <n v="381"/>
    <n v="446"/>
    <n v="37"/>
    <n v="9"/>
    <n v="1746"/>
    <n v="971"/>
    <n v="0"/>
    <n v="3"/>
    <n v="160"/>
    <n v="155"/>
    <n v="1377"/>
  </r>
  <r>
    <x v="4"/>
    <x v="30"/>
    <x v="180"/>
    <x v="16"/>
    <m/>
    <m/>
    <m/>
    <m/>
    <m/>
    <m/>
    <m/>
    <m/>
    <m/>
    <m/>
    <m/>
    <m/>
    <m/>
    <m/>
    <m/>
    <m/>
    <m/>
    <m/>
    <n v="1"/>
    <m/>
    <m/>
    <m/>
    <n v="1"/>
    <m/>
    <m/>
    <m/>
    <m/>
    <m/>
    <m/>
    <m/>
    <m/>
    <m/>
    <m/>
    <m/>
    <m/>
    <m/>
    <m/>
    <m/>
    <m/>
    <m/>
    <m/>
    <m/>
    <m/>
    <m/>
    <m/>
    <m/>
    <m/>
    <m/>
    <m/>
    <m/>
    <m/>
    <m/>
    <m/>
    <m/>
    <m/>
    <m/>
    <m/>
    <m/>
    <m/>
    <m/>
    <m/>
    <m/>
    <m/>
    <m/>
    <m/>
    <m/>
    <m/>
    <m/>
    <m/>
    <m/>
  </r>
  <r>
    <x v="4"/>
    <x v="32"/>
    <x v="181"/>
    <x v="16"/>
    <n v="84"/>
    <n v="2"/>
    <n v="1"/>
    <m/>
    <m/>
    <n v="59"/>
    <m/>
    <n v="4"/>
    <n v="6"/>
    <n v="4"/>
    <n v="2"/>
    <n v="2"/>
    <m/>
    <n v="341"/>
    <n v="235"/>
    <n v="51"/>
    <n v="7"/>
    <n v="9"/>
    <n v="942"/>
    <n v="72"/>
    <n v="12"/>
    <n v="65"/>
    <n v="94"/>
    <n v="558"/>
    <n v="96"/>
    <n v="73"/>
    <n v="33"/>
    <n v="71"/>
    <n v="111"/>
    <n v="6"/>
    <m/>
    <n v="9"/>
    <n v="21"/>
    <n v="26"/>
    <n v="9"/>
    <n v="4"/>
    <m/>
    <m/>
    <m/>
    <m/>
    <m/>
    <m/>
    <m/>
    <m/>
    <m/>
    <m/>
    <m/>
    <m/>
    <m/>
    <m/>
    <m/>
    <m/>
    <m/>
    <m/>
    <n v="2"/>
    <m/>
    <n v="75"/>
    <n v="2"/>
    <n v="276"/>
    <n v="751"/>
    <n v="377"/>
    <n v="76"/>
    <n v="21"/>
    <n v="3243"/>
    <n v="851"/>
    <m/>
    <n v="99"/>
    <n v="402"/>
    <n v="831"/>
    <n v="1758"/>
  </r>
  <r>
    <x v="4"/>
    <x v="32"/>
    <x v="182"/>
    <x v="0"/>
    <n v="146"/>
    <n v="9"/>
    <n v="3"/>
    <n v="4"/>
    <n v="4"/>
    <n v="44"/>
    <n v="7"/>
    <n v="13"/>
    <n v="3"/>
    <n v="29"/>
    <n v="0"/>
    <n v="21"/>
    <n v="0"/>
    <n v="729"/>
    <n v="0"/>
    <n v="400"/>
    <n v="36"/>
    <n v="3"/>
    <n v="1916"/>
    <n v="0"/>
    <n v="134"/>
    <n v="329"/>
    <n v="9"/>
    <n v="1424"/>
    <n v="67"/>
    <n v="95"/>
    <n v="310"/>
    <n v="15"/>
    <n v="244"/>
    <n v="0"/>
    <n v="6"/>
    <n v="51"/>
    <n v="6"/>
    <n v="139"/>
    <n v="0"/>
    <n v="64"/>
    <n v="2"/>
    <n v="0"/>
    <n v="0"/>
    <n v="0"/>
    <n v="1"/>
    <n v="0"/>
    <n v="0"/>
    <n v="0"/>
    <n v="0"/>
    <n v="0"/>
    <n v="0"/>
    <n v="1"/>
    <n v="0"/>
    <n v="56"/>
    <n v="32"/>
    <n v="0"/>
    <n v="5"/>
    <n v="4"/>
    <m/>
    <m/>
    <m/>
    <m/>
    <m/>
    <m/>
    <m/>
    <m/>
    <m/>
    <m/>
    <m/>
    <m/>
    <m/>
    <m/>
    <m/>
    <m/>
  </r>
  <r>
    <x v="4"/>
    <x v="32"/>
    <x v="182"/>
    <x v="1"/>
    <n v="146"/>
    <n v="9"/>
    <n v="5"/>
    <n v="4"/>
    <n v="4"/>
    <n v="48"/>
    <n v="7"/>
    <n v="13"/>
    <n v="3"/>
    <n v="29"/>
    <n v="0"/>
    <n v="22"/>
    <n v="0"/>
    <n v="728"/>
    <n v="0"/>
    <n v="422"/>
    <n v="36"/>
    <n v="4"/>
    <n v="1911"/>
    <n v="0"/>
    <n v="171"/>
    <n v="324"/>
    <n v="10"/>
    <n v="1426"/>
    <n v="90"/>
    <n v="95"/>
    <n v="308"/>
    <n v="17"/>
    <n v="242"/>
    <n v="0"/>
    <n v="10"/>
    <n v="49"/>
    <n v="6"/>
    <n v="139"/>
    <n v="0"/>
    <n v="82"/>
    <n v="2"/>
    <n v="0"/>
    <n v="0"/>
    <n v="0"/>
    <n v="1"/>
    <n v="0"/>
    <n v="0"/>
    <n v="0"/>
    <n v="0"/>
    <n v="0"/>
    <n v="0"/>
    <n v="1"/>
    <n v="0"/>
    <n v="56"/>
    <n v="32"/>
    <n v="0"/>
    <n v="4"/>
    <n v="4"/>
    <m/>
    <m/>
    <m/>
    <m/>
    <m/>
    <m/>
    <m/>
    <m/>
    <m/>
    <m/>
    <m/>
    <m/>
    <m/>
    <m/>
    <m/>
    <m/>
  </r>
  <r>
    <x v="4"/>
    <x v="32"/>
    <x v="182"/>
    <x v="2"/>
    <n v="147"/>
    <n v="9"/>
    <n v="5"/>
    <n v="4"/>
    <n v="4"/>
    <n v="50"/>
    <n v="7"/>
    <n v="13"/>
    <n v="2"/>
    <n v="29"/>
    <n v="22"/>
    <n v="1"/>
    <n v="0"/>
    <n v="731"/>
    <n v="454"/>
    <n v="56"/>
    <n v="37"/>
    <n v="5"/>
    <n v="1914"/>
    <n v="261"/>
    <n v="32"/>
    <n v="319"/>
    <n v="13"/>
    <n v="1422"/>
    <n v="127"/>
    <n v="95"/>
    <n v="306"/>
    <n v="19"/>
    <n v="245"/>
    <n v="13"/>
    <n v="4"/>
    <n v="50"/>
    <n v="8"/>
    <n v="139"/>
    <n v="83"/>
    <n v="4"/>
    <n v="2"/>
    <n v="0"/>
    <n v="0"/>
    <n v="0"/>
    <n v="1"/>
    <n v="0"/>
    <n v="0"/>
    <n v="0"/>
    <n v="0"/>
    <n v="0"/>
    <n v="0"/>
    <n v="0"/>
    <n v="0"/>
    <n v="0"/>
    <n v="0"/>
    <n v="0"/>
    <n v="0"/>
    <n v="0"/>
    <n v="8"/>
    <n v="4"/>
    <n v="118"/>
    <n v="28"/>
    <n v="628"/>
    <n v="1450"/>
    <n v="956"/>
    <n v="161"/>
    <n v="130"/>
    <m/>
    <m/>
    <m/>
    <m/>
    <m/>
    <m/>
    <m/>
  </r>
  <r>
    <x v="4"/>
    <x v="32"/>
    <x v="182"/>
    <x v="3"/>
    <n v="145"/>
    <n v="8"/>
    <n v="5"/>
    <n v="4"/>
    <n v="4"/>
    <n v="53"/>
    <n v="7"/>
    <n v="13"/>
    <n v="2"/>
    <n v="29"/>
    <n v="22"/>
    <n v="1"/>
    <n v="0"/>
    <n v="729"/>
    <n v="459"/>
    <n v="56"/>
    <n v="37"/>
    <n v="5"/>
    <n v="1907"/>
    <n v="310"/>
    <n v="32"/>
    <n v="315"/>
    <n v="12"/>
    <n v="1413"/>
    <n v="154"/>
    <n v="92"/>
    <n v="303"/>
    <n v="19"/>
    <n v="245"/>
    <n v="14"/>
    <n v="4"/>
    <n v="50"/>
    <n v="8"/>
    <n v="139"/>
    <n v="83"/>
    <n v="4"/>
    <n v="3"/>
    <n v="0"/>
    <n v="0"/>
    <n v="0"/>
    <n v="1"/>
    <n v="0"/>
    <n v="0"/>
    <n v="0"/>
    <n v="0"/>
    <n v="0"/>
    <n v="0"/>
    <n v="0"/>
    <n v="0"/>
    <n v="0"/>
    <n v="0"/>
    <n v="0"/>
    <n v="0"/>
    <n v="0"/>
    <n v="7"/>
    <n v="4"/>
    <n v="116"/>
    <n v="28"/>
    <n v="626"/>
    <n v="1448"/>
    <n v="953"/>
    <n v="162"/>
    <n v="129"/>
    <m/>
    <m/>
    <m/>
    <m/>
    <m/>
    <m/>
    <m/>
  </r>
  <r>
    <x v="4"/>
    <x v="32"/>
    <x v="182"/>
    <x v="4"/>
    <n v="143"/>
    <n v="8"/>
    <n v="5"/>
    <n v="4"/>
    <n v="4"/>
    <n v="57"/>
    <n v="7"/>
    <n v="13"/>
    <n v="2"/>
    <n v="29"/>
    <n v="22"/>
    <n v="1"/>
    <n v="0"/>
    <n v="720"/>
    <n v="478"/>
    <n v="53"/>
    <n v="35"/>
    <n v="6"/>
    <n v="1900"/>
    <n v="378"/>
    <n v="33"/>
    <n v="311"/>
    <n v="13"/>
    <n v="1408"/>
    <n v="202"/>
    <n v="91"/>
    <n v="300"/>
    <n v="21"/>
    <n v="238"/>
    <n v="19"/>
    <n v="4"/>
    <n v="47"/>
    <n v="8"/>
    <n v="140"/>
    <n v="84"/>
    <n v="4"/>
    <n v="3"/>
    <n v="0"/>
    <n v="0"/>
    <n v="0"/>
    <n v="1"/>
    <n v="0"/>
    <n v="0"/>
    <n v="0"/>
    <n v="0"/>
    <n v="0"/>
    <n v="0"/>
    <n v="0"/>
    <n v="0"/>
    <n v="0"/>
    <n v="0"/>
    <n v="0"/>
    <n v="0"/>
    <n v="0"/>
    <n v="7"/>
    <n v="4"/>
    <n v="115"/>
    <n v="28"/>
    <n v="620"/>
    <n v="1441"/>
    <n v="948"/>
    <n v="158"/>
    <n v="130"/>
    <m/>
    <m/>
    <m/>
    <m/>
    <m/>
    <m/>
    <m/>
  </r>
  <r>
    <x v="4"/>
    <x v="32"/>
    <x v="182"/>
    <x v="5"/>
    <n v="143"/>
    <n v="8"/>
    <n v="6"/>
    <n v="3"/>
    <n v="3"/>
    <n v="68"/>
    <n v="7"/>
    <n v="13"/>
    <n v="1"/>
    <n v="25"/>
    <n v="20"/>
    <n v="1"/>
    <n v="0"/>
    <n v="726"/>
    <n v="503"/>
    <n v="54"/>
    <n v="35"/>
    <n v="6"/>
    <n v="1905"/>
    <n v="501"/>
    <n v="33"/>
    <n v="309"/>
    <n v="14"/>
    <n v="1412"/>
    <n v="308"/>
    <n v="93"/>
    <n v="300"/>
    <n v="22"/>
    <n v="239"/>
    <n v="28"/>
    <n v="4"/>
    <n v="47"/>
    <n v="9"/>
    <n v="140"/>
    <n v="98"/>
    <n v="4"/>
    <n v="3"/>
    <n v="0"/>
    <n v="0"/>
    <n v="0"/>
    <n v="1"/>
    <n v="0"/>
    <n v="0"/>
    <n v="0"/>
    <n v="0"/>
    <n v="0"/>
    <n v="0"/>
    <n v="0"/>
    <n v="0"/>
    <n v="0"/>
    <n v="0"/>
    <n v="0"/>
    <n v="0"/>
    <n v="0"/>
    <n v="7"/>
    <n v="3"/>
    <n v="115"/>
    <n v="24"/>
    <n v="625"/>
    <n v="1450"/>
    <n v="950"/>
    <n v="159"/>
    <n v="130"/>
    <m/>
    <m/>
    <m/>
    <m/>
    <m/>
    <m/>
    <m/>
  </r>
  <r>
    <x v="4"/>
    <x v="32"/>
    <x v="182"/>
    <x v="6"/>
    <n v="145"/>
    <n v="8"/>
    <n v="7"/>
    <n v="3"/>
    <n v="3"/>
    <n v="77"/>
    <n v="7"/>
    <n v="13"/>
    <n v="1"/>
    <n v="25"/>
    <n v="22"/>
    <n v="1"/>
    <n v="0"/>
    <n v="723"/>
    <n v="509"/>
    <n v="51"/>
    <n v="34"/>
    <n v="5"/>
    <n v="1901"/>
    <n v="615"/>
    <n v="34"/>
    <n v="305"/>
    <n v="13"/>
    <n v="1412"/>
    <n v="385"/>
    <n v="92"/>
    <n v="299"/>
    <n v="23"/>
    <n v="241"/>
    <n v="39"/>
    <n v="4"/>
    <n v="46"/>
    <n v="10"/>
    <n v="140"/>
    <n v="110"/>
    <n v="4"/>
    <n v="3"/>
    <n v="0"/>
    <n v="0"/>
    <n v="0"/>
    <n v="1"/>
    <n v="0"/>
    <n v="0"/>
    <n v="0"/>
    <n v="0"/>
    <n v="0"/>
    <n v="0"/>
    <n v="0"/>
    <n v="0"/>
    <n v="0"/>
    <n v="0"/>
    <n v="0"/>
    <n v="0"/>
    <n v="0"/>
    <n v="7"/>
    <n v="3"/>
    <n v="117"/>
    <n v="24"/>
    <n v="623"/>
    <n v="1456"/>
    <n v="952"/>
    <n v="160"/>
    <n v="130"/>
    <m/>
    <m/>
    <m/>
    <m/>
    <m/>
    <m/>
    <m/>
  </r>
  <r>
    <x v="4"/>
    <x v="32"/>
    <x v="182"/>
    <x v="7"/>
    <n v="146"/>
    <n v="8"/>
    <n v="7"/>
    <n v="3"/>
    <n v="3"/>
    <n v="81"/>
    <n v="7"/>
    <n v="13"/>
    <n v="1"/>
    <n v="25"/>
    <n v="22"/>
    <n v="1"/>
    <n v="0"/>
    <n v="724"/>
    <n v="513"/>
    <n v="52"/>
    <n v="33"/>
    <n v="5"/>
    <n v="1909"/>
    <n v="672"/>
    <n v="35"/>
    <n v="303"/>
    <n v="14"/>
    <n v="1423"/>
    <n v="432"/>
    <n v="92"/>
    <n v="303"/>
    <n v="24"/>
    <n v="239"/>
    <n v="44"/>
    <n v="4"/>
    <n v="45"/>
    <n v="10"/>
    <n v="140"/>
    <n v="115"/>
    <n v="4"/>
    <n v="3"/>
    <n v="0"/>
    <n v="0"/>
    <n v="0"/>
    <n v="1"/>
    <n v="0"/>
    <n v="0"/>
    <n v="0"/>
    <n v="0"/>
    <n v="0"/>
    <n v="0"/>
    <n v="0"/>
    <n v="0"/>
    <n v="0"/>
    <n v="0"/>
    <n v="0"/>
    <n v="0"/>
    <n v="0"/>
    <n v="7"/>
    <n v="3"/>
    <n v="119"/>
    <n v="24"/>
    <n v="623"/>
    <n v="1467"/>
    <n v="957"/>
    <n v="160"/>
    <n v="131"/>
    <m/>
    <m/>
    <m/>
    <m/>
    <m/>
    <m/>
    <m/>
  </r>
  <r>
    <x v="4"/>
    <x v="32"/>
    <x v="182"/>
    <x v="8"/>
    <n v="146"/>
    <n v="8"/>
    <n v="7"/>
    <n v="3"/>
    <n v="3"/>
    <n v="84"/>
    <n v="7"/>
    <n v="12"/>
    <n v="1"/>
    <n v="25"/>
    <n v="22"/>
    <n v="1"/>
    <n v="0"/>
    <n v="725"/>
    <n v="527"/>
    <n v="52"/>
    <n v="33"/>
    <n v="7"/>
    <n v="1910"/>
    <n v="785"/>
    <n v="34"/>
    <n v="302"/>
    <n v="13"/>
    <n v="1424"/>
    <n v="510"/>
    <n v="92"/>
    <n v="301"/>
    <n v="27"/>
    <n v="239"/>
    <n v="53"/>
    <n v="4"/>
    <n v="45"/>
    <n v="10"/>
    <n v="140"/>
    <n v="114"/>
    <n v="4"/>
    <n v="3"/>
    <n v="1"/>
    <n v="0"/>
    <n v="0"/>
    <n v="1"/>
    <n v="0"/>
    <n v="0"/>
    <n v="0"/>
    <n v="0"/>
    <n v="0"/>
    <n v="0"/>
    <n v="0"/>
    <n v="0"/>
    <n v="0"/>
    <n v="0"/>
    <n v="0"/>
    <n v="0"/>
    <n v="0"/>
    <n v="7"/>
    <n v="3"/>
    <n v="119"/>
    <n v="24"/>
    <n v="622"/>
    <n v="1473"/>
    <n v="961"/>
    <n v="161"/>
    <n v="130"/>
    <n v="8128"/>
    <n v="1170"/>
    <n v="0"/>
    <n v="163"/>
    <n v="2961"/>
    <n v="360"/>
    <n v="4202"/>
  </r>
  <r>
    <x v="4"/>
    <x v="32"/>
    <x v="182"/>
    <x v="9"/>
    <n v="146"/>
    <n v="8"/>
    <n v="7"/>
    <n v="3"/>
    <n v="3"/>
    <n v="89"/>
    <n v="7"/>
    <n v="12"/>
    <n v="1"/>
    <n v="25"/>
    <n v="22"/>
    <n v="1"/>
    <n v="0"/>
    <n v="731"/>
    <n v="546"/>
    <n v="54"/>
    <n v="33"/>
    <n v="7"/>
    <n v="1913"/>
    <n v="872"/>
    <n v="32"/>
    <n v="299"/>
    <n v="14"/>
    <n v="1430"/>
    <n v="576"/>
    <n v="90"/>
    <n v="299"/>
    <n v="33"/>
    <n v="242"/>
    <n v="72"/>
    <n v="5"/>
    <n v="45"/>
    <n v="8"/>
    <n v="140"/>
    <n v="114"/>
    <n v="4"/>
    <n v="3"/>
    <n v="1"/>
    <n v="0"/>
    <n v="0"/>
    <n v="1"/>
    <n v="0"/>
    <n v="0"/>
    <n v="0"/>
    <n v="0"/>
    <n v="0"/>
    <n v="0"/>
    <n v="0"/>
    <n v="0"/>
    <n v="0"/>
    <n v="0"/>
    <n v="0"/>
    <n v="0"/>
    <n v="0"/>
    <n v="7"/>
    <n v="3"/>
    <n v="119"/>
    <n v="24"/>
    <n v="629"/>
    <n v="1488"/>
    <n v="960"/>
    <n v="164"/>
    <n v="130"/>
    <n v="8182"/>
    <n v="1701"/>
    <n v="0"/>
    <n v="163"/>
    <n v="2944"/>
    <n v="371"/>
    <n v="4267"/>
  </r>
  <r>
    <x v="4"/>
    <x v="32"/>
    <x v="182"/>
    <x v="10"/>
    <n v="146"/>
    <n v="8"/>
    <n v="7"/>
    <n v="3"/>
    <n v="3"/>
    <n v="93"/>
    <n v="7"/>
    <n v="12"/>
    <n v="1"/>
    <n v="24"/>
    <n v="21"/>
    <n v="0"/>
    <n v="0"/>
    <n v="734"/>
    <n v="552"/>
    <n v="55"/>
    <n v="35"/>
    <n v="4"/>
    <n v="1911"/>
    <n v="945"/>
    <n v="31"/>
    <n v="294"/>
    <n v="14"/>
    <n v="1440"/>
    <n v="618"/>
    <n v="91"/>
    <n v="297"/>
    <n v="36"/>
    <n v="242"/>
    <n v="79"/>
    <n v="5"/>
    <n v="44"/>
    <n v="8"/>
    <n v="139"/>
    <n v="113"/>
    <n v="4"/>
    <n v="3"/>
    <n v="1"/>
    <n v="0"/>
    <n v="0"/>
    <n v="1"/>
    <n v="0"/>
    <n v="0"/>
    <n v="0"/>
    <n v="0"/>
    <n v="0"/>
    <n v="0"/>
    <n v="0"/>
    <n v="0"/>
    <n v="0"/>
    <n v="0"/>
    <n v="0"/>
    <n v="0"/>
    <n v="0"/>
    <n v="7"/>
    <n v="3"/>
    <n v="119"/>
    <n v="23"/>
    <n v="630"/>
    <n v="1494"/>
    <n v="964"/>
    <n v="167"/>
    <n v="129"/>
    <n v="8208"/>
    <n v="1903"/>
    <n v="0"/>
    <n v="164"/>
    <n v="2931"/>
    <n v="384"/>
    <n v="4290"/>
  </r>
  <r>
    <x v="4"/>
    <x v="32"/>
    <x v="182"/>
    <x v="11"/>
    <n v="146"/>
    <n v="8"/>
    <n v="7"/>
    <n v="3"/>
    <n v="3"/>
    <n v="96"/>
    <n v="7"/>
    <n v="10"/>
    <n v="1"/>
    <n v="24"/>
    <n v="21"/>
    <n v="0"/>
    <n v="0"/>
    <n v="735"/>
    <n v="558"/>
    <n v="56"/>
    <n v="35"/>
    <n v="3"/>
    <n v="1910"/>
    <n v="994"/>
    <n v="30"/>
    <n v="286"/>
    <n v="14"/>
    <n v="1443"/>
    <n v="646"/>
    <n v="97"/>
    <n v="295"/>
    <n v="33"/>
    <n v="244"/>
    <n v="87"/>
    <n v="5"/>
    <n v="44"/>
    <n v="8"/>
    <n v="139"/>
    <n v="116"/>
    <n v="4"/>
    <n v="3"/>
    <n v="1"/>
    <n v="0"/>
    <n v="0"/>
    <n v="0"/>
    <n v="0"/>
    <n v="0"/>
    <n v="0"/>
    <n v="0"/>
    <n v="0"/>
    <n v="0"/>
    <n v="0"/>
    <n v="0"/>
    <n v="0"/>
    <n v="0"/>
    <n v="0"/>
    <n v="0"/>
    <n v="0"/>
    <n v="7"/>
    <n v="3"/>
    <n v="119"/>
    <n v="23"/>
    <n v="631"/>
    <n v="1499"/>
    <n v="969"/>
    <n v="169"/>
    <n v="129"/>
    <n v="8230"/>
    <n v="2064"/>
    <n v="0"/>
    <n v="180"/>
    <n v="2920"/>
    <n v="378"/>
    <n v="4319"/>
  </r>
  <r>
    <x v="4"/>
    <x v="32"/>
    <x v="182"/>
    <x v="12"/>
    <n v="145"/>
    <n v="8"/>
    <n v="7"/>
    <n v="3"/>
    <n v="3"/>
    <n v="97"/>
    <n v="7"/>
    <n v="10"/>
    <n v="1"/>
    <n v="24"/>
    <n v="21"/>
    <n v="0"/>
    <n v="0"/>
    <n v="736"/>
    <n v="567"/>
    <n v="54"/>
    <n v="35"/>
    <n v="3"/>
    <n v="1913"/>
    <n v="1009"/>
    <n v="30"/>
    <n v="282"/>
    <n v="15"/>
    <n v="1442"/>
    <n v="661"/>
    <n v="101"/>
    <n v="295"/>
    <n v="32"/>
    <n v="247"/>
    <n v="92"/>
    <n v="5"/>
    <n v="45"/>
    <n v="8"/>
    <n v="141"/>
    <n v="117"/>
    <n v="4"/>
    <n v="3"/>
    <n v="1"/>
    <n v="0"/>
    <n v="0"/>
    <n v="0"/>
    <n v="0"/>
    <n v="0"/>
    <n v="0"/>
    <n v="0"/>
    <n v="0"/>
    <n v="0"/>
    <n v="0"/>
    <n v="0"/>
    <n v="0"/>
    <n v="0"/>
    <n v="0"/>
    <n v="0"/>
    <n v="0"/>
    <n v="7"/>
    <n v="3"/>
    <n v="118"/>
    <n v="23"/>
    <n v="631"/>
    <n v="1503"/>
    <n v="969"/>
    <n v="171"/>
    <n v="131"/>
    <n v="8251"/>
    <n v="2168"/>
    <n v="0"/>
    <n v="193"/>
    <n v="2909"/>
    <n v="380"/>
    <n v="4335"/>
  </r>
  <r>
    <x v="4"/>
    <x v="32"/>
    <x v="182"/>
    <x v="13"/>
    <n v="147"/>
    <n v="8"/>
    <n v="7"/>
    <n v="3"/>
    <n v="3"/>
    <n v="101"/>
    <n v="7"/>
    <n v="9"/>
    <n v="1"/>
    <n v="24"/>
    <n v="21"/>
    <n v="0"/>
    <n v="0"/>
    <n v="733"/>
    <n v="565"/>
    <n v="54"/>
    <n v="35"/>
    <n v="3"/>
    <n v="1907"/>
    <n v="1026"/>
    <n v="28"/>
    <n v="277"/>
    <n v="16"/>
    <n v="1450"/>
    <n v="670"/>
    <n v="103"/>
    <n v="297"/>
    <n v="32"/>
    <n v="248"/>
    <n v="92"/>
    <n v="6"/>
    <n v="45"/>
    <n v="8"/>
    <n v="143"/>
    <n v="119"/>
    <n v="4"/>
    <n v="4"/>
    <n v="1"/>
    <n v="0"/>
    <n v="0"/>
    <n v="0"/>
    <n v="0"/>
    <n v="0"/>
    <n v="0"/>
    <n v="0"/>
    <n v="0"/>
    <n v="0"/>
    <n v="0"/>
    <n v="0"/>
    <n v="0"/>
    <n v="0"/>
    <n v="0"/>
    <n v="0"/>
    <n v="0"/>
    <n v="7"/>
    <n v="3"/>
    <n v="120"/>
    <n v="23"/>
    <n v="628"/>
    <n v="1503"/>
    <n v="973"/>
    <n v="171"/>
    <n v="132"/>
    <n v="8285"/>
    <n v="2214"/>
    <n v="0"/>
    <n v="218"/>
    <n v="2900"/>
    <n v="367"/>
    <n v="4353"/>
  </r>
  <r>
    <x v="4"/>
    <x v="32"/>
    <x v="182"/>
    <x v="14"/>
    <n v="147"/>
    <n v="8"/>
    <n v="7"/>
    <n v="3"/>
    <n v="3"/>
    <n v="103"/>
    <n v="7"/>
    <n v="9"/>
    <n v="1"/>
    <n v="25"/>
    <n v="22"/>
    <n v="0"/>
    <n v="0"/>
    <n v="735"/>
    <n v="567"/>
    <n v="50"/>
    <n v="36"/>
    <n v="2"/>
    <n v="1925"/>
    <n v="1057"/>
    <n v="31"/>
    <n v="275"/>
    <n v="12"/>
    <n v="1443"/>
    <n v="683"/>
    <n v="101"/>
    <n v="299"/>
    <n v="23"/>
    <n v="250"/>
    <n v="95"/>
    <n v="6"/>
    <n v="44"/>
    <n v="8"/>
    <n v="143"/>
    <n v="119"/>
    <n v="4"/>
    <n v="4"/>
    <n v="1"/>
    <n v="0"/>
    <n v="0"/>
    <n v="0"/>
    <n v="0"/>
    <n v="0"/>
    <n v="0"/>
    <n v="0"/>
    <n v="0"/>
    <n v="0"/>
    <n v="0"/>
    <n v="0"/>
    <n v="0"/>
    <n v="0"/>
    <n v="0"/>
    <n v="0"/>
    <n v="0"/>
    <n v="7"/>
    <n v="3"/>
    <n v="121"/>
    <n v="24"/>
    <n v="633"/>
    <n v="1523"/>
    <n v="976"/>
    <n v="174"/>
    <n v="132"/>
    <n v="8291"/>
    <n v="2312"/>
    <n v="0"/>
    <n v="206"/>
    <n v="2898"/>
    <n v="321"/>
    <n v="4446"/>
  </r>
  <r>
    <x v="4"/>
    <x v="32"/>
    <x v="182"/>
    <x v="15"/>
    <n v="148"/>
    <n v="8"/>
    <n v="7"/>
    <n v="3"/>
    <n v="3"/>
    <n v="103"/>
    <n v="7"/>
    <n v="9"/>
    <n v="1"/>
    <n v="25"/>
    <n v="23"/>
    <n v="0"/>
    <n v="0"/>
    <n v="736"/>
    <n v="567"/>
    <n v="51"/>
    <n v="36"/>
    <n v="2"/>
    <n v="1928"/>
    <n v="1069"/>
    <n v="31"/>
    <n v="277"/>
    <n v="11"/>
    <n v="1443"/>
    <n v="688"/>
    <n v="101"/>
    <n v="297"/>
    <n v="25"/>
    <n v="252"/>
    <n v="98"/>
    <n v="6"/>
    <n v="45"/>
    <n v="9"/>
    <n v="143"/>
    <n v="119"/>
    <n v="4"/>
    <n v="4"/>
    <n v="1"/>
    <n v="0"/>
    <n v="0"/>
    <n v="0"/>
    <n v="0"/>
    <n v="0"/>
    <n v="0"/>
    <n v="0"/>
    <n v="0"/>
    <n v="0"/>
    <n v="0"/>
    <n v="0"/>
    <n v="0"/>
    <n v="0"/>
    <n v="0"/>
    <n v="0"/>
    <n v="0"/>
    <n v="7"/>
    <n v="3"/>
    <n v="122"/>
    <n v="24"/>
    <n v="633"/>
    <n v="1526"/>
    <n v="973"/>
    <n v="174"/>
    <n v="132"/>
    <n v="8296"/>
    <n v="2336"/>
    <n v="0"/>
    <n v="223"/>
    <n v="2886"/>
    <n v="330"/>
    <n v="4440"/>
  </r>
  <r>
    <x v="4"/>
    <x v="32"/>
    <x v="182"/>
    <x v="16"/>
    <n v="149"/>
    <n v="8"/>
    <n v="7"/>
    <n v="3"/>
    <n v="3"/>
    <n v="103"/>
    <n v="7"/>
    <n v="9"/>
    <n v="1"/>
    <n v="25"/>
    <n v="23"/>
    <n v="0"/>
    <n v="0"/>
    <n v="736"/>
    <n v="569"/>
    <n v="50"/>
    <n v="36"/>
    <n v="3"/>
    <n v="1943"/>
    <n v="1095"/>
    <n v="34"/>
    <n v="275"/>
    <n v="11"/>
    <n v="1439"/>
    <n v="696"/>
    <n v="100"/>
    <n v="298"/>
    <n v="25"/>
    <n v="253"/>
    <n v="98"/>
    <n v="6"/>
    <n v="46"/>
    <n v="9"/>
    <n v="142"/>
    <n v="121"/>
    <n v="4"/>
    <n v="4"/>
    <n v="1"/>
    <n v="0"/>
    <n v="0"/>
    <n v="0"/>
    <n v="0"/>
    <n v="0"/>
    <n v="0"/>
    <n v="0"/>
    <n v="0"/>
    <n v="0"/>
    <n v="0"/>
    <n v="0"/>
    <n v="0"/>
    <n v="0"/>
    <n v="0"/>
    <n v="0"/>
    <n v="0"/>
    <n v="7"/>
    <n v="3"/>
    <n v="122"/>
    <n v="24"/>
    <n v="633"/>
    <n v="1543"/>
    <n v="972"/>
    <n v="172"/>
    <n v="131"/>
    <n v="8306"/>
    <n v="2386"/>
    <n v="0"/>
    <n v="233"/>
    <n v="2884"/>
    <n v="327"/>
    <n v="4447"/>
  </r>
  <r>
    <x v="4"/>
    <x v="32"/>
    <x v="182"/>
    <x v="16"/>
    <m/>
    <m/>
    <m/>
    <m/>
    <m/>
    <m/>
    <m/>
    <m/>
    <m/>
    <m/>
    <m/>
    <m/>
    <m/>
    <m/>
    <m/>
    <m/>
    <m/>
    <m/>
    <n v="2"/>
    <m/>
    <m/>
    <m/>
    <n v="1"/>
    <n v="1"/>
    <m/>
    <m/>
    <m/>
    <n v="1"/>
    <m/>
    <m/>
    <m/>
    <m/>
    <m/>
    <m/>
    <m/>
    <m/>
    <m/>
    <m/>
    <m/>
    <m/>
    <m/>
    <m/>
    <m/>
    <m/>
    <m/>
    <m/>
    <m/>
    <m/>
    <m/>
    <m/>
    <m/>
    <m/>
    <m/>
    <m/>
    <m/>
    <m/>
    <m/>
    <m/>
    <m/>
    <n v="2"/>
    <m/>
    <m/>
    <m/>
    <n v="2"/>
    <m/>
    <m/>
    <n v="1"/>
    <m/>
    <n v="1"/>
    <n v="1"/>
  </r>
  <r>
    <x v="4"/>
    <x v="30"/>
    <x v="183"/>
    <x v="0"/>
    <n v="110"/>
    <n v="3"/>
    <n v="0"/>
    <n v="0"/>
    <n v="0"/>
    <n v="28"/>
    <n v="2"/>
    <n v="11"/>
    <n v="0"/>
    <n v="1"/>
    <n v="0"/>
    <n v="0"/>
    <n v="0"/>
    <n v="518"/>
    <n v="0"/>
    <n v="279"/>
    <n v="21"/>
    <n v="0"/>
    <n v="795"/>
    <n v="0"/>
    <n v="93"/>
    <n v="110"/>
    <n v="0"/>
    <n v="851"/>
    <n v="76"/>
    <n v="21"/>
    <n v="143"/>
    <n v="2"/>
    <n v="86"/>
    <n v="0"/>
    <n v="4"/>
    <n v="13"/>
    <n v="0"/>
    <n v="36"/>
    <n v="0"/>
    <n v="7"/>
    <n v="0"/>
    <n v="0"/>
    <n v="0"/>
    <n v="0"/>
    <n v="0"/>
    <n v="0"/>
    <n v="0"/>
    <n v="0"/>
    <n v="0"/>
    <n v="0"/>
    <n v="0"/>
    <n v="0"/>
    <n v="0"/>
    <n v="49"/>
    <n v="9"/>
    <n v="0"/>
    <n v="0"/>
    <n v="0"/>
    <m/>
    <m/>
    <m/>
    <m/>
    <m/>
    <m/>
    <m/>
    <m/>
    <m/>
    <m/>
    <m/>
    <m/>
    <m/>
    <m/>
    <m/>
    <m/>
  </r>
  <r>
    <x v="4"/>
    <x v="30"/>
    <x v="183"/>
    <x v="1"/>
    <n v="110"/>
    <n v="4"/>
    <n v="1"/>
    <n v="0"/>
    <n v="0"/>
    <n v="36"/>
    <n v="2"/>
    <n v="11"/>
    <n v="0"/>
    <n v="1"/>
    <n v="0"/>
    <n v="0"/>
    <n v="0"/>
    <n v="517"/>
    <n v="0"/>
    <n v="321"/>
    <n v="18"/>
    <n v="0"/>
    <n v="801"/>
    <n v="0"/>
    <n v="110"/>
    <n v="108"/>
    <n v="0"/>
    <n v="849"/>
    <n v="108"/>
    <n v="21"/>
    <n v="143"/>
    <n v="2"/>
    <n v="86"/>
    <n v="0"/>
    <n v="4"/>
    <n v="13"/>
    <n v="0"/>
    <n v="37"/>
    <n v="0"/>
    <n v="7"/>
    <n v="0"/>
    <n v="0"/>
    <n v="0"/>
    <n v="0"/>
    <n v="0"/>
    <n v="0"/>
    <n v="0"/>
    <n v="0"/>
    <n v="0"/>
    <n v="0"/>
    <n v="0"/>
    <n v="0"/>
    <n v="0"/>
    <n v="49"/>
    <n v="9"/>
    <n v="0"/>
    <n v="0"/>
    <n v="0"/>
    <m/>
    <m/>
    <m/>
    <m/>
    <m/>
    <m/>
    <m/>
    <m/>
    <m/>
    <m/>
    <m/>
    <m/>
    <m/>
    <m/>
    <m/>
    <m/>
  </r>
  <r>
    <x v="4"/>
    <x v="30"/>
    <x v="183"/>
    <x v="2"/>
    <n v="110"/>
    <n v="4"/>
    <n v="1"/>
    <n v="0"/>
    <n v="0"/>
    <n v="41"/>
    <n v="2"/>
    <n v="11"/>
    <n v="0"/>
    <n v="1"/>
    <n v="0"/>
    <n v="0"/>
    <n v="0"/>
    <n v="517"/>
    <n v="343"/>
    <n v="49"/>
    <n v="18"/>
    <n v="0"/>
    <n v="803"/>
    <n v="133"/>
    <n v="9"/>
    <n v="106"/>
    <n v="0"/>
    <n v="847"/>
    <n v="125"/>
    <n v="21"/>
    <n v="139"/>
    <n v="2"/>
    <n v="90"/>
    <n v="6"/>
    <n v="1"/>
    <n v="14"/>
    <n v="0"/>
    <n v="38"/>
    <n v="10"/>
    <n v="0"/>
    <n v="0"/>
    <n v="0"/>
    <n v="0"/>
    <n v="0"/>
    <n v="0"/>
    <n v="0"/>
    <n v="0"/>
    <n v="0"/>
    <n v="0"/>
    <n v="0"/>
    <n v="0"/>
    <n v="0"/>
    <n v="0"/>
    <n v="0"/>
    <n v="0"/>
    <n v="0"/>
    <n v="0"/>
    <n v="0"/>
    <n v="4"/>
    <n v="0"/>
    <n v="95"/>
    <n v="1"/>
    <n v="441"/>
    <n v="657"/>
    <n v="663"/>
    <n v="67"/>
    <n v="37"/>
    <m/>
    <m/>
    <m/>
    <m/>
    <m/>
    <m/>
    <m/>
  </r>
  <r>
    <x v="4"/>
    <x v="30"/>
    <x v="183"/>
    <x v="3"/>
    <n v="110"/>
    <n v="4"/>
    <n v="1"/>
    <n v="0"/>
    <n v="0"/>
    <n v="42"/>
    <n v="2"/>
    <n v="11"/>
    <n v="0"/>
    <n v="1"/>
    <n v="0"/>
    <n v="0"/>
    <n v="0"/>
    <n v="518"/>
    <n v="355"/>
    <n v="48"/>
    <n v="18"/>
    <n v="1"/>
    <n v="806"/>
    <n v="155"/>
    <n v="9"/>
    <n v="106"/>
    <n v="0"/>
    <n v="850"/>
    <n v="141"/>
    <n v="21"/>
    <n v="139"/>
    <n v="4"/>
    <n v="90"/>
    <n v="7"/>
    <n v="1"/>
    <n v="14"/>
    <n v="0"/>
    <n v="38"/>
    <n v="11"/>
    <n v="0"/>
    <n v="0"/>
    <n v="0"/>
    <n v="0"/>
    <n v="0"/>
    <n v="0"/>
    <n v="0"/>
    <n v="0"/>
    <n v="0"/>
    <n v="0"/>
    <n v="0"/>
    <n v="0"/>
    <n v="0"/>
    <n v="0"/>
    <n v="0"/>
    <n v="0"/>
    <n v="0"/>
    <n v="0"/>
    <n v="0"/>
    <n v="4"/>
    <n v="0"/>
    <n v="95"/>
    <n v="1"/>
    <n v="442"/>
    <n v="662"/>
    <n v="665"/>
    <n v="67"/>
    <n v="37"/>
    <m/>
    <m/>
    <m/>
    <m/>
    <m/>
    <m/>
    <m/>
  </r>
  <r>
    <x v="4"/>
    <x v="30"/>
    <x v="183"/>
    <x v="4"/>
    <n v="110"/>
    <n v="4"/>
    <n v="2"/>
    <n v="0"/>
    <n v="0"/>
    <n v="44"/>
    <n v="2"/>
    <n v="11"/>
    <n v="0"/>
    <n v="1"/>
    <n v="0"/>
    <n v="0"/>
    <n v="0"/>
    <n v="519"/>
    <n v="365"/>
    <n v="48"/>
    <n v="18"/>
    <n v="0"/>
    <n v="808"/>
    <n v="186"/>
    <n v="9"/>
    <n v="106"/>
    <n v="0"/>
    <n v="848"/>
    <n v="165"/>
    <n v="21"/>
    <n v="137"/>
    <n v="4"/>
    <n v="91"/>
    <n v="7"/>
    <n v="1"/>
    <n v="13"/>
    <n v="0"/>
    <n v="38"/>
    <n v="12"/>
    <n v="0"/>
    <n v="0"/>
    <n v="0"/>
    <n v="0"/>
    <n v="0"/>
    <n v="0"/>
    <n v="0"/>
    <n v="0"/>
    <n v="0"/>
    <n v="0"/>
    <n v="0"/>
    <n v="0"/>
    <n v="0"/>
    <n v="0"/>
    <n v="0"/>
    <n v="0"/>
    <n v="0"/>
    <n v="0"/>
    <n v="0"/>
    <n v="4"/>
    <n v="0"/>
    <n v="95"/>
    <n v="1"/>
    <n v="444"/>
    <n v="665"/>
    <n v="667"/>
    <n v="68"/>
    <n v="37"/>
    <m/>
    <m/>
    <m/>
    <m/>
    <m/>
    <m/>
    <m/>
  </r>
  <r>
    <x v="4"/>
    <x v="30"/>
    <x v="183"/>
    <x v="5"/>
    <n v="112"/>
    <n v="4"/>
    <n v="4"/>
    <n v="0"/>
    <n v="0"/>
    <n v="52"/>
    <n v="2"/>
    <n v="11"/>
    <n v="0"/>
    <n v="1"/>
    <n v="0"/>
    <n v="0"/>
    <n v="0"/>
    <n v="517"/>
    <n v="396"/>
    <n v="48"/>
    <n v="18"/>
    <n v="0"/>
    <n v="805"/>
    <n v="262"/>
    <n v="9"/>
    <n v="103"/>
    <n v="0"/>
    <n v="845"/>
    <n v="224"/>
    <n v="21"/>
    <n v="137"/>
    <n v="4"/>
    <n v="89"/>
    <n v="9"/>
    <n v="1"/>
    <n v="13"/>
    <n v="0"/>
    <n v="38"/>
    <n v="34"/>
    <n v="0"/>
    <n v="0"/>
    <n v="0"/>
    <n v="0"/>
    <n v="0"/>
    <n v="0"/>
    <n v="0"/>
    <n v="0"/>
    <n v="0"/>
    <n v="0"/>
    <n v="0"/>
    <n v="0"/>
    <n v="0"/>
    <n v="0"/>
    <n v="0"/>
    <n v="0"/>
    <n v="0"/>
    <n v="0"/>
    <n v="0"/>
    <n v="4"/>
    <n v="0"/>
    <n v="97"/>
    <n v="1"/>
    <n v="443"/>
    <n v="667"/>
    <n v="665"/>
    <n v="66"/>
    <n v="37"/>
    <m/>
    <m/>
    <m/>
    <m/>
    <m/>
    <m/>
    <m/>
  </r>
  <r>
    <x v="4"/>
    <x v="30"/>
    <x v="183"/>
    <x v="6"/>
    <n v="111"/>
    <n v="4"/>
    <n v="4"/>
    <n v="0"/>
    <n v="0"/>
    <n v="55"/>
    <n v="2"/>
    <n v="11"/>
    <n v="0"/>
    <n v="1"/>
    <n v="0"/>
    <n v="0"/>
    <n v="0"/>
    <n v="516"/>
    <n v="400"/>
    <n v="48"/>
    <n v="18"/>
    <n v="0"/>
    <n v="804"/>
    <n v="317"/>
    <n v="9"/>
    <n v="102"/>
    <n v="0"/>
    <n v="847"/>
    <n v="299"/>
    <n v="21"/>
    <n v="136"/>
    <n v="3"/>
    <n v="89"/>
    <n v="10"/>
    <n v="1"/>
    <n v="13"/>
    <n v="0"/>
    <n v="38"/>
    <n v="34"/>
    <n v="0"/>
    <n v="0"/>
    <n v="0"/>
    <n v="0"/>
    <n v="0"/>
    <n v="0"/>
    <n v="0"/>
    <n v="0"/>
    <n v="0"/>
    <n v="0"/>
    <n v="0"/>
    <n v="0"/>
    <n v="0"/>
    <n v="0"/>
    <n v="0"/>
    <n v="0"/>
    <n v="0"/>
    <n v="0"/>
    <n v="0"/>
    <n v="4"/>
    <n v="0"/>
    <n v="96"/>
    <n v="1"/>
    <n v="442"/>
    <n v="668"/>
    <n v="666"/>
    <n v="66"/>
    <n v="37"/>
    <m/>
    <m/>
    <m/>
    <m/>
    <m/>
    <m/>
    <m/>
  </r>
  <r>
    <x v="4"/>
    <x v="30"/>
    <x v="183"/>
    <x v="7"/>
    <n v="111"/>
    <n v="4"/>
    <n v="4"/>
    <n v="0"/>
    <n v="0"/>
    <n v="57"/>
    <n v="2"/>
    <n v="11"/>
    <n v="0"/>
    <n v="1"/>
    <n v="0"/>
    <n v="0"/>
    <n v="0"/>
    <n v="517"/>
    <n v="406"/>
    <n v="48"/>
    <n v="18"/>
    <n v="0"/>
    <n v="809"/>
    <n v="351"/>
    <n v="9"/>
    <n v="102"/>
    <n v="0"/>
    <n v="846"/>
    <n v="367"/>
    <n v="21"/>
    <n v="136"/>
    <n v="4"/>
    <n v="91"/>
    <n v="16"/>
    <n v="0"/>
    <n v="13"/>
    <n v="0"/>
    <n v="38"/>
    <n v="34"/>
    <n v="0"/>
    <n v="0"/>
    <n v="0"/>
    <n v="0"/>
    <n v="0"/>
    <n v="0"/>
    <n v="0"/>
    <n v="0"/>
    <n v="0"/>
    <n v="0"/>
    <n v="0"/>
    <n v="0"/>
    <n v="0"/>
    <n v="0"/>
    <n v="0"/>
    <n v="0"/>
    <n v="0"/>
    <n v="0"/>
    <n v="0"/>
    <n v="4"/>
    <n v="0"/>
    <n v="96"/>
    <n v="1"/>
    <n v="443"/>
    <n v="673"/>
    <n v="666"/>
    <n v="68"/>
    <n v="37"/>
    <m/>
    <m/>
    <m/>
    <m/>
    <m/>
    <m/>
    <m/>
  </r>
  <r>
    <x v="4"/>
    <x v="30"/>
    <x v="183"/>
    <x v="8"/>
    <n v="112"/>
    <n v="4"/>
    <n v="4"/>
    <n v="0"/>
    <n v="0"/>
    <n v="64"/>
    <n v="2"/>
    <n v="12"/>
    <n v="0"/>
    <n v="1"/>
    <n v="0"/>
    <n v="0"/>
    <n v="0"/>
    <n v="516"/>
    <n v="412"/>
    <n v="47"/>
    <n v="16"/>
    <n v="0"/>
    <n v="812"/>
    <n v="408"/>
    <n v="8"/>
    <n v="102"/>
    <n v="0"/>
    <n v="848"/>
    <n v="428"/>
    <n v="21"/>
    <n v="135"/>
    <n v="5"/>
    <n v="91"/>
    <n v="22"/>
    <n v="0"/>
    <n v="13"/>
    <n v="0"/>
    <n v="38"/>
    <n v="34"/>
    <n v="0"/>
    <n v="0"/>
    <n v="0"/>
    <n v="0"/>
    <n v="0"/>
    <n v="0"/>
    <n v="0"/>
    <n v="0"/>
    <n v="0"/>
    <n v="0"/>
    <n v="0"/>
    <n v="0"/>
    <n v="0"/>
    <n v="0"/>
    <n v="0"/>
    <n v="0"/>
    <n v="0"/>
    <n v="0"/>
    <n v="0"/>
    <n v="4"/>
    <n v="0"/>
    <n v="96"/>
    <n v="1"/>
    <n v="443"/>
    <n v="676"/>
    <n v="668"/>
    <n v="69"/>
    <n v="37"/>
    <n v="3622"/>
    <n v="938"/>
    <n v="0"/>
    <n v="51"/>
    <n v="1002"/>
    <n v="13"/>
    <n v="2391"/>
  </r>
  <r>
    <x v="4"/>
    <x v="30"/>
    <x v="183"/>
    <x v="9"/>
    <n v="112"/>
    <n v="4"/>
    <n v="4"/>
    <n v="0"/>
    <n v="0"/>
    <n v="68"/>
    <n v="2"/>
    <n v="12"/>
    <n v="0"/>
    <n v="1"/>
    <n v="0"/>
    <n v="0"/>
    <n v="0"/>
    <n v="514"/>
    <n v="413"/>
    <n v="47"/>
    <n v="16"/>
    <n v="0"/>
    <n v="816"/>
    <n v="460"/>
    <n v="8"/>
    <n v="103"/>
    <n v="0"/>
    <n v="849"/>
    <n v="470"/>
    <n v="21"/>
    <n v="131"/>
    <n v="5"/>
    <n v="91"/>
    <n v="32"/>
    <n v="0"/>
    <n v="13"/>
    <n v="0"/>
    <n v="38"/>
    <n v="35"/>
    <n v="0"/>
    <n v="0"/>
    <n v="0"/>
    <n v="0"/>
    <n v="0"/>
    <n v="0"/>
    <n v="0"/>
    <n v="0"/>
    <n v="0"/>
    <n v="0"/>
    <n v="0"/>
    <n v="0"/>
    <n v="0"/>
    <n v="0"/>
    <n v="0"/>
    <n v="0"/>
    <n v="0"/>
    <n v="0"/>
    <n v="0"/>
    <n v="4"/>
    <n v="0"/>
    <n v="96"/>
    <n v="1"/>
    <n v="441"/>
    <n v="679"/>
    <n v="669"/>
    <n v="72"/>
    <n v="37"/>
    <n v="3622"/>
    <n v="1211"/>
    <n v="0"/>
    <n v="51"/>
    <n v="990"/>
    <n v="12"/>
    <n v="2405"/>
  </r>
  <r>
    <x v="4"/>
    <x v="30"/>
    <x v="183"/>
    <x v="10"/>
    <n v="112"/>
    <n v="4"/>
    <n v="4"/>
    <n v="0"/>
    <n v="0"/>
    <n v="69"/>
    <n v="2"/>
    <n v="12"/>
    <n v="0"/>
    <n v="1"/>
    <n v="0"/>
    <n v="0"/>
    <n v="0"/>
    <n v="517"/>
    <n v="414"/>
    <n v="47"/>
    <n v="16"/>
    <n v="0"/>
    <n v="817"/>
    <n v="471"/>
    <n v="8"/>
    <n v="101"/>
    <n v="0"/>
    <n v="851"/>
    <n v="487"/>
    <n v="21"/>
    <n v="132"/>
    <n v="3"/>
    <n v="93"/>
    <n v="35"/>
    <n v="0"/>
    <n v="14"/>
    <n v="0"/>
    <n v="38"/>
    <n v="35"/>
    <n v="0"/>
    <n v="0"/>
    <n v="0"/>
    <n v="0"/>
    <n v="0"/>
    <n v="0"/>
    <n v="0"/>
    <n v="0"/>
    <n v="0"/>
    <n v="0"/>
    <n v="0"/>
    <n v="0"/>
    <n v="0"/>
    <n v="0"/>
    <n v="0"/>
    <n v="0"/>
    <n v="0"/>
    <n v="0"/>
    <n v="0"/>
    <n v="4"/>
    <n v="0"/>
    <n v="96"/>
    <n v="1"/>
    <n v="445"/>
    <n v="681"/>
    <n v="672"/>
    <n v="74"/>
    <n v="37"/>
    <n v="3627"/>
    <n v="1314"/>
    <n v="0"/>
    <n v="51"/>
    <n v="980"/>
    <n v="10"/>
    <n v="2425"/>
  </r>
  <r>
    <x v="4"/>
    <x v="30"/>
    <x v="183"/>
    <x v="11"/>
    <n v="112"/>
    <n v="4"/>
    <n v="4"/>
    <n v="0"/>
    <n v="0"/>
    <n v="72"/>
    <n v="2"/>
    <n v="12"/>
    <n v="0"/>
    <n v="1"/>
    <n v="0"/>
    <n v="0"/>
    <n v="0"/>
    <n v="517"/>
    <n v="416"/>
    <n v="47"/>
    <n v="14"/>
    <n v="0"/>
    <n v="818"/>
    <n v="478"/>
    <n v="8"/>
    <n v="100"/>
    <n v="0"/>
    <n v="853"/>
    <n v="499"/>
    <n v="21"/>
    <n v="133"/>
    <n v="3"/>
    <n v="94"/>
    <n v="37"/>
    <n v="0"/>
    <n v="14"/>
    <n v="0"/>
    <n v="38"/>
    <n v="35"/>
    <n v="0"/>
    <n v="0"/>
    <n v="0"/>
    <n v="0"/>
    <n v="0"/>
    <n v="0"/>
    <n v="0"/>
    <n v="0"/>
    <n v="0"/>
    <n v="0"/>
    <n v="0"/>
    <n v="0"/>
    <n v="0"/>
    <n v="0"/>
    <n v="0"/>
    <n v="0"/>
    <n v="0"/>
    <n v="0"/>
    <n v="0"/>
    <n v="4"/>
    <n v="0"/>
    <n v="96"/>
    <n v="1"/>
    <n v="447"/>
    <n v="681"/>
    <n v="674"/>
    <n v="75"/>
    <n v="37"/>
    <n v="3637"/>
    <n v="1406"/>
    <n v="0"/>
    <n v="51"/>
    <n v="980"/>
    <n v="10"/>
    <n v="2437"/>
  </r>
  <r>
    <x v="4"/>
    <x v="30"/>
    <x v="183"/>
    <x v="12"/>
    <n v="112"/>
    <n v="4"/>
    <n v="4"/>
    <n v="0"/>
    <n v="0"/>
    <n v="73"/>
    <n v="2"/>
    <n v="12"/>
    <n v="0"/>
    <n v="1"/>
    <n v="0"/>
    <n v="0"/>
    <n v="0"/>
    <n v="518"/>
    <n v="421"/>
    <n v="47"/>
    <n v="15"/>
    <n v="0"/>
    <n v="820"/>
    <n v="498"/>
    <n v="8"/>
    <n v="101"/>
    <n v="0"/>
    <n v="852"/>
    <n v="505"/>
    <n v="21"/>
    <n v="132"/>
    <n v="3"/>
    <n v="94"/>
    <n v="38"/>
    <n v="0"/>
    <n v="14"/>
    <n v="0"/>
    <n v="38"/>
    <n v="35"/>
    <n v="0"/>
    <n v="0"/>
    <n v="0"/>
    <n v="0"/>
    <n v="0"/>
    <n v="0"/>
    <n v="0"/>
    <n v="0"/>
    <n v="0"/>
    <n v="0"/>
    <n v="0"/>
    <n v="0"/>
    <n v="0"/>
    <n v="0"/>
    <n v="0"/>
    <n v="0"/>
    <n v="0"/>
    <n v="0"/>
    <n v="0"/>
    <n v="4"/>
    <n v="0"/>
    <n v="96"/>
    <n v="1"/>
    <n v="447"/>
    <n v="684"/>
    <n v="673"/>
    <n v="76"/>
    <n v="37"/>
    <n v="3637"/>
    <n v="1474"/>
    <n v="0"/>
    <n v="51"/>
    <n v="971"/>
    <n v="11"/>
    <n v="2446"/>
  </r>
  <r>
    <x v="4"/>
    <x v="30"/>
    <x v="183"/>
    <x v="13"/>
    <n v="114"/>
    <n v="4"/>
    <n v="4"/>
    <n v="0"/>
    <n v="0"/>
    <n v="75"/>
    <n v="2"/>
    <n v="12"/>
    <n v="0"/>
    <n v="1"/>
    <n v="0"/>
    <n v="0"/>
    <n v="0"/>
    <n v="518"/>
    <n v="423"/>
    <n v="47"/>
    <n v="15"/>
    <n v="0"/>
    <n v="821"/>
    <n v="505"/>
    <n v="8"/>
    <n v="100"/>
    <n v="0"/>
    <n v="852"/>
    <n v="515"/>
    <n v="21"/>
    <n v="133"/>
    <n v="2"/>
    <n v="94"/>
    <n v="38"/>
    <n v="0"/>
    <n v="14"/>
    <n v="0"/>
    <n v="37"/>
    <n v="34"/>
    <n v="0"/>
    <n v="0"/>
    <n v="0"/>
    <n v="0"/>
    <n v="0"/>
    <n v="0"/>
    <n v="0"/>
    <n v="0"/>
    <n v="0"/>
    <n v="0"/>
    <n v="0"/>
    <n v="0"/>
    <n v="0"/>
    <n v="0"/>
    <n v="0"/>
    <n v="0"/>
    <n v="0"/>
    <n v="0"/>
    <n v="0"/>
    <n v="4"/>
    <n v="0"/>
    <n v="98"/>
    <n v="1"/>
    <n v="448"/>
    <n v="687"/>
    <n v="673"/>
    <n v="76"/>
    <n v="36"/>
    <n v="3642"/>
    <n v="1505"/>
    <n v="0"/>
    <n v="51"/>
    <n v="969"/>
    <n v="12"/>
    <n v="2452"/>
  </r>
  <r>
    <x v="4"/>
    <x v="30"/>
    <x v="183"/>
    <x v="14"/>
    <n v="114"/>
    <n v="4"/>
    <n v="4"/>
    <n v="0"/>
    <n v="0"/>
    <n v="79"/>
    <n v="2"/>
    <n v="12"/>
    <n v="0"/>
    <n v="1"/>
    <n v="0"/>
    <n v="0"/>
    <n v="0"/>
    <n v="519"/>
    <n v="427"/>
    <n v="47"/>
    <n v="15"/>
    <n v="0"/>
    <n v="822"/>
    <n v="519"/>
    <n v="8"/>
    <n v="100"/>
    <n v="0"/>
    <n v="855"/>
    <n v="529"/>
    <n v="21"/>
    <n v="133"/>
    <n v="2"/>
    <n v="94"/>
    <n v="39"/>
    <n v="0"/>
    <n v="14"/>
    <n v="0"/>
    <n v="37"/>
    <n v="34"/>
    <n v="0"/>
    <n v="0"/>
    <n v="0"/>
    <n v="0"/>
    <n v="0"/>
    <n v="0"/>
    <n v="0"/>
    <n v="0"/>
    <n v="0"/>
    <n v="0"/>
    <n v="0"/>
    <n v="0"/>
    <n v="0"/>
    <n v="0"/>
    <n v="0"/>
    <n v="0"/>
    <n v="0"/>
    <n v="0"/>
    <n v="0"/>
    <n v="4"/>
    <n v="0"/>
    <n v="98"/>
    <n v="1"/>
    <n v="450"/>
    <n v="688"/>
    <n v="676"/>
    <n v="76"/>
    <n v="36"/>
    <n v="3650"/>
    <n v="1559"/>
    <n v="0"/>
    <n v="52"/>
    <n v="965"/>
    <n v="13"/>
    <n v="2466"/>
  </r>
  <r>
    <x v="4"/>
    <x v="30"/>
    <x v="183"/>
    <x v="15"/>
    <n v="114"/>
    <n v="4"/>
    <n v="4"/>
    <n v="0"/>
    <n v="0"/>
    <n v="80"/>
    <n v="2"/>
    <n v="12"/>
    <n v="0"/>
    <n v="1"/>
    <n v="0"/>
    <n v="0"/>
    <n v="0"/>
    <n v="518"/>
    <n v="427"/>
    <n v="46"/>
    <n v="15"/>
    <n v="0"/>
    <n v="818"/>
    <n v="522"/>
    <n v="8"/>
    <n v="100"/>
    <n v="0"/>
    <n v="852"/>
    <n v="531"/>
    <n v="19"/>
    <n v="133"/>
    <n v="2"/>
    <n v="92"/>
    <n v="37"/>
    <n v="0"/>
    <n v="14"/>
    <n v="0"/>
    <n v="36"/>
    <n v="33"/>
    <n v="0"/>
    <n v="0"/>
    <n v="0"/>
    <n v="0"/>
    <n v="0"/>
    <n v="0"/>
    <n v="0"/>
    <n v="0"/>
    <n v="0"/>
    <n v="0"/>
    <n v="0"/>
    <n v="0"/>
    <n v="0"/>
    <n v="0"/>
    <n v="0"/>
    <n v="0"/>
    <n v="0"/>
    <n v="0"/>
    <n v="0"/>
    <n v="4"/>
    <n v="0"/>
    <n v="98"/>
    <n v="1"/>
    <n v="450"/>
    <n v="687"/>
    <n v="674"/>
    <n v="74"/>
    <n v="35"/>
    <n v="3622"/>
    <n v="1565"/>
    <n v="0"/>
    <n v="50"/>
    <n v="955"/>
    <n v="15"/>
    <n v="2452"/>
  </r>
  <r>
    <x v="4"/>
    <x v="30"/>
    <x v="183"/>
    <x v="16"/>
    <n v="115"/>
    <n v="4"/>
    <n v="4"/>
    <n v="0"/>
    <n v="0"/>
    <n v="82"/>
    <n v="2"/>
    <n v="12"/>
    <n v="0"/>
    <n v="1"/>
    <n v="0"/>
    <n v="0"/>
    <n v="0"/>
    <n v="519"/>
    <n v="428"/>
    <n v="46"/>
    <n v="15"/>
    <n v="0"/>
    <n v="819"/>
    <n v="527"/>
    <n v="8"/>
    <n v="99"/>
    <n v="0"/>
    <n v="851"/>
    <n v="535"/>
    <n v="19"/>
    <n v="133"/>
    <n v="2"/>
    <n v="92"/>
    <n v="37"/>
    <n v="0"/>
    <n v="14"/>
    <n v="0"/>
    <n v="36"/>
    <n v="33"/>
    <n v="0"/>
    <n v="0"/>
    <n v="0"/>
    <n v="0"/>
    <n v="0"/>
    <n v="0"/>
    <n v="0"/>
    <n v="0"/>
    <n v="0"/>
    <n v="0"/>
    <n v="0"/>
    <n v="0"/>
    <n v="0"/>
    <n v="0"/>
    <n v="0"/>
    <n v="0"/>
    <n v="0"/>
    <n v="0"/>
    <n v="0"/>
    <n v="4"/>
    <n v="0"/>
    <n v="99"/>
    <n v="1"/>
    <n v="451"/>
    <n v="690"/>
    <n v="674"/>
    <n v="74"/>
    <n v="35"/>
    <n v="3621"/>
    <n v="1578"/>
    <n v="0"/>
    <n v="50"/>
    <n v="957"/>
    <n v="13"/>
    <n v="2457"/>
  </r>
  <r>
    <x v="4"/>
    <x v="32"/>
    <x v="184"/>
    <x v="0"/>
    <n v="104"/>
    <n v="0"/>
    <n v="0"/>
    <n v="1"/>
    <n v="0"/>
    <n v="19"/>
    <n v="3"/>
    <n v="8"/>
    <n v="4"/>
    <n v="5"/>
    <n v="0"/>
    <n v="2"/>
    <n v="0"/>
    <n v="441"/>
    <n v="0"/>
    <n v="181"/>
    <n v="20"/>
    <n v="11"/>
    <n v="1706"/>
    <n v="0"/>
    <n v="72"/>
    <n v="202"/>
    <n v="108"/>
    <n v="861"/>
    <n v="27"/>
    <n v="5"/>
    <n v="20"/>
    <n v="193"/>
    <n v="205"/>
    <n v="0"/>
    <n v="2"/>
    <n v="50"/>
    <n v="11"/>
    <n v="23"/>
    <n v="0"/>
    <n v="4"/>
    <n v="0"/>
    <n v="2"/>
    <n v="0"/>
    <n v="0"/>
    <n v="0"/>
    <n v="0"/>
    <n v="0"/>
    <n v="0"/>
    <n v="0"/>
    <n v="0"/>
    <n v="0"/>
    <n v="0"/>
    <n v="0"/>
    <n v="24"/>
    <n v="21"/>
    <n v="0"/>
    <n v="3"/>
    <n v="1"/>
    <m/>
    <m/>
    <m/>
    <m/>
    <m/>
    <m/>
    <m/>
    <m/>
    <m/>
    <m/>
    <m/>
    <m/>
    <m/>
    <m/>
    <m/>
    <m/>
  </r>
  <r>
    <x v="4"/>
    <x v="32"/>
    <x v="184"/>
    <x v="1"/>
    <n v="104"/>
    <n v="0"/>
    <n v="0"/>
    <n v="0"/>
    <n v="0"/>
    <n v="21"/>
    <n v="3"/>
    <n v="8"/>
    <n v="4"/>
    <n v="2"/>
    <n v="0"/>
    <n v="1"/>
    <n v="0"/>
    <n v="445"/>
    <n v="0"/>
    <n v="198"/>
    <n v="20"/>
    <n v="12"/>
    <n v="1719"/>
    <n v="0"/>
    <n v="94"/>
    <n v="202"/>
    <n v="106"/>
    <n v="858"/>
    <n v="38"/>
    <n v="5"/>
    <n v="20"/>
    <n v="188"/>
    <n v="204"/>
    <n v="0"/>
    <n v="3"/>
    <n v="51"/>
    <n v="10"/>
    <n v="24"/>
    <n v="0"/>
    <n v="5"/>
    <n v="1"/>
    <n v="2"/>
    <n v="0"/>
    <n v="0"/>
    <n v="0"/>
    <n v="0"/>
    <n v="0"/>
    <n v="0"/>
    <n v="0"/>
    <n v="0"/>
    <n v="0"/>
    <n v="0"/>
    <n v="0"/>
    <n v="24"/>
    <n v="19"/>
    <n v="0"/>
    <n v="3"/>
    <n v="1"/>
    <m/>
    <m/>
    <m/>
    <m/>
    <m/>
    <m/>
    <m/>
    <m/>
    <m/>
    <m/>
    <m/>
    <m/>
    <m/>
    <m/>
    <m/>
    <m/>
  </r>
  <r>
    <x v="4"/>
    <x v="32"/>
    <x v="184"/>
    <x v="2"/>
    <n v="104"/>
    <n v="0"/>
    <n v="0"/>
    <n v="0"/>
    <n v="0"/>
    <n v="24"/>
    <n v="3"/>
    <n v="8"/>
    <n v="4"/>
    <n v="2"/>
    <n v="1"/>
    <n v="0"/>
    <n v="0"/>
    <n v="443"/>
    <n v="216"/>
    <n v="23"/>
    <n v="19"/>
    <n v="11"/>
    <n v="1713"/>
    <n v="140"/>
    <n v="18"/>
    <n v="199"/>
    <n v="105"/>
    <n v="859"/>
    <n v="45"/>
    <n v="5"/>
    <n v="20"/>
    <n v="188"/>
    <n v="206"/>
    <n v="6"/>
    <n v="3"/>
    <n v="50"/>
    <n v="11"/>
    <n v="25"/>
    <n v="7"/>
    <n v="1"/>
    <n v="1"/>
    <n v="2"/>
    <n v="0"/>
    <n v="0"/>
    <n v="0"/>
    <n v="0"/>
    <n v="0"/>
    <n v="0"/>
    <n v="0"/>
    <n v="0"/>
    <n v="0"/>
    <n v="0"/>
    <n v="0"/>
    <n v="0"/>
    <n v="0"/>
    <n v="0"/>
    <n v="0"/>
    <n v="0"/>
    <n v="0"/>
    <n v="0"/>
    <n v="86"/>
    <n v="2"/>
    <n v="378"/>
    <n v="1288"/>
    <n v="622"/>
    <n v="125"/>
    <n v="19"/>
    <m/>
    <m/>
    <m/>
    <m/>
    <m/>
    <m/>
    <m/>
  </r>
  <r>
    <x v="4"/>
    <x v="32"/>
    <x v="184"/>
    <x v="3"/>
    <n v="105"/>
    <n v="0"/>
    <n v="0"/>
    <n v="0"/>
    <n v="0"/>
    <n v="29"/>
    <n v="3"/>
    <n v="8"/>
    <n v="5"/>
    <n v="2"/>
    <n v="1"/>
    <n v="0"/>
    <n v="0"/>
    <n v="445"/>
    <n v="230"/>
    <n v="23"/>
    <n v="20"/>
    <n v="11"/>
    <n v="1712"/>
    <n v="187"/>
    <n v="18"/>
    <n v="195"/>
    <n v="105"/>
    <n v="857"/>
    <n v="58"/>
    <n v="5"/>
    <n v="20"/>
    <n v="185"/>
    <n v="208"/>
    <n v="7"/>
    <n v="3"/>
    <n v="48"/>
    <n v="11"/>
    <n v="25"/>
    <n v="7"/>
    <n v="1"/>
    <n v="0"/>
    <n v="2"/>
    <n v="0"/>
    <n v="0"/>
    <n v="0"/>
    <n v="0"/>
    <n v="0"/>
    <n v="0"/>
    <n v="0"/>
    <n v="0"/>
    <n v="0"/>
    <n v="0"/>
    <n v="0"/>
    <n v="0"/>
    <n v="0"/>
    <n v="0"/>
    <n v="0"/>
    <n v="0"/>
    <n v="0"/>
    <n v="0"/>
    <n v="86"/>
    <n v="2"/>
    <n v="380"/>
    <n v="1293"/>
    <n v="623"/>
    <n v="128"/>
    <n v="19"/>
    <m/>
    <m/>
    <m/>
    <m/>
    <m/>
    <m/>
    <m/>
  </r>
  <r>
    <x v="4"/>
    <x v="32"/>
    <x v="184"/>
    <x v="4"/>
    <n v="106"/>
    <n v="0"/>
    <n v="0"/>
    <n v="0"/>
    <n v="0"/>
    <n v="34"/>
    <n v="3"/>
    <n v="8"/>
    <n v="4"/>
    <n v="2"/>
    <n v="1"/>
    <n v="0"/>
    <n v="0"/>
    <n v="446"/>
    <n v="253"/>
    <n v="23"/>
    <n v="20"/>
    <n v="11"/>
    <n v="1709"/>
    <n v="253"/>
    <n v="18"/>
    <n v="193"/>
    <n v="103"/>
    <n v="861"/>
    <n v="88"/>
    <n v="5"/>
    <n v="19"/>
    <n v="186"/>
    <n v="208"/>
    <n v="10"/>
    <n v="3"/>
    <n v="49"/>
    <n v="11"/>
    <n v="26"/>
    <n v="7"/>
    <n v="1"/>
    <n v="0"/>
    <n v="2"/>
    <n v="0"/>
    <n v="0"/>
    <n v="0"/>
    <n v="0"/>
    <n v="0"/>
    <n v="0"/>
    <n v="0"/>
    <n v="0"/>
    <n v="0"/>
    <n v="0"/>
    <n v="0"/>
    <n v="0"/>
    <n v="0"/>
    <n v="0"/>
    <n v="0"/>
    <n v="0"/>
    <n v="0"/>
    <n v="0"/>
    <n v="87"/>
    <n v="2"/>
    <n v="381"/>
    <n v="1294"/>
    <n v="623"/>
    <n v="128"/>
    <n v="20"/>
    <m/>
    <m/>
    <m/>
    <m/>
    <m/>
    <m/>
    <m/>
  </r>
  <r>
    <x v="4"/>
    <x v="32"/>
    <x v="184"/>
    <x v="5"/>
    <n v="106"/>
    <n v="0"/>
    <n v="0"/>
    <n v="0"/>
    <n v="0"/>
    <n v="38"/>
    <n v="3"/>
    <n v="7"/>
    <n v="4"/>
    <n v="2"/>
    <n v="2"/>
    <n v="0"/>
    <n v="0"/>
    <n v="445"/>
    <n v="271"/>
    <n v="23"/>
    <n v="20"/>
    <n v="10"/>
    <n v="1714"/>
    <n v="304"/>
    <n v="19"/>
    <n v="186"/>
    <n v="105"/>
    <n v="866"/>
    <n v="121"/>
    <n v="6"/>
    <n v="19"/>
    <n v="183"/>
    <n v="209"/>
    <n v="10"/>
    <n v="4"/>
    <n v="49"/>
    <n v="11"/>
    <n v="27"/>
    <n v="8"/>
    <n v="1"/>
    <n v="0"/>
    <n v="2"/>
    <n v="0"/>
    <n v="0"/>
    <n v="0"/>
    <n v="0"/>
    <n v="0"/>
    <n v="0"/>
    <n v="0"/>
    <n v="0"/>
    <n v="0"/>
    <n v="0"/>
    <n v="0"/>
    <n v="0"/>
    <n v="0"/>
    <n v="0"/>
    <n v="0"/>
    <n v="0"/>
    <n v="0"/>
    <n v="0"/>
    <n v="87"/>
    <n v="2"/>
    <n v="381"/>
    <n v="1309"/>
    <n v="629"/>
    <n v="128"/>
    <n v="21"/>
    <m/>
    <m/>
    <m/>
    <m/>
    <m/>
    <m/>
    <m/>
  </r>
  <r>
    <x v="4"/>
    <x v="32"/>
    <x v="184"/>
    <x v="6"/>
    <n v="107"/>
    <n v="0"/>
    <n v="0"/>
    <n v="0"/>
    <n v="0"/>
    <n v="45"/>
    <n v="3"/>
    <n v="7"/>
    <n v="4"/>
    <n v="2"/>
    <n v="2"/>
    <n v="0"/>
    <n v="0"/>
    <n v="450"/>
    <n v="286"/>
    <n v="23"/>
    <n v="21"/>
    <n v="10"/>
    <n v="1722"/>
    <n v="373"/>
    <n v="21"/>
    <n v="188"/>
    <n v="99"/>
    <n v="864"/>
    <n v="170"/>
    <n v="6"/>
    <n v="24"/>
    <n v="177"/>
    <n v="212"/>
    <n v="13"/>
    <n v="4"/>
    <n v="49"/>
    <n v="12"/>
    <n v="28"/>
    <n v="9"/>
    <n v="1"/>
    <n v="0"/>
    <n v="2"/>
    <n v="0"/>
    <n v="0"/>
    <n v="0"/>
    <n v="0"/>
    <n v="0"/>
    <n v="0"/>
    <n v="0"/>
    <n v="0"/>
    <n v="0"/>
    <n v="0"/>
    <n v="0"/>
    <n v="0"/>
    <n v="0"/>
    <n v="0"/>
    <n v="0"/>
    <n v="0"/>
    <n v="0"/>
    <n v="0"/>
    <n v="88"/>
    <n v="2"/>
    <n v="386"/>
    <n v="1320"/>
    <n v="629"/>
    <n v="130"/>
    <n v="22"/>
    <m/>
    <m/>
    <m/>
    <m/>
    <m/>
    <m/>
    <m/>
  </r>
  <r>
    <x v="4"/>
    <x v="32"/>
    <x v="184"/>
    <x v="7"/>
    <n v="108"/>
    <n v="0"/>
    <n v="0"/>
    <n v="0"/>
    <n v="0"/>
    <n v="48"/>
    <n v="3"/>
    <n v="7"/>
    <n v="4"/>
    <n v="2"/>
    <n v="2"/>
    <n v="0"/>
    <n v="0"/>
    <n v="449"/>
    <n v="291"/>
    <n v="22"/>
    <n v="20"/>
    <n v="10"/>
    <n v="1721"/>
    <n v="444"/>
    <n v="21"/>
    <n v="192"/>
    <n v="92"/>
    <n v="868"/>
    <n v="220"/>
    <n v="6"/>
    <n v="25"/>
    <n v="177"/>
    <n v="214"/>
    <n v="17"/>
    <n v="4"/>
    <n v="49"/>
    <n v="10"/>
    <n v="28"/>
    <n v="10"/>
    <n v="1"/>
    <n v="0"/>
    <n v="2"/>
    <n v="0"/>
    <n v="0"/>
    <n v="0"/>
    <n v="0"/>
    <n v="0"/>
    <n v="0"/>
    <n v="0"/>
    <n v="0"/>
    <n v="0"/>
    <n v="0"/>
    <n v="0"/>
    <n v="0"/>
    <n v="0"/>
    <n v="0"/>
    <n v="0"/>
    <n v="0"/>
    <n v="0"/>
    <n v="0"/>
    <n v="89"/>
    <n v="2"/>
    <n v="385"/>
    <n v="1323"/>
    <n v="634"/>
    <n v="134"/>
    <n v="23"/>
    <m/>
    <m/>
    <m/>
    <m/>
    <m/>
    <m/>
    <m/>
  </r>
  <r>
    <x v="4"/>
    <x v="32"/>
    <x v="184"/>
    <x v="8"/>
    <n v="109"/>
    <n v="0"/>
    <n v="0"/>
    <n v="0"/>
    <n v="0"/>
    <n v="52"/>
    <n v="3"/>
    <n v="7"/>
    <n v="3"/>
    <n v="0"/>
    <n v="0"/>
    <n v="0"/>
    <n v="0"/>
    <n v="451"/>
    <n v="308"/>
    <n v="21"/>
    <n v="19"/>
    <n v="10"/>
    <n v="1719"/>
    <n v="583"/>
    <n v="20"/>
    <n v="192"/>
    <n v="88"/>
    <n v="868"/>
    <n v="292"/>
    <n v="6"/>
    <n v="25"/>
    <n v="174"/>
    <n v="215"/>
    <n v="32"/>
    <n v="3"/>
    <n v="49"/>
    <n v="10"/>
    <n v="27"/>
    <n v="14"/>
    <n v="1"/>
    <n v="0"/>
    <n v="1"/>
    <n v="0"/>
    <n v="0"/>
    <n v="0"/>
    <n v="0"/>
    <n v="0"/>
    <n v="0"/>
    <n v="0"/>
    <n v="0"/>
    <n v="0"/>
    <n v="0"/>
    <n v="0"/>
    <n v="0"/>
    <n v="0"/>
    <n v="0"/>
    <n v="0"/>
    <n v="0"/>
    <n v="0"/>
    <n v="0"/>
    <n v="90"/>
    <n v="0"/>
    <n v="387"/>
    <n v="1326"/>
    <n v="635"/>
    <n v="137"/>
    <n v="23"/>
    <n v="5453"/>
    <n v="703"/>
    <n v="0"/>
    <n v="36"/>
    <n v="1156"/>
    <n v="748"/>
    <n v="3155"/>
  </r>
  <r>
    <x v="4"/>
    <x v="32"/>
    <x v="184"/>
    <x v="9"/>
    <n v="109"/>
    <n v="0"/>
    <n v="0"/>
    <n v="0"/>
    <n v="0"/>
    <n v="55"/>
    <n v="3"/>
    <n v="7"/>
    <n v="2"/>
    <n v="0"/>
    <n v="0"/>
    <n v="0"/>
    <n v="0"/>
    <n v="452"/>
    <n v="317"/>
    <n v="20"/>
    <n v="20"/>
    <n v="8"/>
    <n v="1725"/>
    <n v="674"/>
    <n v="18"/>
    <n v="194"/>
    <n v="84"/>
    <n v="867"/>
    <n v="345"/>
    <n v="5"/>
    <n v="26"/>
    <n v="169"/>
    <n v="216"/>
    <n v="45"/>
    <n v="3"/>
    <n v="46"/>
    <n v="10"/>
    <n v="27"/>
    <n v="14"/>
    <n v="1"/>
    <n v="0"/>
    <n v="1"/>
    <n v="0"/>
    <n v="0"/>
    <n v="0"/>
    <n v="0"/>
    <n v="0"/>
    <n v="0"/>
    <n v="0"/>
    <n v="0"/>
    <n v="0"/>
    <n v="0"/>
    <n v="0"/>
    <n v="0"/>
    <n v="0"/>
    <n v="0"/>
    <n v="0"/>
    <n v="0"/>
    <n v="0"/>
    <n v="0"/>
    <n v="90"/>
    <n v="0"/>
    <n v="388"/>
    <n v="1342"/>
    <n v="638"/>
    <n v="142"/>
    <n v="23"/>
    <n v="5460"/>
    <n v="1019"/>
    <n v="0"/>
    <n v="33"/>
    <n v="1150"/>
    <n v="727"/>
    <n v="3184"/>
  </r>
  <r>
    <x v="4"/>
    <x v="32"/>
    <x v="184"/>
    <x v="10"/>
    <n v="109"/>
    <n v="0"/>
    <n v="0"/>
    <n v="0"/>
    <n v="0"/>
    <n v="58"/>
    <n v="3"/>
    <n v="6"/>
    <n v="2"/>
    <n v="0"/>
    <n v="0"/>
    <n v="0"/>
    <n v="0"/>
    <n v="455"/>
    <n v="323"/>
    <n v="20"/>
    <n v="21"/>
    <n v="6"/>
    <n v="1726"/>
    <n v="707"/>
    <n v="18"/>
    <n v="193"/>
    <n v="81"/>
    <n v="868"/>
    <n v="363"/>
    <n v="6"/>
    <n v="28"/>
    <n v="165"/>
    <n v="217"/>
    <n v="54"/>
    <n v="3"/>
    <n v="45"/>
    <n v="9"/>
    <n v="27"/>
    <n v="13"/>
    <n v="1"/>
    <n v="1"/>
    <n v="1"/>
    <n v="0"/>
    <n v="0"/>
    <n v="0"/>
    <n v="0"/>
    <n v="0"/>
    <n v="0"/>
    <n v="0"/>
    <n v="0"/>
    <n v="0"/>
    <n v="0"/>
    <n v="0"/>
    <n v="0"/>
    <n v="0"/>
    <n v="0"/>
    <n v="0"/>
    <n v="0"/>
    <n v="0"/>
    <n v="0"/>
    <n v="90"/>
    <n v="0"/>
    <n v="392"/>
    <n v="1345"/>
    <n v="639"/>
    <n v="144"/>
    <n v="22"/>
    <n v="5451"/>
    <n v="1153"/>
    <n v="0"/>
    <n v="33"/>
    <n v="1145"/>
    <n v="702"/>
    <n v="3207"/>
  </r>
  <r>
    <x v="4"/>
    <x v="32"/>
    <x v="184"/>
    <x v="11"/>
    <n v="110"/>
    <n v="0"/>
    <n v="0"/>
    <n v="0"/>
    <n v="0"/>
    <n v="59"/>
    <n v="3"/>
    <n v="6"/>
    <n v="2"/>
    <n v="0"/>
    <n v="0"/>
    <n v="0"/>
    <n v="0"/>
    <n v="453"/>
    <n v="328"/>
    <n v="20"/>
    <n v="21"/>
    <n v="6"/>
    <n v="1728"/>
    <n v="741"/>
    <n v="18"/>
    <n v="193"/>
    <n v="80"/>
    <n v="872"/>
    <n v="377"/>
    <n v="6"/>
    <n v="29"/>
    <n v="165"/>
    <n v="217"/>
    <n v="60"/>
    <n v="3"/>
    <n v="45"/>
    <n v="9"/>
    <n v="26"/>
    <n v="13"/>
    <n v="1"/>
    <n v="1"/>
    <n v="1"/>
    <n v="0"/>
    <n v="0"/>
    <n v="0"/>
    <n v="0"/>
    <n v="0"/>
    <n v="0"/>
    <n v="0"/>
    <n v="0"/>
    <n v="0"/>
    <n v="0"/>
    <n v="0"/>
    <n v="0"/>
    <n v="0"/>
    <n v="0"/>
    <n v="0"/>
    <n v="0"/>
    <n v="0"/>
    <n v="0"/>
    <n v="90"/>
    <n v="0"/>
    <n v="391"/>
    <n v="1349"/>
    <n v="643"/>
    <n v="144"/>
    <n v="22"/>
    <n v="5456"/>
    <n v="1269"/>
    <n v="0"/>
    <n v="32"/>
    <n v="1138"/>
    <n v="697"/>
    <n v="3226"/>
  </r>
  <r>
    <x v="4"/>
    <x v="32"/>
    <x v="184"/>
    <x v="12"/>
    <n v="110"/>
    <n v="0"/>
    <n v="0"/>
    <n v="0"/>
    <n v="0"/>
    <n v="59"/>
    <n v="3"/>
    <n v="6"/>
    <n v="2"/>
    <n v="0"/>
    <n v="0"/>
    <n v="0"/>
    <n v="0"/>
    <n v="454"/>
    <n v="331"/>
    <n v="20"/>
    <n v="20"/>
    <n v="5"/>
    <n v="1729"/>
    <n v="754"/>
    <n v="18"/>
    <n v="193"/>
    <n v="75"/>
    <n v="878"/>
    <n v="384"/>
    <n v="6"/>
    <n v="29"/>
    <n v="167"/>
    <n v="216"/>
    <n v="61"/>
    <n v="3"/>
    <n v="46"/>
    <n v="8"/>
    <n v="26"/>
    <n v="14"/>
    <n v="1"/>
    <n v="1"/>
    <n v="1"/>
    <n v="0"/>
    <n v="0"/>
    <n v="0"/>
    <n v="0"/>
    <n v="0"/>
    <n v="0"/>
    <n v="0"/>
    <n v="0"/>
    <n v="0"/>
    <n v="0"/>
    <n v="0"/>
    <n v="0"/>
    <n v="0"/>
    <n v="0"/>
    <n v="0"/>
    <n v="0"/>
    <n v="0"/>
    <n v="0"/>
    <n v="90"/>
    <n v="0"/>
    <n v="393"/>
    <n v="1354"/>
    <n v="646"/>
    <n v="145"/>
    <n v="22"/>
    <n v="5465"/>
    <n v="1332"/>
    <n v="0"/>
    <n v="32"/>
    <n v="1114"/>
    <n v="705"/>
    <n v="3245"/>
  </r>
  <r>
    <x v="4"/>
    <x v="32"/>
    <x v="184"/>
    <x v="13"/>
    <n v="110"/>
    <n v="0"/>
    <n v="0"/>
    <n v="0"/>
    <n v="0"/>
    <n v="59"/>
    <n v="3"/>
    <n v="6"/>
    <n v="2"/>
    <n v="0"/>
    <n v="0"/>
    <n v="0"/>
    <n v="0"/>
    <n v="457"/>
    <n v="335"/>
    <n v="20"/>
    <n v="20"/>
    <n v="5"/>
    <n v="1722"/>
    <n v="758"/>
    <n v="18"/>
    <n v="194"/>
    <n v="72"/>
    <n v="878"/>
    <n v="389"/>
    <n v="5"/>
    <n v="29"/>
    <n v="164"/>
    <n v="220"/>
    <n v="62"/>
    <n v="3"/>
    <n v="45"/>
    <n v="9"/>
    <n v="25"/>
    <n v="14"/>
    <n v="1"/>
    <n v="1"/>
    <n v="1"/>
    <n v="0"/>
    <n v="0"/>
    <n v="0"/>
    <n v="0"/>
    <n v="0"/>
    <n v="0"/>
    <n v="0"/>
    <n v="0"/>
    <n v="0"/>
    <n v="0"/>
    <n v="0"/>
    <n v="0"/>
    <n v="0"/>
    <n v="0"/>
    <n v="0"/>
    <n v="0"/>
    <n v="0"/>
    <n v="0"/>
    <n v="90"/>
    <n v="0"/>
    <n v="397"/>
    <n v="1354"/>
    <n v="649"/>
    <n v="148"/>
    <n v="21"/>
    <n v="5476"/>
    <n v="1363"/>
    <n v="0"/>
    <n v="32"/>
    <n v="1112"/>
    <n v="695"/>
    <n v="3264"/>
  </r>
  <r>
    <x v="4"/>
    <x v="32"/>
    <x v="184"/>
    <x v="14"/>
    <n v="111"/>
    <n v="0"/>
    <n v="0"/>
    <n v="0"/>
    <n v="0"/>
    <n v="63"/>
    <n v="3"/>
    <n v="6"/>
    <n v="2"/>
    <n v="0"/>
    <n v="0"/>
    <n v="0"/>
    <n v="0"/>
    <n v="459"/>
    <n v="339"/>
    <n v="20"/>
    <n v="20"/>
    <n v="5"/>
    <n v="1723"/>
    <n v="774"/>
    <n v="18"/>
    <n v="193"/>
    <n v="72"/>
    <n v="878"/>
    <n v="395"/>
    <n v="5"/>
    <n v="31"/>
    <n v="160"/>
    <n v="222"/>
    <n v="65"/>
    <n v="3"/>
    <n v="44"/>
    <n v="9"/>
    <n v="25"/>
    <n v="14"/>
    <n v="1"/>
    <n v="1"/>
    <n v="1"/>
    <n v="0"/>
    <n v="0"/>
    <n v="0"/>
    <n v="0"/>
    <n v="0"/>
    <n v="0"/>
    <n v="0"/>
    <n v="0"/>
    <n v="0"/>
    <n v="0"/>
    <n v="0"/>
    <n v="0"/>
    <n v="0"/>
    <n v="0"/>
    <n v="0"/>
    <n v="0"/>
    <n v="0"/>
    <n v="0"/>
    <n v="91"/>
    <n v="0"/>
    <n v="399"/>
    <n v="1357"/>
    <n v="651"/>
    <n v="150"/>
    <n v="21"/>
    <n v="5469"/>
    <n v="1419"/>
    <n v="0"/>
    <n v="31"/>
    <n v="1104"/>
    <n v="689"/>
    <n v="3286"/>
  </r>
  <r>
    <x v="4"/>
    <x v="32"/>
    <x v="184"/>
    <x v="15"/>
    <n v="110"/>
    <n v="0"/>
    <n v="0"/>
    <n v="0"/>
    <n v="0"/>
    <n v="63"/>
    <n v="3"/>
    <n v="6"/>
    <n v="2"/>
    <n v="0"/>
    <n v="0"/>
    <n v="0"/>
    <n v="0"/>
    <n v="462"/>
    <n v="343"/>
    <n v="20"/>
    <n v="20"/>
    <n v="5"/>
    <n v="1718"/>
    <n v="780"/>
    <n v="19"/>
    <n v="190"/>
    <n v="71"/>
    <n v="872"/>
    <n v="395"/>
    <n v="4"/>
    <n v="30"/>
    <n v="155"/>
    <n v="223"/>
    <n v="69"/>
    <n v="3"/>
    <n v="44"/>
    <n v="9"/>
    <n v="27"/>
    <n v="14"/>
    <n v="1"/>
    <n v="2"/>
    <n v="1"/>
    <n v="0"/>
    <n v="0"/>
    <n v="0"/>
    <n v="0"/>
    <n v="0"/>
    <n v="0"/>
    <n v="0"/>
    <n v="0"/>
    <n v="0"/>
    <n v="0"/>
    <n v="0"/>
    <n v="0"/>
    <n v="0"/>
    <n v="0"/>
    <n v="0"/>
    <n v="0"/>
    <n v="0"/>
    <n v="0"/>
    <n v="90"/>
    <n v="0"/>
    <n v="402"/>
    <n v="1358"/>
    <n v="652"/>
    <n v="151"/>
    <n v="22"/>
    <n v="5477"/>
    <n v="1451"/>
    <n v="0"/>
    <n v="30"/>
    <n v="1107"/>
    <n v="674"/>
    <n v="3322"/>
  </r>
  <r>
    <x v="4"/>
    <x v="32"/>
    <x v="184"/>
    <x v="16"/>
    <n v="110"/>
    <n v="0"/>
    <n v="0"/>
    <n v="0"/>
    <n v="0"/>
    <n v="63"/>
    <n v="3"/>
    <n v="5"/>
    <n v="2"/>
    <n v="0"/>
    <n v="0"/>
    <n v="0"/>
    <n v="0"/>
    <n v="463"/>
    <n v="344"/>
    <n v="20"/>
    <n v="20"/>
    <n v="5"/>
    <n v="1718"/>
    <n v="785"/>
    <n v="19"/>
    <n v="189"/>
    <n v="68"/>
    <n v="872"/>
    <n v="398"/>
    <n v="4"/>
    <n v="30"/>
    <n v="156"/>
    <n v="224"/>
    <n v="70"/>
    <n v="3"/>
    <n v="44"/>
    <n v="9"/>
    <n v="27"/>
    <n v="14"/>
    <n v="1"/>
    <n v="2"/>
    <n v="1"/>
    <n v="0"/>
    <n v="0"/>
    <n v="0"/>
    <n v="0"/>
    <n v="0"/>
    <n v="0"/>
    <n v="0"/>
    <n v="0"/>
    <n v="0"/>
    <n v="0"/>
    <n v="0"/>
    <n v="0"/>
    <n v="0"/>
    <n v="0"/>
    <n v="0"/>
    <n v="0"/>
    <n v="0"/>
    <n v="0"/>
    <n v="91"/>
    <n v="0"/>
    <n v="403"/>
    <n v="1361"/>
    <n v="655"/>
    <n v="154"/>
    <n v="22"/>
    <n v="5484"/>
    <n v="1479"/>
    <n v="0"/>
    <n v="29"/>
    <n v="1109"/>
    <n v="673"/>
    <n v="3343"/>
  </r>
  <r>
    <x v="4"/>
    <x v="32"/>
    <x v="184"/>
    <x v="16"/>
    <m/>
    <m/>
    <m/>
    <m/>
    <m/>
    <m/>
    <m/>
    <m/>
    <m/>
    <m/>
    <m/>
    <m/>
    <m/>
    <n v="1"/>
    <m/>
    <n v="1"/>
    <m/>
    <m/>
    <n v="1"/>
    <m/>
    <m/>
    <m/>
    <m/>
    <n v="1"/>
    <m/>
    <m/>
    <m/>
    <m/>
    <m/>
    <m/>
    <m/>
    <m/>
    <m/>
    <m/>
    <m/>
    <m/>
    <m/>
    <m/>
    <m/>
    <m/>
    <m/>
    <m/>
    <m/>
    <m/>
    <m/>
    <m/>
    <m/>
    <m/>
    <m/>
    <m/>
    <m/>
    <m/>
    <m/>
    <m/>
    <m/>
    <m/>
    <m/>
    <m/>
    <m/>
    <n v="1"/>
    <n v="1"/>
    <m/>
    <m/>
    <n v="1"/>
    <m/>
    <m/>
    <m/>
    <m/>
    <m/>
    <n v="1"/>
  </r>
  <r>
    <x v="4"/>
    <x v="31"/>
    <x v="185"/>
    <x v="0"/>
    <n v="182"/>
    <n v="2"/>
    <n v="1"/>
    <n v="4"/>
    <n v="2"/>
    <n v="52"/>
    <n v="6"/>
    <n v="4"/>
    <n v="4"/>
    <n v="41"/>
    <n v="0"/>
    <n v="20"/>
    <n v="0"/>
    <n v="962"/>
    <n v="0"/>
    <n v="588"/>
    <n v="9"/>
    <n v="2"/>
    <n v="1961"/>
    <n v="0"/>
    <n v="183"/>
    <n v="174"/>
    <n v="30"/>
    <n v="1688"/>
    <n v="157"/>
    <n v="66"/>
    <n v="178"/>
    <n v="30"/>
    <n v="278"/>
    <n v="0"/>
    <n v="8"/>
    <n v="25"/>
    <n v="11"/>
    <n v="98"/>
    <n v="0"/>
    <n v="22"/>
    <n v="1"/>
    <n v="2"/>
    <n v="0"/>
    <n v="0"/>
    <n v="0"/>
    <n v="0"/>
    <n v="0"/>
    <n v="0"/>
    <n v="0"/>
    <n v="0"/>
    <n v="0"/>
    <n v="6"/>
    <n v="0"/>
    <n v="58"/>
    <n v="91"/>
    <n v="0"/>
    <n v="4"/>
    <n v="4"/>
    <m/>
    <m/>
    <m/>
    <m/>
    <m/>
    <m/>
    <m/>
    <m/>
    <m/>
    <m/>
    <m/>
    <m/>
    <m/>
    <m/>
    <m/>
    <m/>
  </r>
  <r>
    <x v="4"/>
    <x v="31"/>
    <x v="185"/>
    <x v="1"/>
    <n v="181"/>
    <n v="2"/>
    <n v="1"/>
    <n v="4"/>
    <n v="2"/>
    <n v="56"/>
    <n v="6"/>
    <n v="4"/>
    <n v="4"/>
    <n v="41"/>
    <n v="0"/>
    <n v="20"/>
    <n v="0"/>
    <n v="962"/>
    <n v="0"/>
    <n v="638"/>
    <n v="9"/>
    <n v="2"/>
    <n v="1961"/>
    <n v="0"/>
    <n v="287"/>
    <n v="172"/>
    <n v="30"/>
    <n v="1687"/>
    <n v="212"/>
    <n v="67"/>
    <n v="176"/>
    <n v="32"/>
    <n v="277"/>
    <n v="0"/>
    <n v="11"/>
    <n v="22"/>
    <n v="11"/>
    <n v="95"/>
    <n v="0"/>
    <n v="26"/>
    <n v="1"/>
    <n v="2"/>
    <n v="0"/>
    <n v="0"/>
    <n v="0"/>
    <n v="0"/>
    <n v="0"/>
    <n v="0"/>
    <n v="0"/>
    <n v="0"/>
    <n v="0"/>
    <n v="6"/>
    <n v="0"/>
    <n v="58"/>
    <n v="88"/>
    <n v="0"/>
    <n v="4"/>
    <n v="4"/>
    <m/>
    <m/>
    <m/>
    <m/>
    <m/>
    <m/>
    <m/>
    <m/>
    <m/>
    <m/>
    <m/>
    <m/>
    <m/>
    <m/>
    <m/>
    <m/>
  </r>
  <r>
    <x v="4"/>
    <x v="31"/>
    <x v="185"/>
    <x v="2"/>
    <n v="181"/>
    <n v="2"/>
    <n v="1"/>
    <n v="4"/>
    <n v="2"/>
    <n v="80"/>
    <n v="6"/>
    <n v="4"/>
    <n v="3"/>
    <n v="35"/>
    <n v="18"/>
    <n v="6"/>
    <n v="0"/>
    <n v="966"/>
    <n v="708"/>
    <n v="58"/>
    <n v="8"/>
    <n v="2"/>
    <n v="1964"/>
    <n v="410"/>
    <n v="88"/>
    <n v="171"/>
    <n v="29"/>
    <n v="1687"/>
    <n v="284"/>
    <n v="67"/>
    <n v="177"/>
    <n v="28"/>
    <n v="276"/>
    <n v="14"/>
    <n v="5"/>
    <n v="22"/>
    <n v="11"/>
    <n v="95"/>
    <n v="30"/>
    <n v="4"/>
    <n v="1"/>
    <n v="1"/>
    <n v="0"/>
    <n v="0"/>
    <n v="0"/>
    <n v="0"/>
    <n v="0"/>
    <n v="0"/>
    <n v="0"/>
    <n v="0"/>
    <n v="0"/>
    <n v="0"/>
    <n v="0"/>
    <n v="0"/>
    <n v="0"/>
    <n v="0"/>
    <n v="0"/>
    <n v="0"/>
    <n v="2"/>
    <n v="4"/>
    <n v="163"/>
    <n v="26"/>
    <n v="886"/>
    <n v="1593"/>
    <n v="1374"/>
    <n v="218"/>
    <n v="85"/>
    <m/>
    <m/>
    <m/>
    <m/>
    <m/>
    <m/>
    <m/>
  </r>
  <r>
    <x v="4"/>
    <x v="31"/>
    <x v="185"/>
    <x v="3"/>
    <n v="181"/>
    <n v="2"/>
    <n v="1"/>
    <n v="4"/>
    <n v="2"/>
    <n v="96"/>
    <n v="6"/>
    <n v="4"/>
    <n v="3"/>
    <n v="36"/>
    <n v="19"/>
    <n v="6"/>
    <n v="0"/>
    <n v="969"/>
    <n v="735"/>
    <n v="58"/>
    <n v="8"/>
    <n v="3"/>
    <n v="1974"/>
    <n v="514"/>
    <n v="90"/>
    <n v="167"/>
    <n v="31"/>
    <n v="1687"/>
    <n v="384"/>
    <n v="67"/>
    <n v="177"/>
    <n v="28"/>
    <n v="279"/>
    <n v="16"/>
    <n v="5"/>
    <n v="22"/>
    <n v="12"/>
    <n v="95"/>
    <n v="32"/>
    <n v="4"/>
    <n v="1"/>
    <n v="0"/>
    <n v="0"/>
    <n v="0"/>
    <n v="0"/>
    <n v="0"/>
    <n v="0"/>
    <n v="0"/>
    <n v="0"/>
    <n v="0"/>
    <n v="0"/>
    <n v="0"/>
    <n v="0"/>
    <n v="0"/>
    <n v="0"/>
    <n v="0"/>
    <n v="0"/>
    <n v="0"/>
    <n v="2"/>
    <n v="4"/>
    <n v="163"/>
    <n v="27"/>
    <n v="890"/>
    <n v="1604"/>
    <n v="1379"/>
    <n v="221"/>
    <n v="85"/>
    <m/>
    <m/>
    <m/>
    <m/>
    <m/>
    <m/>
    <m/>
  </r>
  <r>
    <x v="4"/>
    <x v="31"/>
    <x v="185"/>
    <x v="4"/>
    <n v="179"/>
    <n v="2"/>
    <n v="1"/>
    <n v="4"/>
    <n v="3"/>
    <n v="100"/>
    <n v="6"/>
    <n v="4"/>
    <n v="3"/>
    <n v="36"/>
    <n v="19"/>
    <n v="7"/>
    <n v="0"/>
    <n v="965"/>
    <n v="748"/>
    <n v="57"/>
    <n v="7"/>
    <n v="4"/>
    <n v="1968"/>
    <n v="630"/>
    <n v="89"/>
    <n v="161"/>
    <n v="31"/>
    <n v="1688"/>
    <n v="455"/>
    <n v="67"/>
    <n v="175"/>
    <n v="33"/>
    <n v="280"/>
    <n v="19"/>
    <n v="5"/>
    <n v="22"/>
    <n v="12"/>
    <n v="98"/>
    <n v="36"/>
    <n v="4"/>
    <n v="1"/>
    <n v="0"/>
    <n v="0"/>
    <n v="0"/>
    <n v="0"/>
    <n v="0"/>
    <n v="0"/>
    <n v="0"/>
    <n v="0"/>
    <n v="0"/>
    <n v="0"/>
    <n v="0"/>
    <n v="0"/>
    <n v="0"/>
    <n v="0"/>
    <n v="0"/>
    <n v="0"/>
    <n v="0"/>
    <n v="2"/>
    <n v="4"/>
    <n v="161"/>
    <n v="26"/>
    <n v="886"/>
    <n v="1608"/>
    <n v="1376"/>
    <n v="222"/>
    <n v="88"/>
    <m/>
    <m/>
    <m/>
    <m/>
    <m/>
    <m/>
    <m/>
  </r>
  <r>
    <x v="4"/>
    <x v="31"/>
    <x v="185"/>
    <x v="5"/>
    <n v="177"/>
    <n v="2"/>
    <n v="1"/>
    <n v="4"/>
    <n v="3"/>
    <n v="102"/>
    <n v="6"/>
    <n v="4"/>
    <n v="2"/>
    <n v="36"/>
    <n v="19"/>
    <n v="7"/>
    <n v="0"/>
    <n v="963"/>
    <n v="762"/>
    <n v="57"/>
    <n v="7"/>
    <n v="4"/>
    <n v="1970"/>
    <n v="753"/>
    <n v="88"/>
    <n v="159"/>
    <n v="33"/>
    <n v="1696"/>
    <n v="536"/>
    <n v="67"/>
    <n v="175"/>
    <n v="36"/>
    <n v="285"/>
    <n v="33"/>
    <n v="5"/>
    <n v="23"/>
    <n v="11"/>
    <n v="99"/>
    <n v="39"/>
    <n v="4"/>
    <n v="1"/>
    <n v="0"/>
    <n v="0"/>
    <n v="0"/>
    <n v="0"/>
    <n v="0"/>
    <n v="0"/>
    <n v="0"/>
    <n v="0"/>
    <n v="0"/>
    <n v="0"/>
    <n v="0"/>
    <n v="0"/>
    <n v="0"/>
    <n v="0"/>
    <n v="0"/>
    <n v="0"/>
    <n v="0"/>
    <n v="2"/>
    <n v="4"/>
    <n v="159"/>
    <n v="26"/>
    <n v="884"/>
    <n v="1614"/>
    <n v="1382"/>
    <n v="227"/>
    <n v="89"/>
    <m/>
    <m/>
    <m/>
    <m/>
    <m/>
    <m/>
    <m/>
  </r>
  <r>
    <x v="4"/>
    <x v="31"/>
    <x v="185"/>
    <x v="6"/>
    <n v="179"/>
    <n v="3"/>
    <n v="1"/>
    <n v="4"/>
    <n v="3"/>
    <n v="108"/>
    <n v="6"/>
    <n v="4"/>
    <n v="2"/>
    <n v="38"/>
    <n v="21"/>
    <n v="7"/>
    <n v="0"/>
    <n v="960"/>
    <n v="772"/>
    <n v="57"/>
    <n v="7"/>
    <n v="3"/>
    <n v="1968"/>
    <n v="867"/>
    <n v="87"/>
    <n v="152"/>
    <n v="33"/>
    <n v="1705"/>
    <n v="664"/>
    <n v="67"/>
    <n v="175"/>
    <n v="38"/>
    <n v="289"/>
    <n v="45"/>
    <n v="5"/>
    <n v="22"/>
    <n v="13"/>
    <n v="100"/>
    <n v="52"/>
    <n v="4"/>
    <n v="1"/>
    <n v="0"/>
    <n v="0"/>
    <n v="0"/>
    <n v="0"/>
    <n v="0"/>
    <n v="0"/>
    <n v="0"/>
    <n v="0"/>
    <n v="0"/>
    <n v="0"/>
    <n v="0"/>
    <n v="1"/>
    <n v="0"/>
    <n v="0"/>
    <n v="0"/>
    <n v="0"/>
    <n v="0"/>
    <n v="3"/>
    <n v="4"/>
    <n v="162"/>
    <n v="27"/>
    <n v="882"/>
    <n v="1622"/>
    <n v="1391"/>
    <n v="231"/>
    <n v="90"/>
    <m/>
    <m/>
    <m/>
    <m/>
    <m/>
    <m/>
    <m/>
  </r>
  <r>
    <x v="4"/>
    <x v="31"/>
    <x v="185"/>
    <x v="7"/>
    <n v="179"/>
    <n v="3"/>
    <n v="1"/>
    <n v="4"/>
    <n v="3"/>
    <n v="114"/>
    <n v="6"/>
    <n v="4"/>
    <n v="1"/>
    <n v="38"/>
    <n v="21"/>
    <n v="7"/>
    <n v="0"/>
    <n v="957"/>
    <n v="779"/>
    <n v="56"/>
    <n v="7"/>
    <n v="3"/>
    <n v="1983"/>
    <n v="960"/>
    <n v="88"/>
    <n v="148"/>
    <n v="36"/>
    <n v="1690"/>
    <n v="781"/>
    <n v="67"/>
    <n v="170"/>
    <n v="37"/>
    <n v="289"/>
    <n v="57"/>
    <n v="5"/>
    <n v="22"/>
    <n v="13"/>
    <n v="101"/>
    <n v="72"/>
    <n v="4"/>
    <n v="1"/>
    <n v="0"/>
    <n v="0"/>
    <n v="0"/>
    <n v="0"/>
    <n v="0"/>
    <n v="0"/>
    <n v="0"/>
    <n v="0"/>
    <n v="0"/>
    <n v="0"/>
    <n v="0"/>
    <n v="1"/>
    <n v="0"/>
    <n v="0"/>
    <n v="0"/>
    <n v="0"/>
    <n v="0"/>
    <n v="3"/>
    <n v="4"/>
    <n v="161"/>
    <n v="27"/>
    <n v="880"/>
    <n v="1643"/>
    <n v="1382"/>
    <n v="232"/>
    <n v="91"/>
    <m/>
    <m/>
    <m/>
    <m/>
    <m/>
    <m/>
    <m/>
  </r>
  <r>
    <x v="4"/>
    <x v="31"/>
    <x v="185"/>
    <x v="8"/>
    <n v="181"/>
    <n v="3"/>
    <n v="2"/>
    <n v="4"/>
    <n v="3"/>
    <n v="124"/>
    <n v="6"/>
    <n v="4"/>
    <n v="1"/>
    <n v="38"/>
    <n v="21"/>
    <n v="7"/>
    <n v="0"/>
    <n v="957"/>
    <n v="796"/>
    <n v="56"/>
    <n v="7"/>
    <n v="3"/>
    <n v="1985"/>
    <n v="1089"/>
    <n v="88"/>
    <n v="148"/>
    <n v="36"/>
    <n v="1690"/>
    <n v="932"/>
    <n v="71"/>
    <n v="165"/>
    <n v="35"/>
    <n v="292"/>
    <n v="84"/>
    <n v="5"/>
    <n v="23"/>
    <n v="13"/>
    <n v="100"/>
    <n v="82"/>
    <n v="4"/>
    <n v="1"/>
    <n v="0"/>
    <n v="0"/>
    <n v="0"/>
    <n v="0"/>
    <n v="0"/>
    <n v="0"/>
    <n v="0"/>
    <n v="0"/>
    <n v="0"/>
    <n v="0"/>
    <n v="0"/>
    <n v="0"/>
    <n v="0"/>
    <n v="0"/>
    <n v="0"/>
    <n v="0"/>
    <n v="0"/>
    <n v="3"/>
    <n v="4"/>
    <n v="163"/>
    <n v="28"/>
    <n v="882"/>
    <n v="1647"/>
    <n v="1388"/>
    <n v="235"/>
    <n v="90"/>
    <n v="8861"/>
    <n v="2154"/>
    <n v="0"/>
    <n v="160"/>
    <n v="2182"/>
    <n v="331"/>
    <n v="5815"/>
  </r>
  <r>
    <x v="4"/>
    <x v="31"/>
    <x v="185"/>
    <x v="9"/>
    <n v="181"/>
    <n v="3"/>
    <n v="2"/>
    <n v="4"/>
    <n v="3"/>
    <n v="126"/>
    <n v="6"/>
    <n v="3"/>
    <n v="1"/>
    <n v="38"/>
    <n v="21"/>
    <n v="7"/>
    <n v="0"/>
    <n v="960"/>
    <n v="804"/>
    <n v="56"/>
    <n v="7"/>
    <n v="4"/>
    <n v="1991"/>
    <n v="1172"/>
    <n v="85"/>
    <n v="146"/>
    <n v="37"/>
    <n v="1695"/>
    <n v="1029"/>
    <n v="70"/>
    <n v="165"/>
    <n v="37"/>
    <n v="294"/>
    <n v="118"/>
    <n v="5"/>
    <n v="23"/>
    <n v="12"/>
    <n v="100"/>
    <n v="82"/>
    <n v="4"/>
    <n v="1"/>
    <n v="0"/>
    <n v="0"/>
    <n v="0"/>
    <n v="0"/>
    <n v="0"/>
    <n v="0"/>
    <n v="0"/>
    <n v="0"/>
    <n v="0"/>
    <n v="0"/>
    <n v="0"/>
    <n v="0"/>
    <n v="0"/>
    <n v="0"/>
    <n v="0"/>
    <n v="0"/>
    <n v="0"/>
    <n v="3"/>
    <n v="4"/>
    <n v="163"/>
    <n v="29"/>
    <n v="884"/>
    <n v="1662"/>
    <n v="1392"/>
    <n v="241"/>
    <n v="90"/>
    <n v="8860"/>
    <n v="2865"/>
    <n v="0"/>
    <n v="161"/>
    <n v="2152"/>
    <n v="331"/>
    <n v="5853"/>
  </r>
  <r>
    <x v="4"/>
    <x v="31"/>
    <x v="185"/>
    <x v="10"/>
    <n v="182"/>
    <n v="3"/>
    <n v="2"/>
    <n v="4"/>
    <n v="3"/>
    <n v="130"/>
    <n v="6"/>
    <n v="3"/>
    <n v="1"/>
    <n v="39"/>
    <n v="21"/>
    <n v="7"/>
    <n v="0"/>
    <n v="967"/>
    <n v="811"/>
    <n v="56"/>
    <n v="7"/>
    <n v="5"/>
    <n v="1992"/>
    <n v="1228"/>
    <n v="86"/>
    <n v="146"/>
    <n v="36"/>
    <n v="1702"/>
    <n v="1064"/>
    <n v="70"/>
    <n v="164"/>
    <n v="41"/>
    <n v="296"/>
    <n v="131"/>
    <n v="5"/>
    <n v="22"/>
    <n v="12"/>
    <n v="102"/>
    <n v="82"/>
    <n v="4"/>
    <n v="1"/>
    <n v="0"/>
    <n v="0"/>
    <n v="0"/>
    <n v="0"/>
    <n v="0"/>
    <n v="0"/>
    <n v="0"/>
    <n v="0"/>
    <n v="0"/>
    <n v="0"/>
    <n v="0"/>
    <n v="0"/>
    <n v="0"/>
    <n v="0"/>
    <n v="0"/>
    <n v="0"/>
    <n v="0"/>
    <n v="3"/>
    <n v="4"/>
    <n v="165"/>
    <n v="30"/>
    <n v="890"/>
    <n v="1664"/>
    <n v="1396"/>
    <n v="245"/>
    <n v="92"/>
    <n v="8894"/>
    <n v="3132"/>
    <n v="0"/>
    <n v="161"/>
    <n v="2145"/>
    <n v="353"/>
    <n v="5871"/>
  </r>
  <r>
    <x v="4"/>
    <x v="31"/>
    <x v="185"/>
    <x v="11"/>
    <n v="183"/>
    <n v="3"/>
    <n v="2"/>
    <n v="4"/>
    <n v="3"/>
    <n v="135"/>
    <n v="6"/>
    <n v="3"/>
    <n v="1"/>
    <n v="38"/>
    <n v="21"/>
    <n v="7"/>
    <n v="0"/>
    <n v="970"/>
    <n v="822"/>
    <n v="56"/>
    <n v="7"/>
    <n v="5"/>
    <n v="1989"/>
    <n v="1257"/>
    <n v="86"/>
    <n v="143"/>
    <n v="37"/>
    <n v="1706"/>
    <n v="1094"/>
    <n v="72"/>
    <n v="164"/>
    <n v="41"/>
    <n v="295"/>
    <n v="135"/>
    <n v="5"/>
    <n v="22"/>
    <n v="12"/>
    <n v="102"/>
    <n v="82"/>
    <n v="4"/>
    <n v="1"/>
    <n v="0"/>
    <n v="0"/>
    <n v="0"/>
    <n v="0"/>
    <n v="0"/>
    <n v="0"/>
    <n v="0"/>
    <n v="0"/>
    <n v="0"/>
    <n v="0"/>
    <n v="0"/>
    <n v="0"/>
    <n v="0"/>
    <n v="0"/>
    <n v="0"/>
    <n v="0"/>
    <n v="0"/>
    <n v="3"/>
    <n v="4"/>
    <n v="166"/>
    <n v="29"/>
    <n v="893"/>
    <n v="1663"/>
    <n v="1400"/>
    <n v="244"/>
    <n v="92"/>
    <n v="8906"/>
    <n v="3386"/>
    <n v="0"/>
    <n v="161"/>
    <n v="2134"/>
    <n v="357"/>
    <n v="5887"/>
  </r>
  <r>
    <x v="4"/>
    <x v="31"/>
    <x v="185"/>
    <x v="12"/>
    <n v="181"/>
    <n v="2"/>
    <n v="2"/>
    <n v="3"/>
    <n v="3"/>
    <n v="136"/>
    <n v="6"/>
    <n v="3"/>
    <n v="1"/>
    <n v="39"/>
    <n v="22"/>
    <n v="7"/>
    <n v="0"/>
    <n v="974"/>
    <n v="825"/>
    <n v="56"/>
    <n v="7"/>
    <n v="5"/>
    <n v="1991"/>
    <n v="1277"/>
    <n v="85"/>
    <n v="139"/>
    <n v="38"/>
    <n v="1714"/>
    <n v="1114"/>
    <n v="73"/>
    <n v="161"/>
    <n v="43"/>
    <n v="295"/>
    <n v="139"/>
    <n v="5"/>
    <n v="22"/>
    <n v="12"/>
    <n v="103"/>
    <n v="82"/>
    <n v="4"/>
    <n v="1"/>
    <n v="0"/>
    <n v="0"/>
    <n v="0"/>
    <n v="0"/>
    <n v="0"/>
    <n v="0"/>
    <n v="0"/>
    <n v="0"/>
    <n v="0"/>
    <n v="0"/>
    <n v="0"/>
    <n v="0"/>
    <n v="0"/>
    <n v="0"/>
    <n v="0"/>
    <n v="0"/>
    <n v="0"/>
    <n v="2"/>
    <n v="3"/>
    <n v="164"/>
    <n v="30"/>
    <n v="897"/>
    <n v="1667"/>
    <n v="1406"/>
    <n v="243"/>
    <n v="92"/>
    <n v="8904"/>
    <n v="3482"/>
    <n v="0"/>
    <n v="163"/>
    <n v="2110"/>
    <n v="364"/>
    <n v="5905"/>
  </r>
  <r>
    <x v="4"/>
    <x v="31"/>
    <x v="185"/>
    <x v="13"/>
    <n v="182"/>
    <n v="2"/>
    <n v="2"/>
    <n v="3"/>
    <n v="3"/>
    <n v="140"/>
    <n v="6"/>
    <n v="3"/>
    <n v="1"/>
    <n v="40"/>
    <n v="22"/>
    <n v="7"/>
    <n v="0"/>
    <n v="972"/>
    <n v="825"/>
    <n v="55"/>
    <n v="7"/>
    <n v="5"/>
    <n v="2001"/>
    <n v="1290"/>
    <n v="84"/>
    <n v="138"/>
    <n v="37"/>
    <n v="1715"/>
    <n v="1114"/>
    <n v="77"/>
    <n v="158"/>
    <n v="43"/>
    <n v="294"/>
    <n v="139"/>
    <n v="5"/>
    <n v="22"/>
    <n v="12"/>
    <n v="104"/>
    <n v="82"/>
    <n v="5"/>
    <n v="1"/>
    <n v="0"/>
    <n v="0"/>
    <n v="0"/>
    <n v="0"/>
    <n v="0"/>
    <n v="0"/>
    <n v="0"/>
    <n v="0"/>
    <n v="0"/>
    <n v="0"/>
    <n v="0"/>
    <n v="0"/>
    <n v="0"/>
    <n v="0"/>
    <n v="0"/>
    <n v="0"/>
    <n v="0"/>
    <n v="2"/>
    <n v="3"/>
    <n v="165"/>
    <n v="30"/>
    <n v="896"/>
    <n v="1678"/>
    <n v="1405"/>
    <n v="243"/>
    <n v="92"/>
    <n v="8913"/>
    <n v="3533"/>
    <n v="0"/>
    <n v="169"/>
    <n v="2097"/>
    <n v="375"/>
    <n v="5909"/>
  </r>
  <r>
    <x v="4"/>
    <x v="31"/>
    <x v="185"/>
    <x v="14"/>
    <n v="183"/>
    <n v="2"/>
    <n v="2"/>
    <n v="3"/>
    <n v="3"/>
    <n v="142"/>
    <n v="6"/>
    <n v="3"/>
    <n v="2"/>
    <n v="42"/>
    <n v="24"/>
    <n v="7"/>
    <n v="0"/>
    <n v="972"/>
    <n v="828"/>
    <n v="55"/>
    <n v="7"/>
    <n v="5"/>
    <n v="2018"/>
    <n v="1310"/>
    <n v="82"/>
    <n v="138"/>
    <n v="38"/>
    <n v="1714"/>
    <n v="1125"/>
    <n v="79"/>
    <n v="156"/>
    <n v="42"/>
    <n v="294"/>
    <n v="147"/>
    <n v="5"/>
    <n v="22"/>
    <n v="12"/>
    <n v="104"/>
    <n v="83"/>
    <n v="5"/>
    <n v="1"/>
    <n v="0"/>
    <n v="0"/>
    <n v="0"/>
    <n v="0"/>
    <n v="0"/>
    <n v="0"/>
    <n v="0"/>
    <n v="0"/>
    <n v="0"/>
    <n v="0"/>
    <n v="0"/>
    <n v="0"/>
    <n v="0"/>
    <n v="0"/>
    <n v="0"/>
    <n v="0"/>
    <n v="0"/>
    <n v="2"/>
    <n v="3"/>
    <n v="165"/>
    <n v="32"/>
    <n v="896"/>
    <n v="1693"/>
    <n v="1404"/>
    <n v="243"/>
    <n v="92"/>
    <n v="8910"/>
    <n v="3607"/>
    <n v="0"/>
    <n v="172"/>
    <n v="2082"/>
    <n v="381"/>
    <n v="5917"/>
  </r>
  <r>
    <x v="4"/>
    <x v="31"/>
    <x v="185"/>
    <x v="15"/>
    <n v="183"/>
    <n v="2"/>
    <n v="2"/>
    <n v="3"/>
    <n v="3"/>
    <n v="142"/>
    <n v="6"/>
    <n v="3"/>
    <n v="2"/>
    <n v="42"/>
    <n v="24"/>
    <n v="7"/>
    <n v="0"/>
    <n v="978"/>
    <n v="833"/>
    <n v="55"/>
    <n v="7"/>
    <n v="6"/>
    <n v="2020"/>
    <n v="1313"/>
    <n v="81"/>
    <n v="136"/>
    <n v="40"/>
    <n v="1711"/>
    <n v="1123"/>
    <n v="79"/>
    <n v="155"/>
    <n v="43"/>
    <n v="294"/>
    <n v="149"/>
    <n v="5"/>
    <n v="22"/>
    <n v="12"/>
    <n v="106"/>
    <n v="83"/>
    <n v="6"/>
    <n v="1"/>
    <n v="0"/>
    <n v="0"/>
    <n v="0"/>
    <n v="0"/>
    <n v="0"/>
    <n v="0"/>
    <n v="0"/>
    <n v="0"/>
    <n v="0"/>
    <n v="0"/>
    <n v="0"/>
    <n v="0"/>
    <n v="0"/>
    <n v="0"/>
    <n v="0"/>
    <n v="0"/>
    <n v="0"/>
    <n v="2"/>
    <n v="3"/>
    <n v="166"/>
    <n v="32"/>
    <n v="901"/>
    <n v="1696"/>
    <n v="1400"/>
    <n v="245"/>
    <n v="94"/>
    <n v="8912"/>
    <n v="3645"/>
    <n v="0"/>
    <n v="173"/>
    <n v="2076"/>
    <n v="388"/>
    <n v="5918"/>
  </r>
  <r>
    <x v="4"/>
    <x v="31"/>
    <x v="185"/>
    <x v="16"/>
    <n v="183"/>
    <n v="2"/>
    <n v="2"/>
    <n v="3"/>
    <n v="3"/>
    <n v="143"/>
    <n v="6"/>
    <n v="3"/>
    <n v="2"/>
    <n v="41"/>
    <n v="24"/>
    <n v="6"/>
    <n v="0"/>
    <n v="980"/>
    <n v="839"/>
    <n v="55"/>
    <n v="7"/>
    <n v="6"/>
    <n v="2020"/>
    <n v="1323"/>
    <n v="84"/>
    <n v="133"/>
    <n v="39"/>
    <n v="1714"/>
    <n v="1130"/>
    <n v="83"/>
    <n v="150"/>
    <n v="44"/>
    <n v="295"/>
    <n v="150"/>
    <n v="5"/>
    <n v="22"/>
    <n v="12"/>
    <n v="108"/>
    <n v="86"/>
    <n v="5"/>
    <n v="1"/>
    <n v="0"/>
    <n v="0"/>
    <n v="0"/>
    <n v="0"/>
    <n v="0"/>
    <n v="0"/>
    <n v="0"/>
    <n v="0"/>
    <n v="0"/>
    <n v="0"/>
    <n v="0"/>
    <n v="0"/>
    <n v="0"/>
    <n v="0"/>
    <n v="0"/>
    <n v="0"/>
    <n v="0"/>
    <n v="2"/>
    <n v="3"/>
    <n v="166"/>
    <n v="33"/>
    <n v="903"/>
    <n v="1699"/>
    <n v="1405"/>
    <n v="246"/>
    <n v="96"/>
    <n v="8908"/>
    <n v="3691"/>
    <n v="0"/>
    <n v="179"/>
    <n v="2067"/>
    <n v="394"/>
    <n v="5921"/>
  </r>
  <r>
    <x v="4"/>
    <x v="32"/>
    <x v="186"/>
    <x v="16"/>
    <n v="147"/>
    <n v="4"/>
    <n v="3"/>
    <n v="1"/>
    <m/>
    <n v="94"/>
    <n v="1"/>
    <n v="6"/>
    <n v="12"/>
    <n v="15"/>
    <n v="11"/>
    <m/>
    <m/>
    <n v="828"/>
    <n v="618"/>
    <n v="22"/>
    <n v="1"/>
    <n v="99"/>
    <n v="2347"/>
    <n v="991"/>
    <n v="36"/>
    <n v="242"/>
    <n v="268"/>
    <n v="1637"/>
    <n v="99"/>
    <n v="2"/>
    <n v="6"/>
    <n v="464"/>
    <n v="236"/>
    <n v="83"/>
    <m/>
    <n v="7"/>
    <n v="48"/>
    <n v="59"/>
    <n v="9"/>
    <n v="1"/>
    <m/>
    <n v="3"/>
    <m/>
    <m/>
    <m/>
    <m/>
    <m/>
    <m/>
    <m/>
    <n v="1"/>
    <m/>
    <m/>
    <m/>
    <m/>
    <m/>
    <m/>
    <m/>
    <m/>
    <n v="4"/>
    <m/>
    <n v="126"/>
    <n v="14"/>
    <n v="689"/>
    <n v="1708"/>
    <n v="1117"/>
    <n v="158"/>
    <n v="50"/>
    <n v="9665"/>
    <n v="2643"/>
    <m/>
    <n v="7"/>
    <n v="148"/>
    <n v="3704"/>
    <n v="5305"/>
  </r>
  <r>
    <x v="4"/>
    <x v="27"/>
    <x v="187"/>
    <x v="0"/>
    <n v="52"/>
    <n v="2"/>
    <n v="0"/>
    <n v="0"/>
    <n v="0"/>
    <n v="16"/>
    <n v="1"/>
    <n v="1"/>
    <n v="0"/>
    <n v="12"/>
    <n v="0"/>
    <n v="10"/>
    <n v="0"/>
    <n v="364"/>
    <n v="0"/>
    <n v="217"/>
    <n v="15"/>
    <n v="5"/>
    <n v="493"/>
    <n v="0"/>
    <n v="46"/>
    <n v="43"/>
    <n v="11"/>
    <n v="678"/>
    <n v="70"/>
    <n v="8"/>
    <n v="20"/>
    <n v="76"/>
    <n v="127"/>
    <n v="0"/>
    <n v="5"/>
    <n v="14"/>
    <n v="1"/>
    <n v="23"/>
    <n v="0"/>
    <n v="6"/>
    <n v="0"/>
    <n v="1"/>
    <n v="0"/>
    <n v="0"/>
    <n v="0"/>
    <n v="0"/>
    <n v="0"/>
    <n v="0"/>
    <n v="0"/>
    <n v="0"/>
    <n v="0"/>
    <n v="0"/>
    <n v="0"/>
    <n v="9"/>
    <n v="16"/>
    <n v="0"/>
    <n v="3"/>
    <n v="0"/>
    <m/>
    <m/>
    <m/>
    <m/>
    <m/>
    <m/>
    <m/>
    <m/>
    <m/>
    <m/>
    <m/>
    <m/>
    <m/>
    <m/>
    <m/>
    <m/>
  </r>
  <r>
    <x v="4"/>
    <x v="27"/>
    <x v="187"/>
    <x v="1"/>
    <n v="52"/>
    <n v="2"/>
    <n v="1"/>
    <n v="0"/>
    <n v="0"/>
    <n v="23"/>
    <n v="1"/>
    <n v="1"/>
    <n v="0"/>
    <n v="12"/>
    <n v="0"/>
    <n v="10"/>
    <n v="0"/>
    <n v="362"/>
    <n v="0"/>
    <n v="254"/>
    <n v="14"/>
    <n v="5"/>
    <n v="496"/>
    <n v="0"/>
    <n v="91"/>
    <n v="43"/>
    <n v="11"/>
    <n v="677"/>
    <n v="118"/>
    <n v="8"/>
    <n v="20"/>
    <n v="76"/>
    <n v="127"/>
    <n v="0"/>
    <n v="7"/>
    <n v="14"/>
    <n v="1"/>
    <n v="25"/>
    <n v="0"/>
    <n v="8"/>
    <n v="0"/>
    <n v="1"/>
    <n v="0"/>
    <n v="0"/>
    <n v="0"/>
    <n v="0"/>
    <n v="0"/>
    <n v="0"/>
    <n v="0"/>
    <n v="0"/>
    <n v="0"/>
    <n v="0"/>
    <n v="0"/>
    <n v="9"/>
    <n v="16"/>
    <n v="0"/>
    <n v="3"/>
    <n v="0"/>
    <m/>
    <m/>
    <m/>
    <m/>
    <m/>
    <m/>
    <m/>
    <m/>
    <m/>
    <m/>
    <m/>
    <m/>
    <m/>
    <m/>
    <m/>
    <m/>
  </r>
  <r>
    <x v="4"/>
    <x v="27"/>
    <x v="187"/>
    <x v="2"/>
    <n v="51"/>
    <n v="2"/>
    <n v="1"/>
    <n v="0"/>
    <n v="0"/>
    <n v="24"/>
    <n v="1"/>
    <n v="1"/>
    <n v="0"/>
    <n v="12"/>
    <n v="10"/>
    <n v="0"/>
    <n v="0"/>
    <n v="363"/>
    <n v="264"/>
    <n v="9"/>
    <n v="14"/>
    <n v="4"/>
    <n v="498"/>
    <n v="122"/>
    <n v="16"/>
    <n v="43"/>
    <n v="12"/>
    <n v="678"/>
    <n v="145"/>
    <n v="8"/>
    <n v="20"/>
    <n v="75"/>
    <n v="128"/>
    <n v="11"/>
    <n v="3"/>
    <n v="14"/>
    <n v="1"/>
    <n v="26"/>
    <n v="11"/>
    <n v="0"/>
    <n v="0"/>
    <n v="1"/>
    <n v="0"/>
    <n v="0"/>
    <n v="0"/>
    <n v="0"/>
    <n v="0"/>
    <n v="0"/>
    <n v="0"/>
    <n v="0"/>
    <n v="0"/>
    <n v="0"/>
    <n v="0"/>
    <n v="0"/>
    <n v="0"/>
    <n v="0"/>
    <n v="0"/>
    <n v="0"/>
    <n v="2"/>
    <n v="0"/>
    <n v="49"/>
    <n v="12"/>
    <n v="332"/>
    <n v="418"/>
    <n v="563"/>
    <n v="107"/>
    <n v="24"/>
    <m/>
    <m/>
    <m/>
    <m/>
    <m/>
    <m/>
    <m/>
  </r>
  <r>
    <x v="4"/>
    <x v="27"/>
    <x v="187"/>
    <x v="3"/>
    <n v="51"/>
    <n v="2"/>
    <n v="1"/>
    <n v="0"/>
    <n v="0"/>
    <n v="29"/>
    <n v="1"/>
    <n v="1"/>
    <n v="0"/>
    <n v="12"/>
    <n v="10"/>
    <n v="0"/>
    <n v="0"/>
    <n v="363"/>
    <n v="274"/>
    <n v="9"/>
    <n v="14"/>
    <n v="4"/>
    <n v="501"/>
    <n v="154"/>
    <n v="16"/>
    <n v="43"/>
    <n v="13"/>
    <n v="679"/>
    <n v="178"/>
    <n v="8"/>
    <n v="20"/>
    <n v="76"/>
    <n v="129"/>
    <n v="14"/>
    <n v="3"/>
    <n v="15"/>
    <n v="1"/>
    <n v="26"/>
    <n v="11"/>
    <n v="0"/>
    <n v="0"/>
    <n v="1"/>
    <n v="0"/>
    <n v="0"/>
    <n v="0"/>
    <n v="0"/>
    <n v="0"/>
    <n v="0"/>
    <n v="0"/>
    <n v="0"/>
    <n v="0"/>
    <n v="0"/>
    <n v="0"/>
    <n v="0"/>
    <n v="0"/>
    <n v="0"/>
    <n v="0"/>
    <n v="0"/>
    <n v="2"/>
    <n v="0"/>
    <n v="49"/>
    <n v="12"/>
    <n v="332"/>
    <n v="420"/>
    <n v="564"/>
    <n v="108"/>
    <n v="24"/>
    <m/>
    <m/>
    <m/>
    <m/>
    <m/>
    <m/>
    <m/>
  </r>
  <r>
    <x v="4"/>
    <x v="27"/>
    <x v="187"/>
    <x v="4"/>
    <n v="50"/>
    <n v="1"/>
    <n v="1"/>
    <n v="0"/>
    <n v="0"/>
    <n v="35"/>
    <n v="1"/>
    <n v="1"/>
    <n v="0"/>
    <n v="12"/>
    <n v="10"/>
    <n v="0"/>
    <n v="0"/>
    <n v="363"/>
    <n v="279"/>
    <n v="9"/>
    <n v="14"/>
    <n v="4"/>
    <n v="504"/>
    <n v="212"/>
    <n v="15"/>
    <n v="43"/>
    <n v="14"/>
    <n v="679"/>
    <n v="235"/>
    <n v="8"/>
    <n v="20"/>
    <n v="76"/>
    <n v="129"/>
    <n v="18"/>
    <n v="3"/>
    <n v="16"/>
    <n v="1"/>
    <n v="26"/>
    <n v="11"/>
    <n v="0"/>
    <n v="0"/>
    <n v="1"/>
    <n v="0"/>
    <n v="0"/>
    <n v="0"/>
    <n v="0"/>
    <n v="0"/>
    <n v="0"/>
    <n v="0"/>
    <n v="0"/>
    <n v="0"/>
    <n v="0"/>
    <n v="0"/>
    <n v="0"/>
    <n v="0"/>
    <n v="0"/>
    <n v="0"/>
    <n v="0"/>
    <n v="1"/>
    <n v="0"/>
    <n v="48"/>
    <n v="12"/>
    <n v="332"/>
    <n v="424"/>
    <n v="564"/>
    <n v="106"/>
    <n v="24"/>
    <m/>
    <m/>
    <m/>
    <m/>
    <m/>
    <m/>
    <m/>
  </r>
  <r>
    <x v="4"/>
    <x v="27"/>
    <x v="187"/>
    <x v="5"/>
    <n v="50"/>
    <n v="1"/>
    <n v="1"/>
    <n v="1"/>
    <n v="1"/>
    <n v="38"/>
    <n v="1"/>
    <n v="1"/>
    <n v="0"/>
    <n v="9"/>
    <n v="8"/>
    <n v="0"/>
    <n v="0"/>
    <n v="364"/>
    <n v="286"/>
    <n v="9"/>
    <n v="14"/>
    <n v="4"/>
    <n v="506"/>
    <n v="262"/>
    <n v="15"/>
    <n v="44"/>
    <n v="14"/>
    <n v="679"/>
    <n v="315"/>
    <n v="8"/>
    <n v="20"/>
    <n v="77"/>
    <n v="129"/>
    <n v="27"/>
    <n v="3"/>
    <n v="16"/>
    <n v="1"/>
    <n v="28"/>
    <n v="13"/>
    <n v="0"/>
    <n v="0"/>
    <n v="1"/>
    <n v="0"/>
    <n v="0"/>
    <n v="0"/>
    <n v="0"/>
    <n v="0"/>
    <n v="0"/>
    <n v="0"/>
    <n v="0"/>
    <n v="0"/>
    <n v="0"/>
    <n v="0"/>
    <n v="0"/>
    <n v="0"/>
    <n v="0"/>
    <n v="0"/>
    <n v="0"/>
    <n v="1"/>
    <n v="1"/>
    <n v="48"/>
    <n v="9"/>
    <n v="333"/>
    <n v="426"/>
    <n v="565"/>
    <n v="106"/>
    <n v="26"/>
    <m/>
    <m/>
    <m/>
    <m/>
    <m/>
    <m/>
    <m/>
  </r>
  <r>
    <x v="4"/>
    <x v="27"/>
    <x v="187"/>
    <x v="6"/>
    <n v="50"/>
    <n v="1"/>
    <n v="1"/>
    <n v="0"/>
    <n v="0"/>
    <n v="38"/>
    <n v="1"/>
    <n v="1"/>
    <n v="0"/>
    <n v="10"/>
    <n v="8"/>
    <n v="0"/>
    <n v="0"/>
    <n v="362"/>
    <n v="290"/>
    <n v="9"/>
    <n v="14"/>
    <n v="4"/>
    <n v="503"/>
    <n v="279"/>
    <n v="15"/>
    <n v="42"/>
    <n v="13"/>
    <n v="676"/>
    <n v="344"/>
    <n v="8"/>
    <n v="20"/>
    <n v="76"/>
    <n v="130"/>
    <n v="28"/>
    <n v="3"/>
    <n v="15"/>
    <n v="2"/>
    <n v="29"/>
    <n v="21"/>
    <n v="0"/>
    <n v="0"/>
    <n v="1"/>
    <n v="0"/>
    <n v="0"/>
    <n v="0"/>
    <n v="0"/>
    <n v="0"/>
    <n v="0"/>
    <n v="0"/>
    <n v="0"/>
    <n v="0"/>
    <n v="0"/>
    <n v="0"/>
    <n v="0"/>
    <n v="0"/>
    <n v="0"/>
    <n v="0"/>
    <n v="0"/>
    <n v="1"/>
    <n v="0"/>
    <n v="48"/>
    <n v="10"/>
    <n v="331"/>
    <n v="426"/>
    <n v="564"/>
    <n v="107"/>
    <n v="27"/>
    <m/>
    <m/>
    <m/>
    <m/>
    <m/>
    <m/>
    <m/>
  </r>
  <r>
    <x v="4"/>
    <x v="27"/>
    <x v="187"/>
    <x v="7"/>
    <n v="50"/>
    <n v="2"/>
    <n v="1"/>
    <n v="0"/>
    <n v="0"/>
    <n v="40"/>
    <n v="1"/>
    <n v="1"/>
    <n v="0"/>
    <n v="10"/>
    <n v="8"/>
    <n v="0"/>
    <n v="0"/>
    <n v="363"/>
    <n v="296"/>
    <n v="9"/>
    <n v="14"/>
    <n v="4"/>
    <n v="505"/>
    <n v="296"/>
    <n v="15"/>
    <n v="42"/>
    <n v="14"/>
    <n v="676"/>
    <n v="384"/>
    <n v="8"/>
    <n v="20"/>
    <n v="75"/>
    <n v="132"/>
    <n v="36"/>
    <n v="3"/>
    <n v="15"/>
    <n v="3"/>
    <n v="29"/>
    <n v="22"/>
    <n v="0"/>
    <n v="0"/>
    <n v="1"/>
    <n v="0"/>
    <n v="0"/>
    <n v="0"/>
    <n v="0"/>
    <n v="0"/>
    <n v="0"/>
    <n v="0"/>
    <n v="0"/>
    <n v="0"/>
    <n v="0"/>
    <n v="0"/>
    <n v="0"/>
    <n v="0"/>
    <n v="0"/>
    <n v="0"/>
    <n v="0"/>
    <n v="2"/>
    <n v="0"/>
    <n v="48"/>
    <n v="10"/>
    <n v="333"/>
    <n v="428"/>
    <n v="566"/>
    <n v="109"/>
    <n v="27"/>
    <m/>
    <m/>
    <m/>
    <m/>
    <m/>
    <m/>
    <m/>
  </r>
  <r>
    <x v="4"/>
    <x v="27"/>
    <x v="187"/>
    <x v="8"/>
    <n v="50"/>
    <n v="2"/>
    <n v="1"/>
    <n v="0"/>
    <n v="0"/>
    <n v="42"/>
    <n v="1"/>
    <n v="1"/>
    <n v="0"/>
    <n v="10"/>
    <n v="8"/>
    <n v="0"/>
    <n v="0"/>
    <n v="365"/>
    <n v="299"/>
    <n v="9"/>
    <n v="15"/>
    <n v="4"/>
    <n v="506"/>
    <n v="320"/>
    <n v="15"/>
    <n v="42"/>
    <n v="13"/>
    <n v="678"/>
    <n v="426"/>
    <n v="7"/>
    <n v="19"/>
    <n v="75"/>
    <n v="132"/>
    <n v="48"/>
    <n v="3"/>
    <n v="15"/>
    <n v="3"/>
    <n v="29"/>
    <n v="22"/>
    <n v="0"/>
    <n v="0"/>
    <n v="1"/>
    <n v="0"/>
    <n v="0"/>
    <n v="0"/>
    <n v="0"/>
    <n v="0"/>
    <n v="0"/>
    <n v="0"/>
    <n v="0"/>
    <n v="0"/>
    <n v="0"/>
    <n v="0"/>
    <n v="0"/>
    <n v="0"/>
    <n v="0"/>
    <n v="0"/>
    <n v="0"/>
    <n v="2"/>
    <n v="0"/>
    <n v="48"/>
    <n v="10"/>
    <n v="334"/>
    <n v="428"/>
    <n v="568"/>
    <n v="109"/>
    <n v="27"/>
    <n v="3207"/>
    <n v="983"/>
    <n v="0"/>
    <n v="31"/>
    <n v="481"/>
    <n v="318"/>
    <n v="2273"/>
  </r>
  <r>
    <x v="4"/>
    <x v="27"/>
    <x v="187"/>
    <x v="9"/>
    <n v="50"/>
    <n v="2"/>
    <n v="1"/>
    <n v="0"/>
    <n v="0"/>
    <n v="43"/>
    <n v="1"/>
    <n v="1"/>
    <n v="0"/>
    <n v="9"/>
    <n v="7"/>
    <n v="0"/>
    <n v="0"/>
    <n v="369"/>
    <n v="305"/>
    <n v="9"/>
    <n v="15"/>
    <n v="4"/>
    <n v="509"/>
    <n v="337"/>
    <n v="14"/>
    <n v="43"/>
    <n v="12"/>
    <n v="680"/>
    <n v="448"/>
    <n v="7"/>
    <n v="19"/>
    <n v="76"/>
    <n v="132"/>
    <n v="59"/>
    <n v="3"/>
    <n v="14"/>
    <n v="2"/>
    <n v="29"/>
    <n v="22"/>
    <n v="0"/>
    <n v="0"/>
    <n v="1"/>
    <n v="0"/>
    <n v="0"/>
    <n v="0"/>
    <n v="0"/>
    <n v="0"/>
    <n v="0"/>
    <n v="0"/>
    <n v="0"/>
    <n v="0"/>
    <n v="0"/>
    <n v="0"/>
    <n v="0"/>
    <n v="0"/>
    <n v="0"/>
    <n v="0"/>
    <n v="0"/>
    <n v="2"/>
    <n v="0"/>
    <n v="48"/>
    <n v="9"/>
    <n v="337"/>
    <n v="430"/>
    <n v="568"/>
    <n v="110"/>
    <n v="27"/>
    <n v="3221"/>
    <n v="1224"/>
    <n v="0"/>
    <n v="31"/>
    <n v="478"/>
    <n v="316"/>
    <n v="2286"/>
  </r>
  <r>
    <x v="4"/>
    <x v="27"/>
    <x v="187"/>
    <x v="10"/>
    <n v="50"/>
    <n v="2"/>
    <n v="2"/>
    <n v="0"/>
    <n v="0"/>
    <n v="44"/>
    <n v="1"/>
    <n v="1"/>
    <n v="0"/>
    <n v="9"/>
    <n v="7"/>
    <n v="0"/>
    <n v="0"/>
    <n v="373"/>
    <n v="313"/>
    <n v="10"/>
    <n v="16"/>
    <n v="4"/>
    <n v="509"/>
    <n v="345"/>
    <n v="14"/>
    <n v="43"/>
    <n v="12"/>
    <n v="678"/>
    <n v="457"/>
    <n v="7"/>
    <n v="16"/>
    <n v="76"/>
    <n v="132"/>
    <n v="63"/>
    <n v="3"/>
    <n v="13"/>
    <n v="2"/>
    <n v="29"/>
    <n v="22"/>
    <n v="0"/>
    <n v="0"/>
    <n v="1"/>
    <n v="0"/>
    <n v="0"/>
    <n v="0"/>
    <n v="0"/>
    <n v="0"/>
    <n v="0"/>
    <n v="0"/>
    <n v="0"/>
    <n v="0"/>
    <n v="0"/>
    <n v="0"/>
    <n v="0"/>
    <n v="0"/>
    <n v="0"/>
    <n v="0"/>
    <n v="0"/>
    <n v="2"/>
    <n v="0"/>
    <n v="48"/>
    <n v="9"/>
    <n v="339"/>
    <n v="431"/>
    <n v="569"/>
    <n v="110"/>
    <n v="27"/>
    <n v="3222"/>
    <n v="1319"/>
    <n v="0"/>
    <n v="31"/>
    <n v="475"/>
    <n v="318"/>
    <n v="2290"/>
  </r>
  <r>
    <x v="4"/>
    <x v="27"/>
    <x v="187"/>
    <x v="11"/>
    <n v="50"/>
    <n v="2"/>
    <n v="2"/>
    <n v="0"/>
    <n v="0"/>
    <n v="44"/>
    <n v="1"/>
    <n v="1"/>
    <n v="0"/>
    <n v="9"/>
    <n v="7"/>
    <n v="0"/>
    <n v="0"/>
    <n v="372"/>
    <n v="314"/>
    <n v="10"/>
    <n v="16"/>
    <n v="4"/>
    <n v="512"/>
    <n v="351"/>
    <n v="14"/>
    <n v="43"/>
    <n v="12"/>
    <n v="679"/>
    <n v="470"/>
    <n v="7"/>
    <n v="16"/>
    <n v="76"/>
    <n v="131"/>
    <n v="66"/>
    <n v="3"/>
    <n v="13"/>
    <n v="2"/>
    <n v="29"/>
    <n v="24"/>
    <n v="0"/>
    <n v="0"/>
    <n v="1"/>
    <n v="0"/>
    <n v="0"/>
    <n v="0"/>
    <n v="0"/>
    <n v="0"/>
    <n v="0"/>
    <n v="0"/>
    <n v="0"/>
    <n v="0"/>
    <n v="0"/>
    <n v="0"/>
    <n v="0"/>
    <n v="0"/>
    <n v="0"/>
    <n v="0"/>
    <n v="0"/>
    <n v="2"/>
    <n v="0"/>
    <n v="48"/>
    <n v="9"/>
    <n v="338"/>
    <n v="433"/>
    <n v="570"/>
    <n v="109"/>
    <n v="27"/>
    <n v="3224"/>
    <n v="1409"/>
    <n v="0"/>
    <n v="31"/>
    <n v="472"/>
    <n v="313"/>
    <n v="2298"/>
  </r>
  <r>
    <x v="4"/>
    <x v="27"/>
    <x v="187"/>
    <x v="12"/>
    <n v="50"/>
    <n v="2"/>
    <n v="2"/>
    <n v="0"/>
    <n v="0"/>
    <n v="46"/>
    <n v="1"/>
    <n v="1"/>
    <n v="0"/>
    <n v="9"/>
    <n v="7"/>
    <n v="0"/>
    <n v="0"/>
    <n v="371"/>
    <n v="315"/>
    <n v="9"/>
    <n v="16"/>
    <n v="4"/>
    <n v="514"/>
    <n v="356"/>
    <n v="14"/>
    <n v="43"/>
    <n v="11"/>
    <n v="683"/>
    <n v="472"/>
    <n v="7"/>
    <n v="16"/>
    <n v="77"/>
    <n v="131"/>
    <n v="69"/>
    <n v="3"/>
    <n v="13"/>
    <n v="2"/>
    <n v="28"/>
    <n v="23"/>
    <n v="0"/>
    <n v="0"/>
    <n v="1"/>
    <n v="0"/>
    <n v="0"/>
    <n v="0"/>
    <n v="0"/>
    <n v="0"/>
    <n v="0"/>
    <n v="0"/>
    <n v="0"/>
    <n v="0"/>
    <n v="0"/>
    <n v="0"/>
    <n v="0"/>
    <n v="0"/>
    <n v="0"/>
    <n v="0"/>
    <n v="0"/>
    <n v="2"/>
    <n v="0"/>
    <n v="48"/>
    <n v="9"/>
    <n v="338"/>
    <n v="435"/>
    <n v="571"/>
    <n v="109"/>
    <n v="26"/>
    <n v="3228"/>
    <n v="1462"/>
    <n v="0"/>
    <n v="31"/>
    <n v="472"/>
    <n v="312"/>
    <n v="2304"/>
  </r>
  <r>
    <x v="4"/>
    <x v="27"/>
    <x v="187"/>
    <x v="13"/>
    <n v="49"/>
    <n v="1"/>
    <n v="1"/>
    <n v="0"/>
    <n v="0"/>
    <n v="45"/>
    <n v="1"/>
    <n v="1"/>
    <n v="0"/>
    <n v="9"/>
    <n v="7"/>
    <n v="0"/>
    <n v="0"/>
    <n v="369"/>
    <n v="315"/>
    <n v="9"/>
    <n v="15"/>
    <n v="3"/>
    <n v="513"/>
    <n v="361"/>
    <n v="14"/>
    <n v="41"/>
    <n v="10"/>
    <n v="685"/>
    <n v="478"/>
    <n v="7"/>
    <n v="16"/>
    <n v="75"/>
    <n v="132"/>
    <n v="71"/>
    <n v="3"/>
    <n v="13"/>
    <n v="2"/>
    <n v="28"/>
    <n v="23"/>
    <n v="0"/>
    <n v="0"/>
    <n v="1"/>
    <n v="0"/>
    <n v="0"/>
    <n v="0"/>
    <n v="0"/>
    <n v="0"/>
    <n v="0"/>
    <n v="0"/>
    <n v="0"/>
    <n v="0"/>
    <n v="0"/>
    <n v="0"/>
    <n v="0"/>
    <n v="0"/>
    <n v="0"/>
    <n v="0"/>
    <n v="0"/>
    <n v="1"/>
    <n v="0"/>
    <n v="47"/>
    <n v="9"/>
    <n v="338"/>
    <n v="438"/>
    <n v="575"/>
    <n v="110"/>
    <n v="26"/>
    <n v="3241"/>
    <n v="1494"/>
    <n v="0"/>
    <n v="31"/>
    <n v="471"/>
    <n v="312"/>
    <n v="2319"/>
  </r>
  <r>
    <x v="4"/>
    <x v="27"/>
    <x v="187"/>
    <x v="14"/>
    <n v="49"/>
    <n v="1"/>
    <n v="1"/>
    <n v="0"/>
    <n v="0"/>
    <n v="45"/>
    <n v="1"/>
    <n v="1"/>
    <n v="0"/>
    <n v="9"/>
    <n v="7"/>
    <n v="0"/>
    <n v="0"/>
    <n v="370"/>
    <n v="317"/>
    <n v="9"/>
    <n v="15"/>
    <n v="3"/>
    <n v="510"/>
    <n v="365"/>
    <n v="14"/>
    <n v="40"/>
    <n v="10"/>
    <n v="688"/>
    <n v="482"/>
    <n v="7"/>
    <n v="16"/>
    <n v="76"/>
    <n v="132"/>
    <n v="73"/>
    <n v="3"/>
    <n v="13"/>
    <n v="2"/>
    <n v="27"/>
    <n v="23"/>
    <n v="0"/>
    <n v="0"/>
    <n v="1"/>
    <n v="0"/>
    <n v="0"/>
    <n v="0"/>
    <n v="0"/>
    <n v="0"/>
    <n v="0"/>
    <n v="0"/>
    <n v="0"/>
    <n v="0"/>
    <n v="0"/>
    <n v="0"/>
    <n v="0"/>
    <n v="0"/>
    <n v="0"/>
    <n v="0"/>
    <n v="0"/>
    <n v="1"/>
    <n v="0"/>
    <n v="47"/>
    <n v="9"/>
    <n v="339"/>
    <n v="436"/>
    <n v="577"/>
    <n v="110"/>
    <n v="25"/>
    <n v="3251"/>
    <n v="1550"/>
    <n v="0"/>
    <n v="31"/>
    <n v="465"/>
    <n v="315"/>
    <n v="2334"/>
  </r>
  <r>
    <x v="4"/>
    <x v="27"/>
    <x v="187"/>
    <x v="15"/>
    <n v="49"/>
    <n v="1"/>
    <n v="1"/>
    <n v="0"/>
    <n v="0"/>
    <n v="45"/>
    <n v="1"/>
    <n v="1"/>
    <n v="0"/>
    <n v="9"/>
    <n v="7"/>
    <n v="0"/>
    <n v="0"/>
    <n v="369"/>
    <n v="317"/>
    <n v="9"/>
    <n v="15"/>
    <n v="3"/>
    <n v="513"/>
    <n v="369"/>
    <n v="14"/>
    <n v="39"/>
    <n v="10"/>
    <n v="688"/>
    <n v="484"/>
    <n v="7"/>
    <n v="16"/>
    <n v="77"/>
    <n v="130"/>
    <n v="72"/>
    <n v="3"/>
    <n v="13"/>
    <n v="2"/>
    <n v="28"/>
    <n v="23"/>
    <n v="0"/>
    <n v="0"/>
    <n v="1"/>
    <n v="0"/>
    <n v="0"/>
    <n v="0"/>
    <n v="0"/>
    <n v="0"/>
    <n v="0"/>
    <n v="0"/>
    <n v="0"/>
    <n v="0"/>
    <n v="0"/>
    <n v="0"/>
    <n v="0"/>
    <n v="0"/>
    <n v="0"/>
    <n v="0"/>
    <n v="0"/>
    <n v="1"/>
    <n v="0"/>
    <n v="47"/>
    <n v="9"/>
    <n v="338"/>
    <n v="440"/>
    <n v="576"/>
    <n v="108"/>
    <n v="26"/>
    <n v="3256"/>
    <n v="1562"/>
    <n v="0"/>
    <n v="31"/>
    <n v="464"/>
    <n v="321"/>
    <n v="2335"/>
  </r>
  <r>
    <x v="4"/>
    <x v="27"/>
    <x v="187"/>
    <x v="16"/>
    <n v="49"/>
    <n v="1"/>
    <n v="1"/>
    <n v="0"/>
    <n v="0"/>
    <n v="45"/>
    <n v="1"/>
    <n v="1"/>
    <n v="0"/>
    <n v="9"/>
    <n v="8"/>
    <n v="0"/>
    <n v="0"/>
    <n v="372"/>
    <n v="319"/>
    <n v="9"/>
    <n v="15"/>
    <n v="3"/>
    <n v="518"/>
    <n v="374"/>
    <n v="14"/>
    <n v="39"/>
    <n v="10"/>
    <n v="689"/>
    <n v="486"/>
    <n v="7"/>
    <n v="16"/>
    <n v="77"/>
    <n v="133"/>
    <n v="74"/>
    <n v="3"/>
    <n v="13"/>
    <n v="2"/>
    <n v="27"/>
    <n v="22"/>
    <n v="0"/>
    <n v="0"/>
    <n v="1"/>
    <n v="0"/>
    <n v="0"/>
    <n v="0"/>
    <n v="0"/>
    <n v="0"/>
    <n v="0"/>
    <n v="0"/>
    <n v="0"/>
    <n v="0"/>
    <n v="0"/>
    <n v="0"/>
    <n v="0"/>
    <n v="0"/>
    <n v="0"/>
    <n v="0"/>
    <n v="0"/>
    <n v="1"/>
    <n v="0"/>
    <n v="47"/>
    <n v="9"/>
    <n v="341"/>
    <n v="445"/>
    <n v="578"/>
    <n v="110"/>
    <n v="25"/>
    <n v="3260"/>
    <n v="1582"/>
    <n v="0"/>
    <n v="31"/>
    <n v="465"/>
    <n v="317"/>
    <n v="2343"/>
  </r>
  <r>
    <x v="4"/>
    <x v="28"/>
    <x v="188"/>
    <x v="0"/>
    <n v="43"/>
    <n v="0"/>
    <n v="0"/>
    <n v="0"/>
    <n v="0"/>
    <n v="8"/>
    <n v="2"/>
    <n v="1"/>
    <n v="0"/>
    <n v="2"/>
    <n v="0"/>
    <n v="0"/>
    <n v="0"/>
    <n v="234"/>
    <n v="0"/>
    <n v="118"/>
    <n v="0"/>
    <n v="5"/>
    <n v="554"/>
    <n v="0"/>
    <n v="60"/>
    <n v="44"/>
    <n v="11"/>
    <n v="460"/>
    <n v="44"/>
    <n v="7"/>
    <n v="34"/>
    <n v="32"/>
    <n v="92"/>
    <n v="0"/>
    <n v="2"/>
    <n v="16"/>
    <n v="7"/>
    <n v="19"/>
    <n v="0"/>
    <n v="3"/>
    <n v="0"/>
    <n v="0"/>
    <n v="0"/>
    <n v="0"/>
    <n v="0"/>
    <n v="0"/>
    <n v="0"/>
    <n v="0"/>
    <n v="0"/>
    <n v="0"/>
    <n v="0"/>
    <n v="0"/>
    <n v="0"/>
    <n v="9"/>
    <n v="6"/>
    <n v="0"/>
    <n v="0"/>
    <n v="1"/>
    <m/>
    <m/>
    <m/>
    <m/>
    <m/>
    <m/>
    <m/>
    <m/>
    <m/>
    <m/>
    <m/>
    <m/>
    <m/>
    <m/>
    <m/>
    <m/>
  </r>
  <r>
    <x v="4"/>
    <x v="28"/>
    <x v="188"/>
    <x v="1"/>
    <n v="43"/>
    <n v="0"/>
    <n v="0"/>
    <n v="0"/>
    <n v="0"/>
    <n v="11"/>
    <n v="2"/>
    <n v="1"/>
    <n v="0"/>
    <n v="2"/>
    <n v="0"/>
    <n v="1"/>
    <n v="0"/>
    <n v="234"/>
    <n v="0"/>
    <n v="141"/>
    <n v="0"/>
    <n v="5"/>
    <n v="555"/>
    <n v="0"/>
    <n v="89"/>
    <n v="44"/>
    <n v="11"/>
    <n v="460"/>
    <n v="65"/>
    <n v="7"/>
    <n v="34"/>
    <n v="32"/>
    <n v="92"/>
    <n v="0"/>
    <n v="2"/>
    <n v="16"/>
    <n v="7"/>
    <n v="19"/>
    <n v="0"/>
    <n v="5"/>
    <n v="0"/>
    <n v="0"/>
    <n v="0"/>
    <n v="0"/>
    <n v="0"/>
    <n v="0"/>
    <n v="0"/>
    <n v="0"/>
    <n v="0"/>
    <n v="0"/>
    <n v="0"/>
    <n v="0"/>
    <n v="0"/>
    <n v="9"/>
    <n v="6"/>
    <n v="0"/>
    <n v="0"/>
    <n v="1"/>
    <m/>
    <m/>
    <m/>
    <m/>
    <m/>
    <m/>
    <m/>
    <m/>
    <m/>
    <m/>
    <m/>
    <m/>
    <m/>
    <m/>
    <m/>
    <m/>
  </r>
  <r>
    <x v="4"/>
    <x v="28"/>
    <x v="188"/>
    <x v="2"/>
    <n v="43"/>
    <n v="0"/>
    <n v="0"/>
    <n v="0"/>
    <n v="0"/>
    <n v="13"/>
    <n v="2"/>
    <n v="1"/>
    <n v="0"/>
    <n v="2"/>
    <n v="1"/>
    <n v="0"/>
    <n v="0"/>
    <n v="234"/>
    <n v="157"/>
    <n v="9"/>
    <n v="0"/>
    <n v="5"/>
    <n v="554"/>
    <n v="115"/>
    <n v="6"/>
    <n v="42"/>
    <n v="10"/>
    <n v="461"/>
    <n v="82"/>
    <n v="6"/>
    <n v="36"/>
    <n v="32"/>
    <n v="92"/>
    <n v="4"/>
    <n v="0"/>
    <n v="15"/>
    <n v="7"/>
    <n v="19"/>
    <n v="6"/>
    <n v="1"/>
    <n v="0"/>
    <n v="0"/>
    <n v="0"/>
    <n v="0"/>
    <n v="0"/>
    <n v="0"/>
    <n v="0"/>
    <n v="0"/>
    <n v="0"/>
    <n v="0"/>
    <n v="0"/>
    <n v="0"/>
    <n v="0"/>
    <n v="0"/>
    <n v="0"/>
    <n v="0"/>
    <n v="0"/>
    <n v="0"/>
    <n v="0"/>
    <n v="0"/>
    <n v="38"/>
    <n v="2"/>
    <n v="218"/>
    <n v="476"/>
    <n v="377"/>
    <n v="62"/>
    <n v="17"/>
    <m/>
    <m/>
    <m/>
    <m/>
    <m/>
    <m/>
    <m/>
  </r>
  <r>
    <x v="4"/>
    <x v="28"/>
    <x v="188"/>
    <x v="3"/>
    <n v="43"/>
    <n v="0"/>
    <n v="0"/>
    <n v="0"/>
    <n v="0"/>
    <n v="16"/>
    <n v="2"/>
    <n v="1"/>
    <n v="0"/>
    <n v="2"/>
    <n v="1"/>
    <n v="0"/>
    <n v="0"/>
    <n v="234"/>
    <n v="164"/>
    <n v="9"/>
    <n v="0"/>
    <n v="5"/>
    <n v="552"/>
    <n v="141"/>
    <n v="6"/>
    <n v="42"/>
    <n v="9"/>
    <n v="458"/>
    <n v="90"/>
    <n v="6"/>
    <n v="36"/>
    <n v="31"/>
    <n v="90"/>
    <n v="6"/>
    <n v="0"/>
    <n v="15"/>
    <n v="7"/>
    <n v="19"/>
    <n v="7"/>
    <n v="1"/>
    <n v="0"/>
    <n v="0"/>
    <n v="0"/>
    <n v="0"/>
    <n v="0"/>
    <n v="0"/>
    <n v="0"/>
    <n v="0"/>
    <n v="0"/>
    <n v="0"/>
    <n v="0"/>
    <n v="0"/>
    <n v="0"/>
    <n v="0"/>
    <n v="0"/>
    <n v="0"/>
    <n v="0"/>
    <n v="0"/>
    <n v="0"/>
    <n v="0"/>
    <n v="38"/>
    <n v="2"/>
    <n v="219"/>
    <n v="475"/>
    <n v="376"/>
    <n v="60"/>
    <n v="17"/>
    <m/>
    <m/>
    <m/>
    <m/>
    <m/>
    <m/>
    <m/>
  </r>
  <r>
    <x v="4"/>
    <x v="28"/>
    <x v="188"/>
    <x v="4"/>
    <n v="43"/>
    <n v="0"/>
    <n v="0"/>
    <n v="0"/>
    <n v="0"/>
    <n v="19"/>
    <n v="2"/>
    <n v="1"/>
    <n v="0"/>
    <n v="2"/>
    <n v="1"/>
    <n v="0"/>
    <n v="0"/>
    <n v="234"/>
    <n v="175"/>
    <n v="9"/>
    <n v="0"/>
    <n v="5"/>
    <n v="556"/>
    <n v="184"/>
    <n v="6"/>
    <n v="43"/>
    <n v="9"/>
    <n v="457"/>
    <n v="109"/>
    <n v="6"/>
    <n v="34"/>
    <n v="30"/>
    <n v="88"/>
    <n v="7"/>
    <n v="0"/>
    <n v="14"/>
    <n v="7"/>
    <n v="19"/>
    <n v="7"/>
    <n v="1"/>
    <n v="0"/>
    <n v="0"/>
    <n v="0"/>
    <n v="0"/>
    <n v="0"/>
    <n v="0"/>
    <n v="0"/>
    <n v="0"/>
    <n v="0"/>
    <n v="0"/>
    <n v="0"/>
    <n v="0"/>
    <n v="0"/>
    <n v="0"/>
    <n v="0"/>
    <n v="0"/>
    <n v="0"/>
    <n v="0"/>
    <n v="0"/>
    <n v="0"/>
    <n v="38"/>
    <n v="2"/>
    <n v="219"/>
    <n v="477"/>
    <n v="378"/>
    <n v="60"/>
    <n v="17"/>
    <m/>
    <m/>
    <m/>
    <m/>
    <m/>
    <m/>
    <m/>
  </r>
  <r>
    <x v="4"/>
    <x v="28"/>
    <x v="188"/>
    <x v="5"/>
    <n v="43"/>
    <n v="0"/>
    <n v="0"/>
    <n v="0"/>
    <n v="0"/>
    <n v="22"/>
    <n v="2"/>
    <n v="0"/>
    <n v="0"/>
    <n v="2"/>
    <n v="1"/>
    <n v="0"/>
    <n v="0"/>
    <n v="233"/>
    <n v="182"/>
    <n v="9"/>
    <n v="0"/>
    <n v="5"/>
    <n v="559"/>
    <n v="216"/>
    <n v="6"/>
    <n v="43"/>
    <n v="9"/>
    <n v="458"/>
    <n v="143"/>
    <n v="6"/>
    <n v="34"/>
    <n v="30"/>
    <n v="88"/>
    <n v="8"/>
    <n v="0"/>
    <n v="13"/>
    <n v="7"/>
    <n v="20"/>
    <n v="8"/>
    <n v="1"/>
    <n v="0"/>
    <n v="0"/>
    <n v="0"/>
    <n v="0"/>
    <n v="0"/>
    <n v="0"/>
    <n v="0"/>
    <n v="0"/>
    <n v="0"/>
    <n v="0"/>
    <n v="0"/>
    <n v="0"/>
    <n v="0"/>
    <n v="0"/>
    <n v="0"/>
    <n v="0"/>
    <n v="0"/>
    <n v="0"/>
    <n v="0"/>
    <n v="0"/>
    <n v="38"/>
    <n v="2"/>
    <n v="218"/>
    <n v="479"/>
    <n v="379"/>
    <n v="61"/>
    <n v="18"/>
    <m/>
    <m/>
    <m/>
    <m/>
    <m/>
    <m/>
    <m/>
  </r>
  <r>
    <x v="4"/>
    <x v="28"/>
    <x v="188"/>
    <x v="6"/>
    <n v="44"/>
    <n v="0"/>
    <n v="0"/>
    <n v="0"/>
    <n v="0"/>
    <n v="25"/>
    <n v="2"/>
    <n v="0"/>
    <n v="0"/>
    <n v="2"/>
    <n v="2"/>
    <n v="0"/>
    <n v="0"/>
    <n v="232"/>
    <n v="186"/>
    <n v="9"/>
    <n v="0"/>
    <n v="4"/>
    <n v="562"/>
    <n v="247"/>
    <n v="6"/>
    <n v="42"/>
    <n v="9"/>
    <n v="459"/>
    <n v="179"/>
    <n v="6"/>
    <n v="34"/>
    <n v="30"/>
    <n v="86"/>
    <n v="9"/>
    <n v="0"/>
    <n v="13"/>
    <n v="7"/>
    <n v="20"/>
    <n v="13"/>
    <n v="1"/>
    <n v="0"/>
    <n v="0"/>
    <n v="0"/>
    <n v="0"/>
    <n v="0"/>
    <n v="0"/>
    <n v="0"/>
    <n v="0"/>
    <n v="0"/>
    <n v="0"/>
    <n v="0"/>
    <n v="0"/>
    <n v="0"/>
    <n v="0"/>
    <n v="0"/>
    <n v="0"/>
    <n v="0"/>
    <n v="0"/>
    <n v="0"/>
    <n v="0"/>
    <n v="40"/>
    <n v="2"/>
    <n v="217"/>
    <n v="485"/>
    <n v="380"/>
    <n v="60"/>
    <n v="18"/>
    <m/>
    <m/>
    <m/>
    <m/>
    <m/>
    <m/>
    <m/>
  </r>
  <r>
    <x v="4"/>
    <x v="28"/>
    <x v="188"/>
    <x v="7"/>
    <n v="44"/>
    <n v="0"/>
    <n v="0"/>
    <n v="0"/>
    <n v="0"/>
    <n v="27"/>
    <n v="2"/>
    <n v="0"/>
    <n v="0"/>
    <n v="2"/>
    <n v="2"/>
    <n v="0"/>
    <n v="0"/>
    <n v="233"/>
    <n v="190"/>
    <n v="9"/>
    <n v="0"/>
    <n v="4"/>
    <n v="561"/>
    <n v="283"/>
    <n v="5"/>
    <n v="41"/>
    <n v="7"/>
    <n v="460"/>
    <n v="218"/>
    <n v="6"/>
    <n v="33"/>
    <n v="32"/>
    <n v="87"/>
    <n v="12"/>
    <n v="0"/>
    <n v="13"/>
    <n v="7"/>
    <n v="20"/>
    <n v="13"/>
    <n v="1"/>
    <n v="0"/>
    <n v="0"/>
    <n v="0"/>
    <n v="0"/>
    <n v="0"/>
    <n v="0"/>
    <n v="0"/>
    <n v="0"/>
    <n v="0"/>
    <n v="0"/>
    <n v="0"/>
    <n v="0"/>
    <n v="0"/>
    <n v="0"/>
    <n v="0"/>
    <n v="0"/>
    <n v="0"/>
    <n v="0"/>
    <n v="0"/>
    <n v="0"/>
    <n v="40"/>
    <n v="2"/>
    <n v="218"/>
    <n v="486"/>
    <n v="379"/>
    <n v="62"/>
    <n v="18"/>
    <m/>
    <m/>
    <m/>
    <m/>
    <m/>
    <m/>
    <m/>
  </r>
  <r>
    <x v="4"/>
    <x v="28"/>
    <x v="188"/>
    <x v="8"/>
    <n v="44"/>
    <n v="0"/>
    <n v="0"/>
    <n v="0"/>
    <n v="0"/>
    <n v="27"/>
    <n v="2"/>
    <n v="0"/>
    <n v="0"/>
    <n v="2"/>
    <n v="2"/>
    <n v="0"/>
    <n v="0"/>
    <n v="233"/>
    <n v="194"/>
    <n v="9"/>
    <n v="0"/>
    <n v="4"/>
    <n v="561"/>
    <n v="313"/>
    <n v="5"/>
    <n v="41"/>
    <n v="7"/>
    <n v="460"/>
    <n v="260"/>
    <n v="6"/>
    <n v="34"/>
    <n v="30"/>
    <n v="88"/>
    <n v="25"/>
    <n v="0"/>
    <n v="13"/>
    <n v="7"/>
    <n v="20"/>
    <n v="14"/>
    <n v="1"/>
    <n v="0"/>
    <n v="0"/>
    <n v="0"/>
    <n v="0"/>
    <n v="0"/>
    <n v="0"/>
    <n v="0"/>
    <n v="0"/>
    <n v="0"/>
    <n v="0"/>
    <n v="0"/>
    <n v="0"/>
    <n v="0"/>
    <n v="0"/>
    <n v="0"/>
    <n v="0"/>
    <n v="0"/>
    <n v="0"/>
    <n v="0"/>
    <n v="0"/>
    <n v="40"/>
    <n v="2"/>
    <n v="218"/>
    <n v="488"/>
    <n v="379"/>
    <n v="63"/>
    <n v="18"/>
    <n v="2106"/>
    <n v="561"/>
    <n v="0"/>
    <n v="9"/>
    <n v="387"/>
    <n v="151"/>
    <n v="1454"/>
  </r>
  <r>
    <x v="4"/>
    <x v="28"/>
    <x v="188"/>
    <x v="9"/>
    <n v="44"/>
    <n v="0"/>
    <n v="0"/>
    <n v="0"/>
    <n v="0"/>
    <n v="30"/>
    <n v="2"/>
    <n v="0"/>
    <n v="0"/>
    <n v="2"/>
    <n v="2"/>
    <n v="0"/>
    <n v="0"/>
    <n v="232"/>
    <n v="197"/>
    <n v="9"/>
    <n v="0"/>
    <n v="4"/>
    <n v="561"/>
    <n v="349"/>
    <n v="5"/>
    <n v="41"/>
    <n v="7"/>
    <n v="460"/>
    <n v="282"/>
    <n v="6"/>
    <n v="32"/>
    <n v="30"/>
    <n v="90"/>
    <n v="28"/>
    <n v="0"/>
    <n v="13"/>
    <n v="7"/>
    <n v="19"/>
    <n v="14"/>
    <n v="1"/>
    <n v="0"/>
    <n v="0"/>
    <n v="0"/>
    <n v="0"/>
    <n v="0"/>
    <n v="0"/>
    <n v="0"/>
    <n v="0"/>
    <n v="0"/>
    <n v="0"/>
    <n v="0"/>
    <n v="0"/>
    <n v="0"/>
    <n v="0"/>
    <n v="0"/>
    <n v="0"/>
    <n v="0"/>
    <n v="0"/>
    <n v="0"/>
    <n v="0"/>
    <n v="40"/>
    <n v="2"/>
    <n v="217"/>
    <n v="488"/>
    <n v="380"/>
    <n v="66"/>
    <n v="17"/>
    <n v="2109"/>
    <n v="712"/>
    <n v="0"/>
    <n v="9"/>
    <n v="380"/>
    <n v="155"/>
    <n v="1461"/>
  </r>
  <r>
    <x v="4"/>
    <x v="28"/>
    <x v="188"/>
    <x v="10"/>
    <n v="44"/>
    <n v="0"/>
    <n v="0"/>
    <n v="0"/>
    <n v="0"/>
    <n v="30"/>
    <n v="2"/>
    <n v="0"/>
    <n v="0"/>
    <n v="2"/>
    <n v="2"/>
    <n v="0"/>
    <n v="0"/>
    <n v="232"/>
    <n v="197"/>
    <n v="9"/>
    <n v="0"/>
    <n v="4"/>
    <n v="563"/>
    <n v="359"/>
    <n v="5"/>
    <n v="41"/>
    <n v="7"/>
    <n v="460"/>
    <n v="291"/>
    <n v="6"/>
    <n v="32"/>
    <n v="30"/>
    <n v="91"/>
    <n v="32"/>
    <n v="0"/>
    <n v="13"/>
    <n v="7"/>
    <n v="19"/>
    <n v="14"/>
    <n v="1"/>
    <n v="0"/>
    <n v="0"/>
    <n v="0"/>
    <n v="0"/>
    <n v="0"/>
    <n v="0"/>
    <n v="0"/>
    <n v="0"/>
    <n v="0"/>
    <n v="0"/>
    <n v="0"/>
    <n v="0"/>
    <n v="0"/>
    <n v="0"/>
    <n v="0"/>
    <n v="0"/>
    <n v="0"/>
    <n v="0"/>
    <n v="0"/>
    <n v="0"/>
    <n v="40"/>
    <n v="2"/>
    <n v="217"/>
    <n v="490"/>
    <n v="380"/>
    <n v="68"/>
    <n v="17"/>
    <n v="2108"/>
    <n v="769"/>
    <n v="0"/>
    <n v="9"/>
    <n v="374"/>
    <n v="154"/>
    <n v="1466"/>
  </r>
  <r>
    <x v="4"/>
    <x v="28"/>
    <x v="188"/>
    <x v="11"/>
    <n v="45"/>
    <n v="0"/>
    <n v="0"/>
    <n v="0"/>
    <n v="0"/>
    <n v="30"/>
    <n v="2"/>
    <n v="0"/>
    <n v="0"/>
    <n v="2"/>
    <n v="2"/>
    <n v="0"/>
    <n v="0"/>
    <n v="233"/>
    <n v="200"/>
    <n v="8"/>
    <n v="0"/>
    <n v="4"/>
    <n v="562"/>
    <n v="368"/>
    <n v="5"/>
    <n v="41"/>
    <n v="7"/>
    <n v="460"/>
    <n v="297"/>
    <n v="6"/>
    <n v="32"/>
    <n v="30"/>
    <n v="92"/>
    <n v="35"/>
    <n v="0"/>
    <n v="13"/>
    <n v="7"/>
    <n v="19"/>
    <n v="14"/>
    <n v="1"/>
    <n v="0"/>
    <n v="0"/>
    <n v="0"/>
    <n v="0"/>
    <n v="0"/>
    <n v="0"/>
    <n v="0"/>
    <n v="0"/>
    <n v="0"/>
    <n v="0"/>
    <n v="0"/>
    <n v="0"/>
    <n v="0"/>
    <n v="0"/>
    <n v="0"/>
    <n v="0"/>
    <n v="0"/>
    <n v="0"/>
    <n v="0"/>
    <n v="0"/>
    <n v="41"/>
    <n v="2"/>
    <n v="218"/>
    <n v="490"/>
    <n v="381"/>
    <n v="70"/>
    <n v="17"/>
    <n v="2105"/>
    <n v="803"/>
    <n v="0"/>
    <n v="9"/>
    <n v="371"/>
    <n v="154"/>
    <n v="1470"/>
  </r>
  <r>
    <x v="4"/>
    <x v="28"/>
    <x v="188"/>
    <x v="12"/>
    <n v="45"/>
    <n v="0"/>
    <n v="0"/>
    <n v="0"/>
    <n v="0"/>
    <n v="32"/>
    <n v="2"/>
    <n v="0"/>
    <n v="0"/>
    <n v="2"/>
    <n v="2"/>
    <n v="0"/>
    <n v="0"/>
    <n v="235"/>
    <n v="203"/>
    <n v="8"/>
    <n v="0"/>
    <n v="3"/>
    <n v="559"/>
    <n v="376"/>
    <n v="5"/>
    <n v="41"/>
    <n v="7"/>
    <n v="462"/>
    <n v="304"/>
    <n v="6"/>
    <n v="32"/>
    <n v="30"/>
    <n v="92"/>
    <n v="35"/>
    <n v="0"/>
    <n v="14"/>
    <n v="7"/>
    <n v="19"/>
    <n v="14"/>
    <n v="1"/>
    <n v="0"/>
    <n v="0"/>
    <n v="0"/>
    <n v="0"/>
    <n v="0"/>
    <n v="0"/>
    <n v="0"/>
    <n v="0"/>
    <n v="0"/>
    <n v="0"/>
    <n v="0"/>
    <n v="0"/>
    <n v="0"/>
    <n v="0"/>
    <n v="0"/>
    <n v="0"/>
    <n v="0"/>
    <n v="0"/>
    <n v="0"/>
    <n v="0"/>
    <n v="42"/>
    <n v="2"/>
    <n v="220"/>
    <n v="487"/>
    <n v="384"/>
    <n v="69"/>
    <n v="17"/>
    <n v="2107"/>
    <n v="827"/>
    <n v="0"/>
    <n v="9"/>
    <n v="366"/>
    <n v="152"/>
    <n v="1481"/>
  </r>
  <r>
    <x v="4"/>
    <x v="28"/>
    <x v="188"/>
    <x v="13"/>
    <n v="45"/>
    <n v="0"/>
    <n v="0"/>
    <n v="0"/>
    <n v="0"/>
    <n v="32"/>
    <n v="2"/>
    <n v="0"/>
    <n v="0"/>
    <n v="2"/>
    <n v="2"/>
    <n v="0"/>
    <n v="0"/>
    <n v="234"/>
    <n v="204"/>
    <n v="8"/>
    <n v="0"/>
    <n v="3"/>
    <n v="560"/>
    <n v="379"/>
    <n v="5"/>
    <n v="41"/>
    <n v="7"/>
    <n v="462"/>
    <n v="305"/>
    <n v="6"/>
    <n v="32"/>
    <n v="30"/>
    <n v="92"/>
    <n v="35"/>
    <n v="0"/>
    <n v="14"/>
    <n v="7"/>
    <n v="19"/>
    <n v="14"/>
    <n v="1"/>
    <n v="0"/>
    <n v="0"/>
    <n v="0"/>
    <n v="0"/>
    <n v="0"/>
    <n v="0"/>
    <n v="0"/>
    <n v="0"/>
    <n v="0"/>
    <n v="0"/>
    <n v="0"/>
    <n v="0"/>
    <n v="0"/>
    <n v="0"/>
    <n v="0"/>
    <n v="0"/>
    <n v="0"/>
    <n v="0"/>
    <n v="0"/>
    <n v="0"/>
    <n v="42"/>
    <n v="2"/>
    <n v="219"/>
    <n v="487"/>
    <n v="384"/>
    <n v="69"/>
    <n v="17"/>
    <n v="2100"/>
    <n v="835"/>
    <n v="0"/>
    <n v="9"/>
    <n v="366"/>
    <n v="152"/>
    <n v="1476"/>
  </r>
  <r>
    <x v="4"/>
    <x v="28"/>
    <x v="188"/>
    <x v="14"/>
    <n v="45"/>
    <n v="0"/>
    <n v="0"/>
    <n v="0"/>
    <n v="0"/>
    <n v="32"/>
    <n v="2"/>
    <n v="0"/>
    <n v="0"/>
    <n v="2"/>
    <n v="2"/>
    <n v="0"/>
    <n v="0"/>
    <n v="233"/>
    <n v="207"/>
    <n v="7"/>
    <n v="1"/>
    <n v="2"/>
    <n v="560"/>
    <n v="381"/>
    <n v="5"/>
    <n v="40"/>
    <n v="7"/>
    <n v="460"/>
    <n v="307"/>
    <n v="6"/>
    <n v="31"/>
    <n v="30"/>
    <n v="92"/>
    <n v="36"/>
    <n v="0"/>
    <n v="14"/>
    <n v="7"/>
    <n v="19"/>
    <n v="14"/>
    <n v="1"/>
    <n v="0"/>
    <n v="0"/>
    <n v="0"/>
    <n v="0"/>
    <n v="0"/>
    <n v="0"/>
    <n v="0"/>
    <n v="0"/>
    <n v="0"/>
    <n v="0"/>
    <n v="0"/>
    <n v="0"/>
    <n v="0"/>
    <n v="0"/>
    <n v="0"/>
    <n v="0"/>
    <n v="0"/>
    <n v="0"/>
    <n v="0"/>
    <n v="0"/>
    <n v="43"/>
    <n v="2"/>
    <n v="219"/>
    <n v="490"/>
    <n v="383"/>
    <n v="70"/>
    <n v="17"/>
    <n v="2104"/>
    <n v="854"/>
    <n v="0"/>
    <n v="9"/>
    <n v="363"/>
    <n v="156"/>
    <n v="1479"/>
  </r>
  <r>
    <x v="4"/>
    <x v="28"/>
    <x v="188"/>
    <x v="15"/>
    <n v="45"/>
    <n v="0"/>
    <n v="0"/>
    <n v="0"/>
    <n v="0"/>
    <n v="32"/>
    <n v="2"/>
    <n v="0"/>
    <n v="0"/>
    <n v="2"/>
    <n v="2"/>
    <n v="0"/>
    <n v="0"/>
    <n v="234"/>
    <n v="209"/>
    <n v="7"/>
    <n v="1"/>
    <n v="2"/>
    <n v="560"/>
    <n v="383"/>
    <n v="5"/>
    <n v="39"/>
    <n v="7"/>
    <n v="460"/>
    <n v="309"/>
    <n v="6"/>
    <n v="31"/>
    <n v="30"/>
    <n v="93"/>
    <n v="37"/>
    <n v="0"/>
    <n v="14"/>
    <n v="7"/>
    <n v="19"/>
    <n v="14"/>
    <n v="1"/>
    <n v="0"/>
    <n v="0"/>
    <n v="0"/>
    <n v="0"/>
    <n v="0"/>
    <n v="0"/>
    <n v="0"/>
    <n v="0"/>
    <n v="0"/>
    <n v="0"/>
    <n v="0"/>
    <n v="0"/>
    <n v="0"/>
    <n v="0"/>
    <n v="0"/>
    <n v="0"/>
    <n v="0"/>
    <n v="0"/>
    <n v="0"/>
    <n v="0"/>
    <n v="43"/>
    <n v="2"/>
    <n v="220"/>
    <n v="491"/>
    <n v="383"/>
    <n v="70"/>
    <n v="17"/>
    <n v="2110"/>
    <n v="866"/>
    <n v="0"/>
    <n v="9"/>
    <n v="364"/>
    <n v="157"/>
    <n v="1485"/>
  </r>
  <r>
    <x v="4"/>
    <x v="28"/>
    <x v="188"/>
    <x v="16"/>
    <n v="45"/>
    <n v="0"/>
    <n v="0"/>
    <n v="0"/>
    <n v="0"/>
    <n v="32"/>
    <n v="2"/>
    <n v="0"/>
    <n v="0"/>
    <n v="2"/>
    <n v="2"/>
    <n v="0"/>
    <n v="0"/>
    <n v="234"/>
    <n v="209"/>
    <n v="7"/>
    <n v="1"/>
    <n v="2"/>
    <n v="561"/>
    <n v="384"/>
    <n v="5"/>
    <n v="39"/>
    <n v="7"/>
    <n v="459"/>
    <n v="310"/>
    <n v="6"/>
    <n v="30"/>
    <n v="31"/>
    <n v="93"/>
    <n v="37"/>
    <n v="0"/>
    <n v="14"/>
    <n v="7"/>
    <n v="19"/>
    <n v="14"/>
    <n v="1"/>
    <n v="0"/>
    <n v="0"/>
    <n v="0"/>
    <n v="0"/>
    <n v="0"/>
    <n v="0"/>
    <n v="0"/>
    <n v="0"/>
    <n v="0"/>
    <n v="0"/>
    <n v="0"/>
    <n v="0"/>
    <n v="0"/>
    <n v="0"/>
    <n v="0"/>
    <n v="0"/>
    <n v="0"/>
    <n v="0"/>
    <n v="0"/>
    <n v="0"/>
    <n v="43"/>
    <n v="2"/>
    <n v="220"/>
    <n v="493"/>
    <n v="382"/>
    <n v="70"/>
    <n v="17"/>
    <n v="2110"/>
    <n v="874"/>
    <n v="0"/>
    <n v="9"/>
    <n v="363"/>
    <n v="156"/>
    <n v="1486"/>
  </r>
  <r>
    <x v="4"/>
    <x v="27"/>
    <x v="189"/>
    <x v="0"/>
    <n v="166"/>
    <n v="5"/>
    <n v="2"/>
    <n v="0"/>
    <n v="0"/>
    <n v="58"/>
    <n v="1"/>
    <n v="7"/>
    <n v="1"/>
    <n v="26"/>
    <n v="0"/>
    <n v="19"/>
    <n v="0"/>
    <n v="1464"/>
    <n v="0"/>
    <n v="826"/>
    <n v="5"/>
    <n v="5"/>
    <n v="1015"/>
    <n v="0"/>
    <n v="87"/>
    <n v="78"/>
    <n v="17"/>
    <n v="2104"/>
    <n v="162"/>
    <n v="18"/>
    <n v="28"/>
    <n v="175"/>
    <n v="171"/>
    <n v="0"/>
    <n v="5"/>
    <n v="25"/>
    <n v="4"/>
    <n v="88"/>
    <n v="0"/>
    <n v="25"/>
    <n v="0"/>
    <n v="1"/>
    <n v="0"/>
    <n v="0"/>
    <n v="0"/>
    <n v="0"/>
    <n v="0"/>
    <n v="0"/>
    <n v="0"/>
    <n v="0"/>
    <n v="0"/>
    <n v="0"/>
    <n v="0"/>
    <n v="39"/>
    <n v="23"/>
    <n v="0"/>
    <n v="4"/>
    <n v="2"/>
    <m/>
    <m/>
    <m/>
    <m/>
    <m/>
    <m/>
    <m/>
    <m/>
    <m/>
    <m/>
    <m/>
    <m/>
    <m/>
    <m/>
    <m/>
    <m/>
  </r>
  <r>
    <x v="4"/>
    <x v="27"/>
    <x v="189"/>
    <x v="1"/>
    <n v="167"/>
    <n v="4"/>
    <n v="1"/>
    <n v="1"/>
    <n v="1"/>
    <n v="83"/>
    <n v="1"/>
    <n v="7"/>
    <n v="1"/>
    <n v="32"/>
    <n v="0"/>
    <n v="22"/>
    <n v="0"/>
    <n v="1463"/>
    <n v="0"/>
    <n v="1145"/>
    <n v="5"/>
    <n v="4"/>
    <n v="1015"/>
    <n v="0"/>
    <n v="205"/>
    <n v="77"/>
    <n v="16"/>
    <n v="2104"/>
    <n v="296"/>
    <n v="18"/>
    <n v="28"/>
    <n v="175"/>
    <n v="171"/>
    <n v="0"/>
    <n v="13"/>
    <n v="25"/>
    <n v="4"/>
    <n v="80"/>
    <n v="0"/>
    <n v="27"/>
    <n v="0"/>
    <n v="1"/>
    <n v="0"/>
    <n v="0"/>
    <n v="0"/>
    <n v="0"/>
    <n v="0"/>
    <n v="0"/>
    <n v="0"/>
    <n v="0"/>
    <n v="0"/>
    <n v="0"/>
    <n v="0"/>
    <n v="39"/>
    <n v="22"/>
    <n v="0"/>
    <n v="4"/>
    <n v="2"/>
    <m/>
    <m/>
    <m/>
    <m/>
    <m/>
    <m/>
    <m/>
    <m/>
    <m/>
    <m/>
    <m/>
    <m/>
    <m/>
    <m/>
    <m/>
    <m/>
  </r>
  <r>
    <x v="4"/>
    <x v="27"/>
    <x v="189"/>
    <x v="2"/>
    <n v="168"/>
    <n v="4"/>
    <n v="1"/>
    <n v="1"/>
    <n v="1"/>
    <n v="106"/>
    <n v="1"/>
    <n v="7"/>
    <n v="1"/>
    <n v="30"/>
    <n v="20"/>
    <n v="0"/>
    <n v="0"/>
    <n v="1459"/>
    <n v="1213"/>
    <n v="38"/>
    <n v="5"/>
    <n v="4"/>
    <n v="1017"/>
    <n v="357"/>
    <n v="22"/>
    <n v="77"/>
    <n v="16"/>
    <n v="2100"/>
    <n v="422"/>
    <n v="18"/>
    <n v="28"/>
    <n v="174"/>
    <n v="171"/>
    <n v="25"/>
    <n v="4"/>
    <n v="25"/>
    <n v="4"/>
    <n v="74"/>
    <n v="29"/>
    <n v="2"/>
    <n v="0"/>
    <n v="1"/>
    <n v="0"/>
    <n v="0"/>
    <n v="0"/>
    <n v="0"/>
    <n v="0"/>
    <n v="0"/>
    <n v="0"/>
    <n v="0"/>
    <n v="0"/>
    <n v="0"/>
    <n v="0"/>
    <n v="0"/>
    <n v="0"/>
    <n v="0"/>
    <n v="0"/>
    <n v="0"/>
    <n v="4"/>
    <n v="1"/>
    <n v="157"/>
    <n v="30"/>
    <n v="1401"/>
    <n v="872"/>
    <n v="1851"/>
    <n v="134"/>
    <n v="70"/>
    <m/>
    <m/>
    <m/>
    <m/>
    <m/>
    <m/>
    <m/>
  </r>
  <r>
    <x v="4"/>
    <x v="27"/>
    <x v="189"/>
    <x v="3"/>
    <n v="169"/>
    <n v="4"/>
    <n v="2"/>
    <n v="1"/>
    <n v="1"/>
    <n v="121"/>
    <n v="1"/>
    <n v="7"/>
    <n v="0"/>
    <n v="30"/>
    <n v="20"/>
    <n v="0"/>
    <n v="0"/>
    <n v="1457"/>
    <n v="1266"/>
    <n v="37"/>
    <n v="5"/>
    <n v="5"/>
    <n v="1017"/>
    <n v="449"/>
    <n v="22"/>
    <n v="75"/>
    <n v="15"/>
    <n v="2105"/>
    <n v="584"/>
    <n v="18"/>
    <n v="29"/>
    <n v="174"/>
    <n v="173"/>
    <n v="27"/>
    <n v="5"/>
    <n v="25"/>
    <n v="4"/>
    <n v="75"/>
    <n v="29"/>
    <n v="2"/>
    <n v="0"/>
    <n v="1"/>
    <n v="0"/>
    <n v="0"/>
    <n v="0"/>
    <n v="0"/>
    <n v="0"/>
    <n v="0"/>
    <n v="0"/>
    <n v="0"/>
    <n v="0"/>
    <n v="0"/>
    <n v="0"/>
    <n v="0"/>
    <n v="0"/>
    <n v="0"/>
    <n v="0"/>
    <n v="0"/>
    <n v="4"/>
    <n v="1"/>
    <n v="158"/>
    <n v="30"/>
    <n v="1398"/>
    <n v="874"/>
    <n v="1855"/>
    <n v="135"/>
    <n v="71"/>
    <m/>
    <m/>
    <m/>
    <m/>
    <m/>
    <m/>
    <m/>
  </r>
  <r>
    <x v="4"/>
    <x v="27"/>
    <x v="189"/>
    <x v="4"/>
    <n v="169"/>
    <n v="4"/>
    <n v="2"/>
    <n v="1"/>
    <n v="1"/>
    <n v="129"/>
    <n v="1"/>
    <n v="7"/>
    <n v="0"/>
    <n v="30"/>
    <n v="20"/>
    <n v="0"/>
    <n v="0"/>
    <n v="1457"/>
    <n v="1287"/>
    <n v="37"/>
    <n v="5"/>
    <n v="5"/>
    <n v="1014"/>
    <n v="515"/>
    <n v="22"/>
    <n v="74"/>
    <n v="15"/>
    <n v="2102"/>
    <n v="706"/>
    <n v="18"/>
    <n v="31"/>
    <n v="173"/>
    <n v="173"/>
    <n v="31"/>
    <n v="5"/>
    <n v="25"/>
    <n v="4"/>
    <n v="76"/>
    <n v="30"/>
    <n v="2"/>
    <n v="0"/>
    <n v="1"/>
    <n v="0"/>
    <n v="0"/>
    <n v="0"/>
    <n v="0"/>
    <n v="0"/>
    <n v="0"/>
    <n v="0"/>
    <n v="0"/>
    <n v="0"/>
    <n v="0"/>
    <n v="0"/>
    <n v="0"/>
    <n v="0"/>
    <n v="0"/>
    <n v="0"/>
    <n v="0"/>
    <n v="4"/>
    <n v="1"/>
    <n v="158"/>
    <n v="30"/>
    <n v="1398"/>
    <n v="873"/>
    <n v="1851"/>
    <n v="135"/>
    <n v="72"/>
    <m/>
    <m/>
    <m/>
    <m/>
    <m/>
    <m/>
    <m/>
  </r>
  <r>
    <x v="4"/>
    <x v="27"/>
    <x v="189"/>
    <x v="5"/>
    <n v="169"/>
    <n v="5"/>
    <n v="4"/>
    <n v="1"/>
    <n v="1"/>
    <n v="139"/>
    <n v="1"/>
    <n v="7"/>
    <n v="0"/>
    <n v="29"/>
    <n v="20"/>
    <n v="0"/>
    <n v="0"/>
    <n v="1456"/>
    <n v="1313"/>
    <n v="37"/>
    <n v="5"/>
    <n v="6"/>
    <n v="1013"/>
    <n v="584"/>
    <n v="22"/>
    <n v="72"/>
    <n v="14"/>
    <n v="2099"/>
    <n v="932"/>
    <n v="18"/>
    <n v="31"/>
    <n v="169"/>
    <n v="174"/>
    <n v="45"/>
    <n v="5"/>
    <n v="27"/>
    <n v="4"/>
    <n v="76"/>
    <n v="47"/>
    <n v="2"/>
    <n v="0"/>
    <n v="1"/>
    <n v="0"/>
    <n v="0"/>
    <n v="0"/>
    <n v="0"/>
    <n v="0"/>
    <n v="0"/>
    <n v="0"/>
    <n v="0"/>
    <n v="0"/>
    <n v="0"/>
    <n v="0"/>
    <n v="0"/>
    <n v="0"/>
    <n v="0"/>
    <n v="0"/>
    <n v="0"/>
    <n v="5"/>
    <n v="1"/>
    <n v="159"/>
    <n v="29"/>
    <n v="1397"/>
    <n v="877"/>
    <n v="1854"/>
    <n v="134"/>
    <n v="72"/>
    <m/>
    <m/>
    <m/>
    <m/>
    <m/>
    <m/>
    <m/>
  </r>
  <r>
    <x v="4"/>
    <x v="27"/>
    <x v="189"/>
    <x v="6"/>
    <n v="167"/>
    <n v="5"/>
    <n v="4"/>
    <n v="1"/>
    <n v="1"/>
    <n v="140"/>
    <n v="1"/>
    <n v="7"/>
    <n v="0"/>
    <n v="27"/>
    <n v="18"/>
    <n v="0"/>
    <n v="0"/>
    <n v="1457"/>
    <n v="1330"/>
    <n v="35"/>
    <n v="5"/>
    <n v="5"/>
    <n v="1017"/>
    <n v="614"/>
    <n v="21"/>
    <n v="72"/>
    <n v="15"/>
    <n v="2097"/>
    <n v="1091"/>
    <n v="18"/>
    <n v="31"/>
    <n v="168"/>
    <n v="175"/>
    <n v="54"/>
    <n v="5"/>
    <n v="26"/>
    <n v="4"/>
    <n v="74"/>
    <n v="46"/>
    <n v="2"/>
    <n v="0"/>
    <n v="1"/>
    <n v="0"/>
    <n v="0"/>
    <n v="0"/>
    <n v="0"/>
    <n v="0"/>
    <n v="0"/>
    <n v="0"/>
    <n v="0"/>
    <n v="0"/>
    <n v="0"/>
    <n v="0"/>
    <n v="0"/>
    <n v="0"/>
    <n v="0"/>
    <n v="0"/>
    <n v="0"/>
    <n v="5"/>
    <n v="1"/>
    <n v="157"/>
    <n v="27"/>
    <n v="1400"/>
    <n v="881"/>
    <n v="1854"/>
    <n v="136"/>
    <n v="70"/>
    <m/>
    <m/>
    <m/>
    <m/>
    <m/>
    <m/>
    <m/>
  </r>
  <r>
    <x v="4"/>
    <x v="27"/>
    <x v="189"/>
    <x v="7"/>
    <n v="167"/>
    <n v="6"/>
    <n v="5"/>
    <n v="1"/>
    <n v="1"/>
    <n v="142"/>
    <n v="1"/>
    <n v="7"/>
    <n v="0"/>
    <n v="28"/>
    <n v="18"/>
    <n v="0"/>
    <n v="0"/>
    <n v="1462"/>
    <n v="1339"/>
    <n v="35"/>
    <n v="5"/>
    <n v="4"/>
    <n v="1017"/>
    <n v="638"/>
    <n v="21"/>
    <n v="71"/>
    <n v="15"/>
    <n v="2088"/>
    <n v="1306"/>
    <n v="18"/>
    <n v="32"/>
    <n v="169"/>
    <n v="175"/>
    <n v="62"/>
    <n v="5"/>
    <n v="25"/>
    <n v="3"/>
    <n v="77"/>
    <n v="50"/>
    <n v="2"/>
    <n v="0"/>
    <n v="1"/>
    <n v="0"/>
    <n v="0"/>
    <n v="0"/>
    <n v="0"/>
    <n v="0"/>
    <n v="0"/>
    <n v="0"/>
    <n v="0"/>
    <n v="0"/>
    <n v="0"/>
    <n v="0"/>
    <n v="0"/>
    <n v="0"/>
    <n v="0"/>
    <n v="0"/>
    <n v="0"/>
    <n v="6"/>
    <n v="1"/>
    <n v="157"/>
    <n v="28"/>
    <n v="1404"/>
    <n v="882"/>
    <n v="1847"/>
    <n v="136"/>
    <n v="73"/>
    <m/>
    <m/>
    <m/>
    <m/>
    <m/>
    <m/>
    <m/>
  </r>
  <r>
    <x v="4"/>
    <x v="27"/>
    <x v="189"/>
    <x v="8"/>
    <n v="168"/>
    <n v="7"/>
    <n v="5"/>
    <n v="2"/>
    <n v="1"/>
    <n v="142"/>
    <n v="1"/>
    <n v="8"/>
    <n v="0"/>
    <n v="28"/>
    <n v="18"/>
    <n v="0"/>
    <n v="0"/>
    <n v="1461"/>
    <n v="1345"/>
    <n v="35"/>
    <n v="5"/>
    <n v="4"/>
    <n v="1015"/>
    <n v="667"/>
    <n v="21"/>
    <n v="70"/>
    <n v="15"/>
    <n v="2088"/>
    <n v="1455"/>
    <n v="18"/>
    <n v="32"/>
    <n v="167"/>
    <n v="174"/>
    <n v="71"/>
    <n v="5"/>
    <n v="24"/>
    <n v="3"/>
    <n v="78"/>
    <n v="58"/>
    <n v="2"/>
    <n v="0"/>
    <n v="1"/>
    <n v="0"/>
    <n v="0"/>
    <n v="0"/>
    <n v="0"/>
    <n v="0"/>
    <n v="0"/>
    <n v="0"/>
    <n v="0"/>
    <n v="0"/>
    <n v="0"/>
    <n v="0"/>
    <n v="0"/>
    <n v="0"/>
    <n v="0"/>
    <n v="0"/>
    <n v="0"/>
    <n v="7"/>
    <n v="2"/>
    <n v="157"/>
    <n v="28"/>
    <n v="1404"/>
    <n v="883"/>
    <n v="1849"/>
    <n v="135"/>
    <n v="74"/>
    <n v="6039"/>
    <n v="2805"/>
    <n v="0"/>
    <n v="57"/>
    <n v="747"/>
    <n v="276"/>
    <n v="4798"/>
  </r>
  <r>
    <x v="4"/>
    <x v="27"/>
    <x v="189"/>
    <x v="9"/>
    <n v="168"/>
    <n v="7"/>
    <n v="5"/>
    <n v="2"/>
    <n v="1"/>
    <n v="143"/>
    <n v="1"/>
    <n v="8"/>
    <n v="0"/>
    <n v="28"/>
    <n v="18"/>
    <n v="0"/>
    <n v="0"/>
    <n v="1461"/>
    <n v="1347"/>
    <n v="35"/>
    <n v="5"/>
    <n v="5"/>
    <n v="1022"/>
    <n v="704"/>
    <n v="22"/>
    <n v="69"/>
    <n v="15"/>
    <n v="2089"/>
    <n v="1555"/>
    <n v="18"/>
    <n v="32"/>
    <n v="163"/>
    <n v="178"/>
    <n v="86"/>
    <n v="5"/>
    <n v="22"/>
    <n v="3"/>
    <n v="78"/>
    <n v="58"/>
    <n v="2"/>
    <n v="0"/>
    <n v="1"/>
    <n v="0"/>
    <n v="0"/>
    <n v="0"/>
    <n v="0"/>
    <n v="0"/>
    <n v="0"/>
    <n v="0"/>
    <n v="0"/>
    <n v="0"/>
    <n v="0"/>
    <n v="0"/>
    <n v="0"/>
    <n v="0"/>
    <n v="0"/>
    <n v="0"/>
    <n v="0"/>
    <n v="7"/>
    <n v="2"/>
    <n v="157"/>
    <n v="28"/>
    <n v="1403"/>
    <n v="892"/>
    <n v="1853"/>
    <n v="139"/>
    <n v="74"/>
    <n v="6036"/>
    <n v="3245"/>
    <n v="0"/>
    <n v="57"/>
    <n v="740"/>
    <n v="269"/>
    <n v="4815"/>
  </r>
  <r>
    <x v="4"/>
    <x v="27"/>
    <x v="189"/>
    <x v="10"/>
    <n v="169"/>
    <n v="7"/>
    <n v="5"/>
    <n v="2"/>
    <n v="1"/>
    <n v="144"/>
    <n v="1"/>
    <n v="8"/>
    <n v="0"/>
    <n v="27"/>
    <n v="17"/>
    <n v="0"/>
    <n v="0"/>
    <n v="1464"/>
    <n v="1352"/>
    <n v="35"/>
    <n v="5"/>
    <n v="4"/>
    <n v="1018"/>
    <n v="718"/>
    <n v="22"/>
    <n v="68"/>
    <n v="13"/>
    <n v="2092"/>
    <n v="1594"/>
    <n v="18"/>
    <n v="32"/>
    <n v="163"/>
    <n v="179"/>
    <n v="99"/>
    <n v="5"/>
    <n v="21"/>
    <n v="3"/>
    <n v="78"/>
    <n v="58"/>
    <n v="2"/>
    <n v="0"/>
    <n v="1"/>
    <n v="0"/>
    <n v="0"/>
    <n v="0"/>
    <n v="0"/>
    <n v="0"/>
    <n v="0"/>
    <n v="0"/>
    <n v="0"/>
    <n v="0"/>
    <n v="0"/>
    <n v="0"/>
    <n v="0"/>
    <n v="0"/>
    <n v="0"/>
    <n v="0"/>
    <n v="0"/>
    <n v="7"/>
    <n v="2"/>
    <n v="158"/>
    <n v="27"/>
    <n v="1407"/>
    <n v="890"/>
    <n v="1855"/>
    <n v="140"/>
    <n v="74"/>
    <n v="6037"/>
    <n v="3448"/>
    <n v="0"/>
    <n v="57"/>
    <n v="736"/>
    <n v="268"/>
    <n v="4822"/>
  </r>
  <r>
    <x v="4"/>
    <x v="27"/>
    <x v="189"/>
    <x v="11"/>
    <n v="170"/>
    <n v="7"/>
    <n v="5"/>
    <n v="2"/>
    <n v="1"/>
    <n v="145"/>
    <n v="1"/>
    <n v="8"/>
    <n v="0"/>
    <n v="28"/>
    <n v="17"/>
    <n v="0"/>
    <n v="0"/>
    <n v="1464"/>
    <n v="1356"/>
    <n v="35"/>
    <n v="5"/>
    <n v="4"/>
    <n v="1015"/>
    <n v="721"/>
    <n v="22"/>
    <n v="68"/>
    <n v="14"/>
    <n v="2094"/>
    <n v="1619"/>
    <n v="18"/>
    <n v="33"/>
    <n v="163"/>
    <n v="179"/>
    <n v="101"/>
    <n v="5"/>
    <n v="21"/>
    <n v="3"/>
    <n v="77"/>
    <n v="63"/>
    <n v="2"/>
    <n v="0"/>
    <n v="1"/>
    <n v="0"/>
    <n v="0"/>
    <n v="0"/>
    <n v="0"/>
    <n v="0"/>
    <n v="0"/>
    <n v="0"/>
    <n v="0"/>
    <n v="0"/>
    <n v="0"/>
    <n v="0"/>
    <n v="0"/>
    <n v="0"/>
    <n v="0"/>
    <n v="0"/>
    <n v="0"/>
    <n v="7"/>
    <n v="2"/>
    <n v="159"/>
    <n v="28"/>
    <n v="1407"/>
    <n v="887"/>
    <n v="1857"/>
    <n v="140"/>
    <n v="73"/>
    <n v="6035"/>
    <n v="3590"/>
    <n v="0"/>
    <n v="57"/>
    <n v="731"/>
    <n v="268"/>
    <n v="4828"/>
  </r>
  <r>
    <x v="4"/>
    <x v="27"/>
    <x v="189"/>
    <x v="12"/>
    <n v="169"/>
    <n v="7"/>
    <n v="6"/>
    <n v="2"/>
    <n v="1"/>
    <n v="148"/>
    <n v="1"/>
    <n v="8"/>
    <n v="0"/>
    <n v="29"/>
    <n v="17"/>
    <n v="0"/>
    <n v="0"/>
    <n v="1465"/>
    <n v="1363"/>
    <n v="35"/>
    <n v="5"/>
    <n v="4"/>
    <n v="1014"/>
    <n v="732"/>
    <n v="22"/>
    <n v="68"/>
    <n v="14"/>
    <n v="2090"/>
    <n v="1631"/>
    <n v="18"/>
    <n v="32"/>
    <n v="162"/>
    <n v="179"/>
    <n v="106"/>
    <n v="5"/>
    <n v="21"/>
    <n v="3"/>
    <n v="81"/>
    <n v="66"/>
    <n v="2"/>
    <n v="0"/>
    <n v="1"/>
    <n v="0"/>
    <n v="0"/>
    <n v="0"/>
    <n v="0"/>
    <n v="0"/>
    <n v="0"/>
    <n v="0"/>
    <n v="0"/>
    <n v="0"/>
    <n v="0"/>
    <n v="0"/>
    <n v="0"/>
    <n v="0"/>
    <n v="0"/>
    <n v="0"/>
    <n v="0"/>
    <n v="7"/>
    <n v="2"/>
    <n v="158"/>
    <n v="29"/>
    <n v="1408"/>
    <n v="886"/>
    <n v="1854"/>
    <n v="140"/>
    <n v="77"/>
    <n v="6029"/>
    <n v="3668"/>
    <n v="0"/>
    <n v="57"/>
    <n v="726"/>
    <n v="268"/>
    <n v="4823"/>
  </r>
  <r>
    <x v="4"/>
    <x v="27"/>
    <x v="189"/>
    <x v="13"/>
    <n v="169"/>
    <n v="7"/>
    <n v="6"/>
    <n v="2"/>
    <n v="1"/>
    <n v="148"/>
    <n v="1"/>
    <n v="8"/>
    <n v="0"/>
    <n v="29"/>
    <n v="18"/>
    <n v="0"/>
    <n v="0"/>
    <n v="1466"/>
    <n v="1366"/>
    <n v="35"/>
    <n v="5"/>
    <n v="4"/>
    <n v="1012"/>
    <n v="734"/>
    <n v="22"/>
    <n v="68"/>
    <n v="13"/>
    <n v="2089"/>
    <n v="1644"/>
    <n v="18"/>
    <n v="32"/>
    <n v="162"/>
    <n v="181"/>
    <n v="107"/>
    <n v="5"/>
    <n v="21"/>
    <n v="3"/>
    <n v="81"/>
    <n v="66"/>
    <n v="2"/>
    <n v="0"/>
    <n v="1"/>
    <n v="0"/>
    <n v="0"/>
    <n v="0"/>
    <n v="0"/>
    <n v="0"/>
    <n v="0"/>
    <n v="0"/>
    <n v="0"/>
    <n v="0"/>
    <n v="0"/>
    <n v="0"/>
    <n v="0"/>
    <n v="0"/>
    <n v="0"/>
    <n v="0"/>
    <n v="0"/>
    <n v="7"/>
    <n v="2"/>
    <n v="158"/>
    <n v="29"/>
    <n v="1409"/>
    <n v="886"/>
    <n v="1853"/>
    <n v="142"/>
    <n v="77"/>
    <n v="6035"/>
    <n v="3724"/>
    <n v="0"/>
    <n v="56"/>
    <n v="720"/>
    <n v="265"/>
    <n v="4831"/>
  </r>
  <r>
    <x v="4"/>
    <x v="27"/>
    <x v="189"/>
    <x v="14"/>
    <n v="167"/>
    <n v="7"/>
    <n v="6"/>
    <n v="2"/>
    <n v="1"/>
    <n v="146"/>
    <n v="1"/>
    <n v="8"/>
    <n v="0"/>
    <n v="28"/>
    <n v="18"/>
    <n v="0"/>
    <n v="0"/>
    <n v="1464"/>
    <n v="1365"/>
    <n v="35"/>
    <n v="5"/>
    <n v="4"/>
    <n v="1013"/>
    <n v="746"/>
    <n v="22"/>
    <n v="68"/>
    <n v="14"/>
    <n v="2090"/>
    <n v="1653"/>
    <n v="18"/>
    <n v="32"/>
    <n v="161"/>
    <n v="182"/>
    <n v="111"/>
    <n v="5"/>
    <n v="21"/>
    <n v="3"/>
    <n v="82"/>
    <n v="67"/>
    <n v="2"/>
    <n v="0"/>
    <n v="1"/>
    <n v="0"/>
    <n v="0"/>
    <n v="0"/>
    <n v="0"/>
    <n v="0"/>
    <n v="0"/>
    <n v="0"/>
    <n v="0"/>
    <n v="0"/>
    <n v="0"/>
    <n v="0"/>
    <n v="0"/>
    <n v="0"/>
    <n v="0"/>
    <n v="0"/>
    <n v="0"/>
    <n v="7"/>
    <n v="2"/>
    <n v="156"/>
    <n v="28"/>
    <n v="1408"/>
    <n v="886"/>
    <n v="1857"/>
    <n v="143"/>
    <n v="78"/>
    <n v="6038"/>
    <n v="3799"/>
    <n v="0"/>
    <n v="56"/>
    <n v="715"/>
    <n v="264"/>
    <n v="4848"/>
  </r>
  <r>
    <x v="4"/>
    <x v="27"/>
    <x v="189"/>
    <x v="15"/>
    <n v="170"/>
    <n v="7"/>
    <n v="6"/>
    <n v="2"/>
    <n v="1"/>
    <n v="149"/>
    <n v="1"/>
    <n v="8"/>
    <n v="0"/>
    <n v="29"/>
    <n v="19"/>
    <n v="0"/>
    <n v="0"/>
    <n v="1463"/>
    <n v="1365"/>
    <n v="35"/>
    <n v="5"/>
    <n v="4"/>
    <n v="1010"/>
    <n v="746"/>
    <n v="22"/>
    <n v="68"/>
    <n v="14"/>
    <n v="2085"/>
    <n v="1653"/>
    <n v="18"/>
    <n v="32"/>
    <n v="160"/>
    <n v="182"/>
    <n v="111"/>
    <n v="5"/>
    <n v="21"/>
    <n v="3"/>
    <n v="83"/>
    <n v="70"/>
    <n v="2"/>
    <n v="0"/>
    <n v="1"/>
    <n v="0"/>
    <n v="0"/>
    <n v="0"/>
    <n v="0"/>
    <n v="0"/>
    <n v="0"/>
    <n v="0"/>
    <n v="0"/>
    <n v="0"/>
    <n v="0"/>
    <n v="0"/>
    <n v="0"/>
    <n v="0"/>
    <n v="0"/>
    <n v="0"/>
    <n v="0"/>
    <n v="7"/>
    <n v="2"/>
    <n v="159"/>
    <n v="29"/>
    <n v="1407"/>
    <n v="883"/>
    <n v="1852"/>
    <n v="143"/>
    <n v="79"/>
    <n v="6031"/>
    <n v="3822"/>
    <n v="0"/>
    <n v="56"/>
    <n v="711"/>
    <n v="263"/>
    <n v="4847"/>
  </r>
  <r>
    <x v="4"/>
    <x v="27"/>
    <x v="189"/>
    <x v="16"/>
    <n v="171"/>
    <n v="7"/>
    <n v="6"/>
    <n v="2"/>
    <n v="1"/>
    <n v="151"/>
    <n v="1"/>
    <n v="8"/>
    <n v="0"/>
    <n v="29"/>
    <n v="20"/>
    <n v="0"/>
    <n v="0"/>
    <n v="1464"/>
    <n v="1371"/>
    <n v="33"/>
    <n v="5"/>
    <n v="4"/>
    <n v="1013"/>
    <n v="748"/>
    <n v="22"/>
    <n v="68"/>
    <n v="16"/>
    <n v="2087"/>
    <n v="1658"/>
    <n v="18"/>
    <n v="33"/>
    <n v="160"/>
    <n v="184"/>
    <n v="111"/>
    <n v="5"/>
    <n v="22"/>
    <n v="3"/>
    <n v="83"/>
    <n v="70"/>
    <n v="2"/>
    <n v="0"/>
    <n v="1"/>
    <n v="0"/>
    <n v="0"/>
    <n v="0"/>
    <n v="0"/>
    <n v="0"/>
    <n v="0"/>
    <n v="0"/>
    <n v="0"/>
    <n v="0"/>
    <n v="0"/>
    <n v="0"/>
    <n v="0"/>
    <n v="0"/>
    <n v="0"/>
    <n v="0"/>
    <n v="0"/>
    <n v="7"/>
    <n v="2"/>
    <n v="160"/>
    <n v="29"/>
    <n v="1411"/>
    <n v="884"/>
    <n v="1855"/>
    <n v="145"/>
    <n v="79"/>
    <n v="6037"/>
    <n v="3850"/>
    <n v="0"/>
    <n v="56"/>
    <n v="711"/>
    <n v="264"/>
    <n v="4858"/>
  </r>
  <r>
    <x v="4"/>
    <x v="29"/>
    <x v="190"/>
    <x v="0"/>
    <n v="62"/>
    <n v="1"/>
    <n v="0"/>
    <n v="0"/>
    <n v="0"/>
    <n v="28"/>
    <n v="1"/>
    <n v="2"/>
    <n v="1"/>
    <n v="3"/>
    <n v="0"/>
    <n v="0"/>
    <n v="0"/>
    <n v="431"/>
    <n v="0"/>
    <n v="275"/>
    <n v="6"/>
    <n v="5"/>
    <n v="790"/>
    <n v="0"/>
    <n v="76"/>
    <n v="68"/>
    <n v="24"/>
    <n v="715"/>
    <n v="45"/>
    <n v="13"/>
    <n v="78"/>
    <n v="32"/>
    <n v="84"/>
    <n v="0"/>
    <n v="7"/>
    <n v="9"/>
    <n v="2"/>
    <n v="40"/>
    <n v="0"/>
    <n v="7"/>
    <n v="1"/>
    <n v="1"/>
    <n v="0"/>
    <n v="0"/>
    <n v="0"/>
    <n v="0"/>
    <n v="0"/>
    <n v="0"/>
    <n v="0"/>
    <n v="0"/>
    <n v="0"/>
    <n v="0"/>
    <n v="0"/>
    <n v="13"/>
    <n v="18"/>
    <n v="0"/>
    <n v="1"/>
    <n v="1"/>
    <m/>
    <m/>
    <m/>
    <m/>
    <m/>
    <m/>
    <m/>
    <m/>
    <m/>
    <m/>
    <m/>
    <m/>
    <m/>
    <m/>
    <m/>
    <m/>
  </r>
  <r>
    <x v="4"/>
    <x v="29"/>
    <x v="190"/>
    <x v="1"/>
    <n v="62"/>
    <n v="1"/>
    <n v="0"/>
    <n v="0"/>
    <n v="0"/>
    <n v="31"/>
    <n v="1"/>
    <n v="2"/>
    <n v="1"/>
    <n v="3"/>
    <n v="0"/>
    <n v="1"/>
    <n v="0"/>
    <n v="428"/>
    <n v="0"/>
    <n v="285"/>
    <n v="6"/>
    <n v="5"/>
    <n v="785"/>
    <n v="0"/>
    <n v="113"/>
    <n v="66"/>
    <n v="22"/>
    <n v="713"/>
    <n v="60"/>
    <n v="13"/>
    <n v="76"/>
    <n v="31"/>
    <n v="85"/>
    <n v="0"/>
    <n v="9"/>
    <n v="9"/>
    <n v="2"/>
    <n v="42"/>
    <n v="0"/>
    <n v="7"/>
    <n v="1"/>
    <n v="1"/>
    <n v="0"/>
    <n v="0"/>
    <n v="0"/>
    <n v="0"/>
    <n v="0"/>
    <n v="0"/>
    <n v="0"/>
    <n v="0"/>
    <n v="0"/>
    <n v="0"/>
    <n v="0"/>
    <n v="13"/>
    <n v="18"/>
    <n v="0"/>
    <n v="1"/>
    <n v="1"/>
    <m/>
    <m/>
    <m/>
    <m/>
    <m/>
    <m/>
    <m/>
    <m/>
    <m/>
    <m/>
    <m/>
    <m/>
    <m/>
    <m/>
    <m/>
    <m/>
  </r>
  <r>
    <x v="4"/>
    <x v="29"/>
    <x v="190"/>
    <x v="2"/>
    <n v="62"/>
    <n v="1"/>
    <n v="0"/>
    <n v="0"/>
    <n v="0"/>
    <n v="32"/>
    <n v="1"/>
    <n v="2"/>
    <n v="1"/>
    <n v="3"/>
    <n v="1"/>
    <n v="0"/>
    <n v="0"/>
    <n v="430"/>
    <n v="302"/>
    <n v="13"/>
    <n v="6"/>
    <n v="5"/>
    <n v="779"/>
    <n v="151"/>
    <n v="18"/>
    <n v="65"/>
    <n v="19"/>
    <n v="712"/>
    <n v="84"/>
    <n v="13"/>
    <n v="76"/>
    <n v="31"/>
    <n v="84"/>
    <n v="13"/>
    <n v="1"/>
    <n v="9"/>
    <n v="2"/>
    <n v="42"/>
    <n v="8"/>
    <n v="0"/>
    <n v="1"/>
    <n v="1"/>
    <n v="0"/>
    <n v="0"/>
    <n v="0"/>
    <n v="0"/>
    <n v="0"/>
    <n v="0"/>
    <n v="0"/>
    <n v="0"/>
    <n v="0"/>
    <n v="0"/>
    <n v="0"/>
    <n v="0"/>
    <n v="0"/>
    <n v="0"/>
    <n v="0"/>
    <n v="0"/>
    <n v="1"/>
    <n v="0"/>
    <n v="58"/>
    <n v="3"/>
    <n v="395"/>
    <n v="643"/>
    <n v="569"/>
    <n v="69"/>
    <n v="39"/>
    <m/>
    <m/>
    <m/>
    <m/>
    <m/>
    <m/>
    <m/>
  </r>
  <r>
    <x v="4"/>
    <x v="29"/>
    <x v="190"/>
    <x v="3"/>
    <n v="63"/>
    <n v="1"/>
    <n v="0"/>
    <n v="0"/>
    <n v="0"/>
    <n v="36"/>
    <n v="1"/>
    <n v="2"/>
    <n v="1"/>
    <n v="3"/>
    <n v="1"/>
    <n v="0"/>
    <n v="0"/>
    <n v="429"/>
    <n v="311"/>
    <n v="13"/>
    <n v="6"/>
    <n v="5"/>
    <n v="777"/>
    <n v="181"/>
    <n v="18"/>
    <n v="67"/>
    <n v="18"/>
    <n v="712"/>
    <n v="105"/>
    <n v="13"/>
    <n v="74"/>
    <n v="31"/>
    <n v="85"/>
    <n v="13"/>
    <n v="1"/>
    <n v="9"/>
    <n v="2"/>
    <n v="42"/>
    <n v="9"/>
    <n v="0"/>
    <n v="1"/>
    <n v="1"/>
    <n v="0"/>
    <n v="0"/>
    <n v="0"/>
    <n v="0"/>
    <n v="0"/>
    <n v="0"/>
    <n v="0"/>
    <n v="0"/>
    <n v="0"/>
    <n v="0"/>
    <n v="0"/>
    <n v="0"/>
    <n v="0"/>
    <n v="0"/>
    <n v="0"/>
    <n v="0"/>
    <n v="1"/>
    <n v="0"/>
    <n v="59"/>
    <n v="3"/>
    <n v="396"/>
    <n v="640"/>
    <n v="570"/>
    <n v="70"/>
    <n v="39"/>
    <m/>
    <m/>
    <m/>
    <m/>
    <m/>
    <m/>
    <m/>
  </r>
  <r>
    <x v="4"/>
    <x v="29"/>
    <x v="190"/>
    <x v="4"/>
    <n v="62"/>
    <n v="1"/>
    <n v="0"/>
    <n v="0"/>
    <n v="0"/>
    <n v="40"/>
    <n v="1"/>
    <n v="2"/>
    <n v="1"/>
    <n v="3"/>
    <n v="1"/>
    <n v="0"/>
    <n v="0"/>
    <n v="427"/>
    <n v="327"/>
    <n v="13"/>
    <n v="6"/>
    <n v="5"/>
    <n v="775"/>
    <n v="251"/>
    <n v="18"/>
    <n v="67"/>
    <n v="17"/>
    <n v="709"/>
    <n v="140"/>
    <n v="13"/>
    <n v="74"/>
    <n v="31"/>
    <n v="87"/>
    <n v="14"/>
    <n v="1"/>
    <n v="9"/>
    <n v="2"/>
    <n v="41"/>
    <n v="9"/>
    <n v="0"/>
    <n v="1"/>
    <n v="1"/>
    <n v="0"/>
    <n v="0"/>
    <n v="0"/>
    <n v="0"/>
    <n v="0"/>
    <n v="0"/>
    <n v="0"/>
    <n v="0"/>
    <n v="0"/>
    <n v="0"/>
    <n v="0"/>
    <n v="0"/>
    <n v="0"/>
    <n v="0"/>
    <n v="0"/>
    <n v="0"/>
    <n v="1"/>
    <n v="0"/>
    <n v="58"/>
    <n v="3"/>
    <n v="394"/>
    <n v="642"/>
    <n v="568"/>
    <n v="72"/>
    <n v="38"/>
    <m/>
    <m/>
    <m/>
    <m/>
    <m/>
    <m/>
    <m/>
  </r>
  <r>
    <x v="4"/>
    <x v="29"/>
    <x v="190"/>
    <x v="5"/>
    <n v="62"/>
    <n v="1"/>
    <n v="0"/>
    <n v="0"/>
    <n v="0"/>
    <n v="44"/>
    <n v="1"/>
    <n v="2"/>
    <n v="1"/>
    <n v="3"/>
    <n v="1"/>
    <n v="0"/>
    <n v="0"/>
    <n v="425"/>
    <n v="342"/>
    <n v="13"/>
    <n v="6"/>
    <n v="5"/>
    <n v="778"/>
    <n v="330"/>
    <n v="18"/>
    <n v="67"/>
    <n v="17"/>
    <n v="706"/>
    <n v="205"/>
    <n v="13"/>
    <n v="74"/>
    <n v="31"/>
    <n v="87"/>
    <n v="17"/>
    <n v="1"/>
    <n v="9"/>
    <n v="2"/>
    <n v="39"/>
    <n v="9"/>
    <n v="0"/>
    <n v="1"/>
    <n v="1"/>
    <n v="0"/>
    <n v="0"/>
    <n v="0"/>
    <n v="0"/>
    <n v="0"/>
    <n v="0"/>
    <n v="0"/>
    <n v="0"/>
    <n v="0"/>
    <n v="0"/>
    <n v="0"/>
    <n v="0"/>
    <n v="0"/>
    <n v="0"/>
    <n v="0"/>
    <n v="0"/>
    <n v="1"/>
    <n v="0"/>
    <n v="58"/>
    <n v="3"/>
    <n v="392"/>
    <n v="645"/>
    <n v="566"/>
    <n v="72"/>
    <n v="36"/>
    <m/>
    <m/>
    <m/>
    <m/>
    <m/>
    <m/>
    <m/>
  </r>
  <r>
    <x v="4"/>
    <x v="29"/>
    <x v="190"/>
    <x v="6"/>
    <n v="63"/>
    <n v="1"/>
    <n v="1"/>
    <n v="0"/>
    <n v="0"/>
    <n v="46"/>
    <n v="1"/>
    <n v="2"/>
    <n v="1"/>
    <n v="3"/>
    <n v="2"/>
    <n v="0"/>
    <n v="0"/>
    <n v="428"/>
    <n v="349"/>
    <n v="13"/>
    <n v="6"/>
    <n v="5"/>
    <n v="777"/>
    <n v="361"/>
    <n v="17"/>
    <n v="68"/>
    <n v="15"/>
    <n v="705"/>
    <n v="254"/>
    <n v="13"/>
    <n v="72"/>
    <n v="29"/>
    <n v="87"/>
    <n v="18"/>
    <n v="1"/>
    <n v="8"/>
    <n v="2"/>
    <n v="38"/>
    <n v="25"/>
    <n v="0"/>
    <n v="1"/>
    <n v="1"/>
    <n v="0"/>
    <n v="0"/>
    <n v="0"/>
    <n v="0"/>
    <n v="0"/>
    <n v="0"/>
    <n v="0"/>
    <n v="0"/>
    <n v="0"/>
    <n v="0"/>
    <n v="0"/>
    <n v="0"/>
    <n v="0"/>
    <n v="0"/>
    <n v="0"/>
    <n v="0"/>
    <n v="1"/>
    <n v="0"/>
    <n v="59"/>
    <n v="3"/>
    <n v="395"/>
    <n v="645"/>
    <n v="567"/>
    <n v="72"/>
    <n v="35"/>
    <m/>
    <m/>
    <m/>
    <m/>
    <m/>
    <m/>
    <m/>
  </r>
  <r>
    <x v="4"/>
    <x v="29"/>
    <x v="190"/>
    <x v="7"/>
    <n v="64"/>
    <n v="1"/>
    <n v="1"/>
    <n v="0"/>
    <n v="0"/>
    <n v="50"/>
    <n v="1"/>
    <n v="2"/>
    <n v="1"/>
    <n v="2"/>
    <n v="1"/>
    <n v="0"/>
    <n v="0"/>
    <n v="427"/>
    <n v="349"/>
    <n v="13"/>
    <n v="7"/>
    <n v="5"/>
    <n v="774"/>
    <n v="386"/>
    <n v="17"/>
    <n v="66"/>
    <n v="14"/>
    <n v="702"/>
    <n v="312"/>
    <n v="13"/>
    <n v="71"/>
    <n v="29"/>
    <n v="87"/>
    <n v="20"/>
    <n v="1"/>
    <n v="8"/>
    <n v="2"/>
    <n v="37"/>
    <n v="25"/>
    <n v="0"/>
    <n v="0"/>
    <n v="1"/>
    <n v="0"/>
    <n v="0"/>
    <n v="0"/>
    <n v="0"/>
    <n v="0"/>
    <n v="0"/>
    <n v="0"/>
    <n v="0"/>
    <n v="0"/>
    <n v="0"/>
    <n v="0"/>
    <n v="0"/>
    <n v="0"/>
    <n v="0"/>
    <n v="0"/>
    <n v="0"/>
    <n v="1"/>
    <n v="0"/>
    <n v="60"/>
    <n v="2"/>
    <n v="393"/>
    <n v="649"/>
    <n v="566"/>
    <n v="72"/>
    <n v="34"/>
    <m/>
    <m/>
    <m/>
    <m/>
    <m/>
    <m/>
    <m/>
  </r>
  <r>
    <x v="4"/>
    <x v="29"/>
    <x v="190"/>
    <x v="8"/>
    <n v="64"/>
    <n v="1"/>
    <n v="1"/>
    <n v="0"/>
    <n v="0"/>
    <n v="50"/>
    <n v="1"/>
    <n v="2"/>
    <n v="1"/>
    <n v="2"/>
    <n v="1"/>
    <n v="0"/>
    <n v="0"/>
    <n v="426"/>
    <n v="356"/>
    <n v="13"/>
    <n v="7"/>
    <n v="5"/>
    <n v="775"/>
    <n v="437"/>
    <n v="17"/>
    <n v="63"/>
    <n v="14"/>
    <n v="705"/>
    <n v="364"/>
    <n v="13"/>
    <n v="71"/>
    <n v="30"/>
    <n v="85"/>
    <n v="22"/>
    <n v="1"/>
    <n v="8"/>
    <n v="2"/>
    <n v="37"/>
    <n v="30"/>
    <n v="0"/>
    <n v="0"/>
    <n v="1"/>
    <n v="0"/>
    <n v="0"/>
    <n v="0"/>
    <n v="0"/>
    <n v="0"/>
    <n v="0"/>
    <n v="0"/>
    <n v="0"/>
    <n v="0"/>
    <n v="0"/>
    <n v="0"/>
    <n v="0"/>
    <n v="0"/>
    <n v="0"/>
    <n v="0"/>
    <n v="0"/>
    <n v="1"/>
    <n v="0"/>
    <n v="60"/>
    <n v="2"/>
    <n v="392"/>
    <n v="652"/>
    <n v="570"/>
    <n v="70"/>
    <n v="34"/>
    <n v="2884"/>
    <n v="735"/>
    <n v="0"/>
    <n v="22"/>
    <n v="437"/>
    <n v="302"/>
    <n v="1961"/>
  </r>
  <r>
    <x v="4"/>
    <x v="29"/>
    <x v="190"/>
    <x v="9"/>
    <n v="64"/>
    <n v="1"/>
    <n v="1"/>
    <n v="0"/>
    <n v="0"/>
    <n v="51"/>
    <n v="1"/>
    <n v="2"/>
    <n v="1"/>
    <n v="2"/>
    <n v="1"/>
    <n v="0"/>
    <n v="0"/>
    <n v="427"/>
    <n v="362"/>
    <n v="13"/>
    <n v="6"/>
    <n v="5"/>
    <n v="776"/>
    <n v="476"/>
    <n v="17"/>
    <n v="63"/>
    <n v="14"/>
    <n v="704"/>
    <n v="399"/>
    <n v="13"/>
    <n v="70"/>
    <n v="30"/>
    <n v="86"/>
    <n v="37"/>
    <n v="1"/>
    <n v="7"/>
    <n v="1"/>
    <n v="37"/>
    <n v="30"/>
    <n v="0"/>
    <n v="0"/>
    <n v="1"/>
    <n v="0"/>
    <n v="0"/>
    <n v="0"/>
    <n v="0"/>
    <n v="0"/>
    <n v="0"/>
    <n v="0"/>
    <n v="0"/>
    <n v="0"/>
    <n v="0"/>
    <n v="0"/>
    <n v="0"/>
    <n v="0"/>
    <n v="0"/>
    <n v="0"/>
    <n v="0"/>
    <n v="1"/>
    <n v="0"/>
    <n v="60"/>
    <n v="2"/>
    <n v="394"/>
    <n v="652"/>
    <n v="570"/>
    <n v="71"/>
    <n v="35"/>
    <n v="2877"/>
    <n v="933"/>
    <n v="0"/>
    <n v="22"/>
    <n v="429"/>
    <n v="297"/>
    <n v="1965"/>
  </r>
  <r>
    <x v="4"/>
    <x v="29"/>
    <x v="190"/>
    <x v="10"/>
    <n v="64"/>
    <n v="1"/>
    <n v="1"/>
    <n v="0"/>
    <n v="0"/>
    <n v="53"/>
    <n v="1"/>
    <n v="2"/>
    <n v="1"/>
    <n v="2"/>
    <n v="1"/>
    <n v="0"/>
    <n v="0"/>
    <n v="426"/>
    <n v="362"/>
    <n v="13"/>
    <n v="6"/>
    <n v="5"/>
    <n v="774"/>
    <n v="485"/>
    <n v="17"/>
    <n v="59"/>
    <n v="13"/>
    <n v="701"/>
    <n v="414"/>
    <n v="13"/>
    <n v="70"/>
    <n v="30"/>
    <n v="88"/>
    <n v="43"/>
    <n v="1"/>
    <n v="8"/>
    <n v="2"/>
    <n v="37"/>
    <n v="30"/>
    <n v="0"/>
    <n v="0"/>
    <n v="1"/>
    <n v="0"/>
    <n v="0"/>
    <n v="0"/>
    <n v="0"/>
    <n v="0"/>
    <n v="0"/>
    <n v="0"/>
    <n v="0"/>
    <n v="0"/>
    <n v="0"/>
    <n v="0"/>
    <n v="0"/>
    <n v="0"/>
    <n v="0"/>
    <n v="0"/>
    <n v="0"/>
    <n v="1"/>
    <n v="0"/>
    <n v="60"/>
    <n v="2"/>
    <n v="393"/>
    <n v="654"/>
    <n v="567"/>
    <n v="71"/>
    <n v="35"/>
    <n v="2876"/>
    <n v="1019"/>
    <n v="0"/>
    <n v="22"/>
    <n v="427"/>
    <n v="298"/>
    <n v="1967"/>
  </r>
  <r>
    <x v="4"/>
    <x v="29"/>
    <x v="190"/>
    <x v="11"/>
    <n v="64"/>
    <n v="1"/>
    <n v="1"/>
    <n v="0"/>
    <n v="0"/>
    <n v="53"/>
    <n v="1"/>
    <n v="2"/>
    <n v="1"/>
    <n v="2"/>
    <n v="1"/>
    <n v="0"/>
    <n v="0"/>
    <n v="427"/>
    <n v="363"/>
    <n v="13"/>
    <n v="6"/>
    <n v="5"/>
    <n v="772"/>
    <n v="492"/>
    <n v="17"/>
    <n v="58"/>
    <n v="11"/>
    <n v="699"/>
    <n v="421"/>
    <n v="13"/>
    <n v="70"/>
    <n v="30"/>
    <n v="89"/>
    <n v="44"/>
    <n v="1"/>
    <n v="7"/>
    <n v="2"/>
    <n v="37"/>
    <n v="31"/>
    <n v="0"/>
    <n v="0"/>
    <n v="1"/>
    <n v="0"/>
    <n v="0"/>
    <n v="0"/>
    <n v="0"/>
    <n v="0"/>
    <n v="0"/>
    <n v="0"/>
    <n v="0"/>
    <n v="0"/>
    <n v="0"/>
    <n v="0"/>
    <n v="0"/>
    <n v="0"/>
    <n v="0"/>
    <n v="0"/>
    <n v="0"/>
    <n v="1"/>
    <n v="0"/>
    <n v="60"/>
    <n v="2"/>
    <n v="394"/>
    <n v="653"/>
    <n v="566"/>
    <n v="73"/>
    <n v="35"/>
    <n v="2870"/>
    <n v="1067"/>
    <n v="0"/>
    <n v="22"/>
    <n v="423"/>
    <n v="294"/>
    <n v="1975"/>
  </r>
  <r>
    <x v="4"/>
    <x v="29"/>
    <x v="190"/>
    <x v="12"/>
    <n v="64"/>
    <n v="1"/>
    <n v="1"/>
    <n v="0"/>
    <n v="0"/>
    <n v="53"/>
    <n v="1"/>
    <n v="2"/>
    <n v="1"/>
    <n v="2"/>
    <n v="2"/>
    <n v="0"/>
    <n v="0"/>
    <n v="428"/>
    <n v="364"/>
    <n v="13"/>
    <n v="6"/>
    <n v="5"/>
    <n v="773"/>
    <n v="501"/>
    <n v="17"/>
    <n v="60"/>
    <n v="11"/>
    <n v="700"/>
    <n v="426"/>
    <n v="13"/>
    <n v="71"/>
    <n v="29"/>
    <n v="89"/>
    <n v="46"/>
    <n v="1"/>
    <n v="7"/>
    <n v="2"/>
    <n v="37"/>
    <n v="32"/>
    <n v="0"/>
    <n v="0"/>
    <n v="1"/>
    <n v="0"/>
    <n v="0"/>
    <n v="0"/>
    <n v="0"/>
    <n v="0"/>
    <n v="0"/>
    <n v="0"/>
    <n v="0"/>
    <n v="0"/>
    <n v="0"/>
    <n v="0"/>
    <n v="0"/>
    <n v="0"/>
    <n v="0"/>
    <n v="0"/>
    <n v="0"/>
    <n v="1"/>
    <n v="0"/>
    <n v="60"/>
    <n v="2"/>
    <n v="395"/>
    <n v="653"/>
    <n v="566"/>
    <n v="73"/>
    <n v="35"/>
    <n v="2878"/>
    <n v="1104"/>
    <n v="0"/>
    <n v="23"/>
    <n v="418"/>
    <n v="301"/>
    <n v="1985"/>
  </r>
  <r>
    <x v="4"/>
    <x v="29"/>
    <x v="190"/>
    <x v="13"/>
    <n v="64"/>
    <n v="1"/>
    <n v="1"/>
    <n v="0"/>
    <n v="0"/>
    <n v="54"/>
    <n v="1"/>
    <n v="2"/>
    <n v="1"/>
    <n v="2"/>
    <n v="2"/>
    <n v="0"/>
    <n v="0"/>
    <n v="429"/>
    <n v="365"/>
    <n v="13"/>
    <n v="6"/>
    <n v="5"/>
    <n v="771"/>
    <n v="502"/>
    <n v="17"/>
    <n v="59"/>
    <n v="11"/>
    <n v="701"/>
    <n v="428"/>
    <n v="13"/>
    <n v="71"/>
    <n v="30"/>
    <n v="87"/>
    <n v="47"/>
    <n v="1"/>
    <n v="5"/>
    <n v="2"/>
    <n v="37"/>
    <n v="32"/>
    <n v="0"/>
    <n v="0"/>
    <n v="1"/>
    <n v="0"/>
    <n v="0"/>
    <n v="0"/>
    <n v="0"/>
    <n v="0"/>
    <n v="0"/>
    <n v="0"/>
    <n v="0"/>
    <n v="0"/>
    <n v="0"/>
    <n v="0"/>
    <n v="0"/>
    <n v="0"/>
    <n v="0"/>
    <n v="0"/>
    <n v="0"/>
    <n v="1"/>
    <n v="0"/>
    <n v="60"/>
    <n v="2"/>
    <n v="396"/>
    <n v="653"/>
    <n v="566"/>
    <n v="73"/>
    <n v="35"/>
    <n v="2874"/>
    <n v="1114"/>
    <n v="0"/>
    <n v="23"/>
    <n v="413"/>
    <n v="299"/>
    <n v="1988"/>
  </r>
  <r>
    <x v="4"/>
    <x v="29"/>
    <x v="190"/>
    <x v="14"/>
    <n v="64"/>
    <n v="1"/>
    <n v="1"/>
    <n v="0"/>
    <n v="0"/>
    <n v="54"/>
    <n v="1"/>
    <n v="2"/>
    <n v="1"/>
    <n v="2"/>
    <n v="2"/>
    <n v="0"/>
    <n v="0"/>
    <n v="429"/>
    <n v="366"/>
    <n v="13"/>
    <n v="6"/>
    <n v="5"/>
    <n v="771"/>
    <n v="509"/>
    <n v="17"/>
    <n v="58"/>
    <n v="11"/>
    <n v="701"/>
    <n v="434"/>
    <n v="13"/>
    <n v="70"/>
    <n v="30"/>
    <n v="86"/>
    <n v="47"/>
    <n v="1"/>
    <n v="5"/>
    <n v="1"/>
    <n v="37"/>
    <n v="32"/>
    <n v="0"/>
    <n v="0"/>
    <n v="1"/>
    <n v="0"/>
    <n v="0"/>
    <n v="0"/>
    <n v="0"/>
    <n v="0"/>
    <n v="0"/>
    <n v="0"/>
    <n v="0"/>
    <n v="0"/>
    <n v="0"/>
    <n v="0"/>
    <n v="0"/>
    <n v="0"/>
    <n v="0"/>
    <n v="0"/>
    <n v="0"/>
    <n v="1"/>
    <n v="0"/>
    <n v="60"/>
    <n v="2"/>
    <n v="396"/>
    <n v="655"/>
    <n v="568"/>
    <n v="72"/>
    <n v="35"/>
    <n v="2877"/>
    <n v="1139"/>
    <n v="0"/>
    <n v="23"/>
    <n v="410"/>
    <n v="297"/>
    <n v="1999"/>
  </r>
  <r>
    <x v="4"/>
    <x v="29"/>
    <x v="190"/>
    <x v="15"/>
    <n v="63"/>
    <n v="1"/>
    <n v="1"/>
    <n v="0"/>
    <n v="0"/>
    <n v="53"/>
    <n v="1"/>
    <n v="2"/>
    <n v="1"/>
    <n v="2"/>
    <n v="2"/>
    <n v="0"/>
    <n v="0"/>
    <n v="429"/>
    <n v="366"/>
    <n v="13"/>
    <n v="6"/>
    <n v="5"/>
    <n v="775"/>
    <n v="512"/>
    <n v="17"/>
    <n v="59"/>
    <n v="11"/>
    <n v="703"/>
    <n v="434"/>
    <n v="13"/>
    <n v="70"/>
    <n v="30"/>
    <n v="86"/>
    <n v="47"/>
    <n v="1"/>
    <n v="5"/>
    <n v="1"/>
    <n v="37"/>
    <n v="32"/>
    <n v="0"/>
    <n v="0"/>
    <n v="1"/>
    <n v="0"/>
    <n v="0"/>
    <n v="0"/>
    <n v="0"/>
    <n v="0"/>
    <n v="0"/>
    <n v="0"/>
    <n v="0"/>
    <n v="0"/>
    <n v="0"/>
    <n v="0"/>
    <n v="0"/>
    <n v="0"/>
    <n v="0"/>
    <n v="0"/>
    <n v="0"/>
    <n v="1"/>
    <n v="0"/>
    <n v="59"/>
    <n v="2"/>
    <n v="396"/>
    <n v="658"/>
    <n v="571"/>
    <n v="72"/>
    <n v="35"/>
    <n v="2877"/>
    <n v="1145"/>
    <n v="0"/>
    <n v="23"/>
    <n v="409"/>
    <n v="298"/>
    <n v="2000"/>
  </r>
  <r>
    <x v="4"/>
    <x v="29"/>
    <x v="190"/>
    <x v="16"/>
    <n v="63"/>
    <n v="1"/>
    <n v="1"/>
    <n v="0"/>
    <n v="0"/>
    <n v="53"/>
    <n v="1"/>
    <n v="2"/>
    <n v="1"/>
    <n v="2"/>
    <n v="2"/>
    <n v="0"/>
    <n v="0"/>
    <n v="428"/>
    <n v="365"/>
    <n v="13"/>
    <n v="6"/>
    <n v="5"/>
    <n v="773"/>
    <n v="511"/>
    <n v="17"/>
    <n v="59"/>
    <n v="12"/>
    <n v="702"/>
    <n v="437"/>
    <n v="13"/>
    <n v="70"/>
    <n v="29"/>
    <n v="86"/>
    <n v="47"/>
    <n v="1"/>
    <n v="5"/>
    <n v="1"/>
    <n v="37"/>
    <n v="32"/>
    <n v="0"/>
    <n v="0"/>
    <n v="1"/>
    <n v="0"/>
    <n v="0"/>
    <n v="0"/>
    <n v="0"/>
    <n v="0"/>
    <n v="0"/>
    <n v="0"/>
    <n v="0"/>
    <n v="0"/>
    <n v="0"/>
    <n v="0"/>
    <n v="0"/>
    <n v="0"/>
    <n v="0"/>
    <n v="0"/>
    <n v="0"/>
    <n v="1"/>
    <n v="0"/>
    <n v="59"/>
    <n v="2"/>
    <n v="395"/>
    <n v="658"/>
    <n v="571"/>
    <n v="73"/>
    <n v="35"/>
    <n v="2865"/>
    <n v="1147"/>
    <n v="0"/>
    <n v="23"/>
    <n v="406"/>
    <n v="294"/>
    <n v="1997"/>
  </r>
  <r>
    <x v="4"/>
    <x v="29"/>
    <x v="190"/>
    <x v="16"/>
    <m/>
    <m/>
    <m/>
    <m/>
    <m/>
    <m/>
    <m/>
    <m/>
    <m/>
    <m/>
    <m/>
    <m/>
    <m/>
    <m/>
    <m/>
    <m/>
    <m/>
    <m/>
    <n v="1"/>
    <m/>
    <m/>
    <m/>
    <m/>
    <n v="1"/>
    <m/>
    <m/>
    <m/>
    <n v="1"/>
    <m/>
    <m/>
    <m/>
    <m/>
    <m/>
    <m/>
    <m/>
    <m/>
    <m/>
    <m/>
    <m/>
    <m/>
    <m/>
    <m/>
    <m/>
    <m/>
    <m/>
    <m/>
    <m/>
    <m/>
    <m/>
    <m/>
    <m/>
    <m/>
    <m/>
    <m/>
    <m/>
    <m/>
    <m/>
    <m/>
    <m/>
    <n v="1"/>
    <m/>
    <m/>
    <m/>
    <n v="1"/>
    <m/>
    <m/>
    <m/>
    <m/>
    <n v="1"/>
    <m/>
  </r>
  <r>
    <x v="4"/>
    <x v="27"/>
    <x v="191"/>
    <x v="0"/>
    <n v="113"/>
    <n v="4"/>
    <n v="1"/>
    <n v="2"/>
    <n v="1"/>
    <n v="25"/>
    <n v="4"/>
    <n v="8"/>
    <n v="0"/>
    <n v="10"/>
    <n v="0"/>
    <n v="8"/>
    <n v="0"/>
    <n v="502"/>
    <n v="0"/>
    <n v="243"/>
    <n v="15"/>
    <n v="0"/>
    <n v="863"/>
    <n v="0"/>
    <n v="69"/>
    <n v="102"/>
    <n v="9"/>
    <n v="1066"/>
    <n v="88"/>
    <n v="10"/>
    <n v="137"/>
    <n v="17"/>
    <n v="175"/>
    <n v="0"/>
    <n v="13"/>
    <n v="23"/>
    <n v="1"/>
    <n v="24"/>
    <n v="0"/>
    <n v="6"/>
    <n v="0"/>
    <n v="0"/>
    <n v="0"/>
    <n v="0"/>
    <n v="0"/>
    <n v="0"/>
    <n v="0"/>
    <n v="0"/>
    <n v="0"/>
    <n v="0"/>
    <n v="0"/>
    <n v="0"/>
    <n v="0"/>
    <n v="24"/>
    <n v="15"/>
    <n v="0"/>
    <n v="1"/>
    <n v="0"/>
    <m/>
    <m/>
    <m/>
    <m/>
    <m/>
    <m/>
    <m/>
    <m/>
    <m/>
    <m/>
    <m/>
    <m/>
    <m/>
    <m/>
    <m/>
    <m/>
  </r>
  <r>
    <x v="4"/>
    <x v="27"/>
    <x v="191"/>
    <x v="1"/>
    <n v="113"/>
    <n v="4"/>
    <n v="1"/>
    <n v="2"/>
    <n v="1"/>
    <n v="42"/>
    <n v="4"/>
    <n v="8"/>
    <n v="0"/>
    <n v="10"/>
    <n v="0"/>
    <n v="8"/>
    <n v="0"/>
    <n v="504"/>
    <n v="0"/>
    <n v="356"/>
    <n v="15"/>
    <n v="1"/>
    <n v="863"/>
    <n v="0"/>
    <n v="130"/>
    <n v="100"/>
    <n v="8"/>
    <n v="1070"/>
    <n v="142"/>
    <n v="10"/>
    <n v="138"/>
    <n v="18"/>
    <n v="177"/>
    <n v="0"/>
    <n v="14"/>
    <n v="25"/>
    <n v="1"/>
    <n v="23"/>
    <n v="0"/>
    <n v="7"/>
    <n v="0"/>
    <n v="0"/>
    <n v="0"/>
    <n v="0"/>
    <n v="0"/>
    <n v="0"/>
    <n v="0"/>
    <n v="0"/>
    <n v="0"/>
    <n v="0"/>
    <n v="0"/>
    <n v="0"/>
    <n v="0"/>
    <n v="22"/>
    <n v="15"/>
    <n v="0"/>
    <n v="1"/>
    <n v="0"/>
    <m/>
    <m/>
    <m/>
    <m/>
    <m/>
    <m/>
    <m/>
    <m/>
    <m/>
    <m/>
    <m/>
    <m/>
    <m/>
    <m/>
    <m/>
    <m/>
  </r>
  <r>
    <x v="4"/>
    <x v="27"/>
    <x v="191"/>
    <x v="2"/>
    <n v="113"/>
    <n v="4"/>
    <n v="1"/>
    <n v="2"/>
    <n v="1"/>
    <n v="47"/>
    <n v="4"/>
    <n v="8"/>
    <n v="0"/>
    <n v="10"/>
    <n v="8"/>
    <n v="0"/>
    <n v="0"/>
    <n v="503"/>
    <n v="381"/>
    <n v="22"/>
    <n v="15"/>
    <n v="2"/>
    <n v="860"/>
    <n v="174"/>
    <n v="15"/>
    <n v="100"/>
    <n v="8"/>
    <n v="1075"/>
    <n v="189"/>
    <n v="11"/>
    <n v="136"/>
    <n v="18"/>
    <n v="180"/>
    <n v="17"/>
    <n v="1"/>
    <n v="24"/>
    <n v="1"/>
    <n v="24"/>
    <n v="8"/>
    <n v="0"/>
    <n v="0"/>
    <n v="0"/>
    <n v="0"/>
    <n v="0"/>
    <n v="0"/>
    <n v="0"/>
    <n v="0"/>
    <n v="0"/>
    <n v="0"/>
    <n v="0"/>
    <n v="0"/>
    <n v="0"/>
    <n v="0"/>
    <n v="0"/>
    <n v="0"/>
    <n v="0"/>
    <n v="0"/>
    <n v="0"/>
    <n v="4"/>
    <n v="2"/>
    <n v="99"/>
    <n v="10"/>
    <n v="458"/>
    <n v="711"/>
    <n v="889"/>
    <n v="147"/>
    <n v="24"/>
    <m/>
    <m/>
    <m/>
    <m/>
    <m/>
    <m/>
    <m/>
  </r>
  <r>
    <x v="4"/>
    <x v="27"/>
    <x v="191"/>
    <x v="3"/>
    <n v="115"/>
    <n v="4"/>
    <n v="1"/>
    <n v="2"/>
    <n v="1"/>
    <n v="54"/>
    <n v="4"/>
    <n v="9"/>
    <n v="0"/>
    <n v="10"/>
    <n v="8"/>
    <n v="0"/>
    <n v="0"/>
    <n v="502"/>
    <n v="399"/>
    <n v="21"/>
    <n v="15"/>
    <n v="2"/>
    <n v="863"/>
    <n v="209"/>
    <n v="15"/>
    <n v="97"/>
    <n v="8"/>
    <n v="1074"/>
    <n v="222"/>
    <n v="11"/>
    <n v="133"/>
    <n v="17"/>
    <n v="181"/>
    <n v="16"/>
    <n v="1"/>
    <n v="24"/>
    <n v="1"/>
    <n v="24"/>
    <n v="8"/>
    <n v="0"/>
    <n v="0"/>
    <n v="0"/>
    <n v="0"/>
    <n v="0"/>
    <n v="0"/>
    <n v="0"/>
    <n v="0"/>
    <n v="0"/>
    <n v="0"/>
    <n v="0"/>
    <n v="0"/>
    <n v="0"/>
    <n v="0"/>
    <n v="0"/>
    <n v="0"/>
    <n v="0"/>
    <n v="0"/>
    <n v="0"/>
    <n v="4"/>
    <n v="2"/>
    <n v="99"/>
    <n v="10"/>
    <n v="457"/>
    <n v="719"/>
    <n v="889"/>
    <n v="149"/>
    <n v="24"/>
    <m/>
    <m/>
    <m/>
    <m/>
    <m/>
    <m/>
    <m/>
  </r>
  <r>
    <x v="4"/>
    <x v="27"/>
    <x v="191"/>
    <x v="4"/>
    <n v="114"/>
    <n v="4"/>
    <n v="1"/>
    <n v="2"/>
    <n v="1"/>
    <n v="64"/>
    <n v="4"/>
    <n v="9"/>
    <n v="0"/>
    <n v="10"/>
    <n v="8"/>
    <n v="0"/>
    <n v="0"/>
    <n v="503"/>
    <n v="413"/>
    <n v="21"/>
    <n v="15"/>
    <n v="2"/>
    <n v="862"/>
    <n v="340"/>
    <n v="15"/>
    <n v="96"/>
    <n v="9"/>
    <n v="1074"/>
    <n v="270"/>
    <n v="11"/>
    <n v="134"/>
    <n v="17"/>
    <n v="183"/>
    <n v="19"/>
    <n v="1"/>
    <n v="22"/>
    <n v="1"/>
    <n v="24"/>
    <n v="9"/>
    <n v="0"/>
    <n v="0"/>
    <n v="0"/>
    <n v="0"/>
    <n v="0"/>
    <n v="0"/>
    <n v="0"/>
    <n v="0"/>
    <n v="0"/>
    <n v="0"/>
    <n v="0"/>
    <n v="0"/>
    <n v="0"/>
    <n v="0"/>
    <n v="0"/>
    <n v="0"/>
    <n v="0"/>
    <n v="0"/>
    <n v="0"/>
    <n v="4"/>
    <n v="2"/>
    <n v="98"/>
    <n v="10"/>
    <n v="458"/>
    <n v="717"/>
    <n v="889"/>
    <n v="151"/>
    <n v="24"/>
    <m/>
    <m/>
    <m/>
    <m/>
    <m/>
    <m/>
    <m/>
  </r>
  <r>
    <x v="4"/>
    <x v="27"/>
    <x v="191"/>
    <x v="5"/>
    <n v="114"/>
    <n v="4"/>
    <n v="1"/>
    <n v="2"/>
    <n v="1"/>
    <n v="72"/>
    <n v="4"/>
    <n v="9"/>
    <n v="0"/>
    <n v="10"/>
    <n v="8"/>
    <n v="0"/>
    <n v="0"/>
    <n v="504"/>
    <n v="426"/>
    <n v="21"/>
    <n v="15"/>
    <n v="2"/>
    <n v="864"/>
    <n v="429"/>
    <n v="14"/>
    <n v="94"/>
    <n v="10"/>
    <n v="1078"/>
    <n v="387"/>
    <n v="11"/>
    <n v="133"/>
    <n v="19"/>
    <n v="184"/>
    <n v="26"/>
    <n v="1"/>
    <n v="22"/>
    <n v="1"/>
    <n v="24"/>
    <n v="11"/>
    <n v="0"/>
    <n v="0"/>
    <n v="0"/>
    <n v="0"/>
    <n v="0"/>
    <n v="0"/>
    <n v="0"/>
    <n v="0"/>
    <n v="0"/>
    <n v="0"/>
    <n v="0"/>
    <n v="0"/>
    <n v="0"/>
    <n v="0"/>
    <n v="0"/>
    <n v="0"/>
    <n v="0"/>
    <n v="0"/>
    <n v="0"/>
    <n v="4"/>
    <n v="2"/>
    <n v="99"/>
    <n v="10"/>
    <n v="459"/>
    <n v="721"/>
    <n v="891"/>
    <n v="152"/>
    <n v="24"/>
    <m/>
    <m/>
    <m/>
    <m/>
    <m/>
    <m/>
    <m/>
  </r>
  <r>
    <x v="4"/>
    <x v="27"/>
    <x v="191"/>
    <x v="6"/>
    <n v="113"/>
    <n v="4"/>
    <n v="1"/>
    <n v="2"/>
    <n v="1"/>
    <n v="75"/>
    <n v="4"/>
    <n v="9"/>
    <n v="0"/>
    <n v="13"/>
    <n v="8"/>
    <n v="0"/>
    <n v="0"/>
    <n v="503"/>
    <n v="431"/>
    <n v="21"/>
    <n v="15"/>
    <n v="1"/>
    <n v="869"/>
    <n v="457"/>
    <n v="14"/>
    <n v="93"/>
    <n v="9"/>
    <n v="1073"/>
    <n v="464"/>
    <n v="11"/>
    <n v="134"/>
    <n v="18"/>
    <n v="183"/>
    <n v="34"/>
    <n v="1"/>
    <n v="19"/>
    <n v="1"/>
    <n v="23"/>
    <n v="11"/>
    <n v="0"/>
    <n v="0"/>
    <n v="0"/>
    <n v="0"/>
    <n v="0"/>
    <n v="0"/>
    <n v="0"/>
    <n v="0"/>
    <n v="0"/>
    <n v="0"/>
    <n v="0"/>
    <n v="0"/>
    <n v="0"/>
    <n v="0"/>
    <n v="0"/>
    <n v="0"/>
    <n v="0"/>
    <n v="0"/>
    <n v="0"/>
    <n v="4"/>
    <n v="2"/>
    <n v="98"/>
    <n v="13"/>
    <n v="459"/>
    <n v="729"/>
    <n v="888"/>
    <n v="154"/>
    <n v="23"/>
    <m/>
    <m/>
    <m/>
    <m/>
    <m/>
    <m/>
    <m/>
  </r>
  <r>
    <x v="4"/>
    <x v="27"/>
    <x v="191"/>
    <x v="7"/>
    <n v="112"/>
    <n v="4"/>
    <n v="4"/>
    <n v="2"/>
    <n v="1"/>
    <n v="79"/>
    <n v="4"/>
    <n v="9"/>
    <n v="0"/>
    <n v="13"/>
    <n v="8"/>
    <n v="0"/>
    <n v="0"/>
    <n v="503"/>
    <n v="439"/>
    <n v="21"/>
    <n v="15"/>
    <n v="1"/>
    <n v="869"/>
    <n v="479"/>
    <n v="14"/>
    <n v="95"/>
    <n v="9"/>
    <n v="1073"/>
    <n v="591"/>
    <n v="11"/>
    <n v="134"/>
    <n v="18"/>
    <n v="181"/>
    <n v="45"/>
    <n v="1"/>
    <n v="19"/>
    <n v="1"/>
    <n v="23"/>
    <n v="20"/>
    <n v="0"/>
    <n v="0"/>
    <n v="0"/>
    <n v="0"/>
    <n v="0"/>
    <n v="0"/>
    <n v="0"/>
    <n v="0"/>
    <n v="0"/>
    <n v="0"/>
    <n v="0"/>
    <n v="0"/>
    <n v="0"/>
    <n v="0"/>
    <n v="0"/>
    <n v="0"/>
    <n v="0"/>
    <n v="0"/>
    <n v="0"/>
    <n v="4"/>
    <n v="2"/>
    <n v="97"/>
    <n v="13"/>
    <n v="459"/>
    <n v="727"/>
    <n v="890"/>
    <n v="152"/>
    <n v="23"/>
    <m/>
    <m/>
    <m/>
    <m/>
    <m/>
    <m/>
    <m/>
  </r>
  <r>
    <x v="4"/>
    <x v="27"/>
    <x v="191"/>
    <x v="8"/>
    <n v="110"/>
    <n v="4"/>
    <n v="4"/>
    <n v="2"/>
    <n v="1"/>
    <n v="77"/>
    <n v="4"/>
    <n v="9"/>
    <n v="0"/>
    <n v="12"/>
    <n v="7"/>
    <n v="0"/>
    <n v="0"/>
    <n v="504"/>
    <n v="443"/>
    <n v="21"/>
    <n v="14"/>
    <n v="0"/>
    <n v="873"/>
    <n v="517"/>
    <n v="14"/>
    <n v="95"/>
    <n v="10"/>
    <n v="1076"/>
    <n v="648"/>
    <n v="11"/>
    <n v="132"/>
    <n v="19"/>
    <n v="181"/>
    <n v="69"/>
    <n v="1"/>
    <n v="19"/>
    <n v="1"/>
    <n v="23"/>
    <n v="20"/>
    <n v="0"/>
    <n v="0"/>
    <n v="0"/>
    <n v="0"/>
    <n v="0"/>
    <n v="0"/>
    <n v="0"/>
    <n v="0"/>
    <n v="0"/>
    <n v="0"/>
    <n v="0"/>
    <n v="0"/>
    <n v="0"/>
    <n v="0"/>
    <n v="0"/>
    <n v="0"/>
    <n v="0"/>
    <n v="0"/>
    <n v="0"/>
    <n v="4"/>
    <n v="2"/>
    <n v="95"/>
    <n v="12"/>
    <n v="460"/>
    <n v="729"/>
    <n v="893"/>
    <n v="152"/>
    <n v="23"/>
    <n v="4768"/>
    <n v="1517"/>
    <n v="0"/>
    <n v="38"/>
    <n v="930"/>
    <n v="139"/>
    <n v="3511"/>
  </r>
  <r>
    <x v="4"/>
    <x v="27"/>
    <x v="191"/>
    <x v="9"/>
    <n v="107"/>
    <n v="4"/>
    <n v="4"/>
    <n v="2"/>
    <n v="1"/>
    <n v="79"/>
    <n v="3"/>
    <n v="9"/>
    <n v="0"/>
    <n v="11"/>
    <n v="7"/>
    <n v="0"/>
    <n v="0"/>
    <n v="507"/>
    <n v="446"/>
    <n v="21"/>
    <n v="14"/>
    <n v="1"/>
    <n v="875"/>
    <n v="562"/>
    <n v="14"/>
    <n v="93"/>
    <n v="8"/>
    <n v="1078"/>
    <n v="700"/>
    <n v="11"/>
    <n v="133"/>
    <n v="20"/>
    <n v="180"/>
    <n v="95"/>
    <n v="1"/>
    <n v="18"/>
    <n v="1"/>
    <n v="23"/>
    <n v="20"/>
    <n v="0"/>
    <n v="0"/>
    <n v="0"/>
    <n v="0"/>
    <n v="0"/>
    <n v="0"/>
    <n v="0"/>
    <n v="0"/>
    <n v="0"/>
    <n v="0"/>
    <n v="0"/>
    <n v="0"/>
    <n v="0"/>
    <n v="0"/>
    <n v="0"/>
    <n v="0"/>
    <n v="0"/>
    <n v="0"/>
    <n v="0"/>
    <n v="4"/>
    <n v="2"/>
    <n v="94"/>
    <n v="11"/>
    <n v="462"/>
    <n v="736"/>
    <n v="894"/>
    <n v="153"/>
    <n v="23"/>
    <n v="4766"/>
    <n v="2108"/>
    <n v="0"/>
    <n v="38"/>
    <n v="922"/>
    <n v="136"/>
    <n v="3524"/>
  </r>
  <r>
    <x v="4"/>
    <x v="27"/>
    <x v="191"/>
    <x v="10"/>
    <n v="109"/>
    <n v="4"/>
    <n v="4"/>
    <n v="2"/>
    <n v="1"/>
    <n v="82"/>
    <n v="3"/>
    <n v="8"/>
    <n v="0"/>
    <n v="11"/>
    <n v="7"/>
    <n v="0"/>
    <n v="0"/>
    <n v="508"/>
    <n v="448"/>
    <n v="21"/>
    <n v="14"/>
    <n v="0"/>
    <n v="878"/>
    <n v="579"/>
    <n v="14"/>
    <n v="93"/>
    <n v="7"/>
    <n v="1079"/>
    <n v="722"/>
    <n v="11"/>
    <n v="134"/>
    <n v="19"/>
    <n v="182"/>
    <n v="102"/>
    <n v="1"/>
    <n v="18"/>
    <n v="1"/>
    <n v="23"/>
    <n v="20"/>
    <n v="0"/>
    <n v="0"/>
    <n v="0"/>
    <n v="0"/>
    <n v="0"/>
    <n v="0"/>
    <n v="0"/>
    <n v="0"/>
    <n v="0"/>
    <n v="0"/>
    <n v="0"/>
    <n v="0"/>
    <n v="0"/>
    <n v="0"/>
    <n v="0"/>
    <n v="0"/>
    <n v="0"/>
    <n v="0"/>
    <n v="0"/>
    <n v="4"/>
    <n v="2"/>
    <n v="96"/>
    <n v="11"/>
    <n v="464"/>
    <n v="740"/>
    <n v="897"/>
    <n v="155"/>
    <n v="23"/>
    <n v="4771"/>
    <n v="2281"/>
    <n v="0"/>
    <n v="38"/>
    <n v="920"/>
    <n v="134"/>
    <n v="3540"/>
  </r>
  <r>
    <x v="4"/>
    <x v="27"/>
    <x v="191"/>
    <x v="11"/>
    <n v="108"/>
    <n v="4"/>
    <n v="4"/>
    <n v="2"/>
    <n v="1"/>
    <n v="83"/>
    <n v="3"/>
    <n v="8"/>
    <n v="0"/>
    <n v="11"/>
    <n v="7"/>
    <n v="0"/>
    <n v="0"/>
    <n v="511"/>
    <n v="452"/>
    <n v="21"/>
    <n v="14"/>
    <n v="0"/>
    <n v="881"/>
    <n v="595"/>
    <n v="14"/>
    <n v="93"/>
    <n v="7"/>
    <n v="1076"/>
    <n v="741"/>
    <n v="11"/>
    <n v="134"/>
    <n v="19"/>
    <n v="182"/>
    <n v="108"/>
    <n v="1"/>
    <n v="18"/>
    <n v="1"/>
    <n v="23"/>
    <n v="20"/>
    <n v="0"/>
    <n v="0"/>
    <n v="0"/>
    <n v="0"/>
    <n v="0"/>
    <n v="0"/>
    <n v="0"/>
    <n v="0"/>
    <n v="0"/>
    <n v="0"/>
    <n v="0"/>
    <n v="0"/>
    <n v="0"/>
    <n v="0"/>
    <n v="0"/>
    <n v="0"/>
    <n v="0"/>
    <n v="0"/>
    <n v="0"/>
    <n v="4"/>
    <n v="2"/>
    <n v="95"/>
    <n v="11"/>
    <n v="469"/>
    <n v="744"/>
    <n v="896"/>
    <n v="155"/>
    <n v="23"/>
    <n v="4768"/>
    <n v="2424"/>
    <n v="0"/>
    <n v="38"/>
    <n v="916"/>
    <n v="134"/>
    <n v="3543"/>
  </r>
  <r>
    <x v="4"/>
    <x v="27"/>
    <x v="191"/>
    <x v="12"/>
    <n v="108"/>
    <n v="4"/>
    <n v="4"/>
    <n v="2"/>
    <n v="1"/>
    <n v="84"/>
    <n v="3"/>
    <n v="8"/>
    <n v="0"/>
    <n v="11"/>
    <n v="7"/>
    <n v="0"/>
    <n v="0"/>
    <n v="512"/>
    <n v="455"/>
    <n v="21"/>
    <n v="14"/>
    <n v="0"/>
    <n v="886"/>
    <n v="605"/>
    <n v="14"/>
    <n v="94"/>
    <n v="7"/>
    <n v="1073"/>
    <n v="748"/>
    <n v="11"/>
    <n v="134"/>
    <n v="19"/>
    <n v="183"/>
    <n v="110"/>
    <n v="1"/>
    <n v="17"/>
    <n v="1"/>
    <n v="23"/>
    <n v="20"/>
    <n v="0"/>
    <n v="0"/>
    <n v="0"/>
    <n v="0"/>
    <n v="0"/>
    <n v="0"/>
    <n v="0"/>
    <n v="0"/>
    <n v="0"/>
    <n v="0"/>
    <n v="0"/>
    <n v="0"/>
    <n v="0"/>
    <n v="0"/>
    <n v="0"/>
    <n v="0"/>
    <n v="0"/>
    <n v="0"/>
    <n v="0"/>
    <n v="4"/>
    <n v="2"/>
    <n v="95"/>
    <n v="11"/>
    <n v="470"/>
    <n v="749"/>
    <n v="894"/>
    <n v="157"/>
    <n v="23"/>
    <n v="4783"/>
    <n v="2513"/>
    <n v="0"/>
    <n v="38"/>
    <n v="912"/>
    <n v="136"/>
    <n v="3561"/>
  </r>
  <r>
    <x v="4"/>
    <x v="27"/>
    <x v="191"/>
    <x v="13"/>
    <n v="109"/>
    <n v="4"/>
    <n v="4"/>
    <n v="2"/>
    <n v="1"/>
    <n v="85"/>
    <n v="3"/>
    <n v="8"/>
    <n v="0"/>
    <n v="11"/>
    <n v="7"/>
    <n v="0"/>
    <n v="0"/>
    <n v="510"/>
    <n v="455"/>
    <n v="20"/>
    <n v="14"/>
    <n v="0"/>
    <n v="896"/>
    <n v="619"/>
    <n v="14"/>
    <n v="95"/>
    <n v="7"/>
    <n v="1068"/>
    <n v="748"/>
    <n v="11"/>
    <n v="133"/>
    <n v="19"/>
    <n v="180"/>
    <n v="108"/>
    <n v="1"/>
    <n v="16"/>
    <n v="1"/>
    <n v="23"/>
    <n v="20"/>
    <n v="0"/>
    <n v="0"/>
    <n v="0"/>
    <n v="0"/>
    <n v="0"/>
    <n v="0"/>
    <n v="0"/>
    <n v="0"/>
    <n v="0"/>
    <n v="0"/>
    <n v="0"/>
    <n v="0"/>
    <n v="0"/>
    <n v="0"/>
    <n v="0"/>
    <n v="0"/>
    <n v="0"/>
    <n v="0"/>
    <n v="0"/>
    <n v="4"/>
    <n v="2"/>
    <n v="96"/>
    <n v="11"/>
    <n v="469"/>
    <n v="759"/>
    <n v="891"/>
    <n v="154"/>
    <n v="23"/>
    <n v="4757"/>
    <n v="2541"/>
    <n v="0"/>
    <n v="37"/>
    <n v="901"/>
    <n v="134"/>
    <n v="3545"/>
  </r>
  <r>
    <x v="4"/>
    <x v="27"/>
    <x v="191"/>
    <x v="14"/>
    <n v="109"/>
    <n v="4"/>
    <n v="4"/>
    <n v="2"/>
    <n v="1"/>
    <n v="85"/>
    <n v="3"/>
    <n v="8"/>
    <n v="0"/>
    <n v="11"/>
    <n v="8"/>
    <n v="0"/>
    <n v="0"/>
    <n v="508"/>
    <n v="454"/>
    <n v="20"/>
    <n v="13"/>
    <n v="0"/>
    <n v="892"/>
    <n v="620"/>
    <n v="14"/>
    <n v="94"/>
    <n v="7"/>
    <n v="1072"/>
    <n v="759"/>
    <n v="12"/>
    <n v="132"/>
    <n v="21"/>
    <n v="181"/>
    <n v="116"/>
    <n v="1"/>
    <n v="16"/>
    <n v="1"/>
    <n v="24"/>
    <n v="21"/>
    <n v="1"/>
    <n v="0"/>
    <n v="0"/>
    <n v="0"/>
    <n v="0"/>
    <n v="0"/>
    <n v="0"/>
    <n v="0"/>
    <n v="0"/>
    <n v="0"/>
    <n v="0"/>
    <n v="0"/>
    <n v="0"/>
    <n v="0"/>
    <n v="0"/>
    <n v="0"/>
    <n v="0"/>
    <n v="0"/>
    <n v="0"/>
    <n v="4"/>
    <n v="2"/>
    <n v="96"/>
    <n v="11"/>
    <n v="469"/>
    <n v="757"/>
    <n v="892"/>
    <n v="156"/>
    <n v="23"/>
    <n v="4756"/>
    <n v="2617"/>
    <n v="0"/>
    <n v="38"/>
    <n v="889"/>
    <n v="134"/>
    <n v="3555"/>
  </r>
  <r>
    <x v="4"/>
    <x v="27"/>
    <x v="191"/>
    <x v="15"/>
    <n v="109"/>
    <n v="4"/>
    <n v="4"/>
    <n v="2"/>
    <n v="1"/>
    <n v="85"/>
    <n v="2"/>
    <n v="8"/>
    <n v="0"/>
    <n v="11"/>
    <n v="8"/>
    <n v="0"/>
    <n v="0"/>
    <n v="508"/>
    <n v="454"/>
    <n v="20"/>
    <n v="13"/>
    <n v="0"/>
    <n v="895"/>
    <n v="627"/>
    <n v="14"/>
    <n v="93"/>
    <n v="7"/>
    <n v="1068"/>
    <n v="759"/>
    <n v="12"/>
    <n v="131"/>
    <n v="21"/>
    <n v="181"/>
    <n v="117"/>
    <n v="1"/>
    <n v="15"/>
    <n v="1"/>
    <n v="24"/>
    <n v="21"/>
    <n v="1"/>
    <n v="0"/>
    <n v="0"/>
    <n v="0"/>
    <n v="0"/>
    <n v="0"/>
    <n v="0"/>
    <n v="0"/>
    <n v="0"/>
    <n v="0"/>
    <n v="0"/>
    <n v="0"/>
    <n v="0"/>
    <n v="0"/>
    <n v="0"/>
    <n v="0"/>
    <n v="0"/>
    <n v="0"/>
    <n v="0"/>
    <n v="4"/>
    <n v="2"/>
    <n v="96"/>
    <n v="11"/>
    <n v="469"/>
    <n v="761"/>
    <n v="888"/>
    <n v="156"/>
    <n v="23"/>
    <n v="4737"/>
    <n v="2638"/>
    <n v="0"/>
    <n v="38"/>
    <n v="880"/>
    <n v="133"/>
    <n v="3548"/>
  </r>
  <r>
    <x v="4"/>
    <x v="27"/>
    <x v="191"/>
    <x v="16"/>
    <n v="109"/>
    <n v="4"/>
    <n v="4"/>
    <n v="2"/>
    <n v="1"/>
    <n v="85"/>
    <n v="2"/>
    <n v="8"/>
    <n v="0"/>
    <n v="11"/>
    <n v="8"/>
    <n v="0"/>
    <n v="0"/>
    <n v="511"/>
    <n v="457"/>
    <n v="20"/>
    <n v="13"/>
    <n v="0"/>
    <n v="899"/>
    <n v="633"/>
    <n v="14"/>
    <n v="94"/>
    <n v="7"/>
    <n v="1067"/>
    <n v="763"/>
    <n v="12"/>
    <n v="131"/>
    <n v="21"/>
    <n v="181"/>
    <n v="117"/>
    <n v="1"/>
    <n v="15"/>
    <n v="1"/>
    <n v="23"/>
    <n v="20"/>
    <n v="1"/>
    <n v="0"/>
    <n v="0"/>
    <n v="0"/>
    <n v="0"/>
    <n v="0"/>
    <n v="0"/>
    <n v="0"/>
    <n v="0"/>
    <n v="0"/>
    <n v="0"/>
    <n v="0"/>
    <n v="0"/>
    <n v="0"/>
    <n v="0"/>
    <n v="0"/>
    <n v="0"/>
    <n v="0"/>
    <n v="0"/>
    <n v="4"/>
    <n v="2"/>
    <n v="96"/>
    <n v="11"/>
    <n v="472"/>
    <n v="764"/>
    <n v="887"/>
    <n v="156"/>
    <n v="22"/>
    <n v="4737"/>
    <n v="2659"/>
    <n v="0"/>
    <n v="37"/>
    <n v="879"/>
    <n v="134"/>
    <n v="3551"/>
  </r>
  <r>
    <x v="4"/>
    <x v="27"/>
    <x v="192"/>
    <x v="0"/>
    <n v="153"/>
    <n v="3"/>
    <n v="0"/>
    <n v="0"/>
    <n v="0"/>
    <n v="49"/>
    <n v="4"/>
    <n v="3"/>
    <n v="3"/>
    <n v="16"/>
    <n v="0"/>
    <n v="14"/>
    <n v="0"/>
    <n v="720"/>
    <n v="0"/>
    <n v="336"/>
    <n v="11"/>
    <n v="10"/>
    <n v="996"/>
    <n v="0"/>
    <n v="82"/>
    <n v="97"/>
    <n v="32"/>
    <n v="1203"/>
    <n v="87"/>
    <n v="19"/>
    <n v="32"/>
    <n v="143"/>
    <n v="145"/>
    <n v="0"/>
    <n v="5"/>
    <n v="19"/>
    <n v="3"/>
    <n v="51"/>
    <n v="0"/>
    <n v="11"/>
    <n v="1"/>
    <n v="1"/>
    <n v="0"/>
    <n v="0"/>
    <n v="0"/>
    <n v="0"/>
    <n v="0"/>
    <n v="0"/>
    <n v="0"/>
    <n v="0"/>
    <n v="0"/>
    <n v="0"/>
    <n v="0"/>
    <n v="17"/>
    <n v="42"/>
    <n v="0"/>
    <n v="3"/>
    <n v="0"/>
    <m/>
    <m/>
    <m/>
    <m/>
    <m/>
    <m/>
    <m/>
    <m/>
    <m/>
    <m/>
    <m/>
    <m/>
    <m/>
    <m/>
    <m/>
    <m/>
  </r>
  <r>
    <x v="4"/>
    <x v="27"/>
    <x v="192"/>
    <x v="1"/>
    <n v="152"/>
    <n v="3"/>
    <n v="0"/>
    <n v="0"/>
    <n v="0"/>
    <n v="77"/>
    <n v="4"/>
    <n v="3"/>
    <n v="1"/>
    <n v="16"/>
    <n v="0"/>
    <n v="14"/>
    <n v="0"/>
    <n v="723"/>
    <n v="0"/>
    <n v="471"/>
    <n v="12"/>
    <n v="11"/>
    <n v="998"/>
    <n v="0"/>
    <n v="166"/>
    <n v="97"/>
    <n v="33"/>
    <n v="1205"/>
    <n v="152"/>
    <n v="19"/>
    <n v="33"/>
    <n v="141"/>
    <n v="146"/>
    <n v="0"/>
    <n v="11"/>
    <n v="18"/>
    <n v="3"/>
    <n v="51"/>
    <n v="0"/>
    <n v="16"/>
    <n v="1"/>
    <n v="1"/>
    <n v="0"/>
    <n v="0"/>
    <n v="0"/>
    <n v="0"/>
    <n v="0"/>
    <n v="0"/>
    <n v="0"/>
    <n v="0"/>
    <n v="0"/>
    <n v="0"/>
    <n v="0"/>
    <n v="16"/>
    <n v="42"/>
    <n v="0"/>
    <n v="4"/>
    <n v="0"/>
    <m/>
    <m/>
    <m/>
    <m/>
    <m/>
    <m/>
    <m/>
    <m/>
    <m/>
    <m/>
    <m/>
    <m/>
    <m/>
    <m/>
    <m/>
    <m/>
  </r>
  <r>
    <x v="4"/>
    <x v="27"/>
    <x v="192"/>
    <x v="2"/>
    <n v="153"/>
    <n v="3"/>
    <n v="0"/>
    <n v="0"/>
    <n v="0"/>
    <n v="91"/>
    <n v="4"/>
    <n v="4"/>
    <n v="1"/>
    <n v="16"/>
    <n v="14"/>
    <n v="0"/>
    <n v="0"/>
    <n v="723"/>
    <n v="531"/>
    <n v="16"/>
    <n v="11"/>
    <n v="10"/>
    <n v="1001"/>
    <n v="241"/>
    <n v="41"/>
    <n v="94"/>
    <n v="32"/>
    <n v="1206"/>
    <n v="199"/>
    <n v="19"/>
    <n v="33"/>
    <n v="139"/>
    <n v="146"/>
    <n v="27"/>
    <n v="4"/>
    <n v="18"/>
    <n v="3"/>
    <n v="51"/>
    <n v="17"/>
    <n v="0"/>
    <n v="1"/>
    <n v="1"/>
    <n v="0"/>
    <n v="0"/>
    <n v="0"/>
    <n v="0"/>
    <n v="0"/>
    <n v="0"/>
    <n v="0"/>
    <n v="0"/>
    <n v="0"/>
    <n v="0"/>
    <n v="0"/>
    <n v="0"/>
    <n v="0"/>
    <n v="0"/>
    <n v="0"/>
    <n v="0"/>
    <n v="3"/>
    <n v="0"/>
    <n v="139"/>
    <n v="15"/>
    <n v="676"/>
    <n v="793"/>
    <n v="984"/>
    <n v="116"/>
    <n v="48"/>
    <m/>
    <m/>
    <m/>
    <m/>
    <m/>
    <m/>
    <m/>
  </r>
  <r>
    <x v="4"/>
    <x v="27"/>
    <x v="192"/>
    <x v="3"/>
    <n v="152"/>
    <n v="4"/>
    <n v="1"/>
    <n v="0"/>
    <n v="0"/>
    <n v="99"/>
    <n v="4"/>
    <n v="4"/>
    <n v="1"/>
    <n v="16"/>
    <n v="14"/>
    <n v="0"/>
    <n v="0"/>
    <n v="721"/>
    <n v="559"/>
    <n v="16"/>
    <n v="12"/>
    <n v="9"/>
    <n v="998"/>
    <n v="289"/>
    <n v="41"/>
    <n v="95"/>
    <n v="33"/>
    <n v="1203"/>
    <n v="241"/>
    <n v="19"/>
    <n v="32"/>
    <n v="142"/>
    <n v="150"/>
    <n v="31"/>
    <n v="4"/>
    <n v="18"/>
    <n v="4"/>
    <n v="50"/>
    <n v="19"/>
    <n v="0"/>
    <n v="1"/>
    <n v="1"/>
    <n v="0"/>
    <n v="0"/>
    <n v="0"/>
    <n v="0"/>
    <n v="0"/>
    <n v="0"/>
    <n v="0"/>
    <n v="0"/>
    <n v="0"/>
    <n v="0"/>
    <n v="0"/>
    <n v="0"/>
    <n v="0"/>
    <n v="0"/>
    <n v="0"/>
    <n v="0"/>
    <n v="4"/>
    <n v="0"/>
    <n v="139"/>
    <n v="15"/>
    <n v="674"/>
    <n v="791"/>
    <n v="977"/>
    <n v="121"/>
    <n v="47"/>
    <m/>
    <m/>
    <m/>
    <m/>
    <m/>
    <m/>
    <m/>
  </r>
  <r>
    <x v="4"/>
    <x v="27"/>
    <x v="192"/>
    <x v="4"/>
    <n v="154"/>
    <n v="4"/>
    <n v="1"/>
    <n v="0"/>
    <n v="0"/>
    <n v="111"/>
    <n v="4"/>
    <n v="4"/>
    <n v="1"/>
    <n v="16"/>
    <n v="14"/>
    <n v="0"/>
    <n v="0"/>
    <n v="724"/>
    <n v="579"/>
    <n v="16"/>
    <n v="12"/>
    <n v="11"/>
    <n v="1002"/>
    <n v="381"/>
    <n v="41"/>
    <n v="94"/>
    <n v="34"/>
    <n v="1203"/>
    <n v="289"/>
    <n v="19"/>
    <n v="32"/>
    <n v="141"/>
    <n v="149"/>
    <n v="32"/>
    <n v="4"/>
    <n v="18"/>
    <n v="4"/>
    <n v="50"/>
    <n v="20"/>
    <n v="0"/>
    <n v="1"/>
    <n v="1"/>
    <n v="0"/>
    <n v="0"/>
    <n v="0"/>
    <n v="0"/>
    <n v="0"/>
    <n v="0"/>
    <n v="0"/>
    <n v="0"/>
    <n v="0"/>
    <n v="0"/>
    <n v="0"/>
    <n v="0"/>
    <n v="0"/>
    <n v="0"/>
    <n v="0"/>
    <n v="0"/>
    <n v="4"/>
    <n v="0"/>
    <n v="141"/>
    <n v="15"/>
    <n v="675"/>
    <n v="796"/>
    <n v="978"/>
    <n v="121"/>
    <n v="47"/>
    <m/>
    <m/>
    <m/>
    <m/>
    <m/>
    <m/>
    <m/>
  </r>
  <r>
    <x v="4"/>
    <x v="27"/>
    <x v="192"/>
    <x v="5"/>
    <n v="154"/>
    <n v="4"/>
    <n v="2"/>
    <n v="0"/>
    <n v="0"/>
    <n v="116"/>
    <n v="4"/>
    <n v="4"/>
    <n v="1"/>
    <n v="16"/>
    <n v="14"/>
    <n v="0"/>
    <n v="0"/>
    <n v="724"/>
    <n v="608"/>
    <n v="16"/>
    <n v="13"/>
    <n v="9"/>
    <n v="1005"/>
    <n v="464"/>
    <n v="41"/>
    <n v="95"/>
    <n v="35"/>
    <n v="1205"/>
    <n v="411"/>
    <n v="19"/>
    <n v="33"/>
    <n v="140"/>
    <n v="149"/>
    <n v="43"/>
    <n v="5"/>
    <n v="16"/>
    <n v="4"/>
    <n v="51"/>
    <n v="24"/>
    <n v="0"/>
    <n v="1"/>
    <n v="1"/>
    <n v="0"/>
    <n v="0"/>
    <n v="0"/>
    <n v="0"/>
    <n v="0"/>
    <n v="0"/>
    <n v="0"/>
    <n v="0"/>
    <n v="0"/>
    <n v="0"/>
    <n v="0"/>
    <n v="0"/>
    <n v="0"/>
    <n v="0"/>
    <n v="0"/>
    <n v="0"/>
    <n v="4"/>
    <n v="0"/>
    <n v="141"/>
    <n v="15"/>
    <n v="676"/>
    <n v="802"/>
    <n v="983"/>
    <n v="122"/>
    <n v="48"/>
    <m/>
    <m/>
    <m/>
    <m/>
    <m/>
    <m/>
    <m/>
  </r>
  <r>
    <x v="4"/>
    <x v="27"/>
    <x v="192"/>
    <x v="6"/>
    <n v="153"/>
    <n v="4"/>
    <n v="2"/>
    <n v="0"/>
    <n v="0"/>
    <n v="116"/>
    <n v="4"/>
    <n v="4"/>
    <n v="1"/>
    <n v="17"/>
    <n v="14"/>
    <n v="0"/>
    <n v="1"/>
    <n v="724"/>
    <n v="618"/>
    <n v="16"/>
    <n v="13"/>
    <n v="8"/>
    <n v="1005"/>
    <n v="504"/>
    <n v="41"/>
    <n v="95"/>
    <n v="35"/>
    <n v="1208"/>
    <n v="500"/>
    <n v="20"/>
    <n v="33"/>
    <n v="140"/>
    <n v="151"/>
    <n v="49"/>
    <n v="4"/>
    <n v="16"/>
    <n v="6"/>
    <n v="50"/>
    <n v="27"/>
    <n v="0"/>
    <n v="1"/>
    <n v="1"/>
    <n v="0"/>
    <n v="0"/>
    <n v="0"/>
    <n v="0"/>
    <n v="0"/>
    <n v="0"/>
    <n v="0"/>
    <n v="0"/>
    <n v="0"/>
    <n v="0"/>
    <n v="0"/>
    <n v="0"/>
    <n v="0"/>
    <n v="0"/>
    <n v="0"/>
    <n v="0"/>
    <n v="4"/>
    <n v="0"/>
    <n v="140"/>
    <n v="15"/>
    <n v="677"/>
    <n v="806"/>
    <n v="987"/>
    <n v="123"/>
    <n v="47"/>
    <m/>
    <m/>
    <m/>
    <m/>
    <m/>
    <m/>
    <m/>
  </r>
  <r>
    <x v="4"/>
    <x v="27"/>
    <x v="192"/>
    <x v="7"/>
    <n v="154"/>
    <n v="4"/>
    <n v="2"/>
    <n v="0"/>
    <n v="0"/>
    <n v="120"/>
    <n v="4"/>
    <n v="4"/>
    <n v="1"/>
    <n v="17"/>
    <n v="14"/>
    <n v="0"/>
    <n v="0"/>
    <n v="724"/>
    <n v="623"/>
    <n v="17"/>
    <n v="13"/>
    <n v="7"/>
    <n v="1005"/>
    <n v="526"/>
    <n v="42"/>
    <n v="96"/>
    <n v="33"/>
    <n v="1209"/>
    <n v="622"/>
    <n v="19"/>
    <n v="33"/>
    <n v="137"/>
    <n v="152"/>
    <n v="58"/>
    <n v="4"/>
    <n v="17"/>
    <n v="5"/>
    <n v="51"/>
    <n v="32"/>
    <n v="0"/>
    <n v="1"/>
    <n v="1"/>
    <n v="0"/>
    <n v="0"/>
    <n v="0"/>
    <n v="0"/>
    <n v="0"/>
    <n v="0"/>
    <n v="0"/>
    <n v="0"/>
    <n v="0"/>
    <n v="0"/>
    <n v="0"/>
    <n v="0"/>
    <n v="0"/>
    <n v="0"/>
    <n v="0"/>
    <n v="0"/>
    <n v="4"/>
    <n v="0"/>
    <n v="141"/>
    <n v="16"/>
    <n v="677"/>
    <n v="806"/>
    <n v="990"/>
    <n v="124"/>
    <n v="49"/>
    <m/>
    <m/>
    <m/>
    <m/>
    <m/>
    <m/>
    <m/>
  </r>
  <r>
    <x v="4"/>
    <x v="27"/>
    <x v="192"/>
    <x v="8"/>
    <n v="154"/>
    <n v="4"/>
    <n v="2"/>
    <n v="0"/>
    <n v="0"/>
    <n v="121"/>
    <n v="4"/>
    <n v="4"/>
    <n v="2"/>
    <n v="17"/>
    <n v="14"/>
    <n v="0"/>
    <n v="0"/>
    <n v="725"/>
    <n v="630"/>
    <n v="17"/>
    <n v="12"/>
    <n v="7"/>
    <n v="1001"/>
    <n v="559"/>
    <n v="42"/>
    <n v="97"/>
    <n v="29"/>
    <n v="1210"/>
    <n v="716"/>
    <n v="19"/>
    <n v="36"/>
    <n v="134"/>
    <n v="154"/>
    <n v="66"/>
    <n v="4"/>
    <n v="17"/>
    <n v="6"/>
    <n v="51"/>
    <n v="35"/>
    <n v="0"/>
    <n v="1"/>
    <n v="1"/>
    <n v="0"/>
    <n v="0"/>
    <n v="0"/>
    <n v="0"/>
    <n v="0"/>
    <n v="0"/>
    <n v="0"/>
    <n v="0"/>
    <n v="0"/>
    <n v="0"/>
    <n v="0"/>
    <n v="0"/>
    <n v="0"/>
    <n v="0"/>
    <n v="0"/>
    <n v="0"/>
    <n v="4"/>
    <n v="0"/>
    <n v="140"/>
    <n v="16"/>
    <n v="679"/>
    <n v="804"/>
    <n v="993"/>
    <n v="125"/>
    <n v="49"/>
    <n v="4775"/>
    <n v="1538"/>
    <n v="0"/>
    <n v="41"/>
    <n v="679"/>
    <n v="561"/>
    <n v="3312"/>
  </r>
  <r>
    <x v="4"/>
    <x v="27"/>
    <x v="192"/>
    <x v="9"/>
    <n v="154"/>
    <n v="4"/>
    <n v="2"/>
    <n v="0"/>
    <n v="0"/>
    <n v="123"/>
    <n v="4"/>
    <n v="4"/>
    <n v="2"/>
    <n v="17"/>
    <n v="14"/>
    <n v="0"/>
    <n v="0"/>
    <n v="725"/>
    <n v="638"/>
    <n v="17"/>
    <n v="12"/>
    <n v="8"/>
    <n v="1001"/>
    <n v="591"/>
    <n v="41"/>
    <n v="97"/>
    <n v="28"/>
    <n v="1210"/>
    <n v="752"/>
    <n v="19"/>
    <n v="35"/>
    <n v="133"/>
    <n v="155"/>
    <n v="76"/>
    <n v="4"/>
    <n v="17"/>
    <n v="4"/>
    <n v="52"/>
    <n v="36"/>
    <n v="0"/>
    <n v="1"/>
    <n v="1"/>
    <n v="0"/>
    <n v="0"/>
    <n v="0"/>
    <n v="0"/>
    <n v="0"/>
    <n v="0"/>
    <n v="0"/>
    <n v="0"/>
    <n v="0"/>
    <n v="0"/>
    <n v="0"/>
    <n v="0"/>
    <n v="0"/>
    <n v="0"/>
    <n v="0"/>
    <n v="0"/>
    <n v="4"/>
    <n v="0"/>
    <n v="140"/>
    <n v="16"/>
    <n v="678"/>
    <n v="806"/>
    <n v="995"/>
    <n v="127"/>
    <n v="50"/>
    <n v="4785"/>
    <n v="1845"/>
    <n v="0"/>
    <n v="41"/>
    <n v="676"/>
    <n v="560"/>
    <n v="3332"/>
  </r>
  <r>
    <x v="4"/>
    <x v="27"/>
    <x v="192"/>
    <x v="10"/>
    <n v="153"/>
    <n v="4"/>
    <n v="2"/>
    <n v="0"/>
    <n v="0"/>
    <n v="123"/>
    <n v="4"/>
    <n v="4"/>
    <n v="2"/>
    <n v="17"/>
    <n v="14"/>
    <n v="0"/>
    <n v="0"/>
    <n v="725"/>
    <n v="640"/>
    <n v="17"/>
    <n v="13"/>
    <n v="8"/>
    <n v="1004"/>
    <n v="613"/>
    <n v="42"/>
    <n v="97"/>
    <n v="29"/>
    <n v="1212"/>
    <n v="773"/>
    <n v="19"/>
    <n v="35"/>
    <n v="134"/>
    <n v="156"/>
    <n v="80"/>
    <n v="4"/>
    <n v="17"/>
    <n v="4"/>
    <n v="52"/>
    <n v="37"/>
    <n v="0"/>
    <n v="1"/>
    <n v="1"/>
    <n v="0"/>
    <n v="0"/>
    <n v="0"/>
    <n v="0"/>
    <n v="0"/>
    <n v="0"/>
    <n v="0"/>
    <n v="0"/>
    <n v="0"/>
    <n v="0"/>
    <n v="0"/>
    <n v="0"/>
    <n v="0"/>
    <n v="0"/>
    <n v="0"/>
    <n v="0"/>
    <n v="4"/>
    <n v="0"/>
    <n v="139"/>
    <n v="16"/>
    <n v="677"/>
    <n v="810"/>
    <n v="997"/>
    <n v="128"/>
    <n v="50"/>
    <n v="4787"/>
    <n v="1989"/>
    <n v="0"/>
    <n v="41"/>
    <n v="671"/>
    <n v="559"/>
    <n v="3338"/>
  </r>
  <r>
    <x v="4"/>
    <x v="27"/>
    <x v="192"/>
    <x v="11"/>
    <n v="154"/>
    <n v="4"/>
    <n v="2"/>
    <n v="0"/>
    <n v="0"/>
    <n v="123"/>
    <n v="4"/>
    <n v="4"/>
    <n v="2"/>
    <n v="17"/>
    <n v="14"/>
    <n v="0"/>
    <n v="0"/>
    <n v="727"/>
    <n v="644"/>
    <n v="17"/>
    <n v="14"/>
    <n v="8"/>
    <n v="1006"/>
    <n v="628"/>
    <n v="43"/>
    <n v="95"/>
    <n v="29"/>
    <n v="1216"/>
    <n v="796"/>
    <n v="19"/>
    <n v="34"/>
    <n v="136"/>
    <n v="157"/>
    <n v="88"/>
    <n v="4"/>
    <n v="17"/>
    <n v="3"/>
    <n v="52"/>
    <n v="38"/>
    <n v="0"/>
    <n v="1"/>
    <n v="1"/>
    <n v="0"/>
    <n v="0"/>
    <n v="0"/>
    <n v="0"/>
    <n v="0"/>
    <n v="0"/>
    <n v="0"/>
    <n v="0"/>
    <n v="0"/>
    <n v="0"/>
    <n v="0"/>
    <n v="0"/>
    <n v="0"/>
    <n v="0"/>
    <n v="0"/>
    <n v="0"/>
    <n v="4"/>
    <n v="0"/>
    <n v="140"/>
    <n v="16"/>
    <n v="681"/>
    <n v="813"/>
    <n v="1001"/>
    <n v="130"/>
    <n v="50"/>
    <n v="4783"/>
    <n v="2109"/>
    <n v="0"/>
    <n v="39"/>
    <n v="669"/>
    <n v="550"/>
    <n v="3351"/>
  </r>
  <r>
    <x v="4"/>
    <x v="27"/>
    <x v="192"/>
    <x v="12"/>
    <n v="154"/>
    <n v="4"/>
    <n v="3"/>
    <n v="0"/>
    <n v="0"/>
    <n v="124"/>
    <n v="4"/>
    <n v="4"/>
    <n v="2"/>
    <n v="17"/>
    <n v="14"/>
    <n v="0"/>
    <n v="0"/>
    <n v="729"/>
    <n v="649"/>
    <n v="17"/>
    <n v="14"/>
    <n v="8"/>
    <n v="1008"/>
    <n v="636"/>
    <n v="41"/>
    <n v="96"/>
    <n v="29"/>
    <n v="1216"/>
    <n v="817"/>
    <n v="19"/>
    <n v="35"/>
    <n v="134"/>
    <n v="157"/>
    <n v="90"/>
    <n v="4"/>
    <n v="17"/>
    <n v="3"/>
    <n v="52"/>
    <n v="40"/>
    <n v="0"/>
    <n v="1"/>
    <n v="1"/>
    <n v="0"/>
    <n v="0"/>
    <n v="0"/>
    <n v="0"/>
    <n v="0"/>
    <n v="0"/>
    <n v="0"/>
    <n v="0"/>
    <n v="0"/>
    <n v="0"/>
    <n v="0"/>
    <n v="0"/>
    <n v="0"/>
    <n v="0"/>
    <n v="0"/>
    <n v="0"/>
    <n v="4"/>
    <n v="0"/>
    <n v="140"/>
    <n v="16"/>
    <n v="683"/>
    <n v="816"/>
    <n v="1001"/>
    <n v="130"/>
    <n v="50"/>
    <n v="4783"/>
    <n v="2218"/>
    <n v="0"/>
    <n v="39"/>
    <n v="662"/>
    <n v="549"/>
    <n v="3352"/>
  </r>
  <r>
    <x v="4"/>
    <x v="27"/>
    <x v="192"/>
    <x v="13"/>
    <n v="155"/>
    <n v="4"/>
    <n v="3"/>
    <n v="0"/>
    <n v="0"/>
    <n v="125"/>
    <n v="4"/>
    <n v="4"/>
    <n v="2"/>
    <n v="17"/>
    <n v="14"/>
    <n v="0"/>
    <n v="0"/>
    <n v="727"/>
    <n v="649"/>
    <n v="17"/>
    <n v="14"/>
    <n v="7"/>
    <n v="1008"/>
    <n v="641"/>
    <n v="41"/>
    <n v="94"/>
    <n v="29"/>
    <n v="1218"/>
    <n v="821"/>
    <n v="19"/>
    <n v="36"/>
    <n v="135"/>
    <n v="158"/>
    <n v="93"/>
    <n v="4"/>
    <n v="17"/>
    <n v="3"/>
    <n v="53"/>
    <n v="40"/>
    <n v="0"/>
    <n v="1"/>
    <n v="1"/>
    <n v="0"/>
    <n v="0"/>
    <n v="0"/>
    <n v="0"/>
    <n v="0"/>
    <n v="0"/>
    <n v="0"/>
    <n v="0"/>
    <n v="0"/>
    <n v="0"/>
    <n v="0"/>
    <n v="0"/>
    <n v="0"/>
    <n v="0"/>
    <n v="0"/>
    <n v="0"/>
    <n v="4"/>
    <n v="0"/>
    <n v="141"/>
    <n v="16"/>
    <n v="682"/>
    <n v="818"/>
    <n v="1003"/>
    <n v="131"/>
    <n v="51"/>
    <n v="4799"/>
    <n v="2243"/>
    <n v="0"/>
    <n v="39"/>
    <n v="661"/>
    <n v="560"/>
    <n v="3362"/>
  </r>
  <r>
    <x v="4"/>
    <x v="27"/>
    <x v="192"/>
    <x v="14"/>
    <n v="152"/>
    <n v="4"/>
    <n v="3"/>
    <n v="0"/>
    <n v="0"/>
    <n v="122"/>
    <n v="4"/>
    <n v="4"/>
    <n v="2"/>
    <n v="16"/>
    <n v="13"/>
    <n v="0"/>
    <n v="0"/>
    <n v="717"/>
    <n v="646"/>
    <n v="17"/>
    <n v="12"/>
    <n v="6"/>
    <n v="999"/>
    <n v="640"/>
    <n v="41"/>
    <n v="92"/>
    <n v="27"/>
    <n v="1213"/>
    <n v="830"/>
    <n v="19"/>
    <n v="36"/>
    <n v="132"/>
    <n v="152"/>
    <n v="95"/>
    <n v="4"/>
    <n v="15"/>
    <n v="2"/>
    <n v="52"/>
    <n v="40"/>
    <n v="0"/>
    <n v="1"/>
    <n v="1"/>
    <n v="0"/>
    <n v="0"/>
    <n v="0"/>
    <n v="0"/>
    <n v="0"/>
    <n v="0"/>
    <n v="0"/>
    <n v="0"/>
    <n v="0"/>
    <n v="0"/>
    <n v="0"/>
    <n v="0"/>
    <n v="0"/>
    <n v="0"/>
    <n v="0"/>
    <n v="0"/>
    <n v="4"/>
    <n v="0"/>
    <n v="138"/>
    <n v="15"/>
    <n v="676"/>
    <n v="811"/>
    <n v="998"/>
    <n v="128"/>
    <n v="49"/>
    <n v="4739"/>
    <n v="2278"/>
    <n v="0"/>
    <n v="39"/>
    <n v="647"/>
    <n v="545"/>
    <n v="3329"/>
  </r>
  <r>
    <x v="4"/>
    <x v="27"/>
    <x v="192"/>
    <x v="15"/>
    <n v="151"/>
    <n v="4"/>
    <n v="3"/>
    <n v="0"/>
    <n v="0"/>
    <n v="121"/>
    <n v="4"/>
    <n v="4"/>
    <n v="2"/>
    <n v="16"/>
    <n v="13"/>
    <n v="0"/>
    <n v="0"/>
    <n v="720"/>
    <n v="649"/>
    <n v="17"/>
    <n v="12"/>
    <n v="7"/>
    <n v="1000"/>
    <n v="640"/>
    <n v="41"/>
    <n v="93"/>
    <n v="27"/>
    <n v="1213"/>
    <n v="832"/>
    <n v="19"/>
    <n v="36"/>
    <n v="133"/>
    <n v="152"/>
    <n v="95"/>
    <n v="4"/>
    <n v="15"/>
    <n v="2"/>
    <n v="53"/>
    <n v="41"/>
    <n v="0"/>
    <n v="1"/>
    <n v="1"/>
    <n v="0"/>
    <n v="0"/>
    <n v="0"/>
    <n v="0"/>
    <n v="0"/>
    <n v="0"/>
    <n v="0"/>
    <n v="0"/>
    <n v="0"/>
    <n v="0"/>
    <n v="0"/>
    <n v="0"/>
    <n v="0"/>
    <n v="0"/>
    <n v="0"/>
    <n v="0"/>
    <n v="4"/>
    <n v="0"/>
    <n v="137"/>
    <n v="15"/>
    <n v="678"/>
    <n v="811"/>
    <n v="998"/>
    <n v="128"/>
    <n v="50"/>
    <n v="4750"/>
    <n v="2302"/>
    <n v="0"/>
    <n v="39"/>
    <n v="643"/>
    <n v="552"/>
    <n v="3343"/>
  </r>
  <r>
    <x v="4"/>
    <x v="27"/>
    <x v="192"/>
    <x v="16"/>
    <n v="152"/>
    <n v="4"/>
    <n v="3"/>
    <n v="0"/>
    <n v="0"/>
    <n v="122"/>
    <n v="4"/>
    <n v="4"/>
    <n v="2"/>
    <n v="16"/>
    <n v="13"/>
    <n v="0"/>
    <n v="0"/>
    <n v="720"/>
    <n v="650"/>
    <n v="17"/>
    <n v="13"/>
    <n v="5"/>
    <n v="999"/>
    <n v="640"/>
    <n v="41"/>
    <n v="93"/>
    <n v="28"/>
    <n v="1214"/>
    <n v="838"/>
    <n v="19"/>
    <n v="36"/>
    <n v="132"/>
    <n v="152"/>
    <n v="97"/>
    <n v="4"/>
    <n v="15"/>
    <n v="2"/>
    <n v="53"/>
    <n v="41"/>
    <n v="0"/>
    <n v="1"/>
    <n v="1"/>
    <n v="0"/>
    <n v="0"/>
    <n v="0"/>
    <n v="0"/>
    <n v="0"/>
    <n v="0"/>
    <n v="0"/>
    <n v="0"/>
    <n v="0"/>
    <n v="0"/>
    <n v="0"/>
    <n v="0"/>
    <n v="0"/>
    <n v="0"/>
    <n v="0"/>
    <n v="0"/>
    <n v="4"/>
    <n v="0"/>
    <n v="138"/>
    <n v="15"/>
    <n v="679"/>
    <n v="808"/>
    <n v="1002"/>
    <n v="128"/>
    <n v="50"/>
    <n v="4753"/>
    <n v="2332"/>
    <n v="0"/>
    <n v="39"/>
    <n v="645"/>
    <n v="541"/>
    <n v="3355"/>
  </r>
  <r>
    <x v="4"/>
    <x v="27"/>
    <x v="192"/>
    <x v="16"/>
    <m/>
    <m/>
    <m/>
    <m/>
    <m/>
    <m/>
    <m/>
    <m/>
    <m/>
    <m/>
    <m/>
    <m/>
    <m/>
    <m/>
    <m/>
    <m/>
    <m/>
    <m/>
    <m/>
    <m/>
    <m/>
    <m/>
    <m/>
    <m/>
    <m/>
    <m/>
    <m/>
    <m/>
    <n v="1"/>
    <m/>
    <m/>
    <m/>
    <m/>
    <m/>
    <m/>
    <m/>
    <m/>
    <m/>
    <m/>
    <m/>
    <m/>
    <m/>
    <m/>
    <m/>
    <m/>
    <m/>
    <m/>
    <m/>
    <m/>
    <m/>
    <m/>
    <m/>
    <m/>
    <m/>
    <m/>
    <m/>
    <m/>
    <m/>
    <m/>
    <m/>
    <m/>
    <n v="1"/>
    <m/>
    <n v="1"/>
    <m/>
    <m/>
    <m/>
    <m/>
    <m/>
    <n v="1"/>
  </r>
  <r>
    <x v="4"/>
    <x v="28"/>
    <x v="193"/>
    <x v="0"/>
    <n v="75"/>
    <n v="0"/>
    <n v="0"/>
    <n v="2"/>
    <n v="2"/>
    <n v="29"/>
    <n v="1"/>
    <n v="4"/>
    <n v="1"/>
    <n v="39"/>
    <n v="0"/>
    <n v="27"/>
    <n v="1"/>
    <n v="445"/>
    <n v="0"/>
    <n v="237"/>
    <n v="17"/>
    <n v="8"/>
    <n v="765"/>
    <n v="0"/>
    <n v="106"/>
    <n v="66"/>
    <n v="45"/>
    <n v="542"/>
    <n v="78"/>
    <n v="1"/>
    <n v="28"/>
    <n v="65"/>
    <n v="88"/>
    <n v="0"/>
    <n v="0"/>
    <n v="3"/>
    <n v="13"/>
    <n v="33"/>
    <n v="0"/>
    <n v="8"/>
    <n v="0"/>
    <n v="0"/>
    <n v="0"/>
    <n v="0"/>
    <n v="0"/>
    <n v="0"/>
    <n v="0"/>
    <n v="0"/>
    <n v="0"/>
    <n v="0"/>
    <n v="0"/>
    <n v="1"/>
    <n v="0"/>
    <n v="19"/>
    <n v="8"/>
    <n v="0"/>
    <n v="0"/>
    <n v="2"/>
    <m/>
    <m/>
    <m/>
    <m/>
    <m/>
    <m/>
    <m/>
    <m/>
    <m/>
    <m/>
    <m/>
    <m/>
    <m/>
    <m/>
    <m/>
    <m/>
  </r>
  <r>
    <x v="4"/>
    <x v="28"/>
    <x v="193"/>
    <x v="1"/>
    <n v="77"/>
    <n v="0"/>
    <n v="0"/>
    <n v="3"/>
    <n v="2"/>
    <n v="30"/>
    <n v="1"/>
    <n v="4"/>
    <n v="1"/>
    <n v="40"/>
    <n v="0"/>
    <n v="27"/>
    <n v="1"/>
    <n v="446"/>
    <n v="0"/>
    <n v="258"/>
    <n v="17"/>
    <n v="5"/>
    <n v="765"/>
    <n v="0"/>
    <n v="125"/>
    <n v="67"/>
    <n v="43"/>
    <n v="538"/>
    <n v="88"/>
    <n v="1"/>
    <n v="28"/>
    <n v="62"/>
    <n v="89"/>
    <n v="0"/>
    <n v="0"/>
    <n v="4"/>
    <n v="12"/>
    <n v="34"/>
    <n v="0"/>
    <n v="9"/>
    <n v="0"/>
    <n v="0"/>
    <n v="0"/>
    <n v="0"/>
    <n v="0"/>
    <n v="0"/>
    <n v="0"/>
    <n v="0"/>
    <n v="0"/>
    <n v="0"/>
    <n v="0"/>
    <n v="1"/>
    <n v="0"/>
    <n v="19"/>
    <n v="8"/>
    <n v="0"/>
    <n v="0"/>
    <n v="2"/>
    <m/>
    <m/>
    <m/>
    <m/>
    <m/>
    <m/>
    <m/>
    <m/>
    <m/>
    <m/>
    <m/>
    <m/>
    <m/>
    <m/>
    <m/>
    <m/>
  </r>
  <r>
    <x v="4"/>
    <x v="28"/>
    <x v="193"/>
    <x v="2"/>
    <n v="77"/>
    <n v="0"/>
    <n v="0"/>
    <n v="3"/>
    <n v="2"/>
    <n v="34"/>
    <n v="1"/>
    <n v="4"/>
    <n v="1"/>
    <n v="40"/>
    <n v="26"/>
    <n v="1"/>
    <n v="1"/>
    <n v="448"/>
    <n v="265"/>
    <n v="18"/>
    <n v="18"/>
    <n v="6"/>
    <n v="766"/>
    <n v="149"/>
    <n v="8"/>
    <n v="67"/>
    <n v="43"/>
    <n v="538"/>
    <n v="104"/>
    <n v="1"/>
    <n v="27"/>
    <n v="62"/>
    <n v="90"/>
    <n v="2"/>
    <n v="0"/>
    <n v="4"/>
    <n v="13"/>
    <n v="34"/>
    <n v="9"/>
    <n v="2"/>
    <n v="0"/>
    <n v="0"/>
    <n v="0"/>
    <n v="0"/>
    <n v="0"/>
    <n v="0"/>
    <n v="0"/>
    <n v="0"/>
    <n v="0"/>
    <n v="0"/>
    <n v="0"/>
    <n v="0"/>
    <n v="0"/>
    <n v="0"/>
    <n v="0"/>
    <n v="0"/>
    <n v="0"/>
    <n v="0"/>
    <n v="0"/>
    <n v="3"/>
    <n v="69"/>
    <n v="37"/>
    <n v="394"/>
    <n v="609"/>
    <n v="432"/>
    <n v="64"/>
    <n v="30"/>
    <m/>
    <m/>
    <m/>
    <m/>
    <m/>
    <m/>
    <m/>
  </r>
  <r>
    <x v="4"/>
    <x v="28"/>
    <x v="193"/>
    <x v="3"/>
    <n v="77"/>
    <n v="0"/>
    <n v="0"/>
    <n v="3"/>
    <n v="2"/>
    <n v="36"/>
    <n v="1"/>
    <n v="4"/>
    <n v="1"/>
    <n v="40"/>
    <n v="26"/>
    <n v="1"/>
    <n v="1"/>
    <n v="450"/>
    <n v="274"/>
    <n v="18"/>
    <n v="18"/>
    <n v="6"/>
    <n v="765"/>
    <n v="182"/>
    <n v="8"/>
    <n v="67"/>
    <n v="43"/>
    <n v="542"/>
    <n v="120"/>
    <n v="1"/>
    <n v="27"/>
    <n v="65"/>
    <n v="90"/>
    <n v="4"/>
    <n v="0"/>
    <n v="4"/>
    <n v="13"/>
    <n v="34"/>
    <n v="9"/>
    <n v="2"/>
    <n v="0"/>
    <n v="0"/>
    <n v="0"/>
    <n v="0"/>
    <n v="0"/>
    <n v="0"/>
    <n v="0"/>
    <n v="0"/>
    <n v="0"/>
    <n v="0"/>
    <n v="0"/>
    <n v="0"/>
    <n v="0"/>
    <n v="0"/>
    <n v="0"/>
    <n v="0"/>
    <n v="0"/>
    <n v="0"/>
    <n v="0"/>
    <n v="3"/>
    <n v="69"/>
    <n v="37"/>
    <n v="396"/>
    <n v="611"/>
    <n v="433"/>
    <n v="64"/>
    <n v="30"/>
    <m/>
    <m/>
    <m/>
    <m/>
    <m/>
    <m/>
    <m/>
  </r>
  <r>
    <x v="4"/>
    <x v="28"/>
    <x v="193"/>
    <x v="4"/>
    <n v="77"/>
    <n v="0"/>
    <n v="0"/>
    <n v="4"/>
    <n v="2"/>
    <n v="43"/>
    <n v="1"/>
    <n v="4"/>
    <n v="1"/>
    <n v="51"/>
    <n v="29"/>
    <n v="3"/>
    <n v="1"/>
    <n v="435"/>
    <n v="285"/>
    <n v="18"/>
    <n v="18"/>
    <n v="6"/>
    <n v="765"/>
    <n v="221"/>
    <n v="8"/>
    <n v="67"/>
    <n v="43"/>
    <n v="540"/>
    <n v="123"/>
    <n v="1"/>
    <n v="25"/>
    <n v="66"/>
    <n v="91"/>
    <n v="5"/>
    <n v="0"/>
    <n v="4"/>
    <n v="13"/>
    <n v="35"/>
    <n v="12"/>
    <n v="0"/>
    <n v="0"/>
    <n v="0"/>
    <n v="0"/>
    <n v="0"/>
    <n v="0"/>
    <n v="0"/>
    <n v="0"/>
    <n v="0"/>
    <n v="0"/>
    <n v="0"/>
    <n v="0"/>
    <n v="0"/>
    <n v="0"/>
    <n v="0"/>
    <n v="0"/>
    <n v="0"/>
    <n v="0"/>
    <n v="0"/>
    <n v="0"/>
    <n v="4"/>
    <n v="69"/>
    <n v="46"/>
    <n v="383"/>
    <n v="613"/>
    <n v="432"/>
    <n v="66"/>
    <n v="32"/>
    <m/>
    <m/>
    <m/>
    <m/>
    <m/>
    <m/>
    <m/>
  </r>
  <r>
    <x v="4"/>
    <x v="28"/>
    <x v="193"/>
    <x v="5"/>
    <n v="77"/>
    <n v="0"/>
    <n v="0"/>
    <n v="4"/>
    <n v="2"/>
    <n v="46"/>
    <n v="1"/>
    <n v="4"/>
    <n v="1"/>
    <n v="51"/>
    <n v="29"/>
    <n v="3"/>
    <n v="1"/>
    <n v="431"/>
    <n v="297"/>
    <n v="18"/>
    <n v="18"/>
    <n v="6"/>
    <n v="769"/>
    <n v="266"/>
    <n v="8"/>
    <n v="66"/>
    <n v="41"/>
    <n v="538"/>
    <n v="143"/>
    <n v="1"/>
    <n v="25"/>
    <n v="64"/>
    <n v="90"/>
    <n v="7"/>
    <n v="0"/>
    <n v="3"/>
    <n v="13"/>
    <n v="36"/>
    <n v="17"/>
    <n v="0"/>
    <n v="0"/>
    <n v="1"/>
    <n v="0"/>
    <n v="0"/>
    <n v="0"/>
    <n v="0"/>
    <n v="0"/>
    <n v="0"/>
    <n v="0"/>
    <n v="0"/>
    <n v="0"/>
    <n v="0"/>
    <n v="0"/>
    <n v="0"/>
    <n v="0"/>
    <n v="0"/>
    <n v="0"/>
    <n v="0"/>
    <n v="0"/>
    <n v="4"/>
    <n v="69"/>
    <n v="46"/>
    <n v="380"/>
    <n v="616"/>
    <n v="431"/>
    <n v="66"/>
    <n v="33"/>
    <m/>
    <m/>
    <m/>
    <m/>
    <m/>
    <m/>
    <m/>
  </r>
  <r>
    <x v="4"/>
    <x v="28"/>
    <x v="193"/>
    <x v="6"/>
    <n v="77"/>
    <n v="0"/>
    <n v="0"/>
    <n v="4"/>
    <n v="2"/>
    <n v="48"/>
    <n v="1"/>
    <n v="3"/>
    <n v="1"/>
    <n v="50"/>
    <n v="30"/>
    <n v="3"/>
    <n v="1"/>
    <n v="433"/>
    <n v="307"/>
    <n v="18"/>
    <n v="18"/>
    <n v="5"/>
    <n v="771"/>
    <n v="301"/>
    <n v="7"/>
    <n v="65"/>
    <n v="42"/>
    <n v="539"/>
    <n v="173"/>
    <n v="1"/>
    <n v="25"/>
    <n v="63"/>
    <n v="90"/>
    <n v="9"/>
    <n v="0"/>
    <n v="3"/>
    <n v="14"/>
    <n v="37"/>
    <n v="19"/>
    <n v="0"/>
    <n v="0"/>
    <n v="1"/>
    <n v="0"/>
    <n v="0"/>
    <n v="0"/>
    <n v="0"/>
    <n v="0"/>
    <n v="0"/>
    <n v="0"/>
    <n v="0"/>
    <n v="0"/>
    <n v="0"/>
    <n v="0"/>
    <n v="0"/>
    <n v="0"/>
    <n v="0"/>
    <n v="0"/>
    <n v="0"/>
    <n v="0"/>
    <n v="4"/>
    <n v="69"/>
    <n v="45"/>
    <n v="381"/>
    <n v="619"/>
    <n v="433"/>
    <n v="66"/>
    <n v="34"/>
    <m/>
    <m/>
    <m/>
    <m/>
    <m/>
    <m/>
    <m/>
  </r>
  <r>
    <x v="4"/>
    <x v="28"/>
    <x v="193"/>
    <x v="7"/>
    <n v="77"/>
    <n v="0"/>
    <n v="0"/>
    <n v="4"/>
    <n v="2"/>
    <n v="48"/>
    <n v="1"/>
    <n v="3"/>
    <n v="1"/>
    <n v="54"/>
    <n v="34"/>
    <n v="3"/>
    <n v="1"/>
    <n v="428"/>
    <n v="308"/>
    <n v="18"/>
    <n v="18"/>
    <n v="5"/>
    <n v="769"/>
    <n v="336"/>
    <n v="7"/>
    <n v="64"/>
    <n v="42"/>
    <n v="539"/>
    <n v="225"/>
    <n v="1"/>
    <n v="25"/>
    <n v="62"/>
    <n v="92"/>
    <n v="10"/>
    <n v="0"/>
    <n v="3"/>
    <n v="15"/>
    <n v="38"/>
    <n v="23"/>
    <n v="0"/>
    <n v="0"/>
    <n v="1"/>
    <n v="0"/>
    <n v="0"/>
    <n v="0"/>
    <n v="0"/>
    <n v="0"/>
    <n v="0"/>
    <n v="0"/>
    <n v="0"/>
    <n v="0"/>
    <n v="0"/>
    <n v="0"/>
    <n v="0"/>
    <n v="0"/>
    <n v="0"/>
    <n v="0"/>
    <n v="0"/>
    <n v="0"/>
    <n v="4"/>
    <n v="69"/>
    <n v="49"/>
    <n v="376"/>
    <n v="618"/>
    <n v="436"/>
    <n v="68"/>
    <n v="35"/>
    <m/>
    <m/>
    <m/>
    <m/>
    <m/>
    <m/>
    <m/>
  </r>
  <r>
    <x v="4"/>
    <x v="28"/>
    <x v="193"/>
    <x v="8"/>
    <n v="78"/>
    <n v="0"/>
    <n v="0"/>
    <n v="5"/>
    <n v="3"/>
    <n v="51"/>
    <n v="1"/>
    <n v="3"/>
    <n v="1"/>
    <n v="70"/>
    <n v="44"/>
    <n v="3"/>
    <n v="2"/>
    <n v="416"/>
    <n v="312"/>
    <n v="18"/>
    <n v="18"/>
    <n v="4"/>
    <n v="765"/>
    <n v="388"/>
    <n v="7"/>
    <n v="64"/>
    <n v="42"/>
    <n v="539"/>
    <n v="285"/>
    <n v="1"/>
    <n v="24"/>
    <n v="63"/>
    <n v="92"/>
    <n v="19"/>
    <n v="0"/>
    <n v="3"/>
    <n v="15"/>
    <n v="36"/>
    <n v="23"/>
    <n v="0"/>
    <n v="0"/>
    <n v="1"/>
    <n v="0"/>
    <n v="0"/>
    <n v="0"/>
    <n v="0"/>
    <n v="0"/>
    <n v="0"/>
    <n v="0"/>
    <n v="0"/>
    <n v="0"/>
    <n v="0"/>
    <n v="0"/>
    <n v="0"/>
    <n v="0"/>
    <n v="0"/>
    <n v="0"/>
    <n v="0"/>
    <n v="0"/>
    <n v="5"/>
    <n v="70"/>
    <n v="63"/>
    <n v="366"/>
    <n v="618"/>
    <n v="436"/>
    <n v="69"/>
    <n v="33"/>
    <n v="2712"/>
    <n v="672"/>
    <n v="0"/>
    <n v="9"/>
    <n v="54"/>
    <n v="685"/>
    <n v="1843"/>
  </r>
  <r>
    <x v="4"/>
    <x v="28"/>
    <x v="193"/>
    <x v="9"/>
    <n v="78"/>
    <n v="0"/>
    <n v="0"/>
    <n v="5"/>
    <n v="3"/>
    <n v="53"/>
    <n v="1"/>
    <n v="3"/>
    <n v="1"/>
    <n v="71"/>
    <n v="44"/>
    <n v="3"/>
    <n v="2"/>
    <n v="412"/>
    <n v="319"/>
    <n v="17"/>
    <n v="18"/>
    <n v="4"/>
    <n v="766"/>
    <n v="421"/>
    <n v="7"/>
    <n v="64"/>
    <n v="41"/>
    <n v="541"/>
    <n v="312"/>
    <n v="1"/>
    <n v="24"/>
    <n v="64"/>
    <n v="93"/>
    <n v="27"/>
    <n v="0"/>
    <n v="3"/>
    <n v="15"/>
    <n v="37"/>
    <n v="23"/>
    <n v="0"/>
    <n v="0"/>
    <n v="1"/>
    <n v="0"/>
    <n v="0"/>
    <n v="0"/>
    <n v="0"/>
    <n v="0"/>
    <n v="0"/>
    <n v="0"/>
    <n v="0"/>
    <n v="0"/>
    <n v="0"/>
    <n v="0"/>
    <n v="0"/>
    <n v="0"/>
    <n v="0"/>
    <n v="0"/>
    <n v="0"/>
    <n v="0"/>
    <n v="5"/>
    <n v="70"/>
    <n v="63"/>
    <n v="364"/>
    <n v="620"/>
    <n v="437"/>
    <n v="70"/>
    <n v="34"/>
    <n v="2716"/>
    <n v="878"/>
    <n v="0"/>
    <n v="9"/>
    <n v="54"/>
    <n v="683"/>
    <n v="1854"/>
  </r>
  <r>
    <x v="4"/>
    <x v="28"/>
    <x v="193"/>
    <x v="10"/>
    <n v="78"/>
    <n v="0"/>
    <n v="0"/>
    <n v="5"/>
    <n v="3"/>
    <n v="54"/>
    <n v="1"/>
    <n v="3"/>
    <n v="1"/>
    <n v="71"/>
    <n v="44"/>
    <n v="3"/>
    <n v="2"/>
    <n v="414"/>
    <n v="323"/>
    <n v="17"/>
    <n v="18"/>
    <n v="3"/>
    <n v="767"/>
    <n v="429"/>
    <n v="9"/>
    <n v="64"/>
    <n v="41"/>
    <n v="542"/>
    <n v="318"/>
    <n v="1"/>
    <n v="24"/>
    <n v="66"/>
    <n v="93"/>
    <n v="28"/>
    <n v="0"/>
    <n v="3"/>
    <n v="15"/>
    <n v="39"/>
    <n v="23"/>
    <n v="0"/>
    <n v="0"/>
    <n v="1"/>
    <n v="0"/>
    <n v="0"/>
    <n v="0"/>
    <n v="0"/>
    <n v="0"/>
    <n v="0"/>
    <n v="0"/>
    <n v="0"/>
    <n v="0"/>
    <n v="0"/>
    <n v="0"/>
    <n v="0"/>
    <n v="0"/>
    <n v="0"/>
    <n v="0"/>
    <n v="0"/>
    <n v="0"/>
    <n v="5"/>
    <n v="70"/>
    <n v="63"/>
    <n v="368"/>
    <n v="619"/>
    <n v="437"/>
    <n v="71"/>
    <n v="36"/>
    <n v="2717"/>
    <n v="939"/>
    <n v="0"/>
    <n v="9"/>
    <n v="55"/>
    <n v="677"/>
    <n v="1863"/>
  </r>
  <r>
    <x v="4"/>
    <x v="28"/>
    <x v="193"/>
    <x v="11"/>
    <n v="79"/>
    <n v="0"/>
    <n v="0"/>
    <n v="5"/>
    <n v="3"/>
    <n v="54"/>
    <n v="1"/>
    <n v="3"/>
    <n v="1"/>
    <n v="71"/>
    <n v="44"/>
    <n v="3"/>
    <n v="2"/>
    <n v="415"/>
    <n v="324"/>
    <n v="17"/>
    <n v="18"/>
    <n v="4"/>
    <n v="768"/>
    <n v="437"/>
    <n v="9"/>
    <n v="63"/>
    <n v="40"/>
    <n v="541"/>
    <n v="321"/>
    <n v="1"/>
    <n v="24"/>
    <n v="66"/>
    <n v="94"/>
    <n v="30"/>
    <n v="0"/>
    <n v="3"/>
    <n v="14"/>
    <n v="40"/>
    <n v="25"/>
    <n v="0"/>
    <n v="0"/>
    <n v="0"/>
    <n v="0"/>
    <n v="0"/>
    <n v="0"/>
    <n v="0"/>
    <n v="0"/>
    <n v="0"/>
    <n v="0"/>
    <n v="0"/>
    <n v="0"/>
    <n v="0"/>
    <n v="0"/>
    <n v="0"/>
    <n v="0"/>
    <n v="0"/>
    <n v="0"/>
    <n v="0"/>
    <n v="0"/>
    <n v="5"/>
    <n v="71"/>
    <n v="63"/>
    <n v="368"/>
    <n v="622"/>
    <n v="436"/>
    <n v="72"/>
    <n v="37"/>
    <n v="2721"/>
    <n v="973"/>
    <n v="0"/>
    <n v="9"/>
    <n v="55"/>
    <n v="675"/>
    <n v="1868"/>
  </r>
  <r>
    <x v="4"/>
    <x v="28"/>
    <x v="193"/>
    <x v="12"/>
    <n v="80"/>
    <n v="1"/>
    <n v="0"/>
    <n v="5"/>
    <n v="3"/>
    <n v="55"/>
    <n v="1"/>
    <n v="4"/>
    <n v="1"/>
    <n v="69"/>
    <n v="43"/>
    <n v="3"/>
    <n v="2"/>
    <n v="418"/>
    <n v="329"/>
    <n v="17"/>
    <n v="19"/>
    <n v="4"/>
    <n v="767"/>
    <n v="441"/>
    <n v="9"/>
    <n v="62"/>
    <n v="38"/>
    <n v="538"/>
    <n v="321"/>
    <n v="1"/>
    <n v="23"/>
    <n v="65"/>
    <n v="94"/>
    <n v="31"/>
    <n v="0"/>
    <n v="3"/>
    <n v="14"/>
    <n v="41"/>
    <n v="25"/>
    <n v="0"/>
    <n v="0"/>
    <n v="1"/>
    <n v="0"/>
    <n v="0"/>
    <n v="1"/>
    <n v="0"/>
    <n v="0"/>
    <n v="0"/>
    <n v="0"/>
    <n v="0"/>
    <n v="0"/>
    <n v="0"/>
    <n v="0"/>
    <n v="0"/>
    <n v="0"/>
    <n v="0"/>
    <n v="0"/>
    <n v="0"/>
    <n v="0"/>
    <n v="5"/>
    <n v="71"/>
    <n v="61"/>
    <n v="370"/>
    <n v="622"/>
    <n v="435"/>
    <n v="72"/>
    <n v="37"/>
    <n v="2724"/>
    <n v="1012"/>
    <n v="0"/>
    <n v="9"/>
    <n v="55"/>
    <n v="670"/>
    <n v="1883"/>
  </r>
  <r>
    <x v="4"/>
    <x v="28"/>
    <x v="193"/>
    <x v="13"/>
    <n v="80"/>
    <n v="1"/>
    <n v="0"/>
    <n v="5"/>
    <n v="3"/>
    <n v="55"/>
    <n v="1"/>
    <n v="4"/>
    <n v="1"/>
    <n v="68"/>
    <n v="43"/>
    <n v="3"/>
    <n v="2"/>
    <n v="420"/>
    <n v="331"/>
    <n v="17"/>
    <n v="19"/>
    <n v="5"/>
    <n v="765"/>
    <n v="444"/>
    <n v="9"/>
    <n v="62"/>
    <n v="35"/>
    <n v="538"/>
    <n v="321"/>
    <n v="1"/>
    <n v="23"/>
    <n v="64"/>
    <n v="94"/>
    <n v="33"/>
    <n v="0"/>
    <n v="3"/>
    <n v="14"/>
    <n v="41"/>
    <n v="25"/>
    <n v="0"/>
    <n v="0"/>
    <n v="1"/>
    <n v="0"/>
    <n v="0"/>
    <n v="1"/>
    <n v="0"/>
    <n v="0"/>
    <n v="0"/>
    <n v="0"/>
    <n v="0"/>
    <n v="0"/>
    <n v="0"/>
    <n v="0"/>
    <n v="0"/>
    <n v="0"/>
    <n v="0"/>
    <n v="0"/>
    <n v="0"/>
    <n v="0"/>
    <n v="5"/>
    <n v="71"/>
    <n v="60"/>
    <n v="371"/>
    <n v="623"/>
    <n v="436"/>
    <n v="73"/>
    <n v="37"/>
    <n v="2728"/>
    <n v="1024"/>
    <n v="0"/>
    <n v="9"/>
    <n v="55"/>
    <n v="674"/>
    <n v="1885"/>
  </r>
  <r>
    <x v="4"/>
    <x v="28"/>
    <x v="193"/>
    <x v="14"/>
    <n v="81"/>
    <n v="1"/>
    <n v="0"/>
    <n v="5"/>
    <n v="3"/>
    <n v="57"/>
    <n v="1"/>
    <n v="4"/>
    <n v="1"/>
    <n v="68"/>
    <n v="46"/>
    <n v="3"/>
    <n v="2"/>
    <n v="419"/>
    <n v="332"/>
    <n v="17"/>
    <n v="19"/>
    <n v="5"/>
    <n v="770"/>
    <n v="448"/>
    <n v="9"/>
    <n v="62"/>
    <n v="36"/>
    <n v="538"/>
    <n v="325"/>
    <n v="1"/>
    <n v="23"/>
    <n v="64"/>
    <n v="94"/>
    <n v="33"/>
    <n v="0"/>
    <n v="3"/>
    <n v="14"/>
    <n v="40"/>
    <n v="27"/>
    <n v="0"/>
    <n v="0"/>
    <n v="1"/>
    <n v="0"/>
    <n v="0"/>
    <n v="1"/>
    <n v="0"/>
    <n v="0"/>
    <n v="0"/>
    <n v="0"/>
    <n v="0"/>
    <n v="0"/>
    <n v="0"/>
    <n v="0"/>
    <n v="0"/>
    <n v="0"/>
    <n v="0"/>
    <n v="0"/>
    <n v="0"/>
    <n v="0"/>
    <n v="5"/>
    <n v="73"/>
    <n v="60"/>
    <n v="370"/>
    <n v="630"/>
    <n v="436"/>
    <n v="73"/>
    <n v="36"/>
    <n v="2726"/>
    <n v="1062"/>
    <n v="0"/>
    <n v="9"/>
    <n v="56"/>
    <n v="671"/>
    <n v="1888"/>
  </r>
  <r>
    <x v="4"/>
    <x v="28"/>
    <x v="193"/>
    <x v="15"/>
    <n v="81"/>
    <n v="1"/>
    <n v="0"/>
    <n v="5"/>
    <n v="3"/>
    <n v="59"/>
    <n v="1"/>
    <n v="4"/>
    <n v="1"/>
    <n v="67"/>
    <n v="45"/>
    <n v="3"/>
    <n v="2"/>
    <n v="417"/>
    <n v="332"/>
    <n v="17"/>
    <n v="19"/>
    <n v="4"/>
    <n v="765"/>
    <n v="448"/>
    <n v="9"/>
    <n v="61"/>
    <n v="34"/>
    <n v="541"/>
    <n v="331"/>
    <n v="1"/>
    <n v="23"/>
    <n v="65"/>
    <n v="95"/>
    <n v="34"/>
    <n v="0"/>
    <n v="3"/>
    <n v="15"/>
    <n v="41"/>
    <n v="28"/>
    <n v="0"/>
    <n v="0"/>
    <n v="1"/>
    <n v="0"/>
    <n v="0"/>
    <n v="1"/>
    <n v="0"/>
    <n v="0"/>
    <n v="0"/>
    <n v="0"/>
    <n v="0"/>
    <n v="0"/>
    <n v="0"/>
    <n v="0"/>
    <n v="0"/>
    <n v="0"/>
    <n v="0"/>
    <n v="0"/>
    <n v="0"/>
    <n v="0"/>
    <n v="5"/>
    <n v="73"/>
    <n v="59"/>
    <n v="369"/>
    <n v="629"/>
    <n v="438"/>
    <n v="73"/>
    <n v="38"/>
    <n v="2724"/>
    <n v="1078"/>
    <n v="0"/>
    <n v="9"/>
    <n v="57"/>
    <n v="666"/>
    <n v="1889"/>
  </r>
  <r>
    <x v="4"/>
    <x v="28"/>
    <x v="193"/>
    <x v="16"/>
    <n v="81"/>
    <n v="1"/>
    <n v="0"/>
    <n v="5"/>
    <n v="3"/>
    <n v="59"/>
    <n v="1"/>
    <n v="4"/>
    <n v="1"/>
    <n v="67"/>
    <n v="45"/>
    <n v="3"/>
    <n v="2"/>
    <n v="418"/>
    <n v="332"/>
    <n v="17"/>
    <n v="19"/>
    <n v="5"/>
    <n v="764"/>
    <n v="449"/>
    <n v="9"/>
    <n v="61"/>
    <n v="34"/>
    <n v="540"/>
    <n v="330"/>
    <n v="1"/>
    <n v="23"/>
    <n v="65"/>
    <n v="96"/>
    <n v="34"/>
    <n v="0"/>
    <n v="3"/>
    <n v="15"/>
    <n v="43"/>
    <n v="30"/>
    <n v="0"/>
    <n v="0"/>
    <n v="1"/>
    <n v="0"/>
    <n v="0"/>
    <n v="1"/>
    <n v="0"/>
    <n v="0"/>
    <n v="0"/>
    <n v="0"/>
    <n v="0"/>
    <n v="0"/>
    <n v="0"/>
    <n v="0"/>
    <n v="0"/>
    <n v="0"/>
    <n v="0"/>
    <n v="0"/>
    <n v="0"/>
    <n v="0"/>
    <n v="5"/>
    <n v="73"/>
    <n v="59"/>
    <n v="370"/>
    <n v="630"/>
    <n v="438"/>
    <n v="73"/>
    <n v="40"/>
    <n v="2729"/>
    <n v="1081"/>
    <n v="0"/>
    <n v="9"/>
    <n v="57"/>
    <n v="670"/>
    <n v="1893"/>
  </r>
  <r>
    <x v="4"/>
    <x v="28"/>
    <x v="193"/>
    <x v="16"/>
    <m/>
    <m/>
    <m/>
    <m/>
    <m/>
    <m/>
    <m/>
    <m/>
    <m/>
    <m/>
    <m/>
    <m/>
    <m/>
    <m/>
    <m/>
    <m/>
    <m/>
    <m/>
    <m/>
    <m/>
    <m/>
    <m/>
    <m/>
    <n v="1"/>
    <m/>
    <m/>
    <m/>
    <m/>
    <m/>
    <m/>
    <m/>
    <m/>
    <m/>
    <m/>
    <m/>
    <m/>
    <m/>
    <m/>
    <m/>
    <m/>
    <m/>
    <m/>
    <m/>
    <m/>
    <m/>
    <m/>
    <m/>
    <m/>
    <m/>
    <m/>
    <m/>
    <m/>
    <m/>
    <m/>
    <m/>
    <m/>
    <m/>
    <m/>
    <m/>
    <m/>
    <n v="1"/>
    <m/>
    <m/>
    <n v="1"/>
    <m/>
    <m/>
    <m/>
    <m/>
    <m/>
    <n v="1"/>
  </r>
  <r>
    <x v="4"/>
    <x v="27"/>
    <x v="194"/>
    <x v="0"/>
    <n v="148"/>
    <n v="2"/>
    <n v="1"/>
    <n v="4"/>
    <n v="3"/>
    <n v="61"/>
    <n v="1"/>
    <n v="2"/>
    <n v="1"/>
    <n v="73"/>
    <n v="0"/>
    <n v="56"/>
    <n v="0"/>
    <n v="1022"/>
    <n v="0"/>
    <n v="646"/>
    <n v="5"/>
    <n v="2"/>
    <n v="1009"/>
    <n v="0"/>
    <n v="101"/>
    <n v="60"/>
    <n v="29"/>
    <n v="1480"/>
    <n v="88"/>
    <n v="58"/>
    <n v="43"/>
    <n v="86"/>
    <n v="216"/>
    <n v="0"/>
    <n v="6"/>
    <n v="22"/>
    <n v="3"/>
    <n v="85"/>
    <n v="0"/>
    <n v="18"/>
    <n v="1"/>
    <n v="1"/>
    <n v="0"/>
    <n v="0"/>
    <n v="0"/>
    <n v="0"/>
    <n v="0"/>
    <n v="0"/>
    <n v="0"/>
    <n v="0"/>
    <n v="0"/>
    <n v="2"/>
    <n v="0"/>
    <n v="35"/>
    <n v="50"/>
    <n v="0"/>
    <n v="3"/>
    <n v="4"/>
    <m/>
    <m/>
    <m/>
    <m/>
    <m/>
    <m/>
    <m/>
    <m/>
    <m/>
    <m/>
    <m/>
    <m/>
    <m/>
    <m/>
    <m/>
    <m/>
  </r>
  <r>
    <x v="4"/>
    <x v="27"/>
    <x v="194"/>
    <x v="1"/>
    <n v="148"/>
    <n v="2"/>
    <n v="1"/>
    <n v="4"/>
    <n v="3"/>
    <n v="82"/>
    <n v="1"/>
    <n v="2"/>
    <n v="1"/>
    <n v="75"/>
    <n v="0"/>
    <n v="57"/>
    <n v="0"/>
    <n v="1024"/>
    <n v="0"/>
    <n v="770"/>
    <n v="5"/>
    <n v="3"/>
    <n v="1013"/>
    <n v="0"/>
    <n v="149"/>
    <n v="60"/>
    <n v="29"/>
    <n v="1482"/>
    <n v="139"/>
    <n v="57"/>
    <n v="43"/>
    <n v="84"/>
    <n v="217"/>
    <n v="0"/>
    <n v="8"/>
    <n v="22"/>
    <n v="2"/>
    <n v="85"/>
    <n v="0"/>
    <n v="22"/>
    <n v="1"/>
    <n v="1"/>
    <n v="0"/>
    <n v="0"/>
    <n v="0"/>
    <n v="0"/>
    <n v="0"/>
    <n v="0"/>
    <n v="0"/>
    <n v="0"/>
    <n v="0"/>
    <n v="2"/>
    <n v="0"/>
    <n v="35"/>
    <n v="49"/>
    <n v="0"/>
    <n v="3"/>
    <n v="4"/>
    <m/>
    <m/>
    <m/>
    <m/>
    <m/>
    <m/>
    <m/>
    <m/>
    <m/>
    <m/>
    <m/>
    <m/>
    <m/>
    <m/>
    <m/>
    <m/>
  </r>
  <r>
    <x v="4"/>
    <x v="27"/>
    <x v="194"/>
    <x v="2"/>
    <n v="147"/>
    <n v="2"/>
    <n v="1"/>
    <n v="4"/>
    <n v="3"/>
    <n v="90"/>
    <n v="1"/>
    <n v="2"/>
    <n v="1"/>
    <n v="76"/>
    <n v="58"/>
    <n v="2"/>
    <n v="0"/>
    <n v="1021"/>
    <n v="811"/>
    <n v="35"/>
    <n v="5"/>
    <n v="4"/>
    <n v="1006"/>
    <n v="207"/>
    <n v="49"/>
    <n v="59"/>
    <n v="28"/>
    <n v="1487"/>
    <n v="195"/>
    <n v="56"/>
    <n v="44"/>
    <n v="86"/>
    <n v="220"/>
    <n v="13"/>
    <n v="3"/>
    <n v="23"/>
    <n v="1"/>
    <n v="83"/>
    <n v="26"/>
    <n v="4"/>
    <n v="0"/>
    <n v="1"/>
    <n v="0"/>
    <n v="0"/>
    <n v="0"/>
    <n v="0"/>
    <n v="0"/>
    <n v="0"/>
    <n v="0"/>
    <n v="0"/>
    <n v="0"/>
    <n v="0"/>
    <n v="0"/>
    <n v="0"/>
    <n v="0"/>
    <n v="0"/>
    <n v="0"/>
    <n v="0"/>
    <n v="2"/>
    <n v="4"/>
    <n v="140"/>
    <n v="74"/>
    <n v="976"/>
    <n v="844"/>
    <n v="1283"/>
    <n v="184"/>
    <n v="76"/>
    <m/>
    <m/>
    <m/>
    <m/>
    <m/>
    <m/>
    <m/>
  </r>
  <r>
    <x v="4"/>
    <x v="27"/>
    <x v="194"/>
    <x v="3"/>
    <n v="147"/>
    <n v="2"/>
    <n v="1"/>
    <n v="4"/>
    <n v="3"/>
    <n v="93"/>
    <n v="1"/>
    <n v="2"/>
    <n v="1"/>
    <n v="74"/>
    <n v="57"/>
    <n v="2"/>
    <n v="0"/>
    <n v="1019"/>
    <n v="847"/>
    <n v="34"/>
    <n v="4"/>
    <n v="3"/>
    <n v="1018"/>
    <n v="280"/>
    <n v="49"/>
    <n v="60"/>
    <n v="27"/>
    <n v="1488"/>
    <n v="253"/>
    <n v="56"/>
    <n v="45"/>
    <n v="85"/>
    <n v="221"/>
    <n v="19"/>
    <n v="3"/>
    <n v="24"/>
    <n v="1"/>
    <n v="82"/>
    <n v="27"/>
    <n v="4"/>
    <n v="0"/>
    <n v="1"/>
    <n v="0"/>
    <n v="0"/>
    <n v="0"/>
    <n v="0"/>
    <n v="0"/>
    <n v="0"/>
    <n v="0"/>
    <n v="0"/>
    <n v="0"/>
    <n v="0"/>
    <n v="0"/>
    <n v="0"/>
    <n v="0"/>
    <n v="0"/>
    <n v="0"/>
    <n v="0"/>
    <n v="2"/>
    <n v="4"/>
    <n v="139"/>
    <n v="72"/>
    <n v="975"/>
    <n v="855"/>
    <n v="1286"/>
    <n v="184"/>
    <n v="75"/>
    <m/>
    <m/>
    <m/>
    <m/>
    <m/>
    <m/>
    <m/>
  </r>
  <r>
    <x v="4"/>
    <x v="27"/>
    <x v="194"/>
    <x v="4"/>
    <n v="147"/>
    <n v="2"/>
    <n v="1"/>
    <n v="4"/>
    <n v="3"/>
    <n v="99"/>
    <n v="1"/>
    <n v="2"/>
    <n v="1"/>
    <n v="73"/>
    <n v="56"/>
    <n v="2"/>
    <n v="0"/>
    <n v="1020"/>
    <n v="864"/>
    <n v="34"/>
    <n v="4"/>
    <n v="5"/>
    <n v="1018"/>
    <n v="403"/>
    <n v="50"/>
    <n v="57"/>
    <n v="26"/>
    <n v="1491"/>
    <n v="388"/>
    <n v="56"/>
    <n v="46"/>
    <n v="86"/>
    <n v="220"/>
    <n v="24"/>
    <n v="3"/>
    <n v="22"/>
    <n v="1"/>
    <n v="82"/>
    <n v="29"/>
    <n v="4"/>
    <n v="0"/>
    <n v="1"/>
    <n v="0"/>
    <n v="0"/>
    <n v="0"/>
    <n v="0"/>
    <n v="0"/>
    <n v="0"/>
    <n v="0"/>
    <n v="0"/>
    <n v="0"/>
    <n v="0"/>
    <n v="0"/>
    <n v="0"/>
    <n v="0"/>
    <n v="0"/>
    <n v="0"/>
    <n v="0"/>
    <n v="2"/>
    <n v="4"/>
    <n v="140"/>
    <n v="71"/>
    <n v="976"/>
    <n v="858"/>
    <n v="1287"/>
    <n v="184"/>
    <n v="75"/>
    <m/>
    <m/>
    <m/>
    <m/>
    <m/>
    <m/>
    <m/>
  </r>
  <r>
    <x v="4"/>
    <x v="27"/>
    <x v="194"/>
    <x v="5"/>
    <n v="148"/>
    <n v="2"/>
    <n v="1"/>
    <n v="4"/>
    <n v="3"/>
    <n v="108"/>
    <n v="2"/>
    <n v="1"/>
    <n v="1"/>
    <n v="74"/>
    <n v="56"/>
    <n v="2"/>
    <n v="0"/>
    <n v="1023"/>
    <n v="894"/>
    <n v="34"/>
    <n v="4"/>
    <n v="4"/>
    <n v="1021"/>
    <n v="500"/>
    <n v="50"/>
    <n v="57"/>
    <n v="26"/>
    <n v="1493"/>
    <n v="549"/>
    <n v="56"/>
    <n v="46"/>
    <n v="83"/>
    <n v="218"/>
    <n v="35"/>
    <n v="3"/>
    <n v="22"/>
    <n v="1"/>
    <n v="83"/>
    <n v="45"/>
    <n v="4"/>
    <n v="0"/>
    <n v="1"/>
    <n v="0"/>
    <n v="0"/>
    <n v="0"/>
    <n v="0"/>
    <n v="0"/>
    <n v="0"/>
    <n v="0"/>
    <n v="0"/>
    <n v="0"/>
    <n v="0"/>
    <n v="0"/>
    <n v="0"/>
    <n v="0"/>
    <n v="0"/>
    <n v="0"/>
    <n v="0"/>
    <n v="2"/>
    <n v="4"/>
    <n v="141"/>
    <n v="72"/>
    <n v="980"/>
    <n v="861"/>
    <n v="1292"/>
    <n v="182"/>
    <n v="76"/>
    <m/>
    <m/>
    <m/>
    <m/>
    <m/>
    <m/>
    <m/>
  </r>
  <r>
    <x v="4"/>
    <x v="27"/>
    <x v="194"/>
    <x v="6"/>
    <n v="151"/>
    <n v="2"/>
    <n v="1"/>
    <n v="3"/>
    <n v="3"/>
    <n v="115"/>
    <n v="2"/>
    <n v="1"/>
    <n v="1"/>
    <n v="80"/>
    <n v="57"/>
    <n v="1"/>
    <n v="1"/>
    <n v="1018"/>
    <n v="906"/>
    <n v="34"/>
    <n v="5"/>
    <n v="2"/>
    <n v="1019"/>
    <n v="544"/>
    <n v="47"/>
    <n v="58"/>
    <n v="25"/>
    <n v="1493"/>
    <n v="713"/>
    <n v="53"/>
    <n v="47"/>
    <n v="85"/>
    <n v="221"/>
    <n v="42"/>
    <n v="3"/>
    <n v="22"/>
    <n v="1"/>
    <n v="82"/>
    <n v="46"/>
    <n v="4"/>
    <n v="0"/>
    <n v="1"/>
    <n v="0"/>
    <n v="0"/>
    <n v="0"/>
    <n v="0"/>
    <n v="0"/>
    <n v="0"/>
    <n v="0"/>
    <n v="0"/>
    <n v="0"/>
    <n v="0"/>
    <n v="0"/>
    <n v="0"/>
    <n v="0"/>
    <n v="0"/>
    <n v="0"/>
    <n v="0"/>
    <n v="2"/>
    <n v="3"/>
    <n v="144"/>
    <n v="78"/>
    <n v="977"/>
    <n v="861"/>
    <n v="1293"/>
    <n v="184"/>
    <n v="75"/>
    <m/>
    <m/>
    <m/>
    <m/>
    <m/>
    <m/>
    <m/>
  </r>
  <r>
    <x v="4"/>
    <x v="27"/>
    <x v="194"/>
    <x v="7"/>
    <n v="150"/>
    <n v="2"/>
    <n v="1"/>
    <n v="4"/>
    <n v="3"/>
    <n v="119"/>
    <n v="2"/>
    <n v="1"/>
    <n v="2"/>
    <n v="77"/>
    <n v="55"/>
    <n v="1"/>
    <n v="0"/>
    <n v="1020"/>
    <n v="915"/>
    <n v="33"/>
    <n v="5"/>
    <n v="2"/>
    <n v="1018"/>
    <n v="572"/>
    <n v="47"/>
    <n v="59"/>
    <n v="23"/>
    <n v="1494"/>
    <n v="872"/>
    <n v="53"/>
    <n v="48"/>
    <n v="83"/>
    <n v="221"/>
    <n v="48"/>
    <n v="2"/>
    <n v="21"/>
    <n v="1"/>
    <n v="82"/>
    <n v="47"/>
    <n v="4"/>
    <n v="0"/>
    <n v="1"/>
    <n v="0"/>
    <n v="0"/>
    <n v="0"/>
    <n v="0"/>
    <n v="0"/>
    <n v="0"/>
    <n v="0"/>
    <n v="1"/>
    <n v="0"/>
    <n v="0"/>
    <n v="0"/>
    <n v="0"/>
    <n v="0"/>
    <n v="0"/>
    <n v="0"/>
    <n v="0"/>
    <n v="2"/>
    <n v="3"/>
    <n v="142"/>
    <n v="76"/>
    <n v="979"/>
    <n v="864"/>
    <n v="1295"/>
    <n v="185"/>
    <n v="75"/>
    <m/>
    <m/>
    <m/>
    <m/>
    <m/>
    <m/>
    <m/>
  </r>
  <r>
    <x v="4"/>
    <x v="27"/>
    <x v="194"/>
    <x v="8"/>
    <n v="150"/>
    <n v="2"/>
    <n v="1"/>
    <n v="4"/>
    <n v="3"/>
    <n v="121"/>
    <n v="2"/>
    <n v="1"/>
    <n v="1"/>
    <n v="75"/>
    <n v="53"/>
    <n v="1"/>
    <n v="0"/>
    <n v="1021"/>
    <n v="930"/>
    <n v="32"/>
    <n v="5"/>
    <n v="3"/>
    <n v="1022"/>
    <n v="628"/>
    <n v="47"/>
    <n v="59"/>
    <n v="22"/>
    <n v="1490"/>
    <n v="1030"/>
    <n v="52"/>
    <n v="47"/>
    <n v="80"/>
    <n v="219"/>
    <n v="96"/>
    <n v="2"/>
    <n v="20"/>
    <n v="1"/>
    <n v="80"/>
    <n v="51"/>
    <n v="4"/>
    <n v="0"/>
    <n v="1"/>
    <n v="0"/>
    <n v="0"/>
    <n v="0"/>
    <n v="0"/>
    <n v="0"/>
    <n v="0"/>
    <n v="0"/>
    <n v="0"/>
    <n v="0"/>
    <n v="0"/>
    <n v="0"/>
    <n v="0"/>
    <n v="0"/>
    <n v="0"/>
    <n v="0"/>
    <n v="0"/>
    <n v="2"/>
    <n v="4"/>
    <n v="143"/>
    <n v="74"/>
    <n v="979"/>
    <n v="869"/>
    <n v="1299"/>
    <n v="185"/>
    <n v="73"/>
    <n v="5635"/>
    <n v="2514"/>
    <n v="0"/>
    <n v="106"/>
    <n v="685"/>
    <n v="316"/>
    <n v="4396"/>
  </r>
  <r>
    <x v="4"/>
    <x v="27"/>
    <x v="194"/>
    <x v="9"/>
    <n v="149"/>
    <n v="2"/>
    <n v="1"/>
    <n v="4"/>
    <n v="3"/>
    <n v="123"/>
    <n v="2"/>
    <n v="1"/>
    <n v="1"/>
    <n v="74"/>
    <n v="53"/>
    <n v="1"/>
    <n v="0"/>
    <n v="1020"/>
    <n v="937"/>
    <n v="32"/>
    <n v="5"/>
    <n v="3"/>
    <n v="1023"/>
    <n v="675"/>
    <n v="47"/>
    <n v="56"/>
    <n v="19"/>
    <n v="1490"/>
    <n v="1075"/>
    <n v="52"/>
    <n v="48"/>
    <n v="79"/>
    <n v="219"/>
    <n v="119"/>
    <n v="2"/>
    <n v="20"/>
    <n v="1"/>
    <n v="84"/>
    <n v="51"/>
    <n v="4"/>
    <n v="0"/>
    <n v="1"/>
    <n v="0"/>
    <n v="0"/>
    <n v="0"/>
    <n v="0"/>
    <n v="0"/>
    <n v="0"/>
    <n v="0"/>
    <n v="0"/>
    <n v="0"/>
    <n v="0"/>
    <n v="0"/>
    <n v="0"/>
    <n v="0"/>
    <n v="0"/>
    <n v="0"/>
    <n v="0"/>
    <n v="2"/>
    <n v="4"/>
    <n v="142"/>
    <n v="73"/>
    <n v="978"/>
    <n v="875"/>
    <n v="1299"/>
    <n v="186"/>
    <n v="77"/>
    <n v="5635"/>
    <n v="2967"/>
    <n v="0"/>
    <n v="105"/>
    <n v="683"/>
    <n v="316"/>
    <n v="4404"/>
  </r>
  <r>
    <x v="4"/>
    <x v="27"/>
    <x v="194"/>
    <x v="10"/>
    <n v="150"/>
    <n v="2"/>
    <n v="1"/>
    <n v="4"/>
    <n v="3"/>
    <n v="124"/>
    <n v="2"/>
    <n v="1"/>
    <n v="1"/>
    <n v="73"/>
    <n v="52"/>
    <n v="1"/>
    <n v="0"/>
    <n v="1021"/>
    <n v="937"/>
    <n v="32"/>
    <n v="5"/>
    <n v="3"/>
    <n v="1021"/>
    <n v="696"/>
    <n v="47"/>
    <n v="57"/>
    <n v="17"/>
    <n v="1494"/>
    <n v="1111"/>
    <n v="52"/>
    <n v="48"/>
    <n v="79"/>
    <n v="221"/>
    <n v="127"/>
    <n v="2"/>
    <n v="20"/>
    <n v="1"/>
    <n v="83"/>
    <n v="51"/>
    <n v="4"/>
    <n v="0"/>
    <n v="1"/>
    <n v="0"/>
    <n v="0"/>
    <n v="0"/>
    <n v="0"/>
    <n v="0"/>
    <n v="0"/>
    <n v="0"/>
    <n v="0"/>
    <n v="0"/>
    <n v="0"/>
    <n v="0"/>
    <n v="0"/>
    <n v="0"/>
    <n v="0"/>
    <n v="0"/>
    <n v="0"/>
    <n v="2"/>
    <n v="4"/>
    <n v="143"/>
    <n v="72"/>
    <n v="979"/>
    <n v="874"/>
    <n v="1303"/>
    <n v="188"/>
    <n v="76"/>
    <n v="5640"/>
    <n v="3098"/>
    <n v="0"/>
    <n v="105"/>
    <n v="682"/>
    <n v="317"/>
    <n v="4414"/>
  </r>
  <r>
    <x v="4"/>
    <x v="27"/>
    <x v="194"/>
    <x v="11"/>
    <n v="149"/>
    <n v="2"/>
    <n v="1"/>
    <n v="3"/>
    <n v="3"/>
    <n v="125"/>
    <n v="2"/>
    <n v="1"/>
    <n v="1"/>
    <n v="72"/>
    <n v="51"/>
    <n v="1"/>
    <n v="0"/>
    <n v="1025"/>
    <n v="942"/>
    <n v="32"/>
    <n v="5"/>
    <n v="4"/>
    <n v="1022"/>
    <n v="713"/>
    <n v="47"/>
    <n v="57"/>
    <n v="16"/>
    <n v="1493"/>
    <n v="1128"/>
    <n v="52"/>
    <n v="48"/>
    <n v="80"/>
    <n v="223"/>
    <n v="134"/>
    <n v="2"/>
    <n v="20"/>
    <n v="1"/>
    <n v="83"/>
    <n v="56"/>
    <n v="4"/>
    <n v="0"/>
    <n v="1"/>
    <n v="0"/>
    <n v="0"/>
    <n v="0"/>
    <n v="0"/>
    <n v="0"/>
    <n v="0"/>
    <n v="0"/>
    <n v="0"/>
    <n v="0"/>
    <n v="0"/>
    <n v="0"/>
    <n v="0"/>
    <n v="0"/>
    <n v="0"/>
    <n v="0"/>
    <n v="0"/>
    <n v="2"/>
    <n v="3"/>
    <n v="142"/>
    <n v="71"/>
    <n v="982"/>
    <n v="878"/>
    <n v="1301"/>
    <n v="190"/>
    <n v="76"/>
    <n v="5651"/>
    <n v="3212"/>
    <n v="0"/>
    <n v="105"/>
    <n v="682"/>
    <n v="321"/>
    <n v="4425"/>
  </r>
  <r>
    <x v="4"/>
    <x v="27"/>
    <x v="194"/>
    <x v="12"/>
    <n v="148"/>
    <n v="2"/>
    <n v="1"/>
    <n v="3"/>
    <n v="3"/>
    <n v="124"/>
    <n v="2"/>
    <n v="1"/>
    <n v="1"/>
    <n v="72"/>
    <n v="53"/>
    <n v="1"/>
    <n v="0"/>
    <n v="1024"/>
    <n v="943"/>
    <n v="31"/>
    <n v="6"/>
    <n v="4"/>
    <n v="1018"/>
    <n v="728"/>
    <n v="46"/>
    <n v="57"/>
    <n v="16"/>
    <n v="1494"/>
    <n v="1137"/>
    <n v="52"/>
    <n v="50"/>
    <n v="79"/>
    <n v="225"/>
    <n v="137"/>
    <n v="3"/>
    <n v="20"/>
    <n v="1"/>
    <n v="82"/>
    <n v="60"/>
    <n v="4"/>
    <n v="0"/>
    <n v="1"/>
    <n v="0"/>
    <n v="0"/>
    <n v="0"/>
    <n v="0"/>
    <n v="0"/>
    <n v="0"/>
    <n v="0"/>
    <n v="0"/>
    <n v="0"/>
    <n v="0"/>
    <n v="0"/>
    <n v="0"/>
    <n v="0"/>
    <n v="0"/>
    <n v="0"/>
    <n v="0"/>
    <n v="2"/>
    <n v="3"/>
    <n v="141"/>
    <n v="71"/>
    <n v="981"/>
    <n v="875"/>
    <n v="1302"/>
    <n v="191"/>
    <n v="77"/>
    <n v="5650"/>
    <n v="3310"/>
    <n v="0"/>
    <n v="105"/>
    <n v="678"/>
    <n v="319"/>
    <n v="4432"/>
  </r>
  <r>
    <x v="4"/>
    <x v="27"/>
    <x v="194"/>
    <x v="13"/>
    <n v="148"/>
    <n v="2"/>
    <n v="1"/>
    <n v="3"/>
    <n v="3"/>
    <n v="124"/>
    <n v="2"/>
    <n v="1"/>
    <n v="1"/>
    <n v="72"/>
    <n v="54"/>
    <n v="1"/>
    <n v="0"/>
    <n v="1025"/>
    <n v="946"/>
    <n v="31"/>
    <n v="6"/>
    <n v="2"/>
    <n v="1021"/>
    <n v="733"/>
    <n v="46"/>
    <n v="57"/>
    <n v="17"/>
    <n v="1496"/>
    <n v="1147"/>
    <n v="50"/>
    <n v="50"/>
    <n v="79"/>
    <n v="225"/>
    <n v="141"/>
    <n v="4"/>
    <n v="20"/>
    <n v="1"/>
    <n v="82"/>
    <n v="60"/>
    <n v="4"/>
    <n v="0"/>
    <n v="1"/>
    <n v="0"/>
    <n v="0"/>
    <n v="0"/>
    <n v="0"/>
    <n v="0"/>
    <n v="0"/>
    <n v="0"/>
    <n v="0"/>
    <n v="0"/>
    <n v="0"/>
    <n v="0"/>
    <n v="0"/>
    <n v="0"/>
    <n v="0"/>
    <n v="0"/>
    <n v="0"/>
    <n v="2"/>
    <n v="3"/>
    <n v="141"/>
    <n v="71"/>
    <n v="984"/>
    <n v="879"/>
    <n v="1305"/>
    <n v="193"/>
    <n v="77"/>
    <n v="5640"/>
    <n v="3368"/>
    <n v="0"/>
    <n v="102"/>
    <n v="672"/>
    <n v="316"/>
    <n v="4429"/>
  </r>
  <r>
    <x v="4"/>
    <x v="27"/>
    <x v="194"/>
    <x v="14"/>
    <n v="148"/>
    <n v="2"/>
    <n v="1"/>
    <n v="3"/>
    <n v="3"/>
    <n v="126"/>
    <n v="2"/>
    <n v="1"/>
    <n v="1"/>
    <n v="81"/>
    <n v="64"/>
    <n v="1"/>
    <n v="1"/>
    <n v="1021"/>
    <n v="943"/>
    <n v="31"/>
    <n v="6"/>
    <n v="3"/>
    <n v="1019"/>
    <n v="733"/>
    <n v="46"/>
    <n v="55"/>
    <n v="16"/>
    <n v="1495"/>
    <n v="1155"/>
    <n v="50"/>
    <n v="50"/>
    <n v="79"/>
    <n v="225"/>
    <n v="146"/>
    <n v="4"/>
    <n v="20"/>
    <n v="1"/>
    <n v="80"/>
    <n v="63"/>
    <n v="4"/>
    <n v="0"/>
    <n v="1"/>
    <n v="0"/>
    <n v="0"/>
    <n v="0"/>
    <n v="0"/>
    <n v="0"/>
    <n v="0"/>
    <n v="0"/>
    <n v="0"/>
    <n v="0"/>
    <n v="0"/>
    <n v="0"/>
    <n v="0"/>
    <n v="0"/>
    <n v="0"/>
    <n v="0"/>
    <n v="0"/>
    <n v="2"/>
    <n v="3"/>
    <n v="141"/>
    <n v="79"/>
    <n v="979"/>
    <n v="880"/>
    <n v="1305"/>
    <n v="193"/>
    <n v="75"/>
    <n v="5631"/>
    <n v="3447"/>
    <n v="0"/>
    <n v="102"/>
    <n v="666"/>
    <n v="309"/>
    <n v="4434"/>
  </r>
  <r>
    <x v="4"/>
    <x v="27"/>
    <x v="194"/>
    <x v="15"/>
    <n v="149"/>
    <n v="2"/>
    <n v="1"/>
    <n v="3"/>
    <n v="3"/>
    <n v="127"/>
    <n v="2"/>
    <n v="1"/>
    <n v="1"/>
    <n v="84"/>
    <n v="69"/>
    <n v="1"/>
    <n v="1"/>
    <n v="1021"/>
    <n v="944"/>
    <n v="31"/>
    <n v="6"/>
    <n v="2"/>
    <n v="1019"/>
    <n v="736"/>
    <n v="46"/>
    <n v="54"/>
    <n v="16"/>
    <n v="1497"/>
    <n v="1158"/>
    <n v="50"/>
    <n v="52"/>
    <n v="80"/>
    <n v="227"/>
    <n v="146"/>
    <n v="4"/>
    <n v="21"/>
    <n v="1"/>
    <n v="79"/>
    <n v="64"/>
    <n v="4"/>
    <n v="0"/>
    <n v="1"/>
    <n v="0"/>
    <n v="0"/>
    <n v="0"/>
    <n v="0"/>
    <n v="0"/>
    <n v="0"/>
    <n v="0"/>
    <n v="0"/>
    <n v="0"/>
    <n v="0"/>
    <n v="0"/>
    <n v="0"/>
    <n v="0"/>
    <n v="0"/>
    <n v="0"/>
    <n v="0"/>
    <n v="2"/>
    <n v="3"/>
    <n v="142"/>
    <n v="82"/>
    <n v="980"/>
    <n v="882"/>
    <n v="1304"/>
    <n v="194"/>
    <n v="74"/>
    <n v="5639"/>
    <n v="3472"/>
    <n v="0"/>
    <n v="102"/>
    <n v="667"/>
    <n v="314"/>
    <n v="4433"/>
  </r>
  <r>
    <x v="4"/>
    <x v="27"/>
    <x v="194"/>
    <x v="16"/>
    <n v="150"/>
    <n v="2"/>
    <n v="1"/>
    <n v="3"/>
    <n v="3"/>
    <n v="127"/>
    <n v="2"/>
    <n v="1"/>
    <n v="1"/>
    <n v="85"/>
    <n v="71"/>
    <n v="1"/>
    <n v="0"/>
    <n v="1022"/>
    <n v="946"/>
    <n v="31"/>
    <n v="6"/>
    <n v="2"/>
    <n v="1019"/>
    <n v="738"/>
    <n v="46"/>
    <n v="54"/>
    <n v="16"/>
    <n v="1503"/>
    <n v="1157"/>
    <n v="50"/>
    <n v="58"/>
    <n v="82"/>
    <n v="227"/>
    <n v="149"/>
    <n v="4"/>
    <n v="20"/>
    <n v="1"/>
    <n v="79"/>
    <n v="66"/>
    <n v="4"/>
    <n v="0"/>
    <n v="1"/>
    <n v="0"/>
    <n v="0"/>
    <n v="0"/>
    <n v="0"/>
    <n v="0"/>
    <n v="0"/>
    <n v="0"/>
    <n v="0"/>
    <n v="0"/>
    <n v="0"/>
    <n v="0"/>
    <n v="0"/>
    <n v="0"/>
    <n v="0"/>
    <n v="0"/>
    <n v="0"/>
    <n v="2"/>
    <n v="3"/>
    <n v="142"/>
    <n v="83"/>
    <n v="982"/>
    <n v="884"/>
    <n v="1302"/>
    <n v="195"/>
    <n v="74"/>
    <n v="5654"/>
    <n v="3499"/>
    <n v="0"/>
    <n v="102"/>
    <n v="668"/>
    <n v="323"/>
    <n v="4438"/>
  </r>
  <r>
    <x v="4"/>
    <x v="29"/>
    <x v="195"/>
    <x v="0"/>
    <n v="103"/>
    <n v="0"/>
    <n v="0"/>
    <n v="0"/>
    <n v="0"/>
    <n v="31"/>
    <n v="0"/>
    <n v="10"/>
    <n v="1"/>
    <n v="3"/>
    <n v="0"/>
    <n v="1"/>
    <n v="0"/>
    <n v="810"/>
    <n v="0"/>
    <n v="449"/>
    <n v="23"/>
    <n v="50"/>
    <n v="971"/>
    <n v="0"/>
    <n v="90"/>
    <n v="97"/>
    <n v="27"/>
    <n v="1177"/>
    <n v="99"/>
    <n v="7"/>
    <n v="96"/>
    <n v="95"/>
    <n v="123"/>
    <n v="0"/>
    <n v="2"/>
    <n v="18"/>
    <n v="5"/>
    <n v="35"/>
    <n v="0"/>
    <n v="4"/>
    <n v="0"/>
    <n v="0"/>
    <n v="0"/>
    <n v="0"/>
    <n v="0"/>
    <n v="0"/>
    <n v="0"/>
    <n v="0"/>
    <n v="0"/>
    <n v="0"/>
    <n v="0"/>
    <n v="0"/>
    <n v="0"/>
    <n v="25"/>
    <n v="8"/>
    <n v="0"/>
    <n v="0"/>
    <n v="0"/>
    <m/>
    <m/>
    <m/>
    <m/>
    <m/>
    <m/>
    <m/>
    <m/>
    <m/>
    <m/>
    <m/>
    <m/>
    <m/>
    <m/>
    <m/>
    <m/>
  </r>
  <r>
    <x v="4"/>
    <x v="29"/>
    <x v="195"/>
    <x v="1"/>
    <n v="103"/>
    <n v="0"/>
    <n v="0"/>
    <n v="0"/>
    <n v="0"/>
    <n v="41"/>
    <n v="0"/>
    <n v="10"/>
    <n v="1"/>
    <n v="3"/>
    <n v="0"/>
    <n v="1"/>
    <n v="0"/>
    <n v="809"/>
    <n v="0"/>
    <n v="504"/>
    <n v="23"/>
    <n v="50"/>
    <n v="973"/>
    <n v="0"/>
    <n v="122"/>
    <n v="96"/>
    <n v="27"/>
    <n v="1178"/>
    <n v="145"/>
    <n v="7"/>
    <n v="96"/>
    <n v="95"/>
    <n v="123"/>
    <n v="0"/>
    <n v="3"/>
    <n v="17"/>
    <n v="5"/>
    <n v="36"/>
    <n v="0"/>
    <n v="4"/>
    <n v="0"/>
    <n v="0"/>
    <n v="0"/>
    <n v="0"/>
    <n v="0"/>
    <n v="0"/>
    <n v="0"/>
    <n v="0"/>
    <n v="0"/>
    <n v="0"/>
    <n v="0"/>
    <n v="0"/>
    <n v="0"/>
    <n v="25"/>
    <n v="9"/>
    <n v="0"/>
    <n v="0"/>
    <n v="0"/>
    <m/>
    <m/>
    <m/>
    <m/>
    <m/>
    <m/>
    <m/>
    <m/>
    <m/>
    <m/>
    <m/>
    <m/>
    <m/>
    <m/>
    <m/>
    <m/>
  </r>
  <r>
    <x v="4"/>
    <x v="29"/>
    <x v="195"/>
    <x v="2"/>
    <n v="104"/>
    <n v="0"/>
    <n v="0"/>
    <n v="0"/>
    <n v="0"/>
    <n v="45"/>
    <n v="0"/>
    <n v="9"/>
    <n v="1"/>
    <n v="3"/>
    <n v="1"/>
    <n v="0"/>
    <n v="0"/>
    <n v="810"/>
    <n v="545"/>
    <n v="25"/>
    <n v="23"/>
    <n v="50"/>
    <n v="974"/>
    <n v="157"/>
    <n v="9"/>
    <n v="96"/>
    <n v="28"/>
    <n v="1180"/>
    <n v="180"/>
    <n v="7"/>
    <n v="96"/>
    <n v="94"/>
    <n v="124"/>
    <n v="3"/>
    <n v="0"/>
    <n v="17"/>
    <n v="6"/>
    <n v="36"/>
    <n v="6"/>
    <n v="0"/>
    <n v="0"/>
    <n v="0"/>
    <n v="0"/>
    <n v="0"/>
    <n v="0"/>
    <n v="0"/>
    <n v="0"/>
    <n v="0"/>
    <n v="0"/>
    <n v="0"/>
    <n v="0"/>
    <n v="0"/>
    <n v="0"/>
    <n v="0"/>
    <n v="0"/>
    <n v="0"/>
    <n v="0"/>
    <n v="0"/>
    <n v="0"/>
    <n v="0"/>
    <n v="92"/>
    <n v="3"/>
    <n v="705"/>
    <n v="802"/>
    <n v="948"/>
    <n v="90"/>
    <n v="34"/>
    <m/>
    <m/>
    <m/>
    <m/>
    <m/>
    <m/>
    <m/>
  </r>
  <r>
    <x v="4"/>
    <x v="29"/>
    <x v="195"/>
    <x v="3"/>
    <n v="104"/>
    <n v="0"/>
    <n v="0"/>
    <n v="0"/>
    <n v="0"/>
    <n v="53"/>
    <n v="0"/>
    <n v="9"/>
    <n v="1"/>
    <n v="3"/>
    <n v="1"/>
    <n v="0"/>
    <n v="0"/>
    <n v="806"/>
    <n v="563"/>
    <n v="25"/>
    <n v="23"/>
    <n v="49"/>
    <n v="973"/>
    <n v="214"/>
    <n v="8"/>
    <n v="96"/>
    <n v="26"/>
    <n v="1180"/>
    <n v="224"/>
    <n v="7"/>
    <n v="94"/>
    <n v="95"/>
    <n v="124"/>
    <n v="6"/>
    <n v="0"/>
    <n v="16"/>
    <n v="6"/>
    <n v="34"/>
    <n v="7"/>
    <n v="0"/>
    <n v="0"/>
    <n v="0"/>
    <n v="0"/>
    <n v="0"/>
    <n v="0"/>
    <n v="0"/>
    <n v="0"/>
    <n v="0"/>
    <n v="0"/>
    <n v="0"/>
    <n v="0"/>
    <n v="0"/>
    <n v="0"/>
    <n v="0"/>
    <n v="0"/>
    <n v="0"/>
    <n v="0"/>
    <n v="0"/>
    <n v="0"/>
    <n v="0"/>
    <n v="92"/>
    <n v="3"/>
    <n v="703"/>
    <n v="805"/>
    <n v="951"/>
    <n v="90"/>
    <n v="32"/>
    <m/>
    <m/>
    <m/>
    <m/>
    <m/>
    <m/>
    <m/>
  </r>
  <r>
    <x v="4"/>
    <x v="29"/>
    <x v="195"/>
    <x v="4"/>
    <n v="104"/>
    <n v="0"/>
    <n v="0"/>
    <n v="0"/>
    <n v="0"/>
    <n v="57"/>
    <n v="0"/>
    <n v="9"/>
    <n v="1"/>
    <n v="3"/>
    <n v="1"/>
    <n v="0"/>
    <n v="0"/>
    <n v="805"/>
    <n v="577"/>
    <n v="25"/>
    <n v="23"/>
    <n v="49"/>
    <n v="973"/>
    <n v="273"/>
    <n v="8"/>
    <n v="95"/>
    <n v="25"/>
    <n v="1177"/>
    <n v="266"/>
    <n v="7"/>
    <n v="94"/>
    <n v="94"/>
    <n v="123"/>
    <n v="7"/>
    <n v="0"/>
    <n v="16"/>
    <n v="6"/>
    <n v="33"/>
    <n v="8"/>
    <n v="0"/>
    <n v="0"/>
    <n v="0"/>
    <n v="0"/>
    <n v="0"/>
    <n v="0"/>
    <n v="0"/>
    <n v="0"/>
    <n v="0"/>
    <n v="0"/>
    <n v="0"/>
    <n v="0"/>
    <n v="0"/>
    <n v="0"/>
    <n v="0"/>
    <n v="0"/>
    <n v="0"/>
    <n v="0"/>
    <n v="0"/>
    <n v="0"/>
    <n v="0"/>
    <n v="92"/>
    <n v="3"/>
    <n v="702"/>
    <n v="808"/>
    <n v="949"/>
    <n v="89"/>
    <n v="31"/>
    <m/>
    <m/>
    <m/>
    <m/>
    <m/>
    <m/>
    <m/>
  </r>
  <r>
    <x v="4"/>
    <x v="29"/>
    <x v="195"/>
    <x v="5"/>
    <n v="105"/>
    <n v="1"/>
    <n v="0"/>
    <n v="0"/>
    <n v="0"/>
    <n v="62"/>
    <n v="0"/>
    <n v="9"/>
    <n v="1"/>
    <n v="3"/>
    <n v="1"/>
    <n v="0"/>
    <n v="0"/>
    <n v="802"/>
    <n v="594"/>
    <n v="25"/>
    <n v="23"/>
    <n v="48"/>
    <n v="976"/>
    <n v="341"/>
    <n v="8"/>
    <n v="94"/>
    <n v="26"/>
    <n v="1179"/>
    <n v="345"/>
    <n v="7"/>
    <n v="94"/>
    <n v="94"/>
    <n v="123"/>
    <n v="9"/>
    <n v="0"/>
    <n v="17"/>
    <n v="5"/>
    <n v="38"/>
    <n v="9"/>
    <n v="0"/>
    <n v="0"/>
    <n v="1"/>
    <n v="0"/>
    <n v="0"/>
    <n v="0"/>
    <n v="0"/>
    <n v="0"/>
    <n v="0"/>
    <n v="0"/>
    <n v="0"/>
    <n v="0"/>
    <n v="0"/>
    <n v="0"/>
    <n v="0"/>
    <n v="0"/>
    <n v="0"/>
    <n v="0"/>
    <n v="0"/>
    <n v="1"/>
    <n v="0"/>
    <n v="93"/>
    <n v="3"/>
    <n v="700"/>
    <n v="812"/>
    <n v="954"/>
    <n v="89"/>
    <n v="35"/>
    <m/>
    <m/>
    <m/>
    <m/>
    <m/>
    <m/>
    <m/>
  </r>
  <r>
    <x v="4"/>
    <x v="29"/>
    <x v="195"/>
    <x v="6"/>
    <n v="104"/>
    <n v="1"/>
    <n v="0"/>
    <n v="0"/>
    <n v="0"/>
    <n v="67"/>
    <n v="0"/>
    <n v="9"/>
    <n v="1"/>
    <n v="3"/>
    <n v="2"/>
    <n v="0"/>
    <n v="0"/>
    <n v="804"/>
    <n v="607"/>
    <n v="25"/>
    <n v="23"/>
    <n v="48"/>
    <n v="978"/>
    <n v="401"/>
    <n v="8"/>
    <n v="94"/>
    <n v="27"/>
    <n v="1179"/>
    <n v="434"/>
    <n v="7"/>
    <n v="94"/>
    <n v="95"/>
    <n v="124"/>
    <n v="13"/>
    <n v="0"/>
    <n v="17"/>
    <n v="5"/>
    <n v="38"/>
    <n v="27"/>
    <n v="0"/>
    <n v="0"/>
    <n v="0"/>
    <n v="0"/>
    <n v="0"/>
    <n v="0"/>
    <n v="0"/>
    <n v="0"/>
    <n v="0"/>
    <n v="0"/>
    <n v="0"/>
    <n v="0"/>
    <n v="0"/>
    <n v="0"/>
    <n v="0"/>
    <n v="0"/>
    <n v="0"/>
    <n v="0"/>
    <n v="0"/>
    <n v="1"/>
    <n v="0"/>
    <n v="92"/>
    <n v="3"/>
    <n v="702"/>
    <n v="814"/>
    <n v="954"/>
    <n v="91"/>
    <n v="37"/>
    <m/>
    <m/>
    <m/>
    <m/>
    <m/>
    <m/>
    <m/>
  </r>
  <r>
    <x v="4"/>
    <x v="29"/>
    <x v="195"/>
    <x v="7"/>
    <n v="103"/>
    <n v="1"/>
    <n v="0"/>
    <n v="0"/>
    <n v="0"/>
    <n v="70"/>
    <n v="0"/>
    <n v="7"/>
    <n v="1"/>
    <n v="3"/>
    <n v="2"/>
    <n v="0"/>
    <n v="0"/>
    <n v="805"/>
    <n v="622"/>
    <n v="25"/>
    <n v="23"/>
    <n v="49"/>
    <n v="978"/>
    <n v="456"/>
    <n v="8"/>
    <n v="94"/>
    <n v="26"/>
    <n v="1182"/>
    <n v="552"/>
    <n v="7"/>
    <n v="95"/>
    <n v="97"/>
    <n v="125"/>
    <n v="18"/>
    <n v="0"/>
    <n v="15"/>
    <n v="5"/>
    <n v="38"/>
    <n v="28"/>
    <n v="0"/>
    <n v="0"/>
    <n v="0"/>
    <n v="0"/>
    <n v="0"/>
    <n v="0"/>
    <n v="0"/>
    <n v="0"/>
    <n v="0"/>
    <n v="0"/>
    <n v="0"/>
    <n v="0"/>
    <n v="0"/>
    <n v="0"/>
    <n v="0"/>
    <n v="0"/>
    <n v="0"/>
    <n v="0"/>
    <n v="0"/>
    <n v="1"/>
    <n v="0"/>
    <n v="92"/>
    <n v="3"/>
    <n v="702"/>
    <n v="821"/>
    <n v="956"/>
    <n v="92"/>
    <n v="37"/>
    <m/>
    <m/>
    <m/>
    <m/>
    <m/>
    <m/>
    <m/>
  </r>
  <r>
    <x v="4"/>
    <x v="29"/>
    <x v="195"/>
    <x v="8"/>
    <n v="104"/>
    <n v="2"/>
    <n v="2"/>
    <n v="0"/>
    <n v="0"/>
    <n v="76"/>
    <n v="0"/>
    <n v="7"/>
    <n v="1"/>
    <n v="3"/>
    <n v="2"/>
    <n v="0"/>
    <n v="0"/>
    <n v="808"/>
    <n v="628"/>
    <n v="25"/>
    <n v="23"/>
    <n v="50"/>
    <n v="979"/>
    <n v="512"/>
    <n v="8"/>
    <n v="92"/>
    <n v="26"/>
    <n v="1184"/>
    <n v="637"/>
    <n v="7"/>
    <n v="95"/>
    <n v="96"/>
    <n v="125"/>
    <n v="27"/>
    <n v="0"/>
    <n v="15"/>
    <n v="5"/>
    <n v="37"/>
    <n v="30"/>
    <n v="0"/>
    <n v="0"/>
    <n v="0"/>
    <n v="0"/>
    <n v="0"/>
    <n v="0"/>
    <n v="0"/>
    <n v="0"/>
    <n v="0"/>
    <n v="0"/>
    <n v="0"/>
    <n v="0"/>
    <n v="0"/>
    <n v="0"/>
    <n v="0"/>
    <n v="0"/>
    <n v="0"/>
    <n v="0"/>
    <n v="0"/>
    <n v="2"/>
    <n v="0"/>
    <n v="94"/>
    <n v="3"/>
    <n v="704"/>
    <n v="823"/>
    <n v="960"/>
    <n v="96"/>
    <n v="36"/>
    <n v="4494"/>
    <n v="1254"/>
    <n v="0"/>
    <n v="27"/>
    <n v="762"/>
    <n v="600"/>
    <n v="2917"/>
  </r>
  <r>
    <x v="4"/>
    <x v="29"/>
    <x v="195"/>
    <x v="9"/>
    <n v="104"/>
    <n v="2"/>
    <n v="2"/>
    <n v="0"/>
    <n v="0"/>
    <n v="78"/>
    <n v="0"/>
    <n v="7"/>
    <n v="1"/>
    <n v="3"/>
    <n v="3"/>
    <n v="0"/>
    <n v="0"/>
    <n v="812"/>
    <n v="638"/>
    <n v="25"/>
    <n v="23"/>
    <n v="52"/>
    <n v="979"/>
    <n v="557"/>
    <n v="8"/>
    <n v="92"/>
    <n v="24"/>
    <n v="1186"/>
    <n v="681"/>
    <n v="7"/>
    <n v="95"/>
    <n v="99"/>
    <n v="125"/>
    <n v="41"/>
    <n v="0"/>
    <n v="15"/>
    <n v="5"/>
    <n v="38"/>
    <n v="32"/>
    <n v="0"/>
    <n v="0"/>
    <n v="0"/>
    <n v="0"/>
    <n v="0"/>
    <n v="0"/>
    <n v="0"/>
    <n v="0"/>
    <n v="0"/>
    <n v="0"/>
    <n v="0"/>
    <n v="0"/>
    <n v="0"/>
    <n v="0"/>
    <n v="0"/>
    <n v="0"/>
    <n v="0"/>
    <n v="0"/>
    <n v="0"/>
    <n v="2"/>
    <n v="0"/>
    <n v="94"/>
    <n v="3"/>
    <n v="707"/>
    <n v="822"/>
    <n v="958"/>
    <n v="99"/>
    <n v="37"/>
    <n v="4523"/>
    <n v="1512"/>
    <n v="0"/>
    <n v="27"/>
    <n v="754"/>
    <n v="624"/>
    <n v="2938"/>
  </r>
  <r>
    <x v="4"/>
    <x v="29"/>
    <x v="195"/>
    <x v="10"/>
    <n v="103"/>
    <n v="2"/>
    <n v="2"/>
    <n v="0"/>
    <n v="0"/>
    <n v="78"/>
    <n v="0"/>
    <n v="7"/>
    <n v="1"/>
    <n v="3"/>
    <n v="3"/>
    <n v="0"/>
    <n v="0"/>
    <n v="813"/>
    <n v="643"/>
    <n v="25"/>
    <n v="23"/>
    <n v="51"/>
    <n v="981"/>
    <n v="579"/>
    <n v="8"/>
    <n v="92"/>
    <n v="23"/>
    <n v="1189"/>
    <n v="707"/>
    <n v="7"/>
    <n v="95"/>
    <n v="99"/>
    <n v="125"/>
    <n v="42"/>
    <n v="0"/>
    <n v="15"/>
    <n v="5"/>
    <n v="38"/>
    <n v="32"/>
    <n v="0"/>
    <n v="0"/>
    <n v="0"/>
    <n v="0"/>
    <n v="0"/>
    <n v="0"/>
    <n v="0"/>
    <n v="0"/>
    <n v="0"/>
    <n v="0"/>
    <n v="0"/>
    <n v="0"/>
    <n v="0"/>
    <n v="0"/>
    <n v="0"/>
    <n v="0"/>
    <n v="0"/>
    <n v="0"/>
    <n v="0"/>
    <n v="2"/>
    <n v="0"/>
    <n v="93"/>
    <n v="3"/>
    <n v="710"/>
    <n v="824"/>
    <n v="962"/>
    <n v="99"/>
    <n v="37"/>
    <n v="4534"/>
    <n v="1607"/>
    <n v="0"/>
    <n v="27"/>
    <n v="749"/>
    <n v="627"/>
    <n v="2949"/>
  </r>
  <r>
    <x v="4"/>
    <x v="29"/>
    <x v="195"/>
    <x v="11"/>
    <n v="103"/>
    <n v="2"/>
    <n v="2"/>
    <n v="0"/>
    <n v="0"/>
    <n v="78"/>
    <n v="0"/>
    <n v="6"/>
    <n v="1"/>
    <n v="3"/>
    <n v="3"/>
    <n v="0"/>
    <n v="0"/>
    <n v="812"/>
    <n v="643"/>
    <n v="25"/>
    <n v="23"/>
    <n v="52"/>
    <n v="985"/>
    <n v="592"/>
    <n v="8"/>
    <n v="93"/>
    <n v="23"/>
    <n v="1188"/>
    <n v="720"/>
    <n v="7"/>
    <n v="94"/>
    <n v="99"/>
    <n v="125"/>
    <n v="45"/>
    <n v="0"/>
    <n v="14"/>
    <n v="5"/>
    <n v="37"/>
    <n v="31"/>
    <n v="0"/>
    <n v="0"/>
    <n v="0"/>
    <n v="0"/>
    <n v="0"/>
    <n v="0"/>
    <n v="0"/>
    <n v="0"/>
    <n v="0"/>
    <n v="0"/>
    <n v="0"/>
    <n v="0"/>
    <n v="0"/>
    <n v="0"/>
    <n v="0"/>
    <n v="0"/>
    <n v="0"/>
    <n v="0"/>
    <n v="0"/>
    <n v="2"/>
    <n v="0"/>
    <n v="93"/>
    <n v="3"/>
    <n v="708"/>
    <n v="827"/>
    <n v="962"/>
    <n v="99"/>
    <n v="36"/>
    <n v="4538"/>
    <n v="1685"/>
    <n v="0"/>
    <n v="27"/>
    <n v="745"/>
    <n v="633"/>
    <n v="2958"/>
  </r>
  <r>
    <x v="4"/>
    <x v="29"/>
    <x v="195"/>
    <x v="12"/>
    <n v="103"/>
    <n v="2"/>
    <n v="2"/>
    <n v="0"/>
    <n v="0"/>
    <n v="78"/>
    <n v="0"/>
    <n v="6"/>
    <n v="1"/>
    <n v="3"/>
    <n v="3"/>
    <n v="0"/>
    <n v="0"/>
    <n v="811"/>
    <n v="648"/>
    <n v="25"/>
    <n v="23"/>
    <n v="51"/>
    <n v="988"/>
    <n v="600"/>
    <n v="8"/>
    <n v="93"/>
    <n v="24"/>
    <n v="1191"/>
    <n v="731"/>
    <n v="7"/>
    <n v="95"/>
    <n v="99"/>
    <n v="125"/>
    <n v="46"/>
    <n v="0"/>
    <n v="14"/>
    <n v="5"/>
    <n v="38"/>
    <n v="32"/>
    <n v="0"/>
    <n v="0"/>
    <n v="0"/>
    <n v="0"/>
    <n v="0"/>
    <n v="0"/>
    <n v="0"/>
    <n v="0"/>
    <n v="0"/>
    <n v="0"/>
    <n v="0"/>
    <n v="0"/>
    <n v="0"/>
    <n v="0"/>
    <n v="0"/>
    <n v="0"/>
    <n v="0"/>
    <n v="0"/>
    <n v="0"/>
    <n v="2"/>
    <n v="0"/>
    <n v="93"/>
    <n v="3"/>
    <n v="709"/>
    <n v="829"/>
    <n v="965"/>
    <n v="99"/>
    <n v="37"/>
    <n v="4546"/>
    <n v="1752"/>
    <n v="0"/>
    <n v="27"/>
    <n v="740"/>
    <n v="634"/>
    <n v="2970"/>
  </r>
  <r>
    <x v="4"/>
    <x v="29"/>
    <x v="195"/>
    <x v="13"/>
    <n v="103"/>
    <n v="2"/>
    <n v="2"/>
    <n v="0"/>
    <n v="0"/>
    <n v="78"/>
    <n v="0"/>
    <n v="6"/>
    <n v="1"/>
    <n v="3"/>
    <n v="3"/>
    <n v="0"/>
    <n v="0"/>
    <n v="810"/>
    <n v="651"/>
    <n v="25"/>
    <n v="23"/>
    <n v="50"/>
    <n v="986"/>
    <n v="608"/>
    <n v="8"/>
    <n v="94"/>
    <n v="23"/>
    <n v="1194"/>
    <n v="737"/>
    <n v="7"/>
    <n v="95"/>
    <n v="99"/>
    <n v="125"/>
    <n v="48"/>
    <n v="0"/>
    <n v="14"/>
    <n v="5"/>
    <n v="38"/>
    <n v="32"/>
    <n v="0"/>
    <n v="0"/>
    <n v="0"/>
    <n v="0"/>
    <n v="0"/>
    <n v="0"/>
    <n v="0"/>
    <n v="0"/>
    <n v="0"/>
    <n v="0"/>
    <n v="0"/>
    <n v="0"/>
    <n v="0"/>
    <n v="0"/>
    <n v="0"/>
    <n v="0"/>
    <n v="0"/>
    <n v="0"/>
    <n v="0"/>
    <n v="2"/>
    <n v="0"/>
    <n v="93"/>
    <n v="3"/>
    <n v="709"/>
    <n v="828"/>
    <n v="968"/>
    <n v="99"/>
    <n v="37"/>
    <n v="4552"/>
    <n v="1777"/>
    <n v="0"/>
    <n v="27"/>
    <n v="735"/>
    <n v="634"/>
    <n v="2981"/>
  </r>
  <r>
    <x v="4"/>
    <x v="29"/>
    <x v="195"/>
    <x v="14"/>
    <n v="103"/>
    <n v="2"/>
    <n v="2"/>
    <n v="0"/>
    <n v="0"/>
    <n v="78"/>
    <n v="0"/>
    <n v="6"/>
    <n v="1"/>
    <n v="3"/>
    <n v="3"/>
    <n v="0"/>
    <n v="0"/>
    <n v="810"/>
    <n v="652"/>
    <n v="24"/>
    <n v="23"/>
    <n v="50"/>
    <n v="987"/>
    <n v="617"/>
    <n v="8"/>
    <n v="94"/>
    <n v="24"/>
    <n v="1198"/>
    <n v="745"/>
    <n v="7"/>
    <n v="95"/>
    <n v="101"/>
    <n v="125"/>
    <n v="50"/>
    <n v="0"/>
    <n v="14"/>
    <n v="5"/>
    <n v="38"/>
    <n v="34"/>
    <n v="0"/>
    <n v="0"/>
    <n v="0"/>
    <n v="0"/>
    <n v="0"/>
    <n v="0"/>
    <n v="0"/>
    <n v="0"/>
    <n v="0"/>
    <n v="0"/>
    <n v="0"/>
    <n v="0"/>
    <n v="0"/>
    <n v="0"/>
    <n v="0"/>
    <n v="0"/>
    <n v="0"/>
    <n v="0"/>
    <n v="0"/>
    <n v="2"/>
    <n v="0"/>
    <n v="93"/>
    <n v="3"/>
    <n v="709"/>
    <n v="829"/>
    <n v="971"/>
    <n v="100"/>
    <n v="37"/>
    <n v="4565"/>
    <n v="1811"/>
    <n v="0"/>
    <n v="27"/>
    <n v="733"/>
    <n v="642"/>
    <n v="2992"/>
  </r>
  <r>
    <x v="4"/>
    <x v="29"/>
    <x v="195"/>
    <x v="15"/>
    <n v="103"/>
    <n v="2"/>
    <n v="2"/>
    <n v="0"/>
    <n v="0"/>
    <n v="78"/>
    <n v="0"/>
    <n v="6"/>
    <n v="1"/>
    <n v="3"/>
    <n v="3"/>
    <n v="0"/>
    <n v="0"/>
    <n v="810"/>
    <n v="651"/>
    <n v="24"/>
    <n v="23"/>
    <n v="48"/>
    <n v="986"/>
    <n v="620"/>
    <n v="8"/>
    <n v="94"/>
    <n v="24"/>
    <n v="1199"/>
    <n v="748"/>
    <n v="7"/>
    <n v="95"/>
    <n v="99"/>
    <n v="127"/>
    <n v="51"/>
    <n v="0"/>
    <n v="14"/>
    <n v="7"/>
    <n v="38"/>
    <n v="34"/>
    <n v="0"/>
    <n v="0"/>
    <n v="0"/>
    <n v="0"/>
    <n v="0"/>
    <n v="0"/>
    <n v="0"/>
    <n v="0"/>
    <n v="0"/>
    <n v="0"/>
    <n v="0"/>
    <n v="0"/>
    <n v="0"/>
    <n v="0"/>
    <n v="0"/>
    <n v="0"/>
    <n v="0"/>
    <n v="0"/>
    <n v="0"/>
    <n v="2"/>
    <n v="0"/>
    <n v="93"/>
    <n v="3"/>
    <n v="709"/>
    <n v="830"/>
    <n v="972"/>
    <n v="100"/>
    <n v="37"/>
    <n v="4576"/>
    <n v="1832"/>
    <n v="0"/>
    <n v="27"/>
    <n v="729"/>
    <n v="644"/>
    <n v="3005"/>
  </r>
  <r>
    <x v="4"/>
    <x v="29"/>
    <x v="195"/>
    <x v="16"/>
    <n v="103"/>
    <n v="2"/>
    <n v="2"/>
    <n v="0"/>
    <n v="0"/>
    <n v="78"/>
    <n v="0"/>
    <n v="6"/>
    <n v="1"/>
    <n v="3"/>
    <n v="3"/>
    <n v="0"/>
    <n v="0"/>
    <n v="809"/>
    <n v="650"/>
    <n v="24"/>
    <n v="23"/>
    <n v="47"/>
    <n v="989"/>
    <n v="622"/>
    <n v="8"/>
    <n v="94"/>
    <n v="24"/>
    <n v="1199"/>
    <n v="753"/>
    <n v="7"/>
    <n v="93"/>
    <n v="100"/>
    <n v="127"/>
    <n v="51"/>
    <n v="0"/>
    <n v="14"/>
    <n v="7"/>
    <n v="38"/>
    <n v="34"/>
    <n v="0"/>
    <n v="0"/>
    <n v="0"/>
    <n v="0"/>
    <n v="0"/>
    <n v="0"/>
    <n v="0"/>
    <n v="0"/>
    <n v="0"/>
    <n v="0"/>
    <n v="0"/>
    <n v="0"/>
    <n v="0"/>
    <n v="0"/>
    <n v="0"/>
    <n v="0"/>
    <n v="0"/>
    <n v="0"/>
    <n v="0"/>
    <n v="2"/>
    <n v="0"/>
    <n v="93"/>
    <n v="3"/>
    <n v="708"/>
    <n v="833"/>
    <n v="971"/>
    <n v="100"/>
    <n v="37"/>
    <n v="4579"/>
    <n v="1855"/>
    <n v="0"/>
    <n v="27"/>
    <n v="725"/>
    <n v="647"/>
    <n v="3010"/>
  </r>
  <r>
    <x v="4"/>
    <x v="32"/>
    <x v="196"/>
    <x v="0"/>
    <n v="168"/>
    <n v="0"/>
    <n v="0"/>
    <n v="4"/>
    <n v="0"/>
    <n v="24"/>
    <n v="3"/>
    <n v="21"/>
    <n v="17"/>
    <n v="74"/>
    <n v="0"/>
    <n v="10"/>
    <n v="0"/>
    <n v="580"/>
    <n v="0"/>
    <n v="216"/>
    <n v="41"/>
    <n v="28"/>
    <n v="2701"/>
    <n v="0"/>
    <n v="111"/>
    <n v="465"/>
    <n v="244"/>
    <n v="1672"/>
    <n v="51"/>
    <n v="24"/>
    <n v="432"/>
    <n v="96"/>
    <n v="340"/>
    <n v="0"/>
    <n v="5"/>
    <n v="74"/>
    <n v="15"/>
    <n v="49"/>
    <n v="0"/>
    <n v="4"/>
    <n v="0"/>
    <n v="3"/>
    <n v="0"/>
    <n v="0"/>
    <n v="0"/>
    <n v="0"/>
    <n v="0"/>
    <n v="0"/>
    <n v="0"/>
    <n v="0"/>
    <n v="0"/>
    <n v="5"/>
    <n v="0"/>
    <n v="23"/>
    <n v="48"/>
    <n v="0"/>
    <n v="3"/>
    <n v="2"/>
    <m/>
    <m/>
    <m/>
    <m/>
    <m/>
    <m/>
    <m/>
    <m/>
    <m/>
    <m/>
    <m/>
    <m/>
    <m/>
    <m/>
    <m/>
    <m/>
  </r>
  <r>
    <x v="4"/>
    <x v="32"/>
    <x v="196"/>
    <x v="1"/>
    <n v="167"/>
    <n v="0"/>
    <n v="0"/>
    <n v="4"/>
    <n v="0"/>
    <n v="30"/>
    <n v="2"/>
    <n v="21"/>
    <n v="17"/>
    <n v="74"/>
    <n v="0"/>
    <n v="10"/>
    <n v="0"/>
    <n v="580"/>
    <n v="0"/>
    <n v="239"/>
    <n v="41"/>
    <n v="27"/>
    <n v="2699"/>
    <n v="0"/>
    <n v="151"/>
    <n v="461"/>
    <n v="241"/>
    <n v="1680"/>
    <n v="67"/>
    <n v="24"/>
    <n v="429"/>
    <n v="104"/>
    <n v="346"/>
    <n v="0"/>
    <n v="5"/>
    <n v="78"/>
    <n v="15"/>
    <n v="49"/>
    <n v="0"/>
    <n v="4"/>
    <n v="0"/>
    <n v="3"/>
    <n v="0"/>
    <n v="0"/>
    <n v="0"/>
    <n v="0"/>
    <n v="0"/>
    <n v="0"/>
    <n v="0"/>
    <n v="0"/>
    <n v="0"/>
    <n v="5"/>
    <n v="0"/>
    <n v="23"/>
    <n v="48"/>
    <n v="0"/>
    <n v="3"/>
    <n v="2"/>
    <m/>
    <m/>
    <m/>
    <m/>
    <m/>
    <m/>
    <m/>
    <m/>
    <m/>
    <m/>
    <m/>
    <m/>
    <m/>
    <m/>
    <m/>
    <m/>
  </r>
  <r>
    <x v="4"/>
    <x v="32"/>
    <x v="196"/>
    <x v="2"/>
    <n v="167"/>
    <n v="0"/>
    <n v="0"/>
    <n v="4"/>
    <n v="0"/>
    <n v="36"/>
    <n v="2"/>
    <n v="21"/>
    <n v="17"/>
    <n v="74"/>
    <n v="10"/>
    <n v="5"/>
    <n v="0"/>
    <n v="581"/>
    <n v="265"/>
    <n v="23"/>
    <n v="41"/>
    <n v="28"/>
    <n v="2705"/>
    <n v="193"/>
    <n v="48"/>
    <n v="455"/>
    <n v="237"/>
    <n v="1674"/>
    <n v="94"/>
    <n v="23"/>
    <n v="425"/>
    <n v="100"/>
    <n v="349"/>
    <n v="6"/>
    <n v="3"/>
    <n v="78"/>
    <n v="16"/>
    <n v="47"/>
    <n v="4"/>
    <n v="2"/>
    <n v="0"/>
    <n v="3"/>
    <n v="0"/>
    <n v="0"/>
    <n v="0"/>
    <n v="0"/>
    <n v="0"/>
    <n v="0"/>
    <n v="0"/>
    <n v="0"/>
    <n v="0"/>
    <n v="0"/>
    <n v="0"/>
    <n v="0"/>
    <n v="0"/>
    <n v="0"/>
    <n v="0"/>
    <n v="0"/>
    <n v="0"/>
    <n v="4"/>
    <n v="124"/>
    <n v="65"/>
    <n v="464"/>
    <n v="1767"/>
    <n v="1023"/>
    <n v="212"/>
    <n v="37"/>
    <m/>
    <m/>
    <m/>
    <m/>
    <m/>
    <m/>
    <m/>
  </r>
  <r>
    <x v="4"/>
    <x v="32"/>
    <x v="196"/>
    <x v="3"/>
    <n v="168"/>
    <n v="0"/>
    <n v="0"/>
    <n v="4"/>
    <n v="0"/>
    <n v="45"/>
    <n v="2"/>
    <n v="21"/>
    <n v="17"/>
    <n v="73"/>
    <n v="10"/>
    <n v="5"/>
    <n v="0"/>
    <n v="581"/>
    <n v="275"/>
    <n v="23"/>
    <n v="41"/>
    <n v="28"/>
    <n v="2715"/>
    <n v="264"/>
    <n v="50"/>
    <n v="454"/>
    <n v="240"/>
    <n v="1682"/>
    <n v="118"/>
    <n v="23"/>
    <n v="425"/>
    <n v="105"/>
    <n v="349"/>
    <n v="8"/>
    <n v="3"/>
    <n v="77"/>
    <n v="15"/>
    <n v="46"/>
    <n v="7"/>
    <n v="2"/>
    <n v="0"/>
    <n v="3"/>
    <n v="0"/>
    <n v="0"/>
    <n v="0"/>
    <n v="0"/>
    <n v="0"/>
    <n v="0"/>
    <n v="0"/>
    <n v="0"/>
    <n v="0"/>
    <n v="0"/>
    <n v="0"/>
    <n v="0"/>
    <n v="0"/>
    <n v="0"/>
    <n v="0"/>
    <n v="0"/>
    <n v="0"/>
    <n v="4"/>
    <n v="124"/>
    <n v="64"/>
    <n v="465"/>
    <n v="1776"/>
    <n v="1030"/>
    <n v="216"/>
    <n v="36"/>
    <m/>
    <m/>
    <m/>
    <m/>
    <m/>
    <m/>
    <m/>
  </r>
  <r>
    <x v="4"/>
    <x v="32"/>
    <x v="196"/>
    <x v="4"/>
    <n v="169"/>
    <n v="0"/>
    <n v="0"/>
    <n v="4"/>
    <n v="0"/>
    <n v="50"/>
    <n v="2"/>
    <n v="20"/>
    <n v="17"/>
    <n v="73"/>
    <n v="10"/>
    <n v="5"/>
    <n v="0"/>
    <n v="584"/>
    <n v="296"/>
    <n v="23"/>
    <n v="41"/>
    <n v="31"/>
    <n v="2716"/>
    <n v="357"/>
    <n v="51"/>
    <n v="454"/>
    <n v="236"/>
    <n v="1683"/>
    <n v="147"/>
    <n v="22"/>
    <n v="422"/>
    <n v="105"/>
    <n v="346"/>
    <n v="13"/>
    <n v="3"/>
    <n v="77"/>
    <n v="15"/>
    <n v="46"/>
    <n v="10"/>
    <n v="2"/>
    <n v="0"/>
    <n v="4"/>
    <n v="0"/>
    <n v="0"/>
    <n v="0"/>
    <n v="0"/>
    <n v="0"/>
    <n v="0"/>
    <n v="0"/>
    <n v="0"/>
    <n v="0"/>
    <n v="0"/>
    <n v="0"/>
    <n v="0"/>
    <n v="0"/>
    <n v="0"/>
    <n v="0"/>
    <n v="0"/>
    <n v="0"/>
    <n v="4"/>
    <n v="123"/>
    <n v="64"/>
    <n v="469"/>
    <n v="1790"/>
    <n v="1036"/>
    <n v="214"/>
    <n v="35"/>
    <m/>
    <m/>
    <m/>
    <m/>
    <m/>
    <m/>
    <m/>
  </r>
  <r>
    <x v="4"/>
    <x v="32"/>
    <x v="196"/>
    <x v="5"/>
    <n v="168"/>
    <n v="0"/>
    <n v="0"/>
    <n v="4"/>
    <n v="0"/>
    <n v="55"/>
    <n v="2"/>
    <n v="20"/>
    <n v="17"/>
    <n v="72"/>
    <n v="11"/>
    <n v="5"/>
    <n v="0"/>
    <n v="582"/>
    <n v="314"/>
    <n v="23"/>
    <n v="41"/>
    <n v="31"/>
    <n v="2729"/>
    <n v="428"/>
    <n v="53"/>
    <n v="455"/>
    <n v="239"/>
    <n v="1682"/>
    <n v="190"/>
    <n v="20"/>
    <n v="416"/>
    <n v="106"/>
    <n v="349"/>
    <n v="15"/>
    <n v="3"/>
    <n v="78"/>
    <n v="15"/>
    <n v="47"/>
    <n v="18"/>
    <n v="2"/>
    <n v="0"/>
    <n v="4"/>
    <n v="0"/>
    <n v="0"/>
    <n v="0"/>
    <n v="0"/>
    <n v="0"/>
    <n v="0"/>
    <n v="0"/>
    <n v="0"/>
    <n v="0"/>
    <n v="0"/>
    <n v="0"/>
    <n v="0"/>
    <n v="0"/>
    <n v="0"/>
    <n v="0"/>
    <n v="0"/>
    <n v="0"/>
    <n v="4"/>
    <n v="122"/>
    <n v="63"/>
    <n v="471"/>
    <n v="1806"/>
    <n v="1039"/>
    <n v="219"/>
    <n v="37"/>
    <m/>
    <m/>
    <m/>
    <m/>
    <m/>
    <m/>
    <m/>
  </r>
  <r>
    <x v="4"/>
    <x v="32"/>
    <x v="196"/>
    <x v="6"/>
    <n v="168"/>
    <n v="0"/>
    <n v="0"/>
    <n v="4"/>
    <n v="0"/>
    <n v="59"/>
    <n v="2"/>
    <n v="19"/>
    <n v="15"/>
    <n v="71"/>
    <n v="11"/>
    <n v="5"/>
    <n v="0"/>
    <n v="580"/>
    <n v="324"/>
    <n v="23"/>
    <n v="40"/>
    <n v="31"/>
    <n v="2745"/>
    <n v="524"/>
    <n v="54"/>
    <n v="455"/>
    <n v="242"/>
    <n v="1677"/>
    <n v="234"/>
    <n v="20"/>
    <n v="412"/>
    <n v="107"/>
    <n v="344"/>
    <n v="20"/>
    <n v="3"/>
    <n v="75"/>
    <n v="15"/>
    <n v="48"/>
    <n v="19"/>
    <n v="2"/>
    <n v="0"/>
    <n v="4"/>
    <n v="0"/>
    <n v="0"/>
    <n v="0"/>
    <n v="0"/>
    <n v="0"/>
    <n v="0"/>
    <n v="0"/>
    <n v="0"/>
    <n v="0"/>
    <n v="0"/>
    <n v="0"/>
    <n v="0"/>
    <n v="0"/>
    <n v="0"/>
    <n v="0"/>
    <n v="0"/>
    <n v="0"/>
    <n v="4"/>
    <n v="122"/>
    <n v="62"/>
    <n v="471"/>
    <n v="1819"/>
    <n v="1044"/>
    <n v="221"/>
    <n v="38"/>
    <m/>
    <m/>
    <m/>
    <m/>
    <m/>
    <m/>
    <m/>
  </r>
  <r>
    <x v="4"/>
    <x v="32"/>
    <x v="196"/>
    <x v="7"/>
    <n v="166"/>
    <n v="0"/>
    <n v="0"/>
    <n v="4"/>
    <n v="0"/>
    <n v="63"/>
    <n v="2"/>
    <n v="19"/>
    <n v="14"/>
    <n v="70"/>
    <n v="11"/>
    <n v="5"/>
    <n v="0"/>
    <n v="583"/>
    <n v="330"/>
    <n v="23"/>
    <n v="39"/>
    <n v="31"/>
    <n v="2766"/>
    <n v="599"/>
    <n v="56"/>
    <n v="458"/>
    <n v="235"/>
    <n v="1689"/>
    <n v="301"/>
    <n v="20"/>
    <n v="414"/>
    <n v="116"/>
    <n v="344"/>
    <n v="24"/>
    <n v="3"/>
    <n v="75"/>
    <n v="14"/>
    <n v="49"/>
    <n v="22"/>
    <n v="2"/>
    <n v="0"/>
    <n v="4"/>
    <n v="0"/>
    <n v="0"/>
    <n v="0"/>
    <n v="0"/>
    <n v="0"/>
    <n v="0"/>
    <n v="0"/>
    <n v="0"/>
    <n v="0"/>
    <n v="0"/>
    <n v="0"/>
    <n v="0"/>
    <n v="0"/>
    <n v="0"/>
    <n v="0"/>
    <n v="0"/>
    <n v="0"/>
    <n v="4"/>
    <n v="121"/>
    <n v="61"/>
    <n v="474"/>
    <n v="1833"/>
    <n v="1044"/>
    <n v="221"/>
    <n v="39"/>
    <m/>
    <m/>
    <m/>
    <m/>
    <m/>
    <m/>
    <m/>
  </r>
  <r>
    <x v="4"/>
    <x v="32"/>
    <x v="196"/>
    <x v="8"/>
    <n v="167"/>
    <n v="0"/>
    <n v="0"/>
    <n v="3"/>
    <n v="0"/>
    <n v="71"/>
    <n v="2"/>
    <n v="18"/>
    <n v="15"/>
    <n v="112"/>
    <n v="9"/>
    <n v="10"/>
    <n v="4"/>
    <n v="541"/>
    <n v="346"/>
    <n v="18"/>
    <n v="39"/>
    <n v="23"/>
    <n v="2775"/>
    <n v="780"/>
    <n v="57"/>
    <n v="460"/>
    <n v="235"/>
    <n v="1691"/>
    <n v="427"/>
    <n v="19"/>
    <n v="408"/>
    <n v="120"/>
    <n v="347"/>
    <n v="44"/>
    <n v="3"/>
    <n v="71"/>
    <n v="14"/>
    <n v="48"/>
    <n v="22"/>
    <n v="2"/>
    <n v="0"/>
    <n v="4"/>
    <n v="0"/>
    <n v="0"/>
    <n v="0"/>
    <n v="0"/>
    <n v="0"/>
    <n v="0"/>
    <n v="0"/>
    <n v="0"/>
    <n v="0"/>
    <n v="0"/>
    <n v="0"/>
    <n v="0"/>
    <n v="0"/>
    <n v="0"/>
    <n v="0"/>
    <n v="0"/>
    <n v="0"/>
    <n v="3"/>
    <n v="121"/>
    <n v="93"/>
    <n v="447"/>
    <n v="1851"/>
    <n v="1051"/>
    <n v="225"/>
    <n v="38"/>
    <n v="14185"/>
    <n v="1203"/>
    <n v="0"/>
    <n v="79"/>
    <n v="4534"/>
    <n v="1745"/>
    <n v="6795"/>
  </r>
  <r>
    <x v="4"/>
    <x v="32"/>
    <x v="196"/>
    <x v="9"/>
    <n v="166"/>
    <n v="0"/>
    <n v="0"/>
    <n v="3"/>
    <n v="0"/>
    <n v="76"/>
    <n v="2"/>
    <n v="18"/>
    <n v="15"/>
    <n v="111"/>
    <n v="9"/>
    <n v="10"/>
    <n v="4"/>
    <n v="541"/>
    <n v="355"/>
    <n v="17"/>
    <n v="40"/>
    <n v="23"/>
    <n v="2784"/>
    <n v="928"/>
    <n v="56"/>
    <n v="456"/>
    <n v="228"/>
    <n v="1696"/>
    <n v="504"/>
    <n v="16"/>
    <n v="398"/>
    <n v="121"/>
    <n v="348"/>
    <n v="81"/>
    <n v="3"/>
    <n v="69"/>
    <n v="15"/>
    <n v="49"/>
    <n v="24"/>
    <n v="2"/>
    <n v="0"/>
    <n v="4"/>
    <n v="0"/>
    <n v="0"/>
    <n v="0"/>
    <n v="0"/>
    <n v="0"/>
    <n v="0"/>
    <n v="0"/>
    <n v="0"/>
    <n v="0"/>
    <n v="0"/>
    <n v="0"/>
    <n v="0"/>
    <n v="0"/>
    <n v="0"/>
    <n v="0"/>
    <n v="0"/>
    <n v="0"/>
    <n v="3"/>
    <n v="120"/>
    <n v="93"/>
    <n v="447"/>
    <n v="1874"/>
    <n v="1065"/>
    <n v="226"/>
    <n v="39"/>
    <n v="14256"/>
    <n v="1940"/>
    <n v="0"/>
    <n v="76"/>
    <n v="4474"/>
    <n v="1740"/>
    <n v="6899"/>
  </r>
  <r>
    <x v="4"/>
    <x v="32"/>
    <x v="196"/>
    <x v="10"/>
    <n v="167"/>
    <n v="0"/>
    <n v="0"/>
    <n v="3"/>
    <n v="0"/>
    <n v="80"/>
    <n v="2"/>
    <n v="17"/>
    <n v="15"/>
    <n v="111"/>
    <n v="10"/>
    <n v="10"/>
    <n v="3"/>
    <n v="542"/>
    <n v="360"/>
    <n v="17"/>
    <n v="38"/>
    <n v="23"/>
    <n v="2798"/>
    <n v="980"/>
    <n v="56"/>
    <n v="464"/>
    <n v="228"/>
    <n v="1707"/>
    <n v="539"/>
    <n v="16"/>
    <n v="397"/>
    <n v="125"/>
    <n v="349"/>
    <n v="94"/>
    <n v="3"/>
    <n v="69"/>
    <n v="14"/>
    <n v="49"/>
    <n v="23"/>
    <n v="2"/>
    <n v="1"/>
    <n v="4"/>
    <n v="0"/>
    <n v="0"/>
    <n v="0"/>
    <n v="0"/>
    <n v="0"/>
    <n v="0"/>
    <n v="0"/>
    <n v="0"/>
    <n v="0"/>
    <n v="0"/>
    <n v="0"/>
    <n v="0"/>
    <n v="0"/>
    <n v="0"/>
    <n v="0"/>
    <n v="0"/>
    <n v="0"/>
    <n v="3"/>
    <n v="121"/>
    <n v="94"/>
    <n v="448"/>
    <n v="1881"/>
    <n v="1070"/>
    <n v="231"/>
    <n v="38"/>
    <n v="14347"/>
    <n v="2243"/>
    <n v="0"/>
    <n v="75"/>
    <n v="4463"/>
    <n v="1777"/>
    <n v="6955"/>
  </r>
  <r>
    <x v="4"/>
    <x v="32"/>
    <x v="196"/>
    <x v="11"/>
    <n v="168"/>
    <n v="0"/>
    <n v="0"/>
    <n v="3"/>
    <n v="0"/>
    <n v="85"/>
    <n v="1"/>
    <n v="17"/>
    <n v="15"/>
    <n v="110"/>
    <n v="10"/>
    <n v="9"/>
    <n v="3"/>
    <n v="543"/>
    <n v="367"/>
    <n v="17"/>
    <n v="37"/>
    <n v="24"/>
    <n v="2805"/>
    <n v="1026"/>
    <n v="55"/>
    <n v="461"/>
    <n v="229"/>
    <n v="1709"/>
    <n v="570"/>
    <n v="16"/>
    <n v="397"/>
    <n v="128"/>
    <n v="349"/>
    <n v="101"/>
    <n v="3"/>
    <n v="70"/>
    <n v="12"/>
    <n v="48"/>
    <n v="23"/>
    <n v="2"/>
    <n v="1"/>
    <n v="3"/>
    <n v="0"/>
    <n v="0"/>
    <n v="0"/>
    <n v="0"/>
    <n v="0"/>
    <n v="0"/>
    <n v="0"/>
    <n v="0"/>
    <n v="0"/>
    <n v="0"/>
    <n v="0"/>
    <n v="0"/>
    <n v="0"/>
    <n v="0"/>
    <n v="0"/>
    <n v="0"/>
    <n v="0"/>
    <n v="3"/>
    <n v="122"/>
    <n v="94"/>
    <n v="448"/>
    <n v="1902"/>
    <n v="1071"/>
    <n v="231"/>
    <n v="38"/>
    <n v="14417"/>
    <n v="2497"/>
    <n v="0"/>
    <n v="76"/>
    <n v="4451"/>
    <n v="1800"/>
    <n v="7018"/>
  </r>
  <r>
    <x v="4"/>
    <x v="32"/>
    <x v="196"/>
    <x v="12"/>
    <n v="169"/>
    <n v="0"/>
    <n v="0"/>
    <n v="3"/>
    <n v="0"/>
    <n v="88"/>
    <n v="1"/>
    <n v="17"/>
    <n v="15"/>
    <n v="109"/>
    <n v="9"/>
    <n v="9"/>
    <n v="3"/>
    <n v="547"/>
    <n v="379"/>
    <n v="17"/>
    <n v="37"/>
    <n v="27"/>
    <n v="2811"/>
    <n v="1079"/>
    <n v="53"/>
    <n v="456"/>
    <n v="227"/>
    <n v="1718"/>
    <n v="607"/>
    <n v="16"/>
    <n v="396"/>
    <n v="133"/>
    <n v="349"/>
    <n v="108"/>
    <n v="3"/>
    <n v="70"/>
    <n v="12"/>
    <n v="48"/>
    <n v="30"/>
    <n v="3"/>
    <n v="1"/>
    <n v="2"/>
    <n v="0"/>
    <n v="0"/>
    <n v="0"/>
    <n v="0"/>
    <n v="0"/>
    <n v="0"/>
    <n v="0"/>
    <n v="0"/>
    <n v="0"/>
    <n v="0"/>
    <n v="0"/>
    <n v="0"/>
    <n v="0"/>
    <n v="0"/>
    <n v="0"/>
    <n v="0"/>
    <n v="0"/>
    <n v="3"/>
    <n v="123"/>
    <n v="93"/>
    <n v="451"/>
    <n v="1916"/>
    <n v="1079"/>
    <n v="233"/>
    <n v="40"/>
    <n v="14501"/>
    <n v="2752"/>
    <n v="0"/>
    <n v="76"/>
    <n v="4404"/>
    <n v="1857"/>
    <n v="7082"/>
  </r>
  <r>
    <x v="4"/>
    <x v="32"/>
    <x v="196"/>
    <x v="13"/>
    <n v="167"/>
    <n v="0"/>
    <n v="0"/>
    <n v="3"/>
    <n v="0"/>
    <n v="89"/>
    <n v="1"/>
    <n v="16"/>
    <n v="15"/>
    <n v="107"/>
    <n v="59"/>
    <n v="9"/>
    <n v="3"/>
    <n v="549"/>
    <n v="381"/>
    <n v="17"/>
    <n v="36"/>
    <n v="28"/>
    <n v="2818"/>
    <n v="1111"/>
    <n v="51"/>
    <n v="451"/>
    <n v="229"/>
    <n v="1721"/>
    <n v="630"/>
    <n v="16"/>
    <n v="394"/>
    <n v="135"/>
    <n v="353"/>
    <n v="113"/>
    <n v="3"/>
    <n v="69"/>
    <n v="12"/>
    <n v="48"/>
    <n v="30"/>
    <n v="3"/>
    <n v="1"/>
    <n v="2"/>
    <n v="0"/>
    <n v="0"/>
    <n v="0"/>
    <n v="0"/>
    <n v="0"/>
    <n v="0"/>
    <n v="0"/>
    <n v="0"/>
    <n v="0"/>
    <n v="0"/>
    <n v="0"/>
    <n v="0"/>
    <n v="0"/>
    <n v="0"/>
    <n v="0"/>
    <n v="0"/>
    <n v="0"/>
    <n v="3"/>
    <n v="123"/>
    <n v="94"/>
    <n v="453"/>
    <n v="1925"/>
    <n v="1083"/>
    <n v="236"/>
    <n v="40"/>
    <n v="14586"/>
    <n v="2885"/>
    <n v="0"/>
    <n v="77"/>
    <n v="4383"/>
    <n v="1912"/>
    <n v="7139"/>
  </r>
  <r>
    <x v="4"/>
    <x v="32"/>
    <x v="196"/>
    <x v="14"/>
    <n v="168"/>
    <n v="0"/>
    <n v="0"/>
    <n v="3"/>
    <n v="1"/>
    <n v="93"/>
    <n v="1"/>
    <n v="13"/>
    <n v="15"/>
    <n v="107"/>
    <n v="73"/>
    <n v="9"/>
    <n v="3"/>
    <n v="540"/>
    <n v="385"/>
    <n v="16"/>
    <n v="31"/>
    <n v="22"/>
    <n v="2793"/>
    <n v="1148"/>
    <n v="49"/>
    <n v="436"/>
    <n v="214"/>
    <n v="1684"/>
    <n v="640"/>
    <n v="16"/>
    <n v="375"/>
    <n v="121"/>
    <n v="352"/>
    <n v="117"/>
    <n v="3"/>
    <n v="69"/>
    <n v="11"/>
    <n v="48"/>
    <n v="30"/>
    <n v="3"/>
    <n v="1"/>
    <n v="2"/>
    <n v="0"/>
    <n v="0"/>
    <n v="0"/>
    <n v="0"/>
    <n v="0"/>
    <n v="0"/>
    <n v="0"/>
    <n v="0"/>
    <n v="0"/>
    <n v="0"/>
    <n v="0"/>
    <n v="0"/>
    <n v="0"/>
    <n v="0"/>
    <n v="0"/>
    <n v="0"/>
    <n v="0"/>
    <n v="3"/>
    <n v="124"/>
    <n v="95"/>
    <n v="454"/>
    <n v="1936"/>
    <n v="1080"/>
    <n v="240"/>
    <n v="41"/>
    <n v="14532"/>
    <n v="3055"/>
    <n v="0"/>
    <n v="78"/>
    <n v="4326"/>
    <n v="1867"/>
    <n v="7160"/>
  </r>
  <r>
    <x v="4"/>
    <x v="32"/>
    <x v="196"/>
    <x v="15"/>
    <n v="167"/>
    <n v="0"/>
    <n v="0"/>
    <n v="3"/>
    <n v="2"/>
    <n v="95"/>
    <n v="1"/>
    <n v="13"/>
    <n v="14"/>
    <n v="104"/>
    <n v="73"/>
    <n v="9"/>
    <n v="3"/>
    <n v="535"/>
    <n v="388"/>
    <n v="15"/>
    <n v="27"/>
    <n v="22"/>
    <n v="2805"/>
    <n v="1166"/>
    <n v="50"/>
    <n v="436"/>
    <n v="212"/>
    <n v="1672"/>
    <n v="647"/>
    <n v="15"/>
    <n v="366"/>
    <n v="116"/>
    <n v="350"/>
    <n v="120"/>
    <n v="3"/>
    <n v="67"/>
    <n v="11"/>
    <n v="49"/>
    <n v="31"/>
    <n v="3"/>
    <n v="1"/>
    <n v="2"/>
    <n v="0"/>
    <n v="0"/>
    <n v="0"/>
    <n v="0"/>
    <n v="0"/>
    <n v="0"/>
    <n v="0"/>
    <n v="0"/>
    <n v="0"/>
    <n v="0"/>
    <n v="0"/>
    <n v="0"/>
    <n v="0"/>
    <n v="0"/>
    <n v="0"/>
    <n v="0"/>
    <n v="0"/>
    <n v="3"/>
    <n v="125"/>
    <n v="92"/>
    <n v="452"/>
    <n v="1949"/>
    <n v="1085"/>
    <n v="242"/>
    <n v="42"/>
    <n v="14535"/>
    <n v="3112"/>
    <n v="0"/>
    <n v="77"/>
    <n v="4278"/>
    <n v="1885"/>
    <n v="7206"/>
  </r>
  <r>
    <x v="4"/>
    <x v="32"/>
    <x v="196"/>
    <x v="16"/>
    <n v="167"/>
    <n v="0"/>
    <n v="0"/>
    <n v="3"/>
    <n v="2"/>
    <n v="97"/>
    <n v="1"/>
    <n v="13"/>
    <n v="14"/>
    <n v="106"/>
    <n v="79"/>
    <n v="9"/>
    <n v="2"/>
    <n v="542"/>
    <n v="393"/>
    <n v="15"/>
    <n v="28"/>
    <n v="21"/>
    <n v="2839"/>
    <n v="1185"/>
    <n v="51"/>
    <n v="445"/>
    <n v="219"/>
    <n v="1678"/>
    <n v="657"/>
    <n v="15"/>
    <n v="366"/>
    <n v="119"/>
    <n v="347"/>
    <n v="120"/>
    <n v="3"/>
    <n v="66"/>
    <n v="10"/>
    <n v="48"/>
    <n v="30"/>
    <n v="3"/>
    <n v="1"/>
    <n v="2"/>
    <n v="0"/>
    <n v="0"/>
    <n v="0"/>
    <n v="0"/>
    <n v="0"/>
    <n v="0"/>
    <n v="0"/>
    <n v="0"/>
    <n v="0"/>
    <n v="0"/>
    <n v="0"/>
    <n v="0"/>
    <n v="0"/>
    <n v="0"/>
    <n v="0"/>
    <n v="0"/>
    <n v="0"/>
    <n v="3"/>
    <n v="127"/>
    <n v="94"/>
    <n v="457"/>
    <n v="1964"/>
    <n v="1088"/>
    <n v="243"/>
    <n v="41"/>
    <n v="14612"/>
    <n v="3183"/>
    <n v="0"/>
    <n v="78"/>
    <n v="4260"/>
    <n v="1945"/>
    <n v="7254"/>
  </r>
  <r>
    <x v="4"/>
    <x v="32"/>
    <x v="196"/>
    <x v="16"/>
    <m/>
    <m/>
    <m/>
    <m/>
    <m/>
    <m/>
    <m/>
    <m/>
    <m/>
    <m/>
    <m/>
    <m/>
    <m/>
    <n v="2"/>
    <m/>
    <m/>
    <n v="1"/>
    <n v="1"/>
    <n v="9"/>
    <n v="1"/>
    <m/>
    <n v="1"/>
    <n v="5"/>
    <n v="3"/>
    <n v="2"/>
    <m/>
    <m/>
    <n v="1"/>
    <n v="1"/>
    <m/>
    <m/>
    <m/>
    <m/>
    <m/>
    <m/>
    <m/>
    <m/>
    <m/>
    <m/>
    <m/>
    <m/>
    <m/>
    <m/>
    <m/>
    <m/>
    <m/>
    <m/>
    <m/>
    <m/>
    <m/>
    <m/>
    <m/>
    <m/>
    <m/>
    <m/>
    <m/>
    <m/>
    <m/>
    <m/>
    <n v="2"/>
    <n v="2"/>
    <n v="1"/>
    <m/>
    <n v="17"/>
    <n v="4"/>
    <m/>
    <m/>
    <n v="2"/>
    <n v="8"/>
    <n v="6"/>
  </r>
  <r>
    <x v="4"/>
    <x v="30"/>
    <x v="197"/>
    <x v="0"/>
    <n v="123"/>
    <n v="0"/>
    <n v="0"/>
    <n v="0"/>
    <n v="0"/>
    <n v="38"/>
    <n v="3"/>
    <n v="12"/>
    <n v="1"/>
    <n v="8"/>
    <n v="0"/>
    <n v="6"/>
    <n v="0"/>
    <n v="594"/>
    <n v="0"/>
    <n v="301"/>
    <n v="7"/>
    <n v="21"/>
    <n v="954"/>
    <n v="0"/>
    <n v="51"/>
    <n v="57"/>
    <n v="77"/>
    <n v="905"/>
    <n v="62"/>
    <n v="2"/>
    <n v="6"/>
    <n v="157"/>
    <n v="84"/>
    <n v="0"/>
    <n v="3"/>
    <n v="13"/>
    <n v="8"/>
    <n v="59"/>
    <n v="0"/>
    <n v="11"/>
    <n v="1"/>
    <n v="1"/>
    <n v="0"/>
    <n v="0"/>
    <n v="0"/>
    <n v="0"/>
    <n v="0"/>
    <n v="0"/>
    <n v="0"/>
    <n v="0"/>
    <n v="0"/>
    <n v="0"/>
    <n v="0"/>
    <n v="12"/>
    <n v="19"/>
    <n v="0"/>
    <n v="3"/>
    <n v="3"/>
    <m/>
    <m/>
    <m/>
    <m/>
    <m/>
    <m/>
    <m/>
    <m/>
    <m/>
    <m/>
    <m/>
    <m/>
    <m/>
    <m/>
    <m/>
    <m/>
  </r>
  <r>
    <x v="4"/>
    <x v="30"/>
    <x v="197"/>
    <x v="1"/>
    <n v="124"/>
    <n v="0"/>
    <n v="0"/>
    <n v="0"/>
    <n v="0"/>
    <n v="45"/>
    <n v="3"/>
    <n v="12"/>
    <n v="1"/>
    <n v="8"/>
    <n v="0"/>
    <n v="6"/>
    <n v="0"/>
    <n v="593"/>
    <n v="0"/>
    <n v="378"/>
    <n v="7"/>
    <n v="21"/>
    <n v="956"/>
    <n v="0"/>
    <n v="95"/>
    <n v="58"/>
    <n v="77"/>
    <n v="906"/>
    <n v="84"/>
    <n v="2"/>
    <n v="6"/>
    <n v="157"/>
    <n v="84"/>
    <n v="0"/>
    <n v="5"/>
    <n v="13"/>
    <n v="8"/>
    <n v="59"/>
    <n v="0"/>
    <n v="13"/>
    <n v="1"/>
    <n v="1"/>
    <n v="0"/>
    <n v="0"/>
    <n v="0"/>
    <n v="0"/>
    <n v="0"/>
    <n v="0"/>
    <n v="0"/>
    <n v="0"/>
    <n v="0"/>
    <n v="0"/>
    <n v="0"/>
    <n v="12"/>
    <n v="19"/>
    <n v="0"/>
    <n v="3"/>
    <n v="3"/>
    <m/>
    <m/>
    <m/>
    <m/>
    <m/>
    <m/>
    <m/>
    <m/>
    <m/>
    <m/>
    <m/>
    <m/>
    <m/>
    <m/>
    <m/>
    <m/>
  </r>
  <r>
    <x v="4"/>
    <x v="30"/>
    <x v="197"/>
    <x v="2"/>
    <n v="124"/>
    <n v="0"/>
    <n v="0"/>
    <n v="0"/>
    <n v="0"/>
    <n v="53"/>
    <n v="3"/>
    <n v="12"/>
    <n v="1"/>
    <n v="9"/>
    <n v="6"/>
    <n v="0"/>
    <n v="0"/>
    <n v="592"/>
    <n v="414"/>
    <n v="12"/>
    <n v="7"/>
    <n v="20"/>
    <n v="957"/>
    <n v="147"/>
    <n v="20"/>
    <n v="59"/>
    <n v="75"/>
    <n v="905"/>
    <n v="105"/>
    <n v="2"/>
    <n v="6"/>
    <n v="155"/>
    <n v="83"/>
    <n v="7"/>
    <n v="3"/>
    <n v="12"/>
    <n v="8"/>
    <n v="58"/>
    <n v="18"/>
    <n v="3"/>
    <n v="1"/>
    <n v="1"/>
    <n v="0"/>
    <n v="0"/>
    <n v="0"/>
    <n v="0"/>
    <n v="0"/>
    <n v="0"/>
    <n v="0"/>
    <n v="0"/>
    <n v="0"/>
    <n v="0"/>
    <n v="0"/>
    <n v="0"/>
    <n v="0"/>
    <n v="0"/>
    <n v="0"/>
    <n v="0"/>
    <n v="0"/>
    <n v="0"/>
    <n v="103"/>
    <n v="9"/>
    <n v="544"/>
    <n v="761"/>
    <n v="716"/>
    <n v="51"/>
    <n v="47"/>
    <m/>
    <m/>
    <m/>
    <m/>
    <m/>
    <m/>
    <m/>
  </r>
  <r>
    <x v="4"/>
    <x v="30"/>
    <x v="197"/>
    <x v="3"/>
    <n v="122"/>
    <n v="0"/>
    <n v="0"/>
    <n v="0"/>
    <n v="0"/>
    <n v="61"/>
    <n v="3"/>
    <n v="12"/>
    <n v="1"/>
    <n v="9"/>
    <n v="6"/>
    <n v="0"/>
    <n v="0"/>
    <n v="593"/>
    <n v="443"/>
    <n v="12"/>
    <n v="7"/>
    <n v="21"/>
    <n v="957"/>
    <n v="218"/>
    <n v="20"/>
    <n v="59"/>
    <n v="74"/>
    <n v="903"/>
    <n v="140"/>
    <n v="2"/>
    <n v="6"/>
    <n v="154"/>
    <n v="83"/>
    <n v="8"/>
    <n v="3"/>
    <n v="12"/>
    <n v="8"/>
    <n v="58"/>
    <n v="18"/>
    <n v="3"/>
    <n v="1"/>
    <n v="1"/>
    <n v="0"/>
    <n v="0"/>
    <n v="0"/>
    <n v="0"/>
    <n v="0"/>
    <n v="0"/>
    <n v="0"/>
    <n v="0"/>
    <n v="0"/>
    <n v="0"/>
    <n v="0"/>
    <n v="0"/>
    <n v="0"/>
    <n v="0"/>
    <n v="0"/>
    <n v="0"/>
    <n v="0"/>
    <n v="0"/>
    <n v="102"/>
    <n v="9"/>
    <n v="545"/>
    <n v="764"/>
    <n v="716"/>
    <n v="51"/>
    <n v="47"/>
    <m/>
    <m/>
    <m/>
    <m/>
    <m/>
    <m/>
    <m/>
  </r>
  <r>
    <x v="4"/>
    <x v="30"/>
    <x v="197"/>
    <x v="4"/>
    <n v="122"/>
    <n v="0"/>
    <n v="0"/>
    <n v="0"/>
    <n v="0"/>
    <n v="66"/>
    <n v="3"/>
    <n v="12"/>
    <n v="1"/>
    <n v="9"/>
    <n v="7"/>
    <n v="0"/>
    <n v="0"/>
    <n v="593"/>
    <n v="458"/>
    <n v="13"/>
    <n v="7"/>
    <n v="20"/>
    <n v="956"/>
    <n v="291"/>
    <n v="20"/>
    <n v="58"/>
    <n v="72"/>
    <n v="904"/>
    <n v="179"/>
    <n v="2"/>
    <n v="6"/>
    <n v="155"/>
    <n v="85"/>
    <n v="10"/>
    <n v="3"/>
    <n v="13"/>
    <n v="8"/>
    <n v="58"/>
    <n v="20"/>
    <n v="3"/>
    <n v="1"/>
    <n v="1"/>
    <n v="0"/>
    <n v="0"/>
    <n v="0"/>
    <n v="0"/>
    <n v="0"/>
    <n v="0"/>
    <n v="0"/>
    <n v="0"/>
    <n v="0"/>
    <n v="0"/>
    <n v="0"/>
    <n v="0"/>
    <n v="0"/>
    <n v="0"/>
    <n v="0"/>
    <n v="0"/>
    <n v="0"/>
    <n v="0"/>
    <n v="103"/>
    <n v="9"/>
    <n v="545"/>
    <n v="766"/>
    <n v="716"/>
    <n v="52"/>
    <n v="47"/>
    <m/>
    <m/>
    <m/>
    <m/>
    <m/>
    <m/>
    <m/>
  </r>
  <r>
    <x v="4"/>
    <x v="30"/>
    <x v="197"/>
    <x v="5"/>
    <n v="122"/>
    <n v="0"/>
    <n v="0"/>
    <n v="0"/>
    <n v="0"/>
    <n v="70"/>
    <n v="3"/>
    <n v="13"/>
    <n v="1"/>
    <n v="9"/>
    <n v="7"/>
    <n v="0"/>
    <n v="0"/>
    <n v="592"/>
    <n v="473"/>
    <n v="13"/>
    <n v="7"/>
    <n v="20"/>
    <n v="957"/>
    <n v="366"/>
    <n v="19"/>
    <n v="56"/>
    <n v="71"/>
    <n v="903"/>
    <n v="241"/>
    <n v="2"/>
    <n v="6"/>
    <n v="155"/>
    <n v="87"/>
    <n v="12"/>
    <n v="3"/>
    <n v="13"/>
    <n v="8"/>
    <n v="59"/>
    <n v="20"/>
    <n v="3"/>
    <n v="1"/>
    <n v="1"/>
    <n v="0"/>
    <n v="0"/>
    <n v="0"/>
    <n v="0"/>
    <n v="0"/>
    <n v="0"/>
    <n v="0"/>
    <n v="0"/>
    <n v="0"/>
    <n v="0"/>
    <n v="0"/>
    <n v="0"/>
    <n v="0"/>
    <n v="0"/>
    <n v="0"/>
    <n v="0"/>
    <n v="0"/>
    <n v="0"/>
    <n v="102"/>
    <n v="9"/>
    <n v="544"/>
    <n v="769"/>
    <n v="714"/>
    <n v="55"/>
    <n v="48"/>
    <m/>
    <m/>
    <m/>
    <m/>
    <m/>
    <m/>
    <m/>
  </r>
  <r>
    <x v="4"/>
    <x v="30"/>
    <x v="197"/>
    <x v="6"/>
    <n v="122"/>
    <n v="0"/>
    <n v="0"/>
    <n v="0"/>
    <n v="0"/>
    <n v="76"/>
    <n v="3"/>
    <n v="13"/>
    <n v="1"/>
    <n v="9"/>
    <n v="7"/>
    <n v="0"/>
    <n v="0"/>
    <n v="594"/>
    <n v="482"/>
    <n v="13"/>
    <n v="7"/>
    <n v="20"/>
    <n v="957"/>
    <n v="419"/>
    <n v="19"/>
    <n v="55"/>
    <n v="72"/>
    <n v="903"/>
    <n v="301"/>
    <n v="2"/>
    <n v="6"/>
    <n v="156"/>
    <n v="87"/>
    <n v="14"/>
    <n v="3"/>
    <n v="13"/>
    <n v="8"/>
    <n v="59"/>
    <n v="23"/>
    <n v="3"/>
    <n v="1"/>
    <n v="1"/>
    <n v="0"/>
    <n v="0"/>
    <n v="0"/>
    <n v="0"/>
    <n v="0"/>
    <n v="0"/>
    <n v="0"/>
    <n v="0"/>
    <n v="0"/>
    <n v="0"/>
    <n v="0"/>
    <n v="0"/>
    <n v="0"/>
    <n v="0"/>
    <n v="0"/>
    <n v="0"/>
    <n v="0"/>
    <n v="0"/>
    <n v="102"/>
    <n v="9"/>
    <n v="546"/>
    <n v="771"/>
    <n v="714"/>
    <n v="55"/>
    <n v="48"/>
    <m/>
    <m/>
    <m/>
    <m/>
    <m/>
    <m/>
    <m/>
  </r>
  <r>
    <x v="4"/>
    <x v="30"/>
    <x v="197"/>
    <x v="7"/>
    <n v="122"/>
    <n v="0"/>
    <n v="0"/>
    <n v="0"/>
    <n v="0"/>
    <n v="79"/>
    <n v="3"/>
    <n v="13"/>
    <n v="1"/>
    <n v="9"/>
    <n v="7"/>
    <n v="0"/>
    <n v="0"/>
    <n v="595"/>
    <n v="486"/>
    <n v="12"/>
    <n v="7"/>
    <n v="21"/>
    <n v="955"/>
    <n v="465"/>
    <n v="19"/>
    <n v="53"/>
    <n v="72"/>
    <n v="901"/>
    <n v="385"/>
    <n v="2"/>
    <n v="5"/>
    <n v="156"/>
    <n v="87"/>
    <n v="17"/>
    <n v="3"/>
    <n v="13"/>
    <n v="8"/>
    <n v="60"/>
    <n v="36"/>
    <n v="3"/>
    <n v="1"/>
    <n v="1"/>
    <n v="0"/>
    <n v="0"/>
    <n v="0"/>
    <n v="0"/>
    <n v="0"/>
    <n v="0"/>
    <n v="0"/>
    <n v="0"/>
    <n v="0"/>
    <n v="0"/>
    <n v="0"/>
    <n v="0"/>
    <n v="0"/>
    <n v="0"/>
    <n v="0"/>
    <n v="0"/>
    <n v="0"/>
    <n v="0"/>
    <n v="102"/>
    <n v="9"/>
    <n v="547"/>
    <n v="772"/>
    <n v="715"/>
    <n v="55"/>
    <n v="49"/>
    <m/>
    <m/>
    <m/>
    <m/>
    <m/>
    <m/>
    <m/>
  </r>
  <r>
    <x v="4"/>
    <x v="30"/>
    <x v="197"/>
    <x v="8"/>
    <n v="122"/>
    <n v="1"/>
    <n v="0"/>
    <n v="0"/>
    <n v="0"/>
    <n v="83"/>
    <n v="3"/>
    <n v="12"/>
    <n v="1"/>
    <n v="9"/>
    <n v="7"/>
    <n v="0"/>
    <n v="0"/>
    <n v="595"/>
    <n v="495"/>
    <n v="12"/>
    <n v="7"/>
    <n v="22"/>
    <n v="951"/>
    <n v="521"/>
    <n v="18"/>
    <n v="53"/>
    <n v="69"/>
    <n v="900"/>
    <n v="470"/>
    <n v="2"/>
    <n v="5"/>
    <n v="155"/>
    <n v="87"/>
    <n v="20"/>
    <n v="3"/>
    <n v="13"/>
    <n v="8"/>
    <n v="59"/>
    <n v="39"/>
    <n v="3"/>
    <n v="1"/>
    <n v="1"/>
    <n v="0"/>
    <n v="0"/>
    <n v="0"/>
    <n v="0"/>
    <n v="0"/>
    <n v="0"/>
    <n v="0"/>
    <n v="0"/>
    <n v="0"/>
    <n v="0"/>
    <n v="0"/>
    <n v="0"/>
    <n v="0"/>
    <n v="0"/>
    <n v="0"/>
    <n v="0"/>
    <n v="0"/>
    <n v="0"/>
    <n v="102"/>
    <n v="9"/>
    <n v="547"/>
    <n v="771"/>
    <n v="717"/>
    <n v="57"/>
    <n v="48"/>
    <n v="3646"/>
    <n v="956"/>
    <n v="0"/>
    <n v="47"/>
    <n v="434"/>
    <n v="713"/>
    <n v="2291"/>
  </r>
  <r>
    <x v="4"/>
    <x v="30"/>
    <x v="197"/>
    <x v="9"/>
    <n v="122"/>
    <n v="1"/>
    <n v="0"/>
    <n v="0"/>
    <n v="0"/>
    <n v="86"/>
    <n v="4"/>
    <n v="11"/>
    <n v="1"/>
    <n v="9"/>
    <n v="7"/>
    <n v="0"/>
    <n v="0"/>
    <n v="593"/>
    <n v="499"/>
    <n v="12"/>
    <n v="7"/>
    <n v="22"/>
    <n v="951"/>
    <n v="550"/>
    <n v="18"/>
    <n v="53"/>
    <n v="70"/>
    <n v="902"/>
    <n v="519"/>
    <n v="2"/>
    <n v="5"/>
    <n v="155"/>
    <n v="88"/>
    <n v="25"/>
    <n v="3"/>
    <n v="13"/>
    <n v="8"/>
    <n v="58"/>
    <n v="39"/>
    <n v="3"/>
    <n v="1"/>
    <n v="1"/>
    <n v="0"/>
    <n v="0"/>
    <n v="0"/>
    <n v="0"/>
    <n v="0"/>
    <n v="0"/>
    <n v="0"/>
    <n v="0"/>
    <n v="0"/>
    <n v="0"/>
    <n v="0"/>
    <n v="0"/>
    <n v="0"/>
    <n v="0"/>
    <n v="0"/>
    <n v="0"/>
    <n v="0"/>
    <n v="0"/>
    <n v="102"/>
    <n v="9"/>
    <n v="545"/>
    <n v="772"/>
    <n v="719"/>
    <n v="59"/>
    <n v="47"/>
    <n v="3648"/>
    <n v="1210"/>
    <n v="0"/>
    <n v="49"/>
    <n v="428"/>
    <n v="712"/>
    <n v="2304"/>
  </r>
  <r>
    <x v="4"/>
    <x v="30"/>
    <x v="197"/>
    <x v="10"/>
    <n v="122"/>
    <n v="1"/>
    <n v="0"/>
    <n v="0"/>
    <n v="0"/>
    <n v="87"/>
    <n v="4"/>
    <n v="11"/>
    <n v="1"/>
    <n v="9"/>
    <n v="7"/>
    <n v="0"/>
    <n v="0"/>
    <n v="595"/>
    <n v="502"/>
    <n v="12"/>
    <n v="7"/>
    <n v="23"/>
    <n v="955"/>
    <n v="565"/>
    <n v="18"/>
    <n v="52"/>
    <n v="72"/>
    <n v="904"/>
    <n v="530"/>
    <n v="2"/>
    <n v="5"/>
    <n v="155"/>
    <n v="89"/>
    <n v="27"/>
    <n v="3"/>
    <n v="14"/>
    <n v="8"/>
    <n v="58"/>
    <n v="39"/>
    <n v="3"/>
    <n v="1"/>
    <n v="1"/>
    <n v="0"/>
    <n v="0"/>
    <n v="0"/>
    <n v="0"/>
    <n v="0"/>
    <n v="0"/>
    <n v="0"/>
    <n v="0"/>
    <n v="0"/>
    <n v="0"/>
    <n v="0"/>
    <n v="0"/>
    <n v="0"/>
    <n v="0"/>
    <n v="0"/>
    <n v="0"/>
    <n v="0"/>
    <n v="0"/>
    <n v="102"/>
    <n v="9"/>
    <n v="546"/>
    <n v="776"/>
    <n v="720"/>
    <n v="59"/>
    <n v="47"/>
    <n v="3653"/>
    <n v="1288"/>
    <n v="0"/>
    <n v="49"/>
    <n v="424"/>
    <n v="714"/>
    <n v="2314"/>
  </r>
  <r>
    <x v="4"/>
    <x v="30"/>
    <x v="197"/>
    <x v="11"/>
    <n v="123"/>
    <n v="1"/>
    <n v="0"/>
    <n v="0"/>
    <n v="0"/>
    <n v="89"/>
    <n v="4"/>
    <n v="11"/>
    <n v="1"/>
    <n v="10"/>
    <n v="7"/>
    <n v="0"/>
    <n v="0"/>
    <n v="594"/>
    <n v="507"/>
    <n v="12"/>
    <n v="7"/>
    <n v="22"/>
    <n v="957"/>
    <n v="580"/>
    <n v="17"/>
    <n v="52"/>
    <n v="71"/>
    <n v="906"/>
    <n v="543"/>
    <n v="2"/>
    <n v="5"/>
    <n v="156"/>
    <n v="91"/>
    <n v="31"/>
    <n v="3"/>
    <n v="14"/>
    <n v="8"/>
    <n v="59"/>
    <n v="40"/>
    <n v="3"/>
    <n v="1"/>
    <n v="1"/>
    <n v="0"/>
    <n v="0"/>
    <n v="0"/>
    <n v="0"/>
    <n v="0"/>
    <n v="0"/>
    <n v="0"/>
    <n v="0"/>
    <n v="0"/>
    <n v="0"/>
    <n v="0"/>
    <n v="0"/>
    <n v="0"/>
    <n v="0"/>
    <n v="0"/>
    <n v="0"/>
    <n v="0"/>
    <n v="0"/>
    <n v="103"/>
    <n v="10"/>
    <n v="548"/>
    <n v="782"/>
    <n v="722"/>
    <n v="60"/>
    <n v="49"/>
    <n v="3655"/>
    <n v="1370"/>
    <n v="0"/>
    <n v="49"/>
    <n v="420"/>
    <n v="714"/>
    <n v="2326"/>
  </r>
  <r>
    <x v="4"/>
    <x v="30"/>
    <x v="197"/>
    <x v="12"/>
    <n v="123"/>
    <n v="1"/>
    <n v="0"/>
    <n v="0"/>
    <n v="0"/>
    <n v="90"/>
    <n v="4"/>
    <n v="11"/>
    <n v="1"/>
    <n v="10"/>
    <n v="7"/>
    <n v="0"/>
    <n v="0"/>
    <n v="595"/>
    <n v="510"/>
    <n v="12"/>
    <n v="7"/>
    <n v="22"/>
    <n v="965"/>
    <n v="587"/>
    <n v="17"/>
    <n v="53"/>
    <n v="74"/>
    <n v="907"/>
    <n v="550"/>
    <n v="2"/>
    <n v="5"/>
    <n v="155"/>
    <n v="90"/>
    <n v="31"/>
    <n v="3"/>
    <n v="14"/>
    <n v="8"/>
    <n v="59"/>
    <n v="43"/>
    <n v="3"/>
    <n v="1"/>
    <n v="1"/>
    <n v="0"/>
    <n v="0"/>
    <n v="0"/>
    <n v="0"/>
    <n v="0"/>
    <n v="0"/>
    <n v="0"/>
    <n v="0"/>
    <n v="0"/>
    <n v="0"/>
    <n v="0"/>
    <n v="0"/>
    <n v="0"/>
    <n v="0"/>
    <n v="0"/>
    <n v="0"/>
    <n v="0"/>
    <n v="0"/>
    <n v="103"/>
    <n v="10"/>
    <n v="549"/>
    <n v="789"/>
    <n v="724"/>
    <n v="61"/>
    <n v="51"/>
    <n v="3657"/>
    <n v="1408"/>
    <n v="0"/>
    <n v="50"/>
    <n v="414"/>
    <n v="708"/>
    <n v="2342"/>
  </r>
  <r>
    <x v="4"/>
    <x v="30"/>
    <x v="197"/>
    <x v="13"/>
    <n v="122"/>
    <n v="1"/>
    <n v="0"/>
    <n v="0"/>
    <n v="0"/>
    <n v="90"/>
    <n v="4"/>
    <n v="11"/>
    <n v="1"/>
    <n v="10"/>
    <n v="7"/>
    <n v="0"/>
    <n v="0"/>
    <n v="592"/>
    <n v="509"/>
    <n v="12"/>
    <n v="7"/>
    <n v="21"/>
    <n v="966"/>
    <n v="589"/>
    <n v="17"/>
    <n v="52"/>
    <n v="74"/>
    <n v="908"/>
    <n v="552"/>
    <n v="2"/>
    <n v="5"/>
    <n v="156"/>
    <n v="91"/>
    <n v="32"/>
    <n v="2"/>
    <n v="14"/>
    <n v="8"/>
    <n v="59"/>
    <n v="43"/>
    <n v="3"/>
    <n v="1"/>
    <n v="1"/>
    <n v="0"/>
    <n v="0"/>
    <n v="0"/>
    <n v="0"/>
    <n v="0"/>
    <n v="0"/>
    <n v="0"/>
    <n v="0"/>
    <n v="0"/>
    <n v="0"/>
    <n v="0"/>
    <n v="0"/>
    <n v="0"/>
    <n v="0"/>
    <n v="0"/>
    <n v="0"/>
    <n v="0"/>
    <n v="0"/>
    <n v="102"/>
    <n v="10"/>
    <n v="547"/>
    <n v="790"/>
    <n v="725"/>
    <n v="62"/>
    <n v="51"/>
    <n v="3654"/>
    <n v="1432"/>
    <n v="0"/>
    <n v="48"/>
    <n v="411"/>
    <n v="712"/>
    <n v="2343"/>
  </r>
  <r>
    <x v="4"/>
    <x v="30"/>
    <x v="197"/>
    <x v="14"/>
    <n v="124"/>
    <n v="1"/>
    <n v="0"/>
    <n v="0"/>
    <n v="0"/>
    <n v="91"/>
    <n v="4"/>
    <n v="11"/>
    <n v="1"/>
    <n v="10"/>
    <n v="7"/>
    <n v="0"/>
    <n v="0"/>
    <n v="591"/>
    <n v="509"/>
    <n v="12"/>
    <n v="6"/>
    <n v="21"/>
    <n v="966"/>
    <n v="594"/>
    <n v="17"/>
    <n v="51"/>
    <n v="75"/>
    <n v="908"/>
    <n v="564"/>
    <n v="2"/>
    <n v="5"/>
    <n v="157"/>
    <n v="91"/>
    <n v="32"/>
    <n v="2"/>
    <n v="14"/>
    <n v="8"/>
    <n v="58"/>
    <n v="43"/>
    <n v="3"/>
    <n v="1"/>
    <n v="1"/>
    <n v="0"/>
    <n v="0"/>
    <n v="0"/>
    <n v="0"/>
    <n v="0"/>
    <n v="0"/>
    <n v="0"/>
    <n v="0"/>
    <n v="0"/>
    <n v="0"/>
    <n v="0"/>
    <n v="0"/>
    <n v="0"/>
    <n v="0"/>
    <n v="0"/>
    <n v="0"/>
    <n v="0"/>
    <n v="0"/>
    <n v="105"/>
    <n v="10"/>
    <n v="546"/>
    <n v="790"/>
    <n v="725"/>
    <n v="62"/>
    <n v="50"/>
    <n v="3649"/>
    <n v="1460"/>
    <n v="0"/>
    <n v="48"/>
    <n v="413"/>
    <n v="709"/>
    <n v="2347"/>
  </r>
  <r>
    <x v="4"/>
    <x v="30"/>
    <x v="197"/>
    <x v="15"/>
    <n v="126"/>
    <n v="1"/>
    <n v="0"/>
    <n v="0"/>
    <n v="0"/>
    <n v="92"/>
    <n v="4"/>
    <n v="11"/>
    <n v="2"/>
    <n v="10"/>
    <n v="7"/>
    <n v="0"/>
    <n v="0"/>
    <n v="592"/>
    <n v="512"/>
    <n v="12"/>
    <n v="6"/>
    <n v="21"/>
    <n v="968"/>
    <n v="598"/>
    <n v="17"/>
    <n v="52"/>
    <n v="77"/>
    <n v="909"/>
    <n v="565"/>
    <n v="3"/>
    <n v="5"/>
    <n v="157"/>
    <n v="90"/>
    <n v="32"/>
    <n v="2"/>
    <n v="13"/>
    <n v="8"/>
    <n v="59"/>
    <n v="43"/>
    <n v="3"/>
    <n v="1"/>
    <n v="1"/>
    <n v="0"/>
    <n v="0"/>
    <n v="0"/>
    <n v="0"/>
    <n v="0"/>
    <n v="0"/>
    <n v="0"/>
    <n v="0"/>
    <n v="0"/>
    <n v="0"/>
    <n v="0"/>
    <n v="0"/>
    <n v="0"/>
    <n v="0"/>
    <n v="0"/>
    <n v="0"/>
    <n v="0"/>
    <n v="0"/>
    <n v="106"/>
    <n v="10"/>
    <n v="547"/>
    <n v="791"/>
    <n v="726"/>
    <n v="62"/>
    <n v="50"/>
    <n v="3652"/>
    <n v="1468"/>
    <n v="0"/>
    <n v="49"/>
    <n v="411"/>
    <n v="712"/>
    <n v="2346"/>
  </r>
  <r>
    <x v="4"/>
    <x v="30"/>
    <x v="197"/>
    <x v="16"/>
    <n v="126"/>
    <n v="1"/>
    <n v="0"/>
    <n v="0"/>
    <n v="0"/>
    <n v="92"/>
    <n v="4"/>
    <n v="11"/>
    <n v="2"/>
    <n v="10"/>
    <n v="7"/>
    <n v="0"/>
    <n v="0"/>
    <n v="590"/>
    <n v="512"/>
    <n v="11"/>
    <n v="6"/>
    <n v="20"/>
    <n v="969"/>
    <n v="600"/>
    <n v="17"/>
    <n v="52"/>
    <n v="77"/>
    <n v="914"/>
    <n v="570"/>
    <n v="3"/>
    <n v="5"/>
    <n v="159"/>
    <n v="91"/>
    <n v="32"/>
    <n v="2"/>
    <n v="13"/>
    <n v="9"/>
    <n v="59"/>
    <n v="43"/>
    <n v="3"/>
    <n v="1"/>
    <n v="0"/>
    <n v="0"/>
    <n v="0"/>
    <n v="0"/>
    <n v="0"/>
    <n v="0"/>
    <n v="0"/>
    <n v="0"/>
    <n v="0"/>
    <n v="0"/>
    <n v="0"/>
    <n v="0"/>
    <n v="0"/>
    <n v="0"/>
    <n v="0"/>
    <n v="0"/>
    <n v="0"/>
    <n v="0"/>
    <n v="0"/>
    <n v="106"/>
    <n v="10"/>
    <n v="547"/>
    <n v="792"/>
    <n v="729"/>
    <n v="62"/>
    <n v="50"/>
    <n v="3655"/>
    <n v="1479"/>
    <n v="0"/>
    <n v="49"/>
    <n v="407"/>
    <n v="713"/>
    <n v="2354"/>
  </r>
  <r>
    <x v="4"/>
    <x v="27"/>
    <x v="198"/>
    <x v="0"/>
    <n v="152"/>
    <n v="4"/>
    <n v="0"/>
    <n v="2"/>
    <n v="0"/>
    <n v="40"/>
    <n v="7"/>
    <n v="2"/>
    <n v="1"/>
    <n v="10"/>
    <n v="0"/>
    <n v="2"/>
    <n v="0"/>
    <n v="972"/>
    <n v="0"/>
    <n v="467"/>
    <n v="14"/>
    <n v="13"/>
    <n v="974"/>
    <n v="0"/>
    <n v="67"/>
    <n v="64"/>
    <n v="38"/>
    <n v="1508"/>
    <n v="107"/>
    <n v="8"/>
    <n v="18"/>
    <n v="154"/>
    <n v="176"/>
    <n v="0"/>
    <n v="8"/>
    <n v="16"/>
    <n v="3"/>
    <n v="50"/>
    <n v="0"/>
    <n v="8"/>
    <n v="0"/>
    <n v="2"/>
    <n v="0"/>
    <n v="0"/>
    <n v="0"/>
    <n v="0"/>
    <n v="0"/>
    <n v="0"/>
    <n v="0"/>
    <n v="0"/>
    <n v="0"/>
    <n v="0"/>
    <n v="0"/>
    <n v="42"/>
    <n v="52"/>
    <n v="0"/>
    <n v="0"/>
    <n v="0"/>
    <m/>
    <m/>
    <m/>
    <m/>
    <m/>
    <m/>
    <m/>
    <m/>
    <m/>
    <m/>
    <m/>
    <m/>
    <m/>
    <m/>
    <m/>
    <m/>
  </r>
  <r>
    <x v="4"/>
    <x v="27"/>
    <x v="198"/>
    <x v="1"/>
    <n v="152"/>
    <n v="4"/>
    <n v="0"/>
    <n v="2"/>
    <n v="0"/>
    <n v="79"/>
    <n v="7"/>
    <n v="2"/>
    <n v="1"/>
    <n v="11"/>
    <n v="0"/>
    <n v="2"/>
    <n v="0"/>
    <n v="973"/>
    <n v="0"/>
    <n v="655"/>
    <n v="13"/>
    <n v="13"/>
    <n v="970"/>
    <n v="0"/>
    <n v="164"/>
    <n v="63"/>
    <n v="38"/>
    <n v="1508"/>
    <n v="201"/>
    <n v="8"/>
    <n v="18"/>
    <n v="154"/>
    <n v="177"/>
    <n v="0"/>
    <n v="19"/>
    <n v="16"/>
    <n v="2"/>
    <n v="50"/>
    <n v="0"/>
    <n v="9"/>
    <n v="0"/>
    <n v="2"/>
    <n v="0"/>
    <n v="0"/>
    <n v="0"/>
    <n v="0"/>
    <n v="0"/>
    <n v="0"/>
    <n v="0"/>
    <n v="0"/>
    <n v="0"/>
    <n v="0"/>
    <n v="0"/>
    <n v="42"/>
    <n v="51"/>
    <n v="0"/>
    <n v="0"/>
    <n v="0"/>
    <m/>
    <m/>
    <m/>
    <m/>
    <m/>
    <m/>
    <m/>
    <m/>
    <m/>
    <m/>
    <m/>
    <m/>
    <m/>
    <m/>
    <m/>
    <m/>
  </r>
  <r>
    <x v="4"/>
    <x v="27"/>
    <x v="198"/>
    <x v="2"/>
    <n v="152"/>
    <n v="4"/>
    <n v="1"/>
    <n v="2"/>
    <n v="0"/>
    <n v="91"/>
    <n v="7"/>
    <n v="2"/>
    <n v="1"/>
    <n v="11"/>
    <n v="2"/>
    <n v="0"/>
    <n v="0"/>
    <n v="969"/>
    <n v="724"/>
    <n v="42"/>
    <n v="14"/>
    <n v="12"/>
    <n v="966"/>
    <n v="290"/>
    <n v="51"/>
    <n v="61"/>
    <n v="39"/>
    <n v="1510"/>
    <n v="288"/>
    <n v="8"/>
    <n v="17"/>
    <n v="157"/>
    <n v="176"/>
    <n v="39"/>
    <n v="0"/>
    <n v="16"/>
    <n v="2"/>
    <n v="50"/>
    <n v="10"/>
    <n v="0"/>
    <n v="0"/>
    <n v="2"/>
    <n v="0"/>
    <n v="0"/>
    <n v="0"/>
    <n v="0"/>
    <n v="0"/>
    <n v="0"/>
    <n v="0"/>
    <n v="0"/>
    <n v="0"/>
    <n v="0"/>
    <n v="0"/>
    <n v="0"/>
    <n v="0"/>
    <n v="0"/>
    <n v="0"/>
    <n v="0"/>
    <n v="4"/>
    <n v="2"/>
    <n v="139"/>
    <n v="11"/>
    <n v="893"/>
    <n v="786"/>
    <n v="1306"/>
    <n v="155"/>
    <n v="48"/>
    <m/>
    <m/>
    <m/>
    <m/>
    <m/>
    <m/>
    <m/>
  </r>
  <r>
    <x v="4"/>
    <x v="27"/>
    <x v="198"/>
    <x v="3"/>
    <n v="152"/>
    <n v="4"/>
    <n v="1"/>
    <n v="2"/>
    <n v="0"/>
    <n v="100"/>
    <n v="7"/>
    <n v="2"/>
    <n v="1"/>
    <n v="12"/>
    <n v="2"/>
    <n v="0"/>
    <n v="0"/>
    <n v="967"/>
    <n v="777"/>
    <n v="41"/>
    <n v="13"/>
    <n v="12"/>
    <n v="963"/>
    <n v="351"/>
    <n v="50"/>
    <n v="59"/>
    <n v="37"/>
    <n v="1511"/>
    <n v="351"/>
    <n v="8"/>
    <n v="17"/>
    <n v="157"/>
    <n v="176"/>
    <n v="48"/>
    <n v="0"/>
    <n v="16"/>
    <n v="2"/>
    <n v="50"/>
    <n v="17"/>
    <n v="0"/>
    <n v="0"/>
    <n v="2"/>
    <n v="0"/>
    <n v="0"/>
    <n v="0"/>
    <n v="0"/>
    <n v="0"/>
    <n v="0"/>
    <n v="0"/>
    <n v="0"/>
    <n v="0"/>
    <n v="0"/>
    <n v="0"/>
    <n v="0"/>
    <n v="0"/>
    <n v="0"/>
    <n v="0"/>
    <n v="0"/>
    <n v="4"/>
    <n v="2"/>
    <n v="139"/>
    <n v="12"/>
    <n v="894"/>
    <n v="785"/>
    <n v="1308"/>
    <n v="155"/>
    <n v="48"/>
    <m/>
    <m/>
    <m/>
    <m/>
    <m/>
    <m/>
    <m/>
  </r>
  <r>
    <x v="4"/>
    <x v="27"/>
    <x v="198"/>
    <x v="4"/>
    <n v="153"/>
    <n v="4"/>
    <n v="1"/>
    <n v="2"/>
    <n v="0"/>
    <n v="106"/>
    <n v="7"/>
    <n v="3"/>
    <n v="1"/>
    <n v="12"/>
    <n v="2"/>
    <n v="0"/>
    <n v="0"/>
    <n v="963"/>
    <n v="795"/>
    <n v="41"/>
    <n v="13"/>
    <n v="12"/>
    <n v="968"/>
    <n v="433"/>
    <n v="50"/>
    <n v="59"/>
    <n v="36"/>
    <n v="1511"/>
    <n v="441"/>
    <n v="8"/>
    <n v="17"/>
    <n v="158"/>
    <n v="176"/>
    <n v="55"/>
    <n v="0"/>
    <n v="16"/>
    <n v="2"/>
    <n v="54"/>
    <n v="18"/>
    <n v="1"/>
    <n v="0"/>
    <n v="2"/>
    <n v="0"/>
    <n v="0"/>
    <n v="0"/>
    <n v="0"/>
    <n v="0"/>
    <n v="0"/>
    <n v="0"/>
    <n v="0"/>
    <n v="0"/>
    <n v="0"/>
    <n v="0"/>
    <n v="0"/>
    <n v="0"/>
    <n v="0"/>
    <n v="0"/>
    <n v="0"/>
    <n v="4"/>
    <n v="2"/>
    <n v="139"/>
    <n v="12"/>
    <n v="890"/>
    <n v="793"/>
    <n v="1308"/>
    <n v="155"/>
    <n v="51"/>
    <m/>
    <m/>
    <m/>
    <m/>
    <m/>
    <m/>
    <m/>
  </r>
  <r>
    <x v="4"/>
    <x v="27"/>
    <x v="198"/>
    <x v="5"/>
    <n v="153"/>
    <n v="4"/>
    <n v="2"/>
    <n v="3"/>
    <n v="0"/>
    <n v="113"/>
    <n v="7"/>
    <n v="3"/>
    <n v="1"/>
    <n v="17"/>
    <n v="2"/>
    <n v="0"/>
    <n v="2"/>
    <n v="958"/>
    <n v="815"/>
    <n v="40"/>
    <n v="14"/>
    <n v="8"/>
    <n v="970"/>
    <n v="520"/>
    <n v="48"/>
    <n v="58"/>
    <n v="35"/>
    <n v="1507"/>
    <n v="603"/>
    <n v="8"/>
    <n v="17"/>
    <n v="158"/>
    <n v="177"/>
    <n v="63"/>
    <n v="0"/>
    <n v="16"/>
    <n v="2"/>
    <n v="56"/>
    <n v="20"/>
    <n v="1"/>
    <n v="0"/>
    <n v="2"/>
    <n v="0"/>
    <n v="0"/>
    <n v="0"/>
    <n v="0"/>
    <n v="0"/>
    <n v="0"/>
    <n v="0"/>
    <n v="0"/>
    <n v="0"/>
    <n v="0"/>
    <n v="0"/>
    <n v="0"/>
    <n v="0"/>
    <n v="0"/>
    <n v="0"/>
    <n v="0"/>
    <n v="4"/>
    <n v="3"/>
    <n v="139"/>
    <n v="15"/>
    <n v="888"/>
    <n v="797"/>
    <n v="1305"/>
    <n v="156"/>
    <n v="53"/>
    <m/>
    <m/>
    <m/>
    <m/>
    <m/>
    <m/>
    <m/>
  </r>
  <r>
    <x v="4"/>
    <x v="27"/>
    <x v="198"/>
    <x v="6"/>
    <n v="152"/>
    <n v="4"/>
    <n v="2"/>
    <n v="3"/>
    <n v="0"/>
    <n v="113"/>
    <n v="7"/>
    <n v="3"/>
    <n v="1"/>
    <n v="16"/>
    <n v="2"/>
    <n v="0"/>
    <n v="2"/>
    <n v="957"/>
    <n v="825"/>
    <n v="38"/>
    <n v="14"/>
    <n v="8"/>
    <n v="971"/>
    <n v="537"/>
    <n v="48"/>
    <n v="58"/>
    <n v="35"/>
    <n v="1505"/>
    <n v="753"/>
    <n v="8"/>
    <n v="17"/>
    <n v="155"/>
    <n v="180"/>
    <n v="73"/>
    <n v="0"/>
    <n v="16"/>
    <n v="2"/>
    <n v="56"/>
    <n v="35"/>
    <n v="1"/>
    <n v="0"/>
    <n v="2"/>
    <n v="0"/>
    <n v="0"/>
    <n v="0"/>
    <n v="0"/>
    <n v="0"/>
    <n v="0"/>
    <n v="0"/>
    <n v="0"/>
    <n v="0"/>
    <n v="0"/>
    <n v="0"/>
    <n v="0"/>
    <n v="0"/>
    <n v="0"/>
    <n v="0"/>
    <n v="0"/>
    <n v="4"/>
    <n v="3"/>
    <n v="138"/>
    <n v="14"/>
    <n v="890"/>
    <n v="797"/>
    <n v="1305"/>
    <n v="160"/>
    <n v="53"/>
    <m/>
    <m/>
    <m/>
    <m/>
    <m/>
    <m/>
    <m/>
  </r>
  <r>
    <x v="4"/>
    <x v="27"/>
    <x v="198"/>
    <x v="7"/>
    <n v="152"/>
    <n v="4"/>
    <n v="3"/>
    <n v="3"/>
    <n v="0"/>
    <n v="117"/>
    <n v="7"/>
    <n v="3"/>
    <n v="1"/>
    <n v="16"/>
    <n v="3"/>
    <n v="0"/>
    <n v="2"/>
    <n v="956"/>
    <n v="832"/>
    <n v="38"/>
    <n v="14"/>
    <n v="8"/>
    <n v="976"/>
    <n v="585"/>
    <n v="48"/>
    <n v="59"/>
    <n v="35"/>
    <n v="1508"/>
    <n v="919"/>
    <n v="8"/>
    <n v="17"/>
    <n v="153"/>
    <n v="183"/>
    <n v="84"/>
    <n v="0"/>
    <n v="16"/>
    <n v="2"/>
    <n v="56"/>
    <n v="41"/>
    <n v="1"/>
    <n v="0"/>
    <n v="2"/>
    <n v="0"/>
    <n v="0"/>
    <n v="0"/>
    <n v="0"/>
    <n v="0"/>
    <n v="0"/>
    <n v="0"/>
    <n v="0"/>
    <n v="0"/>
    <n v="0"/>
    <n v="0"/>
    <n v="0"/>
    <n v="0"/>
    <n v="0"/>
    <n v="0"/>
    <n v="0"/>
    <n v="4"/>
    <n v="3"/>
    <n v="139"/>
    <n v="14"/>
    <n v="889"/>
    <n v="803"/>
    <n v="1309"/>
    <n v="164"/>
    <n v="53"/>
    <m/>
    <m/>
    <m/>
    <m/>
    <m/>
    <m/>
    <m/>
  </r>
  <r>
    <x v="4"/>
    <x v="27"/>
    <x v="198"/>
    <x v="8"/>
    <n v="151"/>
    <n v="4"/>
    <n v="3"/>
    <n v="3"/>
    <n v="0"/>
    <n v="119"/>
    <n v="7"/>
    <n v="3"/>
    <n v="1"/>
    <n v="18"/>
    <n v="4"/>
    <n v="0"/>
    <n v="2"/>
    <n v="959"/>
    <n v="842"/>
    <n v="38"/>
    <n v="14"/>
    <n v="9"/>
    <n v="972"/>
    <n v="628"/>
    <n v="47"/>
    <n v="58"/>
    <n v="34"/>
    <n v="1513"/>
    <n v="1058"/>
    <n v="8"/>
    <n v="17"/>
    <n v="155"/>
    <n v="184"/>
    <n v="112"/>
    <n v="0"/>
    <n v="16"/>
    <n v="2"/>
    <n v="57"/>
    <n v="46"/>
    <n v="1"/>
    <n v="0"/>
    <n v="2"/>
    <n v="0"/>
    <n v="0"/>
    <n v="0"/>
    <n v="0"/>
    <n v="0"/>
    <n v="0"/>
    <n v="0"/>
    <n v="0"/>
    <n v="0"/>
    <n v="0"/>
    <n v="0"/>
    <n v="0"/>
    <n v="0"/>
    <n v="0"/>
    <n v="0"/>
    <n v="0"/>
    <n v="4"/>
    <n v="3"/>
    <n v="139"/>
    <n v="16"/>
    <n v="891"/>
    <n v="802"/>
    <n v="1313"/>
    <n v="165"/>
    <n v="54"/>
    <n v="5790"/>
    <n v="2580"/>
    <n v="0"/>
    <n v="42"/>
    <n v="570"/>
    <n v="516"/>
    <n v="4515"/>
  </r>
  <r>
    <x v="4"/>
    <x v="27"/>
    <x v="198"/>
    <x v="9"/>
    <n v="150"/>
    <n v="4"/>
    <n v="3"/>
    <n v="3"/>
    <n v="0"/>
    <n v="122"/>
    <n v="6"/>
    <n v="3"/>
    <n v="1"/>
    <n v="21"/>
    <n v="6"/>
    <n v="0"/>
    <n v="3"/>
    <n v="958"/>
    <n v="846"/>
    <n v="38"/>
    <n v="14"/>
    <n v="9"/>
    <n v="979"/>
    <n v="666"/>
    <n v="47"/>
    <n v="58"/>
    <n v="32"/>
    <n v="1514"/>
    <n v="1116"/>
    <n v="8"/>
    <n v="18"/>
    <n v="152"/>
    <n v="188"/>
    <n v="128"/>
    <n v="0"/>
    <n v="16"/>
    <n v="2"/>
    <n v="59"/>
    <n v="48"/>
    <n v="1"/>
    <n v="0"/>
    <n v="2"/>
    <n v="0"/>
    <n v="0"/>
    <n v="0"/>
    <n v="0"/>
    <n v="0"/>
    <n v="0"/>
    <n v="0"/>
    <n v="0"/>
    <n v="0"/>
    <n v="0"/>
    <n v="0"/>
    <n v="0"/>
    <n v="0"/>
    <n v="0"/>
    <n v="0"/>
    <n v="0"/>
    <n v="4"/>
    <n v="3"/>
    <n v="139"/>
    <n v="18"/>
    <n v="890"/>
    <n v="808"/>
    <n v="1316"/>
    <n v="168"/>
    <n v="56"/>
    <n v="5792"/>
    <n v="3046"/>
    <n v="0"/>
    <n v="42"/>
    <n v="564"/>
    <n v="510"/>
    <n v="4533"/>
  </r>
  <r>
    <x v="4"/>
    <x v="27"/>
    <x v="198"/>
    <x v="10"/>
    <n v="150"/>
    <n v="4"/>
    <n v="3"/>
    <n v="3"/>
    <n v="0"/>
    <n v="122"/>
    <n v="6"/>
    <n v="3"/>
    <n v="1"/>
    <n v="21"/>
    <n v="6"/>
    <n v="0"/>
    <n v="3"/>
    <n v="959"/>
    <n v="850"/>
    <n v="38"/>
    <n v="13"/>
    <n v="8"/>
    <n v="978"/>
    <n v="678"/>
    <n v="47"/>
    <n v="59"/>
    <n v="31"/>
    <n v="1517"/>
    <n v="1141"/>
    <n v="8"/>
    <n v="17"/>
    <n v="152"/>
    <n v="189"/>
    <n v="131"/>
    <n v="0"/>
    <n v="15"/>
    <n v="2"/>
    <n v="59"/>
    <n v="49"/>
    <n v="1"/>
    <n v="0"/>
    <n v="2"/>
    <n v="0"/>
    <n v="0"/>
    <n v="0"/>
    <n v="0"/>
    <n v="0"/>
    <n v="0"/>
    <n v="0"/>
    <n v="0"/>
    <n v="0"/>
    <n v="0"/>
    <n v="0"/>
    <n v="0"/>
    <n v="0"/>
    <n v="0"/>
    <n v="0"/>
    <n v="0"/>
    <n v="4"/>
    <n v="3"/>
    <n v="139"/>
    <n v="18"/>
    <n v="891"/>
    <n v="811"/>
    <n v="1319"/>
    <n v="169"/>
    <n v="56"/>
    <n v="5798"/>
    <n v="3187"/>
    <n v="0"/>
    <n v="42"/>
    <n v="559"/>
    <n v="514"/>
    <n v="4548"/>
  </r>
  <r>
    <x v="4"/>
    <x v="27"/>
    <x v="198"/>
    <x v="11"/>
    <n v="152"/>
    <n v="4"/>
    <n v="3"/>
    <n v="3"/>
    <n v="0"/>
    <n v="126"/>
    <n v="6"/>
    <n v="3"/>
    <n v="1"/>
    <n v="21"/>
    <n v="6"/>
    <n v="0"/>
    <n v="3"/>
    <n v="959"/>
    <n v="850"/>
    <n v="38"/>
    <n v="13"/>
    <n v="8"/>
    <n v="980"/>
    <n v="691"/>
    <n v="47"/>
    <n v="59"/>
    <n v="30"/>
    <n v="1518"/>
    <n v="1157"/>
    <n v="8"/>
    <n v="17"/>
    <n v="153"/>
    <n v="189"/>
    <n v="134"/>
    <n v="0"/>
    <n v="15"/>
    <n v="2"/>
    <n v="59"/>
    <n v="52"/>
    <n v="1"/>
    <n v="0"/>
    <n v="2"/>
    <n v="0"/>
    <n v="0"/>
    <n v="0"/>
    <n v="0"/>
    <n v="0"/>
    <n v="0"/>
    <n v="0"/>
    <n v="0"/>
    <n v="0"/>
    <n v="0"/>
    <n v="0"/>
    <n v="0"/>
    <n v="0"/>
    <n v="0"/>
    <n v="0"/>
    <n v="0"/>
    <n v="4"/>
    <n v="3"/>
    <n v="141"/>
    <n v="18"/>
    <n v="891"/>
    <n v="817"/>
    <n v="1320"/>
    <n v="169"/>
    <n v="56"/>
    <n v="5803"/>
    <n v="3327"/>
    <n v="0"/>
    <n v="43"/>
    <n v="558"/>
    <n v="512"/>
    <n v="4563"/>
  </r>
  <r>
    <x v="4"/>
    <x v="27"/>
    <x v="198"/>
    <x v="12"/>
    <n v="152"/>
    <n v="4"/>
    <n v="4"/>
    <n v="3"/>
    <n v="1"/>
    <n v="127"/>
    <n v="6"/>
    <n v="3"/>
    <n v="1"/>
    <n v="21"/>
    <n v="9"/>
    <n v="0"/>
    <n v="2"/>
    <n v="960"/>
    <n v="855"/>
    <n v="37"/>
    <n v="13"/>
    <n v="9"/>
    <n v="978"/>
    <n v="694"/>
    <n v="47"/>
    <n v="58"/>
    <n v="29"/>
    <n v="1522"/>
    <n v="1172"/>
    <n v="8"/>
    <n v="17"/>
    <n v="153"/>
    <n v="189"/>
    <n v="136"/>
    <n v="0"/>
    <n v="15"/>
    <n v="2"/>
    <n v="60"/>
    <n v="53"/>
    <n v="1"/>
    <n v="0"/>
    <n v="2"/>
    <n v="0"/>
    <n v="0"/>
    <n v="0"/>
    <n v="0"/>
    <n v="0"/>
    <n v="0"/>
    <n v="0"/>
    <n v="0"/>
    <n v="0"/>
    <n v="0"/>
    <n v="0"/>
    <n v="0"/>
    <n v="0"/>
    <n v="0"/>
    <n v="0"/>
    <n v="0"/>
    <n v="4"/>
    <n v="3"/>
    <n v="141"/>
    <n v="19"/>
    <n v="891"/>
    <n v="819"/>
    <n v="1324"/>
    <n v="169"/>
    <n v="57"/>
    <n v="5807"/>
    <n v="3442"/>
    <n v="0"/>
    <n v="43"/>
    <n v="556"/>
    <n v="517"/>
    <n v="4570"/>
  </r>
  <r>
    <x v="4"/>
    <x v="27"/>
    <x v="198"/>
    <x v="13"/>
    <n v="152"/>
    <n v="4"/>
    <n v="4"/>
    <n v="3"/>
    <n v="1"/>
    <n v="127"/>
    <n v="6"/>
    <n v="3"/>
    <n v="1"/>
    <n v="21"/>
    <n v="9"/>
    <n v="0"/>
    <n v="2"/>
    <n v="962"/>
    <n v="857"/>
    <n v="37"/>
    <n v="13"/>
    <n v="9"/>
    <n v="984"/>
    <n v="699"/>
    <n v="46"/>
    <n v="59"/>
    <n v="30"/>
    <n v="1522"/>
    <n v="1177"/>
    <n v="8"/>
    <n v="17"/>
    <n v="153"/>
    <n v="190"/>
    <n v="136"/>
    <n v="0"/>
    <n v="15"/>
    <n v="3"/>
    <n v="60"/>
    <n v="53"/>
    <n v="1"/>
    <n v="0"/>
    <n v="2"/>
    <n v="0"/>
    <n v="0"/>
    <n v="0"/>
    <n v="0"/>
    <n v="0"/>
    <n v="0"/>
    <n v="0"/>
    <n v="0"/>
    <n v="0"/>
    <n v="0"/>
    <n v="0"/>
    <n v="0"/>
    <n v="0"/>
    <n v="0"/>
    <n v="0"/>
    <n v="0"/>
    <n v="4"/>
    <n v="3"/>
    <n v="141"/>
    <n v="19"/>
    <n v="893"/>
    <n v="823"/>
    <n v="1324"/>
    <n v="170"/>
    <n v="57"/>
    <n v="5806"/>
    <n v="3488"/>
    <n v="0"/>
    <n v="43"/>
    <n v="553"/>
    <n v="516"/>
    <n v="4574"/>
  </r>
  <r>
    <x v="4"/>
    <x v="27"/>
    <x v="198"/>
    <x v="14"/>
    <n v="152"/>
    <n v="4"/>
    <n v="4"/>
    <n v="3"/>
    <n v="1"/>
    <n v="129"/>
    <n v="6"/>
    <n v="3"/>
    <n v="1"/>
    <n v="20"/>
    <n v="8"/>
    <n v="0"/>
    <n v="2"/>
    <n v="960"/>
    <n v="854"/>
    <n v="37"/>
    <n v="14"/>
    <n v="9"/>
    <n v="987"/>
    <n v="706"/>
    <n v="46"/>
    <n v="58"/>
    <n v="31"/>
    <n v="1521"/>
    <n v="1178"/>
    <n v="8"/>
    <n v="17"/>
    <n v="153"/>
    <n v="191"/>
    <n v="138"/>
    <n v="0"/>
    <n v="16"/>
    <n v="3"/>
    <n v="61"/>
    <n v="53"/>
    <n v="1"/>
    <n v="0"/>
    <n v="2"/>
    <n v="0"/>
    <n v="0"/>
    <n v="0"/>
    <n v="0"/>
    <n v="0"/>
    <n v="0"/>
    <n v="0"/>
    <n v="0"/>
    <n v="0"/>
    <n v="0"/>
    <n v="0"/>
    <n v="0"/>
    <n v="0"/>
    <n v="0"/>
    <n v="0"/>
    <n v="0"/>
    <n v="4"/>
    <n v="3"/>
    <n v="141"/>
    <n v="18"/>
    <n v="890"/>
    <n v="826"/>
    <n v="1323"/>
    <n v="170"/>
    <n v="58"/>
    <n v="5797"/>
    <n v="3543"/>
    <n v="0"/>
    <n v="43"/>
    <n v="546"/>
    <n v="516"/>
    <n v="4570"/>
  </r>
  <r>
    <x v="4"/>
    <x v="27"/>
    <x v="198"/>
    <x v="15"/>
    <n v="150"/>
    <n v="4"/>
    <n v="4"/>
    <n v="3"/>
    <n v="1"/>
    <n v="128"/>
    <n v="6"/>
    <n v="3"/>
    <n v="1"/>
    <n v="20"/>
    <n v="8"/>
    <n v="0"/>
    <n v="2"/>
    <n v="960"/>
    <n v="855"/>
    <n v="37"/>
    <n v="14"/>
    <n v="9"/>
    <n v="991"/>
    <n v="710"/>
    <n v="46"/>
    <n v="57"/>
    <n v="31"/>
    <n v="1525"/>
    <n v="1185"/>
    <n v="8"/>
    <n v="17"/>
    <n v="151"/>
    <n v="192"/>
    <n v="141"/>
    <n v="0"/>
    <n v="16"/>
    <n v="3"/>
    <n v="61"/>
    <n v="57"/>
    <n v="1"/>
    <n v="0"/>
    <n v="2"/>
    <n v="0"/>
    <n v="0"/>
    <n v="0"/>
    <n v="0"/>
    <n v="0"/>
    <n v="0"/>
    <n v="0"/>
    <n v="0"/>
    <n v="0"/>
    <n v="0"/>
    <n v="0"/>
    <n v="0"/>
    <n v="0"/>
    <n v="0"/>
    <n v="0"/>
    <n v="0"/>
    <n v="4"/>
    <n v="3"/>
    <n v="139"/>
    <n v="18"/>
    <n v="890"/>
    <n v="830"/>
    <n v="1329"/>
    <n v="171"/>
    <n v="58"/>
    <n v="5807"/>
    <n v="3580"/>
    <n v="0"/>
    <n v="43"/>
    <n v="544"/>
    <n v="515"/>
    <n v="4582"/>
  </r>
  <r>
    <x v="4"/>
    <x v="27"/>
    <x v="198"/>
    <x v="16"/>
    <n v="150"/>
    <n v="4"/>
    <n v="4"/>
    <n v="3"/>
    <n v="1"/>
    <n v="128"/>
    <n v="6"/>
    <n v="3"/>
    <n v="1"/>
    <n v="21"/>
    <n v="8"/>
    <n v="0"/>
    <n v="2"/>
    <n v="963"/>
    <n v="857"/>
    <n v="37"/>
    <n v="14"/>
    <n v="9"/>
    <n v="993"/>
    <n v="716"/>
    <n v="46"/>
    <n v="56"/>
    <n v="31"/>
    <n v="1526"/>
    <n v="1189"/>
    <n v="8"/>
    <n v="17"/>
    <n v="152"/>
    <n v="194"/>
    <n v="144"/>
    <n v="0"/>
    <n v="16"/>
    <n v="3"/>
    <n v="61"/>
    <n v="57"/>
    <n v="1"/>
    <n v="0"/>
    <n v="2"/>
    <n v="0"/>
    <n v="0"/>
    <n v="0"/>
    <n v="0"/>
    <n v="0"/>
    <n v="0"/>
    <n v="0"/>
    <n v="0"/>
    <n v="0"/>
    <n v="0"/>
    <n v="0"/>
    <n v="0"/>
    <n v="0"/>
    <n v="0"/>
    <n v="0"/>
    <n v="0"/>
    <n v="4"/>
    <n v="3"/>
    <n v="139"/>
    <n v="19"/>
    <n v="893"/>
    <n v="834"/>
    <n v="1329"/>
    <n v="173"/>
    <n v="58"/>
    <n v="5815"/>
    <n v="3596"/>
    <n v="0"/>
    <n v="43"/>
    <n v="542"/>
    <n v="519"/>
    <n v="4590"/>
  </r>
  <r>
    <x v="4"/>
    <x v="28"/>
    <x v="199"/>
    <x v="16"/>
    <n v="60"/>
    <m/>
    <m/>
    <n v="1"/>
    <n v="1"/>
    <n v="38"/>
    <m/>
    <n v="5"/>
    <n v="3"/>
    <n v="11"/>
    <n v="7"/>
    <m/>
    <n v="1"/>
    <n v="313"/>
    <n v="255"/>
    <m/>
    <m/>
    <n v="37"/>
    <n v="1071"/>
    <n v="639"/>
    <n v="7"/>
    <n v="99"/>
    <n v="64"/>
    <n v="799"/>
    <n v="92"/>
    <m/>
    <n v="5"/>
    <n v="230"/>
    <n v="110"/>
    <n v="8"/>
    <m/>
    <n v="8"/>
    <n v="14"/>
    <n v="29"/>
    <n v="21"/>
    <m/>
    <m/>
    <n v="1"/>
    <m/>
    <m/>
    <m/>
    <m/>
    <m/>
    <m/>
    <m/>
    <m/>
    <m/>
    <m/>
    <n v="1"/>
    <m/>
    <m/>
    <m/>
    <m/>
    <m/>
    <m/>
    <n v="1"/>
    <n v="52"/>
    <n v="7"/>
    <n v="275"/>
    <n v="879"/>
    <n v="553"/>
    <n v="78"/>
    <n v="25"/>
    <n v="4818"/>
    <n v="731"/>
    <m/>
    <n v="2"/>
    <n v="361"/>
    <n v="1824"/>
    <n v="2484"/>
  </r>
  <r>
    <x v="5"/>
    <x v="33"/>
    <x v="200"/>
    <x v="0"/>
    <n v="98"/>
    <n v="3"/>
    <n v="0"/>
    <n v="0"/>
    <n v="0"/>
    <n v="19"/>
    <n v="7"/>
    <n v="7"/>
    <n v="2"/>
    <n v="0"/>
    <n v="0"/>
    <n v="0"/>
    <n v="0"/>
    <n v="119"/>
    <n v="0"/>
    <n v="46"/>
    <n v="1"/>
    <n v="1"/>
    <n v="1224"/>
    <n v="0"/>
    <n v="115"/>
    <n v="126"/>
    <n v="17"/>
    <n v="568"/>
    <n v="23"/>
    <n v="33"/>
    <n v="87"/>
    <n v="15"/>
    <n v="244"/>
    <n v="0"/>
    <n v="6"/>
    <n v="48"/>
    <n v="5"/>
    <n v="35"/>
    <n v="0"/>
    <n v="4"/>
    <n v="0"/>
    <n v="0"/>
    <n v="0"/>
    <n v="0"/>
    <n v="0"/>
    <n v="0"/>
    <n v="0"/>
    <n v="0"/>
    <n v="0"/>
    <n v="0"/>
    <n v="0"/>
    <n v="0"/>
    <n v="0"/>
    <n v="11"/>
    <n v="86"/>
    <n v="0"/>
    <n v="5"/>
    <n v="3"/>
    <m/>
    <m/>
    <m/>
    <m/>
    <m/>
    <m/>
    <m/>
    <m/>
    <m/>
    <m/>
    <m/>
    <m/>
    <m/>
    <m/>
    <m/>
    <m/>
  </r>
  <r>
    <x v="5"/>
    <x v="33"/>
    <x v="200"/>
    <x v="1"/>
    <n v="100"/>
    <n v="3"/>
    <n v="1"/>
    <n v="0"/>
    <n v="0"/>
    <n v="22"/>
    <n v="7"/>
    <n v="8"/>
    <n v="2"/>
    <n v="0"/>
    <n v="0"/>
    <n v="0"/>
    <n v="0"/>
    <n v="119"/>
    <n v="0"/>
    <n v="53"/>
    <n v="1"/>
    <n v="2"/>
    <n v="1224"/>
    <n v="0"/>
    <n v="143"/>
    <n v="124"/>
    <n v="15"/>
    <n v="573"/>
    <n v="34"/>
    <n v="33"/>
    <n v="86"/>
    <n v="16"/>
    <n v="244"/>
    <n v="0"/>
    <n v="7"/>
    <n v="46"/>
    <n v="6"/>
    <n v="37"/>
    <n v="0"/>
    <n v="6"/>
    <n v="0"/>
    <n v="0"/>
    <n v="0"/>
    <n v="0"/>
    <n v="0"/>
    <n v="0"/>
    <n v="0"/>
    <n v="0"/>
    <n v="0"/>
    <n v="0"/>
    <n v="0"/>
    <n v="0"/>
    <n v="0"/>
    <n v="11"/>
    <n v="85"/>
    <n v="0"/>
    <n v="6"/>
    <n v="3"/>
    <m/>
    <m/>
    <m/>
    <m/>
    <m/>
    <m/>
    <m/>
    <m/>
    <m/>
    <m/>
    <m/>
    <m/>
    <m/>
    <m/>
    <m/>
    <m/>
  </r>
  <r>
    <x v="5"/>
    <x v="33"/>
    <x v="200"/>
    <x v="2"/>
    <n v="101"/>
    <n v="3"/>
    <n v="1"/>
    <n v="0"/>
    <n v="0"/>
    <n v="24"/>
    <n v="7"/>
    <n v="8"/>
    <n v="2"/>
    <n v="0"/>
    <n v="0"/>
    <n v="0"/>
    <n v="0"/>
    <n v="119"/>
    <n v="57"/>
    <n v="11"/>
    <n v="1"/>
    <n v="2"/>
    <n v="1235"/>
    <n v="171"/>
    <n v="86"/>
    <n v="123"/>
    <n v="17"/>
    <n v="577"/>
    <n v="37"/>
    <n v="32"/>
    <n v="86"/>
    <n v="14"/>
    <n v="247"/>
    <n v="9"/>
    <n v="6"/>
    <n v="47"/>
    <n v="7"/>
    <n v="37"/>
    <n v="8"/>
    <n v="3"/>
    <n v="0"/>
    <n v="0"/>
    <n v="0"/>
    <n v="0"/>
    <n v="0"/>
    <n v="0"/>
    <n v="0"/>
    <n v="0"/>
    <n v="0"/>
    <n v="0"/>
    <n v="0"/>
    <n v="0"/>
    <n v="0"/>
    <n v="0"/>
    <n v="0"/>
    <n v="0"/>
    <n v="0"/>
    <n v="0"/>
    <n v="3"/>
    <n v="0"/>
    <n v="81"/>
    <n v="0"/>
    <n v="103"/>
    <n v="945"/>
    <n v="420"/>
    <n v="161"/>
    <n v="34"/>
    <m/>
    <m/>
    <m/>
    <m/>
    <m/>
    <m/>
    <m/>
  </r>
  <r>
    <x v="5"/>
    <x v="33"/>
    <x v="200"/>
    <x v="3"/>
    <n v="101"/>
    <n v="2"/>
    <n v="1"/>
    <n v="0"/>
    <n v="0"/>
    <n v="27"/>
    <n v="7"/>
    <n v="8"/>
    <n v="2"/>
    <n v="0"/>
    <n v="0"/>
    <n v="0"/>
    <n v="0"/>
    <n v="118"/>
    <n v="59"/>
    <n v="11"/>
    <n v="0"/>
    <n v="2"/>
    <n v="1240"/>
    <n v="227"/>
    <n v="84"/>
    <n v="123"/>
    <n v="19"/>
    <n v="579"/>
    <n v="50"/>
    <n v="32"/>
    <n v="82"/>
    <n v="15"/>
    <n v="243"/>
    <n v="10"/>
    <n v="7"/>
    <n v="45"/>
    <n v="5"/>
    <n v="38"/>
    <n v="10"/>
    <n v="3"/>
    <n v="0"/>
    <n v="0"/>
    <n v="0"/>
    <n v="0"/>
    <n v="0"/>
    <n v="0"/>
    <n v="0"/>
    <n v="0"/>
    <n v="0"/>
    <n v="0"/>
    <n v="0"/>
    <n v="0"/>
    <n v="0"/>
    <n v="0"/>
    <n v="0"/>
    <n v="0"/>
    <n v="0"/>
    <n v="0"/>
    <n v="2"/>
    <n v="0"/>
    <n v="81"/>
    <n v="0"/>
    <n v="103"/>
    <n v="949"/>
    <n v="424"/>
    <n v="164"/>
    <n v="35"/>
    <m/>
    <m/>
    <m/>
    <m/>
    <m/>
    <m/>
    <m/>
  </r>
  <r>
    <x v="5"/>
    <x v="33"/>
    <x v="200"/>
    <x v="4"/>
    <n v="100"/>
    <n v="3"/>
    <n v="1"/>
    <n v="0"/>
    <n v="0"/>
    <n v="28"/>
    <n v="7"/>
    <n v="8"/>
    <n v="2"/>
    <n v="0"/>
    <n v="0"/>
    <n v="0"/>
    <n v="0"/>
    <n v="119"/>
    <n v="61"/>
    <n v="11"/>
    <n v="0"/>
    <n v="3"/>
    <n v="1235"/>
    <n v="258"/>
    <n v="83"/>
    <n v="123"/>
    <n v="21"/>
    <n v="582"/>
    <n v="64"/>
    <n v="32"/>
    <n v="83"/>
    <n v="16"/>
    <n v="245"/>
    <n v="10"/>
    <n v="8"/>
    <n v="43"/>
    <n v="5"/>
    <n v="38"/>
    <n v="20"/>
    <n v="3"/>
    <n v="0"/>
    <n v="0"/>
    <n v="0"/>
    <n v="0"/>
    <n v="0"/>
    <n v="0"/>
    <n v="0"/>
    <n v="0"/>
    <n v="0"/>
    <n v="0"/>
    <n v="0"/>
    <n v="0"/>
    <n v="0"/>
    <n v="0"/>
    <n v="0"/>
    <n v="0"/>
    <n v="0"/>
    <n v="0"/>
    <n v="3"/>
    <n v="0"/>
    <n v="80"/>
    <n v="0"/>
    <n v="103"/>
    <n v="949"/>
    <n v="427"/>
    <n v="167"/>
    <n v="35"/>
    <m/>
    <m/>
    <m/>
    <m/>
    <m/>
    <m/>
    <m/>
  </r>
  <r>
    <x v="5"/>
    <x v="33"/>
    <x v="200"/>
    <x v="5"/>
    <n v="100"/>
    <n v="3"/>
    <n v="1"/>
    <n v="0"/>
    <n v="0"/>
    <n v="35"/>
    <n v="7"/>
    <n v="8"/>
    <n v="2"/>
    <n v="0"/>
    <n v="0"/>
    <n v="0"/>
    <n v="0"/>
    <n v="120"/>
    <n v="64"/>
    <n v="11"/>
    <n v="0"/>
    <n v="4"/>
    <n v="1236"/>
    <n v="329"/>
    <n v="82"/>
    <n v="120"/>
    <n v="22"/>
    <n v="580"/>
    <n v="100"/>
    <n v="31"/>
    <n v="84"/>
    <n v="16"/>
    <n v="248"/>
    <n v="12"/>
    <n v="8"/>
    <n v="44"/>
    <n v="5"/>
    <n v="38"/>
    <n v="21"/>
    <n v="3"/>
    <n v="0"/>
    <n v="0"/>
    <n v="0"/>
    <n v="0"/>
    <n v="0"/>
    <n v="0"/>
    <n v="0"/>
    <n v="0"/>
    <n v="0"/>
    <n v="0"/>
    <n v="0"/>
    <n v="0"/>
    <n v="0"/>
    <n v="0"/>
    <n v="0"/>
    <n v="0"/>
    <n v="0"/>
    <n v="0"/>
    <n v="3"/>
    <n v="0"/>
    <n v="80"/>
    <n v="0"/>
    <n v="103"/>
    <n v="952"/>
    <n v="426"/>
    <n v="170"/>
    <n v="35"/>
    <m/>
    <m/>
    <m/>
    <m/>
    <m/>
    <m/>
    <m/>
  </r>
  <r>
    <x v="5"/>
    <x v="33"/>
    <x v="200"/>
    <x v="6"/>
    <n v="101"/>
    <n v="3"/>
    <n v="2"/>
    <n v="0"/>
    <n v="0"/>
    <n v="42"/>
    <n v="7"/>
    <n v="8"/>
    <n v="2"/>
    <n v="0"/>
    <n v="0"/>
    <n v="0"/>
    <n v="0"/>
    <n v="119"/>
    <n v="67"/>
    <n v="11"/>
    <n v="0"/>
    <n v="3"/>
    <n v="1237"/>
    <n v="416"/>
    <n v="82"/>
    <n v="119"/>
    <n v="19"/>
    <n v="583"/>
    <n v="144"/>
    <n v="31"/>
    <n v="84"/>
    <n v="16"/>
    <n v="251"/>
    <n v="21"/>
    <n v="9"/>
    <n v="44"/>
    <n v="6"/>
    <n v="40"/>
    <n v="28"/>
    <n v="3"/>
    <n v="0"/>
    <n v="0"/>
    <n v="0"/>
    <n v="0"/>
    <n v="0"/>
    <n v="0"/>
    <n v="0"/>
    <n v="0"/>
    <n v="0"/>
    <n v="0"/>
    <n v="0"/>
    <n v="0"/>
    <n v="0"/>
    <n v="0"/>
    <n v="0"/>
    <n v="0"/>
    <n v="0"/>
    <n v="0"/>
    <n v="3"/>
    <n v="0"/>
    <n v="81"/>
    <n v="0"/>
    <n v="104"/>
    <n v="954"/>
    <n v="430"/>
    <n v="172"/>
    <n v="36"/>
    <m/>
    <m/>
    <m/>
    <m/>
    <m/>
    <m/>
    <m/>
  </r>
  <r>
    <x v="5"/>
    <x v="33"/>
    <x v="200"/>
    <x v="7"/>
    <n v="101"/>
    <n v="3"/>
    <n v="3"/>
    <n v="0"/>
    <n v="0"/>
    <n v="46"/>
    <n v="7"/>
    <n v="7"/>
    <n v="2"/>
    <n v="0"/>
    <n v="0"/>
    <n v="0"/>
    <n v="0"/>
    <n v="117"/>
    <n v="69"/>
    <n v="9"/>
    <n v="0"/>
    <n v="3"/>
    <n v="1240"/>
    <n v="466"/>
    <n v="79"/>
    <n v="121"/>
    <n v="19"/>
    <n v="582"/>
    <n v="193"/>
    <n v="31"/>
    <n v="83"/>
    <n v="16"/>
    <n v="251"/>
    <n v="34"/>
    <n v="10"/>
    <n v="43"/>
    <n v="6"/>
    <n v="40"/>
    <n v="29"/>
    <n v="3"/>
    <n v="0"/>
    <n v="0"/>
    <n v="0"/>
    <n v="0"/>
    <n v="0"/>
    <n v="0"/>
    <n v="0"/>
    <n v="0"/>
    <n v="0"/>
    <n v="0"/>
    <n v="0"/>
    <n v="0"/>
    <n v="0"/>
    <n v="0"/>
    <n v="0"/>
    <n v="0"/>
    <n v="0"/>
    <n v="0"/>
    <n v="3"/>
    <n v="0"/>
    <n v="82"/>
    <n v="0"/>
    <n v="103"/>
    <n v="957"/>
    <n v="429"/>
    <n v="174"/>
    <n v="36"/>
    <m/>
    <m/>
    <m/>
    <m/>
    <m/>
    <m/>
    <m/>
  </r>
  <r>
    <x v="5"/>
    <x v="33"/>
    <x v="200"/>
    <x v="8"/>
    <n v="102"/>
    <n v="3"/>
    <n v="3"/>
    <n v="0"/>
    <n v="0"/>
    <n v="50"/>
    <n v="7"/>
    <n v="7"/>
    <n v="2"/>
    <n v="0"/>
    <n v="0"/>
    <n v="0"/>
    <n v="0"/>
    <n v="115"/>
    <n v="72"/>
    <n v="8"/>
    <n v="0"/>
    <n v="3"/>
    <n v="1241"/>
    <n v="529"/>
    <n v="78"/>
    <n v="117"/>
    <n v="18"/>
    <n v="587"/>
    <n v="238"/>
    <n v="31"/>
    <n v="83"/>
    <n v="19"/>
    <n v="254"/>
    <n v="50"/>
    <n v="10"/>
    <n v="43"/>
    <n v="6"/>
    <n v="42"/>
    <n v="30"/>
    <n v="3"/>
    <n v="0"/>
    <n v="0"/>
    <n v="0"/>
    <n v="0"/>
    <n v="0"/>
    <n v="0"/>
    <n v="0"/>
    <n v="0"/>
    <n v="0"/>
    <n v="0"/>
    <n v="0"/>
    <n v="0"/>
    <n v="0"/>
    <n v="0"/>
    <n v="0"/>
    <n v="0"/>
    <n v="0"/>
    <n v="0"/>
    <n v="3"/>
    <n v="0"/>
    <n v="84"/>
    <n v="0"/>
    <n v="101"/>
    <n v="961"/>
    <n v="430"/>
    <n v="181"/>
    <n v="38"/>
    <n v="7655"/>
    <n v="1045"/>
    <n v="0"/>
    <n v="105"/>
    <n v="1907"/>
    <n v="330"/>
    <n v="4902"/>
  </r>
  <r>
    <x v="5"/>
    <x v="33"/>
    <x v="200"/>
    <x v="9"/>
    <n v="102"/>
    <n v="3"/>
    <n v="3"/>
    <n v="0"/>
    <n v="0"/>
    <n v="53"/>
    <n v="7"/>
    <n v="7"/>
    <n v="2"/>
    <n v="0"/>
    <n v="0"/>
    <n v="0"/>
    <n v="0"/>
    <n v="115"/>
    <n v="73"/>
    <n v="8"/>
    <n v="0"/>
    <n v="3"/>
    <n v="1242"/>
    <n v="597"/>
    <n v="78"/>
    <n v="115"/>
    <n v="19"/>
    <n v="594"/>
    <n v="271"/>
    <n v="30"/>
    <n v="83"/>
    <n v="21"/>
    <n v="256"/>
    <n v="77"/>
    <n v="10"/>
    <n v="43"/>
    <n v="6"/>
    <n v="41"/>
    <n v="31"/>
    <n v="3"/>
    <n v="0"/>
    <n v="0"/>
    <n v="0"/>
    <n v="0"/>
    <n v="0"/>
    <n v="0"/>
    <n v="0"/>
    <n v="0"/>
    <n v="0"/>
    <n v="0"/>
    <n v="0"/>
    <n v="0"/>
    <n v="0"/>
    <n v="0"/>
    <n v="0"/>
    <n v="0"/>
    <n v="0"/>
    <n v="0"/>
    <n v="3"/>
    <n v="0"/>
    <n v="84"/>
    <n v="0"/>
    <n v="101"/>
    <n v="968"/>
    <n v="436"/>
    <n v="183"/>
    <n v="37"/>
    <n v="7718"/>
    <n v="1794"/>
    <n v="0"/>
    <n v="106"/>
    <n v="1895"/>
    <n v="346"/>
    <n v="4957"/>
  </r>
  <r>
    <x v="5"/>
    <x v="33"/>
    <x v="200"/>
    <x v="10"/>
    <n v="102"/>
    <n v="3"/>
    <n v="3"/>
    <n v="0"/>
    <n v="0"/>
    <n v="53"/>
    <n v="7"/>
    <n v="7"/>
    <n v="2"/>
    <n v="0"/>
    <n v="0"/>
    <n v="0"/>
    <n v="0"/>
    <n v="116"/>
    <n v="73"/>
    <n v="7"/>
    <n v="0"/>
    <n v="3"/>
    <n v="1244"/>
    <n v="616"/>
    <n v="77"/>
    <n v="114"/>
    <n v="21"/>
    <n v="598"/>
    <n v="290"/>
    <n v="30"/>
    <n v="82"/>
    <n v="20"/>
    <n v="256"/>
    <n v="85"/>
    <n v="10"/>
    <n v="43"/>
    <n v="7"/>
    <n v="41"/>
    <n v="31"/>
    <n v="3"/>
    <n v="0"/>
    <n v="0"/>
    <n v="0"/>
    <n v="0"/>
    <n v="0"/>
    <n v="0"/>
    <n v="0"/>
    <n v="0"/>
    <n v="0"/>
    <n v="0"/>
    <n v="0"/>
    <n v="0"/>
    <n v="0"/>
    <n v="0"/>
    <n v="0"/>
    <n v="0"/>
    <n v="0"/>
    <n v="0"/>
    <n v="3"/>
    <n v="0"/>
    <n v="84"/>
    <n v="0"/>
    <n v="102"/>
    <n v="972"/>
    <n v="443"/>
    <n v="183"/>
    <n v="37"/>
    <n v="7747"/>
    <n v="2050"/>
    <n v="0"/>
    <n v="106"/>
    <n v="1892"/>
    <n v="355"/>
    <n v="4974"/>
  </r>
  <r>
    <x v="5"/>
    <x v="33"/>
    <x v="200"/>
    <x v="11"/>
    <n v="102"/>
    <n v="3"/>
    <n v="3"/>
    <n v="0"/>
    <n v="0"/>
    <n v="54"/>
    <n v="7"/>
    <n v="7"/>
    <n v="2"/>
    <n v="0"/>
    <n v="0"/>
    <n v="0"/>
    <n v="0"/>
    <n v="116"/>
    <n v="72"/>
    <n v="7"/>
    <n v="0"/>
    <n v="4"/>
    <n v="1243"/>
    <n v="633"/>
    <n v="75"/>
    <n v="111"/>
    <n v="22"/>
    <n v="600"/>
    <n v="308"/>
    <n v="30"/>
    <n v="82"/>
    <n v="22"/>
    <n v="259"/>
    <n v="91"/>
    <n v="10"/>
    <n v="43"/>
    <n v="7"/>
    <n v="40"/>
    <n v="33"/>
    <n v="3"/>
    <n v="0"/>
    <n v="0"/>
    <n v="0"/>
    <n v="0"/>
    <n v="0"/>
    <n v="0"/>
    <n v="0"/>
    <n v="0"/>
    <n v="0"/>
    <n v="0"/>
    <n v="0"/>
    <n v="0"/>
    <n v="0"/>
    <n v="0"/>
    <n v="0"/>
    <n v="0"/>
    <n v="0"/>
    <n v="0"/>
    <n v="3"/>
    <n v="0"/>
    <n v="84"/>
    <n v="0"/>
    <n v="101"/>
    <n v="974"/>
    <n v="444"/>
    <n v="186"/>
    <n v="36"/>
    <n v="7796"/>
    <n v="2313"/>
    <n v="0"/>
    <n v="107"/>
    <n v="1888"/>
    <n v="363"/>
    <n v="5004"/>
  </r>
  <r>
    <x v="5"/>
    <x v="33"/>
    <x v="200"/>
    <x v="29"/>
    <n v="102"/>
    <n v="3"/>
    <n v="3"/>
    <n v="0"/>
    <n v="0"/>
    <n v="55"/>
    <n v="7"/>
    <n v="7"/>
    <n v="2"/>
    <n v="0"/>
    <n v="0"/>
    <n v="0"/>
    <n v="0"/>
    <n v="116"/>
    <n v="71"/>
    <n v="7"/>
    <n v="0"/>
    <n v="4"/>
    <n v="1236"/>
    <n v="643"/>
    <n v="74"/>
    <n v="106"/>
    <n v="21"/>
    <n v="608"/>
    <n v="320"/>
    <n v="30"/>
    <n v="84"/>
    <n v="25"/>
    <n v="261"/>
    <n v="100"/>
    <n v="10"/>
    <n v="43"/>
    <n v="7"/>
    <n v="39"/>
    <n v="32"/>
    <n v="3"/>
    <n v="0"/>
    <n v="0"/>
    <n v="0"/>
    <n v="0"/>
    <n v="0"/>
    <n v="0"/>
    <n v="0"/>
    <n v="0"/>
    <n v="0"/>
    <n v="0"/>
    <n v="0"/>
    <n v="0"/>
    <n v="0"/>
    <n v="0"/>
    <n v="0"/>
    <n v="0"/>
    <n v="0"/>
    <n v="0"/>
    <n v="3"/>
    <n v="0"/>
    <n v="84"/>
    <n v="0"/>
    <n v="101"/>
    <n v="972"/>
    <n v="446"/>
    <n v="188"/>
    <n v="35"/>
    <n v="7818"/>
    <n v="2521"/>
    <n v="0"/>
    <n v="109"/>
    <n v="1873"/>
    <n v="384"/>
    <n v="5024"/>
  </r>
  <r>
    <x v="5"/>
    <x v="33"/>
    <x v="200"/>
    <x v="13"/>
    <n v="102"/>
    <n v="3"/>
    <n v="3"/>
    <n v="0"/>
    <n v="0"/>
    <n v="55"/>
    <n v="7"/>
    <n v="7"/>
    <n v="2"/>
    <n v="0"/>
    <n v="0"/>
    <n v="0"/>
    <n v="0"/>
    <n v="116"/>
    <n v="71"/>
    <n v="7"/>
    <n v="0"/>
    <n v="4"/>
    <n v="1236"/>
    <n v="653"/>
    <n v="73"/>
    <n v="105"/>
    <n v="21"/>
    <n v="611"/>
    <n v="324"/>
    <n v="30"/>
    <n v="84"/>
    <n v="28"/>
    <n v="262"/>
    <n v="101"/>
    <n v="9"/>
    <n v="43"/>
    <n v="7"/>
    <n v="40"/>
    <n v="32"/>
    <n v="3"/>
    <n v="0"/>
    <n v="0"/>
    <n v="0"/>
    <n v="0"/>
    <n v="0"/>
    <n v="0"/>
    <n v="0"/>
    <n v="0"/>
    <n v="0"/>
    <n v="0"/>
    <n v="0"/>
    <n v="0"/>
    <n v="0"/>
    <n v="0"/>
    <n v="0"/>
    <n v="0"/>
    <n v="0"/>
    <n v="0"/>
    <n v="3"/>
    <n v="0"/>
    <n v="84"/>
    <n v="0"/>
    <n v="101"/>
    <n v="976"/>
    <n v="448"/>
    <n v="189"/>
    <n v="36"/>
    <n v="7854"/>
    <n v="2618"/>
    <n v="0"/>
    <n v="107"/>
    <n v="1874"/>
    <n v="391"/>
    <n v="5052"/>
  </r>
  <r>
    <x v="5"/>
    <x v="33"/>
    <x v="200"/>
    <x v="31"/>
    <n v="102"/>
    <n v="3"/>
    <n v="3"/>
    <n v="0"/>
    <n v="0"/>
    <n v="57"/>
    <n v="7"/>
    <n v="7"/>
    <n v="2"/>
    <n v="0"/>
    <n v="0"/>
    <n v="0"/>
    <n v="0"/>
    <n v="114"/>
    <n v="75"/>
    <n v="7"/>
    <n v="0"/>
    <n v="5"/>
    <n v="1239"/>
    <n v="685"/>
    <n v="73"/>
    <n v="101"/>
    <n v="20"/>
    <n v="612"/>
    <n v="335"/>
    <n v="32"/>
    <n v="82"/>
    <n v="30"/>
    <n v="261"/>
    <n v="105"/>
    <n v="9"/>
    <n v="41"/>
    <n v="7"/>
    <n v="39"/>
    <n v="32"/>
    <n v="2"/>
    <n v="0"/>
    <n v="0"/>
    <n v="0"/>
    <n v="0"/>
    <n v="0"/>
    <n v="0"/>
    <n v="0"/>
    <n v="0"/>
    <n v="0"/>
    <n v="0"/>
    <n v="0"/>
    <n v="0"/>
    <n v="0"/>
    <n v="0"/>
    <n v="0"/>
    <n v="0"/>
    <n v="0"/>
    <n v="0"/>
    <n v="3"/>
    <n v="0"/>
    <n v="84"/>
    <n v="0"/>
    <n v="98"/>
    <n v="983"/>
    <n v="446"/>
    <n v="190"/>
    <n v="36"/>
    <n v="7839"/>
    <n v="2740"/>
    <n v="0"/>
    <n v="111"/>
    <n v="1856"/>
    <n v="383"/>
    <n v="5067"/>
  </r>
  <r>
    <x v="5"/>
    <x v="33"/>
    <x v="200"/>
    <x v="15"/>
    <n v="102"/>
    <n v="3"/>
    <n v="3"/>
    <n v="0"/>
    <n v="0"/>
    <n v="57"/>
    <n v="7"/>
    <n v="7"/>
    <n v="2"/>
    <n v="0"/>
    <n v="0"/>
    <n v="0"/>
    <n v="0"/>
    <n v="115"/>
    <n v="75"/>
    <n v="8"/>
    <n v="0"/>
    <n v="5"/>
    <n v="1237"/>
    <n v="688"/>
    <n v="72"/>
    <n v="101"/>
    <n v="25"/>
    <n v="611"/>
    <n v="337"/>
    <n v="32"/>
    <n v="81"/>
    <n v="29"/>
    <n v="266"/>
    <n v="107"/>
    <n v="9"/>
    <n v="42"/>
    <n v="10"/>
    <n v="39"/>
    <n v="32"/>
    <n v="2"/>
    <n v="0"/>
    <n v="0"/>
    <n v="0"/>
    <n v="0"/>
    <n v="0"/>
    <n v="0"/>
    <n v="0"/>
    <n v="0"/>
    <n v="0"/>
    <n v="0"/>
    <n v="0"/>
    <n v="0"/>
    <n v="0"/>
    <n v="0"/>
    <n v="0"/>
    <n v="0"/>
    <n v="0"/>
    <n v="0"/>
    <n v="3"/>
    <n v="0"/>
    <n v="84"/>
    <n v="0"/>
    <n v="98"/>
    <n v="978"/>
    <n v="449"/>
    <n v="191"/>
    <n v="36"/>
    <n v="7850"/>
    <n v="2811"/>
    <n v="0"/>
    <n v="110"/>
    <n v="1841"/>
    <n v="394"/>
    <n v="5083"/>
  </r>
  <r>
    <x v="5"/>
    <x v="33"/>
    <x v="200"/>
    <x v="16"/>
    <n v="101"/>
    <n v="3"/>
    <n v="3"/>
    <n v="0"/>
    <n v="0"/>
    <n v="56"/>
    <n v="7"/>
    <n v="7"/>
    <n v="2"/>
    <n v="0"/>
    <n v="0"/>
    <n v="0"/>
    <n v="0"/>
    <n v="116"/>
    <n v="76"/>
    <n v="8"/>
    <n v="0"/>
    <n v="6"/>
    <n v="1253"/>
    <n v="700"/>
    <n v="72"/>
    <n v="104"/>
    <n v="25"/>
    <n v="607"/>
    <n v="339"/>
    <n v="29"/>
    <n v="79"/>
    <n v="28"/>
    <n v="271"/>
    <n v="111"/>
    <n v="9"/>
    <n v="43"/>
    <n v="10"/>
    <n v="39"/>
    <n v="34"/>
    <n v="1"/>
    <n v="0"/>
    <n v="0"/>
    <n v="0"/>
    <n v="0"/>
    <n v="0"/>
    <n v="0"/>
    <n v="0"/>
    <n v="0"/>
    <n v="0"/>
    <n v="0"/>
    <n v="0"/>
    <n v="0"/>
    <n v="0"/>
    <n v="0"/>
    <n v="0"/>
    <n v="0"/>
    <n v="0"/>
    <n v="0"/>
    <n v="3"/>
    <n v="0"/>
    <n v="83"/>
    <n v="0"/>
    <n v="98"/>
    <n v="990"/>
    <n v="452"/>
    <n v="196"/>
    <n v="37"/>
    <n v="7843"/>
    <n v="2885"/>
    <n v="0"/>
    <n v="104"/>
    <n v="1806"/>
    <n v="391"/>
    <n v="5117"/>
  </r>
  <r>
    <x v="5"/>
    <x v="34"/>
    <x v="201"/>
    <x v="0"/>
    <n v="100"/>
    <n v="3"/>
    <n v="0"/>
    <n v="0"/>
    <n v="0"/>
    <n v="14"/>
    <n v="7"/>
    <n v="6"/>
    <n v="2"/>
    <n v="2"/>
    <n v="0"/>
    <n v="1"/>
    <n v="0"/>
    <n v="308"/>
    <n v="0"/>
    <n v="76"/>
    <n v="4"/>
    <n v="7"/>
    <n v="1525"/>
    <n v="0"/>
    <n v="75"/>
    <n v="158"/>
    <n v="24"/>
    <n v="614"/>
    <n v="26"/>
    <n v="55"/>
    <n v="56"/>
    <n v="22"/>
    <n v="179"/>
    <n v="0"/>
    <n v="15"/>
    <n v="20"/>
    <n v="2"/>
    <n v="54"/>
    <n v="0"/>
    <n v="4"/>
    <n v="1"/>
    <n v="0"/>
    <n v="0"/>
    <n v="0"/>
    <n v="0"/>
    <n v="0"/>
    <n v="0"/>
    <n v="0"/>
    <n v="0"/>
    <n v="0"/>
    <n v="0"/>
    <n v="0"/>
    <n v="0"/>
    <n v="25"/>
    <n v="125"/>
    <n v="0"/>
    <n v="8"/>
    <n v="5"/>
    <m/>
    <m/>
    <m/>
    <m/>
    <m/>
    <m/>
    <m/>
    <m/>
    <m/>
    <m/>
    <m/>
    <m/>
    <m/>
    <m/>
    <m/>
    <m/>
  </r>
  <r>
    <x v="5"/>
    <x v="34"/>
    <x v="201"/>
    <x v="1"/>
    <n v="100"/>
    <n v="3"/>
    <n v="0"/>
    <n v="0"/>
    <n v="0"/>
    <n v="24"/>
    <n v="7"/>
    <n v="6"/>
    <n v="2"/>
    <n v="2"/>
    <n v="0"/>
    <n v="1"/>
    <n v="0"/>
    <n v="311"/>
    <n v="0"/>
    <n v="95"/>
    <n v="4"/>
    <n v="10"/>
    <n v="1523"/>
    <n v="0"/>
    <n v="131"/>
    <n v="154"/>
    <n v="24"/>
    <n v="618"/>
    <n v="31"/>
    <n v="55"/>
    <n v="56"/>
    <n v="25"/>
    <n v="181"/>
    <n v="0"/>
    <n v="17"/>
    <n v="20"/>
    <n v="2"/>
    <n v="53"/>
    <n v="0"/>
    <n v="5"/>
    <n v="1"/>
    <n v="0"/>
    <n v="0"/>
    <n v="0"/>
    <n v="0"/>
    <n v="0"/>
    <n v="0"/>
    <n v="0"/>
    <n v="0"/>
    <n v="0"/>
    <n v="0"/>
    <n v="0"/>
    <n v="0"/>
    <n v="25"/>
    <n v="120"/>
    <n v="0"/>
    <n v="8"/>
    <n v="5"/>
    <m/>
    <m/>
    <m/>
    <m/>
    <m/>
    <m/>
    <m/>
    <m/>
    <m/>
    <m/>
    <m/>
    <m/>
    <m/>
    <m/>
    <m/>
    <m/>
  </r>
  <r>
    <x v="5"/>
    <x v="34"/>
    <x v="201"/>
    <x v="2"/>
    <n v="100"/>
    <n v="3"/>
    <n v="0"/>
    <n v="0"/>
    <n v="0"/>
    <n v="28"/>
    <n v="7"/>
    <n v="6"/>
    <n v="2"/>
    <n v="2"/>
    <n v="1"/>
    <n v="0"/>
    <n v="0"/>
    <n v="310"/>
    <n v="117"/>
    <n v="25"/>
    <n v="4"/>
    <n v="10"/>
    <n v="1514"/>
    <n v="161"/>
    <n v="115"/>
    <n v="153"/>
    <n v="23"/>
    <n v="618"/>
    <n v="40"/>
    <n v="54"/>
    <n v="56"/>
    <n v="24"/>
    <n v="183"/>
    <n v="18"/>
    <n v="9"/>
    <n v="21"/>
    <n v="1"/>
    <n v="55"/>
    <n v="5"/>
    <n v="5"/>
    <n v="1"/>
    <n v="0"/>
    <n v="0"/>
    <n v="0"/>
    <n v="0"/>
    <n v="0"/>
    <n v="0"/>
    <n v="0"/>
    <n v="0"/>
    <n v="0"/>
    <n v="0"/>
    <n v="0"/>
    <n v="0"/>
    <n v="0"/>
    <n v="0"/>
    <n v="0"/>
    <n v="0"/>
    <n v="0"/>
    <n v="3"/>
    <n v="0"/>
    <n v="83"/>
    <n v="2"/>
    <n v="259"/>
    <n v="1145"/>
    <n v="466"/>
    <n v="139"/>
    <n v="43"/>
    <m/>
    <m/>
    <m/>
    <m/>
    <m/>
    <m/>
    <m/>
  </r>
  <r>
    <x v="5"/>
    <x v="34"/>
    <x v="201"/>
    <x v="3"/>
    <n v="101"/>
    <n v="3"/>
    <n v="0"/>
    <n v="0"/>
    <n v="0"/>
    <n v="32"/>
    <n v="7"/>
    <n v="6"/>
    <n v="3"/>
    <n v="2"/>
    <n v="1"/>
    <n v="0"/>
    <n v="0"/>
    <n v="311"/>
    <n v="126"/>
    <n v="25"/>
    <n v="4"/>
    <n v="10"/>
    <n v="1510"/>
    <n v="196"/>
    <n v="113"/>
    <n v="148"/>
    <n v="24"/>
    <n v="618"/>
    <n v="53"/>
    <n v="55"/>
    <n v="55"/>
    <n v="27"/>
    <n v="182"/>
    <n v="19"/>
    <n v="9"/>
    <n v="22"/>
    <n v="1"/>
    <n v="54"/>
    <n v="8"/>
    <n v="5"/>
    <n v="1"/>
    <n v="0"/>
    <n v="0"/>
    <n v="0"/>
    <n v="0"/>
    <n v="0"/>
    <n v="0"/>
    <n v="0"/>
    <n v="0"/>
    <n v="0"/>
    <n v="0"/>
    <n v="0"/>
    <n v="0"/>
    <n v="0"/>
    <n v="0"/>
    <n v="0"/>
    <n v="0"/>
    <n v="0"/>
    <n v="3"/>
    <n v="0"/>
    <n v="83"/>
    <n v="2"/>
    <n v="261"/>
    <n v="1149"/>
    <n v="467"/>
    <n v="138"/>
    <n v="43"/>
    <m/>
    <m/>
    <m/>
    <m/>
    <m/>
    <m/>
    <m/>
  </r>
  <r>
    <x v="5"/>
    <x v="34"/>
    <x v="201"/>
    <x v="4"/>
    <n v="103"/>
    <n v="3"/>
    <n v="0"/>
    <n v="0"/>
    <n v="0"/>
    <n v="35"/>
    <n v="7"/>
    <n v="6"/>
    <n v="4"/>
    <n v="2"/>
    <n v="1"/>
    <n v="0"/>
    <n v="0"/>
    <n v="309"/>
    <n v="131"/>
    <n v="25"/>
    <n v="3"/>
    <n v="10"/>
    <n v="1505"/>
    <n v="263"/>
    <n v="110"/>
    <n v="143"/>
    <n v="23"/>
    <n v="624"/>
    <n v="75"/>
    <n v="54"/>
    <n v="57"/>
    <n v="30"/>
    <n v="183"/>
    <n v="22"/>
    <n v="9"/>
    <n v="22"/>
    <n v="1"/>
    <n v="56"/>
    <n v="9"/>
    <n v="5"/>
    <n v="1"/>
    <n v="0"/>
    <n v="0"/>
    <n v="0"/>
    <n v="0"/>
    <n v="0"/>
    <n v="0"/>
    <n v="0"/>
    <n v="0"/>
    <n v="0"/>
    <n v="0"/>
    <n v="0"/>
    <n v="0"/>
    <n v="0"/>
    <n v="0"/>
    <n v="0"/>
    <n v="0"/>
    <n v="0"/>
    <n v="3"/>
    <n v="0"/>
    <n v="84"/>
    <n v="2"/>
    <n v="261"/>
    <n v="1153"/>
    <n v="470"/>
    <n v="140"/>
    <n v="45"/>
    <m/>
    <m/>
    <m/>
    <m/>
    <m/>
    <m/>
    <m/>
  </r>
  <r>
    <x v="5"/>
    <x v="34"/>
    <x v="201"/>
    <x v="5"/>
    <n v="104"/>
    <n v="3"/>
    <n v="0"/>
    <n v="0"/>
    <n v="0"/>
    <n v="38"/>
    <n v="6"/>
    <n v="6"/>
    <n v="4"/>
    <n v="2"/>
    <n v="1"/>
    <n v="0"/>
    <n v="0"/>
    <n v="310"/>
    <n v="141"/>
    <n v="25"/>
    <n v="3"/>
    <n v="9"/>
    <n v="1504"/>
    <n v="334"/>
    <n v="111"/>
    <n v="138"/>
    <n v="24"/>
    <n v="623"/>
    <n v="103"/>
    <n v="54"/>
    <n v="57"/>
    <n v="30"/>
    <n v="185"/>
    <n v="28"/>
    <n v="9"/>
    <n v="23"/>
    <n v="1"/>
    <n v="58"/>
    <n v="9"/>
    <n v="5"/>
    <n v="1"/>
    <n v="0"/>
    <n v="0"/>
    <n v="0"/>
    <n v="0"/>
    <n v="0"/>
    <n v="0"/>
    <n v="0"/>
    <n v="0"/>
    <n v="0"/>
    <n v="0"/>
    <n v="0"/>
    <n v="0"/>
    <n v="0"/>
    <n v="0"/>
    <n v="0"/>
    <n v="0"/>
    <n v="0"/>
    <n v="3"/>
    <n v="0"/>
    <n v="85"/>
    <n v="2"/>
    <n v="263"/>
    <n v="1157"/>
    <n v="470"/>
    <n v="141"/>
    <n v="46"/>
    <m/>
    <m/>
    <m/>
    <m/>
    <m/>
    <m/>
    <m/>
  </r>
  <r>
    <x v="5"/>
    <x v="34"/>
    <x v="201"/>
    <x v="6"/>
    <n v="102"/>
    <n v="3"/>
    <n v="0"/>
    <n v="0"/>
    <n v="0"/>
    <n v="41"/>
    <n v="6"/>
    <n v="6"/>
    <n v="4"/>
    <n v="2"/>
    <n v="1"/>
    <n v="0"/>
    <n v="0"/>
    <n v="310"/>
    <n v="154"/>
    <n v="25"/>
    <n v="3"/>
    <n v="9"/>
    <n v="1512"/>
    <n v="410"/>
    <n v="111"/>
    <n v="134"/>
    <n v="28"/>
    <n v="624"/>
    <n v="153"/>
    <n v="54"/>
    <n v="58"/>
    <n v="27"/>
    <n v="184"/>
    <n v="32"/>
    <n v="9"/>
    <n v="22"/>
    <n v="1"/>
    <n v="57"/>
    <n v="9"/>
    <n v="5"/>
    <n v="1"/>
    <n v="0"/>
    <n v="0"/>
    <n v="0"/>
    <n v="0"/>
    <n v="0"/>
    <n v="0"/>
    <n v="0"/>
    <n v="0"/>
    <n v="0"/>
    <n v="0"/>
    <n v="0"/>
    <n v="0"/>
    <n v="0"/>
    <n v="0"/>
    <n v="0"/>
    <n v="0"/>
    <n v="0"/>
    <n v="3"/>
    <n v="0"/>
    <n v="84"/>
    <n v="2"/>
    <n v="264"/>
    <n v="1163"/>
    <n v="471"/>
    <n v="140"/>
    <n v="46"/>
    <m/>
    <m/>
    <m/>
    <m/>
    <m/>
    <m/>
    <m/>
  </r>
  <r>
    <x v="5"/>
    <x v="34"/>
    <x v="201"/>
    <x v="7"/>
    <n v="102"/>
    <n v="3"/>
    <n v="0"/>
    <n v="0"/>
    <n v="0"/>
    <n v="45"/>
    <n v="6"/>
    <n v="6"/>
    <n v="4"/>
    <n v="2"/>
    <n v="1"/>
    <n v="0"/>
    <n v="0"/>
    <n v="311"/>
    <n v="157"/>
    <n v="25"/>
    <n v="3"/>
    <n v="9"/>
    <n v="1518"/>
    <n v="462"/>
    <n v="111"/>
    <n v="130"/>
    <n v="30"/>
    <n v="625"/>
    <n v="190"/>
    <n v="54"/>
    <n v="58"/>
    <n v="25"/>
    <n v="186"/>
    <n v="35"/>
    <n v="9"/>
    <n v="23"/>
    <n v="1"/>
    <n v="57"/>
    <n v="11"/>
    <n v="5"/>
    <n v="1"/>
    <n v="0"/>
    <n v="0"/>
    <n v="0"/>
    <n v="0"/>
    <n v="0"/>
    <n v="0"/>
    <n v="0"/>
    <n v="0"/>
    <n v="0"/>
    <n v="0"/>
    <n v="0"/>
    <n v="0"/>
    <n v="0"/>
    <n v="0"/>
    <n v="0"/>
    <n v="0"/>
    <n v="0"/>
    <n v="3"/>
    <n v="0"/>
    <n v="84"/>
    <n v="2"/>
    <n v="266"/>
    <n v="1171"/>
    <n v="473"/>
    <n v="142"/>
    <n v="46"/>
    <m/>
    <m/>
    <m/>
    <m/>
    <m/>
    <m/>
    <m/>
  </r>
  <r>
    <x v="5"/>
    <x v="34"/>
    <x v="201"/>
    <x v="8"/>
    <n v="102"/>
    <n v="3"/>
    <n v="3"/>
    <n v="0"/>
    <n v="0"/>
    <n v="51"/>
    <n v="6"/>
    <n v="6"/>
    <n v="4"/>
    <n v="2"/>
    <n v="1"/>
    <n v="0"/>
    <n v="0"/>
    <n v="309"/>
    <n v="168"/>
    <n v="25"/>
    <n v="3"/>
    <n v="9"/>
    <n v="1518"/>
    <n v="528"/>
    <n v="111"/>
    <n v="132"/>
    <n v="29"/>
    <n v="625"/>
    <n v="234"/>
    <n v="54"/>
    <n v="58"/>
    <n v="26"/>
    <n v="186"/>
    <n v="51"/>
    <n v="9"/>
    <n v="23"/>
    <n v="1"/>
    <n v="57"/>
    <n v="14"/>
    <n v="5"/>
    <n v="1"/>
    <n v="0"/>
    <n v="0"/>
    <n v="0"/>
    <n v="0"/>
    <n v="0"/>
    <n v="0"/>
    <n v="0"/>
    <n v="0"/>
    <n v="0"/>
    <n v="0"/>
    <n v="0"/>
    <n v="0"/>
    <n v="0"/>
    <n v="0"/>
    <n v="0"/>
    <n v="0"/>
    <n v="0"/>
    <n v="3"/>
    <n v="0"/>
    <n v="84"/>
    <n v="2"/>
    <n v="264"/>
    <n v="1174"/>
    <n v="471"/>
    <n v="143"/>
    <n v="46"/>
    <n v="5622"/>
    <n v="735"/>
    <n v="0"/>
    <n v="110"/>
    <n v="1859"/>
    <n v="278"/>
    <n v="3056"/>
  </r>
  <r>
    <x v="5"/>
    <x v="34"/>
    <x v="201"/>
    <x v="9"/>
    <n v="102"/>
    <n v="3"/>
    <n v="3"/>
    <n v="0"/>
    <n v="0"/>
    <n v="56"/>
    <n v="6"/>
    <n v="6"/>
    <n v="4"/>
    <n v="2"/>
    <n v="2"/>
    <n v="0"/>
    <n v="0"/>
    <n v="310"/>
    <n v="179"/>
    <n v="25"/>
    <n v="3"/>
    <n v="9"/>
    <n v="1515"/>
    <n v="622"/>
    <n v="110"/>
    <n v="128"/>
    <n v="27"/>
    <n v="623"/>
    <n v="282"/>
    <n v="53"/>
    <n v="58"/>
    <n v="26"/>
    <n v="188"/>
    <n v="71"/>
    <n v="9"/>
    <n v="22"/>
    <n v="1"/>
    <n v="58"/>
    <n v="27"/>
    <n v="5"/>
    <n v="1"/>
    <n v="0"/>
    <n v="0"/>
    <n v="0"/>
    <n v="0"/>
    <n v="0"/>
    <n v="0"/>
    <n v="0"/>
    <n v="0"/>
    <n v="0"/>
    <n v="0"/>
    <n v="0"/>
    <n v="0"/>
    <n v="0"/>
    <n v="0"/>
    <n v="0"/>
    <n v="0"/>
    <n v="0"/>
    <n v="3"/>
    <n v="0"/>
    <n v="84"/>
    <n v="2"/>
    <n v="264"/>
    <n v="1181"/>
    <n v="471"/>
    <n v="146"/>
    <n v="48"/>
    <n v="5619"/>
    <n v="1152"/>
    <n v="0"/>
    <n v="108"/>
    <n v="1843"/>
    <n v="276"/>
    <n v="3074"/>
  </r>
  <r>
    <x v="5"/>
    <x v="34"/>
    <x v="201"/>
    <x v="10"/>
    <n v="102"/>
    <n v="3"/>
    <n v="3"/>
    <n v="0"/>
    <n v="0"/>
    <n v="57"/>
    <n v="6"/>
    <n v="6"/>
    <n v="4"/>
    <n v="2"/>
    <n v="2"/>
    <n v="0"/>
    <n v="0"/>
    <n v="311"/>
    <n v="187"/>
    <n v="25"/>
    <n v="3"/>
    <n v="9"/>
    <n v="1514"/>
    <n v="677"/>
    <n v="110"/>
    <n v="126"/>
    <n v="28"/>
    <n v="626"/>
    <n v="294"/>
    <n v="53"/>
    <n v="60"/>
    <n v="26"/>
    <n v="189"/>
    <n v="74"/>
    <n v="8"/>
    <n v="22"/>
    <n v="1"/>
    <n v="58"/>
    <n v="27"/>
    <n v="5"/>
    <n v="0"/>
    <n v="0"/>
    <n v="0"/>
    <n v="0"/>
    <n v="0"/>
    <n v="0"/>
    <n v="0"/>
    <n v="0"/>
    <n v="0"/>
    <n v="0"/>
    <n v="0"/>
    <n v="0"/>
    <n v="0"/>
    <n v="0"/>
    <n v="0"/>
    <n v="0"/>
    <n v="0"/>
    <n v="0"/>
    <n v="3"/>
    <n v="0"/>
    <n v="84"/>
    <n v="2"/>
    <n v="265"/>
    <n v="1181"/>
    <n v="474"/>
    <n v="147"/>
    <n v="48"/>
    <n v="5625"/>
    <n v="1300"/>
    <n v="0"/>
    <n v="108"/>
    <n v="1834"/>
    <n v="275"/>
    <n v="3091"/>
  </r>
  <r>
    <x v="5"/>
    <x v="34"/>
    <x v="201"/>
    <x v="11"/>
    <n v="102"/>
    <n v="3"/>
    <n v="3"/>
    <n v="0"/>
    <n v="0"/>
    <n v="58"/>
    <n v="6"/>
    <n v="6"/>
    <n v="4"/>
    <n v="2"/>
    <n v="2"/>
    <n v="0"/>
    <n v="0"/>
    <n v="311"/>
    <n v="191"/>
    <n v="25"/>
    <n v="3"/>
    <n v="8"/>
    <n v="1511"/>
    <n v="714"/>
    <n v="109"/>
    <n v="124"/>
    <n v="28"/>
    <n v="629"/>
    <n v="313"/>
    <n v="53"/>
    <n v="59"/>
    <n v="28"/>
    <n v="191"/>
    <n v="76"/>
    <n v="8"/>
    <n v="22"/>
    <n v="1"/>
    <n v="59"/>
    <n v="27"/>
    <n v="5"/>
    <n v="0"/>
    <n v="0"/>
    <n v="0"/>
    <n v="0"/>
    <n v="0"/>
    <n v="0"/>
    <n v="0"/>
    <n v="0"/>
    <n v="0"/>
    <n v="0"/>
    <n v="0"/>
    <n v="0"/>
    <n v="0"/>
    <n v="0"/>
    <n v="0"/>
    <n v="0"/>
    <n v="0"/>
    <n v="0"/>
    <n v="3"/>
    <n v="0"/>
    <n v="84"/>
    <n v="2"/>
    <n v="265"/>
    <n v="1184"/>
    <n v="476"/>
    <n v="148"/>
    <n v="48"/>
    <n v="5655"/>
    <n v="1434"/>
    <n v="0"/>
    <n v="107"/>
    <n v="1823"/>
    <n v="289"/>
    <n v="3118"/>
  </r>
  <r>
    <x v="5"/>
    <x v="34"/>
    <x v="201"/>
    <x v="29"/>
    <n v="103"/>
    <n v="3"/>
    <n v="3"/>
    <n v="0"/>
    <n v="0"/>
    <n v="59"/>
    <n v="6"/>
    <n v="6"/>
    <n v="4"/>
    <n v="2"/>
    <n v="2"/>
    <n v="0"/>
    <n v="0"/>
    <n v="311"/>
    <n v="196"/>
    <n v="25"/>
    <n v="3"/>
    <n v="7"/>
    <n v="1506"/>
    <n v="734"/>
    <n v="110"/>
    <n v="118"/>
    <n v="27"/>
    <n v="631"/>
    <n v="329"/>
    <n v="53"/>
    <n v="60"/>
    <n v="26"/>
    <n v="193"/>
    <n v="82"/>
    <n v="8"/>
    <n v="22"/>
    <n v="1"/>
    <n v="58"/>
    <n v="26"/>
    <n v="5"/>
    <n v="0"/>
    <n v="0"/>
    <n v="0"/>
    <n v="0"/>
    <n v="0"/>
    <n v="0"/>
    <n v="0"/>
    <n v="0"/>
    <n v="0"/>
    <n v="0"/>
    <n v="0"/>
    <n v="0"/>
    <n v="0"/>
    <n v="0"/>
    <n v="0"/>
    <n v="0"/>
    <n v="0"/>
    <n v="0"/>
    <n v="3"/>
    <n v="0"/>
    <n v="85"/>
    <n v="2"/>
    <n v="268"/>
    <n v="1185"/>
    <n v="478"/>
    <n v="151"/>
    <n v="47"/>
    <n v="5662"/>
    <n v="1542"/>
    <n v="0"/>
    <n v="107"/>
    <n v="1810"/>
    <n v="288"/>
    <n v="3137"/>
  </r>
  <r>
    <x v="5"/>
    <x v="34"/>
    <x v="201"/>
    <x v="13"/>
    <n v="103"/>
    <n v="3"/>
    <n v="3"/>
    <n v="0"/>
    <n v="0"/>
    <n v="60"/>
    <n v="6"/>
    <n v="6"/>
    <n v="4"/>
    <n v="2"/>
    <n v="2"/>
    <n v="0"/>
    <n v="0"/>
    <n v="312"/>
    <n v="199"/>
    <n v="25"/>
    <n v="3"/>
    <n v="7"/>
    <n v="1506"/>
    <n v="749"/>
    <n v="109"/>
    <n v="116"/>
    <n v="28"/>
    <n v="629"/>
    <n v="335"/>
    <n v="53"/>
    <n v="59"/>
    <n v="24"/>
    <n v="196"/>
    <n v="85"/>
    <n v="8"/>
    <n v="22"/>
    <n v="2"/>
    <n v="59"/>
    <n v="26"/>
    <n v="5"/>
    <n v="0"/>
    <n v="0"/>
    <n v="0"/>
    <n v="0"/>
    <n v="0"/>
    <n v="0"/>
    <n v="0"/>
    <n v="0"/>
    <n v="0"/>
    <n v="0"/>
    <n v="0"/>
    <n v="0"/>
    <n v="0"/>
    <n v="0"/>
    <n v="0"/>
    <n v="0"/>
    <n v="0"/>
    <n v="0"/>
    <n v="3"/>
    <n v="0"/>
    <n v="85"/>
    <n v="2"/>
    <n v="269"/>
    <n v="1189"/>
    <n v="479"/>
    <n v="154"/>
    <n v="48"/>
    <n v="5665"/>
    <n v="1601"/>
    <n v="0"/>
    <n v="107"/>
    <n v="1799"/>
    <n v="289"/>
    <n v="3146"/>
  </r>
  <r>
    <x v="5"/>
    <x v="34"/>
    <x v="201"/>
    <x v="31"/>
    <n v="104"/>
    <n v="4"/>
    <n v="4"/>
    <n v="0"/>
    <n v="0"/>
    <n v="62"/>
    <n v="6"/>
    <n v="6"/>
    <n v="4"/>
    <n v="2"/>
    <n v="2"/>
    <n v="0"/>
    <n v="0"/>
    <n v="312"/>
    <n v="202"/>
    <n v="25"/>
    <n v="3"/>
    <n v="7"/>
    <n v="1508"/>
    <n v="761"/>
    <n v="107"/>
    <n v="118"/>
    <n v="27"/>
    <n v="632"/>
    <n v="340"/>
    <n v="51"/>
    <n v="59"/>
    <n v="27"/>
    <n v="197"/>
    <n v="86"/>
    <n v="7"/>
    <n v="22"/>
    <n v="2"/>
    <n v="58"/>
    <n v="26"/>
    <n v="5"/>
    <n v="0"/>
    <n v="0"/>
    <n v="0"/>
    <n v="0"/>
    <n v="0"/>
    <n v="0"/>
    <n v="0"/>
    <n v="0"/>
    <n v="0"/>
    <n v="0"/>
    <n v="0"/>
    <n v="0"/>
    <n v="0"/>
    <n v="0"/>
    <n v="0"/>
    <n v="0"/>
    <n v="0"/>
    <n v="0"/>
    <n v="4"/>
    <n v="0"/>
    <n v="86"/>
    <n v="2"/>
    <n v="270"/>
    <n v="1190"/>
    <n v="480"/>
    <n v="154"/>
    <n v="48"/>
    <n v="5658"/>
    <n v="1664"/>
    <n v="0"/>
    <n v="104"/>
    <n v="1788"/>
    <n v="287"/>
    <n v="3154"/>
  </r>
  <r>
    <x v="5"/>
    <x v="34"/>
    <x v="201"/>
    <x v="15"/>
    <n v="104"/>
    <n v="4"/>
    <n v="4"/>
    <n v="0"/>
    <n v="0"/>
    <n v="62"/>
    <n v="6"/>
    <n v="6"/>
    <n v="4"/>
    <n v="2"/>
    <n v="2"/>
    <n v="0"/>
    <n v="0"/>
    <n v="313"/>
    <n v="202"/>
    <n v="25"/>
    <n v="3"/>
    <n v="7"/>
    <n v="1509"/>
    <n v="771"/>
    <n v="105"/>
    <n v="117"/>
    <n v="28"/>
    <n v="631"/>
    <n v="341"/>
    <n v="51"/>
    <n v="59"/>
    <n v="26"/>
    <n v="198"/>
    <n v="87"/>
    <n v="7"/>
    <n v="22"/>
    <n v="2"/>
    <n v="58"/>
    <n v="27"/>
    <n v="5"/>
    <n v="0"/>
    <n v="0"/>
    <n v="0"/>
    <n v="0"/>
    <n v="0"/>
    <n v="0"/>
    <n v="0"/>
    <n v="0"/>
    <n v="0"/>
    <n v="0"/>
    <n v="0"/>
    <n v="0"/>
    <n v="0"/>
    <n v="0"/>
    <n v="0"/>
    <n v="0"/>
    <n v="0"/>
    <n v="0"/>
    <n v="4"/>
    <n v="0"/>
    <n v="86"/>
    <n v="2"/>
    <n v="271"/>
    <n v="1192"/>
    <n v="480"/>
    <n v="155"/>
    <n v="48"/>
    <n v="5657"/>
    <n v="1703"/>
    <n v="0"/>
    <n v="103"/>
    <n v="1780"/>
    <n v="280"/>
    <n v="3165"/>
  </r>
  <r>
    <x v="5"/>
    <x v="34"/>
    <x v="201"/>
    <x v="16"/>
    <n v="104"/>
    <n v="4"/>
    <n v="4"/>
    <n v="0"/>
    <n v="0"/>
    <n v="62"/>
    <n v="6"/>
    <n v="6"/>
    <n v="4"/>
    <n v="2"/>
    <n v="2"/>
    <n v="0"/>
    <n v="0"/>
    <n v="314"/>
    <n v="204"/>
    <n v="25"/>
    <n v="3"/>
    <n v="8"/>
    <n v="1511"/>
    <n v="779"/>
    <n v="104"/>
    <n v="116"/>
    <n v="28"/>
    <n v="629"/>
    <n v="342"/>
    <n v="51"/>
    <n v="60"/>
    <n v="25"/>
    <n v="200"/>
    <n v="88"/>
    <n v="7"/>
    <n v="22"/>
    <n v="3"/>
    <n v="57"/>
    <n v="30"/>
    <n v="5"/>
    <n v="0"/>
    <n v="0"/>
    <n v="0"/>
    <n v="0"/>
    <n v="0"/>
    <n v="0"/>
    <n v="0"/>
    <n v="0"/>
    <n v="0"/>
    <n v="0"/>
    <n v="0"/>
    <n v="0"/>
    <n v="0"/>
    <n v="0"/>
    <n v="0"/>
    <n v="0"/>
    <n v="0"/>
    <n v="0"/>
    <n v="4"/>
    <n v="0"/>
    <n v="86"/>
    <n v="2"/>
    <n v="271"/>
    <n v="1196"/>
    <n v="479"/>
    <n v="156"/>
    <n v="47"/>
    <n v="5653"/>
    <n v="1729"/>
    <n v="0"/>
    <n v="106"/>
    <n v="1771"/>
    <n v="284"/>
    <n v="3174"/>
  </r>
  <r>
    <x v="5"/>
    <x v="35"/>
    <x v="202"/>
    <x v="0"/>
    <n v="219"/>
    <n v="2"/>
    <n v="0"/>
    <n v="0"/>
    <n v="0"/>
    <n v="33"/>
    <n v="23"/>
    <n v="16"/>
    <n v="1"/>
    <n v="23"/>
    <n v="0"/>
    <n v="4"/>
    <n v="0"/>
    <n v="447"/>
    <n v="0"/>
    <n v="155"/>
    <n v="3"/>
    <n v="8"/>
    <n v="2612"/>
    <n v="0"/>
    <n v="107"/>
    <n v="226"/>
    <n v="32"/>
    <n v="1833"/>
    <n v="61"/>
    <n v="316"/>
    <n v="147"/>
    <n v="44"/>
    <n v="416"/>
    <n v="0"/>
    <n v="15"/>
    <n v="73"/>
    <n v="3"/>
    <n v="48"/>
    <n v="0"/>
    <n v="4"/>
    <n v="1"/>
    <n v="0"/>
    <n v="0"/>
    <n v="0"/>
    <n v="0"/>
    <n v="0"/>
    <n v="0"/>
    <n v="0"/>
    <n v="0"/>
    <n v="0"/>
    <n v="0"/>
    <n v="1"/>
    <n v="0"/>
    <n v="86"/>
    <n v="303"/>
    <n v="0"/>
    <n v="8"/>
    <n v="5"/>
    <m/>
    <m/>
    <m/>
    <m/>
    <m/>
    <m/>
    <m/>
    <m/>
    <m/>
    <m/>
    <m/>
    <m/>
    <m/>
    <m/>
    <m/>
    <m/>
  </r>
  <r>
    <x v="5"/>
    <x v="35"/>
    <x v="202"/>
    <x v="1"/>
    <n v="220"/>
    <n v="2"/>
    <n v="0"/>
    <n v="0"/>
    <n v="0"/>
    <n v="43"/>
    <n v="23"/>
    <n v="16"/>
    <n v="2"/>
    <n v="23"/>
    <n v="0"/>
    <n v="6"/>
    <n v="0"/>
    <n v="447"/>
    <n v="0"/>
    <n v="184"/>
    <n v="3"/>
    <n v="7"/>
    <n v="2623"/>
    <n v="0"/>
    <n v="156"/>
    <n v="219"/>
    <n v="31"/>
    <n v="1845"/>
    <n v="89"/>
    <n v="314"/>
    <n v="148"/>
    <n v="50"/>
    <n v="420"/>
    <n v="0"/>
    <n v="18"/>
    <n v="72"/>
    <n v="4"/>
    <n v="50"/>
    <n v="0"/>
    <n v="6"/>
    <n v="1"/>
    <n v="0"/>
    <n v="0"/>
    <n v="0"/>
    <n v="0"/>
    <n v="0"/>
    <n v="0"/>
    <n v="0"/>
    <n v="0"/>
    <n v="0"/>
    <n v="0"/>
    <n v="1"/>
    <n v="0"/>
    <n v="87"/>
    <n v="306"/>
    <n v="0"/>
    <n v="9"/>
    <n v="5"/>
    <m/>
    <m/>
    <m/>
    <m/>
    <m/>
    <m/>
    <m/>
    <m/>
    <m/>
    <m/>
    <m/>
    <m/>
    <m/>
    <m/>
    <m/>
    <m/>
  </r>
  <r>
    <x v="5"/>
    <x v="35"/>
    <x v="202"/>
    <x v="2"/>
    <n v="219"/>
    <n v="2"/>
    <n v="0"/>
    <n v="0"/>
    <n v="0"/>
    <n v="54"/>
    <n v="23"/>
    <n v="16"/>
    <n v="1"/>
    <n v="23"/>
    <n v="7"/>
    <n v="1"/>
    <n v="0"/>
    <n v="449"/>
    <n v="216"/>
    <n v="87"/>
    <n v="3"/>
    <n v="6"/>
    <n v="2626"/>
    <n v="244"/>
    <n v="305"/>
    <n v="213"/>
    <n v="33"/>
    <n v="1856"/>
    <n v="127"/>
    <n v="312"/>
    <n v="151"/>
    <n v="56"/>
    <n v="424"/>
    <n v="18"/>
    <n v="10"/>
    <n v="72"/>
    <n v="3"/>
    <n v="50"/>
    <n v="8"/>
    <n v="5"/>
    <n v="1"/>
    <n v="0"/>
    <n v="0"/>
    <n v="0"/>
    <n v="0"/>
    <n v="0"/>
    <n v="0"/>
    <n v="0"/>
    <n v="0"/>
    <n v="0"/>
    <n v="0"/>
    <n v="0"/>
    <n v="0"/>
    <n v="0"/>
    <n v="0"/>
    <n v="0"/>
    <n v="0"/>
    <n v="0"/>
    <n v="2"/>
    <n v="0"/>
    <n v="172"/>
    <n v="21"/>
    <n v="337"/>
    <n v="1924"/>
    <n v="1271"/>
    <n v="316"/>
    <n v="42"/>
    <m/>
    <m/>
    <m/>
    <m/>
    <m/>
    <m/>
    <m/>
  </r>
  <r>
    <x v="5"/>
    <x v="35"/>
    <x v="202"/>
    <x v="3"/>
    <n v="219"/>
    <n v="2"/>
    <n v="0"/>
    <n v="0"/>
    <n v="0"/>
    <n v="61"/>
    <n v="23"/>
    <n v="16"/>
    <n v="1"/>
    <n v="23"/>
    <n v="7"/>
    <n v="1"/>
    <n v="0"/>
    <n v="452"/>
    <n v="221"/>
    <n v="88"/>
    <n v="3"/>
    <n v="6"/>
    <n v="2626"/>
    <n v="316"/>
    <n v="307"/>
    <n v="202"/>
    <n v="33"/>
    <n v="1865"/>
    <n v="157"/>
    <n v="312"/>
    <n v="152"/>
    <n v="60"/>
    <n v="428"/>
    <n v="26"/>
    <n v="11"/>
    <n v="72"/>
    <n v="3"/>
    <n v="50"/>
    <n v="9"/>
    <n v="5"/>
    <n v="1"/>
    <n v="0"/>
    <n v="0"/>
    <n v="0"/>
    <n v="0"/>
    <n v="0"/>
    <n v="0"/>
    <n v="0"/>
    <n v="0"/>
    <n v="0"/>
    <n v="0"/>
    <n v="0"/>
    <n v="0"/>
    <n v="0"/>
    <n v="0"/>
    <n v="0"/>
    <n v="0"/>
    <n v="0"/>
    <n v="2"/>
    <n v="0"/>
    <n v="172"/>
    <n v="21"/>
    <n v="339"/>
    <n v="1932"/>
    <n v="1275"/>
    <n v="319"/>
    <n v="42"/>
    <m/>
    <m/>
    <m/>
    <m/>
    <m/>
    <m/>
    <m/>
  </r>
  <r>
    <x v="5"/>
    <x v="35"/>
    <x v="202"/>
    <x v="4"/>
    <n v="222"/>
    <n v="2"/>
    <n v="0"/>
    <n v="0"/>
    <n v="0"/>
    <n v="74"/>
    <n v="23"/>
    <n v="16"/>
    <n v="1"/>
    <n v="24"/>
    <n v="8"/>
    <n v="1"/>
    <n v="0"/>
    <n v="452"/>
    <n v="230"/>
    <n v="87"/>
    <n v="3"/>
    <n v="7"/>
    <n v="2629"/>
    <n v="449"/>
    <n v="311"/>
    <n v="197"/>
    <n v="31"/>
    <n v="1871"/>
    <n v="245"/>
    <n v="311"/>
    <n v="152"/>
    <n v="56"/>
    <n v="431"/>
    <n v="39"/>
    <n v="11"/>
    <n v="72"/>
    <n v="4"/>
    <n v="51"/>
    <n v="9"/>
    <n v="5"/>
    <n v="1"/>
    <n v="0"/>
    <n v="0"/>
    <n v="0"/>
    <n v="0"/>
    <n v="0"/>
    <n v="0"/>
    <n v="0"/>
    <n v="0"/>
    <n v="0"/>
    <n v="0"/>
    <n v="0"/>
    <n v="0"/>
    <n v="0"/>
    <n v="0"/>
    <n v="0"/>
    <n v="0"/>
    <n v="0"/>
    <n v="2"/>
    <n v="0"/>
    <n v="174"/>
    <n v="22"/>
    <n v="338"/>
    <n v="1945"/>
    <n v="1286"/>
    <n v="322"/>
    <n v="42"/>
    <m/>
    <m/>
    <m/>
    <m/>
    <m/>
    <m/>
    <m/>
  </r>
  <r>
    <x v="5"/>
    <x v="35"/>
    <x v="202"/>
    <x v="5"/>
    <n v="223"/>
    <n v="2"/>
    <n v="0"/>
    <n v="0"/>
    <n v="0"/>
    <n v="94"/>
    <n v="23"/>
    <n v="16"/>
    <n v="1"/>
    <n v="23"/>
    <n v="9"/>
    <n v="1"/>
    <n v="0"/>
    <n v="456"/>
    <n v="245"/>
    <n v="85"/>
    <n v="3"/>
    <n v="10"/>
    <n v="2640"/>
    <n v="681"/>
    <n v="319"/>
    <n v="190"/>
    <n v="29"/>
    <n v="1878"/>
    <n v="441"/>
    <n v="310"/>
    <n v="151"/>
    <n v="59"/>
    <n v="437"/>
    <n v="68"/>
    <n v="17"/>
    <n v="64"/>
    <n v="5"/>
    <n v="51"/>
    <n v="23"/>
    <n v="5"/>
    <n v="1"/>
    <n v="0"/>
    <n v="0"/>
    <n v="0"/>
    <n v="0"/>
    <n v="0"/>
    <n v="0"/>
    <n v="0"/>
    <n v="0"/>
    <n v="0"/>
    <n v="0"/>
    <n v="0"/>
    <n v="0"/>
    <n v="0"/>
    <n v="0"/>
    <n v="0"/>
    <n v="0"/>
    <n v="0"/>
    <n v="2"/>
    <n v="0"/>
    <n v="177"/>
    <n v="21"/>
    <n v="339"/>
    <n v="1961"/>
    <n v="1290"/>
    <n v="327"/>
    <n v="43"/>
    <m/>
    <m/>
    <m/>
    <m/>
    <m/>
    <m/>
    <m/>
  </r>
  <r>
    <x v="5"/>
    <x v="35"/>
    <x v="202"/>
    <x v="6"/>
    <n v="224"/>
    <n v="2"/>
    <n v="0"/>
    <n v="0"/>
    <n v="0"/>
    <n v="96"/>
    <n v="24"/>
    <n v="15"/>
    <n v="1"/>
    <n v="23"/>
    <n v="9"/>
    <n v="1"/>
    <n v="0"/>
    <n v="460"/>
    <n v="251"/>
    <n v="83"/>
    <n v="3"/>
    <n v="11"/>
    <n v="2637"/>
    <n v="751"/>
    <n v="321"/>
    <n v="180"/>
    <n v="29"/>
    <n v="1880"/>
    <n v="540"/>
    <n v="307"/>
    <n v="150"/>
    <n v="59"/>
    <n v="441"/>
    <n v="80"/>
    <n v="17"/>
    <n v="64"/>
    <n v="6"/>
    <n v="52"/>
    <n v="24"/>
    <n v="6"/>
    <n v="1"/>
    <n v="0"/>
    <n v="0"/>
    <n v="0"/>
    <n v="0"/>
    <n v="0"/>
    <n v="0"/>
    <n v="0"/>
    <n v="0"/>
    <n v="0"/>
    <n v="0"/>
    <n v="0"/>
    <n v="0"/>
    <n v="0"/>
    <n v="0"/>
    <n v="0"/>
    <n v="0"/>
    <n v="0"/>
    <n v="2"/>
    <n v="0"/>
    <n v="178"/>
    <n v="21"/>
    <n v="345"/>
    <n v="1966"/>
    <n v="1298"/>
    <n v="331"/>
    <n v="43"/>
    <m/>
    <m/>
    <m/>
    <m/>
    <m/>
    <m/>
    <m/>
  </r>
  <r>
    <x v="5"/>
    <x v="35"/>
    <x v="202"/>
    <x v="7"/>
    <n v="224"/>
    <n v="2"/>
    <n v="0"/>
    <n v="0"/>
    <n v="0"/>
    <n v="109"/>
    <n v="23"/>
    <n v="14"/>
    <n v="1"/>
    <n v="23"/>
    <n v="9"/>
    <n v="1"/>
    <n v="0"/>
    <n v="448"/>
    <n v="255"/>
    <n v="75"/>
    <n v="2"/>
    <n v="12"/>
    <n v="2623"/>
    <n v="886"/>
    <n v="322"/>
    <n v="171"/>
    <n v="29"/>
    <n v="1869"/>
    <n v="701"/>
    <n v="304"/>
    <n v="149"/>
    <n v="59"/>
    <n v="443"/>
    <n v="99"/>
    <n v="19"/>
    <n v="62"/>
    <n v="7"/>
    <n v="53"/>
    <n v="25"/>
    <n v="6"/>
    <n v="1"/>
    <n v="0"/>
    <n v="0"/>
    <n v="0"/>
    <n v="0"/>
    <n v="0"/>
    <n v="0"/>
    <n v="0"/>
    <n v="0"/>
    <n v="0"/>
    <n v="0"/>
    <n v="0"/>
    <n v="0"/>
    <n v="0"/>
    <n v="0"/>
    <n v="0"/>
    <n v="0"/>
    <n v="0"/>
    <n v="2"/>
    <n v="0"/>
    <n v="178"/>
    <n v="21"/>
    <n v="342"/>
    <n v="1970"/>
    <n v="1292"/>
    <n v="333"/>
    <n v="44"/>
    <m/>
    <m/>
    <m/>
    <m/>
    <m/>
    <m/>
    <m/>
  </r>
  <r>
    <x v="5"/>
    <x v="35"/>
    <x v="202"/>
    <x v="8"/>
    <n v="224"/>
    <n v="2"/>
    <n v="1"/>
    <n v="0"/>
    <n v="0"/>
    <n v="121"/>
    <n v="22"/>
    <n v="12"/>
    <n v="1"/>
    <n v="23"/>
    <n v="12"/>
    <n v="1"/>
    <n v="0"/>
    <n v="451"/>
    <n v="272"/>
    <n v="75"/>
    <n v="2"/>
    <n v="9"/>
    <n v="2637"/>
    <n v="1073"/>
    <n v="321"/>
    <n v="168"/>
    <n v="30"/>
    <n v="1888"/>
    <n v="862"/>
    <n v="298"/>
    <n v="149"/>
    <n v="65"/>
    <n v="442"/>
    <n v="133"/>
    <n v="19"/>
    <n v="61"/>
    <n v="7"/>
    <n v="51"/>
    <n v="31"/>
    <n v="6"/>
    <n v="1"/>
    <n v="0"/>
    <n v="0"/>
    <n v="0"/>
    <n v="0"/>
    <n v="0"/>
    <n v="0"/>
    <n v="0"/>
    <n v="0"/>
    <n v="0"/>
    <n v="0"/>
    <n v="0"/>
    <n v="0"/>
    <n v="0"/>
    <n v="0"/>
    <n v="0"/>
    <n v="0"/>
    <n v="0"/>
    <n v="2"/>
    <n v="0"/>
    <n v="180"/>
    <n v="21"/>
    <n v="345"/>
    <n v="1991"/>
    <n v="1304"/>
    <n v="333"/>
    <n v="42"/>
    <n v="18845"/>
    <n v="3051"/>
    <n v="0"/>
    <n v="588"/>
    <n v="5163"/>
    <n v="883"/>
    <n v="11281"/>
  </r>
  <r>
    <x v="5"/>
    <x v="35"/>
    <x v="202"/>
    <x v="9"/>
    <n v="225"/>
    <n v="2"/>
    <n v="1"/>
    <n v="0"/>
    <n v="0"/>
    <n v="127"/>
    <n v="22"/>
    <n v="12"/>
    <n v="1"/>
    <n v="23"/>
    <n v="12"/>
    <n v="1"/>
    <n v="0"/>
    <n v="451"/>
    <n v="276"/>
    <n v="75"/>
    <n v="2"/>
    <n v="9"/>
    <n v="2645"/>
    <n v="1186"/>
    <n v="320"/>
    <n v="161"/>
    <n v="28"/>
    <n v="1902"/>
    <n v="914"/>
    <n v="300"/>
    <n v="151"/>
    <n v="70"/>
    <n v="443"/>
    <n v="167"/>
    <n v="19"/>
    <n v="60"/>
    <n v="7"/>
    <n v="51"/>
    <n v="37"/>
    <n v="6"/>
    <n v="1"/>
    <n v="0"/>
    <n v="0"/>
    <n v="0"/>
    <n v="0"/>
    <n v="0"/>
    <n v="0"/>
    <n v="0"/>
    <n v="0"/>
    <n v="0"/>
    <n v="0"/>
    <n v="0"/>
    <n v="0"/>
    <n v="0"/>
    <n v="0"/>
    <n v="0"/>
    <n v="0"/>
    <n v="0"/>
    <n v="2"/>
    <n v="0"/>
    <n v="181"/>
    <n v="21"/>
    <n v="345"/>
    <n v="2009"/>
    <n v="1310"/>
    <n v="337"/>
    <n v="42"/>
    <n v="18971"/>
    <n v="4591"/>
    <n v="0"/>
    <n v="601"/>
    <n v="5134"/>
    <n v="922"/>
    <n v="11375"/>
  </r>
  <r>
    <x v="5"/>
    <x v="35"/>
    <x v="202"/>
    <x v="10"/>
    <n v="224"/>
    <n v="2"/>
    <n v="1"/>
    <n v="0"/>
    <n v="0"/>
    <n v="130"/>
    <n v="22"/>
    <n v="11"/>
    <n v="1"/>
    <n v="23"/>
    <n v="12"/>
    <n v="1"/>
    <n v="0"/>
    <n v="455"/>
    <n v="280"/>
    <n v="75"/>
    <n v="2"/>
    <n v="9"/>
    <n v="2643"/>
    <n v="1223"/>
    <n v="319"/>
    <n v="159"/>
    <n v="28"/>
    <n v="1906"/>
    <n v="930"/>
    <n v="298"/>
    <n v="153"/>
    <n v="70"/>
    <n v="444"/>
    <n v="181"/>
    <n v="19"/>
    <n v="60"/>
    <n v="7"/>
    <n v="51"/>
    <n v="37"/>
    <n v="6"/>
    <n v="1"/>
    <n v="0"/>
    <n v="0"/>
    <n v="0"/>
    <n v="0"/>
    <n v="0"/>
    <n v="0"/>
    <n v="0"/>
    <n v="0"/>
    <n v="0"/>
    <n v="0"/>
    <n v="0"/>
    <n v="0"/>
    <n v="0"/>
    <n v="0"/>
    <n v="0"/>
    <n v="0"/>
    <n v="0"/>
    <n v="2"/>
    <n v="0"/>
    <n v="180"/>
    <n v="21"/>
    <n v="348"/>
    <n v="2008"/>
    <n v="1317"/>
    <n v="338"/>
    <n v="43"/>
    <n v="18990"/>
    <n v="5169"/>
    <n v="0"/>
    <n v="592"/>
    <n v="5123"/>
    <n v="917"/>
    <n v="11413"/>
  </r>
  <r>
    <x v="5"/>
    <x v="35"/>
    <x v="202"/>
    <x v="11"/>
    <n v="226"/>
    <n v="2"/>
    <n v="2"/>
    <n v="0"/>
    <n v="0"/>
    <n v="136"/>
    <n v="23"/>
    <n v="10"/>
    <n v="1"/>
    <n v="23"/>
    <n v="12"/>
    <n v="1"/>
    <n v="0"/>
    <n v="444"/>
    <n v="290"/>
    <n v="65"/>
    <n v="2"/>
    <n v="8"/>
    <n v="2642"/>
    <n v="1286"/>
    <n v="316"/>
    <n v="151"/>
    <n v="29"/>
    <n v="1903"/>
    <n v="957"/>
    <n v="291"/>
    <n v="153"/>
    <n v="70"/>
    <n v="446"/>
    <n v="197"/>
    <n v="22"/>
    <n v="57"/>
    <n v="7"/>
    <n v="52"/>
    <n v="37"/>
    <n v="6"/>
    <n v="1"/>
    <n v="0"/>
    <n v="0"/>
    <n v="0"/>
    <n v="0"/>
    <n v="0"/>
    <n v="0"/>
    <n v="0"/>
    <n v="0"/>
    <n v="0"/>
    <n v="0"/>
    <n v="0"/>
    <n v="0"/>
    <n v="0"/>
    <n v="0"/>
    <n v="0"/>
    <n v="0"/>
    <n v="0"/>
    <n v="2"/>
    <n v="0"/>
    <n v="182"/>
    <n v="21"/>
    <n v="350"/>
    <n v="2018"/>
    <n v="1320"/>
    <n v="339"/>
    <n v="44"/>
    <n v="19075"/>
    <n v="5847"/>
    <n v="0"/>
    <n v="586"/>
    <n v="5086"/>
    <n v="968"/>
    <n v="11481"/>
  </r>
  <r>
    <x v="5"/>
    <x v="35"/>
    <x v="202"/>
    <x v="29"/>
    <n v="227"/>
    <n v="2"/>
    <n v="2"/>
    <n v="0"/>
    <n v="0"/>
    <n v="137"/>
    <n v="23"/>
    <n v="10"/>
    <n v="1"/>
    <n v="23"/>
    <n v="12"/>
    <n v="1"/>
    <n v="0"/>
    <n v="434"/>
    <n v="294"/>
    <n v="54"/>
    <n v="1"/>
    <n v="7"/>
    <n v="2643"/>
    <n v="1361"/>
    <n v="317"/>
    <n v="152"/>
    <n v="29"/>
    <n v="1885"/>
    <n v="991"/>
    <n v="277"/>
    <n v="143"/>
    <n v="70"/>
    <n v="452"/>
    <n v="211"/>
    <n v="22"/>
    <n v="57"/>
    <n v="8"/>
    <n v="51"/>
    <n v="37"/>
    <n v="5"/>
    <n v="1"/>
    <n v="0"/>
    <n v="0"/>
    <n v="0"/>
    <n v="0"/>
    <n v="0"/>
    <n v="0"/>
    <n v="0"/>
    <n v="0"/>
    <n v="0"/>
    <n v="0"/>
    <n v="0"/>
    <n v="0"/>
    <n v="0"/>
    <n v="0"/>
    <n v="0"/>
    <n v="0"/>
    <n v="0"/>
    <n v="2"/>
    <n v="0"/>
    <n v="183"/>
    <n v="21"/>
    <n v="350"/>
    <n v="2021"/>
    <n v="1324"/>
    <n v="344"/>
    <n v="44"/>
    <n v="19041"/>
    <n v="6541"/>
    <n v="0"/>
    <n v="569"/>
    <n v="5041"/>
    <n v="965"/>
    <n v="11506"/>
  </r>
  <r>
    <x v="5"/>
    <x v="35"/>
    <x v="202"/>
    <x v="13"/>
    <n v="229"/>
    <n v="3"/>
    <n v="3"/>
    <n v="0"/>
    <n v="0"/>
    <n v="138"/>
    <n v="23"/>
    <n v="10"/>
    <n v="2"/>
    <n v="23"/>
    <n v="12"/>
    <n v="1"/>
    <n v="0"/>
    <n v="436"/>
    <n v="295"/>
    <n v="54"/>
    <n v="1"/>
    <n v="9"/>
    <n v="2648"/>
    <n v="1393"/>
    <n v="311"/>
    <n v="149"/>
    <n v="31"/>
    <n v="1893"/>
    <n v="1005"/>
    <n v="277"/>
    <n v="145"/>
    <n v="76"/>
    <n v="454"/>
    <n v="219"/>
    <n v="22"/>
    <n v="57"/>
    <n v="8"/>
    <n v="51"/>
    <n v="36"/>
    <n v="5"/>
    <n v="1"/>
    <n v="0"/>
    <n v="0"/>
    <n v="0"/>
    <n v="0"/>
    <n v="0"/>
    <n v="0"/>
    <n v="0"/>
    <n v="0"/>
    <n v="0"/>
    <n v="0"/>
    <n v="0"/>
    <n v="0"/>
    <n v="0"/>
    <n v="0"/>
    <n v="0"/>
    <n v="0"/>
    <n v="0"/>
    <n v="3"/>
    <n v="0"/>
    <n v="184"/>
    <n v="21"/>
    <n v="352"/>
    <n v="2032"/>
    <n v="1325"/>
    <n v="347"/>
    <n v="44"/>
    <n v="19089"/>
    <n v="6828"/>
    <n v="0"/>
    <n v="573"/>
    <n v="5029"/>
    <n v="981"/>
    <n v="11556"/>
  </r>
  <r>
    <x v="5"/>
    <x v="35"/>
    <x v="202"/>
    <x v="31"/>
    <n v="231"/>
    <n v="3"/>
    <n v="3"/>
    <n v="0"/>
    <n v="0"/>
    <n v="140"/>
    <n v="23"/>
    <n v="10"/>
    <n v="2"/>
    <n v="23"/>
    <n v="12"/>
    <n v="1"/>
    <n v="0"/>
    <n v="434"/>
    <n v="297"/>
    <n v="54"/>
    <n v="1"/>
    <n v="6"/>
    <n v="2658"/>
    <n v="1418"/>
    <n v="310"/>
    <n v="150"/>
    <n v="32"/>
    <n v="1902"/>
    <n v="1023"/>
    <n v="277"/>
    <n v="146"/>
    <n v="74"/>
    <n v="458"/>
    <n v="230"/>
    <n v="22"/>
    <n v="58"/>
    <n v="8"/>
    <n v="53"/>
    <n v="38"/>
    <n v="5"/>
    <n v="1"/>
    <n v="0"/>
    <n v="0"/>
    <n v="0"/>
    <n v="0"/>
    <n v="0"/>
    <n v="0"/>
    <n v="0"/>
    <n v="0"/>
    <n v="0"/>
    <n v="0"/>
    <n v="0"/>
    <n v="0"/>
    <n v="0"/>
    <n v="0"/>
    <n v="0"/>
    <n v="0"/>
    <n v="0"/>
    <n v="3"/>
    <n v="0"/>
    <n v="187"/>
    <n v="21"/>
    <n v="351"/>
    <n v="2041"/>
    <n v="1331"/>
    <n v="351"/>
    <n v="46"/>
    <n v="19115"/>
    <n v="7089"/>
    <n v="0"/>
    <n v="574"/>
    <n v="5003"/>
    <n v="952"/>
    <n v="11636"/>
  </r>
  <r>
    <x v="5"/>
    <x v="35"/>
    <x v="202"/>
    <x v="15"/>
    <n v="230"/>
    <n v="3"/>
    <n v="3"/>
    <n v="0"/>
    <n v="0"/>
    <n v="141"/>
    <n v="23"/>
    <n v="10"/>
    <n v="2"/>
    <n v="23"/>
    <n v="12"/>
    <n v="1"/>
    <n v="0"/>
    <n v="432"/>
    <n v="298"/>
    <n v="53"/>
    <n v="1"/>
    <n v="6"/>
    <n v="2671"/>
    <n v="1431"/>
    <n v="310"/>
    <n v="148"/>
    <n v="34"/>
    <n v="1915"/>
    <n v="1031"/>
    <n v="278"/>
    <n v="146"/>
    <n v="78"/>
    <n v="459"/>
    <n v="233"/>
    <n v="22"/>
    <n v="58"/>
    <n v="8"/>
    <n v="54"/>
    <n v="38"/>
    <n v="5"/>
    <n v="1"/>
    <n v="0"/>
    <n v="0"/>
    <n v="0"/>
    <n v="0"/>
    <n v="0"/>
    <n v="0"/>
    <n v="0"/>
    <n v="0"/>
    <n v="0"/>
    <n v="0"/>
    <n v="0"/>
    <n v="0"/>
    <n v="0"/>
    <n v="0"/>
    <n v="0"/>
    <n v="0"/>
    <n v="0"/>
    <n v="3"/>
    <n v="0"/>
    <n v="188"/>
    <n v="21"/>
    <n v="350"/>
    <n v="2054"/>
    <n v="1340"/>
    <n v="352"/>
    <n v="46"/>
    <n v="19216"/>
    <n v="7176"/>
    <n v="0"/>
    <n v="573"/>
    <n v="4996"/>
    <n v="997"/>
    <n v="11703"/>
  </r>
  <r>
    <x v="5"/>
    <x v="35"/>
    <x v="202"/>
    <x v="16"/>
    <n v="231"/>
    <n v="3"/>
    <n v="3"/>
    <n v="0"/>
    <n v="0"/>
    <n v="144"/>
    <n v="23"/>
    <n v="10"/>
    <n v="3"/>
    <n v="23"/>
    <n v="13"/>
    <n v="1"/>
    <n v="0"/>
    <n v="433"/>
    <n v="298"/>
    <n v="53"/>
    <n v="1"/>
    <n v="8"/>
    <n v="2680"/>
    <n v="1449"/>
    <n v="309"/>
    <n v="148"/>
    <n v="37"/>
    <n v="1926"/>
    <n v="1039"/>
    <n v="277"/>
    <n v="149"/>
    <n v="78"/>
    <n v="461"/>
    <n v="239"/>
    <n v="22"/>
    <n v="58"/>
    <n v="8"/>
    <n v="54"/>
    <n v="41"/>
    <n v="5"/>
    <n v="1"/>
    <n v="0"/>
    <n v="0"/>
    <n v="0"/>
    <n v="0"/>
    <n v="0"/>
    <n v="0"/>
    <n v="0"/>
    <n v="0"/>
    <n v="0"/>
    <n v="0"/>
    <n v="0"/>
    <n v="0"/>
    <n v="0"/>
    <n v="0"/>
    <n v="0"/>
    <n v="0"/>
    <n v="0"/>
    <n v="3"/>
    <n v="0"/>
    <n v="189"/>
    <n v="21"/>
    <n v="349"/>
    <n v="2063"/>
    <n v="1344"/>
    <n v="355"/>
    <n v="47"/>
    <n v="19311"/>
    <n v="7340"/>
    <n v="0"/>
    <n v="572"/>
    <n v="4986"/>
    <n v="1029"/>
    <n v="11781"/>
  </r>
  <r>
    <x v="5"/>
    <x v="36"/>
    <x v="203"/>
    <x v="0"/>
    <n v="161"/>
    <n v="3"/>
    <n v="0"/>
    <n v="0"/>
    <n v="0"/>
    <n v="16"/>
    <n v="5"/>
    <n v="7"/>
    <n v="10"/>
    <n v="23"/>
    <n v="0"/>
    <n v="15"/>
    <n v="0"/>
    <n v="440"/>
    <n v="0"/>
    <n v="182"/>
    <n v="10"/>
    <n v="5"/>
    <n v="1414"/>
    <n v="0"/>
    <n v="61"/>
    <n v="231"/>
    <n v="30"/>
    <n v="823"/>
    <n v="46"/>
    <n v="12"/>
    <n v="88"/>
    <n v="40"/>
    <n v="269"/>
    <n v="0"/>
    <n v="3"/>
    <n v="46"/>
    <n v="13"/>
    <n v="98"/>
    <n v="0"/>
    <n v="13"/>
    <n v="1"/>
    <n v="0"/>
    <n v="0"/>
    <n v="0"/>
    <n v="0"/>
    <n v="0"/>
    <n v="0"/>
    <n v="0"/>
    <n v="0"/>
    <n v="0"/>
    <n v="0"/>
    <n v="0"/>
    <n v="0"/>
    <n v="18"/>
    <n v="44"/>
    <n v="0"/>
    <n v="3"/>
    <n v="5"/>
    <m/>
    <m/>
    <m/>
    <m/>
    <m/>
    <m/>
    <m/>
    <m/>
    <m/>
    <m/>
    <m/>
    <m/>
    <m/>
    <m/>
    <m/>
    <m/>
  </r>
  <r>
    <x v="5"/>
    <x v="36"/>
    <x v="203"/>
    <x v="1"/>
    <n v="162"/>
    <n v="3"/>
    <n v="2"/>
    <n v="0"/>
    <n v="0"/>
    <n v="24"/>
    <n v="5"/>
    <n v="7"/>
    <n v="11"/>
    <n v="24"/>
    <n v="0"/>
    <n v="15"/>
    <n v="0"/>
    <n v="439"/>
    <n v="0"/>
    <n v="216"/>
    <n v="10"/>
    <n v="5"/>
    <n v="1410"/>
    <n v="0"/>
    <n v="80"/>
    <n v="223"/>
    <n v="28"/>
    <n v="822"/>
    <n v="55"/>
    <n v="12"/>
    <n v="89"/>
    <n v="40"/>
    <n v="269"/>
    <n v="0"/>
    <n v="4"/>
    <n v="46"/>
    <n v="14"/>
    <n v="97"/>
    <n v="0"/>
    <n v="15"/>
    <n v="1"/>
    <n v="0"/>
    <n v="0"/>
    <n v="0"/>
    <n v="0"/>
    <n v="0"/>
    <n v="0"/>
    <n v="0"/>
    <n v="0"/>
    <n v="0"/>
    <n v="0"/>
    <n v="0"/>
    <n v="0"/>
    <n v="18"/>
    <n v="44"/>
    <n v="0"/>
    <n v="3"/>
    <n v="5"/>
    <m/>
    <m/>
    <m/>
    <m/>
    <m/>
    <m/>
    <m/>
    <m/>
    <m/>
    <m/>
    <m/>
    <m/>
    <m/>
    <m/>
    <m/>
    <m/>
  </r>
  <r>
    <x v="5"/>
    <x v="36"/>
    <x v="203"/>
    <x v="2"/>
    <n v="162"/>
    <n v="4"/>
    <n v="3"/>
    <n v="1"/>
    <n v="1"/>
    <n v="36"/>
    <n v="5"/>
    <n v="7"/>
    <n v="11"/>
    <n v="25"/>
    <n v="18"/>
    <n v="0"/>
    <n v="0"/>
    <n v="438"/>
    <n v="240"/>
    <n v="18"/>
    <n v="10"/>
    <n v="5"/>
    <n v="1415"/>
    <n v="113"/>
    <n v="44"/>
    <n v="221"/>
    <n v="29"/>
    <n v="821"/>
    <n v="70"/>
    <n v="12"/>
    <n v="88"/>
    <n v="39"/>
    <n v="271"/>
    <n v="7"/>
    <n v="3"/>
    <n v="47"/>
    <n v="15"/>
    <n v="96"/>
    <n v="20"/>
    <n v="5"/>
    <n v="1"/>
    <n v="0"/>
    <n v="0"/>
    <n v="0"/>
    <n v="0"/>
    <n v="0"/>
    <n v="0"/>
    <n v="0"/>
    <n v="0"/>
    <n v="0"/>
    <n v="0"/>
    <n v="0"/>
    <n v="0"/>
    <n v="0"/>
    <n v="0"/>
    <n v="0"/>
    <n v="0"/>
    <n v="0"/>
    <n v="4"/>
    <n v="1"/>
    <n v="132"/>
    <n v="25"/>
    <n v="382"/>
    <n v="1017"/>
    <n v="655"/>
    <n v="181"/>
    <n v="87"/>
    <m/>
    <m/>
    <m/>
    <m/>
    <m/>
    <m/>
    <m/>
  </r>
  <r>
    <x v="5"/>
    <x v="36"/>
    <x v="203"/>
    <x v="3"/>
    <n v="162"/>
    <n v="4"/>
    <n v="3"/>
    <n v="1"/>
    <n v="1"/>
    <n v="50"/>
    <n v="5"/>
    <n v="7"/>
    <n v="10"/>
    <n v="25"/>
    <n v="18"/>
    <n v="0"/>
    <n v="0"/>
    <n v="436"/>
    <n v="256"/>
    <n v="18"/>
    <n v="10"/>
    <n v="5"/>
    <n v="1413"/>
    <n v="151"/>
    <n v="45"/>
    <n v="218"/>
    <n v="29"/>
    <n v="821"/>
    <n v="98"/>
    <n v="11"/>
    <n v="90"/>
    <n v="38"/>
    <n v="273"/>
    <n v="8"/>
    <n v="3"/>
    <n v="47"/>
    <n v="16"/>
    <n v="98"/>
    <n v="22"/>
    <n v="5"/>
    <n v="1"/>
    <n v="0"/>
    <n v="0"/>
    <n v="0"/>
    <n v="0"/>
    <n v="0"/>
    <n v="0"/>
    <n v="0"/>
    <n v="0"/>
    <n v="0"/>
    <n v="0"/>
    <n v="0"/>
    <n v="0"/>
    <n v="0"/>
    <n v="0"/>
    <n v="0"/>
    <n v="0"/>
    <n v="0"/>
    <n v="4"/>
    <n v="1"/>
    <n v="133"/>
    <n v="25"/>
    <n v="382"/>
    <n v="1021"/>
    <n v="656"/>
    <n v="184"/>
    <n v="90"/>
    <m/>
    <m/>
    <m/>
    <m/>
    <m/>
    <m/>
    <m/>
  </r>
  <r>
    <x v="5"/>
    <x v="36"/>
    <x v="203"/>
    <x v="4"/>
    <n v="161"/>
    <n v="4"/>
    <n v="3"/>
    <n v="1"/>
    <n v="1"/>
    <n v="57"/>
    <n v="5"/>
    <n v="7"/>
    <n v="10"/>
    <n v="25"/>
    <n v="18"/>
    <n v="0"/>
    <n v="0"/>
    <n v="436"/>
    <n v="274"/>
    <n v="18"/>
    <n v="9"/>
    <n v="5"/>
    <n v="1408"/>
    <n v="202"/>
    <n v="44"/>
    <n v="213"/>
    <n v="30"/>
    <n v="822"/>
    <n v="127"/>
    <n v="10"/>
    <n v="87"/>
    <n v="39"/>
    <n v="273"/>
    <n v="12"/>
    <n v="3"/>
    <n v="48"/>
    <n v="15"/>
    <n v="99"/>
    <n v="27"/>
    <n v="5"/>
    <n v="1"/>
    <n v="0"/>
    <n v="0"/>
    <n v="0"/>
    <n v="0"/>
    <n v="0"/>
    <n v="0"/>
    <n v="0"/>
    <n v="0"/>
    <n v="0"/>
    <n v="0"/>
    <n v="0"/>
    <n v="0"/>
    <n v="0"/>
    <n v="0"/>
    <n v="0"/>
    <n v="0"/>
    <n v="0"/>
    <n v="4"/>
    <n v="1"/>
    <n v="134"/>
    <n v="25"/>
    <n v="383"/>
    <n v="1028"/>
    <n v="658"/>
    <n v="184"/>
    <n v="91"/>
    <m/>
    <m/>
    <m/>
    <m/>
    <m/>
    <m/>
    <m/>
  </r>
  <r>
    <x v="5"/>
    <x v="36"/>
    <x v="203"/>
    <x v="5"/>
    <n v="164"/>
    <n v="5"/>
    <n v="4"/>
    <n v="1"/>
    <n v="1"/>
    <n v="64"/>
    <n v="5"/>
    <n v="7"/>
    <n v="10"/>
    <n v="25"/>
    <n v="19"/>
    <n v="0"/>
    <n v="0"/>
    <n v="435"/>
    <n v="288"/>
    <n v="18"/>
    <n v="8"/>
    <n v="5"/>
    <n v="1402"/>
    <n v="287"/>
    <n v="43"/>
    <n v="210"/>
    <n v="29"/>
    <n v="822"/>
    <n v="191"/>
    <n v="10"/>
    <n v="85"/>
    <n v="37"/>
    <n v="273"/>
    <n v="17"/>
    <n v="3"/>
    <n v="46"/>
    <n v="15"/>
    <n v="100"/>
    <n v="31"/>
    <n v="5"/>
    <n v="1"/>
    <n v="0"/>
    <n v="0"/>
    <n v="0"/>
    <n v="0"/>
    <n v="0"/>
    <n v="0"/>
    <n v="0"/>
    <n v="0"/>
    <n v="0"/>
    <n v="0"/>
    <n v="0"/>
    <n v="0"/>
    <n v="0"/>
    <n v="0"/>
    <n v="0"/>
    <n v="0"/>
    <n v="0"/>
    <n v="5"/>
    <n v="1"/>
    <n v="137"/>
    <n v="25"/>
    <n v="382"/>
    <n v="1027"/>
    <n v="662"/>
    <n v="184"/>
    <n v="93"/>
    <m/>
    <m/>
    <m/>
    <m/>
    <m/>
    <m/>
    <m/>
  </r>
  <r>
    <x v="5"/>
    <x v="36"/>
    <x v="203"/>
    <x v="6"/>
    <n v="165"/>
    <n v="5"/>
    <n v="4"/>
    <n v="1"/>
    <n v="1"/>
    <n v="72"/>
    <n v="5"/>
    <n v="7"/>
    <n v="10"/>
    <n v="25"/>
    <n v="21"/>
    <n v="0"/>
    <n v="0"/>
    <n v="434"/>
    <n v="294"/>
    <n v="18"/>
    <n v="7"/>
    <n v="4"/>
    <n v="1400"/>
    <n v="350"/>
    <n v="42"/>
    <n v="206"/>
    <n v="28"/>
    <n v="825"/>
    <n v="255"/>
    <n v="10"/>
    <n v="85"/>
    <n v="37"/>
    <n v="274"/>
    <n v="26"/>
    <n v="3"/>
    <n v="44"/>
    <n v="14"/>
    <n v="98"/>
    <n v="49"/>
    <n v="5"/>
    <n v="1"/>
    <n v="0"/>
    <n v="0"/>
    <n v="0"/>
    <n v="0"/>
    <n v="0"/>
    <n v="0"/>
    <n v="0"/>
    <n v="0"/>
    <n v="0"/>
    <n v="0"/>
    <n v="0"/>
    <n v="0"/>
    <n v="0"/>
    <n v="0"/>
    <n v="0"/>
    <n v="0"/>
    <n v="0"/>
    <n v="5"/>
    <n v="1"/>
    <n v="138"/>
    <n v="25"/>
    <n v="382"/>
    <n v="1029"/>
    <n v="663"/>
    <n v="187"/>
    <n v="91"/>
    <m/>
    <m/>
    <m/>
    <m/>
    <m/>
    <m/>
    <m/>
  </r>
  <r>
    <x v="5"/>
    <x v="36"/>
    <x v="203"/>
    <x v="7"/>
    <n v="165"/>
    <n v="5"/>
    <n v="5"/>
    <n v="1"/>
    <n v="1"/>
    <n v="79"/>
    <n v="5"/>
    <n v="7"/>
    <n v="10"/>
    <n v="26"/>
    <n v="22"/>
    <n v="0"/>
    <n v="0"/>
    <n v="436"/>
    <n v="305"/>
    <n v="18"/>
    <n v="7"/>
    <n v="6"/>
    <n v="1395"/>
    <n v="416"/>
    <n v="42"/>
    <n v="201"/>
    <n v="26"/>
    <n v="827"/>
    <n v="334"/>
    <n v="10"/>
    <n v="86"/>
    <n v="38"/>
    <n v="278"/>
    <n v="37"/>
    <n v="3"/>
    <n v="46"/>
    <n v="14"/>
    <n v="97"/>
    <n v="59"/>
    <n v="5"/>
    <n v="1"/>
    <n v="0"/>
    <n v="0"/>
    <n v="0"/>
    <n v="0"/>
    <n v="0"/>
    <n v="0"/>
    <n v="0"/>
    <n v="0"/>
    <n v="0"/>
    <n v="0"/>
    <n v="0"/>
    <n v="0"/>
    <n v="0"/>
    <n v="0"/>
    <n v="0"/>
    <n v="0"/>
    <n v="0"/>
    <n v="5"/>
    <n v="1"/>
    <n v="138"/>
    <n v="26"/>
    <n v="382"/>
    <n v="1033"/>
    <n v="663"/>
    <n v="192"/>
    <n v="90"/>
    <m/>
    <m/>
    <m/>
    <m/>
    <m/>
    <m/>
    <m/>
  </r>
  <r>
    <x v="5"/>
    <x v="36"/>
    <x v="203"/>
    <x v="8"/>
    <n v="167"/>
    <n v="6"/>
    <n v="6"/>
    <n v="1"/>
    <n v="1"/>
    <n v="92"/>
    <n v="5"/>
    <n v="7"/>
    <n v="9"/>
    <n v="26"/>
    <n v="22"/>
    <n v="0"/>
    <n v="0"/>
    <n v="435"/>
    <n v="312"/>
    <n v="17"/>
    <n v="7"/>
    <n v="6"/>
    <n v="1392"/>
    <n v="489"/>
    <n v="41"/>
    <n v="197"/>
    <n v="27"/>
    <n v="831"/>
    <n v="393"/>
    <n v="10"/>
    <n v="85"/>
    <n v="39"/>
    <n v="280"/>
    <n v="51"/>
    <n v="3"/>
    <n v="46"/>
    <n v="14"/>
    <n v="97"/>
    <n v="61"/>
    <n v="5"/>
    <n v="1"/>
    <n v="0"/>
    <n v="0"/>
    <n v="0"/>
    <n v="0"/>
    <n v="0"/>
    <n v="0"/>
    <n v="0"/>
    <n v="0"/>
    <n v="0"/>
    <n v="0"/>
    <n v="0"/>
    <n v="0"/>
    <n v="0"/>
    <n v="0"/>
    <n v="0"/>
    <n v="0"/>
    <n v="0"/>
    <n v="6"/>
    <n v="1"/>
    <n v="140"/>
    <n v="26"/>
    <n v="382"/>
    <n v="1039"/>
    <n v="669"/>
    <n v="195"/>
    <n v="91"/>
    <n v="5967"/>
    <n v="1170"/>
    <n v="0"/>
    <n v="51"/>
    <n v="1407"/>
    <n v="495"/>
    <n v="3687"/>
  </r>
  <r>
    <x v="5"/>
    <x v="36"/>
    <x v="203"/>
    <x v="9"/>
    <n v="166"/>
    <n v="6"/>
    <n v="6"/>
    <n v="1"/>
    <n v="1"/>
    <n v="96"/>
    <n v="5"/>
    <n v="8"/>
    <n v="9"/>
    <n v="26"/>
    <n v="23"/>
    <n v="0"/>
    <n v="0"/>
    <n v="434"/>
    <n v="319"/>
    <n v="16"/>
    <n v="7"/>
    <n v="6"/>
    <n v="1391"/>
    <n v="573"/>
    <n v="41"/>
    <n v="191"/>
    <n v="29"/>
    <n v="829"/>
    <n v="452"/>
    <n v="10"/>
    <n v="83"/>
    <n v="38"/>
    <n v="278"/>
    <n v="70"/>
    <n v="4"/>
    <n v="44"/>
    <n v="13"/>
    <n v="97"/>
    <n v="65"/>
    <n v="5"/>
    <n v="1"/>
    <n v="0"/>
    <n v="0"/>
    <n v="0"/>
    <n v="0"/>
    <n v="0"/>
    <n v="0"/>
    <n v="0"/>
    <n v="0"/>
    <n v="0"/>
    <n v="0"/>
    <n v="0"/>
    <n v="0"/>
    <n v="0"/>
    <n v="0"/>
    <n v="0"/>
    <n v="0"/>
    <n v="0"/>
    <n v="6"/>
    <n v="1"/>
    <n v="139"/>
    <n v="26"/>
    <n v="381"/>
    <n v="1045"/>
    <n v="669"/>
    <n v="194"/>
    <n v="91"/>
    <n v="5954"/>
    <n v="1631"/>
    <n v="0"/>
    <n v="51"/>
    <n v="1378"/>
    <n v="487"/>
    <n v="3707"/>
  </r>
  <r>
    <x v="5"/>
    <x v="36"/>
    <x v="203"/>
    <x v="10"/>
    <n v="166"/>
    <n v="6"/>
    <n v="6"/>
    <n v="1"/>
    <n v="1"/>
    <n v="99"/>
    <n v="5"/>
    <n v="8"/>
    <n v="9"/>
    <n v="27"/>
    <n v="23"/>
    <n v="0"/>
    <n v="0"/>
    <n v="433"/>
    <n v="321"/>
    <n v="16"/>
    <n v="8"/>
    <n v="5"/>
    <n v="1390"/>
    <n v="603"/>
    <n v="40"/>
    <n v="189"/>
    <n v="28"/>
    <n v="832"/>
    <n v="473"/>
    <n v="10"/>
    <n v="83"/>
    <n v="37"/>
    <n v="281"/>
    <n v="84"/>
    <n v="4"/>
    <n v="44"/>
    <n v="13"/>
    <n v="98"/>
    <n v="66"/>
    <n v="5"/>
    <n v="1"/>
    <n v="0"/>
    <n v="0"/>
    <n v="0"/>
    <n v="0"/>
    <n v="0"/>
    <n v="0"/>
    <n v="0"/>
    <n v="0"/>
    <n v="0"/>
    <n v="0"/>
    <n v="0"/>
    <n v="0"/>
    <n v="0"/>
    <n v="0"/>
    <n v="0"/>
    <n v="0"/>
    <n v="0"/>
    <n v="6"/>
    <n v="1"/>
    <n v="139"/>
    <n v="26"/>
    <n v="382"/>
    <n v="1049"/>
    <n v="672"/>
    <n v="197"/>
    <n v="92"/>
    <n v="5938"/>
    <n v="1760"/>
    <n v="0"/>
    <n v="51"/>
    <n v="1365"/>
    <n v="470"/>
    <n v="3719"/>
  </r>
  <r>
    <x v="5"/>
    <x v="36"/>
    <x v="203"/>
    <x v="11"/>
    <n v="166"/>
    <n v="6"/>
    <n v="6"/>
    <n v="1"/>
    <n v="1"/>
    <n v="103"/>
    <n v="5"/>
    <n v="8"/>
    <n v="9"/>
    <n v="27"/>
    <n v="23"/>
    <n v="0"/>
    <n v="0"/>
    <n v="435"/>
    <n v="327"/>
    <n v="16"/>
    <n v="8"/>
    <n v="5"/>
    <n v="1393"/>
    <n v="629"/>
    <n v="39"/>
    <n v="188"/>
    <n v="27"/>
    <n v="836"/>
    <n v="486"/>
    <n v="10"/>
    <n v="80"/>
    <n v="41"/>
    <n v="282"/>
    <n v="92"/>
    <n v="4"/>
    <n v="44"/>
    <n v="13"/>
    <n v="100"/>
    <n v="67"/>
    <n v="5"/>
    <n v="1"/>
    <n v="0"/>
    <n v="0"/>
    <n v="0"/>
    <n v="0"/>
    <n v="0"/>
    <n v="0"/>
    <n v="0"/>
    <n v="0"/>
    <n v="0"/>
    <n v="0"/>
    <n v="0"/>
    <n v="0"/>
    <n v="0"/>
    <n v="0"/>
    <n v="0"/>
    <n v="0"/>
    <n v="0"/>
    <n v="6"/>
    <n v="1"/>
    <n v="139"/>
    <n v="26"/>
    <n v="385"/>
    <n v="1055"/>
    <n v="674"/>
    <n v="199"/>
    <n v="94"/>
    <n v="5961"/>
    <n v="1935"/>
    <n v="0"/>
    <n v="51"/>
    <n v="1357"/>
    <n v="478"/>
    <n v="3742"/>
  </r>
  <r>
    <x v="5"/>
    <x v="36"/>
    <x v="203"/>
    <x v="29"/>
    <n v="167"/>
    <n v="6"/>
    <n v="6"/>
    <n v="1"/>
    <n v="1"/>
    <n v="105"/>
    <n v="5"/>
    <n v="8"/>
    <n v="8"/>
    <n v="27"/>
    <n v="23"/>
    <n v="0"/>
    <n v="0"/>
    <n v="434"/>
    <n v="331"/>
    <n v="16"/>
    <n v="8"/>
    <n v="5"/>
    <n v="1395"/>
    <n v="657"/>
    <n v="39"/>
    <n v="186"/>
    <n v="27"/>
    <n v="836"/>
    <n v="497"/>
    <n v="10"/>
    <n v="80"/>
    <n v="43"/>
    <n v="283"/>
    <n v="99"/>
    <n v="4"/>
    <n v="43"/>
    <n v="13"/>
    <n v="102"/>
    <n v="69"/>
    <n v="5"/>
    <n v="1"/>
    <n v="0"/>
    <n v="0"/>
    <n v="0"/>
    <n v="0"/>
    <n v="0"/>
    <n v="0"/>
    <n v="0"/>
    <n v="0"/>
    <n v="0"/>
    <n v="0"/>
    <n v="0"/>
    <n v="0"/>
    <n v="0"/>
    <n v="0"/>
    <n v="0"/>
    <n v="0"/>
    <n v="0"/>
    <n v="6"/>
    <n v="1"/>
    <n v="140"/>
    <n v="26"/>
    <n v="385"/>
    <n v="1058"/>
    <n v="676"/>
    <n v="203"/>
    <n v="95"/>
    <n v="5953"/>
    <n v="2087"/>
    <n v="0"/>
    <n v="50"/>
    <n v="1334"/>
    <n v="489"/>
    <n v="3760"/>
  </r>
  <r>
    <x v="5"/>
    <x v="36"/>
    <x v="203"/>
    <x v="13"/>
    <n v="167"/>
    <n v="6"/>
    <n v="6"/>
    <n v="1"/>
    <n v="1"/>
    <n v="107"/>
    <n v="5"/>
    <n v="8"/>
    <n v="8"/>
    <n v="27"/>
    <n v="23"/>
    <n v="0"/>
    <n v="0"/>
    <n v="431"/>
    <n v="332"/>
    <n v="15"/>
    <n v="8"/>
    <n v="5"/>
    <n v="1403"/>
    <n v="676"/>
    <n v="39"/>
    <n v="185"/>
    <n v="28"/>
    <n v="836"/>
    <n v="503"/>
    <n v="10"/>
    <n v="80"/>
    <n v="42"/>
    <n v="285"/>
    <n v="101"/>
    <n v="4"/>
    <n v="41"/>
    <n v="13"/>
    <n v="102"/>
    <n v="70"/>
    <n v="5"/>
    <n v="1"/>
    <n v="0"/>
    <n v="0"/>
    <n v="0"/>
    <n v="0"/>
    <n v="0"/>
    <n v="0"/>
    <n v="0"/>
    <n v="0"/>
    <n v="0"/>
    <n v="0"/>
    <n v="0"/>
    <n v="0"/>
    <n v="0"/>
    <n v="0"/>
    <n v="0"/>
    <n v="0"/>
    <n v="0"/>
    <n v="6"/>
    <n v="1"/>
    <n v="140"/>
    <n v="26"/>
    <n v="384"/>
    <n v="1065"/>
    <n v="678"/>
    <n v="203"/>
    <n v="95"/>
    <n v="5953"/>
    <n v="2151"/>
    <n v="0"/>
    <n v="50"/>
    <n v="1323"/>
    <n v="493"/>
    <n v="3769"/>
  </r>
  <r>
    <x v="5"/>
    <x v="36"/>
    <x v="203"/>
    <x v="31"/>
    <n v="167"/>
    <n v="6"/>
    <n v="6"/>
    <n v="1"/>
    <n v="1"/>
    <n v="108"/>
    <n v="5"/>
    <n v="8"/>
    <n v="8"/>
    <n v="28"/>
    <n v="24"/>
    <n v="0"/>
    <n v="0"/>
    <n v="431"/>
    <n v="333"/>
    <n v="15"/>
    <n v="8"/>
    <n v="5"/>
    <n v="1407"/>
    <n v="692"/>
    <n v="40"/>
    <n v="183"/>
    <n v="27"/>
    <n v="838"/>
    <n v="511"/>
    <n v="10"/>
    <n v="80"/>
    <n v="42"/>
    <n v="284"/>
    <n v="103"/>
    <n v="4"/>
    <n v="41"/>
    <n v="13"/>
    <n v="101"/>
    <n v="73"/>
    <n v="4"/>
    <n v="2"/>
    <n v="0"/>
    <n v="0"/>
    <n v="0"/>
    <n v="0"/>
    <n v="0"/>
    <n v="0"/>
    <n v="0"/>
    <n v="0"/>
    <n v="0"/>
    <n v="0"/>
    <n v="0"/>
    <n v="0"/>
    <n v="0"/>
    <n v="0"/>
    <n v="0"/>
    <n v="0"/>
    <n v="0"/>
    <n v="6"/>
    <n v="1"/>
    <n v="141"/>
    <n v="27"/>
    <n v="384"/>
    <n v="1078"/>
    <n v="680"/>
    <n v="203"/>
    <n v="94"/>
    <n v="5963"/>
    <n v="2227"/>
    <n v="0"/>
    <n v="51"/>
    <n v="1315"/>
    <n v="490"/>
    <n v="3786"/>
  </r>
  <r>
    <x v="5"/>
    <x v="36"/>
    <x v="203"/>
    <x v="15"/>
    <n v="167"/>
    <n v="6"/>
    <n v="6"/>
    <n v="1"/>
    <n v="1"/>
    <n v="109"/>
    <n v="5"/>
    <n v="8"/>
    <n v="8"/>
    <n v="28"/>
    <n v="24"/>
    <n v="0"/>
    <n v="0"/>
    <n v="429"/>
    <n v="332"/>
    <n v="15"/>
    <n v="9"/>
    <n v="3"/>
    <n v="1410"/>
    <n v="703"/>
    <n v="41"/>
    <n v="184"/>
    <n v="27"/>
    <n v="838"/>
    <n v="514"/>
    <n v="10"/>
    <n v="80"/>
    <n v="42"/>
    <n v="284"/>
    <n v="107"/>
    <n v="4"/>
    <n v="41"/>
    <n v="13"/>
    <n v="101"/>
    <n v="72"/>
    <n v="4"/>
    <n v="2"/>
    <n v="0"/>
    <n v="0"/>
    <n v="0"/>
    <n v="0"/>
    <n v="0"/>
    <n v="0"/>
    <n v="0"/>
    <n v="0"/>
    <n v="0"/>
    <n v="0"/>
    <n v="0"/>
    <n v="0"/>
    <n v="0"/>
    <n v="0"/>
    <n v="0"/>
    <n v="0"/>
    <n v="0"/>
    <n v="6"/>
    <n v="1"/>
    <n v="141"/>
    <n v="27"/>
    <n v="384"/>
    <n v="1079"/>
    <n v="682"/>
    <n v="203"/>
    <n v="93"/>
    <n v="5960"/>
    <n v="2272"/>
    <n v="0"/>
    <n v="51"/>
    <n v="1310"/>
    <n v="487"/>
    <n v="3805"/>
  </r>
  <r>
    <x v="5"/>
    <x v="36"/>
    <x v="203"/>
    <x v="16"/>
    <n v="167"/>
    <n v="5"/>
    <n v="5"/>
    <n v="1"/>
    <n v="1"/>
    <n v="110"/>
    <n v="5"/>
    <n v="8"/>
    <n v="8"/>
    <n v="30"/>
    <n v="26"/>
    <n v="0"/>
    <n v="0"/>
    <n v="429"/>
    <n v="332"/>
    <n v="15"/>
    <n v="9"/>
    <n v="4"/>
    <n v="1411"/>
    <n v="712"/>
    <n v="41"/>
    <n v="185"/>
    <n v="29"/>
    <n v="841"/>
    <n v="518"/>
    <n v="10"/>
    <n v="80"/>
    <n v="42"/>
    <n v="283"/>
    <n v="114"/>
    <n v="4"/>
    <n v="41"/>
    <n v="12"/>
    <n v="103"/>
    <n v="74"/>
    <n v="4"/>
    <n v="2"/>
    <n v="0"/>
    <n v="0"/>
    <n v="0"/>
    <n v="0"/>
    <n v="0"/>
    <n v="0"/>
    <n v="0"/>
    <n v="0"/>
    <n v="0"/>
    <n v="0"/>
    <n v="0"/>
    <n v="0"/>
    <n v="0"/>
    <n v="0"/>
    <n v="0"/>
    <n v="0"/>
    <n v="0"/>
    <n v="5"/>
    <n v="1"/>
    <n v="141"/>
    <n v="29"/>
    <n v="382"/>
    <n v="1080"/>
    <n v="688"/>
    <n v="203"/>
    <n v="95"/>
    <n v="5965"/>
    <n v="2318"/>
    <n v="0"/>
    <n v="51"/>
    <n v="1303"/>
    <n v="496"/>
    <n v="3806"/>
  </r>
  <r>
    <x v="5"/>
    <x v="34"/>
    <x v="204"/>
    <x v="0"/>
    <n v="175"/>
    <n v="1"/>
    <n v="0"/>
    <n v="0"/>
    <n v="0"/>
    <n v="21"/>
    <n v="19"/>
    <n v="9"/>
    <n v="2"/>
    <n v="5"/>
    <n v="0"/>
    <n v="1"/>
    <n v="0"/>
    <n v="299"/>
    <n v="0"/>
    <n v="107"/>
    <n v="2"/>
    <n v="1"/>
    <n v="1892"/>
    <n v="0"/>
    <n v="112"/>
    <n v="156"/>
    <n v="12"/>
    <n v="826"/>
    <n v="30"/>
    <n v="103"/>
    <n v="26"/>
    <n v="15"/>
    <n v="384"/>
    <n v="0"/>
    <n v="17"/>
    <n v="60"/>
    <n v="3"/>
    <n v="35"/>
    <n v="0"/>
    <n v="2"/>
    <n v="1"/>
    <n v="0"/>
    <n v="0"/>
    <n v="0"/>
    <n v="0"/>
    <n v="0"/>
    <n v="0"/>
    <n v="0"/>
    <n v="0"/>
    <n v="0"/>
    <n v="0"/>
    <n v="0"/>
    <n v="0"/>
    <n v="29"/>
    <n v="212"/>
    <n v="0"/>
    <n v="16"/>
    <n v="3"/>
    <m/>
    <m/>
    <m/>
    <m/>
    <m/>
    <m/>
    <m/>
    <m/>
    <m/>
    <m/>
    <m/>
    <m/>
    <m/>
    <m/>
    <m/>
    <m/>
  </r>
  <r>
    <x v="5"/>
    <x v="34"/>
    <x v="204"/>
    <x v="1"/>
    <n v="175"/>
    <n v="2"/>
    <n v="0"/>
    <n v="0"/>
    <n v="0"/>
    <n v="29"/>
    <n v="18"/>
    <n v="9"/>
    <n v="1"/>
    <n v="5"/>
    <n v="0"/>
    <n v="2"/>
    <n v="0"/>
    <n v="299"/>
    <n v="0"/>
    <n v="122"/>
    <n v="2"/>
    <n v="2"/>
    <n v="1900"/>
    <n v="0"/>
    <n v="156"/>
    <n v="156"/>
    <n v="16"/>
    <n v="828"/>
    <n v="46"/>
    <n v="103"/>
    <n v="27"/>
    <n v="12"/>
    <n v="384"/>
    <n v="0"/>
    <n v="26"/>
    <n v="56"/>
    <n v="4"/>
    <n v="36"/>
    <n v="0"/>
    <n v="3"/>
    <n v="1"/>
    <n v="0"/>
    <n v="0"/>
    <n v="0"/>
    <n v="0"/>
    <n v="0"/>
    <n v="0"/>
    <n v="0"/>
    <n v="0"/>
    <n v="0"/>
    <n v="0"/>
    <n v="0"/>
    <n v="0"/>
    <n v="29"/>
    <n v="211"/>
    <n v="0"/>
    <n v="16"/>
    <n v="3"/>
    <m/>
    <m/>
    <m/>
    <m/>
    <m/>
    <m/>
    <m/>
    <m/>
    <m/>
    <m/>
    <m/>
    <m/>
    <m/>
    <m/>
    <m/>
    <m/>
  </r>
  <r>
    <x v="5"/>
    <x v="34"/>
    <x v="204"/>
    <x v="2"/>
    <n v="176"/>
    <n v="2"/>
    <n v="0"/>
    <n v="0"/>
    <n v="0"/>
    <n v="35"/>
    <n v="18"/>
    <n v="9"/>
    <n v="1"/>
    <n v="5"/>
    <n v="2"/>
    <n v="0"/>
    <n v="0"/>
    <n v="297"/>
    <n v="138"/>
    <n v="29"/>
    <n v="3"/>
    <n v="1"/>
    <n v="1901"/>
    <n v="201"/>
    <n v="209"/>
    <n v="156"/>
    <n v="16"/>
    <n v="830"/>
    <n v="56"/>
    <n v="103"/>
    <n v="27"/>
    <n v="12"/>
    <n v="384"/>
    <n v="31"/>
    <n v="15"/>
    <n v="57"/>
    <n v="1"/>
    <n v="37"/>
    <n v="6"/>
    <n v="3"/>
    <n v="1"/>
    <n v="0"/>
    <n v="0"/>
    <n v="0"/>
    <n v="0"/>
    <n v="0"/>
    <n v="0"/>
    <n v="0"/>
    <n v="0"/>
    <n v="0"/>
    <n v="0"/>
    <n v="0"/>
    <n v="0"/>
    <n v="0"/>
    <n v="0"/>
    <n v="0"/>
    <n v="0"/>
    <n v="0"/>
    <n v="2"/>
    <n v="0"/>
    <n v="140"/>
    <n v="5"/>
    <n v="254"/>
    <n v="1424"/>
    <n v="660"/>
    <n v="279"/>
    <n v="32"/>
    <m/>
    <m/>
    <m/>
    <m/>
    <m/>
    <m/>
    <m/>
  </r>
  <r>
    <x v="5"/>
    <x v="34"/>
    <x v="204"/>
    <x v="3"/>
    <n v="176"/>
    <n v="2"/>
    <n v="0"/>
    <n v="0"/>
    <n v="0"/>
    <n v="38"/>
    <n v="18"/>
    <n v="9"/>
    <n v="1"/>
    <n v="5"/>
    <n v="2"/>
    <n v="0"/>
    <n v="0"/>
    <n v="295"/>
    <n v="148"/>
    <n v="29"/>
    <n v="3"/>
    <n v="1"/>
    <n v="1893"/>
    <n v="248"/>
    <n v="210"/>
    <n v="154"/>
    <n v="14"/>
    <n v="830"/>
    <n v="71"/>
    <n v="102"/>
    <n v="27"/>
    <n v="13"/>
    <n v="384"/>
    <n v="36"/>
    <n v="15"/>
    <n v="56"/>
    <n v="1"/>
    <n v="39"/>
    <n v="6"/>
    <n v="3"/>
    <n v="1"/>
    <n v="0"/>
    <n v="0"/>
    <n v="0"/>
    <n v="0"/>
    <n v="0"/>
    <n v="0"/>
    <n v="0"/>
    <n v="0"/>
    <n v="0"/>
    <n v="0"/>
    <n v="0"/>
    <n v="0"/>
    <n v="0"/>
    <n v="0"/>
    <n v="0"/>
    <n v="0"/>
    <n v="0"/>
    <n v="2"/>
    <n v="0"/>
    <n v="140"/>
    <n v="5"/>
    <n v="253"/>
    <n v="1419"/>
    <n v="661"/>
    <n v="279"/>
    <n v="34"/>
    <m/>
    <m/>
    <m/>
    <m/>
    <m/>
    <m/>
    <m/>
  </r>
  <r>
    <x v="5"/>
    <x v="34"/>
    <x v="204"/>
    <x v="4"/>
    <n v="176"/>
    <n v="2"/>
    <n v="0"/>
    <n v="0"/>
    <n v="0"/>
    <n v="50"/>
    <n v="18"/>
    <n v="9"/>
    <n v="1"/>
    <n v="5"/>
    <n v="2"/>
    <n v="0"/>
    <n v="0"/>
    <n v="298"/>
    <n v="162"/>
    <n v="29"/>
    <n v="3"/>
    <n v="1"/>
    <n v="1895"/>
    <n v="318"/>
    <n v="207"/>
    <n v="151"/>
    <n v="17"/>
    <n v="830"/>
    <n v="97"/>
    <n v="101"/>
    <n v="27"/>
    <n v="12"/>
    <n v="384"/>
    <n v="44"/>
    <n v="15"/>
    <n v="56"/>
    <n v="2"/>
    <n v="39"/>
    <n v="6"/>
    <n v="3"/>
    <n v="1"/>
    <n v="0"/>
    <n v="0"/>
    <n v="0"/>
    <n v="0"/>
    <n v="0"/>
    <n v="0"/>
    <n v="0"/>
    <n v="0"/>
    <n v="0"/>
    <n v="0"/>
    <n v="0"/>
    <n v="0"/>
    <n v="0"/>
    <n v="0"/>
    <n v="0"/>
    <n v="0"/>
    <n v="0"/>
    <n v="2"/>
    <n v="0"/>
    <n v="140"/>
    <n v="5"/>
    <n v="256"/>
    <n v="1426"/>
    <n v="662"/>
    <n v="280"/>
    <n v="34"/>
    <m/>
    <m/>
    <m/>
    <m/>
    <m/>
    <m/>
    <m/>
  </r>
  <r>
    <x v="5"/>
    <x v="34"/>
    <x v="204"/>
    <x v="5"/>
    <n v="175"/>
    <n v="2"/>
    <n v="0"/>
    <n v="0"/>
    <n v="0"/>
    <n v="60"/>
    <n v="18"/>
    <n v="9"/>
    <n v="1"/>
    <n v="5"/>
    <n v="3"/>
    <n v="0"/>
    <n v="0"/>
    <n v="297"/>
    <n v="168"/>
    <n v="27"/>
    <n v="3"/>
    <n v="3"/>
    <n v="1894"/>
    <n v="428"/>
    <n v="201"/>
    <n v="148"/>
    <n v="18"/>
    <n v="828"/>
    <n v="148"/>
    <n v="101"/>
    <n v="27"/>
    <n v="13"/>
    <n v="385"/>
    <n v="55"/>
    <n v="15"/>
    <n v="57"/>
    <n v="2"/>
    <n v="42"/>
    <n v="6"/>
    <n v="4"/>
    <n v="1"/>
    <n v="0"/>
    <n v="0"/>
    <n v="0"/>
    <n v="0"/>
    <n v="0"/>
    <n v="0"/>
    <n v="0"/>
    <n v="0"/>
    <n v="0"/>
    <n v="0"/>
    <n v="0"/>
    <n v="0"/>
    <n v="0"/>
    <n v="0"/>
    <n v="0"/>
    <n v="0"/>
    <n v="0"/>
    <n v="2"/>
    <n v="0"/>
    <n v="139"/>
    <n v="5"/>
    <n v="255"/>
    <n v="1430"/>
    <n v="662"/>
    <n v="283"/>
    <n v="36"/>
    <m/>
    <m/>
    <m/>
    <m/>
    <m/>
    <m/>
    <m/>
  </r>
  <r>
    <x v="5"/>
    <x v="34"/>
    <x v="204"/>
    <x v="6"/>
    <n v="177"/>
    <n v="2"/>
    <n v="1"/>
    <n v="0"/>
    <n v="0"/>
    <n v="70"/>
    <n v="18"/>
    <n v="10"/>
    <n v="1"/>
    <n v="5"/>
    <n v="3"/>
    <n v="0"/>
    <n v="0"/>
    <n v="297"/>
    <n v="179"/>
    <n v="25"/>
    <n v="3"/>
    <n v="1"/>
    <n v="1893"/>
    <n v="514"/>
    <n v="197"/>
    <n v="142"/>
    <n v="17"/>
    <n v="829"/>
    <n v="213"/>
    <n v="101"/>
    <n v="27"/>
    <n v="15"/>
    <n v="385"/>
    <n v="60"/>
    <n v="15"/>
    <n v="57"/>
    <n v="2"/>
    <n v="40"/>
    <n v="15"/>
    <n v="4"/>
    <n v="1"/>
    <n v="0"/>
    <n v="0"/>
    <n v="0"/>
    <n v="0"/>
    <n v="0"/>
    <n v="0"/>
    <n v="0"/>
    <n v="0"/>
    <n v="0"/>
    <n v="0"/>
    <n v="0"/>
    <n v="0"/>
    <n v="0"/>
    <n v="0"/>
    <n v="0"/>
    <n v="0"/>
    <n v="0"/>
    <n v="2"/>
    <n v="0"/>
    <n v="140"/>
    <n v="5"/>
    <n v="258"/>
    <n v="1441"/>
    <n v="662"/>
    <n v="284"/>
    <n v="34"/>
    <m/>
    <m/>
    <m/>
    <m/>
    <m/>
    <m/>
    <m/>
  </r>
  <r>
    <x v="5"/>
    <x v="34"/>
    <x v="204"/>
    <x v="7"/>
    <n v="174"/>
    <n v="2"/>
    <n v="2"/>
    <n v="0"/>
    <n v="0"/>
    <n v="82"/>
    <n v="18"/>
    <n v="9"/>
    <n v="1"/>
    <n v="5"/>
    <n v="3"/>
    <n v="0"/>
    <n v="0"/>
    <n v="298"/>
    <n v="184"/>
    <n v="25"/>
    <n v="3"/>
    <n v="2"/>
    <n v="1896"/>
    <n v="609"/>
    <n v="197"/>
    <n v="143"/>
    <n v="17"/>
    <n v="827"/>
    <n v="287"/>
    <n v="101"/>
    <n v="26"/>
    <n v="16"/>
    <n v="386"/>
    <n v="68"/>
    <n v="15"/>
    <n v="55"/>
    <n v="3"/>
    <n v="41"/>
    <n v="20"/>
    <n v="4"/>
    <n v="2"/>
    <n v="0"/>
    <n v="0"/>
    <n v="0"/>
    <n v="0"/>
    <n v="0"/>
    <n v="0"/>
    <n v="0"/>
    <n v="0"/>
    <n v="0"/>
    <n v="0"/>
    <n v="0"/>
    <n v="0"/>
    <n v="0"/>
    <n v="0"/>
    <n v="0"/>
    <n v="0"/>
    <n v="0"/>
    <n v="2"/>
    <n v="0"/>
    <n v="138"/>
    <n v="5"/>
    <n v="258"/>
    <n v="1447"/>
    <n v="660"/>
    <n v="285"/>
    <n v="34"/>
    <m/>
    <m/>
    <m/>
    <m/>
    <m/>
    <m/>
    <m/>
  </r>
  <r>
    <x v="5"/>
    <x v="34"/>
    <x v="204"/>
    <x v="8"/>
    <n v="174"/>
    <n v="2"/>
    <n v="2"/>
    <n v="0"/>
    <n v="0"/>
    <n v="93"/>
    <n v="17"/>
    <n v="8"/>
    <n v="1"/>
    <n v="5"/>
    <n v="3"/>
    <n v="0"/>
    <n v="0"/>
    <n v="299"/>
    <n v="190"/>
    <n v="24"/>
    <n v="3"/>
    <n v="2"/>
    <n v="1901"/>
    <n v="711"/>
    <n v="196"/>
    <n v="144"/>
    <n v="17"/>
    <n v="825"/>
    <n v="347"/>
    <n v="99"/>
    <n v="26"/>
    <n v="16"/>
    <n v="386"/>
    <n v="104"/>
    <n v="15"/>
    <n v="55"/>
    <n v="3"/>
    <n v="41"/>
    <n v="21"/>
    <n v="5"/>
    <n v="1"/>
    <n v="0"/>
    <n v="0"/>
    <n v="0"/>
    <n v="0"/>
    <n v="0"/>
    <n v="0"/>
    <n v="0"/>
    <n v="0"/>
    <n v="0"/>
    <n v="0"/>
    <n v="0"/>
    <n v="0"/>
    <n v="0"/>
    <n v="0"/>
    <n v="0"/>
    <n v="0"/>
    <n v="0"/>
    <n v="2"/>
    <n v="0"/>
    <n v="138"/>
    <n v="5"/>
    <n v="259"/>
    <n v="1452"/>
    <n v="659"/>
    <n v="287"/>
    <n v="34"/>
    <n v="10276"/>
    <n v="1638"/>
    <n v="0"/>
    <n v="225"/>
    <n v="2963"/>
    <n v="478"/>
    <n v="6084"/>
  </r>
  <r>
    <x v="5"/>
    <x v="34"/>
    <x v="204"/>
    <x v="9"/>
    <n v="174"/>
    <n v="2"/>
    <n v="2"/>
    <n v="0"/>
    <n v="0"/>
    <n v="98"/>
    <n v="17"/>
    <n v="7"/>
    <n v="1"/>
    <n v="5"/>
    <n v="3"/>
    <n v="0"/>
    <n v="0"/>
    <n v="299"/>
    <n v="196"/>
    <n v="24"/>
    <n v="3"/>
    <n v="2"/>
    <n v="1900"/>
    <n v="827"/>
    <n v="191"/>
    <n v="141"/>
    <n v="18"/>
    <n v="828"/>
    <n v="413"/>
    <n v="98"/>
    <n v="26"/>
    <n v="16"/>
    <n v="390"/>
    <n v="133"/>
    <n v="15"/>
    <n v="54"/>
    <n v="5"/>
    <n v="41"/>
    <n v="22"/>
    <n v="4"/>
    <n v="1"/>
    <n v="0"/>
    <n v="0"/>
    <n v="0"/>
    <n v="0"/>
    <n v="0"/>
    <n v="0"/>
    <n v="0"/>
    <n v="0"/>
    <n v="0"/>
    <n v="0"/>
    <n v="0"/>
    <n v="0"/>
    <n v="0"/>
    <n v="0"/>
    <n v="0"/>
    <n v="0"/>
    <n v="0"/>
    <n v="2"/>
    <n v="0"/>
    <n v="139"/>
    <n v="5"/>
    <n v="261"/>
    <n v="1462"/>
    <n v="661"/>
    <n v="290"/>
    <n v="34"/>
    <n v="10260"/>
    <n v="2498"/>
    <n v="0"/>
    <n v="226"/>
    <n v="2917"/>
    <n v="483"/>
    <n v="6097"/>
  </r>
  <r>
    <x v="5"/>
    <x v="34"/>
    <x v="204"/>
    <x v="10"/>
    <n v="174"/>
    <n v="2"/>
    <n v="2"/>
    <n v="0"/>
    <n v="0"/>
    <n v="99"/>
    <n v="17"/>
    <n v="7"/>
    <n v="1"/>
    <n v="6"/>
    <n v="4"/>
    <n v="0"/>
    <n v="0"/>
    <n v="303"/>
    <n v="198"/>
    <n v="24"/>
    <n v="3"/>
    <n v="2"/>
    <n v="1902"/>
    <n v="865"/>
    <n v="186"/>
    <n v="139"/>
    <n v="17"/>
    <n v="830"/>
    <n v="435"/>
    <n v="98"/>
    <n v="26"/>
    <n v="13"/>
    <n v="390"/>
    <n v="140"/>
    <n v="14"/>
    <n v="55"/>
    <n v="3"/>
    <n v="41"/>
    <n v="22"/>
    <n v="4"/>
    <n v="1"/>
    <n v="0"/>
    <n v="0"/>
    <n v="0"/>
    <n v="0"/>
    <n v="0"/>
    <n v="0"/>
    <n v="0"/>
    <n v="0"/>
    <n v="0"/>
    <n v="0"/>
    <n v="0"/>
    <n v="0"/>
    <n v="0"/>
    <n v="0"/>
    <n v="0"/>
    <n v="0"/>
    <n v="0"/>
    <n v="2"/>
    <n v="0"/>
    <n v="139"/>
    <n v="6"/>
    <n v="263"/>
    <n v="1467"/>
    <n v="666"/>
    <n v="290"/>
    <n v="34"/>
    <n v="10275"/>
    <n v="2725"/>
    <n v="0"/>
    <n v="226"/>
    <n v="2914"/>
    <n v="468"/>
    <n v="6139"/>
  </r>
  <r>
    <x v="5"/>
    <x v="34"/>
    <x v="204"/>
    <x v="11"/>
    <n v="173"/>
    <n v="2"/>
    <n v="2"/>
    <n v="0"/>
    <n v="0"/>
    <n v="98"/>
    <n v="17"/>
    <n v="7"/>
    <n v="1"/>
    <n v="5"/>
    <n v="4"/>
    <n v="0"/>
    <n v="0"/>
    <n v="305"/>
    <n v="199"/>
    <n v="24"/>
    <n v="3"/>
    <n v="4"/>
    <n v="1900"/>
    <n v="917"/>
    <n v="183"/>
    <n v="138"/>
    <n v="16"/>
    <n v="833"/>
    <n v="451"/>
    <n v="99"/>
    <n v="26"/>
    <n v="13"/>
    <n v="391"/>
    <n v="155"/>
    <n v="14"/>
    <n v="55"/>
    <n v="3"/>
    <n v="40"/>
    <n v="22"/>
    <n v="4"/>
    <n v="1"/>
    <n v="0"/>
    <n v="0"/>
    <n v="0"/>
    <n v="0"/>
    <n v="0"/>
    <n v="0"/>
    <n v="0"/>
    <n v="0"/>
    <n v="0"/>
    <n v="0"/>
    <n v="0"/>
    <n v="0"/>
    <n v="0"/>
    <n v="0"/>
    <n v="0"/>
    <n v="0"/>
    <n v="0"/>
    <n v="2"/>
    <n v="0"/>
    <n v="138"/>
    <n v="5"/>
    <n v="263"/>
    <n v="1473"/>
    <n v="668"/>
    <n v="291"/>
    <n v="33"/>
    <n v="10280"/>
    <n v="3012"/>
    <n v="0"/>
    <n v="228"/>
    <n v="2894"/>
    <n v="505"/>
    <n v="6129"/>
  </r>
  <r>
    <x v="5"/>
    <x v="34"/>
    <x v="204"/>
    <x v="29"/>
    <n v="173"/>
    <n v="2"/>
    <n v="2"/>
    <n v="0"/>
    <n v="0"/>
    <n v="101"/>
    <n v="17"/>
    <n v="7"/>
    <n v="1"/>
    <n v="5"/>
    <n v="4"/>
    <n v="0"/>
    <n v="0"/>
    <n v="305"/>
    <n v="203"/>
    <n v="24"/>
    <n v="3"/>
    <n v="2"/>
    <n v="1907"/>
    <n v="970"/>
    <n v="185"/>
    <n v="134"/>
    <n v="15"/>
    <n v="833"/>
    <n v="469"/>
    <n v="98"/>
    <n v="26"/>
    <n v="12"/>
    <n v="395"/>
    <n v="165"/>
    <n v="13"/>
    <n v="54"/>
    <n v="4"/>
    <n v="41"/>
    <n v="24"/>
    <n v="4"/>
    <n v="1"/>
    <n v="0"/>
    <n v="0"/>
    <n v="0"/>
    <n v="0"/>
    <n v="0"/>
    <n v="0"/>
    <n v="0"/>
    <n v="0"/>
    <n v="0"/>
    <n v="0"/>
    <n v="0"/>
    <n v="0"/>
    <n v="0"/>
    <n v="0"/>
    <n v="0"/>
    <n v="0"/>
    <n v="0"/>
    <n v="2"/>
    <n v="0"/>
    <n v="139"/>
    <n v="5"/>
    <n v="265"/>
    <n v="1489"/>
    <n v="670"/>
    <n v="295"/>
    <n v="34"/>
    <n v="10289"/>
    <n v="3283"/>
    <n v="0"/>
    <n v="224"/>
    <n v="2857"/>
    <n v="504"/>
    <n v="6172"/>
  </r>
  <r>
    <x v="5"/>
    <x v="34"/>
    <x v="204"/>
    <x v="13"/>
    <n v="175"/>
    <n v="2"/>
    <n v="2"/>
    <n v="0"/>
    <n v="0"/>
    <n v="103"/>
    <n v="17"/>
    <n v="7"/>
    <n v="2"/>
    <n v="5"/>
    <n v="4"/>
    <n v="0"/>
    <n v="0"/>
    <n v="304"/>
    <n v="203"/>
    <n v="23"/>
    <n v="3"/>
    <n v="2"/>
    <n v="1906"/>
    <n v="984"/>
    <n v="183"/>
    <n v="128"/>
    <n v="14"/>
    <n v="833"/>
    <n v="480"/>
    <n v="98"/>
    <n v="26"/>
    <n v="13"/>
    <n v="392"/>
    <n v="169"/>
    <n v="13"/>
    <n v="54"/>
    <n v="4"/>
    <n v="41"/>
    <n v="24"/>
    <n v="4"/>
    <n v="1"/>
    <n v="0"/>
    <n v="0"/>
    <n v="0"/>
    <n v="0"/>
    <n v="0"/>
    <n v="0"/>
    <n v="0"/>
    <n v="0"/>
    <n v="0"/>
    <n v="0"/>
    <n v="0"/>
    <n v="0"/>
    <n v="0"/>
    <n v="0"/>
    <n v="0"/>
    <n v="0"/>
    <n v="0"/>
    <n v="2"/>
    <n v="0"/>
    <n v="140"/>
    <n v="5"/>
    <n v="265"/>
    <n v="1497"/>
    <n v="669"/>
    <n v="294"/>
    <n v="34"/>
    <n v="10253"/>
    <n v="3429"/>
    <n v="0"/>
    <n v="224"/>
    <n v="2829"/>
    <n v="502"/>
    <n v="6171"/>
  </r>
  <r>
    <x v="5"/>
    <x v="34"/>
    <x v="204"/>
    <x v="31"/>
    <n v="176"/>
    <n v="2"/>
    <n v="2"/>
    <n v="0"/>
    <n v="0"/>
    <n v="105"/>
    <n v="18"/>
    <n v="7"/>
    <n v="2"/>
    <n v="5"/>
    <n v="4"/>
    <n v="0"/>
    <n v="0"/>
    <n v="304"/>
    <n v="204"/>
    <n v="23"/>
    <n v="3"/>
    <n v="2"/>
    <n v="1915"/>
    <n v="1002"/>
    <n v="181"/>
    <n v="126"/>
    <n v="15"/>
    <n v="831"/>
    <n v="486"/>
    <n v="98"/>
    <n v="26"/>
    <n v="11"/>
    <n v="393"/>
    <n v="174"/>
    <n v="13"/>
    <n v="55"/>
    <n v="4"/>
    <n v="41"/>
    <n v="27"/>
    <n v="4"/>
    <n v="1"/>
    <n v="0"/>
    <n v="0"/>
    <n v="0"/>
    <n v="0"/>
    <n v="0"/>
    <n v="0"/>
    <n v="0"/>
    <n v="0"/>
    <n v="0"/>
    <n v="0"/>
    <n v="0"/>
    <n v="0"/>
    <n v="0"/>
    <n v="0"/>
    <n v="0"/>
    <n v="0"/>
    <n v="0"/>
    <n v="2"/>
    <n v="0"/>
    <n v="140"/>
    <n v="5"/>
    <n v="265"/>
    <n v="1507"/>
    <n v="671"/>
    <n v="295"/>
    <n v="34"/>
    <n v="10286"/>
    <n v="3580"/>
    <n v="0"/>
    <n v="223"/>
    <n v="2820"/>
    <n v="500"/>
    <n v="6214"/>
  </r>
  <r>
    <x v="5"/>
    <x v="34"/>
    <x v="204"/>
    <x v="15"/>
    <n v="176"/>
    <n v="2"/>
    <n v="2"/>
    <n v="0"/>
    <n v="0"/>
    <n v="107"/>
    <n v="18"/>
    <n v="7"/>
    <n v="2"/>
    <n v="5"/>
    <n v="4"/>
    <n v="0"/>
    <n v="0"/>
    <n v="306"/>
    <n v="206"/>
    <n v="23"/>
    <n v="2"/>
    <n v="3"/>
    <n v="1917"/>
    <n v="1007"/>
    <n v="180"/>
    <n v="127"/>
    <n v="17"/>
    <n v="834"/>
    <n v="495"/>
    <n v="98"/>
    <n v="26"/>
    <n v="11"/>
    <n v="388"/>
    <n v="175"/>
    <n v="13"/>
    <n v="54"/>
    <n v="3"/>
    <n v="41"/>
    <n v="27"/>
    <n v="4"/>
    <n v="1"/>
    <n v="0"/>
    <n v="0"/>
    <n v="0"/>
    <n v="0"/>
    <n v="0"/>
    <n v="0"/>
    <n v="0"/>
    <n v="0"/>
    <n v="0"/>
    <n v="0"/>
    <n v="0"/>
    <n v="0"/>
    <n v="0"/>
    <n v="0"/>
    <n v="0"/>
    <n v="0"/>
    <n v="0"/>
    <n v="2"/>
    <n v="0"/>
    <n v="140"/>
    <n v="5"/>
    <n v="266"/>
    <n v="1506"/>
    <n v="678"/>
    <n v="293"/>
    <n v="34"/>
    <n v="10236"/>
    <n v="3644"/>
    <n v="0"/>
    <n v="223"/>
    <n v="2779"/>
    <n v="527"/>
    <n v="6185"/>
  </r>
  <r>
    <x v="5"/>
    <x v="34"/>
    <x v="204"/>
    <x v="16"/>
    <n v="177"/>
    <n v="2"/>
    <n v="2"/>
    <n v="0"/>
    <n v="0"/>
    <n v="108"/>
    <n v="18"/>
    <n v="7"/>
    <n v="2"/>
    <n v="5"/>
    <n v="4"/>
    <n v="0"/>
    <n v="0"/>
    <n v="309"/>
    <n v="208"/>
    <n v="23"/>
    <n v="2"/>
    <n v="2"/>
    <n v="1920"/>
    <n v="1016"/>
    <n v="181"/>
    <n v="129"/>
    <n v="18"/>
    <n v="834"/>
    <n v="495"/>
    <n v="97"/>
    <n v="27"/>
    <n v="12"/>
    <n v="390"/>
    <n v="175"/>
    <n v="13"/>
    <n v="54"/>
    <n v="3"/>
    <n v="41"/>
    <n v="27"/>
    <n v="4"/>
    <n v="0"/>
    <n v="0"/>
    <n v="0"/>
    <n v="0"/>
    <n v="0"/>
    <n v="0"/>
    <n v="0"/>
    <n v="0"/>
    <n v="0"/>
    <n v="0"/>
    <n v="0"/>
    <n v="0"/>
    <n v="0"/>
    <n v="0"/>
    <n v="0"/>
    <n v="0"/>
    <n v="0"/>
    <n v="0"/>
    <n v="2"/>
    <n v="0"/>
    <n v="142"/>
    <n v="5"/>
    <n v="270"/>
    <n v="1513"/>
    <n v="678"/>
    <n v="295"/>
    <n v="34"/>
    <n v="10247"/>
    <n v="3724"/>
    <n v="0"/>
    <n v="222"/>
    <n v="2767"/>
    <n v="522"/>
    <n v="6209"/>
  </r>
  <r>
    <x v="5"/>
    <x v="33"/>
    <x v="205"/>
    <x v="0"/>
    <n v="214"/>
    <n v="7"/>
    <n v="1"/>
    <n v="7"/>
    <n v="4"/>
    <n v="52"/>
    <n v="5"/>
    <n v="23"/>
    <n v="5"/>
    <n v="47"/>
    <n v="0"/>
    <n v="11"/>
    <n v="1"/>
    <n v="544"/>
    <n v="0"/>
    <n v="258"/>
    <n v="50"/>
    <n v="6"/>
    <n v="2316"/>
    <n v="1"/>
    <n v="141"/>
    <n v="279"/>
    <n v="102"/>
    <n v="1175"/>
    <n v="49"/>
    <n v="10"/>
    <n v="193"/>
    <n v="45"/>
    <n v="348"/>
    <n v="0"/>
    <n v="15"/>
    <n v="65"/>
    <n v="18"/>
    <n v="122"/>
    <n v="0"/>
    <n v="13"/>
    <n v="0"/>
    <n v="0"/>
    <n v="0"/>
    <n v="0"/>
    <n v="0"/>
    <n v="0"/>
    <n v="0"/>
    <n v="0"/>
    <n v="0"/>
    <n v="0"/>
    <n v="0"/>
    <n v="0"/>
    <n v="2"/>
    <n v="15"/>
    <n v="38"/>
    <n v="0"/>
    <n v="3"/>
    <n v="8"/>
    <m/>
    <m/>
    <m/>
    <m/>
    <m/>
    <m/>
    <m/>
    <m/>
    <m/>
    <m/>
    <m/>
    <m/>
    <m/>
    <m/>
    <m/>
    <m/>
  </r>
  <r>
    <x v="5"/>
    <x v="33"/>
    <x v="205"/>
    <x v="1"/>
    <n v="212"/>
    <n v="7"/>
    <n v="3"/>
    <n v="6"/>
    <n v="4"/>
    <n v="61"/>
    <n v="5"/>
    <n v="23"/>
    <n v="5"/>
    <n v="45"/>
    <n v="0"/>
    <n v="25"/>
    <n v="1"/>
    <n v="546"/>
    <n v="0"/>
    <n v="294"/>
    <n v="50"/>
    <n v="6"/>
    <n v="2302"/>
    <n v="1"/>
    <n v="187"/>
    <n v="267"/>
    <n v="102"/>
    <n v="1177"/>
    <n v="73"/>
    <n v="10"/>
    <n v="190"/>
    <n v="46"/>
    <n v="348"/>
    <n v="0"/>
    <n v="20"/>
    <n v="64"/>
    <n v="18"/>
    <n v="117"/>
    <n v="0"/>
    <n v="26"/>
    <n v="0"/>
    <n v="0"/>
    <n v="0"/>
    <n v="0"/>
    <n v="0"/>
    <n v="0"/>
    <n v="0"/>
    <n v="0"/>
    <n v="0"/>
    <n v="0"/>
    <n v="0"/>
    <n v="0"/>
    <n v="2"/>
    <n v="14"/>
    <n v="37"/>
    <n v="0"/>
    <n v="3"/>
    <n v="7"/>
    <m/>
    <m/>
    <m/>
    <m/>
    <m/>
    <m/>
    <m/>
    <m/>
    <m/>
    <m/>
    <m/>
    <m/>
    <m/>
    <m/>
    <m/>
    <m/>
  </r>
  <r>
    <x v="5"/>
    <x v="33"/>
    <x v="205"/>
    <x v="2"/>
    <n v="213"/>
    <n v="7"/>
    <n v="3"/>
    <n v="6"/>
    <n v="4"/>
    <n v="73"/>
    <n v="5"/>
    <n v="23"/>
    <n v="4"/>
    <n v="45"/>
    <n v="25"/>
    <n v="0"/>
    <n v="1"/>
    <n v="547"/>
    <n v="319"/>
    <n v="15"/>
    <n v="49"/>
    <n v="6"/>
    <n v="2315"/>
    <n v="245"/>
    <n v="39"/>
    <n v="268"/>
    <n v="94"/>
    <n v="1174"/>
    <n v="95"/>
    <n v="12"/>
    <n v="188"/>
    <n v="39"/>
    <n v="351"/>
    <n v="22"/>
    <n v="3"/>
    <n v="64"/>
    <n v="18"/>
    <n v="117"/>
    <n v="28"/>
    <n v="7"/>
    <n v="0"/>
    <n v="0"/>
    <n v="0"/>
    <n v="0"/>
    <n v="0"/>
    <n v="0"/>
    <n v="0"/>
    <n v="0"/>
    <n v="0"/>
    <n v="0"/>
    <n v="0"/>
    <n v="0"/>
    <n v="2"/>
    <n v="0"/>
    <n v="1"/>
    <n v="0"/>
    <n v="0"/>
    <n v="0"/>
    <n v="6"/>
    <n v="6"/>
    <n v="171"/>
    <n v="41"/>
    <n v="468"/>
    <n v="1785"/>
    <n v="880"/>
    <n v="241"/>
    <n v="106"/>
    <m/>
    <m/>
    <m/>
    <m/>
    <m/>
    <m/>
    <m/>
  </r>
  <r>
    <x v="5"/>
    <x v="33"/>
    <x v="205"/>
    <x v="3"/>
    <n v="217"/>
    <n v="7"/>
    <n v="3"/>
    <n v="6"/>
    <n v="4"/>
    <n v="79"/>
    <n v="4"/>
    <n v="23"/>
    <n v="4"/>
    <n v="45"/>
    <n v="27"/>
    <n v="0"/>
    <n v="1"/>
    <n v="546"/>
    <n v="349"/>
    <n v="15"/>
    <n v="49"/>
    <n v="6"/>
    <n v="2328"/>
    <n v="350"/>
    <n v="40"/>
    <n v="268"/>
    <n v="88"/>
    <n v="1176"/>
    <n v="138"/>
    <n v="12"/>
    <n v="188"/>
    <n v="37"/>
    <n v="355"/>
    <n v="27"/>
    <n v="3"/>
    <n v="64"/>
    <n v="17"/>
    <n v="119"/>
    <n v="32"/>
    <n v="7"/>
    <n v="0"/>
    <n v="0"/>
    <n v="0"/>
    <n v="0"/>
    <n v="0"/>
    <n v="0"/>
    <n v="0"/>
    <n v="0"/>
    <n v="0"/>
    <n v="0"/>
    <n v="0"/>
    <n v="0"/>
    <n v="2"/>
    <n v="0"/>
    <n v="1"/>
    <n v="0"/>
    <n v="0"/>
    <n v="0"/>
    <n v="6"/>
    <n v="6"/>
    <n v="175"/>
    <n v="41"/>
    <n v="467"/>
    <n v="1801"/>
    <n v="887"/>
    <n v="245"/>
    <n v="109"/>
    <m/>
    <m/>
    <m/>
    <m/>
    <m/>
    <m/>
    <m/>
  </r>
  <r>
    <x v="5"/>
    <x v="33"/>
    <x v="205"/>
    <x v="4"/>
    <n v="219"/>
    <n v="7"/>
    <n v="4"/>
    <n v="6"/>
    <n v="5"/>
    <n v="88"/>
    <n v="3"/>
    <n v="21"/>
    <n v="4"/>
    <n v="45"/>
    <n v="28"/>
    <n v="0"/>
    <n v="1"/>
    <n v="548"/>
    <n v="361"/>
    <n v="15"/>
    <n v="50"/>
    <n v="3"/>
    <n v="2339"/>
    <n v="428"/>
    <n v="40"/>
    <n v="266"/>
    <n v="89"/>
    <n v="1171"/>
    <n v="171"/>
    <n v="12"/>
    <n v="190"/>
    <n v="33"/>
    <n v="359"/>
    <n v="30"/>
    <n v="3"/>
    <n v="64"/>
    <n v="18"/>
    <n v="118"/>
    <n v="48"/>
    <n v="7"/>
    <n v="0"/>
    <n v="0"/>
    <n v="0"/>
    <n v="0"/>
    <n v="0"/>
    <n v="0"/>
    <n v="0"/>
    <n v="0"/>
    <n v="0"/>
    <n v="0"/>
    <n v="0"/>
    <n v="0"/>
    <n v="2"/>
    <n v="0"/>
    <n v="1"/>
    <n v="0"/>
    <n v="0"/>
    <n v="0"/>
    <n v="6"/>
    <n v="6"/>
    <n v="178"/>
    <n v="41"/>
    <n v="471"/>
    <n v="1816"/>
    <n v="888"/>
    <n v="244"/>
    <n v="108"/>
    <m/>
    <m/>
    <m/>
    <m/>
    <m/>
    <m/>
    <m/>
  </r>
  <r>
    <x v="5"/>
    <x v="33"/>
    <x v="205"/>
    <x v="5"/>
    <n v="221"/>
    <n v="7"/>
    <n v="4"/>
    <n v="6"/>
    <n v="5"/>
    <n v="103"/>
    <n v="3"/>
    <n v="22"/>
    <n v="4"/>
    <n v="46"/>
    <n v="34"/>
    <n v="0"/>
    <n v="1"/>
    <n v="548"/>
    <n v="379"/>
    <n v="15"/>
    <n v="48"/>
    <n v="3"/>
    <n v="2338"/>
    <n v="632"/>
    <n v="41"/>
    <n v="262"/>
    <n v="90"/>
    <n v="1174"/>
    <n v="280"/>
    <n v="12"/>
    <n v="190"/>
    <n v="36"/>
    <n v="364"/>
    <n v="35"/>
    <n v="2"/>
    <n v="62"/>
    <n v="18"/>
    <n v="120"/>
    <n v="57"/>
    <n v="7"/>
    <n v="1"/>
    <n v="0"/>
    <n v="0"/>
    <n v="0"/>
    <n v="0"/>
    <n v="0"/>
    <n v="0"/>
    <n v="0"/>
    <n v="0"/>
    <n v="0"/>
    <n v="0"/>
    <n v="0"/>
    <n v="2"/>
    <n v="0"/>
    <n v="1"/>
    <n v="0"/>
    <n v="0"/>
    <n v="0"/>
    <n v="6"/>
    <n v="6"/>
    <n v="180"/>
    <n v="42"/>
    <n v="472"/>
    <n v="1819"/>
    <n v="889"/>
    <n v="249"/>
    <n v="109"/>
    <m/>
    <m/>
    <m/>
    <m/>
    <m/>
    <m/>
    <m/>
  </r>
  <r>
    <x v="5"/>
    <x v="33"/>
    <x v="205"/>
    <x v="6"/>
    <n v="221"/>
    <n v="7"/>
    <n v="6"/>
    <n v="6"/>
    <n v="5"/>
    <n v="113"/>
    <n v="3"/>
    <n v="22"/>
    <n v="4"/>
    <n v="45"/>
    <n v="33"/>
    <n v="0"/>
    <n v="1"/>
    <n v="547"/>
    <n v="386"/>
    <n v="15"/>
    <n v="47"/>
    <n v="3"/>
    <n v="2328"/>
    <n v="771"/>
    <n v="41"/>
    <n v="253"/>
    <n v="88"/>
    <n v="1166"/>
    <n v="367"/>
    <n v="10"/>
    <n v="188"/>
    <n v="38"/>
    <n v="366"/>
    <n v="44"/>
    <n v="2"/>
    <n v="59"/>
    <n v="18"/>
    <n v="118"/>
    <n v="75"/>
    <n v="7"/>
    <n v="1"/>
    <n v="0"/>
    <n v="0"/>
    <n v="0"/>
    <n v="0"/>
    <n v="0"/>
    <n v="0"/>
    <n v="0"/>
    <n v="0"/>
    <n v="0"/>
    <n v="0"/>
    <n v="0"/>
    <n v="2"/>
    <n v="0"/>
    <n v="1"/>
    <n v="0"/>
    <n v="0"/>
    <n v="0"/>
    <n v="6"/>
    <n v="6"/>
    <n v="180"/>
    <n v="41"/>
    <n v="471"/>
    <n v="1818"/>
    <n v="884"/>
    <n v="253"/>
    <n v="107"/>
    <m/>
    <m/>
    <m/>
    <m/>
    <m/>
    <m/>
    <m/>
  </r>
  <r>
    <x v="5"/>
    <x v="33"/>
    <x v="205"/>
    <x v="7"/>
    <n v="223"/>
    <n v="8"/>
    <n v="6"/>
    <n v="6"/>
    <n v="5"/>
    <n v="124"/>
    <n v="4"/>
    <n v="21"/>
    <n v="4"/>
    <n v="45"/>
    <n v="34"/>
    <n v="0"/>
    <n v="1"/>
    <n v="550"/>
    <n v="396"/>
    <n v="16"/>
    <n v="48"/>
    <n v="3"/>
    <n v="2334"/>
    <n v="874"/>
    <n v="40"/>
    <n v="249"/>
    <n v="90"/>
    <n v="1164"/>
    <n v="469"/>
    <n v="10"/>
    <n v="189"/>
    <n v="34"/>
    <n v="372"/>
    <n v="67"/>
    <n v="2"/>
    <n v="60"/>
    <n v="18"/>
    <n v="117"/>
    <n v="83"/>
    <n v="7"/>
    <n v="1"/>
    <n v="0"/>
    <n v="0"/>
    <n v="0"/>
    <n v="0"/>
    <n v="0"/>
    <n v="0"/>
    <n v="0"/>
    <n v="0"/>
    <n v="0"/>
    <n v="0"/>
    <n v="0"/>
    <n v="2"/>
    <n v="0"/>
    <n v="1"/>
    <n v="0"/>
    <n v="0"/>
    <n v="0"/>
    <n v="7"/>
    <n v="6"/>
    <n v="184"/>
    <n v="41"/>
    <n v="471"/>
    <n v="1827"/>
    <n v="889"/>
    <n v="258"/>
    <n v="106"/>
    <m/>
    <m/>
    <m/>
    <m/>
    <m/>
    <m/>
    <m/>
  </r>
  <r>
    <x v="5"/>
    <x v="33"/>
    <x v="205"/>
    <x v="8"/>
    <n v="222"/>
    <n v="8"/>
    <n v="7"/>
    <n v="6"/>
    <n v="6"/>
    <n v="132"/>
    <n v="4"/>
    <n v="21"/>
    <n v="4"/>
    <n v="45"/>
    <n v="35"/>
    <n v="0"/>
    <n v="1"/>
    <n v="553"/>
    <n v="408"/>
    <n v="16"/>
    <n v="48"/>
    <n v="3"/>
    <n v="2335"/>
    <n v="1035"/>
    <n v="40"/>
    <n v="247"/>
    <n v="87"/>
    <n v="1165"/>
    <n v="562"/>
    <n v="11"/>
    <n v="188"/>
    <n v="35"/>
    <n v="372"/>
    <n v="92"/>
    <n v="2"/>
    <n v="57"/>
    <n v="20"/>
    <n v="118"/>
    <n v="93"/>
    <n v="7"/>
    <n v="1"/>
    <n v="0"/>
    <n v="0"/>
    <n v="0"/>
    <n v="0"/>
    <n v="0"/>
    <n v="0"/>
    <n v="0"/>
    <n v="0"/>
    <n v="0"/>
    <n v="0"/>
    <n v="0"/>
    <n v="2"/>
    <n v="0"/>
    <n v="1"/>
    <n v="0"/>
    <n v="0"/>
    <n v="0"/>
    <n v="7"/>
    <n v="6"/>
    <n v="183"/>
    <n v="41"/>
    <n v="473"/>
    <n v="1838"/>
    <n v="890"/>
    <n v="256"/>
    <n v="107"/>
    <n v="8766"/>
    <n v="1383"/>
    <n v="0"/>
    <n v="45"/>
    <n v="2600"/>
    <n v="404"/>
    <n v="5210"/>
  </r>
  <r>
    <x v="5"/>
    <x v="33"/>
    <x v="205"/>
    <x v="9"/>
    <n v="223"/>
    <n v="8"/>
    <n v="7"/>
    <n v="6"/>
    <n v="6"/>
    <n v="140"/>
    <n v="4"/>
    <n v="21"/>
    <n v="4"/>
    <n v="45"/>
    <n v="35"/>
    <n v="0"/>
    <n v="1"/>
    <n v="554"/>
    <n v="411"/>
    <n v="15"/>
    <n v="47"/>
    <n v="4"/>
    <n v="2329"/>
    <n v="1122"/>
    <n v="39"/>
    <n v="239"/>
    <n v="85"/>
    <n v="1168"/>
    <n v="612"/>
    <n v="13"/>
    <n v="186"/>
    <n v="36"/>
    <n v="373"/>
    <n v="116"/>
    <n v="2"/>
    <n v="56"/>
    <n v="20"/>
    <n v="119"/>
    <n v="97"/>
    <n v="7"/>
    <n v="1"/>
    <n v="0"/>
    <n v="0"/>
    <n v="0"/>
    <n v="0"/>
    <n v="0"/>
    <n v="0"/>
    <n v="0"/>
    <n v="0"/>
    <n v="0"/>
    <n v="0"/>
    <n v="0"/>
    <n v="1"/>
    <n v="0"/>
    <n v="1"/>
    <n v="0"/>
    <n v="0"/>
    <n v="0"/>
    <n v="7"/>
    <n v="6"/>
    <n v="184"/>
    <n v="41"/>
    <n v="474"/>
    <n v="1841"/>
    <n v="891"/>
    <n v="258"/>
    <n v="108"/>
    <n v="8743"/>
    <n v="1861"/>
    <n v="0"/>
    <n v="46"/>
    <n v="2561"/>
    <n v="406"/>
    <n v="5240"/>
  </r>
  <r>
    <x v="5"/>
    <x v="33"/>
    <x v="205"/>
    <x v="10"/>
    <n v="224"/>
    <n v="8"/>
    <n v="7"/>
    <n v="6"/>
    <n v="6"/>
    <n v="142"/>
    <n v="4"/>
    <n v="21"/>
    <n v="4"/>
    <n v="45"/>
    <n v="35"/>
    <n v="0"/>
    <n v="1"/>
    <n v="556"/>
    <n v="414"/>
    <n v="15"/>
    <n v="48"/>
    <n v="3"/>
    <n v="2329"/>
    <n v="1169"/>
    <n v="39"/>
    <n v="234"/>
    <n v="87"/>
    <n v="1172"/>
    <n v="635"/>
    <n v="13"/>
    <n v="187"/>
    <n v="37"/>
    <n v="372"/>
    <n v="130"/>
    <n v="2"/>
    <n v="56"/>
    <n v="20"/>
    <n v="119"/>
    <n v="97"/>
    <n v="7"/>
    <n v="1"/>
    <n v="0"/>
    <n v="0"/>
    <n v="0"/>
    <n v="0"/>
    <n v="0"/>
    <n v="0"/>
    <n v="0"/>
    <n v="0"/>
    <n v="0"/>
    <n v="0"/>
    <n v="0"/>
    <n v="1"/>
    <n v="0"/>
    <n v="1"/>
    <n v="0"/>
    <n v="0"/>
    <n v="0"/>
    <n v="7"/>
    <n v="6"/>
    <n v="185"/>
    <n v="41"/>
    <n v="476"/>
    <n v="1844"/>
    <n v="892"/>
    <n v="256"/>
    <n v="108"/>
    <n v="8755"/>
    <n v="2091"/>
    <n v="0"/>
    <n v="47"/>
    <n v="2555"/>
    <n v="413"/>
    <n v="5243"/>
  </r>
  <r>
    <x v="5"/>
    <x v="33"/>
    <x v="205"/>
    <x v="11"/>
    <n v="224"/>
    <n v="8"/>
    <n v="7"/>
    <n v="6"/>
    <n v="6"/>
    <n v="143"/>
    <n v="4"/>
    <n v="20"/>
    <n v="4"/>
    <n v="45"/>
    <n v="35"/>
    <n v="0"/>
    <n v="1"/>
    <n v="556"/>
    <n v="417"/>
    <n v="15"/>
    <n v="48"/>
    <n v="4"/>
    <n v="2332"/>
    <n v="1208"/>
    <n v="39"/>
    <n v="232"/>
    <n v="87"/>
    <n v="1174"/>
    <n v="661"/>
    <n v="13"/>
    <n v="185"/>
    <n v="38"/>
    <n v="373"/>
    <n v="140"/>
    <n v="2"/>
    <n v="54"/>
    <n v="18"/>
    <n v="120"/>
    <n v="99"/>
    <n v="7"/>
    <n v="1"/>
    <n v="1"/>
    <n v="0"/>
    <n v="0"/>
    <n v="0"/>
    <n v="0"/>
    <n v="0"/>
    <n v="0"/>
    <n v="0"/>
    <n v="0"/>
    <n v="0"/>
    <n v="0"/>
    <n v="1"/>
    <n v="0"/>
    <n v="1"/>
    <n v="0"/>
    <n v="0"/>
    <n v="0"/>
    <n v="8"/>
    <n v="6"/>
    <n v="188"/>
    <n v="41"/>
    <n v="477"/>
    <n v="1848"/>
    <n v="896"/>
    <n v="260"/>
    <n v="108"/>
    <n v="8756"/>
    <n v="2331"/>
    <n v="0"/>
    <n v="48"/>
    <n v="2528"/>
    <n v="419"/>
    <n v="5267"/>
  </r>
  <r>
    <x v="5"/>
    <x v="33"/>
    <x v="205"/>
    <x v="29"/>
    <n v="224"/>
    <n v="8"/>
    <n v="7"/>
    <n v="6"/>
    <n v="6"/>
    <n v="147"/>
    <n v="4"/>
    <n v="20"/>
    <n v="4"/>
    <n v="45"/>
    <n v="35"/>
    <n v="0"/>
    <n v="1"/>
    <n v="555"/>
    <n v="420"/>
    <n v="15"/>
    <n v="46"/>
    <n v="4"/>
    <n v="2338"/>
    <n v="1259"/>
    <n v="38"/>
    <n v="229"/>
    <n v="87"/>
    <n v="1177"/>
    <n v="685"/>
    <n v="12"/>
    <n v="185"/>
    <n v="38"/>
    <n v="375"/>
    <n v="149"/>
    <n v="2"/>
    <n v="54"/>
    <n v="18"/>
    <n v="121"/>
    <n v="100"/>
    <n v="7"/>
    <n v="1"/>
    <n v="1"/>
    <n v="0"/>
    <n v="0"/>
    <n v="0"/>
    <n v="0"/>
    <n v="0"/>
    <n v="0"/>
    <n v="0"/>
    <n v="0"/>
    <n v="0"/>
    <n v="0"/>
    <n v="1"/>
    <n v="0"/>
    <n v="1"/>
    <n v="0"/>
    <n v="0"/>
    <n v="0"/>
    <n v="8"/>
    <n v="6"/>
    <n v="187"/>
    <n v="41"/>
    <n v="479"/>
    <n v="1860"/>
    <n v="902"/>
    <n v="264"/>
    <n v="109"/>
    <n v="8777"/>
    <n v="2603"/>
    <n v="0"/>
    <n v="48"/>
    <n v="2507"/>
    <n v="425"/>
    <n v="5294"/>
  </r>
  <r>
    <x v="5"/>
    <x v="33"/>
    <x v="205"/>
    <x v="13"/>
    <n v="224"/>
    <n v="8"/>
    <n v="7"/>
    <n v="6"/>
    <n v="6"/>
    <n v="149"/>
    <n v="4"/>
    <n v="20"/>
    <n v="4"/>
    <n v="45"/>
    <n v="35"/>
    <n v="0"/>
    <n v="1"/>
    <n v="551"/>
    <n v="419"/>
    <n v="15"/>
    <n v="45"/>
    <n v="3"/>
    <n v="2330"/>
    <n v="1294"/>
    <n v="38"/>
    <n v="225"/>
    <n v="86"/>
    <n v="1176"/>
    <n v="701"/>
    <n v="12"/>
    <n v="185"/>
    <n v="37"/>
    <n v="375"/>
    <n v="154"/>
    <n v="2"/>
    <n v="54"/>
    <n v="17"/>
    <n v="122"/>
    <n v="100"/>
    <n v="7"/>
    <n v="2"/>
    <n v="1"/>
    <n v="0"/>
    <n v="0"/>
    <n v="0"/>
    <n v="0"/>
    <n v="0"/>
    <n v="0"/>
    <n v="0"/>
    <n v="0"/>
    <n v="0"/>
    <n v="0"/>
    <n v="0"/>
    <n v="0"/>
    <n v="1"/>
    <n v="0"/>
    <n v="0"/>
    <n v="0"/>
    <n v="8"/>
    <n v="6"/>
    <n v="187"/>
    <n v="41"/>
    <n v="476"/>
    <n v="1858"/>
    <n v="903"/>
    <n v="266"/>
    <n v="109"/>
    <n v="8751"/>
    <n v="2732"/>
    <n v="0"/>
    <n v="46"/>
    <n v="2480"/>
    <n v="421"/>
    <n v="5300"/>
  </r>
  <r>
    <x v="5"/>
    <x v="33"/>
    <x v="205"/>
    <x v="31"/>
    <n v="225"/>
    <n v="9"/>
    <n v="8"/>
    <n v="6"/>
    <n v="6"/>
    <n v="150"/>
    <n v="4"/>
    <n v="20"/>
    <n v="4"/>
    <n v="45"/>
    <n v="35"/>
    <n v="0"/>
    <n v="1"/>
    <n v="552"/>
    <n v="421"/>
    <n v="15"/>
    <n v="45"/>
    <n v="3"/>
    <n v="2334"/>
    <n v="1310"/>
    <n v="37"/>
    <n v="223"/>
    <n v="86"/>
    <n v="1176"/>
    <n v="706"/>
    <n v="12"/>
    <n v="185"/>
    <n v="36"/>
    <n v="380"/>
    <n v="166"/>
    <n v="2"/>
    <n v="53"/>
    <n v="17"/>
    <n v="120"/>
    <n v="100"/>
    <n v="6"/>
    <n v="1"/>
    <n v="1"/>
    <n v="0"/>
    <n v="0"/>
    <n v="0"/>
    <n v="0"/>
    <n v="0"/>
    <n v="0"/>
    <n v="0"/>
    <n v="0"/>
    <n v="0"/>
    <n v="0"/>
    <n v="0"/>
    <n v="0"/>
    <n v="1"/>
    <n v="0"/>
    <n v="0"/>
    <n v="0"/>
    <n v="9"/>
    <n v="6"/>
    <n v="189"/>
    <n v="41"/>
    <n v="477"/>
    <n v="1862"/>
    <n v="902"/>
    <n v="271"/>
    <n v="109"/>
    <n v="8765"/>
    <n v="2834"/>
    <n v="0"/>
    <n v="48"/>
    <n v="2468"/>
    <n v="419"/>
    <n v="5328"/>
  </r>
  <r>
    <x v="5"/>
    <x v="33"/>
    <x v="205"/>
    <x v="15"/>
    <n v="225"/>
    <n v="9"/>
    <n v="8"/>
    <n v="6"/>
    <n v="6"/>
    <n v="152"/>
    <n v="4"/>
    <n v="20"/>
    <n v="4"/>
    <n v="45"/>
    <n v="35"/>
    <n v="0"/>
    <n v="1"/>
    <n v="553"/>
    <n v="425"/>
    <n v="15"/>
    <n v="45"/>
    <n v="3"/>
    <n v="2339"/>
    <n v="1319"/>
    <n v="37"/>
    <n v="222"/>
    <n v="87"/>
    <n v="1173"/>
    <n v="713"/>
    <n v="12"/>
    <n v="184"/>
    <n v="35"/>
    <n v="380"/>
    <n v="167"/>
    <n v="2"/>
    <n v="52"/>
    <n v="17"/>
    <n v="121"/>
    <n v="101"/>
    <n v="6"/>
    <n v="1"/>
    <n v="1"/>
    <n v="0"/>
    <n v="0"/>
    <n v="0"/>
    <n v="0"/>
    <n v="0"/>
    <n v="0"/>
    <n v="0"/>
    <n v="0"/>
    <n v="0"/>
    <n v="0"/>
    <n v="0"/>
    <n v="0"/>
    <n v="1"/>
    <n v="0"/>
    <n v="0"/>
    <n v="0"/>
    <n v="9"/>
    <n v="6"/>
    <n v="190"/>
    <n v="41"/>
    <n v="479"/>
    <n v="1870"/>
    <n v="901"/>
    <n v="273"/>
    <n v="110"/>
    <n v="8750"/>
    <n v="2892"/>
    <n v="0"/>
    <n v="48"/>
    <n v="2451"/>
    <n v="419"/>
    <n v="5346"/>
  </r>
  <r>
    <x v="5"/>
    <x v="33"/>
    <x v="205"/>
    <x v="16"/>
    <n v="225"/>
    <n v="9"/>
    <n v="8"/>
    <n v="6"/>
    <n v="6"/>
    <n v="152"/>
    <n v="4"/>
    <n v="20"/>
    <n v="4"/>
    <n v="45"/>
    <n v="35"/>
    <n v="0"/>
    <n v="1"/>
    <n v="551"/>
    <n v="424"/>
    <n v="15"/>
    <n v="45"/>
    <n v="3"/>
    <n v="2339"/>
    <n v="1329"/>
    <n v="38"/>
    <n v="221"/>
    <n v="89"/>
    <n v="1176"/>
    <n v="719"/>
    <n v="12"/>
    <n v="184"/>
    <n v="35"/>
    <n v="382"/>
    <n v="169"/>
    <n v="2"/>
    <n v="52"/>
    <n v="17"/>
    <n v="121"/>
    <n v="102"/>
    <n v="7"/>
    <n v="1"/>
    <n v="1"/>
    <n v="0"/>
    <n v="0"/>
    <n v="0"/>
    <n v="0"/>
    <n v="0"/>
    <n v="0"/>
    <n v="0"/>
    <n v="0"/>
    <n v="0"/>
    <n v="0"/>
    <n v="0"/>
    <n v="0"/>
    <n v="1"/>
    <n v="0"/>
    <n v="0"/>
    <n v="0"/>
    <n v="9"/>
    <n v="6"/>
    <n v="190"/>
    <n v="41"/>
    <n v="478"/>
    <n v="1874"/>
    <n v="904"/>
    <n v="273"/>
    <n v="109"/>
    <n v="8772"/>
    <n v="2949"/>
    <n v="0"/>
    <n v="48"/>
    <n v="2442"/>
    <n v="433"/>
    <n v="5365"/>
  </r>
  <r>
    <x v="5"/>
    <x v="37"/>
    <x v="206"/>
    <x v="0"/>
    <n v="110"/>
    <n v="4"/>
    <n v="1"/>
    <n v="3"/>
    <n v="0"/>
    <n v="30"/>
    <n v="6"/>
    <n v="8"/>
    <n v="3"/>
    <n v="29"/>
    <n v="0"/>
    <n v="3"/>
    <n v="0"/>
    <n v="305"/>
    <n v="0"/>
    <n v="81"/>
    <n v="10"/>
    <n v="12"/>
    <n v="1487"/>
    <n v="0"/>
    <n v="66"/>
    <n v="136"/>
    <n v="55"/>
    <n v="641"/>
    <n v="28"/>
    <n v="7"/>
    <n v="98"/>
    <n v="27"/>
    <n v="243"/>
    <n v="0"/>
    <n v="4"/>
    <n v="27"/>
    <n v="19"/>
    <n v="70"/>
    <n v="0"/>
    <n v="6"/>
    <n v="0"/>
    <n v="0"/>
    <n v="0"/>
    <n v="0"/>
    <n v="0"/>
    <n v="0"/>
    <n v="0"/>
    <n v="1"/>
    <n v="0"/>
    <n v="0"/>
    <n v="0"/>
    <n v="2"/>
    <n v="0"/>
    <n v="23"/>
    <n v="38"/>
    <n v="0"/>
    <n v="0"/>
    <n v="5"/>
    <m/>
    <m/>
    <m/>
    <m/>
    <m/>
    <m/>
    <m/>
    <m/>
    <m/>
    <m/>
    <m/>
    <m/>
    <m/>
    <m/>
    <m/>
    <m/>
  </r>
  <r>
    <x v="5"/>
    <x v="37"/>
    <x v="206"/>
    <x v="1"/>
    <n v="109"/>
    <n v="4"/>
    <n v="1"/>
    <n v="3"/>
    <n v="0"/>
    <n v="35"/>
    <n v="6"/>
    <n v="8"/>
    <n v="3"/>
    <n v="29"/>
    <n v="0"/>
    <n v="17"/>
    <n v="0"/>
    <n v="318"/>
    <n v="0"/>
    <n v="112"/>
    <n v="9"/>
    <n v="14"/>
    <n v="1525"/>
    <n v="0"/>
    <n v="102"/>
    <n v="139"/>
    <n v="54"/>
    <n v="663"/>
    <n v="42"/>
    <n v="7"/>
    <n v="96"/>
    <n v="39"/>
    <n v="248"/>
    <n v="0"/>
    <n v="9"/>
    <n v="26"/>
    <n v="19"/>
    <n v="71"/>
    <n v="0"/>
    <n v="20"/>
    <n v="0"/>
    <n v="0"/>
    <n v="0"/>
    <n v="0"/>
    <n v="0"/>
    <n v="0"/>
    <n v="0"/>
    <n v="1"/>
    <n v="0"/>
    <n v="0"/>
    <n v="0"/>
    <n v="2"/>
    <n v="0"/>
    <n v="22"/>
    <n v="39"/>
    <n v="0"/>
    <n v="0"/>
    <n v="5"/>
    <m/>
    <m/>
    <m/>
    <m/>
    <m/>
    <m/>
    <m/>
    <m/>
    <m/>
    <m/>
    <m/>
    <m/>
    <m/>
    <m/>
    <m/>
    <m/>
  </r>
  <r>
    <x v="5"/>
    <x v="37"/>
    <x v="206"/>
    <x v="2"/>
    <n v="111"/>
    <n v="4"/>
    <n v="1"/>
    <n v="3"/>
    <n v="0"/>
    <n v="40"/>
    <n v="6"/>
    <n v="7"/>
    <n v="3"/>
    <n v="29"/>
    <n v="18"/>
    <n v="2"/>
    <n v="0"/>
    <n v="329"/>
    <n v="130"/>
    <n v="21"/>
    <n v="8"/>
    <n v="16"/>
    <n v="1561"/>
    <n v="129"/>
    <n v="40"/>
    <n v="137"/>
    <n v="56"/>
    <n v="672"/>
    <n v="54"/>
    <n v="7"/>
    <n v="96"/>
    <n v="35"/>
    <n v="252"/>
    <n v="14"/>
    <n v="0"/>
    <n v="25"/>
    <n v="18"/>
    <n v="70"/>
    <n v="23"/>
    <n v="5"/>
    <n v="0"/>
    <n v="0"/>
    <n v="0"/>
    <n v="0"/>
    <n v="0"/>
    <n v="0"/>
    <n v="0"/>
    <n v="1"/>
    <n v="0"/>
    <n v="0"/>
    <n v="0"/>
    <n v="0"/>
    <n v="0"/>
    <n v="0"/>
    <n v="0"/>
    <n v="0"/>
    <n v="0"/>
    <n v="0"/>
    <n v="4"/>
    <n v="2"/>
    <n v="93"/>
    <n v="26"/>
    <n v="275"/>
    <n v="1241"/>
    <n v="514"/>
    <n v="188"/>
    <n v="61"/>
    <m/>
    <m/>
    <m/>
    <m/>
    <m/>
    <m/>
    <m/>
  </r>
  <r>
    <x v="5"/>
    <x v="37"/>
    <x v="206"/>
    <x v="3"/>
    <n v="111"/>
    <n v="4"/>
    <n v="1"/>
    <n v="3"/>
    <n v="0"/>
    <n v="42"/>
    <n v="6"/>
    <n v="7"/>
    <n v="3"/>
    <n v="31"/>
    <n v="20"/>
    <n v="2"/>
    <n v="0"/>
    <n v="331"/>
    <n v="138"/>
    <n v="21"/>
    <n v="8"/>
    <n v="15"/>
    <n v="1588"/>
    <n v="173"/>
    <n v="40"/>
    <n v="139"/>
    <n v="58"/>
    <n v="680"/>
    <n v="70"/>
    <n v="8"/>
    <n v="95"/>
    <n v="34"/>
    <n v="256"/>
    <n v="18"/>
    <n v="0"/>
    <n v="27"/>
    <n v="18"/>
    <n v="70"/>
    <n v="25"/>
    <n v="5"/>
    <n v="0"/>
    <n v="0"/>
    <n v="0"/>
    <n v="0"/>
    <n v="0"/>
    <n v="0"/>
    <n v="0"/>
    <n v="1"/>
    <n v="0"/>
    <n v="0"/>
    <n v="0"/>
    <n v="0"/>
    <n v="0"/>
    <n v="0"/>
    <n v="0"/>
    <n v="0"/>
    <n v="0"/>
    <n v="0"/>
    <n v="4"/>
    <n v="2"/>
    <n v="93"/>
    <n v="27"/>
    <n v="276"/>
    <n v="1268"/>
    <n v="522"/>
    <n v="190"/>
    <n v="62"/>
    <m/>
    <m/>
    <m/>
    <m/>
    <m/>
    <m/>
    <m/>
  </r>
  <r>
    <x v="5"/>
    <x v="37"/>
    <x v="206"/>
    <x v="4"/>
    <n v="110"/>
    <n v="4"/>
    <n v="1"/>
    <n v="3"/>
    <n v="0"/>
    <n v="46"/>
    <n v="6"/>
    <n v="7"/>
    <n v="3"/>
    <n v="31"/>
    <n v="20"/>
    <n v="2"/>
    <n v="0"/>
    <n v="338"/>
    <n v="147"/>
    <n v="21"/>
    <n v="8"/>
    <n v="16"/>
    <n v="1616"/>
    <n v="251"/>
    <n v="40"/>
    <n v="142"/>
    <n v="65"/>
    <n v="685"/>
    <n v="90"/>
    <n v="8"/>
    <n v="95"/>
    <n v="33"/>
    <n v="261"/>
    <n v="20"/>
    <n v="0"/>
    <n v="29"/>
    <n v="19"/>
    <n v="69"/>
    <n v="38"/>
    <n v="5"/>
    <n v="0"/>
    <n v="0"/>
    <n v="0"/>
    <n v="0"/>
    <n v="0"/>
    <n v="0"/>
    <n v="0"/>
    <n v="1"/>
    <n v="0"/>
    <n v="0"/>
    <n v="0"/>
    <n v="0"/>
    <n v="0"/>
    <n v="0"/>
    <n v="0"/>
    <n v="0"/>
    <n v="0"/>
    <n v="0"/>
    <n v="4"/>
    <n v="2"/>
    <n v="92"/>
    <n v="27"/>
    <n v="282"/>
    <n v="1289"/>
    <n v="530"/>
    <n v="192"/>
    <n v="63"/>
    <m/>
    <m/>
    <m/>
    <m/>
    <m/>
    <m/>
    <m/>
  </r>
  <r>
    <x v="5"/>
    <x v="37"/>
    <x v="206"/>
    <x v="5"/>
    <n v="109"/>
    <n v="4"/>
    <n v="1"/>
    <n v="3"/>
    <n v="0"/>
    <n v="51"/>
    <n v="6"/>
    <n v="7"/>
    <n v="3"/>
    <n v="31"/>
    <n v="20"/>
    <n v="2"/>
    <n v="0"/>
    <n v="345"/>
    <n v="164"/>
    <n v="21"/>
    <n v="9"/>
    <n v="17"/>
    <n v="1614"/>
    <n v="349"/>
    <n v="41"/>
    <n v="142"/>
    <n v="55"/>
    <n v="693"/>
    <n v="127"/>
    <n v="8"/>
    <n v="96"/>
    <n v="44"/>
    <n v="263"/>
    <n v="24"/>
    <n v="0"/>
    <n v="29"/>
    <n v="17"/>
    <n v="69"/>
    <n v="38"/>
    <n v="5"/>
    <n v="0"/>
    <n v="0"/>
    <n v="0"/>
    <n v="0"/>
    <n v="0"/>
    <n v="0"/>
    <n v="0"/>
    <n v="1"/>
    <n v="0"/>
    <n v="0"/>
    <n v="0"/>
    <n v="0"/>
    <n v="0"/>
    <n v="0"/>
    <n v="0"/>
    <n v="0"/>
    <n v="0"/>
    <n v="0"/>
    <n v="4"/>
    <n v="2"/>
    <n v="91"/>
    <n v="27"/>
    <n v="286"/>
    <n v="1296"/>
    <n v="526"/>
    <n v="196"/>
    <n v="63"/>
    <m/>
    <m/>
    <m/>
    <m/>
    <m/>
    <m/>
    <m/>
  </r>
  <r>
    <x v="5"/>
    <x v="37"/>
    <x v="206"/>
    <x v="6"/>
    <n v="110"/>
    <n v="4"/>
    <n v="2"/>
    <n v="3"/>
    <n v="0"/>
    <n v="55"/>
    <n v="6"/>
    <n v="7"/>
    <n v="3"/>
    <n v="31"/>
    <n v="20"/>
    <n v="2"/>
    <n v="0"/>
    <n v="348"/>
    <n v="181"/>
    <n v="21"/>
    <n v="9"/>
    <n v="15"/>
    <n v="1638"/>
    <n v="432"/>
    <n v="41"/>
    <n v="139"/>
    <n v="57"/>
    <n v="688"/>
    <n v="192"/>
    <n v="8"/>
    <n v="95"/>
    <n v="32"/>
    <n v="265"/>
    <n v="32"/>
    <n v="0"/>
    <n v="30"/>
    <n v="17"/>
    <n v="68"/>
    <n v="39"/>
    <n v="5"/>
    <n v="0"/>
    <n v="0"/>
    <n v="0"/>
    <n v="0"/>
    <n v="0"/>
    <n v="0"/>
    <n v="0"/>
    <n v="1"/>
    <n v="0"/>
    <n v="0"/>
    <n v="0"/>
    <n v="0"/>
    <n v="0"/>
    <n v="0"/>
    <n v="0"/>
    <n v="0"/>
    <n v="0"/>
    <n v="0"/>
    <n v="4"/>
    <n v="2"/>
    <n v="92"/>
    <n v="27"/>
    <n v="291"/>
    <n v="1322"/>
    <n v="533"/>
    <n v="196"/>
    <n v="62"/>
    <m/>
    <m/>
    <m/>
    <m/>
    <m/>
    <m/>
    <m/>
  </r>
  <r>
    <x v="5"/>
    <x v="37"/>
    <x v="206"/>
    <x v="7"/>
    <n v="112"/>
    <n v="4"/>
    <n v="2"/>
    <n v="3"/>
    <n v="0"/>
    <n v="61"/>
    <n v="6"/>
    <n v="7"/>
    <n v="3"/>
    <n v="36"/>
    <n v="25"/>
    <n v="2"/>
    <n v="0"/>
    <n v="347"/>
    <n v="193"/>
    <n v="20"/>
    <n v="9"/>
    <n v="16"/>
    <n v="1654"/>
    <n v="504"/>
    <n v="41"/>
    <n v="140"/>
    <n v="60"/>
    <n v="690"/>
    <n v="247"/>
    <n v="8"/>
    <n v="92"/>
    <n v="35"/>
    <n v="267"/>
    <n v="40"/>
    <n v="0"/>
    <n v="31"/>
    <n v="16"/>
    <n v="67"/>
    <n v="38"/>
    <n v="5"/>
    <n v="0"/>
    <n v="0"/>
    <n v="0"/>
    <n v="0"/>
    <n v="0"/>
    <n v="0"/>
    <n v="0"/>
    <n v="1"/>
    <n v="0"/>
    <n v="0"/>
    <n v="0"/>
    <n v="0"/>
    <n v="0"/>
    <n v="0"/>
    <n v="0"/>
    <n v="0"/>
    <n v="0"/>
    <n v="0"/>
    <n v="4"/>
    <n v="2"/>
    <n v="95"/>
    <n v="33"/>
    <n v="290"/>
    <n v="1335"/>
    <n v="534"/>
    <n v="195"/>
    <n v="61"/>
    <m/>
    <m/>
    <m/>
    <m/>
    <m/>
    <m/>
    <m/>
  </r>
  <r>
    <x v="5"/>
    <x v="37"/>
    <x v="206"/>
    <x v="8"/>
    <n v="113"/>
    <n v="4"/>
    <n v="2"/>
    <n v="3"/>
    <n v="1"/>
    <n v="64"/>
    <n v="6"/>
    <n v="7"/>
    <n v="2"/>
    <n v="36"/>
    <n v="25"/>
    <n v="2"/>
    <n v="0"/>
    <n v="353"/>
    <n v="200"/>
    <n v="20"/>
    <n v="10"/>
    <n v="21"/>
    <n v="1661"/>
    <n v="599"/>
    <n v="41"/>
    <n v="140"/>
    <n v="57"/>
    <n v="698"/>
    <n v="283"/>
    <n v="7"/>
    <n v="93"/>
    <n v="34"/>
    <n v="268"/>
    <n v="56"/>
    <n v="0"/>
    <n v="30"/>
    <n v="16"/>
    <n v="67"/>
    <n v="38"/>
    <n v="5"/>
    <n v="0"/>
    <n v="0"/>
    <n v="0"/>
    <n v="0"/>
    <n v="0"/>
    <n v="0"/>
    <n v="0"/>
    <n v="1"/>
    <n v="0"/>
    <n v="0"/>
    <n v="0"/>
    <n v="0"/>
    <n v="0"/>
    <n v="0"/>
    <n v="0"/>
    <n v="0"/>
    <n v="0"/>
    <n v="0"/>
    <n v="4"/>
    <n v="2"/>
    <n v="97"/>
    <n v="33"/>
    <n v="290"/>
    <n v="1345"/>
    <n v="542"/>
    <n v="196"/>
    <n v="61"/>
    <n v="7054"/>
    <n v="883"/>
    <n v="0"/>
    <n v="30"/>
    <n v="957"/>
    <n v="1588"/>
    <n v="4082"/>
  </r>
  <r>
    <x v="5"/>
    <x v="37"/>
    <x v="206"/>
    <x v="9"/>
    <n v="118"/>
    <n v="4"/>
    <n v="2"/>
    <n v="3"/>
    <n v="1"/>
    <n v="77"/>
    <n v="6"/>
    <n v="7"/>
    <n v="3"/>
    <n v="37"/>
    <n v="27"/>
    <n v="2"/>
    <n v="0"/>
    <n v="354"/>
    <n v="214"/>
    <n v="20"/>
    <n v="10"/>
    <n v="17"/>
    <n v="1679"/>
    <n v="704"/>
    <n v="40"/>
    <n v="143"/>
    <n v="56"/>
    <n v="705"/>
    <n v="345"/>
    <n v="7"/>
    <n v="94"/>
    <n v="33"/>
    <n v="271"/>
    <n v="90"/>
    <n v="0"/>
    <n v="30"/>
    <n v="17"/>
    <n v="69"/>
    <n v="42"/>
    <n v="4"/>
    <n v="0"/>
    <n v="0"/>
    <n v="0"/>
    <n v="0"/>
    <n v="0"/>
    <n v="0"/>
    <n v="0"/>
    <n v="1"/>
    <n v="0"/>
    <n v="0"/>
    <n v="0"/>
    <n v="0"/>
    <n v="0"/>
    <n v="0"/>
    <n v="0"/>
    <n v="0"/>
    <n v="0"/>
    <n v="0"/>
    <n v="4"/>
    <n v="2"/>
    <n v="101"/>
    <n v="35"/>
    <n v="295"/>
    <n v="1365"/>
    <n v="548"/>
    <n v="203"/>
    <n v="64"/>
    <n v="7125"/>
    <n v="1459"/>
    <n v="0"/>
    <n v="29"/>
    <n v="951"/>
    <n v="1582"/>
    <n v="4160"/>
  </r>
  <r>
    <x v="5"/>
    <x v="37"/>
    <x v="206"/>
    <x v="10"/>
    <n v="118"/>
    <n v="4"/>
    <n v="2"/>
    <n v="3"/>
    <n v="1"/>
    <n v="78"/>
    <n v="6"/>
    <n v="7"/>
    <n v="3"/>
    <n v="36"/>
    <n v="26"/>
    <n v="2"/>
    <n v="0"/>
    <n v="358"/>
    <n v="221"/>
    <n v="20"/>
    <n v="10"/>
    <n v="17"/>
    <n v="1675"/>
    <n v="739"/>
    <n v="40"/>
    <n v="140"/>
    <n v="55"/>
    <n v="704"/>
    <n v="363"/>
    <n v="7"/>
    <n v="93"/>
    <n v="32"/>
    <n v="273"/>
    <n v="102"/>
    <n v="0"/>
    <n v="30"/>
    <n v="17"/>
    <n v="68"/>
    <n v="41"/>
    <n v="4"/>
    <n v="0"/>
    <n v="0"/>
    <n v="0"/>
    <n v="0"/>
    <n v="0"/>
    <n v="0"/>
    <n v="0"/>
    <n v="1"/>
    <n v="0"/>
    <n v="0"/>
    <n v="0"/>
    <n v="0"/>
    <n v="0"/>
    <n v="0"/>
    <n v="0"/>
    <n v="0"/>
    <n v="0"/>
    <n v="0"/>
    <n v="4"/>
    <n v="2"/>
    <n v="101"/>
    <n v="34"/>
    <n v="299"/>
    <n v="1363"/>
    <n v="550"/>
    <n v="205"/>
    <n v="63"/>
    <n v="7115"/>
    <n v="1623"/>
    <n v="0"/>
    <n v="28"/>
    <n v="947"/>
    <n v="1583"/>
    <n v="4159"/>
  </r>
  <r>
    <x v="5"/>
    <x v="37"/>
    <x v="206"/>
    <x v="11"/>
    <n v="118"/>
    <n v="4"/>
    <n v="2"/>
    <n v="3"/>
    <n v="1"/>
    <n v="78"/>
    <n v="6"/>
    <n v="7"/>
    <n v="3"/>
    <n v="36"/>
    <n v="27"/>
    <n v="2"/>
    <n v="0"/>
    <n v="364"/>
    <n v="233"/>
    <n v="20"/>
    <n v="10"/>
    <n v="16"/>
    <n v="1682"/>
    <n v="800"/>
    <n v="39"/>
    <n v="138"/>
    <n v="54"/>
    <n v="713"/>
    <n v="378"/>
    <n v="8"/>
    <n v="93"/>
    <n v="34"/>
    <n v="269"/>
    <n v="103"/>
    <n v="0"/>
    <n v="29"/>
    <n v="17"/>
    <n v="69"/>
    <n v="42"/>
    <n v="4"/>
    <n v="0"/>
    <n v="0"/>
    <n v="0"/>
    <n v="0"/>
    <n v="0"/>
    <n v="0"/>
    <n v="0"/>
    <n v="1"/>
    <n v="0"/>
    <n v="0"/>
    <n v="0"/>
    <n v="0"/>
    <n v="0"/>
    <n v="0"/>
    <n v="0"/>
    <n v="0"/>
    <n v="0"/>
    <n v="0"/>
    <n v="4"/>
    <n v="2"/>
    <n v="101"/>
    <n v="34"/>
    <n v="305"/>
    <n v="1377"/>
    <n v="555"/>
    <n v="204"/>
    <n v="64"/>
    <n v="7127"/>
    <n v="1830"/>
    <n v="0"/>
    <n v="28"/>
    <n v="936"/>
    <n v="1590"/>
    <n v="4172"/>
  </r>
  <r>
    <x v="5"/>
    <x v="37"/>
    <x v="206"/>
    <x v="29"/>
    <n v="121"/>
    <n v="4"/>
    <n v="2"/>
    <n v="3"/>
    <n v="1"/>
    <n v="79"/>
    <n v="6"/>
    <n v="8"/>
    <n v="4"/>
    <n v="37"/>
    <n v="28"/>
    <n v="2"/>
    <n v="0"/>
    <n v="368"/>
    <n v="238"/>
    <n v="19"/>
    <n v="11"/>
    <n v="16"/>
    <n v="1701"/>
    <n v="861"/>
    <n v="39"/>
    <n v="138"/>
    <n v="56"/>
    <n v="719"/>
    <n v="392"/>
    <n v="9"/>
    <n v="92"/>
    <n v="37"/>
    <n v="271"/>
    <n v="112"/>
    <n v="0"/>
    <n v="27"/>
    <n v="18"/>
    <n v="68"/>
    <n v="42"/>
    <n v="4"/>
    <n v="0"/>
    <n v="0"/>
    <n v="0"/>
    <n v="0"/>
    <n v="0"/>
    <n v="0"/>
    <n v="0"/>
    <n v="1"/>
    <n v="0"/>
    <n v="0"/>
    <n v="0"/>
    <n v="0"/>
    <n v="0"/>
    <n v="0"/>
    <n v="0"/>
    <n v="0"/>
    <n v="0"/>
    <n v="0"/>
    <n v="4"/>
    <n v="2"/>
    <n v="102"/>
    <n v="35"/>
    <n v="308"/>
    <n v="1395"/>
    <n v="559"/>
    <n v="205"/>
    <n v="63"/>
    <n v="7174"/>
    <n v="2048"/>
    <n v="0"/>
    <n v="28"/>
    <n v="924"/>
    <n v="1585"/>
    <n v="4230"/>
  </r>
  <r>
    <x v="5"/>
    <x v="37"/>
    <x v="206"/>
    <x v="13"/>
    <n v="121"/>
    <n v="4"/>
    <n v="2"/>
    <n v="3"/>
    <n v="1"/>
    <n v="79"/>
    <n v="6"/>
    <n v="8"/>
    <n v="4"/>
    <n v="37"/>
    <n v="28"/>
    <n v="2"/>
    <n v="0"/>
    <n v="369"/>
    <n v="244"/>
    <n v="19"/>
    <n v="11"/>
    <n v="16"/>
    <n v="1704"/>
    <n v="874"/>
    <n v="38"/>
    <n v="136"/>
    <n v="58"/>
    <n v="718"/>
    <n v="403"/>
    <n v="9"/>
    <n v="92"/>
    <n v="36"/>
    <n v="277"/>
    <n v="121"/>
    <n v="0"/>
    <n v="27"/>
    <n v="18"/>
    <n v="68"/>
    <n v="42"/>
    <n v="4"/>
    <n v="0"/>
    <n v="0"/>
    <n v="0"/>
    <n v="0"/>
    <n v="0"/>
    <n v="0"/>
    <n v="0"/>
    <n v="1"/>
    <n v="0"/>
    <n v="0"/>
    <n v="0"/>
    <n v="0"/>
    <n v="0"/>
    <n v="0"/>
    <n v="0"/>
    <n v="0"/>
    <n v="0"/>
    <n v="0"/>
    <n v="4"/>
    <n v="2"/>
    <n v="102"/>
    <n v="35"/>
    <n v="309"/>
    <n v="1403"/>
    <n v="561"/>
    <n v="213"/>
    <n v="63"/>
    <n v="7171"/>
    <n v="2150"/>
    <n v="0"/>
    <n v="28"/>
    <n v="925"/>
    <n v="1572"/>
    <n v="4245"/>
  </r>
  <r>
    <x v="5"/>
    <x v="37"/>
    <x v="206"/>
    <x v="31"/>
    <n v="120"/>
    <n v="4"/>
    <n v="2"/>
    <n v="3"/>
    <n v="1"/>
    <n v="78"/>
    <n v="6"/>
    <n v="8"/>
    <n v="3"/>
    <n v="37"/>
    <n v="28"/>
    <n v="2"/>
    <n v="0"/>
    <n v="369"/>
    <n v="246"/>
    <n v="19"/>
    <n v="12"/>
    <n v="15"/>
    <n v="1712"/>
    <n v="886"/>
    <n v="39"/>
    <n v="134"/>
    <n v="59"/>
    <n v="720"/>
    <n v="407"/>
    <n v="9"/>
    <n v="88"/>
    <n v="38"/>
    <n v="279"/>
    <n v="124"/>
    <n v="0"/>
    <n v="26"/>
    <n v="18"/>
    <n v="68"/>
    <n v="43"/>
    <n v="4"/>
    <n v="0"/>
    <n v="0"/>
    <n v="0"/>
    <n v="0"/>
    <n v="0"/>
    <n v="0"/>
    <n v="0"/>
    <n v="1"/>
    <n v="0"/>
    <n v="0"/>
    <n v="0"/>
    <n v="0"/>
    <n v="0"/>
    <n v="0"/>
    <n v="0"/>
    <n v="0"/>
    <n v="0"/>
    <n v="0"/>
    <n v="4"/>
    <n v="2"/>
    <n v="101"/>
    <n v="35"/>
    <n v="310"/>
    <n v="1411"/>
    <n v="561"/>
    <n v="215"/>
    <n v="63"/>
    <n v="7189"/>
    <n v="2208"/>
    <n v="0"/>
    <n v="28"/>
    <n v="920"/>
    <n v="1564"/>
    <n v="4261"/>
  </r>
  <r>
    <x v="5"/>
    <x v="37"/>
    <x v="206"/>
    <x v="15"/>
    <n v="122"/>
    <n v="4"/>
    <n v="2"/>
    <n v="3"/>
    <n v="1"/>
    <n v="79"/>
    <n v="7"/>
    <n v="8"/>
    <n v="3"/>
    <n v="37"/>
    <n v="28"/>
    <n v="2"/>
    <n v="0"/>
    <n v="371"/>
    <n v="251"/>
    <n v="19"/>
    <n v="12"/>
    <n v="15"/>
    <n v="1725"/>
    <n v="910"/>
    <n v="38"/>
    <n v="134"/>
    <n v="63"/>
    <n v="720"/>
    <n v="418"/>
    <n v="9"/>
    <n v="86"/>
    <n v="36"/>
    <n v="280"/>
    <n v="127"/>
    <n v="0"/>
    <n v="26"/>
    <n v="18"/>
    <n v="69"/>
    <n v="43"/>
    <n v="4"/>
    <n v="0"/>
    <n v="0"/>
    <n v="0"/>
    <n v="0"/>
    <n v="0"/>
    <n v="0"/>
    <n v="0"/>
    <n v="1"/>
    <n v="0"/>
    <n v="0"/>
    <n v="0"/>
    <n v="0"/>
    <n v="0"/>
    <n v="0"/>
    <n v="0"/>
    <n v="0"/>
    <n v="0"/>
    <n v="0"/>
    <n v="4"/>
    <n v="2"/>
    <n v="102"/>
    <n v="35"/>
    <n v="312"/>
    <n v="1424"/>
    <n v="565"/>
    <n v="215"/>
    <n v="64"/>
    <n v="7188"/>
    <n v="2271"/>
    <n v="0"/>
    <n v="28"/>
    <n v="915"/>
    <n v="1562"/>
    <n v="4267"/>
  </r>
  <r>
    <x v="5"/>
    <x v="37"/>
    <x v="206"/>
    <x v="16"/>
    <n v="122"/>
    <n v="4"/>
    <n v="2"/>
    <n v="3"/>
    <n v="1"/>
    <n v="80"/>
    <n v="7"/>
    <n v="8"/>
    <n v="3"/>
    <n v="37"/>
    <n v="28"/>
    <n v="2"/>
    <n v="0"/>
    <n v="373"/>
    <n v="252"/>
    <n v="19"/>
    <n v="12"/>
    <n v="15"/>
    <n v="1736"/>
    <n v="925"/>
    <n v="38"/>
    <n v="132"/>
    <n v="66"/>
    <n v="731"/>
    <n v="425"/>
    <n v="9"/>
    <n v="87"/>
    <n v="39"/>
    <n v="277"/>
    <n v="127"/>
    <n v="0"/>
    <n v="25"/>
    <n v="18"/>
    <n v="71"/>
    <n v="45"/>
    <n v="5"/>
    <n v="0"/>
    <n v="1"/>
    <n v="0"/>
    <n v="0"/>
    <n v="0"/>
    <n v="0"/>
    <n v="0"/>
    <n v="1"/>
    <n v="0"/>
    <n v="0"/>
    <n v="0"/>
    <n v="0"/>
    <n v="0"/>
    <n v="0"/>
    <n v="0"/>
    <n v="0"/>
    <n v="0"/>
    <n v="0"/>
    <n v="4"/>
    <n v="2"/>
    <n v="103"/>
    <n v="35"/>
    <n v="314"/>
    <n v="1433"/>
    <n v="572"/>
    <n v="212"/>
    <n v="64"/>
    <n v="7210"/>
    <n v="2317"/>
    <n v="0"/>
    <n v="29"/>
    <n v="916"/>
    <n v="1570"/>
    <n v="4274"/>
  </r>
  <r>
    <x v="5"/>
    <x v="35"/>
    <x v="207"/>
    <x v="0"/>
    <n v="89"/>
    <n v="2"/>
    <n v="2"/>
    <n v="0"/>
    <n v="0"/>
    <n v="20"/>
    <n v="2"/>
    <n v="8"/>
    <n v="0"/>
    <n v="0"/>
    <n v="0"/>
    <n v="0"/>
    <n v="0"/>
    <n v="261"/>
    <n v="0"/>
    <n v="121"/>
    <n v="5"/>
    <n v="0"/>
    <n v="1004"/>
    <n v="0"/>
    <n v="67"/>
    <n v="166"/>
    <n v="8"/>
    <n v="768"/>
    <n v="30"/>
    <n v="11"/>
    <n v="147"/>
    <n v="11"/>
    <n v="196"/>
    <n v="0"/>
    <n v="4"/>
    <n v="36"/>
    <n v="2"/>
    <n v="24"/>
    <n v="0"/>
    <n v="2"/>
    <n v="1"/>
    <n v="0"/>
    <n v="0"/>
    <n v="0"/>
    <n v="0"/>
    <n v="0"/>
    <n v="0"/>
    <n v="0"/>
    <n v="0"/>
    <n v="0"/>
    <n v="0"/>
    <n v="0"/>
    <n v="0"/>
    <n v="18"/>
    <n v="24"/>
    <n v="0"/>
    <n v="6"/>
    <n v="2"/>
    <m/>
    <m/>
    <m/>
    <m/>
    <m/>
    <m/>
    <m/>
    <m/>
    <m/>
    <m/>
    <m/>
    <m/>
    <m/>
    <m/>
    <m/>
    <m/>
  </r>
  <r>
    <x v="5"/>
    <x v="35"/>
    <x v="207"/>
    <x v="1"/>
    <n v="93"/>
    <n v="3"/>
    <n v="3"/>
    <n v="0"/>
    <n v="0"/>
    <n v="25"/>
    <n v="3"/>
    <n v="7"/>
    <n v="0"/>
    <n v="0"/>
    <n v="0"/>
    <n v="0"/>
    <n v="0"/>
    <n v="262"/>
    <n v="0"/>
    <n v="145"/>
    <n v="5"/>
    <n v="0"/>
    <n v="999"/>
    <n v="0"/>
    <n v="98"/>
    <n v="162"/>
    <n v="8"/>
    <n v="767"/>
    <n v="41"/>
    <n v="12"/>
    <n v="145"/>
    <n v="9"/>
    <n v="199"/>
    <n v="0"/>
    <n v="5"/>
    <n v="37"/>
    <n v="3"/>
    <n v="25"/>
    <n v="0"/>
    <n v="4"/>
    <n v="1"/>
    <n v="0"/>
    <n v="0"/>
    <n v="0"/>
    <n v="0"/>
    <n v="0"/>
    <n v="0"/>
    <n v="0"/>
    <n v="0"/>
    <n v="0"/>
    <n v="0"/>
    <n v="0"/>
    <n v="0"/>
    <n v="17"/>
    <n v="22"/>
    <n v="0"/>
    <n v="5"/>
    <n v="2"/>
    <m/>
    <m/>
    <m/>
    <m/>
    <m/>
    <m/>
    <m/>
    <m/>
    <m/>
    <m/>
    <m/>
    <m/>
    <m/>
    <m/>
    <m/>
    <m/>
  </r>
  <r>
    <x v="5"/>
    <x v="35"/>
    <x v="207"/>
    <x v="2"/>
    <n v="93"/>
    <n v="3"/>
    <n v="3"/>
    <n v="0"/>
    <n v="0"/>
    <n v="28"/>
    <n v="3"/>
    <n v="7"/>
    <n v="0"/>
    <n v="0"/>
    <n v="0"/>
    <n v="0"/>
    <n v="0"/>
    <n v="262"/>
    <n v="167"/>
    <n v="17"/>
    <n v="5"/>
    <n v="0"/>
    <n v="995"/>
    <n v="134"/>
    <n v="21"/>
    <n v="158"/>
    <n v="8"/>
    <n v="766"/>
    <n v="58"/>
    <n v="12"/>
    <n v="143"/>
    <n v="9"/>
    <n v="200"/>
    <n v="8"/>
    <n v="5"/>
    <n v="37"/>
    <n v="4"/>
    <n v="25"/>
    <n v="7"/>
    <n v="2"/>
    <n v="1"/>
    <n v="0"/>
    <n v="0"/>
    <n v="0"/>
    <n v="0"/>
    <n v="0"/>
    <n v="0"/>
    <n v="0"/>
    <n v="0"/>
    <n v="0"/>
    <n v="0"/>
    <n v="0"/>
    <n v="0"/>
    <n v="0"/>
    <n v="0"/>
    <n v="0"/>
    <n v="0"/>
    <n v="0"/>
    <n v="3"/>
    <n v="0"/>
    <n v="79"/>
    <n v="0"/>
    <n v="236"/>
    <n v="760"/>
    <n v="591"/>
    <n v="136"/>
    <n v="21"/>
    <m/>
    <m/>
    <m/>
    <m/>
    <m/>
    <m/>
    <m/>
  </r>
  <r>
    <x v="5"/>
    <x v="35"/>
    <x v="207"/>
    <x v="3"/>
    <n v="94"/>
    <n v="3"/>
    <n v="3"/>
    <n v="0"/>
    <n v="0"/>
    <n v="32"/>
    <n v="3"/>
    <n v="7"/>
    <n v="0"/>
    <n v="0"/>
    <n v="0"/>
    <n v="0"/>
    <n v="0"/>
    <n v="262"/>
    <n v="176"/>
    <n v="17"/>
    <n v="6"/>
    <n v="0"/>
    <n v="990"/>
    <n v="164"/>
    <n v="21"/>
    <n v="157"/>
    <n v="8"/>
    <n v="770"/>
    <n v="78"/>
    <n v="12"/>
    <n v="142"/>
    <n v="12"/>
    <n v="204"/>
    <n v="9"/>
    <n v="5"/>
    <n v="37"/>
    <n v="5"/>
    <n v="26"/>
    <n v="8"/>
    <n v="2"/>
    <n v="1"/>
    <n v="0"/>
    <n v="0"/>
    <n v="0"/>
    <n v="0"/>
    <n v="0"/>
    <n v="0"/>
    <n v="0"/>
    <n v="0"/>
    <n v="0"/>
    <n v="0"/>
    <n v="0"/>
    <n v="0"/>
    <n v="0"/>
    <n v="0"/>
    <n v="0"/>
    <n v="0"/>
    <n v="0"/>
    <n v="3"/>
    <n v="0"/>
    <n v="79"/>
    <n v="0"/>
    <n v="235"/>
    <n v="758"/>
    <n v="593"/>
    <n v="141"/>
    <n v="22"/>
    <m/>
    <m/>
    <m/>
    <m/>
    <m/>
    <m/>
    <m/>
  </r>
  <r>
    <x v="5"/>
    <x v="35"/>
    <x v="207"/>
    <x v="4"/>
    <n v="94"/>
    <n v="3"/>
    <n v="3"/>
    <n v="0"/>
    <n v="0"/>
    <n v="33"/>
    <n v="3"/>
    <n v="7"/>
    <n v="0"/>
    <n v="0"/>
    <n v="0"/>
    <n v="0"/>
    <n v="0"/>
    <n v="262"/>
    <n v="185"/>
    <n v="17"/>
    <n v="6"/>
    <n v="0"/>
    <n v="995"/>
    <n v="209"/>
    <n v="21"/>
    <n v="157"/>
    <n v="9"/>
    <n v="775"/>
    <n v="106"/>
    <n v="12"/>
    <n v="142"/>
    <n v="16"/>
    <n v="206"/>
    <n v="10"/>
    <n v="5"/>
    <n v="36"/>
    <n v="6"/>
    <n v="27"/>
    <n v="11"/>
    <n v="2"/>
    <n v="1"/>
    <n v="0"/>
    <n v="0"/>
    <n v="0"/>
    <n v="0"/>
    <n v="0"/>
    <n v="0"/>
    <n v="0"/>
    <n v="0"/>
    <n v="0"/>
    <n v="0"/>
    <n v="0"/>
    <n v="0"/>
    <n v="0"/>
    <n v="0"/>
    <n v="0"/>
    <n v="0"/>
    <n v="0"/>
    <n v="3"/>
    <n v="0"/>
    <n v="79"/>
    <n v="0"/>
    <n v="235"/>
    <n v="763"/>
    <n v="595"/>
    <n v="142"/>
    <n v="24"/>
    <m/>
    <m/>
    <m/>
    <m/>
    <m/>
    <m/>
    <m/>
  </r>
  <r>
    <x v="5"/>
    <x v="35"/>
    <x v="207"/>
    <x v="5"/>
    <n v="94"/>
    <n v="3"/>
    <n v="3"/>
    <n v="0"/>
    <n v="0"/>
    <n v="40"/>
    <n v="3"/>
    <n v="7"/>
    <n v="0"/>
    <n v="0"/>
    <n v="0"/>
    <n v="0"/>
    <n v="0"/>
    <n v="261"/>
    <n v="192"/>
    <n v="16"/>
    <n v="6"/>
    <n v="0"/>
    <n v="993"/>
    <n v="287"/>
    <n v="21"/>
    <n v="157"/>
    <n v="7"/>
    <n v="776"/>
    <n v="171"/>
    <n v="12"/>
    <n v="139"/>
    <n v="19"/>
    <n v="207"/>
    <n v="18"/>
    <n v="5"/>
    <n v="36"/>
    <n v="8"/>
    <n v="26"/>
    <n v="12"/>
    <n v="2"/>
    <n v="1"/>
    <n v="0"/>
    <n v="0"/>
    <n v="0"/>
    <n v="0"/>
    <n v="0"/>
    <n v="0"/>
    <n v="0"/>
    <n v="0"/>
    <n v="0"/>
    <n v="0"/>
    <n v="0"/>
    <n v="0"/>
    <n v="0"/>
    <n v="0"/>
    <n v="0"/>
    <n v="0"/>
    <n v="0"/>
    <n v="3"/>
    <n v="0"/>
    <n v="79"/>
    <n v="0"/>
    <n v="235"/>
    <n v="767"/>
    <n v="594"/>
    <n v="141"/>
    <n v="23"/>
    <m/>
    <m/>
    <m/>
    <m/>
    <m/>
    <m/>
    <m/>
  </r>
  <r>
    <x v="5"/>
    <x v="35"/>
    <x v="207"/>
    <x v="6"/>
    <n v="95"/>
    <n v="3"/>
    <n v="3"/>
    <n v="0"/>
    <n v="0"/>
    <n v="46"/>
    <n v="3"/>
    <n v="7"/>
    <n v="0"/>
    <n v="0"/>
    <n v="0"/>
    <n v="0"/>
    <n v="0"/>
    <n v="261"/>
    <n v="195"/>
    <n v="16"/>
    <n v="6"/>
    <n v="0"/>
    <n v="993"/>
    <n v="330"/>
    <n v="21"/>
    <n v="155"/>
    <n v="7"/>
    <n v="779"/>
    <n v="224"/>
    <n v="12"/>
    <n v="139"/>
    <n v="16"/>
    <n v="206"/>
    <n v="18"/>
    <n v="5"/>
    <n v="36"/>
    <n v="7"/>
    <n v="26"/>
    <n v="14"/>
    <n v="2"/>
    <n v="1"/>
    <n v="0"/>
    <n v="0"/>
    <n v="0"/>
    <n v="0"/>
    <n v="0"/>
    <n v="0"/>
    <n v="0"/>
    <n v="0"/>
    <n v="0"/>
    <n v="0"/>
    <n v="0"/>
    <n v="0"/>
    <n v="0"/>
    <n v="0"/>
    <n v="0"/>
    <n v="0"/>
    <n v="0"/>
    <n v="3"/>
    <n v="0"/>
    <n v="80"/>
    <n v="0"/>
    <n v="235"/>
    <n v="771"/>
    <n v="599"/>
    <n v="141"/>
    <n v="23"/>
    <m/>
    <m/>
    <m/>
    <m/>
    <m/>
    <m/>
    <m/>
  </r>
  <r>
    <x v="5"/>
    <x v="35"/>
    <x v="207"/>
    <x v="7"/>
    <n v="95"/>
    <n v="3"/>
    <n v="3"/>
    <n v="0"/>
    <n v="0"/>
    <n v="52"/>
    <n v="3"/>
    <n v="7"/>
    <n v="0"/>
    <n v="0"/>
    <n v="0"/>
    <n v="0"/>
    <n v="0"/>
    <n v="262"/>
    <n v="198"/>
    <n v="16"/>
    <n v="6"/>
    <n v="0"/>
    <n v="991"/>
    <n v="390"/>
    <n v="21"/>
    <n v="153"/>
    <n v="8"/>
    <n v="778"/>
    <n v="307"/>
    <n v="12"/>
    <n v="138"/>
    <n v="16"/>
    <n v="205"/>
    <n v="32"/>
    <n v="5"/>
    <n v="36"/>
    <n v="7"/>
    <n v="26"/>
    <n v="14"/>
    <n v="2"/>
    <n v="1"/>
    <n v="0"/>
    <n v="0"/>
    <n v="0"/>
    <n v="0"/>
    <n v="0"/>
    <n v="0"/>
    <n v="0"/>
    <n v="0"/>
    <n v="0"/>
    <n v="0"/>
    <n v="0"/>
    <n v="0"/>
    <n v="0"/>
    <n v="0"/>
    <n v="0"/>
    <n v="0"/>
    <n v="0"/>
    <n v="3"/>
    <n v="0"/>
    <n v="82"/>
    <n v="0"/>
    <n v="238"/>
    <n v="770"/>
    <n v="598"/>
    <n v="140"/>
    <n v="23"/>
    <m/>
    <m/>
    <m/>
    <m/>
    <m/>
    <m/>
    <m/>
  </r>
  <r>
    <x v="5"/>
    <x v="35"/>
    <x v="207"/>
    <x v="8"/>
    <n v="96"/>
    <n v="3"/>
    <n v="3"/>
    <n v="0"/>
    <n v="0"/>
    <n v="61"/>
    <n v="3"/>
    <n v="7"/>
    <n v="0"/>
    <n v="0"/>
    <n v="0"/>
    <n v="0"/>
    <n v="0"/>
    <n v="264"/>
    <n v="203"/>
    <n v="15"/>
    <n v="8"/>
    <n v="0"/>
    <n v="994"/>
    <n v="462"/>
    <n v="21"/>
    <n v="151"/>
    <n v="8"/>
    <n v="780"/>
    <n v="391"/>
    <n v="12"/>
    <n v="138"/>
    <n v="17"/>
    <n v="204"/>
    <n v="54"/>
    <n v="5"/>
    <n v="35"/>
    <n v="7"/>
    <n v="26"/>
    <n v="19"/>
    <n v="2"/>
    <n v="1"/>
    <n v="0"/>
    <n v="0"/>
    <n v="0"/>
    <n v="0"/>
    <n v="0"/>
    <n v="0"/>
    <n v="0"/>
    <n v="0"/>
    <n v="0"/>
    <n v="0"/>
    <n v="0"/>
    <n v="0"/>
    <n v="0"/>
    <n v="0"/>
    <n v="0"/>
    <n v="0"/>
    <n v="0"/>
    <n v="3"/>
    <n v="0"/>
    <n v="83"/>
    <n v="0"/>
    <n v="238"/>
    <n v="779"/>
    <n v="600"/>
    <n v="139"/>
    <n v="23"/>
    <n v="7157"/>
    <n v="1194"/>
    <n v="0"/>
    <n v="38"/>
    <n v="2185"/>
    <n v="429"/>
    <n v="4184"/>
  </r>
  <r>
    <x v="5"/>
    <x v="35"/>
    <x v="207"/>
    <x v="9"/>
    <n v="97"/>
    <n v="3"/>
    <n v="3"/>
    <n v="0"/>
    <n v="0"/>
    <n v="66"/>
    <n v="3"/>
    <n v="7"/>
    <n v="0"/>
    <n v="0"/>
    <n v="0"/>
    <n v="0"/>
    <n v="0"/>
    <n v="265"/>
    <n v="207"/>
    <n v="15"/>
    <n v="8"/>
    <n v="1"/>
    <n v="995"/>
    <n v="497"/>
    <n v="20"/>
    <n v="152"/>
    <n v="7"/>
    <n v="784"/>
    <n v="430"/>
    <n v="9"/>
    <n v="137"/>
    <n v="17"/>
    <n v="208"/>
    <n v="74"/>
    <n v="5"/>
    <n v="35"/>
    <n v="5"/>
    <n v="26"/>
    <n v="19"/>
    <n v="2"/>
    <n v="1"/>
    <n v="0"/>
    <n v="0"/>
    <n v="0"/>
    <n v="0"/>
    <n v="0"/>
    <n v="0"/>
    <n v="0"/>
    <n v="0"/>
    <n v="0"/>
    <n v="0"/>
    <n v="0"/>
    <n v="0"/>
    <n v="0"/>
    <n v="0"/>
    <n v="0"/>
    <n v="0"/>
    <n v="0"/>
    <n v="3"/>
    <n v="0"/>
    <n v="84"/>
    <n v="0"/>
    <n v="239"/>
    <n v="783"/>
    <n v="603"/>
    <n v="143"/>
    <n v="23"/>
    <n v="7182"/>
    <n v="1748"/>
    <n v="0"/>
    <n v="35"/>
    <n v="2168"/>
    <n v="444"/>
    <n v="4212"/>
  </r>
  <r>
    <x v="5"/>
    <x v="35"/>
    <x v="207"/>
    <x v="10"/>
    <n v="97"/>
    <n v="3"/>
    <n v="3"/>
    <n v="0"/>
    <n v="0"/>
    <n v="68"/>
    <n v="3"/>
    <n v="7"/>
    <n v="0"/>
    <n v="0"/>
    <n v="0"/>
    <n v="0"/>
    <n v="0"/>
    <n v="265"/>
    <n v="208"/>
    <n v="15"/>
    <n v="8"/>
    <n v="1"/>
    <n v="993"/>
    <n v="513"/>
    <n v="20"/>
    <n v="149"/>
    <n v="7"/>
    <n v="784"/>
    <n v="441"/>
    <n v="9"/>
    <n v="137"/>
    <n v="17"/>
    <n v="210"/>
    <n v="80"/>
    <n v="5"/>
    <n v="37"/>
    <n v="5"/>
    <n v="26"/>
    <n v="19"/>
    <n v="2"/>
    <n v="1"/>
    <n v="0"/>
    <n v="0"/>
    <n v="0"/>
    <n v="0"/>
    <n v="0"/>
    <n v="0"/>
    <n v="0"/>
    <n v="0"/>
    <n v="0"/>
    <n v="0"/>
    <n v="0"/>
    <n v="0"/>
    <n v="0"/>
    <n v="0"/>
    <n v="0"/>
    <n v="0"/>
    <n v="0"/>
    <n v="3"/>
    <n v="0"/>
    <n v="84"/>
    <n v="0"/>
    <n v="239"/>
    <n v="787"/>
    <n v="605"/>
    <n v="144"/>
    <n v="23"/>
    <n v="7193"/>
    <n v="1965"/>
    <n v="0"/>
    <n v="35"/>
    <n v="2163"/>
    <n v="453"/>
    <n v="4224"/>
  </r>
  <r>
    <x v="5"/>
    <x v="35"/>
    <x v="207"/>
    <x v="11"/>
    <n v="99"/>
    <n v="3"/>
    <n v="3"/>
    <n v="0"/>
    <n v="0"/>
    <n v="70"/>
    <n v="3"/>
    <n v="8"/>
    <n v="0"/>
    <n v="0"/>
    <n v="0"/>
    <n v="0"/>
    <n v="0"/>
    <n v="266"/>
    <n v="211"/>
    <n v="14"/>
    <n v="8"/>
    <n v="2"/>
    <n v="994"/>
    <n v="530"/>
    <n v="20"/>
    <n v="147"/>
    <n v="7"/>
    <n v="785"/>
    <n v="453"/>
    <n v="9"/>
    <n v="137"/>
    <n v="18"/>
    <n v="210"/>
    <n v="84"/>
    <n v="5"/>
    <n v="37"/>
    <n v="4"/>
    <n v="27"/>
    <n v="21"/>
    <n v="2"/>
    <n v="1"/>
    <n v="0"/>
    <n v="0"/>
    <n v="0"/>
    <n v="0"/>
    <n v="0"/>
    <n v="0"/>
    <n v="0"/>
    <n v="0"/>
    <n v="0"/>
    <n v="0"/>
    <n v="0"/>
    <n v="0"/>
    <n v="0"/>
    <n v="0"/>
    <n v="0"/>
    <n v="0"/>
    <n v="0"/>
    <n v="3"/>
    <n v="0"/>
    <n v="85"/>
    <n v="0"/>
    <n v="239"/>
    <n v="790"/>
    <n v="605"/>
    <n v="144"/>
    <n v="24"/>
    <n v="7190"/>
    <n v="2196"/>
    <n v="0"/>
    <n v="35"/>
    <n v="2160"/>
    <n v="439"/>
    <n v="4238"/>
  </r>
  <r>
    <x v="5"/>
    <x v="35"/>
    <x v="207"/>
    <x v="29"/>
    <n v="97"/>
    <n v="3"/>
    <n v="3"/>
    <n v="0"/>
    <n v="0"/>
    <n v="69"/>
    <n v="3"/>
    <n v="8"/>
    <n v="0"/>
    <n v="0"/>
    <n v="0"/>
    <n v="0"/>
    <n v="0"/>
    <n v="268"/>
    <n v="214"/>
    <n v="13"/>
    <n v="8"/>
    <n v="3"/>
    <n v="993"/>
    <n v="554"/>
    <n v="20"/>
    <n v="147"/>
    <n v="8"/>
    <n v="782"/>
    <n v="460"/>
    <n v="9"/>
    <n v="134"/>
    <n v="18"/>
    <n v="210"/>
    <n v="92"/>
    <n v="5"/>
    <n v="37"/>
    <n v="5"/>
    <n v="27"/>
    <n v="21"/>
    <n v="2"/>
    <n v="1"/>
    <n v="0"/>
    <n v="0"/>
    <n v="0"/>
    <n v="0"/>
    <n v="0"/>
    <n v="0"/>
    <n v="0"/>
    <n v="0"/>
    <n v="0"/>
    <n v="0"/>
    <n v="0"/>
    <n v="0"/>
    <n v="0"/>
    <n v="0"/>
    <n v="0"/>
    <n v="0"/>
    <n v="0"/>
    <n v="3"/>
    <n v="0"/>
    <n v="83"/>
    <n v="0"/>
    <n v="239"/>
    <n v="791"/>
    <n v="603"/>
    <n v="145"/>
    <n v="24"/>
    <n v="7190"/>
    <n v="2397"/>
    <n v="0"/>
    <n v="35"/>
    <n v="2141"/>
    <n v="444"/>
    <n v="4240"/>
  </r>
  <r>
    <x v="5"/>
    <x v="35"/>
    <x v="207"/>
    <x v="13"/>
    <n v="97"/>
    <n v="3"/>
    <n v="3"/>
    <n v="0"/>
    <n v="0"/>
    <n v="70"/>
    <n v="3"/>
    <n v="8"/>
    <n v="0"/>
    <n v="0"/>
    <n v="0"/>
    <n v="0"/>
    <n v="0"/>
    <n v="269"/>
    <n v="216"/>
    <n v="13"/>
    <n v="8"/>
    <n v="2"/>
    <n v="991"/>
    <n v="560"/>
    <n v="19"/>
    <n v="146"/>
    <n v="7"/>
    <n v="783"/>
    <n v="464"/>
    <n v="9"/>
    <n v="132"/>
    <n v="21"/>
    <n v="211"/>
    <n v="96"/>
    <n v="5"/>
    <n v="37"/>
    <n v="5"/>
    <n v="26"/>
    <n v="20"/>
    <n v="2"/>
    <n v="1"/>
    <n v="0"/>
    <n v="0"/>
    <n v="0"/>
    <n v="0"/>
    <n v="0"/>
    <n v="0"/>
    <n v="0"/>
    <n v="0"/>
    <n v="0"/>
    <n v="0"/>
    <n v="0"/>
    <n v="0"/>
    <n v="0"/>
    <n v="0"/>
    <n v="0"/>
    <n v="0"/>
    <n v="0"/>
    <n v="3"/>
    <n v="0"/>
    <n v="84"/>
    <n v="0"/>
    <n v="240"/>
    <n v="789"/>
    <n v="602"/>
    <n v="147"/>
    <n v="23"/>
    <n v="7190"/>
    <n v="2512"/>
    <n v="0"/>
    <n v="35"/>
    <n v="2132"/>
    <n v="440"/>
    <n v="4251"/>
  </r>
  <r>
    <x v="5"/>
    <x v="35"/>
    <x v="207"/>
    <x v="31"/>
    <n v="97"/>
    <n v="3"/>
    <n v="3"/>
    <n v="0"/>
    <n v="0"/>
    <n v="72"/>
    <n v="3"/>
    <n v="8"/>
    <n v="0"/>
    <n v="0"/>
    <n v="0"/>
    <n v="0"/>
    <n v="0"/>
    <n v="265"/>
    <n v="213"/>
    <n v="12"/>
    <n v="8"/>
    <n v="2"/>
    <n v="984"/>
    <n v="565"/>
    <n v="18"/>
    <n v="141"/>
    <n v="7"/>
    <n v="784"/>
    <n v="469"/>
    <n v="9"/>
    <n v="133"/>
    <n v="23"/>
    <n v="211"/>
    <n v="99"/>
    <n v="5"/>
    <n v="36"/>
    <n v="6"/>
    <n v="25"/>
    <n v="19"/>
    <n v="2"/>
    <n v="1"/>
    <n v="0"/>
    <n v="0"/>
    <n v="0"/>
    <n v="0"/>
    <n v="0"/>
    <n v="0"/>
    <n v="0"/>
    <n v="0"/>
    <n v="0"/>
    <n v="0"/>
    <n v="0"/>
    <n v="0"/>
    <n v="0"/>
    <n v="0"/>
    <n v="0"/>
    <n v="0"/>
    <n v="0"/>
    <n v="3"/>
    <n v="0"/>
    <n v="84"/>
    <n v="0"/>
    <n v="237"/>
    <n v="786"/>
    <n v="601"/>
    <n v="147"/>
    <n v="22"/>
    <n v="7200"/>
    <n v="2595"/>
    <n v="0"/>
    <n v="33"/>
    <n v="2122"/>
    <n v="446"/>
    <n v="4266"/>
  </r>
  <r>
    <x v="5"/>
    <x v="35"/>
    <x v="207"/>
    <x v="15"/>
    <n v="97"/>
    <n v="3"/>
    <n v="3"/>
    <n v="0"/>
    <n v="0"/>
    <n v="72"/>
    <n v="3"/>
    <n v="8"/>
    <n v="0"/>
    <n v="0"/>
    <n v="0"/>
    <n v="0"/>
    <n v="0"/>
    <n v="265"/>
    <n v="213"/>
    <n v="12"/>
    <n v="8"/>
    <n v="3"/>
    <n v="988"/>
    <n v="573"/>
    <n v="17"/>
    <n v="139"/>
    <n v="8"/>
    <n v="783"/>
    <n v="472"/>
    <n v="9"/>
    <n v="133"/>
    <n v="22"/>
    <n v="213"/>
    <n v="101"/>
    <n v="5"/>
    <n v="36"/>
    <n v="6"/>
    <n v="27"/>
    <n v="20"/>
    <n v="2"/>
    <n v="1"/>
    <n v="0"/>
    <n v="0"/>
    <n v="0"/>
    <n v="0"/>
    <n v="0"/>
    <n v="0"/>
    <n v="0"/>
    <n v="0"/>
    <n v="0"/>
    <n v="0"/>
    <n v="0"/>
    <n v="0"/>
    <n v="0"/>
    <n v="0"/>
    <n v="0"/>
    <n v="0"/>
    <n v="0"/>
    <n v="3"/>
    <n v="0"/>
    <n v="84"/>
    <n v="0"/>
    <n v="236"/>
    <n v="790"/>
    <n v="602"/>
    <n v="150"/>
    <n v="24"/>
    <n v="7197"/>
    <n v="2625"/>
    <n v="0"/>
    <n v="33"/>
    <n v="2112"/>
    <n v="445"/>
    <n v="4270"/>
  </r>
  <r>
    <x v="5"/>
    <x v="35"/>
    <x v="207"/>
    <x v="16"/>
    <n v="97"/>
    <n v="3"/>
    <n v="3"/>
    <n v="0"/>
    <n v="0"/>
    <n v="72"/>
    <n v="3"/>
    <n v="8"/>
    <n v="0"/>
    <n v="0"/>
    <n v="0"/>
    <n v="0"/>
    <n v="0"/>
    <n v="265"/>
    <n v="213"/>
    <n v="12"/>
    <n v="8"/>
    <n v="3"/>
    <n v="986"/>
    <n v="574"/>
    <n v="17"/>
    <n v="138"/>
    <n v="8"/>
    <n v="785"/>
    <n v="477"/>
    <n v="9"/>
    <n v="133"/>
    <n v="22"/>
    <n v="215"/>
    <n v="103"/>
    <n v="5"/>
    <n v="36"/>
    <n v="6"/>
    <n v="27"/>
    <n v="21"/>
    <n v="2"/>
    <n v="1"/>
    <n v="0"/>
    <n v="0"/>
    <n v="0"/>
    <n v="0"/>
    <n v="0"/>
    <n v="0"/>
    <n v="0"/>
    <n v="0"/>
    <n v="0"/>
    <n v="0"/>
    <n v="0"/>
    <n v="0"/>
    <n v="0"/>
    <n v="0"/>
    <n v="0"/>
    <n v="0"/>
    <n v="0"/>
    <n v="3"/>
    <n v="0"/>
    <n v="84"/>
    <n v="0"/>
    <n v="236"/>
    <n v="787"/>
    <n v="604"/>
    <n v="152"/>
    <n v="24"/>
    <n v="7227"/>
    <n v="2695"/>
    <n v="0"/>
    <n v="33"/>
    <n v="2105"/>
    <n v="460"/>
    <n v="4287"/>
  </r>
  <r>
    <x v="5"/>
    <x v="36"/>
    <x v="208"/>
    <x v="0"/>
    <n v="136"/>
    <n v="1"/>
    <n v="0"/>
    <n v="1"/>
    <n v="0"/>
    <n v="8"/>
    <n v="5"/>
    <n v="19"/>
    <n v="1"/>
    <n v="3"/>
    <n v="0"/>
    <n v="1"/>
    <n v="0"/>
    <n v="270"/>
    <n v="0"/>
    <n v="109"/>
    <n v="19"/>
    <n v="0"/>
    <n v="1488"/>
    <n v="0"/>
    <n v="60"/>
    <n v="248"/>
    <n v="17"/>
    <n v="702"/>
    <n v="45"/>
    <n v="28"/>
    <n v="99"/>
    <n v="13"/>
    <n v="255"/>
    <n v="0"/>
    <n v="7"/>
    <n v="33"/>
    <n v="6"/>
    <n v="36"/>
    <n v="0"/>
    <n v="0"/>
    <n v="0"/>
    <n v="0"/>
    <n v="0"/>
    <n v="0"/>
    <n v="0"/>
    <n v="0"/>
    <n v="0"/>
    <n v="0"/>
    <n v="0"/>
    <n v="0"/>
    <n v="0"/>
    <n v="0"/>
    <n v="0"/>
    <n v="16"/>
    <n v="59"/>
    <n v="0"/>
    <n v="8"/>
    <n v="1"/>
    <m/>
    <m/>
    <m/>
    <m/>
    <m/>
    <m/>
    <m/>
    <m/>
    <m/>
    <m/>
    <m/>
    <m/>
    <m/>
    <m/>
    <m/>
    <m/>
  </r>
  <r>
    <x v="5"/>
    <x v="36"/>
    <x v="208"/>
    <x v="1"/>
    <n v="136"/>
    <n v="1"/>
    <n v="0"/>
    <n v="1"/>
    <n v="0"/>
    <n v="14"/>
    <n v="5"/>
    <n v="19"/>
    <n v="1"/>
    <n v="3"/>
    <n v="0"/>
    <n v="1"/>
    <n v="0"/>
    <n v="275"/>
    <n v="0"/>
    <n v="131"/>
    <n v="18"/>
    <n v="4"/>
    <n v="1475"/>
    <n v="0"/>
    <n v="91"/>
    <n v="247"/>
    <n v="16"/>
    <n v="697"/>
    <n v="55"/>
    <n v="28"/>
    <n v="95"/>
    <n v="14"/>
    <n v="254"/>
    <n v="0"/>
    <n v="7"/>
    <n v="35"/>
    <n v="1"/>
    <n v="36"/>
    <n v="0"/>
    <n v="1"/>
    <n v="0"/>
    <n v="0"/>
    <n v="0"/>
    <n v="0"/>
    <n v="0"/>
    <n v="0"/>
    <n v="0"/>
    <n v="0"/>
    <n v="0"/>
    <n v="0"/>
    <n v="0"/>
    <n v="0"/>
    <n v="0"/>
    <n v="16"/>
    <n v="57"/>
    <n v="0"/>
    <n v="8"/>
    <n v="1"/>
    <m/>
    <m/>
    <m/>
    <m/>
    <m/>
    <m/>
    <m/>
    <m/>
    <m/>
    <m/>
    <m/>
    <m/>
    <m/>
    <m/>
    <m/>
    <m/>
  </r>
  <r>
    <x v="5"/>
    <x v="36"/>
    <x v="208"/>
    <x v="2"/>
    <n v="138"/>
    <n v="1"/>
    <n v="0"/>
    <n v="1"/>
    <n v="1"/>
    <n v="19"/>
    <n v="5"/>
    <n v="19"/>
    <n v="2"/>
    <n v="3"/>
    <n v="1"/>
    <n v="0"/>
    <n v="0"/>
    <n v="276"/>
    <n v="144"/>
    <n v="16"/>
    <n v="19"/>
    <n v="2"/>
    <n v="1468"/>
    <n v="122"/>
    <n v="57"/>
    <n v="242"/>
    <n v="17"/>
    <n v="692"/>
    <n v="60"/>
    <n v="29"/>
    <n v="94"/>
    <n v="14"/>
    <n v="257"/>
    <n v="12"/>
    <n v="8"/>
    <n v="35"/>
    <n v="2"/>
    <n v="35"/>
    <n v="1"/>
    <n v="1"/>
    <n v="0"/>
    <n v="0"/>
    <n v="0"/>
    <n v="0"/>
    <n v="0"/>
    <n v="0"/>
    <n v="0"/>
    <n v="0"/>
    <n v="0"/>
    <n v="0"/>
    <n v="0"/>
    <n v="0"/>
    <n v="0"/>
    <n v="0"/>
    <n v="0"/>
    <n v="0"/>
    <n v="0"/>
    <n v="0"/>
    <n v="1"/>
    <n v="1"/>
    <n v="108"/>
    <n v="3"/>
    <n v="232"/>
    <n v="1090"/>
    <n v="529"/>
    <n v="191"/>
    <n v="31"/>
    <m/>
    <m/>
    <m/>
    <m/>
    <m/>
    <m/>
    <m/>
  </r>
  <r>
    <x v="5"/>
    <x v="36"/>
    <x v="208"/>
    <x v="3"/>
    <n v="141"/>
    <n v="1"/>
    <n v="0"/>
    <n v="1"/>
    <n v="1"/>
    <n v="25"/>
    <n v="5"/>
    <n v="19"/>
    <n v="1"/>
    <n v="3"/>
    <n v="1"/>
    <n v="0"/>
    <n v="0"/>
    <n v="274"/>
    <n v="154"/>
    <n v="15"/>
    <n v="18"/>
    <n v="2"/>
    <n v="1472"/>
    <n v="160"/>
    <n v="57"/>
    <n v="238"/>
    <n v="18"/>
    <n v="691"/>
    <n v="76"/>
    <n v="29"/>
    <n v="93"/>
    <n v="14"/>
    <n v="260"/>
    <n v="13"/>
    <n v="8"/>
    <n v="36"/>
    <n v="4"/>
    <n v="34"/>
    <n v="1"/>
    <n v="1"/>
    <n v="0"/>
    <n v="0"/>
    <n v="0"/>
    <n v="0"/>
    <n v="0"/>
    <n v="0"/>
    <n v="0"/>
    <n v="0"/>
    <n v="0"/>
    <n v="0"/>
    <n v="0"/>
    <n v="0"/>
    <n v="0"/>
    <n v="0"/>
    <n v="0"/>
    <n v="0"/>
    <n v="0"/>
    <n v="0"/>
    <n v="1"/>
    <n v="1"/>
    <n v="112"/>
    <n v="3"/>
    <n v="232"/>
    <n v="1096"/>
    <n v="529"/>
    <n v="191"/>
    <n v="30"/>
    <m/>
    <m/>
    <m/>
    <m/>
    <m/>
    <m/>
    <m/>
  </r>
  <r>
    <x v="5"/>
    <x v="36"/>
    <x v="208"/>
    <x v="4"/>
    <n v="141"/>
    <n v="1"/>
    <n v="0"/>
    <n v="1"/>
    <n v="1"/>
    <n v="32"/>
    <n v="4"/>
    <n v="19"/>
    <n v="1"/>
    <n v="3"/>
    <n v="1"/>
    <n v="0"/>
    <n v="0"/>
    <n v="276"/>
    <n v="162"/>
    <n v="15"/>
    <n v="18"/>
    <n v="2"/>
    <n v="1472"/>
    <n v="211"/>
    <n v="57"/>
    <n v="236"/>
    <n v="18"/>
    <n v="693"/>
    <n v="95"/>
    <n v="29"/>
    <n v="92"/>
    <n v="14"/>
    <n v="262"/>
    <n v="12"/>
    <n v="8"/>
    <n v="36"/>
    <n v="4"/>
    <n v="34"/>
    <n v="2"/>
    <n v="1"/>
    <n v="0"/>
    <n v="0"/>
    <n v="0"/>
    <n v="0"/>
    <n v="0"/>
    <n v="0"/>
    <n v="0"/>
    <n v="0"/>
    <n v="0"/>
    <n v="0"/>
    <n v="0"/>
    <n v="0"/>
    <n v="0"/>
    <n v="0"/>
    <n v="0"/>
    <n v="0"/>
    <n v="0"/>
    <n v="0"/>
    <n v="1"/>
    <n v="1"/>
    <n v="112"/>
    <n v="3"/>
    <n v="234"/>
    <n v="1100"/>
    <n v="531"/>
    <n v="194"/>
    <n v="30"/>
    <m/>
    <m/>
    <m/>
    <m/>
    <m/>
    <m/>
    <m/>
  </r>
  <r>
    <x v="5"/>
    <x v="36"/>
    <x v="208"/>
    <x v="5"/>
    <n v="143"/>
    <n v="0"/>
    <n v="0"/>
    <n v="1"/>
    <n v="1"/>
    <n v="43"/>
    <n v="4"/>
    <n v="19"/>
    <n v="1"/>
    <n v="3"/>
    <n v="2"/>
    <n v="0"/>
    <n v="0"/>
    <n v="277"/>
    <n v="170"/>
    <n v="15"/>
    <n v="18"/>
    <n v="2"/>
    <n v="1476"/>
    <n v="293"/>
    <n v="57"/>
    <n v="233"/>
    <n v="18"/>
    <n v="694"/>
    <n v="150"/>
    <n v="29"/>
    <n v="92"/>
    <n v="12"/>
    <n v="264"/>
    <n v="21"/>
    <n v="8"/>
    <n v="35"/>
    <n v="4"/>
    <n v="33"/>
    <n v="3"/>
    <n v="1"/>
    <n v="0"/>
    <n v="0"/>
    <n v="0"/>
    <n v="0"/>
    <n v="0"/>
    <n v="0"/>
    <n v="0"/>
    <n v="0"/>
    <n v="0"/>
    <n v="0"/>
    <n v="0"/>
    <n v="0"/>
    <n v="0"/>
    <n v="0"/>
    <n v="0"/>
    <n v="0"/>
    <n v="0"/>
    <n v="0"/>
    <n v="0"/>
    <n v="1"/>
    <n v="113"/>
    <n v="3"/>
    <n v="235"/>
    <n v="1108"/>
    <n v="534"/>
    <n v="194"/>
    <n v="29"/>
    <m/>
    <m/>
    <m/>
    <m/>
    <m/>
    <m/>
    <m/>
  </r>
  <r>
    <x v="5"/>
    <x v="36"/>
    <x v="208"/>
    <x v="6"/>
    <n v="144"/>
    <n v="0"/>
    <n v="0"/>
    <n v="1"/>
    <n v="1"/>
    <n v="52"/>
    <n v="4"/>
    <n v="19"/>
    <n v="1"/>
    <n v="3"/>
    <n v="2"/>
    <n v="0"/>
    <n v="0"/>
    <n v="277"/>
    <n v="175"/>
    <n v="15"/>
    <n v="18"/>
    <n v="2"/>
    <n v="1482"/>
    <n v="347"/>
    <n v="55"/>
    <n v="231"/>
    <n v="19"/>
    <n v="697"/>
    <n v="184"/>
    <n v="29"/>
    <n v="92"/>
    <n v="13"/>
    <n v="270"/>
    <n v="29"/>
    <n v="8"/>
    <n v="35"/>
    <n v="7"/>
    <n v="33"/>
    <n v="7"/>
    <n v="1"/>
    <n v="0"/>
    <n v="0"/>
    <n v="0"/>
    <n v="0"/>
    <n v="0"/>
    <n v="0"/>
    <n v="0"/>
    <n v="0"/>
    <n v="0"/>
    <n v="0"/>
    <n v="0"/>
    <n v="0"/>
    <n v="0"/>
    <n v="0"/>
    <n v="0"/>
    <n v="0"/>
    <n v="0"/>
    <n v="0"/>
    <n v="0"/>
    <n v="1"/>
    <n v="114"/>
    <n v="3"/>
    <n v="235"/>
    <n v="1116"/>
    <n v="535"/>
    <n v="199"/>
    <n v="29"/>
    <m/>
    <m/>
    <m/>
    <m/>
    <m/>
    <m/>
    <m/>
  </r>
  <r>
    <x v="5"/>
    <x v="36"/>
    <x v="208"/>
    <x v="7"/>
    <n v="144"/>
    <n v="0"/>
    <n v="0"/>
    <n v="1"/>
    <n v="1"/>
    <n v="58"/>
    <n v="4"/>
    <n v="19"/>
    <n v="1"/>
    <n v="3"/>
    <n v="2"/>
    <n v="0"/>
    <n v="0"/>
    <n v="280"/>
    <n v="182"/>
    <n v="15"/>
    <n v="18"/>
    <n v="3"/>
    <n v="1467"/>
    <n v="430"/>
    <n v="51"/>
    <n v="230"/>
    <n v="21"/>
    <n v="689"/>
    <n v="244"/>
    <n v="29"/>
    <n v="91"/>
    <n v="12"/>
    <n v="275"/>
    <n v="39"/>
    <n v="9"/>
    <n v="33"/>
    <n v="7"/>
    <n v="34"/>
    <n v="18"/>
    <n v="1"/>
    <n v="0"/>
    <n v="0"/>
    <n v="0"/>
    <n v="0"/>
    <n v="0"/>
    <n v="0"/>
    <n v="0"/>
    <n v="0"/>
    <n v="0"/>
    <n v="0"/>
    <n v="0"/>
    <n v="0"/>
    <n v="0"/>
    <n v="0"/>
    <n v="0"/>
    <n v="0"/>
    <n v="0"/>
    <n v="0"/>
    <n v="0"/>
    <n v="1"/>
    <n v="114"/>
    <n v="3"/>
    <n v="237"/>
    <n v="1103"/>
    <n v="530"/>
    <n v="206"/>
    <n v="31"/>
    <m/>
    <m/>
    <m/>
    <m/>
    <m/>
    <m/>
    <m/>
  </r>
  <r>
    <x v="5"/>
    <x v="36"/>
    <x v="208"/>
    <x v="8"/>
    <n v="146"/>
    <n v="0"/>
    <n v="0"/>
    <n v="1"/>
    <n v="1"/>
    <n v="72"/>
    <n v="4"/>
    <n v="19"/>
    <n v="1"/>
    <n v="3"/>
    <n v="2"/>
    <n v="0"/>
    <n v="0"/>
    <n v="280"/>
    <n v="189"/>
    <n v="15"/>
    <n v="18"/>
    <n v="3"/>
    <n v="1465"/>
    <n v="523"/>
    <n v="50"/>
    <n v="227"/>
    <n v="20"/>
    <n v="689"/>
    <n v="305"/>
    <n v="28"/>
    <n v="91"/>
    <n v="11"/>
    <n v="274"/>
    <n v="69"/>
    <n v="8"/>
    <n v="33"/>
    <n v="7"/>
    <n v="34"/>
    <n v="18"/>
    <n v="1"/>
    <n v="0"/>
    <n v="0"/>
    <n v="0"/>
    <n v="0"/>
    <n v="0"/>
    <n v="0"/>
    <n v="0"/>
    <n v="0"/>
    <n v="0"/>
    <n v="0"/>
    <n v="0"/>
    <n v="0"/>
    <n v="0"/>
    <n v="0"/>
    <n v="0"/>
    <n v="0"/>
    <n v="0"/>
    <n v="0"/>
    <n v="0"/>
    <n v="1"/>
    <n v="116"/>
    <n v="3"/>
    <n v="238"/>
    <n v="1107"/>
    <n v="533"/>
    <n v="206"/>
    <n v="31"/>
    <n v="13613"/>
    <n v="1438"/>
    <n v="0"/>
    <n v="92"/>
    <n v="4629"/>
    <n v="1947"/>
    <n v="6083"/>
  </r>
  <r>
    <x v="5"/>
    <x v="36"/>
    <x v="208"/>
    <x v="9"/>
    <n v="146"/>
    <n v="0"/>
    <n v="0"/>
    <n v="0"/>
    <n v="0"/>
    <n v="77"/>
    <n v="4"/>
    <n v="19"/>
    <n v="1"/>
    <n v="2"/>
    <n v="2"/>
    <n v="0"/>
    <n v="0"/>
    <n v="280"/>
    <n v="199"/>
    <n v="15"/>
    <n v="18"/>
    <n v="3"/>
    <n v="1463"/>
    <n v="607"/>
    <n v="49"/>
    <n v="224"/>
    <n v="18"/>
    <n v="690"/>
    <n v="350"/>
    <n v="28"/>
    <n v="91"/>
    <n v="11"/>
    <n v="277"/>
    <n v="106"/>
    <n v="8"/>
    <n v="33"/>
    <n v="7"/>
    <n v="34"/>
    <n v="21"/>
    <n v="1"/>
    <n v="0"/>
    <n v="0"/>
    <n v="0"/>
    <n v="0"/>
    <n v="0"/>
    <n v="0"/>
    <n v="0"/>
    <n v="0"/>
    <n v="0"/>
    <n v="0"/>
    <n v="0"/>
    <n v="0"/>
    <n v="0"/>
    <n v="0"/>
    <n v="0"/>
    <n v="0"/>
    <n v="0"/>
    <n v="0"/>
    <n v="0"/>
    <n v="0"/>
    <n v="116"/>
    <n v="2"/>
    <n v="238"/>
    <n v="1112"/>
    <n v="535"/>
    <n v="211"/>
    <n v="32"/>
    <n v="13640"/>
    <n v="2392"/>
    <n v="0"/>
    <n v="91"/>
    <n v="4598"/>
    <n v="1869"/>
    <n v="6159"/>
  </r>
  <r>
    <x v="5"/>
    <x v="36"/>
    <x v="208"/>
    <x v="10"/>
    <n v="146"/>
    <n v="0"/>
    <n v="0"/>
    <n v="0"/>
    <n v="0"/>
    <n v="79"/>
    <n v="4"/>
    <n v="19"/>
    <n v="1"/>
    <n v="2"/>
    <n v="2"/>
    <n v="0"/>
    <n v="0"/>
    <n v="278"/>
    <n v="201"/>
    <n v="13"/>
    <n v="18"/>
    <n v="3"/>
    <n v="1464"/>
    <n v="664"/>
    <n v="49"/>
    <n v="221"/>
    <n v="16"/>
    <n v="690"/>
    <n v="366"/>
    <n v="28"/>
    <n v="91"/>
    <n v="11"/>
    <n v="277"/>
    <n v="116"/>
    <n v="8"/>
    <n v="32"/>
    <n v="6"/>
    <n v="34"/>
    <n v="21"/>
    <n v="1"/>
    <n v="0"/>
    <n v="0"/>
    <n v="0"/>
    <n v="0"/>
    <n v="0"/>
    <n v="0"/>
    <n v="0"/>
    <n v="0"/>
    <n v="0"/>
    <n v="0"/>
    <n v="0"/>
    <n v="0"/>
    <n v="0"/>
    <n v="0"/>
    <n v="0"/>
    <n v="0"/>
    <n v="0"/>
    <n v="0"/>
    <n v="0"/>
    <n v="0"/>
    <n v="116"/>
    <n v="2"/>
    <n v="239"/>
    <n v="1117"/>
    <n v="536"/>
    <n v="211"/>
    <n v="32"/>
    <n v="13646"/>
    <n v="2719"/>
    <n v="0"/>
    <n v="88"/>
    <n v="4575"/>
    <n v="1842"/>
    <n v="6196"/>
  </r>
  <r>
    <x v="5"/>
    <x v="36"/>
    <x v="208"/>
    <x v="11"/>
    <n v="146"/>
    <n v="0"/>
    <n v="0"/>
    <n v="0"/>
    <n v="0"/>
    <n v="82"/>
    <n v="4"/>
    <n v="19"/>
    <n v="1"/>
    <n v="2"/>
    <n v="2"/>
    <n v="0"/>
    <n v="0"/>
    <n v="279"/>
    <n v="204"/>
    <n v="13"/>
    <n v="17"/>
    <n v="3"/>
    <n v="1460"/>
    <n v="696"/>
    <n v="49"/>
    <n v="214"/>
    <n v="16"/>
    <n v="692"/>
    <n v="381"/>
    <n v="28"/>
    <n v="91"/>
    <n v="11"/>
    <n v="278"/>
    <n v="122"/>
    <n v="8"/>
    <n v="31"/>
    <n v="8"/>
    <n v="33"/>
    <n v="21"/>
    <n v="1"/>
    <n v="0"/>
    <n v="0"/>
    <n v="0"/>
    <n v="0"/>
    <n v="0"/>
    <n v="0"/>
    <n v="0"/>
    <n v="0"/>
    <n v="0"/>
    <n v="0"/>
    <n v="0"/>
    <n v="0"/>
    <n v="0"/>
    <n v="0"/>
    <n v="0"/>
    <n v="0"/>
    <n v="0"/>
    <n v="0"/>
    <n v="0"/>
    <n v="0"/>
    <n v="116"/>
    <n v="2"/>
    <n v="240"/>
    <n v="1116"/>
    <n v="539"/>
    <n v="211"/>
    <n v="31"/>
    <n v="13637"/>
    <n v="3016"/>
    <n v="0"/>
    <n v="88"/>
    <n v="4538"/>
    <n v="1862"/>
    <n v="6213"/>
  </r>
  <r>
    <x v="5"/>
    <x v="36"/>
    <x v="208"/>
    <x v="29"/>
    <n v="146"/>
    <n v="0"/>
    <n v="0"/>
    <n v="0"/>
    <n v="0"/>
    <n v="83"/>
    <n v="4"/>
    <n v="19"/>
    <n v="1"/>
    <n v="2"/>
    <n v="2"/>
    <n v="0"/>
    <n v="0"/>
    <n v="281"/>
    <n v="205"/>
    <n v="13"/>
    <n v="18"/>
    <n v="3"/>
    <n v="1459"/>
    <n v="727"/>
    <n v="49"/>
    <n v="214"/>
    <n v="16"/>
    <n v="692"/>
    <n v="392"/>
    <n v="28"/>
    <n v="91"/>
    <n v="11"/>
    <n v="281"/>
    <n v="130"/>
    <n v="8"/>
    <n v="31"/>
    <n v="9"/>
    <n v="35"/>
    <n v="23"/>
    <n v="1"/>
    <n v="0"/>
    <n v="0"/>
    <n v="0"/>
    <n v="0"/>
    <n v="0"/>
    <n v="0"/>
    <n v="0"/>
    <n v="0"/>
    <n v="0"/>
    <n v="0"/>
    <n v="0"/>
    <n v="0"/>
    <n v="0"/>
    <n v="0"/>
    <n v="0"/>
    <n v="0"/>
    <n v="0"/>
    <n v="0"/>
    <n v="0"/>
    <n v="0"/>
    <n v="116"/>
    <n v="2"/>
    <n v="242"/>
    <n v="1116"/>
    <n v="540"/>
    <n v="213"/>
    <n v="33"/>
    <n v="13727"/>
    <n v="3235"/>
    <n v="0"/>
    <n v="86"/>
    <n v="4522"/>
    <n v="1883"/>
    <n v="6275"/>
  </r>
  <r>
    <x v="5"/>
    <x v="36"/>
    <x v="208"/>
    <x v="13"/>
    <n v="145"/>
    <n v="0"/>
    <n v="0"/>
    <n v="0"/>
    <n v="0"/>
    <n v="83"/>
    <n v="4"/>
    <n v="18"/>
    <n v="1"/>
    <n v="2"/>
    <n v="2"/>
    <n v="0"/>
    <n v="0"/>
    <n v="282"/>
    <n v="205"/>
    <n v="14"/>
    <n v="18"/>
    <n v="3"/>
    <n v="1467"/>
    <n v="744"/>
    <n v="50"/>
    <n v="214"/>
    <n v="18"/>
    <n v="697"/>
    <n v="397"/>
    <n v="28"/>
    <n v="91"/>
    <n v="13"/>
    <n v="278"/>
    <n v="130"/>
    <n v="8"/>
    <n v="31"/>
    <n v="8"/>
    <n v="35"/>
    <n v="23"/>
    <n v="1"/>
    <n v="0"/>
    <n v="0"/>
    <n v="0"/>
    <n v="0"/>
    <n v="0"/>
    <n v="0"/>
    <n v="0"/>
    <n v="0"/>
    <n v="0"/>
    <n v="0"/>
    <n v="0"/>
    <n v="0"/>
    <n v="0"/>
    <n v="0"/>
    <n v="0"/>
    <n v="0"/>
    <n v="0"/>
    <n v="0"/>
    <n v="0"/>
    <n v="0"/>
    <n v="116"/>
    <n v="2"/>
    <n v="242"/>
    <n v="1121"/>
    <n v="543"/>
    <n v="213"/>
    <n v="33"/>
    <n v="13818"/>
    <n v="3385"/>
    <n v="0"/>
    <n v="87"/>
    <n v="4509"/>
    <n v="1909"/>
    <n v="6332"/>
  </r>
  <r>
    <x v="5"/>
    <x v="36"/>
    <x v="208"/>
    <x v="31"/>
    <n v="146"/>
    <n v="0"/>
    <n v="0"/>
    <n v="0"/>
    <n v="0"/>
    <n v="85"/>
    <n v="4"/>
    <n v="18"/>
    <n v="1"/>
    <n v="2"/>
    <n v="2"/>
    <n v="0"/>
    <n v="0"/>
    <n v="280"/>
    <n v="205"/>
    <n v="14"/>
    <n v="18"/>
    <n v="3"/>
    <n v="1475"/>
    <n v="760"/>
    <n v="49"/>
    <n v="213"/>
    <n v="18"/>
    <n v="701"/>
    <n v="407"/>
    <n v="28"/>
    <n v="91"/>
    <n v="13"/>
    <n v="279"/>
    <n v="132"/>
    <n v="8"/>
    <n v="29"/>
    <n v="8"/>
    <n v="36"/>
    <n v="26"/>
    <n v="1"/>
    <n v="0"/>
    <n v="0"/>
    <n v="0"/>
    <n v="0"/>
    <n v="0"/>
    <n v="0"/>
    <n v="0"/>
    <n v="0"/>
    <n v="0"/>
    <n v="0"/>
    <n v="0"/>
    <n v="0"/>
    <n v="0"/>
    <n v="0"/>
    <n v="0"/>
    <n v="0"/>
    <n v="0"/>
    <n v="0"/>
    <n v="0"/>
    <n v="0"/>
    <n v="117"/>
    <n v="2"/>
    <n v="240"/>
    <n v="1129"/>
    <n v="547"/>
    <n v="215"/>
    <n v="34"/>
    <n v="13895"/>
    <n v="3540"/>
    <n v="0"/>
    <n v="87"/>
    <n v="4489"/>
    <n v="1911"/>
    <n v="6397"/>
  </r>
  <r>
    <x v="5"/>
    <x v="36"/>
    <x v="208"/>
    <x v="15"/>
    <n v="147"/>
    <n v="0"/>
    <n v="0"/>
    <n v="0"/>
    <n v="0"/>
    <n v="86"/>
    <n v="4"/>
    <n v="18"/>
    <n v="1"/>
    <n v="2"/>
    <n v="2"/>
    <n v="0"/>
    <n v="0"/>
    <n v="283"/>
    <n v="206"/>
    <n v="14"/>
    <n v="17"/>
    <n v="6"/>
    <n v="1482"/>
    <n v="769"/>
    <n v="49"/>
    <n v="212"/>
    <n v="19"/>
    <n v="702"/>
    <n v="411"/>
    <n v="28"/>
    <n v="91"/>
    <n v="12"/>
    <n v="284"/>
    <n v="138"/>
    <n v="8"/>
    <n v="29"/>
    <n v="8"/>
    <n v="35"/>
    <n v="26"/>
    <n v="1"/>
    <n v="0"/>
    <n v="0"/>
    <n v="0"/>
    <n v="0"/>
    <n v="0"/>
    <n v="0"/>
    <n v="0"/>
    <n v="0"/>
    <n v="0"/>
    <n v="0"/>
    <n v="0"/>
    <n v="0"/>
    <n v="0"/>
    <n v="0"/>
    <n v="0"/>
    <n v="0"/>
    <n v="0"/>
    <n v="0"/>
    <n v="0"/>
    <n v="0"/>
    <n v="118"/>
    <n v="2"/>
    <n v="241"/>
    <n v="1136"/>
    <n v="547"/>
    <n v="220"/>
    <n v="33"/>
    <n v="13958"/>
    <n v="3626"/>
    <n v="0"/>
    <n v="87"/>
    <n v="4482"/>
    <n v="1910"/>
    <n v="6458"/>
  </r>
  <r>
    <x v="5"/>
    <x v="36"/>
    <x v="208"/>
    <x v="16"/>
    <n v="147"/>
    <n v="0"/>
    <n v="0"/>
    <n v="0"/>
    <n v="0"/>
    <n v="88"/>
    <n v="4"/>
    <n v="18"/>
    <n v="1"/>
    <n v="2"/>
    <n v="2"/>
    <n v="0"/>
    <n v="0"/>
    <n v="280"/>
    <n v="204"/>
    <n v="14"/>
    <n v="17"/>
    <n v="6"/>
    <n v="1468"/>
    <n v="774"/>
    <n v="49"/>
    <n v="212"/>
    <n v="22"/>
    <n v="698"/>
    <n v="412"/>
    <n v="28"/>
    <n v="90"/>
    <n v="12"/>
    <n v="288"/>
    <n v="140"/>
    <n v="8"/>
    <n v="30"/>
    <n v="8"/>
    <n v="36"/>
    <n v="28"/>
    <n v="0"/>
    <n v="0"/>
    <n v="0"/>
    <n v="0"/>
    <n v="0"/>
    <n v="0"/>
    <n v="0"/>
    <n v="0"/>
    <n v="0"/>
    <n v="0"/>
    <n v="0"/>
    <n v="0"/>
    <n v="0"/>
    <n v="0"/>
    <n v="0"/>
    <n v="0"/>
    <n v="0"/>
    <n v="0"/>
    <n v="0"/>
    <n v="0"/>
    <n v="0"/>
    <n v="119"/>
    <n v="2"/>
    <n v="238"/>
    <n v="1121"/>
    <n v="545"/>
    <n v="222"/>
    <n v="35"/>
    <n v="13832"/>
    <n v="3656"/>
    <n v="0"/>
    <n v="87"/>
    <n v="4444"/>
    <n v="1906"/>
    <n v="6387"/>
  </r>
  <r>
    <x v="5"/>
    <x v="37"/>
    <x v="209"/>
    <x v="0"/>
    <n v="273"/>
    <n v="2"/>
    <n v="0"/>
    <n v="4"/>
    <n v="0"/>
    <n v="33"/>
    <n v="18"/>
    <n v="31"/>
    <n v="7"/>
    <n v="43"/>
    <n v="0"/>
    <n v="13"/>
    <n v="0"/>
    <n v="510"/>
    <n v="0"/>
    <n v="93"/>
    <n v="23"/>
    <n v="13"/>
    <n v="3457"/>
    <n v="0"/>
    <n v="148"/>
    <n v="381"/>
    <n v="108"/>
    <n v="1458"/>
    <n v="62"/>
    <n v="50"/>
    <n v="160"/>
    <n v="80"/>
    <n v="562"/>
    <n v="0"/>
    <n v="31"/>
    <n v="61"/>
    <n v="43"/>
    <n v="51"/>
    <n v="0"/>
    <n v="11"/>
    <n v="1"/>
    <n v="1"/>
    <n v="0"/>
    <n v="1"/>
    <n v="1"/>
    <n v="0"/>
    <n v="0"/>
    <n v="0"/>
    <n v="0"/>
    <n v="0"/>
    <n v="0"/>
    <n v="2"/>
    <n v="0"/>
    <n v="18"/>
    <n v="122"/>
    <n v="0"/>
    <n v="12"/>
    <n v="3"/>
    <m/>
    <m/>
    <m/>
    <m/>
    <m/>
    <m/>
    <m/>
    <m/>
    <m/>
    <m/>
    <m/>
    <m/>
    <m/>
    <m/>
    <m/>
    <m/>
  </r>
  <r>
    <x v="5"/>
    <x v="37"/>
    <x v="209"/>
    <x v="1"/>
    <n v="270"/>
    <n v="2"/>
    <n v="0"/>
    <n v="5"/>
    <n v="0"/>
    <n v="46"/>
    <n v="18"/>
    <n v="30"/>
    <n v="6"/>
    <n v="43"/>
    <n v="0"/>
    <n v="15"/>
    <n v="0"/>
    <n v="495"/>
    <n v="0"/>
    <n v="117"/>
    <n v="23"/>
    <n v="11"/>
    <n v="3408"/>
    <n v="0"/>
    <n v="209"/>
    <n v="371"/>
    <n v="111"/>
    <n v="1450"/>
    <n v="81"/>
    <n v="49"/>
    <n v="158"/>
    <n v="81"/>
    <n v="560"/>
    <n v="0"/>
    <n v="37"/>
    <n v="59"/>
    <n v="43"/>
    <n v="53"/>
    <n v="0"/>
    <n v="16"/>
    <n v="1"/>
    <n v="1"/>
    <n v="0"/>
    <n v="1"/>
    <n v="1"/>
    <n v="0"/>
    <n v="0"/>
    <n v="1"/>
    <n v="0"/>
    <n v="0"/>
    <n v="0"/>
    <n v="2"/>
    <n v="0"/>
    <n v="17"/>
    <n v="120"/>
    <n v="0"/>
    <n v="13"/>
    <n v="3"/>
    <m/>
    <m/>
    <m/>
    <m/>
    <m/>
    <m/>
    <m/>
    <m/>
    <m/>
    <m/>
    <m/>
    <m/>
    <m/>
    <m/>
    <m/>
    <m/>
  </r>
  <r>
    <x v="5"/>
    <x v="37"/>
    <x v="209"/>
    <x v="2"/>
    <n v="274"/>
    <n v="2"/>
    <n v="0"/>
    <n v="6"/>
    <n v="0"/>
    <n v="65"/>
    <n v="18"/>
    <n v="30"/>
    <n v="7"/>
    <n v="44"/>
    <n v="17"/>
    <n v="2"/>
    <n v="0"/>
    <n v="479"/>
    <n v="144"/>
    <n v="16"/>
    <n v="23"/>
    <n v="10"/>
    <n v="3383"/>
    <n v="283"/>
    <n v="117"/>
    <n v="358"/>
    <n v="113"/>
    <n v="1451"/>
    <n v="101"/>
    <n v="48"/>
    <n v="157"/>
    <n v="80"/>
    <n v="566"/>
    <n v="50"/>
    <n v="13"/>
    <n v="57"/>
    <n v="46"/>
    <n v="57"/>
    <n v="19"/>
    <n v="4"/>
    <n v="2"/>
    <n v="1"/>
    <n v="0"/>
    <n v="1"/>
    <n v="1"/>
    <n v="0"/>
    <n v="0"/>
    <n v="1"/>
    <n v="0"/>
    <n v="0"/>
    <n v="0"/>
    <n v="0"/>
    <n v="0"/>
    <n v="0"/>
    <n v="0"/>
    <n v="0"/>
    <n v="0"/>
    <n v="0"/>
    <n v="0"/>
    <n v="5"/>
    <n v="210"/>
    <n v="40"/>
    <n v="415"/>
    <n v="2628"/>
    <n v="1095"/>
    <n v="414"/>
    <n v="45"/>
    <m/>
    <m/>
    <m/>
    <m/>
    <m/>
    <m/>
    <m/>
  </r>
  <r>
    <x v="5"/>
    <x v="37"/>
    <x v="209"/>
    <x v="3"/>
    <n v="277"/>
    <n v="2"/>
    <n v="0"/>
    <n v="6"/>
    <n v="1"/>
    <n v="77"/>
    <n v="18"/>
    <n v="30"/>
    <n v="7"/>
    <n v="42"/>
    <n v="21"/>
    <n v="2"/>
    <n v="0"/>
    <n v="475"/>
    <n v="169"/>
    <n v="16"/>
    <n v="22"/>
    <n v="12"/>
    <n v="3357"/>
    <n v="363"/>
    <n v="115"/>
    <n v="349"/>
    <n v="107"/>
    <n v="1447"/>
    <n v="116"/>
    <n v="48"/>
    <n v="156"/>
    <n v="79"/>
    <n v="562"/>
    <n v="60"/>
    <n v="13"/>
    <n v="55"/>
    <n v="46"/>
    <n v="59"/>
    <n v="20"/>
    <n v="4"/>
    <n v="2"/>
    <n v="1"/>
    <n v="0"/>
    <n v="1"/>
    <n v="1"/>
    <n v="0"/>
    <n v="0"/>
    <n v="1"/>
    <n v="0"/>
    <n v="0"/>
    <n v="0"/>
    <n v="0"/>
    <n v="0"/>
    <n v="0"/>
    <n v="0"/>
    <n v="0"/>
    <n v="0"/>
    <n v="0"/>
    <n v="0"/>
    <n v="5"/>
    <n v="213"/>
    <n v="39"/>
    <n v="409"/>
    <n v="2626"/>
    <n v="1099"/>
    <n v="414"/>
    <n v="47"/>
    <m/>
    <m/>
    <m/>
    <m/>
    <m/>
    <m/>
    <m/>
  </r>
  <r>
    <x v="5"/>
    <x v="37"/>
    <x v="209"/>
    <x v="4"/>
    <n v="277"/>
    <n v="3"/>
    <n v="0"/>
    <n v="6"/>
    <n v="1"/>
    <n v="87"/>
    <n v="18"/>
    <n v="31"/>
    <n v="7"/>
    <n v="43"/>
    <n v="24"/>
    <n v="2"/>
    <n v="0"/>
    <n v="472"/>
    <n v="189"/>
    <n v="16"/>
    <n v="21"/>
    <n v="13"/>
    <n v="3348"/>
    <n v="510"/>
    <n v="115"/>
    <n v="340"/>
    <n v="107"/>
    <n v="1449"/>
    <n v="146"/>
    <n v="47"/>
    <n v="155"/>
    <n v="82"/>
    <n v="562"/>
    <n v="71"/>
    <n v="13"/>
    <n v="53"/>
    <n v="45"/>
    <n v="58"/>
    <n v="21"/>
    <n v="4"/>
    <n v="2"/>
    <n v="1"/>
    <n v="0"/>
    <n v="2"/>
    <n v="1"/>
    <n v="0"/>
    <n v="0"/>
    <n v="1"/>
    <n v="0"/>
    <n v="0"/>
    <n v="0"/>
    <n v="0"/>
    <n v="0"/>
    <n v="0"/>
    <n v="0"/>
    <n v="0"/>
    <n v="0"/>
    <n v="0"/>
    <n v="0"/>
    <n v="5"/>
    <n v="214"/>
    <n v="40"/>
    <n v="407"/>
    <n v="2627"/>
    <n v="1102"/>
    <n v="418"/>
    <n v="46"/>
    <m/>
    <m/>
    <m/>
    <m/>
    <m/>
    <m/>
    <m/>
  </r>
  <r>
    <x v="5"/>
    <x v="37"/>
    <x v="209"/>
    <x v="5"/>
    <n v="277"/>
    <n v="3"/>
    <n v="0"/>
    <n v="6"/>
    <n v="3"/>
    <n v="114"/>
    <n v="18"/>
    <n v="30"/>
    <n v="8"/>
    <n v="42"/>
    <n v="25"/>
    <n v="2"/>
    <n v="0"/>
    <n v="465"/>
    <n v="209"/>
    <n v="16"/>
    <n v="21"/>
    <n v="11"/>
    <n v="3335"/>
    <n v="711"/>
    <n v="113"/>
    <n v="336"/>
    <n v="111"/>
    <n v="1450"/>
    <n v="240"/>
    <n v="47"/>
    <n v="153"/>
    <n v="83"/>
    <n v="563"/>
    <n v="83"/>
    <n v="13"/>
    <n v="52"/>
    <n v="44"/>
    <n v="57"/>
    <n v="21"/>
    <n v="4"/>
    <n v="2"/>
    <n v="1"/>
    <n v="0"/>
    <n v="2"/>
    <n v="1"/>
    <n v="0"/>
    <n v="0"/>
    <n v="1"/>
    <n v="0"/>
    <n v="0"/>
    <n v="0"/>
    <n v="0"/>
    <n v="0"/>
    <n v="0"/>
    <n v="0"/>
    <n v="0"/>
    <n v="0"/>
    <n v="0"/>
    <n v="0"/>
    <n v="5"/>
    <n v="213"/>
    <n v="39"/>
    <n v="401"/>
    <n v="2616"/>
    <n v="1105"/>
    <n v="424"/>
    <n v="45"/>
    <m/>
    <m/>
    <m/>
    <m/>
    <m/>
    <m/>
    <m/>
  </r>
  <r>
    <x v="5"/>
    <x v="37"/>
    <x v="209"/>
    <x v="6"/>
    <n v="277"/>
    <n v="4"/>
    <n v="0"/>
    <n v="7"/>
    <n v="3"/>
    <n v="129"/>
    <n v="17"/>
    <n v="30"/>
    <n v="8"/>
    <n v="43"/>
    <n v="26"/>
    <n v="2"/>
    <n v="0"/>
    <n v="463"/>
    <n v="217"/>
    <n v="16"/>
    <n v="21"/>
    <n v="12"/>
    <n v="3331"/>
    <n v="859"/>
    <n v="114"/>
    <n v="335"/>
    <n v="116"/>
    <n v="1446"/>
    <n v="319"/>
    <n v="47"/>
    <n v="153"/>
    <n v="79"/>
    <n v="560"/>
    <n v="93"/>
    <n v="13"/>
    <n v="51"/>
    <n v="44"/>
    <n v="58"/>
    <n v="23"/>
    <n v="4"/>
    <n v="2"/>
    <n v="1"/>
    <n v="0"/>
    <n v="2"/>
    <n v="1"/>
    <n v="0"/>
    <n v="0"/>
    <n v="1"/>
    <n v="0"/>
    <n v="0"/>
    <n v="0"/>
    <n v="0"/>
    <n v="0"/>
    <n v="0"/>
    <n v="0"/>
    <n v="0"/>
    <n v="0"/>
    <n v="0"/>
    <n v="1"/>
    <n v="6"/>
    <n v="214"/>
    <n v="40"/>
    <n v="398"/>
    <n v="2613"/>
    <n v="1105"/>
    <n v="424"/>
    <n v="47"/>
    <m/>
    <m/>
    <m/>
    <m/>
    <m/>
    <m/>
    <m/>
  </r>
  <r>
    <x v="5"/>
    <x v="37"/>
    <x v="209"/>
    <x v="7"/>
    <n v="272"/>
    <n v="4"/>
    <n v="0"/>
    <n v="7"/>
    <n v="3"/>
    <n v="143"/>
    <n v="16"/>
    <n v="29"/>
    <n v="8"/>
    <n v="45"/>
    <n v="27"/>
    <n v="2"/>
    <n v="0"/>
    <n v="460"/>
    <n v="231"/>
    <n v="16"/>
    <n v="20"/>
    <n v="11"/>
    <n v="3322"/>
    <n v="1027"/>
    <n v="114"/>
    <n v="327"/>
    <n v="112"/>
    <n v="1446"/>
    <n v="445"/>
    <n v="47"/>
    <n v="153"/>
    <n v="71"/>
    <n v="559"/>
    <n v="106"/>
    <n v="13"/>
    <n v="51"/>
    <n v="45"/>
    <n v="59"/>
    <n v="23"/>
    <n v="4"/>
    <n v="2"/>
    <n v="1"/>
    <n v="0"/>
    <n v="2"/>
    <n v="1"/>
    <n v="0"/>
    <n v="0"/>
    <n v="1"/>
    <n v="0"/>
    <n v="0"/>
    <n v="0"/>
    <n v="0"/>
    <n v="0"/>
    <n v="0"/>
    <n v="0"/>
    <n v="0"/>
    <n v="0"/>
    <n v="0"/>
    <n v="1"/>
    <n v="6"/>
    <n v="211"/>
    <n v="41"/>
    <n v="396"/>
    <n v="2617"/>
    <n v="1110"/>
    <n v="425"/>
    <n v="48"/>
    <m/>
    <m/>
    <m/>
    <m/>
    <m/>
    <m/>
    <m/>
  </r>
  <r>
    <x v="5"/>
    <x v="37"/>
    <x v="209"/>
    <x v="8"/>
    <n v="274"/>
    <n v="4"/>
    <n v="0"/>
    <n v="7"/>
    <n v="3"/>
    <n v="153"/>
    <n v="14"/>
    <n v="29"/>
    <n v="8"/>
    <n v="45"/>
    <n v="30"/>
    <n v="2"/>
    <n v="0"/>
    <n v="459"/>
    <n v="239"/>
    <n v="16"/>
    <n v="19"/>
    <n v="11"/>
    <n v="3320"/>
    <n v="1257"/>
    <n v="113"/>
    <n v="318"/>
    <n v="113"/>
    <n v="1431"/>
    <n v="587"/>
    <n v="47"/>
    <n v="152"/>
    <n v="70"/>
    <n v="563"/>
    <n v="159"/>
    <n v="12"/>
    <n v="51"/>
    <n v="44"/>
    <n v="59"/>
    <n v="25"/>
    <n v="4"/>
    <n v="2"/>
    <n v="1"/>
    <n v="0"/>
    <n v="2"/>
    <n v="1"/>
    <n v="0"/>
    <n v="0"/>
    <n v="1"/>
    <n v="0"/>
    <n v="0"/>
    <n v="0"/>
    <n v="0"/>
    <n v="0"/>
    <n v="0"/>
    <n v="0"/>
    <n v="0"/>
    <n v="0"/>
    <n v="0"/>
    <n v="1"/>
    <n v="6"/>
    <n v="214"/>
    <n v="41"/>
    <n v="396"/>
    <n v="2626"/>
    <n v="1098"/>
    <n v="430"/>
    <n v="48"/>
    <n v="19534"/>
    <n v="3086"/>
    <n v="0"/>
    <n v="85"/>
    <n v="4201"/>
    <n v="2200"/>
    <n v="11770"/>
  </r>
  <r>
    <x v="5"/>
    <x v="37"/>
    <x v="209"/>
    <x v="9"/>
    <n v="269"/>
    <n v="4"/>
    <n v="0"/>
    <n v="6"/>
    <n v="3"/>
    <n v="161"/>
    <n v="13"/>
    <n v="29"/>
    <n v="8"/>
    <n v="45"/>
    <n v="31"/>
    <n v="1"/>
    <n v="0"/>
    <n v="452"/>
    <n v="248"/>
    <n v="16"/>
    <n v="17"/>
    <n v="11"/>
    <n v="3312"/>
    <n v="1442"/>
    <n v="112"/>
    <n v="315"/>
    <n v="113"/>
    <n v="1431"/>
    <n v="661"/>
    <n v="45"/>
    <n v="146"/>
    <n v="76"/>
    <n v="563"/>
    <n v="209"/>
    <n v="13"/>
    <n v="50"/>
    <n v="41"/>
    <n v="60"/>
    <n v="27"/>
    <n v="4"/>
    <n v="2"/>
    <n v="1"/>
    <n v="0"/>
    <n v="2"/>
    <n v="1"/>
    <n v="0"/>
    <n v="0"/>
    <n v="1"/>
    <n v="0"/>
    <n v="0"/>
    <n v="0"/>
    <n v="0"/>
    <n v="0"/>
    <n v="0"/>
    <n v="0"/>
    <n v="0"/>
    <n v="0"/>
    <n v="0"/>
    <n v="1"/>
    <n v="5"/>
    <n v="211"/>
    <n v="42"/>
    <n v="393"/>
    <n v="2630"/>
    <n v="1097"/>
    <n v="432"/>
    <n v="50"/>
    <n v="19568"/>
    <n v="4601"/>
    <n v="0"/>
    <n v="85"/>
    <n v="4155"/>
    <n v="2201"/>
    <n v="11833"/>
  </r>
  <r>
    <x v="5"/>
    <x v="37"/>
    <x v="209"/>
    <x v="10"/>
    <n v="269"/>
    <n v="4"/>
    <n v="0"/>
    <n v="6"/>
    <n v="3"/>
    <n v="165"/>
    <n v="13"/>
    <n v="29"/>
    <n v="8"/>
    <n v="45"/>
    <n v="31"/>
    <n v="1"/>
    <n v="0"/>
    <n v="453"/>
    <n v="257"/>
    <n v="16"/>
    <n v="17"/>
    <n v="11"/>
    <n v="3306"/>
    <n v="1515"/>
    <n v="110"/>
    <n v="304"/>
    <n v="110"/>
    <n v="1433"/>
    <n v="687"/>
    <n v="45"/>
    <n v="147"/>
    <n v="75"/>
    <n v="564"/>
    <n v="223"/>
    <n v="13"/>
    <n v="50"/>
    <n v="41"/>
    <n v="60"/>
    <n v="28"/>
    <n v="3"/>
    <n v="2"/>
    <n v="1"/>
    <n v="0"/>
    <n v="2"/>
    <n v="1"/>
    <n v="0"/>
    <n v="0"/>
    <n v="1"/>
    <n v="0"/>
    <n v="0"/>
    <n v="0"/>
    <n v="0"/>
    <n v="0"/>
    <n v="0"/>
    <n v="0"/>
    <n v="0"/>
    <n v="0"/>
    <n v="0"/>
    <n v="1"/>
    <n v="5"/>
    <n v="211"/>
    <n v="42"/>
    <n v="394"/>
    <n v="2632"/>
    <n v="1097"/>
    <n v="434"/>
    <n v="50"/>
    <n v="19683"/>
    <n v="5094"/>
    <n v="0"/>
    <n v="86"/>
    <n v="4152"/>
    <n v="2241"/>
    <n v="11902"/>
  </r>
  <r>
    <x v="5"/>
    <x v="37"/>
    <x v="209"/>
    <x v="11"/>
    <n v="272"/>
    <n v="4"/>
    <n v="0"/>
    <n v="6"/>
    <n v="3"/>
    <n v="171"/>
    <n v="13"/>
    <n v="29"/>
    <n v="8"/>
    <n v="44"/>
    <n v="31"/>
    <n v="1"/>
    <n v="0"/>
    <n v="453"/>
    <n v="264"/>
    <n v="17"/>
    <n v="19"/>
    <n v="11"/>
    <n v="3320"/>
    <n v="1645"/>
    <n v="108"/>
    <n v="303"/>
    <n v="113"/>
    <n v="1442"/>
    <n v="732"/>
    <n v="44"/>
    <n v="147"/>
    <n v="77"/>
    <n v="561"/>
    <n v="242"/>
    <n v="13"/>
    <n v="49"/>
    <n v="38"/>
    <n v="59"/>
    <n v="30"/>
    <n v="2"/>
    <n v="2"/>
    <n v="1"/>
    <n v="0"/>
    <n v="2"/>
    <n v="1"/>
    <n v="0"/>
    <n v="0"/>
    <n v="1"/>
    <n v="0"/>
    <n v="0"/>
    <n v="0"/>
    <n v="0"/>
    <n v="0"/>
    <n v="0"/>
    <n v="0"/>
    <n v="0"/>
    <n v="0"/>
    <n v="0"/>
    <n v="1"/>
    <n v="5"/>
    <n v="215"/>
    <n v="41"/>
    <n v="390"/>
    <n v="2650"/>
    <n v="1108"/>
    <n v="431"/>
    <n v="50"/>
    <n v="19797"/>
    <n v="5831"/>
    <n v="0"/>
    <n v="86"/>
    <n v="4115"/>
    <n v="2293"/>
    <n v="12005"/>
  </r>
  <r>
    <x v="5"/>
    <x v="37"/>
    <x v="209"/>
    <x v="29"/>
    <n v="277"/>
    <n v="4"/>
    <n v="0"/>
    <n v="6"/>
    <n v="3"/>
    <n v="177"/>
    <n v="13"/>
    <n v="29"/>
    <n v="8"/>
    <n v="43"/>
    <n v="30"/>
    <n v="1"/>
    <n v="0"/>
    <n v="449"/>
    <n v="276"/>
    <n v="17"/>
    <n v="18"/>
    <n v="11"/>
    <n v="3311"/>
    <n v="1745"/>
    <n v="107"/>
    <n v="299"/>
    <n v="117"/>
    <n v="1442"/>
    <n v="767"/>
    <n v="43"/>
    <n v="146"/>
    <n v="77"/>
    <n v="561"/>
    <n v="269"/>
    <n v="13"/>
    <n v="49"/>
    <n v="39"/>
    <n v="59"/>
    <n v="31"/>
    <n v="2"/>
    <n v="2"/>
    <n v="1"/>
    <n v="0"/>
    <n v="2"/>
    <n v="1"/>
    <n v="0"/>
    <n v="0"/>
    <n v="1"/>
    <n v="0"/>
    <n v="0"/>
    <n v="0"/>
    <n v="0"/>
    <n v="0"/>
    <n v="0"/>
    <n v="0"/>
    <n v="0"/>
    <n v="0"/>
    <n v="0"/>
    <n v="1"/>
    <n v="5"/>
    <n v="220"/>
    <n v="40"/>
    <n v="390"/>
    <n v="2637"/>
    <n v="1110"/>
    <n v="432"/>
    <n v="50"/>
    <n v="19824"/>
    <n v="6463"/>
    <n v="0"/>
    <n v="85"/>
    <n v="4075"/>
    <n v="2292"/>
    <n v="12070"/>
  </r>
  <r>
    <x v="5"/>
    <x v="37"/>
    <x v="209"/>
    <x v="13"/>
    <n v="275"/>
    <n v="3"/>
    <n v="1"/>
    <n v="6"/>
    <n v="4"/>
    <n v="180"/>
    <n v="12"/>
    <n v="28"/>
    <n v="8"/>
    <n v="43"/>
    <n v="31"/>
    <n v="1"/>
    <n v="0"/>
    <n v="446"/>
    <n v="278"/>
    <n v="15"/>
    <n v="18"/>
    <n v="12"/>
    <n v="3290"/>
    <n v="1769"/>
    <n v="108"/>
    <n v="289"/>
    <n v="115"/>
    <n v="1450"/>
    <n v="782"/>
    <n v="43"/>
    <n v="146"/>
    <n v="76"/>
    <n v="560"/>
    <n v="281"/>
    <n v="12"/>
    <n v="47"/>
    <n v="37"/>
    <n v="57"/>
    <n v="32"/>
    <n v="2"/>
    <n v="2"/>
    <n v="1"/>
    <n v="0"/>
    <n v="1"/>
    <n v="1"/>
    <n v="0"/>
    <n v="0"/>
    <n v="1"/>
    <n v="0"/>
    <n v="0"/>
    <n v="0"/>
    <n v="0"/>
    <n v="0"/>
    <n v="0"/>
    <n v="0"/>
    <n v="0"/>
    <n v="0"/>
    <n v="0"/>
    <n v="1"/>
    <n v="5"/>
    <n v="220"/>
    <n v="40"/>
    <n v="388"/>
    <n v="2630"/>
    <n v="1116"/>
    <n v="436"/>
    <n v="48"/>
    <n v="19843"/>
    <n v="6709"/>
    <n v="0"/>
    <n v="84"/>
    <n v="4045"/>
    <n v="2297"/>
    <n v="12118"/>
  </r>
  <r>
    <x v="5"/>
    <x v="37"/>
    <x v="209"/>
    <x v="31"/>
    <n v="278"/>
    <n v="4"/>
    <n v="1"/>
    <n v="6"/>
    <n v="4"/>
    <n v="181"/>
    <n v="14"/>
    <n v="28"/>
    <n v="9"/>
    <n v="42"/>
    <n v="30"/>
    <n v="1"/>
    <n v="0"/>
    <n v="446"/>
    <n v="283"/>
    <n v="14"/>
    <n v="19"/>
    <n v="11"/>
    <n v="3334"/>
    <n v="1812"/>
    <n v="105"/>
    <n v="294"/>
    <n v="116"/>
    <n v="1463"/>
    <n v="791"/>
    <n v="43"/>
    <n v="146"/>
    <n v="79"/>
    <n v="562"/>
    <n v="285"/>
    <n v="12"/>
    <n v="49"/>
    <n v="36"/>
    <n v="59"/>
    <n v="34"/>
    <n v="2"/>
    <n v="2"/>
    <n v="1"/>
    <n v="0"/>
    <n v="2"/>
    <n v="1"/>
    <n v="0"/>
    <n v="0"/>
    <n v="1"/>
    <n v="0"/>
    <n v="0"/>
    <n v="0"/>
    <n v="0"/>
    <n v="0"/>
    <n v="0"/>
    <n v="0"/>
    <n v="0"/>
    <n v="0"/>
    <n v="0"/>
    <n v="1"/>
    <n v="5"/>
    <n v="221"/>
    <n v="39"/>
    <n v="389"/>
    <n v="2662"/>
    <n v="1124"/>
    <n v="433"/>
    <n v="50"/>
    <n v="19956"/>
    <n v="6899"/>
    <n v="0"/>
    <n v="83"/>
    <n v="4019"/>
    <n v="2298"/>
    <n v="12213"/>
  </r>
  <r>
    <x v="5"/>
    <x v="37"/>
    <x v="209"/>
    <x v="15"/>
    <n v="278"/>
    <n v="4"/>
    <n v="1"/>
    <n v="6"/>
    <n v="4"/>
    <n v="181"/>
    <n v="14"/>
    <n v="27"/>
    <n v="9"/>
    <n v="41"/>
    <n v="30"/>
    <n v="1"/>
    <n v="0"/>
    <n v="444"/>
    <n v="282"/>
    <n v="14"/>
    <n v="19"/>
    <n v="12"/>
    <n v="3324"/>
    <n v="1839"/>
    <n v="105"/>
    <n v="286"/>
    <n v="115"/>
    <n v="1455"/>
    <n v="795"/>
    <n v="42"/>
    <n v="145"/>
    <n v="77"/>
    <n v="562"/>
    <n v="291"/>
    <n v="12"/>
    <n v="50"/>
    <n v="36"/>
    <n v="60"/>
    <n v="37"/>
    <n v="2"/>
    <n v="2"/>
    <n v="1"/>
    <n v="0"/>
    <n v="2"/>
    <n v="1"/>
    <n v="0"/>
    <n v="0"/>
    <n v="1"/>
    <n v="0"/>
    <n v="0"/>
    <n v="0"/>
    <n v="0"/>
    <n v="0"/>
    <n v="0"/>
    <n v="0"/>
    <n v="0"/>
    <n v="0"/>
    <n v="0"/>
    <n v="1"/>
    <n v="5"/>
    <n v="221"/>
    <n v="38"/>
    <n v="386"/>
    <n v="2657"/>
    <n v="1123"/>
    <n v="433"/>
    <n v="51"/>
    <n v="19941"/>
    <n v="7050"/>
    <n v="0"/>
    <n v="82"/>
    <n v="3986"/>
    <n v="2303"/>
    <n v="12218"/>
  </r>
  <r>
    <x v="5"/>
    <x v="37"/>
    <x v="209"/>
    <x v="16"/>
    <n v="278"/>
    <n v="4"/>
    <n v="1"/>
    <n v="6"/>
    <n v="4"/>
    <n v="181"/>
    <n v="14"/>
    <n v="27"/>
    <n v="8"/>
    <n v="40"/>
    <n v="29"/>
    <n v="1"/>
    <n v="0"/>
    <n v="446"/>
    <n v="287"/>
    <n v="14"/>
    <n v="19"/>
    <n v="13"/>
    <n v="3309"/>
    <n v="1841"/>
    <n v="104"/>
    <n v="283"/>
    <n v="116"/>
    <n v="1461"/>
    <n v="795"/>
    <n v="42"/>
    <n v="143"/>
    <n v="88"/>
    <n v="560"/>
    <n v="290"/>
    <n v="12"/>
    <n v="48"/>
    <n v="36"/>
    <n v="58"/>
    <n v="35"/>
    <n v="2"/>
    <n v="2"/>
    <n v="1"/>
    <n v="0"/>
    <n v="2"/>
    <n v="1"/>
    <n v="0"/>
    <n v="0"/>
    <n v="1"/>
    <n v="0"/>
    <n v="0"/>
    <n v="0"/>
    <n v="0"/>
    <n v="0"/>
    <n v="0"/>
    <n v="0"/>
    <n v="0"/>
    <n v="0"/>
    <n v="0"/>
    <n v="1"/>
    <n v="5"/>
    <n v="223"/>
    <n v="38"/>
    <n v="387"/>
    <n v="2650"/>
    <n v="1121"/>
    <n v="433"/>
    <n v="49"/>
    <n v="20002"/>
    <n v="7117"/>
    <n v="0"/>
    <n v="81"/>
    <n v="3966"/>
    <n v="2396"/>
    <n v="12207"/>
  </r>
  <r>
    <x v="5"/>
    <x v="33"/>
    <x v="210"/>
    <x v="0"/>
    <n v="108"/>
    <n v="3"/>
    <n v="0"/>
    <n v="1"/>
    <n v="1"/>
    <n v="25"/>
    <n v="4"/>
    <n v="12"/>
    <n v="1"/>
    <n v="59"/>
    <n v="0"/>
    <n v="47"/>
    <n v="0"/>
    <n v="356"/>
    <n v="0"/>
    <n v="150"/>
    <n v="3"/>
    <n v="3"/>
    <n v="1709"/>
    <n v="0"/>
    <n v="104"/>
    <n v="241"/>
    <n v="8"/>
    <n v="760"/>
    <n v="33"/>
    <n v="33"/>
    <n v="148"/>
    <n v="13"/>
    <n v="152"/>
    <n v="0"/>
    <n v="1"/>
    <n v="34"/>
    <n v="3"/>
    <n v="56"/>
    <n v="0"/>
    <n v="10"/>
    <n v="0"/>
    <n v="0"/>
    <n v="0"/>
    <n v="0"/>
    <n v="0"/>
    <n v="0"/>
    <n v="0"/>
    <n v="0"/>
    <n v="0"/>
    <n v="0"/>
    <n v="0"/>
    <n v="1"/>
    <n v="0"/>
    <n v="21"/>
    <n v="43"/>
    <n v="0"/>
    <n v="4"/>
    <n v="4"/>
    <m/>
    <m/>
    <m/>
    <m/>
    <m/>
    <m/>
    <m/>
    <m/>
    <m/>
    <m/>
    <m/>
    <m/>
    <m/>
    <m/>
    <m/>
    <m/>
  </r>
  <r>
    <x v="5"/>
    <x v="33"/>
    <x v="210"/>
    <x v="1"/>
    <n v="109"/>
    <n v="4"/>
    <n v="0"/>
    <n v="1"/>
    <n v="1"/>
    <n v="31"/>
    <n v="3"/>
    <n v="12"/>
    <n v="1"/>
    <n v="57"/>
    <n v="0"/>
    <n v="46"/>
    <n v="0"/>
    <n v="356"/>
    <n v="0"/>
    <n v="178"/>
    <n v="3"/>
    <n v="4"/>
    <n v="1705"/>
    <n v="0"/>
    <n v="142"/>
    <n v="237"/>
    <n v="9"/>
    <n v="759"/>
    <n v="46"/>
    <n v="33"/>
    <n v="148"/>
    <n v="14"/>
    <n v="152"/>
    <n v="0"/>
    <n v="3"/>
    <n v="32"/>
    <n v="3"/>
    <n v="58"/>
    <n v="0"/>
    <n v="11"/>
    <n v="0"/>
    <n v="0"/>
    <n v="0"/>
    <n v="0"/>
    <n v="0"/>
    <n v="0"/>
    <n v="0"/>
    <n v="0"/>
    <n v="0"/>
    <n v="0"/>
    <n v="0"/>
    <n v="1"/>
    <n v="0"/>
    <n v="21"/>
    <n v="43"/>
    <n v="0"/>
    <n v="4"/>
    <n v="4"/>
    <m/>
    <m/>
    <m/>
    <m/>
    <m/>
    <m/>
    <m/>
    <m/>
    <m/>
    <m/>
    <m/>
    <m/>
    <m/>
    <m/>
    <m/>
    <m/>
  </r>
  <r>
    <x v="5"/>
    <x v="33"/>
    <x v="210"/>
    <x v="2"/>
    <n v="109"/>
    <n v="5"/>
    <n v="0"/>
    <n v="1"/>
    <n v="1"/>
    <n v="33"/>
    <n v="3"/>
    <n v="12"/>
    <n v="1"/>
    <n v="57"/>
    <n v="46"/>
    <n v="1"/>
    <n v="0"/>
    <n v="356"/>
    <n v="192"/>
    <n v="21"/>
    <n v="3"/>
    <n v="4"/>
    <n v="1703"/>
    <n v="165"/>
    <n v="42"/>
    <n v="229"/>
    <n v="8"/>
    <n v="759"/>
    <n v="54"/>
    <n v="32"/>
    <n v="148"/>
    <n v="15"/>
    <n v="152"/>
    <n v="6"/>
    <n v="4"/>
    <n v="33"/>
    <n v="3"/>
    <n v="58"/>
    <n v="12"/>
    <n v="4"/>
    <n v="0"/>
    <n v="0"/>
    <n v="0"/>
    <n v="0"/>
    <n v="0"/>
    <n v="0"/>
    <n v="0"/>
    <n v="0"/>
    <n v="0"/>
    <n v="0"/>
    <n v="0"/>
    <n v="0"/>
    <n v="0"/>
    <n v="0"/>
    <n v="0"/>
    <n v="0"/>
    <n v="0"/>
    <n v="0"/>
    <n v="5"/>
    <n v="1"/>
    <n v="92"/>
    <n v="56"/>
    <n v="311"/>
    <n v="1329"/>
    <n v="523"/>
    <n v="99"/>
    <n v="50"/>
    <m/>
    <m/>
    <m/>
    <m/>
    <m/>
    <m/>
    <m/>
  </r>
  <r>
    <x v="5"/>
    <x v="33"/>
    <x v="210"/>
    <x v="3"/>
    <n v="109"/>
    <n v="5"/>
    <n v="0"/>
    <n v="1"/>
    <n v="1"/>
    <n v="36"/>
    <n v="3"/>
    <n v="12"/>
    <n v="0"/>
    <n v="53"/>
    <n v="43"/>
    <n v="1"/>
    <n v="0"/>
    <n v="359"/>
    <n v="210"/>
    <n v="21"/>
    <n v="2"/>
    <n v="5"/>
    <n v="1716"/>
    <n v="244"/>
    <n v="42"/>
    <n v="229"/>
    <n v="11"/>
    <n v="758"/>
    <n v="72"/>
    <n v="32"/>
    <n v="147"/>
    <n v="14"/>
    <n v="151"/>
    <n v="10"/>
    <n v="4"/>
    <n v="33"/>
    <n v="3"/>
    <n v="60"/>
    <n v="14"/>
    <n v="4"/>
    <n v="0"/>
    <n v="0"/>
    <n v="0"/>
    <n v="0"/>
    <n v="0"/>
    <n v="0"/>
    <n v="0"/>
    <n v="0"/>
    <n v="0"/>
    <n v="0"/>
    <n v="0"/>
    <n v="0"/>
    <n v="0"/>
    <n v="0"/>
    <n v="0"/>
    <n v="0"/>
    <n v="0"/>
    <n v="0"/>
    <n v="5"/>
    <n v="1"/>
    <n v="92"/>
    <n v="52"/>
    <n v="317"/>
    <n v="1340"/>
    <n v="522"/>
    <n v="98"/>
    <n v="52"/>
    <m/>
    <m/>
    <m/>
    <m/>
    <m/>
    <m/>
    <m/>
  </r>
  <r>
    <x v="5"/>
    <x v="33"/>
    <x v="210"/>
    <x v="4"/>
    <n v="109"/>
    <n v="6"/>
    <n v="1"/>
    <n v="2"/>
    <n v="2"/>
    <n v="40"/>
    <n v="3"/>
    <n v="11"/>
    <n v="0"/>
    <n v="52"/>
    <n v="42"/>
    <n v="1"/>
    <n v="0"/>
    <n v="360"/>
    <n v="220"/>
    <n v="21"/>
    <n v="2"/>
    <n v="6"/>
    <n v="1715"/>
    <n v="320"/>
    <n v="42"/>
    <n v="228"/>
    <n v="13"/>
    <n v="758"/>
    <n v="88"/>
    <n v="31"/>
    <n v="147"/>
    <n v="13"/>
    <n v="153"/>
    <n v="11"/>
    <n v="4"/>
    <n v="33"/>
    <n v="3"/>
    <n v="58"/>
    <n v="15"/>
    <n v="4"/>
    <n v="0"/>
    <n v="0"/>
    <n v="0"/>
    <n v="0"/>
    <n v="0"/>
    <n v="0"/>
    <n v="0"/>
    <n v="0"/>
    <n v="0"/>
    <n v="0"/>
    <n v="0"/>
    <n v="0"/>
    <n v="0"/>
    <n v="0"/>
    <n v="0"/>
    <n v="0"/>
    <n v="0"/>
    <n v="0"/>
    <n v="6"/>
    <n v="2"/>
    <n v="92"/>
    <n v="51"/>
    <n v="317"/>
    <n v="1346"/>
    <n v="522"/>
    <n v="99"/>
    <n v="50"/>
    <m/>
    <m/>
    <m/>
    <m/>
    <m/>
    <m/>
    <m/>
  </r>
  <r>
    <x v="5"/>
    <x v="33"/>
    <x v="210"/>
    <x v="5"/>
    <n v="108"/>
    <n v="6"/>
    <n v="1"/>
    <n v="2"/>
    <n v="2"/>
    <n v="52"/>
    <n v="3"/>
    <n v="11"/>
    <n v="0"/>
    <n v="52"/>
    <n v="46"/>
    <n v="1"/>
    <n v="0"/>
    <n v="359"/>
    <n v="231"/>
    <n v="21"/>
    <n v="2"/>
    <n v="6"/>
    <n v="1723"/>
    <n v="507"/>
    <n v="41"/>
    <n v="227"/>
    <n v="15"/>
    <n v="758"/>
    <n v="147"/>
    <n v="31"/>
    <n v="146"/>
    <n v="13"/>
    <n v="155"/>
    <n v="15"/>
    <n v="4"/>
    <n v="34"/>
    <n v="3"/>
    <n v="60"/>
    <n v="18"/>
    <n v="4"/>
    <n v="0"/>
    <n v="0"/>
    <n v="0"/>
    <n v="0"/>
    <n v="0"/>
    <n v="0"/>
    <n v="0"/>
    <n v="0"/>
    <n v="0"/>
    <n v="0"/>
    <n v="0"/>
    <n v="0"/>
    <n v="0"/>
    <n v="0"/>
    <n v="0"/>
    <n v="0"/>
    <n v="0"/>
    <n v="0"/>
    <n v="6"/>
    <n v="2"/>
    <n v="91"/>
    <n v="51"/>
    <n v="316"/>
    <n v="1353"/>
    <n v="523"/>
    <n v="99"/>
    <n v="54"/>
    <m/>
    <m/>
    <m/>
    <m/>
    <m/>
    <m/>
    <m/>
  </r>
  <r>
    <x v="5"/>
    <x v="33"/>
    <x v="210"/>
    <x v="6"/>
    <n v="110"/>
    <n v="8"/>
    <n v="3"/>
    <n v="2"/>
    <n v="2"/>
    <n v="61"/>
    <n v="3"/>
    <n v="11"/>
    <n v="0"/>
    <n v="55"/>
    <n v="47"/>
    <n v="1"/>
    <n v="0"/>
    <n v="360"/>
    <n v="245"/>
    <n v="21"/>
    <n v="1"/>
    <n v="5"/>
    <n v="1714"/>
    <n v="641"/>
    <n v="41"/>
    <n v="225"/>
    <n v="14"/>
    <n v="757"/>
    <n v="201"/>
    <n v="31"/>
    <n v="144"/>
    <n v="13"/>
    <n v="154"/>
    <n v="23"/>
    <n v="4"/>
    <n v="33"/>
    <n v="3"/>
    <n v="59"/>
    <n v="24"/>
    <n v="4"/>
    <n v="0"/>
    <n v="0"/>
    <n v="0"/>
    <n v="0"/>
    <n v="0"/>
    <n v="0"/>
    <n v="0"/>
    <n v="0"/>
    <n v="0"/>
    <n v="0"/>
    <n v="0"/>
    <n v="0"/>
    <n v="0"/>
    <n v="0"/>
    <n v="0"/>
    <n v="0"/>
    <n v="0"/>
    <n v="0"/>
    <n v="8"/>
    <n v="2"/>
    <n v="93"/>
    <n v="54"/>
    <n v="321"/>
    <n v="1354"/>
    <n v="527"/>
    <n v="98"/>
    <n v="52"/>
    <m/>
    <m/>
    <m/>
    <m/>
    <m/>
    <m/>
    <m/>
  </r>
  <r>
    <x v="5"/>
    <x v="33"/>
    <x v="210"/>
    <x v="7"/>
    <n v="111"/>
    <n v="8"/>
    <n v="4"/>
    <n v="2"/>
    <n v="2"/>
    <n v="67"/>
    <n v="3"/>
    <n v="11"/>
    <n v="0"/>
    <n v="54"/>
    <n v="46"/>
    <n v="1"/>
    <n v="0"/>
    <n v="360"/>
    <n v="260"/>
    <n v="21"/>
    <n v="1"/>
    <n v="4"/>
    <n v="1714"/>
    <n v="713"/>
    <n v="42"/>
    <n v="224"/>
    <n v="14"/>
    <n v="759"/>
    <n v="259"/>
    <n v="30"/>
    <n v="144"/>
    <n v="15"/>
    <n v="153"/>
    <n v="28"/>
    <n v="4"/>
    <n v="32"/>
    <n v="3"/>
    <n v="60"/>
    <n v="30"/>
    <n v="4"/>
    <n v="0"/>
    <n v="0"/>
    <n v="0"/>
    <n v="0"/>
    <n v="0"/>
    <n v="0"/>
    <n v="0"/>
    <n v="0"/>
    <n v="0"/>
    <n v="0"/>
    <n v="0"/>
    <n v="0"/>
    <n v="0"/>
    <n v="0"/>
    <n v="0"/>
    <n v="0"/>
    <n v="0"/>
    <n v="0"/>
    <n v="8"/>
    <n v="2"/>
    <n v="95"/>
    <n v="53"/>
    <n v="320"/>
    <n v="1355"/>
    <n v="529"/>
    <n v="99"/>
    <n v="53"/>
    <m/>
    <m/>
    <m/>
    <m/>
    <m/>
    <m/>
    <m/>
  </r>
  <r>
    <x v="5"/>
    <x v="33"/>
    <x v="210"/>
    <x v="8"/>
    <n v="115"/>
    <n v="8"/>
    <n v="7"/>
    <n v="2"/>
    <n v="2"/>
    <n v="76"/>
    <n v="3"/>
    <n v="11"/>
    <n v="1"/>
    <n v="54"/>
    <n v="46"/>
    <n v="1"/>
    <n v="0"/>
    <n v="361"/>
    <n v="273"/>
    <n v="21"/>
    <n v="1"/>
    <n v="3"/>
    <n v="1713"/>
    <n v="822"/>
    <n v="41"/>
    <n v="219"/>
    <n v="12"/>
    <n v="765"/>
    <n v="313"/>
    <n v="30"/>
    <n v="144"/>
    <n v="17"/>
    <n v="152"/>
    <n v="43"/>
    <n v="4"/>
    <n v="32"/>
    <n v="3"/>
    <n v="61"/>
    <n v="43"/>
    <n v="4"/>
    <n v="0"/>
    <n v="0"/>
    <n v="0"/>
    <n v="0"/>
    <n v="0"/>
    <n v="0"/>
    <n v="0"/>
    <n v="0"/>
    <n v="0"/>
    <n v="0"/>
    <n v="0"/>
    <n v="0"/>
    <n v="0"/>
    <n v="0"/>
    <n v="0"/>
    <n v="0"/>
    <n v="0"/>
    <n v="0"/>
    <n v="8"/>
    <n v="2"/>
    <n v="98"/>
    <n v="53"/>
    <n v="321"/>
    <n v="1365"/>
    <n v="531"/>
    <n v="100"/>
    <n v="54"/>
    <n v="6785"/>
    <n v="848"/>
    <n v="0"/>
    <n v="59"/>
    <n v="2324"/>
    <n v="354"/>
    <n v="3638"/>
  </r>
  <r>
    <x v="5"/>
    <x v="33"/>
    <x v="210"/>
    <x v="9"/>
    <n v="118"/>
    <n v="8"/>
    <n v="8"/>
    <n v="3"/>
    <n v="3"/>
    <n v="80"/>
    <n v="3"/>
    <n v="10"/>
    <n v="1"/>
    <n v="56"/>
    <n v="48"/>
    <n v="1"/>
    <n v="0"/>
    <n v="364"/>
    <n v="279"/>
    <n v="21"/>
    <n v="1"/>
    <n v="3"/>
    <n v="1718"/>
    <n v="885"/>
    <n v="41"/>
    <n v="217"/>
    <n v="15"/>
    <n v="761"/>
    <n v="349"/>
    <n v="30"/>
    <n v="142"/>
    <n v="15"/>
    <n v="151"/>
    <n v="52"/>
    <n v="4"/>
    <n v="32"/>
    <n v="3"/>
    <n v="63"/>
    <n v="46"/>
    <n v="4"/>
    <n v="0"/>
    <n v="0"/>
    <n v="0"/>
    <n v="0"/>
    <n v="0"/>
    <n v="0"/>
    <n v="0"/>
    <n v="0"/>
    <n v="0"/>
    <n v="0"/>
    <n v="0"/>
    <n v="0"/>
    <n v="0"/>
    <n v="0"/>
    <n v="0"/>
    <n v="0"/>
    <n v="0"/>
    <n v="0"/>
    <n v="8"/>
    <n v="3"/>
    <n v="100"/>
    <n v="55"/>
    <n v="324"/>
    <n v="1383"/>
    <n v="532"/>
    <n v="101"/>
    <n v="56"/>
    <n v="6802"/>
    <n v="1275"/>
    <n v="0"/>
    <n v="59"/>
    <n v="2294"/>
    <n v="355"/>
    <n v="3691"/>
  </r>
  <r>
    <x v="5"/>
    <x v="33"/>
    <x v="210"/>
    <x v="10"/>
    <n v="118"/>
    <n v="8"/>
    <n v="8"/>
    <n v="3"/>
    <n v="3"/>
    <n v="82"/>
    <n v="3"/>
    <n v="10"/>
    <n v="1"/>
    <n v="55"/>
    <n v="46"/>
    <n v="1"/>
    <n v="0"/>
    <n v="366"/>
    <n v="283"/>
    <n v="21"/>
    <n v="1"/>
    <n v="5"/>
    <n v="1716"/>
    <n v="941"/>
    <n v="40"/>
    <n v="212"/>
    <n v="15"/>
    <n v="767"/>
    <n v="372"/>
    <n v="30"/>
    <n v="143"/>
    <n v="15"/>
    <n v="150"/>
    <n v="53"/>
    <n v="4"/>
    <n v="32"/>
    <n v="3"/>
    <n v="63"/>
    <n v="45"/>
    <n v="4"/>
    <n v="0"/>
    <n v="0"/>
    <n v="0"/>
    <n v="0"/>
    <n v="0"/>
    <n v="0"/>
    <n v="0"/>
    <n v="0"/>
    <n v="0"/>
    <n v="0"/>
    <n v="0"/>
    <n v="0"/>
    <n v="0"/>
    <n v="0"/>
    <n v="0"/>
    <n v="0"/>
    <n v="0"/>
    <n v="0"/>
    <n v="8"/>
    <n v="3"/>
    <n v="100"/>
    <n v="53"/>
    <n v="324"/>
    <n v="1386"/>
    <n v="537"/>
    <n v="100"/>
    <n v="55"/>
    <n v="6820"/>
    <n v="1479"/>
    <n v="0"/>
    <n v="59"/>
    <n v="2298"/>
    <n v="359"/>
    <n v="3705"/>
  </r>
  <r>
    <x v="5"/>
    <x v="33"/>
    <x v="210"/>
    <x v="11"/>
    <n v="118"/>
    <n v="8"/>
    <n v="8"/>
    <n v="3"/>
    <n v="3"/>
    <n v="84"/>
    <n v="3"/>
    <n v="10"/>
    <n v="1"/>
    <n v="55"/>
    <n v="46"/>
    <n v="1"/>
    <n v="0"/>
    <n v="365"/>
    <n v="283"/>
    <n v="21"/>
    <n v="1"/>
    <n v="6"/>
    <n v="1720"/>
    <n v="961"/>
    <n v="41"/>
    <n v="216"/>
    <n v="10"/>
    <n v="762"/>
    <n v="380"/>
    <n v="30"/>
    <n v="142"/>
    <n v="14"/>
    <n v="150"/>
    <n v="54"/>
    <n v="4"/>
    <n v="32"/>
    <n v="2"/>
    <n v="62"/>
    <n v="46"/>
    <n v="4"/>
    <n v="0"/>
    <n v="0"/>
    <n v="0"/>
    <n v="0"/>
    <n v="0"/>
    <n v="0"/>
    <n v="0"/>
    <n v="0"/>
    <n v="0"/>
    <n v="0"/>
    <n v="0"/>
    <n v="0"/>
    <n v="0"/>
    <n v="0"/>
    <n v="0"/>
    <n v="0"/>
    <n v="0"/>
    <n v="0"/>
    <n v="8"/>
    <n v="3"/>
    <n v="101"/>
    <n v="53"/>
    <n v="323"/>
    <n v="1388"/>
    <n v="532"/>
    <n v="102"/>
    <n v="54"/>
    <n v="6790"/>
    <n v="1662"/>
    <n v="0"/>
    <n v="59"/>
    <n v="2274"/>
    <n v="353"/>
    <n v="3698"/>
  </r>
  <r>
    <x v="5"/>
    <x v="33"/>
    <x v="210"/>
    <x v="29"/>
    <n v="118"/>
    <n v="8"/>
    <n v="8"/>
    <n v="3"/>
    <n v="3"/>
    <n v="84"/>
    <n v="3"/>
    <n v="10"/>
    <n v="1"/>
    <n v="55"/>
    <n v="46"/>
    <n v="1"/>
    <n v="0"/>
    <n v="369"/>
    <n v="288"/>
    <n v="20"/>
    <n v="1"/>
    <n v="7"/>
    <n v="1726"/>
    <n v="1011"/>
    <n v="40"/>
    <n v="219"/>
    <n v="11"/>
    <n v="766"/>
    <n v="400"/>
    <n v="30"/>
    <n v="142"/>
    <n v="13"/>
    <n v="150"/>
    <n v="63"/>
    <n v="4"/>
    <n v="31"/>
    <n v="2"/>
    <n v="62"/>
    <n v="46"/>
    <n v="4"/>
    <n v="0"/>
    <n v="0"/>
    <n v="0"/>
    <n v="0"/>
    <n v="0"/>
    <n v="0"/>
    <n v="0"/>
    <n v="0"/>
    <n v="0"/>
    <n v="0"/>
    <n v="0"/>
    <n v="0"/>
    <n v="0"/>
    <n v="0"/>
    <n v="0"/>
    <n v="0"/>
    <n v="0"/>
    <n v="0"/>
    <n v="8"/>
    <n v="3"/>
    <n v="101"/>
    <n v="53"/>
    <n v="326"/>
    <n v="1398"/>
    <n v="536"/>
    <n v="104"/>
    <n v="54"/>
    <n v="6788"/>
    <n v="1887"/>
    <n v="0"/>
    <n v="59"/>
    <n v="2244"/>
    <n v="358"/>
    <n v="3721"/>
  </r>
  <r>
    <x v="5"/>
    <x v="33"/>
    <x v="210"/>
    <x v="13"/>
    <n v="119"/>
    <n v="8"/>
    <n v="8"/>
    <n v="3"/>
    <n v="3"/>
    <n v="88"/>
    <n v="3"/>
    <n v="10"/>
    <n v="1"/>
    <n v="54"/>
    <n v="45"/>
    <n v="1"/>
    <n v="0"/>
    <n v="369"/>
    <n v="289"/>
    <n v="19"/>
    <n v="2"/>
    <n v="5"/>
    <n v="1727"/>
    <n v="1024"/>
    <n v="40"/>
    <n v="217"/>
    <n v="12"/>
    <n v="770"/>
    <n v="411"/>
    <n v="30"/>
    <n v="143"/>
    <n v="14"/>
    <n v="150"/>
    <n v="66"/>
    <n v="4"/>
    <n v="30"/>
    <n v="2"/>
    <n v="61"/>
    <n v="44"/>
    <n v="5"/>
    <n v="0"/>
    <n v="0"/>
    <n v="0"/>
    <n v="0"/>
    <n v="0"/>
    <n v="0"/>
    <n v="0"/>
    <n v="0"/>
    <n v="0"/>
    <n v="0"/>
    <n v="0"/>
    <n v="0"/>
    <n v="0"/>
    <n v="0"/>
    <n v="0"/>
    <n v="0"/>
    <n v="0"/>
    <n v="0"/>
    <n v="8"/>
    <n v="3"/>
    <n v="101"/>
    <n v="52"/>
    <n v="326"/>
    <n v="1398"/>
    <n v="542"/>
    <n v="104"/>
    <n v="52"/>
    <n v="6787"/>
    <n v="2012"/>
    <n v="0"/>
    <n v="58"/>
    <n v="2232"/>
    <n v="354"/>
    <n v="3726"/>
  </r>
  <r>
    <x v="5"/>
    <x v="33"/>
    <x v="210"/>
    <x v="31"/>
    <n v="119"/>
    <n v="7"/>
    <n v="7"/>
    <n v="3"/>
    <n v="3"/>
    <n v="88"/>
    <n v="3"/>
    <n v="10"/>
    <n v="1"/>
    <n v="54"/>
    <n v="49"/>
    <n v="1"/>
    <n v="0"/>
    <n v="364"/>
    <n v="288"/>
    <n v="17"/>
    <n v="2"/>
    <n v="4"/>
    <n v="1718"/>
    <n v="1039"/>
    <n v="40"/>
    <n v="212"/>
    <n v="8"/>
    <n v="767"/>
    <n v="418"/>
    <n v="29"/>
    <n v="140"/>
    <n v="14"/>
    <n v="149"/>
    <n v="65"/>
    <n v="4"/>
    <n v="30"/>
    <n v="2"/>
    <n v="53"/>
    <n v="39"/>
    <n v="5"/>
    <n v="0"/>
    <n v="0"/>
    <n v="0"/>
    <n v="0"/>
    <n v="0"/>
    <n v="0"/>
    <n v="0"/>
    <n v="0"/>
    <n v="0"/>
    <n v="0"/>
    <n v="0"/>
    <n v="0"/>
    <n v="0"/>
    <n v="0"/>
    <n v="0"/>
    <n v="0"/>
    <n v="0"/>
    <n v="0"/>
    <n v="7"/>
    <n v="3"/>
    <n v="101"/>
    <n v="52"/>
    <n v="324"/>
    <n v="1396"/>
    <n v="544"/>
    <n v="104"/>
    <n v="45"/>
    <n v="6790"/>
    <n v="2109"/>
    <n v="0"/>
    <n v="57"/>
    <n v="2214"/>
    <n v="346"/>
    <n v="3754"/>
  </r>
  <r>
    <x v="5"/>
    <x v="33"/>
    <x v="210"/>
    <x v="15"/>
    <n v="120"/>
    <n v="7"/>
    <n v="7"/>
    <n v="3"/>
    <n v="3"/>
    <n v="89"/>
    <n v="3"/>
    <n v="10"/>
    <n v="1"/>
    <n v="56"/>
    <n v="50"/>
    <n v="2"/>
    <n v="0"/>
    <n v="365"/>
    <n v="289"/>
    <n v="17"/>
    <n v="2"/>
    <n v="4"/>
    <n v="1717"/>
    <n v="1038"/>
    <n v="40"/>
    <n v="209"/>
    <n v="9"/>
    <n v="765"/>
    <n v="419"/>
    <n v="28"/>
    <n v="140"/>
    <n v="15"/>
    <n v="153"/>
    <n v="68"/>
    <n v="4"/>
    <n v="31"/>
    <n v="4"/>
    <n v="55"/>
    <n v="40"/>
    <n v="5"/>
    <n v="0"/>
    <n v="0"/>
    <n v="0"/>
    <n v="0"/>
    <n v="0"/>
    <n v="0"/>
    <n v="0"/>
    <n v="0"/>
    <n v="0"/>
    <n v="0"/>
    <n v="0"/>
    <n v="0"/>
    <n v="0"/>
    <n v="0"/>
    <n v="0"/>
    <n v="0"/>
    <n v="0"/>
    <n v="0"/>
    <n v="7"/>
    <n v="3"/>
    <n v="102"/>
    <n v="54"/>
    <n v="325"/>
    <n v="1395"/>
    <n v="541"/>
    <n v="105"/>
    <n v="47"/>
    <n v="6792"/>
    <n v="2136"/>
    <n v="0"/>
    <n v="56"/>
    <n v="2203"/>
    <n v="349"/>
    <n v="3758"/>
  </r>
  <r>
    <x v="5"/>
    <x v="33"/>
    <x v="210"/>
    <x v="16"/>
    <n v="120"/>
    <n v="7"/>
    <n v="7"/>
    <n v="3"/>
    <n v="3"/>
    <n v="89"/>
    <n v="3"/>
    <n v="10"/>
    <n v="1"/>
    <n v="56"/>
    <n v="50"/>
    <n v="2"/>
    <n v="0"/>
    <n v="370"/>
    <n v="295"/>
    <n v="17"/>
    <n v="2"/>
    <n v="4"/>
    <n v="1711"/>
    <n v="1037"/>
    <n v="41"/>
    <n v="206"/>
    <n v="10"/>
    <n v="766"/>
    <n v="422"/>
    <n v="28"/>
    <n v="140"/>
    <n v="14"/>
    <n v="157"/>
    <n v="71"/>
    <n v="4"/>
    <n v="32"/>
    <n v="5"/>
    <n v="55"/>
    <n v="42"/>
    <n v="4"/>
    <n v="0"/>
    <n v="0"/>
    <n v="0"/>
    <n v="0"/>
    <n v="0"/>
    <n v="0"/>
    <n v="0"/>
    <n v="0"/>
    <n v="0"/>
    <n v="0"/>
    <n v="0"/>
    <n v="0"/>
    <n v="0"/>
    <n v="0"/>
    <n v="0"/>
    <n v="0"/>
    <n v="0"/>
    <n v="0"/>
    <n v="7"/>
    <n v="3"/>
    <n v="102"/>
    <n v="54"/>
    <n v="331"/>
    <n v="1389"/>
    <n v="543"/>
    <n v="107"/>
    <n v="47"/>
    <n v="6794"/>
    <n v="2178"/>
    <n v="0"/>
    <n v="56"/>
    <n v="2205"/>
    <n v="355"/>
    <n v="3759"/>
  </r>
  <r>
    <x v="5"/>
    <x v="38"/>
    <x v="211"/>
    <x v="0"/>
    <n v="41"/>
    <n v="2"/>
    <n v="0"/>
    <n v="0"/>
    <n v="0"/>
    <n v="7"/>
    <n v="0"/>
    <n v="4"/>
    <n v="0"/>
    <n v="0"/>
    <n v="0"/>
    <n v="0"/>
    <n v="0"/>
    <n v="183"/>
    <n v="0"/>
    <n v="92"/>
    <n v="2"/>
    <n v="1"/>
    <n v="404"/>
    <n v="0"/>
    <n v="24"/>
    <n v="51"/>
    <n v="3"/>
    <n v="285"/>
    <n v="11"/>
    <n v="4"/>
    <n v="49"/>
    <n v="20"/>
    <n v="79"/>
    <n v="0"/>
    <n v="4"/>
    <n v="9"/>
    <n v="0"/>
    <n v="21"/>
    <n v="0"/>
    <n v="5"/>
    <n v="0"/>
    <n v="0"/>
    <n v="0"/>
    <n v="0"/>
    <n v="0"/>
    <n v="0"/>
    <n v="0"/>
    <n v="0"/>
    <n v="0"/>
    <n v="0"/>
    <n v="0"/>
    <n v="0"/>
    <n v="0"/>
    <n v="18"/>
    <n v="13"/>
    <n v="0"/>
    <n v="2"/>
    <n v="2"/>
    <m/>
    <m/>
    <m/>
    <m/>
    <m/>
    <m/>
    <m/>
    <m/>
    <m/>
    <m/>
    <m/>
    <m/>
    <m/>
    <m/>
    <m/>
    <m/>
  </r>
  <r>
    <x v="5"/>
    <x v="38"/>
    <x v="211"/>
    <x v="1"/>
    <n v="40"/>
    <n v="2"/>
    <n v="1"/>
    <n v="0"/>
    <n v="0"/>
    <n v="11"/>
    <n v="0"/>
    <n v="3"/>
    <n v="0"/>
    <n v="0"/>
    <n v="0"/>
    <n v="0"/>
    <n v="0"/>
    <n v="183"/>
    <n v="0"/>
    <n v="109"/>
    <n v="2"/>
    <n v="1"/>
    <n v="406"/>
    <n v="0"/>
    <n v="28"/>
    <n v="51"/>
    <n v="4"/>
    <n v="287"/>
    <n v="16"/>
    <n v="4"/>
    <n v="49"/>
    <n v="21"/>
    <n v="79"/>
    <n v="0"/>
    <n v="4"/>
    <n v="9"/>
    <n v="0"/>
    <n v="21"/>
    <n v="0"/>
    <n v="8"/>
    <n v="0"/>
    <n v="0"/>
    <n v="0"/>
    <n v="0"/>
    <n v="0"/>
    <n v="0"/>
    <n v="0"/>
    <n v="0"/>
    <n v="0"/>
    <n v="0"/>
    <n v="0"/>
    <n v="0"/>
    <n v="0"/>
    <n v="18"/>
    <n v="13"/>
    <n v="0"/>
    <n v="2"/>
    <n v="2"/>
    <m/>
    <m/>
    <m/>
    <m/>
    <m/>
    <m/>
    <m/>
    <m/>
    <m/>
    <m/>
    <m/>
    <m/>
    <m/>
    <m/>
    <m/>
    <m/>
  </r>
  <r>
    <x v="5"/>
    <x v="38"/>
    <x v="211"/>
    <x v="2"/>
    <n v="40"/>
    <n v="2"/>
    <n v="1"/>
    <n v="0"/>
    <n v="0"/>
    <n v="13"/>
    <n v="0"/>
    <n v="3"/>
    <n v="0"/>
    <n v="0"/>
    <n v="0"/>
    <n v="0"/>
    <n v="0"/>
    <n v="182"/>
    <n v="114"/>
    <n v="17"/>
    <n v="2"/>
    <n v="1"/>
    <n v="408"/>
    <n v="36"/>
    <n v="13"/>
    <n v="49"/>
    <n v="4"/>
    <n v="290"/>
    <n v="17"/>
    <n v="4"/>
    <n v="48"/>
    <n v="23"/>
    <n v="79"/>
    <n v="4"/>
    <n v="2"/>
    <n v="9"/>
    <n v="0"/>
    <n v="22"/>
    <n v="8"/>
    <n v="2"/>
    <n v="0"/>
    <n v="0"/>
    <n v="0"/>
    <n v="0"/>
    <n v="0"/>
    <n v="0"/>
    <n v="0"/>
    <n v="0"/>
    <n v="0"/>
    <n v="0"/>
    <n v="0"/>
    <n v="0"/>
    <n v="0"/>
    <n v="0"/>
    <n v="0"/>
    <n v="0"/>
    <n v="0"/>
    <n v="0"/>
    <n v="2"/>
    <n v="0"/>
    <n v="37"/>
    <n v="0"/>
    <n v="159"/>
    <n v="314"/>
    <n v="210"/>
    <n v="65"/>
    <n v="20"/>
    <m/>
    <m/>
    <m/>
    <m/>
    <m/>
    <m/>
    <m/>
  </r>
  <r>
    <x v="5"/>
    <x v="38"/>
    <x v="211"/>
    <x v="3"/>
    <n v="41"/>
    <n v="2"/>
    <n v="1"/>
    <n v="0"/>
    <n v="0"/>
    <n v="14"/>
    <n v="0"/>
    <n v="3"/>
    <n v="0"/>
    <n v="0"/>
    <n v="0"/>
    <n v="0"/>
    <n v="0"/>
    <n v="181"/>
    <n v="121"/>
    <n v="16"/>
    <n v="2"/>
    <n v="1"/>
    <n v="410"/>
    <n v="45"/>
    <n v="13"/>
    <n v="49"/>
    <n v="5"/>
    <n v="292"/>
    <n v="22"/>
    <n v="4"/>
    <n v="48"/>
    <n v="24"/>
    <n v="80"/>
    <n v="6"/>
    <n v="2"/>
    <n v="9"/>
    <n v="0"/>
    <n v="24"/>
    <n v="8"/>
    <n v="3"/>
    <n v="0"/>
    <n v="0"/>
    <n v="0"/>
    <n v="0"/>
    <n v="0"/>
    <n v="0"/>
    <n v="0"/>
    <n v="0"/>
    <n v="0"/>
    <n v="0"/>
    <n v="0"/>
    <n v="0"/>
    <n v="0"/>
    <n v="0"/>
    <n v="0"/>
    <n v="0"/>
    <n v="0"/>
    <n v="0"/>
    <n v="2"/>
    <n v="0"/>
    <n v="38"/>
    <n v="0"/>
    <n v="159"/>
    <n v="315"/>
    <n v="211"/>
    <n v="66"/>
    <n v="21"/>
    <m/>
    <m/>
    <m/>
    <m/>
    <m/>
    <m/>
    <m/>
  </r>
  <r>
    <x v="5"/>
    <x v="38"/>
    <x v="211"/>
    <x v="4"/>
    <n v="42"/>
    <n v="2"/>
    <n v="1"/>
    <n v="0"/>
    <n v="0"/>
    <n v="19"/>
    <n v="0"/>
    <n v="3"/>
    <n v="0"/>
    <n v="0"/>
    <n v="0"/>
    <n v="0"/>
    <n v="0"/>
    <n v="179"/>
    <n v="122"/>
    <n v="16"/>
    <n v="2"/>
    <n v="1"/>
    <n v="409"/>
    <n v="58"/>
    <n v="13"/>
    <n v="48"/>
    <n v="5"/>
    <n v="292"/>
    <n v="32"/>
    <n v="4"/>
    <n v="48"/>
    <n v="23"/>
    <n v="82"/>
    <n v="6"/>
    <n v="2"/>
    <n v="10"/>
    <n v="1"/>
    <n v="24"/>
    <n v="8"/>
    <n v="3"/>
    <n v="0"/>
    <n v="0"/>
    <n v="0"/>
    <n v="0"/>
    <n v="0"/>
    <n v="0"/>
    <n v="0"/>
    <n v="0"/>
    <n v="0"/>
    <n v="0"/>
    <n v="0"/>
    <n v="0"/>
    <n v="0"/>
    <n v="0"/>
    <n v="0"/>
    <n v="0"/>
    <n v="0"/>
    <n v="0"/>
    <n v="2"/>
    <n v="0"/>
    <n v="39"/>
    <n v="0"/>
    <n v="157"/>
    <n v="317"/>
    <n v="212"/>
    <n v="66"/>
    <n v="21"/>
    <m/>
    <m/>
    <m/>
    <m/>
    <m/>
    <m/>
    <m/>
  </r>
  <r>
    <x v="5"/>
    <x v="38"/>
    <x v="211"/>
    <x v="5"/>
    <n v="42"/>
    <n v="3"/>
    <n v="2"/>
    <n v="0"/>
    <n v="0"/>
    <n v="19"/>
    <n v="0"/>
    <n v="3"/>
    <n v="0"/>
    <n v="0"/>
    <n v="0"/>
    <n v="0"/>
    <n v="0"/>
    <n v="179"/>
    <n v="128"/>
    <n v="16"/>
    <n v="2"/>
    <n v="1"/>
    <n v="410"/>
    <n v="79"/>
    <n v="13"/>
    <n v="48"/>
    <n v="5"/>
    <n v="292"/>
    <n v="50"/>
    <n v="4"/>
    <n v="48"/>
    <n v="23"/>
    <n v="83"/>
    <n v="8"/>
    <n v="2"/>
    <n v="10"/>
    <n v="1"/>
    <n v="24"/>
    <n v="8"/>
    <n v="3"/>
    <n v="0"/>
    <n v="0"/>
    <n v="0"/>
    <n v="0"/>
    <n v="0"/>
    <n v="0"/>
    <n v="0"/>
    <n v="0"/>
    <n v="0"/>
    <n v="0"/>
    <n v="0"/>
    <n v="0"/>
    <n v="0"/>
    <n v="0"/>
    <n v="0"/>
    <n v="0"/>
    <n v="0"/>
    <n v="0"/>
    <n v="3"/>
    <n v="0"/>
    <n v="39"/>
    <n v="0"/>
    <n v="157"/>
    <n v="322"/>
    <n v="212"/>
    <n v="67"/>
    <n v="21"/>
    <m/>
    <m/>
    <m/>
    <m/>
    <m/>
    <m/>
    <m/>
  </r>
  <r>
    <x v="5"/>
    <x v="38"/>
    <x v="211"/>
    <x v="6"/>
    <n v="42"/>
    <n v="3"/>
    <n v="2"/>
    <n v="0"/>
    <n v="0"/>
    <n v="23"/>
    <n v="0"/>
    <n v="3"/>
    <n v="0"/>
    <n v="0"/>
    <n v="0"/>
    <n v="0"/>
    <n v="0"/>
    <n v="179"/>
    <n v="130"/>
    <n v="16"/>
    <n v="2"/>
    <n v="1"/>
    <n v="410"/>
    <n v="97"/>
    <n v="13"/>
    <n v="47"/>
    <n v="4"/>
    <n v="293"/>
    <n v="70"/>
    <n v="4"/>
    <n v="49"/>
    <n v="23"/>
    <n v="85"/>
    <n v="9"/>
    <n v="2"/>
    <n v="9"/>
    <n v="1"/>
    <n v="24"/>
    <n v="10"/>
    <n v="3"/>
    <n v="0"/>
    <n v="0"/>
    <n v="0"/>
    <n v="0"/>
    <n v="0"/>
    <n v="0"/>
    <n v="0"/>
    <n v="0"/>
    <n v="0"/>
    <n v="0"/>
    <n v="0"/>
    <n v="0"/>
    <n v="0"/>
    <n v="0"/>
    <n v="0"/>
    <n v="0"/>
    <n v="0"/>
    <n v="0"/>
    <n v="3"/>
    <n v="0"/>
    <n v="39"/>
    <n v="0"/>
    <n v="157"/>
    <n v="325"/>
    <n v="212"/>
    <n v="69"/>
    <n v="21"/>
    <m/>
    <m/>
    <m/>
    <m/>
    <m/>
    <m/>
    <m/>
  </r>
  <r>
    <x v="5"/>
    <x v="38"/>
    <x v="211"/>
    <x v="7"/>
    <n v="43"/>
    <n v="3"/>
    <n v="2"/>
    <n v="0"/>
    <n v="0"/>
    <n v="25"/>
    <n v="0"/>
    <n v="3"/>
    <n v="1"/>
    <n v="0"/>
    <n v="0"/>
    <n v="0"/>
    <n v="0"/>
    <n v="181"/>
    <n v="136"/>
    <n v="16"/>
    <n v="2"/>
    <n v="1"/>
    <n v="409"/>
    <n v="122"/>
    <n v="13"/>
    <n v="47"/>
    <n v="4"/>
    <n v="293"/>
    <n v="98"/>
    <n v="4"/>
    <n v="49"/>
    <n v="24"/>
    <n v="86"/>
    <n v="11"/>
    <n v="2"/>
    <n v="9"/>
    <n v="1"/>
    <n v="24"/>
    <n v="12"/>
    <n v="3"/>
    <n v="0"/>
    <n v="0"/>
    <n v="0"/>
    <n v="0"/>
    <n v="0"/>
    <n v="0"/>
    <n v="0"/>
    <n v="0"/>
    <n v="0"/>
    <n v="0"/>
    <n v="0"/>
    <n v="0"/>
    <n v="0"/>
    <n v="0"/>
    <n v="0"/>
    <n v="0"/>
    <n v="0"/>
    <n v="0"/>
    <n v="3"/>
    <n v="0"/>
    <n v="39"/>
    <n v="0"/>
    <n v="158"/>
    <n v="327"/>
    <n v="213"/>
    <n v="70"/>
    <n v="21"/>
    <m/>
    <m/>
    <m/>
    <m/>
    <m/>
    <m/>
    <m/>
  </r>
  <r>
    <x v="5"/>
    <x v="38"/>
    <x v="211"/>
    <x v="8"/>
    <n v="43"/>
    <n v="3"/>
    <n v="2"/>
    <n v="0"/>
    <n v="0"/>
    <n v="25"/>
    <n v="0"/>
    <n v="4"/>
    <n v="0"/>
    <n v="0"/>
    <n v="0"/>
    <n v="0"/>
    <n v="0"/>
    <n v="181"/>
    <n v="136"/>
    <n v="16"/>
    <n v="2"/>
    <n v="1"/>
    <n v="409"/>
    <n v="151"/>
    <n v="13"/>
    <n v="47"/>
    <n v="4"/>
    <n v="294"/>
    <n v="122"/>
    <n v="4"/>
    <n v="49"/>
    <n v="23"/>
    <n v="85"/>
    <n v="24"/>
    <n v="2"/>
    <n v="9"/>
    <n v="1"/>
    <n v="24"/>
    <n v="14"/>
    <n v="3"/>
    <n v="0"/>
    <n v="0"/>
    <n v="0"/>
    <n v="0"/>
    <n v="0"/>
    <n v="0"/>
    <n v="0"/>
    <n v="0"/>
    <n v="0"/>
    <n v="0"/>
    <n v="0"/>
    <n v="0"/>
    <n v="0"/>
    <n v="0"/>
    <n v="0"/>
    <n v="0"/>
    <n v="0"/>
    <n v="0"/>
    <n v="3"/>
    <n v="0"/>
    <n v="39"/>
    <n v="0"/>
    <n v="158"/>
    <n v="326"/>
    <n v="214"/>
    <n v="69"/>
    <n v="21"/>
    <n v="3162"/>
    <n v="583"/>
    <n v="0"/>
    <n v="39"/>
    <n v="802"/>
    <n v="276"/>
    <n v="1916"/>
  </r>
  <r>
    <x v="5"/>
    <x v="38"/>
    <x v="211"/>
    <x v="9"/>
    <n v="42"/>
    <n v="2"/>
    <n v="2"/>
    <n v="0"/>
    <n v="0"/>
    <n v="26"/>
    <n v="0"/>
    <n v="4"/>
    <n v="0"/>
    <n v="0"/>
    <n v="0"/>
    <n v="0"/>
    <n v="0"/>
    <n v="183"/>
    <n v="140"/>
    <n v="16"/>
    <n v="2"/>
    <n v="1"/>
    <n v="413"/>
    <n v="183"/>
    <n v="13"/>
    <n v="47"/>
    <n v="4"/>
    <n v="294"/>
    <n v="137"/>
    <n v="4"/>
    <n v="47"/>
    <n v="25"/>
    <n v="86"/>
    <n v="36"/>
    <n v="2"/>
    <n v="9"/>
    <n v="2"/>
    <n v="23"/>
    <n v="18"/>
    <n v="3"/>
    <n v="0"/>
    <n v="0"/>
    <n v="0"/>
    <n v="0"/>
    <n v="0"/>
    <n v="0"/>
    <n v="0"/>
    <n v="0"/>
    <n v="0"/>
    <n v="0"/>
    <n v="0"/>
    <n v="0"/>
    <n v="0"/>
    <n v="0"/>
    <n v="0"/>
    <n v="0"/>
    <n v="0"/>
    <n v="0"/>
    <n v="2"/>
    <n v="0"/>
    <n v="38"/>
    <n v="0"/>
    <n v="160"/>
    <n v="328"/>
    <n v="213"/>
    <n v="70"/>
    <n v="20"/>
    <n v="3181"/>
    <n v="826"/>
    <n v="0"/>
    <n v="38"/>
    <n v="796"/>
    <n v="276"/>
    <n v="1935"/>
  </r>
  <r>
    <x v="5"/>
    <x v="38"/>
    <x v="211"/>
    <x v="10"/>
    <n v="42"/>
    <n v="2"/>
    <n v="2"/>
    <n v="0"/>
    <n v="0"/>
    <n v="26"/>
    <n v="0"/>
    <n v="4"/>
    <n v="0"/>
    <n v="0"/>
    <n v="0"/>
    <n v="0"/>
    <n v="0"/>
    <n v="185"/>
    <n v="141"/>
    <n v="16"/>
    <n v="3"/>
    <n v="1"/>
    <n v="407"/>
    <n v="184"/>
    <n v="13"/>
    <n v="45"/>
    <n v="4"/>
    <n v="294"/>
    <n v="140"/>
    <n v="4"/>
    <n v="47"/>
    <n v="24"/>
    <n v="88"/>
    <n v="40"/>
    <n v="2"/>
    <n v="9"/>
    <n v="2"/>
    <n v="23"/>
    <n v="18"/>
    <n v="3"/>
    <n v="0"/>
    <n v="0"/>
    <n v="0"/>
    <n v="0"/>
    <n v="0"/>
    <n v="0"/>
    <n v="0"/>
    <n v="0"/>
    <n v="0"/>
    <n v="0"/>
    <n v="0"/>
    <n v="0"/>
    <n v="0"/>
    <n v="0"/>
    <n v="0"/>
    <n v="0"/>
    <n v="0"/>
    <n v="0"/>
    <n v="2"/>
    <n v="0"/>
    <n v="38"/>
    <n v="0"/>
    <n v="161"/>
    <n v="325"/>
    <n v="213"/>
    <n v="72"/>
    <n v="20"/>
    <n v="3194"/>
    <n v="924"/>
    <n v="0"/>
    <n v="38"/>
    <n v="797"/>
    <n v="279"/>
    <n v="1944"/>
  </r>
  <r>
    <x v="5"/>
    <x v="38"/>
    <x v="211"/>
    <x v="11"/>
    <n v="42"/>
    <n v="2"/>
    <n v="2"/>
    <n v="0"/>
    <n v="0"/>
    <n v="26"/>
    <n v="0"/>
    <n v="4"/>
    <n v="0"/>
    <n v="0"/>
    <n v="0"/>
    <n v="0"/>
    <n v="0"/>
    <n v="185"/>
    <n v="142"/>
    <n v="16"/>
    <n v="3"/>
    <n v="1"/>
    <n v="406"/>
    <n v="189"/>
    <n v="13"/>
    <n v="43"/>
    <n v="4"/>
    <n v="296"/>
    <n v="142"/>
    <n v="4"/>
    <n v="48"/>
    <n v="24"/>
    <n v="88"/>
    <n v="43"/>
    <n v="2"/>
    <n v="9"/>
    <n v="2"/>
    <n v="23"/>
    <n v="19"/>
    <n v="3"/>
    <n v="0"/>
    <n v="0"/>
    <n v="0"/>
    <n v="0"/>
    <n v="0"/>
    <n v="0"/>
    <n v="0"/>
    <n v="0"/>
    <n v="0"/>
    <n v="0"/>
    <n v="0"/>
    <n v="0"/>
    <n v="0"/>
    <n v="0"/>
    <n v="0"/>
    <n v="0"/>
    <n v="0"/>
    <n v="0"/>
    <n v="2"/>
    <n v="0"/>
    <n v="38"/>
    <n v="0"/>
    <n v="161"/>
    <n v="325"/>
    <n v="214"/>
    <n v="72"/>
    <n v="20"/>
    <n v="3203"/>
    <n v="1011"/>
    <n v="0"/>
    <n v="38"/>
    <n v="796"/>
    <n v="277"/>
    <n v="1952"/>
  </r>
  <r>
    <x v="5"/>
    <x v="38"/>
    <x v="211"/>
    <x v="29"/>
    <n v="42"/>
    <n v="2"/>
    <n v="2"/>
    <n v="0"/>
    <n v="0"/>
    <n v="27"/>
    <n v="0"/>
    <n v="4"/>
    <n v="0"/>
    <n v="0"/>
    <n v="0"/>
    <n v="0"/>
    <n v="0"/>
    <n v="185"/>
    <n v="142"/>
    <n v="16"/>
    <n v="3"/>
    <n v="1"/>
    <n v="408"/>
    <n v="202"/>
    <n v="13"/>
    <n v="43"/>
    <n v="6"/>
    <n v="297"/>
    <n v="143"/>
    <n v="4"/>
    <n v="48"/>
    <n v="25"/>
    <n v="88"/>
    <n v="43"/>
    <n v="2"/>
    <n v="9"/>
    <n v="1"/>
    <n v="23"/>
    <n v="19"/>
    <n v="3"/>
    <n v="0"/>
    <n v="0"/>
    <n v="0"/>
    <n v="0"/>
    <n v="0"/>
    <n v="0"/>
    <n v="0"/>
    <n v="0"/>
    <n v="0"/>
    <n v="0"/>
    <n v="0"/>
    <n v="0"/>
    <n v="0"/>
    <n v="0"/>
    <n v="0"/>
    <n v="0"/>
    <n v="0"/>
    <n v="0"/>
    <n v="2"/>
    <n v="0"/>
    <n v="38"/>
    <n v="0"/>
    <n v="161"/>
    <n v="326"/>
    <n v="214"/>
    <n v="72"/>
    <n v="20"/>
    <n v="3212"/>
    <n v="1089"/>
    <n v="0"/>
    <n v="38"/>
    <n v="794"/>
    <n v="277"/>
    <n v="1962"/>
  </r>
  <r>
    <x v="5"/>
    <x v="38"/>
    <x v="211"/>
    <x v="13"/>
    <n v="42"/>
    <n v="2"/>
    <n v="2"/>
    <n v="0"/>
    <n v="0"/>
    <n v="27"/>
    <n v="0"/>
    <n v="4"/>
    <n v="0"/>
    <n v="0"/>
    <n v="0"/>
    <n v="0"/>
    <n v="0"/>
    <n v="185"/>
    <n v="142"/>
    <n v="16"/>
    <n v="3"/>
    <n v="1"/>
    <n v="407"/>
    <n v="206"/>
    <n v="12"/>
    <n v="43"/>
    <n v="5"/>
    <n v="299"/>
    <n v="145"/>
    <n v="4"/>
    <n v="48"/>
    <n v="26"/>
    <n v="88"/>
    <n v="43"/>
    <n v="2"/>
    <n v="9"/>
    <n v="1"/>
    <n v="23"/>
    <n v="19"/>
    <n v="3"/>
    <n v="0"/>
    <n v="0"/>
    <n v="0"/>
    <n v="0"/>
    <n v="0"/>
    <n v="0"/>
    <n v="0"/>
    <n v="0"/>
    <n v="0"/>
    <n v="0"/>
    <n v="0"/>
    <n v="0"/>
    <n v="0"/>
    <n v="0"/>
    <n v="0"/>
    <n v="0"/>
    <n v="0"/>
    <n v="0"/>
    <n v="2"/>
    <n v="0"/>
    <n v="38"/>
    <n v="0"/>
    <n v="161"/>
    <n v="326"/>
    <n v="215"/>
    <n v="72"/>
    <n v="20"/>
    <n v="3231"/>
    <n v="1126"/>
    <n v="0"/>
    <n v="38"/>
    <n v="792"/>
    <n v="280"/>
    <n v="1977"/>
  </r>
  <r>
    <x v="5"/>
    <x v="38"/>
    <x v="211"/>
    <x v="31"/>
    <n v="42"/>
    <n v="2"/>
    <n v="2"/>
    <n v="0"/>
    <n v="0"/>
    <n v="27"/>
    <n v="0"/>
    <n v="4"/>
    <n v="0"/>
    <n v="0"/>
    <n v="0"/>
    <n v="0"/>
    <n v="0"/>
    <n v="185"/>
    <n v="143"/>
    <n v="16"/>
    <n v="3"/>
    <n v="1"/>
    <n v="406"/>
    <n v="209"/>
    <n v="12"/>
    <n v="42"/>
    <n v="5"/>
    <n v="298"/>
    <n v="147"/>
    <n v="4"/>
    <n v="48"/>
    <n v="24"/>
    <n v="89"/>
    <n v="44"/>
    <n v="2"/>
    <n v="9"/>
    <n v="1"/>
    <n v="23"/>
    <n v="19"/>
    <n v="3"/>
    <n v="0"/>
    <n v="0"/>
    <n v="0"/>
    <n v="0"/>
    <n v="0"/>
    <n v="0"/>
    <n v="0"/>
    <n v="0"/>
    <n v="0"/>
    <n v="0"/>
    <n v="0"/>
    <n v="0"/>
    <n v="0"/>
    <n v="0"/>
    <n v="0"/>
    <n v="0"/>
    <n v="0"/>
    <n v="0"/>
    <n v="2"/>
    <n v="0"/>
    <n v="38"/>
    <n v="0"/>
    <n v="160"/>
    <n v="326"/>
    <n v="215"/>
    <n v="73"/>
    <n v="20"/>
    <n v="3241"/>
    <n v="1166"/>
    <n v="0"/>
    <n v="38"/>
    <n v="789"/>
    <n v="282"/>
    <n v="1985"/>
  </r>
  <r>
    <x v="5"/>
    <x v="38"/>
    <x v="211"/>
    <x v="15"/>
    <n v="42"/>
    <n v="2"/>
    <n v="2"/>
    <n v="0"/>
    <n v="0"/>
    <n v="27"/>
    <n v="0"/>
    <n v="4"/>
    <n v="0"/>
    <n v="0"/>
    <n v="0"/>
    <n v="0"/>
    <n v="0"/>
    <n v="185"/>
    <n v="144"/>
    <n v="16"/>
    <n v="3"/>
    <n v="1"/>
    <n v="408"/>
    <n v="215"/>
    <n v="12"/>
    <n v="42"/>
    <n v="6"/>
    <n v="298"/>
    <n v="147"/>
    <n v="4"/>
    <n v="47"/>
    <n v="24"/>
    <n v="91"/>
    <n v="48"/>
    <n v="2"/>
    <n v="9"/>
    <n v="2"/>
    <n v="23"/>
    <n v="19"/>
    <n v="3"/>
    <n v="0"/>
    <n v="0"/>
    <n v="0"/>
    <n v="0"/>
    <n v="0"/>
    <n v="0"/>
    <n v="0"/>
    <n v="0"/>
    <n v="0"/>
    <n v="0"/>
    <n v="0"/>
    <n v="0"/>
    <n v="0"/>
    <n v="0"/>
    <n v="0"/>
    <n v="0"/>
    <n v="0"/>
    <n v="0"/>
    <n v="2"/>
    <n v="0"/>
    <n v="38"/>
    <n v="0"/>
    <n v="160"/>
    <n v="327"/>
    <n v="215"/>
    <n v="74"/>
    <n v="20"/>
    <n v="3242"/>
    <n v="1179"/>
    <n v="0"/>
    <n v="38"/>
    <n v="788"/>
    <n v="281"/>
    <n v="1989"/>
  </r>
  <r>
    <x v="5"/>
    <x v="38"/>
    <x v="211"/>
    <x v="16"/>
    <n v="42"/>
    <n v="2"/>
    <n v="2"/>
    <n v="0"/>
    <n v="0"/>
    <n v="28"/>
    <n v="0"/>
    <n v="4"/>
    <n v="0"/>
    <n v="0"/>
    <n v="0"/>
    <n v="0"/>
    <n v="0"/>
    <n v="185"/>
    <n v="146"/>
    <n v="16"/>
    <n v="3"/>
    <n v="1"/>
    <n v="409"/>
    <n v="218"/>
    <n v="12"/>
    <n v="42"/>
    <n v="6"/>
    <n v="298"/>
    <n v="147"/>
    <n v="4"/>
    <n v="47"/>
    <n v="24"/>
    <n v="92"/>
    <n v="49"/>
    <n v="2"/>
    <n v="9"/>
    <n v="2"/>
    <n v="23"/>
    <n v="19"/>
    <n v="3"/>
    <n v="0"/>
    <n v="0"/>
    <n v="0"/>
    <n v="0"/>
    <n v="0"/>
    <n v="0"/>
    <n v="0"/>
    <n v="0"/>
    <n v="0"/>
    <n v="0"/>
    <n v="0"/>
    <n v="0"/>
    <n v="0"/>
    <n v="0"/>
    <n v="0"/>
    <n v="0"/>
    <n v="0"/>
    <n v="0"/>
    <n v="2"/>
    <n v="0"/>
    <n v="38"/>
    <n v="0"/>
    <n v="160"/>
    <n v="328"/>
    <n v="215"/>
    <n v="75"/>
    <n v="20"/>
    <n v="3258"/>
    <n v="1204"/>
    <n v="0"/>
    <n v="38"/>
    <n v="789"/>
    <n v="288"/>
    <n v="1996"/>
  </r>
  <r>
    <x v="5"/>
    <x v="37"/>
    <x v="212"/>
    <x v="0"/>
    <n v="128"/>
    <n v="6"/>
    <n v="1"/>
    <n v="1"/>
    <n v="0"/>
    <n v="28"/>
    <n v="6"/>
    <n v="9"/>
    <n v="3"/>
    <n v="10"/>
    <n v="0"/>
    <n v="5"/>
    <n v="0"/>
    <n v="321"/>
    <n v="0"/>
    <n v="97"/>
    <n v="29"/>
    <n v="1"/>
    <n v="1614"/>
    <n v="0"/>
    <n v="114"/>
    <n v="217"/>
    <n v="40"/>
    <n v="583"/>
    <n v="28"/>
    <n v="4"/>
    <n v="83"/>
    <n v="11"/>
    <n v="206"/>
    <n v="0"/>
    <n v="2"/>
    <n v="40"/>
    <n v="12"/>
    <n v="95"/>
    <n v="0"/>
    <n v="7"/>
    <n v="4"/>
    <n v="0"/>
    <n v="0"/>
    <n v="0"/>
    <n v="1"/>
    <n v="0"/>
    <n v="0"/>
    <n v="0"/>
    <n v="0"/>
    <n v="0"/>
    <n v="0"/>
    <n v="0"/>
    <n v="0"/>
    <n v="7"/>
    <n v="35"/>
    <n v="0"/>
    <n v="1"/>
    <n v="4"/>
    <m/>
    <m/>
    <m/>
    <m/>
    <m/>
    <m/>
    <m/>
    <m/>
    <m/>
    <m/>
    <m/>
    <m/>
    <m/>
    <m/>
    <m/>
    <m/>
  </r>
  <r>
    <x v="5"/>
    <x v="37"/>
    <x v="212"/>
    <x v="1"/>
    <n v="129"/>
    <n v="6"/>
    <n v="2"/>
    <n v="1"/>
    <n v="0"/>
    <n v="32"/>
    <n v="6"/>
    <n v="9"/>
    <n v="3"/>
    <n v="10"/>
    <n v="0"/>
    <n v="5"/>
    <n v="0"/>
    <n v="320"/>
    <n v="0"/>
    <n v="111"/>
    <n v="28"/>
    <n v="1"/>
    <n v="1607"/>
    <n v="0"/>
    <n v="131"/>
    <n v="213"/>
    <n v="38"/>
    <n v="581"/>
    <n v="37"/>
    <n v="4"/>
    <n v="83"/>
    <n v="11"/>
    <n v="206"/>
    <n v="0"/>
    <n v="3"/>
    <n v="41"/>
    <n v="12"/>
    <n v="95"/>
    <n v="0"/>
    <n v="11"/>
    <n v="4"/>
    <n v="0"/>
    <n v="0"/>
    <n v="0"/>
    <n v="1"/>
    <n v="0"/>
    <n v="0"/>
    <n v="0"/>
    <n v="0"/>
    <n v="0"/>
    <n v="0"/>
    <n v="0"/>
    <n v="0"/>
    <n v="7"/>
    <n v="36"/>
    <n v="0"/>
    <n v="1"/>
    <n v="4"/>
    <m/>
    <m/>
    <m/>
    <m/>
    <m/>
    <m/>
    <m/>
    <m/>
    <m/>
    <m/>
    <m/>
    <m/>
    <m/>
    <m/>
    <m/>
    <m/>
  </r>
  <r>
    <x v="5"/>
    <x v="37"/>
    <x v="212"/>
    <x v="2"/>
    <n v="130"/>
    <n v="6"/>
    <n v="2"/>
    <n v="1"/>
    <n v="0"/>
    <n v="34"/>
    <n v="6"/>
    <n v="8"/>
    <n v="2"/>
    <n v="10"/>
    <n v="6"/>
    <n v="0"/>
    <n v="0"/>
    <n v="322"/>
    <n v="130"/>
    <n v="7"/>
    <n v="28"/>
    <n v="2"/>
    <n v="1609"/>
    <n v="146"/>
    <n v="34"/>
    <n v="209"/>
    <n v="38"/>
    <n v="583"/>
    <n v="43"/>
    <n v="4"/>
    <n v="83"/>
    <n v="12"/>
    <n v="208"/>
    <n v="6"/>
    <n v="1"/>
    <n v="41"/>
    <n v="12"/>
    <n v="95"/>
    <n v="13"/>
    <n v="4"/>
    <n v="4"/>
    <n v="0"/>
    <n v="0"/>
    <n v="0"/>
    <n v="1"/>
    <n v="0"/>
    <n v="0"/>
    <n v="0"/>
    <n v="0"/>
    <n v="0"/>
    <n v="0"/>
    <n v="0"/>
    <n v="0"/>
    <n v="0"/>
    <n v="0"/>
    <n v="0"/>
    <n v="0"/>
    <n v="0"/>
    <n v="4"/>
    <n v="0"/>
    <n v="105"/>
    <n v="10"/>
    <n v="277"/>
    <n v="1235"/>
    <n v="462"/>
    <n v="142"/>
    <n v="83"/>
    <m/>
    <m/>
    <m/>
    <m/>
    <m/>
    <m/>
    <m/>
  </r>
  <r>
    <x v="5"/>
    <x v="37"/>
    <x v="212"/>
    <x v="3"/>
    <n v="130"/>
    <n v="6"/>
    <n v="2"/>
    <n v="1"/>
    <n v="0"/>
    <n v="36"/>
    <n v="6"/>
    <n v="8"/>
    <n v="2"/>
    <n v="10"/>
    <n v="6"/>
    <n v="0"/>
    <n v="0"/>
    <n v="320"/>
    <n v="142"/>
    <n v="7"/>
    <n v="28"/>
    <n v="2"/>
    <n v="1608"/>
    <n v="183"/>
    <n v="33"/>
    <n v="202"/>
    <n v="38"/>
    <n v="580"/>
    <n v="54"/>
    <n v="4"/>
    <n v="82"/>
    <n v="11"/>
    <n v="208"/>
    <n v="8"/>
    <n v="1"/>
    <n v="42"/>
    <n v="12"/>
    <n v="95"/>
    <n v="14"/>
    <n v="4"/>
    <n v="4"/>
    <n v="0"/>
    <n v="0"/>
    <n v="0"/>
    <n v="1"/>
    <n v="0"/>
    <n v="0"/>
    <n v="0"/>
    <n v="0"/>
    <n v="0"/>
    <n v="0"/>
    <n v="0"/>
    <n v="0"/>
    <n v="0"/>
    <n v="0"/>
    <n v="0"/>
    <n v="0"/>
    <n v="0"/>
    <n v="4"/>
    <n v="0"/>
    <n v="105"/>
    <n v="10"/>
    <n v="275"/>
    <n v="1239"/>
    <n v="461"/>
    <n v="141"/>
    <n v="83"/>
    <m/>
    <m/>
    <m/>
    <m/>
    <m/>
    <m/>
    <m/>
  </r>
  <r>
    <x v="5"/>
    <x v="37"/>
    <x v="212"/>
    <x v="4"/>
    <n v="130"/>
    <n v="6"/>
    <n v="3"/>
    <n v="1"/>
    <n v="0"/>
    <n v="40"/>
    <n v="6"/>
    <n v="8"/>
    <n v="2"/>
    <n v="10"/>
    <n v="6"/>
    <n v="0"/>
    <n v="0"/>
    <n v="321"/>
    <n v="149"/>
    <n v="7"/>
    <n v="28"/>
    <n v="2"/>
    <n v="1603"/>
    <n v="208"/>
    <n v="33"/>
    <n v="197"/>
    <n v="39"/>
    <n v="579"/>
    <n v="68"/>
    <n v="4"/>
    <n v="81"/>
    <n v="10"/>
    <n v="206"/>
    <n v="9"/>
    <n v="1"/>
    <n v="41"/>
    <n v="12"/>
    <n v="95"/>
    <n v="16"/>
    <n v="4"/>
    <n v="4"/>
    <n v="0"/>
    <n v="0"/>
    <n v="0"/>
    <n v="1"/>
    <n v="0"/>
    <n v="0"/>
    <n v="0"/>
    <n v="0"/>
    <n v="0"/>
    <n v="0"/>
    <n v="0"/>
    <n v="0"/>
    <n v="0"/>
    <n v="0"/>
    <n v="0"/>
    <n v="0"/>
    <n v="0"/>
    <n v="4"/>
    <n v="0"/>
    <n v="105"/>
    <n v="10"/>
    <n v="276"/>
    <n v="1240"/>
    <n v="463"/>
    <n v="140"/>
    <n v="83"/>
    <m/>
    <m/>
    <m/>
    <m/>
    <m/>
    <m/>
    <m/>
  </r>
  <r>
    <x v="5"/>
    <x v="37"/>
    <x v="212"/>
    <x v="5"/>
    <n v="130"/>
    <n v="6"/>
    <n v="3"/>
    <n v="1"/>
    <n v="0"/>
    <n v="43"/>
    <n v="6"/>
    <n v="8"/>
    <n v="2"/>
    <n v="10"/>
    <n v="6"/>
    <n v="0"/>
    <n v="0"/>
    <n v="320"/>
    <n v="161"/>
    <n v="7"/>
    <n v="27"/>
    <n v="1"/>
    <n v="1600"/>
    <n v="283"/>
    <n v="33"/>
    <n v="195"/>
    <n v="39"/>
    <n v="579"/>
    <n v="93"/>
    <n v="4"/>
    <n v="80"/>
    <n v="10"/>
    <n v="209"/>
    <n v="13"/>
    <n v="1"/>
    <n v="41"/>
    <n v="13"/>
    <n v="92"/>
    <n v="20"/>
    <n v="4"/>
    <n v="4"/>
    <n v="0"/>
    <n v="0"/>
    <n v="0"/>
    <n v="1"/>
    <n v="0"/>
    <n v="0"/>
    <n v="0"/>
    <n v="0"/>
    <n v="0"/>
    <n v="0"/>
    <n v="0"/>
    <n v="0"/>
    <n v="0"/>
    <n v="0"/>
    <n v="0"/>
    <n v="0"/>
    <n v="0"/>
    <n v="4"/>
    <n v="0"/>
    <n v="105"/>
    <n v="10"/>
    <n v="276"/>
    <n v="1242"/>
    <n v="464"/>
    <n v="142"/>
    <n v="80"/>
    <m/>
    <m/>
    <m/>
    <m/>
    <m/>
    <m/>
    <m/>
  </r>
  <r>
    <x v="5"/>
    <x v="37"/>
    <x v="212"/>
    <x v="6"/>
    <n v="130"/>
    <n v="6"/>
    <n v="3"/>
    <n v="1"/>
    <n v="0"/>
    <n v="49"/>
    <n v="6"/>
    <n v="8"/>
    <n v="2"/>
    <n v="10"/>
    <n v="7"/>
    <n v="0"/>
    <n v="0"/>
    <n v="319"/>
    <n v="169"/>
    <n v="6"/>
    <n v="27"/>
    <n v="1"/>
    <n v="1607"/>
    <n v="360"/>
    <n v="31"/>
    <n v="191"/>
    <n v="41"/>
    <n v="577"/>
    <n v="122"/>
    <n v="5"/>
    <n v="80"/>
    <n v="9"/>
    <n v="213"/>
    <n v="15"/>
    <n v="1"/>
    <n v="40"/>
    <n v="14"/>
    <n v="91"/>
    <n v="22"/>
    <n v="3"/>
    <n v="4"/>
    <n v="0"/>
    <n v="0"/>
    <n v="0"/>
    <n v="1"/>
    <n v="0"/>
    <n v="0"/>
    <n v="0"/>
    <n v="0"/>
    <n v="0"/>
    <n v="0"/>
    <n v="0"/>
    <n v="0"/>
    <n v="0"/>
    <n v="0"/>
    <n v="0"/>
    <n v="0"/>
    <n v="0"/>
    <n v="4"/>
    <n v="1"/>
    <n v="106"/>
    <n v="10"/>
    <n v="276"/>
    <n v="1247"/>
    <n v="462"/>
    <n v="146"/>
    <n v="80"/>
    <m/>
    <m/>
    <m/>
    <m/>
    <m/>
    <m/>
    <m/>
  </r>
  <r>
    <x v="5"/>
    <x v="37"/>
    <x v="212"/>
    <x v="7"/>
    <n v="131"/>
    <n v="6"/>
    <n v="3"/>
    <n v="1"/>
    <n v="0"/>
    <n v="53"/>
    <n v="6"/>
    <n v="8"/>
    <n v="2"/>
    <n v="10"/>
    <n v="7"/>
    <n v="0"/>
    <n v="0"/>
    <n v="320"/>
    <n v="178"/>
    <n v="6"/>
    <n v="27"/>
    <n v="1"/>
    <n v="1612"/>
    <n v="425"/>
    <n v="31"/>
    <n v="191"/>
    <n v="42"/>
    <n v="581"/>
    <n v="179"/>
    <n v="5"/>
    <n v="77"/>
    <n v="10"/>
    <n v="216"/>
    <n v="21"/>
    <n v="1"/>
    <n v="40"/>
    <n v="14"/>
    <n v="91"/>
    <n v="22"/>
    <n v="3"/>
    <n v="4"/>
    <n v="0"/>
    <n v="0"/>
    <n v="0"/>
    <n v="1"/>
    <n v="0"/>
    <n v="0"/>
    <n v="0"/>
    <n v="0"/>
    <n v="0"/>
    <n v="0"/>
    <n v="0"/>
    <n v="0"/>
    <n v="0"/>
    <n v="0"/>
    <n v="0"/>
    <n v="0"/>
    <n v="0"/>
    <n v="4"/>
    <n v="1"/>
    <n v="107"/>
    <n v="10"/>
    <n v="277"/>
    <n v="1251"/>
    <n v="469"/>
    <n v="149"/>
    <n v="80"/>
    <m/>
    <m/>
    <m/>
    <m/>
    <m/>
    <m/>
    <m/>
  </r>
  <r>
    <x v="5"/>
    <x v="37"/>
    <x v="212"/>
    <x v="8"/>
    <n v="131"/>
    <n v="6"/>
    <n v="3"/>
    <n v="1"/>
    <n v="0"/>
    <n v="61"/>
    <n v="6"/>
    <n v="8"/>
    <n v="2"/>
    <n v="10"/>
    <n v="7"/>
    <n v="0"/>
    <n v="0"/>
    <n v="319"/>
    <n v="190"/>
    <n v="6"/>
    <n v="27"/>
    <n v="1"/>
    <n v="1611"/>
    <n v="510"/>
    <n v="32"/>
    <n v="187"/>
    <n v="41"/>
    <n v="579"/>
    <n v="230"/>
    <n v="5"/>
    <n v="76"/>
    <n v="10"/>
    <n v="217"/>
    <n v="36"/>
    <n v="1"/>
    <n v="39"/>
    <n v="14"/>
    <n v="91"/>
    <n v="23"/>
    <n v="3"/>
    <n v="4"/>
    <n v="0"/>
    <n v="0"/>
    <n v="0"/>
    <n v="1"/>
    <n v="0"/>
    <n v="0"/>
    <n v="0"/>
    <n v="0"/>
    <n v="0"/>
    <n v="0"/>
    <n v="0"/>
    <n v="0"/>
    <n v="0"/>
    <n v="0"/>
    <n v="0"/>
    <n v="0"/>
    <n v="0"/>
    <n v="4"/>
    <n v="1"/>
    <n v="107"/>
    <n v="10"/>
    <n v="276"/>
    <n v="1253"/>
    <n v="467"/>
    <n v="152"/>
    <n v="80"/>
    <n v="5200"/>
    <n v="683"/>
    <n v="0"/>
    <n v="13"/>
    <n v="760"/>
    <n v="938"/>
    <n v="3137"/>
  </r>
  <r>
    <x v="5"/>
    <x v="37"/>
    <x v="212"/>
    <x v="9"/>
    <n v="131"/>
    <n v="6"/>
    <n v="3"/>
    <n v="1"/>
    <n v="0"/>
    <n v="65"/>
    <n v="6"/>
    <n v="8"/>
    <n v="2"/>
    <n v="10"/>
    <n v="7"/>
    <n v="0"/>
    <n v="0"/>
    <n v="320"/>
    <n v="201"/>
    <n v="6"/>
    <n v="26"/>
    <n v="2"/>
    <n v="1624"/>
    <n v="603"/>
    <n v="33"/>
    <n v="184"/>
    <n v="43"/>
    <n v="576"/>
    <n v="266"/>
    <n v="4"/>
    <n v="76"/>
    <n v="13"/>
    <n v="219"/>
    <n v="54"/>
    <n v="1"/>
    <n v="40"/>
    <n v="14"/>
    <n v="90"/>
    <n v="25"/>
    <n v="3"/>
    <n v="3"/>
    <n v="0"/>
    <n v="0"/>
    <n v="0"/>
    <n v="1"/>
    <n v="0"/>
    <n v="0"/>
    <n v="0"/>
    <n v="0"/>
    <n v="0"/>
    <n v="0"/>
    <n v="0"/>
    <n v="0"/>
    <n v="0"/>
    <n v="0"/>
    <n v="0"/>
    <n v="0"/>
    <n v="0"/>
    <n v="4"/>
    <n v="1"/>
    <n v="107"/>
    <n v="10"/>
    <n v="277"/>
    <n v="1269"/>
    <n v="462"/>
    <n v="154"/>
    <n v="80"/>
    <n v="5209"/>
    <n v="1056"/>
    <n v="0"/>
    <n v="12"/>
    <n v="747"/>
    <n v="939"/>
    <n v="3163"/>
  </r>
  <r>
    <x v="5"/>
    <x v="37"/>
    <x v="212"/>
    <x v="10"/>
    <n v="131"/>
    <n v="6"/>
    <n v="3"/>
    <n v="1"/>
    <n v="0"/>
    <n v="65"/>
    <n v="6"/>
    <n v="8"/>
    <n v="2"/>
    <n v="10"/>
    <n v="7"/>
    <n v="0"/>
    <n v="0"/>
    <n v="320"/>
    <n v="213"/>
    <n v="6"/>
    <n v="26"/>
    <n v="2"/>
    <n v="1623"/>
    <n v="662"/>
    <n v="33"/>
    <n v="182"/>
    <n v="42"/>
    <n v="576"/>
    <n v="283"/>
    <n v="5"/>
    <n v="75"/>
    <n v="13"/>
    <n v="220"/>
    <n v="58"/>
    <n v="1"/>
    <n v="39"/>
    <n v="14"/>
    <n v="91"/>
    <n v="48"/>
    <n v="3"/>
    <n v="3"/>
    <n v="0"/>
    <n v="0"/>
    <n v="0"/>
    <n v="1"/>
    <n v="0"/>
    <n v="0"/>
    <n v="0"/>
    <n v="0"/>
    <n v="0"/>
    <n v="0"/>
    <n v="0"/>
    <n v="0"/>
    <n v="0"/>
    <n v="0"/>
    <n v="0"/>
    <n v="0"/>
    <n v="0"/>
    <n v="4"/>
    <n v="1"/>
    <n v="107"/>
    <n v="10"/>
    <n v="278"/>
    <n v="1268"/>
    <n v="462"/>
    <n v="155"/>
    <n v="81"/>
    <n v="5206"/>
    <n v="1185"/>
    <n v="0"/>
    <n v="14"/>
    <n v="735"/>
    <n v="934"/>
    <n v="3168"/>
  </r>
  <r>
    <x v="5"/>
    <x v="37"/>
    <x v="212"/>
    <x v="11"/>
    <n v="131"/>
    <n v="6"/>
    <n v="3"/>
    <n v="1"/>
    <n v="0"/>
    <n v="66"/>
    <n v="6"/>
    <n v="8"/>
    <n v="2"/>
    <n v="10"/>
    <n v="7"/>
    <n v="0"/>
    <n v="0"/>
    <n v="318"/>
    <n v="218"/>
    <n v="6"/>
    <n v="25"/>
    <n v="2"/>
    <n v="1622"/>
    <n v="706"/>
    <n v="33"/>
    <n v="179"/>
    <n v="40"/>
    <n v="574"/>
    <n v="297"/>
    <n v="5"/>
    <n v="75"/>
    <n v="12"/>
    <n v="221"/>
    <n v="66"/>
    <n v="1"/>
    <n v="39"/>
    <n v="15"/>
    <n v="89"/>
    <n v="50"/>
    <n v="3"/>
    <n v="2"/>
    <n v="0"/>
    <n v="0"/>
    <n v="0"/>
    <n v="1"/>
    <n v="0"/>
    <n v="0"/>
    <n v="0"/>
    <n v="0"/>
    <n v="0"/>
    <n v="0"/>
    <n v="0"/>
    <n v="0"/>
    <n v="0"/>
    <n v="0"/>
    <n v="0"/>
    <n v="0"/>
    <n v="0"/>
    <n v="4"/>
    <n v="1"/>
    <n v="108"/>
    <n v="10"/>
    <n v="277"/>
    <n v="1277"/>
    <n v="461"/>
    <n v="155"/>
    <n v="80"/>
    <n v="5203"/>
    <n v="1315"/>
    <n v="0"/>
    <n v="14"/>
    <n v="732"/>
    <n v="921"/>
    <n v="3179"/>
  </r>
  <r>
    <x v="5"/>
    <x v="37"/>
    <x v="212"/>
    <x v="29"/>
    <n v="132"/>
    <n v="6"/>
    <n v="3"/>
    <n v="1"/>
    <n v="0"/>
    <n v="70"/>
    <n v="6"/>
    <n v="6"/>
    <n v="2"/>
    <n v="10"/>
    <n v="7"/>
    <n v="0"/>
    <n v="0"/>
    <n v="317"/>
    <n v="221"/>
    <n v="6"/>
    <n v="24"/>
    <n v="2"/>
    <n v="1628"/>
    <n v="746"/>
    <n v="33"/>
    <n v="177"/>
    <n v="39"/>
    <n v="576"/>
    <n v="308"/>
    <n v="5"/>
    <n v="75"/>
    <n v="15"/>
    <n v="224"/>
    <n v="76"/>
    <n v="1"/>
    <n v="37"/>
    <n v="15"/>
    <n v="90"/>
    <n v="51"/>
    <n v="3"/>
    <n v="2"/>
    <n v="0"/>
    <n v="0"/>
    <n v="0"/>
    <n v="0"/>
    <n v="0"/>
    <n v="0"/>
    <n v="0"/>
    <n v="0"/>
    <n v="0"/>
    <n v="0"/>
    <n v="0"/>
    <n v="0"/>
    <n v="0"/>
    <n v="0"/>
    <n v="0"/>
    <n v="0"/>
    <n v="0"/>
    <n v="4"/>
    <n v="1"/>
    <n v="109"/>
    <n v="10"/>
    <n v="276"/>
    <n v="1282"/>
    <n v="461"/>
    <n v="157"/>
    <n v="81"/>
    <n v="5235"/>
    <n v="1453"/>
    <n v="0"/>
    <n v="14"/>
    <n v="725"/>
    <n v="938"/>
    <n v="3196"/>
  </r>
  <r>
    <x v="5"/>
    <x v="37"/>
    <x v="212"/>
    <x v="13"/>
    <n v="131"/>
    <n v="6"/>
    <n v="3"/>
    <n v="1"/>
    <n v="0"/>
    <n v="72"/>
    <n v="6"/>
    <n v="6"/>
    <n v="2"/>
    <n v="10"/>
    <n v="7"/>
    <n v="0"/>
    <n v="0"/>
    <n v="316"/>
    <n v="223"/>
    <n v="6"/>
    <n v="23"/>
    <n v="2"/>
    <n v="1633"/>
    <n v="760"/>
    <n v="31"/>
    <n v="176"/>
    <n v="38"/>
    <n v="575"/>
    <n v="315"/>
    <n v="5"/>
    <n v="75"/>
    <n v="14"/>
    <n v="223"/>
    <n v="77"/>
    <n v="1"/>
    <n v="37"/>
    <n v="16"/>
    <n v="90"/>
    <n v="51"/>
    <n v="3"/>
    <n v="2"/>
    <n v="0"/>
    <n v="0"/>
    <n v="0"/>
    <n v="0"/>
    <n v="0"/>
    <n v="0"/>
    <n v="0"/>
    <n v="0"/>
    <n v="0"/>
    <n v="0"/>
    <n v="0"/>
    <n v="0"/>
    <n v="0"/>
    <n v="0"/>
    <n v="0"/>
    <n v="0"/>
    <n v="0"/>
    <n v="4"/>
    <n v="1"/>
    <n v="108"/>
    <n v="10"/>
    <n v="276"/>
    <n v="1291"/>
    <n v="463"/>
    <n v="156"/>
    <n v="81"/>
    <n v="5198"/>
    <n v="1507"/>
    <n v="0"/>
    <n v="14"/>
    <n v="709"/>
    <n v="928"/>
    <n v="3190"/>
  </r>
  <r>
    <x v="5"/>
    <x v="37"/>
    <x v="212"/>
    <x v="31"/>
    <n v="132"/>
    <n v="6"/>
    <n v="3"/>
    <n v="1"/>
    <n v="0"/>
    <n v="75"/>
    <n v="6"/>
    <n v="6"/>
    <n v="2"/>
    <n v="10"/>
    <n v="7"/>
    <n v="0"/>
    <n v="0"/>
    <n v="315"/>
    <n v="225"/>
    <n v="5"/>
    <n v="23"/>
    <n v="2"/>
    <n v="1636"/>
    <n v="765"/>
    <n v="31"/>
    <n v="176"/>
    <n v="39"/>
    <n v="576"/>
    <n v="321"/>
    <n v="5"/>
    <n v="75"/>
    <n v="14"/>
    <n v="225"/>
    <n v="79"/>
    <n v="1"/>
    <n v="37"/>
    <n v="16"/>
    <n v="89"/>
    <n v="50"/>
    <n v="3"/>
    <n v="2"/>
    <n v="0"/>
    <n v="0"/>
    <n v="0"/>
    <n v="0"/>
    <n v="0"/>
    <n v="0"/>
    <n v="0"/>
    <n v="0"/>
    <n v="0"/>
    <n v="0"/>
    <n v="0"/>
    <n v="0"/>
    <n v="0"/>
    <n v="0"/>
    <n v="0"/>
    <n v="0"/>
    <n v="0"/>
    <n v="5"/>
    <n v="1"/>
    <n v="111"/>
    <n v="10"/>
    <n v="278"/>
    <n v="1297"/>
    <n v="464"/>
    <n v="158"/>
    <n v="80"/>
    <n v="5204"/>
    <n v="1557"/>
    <n v="0"/>
    <n v="14"/>
    <n v="703"/>
    <n v="919"/>
    <n v="3212"/>
  </r>
  <r>
    <x v="5"/>
    <x v="37"/>
    <x v="212"/>
    <x v="15"/>
    <n v="133"/>
    <n v="6"/>
    <n v="4"/>
    <n v="1"/>
    <n v="0"/>
    <n v="77"/>
    <n v="7"/>
    <n v="6"/>
    <n v="2"/>
    <n v="10"/>
    <n v="7"/>
    <n v="0"/>
    <n v="0"/>
    <n v="318"/>
    <n v="230"/>
    <n v="5"/>
    <n v="24"/>
    <n v="2"/>
    <n v="1628"/>
    <n v="776"/>
    <n v="30"/>
    <n v="175"/>
    <n v="38"/>
    <n v="579"/>
    <n v="328"/>
    <n v="5"/>
    <n v="75"/>
    <n v="13"/>
    <n v="223"/>
    <n v="79"/>
    <n v="1"/>
    <n v="36"/>
    <n v="16"/>
    <n v="90"/>
    <n v="61"/>
    <n v="3"/>
    <n v="2"/>
    <n v="0"/>
    <n v="0"/>
    <n v="0"/>
    <n v="0"/>
    <n v="0"/>
    <n v="0"/>
    <n v="0"/>
    <n v="0"/>
    <n v="0"/>
    <n v="0"/>
    <n v="0"/>
    <n v="0"/>
    <n v="0"/>
    <n v="0"/>
    <n v="0"/>
    <n v="0"/>
    <n v="0"/>
    <n v="5"/>
    <n v="1"/>
    <n v="112"/>
    <n v="10"/>
    <n v="281"/>
    <n v="1296"/>
    <n v="469"/>
    <n v="156"/>
    <n v="81"/>
    <n v="5207"/>
    <n v="1590"/>
    <n v="0"/>
    <n v="14"/>
    <n v="689"/>
    <n v="922"/>
    <n v="3223"/>
  </r>
  <r>
    <x v="5"/>
    <x v="37"/>
    <x v="212"/>
    <x v="16"/>
    <n v="133"/>
    <n v="6"/>
    <n v="4"/>
    <n v="1"/>
    <n v="0"/>
    <n v="78"/>
    <n v="7"/>
    <n v="6"/>
    <n v="2"/>
    <n v="10"/>
    <n v="7"/>
    <n v="0"/>
    <n v="0"/>
    <n v="318"/>
    <n v="231"/>
    <n v="5"/>
    <n v="24"/>
    <n v="3"/>
    <n v="1629"/>
    <n v="778"/>
    <n v="30"/>
    <n v="173"/>
    <n v="39"/>
    <n v="578"/>
    <n v="330"/>
    <n v="5"/>
    <n v="75"/>
    <n v="13"/>
    <n v="223"/>
    <n v="79"/>
    <n v="1"/>
    <n v="36"/>
    <n v="16"/>
    <n v="90"/>
    <n v="61"/>
    <n v="3"/>
    <n v="2"/>
    <n v="0"/>
    <n v="0"/>
    <n v="0"/>
    <n v="0"/>
    <n v="0"/>
    <n v="0"/>
    <n v="0"/>
    <n v="0"/>
    <n v="0"/>
    <n v="0"/>
    <n v="0"/>
    <n v="0"/>
    <n v="0"/>
    <n v="0"/>
    <n v="0"/>
    <n v="0"/>
    <n v="0"/>
    <n v="5"/>
    <n v="1"/>
    <n v="112"/>
    <n v="10"/>
    <n v="281"/>
    <n v="1300"/>
    <n v="470"/>
    <n v="156"/>
    <n v="81"/>
    <n v="5203"/>
    <n v="1613"/>
    <n v="0"/>
    <n v="14"/>
    <n v="683"/>
    <n v="925"/>
    <n v="3231"/>
  </r>
  <r>
    <x v="5"/>
    <x v="38"/>
    <x v="213"/>
    <x v="0"/>
    <n v="102"/>
    <n v="0"/>
    <n v="0"/>
    <n v="0"/>
    <n v="0"/>
    <n v="21"/>
    <n v="2"/>
    <n v="10"/>
    <n v="3"/>
    <n v="7"/>
    <n v="0"/>
    <n v="3"/>
    <n v="0"/>
    <n v="221"/>
    <n v="0"/>
    <n v="79"/>
    <n v="3"/>
    <n v="2"/>
    <n v="954"/>
    <n v="0"/>
    <n v="52"/>
    <n v="146"/>
    <n v="10"/>
    <n v="583"/>
    <n v="30"/>
    <n v="10"/>
    <n v="88"/>
    <n v="68"/>
    <n v="257"/>
    <n v="0"/>
    <n v="7"/>
    <n v="50"/>
    <n v="4"/>
    <n v="28"/>
    <n v="0"/>
    <n v="3"/>
    <n v="0"/>
    <n v="0"/>
    <n v="0"/>
    <n v="0"/>
    <n v="0"/>
    <n v="0"/>
    <n v="0"/>
    <n v="0"/>
    <n v="0"/>
    <n v="0"/>
    <n v="0"/>
    <n v="0"/>
    <n v="0"/>
    <n v="23"/>
    <n v="35"/>
    <n v="0"/>
    <n v="3"/>
    <n v="1"/>
    <m/>
    <m/>
    <m/>
    <m/>
    <m/>
    <m/>
    <m/>
    <m/>
    <m/>
    <m/>
    <m/>
    <m/>
    <m/>
    <m/>
    <m/>
    <m/>
  </r>
  <r>
    <x v="5"/>
    <x v="38"/>
    <x v="213"/>
    <x v="1"/>
    <n v="102"/>
    <n v="0"/>
    <n v="0"/>
    <n v="0"/>
    <n v="0"/>
    <n v="24"/>
    <n v="2"/>
    <n v="10"/>
    <n v="3"/>
    <n v="7"/>
    <n v="0"/>
    <n v="3"/>
    <n v="0"/>
    <n v="220"/>
    <n v="0"/>
    <n v="95"/>
    <n v="3"/>
    <n v="2"/>
    <n v="951"/>
    <n v="0"/>
    <n v="62"/>
    <n v="143"/>
    <n v="9"/>
    <n v="584"/>
    <n v="37"/>
    <n v="10"/>
    <n v="88"/>
    <n v="68"/>
    <n v="260"/>
    <n v="0"/>
    <n v="8"/>
    <n v="49"/>
    <n v="5"/>
    <n v="28"/>
    <n v="0"/>
    <n v="4"/>
    <n v="0"/>
    <n v="0"/>
    <n v="0"/>
    <n v="0"/>
    <n v="0"/>
    <n v="0"/>
    <n v="0"/>
    <n v="0"/>
    <n v="0"/>
    <n v="0"/>
    <n v="0"/>
    <n v="0"/>
    <n v="0"/>
    <n v="22"/>
    <n v="36"/>
    <n v="0"/>
    <n v="3"/>
    <n v="1"/>
    <m/>
    <m/>
    <m/>
    <m/>
    <m/>
    <m/>
    <m/>
    <m/>
    <m/>
    <m/>
    <m/>
    <m/>
    <m/>
    <m/>
    <m/>
    <m/>
  </r>
  <r>
    <x v="5"/>
    <x v="38"/>
    <x v="213"/>
    <x v="2"/>
    <n v="102"/>
    <n v="0"/>
    <n v="0"/>
    <n v="0"/>
    <n v="0"/>
    <n v="27"/>
    <n v="2"/>
    <n v="9"/>
    <n v="3"/>
    <n v="7"/>
    <n v="4"/>
    <n v="0"/>
    <n v="0"/>
    <n v="219"/>
    <n v="107"/>
    <n v="22"/>
    <n v="3"/>
    <n v="2"/>
    <n v="951"/>
    <n v="89"/>
    <n v="36"/>
    <n v="142"/>
    <n v="9"/>
    <n v="583"/>
    <n v="47"/>
    <n v="10"/>
    <n v="88"/>
    <n v="68"/>
    <n v="259"/>
    <n v="11"/>
    <n v="3"/>
    <n v="49"/>
    <n v="5"/>
    <n v="28"/>
    <n v="6"/>
    <n v="1"/>
    <n v="0"/>
    <n v="0"/>
    <n v="0"/>
    <n v="0"/>
    <n v="0"/>
    <n v="0"/>
    <n v="0"/>
    <n v="0"/>
    <n v="0"/>
    <n v="0"/>
    <n v="0"/>
    <n v="0"/>
    <n v="0"/>
    <n v="0"/>
    <n v="0"/>
    <n v="0"/>
    <n v="0"/>
    <n v="0"/>
    <n v="0"/>
    <n v="0"/>
    <n v="84"/>
    <n v="7"/>
    <n v="187"/>
    <n v="719"/>
    <n v="399"/>
    <n v="182"/>
    <n v="26"/>
    <m/>
    <m/>
    <m/>
    <m/>
    <m/>
    <m/>
    <m/>
  </r>
  <r>
    <x v="5"/>
    <x v="38"/>
    <x v="213"/>
    <x v="3"/>
    <n v="103"/>
    <n v="0"/>
    <n v="0"/>
    <n v="0"/>
    <n v="0"/>
    <n v="30"/>
    <n v="2"/>
    <n v="9"/>
    <n v="3"/>
    <n v="7"/>
    <n v="4"/>
    <n v="0"/>
    <n v="0"/>
    <n v="220"/>
    <n v="118"/>
    <n v="22"/>
    <n v="3"/>
    <n v="3"/>
    <n v="955"/>
    <n v="115"/>
    <n v="36"/>
    <n v="138"/>
    <n v="9"/>
    <n v="586"/>
    <n v="58"/>
    <n v="10"/>
    <n v="88"/>
    <n v="69"/>
    <n v="261"/>
    <n v="13"/>
    <n v="3"/>
    <n v="51"/>
    <n v="5"/>
    <n v="28"/>
    <n v="6"/>
    <n v="1"/>
    <n v="0"/>
    <n v="0"/>
    <n v="0"/>
    <n v="0"/>
    <n v="0"/>
    <n v="0"/>
    <n v="0"/>
    <n v="0"/>
    <n v="0"/>
    <n v="0"/>
    <n v="0"/>
    <n v="0"/>
    <n v="0"/>
    <n v="0"/>
    <n v="0"/>
    <n v="0"/>
    <n v="0"/>
    <n v="0"/>
    <n v="0"/>
    <n v="0"/>
    <n v="85"/>
    <n v="7"/>
    <n v="187"/>
    <n v="725"/>
    <n v="402"/>
    <n v="183"/>
    <n v="26"/>
    <m/>
    <m/>
    <m/>
    <m/>
    <m/>
    <m/>
    <m/>
  </r>
  <r>
    <x v="5"/>
    <x v="38"/>
    <x v="213"/>
    <x v="4"/>
    <n v="104"/>
    <n v="0"/>
    <n v="0"/>
    <n v="0"/>
    <n v="0"/>
    <n v="31"/>
    <n v="2"/>
    <n v="9"/>
    <n v="3"/>
    <n v="7"/>
    <n v="4"/>
    <n v="0"/>
    <n v="0"/>
    <n v="220"/>
    <n v="122"/>
    <n v="22"/>
    <n v="3"/>
    <n v="2"/>
    <n v="955"/>
    <n v="144"/>
    <n v="35"/>
    <n v="138"/>
    <n v="9"/>
    <n v="587"/>
    <n v="75"/>
    <n v="11"/>
    <n v="85"/>
    <n v="68"/>
    <n v="261"/>
    <n v="14"/>
    <n v="3"/>
    <n v="51"/>
    <n v="5"/>
    <n v="28"/>
    <n v="7"/>
    <n v="1"/>
    <n v="0"/>
    <n v="0"/>
    <n v="0"/>
    <n v="0"/>
    <n v="0"/>
    <n v="0"/>
    <n v="0"/>
    <n v="0"/>
    <n v="0"/>
    <n v="0"/>
    <n v="0"/>
    <n v="0"/>
    <n v="0"/>
    <n v="0"/>
    <n v="0"/>
    <n v="0"/>
    <n v="0"/>
    <n v="0"/>
    <n v="0"/>
    <n v="0"/>
    <n v="86"/>
    <n v="7"/>
    <n v="187"/>
    <n v="728"/>
    <n v="403"/>
    <n v="184"/>
    <n v="27"/>
    <m/>
    <m/>
    <m/>
    <m/>
    <m/>
    <m/>
    <m/>
  </r>
  <r>
    <x v="5"/>
    <x v="38"/>
    <x v="213"/>
    <x v="5"/>
    <n v="105"/>
    <n v="0"/>
    <n v="0"/>
    <n v="0"/>
    <n v="0"/>
    <n v="38"/>
    <n v="2"/>
    <n v="9"/>
    <n v="3"/>
    <n v="7"/>
    <n v="4"/>
    <n v="0"/>
    <n v="0"/>
    <n v="220"/>
    <n v="127"/>
    <n v="21"/>
    <n v="3"/>
    <n v="3"/>
    <n v="955"/>
    <n v="196"/>
    <n v="35"/>
    <n v="138"/>
    <n v="8"/>
    <n v="589"/>
    <n v="109"/>
    <n v="11"/>
    <n v="85"/>
    <n v="68"/>
    <n v="263"/>
    <n v="20"/>
    <n v="3"/>
    <n v="48"/>
    <n v="5"/>
    <n v="29"/>
    <n v="8"/>
    <n v="1"/>
    <n v="0"/>
    <n v="0"/>
    <n v="0"/>
    <n v="0"/>
    <n v="0"/>
    <n v="0"/>
    <n v="0"/>
    <n v="0"/>
    <n v="0"/>
    <n v="0"/>
    <n v="0"/>
    <n v="0"/>
    <n v="0"/>
    <n v="0"/>
    <n v="0"/>
    <n v="0"/>
    <n v="0"/>
    <n v="0"/>
    <n v="0"/>
    <n v="0"/>
    <n v="87"/>
    <n v="7"/>
    <n v="186"/>
    <n v="729"/>
    <n v="405"/>
    <n v="188"/>
    <n v="28"/>
    <m/>
    <m/>
    <m/>
    <m/>
    <m/>
    <m/>
    <m/>
  </r>
  <r>
    <x v="5"/>
    <x v="38"/>
    <x v="213"/>
    <x v="6"/>
    <n v="106"/>
    <n v="0"/>
    <n v="0"/>
    <n v="0"/>
    <n v="0"/>
    <n v="41"/>
    <n v="2"/>
    <n v="9"/>
    <n v="3"/>
    <n v="7"/>
    <n v="4"/>
    <n v="0"/>
    <n v="0"/>
    <n v="219"/>
    <n v="126"/>
    <n v="21"/>
    <n v="3"/>
    <n v="3"/>
    <n v="959"/>
    <n v="222"/>
    <n v="34"/>
    <n v="140"/>
    <n v="8"/>
    <n v="590"/>
    <n v="133"/>
    <n v="11"/>
    <n v="85"/>
    <n v="68"/>
    <n v="262"/>
    <n v="28"/>
    <n v="3"/>
    <n v="47"/>
    <n v="4"/>
    <n v="30"/>
    <n v="9"/>
    <n v="1"/>
    <n v="0"/>
    <n v="0"/>
    <n v="0"/>
    <n v="0"/>
    <n v="0"/>
    <n v="0"/>
    <n v="0"/>
    <n v="0"/>
    <n v="0"/>
    <n v="0"/>
    <n v="0"/>
    <n v="0"/>
    <n v="0"/>
    <n v="0"/>
    <n v="0"/>
    <n v="0"/>
    <n v="0"/>
    <n v="0"/>
    <n v="0"/>
    <n v="0"/>
    <n v="88"/>
    <n v="7"/>
    <n v="185"/>
    <n v="733"/>
    <n v="408"/>
    <n v="187"/>
    <n v="29"/>
    <m/>
    <m/>
    <m/>
    <m/>
    <m/>
    <m/>
    <m/>
  </r>
  <r>
    <x v="5"/>
    <x v="38"/>
    <x v="213"/>
    <x v="7"/>
    <n v="106"/>
    <n v="0"/>
    <n v="0"/>
    <n v="0"/>
    <n v="0"/>
    <n v="49"/>
    <n v="2"/>
    <n v="9"/>
    <n v="3"/>
    <n v="7"/>
    <n v="4"/>
    <n v="0"/>
    <n v="0"/>
    <n v="219"/>
    <n v="138"/>
    <n v="21"/>
    <n v="4"/>
    <n v="2"/>
    <n v="960"/>
    <n v="297"/>
    <n v="32"/>
    <n v="137"/>
    <n v="8"/>
    <n v="592"/>
    <n v="179"/>
    <n v="11"/>
    <n v="85"/>
    <n v="70"/>
    <n v="263"/>
    <n v="35"/>
    <n v="3"/>
    <n v="47"/>
    <n v="4"/>
    <n v="30"/>
    <n v="9"/>
    <n v="1"/>
    <n v="0"/>
    <n v="0"/>
    <n v="0"/>
    <n v="0"/>
    <n v="0"/>
    <n v="0"/>
    <n v="0"/>
    <n v="0"/>
    <n v="0"/>
    <n v="0"/>
    <n v="0"/>
    <n v="0"/>
    <n v="0"/>
    <n v="0"/>
    <n v="0"/>
    <n v="0"/>
    <n v="0"/>
    <n v="0"/>
    <n v="0"/>
    <n v="0"/>
    <n v="88"/>
    <n v="7"/>
    <n v="186"/>
    <n v="736"/>
    <n v="410"/>
    <n v="188"/>
    <n v="29"/>
    <m/>
    <m/>
    <m/>
    <m/>
    <m/>
    <m/>
    <m/>
  </r>
  <r>
    <x v="5"/>
    <x v="38"/>
    <x v="213"/>
    <x v="8"/>
    <n v="106"/>
    <n v="0"/>
    <n v="0"/>
    <n v="0"/>
    <n v="0"/>
    <n v="56"/>
    <n v="2"/>
    <n v="9"/>
    <n v="3"/>
    <n v="7"/>
    <n v="5"/>
    <n v="0"/>
    <n v="0"/>
    <n v="219"/>
    <n v="148"/>
    <n v="21"/>
    <n v="3"/>
    <n v="2"/>
    <n v="967"/>
    <n v="354"/>
    <n v="32"/>
    <n v="141"/>
    <n v="8"/>
    <n v="593"/>
    <n v="223"/>
    <n v="11"/>
    <n v="85"/>
    <n v="70"/>
    <n v="262"/>
    <n v="64"/>
    <n v="3"/>
    <n v="46"/>
    <n v="4"/>
    <n v="30"/>
    <n v="17"/>
    <n v="1"/>
    <n v="0"/>
    <n v="0"/>
    <n v="0"/>
    <n v="0"/>
    <n v="0"/>
    <n v="0"/>
    <n v="0"/>
    <n v="0"/>
    <n v="0"/>
    <n v="0"/>
    <n v="0"/>
    <n v="0"/>
    <n v="0"/>
    <n v="0"/>
    <n v="0"/>
    <n v="0"/>
    <n v="0"/>
    <n v="0"/>
    <n v="0"/>
    <n v="0"/>
    <n v="88"/>
    <n v="7"/>
    <n v="187"/>
    <n v="739"/>
    <n v="412"/>
    <n v="188"/>
    <n v="29"/>
    <n v="5296"/>
    <n v="850"/>
    <n v="0"/>
    <n v="57"/>
    <n v="1313"/>
    <n v="505"/>
    <n v="3174"/>
  </r>
  <r>
    <x v="5"/>
    <x v="38"/>
    <x v="213"/>
    <x v="9"/>
    <n v="107"/>
    <n v="0"/>
    <n v="0"/>
    <n v="0"/>
    <n v="0"/>
    <n v="59"/>
    <n v="2"/>
    <n v="9"/>
    <n v="3"/>
    <n v="7"/>
    <n v="6"/>
    <n v="0"/>
    <n v="0"/>
    <n v="219"/>
    <n v="150"/>
    <n v="21"/>
    <n v="3"/>
    <n v="3"/>
    <n v="967"/>
    <n v="407"/>
    <n v="31"/>
    <n v="138"/>
    <n v="8"/>
    <n v="594"/>
    <n v="253"/>
    <n v="11"/>
    <n v="85"/>
    <n v="70"/>
    <n v="264"/>
    <n v="88"/>
    <n v="2"/>
    <n v="46"/>
    <n v="4"/>
    <n v="32"/>
    <n v="22"/>
    <n v="1"/>
    <n v="1"/>
    <n v="0"/>
    <n v="0"/>
    <n v="0"/>
    <n v="0"/>
    <n v="0"/>
    <n v="0"/>
    <n v="0"/>
    <n v="0"/>
    <n v="0"/>
    <n v="0"/>
    <n v="0"/>
    <n v="0"/>
    <n v="0"/>
    <n v="0"/>
    <n v="0"/>
    <n v="0"/>
    <n v="0"/>
    <n v="0"/>
    <n v="0"/>
    <n v="89"/>
    <n v="7"/>
    <n v="186"/>
    <n v="743"/>
    <n v="415"/>
    <n v="193"/>
    <n v="30"/>
    <n v="5306"/>
    <n v="1231"/>
    <n v="0"/>
    <n v="56"/>
    <n v="1303"/>
    <n v="503"/>
    <n v="3204"/>
  </r>
  <r>
    <x v="5"/>
    <x v="38"/>
    <x v="213"/>
    <x v="10"/>
    <n v="106"/>
    <n v="0"/>
    <n v="0"/>
    <n v="0"/>
    <n v="0"/>
    <n v="58"/>
    <n v="2"/>
    <n v="8"/>
    <n v="3"/>
    <n v="7"/>
    <n v="6"/>
    <n v="0"/>
    <n v="0"/>
    <n v="220"/>
    <n v="151"/>
    <n v="21"/>
    <n v="3"/>
    <n v="4"/>
    <n v="968"/>
    <n v="439"/>
    <n v="32"/>
    <n v="136"/>
    <n v="7"/>
    <n v="597"/>
    <n v="266"/>
    <n v="11"/>
    <n v="85"/>
    <n v="70"/>
    <n v="263"/>
    <n v="95"/>
    <n v="2"/>
    <n v="46"/>
    <n v="4"/>
    <n v="32"/>
    <n v="22"/>
    <n v="1"/>
    <n v="1"/>
    <n v="0"/>
    <n v="0"/>
    <n v="0"/>
    <n v="0"/>
    <n v="0"/>
    <n v="0"/>
    <n v="0"/>
    <n v="0"/>
    <n v="0"/>
    <n v="0"/>
    <n v="0"/>
    <n v="0"/>
    <n v="0"/>
    <n v="0"/>
    <n v="0"/>
    <n v="0"/>
    <n v="0"/>
    <n v="0"/>
    <n v="0"/>
    <n v="88"/>
    <n v="7"/>
    <n v="186"/>
    <n v="747"/>
    <n v="419"/>
    <n v="194"/>
    <n v="30"/>
    <n v="5305"/>
    <n v="1359"/>
    <n v="0"/>
    <n v="55"/>
    <n v="1300"/>
    <n v="503"/>
    <n v="3211"/>
  </r>
  <r>
    <x v="5"/>
    <x v="38"/>
    <x v="213"/>
    <x v="11"/>
    <n v="106"/>
    <n v="0"/>
    <n v="0"/>
    <n v="0"/>
    <n v="0"/>
    <n v="61"/>
    <n v="2"/>
    <n v="8"/>
    <n v="3"/>
    <n v="7"/>
    <n v="6"/>
    <n v="0"/>
    <n v="0"/>
    <n v="219"/>
    <n v="152"/>
    <n v="21"/>
    <n v="3"/>
    <n v="3"/>
    <n v="968"/>
    <n v="470"/>
    <n v="31"/>
    <n v="134"/>
    <n v="9"/>
    <n v="598"/>
    <n v="290"/>
    <n v="11"/>
    <n v="85"/>
    <n v="70"/>
    <n v="264"/>
    <n v="100"/>
    <n v="2"/>
    <n v="45"/>
    <n v="5"/>
    <n v="33"/>
    <n v="22"/>
    <n v="1"/>
    <n v="1"/>
    <n v="0"/>
    <n v="0"/>
    <n v="0"/>
    <n v="0"/>
    <n v="0"/>
    <n v="0"/>
    <n v="0"/>
    <n v="0"/>
    <n v="0"/>
    <n v="0"/>
    <n v="0"/>
    <n v="0"/>
    <n v="0"/>
    <n v="0"/>
    <n v="0"/>
    <n v="0"/>
    <n v="0"/>
    <n v="0"/>
    <n v="0"/>
    <n v="88"/>
    <n v="7"/>
    <n v="185"/>
    <n v="750"/>
    <n v="419"/>
    <n v="195"/>
    <n v="31"/>
    <n v="5321"/>
    <n v="1534"/>
    <n v="0"/>
    <n v="54"/>
    <n v="1297"/>
    <n v="517"/>
    <n v="3218"/>
  </r>
  <r>
    <x v="5"/>
    <x v="38"/>
    <x v="213"/>
    <x v="29"/>
    <n v="104"/>
    <n v="0"/>
    <n v="0"/>
    <n v="0"/>
    <n v="0"/>
    <n v="61"/>
    <n v="2"/>
    <n v="8"/>
    <n v="3"/>
    <n v="7"/>
    <n v="6"/>
    <n v="0"/>
    <n v="0"/>
    <n v="222"/>
    <n v="156"/>
    <n v="21"/>
    <n v="3"/>
    <n v="5"/>
    <n v="967"/>
    <n v="493"/>
    <n v="30"/>
    <n v="132"/>
    <n v="9"/>
    <n v="601"/>
    <n v="303"/>
    <n v="11"/>
    <n v="85"/>
    <n v="71"/>
    <n v="261"/>
    <n v="107"/>
    <n v="2"/>
    <n v="42"/>
    <n v="5"/>
    <n v="32"/>
    <n v="22"/>
    <n v="1"/>
    <n v="1"/>
    <n v="0"/>
    <n v="0"/>
    <n v="0"/>
    <n v="0"/>
    <n v="0"/>
    <n v="0"/>
    <n v="0"/>
    <n v="0"/>
    <n v="0"/>
    <n v="0"/>
    <n v="0"/>
    <n v="0"/>
    <n v="0"/>
    <n v="0"/>
    <n v="0"/>
    <n v="0"/>
    <n v="0"/>
    <n v="0"/>
    <n v="0"/>
    <n v="86"/>
    <n v="7"/>
    <n v="188"/>
    <n v="752"/>
    <n v="419"/>
    <n v="192"/>
    <n v="30"/>
    <n v="5288"/>
    <n v="1673"/>
    <n v="0"/>
    <n v="54"/>
    <n v="1277"/>
    <n v="511"/>
    <n v="3202"/>
  </r>
  <r>
    <x v="5"/>
    <x v="38"/>
    <x v="213"/>
    <x v="13"/>
    <n v="103"/>
    <n v="0"/>
    <n v="0"/>
    <n v="0"/>
    <n v="0"/>
    <n v="62"/>
    <n v="2"/>
    <n v="7"/>
    <n v="3"/>
    <n v="7"/>
    <n v="6"/>
    <n v="0"/>
    <n v="0"/>
    <n v="225"/>
    <n v="162"/>
    <n v="20"/>
    <n v="3"/>
    <n v="5"/>
    <n v="967"/>
    <n v="500"/>
    <n v="29"/>
    <n v="132"/>
    <n v="11"/>
    <n v="602"/>
    <n v="307"/>
    <n v="11"/>
    <n v="84"/>
    <n v="72"/>
    <n v="262"/>
    <n v="110"/>
    <n v="2"/>
    <n v="43"/>
    <n v="5"/>
    <n v="32"/>
    <n v="22"/>
    <n v="1"/>
    <n v="1"/>
    <n v="0"/>
    <n v="0"/>
    <n v="0"/>
    <n v="0"/>
    <n v="0"/>
    <n v="0"/>
    <n v="0"/>
    <n v="0"/>
    <n v="0"/>
    <n v="0"/>
    <n v="0"/>
    <n v="0"/>
    <n v="0"/>
    <n v="0"/>
    <n v="0"/>
    <n v="0"/>
    <n v="0"/>
    <n v="0"/>
    <n v="0"/>
    <n v="86"/>
    <n v="7"/>
    <n v="191"/>
    <n v="749"/>
    <n v="418"/>
    <n v="193"/>
    <n v="30"/>
    <n v="5288"/>
    <n v="1740"/>
    <n v="0"/>
    <n v="53"/>
    <n v="1272"/>
    <n v="505"/>
    <n v="3214"/>
  </r>
  <r>
    <x v="5"/>
    <x v="38"/>
    <x v="213"/>
    <x v="31"/>
    <n v="105"/>
    <n v="0"/>
    <n v="0"/>
    <n v="0"/>
    <n v="0"/>
    <n v="64"/>
    <n v="2"/>
    <n v="7"/>
    <n v="4"/>
    <n v="6"/>
    <n v="5"/>
    <n v="0"/>
    <n v="0"/>
    <n v="225"/>
    <n v="165"/>
    <n v="20"/>
    <n v="3"/>
    <n v="4"/>
    <n v="966"/>
    <n v="509"/>
    <n v="29"/>
    <n v="130"/>
    <n v="11"/>
    <n v="605"/>
    <n v="311"/>
    <n v="11"/>
    <n v="83"/>
    <n v="73"/>
    <n v="263"/>
    <n v="116"/>
    <n v="2"/>
    <n v="43"/>
    <n v="5"/>
    <n v="34"/>
    <n v="26"/>
    <n v="1"/>
    <n v="1"/>
    <n v="0"/>
    <n v="0"/>
    <n v="0"/>
    <n v="0"/>
    <n v="0"/>
    <n v="0"/>
    <n v="0"/>
    <n v="0"/>
    <n v="0"/>
    <n v="0"/>
    <n v="0"/>
    <n v="0"/>
    <n v="0"/>
    <n v="0"/>
    <n v="0"/>
    <n v="0"/>
    <n v="0"/>
    <n v="0"/>
    <n v="0"/>
    <n v="87"/>
    <n v="6"/>
    <n v="193"/>
    <n v="751"/>
    <n v="424"/>
    <n v="193"/>
    <n v="32"/>
    <n v="5281"/>
    <n v="1788"/>
    <n v="0"/>
    <n v="54"/>
    <n v="1265"/>
    <n v="508"/>
    <n v="3224"/>
  </r>
  <r>
    <x v="5"/>
    <x v="38"/>
    <x v="213"/>
    <x v="15"/>
    <n v="106"/>
    <n v="0"/>
    <n v="0"/>
    <n v="0"/>
    <n v="0"/>
    <n v="64"/>
    <n v="2"/>
    <n v="7"/>
    <n v="4"/>
    <n v="6"/>
    <n v="5"/>
    <n v="0"/>
    <n v="0"/>
    <n v="224"/>
    <n v="165"/>
    <n v="20"/>
    <n v="3"/>
    <n v="3"/>
    <n v="967"/>
    <n v="519"/>
    <n v="28"/>
    <n v="129"/>
    <n v="12"/>
    <n v="607"/>
    <n v="314"/>
    <n v="11"/>
    <n v="83"/>
    <n v="74"/>
    <n v="263"/>
    <n v="121"/>
    <n v="2"/>
    <n v="44"/>
    <n v="5"/>
    <n v="34"/>
    <n v="26"/>
    <n v="1"/>
    <n v="1"/>
    <n v="0"/>
    <n v="0"/>
    <n v="0"/>
    <n v="0"/>
    <n v="0"/>
    <n v="0"/>
    <n v="0"/>
    <n v="0"/>
    <n v="0"/>
    <n v="0"/>
    <n v="0"/>
    <n v="0"/>
    <n v="0"/>
    <n v="0"/>
    <n v="0"/>
    <n v="0"/>
    <n v="0"/>
    <n v="0"/>
    <n v="0"/>
    <n v="87"/>
    <n v="6"/>
    <n v="193"/>
    <n v="755"/>
    <n v="425"/>
    <n v="194"/>
    <n v="32"/>
    <n v="5284"/>
    <n v="1830"/>
    <n v="0"/>
    <n v="54"/>
    <n v="1260"/>
    <n v="509"/>
    <n v="3232"/>
  </r>
  <r>
    <x v="5"/>
    <x v="38"/>
    <x v="213"/>
    <x v="16"/>
    <n v="106"/>
    <n v="0"/>
    <n v="0"/>
    <n v="0"/>
    <n v="0"/>
    <n v="64"/>
    <n v="2"/>
    <n v="7"/>
    <n v="3"/>
    <n v="6"/>
    <n v="5"/>
    <n v="0"/>
    <n v="0"/>
    <n v="223"/>
    <n v="167"/>
    <n v="19"/>
    <n v="3"/>
    <n v="3"/>
    <n v="965"/>
    <n v="520"/>
    <n v="29"/>
    <n v="127"/>
    <n v="12"/>
    <n v="609"/>
    <n v="316"/>
    <n v="11"/>
    <n v="82"/>
    <n v="75"/>
    <n v="263"/>
    <n v="123"/>
    <n v="2"/>
    <n v="43"/>
    <n v="6"/>
    <n v="35"/>
    <n v="26"/>
    <n v="2"/>
    <n v="1"/>
    <n v="0"/>
    <n v="0"/>
    <n v="0"/>
    <n v="0"/>
    <n v="0"/>
    <n v="0"/>
    <n v="0"/>
    <n v="0"/>
    <n v="0"/>
    <n v="0"/>
    <n v="0"/>
    <n v="0"/>
    <n v="0"/>
    <n v="0"/>
    <n v="0"/>
    <n v="0"/>
    <n v="0"/>
    <n v="0"/>
    <n v="0"/>
    <n v="88"/>
    <n v="6"/>
    <n v="193"/>
    <n v="753"/>
    <n v="427"/>
    <n v="194"/>
    <n v="32"/>
    <n v="5284"/>
    <n v="1863"/>
    <n v="0"/>
    <n v="54"/>
    <n v="1258"/>
    <n v="514"/>
    <n v="3232"/>
  </r>
  <r>
    <x v="5"/>
    <x v="34"/>
    <x v="214"/>
    <x v="0"/>
    <n v="19"/>
    <n v="0"/>
    <n v="0"/>
    <n v="0"/>
    <n v="0"/>
    <n v="3"/>
    <n v="1"/>
    <n v="4"/>
    <n v="3"/>
    <n v="0"/>
    <n v="0"/>
    <n v="0"/>
    <n v="0"/>
    <n v="11"/>
    <n v="0"/>
    <n v="0"/>
    <n v="1"/>
    <n v="0"/>
    <n v="318"/>
    <n v="0"/>
    <n v="7"/>
    <n v="83"/>
    <n v="11"/>
    <n v="108"/>
    <n v="1"/>
    <n v="6"/>
    <n v="38"/>
    <n v="7"/>
    <n v="26"/>
    <n v="0"/>
    <n v="0"/>
    <n v="6"/>
    <n v="0"/>
    <n v="0"/>
    <n v="0"/>
    <n v="0"/>
    <n v="0"/>
    <n v="0"/>
    <n v="0"/>
    <n v="0"/>
    <n v="0"/>
    <n v="0"/>
    <n v="0"/>
    <n v="0"/>
    <n v="0"/>
    <n v="0"/>
    <n v="0"/>
    <n v="0"/>
    <n v="0"/>
    <n v="0"/>
    <n v="29"/>
    <n v="0"/>
    <n v="3"/>
    <n v="0"/>
    <m/>
    <m/>
    <m/>
    <m/>
    <m/>
    <m/>
    <m/>
    <m/>
    <m/>
    <m/>
    <m/>
    <m/>
    <m/>
    <m/>
    <m/>
    <m/>
  </r>
  <r>
    <x v="5"/>
    <x v="34"/>
    <x v="214"/>
    <x v="1"/>
    <n v="19"/>
    <n v="0"/>
    <n v="0"/>
    <n v="0"/>
    <n v="0"/>
    <n v="3"/>
    <n v="1"/>
    <n v="4"/>
    <n v="3"/>
    <n v="0"/>
    <n v="0"/>
    <n v="0"/>
    <n v="0"/>
    <n v="11"/>
    <n v="0"/>
    <n v="1"/>
    <n v="1"/>
    <n v="0"/>
    <n v="318"/>
    <n v="0"/>
    <n v="19"/>
    <n v="83"/>
    <n v="11"/>
    <n v="105"/>
    <n v="3"/>
    <n v="6"/>
    <n v="35"/>
    <n v="7"/>
    <n v="28"/>
    <n v="0"/>
    <n v="0"/>
    <n v="7"/>
    <n v="0"/>
    <n v="0"/>
    <n v="0"/>
    <n v="0"/>
    <n v="0"/>
    <n v="0"/>
    <n v="0"/>
    <n v="0"/>
    <n v="0"/>
    <n v="0"/>
    <n v="0"/>
    <n v="0"/>
    <n v="0"/>
    <n v="0"/>
    <n v="0"/>
    <n v="0"/>
    <n v="0"/>
    <n v="0"/>
    <n v="29"/>
    <n v="0"/>
    <n v="4"/>
    <n v="0"/>
    <m/>
    <m/>
    <m/>
    <m/>
    <m/>
    <m/>
    <m/>
    <m/>
    <m/>
    <m/>
    <m/>
    <m/>
    <m/>
    <m/>
    <m/>
    <m/>
  </r>
  <r>
    <x v="5"/>
    <x v="34"/>
    <x v="214"/>
    <x v="2"/>
    <n v="19"/>
    <n v="0"/>
    <n v="0"/>
    <n v="0"/>
    <n v="0"/>
    <n v="3"/>
    <n v="1"/>
    <n v="4"/>
    <n v="3"/>
    <n v="0"/>
    <n v="0"/>
    <n v="0"/>
    <n v="0"/>
    <n v="11"/>
    <n v="2"/>
    <n v="0"/>
    <n v="1"/>
    <n v="0"/>
    <n v="321"/>
    <n v="25"/>
    <n v="29"/>
    <n v="85"/>
    <n v="11"/>
    <n v="105"/>
    <n v="3"/>
    <n v="7"/>
    <n v="34"/>
    <n v="6"/>
    <n v="28"/>
    <n v="1"/>
    <n v="4"/>
    <n v="7"/>
    <n v="0"/>
    <n v="0"/>
    <n v="0"/>
    <n v="0"/>
    <n v="0"/>
    <n v="0"/>
    <n v="0"/>
    <n v="0"/>
    <n v="0"/>
    <n v="0"/>
    <n v="0"/>
    <n v="0"/>
    <n v="0"/>
    <n v="0"/>
    <n v="0"/>
    <n v="0"/>
    <n v="0"/>
    <n v="0"/>
    <n v="0"/>
    <n v="0"/>
    <n v="0"/>
    <n v="0"/>
    <n v="0"/>
    <n v="0"/>
    <n v="10"/>
    <n v="0"/>
    <n v="9"/>
    <n v="160"/>
    <n v="50"/>
    <n v="9"/>
    <n v="0"/>
    <m/>
    <m/>
    <m/>
    <m/>
    <m/>
    <m/>
    <m/>
  </r>
  <r>
    <x v="5"/>
    <x v="34"/>
    <x v="214"/>
    <x v="3"/>
    <n v="20"/>
    <n v="0"/>
    <n v="0"/>
    <n v="0"/>
    <n v="0"/>
    <n v="4"/>
    <n v="1"/>
    <n v="5"/>
    <n v="3"/>
    <n v="0"/>
    <n v="0"/>
    <n v="0"/>
    <n v="0"/>
    <n v="11"/>
    <n v="2"/>
    <n v="0"/>
    <n v="1"/>
    <n v="0"/>
    <n v="323"/>
    <n v="27"/>
    <n v="30"/>
    <n v="86"/>
    <n v="12"/>
    <n v="108"/>
    <n v="5"/>
    <n v="7"/>
    <n v="35"/>
    <n v="7"/>
    <n v="30"/>
    <n v="2"/>
    <n v="5"/>
    <n v="7"/>
    <n v="1"/>
    <n v="0"/>
    <n v="0"/>
    <n v="0"/>
    <n v="0"/>
    <n v="0"/>
    <n v="0"/>
    <n v="0"/>
    <n v="0"/>
    <n v="0"/>
    <n v="0"/>
    <n v="0"/>
    <n v="0"/>
    <n v="0"/>
    <n v="0"/>
    <n v="0"/>
    <n v="0"/>
    <n v="0"/>
    <n v="0"/>
    <n v="0"/>
    <n v="0"/>
    <n v="0"/>
    <n v="0"/>
    <n v="0"/>
    <n v="10"/>
    <n v="0"/>
    <n v="9"/>
    <n v="160"/>
    <n v="51"/>
    <n v="9"/>
    <n v="0"/>
    <m/>
    <m/>
    <m/>
    <m/>
    <m/>
    <m/>
    <m/>
  </r>
  <r>
    <x v="5"/>
    <x v="34"/>
    <x v="214"/>
    <x v="4"/>
    <n v="20"/>
    <n v="0"/>
    <n v="0"/>
    <n v="0"/>
    <n v="0"/>
    <n v="4"/>
    <n v="1"/>
    <n v="5"/>
    <n v="3"/>
    <n v="0"/>
    <n v="0"/>
    <n v="0"/>
    <n v="0"/>
    <n v="11"/>
    <n v="2"/>
    <n v="0"/>
    <n v="1"/>
    <n v="0"/>
    <n v="321"/>
    <n v="29"/>
    <n v="30"/>
    <n v="84"/>
    <n v="13"/>
    <n v="107"/>
    <n v="6"/>
    <n v="7"/>
    <n v="35"/>
    <n v="7"/>
    <n v="29"/>
    <n v="2"/>
    <n v="5"/>
    <n v="7"/>
    <n v="0"/>
    <n v="0"/>
    <n v="0"/>
    <n v="0"/>
    <n v="0"/>
    <n v="0"/>
    <n v="0"/>
    <n v="0"/>
    <n v="0"/>
    <n v="0"/>
    <n v="0"/>
    <n v="0"/>
    <n v="0"/>
    <n v="0"/>
    <n v="0"/>
    <n v="0"/>
    <n v="0"/>
    <n v="0"/>
    <n v="0"/>
    <n v="0"/>
    <n v="0"/>
    <n v="0"/>
    <n v="0"/>
    <n v="0"/>
    <n v="10"/>
    <n v="0"/>
    <n v="9"/>
    <n v="160"/>
    <n v="50"/>
    <n v="10"/>
    <n v="0"/>
    <m/>
    <m/>
    <m/>
    <m/>
    <m/>
    <m/>
    <m/>
  </r>
  <r>
    <x v="5"/>
    <x v="34"/>
    <x v="214"/>
    <x v="5"/>
    <n v="20"/>
    <n v="0"/>
    <n v="0"/>
    <n v="0"/>
    <n v="0"/>
    <n v="5"/>
    <n v="1"/>
    <n v="5"/>
    <n v="3"/>
    <n v="0"/>
    <n v="0"/>
    <n v="0"/>
    <n v="0"/>
    <n v="11"/>
    <n v="2"/>
    <n v="0"/>
    <n v="1"/>
    <n v="0"/>
    <n v="323"/>
    <n v="36"/>
    <n v="30"/>
    <n v="86"/>
    <n v="12"/>
    <n v="108"/>
    <n v="8"/>
    <n v="7"/>
    <n v="36"/>
    <n v="7"/>
    <n v="29"/>
    <n v="2"/>
    <n v="5"/>
    <n v="7"/>
    <n v="0"/>
    <n v="0"/>
    <n v="0"/>
    <n v="0"/>
    <n v="0"/>
    <n v="0"/>
    <n v="0"/>
    <n v="0"/>
    <n v="0"/>
    <n v="0"/>
    <n v="0"/>
    <n v="0"/>
    <n v="0"/>
    <n v="0"/>
    <n v="0"/>
    <n v="0"/>
    <n v="0"/>
    <n v="0"/>
    <n v="0"/>
    <n v="0"/>
    <n v="0"/>
    <n v="0"/>
    <n v="0"/>
    <n v="0"/>
    <n v="10"/>
    <n v="0"/>
    <n v="9"/>
    <n v="162"/>
    <n v="50"/>
    <n v="10"/>
    <n v="0"/>
    <m/>
    <m/>
    <m/>
    <m/>
    <m/>
    <m/>
    <m/>
  </r>
  <r>
    <x v="5"/>
    <x v="34"/>
    <x v="214"/>
    <x v="6"/>
    <n v="20"/>
    <n v="0"/>
    <n v="0"/>
    <n v="0"/>
    <n v="0"/>
    <n v="5"/>
    <n v="1"/>
    <n v="4"/>
    <n v="3"/>
    <n v="0"/>
    <n v="0"/>
    <n v="0"/>
    <n v="0"/>
    <n v="12"/>
    <n v="3"/>
    <n v="0"/>
    <n v="1"/>
    <n v="0"/>
    <n v="326"/>
    <n v="38"/>
    <n v="31"/>
    <n v="88"/>
    <n v="12"/>
    <n v="109"/>
    <n v="9"/>
    <n v="7"/>
    <n v="36"/>
    <n v="8"/>
    <n v="30"/>
    <n v="2"/>
    <n v="5"/>
    <n v="8"/>
    <n v="0"/>
    <n v="0"/>
    <n v="0"/>
    <n v="0"/>
    <n v="0"/>
    <n v="0"/>
    <n v="0"/>
    <n v="0"/>
    <n v="0"/>
    <n v="0"/>
    <n v="0"/>
    <n v="0"/>
    <n v="0"/>
    <n v="0"/>
    <n v="0"/>
    <n v="0"/>
    <n v="0"/>
    <n v="0"/>
    <n v="0"/>
    <n v="0"/>
    <n v="0"/>
    <n v="0"/>
    <n v="0"/>
    <n v="0"/>
    <n v="10"/>
    <n v="0"/>
    <n v="10"/>
    <n v="162"/>
    <n v="50"/>
    <n v="10"/>
    <n v="0"/>
    <m/>
    <m/>
    <m/>
    <m/>
    <m/>
    <m/>
    <m/>
  </r>
  <r>
    <x v="5"/>
    <x v="34"/>
    <x v="214"/>
    <x v="7"/>
    <n v="20"/>
    <n v="0"/>
    <n v="0"/>
    <n v="0"/>
    <n v="0"/>
    <n v="5"/>
    <n v="1"/>
    <n v="4"/>
    <n v="3"/>
    <n v="0"/>
    <n v="0"/>
    <n v="0"/>
    <n v="0"/>
    <n v="12"/>
    <n v="4"/>
    <n v="0"/>
    <n v="1"/>
    <n v="0"/>
    <n v="325"/>
    <n v="41"/>
    <n v="30"/>
    <n v="89"/>
    <n v="11"/>
    <n v="110"/>
    <n v="13"/>
    <n v="7"/>
    <n v="37"/>
    <n v="7"/>
    <n v="30"/>
    <n v="2"/>
    <n v="5"/>
    <n v="8"/>
    <n v="0"/>
    <n v="0"/>
    <n v="0"/>
    <n v="0"/>
    <n v="0"/>
    <n v="0"/>
    <n v="0"/>
    <n v="0"/>
    <n v="0"/>
    <n v="0"/>
    <n v="0"/>
    <n v="0"/>
    <n v="0"/>
    <n v="0"/>
    <n v="0"/>
    <n v="0"/>
    <n v="0"/>
    <n v="0"/>
    <n v="0"/>
    <n v="0"/>
    <n v="0"/>
    <n v="0"/>
    <n v="0"/>
    <n v="0"/>
    <n v="10"/>
    <n v="0"/>
    <n v="10"/>
    <n v="161"/>
    <n v="51"/>
    <n v="10"/>
    <n v="0"/>
    <m/>
    <m/>
    <m/>
    <m/>
    <m/>
    <m/>
    <m/>
  </r>
  <r>
    <x v="5"/>
    <x v="34"/>
    <x v="214"/>
    <x v="8"/>
    <n v="19"/>
    <n v="0"/>
    <n v="0"/>
    <n v="0"/>
    <n v="0"/>
    <n v="5"/>
    <n v="1"/>
    <n v="4"/>
    <n v="3"/>
    <n v="0"/>
    <n v="0"/>
    <n v="0"/>
    <n v="0"/>
    <n v="12"/>
    <n v="4"/>
    <n v="0"/>
    <n v="1"/>
    <n v="0"/>
    <n v="323"/>
    <n v="49"/>
    <n v="31"/>
    <n v="87"/>
    <n v="11"/>
    <n v="109"/>
    <n v="15"/>
    <n v="7"/>
    <n v="37"/>
    <n v="7"/>
    <n v="30"/>
    <n v="2"/>
    <n v="5"/>
    <n v="8"/>
    <n v="0"/>
    <n v="0"/>
    <n v="0"/>
    <n v="0"/>
    <n v="0"/>
    <n v="0"/>
    <n v="0"/>
    <n v="0"/>
    <n v="0"/>
    <n v="0"/>
    <n v="0"/>
    <n v="0"/>
    <n v="0"/>
    <n v="0"/>
    <n v="0"/>
    <n v="0"/>
    <n v="0"/>
    <n v="0"/>
    <n v="0"/>
    <n v="0"/>
    <n v="0"/>
    <n v="0"/>
    <n v="0"/>
    <n v="0"/>
    <n v="10"/>
    <n v="0"/>
    <n v="10"/>
    <n v="161"/>
    <n v="51"/>
    <n v="10"/>
    <n v="0"/>
    <n v="749"/>
    <n v="30"/>
    <n v="0"/>
    <n v="35"/>
    <n v="355"/>
    <n v="82"/>
    <n v="185"/>
  </r>
  <r>
    <x v="5"/>
    <x v="34"/>
    <x v="214"/>
    <x v="9"/>
    <n v="19"/>
    <n v="0"/>
    <n v="0"/>
    <n v="0"/>
    <n v="0"/>
    <n v="5"/>
    <n v="1"/>
    <n v="3"/>
    <n v="3"/>
    <n v="0"/>
    <n v="0"/>
    <n v="0"/>
    <n v="0"/>
    <n v="12"/>
    <n v="5"/>
    <n v="0"/>
    <n v="1"/>
    <n v="0"/>
    <n v="323"/>
    <n v="58"/>
    <n v="31"/>
    <n v="85"/>
    <n v="11"/>
    <n v="108"/>
    <n v="16"/>
    <n v="7"/>
    <n v="37"/>
    <n v="7"/>
    <n v="30"/>
    <n v="2"/>
    <n v="5"/>
    <n v="8"/>
    <n v="0"/>
    <n v="0"/>
    <n v="0"/>
    <n v="0"/>
    <n v="0"/>
    <n v="0"/>
    <n v="0"/>
    <n v="0"/>
    <n v="0"/>
    <n v="0"/>
    <n v="0"/>
    <n v="0"/>
    <n v="0"/>
    <n v="0"/>
    <n v="0"/>
    <n v="0"/>
    <n v="0"/>
    <n v="0"/>
    <n v="0"/>
    <n v="0"/>
    <n v="0"/>
    <n v="0"/>
    <n v="0"/>
    <n v="0"/>
    <n v="10"/>
    <n v="0"/>
    <n v="10"/>
    <n v="162"/>
    <n v="50"/>
    <n v="10"/>
    <n v="0"/>
    <n v="755"/>
    <n v="40"/>
    <n v="0"/>
    <n v="35"/>
    <n v="350"/>
    <n v="77"/>
    <n v="193"/>
  </r>
  <r>
    <x v="5"/>
    <x v="34"/>
    <x v="214"/>
    <x v="10"/>
    <n v="18"/>
    <n v="0"/>
    <n v="0"/>
    <n v="0"/>
    <n v="0"/>
    <n v="6"/>
    <n v="1"/>
    <n v="2"/>
    <n v="3"/>
    <n v="0"/>
    <n v="0"/>
    <n v="0"/>
    <n v="0"/>
    <n v="12"/>
    <n v="5"/>
    <n v="0"/>
    <n v="1"/>
    <n v="0"/>
    <n v="324"/>
    <n v="61"/>
    <n v="31"/>
    <n v="84"/>
    <n v="11"/>
    <n v="111"/>
    <n v="19"/>
    <n v="8"/>
    <n v="36"/>
    <n v="9"/>
    <n v="30"/>
    <n v="2"/>
    <n v="5"/>
    <n v="8"/>
    <n v="0"/>
    <n v="0"/>
    <n v="0"/>
    <n v="0"/>
    <n v="0"/>
    <n v="0"/>
    <n v="0"/>
    <n v="0"/>
    <n v="0"/>
    <n v="0"/>
    <n v="0"/>
    <n v="0"/>
    <n v="0"/>
    <n v="0"/>
    <n v="0"/>
    <n v="0"/>
    <n v="0"/>
    <n v="0"/>
    <n v="0"/>
    <n v="0"/>
    <n v="0"/>
    <n v="0"/>
    <n v="0"/>
    <n v="0"/>
    <n v="10"/>
    <n v="0"/>
    <n v="10"/>
    <n v="163"/>
    <n v="51"/>
    <n v="11"/>
    <n v="0"/>
    <n v="761"/>
    <n v="48"/>
    <n v="0"/>
    <n v="37"/>
    <n v="336"/>
    <n v="74"/>
    <n v="201"/>
  </r>
  <r>
    <x v="5"/>
    <x v="34"/>
    <x v="214"/>
    <x v="11"/>
    <n v="17"/>
    <n v="0"/>
    <n v="0"/>
    <n v="0"/>
    <n v="0"/>
    <n v="6"/>
    <n v="1"/>
    <n v="2"/>
    <n v="3"/>
    <n v="0"/>
    <n v="0"/>
    <n v="0"/>
    <n v="0"/>
    <n v="12"/>
    <n v="5"/>
    <n v="0"/>
    <n v="1"/>
    <n v="0"/>
    <n v="322"/>
    <n v="62"/>
    <n v="36"/>
    <n v="77"/>
    <n v="9"/>
    <n v="111"/>
    <n v="20"/>
    <n v="8"/>
    <n v="36"/>
    <n v="9"/>
    <n v="31"/>
    <n v="2"/>
    <n v="5"/>
    <n v="9"/>
    <n v="0"/>
    <n v="0"/>
    <n v="0"/>
    <n v="0"/>
    <n v="0"/>
    <n v="0"/>
    <n v="0"/>
    <n v="0"/>
    <n v="0"/>
    <n v="0"/>
    <n v="0"/>
    <n v="0"/>
    <n v="0"/>
    <n v="0"/>
    <n v="0"/>
    <n v="0"/>
    <n v="0"/>
    <n v="0"/>
    <n v="0"/>
    <n v="0"/>
    <n v="0"/>
    <n v="0"/>
    <n v="0"/>
    <n v="0"/>
    <n v="9"/>
    <n v="0"/>
    <n v="10"/>
    <n v="163"/>
    <n v="51"/>
    <n v="11"/>
    <n v="0"/>
    <n v="765"/>
    <n v="55"/>
    <n v="0"/>
    <n v="41"/>
    <n v="336"/>
    <n v="72"/>
    <n v="204"/>
  </r>
  <r>
    <x v="5"/>
    <x v="34"/>
    <x v="214"/>
    <x v="29"/>
    <n v="17"/>
    <n v="0"/>
    <n v="0"/>
    <n v="0"/>
    <n v="0"/>
    <n v="6"/>
    <n v="1"/>
    <n v="2"/>
    <n v="3"/>
    <n v="0"/>
    <n v="0"/>
    <n v="0"/>
    <n v="0"/>
    <n v="12"/>
    <n v="6"/>
    <n v="0"/>
    <n v="1"/>
    <n v="0"/>
    <n v="320"/>
    <n v="74"/>
    <n v="41"/>
    <n v="68"/>
    <n v="9"/>
    <n v="111"/>
    <n v="24"/>
    <n v="9"/>
    <n v="35"/>
    <n v="9"/>
    <n v="30"/>
    <n v="3"/>
    <n v="5"/>
    <n v="7"/>
    <n v="0"/>
    <n v="0"/>
    <n v="0"/>
    <n v="0"/>
    <n v="0"/>
    <n v="0"/>
    <n v="0"/>
    <n v="0"/>
    <n v="0"/>
    <n v="0"/>
    <n v="0"/>
    <n v="0"/>
    <n v="0"/>
    <n v="0"/>
    <n v="0"/>
    <n v="0"/>
    <n v="0"/>
    <n v="0"/>
    <n v="0"/>
    <n v="0"/>
    <n v="0"/>
    <n v="0"/>
    <n v="0"/>
    <n v="0"/>
    <n v="9"/>
    <n v="0"/>
    <n v="10"/>
    <n v="163"/>
    <n v="51"/>
    <n v="11"/>
    <n v="0"/>
    <n v="760"/>
    <n v="70"/>
    <n v="0"/>
    <n v="50"/>
    <n v="317"/>
    <n v="66"/>
    <n v="208"/>
  </r>
  <r>
    <x v="5"/>
    <x v="34"/>
    <x v="214"/>
    <x v="13"/>
    <n v="17"/>
    <n v="0"/>
    <n v="0"/>
    <n v="0"/>
    <n v="0"/>
    <n v="7"/>
    <n v="1"/>
    <n v="2"/>
    <n v="3"/>
    <n v="0"/>
    <n v="0"/>
    <n v="0"/>
    <n v="0"/>
    <n v="12"/>
    <n v="6"/>
    <n v="0"/>
    <n v="1"/>
    <n v="0"/>
    <n v="322"/>
    <n v="81"/>
    <n v="41"/>
    <n v="67"/>
    <n v="9"/>
    <n v="111"/>
    <n v="29"/>
    <n v="10"/>
    <n v="34"/>
    <n v="9"/>
    <n v="30"/>
    <n v="3"/>
    <n v="5"/>
    <n v="7"/>
    <n v="0"/>
    <n v="0"/>
    <n v="0"/>
    <n v="0"/>
    <n v="0"/>
    <n v="0"/>
    <n v="0"/>
    <n v="0"/>
    <n v="0"/>
    <n v="0"/>
    <n v="0"/>
    <n v="0"/>
    <n v="0"/>
    <n v="0"/>
    <n v="0"/>
    <n v="0"/>
    <n v="0"/>
    <n v="0"/>
    <n v="0"/>
    <n v="0"/>
    <n v="0"/>
    <n v="0"/>
    <n v="0"/>
    <n v="0"/>
    <n v="9"/>
    <n v="0"/>
    <n v="10"/>
    <n v="168"/>
    <n v="53"/>
    <n v="12"/>
    <n v="0"/>
    <n v="763"/>
    <n v="82"/>
    <n v="0"/>
    <n v="52"/>
    <n v="313"/>
    <n v="64"/>
    <n v="218"/>
  </r>
  <r>
    <x v="5"/>
    <x v="34"/>
    <x v="214"/>
    <x v="31"/>
    <n v="17"/>
    <n v="0"/>
    <n v="0"/>
    <n v="0"/>
    <n v="0"/>
    <n v="7"/>
    <n v="1"/>
    <n v="2"/>
    <n v="3"/>
    <n v="0"/>
    <n v="0"/>
    <n v="0"/>
    <n v="0"/>
    <n v="12"/>
    <n v="6"/>
    <n v="0"/>
    <n v="1"/>
    <n v="0"/>
    <n v="324"/>
    <n v="83"/>
    <n v="41"/>
    <n v="70"/>
    <n v="8"/>
    <n v="112"/>
    <n v="29"/>
    <n v="10"/>
    <n v="35"/>
    <n v="8"/>
    <n v="30"/>
    <n v="3"/>
    <n v="5"/>
    <n v="7"/>
    <n v="0"/>
    <n v="0"/>
    <n v="0"/>
    <n v="0"/>
    <n v="0"/>
    <n v="0"/>
    <n v="0"/>
    <n v="0"/>
    <n v="0"/>
    <n v="0"/>
    <n v="0"/>
    <n v="0"/>
    <n v="0"/>
    <n v="0"/>
    <n v="0"/>
    <n v="0"/>
    <n v="0"/>
    <n v="0"/>
    <n v="0"/>
    <n v="0"/>
    <n v="0"/>
    <n v="0"/>
    <n v="0"/>
    <n v="0"/>
    <n v="9"/>
    <n v="0"/>
    <n v="10"/>
    <n v="169"/>
    <n v="53"/>
    <n v="12"/>
    <n v="0"/>
    <n v="768"/>
    <n v="84"/>
    <n v="0"/>
    <n v="54"/>
    <n v="310"/>
    <n v="63"/>
    <n v="222"/>
  </r>
  <r>
    <x v="5"/>
    <x v="34"/>
    <x v="214"/>
    <x v="15"/>
    <n v="17"/>
    <n v="0"/>
    <n v="0"/>
    <n v="0"/>
    <n v="0"/>
    <n v="7"/>
    <n v="1"/>
    <n v="2"/>
    <n v="3"/>
    <n v="0"/>
    <n v="0"/>
    <n v="0"/>
    <n v="0"/>
    <n v="12"/>
    <n v="6"/>
    <n v="0"/>
    <n v="1"/>
    <n v="0"/>
    <n v="322"/>
    <n v="84"/>
    <n v="40"/>
    <n v="69"/>
    <n v="8"/>
    <n v="113"/>
    <n v="29"/>
    <n v="11"/>
    <n v="35"/>
    <n v="8"/>
    <n v="31"/>
    <n v="3"/>
    <n v="6"/>
    <n v="7"/>
    <n v="0"/>
    <n v="0"/>
    <n v="0"/>
    <n v="0"/>
    <n v="0"/>
    <n v="0"/>
    <n v="0"/>
    <n v="0"/>
    <n v="0"/>
    <n v="0"/>
    <n v="0"/>
    <n v="0"/>
    <n v="0"/>
    <n v="0"/>
    <n v="0"/>
    <n v="0"/>
    <n v="0"/>
    <n v="0"/>
    <n v="0"/>
    <n v="0"/>
    <n v="0"/>
    <n v="0"/>
    <n v="0"/>
    <n v="0"/>
    <n v="9"/>
    <n v="0"/>
    <n v="10"/>
    <n v="169"/>
    <n v="53"/>
    <n v="12"/>
    <n v="0"/>
    <n v="777"/>
    <n v="85"/>
    <n v="0"/>
    <n v="58"/>
    <n v="315"/>
    <n v="61"/>
    <n v="225"/>
  </r>
  <r>
    <x v="5"/>
    <x v="34"/>
    <x v="214"/>
    <x v="16"/>
    <n v="17"/>
    <n v="0"/>
    <n v="0"/>
    <n v="0"/>
    <n v="0"/>
    <n v="7"/>
    <n v="1"/>
    <n v="2"/>
    <n v="3"/>
    <n v="0"/>
    <n v="0"/>
    <n v="0"/>
    <n v="0"/>
    <n v="12"/>
    <n v="6"/>
    <n v="0"/>
    <n v="1"/>
    <n v="0"/>
    <n v="324"/>
    <n v="86"/>
    <n v="40"/>
    <n v="68"/>
    <n v="8"/>
    <n v="115"/>
    <n v="30"/>
    <n v="12"/>
    <n v="35"/>
    <n v="8"/>
    <n v="30"/>
    <n v="4"/>
    <n v="6"/>
    <n v="7"/>
    <n v="0"/>
    <n v="0"/>
    <n v="0"/>
    <n v="0"/>
    <n v="0"/>
    <n v="0"/>
    <n v="0"/>
    <n v="0"/>
    <n v="0"/>
    <n v="0"/>
    <n v="0"/>
    <n v="0"/>
    <n v="0"/>
    <n v="0"/>
    <n v="0"/>
    <n v="0"/>
    <n v="0"/>
    <n v="0"/>
    <n v="0"/>
    <n v="0"/>
    <n v="0"/>
    <n v="0"/>
    <n v="0"/>
    <n v="0"/>
    <n v="9"/>
    <n v="0"/>
    <n v="10"/>
    <n v="173"/>
    <n v="53"/>
    <n v="11"/>
    <n v="0"/>
    <n v="777"/>
    <n v="87"/>
    <n v="0"/>
    <n v="59"/>
    <n v="312"/>
    <n v="58"/>
    <n v="228"/>
  </r>
  <r>
    <x v="5"/>
    <x v="35"/>
    <x v="215"/>
    <x v="0"/>
    <n v="169"/>
    <n v="3"/>
    <n v="0"/>
    <n v="0"/>
    <n v="0"/>
    <n v="52"/>
    <n v="11"/>
    <n v="10"/>
    <n v="2"/>
    <n v="1"/>
    <n v="0"/>
    <n v="0"/>
    <n v="0"/>
    <n v="540"/>
    <n v="0"/>
    <n v="301"/>
    <n v="8"/>
    <n v="5"/>
    <n v="1730"/>
    <n v="0"/>
    <n v="122"/>
    <n v="222"/>
    <n v="37"/>
    <n v="1224"/>
    <n v="58"/>
    <n v="19"/>
    <n v="214"/>
    <n v="64"/>
    <n v="259"/>
    <n v="0"/>
    <n v="9"/>
    <n v="53"/>
    <n v="10"/>
    <n v="58"/>
    <n v="0"/>
    <n v="10"/>
    <n v="1"/>
    <n v="1"/>
    <n v="0"/>
    <n v="0"/>
    <n v="0"/>
    <n v="0"/>
    <n v="0"/>
    <n v="0"/>
    <n v="0"/>
    <n v="0"/>
    <n v="0"/>
    <n v="0"/>
    <n v="0"/>
    <n v="54"/>
    <n v="91"/>
    <n v="0"/>
    <n v="2"/>
    <n v="10"/>
    <m/>
    <m/>
    <m/>
    <m/>
    <m/>
    <m/>
    <m/>
    <m/>
    <m/>
    <m/>
    <m/>
    <m/>
    <m/>
    <m/>
    <m/>
    <m/>
  </r>
  <r>
    <x v="5"/>
    <x v="35"/>
    <x v="215"/>
    <x v="1"/>
    <n v="169"/>
    <n v="2"/>
    <n v="0"/>
    <n v="0"/>
    <n v="0"/>
    <n v="59"/>
    <n v="11"/>
    <n v="10"/>
    <n v="2"/>
    <n v="1"/>
    <n v="0"/>
    <n v="0"/>
    <n v="0"/>
    <n v="540"/>
    <n v="0"/>
    <n v="334"/>
    <n v="8"/>
    <n v="4"/>
    <n v="1739"/>
    <n v="0"/>
    <n v="153"/>
    <n v="223"/>
    <n v="40"/>
    <n v="1232"/>
    <n v="74"/>
    <n v="19"/>
    <n v="213"/>
    <n v="70"/>
    <n v="263"/>
    <n v="0"/>
    <n v="10"/>
    <n v="54"/>
    <n v="11"/>
    <n v="60"/>
    <n v="0"/>
    <n v="15"/>
    <n v="1"/>
    <n v="0"/>
    <n v="0"/>
    <n v="0"/>
    <n v="0"/>
    <n v="0"/>
    <n v="0"/>
    <n v="0"/>
    <n v="0"/>
    <n v="0"/>
    <n v="0"/>
    <n v="0"/>
    <n v="0"/>
    <n v="54"/>
    <n v="92"/>
    <n v="0"/>
    <n v="2"/>
    <n v="10"/>
    <m/>
    <m/>
    <m/>
    <m/>
    <m/>
    <m/>
    <m/>
    <m/>
    <m/>
    <m/>
    <m/>
    <m/>
    <m/>
    <m/>
    <m/>
    <m/>
  </r>
  <r>
    <x v="5"/>
    <x v="35"/>
    <x v="215"/>
    <x v="2"/>
    <n v="170"/>
    <n v="2"/>
    <n v="0"/>
    <n v="0"/>
    <n v="0"/>
    <n v="69"/>
    <n v="10"/>
    <n v="10"/>
    <n v="2"/>
    <n v="1"/>
    <n v="0"/>
    <n v="0"/>
    <n v="0"/>
    <n v="538"/>
    <n v="358"/>
    <n v="54"/>
    <n v="8"/>
    <n v="4"/>
    <n v="1733"/>
    <n v="195"/>
    <n v="90"/>
    <n v="218"/>
    <n v="40"/>
    <n v="1235"/>
    <n v="106"/>
    <n v="20"/>
    <n v="208"/>
    <n v="66"/>
    <n v="266"/>
    <n v="12"/>
    <n v="2"/>
    <n v="54"/>
    <n v="10"/>
    <n v="60"/>
    <n v="16"/>
    <n v="10"/>
    <n v="1"/>
    <n v="0"/>
    <n v="0"/>
    <n v="0"/>
    <n v="0"/>
    <n v="0"/>
    <n v="0"/>
    <n v="0"/>
    <n v="0"/>
    <n v="0"/>
    <n v="0"/>
    <n v="0"/>
    <n v="0"/>
    <n v="0"/>
    <n v="0"/>
    <n v="0"/>
    <n v="0"/>
    <n v="0"/>
    <n v="2"/>
    <n v="0"/>
    <n v="140"/>
    <n v="1"/>
    <n v="462"/>
    <n v="1300"/>
    <n v="894"/>
    <n v="192"/>
    <n v="46"/>
    <m/>
    <m/>
    <m/>
    <m/>
    <m/>
    <m/>
    <m/>
  </r>
  <r>
    <x v="5"/>
    <x v="35"/>
    <x v="215"/>
    <x v="3"/>
    <n v="171"/>
    <n v="2"/>
    <n v="0"/>
    <n v="0"/>
    <n v="0"/>
    <n v="72"/>
    <n v="10"/>
    <n v="9"/>
    <n v="3"/>
    <n v="1"/>
    <n v="0"/>
    <n v="0"/>
    <n v="0"/>
    <n v="538"/>
    <n v="373"/>
    <n v="54"/>
    <n v="8"/>
    <n v="4"/>
    <n v="1736"/>
    <n v="257"/>
    <n v="89"/>
    <n v="217"/>
    <n v="39"/>
    <n v="1231"/>
    <n v="135"/>
    <n v="19"/>
    <n v="207"/>
    <n v="59"/>
    <n v="269"/>
    <n v="13"/>
    <n v="2"/>
    <n v="53"/>
    <n v="11"/>
    <n v="60"/>
    <n v="16"/>
    <n v="10"/>
    <n v="1"/>
    <n v="0"/>
    <n v="0"/>
    <n v="0"/>
    <n v="0"/>
    <n v="0"/>
    <n v="0"/>
    <n v="0"/>
    <n v="0"/>
    <n v="0"/>
    <n v="0"/>
    <n v="0"/>
    <n v="0"/>
    <n v="0"/>
    <n v="0"/>
    <n v="0"/>
    <n v="0"/>
    <n v="0"/>
    <n v="2"/>
    <n v="0"/>
    <n v="140"/>
    <n v="1"/>
    <n v="462"/>
    <n v="1309"/>
    <n v="899"/>
    <n v="195"/>
    <n v="46"/>
    <m/>
    <m/>
    <m/>
    <m/>
    <m/>
    <m/>
    <m/>
  </r>
  <r>
    <x v="5"/>
    <x v="35"/>
    <x v="215"/>
    <x v="4"/>
    <n v="172"/>
    <n v="2"/>
    <n v="0"/>
    <n v="0"/>
    <n v="0"/>
    <n v="78"/>
    <n v="10"/>
    <n v="9"/>
    <n v="3"/>
    <n v="1"/>
    <n v="0"/>
    <n v="0"/>
    <n v="0"/>
    <n v="538"/>
    <n v="380"/>
    <n v="55"/>
    <n v="7"/>
    <n v="4"/>
    <n v="1740"/>
    <n v="334"/>
    <n v="89"/>
    <n v="218"/>
    <n v="39"/>
    <n v="1230"/>
    <n v="208"/>
    <n v="19"/>
    <n v="205"/>
    <n v="60"/>
    <n v="268"/>
    <n v="15"/>
    <n v="2"/>
    <n v="52"/>
    <n v="13"/>
    <n v="60"/>
    <n v="16"/>
    <n v="10"/>
    <n v="1"/>
    <n v="0"/>
    <n v="0"/>
    <n v="0"/>
    <n v="0"/>
    <n v="0"/>
    <n v="0"/>
    <n v="0"/>
    <n v="0"/>
    <n v="0"/>
    <n v="0"/>
    <n v="0"/>
    <n v="0"/>
    <n v="0"/>
    <n v="0"/>
    <n v="0"/>
    <n v="0"/>
    <n v="0"/>
    <n v="2"/>
    <n v="0"/>
    <n v="141"/>
    <n v="1"/>
    <n v="462"/>
    <n v="1314"/>
    <n v="899"/>
    <n v="192"/>
    <n v="46"/>
    <m/>
    <m/>
    <m/>
    <m/>
    <m/>
    <m/>
    <m/>
  </r>
  <r>
    <x v="5"/>
    <x v="35"/>
    <x v="215"/>
    <x v="5"/>
    <n v="176"/>
    <n v="2"/>
    <n v="1"/>
    <n v="0"/>
    <n v="0"/>
    <n v="89"/>
    <n v="10"/>
    <n v="9"/>
    <n v="3"/>
    <n v="1"/>
    <n v="0"/>
    <n v="0"/>
    <n v="0"/>
    <n v="539"/>
    <n v="389"/>
    <n v="54"/>
    <n v="7"/>
    <n v="5"/>
    <n v="1745"/>
    <n v="458"/>
    <n v="90"/>
    <n v="218"/>
    <n v="42"/>
    <n v="1235"/>
    <n v="325"/>
    <n v="19"/>
    <n v="204"/>
    <n v="63"/>
    <n v="269"/>
    <n v="21"/>
    <n v="2"/>
    <n v="50"/>
    <n v="12"/>
    <n v="62"/>
    <n v="18"/>
    <n v="10"/>
    <n v="1"/>
    <n v="0"/>
    <n v="0"/>
    <n v="0"/>
    <n v="0"/>
    <n v="0"/>
    <n v="0"/>
    <n v="0"/>
    <n v="0"/>
    <n v="0"/>
    <n v="0"/>
    <n v="0"/>
    <n v="0"/>
    <n v="0"/>
    <n v="0"/>
    <n v="0"/>
    <n v="0"/>
    <n v="0"/>
    <n v="2"/>
    <n v="0"/>
    <n v="145"/>
    <n v="1"/>
    <n v="462"/>
    <n v="1319"/>
    <n v="904"/>
    <n v="196"/>
    <n v="48"/>
    <m/>
    <m/>
    <m/>
    <m/>
    <m/>
    <m/>
    <m/>
  </r>
  <r>
    <x v="5"/>
    <x v="35"/>
    <x v="215"/>
    <x v="6"/>
    <n v="175"/>
    <n v="2"/>
    <n v="2"/>
    <n v="0"/>
    <n v="0"/>
    <n v="97"/>
    <n v="10"/>
    <n v="8"/>
    <n v="3"/>
    <n v="1"/>
    <n v="0"/>
    <n v="0"/>
    <n v="0"/>
    <n v="539"/>
    <n v="394"/>
    <n v="53"/>
    <n v="7"/>
    <n v="5"/>
    <n v="1745"/>
    <n v="605"/>
    <n v="90"/>
    <n v="215"/>
    <n v="41"/>
    <n v="1239"/>
    <n v="437"/>
    <n v="19"/>
    <n v="204"/>
    <n v="63"/>
    <n v="273"/>
    <n v="25"/>
    <n v="2"/>
    <n v="51"/>
    <n v="10"/>
    <n v="65"/>
    <n v="33"/>
    <n v="10"/>
    <n v="1"/>
    <n v="0"/>
    <n v="0"/>
    <n v="0"/>
    <n v="0"/>
    <n v="0"/>
    <n v="0"/>
    <n v="0"/>
    <n v="0"/>
    <n v="0"/>
    <n v="0"/>
    <n v="0"/>
    <n v="0"/>
    <n v="0"/>
    <n v="0"/>
    <n v="0"/>
    <n v="0"/>
    <n v="0"/>
    <n v="2"/>
    <n v="0"/>
    <n v="144"/>
    <n v="1"/>
    <n v="462"/>
    <n v="1327"/>
    <n v="911"/>
    <n v="199"/>
    <n v="51"/>
    <m/>
    <m/>
    <m/>
    <m/>
    <m/>
    <m/>
    <m/>
  </r>
  <r>
    <x v="5"/>
    <x v="35"/>
    <x v="215"/>
    <x v="7"/>
    <n v="176"/>
    <n v="2"/>
    <n v="2"/>
    <n v="0"/>
    <n v="0"/>
    <n v="105"/>
    <n v="9"/>
    <n v="8"/>
    <n v="2"/>
    <n v="1"/>
    <n v="0"/>
    <n v="0"/>
    <n v="0"/>
    <n v="538"/>
    <n v="396"/>
    <n v="53"/>
    <n v="7"/>
    <n v="4"/>
    <n v="1742"/>
    <n v="698"/>
    <n v="91"/>
    <n v="211"/>
    <n v="38"/>
    <n v="1242"/>
    <n v="538"/>
    <n v="19"/>
    <n v="204"/>
    <n v="64"/>
    <n v="276"/>
    <n v="38"/>
    <n v="2"/>
    <n v="50"/>
    <n v="10"/>
    <n v="65"/>
    <n v="37"/>
    <n v="10"/>
    <n v="1"/>
    <n v="0"/>
    <n v="0"/>
    <n v="0"/>
    <n v="0"/>
    <n v="0"/>
    <n v="0"/>
    <n v="0"/>
    <n v="0"/>
    <n v="0"/>
    <n v="0"/>
    <n v="0"/>
    <n v="0"/>
    <n v="0"/>
    <n v="0"/>
    <n v="0"/>
    <n v="0"/>
    <n v="0"/>
    <n v="2"/>
    <n v="0"/>
    <n v="145"/>
    <n v="1"/>
    <n v="461"/>
    <n v="1330"/>
    <n v="913"/>
    <n v="202"/>
    <n v="51"/>
    <m/>
    <m/>
    <m/>
    <m/>
    <m/>
    <m/>
    <m/>
  </r>
  <r>
    <x v="5"/>
    <x v="35"/>
    <x v="215"/>
    <x v="8"/>
    <n v="175"/>
    <n v="2"/>
    <n v="2"/>
    <n v="0"/>
    <n v="0"/>
    <n v="109"/>
    <n v="8"/>
    <n v="8"/>
    <n v="1"/>
    <n v="1"/>
    <n v="1"/>
    <n v="0"/>
    <n v="0"/>
    <n v="536"/>
    <n v="397"/>
    <n v="53"/>
    <n v="8"/>
    <n v="4"/>
    <n v="1741"/>
    <n v="785"/>
    <n v="90"/>
    <n v="208"/>
    <n v="39"/>
    <n v="1251"/>
    <n v="609"/>
    <n v="19"/>
    <n v="203"/>
    <n v="70"/>
    <n v="279"/>
    <n v="59"/>
    <n v="2"/>
    <n v="50"/>
    <n v="10"/>
    <n v="68"/>
    <n v="49"/>
    <n v="10"/>
    <n v="1"/>
    <n v="0"/>
    <n v="0"/>
    <n v="0"/>
    <n v="0"/>
    <n v="0"/>
    <n v="0"/>
    <n v="0"/>
    <n v="0"/>
    <n v="0"/>
    <n v="0"/>
    <n v="0"/>
    <n v="0"/>
    <n v="0"/>
    <n v="0"/>
    <n v="0"/>
    <n v="0"/>
    <n v="0"/>
    <n v="2"/>
    <n v="0"/>
    <n v="146"/>
    <n v="1"/>
    <n v="459"/>
    <n v="1331"/>
    <n v="918"/>
    <n v="205"/>
    <n v="54"/>
    <n v="10335"/>
    <n v="1600"/>
    <n v="0"/>
    <n v="70"/>
    <n v="2398"/>
    <n v="805"/>
    <n v="6491"/>
  </r>
  <r>
    <x v="5"/>
    <x v="35"/>
    <x v="215"/>
    <x v="9"/>
    <n v="177"/>
    <n v="3"/>
    <n v="3"/>
    <n v="0"/>
    <n v="0"/>
    <n v="115"/>
    <n v="8"/>
    <n v="8"/>
    <n v="1"/>
    <n v="1"/>
    <n v="1"/>
    <n v="0"/>
    <n v="0"/>
    <n v="539"/>
    <n v="402"/>
    <n v="54"/>
    <n v="9"/>
    <n v="4"/>
    <n v="1742"/>
    <n v="858"/>
    <n v="90"/>
    <n v="207"/>
    <n v="38"/>
    <n v="1254"/>
    <n v="640"/>
    <n v="18"/>
    <n v="200"/>
    <n v="76"/>
    <n v="278"/>
    <n v="83"/>
    <n v="2"/>
    <n v="48"/>
    <n v="9"/>
    <n v="67"/>
    <n v="50"/>
    <n v="10"/>
    <n v="1"/>
    <n v="0"/>
    <n v="0"/>
    <n v="0"/>
    <n v="0"/>
    <n v="0"/>
    <n v="0"/>
    <n v="0"/>
    <n v="0"/>
    <n v="0"/>
    <n v="0"/>
    <n v="0"/>
    <n v="0"/>
    <n v="0"/>
    <n v="0"/>
    <n v="0"/>
    <n v="0"/>
    <n v="0"/>
    <n v="3"/>
    <n v="0"/>
    <n v="149"/>
    <n v="1"/>
    <n v="460"/>
    <n v="1335"/>
    <n v="918"/>
    <n v="208"/>
    <n v="53"/>
    <n v="10390"/>
    <n v="2462"/>
    <n v="0"/>
    <n v="69"/>
    <n v="2368"/>
    <n v="814"/>
    <n v="6546"/>
  </r>
  <r>
    <x v="5"/>
    <x v="35"/>
    <x v="215"/>
    <x v="10"/>
    <n v="177"/>
    <n v="3"/>
    <n v="3"/>
    <n v="0"/>
    <n v="0"/>
    <n v="115"/>
    <n v="8"/>
    <n v="8"/>
    <n v="1"/>
    <n v="1"/>
    <n v="1"/>
    <n v="0"/>
    <n v="0"/>
    <n v="541"/>
    <n v="406"/>
    <n v="54"/>
    <n v="9"/>
    <n v="4"/>
    <n v="1743"/>
    <n v="890"/>
    <n v="90"/>
    <n v="207"/>
    <n v="38"/>
    <n v="1262"/>
    <n v="664"/>
    <n v="18"/>
    <n v="202"/>
    <n v="77"/>
    <n v="278"/>
    <n v="96"/>
    <n v="2"/>
    <n v="47"/>
    <n v="9"/>
    <n v="66"/>
    <n v="50"/>
    <n v="10"/>
    <n v="1"/>
    <n v="0"/>
    <n v="0"/>
    <n v="0"/>
    <n v="0"/>
    <n v="0"/>
    <n v="0"/>
    <n v="0"/>
    <n v="0"/>
    <n v="0"/>
    <n v="0"/>
    <n v="0"/>
    <n v="0"/>
    <n v="0"/>
    <n v="0"/>
    <n v="0"/>
    <n v="0"/>
    <n v="0"/>
    <n v="3"/>
    <n v="0"/>
    <n v="149"/>
    <n v="1"/>
    <n v="462"/>
    <n v="1337"/>
    <n v="925"/>
    <n v="208"/>
    <n v="52"/>
    <n v="10454"/>
    <n v="2798"/>
    <n v="0"/>
    <n v="69"/>
    <n v="2360"/>
    <n v="821"/>
    <n v="6589"/>
  </r>
  <r>
    <x v="5"/>
    <x v="35"/>
    <x v="215"/>
    <x v="11"/>
    <n v="177"/>
    <n v="3"/>
    <n v="3"/>
    <n v="0"/>
    <n v="0"/>
    <n v="117"/>
    <n v="8"/>
    <n v="8"/>
    <n v="1"/>
    <n v="1"/>
    <n v="1"/>
    <n v="0"/>
    <n v="0"/>
    <n v="540"/>
    <n v="410"/>
    <n v="53"/>
    <n v="9"/>
    <n v="4"/>
    <n v="1739"/>
    <n v="919"/>
    <n v="90"/>
    <n v="201"/>
    <n v="40"/>
    <n v="1265"/>
    <n v="686"/>
    <n v="18"/>
    <n v="203"/>
    <n v="78"/>
    <n v="279"/>
    <n v="103"/>
    <n v="2"/>
    <n v="47"/>
    <n v="10"/>
    <n v="66"/>
    <n v="51"/>
    <n v="11"/>
    <n v="1"/>
    <n v="0"/>
    <n v="0"/>
    <n v="0"/>
    <n v="0"/>
    <n v="0"/>
    <n v="0"/>
    <n v="0"/>
    <n v="0"/>
    <n v="0"/>
    <n v="0"/>
    <n v="0"/>
    <n v="0"/>
    <n v="0"/>
    <n v="0"/>
    <n v="0"/>
    <n v="0"/>
    <n v="0"/>
    <n v="3"/>
    <n v="0"/>
    <n v="150"/>
    <n v="1"/>
    <n v="462"/>
    <n v="1335"/>
    <n v="927"/>
    <n v="208"/>
    <n v="51"/>
    <n v="10522"/>
    <n v="3206"/>
    <n v="0"/>
    <n v="69"/>
    <n v="2352"/>
    <n v="847"/>
    <n v="6640"/>
  </r>
  <r>
    <x v="5"/>
    <x v="35"/>
    <x v="215"/>
    <x v="29"/>
    <n v="176"/>
    <n v="3"/>
    <n v="3"/>
    <n v="0"/>
    <n v="0"/>
    <n v="120"/>
    <n v="8"/>
    <n v="8"/>
    <n v="1"/>
    <n v="1"/>
    <n v="1"/>
    <n v="0"/>
    <n v="0"/>
    <n v="545"/>
    <n v="419"/>
    <n v="53"/>
    <n v="8"/>
    <n v="4"/>
    <n v="1735"/>
    <n v="953"/>
    <n v="89"/>
    <n v="195"/>
    <n v="39"/>
    <n v="1265"/>
    <n v="705"/>
    <n v="18"/>
    <n v="200"/>
    <n v="73"/>
    <n v="280"/>
    <n v="110"/>
    <n v="2"/>
    <n v="48"/>
    <n v="9"/>
    <n v="66"/>
    <n v="52"/>
    <n v="10"/>
    <n v="1"/>
    <n v="0"/>
    <n v="0"/>
    <n v="0"/>
    <n v="0"/>
    <n v="0"/>
    <n v="0"/>
    <n v="0"/>
    <n v="0"/>
    <n v="0"/>
    <n v="0"/>
    <n v="0"/>
    <n v="0"/>
    <n v="0"/>
    <n v="0"/>
    <n v="0"/>
    <n v="0"/>
    <n v="0"/>
    <n v="3"/>
    <n v="0"/>
    <n v="149"/>
    <n v="1"/>
    <n v="469"/>
    <n v="1338"/>
    <n v="934"/>
    <n v="208"/>
    <n v="52"/>
    <n v="10508"/>
    <n v="3577"/>
    <n v="0"/>
    <n v="70"/>
    <n v="2325"/>
    <n v="837"/>
    <n v="6673"/>
  </r>
  <r>
    <x v="5"/>
    <x v="35"/>
    <x v="215"/>
    <x v="13"/>
    <n v="176"/>
    <n v="4"/>
    <n v="3"/>
    <n v="0"/>
    <n v="0"/>
    <n v="120"/>
    <n v="8"/>
    <n v="8"/>
    <n v="1"/>
    <n v="1"/>
    <n v="1"/>
    <n v="0"/>
    <n v="0"/>
    <n v="549"/>
    <n v="426"/>
    <n v="53"/>
    <n v="8"/>
    <n v="5"/>
    <n v="1739"/>
    <n v="969"/>
    <n v="89"/>
    <n v="194"/>
    <n v="41"/>
    <n v="1263"/>
    <n v="712"/>
    <n v="18"/>
    <n v="199"/>
    <n v="72"/>
    <n v="280"/>
    <n v="113"/>
    <n v="2"/>
    <n v="44"/>
    <n v="10"/>
    <n v="65"/>
    <n v="51"/>
    <n v="10"/>
    <n v="1"/>
    <n v="0"/>
    <n v="0"/>
    <n v="0"/>
    <n v="0"/>
    <n v="0"/>
    <n v="0"/>
    <n v="0"/>
    <n v="0"/>
    <n v="0"/>
    <n v="0"/>
    <n v="0"/>
    <n v="0"/>
    <n v="0"/>
    <n v="0"/>
    <n v="0"/>
    <n v="0"/>
    <n v="0"/>
    <n v="3"/>
    <n v="0"/>
    <n v="150"/>
    <n v="1"/>
    <n v="472"/>
    <n v="1344"/>
    <n v="937"/>
    <n v="208"/>
    <n v="51"/>
    <n v="10503"/>
    <n v="3764"/>
    <n v="0"/>
    <n v="71"/>
    <n v="2302"/>
    <n v="837"/>
    <n v="6702"/>
  </r>
  <r>
    <x v="5"/>
    <x v="35"/>
    <x v="215"/>
    <x v="31"/>
    <n v="176"/>
    <n v="4"/>
    <n v="3"/>
    <n v="0"/>
    <n v="0"/>
    <n v="121"/>
    <n v="8"/>
    <n v="8"/>
    <n v="1"/>
    <n v="1"/>
    <n v="1"/>
    <n v="0"/>
    <n v="0"/>
    <n v="551"/>
    <n v="428"/>
    <n v="53"/>
    <n v="8"/>
    <n v="5"/>
    <n v="1741"/>
    <n v="981"/>
    <n v="89"/>
    <n v="196"/>
    <n v="39"/>
    <n v="1258"/>
    <n v="722"/>
    <n v="18"/>
    <n v="199"/>
    <n v="69"/>
    <n v="281"/>
    <n v="116"/>
    <n v="2"/>
    <n v="44"/>
    <n v="9"/>
    <n v="66"/>
    <n v="51"/>
    <n v="10"/>
    <n v="1"/>
    <n v="0"/>
    <n v="0"/>
    <n v="0"/>
    <n v="0"/>
    <n v="0"/>
    <n v="0"/>
    <n v="0"/>
    <n v="0"/>
    <n v="0"/>
    <n v="0"/>
    <n v="0"/>
    <n v="0"/>
    <n v="0"/>
    <n v="0"/>
    <n v="0"/>
    <n v="0"/>
    <n v="0"/>
    <n v="3"/>
    <n v="0"/>
    <n v="150"/>
    <n v="1"/>
    <n v="474"/>
    <n v="1346"/>
    <n v="937"/>
    <n v="208"/>
    <n v="52"/>
    <n v="10464"/>
    <n v="3911"/>
    <n v="0"/>
    <n v="73"/>
    <n v="2268"/>
    <n v="809"/>
    <n v="6706"/>
  </r>
  <r>
    <x v="5"/>
    <x v="35"/>
    <x v="215"/>
    <x v="15"/>
    <n v="178"/>
    <n v="4"/>
    <n v="3"/>
    <n v="0"/>
    <n v="0"/>
    <n v="123"/>
    <n v="8"/>
    <n v="8"/>
    <n v="1"/>
    <n v="1"/>
    <n v="1"/>
    <n v="0"/>
    <n v="0"/>
    <n v="553"/>
    <n v="431"/>
    <n v="53"/>
    <n v="8"/>
    <n v="5"/>
    <n v="1741"/>
    <n v="989"/>
    <n v="89"/>
    <n v="192"/>
    <n v="37"/>
    <n v="1256"/>
    <n v="727"/>
    <n v="17"/>
    <n v="198"/>
    <n v="69"/>
    <n v="281"/>
    <n v="120"/>
    <n v="2"/>
    <n v="43"/>
    <n v="10"/>
    <n v="66"/>
    <n v="51"/>
    <n v="10"/>
    <n v="1"/>
    <n v="0"/>
    <n v="0"/>
    <n v="0"/>
    <n v="0"/>
    <n v="0"/>
    <n v="0"/>
    <n v="0"/>
    <n v="0"/>
    <n v="0"/>
    <n v="0"/>
    <n v="0"/>
    <n v="0"/>
    <n v="0"/>
    <n v="0"/>
    <n v="0"/>
    <n v="0"/>
    <n v="0"/>
    <n v="3"/>
    <n v="0"/>
    <n v="152"/>
    <n v="1"/>
    <n v="476"/>
    <n v="1351"/>
    <n v="936"/>
    <n v="207"/>
    <n v="52"/>
    <n v="10455"/>
    <n v="3973"/>
    <n v="0"/>
    <n v="73"/>
    <n v="2262"/>
    <n v="803"/>
    <n v="6708"/>
  </r>
  <r>
    <x v="5"/>
    <x v="35"/>
    <x v="215"/>
    <x v="16"/>
    <n v="178"/>
    <n v="4"/>
    <n v="3"/>
    <n v="0"/>
    <n v="0"/>
    <n v="124"/>
    <n v="8"/>
    <n v="8"/>
    <n v="1"/>
    <n v="1"/>
    <n v="1"/>
    <n v="0"/>
    <n v="0"/>
    <n v="555"/>
    <n v="433"/>
    <n v="53"/>
    <n v="8"/>
    <n v="6"/>
    <n v="1744"/>
    <n v="998"/>
    <n v="88"/>
    <n v="193"/>
    <n v="37"/>
    <n v="1258"/>
    <n v="730"/>
    <n v="17"/>
    <n v="197"/>
    <n v="70"/>
    <n v="281"/>
    <n v="125"/>
    <n v="2"/>
    <n v="43"/>
    <n v="10"/>
    <n v="66"/>
    <n v="51"/>
    <n v="10"/>
    <n v="1"/>
    <n v="0"/>
    <n v="0"/>
    <n v="0"/>
    <n v="0"/>
    <n v="0"/>
    <n v="0"/>
    <n v="0"/>
    <n v="0"/>
    <n v="0"/>
    <n v="0"/>
    <n v="0"/>
    <n v="0"/>
    <n v="0"/>
    <n v="0"/>
    <n v="0"/>
    <n v="0"/>
    <n v="0"/>
    <n v="4"/>
    <n v="0"/>
    <n v="153"/>
    <n v="1"/>
    <n v="478"/>
    <n v="1354"/>
    <n v="940"/>
    <n v="209"/>
    <n v="53"/>
    <n v="10503"/>
    <n v="4055"/>
    <n v="0"/>
    <n v="72"/>
    <n v="2258"/>
    <n v="832"/>
    <n v="6747"/>
  </r>
  <r>
    <x v="5"/>
    <x v="35"/>
    <x v="216"/>
    <x v="0"/>
    <n v="86"/>
    <n v="4"/>
    <n v="0"/>
    <n v="0"/>
    <n v="0"/>
    <n v="13"/>
    <n v="4"/>
    <n v="9"/>
    <n v="2"/>
    <n v="1"/>
    <n v="0"/>
    <n v="0"/>
    <n v="0"/>
    <n v="181"/>
    <n v="0"/>
    <n v="69"/>
    <n v="11"/>
    <n v="0"/>
    <n v="867"/>
    <n v="0"/>
    <n v="39"/>
    <n v="108"/>
    <n v="9"/>
    <n v="576"/>
    <n v="20"/>
    <n v="4"/>
    <n v="127"/>
    <n v="56"/>
    <n v="139"/>
    <n v="0"/>
    <n v="1"/>
    <n v="27"/>
    <n v="6"/>
    <n v="31"/>
    <n v="0"/>
    <n v="4"/>
    <n v="2"/>
    <n v="0"/>
    <n v="0"/>
    <n v="1"/>
    <n v="0"/>
    <n v="0"/>
    <n v="0"/>
    <n v="0"/>
    <n v="0"/>
    <n v="0"/>
    <n v="0"/>
    <n v="0"/>
    <n v="0"/>
    <n v="3"/>
    <n v="62"/>
    <n v="0"/>
    <n v="1"/>
    <n v="2"/>
    <m/>
    <m/>
    <m/>
    <m/>
    <m/>
    <m/>
    <m/>
    <m/>
    <m/>
    <m/>
    <m/>
    <m/>
    <m/>
    <m/>
    <m/>
    <m/>
  </r>
  <r>
    <x v="5"/>
    <x v="35"/>
    <x v="216"/>
    <x v="1"/>
    <n v="86"/>
    <n v="4"/>
    <n v="0"/>
    <n v="0"/>
    <n v="0"/>
    <n v="18"/>
    <n v="4"/>
    <n v="9"/>
    <n v="2"/>
    <n v="1"/>
    <n v="0"/>
    <n v="0"/>
    <n v="0"/>
    <n v="183"/>
    <n v="0"/>
    <n v="86"/>
    <n v="12"/>
    <n v="0"/>
    <n v="869"/>
    <n v="0"/>
    <n v="54"/>
    <n v="109"/>
    <n v="9"/>
    <n v="580"/>
    <n v="27"/>
    <n v="4"/>
    <n v="129"/>
    <n v="55"/>
    <n v="139"/>
    <n v="0"/>
    <n v="1"/>
    <n v="27"/>
    <n v="6"/>
    <n v="30"/>
    <n v="0"/>
    <n v="5"/>
    <n v="2"/>
    <n v="0"/>
    <n v="0"/>
    <n v="1"/>
    <n v="0"/>
    <n v="0"/>
    <n v="0"/>
    <n v="0"/>
    <n v="0"/>
    <n v="0"/>
    <n v="0"/>
    <n v="0"/>
    <n v="0"/>
    <n v="3"/>
    <n v="62"/>
    <n v="0"/>
    <n v="1"/>
    <n v="2"/>
    <m/>
    <m/>
    <m/>
    <m/>
    <m/>
    <m/>
    <m/>
    <m/>
    <m/>
    <m/>
    <m/>
    <m/>
    <m/>
    <m/>
    <m/>
    <m/>
  </r>
  <r>
    <x v="5"/>
    <x v="35"/>
    <x v="216"/>
    <x v="2"/>
    <n v="87"/>
    <n v="4"/>
    <n v="0"/>
    <n v="0"/>
    <n v="0"/>
    <n v="21"/>
    <n v="3"/>
    <n v="9"/>
    <n v="2"/>
    <n v="1"/>
    <n v="0"/>
    <n v="0"/>
    <n v="0"/>
    <n v="183"/>
    <n v="103"/>
    <n v="3"/>
    <n v="12"/>
    <n v="0"/>
    <n v="871"/>
    <n v="75"/>
    <n v="62"/>
    <n v="109"/>
    <n v="10"/>
    <n v="581"/>
    <n v="38"/>
    <n v="5"/>
    <n v="126"/>
    <n v="56"/>
    <n v="141"/>
    <n v="1"/>
    <n v="1"/>
    <n v="26"/>
    <n v="6"/>
    <n v="30"/>
    <n v="7"/>
    <n v="2"/>
    <n v="2"/>
    <n v="0"/>
    <n v="0"/>
    <n v="0"/>
    <n v="0"/>
    <n v="0"/>
    <n v="0"/>
    <n v="0"/>
    <n v="0"/>
    <n v="0"/>
    <n v="0"/>
    <n v="0"/>
    <n v="0"/>
    <n v="0"/>
    <n v="0"/>
    <n v="0"/>
    <n v="0"/>
    <n v="0"/>
    <n v="3"/>
    <n v="0"/>
    <n v="68"/>
    <n v="1"/>
    <n v="163"/>
    <n v="642"/>
    <n v="373"/>
    <n v="101"/>
    <n v="23"/>
    <m/>
    <m/>
    <m/>
    <m/>
    <m/>
    <m/>
    <m/>
  </r>
  <r>
    <x v="5"/>
    <x v="35"/>
    <x v="216"/>
    <x v="3"/>
    <n v="88"/>
    <n v="4"/>
    <n v="1"/>
    <n v="0"/>
    <n v="0"/>
    <n v="26"/>
    <n v="3"/>
    <n v="9"/>
    <n v="3"/>
    <n v="1"/>
    <n v="0"/>
    <n v="0"/>
    <n v="0"/>
    <n v="183"/>
    <n v="111"/>
    <n v="3"/>
    <n v="12"/>
    <n v="0"/>
    <n v="875"/>
    <n v="133"/>
    <n v="62"/>
    <n v="110"/>
    <n v="9"/>
    <n v="592"/>
    <n v="49"/>
    <n v="5"/>
    <n v="132"/>
    <n v="59"/>
    <n v="144"/>
    <n v="3"/>
    <n v="1"/>
    <n v="27"/>
    <n v="6"/>
    <n v="30"/>
    <n v="8"/>
    <n v="2"/>
    <n v="2"/>
    <n v="0"/>
    <n v="0"/>
    <n v="0"/>
    <n v="0"/>
    <n v="0"/>
    <n v="0"/>
    <n v="0"/>
    <n v="0"/>
    <n v="0"/>
    <n v="0"/>
    <n v="0"/>
    <n v="0"/>
    <n v="0"/>
    <n v="0"/>
    <n v="0"/>
    <n v="0"/>
    <n v="0"/>
    <n v="3"/>
    <n v="0"/>
    <n v="68"/>
    <n v="1"/>
    <n v="163"/>
    <n v="646"/>
    <n v="376"/>
    <n v="104"/>
    <n v="23"/>
    <m/>
    <m/>
    <m/>
    <m/>
    <m/>
    <m/>
    <m/>
  </r>
  <r>
    <x v="5"/>
    <x v="35"/>
    <x v="216"/>
    <x v="4"/>
    <n v="88"/>
    <n v="4"/>
    <n v="1"/>
    <n v="0"/>
    <n v="0"/>
    <n v="27"/>
    <n v="3"/>
    <n v="8"/>
    <n v="3"/>
    <n v="1"/>
    <n v="0"/>
    <n v="0"/>
    <n v="0"/>
    <n v="183"/>
    <n v="115"/>
    <n v="3"/>
    <n v="11"/>
    <n v="0"/>
    <n v="876"/>
    <n v="207"/>
    <n v="62"/>
    <n v="110"/>
    <n v="8"/>
    <n v="591"/>
    <n v="75"/>
    <n v="5"/>
    <n v="129"/>
    <n v="60"/>
    <n v="144"/>
    <n v="8"/>
    <n v="1"/>
    <n v="26"/>
    <n v="5"/>
    <n v="30"/>
    <n v="8"/>
    <n v="2"/>
    <n v="2"/>
    <n v="0"/>
    <n v="0"/>
    <n v="0"/>
    <n v="0"/>
    <n v="0"/>
    <n v="0"/>
    <n v="0"/>
    <n v="0"/>
    <n v="0"/>
    <n v="0"/>
    <n v="0"/>
    <n v="0"/>
    <n v="0"/>
    <n v="0"/>
    <n v="0"/>
    <n v="0"/>
    <n v="0"/>
    <n v="3"/>
    <n v="0"/>
    <n v="68"/>
    <n v="1"/>
    <n v="165"/>
    <n v="649"/>
    <n v="380"/>
    <n v="107"/>
    <n v="23"/>
    <m/>
    <m/>
    <m/>
    <m/>
    <m/>
    <m/>
    <m/>
  </r>
  <r>
    <x v="5"/>
    <x v="35"/>
    <x v="216"/>
    <x v="5"/>
    <n v="88"/>
    <n v="4"/>
    <n v="1"/>
    <n v="0"/>
    <n v="0"/>
    <n v="33"/>
    <n v="3"/>
    <n v="8"/>
    <n v="3"/>
    <n v="1"/>
    <n v="0"/>
    <n v="0"/>
    <n v="0"/>
    <n v="185"/>
    <n v="123"/>
    <n v="3"/>
    <n v="10"/>
    <n v="0"/>
    <n v="876"/>
    <n v="269"/>
    <n v="62"/>
    <n v="111"/>
    <n v="7"/>
    <n v="594"/>
    <n v="114"/>
    <n v="5"/>
    <n v="132"/>
    <n v="58"/>
    <n v="145"/>
    <n v="13"/>
    <n v="1"/>
    <n v="26"/>
    <n v="5"/>
    <n v="30"/>
    <n v="8"/>
    <n v="2"/>
    <n v="2"/>
    <n v="0"/>
    <n v="0"/>
    <n v="0"/>
    <n v="0"/>
    <n v="0"/>
    <n v="0"/>
    <n v="0"/>
    <n v="0"/>
    <n v="0"/>
    <n v="0"/>
    <n v="0"/>
    <n v="0"/>
    <n v="0"/>
    <n v="0"/>
    <n v="0"/>
    <n v="0"/>
    <n v="0"/>
    <n v="3"/>
    <n v="0"/>
    <n v="68"/>
    <n v="1"/>
    <n v="167"/>
    <n v="654"/>
    <n v="386"/>
    <n v="108"/>
    <n v="23"/>
    <m/>
    <m/>
    <m/>
    <m/>
    <m/>
    <m/>
    <m/>
  </r>
  <r>
    <x v="5"/>
    <x v="35"/>
    <x v="216"/>
    <x v="6"/>
    <n v="87"/>
    <n v="4"/>
    <n v="1"/>
    <n v="0"/>
    <n v="0"/>
    <n v="34"/>
    <n v="3"/>
    <n v="8"/>
    <n v="3"/>
    <n v="0"/>
    <n v="0"/>
    <n v="0"/>
    <n v="0"/>
    <n v="189"/>
    <n v="125"/>
    <n v="3"/>
    <n v="12"/>
    <n v="0"/>
    <n v="877"/>
    <n v="308"/>
    <n v="61"/>
    <n v="107"/>
    <n v="8"/>
    <n v="595"/>
    <n v="147"/>
    <n v="5"/>
    <n v="133"/>
    <n v="59"/>
    <n v="146"/>
    <n v="16"/>
    <n v="1"/>
    <n v="27"/>
    <n v="5"/>
    <n v="30"/>
    <n v="10"/>
    <n v="2"/>
    <n v="2"/>
    <n v="0"/>
    <n v="0"/>
    <n v="0"/>
    <n v="0"/>
    <n v="0"/>
    <n v="0"/>
    <n v="0"/>
    <n v="0"/>
    <n v="0"/>
    <n v="0"/>
    <n v="0"/>
    <n v="0"/>
    <n v="0"/>
    <n v="0"/>
    <n v="0"/>
    <n v="0"/>
    <n v="0"/>
    <n v="3"/>
    <n v="0"/>
    <n v="68"/>
    <n v="0"/>
    <n v="170"/>
    <n v="657"/>
    <n v="387"/>
    <n v="108"/>
    <n v="24"/>
    <m/>
    <m/>
    <m/>
    <m/>
    <m/>
    <m/>
    <m/>
  </r>
  <r>
    <x v="5"/>
    <x v="35"/>
    <x v="216"/>
    <x v="7"/>
    <n v="87"/>
    <n v="4"/>
    <n v="1"/>
    <n v="0"/>
    <n v="0"/>
    <n v="40"/>
    <n v="3"/>
    <n v="8"/>
    <n v="3"/>
    <n v="0"/>
    <n v="0"/>
    <n v="0"/>
    <n v="0"/>
    <n v="188"/>
    <n v="126"/>
    <n v="3"/>
    <n v="13"/>
    <n v="0"/>
    <n v="883"/>
    <n v="346"/>
    <n v="61"/>
    <n v="110"/>
    <n v="8"/>
    <n v="598"/>
    <n v="191"/>
    <n v="5"/>
    <n v="135"/>
    <n v="58"/>
    <n v="153"/>
    <n v="22"/>
    <n v="1"/>
    <n v="29"/>
    <n v="5"/>
    <n v="32"/>
    <n v="12"/>
    <n v="2"/>
    <n v="2"/>
    <n v="0"/>
    <n v="0"/>
    <n v="0"/>
    <n v="0"/>
    <n v="0"/>
    <n v="0"/>
    <n v="0"/>
    <n v="0"/>
    <n v="0"/>
    <n v="0"/>
    <n v="0"/>
    <n v="0"/>
    <n v="0"/>
    <n v="0"/>
    <n v="0"/>
    <n v="0"/>
    <n v="0"/>
    <n v="3"/>
    <n v="0"/>
    <n v="68"/>
    <n v="0"/>
    <n v="168"/>
    <n v="660"/>
    <n v="388"/>
    <n v="112"/>
    <n v="26"/>
    <m/>
    <m/>
    <m/>
    <m/>
    <m/>
    <m/>
    <m/>
  </r>
  <r>
    <x v="5"/>
    <x v="35"/>
    <x v="216"/>
    <x v="8"/>
    <n v="85"/>
    <n v="4"/>
    <n v="2"/>
    <n v="0"/>
    <n v="0"/>
    <n v="45"/>
    <n v="3"/>
    <n v="8"/>
    <n v="3"/>
    <n v="0"/>
    <n v="0"/>
    <n v="0"/>
    <n v="0"/>
    <n v="189"/>
    <n v="138"/>
    <n v="3"/>
    <n v="13"/>
    <n v="0"/>
    <n v="865"/>
    <n v="381"/>
    <n v="60"/>
    <n v="108"/>
    <n v="7"/>
    <n v="601"/>
    <n v="239"/>
    <n v="5"/>
    <n v="134"/>
    <n v="58"/>
    <n v="152"/>
    <n v="39"/>
    <n v="1"/>
    <n v="28"/>
    <n v="5"/>
    <n v="33"/>
    <n v="21"/>
    <n v="2"/>
    <n v="2"/>
    <n v="0"/>
    <n v="0"/>
    <n v="0"/>
    <n v="0"/>
    <n v="0"/>
    <n v="0"/>
    <n v="0"/>
    <n v="0"/>
    <n v="0"/>
    <n v="0"/>
    <n v="0"/>
    <n v="0"/>
    <n v="0"/>
    <n v="0"/>
    <n v="0"/>
    <n v="0"/>
    <n v="0"/>
    <n v="3"/>
    <n v="0"/>
    <n v="66"/>
    <n v="0"/>
    <n v="169"/>
    <n v="652"/>
    <n v="387"/>
    <n v="111"/>
    <n v="27"/>
    <n v="6654"/>
    <n v="861"/>
    <n v="0"/>
    <n v="16"/>
    <n v="2166"/>
    <n v="647"/>
    <n v="3500"/>
  </r>
  <r>
    <x v="5"/>
    <x v="35"/>
    <x v="216"/>
    <x v="9"/>
    <n v="85"/>
    <n v="4"/>
    <n v="2"/>
    <n v="0"/>
    <n v="0"/>
    <n v="51"/>
    <n v="3"/>
    <n v="8"/>
    <n v="3"/>
    <n v="0"/>
    <n v="0"/>
    <n v="0"/>
    <n v="0"/>
    <n v="188"/>
    <n v="140"/>
    <n v="3"/>
    <n v="12"/>
    <n v="0"/>
    <n v="871"/>
    <n v="417"/>
    <n v="60"/>
    <n v="110"/>
    <n v="7"/>
    <n v="605"/>
    <n v="264"/>
    <n v="5"/>
    <n v="149"/>
    <n v="45"/>
    <n v="155"/>
    <n v="51"/>
    <n v="2"/>
    <n v="28"/>
    <n v="6"/>
    <n v="32"/>
    <n v="23"/>
    <n v="2"/>
    <n v="2"/>
    <n v="0"/>
    <n v="0"/>
    <n v="0"/>
    <n v="0"/>
    <n v="0"/>
    <n v="0"/>
    <n v="0"/>
    <n v="0"/>
    <n v="0"/>
    <n v="0"/>
    <n v="0"/>
    <n v="0"/>
    <n v="0"/>
    <n v="0"/>
    <n v="0"/>
    <n v="0"/>
    <n v="0"/>
    <n v="3"/>
    <n v="0"/>
    <n v="66"/>
    <n v="0"/>
    <n v="168"/>
    <n v="658"/>
    <n v="388"/>
    <n v="112"/>
    <n v="27"/>
    <n v="6702"/>
    <n v="1354"/>
    <n v="0"/>
    <n v="16"/>
    <n v="2175"/>
    <n v="642"/>
    <n v="3539"/>
  </r>
  <r>
    <x v="5"/>
    <x v="35"/>
    <x v="216"/>
    <x v="10"/>
    <n v="85"/>
    <n v="4"/>
    <n v="2"/>
    <n v="0"/>
    <n v="0"/>
    <n v="51"/>
    <n v="3"/>
    <n v="8"/>
    <n v="3"/>
    <n v="0"/>
    <n v="0"/>
    <n v="0"/>
    <n v="0"/>
    <n v="188"/>
    <n v="141"/>
    <n v="3"/>
    <n v="12"/>
    <n v="0"/>
    <n v="872"/>
    <n v="435"/>
    <n v="60"/>
    <n v="108"/>
    <n v="8"/>
    <n v="611"/>
    <n v="276"/>
    <n v="5"/>
    <n v="156"/>
    <n v="43"/>
    <n v="155"/>
    <n v="56"/>
    <n v="2"/>
    <n v="28"/>
    <n v="6"/>
    <n v="30"/>
    <n v="21"/>
    <n v="2"/>
    <n v="2"/>
    <n v="0"/>
    <n v="0"/>
    <n v="0"/>
    <n v="0"/>
    <n v="0"/>
    <n v="0"/>
    <n v="0"/>
    <n v="0"/>
    <n v="0"/>
    <n v="0"/>
    <n v="0"/>
    <n v="0"/>
    <n v="0"/>
    <n v="0"/>
    <n v="0"/>
    <n v="0"/>
    <n v="0"/>
    <n v="3"/>
    <n v="0"/>
    <n v="66"/>
    <n v="0"/>
    <n v="168"/>
    <n v="660"/>
    <n v="389"/>
    <n v="112"/>
    <n v="25"/>
    <n v="6732"/>
    <n v="1537"/>
    <n v="0"/>
    <n v="16"/>
    <n v="2182"/>
    <n v="639"/>
    <n v="3551"/>
  </r>
  <r>
    <x v="5"/>
    <x v="35"/>
    <x v="216"/>
    <x v="11"/>
    <n v="85"/>
    <n v="4"/>
    <n v="2"/>
    <n v="0"/>
    <n v="0"/>
    <n v="51"/>
    <n v="3"/>
    <n v="8"/>
    <n v="3"/>
    <n v="0"/>
    <n v="0"/>
    <n v="0"/>
    <n v="0"/>
    <n v="187"/>
    <n v="141"/>
    <n v="3"/>
    <n v="12"/>
    <n v="0"/>
    <n v="878"/>
    <n v="455"/>
    <n v="60"/>
    <n v="107"/>
    <n v="7"/>
    <n v="617"/>
    <n v="289"/>
    <n v="5"/>
    <n v="160"/>
    <n v="41"/>
    <n v="154"/>
    <n v="60"/>
    <n v="2"/>
    <n v="28"/>
    <n v="6"/>
    <n v="31"/>
    <n v="22"/>
    <n v="2"/>
    <n v="2"/>
    <n v="0"/>
    <n v="0"/>
    <n v="0"/>
    <n v="0"/>
    <n v="0"/>
    <n v="0"/>
    <n v="0"/>
    <n v="0"/>
    <n v="0"/>
    <n v="0"/>
    <n v="0"/>
    <n v="0"/>
    <n v="0"/>
    <n v="0"/>
    <n v="0"/>
    <n v="0"/>
    <n v="0"/>
    <n v="3"/>
    <n v="0"/>
    <n v="66"/>
    <n v="0"/>
    <n v="167"/>
    <n v="664"/>
    <n v="393"/>
    <n v="111"/>
    <n v="26"/>
    <n v="6721"/>
    <n v="1717"/>
    <n v="0"/>
    <n v="16"/>
    <n v="2177"/>
    <n v="636"/>
    <n v="3541"/>
  </r>
  <r>
    <x v="5"/>
    <x v="35"/>
    <x v="216"/>
    <x v="29"/>
    <n v="85"/>
    <n v="4"/>
    <n v="2"/>
    <n v="0"/>
    <n v="0"/>
    <n v="51"/>
    <n v="3"/>
    <n v="8"/>
    <n v="3"/>
    <n v="0"/>
    <n v="0"/>
    <n v="0"/>
    <n v="0"/>
    <n v="186"/>
    <n v="142"/>
    <n v="3"/>
    <n v="11"/>
    <n v="0"/>
    <n v="882"/>
    <n v="473"/>
    <n v="59"/>
    <n v="109"/>
    <n v="6"/>
    <n v="621"/>
    <n v="296"/>
    <n v="5"/>
    <n v="162"/>
    <n v="42"/>
    <n v="155"/>
    <n v="67"/>
    <n v="2"/>
    <n v="28"/>
    <n v="6"/>
    <n v="32"/>
    <n v="23"/>
    <n v="2"/>
    <n v="2"/>
    <n v="0"/>
    <n v="0"/>
    <n v="0"/>
    <n v="0"/>
    <n v="0"/>
    <n v="0"/>
    <n v="0"/>
    <n v="0"/>
    <n v="0"/>
    <n v="0"/>
    <n v="0"/>
    <n v="0"/>
    <n v="0"/>
    <n v="0"/>
    <n v="0"/>
    <n v="0"/>
    <n v="0"/>
    <n v="3"/>
    <n v="0"/>
    <n v="66"/>
    <n v="0"/>
    <n v="167"/>
    <n v="667"/>
    <n v="393"/>
    <n v="112"/>
    <n v="27"/>
    <n v="6762"/>
    <n v="1922"/>
    <n v="0"/>
    <n v="17"/>
    <n v="2173"/>
    <n v="643"/>
    <n v="3575"/>
  </r>
  <r>
    <x v="5"/>
    <x v="35"/>
    <x v="216"/>
    <x v="13"/>
    <n v="85"/>
    <n v="4"/>
    <n v="2"/>
    <n v="0"/>
    <n v="0"/>
    <n v="53"/>
    <n v="3"/>
    <n v="8"/>
    <n v="3"/>
    <n v="0"/>
    <n v="0"/>
    <n v="0"/>
    <n v="0"/>
    <n v="186"/>
    <n v="144"/>
    <n v="3"/>
    <n v="11"/>
    <n v="0"/>
    <n v="884"/>
    <n v="486"/>
    <n v="59"/>
    <n v="110"/>
    <n v="6"/>
    <n v="620"/>
    <n v="302"/>
    <n v="5"/>
    <n v="163"/>
    <n v="40"/>
    <n v="155"/>
    <n v="70"/>
    <n v="2"/>
    <n v="28"/>
    <n v="6"/>
    <n v="32"/>
    <n v="23"/>
    <n v="2"/>
    <n v="2"/>
    <n v="0"/>
    <n v="0"/>
    <n v="0"/>
    <n v="0"/>
    <n v="0"/>
    <n v="0"/>
    <n v="0"/>
    <n v="0"/>
    <n v="0"/>
    <n v="0"/>
    <n v="0"/>
    <n v="0"/>
    <n v="0"/>
    <n v="0"/>
    <n v="0"/>
    <n v="0"/>
    <n v="0"/>
    <n v="3"/>
    <n v="0"/>
    <n v="66"/>
    <n v="0"/>
    <n v="167"/>
    <n v="672"/>
    <n v="392"/>
    <n v="112"/>
    <n v="27"/>
    <n v="6775"/>
    <n v="2033"/>
    <n v="0"/>
    <n v="17"/>
    <n v="2169"/>
    <n v="639"/>
    <n v="3597"/>
  </r>
  <r>
    <x v="5"/>
    <x v="35"/>
    <x v="216"/>
    <x v="31"/>
    <n v="85"/>
    <n v="4"/>
    <n v="2"/>
    <n v="0"/>
    <n v="0"/>
    <n v="54"/>
    <n v="3"/>
    <n v="8"/>
    <n v="3"/>
    <n v="0"/>
    <n v="0"/>
    <n v="0"/>
    <n v="0"/>
    <n v="186"/>
    <n v="145"/>
    <n v="3"/>
    <n v="11"/>
    <n v="0"/>
    <n v="886"/>
    <n v="496"/>
    <n v="58"/>
    <n v="112"/>
    <n v="6"/>
    <n v="625"/>
    <n v="305"/>
    <n v="5"/>
    <n v="165"/>
    <n v="40"/>
    <n v="157"/>
    <n v="72"/>
    <n v="3"/>
    <n v="28"/>
    <n v="6"/>
    <n v="33"/>
    <n v="23"/>
    <n v="3"/>
    <n v="2"/>
    <n v="0"/>
    <n v="0"/>
    <n v="0"/>
    <n v="0"/>
    <n v="0"/>
    <n v="0"/>
    <n v="0"/>
    <n v="0"/>
    <n v="0"/>
    <n v="0"/>
    <n v="0"/>
    <n v="0"/>
    <n v="0"/>
    <n v="0"/>
    <n v="0"/>
    <n v="0"/>
    <n v="0"/>
    <n v="3"/>
    <n v="0"/>
    <n v="66"/>
    <n v="0"/>
    <n v="167"/>
    <n v="673"/>
    <n v="393"/>
    <n v="113"/>
    <n v="27"/>
    <n v="6801"/>
    <n v="2114"/>
    <n v="0"/>
    <n v="17"/>
    <n v="2166"/>
    <n v="638"/>
    <n v="3621"/>
  </r>
  <r>
    <x v="5"/>
    <x v="35"/>
    <x v="216"/>
    <x v="15"/>
    <n v="86"/>
    <n v="4"/>
    <n v="2"/>
    <n v="0"/>
    <n v="0"/>
    <n v="55"/>
    <n v="3"/>
    <n v="8"/>
    <n v="3"/>
    <n v="0"/>
    <n v="0"/>
    <n v="0"/>
    <n v="0"/>
    <n v="186"/>
    <n v="145"/>
    <n v="3"/>
    <n v="11"/>
    <n v="0"/>
    <n v="886"/>
    <n v="497"/>
    <n v="58"/>
    <n v="109"/>
    <n v="6"/>
    <n v="625"/>
    <n v="306"/>
    <n v="5"/>
    <n v="162"/>
    <n v="40"/>
    <n v="158"/>
    <n v="73"/>
    <n v="3"/>
    <n v="28"/>
    <n v="6"/>
    <n v="33"/>
    <n v="23"/>
    <n v="3"/>
    <n v="2"/>
    <n v="0"/>
    <n v="0"/>
    <n v="0"/>
    <n v="0"/>
    <n v="0"/>
    <n v="0"/>
    <n v="0"/>
    <n v="0"/>
    <n v="0"/>
    <n v="0"/>
    <n v="0"/>
    <n v="0"/>
    <n v="0"/>
    <n v="0"/>
    <n v="0"/>
    <n v="0"/>
    <n v="0"/>
    <n v="3"/>
    <n v="0"/>
    <n v="67"/>
    <n v="0"/>
    <n v="167"/>
    <n v="675"/>
    <n v="395"/>
    <n v="113"/>
    <n v="27"/>
    <n v="6837"/>
    <n v="2153"/>
    <n v="0"/>
    <n v="17"/>
    <n v="2174"/>
    <n v="642"/>
    <n v="3648"/>
  </r>
  <r>
    <x v="5"/>
    <x v="35"/>
    <x v="216"/>
    <x v="16"/>
    <n v="86"/>
    <n v="4"/>
    <n v="2"/>
    <n v="0"/>
    <n v="0"/>
    <n v="55"/>
    <n v="3"/>
    <n v="8"/>
    <n v="3"/>
    <n v="0"/>
    <n v="0"/>
    <n v="0"/>
    <n v="0"/>
    <n v="185"/>
    <n v="144"/>
    <n v="3"/>
    <n v="11"/>
    <n v="0"/>
    <n v="892"/>
    <n v="502"/>
    <n v="58"/>
    <n v="110"/>
    <n v="7"/>
    <n v="625"/>
    <n v="310"/>
    <n v="5"/>
    <n v="167"/>
    <n v="37"/>
    <n v="156"/>
    <n v="74"/>
    <n v="3"/>
    <n v="27"/>
    <n v="6"/>
    <n v="32"/>
    <n v="23"/>
    <n v="3"/>
    <n v="1"/>
    <n v="0"/>
    <n v="0"/>
    <n v="0"/>
    <n v="0"/>
    <n v="0"/>
    <n v="0"/>
    <n v="0"/>
    <n v="0"/>
    <n v="0"/>
    <n v="0"/>
    <n v="0"/>
    <n v="0"/>
    <n v="0"/>
    <n v="0"/>
    <n v="0"/>
    <n v="0"/>
    <n v="0"/>
    <n v="3"/>
    <n v="0"/>
    <n v="67"/>
    <n v="0"/>
    <n v="166"/>
    <n v="680"/>
    <n v="392"/>
    <n v="111"/>
    <n v="26"/>
    <n v="6783"/>
    <n v="2205"/>
    <n v="0"/>
    <n v="17"/>
    <n v="2162"/>
    <n v="638"/>
    <n v="3623"/>
  </r>
  <r>
    <x v="5"/>
    <x v="37"/>
    <x v="217"/>
    <x v="0"/>
    <n v="165"/>
    <n v="10"/>
    <n v="0"/>
    <n v="3"/>
    <n v="0"/>
    <n v="45"/>
    <n v="7"/>
    <n v="16"/>
    <n v="1"/>
    <n v="53"/>
    <n v="0"/>
    <n v="4"/>
    <n v="1"/>
    <n v="631"/>
    <n v="0"/>
    <n v="275"/>
    <n v="31"/>
    <n v="2"/>
    <n v="2158"/>
    <n v="0"/>
    <n v="140"/>
    <n v="269"/>
    <n v="24"/>
    <n v="1063"/>
    <n v="65"/>
    <n v="34"/>
    <n v="149"/>
    <n v="18"/>
    <n v="410"/>
    <n v="0"/>
    <n v="12"/>
    <n v="87"/>
    <n v="3"/>
    <n v="144"/>
    <n v="0"/>
    <n v="15"/>
    <n v="0"/>
    <n v="1"/>
    <n v="0"/>
    <n v="1"/>
    <n v="1"/>
    <n v="1"/>
    <n v="0"/>
    <n v="0"/>
    <n v="0"/>
    <n v="1"/>
    <n v="0"/>
    <n v="0"/>
    <n v="0"/>
    <n v="27"/>
    <n v="58"/>
    <n v="0"/>
    <n v="3"/>
    <n v="14"/>
    <m/>
    <m/>
    <m/>
    <m/>
    <m/>
    <m/>
    <m/>
    <m/>
    <m/>
    <m/>
    <m/>
    <m/>
    <m/>
    <m/>
    <m/>
    <m/>
  </r>
  <r>
    <x v="5"/>
    <x v="37"/>
    <x v="217"/>
    <x v="1"/>
    <n v="166"/>
    <n v="10"/>
    <n v="1"/>
    <n v="3"/>
    <n v="1"/>
    <n v="55"/>
    <n v="6"/>
    <n v="17"/>
    <n v="1"/>
    <n v="54"/>
    <n v="0"/>
    <n v="34"/>
    <n v="0"/>
    <n v="638"/>
    <n v="0"/>
    <n v="326"/>
    <n v="32"/>
    <n v="2"/>
    <n v="2167"/>
    <n v="0"/>
    <n v="199"/>
    <n v="263"/>
    <n v="26"/>
    <n v="1061"/>
    <n v="88"/>
    <n v="34"/>
    <n v="146"/>
    <n v="18"/>
    <n v="409"/>
    <n v="0"/>
    <n v="16"/>
    <n v="87"/>
    <n v="3"/>
    <n v="148"/>
    <n v="0"/>
    <n v="51"/>
    <n v="1"/>
    <n v="0"/>
    <n v="0"/>
    <n v="1"/>
    <n v="1"/>
    <n v="0"/>
    <n v="0"/>
    <n v="0"/>
    <n v="0"/>
    <n v="0"/>
    <n v="0"/>
    <n v="0"/>
    <n v="0"/>
    <n v="26"/>
    <n v="56"/>
    <n v="0"/>
    <n v="3"/>
    <n v="14"/>
    <m/>
    <m/>
    <m/>
    <m/>
    <m/>
    <m/>
    <m/>
    <m/>
    <m/>
    <m/>
    <m/>
    <m/>
    <m/>
    <m/>
    <m/>
    <m/>
  </r>
  <r>
    <x v="5"/>
    <x v="37"/>
    <x v="217"/>
    <x v="2"/>
    <n v="166"/>
    <n v="10"/>
    <n v="1"/>
    <n v="3"/>
    <n v="1"/>
    <n v="62"/>
    <n v="6"/>
    <n v="15"/>
    <n v="1"/>
    <n v="56"/>
    <n v="36"/>
    <n v="0"/>
    <n v="1"/>
    <n v="635"/>
    <n v="367"/>
    <n v="26"/>
    <n v="32"/>
    <n v="2"/>
    <n v="2161"/>
    <n v="278"/>
    <n v="55"/>
    <n v="258"/>
    <n v="27"/>
    <n v="1061"/>
    <n v="124"/>
    <n v="35"/>
    <n v="145"/>
    <n v="18"/>
    <n v="411"/>
    <n v="19"/>
    <n v="3"/>
    <n v="86"/>
    <n v="4"/>
    <n v="150"/>
    <n v="53"/>
    <n v="14"/>
    <n v="1"/>
    <n v="1"/>
    <n v="0"/>
    <n v="1"/>
    <n v="1"/>
    <n v="0"/>
    <n v="0"/>
    <n v="0"/>
    <n v="0"/>
    <n v="0"/>
    <n v="0"/>
    <n v="0"/>
    <n v="0"/>
    <n v="0"/>
    <n v="0"/>
    <n v="0"/>
    <n v="0"/>
    <n v="0"/>
    <n v="8"/>
    <n v="3"/>
    <n v="131"/>
    <n v="53"/>
    <n v="564"/>
    <n v="1718"/>
    <n v="836"/>
    <n v="282"/>
    <n v="126"/>
    <m/>
    <m/>
    <m/>
    <m/>
    <m/>
    <m/>
    <m/>
  </r>
  <r>
    <x v="5"/>
    <x v="37"/>
    <x v="217"/>
    <x v="3"/>
    <n v="165"/>
    <n v="10"/>
    <n v="4"/>
    <n v="3"/>
    <n v="2"/>
    <n v="66"/>
    <n v="6"/>
    <n v="15"/>
    <n v="1"/>
    <n v="56"/>
    <n v="39"/>
    <n v="0"/>
    <n v="1"/>
    <n v="637"/>
    <n v="396"/>
    <n v="26"/>
    <n v="32"/>
    <n v="2"/>
    <n v="2161"/>
    <n v="344"/>
    <n v="54"/>
    <n v="252"/>
    <n v="30"/>
    <n v="1062"/>
    <n v="139"/>
    <n v="35"/>
    <n v="144"/>
    <n v="17"/>
    <n v="413"/>
    <n v="24"/>
    <n v="4"/>
    <n v="85"/>
    <n v="6"/>
    <n v="151"/>
    <n v="71"/>
    <n v="14"/>
    <n v="1"/>
    <n v="1"/>
    <n v="0"/>
    <n v="1"/>
    <n v="1"/>
    <n v="0"/>
    <n v="0"/>
    <n v="0"/>
    <n v="0"/>
    <n v="0"/>
    <n v="0"/>
    <n v="0"/>
    <n v="0"/>
    <n v="0"/>
    <n v="0"/>
    <n v="0"/>
    <n v="0"/>
    <n v="0"/>
    <n v="8"/>
    <n v="3"/>
    <n v="131"/>
    <n v="53"/>
    <n v="566"/>
    <n v="1717"/>
    <n v="839"/>
    <n v="286"/>
    <n v="129"/>
    <m/>
    <m/>
    <m/>
    <m/>
    <m/>
    <m/>
    <m/>
  </r>
  <r>
    <x v="5"/>
    <x v="37"/>
    <x v="217"/>
    <x v="4"/>
    <n v="164"/>
    <n v="10"/>
    <n v="5"/>
    <n v="3"/>
    <n v="2"/>
    <n v="70"/>
    <n v="6"/>
    <n v="15"/>
    <n v="1"/>
    <n v="57"/>
    <n v="46"/>
    <n v="0"/>
    <n v="1"/>
    <n v="637"/>
    <n v="415"/>
    <n v="26"/>
    <n v="32"/>
    <n v="2"/>
    <n v="2161"/>
    <n v="436"/>
    <n v="54"/>
    <n v="249"/>
    <n v="29"/>
    <n v="1060"/>
    <n v="183"/>
    <n v="35"/>
    <n v="141"/>
    <n v="16"/>
    <n v="412"/>
    <n v="31"/>
    <n v="4"/>
    <n v="83"/>
    <n v="6"/>
    <n v="151"/>
    <n v="96"/>
    <n v="14"/>
    <n v="1"/>
    <n v="1"/>
    <n v="0"/>
    <n v="1"/>
    <n v="1"/>
    <n v="0"/>
    <n v="0"/>
    <n v="0"/>
    <n v="0"/>
    <n v="0"/>
    <n v="0"/>
    <n v="0"/>
    <n v="0"/>
    <n v="0"/>
    <n v="0"/>
    <n v="0"/>
    <n v="0"/>
    <n v="0"/>
    <n v="8"/>
    <n v="3"/>
    <n v="130"/>
    <n v="55"/>
    <n v="566"/>
    <n v="1723"/>
    <n v="840"/>
    <n v="286"/>
    <n v="129"/>
    <m/>
    <m/>
    <m/>
    <m/>
    <m/>
    <m/>
    <m/>
  </r>
  <r>
    <x v="5"/>
    <x v="37"/>
    <x v="217"/>
    <x v="5"/>
    <n v="164"/>
    <n v="10"/>
    <n v="5"/>
    <n v="3"/>
    <n v="2"/>
    <n v="77"/>
    <n v="6"/>
    <n v="15"/>
    <n v="1"/>
    <n v="55"/>
    <n v="47"/>
    <n v="0"/>
    <n v="1"/>
    <n v="639"/>
    <n v="428"/>
    <n v="26"/>
    <n v="32"/>
    <n v="2"/>
    <n v="2162"/>
    <n v="549"/>
    <n v="54"/>
    <n v="241"/>
    <n v="28"/>
    <n v="1056"/>
    <n v="253"/>
    <n v="35"/>
    <n v="139"/>
    <n v="18"/>
    <n v="412"/>
    <n v="42"/>
    <n v="4"/>
    <n v="81"/>
    <n v="6"/>
    <n v="150"/>
    <n v="98"/>
    <n v="14"/>
    <n v="1"/>
    <n v="1"/>
    <n v="0"/>
    <n v="1"/>
    <n v="1"/>
    <n v="0"/>
    <n v="0"/>
    <n v="0"/>
    <n v="0"/>
    <n v="0"/>
    <n v="0"/>
    <n v="0"/>
    <n v="0"/>
    <n v="0"/>
    <n v="0"/>
    <n v="0"/>
    <n v="0"/>
    <n v="0"/>
    <n v="8"/>
    <n v="3"/>
    <n v="130"/>
    <n v="53"/>
    <n v="568"/>
    <n v="1728"/>
    <n v="837"/>
    <n v="287"/>
    <n v="128"/>
    <m/>
    <m/>
    <m/>
    <m/>
    <m/>
    <m/>
    <m/>
  </r>
  <r>
    <x v="5"/>
    <x v="37"/>
    <x v="217"/>
    <x v="6"/>
    <n v="164"/>
    <n v="10"/>
    <n v="5"/>
    <n v="3"/>
    <n v="2"/>
    <n v="85"/>
    <n v="6"/>
    <n v="15"/>
    <n v="1"/>
    <n v="53"/>
    <n v="46"/>
    <n v="0"/>
    <n v="0"/>
    <n v="638"/>
    <n v="439"/>
    <n v="26"/>
    <n v="32"/>
    <n v="2"/>
    <n v="2164"/>
    <n v="664"/>
    <n v="55"/>
    <n v="241"/>
    <n v="28"/>
    <n v="1057"/>
    <n v="335"/>
    <n v="35"/>
    <n v="138"/>
    <n v="17"/>
    <n v="412"/>
    <n v="54"/>
    <n v="3"/>
    <n v="79"/>
    <n v="6"/>
    <n v="151"/>
    <n v="99"/>
    <n v="14"/>
    <n v="1"/>
    <n v="0"/>
    <n v="0"/>
    <n v="1"/>
    <n v="1"/>
    <n v="0"/>
    <n v="0"/>
    <n v="0"/>
    <n v="0"/>
    <n v="0"/>
    <n v="0"/>
    <n v="0"/>
    <n v="0"/>
    <n v="0"/>
    <n v="0"/>
    <n v="0"/>
    <n v="0"/>
    <n v="0"/>
    <n v="8"/>
    <n v="3"/>
    <n v="130"/>
    <n v="53"/>
    <n v="567"/>
    <n v="1732"/>
    <n v="841"/>
    <n v="287"/>
    <n v="131"/>
    <m/>
    <m/>
    <m/>
    <m/>
    <m/>
    <m/>
    <m/>
  </r>
  <r>
    <x v="5"/>
    <x v="37"/>
    <x v="217"/>
    <x v="7"/>
    <n v="165"/>
    <n v="10"/>
    <n v="6"/>
    <n v="3"/>
    <n v="2"/>
    <n v="90"/>
    <n v="6"/>
    <n v="15"/>
    <n v="1"/>
    <n v="50"/>
    <n v="44"/>
    <n v="0"/>
    <n v="0"/>
    <n v="638"/>
    <n v="447"/>
    <n v="26"/>
    <n v="32"/>
    <n v="3"/>
    <n v="2164"/>
    <n v="762"/>
    <n v="55"/>
    <n v="240"/>
    <n v="26"/>
    <n v="1054"/>
    <n v="406"/>
    <n v="37"/>
    <n v="134"/>
    <n v="17"/>
    <n v="412"/>
    <n v="72"/>
    <n v="2"/>
    <n v="78"/>
    <n v="6"/>
    <n v="151"/>
    <n v="106"/>
    <n v="14"/>
    <n v="1"/>
    <n v="0"/>
    <n v="0"/>
    <n v="1"/>
    <n v="1"/>
    <n v="0"/>
    <n v="0"/>
    <n v="0"/>
    <n v="0"/>
    <n v="0"/>
    <n v="0"/>
    <n v="0"/>
    <n v="0"/>
    <n v="0"/>
    <n v="0"/>
    <n v="0"/>
    <n v="0"/>
    <n v="0"/>
    <n v="8"/>
    <n v="3"/>
    <n v="130"/>
    <n v="50"/>
    <n v="567"/>
    <n v="1735"/>
    <n v="839"/>
    <n v="291"/>
    <n v="131"/>
    <m/>
    <m/>
    <m/>
    <m/>
    <m/>
    <m/>
    <m/>
  </r>
  <r>
    <x v="5"/>
    <x v="37"/>
    <x v="217"/>
    <x v="8"/>
    <n v="165"/>
    <n v="10"/>
    <n v="6"/>
    <n v="3"/>
    <n v="2"/>
    <n v="97"/>
    <n v="6"/>
    <n v="15"/>
    <n v="1"/>
    <n v="50"/>
    <n v="44"/>
    <n v="0"/>
    <n v="0"/>
    <n v="637"/>
    <n v="453"/>
    <n v="26"/>
    <n v="31"/>
    <n v="3"/>
    <n v="2155"/>
    <n v="875"/>
    <n v="56"/>
    <n v="231"/>
    <n v="25"/>
    <n v="1055"/>
    <n v="493"/>
    <n v="37"/>
    <n v="133"/>
    <n v="18"/>
    <n v="412"/>
    <n v="95"/>
    <n v="2"/>
    <n v="77"/>
    <n v="6"/>
    <n v="152"/>
    <n v="109"/>
    <n v="13"/>
    <n v="1"/>
    <n v="0"/>
    <n v="0"/>
    <n v="1"/>
    <n v="1"/>
    <n v="0"/>
    <n v="0"/>
    <n v="0"/>
    <n v="0"/>
    <n v="0"/>
    <n v="0"/>
    <n v="0"/>
    <n v="0"/>
    <n v="0"/>
    <n v="0"/>
    <n v="0"/>
    <n v="0"/>
    <n v="0"/>
    <n v="8"/>
    <n v="3"/>
    <n v="130"/>
    <n v="50"/>
    <n v="567"/>
    <n v="1738"/>
    <n v="842"/>
    <n v="294"/>
    <n v="134"/>
    <n v="8415"/>
    <n v="1495"/>
    <n v="0"/>
    <n v="203"/>
    <n v="2277"/>
    <n v="214"/>
    <n v="5270"/>
  </r>
  <r>
    <x v="5"/>
    <x v="37"/>
    <x v="217"/>
    <x v="9"/>
    <n v="164"/>
    <n v="10"/>
    <n v="6"/>
    <n v="3"/>
    <n v="2"/>
    <n v="103"/>
    <n v="6"/>
    <n v="15"/>
    <n v="1"/>
    <n v="50"/>
    <n v="44"/>
    <n v="0"/>
    <n v="0"/>
    <n v="641"/>
    <n v="471"/>
    <n v="26"/>
    <n v="31"/>
    <n v="4"/>
    <n v="2151"/>
    <n v="990"/>
    <n v="56"/>
    <n v="227"/>
    <n v="24"/>
    <n v="1050"/>
    <n v="557"/>
    <n v="36"/>
    <n v="130"/>
    <n v="17"/>
    <n v="413"/>
    <n v="124"/>
    <n v="3"/>
    <n v="75"/>
    <n v="6"/>
    <n v="152"/>
    <n v="112"/>
    <n v="13"/>
    <n v="1"/>
    <n v="0"/>
    <n v="0"/>
    <n v="1"/>
    <n v="1"/>
    <n v="0"/>
    <n v="0"/>
    <n v="0"/>
    <n v="0"/>
    <n v="0"/>
    <n v="0"/>
    <n v="0"/>
    <n v="0"/>
    <n v="0"/>
    <n v="0"/>
    <n v="0"/>
    <n v="0"/>
    <n v="0"/>
    <n v="8"/>
    <n v="3"/>
    <n v="130"/>
    <n v="50"/>
    <n v="571"/>
    <n v="1744"/>
    <n v="841"/>
    <n v="297"/>
    <n v="134"/>
    <n v="8399"/>
    <n v="2163"/>
    <n v="0"/>
    <n v="206"/>
    <n v="2261"/>
    <n v="209"/>
    <n v="5284"/>
  </r>
  <r>
    <x v="5"/>
    <x v="37"/>
    <x v="217"/>
    <x v="10"/>
    <n v="163"/>
    <n v="10"/>
    <n v="6"/>
    <n v="3"/>
    <n v="2"/>
    <n v="105"/>
    <n v="6"/>
    <n v="15"/>
    <n v="1"/>
    <n v="50"/>
    <n v="44"/>
    <n v="0"/>
    <n v="0"/>
    <n v="646"/>
    <n v="484"/>
    <n v="26"/>
    <n v="31"/>
    <n v="4"/>
    <n v="2154"/>
    <n v="1032"/>
    <n v="57"/>
    <n v="224"/>
    <n v="24"/>
    <n v="1053"/>
    <n v="571"/>
    <n v="36"/>
    <n v="129"/>
    <n v="17"/>
    <n v="409"/>
    <n v="129"/>
    <n v="3"/>
    <n v="71"/>
    <n v="6"/>
    <n v="151"/>
    <n v="115"/>
    <n v="13"/>
    <n v="1"/>
    <n v="0"/>
    <n v="0"/>
    <n v="1"/>
    <n v="1"/>
    <n v="0"/>
    <n v="0"/>
    <n v="0"/>
    <n v="0"/>
    <n v="0"/>
    <n v="0"/>
    <n v="0"/>
    <n v="0"/>
    <n v="0"/>
    <n v="0"/>
    <n v="0"/>
    <n v="0"/>
    <n v="0"/>
    <n v="8"/>
    <n v="3"/>
    <n v="130"/>
    <n v="50"/>
    <n v="577"/>
    <n v="1747"/>
    <n v="844"/>
    <n v="294"/>
    <n v="133"/>
    <n v="8381"/>
    <n v="2323"/>
    <n v="0"/>
    <n v="207"/>
    <n v="2247"/>
    <n v="205"/>
    <n v="5277"/>
  </r>
  <r>
    <x v="5"/>
    <x v="37"/>
    <x v="217"/>
    <x v="11"/>
    <n v="165"/>
    <n v="10"/>
    <n v="6"/>
    <n v="3"/>
    <n v="2"/>
    <n v="107"/>
    <n v="6"/>
    <n v="15"/>
    <n v="1"/>
    <n v="49"/>
    <n v="43"/>
    <n v="0"/>
    <n v="0"/>
    <n v="644"/>
    <n v="490"/>
    <n v="26"/>
    <n v="31"/>
    <n v="3"/>
    <n v="2148"/>
    <n v="1117"/>
    <n v="56"/>
    <n v="216"/>
    <n v="25"/>
    <n v="1051"/>
    <n v="610"/>
    <n v="37"/>
    <n v="126"/>
    <n v="17"/>
    <n v="411"/>
    <n v="150"/>
    <n v="3"/>
    <n v="71"/>
    <n v="6"/>
    <n v="151"/>
    <n v="115"/>
    <n v="13"/>
    <n v="1"/>
    <n v="0"/>
    <n v="0"/>
    <n v="1"/>
    <n v="1"/>
    <n v="0"/>
    <n v="0"/>
    <n v="0"/>
    <n v="0"/>
    <n v="0"/>
    <n v="0"/>
    <n v="0"/>
    <n v="0"/>
    <n v="0"/>
    <n v="0"/>
    <n v="0"/>
    <n v="0"/>
    <n v="0"/>
    <n v="8"/>
    <n v="3"/>
    <n v="132"/>
    <n v="49"/>
    <n v="576"/>
    <n v="1745"/>
    <n v="842"/>
    <n v="299"/>
    <n v="133"/>
    <n v="8366"/>
    <n v="2603"/>
    <n v="0"/>
    <n v="209"/>
    <n v="2224"/>
    <n v="203"/>
    <n v="5295"/>
  </r>
  <r>
    <x v="5"/>
    <x v="37"/>
    <x v="217"/>
    <x v="29"/>
    <n v="163"/>
    <n v="9"/>
    <n v="6"/>
    <n v="2"/>
    <n v="2"/>
    <n v="106"/>
    <n v="6"/>
    <n v="15"/>
    <n v="1"/>
    <n v="48"/>
    <n v="42"/>
    <n v="0"/>
    <n v="0"/>
    <n v="641"/>
    <n v="497"/>
    <n v="26"/>
    <n v="31"/>
    <n v="3"/>
    <n v="2147"/>
    <n v="1172"/>
    <n v="57"/>
    <n v="210"/>
    <n v="25"/>
    <n v="1050"/>
    <n v="635"/>
    <n v="37"/>
    <n v="125"/>
    <n v="17"/>
    <n v="411"/>
    <n v="163"/>
    <n v="3"/>
    <n v="69"/>
    <n v="6"/>
    <n v="150"/>
    <n v="114"/>
    <n v="13"/>
    <n v="1"/>
    <n v="0"/>
    <n v="0"/>
    <n v="1"/>
    <n v="1"/>
    <n v="0"/>
    <n v="0"/>
    <n v="0"/>
    <n v="0"/>
    <n v="0"/>
    <n v="0"/>
    <n v="0"/>
    <n v="0"/>
    <n v="0"/>
    <n v="0"/>
    <n v="0"/>
    <n v="0"/>
    <n v="0"/>
    <n v="7"/>
    <n v="2"/>
    <n v="131"/>
    <n v="48"/>
    <n v="574"/>
    <n v="1756"/>
    <n v="842"/>
    <n v="298"/>
    <n v="132"/>
    <n v="8336"/>
    <n v="2868"/>
    <n v="0"/>
    <n v="209"/>
    <n v="2198"/>
    <n v="202"/>
    <n v="5292"/>
  </r>
  <r>
    <x v="5"/>
    <x v="37"/>
    <x v="217"/>
    <x v="13"/>
    <n v="164"/>
    <n v="9"/>
    <n v="6"/>
    <n v="2"/>
    <n v="2"/>
    <n v="107"/>
    <n v="6"/>
    <n v="15"/>
    <n v="1"/>
    <n v="48"/>
    <n v="42"/>
    <n v="0"/>
    <n v="1"/>
    <n v="639"/>
    <n v="498"/>
    <n v="26"/>
    <n v="31"/>
    <n v="2"/>
    <n v="2141"/>
    <n v="1186"/>
    <n v="55"/>
    <n v="209"/>
    <n v="24"/>
    <n v="1052"/>
    <n v="647"/>
    <n v="37"/>
    <n v="126"/>
    <n v="17"/>
    <n v="413"/>
    <n v="171"/>
    <n v="3"/>
    <n v="70"/>
    <n v="6"/>
    <n v="150"/>
    <n v="113"/>
    <n v="13"/>
    <n v="1"/>
    <n v="0"/>
    <n v="0"/>
    <n v="1"/>
    <n v="1"/>
    <n v="0"/>
    <n v="0"/>
    <n v="0"/>
    <n v="0"/>
    <n v="0"/>
    <n v="0"/>
    <n v="0"/>
    <n v="0"/>
    <n v="0"/>
    <n v="0"/>
    <n v="0"/>
    <n v="0"/>
    <n v="0"/>
    <n v="7"/>
    <n v="2"/>
    <n v="133"/>
    <n v="47"/>
    <n v="573"/>
    <n v="1752"/>
    <n v="847"/>
    <n v="302"/>
    <n v="132"/>
    <n v="8324"/>
    <n v="2983"/>
    <n v="0"/>
    <n v="209"/>
    <n v="2179"/>
    <n v="201"/>
    <n v="5312"/>
  </r>
  <r>
    <x v="5"/>
    <x v="37"/>
    <x v="217"/>
    <x v="31"/>
    <n v="166"/>
    <n v="9"/>
    <n v="6"/>
    <n v="2"/>
    <n v="2"/>
    <n v="107"/>
    <n v="6"/>
    <n v="15"/>
    <n v="1"/>
    <n v="50"/>
    <n v="44"/>
    <n v="0"/>
    <n v="1"/>
    <n v="641"/>
    <n v="501"/>
    <n v="26"/>
    <n v="31"/>
    <n v="2"/>
    <n v="2141"/>
    <n v="1197"/>
    <n v="54"/>
    <n v="206"/>
    <n v="26"/>
    <n v="1051"/>
    <n v="649"/>
    <n v="37"/>
    <n v="126"/>
    <n v="17"/>
    <n v="412"/>
    <n v="172"/>
    <n v="3"/>
    <n v="70"/>
    <n v="6"/>
    <n v="151"/>
    <n v="115"/>
    <n v="13"/>
    <n v="2"/>
    <n v="0"/>
    <n v="0"/>
    <n v="1"/>
    <n v="1"/>
    <n v="0"/>
    <n v="0"/>
    <n v="0"/>
    <n v="0"/>
    <n v="0"/>
    <n v="0"/>
    <n v="0"/>
    <n v="0"/>
    <n v="0"/>
    <n v="0"/>
    <n v="0"/>
    <n v="0"/>
    <n v="0"/>
    <n v="7"/>
    <n v="2"/>
    <n v="134"/>
    <n v="49"/>
    <n v="575"/>
    <n v="1760"/>
    <n v="845"/>
    <n v="301"/>
    <n v="132"/>
    <n v="8300"/>
    <n v="3044"/>
    <n v="0"/>
    <n v="211"/>
    <n v="2163"/>
    <n v="194"/>
    <n v="5315"/>
  </r>
  <r>
    <x v="5"/>
    <x v="37"/>
    <x v="217"/>
    <x v="15"/>
    <n v="167"/>
    <n v="9"/>
    <n v="6"/>
    <n v="2"/>
    <n v="2"/>
    <n v="109"/>
    <n v="6"/>
    <n v="15"/>
    <n v="1"/>
    <n v="49"/>
    <n v="43"/>
    <n v="0"/>
    <n v="1"/>
    <n v="644"/>
    <n v="503"/>
    <n v="26"/>
    <n v="31"/>
    <n v="2"/>
    <n v="2149"/>
    <n v="1217"/>
    <n v="55"/>
    <n v="204"/>
    <n v="26"/>
    <n v="1050"/>
    <n v="652"/>
    <n v="37"/>
    <n v="128"/>
    <n v="16"/>
    <n v="413"/>
    <n v="174"/>
    <n v="3"/>
    <n v="70"/>
    <n v="6"/>
    <n v="149"/>
    <n v="114"/>
    <n v="12"/>
    <n v="2"/>
    <n v="0"/>
    <n v="0"/>
    <n v="1"/>
    <n v="1"/>
    <n v="0"/>
    <n v="0"/>
    <n v="0"/>
    <n v="0"/>
    <n v="0"/>
    <n v="0"/>
    <n v="0"/>
    <n v="0"/>
    <n v="0"/>
    <n v="0"/>
    <n v="0"/>
    <n v="0"/>
    <n v="0"/>
    <n v="7"/>
    <n v="2"/>
    <n v="135"/>
    <n v="48"/>
    <n v="577"/>
    <n v="1766"/>
    <n v="846"/>
    <n v="303"/>
    <n v="131"/>
    <n v="8277"/>
    <n v="3106"/>
    <n v="0"/>
    <n v="219"/>
    <n v="2149"/>
    <n v="187"/>
    <n v="5321"/>
  </r>
  <r>
    <x v="5"/>
    <x v="37"/>
    <x v="217"/>
    <x v="16"/>
    <n v="334"/>
    <n v="18"/>
    <n v="12"/>
    <n v="4"/>
    <n v="4"/>
    <n v="218"/>
    <n v="12"/>
    <n v="30"/>
    <n v="2"/>
    <n v="98"/>
    <n v="86"/>
    <n v="0"/>
    <n v="2"/>
    <n v="1290"/>
    <n v="1008"/>
    <n v="52"/>
    <n v="62"/>
    <n v="4"/>
    <n v="4308"/>
    <n v="2464"/>
    <n v="110"/>
    <n v="406"/>
    <n v="48"/>
    <n v="2096"/>
    <n v="1306"/>
    <n v="74"/>
    <n v="258"/>
    <n v="32"/>
    <n v="828"/>
    <n v="348"/>
    <n v="6"/>
    <n v="140"/>
    <n v="12"/>
    <n v="296"/>
    <n v="228"/>
    <n v="24"/>
    <n v="4"/>
    <n v="0"/>
    <n v="0"/>
    <n v="1"/>
    <n v="1"/>
    <n v="0"/>
    <n v="0"/>
    <n v="0"/>
    <n v="0"/>
    <n v="0"/>
    <n v="0"/>
    <n v="0"/>
    <n v="0"/>
    <n v="0"/>
    <n v="0"/>
    <n v="0"/>
    <n v="0"/>
    <n v="0"/>
    <n v="7"/>
    <n v="2"/>
    <n v="135"/>
    <n v="48"/>
    <n v="578"/>
    <n v="1778"/>
    <n v="843"/>
    <n v="303"/>
    <n v="130"/>
    <n v="8258"/>
    <n v="3144"/>
    <n v="0"/>
    <n v="217"/>
    <n v="2141"/>
    <n v="183"/>
    <n v="5321"/>
  </r>
  <r>
    <x v="5"/>
    <x v="33"/>
    <x v="218"/>
    <x v="0"/>
    <n v="181"/>
    <n v="2"/>
    <n v="0"/>
    <n v="0"/>
    <n v="0"/>
    <n v="43"/>
    <n v="8"/>
    <n v="9"/>
    <n v="2"/>
    <n v="2"/>
    <n v="0"/>
    <n v="1"/>
    <n v="0"/>
    <n v="395"/>
    <n v="0"/>
    <n v="183"/>
    <n v="10"/>
    <n v="1"/>
    <n v="1826"/>
    <n v="0"/>
    <n v="108"/>
    <n v="209"/>
    <n v="15"/>
    <n v="975"/>
    <n v="42"/>
    <n v="28"/>
    <n v="126"/>
    <n v="11"/>
    <n v="260"/>
    <n v="0"/>
    <n v="8"/>
    <n v="32"/>
    <n v="2"/>
    <n v="50"/>
    <n v="0"/>
    <n v="2"/>
    <n v="1"/>
    <n v="0"/>
    <n v="0"/>
    <n v="1"/>
    <n v="0"/>
    <n v="0"/>
    <n v="0"/>
    <n v="0"/>
    <n v="0"/>
    <n v="0"/>
    <n v="0"/>
    <n v="0"/>
    <n v="0"/>
    <n v="23"/>
    <n v="109"/>
    <n v="0"/>
    <n v="5"/>
    <n v="5"/>
    <m/>
    <m/>
    <m/>
    <m/>
    <m/>
    <m/>
    <m/>
    <m/>
    <m/>
    <m/>
    <m/>
    <m/>
    <m/>
    <m/>
    <m/>
    <m/>
  </r>
  <r>
    <x v="5"/>
    <x v="33"/>
    <x v="218"/>
    <x v="1"/>
    <n v="181"/>
    <n v="2"/>
    <n v="0"/>
    <n v="0"/>
    <n v="0"/>
    <n v="66"/>
    <n v="8"/>
    <n v="9"/>
    <n v="2"/>
    <n v="2"/>
    <n v="0"/>
    <n v="1"/>
    <n v="0"/>
    <n v="395"/>
    <n v="0"/>
    <n v="219"/>
    <n v="10"/>
    <n v="2"/>
    <n v="1831"/>
    <n v="0"/>
    <n v="148"/>
    <n v="204"/>
    <n v="16"/>
    <n v="975"/>
    <n v="56"/>
    <n v="28"/>
    <n v="124"/>
    <n v="10"/>
    <n v="259"/>
    <n v="0"/>
    <n v="11"/>
    <n v="31"/>
    <n v="2"/>
    <n v="52"/>
    <n v="0"/>
    <n v="3"/>
    <n v="1"/>
    <n v="0"/>
    <n v="0"/>
    <n v="1"/>
    <n v="0"/>
    <n v="0"/>
    <n v="0"/>
    <n v="0"/>
    <n v="0"/>
    <n v="0"/>
    <n v="0"/>
    <n v="0"/>
    <n v="0"/>
    <n v="23"/>
    <n v="109"/>
    <n v="0"/>
    <n v="5"/>
    <n v="5"/>
    <m/>
    <m/>
    <m/>
    <m/>
    <m/>
    <m/>
    <m/>
    <m/>
    <m/>
    <m/>
    <m/>
    <m/>
    <m/>
    <m/>
    <m/>
    <m/>
  </r>
  <r>
    <x v="5"/>
    <x v="33"/>
    <x v="218"/>
    <x v="2"/>
    <n v="182"/>
    <n v="2"/>
    <n v="0"/>
    <n v="0"/>
    <n v="0"/>
    <n v="71"/>
    <n v="8"/>
    <n v="8"/>
    <n v="2"/>
    <n v="2"/>
    <n v="1"/>
    <n v="0"/>
    <n v="0"/>
    <n v="393"/>
    <n v="242"/>
    <n v="23"/>
    <n v="11"/>
    <n v="1"/>
    <n v="1835"/>
    <n v="196"/>
    <n v="110"/>
    <n v="199"/>
    <n v="17"/>
    <n v="973"/>
    <n v="76"/>
    <n v="28"/>
    <n v="122"/>
    <n v="11"/>
    <n v="260"/>
    <n v="11"/>
    <n v="5"/>
    <n v="29"/>
    <n v="2"/>
    <n v="54"/>
    <n v="8"/>
    <n v="5"/>
    <n v="1"/>
    <n v="0"/>
    <n v="0"/>
    <n v="1"/>
    <n v="0"/>
    <n v="0"/>
    <n v="0"/>
    <n v="0"/>
    <n v="0"/>
    <n v="0"/>
    <n v="0"/>
    <n v="0"/>
    <n v="0"/>
    <n v="0"/>
    <n v="0"/>
    <n v="0"/>
    <n v="0"/>
    <n v="0"/>
    <n v="0"/>
    <n v="0"/>
    <n v="160"/>
    <n v="2"/>
    <n v="351"/>
    <n v="1405"/>
    <n v="786"/>
    <n v="202"/>
    <n v="46"/>
    <m/>
    <m/>
    <m/>
    <m/>
    <m/>
    <m/>
    <m/>
  </r>
  <r>
    <x v="5"/>
    <x v="33"/>
    <x v="218"/>
    <x v="3"/>
    <n v="180"/>
    <n v="2"/>
    <n v="0"/>
    <n v="0"/>
    <n v="0"/>
    <n v="76"/>
    <n v="8"/>
    <n v="8"/>
    <n v="2"/>
    <n v="2"/>
    <n v="1"/>
    <n v="0"/>
    <n v="0"/>
    <n v="393"/>
    <n v="250"/>
    <n v="23"/>
    <n v="11"/>
    <n v="1"/>
    <n v="1831"/>
    <n v="265"/>
    <n v="108"/>
    <n v="195"/>
    <n v="19"/>
    <n v="971"/>
    <n v="107"/>
    <n v="27"/>
    <n v="122"/>
    <n v="12"/>
    <n v="263"/>
    <n v="13"/>
    <n v="7"/>
    <n v="28"/>
    <n v="2"/>
    <n v="57"/>
    <n v="8"/>
    <n v="6"/>
    <n v="1"/>
    <n v="0"/>
    <n v="0"/>
    <n v="1"/>
    <n v="0"/>
    <n v="0"/>
    <n v="0"/>
    <n v="0"/>
    <n v="0"/>
    <n v="0"/>
    <n v="0"/>
    <n v="0"/>
    <n v="0"/>
    <n v="0"/>
    <n v="0"/>
    <n v="0"/>
    <n v="0"/>
    <n v="0"/>
    <n v="0"/>
    <n v="0"/>
    <n v="158"/>
    <n v="2"/>
    <n v="352"/>
    <n v="1409"/>
    <n v="784"/>
    <n v="204"/>
    <n v="48"/>
    <m/>
    <m/>
    <m/>
    <m/>
    <m/>
    <m/>
    <m/>
  </r>
  <r>
    <x v="5"/>
    <x v="33"/>
    <x v="218"/>
    <x v="4"/>
    <n v="180"/>
    <n v="2"/>
    <n v="0"/>
    <n v="0"/>
    <n v="0"/>
    <n v="87"/>
    <n v="8"/>
    <n v="8"/>
    <n v="2"/>
    <n v="2"/>
    <n v="1"/>
    <n v="0"/>
    <n v="0"/>
    <n v="392"/>
    <n v="260"/>
    <n v="23"/>
    <n v="11"/>
    <n v="1"/>
    <n v="1836"/>
    <n v="333"/>
    <n v="106"/>
    <n v="192"/>
    <n v="20"/>
    <n v="972"/>
    <n v="162"/>
    <n v="27"/>
    <n v="122"/>
    <n v="11"/>
    <n v="262"/>
    <n v="14"/>
    <n v="7"/>
    <n v="27"/>
    <n v="2"/>
    <n v="57"/>
    <n v="11"/>
    <n v="6"/>
    <n v="1"/>
    <n v="0"/>
    <n v="0"/>
    <n v="1"/>
    <n v="0"/>
    <n v="0"/>
    <n v="0"/>
    <n v="0"/>
    <n v="0"/>
    <n v="0"/>
    <n v="0"/>
    <n v="0"/>
    <n v="0"/>
    <n v="0"/>
    <n v="0"/>
    <n v="0"/>
    <n v="0"/>
    <n v="0"/>
    <n v="0"/>
    <n v="0"/>
    <n v="158"/>
    <n v="2"/>
    <n v="351"/>
    <n v="1415"/>
    <n v="785"/>
    <n v="203"/>
    <n v="48"/>
    <m/>
    <m/>
    <m/>
    <m/>
    <m/>
    <m/>
    <m/>
  </r>
  <r>
    <x v="5"/>
    <x v="33"/>
    <x v="218"/>
    <x v="5"/>
    <n v="178"/>
    <n v="2"/>
    <n v="0"/>
    <n v="0"/>
    <n v="0"/>
    <n v="93"/>
    <n v="8"/>
    <n v="7"/>
    <n v="1"/>
    <n v="2"/>
    <n v="1"/>
    <n v="0"/>
    <n v="0"/>
    <n v="389"/>
    <n v="264"/>
    <n v="23"/>
    <n v="11"/>
    <n v="1"/>
    <n v="1835"/>
    <n v="473"/>
    <n v="105"/>
    <n v="190"/>
    <n v="21"/>
    <n v="974"/>
    <n v="280"/>
    <n v="25"/>
    <n v="123"/>
    <n v="8"/>
    <n v="261"/>
    <n v="23"/>
    <n v="7"/>
    <n v="28"/>
    <n v="3"/>
    <n v="59"/>
    <n v="26"/>
    <n v="6"/>
    <n v="1"/>
    <n v="0"/>
    <n v="0"/>
    <n v="1"/>
    <n v="0"/>
    <n v="0"/>
    <n v="0"/>
    <n v="0"/>
    <n v="0"/>
    <n v="0"/>
    <n v="0"/>
    <n v="0"/>
    <n v="0"/>
    <n v="0"/>
    <n v="0"/>
    <n v="0"/>
    <n v="0"/>
    <n v="0"/>
    <n v="0"/>
    <n v="0"/>
    <n v="157"/>
    <n v="2"/>
    <n v="348"/>
    <n v="1417"/>
    <n v="789"/>
    <n v="201"/>
    <n v="50"/>
    <m/>
    <m/>
    <m/>
    <m/>
    <m/>
    <m/>
    <m/>
  </r>
  <r>
    <x v="5"/>
    <x v="33"/>
    <x v="218"/>
    <x v="6"/>
    <n v="179"/>
    <n v="3"/>
    <n v="1"/>
    <n v="0"/>
    <n v="0"/>
    <n v="103"/>
    <n v="8"/>
    <n v="8"/>
    <n v="1"/>
    <n v="2"/>
    <n v="1"/>
    <n v="0"/>
    <n v="0"/>
    <n v="390"/>
    <n v="272"/>
    <n v="23"/>
    <n v="11"/>
    <n v="0"/>
    <n v="1836"/>
    <n v="594"/>
    <n v="104"/>
    <n v="188"/>
    <n v="20"/>
    <n v="975"/>
    <n v="396"/>
    <n v="25"/>
    <n v="123"/>
    <n v="9"/>
    <n v="262"/>
    <n v="30"/>
    <n v="7"/>
    <n v="27"/>
    <n v="4"/>
    <n v="59"/>
    <n v="33"/>
    <n v="6"/>
    <n v="1"/>
    <n v="0"/>
    <n v="0"/>
    <n v="1"/>
    <n v="0"/>
    <n v="0"/>
    <n v="0"/>
    <n v="0"/>
    <n v="0"/>
    <n v="0"/>
    <n v="0"/>
    <n v="0"/>
    <n v="0"/>
    <n v="0"/>
    <n v="0"/>
    <n v="0"/>
    <n v="0"/>
    <n v="0"/>
    <n v="1"/>
    <n v="0"/>
    <n v="157"/>
    <n v="2"/>
    <n v="349"/>
    <n v="1420"/>
    <n v="790"/>
    <n v="205"/>
    <n v="50"/>
    <m/>
    <m/>
    <m/>
    <m/>
    <m/>
    <m/>
    <m/>
  </r>
  <r>
    <x v="5"/>
    <x v="33"/>
    <x v="218"/>
    <x v="7"/>
    <n v="179"/>
    <n v="3"/>
    <n v="1"/>
    <n v="0"/>
    <n v="0"/>
    <n v="106"/>
    <n v="8"/>
    <n v="8"/>
    <n v="1"/>
    <n v="2"/>
    <n v="2"/>
    <n v="0"/>
    <n v="0"/>
    <n v="388"/>
    <n v="276"/>
    <n v="23"/>
    <n v="10"/>
    <n v="0"/>
    <n v="1835"/>
    <n v="709"/>
    <n v="104"/>
    <n v="186"/>
    <n v="18"/>
    <n v="978"/>
    <n v="484"/>
    <n v="24"/>
    <n v="124"/>
    <n v="11"/>
    <n v="265"/>
    <n v="40"/>
    <n v="8"/>
    <n v="27"/>
    <n v="5"/>
    <n v="59"/>
    <n v="34"/>
    <n v="5"/>
    <n v="1"/>
    <n v="0"/>
    <n v="0"/>
    <n v="1"/>
    <n v="0"/>
    <n v="0"/>
    <n v="0"/>
    <n v="0"/>
    <n v="0"/>
    <n v="0"/>
    <n v="0"/>
    <n v="0"/>
    <n v="0"/>
    <n v="0"/>
    <n v="0"/>
    <n v="0"/>
    <n v="0"/>
    <n v="0"/>
    <n v="1"/>
    <n v="0"/>
    <n v="157"/>
    <n v="2"/>
    <n v="348"/>
    <n v="1425"/>
    <n v="789"/>
    <n v="207"/>
    <n v="51"/>
    <m/>
    <m/>
    <m/>
    <m/>
    <m/>
    <m/>
    <m/>
  </r>
  <r>
    <x v="5"/>
    <x v="33"/>
    <x v="218"/>
    <x v="8"/>
    <n v="179"/>
    <n v="3"/>
    <n v="1"/>
    <n v="0"/>
    <n v="0"/>
    <n v="113"/>
    <n v="8"/>
    <n v="8"/>
    <n v="1"/>
    <n v="2"/>
    <n v="2"/>
    <n v="0"/>
    <n v="0"/>
    <n v="386"/>
    <n v="281"/>
    <n v="22"/>
    <n v="9"/>
    <n v="1"/>
    <n v="1842"/>
    <n v="812"/>
    <n v="103"/>
    <n v="186"/>
    <n v="20"/>
    <n v="987"/>
    <n v="548"/>
    <n v="24"/>
    <n v="124"/>
    <n v="14"/>
    <n v="265"/>
    <n v="59"/>
    <n v="9"/>
    <n v="27"/>
    <n v="5"/>
    <n v="62"/>
    <n v="40"/>
    <n v="5"/>
    <n v="1"/>
    <n v="0"/>
    <n v="0"/>
    <n v="1"/>
    <n v="0"/>
    <n v="0"/>
    <n v="0"/>
    <n v="0"/>
    <n v="0"/>
    <n v="0"/>
    <n v="0"/>
    <n v="0"/>
    <n v="0"/>
    <n v="0"/>
    <n v="0"/>
    <n v="0"/>
    <n v="0"/>
    <n v="0"/>
    <n v="1"/>
    <n v="0"/>
    <n v="157"/>
    <n v="2"/>
    <n v="346"/>
    <n v="1436"/>
    <n v="795"/>
    <n v="209"/>
    <n v="53"/>
    <n v="7099"/>
    <n v="1308"/>
    <n v="0"/>
    <n v="220"/>
    <n v="1760"/>
    <n v="245"/>
    <n v="4491"/>
  </r>
  <r>
    <x v="5"/>
    <x v="33"/>
    <x v="218"/>
    <x v="9"/>
    <n v="179"/>
    <n v="3"/>
    <n v="1"/>
    <n v="0"/>
    <n v="0"/>
    <n v="122"/>
    <n v="8"/>
    <n v="8"/>
    <n v="1"/>
    <n v="2"/>
    <n v="2"/>
    <n v="0"/>
    <n v="0"/>
    <n v="387"/>
    <n v="288"/>
    <n v="22"/>
    <n v="9"/>
    <n v="1"/>
    <n v="1845"/>
    <n v="887"/>
    <n v="102"/>
    <n v="183"/>
    <n v="22"/>
    <n v="988"/>
    <n v="575"/>
    <n v="24"/>
    <n v="123"/>
    <n v="14"/>
    <n v="266"/>
    <n v="88"/>
    <n v="9"/>
    <n v="26"/>
    <n v="5"/>
    <n v="62"/>
    <n v="42"/>
    <n v="5"/>
    <n v="1"/>
    <n v="0"/>
    <n v="0"/>
    <n v="1"/>
    <n v="0"/>
    <n v="0"/>
    <n v="0"/>
    <n v="0"/>
    <n v="0"/>
    <n v="0"/>
    <n v="0"/>
    <n v="0"/>
    <n v="0"/>
    <n v="0"/>
    <n v="0"/>
    <n v="0"/>
    <n v="0"/>
    <n v="0"/>
    <n v="1"/>
    <n v="0"/>
    <n v="157"/>
    <n v="2"/>
    <n v="348"/>
    <n v="1440"/>
    <n v="798"/>
    <n v="210"/>
    <n v="53"/>
    <n v="7109"/>
    <n v="1804"/>
    <n v="0"/>
    <n v="221"/>
    <n v="1755"/>
    <n v="238"/>
    <n v="4518"/>
  </r>
  <r>
    <x v="5"/>
    <x v="33"/>
    <x v="218"/>
    <x v="10"/>
    <n v="179"/>
    <n v="2"/>
    <n v="0"/>
    <n v="0"/>
    <n v="0"/>
    <n v="124"/>
    <n v="8"/>
    <n v="8"/>
    <n v="1"/>
    <n v="2"/>
    <n v="2"/>
    <n v="0"/>
    <n v="0"/>
    <n v="390"/>
    <n v="290"/>
    <n v="22"/>
    <n v="9"/>
    <n v="1"/>
    <n v="1841"/>
    <n v="919"/>
    <n v="102"/>
    <n v="182"/>
    <n v="22"/>
    <n v="986"/>
    <n v="592"/>
    <n v="24"/>
    <n v="121"/>
    <n v="14"/>
    <n v="268"/>
    <n v="93"/>
    <n v="8"/>
    <n v="26"/>
    <n v="6"/>
    <n v="60"/>
    <n v="40"/>
    <n v="5"/>
    <n v="1"/>
    <n v="0"/>
    <n v="0"/>
    <n v="1"/>
    <n v="0"/>
    <n v="0"/>
    <n v="0"/>
    <n v="0"/>
    <n v="0"/>
    <n v="0"/>
    <n v="0"/>
    <n v="0"/>
    <n v="0"/>
    <n v="0"/>
    <n v="0"/>
    <n v="0"/>
    <n v="0"/>
    <n v="0"/>
    <n v="0"/>
    <n v="0"/>
    <n v="157"/>
    <n v="2"/>
    <n v="351"/>
    <n v="1441"/>
    <n v="798"/>
    <n v="211"/>
    <n v="51"/>
    <n v="7077"/>
    <n v="1983"/>
    <n v="0"/>
    <n v="215"/>
    <n v="1743"/>
    <n v="235"/>
    <n v="4501"/>
  </r>
  <r>
    <x v="5"/>
    <x v="33"/>
    <x v="218"/>
    <x v="11"/>
    <n v="179"/>
    <n v="2"/>
    <n v="0"/>
    <n v="0"/>
    <n v="0"/>
    <n v="124"/>
    <n v="8"/>
    <n v="8"/>
    <n v="1"/>
    <n v="2"/>
    <n v="2"/>
    <n v="0"/>
    <n v="0"/>
    <n v="388"/>
    <n v="292"/>
    <n v="22"/>
    <n v="9"/>
    <n v="1"/>
    <n v="1845"/>
    <n v="951"/>
    <n v="103"/>
    <n v="178"/>
    <n v="22"/>
    <n v="990"/>
    <n v="612"/>
    <n v="24"/>
    <n v="122"/>
    <n v="16"/>
    <n v="269"/>
    <n v="103"/>
    <n v="8"/>
    <n v="25"/>
    <n v="7"/>
    <n v="63"/>
    <n v="46"/>
    <n v="5"/>
    <n v="1"/>
    <n v="0"/>
    <n v="0"/>
    <n v="1"/>
    <n v="0"/>
    <n v="0"/>
    <n v="0"/>
    <n v="0"/>
    <n v="0"/>
    <n v="0"/>
    <n v="0"/>
    <n v="0"/>
    <n v="0"/>
    <n v="0"/>
    <n v="0"/>
    <n v="0"/>
    <n v="0"/>
    <n v="0"/>
    <n v="0"/>
    <n v="0"/>
    <n v="157"/>
    <n v="2"/>
    <n v="349"/>
    <n v="1449"/>
    <n v="799"/>
    <n v="213"/>
    <n v="54"/>
    <n v="7118"/>
    <n v="2214"/>
    <n v="0"/>
    <n v="215"/>
    <n v="1738"/>
    <n v="252"/>
    <n v="4522"/>
  </r>
  <r>
    <x v="5"/>
    <x v="33"/>
    <x v="218"/>
    <x v="29"/>
    <n v="178"/>
    <n v="2"/>
    <n v="0"/>
    <n v="0"/>
    <n v="0"/>
    <n v="126"/>
    <n v="8"/>
    <n v="8"/>
    <n v="1"/>
    <n v="2"/>
    <n v="2"/>
    <n v="0"/>
    <n v="0"/>
    <n v="387"/>
    <n v="294"/>
    <n v="22"/>
    <n v="9"/>
    <n v="1"/>
    <n v="1838"/>
    <n v="986"/>
    <n v="101"/>
    <n v="174"/>
    <n v="23"/>
    <n v="983"/>
    <n v="626"/>
    <n v="24"/>
    <n v="122"/>
    <n v="15"/>
    <n v="274"/>
    <n v="119"/>
    <n v="8"/>
    <n v="24"/>
    <n v="9"/>
    <n v="63"/>
    <n v="45"/>
    <n v="5"/>
    <n v="1"/>
    <n v="0"/>
    <n v="0"/>
    <n v="1"/>
    <n v="0"/>
    <n v="0"/>
    <n v="0"/>
    <n v="0"/>
    <n v="0"/>
    <n v="0"/>
    <n v="0"/>
    <n v="0"/>
    <n v="0"/>
    <n v="0"/>
    <n v="0"/>
    <n v="0"/>
    <n v="0"/>
    <n v="0"/>
    <n v="0"/>
    <n v="0"/>
    <n v="156"/>
    <n v="2"/>
    <n v="348"/>
    <n v="1451"/>
    <n v="793"/>
    <n v="219"/>
    <n v="54"/>
    <n v="7103"/>
    <n v="2449"/>
    <n v="0"/>
    <n v="212"/>
    <n v="1720"/>
    <n v="255"/>
    <n v="4511"/>
  </r>
  <r>
    <x v="5"/>
    <x v="33"/>
    <x v="218"/>
    <x v="13"/>
    <n v="178"/>
    <n v="2"/>
    <n v="0"/>
    <n v="0"/>
    <n v="0"/>
    <n v="128"/>
    <n v="8"/>
    <n v="8"/>
    <n v="1"/>
    <n v="2"/>
    <n v="2"/>
    <n v="0"/>
    <n v="0"/>
    <n v="387"/>
    <n v="297"/>
    <n v="22"/>
    <n v="9"/>
    <n v="1"/>
    <n v="1838"/>
    <n v="1004"/>
    <n v="100"/>
    <n v="174"/>
    <n v="24"/>
    <n v="982"/>
    <n v="636"/>
    <n v="24"/>
    <n v="121"/>
    <n v="16"/>
    <n v="274"/>
    <n v="121"/>
    <n v="8"/>
    <n v="26"/>
    <n v="9"/>
    <n v="65"/>
    <n v="45"/>
    <n v="5"/>
    <n v="1"/>
    <n v="0"/>
    <n v="0"/>
    <n v="1"/>
    <n v="0"/>
    <n v="0"/>
    <n v="0"/>
    <n v="0"/>
    <n v="0"/>
    <n v="0"/>
    <n v="0"/>
    <n v="0"/>
    <n v="0"/>
    <n v="0"/>
    <n v="0"/>
    <n v="0"/>
    <n v="0"/>
    <n v="0"/>
    <n v="0"/>
    <n v="0"/>
    <n v="156"/>
    <n v="2"/>
    <n v="347"/>
    <n v="1454"/>
    <n v="791"/>
    <n v="217"/>
    <n v="56"/>
    <n v="7121"/>
    <n v="2559"/>
    <n v="0"/>
    <n v="210"/>
    <n v="1716"/>
    <n v="266"/>
    <n v="4521"/>
  </r>
  <r>
    <x v="5"/>
    <x v="33"/>
    <x v="218"/>
    <x v="31"/>
    <n v="179"/>
    <n v="2"/>
    <n v="0"/>
    <n v="0"/>
    <n v="0"/>
    <n v="130"/>
    <n v="8"/>
    <n v="8"/>
    <n v="1"/>
    <n v="2"/>
    <n v="2"/>
    <n v="0"/>
    <n v="0"/>
    <n v="387"/>
    <n v="298"/>
    <n v="22"/>
    <n v="10"/>
    <n v="1"/>
    <n v="1845"/>
    <n v="1016"/>
    <n v="100"/>
    <n v="171"/>
    <n v="23"/>
    <n v="981"/>
    <n v="642"/>
    <n v="24"/>
    <n v="120"/>
    <n v="16"/>
    <n v="274"/>
    <n v="123"/>
    <n v="8"/>
    <n v="26"/>
    <n v="9"/>
    <n v="65"/>
    <n v="45"/>
    <n v="5"/>
    <n v="1"/>
    <n v="0"/>
    <n v="0"/>
    <n v="1"/>
    <n v="0"/>
    <n v="0"/>
    <n v="0"/>
    <n v="0"/>
    <n v="0"/>
    <n v="0"/>
    <n v="0"/>
    <n v="0"/>
    <n v="0"/>
    <n v="0"/>
    <n v="0"/>
    <n v="0"/>
    <n v="0"/>
    <n v="0"/>
    <n v="0"/>
    <n v="0"/>
    <n v="157"/>
    <n v="2"/>
    <n v="347"/>
    <n v="1460"/>
    <n v="792"/>
    <n v="217"/>
    <n v="56"/>
    <n v="7134"/>
    <n v="2641"/>
    <n v="0"/>
    <n v="202"/>
    <n v="1709"/>
    <n v="265"/>
    <n v="4548"/>
  </r>
  <r>
    <x v="5"/>
    <x v="33"/>
    <x v="218"/>
    <x v="15"/>
    <n v="178"/>
    <n v="2"/>
    <n v="0"/>
    <n v="0"/>
    <n v="0"/>
    <n v="129"/>
    <n v="8"/>
    <n v="8"/>
    <n v="1"/>
    <n v="2"/>
    <n v="2"/>
    <n v="0"/>
    <n v="0"/>
    <n v="390"/>
    <n v="301"/>
    <n v="22"/>
    <n v="10"/>
    <n v="1"/>
    <n v="1840"/>
    <n v="1019"/>
    <n v="98"/>
    <n v="168"/>
    <n v="23"/>
    <n v="983"/>
    <n v="644"/>
    <n v="24"/>
    <n v="120"/>
    <n v="18"/>
    <n v="275"/>
    <n v="124"/>
    <n v="8"/>
    <n v="26"/>
    <n v="10"/>
    <n v="65"/>
    <n v="46"/>
    <n v="5"/>
    <n v="1"/>
    <n v="0"/>
    <n v="0"/>
    <n v="1"/>
    <n v="0"/>
    <n v="0"/>
    <n v="0"/>
    <n v="0"/>
    <n v="0"/>
    <n v="0"/>
    <n v="0"/>
    <n v="0"/>
    <n v="0"/>
    <n v="0"/>
    <n v="0"/>
    <n v="0"/>
    <n v="0"/>
    <n v="0"/>
    <n v="0"/>
    <n v="0"/>
    <n v="156"/>
    <n v="2"/>
    <n v="351"/>
    <n v="1460"/>
    <n v="792"/>
    <n v="218"/>
    <n v="56"/>
    <n v="7138"/>
    <n v="2685"/>
    <n v="0"/>
    <n v="203"/>
    <n v="1702"/>
    <n v="281"/>
    <n v="4544"/>
  </r>
  <r>
    <x v="5"/>
    <x v="33"/>
    <x v="218"/>
    <x v="16"/>
    <n v="178"/>
    <n v="2"/>
    <n v="0"/>
    <n v="0"/>
    <n v="0"/>
    <n v="130"/>
    <n v="8"/>
    <n v="8"/>
    <n v="1"/>
    <n v="2"/>
    <n v="2"/>
    <n v="0"/>
    <n v="0"/>
    <n v="392"/>
    <n v="304"/>
    <n v="22"/>
    <n v="10"/>
    <n v="1"/>
    <n v="1836"/>
    <n v="1020"/>
    <n v="98"/>
    <n v="167"/>
    <n v="25"/>
    <n v="980"/>
    <n v="645"/>
    <n v="24"/>
    <n v="119"/>
    <n v="18"/>
    <n v="277"/>
    <n v="129"/>
    <n v="8"/>
    <n v="25"/>
    <n v="10"/>
    <n v="66"/>
    <n v="51"/>
    <n v="5"/>
    <n v="1"/>
    <n v="0"/>
    <n v="0"/>
    <n v="1"/>
    <n v="0"/>
    <n v="0"/>
    <n v="0"/>
    <n v="0"/>
    <n v="0"/>
    <n v="0"/>
    <n v="0"/>
    <n v="0"/>
    <n v="0"/>
    <n v="0"/>
    <n v="0"/>
    <n v="0"/>
    <n v="0"/>
    <n v="0"/>
    <n v="0"/>
    <n v="0"/>
    <n v="156"/>
    <n v="2"/>
    <n v="354"/>
    <n v="1458"/>
    <n v="790"/>
    <n v="221"/>
    <n v="57"/>
    <n v="7141"/>
    <n v="2720"/>
    <n v="0"/>
    <n v="203"/>
    <n v="1696"/>
    <n v="285"/>
    <n v="4559"/>
  </r>
  <r>
    <x v="5"/>
    <x v="33"/>
    <x v="218"/>
    <x v="16"/>
    <m/>
    <m/>
    <m/>
    <m/>
    <m/>
    <m/>
    <m/>
    <m/>
    <m/>
    <m/>
    <m/>
    <m/>
    <m/>
    <m/>
    <m/>
    <m/>
    <m/>
    <m/>
    <n v="1"/>
    <m/>
    <m/>
    <m/>
    <n v="1"/>
    <m/>
    <m/>
    <m/>
    <m/>
    <m/>
    <m/>
    <m/>
    <m/>
    <m/>
    <m/>
    <m/>
    <m/>
    <m/>
    <m/>
    <m/>
    <m/>
    <m/>
    <m/>
    <m/>
    <m/>
    <m/>
    <m/>
    <m/>
    <m/>
    <m/>
    <m/>
    <m/>
    <m/>
    <m/>
    <m/>
    <m/>
    <m/>
    <m/>
    <m/>
    <m/>
    <m/>
    <m/>
    <m/>
    <m/>
    <m/>
    <m/>
    <m/>
    <m/>
    <m/>
    <m/>
    <m/>
    <m/>
  </r>
  <r>
    <x v="5"/>
    <x v="39"/>
    <x v="219"/>
    <x v="0"/>
    <n v="64"/>
    <n v="2"/>
    <n v="0"/>
    <n v="2"/>
    <n v="0"/>
    <n v="10"/>
    <n v="3"/>
    <n v="7"/>
    <n v="2"/>
    <n v="54"/>
    <n v="0"/>
    <n v="3"/>
    <n v="0"/>
    <n v="121"/>
    <n v="0"/>
    <n v="46"/>
    <n v="4"/>
    <n v="0"/>
    <n v="743"/>
    <n v="1"/>
    <n v="41"/>
    <n v="136"/>
    <n v="9"/>
    <n v="372"/>
    <n v="7"/>
    <n v="0"/>
    <n v="76"/>
    <n v="26"/>
    <n v="105"/>
    <n v="0"/>
    <n v="1"/>
    <n v="25"/>
    <n v="2"/>
    <n v="42"/>
    <n v="0"/>
    <n v="2"/>
    <n v="0"/>
    <n v="0"/>
    <n v="0"/>
    <n v="1"/>
    <n v="0"/>
    <n v="0"/>
    <n v="0"/>
    <n v="1"/>
    <n v="0"/>
    <n v="0"/>
    <n v="0"/>
    <n v="4"/>
    <n v="4"/>
    <n v="10"/>
    <n v="8"/>
    <n v="0"/>
    <n v="0"/>
    <n v="2"/>
    <m/>
    <m/>
    <m/>
    <m/>
    <m/>
    <m/>
    <m/>
    <m/>
    <m/>
    <m/>
    <m/>
    <m/>
    <m/>
    <m/>
    <m/>
    <m/>
  </r>
  <r>
    <x v="5"/>
    <x v="39"/>
    <x v="219"/>
    <x v="1"/>
    <n v="63"/>
    <n v="2"/>
    <n v="0"/>
    <n v="2"/>
    <n v="0"/>
    <n v="14"/>
    <n v="3"/>
    <n v="7"/>
    <n v="2"/>
    <n v="54"/>
    <n v="0"/>
    <n v="8"/>
    <n v="0"/>
    <n v="121"/>
    <n v="0"/>
    <n v="55"/>
    <n v="4"/>
    <n v="1"/>
    <n v="744"/>
    <n v="1"/>
    <n v="59"/>
    <n v="135"/>
    <n v="8"/>
    <n v="373"/>
    <n v="12"/>
    <n v="1"/>
    <n v="75"/>
    <n v="26"/>
    <n v="107"/>
    <n v="0"/>
    <n v="1"/>
    <n v="25"/>
    <n v="2"/>
    <n v="42"/>
    <n v="0"/>
    <n v="2"/>
    <n v="0"/>
    <n v="0"/>
    <n v="0"/>
    <n v="1"/>
    <n v="0"/>
    <n v="0"/>
    <n v="0"/>
    <n v="1"/>
    <n v="0"/>
    <n v="0"/>
    <n v="0"/>
    <n v="4"/>
    <n v="4"/>
    <n v="9"/>
    <n v="8"/>
    <n v="0"/>
    <n v="0"/>
    <n v="2"/>
    <m/>
    <m/>
    <m/>
    <m/>
    <m/>
    <m/>
    <m/>
    <m/>
    <m/>
    <m/>
    <m/>
    <m/>
    <m/>
    <m/>
    <m/>
    <m/>
  </r>
  <r>
    <x v="5"/>
    <x v="39"/>
    <x v="219"/>
    <x v="2"/>
    <n v="63"/>
    <n v="2"/>
    <n v="0"/>
    <n v="2"/>
    <n v="0"/>
    <n v="14"/>
    <n v="3"/>
    <n v="7"/>
    <n v="2"/>
    <n v="56"/>
    <n v="10"/>
    <n v="4"/>
    <n v="0"/>
    <n v="122"/>
    <n v="59"/>
    <n v="8"/>
    <n v="4"/>
    <n v="1"/>
    <n v="738"/>
    <n v="63"/>
    <n v="8"/>
    <n v="132"/>
    <n v="9"/>
    <n v="374"/>
    <n v="15"/>
    <n v="1"/>
    <n v="73"/>
    <n v="27"/>
    <n v="105"/>
    <n v="3"/>
    <n v="0"/>
    <n v="24"/>
    <n v="2"/>
    <n v="42"/>
    <n v="3"/>
    <n v="2"/>
    <n v="0"/>
    <n v="0"/>
    <n v="0"/>
    <n v="1"/>
    <n v="0"/>
    <n v="0"/>
    <n v="0"/>
    <n v="1"/>
    <n v="0"/>
    <n v="0"/>
    <n v="0"/>
    <n v="0"/>
    <n v="4"/>
    <n v="0"/>
    <n v="1"/>
    <n v="0"/>
    <n v="0"/>
    <n v="0"/>
    <n v="1"/>
    <n v="1"/>
    <n v="49"/>
    <n v="47"/>
    <n v="105"/>
    <n v="543"/>
    <n v="256"/>
    <n v="73"/>
    <n v="38"/>
    <m/>
    <m/>
    <m/>
    <m/>
    <m/>
    <m/>
    <m/>
  </r>
  <r>
    <x v="5"/>
    <x v="39"/>
    <x v="219"/>
    <x v="3"/>
    <n v="63"/>
    <n v="2"/>
    <n v="0"/>
    <n v="2"/>
    <n v="0"/>
    <n v="16"/>
    <n v="3"/>
    <n v="7"/>
    <n v="2"/>
    <n v="55"/>
    <n v="11"/>
    <n v="4"/>
    <n v="0"/>
    <n v="121"/>
    <n v="65"/>
    <n v="8"/>
    <n v="4"/>
    <n v="1"/>
    <n v="739"/>
    <n v="81"/>
    <n v="8"/>
    <n v="133"/>
    <n v="8"/>
    <n v="373"/>
    <n v="22"/>
    <n v="1"/>
    <n v="73"/>
    <n v="26"/>
    <n v="108"/>
    <n v="3"/>
    <n v="0"/>
    <n v="24"/>
    <n v="3"/>
    <n v="41"/>
    <n v="4"/>
    <n v="2"/>
    <n v="0"/>
    <n v="0"/>
    <n v="0"/>
    <n v="1"/>
    <n v="0"/>
    <n v="0"/>
    <n v="0"/>
    <n v="1"/>
    <n v="0"/>
    <n v="0"/>
    <n v="0"/>
    <n v="0"/>
    <n v="4"/>
    <n v="0"/>
    <n v="1"/>
    <n v="0"/>
    <n v="0"/>
    <n v="0"/>
    <n v="1"/>
    <n v="1"/>
    <n v="49"/>
    <n v="46"/>
    <n v="104"/>
    <n v="545"/>
    <n v="255"/>
    <n v="75"/>
    <n v="37"/>
    <m/>
    <m/>
    <m/>
    <m/>
    <m/>
    <m/>
    <m/>
  </r>
  <r>
    <x v="5"/>
    <x v="39"/>
    <x v="219"/>
    <x v="4"/>
    <n v="63"/>
    <n v="2"/>
    <n v="0"/>
    <n v="2"/>
    <n v="0"/>
    <n v="17"/>
    <n v="3"/>
    <n v="7"/>
    <n v="2"/>
    <n v="56"/>
    <n v="15"/>
    <n v="4"/>
    <n v="0"/>
    <n v="122"/>
    <n v="74"/>
    <n v="8"/>
    <n v="4"/>
    <n v="1"/>
    <n v="737"/>
    <n v="107"/>
    <n v="8"/>
    <n v="133"/>
    <n v="8"/>
    <n v="373"/>
    <n v="37"/>
    <n v="1"/>
    <n v="73"/>
    <n v="26"/>
    <n v="109"/>
    <n v="3"/>
    <n v="0"/>
    <n v="24"/>
    <n v="4"/>
    <n v="41"/>
    <n v="5"/>
    <n v="2"/>
    <n v="0"/>
    <n v="0"/>
    <n v="0"/>
    <n v="1"/>
    <n v="0"/>
    <n v="0"/>
    <n v="0"/>
    <n v="1"/>
    <n v="0"/>
    <n v="0"/>
    <n v="0"/>
    <n v="0"/>
    <n v="4"/>
    <n v="0"/>
    <n v="1"/>
    <n v="0"/>
    <n v="0"/>
    <n v="0"/>
    <n v="1"/>
    <n v="1"/>
    <n v="49"/>
    <n v="47"/>
    <n v="104"/>
    <n v="543"/>
    <n v="256"/>
    <n v="75"/>
    <n v="37"/>
    <m/>
    <m/>
    <m/>
    <m/>
    <m/>
    <m/>
    <m/>
  </r>
  <r>
    <x v="5"/>
    <x v="39"/>
    <x v="219"/>
    <x v="5"/>
    <n v="63"/>
    <n v="3"/>
    <n v="1"/>
    <n v="2"/>
    <n v="1"/>
    <n v="21"/>
    <n v="3"/>
    <n v="7"/>
    <n v="2"/>
    <n v="55"/>
    <n v="15"/>
    <n v="4"/>
    <n v="0"/>
    <n v="123"/>
    <n v="82"/>
    <n v="8"/>
    <n v="4"/>
    <n v="0"/>
    <n v="739"/>
    <n v="145"/>
    <n v="8"/>
    <n v="132"/>
    <n v="9"/>
    <n v="377"/>
    <n v="64"/>
    <n v="1"/>
    <n v="74"/>
    <n v="26"/>
    <n v="110"/>
    <n v="5"/>
    <n v="0"/>
    <n v="24"/>
    <n v="4"/>
    <n v="40"/>
    <n v="5"/>
    <n v="2"/>
    <n v="0"/>
    <n v="0"/>
    <n v="0"/>
    <n v="1"/>
    <n v="0"/>
    <n v="0"/>
    <n v="0"/>
    <n v="1"/>
    <n v="0"/>
    <n v="0"/>
    <n v="0"/>
    <n v="0"/>
    <n v="3"/>
    <n v="0"/>
    <n v="1"/>
    <n v="0"/>
    <n v="0"/>
    <n v="0"/>
    <n v="2"/>
    <n v="1"/>
    <n v="50"/>
    <n v="47"/>
    <n v="106"/>
    <n v="548"/>
    <n v="261"/>
    <n v="76"/>
    <n v="36"/>
    <m/>
    <m/>
    <m/>
    <m/>
    <m/>
    <m/>
    <m/>
  </r>
  <r>
    <x v="5"/>
    <x v="39"/>
    <x v="219"/>
    <x v="6"/>
    <n v="63"/>
    <n v="3"/>
    <n v="1"/>
    <n v="2"/>
    <n v="1"/>
    <n v="23"/>
    <n v="3"/>
    <n v="7"/>
    <n v="2"/>
    <n v="56"/>
    <n v="16"/>
    <n v="4"/>
    <n v="0"/>
    <n v="122"/>
    <n v="84"/>
    <n v="8"/>
    <n v="4"/>
    <n v="0"/>
    <n v="747"/>
    <n v="162"/>
    <n v="8"/>
    <n v="133"/>
    <n v="9"/>
    <n v="378"/>
    <n v="73"/>
    <n v="1"/>
    <n v="73"/>
    <n v="25"/>
    <n v="110"/>
    <n v="8"/>
    <n v="0"/>
    <n v="24"/>
    <n v="4"/>
    <n v="40"/>
    <n v="7"/>
    <n v="2"/>
    <n v="0"/>
    <n v="0"/>
    <n v="0"/>
    <n v="1"/>
    <n v="0"/>
    <n v="0"/>
    <n v="0"/>
    <n v="1"/>
    <n v="0"/>
    <n v="0"/>
    <n v="0"/>
    <n v="0"/>
    <n v="3"/>
    <n v="0"/>
    <n v="1"/>
    <n v="0"/>
    <n v="0"/>
    <n v="0"/>
    <n v="2"/>
    <n v="1"/>
    <n v="50"/>
    <n v="48"/>
    <n v="105"/>
    <n v="555"/>
    <n v="264"/>
    <n v="77"/>
    <n v="36"/>
    <m/>
    <m/>
    <m/>
    <m/>
    <m/>
    <m/>
    <m/>
  </r>
  <r>
    <x v="5"/>
    <x v="39"/>
    <x v="219"/>
    <x v="7"/>
    <n v="63"/>
    <n v="3"/>
    <n v="1"/>
    <n v="2"/>
    <n v="1"/>
    <n v="29"/>
    <n v="3"/>
    <n v="7"/>
    <n v="2"/>
    <n v="59"/>
    <n v="24"/>
    <n v="4"/>
    <n v="0"/>
    <n v="120"/>
    <n v="85"/>
    <n v="8"/>
    <n v="4"/>
    <n v="0"/>
    <n v="746"/>
    <n v="217"/>
    <n v="8"/>
    <n v="132"/>
    <n v="8"/>
    <n v="379"/>
    <n v="98"/>
    <n v="1"/>
    <n v="73"/>
    <n v="26"/>
    <n v="109"/>
    <n v="12"/>
    <n v="0"/>
    <n v="22"/>
    <n v="4"/>
    <n v="40"/>
    <n v="12"/>
    <n v="2"/>
    <n v="0"/>
    <n v="0"/>
    <n v="0"/>
    <n v="1"/>
    <n v="0"/>
    <n v="0"/>
    <n v="0"/>
    <n v="1"/>
    <n v="0"/>
    <n v="0"/>
    <n v="0"/>
    <n v="0"/>
    <n v="3"/>
    <n v="0"/>
    <n v="1"/>
    <n v="0"/>
    <n v="0"/>
    <n v="0"/>
    <n v="2"/>
    <n v="1"/>
    <n v="50"/>
    <n v="50"/>
    <n v="104"/>
    <n v="555"/>
    <n v="264"/>
    <n v="77"/>
    <n v="36"/>
    <m/>
    <m/>
    <m/>
    <m/>
    <m/>
    <m/>
    <m/>
  </r>
  <r>
    <x v="5"/>
    <x v="39"/>
    <x v="219"/>
    <x v="8"/>
    <n v="63"/>
    <n v="3"/>
    <n v="1"/>
    <n v="2"/>
    <n v="1"/>
    <n v="32"/>
    <n v="3"/>
    <n v="7"/>
    <n v="2"/>
    <n v="60"/>
    <n v="30"/>
    <n v="4"/>
    <n v="0"/>
    <n v="120"/>
    <n v="89"/>
    <n v="8"/>
    <n v="4"/>
    <n v="0"/>
    <n v="745"/>
    <n v="261"/>
    <n v="8"/>
    <n v="131"/>
    <n v="7"/>
    <n v="380"/>
    <n v="122"/>
    <n v="1"/>
    <n v="74"/>
    <n v="26"/>
    <n v="110"/>
    <n v="32"/>
    <n v="0"/>
    <n v="22"/>
    <n v="4"/>
    <n v="41"/>
    <n v="22"/>
    <n v="2"/>
    <n v="0"/>
    <n v="0"/>
    <n v="0"/>
    <n v="1"/>
    <n v="0"/>
    <n v="0"/>
    <n v="0"/>
    <n v="1"/>
    <n v="0"/>
    <n v="0"/>
    <n v="0"/>
    <n v="0"/>
    <n v="3"/>
    <n v="0"/>
    <n v="1"/>
    <n v="0"/>
    <n v="0"/>
    <n v="0"/>
    <n v="2"/>
    <n v="1"/>
    <n v="50"/>
    <n v="51"/>
    <n v="104"/>
    <n v="556"/>
    <n v="265"/>
    <n v="79"/>
    <n v="37"/>
    <n v="4137"/>
    <n v="595"/>
    <n v="0"/>
    <n v="11"/>
    <n v="1233"/>
    <n v="359"/>
    <n v="2342"/>
  </r>
  <r>
    <x v="5"/>
    <x v="39"/>
    <x v="219"/>
    <x v="9"/>
    <n v="63"/>
    <n v="3"/>
    <n v="1"/>
    <n v="2"/>
    <n v="1"/>
    <n v="34"/>
    <n v="3"/>
    <n v="7"/>
    <n v="2"/>
    <n v="60"/>
    <n v="40"/>
    <n v="4"/>
    <n v="0"/>
    <n v="120"/>
    <n v="93"/>
    <n v="8"/>
    <n v="4"/>
    <n v="0"/>
    <n v="744"/>
    <n v="303"/>
    <n v="8"/>
    <n v="126"/>
    <n v="7"/>
    <n v="380"/>
    <n v="141"/>
    <n v="1"/>
    <n v="69"/>
    <n v="26"/>
    <n v="110"/>
    <n v="37"/>
    <n v="0"/>
    <n v="21"/>
    <n v="4"/>
    <n v="41"/>
    <n v="30"/>
    <n v="2"/>
    <n v="0"/>
    <n v="0"/>
    <n v="0"/>
    <n v="1"/>
    <n v="0"/>
    <n v="0"/>
    <n v="0"/>
    <n v="1"/>
    <n v="0"/>
    <n v="0"/>
    <n v="0"/>
    <n v="0"/>
    <n v="2"/>
    <n v="0"/>
    <n v="1"/>
    <n v="0"/>
    <n v="0"/>
    <n v="0"/>
    <n v="2"/>
    <n v="1"/>
    <n v="50"/>
    <n v="51"/>
    <n v="104"/>
    <n v="560"/>
    <n v="269"/>
    <n v="79"/>
    <n v="39"/>
    <n v="4146"/>
    <n v="927"/>
    <n v="0"/>
    <n v="11"/>
    <n v="1230"/>
    <n v="356"/>
    <n v="2366"/>
  </r>
  <r>
    <x v="5"/>
    <x v="39"/>
    <x v="219"/>
    <x v="10"/>
    <n v="63"/>
    <n v="3"/>
    <n v="1"/>
    <n v="2"/>
    <n v="1"/>
    <n v="38"/>
    <n v="3"/>
    <n v="7"/>
    <n v="2"/>
    <n v="60"/>
    <n v="45"/>
    <n v="4"/>
    <n v="0"/>
    <n v="120"/>
    <n v="93"/>
    <n v="8"/>
    <n v="4"/>
    <n v="0"/>
    <n v="745"/>
    <n v="329"/>
    <n v="8"/>
    <n v="127"/>
    <n v="7"/>
    <n v="378"/>
    <n v="148"/>
    <n v="1"/>
    <n v="69"/>
    <n v="26"/>
    <n v="109"/>
    <n v="39"/>
    <n v="0"/>
    <n v="21"/>
    <n v="4"/>
    <n v="41"/>
    <n v="30"/>
    <n v="2"/>
    <n v="0"/>
    <n v="0"/>
    <n v="0"/>
    <n v="1"/>
    <n v="0"/>
    <n v="0"/>
    <n v="0"/>
    <n v="1"/>
    <n v="0"/>
    <n v="0"/>
    <n v="0"/>
    <n v="0"/>
    <n v="2"/>
    <n v="0"/>
    <n v="1"/>
    <n v="0"/>
    <n v="0"/>
    <n v="0"/>
    <n v="2"/>
    <n v="1"/>
    <n v="51"/>
    <n v="52"/>
    <n v="104"/>
    <n v="561"/>
    <n v="267"/>
    <n v="79"/>
    <n v="39"/>
    <n v="4133"/>
    <n v="1031"/>
    <n v="0"/>
    <n v="11"/>
    <n v="1222"/>
    <n v="352"/>
    <n v="2363"/>
  </r>
  <r>
    <x v="5"/>
    <x v="39"/>
    <x v="219"/>
    <x v="11"/>
    <n v="63"/>
    <n v="3"/>
    <n v="1"/>
    <n v="2"/>
    <n v="1"/>
    <n v="40"/>
    <n v="3"/>
    <n v="7"/>
    <n v="2"/>
    <n v="60"/>
    <n v="46"/>
    <n v="4"/>
    <n v="0"/>
    <n v="121"/>
    <n v="95"/>
    <n v="8"/>
    <n v="4"/>
    <n v="0"/>
    <n v="742"/>
    <n v="353"/>
    <n v="8"/>
    <n v="127"/>
    <n v="7"/>
    <n v="379"/>
    <n v="161"/>
    <n v="1"/>
    <n v="69"/>
    <n v="25"/>
    <n v="110"/>
    <n v="46"/>
    <n v="0"/>
    <n v="20"/>
    <n v="4"/>
    <n v="41"/>
    <n v="31"/>
    <n v="2"/>
    <n v="0"/>
    <n v="0"/>
    <n v="0"/>
    <n v="1"/>
    <n v="0"/>
    <n v="0"/>
    <n v="0"/>
    <n v="1"/>
    <n v="0"/>
    <n v="0"/>
    <n v="0"/>
    <n v="0"/>
    <n v="2"/>
    <n v="0"/>
    <n v="1"/>
    <n v="0"/>
    <n v="0"/>
    <n v="0"/>
    <n v="2"/>
    <n v="1"/>
    <n v="51"/>
    <n v="52"/>
    <n v="106"/>
    <n v="564"/>
    <n v="268"/>
    <n v="81"/>
    <n v="39"/>
    <n v="4165"/>
    <n v="1174"/>
    <n v="0"/>
    <n v="11"/>
    <n v="1217"/>
    <n v="358"/>
    <n v="2387"/>
  </r>
  <r>
    <x v="5"/>
    <x v="39"/>
    <x v="219"/>
    <x v="29"/>
    <n v="62"/>
    <n v="3"/>
    <n v="1"/>
    <n v="2"/>
    <n v="1"/>
    <n v="41"/>
    <n v="3"/>
    <n v="7"/>
    <n v="2"/>
    <n v="59"/>
    <n v="46"/>
    <n v="4"/>
    <n v="0"/>
    <n v="121"/>
    <n v="95"/>
    <n v="8"/>
    <n v="4"/>
    <n v="0"/>
    <n v="741"/>
    <n v="366"/>
    <n v="15"/>
    <n v="120"/>
    <n v="7"/>
    <n v="378"/>
    <n v="168"/>
    <n v="2"/>
    <n v="66"/>
    <n v="25"/>
    <n v="112"/>
    <n v="50"/>
    <n v="0"/>
    <n v="21"/>
    <n v="3"/>
    <n v="41"/>
    <n v="32"/>
    <n v="2"/>
    <n v="0"/>
    <n v="0"/>
    <n v="0"/>
    <n v="1"/>
    <n v="0"/>
    <n v="0"/>
    <n v="0"/>
    <n v="1"/>
    <n v="0"/>
    <n v="0"/>
    <n v="0"/>
    <n v="0"/>
    <n v="2"/>
    <n v="0"/>
    <n v="1"/>
    <n v="0"/>
    <n v="0"/>
    <n v="0"/>
    <n v="2"/>
    <n v="1"/>
    <n v="50"/>
    <n v="51"/>
    <n v="106"/>
    <n v="566"/>
    <n v="270"/>
    <n v="84"/>
    <n v="39"/>
    <n v="4184"/>
    <n v="1297"/>
    <n v="0"/>
    <n v="11"/>
    <n v="1210"/>
    <n v="367"/>
    <n v="2400"/>
  </r>
  <r>
    <x v="5"/>
    <x v="39"/>
    <x v="219"/>
    <x v="13"/>
    <n v="61"/>
    <n v="3"/>
    <n v="1"/>
    <n v="2"/>
    <n v="1"/>
    <n v="42"/>
    <n v="3"/>
    <n v="7"/>
    <n v="2"/>
    <n v="59"/>
    <n v="46"/>
    <n v="4"/>
    <n v="0"/>
    <n v="123"/>
    <n v="96"/>
    <n v="8"/>
    <n v="4"/>
    <n v="2"/>
    <n v="739"/>
    <n v="374"/>
    <n v="15"/>
    <n v="118"/>
    <n v="8"/>
    <n v="380"/>
    <n v="172"/>
    <n v="2"/>
    <n v="66"/>
    <n v="26"/>
    <n v="112"/>
    <n v="51"/>
    <n v="0"/>
    <n v="21"/>
    <n v="3"/>
    <n v="41"/>
    <n v="33"/>
    <n v="2"/>
    <n v="0"/>
    <n v="0"/>
    <n v="0"/>
    <n v="1"/>
    <n v="0"/>
    <n v="0"/>
    <n v="0"/>
    <n v="1"/>
    <n v="0"/>
    <n v="0"/>
    <n v="0"/>
    <n v="0"/>
    <n v="2"/>
    <n v="0"/>
    <n v="1"/>
    <n v="0"/>
    <n v="0"/>
    <n v="0"/>
    <n v="2"/>
    <n v="1"/>
    <n v="49"/>
    <n v="51"/>
    <n v="107"/>
    <n v="564"/>
    <n v="271"/>
    <n v="84"/>
    <n v="39"/>
    <n v="4184"/>
    <n v="1351"/>
    <n v="0"/>
    <n v="11"/>
    <n v="1204"/>
    <n v="368"/>
    <n v="2413"/>
  </r>
  <r>
    <x v="5"/>
    <x v="39"/>
    <x v="219"/>
    <x v="31"/>
    <n v="62"/>
    <n v="3"/>
    <n v="1"/>
    <n v="2"/>
    <n v="1"/>
    <n v="43"/>
    <n v="3"/>
    <n v="7"/>
    <n v="2"/>
    <n v="59"/>
    <n v="46"/>
    <n v="4"/>
    <n v="0"/>
    <n v="122"/>
    <n v="96"/>
    <n v="8"/>
    <n v="3"/>
    <n v="2"/>
    <n v="741"/>
    <n v="385"/>
    <n v="14"/>
    <n v="117"/>
    <n v="8"/>
    <n v="380"/>
    <n v="171"/>
    <n v="2"/>
    <n v="65"/>
    <n v="26"/>
    <n v="113"/>
    <n v="54"/>
    <n v="0"/>
    <n v="21"/>
    <n v="3"/>
    <n v="42"/>
    <n v="33"/>
    <n v="3"/>
    <n v="0"/>
    <n v="0"/>
    <n v="0"/>
    <n v="1"/>
    <n v="0"/>
    <n v="0"/>
    <n v="0"/>
    <n v="1"/>
    <n v="0"/>
    <n v="0"/>
    <n v="0"/>
    <n v="0"/>
    <n v="2"/>
    <n v="0"/>
    <n v="1"/>
    <n v="0"/>
    <n v="0"/>
    <n v="0"/>
    <n v="2"/>
    <n v="1"/>
    <n v="50"/>
    <n v="51"/>
    <n v="107"/>
    <n v="567"/>
    <n v="269"/>
    <n v="85"/>
    <n v="39"/>
    <n v="4210"/>
    <n v="1401"/>
    <n v="0"/>
    <n v="11"/>
    <n v="1198"/>
    <n v="374"/>
    <n v="2438"/>
  </r>
  <r>
    <x v="5"/>
    <x v="39"/>
    <x v="219"/>
    <x v="15"/>
    <n v="62"/>
    <n v="3"/>
    <n v="1"/>
    <n v="2"/>
    <n v="1"/>
    <n v="43"/>
    <n v="3"/>
    <n v="7"/>
    <n v="2"/>
    <n v="59"/>
    <n v="48"/>
    <n v="5"/>
    <n v="0"/>
    <n v="122"/>
    <n v="96"/>
    <n v="8"/>
    <n v="3"/>
    <n v="2"/>
    <n v="743"/>
    <n v="390"/>
    <n v="14"/>
    <n v="116"/>
    <n v="8"/>
    <n v="381"/>
    <n v="172"/>
    <n v="1"/>
    <n v="66"/>
    <n v="26"/>
    <n v="114"/>
    <n v="57"/>
    <n v="0"/>
    <n v="21"/>
    <n v="4"/>
    <n v="42"/>
    <n v="33"/>
    <n v="3"/>
    <n v="0"/>
    <n v="0"/>
    <n v="0"/>
    <n v="1"/>
    <n v="0"/>
    <n v="0"/>
    <n v="0"/>
    <n v="1"/>
    <n v="0"/>
    <n v="0"/>
    <n v="0"/>
    <n v="0"/>
    <n v="1"/>
    <n v="0"/>
    <n v="1"/>
    <n v="0"/>
    <n v="0"/>
    <n v="0"/>
    <n v="2"/>
    <n v="1"/>
    <n v="50"/>
    <n v="51"/>
    <n v="107"/>
    <n v="569"/>
    <n v="272"/>
    <n v="86"/>
    <n v="39"/>
    <n v="4218"/>
    <n v="1428"/>
    <n v="0"/>
    <n v="10"/>
    <n v="1195"/>
    <n v="381"/>
    <n v="2445"/>
  </r>
  <r>
    <x v="5"/>
    <x v="39"/>
    <x v="219"/>
    <x v="16"/>
    <n v="62"/>
    <n v="3"/>
    <n v="1"/>
    <n v="2"/>
    <n v="1"/>
    <n v="43"/>
    <n v="3"/>
    <n v="7"/>
    <n v="2"/>
    <n v="59"/>
    <n v="49"/>
    <n v="5"/>
    <n v="0"/>
    <n v="122"/>
    <n v="97"/>
    <n v="8"/>
    <n v="4"/>
    <n v="1"/>
    <n v="747"/>
    <n v="396"/>
    <n v="13"/>
    <n v="115"/>
    <n v="9"/>
    <n v="378"/>
    <n v="173"/>
    <n v="1"/>
    <n v="65"/>
    <n v="26"/>
    <n v="114"/>
    <n v="56"/>
    <n v="0"/>
    <n v="21"/>
    <n v="4"/>
    <n v="43"/>
    <n v="35"/>
    <n v="3"/>
    <n v="0"/>
    <n v="0"/>
    <n v="0"/>
    <n v="1"/>
    <n v="0"/>
    <n v="0"/>
    <n v="0"/>
    <n v="1"/>
    <n v="0"/>
    <n v="0"/>
    <n v="0"/>
    <n v="0"/>
    <n v="1"/>
    <n v="0"/>
    <n v="1"/>
    <n v="0"/>
    <n v="0"/>
    <n v="0"/>
    <n v="2"/>
    <n v="1"/>
    <n v="50"/>
    <n v="51"/>
    <n v="107"/>
    <n v="572"/>
    <n v="269"/>
    <n v="86"/>
    <n v="40"/>
    <n v="4224"/>
    <n v="1466"/>
    <n v="0"/>
    <n v="11"/>
    <n v="1196"/>
    <n v="369"/>
    <n v="2453"/>
  </r>
  <r>
    <x v="5"/>
    <x v="38"/>
    <x v="220"/>
    <x v="0"/>
    <n v="60"/>
    <n v="0"/>
    <n v="0"/>
    <n v="2"/>
    <n v="0"/>
    <n v="11"/>
    <n v="1"/>
    <n v="10"/>
    <n v="3"/>
    <n v="32"/>
    <n v="0"/>
    <n v="7"/>
    <n v="0"/>
    <n v="144"/>
    <n v="0"/>
    <n v="56"/>
    <n v="2"/>
    <n v="1"/>
    <n v="503"/>
    <n v="0"/>
    <n v="34"/>
    <n v="95"/>
    <n v="6"/>
    <n v="322"/>
    <n v="11"/>
    <n v="4"/>
    <n v="62"/>
    <n v="29"/>
    <n v="111"/>
    <n v="0"/>
    <n v="4"/>
    <n v="22"/>
    <n v="2"/>
    <n v="38"/>
    <n v="0"/>
    <n v="3"/>
    <n v="0"/>
    <n v="0"/>
    <n v="0"/>
    <n v="0"/>
    <n v="0"/>
    <n v="0"/>
    <n v="0"/>
    <n v="0"/>
    <n v="0"/>
    <n v="0"/>
    <n v="0"/>
    <n v="2"/>
    <n v="1"/>
    <n v="16"/>
    <n v="16"/>
    <n v="0"/>
    <n v="1"/>
    <n v="3"/>
    <m/>
    <m/>
    <m/>
    <m/>
    <m/>
    <m/>
    <m/>
    <m/>
    <m/>
    <m/>
    <m/>
    <m/>
    <m/>
    <m/>
    <m/>
    <m/>
  </r>
  <r>
    <x v="5"/>
    <x v="38"/>
    <x v="220"/>
    <x v="1"/>
    <n v="60"/>
    <n v="0"/>
    <n v="0"/>
    <n v="2"/>
    <n v="0"/>
    <n v="16"/>
    <n v="1"/>
    <n v="10"/>
    <n v="3"/>
    <n v="33"/>
    <n v="0"/>
    <n v="10"/>
    <n v="0"/>
    <n v="145"/>
    <n v="0"/>
    <n v="64"/>
    <n v="2"/>
    <n v="1"/>
    <n v="507"/>
    <n v="0"/>
    <n v="38"/>
    <n v="97"/>
    <n v="5"/>
    <n v="322"/>
    <n v="16"/>
    <n v="4"/>
    <n v="62"/>
    <n v="29"/>
    <n v="111"/>
    <n v="0"/>
    <n v="5"/>
    <n v="21"/>
    <n v="2"/>
    <n v="38"/>
    <n v="0"/>
    <n v="5"/>
    <n v="0"/>
    <n v="0"/>
    <n v="0"/>
    <n v="0"/>
    <n v="0"/>
    <n v="0"/>
    <n v="0"/>
    <n v="0"/>
    <n v="0"/>
    <n v="0"/>
    <n v="0"/>
    <n v="2"/>
    <n v="0"/>
    <n v="16"/>
    <n v="16"/>
    <n v="0"/>
    <n v="1"/>
    <n v="3"/>
    <m/>
    <m/>
    <m/>
    <m/>
    <m/>
    <m/>
    <m/>
    <m/>
    <m/>
    <m/>
    <m/>
    <m/>
    <m/>
    <m/>
    <m/>
    <m/>
  </r>
  <r>
    <x v="5"/>
    <x v="38"/>
    <x v="220"/>
    <x v="2"/>
    <n v="60"/>
    <n v="1"/>
    <n v="0"/>
    <n v="2"/>
    <n v="0"/>
    <n v="16"/>
    <n v="1"/>
    <n v="10"/>
    <n v="3"/>
    <n v="33"/>
    <n v="10"/>
    <n v="2"/>
    <n v="0"/>
    <n v="144"/>
    <n v="73"/>
    <n v="16"/>
    <n v="2"/>
    <n v="0"/>
    <n v="507"/>
    <n v="51"/>
    <n v="16"/>
    <n v="98"/>
    <n v="5"/>
    <n v="323"/>
    <n v="24"/>
    <n v="4"/>
    <n v="61"/>
    <n v="28"/>
    <n v="111"/>
    <n v="7"/>
    <n v="1"/>
    <n v="22"/>
    <n v="2"/>
    <n v="39"/>
    <n v="7"/>
    <n v="3"/>
    <n v="0"/>
    <n v="0"/>
    <n v="0"/>
    <n v="1"/>
    <n v="0"/>
    <n v="0"/>
    <n v="0"/>
    <n v="0"/>
    <n v="0"/>
    <n v="0"/>
    <n v="0"/>
    <n v="0"/>
    <n v="0"/>
    <n v="0"/>
    <n v="0"/>
    <n v="0"/>
    <n v="0"/>
    <n v="0"/>
    <n v="0"/>
    <n v="2"/>
    <n v="44"/>
    <n v="29"/>
    <n v="122"/>
    <n v="365"/>
    <n v="217"/>
    <n v="75"/>
    <n v="35"/>
    <m/>
    <m/>
    <m/>
    <m/>
    <m/>
    <m/>
    <m/>
  </r>
  <r>
    <x v="5"/>
    <x v="38"/>
    <x v="220"/>
    <x v="3"/>
    <n v="60"/>
    <n v="1"/>
    <n v="0"/>
    <n v="2"/>
    <n v="0"/>
    <n v="19"/>
    <n v="1"/>
    <n v="10"/>
    <n v="3"/>
    <n v="33"/>
    <n v="13"/>
    <n v="2"/>
    <n v="0"/>
    <n v="143"/>
    <n v="77"/>
    <n v="16"/>
    <n v="2"/>
    <n v="0"/>
    <n v="511"/>
    <n v="72"/>
    <n v="16"/>
    <n v="98"/>
    <n v="5"/>
    <n v="327"/>
    <n v="35"/>
    <n v="4"/>
    <n v="61"/>
    <n v="31"/>
    <n v="113"/>
    <n v="8"/>
    <n v="1"/>
    <n v="22"/>
    <n v="2"/>
    <n v="39"/>
    <n v="9"/>
    <n v="3"/>
    <n v="0"/>
    <n v="0"/>
    <n v="0"/>
    <n v="1"/>
    <n v="0"/>
    <n v="0"/>
    <n v="0"/>
    <n v="0"/>
    <n v="0"/>
    <n v="0"/>
    <n v="0"/>
    <n v="0"/>
    <n v="0"/>
    <n v="0"/>
    <n v="0"/>
    <n v="0"/>
    <n v="0"/>
    <n v="0"/>
    <n v="0"/>
    <n v="2"/>
    <n v="44"/>
    <n v="29"/>
    <n v="121"/>
    <n v="371"/>
    <n v="217"/>
    <n v="77"/>
    <n v="35"/>
    <m/>
    <m/>
    <m/>
    <m/>
    <m/>
    <m/>
    <m/>
  </r>
  <r>
    <x v="5"/>
    <x v="38"/>
    <x v="220"/>
    <x v="4"/>
    <n v="58"/>
    <n v="1"/>
    <n v="0"/>
    <n v="0"/>
    <n v="0"/>
    <n v="19"/>
    <n v="1"/>
    <n v="10"/>
    <n v="3"/>
    <n v="21"/>
    <n v="8"/>
    <n v="1"/>
    <n v="0"/>
    <n v="150"/>
    <n v="82"/>
    <n v="17"/>
    <n v="2"/>
    <n v="1"/>
    <n v="514"/>
    <n v="82"/>
    <n v="15"/>
    <n v="99"/>
    <n v="7"/>
    <n v="327"/>
    <n v="42"/>
    <n v="4"/>
    <n v="61"/>
    <n v="30"/>
    <n v="114"/>
    <n v="8"/>
    <n v="2"/>
    <n v="22"/>
    <n v="2"/>
    <n v="40"/>
    <n v="9"/>
    <n v="3"/>
    <n v="0"/>
    <n v="0"/>
    <n v="0"/>
    <n v="1"/>
    <n v="0"/>
    <n v="0"/>
    <n v="0"/>
    <n v="0"/>
    <n v="0"/>
    <n v="0"/>
    <n v="0"/>
    <n v="0"/>
    <n v="0"/>
    <n v="0"/>
    <n v="0"/>
    <n v="0"/>
    <n v="0"/>
    <n v="0"/>
    <n v="0"/>
    <n v="0"/>
    <n v="42"/>
    <n v="18"/>
    <n v="126"/>
    <n v="372"/>
    <n v="219"/>
    <n v="79"/>
    <n v="36"/>
    <m/>
    <m/>
    <m/>
    <m/>
    <m/>
    <m/>
    <m/>
  </r>
  <r>
    <x v="5"/>
    <x v="38"/>
    <x v="220"/>
    <x v="5"/>
    <n v="58"/>
    <n v="1"/>
    <n v="0"/>
    <n v="0"/>
    <n v="0"/>
    <n v="24"/>
    <n v="1"/>
    <n v="10"/>
    <n v="3"/>
    <n v="7"/>
    <n v="3"/>
    <n v="0"/>
    <n v="0"/>
    <n v="157"/>
    <n v="89"/>
    <n v="18"/>
    <n v="2"/>
    <n v="1"/>
    <n v="515"/>
    <n v="119"/>
    <n v="15"/>
    <n v="97"/>
    <n v="6"/>
    <n v="328"/>
    <n v="60"/>
    <n v="4"/>
    <n v="60"/>
    <n v="30"/>
    <n v="115"/>
    <n v="8"/>
    <n v="2"/>
    <n v="22"/>
    <n v="2"/>
    <n v="40"/>
    <n v="11"/>
    <n v="3"/>
    <n v="0"/>
    <n v="0"/>
    <n v="0"/>
    <n v="1"/>
    <n v="0"/>
    <n v="0"/>
    <n v="0"/>
    <n v="0"/>
    <n v="0"/>
    <n v="0"/>
    <n v="0"/>
    <n v="0"/>
    <n v="0"/>
    <n v="0"/>
    <n v="0"/>
    <n v="0"/>
    <n v="0"/>
    <n v="0"/>
    <n v="0"/>
    <n v="0"/>
    <n v="42"/>
    <n v="6"/>
    <n v="131"/>
    <n v="375"/>
    <n v="222"/>
    <n v="79"/>
    <n v="36"/>
    <m/>
    <m/>
    <m/>
    <m/>
    <m/>
    <m/>
    <m/>
  </r>
  <r>
    <x v="5"/>
    <x v="38"/>
    <x v="220"/>
    <x v="6"/>
    <n v="58"/>
    <n v="1"/>
    <n v="0"/>
    <n v="0"/>
    <n v="0"/>
    <n v="26"/>
    <n v="1"/>
    <n v="10"/>
    <n v="3"/>
    <n v="7"/>
    <n v="3"/>
    <n v="0"/>
    <n v="0"/>
    <n v="157"/>
    <n v="91"/>
    <n v="18"/>
    <n v="2"/>
    <n v="0"/>
    <n v="516"/>
    <n v="143"/>
    <n v="15"/>
    <n v="96"/>
    <n v="6"/>
    <n v="328"/>
    <n v="76"/>
    <n v="4"/>
    <n v="61"/>
    <n v="31"/>
    <n v="117"/>
    <n v="8"/>
    <n v="2"/>
    <n v="22"/>
    <n v="2"/>
    <n v="40"/>
    <n v="13"/>
    <n v="3"/>
    <n v="0"/>
    <n v="0"/>
    <n v="0"/>
    <n v="1"/>
    <n v="0"/>
    <n v="0"/>
    <n v="0"/>
    <n v="0"/>
    <n v="0"/>
    <n v="0"/>
    <n v="0"/>
    <n v="0"/>
    <n v="0"/>
    <n v="0"/>
    <n v="0"/>
    <n v="0"/>
    <n v="0"/>
    <n v="0"/>
    <n v="0"/>
    <n v="0"/>
    <n v="42"/>
    <n v="6"/>
    <n v="132"/>
    <n v="377"/>
    <n v="221"/>
    <n v="82"/>
    <n v="36"/>
    <m/>
    <m/>
    <m/>
    <m/>
    <m/>
    <m/>
    <m/>
  </r>
  <r>
    <x v="5"/>
    <x v="38"/>
    <x v="220"/>
    <x v="7"/>
    <n v="58"/>
    <n v="1"/>
    <n v="0"/>
    <n v="0"/>
    <n v="0"/>
    <n v="28"/>
    <n v="1"/>
    <n v="10"/>
    <n v="2"/>
    <n v="7"/>
    <n v="3"/>
    <n v="0"/>
    <n v="0"/>
    <n v="161"/>
    <n v="99"/>
    <n v="18"/>
    <n v="2"/>
    <n v="1"/>
    <n v="519"/>
    <n v="173"/>
    <n v="15"/>
    <n v="95"/>
    <n v="6"/>
    <n v="327"/>
    <n v="109"/>
    <n v="4"/>
    <n v="60"/>
    <n v="29"/>
    <n v="117"/>
    <n v="17"/>
    <n v="2"/>
    <n v="22"/>
    <n v="2"/>
    <n v="40"/>
    <n v="13"/>
    <n v="3"/>
    <n v="0"/>
    <n v="0"/>
    <n v="0"/>
    <n v="1"/>
    <n v="0"/>
    <n v="0"/>
    <n v="0"/>
    <n v="0"/>
    <n v="0"/>
    <n v="0"/>
    <n v="0"/>
    <n v="0"/>
    <n v="0"/>
    <n v="0"/>
    <n v="0"/>
    <n v="0"/>
    <n v="0"/>
    <n v="0"/>
    <n v="0"/>
    <n v="0"/>
    <n v="42"/>
    <n v="6"/>
    <n v="135"/>
    <n v="381"/>
    <n v="224"/>
    <n v="82"/>
    <n v="36"/>
    <m/>
    <m/>
    <m/>
    <m/>
    <m/>
    <m/>
    <m/>
  </r>
  <r>
    <x v="5"/>
    <x v="38"/>
    <x v="220"/>
    <x v="8"/>
    <n v="58"/>
    <n v="1"/>
    <n v="0"/>
    <n v="0"/>
    <n v="0"/>
    <n v="31"/>
    <n v="1"/>
    <n v="10"/>
    <n v="2"/>
    <n v="7"/>
    <n v="4"/>
    <n v="0"/>
    <n v="0"/>
    <n v="161"/>
    <n v="105"/>
    <n v="16"/>
    <n v="2"/>
    <n v="0"/>
    <n v="520"/>
    <n v="210"/>
    <n v="15"/>
    <n v="90"/>
    <n v="6"/>
    <n v="327"/>
    <n v="146"/>
    <n v="4"/>
    <n v="60"/>
    <n v="29"/>
    <n v="115"/>
    <n v="27"/>
    <n v="2"/>
    <n v="22"/>
    <n v="2"/>
    <n v="39"/>
    <n v="13"/>
    <n v="3"/>
    <n v="0"/>
    <n v="0"/>
    <n v="0"/>
    <n v="1"/>
    <n v="0"/>
    <n v="0"/>
    <n v="0"/>
    <n v="0"/>
    <n v="0"/>
    <n v="0"/>
    <n v="0"/>
    <n v="0"/>
    <n v="0"/>
    <n v="0"/>
    <n v="0"/>
    <n v="0"/>
    <n v="0"/>
    <n v="0"/>
    <n v="0"/>
    <n v="0"/>
    <n v="42"/>
    <n v="6"/>
    <n v="137"/>
    <n v="383"/>
    <n v="224"/>
    <n v="80"/>
    <n v="35"/>
    <n v="2477"/>
    <n v="497"/>
    <n v="0"/>
    <n v="31"/>
    <n v="590"/>
    <n v="189"/>
    <n v="1533"/>
  </r>
  <r>
    <x v="5"/>
    <x v="38"/>
    <x v="220"/>
    <x v="9"/>
    <n v="58"/>
    <n v="1"/>
    <n v="0"/>
    <n v="0"/>
    <n v="0"/>
    <n v="31"/>
    <n v="1"/>
    <n v="10"/>
    <n v="2"/>
    <n v="7"/>
    <n v="4"/>
    <n v="0"/>
    <n v="0"/>
    <n v="159"/>
    <n v="108"/>
    <n v="16"/>
    <n v="2"/>
    <n v="0"/>
    <n v="520"/>
    <n v="239"/>
    <n v="16"/>
    <n v="87"/>
    <n v="5"/>
    <n v="327"/>
    <n v="150"/>
    <n v="4"/>
    <n v="59"/>
    <n v="29"/>
    <n v="115"/>
    <n v="37"/>
    <n v="2"/>
    <n v="22"/>
    <n v="2"/>
    <n v="38"/>
    <n v="15"/>
    <n v="3"/>
    <n v="0"/>
    <n v="0"/>
    <n v="0"/>
    <n v="1"/>
    <n v="0"/>
    <n v="0"/>
    <n v="0"/>
    <n v="0"/>
    <n v="0"/>
    <n v="0"/>
    <n v="0"/>
    <n v="0"/>
    <n v="0"/>
    <n v="0"/>
    <n v="0"/>
    <n v="0"/>
    <n v="0"/>
    <n v="0"/>
    <n v="0"/>
    <n v="0"/>
    <n v="42"/>
    <n v="6"/>
    <n v="135"/>
    <n v="384"/>
    <n v="225"/>
    <n v="80"/>
    <n v="34"/>
    <n v="2473"/>
    <n v="696"/>
    <n v="0"/>
    <n v="35"/>
    <n v="579"/>
    <n v="188"/>
    <n v="1541"/>
  </r>
  <r>
    <x v="5"/>
    <x v="38"/>
    <x v="220"/>
    <x v="10"/>
    <n v="58"/>
    <n v="1"/>
    <n v="0"/>
    <n v="0"/>
    <n v="0"/>
    <n v="33"/>
    <n v="1"/>
    <n v="10"/>
    <n v="2"/>
    <n v="7"/>
    <n v="4"/>
    <n v="0"/>
    <n v="0"/>
    <n v="159"/>
    <n v="111"/>
    <n v="16"/>
    <n v="2"/>
    <n v="0"/>
    <n v="520"/>
    <n v="251"/>
    <n v="16"/>
    <n v="87"/>
    <n v="5"/>
    <n v="328"/>
    <n v="157"/>
    <n v="4"/>
    <n v="59"/>
    <n v="29"/>
    <n v="115"/>
    <n v="44"/>
    <n v="2"/>
    <n v="22"/>
    <n v="2"/>
    <n v="38"/>
    <n v="16"/>
    <n v="3"/>
    <n v="0"/>
    <n v="0"/>
    <n v="0"/>
    <n v="1"/>
    <n v="0"/>
    <n v="0"/>
    <n v="0"/>
    <n v="0"/>
    <n v="0"/>
    <n v="0"/>
    <n v="0"/>
    <n v="0"/>
    <n v="0"/>
    <n v="0"/>
    <n v="0"/>
    <n v="0"/>
    <n v="0"/>
    <n v="0"/>
    <n v="0"/>
    <n v="0"/>
    <n v="42"/>
    <n v="6"/>
    <n v="135"/>
    <n v="386"/>
    <n v="226"/>
    <n v="80"/>
    <n v="34"/>
    <n v="2477"/>
    <n v="782"/>
    <n v="0"/>
    <n v="35"/>
    <n v="575"/>
    <n v="188"/>
    <n v="1549"/>
  </r>
  <r>
    <x v="5"/>
    <x v="38"/>
    <x v="220"/>
    <x v="11"/>
    <n v="58"/>
    <n v="1"/>
    <n v="0"/>
    <n v="0"/>
    <n v="0"/>
    <n v="33"/>
    <n v="1"/>
    <n v="10"/>
    <n v="2"/>
    <n v="7"/>
    <n v="4"/>
    <n v="0"/>
    <n v="0"/>
    <n v="159"/>
    <n v="112"/>
    <n v="16"/>
    <n v="2"/>
    <n v="0"/>
    <n v="521"/>
    <n v="262"/>
    <n v="16"/>
    <n v="88"/>
    <n v="5"/>
    <n v="329"/>
    <n v="165"/>
    <n v="4"/>
    <n v="59"/>
    <n v="29"/>
    <n v="114"/>
    <n v="45"/>
    <n v="2"/>
    <n v="22"/>
    <n v="1"/>
    <n v="38"/>
    <n v="23"/>
    <n v="3"/>
    <n v="0"/>
    <n v="0"/>
    <n v="0"/>
    <n v="1"/>
    <n v="0"/>
    <n v="0"/>
    <n v="0"/>
    <n v="0"/>
    <n v="0"/>
    <n v="0"/>
    <n v="0"/>
    <n v="0"/>
    <n v="0"/>
    <n v="0"/>
    <n v="0"/>
    <n v="0"/>
    <n v="0"/>
    <n v="0"/>
    <n v="0"/>
    <n v="0"/>
    <n v="42"/>
    <n v="6"/>
    <n v="135"/>
    <n v="385"/>
    <n v="228"/>
    <n v="79"/>
    <n v="34"/>
    <n v="2478"/>
    <n v="869"/>
    <n v="0"/>
    <n v="35"/>
    <n v="572"/>
    <n v="184"/>
    <n v="1555"/>
  </r>
  <r>
    <x v="5"/>
    <x v="38"/>
    <x v="220"/>
    <x v="29"/>
    <n v="57"/>
    <n v="1"/>
    <n v="0"/>
    <n v="0"/>
    <n v="0"/>
    <n v="34"/>
    <n v="1"/>
    <n v="10"/>
    <n v="2"/>
    <n v="7"/>
    <n v="4"/>
    <n v="0"/>
    <n v="0"/>
    <n v="160"/>
    <n v="116"/>
    <n v="15"/>
    <n v="2"/>
    <n v="0"/>
    <n v="511"/>
    <n v="270"/>
    <n v="17"/>
    <n v="82"/>
    <n v="5"/>
    <n v="328"/>
    <n v="168"/>
    <n v="4"/>
    <n v="59"/>
    <n v="30"/>
    <n v="114"/>
    <n v="47"/>
    <n v="2"/>
    <n v="20"/>
    <n v="1"/>
    <n v="39"/>
    <n v="23"/>
    <n v="3"/>
    <n v="0"/>
    <n v="0"/>
    <n v="0"/>
    <n v="1"/>
    <n v="0"/>
    <n v="0"/>
    <n v="0"/>
    <n v="0"/>
    <n v="0"/>
    <n v="0"/>
    <n v="0"/>
    <n v="0"/>
    <n v="0"/>
    <n v="0"/>
    <n v="0"/>
    <n v="0"/>
    <n v="0"/>
    <n v="0"/>
    <n v="0"/>
    <n v="0"/>
    <n v="41"/>
    <n v="6"/>
    <n v="136"/>
    <n v="383"/>
    <n v="228"/>
    <n v="81"/>
    <n v="34"/>
    <n v="2463"/>
    <n v="908"/>
    <n v="0"/>
    <n v="35"/>
    <n v="567"/>
    <n v="180"/>
    <n v="1546"/>
  </r>
  <r>
    <x v="5"/>
    <x v="38"/>
    <x v="220"/>
    <x v="13"/>
    <n v="57"/>
    <n v="1"/>
    <n v="0"/>
    <n v="0"/>
    <n v="0"/>
    <n v="34"/>
    <n v="1"/>
    <n v="10"/>
    <n v="2"/>
    <n v="7"/>
    <n v="4"/>
    <n v="0"/>
    <n v="0"/>
    <n v="160"/>
    <n v="116"/>
    <n v="15"/>
    <n v="2"/>
    <n v="0"/>
    <n v="510"/>
    <n v="278"/>
    <n v="17"/>
    <n v="82"/>
    <n v="5"/>
    <n v="329"/>
    <n v="172"/>
    <n v="5"/>
    <n v="58"/>
    <n v="30"/>
    <n v="115"/>
    <n v="48"/>
    <n v="2"/>
    <n v="20"/>
    <n v="2"/>
    <n v="38"/>
    <n v="23"/>
    <n v="3"/>
    <n v="0"/>
    <n v="0"/>
    <n v="0"/>
    <n v="1"/>
    <n v="0"/>
    <n v="0"/>
    <n v="0"/>
    <n v="0"/>
    <n v="0"/>
    <n v="0"/>
    <n v="0"/>
    <n v="0"/>
    <n v="0"/>
    <n v="0"/>
    <n v="0"/>
    <n v="0"/>
    <n v="0"/>
    <n v="0"/>
    <n v="0"/>
    <n v="0"/>
    <n v="41"/>
    <n v="6"/>
    <n v="137"/>
    <n v="384"/>
    <n v="229"/>
    <n v="83"/>
    <n v="33"/>
    <n v="2480"/>
    <n v="948"/>
    <n v="0"/>
    <n v="36"/>
    <n v="563"/>
    <n v="184"/>
    <n v="1564"/>
  </r>
  <r>
    <x v="5"/>
    <x v="38"/>
    <x v="220"/>
    <x v="31"/>
    <n v="58"/>
    <n v="2"/>
    <n v="0"/>
    <n v="0"/>
    <n v="0"/>
    <n v="34"/>
    <n v="1"/>
    <n v="9"/>
    <n v="2"/>
    <n v="6"/>
    <n v="4"/>
    <n v="0"/>
    <n v="0"/>
    <n v="159"/>
    <n v="117"/>
    <n v="15"/>
    <n v="2"/>
    <n v="0"/>
    <n v="507"/>
    <n v="286"/>
    <n v="17"/>
    <n v="80"/>
    <n v="5"/>
    <n v="330"/>
    <n v="173"/>
    <n v="7"/>
    <n v="58"/>
    <n v="29"/>
    <n v="118"/>
    <n v="50"/>
    <n v="2"/>
    <n v="20"/>
    <n v="2"/>
    <n v="37"/>
    <n v="25"/>
    <n v="3"/>
    <n v="0"/>
    <n v="0"/>
    <n v="0"/>
    <n v="0"/>
    <n v="0"/>
    <n v="0"/>
    <n v="0"/>
    <n v="0"/>
    <n v="0"/>
    <n v="0"/>
    <n v="0"/>
    <n v="0"/>
    <n v="0"/>
    <n v="0"/>
    <n v="0"/>
    <n v="0"/>
    <n v="0"/>
    <n v="0"/>
    <n v="0"/>
    <n v="0"/>
    <n v="41"/>
    <n v="5"/>
    <n v="137"/>
    <n v="383"/>
    <n v="228"/>
    <n v="85"/>
    <n v="33"/>
    <n v="2470"/>
    <n v="978"/>
    <n v="0"/>
    <n v="36"/>
    <n v="555"/>
    <n v="183"/>
    <n v="1557"/>
  </r>
  <r>
    <x v="5"/>
    <x v="38"/>
    <x v="220"/>
    <x v="15"/>
    <n v="58"/>
    <n v="2"/>
    <n v="0"/>
    <n v="0"/>
    <n v="0"/>
    <n v="34"/>
    <n v="1"/>
    <n v="9"/>
    <n v="2"/>
    <n v="6"/>
    <n v="4"/>
    <n v="0"/>
    <n v="0"/>
    <n v="160"/>
    <n v="120"/>
    <n v="15"/>
    <n v="2"/>
    <n v="0"/>
    <n v="506"/>
    <n v="285"/>
    <n v="17"/>
    <n v="80"/>
    <n v="5"/>
    <n v="329"/>
    <n v="175"/>
    <n v="7"/>
    <n v="58"/>
    <n v="29"/>
    <n v="120"/>
    <n v="53"/>
    <n v="2"/>
    <n v="20"/>
    <n v="2"/>
    <n v="37"/>
    <n v="25"/>
    <n v="3"/>
    <n v="0"/>
    <n v="0"/>
    <n v="0"/>
    <n v="0"/>
    <n v="0"/>
    <n v="0"/>
    <n v="0"/>
    <n v="0"/>
    <n v="0"/>
    <n v="0"/>
    <n v="0"/>
    <n v="0"/>
    <n v="0"/>
    <n v="0"/>
    <n v="0"/>
    <n v="0"/>
    <n v="0"/>
    <n v="0"/>
    <n v="0"/>
    <n v="0"/>
    <n v="41"/>
    <n v="5"/>
    <n v="138"/>
    <n v="382"/>
    <n v="228"/>
    <n v="88"/>
    <n v="33"/>
    <n v="2471"/>
    <n v="999"/>
    <n v="0"/>
    <n v="36"/>
    <n v="552"/>
    <n v="185"/>
    <n v="1562"/>
  </r>
  <r>
    <x v="5"/>
    <x v="38"/>
    <x v="220"/>
    <x v="16"/>
    <n v="56"/>
    <n v="2"/>
    <n v="0"/>
    <n v="0"/>
    <n v="0"/>
    <n v="33"/>
    <n v="1"/>
    <n v="8"/>
    <n v="2"/>
    <n v="6"/>
    <n v="4"/>
    <n v="0"/>
    <n v="0"/>
    <n v="161"/>
    <n v="120"/>
    <n v="15"/>
    <n v="2"/>
    <n v="1"/>
    <n v="508"/>
    <n v="289"/>
    <n v="18"/>
    <n v="79"/>
    <n v="5"/>
    <n v="329"/>
    <n v="176"/>
    <n v="7"/>
    <n v="58"/>
    <n v="29"/>
    <n v="120"/>
    <n v="53"/>
    <n v="2"/>
    <n v="19"/>
    <n v="3"/>
    <n v="38"/>
    <n v="26"/>
    <n v="3"/>
    <n v="0"/>
    <n v="0"/>
    <n v="0"/>
    <n v="0"/>
    <n v="0"/>
    <n v="0"/>
    <n v="0"/>
    <n v="0"/>
    <n v="0"/>
    <n v="0"/>
    <n v="0"/>
    <n v="0"/>
    <n v="0"/>
    <n v="0"/>
    <n v="0"/>
    <n v="0"/>
    <n v="0"/>
    <n v="0"/>
    <n v="0"/>
    <n v="0"/>
    <n v="40"/>
    <n v="5"/>
    <n v="138"/>
    <n v="386"/>
    <n v="228"/>
    <n v="88"/>
    <n v="34"/>
    <n v="2477"/>
    <n v="1009"/>
    <n v="0"/>
    <n v="36"/>
    <n v="550"/>
    <n v="193"/>
    <n v="1564"/>
  </r>
  <r>
    <x v="5"/>
    <x v="34"/>
    <x v="221"/>
    <x v="0"/>
    <n v="150"/>
    <n v="4"/>
    <n v="2"/>
    <n v="1"/>
    <n v="0"/>
    <n v="14"/>
    <n v="15"/>
    <n v="5"/>
    <n v="4"/>
    <n v="6"/>
    <n v="0"/>
    <n v="0"/>
    <n v="1"/>
    <n v="421"/>
    <n v="0"/>
    <n v="106"/>
    <n v="11"/>
    <n v="1"/>
    <n v="1822"/>
    <n v="0"/>
    <n v="73"/>
    <n v="140"/>
    <n v="30"/>
    <n v="787"/>
    <n v="25"/>
    <n v="129"/>
    <n v="33"/>
    <n v="27"/>
    <n v="253"/>
    <n v="0"/>
    <n v="12"/>
    <n v="43"/>
    <n v="5"/>
    <n v="36"/>
    <n v="0"/>
    <n v="3"/>
    <n v="0"/>
    <n v="0"/>
    <n v="0"/>
    <n v="0"/>
    <n v="0"/>
    <n v="0"/>
    <n v="0"/>
    <n v="0"/>
    <n v="0"/>
    <n v="0"/>
    <n v="0"/>
    <n v="1"/>
    <n v="0"/>
    <n v="28"/>
    <n v="176"/>
    <n v="0"/>
    <n v="13"/>
    <n v="2"/>
    <m/>
    <m/>
    <m/>
    <m/>
    <m/>
    <m/>
    <m/>
    <m/>
    <m/>
    <m/>
    <m/>
    <m/>
    <m/>
    <m/>
    <m/>
    <m/>
  </r>
  <r>
    <x v="5"/>
    <x v="34"/>
    <x v="221"/>
    <x v="1"/>
    <n v="149"/>
    <n v="4"/>
    <n v="3"/>
    <n v="1"/>
    <n v="0"/>
    <n v="25"/>
    <n v="14"/>
    <n v="5"/>
    <n v="4"/>
    <n v="6"/>
    <n v="0"/>
    <n v="0"/>
    <n v="1"/>
    <n v="421"/>
    <n v="0"/>
    <n v="151"/>
    <n v="11"/>
    <n v="2"/>
    <n v="1825"/>
    <n v="0"/>
    <n v="134"/>
    <n v="141"/>
    <n v="29"/>
    <n v="789"/>
    <n v="41"/>
    <n v="127"/>
    <n v="34"/>
    <n v="30"/>
    <n v="253"/>
    <n v="0"/>
    <n v="15"/>
    <n v="43"/>
    <n v="4"/>
    <n v="36"/>
    <n v="0"/>
    <n v="4"/>
    <n v="0"/>
    <n v="0"/>
    <n v="0"/>
    <n v="0"/>
    <n v="0"/>
    <n v="0"/>
    <n v="0"/>
    <n v="0"/>
    <n v="0"/>
    <n v="0"/>
    <n v="0"/>
    <n v="1"/>
    <n v="0"/>
    <n v="28"/>
    <n v="175"/>
    <n v="0"/>
    <n v="14"/>
    <n v="2"/>
    <m/>
    <m/>
    <m/>
    <m/>
    <m/>
    <m/>
    <m/>
    <m/>
    <m/>
    <m/>
    <m/>
    <m/>
    <m/>
    <m/>
    <m/>
    <m/>
  </r>
  <r>
    <x v="5"/>
    <x v="34"/>
    <x v="221"/>
    <x v="2"/>
    <n v="149"/>
    <n v="4"/>
    <n v="4"/>
    <n v="1"/>
    <n v="0"/>
    <n v="34"/>
    <n v="14"/>
    <n v="5"/>
    <n v="4"/>
    <n v="6"/>
    <n v="0"/>
    <n v="1"/>
    <n v="1"/>
    <n v="421"/>
    <n v="179"/>
    <n v="27"/>
    <n v="11"/>
    <n v="3"/>
    <n v="1823"/>
    <n v="183"/>
    <n v="171"/>
    <n v="138"/>
    <n v="30"/>
    <n v="786"/>
    <n v="49"/>
    <n v="126"/>
    <n v="34"/>
    <n v="30"/>
    <n v="253"/>
    <n v="22"/>
    <n v="14"/>
    <n v="44"/>
    <n v="4"/>
    <n v="36"/>
    <n v="4"/>
    <n v="2"/>
    <n v="0"/>
    <n v="0"/>
    <n v="0"/>
    <n v="0"/>
    <n v="0"/>
    <n v="0"/>
    <n v="0"/>
    <n v="0"/>
    <n v="0"/>
    <n v="0"/>
    <n v="0"/>
    <n v="0"/>
    <n v="0"/>
    <n v="0"/>
    <n v="0"/>
    <n v="0"/>
    <n v="0"/>
    <n v="0"/>
    <n v="4"/>
    <n v="1"/>
    <n v="122"/>
    <n v="4"/>
    <n v="372"/>
    <n v="1370"/>
    <n v="567"/>
    <n v="166"/>
    <n v="31"/>
    <m/>
    <m/>
    <m/>
    <m/>
    <m/>
    <m/>
    <m/>
  </r>
  <r>
    <x v="5"/>
    <x v="34"/>
    <x v="221"/>
    <x v="3"/>
    <n v="148"/>
    <n v="4"/>
    <n v="4"/>
    <n v="1"/>
    <n v="0"/>
    <n v="39"/>
    <n v="14"/>
    <n v="5"/>
    <n v="4"/>
    <n v="6"/>
    <n v="0"/>
    <n v="0"/>
    <n v="1"/>
    <n v="419"/>
    <n v="199"/>
    <n v="27"/>
    <n v="11"/>
    <n v="4"/>
    <n v="1828"/>
    <n v="234"/>
    <n v="169"/>
    <n v="139"/>
    <n v="32"/>
    <n v="791"/>
    <n v="75"/>
    <n v="127"/>
    <n v="35"/>
    <n v="32"/>
    <n v="255"/>
    <n v="26"/>
    <n v="14"/>
    <n v="45"/>
    <n v="4"/>
    <n v="37"/>
    <n v="4"/>
    <n v="2"/>
    <n v="0"/>
    <n v="0"/>
    <n v="0"/>
    <n v="0"/>
    <n v="0"/>
    <n v="0"/>
    <n v="0"/>
    <n v="0"/>
    <n v="0"/>
    <n v="0"/>
    <n v="0"/>
    <n v="0"/>
    <n v="0"/>
    <n v="0"/>
    <n v="0"/>
    <n v="0"/>
    <n v="0"/>
    <n v="0"/>
    <n v="4"/>
    <n v="1"/>
    <n v="121"/>
    <n v="4"/>
    <n v="369"/>
    <n v="1375"/>
    <n v="571"/>
    <n v="170"/>
    <n v="32"/>
    <m/>
    <m/>
    <m/>
    <m/>
    <m/>
    <m/>
    <m/>
  </r>
  <r>
    <x v="5"/>
    <x v="34"/>
    <x v="221"/>
    <x v="4"/>
    <n v="145"/>
    <n v="4"/>
    <n v="4"/>
    <n v="1"/>
    <n v="0"/>
    <n v="45"/>
    <n v="14"/>
    <n v="5"/>
    <n v="4"/>
    <n v="6"/>
    <n v="0"/>
    <n v="0"/>
    <n v="1"/>
    <n v="420"/>
    <n v="218"/>
    <n v="27"/>
    <n v="10"/>
    <n v="2"/>
    <n v="1820"/>
    <n v="288"/>
    <n v="166"/>
    <n v="135"/>
    <n v="30"/>
    <n v="789"/>
    <n v="105"/>
    <n v="124"/>
    <n v="35"/>
    <n v="33"/>
    <n v="253"/>
    <n v="30"/>
    <n v="14"/>
    <n v="44"/>
    <n v="4"/>
    <n v="39"/>
    <n v="4"/>
    <n v="2"/>
    <n v="0"/>
    <n v="0"/>
    <n v="0"/>
    <n v="0"/>
    <n v="0"/>
    <n v="0"/>
    <n v="0"/>
    <n v="0"/>
    <n v="0"/>
    <n v="0"/>
    <n v="0"/>
    <n v="0"/>
    <n v="0"/>
    <n v="0"/>
    <n v="0"/>
    <n v="0"/>
    <n v="0"/>
    <n v="0"/>
    <n v="4"/>
    <n v="1"/>
    <n v="119"/>
    <n v="4"/>
    <n v="372"/>
    <n v="1379"/>
    <n v="568"/>
    <n v="170"/>
    <n v="33"/>
    <m/>
    <m/>
    <m/>
    <m/>
    <m/>
    <m/>
    <m/>
  </r>
  <r>
    <x v="5"/>
    <x v="34"/>
    <x v="221"/>
    <x v="5"/>
    <n v="146"/>
    <n v="4"/>
    <n v="4"/>
    <n v="1"/>
    <n v="0"/>
    <n v="51"/>
    <n v="14"/>
    <n v="5"/>
    <n v="4"/>
    <n v="6"/>
    <n v="0"/>
    <n v="0"/>
    <n v="1"/>
    <n v="421"/>
    <n v="235"/>
    <n v="27"/>
    <n v="8"/>
    <n v="3"/>
    <n v="1821"/>
    <n v="394"/>
    <n v="160"/>
    <n v="134"/>
    <n v="30"/>
    <n v="790"/>
    <n v="160"/>
    <n v="124"/>
    <n v="34"/>
    <n v="32"/>
    <n v="260"/>
    <n v="33"/>
    <n v="15"/>
    <n v="43"/>
    <n v="5"/>
    <n v="39"/>
    <n v="5"/>
    <n v="2"/>
    <n v="0"/>
    <n v="0"/>
    <n v="0"/>
    <n v="0"/>
    <n v="0"/>
    <n v="0"/>
    <n v="0"/>
    <n v="0"/>
    <n v="0"/>
    <n v="0"/>
    <n v="0"/>
    <n v="0"/>
    <n v="0"/>
    <n v="0"/>
    <n v="0"/>
    <n v="0"/>
    <n v="0"/>
    <n v="0"/>
    <n v="4"/>
    <n v="1"/>
    <n v="120"/>
    <n v="4"/>
    <n v="374"/>
    <n v="1388"/>
    <n v="569"/>
    <n v="175"/>
    <n v="33"/>
    <m/>
    <m/>
    <m/>
    <m/>
    <m/>
    <m/>
    <m/>
  </r>
  <r>
    <x v="5"/>
    <x v="34"/>
    <x v="221"/>
    <x v="6"/>
    <n v="146"/>
    <n v="4"/>
    <n v="4"/>
    <n v="1"/>
    <n v="0"/>
    <n v="58"/>
    <n v="13"/>
    <n v="5"/>
    <n v="4"/>
    <n v="6"/>
    <n v="0"/>
    <n v="0"/>
    <n v="1"/>
    <n v="418"/>
    <n v="243"/>
    <n v="26"/>
    <n v="8"/>
    <n v="3"/>
    <n v="1824"/>
    <n v="468"/>
    <n v="159"/>
    <n v="136"/>
    <n v="30"/>
    <n v="789"/>
    <n v="205"/>
    <n v="123"/>
    <n v="34"/>
    <n v="33"/>
    <n v="263"/>
    <n v="38"/>
    <n v="15"/>
    <n v="42"/>
    <n v="5"/>
    <n v="38"/>
    <n v="7"/>
    <n v="2"/>
    <n v="0"/>
    <n v="0"/>
    <n v="0"/>
    <n v="0"/>
    <n v="0"/>
    <n v="0"/>
    <n v="0"/>
    <n v="0"/>
    <n v="0"/>
    <n v="0"/>
    <n v="0"/>
    <n v="0"/>
    <n v="0"/>
    <n v="0"/>
    <n v="0"/>
    <n v="0"/>
    <n v="0"/>
    <n v="0"/>
    <n v="4"/>
    <n v="1"/>
    <n v="121"/>
    <n v="4"/>
    <n v="372"/>
    <n v="1397"/>
    <n v="568"/>
    <n v="178"/>
    <n v="32"/>
    <m/>
    <m/>
    <m/>
    <m/>
    <m/>
    <m/>
    <m/>
  </r>
  <r>
    <x v="5"/>
    <x v="34"/>
    <x v="221"/>
    <x v="7"/>
    <n v="145"/>
    <n v="4"/>
    <n v="4"/>
    <n v="1"/>
    <n v="0"/>
    <n v="62"/>
    <n v="13"/>
    <n v="5"/>
    <n v="4"/>
    <n v="6"/>
    <n v="0"/>
    <n v="0"/>
    <n v="1"/>
    <n v="416"/>
    <n v="251"/>
    <n v="26"/>
    <n v="8"/>
    <n v="3"/>
    <n v="1829"/>
    <n v="544"/>
    <n v="158"/>
    <n v="137"/>
    <n v="31"/>
    <n v="786"/>
    <n v="251"/>
    <n v="122"/>
    <n v="35"/>
    <n v="30"/>
    <n v="263"/>
    <n v="43"/>
    <n v="15"/>
    <n v="42"/>
    <n v="6"/>
    <n v="38"/>
    <n v="8"/>
    <n v="2"/>
    <n v="0"/>
    <n v="0"/>
    <n v="0"/>
    <n v="0"/>
    <n v="0"/>
    <n v="0"/>
    <n v="0"/>
    <n v="0"/>
    <n v="0"/>
    <n v="0"/>
    <n v="0"/>
    <n v="0"/>
    <n v="0"/>
    <n v="0"/>
    <n v="0"/>
    <n v="0"/>
    <n v="0"/>
    <n v="0"/>
    <n v="4"/>
    <n v="1"/>
    <n v="120"/>
    <n v="4"/>
    <n v="370"/>
    <n v="1399"/>
    <n v="569"/>
    <n v="178"/>
    <n v="32"/>
    <m/>
    <m/>
    <m/>
    <m/>
    <m/>
    <m/>
    <m/>
  </r>
  <r>
    <x v="5"/>
    <x v="34"/>
    <x v="221"/>
    <x v="8"/>
    <n v="144"/>
    <n v="4"/>
    <n v="4"/>
    <n v="1"/>
    <n v="0"/>
    <n v="69"/>
    <n v="13"/>
    <n v="5"/>
    <n v="4"/>
    <n v="6"/>
    <n v="0"/>
    <n v="0"/>
    <n v="1"/>
    <n v="416"/>
    <n v="262"/>
    <n v="26"/>
    <n v="8"/>
    <n v="2"/>
    <n v="1834"/>
    <n v="626"/>
    <n v="156"/>
    <n v="135"/>
    <n v="28"/>
    <n v="790"/>
    <n v="310"/>
    <n v="118"/>
    <n v="35"/>
    <n v="31"/>
    <n v="264"/>
    <n v="70"/>
    <n v="15"/>
    <n v="41"/>
    <n v="7"/>
    <n v="39"/>
    <n v="10"/>
    <n v="2"/>
    <n v="0"/>
    <n v="0"/>
    <n v="0"/>
    <n v="0"/>
    <n v="0"/>
    <n v="0"/>
    <n v="0"/>
    <n v="0"/>
    <n v="0"/>
    <n v="0"/>
    <n v="0"/>
    <n v="0"/>
    <n v="0"/>
    <n v="0"/>
    <n v="0"/>
    <n v="0"/>
    <n v="0"/>
    <n v="0"/>
    <n v="4"/>
    <n v="1"/>
    <n v="119"/>
    <n v="4"/>
    <n v="371"/>
    <n v="1412"/>
    <n v="575"/>
    <n v="182"/>
    <n v="33"/>
    <n v="10229"/>
    <n v="1123"/>
    <n v="0"/>
    <n v="234"/>
    <n v="3225"/>
    <n v="1263"/>
    <n v="4962"/>
  </r>
  <r>
    <x v="5"/>
    <x v="34"/>
    <x v="221"/>
    <x v="9"/>
    <n v="143"/>
    <n v="3"/>
    <n v="3"/>
    <n v="1"/>
    <n v="0"/>
    <n v="74"/>
    <n v="13"/>
    <n v="5"/>
    <n v="4"/>
    <n v="6"/>
    <n v="1"/>
    <n v="0"/>
    <n v="1"/>
    <n v="418"/>
    <n v="275"/>
    <n v="26"/>
    <n v="8"/>
    <n v="3"/>
    <n v="1834"/>
    <n v="726"/>
    <n v="153"/>
    <n v="131"/>
    <n v="30"/>
    <n v="789"/>
    <n v="357"/>
    <n v="118"/>
    <n v="36"/>
    <n v="28"/>
    <n v="268"/>
    <n v="84"/>
    <n v="16"/>
    <n v="41"/>
    <n v="7"/>
    <n v="39"/>
    <n v="16"/>
    <n v="2"/>
    <n v="0"/>
    <n v="0"/>
    <n v="0"/>
    <n v="0"/>
    <n v="0"/>
    <n v="0"/>
    <n v="0"/>
    <n v="0"/>
    <n v="0"/>
    <n v="0"/>
    <n v="0"/>
    <n v="0"/>
    <n v="0"/>
    <n v="0"/>
    <n v="0"/>
    <n v="0"/>
    <n v="0"/>
    <n v="0"/>
    <n v="3"/>
    <n v="1"/>
    <n v="119"/>
    <n v="5"/>
    <n v="372"/>
    <n v="1417"/>
    <n v="575"/>
    <n v="184"/>
    <n v="34"/>
    <n v="10303"/>
    <n v="1754"/>
    <n v="0"/>
    <n v="236"/>
    <n v="3198"/>
    <n v="1309"/>
    <n v="4995"/>
  </r>
  <r>
    <x v="5"/>
    <x v="34"/>
    <x v="221"/>
    <x v="10"/>
    <n v="142"/>
    <n v="3"/>
    <n v="3"/>
    <n v="1"/>
    <n v="0"/>
    <n v="74"/>
    <n v="13"/>
    <n v="5"/>
    <n v="4"/>
    <n v="6"/>
    <n v="1"/>
    <n v="0"/>
    <n v="1"/>
    <n v="420"/>
    <n v="283"/>
    <n v="26"/>
    <n v="8"/>
    <n v="3"/>
    <n v="1824"/>
    <n v="772"/>
    <n v="151"/>
    <n v="129"/>
    <n v="28"/>
    <n v="791"/>
    <n v="373"/>
    <n v="117"/>
    <n v="36"/>
    <n v="28"/>
    <n v="266"/>
    <n v="84"/>
    <n v="16"/>
    <n v="39"/>
    <n v="7"/>
    <n v="38"/>
    <n v="17"/>
    <n v="2"/>
    <n v="0"/>
    <n v="0"/>
    <n v="0"/>
    <n v="0"/>
    <n v="0"/>
    <n v="0"/>
    <n v="0"/>
    <n v="0"/>
    <n v="0"/>
    <n v="0"/>
    <n v="0"/>
    <n v="0"/>
    <n v="0"/>
    <n v="0"/>
    <n v="0"/>
    <n v="0"/>
    <n v="0"/>
    <n v="0"/>
    <n v="3"/>
    <n v="1"/>
    <n v="118"/>
    <n v="5"/>
    <n v="374"/>
    <n v="1413"/>
    <n v="578"/>
    <n v="182"/>
    <n v="33"/>
    <n v="10285"/>
    <n v="1945"/>
    <n v="0"/>
    <n v="235"/>
    <n v="3188"/>
    <n v="1299"/>
    <n v="5004"/>
  </r>
  <r>
    <x v="5"/>
    <x v="34"/>
    <x v="221"/>
    <x v="11"/>
    <n v="143"/>
    <n v="3"/>
    <n v="3"/>
    <n v="1"/>
    <n v="0"/>
    <n v="78"/>
    <n v="13"/>
    <n v="5"/>
    <n v="4"/>
    <n v="6"/>
    <n v="1"/>
    <n v="0"/>
    <n v="1"/>
    <n v="420"/>
    <n v="286"/>
    <n v="26"/>
    <n v="8"/>
    <n v="3"/>
    <n v="1823"/>
    <n v="820"/>
    <n v="150"/>
    <n v="128"/>
    <n v="29"/>
    <n v="792"/>
    <n v="388"/>
    <n v="117"/>
    <n v="36"/>
    <n v="27"/>
    <n v="266"/>
    <n v="86"/>
    <n v="16"/>
    <n v="37"/>
    <n v="7"/>
    <n v="37"/>
    <n v="18"/>
    <n v="2"/>
    <n v="0"/>
    <n v="0"/>
    <n v="0"/>
    <n v="0"/>
    <n v="0"/>
    <n v="0"/>
    <n v="0"/>
    <n v="0"/>
    <n v="0"/>
    <n v="0"/>
    <n v="0"/>
    <n v="0"/>
    <n v="0"/>
    <n v="0"/>
    <n v="0"/>
    <n v="0"/>
    <n v="0"/>
    <n v="0"/>
    <n v="3"/>
    <n v="1"/>
    <n v="118"/>
    <n v="5"/>
    <n v="374"/>
    <n v="1412"/>
    <n v="581"/>
    <n v="183"/>
    <n v="32"/>
    <n v="10298"/>
    <n v="2174"/>
    <n v="0"/>
    <n v="235"/>
    <n v="3161"/>
    <n v="1302"/>
    <n v="5036"/>
  </r>
  <r>
    <x v="5"/>
    <x v="34"/>
    <x v="221"/>
    <x v="29"/>
    <n v="144"/>
    <n v="3"/>
    <n v="3"/>
    <n v="1"/>
    <n v="0"/>
    <n v="79"/>
    <n v="13"/>
    <n v="5"/>
    <n v="4"/>
    <n v="6"/>
    <n v="1"/>
    <n v="0"/>
    <n v="1"/>
    <n v="421"/>
    <n v="292"/>
    <n v="26"/>
    <n v="8"/>
    <n v="3"/>
    <n v="1823"/>
    <n v="868"/>
    <n v="151"/>
    <n v="128"/>
    <n v="29"/>
    <n v="795"/>
    <n v="403"/>
    <n v="116"/>
    <n v="36"/>
    <n v="28"/>
    <n v="271"/>
    <n v="96"/>
    <n v="15"/>
    <n v="37"/>
    <n v="8"/>
    <n v="37"/>
    <n v="18"/>
    <n v="2"/>
    <n v="0"/>
    <n v="0"/>
    <n v="0"/>
    <n v="0"/>
    <n v="0"/>
    <n v="0"/>
    <n v="0"/>
    <n v="0"/>
    <n v="0"/>
    <n v="0"/>
    <n v="0"/>
    <n v="0"/>
    <n v="0"/>
    <n v="0"/>
    <n v="0"/>
    <n v="0"/>
    <n v="0"/>
    <n v="0"/>
    <n v="3"/>
    <n v="1"/>
    <n v="119"/>
    <n v="5"/>
    <n v="375"/>
    <n v="1412"/>
    <n v="584"/>
    <n v="187"/>
    <n v="32"/>
    <n v="10299"/>
    <n v="2344"/>
    <n v="0"/>
    <n v="232"/>
    <n v="3142"/>
    <n v="1302"/>
    <n v="5038"/>
  </r>
  <r>
    <x v="5"/>
    <x v="34"/>
    <x v="221"/>
    <x v="13"/>
    <n v="144"/>
    <n v="4"/>
    <n v="4"/>
    <n v="1"/>
    <n v="0"/>
    <n v="79"/>
    <n v="13"/>
    <n v="5"/>
    <n v="4"/>
    <n v="6"/>
    <n v="1"/>
    <n v="0"/>
    <n v="1"/>
    <n v="422"/>
    <n v="292"/>
    <n v="27"/>
    <n v="8"/>
    <n v="4"/>
    <n v="1825"/>
    <n v="886"/>
    <n v="149"/>
    <n v="125"/>
    <n v="30"/>
    <n v="795"/>
    <n v="409"/>
    <n v="116"/>
    <n v="37"/>
    <n v="27"/>
    <n v="272"/>
    <n v="101"/>
    <n v="15"/>
    <n v="37"/>
    <n v="6"/>
    <n v="38"/>
    <n v="19"/>
    <n v="2"/>
    <n v="0"/>
    <n v="0"/>
    <n v="0"/>
    <n v="0"/>
    <n v="0"/>
    <n v="0"/>
    <n v="0"/>
    <n v="0"/>
    <n v="0"/>
    <n v="0"/>
    <n v="0"/>
    <n v="0"/>
    <n v="0"/>
    <n v="0"/>
    <n v="0"/>
    <n v="0"/>
    <n v="0"/>
    <n v="0"/>
    <n v="4"/>
    <n v="1"/>
    <n v="119"/>
    <n v="5"/>
    <n v="374"/>
    <n v="1419"/>
    <n v="585"/>
    <n v="191"/>
    <n v="33"/>
    <n v="10287"/>
    <n v="2445"/>
    <n v="0"/>
    <n v="231"/>
    <n v="3128"/>
    <n v="1290"/>
    <n v="5058"/>
  </r>
  <r>
    <x v="5"/>
    <x v="34"/>
    <x v="221"/>
    <x v="31"/>
    <n v="146"/>
    <n v="4"/>
    <n v="4"/>
    <n v="1"/>
    <n v="0"/>
    <n v="83"/>
    <n v="13"/>
    <n v="5"/>
    <n v="4"/>
    <n v="6"/>
    <n v="1"/>
    <n v="0"/>
    <n v="1"/>
    <n v="424"/>
    <n v="295"/>
    <n v="26"/>
    <n v="8"/>
    <n v="5"/>
    <n v="1828"/>
    <n v="900"/>
    <n v="150"/>
    <n v="122"/>
    <n v="29"/>
    <n v="796"/>
    <n v="415"/>
    <n v="115"/>
    <n v="37"/>
    <n v="28"/>
    <n v="275"/>
    <n v="107"/>
    <n v="15"/>
    <n v="37"/>
    <n v="8"/>
    <n v="38"/>
    <n v="20"/>
    <n v="2"/>
    <n v="0"/>
    <n v="0"/>
    <n v="0"/>
    <n v="0"/>
    <n v="0"/>
    <n v="0"/>
    <n v="0"/>
    <n v="0"/>
    <n v="0"/>
    <n v="0"/>
    <n v="0"/>
    <n v="0"/>
    <n v="0"/>
    <n v="0"/>
    <n v="0"/>
    <n v="0"/>
    <n v="0"/>
    <n v="0"/>
    <n v="4"/>
    <n v="1"/>
    <n v="121"/>
    <n v="5"/>
    <n v="376"/>
    <n v="1427"/>
    <n v="588"/>
    <n v="192"/>
    <n v="33"/>
    <n v="10339"/>
    <n v="2545"/>
    <n v="0"/>
    <n v="229"/>
    <n v="3117"/>
    <n v="1294"/>
    <n v="5094"/>
  </r>
  <r>
    <x v="5"/>
    <x v="34"/>
    <x v="221"/>
    <x v="15"/>
    <n v="146"/>
    <n v="5"/>
    <n v="4"/>
    <n v="1"/>
    <n v="0"/>
    <n v="84"/>
    <n v="14"/>
    <n v="4"/>
    <n v="4"/>
    <n v="6"/>
    <n v="1"/>
    <n v="0"/>
    <n v="1"/>
    <n v="424"/>
    <n v="296"/>
    <n v="26"/>
    <n v="7"/>
    <n v="4"/>
    <n v="1833"/>
    <n v="914"/>
    <n v="150"/>
    <n v="123"/>
    <n v="30"/>
    <n v="796"/>
    <n v="418"/>
    <n v="115"/>
    <n v="37"/>
    <n v="27"/>
    <n v="278"/>
    <n v="108"/>
    <n v="16"/>
    <n v="37"/>
    <n v="8"/>
    <n v="38"/>
    <n v="20"/>
    <n v="2"/>
    <n v="0"/>
    <n v="0"/>
    <n v="0"/>
    <n v="0"/>
    <n v="0"/>
    <n v="0"/>
    <n v="0"/>
    <n v="0"/>
    <n v="0"/>
    <n v="0"/>
    <n v="0"/>
    <n v="0"/>
    <n v="0"/>
    <n v="0"/>
    <n v="0"/>
    <n v="0"/>
    <n v="0"/>
    <n v="0"/>
    <n v="5"/>
    <n v="1"/>
    <n v="122"/>
    <n v="5"/>
    <n v="376"/>
    <n v="1433"/>
    <n v="591"/>
    <n v="194"/>
    <n v="33"/>
    <n v="10350"/>
    <n v="2613"/>
    <n v="0"/>
    <n v="228"/>
    <n v="3103"/>
    <n v="1291"/>
    <n v="5123"/>
  </r>
  <r>
    <x v="5"/>
    <x v="34"/>
    <x v="221"/>
    <x v="16"/>
    <n v="144"/>
    <n v="5"/>
    <n v="4"/>
    <n v="1"/>
    <n v="0"/>
    <n v="84"/>
    <n v="13"/>
    <n v="5"/>
    <n v="4"/>
    <n v="6"/>
    <n v="1"/>
    <n v="0"/>
    <n v="1"/>
    <n v="424"/>
    <n v="298"/>
    <n v="26"/>
    <n v="7"/>
    <n v="3"/>
    <n v="1834"/>
    <n v="923"/>
    <n v="150"/>
    <n v="124"/>
    <n v="30"/>
    <n v="800"/>
    <n v="424"/>
    <n v="115"/>
    <n v="37"/>
    <n v="27"/>
    <n v="279"/>
    <n v="108"/>
    <n v="16"/>
    <n v="37"/>
    <n v="8"/>
    <n v="39"/>
    <n v="23"/>
    <n v="2"/>
    <n v="0"/>
    <n v="0"/>
    <n v="0"/>
    <n v="0"/>
    <n v="0"/>
    <n v="0"/>
    <n v="0"/>
    <n v="0"/>
    <n v="0"/>
    <n v="0"/>
    <n v="0"/>
    <n v="0"/>
    <n v="0"/>
    <n v="0"/>
    <n v="0"/>
    <n v="0"/>
    <n v="0"/>
    <n v="0"/>
    <n v="5"/>
    <n v="1"/>
    <n v="121"/>
    <n v="5"/>
    <n v="378"/>
    <n v="1434"/>
    <n v="594"/>
    <n v="195"/>
    <n v="34"/>
    <n v="10376"/>
    <n v="2680"/>
    <n v="0"/>
    <n v="229"/>
    <n v="3091"/>
    <n v="1314"/>
    <n v="5146"/>
  </r>
  <r>
    <x v="5"/>
    <x v="39"/>
    <x v="222"/>
    <x v="0"/>
    <n v="163"/>
    <n v="10"/>
    <n v="1"/>
    <n v="0"/>
    <n v="0"/>
    <n v="28"/>
    <n v="14"/>
    <n v="13"/>
    <n v="5"/>
    <n v="4"/>
    <n v="0"/>
    <n v="0"/>
    <n v="0"/>
    <n v="249"/>
    <n v="0"/>
    <n v="90"/>
    <n v="12"/>
    <n v="3"/>
    <n v="1943"/>
    <n v="0"/>
    <n v="81"/>
    <n v="277"/>
    <n v="28"/>
    <n v="731"/>
    <n v="29"/>
    <n v="14"/>
    <n v="113"/>
    <n v="39"/>
    <n v="342"/>
    <n v="0"/>
    <n v="7"/>
    <n v="61"/>
    <n v="4"/>
    <n v="61"/>
    <n v="0"/>
    <n v="3"/>
    <n v="3"/>
    <n v="0"/>
    <n v="0"/>
    <n v="2"/>
    <n v="1"/>
    <n v="0"/>
    <n v="0"/>
    <n v="0"/>
    <n v="0"/>
    <n v="0"/>
    <n v="0"/>
    <n v="0"/>
    <n v="0"/>
    <n v="16"/>
    <n v="121"/>
    <n v="0"/>
    <n v="13"/>
    <n v="10"/>
    <m/>
    <m/>
    <m/>
    <m/>
    <m/>
    <m/>
    <m/>
    <m/>
    <m/>
    <m/>
    <m/>
    <m/>
    <m/>
    <m/>
    <m/>
    <m/>
  </r>
  <r>
    <x v="5"/>
    <x v="39"/>
    <x v="222"/>
    <x v="1"/>
    <n v="163"/>
    <n v="10"/>
    <n v="1"/>
    <n v="0"/>
    <n v="0"/>
    <n v="33"/>
    <n v="14"/>
    <n v="13"/>
    <n v="5"/>
    <n v="4"/>
    <n v="0"/>
    <n v="0"/>
    <n v="0"/>
    <n v="250"/>
    <n v="0"/>
    <n v="106"/>
    <n v="13"/>
    <n v="2"/>
    <n v="1948"/>
    <n v="0"/>
    <n v="102"/>
    <n v="274"/>
    <n v="29"/>
    <n v="733"/>
    <n v="36"/>
    <n v="14"/>
    <n v="112"/>
    <n v="43"/>
    <n v="342"/>
    <n v="0"/>
    <n v="11"/>
    <n v="61"/>
    <n v="4"/>
    <n v="61"/>
    <n v="0"/>
    <n v="3"/>
    <n v="3"/>
    <n v="0"/>
    <n v="0"/>
    <n v="2"/>
    <n v="1"/>
    <n v="0"/>
    <n v="0"/>
    <n v="0"/>
    <n v="0"/>
    <n v="0"/>
    <n v="0"/>
    <n v="0"/>
    <n v="0"/>
    <n v="16"/>
    <n v="119"/>
    <n v="0"/>
    <n v="13"/>
    <n v="10"/>
    <m/>
    <m/>
    <m/>
    <m/>
    <m/>
    <m/>
    <m/>
    <m/>
    <m/>
    <m/>
    <m/>
    <m/>
    <m/>
    <m/>
    <m/>
    <m/>
  </r>
  <r>
    <x v="5"/>
    <x v="39"/>
    <x v="222"/>
    <x v="2"/>
    <n v="164"/>
    <n v="10"/>
    <n v="1"/>
    <n v="0"/>
    <n v="0"/>
    <n v="38"/>
    <n v="14"/>
    <n v="13"/>
    <n v="5"/>
    <n v="4"/>
    <n v="0"/>
    <n v="0"/>
    <n v="0"/>
    <n v="248"/>
    <n v="123"/>
    <n v="16"/>
    <n v="12"/>
    <n v="2"/>
    <n v="1950"/>
    <n v="142"/>
    <n v="114"/>
    <n v="268"/>
    <n v="29"/>
    <n v="731"/>
    <n v="51"/>
    <n v="15"/>
    <n v="112"/>
    <n v="40"/>
    <n v="341"/>
    <n v="13"/>
    <n v="13"/>
    <n v="60"/>
    <n v="4"/>
    <n v="62"/>
    <n v="4"/>
    <n v="10"/>
    <n v="3"/>
    <n v="0"/>
    <n v="0"/>
    <n v="2"/>
    <n v="1"/>
    <n v="0"/>
    <n v="0"/>
    <n v="0"/>
    <n v="0"/>
    <n v="0"/>
    <n v="0"/>
    <n v="0"/>
    <n v="0"/>
    <n v="0"/>
    <n v="0"/>
    <n v="0"/>
    <n v="0"/>
    <n v="0"/>
    <n v="7"/>
    <n v="0"/>
    <n v="123"/>
    <n v="4"/>
    <n v="213"/>
    <n v="1406"/>
    <n v="541"/>
    <n v="238"/>
    <n v="46"/>
    <m/>
    <m/>
    <m/>
    <m/>
    <m/>
    <m/>
    <m/>
  </r>
  <r>
    <x v="5"/>
    <x v="39"/>
    <x v="222"/>
    <x v="3"/>
    <n v="162"/>
    <n v="10"/>
    <n v="2"/>
    <n v="0"/>
    <n v="0"/>
    <n v="46"/>
    <n v="13"/>
    <n v="13"/>
    <n v="5"/>
    <n v="4"/>
    <n v="0"/>
    <n v="0"/>
    <n v="0"/>
    <n v="248"/>
    <n v="130"/>
    <n v="16"/>
    <n v="12"/>
    <n v="2"/>
    <n v="1941"/>
    <n v="203"/>
    <n v="112"/>
    <n v="261"/>
    <n v="29"/>
    <n v="735"/>
    <n v="69"/>
    <n v="15"/>
    <n v="112"/>
    <n v="42"/>
    <n v="340"/>
    <n v="13"/>
    <n v="12"/>
    <n v="60"/>
    <n v="5"/>
    <n v="63"/>
    <n v="5"/>
    <n v="9"/>
    <n v="3"/>
    <n v="0"/>
    <n v="0"/>
    <n v="2"/>
    <n v="1"/>
    <n v="0"/>
    <n v="0"/>
    <n v="0"/>
    <n v="0"/>
    <n v="0"/>
    <n v="0"/>
    <n v="0"/>
    <n v="0"/>
    <n v="0"/>
    <n v="0"/>
    <n v="0"/>
    <n v="0"/>
    <n v="0"/>
    <n v="7"/>
    <n v="0"/>
    <n v="122"/>
    <n v="4"/>
    <n v="213"/>
    <n v="1402"/>
    <n v="545"/>
    <n v="236"/>
    <n v="47"/>
    <m/>
    <m/>
    <m/>
    <m/>
    <m/>
    <m/>
    <m/>
  </r>
  <r>
    <x v="5"/>
    <x v="39"/>
    <x v="222"/>
    <x v="4"/>
    <n v="163"/>
    <n v="10"/>
    <n v="2"/>
    <n v="0"/>
    <n v="0"/>
    <n v="51"/>
    <n v="13"/>
    <n v="13"/>
    <n v="6"/>
    <n v="4"/>
    <n v="0"/>
    <n v="0"/>
    <n v="0"/>
    <n v="250"/>
    <n v="136"/>
    <n v="16"/>
    <n v="12"/>
    <n v="2"/>
    <n v="1940"/>
    <n v="271"/>
    <n v="113"/>
    <n v="255"/>
    <n v="28"/>
    <n v="742"/>
    <n v="106"/>
    <n v="15"/>
    <n v="113"/>
    <n v="44"/>
    <n v="342"/>
    <n v="17"/>
    <n v="13"/>
    <n v="60"/>
    <n v="5"/>
    <n v="63"/>
    <n v="10"/>
    <n v="9"/>
    <n v="3"/>
    <n v="0"/>
    <n v="0"/>
    <n v="2"/>
    <n v="1"/>
    <n v="0"/>
    <n v="0"/>
    <n v="0"/>
    <n v="0"/>
    <n v="0"/>
    <n v="0"/>
    <n v="0"/>
    <n v="0"/>
    <n v="0"/>
    <n v="0"/>
    <n v="0"/>
    <n v="0"/>
    <n v="0"/>
    <n v="7"/>
    <n v="0"/>
    <n v="122"/>
    <n v="4"/>
    <n v="215"/>
    <n v="1407"/>
    <n v="551"/>
    <n v="238"/>
    <n v="47"/>
    <m/>
    <m/>
    <m/>
    <m/>
    <m/>
    <m/>
    <m/>
  </r>
  <r>
    <x v="5"/>
    <x v="39"/>
    <x v="222"/>
    <x v="5"/>
    <n v="165"/>
    <n v="10"/>
    <n v="2"/>
    <n v="0"/>
    <n v="0"/>
    <n v="56"/>
    <n v="13"/>
    <n v="13"/>
    <n v="7"/>
    <n v="4"/>
    <n v="0"/>
    <n v="0"/>
    <n v="0"/>
    <n v="250"/>
    <n v="140"/>
    <n v="16"/>
    <n v="12"/>
    <n v="2"/>
    <n v="1930"/>
    <n v="370"/>
    <n v="112"/>
    <n v="251"/>
    <n v="28"/>
    <n v="747"/>
    <n v="172"/>
    <n v="15"/>
    <n v="116"/>
    <n v="47"/>
    <n v="344"/>
    <n v="25"/>
    <n v="12"/>
    <n v="60"/>
    <n v="5"/>
    <n v="63"/>
    <n v="10"/>
    <n v="9"/>
    <n v="3"/>
    <n v="0"/>
    <n v="0"/>
    <n v="2"/>
    <n v="1"/>
    <n v="0"/>
    <n v="0"/>
    <n v="0"/>
    <n v="0"/>
    <n v="0"/>
    <n v="0"/>
    <n v="0"/>
    <n v="0"/>
    <n v="0"/>
    <n v="0"/>
    <n v="0"/>
    <n v="0"/>
    <n v="0"/>
    <n v="7"/>
    <n v="0"/>
    <n v="123"/>
    <n v="4"/>
    <n v="216"/>
    <n v="1400"/>
    <n v="551"/>
    <n v="242"/>
    <n v="47"/>
    <m/>
    <m/>
    <m/>
    <m/>
    <m/>
    <m/>
    <m/>
  </r>
  <r>
    <x v="5"/>
    <x v="39"/>
    <x v="222"/>
    <x v="6"/>
    <n v="164"/>
    <n v="10"/>
    <n v="2"/>
    <n v="0"/>
    <n v="0"/>
    <n v="62"/>
    <n v="13"/>
    <n v="13"/>
    <n v="7"/>
    <n v="4"/>
    <n v="0"/>
    <n v="0"/>
    <n v="0"/>
    <n v="251"/>
    <n v="144"/>
    <n v="16"/>
    <n v="12"/>
    <n v="3"/>
    <n v="1930"/>
    <n v="440"/>
    <n v="110"/>
    <n v="248"/>
    <n v="31"/>
    <n v="748"/>
    <n v="198"/>
    <n v="15"/>
    <n v="115"/>
    <n v="47"/>
    <n v="347"/>
    <n v="34"/>
    <n v="13"/>
    <n v="58"/>
    <n v="4"/>
    <n v="64"/>
    <n v="14"/>
    <n v="9"/>
    <n v="3"/>
    <n v="0"/>
    <n v="0"/>
    <n v="2"/>
    <n v="1"/>
    <n v="0"/>
    <n v="0"/>
    <n v="0"/>
    <n v="0"/>
    <n v="0"/>
    <n v="0"/>
    <n v="0"/>
    <n v="0"/>
    <n v="0"/>
    <n v="0"/>
    <n v="0"/>
    <n v="0"/>
    <n v="0"/>
    <n v="7"/>
    <n v="0"/>
    <n v="124"/>
    <n v="4"/>
    <n v="217"/>
    <n v="1409"/>
    <n v="553"/>
    <n v="249"/>
    <n v="48"/>
    <m/>
    <m/>
    <m/>
    <m/>
    <m/>
    <m/>
    <m/>
  </r>
  <r>
    <x v="5"/>
    <x v="39"/>
    <x v="222"/>
    <x v="7"/>
    <n v="164"/>
    <n v="10"/>
    <n v="5"/>
    <n v="0"/>
    <n v="0"/>
    <n v="73"/>
    <n v="13"/>
    <n v="13"/>
    <n v="7"/>
    <n v="4"/>
    <n v="0"/>
    <n v="0"/>
    <n v="0"/>
    <n v="251"/>
    <n v="154"/>
    <n v="15"/>
    <n v="12"/>
    <n v="3"/>
    <n v="1940"/>
    <n v="522"/>
    <n v="109"/>
    <n v="244"/>
    <n v="30"/>
    <n v="751"/>
    <n v="239"/>
    <n v="15"/>
    <n v="112"/>
    <n v="48"/>
    <n v="350"/>
    <n v="45"/>
    <n v="13"/>
    <n v="58"/>
    <n v="4"/>
    <n v="64"/>
    <n v="23"/>
    <n v="9"/>
    <n v="3"/>
    <n v="0"/>
    <n v="0"/>
    <n v="2"/>
    <n v="1"/>
    <n v="0"/>
    <n v="0"/>
    <n v="0"/>
    <n v="0"/>
    <n v="0"/>
    <n v="0"/>
    <n v="0"/>
    <n v="0"/>
    <n v="0"/>
    <n v="0"/>
    <n v="0"/>
    <n v="0"/>
    <n v="0"/>
    <n v="7"/>
    <n v="0"/>
    <n v="124"/>
    <n v="4"/>
    <n v="217"/>
    <n v="1426"/>
    <n v="556"/>
    <n v="253"/>
    <n v="48"/>
    <m/>
    <m/>
    <m/>
    <m/>
    <m/>
    <m/>
    <m/>
  </r>
  <r>
    <x v="5"/>
    <x v="39"/>
    <x v="222"/>
    <x v="8"/>
    <n v="166"/>
    <n v="11"/>
    <n v="6"/>
    <n v="0"/>
    <n v="0"/>
    <n v="76"/>
    <n v="13"/>
    <n v="13"/>
    <n v="7"/>
    <n v="4"/>
    <n v="0"/>
    <n v="0"/>
    <n v="0"/>
    <n v="251"/>
    <n v="154"/>
    <n v="15"/>
    <n v="12"/>
    <n v="2"/>
    <n v="1947"/>
    <n v="554"/>
    <n v="107"/>
    <n v="244"/>
    <n v="31"/>
    <n v="754"/>
    <n v="253"/>
    <n v="15"/>
    <n v="112"/>
    <n v="49"/>
    <n v="352"/>
    <n v="53"/>
    <n v="14"/>
    <n v="59"/>
    <n v="3"/>
    <n v="63"/>
    <n v="23"/>
    <n v="9"/>
    <n v="3"/>
    <n v="0"/>
    <n v="0"/>
    <n v="2"/>
    <n v="1"/>
    <n v="0"/>
    <n v="0"/>
    <n v="0"/>
    <n v="0"/>
    <n v="0"/>
    <n v="0"/>
    <n v="0"/>
    <n v="0"/>
    <n v="0"/>
    <n v="0"/>
    <n v="0"/>
    <n v="0"/>
    <n v="0"/>
    <n v="8"/>
    <n v="0"/>
    <n v="126"/>
    <n v="4"/>
    <n v="219"/>
    <n v="1435"/>
    <n v="558"/>
    <n v="255"/>
    <n v="47"/>
    <n v="9628"/>
    <n v="814"/>
    <n v="0"/>
    <n v="141"/>
    <n v="2561"/>
    <n v="600"/>
    <n v="5888"/>
  </r>
  <r>
    <x v="5"/>
    <x v="39"/>
    <x v="222"/>
    <x v="9"/>
    <n v="166"/>
    <n v="11"/>
    <n v="6"/>
    <n v="0"/>
    <n v="0"/>
    <n v="75"/>
    <n v="13"/>
    <n v="13"/>
    <n v="7"/>
    <n v="4"/>
    <n v="0"/>
    <n v="0"/>
    <n v="0"/>
    <n v="252"/>
    <n v="155"/>
    <n v="15"/>
    <n v="12"/>
    <n v="1"/>
    <n v="1949"/>
    <n v="554"/>
    <n v="107"/>
    <n v="240"/>
    <n v="32"/>
    <n v="756"/>
    <n v="253"/>
    <n v="15"/>
    <n v="112"/>
    <n v="52"/>
    <n v="355"/>
    <n v="53"/>
    <n v="14"/>
    <n v="59"/>
    <n v="4"/>
    <n v="63"/>
    <n v="23"/>
    <n v="9"/>
    <n v="3"/>
    <n v="0"/>
    <n v="0"/>
    <n v="2"/>
    <n v="1"/>
    <n v="0"/>
    <n v="0"/>
    <n v="0"/>
    <n v="0"/>
    <n v="0"/>
    <n v="0"/>
    <n v="0"/>
    <n v="0"/>
    <n v="0"/>
    <n v="0"/>
    <n v="0"/>
    <n v="0"/>
    <n v="0"/>
    <n v="8"/>
    <n v="0"/>
    <n v="126"/>
    <n v="4"/>
    <n v="221"/>
    <n v="1440"/>
    <n v="557"/>
    <n v="257"/>
    <n v="47"/>
    <n v="9673"/>
    <n v="814"/>
    <n v="0"/>
    <n v="141"/>
    <n v="2564"/>
    <n v="639"/>
    <n v="5891"/>
  </r>
  <r>
    <x v="5"/>
    <x v="39"/>
    <x v="222"/>
    <x v="10"/>
    <n v="165"/>
    <n v="11"/>
    <n v="6"/>
    <n v="0"/>
    <n v="0"/>
    <n v="75"/>
    <n v="12"/>
    <n v="13"/>
    <n v="7"/>
    <n v="4"/>
    <n v="0"/>
    <n v="0"/>
    <n v="0"/>
    <n v="254"/>
    <n v="157"/>
    <n v="15"/>
    <n v="12"/>
    <n v="1"/>
    <n v="1935"/>
    <n v="551"/>
    <n v="106"/>
    <n v="239"/>
    <n v="32"/>
    <n v="757"/>
    <n v="251"/>
    <n v="15"/>
    <n v="112"/>
    <n v="55"/>
    <n v="353"/>
    <n v="54"/>
    <n v="14"/>
    <n v="58"/>
    <n v="4"/>
    <n v="61"/>
    <n v="23"/>
    <n v="9"/>
    <n v="3"/>
    <n v="0"/>
    <n v="0"/>
    <n v="2"/>
    <n v="1"/>
    <n v="0"/>
    <n v="0"/>
    <n v="0"/>
    <n v="0"/>
    <n v="0"/>
    <n v="0"/>
    <n v="0"/>
    <n v="0"/>
    <n v="0"/>
    <n v="0"/>
    <n v="0"/>
    <n v="0"/>
    <n v="0"/>
    <n v="8"/>
    <n v="0"/>
    <n v="126"/>
    <n v="4"/>
    <n v="223"/>
    <n v="1429"/>
    <n v="555"/>
    <n v="256"/>
    <n v="45"/>
    <n v="9606"/>
    <n v="811"/>
    <n v="0"/>
    <n v="141"/>
    <n v="2543"/>
    <n v="650"/>
    <n v="5837"/>
  </r>
  <r>
    <x v="5"/>
    <x v="39"/>
    <x v="222"/>
    <x v="11"/>
    <n v="165"/>
    <n v="11"/>
    <n v="6"/>
    <n v="0"/>
    <n v="0"/>
    <n v="75"/>
    <n v="12"/>
    <n v="13"/>
    <n v="7"/>
    <n v="4"/>
    <n v="0"/>
    <n v="0"/>
    <n v="0"/>
    <n v="256"/>
    <n v="157"/>
    <n v="15"/>
    <n v="12"/>
    <n v="2"/>
    <n v="1943"/>
    <n v="554"/>
    <n v="106"/>
    <n v="242"/>
    <n v="33"/>
    <n v="757"/>
    <n v="250"/>
    <n v="15"/>
    <n v="113"/>
    <n v="52"/>
    <n v="354"/>
    <n v="54"/>
    <n v="14"/>
    <n v="57"/>
    <n v="4"/>
    <n v="61"/>
    <n v="23"/>
    <n v="9"/>
    <n v="3"/>
    <n v="0"/>
    <n v="0"/>
    <n v="2"/>
    <n v="1"/>
    <n v="0"/>
    <n v="0"/>
    <n v="0"/>
    <n v="0"/>
    <n v="0"/>
    <n v="0"/>
    <n v="0"/>
    <n v="0"/>
    <n v="0"/>
    <n v="0"/>
    <n v="0"/>
    <n v="0"/>
    <n v="0"/>
    <n v="8"/>
    <n v="0"/>
    <n v="126"/>
    <n v="4"/>
    <n v="224"/>
    <n v="1434"/>
    <n v="557"/>
    <n v="256"/>
    <n v="45"/>
    <n v="9604"/>
    <n v="813"/>
    <n v="0"/>
    <n v="140"/>
    <n v="2541"/>
    <n v="625"/>
    <n v="5858"/>
  </r>
  <r>
    <x v="5"/>
    <x v="39"/>
    <x v="222"/>
    <x v="29"/>
    <n v="167"/>
    <n v="11"/>
    <n v="6"/>
    <n v="0"/>
    <n v="0"/>
    <n v="75"/>
    <n v="13"/>
    <n v="13"/>
    <n v="7"/>
    <n v="4"/>
    <n v="0"/>
    <n v="0"/>
    <n v="0"/>
    <n v="255"/>
    <n v="158"/>
    <n v="15"/>
    <n v="12"/>
    <n v="2"/>
    <n v="1942"/>
    <n v="554"/>
    <n v="103"/>
    <n v="243"/>
    <n v="35"/>
    <n v="762"/>
    <n v="252"/>
    <n v="15"/>
    <n v="113"/>
    <n v="52"/>
    <n v="352"/>
    <n v="54"/>
    <n v="14"/>
    <n v="57"/>
    <n v="4"/>
    <n v="62"/>
    <n v="23"/>
    <n v="9"/>
    <n v="3"/>
    <n v="0"/>
    <n v="0"/>
    <n v="2"/>
    <n v="1"/>
    <n v="0"/>
    <n v="0"/>
    <n v="0"/>
    <n v="0"/>
    <n v="0"/>
    <n v="0"/>
    <n v="0"/>
    <n v="0"/>
    <n v="0"/>
    <n v="0"/>
    <n v="0"/>
    <n v="0"/>
    <n v="0"/>
    <n v="8"/>
    <n v="0"/>
    <n v="126"/>
    <n v="4"/>
    <n v="223"/>
    <n v="1433"/>
    <n v="562"/>
    <n v="254"/>
    <n v="46"/>
    <n v="9601"/>
    <n v="816"/>
    <n v="0"/>
    <n v="141"/>
    <n v="2536"/>
    <n v="644"/>
    <n v="5845"/>
  </r>
  <r>
    <x v="5"/>
    <x v="39"/>
    <x v="222"/>
    <x v="13"/>
    <n v="168"/>
    <n v="11"/>
    <n v="6"/>
    <n v="0"/>
    <n v="0"/>
    <n v="75"/>
    <n v="13"/>
    <n v="13"/>
    <n v="7"/>
    <n v="4"/>
    <n v="0"/>
    <n v="0"/>
    <n v="0"/>
    <n v="255"/>
    <n v="158"/>
    <n v="15"/>
    <n v="12"/>
    <n v="2"/>
    <n v="1947"/>
    <n v="556"/>
    <n v="109"/>
    <n v="241"/>
    <n v="34"/>
    <n v="764"/>
    <n v="250"/>
    <n v="15"/>
    <n v="113"/>
    <n v="54"/>
    <n v="356"/>
    <n v="54"/>
    <n v="14"/>
    <n v="59"/>
    <n v="4"/>
    <n v="61"/>
    <n v="23"/>
    <n v="8"/>
    <n v="3"/>
    <n v="0"/>
    <n v="0"/>
    <n v="2"/>
    <n v="1"/>
    <n v="0"/>
    <n v="0"/>
    <n v="0"/>
    <n v="0"/>
    <n v="0"/>
    <n v="0"/>
    <n v="0"/>
    <n v="0"/>
    <n v="0"/>
    <n v="0"/>
    <n v="0"/>
    <n v="0"/>
    <n v="0"/>
    <n v="8"/>
    <n v="0"/>
    <n v="127"/>
    <n v="4"/>
    <n v="223"/>
    <n v="1433"/>
    <n v="562"/>
    <n v="256"/>
    <n v="46"/>
    <n v="9617"/>
    <n v="818"/>
    <n v="0"/>
    <n v="141"/>
    <n v="2530"/>
    <n v="664"/>
    <n v="5848"/>
  </r>
  <r>
    <x v="5"/>
    <x v="39"/>
    <x v="222"/>
    <x v="31"/>
    <n v="171"/>
    <n v="11"/>
    <n v="6"/>
    <n v="0"/>
    <n v="0"/>
    <n v="75"/>
    <n v="13"/>
    <n v="13"/>
    <n v="7"/>
    <n v="4"/>
    <n v="0"/>
    <n v="0"/>
    <n v="0"/>
    <n v="255"/>
    <n v="158"/>
    <n v="15"/>
    <n v="12"/>
    <n v="2"/>
    <n v="1949"/>
    <n v="554"/>
    <n v="108"/>
    <n v="239"/>
    <n v="37"/>
    <n v="762"/>
    <n v="251"/>
    <n v="15"/>
    <n v="113"/>
    <n v="54"/>
    <n v="357"/>
    <n v="56"/>
    <n v="15"/>
    <n v="58"/>
    <n v="4"/>
    <n v="61"/>
    <n v="23"/>
    <n v="8"/>
    <n v="3"/>
    <n v="0"/>
    <n v="0"/>
    <n v="2"/>
    <n v="1"/>
    <n v="0"/>
    <n v="0"/>
    <n v="0"/>
    <n v="0"/>
    <n v="0"/>
    <n v="0"/>
    <n v="0"/>
    <n v="0"/>
    <n v="0"/>
    <n v="0"/>
    <n v="0"/>
    <n v="0"/>
    <n v="0"/>
    <n v="8"/>
    <n v="0"/>
    <n v="129"/>
    <n v="4"/>
    <n v="223"/>
    <n v="1432"/>
    <n v="561"/>
    <n v="257"/>
    <n v="46"/>
    <n v="9597"/>
    <n v="834"/>
    <n v="0"/>
    <n v="141"/>
    <n v="2526"/>
    <n v="648"/>
    <n v="5850"/>
  </r>
  <r>
    <x v="5"/>
    <x v="39"/>
    <x v="222"/>
    <x v="15"/>
    <n v="171"/>
    <n v="11"/>
    <n v="6"/>
    <n v="0"/>
    <n v="0"/>
    <n v="74"/>
    <n v="13"/>
    <n v="13"/>
    <n v="8"/>
    <n v="4"/>
    <n v="0"/>
    <n v="0"/>
    <n v="0"/>
    <n v="257"/>
    <n v="159"/>
    <n v="16"/>
    <n v="12"/>
    <n v="2"/>
    <n v="1946"/>
    <n v="555"/>
    <n v="107"/>
    <n v="239"/>
    <n v="37"/>
    <n v="764"/>
    <n v="252"/>
    <n v="15"/>
    <n v="112"/>
    <n v="53"/>
    <n v="360"/>
    <n v="57"/>
    <n v="16"/>
    <n v="59"/>
    <n v="4"/>
    <n v="61"/>
    <n v="23"/>
    <n v="8"/>
    <n v="3"/>
    <n v="0"/>
    <n v="0"/>
    <n v="2"/>
    <n v="1"/>
    <n v="0"/>
    <n v="0"/>
    <n v="0"/>
    <n v="0"/>
    <n v="0"/>
    <n v="0"/>
    <n v="0"/>
    <n v="0"/>
    <n v="0"/>
    <n v="0"/>
    <n v="0"/>
    <n v="0"/>
    <n v="0"/>
    <n v="8"/>
    <n v="0"/>
    <n v="128"/>
    <n v="4"/>
    <n v="224"/>
    <n v="1430"/>
    <n v="564"/>
    <n v="258"/>
    <n v="46"/>
    <n v="9592"/>
    <n v="866"/>
    <n v="0"/>
    <n v="141"/>
    <n v="2522"/>
    <n v="649"/>
    <n v="5849"/>
  </r>
  <r>
    <x v="5"/>
    <x v="39"/>
    <x v="222"/>
    <x v="16"/>
    <n v="172"/>
    <n v="11"/>
    <n v="6"/>
    <n v="0"/>
    <n v="0"/>
    <n v="74"/>
    <n v="13"/>
    <n v="15"/>
    <n v="6"/>
    <n v="4"/>
    <n v="0"/>
    <n v="0"/>
    <n v="0"/>
    <n v="257"/>
    <n v="159"/>
    <n v="16"/>
    <n v="12"/>
    <n v="2"/>
    <n v="1960"/>
    <n v="558"/>
    <n v="108"/>
    <n v="240"/>
    <n v="38"/>
    <n v="766"/>
    <n v="253"/>
    <n v="15"/>
    <n v="113"/>
    <n v="53"/>
    <n v="362"/>
    <n v="57"/>
    <n v="16"/>
    <n v="60"/>
    <n v="5"/>
    <n v="61"/>
    <n v="23"/>
    <n v="8"/>
    <n v="3"/>
    <n v="0"/>
    <n v="0"/>
    <n v="2"/>
    <n v="1"/>
    <n v="0"/>
    <n v="0"/>
    <n v="0"/>
    <n v="0"/>
    <n v="0"/>
    <n v="0"/>
    <n v="0"/>
    <n v="0"/>
    <n v="0"/>
    <n v="0"/>
    <n v="0"/>
    <n v="0"/>
    <n v="0"/>
    <n v="8"/>
    <n v="0"/>
    <n v="129"/>
    <n v="4"/>
    <n v="224"/>
    <n v="1440"/>
    <n v="565"/>
    <n v="259"/>
    <n v="46"/>
    <n v="9641"/>
    <n v="879"/>
    <n v="0"/>
    <n v="141"/>
    <n v="2525"/>
    <n v="683"/>
    <n v="5860"/>
  </r>
  <r>
    <x v="5"/>
    <x v="37"/>
    <x v="223"/>
    <x v="0"/>
    <n v="30"/>
    <n v="0"/>
    <n v="0"/>
    <n v="0"/>
    <n v="0"/>
    <n v="17"/>
    <n v="0"/>
    <n v="0"/>
    <n v="0"/>
    <n v="0"/>
    <n v="0"/>
    <n v="0"/>
    <n v="0"/>
    <n v="127"/>
    <n v="0"/>
    <n v="57"/>
    <n v="5"/>
    <n v="1"/>
    <n v="263"/>
    <n v="0"/>
    <n v="32"/>
    <n v="22"/>
    <n v="11"/>
    <n v="293"/>
    <n v="20"/>
    <n v="1"/>
    <n v="37"/>
    <n v="25"/>
    <n v="46"/>
    <n v="0"/>
    <n v="2"/>
    <n v="7"/>
    <n v="1"/>
    <n v="8"/>
    <n v="0"/>
    <n v="1"/>
    <n v="0"/>
    <n v="0"/>
    <n v="0"/>
    <n v="0"/>
    <n v="0"/>
    <n v="0"/>
    <n v="0"/>
    <n v="0"/>
    <n v="0"/>
    <n v="0"/>
    <n v="0"/>
    <n v="0"/>
    <n v="0"/>
    <n v="1"/>
    <n v="2"/>
    <n v="0"/>
    <n v="0"/>
    <n v="0"/>
    <m/>
    <m/>
    <m/>
    <m/>
    <m/>
    <m/>
    <m/>
    <m/>
    <m/>
    <m/>
    <m/>
    <m/>
    <m/>
    <m/>
    <m/>
    <m/>
  </r>
  <r>
    <x v="5"/>
    <x v="37"/>
    <x v="223"/>
    <x v="1"/>
    <n v="30"/>
    <n v="0"/>
    <n v="0"/>
    <n v="0"/>
    <n v="0"/>
    <n v="18"/>
    <n v="0"/>
    <n v="0"/>
    <n v="0"/>
    <n v="0"/>
    <n v="0"/>
    <n v="0"/>
    <n v="0"/>
    <n v="128"/>
    <n v="0"/>
    <n v="69"/>
    <n v="4"/>
    <n v="1"/>
    <n v="260"/>
    <n v="0"/>
    <n v="46"/>
    <n v="22"/>
    <n v="11"/>
    <n v="292"/>
    <n v="29"/>
    <n v="1"/>
    <n v="37"/>
    <n v="25"/>
    <n v="46"/>
    <n v="0"/>
    <n v="3"/>
    <n v="7"/>
    <n v="1"/>
    <n v="8"/>
    <n v="0"/>
    <n v="3"/>
    <n v="0"/>
    <n v="0"/>
    <n v="0"/>
    <n v="0"/>
    <n v="0"/>
    <n v="0"/>
    <n v="0"/>
    <n v="0"/>
    <n v="0"/>
    <n v="0"/>
    <n v="0"/>
    <n v="0"/>
    <n v="0"/>
    <n v="1"/>
    <n v="2"/>
    <n v="0"/>
    <n v="0"/>
    <n v="0"/>
    <m/>
    <m/>
    <m/>
    <m/>
    <m/>
    <m/>
    <m/>
    <m/>
    <m/>
    <m/>
    <m/>
    <m/>
    <m/>
    <m/>
    <m/>
    <m/>
  </r>
  <r>
    <x v="5"/>
    <x v="37"/>
    <x v="223"/>
    <x v="2"/>
    <n v="31"/>
    <n v="0"/>
    <n v="0"/>
    <n v="0"/>
    <n v="0"/>
    <n v="18"/>
    <n v="0"/>
    <n v="0"/>
    <n v="0"/>
    <n v="0"/>
    <n v="0"/>
    <n v="0"/>
    <n v="0"/>
    <n v="126"/>
    <n v="85"/>
    <n v="1"/>
    <n v="4"/>
    <n v="1"/>
    <n v="263"/>
    <n v="61"/>
    <n v="2"/>
    <n v="22"/>
    <n v="11"/>
    <n v="289"/>
    <n v="42"/>
    <n v="1"/>
    <n v="37"/>
    <n v="23"/>
    <n v="45"/>
    <n v="4"/>
    <n v="0"/>
    <n v="7"/>
    <n v="1"/>
    <n v="8"/>
    <n v="4"/>
    <n v="0"/>
    <n v="0"/>
    <n v="0"/>
    <n v="0"/>
    <n v="0"/>
    <n v="0"/>
    <n v="0"/>
    <n v="0"/>
    <n v="0"/>
    <n v="0"/>
    <n v="0"/>
    <n v="0"/>
    <n v="0"/>
    <n v="0"/>
    <n v="0"/>
    <n v="0"/>
    <n v="0"/>
    <n v="0"/>
    <n v="0"/>
    <n v="0"/>
    <n v="0"/>
    <n v="30"/>
    <n v="0"/>
    <n v="117"/>
    <n v="222"/>
    <n v="224"/>
    <n v="35"/>
    <n v="8"/>
    <m/>
    <m/>
    <m/>
    <m/>
    <m/>
    <m/>
    <m/>
  </r>
  <r>
    <x v="5"/>
    <x v="37"/>
    <x v="223"/>
    <x v="3"/>
    <n v="31"/>
    <n v="0"/>
    <n v="0"/>
    <n v="0"/>
    <n v="0"/>
    <n v="19"/>
    <n v="0"/>
    <n v="0"/>
    <n v="0"/>
    <n v="0"/>
    <n v="0"/>
    <n v="0"/>
    <n v="0"/>
    <n v="127"/>
    <n v="90"/>
    <n v="1"/>
    <n v="4"/>
    <n v="1"/>
    <n v="262"/>
    <n v="67"/>
    <n v="2"/>
    <n v="22"/>
    <n v="11"/>
    <n v="290"/>
    <n v="46"/>
    <n v="1"/>
    <n v="38"/>
    <n v="23"/>
    <n v="43"/>
    <n v="4"/>
    <n v="0"/>
    <n v="7"/>
    <n v="1"/>
    <n v="8"/>
    <n v="4"/>
    <n v="0"/>
    <n v="0"/>
    <n v="0"/>
    <n v="0"/>
    <n v="0"/>
    <n v="0"/>
    <n v="0"/>
    <n v="0"/>
    <n v="0"/>
    <n v="0"/>
    <n v="0"/>
    <n v="0"/>
    <n v="0"/>
    <n v="0"/>
    <n v="0"/>
    <n v="0"/>
    <n v="0"/>
    <n v="0"/>
    <n v="0"/>
    <n v="0"/>
    <n v="0"/>
    <n v="30"/>
    <n v="0"/>
    <n v="119"/>
    <n v="221"/>
    <n v="224"/>
    <n v="33"/>
    <n v="8"/>
    <m/>
    <m/>
    <m/>
    <m/>
    <m/>
    <m/>
    <m/>
  </r>
  <r>
    <x v="5"/>
    <x v="37"/>
    <x v="223"/>
    <x v="4"/>
    <n v="31"/>
    <n v="0"/>
    <n v="0"/>
    <n v="0"/>
    <n v="0"/>
    <n v="19"/>
    <n v="0"/>
    <n v="0"/>
    <n v="0"/>
    <n v="0"/>
    <n v="0"/>
    <n v="0"/>
    <n v="0"/>
    <n v="127"/>
    <n v="93"/>
    <n v="1"/>
    <n v="5"/>
    <n v="0"/>
    <n v="265"/>
    <n v="83"/>
    <n v="2"/>
    <n v="22"/>
    <n v="12"/>
    <n v="289"/>
    <n v="62"/>
    <n v="1"/>
    <n v="38"/>
    <n v="23"/>
    <n v="45"/>
    <n v="4"/>
    <n v="0"/>
    <n v="7"/>
    <n v="2"/>
    <n v="8"/>
    <n v="4"/>
    <n v="0"/>
    <n v="0"/>
    <n v="0"/>
    <n v="0"/>
    <n v="0"/>
    <n v="0"/>
    <n v="0"/>
    <n v="0"/>
    <n v="0"/>
    <n v="0"/>
    <n v="0"/>
    <n v="0"/>
    <n v="0"/>
    <n v="0"/>
    <n v="0"/>
    <n v="0"/>
    <n v="0"/>
    <n v="0"/>
    <n v="0"/>
    <n v="0"/>
    <n v="0"/>
    <n v="30"/>
    <n v="0"/>
    <n v="120"/>
    <n v="222"/>
    <n v="223"/>
    <n v="34"/>
    <n v="8"/>
    <m/>
    <m/>
    <m/>
    <m/>
    <m/>
    <m/>
    <m/>
  </r>
  <r>
    <x v="5"/>
    <x v="37"/>
    <x v="223"/>
    <x v="5"/>
    <n v="32"/>
    <n v="0"/>
    <n v="0"/>
    <n v="0"/>
    <n v="0"/>
    <n v="22"/>
    <n v="0"/>
    <n v="1"/>
    <n v="0"/>
    <n v="0"/>
    <n v="0"/>
    <n v="0"/>
    <n v="0"/>
    <n v="127"/>
    <n v="98"/>
    <n v="1"/>
    <n v="5"/>
    <n v="0"/>
    <n v="264"/>
    <n v="104"/>
    <n v="2"/>
    <n v="22"/>
    <n v="12"/>
    <n v="288"/>
    <n v="97"/>
    <n v="1"/>
    <n v="37"/>
    <n v="23"/>
    <n v="45"/>
    <n v="5"/>
    <n v="0"/>
    <n v="7"/>
    <n v="2"/>
    <n v="10"/>
    <n v="9"/>
    <n v="0"/>
    <n v="0"/>
    <n v="0"/>
    <n v="0"/>
    <n v="0"/>
    <n v="0"/>
    <n v="0"/>
    <n v="0"/>
    <n v="0"/>
    <n v="0"/>
    <n v="0"/>
    <n v="0"/>
    <n v="0"/>
    <n v="0"/>
    <n v="0"/>
    <n v="0"/>
    <n v="0"/>
    <n v="0"/>
    <n v="0"/>
    <n v="0"/>
    <n v="0"/>
    <n v="30"/>
    <n v="0"/>
    <n v="120"/>
    <n v="221"/>
    <n v="224"/>
    <n v="34"/>
    <n v="10"/>
    <m/>
    <m/>
    <m/>
    <m/>
    <m/>
    <m/>
    <m/>
  </r>
  <r>
    <x v="5"/>
    <x v="37"/>
    <x v="223"/>
    <x v="6"/>
    <n v="32"/>
    <n v="0"/>
    <n v="0"/>
    <n v="0"/>
    <n v="0"/>
    <n v="23"/>
    <n v="0"/>
    <n v="1"/>
    <n v="0"/>
    <n v="0"/>
    <n v="0"/>
    <n v="0"/>
    <n v="0"/>
    <n v="127"/>
    <n v="101"/>
    <n v="1"/>
    <n v="4"/>
    <n v="0"/>
    <n v="264"/>
    <n v="132"/>
    <n v="2"/>
    <n v="22"/>
    <n v="12"/>
    <n v="288"/>
    <n v="129"/>
    <n v="1"/>
    <n v="36"/>
    <n v="23"/>
    <n v="45"/>
    <n v="5"/>
    <n v="0"/>
    <n v="7"/>
    <n v="2"/>
    <n v="10"/>
    <n v="9"/>
    <n v="0"/>
    <n v="0"/>
    <n v="0"/>
    <n v="0"/>
    <n v="0"/>
    <n v="0"/>
    <n v="0"/>
    <n v="0"/>
    <n v="0"/>
    <n v="0"/>
    <n v="0"/>
    <n v="0"/>
    <n v="0"/>
    <n v="0"/>
    <n v="0"/>
    <n v="0"/>
    <n v="0"/>
    <n v="0"/>
    <n v="0"/>
    <n v="0"/>
    <n v="0"/>
    <n v="30"/>
    <n v="0"/>
    <n v="121"/>
    <n v="222"/>
    <n v="226"/>
    <n v="34"/>
    <n v="10"/>
    <m/>
    <m/>
    <m/>
    <m/>
    <m/>
    <m/>
    <m/>
  </r>
  <r>
    <x v="5"/>
    <x v="37"/>
    <x v="223"/>
    <x v="7"/>
    <n v="32"/>
    <n v="0"/>
    <n v="0"/>
    <n v="0"/>
    <n v="0"/>
    <n v="24"/>
    <n v="0"/>
    <n v="0"/>
    <n v="0"/>
    <n v="0"/>
    <n v="0"/>
    <n v="0"/>
    <n v="0"/>
    <n v="127"/>
    <n v="102"/>
    <n v="1"/>
    <n v="4"/>
    <n v="0"/>
    <n v="263"/>
    <n v="144"/>
    <n v="2"/>
    <n v="20"/>
    <n v="11"/>
    <n v="290"/>
    <n v="153"/>
    <n v="1"/>
    <n v="36"/>
    <n v="24"/>
    <n v="45"/>
    <n v="7"/>
    <n v="0"/>
    <n v="7"/>
    <n v="3"/>
    <n v="10"/>
    <n v="9"/>
    <n v="0"/>
    <n v="0"/>
    <n v="0"/>
    <n v="0"/>
    <n v="0"/>
    <n v="0"/>
    <n v="0"/>
    <n v="0"/>
    <n v="0"/>
    <n v="0"/>
    <n v="0"/>
    <n v="0"/>
    <n v="0"/>
    <n v="0"/>
    <n v="0"/>
    <n v="0"/>
    <n v="0"/>
    <n v="0"/>
    <n v="0"/>
    <n v="0"/>
    <n v="0"/>
    <n v="30"/>
    <n v="0"/>
    <n v="121"/>
    <n v="224"/>
    <n v="227"/>
    <n v="34"/>
    <n v="10"/>
    <m/>
    <m/>
    <m/>
    <m/>
    <m/>
    <m/>
    <m/>
  </r>
  <r>
    <x v="5"/>
    <x v="37"/>
    <x v="223"/>
    <x v="8"/>
    <n v="32"/>
    <n v="0"/>
    <n v="0"/>
    <n v="0"/>
    <n v="0"/>
    <n v="25"/>
    <n v="0"/>
    <n v="0"/>
    <n v="0"/>
    <n v="0"/>
    <n v="0"/>
    <n v="0"/>
    <n v="0"/>
    <n v="127"/>
    <n v="108"/>
    <n v="1"/>
    <n v="4"/>
    <n v="0"/>
    <n v="262"/>
    <n v="177"/>
    <n v="2"/>
    <n v="19"/>
    <n v="9"/>
    <n v="287"/>
    <n v="179"/>
    <n v="1"/>
    <n v="35"/>
    <n v="23"/>
    <n v="45"/>
    <n v="14"/>
    <n v="0"/>
    <n v="7"/>
    <n v="3"/>
    <n v="10"/>
    <n v="10"/>
    <n v="0"/>
    <n v="0"/>
    <n v="0"/>
    <n v="0"/>
    <n v="0"/>
    <n v="0"/>
    <n v="0"/>
    <n v="0"/>
    <n v="0"/>
    <n v="0"/>
    <n v="0"/>
    <n v="0"/>
    <n v="0"/>
    <n v="0"/>
    <n v="0"/>
    <n v="0"/>
    <n v="0"/>
    <n v="0"/>
    <n v="0"/>
    <n v="0"/>
    <n v="0"/>
    <n v="30"/>
    <n v="0"/>
    <n v="121"/>
    <n v="226"/>
    <n v="225"/>
    <n v="34"/>
    <n v="10"/>
    <n v="1491"/>
    <n v="486"/>
    <n v="0"/>
    <n v="3"/>
    <n v="325"/>
    <n v="124"/>
    <n v="994"/>
  </r>
  <r>
    <x v="5"/>
    <x v="37"/>
    <x v="223"/>
    <x v="9"/>
    <n v="32"/>
    <n v="0"/>
    <n v="0"/>
    <n v="0"/>
    <n v="0"/>
    <n v="26"/>
    <n v="0"/>
    <n v="0"/>
    <n v="0"/>
    <n v="0"/>
    <n v="0"/>
    <n v="0"/>
    <n v="0"/>
    <n v="128"/>
    <n v="111"/>
    <n v="1"/>
    <n v="4"/>
    <n v="0"/>
    <n v="259"/>
    <n v="182"/>
    <n v="2"/>
    <n v="19"/>
    <n v="9"/>
    <n v="287"/>
    <n v="186"/>
    <n v="1"/>
    <n v="35"/>
    <n v="22"/>
    <n v="46"/>
    <n v="22"/>
    <n v="0"/>
    <n v="7"/>
    <n v="3"/>
    <n v="10"/>
    <n v="10"/>
    <n v="0"/>
    <n v="0"/>
    <n v="0"/>
    <n v="0"/>
    <n v="0"/>
    <n v="0"/>
    <n v="0"/>
    <n v="0"/>
    <n v="0"/>
    <n v="0"/>
    <n v="0"/>
    <n v="0"/>
    <n v="0"/>
    <n v="0"/>
    <n v="0"/>
    <n v="0"/>
    <n v="0"/>
    <n v="0"/>
    <n v="0"/>
    <n v="0"/>
    <n v="0"/>
    <n v="30"/>
    <n v="0"/>
    <n v="122"/>
    <n v="223"/>
    <n v="225"/>
    <n v="36"/>
    <n v="10"/>
    <n v="1501"/>
    <n v="611"/>
    <n v="0"/>
    <n v="3"/>
    <n v="325"/>
    <n v="125"/>
    <n v="1000"/>
  </r>
  <r>
    <x v="5"/>
    <x v="37"/>
    <x v="223"/>
    <x v="10"/>
    <n v="32"/>
    <n v="0"/>
    <n v="0"/>
    <n v="0"/>
    <n v="0"/>
    <n v="27"/>
    <n v="0"/>
    <n v="0"/>
    <n v="0"/>
    <n v="0"/>
    <n v="0"/>
    <n v="0"/>
    <n v="0"/>
    <n v="128"/>
    <n v="111"/>
    <n v="1"/>
    <n v="4"/>
    <n v="0"/>
    <n v="259"/>
    <n v="185"/>
    <n v="2"/>
    <n v="19"/>
    <n v="9"/>
    <n v="287"/>
    <n v="187"/>
    <n v="1"/>
    <n v="35"/>
    <n v="22"/>
    <n v="46"/>
    <n v="23"/>
    <n v="0"/>
    <n v="7"/>
    <n v="3"/>
    <n v="10"/>
    <n v="10"/>
    <n v="0"/>
    <n v="0"/>
    <n v="0"/>
    <n v="0"/>
    <n v="0"/>
    <n v="0"/>
    <n v="0"/>
    <n v="0"/>
    <n v="0"/>
    <n v="0"/>
    <n v="0"/>
    <n v="0"/>
    <n v="0"/>
    <n v="0"/>
    <n v="0"/>
    <n v="0"/>
    <n v="0"/>
    <n v="0"/>
    <n v="0"/>
    <n v="0"/>
    <n v="0"/>
    <n v="30"/>
    <n v="0"/>
    <n v="122"/>
    <n v="223"/>
    <n v="225"/>
    <n v="36"/>
    <n v="10"/>
    <n v="1503"/>
    <n v="632"/>
    <n v="0"/>
    <n v="3"/>
    <n v="325"/>
    <n v="125"/>
    <n v="1002"/>
  </r>
  <r>
    <x v="5"/>
    <x v="37"/>
    <x v="223"/>
    <x v="11"/>
    <n v="32"/>
    <n v="0"/>
    <n v="0"/>
    <n v="0"/>
    <n v="0"/>
    <n v="27"/>
    <n v="0"/>
    <n v="0"/>
    <n v="0"/>
    <n v="0"/>
    <n v="0"/>
    <n v="0"/>
    <n v="0"/>
    <n v="128"/>
    <n v="112"/>
    <n v="1"/>
    <n v="4"/>
    <n v="0"/>
    <n v="256"/>
    <n v="189"/>
    <n v="2"/>
    <n v="18"/>
    <n v="9"/>
    <n v="288"/>
    <n v="191"/>
    <n v="1"/>
    <n v="34"/>
    <n v="23"/>
    <n v="46"/>
    <n v="25"/>
    <n v="0"/>
    <n v="7"/>
    <n v="3"/>
    <n v="10"/>
    <n v="10"/>
    <n v="0"/>
    <n v="0"/>
    <n v="0"/>
    <n v="0"/>
    <n v="0"/>
    <n v="0"/>
    <n v="0"/>
    <n v="0"/>
    <n v="0"/>
    <n v="0"/>
    <n v="0"/>
    <n v="0"/>
    <n v="0"/>
    <n v="0"/>
    <n v="0"/>
    <n v="0"/>
    <n v="0"/>
    <n v="0"/>
    <n v="0"/>
    <n v="0"/>
    <n v="0"/>
    <n v="30"/>
    <n v="0"/>
    <n v="122"/>
    <n v="223"/>
    <n v="225"/>
    <n v="36"/>
    <n v="10"/>
    <n v="1493"/>
    <n v="671"/>
    <n v="0"/>
    <n v="3"/>
    <n v="320"/>
    <n v="114"/>
    <n v="1008"/>
  </r>
  <r>
    <x v="5"/>
    <x v="37"/>
    <x v="223"/>
    <x v="29"/>
    <n v="31"/>
    <n v="0"/>
    <n v="0"/>
    <n v="0"/>
    <n v="0"/>
    <n v="26"/>
    <n v="0"/>
    <n v="0"/>
    <n v="0"/>
    <n v="0"/>
    <n v="0"/>
    <n v="0"/>
    <n v="0"/>
    <n v="128"/>
    <n v="112"/>
    <n v="1"/>
    <n v="4"/>
    <n v="0"/>
    <n v="258"/>
    <n v="191"/>
    <n v="2"/>
    <n v="19"/>
    <n v="9"/>
    <n v="292"/>
    <n v="199"/>
    <n v="1"/>
    <n v="34"/>
    <n v="23"/>
    <n v="47"/>
    <n v="28"/>
    <n v="0"/>
    <n v="7"/>
    <n v="3"/>
    <n v="10"/>
    <n v="10"/>
    <n v="0"/>
    <n v="0"/>
    <n v="0"/>
    <n v="0"/>
    <n v="0"/>
    <n v="0"/>
    <n v="0"/>
    <n v="0"/>
    <n v="0"/>
    <n v="0"/>
    <n v="0"/>
    <n v="0"/>
    <n v="0"/>
    <n v="0"/>
    <n v="0"/>
    <n v="0"/>
    <n v="0"/>
    <n v="0"/>
    <n v="0"/>
    <n v="0"/>
    <n v="0"/>
    <n v="29"/>
    <n v="0"/>
    <n v="122"/>
    <n v="224"/>
    <n v="229"/>
    <n v="37"/>
    <n v="10"/>
    <n v="1495"/>
    <n v="718"/>
    <n v="0"/>
    <n v="3"/>
    <n v="319"/>
    <n v="115"/>
    <n v="1011"/>
  </r>
  <r>
    <x v="5"/>
    <x v="37"/>
    <x v="223"/>
    <x v="13"/>
    <n v="31"/>
    <n v="0"/>
    <n v="0"/>
    <n v="0"/>
    <n v="0"/>
    <n v="26"/>
    <n v="0"/>
    <n v="0"/>
    <n v="0"/>
    <n v="0"/>
    <n v="0"/>
    <n v="0"/>
    <n v="0"/>
    <n v="128"/>
    <n v="112"/>
    <n v="1"/>
    <n v="4"/>
    <n v="0"/>
    <n v="260"/>
    <n v="196"/>
    <n v="2"/>
    <n v="19"/>
    <n v="9"/>
    <n v="293"/>
    <n v="200"/>
    <n v="1"/>
    <n v="34"/>
    <n v="24"/>
    <n v="47"/>
    <n v="29"/>
    <n v="0"/>
    <n v="6"/>
    <n v="3"/>
    <n v="10"/>
    <n v="10"/>
    <n v="0"/>
    <n v="0"/>
    <n v="0"/>
    <n v="0"/>
    <n v="0"/>
    <n v="0"/>
    <n v="0"/>
    <n v="0"/>
    <n v="0"/>
    <n v="0"/>
    <n v="0"/>
    <n v="0"/>
    <n v="0"/>
    <n v="0"/>
    <n v="0"/>
    <n v="0"/>
    <n v="0"/>
    <n v="0"/>
    <n v="0"/>
    <n v="0"/>
    <n v="0"/>
    <n v="29"/>
    <n v="0"/>
    <n v="122"/>
    <n v="226"/>
    <n v="229"/>
    <n v="38"/>
    <n v="10"/>
    <n v="1495"/>
    <n v="745"/>
    <n v="0"/>
    <n v="3"/>
    <n v="314"/>
    <n v="118"/>
    <n v="1015"/>
  </r>
  <r>
    <x v="5"/>
    <x v="37"/>
    <x v="223"/>
    <x v="31"/>
    <n v="31"/>
    <n v="0"/>
    <n v="0"/>
    <n v="0"/>
    <n v="0"/>
    <n v="26"/>
    <n v="0"/>
    <n v="0"/>
    <n v="0"/>
    <n v="0"/>
    <n v="0"/>
    <n v="0"/>
    <n v="0"/>
    <n v="128"/>
    <n v="112"/>
    <n v="1"/>
    <n v="4"/>
    <n v="0"/>
    <n v="256"/>
    <n v="195"/>
    <n v="2"/>
    <n v="19"/>
    <n v="8"/>
    <n v="295"/>
    <n v="204"/>
    <n v="1"/>
    <n v="34"/>
    <n v="23"/>
    <n v="48"/>
    <n v="30"/>
    <n v="0"/>
    <n v="6"/>
    <n v="3"/>
    <n v="10"/>
    <n v="10"/>
    <n v="0"/>
    <n v="0"/>
    <n v="0"/>
    <n v="0"/>
    <n v="0"/>
    <n v="0"/>
    <n v="0"/>
    <n v="0"/>
    <n v="0"/>
    <n v="0"/>
    <n v="0"/>
    <n v="0"/>
    <n v="0"/>
    <n v="0"/>
    <n v="0"/>
    <n v="0"/>
    <n v="0"/>
    <n v="0"/>
    <n v="0"/>
    <n v="0"/>
    <n v="0"/>
    <n v="29"/>
    <n v="0"/>
    <n v="122"/>
    <n v="222"/>
    <n v="232"/>
    <n v="39"/>
    <n v="10"/>
    <n v="1501"/>
    <n v="763"/>
    <n v="0"/>
    <n v="3"/>
    <n v="314"/>
    <n v="119"/>
    <n v="1021"/>
  </r>
  <r>
    <x v="5"/>
    <x v="37"/>
    <x v="223"/>
    <x v="15"/>
    <n v="31"/>
    <n v="0"/>
    <n v="0"/>
    <n v="0"/>
    <n v="0"/>
    <n v="26"/>
    <n v="0"/>
    <n v="0"/>
    <n v="0"/>
    <n v="0"/>
    <n v="0"/>
    <n v="0"/>
    <n v="0"/>
    <n v="128"/>
    <n v="112"/>
    <n v="1"/>
    <n v="4"/>
    <n v="0"/>
    <n v="257"/>
    <n v="196"/>
    <n v="2"/>
    <n v="19"/>
    <n v="8"/>
    <n v="296"/>
    <n v="205"/>
    <n v="1"/>
    <n v="34"/>
    <n v="23"/>
    <n v="49"/>
    <n v="32"/>
    <n v="0"/>
    <n v="6"/>
    <n v="3"/>
    <n v="10"/>
    <n v="10"/>
    <n v="0"/>
    <n v="0"/>
    <n v="0"/>
    <n v="0"/>
    <n v="0"/>
    <n v="0"/>
    <n v="0"/>
    <n v="0"/>
    <n v="0"/>
    <n v="0"/>
    <n v="0"/>
    <n v="0"/>
    <n v="0"/>
    <n v="0"/>
    <n v="0"/>
    <n v="0"/>
    <n v="0"/>
    <n v="0"/>
    <n v="0"/>
    <n v="0"/>
    <n v="0"/>
    <n v="29"/>
    <n v="0"/>
    <n v="122"/>
    <n v="223"/>
    <n v="233"/>
    <n v="40"/>
    <n v="10"/>
    <n v="1504"/>
    <n v="777"/>
    <n v="0"/>
    <n v="3"/>
    <n v="313"/>
    <n v="117"/>
    <n v="1025"/>
  </r>
  <r>
    <x v="5"/>
    <x v="37"/>
    <x v="223"/>
    <x v="16"/>
    <n v="31"/>
    <n v="0"/>
    <n v="0"/>
    <n v="0"/>
    <n v="0"/>
    <n v="26"/>
    <n v="0"/>
    <n v="0"/>
    <n v="0"/>
    <n v="0"/>
    <n v="0"/>
    <n v="0"/>
    <n v="0"/>
    <n v="128"/>
    <n v="112"/>
    <n v="1"/>
    <n v="4"/>
    <n v="0"/>
    <n v="258"/>
    <n v="197"/>
    <n v="2"/>
    <n v="19"/>
    <n v="8"/>
    <n v="295"/>
    <n v="204"/>
    <n v="1"/>
    <n v="34"/>
    <n v="23"/>
    <n v="49"/>
    <n v="31"/>
    <n v="0"/>
    <n v="6"/>
    <n v="3"/>
    <n v="10"/>
    <n v="10"/>
    <n v="0"/>
    <n v="0"/>
    <n v="0"/>
    <n v="0"/>
    <n v="0"/>
    <n v="0"/>
    <n v="0"/>
    <n v="0"/>
    <n v="0"/>
    <n v="0"/>
    <n v="0"/>
    <n v="0"/>
    <n v="0"/>
    <n v="0"/>
    <n v="0"/>
    <n v="0"/>
    <n v="0"/>
    <n v="0"/>
    <n v="0"/>
    <n v="0"/>
    <n v="0"/>
    <n v="29"/>
    <n v="0"/>
    <n v="122"/>
    <n v="224"/>
    <n v="232"/>
    <n v="40"/>
    <n v="10"/>
    <n v="1499"/>
    <n v="776"/>
    <n v="0"/>
    <n v="3"/>
    <n v="311"/>
    <n v="118"/>
    <n v="1021"/>
  </r>
  <r>
    <x v="5"/>
    <x v="39"/>
    <x v="224"/>
    <x v="0"/>
    <n v="181"/>
    <n v="7"/>
    <n v="0"/>
    <n v="0"/>
    <n v="0"/>
    <n v="15"/>
    <n v="1"/>
    <n v="19"/>
    <n v="2"/>
    <n v="9"/>
    <n v="0"/>
    <n v="1"/>
    <n v="0"/>
    <n v="312"/>
    <n v="0"/>
    <n v="84"/>
    <n v="7"/>
    <n v="8"/>
    <n v="2303"/>
    <n v="0"/>
    <n v="71"/>
    <n v="356"/>
    <n v="38"/>
    <n v="774"/>
    <n v="27"/>
    <n v="0"/>
    <n v="131"/>
    <n v="42"/>
    <n v="408"/>
    <n v="0"/>
    <n v="14"/>
    <n v="83"/>
    <n v="4"/>
    <n v="76"/>
    <n v="0"/>
    <n v="9"/>
    <n v="5"/>
    <n v="0"/>
    <n v="0"/>
    <n v="0"/>
    <n v="0"/>
    <n v="0"/>
    <n v="0"/>
    <n v="0"/>
    <n v="0"/>
    <n v="0"/>
    <n v="0"/>
    <n v="0"/>
    <n v="0"/>
    <n v="23"/>
    <n v="21"/>
    <n v="0"/>
    <n v="0"/>
    <n v="10"/>
    <m/>
    <m/>
    <m/>
    <m/>
    <m/>
    <m/>
    <m/>
    <m/>
    <m/>
    <m/>
    <m/>
    <m/>
    <m/>
    <m/>
    <m/>
    <m/>
  </r>
  <r>
    <x v="5"/>
    <x v="39"/>
    <x v="224"/>
    <x v="1"/>
    <n v="183"/>
    <n v="7"/>
    <n v="1"/>
    <n v="0"/>
    <n v="0"/>
    <n v="24"/>
    <n v="1"/>
    <n v="19"/>
    <n v="2"/>
    <n v="9"/>
    <n v="0"/>
    <n v="3"/>
    <n v="0"/>
    <n v="314"/>
    <n v="0"/>
    <n v="107"/>
    <n v="7"/>
    <n v="10"/>
    <n v="2306"/>
    <n v="0"/>
    <n v="102"/>
    <n v="346"/>
    <n v="41"/>
    <n v="778"/>
    <n v="37"/>
    <n v="0"/>
    <n v="129"/>
    <n v="42"/>
    <n v="408"/>
    <n v="0"/>
    <n v="18"/>
    <n v="85"/>
    <n v="3"/>
    <n v="75"/>
    <n v="0"/>
    <n v="11"/>
    <n v="5"/>
    <n v="0"/>
    <n v="0"/>
    <n v="0"/>
    <n v="0"/>
    <n v="0"/>
    <n v="0"/>
    <n v="0"/>
    <n v="0"/>
    <n v="0"/>
    <n v="0"/>
    <n v="0"/>
    <n v="0"/>
    <n v="23"/>
    <n v="21"/>
    <n v="0"/>
    <n v="0"/>
    <n v="10"/>
    <m/>
    <m/>
    <m/>
    <m/>
    <m/>
    <m/>
    <m/>
    <m/>
    <m/>
    <m/>
    <m/>
    <m/>
    <m/>
    <m/>
    <m/>
    <m/>
  </r>
  <r>
    <x v="5"/>
    <x v="39"/>
    <x v="224"/>
    <x v="2"/>
    <n v="184"/>
    <n v="7"/>
    <n v="1"/>
    <n v="0"/>
    <n v="0"/>
    <n v="31"/>
    <n v="1"/>
    <n v="19"/>
    <n v="2"/>
    <n v="9"/>
    <n v="3"/>
    <n v="0"/>
    <n v="0"/>
    <n v="314"/>
    <n v="120"/>
    <n v="23"/>
    <n v="7"/>
    <n v="10"/>
    <n v="2305"/>
    <n v="143"/>
    <n v="21"/>
    <n v="343"/>
    <n v="40"/>
    <n v="780"/>
    <n v="47"/>
    <n v="0"/>
    <n v="128"/>
    <n v="41"/>
    <n v="411"/>
    <n v="20"/>
    <n v="0"/>
    <n v="81"/>
    <n v="3"/>
    <n v="75"/>
    <n v="12"/>
    <n v="10"/>
    <n v="5"/>
    <n v="0"/>
    <n v="0"/>
    <n v="0"/>
    <n v="0"/>
    <n v="0"/>
    <n v="0"/>
    <n v="0"/>
    <n v="0"/>
    <n v="0"/>
    <n v="0"/>
    <n v="0"/>
    <n v="0"/>
    <n v="0"/>
    <n v="0"/>
    <n v="0"/>
    <n v="0"/>
    <n v="0"/>
    <n v="7"/>
    <n v="0"/>
    <n v="152"/>
    <n v="9"/>
    <n v="264"/>
    <n v="1756"/>
    <n v="590"/>
    <n v="291"/>
    <n v="59"/>
    <m/>
    <m/>
    <m/>
    <m/>
    <m/>
    <m/>
    <m/>
  </r>
  <r>
    <x v="5"/>
    <x v="39"/>
    <x v="224"/>
    <x v="3"/>
    <n v="184"/>
    <n v="7"/>
    <n v="3"/>
    <n v="1"/>
    <n v="0"/>
    <n v="39"/>
    <n v="1"/>
    <n v="18"/>
    <n v="2"/>
    <n v="10"/>
    <n v="3"/>
    <n v="0"/>
    <n v="0"/>
    <n v="313"/>
    <n v="127"/>
    <n v="23"/>
    <n v="7"/>
    <n v="10"/>
    <n v="2306"/>
    <n v="197"/>
    <n v="21"/>
    <n v="337"/>
    <n v="41"/>
    <n v="779"/>
    <n v="59"/>
    <n v="0"/>
    <n v="127"/>
    <n v="40"/>
    <n v="415"/>
    <n v="20"/>
    <n v="0"/>
    <n v="79"/>
    <n v="4"/>
    <n v="77"/>
    <n v="14"/>
    <n v="10"/>
    <n v="5"/>
    <n v="0"/>
    <n v="0"/>
    <n v="0"/>
    <n v="0"/>
    <n v="0"/>
    <n v="0"/>
    <n v="0"/>
    <n v="0"/>
    <n v="0"/>
    <n v="0"/>
    <n v="0"/>
    <n v="0"/>
    <n v="0"/>
    <n v="0"/>
    <n v="0"/>
    <n v="0"/>
    <n v="0"/>
    <n v="7"/>
    <n v="1"/>
    <n v="152"/>
    <n v="10"/>
    <n v="263"/>
    <n v="1766"/>
    <n v="590"/>
    <n v="297"/>
    <n v="61"/>
    <m/>
    <m/>
    <m/>
    <m/>
    <m/>
    <m/>
    <m/>
  </r>
  <r>
    <x v="5"/>
    <x v="39"/>
    <x v="224"/>
    <x v="4"/>
    <n v="186"/>
    <n v="7"/>
    <n v="3"/>
    <n v="1"/>
    <n v="0"/>
    <n v="48"/>
    <n v="2"/>
    <n v="19"/>
    <n v="2"/>
    <n v="10"/>
    <n v="3"/>
    <n v="0"/>
    <n v="0"/>
    <n v="313"/>
    <n v="140"/>
    <n v="22"/>
    <n v="7"/>
    <n v="10"/>
    <n v="2318"/>
    <n v="270"/>
    <n v="21"/>
    <n v="332"/>
    <n v="44"/>
    <n v="779"/>
    <n v="81"/>
    <n v="0"/>
    <n v="126"/>
    <n v="41"/>
    <n v="419"/>
    <n v="27"/>
    <n v="0"/>
    <n v="79"/>
    <n v="4"/>
    <n v="78"/>
    <n v="14"/>
    <n v="10"/>
    <n v="5"/>
    <n v="0"/>
    <n v="0"/>
    <n v="0"/>
    <n v="0"/>
    <n v="0"/>
    <n v="0"/>
    <n v="0"/>
    <n v="0"/>
    <n v="0"/>
    <n v="0"/>
    <n v="0"/>
    <n v="0"/>
    <n v="0"/>
    <n v="0"/>
    <n v="0"/>
    <n v="0"/>
    <n v="0"/>
    <n v="7"/>
    <n v="1"/>
    <n v="152"/>
    <n v="10"/>
    <n v="264"/>
    <n v="1782"/>
    <n v="592"/>
    <n v="301"/>
    <n v="62"/>
    <m/>
    <m/>
    <m/>
    <m/>
    <m/>
    <m/>
    <m/>
  </r>
  <r>
    <x v="5"/>
    <x v="39"/>
    <x v="224"/>
    <x v="5"/>
    <n v="187"/>
    <n v="7"/>
    <n v="3"/>
    <n v="1"/>
    <n v="0"/>
    <n v="60"/>
    <n v="2"/>
    <n v="18"/>
    <n v="2"/>
    <n v="10"/>
    <n v="4"/>
    <n v="0"/>
    <n v="0"/>
    <n v="314"/>
    <n v="155"/>
    <n v="22"/>
    <n v="6"/>
    <n v="10"/>
    <n v="2322"/>
    <n v="387"/>
    <n v="22"/>
    <n v="328"/>
    <n v="46"/>
    <n v="778"/>
    <n v="123"/>
    <n v="0"/>
    <n v="125"/>
    <n v="42"/>
    <n v="422"/>
    <n v="35"/>
    <n v="0"/>
    <n v="79"/>
    <n v="4"/>
    <n v="77"/>
    <n v="17"/>
    <n v="10"/>
    <n v="5"/>
    <n v="0"/>
    <n v="0"/>
    <n v="0"/>
    <n v="0"/>
    <n v="0"/>
    <n v="0"/>
    <n v="0"/>
    <n v="0"/>
    <n v="0"/>
    <n v="0"/>
    <n v="0"/>
    <n v="0"/>
    <n v="0"/>
    <n v="0"/>
    <n v="0"/>
    <n v="0"/>
    <n v="0"/>
    <n v="7"/>
    <n v="1"/>
    <n v="156"/>
    <n v="10"/>
    <n v="267"/>
    <n v="1786"/>
    <n v="591"/>
    <n v="304"/>
    <n v="61"/>
    <m/>
    <m/>
    <m/>
    <m/>
    <m/>
    <m/>
    <m/>
  </r>
  <r>
    <x v="5"/>
    <x v="39"/>
    <x v="224"/>
    <x v="6"/>
    <n v="187"/>
    <n v="7"/>
    <n v="4"/>
    <n v="1"/>
    <n v="0"/>
    <n v="66"/>
    <n v="2"/>
    <n v="17"/>
    <n v="2"/>
    <n v="11"/>
    <n v="5"/>
    <n v="0"/>
    <n v="0"/>
    <n v="317"/>
    <n v="163"/>
    <n v="22"/>
    <n v="6"/>
    <n v="10"/>
    <n v="2326"/>
    <n v="465"/>
    <n v="22"/>
    <n v="321"/>
    <n v="47"/>
    <n v="784"/>
    <n v="147"/>
    <n v="0"/>
    <n v="125"/>
    <n v="43"/>
    <n v="421"/>
    <n v="41"/>
    <n v="0"/>
    <n v="78"/>
    <n v="4"/>
    <n v="78"/>
    <n v="23"/>
    <n v="10"/>
    <n v="5"/>
    <n v="0"/>
    <n v="0"/>
    <n v="0"/>
    <n v="0"/>
    <n v="0"/>
    <n v="0"/>
    <n v="0"/>
    <n v="0"/>
    <n v="0"/>
    <n v="0"/>
    <n v="0"/>
    <n v="0"/>
    <n v="0"/>
    <n v="0"/>
    <n v="0"/>
    <n v="0"/>
    <n v="0"/>
    <n v="7"/>
    <n v="1"/>
    <n v="157"/>
    <n v="11"/>
    <n v="269"/>
    <n v="1795"/>
    <n v="596"/>
    <n v="304"/>
    <n v="62"/>
    <m/>
    <m/>
    <m/>
    <m/>
    <m/>
    <m/>
    <m/>
  </r>
  <r>
    <x v="5"/>
    <x v="39"/>
    <x v="224"/>
    <x v="7"/>
    <n v="190"/>
    <n v="7"/>
    <n v="5"/>
    <n v="1"/>
    <n v="0"/>
    <n v="74"/>
    <n v="2"/>
    <n v="19"/>
    <n v="2"/>
    <n v="13"/>
    <n v="6"/>
    <n v="0"/>
    <n v="0"/>
    <n v="318"/>
    <n v="172"/>
    <n v="22"/>
    <n v="6"/>
    <n v="11"/>
    <n v="2333"/>
    <n v="609"/>
    <n v="22"/>
    <n v="318"/>
    <n v="49"/>
    <n v="783"/>
    <n v="213"/>
    <n v="0"/>
    <n v="126"/>
    <n v="40"/>
    <n v="425"/>
    <n v="52"/>
    <n v="0"/>
    <n v="79"/>
    <n v="6"/>
    <n v="79"/>
    <n v="30"/>
    <n v="10"/>
    <n v="5"/>
    <n v="0"/>
    <n v="0"/>
    <n v="0"/>
    <n v="0"/>
    <n v="0"/>
    <n v="0"/>
    <n v="0"/>
    <n v="0"/>
    <n v="0"/>
    <n v="0"/>
    <n v="0"/>
    <n v="0"/>
    <n v="0"/>
    <n v="0"/>
    <n v="0"/>
    <n v="0"/>
    <n v="0"/>
    <n v="7"/>
    <n v="1"/>
    <n v="158"/>
    <n v="13"/>
    <n v="269"/>
    <n v="1810"/>
    <n v="598"/>
    <n v="308"/>
    <n v="63"/>
    <m/>
    <m/>
    <m/>
    <m/>
    <m/>
    <m/>
    <m/>
  </r>
  <r>
    <x v="5"/>
    <x v="39"/>
    <x v="224"/>
    <x v="8"/>
    <n v="190"/>
    <n v="7"/>
    <n v="5"/>
    <n v="1"/>
    <n v="0"/>
    <n v="85"/>
    <n v="2"/>
    <n v="19"/>
    <n v="2"/>
    <n v="13"/>
    <n v="6"/>
    <n v="0"/>
    <n v="0"/>
    <n v="320"/>
    <n v="187"/>
    <n v="22"/>
    <n v="5"/>
    <n v="12"/>
    <n v="2335"/>
    <n v="769"/>
    <n v="22"/>
    <n v="309"/>
    <n v="46"/>
    <n v="785"/>
    <n v="281"/>
    <n v="0"/>
    <n v="125"/>
    <n v="38"/>
    <n v="426"/>
    <n v="88"/>
    <n v="0"/>
    <n v="76"/>
    <n v="6"/>
    <n v="80"/>
    <n v="36"/>
    <n v="10"/>
    <n v="5"/>
    <n v="0"/>
    <n v="0"/>
    <n v="0"/>
    <n v="0"/>
    <n v="0"/>
    <n v="0"/>
    <n v="0"/>
    <n v="0"/>
    <n v="0"/>
    <n v="0"/>
    <n v="0"/>
    <n v="0"/>
    <n v="0"/>
    <n v="0"/>
    <n v="0"/>
    <n v="0"/>
    <n v="0"/>
    <n v="7"/>
    <n v="1"/>
    <n v="159"/>
    <n v="13"/>
    <n v="270"/>
    <n v="1825"/>
    <n v="601"/>
    <n v="313"/>
    <n v="64"/>
    <n v="9652"/>
    <n v="1336"/>
    <n v="0"/>
    <n v="20"/>
    <n v="2392"/>
    <n v="660"/>
    <n v="6040"/>
  </r>
  <r>
    <x v="5"/>
    <x v="39"/>
    <x v="224"/>
    <x v="9"/>
    <n v="191"/>
    <n v="7"/>
    <n v="5"/>
    <n v="1"/>
    <n v="0"/>
    <n v="92"/>
    <n v="2"/>
    <n v="19"/>
    <n v="2"/>
    <n v="14"/>
    <n v="11"/>
    <n v="0"/>
    <n v="0"/>
    <n v="320"/>
    <n v="196"/>
    <n v="22"/>
    <n v="5"/>
    <n v="10"/>
    <n v="2336"/>
    <n v="924"/>
    <n v="21"/>
    <n v="306"/>
    <n v="45"/>
    <n v="783"/>
    <n v="330"/>
    <n v="0"/>
    <n v="124"/>
    <n v="40"/>
    <n v="429"/>
    <n v="120"/>
    <n v="0"/>
    <n v="74"/>
    <n v="7"/>
    <n v="80"/>
    <n v="42"/>
    <n v="10"/>
    <n v="5"/>
    <n v="0"/>
    <n v="0"/>
    <n v="0"/>
    <n v="0"/>
    <n v="0"/>
    <n v="0"/>
    <n v="0"/>
    <n v="0"/>
    <n v="0"/>
    <n v="0"/>
    <n v="0"/>
    <n v="0"/>
    <n v="0"/>
    <n v="0"/>
    <n v="0"/>
    <n v="0"/>
    <n v="0"/>
    <n v="7"/>
    <n v="1"/>
    <n v="160"/>
    <n v="14"/>
    <n v="270"/>
    <n v="1829"/>
    <n v="600"/>
    <n v="318"/>
    <n v="64"/>
    <n v="9661"/>
    <n v="2040"/>
    <n v="0"/>
    <n v="20"/>
    <n v="2370"/>
    <n v="670"/>
    <n v="6069"/>
  </r>
  <r>
    <x v="5"/>
    <x v="39"/>
    <x v="224"/>
    <x v="10"/>
    <n v="191"/>
    <n v="7"/>
    <n v="5"/>
    <n v="1"/>
    <n v="0"/>
    <n v="97"/>
    <n v="2"/>
    <n v="19"/>
    <n v="2"/>
    <n v="14"/>
    <n v="11"/>
    <n v="0"/>
    <n v="0"/>
    <n v="320"/>
    <n v="197"/>
    <n v="22"/>
    <n v="5"/>
    <n v="9"/>
    <n v="2336"/>
    <n v="978"/>
    <n v="21"/>
    <n v="305"/>
    <n v="44"/>
    <n v="787"/>
    <n v="356"/>
    <n v="0"/>
    <n v="124"/>
    <n v="40"/>
    <n v="428"/>
    <n v="138"/>
    <n v="0"/>
    <n v="71"/>
    <n v="7"/>
    <n v="80"/>
    <n v="43"/>
    <n v="10"/>
    <n v="3"/>
    <n v="0"/>
    <n v="0"/>
    <n v="0"/>
    <n v="0"/>
    <n v="0"/>
    <n v="0"/>
    <n v="0"/>
    <n v="0"/>
    <n v="0"/>
    <n v="0"/>
    <n v="0"/>
    <n v="0"/>
    <n v="0"/>
    <n v="0"/>
    <n v="0"/>
    <n v="0"/>
    <n v="0"/>
    <n v="7"/>
    <n v="1"/>
    <n v="160"/>
    <n v="14"/>
    <n v="270"/>
    <n v="1834"/>
    <n v="606"/>
    <n v="318"/>
    <n v="64"/>
    <n v="9678"/>
    <n v="2315"/>
    <n v="0"/>
    <n v="20"/>
    <n v="2360"/>
    <n v="673"/>
    <n v="6094"/>
  </r>
  <r>
    <x v="5"/>
    <x v="39"/>
    <x v="224"/>
    <x v="11"/>
    <n v="190"/>
    <n v="7"/>
    <n v="5"/>
    <n v="1"/>
    <n v="0"/>
    <n v="105"/>
    <n v="2"/>
    <n v="18"/>
    <n v="2"/>
    <n v="14"/>
    <n v="11"/>
    <n v="0"/>
    <n v="0"/>
    <n v="319"/>
    <n v="200"/>
    <n v="22"/>
    <n v="5"/>
    <n v="9"/>
    <n v="2342"/>
    <n v="1033"/>
    <n v="21"/>
    <n v="304"/>
    <n v="44"/>
    <n v="792"/>
    <n v="383"/>
    <n v="0"/>
    <n v="123"/>
    <n v="41"/>
    <n v="431"/>
    <n v="156"/>
    <n v="0"/>
    <n v="69"/>
    <n v="6"/>
    <n v="80"/>
    <n v="43"/>
    <n v="10"/>
    <n v="3"/>
    <n v="0"/>
    <n v="0"/>
    <n v="0"/>
    <n v="0"/>
    <n v="0"/>
    <n v="0"/>
    <n v="0"/>
    <n v="0"/>
    <n v="0"/>
    <n v="0"/>
    <n v="0"/>
    <n v="0"/>
    <n v="0"/>
    <n v="0"/>
    <n v="0"/>
    <n v="0"/>
    <n v="0"/>
    <n v="7"/>
    <n v="1"/>
    <n v="160"/>
    <n v="14"/>
    <n v="270"/>
    <n v="1844"/>
    <n v="611"/>
    <n v="324"/>
    <n v="64"/>
    <n v="9695"/>
    <n v="2656"/>
    <n v="0"/>
    <n v="19"/>
    <n v="2347"/>
    <n v="670"/>
    <n v="6136"/>
  </r>
  <r>
    <x v="5"/>
    <x v="39"/>
    <x v="224"/>
    <x v="29"/>
    <n v="190"/>
    <n v="7"/>
    <n v="6"/>
    <n v="1"/>
    <n v="1"/>
    <n v="110"/>
    <n v="2"/>
    <n v="18"/>
    <n v="2"/>
    <n v="16"/>
    <n v="12"/>
    <n v="0"/>
    <n v="0"/>
    <n v="320"/>
    <n v="204"/>
    <n v="22"/>
    <n v="5"/>
    <n v="9"/>
    <n v="2333"/>
    <n v="1094"/>
    <n v="20"/>
    <n v="294"/>
    <n v="44"/>
    <n v="793"/>
    <n v="398"/>
    <n v="0"/>
    <n v="124"/>
    <n v="40"/>
    <n v="431"/>
    <n v="171"/>
    <n v="0"/>
    <n v="69"/>
    <n v="6"/>
    <n v="80"/>
    <n v="43"/>
    <n v="10"/>
    <n v="3"/>
    <n v="0"/>
    <n v="0"/>
    <n v="0"/>
    <n v="0"/>
    <n v="0"/>
    <n v="0"/>
    <n v="0"/>
    <n v="0"/>
    <n v="0"/>
    <n v="0"/>
    <n v="0"/>
    <n v="0"/>
    <n v="0"/>
    <n v="0"/>
    <n v="0"/>
    <n v="0"/>
    <n v="0"/>
    <n v="7"/>
    <n v="1"/>
    <n v="161"/>
    <n v="16"/>
    <n v="272"/>
    <n v="1849"/>
    <n v="611"/>
    <n v="327"/>
    <n v="64"/>
    <n v="9690"/>
    <n v="2979"/>
    <n v="0"/>
    <n v="20"/>
    <n v="2333"/>
    <n v="666"/>
    <n v="6153"/>
  </r>
  <r>
    <x v="5"/>
    <x v="39"/>
    <x v="224"/>
    <x v="13"/>
    <n v="190"/>
    <n v="7"/>
    <n v="6"/>
    <n v="1"/>
    <n v="1"/>
    <n v="110"/>
    <n v="2"/>
    <n v="18"/>
    <n v="2"/>
    <n v="17"/>
    <n v="13"/>
    <n v="0"/>
    <n v="0"/>
    <n v="323"/>
    <n v="204"/>
    <n v="22"/>
    <n v="6"/>
    <n v="11"/>
    <n v="2338"/>
    <n v="1130"/>
    <n v="26"/>
    <n v="289"/>
    <n v="44"/>
    <n v="795"/>
    <n v="411"/>
    <n v="0"/>
    <n v="124"/>
    <n v="38"/>
    <n v="431"/>
    <n v="183"/>
    <n v="0"/>
    <n v="69"/>
    <n v="6"/>
    <n v="79"/>
    <n v="43"/>
    <n v="10"/>
    <n v="3"/>
    <n v="0"/>
    <n v="0"/>
    <n v="0"/>
    <n v="0"/>
    <n v="0"/>
    <n v="0"/>
    <n v="0"/>
    <n v="0"/>
    <n v="0"/>
    <n v="0"/>
    <n v="0"/>
    <n v="0"/>
    <n v="0"/>
    <n v="0"/>
    <n v="0"/>
    <n v="0"/>
    <n v="0"/>
    <n v="7"/>
    <n v="1"/>
    <n v="161"/>
    <n v="17"/>
    <n v="272"/>
    <n v="1858"/>
    <n v="613"/>
    <n v="329"/>
    <n v="63"/>
    <n v="9714"/>
    <n v="3215"/>
    <n v="0"/>
    <n v="20"/>
    <n v="2316"/>
    <n v="670"/>
    <n v="6194"/>
  </r>
  <r>
    <x v="5"/>
    <x v="39"/>
    <x v="224"/>
    <x v="31"/>
    <n v="189"/>
    <n v="7"/>
    <n v="6"/>
    <n v="1"/>
    <n v="1"/>
    <n v="109"/>
    <n v="2"/>
    <n v="17"/>
    <n v="2"/>
    <n v="17"/>
    <n v="13"/>
    <n v="0"/>
    <n v="0"/>
    <n v="319"/>
    <n v="204"/>
    <n v="22"/>
    <n v="6"/>
    <n v="11"/>
    <n v="2339"/>
    <n v="1151"/>
    <n v="27"/>
    <n v="285"/>
    <n v="41"/>
    <n v="795"/>
    <n v="419"/>
    <n v="0"/>
    <n v="123"/>
    <n v="37"/>
    <n v="436"/>
    <n v="191"/>
    <n v="1"/>
    <n v="70"/>
    <n v="6"/>
    <n v="81"/>
    <n v="45"/>
    <n v="10"/>
    <n v="3"/>
    <n v="0"/>
    <n v="0"/>
    <n v="0"/>
    <n v="0"/>
    <n v="0"/>
    <n v="0"/>
    <n v="0"/>
    <n v="0"/>
    <n v="0"/>
    <n v="0"/>
    <n v="0"/>
    <n v="0"/>
    <n v="0"/>
    <n v="0"/>
    <n v="0"/>
    <n v="0"/>
    <n v="0"/>
    <n v="7"/>
    <n v="1"/>
    <n v="161"/>
    <n v="17"/>
    <n v="268"/>
    <n v="1863"/>
    <n v="617"/>
    <n v="333"/>
    <n v="65"/>
    <n v="9732"/>
    <n v="3360"/>
    <n v="0"/>
    <n v="21"/>
    <n v="2295"/>
    <n v="669"/>
    <n v="6227"/>
  </r>
  <r>
    <x v="5"/>
    <x v="39"/>
    <x v="224"/>
    <x v="15"/>
    <n v="191"/>
    <n v="7"/>
    <n v="6"/>
    <n v="1"/>
    <n v="1"/>
    <n v="113"/>
    <n v="2"/>
    <n v="17"/>
    <n v="2"/>
    <n v="17"/>
    <n v="13"/>
    <n v="0"/>
    <n v="0"/>
    <n v="321"/>
    <n v="208"/>
    <n v="22"/>
    <n v="7"/>
    <n v="10"/>
    <n v="2340"/>
    <n v="1166"/>
    <n v="28"/>
    <n v="287"/>
    <n v="35"/>
    <n v="795"/>
    <n v="426"/>
    <n v="0"/>
    <n v="124"/>
    <n v="38"/>
    <n v="437"/>
    <n v="196"/>
    <n v="1"/>
    <n v="70"/>
    <n v="6"/>
    <n v="81"/>
    <n v="45"/>
    <n v="10"/>
    <n v="3"/>
    <n v="0"/>
    <n v="0"/>
    <n v="0"/>
    <n v="0"/>
    <n v="0"/>
    <n v="0"/>
    <n v="0"/>
    <n v="0"/>
    <n v="0"/>
    <n v="0"/>
    <n v="0"/>
    <n v="0"/>
    <n v="0"/>
    <n v="0"/>
    <n v="0"/>
    <n v="0"/>
    <n v="0"/>
    <n v="7"/>
    <n v="1"/>
    <n v="163"/>
    <n v="17"/>
    <n v="270"/>
    <n v="1864"/>
    <n v="617"/>
    <n v="334"/>
    <n v="65"/>
    <n v="9738"/>
    <n v="3484"/>
    <n v="0"/>
    <n v="21"/>
    <n v="2280"/>
    <n v="675"/>
    <n v="6250"/>
  </r>
  <r>
    <x v="5"/>
    <x v="39"/>
    <x v="224"/>
    <x v="16"/>
    <n v="191"/>
    <n v="7"/>
    <n v="6"/>
    <n v="1"/>
    <n v="1"/>
    <n v="113"/>
    <n v="2"/>
    <n v="17"/>
    <n v="2"/>
    <n v="17"/>
    <n v="13"/>
    <n v="0"/>
    <n v="0"/>
    <n v="322"/>
    <n v="211"/>
    <n v="21"/>
    <n v="7"/>
    <n v="10"/>
    <n v="2345"/>
    <n v="1178"/>
    <n v="30"/>
    <n v="287"/>
    <n v="37"/>
    <n v="799"/>
    <n v="428"/>
    <n v="0"/>
    <n v="123"/>
    <n v="42"/>
    <n v="440"/>
    <n v="199"/>
    <n v="1"/>
    <n v="70"/>
    <n v="6"/>
    <n v="81"/>
    <n v="45"/>
    <n v="10"/>
    <n v="3"/>
    <n v="0"/>
    <n v="0"/>
    <n v="0"/>
    <n v="0"/>
    <n v="0"/>
    <n v="0"/>
    <n v="0"/>
    <n v="0"/>
    <n v="0"/>
    <n v="0"/>
    <n v="0"/>
    <n v="0"/>
    <n v="0"/>
    <n v="0"/>
    <n v="0"/>
    <n v="0"/>
    <n v="0"/>
    <n v="7"/>
    <n v="1"/>
    <n v="163"/>
    <n v="17"/>
    <n v="272"/>
    <n v="1870"/>
    <n v="617"/>
    <n v="336"/>
    <n v="65"/>
    <n v="9751"/>
    <n v="3560"/>
    <n v="0"/>
    <n v="21"/>
    <n v="2266"/>
    <n v="694"/>
    <n v="6265"/>
  </r>
  <r>
    <x v="5"/>
    <x v="38"/>
    <x v="225"/>
    <x v="0"/>
    <n v="213"/>
    <n v="9"/>
    <n v="1"/>
    <n v="1"/>
    <n v="1"/>
    <n v="31"/>
    <n v="5"/>
    <n v="21"/>
    <n v="2"/>
    <n v="12"/>
    <n v="0"/>
    <n v="1"/>
    <n v="0"/>
    <n v="627"/>
    <n v="0"/>
    <n v="279"/>
    <n v="3"/>
    <n v="1"/>
    <n v="2129"/>
    <n v="0"/>
    <n v="116"/>
    <n v="319"/>
    <n v="25"/>
    <n v="1312"/>
    <n v="89"/>
    <n v="12"/>
    <n v="178"/>
    <n v="55"/>
    <n v="377"/>
    <n v="0"/>
    <n v="8"/>
    <n v="89"/>
    <n v="7"/>
    <n v="121"/>
    <n v="0"/>
    <n v="14"/>
    <n v="1"/>
    <n v="0"/>
    <n v="0"/>
    <n v="0"/>
    <n v="0"/>
    <n v="1"/>
    <n v="0"/>
    <n v="0"/>
    <n v="0"/>
    <n v="0"/>
    <n v="0"/>
    <n v="0"/>
    <n v="0"/>
    <n v="60"/>
    <n v="67"/>
    <n v="0"/>
    <n v="7"/>
    <n v="12"/>
    <m/>
    <m/>
    <m/>
    <m/>
    <m/>
    <m/>
    <m/>
    <m/>
    <m/>
    <m/>
    <m/>
    <m/>
    <m/>
    <m/>
    <m/>
    <m/>
  </r>
  <r>
    <x v="5"/>
    <x v="38"/>
    <x v="225"/>
    <x v="1"/>
    <n v="212"/>
    <n v="9"/>
    <n v="1"/>
    <n v="1"/>
    <n v="1"/>
    <n v="37"/>
    <n v="5"/>
    <n v="21"/>
    <n v="1"/>
    <n v="12"/>
    <n v="0"/>
    <n v="1"/>
    <n v="0"/>
    <n v="629"/>
    <n v="0"/>
    <n v="329"/>
    <n v="3"/>
    <n v="1"/>
    <n v="2127"/>
    <n v="0"/>
    <n v="154"/>
    <n v="321"/>
    <n v="22"/>
    <n v="1316"/>
    <n v="108"/>
    <n v="12"/>
    <n v="177"/>
    <n v="58"/>
    <n v="375"/>
    <n v="0"/>
    <n v="8"/>
    <n v="87"/>
    <n v="7"/>
    <n v="119"/>
    <n v="0"/>
    <n v="18"/>
    <n v="1"/>
    <n v="0"/>
    <n v="0"/>
    <n v="0"/>
    <n v="0"/>
    <n v="0"/>
    <n v="0"/>
    <n v="0"/>
    <n v="0"/>
    <n v="0"/>
    <n v="0"/>
    <n v="0"/>
    <n v="0"/>
    <n v="60"/>
    <n v="64"/>
    <n v="0"/>
    <n v="8"/>
    <n v="12"/>
    <m/>
    <m/>
    <m/>
    <m/>
    <m/>
    <m/>
    <m/>
    <m/>
    <m/>
    <m/>
    <m/>
    <m/>
    <m/>
    <m/>
    <m/>
    <m/>
  </r>
  <r>
    <x v="5"/>
    <x v="38"/>
    <x v="225"/>
    <x v="2"/>
    <n v="213"/>
    <n v="9"/>
    <n v="1"/>
    <n v="1"/>
    <n v="1"/>
    <n v="46"/>
    <n v="5"/>
    <n v="21"/>
    <n v="2"/>
    <n v="12"/>
    <n v="1"/>
    <n v="0"/>
    <n v="0"/>
    <n v="629"/>
    <n v="349"/>
    <n v="59"/>
    <n v="3"/>
    <n v="2"/>
    <n v="2132"/>
    <n v="209"/>
    <n v="64"/>
    <n v="320"/>
    <n v="20"/>
    <n v="1315"/>
    <n v="139"/>
    <n v="12"/>
    <n v="176"/>
    <n v="57"/>
    <n v="373"/>
    <n v="12"/>
    <n v="8"/>
    <n v="87"/>
    <n v="8"/>
    <n v="119"/>
    <n v="20"/>
    <n v="12"/>
    <n v="1"/>
    <n v="0"/>
    <n v="0"/>
    <n v="0"/>
    <n v="0"/>
    <n v="0"/>
    <n v="0"/>
    <n v="0"/>
    <n v="0"/>
    <n v="0"/>
    <n v="0"/>
    <n v="0"/>
    <n v="0"/>
    <n v="0"/>
    <n v="0"/>
    <n v="0"/>
    <n v="0"/>
    <n v="0"/>
    <n v="9"/>
    <n v="1"/>
    <n v="178"/>
    <n v="12"/>
    <n v="555"/>
    <n v="1624"/>
    <n v="1032"/>
    <n v="247"/>
    <n v="101"/>
    <m/>
    <m/>
    <m/>
    <m/>
    <m/>
    <m/>
    <m/>
  </r>
  <r>
    <x v="5"/>
    <x v="38"/>
    <x v="225"/>
    <x v="3"/>
    <n v="215"/>
    <n v="9"/>
    <n v="1"/>
    <n v="1"/>
    <n v="1"/>
    <n v="58"/>
    <n v="5"/>
    <n v="21"/>
    <n v="2"/>
    <n v="12"/>
    <n v="4"/>
    <n v="0"/>
    <n v="0"/>
    <n v="626"/>
    <n v="374"/>
    <n v="59"/>
    <n v="3"/>
    <n v="2"/>
    <n v="2134"/>
    <n v="280"/>
    <n v="65"/>
    <n v="319"/>
    <n v="20"/>
    <n v="1317"/>
    <n v="185"/>
    <n v="13"/>
    <n v="172"/>
    <n v="59"/>
    <n v="374"/>
    <n v="15"/>
    <n v="8"/>
    <n v="88"/>
    <n v="8"/>
    <n v="121"/>
    <n v="32"/>
    <n v="12"/>
    <n v="1"/>
    <n v="0"/>
    <n v="0"/>
    <n v="0"/>
    <n v="0"/>
    <n v="0"/>
    <n v="0"/>
    <n v="0"/>
    <n v="0"/>
    <n v="0"/>
    <n v="0"/>
    <n v="0"/>
    <n v="0"/>
    <n v="0"/>
    <n v="0"/>
    <n v="0"/>
    <n v="0"/>
    <n v="0"/>
    <n v="9"/>
    <n v="1"/>
    <n v="181"/>
    <n v="12"/>
    <n v="552"/>
    <n v="1627"/>
    <n v="1037"/>
    <n v="246"/>
    <n v="103"/>
    <m/>
    <m/>
    <m/>
    <m/>
    <m/>
    <m/>
    <m/>
  </r>
  <r>
    <x v="5"/>
    <x v="38"/>
    <x v="225"/>
    <x v="4"/>
    <n v="215"/>
    <n v="9"/>
    <n v="1"/>
    <n v="1"/>
    <n v="1"/>
    <n v="68"/>
    <n v="5"/>
    <n v="21"/>
    <n v="2"/>
    <n v="12"/>
    <n v="7"/>
    <n v="0"/>
    <n v="0"/>
    <n v="625"/>
    <n v="396"/>
    <n v="59"/>
    <n v="3"/>
    <n v="2"/>
    <n v="2135"/>
    <n v="364"/>
    <n v="64"/>
    <n v="317"/>
    <n v="21"/>
    <n v="1313"/>
    <n v="234"/>
    <n v="13"/>
    <n v="171"/>
    <n v="60"/>
    <n v="373"/>
    <n v="18"/>
    <n v="8"/>
    <n v="87"/>
    <n v="8"/>
    <n v="123"/>
    <n v="39"/>
    <n v="12"/>
    <n v="1"/>
    <n v="0"/>
    <n v="0"/>
    <n v="0"/>
    <n v="0"/>
    <n v="0"/>
    <n v="0"/>
    <n v="0"/>
    <n v="0"/>
    <n v="0"/>
    <n v="0"/>
    <n v="0"/>
    <n v="0"/>
    <n v="0"/>
    <n v="0"/>
    <n v="0"/>
    <n v="0"/>
    <n v="0"/>
    <n v="9"/>
    <n v="1"/>
    <n v="182"/>
    <n v="12"/>
    <n v="551"/>
    <n v="1631"/>
    <n v="1033"/>
    <n v="247"/>
    <n v="105"/>
    <m/>
    <m/>
    <m/>
    <m/>
    <m/>
    <m/>
    <m/>
  </r>
  <r>
    <x v="5"/>
    <x v="38"/>
    <x v="225"/>
    <x v="5"/>
    <n v="214"/>
    <n v="9"/>
    <n v="1"/>
    <n v="1"/>
    <n v="1"/>
    <n v="76"/>
    <n v="5"/>
    <n v="21"/>
    <n v="2"/>
    <n v="12"/>
    <n v="8"/>
    <n v="0"/>
    <n v="0"/>
    <n v="627"/>
    <n v="422"/>
    <n v="59"/>
    <n v="3"/>
    <n v="1"/>
    <n v="2130"/>
    <n v="504"/>
    <n v="64"/>
    <n v="310"/>
    <n v="21"/>
    <n v="1314"/>
    <n v="326"/>
    <n v="13"/>
    <n v="171"/>
    <n v="59"/>
    <n v="368"/>
    <n v="21"/>
    <n v="8"/>
    <n v="85"/>
    <n v="8"/>
    <n v="122"/>
    <n v="42"/>
    <n v="12"/>
    <n v="1"/>
    <n v="0"/>
    <n v="0"/>
    <n v="0"/>
    <n v="0"/>
    <n v="0"/>
    <n v="0"/>
    <n v="0"/>
    <n v="0"/>
    <n v="0"/>
    <n v="0"/>
    <n v="0"/>
    <n v="0"/>
    <n v="0"/>
    <n v="0"/>
    <n v="0"/>
    <n v="0"/>
    <n v="0"/>
    <n v="9"/>
    <n v="1"/>
    <n v="181"/>
    <n v="12"/>
    <n v="553"/>
    <n v="1634"/>
    <n v="1035"/>
    <n v="247"/>
    <n v="104"/>
    <m/>
    <m/>
    <m/>
    <m/>
    <m/>
    <m/>
    <m/>
  </r>
  <r>
    <x v="5"/>
    <x v="38"/>
    <x v="225"/>
    <x v="6"/>
    <n v="215"/>
    <n v="9"/>
    <n v="1"/>
    <n v="1"/>
    <n v="1"/>
    <n v="88"/>
    <n v="5"/>
    <n v="20"/>
    <n v="2"/>
    <n v="13"/>
    <n v="9"/>
    <n v="0"/>
    <n v="0"/>
    <n v="628"/>
    <n v="430"/>
    <n v="59"/>
    <n v="3"/>
    <n v="2"/>
    <n v="2132"/>
    <n v="579"/>
    <n v="64"/>
    <n v="309"/>
    <n v="20"/>
    <n v="1321"/>
    <n v="442"/>
    <n v="13"/>
    <n v="169"/>
    <n v="61"/>
    <n v="366"/>
    <n v="29"/>
    <n v="8"/>
    <n v="83"/>
    <n v="8"/>
    <n v="123"/>
    <n v="49"/>
    <n v="12"/>
    <n v="1"/>
    <n v="0"/>
    <n v="0"/>
    <n v="0"/>
    <n v="0"/>
    <n v="0"/>
    <n v="0"/>
    <n v="0"/>
    <n v="0"/>
    <n v="0"/>
    <n v="0"/>
    <n v="0"/>
    <n v="0"/>
    <n v="0"/>
    <n v="0"/>
    <n v="0"/>
    <n v="0"/>
    <n v="0"/>
    <n v="9"/>
    <n v="1"/>
    <n v="182"/>
    <n v="13"/>
    <n v="554"/>
    <n v="1643"/>
    <n v="1040"/>
    <n v="247"/>
    <n v="105"/>
    <m/>
    <m/>
    <m/>
    <m/>
    <m/>
    <m/>
    <m/>
  </r>
  <r>
    <x v="5"/>
    <x v="38"/>
    <x v="225"/>
    <x v="7"/>
    <n v="214"/>
    <n v="9"/>
    <n v="3"/>
    <n v="1"/>
    <n v="1"/>
    <n v="96"/>
    <n v="5"/>
    <n v="20"/>
    <n v="2"/>
    <n v="14"/>
    <n v="10"/>
    <n v="0"/>
    <n v="0"/>
    <n v="625"/>
    <n v="442"/>
    <n v="59"/>
    <n v="3"/>
    <n v="1"/>
    <n v="2136"/>
    <n v="704"/>
    <n v="64"/>
    <n v="307"/>
    <n v="19"/>
    <n v="1320"/>
    <n v="551"/>
    <n v="13"/>
    <n v="166"/>
    <n v="60"/>
    <n v="369"/>
    <n v="47"/>
    <n v="8"/>
    <n v="83"/>
    <n v="9"/>
    <n v="129"/>
    <n v="55"/>
    <n v="12"/>
    <n v="2"/>
    <n v="0"/>
    <n v="0"/>
    <n v="0"/>
    <n v="0"/>
    <n v="0"/>
    <n v="0"/>
    <n v="0"/>
    <n v="0"/>
    <n v="0"/>
    <n v="0"/>
    <n v="0"/>
    <n v="0"/>
    <n v="0"/>
    <n v="0"/>
    <n v="0"/>
    <n v="0"/>
    <n v="0"/>
    <n v="9"/>
    <n v="1"/>
    <n v="181"/>
    <n v="14"/>
    <n v="553"/>
    <n v="1648"/>
    <n v="1041"/>
    <n v="249"/>
    <n v="110"/>
    <m/>
    <m/>
    <m/>
    <m/>
    <m/>
    <m/>
    <m/>
  </r>
  <r>
    <x v="5"/>
    <x v="38"/>
    <x v="225"/>
    <x v="8"/>
    <n v="215"/>
    <n v="9"/>
    <n v="5"/>
    <n v="1"/>
    <n v="1"/>
    <n v="114"/>
    <n v="5"/>
    <n v="20"/>
    <n v="1"/>
    <n v="14"/>
    <n v="12"/>
    <n v="0"/>
    <n v="0"/>
    <n v="627"/>
    <n v="452"/>
    <n v="59"/>
    <n v="3"/>
    <n v="2"/>
    <n v="2141"/>
    <n v="843"/>
    <n v="63"/>
    <n v="302"/>
    <n v="20"/>
    <n v="1319"/>
    <n v="678"/>
    <n v="13"/>
    <n v="165"/>
    <n v="58"/>
    <n v="369"/>
    <n v="93"/>
    <n v="8"/>
    <n v="83"/>
    <n v="9"/>
    <n v="128"/>
    <n v="72"/>
    <n v="11"/>
    <n v="2"/>
    <n v="0"/>
    <n v="0"/>
    <n v="0"/>
    <n v="0"/>
    <n v="0"/>
    <n v="0"/>
    <n v="0"/>
    <n v="0"/>
    <n v="0"/>
    <n v="0"/>
    <n v="0"/>
    <n v="0"/>
    <n v="0"/>
    <n v="0"/>
    <n v="0"/>
    <n v="0"/>
    <n v="0"/>
    <n v="9"/>
    <n v="1"/>
    <n v="184"/>
    <n v="14"/>
    <n v="555"/>
    <n v="1657"/>
    <n v="1045"/>
    <n v="250"/>
    <n v="110"/>
    <n v="7584"/>
    <n v="1635"/>
    <n v="0"/>
    <n v="113"/>
    <n v="1841"/>
    <n v="566"/>
    <n v="4664"/>
  </r>
  <r>
    <x v="5"/>
    <x v="38"/>
    <x v="225"/>
    <x v="9"/>
    <n v="216"/>
    <n v="9"/>
    <n v="8"/>
    <n v="1"/>
    <n v="1"/>
    <n v="129"/>
    <n v="5"/>
    <n v="20"/>
    <n v="1"/>
    <n v="14"/>
    <n v="12"/>
    <n v="0"/>
    <n v="0"/>
    <n v="628"/>
    <n v="471"/>
    <n v="59"/>
    <n v="2"/>
    <n v="3"/>
    <n v="2140"/>
    <n v="936"/>
    <n v="63"/>
    <n v="295"/>
    <n v="21"/>
    <n v="1322"/>
    <n v="746"/>
    <n v="13"/>
    <n v="165"/>
    <n v="60"/>
    <n v="371"/>
    <n v="119"/>
    <n v="8"/>
    <n v="82"/>
    <n v="8"/>
    <n v="129"/>
    <n v="85"/>
    <n v="11"/>
    <n v="2"/>
    <n v="0"/>
    <n v="0"/>
    <n v="0"/>
    <n v="0"/>
    <n v="0"/>
    <n v="0"/>
    <n v="0"/>
    <n v="0"/>
    <n v="0"/>
    <n v="0"/>
    <n v="0"/>
    <n v="0"/>
    <n v="0"/>
    <n v="0"/>
    <n v="0"/>
    <n v="0"/>
    <n v="0"/>
    <n v="9"/>
    <n v="1"/>
    <n v="185"/>
    <n v="14"/>
    <n v="555"/>
    <n v="1662"/>
    <n v="1047"/>
    <n v="253"/>
    <n v="113"/>
    <n v="7610"/>
    <n v="2129"/>
    <n v="0"/>
    <n v="112"/>
    <n v="1824"/>
    <n v="580"/>
    <n v="4693"/>
  </r>
  <r>
    <x v="5"/>
    <x v="38"/>
    <x v="225"/>
    <x v="10"/>
    <n v="215"/>
    <n v="9"/>
    <n v="8"/>
    <n v="1"/>
    <n v="1"/>
    <n v="132"/>
    <n v="5"/>
    <n v="20"/>
    <n v="1"/>
    <n v="14"/>
    <n v="12"/>
    <n v="0"/>
    <n v="0"/>
    <n v="628"/>
    <n v="477"/>
    <n v="59"/>
    <n v="2"/>
    <n v="3"/>
    <n v="2133"/>
    <n v="994"/>
    <n v="63"/>
    <n v="294"/>
    <n v="19"/>
    <n v="1318"/>
    <n v="774"/>
    <n v="12"/>
    <n v="164"/>
    <n v="60"/>
    <n v="368"/>
    <n v="128"/>
    <n v="8"/>
    <n v="82"/>
    <n v="8"/>
    <n v="129"/>
    <n v="85"/>
    <n v="11"/>
    <n v="2"/>
    <n v="0"/>
    <n v="0"/>
    <n v="0"/>
    <n v="0"/>
    <n v="0"/>
    <n v="0"/>
    <n v="0"/>
    <n v="0"/>
    <n v="0"/>
    <n v="0"/>
    <n v="0"/>
    <n v="0"/>
    <n v="0"/>
    <n v="0"/>
    <n v="0"/>
    <n v="0"/>
    <n v="0"/>
    <n v="9"/>
    <n v="1"/>
    <n v="184"/>
    <n v="14"/>
    <n v="555"/>
    <n v="1661"/>
    <n v="1044"/>
    <n v="249"/>
    <n v="113"/>
    <n v="7567"/>
    <n v="2317"/>
    <n v="0"/>
    <n v="111"/>
    <n v="1802"/>
    <n v="585"/>
    <n v="4667"/>
  </r>
  <r>
    <x v="5"/>
    <x v="38"/>
    <x v="225"/>
    <x v="11"/>
    <n v="215"/>
    <n v="9"/>
    <n v="8"/>
    <n v="1"/>
    <n v="1"/>
    <n v="137"/>
    <n v="5"/>
    <n v="19"/>
    <n v="1"/>
    <n v="15"/>
    <n v="13"/>
    <n v="0"/>
    <n v="0"/>
    <n v="627"/>
    <n v="481"/>
    <n v="59"/>
    <n v="2"/>
    <n v="2"/>
    <n v="2137"/>
    <n v="1053"/>
    <n v="62"/>
    <n v="290"/>
    <n v="21"/>
    <n v="1319"/>
    <n v="799"/>
    <n v="12"/>
    <n v="164"/>
    <n v="61"/>
    <n v="371"/>
    <n v="134"/>
    <n v="8"/>
    <n v="82"/>
    <n v="8"/>
    <n v="130"/>
    <n v="86"/>
    <n v="11"/>
    <n v="2"/>
    <n v="0"/>
    <n v="0"/>
    <n v="0"/>
    <n v="0"/>
    <n v="0"/>
    <n v="0"/>
    <n v="0"/>
    <n v="0"/>
    <n v="0"/>
    <n v="0"/>
    <n v="0"/>
    <n v="0"/>
    <n v="0"/>
    <n v="0"/>
    <n v="0"/>
    <n v="0"/>
    <n v="0"/>
    <n v="9"/>
    <n v="1"/>
    <n v="184"/>
    <n v="15"/>
    <n v="555"/>
    <n v="1670"/>
    <n v="1046"/>
    <n v="251"/>
    <n v="114"/>
    <n v="7586"/>
    <n v="2518"/>
    <n v="0"/>
    <n v="110"/>
    <n v="1796"/>
    <n v="578"/>
    <n v="4704"/>
  </r>
  <r>
    <x v="5"/>
    <x v="38"/>
    <x v="225"/>
    <x v="29"/>
    <n v="215"/>
    <n v="10"/>
    <n v="9"/>
    <n v="1"/>
    <n v="1"/>
    <n v="141"/>
    <n v="4"/>
    <n v="19"/>
    <n v="1"/>
    <n v="16"/>
    <n v="14"/>
    <n v="0"/>
    <n v="0"/>
    <n v="625"/>
    <n v="487"/>
    <n v="58"/>
    <n v="2"/>
    <n v="2"/>
    <n v="2142"/>
    <n v="1110"/>
    <n v="62"/>
    <n v="287"/>
    <n v="23"/>
    <n v="1317"/>
    <n v="809"/>
    <n v="13"/>
    <n v="163"/>
    <n v="60"/>
    <n v="369"/>
    <n v="139"/>
    <n v="8"/>
    <n v="80"/>
    <n v="8"/>
    <n v="131"/>
    <n v="86"/>
    <n v="11"/>
    <n v="2"/>
    <n v="0"/>
    <n v="0"/>
    <n v="0"/>
    <n v="0"/>
    <n v="0"/>
    <n v="0"/>
    <n v="0"/>
    <n v="0"/>
    <n v="0"/>
    <n v="0"/>
    <n v="0"/>
    <n v="0"/>
    <n v="0"/>
    <n v="0"/>
    <n v="0"/>
    <n v="0"/>
    <n v="0"/>
    <n v="10"/>
    <n v="1"/>
    <n v="185"/>
    <n v="16"/>
    <n v="553"/>
    <n v="1679"/>
    <n v="1045"/>
    <n v="251"/>
    <n v="115"/>
    <n v="7571"/>
    <n v="2642"/>
    <n v="0"/>
    <n v="109"/>
    <n v="1785"/>
    <n v="568"/>
    <n v="4717"/>
  </r>
  <r>
    <x v="5"/>
    <x v="38"/>
    <x v="225"/>
    <x v="13"/>
    <n v="218"/>
    <n v="10"/>
    <n v="9"/>
    <n v="1"/>
    <n v="1"/>
    <n v="143"/>
    <n v="4"/>
    <n v="20"/>
    <n v="1"/>
    <n v="16"/>
    <n v="15"/>
    <n v="0"/>
    <n v="0"/>
    <n v="622"/>
    <n v="489"/>
    <n v="58"/>
    <n v="2"/>
    <n v="2"/>
    <n v="2150"/>
    <n v="1132"/>
    <n v="61"/>
    <n v="291"/>
    <n v="22"/>
    <n v="1316"/>
    <n v="821"/>
    <n v="13"/>
    <n v="161"/>
    <n v="61"/>
    <n v="369"/>
    <n v="143"/>
    <n v="8"/>
    <n v="80"/>
    <n v="8"/>
    <n v="131"/>
    <n v="87"/>
    <n v="11"/>
    <n v="2"/>
    <n v="0"/>
    <n v="0"/>
    <n v="0"/>
    <n v="0"/>
    <n v="0"/>
    <n v="0"/>
    <n v="0"/>
    <n v="0"/>
    <n v="0"/>
    <n v="0"/>
    <n v="0"/>
    <n v="0"/>
    <n v="0"/>
    <n v="0"/>
    <n v="0"/>
    <n v="0"/>
    <n v="0"/>
    <n v="10"/>
    <n v="1"/>
    <n v="186"/>
    <n v="16"/>
    <n v="550"/>
    <n v="1684"/>
    <n v="1047"/>
    <n v="253"/>
    <n v="115"/>
    <n v="7563"/>
    <n v="2701"/>
    <n v="0"/>
    <n v="109"/>
    <n v="1766"/>
    <n v="575"/>
    <n v="4722"/>
  </r>
  <r>
    <x v="5"/>
    <x v="38"/>
    <x v="225"/>
    <x v="31"/>
    <n v="218"/>
    <n v="10"/>
    <n v="9"/>
    <n v="1"/>
    <n v="1"/>
    <n v="144"/>
    <n v="4"/>
    <n v="20"/>
    <n v="1"/>
    <n v="16"/>
    <n v="15"/>
    <n v="0"/>
    <n v="0"/>
    <n v="620"/>
    <n v="488"/>
    <n v="58"/>
    <n v="2"/>
    <n v="2"/>
    <n v="2147"/>
    <n v="1144"/>
    <n v="61"/>
    <n v="289"/>
    <n v="20"/>
    <n v="1318"/>
    <n v="830"/>
    <n v="13"/>
    <n v="160"/>
    <n v="63"/>
    <n v="371"/>
    <n v="144"/>
    <n v="9"/>
    <n v="80"/>
    <n v="8"/>
    <n v="132"/>
    <n v="91"/>
    <n v="11"/>
    <n v="2"/>
    <n v="0"/>
    <n v="0"/>
    <n v="0"/>
    <n v="0"/>
    <n v="0"/>
    <n v="0"/>
    <n v="0"/>
    <n v="0"/>
    <n v="0"/>
    <n v="0"/>
    <n v="0"/>
    <n v="0"/>
    <n v="0"/>
    <n v="0"/>
    <n v="0"/>
    <n v="0"/>
    <n v="0"/>
    <n v="10"/>
    <n v="1"/>
    <n v="186"/>
    <n v="16"/>
    <n v="548"/>
    <n v="1685"/>
    <n v="1049"/>
    <n v="254"/>
    <n v="116"/>
    <n v="7548"/>
    <n v="2762"/>
    <n v="0"/>
    <n v="107"/>
    <n v="1752"/>
    <n v="574"/>
    <n v="4729"/>
  </r>
  <r>
    <x v="5"/>
    <x v="38"/>
    <x v="225"/>
    <x v="15"/>
    <n v="219"/>
    <n v="11"/>
    <n v="10"/>
    <n v="1"/>
    <n v="1"/>
    <n v="146"/>
    <n v="4"/>
    <n v="20"/>
    <n v="1"/>
    <n v="16"/>
    <n v="15"/>
    <n v="0"/>
    <n v="0"/>
    <n v="621"/>
    <n v="490"/>
    <n v="58"/>
    <n v="2"/>
    <n v="2"/>
    <n v="2147"/>
    <n v="1158"/>
    <n v="61"/>
    <n v="287"/>
    <n v="20"/>
    <n v="1319"/>
    <n v="839"/>
    <n v="12"/>
    <n v="160"/>
    <n v="64"/>
    <n v="373"/>
    <n v="147"/>
    <n v="9"/>
    <n v="80"/>
    <n v="9"/>
    <n v="131"/>
    <n v="90"/>
    <n v="11"/>
    <n v="2"/>
    <n v="0"/>
    <n v="0"/>
    <n v="0"/>
    <n v="0"/>
    <n v="0"/>
    <n v="0"/>
    <n v="0"/>
    <n v="0"/>
    <n v="0"/>
    <n v="0"/>
    <n v="0"/>
    <n v="0"/>
    <n v="0"/>
    <n v="0"/>
    <n v="0"/>
    <n v="0"/>
    <n v="0"/>
    <n v="11"/>
    <n v="1"/>
    <n v="187"/>
    <n v="16"/>
    <n v="549"/>
    <n v="1687"/>
    <n v="1052"/>
    <n v="255"/>
    <n v="115"/>
    <n v="7564"/>
    <n v="2809"/>
    <n v="0"/>
    <n v="106"/>
    <n v="1751"/>
    <n v="577"/>
    <n v="4746"/>
  </r>
  <r>
    <x v="5"/>
    <x v="38"/>
    <x v="225"/>
    <x v="16"/>
    <n v="220"/>
    <n v="12"/>
    <n v="10"/>
    <n v="1"/>
    <n v="1"/>
    <n v="148"/>
    <n v="4"/>
    <n v="20"/>
    <n v="2"/>
    <n v="17"/>
    <n v="16"/>
    <n v="0"/>
    <n v="0"/>
    <n v="622"/>
    <n v="490"/>
    <n v="58"/>
    <n v="3"/>
    <n v="2"/>
    <n v="2146"/>
    <n v="1167"/>
    <n v="61"/>
    <n v="285"/>
    <n v="20"/>
    <n v="1324"/>
    <n v="846"/>
    <n v="12"/>
    <n v="162"/>
    <n v="65"/>
    <n v="371"/>
    <n v="151"/>
    <n v="10"/>
    <n v="79"/>
    <n v="9"/>
    <n v="131"/>
    <n v="93"/>
    <n v="11"/>
    <n v="2"/>
    <n v="0"/>
    <n v="0"/>
    <n v="0"/>
    <n v="1"/>
    <n v="0"/>
    <n v="0"/>
    <n v="0"/>
    <n v="0"/>
    <n v="0"/>
    <n v="0"/>
    <n v="0"/>
    <n v="0"/>
    <n v="0"/>
    <n v="0"/>
    <n v="0"/>
    <n v="0"/>
    <n v="0"/>
    <n v="11"/>
    <n v="1"/>
    <n v="187"/>
    <n v="17"/>
    <n v="549"/>
    <n v="1691"/>
    <n v="1053"/>
    <n v="256"/>
    <n v="115"/>
    <n v="7575"/>
    <n v="2868"/>
    <n v="0"/>
    <n v="106"/>
    <n v="1747"/>
    <n v="586"/>
    <n v="4762"/>
  </r>
  <r>
    <x v="5"/>
    <x v="39"/>
    <x v="226"/>
    <x v="0"/>
    <n v="54"/>
    <n v="2"/>
    <n v="1"/>
    <n v="0"/>
    <n v="0"/>
    <n v="14"/>
    <n v="0"/>
    <n v="4"/>
    <n v="5"/>
    <n v="0"/>
    <n v="0"/>
    <n v="0"/>
    <n v="0"/>
    <n v="93"/>
    <n v="0"/>
    <n v="29"/>
    <n v="1"/>
    <n v="0"/>
    <n v="623"/>
    <n v="0"/>
    <n v="64"/>
    <n v="115"/>
    <n v="7"/>
    <n v="280"/>
    <n v="6"/>
    <n v="3"/>
    <n v="64"/>
    <n v="14"/>
    <n v="120"/>
    <n v="0"/>
    <n v="2"/>
    <n v="27"/>
    <n v="3"/>
    <n v="22"/>
    <n v="0"/>
    <n v="2"/>
    <n v="0"/>
    <n v="0"/>
    <n v="0"/>
    <n v="0"/>
    <n v="0"/>
    <n v="0"/>
    <n v="0"/>
    <n v="0"/>
    <n v="0"/>
    <n v="0"/>
    <n v="0"/>
    <n v="0"/>
    <n v="0"/>
    <n v="14"/>
    <n v="14"/>
    <n v="0"/>
    <n v="0"/>
    <n v="4"/>
    <m/>
    <m/>
    <m/>
    <m/>
    <m/>
    <m/>
    <m/>
    <m/>
    <m/>
    <m/>
    <m/>
    <m/>
    <m/>
    <m/>
    <m/>
    <m/>
  </r>
  <r>
    <x v="5"/>
    <x v="39"/>
    <x v="226"/>
    <x v="1"/>
    <n v="53"/>
    <n v="2"/>
    <n v="1"/>
    <n v="0"/>
    <n v="0"/>
    <n v="17"/>
    <n v="0"/>
    <n v="4"/>
    <n v="5"/>
    <n v="0"/>
    <n v="0"/>
    <n v="0"/>
    <n v="0"/>
    <n v="94"/>
    <n v="0"/>
    <n v="32"/>
    <n v="2"/>
    <n v="0"/>
    <n v="624"/>
    <n v="0"/>
    <n v="86"/>
    <n v="113"/>
    <n v="7"/>
    <n v="280"/>
    <n v="8"/>
    <n v="3"/>
    <n v="62"/>
    <n v="15"/>
    <n v="123"/>
    <n v="0"/>
    <n v="2"/>
    <n v="27"/>
    <n v="3"/>
    <n v="22"/>
    <n v="0"/>
    <n v="2"/>
    <n v="0"/>
    <n v="0"/>
    <n v="0"/>
    <n v="0"/>
    <n v="0"/>
    <n v="0"/>
    <n v="0"/>
    <n v="0"/>
    <n v="0"/>
    <n v="0"/>
    <n v="0"/>
    <n v="0"/>
    <n v="0"/>
    <n v="14"/>
    <n v="13"/>
    <n v="0"/>
    <n v="0"/>
    <n v="4"/>
    <m/>
    <m/>
    <m/>
    <m/>
    <m/>
    <m/>
    <m/>
    <m/>
    <m/>
    <m/>
    <m/>
    <m/>
    <m/>
    <m/>
    <m/>
    <m/>
  </r>
  <r>
    <x v="5"/>
    <x v="39"/>
    <x v="226"/>
    <x v="2"/>
    <n v="53"/>
    <n v="2"/>
    <n v="1"/>
    <n v="0"/>
    <n v="0"/>
    <n v="20"/>
    <n v="0"/>
    <n v="5"/>
    <n v="4"/>
    <n v="0"/>
    <n v="0"/>
    <n v="0"/>
    <n v="0"/>
    <n v="94"/>
    <n v="41"/>
    <n v="14"/>
    <n v="2"/>
    <n v="0"/>
    <n v="622"/>
    <n v="94"/>
    <n v="13"/>
    <n v="112"/>
    <n v="6"/>
    <n v="281"/>
    <n v="10"/>
    <n v="3"/>
    <n v="63"/>
    <n v="16"/>
    <n v="122"/>
    <n v="3"/>
    <n v="0"/>
    <n v="26"/>
    <n v="3"/>
    <n v="22"/>
    <n v="3"/>
    <n v="4"/>
    <n v="0"/>
    <n v="0"/>
    <n v="0"/>
    <n v="0"/>
    <n v="0"/>
    <n v="0"/>
    <n v="0"/>
    <n v="0"/>
    <n v="0"/>
    <n v="0"/>
    <n v="0"/>
    <n v="0"/>
    <n v="0"/>
    <n v="0"/>
    <n v="0"/>
    <n v="0"/>
    <n v="0"/>
    <n v="0"/>
    <n v="2"/>
    <n v="0"/>
    <n v="42"/>
    <n v="0"/>
    <n v="77"/>
    <n v="466"/>
    <n v="193"/>
    <n v="84"/>
    <n v="18"/>
    <m/>
    <m/>
    <m/>
    <m/>
    <m/>
    <m/>
    <m/>
  </r>
  <r>
    <x v="5"/>
    <x v="39"/>
    <x v="226"/>
    <x v="3"/>
    <n v="53"/>
    <n v="2"/>
    <n v="1"/>
    <n v="0"/>
    <n v="0"/>
    <n v="21"/>
    <n v="0"/>
    <n v="5"/>
    <n v="4"/>
    <n v="0"/>
    <n v="0"/>
    <n v="0"/>
    <n v="0"/>
    <n v="94"/>
    <n v="46"/>
    <n v="14"/>
    <n v="2"/>
    <n v="0"/>
    <n v="618"/>
    <n v="107"/>
    <n v="13"/>
    <n v="106"/>
    <n v="6"/>
    <n v="282"/>
    <n v="16"/>
    <n v="3"/>
    <n v="64"/>
    <n v="16"/>
    <n v="124"/>
    <n v="3"/>
    <n v="0"/>
    <n v="26"/>
    <n v="3"/>
    <n v="22"/>
    <n v="4"/>
    <n v="4"/>
    <n v="0"/>
    <n v="0"/>
    <n v="0"/>
    <n v="0"/>
    <n v="0"/>
    <n v="0"/>
    <n v="0"/>
    <n v="0"/>
    <n v="0"/>
    <n v="0"/>
    <n v="0"/>
    <n v="0"/>
    <n v="0"/>
    <n v="0"/>
    <n v="0"/>
    <n v="0"/>
    <n v="0"/>
    <n v="0"/>
    <n v="2"/>
    <n v="0"/>
    <n v="42"/>
    <n v="0"/>
    <n v="77"/>
    <n v="467"/>
    <n v="193"/>
    <n v="85"/>
    <n v="18"/>
    <m/>
    <m/>
    <m/>
    <m/>
    <m/>
    <m/>
    <m/>
  </r>
  <r>
    <x v="5"/>
    <x v="39"/>
    <x v="226"/>
    <x v="4"/>
    <n v="53"/>
    <n v="2"/>
    <n v="1"/>
    <n v="0"/>
    <n v="0"/>
    <n v="22"/>
    <n v="0"/>
    <n v="5"/>
    <n v="4"/>
    <n v="0"/>
    <n v="0"/>
    <n v="0"/>
    <n v="0"/>
    <n v="94"/>
    <n v="46"/>
    <n v="14"/>
    <n v="2"/>
    <n v="0"/>
    <n v="620"/>
    <n v="125"/>
    <n v="13"/>
    <n v="107"/>
    <n v="7"/>
    <n v="282"/>
    <n v="25"/>
    <n v="3"/>
    <n v="64"/>
    <n v="16"/>
    <n v="127"/>
    <n v="6"/>
    <n v="0"/>
    <n v="26"/>
    <n v="3"/>
    <n v="22"/>
    <n v="4"/>
    <n v="4"/>
    <n v="0"/>
    <n v="0"/>
    <n v="0"/>
    <n v="0"/>
    <n v="0"/>
    <n v="0"/>
    <n v="0"/>
    <n v="0"/>
    <n v="0"/>
    <n v="0"/>
    <n v="0"/>
    <n v="0"/>
    <n v="0"/>
    <n v="0"/>
    <n v="0"/>
    <n v="0"/>
    <n v="0"/>
    <n v="0"/>
    <n v="2"/>
    <n v="0"/>
    <n v="43"/>
    <n v="0"/>
    <n v="77"/>
    <n v="467"/>
    <n v="193"/>
    <n v="88"/>
    <n v="18"/>
    <m/>
    <m/>
    <m/>
    <m/>
    <m/>
    <m/>
    <m/>
  </r>
  <r>
    <x v="5"/>
    <x v="39"/>
    <x v="226"/>
    <x v="5"/>
    <n v="53"/>
    <n v="2"/>
    <n v="1"/>
    <n v="0"/>
    <n v="0"/>
    <n v="23"/>
    <n v="0"/>
    <n v="5"/>
    <n v="4"/>
    <n v="0"/>
    <n v="0"/>
    <n v="0"/>
    <n v="0"/>
    <n v="94"/>
    <n v="49"/>
    <n v="14"/>
    <n v="2"/>
    <n v="0"/>
    <n v="614"/>
    <n v="165"/>
    <n v="13"/>
    <n v="104"/>
    <n v="7"/>
    <n v="281"/>
    <n v="41"/>
    <n v="3"/>
    <n v="63"/>
    <n v="16"/>
    <n v="128"/>
    <n v="7"/>
    <n v="0"/>
    <n v="26"/>
    <n v="3"/>
    <n v="22"/>
    <n v="4"/>
    <n v="4"/>
    <n v="0"/>
    <n v="0"/>
    <n v="0"/>
    <n v="0"/>
    <n v="0"/>
    <n v="0"/>
    <n v="0"/>
    <n v="0"/>
    <n v="0"/>
    <n v="0"/>
    <n v="0"/>
    <n v="0"/>
    <n v="0"/>
    <n v="0"/>
    <n v="0"/>
    <n v="0"/>
    <n v="0"/>
    <n v="0"/>
    <n v="2"/>
    <n v="0"/>
    <n v="43"/>
    <n v="0"/>
    <n v="77"/>
    <n v="466"/>
    <n v="194"/>
    <n v="89"/>
    <n v="18"/>
    <m/>
    <m/>
    <m/>
    <m/>
    <m/>
    <m/>
    <m/>
  </r>
  <r>
    <x v="5"/>
    <x v="39"/>
    <x v="226"/>
    <x v="6"/>
    <n v="53"/>
    <n v="2"/>
    <n v="1"/>
    <n v="0"/>
    <n v="0"/>
    <n v="24"/>
    <n v="0"/>
    <n v="5"/>
    <n v="4"/>
    <n v="0"/>
    <n v="0"/>
    <n v="0"/>
    <n v="0"/>
    <n v="93"/>
    <n v="52"/>
    <n v="14"/>
    <n v="2"/>
    <n v="0"/>
    <n v="616"/>
    <n v="189"/>
    <n v="13"/>
    <n v="101"/>
    <n v="7"/>
    <n v="280"/>
    <n v="49"/>
    <n v="3"/>
    <n v="62"/>
    <n v="15"/>
    <n v="131"/>
    <n v="8"/>
    <n v="0"/>
    <n v="28"/>
    <n v="2"/>
    <n v="23"/>
    <n v="5"/>
    <n v="4"/>
    <n v="0"/>
    <n v="0"/>
    <n v="0"/>
    <n v="0"/>
    <n v="0"/>
    <n v="0"/>
    <n v="0"/>
    <n v="0"/>
    <n v="0"/>
    <n v="0"/>
    <n v="0"/>
    <n v="0"/>
    <n v="0"/>
    <n v="0"/>
    <n v="0"/>
    <n v="0"/>
    <n v="0"/>
    <n v="0"/>
    <n v="2"/>
    <n v="0"/>
    <n v="43"/>
    <n v="0"/>
    <n v="76"/>
    <n v="468"/>
    <n v="195"/>
    <n v="91"/>
    <n v="19"/>
    <m/>
    <m/>
    <m/>
    <m/>
    <m/>
    <m/>
    <m/>
  </r>
  <r>
    <x v="5"/>
    <x v="39"/>
    <x v="226"/>
    <x v="7"/>
    <n v="53"/>
    <n v="2"/>
    <n v="1"/>
    <n v="0"/>
    <n v="0"/>
    <n v="26"/>
    <n v="0"/>
    <n v="5"/>
    <n v="4"/>
    <n v="0"/>
    <n v="0"/>
    <n v="0"/>
    <n v="0"/>
    <n v="94"/>
    <n v="54"/>
    <n v="14"/>
    <n v="3"/>
    <n v="0"/>
    <n v="620"/>
    <n v="212"/>
    <n v="12"/>
    <n v="103"/>
    <n v="7"/>
    <n v="280"/>
    <n v="66"/>
    <n v="3"/>
    <n v="62"/>
    <n v="14"/>
    <n v="133"/>
    <n v="10"/>
    <n v="0"/>
    <n v="28"/>
    <n v="2"/>
    <n v="23"/>
    <n v="8"/>
    <n v="4"/>
    <n v="0"/>
    <n v="0"/>
    <n v="0"/>
    <n v="0"/>
    <n v="0"/>
    <n v="0"/>
    <n v="0"/>
    <n v="0"/>
    <n v="0"/>
    <n v="0"/>
    <n v="0"/>
    <n v="0"/>
    <n v="0"/>
    <n v="0"/>
    <n v="0"/>
    <n v="0"/>
    <n v="0"/>
    <n v="0"/>
    <n v="2"/>
    <n v="0"/>
    <n v="43"/>
    <n v="0"/>
    <n v="76"/>
    <n v="474"/>
    <n v="195"/>
    <n v="92"/>
    <n v="19"/>
    <m/>
    <m/>
    <m/>
    <m/>
    <m/>
    <m/>
    <m/>
  </r>
  <r>
    <x v="5"/>
    <x v="39"/>
    <x v="226"/>
    <x v="8"/>
    <n v="53"/>
    <n v="2"/>
    <n v="1"/>
    <n v="0"/>
    <n v="0"/>
    <n v="27"/>
    <n v="0"/>
    <n v="5"/>
    <n v="4"/>
    <n v="0"/>
    <n v="0"/>
    <n v="0"/>
    <n v="0"/>
    <n v="94"/>
    <n v="57"/>
    <n v="14"/>
    <n v="3"/>
    <n v="0"/>
    <n v="623"/>
    <n v="245"/>
    <n v="12"/>
    <n v="102"/>
    <n v="7"/>
    <n v="281"/>
    <n v="90"/>
    <n v="3"/>
    <n v="61"/>
    <n v="14"/>
    <n v="131"/>
    <n v="16"/>
    <n v="0"/>
    <n v="26"/>
    <n v="2"/>
    <n v="23"/>
    <n v="12"/>
    <n v="4"/>
    <n v="0"/>
    <n v="0"/>
    <n v="0"/>
    <n v="0"/>
    <n v="0"/>
    <n v="0"/>
    <n v="0"/>
    <n v="0"/>
    <n v="0"/>
    <n v="0"/>
    <n v="0"/>
    <n v="0"/>
    <n v="0"/>
    <n v="0"/>
    <n v="0"/>
    <n v="0"/>
    <n v="0"/>
    <n v="0"/>
    <n v="2"/>
    <n v="0"/>
    <n v="43"/>
    <n v="0"/>
    <n v="77"/>
    <n v="478"/>
    <n v="197"/>
    <n v="91"/>
    <n v="19"/>
    <n v="2557"/>
    <n v="278"/>
    <n v="0"/>
    <n v="13"/>
    <n v="868"/>
    <n v="205"/>
    <n v="1345"/>
  </r>
  <r>
    <x v="5"/>
    <x v="39"/>
    <x v="226"/>
    <x v="9"/>
    <n v="53"/>
    <n v="2"/>
    <n v="2"/>
    <n v="0"/>
    <n v="0"/>
    <n v="30"/>
    <n v="0"/>
    <n v="4"/>
    <n v="4"/>
    <n v="0"/>
    <n v="0"/>
    <n v="0"/>
    <n v="0"/>
    <n v="94"/>
    <n v="59"/>
    <n v="14"/>
    <n v="3"/>
    <n v="0"/>
    <n v="623"/>
    <n v="279"/>
    <n v="12"/>
    <n v="103"/>
    <n v="7"/>
    <n v="282"/>
    <n v="101"/>
    <n v="3"/>
    <n v="60"/>
    <n v="14"/>
    <n v="130"/>
    <n v="28"/>
    <n v="0"/>
    <n v="26"/>
    <n v="2"/>
    <n v="22"/>
    <n v="15"/>
    <n v="3"/>
    <n v="0"/>
    <n v="0"/>
    <n v="0"/>
    <n v="0"/>
    <n v="0"/>
    <n v="0"/>
    <n v="0"/>
    <n v="0"/>
    <n v="0"/>
    <n v="0"/>
    <n v="0"/>
    <n v="0"/>
    <n v="0"/>
    <n v="0"/>
    <n v="0"/>
    <n v="0"/>
    <n v="0"/>
    <n v="0"/>
    <n v="2"/>
    <n v="0"/>
    <n v="43"/>
    <n v="0"/>
    <n v="77"/>
    <n v="481"/>
    <n v="200"/>
    <n v="90"/>
    <n v="19"/>
    <n v="2559"/>
    <n v="426"/>
    <n v="0"/>
    <n v="13"/>
    <n v="860"/>
    <n v="205"/>
    <n v="1352"/>
  </r>
  <r>
    <x v="5"/>
    <x v="39"/>
    <x v="226"/>
    <x v="10"/>
    <n v="53"/>
    <n v="2"/>
    <n v="2"/>
    <n v="0"/>
    <n v="0"/>
    <n v="30"/>
    <n v="0"/>
    <n v="4"/>
    <n v="4"/>
    <n v="0"/>
    <n v="0"/>
    <n v="0"/>
    <n v="0"/>
    <n v="94"/>
    <n v="60"/>
    <n v="14"/>
    <n v="3"/>
    <n v="0"/>
    <n v="625"/>
    <n v="290"/>
    <n v="12"/>
    <n v="102"/>
    <n v="7"/>
    <n v="283"/>
    <n v="111"/>
    <n v="3"/>
    <n v="61"/>
    <n v="15"/>
    <n v="130"/>
    <n v="32"/>
    <n v="0"/>
    <n v="27"/>
    <n v="2"/>
    <n v="23"/>
    <n v="17"/>
    <n v="3"/>
    <n v="0"/>
    <n v="0"/>
    <n v="0"/>
    <n v="0"/>
    <n v="0"/>
    <n v="0"/>
    <n v="0"/>
    <n v="0"/>
    <n v="0"/>
    <n v="0"/>
    <n v="0"/>
    <n v="0"/>
    <n v="0"/>
    <n v="0"/>
    <n v="0"/>
    <n v="0"/>
    <n v="0"/>
    <n v="0"/>
    <n v="2"/>
    <n v="0"/>
    <n v="43"/>
    <n v="0"/>
    <n v="77"/>
    <n v="483"/>
    <n v="200"/>
    <n v="89"/>
    <n v="20"/>
    <n v="2559"/>
    <n v="490"/>
    <n v="0"/>
    <n v="13"/>
    <n v="854"/>
    <n v="207"/>
    <n v="1356"/>
  </r>
  <r>
    <x v="5"/>
    <x v="39"/>
    <x v="226"/>
    <x v="11"/>
    <n v="53"/>
    <n v="2"/>
    <n v="2"/>
    <n v="0"/>
    <n v="0"/>
    <n v="31"/>
    <n v="0"/>
    <n v="4"/>
    <n v="4"/>
    <n v="0"/>
    <n v="0"/>
    <n v="0"/>
    <n v="0"/>
    <n v="96"/>
    <n v="61"/>
    <n v="13"/>
    <n v="4"/>
    <n v="0"/>
    <n v="617"/>
    <n v="305"/>
    <n v="14"/>
    <n v="93"/>
    <n v="7"/>
    <n v="285"/>
    <n v="119"/>
    <n v="3"/>
    <n v="62"/>
    <n v="17"/>
    <n v="132"/>
    <n v="36"/>
    <n v="0"/>
    <n v="28"/>
    <n v="2"/>
    <n v="24"/>
    <n v="17"/>
    <n v="2"/>
    <n v="0"/>
    <n v="0"/>
    <n v="0"/>
    <n v="0"/>
    <n v="0"/>
    <n v="0"/>
    <n v="0"/>
    <n v="0"/>
    <n v="0"/>
    <n v="0"/>
    <n v="0"/>
    <n v="0"/>
    <n v="0"/>
    <n v="0"/>
    <n v="0"/>
    <n v="0"/>
    <n v="0"/>
    <n v="0"/>
    <n v="2"/>
    <n v="0"/>
    <n v="43"/>
    <n v="0"/>
    <n v="78"/>
    <n v="479"/>
    <n v="199"/>
    <n v="89"/>
    <n v="21"/>
    <n v="2570"/>
    <n v="566"/>
    <n v="0"/>
    <n v="12"/>
    <n v="851"/>
    <n v="211"/>
    <n v="1364"/>
  </r>
  <r>
    <x v="5"/>
    <x v="39"/>
    <x v="226"/>
    <x v="29"/>
    <n v="53"/>
    <n v="2"/>
    <n v="2"/>
    <n v="0"/>
    <n v="0"/>
    <n v="32"/>
    <n v="0"/>
    <n v="4"/>
    <n v="4"/>
    <n v="0"/>
    <n v="0"/>
    <n v="0"/>
    <n v="0"/>
    <n v="95"/>
    <n v="62"/>
    <n v="13"/>
    <n v="3"/>
    <n v="0"/>
    <n v="623"/>
    <n v="316"/>
    <n v="13"/>
    <n v="95"/>
    <n v="7"/>
    <n v="286"/>
    <n v="125"/>
    <n v="3"/>
    <n v="63"/>
    <n v="17"/>
    <n v="131"/>
    <n v="42"/>
    <n v="0"/>
    <n v="27"/>
    <n v="1"/>
    <n v="25"/>
    <n v="17"/>
    <n v="2"/>
    <n v="1"/>
    <n v="0"/>
    <n v="0"/>
    <n v="0"/>
    <n v="0"/>
    <n v="0"/>
    <n v="0"/>
    <n v="0"/>
    <n v="0"/>
    <n v="0"/>
    <n v="0"/>
    <n v="0"/>
    <n v="0"/>
    <n v="0"/>
    <n v="0"/>
    <n v="0"/>
    <n v="0"/>
    <n v="0"/>
    <n v="2"/>
    <n v="0"/>
    <n v="43"/>
    <n v="0"/>
    <n v="78"/>
    <n v="483"/>
    <n v="198"/>
    <n v="90"/>
    <n v="21"/>
    <n v="2564"/>
    <n v="626"/>
    <n v="0"/>
    <n v="12"/>
    <n v="842"/>
    <n v="209"/>
    <n v="1367"/>
  </r>
  <r>
    <x v="5"/>
    <x v="39"/>
    <x v="226"/>
    <x v="13"/>
    <n v="53"/>
    <n v="2"/>
    <n v="2"/>
    <n v="0"/>
    <n v="0"/>
    <n v="32"/>
    <n v="0"/>
    <n v="4"/>
    <n v="4"/>
    <n v="0"/>
    <n v="0"/>
    <n v="0"/>
    <n v="0"/>
    <n v="95"/>
    <n v="63"/>
    <n v="13"/>
    <n v="3"/>
    <n v="0"/>
    <n v="621"/>
    <n v="329"/>
    <n v="13"/>
    <n v="95"/>
    <n v="7"/>
    <n v="286"/>
    <n v="130"/>
    <n v="3"/>
    <n v="63"/>
    <n v="17"/>
    <n v="134"/>
    <n v="47"/>
    <n v="0"/>
    <n v="27"/>
    <n v="1"/>
    <n v="25"/>
    <n v="17"/>
    <n v="2"/>
    <n v="1"/>
    <n v="0"/>
    <n v="0"/>
    <n v="0"/>
    <n v="0"/>
    <n v="0"/>
    <n v="0"/>
    <n v="0"/>
    <n v="0"/>
    <n v="0"/>
    <n v="0"/>
    <n v="0"/>
    <n v="0"/>
    <n v="0"/>
    <n v="0"/>
    <n v="0"/>
    <n v="0"/>
    <n v="0"/>
    <n v="2"/>
    <n v="0"/>
    <n v="43"/>
    <n v="0"/>
    <n v="78"/>
    <n v="481"/>
    <n v="198"/>
    <n v="93"/>
    <n v="21"/>
    <n v="2569"/>
    <n v="677"/>
    <n v="0"/>
    <n v="12"/>
    <n v="838"/>
    <n v="210"/>
    <n v="1374"/>
  </r>
  <r>
    <x v="5"/>
    <x v="39"/>
    <x v="226"/>
    <x v="31"/>
    <n v="53"/>
    <n v="2"/>
    <n v="2"/>
    <n v="0"/>
    <n v="0"/>
    <n v="32"/>
    <n v="0"/>
    <n v="4"/>
    <n v="4"/>
    <n v="0"/>
    <n v="0"/>
    <n v="0"/>
    <n v="0"/>
    <n v="96"/>
    <n v="64"/>
    <n v="13"/>
    <n v="3"/>
    <n v="1"/>
    <n v="625"/>
    <n v="331"/>
    <n v="13"/>
    <n v="97"/>
    <n v="7"/>
    <n v="287"/>
    <n v="134"/>
    <n v="3"/>
    <n v="62"/>
    <n v="17"/>
    <n v="135"/>
    <n v="49"/>
    <n v="0"/>
    <n v="26"/>
    <n v="1"/>
    <n v="25"/>
    <n v="18"/>
    <n v="2"/>
    <n v="1"/>
    <n v="0"/>
    <n v="0"/>
    <n v="0"/>
    <n v="0"/>
    <n v="0"/>
    <n v="0"/>
    <n v="0"/>
    <n v="0"/>
    <n v="0"/>
    <n v="0"/>
    <n v="0"/>
    <n v="0"/>
    <n v="0"/>
    <n v="0"/>
    <n v="0"/>
    <n v="0"/>
    <n v="0"/>
    <n v="2"/>
    <n v="0"/>
    <n v="43"/>
    <n v="0"/>
    <n v="78"/>
    <n v="483"/>
    <n v="200"/>
    <n v="94"/>
    <n v="21"/>
    <n v="2564"/>
    <n v="701"/>
    <n v="0"/>
    <n v="13"/>
    <n v="829"/>
    <n v="211"/>
    <n v="1371"/>
  </r>
  <r>
    <x v="5"/>
    <x v="39"/>
    <x v="226"/>
    <x v="15"/>
    <n v="53"/>
    <n v="2"/>
    <n v="2"/>
    <n v="0"/>
    <n v="0"/>
    <n v="32"/>
    <n v="0"/>
    <n v="4"/>
    <n v="4"/>
    <n v="0"/>
    <n v="0"/>
    <n v="0"/>
    <n v="0"/>
    <n v="97"/>
    <n v="65"/>
    <n v="13"/>
    <n v="3"/>
    <n v="1"/>
    <n v="624"/>
    <n v="333"/>
    <n v="13"/>
    <n v="95"/>
    <n v="7"/>
    <n v="287"/>
    <n v="137"/>
    <n v="3"/>
    <n v="62"/>
    <n v="17"/>
    <n v="135"/>
    <n v="50"/>
    <n v="0"/>
    <n v="26"/>
    <n v="1"/>
    <n v="25"/>
    <n v="18"/>
    <n v="2"/>
    <n v="1"/>
    <n v="0"/>
    <n v="0"/>
    <n v="0"/>
    <n v="0"/>
    <n v="0"/>
    <n v="0"/>
    <n v="0"/>
    <n v="0"/>
    <n v="0"/>
    <n v="0"/>
    <n v="0"/>
    <n v="0"/>
    <n v="0"/>
    <n v="0"/>
    <n v="0"/>
    <n v="0"/>
    <n v="0"/>
    <n v="2"/>
    <n v="0"/>
    <n v="43"/>
    <n v="0"/>
    <n v="79"/>
    <n v="484"/>
    <n v="200"/>
    <n v="94"/>
    <n v="21"/>
    <n v="2575"/>
    <n v="722"/>
    <n v="0"/>
    <n v="14"/>
    <n v="824"/>
    <n v="216"/>
    <n v="1376"/>
  </r>
  <r>
    <x v="5"/>
    <x v="39"/>
    <x v="226"/>
    <x v="16"/>
    <n v="53"/>
    <n v="2"/>
    <n v="2"/>
    <n v="0"/>
    <n v="0"/>
    <n v="33"/>
    <n v="0"/>
    <n v="4"/>
    <n v="4"/>
    <n v="0"/>
    <n v="0"/>
    <n v="0"/>
    <n v="0"/>
    <n v="97"/>
    <n v="66"/>
    <n v="13"/>
    <n v="3"/>
    <n v="1"/>
    <n v="625"/>
    <n v="337"/>
    <n v="14"/>
    <n v="95"/>
    <n v="7"/>
    <n v="287"/>
    <n v="138"/>
    <n v="3"/>
    <n v="62"/>
    <n v="17"/>
    <n v="135"/>
    <n v="52"/>
    <n v="0"/>
    <n v="27"/>
    <n v="0"/>
    <n v="25"/>
    <n v="18"/>
    <n v="2"/>
    <n v="1"/>
    <n v="0"/>
    <n v="0"/>
    <n v="0"/>
    <n v="0"/>
    <n v="0"/>
    <n v="0"/>
    <n v="0"/>
    <n v="0"/>
    <n v="0"/>
    <n v="0"/>
    <n v="0"/>
    <n v="0"/>
    <n v="0"/>
    <n v="0"/>
    <n v="0"/>
    <n v="0"/>
    <n v="0"/>
    <n v="2"/>
    <n v="0"/>
    <n v="43"/>
    <n v="0"/>
    <n v="79"/>
    <n v="485"/>
    <n v="201"/>
    <n v="95"/>
    <n v="21"/>
    <n v="2580"/>
    <n v="732"/>
    <n v="0"/>
    <n v="15"/>
    <n v="829"/>
    <n v="217"/>
    <n v="1379"/>
  </r>
  <r>
    <x v="5"/>
    <x v="39"/>
    <x v="226"/>
    <x v="16"/>
    <m/>
    <m/>
    <m/>
    <m/>
    <m/>
    <m/>
    <m/>
    <m/>
    <m/>
    <m/>
    <m/>
    <m/>
    <m/>
    <m/>
    <m/>
    <m/>
    <m/>
    <m/>
    <n v="1"/>
    <m/>
    <m/>
    <m/>
    <n v="1"/>
    <m/>
    <m/>
    <m/>
    <m/>
    <m/>
    <m/>
    <m/>
    <m/>
    <m/>
    <m/>
    <m/>
    <m/>
    <m/>
    <m/>
    <m/>
    <m/>
    <m/>
    <m/>
    <m/>
    <m/>
    <m/>
    <m/>
    <m/>
    <m/>
    <m/>
    <m/>
    <m/>
    <m/>
    <m/>
    <m/>
    <m/>
    <m/>
    <m/>
    <m/>
    <m/>
    <m/>
    <m/>
    <m/>
    <m/>
    <m/>
    <m/>
    <m/>
    <m/>
    <m/>
    <m/>
    <m/>
    <m/>
  </r>
  <r>
    <x v="5"/>
    <x v="36"/>
    <x v="227"/>
    <x v="0"/>
    <n v="83"/>
    <n v="0"/>
    <n v="0"/>
    <n v="0"/>
    <n v="0"/>
    <n v="14"/>
    <n v="10"/>
    <n v="4"/>
    <n v="2"/>
    <n v="4"/>
    <n v="0"/>
    <n v="0"/>
    <n v="1"/>
    <n v="173"/>
    <n v="0"/>
    <n v="43"/>
    <n v="0"/>
    <n v="1"/>
    <n v="848"/>
    <n v="0"/>
    <n v="31"/>
    <n v="65"/>
    <n v="3"/>
    <n v="439"/>
    <n v="13"/>
    <n v="83"/>
    <n v="37"/>
    <n v="1"/>
    <n v="173"/>
    <n v="0"/>
    <n v="3"/>
    <n v="25"/>
    <n v="1"/>
    <n v="20"/>
    <n v="0"/>
    <n v="0"/>
    <n v="0"/>
    <n v="0"/>
    <n v="0"/>
    <n v="0"/>
    <n v="0"/>
    <n v="0"/>
    <n v="0"/>
    <n v="0"/>
    <n v="0"/>
    <n v="0"/>
    <n v="0"/>
    <n v="0"/>
    <n v="0"/>
    <n v="29"/>
    <n v="78"/>
    <n v="0"/>
    <n v="3"/>
    <n v="3"/>
    <m/>
    <m/>
    <m/>
    <m/>
    <m/>
    <m/>
    <m/>
    <m/>
    <m/>
    <m/>
    <m/>
    <m/>
    <m/>
    <m/>
    <m/>
    <m/>
  </r>
  <r>
    <x v="5"/>
    <x v="36"/>
    <x v="227"/>
    <x v="1"/>
    <n v="83"/>
    <n v="0"/>
    <n v="0"/>
    <n v="0"/>
    <n v="0"/>
    <n v="20"/>
    <n v="10"/>
    <n v="3"/>
    <n v="1"/>
    <n v="4"/>
    <n v="0"/>
    <n v="1"/>
    <n v="1"/>
    <n v="169"/>
    <n v="0"/>
    <n v="52"/>
    <n v="0"/>
    <n v="1"/>
    <n v="852"/>
    <n v="0"/>
    <n v="59"/>
    <n v="67"/>
    <n v="4"/>
    <n v="438"/>
    <n v="18"/>
    <n v="81"/>
    <n v="37"/>
    <n v="2"/>
    <n v="175"/>
    <n v="0"/>
    <n v="6"/>
    <n v="25"/>
    <n v="1"/>
    <n v="24"/>
    <n v="0"/>
    <n v="2"/>
    <n v="0"/>
    <n v="0"/>
    <n v="0"/>
    <n v="0"/>
    <n v="0"/>
    <n v="0"/>
    <n v="0"/>
    <n v="0"/>
    <n v="0"/>
    <n v="0"/>
    <n v="0"/>
    <n v="0"/>
    <n v="0"/>
    <n v="28"/>
    <n v="75"/>
    <n v="0"/>
    <n v="3"/>
    <n v="3"/>
    <m/>
    <m/>
    <m/>
    <m/>
    <m/>
    <m/>
    <m/>
    <m/>
    <m/>
    <m/>
    <m/>
    <m/>
    <m/>
    <m/>
    <m/>
    <m/>
  </r>
  <r>
    <x v="5"/>
    <x v="36"/>
    <x v="227"/>
    <x v="2"/>
    <n v="84"/>
    <n v="0"/>
    <n v="0"/>
    <n v="0"/>
    <n v="0"/>
    <n v="24"/>
    <n v="10"/>
    <n v="3"/>
    <n v="0"/>
    <n v="0"/>
    <n v="0"/>
    <n v="0"/>
    <n v="0"/>
    <n v="172"/>
    <n v="69"/>
    <n v="28"/>
    <n v="0"/>
    <n v="2"/>
    <n v="854"/>
    <n v="89"/>
    <n v="75"/>
    <n v="67"/>
    <n v="5"/>
    <n v="438"/>
    <n v="24"/>
    <n v="81"/>
    <n v="38"/>
    <n v="1"/>
    <n v="175"/>
    <n v="7"/>
    <n v="3"/>
    <n v="25"/>
    <n v="1"/>
    <n v="24"/>
    <n v="3"/>
    <n v="3"/>
    <n v="0"/>
    <n v="0"/>
    <n v="0"/>
    <n v="0"/>
    <n v="0"/>
    <n v="0"/>
    <n v="0"/>
    <n v="0"/>
    <n v="0"/>
    <n v="0"/>
    <n v="0"/>
    <n v="0"/>
    <n v="0"/>
    <n v="0"/>
    <n v="0"/>
    <n v="0"/>
    <n v="0"/>
    <n v="0"/>
    <n v="0"/>
    <n v="0"/>
    <n v="67"/>
    <n v="0"/>
    <n v="136"/>
    <n v="656"/>
    <n v="309"/>
    <n v="135"/>
    <n v="21"/>
    <m/>
    <m/>
    <m/>
    <m/>
    <m/>
    <m/>
    <m/>
  </r>
  <r>
    <x v="5"/>
    <x v="36"/>
    <x v="227"/>
    <x v="3"/>
    <n v="84"/>
    <n v="0"/>
    <n v="0"/>
    <n v="0"/>
    <n v="0"/>
    <n v="25"/>
    <n v="10"/>
    <n v="3"/>
    <n v="0"/>
    <n v="0"/>
    <n v="0"/>
    <n v="0"/>
    <n v="0"/>
    <n v="172"/>
    <n v="78"/>
    <n v="28"/>
    <n v="0"/>
    <n v="2"/>
    <n v="860"/>
    <n v="114"/>
    <n v="72"/>
    <n v="66"/>
    <n v="4"/>
    <n v="441"/>
    <n v="36"/>
    <n v="80"/>
    <n v="38"/>
    <n v="1"/>
    <n v="176"/>
    <n v="10"/>
    <n v="3"/>
    <n v="25"/>
    <n v="1"/>
    <n v="24"/>
    <n v="3"/>
    <n v="3"/>
    <n v="0"/>
    <n v="0"/>
    <n v="0"/>
    <n v="0"/>
    <n v="0"/>
    <n v="0"/>
    <n v="0"/>
    <n v="0"/>
    <n v="0"/>
    <n v="0"/>
    <n v="0"/>
    <n v="0"/>
    <n v="0"/>
    <n v="0"/>
    <n v="0"/>
    <n v="0"/>
    <n v="0"/>
    <n v="0"/>
    <n v="0"/>
    <n v="0"/>
    <n v="67"/>
    <n v="0"/>
    <n v="136"/>
    <n v="660"/>
    <n v="312"/>
    <n v="135"/>
    <n v="21"/>
    <m/>
    <m/>
    <m/>
    <m/>
    <m/>
    <m/>
    <m/>
  </r>
  <r>
    <x v="5"/>
    <x v="36"/>
    <x v="227"/>
    <x v="4"/>
    <n v="83"/>
    <n v="0"/>
    <n v="0"/>
    <n v="0"/>
    <n v="0"/>
    <n v="30"/>
    <n v="10"/>
    <n v="3"/>
    <n v="0"/>
    <n v="0"/>
    <n v="0"/>
    <n v="0"/>
    <n v="0"/>
    <n v="172"/>
    <n v="83"/>
    <n v="28"/>
    <n v="0"/>
    <n v="2"/>
    <n v="863"/>
    <n v="148"/>
    <n v="71"/>
    <n v="66"/>
    <n v="4"/>
    <n v="439"/>
    <n v="52"/>
    <n v="79"/>
    <n v="38"/>
    <n v="1"/>
    <n v="177"/>
    <n v="14"/>
    <n v="3"/>
    <n v="25"/>
    <n v="1"/>
    <n v="24"/>
    <n v="3"/>
    <n v="3"/>
    <n v="0"/>
    <n v="0"/>
    <n v="0"/>
    <n v="0"/>
    <n v="0"/>
    <n v="0"/>
    <n v="0"/>
    <n v="0"/>
    <n v="0"/>
    <n v="0"/>
    <n v="0"/>
    <n v="0"/>
    <n v="0"/>
    <n v="0"/>
    <n v="0"/>
    <n v="0"/>
    <n v="0"/>
    <n v="0"/>
    <n v="0"/>
    <n v="0"/>
    <n v="66"/>
    <n v="0"/>
    <n v="136"/>
    <n v="664"/>
    <n v="311"/>
    <n v="136"/>
    <n v="21"/>
    <m/>
    <m/>
    <m/>
    <m/>
    <m/>
    <m/>
    <m/>
  </r>
  <r>
    <x v="5"/>
    <x v="36"/>
    <x v="227"/>
    <x v="5"/>
    <n v="83"/>
    <n v="0"/>
    <n v="0"/>
    <n v="0"/>
    <n v="0"/>
    <n v="31"/>
    <n v="10"/>
    <n v="3"/>
    <n v="0"/>
    <n v="0"/>
    <n v="0"/>
    <n v="0"/>
    <n v="0"/>
    <n v="172"/>
    <n v="89"/>
    <n v="27"/>
    <n v="0"/>
    <n v="2"/>
    <n v="864"/>
    <n v="190"/>
    <n v="70"/>
    <n v="66"/>
    <n v="4"/>
    <n v="442"/>
    <n v="74"/>
    <n v="79"/>
    <n v="39"/>
    <n v="1"/>
    <n v="178"/>
    <n v="17"/>
    <n v="3"/>
    <n v="24"/>
    <n v="1"/>
    <n v="25"/>
    <n v="5"/>
    <n v="4"/>
    <n v="0"/>
    <n v="0"/>
    <n v="0"/>
    <n v="0"/>
    <n v="0"/>
    <n v="0"/>
    <n v="0"/>
    <n v="0"/>
    <n v="0"/>
    <n v="0"/>
    <n v="0"/>
    <n v="0"/>
    <n v="0"/>
    <n v="0"/>
    <n v="0"/>
    <n v="0"/>
    <n v="0"/>
    <n v="0"/>
    <n v="0"/>
    <n v="0"/>
    <n v="66"/>
    <n v="0"/>
    <n v="138"/>
    <n v="665"/>
    <n v="313"/>
    <n v="137"/>
    <n v="21"/>
    <m/>
    <m/>
    <m/>
    <m/>
    <m/>
    <m/>
    <m/>
  </r>
  <r>
    <x v="5"/>
    <x v="36"/>
    <x v="227"/>
    <x v="6"/>
    <n v="83"/>
    <n v="0"/>
    <n v="0"/>
    <n v="0"/>
    <n v="0"/>
    <n v="33"/>
    <n v="10"/>
    <n v="3"/>
    <n v="0"/>
    <n v="0"/>
    <n v="0"/>
    <n v="0"/>
    <n v="0"/>
    <n v="171"/>
    <n v="92"/>
    <n v="26"/>
    <n v="0"/>
    <n v="2"/>
    <n v="864"/>
    <n v="216"/>
    <n v="71"/>
    <n v="66"/>
    <n v="4"/>
    <n v="441"/>
    <n v="100"/>
    <n v="77"/>
    <n v="39"/>
    <n v="1"/>
    <n v="182"/>
    <n v="20"/>
    <n v="3"/>
    <n v="25"/>
    <n v="1"/>
    <n v="25"/>
    <n v="7"/>
    <n v="4"/>
    <n v="0"/>
    <n v="0"/>
    <n v="0"/>
    <n v="0"/>
    <n v="0"/>
    <n v="0"/>
    <n v="0"/>
    <n v="0"/>
    <n v="0"/>
    <n v="0"/>
    <n v="0"/>
    <n v="0"/>
    <n v="0"/>
    <n v="0"/>
    <n v="0"/>
    <n v="0"/>
    <n v="0"/>
    <n v="0"/>
    <n v="0"/>
    <n v="0"/>
    <n v="67"/>
    <n v="0"/>
    <n v="138"/>
    <n v="664"/>
    <n v="313"/>
    <n v="142"/>
    <n v="21"/>
    <m/>
    <m/>
    <m/>
    <m/>
    <m/>
    <m/>
    <m/>
  </r>
  <r>
    <x v="5"/>
    <x v="36"/>
    <x v="227"/>
    <x v="7"/>
    <n v="83"/>
    <n v="0"/>
    <n v="0"/>
    <n v="0"/>
    <n v="0"/>
    <n v="34"/>
    <n v="10"/>
    <n v="3"/>
    <n v="0"/>
    <n v="0"/>
    <n v="0"/>
    <n v="0"/>
    <n v="0"/>
    <n v="173"/>
    <n v="95"/>
    <n v="26"/>
    <n v="0"/>
    <n v="2"/>
    <n v="863"/>
    <n v="256"/>
    <n v="72"/>
    <n v="66"/>
    <n v="4"/>
    <n v="440"/>
    <n v="134"/>
    <n v="75"/>
    <n v="39"/>
    <n v="1"/>
    <n v="187"/>
    <n v="28"/>
    <n v="3"/>
    <n v="24"/>
    <n v="1"/>
    <n v="25"/>
    <n v="11"/>
    <n v="4"/>
    <n v="0"/>
    <n v="0"/>
    <n v="0"/>
    <n v="0"/>
    <n v="0"/>
    <n v="0"/>
    <n v="0"/>
    <n v="0"/>
    <n v="0"/>
    <n v="0"/>
    <n v="0"/>
    <n v="0"/>
    <n v="0"/>
    <n v="0"/>
    <n v="0"/>
    <n v="0"/>
    <n v="0"/>
    <n v="0"/>
    <n v="0"/>
    <n v="0"/>
    <n v="67"/>
    <n v="0"/>
    <n v="140"/>
    <n v="666"/>
    <n v="313"/>
    <n v="147"/>
    <n v="21"/>
    <m/>
    <m/>
    <m/>
    <m/>
    <m/>
    <m/>
    <m/>
  </r>
  <r>
    <x v="5"/>
    <x v="36"/>
    <x v="227"/>
    <x v="8"/>
    <n v="84"/>
    <n v="0"/>
    <n v="0"/>
    <n v="0"/>
    <n v="0"/>
    <n v="38"/>
    <n v="10"/>
    <n v="3"/>
    <n v="0"/>
    <n v="0"/>
    <n v="0"/>
    <n v="0"/>
    <n v="0"/>
    <n v="173"/>
    <n v="99"/>
    <n v="26"/>
    <n v="0"/>
    <n v="2"/>
    <n v="864"/>
    <n v="305"/>
    <n v="71"/>
    <n v="67"/>
    <n v="4"/>
    <n v="443"/>
    <n v="167"/>
    <n v="75"/>
    <n v="40"/>
    <n v="2"/>
    <n v="189"/>
    <n v="48"/>
    <n v="3"/>
    <n v="24"/>
    <n v="2"/>
    <n v="25"/>
    <n v="11"/>
    <n v="3"/>
    <n v="0"/>
    <n v="0"/>
    <n v="0"/>
    <n v="0"/>
    <n v="0"/>
    <n v="0"/>
    <n v="0"/>
    <n v="0"/>
    <n v="0"/>
    <n v="0"/>
    <n v="0"/>
    <n v="0"/>
    <n v="0"/>
    <n v="0"/>
    <n v="0"/>
    <n v="0"/>
    <n v="0"/>
    <n v="0"/>
    <n v="0"/>
    <n v="0"/>
    <n v="68"/>
    <n v="0"/>
    <n v="140"/>
    <n v="669"/>
    <n v="313"/>
    <n v="147"/>
    <n v="21"/>
    <n v="6270"/>
    <n v="980"/>
    <n v="0"/>
    <n v="134"/>
    <n v="1799"/>
    <n v="155"/>
    <n v="3857"/>
  </r>
  <r>
    <x v="5"/>
    <x v="36"/>
    <x v="227"/>
    <x v="9"/>
    <n v="85"/>
    <n v="0"/>
    <n v="0"/>
    <n v="0"/>
    <n v="0"/>
    <n v="40"/>
    <n v="9"/>
    <n v="3"/>
    <n v="0"/>
    <n v="0"/>
    <n v="0"/>
    <n v="0"/>
    <n v="0"/>
    <n v="174"/>
    <n v="106"/>
    <n v="26"/>
    <n v="0"/>
    <n v="3"/>
    <n v="865"/>
    <n v="359"/>
    <n v="69"/>
    <n v="66"/>
    <n v="5"/>
    <n v="444"/>
    <n v="193"/>
    <n v="75"/>
    <n v="40"/>
    <n v="3"/>
    <n v="189"/>
    <n v="65"/>
    <n v="3"/>
    <n v="24"/>
    <n v="2"/>
    <n v="26"/>
    <n v="11"/>
    <n v="4"/>
    <n v="0"/>
    <n v="0"/>
    <n v="0"/>
    <n v="0"/>
    <n v="0"/>
    <n v="0"/>
    <n v="0"/>
    <n v="0"/>
    <n v="0"/>
    <n v="0"/>
    <n v="0"/>
    <n v="0"/>
    <n v="0"/>
    <n v="0"/>
    <n v="0"/>
    <n v="0"/>
    <n v="0"/>
    <n v="0"/>
    <n v="0"/>
    <n v="0"/>
    <n v="69"/>
    <n v="0"/>
    <n v="139"/>
    <n v="676"/>
    <n v="314"/>
    <n v="149"/>
    <n v="21"/>
    <n v="6270"/>
    <n v="1564"/>
    <n v="0"/>
    <n v="133"/>
    <n v="1791"/>
    <n v="146"/>
    <n v="3879"/>
  </r>
  <r>
    <x v="5"/>
    <x v="36"/>
    <x v="227"/>
    <x v="10"/>
    <n v="85"/>
    <n v="0"/>
    <n v="0"/>
    <n v="0"/>
    <n v="0"/>
    <n v="42"/>
    <n v="9"/>
    <n v="3"/>
    <n v="0"/>
    <n v="0"/>
    <n v="0"/>
    <n v="0"/>
    <n v="0"/>
    <n v="174"/>
    <n v="110"/>
    <n v="25"/>
    <n v="0"/>
    <n v="3"/>
    <n v="866"/>
    <n v="376"/>
    <n v="69"/>
    <n v="65"/>
    <n v="5"/>
    <n v="446"/>
    <n v="201"/>
    <n v="74"/>
    <n v="41"/>
    <n v="3"/>
    <n v="193"/>
    <n v="71"/>
    <n v="3"/>
    <n v="24"/>
    <n v="2"/>
    <n v="26"/>
    <n v="11"/>
    <n v="3"/>
    <n v="0"/>
    <n v="0"/>
    <n v="0"/>
    <n v="0"/>
    <n v="0"/>
    <n v="0"/>
    <n v="0"/>
    <n v="0"/>
    <n v="0"/>
    <n v="0"/>
    <n v="0"/>
    <n v="0"/>
    <n v="0"/>
    <n v="0"/>
    <n v="0"/>
    <n v="0"/>
    <n v="0"/>
    <n v="0"/>
    <n v="0"/>
    <n v="0"/>
    <n v="69"/>
    <n v="0"/>
    <n v="139"/>
    <n v="676"/>
    <n v="316"/>
    <n v="153"/>
    <n v="21"/>
    <n v="6269"/>
    <n v="1736"/>
    <n v="0"/>
    <n v="132"/>
    <n v="1784"/>
    <n v="145"/>
    <n v="3889"/>
  </r>
  <r>
    <x v="5"/>
    <x v="36"/>
    <x v="227"/>
    <x v="11"/>
    <n v="85"/>
    <n v="0"/>
    <n v="0"/>
    <n v="0"/>
    <n v="0"/>
    <n v="44"/>
    <n v="9"/>
    <n v="3"/>
    <n v="0"/>
    <n v="0"/>
    <n v="0"/>
    <n v="0"/>
    <n v="0"/>
    <n v="175"/>
    <n v="112"/>
    <n v="25"/>
    <n v="0"/>
    <n v="4"/>
    <n v="862"/>
    <n v="398"/>
    <n v="68"/>
    <n v="64"/>
    <n v="5"/>
    <n v="450"/>
    <n v="217"/>
    <n v="73"/>
    <n v="41"/>
    <n v="3"/>
    <n v="193"/>
    <n v="77"/>
    <n v="3"/>
    <n v="24"/>
    <n v="2"/>
    <n v="26"/>
    <n v="11"/>
    <n v="3"/>
    <n v="0"/>
    <n v="0"/>
    <n v="0"/>
    <n v="0"/>
    <n v="0"/>
    <n v="0"/>
    <n v="0"/>
    <n v="0"/>
    <n v="0"/>
    <n v="0"/>
    <n v="0"/>
    <n v="0"/>
    <n v="0"/>
    <n v="0"/>
    <n v="0"/>
    <n v="0"/>
    <n v="0"/>
    <n v="0"/>
    <n v="0"/>
    <n v="0"/>
    <n v="69"/>
    <n v="0"/>
    <n v="139"/>
    <n v="678"/>
    <n v="318"/>
    <n v="154"/>
    <n v="21"/>
    <n v="6311"/>
    <n v="1915"/>
    <n v="0"/>
    <n v="129"/>
    <n v="1784"/>
    <n v="157"/>
    <n v="3920"/>
  </r>
  <r>
    <x v="5"/>
    <x v="36"/>
    <x v="227"/>
    <x v="29"/>
    <n v="86"/>
    <n v="0"/>
    <n v="0"/>
    <n v="0"/>
    <n v="0"/>
    <n v="46"/>
    <n v="9"/>
    <n v="3"/>
    <n v="0"/>
    <n v="0"/>
    <n v="0"/>
    <n v="0"/>
    <n v="0"/>
    <n v="177"/>
    <n v="117"/>
    <n v="25"/>
    <n v="0"/>
    <n v="4"/>
    <n v="863"/>
    <n v="421"/>
    <n v="68"/>
    <n v="64"/>
    <n v="6"/>
    <n v="450"/>
    <n v="233"/>
    <n v="70"/>
    <n v="41"/>
    <n v="4"/>
    <n v="196"/>
    <n v="84"/>
    <n v="3"/>
    <n v="23"/>
    <n v="2"/>
    <n v="25"/>
    <n v="12"/>
    <n v="3"/>
    <n v="0"/>
    <n v="0"/>
    <n v="0"/>
    <n v="0"/>
    <n v="0"/>
    <n v="0"/>
    <n v="0"/>
    <n v="0"/>
    <n v="0"/>
    <n v="0"/>
    <n v="0"/>
    <n v="0"/>
    <n v="0"/>
    <n v="0"/>
    <n v="0"/>
    <n v="0"/>
    <n v="0"/>
    <n v="0"/>
    <n v="0"/>
    <n v="0"/>
    <n v="70"/>
    <n v="0"/>
    <n v="141"/>
    <n v="679"/>
    <n v="319"/>
    <n v="156"/>
    <n v="20"/>
    <n v="6297"/>
    <n v="2109"/>
    <n v="0"/>
    <n v="125"/>
    <n v="1773"/>
    <n v="161"/>
    <n v="3927"/>
  </r>
  <r>
    <x v="5"/>
    <x v="36"/>
    <x v="227"/>
    <x v="13"/>
    <n v="86"/>
    <n v="0"/>
    <n v="0"/>
    <n v="0"/>
    <n v="0"/>
    <n v="46"/>
    <n v="9"/>
    <n v="3"/>
    <n v="0"/>
    <n v="0"/>
    <n v="0"/>
    <n v="0"/>
    <n v="0"/>
    <n v="177"/>
    <n v="119"/>
    <n v="25"/>
    <n v="0"/>
    <n v="3"/>
    <n v="865"/>
    <n v="436"/>
    <n v="68"/>
    <n v="62"/>
    <n v="7"/>
    <n v="453"/>
    <n v="238"/>
    <n v="70"/>
    <n v="41"/>
    <n v="5"/>
    <n v="197"/>
    <n v="85"/>
    <n v="3"/>
    <n v="24"/>
    <n v="2"/>
    <n v="25"/>
    <n v="12"/>
    <n v="3"/>
    <n v="0"/>
    <n v="0"/>
    <n v="0"/>
    <n v="0"/>
    <n v="0"/>
    <n v="0"/>
    <n v="0"/>
    <n v="0"/>
    <n v="0"/>
    <n v="0"/>
    <n v="0"/>
    <n v="0"/>
    <n v="0"/>
    <n v="0"/>
    <n v="0"/>
    <n v="0"/>
    <n v="0"/>
    <n v="0"/>
    <n v="0"/>
    <n v="0"/>
    <n v="70"/>
    <n v="0"/>
    <n v="142"/>
    <n v="680"/>
    <n v="322"/>
    <n v="157"/>
    <n v="20"/>
    <n v="6324"/>
    <n v="2191"/>
    <n v="0"/>
    <n v="125"/>
    <n v="1770"/>
    <n v="175"/>
    <n v="3937"/>
  </r>
  <r>
    <x v="5"/>
    <x v="36"/>
    <x v="227"/>
    <x v="31"/>
    <n v="86"/>
    <n v="0"/>
    <n v="0"/>
    <n v="0"/>
    <n v="0"/>
    <n v="46"/>
    <n v="9"/>
    <n v="3"/>
    <n v="0"/>
    <n v="0"/>
    <n v="0"/>
    <n v="0"/>
    <n v="0"/>
    <n v="179"/>
    <n v="122"/>
    <n v="25"/>
    <n v="0"/>
    <n v="3"/>
    <n v="865"/>
    <n v="445"/>
    <n v="67"/>
    <n v="65"/>
    <n v="7"/>
    <n v="456"/>
    <n v="242"/>
    <n v="70"/>
    <n v="42"/>
    <n v="5"/>
    <n v="199"/>
    <n v="94"/>
    <n v="3"/>
    <n v="23"/>
    <n v="2"/>
    <n v="25"/>
    <n v="14"/>
    <n v="3"/>
    <n v="0"/>
    <n v="0"/>
    <n v="0"/>
    <n v="0"/>
    <n v="0"/>
    <n v="0"/>
    <n v="0"/>
    <n v="0"/>
    <n v="0"/>
    <n v="0"/>
    <n v="0"/>
    <n v="0"/>
    <n v="0"/>
    <n v="0"/>
    <n v="0"/>
    <n v="0"/>
    <n v="0"/>
    <n v="0"/>
    <n v="0"/>
    <n v="0"/>
    <n v="73"/>
    <n v="0"/>
    <n v="144"/>
    <n v="679"/>
    <n v="325"/>
    <n v="160"/>
    <n v="20"/>
    <n v="6332"/>
    <n v="2313"/>
    <n v="0"/>
    <n v="126"/>
    <n v="1761"/>
    <n v="178"/>
    <n v="3956"/>
  </r>
  <r>
    <x v="5"/>
    <x v="36"/>
    <x v="227"/>
    <x v="15"/>
    <n v="86"/>
    <n v="0"/>
    <n v="0"/>
    <n v="0"/>
    <n v="0"/>
    <n v="46"/>
    <n v="9"/>
    <n v="3"/>
    <n v="0"/>
    <n v="0"/>
    <n v="0"/>
    <n v="0"/>
    <n v="0"/>
    <n v="180"/>
    <n v="123"/>
    <n v="25"/>
    <n v="0"/>
    <n v="3"/>
    <n v="867"/>
    <n v="456"/>
    <n v="67"/>
    <n v="63"/>
    <n v="7"/>
    <n v="458"/>
    <n v="245"/>
    <n v="70"/>
    <n v="42"/>
    <n v="5"/>
    <n v="200"/>
    <n v="99"/>
    <n v="3"/>
    <n v="24"/>
    <n v="2"/>
    <n v="25"/>
    <n v="14"/>
    <n v="3"/>
    <n v="0"/>
    <n v="0"/>
    <n v="0"/>
    <n v="0"/>
    <n v="0"/>
    <n v="0"/>
    <n v="0"/>
    <n v="0"/>
    <n v="0"/>
    <n v="0"/>
    <n v="0"/>
    <n v="0"/>
    <n v="0"/>
    <n v="0"/>
    <n v="0"/>
    <n v="0"/>
    <n v="0"/>
    <n v="0"/>
    <n v="0"/>
    <n v="0"/>
    <n v="73"/>
    <n v="0"/>
    <n v="145"/>
    <n v="686"/>
    <n v="326"/>
    <n v="160"/>
    <n v="20"/>
    <n v="6350"/>
    <n v="2383"/>
    <n v="0"/>
    <n v="126"/>
    <n v="1750"/>
    <n v="179"/>
    <n v="3970"/>
  </r>
  <r>
    <x v="5"/>
    <x v="36"/>
    <x v="227"/>
    <x v="16"/>
    <n v="86"/>
    <n v="0"/>
    <n v="0"/>
    <n v="0"/>
    <n v="0"/>
    <n v="46"/>
    <n v="9"/>
    <n v="3"/>
    <n v="0"/>
    <n v="0"/>
    <n v="0"/>
    <n v="0"/>
    <n v="0"/>
    <n v="182"/>
    <n v="126"/>
    <n v="26"/>
    <n v="0"/>
    <n v="3"/>
    <n v="874"/>
    <n v="461"/>
    <n v="66"/>
    <n v="64"/>
    <n v="8"/>
    <n v="462"/>
    <n v="246"/>
    <n v="70"/>
    <n v="43"/>
    <n v="5"/>
    <n v="204"/>
    <n v="102"/>
    <n v="4"/>
    <n v="24"/>
    <n v="2"/>
    <n v="27"/>
    <n v="14"/>
    <n v="3"/>
    <n v="1"/>
    <n v="0"/>
    <n v="0"/>
    <n v="0"/>
    <n v="0"/>
    <n v="0"/>
    <n v="0"/>
    <n v="0"/>
    <n v="0"/>
    <n v="0"/>
    <n v="0"/>
    <n v="0"/>
    <n v="0"/>
    <n v="0"/>
    <n v="0"/>
    <n v="0"/>
    <n v="0"/>
    <n v="0"/>
    <n v="0"/>
    <n v="0"/>
    <n v="73"/>
    <n v="0"/>
    <n v="147"/>
    <n v="691"/>
    <n v="328"/>
    <n v="162"/>
    <n v="20"/>
    <n v="6386"/>
    <n v="2444"/>
    <n v="0"/>
    <n v="126"/>
    <n v="1749"/>
    <n v="185"/>
    <n v="4003"/>
  </r>
  <r>
    <x v="5"/>
    <x v="36"/>
    <x v="228"/>
    <x v="0"/>
    <n v="173"/>
    <n v="5"/>
    <n v="0"/>
    <n v="0"/>
    <n v="0"/>
    <n v="18"/>
    <n v="14"/>
    <n v="15"/>
    <n v="5"/>
    <n v="7"/>
    <n v="0"/>
    <n v="1"/>
    <n v="0"/>
    <n v="512"/>
    <n v="0"/>
    <n v="239"/>
    <n v="3"/>
    <n v="12"/>
    <n v="1757"/>
    <n v="0"/>
    <n v="118"/>
    <n v="187"/>
    <n v="24"/>
    <n v="985"/>
    <n v="47"/>
    <n v="51"/>
    <n v="84"/>
    <n v="43"/>
    <n v="343"/>
    <n v="0"/>
    <n v="15"/>
    <n v="57"/>
    <n v="6"/>
    <n v="81"/>
    <n v="0"/>
    <n v="5"/>
    <n v="1"/>
    <n v="2"/>
    <n v="0"/>
    <n v="0"/>
    <n v="0"/>
    <n v="0"/>
    <n v="0"/>
    <n v="0"/>
    <n v="0"/>
    <n v="0"/>
    <n v="0"/>
    <n v="0"/>
    <n v="0"/>
    <n v="26"/>
    <n v="117"/>
    <n v="0"/>
    <n v="15"/>
    <n v="9"/>
    <m/>
    <m/>
    <m/>
    <m/>
    <m/>
    <m/>
    <m/>
    <m/>
    <m/>
    <m/>
    <m/>
    <m/>
    <m/>
    <m/>
    <m/>
    <m/>
  </r>
  <r>
    <x v="5"/>
    <x v="36"/>
    <x v="228"/>
    <x v="1"/>
    <n v="173"/>
    <n v="5"/>
    <n v="0"/>
    <n v="0"/>
    <n v="0"/>
    <n v="28"/>
    <n v="14"/>
    <n v="15"/>
    <n v="5"/>
    <n v="7"/>
    <n v="0"/>
    <n v="2"/>
    <n v="0"/>
    <n v="511"/>
    <n v="0"/>
    <n v="292"/>
    <n v="3"/>
    <n v="12"/>
    <n v="1761"/>
    <n v="0"/>
    <n v="162"/>
    <n v="183"/>
    <n v="26"/>
    <n v="987"/>
    <n v="66"/>
    <n v="51"/>
    <n v="84"/>
    <n v="43"/>
    <n v="347"/>
    <n v="0"/>
    <n v="20"/>
    <n v="57"/>
    <n v="6"/>
    <n v="81"/>
    <n v="0"/>
    <n v="8"/>
    <n v="1"/>
    <n v="2"/>
    <n v="0"/>
    <n v="0"/>
    <n v="0"/>
    <n v="0"/>
    <n v="0"/>
    <n v="0"/>
    <n v="0"/>
    <n v="0"/>
    <n v="0"/>
    <n v="0"/>
    <n v="0"/>
    <n v="25"/>
    <n v="114"/>
    <n v="0"/>
    <n v="14"/>
    <n v="9"/>
    <m/>
    <m/>
    <m/>
    <m/>
    <m/>
    <m/>
    <m/>
    <m/>
    <m/>
    <m/>
    <m/>
    <m/>
    <m/>
    <m/>
    <m/>
    <m/>
  </r>
  <r>
    <x v="5"/>
    <x v="36"/>
    <x v="228"/>
    <x v="2"/>
    <n v="175"/>
    <n v="5"/>
    <n v="0"/>
    <n v="0"/>
    <n v="0"/>
    <n v="36"/>
    <n v="14"/>
    <n v="15"/>
    <n v="5"/>
    <n v="7"/>
    <n v="2"/>
    <n v="0"/>
    <n v="0"/>
    <n v="512"/>
    <n v="320"/>
    <n v="23"/>
    <n v="3"/>
    <n v="13"/>
    <n v="1749"/>
    <n v="214"/>
    <n v="112"/>
    <n v="180"/>
    <n v="25"/>
    <n v="986"/>
    <n v="83"/>
    <n v="50"/>
    <n v="83"/>
    <n v="42"/>
    <n v="343"/>
    <n v="22"/>
    <n v="14"/>
    <n v="57"/>
    <n v="5"/>
    <n v="81"/>
    <n v="11"/>
    <n v="9"/>
    <n v="1"/>
    <n v="2"/>
    <n v="0"/>
    <n v="0"/>
    <n v="0"/>
    <n v="0"/>
    <n v="0"/>
    <n v="0"/>
    <n v="0"/>
    <n v="0"/>
    <n v="0"/>
    <n v="0"/>
    <n v="0"/>
    <n v="0"/>
    <n v="0"/>
    <n v="0"/>
    <n v="0"/>
    <n v="0"/>
    <n v="4"/>
    <n v="0"/>
    <n v="129"/>
    <n v="7"/>
    <n v="460"/>
    <n v="1330"/>
    <n v="773"/>
    <n v="231"/>
    <n v="66"/>
    <m/>
    <m/>
    <m/>
    <m/>
    <m/>
    <m/>
    <m/>
  </r>
  <r>
    <x v="5"/>
    <x v="36"/>
    <x v="228"/>
    <x v="3"/>
    <n v="176"/>
    <n v="5"/>
    <n v="1"/>
    <n v="0"/>
    <n v="0"/>
    <n v="42"/>
    <n v="13"/>
    <n v="15"/>
    <n v="5"/>
    <n v="7"/>
    <n v="5"/>
    <n v="0"/>
    <n v="0"/>
    <n v="513"/>
    <n v="337"/>
    <n v="23"/>
    <n v="3"/>
    <n v="13"/>
    <n v="1739"/>
    <n v="275"/>
    <n v="112"/>
    <n v="176"/>
    <n v="27"/>
    <n v="988"/>
    <n v="107"/>
    <n v="50"/>
    <n v="82"/>
    <n v="43"/>
    <n v="342"/>
    <n v="24"/>
    <n v="14"/>
    <n v="56"/>
    <n v="5"/>
    <n v="82"/>
    <n v="11"/>
    <n v="9"/>
    <n v="1"/>
    <n v="2"/>
    <n v="0"/>
    <n v="0"/>
    <n v="0"/>
    <n v="0"/>
    <n v="0"/>
    <n v="0"/>
    <n v="0"/>
    <n v="0"/>
    <n v="0"/>
    <n v="0"/>
    <n v="0"/>
    <n v="0"/>
    <n v="0"/>
    <n v="0"/>
    <n v="0"/>
    <n v="0"/>
    <n v="4"/>
    <n v="0"/>
    <n v="130"/>
    <n v="7"/>
    <n v="460"/>
    <n v="1327"/>
    <n v="775"/>
    <n v="232"/>
    <n v="66"/>
    <m/>
    <m/>
    <m/>
    <m/>
    <m/>
    <m/>
    <m/>
  </r>
  <r>
    <x v="5"/>
    <x v="36"/>
    <x v="228"/>
    <x v="4"/>
    <n v="176"/>
    <n v="5"/>
    <n v="1"/>
    <n v="0"/>
    <n v="0"/>
    <n v="53"/>
    <n v="13"/>
    <n v="15"/>
    <n v="5"/>
    <n v="7"/>
    <n v="5"/>
    <n v="0"/>
    <n v="0"/>
    <n v="512"/>
    <n v="353"/>
    <n v="22"/>
    <n v="3"/>
    <n v="12"/>
    <n v="1738"/>
    <n v="359"/>
    <n v="110"/>
    <n v="172"/>
    <n v="27"/>
    <n v="993"/>
    <n v="150"/>
    <n v="49"/>
    <n v="81"/>
    <n v="45"/>
    <n v="340"/>
    <n v="26"/>
    <n v="15"/>
    <n v="55"/>
    <n v="5"/>
    <n v="81"/>
    <n v="11"/>
    <n v="9"/>
    <n v="1"/>
    <n v="1"/>
    <n v="0"/>
    <n v="0"/>
    <n v="0"/>
    <n v="0"/>
    <n v="0"/>
    <n v="0"/>
    <n v="0"/>
    <n v="0"/>
    <n v="0"/>
    <n v="0"/>
    <n v="0"/>
    <n v="0"/>
    <n v="0"/>
    <n v="0"/>
    <n v="0"/>
    <n v="0"/>
    <n v="4"/>
    <n v="0"/>
    <n v="130"/>
    <n v="7"/>
    <n v="461"/>
    <n v="1331"/>
    <n v="782"/>
    <n v="229"/>
    <n v="65"/>
    <m/>
    <m/>
    <m/>
    <m/>
    <m/>
    <m/>
    <m/>
  </r>
  <r>
    <x v="5"/>
    <x v="36"/>
    <x v="228"/>
    <x v="5"/>
    <n v="176"/>
    <n v="5"/>
    <n v="1"/>
    <n v="0"/>
    <n v="0"/>
    <n v="63"/>
    <n v="13"/>
    <n v="15"/>
    <n v="5"/>
    <n v="7"/>
    <n v="6"/>
    <n v="0"/>
    <n v="0"/>
    <n v="513"/>
    <n v="365"/>
    <n v="22"/>
    <n v="3"/>
    <n v="11"/>
    <n v="1746"/>
    <n v="471"/>
    <n v="108"/>
    <n v="170"/>
    <n v="28"/>
    <n v="996"/>
    <n v="222"/>
    <n v="50"/>
    <n v="79"/>
    <n v="49"/>
    <n v="341"/>
    <n v="31"/>
    <n v="15"/>
    <n v="55"/>
    <n v="6"/>
    <n v="81"/>
    <n v="13"/>
    <n v="9"/>
    <n v="1"/>
    <n v="1"/>
    <n v="0"/>
    <n v="0"/>
    <n v="0"/>
    <n v="0"/>
    <n v="0"/>
    <n v="0"/>
    <n v="0"/>
    <n v="0"/>
    <n v="0"/>
    <n v="0"/>
    <n v="0"/>
    <n v="0"/>
    <n v="0"/>
    <n v="0"/>
    <n v="0"/>
    <n v="0"/>
    <n v="4"/>
    <n v="0"/>
    <n v="131"/>
    <n v="7"/>
    <n v="463"/>
    <n v="1345"/>
    <n v="784"/>
    <n v="235"/>
    <n v="65"/>
    <m/>
    <m/>
    <m/>
    <m/>
    <m/>
    <m/>
    <m/>
  </r>
  <r>
    <x v="5"/>
    <x v="36"/>
    <x v="228"/>
    <x v="6"/>
    <n v="176"/>
    <n v="5"/>
    <n v="1"/>
    <n v="0"/>
    <n v="0"/>
    <n v="70"/>
    <n v="13"/>
    <n v="15"/>
    <n v="5"/>
    <n v="7"/>
    <n v="6"/>
    <n v="0"/>
    <n v="0"/>
    <n v="513"/>
    <n v="374"/>
    <n v="23"/>
    <n v="3"/>
    <n v="9"/>
    <n v="1747"/>
    <n v="534"/>
    <n v="108"/>
    <n v="169"/>
    <n v="29"/>
    <n v="994"/>
    <n v="266"/>
    <n v="49"/>
    <n v="79"/>
    <n v="48"/>
    <n v="342"/>
    <n v="37"/>
    <n v="15"/>
    <n v="53"/>
    <n v="6"/>
    <n v="82"/>
    <n v="26"/>
    <n v="9"/>
    <n v="1"/>
    <n v="1"/>
    <n v="0"/>
    <n v="0"/>
    <n v="0"/>
    <n v="0"/>
    <n v="0"/>
    <n v="0"/>
    <n v="0"/>
    <n v="0"/>
    <n v="0"/>
    <n v="0"/>
    <n v="0"/>
    <n v="0"/>
    <n v="0"/>
    <n v="0"/>
    <n v="0"/>
    <n v="0"/>
    <n v="4"/>
    <n v="0"/>
    <n v="131"/>
    <n v="7"/>
    <n v="464"/>
    <n v="1349"/>
    <n v="784"/>
    <n v="237"/>
    <n v="66"/>
    <m/>
    <m/>
    <m/>
    <m/>
    <m/>
    <m/>
    <m/>
  </r>
  <r>
    <x v="5"/>
    <x v="36"/>
    <x v="228"/>
    <x v="7"/>
    <n v="173"/>
    <n v="4"/>
    <n v="1"/>
    <n v="0"/>
    <n v="0"/>
    <n v="82"/>
    <n v="12"/>
    <n v="15"/>
    <n v="5"/>
    <n v="7"/>
    <n v="7"/>
    <n v="0"/>
    <n v="0"/>
    <n v="514"/>
    <n v="382"/>
    <n v="24"/>
    <n v="3"/>
    <n v="8"/>
    <n v="1745"/>
    <n v="614"/>
    <n v="107"/>
    <n v="165"/>
    <n v="32"/>
    <n v="993"/>
    <n v="361"/>
    <n v="48"/>
    <n v="78"/>
    <n v="48"/>
    <n v="342"/>
    <n v="50"/>
    <n v="15"/>
    <n v="53"/>
    <n v="6"/>
    <n v="82"/>
    <n v="43"/>
    <n v="9"/>
    <n v="0"/>
    <n v="2"/>
    <n v="0"/>
    <n v="0"/>
    <n v="0"/>
    <n v="0"/>
    <n v="0"/>
    <n v="0"/>
    <n v="0"/>
    <n v="0"/>
    <n v="0"/>
    <n v="0"/>
    <n v="0"/>
    <n v="0"/>
    <n v="0"/>
    <n v="0"/>
    <n v="0"/>
    <n v="0"/>
    <n v="3"/>
    <n v="0"/>
    <n v="129"/>
    <n v="7"/>
    <n v="465"/>
    <n v="1348"/>
    <n v="784"/>
    <n v="240"/>
    <n v="65"/>
    <m/>
    <m/>
    <m/>
    <m/>
    <m/>
    <m/>
    <m/>
  </r>
  <r>
    <x v="5"/>
    <x v="36"/>
    <x v="228"/>
    <x v="8"/>
    <n v="173"/>
    <n v="4"/>
    <n v="1"/>
    <n v="0"/>
    <n v="0"/>
    <n v="85"/>
    <n v="12"/>
    <n v="16"/>
    <n v="5"/>
    <n v="7"/>
    <n v="7"/>
    <n v="0"/>
    <n v="0"/>
    <n v="515"/>
    <n v="396"/>
    <n v="24"/>
    <n v="3"/>
    <n v="8"/>
    <n v="1744"/>
    <n v="720"/>
    <n v="105"/>
    <n v="165"/>
    <n v="31"/>
    <n v="1000"/>
    <n v="475"/>
    <n v="47"/>
    <n v="80"/>
    <n v="43"/>
    <n v="346"/>
    <n v="77"/>
    <n v="15"/>
    <n v="53"/>
    <n v="7"/>
    <n v="81"/>
    <n v="43"/>
    <n v="9"/>
    <n v="0"/>
    <n v="2"/>
    <n v="0"/>
    <n v="0"/>
    <n v="0"/>
    <n v="0"/>
    <n v="0"/>
    <n v="0"/>
    <n v="0"/>
    <n v="0"/>
    <n v="0"/>
    <n v="0"/>
    <n v="0"/>
    <n v="0"/>
    <n v="0"/>
    <n v="0"/>
    <n v="0"/>
    <n v="0"/>
    <n v="3"/>
    <n v="0"/>
    <n v="128"/>
    <n v="7"/>
    <n v="466"/>
    <n v="1354"/>
    <n v="794"/>
    <n v="243"/>
    <n v="64"/>
    <n v="7790"/>
    <n v="1442"/>
    <n v="0"/>
    <n v="170"/>
    <n v="1960"/>
    <n v="549"/>
    <n v="4670"/>
  </r>
  <r>
    <x v="5"/>
    <x v="36"/>
    <x v="228"/>
    <x v="9"/>
    <n v="173"/>
    <n v="4"/>
    <n v="2"/>
    <n v="0"/>
    <n v="0"/>
    <n v="91"/>
    <n v="12"/>
    <n v="16"/>
    <n v="5"/>
    <n v="7"/>
    <n v="7"/>
    <n v="0"/>
    <n v="0"/>
    <n v="516"/>
    <n v="409"/>
    <n v="24"/>
    <n v="3"/>
    <n v="8"/>
    <n v="1745"/>
    <n v="813"/>
    <n v="105"/>
    <n v="163"/>
    <n v="29"/>
    <n v="999"/>
    <n v="535"/>
    <n v="47"/>
    <n v="80"/>
    <n v="42"/>
    <n v="346"/>
    <n v="101"/>
    <n v="15"/>
    <n v="52"/>
    <n v="8"/>
    <n v="81"/>
    <n v="45"/>
    <n v="9"/>
    <n v="0"/>
    <n v="2"/>
    <n v="0"/>
    <n v="0"/>
    <n v="0"/>
    <n v="0"/>
    <n v="0"/>
    <n v="0"/>
    <n v="0"/>
    <n v="0"/>
    <n v="0"/>
    <n v="0"/>
    <n v="0"/>
    <n v="0"/>
    <n v="0"/>
    <n v="0"/>
    <n v="0"/>
    <n v="0"/>
    <n v="4"/>
    <n v="0"/>
    <n v="130"/>
    <n v="7"/>
    <n v="468"/>
    <n v="1363"/>
    <n v="794"/>
    <n v="244"/>
    <n v="64"/>
    <n v="7808"/>
    <n v="2029"/>
    <n v="0"/>
    <n v="171"/>
    <n v="1946"/>
    <n v="556"/>
    <n v="4689"/>
  </r>
  <r>
    <x v="5"/>
    <x v="36"/>
    <x v="228"/>
    <x v="10"/>
    <n v="174"/>
    <n v="4"/>
    <n v="2"/>
    <n v="0"/>
    <n v="0"/>
    <n v="95"/>
    <n v="12"/>
    <n v="16"/>
    <n v="5"/>
    <n v="7"/>
    <n v="7"/>
    <n v="0"/>
    <n v="0"/>
    <n v="520"/>
    <n v="411"/>
    <n v="24"/>
    <n v="3"/>
    <n v="9"/>
    <n v="1748"/>
    <n v="862"/>
    <n v="103"/>
    <n v="164"/>
    <n v="30"/>
    <n v="1005"/>
    <n v="559"/>
    <n v="47"/>
    <n v="82"/>
    <n v="41"/>
    <n v="344"/>
    <n v="105"/>
    <n v="15"/>
    <n v="52"/>
    <n v="8"/>
    <n v="82"/>
    <n v="46"/>
    <n v="9"/>
    <n v="0"/>
    <n v="2"/>
    <n v="0"/>
    <n v="0"/>
    <n v="0"/>
    <n v="0"/>
    <n v="0"/>
    <n v="0"/>
    <n v="0"/>
    <n v="0"/>
    <n v="0"/>
    <n v="0"/>
    <n v="0"/>
    <n v="0"/>
    <n v="0"/>
    <n v="0"/>
    <n v="0"/>
    <n v="0"/>
    <n v="4"/>
    <n v="0"/>
    <n v="131"/>
    <n v="7"/>
    <n v="472"/>
    <n v="1363"/>
    <n v="799"/>
    <n v="242"/>
    <n v="65"/>
    <n v="7816"/>
    <n v="2232"/>
    <n v="0"/>
    <n v="169"/>
    <n v="1932"/>
    <n v="551"/>
    <n v="4713"/>
  </r>
  <r>
    <x v="5"/>
    <x v="36"/>
    <x v="228"/>
    <x v="11"/>
    <n v="174"/>
    <n v="4"/>
    <n v="2"/>
    <n v="0"/>
    <n v="0"/>
    <n v="97"/>
    <n v="12"/>
    <n v="16"/>
    <n v="5"/>
    <n v="7"/>
    <n v="7"/>
    <n v="0"/>
    <n v="0"/>
    <n v="520"/>
    <n v="414"/>
    <n v="24"/>
    <n v="3"/>
    <n v="9"/>
    <n v="1747"/>
    <n v="893"/>
    <n v="102"/>
    <n v="162"/>
    <n v="30"/>
    <n v="1003"/>
    <n v="576"/>
    <n v="47"/>
    <n v="81"/>
    <n v="40"/>
    <n v="346"/>
    <n v="109"/>
    <n v="15"/>
    <n v="51"/>
    <n v="8"/>
    <n v="83"/>
    <n v="49"/>
    <n v="9"/>
    <n v="0"/>
    <n v="2"/>
    <n v="0"/>
    <n v="0"/>
    <n v="0"/>
    <n v="0"/>
    <n v="0"/>
    <n v="0"/>
    <n v="0"/>
    <n v="0"/>
    <n v="0"/>
    <n v="0"/>
    <n v="0"/>
    <n v="0"/>
    <n v="0"/>
    <n v="0"/>
    <n v="0"/>
    <n v="0"/>
    <n v="4"/>
    <n v="0"/>
    <n v="132"/>
    <n v="7"/>
    <n v="472"/>
    <n v="1365"/>
    <n v="804"/>
    <n v="243"/>
    <n v="67"/>
    <n v="7819"/>
    <n v="2414"/>
    <n v="0"/>
    <n v="170"/>
    <n v="1918"/>
    <n v="559"/>
    <n v="4723"/>
  </r>
  <r>
    <x v="5"/>
    <x v="36"/>
    <x v="228"/>
    <x v="29"/>
    <n v="173"/>
    <n v="4"/>
    <n v="2"/>
    <n v="0"/>
    <n v="0"/>
    <n v="98"/>
    <n v="12"/>
    <n v="16"/>
    <n v="5"/>
    <n v="7"/>
    <n v="7"/>
    <n v="0"/>
    <n v="0"/>
    <n v="518"/>
    <n v="417"/>
    <n v="23"/>
    <n v="3"/>
    <n v="9"/>
    <n v="1749"/>
    <n v="924"/>
    <n v="101"/>
    <n v="161"/>
    <n v="30"/>
    <n v="1005"/>
    <n v="596"/>
    <n v="47"/>
    <n v="81"/>
    <n v="41"/>
    <n v="346"/>
    <n v="122"/>
    <n v="14"/>
    <n v="51"/>
    <n v="8"/>
    <n v="84"/>
    <n v="49"/>
    <n v="10"/>
    <n v="0"/>
    <n v="2"/>
    <n v="0"/>
    <n v="0"/>
    <n v="0"/>
    <n v="0"/>
    <n v="0"/>
    <n v="0"/>
    <n v="0"/>
    <n v="0"/>
    <n v="0"/>
    <n v="0"/>
    <n v="0"/>
    <n v="0"/>
    <n v="0"/>
    <n v="0"/>
    <n v="0"/>
    <n v="0"/>
    <n v="4"/>
    <n v="0"/>
    <n v="132"/>
    <n v="7"/>
    <n v="471"/>
    <n v="1371"/>
    <n v="808"/>
    <n v="246"/>
    <n v="67"/>
    <n v="7829"/>
    <n v="2580"/>
    <n v="0"/>
    <n v="170"/>
    <n v="1906"/>
    <n v="571"/>
    <n v="4735"/>
  </r>
  <r>
    <x v="5"/>
    <x v="36"/>
    <x v="228"/>
    <x v="13"/>
    <n v="175"/>
    <n v="4"/>
    <n v="2"/>
    <n v="0"/>
    <n v="0"/>
    <n v="100"/>
    <n v="12"/>
    <n v="16"/>
    <n v="5"/>
    <n v="7"/>
    <n v="7"/>
    <n v="0"/>
    <n v="0"/>
    <n v="519"/>
    <n v="417"/>
    <n v="23"/>
    <n v="4"/>
    <n v="8"/>
    <n v="1746"/>
    <n v="941"/>
    <n v="100"/>
    <n v="158"/>
    <n v="30"/>
    <n v="1006"/>
    <n v="605"/>
    <n v="46"/>
    <n v="82"/>
    <n v="39"/>
    <n v="349"/>
    <n v="125"/>
    <n v="14"/>
    <n v="51"/>
    <n v="9"/>
    <n v="82"/>
    <n v="50"/>
    <n v="8"/>
    <n v="0"/>
    <n v="2"/>
    <n v="0"/>
    <n v="0"/>
    <n v="0"/>
    <n v="0"/>
    <n v="0"/>
    <n v="0"/>
    <n v="0"/>
    <n v="0"/>
    <n v="0"/>
    <n v="0"/>
    <n v="0"/>
    <n v="0"/>
    <n v="0"/>
    <n v="0"/>
    <n v="0"/>
    <n v="0"/>
    <n v="4"/>
    <n v="0"/>
    <n v="135"/>
    <n v="7"/>
    <n v="472"/>
    <n v="1375"/>
    <n v="810"/>
    <n v="249"/>
    <n v="67"/>
    <n v="7827"/>
    <n v="2673"/>
    <n v="0"/>
    <n v="170"/>
    <n v="1896"/>
    <n v="554"/>
    <n v="4761"/>
  </r>
  <r>
    <x v="5"/>
    <x v="36"/>
    <x v="228"/>
    <x v="31"/>
    <n v="175"/>
    <n v="4"/>
    <n v="2"/>
    <n v="0"/>
    <n v="0"/>
    <n v="102"/>
    <n v="12"/>
    <n v="15"/>
    <n v="5"/>
    <n v="7"/>
    <n v="7"/>
    <n v="0"/>
    <n v="0"/>
    <n v="520"/>
    <n v="419"/>
    <n v="23"/>
    <n v="4"/>
    <n v="8"/>
    <n v="1746"/>
    <n v="951"/>
    <n v="100"/>
    <n v="158"/>
    <n v="29"/>
    <n v="1010"/>
    <n v="616"/>
    <n v="46"/>
    <n v="81"/>
    <n v="39"/>
    <n v="348"/>
    <n v="128"/>
    <n v="14"/>
    <n v="51"/>
    <n v="9"/>
    <n v="83"/>
    <n v="52"/>
    <n v="8"/>
    <n v="0"/>
    <n v="2"/>
    <n v="0"/>
    <n v="0"/>
    <n v="0"/>
    <n v="0"/>
    <n v="0"/>
    <n v="0"/>
    <n v="0"/>
    <n v="0"/>
    <n v="0"/>
    <n v="0"/>
    <n v="0"/>
    <n v="0"/>
    <n v="0"/>
    <n v="0"/>
    <n v="0"/>
    <n v="0"/>
    <n v="4"/>
    <n v="0"/>
    <n v="135"/>
    <n v="7"/>
    <n v="473"/>
    <n v="1376"/>
    <n v="815"/>
    <n v="250"/>
    <n v="69"/>
    <n v="7802"/>
    <n v="2756"/>
    <n v="0"/>
    <n v="170"/>
    <n v="1871"/>
    <n v="553"/>
    <n v="4762"/>
  </r>
  <r>
    <x v="5"/>
    <x v="36"/>
    <x v="228"/>
    <x v="15"/>
    <n v="177"/>
    <n v="4"/>
    <n v="2"/>
    <n v="0"/>
    <n v="0"/>
    <n v="105"/>
    <n v="12"/>
    <n v="15"/>
    <n v="5"/>
    <n v="8"/>
    <n v="7"/>
    <n v="0"/>
    <n v="0"/>
    <n v="520"/>
    <n v="419"/>
    <n v="23"/>
    <n v="5"/>
    <n v="8"/>
    <n v="1739"/>
    <n v="959"/>
    <n v="99"/>
    <n v="156"/>
    <n v="29"/>
    <n v="1014"/>
    <n v="623"/>
    <n v="45"/>
    <n v="81"/>
    <n v="40"/>
    <n v="348"/>
    <n v="131"/>
    <n v="14"/>
    <n v="51"/>
    <n v="9"/>
    <n v="83"/>
    <n v="53"/>
    <n v="7"/>
    <n v="0"/>
    <n v="2"/>
    <n v="0"/>
    <n v="0"/>
    <n v="0"/>
    <n v="0"/>
    <n v="0"/>
    <n v="0"/>
    <n v="0"/>
    <n v="0"/>
    <n v="0"/>
    <n v="0"/>
    <n v="0"/>
    <n v="0"/>
    <n v="0"/>
    <n v="0"/>
    <n v="0"/>
    <n v="0"/>
    <n v="4"/>
    <n v="0"/>
    <n v="137"/>
    <n v="8"/>
    <n v="473"/>
    <n v="1375"/>
    <n v="820"/>
    <n v="249"/>
    <n v="70"/>
    <n v="7816"/>
    <n v="2811"/>
    <n v="0"/>
    <n v="169"/>
    <n v="1865"/>
    <n v="565"/>
    <n v="4781"/>
  </r>
  <r>
    <x v="5"/>
    <x v="36"/>
    <x v="228"/>
    <x v="16"/>
    <n v="179"/>
    <n v="4"/>
    <n v="2"/>
    <n v="0"/>
    <n v="0"/>
    <n v="108"/>
    <n v="12"/>
    <n v="15"/>
    <n v="5"/>
    <n v="8"/>
    <n v="7"/>
    <n v="0"/>
    <n v="0"/>
    <n v="519"/>
    <n v="419"/>
    <n v="23"/>
    <n v="5"/>
    <n v="8"/>
    <n v="1735"/>
    <n v="958"/>
    <n v="98"/>
    <n v="155"/>
    <n v="28"/>
    <n v="1016"/>
    <n v="628"/>
    <n v="46"/>
    <n v="81"/>
    <n v="40"/>
    <n v="351"/>
    <n v="133"/>
    <n v="14"/>
    <n v="51"/>
    <n v="9"/>
    <n v="83"/>
    <n v="54"/>
    <n v="7"/>
    <n v="0"/>
    <n v="2"/>
    <n v="0"/>
    <n v="0"/>
    <n v="0"/>
    <n v="0"/>
    <n v="0"/>
    <n v="0"/>
    <n v="0"/>
    <n v="0"/>
    <n v="0"/>
    <n v="0"/>
    <n v="0"/>
    <n v="0"/>
    <n v="0"/>
    <n v="0"/>
    <n v="0"/>
    <n v="0"/>
    <n v="4"/>
    <n v="0"/>
    <n v="140"/>
    <n v="8"/>
    <n v="473"/>
    <n v="1373"/>
    <n v="821"/>
    <n v="253"/>
    <n v="70"/>
    <n v="7818"/>
    <n v="2866"/>
    <n v="0"/>
    <n v="170"/>
    <n v="1848"/>
    <n v="572"/>
    <n v="4787"/>
  </r>
  <r>
    <x v="5"/>
    <x v="38"/>
    <x v="229"/>
    <x v="0"/>
    <n v="80"/>
    <n v="1"/>
    <n v="0"/>
    <n v="1"/>
    <n v="0"/>
    <n v="17"/>
    <n v="4"/>
    <n v="8"/>
    <n v="1"/>
    <n v="4"/>
    <n v="0"/>
    <n v="2"/>
    <n v="0"/>
    <n v="210"/>
    <n v="0"/>
    <n v="100"/>
    <n v="5"/>
    <n v="2"/>
    <n v="765"/>
    <n v="0"/>
    <n v="46"/>
    <n v="107"/>
    <n v="6"/>
    <n v="426"/>
    <n v="23"/>
    <n v="3"/>
    <n v="77"/>
    <n v="4"/>
    <n v="179"/>
    <n v="0"/>
    <n v="11"/>
    <n v="28"/>
    <n v="1"/>
    <n v="35"/>
    <n v="0"/>
    <n v="4"/>
    <n v="0"/>
    <n v="0"/>
    <n v="0"/>
    <n v="0"/>
    <n v="0"/>
    <n v="0"/>
    <n v="0"/>
    <n v="0"/>
    <n v="0"/>
    <n v="0"/>
    <n v="0"/>
    <n v="0"/>
    <n v="0"/>
    <n v="15"/>
    <n v="38"/>
    <n v="0"/>
    <n v="3"/>
    <n v="3"/>
    <m/>
    <m/>
    <m/>
    <m/>
    <m/>
    <m/>
    <m/>
    <m/>
    <m/>
    <m/>
    <m/>
    <m/>
    <m/>
    <m/>
    <m/>
    <m/>
  </r>
  <r>
    <x v="5"/>
    <x v="38"/>
    <x v="229"/>
    <x v="1"/>
    <n v="81"/>
    <n v="1"/>
    <n v="0"/>
    <n v="1"/>
    <n v="0"/>
    <n v="20"/>
    <n v="4"/>
    <n v="8"/>
    <n v="1"/>
    <n v="4"/>
    <n v="0"/>
    <n v="2"/>
    <n v="0"/>
    <n v="209"/>
    <n v="0"/>
    <n v="107"/>
    <n v="5"/>
    <n v="1"/>
    <n v="768"/>
    <n v="0"/>
    <n v="64"/>
    <n v="108"/>
    <n v="7"/>
    <n v="425"/>
    <n v="28"/>
    <n v="3"/>
    <n v="75"/>
    <n v="4"/>
    <n v="182"/>
    <n v="0"/>
    <n v="13"/>
    <n v="29"/>
    <n v="1"/>
    <n v="34"/>
    <n v="0"/>
    <n v="5"/>
    <n v="0"/>
    <n v="0"/>
    <n v="0"/>
    <n v="0"/>
    <n v="0"/>
    <n v="0"/>
    <n v="0"/>
    <n v="0"/>
    <n v="0"/>
    <n v="0"/>
    <n v="0"/>
    <n v="0"/>
    <n v="0"/>
    <n v="15"/>
    <n v="37"/>
    <n v="0"/>
    <n v="3"/>
    <n v="2"/>
    <m/>
    <m/>
    <m/>
    <m/>
    <m/>
    <m/>
    <m/>
    <m/>
    <m/>
    <m/>
    <m/>
    <m/>
    <m/>
    <m/>
    <m/>
    <m/>
  </r>
  <r>
    <x v="5"/>
    <x v="38"/>
    <x v="229"/>
    <x v="2"/>
    <n v="81"/>
    <n v="1"/>
    <n v="0"/>
    <n v="1"/>
    <n v="0"/>
    <n v="24"/>
    <n v="4"/>
    <n v="8"/>
    <n v="1"/>
    <n v="3"/>
    <n v="2"/>
    <n v="0"/>
    <n v="0"/>
    <n v="208"/>
    <n v="116"/>
    <n v="15"/>
    <n v="5"/>
    <n v="1"/>
    <n v="772"/>
    <n v="86"/>
    <n v="37"/>
    <n v="107"/>
    <n v="7"/>
    <n v="427"/>
    <n v="37"/>
    <n v="3"/>
    <n v="74"/>
    <n v="4"/>
    <n v="187"/>
    <n v="15"/>
    <n v="3"/>
    <n v="30"/>
    <n v="1"/>
    <n v="34"/>
    <n v="5"/>
    <n v="2"/>
    <n v="0"/>
    <n v="0"/>
    <n v="0"/>
    <n v="0"/>
    <n v="0"/>
    <n v="0"/>
    <n v="0"/>
    <n v="0"/>
    <n v="0"/>
    <n v="0"/>
    <n v="0"/>
    <n v="0"/>
    <n v="0"/>
    <n v="0"/>
    <n v="0"/>
    <n v="0"/>
    <n v="0"/>
    <n v="0"/>
    <n v="1"/>
    <n v="1"/>
    <n v="66"/>
    <n v="3"/>
    <n v="183"/>
    <n v="593"/>
    <n v="333"/>
    <n v="144"/>
    <n v="31"/>
    <m/>
    <m/>
    <m/>
    <m/>
    <m/>
    <m/>
    <m/>
  </r>
  <r>
    <x v="5"/>
    <x v="38"/>
    <x v="229"/>
    <x v="3"/>
    <n v="82"/>
    <n v="1"/>
    <n v="0"/>
    <n v="1"/>
    <n v="0"/>
    <n v="26"/>
    <n v="4"/>
    <n v="8"/>
    <n v="1"/>
    <n v="3"/>
    <n v="2"/>
    <n v="0"/>
    <n v="0"/>
    <n v="208"/>
    <n v="123"/>
    <n v="15"/>
    <n v="5"/>
    <n v="1"/>
    <n v="772"/>
    <n v="122"/>
    <n v="36"/>
    <n v="104"/>
    <n v="6"/>
    <n v="427"/>
    <n v="48"/>
    <n v="3"/>
    <n v="73"/>
    <n v="4"/>
    <n v="189"/>
    <n v="17"/>
    <n v="3"/>
    <n v="30"/>
    <n v="1"/>
    <n v="34"/>
    <n v="5"/>
    <n v="2"/>
    <n v="0"/>
    <n v="0"/>
    <n v="0"/>
    <n v="0"/>
    <n v="0"/>
    <n v="0"/>
    <n v="0"/>
    <n v="0"/>
    <n v="0"/>
    <n v="0"/>
    <n v="0"/>
    <n v="0"/>
    <n v="0"/>
    <n v="0"/>
    <n v="0"/>
    <n v="0"/>
    <n v="0"/>
    <n v="0"/>
    <n v="1"/>
    <n v="1"/>
    <n v="67"/>
    <n v="3"/>
    <n v="184"/>
    <n v="597"/>
    <n v="333"/>
    <n v="146"/>
    <n v="31"/>
    <m/>
    <m/>
    <m/>
    <m/>
    <m/>
    <m/>
    <m/>
  </r>
  <r>
    <x v="5"/>
    <x v="38"/>
    <x v="229"/>
    <x v="4"/>
    <n v="82"/>
    <n v="1"/>
    <n v="0"/>
    <n v="1"/>
    <n v="1"/>
    <n v="33"/>
    <n v="4"/>
    <n v="8"/>
    <n v="1"/>
    <n v="3"/>
    <n v="2"/>
    <n v="0"/>
    <n v="0"/>
    <n v="209"/>
    <n v="128"/>
    <n v="15"/>
    <n v="5"/>
    <n v="2"/>
    <n v="772"/>
    <n v="140"/>
    <n v="36"/>
    <n v="104"/>
    <n v="6"/>
    <n v="427"/>
    <n v="63"/>
    <n v="3"/>
    <n v="72"/>
    <n v="4"/>
    <n v="190"/>
    <n v="21"/>
    <n v="3"/>
    <n v="30"/>
    <n v="1"/>
    <n v="35"/>
    <n v="7"/>
    <n v="2"/>
    <n v="0"/>
    <n v="0"/>
    <n v="0"/>
    <n v="0"/>
    <n v="0"/>
    <n v="0"/>
    <n v="0"/>
    <n v="0"/>
    <n v="0"/>
    <n v="0"/>
    <n v="0"/>
    <n v="0"/>
    <n v="0"/>
    <n v="0"/>
    <n v="0"/>
    <n v="0"/>
    <n v="0"/>
    <n v="0"/>
    <n v="1"/>
    <n v="1"/>
    <n v="67"/>
    <n v="3"/>
    <n v="184"/>
    <n v="600"/>
    <n v="333"/>
    <n v="148"/>
    <n v="31"/>
    <m/>
    <m/>
    <m/>
    <m/>
    <m/>
    <m/>
    <m/>
  </r>
  <r>
    <x v="5"/>
    <x v="38"/>
    <x v="229"/>
    <x v="5"/>
    <n v="82"/>
    <n v="1"/>
    <n v="0"/>
    <n v="1"/>
    <n v="1"/>
    <n v="37"/>
    <n v="4"/>
    <n v="8"/>
    <n v="1"/>
    <n v="3"/>
    <n v="2"/>
    <n v="0"/>
    <n v="0"/>
    <n v="210"/>
    <n v="134"/>
    <n v="15"/>
    <n v="5"/>
    <n v="2"/>
    <n v="770"/>
    <n v="183"/>
    <n v="36"/>
    <n v="102"/>
    <n v="6"/>
    <n v="430"/>
    <n v="95"/>
    <n v="3"/>
    <n v="71"/>
    <n v="4"/>
    <n v="190"/>
    <n v="23"/>
    <n v="3"/>
    <n v="30"/>
    <n v="1"/>
    <n v="35"/>
    <n v="7"/>
    <n v="2"/>
    <n v="0"/>
    <n v="0"/>
    <n v="0"/>
    <n v="0"/>
    <n v="0"/>
    <n v="0"/>
    <n v="0"/>
    <n v="0"/>
    <n v="0"/>
    <n v="0"/>
    <n v="0"/>
    <n v="0"/>
    <n v="0"/>
    <n v="0"/>
    <n v="0"/>
    <n v="0"/>
    <n v="0"/>
    <n v="0"/>
    <n v="1"/>
    <n v="1"/>
    <n v="67"/>
    <n v="3"/>
    <n v="185"/>
    <n v="601"/>
    <n v="337"/>
    <n v="150"/>
    <n v="32"/>
    <m/>
    <m/>
    <m/>
    <m/>
    <m/>
    <m/>
    <m/>
  </r>
  <r>
    <x v="5"/>
    <x v="38"/>
    <x v="229"/>
    <x v="6"/>
    <n v="82"/>
    <n v="1"/>
    <n v="0"/>
    <n v="1"/>
    <n v="1"/>
    <n v="40"/>
    <n v="4"/>
    <n v="8"/>
    <n v="1"/>
    <n v="3"/>
    <n v="2"/>
    <n v="0"/>
    <n v="0"/>
    <n v="211"/>
    <n v="137"/>
    <n v="15"/>
    <n v="5"/>
    <n v="2"/>
    <n v="770"/>
    <n v="217"/>
    <n v="36"/>
    <n v="101"/>
    <n v="6"/>
    <n v="433"/>
    <n v="140"/>
    <n v="3"/>
    <n v="71"/>
    <n v="4"/>
    <n v="191"/>
    <n v="32"/>
    <n v="3"/>
    <n v="30"/>
    <n v="1"/>
    <n v="35"/>
    <n v="8"/>
    <n v="2"/>
    <n v="0"/>
    <n v="0"/>
    <n v="0"/>
    <n v="0"/>
    <n v="0"/>
    <n v="0"/>
    <n v="0"/>
    <n v="0"/>
    <n v="0"/>
    <n v="0"/>
    <n v="0"/>
    <n v="0"/>
    <n v="0"/>
    <n v="0"/>
    <n v="0"/>
    <n v="0"/>
    <n v="0"/>
    <n v="0"/>
    <n v="1"/>
    <n v="1"/>
    <n v="67"/>
    <n v="3"/>
    <n v="186"/>
    <n v="601"/>
    <n v="340"/>
    <n v="151"/>
    <n v="32"/>
    <m/>
    <m/>
    <m/>
    <m/>
    <m/>
    <m/>
    <m/>
  </r>
  <r>
    <x v="5"/>
    <x v="38"/>
    <x v="229"/>
    <x v="7"/>
    <n v="83"/>
    <n v="1"/>
    <n v="0"/>
    <n v="1"/>
    <n v="1"/>
    <n v="46"/>
    <n v="4"/>
    <n v="8"/>
    <n v="1"/>
    <n v="3"/>
    <n v="2"/>
    <n v="0"/>
    <n v="0"/>
    <n v="210"/>
    <n v="142"/>
    <n v="15"/>
    <n v="5"/>
    <n v="2"/>
    <n v="765"/>
    <n v="266"/>
    <n v="36"/>
    <n v="101"/>
    <n v="5"/>
    <n v="432"/>
    <n v="196"/>
    <n v="3"/>
    <n v="71"/>
    <n v="4"/>
    <n v="190"/>
    <n v="37"/>
    <n v="3"/>
    <n v="30"/>
    <n v="2"/>
    <n v="36"/>
    <n v="12"/>
    <n v="2"/>
    <n v="0"/>
    <n v="0"/>
    <n v="0"/>
    <n v="0"/>
    <n v="0"/>
    <n v="0"/>
    <n v="0"/>
    <n v="0"/>
    <n v="0"/>
    <n v="0"/>
    <n v="0"/>
    <n v="0"/>
    <n v="0"/>
    <n v="0"/>
    <n v="0"/>
    <n v="0"/>
    <n v="0"/>
    <n v="0"/>
    <n v="1"/>
    <n v="1"/>
    <n v="68"/>
    <n v="3"/>
    <n v="185"/>
    <n v="596"/>
    <n v="341"/>
    <n v="151"/>
    <n v="33"/>
    <m/>
    <m/>
    <m/>
    <m/>
    <m/>
    <m/>
    <m/>
  </r>
  <r>
    <x v="5"/>
    <x v="38"/>
    <x v="229"/>
    <x v="8"/>
    <n v="85"/>
    <n v="1"/>
    <n v="0"/>
    <n v="1"/>
    <n v="1"/>
    <n v="51"/>
    <n v="4"/>
    <n v="8"/>
    <n v="2"/>
    <n v="3"/>
    <n v="2"/>
    <n v="0"/>
    <n v="0"/>
    <n v="211"/>
    <n v="148"/>
    <n v="15"/>
    <n v="5"/>
    <n v="2"/>
    <n v="765"/>
    <n v="323"/>
    <n v="36"/>
    <n v="99"/>
    <n v="4"/>
    <n v="440"/>
    <n v="231"/>
    <n v="3"/>
    <n v="71"/>
    <n v="7"/>
    <n v="192"/>
    <n v="68"/>
    <n v="3"/>
    <n v="29"/>
    <n v="2"/>
    <n v="36"/>
    <n v="19"/>
    <n v="2"/>
    <n v="0"/>
    <n v="0"/>
    <n v="0"/>
    <n v="0"/>
    <n v="0"/>
    <n v="0"/>
    <n v="0"/>
    <n v="0"/>
    <n v="0"/>
    <n v="0"/>
    <n v="0"/>
    <n v="0"/>
    <n v="0"/>
    <n v="0"/>
    <n v="0"/>
    <n v="0"/>
    <n v="0"/>
    <n v="0"/>
    <n v="1"/>
    <n v="1"/>
    <n v="69"/>
    <n v="3"/>
    <n v="186"/>
    <n v="599"/>
    <n v="347"/>
    <n v="154"/>
    <n v="33"/>
    <n v="4159"/>
    <n v="1053"/>
    <n v="0"/>
    <n v="38"/>
    <n v="983"/>
    <n v="138"/>
    <n v="2846"/>
  </r>
  <r>
    <x v="5"/>
    <x v="38"/>
    <x v="229"/>
    <x v="9"/>
    <n v="85"/>
    <n v="1"/>
    <n v="0"/>
    <n v="1"/>
    <n v="1"/>
    <n v="56"/>
    <n v="4"/>
    <n v="8"/>
    <n v="2"/>
    <n v="3"/>
    <n v="2"/>
    <n v="0"/>
    <n v="0"/>
    <n v="210"/>
    <n v="150"/>
    <n v="15"/>
    <n v="5"/>
    <n v="2"/>
    <n v="767"/>
    <n v="363"/>
    <n v="37"/>
    <n v="97"/>
    <n v="5"/>
    <n v="440"/>
    <n v="249"/>
    <n v="4"/>
    <n v="70"/>
    <n v="7"/>
    <n v="192"/>
    <n v="85"/>
    <n v="2"/>
    <n v="29"/>
    <n v="2"/>
    <n v="36"/>
    <n v="23"/>
    <n v="2"/>
    <n v="0"/>
    <n v="0"/>
    <n v="0"/>
    <n v="0"/>
    <n v="0"/>
    <n v="0"/>
    <n v="0"/>
    <n v="0"/>
    <n v="0"/>
    <n v="0"/>
    <n v="0"/>
    <n v="0"/>
    <n v="0"/>
    <n v="0"/>
    <n v="0"/>
    <n v="0"/>
    <n v="0"/>
    <n v="0"/>
    <n v="1"/>
    <n v="1"/>
    <n v="68"/>
    <n v="3"/>
    <n v="185"/>
    <n v="600"/>
    <n v="348"/>
    <n v="156"/>
    <n v="33"/>
    <n v="4187"/>
    <n v="1501"/>
    <n v="0"/>
    <n v="39"/>
    <n v="967"/>
    <n v="147"/>
    <n v="2873"/>
  </r>
  <r>
    <x v="5"/>
    <x v="38"/>
    <x v="229"/>
    <x v="10"/>
    <n v="84"/>
    <n v="1"/>
    <n v="0"/>
    <n v="1"/>
    <n v="1"/>
    <n v="57"/>
    <n v="4"/>
    <n v="8"/>
    <n v="1"/>
    <n v="3"/>
    <n v="2"/>
    <n v="0"/>
    <n v="0"/>
    <n v="211"/>
    <n v="154"/>
    <n v="15"/>
    <n v="5"/>
    <n v="2"/>
    <n v="766"/>
    <n v="383"/>
    <n v="37"/>
    <n v="97"/>
    <n v="7"/>
    <n v="440"/>
    <n v="255"/>
    <n v="4"/>
    <n v="70"/>
    <n v="8"/>
    <n v="192"/>
    <n v="88"/>
    <n v="2"/>
    <n v="28"/>
    <n v="2"/>
    <n v="37"/>
    <n v="25"/>
    <n v="2"/>
    <n v="0"/>
    <n v="0"/>
    <n v="0"/>
    <n v="0"/>
    <n v="0"/>
    <n v="0"/>
    <n v="0"/>
    <n v="0"/>
    <n v="0"/>
    <n v="0"/>
    <n v="0"/>
    <n v="0"/>
    <n v="0"/>
    <n v="0"/>
    <n v="0"/>
    <n v="0"/>
    <n v="0"/>
    <n v="0"/>
    <n v="1"/>
    <n v="1"/>
    <n v="68"/>
    <n v="3"/>
    <n v="186"/>
    <n v="599"/>
    <n v="347"/>
    <n v="156"/>
    <n v="34"/>
    <n v="4187"/>
    <n v="1624"/>
    <n v="0"/>
    <n v="40"/>
    <n v="962"/>
    <n v="148"/>
    <n v="2877"/>
  </r>
  <r>
    <x v="5"/>
    <x v="38"/>
    <x v="229"/>
    <x v="11"/>
    <n v="85"/>
    <n v="1"/>
    <n v="0"/>
    <n v="1"/>
    <n v="1"/>
    <n v="57"/>
    <n v="4"/>
    <n v="8"/>
    <n v="2"/>
    <n v="3"/>
    <n v="2"/>
    <n v="0"/>
    <n v="0"/>
    <n v="210"/>
    <n v="156"/>
    <n v="15"/>
    <n v="5"/>
    <n v="2"/>
    <n v="769"/>
    <n v="404"/>
    <n v="36"/>
    <n v="97"/>
    <n v="8"/>
    <n v="441"/>
    <n v="267"/>
    <n v="4"/>
    <n v="70"/>
    <n v="6"/>
    <n v="198"/>
    <n v="100"/>
    <n v="2"/>
    <n v="28"/>
    <n v="2"/>
    <n v="38"/>
    <n v="26"/>
    <n v="2"/>
    <n v="0"/>
    <n v="0"/>
    <n v="0"/>
    <n v="0"/>
    <n v="0"/>
    <n v="0"/>
    <n v="0"/>
    <n v="0"/>
    <n v="0"/>
    <n v="0"/>
    <n v="0"/>
    <n v="0"/>
    <n v="0"/>
    <n v="0"/>
    <n v="0"/>
    <n v="0"/>
    <n v="0"/>
    <n v="0"/>
    <n v="1"/>
    <n v="1"/>
    <n v="68"/>
    <n v="3"/>
    <n v="185"/>
    <n v="603"/>
    <n v="349"/>
    <n v="160"/>
    <n v="35"/>
    <n v="4204"/>
    <n v="1781"/>
    <n v="0"/>
    <n v="41"/>
    <n v="960"/>
    <n v="146"/>
    <n v="2888"/>
  </r>
  <r>
    <x v="5"/>
    <x v="38"/>
    <x v="229"/>
    <x v="29"/>
    <n v="84"/>
    <n v="1"/>
    <n v="0"/>
    <n v="1"/>
    <n v="1"/>
    <n v="56"/>
    <n v="4"/>
    <n v="8"/>
    <n v="2"/>
    <n v="3"/>
    <n v="2"/>
    <n v="0"/>
    <n v="0"/>
    <n v="211"/>
    <n v="159"/>
    <n v="15"/>
    <n v="5"/>
    <n v="2"/>
    <n v="767"/>
    <n v="428"/>
    <n v="35"/>
    <n v="96"/>
    <n v="8"/>
    <n v="441"/>
    <n v="271"/>
    <n v="4"/>
    <n v="70"/>
    <n v="6"/>
    <n v="200"/>
    <n v="111"/>
    <n v="3"/>
    <n v="28"/>
    <n v="3"/>
    <n v="38"/>
    <n v="26"/>
    <n v="2"/>
    <n v="0"/>
    <n v="0"/>
    <n v="0"/>
    <n v="0"/>
    <n v="0"/>
    <n v="0"/>
    <n v="0"/>
    <n v="0"/>
    <n v="0"/>
    <n v="0"/>
    <n v="0"/>
    <n v="0"/>
    <n v="0"/>
    <n v="0"/>
    <n v="0"/>
    <n v="0"/>
    <n v="0"/>
    <n v="0"/>
    <n v="1"/>
    <n v="1"/>
    <n v="67"/>
    <n v="3"/>
    <n v="186"/>
    <n v="605"/>
    <n v="349"/>
    <n v="160"/>
    <n v="35"/>
    <n v="4228"/>
    <n v="1913"/>
    <n v="0"/>
    <n v="41"/>
    <n v="958"/>
    <n v="146"/>
    <n v="2914"/>
  </r>
  <r>
    <x v="5"/>
    <x v="38"/>
    <x v="229"/>
    <x v="13"/>
    <n v="84"/>
    <n v="1"/>
    <n v="0"/>
    <n v="1"/>
    <n v="1"/>
    <n v="56"/>
    <n v="4"/>
    <n v="8"/>
    <n v="2"/>
    <n v="3"/>
    <n v="2"/>
    <n v="0"/>
    <n v="0"/>
    <n v="211"/>
    <n v="160"/>
    <n v="15"/>
    <n v="5"/>
    <n v="2"/>
    <n v="769"/>
    <n v="438"/>
    <n v="35"/>
    <n v="93"/>
    <n v="8"/>
    <n v="441"/>
    <n v="272"/>
    <n v="4"/>
    <n v="69"/>
    <n v="6"/>
    <n v="200"/>
    <n v="115"/>
    <n v="3"/>
    <n v="28"/>
    <n v="3"/>
    <n v="38"/>
    <n v="26"/>
    <n v="2"/>
    <n v="0"/>
    <n v="0"/>
    <n v="0"/>
    <n v="0"/>
    <n v="0"/>
    <n v="0"/>
    <n v="0"/>
    <n v="0"/>
    <n v="0"/>
    <n v="0"/>
    <n v="0"/>
    <n v="0"/>
    <n v="0"/>
    <n v="0"/>
    <n v="0"/>
    <n v="0"/>
    <n v="0"/>
    <n v="0"/>
    <n v="1"/>
    <n v="1"/>
    <n v="67"/>
    <n v="3"/>
    <n v="186"/>
    <n v="608"/>
    <n v="350"/>
    <n v="160"/>
    <n v="35"/>
    <n v="4229"/>
    <n v="1960"/>
    <n v="0"/>
    <n v="41"/>
    <n v="957"/>
    <n v="142"/>
    <n v="2915"/>
  </r>
  <r>
    <x v="5"/>
    <x v="38"/>
    <x v="229"/>
    <x v="31"/>
    <n v="84"/>
    <n v="1"/>
    <n v="0"/>
    <n v="1"/>
    <n v="1"/>
    <n v="56"/>
    <n v="4"/>
    <n v="8"/>
    <n v="2"/>
    <n v="3"/>
    <n v="2"/>
    <n v="0"/>
    <n v="0"/>
    <n v="210"/>
    <n v="159"/>
    <n v="15"/>
    <n v="5"/>
    <n v="2"/>
    <n v="770"/>
    <n v="443"/>
    <n v="34"/>
    <n v="91"/>
    <n v="8"/>
    <n v="442"/>
    <n v="277"/>
    <n v="4"/>
    <n v="69"/>
    <n v="6"/>
    <n v="201"/>
    <n v="119"/>
    <n v="3"/>
    <n v="27"/>
    <n v="3"/>
    <n v="39"/>
    <n v="27"/>
    <n v="2"/>
    <n v="0"/>
    <n v="0"/>
    <n v="0"/>
    <n v="0"/>
    <n v="0"/>
    <n v="0"/>
    <n v="0"/>
    <n v="0"/>
    <n v="0"/>
    <n v="0"/>
    <n v="0"/>
    <n v="0"/>
    <n v="0"/>
    <n v="0"/>
    <n v="0"/>
    <n v="0"/>
    <n v="0"/>
    <n v="0"/>
    <n v="1"/>
    <n v="1"/>
    <n v="67"/>
    <n v="3"/>
    <n v="185"/>
    <n v="612"/>
    <n v="352"/>
    <n v="161"/>
    <n v="36"/>
    <n v="4238"/>
    <n v="2030"/>
    <n v="0"/>
    <n v="40"/>
    <n v="953"/>
    <n v="143"/>
    <n v="2931"/>
  </r>
  <r>
    <x v="5"/>
    <x v="38"/>
    <x v="229"/>
    <x v="15"/>
    <n v="84"/>
    <n v="1"/>
    <n v="0"/>
    <n v="1"/>
    <n v="1"/>
    <n v="56"/>
    <n v="4"/>
    <n v="8"/>
    <n v="2"/>
    <n v="3"/>
    <n v="2"/>
    <n v="0"/>
    <n v="0"/>
    <n v="213"/>
    <n v="160"/>
    <n v="15"/>
    <n v="6"/>
    <n v="2"/>
    <n v="768"/>
    <n v="444"/>
    <n v="34"/>
    <n v="90"/>
    <n v="8"/>
    <n v="442"/>
    <n v="278"/>
    <n v="4"/>
    <n v="68"/>
    <n v="6"/>
    <n v="200"/>
    <n v="120"/>
    <n v="3"/>
    <n v="27"/>
    <n v="3"/>
    <n v="38"/>
    <n v="27"/>
    <n v="2"/>
    <n v="0"/>
    <n v="0"/>
    <n v="0"/>
    <n v="0"/>
    <n v="0"/>
    <n v="0"/>
    <n v="0"/>
    <n v="0"/>
    <n v="0"/>
    <n v="0"/>
    <n v="0"/>
    <n v="0"/>
    <n v="0"/>
    <n v="0"/>
    <n v="0"/>
    <n v="0"/>
    <n v="0"/>
    <n v="0"/>
    <n v="1"/>
    <n v="1"/>
    <n v="67"/>
    <n v="3"/>
    <n v="187"/>
    <n v="610"/>
    <n v="353"/>
    <n v="160"/>
    <n v="35"/>
    <n v="4238"/>
    <n v="2061"/>
    <n v="0"/>
    <n v="39"/>
    <n v="951"/>
    <n v="138"/>
    <n v="2941"/>
  </r>
  <r>
    <x v="5"/>
    <x v="38"/>
    <x v="229"/>
    <x v="16"/>
    <n v="83"/>
    <n v="1"/>
    <n v="0"/>
    <n v="1"/>
    <n v="1"/>
    <n v="56"/>
    <n v="4"/>
    <n v="7"/>
    <n v="2"/>
    <n v="3"/>
    <n v="2"/>
    <n v="0"/>
    <n v="0"/>
    <n v="210"/>
    <n v="158"/>
    <n v="15"/>
    <n v="6"/>
    <n v="2"/>
    <n v="762"/>
    <n v="444"/>
    <n v="34"/>
    <n v="90"/>
    <n v="8"/>
    <n v="440"/>
    <n v="279"/>
    <n v="4"/>
    <n v="67"/>
    <n v="6"/>
    <n v="196"/>
    <n v="117"/>
    <n v="3"/>
    <n v="27"/>
    <n v="3"/>
    <n v="37"/>
    <n v="27"/>
    <n v="2"/>
    <n v="0"/>
    <n v="0"/>
    <n v="0"/>
    <n v="0"/>
    <n v="0"/>
    <n v="0"/>
    <n v="0"/>
    <n v="0"/>
    <n v="0"/>
    <n v="0"/>
    <n v="0"/>
    <n v="0"/>
    <n v="0"/>
    <n v="0"/>
    <n v="0"/>
    <n v="0"/>
    <n v="0"/>
    <n v="0"/>
    <n v="1"/>
    <n v="1"/>
    <n v="67"/>
    <n v="3"/>
    <n v="184"/>
    <n v="604"/>
    <n v="352"/>
    <n v="155"/>
    <n v="35"/>
    <n v="4182"/>
    <n v="2057"/>
    <n v="0"/>
    <n v="39"/>
    <n v="939"/>
    <n v="137"/>
    <n v="2899"/>
  </r>
  <r>
    <x v="5"/>
    <x v="37"/>
    <x v="230"/>
    <x v="0"/>
    <n v="165"/>
    <n v="2"/>
    <n v="1"/>
    <n v="0"/>
    <n v="0"/>
    <n v="45"/>
    <n v="4"/>
    <n v="9"/>
    <n v="4"/>
    <n v="0"/>
    <n v="0"/>
    <n v="0"/>
    <n v="0"/>
    <n v="458"/>
    <n v="0"/>
    <n v="216"/>
    <n v="6"/>
    <n v="2"/>
    <n v="1196"/>
    <n v="0"/>
    <n v="89"/>
    <n v="156"/>
    <n v="22"/>
    <n v="1300"/>
    <n v="75"/>
    <n v="10"/>
    <n v="216"/>
    <n v="71"/>
    <n v="268"/>
    <n v="0"/>
    <n v="9"/>
    <n v="51"/>
    <n v="2"/>
    <n v="40"/>
    <n v="0"/>
    <n v="6"/>
    <n v="0"/>
    <n v="0"/>
    <n v="0"/>
    <n v="0"/>
    <n v="0"/>
    <n v="0"/>
    <n v="0"/>
    <n v="0"/>
    <n v="0"/>
    <n v="0"/>
    <n v="0"/>
    <n v="0"/>
    <n v="0"/>
    <n v="40"/>
    <n v="15"/>
    <n v="0"/>
    <n v="3"/>
    <n v="4"/>
    <m/>
    <m/>
    <m/>
    <m/>
    <m/>
    <m/>
    <m/>
    <m/>
    <m/>
    <m/>
    <m/>
    <m/>
    <m/>
    <m/>
    <m/>
    <m/>
  </r>
  <r>
    <x v="5"/>
    <x v="37"/>
    <x v="230"/>
    <x v="1"/>
    <n v="165"/>
    <n v="2"/>
    <n v="1"/>
    <n v="0"/>
    <n v="0"/>
    <n v="58"/>
    <n v="4"/>
    <n v="9"/>
    <n v="4"/>
    <n v="0"/>
    <n v="0"/>
    <n v="0"/>
    <n v="0"/>
    <n v="459"/>
    <n v="0"/>
    <n v="257"/>
    <n v="6"/>
    <n v="2"/>
    <n v="1202"/>
    <n v="0"/>
    <n v="140"/>
    <n v="154"/>
    <n v="22"/>
    <n v="1302"/>
    <n v="112"/>
    <n v="10"/>
    <n v="214"/>
    <n v="70"/>
    <n v="261"/>
    <n v="0"/>
    <n v="10"/>
    <n v="51"/>
    <n v="2"/>
    <n v="40"/>
    <n v="0"/>
    <n v="8"/>
    <n v="0"/>
    <n v="0"/>
    <n v="0"/>
    <n v="0"/>
    <n v="0"/>
    <n v="0"/>
    <n v="0"/>
    <n v="0"/>
    <n v="0"/>
    <n v="0"/>
    <n v="0"/>
    <n v="0"/>
    <n v="0"/>
    <n v="40"/>
    <n v="16"/>
    <n v="0"/>
    <n v="3"/>
    <n v="4"/>
    <m/>
    <m/>
    <m/>
    <m/>
    <m/>
    <m/>
    <m/>
    <m/>
    <m/>
    <m/>
    <m/>
    <m/>
    <m/>
    <m/>
    <m/>
    <m/>
  </r>
  <r>
    <x v="5"/>
    <x v="37"/>
    <x v="230"/>
    <x v="2"/>
    <n v="165"/>
    <n v="2"/>
    <n v="1"/>
    <n v="0"/>
    <n v="0"/>
    <n v="71"/>
    <n v="4"/>
    <n v="9"/>
    <n v="4"/>
    <n v="0"/>
    <n v="0"/>
    <n v="0"/>
    <n v="0"/>
    <n v="461"/>
    <n v="298"/>
    <n v="40"/>
    <n v="6"/>
    <n v="2"/>
    <n v="1206"/>
    <n v="236"/>
    <n v="16"/>
    <n v="153"/>
    <n v="21"/>
    <n v="1308"/>
    <n v="169"/>
    <n v="10"/>
    <n v="215"/>
    <n v="71"/>
    <n v="263"/>
    <n v="15"/>
    <n v="3"/>
    <n v="51"/>
    <n v="2"/>
    <n v="39"/>
    <n v="13"/>
    <n v="4"/>
    <n v="0"/>
    <n v="0"/>
    <n v="0"/>
    <n v="0"/>
    <n v="0"/>
    <n v="0"/>
    <n v="0"/>
    <n v="0"/>
    <n v="0"/>
    <n v="0"/>
    <n v="0"/>
    <n v="0"/>
    <n v="0"/>
    <n v="0"/>
    <n v="0"/>
    <n v="0"/>
    <n v="0"/>
    <n v="0"/>
    <n v="2"/>
    <n v="0"/>
    <n v="142"/>
    <n v="0"/>
    <n v="410"/>
    <n v="950"/>
    <n v="981"/>
    <n v="187"/>
    <n v="32"/>
    <m/>
    <m/>
    <m/>
    <m/>
    <m/>
    <m/>
    <m/>
  </r>
  <r>
    <x v="5"/>
    <x v="37"/>
    <x v="230"/>
    <x v="3"/>
    <n v="164"/>
    <n v="2"/>
    <n v="1"/>
    <n v="0"/>
    <n v="0"/>
    <n v="75"/>
    <n v="4"/>
    <n v="9"/>
    <n v="3"/>
    <n v="0"/>
    <n v="0"/>
    <n v="0"/>
    <n v="0"/>
    <n v="462"/>
    <n v="316"/>
    <n v="40"/>
    <n v="6"/>
    <n v="2"/>
    <n v="1207"/>
    <n v="277"/>
    <n v="17"/>
    <n v="149"/>
    <n v="20"/>
    <n v="1308"/>
    <n v="208"/>
    <n v="10"/>
    <n v="216"/>
    <n v="72"/>
    <n v="266"/>
    <n v="16"/>
    <n v="3"/>
    <n v="50"/>
    <n v="3"/>
    <n v="39"/>
    <n v="15"/>
    <n v="4"/>
    <n v="0"/>
    <n v="0"/>
    <n v="0"/>
    <n v="0"/>
    <n v="0"/>
    <n v="0"/>
    <n v="0"/>
    <n v="0"/>
    <n v="0"/>
    <n v="0"/>
    <n v="0"/>
    <n v="0"/>
    <n v="0"/>
    <n v="0"/>
    <n v="0"/>
    <n v="0"/>
    <n v="0"/>
    <n v="0"/>
    <n v="2"/>
    <n v="0"/>
    <n v="141"/>
    <n v="0"/>
    <n v="412"/>
    <n v="956"/>
    <n v="981"/>
    <n v="193"/>
    <n v="32"/>
    <m/>
    <m/>
    <m/>
    <m/>
    <m/>
    <m/>
    <m/>
  </r>
  <r>
    <x v="5"/>
    <x v="37"/>
    <x v="230"/>
    <x v="4"/>
    <n v="164"/>
    <n v="2"/>
    <n v="1"/>
    <n v="0"/>
    <n v="0"/>
    <n v="83"/>
    <n v="4"/>
    <n v="9"/>
    <n v="3"/>
    <n v="0"/>
    <n v="0"/>
    <n v="0"/>
    <n v="0"/>
    <n v="462"/>
    <n v="326"/>
    <n v="40"/>
    <n v="7"/>
    <n v="2"/>
    <n v="1205"/>
    <n v="329"/>
    <n v="17"/>
    <n v="147"/>
    <n v="20"/>
    <n v="1313"/>
    <n v="274"/>
    <n v="10"/>
    <n v="214"/>
    <n v="71"/>
    <n v="268"/>
    <n v="18"/>
    <n v="3"/>
    <n v="51"/>
    <n v="3"/>
    <n v="39"/>
    <n v="15"/>
    <n v="4"/>
    <n v="0"/>
    <n v="0"/>
    <n v="0"/>
    <n v="0"/>
    <n v="0"/>
    <n v="0"/>
    <n v="0"/>
    <n v="0"/>
    <n v="0"/>
    <n v="0"/>
    <n v="0"/>
    <n v="0"/>
    <n v="0"/>
    <n v="0"/>
    <n v="0"/>
    <n v="0"/>
    <n v="0"/>
    <n v="0"/>
    <n v="2"/>
    <n v="0"/>
    <n v="141"/>
    <n v="0"/>
    <n v="411"/>
    <n v="960"/>
    <n v="989"/>
    <n v="195"/>
    <n v="32"/>
    <m/>
    <m/>
    <m/>
    <m/>
    <m/>
    <m/>
    <m/>
  </r>
  <r>
    <x v="5"/>
    <x v="37"/>
    <x v="230"/>
    <x v="5"/>
    <n v="164"/>
    <n v="2"/>
    <n v="1"/>
    <n v="0"/>
    <n v="0"/>
    <n v="93"/>
    <n v="4"/>
    <n v="9"/>
    <n v="3"/>
    <n v="0"/>
    <n v="0"/>
    <n v="0"/>
    <n v="0"/>
    <n v="462"/>
    <n v="339"/>
    <n v="40"/>
    <n v="6"/>
    <n v="2"/>
    <n v="1207"/>
    <n v="434"/>
    <n v="19"/>
    <n v="143"/>
    <n v="19"/>
    <n v="1303"/>
    <n v="409"/>
    <n v="9"/>
    <n v="209"/>
    <n v="64"/>
    <n v="264"/>
    <n v="26"/>
    <n v="4"/>
    <n v="48"/>
    <n v="3"/>
    <n v="37"/>
    <n v="15"/>
    <n v="4"/>
    <n v="0"/>
    <n v="0"/>
    <n v="0"/>
    <n v="0"/>
    <n v="0"/>
    <n v="0"/>
    <n v="0"/>
    <n v="0"/>
    <n v="0"/>
    <n v="0"/>
    <n v="0"/>
    <n v="0"/>
    <n v="0"/>
    <n v="0"/>
    <n v="0"/>
    <n v="0"/>
    <n v="0"/>
    <n v="0"/>
    <n v="2"/>
    <n v="0"/>
    <n v="141"/>
    <n v="0"/>
    <n v="411"/>
    <n v="965"/>
    <n v="992"/>
    <n v="196"/>
    <n v="30"/>
    <m/>
    <m/>
    <m/>
    <m/>
    <m/>
    <m/>
    <m/>
  </r>
  <r>
    <x v="5"/>
    <x v="37"/>
    <x v="230"/>
    <x v="6"/>
    <n v="165"/>
    <n v="2"/>
    <n v="1"/>
    <n v="0"/>
    <n v="0"/>
    <n v="101"/>
    <n v="4"/>
    <n v="9"/>
    <n v="3"/>
    <n v="0"/>
    <n v="0"/>
    <n v="0"/>
    <n v="0"/>
    <n v="463"/>
    <n v="344"/>
    <n v="39"/>
    <n v="6"/>
    <n v="2"/>
    <n v="1206"/>
    <n v="482"/>
    <n v="19"/>
    <n v="141"/>
    <n v="17"/>
    <n v="1302"/>
    <n v="545"/>
    <n v="10"/>
    <n v="209"/>
    <n v="65"/>
    <n v="269"/>
    <n v="35"/>
    <n v="4"/>
    <n v="51"/>
    <n v="4"/>
    <n v="36"/>
    <n v="22"/>
    <n v="4"/>
    <n v="0"/>
    <n v="0"/>
    <n v="0"/>
    <n v="0"/>
    <n v="0"/>
    <n v="0"/>
    <n v="0"/>
    <n v="0"/>
    <n v="0"/>
    <n v="0"/>
    <n v="0"/>
    <n v="0"/>
    <n v="0"/>
    <n v="0"/>
    <n v="0"/>
    <n v="0"/>
    <n v="0"/>
    <n v="0"/>
    <n v="2"/>
    <n v="0"/>
    <n v="142"/>
    <n v="0"/>
    <n v="413"/>
    <n v="969"/>
    <n v="988"/>
    <n v="197"/>
    <n v="31"/>
    <m/>
    <m/>
    <m/>
    <m/>
    <m/>
    <m/>
    <m/>
  </r>
  <r>
    <x v="5"/>
    <x v="37"/>
    <x v="230"/>
    <x v="7"/>
    <n v="165"/>
    <n v="2"/>
    <n v="2"/>
    <n v="0"/>
    <n v="0"/>
    <n v="107"/>
    <n v="3"/>
    <n v="9"/>
    <n v="3"/>
    <n v="0"/>
    <n v="0"/>
    <n v="0"/>
    <n v="0"/>
    <n v="465"/>
    <n v="352"/>
    <n v="37"/>
    <n v="6"/>
    <n v="2"/>
    <n v="1202"/>
    <n v="522"/>
    <n v="19"/>
    <n v="141"/>
    <n v="15"/>
    <n v="1305"/>
    <n v="624"/>
    <n v="9"/>
    <n v="206"/>
    <n v="69"/>
    <n v="272"/>
    <n v="45"/>
    <n v="4"/>
    <n v="50"/>
    <n v="3"/>
    <n v="36"/>
    <n v="22"/>
    <n v="4"/>
    <n v="0"/>
    <n v="0"/>
    <n v="0"/>
    <n v="0"/>
    <n v="0"/>
    <n v="0"/>
    <n v="0"/>
    <n v="0"/>
    <n v="0"/>
    <n v="0"/>
    <n v="0"/>
    <n v="0"/>
    <n v="0"/>
    <n v="0"/>
    <n v="0"/>
    <n v="0"/>
    <n v="0"/>
    <n v="0"/>
    <n v="2"/>
    <n v="0"/>
    <n v="142"/>
    <n v="0"/>
    <n v="415"/>
    <n v="976"/>
    <n v="988"/>
    <n v="202"/>
    <n v="31"/>
    <m/>
    <m/>
    <m/>
    <m/>
    <m/>
    <m/>
    <m/>
  </r>
  <r>
    <x v="5"/>
    <x v="37"/>
    <x v="230"/>
    <x v="8"/>
    <n v="162"/>
    <n v="2"/>
    <n v="2"/>
    <n v="0"/>
    <n v="0"/>
    <n v="115"/>
    <n v="3"/>
    <n v="9"/>
    <n v="3"/>
    <n v="0"/>
    <n v="0"/>
    <n v="0"/>
    <n v="0"/>
    <n v="462"/>
    <n v="359"/>
    <n v="37"/>
    <n v="6"/>
    <n v="2"/>
    <n v="1207"/>
    <n v="621"/>
    <n v="19"/>
    <n v="140"/>
    <n v="17"/>
    <n v="1307"/>
    <n v="755"/>
    <n v="9"/>
    <n v="205"/>
    <n v="71"/>
    <n v="272"/>
    <n v="90"/>
    <n v="4"/>
    <n v="48"/>
    <n v="3"/>
    <n v="38"/>
    <n v="24"/>
    <n v="4"/>
    <n v="0"/>
    <n v="0"/>
    <n v="0"/>
    <n v="0"/>
    <n v="0"/>
    <n v="0"/>
    <n v="0"/>
    <n v="0"/>
    <n v="0"/>
    <n v="0"/>
    <n v="0"/>
    <n v="0"/>
    <n v="0"/>
    <n v="0"/>
    <n v="0"/>
    <n v="0"/>
    <n v="0"/>
    <n v="0"/>
    <n v="2"/>
    <n v="0"/>
    <n v="139"/>
    <n v="0"/>
    <n v="412"/>
    <n v="981"/>
    <n v="987"/>
    <n v="205"/>
    <n v="33"/>
    <n v="8515"/>
    <n v="2244"/>
    <n v="0"/>
    <n v="60"/>
    <n v="1854"/>
    <n v="622"/>
    <n v="5657"/>
  </r>
  <r>
    <x v="5"/>
    <x v="37"/>
    <x v="230"/>
    <x v="9"/>
    <n v="160"/>
    <n v="2"/>
    <n v="2"/>
    <n v="0"/>
    <n v="0"/>
    <n v="116"/>
    <n v="3"/>
    <n v="9"/>
    <n v="3"/>
    <n v="0"/>
    <n v="0"/>
    <n v="0"/>
    <n v="0"/>
    <n v="462"/>
    <n v="368"/>
    <n v="37"/>
    <n v="6"/>
    <n v="3"/>
    <n v="1207"/>
    <n v="697"/>
    <n v="22"/>
    <n v="135"/>
    <n v="16"/>
    <n v="1306"/>
    <n v="814"/>
    <n v="13"/>
    <n v="199"/>
    <n v="70"/>
    <n v="275"/>
    <n v="117"/>
    <n v="4"/>
    <n v="48"/>
    <n v="3"/>
    <n v="38"/>
    <n v="25"/>
    <n v="4"/>
    <n v="0"/>
    <n v="0"/>
    <n v="0"/>
    <n v="0"/>
    <n v="0"/>
    <n v="0"/>
    <n v="0"/>
    <n v="0"/>
    <n v="0"/>
    <n v="0"/>
    <n v="0"/>
    <n v="0"/>
    <n v="0"/>
    <n v="0"/>
    <n v="0"/>
    <n v="0"/>
    <n v="0"/>
    <n v="0"/>
    <n v="2"/>
    <n v="0"/>
    <n v="138"/>
    <n v="0"/>
    <n v="411"/>
    <n v="984"/>
    <n v="992"/>
    <n v="209"/>
    <n v="33"/>
    <n v="8524"/>
    <n v="3008"/>
    <n v="0"/>
    <n v="71"/>
    <n v="1828"/>
    <n v="625"/>
    <n v="5672"/>
  </r>
  <r>
    <x v="5"/>
    <x v="37"/>
    <x v="230"/>
    <x v="10"/>
    <n v="160"/>
    <n v="2"/>
    <n v="2"/>
    <n v="0"/>
    <n v="0"/>
    <n v="118"/>
    <n v="3"/>
    <n v="8"/>
    <n v="3"/>
    <n v="0"/>
    <n v="0"/>
    <n v="0"/>
    <n v="0"/>
    <n v="464"/>
    <n v="370"/>
    <n v="38"/>
    <n v="6"/>
    <n v="3"/>
    <n v="1203"/>
    <n v="713"/>
    <n v="21"/>
    <n v="134"/>
    <n v="15"/>
    <n v="1307"/>
    <n v="820"/>
    <n v="14"/>
    <n v="198"/>
    <n v="70"/>
    <n v="275"/>
    <n v="124"/>
    <n v="4"/>
    <n v="45"/>
    <n v="3"/>
    <n v="37"/>
    <n v="28"/>
    <n v="4"/>
    <n v="0"/>
    <n v="0"/>
    <n v="0"/>
    <n v="0"/>
    <n v="0"/>
    <n v="0"/>
    <n v="0"/>
    <n v="0"/>
    <n v="0"/>
    <n v="0"/>
    <n v="0"/>
    <n v="0"/>
    <n v="0"/>
    <n v="0"/>
    <n v="0"/>
    <n v="0"/>
    <n v="0"/>
    <n v="0"/>
    <n v="2"/>
    <n v="0"/>
    <n v="138"/>
    <n v="0"/>
    <n v="412"/>
    <n v="980"/>
    <n v="994"/>
    <n v="209"/>
    <n v="32"/>
    <n v="8521"/>
    <n v="3193"/>
    <n v="0"/>
    <n v="73"/>
    <n v="1819"/>
    <n v="618"/>
    <n v="5676"/>
  </r>
  <r>
    <x v="5"/>
    <x v="37"/>
    <x v="230"/>
    <x v="11"/>
    <n v="161"/>
    <n v="2"/>
    <n v="2"/>
    <n v="0"/>
    <n v="0"/>
    <n v="122"/>
    <n v="3"/>
    <n v="8"/>
    <n v="3"/>
    <n v="0"/>
    <n v="0"/>
    <n v="0"/>
    <n v="0"/>
    <n v="466"/>
    <n v="376"/>
    <n v="38"/>
    <n v="6"/>
    <n v="4"/>
    <n v="1203"/>
    <n v="734"/>
    <n v="21"/>
    <n v="131"/>
    <n v="17"/>
    <n v="1310"/>
    <n v="834"/>
    <n v="14"/>
    <n v="198"/>
    <n v="71"/>
    <n v="275"/>
    <n v="131"/>
    <n v="4"/>
    <n v="45"/>
    <n v="2"/>
    <n v="37"/>
    <n v="28"/>
    <n v="4"/>
    <n v="0"/>
    <n v="0"/>
    <n v="0"/>
    <n v="0"/>
    <n v="0"/>
    <n v="0"/>
    <n v="0"/>
    <n v="0"/>
    <n v="0"/>
    <n v="0"/>
    <n v="0"/>
    <n v="0"/>
    <n v="0"/>
    <n v="0"/>
    <n v="0"/>
    <n v="0"/>
    <n v="0"/>
    <n v="0"/>
    <n v="2"/>
    <n v="0"/>
    <n v="139"/>
    <n v="0"/>
    <n v="413"/>
    <n v="983"/>
    <n v="997"/>
    <n v="209"/>
    <n v="32"/>
    <n v="8548"/>
    <n v="3444"/>
    <n v="0"/>
    <n v="77"/>
    <n v="1810"/>
    <n v="629"/>
    <n v="5699"/>
  </r>
  <r>
    <x v="5"/>
    <x v="37"/>
    <x v="230"/>
    <x v="29"/>
    <n v="161"/>
    <n v="2"/>
    <n v="2"/>
    <n v="0"/>
    <n v="0"/>
    <n v="123"/>
    <n v="3"/>
    <n v="8"/>
    <n v="3"/>
    <n v="0"/>
    <n v="0"/>
    <n v="0"/>
    <n v="0"/>
    <n v="467"/>
    <n v="381"/>
    <n v="39"/>
    <n v="6"/>
    <n v="4"/>
    <n v="1197"/>
    <n v="746"/>
    <n v="22"/>
    <n v="128"/>
    <n v="18"/>
    <n v="1309"/>
    <n v="842"/>
    <n v="13"/>
    <n v="197"/>
    <n v="73"/>
    <n v="279"/>
    <n v="137"/>
    <n v="4"/>
    <n v="42"/>
    <n v="3"/>
    <n v="37"/>
    <n v="28"/>
    <n v="3"/>
    <n v="0"/>
    <n v="0"/>
    <n v="0"/>
    <n v="0"/>
    <n v="0"/>
    <n v="0"/>
    <n v="0"/>
    <n v="0"/>
    <n v="0"/>
    <n v="0"/>
    <n v="0"/>
    <n v="0"/>
    <n v="0"/>
    <n v="0"/>
    <n v="0"/>
    <n v="0"/>
    <n v="0"/>
    <n v="0"/>
    <n v="2"/>
    <n v="0"/>
    <n v="140"/>
    <n v="0"/>
    <n v="413"/>
    <n v="980"/>
    <n v="995"/>
    <n v="211"/>
    <n v="33"/>
    <n v="8532"/>
    <n v="3725"/>
    <n v="0"/>
    <n v="75"/>
    <n v="1800"/>
    <n v="632"/>
    <n v="5693"/>
  </r>
  <r>
    <x v="5"/>
    <x v="37"/>
    <x v="230"/>
    <x v="13"/>
    <n v="161"/>
    <n v="2"/>
    <n v="2"/>
    <n v="0"/>
    <n v="0"/>
    <n v="123"/>
    <n v="3"/>
    <n v="8"/>
    <n v="3"/>
    <n v="0"/>
    <n v="0"/>
    <n v="0"/>
    <n v="0"/>
    <n v="468"/>
    <n v="382"/>
    <n v="39"/>
    <n v="6"/>
    <n v="4"/>
    <n v="1205"/>
    <n v="756"/>
    <n v="22"/>
    <n v="128"/>
    <n v="19"/>
    <n v="1306"/>
    <n v="841"/>
    <n v="12"/>
    <n v="195"/>
    <n v="74"/>
    <n v="281"/>
    <n v="141"/>
    <n v="3"/>
    <n v="41"/>
    <n v="3"/>
    <n v="37"/>
    <n v="28"/>
    <n v="3"/>
    <n v="0"/>
    <n v="0"/>
    <n v="0"/>
    <n v="0"/>
    <n v="0"/>
    <n v="0"/>
    <n v="0"/>
    <n v="0"/>
    <n v="0"/>
    <n v="0"/>
    <n v="0"/>
    <n v="0"/>
    <n v="0"/>
    <n v="0"/>
    <n v="0"/>
    <n v="0"/>
    <n v="0"/>
    <n v="0"/>
    <n v="2"/>
    <n v="0"/>
    <n v="140"/>
    <n v="0"/>
    <n v="414"/>
    <n v="989"/>
    <n v="995"/>
    <n v="212"/>
    <n v="33"/>
    <n v="8539"/>
    <n v="3852"/>
    <n v="0"/>
    <n v="75"/>
    <n v="1791"/>
    <n v="630"/>
    <n v="5710"/>
  </r>
  <r>
    <x v="5"/>
    <x v="37"/>
    <x v="230"/>
    <x v="31"/>
    <n v="162"/>
    <n v="2"/>
    <n v="2"/>
    <n v="0"/>
    <n v="0"/>
    <n v="125"/>
    <n v="3"/>
    <n v="8"/>
    <n v="3"/>
    <n v="0"/>
    <n v="0"/>
    <n v="0"/>
    <n v="0"/>
    <n v="469"/>
    <n v="383"/>
    <n v="39"/>
    <n v="6"/>
    <n v="4"/>
    <n v="1207"/>
    <n v="762"/>
    <n v="22"/>
    <n v="129"/>
    <n v="19"/>
    <n v="1296"/>
    <n v="842"/>
    <n v="9"/>
    <n v="193"/>
    <n v="73"/>
    <n v="280"/>
    <n v="145"/>
    <n v="3"/>
    <n v="41"/>
    <n v="2"/>
    <n v="38"/>
    <n v="30"/>
    <n v="2"/>
    <n v="1"/>
    <n v="0"/>
    <n v="0"/>
    <n v="0"/>
    <n v="0"/>
    <n v="0"/>
    <n v="0"/>
    <n v="0"/>
    <n v="0"/>
    <n v="0"/>
    <n v="0"/>
    <n v="0"/>
    <n v="0"/>
    <n v="0"/>
    <n v="0"/>
    <n v="0"/>
    <n v="0"/>
    <n v="0"/>
    <n v="2"/>
    <n v="0"/>
    <n v="141"/>
    <n v="0"/>
    <n v="415"/>
    <n v="991"/>
    <n v="990"/>
    <n v="212"/>
    <n v="34"/>
    <n v="8521"/>
    <n v="3940"/>
    <n v="0"/>
    <n v="67"/>
    <n v="1776"/>
    <n v="631"/>
    <n v="5716"/>
  </r>
  <r>
    <x v="5"/>
    <x v="37"/>
    <x v="230"/>
    <x v="15"/>
    <n v="162"/>
    <n v="2"/>
    <n v="2"/>
    <n v="0"/>
    <n v="0"/>
    <n v="126"/>
    <n v="3"/>
    <n v="8"/>
    <n v="3"/>
    <n v="0"/>
    <n v="0"/>
    <n v="0"/>
    <n v="0"/>
    <n v="470"/>
    <n v="383"/>
    <n v="39"/>
    <n v="6"/>
    <n v="4"/>
    <n v="1210"/>
    <n v="765"/>
    <n v="22"/>
    <n v="129"/>
    <n v="19"/>
    <n v="1295"/>
    <n v="844"/>
    <n v="9"/>
    <n v="192"/>
    <n v="74"/>
    <n v="282"/>
    <n v="148"/>
    <n v="3"/>
    <n v="41"/>
    <n v="2"/>
    <n v="38"/>
    <n v="30"/>
    <n v="2"/>
    <n v="1"/>
    <n v="0"/>
    <n v="0"/>
    <n v="0"/>
    <n v="0"/>
    <n v="0"/>
    <n v="0"/>
    <n v="0"/>
    <n v="0"/>
    <n v="0"/>
    <n v="0"/>
    <n v="0"/>
    <n v="0"/>
    <n v="0"/>
    <n v="0"/>
    <n v="0"/>
    <n v="0"/>
    <n v="0"/>
    <n v="2"/>
    <n v="0"/>
    <n v="141"/>
    <n v="0"/>
    <n v="417"/>
    <n v="996"/>
    <n v="987"/>
    <n v="213"/>
    <n v="34"/>
    <n v="8537"/>
    <n v="4021"/>
    <n v="0"/>
    <n v="67"/>
    <n v="1771"/>
    <n v="631"/>
    <n v="5738"/>
  </r>
  <r>
    <x v="5"/>
    <x v="37"/>
    <x v="230"/>
    <x v="16"/>
    <n v="160"/>
    <n v="2"/>
    <n v="2"/>
    <n v="0"/>
    <n v="0"/>
    <n v="126"/>
    <n v="3"/>
    <n v="8"/>
    <n v="3"/>
    <n v="0"/>
    <n v="0"/>
    <n v="0"/>
    <n v="0"/>
    <n v="467"/>
    <n v="384"/>
    <n v="38"/>
    <n v="6"/>
    <n v="4"/>
    <n v="1213"/>
    <n v="770"/>
    <n v="21"/>
    <n v="129"/>
    <n v="19"/>
    <n v="1298"/>
    <n v="847"/>
    <n v="9"/>
    <n v="191"/>
    <n v="74"/>
    <n v="283"/>
    <n v="152"/>
    <n v="3"/>
    <n v="41"/>
    <n v="2"/>
    <n v="36"/>
    <n v="29"/>
    <n v="1"/>
    <n v="1"/>
    <n v="0"/>
    <n v="0"/>
    <n v="0"/>
    <n v="0"/>
    <n v="0"/>
    <n v="0"/>
    <n v="0"/>
    <n v="0"/>
    <n v="0"/>
    <n v="0"/>
    <n v="0"/>
    <n v="0"/>
    <n v="0"/>
    <n v="0"/>
    <n v="0"/>
    <n v="0"/>
    <n v="0"/>
    <n v="2"/>
    <n v="0"/>
    <n v="141"/>
    <n v="0"/>
    <n v="415"/>
    <n v="1001"/>
    <n v="991"/>
    <n v="214"/>
    <n v="33"/>
    <n v="8536"/>
    <n v="4073"/>
    <n v="0"/>
    <n v="66"/>
    <n v="1755"/>
    <n v="640"/>
    <n v="5744"/>
  </r>
  <r>
    <x v="5"/>
    <x v="39"/>
    <x v="231"/>
    <x v="0"/>
    <n v="222"/>
    <n v="10"/>
    <n v="2"/>
    <n v="2"/>
    <n v="2"/>
    <n v="28"/>
    <n v="6"/>
    <n v="34"/>
    <n v="2"/>
    <n v="24"/>
    <n v="0"/>
    <n v="20"/>
    <n v="0"/>
    <n v="577"/>
    <n v="0"/>
    <n v="220"/>
    <n v="32"/>
    <n v="5"/>
    <n v="2592"/>
    <n v="0"/>
    <n v="121"/>
    <n v="457"/>
    <n v="9"/>
    <n v="1130"/>
    <n v="62"/>
    <n v="10"/>
    <n v="188"/>
    <n v="15"/>
    <n v="398"/>
    <n v="0"/>
    <n v="18"/>
    <n v="95"/>
    <n v="10"/>
    <n v="146"/>
    <n v="0"/>
    <n v="30"/>
    <n v="1"/>
    <n v="1"/>
    <n v="0"/>
    <n v="1"/>
    <n v="0"/>
    <n v="0"/>
    <n v="0"/>
    <n v="0"/>
    <n v="0"/>
    <n v="0"/>
    <n v="0"/>
    <n v="0"/>
    <n v="0"/>
    <n v="15"/>
    <n v="33"/>
    <n v="0"/>
    <n v="1"/>
    <n v="12"/>
    <m/>
    <m/>
    <m/>
    <m/>
    <m/>
    <m/>
    <m/>
    <m/>
    <m/>
    <m/>
    <m/>
    <m/>
    <m/>
    <m/>
    <m/>
    <m/>
  </r>
  <r>
    <x v="5"/>
    <x v="39"/>
    <x v="231"/>
    <x v="1"/>
    <n v="221"/>
    <n v="10"/>
    <n v="4"/>
    <n v="2"/>
    <n v="2"/>
    <n v="35"/>
    <n v="6"/>
    <n v="34"/>
    <n v="2"/>
    <n v="24"/>
    <n v="0"/>
    <n v="20"/>
    <n v="0"/>
    <n v="580"/>
    <n v="0"/>
    <n v="261"/>
    <n v="30"/>
    <n v="5"/>
    <n v="2600"/>
    <n v="0"/>
    <n v="171"/>
    <n v="449"/>
    <n v="12"/>
    <n v="1132"/>
    <n v="80"/>
    <n v="9"/>
    <n v="185"/>
    <n v="18"/>
    <n v="405"/>
    <n v="0"/>
    <n v="25"/>
    <n v="93"/>
    <n v="10"/>
    <n v="146"/>
    <n v="0"/>
    <n v="35"/>
    <n v="1"/>
    <n v="1"/>
    <n v="0"/>
    <n v="1"/>
    <n v="0"/>
    <n v="0"/>
    <n v="0"/>
    <n v="0"/>
    <n v="0"/>
    <n v="0"/>
    <n v="0"/>
    <n v="0"/>
    <n v="0"/>
    <n v="15"/>
    <n v="32"/>
    <n v="0"/>
    <n v="1"/>
    <n v="12"/>
    <m/>
    <m/>
    <m/>
    <m/>
    <m/>
    <m/>
    <m/>
    <m/>
    <m/>
    <m/>
    <m/>
    <m/>
    <m/>
    <m/>
    <m/>
    <m/>
  </r>
  <r>
    <x v="5"/>
    <x v="39"/>
    <x v="231"/>
    <x v="2"/>
    <n v="222"/>
    <n v="10"/>
    <n v="4"/>
    <n v="2"/>
    <n v="2"/>
    <n v="39"/>
    <n v="6"/>
    <n v="34"/>
    <n v="3"/>
    <n v="24"/>
    <n v="20"/>
    <n v="0"/>
    <n v="0"/>
    <n v="579"/>
    <n v="289"/>
    <n v="15"/>
    <n v="30"/>
    <n v="4"/>
    <n v="2608"/>
    <n v="221"/>
    <n v="32"/>
    <n v="445"/>
    <n v="12"/>
    <n v="1136"/>
    <n v="91"/>
    <n v="10"/>
    <n v="188"/>
    <n v="14"/>
    <n v="402"/>
    <n v="33"/>
    <n v="1"/>
    <n v="89"/>
    <n v="10"/>
    <n v="147"/>
    <n v="40"/>
    <n v="12"/>
    <n v="1"/>
    <n v="1"/>
    <n v="0"/>
    <n v="1"/>
    <n v="0"/>
    <n v="0"/>
    <n v="0"/>
    <n v="0"/>
    <n v="0"/>
    <n v="0"/>
    <n v="0"/>
    <n v="0"/>
    <n v="0"/>
    <n v="0"/>
    <n v="0"/>
    <n v="0"/>
    <n v="0"/>
    <n v="0"/>
    <n v="7"/>
    <n v="2"/>
    <n v="174"/>
    <n v="24"/>
    <n v="522"/>
    <n v="1974"/>
    <n v="887"/>
    <n v="263"/>
    <n v="129"/>
    <m/>
    <m/>
    <m/>
    <m/>
    <m/>
    <m/>
    <m/>
  </r>
  <r>
    <x v="5"/>
    <x v="39"/>
    <x v="231"/>
    <x v="3"/>
    <n v="225"/>
    <n v="10"/>
    <n v="4"/>
    <n v="2"/>
    <n v="2"/>
    <n v="52"/>
    <n v="6"/>
    <n v="34"/>
    <n v="3"/>
    <n v="24"/>
    <n v="20"/>
    <n v="0"/>
    <n v="0"/>
    <n v="580"/>
    <n v="310"/>
    <n v="15"/>
    <n v="30"/>
    <n v="4"/>
    <n v="2610"/>
    <n v="291"/>
    <n v="32"/>
    <n v="437"/>
    <n v="14"/>
    <n v="1135"/>
    <n v="128"/>
    <n v="10"/>
    <n v="188"/>
    <n v="12"/>
    <n v="406"/>
    <n v="37"/>
    <n v="2"/>
    <n v="93"/>
    <n v="8"/>
    <n v="148"/>
    <n v="41"/>
    <n v="12"/>
    <n v="1"/>
    <n v="1"/>
    <n v="0"/>
    <n v="1"/>
    <n v="0"/>
    <n v="0"/>
    <n v="0"/>
    <n v="0"/>
    <n v="0"/>
    <n v="0"/>
    <n v="0"/>
    <n v="0"/>
    <n v="0"/>
    <n v="0"/>
    <n v="0"/>
    <n v="0"/>
    <n v="0"/>
    <n v="0"/>
    <n v="7"/>
    <n v="2"/>
    <n v="177"/>
    <n v="24"/>
    <n v="524"/>
    <n v="1983"/>
    <n v="889"/>
    <n v="266"/>
    <n v="129"/>
    <m/>
    <m/>
    <m/>
    <m/>
    <m/>
    <m/>
    <m/>
  </r>
  <r>
    <x v="5"/>
    <x v="39"/>
    <x v="231"/>
    <x v="4"/>
    <n v="226"/>
    <n v="9"/>
    <n v="4"/>
    <n v="2"/>
    <n v="2"/>
    <n v="67"/>
    <n v="5"/>
    <n v="34"/>
    <n v="3"/>
    <n v="24"/>
    <n v="21"/>
    <n v="0"/>
    <n v="0"/>
    <n v="580"/>
    <n v="319"/>
    <n v="15"/>
    <n v="30"/>
    <n v="5"/>
    <n v="2619"/>
    <n v="377"/>
    <n v="32"/>
    <n v="430"/>
    <n v="18"/>
    <n v="1138"/>
    <n v="165"/>
    <n v="9"/>
    <n v="189"/>
    <n v="14"/>
    <n v="405"/>
    <n v="38"/>
    <n v="2"/>
    <n v="92"/>
    <n v="9"/>
    <n v="146"/>
    <n v="44"/>
    <n v="12"/>
    <n v="1"/>
    <n v="1"/>
    <n v="0"/>
    <n v="1"/>
    <n v="0"/>
    <n v="0"/>
    <n v="0"/>
    <n v="0"/>
    <n v="0"/>
    <n v="0"/>
    <n v="0"/>
    <n v="0"/>
    <n v="0"/>
    <n v="0"/>
    <n v="0"/>
    <n v="0"/>
    <n v="0"/>
    <n v="0"/>
    <n v="6"/>
    <n v="2"/>
    <n v="178"/>
    <n v="24"/>
    <n v="523"/>
    <n v="1999"/>
    <n v="892"/>
    <n v="264"/>
    <n v="129"/>
    <m/>
    <m/>
    <m/>
    <m/>
    <m/>
    <m/>
    <m/>
  </r>
  <r>
    <x v="5"/>
    <x v="39"/>
    <x v="231"/>
    <x v="5"/>
    <n v="228"/>
    <n v="9"/>
    <n v="5"/>
    <n v="2"/>
    <n v="2"/>
    <n v="83"/>
    <n v="5"/>
    <n v="34"/>
    <n v="3"/>
    <n v="24"/>
    <n v="24"/>
    <n v="0"/>
    <n v="0"/>
    <n v="580"/>
    <n v="335"/>
    <n v="16"/>
    <n v="31"/>
    <n v="2"/>
    <n v="2616"/>
    <n v="535"/>
    <n v="31"/>
    <n v="419"/>
    <n v="19"/>
    <n v="1138"/>
    <n v="245"/>
    <n v="9"/>
    <n v="186"/>
    <n v="15"/>
    <n v="409"/>
    <n v="46"/>
    <n v="2"/>
    <n v="89"/>
    <n v="11"/>
    <n v="146"/>
    <n v="51"/>
    <n v="12"/>
    <n v="1"/>
    <n v="1"/>
    <n v="0"/>
    <n v="1"/>
    <n v="0"/>
    <n v="0"/>
    <n v="0"/>
    <n v="0"/>
    <n v="0"/>
    <n v="0"/>
    <n v="0"/>
    <n v="0"/>
    <n v="0"/>
    <n v="0"/>
    <n v="0"/>
    <n v="0"/>
    <n v="0"/>
    <n v="0"/>
    <n v="6"/>
    <n v="2"/>
    <n v="179"/>
    <n v="24"/>
    <n v="522"/>
    <n v="2010"/>
    <n v="892"/>
    <n v="269"/>
    <n v="129"/>
    <m/>
    <m/>
    <m/>
    <m/>
    <m/>
    <m/>
    <m/>
  </r>
  <r>
    <x v="5"/>
    <x v="39"/>
    <x v="231"/>
    <x v="6"/>
    <n v="227"/>
    <n v="8"/>
    <n v="4"/>
    <n v="2"/>
    <n v="2"/>
    <n v="93"/>
    <n v="5"/>
    <n v="34"/>
    <n v="2"/>
    <n v="24"/>
    <n v="23"/>
    <n v="0"/>
    <n v="1"/>
    <n v="580"/>
    <n v="343"/>
    <n v="16"/>
    <n v="31"/>
    <n v="2"/>
    <n v="2619"/>
    <n v="651"/>
    <n v="31"/>
    <n v="419"/>
    <n v="20"/>
    <n v="1141"/>
    <n v="326"/>
    <n v="9"/>
    <n v="187"/>
    <n v="14"/>
    <n v="414"/>
    <n v="56"/>
    <n v="2"/>
    <n v="89"/>
    <n v="12"/>
    <n v="147"/>
    <n v="60"/>
    <n v="12"/>
    <n v="1"/>
    <n v="0"/>
    <n v="0"/>
    <n v="1"/>
    <n v="0"/>
    <n v="0"/>
    <n v="0"/>
    <n v="0"/>
    <n v="0"/>
    <n v="0"/>
    <n v="0"/>
    <n v="0"/>
    <n v="0"/>
    <n v="0"/>
    <n v="0"/>
    <n v="0"/>
    <n v="0"/>
    <n v="0"/>
    <n v="5"/>
    <n v="2"/>
    <n v="178"/>
    <n v="23"/>
    <n v="522"/>
    <n v="2020"/>
    <n v="894"/>
    <n v="273"/>
    <n v="130"/>
    <m/>
    <m/>
    <m/>
    <m/>
    <m/>
    <m/>
    <m/>
  </r>
  <r>
    <x v="5"/>
    <x v="39"/>
    <x v="231"/>
    <x v="7"/>
    <n v="227"/>
    <n v="8"/>
    <n v="4"/>
    <n v="2"/>
    <n v="2"/>
    <n v="104"/>
    <n v="5"/>
    <n v="34"/>
    <n v="2"/>
    <n v="26"/>
    <n v="25"/>
    <n v="0"/>
    <n v="1"/>
    <n v="581"/>
    <n v="352"/>
    <n v="16"/>
    <n v="30"/>
    <n v="2"/>
    <n v="2628"/>
    <n v="793"/>
    <n v="31"/>
    <n v="416"/>
    <n v="21"/>
    <n v="1147"/>
    <n v="428"/>
    <n v="9"/>
    <n v="188"/>
    <n v="14"/>
    <n v="415"/>
    <n v="66"/>
    <n v="2"/>
    <n v="85"/>
    <n v="12"/>
    <n v="146"/>
    <n v="75"/>
    <n v="12"/>
    <n v="1"/>
    <n v="0"/>
    <n v="0"/>
    <n v="1"/>
    <n v="0"/>
    <n v="0"/>
    <n v="0"/>
    <n v="0"/>
    <n v="0"/>
    <n v="0"/>
    <n v="0"/>
    <n v="0"/>
    <n v="0"/>
    <n v="0"/>
    <n v="0"/>
    <n v="0"/>
    <n v="0"/>
    <n v="0"/>
    <n v="5"/>
    <n v="2"/>
    <n v="179"/>
    <n v="25"/>
    <n v="524"/>
    <n v="2032"/>
    <n v="900"/>
    <n v="277"/>
    <n v="129"/>
    <m/>
    <m/>
    <m/>
    <m/>
    <m/>
    <m/>
    <m/>
  </r>
  <r>
    <x v="5"/>
    <x v="39"/>
    <x v="231"/>
    <x v="8"/>
    <n v="226"/>
    <n v="8"/>
    <n v="4"/>
    <n v="2"/>
    <n v="2"/>
    <n v="111"/>
    <n v="5"/>
    <n v="33"/>
    <n v="2"/>
    <n v="26"/>
    <n v="25"/>
    <n v="0"/>
    <n v="1"/>
    <n v="581"/>
    <n v="372"/>
    <n v="16"/>
    <n v="30"/>
    <n v="2"/>
    <n v="2630"/>
    <n v="930"/>
    <n v="31"/>
    <n v="413"/>
    <n v="21"/>
    <n v="1152"/>
    <n v="511"/>
    <n v="9"/>
    <n v="188"/>
    <n v="13"/>
    <n v="415"/>
    <n v="89"/>
    <n v="2"/>
    <n v="85"/>
    <n v="12"/>
    <n v="146"/>
    <n v="83"/>
    <n v="12"/>
    <n v="1"/>
    <n v="0"/>
    <n v="0"/>
    <n v="1"/>
    <n v="0"/>
    <n v="0"/>
    <n v="0"/>
    <n v="0"/>
    <n v="0"/>
    <n v="0"/>
    <n v="0"/>
    <n v="0"/>
    <n v="0"/>
    <n v="0"/>
    <n v="0"/>
    <n v="0"/>
    <n v="0"/>
    <n v="0"/>
    <n v="5"/>
    <n v="2"/>
    <n v="179"/>
    <n v="25"/>
    <n v="524"/>
    <n v="2045"/>
    <n v="907"/>
    <n v="283"/>
    <n v="129"/>
    <n v="10151"/>
    <n v="1451"/>
    <n v="0"/>
    <n v="35"/>
    <n v="3365"/>
    <n v="389"/>
    <n v="5727"/>
  </r>
  <r>
    <x v="5"/>
    <x v="39"/>
    <x v="231"/>
    <x v="9"/>
    <n v="228"/>
    <n v="8"/>
    <n v="5"/>
    <n v="2"/>
    <n v="2"/>
    <n v="125"/>
    <n v="5"/>
    <n v="33"/>
    <n v="2"/>
    <n v="25"/>
    <n v="24"/>
    <n v="0"/>
    <n v="0"/>
    <n v="585"/>
    <n v="391"/>
    <n v="15"/>
    <n v="31"/>
    <n v="4"/>
    <n v="2628"/>
    <n v="1095"/>
    <n v="32"/>
    <n v="403"/>
    <n v="21"/>
    <n v="1160"/>
    <n v="585"/>
    <n v="9"/>
    <n v="188"/>
    <n v="15"/>
    <n v="416"/>
    <n v="123"/>
    <n v="2"/>
    <n v="82"/>
    <n v="11"/>
    <n v="147"/>
    <n v="91"/>
    <n v="12"/>
    <n v="1"/>
    <n v="0"/>
    <n v="0"/>
    <n v="1"/>
    <n v="0"/>
    <n v="0"/>
    <n v="0"/>
    <n v="0"/>
    <n v="0"/>
    <n v="0"/>
    <n v="0"/>
    <n v="0"/>
    <n v="0"/>
    <n v="0"/>
    <n v="0"/>
    <n v="0"/>
    <n v="0"/>
    <n v="0"/>
    <n v="5"/>
    <n v="2"/>
    <n v="180"/>
    <n v="24"/>
    <n v="525"/>
    <n v="2057"/>
    <n v="915"/>
    <n v="288"/>
    <n v="130"/>
    <n v="10253"/>
    <n v="2081"/>
    <n v="0"/>
    <n v="34"/>
    <n v="3338"/>
    <n v="431"/>
    <n v="5812"/>
  </r>
  <r>
    <x v="5"/>
    <x v="39"/>
    <x v="231"/>
    <x v="10"/>
    <n v="228"/>
    <n v="8"/>
    <n v="5"/>
    <n v="2"/>
    <n v="2"/>
    <n v="129"/>
    <n v="5"/>
    <n v="33"/>
    <n v="2"/>
    <n v="25"/>
    <n v="24"/>
    <n v="0"/>
    <n v="0"/>
    <n v="589"/>
    <n v="406"/>
    <n v="15"/>
    <n v="31"/>
    <n v="4"/>
    <n v="2630"/>
    <n v="1158"/>
    <n v="33"/>
    <n v="398"/>
    <n v="20"/>
    <n v="1165"/>
    <n v="617"/>
    <n v="9"/>
    <n v="188"/>
    <n v="15"/>
    <n v="416"/>
    <n v="134"/>
    <n v="2"/>
    <n v="81"/>
    <n v="11"/>
    <n v="147"/>
    <n v="95"/>
    <n v="12"/>
    <n v="0"/>
    <n v="0"/>
    <n v="0"/>
    <n v="1"/>
    <n v="0"/>
    <n v="0"/>
    <n v="0"/>
    <n v="0"/>
    <n v="0"/>
    <n v="0"/>
    <n v="0"/>
    <n v="0"/>
    <n v="0"/>
    <n v="0"/>
    <n v="0"/>
    <n v="0"/>
    <n v="0"/>
    <n v="0"/>
    <n v="5"/>
    <n v="2"/>
    <n v="180"/>
    <n v="24"/>
    <n v="530"/>
    <n v="2063"/>
    <n v="918"/>
    <n v="290"/>
    <n v="130"/>
    <n v="10271"/>
    <n v="2362"/>
    <n v="0"/>
    <n v="34"/>
    <n v="3330"/>
    <n v="435"/>
    <n v="5837"/>
  </r>
  <r>
    <x v="5"/>
    <x v="39"/>
    <x v="231"/>
    <x v="11"/>
    <n v="227"/>
    <n v="8"/>
    <n v="5"/>
    <n v="2"/>
    <n v="2"/>
    <n v="132"/>
    <n v="5"/>
    <n v="31"/>
    <n v="2"/>
    <n v="25"/>
    <n v="24"/>
    <n v="0"/>
    <n v="0"/>
    <n v="589"/>
    <n v="413"/>
    <n v="15"/>
    <n v="31"/>
    <n v="4"/>
    <n v="2633"/>
    <n v="1213"/>
    <n v="33"/>
    <n v="394"/>
    <n v="20"/>
    <n v="1166"/>
    <n v="649"/>
    <n v="9"/>
    <n v="186"/>
    <n v="16"/>
    <n v="420"/>
    <n v="148"/>
    <n v="2"/>
    <n v="83"/>
    <n v="13"/>
    <n v="147"/>
    <n v="97"/>
    <n v="12"/>
    <n v="0"/>
    <n v="0"/>
    <n v="0"/>
    <n v="1"/>
    <n v="0"/>
    <n v="0"/>
    <n v="0"/>
    <n v="0"/>
    <n v="0"/>
    <n v="0"/>
    <n v="0"/>
    <n v="0"/>
    <n v="0"/>
    <n v="0"/>
    <n v="0"/>
    <n v="0"/>
    <n v="0"/>
    <n v="0"/>
    <n v="5"/>
    <n v="2"/>
    <n v="179"/>
    <n v="24"/>
    <n v="530"/>
    <n v="2071"/>
    <n v="918"/>
    <n v="291"/>
    <n v="131"/>
    <n v="10290"/>
    <n v="2642"/>
    <n v="0"/>
    <n v="34"/>
    <n v="3308"/>
    <n v="441"/>
    <n v="5877"/>
  </r>
  <r>
    <x v="5"/>
    <x v="39"/>
    <x v="231"/>
    <x v="29"/>
    <n v="225"/>
    <n v="7"/>
    <n v="4"/>
    <n v="1"/>
    <n v="1"/>
    <n v="133"/>
    <n v="5"/>
    <n v="31"/>
    <n v="2"/>
    <n v="25"/>
    <n v="24"/>
    <n v="0"/>
    <n v="0"/>
    <n v="587"/>
    <n v="424"/>
    <n v="15"/>
    <n v="30"/>
    <n v="3"/>
    <n v="2637"/>
    <n v="1264"/>
    <n v="35"/>
    <n v="386"/>
    <n v="21"/>
    <n v="1160"/>
    <n v="673"/>
    <n v="9"/>
    <n v="183"/>
    <n v="12"/>
    <n v="422"/>
    <n v="161"/>
    <n v="3"/>
    <n v="83"/>
    <n v="10"/>
    <n v="147"/>
    <n v="98"/>
    <n v="11"/>
    <n v="0"/>
    <n v="0"/>
    <n v="0"/>
    <n v="1"/>
    <n v="0"/>
    <n v="0"/>
    <n v="0"/>
    <n v="0"/>
    <n v="0"/>
    <n v="0"/>
    <n v="0"/>
    <n v="0"/>
    <n v="0"/>
    <n v="0"/>
    <n v="0"/>
    <n v="0"/>
    <n v="0"/>
    <n v="0"/>
    <n v="4"/>
    <n v="1"/>
    <n v="178"/>
    <n v="24"/>
    <n v="530"/>
    <n v="2083"/>
    <n v="918"/>
    <n v="294"/>
    <n v="132"/>
    <n v="10232"/>
    <n v="2893"/>
    <n v="0"/>
    <n v="31"/>
    <n v="3277"/>
    <n v="384"/>
    <n v="5907"/>
  </r>
  <r>
    <x v="5"/>
    <x v="39"/>
    <x v="231"/>
    <x v="13"/>
    <n v="224"/>
    <n v="7"/>
    <n v="4"/>
    <n v="1"/>
    <n v="1"/>
    <n v="136"/>
    <n v="5"/>
    <n v="30"/>
    <n v="2"/>
    <n v="25"/>
    <n v="24"/>
    <n v="0"/>
    <n v="0"/>
    <n v="584"/>
    <n v="424"/>
    <n v="15"/>
    <n v="28"/>
    <n v="6"/>
    <n v="2635"/>
    <n v="1293"/>
    <n v="42"/>
    <n v="375"/>
    <n v="23"/>
    <n v="1163"/>
    <n v="692"/>
    <n v="9"/>
    <n v="182"/>
    <n v="18"/>
    <n v="423"/>
    <n v="165"/>
    <n v="3"/>
    <n v="83"/>
    <n v="10"/>
    <n v="144"/>
    <n v="105"/>
    <n v="10"/>
    <n v="0"/>
    <n v="0"/>
    <n v="0"/>
    <n v="1"/>
    <n v="0"/>
    <n v="0"/>
    <n v="0"/>
    <n v="0"/>
    <n v="0"/>
    <n v="0"/>
    <n v="0"/>
    <n v="0"/>
    <n v="0"/>
    <n v="0"/>
    <n v="0"/>
    <n v="0"/>
    <n v="0"/>
    <n v="0"/>
    <n v="4"/>
    <n v="1"/>
    <n v="178"/>
    <n v="24"/>
    <n v="526"/>
    <n v="2090"/>
    <n v="917"/>
    <n v="295"/>
    <n v="130"/>
    <n v="10334"/>
    <n v="3036"/>
    <n v="0"/>
    <n v="30"/>
    <n v="3256"/>
    <n v="474"/>
    <n v="5933"/>
  </r>
  <r>
    <x v="5"/>
    <x v="39"/>
    <x v="231"/>
    <x v="31"/>
    <n v="225"/>
    <n v="7"/>
    <n v="4"/>
    <n v="1"/>
    <n v="1"/>
    <n v="139"/>
    <n v="5"/>
    <n v="30"/>
    <n v="2"/>
    <n v="26"/>
    <n v="25"/>
    <n v="0"/>
    <n v="0"/>
    <n v="580"/>
    <n v="430"/>
    <n v="15"/>
    <n v="28"/>
    <n v="4"/>
    <n v="2634"/>
    <n v="1318"/>
    <n v="42"/>
    <n v="372"/>
    <n v="22"/>
    <n v="1161"/>
    <n v="701"/>
    <n v="9"/>
    <n v="180"/>
    <n v="15"/>
    <n v="428"/>
    <n v="169"/>
    <n v="3"/>
    <n v="83"/>
    <n v="9"/>
    <n v="147"/>
    <n v="108"/>
    <n v="9"/>
    <n v="0"/>
    <n v="0"/>
    <n v="0"/>
    <n v="1"/>
    <n v="0"/>
    <n v="0"/>
    <n v="0"/>
    <n v="0"/>
    <n v="0"/>
    <n v="0"/>
    <n v="0"/>
    <n v="0"/>
    <n v="0"/>
    <n v="0"/>
    <n v="0"/>
    <n v="0"/>
    <n v="0"/>
    <n v="0"/>
    <n v="4"/>
    <n v="1"/>
    <n v="179"/>
    <n v="25"/>
    <n v="524"/>
    <n v="2093"/>
    <n v="923"/>
    <n v="299"/>
    <n v="134"/>
    <n v="10315"/>
    <n v="3147"/>
    <n v="0"/>
    <n v="32"/>
    <n v="3228"/>
    <n v="439"/>
    <n v="5966"/>
  </r>
  <r>
    <x v="5"/>
    <x v="39"/>
    <x v="231"/>
    <x v="15"/>
    <n v="225"/>
    <n v="7"/>
    <n v="4"/>
    <n v="1"/>
    <n v="1"/>
    <n v="140"/>
    <n v="5"/>
    <n v="30"/>
    <n v="2"/>
    <n v="26"/>
    <n v="25"/>
    <n v="0"/>
    <n v="0"/>
    <n v="578"/>
    <n v="434"/>
    <n v="15"/>
    <n v="26"/>
    <n v="4"/>
    <n v="2642"/>
    <n v="1338"/>
    <n v="42"/>
    <n v="372"/>
    <n v="22"/>
    <n v="1161"/>
    <n v="707"/>
    <n v="9"/>
    <n v="177"/>
    <n v="14"/>
    <n v="430"/>
    <n v="170"/>
    <n v="3"/>
    <n v="83"/>
    <n v="9"/>
    <n v="148"/>
    <n v="108"/>
    <n v="9"/>
    <n v="0"/>
    <n v="0"/>
    <n v="0"/>
    <n v="1"/>
    <n v="0"/>
    <n v="0"/>
    <n v="0"/>
    <n v="0"/>
    <n v="0"/>
    <n v="0"/>
    <n v="0"/>
    <n v="0"/>
    <n v="0"/>
    <n v="0"/>
    <n v="0"/>
    <n v="0"/>
    <n v="0"/>
    <n v="0"/>
    <n v="4"/>
    <n v="1"/>
    <n v="179"/>
    <n v="25"/>
    <n v="524"/>
    <n v="2098"/>
    <n v="926"/>
    <n v="302"/>
    <n v="135"/>
    <n v="10330"/>
    <n v="3216"/>
    <n v="0"/>
    <n v="31"/>
    <n v="3208"/>
    <n v="444"/>
    <n v="5993"/>
  </r>
  <r>
    <x v="5"/>
    <x v="39"/>
    <x v="231"/>
    <x v="16"/>
    <n v="225"/>
    <n v="7"/>
    <n v="4"/>
    <n v="1"/>
    <n v="1"/>
    <n v="141"/>
    <n v="5"/>
    <n v="30"/>
    <n v="2"/>
    <n v="25"/>
    <n v="24"/>
    <n v="0"/>
    <n v="0"/>
    <n v="578"/>
    <n v="439"/>
    <n v="15"/>
    <n v="26"/>
    <n v="5"/>
    <n v="2648"/>
    <n v="1353"/>
    <n v="42"/>
    <n v="367"/>
    <n v="23"/>
    <n v="1166"/>
    <n v="717"/>
    <n v="9"/>
    <n v="177"/>
    <n v="14"/>
    <n v="427"/>
    <n v="169"/>
    <n v="3"/>
    <n v="83"/>
    <n v="9"/>
    <n v="148"/>
    <n v="110"/>
    <n v="8"/>
    <n v="0"/>
    <n v="0"/>
    <n v="0"/>
    <n v="1"/>
    <n v="0"/>
    <n v="0"/>
    <n v="0"/>
    <n v="0"/>
    <n v="0"/>
    <n v="0"/>
    <n v="0"/>
    <n v="0"/>
    <n v="0"/>
    <n v="0"/>
    <n v="0"/>
    <n v="0"/>
    <n v="0"/>
    <n v="0"/>
    <n v="4"/>
    <n v="1"/>
    <n v="178"/>
    <n v="24"/>
    <n v="524"/>
    <n v="2106"/>
    <n v="933"/>
    <n v="299"/>
    <n v="135"/>
    <n v="10365"/>
    <n v="3281"/>
    <n v="0"/>
    <n v="31"/>
    <n v="3201"/>
    <n v="469"/>
    <n v="6024"/>
  </r>
  <r>
    <x v="6"/>
    <x v="40"/>
    <x v="232"/>
    <x v="0"/>
    <n v="98"/>
    <n v="0"/>
    <n v="0"/>
    <n v="1"/>
    <n v="0"/>
    <n v="13"/>
    <n v="6"/>
    <n v="16"/>
    <n v="1"/>
    <n v="1"/>
    <n v="0"/>
    <n v="0"/>
    <n v="0"/>
    <n v="375"/>
    <n v="0"/>
    <n v="121"/>
    <n v="31"/>
    <n v="4"/>
    <n v="1085"/>
    <n v="0"/>
    <n v="46"/>
    <n v="240"/>
    <n v="33"/>
    <n v="973"/>
    <n v="41"/>
    <n v="7"/>
    <n v="326"/>
    <n v="14"/>
    <n v="179"/>
    <n v="0"/>
    <n v="3"/>
    <n v="15"/>
    <n v="33"/>
    <n v="10"/>
    <n v="0"/>
    <n v="0"/>
    <n v="0"/>
    <n v="0"/>
    <n v="0"/>
    <n v="0"/>
    <n v="0"/>
    <n v="0"/>
    <n v="0"/>
    <n v="0"/>
    <n v="1"/>
    <n v="0"/>
    <n v="0"/>
    <n v="0"/>
    <n v="0"/>
    <n v="45"/>
    <n v="40"/>
    <n v="0"/>
    <n v="0"/>
    <n v="2"/>
    <m/>
    <m/>
    <m/>
    <m/>
    <m/>
    <m/>
    <m/>
    <m/>
    <m/>
    <m/>
    <m/>
    <m/>
    <m/>
    <m/>
    <m/>
    <m/>
  </r>
  <r>
    <x v="6"/>
    <x v="40"/>
    <x v="232"/>
    <x v="1"/>
    <n v="97"/>
    <n v="0"/>
    <n v="0"/>
    <n v="1"/>
    <n v="0"/>
    <n v="16"/>
    <n v="6"/>
    <n v="15"/>
    <n v="1"/>
    <n v="1"/>
    <n v="0"/>
    <n v="0"/>
    <n v="0"/>
    <n v="379"/>
    <n v="0"/>
    <n v="148"/>
    <n v="32"/>
    <n v="5"/>
    <n v="1086"/>
    <n v="0"/>
    <n v="73"/>
    <n v="237"/>
    <n v="32"/>
    <n v="973"/>
    <n v="65"/>
    <n v="7"/>
    <n v="324"/>
    <n v="16"/>
    <n v="179"/>
    <n v="0"/>
    <n v="4"/>
    <n v="15"/>
    <n v="35"/>
    <n v="10"/>
    <n v="0"/>
    <n v="0"/>
    <n v="0"/>
    <n v="0"/>
    <n v="0"/>
    <n v="0"/>
    <n v="0"/>
    <n v="0"/>
    <n v="0"/>
    <n v="0"/>
    <n v="1"/>
    <n v="0"/>
    <n v="0"/>
    <n v="0"/>
    <n v="0"/>
    <n v="44"/>
    <n v="39"/>
    <n v="0"/>
    <n v="0"/>
    <n v="2"/>
    <m/>
    <m/>
    <m/>
    <m/>
    <m/>
    <m/>
    <m/>
    <m/>
    <m/>
    <m/>
    <m/>
    <m/>
    <m/>
    <m/>
    <m/>
    <m/>
  </r>
  <r>
    <x v="6"/>
    <x v="40"/>
    <x v="232"/>
    <x v="2"/>
    <n v="97"/>
    <n v="0"/>
    <n v="0"/>
    <n v="1"/>
    <n v="0"/>
    <n v="17"/>
    <n v="6"/>
    <n v="15"/>
    <n v="1"/>
    <n v="1"/>
    <n v="0"/>
    <n v="0"/>
    <n v="0"/>
    <n v="381"/>
    <n v="165"/>
    <n v="44"/>
    <n v="34"/>
    <n v="5"/>
    <n v="1087"/>
    <n v="132"/>
    <n v="38"/>
    <n v="234"/>
    <n v="32"/>
    <n v="972"/>
    <n v="97"/>
    <n v="7"/>
    <n v="319"/>
    <n v="15"/>
    <n v="181"/>
    <n v="6"/>
    <n v="0"/>
    <n v="15"/>
    <n v="37"/>
    <n v="10"/>
    <n v="0"/>
    <n v="2"/>
    <n v="0"/>
    <n v="0"/>
    <n v="0"/>
    <n v="0"/>
    <n v="0"/>
    <n v="0"/>
    <n v="0"/>
    <n v="0"/>
    <n v="1"/>
    <n v="0"/>
    <n v="0"/>
    <n v="0"/>
    <n v="0"/>
    <n v="0"/>
    <n v="0"/>
    <n v="0"/>
    <n v="0"/>
    <n v="0"/>
    <n v="0"/>
    <n v="0"/>
    <n v="72"/>
    <n v="1"/>
    <n v="279"/>
    <n v="722"/>
    <n v="585"/>
    <n v="122"/>
    <n v="8"/>
    <m/>
    <m/>
    <m/>
    <m/>
    <m/>
    <m/>
    <m/>
  </r>
  <r>
    <x v="6"/>
    <x v="40"/>
    <x v="232"/>
    <x v="3"/>
    <n v="97"/>
    <n v="0"/>
    <n v="0"/>
    <n v="1"/>
    <n v="0"/>
    <n v="24"/>
    <n v="6"/>
    <n v="15"/>
    <n v="1"/>
    <n v="1"/>
    <n v="0"/>
    <n v="0"/>
    <n v="0"/>
    <n v="383"/>
    <n v="178"/>
    <n v="44"/>
    <n v="34"/>
    <n v="7"/>
    <n v="1090"/>
    <n v="153"/>
    <n v="39"/>
    <n v="233"/>
    <n v="35"/>
    <n v="975"/>
    <n v="115"/>
    <n v="8"/>
    <n v="317"/>
    <n v="17"/>
    <n v="180"/>
    <n v="8"/>
    <n v="0"/>
    <n v="15"/>
    <n v="34"/>
    <n v="10"/>
    <n v="0"/>
    <n v="2"/>
    <n v="0"/>
    <n v="0"/>
    <n v="0"/>
    <n v="0"/>
    <n v="0"/>
    <n v="0"/>
    <n v="0"/>
    <n v="0"/>
    <n v="1"/>
    <n v="0"/>
    <n v="0"/>
    <n v="0"/>
    <n v="0"/>
    <n v="0"/>
    <n v="0"/>
    <n v="0"/>
    <n v="0"/>
    <n v="0"/>
    <n v="0"/>
    <n v="0"/>
    <n v="72"/>
    <n v="1"/>
    <n v="280"/>
    <n v="724"/>
    <n v="589"/>
    <n v="123"/>
    <n v="8"/>
    <m/>
    <m/>
    <m/>
    <m/>
    <m/>
    <m/>
    <m/>
  </r>
  <r>
    <x v="6"/>
    <x v="40"/>
    <x v="232"/>
    <x v="4"/>
    <n v="95"/>
    <n v="0"/>
    <n v="0"/>
    <n v="1"/>
    <n v="0"/>
    <n v="28"/>
    <n v="6"/>
    <n v="14"/>
    <n v="1"/>
    <n v="1"/>
    <n v="0"/>
    <n v="0"/>
    <n v="0"/>
    <n v="385"/>
    <n v="187"/>
    <n v="44"/>
    <n v="33"/>
    <n v="7"/>
    <n v="1088"/>
    <n v="197"/>
    <n v="39"/>
    <n v="231"/>
    <n v="35"/>
    <n v="976"/>
    <n v="135"/>
    <n v="8"/>
    <n v="317"/>
    <n v="17"/>
    <n v="181"/>
    <n v="10"/>
    <n v="0"/>
    <n v="15"/>
    <n v="33"/>
    <n v="10"/>
    <n v="0"/>
    <n v="2"/>
    <n v="0"/>
    <n v="0"/>
    <n v="0"/>
    <n v="0"/>
    <n v="0"/>
    <n v="0"/>
    <n v="0"/>
    <n v="0"/>
    <n v="1"/>
    <n v="0"/>
    <n v="0"/>
    <n v="0"/>
    <n v="0"/>
    <n v="0"/>
    <n v="0"/>
    <n v="0"/>
    <n v="0"/>
    <n v="0"/>
    <n v="0"/>
    <n v="0"/>
    <n v="71"/>
    <n v="1"/>
    <n v="281"/>
    <n v="726"/>
    <n v="588"/>
    <n v="126"/>
    <n v="8"/>
    <m/>
    <m/>
    <m/>
    <m/>
    <m/>
    <m/>
    <m/>
  </r>
  <r>
    <x v="6"/>
    <x v="40"/>
    <x v="232"/>
    <x v="5"/>
    <n v="95"/>
    <n v="0"/>
    <n v="0"/>
    <n v="1"/>
    <n v="0"/>
    <n v="33"/>
    <n v="6"/>
    <n v="14"/>
    <n v="1"/>
    <n v="1"/>
    <n v="0"/>
    <n v="0"/>
    <n v="0"/>
    <n v="382"/>
    <n v="192"/>
    <n v="43"/>
    <n v="32"/>
    <n v="6"/>
    <n v="1084"/>
    <n v="232"/>
    <n v="38"/>
    <n v="231"/>
    <n v="33"/>
    <n v="981"/>
    <n v="162"/>
    <n v="8"/>
    <n v="315"/>
    <n v="18"/>
    <n v="182"/>
    <n v="20"/>
    <n v="0"/>
    <n v="15"/>
    <n v="33"/>
    <n v="11"/>
    <n v="0"/>
    <n v="2"/>
    <n v="1"/>
    <n v="0"/>
    <n v="0"/>
    <n v="0"/>
    <n v="0"/>
    <n v="0"/>
    <n v="0"/>
    <n v="0"/>
    <n v="1"/>
    <n v="0"/>
    <n v="0"/>
    <n v="0"/>
    <n v="0"/>
    <n v="0"/>
    <n v="0"/>
    <n v="0"/>
    <n v="0"/>
    <n v="0"/>
    <n v="0"/>
    <n v="0"/>
    <n v="71"/>
    <n v="1"/>
    <n v="282"/>
    <n v="729"/>
    <n v="594"/>
    <n v="127"/>
    <n v="8"/>
    <m/>
    <m/>
    <m/>
    <m/>
    <m/>
    <m/>
    <m/>
  </r>
  <r>
    <x v="6"/>
    <x v="40"/>
    <x v="232"/>
    <x v="6"/>
    <n v="95"/>
    <n v="0"/>
    <n v="0"/>
    <n v="1"/>
    <n v="0"/>
    <n v="39"/>
    <n v="6"/>
    <n v="14"/>
    <n v="1"/>
    <n v="1"/>
    <n v="0"/>
    <n v="0"/>
    <n v="0"/>
    <n v="382"/>
    <n v="206"/>
    <n v="43"/>
    <n v="33"/>
    <n v="6"/>
    <n v="1090"/>
    <n v="276"/>
    <n v="38"/>
    <n v="231"/>
    <n v="35"/>
    <n v="983"/>
    <n v="189"/>
    <n v="8"/>
    <n v="314"/>
    <n v="19"/>
    <n v="182"/>
    <n v="28"/>
    <n v="0"/>
    <n v="15"/>
    <n v="32"/>
    <n v="11"/>
    <n v="2"/>
    <n v="2"/>
    <n v="1"/>
    <n v="0"/>
    <n v="0"/>
    <n v="0"/>
    <n v="0"/>
    <n v="0"/>
    <n v="0"/>
    <n v="0"/>
    <n v="1"/>
    <n v="0"/>
    <n v="0"/>
    <n v="0"/>
    <n v="0"/>
    <n v="0"/>
    <n v="0"/>
    <n v="0"/>
    <n v="0"/>
    <n v="0"/>
    <n v="0"/>
    <n v="0"/>
    <n v="72"/>
    <n v="1"/>
    <n v="282"/>
    <n v="738"/>
    <n v="595"/>
    <n v="128"/>
    <n v="8"/>
    <m/>
    <m/>
    <m/>
    <m/>
    <m/>
    <m/>
    <m/>
  </r>
  <r>
    <x v="6"/>
    <x v="40"/>
    <x v="232"/>
    <x v="7"/>
    <n v="95"/>
    <n v="0"/>
    <n v="0"/>
    <n v="1"/>
    <n v="0"/>
    <n v="40"/>
    <n v="6"/>
    <n v="14"/>
    <n v="1"/>
    <n v="1"/>
    <n v="0"/>
    <n v="0"/>
    <n v="0"/>
    <n v="382"/>
    <n v="216"/>
    <n v="43"/>
    <n v="33"/>
    <n v="6"/>
    <n v="1095"/>
    <n v="315"/>
    <n v="37"/>
    <n v="232"/>
    <n v="34"/>
    <n v="994"/>
    <n v="242"/>
    <n v="8"/>
    <n v="315"/>
    <n v="25"/>
    <n v="185"/>
    <n v="35"/>
    <n v="0"/>
    <n v="15"/>
    <n v="32"/>
    <n v="11"/>
    <n v="2"/>
    <n v="2"/>
    <n v="1"/>
    <n v="0"/>
    <n v="0"/>
    <n v="0"/>
    <n v="0"/>
    <n v="0"/>
    <n v="0"/>
    <n v="0"/>
    <n v="1"/>
    <n v="0"/>
    <n v="0"/>
    <n v="0"/>
    <n v="0"/>
    <n v="0"/>
    <n v="0"/>
    <n v="0"/>
    <n v="0"/>
    <n v="0"/>
    <n v="0"/>
    <n v="0"/>
    <n v="72"/>
    <n v="1"/>
    <n v="282"/>
    <n v="742"/>
    <n v="604"/>
    <n v="131"/>
    <n v="8"/>
    <m/>
    <m/>
    <m/>
    <m/>
    <m/>
    <m/>
    <m/>
  </r>
  <r>
    <x v="6"/>
    <x v="40"/>
    <x v="232"/>
    <x v="8"/>
    <n v="95"/>
    <n v="0"/>
    <n v="0"/>
    <n v="1"/>
    <n v="0"/>
    <n v="45"/>
    <n v="6"/>
    <n v="14"/>
    <n v="1"/>
    <n v="1"/>
    <n v="0"/>
    <n v="0"/>
    <n v="0"/>
    <n v="381"/>
    <n v="222"/>
    <n v="43"/>
    <n v="34"/>
    <n v="5"/>
    <n v="1100"/>
    <n v="385"/>
    <n v="36"/>
    <n v="233"/>
    <n v="33"/>
    <n v="986"/>
    <n v="309"/>
    <n v="8"/>
    <n v="312"/>
    <n v="22"/>
    <n v="186"/>
    <n v="55"/>
    <n v="0"/>
    <n v="15"/>
    <n v="32"/>
    <n v="10"/>
    <n v="2"/>
    <n v="1"/>
    <n v="1"/>
    <n v="0"/>
    <n v="0"/>
    <n v="0"/>
    <n v="0"/>
    <n v="0"/>
    <n v="0"/>
    <n v="0"/>
    <n v="1"/>
    <n v="0"/>
    <n v="0"/>
    <n v="0"/>
    <n v="0"/>
    <n v="0"/>
    <n v="0"/>
    <n v="0"/>
    <n v="0"/>
    <n v="0"/>
    <n v="0"/>
    <n v="0"/>
    <n v="73"/>
    <n v="1"/>
    <n v="283"/>
    <n v="750"/>
    <n v="605"/>
    <n v="132"/>
    <n v="8"/>
    <n v="6889"/>
    <n v="1207"/>
    <n v="0"/>
    <n v="34"/>
    <n v="831"/>
    <n v="2010"/>
    <n v="3697"/>
  </r>
  <r>
    <x v="6"/>
    <x v="40"/>
    <x v="232"/>
    <x v="9"/>
    <n v="95"/>
    <n v="0"/>
    <n v="0"/>
    <n v="1"/>
    <n v="0"/>
    <n v="47"/>
    <n v="6"/>
    <n v="14"/>
    <n v="1"/>
    <n v="1"/>
    <n v="0"/>
    <n v="0"/>
    <n v="0"/>
    <n v="380"/>
    <n v="228"/>
    <n v="43"/>
    <n v="34"/>
    <n v="4"/>
    <n v="1106"/>
    <n v="437"/>
    <n v="37"/>
    <n v="231"/>
    <n v="35"/>
    <n v="989"/>
    <n v="370"/>
    <n v="8"/>
    <n v="311"/>
    <n v="23"/>
    <n v="189"/>
    <n v="74"/>
    <n v="0"/>
    <n v="16"/>
    <n v="31"/>
    <n v="10"/>
    <n v="2"/>
    <n v="1"/>
    <n v="1"/>
    <n v="0"/>
    <n v="0"/>
    <n v="0"/>
    <n v="0"/>
    <n v="0"/>
    <n v="0"/>
    <n v="0"/>
    <n v="1"/>
    <n v="0"/>
    <n v="0"/>
    <n v="0"/>
    <n v="0"/>
    <n v="0"/>
    <n v="0"/>
    <n v="0"/>
    <n v="0"/>
    <n v="0"/>
    <n v="0"/>
    <n v="0"/>
    <n v="73"/>
    <n v="1"/>
    <n v="282"/>
    <n v="757"/>
    <n v="609"/>
    <n v="135"/>
    <n v="8"/>
    <n v="6909"/>
    <n v="1753"/>
    <n v="0"/>
    <n v="33"/>
    <n v="822"/>
    <n v="2005"/>
    <n v="3734"/>
  </r>
  <r>
    <x v="6"/>
    <x v="40"/>
    <x v="232"/>
    <x v="10"/>
    <n v="95"/>
    <n v="0"/>
    <n v="0"/>
    <n v="1"/>
    <n v="0"/>
    <n v="50"/>
    <n v="6"/>
    <n v="14"/>
    <n v="1"/>
    <n v="1"/>
    <n v="0"/>
    <n v="0"/>
    <n v="0"/>
    <n v="381"/>
    <n v="231"/>
    <n v="43"/>
    <n v="34"/>
    <n v="4"/>
    <n v="1108"/>
    <n v="455"/>
    <n v="36"/>
    <n v="231"/>
    <n v="34"/>
    <n v="992"/>
    <n v="383"/>
    <n v="8"/>
    <n v="311"/>
    <n v="25"/>
    <n v="189"/>
    <n v="78"/>
    <n v="0"/>
    <n v="16"/>
    <n v="30"/>
    <n v="10"/>
    <n v="3"/>
    <n v="1"/>
    <n v="1"/>
    <n v="0"/>
    <n v="0"/>
    <n v="0"/>
    <n v="0"/>
    <n v="0"/>
    <n v="0"/>
    <n v="0"/>
    <n v="1"/>
    <n v="0"/>
    <n v="0"/>
    <n v="0"/>
    <n v="0"/>
    <n v="0"/>
    <n v="0"/>
    <n v="0"/>
    <n v="0"/>
    <n v="0"/>
    <n v="0"/>
    <n v="0"/>
    <n v="73"/>
    <n v="1"/>
    <n v="283"/>
    <n v="759"/>
    <n v="613"/>
    <n v="135"/>
    <n v="8"/>
    <n v="6925"/>
    <n v="1881"/>
    <n v="0"/>
    <n v="33"/>
    <n v="822"/>
    <n v="2009"/>
    <n v="3746"/>
  </r>
  <r>
    <x v="6"/>
    <x v="40"/>
    <x v="232"/>
    <x v="11"/>
    <n v="96"/>
    <n v="0"/>
    <n v="0"/>
    <n v="1"/>
    <n v="0"/>
    <n v="50"/>
    <n v="6"/>
    <n v="14"/>
    <n v="1"/>
    <n v="1"/>
    <n v="0"/>
    <n v="0"/>
    <n v="0"/>
    <n v="382"/>
    <n v="233"/>
    <n v="43"/>
    <n v="33"/>
    <n v="5"/>
    <n v="1106"/>
    <n v="469"/>
    <n v="36"/>
    <n v="229"/>
    <n v="35"/>
    <n v="992"/>
    <n v="395"/>
    <n v="8"/>
    <n v="311"/>
    <n v="26"/>
    <n v="191"/>
    <n v="82"/>
    <n v="0"/>
    <n v="16"/>
    <n v="29"/>
    <n v="11"/>
    <n v="3"/>
    <n v="1"/>
    <n v="1"/>
    <n v="0"/>
    <n v="0"/>
    <n v="0"/>
    <n v="0"/>
    <n v="0"/>
    <n v="0"/>
    <n v="0"/>
    <n v="1"/>
    <n v="0"/>
    <n v="0"/>
    <n v="0"/>
    <n v="0"/>
    <n v="0"/>
    <n v="0"/>
    <n v="0"/>
    <n v="0"/>
    <n v="0"/>
    <n v="0"/>
    <n v="0"/>
    <n v="73"/>
    <n v="1"/>
    <n v="285"/>
    <n v="758"/>
    <n v="614"/>
    <n v="137"/>
    <n v="9"/>
    <n v="6945"/>
    <n v="2050"/>
    <n v="0"/>
    <n v="32"/>
    <n v="821"/>
    <n v="2007"/>
    <n v="3776"/>
  </r>
  <r>
    <x v="6"/>
    <x v="40"/>
    <x v="232"/>
    <x v="29"/>
    <n v="96"/>
    <n v="0"/>
    <n v="0"/>
    <n v="1"/>
    <n v="0"/>
    <n v="50"/>
    <n v="6"/>
    <n v="14"/>
    <n v="1"/>
    <n v="1"/>
    <n v="0"/>
    <n v="0"/>
    <n v="0"/>
    <n v="385"/>
    <n v="236"/>
    <n v="44"/>
    <n v="33"/>
    <n v="5"/>
    <n v="1113"/>
    <n v="483"/>
    <n v="36"/>
    <n v="231"/>
    <n v="38"/>
    <n v="995"/>
    <n v="410"/>
    <n v="8"/>
    <n v="310"/>
    <n v="29"/>
    <n v="191"/>
    <n v="83"/>
    <n v="0"/>
    <n v="16"/>
    <n v="28"/>
    <n v="11"/>
    <n v="3"/>
    <n v="1"/>
    <n v="1"/>
    <n v="0"/>
    <n v="0"/>
    <n v="0"/>
    <n v="0"/>
    <n v="0"/>
    <n v="0"/>
    <n v="0"/>
    <n v="1"/>
    <n v="0"/>
    <n v="0"/>
    <n v="0"/>
    <n v="0"/>
    <n v="0"/>
    <n v="0"/>
    <n v="0"/>
    <n v="0"/>
    <n v="0"/>
    <n v="0"/>
    <n v="0"/>
    <n v="73"/>
    <n v="1"/>
    <n v="288"/>
    <n v="760"/>
    <n v="616"/>
    <n v="139"/>
    <n v="9"/>
    <n v="6964"/>
    <n v="2187"/>
    <n v="0"/>
    <n v="34"/>
    <n v="822"/>
    <n v="2002"/>
    <n v="3807"/>
  </r>
  <r>
    <x v="6"/>
    <x v="40"/>
    <x v="232"/>
    <x v="30"/>
    <n v="96"/>
    <n v="0"/>
    <n v="0"/>
    <n v="1"/>
    <n v="0"/>
    <n v="50"/>
    <n v="5"/>
    <n v="14"/>
    <n v="1"/>
    <n v="1"/>
    <n v="0"/>
    <n v="0"/>
    <n v="0"/>
    <n v="386"/>
    <n v="239"/>
    <n v="44"/>
    <n v="33"/>
    <n v="5"/>
    <n v="1111"/>
    <n v="487"/>
    <n v="36"/>
    <n v="231"/>
    <n v="37"/>
    <n v="996"/>
    <n v="410"/>
    <n v="8"/>
    <n v="311"/>
    <n v="29"/>
    <n v="192"/>
    <n v="85"/>
    <n v="0"/>
    <n v="16"/>
    <n v="29"/>
    <n v="11"/>
    <n v="3"/>
    <n v="1"/>
    <n v="1"/>
    <n v="0"/>
    <n v="0"/>
    <n v="0"/>
    <n v="0"/>
    <n v="0"/>
    <n v="0"/>
    <n v="0"/>
    <n v="1"/>
    <n v="0"/>
    <n v="0"/>
    <n v="0"/>
    <n v="0"/>
    <n v="0"/>
    <n v="0"/>
    <n v="0"/>
    <n v="0"/>
    <n v="0"/>
    <n v="0"/>
    <n v="0"/>
    <n v="73"/>
    <n v="1"/>
    <n v="289"/>
    <n v="760"/>
    <n v="616"/>
    <n v="139"/>
    <n v="9"/>
    <n v="6983"/>
    <n v="2231"/>
    <n v="0"/>
    <n v="34"/>
    <n v="822"/>
    <n v="2010"/>
    <n v="3819"/>
  </r>
  <r>
    <x v="6"/>
    <x v="40"/>
    <x v="232"/>
    <x v="32"/>
    <n v="97"/>
    <n v="0"/>
    <n v="0"/>
    <n v="1"/>
    <n v="0"/>
    <n v="51"/>
    <n v="5"/>
    <n v="16"/>
    <n v="1"/>
    <n v="1"/>
    <n v="0"/>
    <n v="0"/>
    <n v="0"/>
    <n v="387"/>
    <n v="239"/>
    <n v="44"/>
    <n v="33"/>
    <n v="5"/>
    <n v="1118"/>
    <n v="493"/>
    <n v="36"/>
    <n v="227"/>
    <n v="40"/>
    <n v="1006"/>
    <n v="421"/>
    <n v="9"/>
    <n v="311"/>
    <n v="28"/>
    <n v="194"/>
    <n v="89"/>
    <n v="0"/>
    <n v="16"/>
    <n v="29"/>
    <n v="11"/>
    <n v="3"/>
    <n v="1"/>
    <n v="1"/>
    <n v="0"/>
    <n v="0"/>
    <n v="0"/>
    <n v="0"/>
    <n v="0"/>
    <n v="0"/>
    <n v="0"/>
    <n v="1"/>
    <n v="0"/>
    <n v="0"/>
    <n v="0"/>
    <n v="0"/>
    <n v="0"/>
    <n v="0"/>
    <n v="0"/>
    <n v="0"/>
    <n v="0"/>
    <n v="0"/>
    <n v="0"/>
    <n v="72"/>
    <n v="1"/>
    <n v="290"/>
    <n v="768"/>
    <n v="625"/>
    <n v="141"/>
    <n v="9"/>
    <n v="7016"/>
    <n v="2308"/>
    <n v="0"/>
    <n v="36"/>
    <n v="822"/>
    <n v="2001"/>
    <n v="3860"/>
  </r>
  <r>
    <x v="6"/>
    <x v="40"/>
    <x v="232"/>
    <x v="15"/>
    <n v="97"/>
    <n v="0"/>
    <n v="0"/>
    <n v="1"/>
    <n v="0"/>
    <n v="52"/>
    <n v="5"/>
    <n v="16"/>
    <n v="1"/>
    <n v="1"/>
    <n v="0"/>
    <n v="0"/>
    <n v="0"/>
    <n v="388"/>
    <n v="240"/>
    <n v="44"/>
    <n v="33"/>
    <n v="5"/>
    <n v="1117"/>
    <n v="495"/>
    <n v="35"/>
    <n v="223"/>
    <n v="39"/>
    <n v="1012"/>
    <n v="424"/>
    <n v="8"/>
    <n v="313"/>
    <n v="29"/>
    <n v="195"/>
    <n v="89"/>
    <n v="0"/>
    <n v="15"/>
    <n v="29"/>
    <n v="11"/>
    <n v="3"/>
    <n v="1"/>
    <n v="1"/>
    <n v="0"/>
    <n v="0"/>
    <n v="0"/>
    <n v="0"/>
    <n v="0"/>
    <n v="0"/>
    <n v="0"/>
    <n v="1"/>
    <n v="0"/>
    <n v="0"/>
    <n v="0"/>
    <n v="0"/>
    <n v="0"/>
    <n v="0"/>
    <n v="0"/>
    <n v="0"/>
    <n v="0"/>
    <n v="0"/>
    <n v="0"/>
    <n v="72"/>
    <n v="1"/>
    <n v="291"/>
    <n v="770"/>
    <n v="627"/>
    <n v="142"/>
    <n v="9"/>
    <n v="7047"/>
    <n v="2333"/>
    <n v="0"/>
    <n v="35"/>
    <n v="820"/>
    <n v="2015"/>
    <n v="3876"/>
  </r>
  <r>
    <x v="6"/>
    <x v="40"/>
    <x v="232"/>
    <x v="16"/>
    <n v="97"/>
    <n v="0"/>
    <n v="0"/>
    <n v="1"/>
    <n v="0"/>
    <n v="52"/>
    <n v="5"/>
    <n v="16"/>
    <n v="1"/>
    <n v="1"/>
    <n v="0"/>
    <n v="0"/>
    <n v="0"/>
    <n v="389"/>
    <n v="243"/>
    <n v="44"/>
    <n v="33"/>
    <n v="5"/>
    <n v="1123"/>
    <n v="501"/>
    <n v="35"/>
    <n v="224"/>
    <n v="40"/>
    <n v="1013"/>
    <n v="426"/>
    <n v="9"/>
    <n v="315"/>
    <n v="27"/>
    <n v="196"/>
    <n v="92"/>
    <n v="0"/>
    <n v="15"/>
    <n v="29"/>
    <n v="11"/>
    <n v="3"/>
    <n v="1"/>
    <n v="1"/>
    <n v="0"/>
    <n v="0"/>
    <n v="0"/>
    <n v="0"/>
    <n v="0"/>
    <n v="0"/>
    <n v="0"/>
    <n v="1"/>
    <n v="0"/>
    <n v="0"/>
    <n v="0"/>
    <n v="0"/>
    <n v="0"/>
    <n v="0"/>
    <n v="0"/>
    <n v="0"/>
    <n v="0"/>
    <n v="0"/>
    <n v="0"/>
    <n v="72"/>
    <n v="1"/>
    <n v="292"/>
    <n v="776"/>
    <n v="627"/>
    <n v="143"/>
    <n v="9"/>
    <n v="7089"/>
    <n v="2366"/>
    <n v="0"/>
    <n v="36"/>
    <n v="822"/>
    <n v="2036"/>
    <n v="3891"/>
  </r>
  <r>
    <x v="6"/>
    <x v="41"/>
    <x v="233"/>
    <x v="0"/>
    <n v="141"/>
    <n v="3"/>
    <n v="1"/>
    <n v="0"/>
    <n v="0"/>
    <n v="18"/>
    <n v="14"/>
    <n v="11"/>
    <n v="1"/>
    <n v="1"/>
    <n v="0"/>
    <n v="0"/>
    <n v="0"/>
    <n v="508"/>
    <n v="0"/>
    <n v="151"/>
    <n v="28"/>
    <n v="2"/>
    <n v="1259"/>
    <n v="0"/>
    <n v="51"/>
    <n v="188"/>
    <n v="15"/>
    <n v="1075"/>
    <n v="45"/>
    <n v="57"/>
    <n v="184"/>
    <n v="18"/>
    <n v="117"/>
    <n v="0"/>
    <n v="0"/>
    <n v="15"/>
    <n v="23"/>
    <n v="27"/>
    <n v="0"/>
    <n v="1"/>
    <n v="1"/>
    <n v="0"/>
    <n v="0"/>
    <n v="0"/>
    <n v="0"/>
    <n v="0"/>
    <n v="0"/>
    <n v="0"/>
    <n v="0"/>
    <n v="0"/>
    <n v="0"/>
    <n v="0"/>
    <n v="0"/>
    <n v="49"/>
    <n v="89"/>
    <n v="0"/>
    <n v="2"/>
    <n v="2"/>
    <m/>
    <m/>
    <m/>
    <m/>
    <m/>
    <m/>
    <m/>
    <m/>
    <m/>
    <m/>
    <m/>
    <m/>
    <m/>
    <m/>
    <m/>
    <m/>
  </r>
  <r>
    <x v="6"/>
    <x v="41"/>
    <x v="233"/>
    <x v="1"/>
    <n v="144"/>
    <n v="3"/>
    <n v="1"/>
    <n v="0"/>
    <n v="0"/>
    <n v="28"/>
    <n v="14"/>
    <n v="12"/>
    <n v="1"/>
    <n v="1"/>
    <n v="0"/>
    <n v="1"/>
    <n v="0"/>
    <n v="507"/>
    <n v="0"/>
    <n v="195"/>
    <n v="27"/>
    <n v="2"/>
    <n v="1258"/>
    <n v="0"/>
    <n v="84"/>
    <n v="186"/>
    <n v="13"/>
    <n v="1073"/>
    <n v="63"/>
    <n v="57"/>
    <n v="184"/>
    <n v="18"/>
    <n v="119"/>
    <n v="0"/>
    <n v="0"/>
    <n v="16"/>
    <n v="24"/>
    <n v="28"/>
    <n v="0"/>
    <n v="4"/>
    <n v="1"/>
    <n v="0"/>
    <n v="0"/>
    <n v="0"/>
    <n v="0"/>
    <n v="0"/>
    <n v="0"/>
    <n v="0"/>
    <n v="0"/>
    <n v="0"/>
    <n v="0"/>
    <n v="0"/>
    <n v="0"/>
    <n v="49"/>
    <n v="89"/>
    <n v="0"/>
    <n v="2"/>
    <n v="2"/>
    <m/>
    <m/>
    <m/>
    <m/>
    <m/>
    <m/>
    <m/>
    <m/>
    <m/>
    <m/>
    <m/>
    <m/>
    <m/>
    <m/>
    <m/>
    <m/>
  </r>
  <r>
    <x v="6"/>
    <x v="41"/>
    <x v="233"/>
    <x v="2"/>
    <n v="144"/>
    <n v="3"/>
    <n v="1"/>
    <n v="0"/>
    <n v="0"/>
    <n v="39"/>
    <n v="14"/>
    <n v="12"/>
    <n v="1"/>
    <n v="1"/>
    <n v="1"/>
    <n v="0"/>
    <n v="0"/>
    <n v="509"/>
    <n v="257"/>
    <n v="49"/>
    <n v="27"/>
    <n v="2"/>
    <n v="1255"/>
    <n v="127"/>
    <n v="89"/>
    <n v="185"/>
    <n v="14"/>
    <n v="1072"/>
    <n v="89"/>
    <n v="57"/>
    <n v="181"/>
    <n v="19"/>
    <n v="120"/>
    <n v="0"/>
    <n v="2"/>
    <n v="17"/>
    <n v="23"/>
    <n v="28"/>
    <n v="5"/>
    <n v="2"/>
    <n v="1"/>
    <n v="0"/>
    <n v="0"/>
    <n v="0"/>
    <n v="0"/>
    <n v="0"/>
    <n v="0"/>
    <n v="0"/>
    <n v="0"/>
    <n v="0"/>
    <n v="0"/>
    <n v="0"/>
    <n v="0"/>
    <n v="0"/>
    <n v="0"/>
    <n v="0"/>
    <n v="0"/>
    <n v="0"/>
    <n v="3"/>
    <n v="0"/>
    <n v="114"/>
    <n v="1"/>
    <n v="424"/>
    <n v="916"/>
    <n v="792"/>
    <n v="68"/>
    <n v="23"/>
    <m/>
    <m/>
    <m/>
    <m/>
    <m/>
    <m/>
    <m/>
  </r>
  <r>
    <x v="6"/>
    <x v="41"/>
    <x v="233"/>
    <x v="3"/>
    <n v="145"/>
    <n v="3"/>
    <n v="1"/>
    <n v="0"/>
    <n v="0"/>
    <n v="44"/>
    <n v="14"/>
    <n v="13"/>
    <n v="0"/>
    <n v="1"/>
    <n v="1"/>
    <n v="0"/>
    <n v="0"/>
    <n v="511"/>
    <n v="271"/>
    <n v="51"/>
    <n v="27"/>
    <n v="2"/>
    <n v="1255"/>
    <n v="189"/>
    <n v="89"/>
    <n v="186"/>
    <n v="13"/>
    <n v="1073"/>
    <n v="114"/>
    <n v="57"/>
    <n v="181"/>
    <n v="20"/>
    <n v="123"/>
    <n v="1"/>
    <n v="2"/>
    <n v="17"/>
    <n v="24"/>
    <n v="28"/>
    <n v="5"/>
    <n v="2"/>
    <n v="1"/>
    <n v="0"/>
    <n v="0"/>
    <n v="0"/>
    <n v="0"/>
    <n v="0"/>
    <n v="0"/>
    <n v="0"/>
    <n v="0"/>
    <n v="0"/>
    <n v="0"/>
    <n v="0"/>
    <n v="0"/>
    <n v="0"/>
    <n v="0"/>
    <n v="0"/>
    <n v="0"/>
    <n v="0"/>
    <n v="3"/>
    <n v="0"/>
    <n v="115"/>
    <n v="1"/>
    <n v="424"/>
    <n v="918"/>
    <n v="792"/>
    <n v="70"/>
    <n v="23"/>
    <m/>
    <m/>
    <m/>
    <m/>
    <m/>
    <m/>
    <m/>
  </r>
  <r>
    <x v="6"/>
    <x v="41"/>
    <x v="233"/>
    <x v="4"/>
    <n v="145"/>
    <n v="3"/>
    <n v="1"/>
    <n v="0"/>
    <n v="0"/>
    <n v="57"/>
    <n v="14"/>
    <n v="13"/>
    <n v="0"/>
    <n v="1"/>
    <n v="1"/>
    <n v="0"/>
    <n v="0"/>
    <n v="512"/>
    <n v="284"/>
    <n v="50"/>
    <n v="26"/>
    <n v="2"/>
    <n v="1258"/>
    <n v="271"/>
    <n v="89"/>
    <n v="186"/>
    <n v="14"/>
    <n v="1073"/>
    <n v="151"/>
    <n v="57"/>
    <n v="180"/>
    <n v="23"/>
    <n v="123"/>
    <n v="2"/>
    <n v="3"/>
    <n v="16"/>
    <n v="24"/>
    <n v="28"/>
    <n v="6"/>
    <n v="2"/>
    <n v="1"/>
    <n v="0"/>
    <n v="0"/>
    <n v="0"/>
    <n v="0"/>
    <n v="0"/>
    <n v="0"/>
    <n v="0"/>
    <n v="0"/>
    <n v="0"/>
    <n v="0"/>
    <n v="0"/>
    <n v="0"/>
    <n v="0"/>
    <n v="0"/>
    <n v="0"/>
    <n v="0"/>
    <n v="0"/>
    <n v="3"/>
    <n v="0"/>
    <n v="115"/>
    <n v="1"/>
    <n v="425"/>
    <n v="920"/>
    <n v="789"/>
    <n v="70"/>
    <n v="23"/>
    <m/>
    <m/>
    <m/>
    <m/>
    <m/>
    <m/>
    <m/>
  </r>
  <r>
    <x v="6"/>
    <x v="41"/>
    <x v="233"/>
    <x v="5"/>
    <n v="145"/>
    <n v="3"/>
    <n v="1"/>
    <n v="0"/>
    <n v="0"/>
    <n v="73"/>
    <n v="14"/>
    <n v="13"/>
    <n v="0"/>
    <n v="1"/>
    <n v="1"/>
    <n v="0"/>
    <n v="0"/>
    <n v="514"/>
    <n v="317"/>
    <n v="50"/>
    <n v="28"/>
    <n v="1"/>
    <n v="1256"/>
    <n v="384"/>
    <n v="89"/>
    <n v="184"/>
    <n v="14"/>
    <n v="1069"/>
    <n v="230"/>
    <n v="57"/>
    <n v="178"/>
    <n v="22"/>
    <n v="125"/>
    <n v="10"/>
    <n v="4"/>
    <n v="17"/>
    <n v="23"/>
    <n v="28"/>
    <n v="7"/>
    <n v="2"/>
    <n v="1"/>
    <n v="0"/>
    <n v="0"/>
    <n v="0"/>
    <n v="0"/>
    <n v="0"/>
    <n v="0"/>
    <n v="0"/>
    <n v="0"/>
    <n v="0"/>
    <n v="0"/>
    <n v="0"/>
    <n v="0"/>
    <n v="0"/>
    <n v="0"/>
    <n v="0"/>
    <n v="0"/>
    <n v="0"/>
    <n v="3"/>
    <n v="0"/>
    <n v="115"/>
    <n v="1"/>
    <n v="426"/>
    <n v="922"/>
    <n v="789"/>
    <n v="72"/>
    <n v="23"/>
    <m/>
    <m/>
    <m/>
    <m/>
    <m/>
    <m/>
    <m/>
  </r>
  <r>
    <x v="6"/>
    <x v="41"/>
    <x v="233"/>
    <x v="6"/>
    <n v="144"/>
    <n v="3"/>
    <n v="1"/>
    <n v="0"/>
    <n v="0"/>
    <n v="79"/>
    <n v="14"/>
    <n v="13"/>
    <n v="0"/>
    <n v="1"/>
    <n v="1"/>
    <n v="0"/>
    <n v="0"/>
    <n v="517"/>
    <n v="323"/>
    <n v="50"/>
    <n v="28"/>
    <n v="2"/>
    <n v="1261"/>
    <n v="455"/>
    <n v="89"/>
    <n v="182"/>
    <n v="14"/>
    <n v="1068"/>
    <n v="308"/>
    <n v="57"/>
    <n v="176"/>
    <n v="21"/>
    <n v="125"/>
    <n v="15"/>
    <n v="4"/>
    <n v="17"/>
    <n v="23"/>
    <n v="28"/>
    <n v="8"/>
    <n v="2"/>
    <n v="1"/>
    <n v="0"/>
    <n v="0"/>
    <n v="0"/>
    <n v="0"/>
    <n v="0"/>
    <n v="0"/>
    <n v="0"/>
    <n v="0"/>
    <n v="0"/>
    <n v="0"/>
    <n v="0"/>
    <n v="0"/>
    <n v="0"/>
    <n v="0"/>
    <n v="0"/>
    <n v="0"/>
    <n v="0"/>
    <n v="3"/>
    <n v="0"/>
    <n v="114"/>
    <n v="1"/>
    <n v="429"/>
    <n v="933"/>
    <n v="791"/>
    <n v="73"/>
    <n v="23"/>
    <m/>
    <m/>
    <m/>
    <m/>
    <m/>
    <m/>
    <m/>
  </r>
  <r>
    <x v="6"/>
    <x v="41"/>
    <x v="233"/>
    <x v="7"/>
    <n v="144"/>
    <n v="3"/>
    <n v="1"/>
    <n v="0"/>
    <n v="0"/>
    <n v="80"/>
    <n v="14"/>
    <n v="13"/>
    <n v="0"/>
    <n v="1"/>
    <n v="1"/>
    <n v="0"/>
    <n v="0"/>
    <n v="517"/>
    <n v="328"/>
    <n v="50"/>
    <n v="28"/>
    <n v="2"/>
    <n v="1260"/>
    <n v="514"/>
    <n v="89"/>
    <n v="180"/>
    <n v="14"/>
    <n v="1067"/>
    <n v="418"/>
    <n v="57"/>
    <n v="175"/>
    <n v="20"/>
    <n v="126"/>
    <n v="21"/>
    <n v="4"/>
    <n v="17"/>
    <n v="23"/>
    <n v="28"/>
    <n v="8"/>
    <n v="2"/>
    <n v="1"/>
    <n v="0"/>
    <n v="0"/>
    <n v="0"/>
    <n v="0"/>
    <n v="0"/>
    <n v="0"/>
    <n v="0"/>
    <n v="0"/>
    <n v="0"/>
    <n v="0"/>
    <n v="0"/>
    <n v="0"/>
    <n v="0"/>
    <n v="0"/>
    <n v="0"/>
    <n v="0"/>
    <n v="0"/>
    <n v="3"/>
    <n v="0"/>
    <n v="114"/>
    <n v="1"/>
    <n v="430"/>
    <n v="937"/>
    <n v="792"/>
    <n v="75"/>
    <n v="23"/>
    <m/>
    <m/>
    <m/>
    <m/>
    <m/>
    <m/>
    <m/>
  </r>
  <r>
    <x v="6"/>
    <x v="41"/>
    <x v="233"/>
    <x v="8"/>
    <n v="144"/>
    <n v="3"/>
    <n v="1"/>
    <n v="0"/>
    <n v="0"/>
    <n v="87"/>
    <n v="14"/>
    <n v="13"/>
    <n v="0"/>
    <n v="1"/>
    <n v="1"/>
    <n v="0"/>
    <n v="0"/>
    <n v="517"/>
    <n v="336"/>
    <n v="49"/>
    <n v="28"/>
    <n v="2"/>
    <n v="1261"/>
    <n v="564"/>
    <n v="91"/>
    <n v="175"/>
    <n v="13"/>
    <n v="1068"/>
    <n v="503"/>
    <n v="56"/>
    <n v="176"/>
    <n v="22"/>
    <n v="126"/>
    <n v="32"/>
    <n v="4"/>
    <n v="17"/>
    <n v="23"/>
    <n v="27"/>
    <n v="8"/>
    <n v="2"/>
    <n v="1"/>
    <n v="0"/>
    <n v="0"/>
    <n v="0"/>
    <n v="0"/>
    <n v="0"/>
    <n v="0"/>
    <n v="0"/>
    <n v="0"/>
    <n v="0"/>
    <n v="0"/>
    <n v="0"/>
    <n v="0"/>
    <n v="0"/>
    <n v="0"/>
    <n v="0"/>
    <n v="0"/>
    <n v="0"/>
    <n v="3"/>
    <n v="0"/>
    <n v="115"/>
    <n v="1"/>
    <n v="431"/>
    <n v="944"/>
    <n v="792"/>
    <n v="76"/>
    <n v="22"/>
    <n v="4404"/>
    <n v="1072"/>
    <n v="0"/>
    <n v="95"/>
    <n v="509"/>
    <n v="1030"/>
    <n v="2588"/>
  </r>
  <r>
    <x v="6"/>
    <x v="41"/>
    <x v="233"/>
    <x v="9"/>
    <n v="145"/>
    <n v="3"/>
    <n v="3"/>
    <n v="0"/>
    <n v="0"/>
    <n v="93"/>
    <n v="14"/>
    <n v="14"/>
    <n v="0"/>
    <n v="1"/>
    <n v="1"/>
    <n v="0"/>
    <n v="0"/>
    <n v="516"/>
    <n v="350"/>
    <n v="49"/>
    <n v="27"/>
    <n v="2"/>
    <n v="1264"/>
    <n v="602"/>
    <n v="90"/>
    <n v="172"/>
    <n v="14"/>
    <n v="1068"/>
    <n v="560"/>
    <n v="56"/>
    <n v="175"/>
    <n v="21"/>
    <n v="127"/>
    <n v="39"/>
    <n v="4"/>
    <n v="17"/>
    <n v="23"/>
    <n v="27"/>
    <n v="16"/>
    <n v="2"/>
    <n v="1"/>
    <n v="0"/>
    <n v="0"/>
    <n v="0"/>
    <n v="0"/>
    <n v="0"/>
    <n v="0"/>
    <n v="0"/>
    <n v="0"/>
    <n v="0"/>
    <n v="0"/>
    <n v="0"/>
    <n v="0"/>
    <n v="0"/>
    <n v="0"/>
    <n v="0"/>
    <n v="0"/>
    <n v="0"/>
    <n v="3"/>
    <n v="0"/>
    <n v="115"/>
    <n v="1"/>
    <n v="432"/>
    <n v="946"/>
    <n v="796"/>
    <n v="77"/>
    <n v="22"/>
    <n v="4402"/>
    <n v="1374"/>
    <n v="0"/>
    <n v="95"/>
    <n v="503"/>
    <n v="1023"/>
    <n v="2611"/>
  </r>
  <r>
    <x v="6"/>
    <x v="41"/>
    <x v="233"/>
    <x v="10"/>
    <n v="145"/>
    <n v="3"/>
    <n v="3"/>
    <n v="0"/>
    <n v="0"/>
    <n v="93"/>
    <n v="14"/>
    <n v="13"/>
    <n v="0"/>
    <n v="1"/>
    <n v="1"/>
    <n v="0"/>
    <n v="0"/>
    <n v="521"/>
    <n v="365"/>
    <n v="49"/>
    <n v="28"/>
    <n v="2"/>
    <n v="1261"/>
    <n v="619"/>
    <n v="90"/>
    <n v="172"/>
    <n v="14"/>
    <n v="1065"/>
    <n v="571"/>
    <n v="56"/>
    <n v="172"/>
    <n v="23"/>
    <n v="127"/>
    <n v="44"/>
    <n v="4"/>
    <n v="17"/>
    <n v="22"/>
    <n v="27"/>
    <n v="16"/>
    <n v="2"/>
    <n v="1"/>
    <n v="0"/>
    <n v="0"/>
    <n v="0"/>
    <n v="0"/>
    <n v="0"/>
    <n v="0"/>
    <n v="0"/>
    <n v="0"/>
    <n v="0"/>
    <n v="0"/>
    <n v="0"/>
    <n v="0"/>
    <n v="0"/>
    <n v="0"/>
    <n v="0"/>
    <n v="0"/>
    <n v="0"/>
    <n v="3"/>
    <n v="0"/>
    <n v="115"/>
    <n v="1"/>
    <n v="436"/>
    <n v="945"/>
    <n v="794"/>
    <n v="77"/>
    <n v="22"/>
    <n v="4401"/>
    <n v="1477"/>
    <n v="0"/>
    <n v="95"/>
    <n v="497"/>
    <n v="1020"/>
    <n v="2615"/>
  </r>
  <r>
    <x v="6"/>
    <x v="41"/>
    <x v="233"/>
    <x v="11"/>
    <n v="145"/>
    <n v="3"/>
    <n v="3"/>
    <n v="0"/>
    <n v="0"/>
    <n v="93"/>
    <n v="14"/>
    <n v="13"/>
    <n v="0"/>
    <n v="1"/>
    <n v="1"/>
    <n v="0"/>
    <n v="0"/>
    <n v="522"/>
    <n v="369"/>
    <n v="49"/>
    <n v="28"/>
    <n v="2"/>
    <n v="1258"/>
    <n v="647"/>
    <n v="90"/>
    <n v="170"/>
    <n v="13"/>
    <n v="1066"/>
    <n v="586"/>
    <n v="57"/>
    <n v="173"/>
    <n v="23"/>
    <n v="127"/>
    <n v="45"/>
    <n v="4"/>
    <n v="17"/>
    <n v="22"/>
    <n v="27"/>
    <n v="16"/>
    <n v="2"/>
    <n v="1"/>
    <n v="0"/>
    <n v="0"/>
    <n v="0"/>
    <n v="0"/>
    <n v="0"/>
    <n v="0"/>
    <n v="0"/>
    <n v="0"/>
    <n v="0"/>
    <n v="0"/>
    <n v="0"/>
    <n v="0"/>
    <n v="0"/>
    <n v="0"/>
    <n v="0"/>
    <n v="0"/>
    <n v="0"/>
    <n v="3"/>
    <n v="0"/>
    <n v="115"/>
    <n v="1"/>
    <n v="437"/>
    <n v="947"/>
    <n v="793"/>
    <n v="77"/>
    <n v="22"/>
    <n v="4402"/>
    <n v="1559"/>
    <n v="0"/>
    <n v="96"/>
    <n v="493"/>
    <n v="1013"/>
    <n v="2622"/>
  </r>
  <r>
    <x v="6"/>
    <x v="41"/>
    <x v="233"/>
    <x v="29"/>
    <n v="144"/>
    <n v="3"/>
    <n v="3"/>
    <n v="0"/>
    <n v="0"/>
    <n v="93"/>
    <n v="14"/>
    <n v="12"/>
    <n v="0"/>
    <n v="1"/>
    <n v="1"/>
    <n v="0"/>
    <n v="0"/>
    <n v="522"/>
    <n v="372"/>
    <n v="46"/>
    <n v="27"/>
    <n v="3"/>
    <n v="1259"/>
    <n v="668"/>
    <n v="90"/>
    <n v="169"/>
    <n v="14"/>
    <n v="1064"/>
    <n v="603"/>
    <n v="57"/>
    <n v="173"/>
    <n v="25"/>
    <n v="129"/>
    <n v="49"/>
    <n v="4"/>
    <n v="17"/>
    <n v="22"/>
    <n v="28"/>
    <n v="16"/>
    <n v="3"/>
    <n v="1"/>
    <n v="0"/>
    <n v="0"/>
    <n v="0"/>
    <n v="0"/>
    <n v="0"/>
    <n v="0"/>
    <n v="0"/>
    <n v="0"/>
    <n v="0"/>
    <n v="0"/>
    <n v="0"/>
    <n v="0"/>
    <n v="0"/>
    <n v="0"/>
    <n v="0"/>
    <n v="0"/>
    <n v="0"/>
    <n v="3"/>
    <n v="0"/>
    <n v="114"/>
    <n v="1"/>
    <n v="440"/>
    <n v="949"/>
    <n v="790"/>
    <n v="79"/>
    <n v="23"/>
    <n v="4398"/>
    <n v="1625"/>
    <n v="0"/>
    <n v="96"/>
    <n v="490"/>
    <n v="1012"/>
    <n v="2625"/>
  </r>
  <r>
    <x v="6"/>
    <x v="41"/>
    <x v="233"/>
    <x v="30"/>
    <n v="144"/>
    <n v="3"/>
    <n v="3"/>
    <n v="0"/>
    <n v="0"/>
    <n v="94"/>
    <n v="14"/>
    <n v="12"/>
    <n v="0"/>
    <n v="1"/>
    <n v="1"/>
    <n v="0"/>
    <n v="0"/>
    <n v="522"/>
    <n v="373"/>
    <n v="46"/>
    <n v="27"/>
    <n v="3"/>
    <n v="1260"/>
    <n v="674"/>
    <n v="90"/>
    <n v="170"/>
    <n v="11"/>
    <n v="1064"/>
    <n v="608"/>
    <n v="56"/>
    <n v="173"/>
    <n v="25"/>
    <n v="132"/>
    <n v="52"/>
    <n v="4"/>
    <n v="18"/>
    <n v="21"/>
    <n v="28"/>
    <n v="17"/>
    <n v="3"/>
    <n v="1"/>
    <n v="0"/>
    <n v="0"/>
    <n v="0"/>
    <n v="0"/>
    <n v="0"/>
    <n v="0"/>
    <n v="0"/>
    <n v="0"/>
    <n v="0"/>
    <n v="0"/>
    <n v="0"/>
    <n v="0"/>
    <n v="0"/>
    <n v="0"/>
    <n v="0"/>
    <n v="0"/>
    <n v="0"/>
    <n v="3"/>
    <n v="0"/>
    <n v="114"/>
    <n v="1"/>
    <n v="440"/>
    <n v="953"/>
    <n v="790"/>
    <n v="82"/>
    <n v="23"/>
    <n v="4406"/>
    <n v="1651"/>
    <n v="0"/>
    <n v="97"/>
    <n v="499"/>
    <n v="991"/>
    <n v="2641"/>
  </r>
  <r>
    <x v="6"/>
    <x v="41"/>
    <x v="233"/>
    <x v="32"/>
    <n v="144"/>
    <n v="3"/>
    <n v="3"/>
    <n v="0"/>
    <n v="0"/>
    <n v="95"/>
    <n v="15"/>
    <n v="11"/>
    <n v="0"/>
    <n v="1"/>
    <n v="1"/>
    <n v="0"/>
    <n v="0"/>
    <n v="525"/>
    <n v="381"/>
    <n v="46"/>
    <n v="26"/>
    <n v="3"/>
    <n v="1262"/>
    <n v="681"/>
    <n v="93"/>
    <n v="167"/>
    <n v="12"/>
    <n v="1061"/>
    <n v="611"/>
    <n v="55"/>
    <n v="170"/>
    <n v="25"/>
    <n v="134"/>
    <n v="54"/>
    <n v="4"/>
    <n v="18"/>
    <n v="21"/>
    <n v="28"/>
    <n v="17"/>
    <n v="3"/>
    <n v="1"/>
    <n v="0"/>
    <n v="0"/>
    <n v="0"/>
    <n v="0"/>
    <n v="0"/>
    <n v="0"/>
    <n v="0"/>
    <n v="0"/>
    <n v="0"/>
    <n v="0"/>
    <n v="0"/>
    <n v="0"/>
    <n v="0"/>
    <n v="0"/>
    <n v="0"/>
    <n v="0"/>
    <n v="0"/>
    <n v="3"/>
    <n v="0"/>
    <n v="114"/>
    <n v="1"/>
    <n v="444"/>
    <n v="954"/>
    <n v="789"/>
    <n v="84"/>
    <n v="23"/>
    <n v="4399"/>
    <n v="1683"/>
    <n v="0"/>
    <n v="99"/>
    <n v="502"/>
    <n v="973"/>
    <n v="2645"/>
  </r>
  <r>
    <x v="6"/>
    <x v="41"/>
    <x v="233"/>
    <x v="15"/>
    <n v="145"/>
    <n v="3"/>
    <n v="3"/>
    <n v="0"/>
    <n v="0"/>
    <n v="96"/>
    <n v="15"/>
    <n v="11"/>
    <n v="0"/>
    <n v="1"/>
    <n v="1"/>
    <n v="0"/>
    <n v="0"/>
    <n v="521"/>
    <n v="380"/>
    <n v="46"/>
    <n v="25"/>
    <n v="3"/>
    <n v="1261"/>
    <n v="689"/>
    <n v="93"/>
    <n v="168"/>
    <n v="9"/>
    <n v="1060"/>
    <n v="610"/>
    <n v="55"/>
    <n v="169"/>
    <n v="26"/>
    <n v="135"/>
    <n v="56"/>
    <n v="5"/>
    <n v="21"/>
    <n v="16"/>
    <n v="29"/>
    <n v="18"/>
    <n v="3"/>
    <n v="1"/>
    <n v="0"/>
    <n v="0"/>
    <n v="0"/>
    <n v="0"/>
    <n v="0"/>
    <n v="0"/>
    <n v="0"/>
    <n v="0"/>
    <n v="0"/>
    <n v="0"/>
    <n v="0"/>
    <n v="0"/>
    <n v="0"/>
    <n v="0"/>
    <n v="0"/>
    <n v="0"/>
    <n v="0"/>
    <n v="3"/>
    <n v="0"/>
    <n v="115"/>
    <n v="1"/>
    <n v="441"/>
    <n v="957"/>
    <n v="790"/>
    <n v="85"/>
    <n v="24"/>
    <n v="4392"/>
    <n v="1687"/>
    <n v="0"/>
    <n v="101"/>
    <n v="665"/>
    <n v="800"/>
    <n v="2641"/>
  </r>
  <r>
    <x v="6"/>
    <x v="41"/>
    <x v="233"/>
    <x v="16"/>
    <n v="143"/>
    <n v="2"/>
    <n v="2"/>
    <n v="0"/>
    <n v="0"/>
    <n v="94"/>
    <n v="15"/>
    <n v="11"/>
    <n v="0"/>
    <n v="1"/>
    <n v="1"/>
    <n v="0"/>
    <n v="0"/>
    <n v="522"/>
    <n v="380"/>
    <n v="46"/>
    <n v="25"/>
    <n v="3"/>
    <n v="1269"/>
    <n v="697"/>
    <n v="93"/>
    <n v="168"/>
    <n v="9"/>
    <n v="1056"/>
    <n v="617"/>
    <n v="54"/>
    <n v="165"/>
    <n v="26"/>
    <n v="134"/>
    <n v="55"/>
    <n v="5"/>
    <n v="28"/>
    <n v="9"/>
    <n v="29"/>
    <n v="18"/>
    <n v="3"/>
    <n v="1"/>
    <n v="0"/>
    <n v="0"/>
    <n v="0"/>
    <n v="0"/>
    <n v="0"/>
    <n v="0"/>
    <n v="0"/>
    <n v="0"/>
    <n v="0"/>
    <n v="0"/>
    <n v="0"/>
    <n v="0"/>
    <n v="0"/>
    <n v="0"/>
    <n v="0"/>
    <n v="0"/>
    <n v="0"/>
    <n v="2"/>
    <n v="0"/>
    <n v="113"/>
    <n v="1"/>
    <n v="442"/>
    <n v="967"/>
    <n v="791"/>
    <n v="84"/>
    <n v="24"/>
    <n v="4395"/>
    <n v="1709"/>
    <n v="0"/>
    <n v="101"/>
    <n v="1247"/>
    <n v="219"/>
    <n v="2648"/>
  </r>
  <r>
    <x v="6"/>
    <x v="42"/>
    <x v="234"/>
    <x v="0"/>
    <n v="107"/>
    <n v="0"/>
    <n v="0"/>
    <n v="0"/>
    <n v="0"/>
    <n v="23"/>
    <n v="7"/>
    <n v="4"/>
    <n v="0"/>
    <n v="1"/>
    <n v="0"/>
    <n v="0"/>
    <n v="0"/>
    <n v="385"/>
    <n v="0"/>
    <n v="173"/>
    <n v="1"/>
    <n v="0"/>
    <n v="1086"/>
    <n v="0"/>
    <n v="80"/>
    <n v="97"/>
    <n v="13"/>
    <n v="1015"/>
    <n v="52"/>
    <n v="46"/>
    <n v="135"/>
    <n v="26"/>
    <n v="249"/>
    <n v="0"/>
    <n v="12"/>
    <n v="52"/>
    <n v="10"/>
    <n v="26"/>
    <n v="0"/>
    <n v="1"/>
    <n v="1"/>
    <n v="0"/>
    <n v="0"/>
    <n v="0"/>
    <n v="0"/>
    <n v="0"/>
    <n v="0"/>
    <n v="0"/>
    <n v="0"/>
    <n v="0"/>
    <n v="0"/>
    <n v="0"/>
    <n v="0"/>
    <n v="27"/>
    <n v="84"/>
    <n v="0"/>
    <n v="3"/>
    <n v="5"/>
    <m/>
    <m/>
    <m/>
    <m/>
    <m/>
    <m/>
    <m/>
    <m/>
    <m/>
    <m/>
    <m/>
    <m/>
    <m/>
    <m/>
    <m/>
    <m/>
  </r>
  <r>
    <x v="6"/>
    <x v="42"/>
    <x v="234"/>
    <x v="1"/>
    <n v="107"/>
    <n v="0"/>
    <n v="0"/>
    <n v="0"/>
    <n v="0"/>
    <n v="27"/>
    <n v="7"/>
    <n v="4"/>
    <n v="0"/>
    <n v="1"/>
    <n v="0"/>
    <n v="1"/>
    <n v="0"/>
    <n v="386"/>
    <n v="0"/>
    <n v="224"/>
    <n v="1"/>
    <n v="0"/>
    <n v="1083"/>
    <n v="0"/>
    <n v="126"/>
    <n v="97"/>
    <n v="13"/>
    <n v="1017"/>
    <n v="101"/>
    <n v="47"/>
    <n v="136"/>
    <n v="28"/>
    <n v="248"/>
    <n v="0"/>
    <n v="18"/>
    <n v="51"/>
    <n v="9"/>
    <n v="25"/>
    <n v="0"/>
    <n v="2"/>
    <n v="0"/>
    <n v="0"/>
    <n v="0"/>
    <n v="0"/>
    <n v="0"/>
    <n v="0"/>
    <n v="0"/>
    <n v="0"/>
    <n v="0"/>
    <n v="0"/>
    <n v="0"/>
    <n v="0"/>
    <n v="0"/>
    <n v="28"/>
    <n v="83"/>
    <n v="0"/>
    <n v="3"/>
    <n v="5"/>
    <m/>
    <m/>
    <m/>
    <m/>
    <m/>
    <m/>
    <m/>
    <m/>
    <m/>
    <m/>
    <m/>
    <m/>
    <m/>
    <m/>
    <m/>
    <m/>
  </r>
  <r>
    <x v="6"/>
    <x v="42"/>
    <x v="234"/>
    <x v="2"/>
    <n v="108"/>
    <n v="0"/>
    <n v="0"/>
    <n v="0"/>
    <n v="0"/>
    <n v="35"/>
    <n v="7"/>
    <n v="4"/>
    <n v="0"/>
    <n v="1"/>
    <n v="1"/>
    <n v="0"/>
    <n v="0"/>
    <n v="388"/>
    <n v="254"/>
    <n v="28"/>
    <n v="1"/>
    <n v="0"/>
    <n v="1085"/>
    <n v="200"/>
    <n v="80"/>
    <n v="98"/>
    <n v="12"/>
    <n v="1019"/>
    <n v="202"/>
    <n v="48"/>
    <n v="135"/>
    <n v="29"/>
    <n v="252"/>
    <n v="28"/>
    <n v="3"/>
    <n v="51"/>
    <n v="9"/>
    <n v="25"/>
    <n v="2"/>
    <n v="5"/>
    <n v="0"/>
    <n v="0"/>
    <n v="0"/>
    <n v="0"/>
    <n v="0"/>
    <n v="0"/>
    <n v="0"/>
    <n v="0"/>
    <n v="0"/>
    <n v="0"/>
    <n v="0"/>
    <n v="0"/>
    <n v="0"/>
    <n v="0"/>
    <n v="0"/>
    <n v="0"/>
    <n v="0"/>
    <n v="0"/>
    <n v="0"/>
    <n v="0"/>
    <n v="95"/>
    <n v="1"/>
    <n v="351"/>
    <n v="864"/>
    <n v="783"/>
    <n v="179"/>
    <n v="19"/>
    <m/>
    <m/>
    <m/>
    <m/>
    <m/>
    <m/>
    <m/>
  </r>
  <r>
    <x v="6"/>
    <x v="42"/>
    <x v="234"/>
    <x v="3"/>
    <n v="108"/>
    <n v="0"/>
    <n v="0"/>
    <n v="0"/>
    <n v="0"/>
    <n v="41"/>
    <n v="7"/>
    <n v="4"/>
    <n v="0"/>
    <n v="1"/>
    <n v="1"/>
    <n v="0"/>
    <n v="0"/>
    <n v="391"/>
    <n v="263"/>
    <n v="28"/>
    <n v="1"/>
    <n v="2"/>
    <n v="1075"/>
    <n v="258"/>
    <n v="79"/>
    <n v="94"/>
    <n v="12"/>
    <n v="1023"/>
    <n v="264"/>
    <n v="47"/>
    <n v="133"/>
    <n v="31"/>
    <n v="254"/>
    <n v="32"/>
    <n v="3"/>
    <n v="50"/>
    <n v="8"/>
    <n v="24"/>
    <n v="3"/>
    <n v="5"/>
    <n v="0"/>
    <n v="0"/>
    <n v="0"/>
    <n v="0"/>
    <n v="0"/>
    <n v="0"/>
    <n v="0"/>
    <n v="0"/>
    <n v="0"/>
    <n v="0"/>
    <n v="0"/>
    <n v="0"/>
    <n v="0"/>
    <n v="0"/>
    <n v="0"/>
    <n v="0"/>
    <n v="0"/>
    <n v="0"/>
    <n v="0"/>
    <n v="0"/>
    <n v="95"/>
    <n v="1"/>
    <n v="352"/>
    <n v="860"/>
    <n v="785"/>
    <n v="182"/>
    <n v="18"/>
    <m/>
    <m/>
    <m/>
    <m/>
    <m/>
    <m/>
    <m/>
  </r>
  <r>
    <x v="6"/>
    <x v="42"/>
    <x v="234"/>
    <x v="4"/>
    <n v="108"/>
    <n v="0"/>
    <n v="0"/>
    <n v="0"/>
    <n v="0"/>
    <n v="48"/>
    <n v="7"/>
    <n v="4"/>
    <n v="0"/>
    <n v="1"/>
    <n v="1"/>
    <n v="0"/>
    <n v="0"/>
    <n v="391"/>
    <n v="271"/>
    <n v="28"/>
    <n v="2"/>
    <n v="2"/>
    <n v="1072"/>
    <n v="322"/>
    <n v="77"/>
    <n v="96"/>
    <n v="12"/>
    <n v="1027"/>
    <n v="351"/>
    <n v="47"/>
    <n v="132"/>
    <n v="33"/>
    <n v="258"/>
    <n v="40"/>
    <n v="3"/>
    <n v="49"/>
    <n v="7"/>
    <n v="23"/>
    <n v="3"/>
    <n v="4"/>
    <n v="0"/>
    <n v="0"/>
    <n v="0"/>
    <n v="0"/>
    <n v="0"/>
    <n v="0"/>
    <n v="0"/>
    <n v="0"/>
    <n v="0"/>
    <n v="0"/>
    <n v="0"/>
    <n v="0"/>
    <n v="0"/>
    <n v="0"/>
    <n v="0"/>
    <n v="0"/>
    <n v="0"/>
    <n v="0"/>
    <n v="0"/>
    <n v="0"/>
    <n v="95"/>
    <n v="1"/>
    <n v="351"/>
    <n v="855"/>
    <n v="788"/>
    <n v="187"/>
    <n v="18"/>
    <m/>
    <m/>
    <m/>
    <m/>
    <m/>
    <m/>
    <m/>
  </r>
  <r>
    <x v="6"/>
    <x v="42"/>
    <x v="234"/>
    <x v="5"/>
    <n v="108"/>
    <n v="0"/>
    <n v="0"/>
    <n v="0"/>
    <n v="0"/>
    <n v="54"/>
    <n v="7"/>
    <n v="4"/>
    <n v="1"/>
    <n v="1"/>
    <n v="1"/>
    <n v="0"/>
    <n v="0"/>
    <n v="393"/>
    <n v="285"/>
    <n v="28"/>
    <n v="3"/>
    <n v="1"/>
    <n v="1072"/>
    <n v="393"/>
    <n v="76"/>
    <n v="95"/>
    <n v="13"/>
    <n v="1026"/>
    <n v="464"/>
    <n v="46"/>
    <n v="131"/>
    <n v="30"/>
    <n v="261"/>
    <n v="52"/>
    <n v="3"/>
    <n v="49"/>
    <n v="7"/>
    <n v="23"/>
    <n v="4"/>
    <n v="4"/>
    <n v="0"/>
    <n v="0"/>
    <n v="0"/>
    <n v="0"/>
    <n v="0"/>
    <n v="0"/>
    <n v="0"/>
    <n v="0"/>
    <n v="0"/>
    <n v="0"/>
    <n v="0"/>
    <n v="0"/>
    <n v="0"/>
    <n v="0"/>
    <n v="0"/>
    <n v="0"/>
    <n v="0"/>
    <n v="0"/>
    <n v="0"/>
    <n v="0"/>
    <n v="94"/>
    <n v="1"/>
    <n v="353"/>
    <n v="853"/>
    <n v="793"/>
    <n v="190"/>
    <n v="18"/>
    <m/>
    <m/>
    <m/>
    <m/>
    <m/>
    <m/>
    <m/>
  </r>
  <r>
    <x v="6"/>
    <x v="42"/>
    <x v="234"/>
    <x v="6"/>
    <n v="108"/>
    <n v="0"/>
    <n v="0"/>
    <n v="0"/>
    <n v="0"/>
    <n v="56"/>
    <n v="7"/>
    <n v="4"/>
    <n v="1"/>
    <n v="1"/>
    <n v="1"/>
    <n v="0"/>
    <n v="0"/>
    <n v="392"/>
    <n v="292"/>
    <n v="27"/>
    <n v="2"/>
    <n v="1"/>
    <n v="1074"/>
    <n v="451"/>
    <n v="76"/>
    <n v="93"/>
    <n v="14"/>
    <n v="1029"/>
    <n v="516"/>
    <n v="46"/>
    <n v="130"/>
    <n v="31"/>
    <n v="261"/>
    <n v="63"/>
    <n v="3"/>
    <n v="49"/>
    <n v="7"/>
    <n v="23"/>
    <n v="4"/>
    <n v="4"/>
    <n v="0"/>
    <n v="0"/>
    <n v="0"/>
    <n v="0"/>
    <n v="0"/>
    <n v="0"/>
    <n v="0"/>
    <n v="0"/>
    <n v="0"/>
    <n v="0"/>
    <n v="0"/>
    <n v="0"/>
    <n v="0"/>
    <n v="0"/>
    <n v="0"/>
    <n v="0"/>
    <n v="0"/>
    <n v="0"/>
    <n v="0"/>
    <n v="0"/>
    <n v="94"/>
    <n v="1"/>
    <n v="354"/>
    <n v="858"/>
    <n v="797"/>
    <n v="190"/>
    <n v="18"/>
    <m/>
    <m/>
    <m/>
    <m/>
    <m/>
    <m/>
    <m/>
  </r>
  <r>
    <x v="6"/>
    <x v="42"/>
    <x v="234"/>
    <x v="7"/>
    <n v="109"/>
    <n v="0"/>
    <n v="0"/>
    <n v="0"/>
    <n v="0"/>
    <n v="64"/>
    <n v="7"/>
    <n v="4"/>
    <n v="1"/>
    <n v="1"/>
    <n v="1"/>
    <n v="0"/>
    <n v="0"/>
    <n v="393"/>
    <n v="312"/>
    <n v="27"/>
    <n v="2"/>
    <n v="1"/>
    <n v="1074"/>
    <n v="513"/>
    <n v="75"/>
    <n v="91"/>
    <n v="14"/>
    <n v="1029"/>
    <n v="553"/>
    <n v="46"/>
    <n v="129"/>
    <n v="32"/>
    <n v="262"/>
    <n v="80"/>
    <n v="3"/>
    <n v="50"/>
    <n v="6"/>
    <n v="22"/>
    <n v="13"/>
    <n v="4"/>
    <n v="0"/>
    <n v="0"/>
    <n v="0"/>
    <n v="0"/>
    <n v="0"/>
    <n v="0"/>
    <n v="0"/>
    <n v="0"/>
    <n v="0"/>
    <n v="0"/>
    <n v="0"/>
    <n v="0"/>
    <n v="0"/>
    <n v="0"/>
    <n v="0"/>
    <n v="0"/>
    <n v="0"/>
    <n v="0"/>
    <n v="0"/>
    <n v="0"/>
    <n v="95"/>
    <n v="1"/>
    <n v="355"/>
    <n v="858"/>
    <n v="797"/>
    <n v="195"/>
    <n v="17"/>
    <m/>
    <m/>
    <m/>
    <m/>
    <m/>
    <m/>
    <m/>
  </r>
  <r>
    <x v="6"/>
    <x v="42"/>
    <x v="234"/>
    <x v="8"/>
    <n v="111"/>
    <n v="0"/>
    <n v="0"/>
    <n v="0"/>
    <n v="0"/>
    <n v="67"/>
    <n v="6"/>
    <n v="4"/>
    <n v="2"/>
    <n v="1"/>
    <n v="1"/>
    <n v="0"/>
    <n v="0"/>
    <n v="392"/>
    <n v="314"/>
    <n v="27"/>
    <n v="2"/>
    <n v="1"/>
    <n v="1082"/>
    <n v="568"/>
    <n v="73"/>
    <n v="92"/>
    <n v="16"/>
    <n v="1031"/>
    <n v="593"/>
    <n v="45"/>
    <n v="129"/>
    <n v="30"/>
    <n v="262"/>
    <n v="113"/>
    <n v="2"/>
    <n v="49"/>
    <n v="6"/>
    <n v="22"/>
    <n v="14"/>
    <n v="4"/>
    <n v="0"/>
    <n v="0"/>
    <n v="0"/>
    <n v="0"/>
    <n v="0"/>
    <n v="0"/>
    <n v="0"/>
    <n v="0"/>
    <n v="0"/>
    <n v="0"/>
    <n v="0"/>
    <n v="0"/>
    <n v="0"/>
    <n v="0"/>
    <n v="0"/>
    <n v="0"/>
    <n v="0"/>
    <n v="0"/>
    <n v="0"/>
    <n v="0"/>
    <n v="97"/>
    <n v="1"/>
    <n v="354"/>
    <n v="866"/>
    <n v="802"/>
    <n v="198"/>
    <n v="17"/>
    <n v="5796"/>
    <n v="1760"/>
    <n v="0"/>
    <n v="108"/>
    <n v="1269"/>
    <n v="242"/>
    <n v="3920"/>
  </r>
  <r>
    <x v="6"/>
    <x v="42"/>
    <x v="234"/>
    <x v="9"/>
    <n v="111"/>
    <n v="0"/>
    <n v="0"/>
    <n v="0"/>
    <n v="0"/>
    <n v="70"/>
    <n v="6"/>
    <n v="4"/>
    <n v="2"/>
    <n v="1"/>
    <n v="1"/>
    <n v="0"/>
    <n v="0"/>
    <n v="395"/>
    <n v="320"/>
    <n v="27"/>
    <n v="2"/>
    <n v="2"/>
    <n v="1080"/>
    <n v="619"/>
    <n v="71"/>
    <n v="91"/>
    <n v="16"/>
    <n v="1036"/>
    <n v="605"/>
    <n v="45"/>
    <n v="131"/>
    <n v="32"/>
    <n v="264"/>
    <n v="130"/>
    <n v="2"/>
    <n v="49"/>
    <n v="7"/>
    <n v="22"/>
    <n v="15"/>
    <n v="4"/>
    <n v="0"/>
    <n v="0"/>
    <n v="0"/>
    <n v="0"/>
    <n v="0"/>
    <n v="0"/>
    <n v="0"/>
    <n v="0"/>
    <n v="0"/>
    <n v="0"/>
    <n v="0"/>
    <n v="0"/>
    <n v="0"/>
    <n v="0"/>
    <n v="0"/>
    <n v="0"/>
    <n v="0"/>
    <n v="0"/>
    <n v="0"/>
    <n v="0"/>
    <n v="98"/>
    <n v="1"/>
    <n v="356"/>
    <n v="865"/>
    <n v="802"/>
    <n v="199"/>
    <n v="17"/>
    <n v="5810"/>
    <n v="2262"/>
    <n v="0"/>
    <n v="108"/>
    <n v="1263"/>
    <n v="237"/>
    <n v="3951"/>
  </r>
  <r>
    <x v="6"/>
    <x v="42"/>
    <x v="234"/>
    <x v="10"/>
    <n v="113"/>
    <n v="0"/>
    <n v="0"/>
    <n v="0"/>
    <n v="0"/>
    <n v="74"/>
    <n v="6"/>
    <n v="4"/>
    <n v="2"/>
    <n v="1"/>
    <n v="1"/>
    <n v="0"/>
    <n v="0"/>
    <n v="393"/>
    <n v="318"/>
    <n v="27"/>
    <n v="1"/>
    <n v="2"/>
    <n v="1078"/>
    <n v="631"/>
    <n v="71"/>
    <n v="90"/>
    <n v="16"/>
    <n v="1040"/>
    <n v="614"/>
    <n v="44"/>
    <n v="131"/>
    <n v="31"/>
    <n v="265"/>
    <n v="135"/>
    <n v="2"/>
    <n v="49"/>
    <n v="8"/>
    <n v="23"/>
    <n v="16"/>
    <n v="4"/>
    <n v="0"/>
    <n v="0"/>
    <n v="0"/>
    <n v="0"/>
    <n v="0"/>
    <n v="0"/>
    <n v="0"/>
    <n v="0"/>
    <n v="0"/>
    <n v="0"/>
    <n v="0"/>
    <n v="0"/>
    <n v="0"/>
    <n v="0"/>
    <n v="0"/>
    <n v="0"/>
    <n v="0"/>
    <n v="0"/>
    <n v="0"/>
    <n v="0"/>
    <n v="100"/>
    <n v="1"/>
    <n v="354"/>
    <n v="866"/>
    <n v="806"/>
    <n v="199"/>
    <n v="18"/>
    <n v="5808"/>
    <n v="2396"/>
    <n v="0"/>
    <n v="107"/>
    <n v="1257"/>
    <n v="234"/>
    <n v="3960"/>
  </r>
  <r>
    <x v="6"/>
    <x v="42"/>
    <x v="234"/>
    <x v="11"/>
    <n v="112"/>
    <n v="0"/>
    <n v="0"/>
    <n v="0"/>
    <n v="0"/>
    <n v="77"/>
    <n v="6"/>
    <n v="4"/>
    <n v="2"/>
    <n v="1"/>
    <n v="1"/>
    <n v="0"/>
    <n v="0"/>
    <n v="394"/>
    <n v="325"/>
    <n v="27"/>
    <n v="1"/>
    <n v="2"/>
    <n v="1079"/>
    <n v="644"/>
    <n v="71"/>
    <n v="91"/>
    <n v="16"/>
    <n v="1042"/>
    <n v="629"/>
    <n v="44"/>
    <n v="129"/>
    <n v="31"/>
    <n v="266"/>
    <n v="146"/>
    <n v="2"/>
    <n v="48"/>
    <n v="8"/>
    <n v="22"/>
    <n v="16"/>
    <n v="4"/>
    <n v="0"/>
    <n v="0"/>
    <n v="0"/>
    <n v="0"/>
    <n v="0"/>
    <n v="0"/>
    <n v="0"/>
    <n v="0"/>
    <n v="0"/>
    <n v="0"/>
    <n v="0"/>
    <n v="0"/>
    <n v="0"/>
    <n v="0"/>
    <n v="0"/>
    <n v="0"/>
    <n v="0"/>
    <n v="0"/>
    <n v="0"/>
    <n v="0"/>
    <n v="99"/>
    <n v="1"/>
    <n v="355"/>
    <n v="867"/>
    <n v="811"/>
    <n v="200"/>
    <n v="17"/>
    <n v="5803"/>
    <n v="2571"/>
    <n v="0"/>
    <n v="106"/>
    <n v="1247"/>
    <n v="234"/>
    <n v="3972"/>
  </r>
  <r>
    <x v="6"/>
    <x v="42"/>
    <x v="234"/>
    <x v="29"/>
    <n v="112"/>
    <n v="0"/>
    <n v="0"/>
    <n v="0"/>
    <n v="0"/>
    <n v="78"/>
    <n v="6"/>
    <n v="4"/>
    <n v="2"/>
    <n v="1"/>
    <n v="1"/>
    <n v="0"/>
    <n v="0"/>
    <n v="395"/>
    <n v="325"/>
    <n v="26"/>
    <n v="1"/>
    <n v="4"/>
    <n v="1091"/>
    <n v="662"/>
    <n v="71"/>
    <n v="91"/>
    <n v="17"/>
    <n v="1047"/>
    <n v="642"/>
    <n v="44"/>
    <n v="127"/>
    <n v="33"/>
    <n v="267"/>
    <n v="153"/>
    <n v="2"/>
    <n v="48"/>
    <n v="8"/>
    <n v="22"/>
    <n v="17"/>
    <n v="4"/>
    <n v="0"/>
    <n v="0"/>
    <n v="0"/>
    <n v="0"/>
    <n v="0"/>
    <n v="0"/>
    <n v="0"/>
    <n v="0"/>
    <n v="0"/>
    <n v="0"/>
    <n v="0"/>
    <n v="0"/>
    <n v="0"/>
    <n v="0"/>
    <n v="0"/>
    <n v="0"/>
    <n v="0"/>
    <n v="0"/>
    <n v="0"/>
    <n v="0"/>
    <n v="99"/>
    <n v="1"/>
    <n v="355"/>
    <n v="880"/>
    <n v="817"/>
    <n v="201"/>
    <n v="17"/>
    <n v="5827"/>
    <n v="2687"/>
    <n v="0"/>
    <n v="106"/>
    <n v="1240"/>
    <n v="242"/>
    <n v="3985"/>
  </r>
  <r>
    <x v="6"/>
    <x v="42"/>
    <x v="234"/>
    <x v="30"/>
    <n v="112"/>
    <n v="0"/>
    <n v="0"/>
    <n v="0"/>
    <n v="0"/>
    <n v="78"/>
    <n v="6"/>
    <n v="5"/>
    <n v="2"/>
    <n v="1"/>
    <n v="1"/>
    <n v="0"/>
    <n v="0"/>
    <n v="396"/>
    <n v="325"/>
    <n v="27"/>
    <n v="1"/>
    <n v="4"/>
    <n v="1096"/>
    <n v="664"/>
    <n v="71"/>
    <n v="93"/>
    <n v="17"/>
    <n v="1048"/>
    <n v="642"/>
    <n v="44"/>
    <n v="128"/>
    <n v="33"/>
    <n v="267"/>
    <n v="154"/>
    <n v="2"/>
    <n v="48"/>
    <n v="8"/>
    <n v="22"/>
    <n v="17"/>
    <n v="4"/>
    <n v="0"/>
    <n v="0"/>
    <n v="0"/>
    <n v="0"/>
    <n v="0"/>
    <n v="0"/>
    <n v="0"/>
    <n v="0"/>
    <n v="0"/>
    <n v="0"/>
    <n v="0"/>
    <n v="0"/>
    <n v="0"/>
    <n v="0"/>
    <n v="0"/>
    <n v="0"/>
    <n v="0"/>
    <n v="0"/>
    <n v="0"/>
    <n v="0"/>
    <n v="98"/>
    <n v="1"/>
    <n v="356"/>
    <n v="882"/>
    <n v="817"/>
    <n v="202"/>
    <n v="17"/>
    <n v="5841"/>
    <n v="2713"/>
    <n v="0"/>
    <n v="106"/>
    <n v="1236"/>
    <n v="249"/>
    <n v="3994"/>
  </r>
  <r>
    <x v="6"/>
    <x v="42"/>
    <x v="234"/>
    <x v="32"/>
    <n v="112"/>
    <n v="0"/>
    <n v="0"/>
    <n v="0"/>
    <n v="0"/>
    <n v="79"/>
    <n v="6"/>
    <n v="5"/>
    <n v="1"/>
    <n v="1"/>
    <n v="1"/>
    <n v="0"/>
    <n v="0"/>
    <n v="395"/>
    <n v="326"/>
    <n v="27"/>
    <n v="2"/>
    <n v="4"/>
    <n v="1091"/>
    <n v="668"/>
    <n v="71"/>
    <n v="91"/>
    <n v="16"/>
    <n v="1050"/>
    <n v="659"/>
    <n v="43"/>
    <n v="128"/>
    <n v="33"/>
    <n v="264"/>
    <n v="152"/>
    <n v="2"/>
    <n v="47"/>
    <n v="8"/>
    <n v="22"/>
    <n v="17"/>
    <n v="4"/>
    <n v="0"/>
    <n v="0"/>
    <n v="0"/>
    <n v="0"/>
    <n v="0"/>
    <n v="0"/>
    <n v="0"/>
    <n v="0"/>
    <n v="0"/>
    <n v="0"/>
    <n v="0"/>
    <n v="0"/>
    <n v="0"/>
    <n v="0"/>
    <n v="0"/>
    <n v="0"/>
    <n v="0"/>
    <n v="0"/>
    <n v="0"/>
    <n v="0"/>
    <n v="98"/>
    <n v="1"/>
    <n v="354"/>
    <n v="880"/>
    <n v="818"/>
    <n v="199"/>
    <n v="17"/>
    <n v="5779"/>
    <n v="2764"/>
    <n v="0"/>
    <n v="104"/>
    <n v="1199"/>
    <n v="258"/>
    <n v="3971"/>
  </r>
  <r>
    <x v="6"/>
    <x v="42"/>
    <x v="234"/>
    <x v="15"/>
    <n v="113"/>
    <n v="0"/>
    <n v="0"/>
    <n v="0"/>
    <n v="0"/>
    <n v="80"/>
    <n v="6"/>
    <n v="5"/>
    <n v="1"/>
    <n v="1"/>
    <n v="1"/>
    <n v="0"/>
    <n v="0"/>
    <n v="394"/>
    <n v="326"/>
    <n v="27"/>
    <n v="2"/>
    <n v="3"/>
    <n v="1091"/>
    <n v="675"/>
    <n v="71"/>
    <n v="91"/>
    <n v="16"/>
    <n v="1051"/>
    <n v="663"/>
    <n v="43"/>
    <n v="128"/>
    <n v="33"/>
    <n v="266"/>
    <n v="155"/>
    <n v="2"/>
    <n v="46"/>
    <n v="8"/>
    <n v="22"/>
    <n v="17"/>
    <n v="4"/>
    <n v="0"/>
    <n v="0"/>
    <n v="0"/>
    <n v="0"/>
    <n v="0"/>
    <n v="0"/>
    <n v="0"/>
    <n v="0"/>
    <n v="0"/>
    <n v="0"/>
    <n v="0"/>
    <n v="0"/>
    <n v="0"/>
    <n v="0"/>
    <n v="0"/>
    <n v="0"/>
    <n v="0"/>
    <n v="0"/>
    <n v="0"/>
    <n v="0"/>
    <n v="99"/>
    <n v="1"/>
    <n v="353"/>
    <n v="882"/>
    <n v="820"/>
    <n v="202"/>
    <n v="17"/>
    <n v="5790"/>
    <n v="2796"/>
    <n v="0"/>
    <n v="104"/>
    <n v="1196"/>
    <n v="256"/>
    <n v="3988"/>
  </r>
  <r>
    <x v="6"/>
    <x v="42"/>
    <x v="234"/>
    <x v="16"/>
    <n v="113"/>
    <n v="0"/>
    <n v="0"/>
    <n v="0"/>
    <n v="0"/>
    <n v="83"/>
    <n v="6"/>
    <n v="5"/>
    <n v="1"/>
    <n v="1"/>
    <n v="1"/>
    <n v="0"/>
    <n v="0"/>
    <n v="396"/>
    <n v="327"/>
    <n v="27"/>
    <n v="2"/>
    <n v="4"/>
    <n v="1095"/>
    <n v="679"/>
    <n v="71"/>
    <n v="92"/>
    <n v="18"/>
    <n v="1052"/>
    <n v="665"/>
    <n v="43"/>
    <n v="127"/>
    <n v="33"/>
    <n v="267"/>
    <n v="157"/>
    <n v="2"/>
    <n v="46"/>
    <n v="7"/>
    <n v="22"/>
    <n v="17"/>
    <n v="4"/>
    <n v="0"/>
    <n v="0"/>
    <n v="0"/>
    <n v="0"/>
    <n v="0"/>
    <n v="0"/>
    <n v="0"/>
    <n v="0"/>
    <n v="0"/>
    <n v="0"/>
    <n v="0"/>
    <n v="0"/>
    <n v="0"/>
    <n v="0"/>
    <n v="0"/>
    <n v="0"/>
    <n v="0"/>
    <n v="0"/>
    <n v="0"/>
    <n v="0"/>
    <n v="99"/>
    <n v="1"/>
    <n v="354"/>
    <n v="882"/>
    <n v="823"/>
    <n v="206"/>
    <n v="17"/>
    <n v="5787"/>
    <n v="2822"/>
    <n v="0"/>
    <n v="104"/>
    <n v="1189"/>
    <n v="259"/>
    <n v="3994"/>
  </r>
  <r>
    <x v="6"/>
    <x v="42"/>
    <x v="234"/>
    <x v="16"/>
    <m/>
    <m/>
    <m/>
    <m/>
    <m/>
    <m/>
    <m/>
    <m/>
    <m/>
    <m/>
    <m/>
    <m/>
    <m/>
    <m/>
    <m/>
    <m/>
    <m/>
    <m/>
    <n v="1"/>
    <m/>
    <m/>
    <m/>
    <m/>
    <m/>
    <m/>
    <m/>
    <m/>
    <m/>
    <m/>
    <m/>
    <m/>
    <m/>
    <m/>
    <m/>
    <m/>
    <m/>
    <m/>
    <m/>
    <m/>
    <m/>
    <m/>
    <m/>
    <m/>
    <m/>
    <m/>
    <m/>
    <m/>
    <m/>
    <m/>
    <m/>
    <m/>
    <m/>
    <m/>
    <m/>
    <m/>
    <m/>
    <m/>
    <m/>
    <m/>
    <n v="1"/>
    <m/>
    <m/>
    <m/>
    <m/>
    <m/>
    <m/>
    <m/>
    <m/>
    <m/>
    <m/>
  </r>
  <r>
    <x v="6"/>
    <x v="41"/>
    <x v="235"/>
    <x v="0"/>
    <n v="232"/>
    <n v="7"/>
    <n v="3"/>
    <n v="2"/>
    <n v="1"/>
    <n v="41"/>
    <n v="10"/>
    <n v="18"/>
    <n v="0"/>
    <n v="41"/>
    <n v="0"/>
    <n v="28"/>
    <n v="0"/>
    <n v="556"/>
    <n v="0"/>
    <n v="225"/>
    <n v="20"/>
    <n v="3"/>
    <n v="1836"/>
    <n v="0"/>
    <n v="99"/>
    <n v="258"/>
    <n v="18"/>
    <n v="1704"/>
    <n v="97"/>
    <n v="21"/>
    <n v="246"/>
    <n v="19"/>
    <n v="409"/>
    <n v="0"/>
    <n v="12"/>
    <n v="60"/>
    <n v="9"/>
    <n v="86"/>
    <n v="0"/>
    <n v="16"/>
    <n v="1"/>
    <n v="2"/>
    <n v="0"/>
    <n v="0"/>
    <n v="0"/>
    <n v="0"/>
    <n v="0"/>
    <n v="1"/>
    <n v="0"/>
    <n v="0"/>
    <n v="0"/>
    <n v="1"/>
    <n v="0"/>
    <n v="28"/>
    <n v="89"/>
    <n v="0"/>
    <n v="2"/>
    <n v="4"/>
    <m/>
    <m/>
    <m/>
    <m/>
    <m/>
    <m/>
    <m/>
    <m/>
    <m/>
    <m/>
    <m/>
    <m/>
    <m/>
    <m/>
    <m/>
    <m/>
  </r>
  <r>
    <x v="6"/>
    <x v="41"/>
    <x v="235"/>
    <x v="1"/>
    <n v="230"/>
    <n v="6"/>
    <n v="2"/>
    <n v="2"/>
    <n v="1"/>
    <n v="54"/>
    <n v="10"/>
    <n v="17"/>
    <n v="0"/>
    <n v="41"/>
    <n v="0"/>
    <n v="29"/>
    <n v="0"/>
    <n v="556"/>
    <n v="0"/>
    <n v="285"/>
    <n v="20"/>
    <n v="4"/>
    <n v="1838"/>
    <n v="0"/>
    <n v="147"/>
    <n v="256"/>
    <n v="17"/>
    <n v="1709"/>
    <n v="120"/>
    <n v="23"/>
    <n v="243"/>
    <n v="20"/>
    <n v="411"/>
    <n v="0"/>
    <n v="18"/>
    <n v="60"/>
    <n v="8"/>
    <n v="86"/>
    <n v="0"/>
    <n v="18"/>
    <n v="1"/>
    <n v="2"/>
    <n v="0"/>
    <n v="0"/>
    <n v="0"/>
    <n v="0"/>
    <n v="0"/>
    <n v="1"/>
    <n v="0"/>
    <n v="0"/>
    <n v="0"/>
    <n v="1"/>
    <n v="0"/>
    <n v="28"/>
    <n v="90"/>
    <n v="0"/>
    <n v="2"/>
    <n v="4"/>
    <m/>
    <m/>
    <m/>
    <m/>
    <m/>
    <m/>
    <m/>
    <m/>
    <m/>
    <m/>
    <m/>
    <m/>
    <m/>
    <m/>
    <m/>
    <m/>
  </r>
  <r>
    <x v="6"/>
    <x v="41"/>
    <x v="235"/>
    <x v="2"/>
    <n v="232"/>
    <n v="6"/>
    <n v="2"/>
    <n v="2"/>
    <n v="1"/>
    <n v="75"/>
    <n v="10"/>
    <n v="17"/>
    <n v="1"/>
    <n v="41"/>
    <n v="29"/>
    <n v="1"/>
    <n v="0"/>
    <n v="556"/>
    <n v="341"/>
    <n v="28"/>
    <n v="20"/>
    <n v="4"/>
    <n v="1843"/>
    <n v="241"/>
    <n v="91"/>
    <n v="256"/>
    <n v="18"/>
    <n v="1711"/>
    <n v="164"/>
    <n v="23"/>
    <n v="242"/>
    <n v="20"/>
    <n v="412"/>
    <n v="23"/>
    <n v="2"/>
    <n v="59"/>
    <n v="8"/>
    <n v="86"/>
    <n v="21"/>
    <n v="4"/>
    <n v="1"/>
    <n v="2"/>
    <n v="0"/>
    <n v="0"/>
    <n v="0"/>
    <n v="0"/>
    <n v="0"/>
    <n v="1"/>
    <n v="0"/>
    <n v="0"/>
    <n v="0"/>
    <n v="0"/>
    <n v="1"/>
    <n v="0"/>
    <n v="0"/>
    <n v="0"/>
    <n v="0"/>
    <n v="0"/>
    <n v="6"/>
    <n v="1"/>
    <n v="195"/>
    <n v="39"/>
    <n v="492"/>
    <n v="1395"/>
    <n v="1377"/>
    <n v="319"/>
    <n v="78"/>
    <m/>
    <m/>
    <m/>
    <m/>
    <m/>
    <m/>
    <m/>
  </r>
  <r>
    <x v="6"/>
    <x v="41"/>
    <x v="235"/>
    <x v="3"/>
    <n v="231"/>
    <n v="6"/>
    <n v="2"/>
    <n v="2"/>
    <n v="1"/>
    <n v="86"/>
    <n v="9"/>
    <n v="16"/>
    <n v="1"/>
    <n v="41"/>
    <n v="31"/>
    <n v="1"/>
    <n v="0"/>
    <n v="557"/>
    <n v="352"/>
    <n v="28"/>
    <n v="20"/>
    <n v="4"/>
    <n v="1836"/>
    <n v="312"/>
    <n v="91"/>
    <n v="249"/>
    <n v="19"/>
    <n v="1712"/>
    <n v="210"/>
    <n v="23"/>
    <n v="238"/>
    <n v="21"/>
    <n v="414"/>
    <n v="27"/>
    <n v="2"/>
    <n v="61"/>
    <n v="8"/>
    <n v="87"/>
    <n v="22"/>
    <n v="4"/>
    <n v="2"/>
    <n v="2"/>
    <n v="0"/>
    <n v="0"/>
    <n v="0"/>
    <n v="0"/>
    <n v="0"/>
    <n v="1"/>
    <n v="0"/>
    <n v="0"/>
    <n v="0"/>
    <n v="0"/>
    <n v="1"/>
    <n v="0"/>
    <n v="0"/>
    <n v="0"/>
    <n v="0"/>
    <n v="0"/>
    <n v="6"/>
    <n v="1"/>
    <n v="196"/>
    <n v="39"/>
    <n v="496"/>
    <n v="1394"/>
    <n v="1381"/>
    <n v="318"/>
    <n v="78"/>
    <m/>
    <m/>
    <m/>
    <m/>
    <m/>
    <m/>
    <m/>
  </r>
  <r>
    <x v="6"/>
    <x v="41"/>
    <x v="235"/>
    <x v="4"/>
    <n v="234"/>
    <n v="6"/>
    <n v="2"/>
    <n v="2"/>
    <n v="1"/>
    <n v="101"/>
    <n v="9"/>
    <n v="16"/>
    <n v="1"/>
    <n v="41"/>
    <n v="32"/>
    <n v="1"/>
    <n v="0"/>
    <n v="557"/>
    <n v="379"/>
    <n v="28"/>
    <n v="20"/>
    <n v="2"/>
    <n v="1840"/>
    <n v="406"/>
    <n v="92"/>
    <n v="249"/>
    <n v="20"/>
    <n v="1711"/>
    <n v="287"/>
    <n v="23"/>
    <n v="236"/>
    <n v="22"/>
    <n v="413"/>
    <n v="31"/>
    <n v="0"/>
    <n v="62"/>
    <n v="7"/>
    <n v="89"/>
    <n v="24"/>
    <n v="4"/>
    <n v="2"/>
    <n v="2"/>
    <n v="0"/>
    <n v="0"/>
    <n v="0"/>
    <n v="0"/>
    <n v="0"/>
    <n v="1"/>
    <n v="0"/>
    <n v="0"/>
    <n v="0"/>
    <n v="0"/>
    <n v="1"/>
    <n v="0"/>
    <n v="0"/>
    <n v="0"/>
    <n v="0"/>
    <n v="0"/>
    <n v="6"/>
    <n v="1"/>
    <n v="200"/>
    <n v="39"/>
    <n v="496"/>
    <n v="1399"/>
    <n v="1379"/>
    <n v="320"/>
    <n v="79"/>
    <m/>
    <m/>
    <m/>
    <m/>
    <m/>
    <m/>
    <m/>
  </r>
  <r>
    <x v="6"/>
    <x v="41"/>
    <x v="235"/>
    <x v="5"/>
    <n v="236"/>
    <n v="6"/>
    <n v="3"/>
    <n v="2"/>
    <n v="1"/>
    <n v="125"/>
    <n v="9"/>
    <n v="16"/>
    <n v="1"/>
    <n v="41"/>
    <n v="35"/>
    <n v="1"/>
    <n v="0"/>
    <n v="559"/>
    <n v="396"/>
    <n v="27"/>
    <n v="19"/>
    <n v="2"/>
    <n v="1845"/>
    <n v="570"/>
    <n v="92"/>
    <n v="247"/>
    <n v="19"/>
    <n v="1711"/>
    <n v="427"/>
    <n v="23"/>
    <n v="238"/>
    <n v="23"/>
    <n v="413"/>
    <n v="52"/>
    <n v="0"/>
    <n v="61"/>
    <n v="7"/>
    <n v="89"/>
    <n v="37"/>
    <n v="4"/>
    <n v="2"/>
    <n v="2"/>
    <n v="0"/>
    <n v="0"/>
    <n v="0"/>
    <n v="0"/>
    <n v="0"/>
    <n v="1"/>
    <n v="0"/>
    <n v="0"/>
    <n v="0"/>
    <n v="0"/>
    <n v="1"/>
    <n v="0"/>
    <n v="0"/>
    <n v="0"/>
    <n v="0"/>
    <n v="0"/>
    <n v="6"/>
    <n v="1"/>
    <n v="203"/>
    <n v="39"/>
    <n v="498"/>
    <n v="1417"/>
    <n v="1384"/>
    <n v="325"/>
    <n v="79"/>
    <m/>
    <m/>
    <m/>
    <m/>
    <m/>
    <m/>
    <m/>
  </r>
  <r>
    <x v="6"/>
    <x v="41"/>
    <x v="235"/>
    <x v="6"/>
    <n v="237"/>
    <n v="6"/>
    <n v="5"/>
    <n v="2"/>
    <n v="1"/>
    <n v="134"/>
    <n v="9"/>
    <n v="16"/>
    <n v="1"/>
    <n v="42"/>
    <n v="36"/>
    <n v="1"/>
    <n v="0"/>
    <n v="560"/>
    <n v="411"/>
    <n v="26"/>
    <n v="19"/>
    <n v="2"/>
    <n v="1850"/>
    <n v="634"/>
    <n v="91"/>
    <n v="246"/>
    <n v="18"/>
    <n v="1707"/>
    <n v="521"/>
    <n v="23"/>
    <n v="233"/>
    <n v="20"/>
    <n v="415"/>
    <n v="64"/>
    <n v="0"/>
    <n v="60"/>
    <n v="7"/>
    <n v="91"/>
    <n v="44"/>
    <n v="4"/>
    <n v="2"/>
    <n v="2"/>
    <n v="0"/>
    <n v="0"/>
    <n v="0"/>
    <n v="0"/>
    <n v="0"/>
    <n v="1"/>
    <n v="0"/>
    <n v="0"/>
    <n v="0"/>
    <n v="0"/>
    <n v="1"/>
    <n v="0"/>
    <n v="0"/>
    <n v="0"/>
    <n v="0"/>
    <n v="0"/>
    <n v="6"/>
    <n v="1"/>
    <n v="204"/>
    <n v="40"/>
    <n v="501"/>
    <n v="1428"/>
    <n v="1386"/>
    <n v="328"/>
    <n v="81"/>
    <m/>
    <m/>
    <m/>
    <m/>
    <m/>
    <m/>
    <m/>
  </r>
  <r>
    <x v="6"/>
    <x v="41"/>
    <x v="235"/>
    <x v="7"/>
    <n v="238"/>
    <n v="6"/>
    <n v="6"/>
    <n v="2"/>
    <n v="1"/>
    <n v="150"/>
    <n v="10"/>
    <n v="15"/>
    <n v="1"/>
    <n v="41"/>
    <n v="37"/>
    <n v="1"/>
    <n v="0"/>
    <n v="559"/>
    <n v="425"/>
    <n v="26"/>
    <n v="18"/>
    <n v="2"/>
    <n v="1852"/>
    <n v="744"/>
    <n v="90"/>
    <n v="241"/>
    <n v="20"/>
    <n v="1709"/>
    <n v="727"/>
    <n v="23"/>
    <n v="232"/>
    <n v="21"/>
    <n v="421"/>
    <n v="100"/>
    <n v="1"/>
    <n v="59"/>
    <n v="7"/>
    <n v="91"/>
    <n v="48"/>
    <n v="4"/>
    <n v="2"/>
    <n v="1"/>
    <n v="0"/>
    <n v="0"/>
    <n v="0"/>
    <n v="0"/>
    <n v="0"/>
    <n v="1"/>
    <n v="0"/>
    <n v="0"/>
    <n v="0"/>
    <n v="0"/>
    <n v="1"/>
    <n v="0"/>
    <n v="0"/>
    <n v="0"/>
    <n v="0"/>
    <n v="0"/>
    <n v="6"/>
    <n v="1"/>
    <n v="205"/>
    <n v="39"/>
    <n v="501"/>
    <n v="1431"/>
    <n v="1392"/>
    <n v="334"/>
    <n v="81"/>
    <m/>
    <m/>
    <m/>
    <m/>
    <m/>
    <m/>
    <m/>
  </r>
  <r>
    <x v="6"/>
    <x v="41"/>
    <x v="235"/>
    <x v="8"/>
    <n v="239"/>
    <n v="5"/>
    <n v="5"/>
    <n v="2"/>
    <n v="1"/>
    <n v="161"/>
    <n v="10"/>
    <n v="15"/>
    <n v="1"/>
    <n v="41"/>
    <n v="37"/>
    <n v="1"/>
    <n v="0"/>
    <n v="559"/>
    <n v="435"/>
    <n v="26"/>
    <n v="19"/>
    <n v="1"/>
    <n v="1856"/>
    <n v="894"/>
    <n v="90"/>
    <n v="239"/>
    <n v="20"/>
    <n v="1714"/>
    <n v="948"/>
    <n v="23"/>
    <n v="230"/>
    <n v="21"/>
    <n v="425"/>
    <n v="206"/>
    <n v="1"/>
    <n v="59"/>
    <n v="7"/>
    <n v="90"/>
    <n v="55"/>
    <n v="4"/>
    <n v="2"/>
    <n v="1"/>
    <n v="0"/>
    <n v="0"/>
    <n v="0"/>
    <n v="0"/>
    <n v="0"/>
    <n v="1"/>
    <n v="0"/>
    <n v="0"/>
    <n v="0"/>
    <n v="0"/>
    <n v="1"/>
    <n v="0"/>
    <n v="0"/>
    <n v="0"/>
    <n v="0"/>
    <n v="0"/>
    <n v="5"/>
    <n v="1"/>
    <n v="206"/>
    <n v="39"/>
    <n v="501"/>
    <n v="1441"/>
    <n v="1400"/>
    <n v="342"/>
    <n v="81"/>
    <n v="9180"/>
    <n v="3192"/>
    <n v="0"/>
    <n v="64"/>
    <n v="1934"/>
    <n v="293"/>
    <n v="6514"/>
  </r>
  <r>
    <x v="6"/>
    <x v="41"/>
    <x v="235"/>
    <x v="9"/>
    <n v="240"/>
    <n v="5"/>
    <n v="5"/>
    <n v="2"/>
    <n v="1"/>
    <n v="165"/>
    <n v="11"/>
    <n v="14"/>
    <n v="1"/>
    <n v="41"/>
    <n v="37"/>
    <n v="1"/>
    <n v="0"/>
    <n v="562"/>
    <n v="443"/>
    <n v="26"/>
    <n v="18"/>
    <n v="2"/>
    <n v="1861"/>
    <n v="970"/>
    <n v="91"/>
    <n v="240"/>
    <n v="20"/>
    <n v="1720"/>
    <n v="1037"/>
    <n v="21"/>
    <n v="228"/>
    <n v="21"/>
    <n v="426"/>
    <n v="225"/>
    <n v="1"/>
    <n v="59"/>
    <n v="7"/>
    <n v="90"/>
    <n v="59"/>
    <n v="4"/>
    <n v="2"/>
    <n v="1"/>
    <n v="0"/>
    <n v="0"/>
    <n v="0"/>
    <n v="0"/>
    <n v="0"/>
    <n v="1"/>
    <n v="0"/>
    <n v="0"/>
    <n v="0"/>
    <n v="0"/>
    <n v="1"/>
    <n v="0"/>
    <n v="0"/>
    <n v="0"/>
    <n v="0"/>
    <n v="0"/>
    <n v="5"/>
    <n v="1"/>
    <n v="207"/>
    <n v="39"/>
    <n v="503"/>
    <n v="1444"/>
    <n v="1407"/>
    <n v="344"/>
    <n v="81"/>
    <n v="9181"/>
    <n v="3818"/>
    <n v="0"/>
    <n v="62"/>
    <n v="1907"/>
    <n v="298"/>
    <n v="6539"/>
  </r>
  <r>
    <x v="6"/>
    <x v="41"/>
    <x v="235"/>
    <x v="10"/>
    <n v="238"/>
    <n v="5"/>
    <n v="5"/>
    <n v="2"/>
    <n v="1"/>
    <n v="164"/>
    <n v="11"/>
    <n v="14"/>
    <n v="1"/>
    <n v="41"/>
    <n v="37"/>
    <n v="1"/>
    <n v="0"/>
    <n v="565"/>
    <n v="449"/>
    <n v="26"/>
    <n v="18"/>
    <n v="1"/>
    <n v="1868"/>
    <n v="1001"/>
    <n v="92"/>
    <n v="237"/>
    <n v="20"/>
    <n v="1723"/>
    <n v="1073"/>
    <n v="21"/>
    <n v="229"/>
    <n v="21"/>
    <n v="426"/>
    <n v="237"/>
    <n v="1"/>
    <n v="58"/>
    <n v="7"/>
    <n v="89"/>
    <n v="58"/>
    <n v="4"/>
    <n v="2"/>
    <n v="1"/>
    <n v="0"/>
    <n v="0"/>
    <n v="0"/>
    <n v="0"/>
    <n v="0"/>
    <n v="1"/>
    <n v="0"/>
    <n v="0"/>
    <n v="0"/>
    <n v="0"/>
    <n v="1"/>
    <n v="0"/>
    <n v="0"/>
    <n v="0"/>
    <n v="0"/>
    <n v="0"/>
    <n v="5"/>
    <n v="1"/>
    <n v="206"/>
    <n v="39"/>
    <n v="507"/>
    <n v="1448"/>
    <n v="1412"/>
    <n v="344"/>
    <n v="80"/>
    <n v="9190"/>
    <n v="4026"/>
    <n v="0"/>
    <n v="62"/>
    <n v="1896"/>
    <n v="300"/>
    <n v="6557"/>
  </r>
  <r>
    <x v="6"/>
    <x v="41"/>
    <x v="235"/>
    <x v="11"/>
    <n v="237"/>
    <n v="5"/>
    <n v="5"/>
    <n v="2"/>
    <n v="1"/>
    <n v="165"/>
    <n v="11"/>
    <n v="13"/>
    <n v="1"/>
    <n v="41"/>
    <n v="37"/>
    <n v="1"/>
    <n v="0"/>
    <n v="565"/>
    <n v="453"/>
    <n v="25"/>
    <n v="17"/>
    <n v="1"/>
    <n v="1876"/>
    <n v="1044"/>
    <n v="93"/>
    <n v="235"/>
    <n v="21"/>
    <n v="1725"/>
    <n v="1112"/>
    <n v="21"/>
    <n v="229"/>
    <n v="21"/>
    <n v="427"/>
    <n v="247"/>
    <n v="1"/>
    <n v="58"/>
    <n v="7"/>
    <n v="89"/>
    <n v="59"/>
    <n v="4"/>
    <n v="2"/>
    <n v="1"/>
    <n v="0"/>
    <n v="0"/>
    <n v="0"/>
    <n v="0"/>
    <n v="0"/>
    <n v="1"/>
    <n v="0"/>
    <n v="0"/>
    <n v="0"/>
    <n v="0"/>
    <n v="1"/>
    <n v="0"/>
    <n v="0"/>
    <n v="0"/>
    <n v="0"/>
    <n v="0"/>
    <n v="5"/>
    <n v="1"/>
    <n v="206"/>
    <n v="39"/>
    <n v="508"/>
    <n v="1460"/>
    <n v="1414"/>
    <n v="347"/>
    <n v="80"/>
    <n v="9202"/>
    <n v="4338"/>
    <n v="0"/>
    <n v="63"/>
    <n v="1878"/>
    <n v="300"/>
    <n v="6590"/>
  </r>
  <r>
    <x v="6"/>
    <x v="41"/>
    <x v="235"/>
    <x v="29"/>
    <n v="235"/>
    <n v="5"/>
    <n v="5"/>
    <n v="2"/>
    <n v="1"/>
    <n v="164"/>
    <n v="13"/>
    <n v="11"/>
    <n v="1"/>
    <n v="41"/>
    <n v="36"/>
    <n v="1"/>
    <n v="1"/>
    <n v="565"/>
    <n v="454"/>
    <n v="30"/>
    <n v="13"/>
    <n v="1"/>
    <n v="1881"/>
    <n v="1067"/>
    <n v="98"/>
    <n v="225"/>
    <n v="22"/>
    <n v="1719"/>
    <n v="1137"/>
    <n v="23"/>
    <n v="222"/>
    <n v="20"/>
    <n v="428"/>
    <n v="256"/>
    <n v="1"/>
    <n v="59"/>
    <n v="7"/>
    <n v="88"/>
    <n v="62"/>
    <n v="4"/>
    <n v="2"/>
    <n v="1"/>
    <n v="0"/>
    <n v="0"/>
    <n v="0"/>
    <n v="0"/>
    <n v="0"/>
    <n v="1"/>
    <n v="0"/>
    <n v="0"/>
    <n v="0"/>
    <n v="0"/>
    <n v="1"/>
    <n v="0"/>
    <n v="0"/>
    <n v="0"/>
    <n v="0"/>
    <n v="0"/>
    <n v="5"/>
    <n v="1"/>
    <n v="204"/>
    <n v="38"/>
    <n v="507"/>
    <n v="1467"/>
    <n v="1414"/>
    <n v="351"/>
    <n v="79"/>
    <n v="9195"/>
    <n v="4535"/>
    <n v="0"/>
    <n v="69"/>
    <n v="1846"/>
    <n v="301"/>
    <n v="6619"/>
  </r>
  <r>
    <x v="6"/>
    <x v="41"/>
    <x v="235"/>
    <x v="30"/>
    <n v="236"/>
    <n v="5"/>
    <n v="5"/>
    <n v="2"/>
    <n v="1"/>
    <n v="165"/>
    <n v="14"/>
    <n v="10"/>
    <n v="1"/>
    <n v="41"/>
    <n v="36"/>
    <n v="1"/>
    <n v="1"/>
    <n v="566"/>
    <n v="456"/>
    <n v="31"/>
    <n v="12"/>
    <n v="1"/>
    <n v="1885"/>
    <n v="1072"/>
    <n v="103"/>
    <n v="219"/>
    <n v="23"/>
    <n v="1718"/>
    <n v="1141"/>
    <n v="23"/>
    <n v="220"/>
    <n v="20"/>
    <n v="432"/>
    <n v="259"/>
    <n v="1"/>
    <n v="59"/>
    <n v="7"/>
    <n v="88"/>
    <n v="66"/>
    <n v="4"/>
    <n v="2"/>
    <n v="1"/>
    <n v="0"/>
    <n v="0"/>
    <n v="0"/>
    <n v="0"/>
    <n v="0"/>
    <n v="1"/>
    <n v="0"/>
    <n v="0"/>
    <n v="0"/>
    <n v="0"/>
    <n v="1"/>
    <n v="0"/>
    <n v="0"/>
    <n v="0"/>
    <n v="0"/>
    <n v="0"/>
    <n v="5"/>
    <n v="1"/>
    <n v="204"/>
    <n v="38"/>
    <n v="510"/>
    <n v="1469"/>
    <n v="1415"/>
    <n v="355"/>
    <n v="79"/>
    <n v="9195"/>
    <n v="4575"/>
    <n v="0"/>
    <n v="70"/>
    <n v="1842"/>
    <n v="302"/>
    <n v="6622"/>
  </r>
  <r>
    <x v="6"/>
    <x v="41"/>
    <x v="235"/>
    <x v="32"/>
    <n v="235"/>
    <n v="5"/>
    <n v="5"/>
    <n v="2"/>
    <n v="1"/>
    <n v="165"/>
    <n v="14"/>
    <n v="10"/>
    <n v="0"/>
    <n v="40"/>
    <n v="35"/>
    <n v="1"/>
    <n v="1"/>
    <n v="570"/>
    <n v="462"/>
    <n v="32"/>
    <n v="11"/>
    <n v="3"/>
    <n v="1884"/>
    <n v="1090"/>
    <n v="105"/>
    <n v="213"/>
    <n v="22"/>
    <n v="1723"/>
    <n v="1158"/>
    <n v="24"/>
    <n v="217"/>
    <n v="20"/>
    <n v="434"/>
    <n v="264"/>
    <n v="4"/>
    <n v="57"/>
    <n v="7"/>
    <n v="87"/>
    <n v="65"/>
    <n v="4"/>
    <n v="2"/>
    <n v="1"/>
    <n v="0"/>
    <n v="0"/>
    <n v="0"/>
    <n v="0"/>
    <n v="0"/>
    <n v="1"/>
    <n v="0"/>
    <n v="0"/>
    <n v="0"/>
    <n v="0"/>
    <n v="1"/>
    <n v="0"/>
    <n v="0"/>
    <n v="0"/>
    <n v="0"/>
    <n v="0"/>
    <n v="5"/>
    <n v="1"/>
    <n v="203"/>
    <n v="37"/>
    <n v="513"/>
    <n v="1475"/>
    <n v="1420"/>
    <n v="356"/>
    <n v="78"/>
    <n v="9201"/>
    <n v="4733"/>
    <n v="0"/>
    <n v="80"/>
    <n v="1819"/>
    <n v="305"/>
    <n v="6651"/>
  </r>
  <r>
    <x v="6"/>
    <x v="41"/>
    <x v="235"/>
    <x v="15"/>
    <n v="234"/>
    <n v="5"/>
    <n v="5"/>
    <n v="2"/>
    <n v="1"/>
    <n v="165"/>
    <n v="13"/>
    <n v="10"/>
    <n v="0"/>
    <n v="40"/>
    <n v="35"/>
    <n v="1"/>
    <n v="1"/>
    <n v="571"/>
    <n v="463"/>
    <n v="32"/>
    <n v="11"/>
    <n v="3"/>
    <n v="1888"/>
    <n v="1101"/>
    <n v="106"/>
    <n v="213"/>
    <n v="22"/>
    <n v="1729"/>
    <n v="1168"/>
    <n v="24"/>
    <n v="218"/>
    <n v="20"/>
    <n v="439"/>
    <n v="269"/>
    <n v="5"/>
    <n v="57"/>
    <n v="7"/>
    <n v="87"/>
    <n v="66"/>
    <n v="4"/>
    <n v="2"/>
    <n v="1"/>
    <n v="0"/>
    <n v="0"/>
    <n v="0"/>
    <n v="0"/>
    <n v="0"/>
    <n v="1"/>
    <n v="0"/>
    <n v="0"/>
    <n v="0"/>
    <n v="0"/>
    <n v="1"/>
    <n v="0"/>
    <n v="0"/>
    <n v="0"/>
    <n v="0"/>
    <n v="0"/>
    <n v="5"/>
    <n v="1"/>
    <n v="203"/>
    <n v="37"/>
    <n v="515"/>
    <n v="1478"/>
    <n v="1427"/>
    <n v="359"/>
    <n v="78"/>
    <n v="9236"/>
    <n v="4784"/>
    <n v="0"/>
    <n v="84"/>
    <n v="1814"/>
    <n v="319"/>
    <n v="6675"/>
  </r>
  <r>
    <x v="6"/>
    <x v="41"/>
    <x v="235"/>
    <x v="16"/>
    <n v="234"/>
    <n v="6"/>
    <n v="5"/>
    <n v="2"/>
    <n v="1"/>
    <n v="165"/>
    <n v="13"/>
    <n v="10"/>
    <n v="0"/>
    <n v="40"/>
    <n v="34"/>
    <n v="1"/>
    <n v="1"/>
    <n v="573"/>
    <n v="464"/>
    <n v="33"/>
    <n v="11"/>
    <n v="3"/>
    <n v="1892"/>
    <n v="1109"/>
    <n v="112"/>
    <n v="209"/>
    <n v="24"/>
    <n v="1735"/>
    <n v="1178"/>
    <n v="25"/>
    <n v="216"/>
    <n v="21"/>
    <n v="443"/>
    <n v="274"/>
    <n v="6"/>
    <n v="58"/>
    <n v="7"/>
    <n v="87"/>
    <n v="66"/>
    <n v="4"/>
    <n v="2"/>
    <n v="1"/>
    <n v="0"/>
    <n v="1"/>
    <n v="0"/>
    <n v="0"/>
    <n v="0"/>
    <n v="1"/>
    <n v="0"/>
    <n v="0"/>
    <n v="0"/>
    <n v="0"/>
    <n v="1"/>
    <n v="0"/>
    <n v="0"/>
    <n v="0"/>
    <n v="0"/>
    <n v="0"/>
    <n v="5"/>
    <n v="1"/>
    <n v="203"/>
    <n v="37"/>
    <n v="516"/>
    <n v="1479"/>
    <n v="1433"/>
    <n v="362"/>
    <n v="78"/>
    <n v="9250"/>
    <n v="4848"/>
    <n v="0"/>
    <n v="102"/>
    <n v="1796"/>
    <n v="316"/>
    <n v="6703"/>
  </r>
  <r>
    <x v="6"/>
    <x v="41"/>
    <x v="235"/>
    <x v="16"/>
    <m/>
    <m/>
    <m/>
    <m/>
    <m/>
    <m/>
    <m/>
    <m/>
    <m/>
    <m/>
    <m/>
    <m/>
    <m/>
    <m/>
    <m/>
    <m/>
    <m/>
    <m/>
    <n v="1"/>
    <m/>
    <m/>
    <m/>
    <m/>
    <m/>
    <m/>
    <m/>
    <m/>
    <m/>
    <m/>
    <m/>
    <m/>
    <m/>
    <m/>
    <m/>
    <m/>
    <m/>
    <m/>
    <m/>
    <m/>
    <m/>
    <m/>
    <m/>
    <m/>
    <m/>
    <m/>
    <m/>
    <m/>
    <m/>
    <m/>
    <m/>
    <m/>
    <m/>
    <m/>
    <m/>
    <m/>
    <m/>
    <m/>
    <m/>
    <m/>
    <n v="1"/>
    <m/>
    <m/>
    <m/>
    <n v="1"/>
    <m/>
    <m/>
    <m/>
    <m/>
    <n v="1"/>
    <m/>
  </r>
  <r>
    <x v="6"/>
    <x v="43"/>
    <x v="236"/>
    <x v="0"/>
    <n v="148"/>
    <n v="8"/>
    <n v="2"/>
    <n v="0"/>
    <n v="0"/>
    <n v="56"/>
    <n v="4"/>
    <n v="3"/>
    <n v="1"/>
    <n v="37"/>
    <n v="0"/>
    <n v="0"/>
    <n v="0"/>
    <n v="828"/>
    <n v="0"/>
    <n v="634"/>
    <n v="7"/>
    <n v="8"/>
    <n v="1233"/>
    <n v="0"/>
    <n v="164"/>
    <n v="110"/>
    <n v="77"/>
    <n v="1297"/>
    <n v="160"/>
    <n v="26"/>
    <n v="130"/>
    <n v="45"/>
    <n v="201"/>
    <n v="0"/>
    <n v="18"/>
    <n v="35"/>
    <n v="20"/>
    <n v="89"/>
    <n v="0"/>
    <n v="27"/>
    <n v="0"/>
    <n v="1"/>
    <n v="0"/>
    <n v="0"/>
    <n v="0"/>
    <n v="0"/>
    <n v="0"/>
    <n v="0"/>
    <n v="0"/>
    <n v="0"/>
    <n v="0"/>
    <n v="2"/>
    <n v="0"/>
    <n v="34"/>
    <n v="33"/>
    <n v="0"/>
    <n v="7"/>
    <n v="3"/>
    <m/>
    <m/>
    <m/>
    <m/>
    <m/>
    <m/>
    <m/>
    <m/>
    <m/>
    <m/>
    <m/>
    <m/>
    <m/>
    <m/>
    <m/>
    <m/>
  </r>
  <r>
    <x v="6"/>
    <x v="43"/>
    <x v="236"/>
    <x v="1"/>
    <n v="148"/>
    <n v="8"/>
    <n v="3"/>
    <n v="0"/>
    <n v="0"/>
    <n v="64"/>
    <n v="4"/>
    <n v="3"/>
    <n v="1"/>
    <n v="37"/>
    <n v="0"/>
    <n v="27"/>
    <n v="0"/>
    <n v="827"/>
    <n v="0"/>
    <n v="663"/>
    <n v="7"/>
    <n v="7"/>
    <n v="1237"/>
    <n v="0"/>
    <n v="205"/>
    <n v="110"/>
    <n v="75"/>
    <n v="1290"/>
    <n v="220"/>
    <n v="26"/>
    <n v="130"/>
    <n v="44"/>
    <n v="204"/>
    <n v="0"/>
    <n v="22"/>
    <n v="34"/>
    <n v="20"/>
    <n v="89"/>
    <n v="0"/>
    <n v="60"/>
    <n v="0"/>
    <n v="1"/>
    <n v="0"/>
    <n v="0"/>
    <n v="0"/>
    <n v="0"/>
    <n v="0"/>
    <n v="0"/>
    <n v="0"/>
    <n v="0"/>
    <n v="0"/>
    <n v="2"/>
    <n v="0"/>
    <n v="34"/>
    <n v="33"/>
    <n v="0"/>
    <n v="7"/>
    <n v="3"/>
    <m/>
    <m/>
    <m/>
    <m/>
    <m/>
    <m/>
    <m/>
    <m/>
    <m/>
    <m/>
    <m/>
    <m/>
    <m/>
    <m/>
    <m/>
    <m/>
  </r>
  <r>
    <x v="6"/>
    <x v="43"/>
    <x v="236"/>
    <x v="2"/>
    <n v="148"/>
    <n v="8"/>
    <n v="4"/>
    <n v="0"/>
    <n v="0"/>
    <n v="77"/>
    <n v="4"/>
    <n v="3"/>
    <n v="0"/>
    <n v="36"/>
    <n v="28"/>
    <n v="2"/>
    <n v="0"/>
    <n v="827"/>
    <n v="688"/>
    <n v="33"/>
    <n v="7"/>
    <n v="7"/>
    <n v="1243"/>
    <n v="335"/>
    <n v="32"/>
    <n v="108"/>
    <n v="75"/>
    <n v="1287"/>
    <n v="318"/>
    <n v="26"/>
    <n v="130"/>
    <n v="43"/>
    <n v="206"/>
    <n v="27"/>
    <n v="7"/>
    <n v="34"/>
    <n v="19"/>
    <n v="88"/>
    <n v="67"/>
    <n v="3"/>
    <n v="0"/>
    <n v="0"/>
    <n v="0"/>
    <n v="0"/>
    <n v="0"/>
    <n v="0"/>
    <n v="0"/>
    <n v="0"/>
    <n v="0"/>
    <n v="0"/>
    <n v="0"/>
    <n v="0"/>
    <n v="0"/>
    <n v="0"/>
    <n v="0"/>
    <n v="0"/>
    <n v="0"/>
    <n v="0"/>
    <n v="8"/>
    <n v="0"/>
    <n v="139"/>
    <n v="34"/>
    <n v="771"/>
    <n v="975"/>
    <n v="1062"/>
    <n v="142"/>
    <n v="83"/>
    <m/>
    <m/>
    <m/>
    <m/>
    <m/>
    <m/>
    <m/>
  </r>
  <r>
    <x v="6"/>
    <x v="43"/>
    <x v="236"/>
    <x v="3"/>
    <n v="149"/>
    <n v="8"/>
    <n v="5"/>
    <n v="0"/>
    <n v="0"/>
    <n v="85"/>
    <n v="4"/>
    <n v="3"/>
    <n v="0"/>
    <n v="36"/>
    <n v="29"/>
    <n v="2"/>
    <n v="0"/>
    <n v="823"/>
    <n v="699"/>
    <n v="34"/>
    <n v="6"/>
    <n v="7"/>
    <n v="1246"/>
    <n v="434"/>
    <n v="32"/>
    <n v="105"/>
    <n v="74"/>
    <n v="1284"/>
    <n v="403"/>
    <n v="25"/>
    <n v="130"/>
    <n v="47"/>
    <n v="210"/>
    <n v="33"/>
    <n v="7"/>
    <n v="33"/>
    <n v="21"/>
    <n v="89"/>
    <n v="72"/>
    <n v="3"/>
    <n v="0"/>
    <n v="0"/>
    <n v="0"/>
    <n v="0"/>
    <n v="0"/>
    <n v="0"/>
    <n v="0"/>
    <n v="0"/>
    <n v="0"/>
    <n v="0"/>
    <n v="0"/>
    <n v="0"/>
    <n v="0"/>
    <n v="0"/>
    <n v="0"/>
    <n v="0"/>
    <n v="0"/>
    <n v="0"/>
    <n v="8"/>
    <n v="0"/>
    <n v="140"/>
    <n v="34"/>
    <n v="767"/>
    <n v="982"/>
    <n v="1057"/>
    <n v="144"/>
    <n v="84"/>
    <m/>
    <m/>
    <m/>
    <m/>
    <m/>
    <m/>
    <m/>
  </r>
  <r>
    <x v="6"/>
    <x v="43"/>
    <x v="236"/>
    <x v="4"/>
    <n v="149"/>
    <n v="8"/>
    <n v="6"/>
    <n v="0"/>
    <n v="0"/>
    <n v="96"/>
    <n v="4"/>
    <n v="3"/>
    <n v="0"/>
    <n v="36"/>
    <n v="29"/>
    <n v="2"/>
    <n v="0"/>
    <n v="826"/>
    <n v="710"/>
    <n v="35"/>
    <n v="6"/>
    <n v="7"/>
    <n v="1248"/>
    <n v="525"/>
    <n v="33"/>
    <n v="107"/>
    <n v="73"/>
    <n v="1283"/>
    <n v="503"/>
    <n v="24"/>
    <n v="128"/>
    <n v="46"/>
    <n v="210"/>
    <n v="35"/>
    <n v="7"/>
    <n v="33"/>
    <n v="20"/>
    <n v="90"/>
    <n v="73"/>
    <n v="3"/>
    <n v="0"/>
    <n v="0"/>
    <n v="0"/>
    <n v="0"/>
    <n v="0"/>
    <n v="0"/>
    <n v="0"/>
    <n v="0"/>
    <n v="0"/>
    <n v="0"/>
    <n v="0"/>
    <n v="0"/>
    <n v="0"/>
    <n v="0"/>
    <n v="0"/>
    <n v="0"/>
    <n v="0"/>
    <n v="0"/>
    <n v="8"/>
    <n v="0"/>
    <n v="140"/>
    <n v="34"/>
    <n v="769"/>
    <n v="984"/>
    <n v="1059"/>
    <n v="144"/>
    <n v="87"/>
    <m/>
    <m/>
    <m/>
    <m/>
    <m/>
    <m/>
    <m/>
  </r>
  <r>
    <x v="6"/>
    <x v="43"/>
    <x v="236"/>
    <x v="5"/>
    <n v="150"/>
    <n v="8"/>
    <n v="7"/>
    <n v="0"/>
    <n v="0"/>
    <n v="111"/>
    <n v="4"/>
    <n v="3"/>
    <n v="0"/>
    <n v="36"/>
    <n v="29"/>
    <n v="2"/>
    <n v="0"/>
    <n v="827"/>
    <n v="725"/>
    <n v="35"/>
    <n v="6"/>
    <n v="8"/>
    <n v="1249"/>
    <n v="647"/>
    <n v="33"/>
    <n v="105"/>
    <n v="72"/>
    <n v="1284"/>
    <n v="677"/>
    <n v="24"/>
    <n v="127"/>
    <n v="46"/>
    <n v="210"/>
    <n v="44"/>
    <n v="7"/>
    <n v="32"/>
    <n v="20"/>
    <n v="89"/>
    <n v="81"/>
    <n v="3"/>
    <n v="0"/>
    <n v="0"/>
    <n v="0"/>
    <n v="0"/>
    <n v="0"/>
    <n v="0"/>
    <n v="0"/>
    <n v="0"/>
    <n v="0"/>
    <n v="0"/>
    <n v="0"/>
    <n v="0"/>
    <n v="0"/>
    <n v="0"/>
    <n v="0"/>
    <n v="0"/>
    <n v="0"/>
    <n v="0"/>
    <n v="8"/>
    <n v="0"/>
    <n v="141"/>
    <n v="34"/>
    <n v="769"/>
    <n v="991"/>
    <n v="1061"/>
    <n v="144"/>
    <n v="86"/>
    <m/>
    <m/>
    <m/>
    <m/>
    <m/>
    <m/>
    <m/>
  </r>
  <r>
    <x v="6"/>
    <x v="43"/>
    <x v="236"/>
    <x v="6"/>
    <n v="151"/>
    <n v="8"/>
    <n v="7"/>
    <n v="0"/>
    <n v="0"/>
    <n v="113"/>
    <n v="4"/>
    <n v="4"/>
    <n v="0"/>
    <n v="36"/>
    <n v="30"/>
    <n v="2"/>
    <n v="0"/>
    <n v="828"/>
    <n v="729"/>
    <n v="35"/>
    <n v="6"/>
    <n v="7"/>
    <n v="1253"/>
    <n v="680"/>
    <n v="33"/>
    <n v="105"/>
    <n v="73"/>
    <n v="1284"/>
    <n v="717"/>
    <n v="24"/>
    <n v="127"/>
    <n v="46"/>
    <n v="214"/>
    <n v="46"/>
    <n v="7"/>
    <n v="32"/>
    <n v="21"/>
    <n v="88"/>
    <n v="81"/>
    <n v="3"/>
    <n v="0"/>
    <n v="0"/>
    <n v="0"/>
    <n v="0"/>
    <n v="0"/>
    <n v="0"/>
    <n v="0"/>
    <n v="0"/>
    <n v="0"/>
    <n v="0"/>
    <n v="0"/>
    <n v="0"/>
    <n v="0"/>
    <n v="0"/>
    <n v="0"/>
    <n v="0"/>
    <n v="0"/>
    <n v="0"/>
    <n v="8"/>
    <n v="0"/>
    <n v="141"/>
    <n v="34"/>
    <n v="772"/>
    <n v="997"/>
    <n v="1062"/>
    <n v="146"/>
    <n v="85"/>
    <m/>
    <m/>
    <m/>
    <m/>
    <m/>
    <m/>
    <m/>
  </r>
  <r>
    <x v="6"/>
    <x v="43"/>
    <x v="236"/>
    <x v="7"/>
    <n v="150"/>
    <n v="8"/>
    <n v="7"/>
    <n v="0"/>
    <n v="0"/>
    <n v="114"/>
    <n v="4"/>
    <n v="4"/>
    <n v="0"/>
    <n v="35"/>
    <n v="29"/>
    <n v="2"/>
    <n v="0"/>
    <n v="830"/>
    <n v="738"/>
    <n v="35"/>
    <n v="6"/>
    <n v="7"/>
    <n v="1253"/>
    <n v="723"/>
    <n v="32"/>
    <n v="103"/>
    <n v="73"/>
    <n v="1284"/>
    <n v="780"/>
    <n v="24"/>
    <n v="127"/>
    <n v="47"/>
    <n v="213"/>
    <n v="52"/>
    <n v="7"/>
    <n v="32"/>
    <n v="21"/>
    <n v="88"/>
    <n v="82"/>
    <n v="3"/>
    <n v="0"/>
    <n v="0"/>
    <n v="0"/>
    <n v="0"/>
    <n v="0"/>
    <n v="0"/>
    <n v="0"/>
    <n v="0"/>
    <n v="0"/>
    <n v="0"/>
    <n v="0"/>
    <n v="0"/>
    <n v="0"/>
    <n v="0"/>
    <n v="0"/>
    <n v="0"/>
    <n v="0"/>
    <n v="0"/>
    <n v="8"/>
    <n v="0"/>
    <n v="140"/>
    <n v="33"/>
    <n v="774"/>
    <n v="999"/>
    <n v="1063"/>
    <n v="145"/>
    <n v="85"/>
    <m/>
    <m/>
    <m/>
    <m/>
    <m/>
    <m/>
    <m/>
  </r>
  <r>
    <x v="6"/>
    <x v="43"/>
    <x v="236"/>
    <x v="8"/>
    <n v="149"/>
    <n v="7"/>
    <n v="6"/>
    <n v="0"/>
    <n v="0"/>
    <n v="114"/>
    <n v="4"/>
    <n v="4"/>
    <n v="0"/>
    <n v="34"/>
    <n v="31"/>
    <n v="2"/>
    <n v="0"/>
    <n v="832"/>
    <n v="744"/>
    <n v="35"/>
    <n v="6"/>
    <n v="7"/>
    <n v="1253"/>
    <n v="759"/>
    <n v="32"/>
    <n v="102"/>
    <n v="73"/>
    <n v="1284"/>
    <n v="848"/>
    <n v="24"/>
    <n v="127"/>
    <n v="45"/>
    <n v="214"/>
    <n v="73"/>
    <n v="7"/>
    <n v="32"/>
    <n v="20"/>
    <n v="88"/>
    <n v="82"/>
    <n v="3"/>
    <n v="0"/>
    <n v="0"/>
    <n v="0"/>
    <n v="0"/>
    <n v="0"/>
    <n v="0"/>
    <n v="0"/>
    <n v="0"/>
    <n v="0"/>
    <n v="0"/>
    <n v="0"/>
    <n v="0"/>
    <n v="0"/>
    <n v="0"/>
    <n v="0"/>
    <n v="0"/>
    <n v="0"/>
    <n v="0"/>
    <n v="7"/>
    <n v="0"/>
    <n v="139"/>
    <n v="32"/>
    <n v="777"/>
    <n v="1004"/>
    <n v="1063"/>
    <n v="148"/>
    <n v="85"/>
    <n v="4981"/>
    <n v="1537"/>
    <n v="0"/>
    <n v="56"/>
    <n v="211"/>
    <n v="1346"/>
    <n v="3172"/>
  </r>
  <r>
    <x v="6"/>
    <x v="43"/>
    <x v="236"/>
    <x v="9"/>
    <n v="149"/>
    <n v="7"/>
    <n v="6"/>
    <n v="0"/>
    <n v="0"/>
    <n v="120"/>
    <n v="4"/>
    <n v="4"/>
    <n v="0"/>
    <n v="35"/>
    <n v="32"/>
    <n v="2"/>
    <n v="0"/>
    <n v="830"/>
    <n v="747"/>
    <n v="35"/>
    <n v="6"/>
    <n v="7"/>
    <n v="1252"/>
    <n v="792"/>
    <n v="31"/>
    <n v="101"/>
    <n v="74"/>
    <n v="1279"/>
    <n v="883"/>
    <n v="24"/>
    <n v="125"/>
    <n v="43"/>
    <n v="213"/>
    <n v="94"/>
    <n v="7"/>
    <n v="32"/>
    <n v="20"/>
    <n v="88"/>
    <n v="82"/>
    <n v="3"/>
    <n v="0"/>
    <n v="0"/>
    <n v="0"/>
    <n v="0"/>
    <n v="0"/>
    <n v="0"/>
    <n v="0"/>
    <n v="0"/>
    <n v="0"/>
    <n v="0"/>
    <n v="0"/>
    <n v="0"/>
    <n v="0"/>
    <n v="0"/>
    <n v="0"/>
    <n v="0"/>
    <n v="0"/>
    <n v="0"/>
    <n v="7"/>
    <n v="0"/>
    <n v="140"/>
    <n v="33"/>
    <n v="775"/>
    <n v="1002"/>
    <n v="1061"/>
    <n v="149"/>
    <n v="85"/>
    <n v="4964"/>
    <n v="1881"/>
    <n v="0"/>
    <n v="56"/>
    <n v="211"/>
    <n v="1333"/>
    <n v="3168"/>
  </r>
  <r>
    <x v="6"/>
    <x v="43"/>
    <x v="236"/>
    <x v="10"/>
    <n v="149"/>
    <n v="7"/>
    <n v="6"/>
    <n v="0"/>
    <n v="0"/>
    <n v="120"/>
    <n v="4"/>
    <n v="4"/>
    <n v="0"/>
    <n v="35"/>
    <n v="32"/>
    <n v="2"/>
    <n v="0"/>
    <n v="833"/>
    <n v="749"/>
    <n v="35"/>
    <n v="6"/>
    <n v="7"/>
    <n v="1249"/>
    <n v="791"/>
    <n v="31"/>
    <n v="101"/>
    <n v="74"/>
    <n v="1280"/>
    <n v="883"/>
    <n v="24"/>
    <n v="125"/>
    <n v="44"/>
    <n v="214"/>
    <n v="95"/>
    <n v="7"/>
    <n v="32"/>
    <n v="20"/>
    <n v="88"/>
    <n v="82"/>
    <n v="3"/>
    <n v="0"/>
    <n v="0"/>
    <n v="0"/>
    <n v="0"/>
    <n v="0"/>
    <n v="0"/>
    <n v="0"/>
    <n v="0"/>
    <n v="0"/>
    <n v="0"/>
    <n v="0"/>
    <n v="0"/>
    <n v="0"/>
    <n v="0"/>
    <n v="0"/>
    <n v="0"/>
    <n v="0"/>
    <n v="0"/>
    <n v="7"/>
    <n v="0"/>
    <n v="140"/>
    <n v="33"/>
    <n v="778"/>
    <n v="999"/>
    <n v="1061"/>
    <n v="151"/>
    <n v="85"/>
    <n v="4973"/>
    <n v="1903"/>
    <n v="0"/>
    <n v="57"/>
    <n v="211"/>
    <n v="1332"/>
    <n v="3182"/>
  </r>
  <r>
    <x v="6"/>
    <x v="43"/>
    <x v="236"/>
    <x v="11"/>
    <n v="149"/>
    <n v="7"/>
    <n v="6"/>
    <n v="0"/>
    <n v="0"/>
    <n v="121"/>
    <n v="4"/>
    <n v="4"/>
    <n v="0"/>
    <n v="35"/>
    <n v="33"/>
    <n v="2"/>
    <n v="0"/>
    <n v="833"/>
    <n v="751"/>
    <n v="35"/>
    <n v="6"/>
    <n v="7"/>
    <n v="1255"/>
    <n v="801"/>
    <n v="31"/>
    <n v="101"/>
    <n v="74"/>
    <n v="1280"/>
    <n v="894"/>
    <n v="24"/>
    <n v="123"/>
    <n v="44"/>
    <n v="213"/>
    <n v="98"/>
    <n v="7"/>
    <n v="31"/>
    <n v="20"/>
    <n v="88"/>
    <n v="84"/>
    <n v="2"/>
    <n v="0"/>
    <n v="0"/>
    <n v="0"/>
    <n v="0"/>
    <n v="0"/>
    <n v="0"/>
    <n v="0"/>
    <n v="0"/>
    <n v="0"/>
    <n v="0"/>
    <n v="0"/>
    <n v="0"/>
    <n v="0"/>
    <n v="0"/>
    <n v="0"/>
    <n v="0"/>
    <n v="0"/>
    <n v="0"/>
    <n v="7"/>
    <n v="0"/>
    <n v="140"/>
    <n v="33"/>
    <n v="778"/>
    <n v="1004"/>
    <n v="1062"/>
    <n v="153"/>
    <n v="86"/>
    <n v="4982"/>
    <n v="2006"/>
    <n v="0"/>
    <n v="57"/>
    <n v="207"/>
    <n v="1335"/>
    <n v="3198"/>
  </r>
  <r>
    <x v="6"/>
    <x v="43"/>
    <x v="236"/>
    <x v="29"/>
    <n v="149"/>
    <n v="8"/>
    <n v="6"/>
    <n v="0"/>
    <n v="0"/>
    <n v="122"/>
    <n v="4"/>
    <n v="4"/>
    <n v="0"/>
    <n v="35"/>
    <n v="33"/>
    <n v="2"/>
    <n v="0"/>
    <n v="834"/>
    <n v="752"/>
    <n v="35"/>
    <n v="6"/>
    <n v="7"/>
    <n v="1267"/>
    <n v="808"/>
    <n v="31"/>
    <n v="103"/>
    <n v="80"/>
    <n v="1284"/>
    <n v="897"/>
    <n v="24"/>
    <n v="123"/>
    <n v="50"/>
    <n v="216"/>
    <n v="102"/>
    <n v="7"/>
    <n v="32"/>
    <n v="18"/>
    <n v="86"/>
    <n v="83"/>
    <n v="2"/>
    <n v="0"/>
    <n v="0"/>
    <n v="0"/>
    <n v="0"/>
    <n v="0"/>
    <n v="0"/>
    <n v="0"/>
    <n v="0"/>
    <n v="0"/>
    <n v="0"/>
    <n v="0"/>
    <n v="0"/>
    <n v="0"/>
    <n v="0"/>
    <n v="0"/>
    <n v="0"/>
    <n v="0"/>
    <n v="0"/>
    <n v="7"/>
    <n v="0"/>
    <n v="140"/>
    <n v="33"/>
    <n v="779"/>
    <n v="1011"/>
    <n v="1060"/>
    <n v="155"/>
    <n v="84"/>
    <n v="5004"/>
    <n v="2050"/>
    <n v="0"/>
    <n v="57"/>
    <n v="207"/>
    <n v="1345"/>
    <n v="3205"/>
  </r>
  <r>
    <x v="6"/>
    <x v="43"/>
    <x v="236"/>
    <x v="30"/>
    <n v="149"/>
    <n v="8"/>
    <n v="6"/>
    <n v="0"/>
    <n v="0"/>
    <n v="122"/>
    <n v="4"/>
    <n v="4"/>
    <n v="0"/>
    <n v="35"/>
    <n v="33"/>
    <n v="2"/>
    <n v="0"/>
    <n v="838"/>
    <n v="755"/>
    <n v="35"/>
    <n v="7"/>
    <n v="7"/>
    <n v="1268"/>
    <n v="812"/>
    <n v="31"/>
    <n v="103"/>
    <n v="79"/>
    <n v="1282"/>
    <n v="898"/>
    <n v="24"/>
    <n v="122"/>
    <n v="48"/>
    <n v="215"/>
    <n v="102"/>
    <n v="7"/>
    <n v="31"/>
    <n v="18"/>
    <n v="85"/>
    <n v="82"/>
    <n v="2"/>
    <n v="0"/>
    <n v="0"/>
    <n v="0"/>
    <n v="0"/>
    <n v="0"/>
    <n v="0"/>
    <n v="0"/>
    <n v="0"/>
    <n v="0"/>
    <n v="0"/>
    <n v="0"/>
    <n v="0"/>
    <n v="0"/>
    <n v="0"/>
    <n v="0"/>
    <n v="0"/>
    <n v="0"/>
    <n v="0"/>
    <n v="7"/>
    <n v="0"/>
    <n v="140"/>
    <n v="33"/>
    <n v="782"/>
    <n v="1013"/>
    <n v="1061"/>
    <n v="154"/>
    <n v="83"/>
    <n v="4998"/>
    <n v="2068"/>
    <n v="0"/>
    <n v="57"/>
    <n v="210"/>
    <n v="1327"/>
    <n v="3220"/>
  </r>
  <r>
    <x v="6"/>
    <x v="43"/>
    <x v="236"/>
    <x v="32"/>
    <n v="150"/>
    <n v="8"/>
    <n v="6"/>
    <n v="0"/>
    <n v="0"/>
    <n v="123"/>
    <n v="4"/>
    <n v="4"/>
    <n v="0"/>
    <n v="36"/>
    <n v="34"/>
    <n v="2"/>
    <n v="0"/>
    <n v="836"/>
    <n v="754"/>
    <n v="35"/>
    <n v="7"/>
    <n v="7"/>
    <n v="1272"/>
    <n v="815"/>
    <n v="30"/>
    <n v="104"/>
    <n v="78"/>
    <n v="1287"/>
    <n v="905"/>
    <n v="24"/>
    <n v="121"/>
    <n v="51"/>
    <n v="212"/>
    <n v="103"/>
    <n v="7"/>
    <n v="31"/>
    <n v="16"/>
    <n v="85"/>
    <n v="82"/>
    <n v="2"/>
    <n v="0"/>
    <n v="0"/>
    <n v="0"/>
    <n v="0"/>
    <n v="0"/>
    <n v="0"/>
    <n v="0"/>
    <n v="0"/>
    <n v="0"/>
    <n v="0"/>
    <n v="0"/>
    <n v="0"/>
    <n v="0"/>
    <n v="0"/>
    <n v="0"/>
    <n v="0"/>
    <n v="0"/>
    <n v="0"/>
    <n v="7"/>
    <n v="0"/>
    <n v="141"/>
    <n v="34"/>
    <n v="780"/>
    <n v="1017"/>
    <n v="1063"/>
    <n v="152"/>
    <n v="83"/>
    <n v="5028"/>
    <n v="2085"/>
    <n v="0"/>
    <n v="57"/>
    <n v="211"/>
    <n v="1332"/>
    <n v="3234"/>
  </r>
  <r>
    <x v="6"/>
    <x v="43"/>
    <x v="236"/>
    <x v="15"/>
    <n v="150"/>
    <n v="8"/>
    <n v="6"/>
    <n v="0"/>
    <n v="0"/>
    <n v="123"/>
    <n v="4"/>
    <n v="4"/>
    <n v="0"/>
    <n v="36"/>
    <n v="34"/>
    <n v="2"/>
    <n v="0"/>
    <n v="836"/>
    <n v="754"/>
    <n v="35"/>
    <n v="7"/>
    <n v="8"/>
    <n v="1274"/>
    <n v="818"/>
    <n v="29"/>
    <n v="104"/>
    <n v="78"/>
    <n v="1288"/>
    <n v="910"/>
    <n v="24"/>
    <n v="120"/>
    <n v="51"/>
    <n v="212"/>
    <n v="102"/>
    <n v="7"/>
    <n v="31"/>
    <n v="15"/>
    <n v="85"/>
    <n v="82"/>
    <n v="2"/>
    <n v="0"/>
    <n v="0"/>
    <n v="0"/>
    <n v="0"/>
    <n v="0"/>
    <n v="0"/>
    <n v="0"/>
    <n v="0"/>
    <n v="0"/>
    <n v="0"/>
    <n v="0"/>
    <n v="0"/>
    <n v="0"/>
    <n v="0"/>
    <n v="0"/>
    <n v="0"/>
    <n v="0"/>
    <n v="0"/>
    <n v="7"/>
    <n v="0"/>
    <n v="141"/>
    <n v="34"/>
    <n v="779"/>
    <n v="1019"/>
    <n v="1065"/>
    <n v="152"/>
    <n v="83"/>
    <n v="5031"/>
    <n v="2101"/>
    <n v="0"/>
    <n v="57"/>
    <n v="212"/>
    <n v="1324"/>
    <n v="3237"/>
  </r>
  <r>
    <x v="6"/>
    <x v="43"/>
    <x v="236"/>
    <x v="16"/>
    <n v="150"/>
    <n v="8"/>
    <n v="6"/>
    <n v="0"/>
    <n v="0"/>
    <n v="123"/>
    <n v="4"/>
    <n v="4"/>
    <n v="0"/>
    <n v="34"/>
    <n v="32"/>
    <n v="2"/>
    <n v="0"/>
    <n v="833"/>
    <n v="753"/>
    <n v="35"/>
    <n v="7"/>
    <n v="7"/>
    <n v="1273"/>
    <n v="826"/>
    <n v="30"/>
    <n v="102"/>
    <n v="77"/>
    <n v="1283"/>
    <n v="908"/>
    <n v="24"/>
    <n v="118"/>
    <n v="52"/>
    <n v="210"/>
    <n v="103"/>
    <n v="7"/>
    <n v="30"/>
    <n v="15"/>
    <n v="82"/>
    <n v="80"/>
    <n v="1"/>
    <n v="0"/>
    <n v="0"/>
    <n v="0"/>
    <n v="0"/>
    <n v="0"/>
    <n v="0"/>
    <n v="0"/>
    <n v="0"/>
    <n v="0"/>
    <n v="0"/>
    <n v="0"/>
    <n v="0"/>
    <n v="0"/>
    <n v="0"/>
    <n v="0"/>
    <n v="0"/>
    <n v="0"/>
    <n v="0"/>
    <n v="7"/>
    <n v="0"/>
    <n v="141"/>
    <n v="32"/>
    <n v="777"/>
    <n v="1020"/>
    <n v="1060"/>
    <n v="151"/>
    <n v="81"/>
    <n v="5009"/>
    <n v="2132"/>
    <n v="0"/>
    <n v="57"/>
    <n v="210"/>
    <n v="1306"/>
    <n v="3235"/>
  </r>
  <r>
    <x v="6"/>
    <x v="43"/>
    <x v="236"/>
    <x v="16"/>
    <m/>
    <m/>
    <m/>
    <m/>
    <m/>
    <m/>
    <m/>
    <m/>
    <m/>
    <m/>
    <m/>
    <m/>
    <m/>
    <n v="1"/>
    <n v="1"/>
    <m/>
    <m/>
    <m/>
    <n v="1"/>
    <m/>
    <m/>
    <m/>
    <n v="1"/>
    <m/>
    <m/>
    <m/>
    <m/>
    <m/>
    <m/>
    <m/>
    <m/>
    <m/>
    <m/>
    <m/>
    <m/>
    <m/>
    <m/>
    <m/>
    <m/>
    <m/>
    <m/>
    <m/>
    <m/>
    <m/>
    <m/>
    <m/>
    <m/>
    <m/>
    <m/>
    <m/>
    <m/>
    <m/>
    <m/>
    <m/>
    <m/>
    <m/>
    <m/>
    <m/>
    <n v="1"/>
    <m/>
    <m/>
    <m/>
    <m/>
    <m/>
    <m/>
    <m/>
    <m/>
    <m/>
    <m/>
    <m/>
  </r>
  <r>
    <x v="6"/>
    <x v="43"/>
    <x v="237"/>
    <x v="0"/>
    <n v="212"/>
    <n v="14"/>
    <n v="2"/>
    <n v="4"/>
    <n v="2"/>
    <n v="72"/>
    <n v="7"/>
    <n v="10"/>
    <n v="0"/>
    <n v="82"/>
    <n v="0"/>
    <n v="52"/>
    <n v="1"/>
    <n v="1244"/>
    <n v="0"/>
    <n v="758"/>
    <n v="22"/>
    <n v="1"/>
    <n v="1973"/>
    <n v="1"/>
    <n v="206"/>
    <n v="219"/>
    <n v="91"/>
    <n v="2154"/>
    <n v="175"/>
    <n v="66"/>
    <n v="243"/>
    <n v="29"/>
    <n v="236"/>
    <n v="0"/>
    <n v="8"/>
    <n v="27"/>
    <n v="18"/>
    <n v="161"/>
    <n v="0"/>
    <n v="39"/>
    <n v="2"/>
    <n v="2"/>
    <n v="0"/>
    <n v="0"/>
    <n v="0"/>
    <n v="0"/>
    <n v="0"/>
    <n v="0"/>
    <n v="0"/>
    <n v="0"/>
    <n v="0"/>
    <n v="3"/>
    <n v="2"/>
    <n v="56"/>
    <n v="93"/>
    <n v="0"/>
    <n v="14"/>
    <n v="13"/>
    <m/>
    <m/>
    <m/>
    <m/>
    <m/>
    <m/>
    <m/>
    <m/>
    <m/>
    <m/>
    <m/>
    <m/>
    <m/>
    <m/>
    <m/>
    <m/>
  </r>
  <r>
    <x v="6"/>
    <x v="43"/>
    <x v="237"/>
    <x v="1"/>
    <n v="213"/>
    <n v="14"/>
    <n v="5"/>
    <n v="4"/>
    <n v="2"/>
    <n v="93"/>
    <n v="7"/>
    <n v="10"/>
    <n v="0"/>
    <n v="83"/>
    <n v="0"/>
    <n v="57"/>
    <n v="0"/>
    <n v="1242"/>
    <n v="0"/>
    <n v="854"/>
    <n v="22"/>
    <n v="1"/>
    <n v="1967"/>
    <n v="1"/>
    <n v="275"/>
    <n v="219"/>
    <n v="90"/>
    <n v="2156"/>
    <n v="284"/>
    <n v="66"/>
    <n v="241"/>
    <n v="29"/>
    <n v="241"/>
    <n v="0"/>
    <n v="8"/>
    <n v="27"/>
    <n v="18"/>
    <n v="160"/>
    <n v="0"/>
    <n v="61"/>
    <n v="2"/>
    <n v="2"/>
    <n v="0"/>
    <n v="0"/>
    <n v="0"/>
    <n v="0"/>
    <n v="0"/>
    <n v="0"/>
    <n v="0"/>
    <n v="0"/>
    <n v="0"/>
    <n v="3"/>
    <n v="2"/>
    <n v="56"/>
    <n v="92"/>
    <n v="0"/>
    <n v="14"/>
    <n v="13"/>
    <m/>
    <m/>
    <m/>
    <m/>
    <m/>
    <m/>
    <m/>
    <m/>
    <m/>
    <m/>
    <m/>
    <m/>
    <m/>
    <m/>
    <m/>
    <m/>
  </r>
  <r>
    <x v="6"/>
    <x v="43"/>
    <x v="237"/>
    <x v="2"/>
    <n v="217"/>
    <n v="15"/>
    <n v="6"/>
    <n v="4"/>
    <n v="2"/>
    <n v="106"/>
    <n v="7"/>
    <n v="10"/>
    <n v="0"/>
    <n v="83"/>
    <n v="58"/>
    <n v="3"/>
    <n v="0"/>
    <n v="1244"/>
    <n v="937"/>
    <n v="56"/>
    <n v="22"/>
    <n v="3"/>
    <n v="1961"/>
    <n v="422"/>
    <n v="89"/>
    <n v="215"/>
    <n v="87"/>
    <n v="2160"/>
    <n v="485"/>
    <n v="66"/>
    <n v="241"/>
    <n v="33"/>
    <n v="240"/>
    <n v="11"/>
    <n v="14"/>
    <n v="27"/>
    <n v="17"/>
    <n v="160"/>
    <n v="89"/>
    <n v="13"/>
    <n v="2"/>
    <n v="2"/>
    <n v="0"/>
    <n v="0"/>
    <n v="0"/>
    <n v="0"/>
    <n v="0"/>
    <n v="0"/>
    <n v="0"/>
    <n v="0"/>
    <n v="0"/>
    <n v="0"/>
    <n v="2"/>
    <n v="0"/>
    <n v="1"/>
    <n v="0"/>
    <n v="0"/>
    <n v="0"/>
    <n v="12"/>
    <n v="4"/>
    <n v="188"/>
    <n v="74"/>
    <n v="1152"/>
    <n v="1494"/>
    <n v="1775"/>
    <n v="170"/>
    <n v="137"/>
    <m/>
    <m/>
    <m/>
    <m/>
    <m/>
    <m/>
    <m/>
  </r>
  <r>
    <x v="6"/>
    <x v="43"/>
    <x v="237"/>
    <x v="3"/>
    <n v="220"/>
    <n v="17"/>
    <n v="7"/>
    <n v="4"/>
    <n v="1"/>
    <n v="116"/>
    <n v="7"/>
    <n v="10"/>
    <n v="0"/>
    <n v="83"/>
    <n v="56"/>
    <n v="3"/>
    <n v="2"/>
    <n v="1237"/>
    <n v="959"/>
    <n v="56"/>
    <n v="22"/>
    <n v="2"/>
    <n v="1962"/>
    <n v="548"/>
    <n v="89"/>
    <n v="215"/>
    <n v="88"/>
    <n v="2153"/>
    <n v="605"/>
    <n v="66"/>
    <n v="238"/>
    <n v="31"/>
    <n v="242"/>
    <n v="14"/>
    <n v="14"/>
    <n v="27"/>
    <n v="19"/>
    <n v="160"/>
    <n v="90"/>
    <n v="12"/>
    <n v="2"/>
    <n v="2"/>
    <n v="0"/>
    <n v="0"/>
    <n v="0"/>
    <n v="0"/>
    <n v="0"/>
    <n v="0"/>
    <n v="0"/>
    <n v="0"/>
    <n v="0"/>
    <n v="0"/>
    <n v="2"/>
    <n v="0"/>
    <n v="1"/>
    <n v="0"/>
    <n v="0"/>
    <n v="0"/>
    <n v="15"/>
    <n v="4"/>
    <n v="192"/>
    <n v="71"/>
    <n v="1146"/>
    <n v="1497"/>
    <n v="1774"/>
    <n v="171"/>
    <n v="138"/>
    <m/>
    <m/>
    <m/>
    <m/>
    <m/>
    <m/>
    <m/>
  </r>
  <r>
    <x v="6"/>
    <x v="43"/>
    <x v="237"/>
    <x v="4"/>
    <n v="220"/>
    <n v="17"/>
    <n v="9"/>
    <n v="4"/>
    <n v="1"/>
    <n v="129"/>
    <n v="7"/>
    <n v="10"/>
    <n v="0"/>
    <n v="80"/>
    <n v="54"/>
    <n v="3"/>
    <n v="2"/>
    <n v="1238"/>
    <n v="981"/>
    <n v="56"/>
    <n v="22"/>
    <n v="3"/>
    <n v="1966"/>
    <n v="717"/>
    <n v="89"/>
    <n v="215"/>
    <n v="88"/>
    <n v="2154"/>
    <n v="760"/>
    <n v="65"/>
    <n v="238"/>
    <n v="32"/>
    <n v="245"/>
    <n v="14"/>
    <n v="14"/>
    <n v="27"/>
    <n v="20"/>
    <n v="162"/>
    <n v="100"/>
    <n v="13"/>
    <n v="2"/>
    <n v="2"/>
    <n v="0"/>
    <n v="0"/>
    <n v="0"/>
    <n v="0"/>
    <n v="0"/>
    <n v="0"/>
    <n v="0"/>
    <n v="0"/>
    <n v="0"/>
    <n v="0"/>
    <n v="2"/>
    <n v="0"/>
    <n v="1"/>
    <n v="0"/>
    <n v="0"/>
    <n v="0"/>
    <n v="15"/>
    <n v="4"/>
    <n v="192"/>
    <n v="69"/>
    <n v="1147"/>
    <n v="1501"/>
    <n v="1776"/>
    <n v="172"/>
    <n v="139"/>
    <m/>
    <m/>
    <m/>
    <m/>
    <m/>
    <m/>
    <m/>
  </r>
  <r>
    <x v="6"/>
    <x v="43"/>
    <x v="237"/>
    <x v="5"/>
    <n v="220"/>
    <n v="17"/>
    <n v="10"/>
    <n v="4"/>
    <n v="4"/>
    <n v="141"/>
    <n v="7"/>
    <n v="10"/>
    <n v="0"/>
    <n v="80"/>
    <n v="60"/>
    <n v="3"/>
    <n v="0"/>
    <n v="1240"/>
    <n v="1018"/>
    <n v="56"/>
    <n v="22"/>
    <n v="2"/>
    <n v="1961"/>
    <n v="935"/>
    <n v="85"/>
    <n v="212"/>
    <n v="86"/>
    <n v="2151"/>
    <n v="1105"/>
    <n v="65"/>
    <n v="235"/>
    <n v="31"/>
    <n v="247"/>
    <n v="27"/>
    <n v="14"/>
    <n v="27"/>
    <n v="20"/>
    <n v="160"/>
    <n v="106"/>
    <n v="13"/>
    <n v="2"/>
    <n v="2"/>
    <n v="0"/>
    <n v="0"/>
    <n v="0"/>
    <n v="0"/>
    <n v="0"/>
    <n v="0"/>
    <n v="0"/>
    <n v="0"/>
    <n v="0"/>
    <n v="0"/>
    <n v="2"/>
    <n v="0"/>
    <n v="1"/>
    <n v="0"/>
    <n v="0"/>
    <n v="0"/>
    <n v="15"/>
    <n v="4"/>
    <n v="192"/>
    <n v="70"/>
    <n v="1151"/>
    <n v="1505"/>
    <n v="1781"/>
    <n v="175"/>
    <n v="137"/>
    <m/>
    <m/>
    <m/>
    <m/>
    <m/>
    <m/>
    <m/>
  </r>
  <r>
    <x v="6"/>
    <x v="43"/>
    <x v="237"/>
    <x v="6"/>
    <n v="221"/>
    <n v="17"/>
    <n v="11"/>
    <n v="4"/>
    <n v="4"/>
    <n v="148"/>
    <n v="7"/>
    <n v="10"/>
    <n v="0"/>
    <n v="80"/>
    <n v="59"/>
    <n v="3"/>
    <n v="0"/>
    <n v="1239"/>
    <n v="1045"/>
    <n v="56"/>
    <n v="22"/>
    <n v="1"/>
    <n v="1960"/>
    <n v="1024"/>
    <n v="84"/>
    <n v="209"/>
    <n v="84"/>
    <n v="2142"/>
    <n v="1225"/>
    <n v="64"/>
    <n v="231"/>
    <n v="30"/>
    <n v="252"/>
    <n v="45"/>
    <n v="14"/>
    <n v="30"/>
    <n v="19"/>
    <n v="164"/>
    <n v="110"/>
    <n v="14"/>
    <n v="2"/>
    <n v="2"/>
    <n v="0"/>
    <n v="0"/>
    <n v="0"/>
    <n v="0"/>
    <n v="0"/>
    <n v="0"/>
    <n v="0"/>
    <n v="0"/>
    <n v="0"/>
    <n v="0"/>
    <n v="2"/>
    <n v="0"/>
    <n v="1"/>
    <n v="0"/>
    <n v="0"/>
    <n v="0"/>
    <n v="15"/>
    <n v="4"/>
    <n v="195"/>
    <n v="70"/>
    <n v="1148"/>
    <n v="1512"/>
    <n v="1779"/>
    <n v="176"/>
    <n v="141"/>
    <m/>
    <m/>
    <m/>
    <m/>
    <m/>
    <m/>
    <m/>
  </r>
  <r>
    <x v="6"/>
    <x v="43"/>
    <x v="237"/>
    <x v="7"/>
    <n v="223"/>
    <n v="17"/>
    <n v="11"/>
    <n v="4"/>
    <n v="4"/>
    <n v="153"/>
    <n v="7"/>
    <n v="10"/>
    <n v="1"/>
    <n v="78"/>
    <n v="59"/>
    <n v="3"/>
    <n v="0"/>
    <n v="1238"/>
    <n v="1056"/>
    <n v="56"/>
    <n v="22"/>
    <n v="1"/>
    <n v="1962"/>
    <n v="1079"/>
    <n v="83"/>
    <n v="206"/>
    <n v="85"/>
    <n v="2141"/>
    <n v="1318"/>
    <n v="63"/>
    <n v="229"/>
    <n v="31"/>
    <n v="252"/>
    <n v="61"/>
    <n v="14"/>
    <n v="29"/>
    <n v="19"/>
    <n v="162"/>
    <n v="112"/>
    <n v="14"/>
    <n v="2"/>
    <n v="2"/>
    <n v="0"/>
    <n v="0"/>
    <n v="0"/>
    <n v="0"/>
    <n v="0"/>
    <n v="0"/>
    <n v="0"/>
    <n v="0"/>
    <n v="0"/>
    <n v="0"/>
    <n v="2"/>
    <n v="0"/>
    <n v="1"/>
    <n v="0"/>
    <n v="0"/>
    <n v="0"/>
    <n v="16"/>
    <n v="4"/>
    <n v="198"/>
    <n v="69"/>
    <n v="1147"/>
    <n v="1518"/>
    <n v="1779"/>
    <n v="178"/>
    <n v="140"/>
    <m/>
    <m/>
    <m/>
    <m/>
    <m/>
    <m/>
    <m/>
  </r>
  <r>
    <x v="6"/>
    <x v="43"/>
    <x v="237"/>
    <x v="8"/>
    <n v="225"/>
    <n v="17"/>
    <n v="11"/>
    <n v="6"/>
    <n v="5"/>
    <n v="157"/>
    <n v="7"/>
    <n v="10"/>
    <n v="1"/>
    <n v="80"/>
    <n v="60"/>
    <n v="4"/>
    <n v="1"/>
    <n v="1241"/>
    <n v="1074"/>
    <n v="57"/>
    <n v="22"/>
    <n v="1"/>
    <n v="1967"/>
    <n v="1117"/>
    <n v="84"/>
    <n v="206"/>
    <n v="88"/>
    <n v="2139"/>
    <n v="1374"/>
    <n v="61"/>
    <n v="229"/>
    <n v="32"/>
    <n v="252"/>
    <n v="70"/>
    <n v="14"/>
    <n v="29"/>
    <n v="20"/>
    <n v="161"/>
    <n v="115"/>
    <n v="13"/>
    <n v="2"/>
    <n v="2"/>
    <n v="0"/>
    <n v="0"/>
    <n v="0"/>
    <n v="0"/>
    <n v="0"/>
    <n v="0"/>
    <n v="0"/>
    <n v="1"/>
    <n v="0"/>
    <n v="0"/>
    <n v="2"/>
    <n v="0"/>
    <n v="1"/>
    <n v="0"/>
    <n v="0"/>
    <n v="0"/>
    <n v="16"/>
    <n v="5"/>
    <n v="200"/>
    <n v="69"/>
    <n v="1151"/>
    <n v="1523"/>
    <n v="1778"/>
    <n v="179"/>
    <n v="140"/>
    <n v="7388"/>
    <n v="2332"/>
    <n v="0"/>
    <n v="128"/>
    <n v="434"/>
    <n v="1755"/>
    <n v="4738"/>
  </r>
  <r>
    <x v="6"/>
    <x v="43"/>
    <x v="237"/>
    <x v="9"/>
    <n v="226"/>
    <n v="17"/>
    <n v="11"/>
    <n v="6"/>
    <n v="5"/>
    <n v="161"/>
    <n v="7"/>
    <n v="10"/>
    <n v="1"/>
    <n v="77"/>
    <n v="60"/>
    <n v="4"/>
    <n v="1"/>
    <n v="1246"/>
    <n v="1087"/>
    <n v="57"/>
    <n v="23"/>
    <n v="0"/>
    <n v="1967"/>
    <n v="1180"/>
    <n v="83"/>
    <n v="203"/>
    <n v="85"/>
    <n v="2136"/>
    <n v="1443"/>
    <n v="61"/>
    <n v="226"/>
    <n v="32"/>
    <n v="253"/>
    <n v="92"/>
    <n v="14"/>
    <n v="30"/>
    <n v="20"/>
    <n v="161"/>
    <n v="119"/>
    <n v="13"/>
    <n v="2"/>
    <n v="2"/>
    <n v="0"/>
    <n v="0"/>
    <n v="0"/>
    <n v="0"/>
    <n v="0"/>
    <n v="0"/>
    <n v="0"/>
    <n v="1"/>
    <n v="0"/>
    <n v="0"/>
    <n v="2"/>
    <n v="0"/>
    <n v="1"/>
    <n v="0"/>
    <n v="0"/>
    <n v="0"/>
    <n v="16"/>
    <n v="5"/>
    <n v="202"/>
    <n v="66"/>
    <n v="1155"/>
    <n v="1530"/>
    <n v="1781"/>
    <n v="178"/>
    <n v="140"/>
    <n v="7384"/>
    <n v="2914"/>
    <n v="0"/>
    <n v="128"/>
    <n v="432"/>
    <n v="1747"/>
    <n v="4759"/>
  </r>
  <r>
    <x v="6"/>
    <x v="43"/>
    <x v="237"/>
    <x v="10"/>
    <n v="226"/>
    <n v="17"/>
    <n v="11"/>
    <n v="6"/>
    <n v="5"/>
    <n v="161"/>
    <n v="7"/>
    <n v="10"/>
    <n v="1"/>
    <n v="77"/>
    <n v="60"/>
    <n v="4"/>
    <n v="1"/>
    <n v="1245"/>
    <n v="1088"/>
    <n v="57"/>
    <n v="23"/>
    <n v="0"/>
    <n v="1966"/>
    <n v="1182"/>
    <n v="83"/>
    <n v="201"/>
    <n v="86"/>
    <n v="2138"/>
    <n v="1447"/>
    <n v="60"/>
    <n v="224"/>
    <n v="33"/>
    <n v="255"/>
    <n v="94"/>
    <n v="14"/>
    <n v="30"/>
    <n v="20"/>
    <n v="161"/>
    <n v="120"/>
    <n v="13"/>
    <n v="2"/>
    <n v="2"/>
    <n v="0"/>
    <n v="0"/>
    <n v="0"/>
    <n v="0"/>
    <n v="0"/>
    <n v="0"/>
    <n v="0"/>
    <n v="1"/>
    <n v="0"/>
    <n v="0"/>
    <n v="2"/>
    <n v="0"/>
    <n v="1"/>
    <n v="0"/>
    <n v="0"/>
    <n v="0"/>
    <n v="16"/>
    <n v="5"/>
    <n v="202"/>
    <n v="66"/>
    <n v="1154"/>
    <n v="1529"/>
    <n v="1784"/>
    <n v="179"/>
    <n v="141"/>
    <n v="7380"/>
    <n v="2949"/>
    <n v="0"/>
    <n v="127"/>
    <n v="430"/>
    <n v="1735"/>
    <n v="4768"/>
  </r>
  <r>
    <x v="6"/>
    <x v="43"/>
    <x v="237"/>
    <x v="11"/>
    <n v="227"/>
    <n v="17"/>
    <n v="12"/>
    <n v="6"/>
    <n v="5"/>
    <n v="163"/>
    <n v="7"/>
    <n v="10"/>
    <n v="1"/>
    <n v="78"/>
    <n v="63"/>
    <n v="4"/>
    <n v="1"/>
    <n v="1246"/>
    <n v="1093"/>
    <n v="57"/>
    <n v="23"/>
    <n v="0"/>
    <n v="1961"/>
    <n v="1196"/>
    <n v="83"/>
    <n v="198"/>
    <n v="88"/>
    <n v="2139"/>
    <n v="1468"/>
    <n v="60"/>
    <n v="223"/>
    <n v="35"/>
    <n v="257"/>
    <n v="98"/>
    <n v="14"/>
    <n v="30"/>
    <n v="19"/>
    <n v="161"/>
    <n v="126"/>
    <n v="13"/>
    <n v="2"/>
    <n v="2"/>
    <n v="0"/>
    <n v="0"/>
    <n v="0"/>
    <n v="0"/>
    <n v="0"/>
    <n v="0"/>
    <n v="0"/>
    <n v="1"/>
    <n v="0"/>
    <n v="0"/>
    <n v="2"/>
    <n v="0"/>
    <n v="1"/>
    <n v="0"/>
    <n v="0"/>
    <n v="0"/>
    <n v="16"/>
    <n v="5"/>
    <n v="204"/>
    <n v="68"/>
    <n v="1155"/>
    <n v="1529"/>
    <n v="1787"/>
    <n v="185"/>
    <n v="141"/>
    <n v="7381"/>
    <n v="3076"/>
    <n v="0"/>
    <n v="126"/>
    <n v="428"/>
    <n v="1721"/>
    <n v="4789"/>
  </r>
  <r>
    <x v="6"/>
    <x v="43"/>
    <x v="237"/>
    <x v="29"/>
    <n v="226"/>
    <n v="17"/>
    <n v="12"/>
    <n v="6"/>
    <n v="5"/>
    <n v="164"/>
    <n v="7"/>
    <n v="10"/>
    <n v="1"/>
    <n v="77"/>
    <n v="65"/>
    <n v="3"/>
    <n v="0"/>
    <n v="1245"/>
    <n v="1097"/>
    <n v="56"/>
    <n v="23"/>
    <n v="0"/>
    <n v="1956"/>
    <n v="1209"/>
    <n v="84"/>
    <n v="197"/>
    <n v="84"/>
    <n v="2135"/>
    <n v="1474"/>
    <n v="59"/>
    <n v="221"/>
    <n v="35"/>
    <n v="257"/>
    <n v="102"/>
    <n v="14"/>
    <n v="30"/>
    <n v="19"/>
    <n v="160"/>
    <n v="127"/>
    <n v="11"/>
    <n v="2"/>
    <n v="2"/>
    <n v="0"/>
    <n v="0"/>
    <n v="0"/>
    <n v="0"/>
    <n v="0"/>
    <n v="0"/>
    <n v="0"/>
    <n v="1"/>
    <n v="0"/>
    <n v="0"/>
    <n v="1"/>
    <n v="0"/>
    <n v="1"/>
    <n v="0"/>
    <n v="0"/>
    <n v="0"/>
    <n v="16"/>
    <n v="5"/>
    <n v="203"/>
    <n v="70"/>
    <n v="1155"/>
    <n v="1527"/>
    <n v="1786"/>
    <n v="185"/>
    <n v="142"/>
    <n v="7378"/>
    <n v="3141"/>
    <n v="0"/>
    <n v="124"/>
    <n v="426"/>
    <n v="1704"/>
    <n v="4805"/>
  </r>
  <r>
    <x v="6"/>
    <x v="43"/>
    <x v="237"/>
    <x v="30"/>
    <n v="225"/>
    <n v="16"/>
    <n v="11"/>
    <n v="5"/>
    <n v="4"/>
    <n v="163"/>
    <n v="7"/>
    <n v="10"/>
    <n v="1"/>
    <n v="77"/>
    <n v="65"/>
    <n v="3"/>
    <n v="0"/>
    <n v="1243"/>
    <n v="1099"/>
    <n v="55"/>
    <n v="23"/>
    <n v="0"/>
    <n v="1964"/>
    <n v="1213"/>
    <n v="84"/>
    <n v="199"/>
    <n v="84"/>
    <n v="2135"/>
    <n v="1476"/>
    <n v="59"/>
    <n v="220"/>
    <n v="37"/>
    <n v="258"/>
    <n v="104"/>
    <n v="14"/>
    <n v="29"/>
    <n v="20"/>
    <n v="163"/>
    <n v="130"/>
    <n v="11"/>
    <n v="2"/>
    <n v="2"/>
    <n v="0"/>
    <n v="0"/>
    <n v="0"/>
    <n v="0"/>
    <n v="0"/>
    <n v="0"/>
    <n v="0"/>
    <n v="1"/>
    <n v="0"/>
    <n v="0"/>
    <n v="1"/>
    <n v="0"/>
    <n v="1"/>
    <n v="0"/>
    <n v="0"/>
    <n v="0"/>
    <n v="15"/>
    <n v="4"/>
    <n v="202"/>
    <n v="70"/>
    <n v="1155"/>
    <n v="1533"/>
    <n v="1786"/>
    <n v="186"/>
    <n v="145"/>
    <n v="7378"/>
    <n v="3160"/>
    <n v="0"/>
    <n v="124"/>
    <n v="426"/>
    <n v="1696"/>
    <n v="4811"/>
  </r>
  <r>
    <x v="6"/>
    <x v="43"/>
    <x v="237"/>
    <x v="32"/>
    <n v="224"/>
    <n v="16"/>
    <n v="11"/>
    <n v="5"/>
    <n v="4"/>
    <n v="164"/>
    <n v="7"/>
    <n v="10"/>
    <n v="1"/>
    <n v="79"/>
    <n v="67"/>
    <n v="3"/>
    <n v="0"/>
    <n v="1240"/>
    <n v="1097"/>
    <n v="55"/>
    <n v="23"/>
    <n v="0"/>
    <n v="1956"/>
    <n v="1214"/>
    <n v="83"/>
    <n v="198"/>
    <n v="81"/>
    <n v="2137"/>
    <n v="1479"/>
    <n v="59"/>
    <n v="218"/>
    <n v="39"/>
    <n v="262"/>
    <n v="107"/>
    <n v="14"/>
    <n v="28"/>
    <n v="21"/>
    <n v="164"/>
    <n v="131"/>
    <n v="11"/>
    <n v="2"/>
    <n v="2"/>
    <n v="0"/>
    <n v="0"/>
    <n v="0"/>
    <n v="0"/>
    <n v="0"/>
    <n v="0"/>
    <n v="0"/>
    <n v="1"/>
    <n v="0"/>
    <n v="0"/>
    <n v="1"/>
    <n v="0"/>
    <n v="1"/>
    <n v="0"/>
    <n v="0"/>
    <n v="0"/>
    <n v="15"/>
    <n v="4"/>
    <n v="201"/>
    <n v="72"/>
    <n v="1152"/>
    <n v="1534"/>
    <n v="1786"/>
    <n v="190"/>
    <n v="146"/>
    <n v="7377"/>
    <n v="3184"/>
    <n v="0"/>
    <n v="125"/>
    <n v="423"/>
    <n v="1680"/>
    <n v="4830"/>
  </r>
  <r>
    <x v="6"/>
    <x v="43"/>
    <x v="237"/>
    <x v="15"/>
    <n v="224"/>
    <n v="16"/>
    <n v="11"/>
    <n v="5"/>
    <n v="4"/>
    <n v="164"/>
    <n v="7"/>
    <n v="10"/>
    <n v="1"/>
    <n v="79"/>
    <n v="67"/>
    <n v="3"/>
    <n v="0"/>
    <n v="1242"/>
    <n v="1098"/>
    <n v="55"/>
    <n v="23"/>
    <n v="0"/>
    <n v="1953"/>
    <n v="1219"/>
    <n v="83"/>
    <n v="196"/>
    <n v="80"/>
    <n v="2139"/>
    <n v="1482"/>
    <n v="59"/>
    <n v="218"/>
    <n v="39"/>
    <n v="263"/>
    <n v="109"/>
    <n v="14"/>
    <n v="28"/>
    <n v="21"/>
    <n v="164"/>
    <n v="131"/>
    <n v="11"/>
    <n v="2"/>
    <n v="2"/>
    <n v="0"/>
    <n v="0"/>
    <n v="0"/>
    <n v="0"/>
    <n v="0"/>
    <n v="0"/>
    <n v="0"/>
    <n v="1"/>
    <n v="0"/>
    <n v="0"/>
    <n v="1"/>
    <n v="0"/>
    <n v="1"/>
    <n v="0"/>
    <n v="0"/>
    <n v="0"/>
    <n v="15"/>
    <n v="4"/>
    <n v="201"/>
    <n v="72"/>
    <n v="1153"/>
    <n v="1535"/>
    <n v="1788"/>
    <n v="191"/>
    <n v="146"/>
    <n v="7378"/>
    <n v="3194"/>
    <n v="0"/>
    <n v="125"/>
    <n v="424"/>
    <n v="1673"/>
    <n v="4839"/>
  </r>
  <r>
    <x v="6"/>
    <x v="43"/>
    <x v="237"/>
    <x v="16"/>
    <n v="222"/>
    <n v="16"/>
    <n v="11"/>
    <n v="5"/>
    <n v="4"/>
    <n v="163"/>
    <n v="7"/>
    <n v="9"/>
    <n v="1"/>
    <n v="78"/>
    <n v="66"/>
    <n v="3"/>
    <n v="0"/>
    <n v="1244"/>
    <n v="1103"/>
    <n v="54"/>
    <n v="23"/>
    <n v="0"/>
    <n v="1952"/>
    <n v="1225"/>
    <n v="83"/>
    <n v="196"/>
    <n v="78"/>
    <n v="2141"/>
    <n v="1491"/>
    <n v="59"/>
    <n v="217"/>
    <n v="39"/>
    <n v="262"/>
    <n v="115"/>
    <n v="14"/>
    <n v="27"/>
    <n v="19"/>
    <n v="164"/>
    <n v="132"/>
    <n v="11"/>
    <n v="2"/>
    <n v="2"/>
    <n v="0"/>
    <n v="0"/>
    <n v="0"/>
    <n v="0"/>
    <n v="0"/>
    <n v="0"/>
    <n v="0"/>
    <n v="1"/>
    <n v="0"/>
    <n v="0"/>
    <n v="1"/>
    <n v="0"/>
    <n v="1"/>
    <n v="0"/>
    <n v="0"/>
    <n v="0"/>
    <n v="15"/>
    <n v="4"/>
    <n v="200"/>
    <n v="71"/>
    <n v="1155"/>
    <n v="1538"/>
    <n v="1790"/>
    <n v="192"/>
    <n v="146"/>
    <n v="7381"/>
    <n v="3244"/>
    <n v="0"/>
    <n v="125"/>
    <n v="420"/>
    <n v="1667"/>
    <n v="4851"/>
  </r>
  <r>
    <x v="6"/>
    <x v="41"/>
    <x v="238"/>
    <x v="0"/>
    <n v="49"/>
    <n v="1"/>
    <n v="0"/>
    <n v="0"/>
    <n v="0"/>
    <n v="8"/>
    <n v="5"/>
    <n v="0"/>
    <n v="0"/>
    <n v="0"/>
    <n v="0"/>
    <n v="0"/>
    <n v="0"/>
    <n v="163"/>
    <n v="0"/>
    <n v="45"/>
    <n v="0"/>
    <n v="0"/>
    <n v="424"/>
    <n v="0"/>
    <n v="19"/>
    <n v="47"/>
    <n v="10"/>
    <n v="432"/>
    <n v="20"/>
    <n v="18"/>
    <n v="59"/>
    <n v="21"/>
    <n v="55"/>
    <n v="0"/>
    <n v="2"/>
    <n v="10"/>
    <n v="2"/>
    <n v="18"/>
    <n v="0"/>
    <n v="0"/>
    <n v="0"/>
    <n v="0"/>
    <n v="0"/>
    <n v="0"/>
    <n v="0"/>
    <n v="0"/>
    <n v="0"/>
    <n v="0"/>
    <n v="0"/>
    <n v="0"/>
    <n v="0"/>
    <n v="0"/>
    <n v="0"/>
    <n v="31"/>
    <n v="45"/>
    <n v="0"/>
    <n v="5"/>
    <n v="4"/>
    <m/>
    <m/>
    <m/>
    <m/>
    <m/>
    <m/>
    <m/>
    <m/>
    <m/>
    <m/>
    <m/>
    <m/>
    <m/>
    <m/>
    <m/>
    <m/>
  </r>
  <r>
    <x v="6"/>
    <x v="41"/>
    <x v="238"/>
    <x v="1"/>
    <n v="49"/>
    <n v="1"/>
    <n v="0"/>
    <n v="0"/>
    <n v="0"/>
    <n v="12"/>
    <n v="5"/>
    <n v="0"/>
    <n v="0"/>
    <n v="0"/>
    <n v="0"/>
    <n v="0"/>
    <n v="0"/>
    <n v="163"/>
    <n v="0"/>
    <n v="63"/>
    <n v="0"/>
    <n v="0"/>
    <n v="423"/>
    <n v="0"/>
    <n v="26"/>
    <n v="46"/>
    <n v="8"/>
    <n v="432"/>
    <n v="32"/>
    <n v="18"/>
    <n v="58"/>
    <n v="21"/>
    <n v="55"/>
    <n v="0"/>
    <n v="2"/>
    <n v="10"/>
    <n v="2"/>
    <n v="18"/>
    <n v="0"/>
    <n v="0"/>
    <n v="0"/>
    <n v="0"/>
    <n v="0"/>
    <n v="0"/>
    <n v="0"/>
    <n v="0"/>
    <n v="0"/>
    <n v="0"/>
    <n v="0"/>
    <n v="0"/>
    <n v="0"/>
    <n v="0"/>
    <n v="0"/>
    <n v="31"/>
    <n v="45"/>
    <n v="0"/>
    <n v="5"/>
    <n v="4"/>
    <m/>
    <m/>
    <m/>
    <m/>
    <m/>
    <m/>
    <m/>
    <m/>
    <m/>
    <m/>
    <m/>
    <m/>
    <m/>
    <m/>
    <m/>
    <m/>
  </r>
  <r>
    <x v="6"/>
    <x v="41"/>
    <x v="238"/>
    <x v="2"/>
    <n v="49"/>
    <n v="1"/>
    <n v="0"/>
    <n v="0"/>
    <n v="0"/>
    <n v="16"/>
    <n v="5"/>
    <n v="0"/>
    <n v="0"/>
    <n v="0"/>
    <n v="0"/>
    <n v="0"/>
    <n v="0"/>
    <n v="163"/>
    <n v="76"/>
    <n v="31"/>
    <n v="0"/>
    <n v="0"/>
    <n v="426"/>
    <n v="38"/>
    <n v="45"/>
    <n v="47"/>
    <n v="9"/>
    <n v="432"/>
    <n v="62"/>
    <n v="18"/>
    <n v="58"/>
    <n v="21"/>
    <n v="57"/>
    <n v="2"/>
    <n v="5"/>
    <n v="10"/>
    <n v="2"/>
    <n v="18"/>
    <n v="0"/>
    <n v="4"/>
    <n v="0"/>
    <n v="0"/>
    <n v="0"/>
    <n v="0"/>
    <n v="0"/>
    <n v="0"/>
    <n v="0"/>
    <n v="0"/>
    <n v="0"/>
    <n v="0"/>
    <n v="0"/>
    <n v="0"/>
    <n v="0"/>
    <n v="0"/>
    <n v="0"/>
    <n v="0"/>
    <n v="0"/>
    <n v="0"/>
    <n v="1"/>
    <n v="0"/>
    <n v="41"/>
    <n v="0"/>
    <n v="126"/>
    <n v="300"/>
    <n v="320"/>
    <n v="34"/>
    <n v="14"/>
    <m/>
    <m/>
    <m/>
    <m/>
    <m/>
    <m/>
    <m/>
  </r>
  <r>
    <x v="6"/>
    <x v="41"/>
    <x v="238"/>
    <x v="3"/>
    <n v="49"/>
    <n v="1"/>
    <n v="0"/>
    <n v="0"/>
    <n v="0"/>
    <n v="16"/>
    <n v="5"/>
    <n v="0"/>
    <n v="0"/>
    <n v="0"/>
    <n v="0"/>
    <n v="0"/>
    <n v="0"/>
    <n v="163"/>
    <n v="78"/>
    <n v="30"/>
    <n v="0"/>
    <n v="0"/>
    <n v="426"/>
    <n v="50"/>
    <n v="45"/>
    <n v="46"/>
    <n v="9"/>
    <n v="432"/>
    <n v="83"/>
    <n v="18"/>
    <n v="58"/>
    <n v="21"/>
    <n v="57"/>
    <n v="2"/>
    <n v="5"/>
    <n v="10"/>
    <n v="2"/>
    <n v="18"/>
    <n v="0"/>
    <n v="4"/>
    <n v="0"/>
    <n v="0"/>
    <n v="0"/>
    <n v="0"/>
    <n v="0"/>
    <n v="0"/>
    <n v="0"/>
    <n v="0"/>
    <n v="0"/>
    <n v="0"/>
    <n v="0"/>
    <n v="0"/>
    <n v="0"/>
    <n v="0"/>
    <n v="0"/>
    <n v="0"/>
    <n v="0"/>
    <n v="0"/>
    <n v="1"/>
    <n v="0"/>
    <n v="41"/>
    <n v="0"/>
    <n v="126"/>
    <n v="301"/>
    <n v="321"/>
    <n v="34"/>
    <n v="14"/>
    <m/>
    <m/>
    <m/>
    <m/>
    <m/>
    <m/>
    <m/>
  </r>
  <r>
    <x v="6"/>
    <x v="41"/>
    <x v="238"/>
    <x v="4"/>
    <n v="49"/>
    <n v="1"/>
    <n v="0"/>
    <n v="0"/>
    <n v="0"/>
    <n v="18"/>
    <n v="5"/>
    <n v="0"/>
    <n v="0"/>
    <n v="0"/>
    <n v="0"/>
    <n v="0"/>
    <n v="0"/>
    <n v="164"/>
    <n v="83"/>
    <n v="29"/>
    <n v="0"/>
    <n v="0"/>
    <n v="426"/>
    <n v="70"/>
    <n v="45"/>
    <n v="45"/>
    <n v="8"/>
    <n v="433"/>
    <n v="107"/>
    <n v="18"/>
    <n v="58"/>
    <n v="21"/>
    <n v="56"/>
    <n v="2"/>
    <n v="5"/>
    <n v="10"/>
    <n v="2"/>
    <n v="17"/>
    <n v="0"/>
    <n v="4"/>
    <n v="0"/>
    <n v="0"/>
    <n v="0"/>
    <n v="0"/>
    <n v="0"/>
    <n v="0"/>
    <n v="0"/>
    <n v="0"/>
    <n v="0"/>
    <n v="0"/>
    <n v="0"/>
    <n v="0"/>
    <n v="0"/>
    <n v="0"/>
    <n v="0"/>
    <n v="0"/>
    <n v="0"/>
    <n v="0"/>
    <n v="1"/>
    <n v="0"/>
    <n v="42"/>
    <n v="0"/>
    <n v="128"/>
    <n v="301"/>
    <n v="323"/>
    <n v="34"/>
    <n v="13"/>
    <m/>
    <m/>
    <m/>
    <m/>
    <m/>
    <m/>
    <m/>
  </r>
  <r>
    <x v="6"/>
    <x v="41"/>
    <x v="238"/>
    <x v="5"/>
    <n v="49"/>
    <n v="1"/>
    <n v="0"/>
    <n v="0"/>
    <n v="0"/>
    <n v="25"/>
    <n v="5"/>
    <n v="0"/>
    <n v="0"/>
    <n v="0"/>
    <n v="0"/>
    <n v="0"/>
    <n v="0"/>
    <n v="166"/>
    <n v="98"/>
    <n v="29"/>
    <n v="0"/>
    <n v="2"/>
    <n v="427"/>
    <n v="100"/>
    <n v="44"/>
    <n v="45"/>
    <n v="6"/>
    <n v="431"/>
    <n v="137"/>
    <n v="19"/>
    <n v="57"/>
    <n v="20"/>
    <n v="59"/>
    <n v="6"/>
    <n v="5"/>
    <n v="10"/>
    <n v="2"/>
    <n v="17"/>
    <n v="0"/>
    <n v="4"/>
    <n v="0"/>
    <n v="0"/>
    <n v="0"/>
    <n v="0"/>
    <n v="0"/>
    <n v="0"/>
    <n v="0"/>
    <n v="0"/>
    <n v="0"/>
    <n v="0"/>
    <n v="0"/>
    <n v="0"/>
    <n v="0"/>
    <n v="0"/>
    <n v="0"/>
    <n v="0"/>
    <n v="0"/>
    <n v="0"/>
    <n v="1"/>
    <n v="0"/>
    <n v="44"/>
    <n v="0"/>
    <n v="128"/>
    <n v="306"/>
    <n v="322"/>
    <n v="37"/>
    <n v="13"/>
    <m/>
    <m/>
    <m/>
    <m/>
    <m/>
    <m/>
    <m/>
  </r>
  <r>
    <x v="6"/>
    <x v="41"/>
    <x v="238"/>
    <x v="6"/>
    <n v="49"/>
    <n v="1"/>
    <n v="1"/>
    <n v="0"/>
    <n v="0"/>
    <n v="27"/>
    <n v="5"/>
    <n v="0"/>
    <n v="0"/>
    <n v="0"/>
    <n v="0"/>
    <n v="0"/>
    <n v="0"/>
    <n v="166"/>
    <n v="99"/>
    <n v="29"/>
    <n v="0"/>
    <n v="2"/>
    <n v="428"/>
    <n v="108"/>
    <n v="44"/>
    <n v="45"/>
    <n v="5"/>
    <n v="429"/>
    <n v="147"/>
    <n v="19"/>
    <n v="55"/>
    <n v="20"/>
    <n v="59"/>
    <n v="7"/>
    <n v="5"/>
    <n v="10"/>
    <n v="2"/>
    <n v="17"/>
    <n v="2"/>
    <n v="4"/>
    <n v="0"/>
    <n v="0"/>
    <n v="0"/>
    <n v="0"/>
    <n v="0"/>
    <n v="0"/>
    <n v="0"/>
    <n v="0"/>
    <n v="0"/>
    <n v="0"/>
    <n v="0"/>
    <n v="0"/>
    <n v="0"/>
    <n v="0"/>
    <n v="0"/>
    <n v="0"/>
    <n v="0"/>
    <n v="0"/>
    <n v="1"/>
    <n v="0"/>
    <n v="44"/>
    <n v="0"/>
    <n v="128"/>
    <n v="309"/>
    <n v="322"/>
    <n v="37"/>
    <n v="13"/>
    <m/>
    <m/>
    <m/>
    <m/>
    <m/>
    <m/>
    <m/>
  </r>
  <r>
    <x v="6"/>
    <x v="41"/>
    <x v="238"/>
    <x v="7"/>
    <n v="49"/>
    <n v="1"/>
    <n v="1"/>
    <n v="0"/>
    <n v="0"/>
    <n v="29"/>
    <n v="5"/>
    <n v="0"/>
    <n v="0"/>
    <n v="0"/>
    <n v="0"/>
    <n v="0"/>
    <n v="0"/>
    <n v="166"/>
    <n v="107"/>
    <n v="29"/>
    <n v="0"/>
    <n v="2"/>
    <n v="429"/>
    <n v="128"/>
    <n v="44"/>
    <n v="41"/>
    <n v="6"/>
    <n v="429"/>
    <n v="166"/>
    <n v="19"/>
    <n v="55"/>
    <n v="20"/>
    <n v="59"/>
    <n v="11"/>
    <n v="5"/>
    <n v="9"/>
    <n v="2"/>
    <n v="18"/>
    <n v="3"/>
    <n v="4"/>
    <n v="0"/>
    <n v="1"/>
    <n v="0"/>
    <n v="0"/>
    <n v="0"/>
    <n v="0"/>
    <n v="0"/>
    <n v="0"/>
    <n v="0"/>
    <n v="0"/>
    <n v="0"/>
    <n v="0"/>
    <n v="0"/>
    <n v="0"/>
    <n v="0"/>
    <n v="0"/>
    <n v="0"/>
    <n v="0"/>
    <n v="1"/>
    <n v="0"/>
    <n v="44"/>
    <n v="0"/>
    <n v="128"/>
    <n v="310"/>
    <n v="322"/>
    <n v="37"/>
    <n v="13"/>
    <m/>
    <m/>
    <m/>
    <m/>
    <m/>
    <m/>
    <m/>
  </r>
  <r>
    <x v="6"/>
    <x v="41"/>
    <x v="238"/>
    <x v="8"/>
    <n v="49"/>
    <n v="1"/>
    <n v="1"/>
    <n v="0"/>
    <n v="0"/>
    <n v="31"/>
    <n v="5"/>
    <n v="0"/>
    <n v="0"/>
    <n v="0"/>
    <n v="0"/>
    <n v="0"/>
    <n v="0"/>
    <n v="165"/>
    <n v="109"/>
    <n v="28"/>
    <n v="0"/>
    <n v="2"/>
    <n v="429"/>
    <n v="150"/>
    <n v="45"/>
    <n v="40"/>
    <n v="6"/>
    <n v="431"/>
    <n v="195"/>
    <n v="20"/>
    <n v="54"/>
    <n v="20"/>
    <n v="59"/>
    <n v="15"/>
    <n v="5"/>
    <n v="9"/>
    <n v="2"/>
    <n v="18"/>
    <n v="9"/>
    <n v="4"/>
    <n v="0"/>
    <n v="1"/>
    <n v="0"/>
    <n v="0"/>
    <n v="0"/>
    <n v="0"/>
    <n v="0"/>
    <n v="0"/>
    <n v="0"/>
    <n v="0"/>
    <n v="0"/>
    <n v="0"/>
    <n v="0"/>
    <n v="0"/>
    <n v="0"/>
    <n v="0"/>
    <n v="0"/>
    <n v="0"/>
    <n v="1"/>
    <n v="0"/>
    <n v="44"/>
    <n v="0"/>
    <n v="128"/>
    <n v="312"/>
    <n v="324"/>
    <n v="37"/>
    <n v="13"/>
    <n v="1635"/>
    <n v="356"/>
    <n v="0"/>
    <n v="42"/>
    <n v="425"/>
    <n v="95"/>
    <n v="982"/>
  </r>
  <r>
    <x v="6"/>
    <x v="41"/>
    <x v="238"/>
    <x v="9"/>
    <n v="49"/>
    <n v="1"/>
    <n v="1"/>
    <n v="0"/>
    <n v="0"/>
    <n v="32"/>
    <n v="5"/>
    <n v="0"/>
    <n v="0"/>
    <n v="0"/>
    <n v="0"/>
    <n v="0"/>
    <n v="0"/>
    <n v="166"/>
    <n v="112"/>
    <n v="28"/>
    <n v="0"/>
    <n v="2"/>
    <n v="427"/>
    <n v="169"/>
    <n v="45"/>
    <n v="40"/>
    <n v="6"/>
    <n v="433"/>
    <n v="202"/>
    <n v="20"/>
    <n v="54"/>
    <n v="20"/>
    <n v="59"/>
    <n v="17"/>
    <n v="5"/>
    <n v="9"/>
    <n v="2"/>
    <n v="18"/>
    <n v="9"/>
    <n v="4"/>
    <n v="0"/>
    <n v="1"/>
    <n v="0"/>
    <n v="0"/>
    <n v="0"/>
    <n v="0"/>
    <n v="0"/>
    <n v="0"/>
    <n v="0"/>
    <n v="0"/>
    <n v="0"/>
    <n v="0"/>
    <n v="0"/>
    <n v="0"/>
    <n v="0"/>
    <n v="0"/>
    <n v="0"/>
    <n v="0"/>
    <n v="1"/>
    <n v="0"/>
    <n v="44"/>
    <n v="0"/>
    <n v="130"/>
    <n v="314"/>
    <n v="326"/>
    <n v="37"/>
    <n v="13"/>
    <n v="1638"/>
    <n v="428"/>
    <n v="0"/>
    <n v="42"/>
    <n v="420"/>
    <n v="92"/>
    <n v="987"/>
  </r>
  <r>
    <x v="6"/>
    <x v="41"/>
    <x v="238"/>
    <x v="10"/>
    <n v="49"/>
    <n v="1"/>
    <n v="1"/>
    <n v="0"/>
    <n v="0"/>
    <n v="32"/>
    <n v="5"/>
    <n v="0"/>
    <n v="0"/>
    <n v="0"/>
    <n v="0"/>
    <n v="0"/>
    <n v="0"/>
    <n v="167"/>
    <n v="112"/>
    <n v="28"/>
    <n v="0"/>
    <n v="2"/>
    <n v="427"/>
    <n v="176"/>
    <n v="46"/>
    <n v="40"/>
    <n v="5"/>
    <n v="433"/>
    <n v="208"/>
    <n v="20"/>
    <n v="53"/>
    <n v="20"/>
    <n v="59"/>
    <n v="21"/>
    <n v="5"/>
    <n v="8"/>
    <n v="2"/>
    <n v="18"/>
    <n v="9"/>
    <n v="4"/>
    <n v="0"/>
    <n v="1"/>
    <n v="0"/>
    <n v="0"/>
    <n v="0"/>
    <n v="0"/>
    <n v="0"/>
    <n v="0"/>
    <n v="0"/>
    <n v="0"/>
    <n v="0"/>
    <n v="0"/>
    <n v="0"/>
    <n v="0"/>
    <n v="0"/>
    <n v="0"/>
    <n v="0"/>
    <n v="0"/>
    <n v="1"/>
    <n v="0"/>
    <n v="44"/>
    <n v="0"/>
    <n v="131"/>
    <n v="313"/>
    <n v="326"/>
    <n v="37"/>
    <n v="13"/>
    <n v="1642"/>
    <n v="452"/>
    <n v="0"/>
    <n v="42"/>
    <n v="416"/>
    <n v="95"/>
    <n v="992"/>
  </r>
  <r>
    <x v="6"/>
    <x v="41"/>
    <x v="238"/>
    <x v="11"/>
    <n v="49"/>
    <n v="1"/>
    <n v="1"/>
    <n v="0"/>
    <n v="0"/>
    <n v="33"/>
    <n v="5"/>
    <n v="0"/>
    <n v="0"/>
    <n v="0"/>
    <n v="0"/>
    <n v="0"/>
    <n v="0"/>
    <n v="166"/>
    <n v="113"/>
    <n v="28"/>
    <n v="0"/>
    <n v="2"/>
    <n v="426"/>
    <n v="187"/>
    <n v="46"/>
    <n v="38"/>
    <n v="5"/>
    <n v="434"/>
    <n v="218"/>
    <n v="20"/>
    <n v="53"/>
    <n v="20"/>
    <n v="59"/>
    <n v="23"/>
    <n v="5"/>
    <n v="8"/>
    <n v="2"/>
    <n v="18"/>
    <n v="9"/>
    <n v="4"/>
    <n v="0"/>
    <n v="1"/>
    <n v="0"/>
    <n v="0"/>
    <n v="0"/>
    <n v="0"/>
    <n v="0"/>
    <n v="0"/>
    <n v="0"/>
    <n v="0"/>
    <n v="0"/>
    <n v="0"/>
    <n v="0"/>
    <n v="0"/>
    <n v="0"/>
    <n v="0"/>
    <n v="0"/>
    <n v="0"/>
    <n v="1"/>
    <n v="0"/>
    <n v="44"/>
    <n v="0"/>
    <n v="131"/>
    <n v="314"/>
    <n v="328"/>
    <n v="37"/>
    <n v="13"/>
    <n v="1645"/>
    <n v="498"/>
    <n v="0"/>
    <n v="45"/>
    <n v="409"/>
    <n v="93"/>
    <n v="995"/>
  </r>
  <r>
    <x v="6"/>
    <x v="41"/>
    <x v="238"/>
    <x v="29"/>
    <n v="49"/>
    <n v="1"/>
    <n v="1"/>
    <n v="0"/>
    <n v="0"/>
    <n v="34"/>
    <n v="5"/>
    <n v="0"/>
    <n v="0"/>
    <n v="0"/>
    <n v="0"/>
    <n v="0"/>
    <n v="0"/>
    <n v="167"/>
    <n v="113"/>
    <n v="28"/>
    <n v="0"/>
    <n v="2"/>
    <n v="425"/>
    <n v="190"/>
    <n v="46"/>
    <n v="37"/>
    <n v="5"/>
    <n v="432"/>
    <n v="221"/>
    <n v="20"/>
    <n v="53"/>
    <n v="20"/>
    <n v="59"/>
    <n v="23"/>
    <n v="5"/>
    <n v="8"/>
    <n v="2"/>
    <n v="18"/>
    <n v="10"/>
    <n v="4"/>
    <n v="0"/>
    <n v="1"/>
    <n v="0"/>
    <n v="0"/>
    <n v="0"/>
    <n v="0"/>
    <n v="0"/>
    <n v="0"/>
    <n v="0"/>
    <n v="0"/>
    <n v="0"/>
    <n v="0"/>
    <n v="0"/>
    <n v="0"/>
    <n v="0"/>
    <n v="0"/>
    <n v="0"/>
    <n v="0"/>
    <n v="1"/>
    <n v="0"/>
    <n v="44"/>
    <n v="0"/>
    <n v="133"/>
    <n v="315"/>
    <n v="326"/>
    <n v="37"/>
    <n v="13"/>
    <n v="1644"/>
    <n v="513"/>
    <n v="0"/>
    <n v="45"/>
    <n v="409"/>
    <n v="94"/>
    <n v="999"/>
  </r>
  <r>
    <x v="6"/>
    <x v="41"/>
    <x v="238"/>
    <x v="30"/>
    <n v="49"/>
    <n v="1"/>
    <n v="1"/>
    <n v="0"/>
    <n v="0"/>
    <n v="34"/>
    <n v="5"/>
    <n v="0"/>
    <n v="0"/>
    <n v="0"/>
    <n v="0"/>
    <n v="0"/>
    <n v="0"/>
    <n v="161"/>
    <n v="110"/>
    <n v="27"/>
    <n v="0"/>
    <n v="2"/>
    <n v="410"/>
    <n v="187"/>
    <n v="44"/>
    <n v="34"/>
    <n v="4"/>
    <n v="421"/>
    <n v="223"/>
    <n v="20"/>
    <n v="52"/>
    <n v="20"/>
    <n v="59"/>
    <n v="24"/>
    <n v="5"/>
    <n v="7"/>
    <n v="2"/>
    <n v="18"/>
    <n v="10"/>
    <n v="4"/>
    <n v="0"/>
    <n v="1"/>
    <n v="0"/>
    <n v="0"/>
    <n v="0"/>
    <n v="0"/>
    <n v="0"/>
    <n v="0"/>
    <n v="0"/>
    <n v="0"/>
    <n v="0"/>
    <n v="0"/>
    <n v="0"/>
    <n v="0"/>
    <n v="0"/>
    <n v="0"/>
    <n v="0"/>
    <n v="0"/>
    <n v="1"/>
    <n v="0"/>
    <n v="44"/>
    <n v="0"/>
    <n v="128"/>
    <n v="306"/>
    <n v="318"/>
    <n v="39"/>
    <n v="13"/>
    <n v="1577"/>
    <n v="514"/>
    <n v="0"/>
    <n v="45"/>
    <n v="394"/>
    <n v="91"/>
    <n v="963"/>
  </r>
  <r>
    <x v="6"/>
    <x v="41"/>
    <x v="238"/>
    <x v="32"/>
    <n v="48"/>
    <n v="1"/>
    <n v="1"/>
    <n v="0"/>
    <n v="0"/>
    <n v="34"/>
    <n v="5"/>
    <n v="0"/>
    <n v="0"/>
    <n v="0"/>
    <n v="0"/>
    <n v="0"/>
    <n v="0"/>
    <n v="160"/>
    <n v="109"/>
    <n v="27"/>
    <n v="0"/>
    <n v="2"/>
    <n v="410"/>
    <n v="195"/>
    <n v="43"/>
    <n v="34"/>
    <n v="3"/>
    <n v="421"/>
    <n v="227"/>
    <n v="20"/>
    <n v="52"/>
    <n v="20"/>
    <n v="60"/>
    <n v="26"/>
    <n v="5"/>
    <n v="6"/>
    <n v="3"/>
    <n v="18"/>
    <n v="10"/>
    <n v="4"/>
    <n v="0"/>
    <n v="1"/>
    <n v="0"/>
    <n v="0"/>
    <n v="0"/>
    <n v="0"/>
    <n v="0"/>
    <n v="0"/>
    <n v="0"/>
    <n v="0"/>
    <n v="0"/>
    <n v="0"/>
    <n v="0"/>
    <n v="0"/>
    <n v="0"/>
    <n v="0"/>
    <n v="0"/>
    <n v="0"/>
    <n v="1"/>
    <n v="0"/>
    <n v="43"/>
    <n v="0"/>
    <n v="127"/>
    <n v="310"/>
    <n v="318"/>
    <n v="40"/>
    <n v="13"/>
    <n v="1574"/>
    <n v="531"/>
    <n v="0"/>
    <n v="46"/>
    <n v="385"/>
    <n v="92"/>
    <n v="965"/>
  </r>
  <r>
    <x v="6"/>
    <x v="41"/>
    <x v="238"/>
    <x v="15"/>
    <n v="48"/>
    <n v="1"/>
    <n v="1"/>
    <n v="0"/>
    <n v="0"/>
    <n v="34"/>
    <n v="5"/>
    <n v="0"/>
    <n v="0"/>
    <n v="0"/>
    <n v="0"/>
    <n v="0"/>
    <n v="0"/>
    <n v="160"/>
    <n v="109"/>
    <n v="27"/>
    <n v="0"/>
    <n v="2"/>
    <n v="410"/>
    <n v="196"/>
    <n v="43"/>
    <n v="34"/>
    <n v="3"/>
    <n v="421"/>
    <n v="228"/>
    <n v="20"/>
    <n v="52"/>
    <n v="20"/>
    <n v="60"/>
    <n v="26"/>
    <n v="5"/>
    <n v="6"/>
    <n v="3"/>
    <n v="18"/>
    <n v="10"/>
    <n v="4"/>
    <n v="0"/>
    <n v="1"/>
    <n v="0"/>
    <n v="0"/>
    <n v="0"/>
    <n v="0"/>
    <n v="0"/>
    <n v="0"/>
    <n v="0"/>
    <n v="0"/>
    <n v="0"/>
    <n v="0"/>
    <n v="0"/>
    <n v="0"/>
    <n v="0"/>
    <n v="0"/>
    <n v="0"/>
    <n v="0"/>
    <n v="1"/>
    <n v="0"/>
    <n v="43"/>
    <n v="0"/>
    <n v="128"/>
    <n v="311"/>
    <n v="318"/>
    <n v="40"/>
    <n v="13"/>
    <n v="1575"/>
    <n v="540"/>
    <n v="0"/>
    <n v="46"/>
    <n v="382"/>
    <n v="93"/>
    <n v="969"/>
  </r>
  <r>
    <x v="6"/>
    <x v="41"/>
    <x v="238"/>
    <x v="16"/>
    <n v="48"/>
    <n v="1"/>
    <n v="1"/>
    <n v="0"/>
    <n v="0"/>
    <n v="35"/>
    <n v="5"/>
    <n v="0"/>
    <n v="0"/>
    <n v="0"/>
    <n v="0"/>
    <n v="0"/>
    <n v="0"/>
    <n v="160"/>
    <n v="109"/>
    <n v="27"/>
    <n v="0"/>
    <n v="2"/>
    <n v="412"/>
    <n v="196"/>
    <n v="43"/>
    <n v="35"/>
    <n v="3"/>
    <n v="422"/>
    <n v="230"/>
    <n v="20"/>
    <n v="52"/>
    <n v="21"/>
    <n v="60"/>
    <n v="27"/>
    <n v="5"/>
    <n v="6"/>
    <n v="3"/>
    <n v="18"/>
    <n v="10"/>
    <n v="4"/>
    <n v="0"/>
    <n v="1"/>
    <n v="0"/>
    <n v="0"/>
    <n v="0"/>
    <n v="0"/>
    <n v="0"/>
    <n v="0"/>
    <n v="0"/>
    <n v="0"/>
    <n v="0"/>
    <n v="0"/>
    <n v="0"/>
    <n v="0"/>
    <n v="0"/>
    <n v="0"/>
    <n v="0"/>
    <n v="0"/>
    <n v="1"/>
    <n v="0"/>
    <n v="43"/>
    <n v="0"/>
    <n v="128"/>
    <n v="312"/>
    <n v="318"/>
    <n v="40"/>
    <n v="13"/>
    <n v="1576"/>
    <n v="546"/>
    <n v="0"/>
    <n v="46"/>
    <n v="379"/>
    <n v="95"/>
    <n v="969"/>
  </r>
  <r>
    <x v="6"/>
    <x v="41"/>
    <x v="239"/>
    <x v="0"/>
    <n v="57"/>
    <n v="2"/>
    <n v="1"/>
    <n v="0"/>
    <n v="0"/>
    <n v="10"/>
    <n v="7"/>
    <n v="7"/>
    <n v="1"/>
    <n v="2"/>
    <n v="0"/>
    <n v="0"/>
    <n v="0"/>
    <n v="243"/>
    <n v="0"/>
    <n v="103"/>
    <n v="1"/>
    <n v="0"/>
    <n v="758"/>
    <n v="0"/>
    <n v="71"/>
    <n v="125"/>
    <n v="7"/>
    <n v="751"/>
    <n v="57"/>
    <n v="60"/>
    <n v="148"/>
    <n v="12"/>
    <n v="92"/>
    <n v="0"/>
    <n v="1"/>
    <n v="25"/>
    <n v="1"/>
    <n v="14"/>
    <n v="0"/>
    <n v="1"/>
    <n v="0"/>
    <n v="0"/>
    <n v="0"/>
    <n v="0"/>
    <n v="0"/>
    <n v="0"/>
    <n v="0"/>
    <n v="0"/>
    <n v="0"/>
    <n v="0"/>
    <n v="0"/>
    <n v="0"/>
    <n v="0"/>
    <n v="31"/>
    <n v="74"/>
    <n v="0"/>
    <n v="2"/>
    <n v="2"/>
    <m/>
    <m/>
    <m/>
    <m/>
    <m/>
    <m/>
    <m/>
    <m/>
    <m/>
    <m/>
    <m/>
    <m/>
    <m/>
    <m/>
    <m/>
    <m/>
  </r>
  <r>
    <x v="6"/>
    <x v="41"/>
    <x v="239"/>
    <x v="1"/>
    <n v="57"/>
    <n v="2"/>
    <n v="1"/>
    <n v="0"/>
    <n v="0"/>
    <n v="10"/>
    <n v="7"/>
    <n v="7"/>
    <n v="1"/>
    <n v="2"/>
    <n v="0"/>
    <n v="0"/>
    <n v="0"/>
    <n v="245"/>
    <n v="0"/>
    <n v="107"/>
    <n v="1"/>
    <n v="0"/>
    <n v="755"/>
    <n v="0"/>
    <n v="74"/>
    <n v="123"/>
    <n v="8"/>
    <n v="746"/>
    <n v="63"/>
    <n v="60"/>
    <n v="148"/>
    <n v="12"/>
    <n v="93"/>
    <n v="0"/>
    <n v="1"/>
    <n v="26"/>
    <n v="1"/>
    <n v="15"/>
    <n v="0"/>
    <n v="2"/>
    <n v="0"/>
    <n v="0"/>
    <n v="0"/>
    <n v="0"/>
    <n v="0"/>
    <n v="0"/>
    <n v="0"/>
    <n v="0"/>
    <n v="0"/>
    <n v="0"/>
    <n v="0"/>
    <n v="0"/>
    <n v="0"/>
    <n v="31"/>
    <n v="75"/>
    <n v="0"/>
    <n v="2"/>
    <n v="2"/>
    <m/>
    <m/>
    <m/>
    <m/>
    <m/>
    <m/>
    <m/>
    <m/>
    <m/>
    <m/>
    <m/>
    <m/>
    <m/>
    <m/>
    <m/>
    <m/>
  </r>
  <r>
    <x v="6"/>
    <x v="41"/>
    <x v="239"/>
    <x v="2"/>
    <n v="56"/>
    <n v="2"/>
    <n v="1"/>
    <n v="0"/>
    <n v="0"/>
    <n v="13"/>
    <n v="7"/>
    <n v="7"/>
    <n v="1"/>
    <n v="2"/>
    <n v="0"/>
    <n v="0"/>
    <n v="0"/>
    <n v="246"/>
    <n v="131"/>
    <n v="31"/>
    <n v="1"/>
    <n v="1"/>
    <n v="755"/>
    <n v="93"/>
    <n v="74"/>
    <n v="120"/>
    <n v="8"/>
    <n v="749"/>
    <n v="82"/>
    <n v="60"/>
    <n v="147"/>
    <n v="13"/>
    <n v="94"/>
    <n v="1"/>
    <n v="2"/>
    <n v="26"/>
    <n v="1"/>
    <n v="15"/>
    <n v="3"/>
    <n v="2"/>
    <n v="0"/>
    <n v="0"/>
    <n v="0"/>
    <n v="0"/>
    <n v="0"/>
    <n v="0"/>
    <n v="0"/>
    <n v="0"/>
    <n v="0"/>
    <n v="0"/>
    <n v="0"/>
    <n v="0"/>
    <n v="0"/>
    <n v="0"/>
    <n v="0"/>
    <n v="0"/>
    <n v="0"/>
    <n v="0"/>
    <n v="2"/>
    <n v="0"/>
    <n v="39"/>
    <n v="2"/>
    <n v="210"/>
    <n v="507"/>
    <n v="511"/>
    <n v="57"/>
    <n v="13"/>
    <m/>
    <m/>
    <m/>
    <m/>
    <m/>
    <m/>
    <m/>
  </r>
  <r>
    <x v="6"/>
    <x v="41"/>
    <x v="239"/>
    <x v="3"/>
    <n v="56"/>
    <n v="2"/>
    <n v="1"/>
    <n v="0"/>
    <n v="0"/>
    <n v="14"/>
    <n v="7"/>
    <n v="7"/>
    <n v="1"/>
    <n v="2"/>
    <n v="0"/>
    <n v="0"/>
    <n v="0"/>
    <n v="246"/>
    <n v="134"/>
    <n v="31"/>
    <n v="1"/>
    <n v="1"/>
    <n v="754"/>
    <n v="108"/>
    <n v="74"/>
    <n v="118"/>
    <n v="9"/>
    <n v="750"/>
    <n v="105"/>
    <n v="60"/>
    <n v="147"/>
    <n v="13"/>
    <n v="95"/>
    <n v="1"/>
    <n v="2"/>
    <n v="26"/>
    <n v="1"/>
    <n v="15"/>
    <n v="3"/>
    <n v="2"/>
    <n v="0"/>
    <n v="0"/>
    <n v="0"/>
    <n v="0"/>
    <n v="0"/>
    <n v="0"/>
    <n v="0"/>
    <n v="0"/>
    <n v="0"/>
    <n v="0"/>
    <n v="0"/>
    <n v="0"/>
    <n v="0"/>
    <n v="0"/>
    <n v="0"/>
    <n v="0"/>
    <n v="0"/>
    <n v="0"/>
    <n v="2"/>
    <n v="0"/>
    <n v="39"/>
    <n v="2"/>
    <n v="210"/>
    <n v="509"/>
    <n v="514"/>
    <n v="58"/>
    <n v="13"/>
    <m/>
    <m/>
    <m/>
    <m/>
    <m/>
    <m/>
    <m/>
  </r>
  <r>
    <x v="6"/>
    <x v="41"/>
    <x v="239"/>
    <x v="4"/>
    <n v="56"/>
    <n v="2"/>
    <n v="2"/>
    <n v="0"/>
    <n v="0"/>
    <n v="15"/>
    <n v="7"/>
    <n v="7"/>
    <n v="1"/>
    <n v="2"/>
    <n v="0"/>
    <n v="0"/>
    <n v="0"/>
    <n v="247"/>
    <n v="148"/>
    <n v="32"/>
    <n v="1"/>
    <n v="0"/>
    <n v="749"/>
    <n v="147"/>
    <n v="71"/>
    <n v="116"/>
    <n v="9"/>
    <n v="748"/>
    <n v="146"/>
    <n v="60"/>
    <n v="145"/>
    <n v="13"/>
    <n v="95"/>
    <n v="3"/>
    <n v="3"/>
    <n v="25"/>
    <n v="1"/>
    <n v="16"/>
    <n v="3"/>
    <n v="2"/>
    <n v="0"/>
    <n v="0"/>
    <n v="0"/>
    <n v="0"/>
    <n v="0"/>
    <n v="0"/>
    <n v="0"/>
    <n v="0"/>
    <n v="0"/>
    <n v="0"/>
    <n v="0"/>
    <n v="0"/>
    <n v="0"/>
    <n v="0"/>
    <n v="0"/>
    <n v="0"/>
    <n v="0"/>
    <n v="0"/>
    <n v="2"/>
    <n v="0"/>
    <n v="39"/>
    <n v="2"/>
    <n v="210"/>
    <n v="509"/>
    <n v="513"/>
    <n v="59"/>
    <n v="14"/>
    <m/>
    <m/>
    <m/>
    <m/>
    <m/>
    <m/>
    <m/>
  </r>
  <r>
    <x v="6"/>
    <x v="41"/>
    <x v="239"/>
    <x v="5"/>
    <n v="56"/>
    <n v="2"/>
    <n v="2"/>
    <n v="0"/>
    <n v="0"/>
    <n v="16"/>
    <n v="7"/>
    <n v="7"/>
    <n v="1"/>
    <n v="2"/>
    <n v="0"/>
    <n v="0"/>
    <n v="0"/>
    <n v="247"/>
    <n v="164"/>
    <n v="32"/>
    <n v="1"/>
    <n v="0"/>
    <n v="751"/>
    <n v="198"/>
    <n v="70"/>
    <n v="117"/>
    <n v="10"/>
    <n v="750"/>
    <n v="205"/>
    <n v="60"/>
    <n v="144"/>
    <n v="15"/>
    <n v="96"/>
    <n v="6"/>
    <n v="3"/>
    <n v="25"/>
    <n v="2"/>
    <n v="16"/>
    <n v="7"/>
    <n v="2"/>
    <n v="0"/>
    <n v="0"/>
    <n v="0"/>
    <n v="0"/>
    <n v="0"/>
    <n v="0"/>
    <n v="0"/>
    <n v="0"/>
    <n v="0"/>
    <n v="0"/>
    <n v="0"/>
    <n v="0"/>
    <n v="0"/>
    <n v="0"/>
    <n v="0"/>
    <n v="0"/>
    <n v="0"/>
    <n v="0"/>
    <n v="2"/>
    <n v="0"/>
    <n v="40"/>
    <n v="2"/>
    <n v="210"/>
    <n v="515"/>
    <n v="514"/>
    <n v="60"/>
    <n v="14"/>
    <m/>
    <m/>
    <m/>
    <m/>
    <m/>
    <m/>
    <m/>
  </r>
  <r>
    <x v="6"/>
    <x v="41"/>
    <x v="239"/>
    <x v="6"/>
    <n v="56"/>
    <n v="2"/>
    <n v="2"/>
    <n v="0"/>
    <n v="0"/>
    <n v="19"/>
    <n v="7"/>
    <n v="7"/>
    <n v="1"/>
    <n v="2"/>
    <n v="0"/>
    <n v="0"/>
    <n v="0"/>
    <n v="247"/>
    <n v="171"/>
    <n v="32"/>
    <n v="1"/>
    <n v="0"/>
    <n v="752"/>
    <n v="239"/>
    <n v="68"/>
    <n v="117"/>
    <n v="11"/>
    <n v="752"/>
    <n v="245"/>
    <n v="60"/>
    <n v="145"/>
    <n v="15"/>
    <n v="96"/>
    <n v="14"/>
    <n v="4"/>
    <n v="24"/>
    <n v="2"/>
    <n v="16"/>
    <n v="7"/>
    <n v="2"/>
    <n v="0"/>
    <n v="0"/>
    <n v="0"/>
    <n v="0"/>
    <n v="0"/>
    <n v="0"/>
    <n v="0"/>
    <n v="0"/>
    <n v="0"/>
    <n v="0"/>
    <n v="0"/>
    <n v="0"/>
    <n v="0"/>
    <n v="0"/>
    <n v="0"/>
    <n v="0"/>
    <n v="0"/>
    <n v="0"/>
    <n v="2"/>
    <n v="0"/>
    <n v="40"/>
    <n v="2"/>
    <n v="211"/>
    <n v="517"/>
    <n v="517"/>
    <n v="61"/>
    <n v="14"/>
    <m/>
    <m/>
    <m/>
    <m/>
    <m/>
    <m/>
    <m/>
  </r>
  <r>
    <x v="6"/>
    <x v="41"/>
    <x v="239"/>
    <x v="7"/>
    <n v="55"/>
    <n v="2"/>
    <n v="2"/>
    <n v="0"/>
    <n v="0"/>
    <n v="23"/>
    <n v="6"/>
    <n v="7"/>
    <n v="1"/>
    <n v="2"/>
    <n v="0"/>
    <n v="0"/>
    <n v="0"/>
    <n v="247"/>
    <n v="174"/>
    <n v="32"/>
    <n v="1"/>
    <n v="0"/>
    <n v="754"/>
    <n v="256"/>
    <n v="68"/>
    <n v="116"/>
    <n v="10"/>
    <n v="754"/>
    <n v="280"/>
    <n v="60"/>
    <n v="146"/>
    <n v="15"/>
    <n v="96"/>
    <n v="15"/>
    <n v="4"/>
    <n v="23"/>
    <n v="2"/>
    <n v="16"/>
    <n v="9"/>
    <n v="2"/>
    <n v="0"/>
    <n v="0"/>
    <n v="0"/>
    <n v="0"/>
    <n v="0"/>
    <n v="0"/>
    <n v="0"/>
    <n v="0"/>
    <n v="0"/>
    <n v="0"/>
    <n v="0"/>
    <n v="0"/>
    <n v="0"/>
    <n v="0"/>
    <n v="0"/>
    <n v="0"/>
    <n v="0"/>
    <n v="0"/>
    <n v="2"/>
    <n v="0"/>
    <n v="40"/>
    <n v="2"/>
    <n v="211"/>
    <n v="525"/>
    <n v="521"/>
    <n v="61"/>
    <n v="14"/>
    <m/>
    <m/>
    <m/>
    <m/>
    <m/>
    <m/>
    <m/>
  </r>
  <r>
    <x v="6"/>
    <x v="41"/>
    <x v="239"/>
    <x v="8"/>
    <n v="55"/>
    <n v="2"/>
    <n v="2"/>
    <n v="0"/>
    <n v="0"/>
    <n v="24"/>
    <n v="6"/>
    <n v="7"/>
    <n v="1"/>
    <n v="2"/>
    <n v="0"/>
    <n v="0"/>
    <n v="0"/>
    <n v="249"/>
    <n v="177"/>
    <n v="32"/>
    <n v="1"/>
    <n v="0"/>
    <n v="754"/>
    <n v="291"/>
    <n v="68"/>
    <n v="115"/>
    <n v="10"/>
    <n v="752"/>
    <n v="312"/>
    <n v="59"/>
    <n v="146"/>
    <n v="13"/>
    <n v="97"/>
    <n v="23"/>
    <n v="4"/>
    <n v="23"/>
    <n v="2"/>
    <n v="16"/>
    <n v="9"/>
    <n v="2"/>
    <n v="0"/>
    <n v="0"/>
    <n v="0"/>
    <n v="0"/>
    <n v="0"/>
    <n v="0"/>
    <n v="0"/>
    <n v="0"/>
    <n v="0"/>
    <n v="0"/>
    <n v="0"/>
    <n v="0"/>
    <n v="0"/>
    <n v="0"/>
    <n v="0"/>
    <n v="0"/>
    <n v="0"/>
    <n v="0"/>
    <n v="2"/>
    <n v="0"/>
    <n v="40"/>
    <n v="2"/>
    <n v="213"/>
    <n v="526"/>
    <n v="520"/>
    <n v="63"/>
    <n v="14"/>
    <n v="3542"/>
    <n v="699"/>
    <n v="0"/>
    <n v="213"/>
    <n v="1074"/>
    <n v="149"/>
    <n v="1960"/>
  </r>
  <r>
    <x v="6"/>
    <x v="41"/>
    <x v="239"/>
    <x v="9"/>
    <n v="55"/>
    <n v="2"/>
    <n v="2"/>
    <n v="0"/>
    <n v="0"/>
    <n v="25"/>
    <n v="6"/>
    <n v="7"/>
    <n v="1"/>
    <n v="2"/>
    <n v="0"/>
    <n v="0"/>
    <n v="0"/>
    <n v="250"/>
    <n v="179"/>
    <n v="32"/>
    <n v="1"/>
    <n v="0"/>
    <n v="752"/>
    <n v="320"/>
    <n v="68"/>
    <n v="114"/>
    <n v="10"/>
    <n v="757"/>
    <n v="345"/>
    <n v="59"/>
    <n v="146"/>
    <n v="14"/>
    <n v="100"/>
    <n v="28"/>
    <n v="4"/>
    <n v="24"/>
    <n v="2"/>
    <n v="16"/>
    <n v="10"/>
    <n v="2"/>
    <n v="0"/>
    <n v="0"/>
    <n v="0"/>
    <n v="0"/>
    <n v="0"/>
    <n v="0"/>
    <n v="0"/>
    <n v="0"/>
    <n v="0"/>
    <n v="0"/>
    <n v="0"/>
    <n v="0"/>
    <n v="0"/>
    <n v="0"/>
    <n v="0"/>
    <n v="0"/>
    <n v="0"/>
    <n v="0"/>
    <n v="2"/>
    <n v="0"/>
    <n v="40"/>
    <n v="2"/>
    <n v="213"/>
    <n v="528"/>
    <n v="525"/>
    <n v="66"/>
    <n v="14"/>
    <n v="3550"/>
    <n v="874"/>
    <n v="0"/>
    <n v="212"/>
    <n v="1070"/>
    <n v="149"/>
    <n v="1978"/>
  </r>
  <r>
    <x v="6"/>
    <x v="41"/>
    <x v="239"/>
    <x v="10"/>
    <n v="55"/>
    <n v="2"/>
    <n v="2"/>
    <n v="0"/>
    <n v="0"/>
    <n v="25"/>
    <n v="6"/>
    <n v="7"/>
    <n v="1"/>
    <n v="2"/>
    <n v="0"/>
    <n v="0"/>
    <n v="0"/>
    <n v="251"/>
    <n v="182"/>
    <n v="32"/>
    <n v="1"/>
    <n v="0"/>
    <n v="756"/>
    <n v="330"/>
    <n v="68"/>
    <n v="115"/>
    <n v="12"/>
    <n v="757"/>
    <n v="359"/>
    <n v="59"/>
    <n v="145"/>
    <n v="15"/>
    <n v="100"/>
    <n v="29"/>
    <n v="4"/>
    <n v="24"/>
    <n v="2"/>
    <n v="16"/>
    <n v="11"/>
    <n v="2"/>
    <n v="0"/>
    <n v="0"/>
    <n v="0"/>
    <n v="0"/>
    <n v="0"/>
    <n v="0"/>
    <n v="0"/>
    <n v="0"/>
    <n v="0"/>
    <n v="0"/>
    <n v="0"/>
    <n v="0"/>
    <n v="0"/>
    <n v="0"/>
    <n v="0"/>
    <n v="0"/>
    <n v="0"/>
    <n v="0"/>
    <n v="2"/>
    <n v="0"/>
    <n v="40"/>
    <n v="2"/>
    <n v="214"/>
    <n v="531"/>
    <n v="526"/>
    <n v="66"/>
    <n v="14"/>
    <n v="3548"/>
    <n v="957"/>
    <n v="0"/>
    <n v="212"/>
    <n v="1066"/>
    <n v="148"/>
    <n v="1981"/>
  </r>
  <r>
    <x v="6"/>
    <x v="41"/>
    <x v="239"/>
    <x v="11"/>
    <n v="55"/>
    <n v="2"/>
    <n v="2"/>
    <n v="0"/>
    <n v="0"/>
    <n v="25"/>
    <n v="6"/>
    <n v="7"/>
    <n v="1"/>
    <n v="2"/>
    <n v="1"/>
    <n v="0"/>
    <n v="0"/>
    <n v="251"/>
    <n v="184"/>
    <n v="32"/>
    <n v="1"/>
    <n v="0"/>
    <n v="757"/>
    <n v="347"/>
    <n v="68"/>
    <n v="115"/>
    <n v="12"/>
    <n v="758"/>
    <n v="372"/>
    <n v="59"/>
    <n v="145"/>
    <n v="15"/>
    <n v="102"/>
    <n v="32"/>
    <n v="4"/>
    <n v="22"/>
    <n v="2"/>
    <n v="16"/>
    <n v="12"/>
    <n v="2"/>
    <n v="0"/>
    <n v="0"/>
    <n v="0"/>
    <n v="0"/>
    <n v="0"/>
    <n v="0"/>
    <n v="0"/>
    <n v="0"/>
    <n v="0"/>
    <n v="0"/>
    <n v="0"/>
    <n v="0"/>
    <n v="0"/>
    <n v="0"/>
    <n v="0"/>
    <n v="0"/>
    <n v="0"/>
    <n v="0"/>
    <n v="2"/>
    <n v="0"/>
    <n v="40"/>
    <n v="2"/>
    <n v="215"/>
    <n v="533"/>
    <n v="527"/>
    <n v="68"/>
    <n v="14"/>
    <n v="3553"/>
    <n v="1037"/>
    <n v="0"/>
    <n v="211"/>
    <n v="1059"/>
    <n v="148"/>
    <n v="1995"/>
  </r>
  <r>
    <x v="6"/>
    <x v="41"/>
    <x v="239"/>
    <x v="29"/>
    <n v="56"/>
    <n v="2"/>
    <n v="2"/>
    <n v="0"/>
    <n v="0"/>
    <n v="25"/>
    <n v="6"/>
    <n v="7"/>
    <n v="1"/>
    <n v="2"/>
    <n v="2"/>
    <n v="0"/>
    <n v="0"/>
    <n v="250"/>
    <n v="184"/>
    <n v="32"/>
    <n v="1"/>
    <n v="0"/>
    <n v="759"/>
    <n v="353"/>
    <n v="68"/>
    <n v="113"/>
    <n v="14"/>
    <n v="758"/>
    <n v="378"/>
    <n v="59"/>
    <n v="144"/>
    <n v="15"/>
    <n v="103"/>
    <n v="35"/>
    <n v="4"/>
    <n v="22"/>
    <n v="2"/>
    <n v="16"/>
    <n v="12"/>
    <n v="2"/>
    <n v="0"/>
    <n v="0"/>
    <n v="0"/>
    <n v="0"/>
    <n v="0"/>
    <n v="0"/>
    <n v="0"/>
    <n v="0"/>
    <n v="0"/>
    <n v="0"/>
    <n v="0"/>
    <n v="0"/>
    <n v="0"/>
    <n v="0"/>
    <n v="0"/>
    <n v="0"/>
    <n v="0"/>
    <n v="0"/>
    <n v="2"/>
    <n v="0"/>
    <n v="41"/>
    <n v="2"/>
    <n v="214"/>
    <n v="537"/>
    <n v="528"/>
    <n v="69"/>
    <n v="14"/>
    <n v="3563"/>
    <n v="1091"/>
    <n v="0"/>
    <n v="210"/>
    <n v="1049"/>
    <n v="145"/>
    <n v="2005"/>
  </r>
  <r>
    <x v="6"/>
    <x v="41"/>
    <x v="239"/>
    <x v="30"/>
    <n v="56"/>
    <n v="2"/>
    <n v="2"/>
    <n v="0"/>
    <n v="0"/>
    <n v="25"/>
    <n v="6"/>
    <n v="7"/>
    <n v="1"/>
    <n v="2"/>
    <n v="2"/>
    <n v="0"/>
    <n v="0"/>
    <n v="251"/>
    <n v="189"/>
    <n v="32"/>
    <n v="1"/>
    <n v="0"/>
    <n v="760"/>
    <n v="357"/>
    <n v="69"/>
    <n v="112"/>
    <n v="13"/>
    <n v="759"/>
    <n v="381"/>
    <n v="64"/>
    <n v="139"/>
    <n v="16"/>
    <n v="102"/>
    <n v="35"/>
    <n v="4"/>
    <n v="22"/>
    <n v="2"/>
    <n v="16"/>
    <n v="12"/>
    <n v="2"/>
    <n v="0"/>
    <n v="0"/>
    <n v="0"/>
    <n v="0"/>
    <n v="0"/>
    <n v="0"/>
    <n v="0"/>
    <n v="0"/>
    <n v="0"/>
    <n v="0"/>
    <n v="0"/>
    <n v="0"/>
    <n v="0"/>
    <n v="0"/>
    <n v="0"/>
    <n v="0"/>
    <n v="0"/>
    <n v="0"/>
    <n v="2"/>
    <n v="0"/>
    <n v="41"/>
    <n v="2"/>
    <n v="215"/>
    <n v="539"/>
    <n v="528"/>
    <n v="68"/>
    <n v="14"/>
    <n v="3576"/>
    <n v="1112"/>
    <n v="0"/>
    <n v="216"/>
    <n v="1046"/>
    <n v="150"/>
    <n v="2011"/>
  </r>
  <r>
    <x v="6"/>
    <x v="41"/>
    <x v="239"/>
    <x v="32"/>
    <n v="56"/>
    <n v="2"/>
    <n v="2"/>
    <n v="0"/>
    <n v="0"/>
    <n v="26"/>
    <n v="6"/>
    <n v="7"/>
    <n v="1"/>
    <n v="2"/>
    <n v="2"/>
    <n v="0"/>
    <n v="0"/>
    <n v="251"/>
    <n v="189"/>
    <n v="32"/>
    <n v="1"/>
    <n v="0"/>
    <n v="763"/>
    <n v="364"/>
    <n v="68"/>
    <n v="112"/>
    <n v="14"/>
    <n v="759"/>
    <n v="388"/>
    <n v="64"/>
    <n v="139"/>
    <n v="16"/>
    <n v="102"/>
    <n v="36"/>
    <n v="4"/>
    <n v="22"/>
    <n v="2"/>
    <n v="16"/>
    <n v="13"/>
    <n v="2"/>
    <n v="0"/>
    <n v="0"/>
    <n v="0"/>
    <n v="0"/>
    <n v="0"/>
    <n v="0"/>
    <n v="0"/>
    <n v="0"/>
    <n v="0"/>
    <n v="0"/>
    <n v="0"/>
    <n v="0"/>
    <n v="0"/>
    <n v="0"/>
    <n v="0"/>
    <n v="0"/>
    <n v="0"/>
    <n v="0"/>
    <n v="2"/>
    <n v="0"/>
    <n v="41"/>
    <n v="2"/>
    <n v="215"/>
    <n v="543"/>
    <n v="529"/>
    <n v="68"/>
    <n v="14"/>
    <n v="3577"/>
    <n v="1150"/>
    <n v="0"/>
    <n v="214"/>
    <n v="1037"/>
    <n v="145"/>
    <n v="2021"/>
  </r>
  <r>
    <x v="6"/>
    <x v="41"/>
    <x v="239"/>
    <x v="15"/>
    <n v="56"/>
    <n v="2"/>
    <n v="2"/>
    <n v="0"/>
    <n v="0"/>
    <n v="26"/>
    <n v="6"/>
    <n v="7"/>
    <n v="1"/>
    <n v="2"/>
    <n v="2"/>
    <n v="0"/>
    <n v="0"/>
    <n v="250"/>
    <n v="189"/>
    <n v="32"/>
    <n v="1"/>
    <n v="0"/>
    <n v="761"/>
    <n v="372"/>
    <n v="68"/>
    <n v="111"/>
    <n v="14"/>
    <n v="760"/>
    <n v="391"/>
    <n v="64"/>
    <n v="138"/>
    <n v="16"/>
    <n v="101"/>
    <n v="36"/>
    <n v="4"/>
    <n v="21"/>
    <n v="2"/>
    <n v="16"/>
    <n v="13"/>
    <n v="2"/>
    <n v="0"/>
    <n v="0"/>
    <n v="0"/>
    <n v="0"/>
    <n v="0"/>
    <n v="0"/>
    <n v="0"/>
    <n v="0"/>
    <n v="0"/>
    <n v="0"/>
    <n v="0"/>
    <n v="0"/>
    <n v="0"/>
    <n v="0"/>
    <n v="0"/>
    <n v="0"/>
    <n v="0"/>
    <n v="0"/>
    <n v="2"/>
    <n v="0"/>
    <n v="41"/>
    <n v="2"/>
    <n v="214"/>
    <n v="543"/>
    <n v="530"/>
    <n v="69"/>
    <n v="14"/>
    <n v="3563"/>
    <n v="1163"/>
    <n v="0"/>
    <n v="212"/>
    <n v="1029"/>
    <n v="145"/>
    <n v="2021"/>
  </r>
  <r>
    <x v="6"/>
    <x v="41"/>
    <x v="239"/>
    <x v="16"/>
    <n v="56"/>
    <n v="2"/>
    <n v="2"/>
    <n v="0"/>
    <n v="0"/>
    <n v="26"/>
    <n v="6"/>
    <n v="7"/>
    <n v="1"/>
    <n v="2"/>
    <n v="2"/>
    <n v="0"/>
    <n v="0"/>
    <n v="251"/>
    <n v="193"/>
    <n v="32"/>
    <n v="1"/>
    <n v="0"/>
    <n v="766"/>
    <n v="380"/>
    <n v="68"/>
    <n v="110"/>
    <n v="14"/>
    <n v="761"/>
    <n v="394"/>
    <n v="64"/>
    <n v="138"/>
    <n v="16"/>
    <n v="103"/>
    <n v="36"/>
    <n v="4"/>
    <n v="22"/>
    <n v="2"/>
    <n v="16"/>
    <n v="13"/>
    <n v="2"/>
    <n v="0"/>
    <n v="0"/>
    <n v="0"/>
    <n v="0"/>
    <n v="0"/>
    <n v="0"/>
    <n v="0"/>
    <n v="0"/>
    <n v="0"/>
    <n v="0"/>
    <n v="0"/>
    <n v="0"/>
    <n v="0"/>
    <n v="0"/>
    <n v="0"/>
    <n v="0"/>
    <n v="0"/>
    <n v="0"/>
    <n v="2"/>
    <n v="0"/>
    <n v="41"/>
    <n v="2"/>
    <n v="215"/>
    <n v="549"/>
    <n v="531"/>
    <n v="69"/>
    <n v="14"/>
    <n v="3580"/>
    <n v="1178"/>
    <n v="0"/>
    <n v="211"/>
    <n v="1029"/>
    <n v="154"/>
    <n v="2031"/>
  </r>
  <r>
    <x v="6"/>
    <x v="42"/>
    <x v="240"/>
    <x v="0"/>
    <n v="68"/>
    <n v="1"/>
    <n v="0"/>
    <n v="0"/>
    <n v="0"/>
    <n v="19"/>
    <n v="4"/>
    <n v="4"/>
    <n v="2"/>
    <n v="2"/>
    <n v="0"/>
    <n v="0"/>
    <n v="0"/>
    <n v="219"/>
    <n v="0"/>
    <n v="83"/>
    <n v="4"/>
    <n v="2"/>
    <n v="717"/>
    <n v="0"/>
    <n v="20"/>
    <n v="140"/>
    <n v="23"/>
    <n v="786"/>
    <n v="20"/>
    <n v="11"/>
    <n v="184"/>
    <n v="108"/>
    <n v="140"/>
    <n v="0"/>
    <n v="1"/>
    <n v="50"/>
    <n v="2"/>
    <n v="18"/>
    <n v="0"/>
    <n v="0"/>
    <n v="1"/>
    <n v="0"/>
    <n v="0"/>
    <n v="0"/>
    <n v="0"/>
    <n v="0"/>
    <n v="0"/>
    <n v="0"/>
    <n v="0"/>
    <n v="0"/>
    <n v="0"/>
    <n v="0"/>
    <n v="0"/>
    <n v="31"/>
    <n v="45"/>
    <n v="0"/>
    <n v="0"/>
    <n v="1"/>
    <m/>
    <m/>
    <m/>
    <m/>
    <m/>
    <m/>
    <m/>
    <m/>
    <m/>
    <m/>
    <m/>
    <m/>
    <m/>
    <m/>
    <m/>
    <m/>
  </r>
  <r>
    <x v="6"/>
    <x v="42"/>
    <x v="240"/>
    <x v="1"/>
    <n v="70"/>
    <n v="1"/>
    <n v="0"/>
    <n v="0"/>
    <n v="0"/>
    <n v="20"/>
    <n v="4"/>
    <n v="4"/>
    <n v="2"/>
    <n v="2"/>
    <n v="0"/>
    <n v="0"/>
    <n v="0"/>
    <n v="219"/>
    <n v="0"/>
    <n v="107"/>
    <n v="4"/>
    <n v="3"/>
    <n v="720"/>
    <n v="0"/>
    <n v="34"/>
    <n v="139"/>
    <n v="23"/>
    <n v="789"/>
    <n v="31"/>
    <n v="11"/>
    <n v="185"/>
    <n v="104"/>
    <n v="145"/>
    <n v="0"/>
    <n v="2"/>
    <n v="51"/>
    <n v="2"/>
    <n v="18"/>
    <n v="0"/>
    <n v="1"/>
    <n v="1"/>
    <n v="0"/>
    <n v="0"/>
    <n v="0"/>
    <n v="0"/>
    <n v="0"/>
    <n v="0"/>
    <n v="0"/>
    <n v="0"/>
    <n v="0"/>
    <n v="0"/>
    <n v="0"/>
    <n v="0"/>
    <n v="29"/>
    <n v="44"/>
    <n v="0"/>
    <n v="1"/>
    <n v="1"/>
    <m/>
    <m/>
    <m/>
    <m/>
    <m/>
    <m/>
    <m/>
    <m/>
    <m/>
    <m/>
    <m/>
    <m/>
    <m/>
    <m/>
    <m/>
    <m/>
  </r>
  <r>
    <x v="6"/>
    <x v="42"/>
    <x v="240"/>
    <x v="2"/>
    <n v="71"/>
    <n v="1"/>
    <n v="0"/>
    <n v="0"/>
    <n v="0"/>
    <n v="27"/>
    <n v="4"/>
    <n v="4"/>
    <n v="2"/>
    <n v="2"/>
    <n v="1"/>
    <n v="0"/>
    <n v="0"/>
    <n v="219"/>
    <n v="122"/>
    <n v="29"/>
    <n v="4"/>
    <n v="3"/>
    <n v="714"/>
    <n v="48"/>
    <n v="43"/>
    <n v="138"/>
    <n v="22"/>
    <n v="794"/>
    <n v="47"/>
    <n v="11"/>
    <n v="185"/>
    <n v="105"/>
    <n v="146"/>
    <n v="2"/>
    <n v="1"/>
    <n v="50"/>
    <n v="2"/>
    <n v="18"/>
    <n v="1"/>
    <n v="1"/>
    <n v="1"/>
    <n v="0"/>
    <n v="0"/>
    <n v="0"/>
    <n v="0"/>
    <n v="0"/>
    <n v="0"/>
    <n v="0"/>
    <n v="0"/>
    <n v="0"/>
    <n v="0"/>
    <n v="0"/>
    <n v="0"/>
    <n v="0"/>
    <n v="0"/>
    <n v="0"/>
    <n v="0"/>
    <n v="0"/>
    <n v="1"/>
    <n v="0"/>
    <n v="57"/>
    <n v="2"/>
    <n v="182"/>
    <n v="471"/>
    <n v="464"/>
    <n v="82"/>
    <n v="16"/>
    <m/>
    <m/>
    <m/>
    <m/>
    <m/>
    <m/>
    <m/>
  </r>
  <r>
    <x v="6"/>
    <x v="42"/>
    <x v="240"/>
    <x v="3"/>
    <n v="71"/>
    <n v="1"/>
    <n v="0"/>
    <n v="0"/>
    <n v="0"/>
    <n v="29"/>
    <n v="4"/>
    <n v="4"/>
    <n v="2"/>
    <n v="2"/>
    <n v="1"/>
    <n v="0"/>
    <n v="0"/>
    <n v="221"/>
    <n v="127"/>
    <n v="29"/>
    <n v="4"/>
    <n v="2"/>
    <n v="718"/>
    <n v="62"/>
    <n v="42"/>
    <n v="137"/>
    <n v="22"/>
    <n v="795"/>
    <n v="52"/>
    <n v="11"/>
    <n v="185"/>
    <n v="104"/>
    <n v="146"/>
    <n v="2"/>
    <n v="1"/>
    <n v="50"/>
    <n v="2"/>
    <n v="18"/>
    <n v="1"/>
    <n v="1"/>
    <n v="1"/>
    <n v="0"/>
    <n v="0"/>
    <n v="0"/>
    <n v="0"/>
    <n v="0"/>
    <n v="0"/>
    <n v="0"/>
    <n v="0"/>
    <n v="0"/>
    <n v="0"/>
    <n v="0"/>
    <n v="0"/>
    <n v="0"/>
    <n v="0"/>
    <n v="0"/>
    <n v="0"/>
    <n v="0"/>
    <n v="1"/>
    <n v="0"/>
    <n v="57"/>
    <n v="2"/>
    <n v="185"/>
    <n v="477"/>
    <n v="464"/>
    <n v="83"/>
    <n v="16"/>
    <m/>
    <m/>
    <m/>
    <m/>
    <m/>
    <m/>
    <m/>
  </r>
  <r>
    <x v="6"/>
    <x v="42"/>
    <x v="240"/>
    <x v="4"/>
    <n v="71"/>
    <n v="1"/>
    <n v="0"/>
    <n v="0"/>
    <n v="0"/>
    <n v="29"/>
    <n v="4"/>
    <n v="4"/>
    <n v="2"/>
    <n v="2"/>
    <n v="1"/>
    <n v="0"/>
    <n v="0"/>
    <n v="226"/>
    <n v="133"/>
    <n v="29"/>
    <n v="4"/>
    <n v="3"/>
    <n v="715"/>
    <n v="82"/>
    <n v="42"/>
    <n v="134"/>
    <n v="22"/>
    <n v="797"/>
    <n v="67"/>
    <n v="11"/>
    <n v="186"/>
    <n v="105"/>
    <n v="147"/>
    <n v="3"/>
    <n v="1"/>
    <n v="49"/>
    <n v="2"/>
    <n v="18"/>
    <n v="1"/>
    <n v="1"/>
    <n v="1"/>
    <n v="0"/>
    <n v="0"/>
    <n v="0"/>
    <n v="0"/>
    <n v="0"/>
    <n v="0"/>
    <n v="0"/>
    <n v="0"/>
    <n v="0"/>
    <n v="0"/>
    <n v="0"/>
    <n v="0"/>
    <n v="0"/>
    <n v="0"/>
    <n v="0"/>
    <n v="0"/>
    <n v="0"/>
    <n v="1"/>
    <n v="0"/>
    <n v="58"/>
    <n v="2"/>
    <n v="188"/>
    <n v="475"/>
    <n v="465"/>
    <n v="84"/>
    <n v="16"/>
    <m/>
    <m/>
    <m/>
    <m/>
    <m/>
    <m/>
    <m/>
  </r>
  <r>
    <x v="6"/>
    <x v="42"/>
    <x v="240"/>
    <x v="5"/>
    <n v="71"/>
    <n v="1"/>
    <n v="0"/>
    <n v="0"/>
    <n v="0"/>
    <n v="30"/>
    <n v="4"/>
    <n v="4"/>
    <n v="2"/>
    <n v="2"/>
    <n v="1"/>
    <n v="0"/>
    <n v="0"/>
    <n v="229"/>
    <n v="140"/>
    <n v="29"/>
    <n v="4"/>
    <n v="4"/>
    <n v="714"/>
    <n v="128"/>
    <n v="42"/>
    <n v="136"/>
    <n v="21"/>
    <n v="798"/>
    <n v="106"/>
    <n v="11"/>
    <n v="186"/>
    <n v="107"/>
    <n v="149"/>
    <n v="7"/>
    <n v="1"/>
    <n v="49"/>
    <n v="3"/>
    <n v="18"/>
    <n v="2"/>
    <n v="1"/>
    <n v="1"/>
    <n v="0"/>
    <n v="0"/>
    <n v="0"/>
    <n v="0"/>
    <n v="0"/>
    <n v="0"/>
    <n v="0"/>
    <n v="0"/>
    <n v="0"/>
    <n v="0"/>
    <n v="0"/>
    <n v="0"/>
    <n v="0"/>
    <n v="0"/>
    <n v="0"/>
    <n v="0"/>
    <n v="0"/>
    <n v="1"/>
    <n v="0"/>
    <n v="58"/>
    <n v="2"/>
    <n v="189"/>
    <n v="475"/>
    <n v="467"/>
    <n v="85"/>
    <n v="16"/>
    <m/>
    <m/>
    <m/>
    <m/>
    <m/>
    <m/>
    <m/>
  </r>
  <r>
    <x v="6"/>
    <x v="42"/>
    <x v="240"/>
    <x v="6"/>
    <n v="70"/>
    <n v="1"/>
    <n v="0"/>
    <n v="0"/>
    <n v="0"/>
    <n v="32"/>
    <n v="4"/>
    <n v="4"/>
    <n v="2"/>
    <n v="2"/>
    <n v="1"/>
    <n v="0"/>
    <n v="0"/>
    <n v="230"/>
    <n v="148"/>
    <n v="30"/>
    <n v="4"/>
    <n v="2"/>
    <n v="715"/>
    <n v="170"/>
    <n v="43"/>
    <n v="133"/>
    <n v="21"/>
    <n v="792"/>
    <n v="126"/>
    <n v="11"/>
    <n v="184"/>
    <n v="103"/>
    <n v="148"/>
    <n v="13"/>
    <n v="1"/>
    <n v="48"/>
    <n v="3"/>
    <n v="18"/>
    <n v="2"/>
    <n v="1"/>
    <n v="1"/>
    <n v="0"/>
    <n v="0"/>
    <n v="0"/>
    <n v="0"/>
    <n v="0"/>
    <n v="0"/>
    <n v="0"/>
    <n v="0"/>
    <n v="0"/>
    <n v="0"/>
    <n v="0"/>
    <n v="0"/>
    <n v="0"/>
    <n v="0"/>
    <n v="0"/>
    <n v="0"/>
    <n v="0"/>
    <n v="1"/>
    <n v="0"/>
    <n v="57"/>
    <n v="2"/>
    <n v="191"/>
    <n v="479"/>
    <n v="467"/>
    <n v="86"/>
    <n v="16"/>
    <m/>
    <m/>
    <m/>
    <m/>
    <m/>
    <m/>
    <m/>
  </r>
  <r>
    <x v="6"/>
    <x v="42"/>
    <x v="240"/>
    <x v="7"/>
    <n v="70"/>
    <n v="1"/>
    <n v="0"/>
    <n v="0"/>
    <n v="0"/>
    <n v="34"/>
    <n v="4"/>
    <n v="4"/>
    <n v="2"/>
    <n v="2"/>
    <n v="1"/>
    <n v="0"/>
    <n v="0"/>
    <n v="230"/>
    <n v="150"/>
    <n v="30"/>
    <n v="4"/>
    <n v="2"/>
    <n v="716"/>
    <n v="205"/>
    <n v="44"/>
    <n v="130"/>
    <n v="20"/>
    <n v="792"/>
    <n v="188"/>
    <n v="11"/>
    <n v="182"/>
    <n v="102"/>
    <n v="148"/>
    <n v="15"/>
    <n v="1"/>
    <n v="46"/>
    <n v="3"/>
    <n v="18"/>
    <n v="3"/>
    <n v="1"/>
    <n v="1"/>
    <n v="0"/>
    <n v="0"/>
    <n v="0"/>
    <n v="0"/>
    <n v="0"/>
    <n v="0"/>
    <n v="0"/>
    <n v="0"/>
    <n v="0"/>
    <n v="0"/>
    <n v="0"/>
    <n v="0"/>
    <n v="0"/>
    <n v="0"/>
    <n v="0"/>
    <n v="0"/>
    <n v="0"/>
    <n v="1"/>
    <n v="0"/>
    <n v="57"/>
    <n v="2"/>
    <n v="191"/>
    <n v="484"/>
    <n v="468"/>
    <n v="87"/>
    <n v="16"/>
    <m/>
    <m/>
    <m/>
    <m/>
    <m/>
    <m/>
    <m/>
  </r>
  <r>
    <x v="6"/>
    <x v="42"/>
    <x v="240"/>
    <x v="8"/>
    <n v="70"/>
    <n v="1"/>
    <n v="0"/>
    <n v="0"/>
    <n v="0"/>
    <n v="38"/>
    <n v="4"/>
    <n v="4"/>
    <n v="2"/>
    <n v="2"/>
    <n v="1"/>
    <n v="0"/>
    <n v="0"/>
    <n v="231"/>
    <n v="162"/>
    <n v="30"/>
    <n v="5"/>
    <n v="2"/>
    <n v="719"/>
    <n v="238"/>
    <n v="44"/>
    <n v="128"/>
    <n v="20"/>
    <n v="794"/>
    <n v="250"/>
    <n v="11"/>
    <n v="181"/>
    <n v="106"/>
    <n v="147"/>
    <n v="22"/>
    <n v="1"/>
    <n v="46"/>
    <n v="3"/>
    <n v="17"/>
    <n v="11"/>
    <n v="1"/>
    <n v="1"/>
    <n v="0"/>
    <n v="0"/>
    <n v="0"/>
    <n v="0"/>
    <n v="0"/>
    <n v="0"/>
    <n v="0"/>
    <n v="0"/>
    <n v="0"/>
    <n v="0"/>
    <n v="0"/>
    <n v="0"/>
    <n v="0"/>
    <n v="0"/>
    <n v="0"/>
    <n v="0"/>
    <n v="0"/>
    <n v="1"/>
    <n v="0"/>
    <n v="57"/>
    <n v="2"/>
    <n v="191"/>
    <n v="488"/>
    <n v="469"/>
    <n v="87"/>
    <n v="15"/>
    <n v="4452"/>
    <n v="672"/>
    <n v="0"/>
    <n v="38"/>
    <n v="1509"/>
    <n v="514"/>
    <n v="2180"/>
  </r>
  <r>
    <x v="6"/>
    <x v="42"/>
    <x v="240"/>
    <x v="9"/>
    <n v="70"/>
    <n v="1"/>
    <n v="0"/>
    <n v="0"/>
    <n v="0"/>
    <n v="38"/>
    <n v="4"/>
    <n v="4"/>
    <n v="2"/>
    <n v="2"/>
    <n v="1"/>
    <n v="0"/>
    <n v="0"/>
    <n v="231"/>
    <n v="165"/>
    <n v="29"/>
    <n v="5"/>
    <n v="3"/>
    <n v="719"/>
    <n v="266"/>
    <n v="44"/>
    <n v="126"/>
    <n v="22"/>
    <n v="793"/>
    <n v="283"/>
    <n v="11"/>
    <n v="180"/>
    <n v="105"/>
    <n v="148"/>
    <n v="35"/>
    <n v="1"/>
    <n v="45"/>
    <n v="3"/>
    <n v="17"/>
    <n v="12"/>
    <n v="1"/>
    <n v="1"/>
    <n v="0"/>
    <n v="0"/>
    <n v="0"/>
    <n v="0"/>
    <n v="0"/>
    <n v="0"/>
    <n v="0"/>
    <n v="0"/>
    <n v="0"/>
    <n v="0"/>
    <n v="0"/>
    <n v="0"/>
    <n v="0"/>
    <n v="0"/>
    <n v="0"/>
    <n v="0"/>
    <n v="0"/>
    <n v="1"/>
    <n v="0"/>
    <n v="57"/>
    <n v="2"/>
    <n v="192"/>
    <n v="488"/>
    <n v="470"/>
    <n v="90"/>
    <n v="15"/>
    <n v="4454"/>
    <n v="891"/>
    <n v="0"/>
    <n v="38"/>
    <n v="1508"/>
    <n v="510"/>
    <n v="2205"/>
  </r>
  <r>
    <x v="6"/>
    <x v="42"/>
    <x v="240"/>
    <x v="10"/>
    <n v="70"/>
    <n v="1"/>
    <n v="0"/>
    <n v="0"/>
    <n v="0"/>
    <n v="40"/>
    <n v="4"/>
    <n v="4"/>
    <n v="2"/>
    <n v="2"/>
    <n v="1"/>
    <n v="0"/>
    <n v="0"/>
    <n v="232"/>
    <n v="165"/>
    <n v="29"/>
    <n v="5"/>
    <n v="3"/>
    <n v="721"/>
    <n v="280"/>
    <n v="44"/>
    <n v="125"/>
    <n v="22"/>
    <n v="795"/>
    <n v="298"/>
    <n v="11"/>
    <n v="179"/>
    <n v="105"/>
    <n v="148"/>
    <n v="42"/>
    <n v="1"/>
    <n v="45"/>
    <n v="3"/>
    <n v="17"/>
    <n v="12"/>
    <n v="1"/>
    <n v="1"/>
    <n v="0"/>
    <n v="0"/>
    <n v="0"/>
    <n v="0"/>
    <n v="0"/>
    <n v="0"/>
    <n v="0"/>
    <n v="0"/>
    <n v="0"/>
    <n v="0"/>
    <n v="0"/>
    <n v="0"/>
    <n v="0"/>
    <n v="0"/>
    <n v="0"/>
    <n v="0"/>
    <n v="0"/>
    <n v="1"/>
    <n v="0"/>
    <n v="57"/>
    <n v="2"/>
    <n v="194"/>
    <n v="489"/>
    <n v="472"/>
    <n v="90"/>
    <n v="15"/>
    <n v="4464"/>
    <n v="970"/>
    <n v="0"/>
    <n v="38"/>
    <n v="1507"/>
    <n v="516"/>
    <n v="2214"/>
  </r>
  <r>
    <x v="6"/>
    <x v="42"/>
    <x v="240"/>
    <x v="11"/>
    <n v="70"/>
    <n v="1"/>
    <n v="0"/>
    <n v="0"/>
    <n v="0"/>
    <n v="42"/>
    <n v="4"/>
    <n v="4"/>
    <n v="1"/>
    <n v="2"/>
    <n v="1"/>
    <n v="0"/>
    <n v="0"/>
    <n v="232"/>
    <n v="168"/>
    <n v="29"/>
    <n v="5"/>
    <n v="3"/>
    <n v="721"/>
    <n v="289"/>
    <n v="43"/>
    <n v="123"/>
    <n v="22"/>
    <n v="799"/>
    <n v="312"/>
    <n v="11"/>
    <n v="180"/>
    <n v="107"/>
    <n v="148"/>
    <n v="48"/>
    <n v="1"/>
    <n v="44"/>
    <n v="3"/>
    <n v="17"/>
    <n v="12"/>
    <n v="1"/>
    <n v="1"/>
    <n v="0"/>
    <n v="0"/>
    <n v="0"/>
    <n v="0"/>
    <n v="0"/>
    <n v="0"/>
    <n v="0"/>
    <n v="0"/>
    <n v="0"/>
    <n v="0"/>
    <n v="0"/>
    <n v="0"/>
    <n v="0"/>
    <n v="0"/>
    <n v="0"/>
    <n v="0"/>
    <n v="0"/>
    <n v="1"/>
    <n v="0"/>
    <n v="57"/>
    <n v="2"/>
    <n v="194"/>
    <n v="489"/>
    <n v="473"/>
    <n v="90"/>
    <n v="15"/>
    <n v="4472"/>
    <n v="1071"/>
    <n v="0"/>
    <n v="38"/>
    <n v="1497"/>
    <n v="521"/>
    <n v="2232"/>
  </r>
  <r>
    <x v="6"/>
    <x v="42"/>
    <x v="240"/>
    <x v="29"/>
    <n v="71"/>
    <n v="1"/>
    <n v="0"/>
    <n v="0"/>
    <n v="0"/>
    <n v="44"/>
    <n v="4"/>
    <n v="4"/>
    <n v="1"/>
    <n v="2"/>
    <n v="1"/>
    <n v="0"/>
    <n v="0"/>
    <n v="231"/>
    <n v="169"/>
    <n v="28"/>
    <n v="5"/>
    <n v="3"/>
    <n v="720"/>
    <n v="295"/>
    <n v="43"/>
    <n v="120"/>
    <n v="21"/>
    <n v="799"/>
    <n v="322"/>
    <n v="11"/>
    <n v="179"/>
    <n v="108"/>
    <n v="148"/>
    <n v="48"/>
    <n v="1"/>
    <n v="44"/>
    <n v="3"/>
    <n v="18"/>
    <n v="12"/>
    <n v="2"/>
    <n v="1"/>
    <n v="0"/>
    <n v="0"/>
    <n v="0"/>
    <n v="0"/>
    <n v="0"/>
    <n v="0"/>
    <n v="0"/>
    <n v="0"/>
    <n v="0"/>
    <n v="0"/>
    <n v="0"/>
    <n v="0"/>
    <n v="0"/>
    <n v="0"/>
    <n v="0"/>
    <n v="0"/>
    <n v="0"/>
    <n v="1"/>
    <n v="0"/>
    <n v="58"/>
    <n v="2"/>
    <n v="194"/>
    <n v="493"/>
    <n v="473"/>
    <n v="90"/>
    <n v="15"/>
    <n v="4483"/>
    <n v="1130"/>
    <n v="0"/>
    <n v="38"/>
    <n v="1495"/>
    <n v="526"/>
    <n v="2238"/>
  </r>
  <r>
    <x v="6"/>
    <x v="42"/>
    <x v="240"/>
    <x v="30"/>
    <n v="72"/>
    <n v="1"/>
    <n v="0"/>
    <n v="0"/>
    <n v="0"/>
    <n v="46"/>
    <n v="4"/>
    <n v="4"/>
    <n v="1"/>
    <n v="2"/>
    <n v="2"/>
    <n v="0"/>
    <n v="0"/>
    <n v="231"/>
    <n v="169"/>
    <n v="28"/>
    <n v="5"/>
    <n v="3"/>
    <n v="717"/>
    <n v="295"/>
    <n v="42"/>
    <n v="120"/>
    <n v="22"/>
    <n v="802"/>
    <n v="329"/>
    <n v="11"/>
    <n v="176"/>
    <n v="110"/>
    <n v="152"/>
    <n v="50"/>
    <n v="1"/>
    <n v="46"/>
    <n v="3"/>
    <n v="18"/>
    <n v="12"/>
    <n v="2"/>
    <n v="1"/>
    <n v="0"/>
    <n v="0"/>
    <n v="0"/>
    <n v="0"/>
    <n v="0"/>
    <n v="0"/>
    <n v="0"/>
    <n v="0"/>
    <n v="0"/>
    <n v="0"/>
    <n v="0"/>
    <n v="0"/>
    <n v="0"/>
    <n v="0"/>
    <n v="0"/>
    <n v="0"/>
    <n v="0"/>
    <n v="1"/>
    <n v="0"/>
    <n v="59"/>
    <n v="2"/>
    <n v="194"/>
    <n v="492"/>
    <n v="478"/>
    <n v="92"/>
    <n v="15"/>
    <n v="4483"/>
    <n v="1154"/>
    <n v="0"/>
    <n v="39"/>
    <n v="1488"/>
    <n v="528"/>
    <n v="2244"/>
  </r>
  <r>
    <x v="6"/>
    <x v="42"/>
    <x v="240"/>
    <x v="32"/>
    <n v="72"/>
    <n v="1"/>
    <n v="0"/>
    <n v="0"/>
    <n v="0"/>
    <n v="46"/>
    <n v="4"/>
    <n v="4"/>
    <n v="1"/>
    <n v="2"/>
    <n v="2"/>
    <n v="0"/>
    <n v="0"/>
    <n v="229"/>
    <n v="168"/>
    <n v="28"/>
    <n v="5"/>
    <n v="3"/>
    <n v="713"/>
    <n v="302"/>
    <n v="41"/>
    <n v="116"/>
    <n v="23"/>
    <n v="800"/>
    <n v="332"/>
    <n v="11"/>
    <n v="175"/>
    <n v="111"/>
    <n v="153"/>
    <n v="52"/>
    <n v="1"/>
    <n v="46"/>
    <n v="3"/>
    <n v="18"/>
    <n v="12"/>
    <n v="2"/>
    <n v="1"/>
    <n v="0"/>
    <n v="0"/>
    <n v="0"/>
    <n v="0"/>
    <n v="0"/>
    <n v="0"/>
    <n v="0"/>
    <n v="0"/>
    <n v="0"/>
    <n v="0"/>
    <n v="0"/>
    <n v="0"/>
    <n v="0"/>
    <n v="0"/>
    <n v="0"/>
    <n v="0"/>
    <n v="0"/>
    <n v="1"/>
    <n v="0"/>
    <n v="59"/>
    <n v="2"/>
    <n v="192"/>
    <n v="492"/>
    <n v="477"/>
    <n v="96"/>
    <n v="15"/>
    <n v="4502"/>
    <n v="1197"/>
    <n v="0"/>
    <n v="39"/>
    <n v="1492"/>
    <n v="534"/>
    <n v="2262"/>
  </r>
  <r>
    <x v="6"/>
    <x v="42"/>
    <x v="240"/>
    <x v="15"/>
    <n v="72"/>
    <n v="1"/>
    <n v="0"/>
    <n v="0"/>
    <n v="0"/>
    <n v="46"/>
    <n v="4"/>
    <n v="4"/>
    <n v="1"/>
    <n v="2"/>
    <n v="2"/>
    <n v="0"/>
    <n v="0"/>
    <n v="229"/>
    <n v="168"/>
    <n v="28"/>
    <n v="5"/>
    <n v="3"/>
    <n v="716"/>
    <n v="303"/>
    <n v="40"/>
    <n v="116"/>
    <n v="25"/>
    <n v="802"/>
    <n v="334"/>
    <n v="11"/>
    <n v="175"/>
    <n v="112"/>
    <n v="152"/>
    <n v="54"/>
    <n v="1"/>
    <n v="45"/>
    <n v="2"/>
    <n v="18"/>
    <n v="12"/>
    <n v="2"/>
    <n v="1"/>
    <n v="0"/>
    <n v="0"/>
    <n v="0"/>
    <n v="0"/>
    <n v="0"/>
    <n v="0"/>
    <n v="0"/>
    <n v="0"/>
    <n v="0"/>
    <n v="0"/>
    <n v="0"/>
    <n v="0"/>
    <n v="0"/>
    <n v="0"/>
    <n v="0"/>
    <n v="0"/>
    <n v="0"/>
    <n v="1"/>
    <n v="0"/>
    <n v="59"/>
    <n v="2"/>
    <n v="192"/>
    <n v="493"/>
    <n v="479"/>
    <n v="96"/>
    <n v="15"/>
    <n v="4516"/>
    <n v="1216"/>
    <n v="0"/>
    <n v="39"/>
    <n v="1489"/>
    <n v="545"/>
    <n v="2266"/>
  </r>
  <r>
    <x v="6"/>
    <x v="42"/>
    <x v="240"/>
    <x v="16"/>
    <n v="72"/>
    <n v="1"/>
    <n v="0"/>
    <n v="0"/>
    <n v="0"/>
    <n v="46"/>
    <n v="4"/>
    <n v="4"/>
    <n v="1"/>
    <n v="2"/>
    <n v="2"/>
    <n v="0"/>
    <n v="0"/>
    <n v="228"/>
    <n v="168"/>
    <n v="28"/>
    <n v="5"/>
    <n v="3"/>
    <n v="714"/>
    <n v="303"/>
    <n v="39"/>
    <n v="116"/>
    <n v="25"/>
    <n v="802"/>
    <n v="337"/>
    <n v="11"/>
    <n v="175"/>
    <n v="112"/>
    <n v="153"/>
    <n v="56"/>
    <n v="1"/>
    <n v="45"/>
    <n v="2"/>
    <n v="19"/>
    <n v="12"/>
    <n v="2"/>
    <n v="1"/>
    <n v="0"/>
    <n v="0"/>
    <n v="0"/>
    <n v="0"/>
    <n v="0"/>
    <n v="0"/>
    <n v="0"/>
    <n v="0"/>
    <n v="0"/>
    <n v="0"/>
    <n v="0"/>
    <n v="0"/>
    <n v="0"/>
    <n v="0"/>
    <n v="0"/>
    <n v="0"/>
    <n v="0"/>
    <n v="1"/>
    <n v="0"/>
    <n v="59"/>
    <n v="2"/>
    <n v="191"/>
    <n v="493"/>
    <n v="480"/>
    <n v="97"/>
    <n v="16"/>
    <n v="4521"/>
    <n v="1244"/>
    <n v="0"/>
    <n v="40"/>
    <n v="1486"/>
    <n v="546"/>
    <n v="2279"/>
  </r>
  <r>
    <x v="6"/>
    <x v="42"/>
    <x v="241"/>
    <x v="16"/>
    <m/>
    <m/>
    <m/>
    <m/>
    <m/>
    <m/>
    <m/>
    <m/>
    <m/>
    <m/>
    <m/>
    <m/>
    <m/>
    <n v="2"/>
    <m/>
    <m/>
    <m/>
    <n v="2"/>
    <m/>
    <m/>
    <m/>
    <m/>
    <m/>
    <n v="8"/>
    <m/>
    <m/>
    <m/>
    <n v="8"/>
    <m/>
    <m/>
    <m/>
    <m/>
    <m/>
    <m/>
    <m/>
    <m/>
    <m/>
    <m/>
    <m/>
    <m/>
    <m/>
    <m/>
    <m/>
    <m/>
    <m/>
    <m/>
    <m/>
    <m/>
    <m/>
    <m/>
    <m/>
    <m/>
    <m/>
    <m/>
    <m/>
    <m/>
    <m/>
    <m/>
    <m/>
    <m/>
    <m/>
    <m/>
    <m/>
    <n v="44"/>
    <m/>
    <m/>
    <m/>
    <m/>
    <n v="44"/>
    <m/>
  </r>
  <r>
    <x v="6"/>
    <x v="42"/>
    <x v="241"/>
    <x v="16"/>
    <n v="138"/>
    <n v="8"/>
    <n v="6"/>
    <m/>
    <m/>
    <n v="82"/>
    <n v="4"/>
    <n v="1"/>
    <n v="18"/>
    <n v="4"/>
    <n v="3"/>
    <m/>
    <m/>
    <n v="416"/>
    <n v="325"/>
    <n v="9"/>
    <n v="3"/>
    <n v="41"/>
    <n v="964"/>
    <n v="58"/>
    <n v="39"/>
    <n v="13"/>
    <n v="151"/>
    <n v="977"/>
    <n v="97"/>
    <n v="5"/>
    <n v="113"/>
    <n v="144"/>
    <n v="113"/>
    <n v="9"/>
    <n v="6"/>
    <m/>
    <n v="35"/>
    <n v="107"/>
    <n v="85"/>
    <m/>
    <m/>
    <n v="7"/>
    <m/>
    <m/>
    <m/>
    <m/>
    <m/>
    <m/>
    <m/>
    <m/>
    <m/>
    <m/>
    <m/>
    <m/>
    <m/>
    <m/>
    <m/>
    <m/>
    <n v="7"/>
    <m/>
    <n v="108"/>
    <n v="4"/>
    <n v="360"/>
    <n v="730"/>
    <n v="703"/>
    <n v="67"/>
    <n v="99"/>
    <n v="4213"/>
    <n v="883"/>
    <m/>
    <n v="168"/>
    <n v="188"/>
    <n v="1270"/>
    <n v="2395"/>
  </r>
  <r>
    <x v="6"/>
    <x v="40"/>
    <x v="242"/>
    <x v="0"/>
    <n v="76"/>
    <n v="0"/>
    <n v="0"/>
    <n v="0"/>
    <n v="0"/>
    <n v="8"/>
    <n v="2"/>
    <n v="15"/>
    <n v="4"/>
    <n v="1"/>
    <n v="0"/>
    <n v="0"/>
    <n v="0"/>
    <n v="248"/>
    <n v="0"/>
    <n v="70"/>
    <n v="22"/>
    <n v="4"/>
    <n v="753"/>
    <n v="0"/>
    <n v="44"/>
    <n v="138"/>
    <n v="12"/>
    <n v="655"/>
    <n v="28"/>
    <n v="13"/>
    <n v="151"/>
    <n v="40"/>
    <n v="126"/>
    <n v="0"/>
    <n v="2"/>
    <n v="19"/>
    <n v="1"/>
    <n v="11"/>
    <n v="0"/>
    <n v="1"/>
    <n v="0"/>
    <n v="0"/>
    <n v="0"/>
    <n v="0"/>
    <n v="0"/>
    <n v="0"/>
    <n v="0"/>
    <n v="0"/>
    <n v="0"/>
    <n v="0"/>
    <n v="0"/>
    <n v="0"/>
    <n v="0"/>
    <n v="6"/>
    <n v="11"/>
    <n v="0"/>
    <n v="4"/>
    <n v="1"/>
    <m/>
    <m/>
    <m/>
    <m/>
    <m/>
    <m/>
    <m/>
    <m/>
    <m/>
    <m/>
    <m/>
    <m/>
    <m/>
    <m/>
    <m/>
    <m/>
  </r>
  <r>
    <x v="6"/>
    <x v="40"/>
    <x v="242"/>
    <x v="1"/>
    <n v="76"/>
    <n v="0"/>
    <n v="0"/>
    <n v="0"/>
    <n v="0"/>
    <n v="18"/>
    <n v="2"/>
    <n v="15"/>
    <n v="4"/>
    <n v="1"/>
    <n v="0"/>
    <n v="0"/>
    <n v="0"/>
    <n v="248"/>
    <n v="0"/>
    <n v="89"/>
    <n v="21"/>
    <n v="4"/>
    <n v="750"/>
    <n v="0"/>
    <n v="60"/>
    <n v="135"/>
    <n v="12"/>
    <n v="654"/>
    <n v="42"/>
    <n v="13"/>
    <n v="150"/>
    <n v="39"/>
    <n v="125"/>
    <n v="0"/>
    <n v="3"/>
    <n v="19"/>
    <n v="1"/>
    <n v="10"/>
    <n v="0"/>
    <n v="2"/>
    <n v="0"/>
    <n v="0"/>
    <n v="0"/>
    <n v="0"/>
    <n v="0"/>
    <n v="0"/>
    <n v="0"/>
    <n v="0"/>
    <n v="0"/>
    <n v="0"/>
    <n v="0"/>
    <n v="0"/>
    <n v="0"/>
    <n v="6"/>
    <n v="11"/>
    <n v="0"/>
    <n v="4"/>
    <n v="1"/>
    <m/>
    <m/>
    <m/>
    <m/>
    <m/>
    <m/>
    <m/>
    <m/>
    <m/>
    <m/>
    <m/>
    <m/>
    <m/>
    <m/>
    <m/>
    <m/>
  </r>
  <r>
    <x v="6"/>
    <x v="40"/>
    <x v="242"/>
    <x v="2"/>
    <n v="76"/>
    <n v="0"/>
    <n v="0"/>
    <n v="0"/>
    <n v="0"/>
    <n v="22"/>
    <n v="2"/>
    <n v="14"/>
    <n v="4"/>
    <n v="1"/>
    <n v="0"/>
    <n v="0"/>
    <n v="0"/>
    <n v="247"/>
    <n v="107"/>
    <n v="6"/>
    <n v="21"/>
    <n v="3"/>
    <n v="753"/>
    <n v="86"/>
    <n v="12"/>
    <n v="137"/>
    <n v="14"/>
    <n v="656"/>
    <n v="55"/>
    <n v="12"/>
    <n v="150"/>
    <n v="38"/>
    <n v="127"/>
    <n v="3"/>
    <n v="4"/>
    <n v="19"/>
    <n v="1"/>
    <n v="11"/>
    <n v="3"/>
    <n v="1"/>
    <n v="0"/>
    <n v="0"/>
    <n v="0"/>
    <n v="0"/>
    <n v="0"/>
    <n v="0"/>
    <n v="0"/>
    <n v="0"/>
    <n v="0"/>
    <n v="0"/>
    <n v="0"/>
    <n v="0"/>
    <n v="0"/>
    <n v="0"/>
    <n v="0"/>
    <n v="0"/>
    <n v="0"/>
    <n v="0"/>
    <n v="0"/>
    <n v="0"/>
    <n v="56"/>
    <n v="1"/>
    <n v="211"/>
    <n v="549"/>
    <n v="432"/>
    <n v="98"/>
    <n v="10"/>
    <m/>
    <m/>
    <m/>
    <m/>
    <m/>
    <m/>
    <m/>
  </r>
  <r>
    <x v="6"/>
    <x v="40"/>
    <x v="242"/>
    <x v="3"/>
    <n v="77"/>
    <n v="0"/>
    <n v="0"/>
    <n v="0"/>
    <n v="0"/>
    <n v="27"/>
    <n v="2"/>
    <n v="13"/>
    <n v="4"/>
    <n v="1"/>
    <n v="0"/>
    <n v="0"/>
    <n v="0"/>
    <n v="246"/>
    <n v="122"/>
    <n v="6"/>
    <n v="21"/>
    <n v="3"/>
    <n v="753"/>
    <n v="139"/>
    <n v="12"/>
    <n v="133"/>
    <n v="13"/>
    <n v="654"/>
    <n v="73"/>
    <n v="12"/>
    <n v="148"/>
    <n v="39"/>
    <n v="127"/>
    <n v="8"/>
    <n v="5"/>
    <n v="19"/>
    <n v="1"/>
    <n v="11"/>
    <n v="3"/>
    <n v="1"/>
    <n v="0"/>
    <n v="0"/>
    <n v="0"/>
    <n v="0"/>
    <n v="0"/>
    <n v="0"/>
    <n v="0"/>
    <n v="0"/>
    <n v="0"/>
    <n v="0"/>
    <n v="0"/>
    <n v="0"/>
    <n v="0"/>
    <n v="0"/>
    <n v="0"/>
    <n v="0"/>
    <n v="0"/>
    <n v="0"/>
    <n v="0"/>
    <n v="0"/>
    <n v="57"/>
    <n v="1"/>
    <n v="212"/>
    <n v="556"/>
    <n v="431"/>
    <n v="97"/>
    <n v="10"/>
    <m/>
    <m/>
    <m/>
    <m/>
    <m/>
    <m/>
    <m/>
  </r>
  <r>
    <x v="6"/>
    <x v="40"/>
    <x v="242"/>
    <x v="4"/>
    <n v="78"/>
    <n v="0"/>
    <n v="0"/>
    <n v="0"/>
    <n v="0"/>
    <n v="33"/>
    <n v="2"/>
    <n v="13"/>
    <n v="4"/>
    <n v="1"/>
    <n v="0"/>
    <n v="0"/>
    <n v="0"/>
    <n v="243"/>
    <n v="127"/>
    <n v="6"/>
    <n v="21"/>
    <n v="3"/>
    <n v="759"/>
    <n v="185"/>
    <n v="12"/>
    <n v="130"/>
    <n v="15"/>
    <n v="653"/>
    <n v="84"/>
    <n v="12"/>
    <n v="149"/>
    <n v="39"/>
    <n v="128"/>
    <n v="12"/>
    <n v="5"/>
    <n v="20"/>
    <n v="1"/>
    <n v="11"/>
    <n v="3"/>
    <n v="1"/>
    <n v="0"/>
    <n v="0"/>
    <n v="0"/>
    <n v="0"/>
    <n v="0"/>
    <n v="0"/>
    <n v="0"/>
    <n v="0"/>
    <n v="0"/>
    <n v="0"/>
    <n v="0"/>
    <n v="0"/>
    <n v="0"/>
    <n v="0"/>
    <n v="0"/>
    <n v="0"/>
    <n v="0"/>
    <n v="0"/>
    <n v="0"/>
    <n v="0"/>
    <n v="58"/>
    <n v="1"/>
    <n v="209"/>
    <n v="563"/>
    <n v="431"/>
    <n v="98"/>
    <n v="10"/>
    <m/>
    <m/>
    <m/>
    <m/>
    <m/>
    <m/>
    <m/>
  </r>
  <r>
    <x v="6"/>
    <x v="40"/>
    <x v="242"/>
    <x v="5"/>
    <n v="80"/>
    <n v="0"/>
    <n v="0"/>
    <n v="0"/>
    <n v="0"/>
    <n v="37"/>
    <n v="2"/>
    <n v="13"/>
    <n v="4"/>
    <n v="1"/>
    <n v="0"/>
    <n v="0"/>
    <n v="0"/>
    <n v="244"/>
    <n v="140"/>
    <n v="6"/>
    <n v="21"/>
    <n v="3"/>
    <n v="747"/>
    <n v="231"/>
    <n v="12"/>
    <n v="130"/>
    <n v="16"/>
    <n v="640"/>
    <n v="107"/>
    <n v="12"/>
    <n v="146"/>
    <n v="38"/>
    <n v="126"/>
    <n v="20"/>
    <n v="5"/>
    <n v="20"/>
    <n v="1"/>
    <n v="10"/>
    <n v="3"/>
    <n v="1"/>
    <n v="0"/>
    <n v="0"/>
    <n v="0"/>
    <n v="0"/>
    <n v="0"/>
    <n v="0"/>
    <n v="0"/>
    <n v="0"/>
    <n v="0"/>
    <n v="0"/>
    <n v="0"/>
    <n v="0"/>
    <n v="0"/>
    <n v="0"/>
    <n v="0"/>
    <n v="0"/>
    <n v="0"/>
    <n v="0"/>
    <n v="0"/>
    <n v="0"/>
    <n v="60"/>
    <n v="1"/>
    <n v="210"/>
    <n v="553"/>
    <n v="424"/>
    <n v="96"/>
    <n v="9"/>
    <m/>
    <m/>
    <m/>
    <m/>
    <m/>
    <m/>
    <m/>
  </r>
  <r>
    <x v="6"/>
    <x v="40"/>
    <x v="242"/>
    <x v="6"/>
    <n v="81"/>
    <n v="0"/>
    <n v="0"/>
    <n v="0"/>
    <n v="0"/>
    <n v="38"/>
    <n v="2"/>
    <n v="13"/>
    <n v="4"/>
    <n v="1"/>
    <n v="0"/>
    <n v="0"/>
    <n v="0"/>
    <n v="243"/>
    <n v="148"/>
    <n v="6"/>
    <n v="21"/>
    <n v="3"/>
    <n v="749"/>
    <n v="266"/>
    <n v="12"/>
    <n v="128"/>
    <n v="15"/>
    <n v="641"/>
    <n v="127"/>
    <n v="12"/>
    <n v="147"/>
    <n v="39"/>
    <n v="127"/>
    <n v="27"/>
    <n v="5"/>
    <n v="19"/>
    <n v="1"/>
    <n v="10"/>
    <n v="6"/>
    <n v="1"/>
    <n v="0"/>
    <n v="0"/>
    <n v="0"/>
    <n v="0"/>
    <n v="0"/>
    <n v="0"/>
    <n v="0"/>
    <n v="0"/>
    <n v="0"/>
    <n v="0"/>
    <n v="0"/>
    <n v="0"/>
    <n v="0"/>
    <n v="0"/>
    <n v="0"/>
    <n v="0"/>
    <n v="0"/>
    <n v="0"/>
    <n v="0"/>
    <n v="0"/>
    <n v="60"/>
    <n v="1"/>
    <n v="209"/>
    <n v="558"/>
    <n v="425"/>
    <n v="98"/>
    <n v="9"/>
    <m/>
    <m/>
    <m/>
    <m/>
    <m/>
    <m/>
    <m/>
  </r>
  <r>
    <x v="6"/>
    <x v="40"/>
    <x v="242"/>
    <x v="7"/>
    <n v="81"/>
    <n v="0"/>
    <n v="0"/>
    <n v="0"/>
    <n v="0"/>
    <n v="43"/>
    <n v="1"/>
    <n v="13"/>
    <n v="4"/>
    <n v="1"/>
    <n v="0"/>
    <n v="0"/>
    <n v="0"/>
    <n v="243"/>
    <n v="152"/>
    <n v="6"/>
    <n v="22"/>
    <n v="3"/>
    <n v="750"/>
    <n v="289"/>
    <n v="13"/>
    <n v="126"/>
    <n v="15"/>
    <n v="642"/>
    <n v="161"/>
    <n v="11"/>
    <n v="146"/>
    <n v="40"/>
    <n v="127"/>
    <n v="36"/>
    <n v="5"/>
    <n v="19"/>
    <n v="1"/>
    <n v="10"/>
    <n v="6"/>
    <n v="1"/>
    <n v="0"/>
    <n v="0"/>
    <n v="0"/>
    <n v="0"/>
    <n v="0"/>
    <n v="0"/>
    <n v="0"/>
    <n v="0"/>
    <n v="0"/>
    <n v="0"/>
    <n v="0"/>
    <n v="0"/>
    <n v="0"/>
    <n v="0"/>
    <n v="0"/>
    <n v="0"/>
    <n v="0"/>
    <n v="0"/>
    <n v="0"/>
    <n v="0"/>
    <n v="60"/>
    <n v="1"/>
    <n v="208"/>
    <n v="561"/>
    <n v="426"/>
    <n v="98"/>
    <n v="9"/>
    <m/>
    <m/>
    <m/>
    <m/>
    <m/>
    <m/>
    <m/>
  </r>
  <r>
    <x v="6"/>
    <x v="40"/>
    <x v="242"/>
    <x v="8"/>
    <n v="81"/>
    <n v="0"/>
    <n v="0"/>
    <n v="0"/>
    <n v="0"/>
    <n v="44"/>
    <n v="1"/>
    <n v="12"/>
    <n v="4"/>
    <n v="1"/>
    <n v="1"/>
    <n v="0"/>
    <n v="0"/>
    <n v="242"/>
    <n v="156"/>
    <n v="5"/>
    <n v="22"/>
    <n v="3"/>
    <n v="750"/>
    <n v="319"/>
    <n v="13"/>
    <n v="125"/>
    <n v="15"/>
    <n v="643"/>
    <n v="196"/>
    <n v="11"/>
    <n v="145"/>
    <n v="40"/>
    <n v="128"/>
    <n v="46"/>
    <n v="5"/>
    <n v="19"/>
    <n v="1"/>
    <n v="10"/>
    <n v="6"/>
    <n v="1"/>
    <n v="0"/>
    <n v="0"/>
    <n v="0"/>
    <n v="0"/>
    <n v="0"/>
    <n v="0"/>
    <n v="0"/>
    <n v="0"/>
    <n v="0"/>
    <n v="0"/>
    <n v="0"/>
    <n v="0"/>
    <n v="0"/>
    <n v="0"/>
    <n v="0"/>
    <n v="0"/>
    <n v="0"/>
    <n v="0"/>
    <n v="0"/>
    <n v="0"/>
    <n v="60"/>
    <n v="1"/>
    <n v="209"/>
    <n v="567"/>
    <n v="428"/>
    <n v="99"/>
    <n v="9"/>
    <n v="4472"/>
    <n v="825"/>
    <n v="0"/>
    <n v="79"/>
    <n v="1401"/>
    <n v="313"/>
    <n v="2508"/>
  </r>
  <r>
    <x v="6"/>
    <x v="40"/>
    <x v="242"/>
    <x v="9"/>
    <n v="82"/>
    <n v="0"/>
    <n v="0"/>
    <n v="0"/>
    <n v="0"/>
    <n v="46"/>
    <n v="1"/>
    <n v="12"/>
    <n v="4"/>
    <n v="1"/>
    <n v="1"/>
    <n v="0"/>
    <n v="0"/>
    <n v="243"/>
    <n v="171"/>
    <n v="5"/>
    <n v="21"/>
    <n v="3"/>
    <n v="749"/>
    <n v="349"/>
    <n v="14"/>
    <n v="124"/>
    <n v="14"/>
    <n v="645"/>
    <n v="232"/>
    <n v="11"/>
    <n v="144"/>
    <n v="39"/>
    <n v="129"/>
    <n v="57"/>
    <n v="5"/>
    <n v="19"/>
    <n v="1"/>
    <n v="10"/>
    <n v="7"/>
    <n v="1"/>
    <n v="0"/>
    <n v="0"/>
    <n v="0"/>
    <n v="0"/>
    <n v="0"/>
    <n v="0"/>
    <n v="0"/>
    <n v="0"/>
    <n v="0"/>
    <n v="0"/>
    <n v="0"/>
    <n v="0"/>
    <n v="0"/>
    <n v="0"/>
    <n v="0"/>
    <n v="0"/>
    <n v="0"/>
    <n v="0"/>
    <n v="0"/>
    <n v="0"/>
    <n v="60"/>
    <n v="1"/>
    <n v="211"/>
    <n v="566"/>
    <n v="428"/>
    <n v="100"/>
    <n v="9"/>
    <n v="4481"/>
    <n v="1161"/>
    <n v="0"/>
    <n v="77"/>
    <n v="1396"/>
    <n v="313"/>
    <n v="2521"/>
  </r>
  <r>
    <x v="6"/>
    <x v="40"/>
    <x v="242"/>
    <x v="10"/>
    <n v="82"/>
    <n v="0"/>
    <n v="0"/>
    <n v="0"/>
    <n v="0"/>
    <n v="46"/>
    <n v="1"/>
    <n v="12"/>
    <n v="4"/>
    <n v="1"/>
    <n v="1"/>
    <n v="0"/>
    <n v="0"/>
    <n v="245"/>
    <n v="172"/>
    <n v="5"/>
    <n v="21"/>
    <n v="3"/>
    <n v="747"/>
    <n v="358"/>
    <n v="14"/>
    <n v="122"/>
    <n v="14"/>
    <n v="648"/>
    <n v="251"/>
    <n v="11"/>
    <n v="145"/>
    <n v="38"/>
    <n v="130"/>
    <n v="60"/>
    <n v="5"/>
    <n v="17"/>
    <n v="2"/>
    <n v="10"/>
    <n v="7"/>
    <n v="1"/>
    <n v="0"/>
    <n v="0"/>
    <n v="0"/>
    <n v="0"/>
    <n v="0"/>
    <n v="0"/>
    <n v="0"/>
    <n v="0"/>
    <n v="0"/>
    <n v="0"/>
    <n v="0"/>
    <n v="0"/>
    <n v="0"/>
    <n v="0"/>
    <n v="0"/>
    <n v="0"/>
    <n v="0"/>
    <n v="0"/>
    <n v="0"/>
    <n v="0"/>
    <n v="60"/>
    <n v="1"/>
    <n v="212"/>
    <n v="567"/>
    <n v="431"/>
    <n v="100"/>
    <n v="9"/>
    <n v="4492"/>
    <n v="1233"/>
    <n v="0"/>
    <n v="77"/>
    <n v="1383"/>
    <n v="316"/>
    <n v="2531"/>
  </r>
  <r>
    <x v="6"/>
    <x v="40"/>
    <x v="242"/>
    <x v="11"/>
    <n v="83"/>
    <n v="0"/>
    <n v="0"/>
    <n v="0"/>
    <n v="0"/>
    <n v="46"/>
    <n v="1"/>
    <n v="12"/>
    <n v="4"/>
    <n v="1"/>
    <n v="1"/>
    <n v="0"/>
    <n v="0"/>
    <n v="245"/>
    <n v="174"/>
    <n v="4"/>
    <n v="21"/>
    <n v="3"/>
    <n v="746"/>
    <n v="363"/>
    <n v="14"/>
    <n v="121"/>
    <n v="13"/>
    <n v="646"/>
    <n v="256"/>
    <n v="11"/>
    <n v="143"/>
    <n v="38"/>
    <n v="129"/>
    <n v="65"/>
    <n v="5"/>
    <n v="16"/>
    <n v="2"/>
    <n v="11"/>
    <n v="7"/>
    <n v="1"/>
    <n v="0"/>
    <n v="0"/>
    <n v="0"/>
    <n v="0"/>
    <n v="0"/>
    <n v="0"/>
    <n v="0"/>
    <n v="0"/>
    <n v="0"/>
    <n v="0"/>
    <n v="0"/>
    <n v="0"/>
    <n v="0"/>
    <n v="0"/>
    <n v="0"/>
    <n v="0"/>
    <n v="0"/>
    <n v="0"/>
    <n v="0"/>
    <n v="0"/>
    <n v="61"/>
    <n v="1"/>
    <n v="212"/>
    <n v="570"/>
    <n v="430"/>
    <n v="101"/>
    <n v="10"/>
    <n v="4496"/>
    <n v="1312"/>
    <n v="0"/>
    <n v="77"/>
    <n v="1372"/>
    <n v="319"/>
    <n v="2545"/>
  </r>
  <r>
    <x v="6"/>
    <x v="40"/>
    <x v="242"/>
    <x v="29"/>
    <n v="83"/>
    <n v="0"/>
    <n v="0"/>
    <n v="0"/>
    <n v="0"/>
    <n v="47"/>
    <n v="1"/>
    <n v="12"/>
    <n v="4"/>
    <n v="1"/>
    <n v="1"/>
    <n v="0"/>
    <n v="0"/>
    <n v="247"/>
    <n v="176"/>
    <n v="4"/>
    <n v="21"/>
    <n v="3"/>
    <n v="752"/>
    <n v="374"/>
    <n v="14"/>
    <n v="121"/>
    <n v="14"/>
    <n v="650"/>
    <n v="259"/>
    <n v="10"/>
    <n v="142"/>
    <n v="40"/>
    <n v="129"/>
    <n v="68"/>
    <n v="5"/>
    <n v="17"/>
    <n v="1"/>
    <n v="11"/>
    <n v="8"/>
    <n v="1"/>
    <n v="0"/>
    <n v="0"/>
    <n v="0"/>
    <n v="0"/>
    <n v="0"/>
    <n v="0"/>
    <n v="0"/>
    <n v="0"/>
    <n v="0"/>
    <n v="0"/>
    <n v="0"/>
    <n v="0"/>
    <n v="0"/>
    <n v="0"/>
    <n v="0"/>
    <n v="0"/>
    <n v="0"/>
    <n v="0"/>
    <n v="0"/>
    <n v="0"/>
    <n v="61"/>
    <n v="1"/>
    <n v="214"/>
    <n v="574"/>
    <n v="434"/>
    <n v="100"/>
    <n v="10"/>
    <n v="4515"/>
    <n v="1387"/>
    <n v="0"/>
    <n v="76"/>
    <n v="1364"/>
    <n v="327"/>
    <n v="2564"/>
  </r>
  <r>
    <x v="6"/>
    <x v="40"/>
    <x v="242"/>
    <x v="30"/>
    <n v="84"/>
    <n v="0"/>
    <n v="0"/>
    <n v="0"/>
    <n v="0"/>
    <n v="48"/>
    <n v="1"/>
    <n v="12"/>
    <n v="4"/>
    <n v="1"/>
    <n v="1"/>
    <n v="0"/>
    <n v="0"/>
    <n v="246"/>
    <n v="175"/>
    <n v="4"/>
    <n v="21"/>
    <n v="3"/>
    <n v="754"/>
    <n v="385"/>
    <n v="14"/>
    <n v="123"/>
    <n v="13"/>
    <n v="650"/>
    <n v="260"/>
    <n v="10"/>
    <n v="143"/>
    <n v="40"/>
    <n v="129"/>
    <n v="69"/>
    <n v="5"/>
    <n v="16"/>
    <n v="1"/>
    <n v="11"/>
    <n v="8"/>
    <n v="1"/>
    <n v="0"/>
    <n v="0"/>
    <n v="0"/>
    <n v="0"/>
    <n v="0"/>
    <n v="0"/>
    <n v="0"/>
    <n v="0"/>
    <n v="0"/>
    <n v="0"/>
    <n v="0"/>
    <n v="0"/>
    <n v="0"/>
    <n v="0"/>
    <n v="0"/>
    <n v="0"/>
    <n v="0"/>
    <n v="0"/>
    <n v="0"/>
    <n v="0"/>
    <n v="62"/>
    <n v="1"/>
    <n v="213"/>
    <n v="577"/>
    <n v="434"/>
    <n v="100"/>
    <n v="10"/>
    <n v="4510"/>
    <n v="1404"/>
    <n v="0"/>
    <n v="77"/>
    <n v="1356"/>
    <n v="329"/>
    <n v="2569"/>
  </r>
  <r>
    <x v="6"/>
    <x v="40"/>
    <x v="242"/>
    <x v="32"/>
    <n v="84"/>
    <n v="0"/>
    <n v="0"/>
    <n v="0"/>
    <n v="0"/>
    <n v="48"/>
    <n v="1"/>
    <n v="12"/>
    <n v="4"/>
    <n v="1"/>
    <n v="1"/>
    <n v="0"/>
    <n v="0"/>
    <n v="246"/>
    <n v="177"/>
    <n v="4"/>
    <n v="21"/>
    <n v="3"/>
    <n v="754"/>
    <n v="390"/>
    <n v="14"/>
    <n v="123"/>
    <n v="14"/>
    <n v="651"/>
    <n v="265"/>
    <n v="10"/>
    <n v="143"/>
    <n v="40"/>
    <n v="130"/>
    <n v="72"/>
    <n v="5"/>
    <n v="16"/>
    <n v="1"/>
    <n v="11"/>
    <n v="8"/>
    <n v="1"/>
    <n v="0"/>
    <n v="0"/>
    <n v="0"/>
    <n v="0"/>
    <n v="0"/>
    <n v="0"/>
    <n v="0"/>
    <n v="0"/>
    <n v="0"/>
    <n v="0"/>
    <n v="0"/>
    <n v="0"/>
    <n v="0"/>
    <n v="0"/>
    <n v="0"/>
    <n v="0"/>
    <n v="0"/>
    <n v="0"/>
    <n v="0"/>
    <n v="0"/>
    <n v="62"/>
    <n v="1"/>
    <n v="213"/>
    <n v="578"/>
    <n v="434"/>
    <n v="101"/>
    <n v="10"/>
    <n v="4509"/>
    <n v="1453"/>
    <n v="0"/>
    <n v="76"/>
    <n v="1344"/>
    <n v="333"/>
    <n v="2564"/>
  </r>
  <r>
    <x v="6"/>
    <x v="40"/>
    <x v="242"/>
    <x v="15"/>
    <n v="84"/>
    <n v="0"/>
    <n v="0"/>
    <n v="0"/>
    <n v="0"/>
    <n v="48"/>
    <n v="1"/>
    <n v="12"/>
    <n v="4"/>
    <n v="1"/>
    <n v="1"/>
    <n v="0"/>
    <n v="0"/>
    <n v="244"/>
    <n v="177"/>
    <n v="4"/>
    <n v="21"/>
    <n v="3"/>
    <n v="753"/>
    <n v="390"/>
    <n v="14"/>
    <n v="121"/>
    <n v="16"/>
    <n v="645"/>
    <n v="264"/>
    <n v="10"/>
    <n v="142"/>
    <n v="39"/>
    <n v="130"/>
    <n v="74"/>
    <n v="5"/>
    <n v="15"/>
    <n v="1"/>
    <n v="11"/>
    <n v="9"/>
    <n v="1"/>
    <n v="0"/>
    <n v="0"/>
    <n v="0"/>
    <n v="0"/>
    <n v="0"/>
    <n v="0"/>
    <n v="0"/>
    <n v="0"/>
    <n v="0"/>
    <n v="0"/>
    <n v="0"/>
    <n v="0"/>
    <n v="0"/>
    <n v="0"/>
    <n v="0"/>
    <n v="0"/>
    <n v="0"/>
    <n v="0"/>
    <n v="0"/>
    <n v="0"/>
    <n v="62"/>
    <n v="1"/>
    <n v="211"/>
    <n v="579"/>
    <n v="431"/>
    <n v="102"/>
    <n v="10"/>
    <n v="4476"/>
    <n v="1465"/>
    <n v="0"/>
    <n v="74"/>
    <n v="1329"/>
    <n v="332"/>
    <n v="2549"/>
  </r>
  <r>
    <x v="6"/>
    <x v="40"/>
    <x v="242"/>
    <x v="16"/>
    <n v="84"/>
    <n v="0"/>
    <n v="0"/>
    <n v="0"/>
    <n v="0"/>
    <n v="49"/>
    <n v="1"/>
    <n v="12"/>
    <n v="4"/>
    <n v="1"/>
    <n v="1"/>
    <n v="0"/>
    <n v="0"/>
    <n v="244"/>
    <n v="178"/>
    <n v="4"/>
    <n v="21"/>
    <n v="3"/>
    <n v="755"/>
    <n v="394"/>
    <n v="14"/>
    <n v="120"/>
    <n v="16"/>
    <n v="643"/>
    <n v="269"/>
    <n v="10"/>
    <n v="142"/>
    <n v="39"/>
    <n v="130"/>
    <n v="73"/>
    <n v="5"/>
    <n v="15"/>
    <n v="2"/>
    <n v="11"/>
    <n v="9"/>
    <n v="1"/>
    <n v="0"/>
    <n v="0"/>
    <n v="0"/>
    <n v="0"/>
    <n v="0"/>
    <n v="0"/>
    <n v="0"/>
    <n v="0"/>
    <n v="0"/>
    <n v="0"/>
    <n v="0"/>
    <n v="0"/>
    <n v="0"/>
    <n v="0"/>
    <n v="0"/>
    <n v="0"/>
    <n v="0"/>
    <n v="0"/>
    <n v="0"/>
    <n v="0"/>
    <n v="62"/>
    <n v="1"/>
    <n v="211"/>
    <n v="582"/>
    <n v="430"/>
    <n v="102"/>
    <n v="10"/>
    <n v="4481"/>
    <n v="1485"/>
    <n v="0"/>
    <n v="74"/>
    <n v="1325"/>
    <n v="341"/>
    <n v="2555"/>
  </r>
  <r>
    <x v="6"/>
    <x v="44"/>
    <x v="243"/>
    <x v="0"/>
    <n v="77"/>
    <n v="1"/>
    <n v="0"/>
    <n v="0"/>
    <n v="0"/>
    <n v="18"/>
    <n v="2"/>
    <n v="8"/>
    <n v="1"/>
    <n v="1"/>
    <n v="0"/>
    <n v="0"/>
    <n v="0"/>
    <n v="372"/>
    <n v="0"/>
    <n v="146"/>
    <n v="20"/>
    <n v="2"/>
    <n v="777"/>
    <n v="0"/>
    <n v="54"/>
    <n v="130"/>
    <n v="23"/>
    <n v="749"/>
    <n v="53"/>
    <n v="3"/>
    <n v="124"/>
    <n v="56"/>
    <n v="171"/>
    <n v="0"/>
    <n v="3"/>
    <n v="35"/>
    <n v="4"/>
    <n v="32"/>
    <n v="0"/>
    <n v="5"/>
    <n v="4"/>
    <n v="1"/>
    <n v="0"/>
    <n v="0"/>
    <n v="0"/>
    <n v="0"/>
    <n v="0"/>
    <n v="0"/>
    <n v="0"/>
    <n v="0"/>
    <n v="0"/>
    <n v="0"/>
    <n v="0"/>
    <n v="8"/>
    <n v="10"/>
    <n v="0"/>
    <n v="1"/>
    <n v="1"/>
    <m/>
    <m/>
    <m/>
    <m/>
    <m/>
    <m/>
    <m/>
    <m/>
    <m/>
    <m/>
    <m/>
    <m/>
    <m/>
    <m/>
    <m/>
    <m/>
  </r>
  <r>
    <x v="6"/>
    <x v="44"/>
    <x v="243"/>
    <x v="1"/>
    <n v="77"/>
    <n v="1"/>
    <n v="0"/>
    <n v="0"/>
    <n v="0"/>
    <n v="28"/>
    <n v="2"/>
    <n v="8"/>
    <n v="1"/>
    <n v="1"/>
    <n v="0"/>
    <n v="0"/>
    <n v="0"/>
    <n v="373"/>
    <n v="0"/>
    <n v="200"/>
    <n v="21"/>
    <n v="2"/>
    <n v="772"/>
    <n v="0"/>
    <n v="99"/>
    <n v="124"/>
    <n v="22"/>
    <n v="750"/>
    <n v="84"/>
    <n v="3"/>
    <n v="124"/>
    <n v="56"/>
    <n v="170"/>
    <n v="0"/>
    <n v="7"/>
    <n v="34"/>
    <n v="4"/>
    <n v="32"/>
    <n v="0"/>
    <n v="6"/>
    <n v="4"/>
    <n v="1"/>
    <n v="0"/>
    <n v="0"/>
    <n v="0"/>
    <n v="0"/>
    <n v="0"/>
    <n v="0"/>
    <n v="0"/>
    <n v="0"/>
    <n v="0"/>
    <n v="0"/>
    <n v="0"/>
    <n v="8"/>
    <n v="10"/>
    <n v="0"/>
    <n v="1"/>
    <n v="1"/>
    <m/>
    <m/>
    <m/>
    <m/>
    <m/>
    <m/>
    <m/>
    <m/>
    <m/>
    <m/>
    <m/>
    <m/>
    <m/>
    <m/>
    <m/>
    <m/>
  </r>
  <r>
    <x v="6"/>
    <x v="44"/>
    <x v="243"/>
    <x v="2"/>
    <n v="79"/>
    <n v="1"/>
    <n v="0"/>
    <n v="0"/>
    <n v="0"/>
    <n v="35"/>
    <n v="2"/>
    <n v="8"/>
    <n v="2"/>
    <n v="1"/>
    <n v="0"/>
    <n v="0"/>
    <n v="0"/>
    <n v="374"/>
    <n v="233"/>
    <n v="8"/>
    <n v="21"/>
    <n v="2"/>
    <n v="773"/>
    <n v="166"/>
    <n v="9"/>
    <n v="121"/>
    <n v="21"/>
    <n v="751"/>
    <n v="112"/>
    <n v="3"/>
    <n v="123"/>
    <n v="57"/>
    <n v="170"/>
    <n v="8"/>
    <n v="1"/>
    <n v="34"/>
    <n v="4"/>
    <n v="32"/>
    <n v="8"/>
    <n v="1"/>
    <n v="4"/>
    <n v="1"/>
    <n v="0"/>
    <n v="0"/>
    <n v="0"/>
    <n v="0"/>
    <n v="0"/>
    <n v="0"/>
    <n v="0"/>
    <n v="0"/>
    <n v="0"/>
    <n v="0"/>
    <n v="0"/>
    <n v="0"/>
    <n v="0"/>
    <n v="0"/>
    <n v="0"/>
    <n v="0"/>
    <n v="1"/>
    <n v="0"/>
    <n v="65"/>
    <n v="1"/>
    <n v="338"/>
    <n v="591"/>
    <n v="554"/>
    <n v="126"/>
    <n v="26"/>
    <m/>
    <m/>
    <m/>
    <m/>
    <m/>
    <m/>
    <m/>
  </r>
  <r>
    <x v="6"/>
    <x v="44"/>
    <x v="243"/>
    <x v="3"/>
    <n v="79"/>
    <n v="1"/>
    <n v="0"/>
    <n v="0"/>
    <n v="0"/>
    <n v="39"/>
    <n v="2"/>
    <n v="8"/>
    <n v="2"/>
    <n v="1"/>
    <n v="0"/>
    <n v="0"/>
    <n v="0"/>
    <n v="375"/>
    <n v="248"/>
    <n v="8"/>
    <n v="20"/>
    <n v="2"/>
    <n v="774"/>
    <n v="195"/>
    <n v="9"/>
    <n v="121"/>
    <n v="20"/>
    <n v="752"/>
    <n v="139"/>
    <n v="3"/>
    <n v="123"/>
    <n v="58"/>
    <n v="171"/>
    <n v="10"/>
    <n v="1"/>
    <n v="34"/>
    <n v="4"/>
    <n v="32"/>
    <n v="9"/>
    <n v="1"/>
    <n v="4"/>
    <n v="1"/>
    <n v="0"/>
    <n v="0"/>
    <n v="0"/>
    <n v="0"/>
    <n v="0"/>
    <n v="0"/>
    <n v="0"/>
    <n v="0"/>
    <n v="0"/>
    <n v="0"/>
    <n v="0"/>
    <n v="0"/>
    <n v="0"/>
    <n v="0"/>
    <n v="0"/>
    <n v="0"/>
    <n v="1"/>
    <n v="0"/>
    <n v="65"/>
    <n v="1"/>
    <n v="339"/>
    <n v="593"/>
    <n v="554"/>
    <n v="127"/>
    <n v="26"/>
    <m/>
    <m/>
    <m/>
    <m/>
    <m/>
    <m/>
    <m/>
  </r>
  <r>
    <x v="6"/>
    <x v="44"/>
    <x v="243"/>
    <x v="4"/>
    <n v="79"/>
    <n v="1"/>
    <n v="0"/>
    <n v="0"/>
    <n v="0"/>
    <n v="42"/>
    <n v="2"/>
    <n v="8"/>
    <n v="2"/>
    <n v="1"/>
    <n v="0"/>
    <n v="0"/>
    <n v="0"/>
    <n v="375"/>
    <n v="255"/>
    <n v="8"/>
    <n v="20"/>
    <n v="2"/>
    <n v="779"/>
    <n v="225"/>
    <n v="9"/>
    <n v="119"/>
    <n v="18"/>
    <n v="752"/>
    <n v="167"/>
    <n v="3"/>
    <n v="122"/>
    <n v="58"/>
    <n v="170"/>
    <n v="15"/>
    <n v="1"/>
    <n v="35"/>
    <n v="3"/>
    <n v="31"/>
    <n v="9"/>
    <n v="0"/>
    <n v="4"/>
    <n v="1"/>
    <n v="0"/>
    <n v="0"/>
    <n v="0"/>
    <n v="0"/>
    <n v="0"/>
    <n v="0"/>
    <n v="0"/>
    <n v="0"/>
    <n v="0"/>
    <n v="0"/>
    <n v="0"/>
    <n v="0"/>
    <n v="0"/>
    <n v="0"/>
    <n v="0"/>
    <n v="0"/>
    <n v="1"/>
    <n v="0"/>
    <n v="65"/>
    <n v="1"/>
    <n v="339"/>
    <n v="600"/>
    <n v="555"/>
    <n v="126"/>
    <n v="26"/>
    <m/>
    <m/>
    <m/>
    <m/>
    <m/>
    <m/>
    <m/>
  </r>
  <r>
    <x v="6"/>
    <x v="44"/>
    <x v="243"/>
    <x v="5"/>
    <n v="79"/>
    <n v="1"/>
    <n v="1"/>
    <n v="0"/>
    <n v="0"/>
    <n v="44"/>
    <n v="2"/>
    <n v="8"/>
    <n v="2"/>
    <n v="1"/>
    <n v="1"/>
    <n v="0"/>
    <n v="0"/>
    <n v="376"/>
    <n v="265"/>
    <n v="8"/>
    <n v="19"/>
    <n v="2"/>
    <n v="783"/>
    <n v="254"/>
    <n v="10"/>
    <n v="117"/>
    <n v="17"/>
    <n v="752"/>
    <n v="207"/>
    <n v="4"/>
    <n v="120"/>
    <n v="58"/>
    <n v="168"/>
    <n v="25"/>
    <n v="1"/>
    <n v="34"/>
    <n v="3"/>
    <n v="31"/>
    <n v="9"/>
    <n v="0"/>
    <n v="4"/>
    <n v="1"/>
    <n v="0"/>
    <n v="0"/>
    <n v="0"/>
    <n v="0"/>
    <n v="0"/>
    <n v="0"/>
    <n v="0"/>
    <n v="0"/>
    <n v="0"/>
    <n v="0"/>
    <n v="0"/>
    <n v="0"/>
    <n v="0"/>
    <n v="0"/>
    <n v="0"/>
    <n v="0"/>
    <n v="1"/>
    <n v="0"/>
    <n v="65"/>
    <n v="1"/>
    <n v="341"/>
    <n v="606"/>
    <n v="556"/>
    <n v="125"/>
    <n v="26"/>
    <m/>
    <m/>
    <m/>
    <m/>
    <m/>
    <m/>
    <m/>
  </r>
  <r>
    <x v="6"/>
    <x v="44"/>
    <x v="243"/>
    <x v="6"/>
    <n v="80"/>
    <n v="1"/>
    <n v="1"/>
    <n v="0"/>
    <n v="0"/>
    <n v="46"/>
    <n v="2"/>
    <n v="8"/>
    <n v="2"/>
    <n v="1"/>
    <n v="1"/>
    <n v="0"/>
    <n v="0"/>
    <n v="375"/>
    <n v="270"/>
    <n v="8"/>
    <n v="18"/>
    <n v="2"/>
    <n v="784"/>
    <n v="278"/>
    <n v="10"/>
    <n v="118"/>
    <n v="17"/>
    <n v="753"/>
    <n v="254"/>
    <n v="4"/>
    <n v="118"/>
    <n v="58"/>
    <n v="167"/>
    <n v="29"/>
    <n v="1"/>
    <n v="34"/>
    <n v="3"/>
    <n v="31"/>
    <n v="20"/>
    <n v="0"/>
    <n v="4"/>
    <n v="1"/>
    <n v="0"/>
    <n v="0"/>
    <n v="0"/>
    <n v="0"/>
    <n v="0"/>
    <n v="0"/>
    <n v="0"/>
    <n v="0"/>
    <n v="0"/>
    <n v="0"/>
    <n v="0"/>
    <n v="0"/>
    <n v="0"/>
    <n v="0"/>
    <n v="0"/>
    <n v="0"/>
    <n v="1"/>
    <n v="0"/>
    <n v="66"/>
    <n v="1"/>
    <n v="340"/>
    <n v="608"/>
    <n v="557"/>
    <n v="124"/>
    <n v="26"/>
    <m/>
    <m/>
    <m/>
    <m/>
    <m/>
    <m/>
    <m/>
  </r>
  <r>
    <x v="6"/>
    <x v="44"/>
    <x v="243"/>
    <x v="7"/>
    <n v="80"/>
    <n v="1"/>
    <n v="1"/>
    <n v="0"/>
    <n v="0"/>
    <n v="49"/>
    <n v="2"/>
    <n v="8"/>
    <n v="2"/>
    <n v="1"/>
    <n v="1"/>
    <n v="0"/>
    <n v="0"/>
    <n v="375"/>
    <n v="273"/>
    <n v="8"/>
    <n v="18"/>
    <n v="2"/>
    <n v="786"/>
    <n v="302"/>
    <n v="10"/>
    <n v="118"/>
    <n v="18"/>
    <n v="752"/>
    <n v="308"/>
    <n v="4"/>
    <n v="117"/>
    <n v="58"/>
    <n v="166"/>
    <n v="37"/>
    <n v="1"/>
    <n v="33"/>
    <n v="4"/>
    <n v="30"/>
    <n v="22"/>
    <n v="0"/>
    <n v="3"/>
    <n v="1"/>
    <n v="0"/>
    <n v="0"/>
    <n v="0"/>
    <n v="0"/>
    <n v="0"/>
    <n v="0"/>
    <n v="0"/>
    <n v="0"/>
    <n v="0"/>
    <n v="0"/>
    <n v="0"/>
    <n v="0"/>
    <n v="0"/>
    <n v="0"/>
    <n v="0"/>
    <n v="0"/>
    <n v="1"/>
    <n v="0"/>
    <n v="67"/>
    <n v="1"/>
    <n v="341"/>
    <n v="608"/>
    <n v="561"/>
    <n v="123"/>
    <n v="26"/>
    <m/>
    <m/>
    <m/>
    <m/>
    <m/>
    <m/>
    <m/>
  </r>
  <r>
    <x v="6"/>
    <x v="44"/>
    <x v="243"/>
    <x v="8"/>
    <n v="81"/>
    <n v="1"/>
    <n v="1"/>
    <n v="0"/>
    <n v="0"/>
    <n v="53"/>
    <n v="2"/>
    <n v="9"/>
    <n v="2"/>
    <n v="1"/>
    <n v="1"/>
    <n v="0"/>
    <n v="0"/>
    <n v="376"/>
    <n v="276"/>
    <n v="8"/>
    <n v="17"/>
    <n v="2"/>
    <n v="785"/>
    <n v="352"/>
    <n v="10"/>
    <n v="117"/>
    <n v="17"/>
    <n v="752"/>
    <n v="364"/>
    <n v="4"/>
    <n v="117"/>
    <n v="58"/>
    <n v="165"/>
    <n v="49"/>
    <n v="1"/>
    <n v="31"/>
    <n v="4"/>
    <n v="29"/>
    <n v="22"/>
    <n v="0"/>
    <n v="2"/>
    <n v="1"/>
    <n v="0"/>
    <n v="0"/>
    <n v="0"/>
    <n v="0"/>
    <n v="0"/>
    <n v="0"/>
    <n v="0"/>
    <n v="0"/>
    <n v="0"/>
    <n v="0"/>
    <n v="0"/>
    <n v="0"/>
    <n v="0"/>
    <n v="0"/>
    <n v="0"/>
    <n v="0"/>
    <n v="1"/>
    <n v="0"/>
    <n v="67"/>
    <n v="1"/>
    <n v="342"/>
    <n v="607"/>
    <n v="560"/>
    <n v="124"/>
    <n v="26"/>
    <n v="4208"/>
    <n v="1001"/>
    <n v="0"/>
    <n v="8"/>
    <n v="723"/>
    <n v="705"/>
    <n v="2618"/>
  </r>
  <r>
    <x v="6"/>
    <x v="44"/>
    <x v="243"/>
    <x v="9"/>
    <n v="81"/>
    <n v="1"/>
    <n v="1"/>
    <n v="0"/>
    <n v="0"/>
    <n v="56"/>
    <n v="2"/>
    <n v="9"/>
    <n v="2"/>
    <n v="1"/>
    <n v="1"/>
    <n v="0"/>
    <n v="0"/>
    <n v="375"/>
    <n v="286"/>
    <n v="8"/>
    <n v="16"/>
    <n v="2"/>
    <n v="783"/>
    <n v="383"/>
    <n v="10"/>
    <n v="115"/>
    <n v="17"/>
    <n v="749"/>
    <n v="402"/>
    <n v="4"/>
    <n v="116"/>
    <n v="58"/>
    <n v="164"/>
    <n v="61"/>
    <n v="1"/>
    <n v="31"/>
    <n v="3"/>
    <n v="29"/>
    <n v="24"/>
    <n v="0"/>
    <n v="2"/>
    <n v="1"/>
    <n v="0"/>
    <n v="0"/>
    <n v="0"/>
    <n v="0"/>
    <n v="0"/>
    <n v="0"/>
    <n v="0"/>
    <n v="0"/>
    <n v="0"/>
    <n v="0"/>
    <n v="0"/>
    <n v="0"/>
    <n v="0"/>
    <n v="0"/>
    <n v="0"/>
    <n v="0"/>
    <n v="1"/>
    <n v="0"/>
    <n v="67"/>
    <n v="1"/>
    <n v="342"/>
    <n v="612"/>
    <n v="558"/>
    <n v="124"/>
    <n v="26"/>
    <n v="4198"/>
    <n v="1323"/>
    <n v="0"/>
    <n v="8"/>
    <n v="722"/>
    <n v="696"/>
    <n v="2625"/>
  </r>
  <r>
    <x v="6"/>
    <x v="44"/>
    <x v="243"/>
    <x v="10"/>
    <n v="81"/>
    <n v="1"/>
    <n v="1"/>
    <n v="0"/>
    <n v="0"/>
    <n v="57"/>
    <n v="2"/>
    <n v="9"/>
    <n v="2"/>
    <n v="1"/>
    <n v="1"/>
    <n v="0"/>
    <n v="0"/>
    <n v="375"/>
    <n v="287"/>
    <n v="8"/>
    <n v="16"/>
    <n v="2"/>
    <n v="779"/>
    <n v="389"/>
    <n v="10"/>
    <n v="116"/>
    <n v="15"/>
    <n v="750"/>
    <n v="412"/>
    <n v="4"/>
    <n v="115"/>
    <n v="59"/>
    <n v="164"/>
    <n v="68"/>
    <n v="1"/>
    <n v="31"/>
    <n v="3"/>
    <n v="29"/>
    <n v="24"/>
    <n v="0"/>
    <n v="2"/>
    <n v="1"/>
    <n v="0"/>
    <n v="0"/>
    <n v="0"/>
    <n v="0"/>
    <n v="0"/>
    <n v="0"/>
    <n v="0"/>
    <n v="0"/>
    <n v="0"/>
    <n v="0"/>
    <n v="0"/>
    <n v="0"/>
    <n v="0"/>
    <n v="0"/>
    <n v="0"/>
    <n v="0"/>
    <n v="1"/>
    <n v="0"/>
    <n v="67"/>
    <n v="1"/>
    <n v="342"/>
    <n v="612"/>
    <n v="558"/>
    <n v="124"/>
    <n v="26"/>
    <n v="4194"/>
    <n v="1380"/>
    <n v="0"/>
    <n v="8"/>
    <n v="727"/>
    <n v="688"/>
    <n v="2625"/>
  </r>
  <r>
    <x v="6"/>
    <x v="44"/>
    <x v="243"/>
    <x v="11"/>
    <n v="81"/>
    <n v="1"/>
    <n v="1"/>
    <n v="0"/>
    <n v="0"/>
    <n v="57"/>
    <n v="2"/>
    <n v="9"/>
    <n v="1"/>
    <n v="1"/>
    <n v="1"/>
    <n v="0"/>
    <n v="0"/>
    <n v="375"/>
    <n v="288"/>
    <n v="8"/>
    <n v="16"/>
    <n v="2"/>
    <n v="782"/>
    <n v="408"/>
    <n v="10"/>
    <n v="116"/>
    <n v="15"/>
    <n v="751"/>
    <n v="422"/>
    <n v="4"/>
    <n v="115"/>
    <n v="59"/>
    <n v="163"/>
    <n v="72"/>
    <n v="1"/>
    <n v="31"/>
    <n v="3"/>
    <n v="29"/>
    <n v="24"/>
    <n v="0"/>
    <n v="2"/>
    <n v="1"/>
    <n v="0"/>
    <n v="0"/>
    <n v="0"/>
    <n v="0"/>
    <n v="0"/>
    <n v="0"/>
    <n v="0"/>
    <n v="0"/>
    <n v="0"/>
    <n v="0"/>
    <n v="0"/>
    <n v="0"/>
    <n v="0"/>
    <n v="0"/>
    <n v="0"/>
    <n v="0"/>
    <n v="1"/>
    <n v="0"/>
    <n v="67"/>
    <n v="1"/>
    <n v="343"/>
    <n v="616"/>
    <n v="559"/>
    <n v="123"/>
    <n v="26"/>
    <n v="4192"/>
    <n v="1475"/>
    <n v="0"/>
    <n v="8"/>
    <n v="721"/>
    <n v="686"/>
    <n v="2633"/>
  </r>
  <r>
    <x v="6"/>
    <x v="44"/>
    <x v="243"/>
    <x v="29"/>
    <n v="81"/>
    <n v="1"/>
    <n v="1"/>
    <n v="0"/>
    <n v="0"/>
    <n v="57"/>
    <n v="2"/>
    <n v="9"/>
    <n v="1"/>
    <n v="1"/>
    <n v="1"/>
    <n v="0"/>
    <n v="0"/>
    <n v="374"/>
    <n v="291"/>
    <n v="8"/>
    <n v="15"/>
    <n v="2"/>
    <n v="781"/>
    <n v="412"/>
    <n v="10"/>
    <n v="115"/>
    <n v="15"/>
    <n v="752"/>
    <n v="425"/>
    <n v="4"/>
    <n v="115"/>
    <n v="59"/>
    <n v="162"/>
    <n v="73"/>
    <n v="1"/>
    <n v="31"/>
    <n v="3"/>
    <n v="29"/>
    <n v="24"/>
    <n v="0"/>
    <n v="2"/>
    <n v="1"/>
    <n v="0"/>
    <n v="0"/>
    <n v="0"/>
    <n v="0"/>
    <n v="0"/>
    <n v="0"/>
    <n v="0"/>
    <n v="0"/>
    <n v="0"/>
    <n v="0"/>
    <n v="0"/>
    <n v="0"/>
    <n v="0"/>
    <n v="0"/>
    <n v="0"/>
    <n v="0"/>
    <n v="1"/>
    <n v="0"/>
    <n v="67"/>
    <n v="1"/>
    <n v="344"/>
    <n v="615"/>
    <n v="561"/>
    <n v="122"/>
    <n v="26"/>
    <n v="4190"/>
    <n v="1552"/>
    <n v="0"/>
    <n v="8"/>
    <n v="722"/>
    <n v="681"/>
    <n v="2638"/>
  </r>
  <r>
    <x v="6"/>
    <x v="44"/>
    <x v="243"/>
    <x v="30"/>
    <n v="81"/>
    <n v="1"/>
    <n v="1"/>
    <n v="0"/>
    <n v="0"/>
    <n v="57"/>
    <n v="2"/>
    <n v="9"/>
    <n v="1"/>
    <n v="1"/>
    <n v="1"/>
    <n v="0"/>
    <n v="0"/>
    <n v="375"/>
    <n v="293"/>
    <n v="8"/>
    <n v="15"/>
    <n v="2"/>
    <n v="780"/>
    <n v="417"/>
    <n v="10"/>
    <n v="114"/>
    <n v="15"/>
    <n v="750"/>
    <n v="421"/>
    <n v="4"/>
    <n v="117"/>
    <n v="59"/>
    <n v="162"/>
    <n v="75"/>
    <n v="1"/>
    <n v="31"/>
    <n v="2"/>
    <n v="29"/>
    <n v="25"/>
    <n v="0"/>
    <n v="2"/>
    <n v="1"/>
    <n v="0"/>
    <n v="0"/>
    <n v="0"/>
    <n v="0"/>
    <n v="0"/>
    <n v="0"/>
    <n v="0"/>
    <n v="0"/>
    <n v="0"/>
    <n v="0"/>
    <n v="0"/>
    <n v="0"/>
    <n v="0"/>
    <n v="0"/>
    <n v="0"/>
    <n v="0"/>
    <n v="1"/>
    <n v="0"/>
    <n v="67"/>
    <n v="1"/>
    <n v="345"/>
    <n v="615"/>
    <n v="557"/>
    <n v="122"/>
    <n v="26"/>
    <n v="4183"/>
    <n v="1571"/>
    <n v="0"/>
    <n v="8"/>
    <n v="715"/>
    <n v="683"/>
    <n v="2641"/>
  </r>
  <r>
    <x v="6"/>
    <x v="44"/>
    <x v="243"/>
    <x v="32"/>
    <n v="81"/>
    <n v="1"/>
    <n v="1"/>
    <n v="0"/>
    <n v="0"/>
    <n v="57"/>
    <n v="2"/>
    <n v="9"/>
    <n v="1"/>
    <n v="1"/>
    <n v="1"/>
    <n v="0"/>
    <n v="0"/>
    <n v="375"/>
    <n v="295"/>
    <n v="8"/>
    <n v="15"/>
    <n v="2"/>
    <n v="783"/>
    <n v="422"/>
    <n v="10"/>
    <n v="110"/>
    <n v="16"/>
    <n v="754"/>
    <n v="423"/>
    <n v="4"/>
    <n v="117"/>
    <n v="60"/>
    <n v="160"/>
    <n v="76"/>
    <n v="1"/>
    <n v="31"/>
    <n v="1"/>
    <n v="29"/>
    <n v="25"/>
    <n v="0"/>
    <n v="2"/>
    <n v="1"/>
    <n v="0"/>
    <n v="0"/>
    <n v="0"/>
    <n v="0"/>
    <n v="0"/>
    <n v="0"/>
    <n v="0"/>
    <n v="0"/>
    <n v="0"/>
    <n v="0"/>
    <n v="0"/>
    <n v="0"/>
    <n v="0"/>
    <n v="0"/>
    <n v="0"/>
    <n v="0"/>
    <n v="1"/>
    <n v="0"/>
    <n v="67"/>
    <n v="1"/>
    <n v="345"/>
    <n v="618"/>
    <n v="561"/>
    <n v="120"/>
    <n v="26"/>
    <n v="4176"/>
    <n v="1612"/>
    <n v="0"/>
    <n v="8"/>
    <n v="713"/>
    <n v="678"/>
    <n v="2649"/>
  </r>
  <r>
    <x v="6"/>
    <x v="44"/>
    <x v="243"/>
    <x v="15"/>
    <n v="81"/>
    <n v="1"/>
    <n v="1"/>
    <n v="0"/>
    <n v="0"/>
    <n v="57"/>
    <n v="2"/>
    <n v="9"/>
    <n v="1"/>
    <n v="1"/>
    <n v="1"/>
    <n v="0"/>
    <n v="0"/>
    <n v="376"/>
    <n v="296"/>
    <n v="8"/>
    <n v="15"/>
    <n v="2"/>
    <n v="784"/>
    <n v="424"/>
    <n v="10"/>
    <n v="110"/>
    <n v="16"/>
    <n v="754"/>
    <n v="424"/>
    <n v="4"/>
    <n v="117"/>
    <n v="60"/>
    <n v="158"/>
    <n v="75"/>
    <n v="1"/>
    <n v="31"/>
    <n v="1"/>
    <n v="29"/>
    <n v="25"/>
    <n v="0"/>
    <n v="2"/>
    <n v="1"/>
    <n v="0"/>
    <n v="0"/>
    <n v="0"/>
    <n v="0"/>
    <n v="0"/>
    <n v="0"/>
    <n v="0"/>
    <n v="0"/>
    <n v="0"/>
    <n v="0"/>
    <n v="0"/>
    <n v="0"/>
    <n v="0"/>
    <n v="0"/>
    <n v="0"/>
    <n v="0"/>
    <n v="1"/>
    <n v="0"/>
    <n v="67"/>
    <n v="1"/>
    <n v="346"/>
    <n v="620"/>
    <n v="561"/>
    <n v="118"/>
    <n v="26"/>
    <n v="4188"/>
    <n v="1631"/>
    <n v="0"/>
    <n v="8"/>
    <n v="713"/>
    <n v="682"/>
    <n v="2655"/>
  </r>
  <r>
    <x v="6"/>
    <x v="44"/>
    <x v="243"/>
    <x v="16"/>
    <n v="81"/>
    <n v="1"/>
    <n v="1"/>
    <n v="0"/>
    <n v="0"/>
    <n v="57"/>
    <n v="2"/>
    <n v="9"/>
    <n v="1"/>
    <n v="1"/>
    <n v="1"/>
    <n v="0"/>
    <n v="0"/>
    <n v="377"/>
    <n v="298"/>
    <n v="8"/>
    <n v="15"/>
    <n v="2"/>
    <n v="782"/>
    <n v="428"/>
    <n v="10"/>
    <n v="111"/>
    <n v="15"/>
    <n v="756"/>
    <n v="424"/>
    <n v="4"/>
    <n v="117"/>
    <n v="61"/>
    <n v="159"/>
    <n v="75"/>
    <n v="1"/>
    <n v="31"/>
    <n v="1"/>
    <n v="29"/>
    <n v="25"/>
    <n v="0"/>
    <n v="2"/>
    <n v="1"/>
    <n v="0"/>
    <n v="0"/>
    <n v="0"/>
    <n v="0"/>
    <n v="0"/>
    <n v="0"/>
    <n v="0"/>
    <n v="0"/>
    <n v="0"/>
    <n v="0"/>
    <n v="0"/>
    <n v="0"/>
    <n v="0"/>
    <n v="0"/>
    <n v="0"/>
    <n v="0"/>
    <n v="1"/>
    <n v="0"/>
    <n v="67"/>
    <n v="1"/>
    <n v="348"/>
    <n v="621"/>
    <n v="563"/>
    <n v="120"/>
    <n v="26"/>
    <n v="4210"/>
    <n v="1658"/>
    <n v="0"/>
    <n v="8"/>
    <n v="714"/>
    <n v="683"/>
    <n v="2679"/>
  </r>
  <r>
    <x v="6"/>
    <x v="45"/>
    <x v="178"/>
    <x v="0"/>
    <n v="109"/>
    <n v="4"/>
    <n v="0"/>
    <n v="0"/>
    <n v="0"/>
    <n v="22"/>
    <n v="2"/>
    <n v="15"/>
    <n v="6"/>
    <n v="14"/>
    <n v="0"/>
    <n v="0"/>
    <n v="0"/>
    <n v="435"/>
    <n v="0"/>
    <n v="189"/>
    <n v="14"/>
    <n v="51"/>
    <n v="921"/>
    <n v="0"/>
    <n v="72"/>
    <n v="155"/>
    <n v="52"/>
    <n v="964"/>
    <n v="79"/>
    <n v="9"/>
    <n v="96"/>
    <n v="189"/>
    <n v="115"/>
    <n v="0"/>
    <n v="1"/>
    <n v="16"/>
    <n v="14"/>
    <n v="45"/>
    <n v="0"/>
    <n v="4"/>
    <n v="0"/>
    <n v="1"/>
    <n v="0"/>
    <n v="0"/>
    <n v="0"/>
    <n v="0"/>
    <n v="0"/>
    <n v="0"/>
    <n v="0"/>
    <n v="0"/>
    <n v="0"/>
    <n v="1"/>
    <n v="0"/>
    <n v="11"/>
    <n v="7"/>
    <n v="0"/>
    <n v="1"/>
    <n v="5"/>
    <m/>
    <m/>
    <m/>
    <m/>
    <m/>
    <m/>
    <m/>
    <m/>
    <m/>
    <m/>
    <m/>
    <m/>
    <m/>
    <m/>
    <m/>
    <m/>
  </r>
  <r>
    <x v="6"/>
    <x v="45"/>
    <x v="178"/>
    <x v="1"/>
    <n v="108"/>
    <n v="4"/>
    <n v="1"/>
    <n v="0"/>
    <n v="0"/>
    <n v="28"/>
    <n v="2"/>
    <n v="15"/>
    <n v="6"/>
    <n v="14"/>
    <n v="0"/>
    <n v="8"/>
    <n v="0"/>
    <n v="435"/>
    <n v="0"/>
    <n v="221"/>
    <n v="14"/>
    <n v="51"/>
    <n v="920"/>
    <n v="0"/>
    <n v="132"/>
    <n v="155"/>
    <n v="53"/>
    <n v="964"/>
    <n v="130"/>
    <n v="9"/>
    <n v="95"/>
    <n v="190"/>
    <n v="116"/>
    <n v="0"/>
    <n v="1"/>
    <n v="16"/>
    <n v="14"/>
    <n v="45"/>
    <n v="0"/>
    <n v="5"/>
    <n v="0"/>
    <n v="1"/>
    <n v="0"/>
    <n v="0"/>
    <n v="0"/>
    <n v="0"/>
    <n v="0"/>
    <n v="0"/>
    <n v="0"/>
    <n v="0"/>
    <n v="0"/>
    <n v="1"/>
    <n v="0"/>
    <n v="10"/>
    <n v="7"/>
    <n v="0"/>
    <n v="1"/>
    <n v="5"/>
    <m/>
    <m/>
    <m/>
    <m/>
    <m/>
    <m/>
    <m/>
    <m/>
    <m/>
    <m/>
    <m/>
    <m/>
    <m/>
    <m/>
    <m/>
    <m/>
  </r>
  <r>
    <x v="6"/>
    <x v="45"/>
    <x v="178"/>
    <x v="2"/>
    <n v="108"/>
    <n v="4"/>
    <n v="1"/>
    <n v="0"/>
    <n v="0"/>
    <n v="36"/>
    <n v="2"/>
    <n v="15"/>
    <n v="6"/>
    <n v="14"/>
    <n v="8"/>
    <n v="1"/>
    <n v="0"/>
    <n v="433"/>
    <n v="238"/>
    <n v="10"/>
    <n v="14"/>
    <n v="50"/>
    <n v="923"/>
    <n v="186"/>
    <n v="7"/>
    <n v="152"/>
    <n v="55"/>
    <n v="958"/>
    <n v="233"/>
    <n v="9"/>
    <n v="93"/>
    <n v="188"/>
    <n v="116"/>
    <n v="3"/>
    <n v="1"/>
    <n v="16"/>
    <n v="11"/>
    <n v="46"/>
    <n v="6"/>
    <n v="5"/>
    <n v="0"/>
    <n v="1"/>
    <n v="0"/>
    <n v="0"/>
    <n v="0"/>
    <n v="0"/>
    <n v="0"/>
    <n v="0"/>
    <n v="0"/>
    <n v="0"/>
    <n v="0"/>
    <n v="0"/>
    <n v="0"/>
    <n v="0"/>
    <n v="0"/>
    <n v="0"/>
    <n v="0"/>
    <n v="0"/>
    <n v="3"/>
    <n v="0"/>
    <n v="81"/>
    <n v="13"/>
    <n v="351"/>
    <n v="671"/>
    <n v="643"/>
    <n v="79"/>
    <n v="38"/>
    <m/>
    <m/>
    <m/>
    <m/>
    <m/>
    <m/>
    <m/>
  </r>
  <r>
    <x v="6"/>
    <x v="45"/>
    <x v="178"/>
    <x v="3"/>
    <n v="107"/>
    <n v="5"/>
    <n v="1"/>
    <n v="0"/>
    <n v="0"/>
    <n v="45"/>
    <n v="1"/>
    <n v="15"/>
    <n v="6"/>
    <n v="14"/>
    <n v="9"/>
    <n v="1"/>
    <n v="0"/>
    <n v="434"/>
    <n v="254"/>
    <n v="10"/>
    <n v="14"/>
    <n v="50"/>
    <n v="923"/>
    <n v="216"/>
    <n v="7"/>
    <n v="150"/>
    <n v="53"/>
    <n v="954"/>
    <n v="273"/>
    <n v="9"/>
    <n v="92"/>
    <n v="186"/>
    <n v="120"/>
    <n v="5"/>
    <n v="1"/>
    <n v="16"/>
    <n v="12"/>
    <n v="47"/>
    <n v="8"/>
    <n v="5"/>
    <n v="0"/>
    <n v="1"/>
    <n v="0"/>
    <n v="0"/>
    <n v="0"/>
    <n v="0"/>
    <n v="0"/>
    <n v="0"/>
    <n v="0"/>
    <n v="0"/>
    <n v="0"/>
    <n v="0"/>
    <n v="0"/>
    <n v="0"/>
    <n v="0"/>
    <n v="0"/>
    <n v="0"/>
    <n v="0"/>
    <n v="4"/>
    <n v="0"/>
    <n v="80"/>
    <n v="13"/>
    <n v="352"/>
    <n v="674"/>
    <n v="643"/>
    <n v="82"/>
    <n v="39"/>
    <m/>
    <m/>
    <m/>
    <m/>
    <m/>
    <m/>
    <m/>
  </r>
  <r>
    <x v="6"/>
    <x v="45"/>
    <x v="178"/>
    <x v="4"/>
    <n v="107"/>
    <n v="5"/>
    <n v="1"/>
    <n v="0"/>
    <n v="0"/>
    <n v="49"/>
    <n v="1"/>
    <n v="15"/>
    <n v="6"/>
    <n v="14"/>
    <n v="12"/>
    <n v="1"/>
    <n v="0"/>
    <n v="432"/>
    <n v="263"/>
    <n v="10"/>
    <n v="14"/>
    <n v="50"/>
    <n v="921"/>
    <n v="253"/>
    <n v="7"/>
    <n v="147"/>
    <n v="52"/>
    <n v="956"/>
    <n v="310"/>
    <n v="9"/>
    <n v="92"/>
    <n v="188"/>
    <n v="123"/>
    <n v="6"/>
    <n v="1"/>
    <n v="16"/>
    <n v="12"/>
    <n v="48"/>
    <n v="12"/>
    <n v="5"/>
    <n v="0"/>
    <n v="1"/>
    <n v="0"/>
    <n v="0"/>
    <n v="0"/>
    <n v="0"/>
    <n v="0"/>
    <n v="0"/>
    <n v="0"/>
    <n v="0"/>
    <n v="0"/>
    <n v="0"/>
    <n v="0"/>
    <n v="0"/>
    <n v="0"/>
    <n v="0"/>
    <n v="0"/>
    <n v="0"/>
    <n v="4"/>
    <n v="0"/>
    <n v="80"/>
    <n v="13"/>
    <n v="350"/>
    <n v="679"/>
    <n v="645"/>
    <n v="86"/>
    <n v="40"/>
    <m/>
    <m/>
    <m/>
    <m/>
    <m/>
    <m/>
    <m/>
  </r>
  <r>
    <x v="6"/>
    <x v="45"/>
    <x v="178"/>
    <x v="5"/>
    <n v="106"/>
    <n v="5"/>
    <n v="1"/>
    <n v="0"/>
    <n v="0"/>
    <n v="51"/>
    <n v="1"/>
    <n v="15"/>
    <n v="6"/>
    <n v="14"/>
    <n v="12"/>
    <n v="1"/>
    <n v="0"/>
    <n v="433"/>
    <n v="279"/>
    <n v="10"/>
    <n v="12"/>
    <n v="51"/>
    <n v="920"/>
    <n v="306"/>
    <n v="7"/>
    <n v="145"/>
    <n v="49"/>
    <n v="959"/>
    <n v="362"/>
    <n v="9"/>
    <n v="93"/>
    <n v="189"/>
    <n v="123"/>
    <n v="9"/>
    <n v="1"/>
    <n v="16"/>
    <n v="12"/>
    <n v="47"/>
    <n v="22"/>
    <n v="5"/>
    <n v="0"/>
    <n v="1"/>
    <n v="0"/>
    <n v="0"/>
    <n v="0"/>
    <n v="0"/>
    <n v="0"/>
    <n v="0"/>
    <n v="0"/>
    <n v="0"/>
    <n v="0"/>
    <n v="0"/>
    <n v="0"/>
    <n v="0"/>
    <n v="0"/>
    <n v="0"/>
    <n v="0"/>
    <n v="0"/>
    <n v="4"/>
    <n v="0"/>
    <n v="79"/>
    <n v="13"/>
    <n v="352"/>
    <n v="685"/>
    <n v="647"/>
    <n v="87"/>
    <n v="39"/>
    <m/>
    <m/>
    <m/>
    <m/>
    <m/>
    <m/>
    <m/>
  </r>
  <r>
    <x v="6"/>
    <x v="45"/>
    <x v="178"/>
    <x v="6"/>
    <n v="105"/>
    <n v="5"/>
    <n v="2"/>
    <n v="0"/>
    <n v="0"/>
    <n v="54"/>
    <n v="1"/>
    <n v="15"/>
    <n v="6"/>
    <n v="14"/>
    <n v="12"/>
    <n v="1"/>
    <n v="0"/>
    <n v="434"/>
    <n v="289"/>
    <n v="10"/>
    <n v="12"/>
    <n v="51"/>
    <n v="923"/>
    <n v="353"/>
    <n v="7"/>
    <n v="145"/>
    <n v="49"/>
    <n v="960"/>
    <n v="396"/>
    <n v="9"/>
    <n v="93"/>
    <n v="190"/>
    <n v="121"/>
    <n v="13"/>
    <n v="1"/>
    <n v="16"/>
    <n v="12"/>
    <n v="47"/>
    <n v="29"/>
    <n v="5"/>
    <n v="0"/>
    <n v="1"/>
    <n v="0"/>
    <n v="0"/>
    <n v="0"/>
    <n v="0"/>
    <n v="0"/>
    <n v="0"/>
    <n v="0"/>
    <n v="0"/>
    <n v="0"/>
    <n v="0"/>
    <n v="0"/>
    <n v="0"/>
    <n v="0"/>
    <n v="0"/>
    <n v="0"/>
    <n v="0"/>
    <n v="4"/>
    <n v="0"/>
    <n v="78"/>
    <n v="13"/>
    <n v="353"/>
    <n v="689"/>
    <n v="649"/>
    <n v="86"/>
    <n v="39"/>
    <m/>
    <m/>
    <m/>
    <m/>
    <m/>
    <m/>
    <m/>
  </r>
  <r>
    <x v="6"/>
    <x v="45"/>
    <x v="178"/>
    <x v="7"/>
    <n v="106"/>
    <n v="4"/>
    <n v="3"/>
    <n v="0"/>
    <n v="0"/>
    <n v="60"/>
    <n v="1"/>
    <n v="15"/>
    <n v="5"/>
    <n v="14"/>
    <n v="12"/>
    <n v="1"/>
    <n v="0"/>
    <n v="434"/>
    <n v="291"/>
    <n v="10"/>
    <n v="12"/>
    <n v="50"/>
    <n v="923"/>
    <n v="383"/>
    <n v="7"/>
    <n v="143"/>
    <n v="48"/>
    <n v="955"/>
    <n v="435"/>
    <n v="9"/>
    <n v="90"/>
    <n v="186"/>
    <n v="122"/>
    <n v="20"/>
    <n v="1"/>
    <n v="16"/>
    <n v="12"/>
    <n v="47"/>
    <n v="29"/>
    <n v="5"/>
    <n v="0"/>
    <n v="1"/>
    <n v="0"/>
    <n v="0"/>
    <n v="0"/>
    <n v="0"/>
    <n v="0"/>
    <n v="0"/>
    <n v="0"/>
    <n v="0"/>
    <n v="0"/>
    <n v="0"/>
    <n v="0"/>
    <n v="0"/>
    <n v="0"/>
    <n v="0"/>
    <n v="0"/>
    <n v="0"/>
    <n v="4"/>
    <n v="0"/>
    <n v="80"/>
    <n v="13"/>
    <n v="354"/>
    <n v="689"/>
    <n v="649"/>
    <n v="88"/>
    <n v="39"/>
    <m/>
    <m/>
    <m/>
    <m/>
    <m/>
    <m/>
    <m/>
  </r>
  <r>
    <x v="6"/>
    <x v="45"/>
    <x v="178"/>
    <x v="8"/>
    <n v="106"/>
    <n v="4"/>
    <n v="3"/>
    <n v="0"/>
    <n v="0"/>
    <n v="65"/>
    <n v="1"/>
    <n v="15"/>
    <n v="5"/>
    <n v="14"/>
    <n v="12"/>
    <n v="1"/>
    <n v="0"/>
    <n v="432"/>
    <n v="295"/>
    <n v="10"/>
    <n v="11"/>
    <n v="50"/>
    <n v="921"/>
    <n v="419"/>
    <n v="7"/>
    <n v="142"/>
    <n v="48"/>
    <n v="953"/>
    <n v="463"/>
    <n v="9"/>
    <n v="89"/>
    <n v="184"/>
    <n v="121"/>
    <n v="32"/>
    <n v="1"/>
    <n v="15"/>
    <n v="12"/>
    <n v="47"/>
    <n v="29"/>
    <n v="5"/>
    <n v="0"/>
    <n v="1"/>
    <n v="0"/>
    <n v="0"/>
    <n v="0"/>
    <n v="0"/>
    <n v="0"/>
    <n v="0"/>
    <n v="0"/>
    <n v="0"/>
    <n v="0"/>
    <n v="0"/>
    <n v="0"/>
    <n v="0"/>
    <n v="0"/>
    <n v="0"/>
    <n v="0"/>
    <n v="0"/>
    <n v="4"/>
    <n v="0"/>
    <n v="80"/>
    <n v="13"/>
    <n v="353"/>
    <n v="690"/>
    <n v="650"/>
    <n v="88"/>
    <n v="39"/>
    <n v="4453"/>
    <n v="1036"/>
    <n v="0"/>
    <n v="23"/>
    <n v="936"/>
    <n v="825"/>
    <n v="2501"/>
  </r>
  <r>
    <x v="6"/>
    <x v="45"/>
    <x v="178"/>
    <x v="9"/>
    <n v="106"/>
    <n v="4"/>
    <n v="3"/>
    <n v="0"/>
    <n v="0"/>
    <n v="66"/>
    <n v="1"/>
    <n v="15"/>
    <n v="5"/>
    <n v="14"/>
    <n v="12"/>
    <n v="1"/>
    <n v="0"/>
    <n v="432"/>
    <n v="302"/>
    <n v="10"/>
    <n v="12"/>
    <n v="49"/>
    <n v="919"/>
    <n v="446"/>
    <n v="8"/>
    <n v="140"/>
    <n v="47"/>
    <n v="954"/>
    <n v="496"/>
    <n v="9"/>
    <n v="90"/>
    <n v="184"/>
    <n v="121"/>
    <n v="45"/>
    <n v="1"/>
    <n v="15"/>
    <n v="13"/>
    <n v="48"/>
    <n v="29"/>
    <n v="5"/>
    <n v="0"/>
    <n v="1"/>
    <n v="0"/>
    <n v="0"/>
    <n v="0"/>
    <n v="0"/>
    <n v="0"/>
    <n v="0"/>
    <n v="0"/>
    <n v="0"/>
    <n v="0"/>
    <n v="0"/>
    <n v="0"/>
    <n v="0"/>
    <n v="0"/>
    <n v="0"/>
    <n v="0"/>
    <n v="0"/>
    <n v="4"/>
    <n v="0"/>
    <n v="80"/>
    <n v="13"/>
    <n v="352"/>
    <n v="690"/>
    <n v="651"/>
    <n v="87"/>
    <n v="40"/>
    <n v="4451"/>
    <n v="1326"/>
    <n v="0"/>
    <n v="22"/>
    <n v="925"/>
    <n v="826"/>
    <n v="2509"/>
  </r>
  <r>
    <x v="6"/>
    <x v="45"/>
    <x v="178"/>
    <x v="10"/>
    <n v="106"/>
    <n v="4"/>
    <n v="3"/>
    <n v="0"/>
    <n v="0"/>
    <n v="69"/>
    <n v="1"/>
    <n v="15"/>
    <n v="5"/>
    <n v="14"/>
    <n v="12"/>
    <n v="1"/>
    <n v="0"/>
    <n v="434"/>
    <n v="307"/>
    <n v="10"/>
    <n v="12"/>
    <n v="49"/>
    <n v="914"/>
    <n v="453"/>
    <n v="8"/>
    <n v="138"/>
    <n v="47"/>
    <n v="954"/>
    <n v="508"/>
    <n v="9"/>
    <n v="89"/>
    <n v="183"/>
    <n v="121"/>
    <n v="48"/>
    <n v="1"/>
    <n v="15"/>
    <n v="13"/>
    <n v="47"/>
    <n v="29"/>
    <n v="4"/>
    <n v="0"/>
    <n v="1"/>
    <n v="0"/>
    <n v="0"/>
    <n v="0"/>
    <n v="0"/>
    <n v="0"/>
    <n v="0"/>
    <n v="0"/>
    <n v="0"/>
    <n v="0"/>
    <n v="0"/>
    <n v="0"/>
    <n v="0"/>
    <n v="0"/>
    <n v="0"/>
    <n v="0"/>
    <n v="0"/>
    <n v="4"/>
    <n v="0"/>
    <n v="80"/>
    <n v="13"/>
    <n v="355"/>
    <n v="685"/>
    <n v="651"/>
    <n v="87"/>
    <n v="40"/>
    <n v="4451"/>
    <n v="1411"/>
    <n v="0"/>
    <n v="22"/>
    <n v="921"/>
    <n v="824"/>
    <n v="2509"/>
  </r>
  <r>
    <x v="6"/>
    <x v="45"/>
    <x v="178"/>
    <x v="11"/>
    <n v="106"/>
    <n v="4"/>
    <n v="3"/>
    <n v="0"/>
    <n v="0"/>
    <n v="72"/>
    <n v="1"/>
    <n v="14"/>
    <n v="5"/>
    <n v="14"/>
    <n v="12"/>
    <n v="1"/>
    <n v="0"/>
    <n v="433"/>
    <n v="308"/>
    <n v="10"/>
    <n v="12"/>
    <n v="49"/>
    <n v="910"/>
    <n v="461"/>
    <n v="8"/>
    <n v="137"/>
    <n v="46"/>
    <n v="954"/>
    <n v="523"/>
    <n v="9"/>
    <n v="88"/>
    <n v="181"/>
    <n v="121"/>
    <n v="54"/>
    <n v="1"/>
    <n v="15"/>
    <n v="13"/>
    <n v="46"/>
    <n v="29"/>
    <n v="4"/>
    <n v="0"/>
    <n v="0"/>
    <n v="0"/>
    <n v="0"/>
    <n v="0"/>
    <n v="0"/>
    <n v="0"/>
    <n v="0"/>
    <n v="0"/>
    <n v="0"/>
    <n v="0"/>
    <n v="0"/>
    <n v="0"/>
    <n v="0"/>
    <n v="0"/>
    <n v="0"/>
    <n v="0"/>
    <n v="0"/>
    <n v="4"/>
    <n v="0"/>
    <n v="80"/>
    <n v="13"/>
    <n v="354"/>
    <n v="690"/>
    <n v="653"/>
    <n v="87"/>
    <n v="40"/>
    <n v="4458"/>
    <n v="1503"/>
    <n v="0"/>
    <n v="22"/>
    <n v="913"/>
    <n v="825"/>
    <n v="2518"/>
  </r>
  <r>
    <x v="6"/>
    <x v="45"/>
    <x v="178"/>
    <x v="29"/>
    <n v="106"/>
    <n v="4"/>
    <n v="3"/>
    <n v="0"/>
    <n v="0"/>
    <n v="72"/>
    <n v="1"/>
    <n v="14"/>
    <n v="5"/>
    <n v="14"/>
    <n v="12"/>
    <n v="1"/>
    <n v="0"/>
    <n v="434"/>
    <n v="312"/>
    <n v="10"/>
    <n v="12"/>
    <n v="49"/>
    <n v="908"/>
    <n v="473"/>
    <n v="8"/>
    <n v="134"/>
    <n v="46"/>
    <n v="957"/>
    <n v="528"/>
    <n v="8"/>
    <n v="88"/>
    <n v="182"/>
    <n v="122"/>
    <n v="56"/>
    <n v="1"/>
    <n v="15"/>
    <n v="13"/>
    <n v="45"/>
    <n v="34"/>
    <n v="3"/>
    <n v="0"/>
    <n v="0"/>
    <n v="0"/>
    <n v="0"/>
    <n v="0"/>
    <n v="0"/>
    <n v="0"/>
    <n v="0"/>
    <n v="0"/>
    <n v="0"/>
    <n v="0"/>
    <n v="0"/>
    <n v="0"/>
    <n v="0"/>
    <n v="0"/>
    <n v="0"/>
    <n v="0"/>
    <n v="0"/>
    <n v="4"/>
    <n v="0"/>
    <n v="80"/>
    <n v="13"/>
    <n v="356"/>
    <n v="689"/>
    <n v="656"/>
    <n v="88"/>
    <n v="41"/>
    <n v="4447"/>
    <n v="1559"/>
    <n v="0"/>
    <n v="22"/>
    <n v="903"/>
    <n v="820"/>
    <n v="2523"/>
  </r>
  <r>
    <x v="6"/>
    <x v="45"/>
    <x v="178"/>
    <x v="30"/>
    <n v="106"/>
    <n v="4"/>
    <n v="3"/>
    <n v="0"/>
    <n v="0"/>
    <n v="72"/>
    <n v="1"/>
    <n v="14"/>
    <n v="5"/>
    <n v="14"/>
    <n v="12"/>
    <n v="1"/>
    <n v="0"/>
    <n v="432"/>
    <n v="312"/>
    <n v="10"/>
    <n v="10"/>
    <n v="49"/>
    <n v="909"/>
    <n v="475"/>
    <n v="8"/>
    <n v="133"/>
    <n v="46"/>
    <n v="958"/>
    <n v="531"/>
    <n v="8"/>
    <n v="89"/>
    <n v="182"/>
    <n v="123"/>
    <n v="55"/>
    <n v="1"/>
    <n v="15"/>
    <n v="15"/>
    <n v="45"/>
    <n v="35"/>
    <n v="3"/>
    <n v="1"/>
    <n v="0"/>
    <n v="0"/>
    <n v="0"/>
    <n v="0"/>
    <n v="0"/>
    <n v="0"/>
    <n v="0"/>
    <n v="0"/>
    <n v="0"/>
    <n v="0"/>
    <n v="0"/>
    <n v="0"/>
    <n v="0"/>
    <n v="0"/>
    <n v="0"/>
    <n v="0"/>
    <n v="0"/>
    <n v="4"/>
    <n v="0"/>
    <n v="80"/>
    <n v="13"/>
    <n v="356"/>
    <n v="692"/>
    <n v="656"/>
    <n v="87"/>
    <n v="40"/>
    <n v="4445"/>
    <n v="1577"/>
    <n v="0"/>
    <n v="22"/>
    <n v="899"/>
    <n v="821"/>
    <n v="2519"/>
  </r>
  <r>
    <x v="6"/>
    <x v="45"/>
    <x v="178"/>
    <x v="32"/>
    <n v="105"/>
    <n v="3"/>
    <n v="2"/>
    <n v="0"/>
    <n v="0"/>
    <n v="72"/>
    <n v="1"/>
    <n v="14"/>
    <n v="5"/>
    <n v="14"/>
    <n v="12"/>
    <n v="1"/>
    <n v="0"/>
    <n v="434"/>
    <n v="321"/>
    <n v="10"/>
    <n v="10"/>
    <n v="50"/>
    <n v="910"/>
    <n v="486"/>
    <n v="8"/>
    <n v="129"/>
    <n v="46"/>
    <n v="955"/>
    <n v="535"/>
    <n v="8"/>
    <n v="87"/>
    <n v="181"/>
    <n v="123"/>
    <n v="56"/>
    <n v="1"/>
    <n v="15"/>
    <n v="15"/>
    <n v="44"/>
    <n v="36"/>
    <n v="3"/>
    <n v="1"/>
    <n v="0"/>
    <n v="0"/>
    <n v="0"/>
    <n v="0"/>
    <n v="0"/>
    <n v="0"/>
    <n v="0"/>
    <n v="0"/>
    <n v="0"/>
    <n v="0"/>
    <n v="0"/>
    <n v="0"/>
    <n v="0"/>
    <n v="0"/>
    <n v="0"/>
    <n v="0"/>
    <n v="0"/>
    <n v="3"/>
    <n v="0"/>
    <n v="79"/>
    <n v="13"/>
    <n v="358"/>
    <n v="696"/>
    <n v="656"/>
    <n v="87"/>
    <n v="39"/>
    <n v="4419"/>
    <n v="1631"/>
    <n v="0"/>
    <n v="22"/>
    <n v="882"/>
    <n v="804"/>
    <n v="2526"/>
  </r>
  <r>
    <x v="6"/>
    <x v="45"/>
    <x v="178"/>
    <x v="15"/>
    <n v="105"/>
    <n v="3"/>
    <n v="2"/>
    <n v="0"/>
    <n v="0"/>
    <n v="72"/>
    <n v="1"/>
    <n v="14"/>
    <n v="5"/>
    <n v="14"/>
    <n v="12"/>
    <n v="0"/>
    <n v="0"/>
    <n v="432"/>
    <n v="321"/>
    <n v="10"/>
    <n v="10"/>
    <n v="50"/>
    <n v="909"/>
    <n v="489"/>
    <n v="8"/>
    <n v="128"/>
    <n v="47"/>
    <n v="958"/>
    <n v="537"/>
    <n v="8"/>
    <n v="89"/>
    <n v="181"/>
    <n v="125"/>
    <n v="59"/>
    <n v="1"/>
    <n v="15"/>
    <n v="14"/>
    <n v="44"/>
    <n v="36"/>
    <n v="3"/>
    <n v="1"/>
    <n v="0"/>
    <n v="0"/>
    <n v="0"/>
    <n v="0"/>
    <n v="0"/>
    <n v="0"/>
    <n v="0"/>
    <n v="0"/>
    <n v="0"/>
    <n v="0"/>
    <n v="0"/>
    <n v="0"/>
    <n v="0"/>
    <n v="0"/>
    <n v="0"/>
    <n v="0"/>
    <n v="0"/>
    <n v="3"/>
    <n v="0"/>
    <n v="79"/>
    <n v="13"/>
    <n v="356"/>
    <n v="696"/>
    <n v="657"/>
    <n v="90"/>
    <n v="39"/>
    <n v="4422"/>
    <n v="1641"/>
    <n v="0"/>
    <n v="22"/>
    <n v="879"/>
    <n v="803"/>
    <n v="2530"/>
  </r>
  <r>
    <x v="6"/>
    <x v="45"/>
    <x v="178"/>
    <x v="16"/>
    <n v="105"/>
    <n v="3"/>
    <n v="2"/>
    <n v="0"/>
    <n v="0"/>
    <n v="72"/>
    <n v="1"/>
    <n v="14"/>
    <n v="5"/>
    <n v="14"/>
    <n v="12"/>
    <n v="0"/>
    <n v="0"/>
    <n v="433"/>
    <n v="322"/>
    <n v="10"/>
    <n v="10"/>
    <n v="51"/>
    <n v="902"/>
    <n v="489"/>
    <n v="8"/>
    <n v="126"/>
    <n v="46"/>
    <n v="958"/>
    <n v="537"/>
    <n v="8"/>
    <n v="88"/>
    <n v="180"/>
    <n v="124"/>
    <n v="59"/>
    <n v="1"/>
    <n v="15"/>
    <n v="14"/>
    <n v="44"/>
    <n v="36"/>
    <n v="3"/>
    <n v="1"/>
    <n v="0"/>
    <n v="0"/>
    <n v="0"/>
    <n v="0"/>
    <n v="0"/>
    <n v="0"/>
    <n v="0"/>
    <n v="0"/>
    <n v="0"/>
    <n v="0"/>
    <n v="0"/>
    <n v="0"/>
    <n v="0"/>
    <n v="0"/>
    <n v="0"/>
    <n v="0"/>
    <n v="0"/>
    <n v="3"/>
    <n v="0"/>
    <n v="79"/>
    <n v="13"/>
    <n v="356"/>
    <n v="692"/>
    <n v="658"/>
    <n v="89"/>
    <n v="39"/>
    <n v="4411"/>
    <n v="1650"/>
    <n v="0"/>
    <n v="22"/>
    <n v="875"/>
    <n v="797"/>
    <n v="2530"/>
  </r>
  <r>
    <x v="6"/>
    <x v="40"/>
    <x v="244"/>
    <x v="0"/>
    <n v="49"/>
    <n v="0"/>
    <n v="0"/>
    <n v="0"/>
    <n v="0"/>
    <n v="12"/>
    <n v="0"/>
    <n v="5"/>
    <n v="1"/>
    <n v="2"/>
    <n v="0"/>
    <n v="0"/>
    <n v="0"/>
    <n v="188"/>
    <n v="0"/>
    <n v="69"/>
    <n v="14"/>
    <n v="3"/>
    <n v="348"/>
    <n v="0"/>
    <n v="37"/>
    <n v="61"/>
    <n v="7"/>
    <n v="396"/>
    <n v="25"/>
    <n v="1"/>
    <n v="67"/>
    <n v="53"/>
    <n v="55"/>
    <n v="0"/>
    <n v="7"/>
    <n v="7"/>
    <n v="6"/>
    <n v="27"/>
    <n v="0"/>
    <n v="3"/>
    <n v="0"/>
    <n v="0"/>
    <n v="0"/>
    <n v="0"/>
    <n v="0"/>
    <n v="0"/>
    <n v="0"/>
    <n v="0"/>
    <n v="0"/>
    <n v="0"/>
    <n v="0"/>
    <n v="0"/>
    <n v="0"/>
    <n v="8"/>
    <n v="4"/>
    <n v="0"/>
    <n v="0"/>
    <n v="1"/>
    <m/>
    <m/>
    <m/>
    <m/>
    <m/>
    <m/>
    <m/>
    <m/>
    <m/>
    <m/>
    <m/>
    <m/>
    <m/>
    <m/>
    <m/>
    <m/>
  </r>
  <r>
    <x v="6"/>
    <x v="40"/>
    <x v="244"/>
    <x v="1"/>
    <n v="50"/>
    <n v="0"/>
    <n v="0"/>
    <n v="0"/>
    <n v="0"/>
    <n v="14"/>
    <n v="0"/>
    <n v="5"/>
    <n v="1"/>
    <n v="2"/>
    <n v="0"/>
    <n v="0"/>
    <n v="0"/>
    <n v="188"/>
    <n v="0"/>
    <n v="89"/>
    <n v="14"/>
    <n v="3"/>
    <n v="348"/>
    <n v="0"/>
    <n v="66"/>
    <n v="58"/>
    <n v="7"/>
    <n v="396"/>
    <n v="39"/>
    <n v="1"/>
    <n v="67"/>
    <n v="53"/>
    <n v="55"/>
    <n v="0"/>
    <n v="9"/>
    <n v="7"/>
    <n v="6"/>
    <n v="26"/>
    <n v="0"/>
    <n v="4"/>
    <n v="0"/>
    <n v="0"/>
    <n v="0"/>
    <n v="0"/>
    <n v="0"/>
    <n v="0"/>
    <n v="0"/>
    <n v="0"/>
    <n v="0"/>
    <n v="0"/>
    <n v="0"/>
    <n v="0"/>
    <n v="0"/>
    <n v="8"/>
    <n v="4"/>
    <n v="0"/>
    <n v="0"/>
    <n v="1"/>
    <m/>
    <m/>
    <m/>
    <m/>
    <m/>
    <m/>
    <m/>
    <m/>
    <m/>
    <m/>
    <m/>
    <m/>
    <m/>
    <m/>
    <m/>
    <m/>
  </r>
  <r>
    <x v="6"/>
    <x v="40"/>
    <x v="244"/>
    <x v="2"/>
    <n v="50"/>
    <n v="0"/>
    <n v="0"/>
    <n v="0"/>
    <n v="0"/>
    <n v="17"/>
    <n v="0"/>
    <n v="5"/>
    <n v="1"/>
    <n v="2"/>
    <n v="2"/>
    <n v="0"/>
    <n v="0"/>
    <n v="185"/>
    <n v="107"/>
    <n v="8"/>
    <n v="11"/>
    <n v="2"/>
    <n v="347"/>
    <n v="85"/>
    <n v="4"/>
    <n v="59"/>
    <n v="5"/>
    <n v="398"/>
    <n v="51"/>
    <n v="1"/>
    <n v="67"/>
    <n v="54"/>
    <n v="56"/>
    <n v="12"/>
    <n v="0"/>
    <n v="7"/>
    <n v="7"/>
    <n v="26"/>
    <n v="5"/>
    <n v="1"/>
    <n v="0"/>
    <n v="0"/>
    <n v="0"/>
    <n v="0"/>
    <n v="0"/>
    <n v="0"/>
    <n v="0"/>
    <n v="0"/>
    <n v="0"/>
    <n v="0"/>
    <n v="0"/>
    <n v="0"/>
    <n v="0"/>
    <n v="0"/>
    <n v="0"/>
    <n v="0"/>
    <n v="0"/>
    <n v="0"/>
    <n v="0"/>
    <n v="0"/>
    <n v="40"/>
    <n v="2"/>
    <n v="161"/>
    <n v="270"/>
    <n v="266"/>
    <n v="42"/>
    <n v="25"/>
    <m/>
    <m/>
    <m/>
    <m/>
    <m/>
    <m/>
    <m/>
  </r>
  <r>
    <x v="6"/>
    <x v="40"/>
    <x v="244"/>
    <x v="3"/>
    <n v="50"/>
    <n v="0"/>
    <n v="0"/>
    <n v="0"/>
    <n v="0"/>
    <n v="22"/>
    <n v="0"/>
    <n v="5"/>
    <n v="1"/>
    <n v="2"/>
    <n v="2"/>
    <n v="0"/>
    <n v="0"/>
    <n v="186"/>
    <n v="112"/>
    <n v="8"/>
    <n v="11"/>
    <n v="2"/>
    <n v="346"/>
    <n v="100"/>
    <n v="4"/>
    <n v="57"/>
    <n v="6"/>
    <n v="399"/>
    <n v="57"/>
    <n v="1"/>
    <n v="66"/>
    <n v="53"/>
    <n v="57"/>
    <n v="12"/>
    <n v="0"/>
    <n v="6"/>
    <n v="8"/>
    <n v="26"/>
    <n v="5"/>
    <n v="1"/>
    <n v="0"/>
    <n v="0"/>
    <n v="0"/>
    <n v="0"/>
    <n v="0"/>
    <n v="0"/>
    <n v="0"/>
    <n v="0"/>
    <n v="0"/>
    <n v="0"/>
    <n v="0"/>
    <n v="0"/>
    <n v="0"/>
    <n v="0"/>
    <n v="0"/>
    <n v="0"/>
    <n v="0"/>
    <n v="0"/>
    <n v="0"/>
    <n v="0"/>
    <n v="41"/>
    <n v="2"/>
    <n v="161"/>
    <n v="269"/>
    <n v="268"/>
    <n v="42"/>
    <n v="25"/>
    <m/>
    <m/>
    <m/>
    <m/>
    <m/>
    <m/>
    <m/>
  </r>
  <r>
    <x v="6"/>
    <x v="40"/>
    <x v="244"/>
    <x v="4"/>
    <n v="50"/>
    <n v="0"/>
    <n v="0"/>
    <n v="0"/>
    <n v="0"/>
    <n v="22"/>
    <n v="0"/>
    <n v="5"/>
    <n v="1"/>
    <n v="2"/>
    <n v="2"/>
    <n v="0"/>
    <n v="0"/>
    <n v="185"/>
    <n v="116"/>
    <n v="8"/>
    <n v="11"/>
    <n v="2"/>
    <n v="350"/>
    <n v="120"/>
    <n v="3"/>
    <n v="57"/>
    <n v="7"/>
    <n v="398"/>
    <n v="68"/>
    <n v="1"/>
    <n v="66"/>
    <n v="53"/>
    <n v="56"/>
    <n v="15"/>
    <n v="0"/>
    <n v="6"/>
    <n v="8"/>
    <n v="26"/>
    <n v="6"/>
    <n v="1"/>
    <n v="0"/>
    <n v="0"/>
    <n v="0"/>
    <n v="0"/>
    <n v="0"/>
    <n v="0"/>
    <n v="0"/>
    <n v="0"/>
    <n v="0"/>
    <n v="0"/>
    <n v="0"/>
    <n v="0"/>
    <n v="0"/>
    <n v="0"/>
    <n v="0"/>
    <n v="0"/>
    <n v="0"/>
    <n v="0"/>
    <n v="0"/>
    <n v="0"/>
    <n v="41"/>
    <n v="2"/>
    <n v="160"/>
    <n v="271"/>
    <n v="268"/>
    <n v="41"/>
    <n v="25"/>
    <m/>
    <m/>
    <m/>
    <m/>
    <m/>
    <m/>
    <m/>
  </r>
  <r>
    <x v="6"/>
    <x v="40"/>
    <x v="244"/>
    <x v="5"/>
    <n v="50"/>
    <n v="0"/>
    <n v="0"/>
    <n v="0"/>
    <n v="0"/>
    <n v="23"/>
    <n v="0"/>
    <n v="5"/>
    <n v="1"/>
    <n v="2"/>
    <n v="2"/>
    <n v="0"/>
    <n v="0"/>
    <n v="186"/>
    <n v="125"/>
    <n v="8"/>
    <n v="11"/>
    <n v="2"/>
    <n v="347"/>
    <n v="146"/>
    <n v="3"/>
    <n v="56"/>
    <n v="7"/>
    <n v="399"/>
    <n v="87"/>
    <n v="1"/>
    <n v="65"/>
    <n v="53"/>
    <n v="58"/>
    <n v="16"/>
    <n v="0"/>
    <n v="6"/>
    <n v="8"/>
    <n v="26"/>
    <n v="10"/>
    <n v="1"/>
    <n v="0"/>
    <n v="0"/>
    <n v="0"/>
    <n v="0"/>
    <n v="0"/>
    <n v="0"/>
    <n v="0"/>
    <n v="0"/>
    <n v="0"/>
    <n v="0"/>
    <n v="0"/>
    <n v="0"/>
    <n v="0"/>
    <n v="0"/>
    <n v="0"/>
    <n v="0"/>
    <n v="0"/>
    <n v="0"/>
    <n v="0"/>
    <n v="0"/>
    <n v="41"/>
    <n v="2"/>
    <n v="161"/>
    <n v="271"/>
    <n v="269"/>
    <n v="43"/>
    <n v="25"/>
    <m/>
    <m/>
    <m/>
    <m/>
    <m/>
    <m/>
    <m/>
  </r>
  <r>
    <x v="6"/>
    <x v="40"/>
    <x v="244"/>
    <x v="6"/>
    <n v="50"/>
    <n v="0"/>
    <n v="0"/>
    <n v="0"/>
    <n v="0"/>
    <n v="23"/>
    <n v="0"/>
    <n v="4"/>
    <n v="1"/>
    <n v="2"/>
    <n v="2"/>
    <n v="0"/>
    <n v="0"/>
    <n v="184"/>
    <n v="130"/>
    <n v="8"/>
    <n v="11"/>
    <n v="2"/>
    <n v="348"/>
    <n v="160"/>
    <n v="3"/>
    <n v="54"/>
    <n v="7"/>
    <n v="398"/>
    <n v="103"/>
    <n v="1"/>
    <n v="64"/>
    <n v="53"/>
    <n v="59"/>
    <n v="18"/>
    <n v="0"/>
    <n v="6"/>
    <n v="8"/>
    <n v="26"/>
    <n v="10"/>
    <n v="1"/>
    <n v="0"/>
    <n v="0"/>
    <n v="0"/>
    <n v="0"/>
    <n v="0"/>
    <n v="0"/>
    <n v="0"/>
    <n v="0"/>
    <n v="0"/>
    <n v="0"/>
    <n v="0"/>
    <n v="0"/>
    <n v="0"/>
    <n v="0"/>
    <n v="0"/>
    <n v="0"/>
    <n v="0"/>
    <n v="0"/>
    <n v="0"/>
    <n v="0"/>
    <n v="41"/>
    <n v="2"/>
    <n v="159"/>
    <n v="272"/>
    <n v="268"/>
    <n v="44"/>
    <n v="25"/>
    <m/>
    <m/>
    <m/>
    <m/>
    <m/>
    <m/>
    <m/>
  </r>
  <r>
    <x v="6"/>
    <x v="40"/>
    <x v="244"/>
    <x v="7"/>
    <n v="50"/>
    <n v="0"/>
    <n v="0"/>
    <n v="0"/>
    <n v="0"/>
    <n v="25"/>
    <n v="0"/>
    <n v="4"/>
    <n v="1"/>
    <n v="2"/>
    <n v="2"/>
    <n v="0"/>
    <n v="0"/>
    <n v="186"/>
    <n v="133"/>
    <n v="8"/>
    <n v="11"/>
    <n v="2"/>
    <n v="348"/>
    <n v="170"/>
    <n v="3"/>
    <n v="53"/>
    <n v="7"/>
    <n v="396"/>
    <n v="129"/>
    <n v="1"/>
    <n v="64"/>
    <n v="52"/>
    <n v="59"/>
    <n v="19"/>
    <n v="0"/>
    <n v="6"/>
    <n v="9"/>
    <n v="26"/>
    <n v="10"/>
    <n v="1"/>
    <n v="0"/>
    <n v="0"/>
    <n v="0"/>
    <n v="0"/>
    <n v="0"/>
    <n v="0"/>
    <n v="0"/>
    <n v="0"/>
    <n v="0"/>
    <n v="0"/>
    <n v="0"/>
    <n v="0"/>
    <n v="0"/>
    <n v="0"/>
    <n v="0"/>
    <n v="0"/>
    <n v="0"/>
    <n v="0"/>
    <n v="0"/>
    <n v="0"/>
    <n v="41"/>
    <n v="2"/>
    <n v="161"/>
    <n v="272"/>
    <n v="270"/>
    <n v="43"/>
    <n v="25"/>
    <m/>
    <m/>
    <m/>
    <m/>
    <m/>
    <m/>
    <m/>
  </r>
  <r>
    <x v="6"/>
    <x v="40"/>
    <x v="244"/>
    <x v="8"/>
    <n v="52"/>
    <n v="0"/>
    <n v="0"/>
    <n v="0"/>
    <n v="0"/>
    <n v="30"/>
    <n v="0"/>
    <n v="4"/>
    <n v="1"/>
    <n v="2"/>
    <n v="2"/>
    <n v="0"/>
    <n v="0"/>
    <n v="184"/>
    <n v="134"/>
    <n v="8"/>
    <n v="10"/>
    <n v="2"/>
    <n v="350"/>
    <n v="182"/>
    <n v="3"/>
    <n v="53"/>
    <n v="8"/>
    <n v="396"/>
    <n v="157"/>
    <n v="1"/>
    <n v="62"/>
    <n v="51"/>
    <n v="58"/>
    <n v="25"/>
    <n v="0"/>
    <n v="6"/>
    <n v="9"/>
    <n v="26"/>
    <n v="10"/>
    <n v="1"/>
    <n v="0"/>
    <n v="0"/>
    <n v="0"/>
    <n v="0"/>
    <n v="0"/>
    <n v="0"/>
    <n v="0"/>
    <n v="0"/>
    <n v="0"/>
    <n v="0"/>
    <n v="0"/>
    <n v="0"/>
    <n v="0"/>
    <n v="0"/>
    <n v="0"/>
    <n v="0"/>
    <n v="0"/>
    <n v="0"/>
    <n v="0"/>
    <n v="0"/>
    <n v="43"/>
    <n v="2"/>
    <n v="161"/>
    <n v="273"/>
    <n v="272"/>
    <n v="42"/>
    <n v="25"/>
    <n v="2237"/>
    <n v="448"/>
    <n v="0"/>
    <n v="5"/>
    <n v="441"/>
    <n v="416"/>
    <n v="1286"/>
  </r>
  <r>
    <x v="6"/>
    <x v="40"/>
    <x v="244"/>
    <x v="9"/>
    <n v="52"/>
    <n v="0"/>
    <n v="0"/>
    <n v="0"/>
    <n v="0"/>
    <n v="30"/>
    <n v="0"/>
    <n v="4"/>
    <n v="1"/>
    <n v="2"/>
    <n v="2"/>
    <n v="0"/>
    <n v="0"/>
    <n v="185"/>
    <n v="140"/>
    <n v="8"/>
    <n v="10"/>
    <n v="3"/>
    <n v="350"/>
    <n v="195"/>
    <n v="2"/>
    <n v="52"/>
    <n v="8"/>
    <n v="400"/>
    <n v="176"/>
    <n v="1"/>
    <n v="63"/>
    <n v="52"/>
    <n v="58"/>
    <n v="27"/>
    <n v="0"/>
    <n v="6"/>
    <n v="9"/>
    <n v="26"/>
    <n v="18"/>
    <n v="1"/>
    <n v="0"/>
    <n v="0"/>
    <n v="0"/>
    <n v="0"/>
    <n v="0"/>
    <n v="0"/>
    <n v="0"/>
    <n v="0"/>
    <n v="0"/>
    <n v="0"/>
    <n v="0"/>
    <n v="0"/>
    <n v="0"/>
    <n v="0"/>
    <n v="0"/>
    <n v="0"/>
    <n v="0"/>
    <n v="0"/>
    <n v="0"/>
    <n v="0"/>
    <n v="43"/>
    <n v="2"/>
    <n v="162"/>
    <n v="275"/>
    <n v="274"/>
    <n v="42"/>
    <n v="25"/>
    <n v="2250"/>
    <n v="616"/>
    <n v="0"/>
    <n v="5"/>
    <n v="441"/>
    <n v="417"/>
    <n v="1297"/>
  </r>
  <r>
    <x v="6"/>
    <x v="40"/>
    <x v="244"/>
    <x v="10"/>
    <n v="52"/>
    <n v="0"/>
    <n v="0"/>
    <n v="0"/>
    <n v="0"/>
    <n v="30"/>
    <n v="0"/>
    <n v="4"/>
    <n v="1"/>
    <n v="2"/>
    <n v="2"/>
    <n v="0"/>
    <n v="0"/>
    <n v="185"/>
    <n v="142"/>
    <n v="8"/>
    <n v="10"/>
    <n v="3"/>
    <n v="348"/>
    <n v="197"/>
    <n v="2"/>
    <n v="52"/>
    <n v="8"/>
    <n v="401"/>
    <n v="179"/>
    <n v="1"/>
    <n v="61"/>
    <n v="52"/>
    <n v="58"/>
    <n v="27"/>
    <n v="0"/>
    <n v="6"/>
    <n v="9"/>
    <n v="25"/>
    <n v="19"/>
    <n v="1"/>
    <n v="0"/>
    <n v="0"/>
    <n v="0"/>
    <n v="0"/>
    <n v="0"/>
    <n v="0"/>
    <n v="0"/>
    <n v="0"/>
    <n v="0"/>
    <n v="0"/>
    <n v="0"/>
    <n v="0"/>
    <n v="0"/>
    <n v="0"/>
    <n v="0"/>
    <n v="0"/>
    <n v="0"/>
    <n v="0"/>
    <n v="0"/>
    <n v="0"/>
    <n v="43"/>
    <n v="2"/>
    <n v="162"/>
    <n v="274"/>
    <n v="275"/>
    <n v="42"/>
    <n v="24"/>
    <n v="2247"/>
    <n v="641"/>
    <n v="0"/>
    <n v="5"/>
    <n v="439"/>
    <n v="417"/>
    <n v="1297"/>
  </r>
  <r>
    <x v="6"/>
    <x v="40"/>
    <x v="244"/>
    <x v="11"/>
    <n v="52"/>
    <n v="0"/>
    <n v="0"/>
    <n v="0"/>
    <n v="0"/>
    <n v="32"/>
    <n v="0"/>
    <n v="4"/>
    <n v="1"/>
    <n v="2"/>
    <n v="2"/>
    <n v="0"/>
    <n v="0"/>
    <n v="185"/>
    <n v="143"/>
    <n v="8"/>
    <n v="10"/>
    <n v="3"/>
    <n v="350"/>
    <n v="202"/>
    <n v="2"/>
    <n v="53"/>
    <n v="8"/>
    <n v="401"/>
    <n v="184"/>
    <n v="1"/>
    <n v="61"/>
    <n v="51"/>
    <n v="58"/>
    <n v="28"/>
    <n v="0"/>
    <n v="6"/>
    <n v="9"/>
    <n v="25"/>
    <n v="19"/>
    <n v="1"/>
    <n v="0"/>
    <n v="0"/>
    <n v="0"/>
    <n v="0"/>
    <n v="0"/>
    <n v="0"/>
    <n v="0"/>
    <n v="0"/>
    <n v="0"/>
    <n v="0"/>
    <n v="0"/>
    <n v="0"/>
    <n v="0"/>
    <n v="0"/>
    <n v="0"/>
    <n v="0"/>
    <n v="0"/>
    <n v="0"/>
    <n v="0"/>
    <n v="0"/>
    <n v="43"/>
    <n v="2"/>
    <n v="162"/>
    <n v="276"/>
    <n v="275"/>
    <n v="42"/>
    <n v="24"/>
    <n v="2238"/>
    <n v="675"/>
    <n v="0"/>
    <n v="5"/>
    <n v="435"/>
    <n v="414"/>
    <n v="1295"/>
  </r>
  <r>
    <x v="6"/>
    <x v="40"/>
    <x v="244"/>
    <x v="29"/>
    <n v="52"/>
    <n v="0"/>
    <n v="0"/>
    <n v="0"/>
    <n v="0"/>
    <n v="32"/>
    <n v="0"/>
    <n v="4"/>
    <n v="1"/>
    <n v="2"/>
    <n v="2"/>
    <n v="0"/>
    <n v="0"/>
    <n v="185"/>
    <n v="146"/>
    <n v="8"/>
    <n v="9"/>
    <n v="3"/>
    <n v="349"/>
    <n v="206"/>
    <n v="2"/>
    <n v="51"/>
    <n v="8"/>
    <n v="403"/>
    <n v="188"/>
    <n v="1"/>
    <n v="61"/>
    <n v="53"/>
    <n v="58"/>
    <n v="28"/>
    <n v="0"/>
    <n v="5"/>
    <n v="9"/>
    <n v="25"/>
    <n v="19"/>
    <n v="1"/>
    <n v="0"/>
    <n v="0"/>
    <n v="0"/>
    <n v="0"/>
    <n v="0"/>
    <n v="0"/>
    <n v="0"/>
    <n v="0"/>
    <n v="0"/>
    <n v="0"/>
    <n v="0"/>
    <n v="0"/>
    <n v="0"/>
    <n v="0"/>
    <n v="0"/>
    <n v="0"/>
    <n v="0"/>
    <n v="0"/>
    <n v="0"/>
    <n v="0"/>
    <n v="43"/>
    <n v="2"/>
    <n v="162"/>
    <n v="278"/>
    <n v="275"/>
    <n v="43"/>
    <n v="24"/>
    <n v="2240"/>
    <n v="717"/>
    <n v="0"/>
    <n v="5"/>
    <n v="431"/>
    <n v="413"/>
    <n v="1302"/>
  </r>
  <r>
    <x v="6"/>
    <x v="40"/>
    <x v="244"/>
    <x v="30"/>
    <n v="52"/>
    <n v="0"/>
    <n v="0"/>
    <n v="0"/>
    <n v="0"/>
    <n v="32"/>
    <n v="0"/>
    <n v="4"/>
    <n v="1"/>
    <n v="2"/>
    <n v="2"/>
    <n v="0"/>
    <n v="0"/>
    <n v="185"/>
    <n v="146"/>
    <n v="8"/>
    <n v="9"/>
    <n v="3"/>
    <n v="348"/>
    <n v="206"/>
    <n v="2"/>
    <n v="51"/>
    <n v="8"/>
    <n v="403"/>
    <n v="191"/>
    <n v="1"/>
    <n v="61"/>
    <n v="53"/>
    <n v="57"/>
    <n v="27"/>
    <n v="0"/>
    <n v="5"/>
    <n v="9"/>
    <n v="25"/>
    <n v="20"/>
    <n v="1"/>
    <n v="0"/>
    <n v="0"/>
    <n v="0"/>
    <n v="0"/>
    <n v="0"/>
    <n v="0"/>
    <n v="0"/>
    <n v="0"/>
    <n v="0"/>
    <n v="0"/>
    <n v="0"/>
    <n v="0"/>
    <n v="0"/>
    <n v="0"/>
    <n v="0"/>
    <n v="0"/>
    <n v="0"/>
    <n v="0"/>
    <n v="0"/>
    <n v="0"/>
    <n v="43"/>
    <n v="2"/>
    <n v="162"/>
    <n v="277"/>
    <n v="275"/>
    <n v="42"/>
    <n v="24"/>
    <n v="2245"/>
    <n v="731"/>
    <n v="0"/>
    <n v="5"/>
    <n v="429"/>
    <n v="411"/>
    <n v="1313"/>
  </r>
  <r>
    <x v="6"/>
    <x v="40"/>
    <x v="244"/>
    <x v="32"/>
    <n v="52"/>
    <n v="0"/>
    <n v="0"/>
    <n v="0"/>
    <n v="0"/>
    <n v="33"/>
    <n v="0"/>
    <n v="4"/>
    <n v="1"/>
    <n v="2"/>
    <n v="2"/>
    <n v="0"/>
    <n v="0"/>
    <n v="184"/>
    <n v="147"/>
    <n v="8"/>
    <n v="9"/>
    <n v="3"/>
    <n v="353"/>
    <n v="209"/>
    <n v="2"/>
    <n v="51"/>
    <n v="8"/>
    <n v="402"/>
    <n v="193"/>
    <n v="1"/>
    <n v="60"/>
    <n v="53"/>
    <n v="59"/>
    <n v="28"/>
    <n v="0"/>
    <n v="6"/>
    <n v="9"/>
    <n v="24"/>
    <n v="20"/>
    <n v="1"/>
    <n v="0"/>
    <n v="0"/>
    <n v="0"/>
    <n v="0"/>
    <n v="0"/>
    <n v="0"/>
    <n v="0"/>
    <n v="0"/>
    <n v="0"/>
    <n v="0"/>
    <n v="0"/>
    <n v="0"/>
    <n v="0"/>
    <n v="0"/>
    <n v="0"/>
    <n v="0"/>
    <n v="0"/>
    <n v="0"/>
    <n v="0"/>
    <n v="0"/>
    <n v="44"/>
    <n v="2"/>
    <n v="161"/>
    <n v="284"/>
    <n v="276"/>
    <n v="42"/>
    <n v="23"/>
    <n v="2240"/>
    <n v="758"/>
    <n v="0"/>
    <n v="5"/>
    <n v="426"/>
    <n v="414"/>
    <n v="1310"/>
  </r>
  <r>
    <x v="6"/>
    <x v="40"/>
    <x v="244"/>
    <x v="15"/>
    <n v="52"/>
    <n v="0"/>
    <n v="0"/>
    <n v="0"/>
    <n v="0"/>
    <n v="33"/>
    <n v="0"/>
    <n v="4"/>
    <n v="1"/>
    <n v="2"/>
    <n v="2"/>
    <n v="0"/>
    <n v="0"/>
    <n v="185"/>
    <n v="148"/>
    <n v="8"/>
    <n v="9"/>
    <n v="3"/>
    <n v="352"/>
    <n v="208"/>
    <n v="2"/>
    <n v="51"/>
    <n v="8"/>
    <n v="403"/>
    <n v="194"/>
    <n v="1"/>
    <n v="60"/>
    <n v="53"/>
    <n v="59"/>
    <n v="28"/>
    <n v="0"/>
    <n v="6"/>
    <n v="9"/>
    <n v="24"/>
    <n v="21"/>
    <n v="1"/>
    <n v="0"/>
    <n v="0"/>
    <n v="0"/>
    <n v="0"/>
    <n v="0"/>
    <n v="0"/>
    <n v="0"/>
    <n v="0"/>
    <n v="0"/>
    <n v="0"/>
    <n v="0"/>
    <n v="0"/>
    <n v="0"/>
    <n v="0"/>
    <n v="0"/>
    <n v="0"/>
    <n v="0"/>
    <n v="0"/>
    <n v="0"/>
    <n v="0"/>
    <n v="44"/>
    <n v="2"/>
    <n v="162"/>
    <n v="283"/>
    <n v="278"/>
    <n v="42"/>
    <n v="23"/>
    <n v="2246"/>
    <n v="762"/>
    <n v="0"/>
    <n v="5"/>
    <n v="425"/>
    <n v="417"/>
    <n v="1318"/>
  </r>
  <r>
    <x v="6"/>
    <x v="40"/>
    <x v="244"/>
    <x v="16"/>
    <n v="52"/>
    <n v="0"/>
    <n v="0"/>
    <n v="0"/>
    <n v="0"/>
    <n v="34"/>
    <n v="0"/>
    <n v="4"/>
    <n v="1"/>
    <n v="2"/>
    <n v="2"/>
    <n v="0"/>
    <n v="0"/>
    <n v="186"/>
    <n v="149"/>
    <n v="8"/>
    <n v="9"/>
    <n v="3"/>
    <n v="352"/>
    <n v="212"/>
    <n v="2"/>
    <n v="50"/>
    <n v="7"/>
    <n v="398"/>
    <n v="193"/>
    <n v="1"/>
    <n v="57"/>
    <n v="52"/>
    <n v="59"/>
    <n v="28"/>
    <n v="0"/>
    <n v="6"/>
    <n v="9"/>
    <n v="24"/>
    <n v="21"/>
    <n v="1"/>
    <n v="0"/>
    <n v="0"/>
    <n v="0"/>
    <n v="0"/>
    <n v="0"/>
    <n v="0"/>
    <n v="0"/>
    <n v="0"/>
    <n v="0"/>
    <n v="0"/>
    <n v="0"/>
    <n v="0"/>
    <n v="0"/>
    <n v="0"/>
    <n v="0"/>
    <n v="0"/>
    <n v="0"/>
    <n v="0"/>
    <n v="0"/>
    <n v="0"/>
    <n v="44"/>
    <n v="2"/>
    <n v="163"/>
    <n v="283"/>
    <n v="278"/>
    <n v="42"/>
    <n v="23"/>
    <n v="2233"/>
    <n v="774"/>
    <n v="0"/>
    <n v="5"/>
    <n v="410"/>
    <n v="417"/>
    <n v="1323"/>
  </r>
  <r>
    <x v="6"/>
    <x v="43"/>
    <x v="245"/>
    <x v="16"/>
    <m/>
    <m/>
    <m/>
    <m/>
    <m/>
    <m/>
    <m/>
    <m/>
    <m/>
    <m/>
    <m/>
    <m/>
    <m/>
    <n v="2"/>
    <m/>
    <m/>
    <m/>
    <n v="2"/>
    <m/>
    <m/>
    <m/>
    <m/>
    <m/>
    <n v="22"/>
    <m/>
    <m/>
    <m/>
    <n v="22"/>
    <m/>
    <m/>
    <m/>
    <m/>
    <m/>
    <m/>
    <m/>
    <m/>
    <m/>
    <m/>
    <m/>
    <m/>
    <m/>
    <m/>
    <m/>
    <m/>
    <m/>
    <m/>
    <m/>
    <m/>
    <m/>
    <m/>
    <m/>
    <m/>
    <m/>
    <m/>
    <m/>
    <m/>
    <m/>
    <m/>
    <m/>
    <m/>
    <m/>
    <m/>
    <m/>
    <n v="119"/>
    <m/>
    <m/>
    <m/>
    <m/>
    <n v="119"/>
    <m/>
  </r>
  <r>
    <x v="6"/>
    <x v="43"/>
    <x v="245"/>
    <x v="16"/>
    <n v="238"/>
    <n v="9"/>
    <n v="9"/>
    <n v="1"/>
    <n v="1"/>
    <n v="97"/>
    <n v="3"/>
    <m/>
    <n v="13"/>
    <n v="26"/>
    <n v="22"/>
    <n v="1"/>
    <m/>
    <n v="1494"/>
    <n v="985"/>
    <n v="66"/>
    <m/>
    <n v="26"/>
    <n v="2101"/>
    <n v="940"/>
    <n v="47"/>
    <n v="9"/>
    <n v="243"/>
    <n v="2612"/>
    <n v="848"/>
    <n v="43"/>
    <n v="1"/>
    <n v="207"/>
    <n v="254"/>
    <n v="96"/>
    <n v="8"/>
    <n v="3"/>
    <n v="35"/>
    <n v="181"/>
    <n v="96"/>
    <n v="4"/>
    <n v="2"/>
    <n v="2"/>
    <m/>
    <m/>
    <m/>
    <m/>
    <m/>
    <m/>
    <m/>
    <m/>
    <m/>
    <m/>
    <m/>
    <m/>
    <m/>
    <m/>
    <m/>
    <m/>
    <n v="9"/>
    <n v="1"/>
    <n v="220"/>
    <n v="23"/>
    <n v="1393"/>
    <n v="1763"/>
    <n v="2324"/>
    <n v="200"/>
    <n v="168"/>
    <n v="9028"/>
    <n v="5243"/>
    <m/>
    <n v="131"/>
    <n v="22"/>
    <n v="1680"/>
    <n v="6974"/>
  </r>
  <r>
    <x v="6"/>
    <x v="44"/>
    <x v="246"/>
    <x v="0"/>
    <n v="25"/>
    <n v="0"/>
    <n v="0"/>
    <n v="0"/>
    <n v="0"/>
    <n v="2"/>
    <n v="0"/>
    <n v="3"/>
    <n v="2"/>
    <n v="0"/>
    <n v="0"/>
    <n v="0"/>
    <n v="0"/>
    <n v="106"/>
    <n v="0"/>
    <n v="26"/>
    <n v="7"/>
    <n v="1"/>
    <n v="240"/>
    <n v="0"/>
    <n v="14"/>
    <n v="53"/>
    <n v="3"/>
    <n v="284"/>
    <n v="11"/>
    <n v="5"/>
    <n v="73"/>
    <n v="48"/>
    <n v="45"/>
    <n v="0"/>
    <n v="2"/>
    <n v="9"/>
    <n v="2"/>
    <n v="11"/>
    <n v="0"/>
    <n v="0"/>
    <n v="0"/>
    <n v="0"/>
    <n v="0"/>
    <n v="0"/>
    <n v="0"/>
    <n v="0"/>
    <n v="0"/>
    <n v="0"/>
    <n v="0"/>
    <n v="0"/>
    <n v="0"/>
    <n v="0"/>
    <n v="0"/>
    <n v="9"/>
    <n v="10"/>
    <n v="0"/>
    <n v="3"/>
    <n v="0"/>
    <m/>
    <m/>
    <m/>
    <m/>
    <m/>
    <m/>
    <m/>
    <m/>
    <m/>
    <m/>
    <m/>
    <m/>
    <m/>
    <m/>
    <m/>
    <m/>
  </r>
  <r>
    <x v="6"/>
    <x v="44"/>
    <x v="246"/>
    <x v="1"/>
    <n v="25"/>
    <n v="0"/>
    <n v="0"/>
    <n v="0"/>
    <n v="0"/>
    <n v="3"/>
    <n v="0"/>
    <n v="3"/>
    <n v="2"/>
    <n v="0"/>
    <n v="0"/>
    <n v="0"/>
    <n v="0"/>
    <n v="104"/>
    <n v="0"/>
    <n v="36"/>
    <n v="5"/>
    <n v="1"/>
    <n v="241"/>
    <n v="0"/>
    <n v="24"/>
    <n v="52"/>
    <n v="3"/>
    <n v="285"/>
    <n v="25"/>
    <n v="5"/>
    <n v="72"/>
    <n v="48"/>
    <n v="44"/>
    <n v="0"/>
    <n v="2"/>
    <n v="9"/>
    <n v="1"/>
    <n v="11"/>
    <n v="0"/>
    <n v="0"/>
    <n v="0"/>
    <n v="0"/>
    <n v="0"/>
    <n v="0"/>
    <n v="0"/>
    <n v="0"/>
    <n v="0"/>
    <n v="0"/>
    <n v="0"/>
    <n v="0"/>
    <n v="0"/>
    <n v="0"/>
    <n v="0"/>
    <n v="9"/>
    <n v="10"/>
    <n v="0"/>
    <n v="3"/>
    <n v="0"/>
    <m/>
    <m/>
    <m/>
    <m/>
    <m/>
    <m/>
    <m/>
    <m/>
    <m/>
    <m/>
    <m/>
    <m/>
    <m/>
    <m/>
    <m/>
    <m/>
  </r>
  <r>
    <x v="6"/>
    <x v="44"/>
    <x v="246"/>
    <x v="2"/>
    <n v="25"/>
    <n v="0"/>
    <n v="0"/>
    <n v="0"/>
    <n v="0"/>
    <n v="5"/>
    <n v="0"/>
    <n v="3"/>
    <n v="2"/>
    <n v="0"/>
    <n v="0"/>
    <n v="0"/>
    <n v="0"/>
    <n v="105"/>
    <n v="50"/>
    <n v="9"/>
    <n v="6"/>
    <n v="1"/>
    <n v="244"/>
    <n v="45"/>
    <n v="10"/>
    <n v="52"/>
    <n v="2"/>
    <n v="286"/>
    <n v="35"/>
    <n v="6"/>
    <n v="70"/>
    <n v="48"/>
    <n v="44"/>
    <n v="4"/>
    <n v="3"/>
    <n v="9"/>
    <n v="0"/>
    <n v="11"/>
    <n v="0"/>
    <n v="0"/>
    <n v="0"/>
    <n v="0"/>
    <n v="0"/>
    <n v="0"/>
    <n v="0"/>
    <n v="0"/>
    <n v="0"/>
    <n v="0"/>
    <n v="0"/>
    <n v="0"/>
    <n v="0"/>
    <n v="0"/>
    <n v="0"/>
    <n v="0"/>
    <n v="0"/>
    <n v="0"/>
    <n v="0"/>
    <n v="0"/>
    <n v="0"/>
    <n v="0"/>
    <n v="18"/>
    <n v="0"/>
    <n v="88"/>
    <n v="161"/>
    <n v="147"/>
    <n v="28"/>
    <n v="10"/>
    <m/>
    <m/>
    <m/>
    <m/>
    <m/>
    <m/>
    <m/>
  </r>
  <r>
    <x v="6"/>
    <x v="44"/>
    <x v="246"/>
    <x v="3"/>
    <n v="25"/>
    <n v="0"/>
    <n v="0"/>
    <n v="0"/>
    <n v="0"/>
    <n v="6"/>
    <n v="0"/>
    <n v="3"/>
    <n v="2"/>
    <n v="0"/>
    <n v="0"/>
    <n v="0"/>
    <n v="0"/>
    <n v="105"/>
    <n v="56"/>
    <n v="9"/>
    <n v="6"/>
    <n v="1"/>
    <n v="246"/>
    <n v="51"/>
    <n v="10"/>
    <n v="51"/>
    <n v="3"/>
    <n v="286"/>
    <n v="44"/>
    <n v="6"/>
    <n v="70"/>
    <n v="48"/>
    <n v="45"/>
    <n v="4"/>
    <n v="3"/>
    <n v="9"/>
    <n v="0"/>
    <n v="11"/>
    <n v="0"/>
    <n v="0"/>
    <n v="0"/>
    <n v="0"/>
    <n v="0"/>
    <n v="0"/>
    <n v="0"/>
    <n v="0"/>
    <n v="0"/>
    <n v="0"/>
    <n v="0"/>
    <n v="0"/>
    <n v="0"/>
    <n v="0"/>
    <n v="0"/>
    <n v="0"/>
    <n v="0"/>
    <n v="0"/>
    <n v="0"/>
    <n v="0"/>
    <n v="0"/>
    <n v="0"/>
    <n v="18"/>
    <n v="0"/>
    <n v="88"/>
    <n v="166"/>
    <n v="147"/>
    <n v="29"/>
    <n v="10"/>
    <m/>
    <m/>
    <m/>
    <m/>
    <m/>
    <m/>
    <m/>
  </r>
  <r>
    <x v="6"/>
    <x v="44"/>
    <x v="246"/>
    <x v="4"/>
    <n v="25"/>
    <n v="0"/>
    <n v="0"/>
    <n v="0"/>
    <n v="0"/>
    <n v="9"/>
    <n v="0"/>
    <n v="3"/>
    <n v="2"/>
    <n v="0"/>
    <n v="0"/>
    <n v="0"/>
    <n v="0"/>
    <n v="105"/>
    <n v="58"/>
    <n v="9"/>
    <n v="6"/>
    <n v="1"/>
    <n v="246"/>
    <n v="64"/>
    <n v="10"/>
    <n v="52"/>
    <n v="3"/>
    <n v="285"/>
    <n v="48"/>
    <n v="6"/>
    <n v="69"/>
    <n v="48"/>
    <n v="46"/>
    <n v="9"/>
    <n v="3"/>
    <n v="9"/>
    <n v="1"/>
    <n v="11"/>
    <n v="1"/>
    <n v="0"/>
    <n v="0"/>
    <n v="0"/>
    <n v="0"/>
    <n v="0"/>
    <n v="0"/>
    <n v="0"/>
    <n v="0"/>
    <n v="0"/>
    <n v="0"/>
    <n v="0"/>
    <n v="0"/>
    <n v="0"/>
    <n v="0"/>
    <n v="0"/>
    <n v="0"/>
    <n v="0"/>
    <n v="0"/>
    <n v="0"/>
    <n v="0"/>
    <n v="0"/>
    <n v="18"/>
    <n v="0"/>
    <n v="88"/>
    <n v="166"/>
    <n v="147"/>
    <n v="29"/>
    <n v="10"/>
    <m/>
    <m/>
    <m/>
    <m/>
    <m/>
    <m/>
    <m/>
  </r>
  <r>
    <x v="6"/>
    <x v="44"/>
    <x v="246"/>
    <x v="5"/>
    <n v="25"/>
    <n v="0"/>
    <n v="0"/>
    <n v="0"/>
    <n v="0"/>
    <n v="10"/>
    <n v="0"/>
    <n v="3"/>
    <n v="2"/>
    <n v="0"/>
    <n v="0"/>
    <n v="0"/>
    <n v="0"/>
    <n v="106"/>
    <n v="62"/>
    <n v="9"/>
    <n v="6"/>
    <n v="1"/>
    <n v="245"/>
    <n v="70"/>
    <n v="10"/>
    <n v="52"/>
    <n v="3"/>
    <n v="284"/>
    <n v="63"/>
    <n v="6"/>
    <n v="68"/>
    <n v="48"/>
    <n v="46"/>
    <n v="11"/>
    <n v="3"/>
    <n v="9"/>
    <n v="1"/>
    <n v="11"/>
    <n v="2"/>
    <n v="0"/>
    <n v="0"/>
    <n v="0"/>
    <n v="0"/>
    <n v="0"/>
    <n v="0"/>
    <n v="0"/>
    <n v="0"/>
    <n v="0"/>
    <n v="0"/>
    <n v="0"/>
    <n v="0"/>
    <n v="0"/>
    <n v="0"/>
    <n v="0"/>
    <n v="0"/>
    <n v="0"/>
    <n v="0"/>
    <n v="0"/>
    <n v="0"/>
    <n v="0"/>
    <n v="18"/>
    <n v="0"/>
    <n v="89"/>
    <n v="166"/>
    <n v="150"/>
    <n v="30"/>
    <n v="10"/>
    <m/>
    <m/>
    <m/>
    <m/>
    <m/>
    <m/>
    <m/>
  </r>
  <r>
    <x v="6"/>
    <x v="44"/>
    <x v="246"/>
    <x v="6"/>
    <n v="25"/>
    <n v="0"/>
    <n v="0"/>
    <n v="0"/>
    <n v="0"/>
    <n v="11"/>
    <n v="0"/>
    <n v="3"/>
    <n v="2"/>
    <n v="0"/>
    <n v="0"/>
    <n v="0"/>
    <n v="0"/>
    <n v="105"/>
    <n v="63"/>
    <n v="9"/>
    <n v="6"/>
    <n v="1"/>
    <n v="244"/>
    <n v="76"/>
    <n v="10"/>
    <n v="51"/>
    <n v="3"/>
    <n v="282"/>
    <n v="66"/>
    <n v="6"/>
    <n v="67"/>
    <n v="47"/>
    <n v="47"/>
    <n v="11"/>
    <n v="3"/>
    <n v="9"/>
    <n v="1"/>
    <n v="11"/>
    <n v="7"/>
    <n v="0"/>
    <n v="0"/>
    <n v="0"/>
    <n v="0"/>
    <n v="0"/>
    <n v="0"/>
    <n v="0"/>
    <n v="0"/>
    <n v="0"/>
    <n v="0"/>
    <n v="0"/>
    <n v="0"/>
    <n v="0"/>
    <n v="0"/>
    <n v="0"/>
    <n v="0"/>
    <n v="0"/>
    <n v="0"/>
    <n v="0"/>
    <n v="0"/>
    <n v="0"/>
    <n v="20"/>
    <n v="0"/>
    <n v="88"/>
    <n v="168"/>
    <n v="151"/>
    <n v="30"/>
    <n v="10"/>
    <m/>
    <m/>
    <m/>
    <m/>
    <m/>
    <m/>
    <m/>
  </r>
  <r>
    <x v="6"/>
    <x v="44"/>
    <x v="246"/>
    <x v="7"/>
    <n v="25"/>
    <n v="0"/>
    <n v="0"/>
    <n v="0"/>
    <n v="0"/>
    <n v="12"/>
    <n v="0"/>
    <n v="3"/>
    <n v="2"/>
    <n v="0"/>
    <n v="0"/>
    <n v="0"/>
    <n v="0"/>
    <n v="105"/>
    <n v="66"/>
    <n v="9"/>
    <n v="6"/>
    <n v="1"/>
    <n v="239"/>
    <n v="81"/>
    <n v="11"/>
    <n v="47"/>
    <n v="2"/>
    <n v="282"/>
    <n v="73"/>
    <n v="5"/>
    <n v="68"/>
    <n v="46"/>
    <n v="48"/>
    <n v="13"/>
    <n v="3"/>
    <n v="9"/>
    <n v="1"/>
    <n v="11"/>
    <n v="7"/>
    <n v="0"/>
    <n v="0"/>
    <n v="0"/>
    <n v="0"/>
    <n v="0"/>
    <n v="0"/>
    <n v="0"/>
    <n v="0"/>
    <n v="0"/>
    <n v="0"/>
    <n v="0"/>
    <n v="0"/>
    <n v="0"/>
    <n v="0"/>
    <n v="0"/>
    <n v="0"/>
    <n v="0"/>
    <n v="0"/>
    <n v="0"/>
    <n v="0"/>
    <n v="0"/>
    <n v="20"/>
    <n v="0"/>
    <n v="88"/>
    <n v="167"/>
    <n v="152"/>
    <n v="31"/>
    <n v="10"/>
    <m/>
    <m/>
    <m/>
    <m/>
    <m/>
    <m/>
    <m/>
  </r>
  <r>
    <x v="6"/>
    <x v="44"/>
    <x v="246"/>
    <x v="8"/>
    <n v="25"/>
    <n v="0"/>
    <n v="0"/>
    <n v="0"/>
    <n v="0"/>
    <n v="13"/>
    <n v="0"/>
    <n v="3"/>
    <n v="2"/>
    <n v="0"/>
    <n v="0"/>
    <n v="0"/>
    <n v="0"/>
    <n v="105"/>
    <n v="68"/>
    <n v="9"/>
    <n v="6"/>
    <n v="1"/>
    <n v="237"/>
    <n v="86"/>
    <n v="11"/>
    <n v="46"/>
    <n v="2"/>
    <n v="285"/>
    <n v="80"/>
    <n v="5"/>
    <n v="68"/>
    <n v="47"/>
    <n v="48"/>
    <n v="15"/>
    <n v="3"/>
    <n v="9"/>
    <n v="1"/>
    <n v="11"/>
    <n v="7"/>
    <n v="0"/>
    <n v="0"/>
    <n v="0"/>
    <n v="0"/>
    <n v="0"/>
    <n v="0"/>
    <n v="0"/>
    <n v="0"/>
    <n v="0"/>
    <n v="0"/>
    <n v="0"/>
    <n v="0"/>
    <n v="0"/>
    <n v="0"/>
    <n v="0"/>
    <n v="0"/>
    <n v="0"/>
    <n v="0"/>
    <n v="0"/>
    <n v="0"/>
    <n v="0"/>
    <n v="20"/>
    <n v="0"/>
    <n v="88"/>
    <n v="168"/>
    <n v="154"/>
    <n v="31"/>
    <n v="10"/>
    <n v="1346"/>
    <n v="145"/>
    <n v="0"/>
    <n v="29"/>
    <n v="412"/>
    <n v="283"/>
    <n v="555"/>
  </r>
  <r>
    <x v="6"/>
    <x v="44"/>
    <x v="246"/>
    <x v="9"/>
    <n v="25"/>
    <n v="0"/>
    <n v="0"/>
    <n v="0"/>
    <n v="0"/>
    <n v="13"/>
    <n v="0"/>
    <n v="3"/>
    <n v="2"/>
    <n v="0"/>
    <n v="0"/>
    <n v="0"/>
    <n v="0"/>
    <n v="105"/>
    <n v="68"/>
    <n v="9"/>
    <n v="6"/>
    <n v="1"/>
    <n v="236"/>
    <n v="96"/>
    <n v="12"/>
    <n v="44"/>
    <n v="2"/>
    <n v="286"/>
    <n v="90"/>
    <n v="5"/>
    <n v="68"/>
    <n v="47"/>
    <n v="48"/>
    <n v="15"/>
    <n v="3"/>
    <n v="9"/>
    <n v="1"/>
    <n v="11"/>
    <n v="7"/>
    <n v="0"/>
    <n v="0"/>
    <n v="0"/>
    <n v="0"/>
    <n v="0"/>
    <n v="0"/>
    <n v="0"/>
    <n v="0"/>
    <n v="0"/>
    <n v="0"/>
    <n v="0"/>
    <n v="0"/>
    <n v="0"/>
    <n v="0"/>
    <n v="0"/>
    <n v="0"/>
    <n v="0"/>
    <n v="0"/>
    <n v="0"/>
    <n v="0"/>
    <n v="0"/>
    <n v="20"/>
    <n v="0"/>
    <n v="88"/>
    <n v="167"/>
    <n v="156"/>
    <n v="32"/>
    <n v="10"/>
    <n v="1346"/>
    <n v="187"/>
    <n v="0"/>
    <n v="28"/>
    <n v="410"/>
    <n v="282"/>
    <n v="561"/>
  </r>
  <r>
    <x v="6"/>
    <x v="44"/>
    <x v="246"/>
    <x v="10"/>
    <n v="25"/>
    <n v="0"/>
    <n v="0"/>
    <n v="0"/>
    <n v="0"/>
    <n v="13"/>
    <n v="0"/>
    <n v="3"/>
    <n v="2"/>
    <n v="0"/>
    <n v="0"/>
    <n v="0"/>
    <n v="0"/>
    <n v="105"/>
    <n v="68"/>
    <n v="9"/>
    <n v="6"/>
    <n v="1"/>
    <n v="237"/>
    <n v="100"/>
    <n v="12"/>
    <n v="44"/>
    <n v="2"/>
    <n v="290"/>
    <n v="93"/>
    <n v="5"/>
    <n v="68"/>
    <n v="47"/>
    <n v="47"/>
    <n v="14"/>
    <n v="3"/>
    <n v="9"/>
    <n v="1"/>
    <n v="11"/>
    <n v="7"/>
    <n v="0"/>
    <n v="0"/>
    <n v="0"/>
    <n v="0"/>
    <n v="0"/>
    <n v="0"/>
    <n v="0"/>
    <n v="0"/>
    <n v="0"/>
    <n v="0"/>
    <n v="0"/>
    <n v="0"/>
    <n v="0"/>
    <n v="0"/>
    <n v="0"/>
    <n v="0"/>
    <n v="0"/>
    <n v="0"/>
    <n v="0"/>
    <n v="0"/>
    <n v="0"/>
    <n v="20"/>
    <n v="0"/>
    <n v="88"/>
    <n v="168"/>
    <n v="160"/>
    <n v="31"/>
    <n v="10"/>
    <n v="1345"/>
    <n v="203"/>
    <n v="0"/>
    <n v="27"/>
    <n v="410"/>
    <n v="281"/>
    <n v="565"/>
  </r>
  <r>
    <x v="6"/>
    <x v="44"/>
    <x v="246"/>
    <x v="11"/>
    <n v="25"/>
    <n v="0"/>
    <n v="0"/>
    <n v="0"/>
    <n v="0"/>
    <n v="13"/>
    <n v="0"/>
    <n v="3"/>
    <n v="2"/>
    <n v="0"/>
    <n v="0"/>
    <n v="0"/>
    <n v="0"/>
    <n v="105"/>
    <n v="68"/>
    <n v="9"/>
    <n v="6"/>
    <n v="1"/>
    <n v="239"/>
    <n v="104"/>
    <n v="12"/>
    <n v="44"/>
    <n v="2"/>
    <n v="291"/>
    <n v="96"/>
    <n v="5"/>
    <n v="68"/>
    <n v="47"/>
    <n v="46"/>
    <n v="13"/>
    <n v="3"/>
    <n v="9"/>
    <n v="1"/>
    <n v="11"/>
    <n v="7"/>
    <n v="0"/>
    <n v="0"/>
    <n v="0"/>
    <n v="0"/>
    <n v="0"/>
    <n v="0"/>
    <n v="0"/>
    <n v="0"/>
    <n v="0"/>
    <n v="0"/>
    <n v="0"/>
    <n v="0"/>
    <n v="0"/>
    <n v="0"/>
    <n v="0"/>
    <n v="0"/>
    <n v="0"/>
    <n v="0"/>
    <n v="0"/>
    <n v="0"/>
    <n v="0"/>
    <n v="20"/>
    <n v="0"/>
    <n v="88"/>
    <n v="171"/>
    <n v="160"/>
    <n v="30"/>
    <n v="10"/>
    <n v="1350"/>
    <n v="225"/>
    <n v="0"/>
    <n v="27"/>
    <n v="406"/>
    <n v="279"/>
    <n v="570"/>
  </r>
  <r>
    <x v="6"/>
    <x v="44"/>
    <x v="246"/>
    <x v="29"/>
    <n v="25"/>
    <n v="0"/>
    <n v="0"/>
    <n v="0"/>
    <n v="0"/>
    <n v="13"/>
    <n v="0"/>
    <n v="3"/>
    <n v="2"/>
    <n v="0"/>
    <n v="0"/>
    <n v="0"/>
    <n v="0"/>
    <n v="106"/>
    <n v="69"/>
    <n v="9"/>
    <n v="6"/>
    <n v="1"/>
    <n v="238"/>
    <n v="105"/>
    <n v="12"/>
    <n v="43"/>
    <n v="2"/>
    <n v="290"/>
    <n v="100"/>
    <n v="5"/>
    <n v="68"/>
    <n v="47"/>
    <n v="46"/>
    <n v="13"/>
    <n v="3"/>
    <n v="9"/>
    <n v="1"/>
    <n v="11"/>
    <n v="7"/>
    <n v="0"/>
    <n v="0"/>
    <n v="0"/>
    <n v="0"/>
    <n v="0"/>
    <n v="0"/>
    <n v="0"/>
    <n v="0"/>
    <n v="0"/>
    <n v="0"/>
    <n v="0"/>
    <n v="0"/>
    <n v="0"/>
    <n v="0"/>
    <n v="0"/>
    <n v="0"/>
    <n v="0"/>
    <n v="0"/>
    <n v="0"/>
    <n v="0"/>
    <n v="0"/>
    <n v="20"/>
    <n v="0"/>
    <n v="89"/>
    <n v="171"/>
    <n v="160"/>
    <n v="31"/>
    <n v="10"/>
    <n v="1349"/>
    <n v="246"/>
    <n v="0"/>
    <n v="30"/>
    <n v="403"/>
    <n v="279"/>
    <n v="575"/>
  </r>
  <r>
    <x v="6"/>
    <x v="44"/>
    <x v="246"/>
    <x v="30"/>
    <n v="24"/>
    <n v="0"/>
    <n v="0"/>
    <n v="0"/>
    <n v="0"/>
    <n v="13"/>
    <n v="0"/>
    <n v="2"/>
    <n v="2"/>
    <n v="0"/>
    <n v="0"/>
    <n v="0"/>
    <n v="0"/>
    <n v="106"/>
    <n v="69"/>
    <n v="9"/>
    <n v="6"/>
    <n v="1"/>
    <n v="238"/>
    <n v="104"/>
    <n v="12"/>
    <n v="42"/>
    <n v="2"/>
    <n v="290"/>
    <n v="101"/>
    <n v="5"/>
    <n v="68"/>
    <n v="47"/>
    <n v="46"/>
    <n v="13"/>
    <n v="3"/>
    <n v="9"/>
    <n v="1"/>
    <n v="11"/>
    <n v="8"/>
    <n v="0"/>
    <n v="0"/>
    <n v="0"/>
    <n v="0"/>
    <n v="0"/>
    <n v="0"/>
    <n v="0"/>
    <n v="0"/>
    <n v="0"/>
    <n v="0"/>
    <n v="0"/>
    <n v="0"/>
    <n v="0"/>
    <n v="0"/>
    <n v="0"/>
    <n v="0"/>
    <n v="0"/>
    <n v="0"/>
    <n v="0"/>
    <n v="0"/>
    <n v="0"/>
    <n v="20"/>
    <n v="0"/>
    <n v="89"/>
    <n v="170"/>
    <n v="160"/>
    <n v="31"/>
    <n v="10"/>
    <n v="1350"/>
    <n v="252"/>
    <n v="0"/>
    <n v="30"/>
    <n v="403"/>
    <n v="279"/>
    <n v="576"/>
  </r>
  <r>
    <x v="6"/>
    <x v="44"/>
    <x v="246"/>
    <x v="32"/>
    <n v="25"/>
    <n v="0"/>
    <n v="0"/>
    <n v="0"/>
    <n v="0"/>
    <n v="13"/>
    <n v="0"/>
    <n v="2"/>
    <n v="2"/>
    <n v="0"/>
    <n v="0"/>
    <n v="0"/>
    <n v="0"/>
    <n v="107"/>
    <n v="71"/>
    <n v="9"/>
    <n v="7"/>
    <n v="1"/>
    <n v="236"/>
    <n v="104"/>
    <n v="12"/>
    <n v="41"/>
    <n v="2"/>
    <n v="290"/>
    <n v="101"/>
    <n v="5"/>
    <n v="69"/>
    <n v="47"/>
    <n v="48"/>
    <n v="15"/>
    <n v="3"/>
    <n v="9"/>
    <n v="1"/>
    <n v="11"/>
    <n v="8"/>
    <n v="0"/>
    <n v="0"/>
    <n v="0"/>
    <n v="0"/>
    <n v="0"/>
    <n v="0"/>
    <n v="0"/>
    <n v="0"/>
    <n v="0"/>
    <n v="0"/>
    <n v="0"/>
    <n v="0"/>
    <n v="0"/>
    <n v="0"/>
    <n v="0"/>
    <n v="0"/>
    <n v="0"/>
    <n v="0"/>
    <n v="0"/>
    <n v="0"/>
    <n v="0"/>
    <n v="21"/>
    <n v="0"/>
    <n v="89"/>
    <n v="169"/>
    <n v="159"/>
    <n v="34"/>
    <n v="10"/>
    <n v="1350"/>
    <n v="266"/>
    <n v="0"/>
    <n v="31"/>
    <n v="404"/>
    <n v="278"/>
    <n v="578"/>
  </r>
  <r>
    <x v="6"/>
    <x v="44"/>
    <x v="246"/>
    <x v="15"/>
    <n v="25"/>
    <n v="0"/>
    <n v="0"/>
    <n v="0"/>
    <n v="0"/>
    <n v="13"/>
    <n v="0"/>
    <n v="2"/>
    <n v="2"/>
    <n v="0"/>
    <n v="0"/>
    <n v="0"/>
    <n v="0"/>
    <n v="107"/>
    <n v="72"/>
    <n v="9"/>
    <n v="7"/>
    <n v="1"/>
    <n v="237"/>
    <n v="103"/>
    <n v="12"/>
    <n v="41"/>
    <n v="3"/>
    <n v="293"/>
    <n v="101"/>
    <n v="5"/>
    <n v="70"/>
    <n v="47"/>
    <n v="48"/>
    <n v="15"/>
    <n v="3"/>
    <n v="9"/>
    <n v="1"/>
    <n v="11"/>
    <n v="8"/>
    <n v="0"/>
    <n v="0"/>
    <n v="0"/>
    <n v="0"/>
    <n v="0"/>
    <n v="0"/>
    <n v="0"/>
    <n v="0"/>
    <n v="0"/>
    <n v="0"/>
    <n v="0"/>
    <n v="0"/>
    <n v="0"/>
    <n v="0"/>
    <n v="0"/>
    <n v="0"/>
    <n v="0"/>
    <n v="0"/>
    <n v="0"/>
    <n v="0"/>
    <n v="0"/>
    <n v="21"/>
    <n v="0"/>
    <n v="89"/>
    <n v="169"/>
    <n v="161"/>
    <n v="34"/>
    <n v="10"/>
    <n v="1353"/>
    <n v="269"/>
    <n v="0"/>
    <n v="34"/>
    <n v="403"/>
    <n v="277"/>
    <n v="580"/>
  </r>
  <r>
    <x v="6"/>
    <x v="44"/>
    <x v="246"/>
    <x v="16"/>
    <n v="25"/>
    <n v="0"/>
    <n v="0"/>
    <n v="0"/>
    <n v="0"/>
    <n v="13"/>
    <n v="0"/>
    <n v="2"/>
    <n v="2"/>
    <n v="0"/>
    <n v="0"/>
    <n v="0"/>
    <n v="0"/>
    <n v="107"/>
    <n v="72"/>
    <n v="9"/>
    <n v="7"/>
    <n v="1"/>
    <n v="238"/>
    <n v="103"/>
    <n v="14"/>
    <n v="39"/>
    <n v="3"/>
    <n v="295"/>
    <n v="103"/>
    <n v="5"/>
    <n v="72"/>
    <n v="47"/>
    <n v="49"/>
    <n v="15"/>
    <n v="3"/>
    <n v="10"/>
    <n v="1"/>
    <n v="11"/>
    <n v="8"/>
    <n v="0"/>
    <n v="0"/>
    <n v="0"/>
    <n v="0"/>
    <n v="0"/>
    <n v="0"/>
    <n v="0"/>
    <n v="0"/>
    <n v="0"/>
    <n v="0"/>
    <n v="0"/>
    <n v="0"/>
    <n v="0"/>
    <n v="0"/>
    <n v="0"/>
    <n v="0"/>
    <n v="0"/>
    <n v="0"/>
    <n v="0"/>
    <n v="0"/>
    <n v="0"/>
    <n v="21"/>
    <n v="0"/>
    <n v="89"/>
    <n v="168"/>
    <n v="162"/>
    <n v="34"/>
    <n v="10"/>
    <n v="1347"/>
    <n v="274"/>
    <n v="0"/>
    <n v="36"/>
    <n v="398"/>
    <n v="273"/>
    <n v="581"/>
  </r>
  <r>
    <x v="6"/>
    <x v="45"/>
    <x v="247"/>
    <x v="0"/>
    <n v="66"/>
    <n v="1"/>
    <n v="0"/>
    <n v="1"/>
    <n v="1"/>
    <n v="12"/>
    <n v="3"/>
    <n v="6"/>
    <n v="0"/>
    <n v="16"/>
    <n v="0"/>
    <n v="5"/>
    <n v="0"/>
    <n v="168"/>
    <n v="0"/>
    <n v="78"/>
    <n v="3"/>
    <n v="6"/>
    <n v="724"/>
    <n v="0"/>
    <n v="39"/>
    <n v="119"/>
    <n v="27"/>
    <n v="600"/>
    <n v="16"/>
    <n v="20"/>
    <n v="112"/>
    <n v="48"/>
    <n v="177"/>
    <n v="0"/>
    <n v="1"/>
    <n v="27"/>
    <n v="5"/>
    <n v="9"/>
    <n v="0"/>
    <n v="1"/>
    <n v="0"/>
    <n v="0"/>
    <n v="0"/>
    <n v="0"/>
    <n v="0"/>
    <n v="0"/>
    <n v="0"/>
    <n v="0"/>
    <n v="0"/>
    <n v="0"/>
    <n v="0"/>
    <n v="0"/>
    <n v="0"/>
    <n v="15"/>
    <n v="14"/>
    <n v="0"/>
    <n v="1"/>
    <n v="0"/>
    <m/>
    <m/>
    <m/>
    <m/>
    <m/>
    <m/>
    <m/>
    <m/>
    <m/>
    <m/>
    <m/>
    <m/>
    <m/>
    <m/>
    <m/>
    <m/>
  </r>
  <r>
    <x v="6"/>
    <x v="45"/>
    <x v="247"/>
    <x v="1"/>
    <n v="66"/>
    <n v="1"/>
    <n v="0"/>
    <n v="1"/>
    <n v="1"/>
    <n v="17"/>
    <n v="3"/>
    <n v="6"/>
    <n v="0"/>
    <n v="16"/>
    <n v="0"/>
    <n v="5"/>
    <n v="0"/>
    <n v="168"/>
    <n v="0"/>
    <n v="89"/>
    <n v="3"/>
    <n v="6"/>
    <n v="728"/>
    <n v="0"/>
    <n v="77"/>
    <n v="119"/>
    <n v="29"/>
    <n v="602"/>
    <n v="44"/>
    <n v="20"/>
    <n v="112"/>
    <n v="49"/>
    <n v="178"/>
    <n v="0"/>
    <n v="4"/>
    <n v="27"/>
    <n v="4"/>
    <n v="9"/>
    <n v="0"/>
    <n v="1"/>
    <n v="0"/>
    <n v="0"/>
    <n v="0"/>
    <n v="0"/>
    <n v="0"/>
    <n v="0"/>
    <n v="0"/>
    <n v="0"/>
    <n v="0"/>
    <n v="0"/>
    <n v="0"/>
    <n v="0"/>
    <n v="0"/>
    <n v="15"/>
    <n v="14"/>
    <n v="0"/>
    <n v="1"/>
    <n v="0"/>
    <m/>
    <m/>
    <m/>
    <m/>
    <m/>
    <m/>
    <m/>
    <m/>
    <m/>
    <m/>
    <m/>
    <m/>
    <m/>
    <m/>
    <m/>
    <m/>
  </r>
  <r>
    <x v="6"/>
    <x v="45"/>
    <x v="247"/>
    <x v="2"/>
    <n v="66"/>
    <n v="1"/>
    <n v="0"/>
    <n v="1"/>
    <n v="1"/>
    <n v="25"/>
    <n v="4"/>
    <n v="6"/>
    <n v="0"/>
    <n v="17"/>
    <n v="7"/>
    <n v="0"/>
    <n v="0"/>
    <n v="166"/>
    <n v="95"/>
    <n v="15"/>
    <n v="3"/>
    <n v="6"/>
    <n v="729"/>
    <n v="94"/>
    <n v="14"/>
    <n v="120"/>
    <n v="28"/>
    <n v="603"/>
    <n v="82"/>
    <n v="20"/>
    <n v="110"/>
    <n v="51"/>
    <n v="181"/>
    <n v="9"/>
    <n v="1"/>
    <n v="26"/>
    <n v="4"/>
    <n v="9"/>
    <n v="1"/>
    <n v="0"/>
    <n v="0"/>
    <n v="0"/>
    <n v="0"/>
    <n v="0"/>
    <n v="0"/>
    <n v="0"/>
    <n v="0"/>
    <n v="0"/>
    <n v="0"/>
    <n v="0"/>
    <n v="0"/>
    <n v="0"/>
    <n v="0"/>
    <n v="0"/>
    <n v="0"/>
    <n v="0"/>
    <n v="0"/>
    <n v="0"/>
    <n v="1"/>
    <n v="1"/>
    <n v="55"/>
    <n v="16"/>
    <n v="139"/>
    <n v="540"/>
    <n v="402"/>
    <n v="135"/>
    <n v="9"/>
    <m/>
    <m/>
    <m/>
    <m/>
    <m/>
    <m/>
    <m/>
  </r>
  <r>
    <x v="6"/>
    <x v="45"/>
    <x v="247"/>
    <x v="3"/>
    <n v="66"/>
    <n v="1"/>
    <n v="0"/>
    <n v="1"/>
    <n v="1"/>
    <n v="26"/>
    <n v="4"/>
    <n v="6"/>
    <n v="0"/>
    <n v="16"/>
    <n v="9"/>
    <n v="0"/>
    <n v="0"/>
    <n v="165"/>
    <n v="98"/>
    <n v="15"/>
    <n v="3"/>
    <n v="5"/>
    <n v="729"/>
    <n v="103"/>
    <n v="14"/>
    <n v="121"/>
    <n v="28"/>
    <n v="598"/>
    <n v="99"/>
    <n v="20"/>
    <n v="108"/>
    <n v="50"/>
    <n v="181"/>
    <n v="11"/>
    <n v="1"/>
    <n v="25"/>
    <n v="4"/>
    <n v="9"/>
    <n v="1"/>
    <n v="0"/>
    <n v="0"/>
    <n v="0"/>
    <n v="0"/>
    <n v="0"/>
    <n v="0"/>
    <n v="0"/>
    <n v="0"/>
    <n v="0"/>
    <n v="0"/>
    <n v="0"/>
    <n v="0"/>
    <n v="0"/>
    <n v="0"/>
    <n v="0"/>
    <n v="0"/>
    <n v="0"/>
    <n v="0"/>
    <n v="0"/>
    <n v="1"/>
    <n v="1"/>
    <n v="55"/>
    <n v="16"/>
    <n v="139"/>
    <n v="541"/>
    <n v="398"/>
    <n v="138"/>
    <n v="9"/>
    <m/>
    <m/>
    <m/>
    <m/>
    <m/>
    <m/>
    <m/>
  </r>
  <r>
    <x v="6"/>
    <x v="45"/>
    <x v="247"/>
    <x v="4"/>
    <n v="66"/>
    <n v="1"/>
    <n v="0"/>
    <n v="1"/>
    <n v="1"/>
    <n v="27"/>
    <n v="4"/>
    <n v="6"/>
    <n v="0"/>
    <n v="16"/>
    <n v="9"/>
    <n v="0"/>
    <n v="0"/>
    <n v="164"/>
    <n v="101"/>
    <n v="15"/>
    <n v="3"/>
    <n v="5"/>
    <n v="729"/>
    <n v="123"/>
    <n v="15"/>
    <n v="119"/>
    <n v="28"/>
    <n v="600"/>
    <n v="119"/>
    <n v="20"/>
    <n v="108"/>
    <n v="50"/>
    <n v="181"/>
    <n v="13"/>
    <n v="1"/>
    <n v="25"/>
    <n v="4"/>
    <n v="9"/>
    <n v="1"/>
    <n v="0"/>
    <n v="0"/>
    <n v="0"/>
    <n v="0"/>
    <n v="0"/>
    <n v="0"/>
    <n v="0"/>
    <n v="0"/>
    <n v="0"/>
    <n v="0"/>
    <n v="0"/>
    <n v="0"/>
    <n v="0"/>
    <n v="0"/>
    <n v="0"/>
    <n v="0"/>
    <n v="0"/>
    <n v="0"/>
    <n v="0"/>
    <n v="1"/>
    <n v="1"/>
    <n v="55"/>
    <n v="16"/>
    <n v="138"/>
    <n v="542"/>
    <n v="401"/>
    <n v="139"/>
    <n v="9"/>
    <m/>
    <m/>
    <m/>
    <m/>
    <m/>
    <m/>
    <m/>
  </r>
  <r>
    <x v="6"/>
    <x v="45"/>
    <x v="247"/>
    <x v="5"/>
    <n v="65"/>
    <n v="1"/>
    <n v="1"/>
    <n v="1"/>
    <n v="1"/>
    <n v="28"/>
    <n v="4"/>
    <n v="6"/>
    <n v="0"/>
    <n v="17"/>
    <n v="10"/>
    <n v="0"/>
    <n v="0"/>
    <n v="164"/>
    <n v="108"/>
    <n v="15"/>
    <n v="3"/>
    <n v="5"/>
    <n v="731"/>
    <n v="173"/>
    <n v="15"/>
    <n v="117"/>
    <n v="28"/>
    <n v="603"/>
    <n v="147"/>
    <n v="20"/>
    <n v="108"/>
    <n v="50"/>
    <n v="182"/>
    <n v="15"/>
    <n v="1"/>
    <n v="24"/>
    <n v="4"/>
    <n v="9"/>
    <n v="6"/>
    <n v="0"/>
    <n v="0"/>
    <n v="0"/>
    <n v="0"/>
    <n v="0"/>
    <n v="0"/>
    <n v="0"/>
    <n v="0"/>
    <n v="0"/>
    <n v="0"/>
    <n v="0"/>
    <n v="0"/>
    <n v="0"/>
    <n v="0"/>
    <n v="0"/>
    <n v="0"/>
    <n v="0"/>
    <n v="0"/>
    <n v="0"/>
    <n v="1"/>
    <n v="1"/>
    <n v="54"/>
    <n v="16"/>
    <n v="138"/>
    <n v="545"/>
    <n v="405"/>
    <n v="141"/>
    <n v="9"/>
    <m/>
    <m/>
    <m/>
    <m/>
    <m/>
    <m/>
    <m/>
  </r>
  <r>
    <x v="6"/>
    <x v="45"/>
    <x v="247"/>
    <x v="6"/>
    <n v="65"/>
    <n v="1"/>
    <n v="1"/>
    <n v="1"/>
    <n v="1"/>
    <n v="30"/>
    <n v="4"/>
    <n v="6"/>
    <n v="0"/>
    <n v="18"/>
    <n v="12"/>
    <n v="0"/>
    <n v="0"/>
    <n v="163"/>
    <n v="111"/>
    <n v="15"/>
    <n v="3"/>
    <n v="5"/>
    <n v="731"/>
    <n v="199"/>
    <n v="15"/>
    <n v="115"/>
    <n v="28"/>
    <n v="605"/>
    <n v="159"/>
    <n v="20"/>
    <n v="108"/>
    <n v="52"/>
    <n v="186"/>
    <n v="15"/>
    <n v="1"/>
    <n v="25"/>
    <n v="4"/>
    <n v="9"/>
    <n v="7"/>
    <n v="0"/>
    <n v="0"/>
    <n v="0"/>
    <n v="0"/>
    <n v="0"/>
    <n v="0"/>
    <n v="0"/>
    <n v="0"/>
    <n v="0"/>
    <n v="0"/>
    <n v="0"/>
    <n v="0"/>
    <n v="0"/>
    <n v="0"/>
    <n v="0"/>
    <n v="0"/>
    <n v="0"/>
    <n v="0"/>
    <n v="0"/>
    <n v="1"/>
    <n v="1"/>
    <n v="54"/>
    <n v="17"/>
    <n v="137"/>
    <n v="547"/>
    <n v="405"/>
    <n v="144"/>
    <n v="9"/>
    <m/>
    <m/>
    <m/>
    <m/>
    <m/>
    <m/>
    <m/>
  </r>
  <r>
    <x v="6"/>
    <x v="45"/>
    <x v="247"/>
    <x v="7"/>
    <n v="65"/>
    <n v="1"/>
    <n v="1"/>
    <n v="1"/>
    <n v="1"/>
    <n v="31"/>
    <n v="4"/>
    <n v="6"/>
    <n v="0"/>
    <n v="18"/>
    <n v="13"/>
    <n v="0"/>
    <n v="0"/>
    <n v="162"/>
    <n v="115"/>
    <n v="14"/>
    <n v="3"/>
    <n v="5"/>
    <n v="727"/>
    <n v="253"/>
    <n v="15"/>
    <n v="112"/>
    <n v="27"/>
    <n v="608"/>
    <n v="194"/>
    <n v="20"/>
    <n v="108"/>
    <n v="53"/>
    <n v="188"/>
    <n v="27"/>
    <n v="1"/>
    <n v="25"/>
    <n v="6"/>
    <n v="9"/>
    <n v="7"/>
    <n v="0"/>
    <n v="0"/>
    <n v="0"/>
    <n v="0"/>
    <n v="0"/>
    <n v="0"/>
    <n v="0"/>
    <n v="0"/>
    <n v="0"/>
    <n v="0"/>
    <n v="0"/>
    <n v="0"/>
    <n v="0"/>
    <n v="0"/>
    <n v="0"/>
    <n v="0"/>
    <n v="0"/>
    <n v="0"/>
    <n v="0"/>
    <n v="1"/>
    <n v="1"/>
    <n v="54"/>
    <n v="17"/>
    <n v="138"/>
    <n v="549"/>
    <n v="406"/>
    <n v="146"/>
    <n v="9"/>
    <m/>
    <m/>
    <m/>
    <m/>
    <m/>
    <m/>
    <m/>
  </r>
  <r>
    <x v="6"/>
    <x v="45"/>
    <x v="247"/>
    <x v="8"/>
    <n v="66"/>
    <n v="1"/>
    <n v="1"/>
    <n v="1"/>
    <n v="1"/>
    <n v="32"/>
    <n v="4"/>
    <n v="6"/>
    <n v="0"/>
    <n v="18"/>
    <n v="16"/>
    <n v="0"/>
    <n v="0"/>
    <n v="163"/>
    <n v="117"/>
    <n v="14"/>
    <n v="3"/>
    <n v="6"/>
    <n v="727"/>
    <n v="329"/>
    <n v="15"/>
    <n v="112"/>
    <n v="27"/>
    <n v="607"/>
    <n v="235"/>
    <n v="19"/>
    <n v="108"/>
    <n v="52"/>
    <n v="190"/>
    <n v="74"/>
    <n v="1"/>
    <n v="25"/>
    <n v="7"/>
    <n v="8"/>
    <n v="6"/>
    <n v="0"/>
    <n v="0"/>
    <n v="0"/>
    <n v="0"/>
    <n v="0"/>
    <n v="0"/>
    <n v="0"/>
    <n v="0"/>
    <n v="0"/>
    <n v="0"/>
    <n v="0"/>
    <n v="0"/>
    <n v="0"/>
    <n v="0"/>
    <n v="0"/>
    <n v="0"/>
    <n v="0"/>
    <n v="0"/>
    <n v="0"/>
    <n v="1"/>
    <n v="1"/>
    <n v="55"/>
    <n v="17"/>
    <n v="138"/>
    <n v="551"/>
    <n v="412"/>
    <n v="147"/>
    <n v="8"/>
    <n v="3690"/>
    <n v="905"/>
    <n v="0"/>
    <n v="40"/>
    <n v="1013"/>
    <n v="264"/>
    <n v="2224"/>
  </r>
  <r>
    <x v="6"/>
    <x v="45"/>
    <x v="247"/>
    <x v="9"/>
    <n v="66"/>
    <n v="1"/>
    <n v="1"/>
    <n v="1"/>
    <n v="1"/>
    <n v="38"/>
    <n v="4"/>
    <n v="6"/>
    <n v="0"/>
    <n v="18"/>
    <n v="16"/>
    <n v="0"/>
    <n v="0"/>
    <n v="163"/>
    <n v="119"/>
    <n v="14"/>
    <n v="3"/>
    <n v="6"/>
    <n v="731"/>
    <n v="367"/>
    <n v="15"/>
    <n v="115"/>
    <n v="26"/>
    <n v="606"/>
    <n v="258"/>
    <n v="18"/>
    <n v="107"/>
    <n v="52"/>
    <n v="191"/>
    <n v="83"/>
    <n v="1"/>
    <n v="25"/>
    <n v="7"/>
    <n v="8"/>
    <n v="6"/>
    <n v="0"/>
    <n v="0"/>
    <n v="0"/>
    <n v="0"/>
    <n v="0"/>
    <n v="0"/>
    <n v="0"/>
    <n v="0"/>
    <n v="0"/>
    <n v="0"/>
    <n v="0"/>
    <n v="0"/>
    <n v="0"/>
    <n v="0"/>
    <n v="0"/>
    <n v="0"/>
    <n v="0"/>
    <n v="0"/>
    <n v="0"/>
    <n v="1"/>
    <n v="1"/>
    <n v="55"/>
    <n v="17"/>
    <n v="138"/>
    <n v="554"/>
    <n v="414"/>
    <n v="147"/>
    <n v="8"/>
    <n v="3705"/>
    <n v="1189"/>
    <n v="0"/>
    <n v="40"/>
    <n v="1008"/>
    <n v="272"/>
    <n v="2232"/>
  </r>
  <r>
    <x v="6"/>
    <x v="45"/>
    <x v="247"/>
    <x v="10"/>
    <n v="66"/>
    <n v="1"/>
    <n v="1"/>
    <n v="1"/>
    <n v="1"/>
    <n v="41"/>
    <n v="4"/>
    <n v="5"/>
    <n v="0"/>
    <n v="18"/>
    <n v="16"/>
    <n v="0"/>
    <n v="0"/>
    <n v="165"/>
    <n v="119"/>
    <n v="14"/>
    <n v="3"/>
    <n v="6"/>
    <n v="731"/>
    <n v="378"/>
    <n v="15"/>
    <n v="113"/>
    <n v="26"/>
    <n v="610"/>
    <n v="269"/>
    <n v="18"/>
    <n v="107"/>
    <n v="52"/>
    <n v="192"/>
    <n v="86"/>
    <n v="1"/>
    <n v="24"/>
    <n v="6"/>
    <n v="8"/>
    <n v="6"/>
    <n v="0"/>
    <n v="0"/>
    <n v="0"/>
    <n v="0"/>
    <n v="0"/>
    <n v="0"/>
    <n v="0"/>
    <n v="0"/>
    <n v="0"/>
    <n v="0"/>
    <n v="0"/>
    <n v="0"/>
    <n v="0"/>
    <n v="0"/>
    <n v="0"/>
    <n v="0"/>
    <n v="0"/>
    <n v="0"/>
    <n v="0"/>
    <n v="1"/>
    <n v="1"/>
    <n v="55"/>
    <n v="17"/>
    <n v="140"/>
    <n v="554"/>
    <n v="419"/>
    <n v="147"/>
    <n v="8"/>
    <n v="3718"/>
    <n v="1256"/>
    <n v="0"/>
    <n v="40"/>
    <n v="1006"/>
    <n v="277"/>
    <n v="2245"/>
  </r>
  <r>
    <x v="6"/>
    <x v="45"/>
    <x v="247"/>
    <x v="11"/>
    <n v="66"/>
    <n v="1"/>
    <n v="1"/>
    <n v="1"/>
    <n v="1"/>
    <n v="41"/>
    <n v="4"/>
    <n v="5"/>
    <n v="0"/>
    <n v="18"/>
    <n v="16"/>
    <n v="0"/>
    <n v="0"/>
    <n v="164"/>
    <n v="119"/>
    <n v="14"/>
    <n v="3"/>
    <n v="6"/>
    <n v="730"/>
    <n v="392"/>
    <n v="15"/>
    <n v="112"/>
    <n v="28"/>
    <n v="612"/>
    <n v="280"/>
    <n v="18"/>
    <n v="105"/>
    <n v="54"/>
    <n v="193"/>
    <n v="93"/>
    <n v="1"/>
    <n v="24"/>
    <n v="6"/>
    <n v="8"/>
    <n v="6"/>
    <n v="0"/>
    <n v="0"/>
    <n v="0"/>
    <n v="0"/>
    <n v="0"/>
    <n v="0"/>
    <n v="0"/>
    <n v="0"/>
    <n v="0"/>
    <n v="0"/>
    <n v="0"/>
    <n v="0"/>
    <n v="0"/>
    <n v="0"/>
    <n v="0"/>
    <n v="0"/>
    <n v="0"/>
    <n v="0"/>
    <n v="0"/>
    <n v="1"/>
    <n v="1"/>
    <n v="55"/>
    <n v="17"/>
    <n v="139"/>
    <n v="554"/>
    <n v="422"/>
    <n v="148"/>
    <n v="8"/>
    <n v="3727"/>
    <n v="1348"/>
    <n v="0"/>
    <n v="40"/>
    <n v="1002"/>
    <n v="275"/>
    <n v="2262"/>
  </r>
  <r>
    <x v="6"/>
    <x v="45"/>
    <x v="247"/>
    <x v="29"/>
    <n v="66"/>
    <n v="1"/>
    <n v="1"/>
    <n v="1"/>
    <n v="1"/>
    <n v="41"/>
    <n v="4"/>
    <n v="5"/>
    <n v="0"/>
    <n v="18"/>
    <n v="16"/>
    <n v="0"/>
    <n v="0"/>
    <n v="165"/>
    <n v="120"/>
    <n v="14"/>
    <n v="4"/>
    <n v="6"/>
    <n v="733"/>
    <n v="401"/>
    <n v="15"/>
    <n v="110"/>
    <n v="29"/>
    <n v="613"/>
    <n v="287"/>
    <n v="18"/>
    <n v="105"/>
    <n v="55"/>
    <n v="195"/>
    <n v="97"/>
    <n v="1"/>
    <n v="24"/>
    <n v="6"/>
    <n v="8"/>
    <n v="6"/>
    <n v="0"/>
    <n v="0"/>
    <n v="0"/>
    <n v="0"/>
    <n v="0"/>
    <n v="0"/>
    <n v="0"/>
    <n v="0"/>
    <n v="0"/>
    <n v="0"/>
    <n v="0"/>
    <n v="0"/>
    <n v="0"/>
    <n v="0"/>
    <n v="0"/>
    <n v="0"/>
    <n v="0"/>
    <n v="0"/>
    <n v="0"/>
    <n v="1"/>
    <n v="1"/>
    <n v="55"/>
    <n v="17"/>
    <n v="139"/>
    <n v="558"/>
    <n v="424"/>
    <n v="148"/>
    <n v="8"/>
    <n v="3742"/>
    <n v="1409"/>
    <n v="0"/>
    <n v="40"/>
    <n v="997"/>
    <n v="275"/>
    <n v="2281"/>
  </r>
  <r>
    <x v="6"/>
    <x v="45"/>
    <x v="247"/>
    <x v="30"/>
    <n v="66"/>
    <n v="1"/>
    <n v="1"/>
    <n v="1"/>
    <n v="1"/>
    <n v="42"/>
    <n v="4"/>
    <n v="5"/>
    <n v="0"/>
    <n v="18"/>
    <n v="16"/>
    <n v="0"/>
    <n v="0"/>
    <n v="165"/>
    <n v="120"/>
    <n v="14"/>
    <n v="4"/>
    <n v="6"/>
    <n v="733"/>
    <n v="401"/>
    <n v="15"/>
    <n v="110"/>
    <n v="30"/>
    <n v="612"/>
    <n v="286"/>
    <n v="18"/>
    <n v="106"/>
    <n v="54"/>
    <n v="194"/>
    <n v="96"/>
    <n v="1"/>
    <n v="25"/>
    <n v="6"/>
    <n v="8"/>
    <n v="6"/>
    <n v="0"/>
    <n v="0"/>
    <n v="0"/>
    <n v="0"/>
    <n v="0"/>
    <n v="0"/>
    <n v="0"/>
    <n v="0"/>
    <n v="0"/>
    <n v="0"/>
    <n v="0"/>
    <n v="0"/>
    <n v="0"/>
    <n v="0"/>
    <n v="0"/>
    <n v="0"/>
    <n v="0"/>
    <n v="0"/>
    <n v="0"/>
    <n v="1"/>
    <n v="1"/>
    <n v="56"/>
    <n v="17"/>
    <n v="139"/>
    <n v="557"/>
    <n v="423"/>
    <n v="146"/>
    <n v="8"/>
    <n v="3740"/>
    <n v="1421"/>
    <n v="0"/>
    <n v="40"/>
    <n v="987"/>
    <n v="275"/>
    <n v="2283"/>
  </r>
  <r>
    <x v="6"/>
    <x v="45"/>
    <x v="247"/>
    <x v="32"/>
    <n v="65"/>
    <n v="1"/>
    <n v="1"/>
    <n v="1"/>
    <n v="1"/>
    <n v="42"/>
    <n v="4"/>
    <n v="4"/>
    <n v="0"/>
    <n v="18"/>
    <n v="17"/>
    <n v="0"/>
    <n v="0"/>
    <n v="165"/>
    <n v="122"/>
    <n v="14"/>
    <n v="4"/>
    <n v="6"/>
    <n v="738"/>
    <n v="409"/>
    <n v="14"/>
    <n v="113"/>
    <n v="32"/>
    <n v="615"/>
    <n v="295"/>
    <n v="18"/>
    <n v="106"/>
    <n v="54"/>
    <n v="195"/>
    <n v="98"/>
    <n v="1"/>
    <n v="25"/>
    <n v="6"/>
    <n v="8"/>
    <n v="6"/>
    <n v="0"/>
    <n v="0"/>
    <n v="0"/>
    <n v="0"/>
    <n v="0"/>
    <n v="0"/>
    <n v="0"/>
    <n v="0"/>
    <n v="0"/>
    <n v="0"/>
    <n v="0"/>
    <n v="0"/>
    <n v="0"/>
    <n v="0"/>
    <n v="0"/>
    <n v="0"/>
    <n v="0"/>
    <n v="0"/>
    <n v="0"/>
    <n v="1"/>
    <n v="1"/>
    <n v="56"/>
    <n v="17"/>
    <n v="139"/>
    <n v="559"/>
    <n v="427"/>
    <n v="146"/>
    <n v="8"/>
    <n v="3744"/>
    <n v="1462"/>
    <n v="0"/>
    <n v="39"/>
    <n v="981"/>
    <n v="273"/>
    <n v="2299"/>
  </r>
  <r>
    <x v="6"/>
    <x v="45"/>
    <x v="247"/>
    <x v="15"/>
    <n v="66"/>
    <n v="1"/>
    <n v="1"/>
    <n v="1"/>
    <n v="1"/>
    <n v="44"/>
    <n v="4"/>
    <n v="4"/>
    <n v="0"/>
    <n v="18"/>
    <n v="17"/>
    <n v="0"/>
    <n v="0"/>
    <n v="167"/>
    <n v="124"/>
    <n v="14"/>
    <n v="4"/>
    <n v="6"/>
    <n v="738"/>
    <n v="409"/>
    <n v="14"/>
    <n v="111"/>
    <n v="33"/>
    <n v="613"/>
    <n v="297"/>
    <n v="18"/>
    <n v="106"/>
    <n v="53"/>
    <n v="196"/>
    <n v="100"/>
    <n v="1"/>
    <n v="26"/>
    <n v="6"/>
    <n v="8"/>
    <n v="6"/>
    <n v="0"/>
    <n v="0"/>
    <n v="0"/>
    <n v="0"/>
    <n v="0"/>
    <n v="0"/>
    <n v="0"/>
    <n v="0"/>
    <n v="0"/>
    <n v="0"/>
    <n v="0"/>
    <n v="0"/>
    <n v="0"/>
    <n v="0"/>
    <n v="0"/>
    <n v="0"/>
    <n v="0"/>
    <n v="0"/>
    <n v="0"/>
    <n v="1"/>
    <n v="1"/>
    <n v="57"/>
    <n v="17"/>
    <n v="141"/>
    <n v="559"/>
    <n v="426"/>
    <n v="146"/>
    <n v="8"/>
    <n v="3747"/>
    <n v="1480"/>
    <n v="0"/>
    <n v="39"/>
    <n v="981"/>
    <n v="275"/>
    <n v="2301"/>
  </r>
  <r>
    <x v="6"/>
    <x v="45"/>
    <x v="247"/>
    <x v="16"/>
    <n v="67"/>
    <n v="1"/>
    <n v="1"/>
    <n v="1"/>
    <n v="1"/>
    <n v="45"/>
    <n v="4"/>
    <n v="3"/>
    <n v="0"/>
    <n v="18"/>
    <n v="17"/>
    <n v="0"/>
    <n v="0"/>
    <n v="167"/>
    <n v="125"/>
    <n v="14"/>
    <n v="4"/>
    <n v="6"/>
    <n v="738"/>
    <n v="408"/>
    <n v="13"/>
    <n v="110"/>
    <n v="34"/>
    <n v="617"/>
    <n v="299"/>
    <n v="18"/>
    <n v="106"/>
    <n v="55"/>
    <n v="199"/>
    <n v="102"/>
    <n v="1"/>
    <n v="27"/>
    <n v="6"/>
    <n v="8"/>
    <n v="6"/>
    <n v="0"/>
    <n v="0"/>
    <n v="0"/>
    <n v="0"/>
    <n v="0"/>
    <n v="0"/>
    <n v="0"/>
    <n v="0"/>
    <n v="0"/>
    <n v="0"/>
    <n v="0"/>
    <n v="0"/>
    <n v="0"/>
    <n v="0"/>
    <n v="0"/>
    <n v="0"/>
    <n v="0"/>
    <n v="0"/>
    <n v="0"/>
    <n v="1"/>
    <n v="1"/>
    <n v="58"/>
    <n v="17"/>
    <n v="141"/>
    <n v="561"/>
    <n v="428"/>
    <n v="148"/>
    <n v="8"/>
    <n v="3756"/>
    <n v="1501"/>
    <n v="0"/>
    <n v="39"/>
    <n v="980"/>
    <n v="284"/>
    <n v="2302"/>
  </r>
  <r>
    <x v="6"/>
    <x v="42"/>
    <x v="248"/>
    <x v="0"/>
    <n v="70"/>
    <n v="9"/>
    <n v="1"/>
    <n v="0"/>
    <n v="0"/>
    <n v="16"/>
    <n v="0"/>
    <n v="2"/>
    <n v="0"/>
    <n v="0"/>
    <n v="0"/>
    <n v="0"/>
    <n v="0"/>
    <n v="485"/>
    <n v="0"/>
    <n v="269"/>
    <n v="14"/>
    <n v="6"/>
    <n v="533"/>
    <n v="0"/>
    <n v="49"/>
    <n v="78"/>
    <n v="15"/>
    <n v="537"/>
    <n v="60"/>
    <n v="22"/>
    <n v="37"/>
    <n v="8"/>
    <n v="70"/>
    <n v="0"/>
    <n v="1"/>
    <n v="13"/>
    <n v="1"/>
    <n v="77"/>
    <n v="0"/>
    <n v="4"/>
    <n v="1"/>
    <n v="0"/>
    <n v="0"/>
    <n v="0"/>
    <n v="0"/>
    <n v="0"/>
    <n v="0"/>
    <n v="0"/>
    <n v="0"/>
    <n v="0"/>
    <n v="0"/>
    <n v="0"/>
    <n v="0"/>
    <n v="22"/>
    <n v="11"/>
    <n v="0"/>
    <n v="2"/>
    <n v="2"/>
    <m/>
    <m/>
    <m/>
    <m/>
    <m/>
    <m/>
    <m/>
    <m/>
    <m/>
    <m/>
    <m/>
    <m/>
    <m/>
    <m/>
    <m/>
    <m/>
  </r>
  <r>
    <x v="6"/>
    <x v="42"/>
    <x v="248"/>
    <x v="1"/>
    <n v="70"/>
    <n v="9"/>
    <n v="1"/>
    <n v="0"/>
    <n v="0"/>
    <n v="25"/>
    <n v="0"/>
    <n v="2"/>
    <n v="0"/>
    <n v="0"/>
    <n v="0"/>
    <n v="0"/>
    <n v="0"/>
    <n v="484"/>
    <n v="0"/>
    <n v="324"/>
    <n v="14"/>
    <n v="6"/>
    <n v="532"/>
    <n v="0"/>
    <n v="85"/>
    <n v="78"/>
    <n v="16"/>
    <n v="538"/>
    <n v="112"/>
    <n v="22"/>
    <n v="37"/>
    <n v="8"/>
    <n v="71"/>
    <n v="0"/>
    <n v="1"/>
    <n v="13"/>
    <n v="1"/>
    <n v="78"/>
    <n v="0"/>
    <n v="4"/>
    <n v="1"/>
    <n v="0"/>
    <n v="0"/>
    <n v="0"/>
    <n v="0"/>
    <n v="0"/>
    <n v="0"/>
    <n v="0"/>
    <n v="0"/>
    <n v="0"/>
    <n v="0"/>
    <n v="0"/>
    <n v="0"/>
    <n v="22"/>
    <n v="11"/>
    <n v="0"/>
    <n v="2"/>
    <n v="2"/>
    <m/>
    <m/>
    <m/>
    <m/>
    <m/>
    <m/>
    <m/>
    <m/>
    <m/>
    <m/>
    <m/>
    <m/>
    <m/>
    <m/>
    <m/>
    <m/>
  </r>
  <r>
    <x v="6"/>
    <x v="42"/>
    <x v="248"/>
    <x v="2"/>
    <n v="70"/>
    <n v="9"/>
    <n v="2"/>
    <n v="0"/>
    <n v="0"/>
    <n v="31"/>
    <n v="0"/>
    <n v="2"/>
    <n v="0"/>
    <n v="0"/>
    <n v="0"/>
    <n v="0"/>
    <n v="0"/>
    <n v="483"/>
    <n v="361"/>
    <n v="22"/>
    <n v="14"/>
    <n v="6"/>
    <n v="532"/>
    <n v="143"/>
    <n v="11"/>
    <n v="79"/>
    <n v="16"/>
    <n v="539"/>
    <n v="163"/>
    <n v="22"/>
    <n v="37"/>
    <n v="8"/>
    <n v="72"/>
    <n v="3"/>
    <n v="2"/>
    <n v="13"/>
    <n v="1"/>
    <n v="78"/>
    <n v="7"/>
    <n v="2"/>
    <n v="1"/>
    <n v="0"/>
    <n v="0"/>
    <n v="0"/>
    <n v="0"/>
    <n v="0"/>
    <n v="0"/>
    <n v="0"/>
    <n v="0"/>
    <n v="0"/>
    <n v="0"/>
    <n v="0"/>
    <n v="0"/>
    <n v="0"/>
    <n v="0"/>
    <n v="0"/>
    <n v="0"/>
    <n v="0"/>
    <n v="9"/>
    <n v="0"/>
    <n v="66"/>
    <n v="0"/>
    <n v="439"/>
    <n v="411"/>
    <n v="465"/>
    <n v="49"/>
    <n v="74"/>
    <m/>
    <m/>
    <m/>
    <m/>
    <m/>
    <m/>
    <m/>
  </r>
  <r>
    <x v="6"/>
    <x v="42"/>
    <x v="248"/>
    <x v="3"/>
    <n v="70"/>
    <n v="9"/>
    <n v="2"/>
    <n v="0"/>
    <n v="0"/>
    <n v="35"/>
    <n v="0"/>
    <n v="2"/>
    <n v="0"/>
    <n v="0"/>
    <n v="0"/>
    <n v="0"/>
    <n v="0"/>
    <n v="479"/>
    <n v="377"/>
    <n v="22"/>
    <n v="14"/>
    <n v="6"/>
    <n v="533"/>
    <n v="175"/>
    <n v="11"/>
    <n v="79"/>
    <n v="15"/>
    <n v="539"/>
    <n v="201"/>
    <n v="22"/>
    <n v="37"/>
    <n v="8"/>
    <n v="71"/>
    <n v="5"/>
    <n v="2"/>
    <n v="12"/>
    <n v="1"/>
    <n v="83"/>
    <n v="16"/>
    <n v="2"/>
    <n v="1"/>
    <n v="0"/>
    <n v="0"/>
    <n v="0"/>
    <n v="0"/>
    <n v="0"/>
    <n v="0"/>
    <n v="0"/>
    <n v="0"/>
    <n v="0"/>
    <n v="0"/>
    <n v="0"/>
    <n v="0"/>
    <n v="0"/>
    <n v="0"/>
    <n v="0"/>
    <n v="0"/>
    <n v="0"/>
    <n v="9"/>
    <n v="0"/>
    <n v="66"/>
    <n v="0"/>
    <n v="435"/>
    <n v="412"/>
    <n v="465"/>
    <n v="51"/>
    <n v="79"/>
    <m/>
    <m/>
    <m/>
    <m/>
    <m/>
    <m/>
    <m/>
  </r>
  <r>
    <x v="6"/>
    <x v="42"/>
    <x v="248"/>
    <x v="4"/>
    <n v="70"/>
    <n v="9"/>
    <n v="2"/>
    <n v="0"/>
    <n v="0"/>
    <n v="39"/>
    <n v="0"/>
    <n v="2"/>
    <n v="0"/>
    <n v="0"/>
    <n v="0"/>
    <n v="0"/>
    <n v="0"/>
    <n v="478"/>
    <n v="384"/>
    <n v="22"/>
    <n v="13"/>
    <n v="6"/>
    <n v="535"/>
    <n v="201"/>
    <n v="11"/>
    <n v="76"/>
    <n v="16"/>
    <n v="541"/>
    <n v="254"/>
    <n v="22"/>
    <n v="38"/>
    <n v="8"/>
    <n v="71"/>
    <n v="5"/>
    <n v="2"/>
    <n v="12"/>
    <n v="1"/>
    <n v="83"/>
    <n v="19"/>
    <n v="1"/>
    <n v="1"/>
    <n v="0"/>
    <n v="0"/>
    <n v="0"/>
    <n v="0"/>
    <n v="0"/>
    <n v="0"/>
    <n v="0"/>
    <n v="0"/>
    <n v="0"/>
    <n v="0"/>
    <n v="0"/>
    <n v="0"/>
    <n v="0"/>
    <n v="0"/>
    <n v="0"/>
    <n v="0"/>
    <n v="0"/>
    <n v="9"/>
    <n v="0"/>
    <n v="66"/>
    <n v="0"/>
    <n v="435"/>
    <n v="415"/>
    <n v="467"/>
    <n v="52"/>
    <n v="79"/>
    <m/>
    <m/>
    <m/>
    <m/>
    <m/>
    <m/>
    <m/>
  </r>
  <r>
    <x v="6"/>
    <x v="42"/>
    <x v="248"/>
    <x v="5"/>
    <n v="71"/>
    <n v="9"/>
    <n v="2"/>
    <n v="0"/>
    <n v="0"/>
    <n v="43"/>
    <n v="0"/>
    <n v="2"/>
    <n v="0"/>
    <n v="0"/>
    <n v="0"/>
    <n v="0"/>
    <n v="0"/>
    <n v="477"/>
    <n v="393"/>
    <n v="22"/>
    <n v="12"/>
    <n v="5"/>
    <n v="536"/>
    <n v="226"/>
    <n v="11"/>
    <n v="73"/>
    <n v="17"/>
    <n v="544"/>
    <n v="291"/>
    <n v="22"/>
    <n v="38"/>
    <n v="9"/>
    <n v="70"/>
    <n v="8"/>
    <n v="2"/>
    <n v="12"/>
    <n v="1"/>
    <n v="83"/>
    <n v="21"/>
    <n v="1"/>
    <n v="1"/>
    <n v="0"/>
    <n v="0"/>
    <n v="0"/>
    <n v="0"/>
    <n v="0"/>
    <n v="0"/>
    <n v="0"/>
    <n v="0"/>
    <n v="0"/>
    <n v="0"/>
    <n v="0"/>
    <n v="0"/>
    <n v="0"/>
    <n v="0"/>
    <n v="0"/>
    <n v="0"/>
    <n v="0"/>
    <n v="9"/>
    <n v="0"/>
    <n v="67"/>
    <n v="0"/>
    <n v="436"/>
    <n v="417"/>
    <n v="468"/>
    <n v="51"/>
    <n v="79"/>
    <m/>
    <m/>
    <m/>
    <m/>
    <m/>
    <m/>
    <m/>
  </r>
  <r>
    <x v="6"/>
    <x v="42"/>
    <x v="248"/>
    <x v="6"/>
    <n v="71"/>
    <n v="9"/>
    <n v="2"/>
    <n v="0"/>
    <n v="0"/>
    <n v="45"/>
    <n v="0"/>
    <n v="2"/>
    <n v="0"/>
    <n v="0"/>
    <n v="0"/>
    <n v="0"/>
    <n v="0"/>
    <n v="477"/>
    <n v="398"/>
    <n v="22"/>
    <n v="12"/>
    <n v="5"/>
    <n v="538"/>
    <n v="245"/>
    <n v="11"/>
    <n v="73"/>
    <n v="16"/>
    <n v="544"/>
    <n v="312"/>
    <n v="23"/>
    <n v="38"/>
    <n v="8"/>
    <n v="70"/>
    <n v="11"/>
    <n v="2"/>
    <n v="12"/>
    <n v="1"/>
    <n v="83"/>
    <n v="22"/>
    <n v="1"/>
    <n v="1"/>
    <n v="0"/>
    <n v="0"/>
    <n v="0"/>
    <n v="0"/>
    <n v="0"/>
    <n v="0"/>
    <n v="0"/>
    <n v="0"/>
    <n v="0"/>
    <n v="0"/>
    <n v="0"/>
    <n v="0"/>
    <n v="0"/>
    <n v="0"/>
    <n v="0"/>
    <n v="0"/>
    <n v="0"/>
    <n v="9"/>
    <n v="0"/>
    <n v="67"/>
    <n v="0"/>
    <n v="436"/>
    <n v="419"/>
    <n v="468"/>
    <n v="52"/>
    <n v="79"/>
    <m/>
    <m/>
    <m/>
    <m/>
    <m/>
    <m/>
    <m/>
  </r>
  <r>
    <x v="6"/>
    <x v="42"/>
    <x v="248"/>
    <x v="7"/>
    <n v="72"/>
    <n v="9"/>
    <n v="3"/>
    <n v="0"/>
    <n v="0"/>
    <n v="49"/>
    <n v="0"/>
    <n v="2"/>
    <n v="1"/>
    <n v="0"/>
    <n v="0"/>
    <n v="0"/>
    <n v="0"/>
    <n v="471"/>
    <n v="402"/>
    <n v="20"/>
    <n v="11"/>
    <n v="5"/>
    <n v="539"/>
    <n v="271"/>
    <n v="11"/>
    <n v="73"/>
    <n v="16"/>
    <n v="544"/>
    <n v="331"/>
    <n v="23"/>
    <n v="38"/>
    <n v="9"/>
    <n v="70"/>
    <n v="16"/>
    <n v="2"/>
    <n v="12"/>
    <n v="1"/>
    <n v="84"/>
    <n v="41"/>
    <n v="1"/>
    <n v="1"/>
    <n v="0"/>
    <n v="0"/>
    <n v="0"/>
    <n v="0"/>
    <n v="0"/>
    <n v="0"/>
    <n v="0"/>
    <n v="0"/>
    <n v="0"/>
    <n v="0"/>
    <n v="0"/>
    <n v="0"/>
    <n v="0"/>
    <n v="0"/>
    <n v="0"/>
    <n v="0"/>
    <n v="0"/>
    <n v="9"/>
    <n v="0"/>
    <n v="67"/>
    <n v="0"/>
    <n v="433"/>
    <n v="420"/>
    <n v="467"/>
    <n v="52"/>
    <n v="80"/>
    <m/>
    <m/>
    <m/>
    <m/>
    <m/>
    <m/>
    <m/>
  </r>
  <r>
    <x v="6"/>
    <x v="42"/>
    <x v="248"/>
    <x v="8"/>
    <n v="71"/>
    <n v="8"/>
    <n v="3"/>
    <n v="0"/>
    <n v="0"/>
    <n v="53"/>
    <n v="0"/>
    <n v="2"/>
    <n v="1"/>
    <n v="0"/>
    <n v="0"/>
    <n v="0"/>
    <n v="0"/>
    <n v="471"/>
    <n v="406"/>
    <n v="20"/>
    <n v="11"/>
    <n v="5"/>
    <n v="540"/>
    <n v="296"/>
    <n v="11"/>
    <n v="71"/>
    <n v="16"/>
    <n v="545"/>
    <n v="360"/>
    <n v="23"/>
    <n v="37"/>
    <n v="10"/>
    <n v="70"/>
    <n v="23"/>
    <n v="2"/>
    <n v="12"/>
    <n v="1"/>
    <n v="84"/>
    <n v="44"/>
    <n v="1"/>
    <n v="1"/>
    <n v="0"/>
    <n v="0"/>
    <n v="0"/>
    <n v="0"/>
    <n v="0"/>
    <n v="0"/>
    <n v="0"/>
    <n v="0"/>
    <n v="0"/>
    <n v="0"/>
    <n v="0"/>
    <n v="0"/>
    <n v="0"/>
    <n v="0"/>
    <n v="0"/>
    <n v="0"/>
    <n v="0"/>
    <n v="8"/>
    <n v="0"/>
    <n v="66"/>
    <n v="0"/>
    <n v="433"/>
    <n v="422"/>
    <n v="467"/>
    <n v="52"/>
    <n v="80"/>
    <n v="2054"/>
    <n v="654"/>
    <n v="0"/>
    <n v="54"/>
    <n v="376"/>
    <n v="118"/>
    <n v="1439"/>
  </r>
  <r>
    <x v="6"/>
    <x v="42"/>
    <x v="248"/>
    <x v="9"/>
    <n v="70"/>
    <n v="8"/>
    <n v="3"/>
    <n v="0"/>
    <n v="0"/>
    <n v="55"/>
    <n v="0"/>
    <n v="2"/>
    <n v="1"/>
    <n v="0"/>
    <n v="0"/>
    <n v="0"/>
    <n v="0"/>
    <n v="471"/>
    <n v="412"/>
    <n v="19"/>
    <n v="11"/>
    <n v="6"/>
    <n v="541"/>
    <n v="318"/>
    <n v="11"/>
    <n v="72"/>
    <n v="16"/>
    <n v="546"/>
    <n v="373"/>
    <n v="23"/>
    <n v="37"/>
    <n v="10"/>
    <n v="70"/>
    <n v="30"/>
    <n v="2"/>
    <n v="12"/>
    <n v="1"/>
    <n v="84"/>
    <n v="46"/>
    <n v="1"/>
    <n v="1"/>
    <n v="0"/>
    <n v="0"/>
    <n v="0"/>
    <n v="0"/>
    <n v="0"/>
    <n v="0"/>
    <n v="0"/>
    <n v="0"/>
    <n v="0"/>
    <n v="0"/>
    <n v="0"/>
    <n v="0"/>
    <n v="0"/>
    <n v="0"/>
    <n v="0"/>
    <n v="0"/>
    <n v="0"/>
    <n v="8"/>
    <n v="0"/>
    <n v="67"/>
    <n v="0"/>
    <n v="433"/>
    <n v="423"/>
    <n v="467"/>
    <n v="52"/>
    <n v="80"/>
    <n v="2053"/>
    <n v="794"/>
    <n v="0"/>
    <n v="54"/>
    <n v="370"/>
    <n v="117"/>
    <n v="1447"/>
  </r>
  <r>
    <x v="6"/>
    <x v="42"/>
    <x v="248"/>
    <x v="10"/>
    <n v="70"/>
    <n v="8"/>
    <n v="4"/>
    <n v="0"/>
    <n v="0"/>
    <n v="56"/>
    <n v="0"/>
    <n v="2"/>
    <n v="1"/>
    <n v="0"/>
    <n v="0"/>
    <n v="0"/>
    <n v="0"/>
    <n v="471"/>
    <n v="415"/>
    <n v="19"/>
    <n v="11"/>
    <n v="6"/>
    <n v="540"/>
    <n v="321"/>
    <n v="11"/>
    <n v="71"/>
    <n v="15"/>
    <n v="547"/>
    <n v="383"/>
    <n v="23"/>
    <n v="37"/>
    <n v="10"/>
    <n v="71"/>
    <n v="32"/>
    <n v="2"/>
    <n v="12"/>
    <n v="1"/>
    <n v="84"/>
    <n v="49"/>
    <n v="1"/>
    <n v="1"/>
    <n v="0"/>
    <n v="0"/>
    <n v="0"/>
    <n v="0"/>
    <n v="0"/>
    <n v="0"/>
    <n v="0"/>
    <n v="0"/>
    <n v="0"/>
    <n v="0"/>
    <n v="0"/>
    <n v="0"/>
    <n v="0"/>
    <n v="0"/>
    <n v="0"/>
    <n v="0"/>
    <n v="0"/>
    <n v="8"/>
    <n v="0"/>
    <n v="67"/>
    <n v="0"/>
    <n v="433"/>
    <n v="423"/>
    <n v="468"/>
    <n v="54"/>
    <n v="80"/>
    <n v="2055"/>
    <n v="847"/>
    <n v="0"/>
    <n v="53"/>
    <n v="369"/>
    <n v="119"/>
    <n v="1448"/>
  </r>
  <r>
    <x v="6"/>
    <x v="42"/>
    <x v="248"/>
    <x v="11"/>
    <n v="70"/>
    <n v="8"/>
    <n v="4"/>
    <n v="0"/>
    <n v="0"/>
    <n v="56"/>
    <n v="0"/>
    <n v="2"/>
    <n v="1"/>
    <n v="0"/>
    <n v="0"/>
    <n v="0"/>
    <n v="0"/>
    <n v="472"/>
    <n v="417"/>
    <n v="19"/>
    <n v="11"/>
    <n v="6"/>
    <n v="542"/>
    <n v="329"/>
    <n v="11"/>
    <n v="69"/>
    <n v="14"/>
    <n v="547"/>
    <n v="388"/>
    <n v="23"/>
    <n v="37"/>
    <n v="10"/>
    <n v="72"/>
    <n v="34"/>
    <n v="2"/>
    <n v="12"/>
    <n v="2"/>
    <n v="84"/>
    <n v="49"/>
    <n v="1"/>
    <n v="1"/>
    <n v="0"/>
    <n v="0"/>
    <n v="0"/>
    <n v="0"/>
    <n v="0"/>
    <n v="0"/>
    <n v="0"/>
    <n v="0"/>
    <n v="0"/>
    <n v="0"/>
    <n v="0"/>
    <n v="0"/>
    <n v="0"/>
    <n v="0"/>
    <n v="0"/>
    <n v="0"/>
    <n v="0"/>
    <n v="8"/>
    <n v="0"/>
    <n v="67"/>
    <n v="0"/>
    <n v="434"/>
    <n v="425"/>
    <n v="468"/>
    <n v="54"/>
    <n v="80"/>
    <n v="2053"/>
    <n v="893"/>
    <n v="0"/>
    <n v="53"/>
    <n v="367"/>
    <n v="118"/>
    <n v="1451"/>
  </r>
  <r>
    <x v="6"/>
    <x v="42"/>
    <x v="248"/>
    <x v="29"/>
    <n v="69"/>
    <n v="8"/>
    <n v="5"/>
    <n v="0"/>
    <n v="0"/>
    <n v="58"/>
    <n v="0"/>
    <n v="2"/>
    <n v="1"/>
    <n v="0"/>
    <n v="0"/>
    <n v="0"/>
    <n v="0"/>
    <n v="471"/>
    <n v="420"/>
    <n v="19"/>
    <n v="11"/>
    <n v="6"/>
    <n v="542"/>
    <n v="336"/>
    <n v="11"/>
    <n v="68"/>
    <n v="14"/>
    <n v="545"/>
    <n v="390"/>
    <n v="23"/>
    <n v="38"/>
    <n v="10"/>
    <n v="72"/>
    <n v="35"/>
    <n v="2"/>
    <n v="12"/>
    <n v="2"/>
    <n v="83"/>
    <n v="59"/>
    <n v="1"/>
    <n v="1"/>
    <n v="0"/>
    <n v="0"/>
    <n v="0"/>
    <n v="0"/>
    <n v="0"/>
    <n v="0"/>
    <n v="0"/>
    <n v="0"/>
    <n v="0"/>
    <n v="0"/>
    <n v="0"/>
    <n v="0"/>
    <n v="0"/>
    <n v="0"/>
    <n v="0"/>
    <n v="0"/>
    <n v="0"/>
    <n v="8"/>
    <n v="0"/>
    <n v="66"/>
    <n v="0"/>
    <n v="433"/>
    <n v="427"/>
    <n v="465"/>
    <n v="54"/>
    <n v="79"/>
    <n v="2047"/>
    <n v="928"/>
    <n v="0"/>
    <n v="52"/>
    <n v="361"/>
    <n v="118"/>
    <n v="1448"/>
  </r>
  <r>
    <x v="6"/>
    <x v="42"/>
    <x v="248"/>
    <x v="30"/>
    <n v="69"/>
    <n v="8"/>
    <n v="5"/>
    <n v="0"/>
    <n v="0"/>
    <n v="58"/>
    <n v="0"/>
    <n v="2"/>
    <n v="1"/>
    <n v="0"/>
    <n v="0"/>
    <n v="0"/>
    <n v="0"/>
    <n v="470"/>
    <n v="421"/>
    <n v="19"/>
    <n v="10"/>
    <n v="6"/>
    <n v="541"/>
    <n v="335"/>
    <n v="12"/>
    <n v="68"/>
    <n v="14"/>
    <n v="545"/>
    <n v="391"/>
    <n v="23"/>
    <n v="38"/>
    <n v="10"/>
    <n v="72"/>
    <n v="35"/>
    <n v="2"/>
    <n v="12"/>
    <n v="2"/>
    <n v="83"/>
    <n v="61"/>
    <n v="1"/>
    <n v="1"/>
    <n v="0"/>
    <n v="0"/>
    <n v="0"/>
    <n v="0"/>
    <n v="0"/>
    <n v="0"/>
    <n v="0"/>
    <n v="0"/>
    <n v="0"/>
    <n v="0"/>
    <n v="0"/>
    <n v="0"/>
    <n v="0"/>
    <n v="0"/>
    <n v="0"/>
    <n v="0"/>
    <n v="0"/>
    <n v="8"/>
    <n v="0"/>
    <n v="66"/>
    <n v="0"/>
    <n v="433"/>
    <n v="425"/>
    <n v="465"/>
    <n v="54"/>
    <n v="79"/>
    <n v="2043"/>
    <n v="940"/>
    <n v="0"/>
    <n v="52"/>
    <n v="358"/>
    <n v="118"/>
    <n v="1451"/>
  </r>
  <r>
    <x v="6"/>
    <x v="42"/>
    <x v="248"/>
    <x v="32"/>
    <n v="69"/>
    <n v="8"/>
    <n v="5"/>
    <n v="0"/>
    <n v="0"/>
    <n v="59"/>
    <n v="0"/>
    <n v="2"/>
    <n v="1"/>
    <n v="0"/>
    <n v="0"/>
    <n v="0"/>
    <n v="0"/>
    <n v="471"/>
    <n v="421"/>
    <n v="19"/>
    <n v="11"/>
    <n v="6"/>
    <n v="541"/>
    <n v="338"/>
    <n v="12"/>
    <n v="68"/>
    <n v="14"/>
    <n v="543"/>
    <n v="393"/>
    <n v="23"/>
    <n v="38"/>
    <n v="10"/>
    <n v="73"/>
    <n v="35"/>
    <n v="2"/>
    <n v="13"/>
    <n v="2"/>
    <n v="82"/>
    <n v="61"/>
    <n v="1"/>
    <n v="1"/>
    <n v="0"/>
    <n v="0"/>
    <n v="0"/>
    <n v="0"/>
    <n v="0"/>
    <n v="0"/>
    <n v="0"/>
    <n v="0"/>
    <n v="0"/>
    <n v="0"/>
    <n v="0"/>
    <n v="0"/>
    <n v="0"/>
    <n v="0"/>
    <n v="0"/>
    <n v="0"/>
    <n v="0"/>
    <n v="8"/>
    <n v="0"/>
    <n v="66"/>
    <n v="0"/>
    <n v="434"/>
    <n v="427"/>
    <n v="463"/>
    <n v="54"/>
    <n v="79"/>
    <n v="2037"/>
    <n v="951"/>
    <n v="0"/>
    <n v="52"/>
    <n v="355"/>
    <n v="118"/>
    <n v="1446"/>
  </r>
  <r>
    <x v="6"/>
    <x v="42"/>
    <x v="248"/>
    <x v="15"/>
    <n v="68"/>
    <n v="8"/>
    <n v="5"/>
    <n v="0"/>
    <n v="0"/>
    <n v="58"/>
    <n v="0"/>
    <n v="2"/>
    <n v="1"/>
    <n v="0"/>
    <n v="0"/>
    <n v="0"/>
    <n v="0"/>
    <n v="470"/>
    <n v="420"/>
    <n v="19"/>
    <n v="11"/>
    <n v="6"/>
    <n v="540"/>
    <n v="340"/>
    <n v="12"/>
    <n v="67"/>
    <n v="14"/>
    <n v="543"/>
    <n v="396"/>
    <n v="23"/>
    <n v="38"/>
    <n v="10"/>
    <n v="74"/>
    <n v="36"/>
    <n v="2"/>
    <n v="13"/>
    <n v="2"/>
    <n v="83"/>
    <n v="62"/>
    <n v="1"/>
    <n v="1"/>
    <n v="0"/>
    <n v="0"/>
    <n v="0"/>
    <n v="0"/>
    <n v="0"/>
    <n v="0"/>
    <n v="0"/>
    <n v="0"/>
    <n v="0"/>
    <n v="0"/>
    <n v="0"/>
    <n v="0"/>
    <n v="0"/>
    <n v="0"/>
    <n v="0"/>
    <n v="0"/>
    <n v="0"/>
    <n v="8"/>
    <n v="0"/>
    <n v="65"/>
    <n v="0"/>
    <n v="433"/>
    <n v="427"/>
    <n v="464"/>
    <n v="55"/>
    <n v="80"/>
    <n v="2035"/>
    <n v="956"/>
    <n v="0"/>
    <n v="52"/>
    <n v="356"/>
    <n v="118"/>
    <n v="1443"/>
  </r>
  <r>
    <x v="6"/>
    <x v="42"/>
    <x v="248"/>
    <x v="16"/>
    <n v="68"/>
    <n v="8"/>
    <n v="5"/>
    <n v="0"/>
    <n v="0"/>
    <n v="58"/>
    <n v="0"/>
    <n v="2"/>
    <n v="1"/>
    <n v="0"/>
    <n v="0"/>
    <n v="0"/>
    <n v="0"/>
    <n v="470"/>
    <n v="420"/>
    <n v="19"/>
    <n v="11"/>
    <n v="6"/>
    <n v="536"/>
    <n v="337"/>
    <n v="11"/>
    <n v="67"/>
    <n v="14"/>
    <n v="542"/>
    <n v="395"/>
    <n v="23"/>
    <n v="38"/>
    <n v="11"/>
    <n v="74"/>
    <n v="37"/>
    <n v="2"/>
    <n v="13"/>
    <n v="2"/>
    <n v="82"/>
    <n v="62"/>
    <n v="1"/>
    <n v="1"/>
    <n v="0"/>
    <n v="0"/>
    <n v="0"/>
    <n v="0"/>
    <n v="0"/>
    <n v="0"/>
    <n v="0"/>
    <n v="0"/>
    <n v="0"/>
    <n v="0"/>
    <n v="0"/>
    <n v="0"/>
    <n v="0"/>
    <n v="0"/>
    <n v="0"/>
    <n v="0"/>
    <n v="0"/>
    <n v="8"/>
    <n v="0"/>
    <n v="65"/>
    <n v="0"/>
    <n v="433"/>
    <n v="425"/>
    <n v="462"/>
    <n v="55"/>
    <n v="79"/>
    <n v="2037"/>
    <n v="971"/>
    <n v="0"/>
    <n v="52"/>
    <n v="354"/>
    <n v="121"/>
    <n v="1445"/>
  </r>
  <r>
    <x v="6"/>
    <x v="44"/>
    <x v="249"/>
    <x v="0"/>
    <n v="60"/>
    <n v="2"/>
    <n v="0"/>
    <n v="0"/>
    <n v="0"/>
    <n v="6"/>
    <n v="6"/>
    <n v="3"/>
    <n v="2"/>
    <n v="7"/>
    <n v="0"/>
    <n v="0"/>
    <n v="0"/>
    <n v="205"/>
    <n v="0"/>
    <n v="56"/>
    <n v="7"/>
    <n v="0"/>
    <n v="505"/>
    <n v="0"/>
    <n v="11"/>
    <n v="78"/>
    <n v="20"/>
    <n v="436"/>
    <n v="10"/>
    <n v="6"/>
    <n v="134"/>
    <n v="12"/>
    <n v="62"/>
    <n v="0"/>
    <n v="0"/>
    <n v="12"/>
    <n v="6"/>
    <n v="14"/>
    <n v="0"/>
    <n v="0"/>
    <n v="0"/>
    <n v="1"/>
    <n v="0"/>
    <n v="0"/>
    <n v="0"/>
    <n v="0"/>
    <n v="0"/>
    <n v="0"/>
    <n v="0"/>
    <n v="0"/>
    <n v="0"/>
    <n v="0"/>
    <n v="0"/>
    <n v="17"/>
    <n v="73"/>
    <n v="0"/>
    <n v="1"/>
    <n v="1"/>
    <m/>
    <m/>
    <m/>
    <m/>
    <m/>
    <m/>
    <m/>
    <m/>
    <m/>
    <m/>
    <m/>
    <m/>
    <m/>
    <m/>
    <m/>
    <m/>
  </r>
  <r>
    <x v="6"/>
    <x v="44"/>
    <x v="249"/>
    <x v="1"/>
    <n v="60"/>
    <n v="2"/>
    <n v="0"/>
    <n v="0"/>
    <n v="0"/>
    <n v="8"/>
    <n v="6"/>
    <n v="3"/>
    <n v="2"/>
    <n v="7"/>
    <n v="0"/>
    <n v="0"/>
    <n v="0"/>
    <n v="204"/>
    <n v="0"/>
    <n v="75"/>
    <n v="7"/>
    <n v="0"/>
    <n v="509"/>
    <n v="0"/>
    <n v="13"/>
    <n v="77"/>
    <n v="22"/>
    <n v="436"/>
    <n v="12"/>
    <n v="6"/>
    <n v="133"/>
    <n v="12"/>
    <n v="61"/>
    <n v="0"/>
    <n v="2"/>
    <n v="12"/>
    <n v="6"/>
    <n v="14"/>
    <n v="0"/>
    <n v="1"/>
    <n v="0"/>
    <n v="1"/>
    <n v="0"/>
    <n v="0"/>
    <n v="0"/>
    <n v="0"/>
    <n v="0"/>
    <n v="0"/>
    <n v="0"/>
    <n v="0"/>
    <n v="0"/>
    <n v="0"/>
    <n v="0"/>
    <n v="17"/>
    <n v="72"/>
    <n v="0"/>
    <n v="1"/>
    <n v="1"/>
    <m/>
    <m/>
    <m/>
    <m/>
    <m/>
    <m/>
    <m/>
    <m/>
    <m/>
    <m/>
    <m/>
    <m/>
    <m/>
    <m/>
    <m/>
    <m/>
  </r>
  <r>
    <x v="6"/>
    <x v="44"/>
    <x v="249"/>
    <x v="2"/>
    <n v="61"/>
    <n v="2"/>
    <n v="0"/>
    <n v="0"/>
    <n v="0"/>
    <n v="13"/>
    <n v="6"/>
    <n v="3"/>
    <n v="2"/>
    <n v="7"/>
    <n v="2"/>
    <n v="0"/>
    <n v="0"/>
    <n v="204"/>
    <n v="90"/>
    <n v="17"/>
    <n v="7"/>
    <n v="0"/>
    <n v="509"/>
    <n v="24"/>
    <n v="72"/>
    <n v="78"/>
    <n v="21"/>
    <n v="436"/>
    <n v="19"/>
    <n v="6"/>
    <n v="133"/>
    <n v="12"/>
    <n v="61"/>
    <n v="2"/>
    <n v="1"/>
    <n v="12"/>
    <n v="6"/>
    <n v="14"/>
    <n v="1"/>
    <n v="1"/>
    <n v="0"/>
    <n v="1"/>
    <n v="0"/>
    <n v="0"/>
    <n v="0"/>
    <n v="0"/>
    <n v="0"/>
    <n v="0"/>
    <n v="0"/>
    <n v="0"/>
    <n v="0"/>
    <n v="0"/>
    <n v="0"/>
    <n v="0"/>
    <n v="0"/>
    <n v="0"/>
    <n v="0"/>
    <n v="0"/>
    <n v="2"/>
    <n v="0"/>
    <n v="47"/>
    <n v="6"/>
    <n v="178"/>
    <n v="319"/>
    <n v="277"/>
    <n v="36"/>
    <n v="11"/>
    <m/>
    <m/>
    <m/>
    <m/>
    <m/>
    <m/>
    <m/>
  </r>
  <r>
    <x v="6"/>
    <x v="44"/>
    <x v="249"/>
    <x v="3"/>
    <n v="61"/>
    <n v="2"/>
    <n v="0"/>
    <n v="0"/>
    <n v="0"/>
    <n v="16"/>
    <n v="6"/>
    <n v="3"/>
    <n v="2"/>
    <n v="7"/>
    <n v="2"/>
    <n v="0"/>
    <n v="0"/>
    <n v="205"/>
    <n v="102"/>
    <n v="17"/>
    <n v="7"/>
    <n v="1"/>
    <n v="510"/>
    <n v="38"/>
    <n v="71"/>
    <n v="78"/>
    <n v="21"/>
    <n v="438"/>
    <n v="27"/>
    <n v="6"/>
    <n v="132"/>
    <n v="13"/>
    <n v="61"/>
    <n v="2"/>
    <n v="1"/>
    <n v="12"/>
    <n v="6"/>
    <n v="14"/>
    <n v="2"/>
    <n v="1"/>
    <n v="0"/>
    <n v="1"/>
    <n v="0"/>
    <n v="0"/>
    <n v="0"/>
    <n v="0"/>
    <n v="0"/>
    <n v="0"/>
    <n v="0"/>
    <n v="0"/>
    <n v="0"/>
    <n v="0"/>
    <n v="0"/>
    <n v="0"/>
    <n v="0"/>
    <n v="0"/>
    <n v="0"/>
    <n v="0"/>
    <n v="2"/>
    <n v="0"/>
    <n v="47"/>
    <n v="6"/>
    <n v="178"/>
    <n v="320"/>
    <n v="278"/>
    <n v="37"/>
    <n v="11"/>
    <m/>
    <m/>
    <m/>
    <m/>
    <m/>
    <m/>
    <m/>
  </r>
  <r>
    <x v="6"/>
    <x v="44"/>
    <x v="249"/>
    <x v="4"/>
    <n v="61"/>
    <n v="2"/>
    <n v="0"/>
    <n v="0"/>
    <n v="0"/>
    <n v="21"/>
    <n v="6"/>
    <n v="3"/>
    <n v="1"/>
    <n v="7"/>
    <n v="3"/>
    <n v="0"/>
    <n v="0"/>
    <n v="206"/>
    <n v="114"/>
    <n v="17"/>
    <n v="7"/>
    <n v="1"/>
    <n v="511"/>
    <n v="60"/>
    <n v="71"/>
    <n v="77"/>
    <n v="23"/>
    <n v="437"/>
    <n v="38"/>
    <n v="6"/>
    <n v="132"/>
    <n v="13"/>
    <n v="61"/>
    <n v="3"/>
    <n v="1"/>
    <n v="12"/>
    <n v="6"/>
    <n v="14"/>
    <n v="2"/>
    <n v="1"/>
    <n v="0"/>
    <n v="1"/>
    <n v="0"/>
    <n v="0"/>
    <n v="0"/>
    <n v="0"/>
    <n v="0"/>
    <n v="0"/>
    <n v="0"/>
    <n v="0"/>
    <n v="0"/>
    <n v="0"/>
    <n v="0"/>
    <n v="0"/>
    <n v="0"/>
    <n v="0"/>
    <n v="0"/>
    <n v="0"/>
    <n v="2"/>
    <n v="0"/>
    <n v="47"/>
    <n v="6"/>
    <n v="179"/>
    <n v="322"/>
    <n v="279"/>
    <n v="37"/>
    <n v="11"/>
    <m/>
    <m/>
    <m/>
    <m/>
    <m/>
    <m/>
    <m/>
  </r>
  <r>
    <x v="6"/>
    <x v="44"/>
    <x v="249"/>
    <x v="5"/>
    <n v="61"/>
    <n v="2"/>
    <n v="0"/>
    <n v="0"/>
    <n v="0"/>
    <n v="25"/>
    <n v="6"/>
    <n v="3"/>
    <n v="1"/>
    <n v="7"/>
    <n v="4"/>
    <n v="0"/>
    <n v="0"/>
    <n v="206"/>
    <n v="119"/>
    <n v="17"/>
    <n v="7"/>
    <n v="1"/>
    <n v="514"/>
    <n v="80"/>
    <n v="72"/>
    <n v="77"/>
    <n v="22"/>
    <n v="440"/>
    <n v="51"/>
    <n v="6"/>
    <n v="132"/>
    <n v="14"/>
    <n v="62"/>
    <n v="4"/>
    <n v="1"/>
    <n v="12"/>
    <n v="6"/>
    <n v="14"/>
    <n v="2"/>
    <n v="1"/>
    <n v="0"/>
    <n v="1"/>
    <n v="0"/>
    <n v="0"/>
    <n v="0"/>
    <n v="0"/>
    <n v="0"/>
    <n v="0"/>
    <n v="0"/>
    <n v="0"/>
    <n v="0"/>
    <n v="0"/>
    <n v="0"/>
    <n v="0"/>
    <n v="0"/>
    <n v="0"/>
    <n v="0"/>
    <n v="0"/>
    <n v="2"/>
    <n v="0"/>
    <n v="47"/>
    <n v="6"/>
    <n v="179"/>
    <n v="324"/>
    <n v="282"/>
    <n v="40"/>
    <n v="11"/>
    <m/>
    <m/>
    <m/>
    <m/>
    <m/>
    <m/>
    <m/>
  </r>
  <r>
    <x v="6"/>
    <x v="44"/>
    <x v="249"/>
    <x v="6"/>
    <n v="61"/>
    <n v="2"/>
    <n v="0"/>
    <n v="0"/>
    <n v="0"/>
    <n v="27"/>
    <n v="6"/>
    <n v="3"/>
    <n v="1"/>
    <n v="7"/>
    <n v="4"/>
    <n v="0"/>
    <n v="0"/>
    <n v="204"/>
    <n v="129"/>
    <n v="17"/>
    <n v="7"/>
    <n v="0"/>
    <n v="515"/>
    <n v="107"/>
    <n v="70"/>
    <n v="77"/>
    <n v="23"/>
    <n v="438"/>
    <n v="72"/>
    <n v="5"/>
    <n v="128"/>
    <n v="14"/>
    <n v="62"/>
    <n v="6"/>
    <n v="1"/>
    <n v="12"/>
    <n v="6"/>
    <n v="16"/>
    <n v="2"/>
    <n v="1"/>
    <n v="0"/>
    <n v="1"/>
    <n v="0"/>
    <n v="0"/>
    <n v="0"/>
    <n v="0"/>
    <n v="0"/>
    <n v="0"/>
    <n v="0"/>
    <n v="0"/>
    <n v="0"/>
    <n v="0"/>
    <n v="0"/>
    <n v="0"/>
    <n v="0"/>
    <n v="0"/>
    <n v="0"/>
    <n v="0"/>
    <n v="2"/>
    <n v="0"/>
    <n v="47"/>
    <n v="6"/>
    <n v="178"/>
    <n v="327"/>
    <n v="282"/>
    <n v="40"/>
    <n v="13"/>
    <m/>
    <m/>
    <m/>
    <m/>
    <m/>
    <m/>
    <m/>
  </r>
  <r>
    <x v="6"/>
    <x v="44"/>
    <x v="249"/>
    <x v="7"/>
    <n v="60"/>
    <n v="2"/>
    <n v="0"/>
    <n v="0"/>
    <n v="0"/>
    <n v="27"/>
    <n v="6"/>
    <n v="3"/>
    <n v="1"/>
    <n v="7"/>
    <n v="4"/>
    <n v="0"/>
    <n v="0"/>
    <n v="202"/>
    <n v="137"/>
    <n v="15"/>
    <n v="7"/>
    <n v="0"/>
    <n v="515"/>
    <n v="127"/>
    <n v="68"/>
    <n v="76"/>
    <n v="22"/>
    <n v="440"/>
    <n v="96"/>
    <n v="6"/>
    <n v="127"/>
    <n v="15"/>
    <n v="62"/>
    <n v="8"/>
    <n v="1"/>
    <n v="12"/>
    <n v="6"/>
    <n v="16"/>
    <n v="2"/>
    <n v="1"/>
    <n v="0"/>
    <n v="1"/>
    <n v="0"/>
    <n v="0"/>
    <n v="0"/>
    <n v="0"/>
    <n v="0"/>
    <n v="0"/>
    <n v="0"/>
    <n v="0"/>
    <n v="0"/>
    <n v="0"/>
    <n v="0"/>
    <n v="0"/>
    <n v="0"/>
    <n v="0"/>
    <n v="0"/>
    <n v="0"/>
    <n v="2"/>
    <n v="0"/>
    <n v="46"/>
    <n v="6"/>
    <n v="178"/>
    <n v="330"/>
    <n v="282"/>
    <n v="41"/>
    <n v="13"/>
    <m/>
    <m/>
    <m/>
    <m/>
    <m/>
    <m/>
    <m/>
  </r>
  <r>
    <x v="6"/>
    <x v="44"/>
    <x v="249"/>
    <x v="8"/>
    <n v="60"/>
    <n v="2"/>
    <n v="0"/>
    <n v="0"/>
    <n v="0"/>
    <n v="27"/>
    <n v="6"/>
    <n v="3"/>
    <n v="1"/>
    <n v="7"/>
    <n v="4"/>
    <n v="0"/>
    <n v="0"/>
    <n v="202"/>
    <n v="144"/>
    <n v="15"/>
    <n v="7"/>
    <n v="0"/>
    <n v="513"/>
    <n v="140"/>
    <n v="67"/>
    <n v="74"/>
    <n v="21"/>
    <n v="441"/>
    <n v="132"/>
    <n v="6"/>
    <n v="127"/>
    <n v="15"/>
    <n v="61"/>
    <n v="11"/>
    <n v="1"/>
    <n v="12"/>
    <n v="6"/>
    <n v="16"/>
    <n v="3"/>
    <n v="1"/>
    <n v="0"/>
    <n v="1"/>
    <n v="0"/>
    <n v="0"/>
    <n v="0"/>
    <n v="0"/>
    <n v="0"/>
    <n v="0"/>
    <n v="0"/>
    <n v="0"/>
    <n v="0"/>
    <n v="0"/>
    <n v="0"/>
    <n v="0"/>
    <n v="0"/>
    <n v="0"/>
    <n v="0"/>
    <n v="0"/>
    <n v="2"/>
    <n v="0"/>
    <n v="46"/>
    <n v="6"/>
    <n v="178"/>
    <n v="332"/>
    <n v="283"/>
    <n v="41"/>
    <n v="13"/>
    <n v="2284"/>
    <n v="311"/>
    <n v="0"/>
    <n v="32"/>
    <n v="880"/>
    <n v="174"/>
    <n v="1117"/>
  </r>
  <r>
    <x v="6"/>
    <x v="44"/>
    <x v="249"/>
    <x v="9"/>
    <n v="60"/>
    <n v="2"/>
    <n v="0"/>
    <n v="0"/>
    <n v="0"/>
    <n v="27"/>
    <n v="6"/>
    <n v="3"/>
    <n v="1"/>
    <n v="7"/>
    <n v="5"/>
    <n v="0"/>
    <n v="0"/>
    <n v="202"/>
    <n v="149"/>
    <n v="15"/>
    <n v="6"/>
    <n v="0"/>
    <n v="516"/>
    <n v="170"/>
    <n v="67"/>
    <n v="74"/>
    <n v="19"/>
    <n v="444"/>
    <n v="148"/>
    <n v="7"/>
    <n v="129"/>
    <n v="15"/>
    <n v="60"/>
    <n v="14"/>
    <n v="1"/>
    <n v="12"/>
    <n v="6"/>
    <n v="15"/>
    <n v="4"/>
    <n v="1"/>
    <n v="0"/>
    <n v="1"/>
    <n v="0"/>
    <n v="0"/>
    <n v="0"/>
    <n v="0"/>
    <n v="0"/>
    <n v="0"/>
    <n v="0"/>
    <n v="0"/>
    <n v="0"/>
    <n v="0"/>
    <n v="0"/>
    <n v="0"/>
    <n v="0"/>
    <n v="0"/>
    <n v="0"/>
    <n v="0"/>
    <n v="2"/>
    <n v="0"/>
    <n v="46"/>
    <n v="7"/>
    <n v="179"/>
    <n v="337"/>
    <n v="283"/>
    <n v="40"/>
    <n v="12"/>
    <n v="2284"/>
    <n v="425"/>
    <n v="0"/>
    <n v="32"/>
    <n v="879"/>
    <n v="172"/>
    <n v="1128"/>
  </r>
  <r>
    <x v="6"/>
    <x v="44"/>
    <x v="249"/>
    <x v="10"/>
    <n v="60"/>
    <n v="2"/>
    <n v="0"/>
    <n v="0"/>
    <n v="0"/>
    <n v="29"/>
    <n v="5"/>
    <n v="3"/>
    <n v="1"/>
    <n v="7"/>
    <n v="5"/>
    <n v="0"/>
    <n v="0"/>
    <n v="202"/>
    <n v="149"/>
    <n v="15"/>
    <n v="6"/>
    <n v="0"/>
    <n v="514"/>
    <n v="179"/>
    <n v="67"/>
    <n v="73"/>
    <n v="19"/>
    <n v="444"/>
    <n v="153"/>
    <n v="7"/>
    <n v="128"/>
    <n v="15"/>
    <n v="60"/>
    <n v="14"/>
    <n v="1"/>
    <n v="12"/>
    <n v="6"/>
    <n v="15"/>
    <n v="9"/>
    <n v="1"/>
    <n v="0"/>
    <n v="1"/>
    <n v="0"/>
    <n v="0"/>
    <n v="0"/>
    <n v="0"/>
    <n v="0"/>
    <n v="0"/>
    <n v="0"/>
    <n v="0"/>
    <n v="0"/>
    <n v="0"/>
    <n v="0"/>
    <n v="0"/>
    <n v="0"/>
    <n v="0"/>
    <n v="0"/>
    <n v="0"/>
    <n v="2"/>
    <n v="0"/>
    <n v="48"/>
    <n v="7"/>
    <n v="179"/>
    <n v="335"/>
    <n v="284"/>
    <n v="41"/>
    <n v="12"/>
    <n v="2285"/>
    <n v="458"/>
    <n v="0"/>
    <n v="32"/>
    <n v="876"/>
    <n v="171"/>
    <n v="1132"/>
  </r>
  <r>
    <x v="6"/>
    <x v="44"/>
    <x v="249"/>
    <x v="11"/>
    <n v="60"/>
    <n v="2"/>
    <n v="0"/>
    <n v="0"/>
    <n v="0"/>
    <n v="31"/>
    <n v="5"/>
    <n v="3"/>
    <n v="1"/>
    <n v="7"/>
    <n v="5"/>
    <n v="0"/>
    <n v="0"/>
    <n v="202"/>
    <n v="149"/>
    <n v="15"/>
    <n v="6"/>
    <n v="0"/>
    <n v="517"/>
    <n v="191"/>
    <n v="67"/>
    <n v="73"/>
    <n v="21"/>
    <n v="447"/>
    <n v="161"/>
    <n v="7"/>
    <n v="128"/>
    <n v="16"/>
    <n v="60"/>
    <n v="14"/>
    <n v="1"/>
    <n v="12"/>
    <n v="5"/>
    <n v="15"/>
    <n v="9"/>
    <n v="1"/>
    <n v="0"/>
    <n v="1"/>
    <n v="0"/>
    <n v="0"/>
    <n v="0"/>
    <n v="0"/>
    <n v="0"/>
    <n v="0"/>
    <n v="0"/>
    <n v="0"/>
    <n v="0"/>
    <n v="0"/>
    <n v="0"/>
    <n v="0"/>
    <n v="0"/>
    <n v="0"/>
    <n v="0"/>
    <n v="0"/>
    <n v="2"/>
    <n v="0"/>
    <n v="48"/>
    <n v="7"/>
    <n v="179"/>
    <n v="335"/>
    <n v="286"/>
    <n v="41"/>
    <n v="12"/>
    <n v="2290"/>
    <n v="502"/>
    <n v="0"/>
    <n v="32"/>
    <n v="873"/>
    <n v="172"/>
    <n v="1135"/>
  </r>
  <r>
    <x v="6"/>
    <x v="44"/>
    <x v="249"/>
    <x v="29"/>
    <n v="61"/>
    <n v="2"/>
    <n v="0"/>
    <n v="0"/>
    <n v="0"/>
    <n v="32"/>
    <n v="5"/>
    <n v="3"/>
    <n v="0"/>
    <n v="7"/>
    <n v="5"/>
    <n v="0"/>
    <n v="0"/>
    <n v="202"/>
    <n v="149"/>
    <n v="15"/>
    <n v="6"/>
    <n v="0"/>
    <n v="522"/>
    <n v="206"/>
    <n v="66"/>
    <n v="73"/>
    <n v="23"/>
    <n v="443"/>
    <n v="174"/>
    <n v="7"/>
    <n v="127"/>
    <n v="13"/>
    <n v="59"/>
    <n v="16"/>
    <n v="1"/>
    <n v="12"/>
    <n v="5"/>
    <n v="15"/>
    <n v="9"/>
    <n v="1"/>
    <n v="0"/>
    <n v="1"/>
    <n v="0"/>
    <n v="0"/>
    <n v="0"/>
    <n v="0"/>
    <n v="0"/>
    <n v="0"/>
    <n v="0"/>
    <n v="0"/>
    <n v="0"/>
    <n v="0"/>
    <n v="0"/>
    <n v="0"/>
    <n v="0"/>
    <n v="0"/>
    <n v="0"/>
    <n v="0"/>
    <n v="2"/>
    <n v="0"/>
    <n v="49"/>
    <n v="7"/>
    <n v="179"/>
    <n v="337"/>
    <n v="286"/>
    <n v="40"/>
    <n v="12"/>
    <n v="2291"/>
    <n v="541"/>
    <n v="0"/>
    <n v="32"/>
    <n v="868"/>
    <n v="173"/>
    <n v="1140"/>
  </r>
  <r>
    <x v="6"/>
    <x v="44"/>
    <x v="249"/>
    <x v="30"/>
    <n v="60"/>
    <n v="2"/>
    <n v="0"/>
    <n v="0"/>
    <n v="0"/>
    <n v="32"/>
    <n v="5"/>
    <n v="3"/>
    <n v="0"/>
    <n v="7"/>
    <n v="7"/>
    <n v="0"/>
    <n v="0"/>
    <n v="202"/>
    <n v="149"/>
    <n v="15"/>
    <n v="6"/>
    <n v="0"/>
    <n v="526"/>
    <n v="209"/>
    <n v="66"/>
    <n v="73"/>
    <n v="22"/>
    <n v="445"/>
    <n v="177"/>
    <n v="7"/>
    <n v="128"/>
    <n v="14"/>
    <n v="62"/>
    <n v="17"/>
    <n v="1"/>
    <n v="12"/>
    <n v="7"/>
    <n v="15"/>
    <n v="10"/>
    <n v="1"/>
    <n v="0"/>
    <n v="1"/>
    <n v="0"/>
    <n v="0"/>
    <n v="0"/>
    <n v="0"/>
    <n v="0"/>
    <n v="0"/>
    <n v="0"/>
    <n v="0"/>
    <n v="0"/>
    <n v="0"/>
    <n v="0"/>
    <n v="0"/>
    <n v="0"/>
    <n v="0"/>
    <n v="0"/>
    <n v="0"/>
    <n v="2"/>
    <n v="0"/>
    <n v="48"/>
    <n v="7"/>
    <n v="179"/>
    <n v="342"/>
    <n v="286"/>
    <n v="41"/>
    <n v="13"/>
    <n v="2296"/>
    <n v="554"/>
    <n v="0"/>
    <n v="32"/>
    <n v="865"/>
    <n v="172"/>
    <n v="1147"/>
  </r>
  <r>
    <x v="6"/>
    <x v="44"/>
    <x v="249"/>
    <x v="32"/>
    <n v="60"/>
    <n v="2"/>
    <n v="0"/>
    <n v="0"/>
    <n v="0"/>
    <n v="33"/>
    <n v="5"/>
    <n v="3"/>
    <n v="0"/>
    <n v="7"/>
    <n v="7"/>
    <n v="0"/>
    <n v="0"/>
    <n v="203"/>
    <n v="151"/>
    <n v="15"/>
    <n v="6"/>
    <n v="0"/>
    <n v="528"/>
    <n v="218"/>
    <n v="65"/>
    <n v="73"/>
    <n v="23"/>
    <n v="446"/>
    <n v="183"/>
    <n v="7"/>
    <n v="127"/>
    <n v="12"/>
    <n v="62"/>
    <n v="17"/>
    <n v="1"/>
    <n v="12"/>
    <n v="7"/>
    <n v="14"/>
    <n v="10"/>
    <n v="1"/>
    <n v="0"/>
    <n v="0"/>
    <n v="0"/>
    <n v="0"/>
    <n v="0"/>
    <n v="0"/>
    <n v="0"/>
    <n v="0"/>
    <n v="0"/>
    <n v="0"/>
    <n v="0"/>
    <n v="0"/>
    <n v="0"/>
    <n v="0"/>
    <n v="0"/>
    <n v="0"/>
    <n v="0"/>
    <n v="0"/>
    <n v="2"/>
    <n v="0"/>
    <n v="48"/>
    <n v="7"/>
    <n v="180"/>
    <n v="343"/>
    <n v="288"/>
    <n v="41"/>
    <n v="13"/>
    <n v="2302"/>
    <n v="571"/>
    <n v="0"/>
    <n v="31"/>
    <n v="858"/>
    <n v="174"/>
    <n v="1155"/>
  </r>
  <r>
    <x v="6"/>
    <x v="44"/>
    <x v="249"/>
    <x v="15"/>
    <n v="60"/>
    <n v="2"/>
    <n v="0"/>
    <n v="0"/>
    <n v="0"/>
    <n v="33"/>
    <n v="5"/>
    <n v="3"/>
    <n v="0"/>
    <n v="7"/>
    <n v="7"/>
    <n v="0"/>
    <n v="0"/>
    <n v="204"/>
    <n v="152"/>
    <n v="15"/>
    <n v="6"/>
    <n v="0"/>
    <n v="529"/>
    <n v="220"/>
    <n v="65"/>
    <n v="73"/>
    <n v="23"/>
    <n v="447"/>
    <n v="184"/>
    <n v="7"/>
    <n v="127"/>
    <n v="12"/>
    <n v="62"/>
    <n v="18"/>
    <n v="1"/>
    <n v="12"/>
    <n v="7"/>
    <n v="14"/>
    <n v="10"/>
    <n v="1"/>
    <n v="0"/>
    <n v="0"/>
    <n v="0"/>
    <n v="0"/>
    <n v="0"/>
    <n v="0"/>
    <n v="0"/>
    <n v="0"/>
    <n v="0"/>
    <n v="0"/>
    <n v="0"/>
    <n v="0"/>
    <n v="0"/>
    <n v="0"/>
    <n v="0"/>
    <n v="0"/>
    <n v="0"/>
    <n v="0"/>
    <n v="2"/>
    <n v="0"/>
    <n v="48"/>
    <n v="7"/>
    <n v="181"/>
    <n v="344"/>
    <n v="291"/>
    <n v="41"/>
    <n v="13"/>
    <n v="2307"/>
    <n v="581"/>
    <n v="0"/>
    <n v="31"/>
    <n v="856"/>
    <n v="177"/>
    <n v="1160"/>
  </r>
  <r>
    <x v="6"/>
    <x v="44"/>
    <x v="249"/>
    <x v="16"/>
    <n v="60"/>
    <n v="2"/>
    <n v="0"/>
    <n v="0"/>
    <n v="0"/>
    <n v="33"/>
    <n v="5"/>
    <n v="3"/>
    <n v="0"/>
    <n v="7"/>
    <n v="7"/>
    <n v="0"/>
    <n v="0"/>
    <n v="204"/>
    <n v="152"/>
    <n v="15"/>
    <n v="6"/>
    <n v="0"/>
    <n v="532"/>
    <n v="221"/>
    <n v="65"/>
    <n v="74"/>
    <n v="25"/>
    <n v="449"/>
    <n v="188"/>
    <n v="7"/>
    <n v="128"/>
    <n v="13"/>
    <n v="62"/>
    <n v="19"/>
    <n v="1"/>
    <n v="12"/>
    <n v="7"/>
    <n v="14"/>
    <n v="10"/>
    <n v="1"/>
    <n v="0"/>
    <n v="0"/>
    <n v="0"/>
    <n v="0"/>
    <n v="0"/>
    <n v="0"/>
    <n v="0"/>
    <n v="0"/>
    <n v="0"/>
    <n v="0"/>
    <n v="0"/>
    <n v="0"/>
    <n v="0"/>
    <n v="0"/>
    <n v="0"/>
    <n v="0"/>
    <n v="0"/>
    <n v="0"/>
    <n v="2"/>
    <n v="0"/>
    <n v="48"/>
    <n v="7"/>
    <n v="181"/>
    <n v="344"/>
    <n v="292"/>
    <n v="41"/>
    <n v="13"/>
    <n v="2313"/>
    <n v="591"/>
    <n v="0"/>
    <n v="31"/>
    <n v="854"/>
    <n v="183"/>
    <n v="1164"/>
  </r>
  <r>
    <x v="6"/>
    <x v="42"/>
    <x v="250"/>
    <x v="0"/>
    <n v="120"/>
    <n v="5"/>
    <n v="0"/>
    <n v="1"/>
    <n v="0"/>
    <n v="20"/>
    <n v="2"/>
    <n v="17"/>
    <n v="4"/>
    <n v="4"/>
    <n v="0"/>
    <n v="0"/>
    <n v="0"/>
    <n v="702"/>
    <n v="0"/>
    <n v="282"/>
    <n v="36"/>
    <n v="24"/>
    <n v="1078"/>
    <n v="0"/>
    <n v="45"/>
    <n v="224"/>
    <n v="21"/>
    <n v="1292"/>
    <n v="56"/>
    <n v="23"/>
    <n v="205"/>
    <n v="47"/>
    <n v="151"/>
    <n v="0"/>
    <n v="2"/>
    <n v="32"/>
    <n v="5"/>
    <n v="90"/>
    <n v="0"/>
    <n v="9"/>
    <n v="2"/>
    <n v="1"/>
    <n v="0"/>
    <n v="0"/>
    <n v="0"/>
    <n v="0"/>
    <n v="0"/>
    <n v="0"/>
    <n v="0"/>
    <n v="0"/>
    <n v="0"/>
    <n v="0"/>
    <n v="0"/>
    <n v="50"/>
    <n v="27"/>
    <n v="0"/>
    <n v="4"/>
    <n v="6"/>
    <m/>
    <m/>
    <m/>
    <m/>
    <m/>
    <m/>
    <m/>
    <m/>
    <m/>
    <m/>
    <m/>
    <m/>
    <m/>
    <m/>
    <m/>
    <m/>
  </r>
  <r>
    <x v="6"/>
    <x v="42"/>
    <x v="250"/>
    <x v="1"/>
    <n v="120"/>
    <n v="5"/>
    <n v="0"/>
    <n v="1"/>
    <n v="0"/>
    <n v="25"/>
    <n v="2"/>
    <n v="17"/>
    <n v="4"/>
    <n v="4"/>
    <n v="0"/>
    <n v="1"/>
    <n v="0"/>
    <n v="703"/>
    <n v="0"/>
    <n v="345"/>
    <n v="36"/>
    <n v="24"/>
    <n v="1084"/>
    <n v="0"/>
    <n v="73"/>
    <n v="222"/>
    <n v="22"/>
    <n v="1291"/>
    <n v="84"/>
    <n v="23"/>
    <n v="204"/>
    <n v="47"/>
    <n v="152"/>
    <n v="0"/>
    <n v="2"/>
    <n v="32"/>
    <n v="5"/>
    <n v="91"/>
    <n v="0"/>
    <n v="10"/>
    <n v="2"/>
    <n v="1"/>
    <n v="0"/>
    <n v="0"/>
    <n v="0"/>
    <n v="0"/>
    <n v="0"/>
    <n v="0"/>
    <n v="0"/>
    <n v="0"/>
    <n v="0"/>
    <n v="0"/>
    <n v="0"/>
    <n v="50"/>
    <n v="28"/>
    <n v="0"/>
    <n v="4"/>
    <n v="6"/>
    <m/>
    <m/>
    <m/>
    <m/>
    <m/>
    <m/>
    <m/>
    <m/>
    <m/>
    <m/>
    <m/>
    <m/>
    <m/>
    <m/>
    <m/>
    <m/>
  </r>
  <r>
    <x v="6"/>
    <x v="42"/>
    <x v="250"/>
    <x v="2"/>
    <n v="120"/>
    <n v="5"/>
    <n v="0"/>
    <n v="1"/>
    <n v="0"/>
    <n v="36"/>
    <n v="2"/>
    <n v="17"/>
    <n v="4"/>
    <n v="4"/>
    <n v="2"/>
    <n v="0"/>
    <n v="0"/>
    <n v="701"/>
    <n v="415"/>
    <n v="50"/>
    <n v="36"/>
    <n v="24"/>
    <n v="1083"/>
    <n v="144"/>
    <n v="28"/>
    <n v="218"/>
    <n v="22"/>
    <n v="1286"/>
    <n v="115"/>
    <n v="22"/>
    <n v="203"/>
    <n v="46"/>
    <n v="155"/>
    <n v="4"/>
    <n v="4"/>
    <n v="32"/>
    <n v="5"/>
    <n v="93"/>
    <n v="16"/>
    <n v="6"/>
    <n v="2"/>
    <n v="1"/>
    <n v="0"/>
    <n v="0"/>
    <n v="0"/>
    <n v="0"/>
    <n v="0"/>
    <n v="0"/>
    <n v="0"/>
    <n v="0"/>
    <n v="0"/>
    <n v="0"/>
    <n v="0"/>
    <n v="0"/>
    <n v="0"/>
    <n v="0"/>
    <n v="0"/>
    <n v="0"/>
    <n v="5"/>
    <n v="1"/>
    <n v="92"/>
    <n v="3"/>
    <n v="581"/>
    <n v="769"/>
    <n v="987"/>
    <n v="99"/>
    <n v="80"/>
    <m/>
    <m/>
    <m/>
    <m/>
    <m/>
    <m/>
    <m/>
  </r>
  <r>
    <x v="6"/>
    <x v="42"/>
    <x v="250"/>
    <x v="3"/>
    <n v="120"/>
    <n v="5"/>
    <n v="0"/>
    <n v="1"/>
    <n v="0"/>
    <n v="39"/>
    <n v="2"/>
    <n v="17"/>
    <n v="4"/>
    <n v="4"/>
    <n v="2"/>
    <n v="0"/>
    <n v="0"/>
    <n v="703"/>
    <n v="449"/>
    <n v="50"/>
    <n v="35"/>
    <n v="24"/>
    <n v="1085"/>
    <n v="190"/>
    <n v="28"/>
    <n v="219"/>
    <n v="22"/>
    <n v="1286"/>
    <n v="148"/>
    <n v="22"/>
    <n v="202"/>
    <n v="46"/>
    <n v="155"/>
    <n v="7"/>
    <n v="4"/>
    <n v="31"/>
    <n v="5"/>
    <n v="95"/>
    <n v="18"/>
    <n v="6"/>
    <n v="2"/>
    <n v="1"/>
    <n v="0"/>
    <n v="0"/>
    <n v="0"/>
    <n v="0"/>
    <n v="0"/>
    <n v="0"/>
    <n v="0"/>
    <n v="0"/>
    <n v="0"/>
    <n v="0"/>
    <n v="0"/>
    <n v="0"/>
    <n v="0"/>
    <n v="0"/>
    <n v="0"/>
    <n v="0"/>
    <n v="5"/>
    <n v="1"/>
    <n v="92"/>
    <n v="3"/>
    <n v="583"/>
    <n v="770"/>
    <n v="989"/>
    <n v="100"/>
    <n v="82"/>
    <m/>
    <m/>
    <m/>
    <m/>
    <m/>
    <m/>
    <m/>
  </r>
  <r>
    <x v="6"/>
    <x v="42"/>
    <x v="250"/>
    <x v="4"/>
    <n v="120"/>
    <n v="5"/>
    <n v="0"/>
    <n v="1"/>
    <n v="0"/>
    <n v="42"/>
    <n v="2"/>
    <n v="17"/>
    <n v="4"/>
    <n v="4"/>
    <n v="2"/>
    <n v="0"/>
    <n v="0"/>
    <n v="700"/>
    <n v="467"/>
    <n v="49"/>
    <n v="35"/>
    <n v="24"/>
    <n v="1082"/>
    <n v="245"/>
    <n v="28"/>
    <n v="212"/>
    <n v="22"/>
    <n v="1288"/>
    <n v="189"/>
    <n v="22"/>
    <n v="201"/>
    <n v="47"/>
    <n v="153"/>
    <n v="8"/>
    <n v="4"/>
    <n v="29"/>
    <n v="5"/>
    <n v="94"/>
    <n v="18"/>
    <n v="6"/>
    <n v="2"/>
    <n v="1"/>
    <n v="0"/>
    <n v="0"/>
    <n v="0"/>
    <n v="0"/>
    <n v="0"/>
    <n v="0"/>
    <n v="0"/>
    <n v="0"/>
    <n v="0"/>
    <n v="0"/>
    <n v="0"/>
    <n v="0"/>
    <n v="0"/>
    <n v="0"/>
    <n v="0"/>
    <n v="0"/>
    <n v="5"/>
    <n v="1"/>
    <n v="92"/>
    <n v="3"/>
    <n v="581"/>
    <n v="774"/>
    <n v="990"/>
    <n v="100"/>
    <n v="81"/>
    <m/>
    <m/>
    <m/>
    <m/>
    <m/>
    <m/>
    <m/>
  </r>
  <r>
    <x v="6"/>
    <x v="42"/>
    <x v="250"/>
    <x v="5"/>
    <n v="121"/>
    <n v="5"/>
    <n v="0"/>
    <n v="1"/>
    <n v="0"/>
    <n v="48"/>
    <n v="2"/>
    <n v="17"/>
    <n v="4"/>
    <n v="4"/>
    <n v="2"/>
    <n v="0"/>
    <n v="0"/>
    <n v="700"/>
    <n v="495"/>
    <n v="49"/>
    <n v="35"/>
    <n v="24"/>
    <n v="1080"/>
    <n v="319"/>
    <n v="28"/>
    <n v="211"/>
    <n v="20"/>
    <n v="1290"/>
    <n v="278"/>
    <n v="23"/>
    <n v="199"/>
    <n v="47"/>
    <n v="150"/>
    <n v="11"/>
    <n v="4"/>
    <n v="28"/>
    <n v="5"/>
    <n v="95"/>
    <n v="22"/>
    <n v="6"/>
    <n v="2"/>
    <n v="1"/>
    <n v="0"/>
    <n v="0"/>
    <n v="0"/>
    <n v="0"/>
    <n v="0"/>
    <n v="0"/>
    <n v="0"/>
    <n v="0"/>
    <n v="0"/>
    <n v="0"/>
    <n v="0"/>
    <n v="0"/>
    <n v="0"/>
    <n v="0"/>
    <n v="0"/>
    <n v="0"/>
    <n v="5"/>
    <n v="1"/>
    <n v="93"/>
    <n v="3"/>
    <n v="581"/>
    <n v="778"/>
    <n v="992"/>
    <n v="98"/>
    <n v="82"/>
    <m/>
    <m/>
    <m/>
    <m/>
    <m/>
    <m/>
    <m/>
  </r>
  <r>
    <x v="6"/>
    <x v="42"/>
    <x v="250"/>
    <x v="6"/>
    <n v="122"/>
    <n v="5"/>
    <n v="1"/>
    <n v="1"/>
    <n v="0"/>
    <n v="59"/>
    <n v="3"/>
    <n v="16"/>
    <n v="3"/>
    <n v="4"/>
    <n v="2"/>
    <n v="0"/>
    <n v="0"/>
    <n v="702"/>
    <n v="511"/>
    <n v="49"/>
    <n v="36"/>
    <n v="24"/>
    <n v="1079"/>
    <n v="381"/>
    <n v="28"/>
    <n v="212"/>
    <n v="20"/>
    <n v="1291"/>
    <n v="397"/>
    <n v="23"/>
    <n v="197"/>
    <n v="47"/>
    <n v="152"/>
    <n v="16"/>
    <n v="4"/>
    <n v="29"/>
    <n v="5"/>
    <n v="95"/>
    <n v="44"/>
    <n v="6"/>
    <n v="2"/>
    <n v="1"/>
    <n v="0"/>
    <n v="0"/>
    <n v="0"/>
    <n v="0"/>
    <n v="0"/>
    <n v="0"/>
    <n v="0"/>
    <n v="0"/>
    <n v="0"/>
    <n v="0"/>
    <n v="0"/>
    <n v="0"/>
    <n v="0"/>
    <n v="0"/>
    <n v="0"/>
    <n v="0"/>
    <n v="5"/>
    <n v="1"/>
    <n v="94"/>
    <n v="3"/>
    <n v="582"/>
    <n v="776"/>
    <n v="994"/>
    <n v="100"/>
    <n v="82"/>
    <m/>
    <m/>
    <m/>
    <m/>
    <m/>
    <m/>
    <m/>
  </r>
  <r>
    <x v="6"/>
    <x v="42"/>
    <x v="250"/>
    <x v="7"/>
    <n v="122"/>
    <n v="5"/>
    <n v="1"/>
    <n v="1"/>
    <n v="0"/>
    <n v="62"/>
    <n v="2"/>
    <n v="16"/>
    <n v="3"/>
    <n v="4"/>
    <n v="2"/>
    <n v="0"/>
    <n v="0"/>
    <n v="702"/>
    <n v="525"/>
    <n v="49"/>
    <n v="36"/>
    <n v="24"/>
    <n v="1079"/>
    <n v="434"/>
    <n v="28"/>
    <n v="211"/>
    <n v="20"/>
    <n v="1289"/>
    <n v="522"/>
    <n v="23"/>
    <n v="196"/>
    <n v="47"/>
    <n v="151"/>
    <n v="24"/>
    <n v="4"/>
    <n v="29"/>
    <n v="4"/>
    <n v="94"/>
    <n v="50"/>
    <n v="6"/>
    <n v="2"/>
    <n v="1"/>
    <n v="0"/>
    <n v="0"/>
    <n v="0"/>
    <n v="0"/>
    <n v="0"/>
    <n v="0"/>
    <n v="0"/>
    <n v="0"/>
    <n v="0"/>
    <n v="0"/>
    <n v="0"/>
    <n v="0"/>
    <n v="0"/>
    <n v="0"/>
    <n v="0"/>
    <n v="0"/>
    <n v="5"/>
    <n v="1"/>
    <n v="96"/>
    <n v="3"/>
    <n v="582"/>
    <n v="777"/>
    <n v="993"/>
    <n v="100"/>
    <n v="81"/>
    <m/>
    <m/>
    <m/>
    <m/>
    <m/>
    <m/>
    <m/>
  </r>
  <r>
    <x v="6"/>
    <x v="42"/>
    <x v="250"/>
    <x v="8"/>
    <n v="122"/>
    <n v="5"/>
    <n v="1"/>
    <n v="1"/>
    <n v="0"/>
    <n v="66"/>
    <n v="2"/>
    <n v="16"/>
    <n v="3"/>
    <n v="4"/>
    <n v="3"/>
    <n v="0"/>
    <n v="0"/>
    <n v="701"/>
    <n v="531"/>
    <n v="49"/>
    <n v="36"/>
    <n v="26"/>
    <n v="1084"/>
    <n v="489"/>
    <n v="28"/>
    <n v="210"/>
    <n v="20"/>
    <n v="1286"/>
    <n v="606"/>
    <n v="24"/>
    <n v="193"/>
    <n v="48"/>
    <n v="152"/>
    <n v="33"/>
    <n v="4"/>
    <n v="29"/>
    <n v="4"/>
    <n v="96"/>
    <n v="55"/>
    <n v="6"/>
    <n v="2"/>
    <n v="1"/>
    <n v="0"/>
    <n v="0"/>
    <n v="0"/>
    <n v="0"/>
    <n v="0"/>
    <n v="0"/>
    <n v="0"/>
    <n v="0"/>
    <n v="0"/>
    <n v="0"/>
    <n v="0"/>
    <n v="0"/>
    <n v="0"/>
    <n v="0"/>
    <n v="0"/>
    <n v="0"/>
    <n v="5"/>
    <n v="1"/>
    <n v="96"/>
    <n v="3"/>
    <n v="578"/>
    <n v="782"/>
    <n v="990"/>
    <n v="101"/>
    <n v="83"/>
    <n v="4808"/>
    <n v="1206"/>
    <n v="0"/>
    <n v="102"/>
    <n v="1323"/>
    <n v="215"/>
    <n v="2958"/>
  </r>
  <r>
    <x v="6"/>
    <x v="42"/>
    <x v="250"/>
    <x v="9"/>
    <n v="122"/>
    <n v="5"/>
    <n v="3"/>
    <n v="1"/>
    <n v="0"/>
    <n v="73"/>
    <n v="2"/>
    <n v="16"/>
    <n v="3"/>
    <n v="4"/>
    <n v="3"/>
    <n v="0"/>
    <n v="0"/>
    <n v="706"/>
    <n v="540"/>
    <n v="49"/>
    <n v="36"/>
    <n v="25"/>
    <n v="1087"/>
    <n v="530"/>
    <n v="27"/>
    <n v="206"/>
    <n v="20"/>
    <n v="1284"/>
    <n v="668"/>
    <n v="24"/>
    <n v="188"/>
    <n v="49"/>
    <n v="154"/>
    <n v="53"/>
    <n v="4"/>
    <n v="29"/>
    <n v="4"/>
    <n v="95"/>
    <n v="57"/>
    <n v="6"/>
    <n v="2"/>
    <n v="1"/>
    <n v="0"/>
    <n v="0"/>
    <n v="0"/>
    <n v="0"/>
    <n v="0"/>
    <n v="0"/>
    <n v="0"/>
    <n v="0"/>
    <n v="0"/>
    <n v="0"/>
    <n v="0"/>
    <n v="0"/>
    <n v="0"/>
    <n v="0"/>
    <n v="0"/>
    <n v="0"/>
    <n v="5"/>
    <n v="1"/>
    <n v="97"/>
    <n v="3"/>
    <n v="584"/>
    <n v="790"/>
    <n v="988"/>
    <n v="104"/>
    <n v="82"/>
    <n v="4809"/>
    <n v="1496"/>
    <n v="0"/>
    <n v="102"/>
    <n v="1305"/>
    <n v="213"/>
    <n v="2974"/>
  </r>
  <r>
    <x v="6"/>
    <x v="42"/>
    <x v="250"/>
    <x v="10"/>
    <n v="122"/>
    <n v="5"/>
    <n v="3"/>
    <n v="1"/>
    <n v="0"/>
    <n v="74"/>
    <n v="2"/>
    <n v="15"/>
    <n v="3"/>
    <n v="4"/>
    <n v="3"/>
    <n v="0"/>
    <n v="0"/>
    <n v="708"/>
    <n v="543"/>
    <n v="49"/>
    <n v="37"/>
    <n v="25"/>
    <n v="1090"/>
    <n v="547"/>
    <n v="27"/>
    <n v="204"/>
    <n v="20"/>
    <n v="1285"/>
    <n v="689"/>
    <n v="23"/>
    <n v="188"/>
    <n v="49"/>
    <n v="154"/>
    <n v="55"/>
    <n v="4"/>
    <n v="29"/>
    <n v="4"/>
    <n v="95"/>
    <n v="60"/>
    <n v="6"/>
    <n v="2"/>
    <n v="1"/>
    <n v="0"/>
    <n v="0"/>
    <n v="0"/>
    <n v="0"/>
    <n v="0"/>
    <n v="0"/>
    <n v="0"/>
    <n v="0"/>
    <n v="0"/>
    <n v="0"/>
    <n v="0"/>
    <n v="0"/>
    <n v="0"/>
    <n v="0"/>
    <n v="0"/>
    <n v="0"/>
    <n v="5"/>
    <n v="1"/>
    <n v="97"/>
    <n v="3"/>
    <n v="585"/>
    <n v="796"/>
    <n v="990"/>
    <n v="104"/>
    <n v="82"/>
    <n v="4809"/>
    <n v="1589"/>
    <n v="0"/>
    <n v="102"/>
    <n v="1301"/>
    <n v="213"/>
    <n v="2977"/>
  </r>
  <r>
    <x v="6"/>
    <x v="42"/>
    <x v="250"/>
    <x v="11"/>
    <n v="122"/>
    <n v="5"/>
    <n v="3"/>
    <n v="1"/>
    <n v="0"/>
    <n v="74"/>
    <n v="2"/>
    <n v="15"/>
    <n v="3"/>
    <n v="3"/>
    <n v="3"/>
    <n v="0"/>
    <n v="0"/>
    <n v="712"/>
    <n v="549"/>
    <n v="49"/>
    <n v="38"/>
    <n v="26"/>
    <n v="1089"/>
    <n v="566"/>
    <n v="27"/>
    <n v="203"/>
    <n v="17"/>
    <n v="1285"/>
    <n v="713"/>
    <n v="22"/>
    <n v="189"/>
    <n v="48"/>
    <n v="154"/>
    <n v="55"/>
    <n v="4"/>
    <n v="30"/>
    <n v="4"/>
    <n v="93"/>
    <n v="59"/>
    <n v="6"/>
    <n v="2"/>
    <n v="1"/>
    <n v="0"/>
    <n v="0"/>
    <n v="0"/>
    <n v="0"/>
    <n v="0"/>
    <n v="0"/>
    <n v="0"/>
    <n v="0"/>
    <n v="0"/>
    <n v="0"/>
    <n v="0"/>
    <n v="0"/>
    <n v="0"/>
    <n v="0"/>
    <n v="0"/>
    <n v="0"/>
    <n v="5"/>
    <n v="1"/>
    <n v="97"/>
    <n v="3"/>
    <n v="588"/>
    <n v="802"/>
    <n v="989"/>
    <n v="105"/>
    <n v="81"/>
    <n v="4817"/>
    <n v="1699"/>
    <n v="0"/>
    <n v="101"/>
    <n v="1293"/>
    <n v="213"/>
    <n v="2988"/>
  </r>
  <r>
    <x v="6"/>
    <x v="42"/>
    <x v="250"/>
    <x v="29"/>
    <n v="123"/>
    <n v="5"/>
    <n v="4"/>
    <n v="1"/>
    <n v="1"/>
    <n v="78"/>
    <n v="2"/>
    <n v="15"/>
    <n v="3"/>
    <n v="3"/>
    <n v="3"/>
    <n v="0"/>
    <n v="0"/>
    <n v="712"/>
    <n v="552"/>
    <n v="49"/>
    <n v="38"/>
    <n v="26"/>
    <n v="1092"/>
    <n v="578"/>
    <n v="27"/>
    <n v="203"/>
    <n v="18"/>
    <n v="1288"/>
    <n v="734"/>
    <n v="22"/>
    <n v="190"/>
    <n v="48"/>
    <n v="154"/>
    <n v="58"/>
    <n v="5"/>
    <n v="28"/>
    <n v="4"/>
    <n v="93"/>
    <n v="63"/>
    <n v="6"/>
    <n v="2"/>
    <n v="1"/>
    <n v="0"/>
    <n v="0"/>
    <n v="0"/>
    <n v="0"/>
    <n v="0"/>
    <n v="0"/>
    <n v="0"/>
    <n v="0"/>
    <n v="0"/>
    <n v="0"/>
    <n v="0"/>
    <n v="0"/>
    <n v="0"/>
    <n v="0"/>
    <n v="0"/>
    <n v="0"/>
    <n v="5"/>
    <n v="1"/>
    <n v="98"/>
    <n v="3"/>
    <n v="588"/>
    <n v="808"/>
    <n v="991"/>
    <n v="105"/>
    <n v="81"/>
    <n v="4813"/>
    <n v="1786"/>
    <n v="0"/>
    <n v="101"/>
    <n v="1280"/>
    <n v="216"/>
    <n v="2986"/>
  </r>
  <r>
    <x v="6"/>
    <x v="42"/>
    <x v="250"/>
    <x v="30"/>
    <n v="124"/>
    <n v="5"/>
    <n v="4"/>
    <n v="1"/>
    <n v="1"/>
    <n v="78"/>
    <n v="2"/>
    <n v="16"/>
    <n v="3"/>
    <n v="3"/>
    <n v="3"/>
    <n v="0"/>
    <n v="0"/>
    <n v="714"/>
    <n v="553"/>
    <n v="49"/>
    <n v="38"/>
    <n v="26"/>
    <n v="1094"/>
    <n v="581"/>
    <n v="26"/>
    <n v="202"/>
    <n v="18"/>
    <n v="1286"/>
    <n v="737"/>
    <n v="22"/>
    <n v="190"/>
    <n v="48"/>
    <n v="157"/>
    <n v="60"/>
    <n v="5"/>
    <n v="28"/>
    <n v="4"/>
    <n v="94"/>
    <n v="65"/>
    <n v="6"/>
    <n v="2"/>
    <n v="2"/>
    <n v="0"/>
    <n v="0"/>
    <n v="0"/>
    <n v="0"/>
    <n v="0"/>
    <n v="0"/>
    <n v="0"/>
    <n v="0"/>
    <n v="0"/>
    <n v="0"/>
    <n v="0"/>
    <n v="0"/>
    <n v="0"/>
    <n v="0"/>
    <n v="0"/>
    <n v="0"/>
    <n v="5"/>
    <n v="1"/>
    <n v="98"/>
    <n v="3"/>
    <n v="590"/>
    <n v="809"/>
    <n v="989"/>
    <n v="108"/>
    <n v="81"/>
    <n v="4818"/>
    <n v="1807"/>
    <n v="0"/>
    <n v="102"/>
    <n v="1280"/>
    <n v="218"/>
    <n v="2991"/>
  </r>
  <r>
    <x v="6"/>
    <x v="42"/>
    <x v="250"/>
    <x v="32"/>
    <n v="124"/>
    <n v="5"/>
    <n v="4"/>
    <n v="1"/>
    <n v="1"/>
    <n v="78"/>
    <n v="2"/>
    <n v="16"/>
    <n v="3"/>
    <n v="3"/>
    <n v="3"/>
    <n v="0"/>
    <n v="0"/>
    <n v="715"/>
    <n v="553"/>
    <n v="50"/>
    <n v="38"/>
    <n v="24"/>
    <n v="1093"/>
    <n v="591"/>
    <n v="25"/>
    <n v="198"/>
    <n v="18"/>
    <n v="1285"/>
    <n v="743"/>
    <n v="22"/>
    <n v="190"/>
    <n v="48"/>
    <n v="157"/>
    <n v="64"/>
    <n v="5"/>
    <n v="28"/>
    <n v="4"/>
    <n v="93"/>
    <n v="65"/>
    <n v="6"/>
    <n v="2"/>
    <n v="2"/>
    <n v="0"/>
    <n v="0"/>
    <n v="0"/>
    <n v="0"/>
    <n v="0"/>
    <n v="0"/>
    <n v="0"/>
    <n v="0"/>
    <n v="0"/>
    <n v="0"/>
    <n v="0"/>
    <n v="0"/>
    <n v="0"/>
    <n v="0"/>
    <n v="0"/>
    <n v="0"/>
    <n v="5"/>
    <n v="1"/>
    <n v="98"/>
    <n v="3"/>
    <n v="591"/>
    <n v="812"/>
    <n v="988"/>
    <n v="109"/>
    <n v="81"/>
    <n v="4820"/>
    <n v="1851"/>
    <n v="0"/>
    <n v="102"/>
    <n v="1268"/>
    <n v="213"/>
    <n v="3007"/>
  </r>
  <r>
    <x v="6"/>
    <x v="42"/>
    <x v="250"/>
    <x v="15"/>
    <n v="124"/>
    <n v="5"/>
    <n v="4"/>
    <n v="1"/>
    <n v="1"/>
    <n v="79"/>
    <n v="3"/>
    <n v="15"/>
    <n v="3"/>
    <n v="3"/>
    <n v="3"/>
    <n v="0"/>
    <n v="0"/>
    <n v="716"/>
    <n v="555"/>
    <n v="50"/>
    <n v="38"/>
    <n v="24"/>
    <n v="1094"/>
    <n v="595"/>
    <n v="25"/>
    <n v="195"/>
    <n v="18"/>
    <n v="1286"/>
    <n v="745"/>
    <n v="22"/>
    <n v="192"/>
    <n v="49"/>
    <n v="158"/>
    <n v="65"/>
    <n v="5"/>
    <n v="29"/>
    <n v="4"/>
    <n v="93"/>
    <n v="66"/>
    <n v="6"/>
    <n v="2"/>
    <n v="2"/>
    <n v="0"/>
    <n v="0"/>
    <n v="0"/>
    <n v="0"/>
    <n v="0"/>
    <n v="0"/>
    <n v="0"/>
    <n v="0"/>
    <n v="0"/>
    <n v="0"/>
    <n v="0"/>
    <n v="0"/>
    <n v="0"/>
    <n v="0"/>
    <n v="0"/>
    <n v="0"/>
    <n v="5"/>
    <n v="1"/>
    <n v="98"/>
    <n v="3"/>
    <n v="592"/>
    <n v="817"/>
    <n v="987"/>
    <n v="109"/>
    <n v="81"/>
    <n v="4818"/>
    <n v="1872"/>
    <n v="0"/>
    <n v="102"/>
    <n v="1266"/>
    <n v="216"/>
    <n v="3011"/>
  </r>
  <r>
    <x v="6"/>
    <x v="42"/>
    <x v="250"/>
    <x v="16"/>
    <n v="124"/>
    <n v="5"/>
    <n v="4"/>
    <n v="1"/>
    <n v="1"/>
    <n v="80"/>
    <n v="3"/>
    <n v="15"/>
    <n v="3"/>
    <n v="3"/>
    <n v="3"/>
    <n v="0"/>
    <n v="0"/>
    <n v="716"/>
    <n v="555"/>
    <n v="50"/>
    <n v="38"/>
    <n v="24"/>
    <n v="1096"/>
    <n v="600"/>
    <n v="26"/>
    <n v="196"/>
    <n v="18"/>
    <n v="1285"/>
    <n v="752"/>
    <n v="22"/>
    <n v="190"/>
    <n v="47"/>
    <n v="159"/>
    <n v="66"/>
    <n v="5"/>
    <n v="30"/>
    <n v="4"/>
    <n v="93"/>
    <n v="66"/>
    <n v="6"/>
    <n v="2"/>
    <n v="2"/>
    <n v="0"/>
    <n v="0"/>
    <n v="0"/>
    <n v="0"/>
    <n v="0"/>
    <n v="0"/>
    <n v="0"/>
    <n v="0"/>
    <n v="0"/>
    <n v="0"/>
    <n v="0"/>
    <n v="0"/>
    <n v="0"/>
    <n v="0"/>
    <n v="0"/>
    <n v="0"/>
    <n v="5"/>
    <n v="1"/>
    <n v="98"/>
    <n v="3"/>
    <n v="592"/>
    <n v="817"/>
    <n v="991"/>
    <n v="109"/>
    <n v="81"/>
    <n v="4818"/>
    <n v="1901"/>
    <n v="0"/>
    <n v="102"/>
    <n v="1259"/>
    <n v="215"/>
    <n v="3028"/>
  </r>
  <r>
    <x v="6"/>
    <x v="46"/>
    <x v="251"/>
    <x v="16"/>
    <m/>
    <m/>
    <m/>
    <m/>
    <m/>
    <m/>
    <m/>
    <m/>
    <m/>
    <m/>
    <m/>
    <m/>
    <m/>
    <n v="5"/>
    <m/>
    <m/>
    <m/>
    <n v="5"/>
    <m/>
    <m/>
    <m/>
    <m/>
    <m/>
    <n v="9"/>
    <m/>
    <m/>
    <m/>
    <n v="9"/>
    <m/>
    <m/>
    <m/>
    <m/>
    <m/>
    <m/>
    <m/>
    <m/>
    <m/>
    <m/>
    <m/>
    <m/>
    <m/>
    <m/>
    <m/>
    <m/>
    <m/>
    <m/>
    <m/>
    <m/>
    <m/>
    <m/>
    <m/>
    <m/>
    <m/>
    <m/>
    <m/>
    <m/>
    <m/>
    <m/>
    <m/>
    <m/>
    <m/>
    <m/>
    <m/>
    <n v="77"/>
    <m/>
    <m/>
    <m/>
    <m/>
    <n v="77"/>
    <m/>
  </r>
  <r>
    <x v="6"/>
    <x v="46"/>
    <x v="251"/>
    <x v="16"/>
    <n v="162"/>
    <n v="2"/>
    <n v="1"/>
    <m/>
    <m/>
    <n v="97"/>
    <n v="7"/>
    <n v="24"/>
    <n v="4"/>
    <n v="11"/>
    <n v="9"/>
    <n v="1"/>
    <m/>
    <n v="601"/>
    <n v="438"/>
    <n v="39"/>
    <n v="34"/>
    <n v="3"/>
    <n v="1950"/>
    <n v="999"/>
    <n v="30"/>
    <n v="434"/>
    <n v="9"/>
    <n v="1653"/>
    <n v="789"/>
    <n v="29"/>
    <n v="458"/>
    <n v="37"/>
    <n v="284"/>
    <n v="97"/>
    <n v="1"/>
    <n v="90"/>
    <n v="7"/>
    <n v="55"/>
    <n v="5"/>
    <n v="9"/>
    <n v="1"/>
    <n v="3"/>
    <m/>
    <m/>
    <m/>
    <m/>
    <m/>
    <m/>
    <m/>
    <m/>
    <m/>
    <m/>
    <m/>
    <m/>
    <m/>
    <m/>
    <m/>
    <m/>
    <n v="2"/>
    <m/>
    <n v="130"/>
    <n v="9"/>
    <n v="517"/>
    <n v="1437"/>
    <n v="1099"/>
    <n v="176"/>
    <n v="40"/>
    <n v="9332"/>
    <n v="2929"/>
    <m/>
    <n v="64"/>
    <n v="3607"/>
    <n v="345"/>
    <n v="5065"/>
  </r>
  <r>
    <x v="6"/>
    <x v="42"/>
    <x v="252"/>
    <x v="0"/>
    <n v="100"/>
    <n v="4"/>
    <n v="1"/>
    <n v="0"/>
    <n v="0"/>
    <n v="20"/>
    <n v="2"/>
    <n v="14"/>
    <n v="4"/>
    <n v="0"/>
    <n v="0"/>
    <n v="0"/>
    <n v="0"/>
    <n v="342"/>
    <n v="0"/>
    <n v="105"/>
    <n v="11"/>
    <n v="27"/>
    <n v="909"/>
    <n v="0"/>
    <n v="26"/>
    <n v="156"/>
    <n v="32"/>
    <n v="719"/>
    <n v="18"/>
    <n v="9"/>
    <n v="140"/>
    <n v="48"/>
    <n v="183"/>
    <n v="0"/>
    <n v="5"/>
    <n v="43"/>
    <n v="6"/>
    <n v="31"/>
    <n v="0"/>
    <n v="2"/>
    <n v="1"/>
    <n v="2"/>
    <n v="0"/>
    <n v="0"/>
    <n v="0"/>
    <n v="0"/>
    <n v="0"/>
    <n v="0"/>
    <n v="0"/>
    <n v="0"/>
    <n v="0"/>
    <n v="0"/>
    <n v="0"/>
    <n v="10"/>
    <n v="19"/>
    <n v="0"/>
    <n v="5"/>
    <n v="4"/>
    <m/>
    <m/>
    <m/>
    <m/>
    <m/>
    <m/>
    <m/>
    <m/>
    <m/>
    <m/>
    <m/>
    <m/>
    <m/>
    <m/>
    <m/>
    <m/>
  </r>
  <r>
    <x v="6"/>
    <x v="42"/>
    <x v="252"/>
    <x v="1"/>
    <n v="101"/>
    <n v="4"/>
    <n v="1"/>
    <n v="0"/>
    <n v="0"/>
    <n v="27"/>
    <n v="2"/>
    <n v="15"/>
    <n v="4"/>
    <n v="0"/>
    <n v="0"/>
    <n v="0"/>
    <n v="0"/>
    <n v="341"/>
    <n v="0"/>
    <n v="153"/>
    <n v="11"/>
    <n v="28"/>
    <n v="910"/>
    <n v="0"/>
    <n v="45"/>
    <n v="154"/>
    <n v="31"/>
    <n v="718"/>
    <n v="35"/>
    <n v="9"/>
    <n v="140"/>
    <n v="48"/>
    <n v="185"/>
    <n v="0"/>
    <n v="7"/>
    <n v="43"/>
    <n v="6"/>
    <n v="35"/>
    <n v="0"/>
    <n v="7"/>
    <n v="1"/>
    <n v="2"/>
    <n v="0"/>
    <n v="0"/>
    <n v="0"/>
    <n v="0"/>
    <n v="0"/>
    <n v="0"/>
    <n v="0"/>
    <n v="0"/>
    <n v="0"/>
    <n v="0"/>
    <n v="0"/>
    <n v="10"/>
    <n v="19"/>
    <n v="0"/>
    <n v="5"/>
    <n v="4"/>
    <m/>
    <m/>
    <m/>
    <m/>
    <m/>
    <m/>
    <m/>
    <m/>
    <m/>
    <m/>
    <m/>
    <m/>
    <m/>
    <m/>
    <m/>
    <m/>
  </r>
  <r>
    <x v="6"/>
    <x v="42"/>
    <x v="252"/>
    <x v="2"/>
    <n v="102"/>
    <n v="4"/>
    <n v="2"/>
    <n v="0"/>
    <n v="0"/>
    <n v="35"/>
    <n v="2"/>
    <n v="15"/>
    <n v="4"/>
    <n v="0"/>
    <n v="0"/>
    <n v="0"/>
    <n v="0"/>
    <n v="341"/>
    <n v="192"/>
    <n v="9"/>
    <n v="11"/>
    <n v="28"/>
    <n v="911"/>
    <n v="100"/>
    <n v="19"/>
    <n v="153"/>
    <n v="31"/>
    <n v="717"/>
    <n v="64"/>
    <n v="9"/>
    <n v="139"/>
    <n v="48"/>
    <n v="184"/>
    <n v="8"/>
    <n v="5"/>
    <n v="43"/>
    <n v="6"/>
    <n v="35"/>
    <n v="8"/>
    <n v="4"/>
    <n v="1"/>
    <n v="2"/>
    <n v="0"/>
    <n v="0"/>
    <n v="0"/>
    <n v="0"/>
    <n v="0"/>
    <n v="0"/>
    <n v="0"/>
    <n v="0"/>
    <n v="0"/>
    <n v="0"/>
    <n v="0"/>
    <n v="0"/>
    <n v="0"/>
    <n v="0"/>
    <n v="0"/>
    <n v="0"/>
    <n v="3"/>
    <n v="0"/>
    <n v="79"/>
    <n v="0"/>
    <n v="286"/>
    <n v="663"/>
    <n v="504"/>
    <n v="116"/>
    <n v="27"/>
    <m/>
    <m/>
    <m/>
    <m/>
    <m/>
    <m/>
    <m/>
  </r>
  <r>
    <x v="6"/>
    <x v="42"/>
    <x v="252"/>
    <x v="3"/>
    <n v="102"/>
    <n v="4"/>
    <n v="2"/>
    <n v="0"/>
    <n v="0"/>
    <n v="41"/>
    <n v="2"/>
    <n v="15"/>
    <n v="4"/>
    <n v="0"/>
    <n v="0"/>
    <n v="0"/>
    <n v="0"/>
    <n v="341"/>
    <n v="200"/>
    <n v="9"/>
    <n v="11"/>
    <n v="28"/>
    <n v="910"/>
    <n v="142"/>
    <n v="19"/>
    <n v="153"/>
    <n v="30"/>
    <n v="717"/>
    <n v="79"/>
    <n v="9"/>
    <n v="137"/>
    <n v="48"/>
    <n v="184"/>
    <n v="9"/>
    <n v="6"/>
    <n v="43"/>
    <n v="4"/>
    <n v="35"/>
    <n v="8"/>
    <n v="5"/>
    <n v="1"/>
    <n v="1"/>
    <n v="0"/>
    <n v="0"/>
    <n v="0"/>
    <n v="0"/>
    <n v="0"/>
    <n v="0"/>
    <n v="0"/>
    <n v="0"/>
    <n v="0"/>
    <n v="0"/>
    <n v="0"/>
    <n v="0"/>
    <n v="0"/>
    <n v="0"/>
    <n v="0"/>
    <n v="0"/>
    <n v="4"/>
    <n v="0"/>
    <n v="80"/>
    <n v="0"/>
    <n v="288"/>
    <n v="665"/>
    <n v="504"/>
    <n v="116"/>
    <n v="27"/>
    <m/>
    <m/>
    <m/>
    <m/>
    <m/>
    <m/>
    <m/>
  </r>
  <r>
    <x v="6"/>
    <x v="42"/>
    <x v="252"/>
    <x v="4"/>
    <n v="102"/>
    <n v="4"/>
    <n v="2"/>
    <n v="0"/>
    <n v="0"/>
    <n v="43"/>
    <n v="2"/>
    <n v="15"/>
    <n v="4"/>
    <n v="0"/>
    <n v="0"/>
    <n v="0"/>
    <n v="0"/>
    <n v="340"/>
    <n v="209"/>
    <n v="9"/>
    <n v="11"/>
    <n v="27"/>
    <n v="910"/>
    <n v="179"/>
    <n v="19"/>
    <n v="151"/>
    <n v="31"/>
    <n v="716"/>
    <n v="94"/>
    <n v="9"/>
    <n v="136"/>
    <n v="48"/>
    <n v="182"/>
    <n v="11"/>
    <n v="6"/>
    <n v="43"/>
    <n v="4"/>
    <n v="35"/>
    <n v="8"/>
    <n v="5"/>
    <n v="2"/>
    <n v="0"/>
    <n v="0"/>
    <n v="0"/>
    <n v="0"/>
    <n v="0"/>
    <n v="0"/>
    <n v="0"/>
    <n v="0"/>
    <n v="0"/>
    <n v="0"/>
    <n v="0"/>
    <n v="0"/>
    <n v="0"/>
    <n v="0"/>
    <n v="0"/>
    <n v="0"/>
    <n v="0"/>
    <n v="4"/>
    <n v="0"/>
    <n v="80"/>
    <n v="0"/>
    <n v="287"/>
    <n v="667"/>
    <n v="504"/>
    <n v="114"/>
    <n v="27"/>
    <m/>
    <m/>
    <m/>
    <m/>
    <m/>
    <m/>
    <m/>
  </r>
  <r>
    <x v="6"/>
    <x v="42"/>
    <x v="252"/>
    <x v="5"/>
    <n v="101"/>
    <n v="4"/>
    <n v="2"/>
    <n v="0"/>
    <n v="0"/>
    <n v="50"/>
    <n v="2"/>
    <n v="15"/>
    <n v="4"/>
    <n v="0"/>
    <n v="0"/>
    <n v="0"/>
    <n v="0"/>
    <n v="340"/>
    <n v="223"/>
    <n v="9"/>
    <n v="12"/>
    <n v="25"/>
    <n v="911"/>
    <n v="240"/>
    <n v="19"/>
    <n v="150"/>
    <n v="32"/>
    <n v="718"/>
    <n v="144"/>
    <n v="9"/>
    <n v="134"/>
    <n v="49"/>
    <n v="187"/>
    <n v="15"/>
    <n v="6"/>
    <n v="43"/>
    <n v="4"/>
    <n v="35"/>
    <n v="9"/>
    <n v="5"/>
    <n v="2"/>
    <n v="0"/>
    <n v="0"/>
    <n v="0"/>
    <n v="0"/>
    <n v="0"/>
    <n v="0"/>
    <n v="0"/>
    <n v="0"/>
    <n v="0"/>
    <n v="0"/>
    <n v="0"/>
    <n v="0"/>
    <n v="0"/>
    <n v="0"/>
    <n v="0"/>
    <n v="0"/>
    <n v="0"/>
    <n v="4"/>
    <n v="0"/>
    <n v="79"/>
    <n v="0"/>
    <n v="288"/>
    <n v="670"/>
    <n v="506"/>
    <n v="121"/>
    <n v="27"/>
    <m/>
    <m/>
    <m/>
    <m/>
    <m/>
    <m/>
    <m/>
  </r>
  <r>
    <x v="6"/>
    <x v="42"/>
    <x v="252"/>
    <x v="6"/>
    <n v="101"/>
    <n v="4"/>
    <n v="2"/>
    <n v="0"/>
    <n v="0"/>
    <n v="50"/>
    <n v="2"/>
    <n v="15"/>
    <n v="4"/>
    <n v="0"/>
    <n v="0"/>
    <n v="0"/>
    <n v="0"/>
    <n v="340"/>
    <n v="230"/>
    <n v="9"/>
    <n v="12"/>
    <n v="24"/>
    <n v="914"/>
    <n v="268"/>
    <n v="19"/>
    <n v="151"/>
    <n v="32"/>
    <n v="718"/>
    <n v="174"/>
    <n v="9"/>
    <n v="134"/>
    <n v="49"/>
    <n v="185"/>
    <n v="16"/>
    <n v="6"/>
    <n v="41"/>
    <n v="4"/>
    <n v="35"/>
    <n v="9"/>
    <n v="5"/>
    <n v="2"/>
    <n v="0"/>
    <n v="0"/>
    <n v="0"/>
    <n v="0"/>
    <n v="0"/>
    <n v="0"/>
    <n v="0"/>
    <n v="0"/>
    <n v="0"/>
    <n v="0"/>
    <n v="0"/>
    <n v="0"/>
    <n v="0"/>
    <n v="0"/>
    <n v="0"/>
    <n v="0"/>
    <n v="0"/>
    <n v="4"/>
    <n v="0"/>
    <n v="79"/>
    <n v="0"/>
    <n v="289"/>
    <n v="672"/>
    <n v="506"/>
    <n v="120"/>
    <n v="27"/>
    <m/>
    <m/>
    <m/>
    <m/>
    <m/>
    <m/>
    <m/>
  </r>
  <r>
    <x v="6"/>
    <x v="42"/>
    <x v="252"/>
    <x v="7"/>
    <n v="102"/>
    <n v="4"/>
    <n v="2"/>
    <n v="0"/>
    <n v="0"/>
    <n v="53"/>
    <n v="2"/>
    <n v="15"/>
    <n v="4"/>
    <n v="0"/>
    <n v="0"/>
    <n v="0"/>
    <n v="0"/>
    <n v="338"/>
    <n v="236"/>
    <n v="9"/>
    <n v="11"/>
    <n v="24"/>
    <n v="912"/>
    <n v="307"/>
    <n v="19"/>
    <n v="150"/>
    <n v="32"/>
    <n v="719"/>
    <n v="235"/>
    <n v="9"/>
    <n v="133"/>
    <n v="49"/>
    <n v="185"/>
    <n v="25"/>
    <n v="6"/>
    <n v="41"/>
    <n v="4"/>
    <n v="35"/>
    <n v="13"/>
    <n v="5"/>
    <n v="2"/>
    <n v="0"/>
    <n v="0"/>
    <n v="0"/>
    <n v="0"/>
    <n v="0"/>
    <n v="0"/>
    <n v="0"/>
    <n v="0"/>
    <n v="0"/>
    <n v="0"/>
    <n v="0"/>
    <n v="0"/>
    <n v="0"/>
    <n v="0"/>
    <n v="0"/>
    <n v="0"/>
    <n v="0"/>
    <n v="4"/>
    <n v="0"/>
    <n v="80"/>
    <n v="0"/>
    <n v="288"/>
    <n v="672"/>
    <n v="508"/>
    <n v="120"/>
    <n v="27"/>
    <m/>
    <m/>
    <m/>
    <m/>
    <m/>
    <m/>
    <m/>
  </r>
  <r>
    <x v="6"/>
    <x v="42"/>
    <x v="252"/>
    <x v="8"/>
    <n v="103"/>
    <n v="4"/>
    <n v="2"/>
    <n v="0"/>
    <n v="0"/>
    <n v="58"/>
    <n v="2"/>
    <n v="15"/>
    <n v="4"/>
    <n v="0"/>
    <n v="0"/>
    <n v="0"/>
    <n v="0"/>
    <n v="338"/>
    <n v="243"/>
    <n v="9"/>
    <n v="12"/>
    <n v="23"/>
    <n v="910"/>
    <n v="366"/>
    <n v="21"/>
    <n v="146"/>
    <n v="30"/>
    <n v="717"/>
    <n v="296"/>
    <n v="9"/>
    <n v="131"/>
    <n v="48"/>
    <n v="185"/>
    <n v="46"/>
    <n v="6"/>
    <n v="41"/>
    <n v="4"/>
    <n v="36"/>
    <n v="16"/>
    <n v="5"/>
    <n v="2"/>
    <n v="0"/>
    <n v="0"/>
    <n v="0"/>
    <n v="0"/>
    <n v="0"/>
    <n v="0"/>
    <n v="0"/>
    <n v="0"/>
    <n v="0"/>
    <n v="0"/>
    <n v="0"/>
    <n v="0"/>
    <n v="0"/>
    <n v="0"/>
    <n v="0"/>
    <n v="0"/>
    <n v="0"/>
    <n v="4"/>
    <n v="0"/>
    <n v="81"/>
    <n v="0"/>
    <n v="288"/>
    <n v="680"/>
    <n v="510"/>
    <n v="121"/>
    <n v="28"/>
    <n v="3586"/>
    <n v="830"/>
    <n v="0"/>
    <n v="41"/>
    <n v="897"/>
    <n v="309"/>
    <n v="2182"/>
  </r>
  <r>
    <x v="6"/>
    <x v="42"/>
    <x v="252"/>
    <x v="9"/>
    <n v="101"/>
    <n v="4"/>
    <n v="2"/>
    <n v="0"/>
    <n v="0"/>
    <n v="61"/>
    <n v="2"/>
    <n v="14"/>
    <n v="4"/>
    <n v="0"/>
    <n v="0"/>
    <n v="0"/>
    <n v="0"/>
    <n v="337"/>
    <n v="249"/>
    <n v="9"/>
    <n v="12"/>
    <n v="23"/>
    <n v="909"/>
    <n v="407"/>
    <n v="21"/>
    <n v="144"/>
    <n v="28"/>
    <n v="717"/>
    <n v="332"/>
    <n v="9"/>
    <n v="131"/>
    <n v="47"/>
    <n v="184"/>
    <n v="56"/>
    <n v="6"/>
    <n v="41"/>
    <n v="4"/>
    <n v="36"/>
    <n v="22"/>
    <n v="5"/>
    <n v="2"/>
    <n v="0"/>
    <n v="0"/>
    <n v="0"/>
    <n v="0"/>
    <n v="0"/>
    <n v="0"/>
    <n v="0"/>
    <n v="0"/>
    <n v="0"/>
    <n v="0"/>
    <n v="0"/>
    <n v="0"/>
    <n v="0"/>
    <n v="0"/>
    <n v="0"/>
    <n v="0"/>
    <n v="0"/>
    <n v="4"/>
    <n v="0"/>
    <n v="80"/>
    <n v="0"/>
    <n v="287"/>
    <n v="681"/>
    <n v="512"/>
    <n v="121"/>
    <n v="28"/>
    <n v="3592"/>
    <n v="1102"/>
    <n v="0"/>
    <n v="41"/>
    <n v="893"/>
    <n v="307"/>
    <n v="2196"/>
  </r>
  <r>
    <x v="6"/>
    <x v="42"/>
    <x v="252"/>
    <x v="10"/>
    <n v="101"/>
    <n v="4"/>
    <n v="2"/>
    <n v="0"/>
    <n v="0"/>
    <n v="61"/>
    <n v="2"/>
    <n v="14"/>
    <n v="4"/>
    <n v="0"/>
    <n v="0"/>
    <n v="0"/>
    <n v="0"/>
    <n v="341"/>
    <n v="252"/>
    <n v="9"/>
    <n v="12"/>
    <n v="23"/>
    <n v="905"/>
    <n v="425"/>
    <n v="21"/>
    <n v="144"/>
    <n v="28"/>
    <n v="716"/>
    <n v="346"/>
    <n v="9"/>
    <n v="131"/>
    <n v="46"/>
    <n v="184"/>
    <n v="57"/>
    <n v="6"/>
    <n v="41"/>
    <n v="4"/>
    <n v="36"/>
    <n v="23"/>
    <n v="5"/>
    <n v="2"/>
    <n v="0"/>
    <n v="0"/>
    <n v="0"/>
    <n v="0"/>
    <n v="0"/>
    <n v="0"/>
    <n v="0"/>
    <n v="0"/>
    <n v="0"/>
    <n v="0"/>
    <n v="0"/>
    <n v="0"/>
    <n v="0"/>
    <n v="0"/>
    <n v="0"/>
    <n v="0"/>
    <n v="0"/>
    <n v="4"/>
    <n v="0"/>
    <n v="80"/>
    <n v="0"/>
    <n v="290"/>
    <n v="678"/>
    <n v="511"/>
    <n v="121"/>
    <n v="28"/>
    <n v="3593"/>
    <n v="1199"/>
    <n v="0"/>
    <n v="41"/>
    <n v="890"/>
    <n v="305"/>
    <n v="2202"/>
  </r>
  <r>
    <x v="6"/>
    <x v="42"/>
    <x v="252"/>
    <x v="11"/>
    <n v="102"/>
    <n v="4"/>
    <n v="2"/>
    <n v="0"/>
    <n v="0"/>
    <n v="63"/>
    <n v="2"/>
    <n v="14"/>
    <n v="4"/>
    <n v="0"/>
    <n v="0"/>
    <n v="0"/>
    <n v="0"/>
    <n v="341"/>
    <n v="253"/>
    <n v="9"/>
    <n v="12"/>
    <n v="23"/>
    <n v="905"/>
    <n v="446"/>
    <n v="21"/>
    <n v="141"/>
    <n v="29"/>
    <n v="717"/>
    <n v="362"/>
    <n v="10"/>
    <n v="131"/>
    <n v="45"/>
    <n v="184"/>
    <n v="65"/>
    <n v="6"/>
    <n v="40"/>
    <n v="4"/>
    <n v="36"/>
    <n v="23"/>
    <n v="5"/>
    <n v="2"/>
    <n v="0"/>
    <n v="0"/>
    <n v="0"/>
    <n v="0"/>
    <n v="0"/>
    <n v="0"/>
    <n v="0"/>
    <n v="0"/>
    <n v="0"/>
    <n v="0"/>
    <n v="0"/>
    <n v="0"/>
    <n v="0"/>
    <n v="0"/>
    <n v="0"/>
    <n v="0"/>
    <n v="0"/>
    <n v="4"/>
    <n v="0"/>
    <n v="81"/>
    <n v="0"/>
    <n v="290"/>
    <n v="679"/>
    <n v="514"/>
    <n v="123"/>
    <n v="28"/>
    <n v="3589"/>
    <n v="1283"/>
    <n v="0"/>
    <n v="41"/>
    <n v="881"/>
    <n v="303"/>
    <n v="2212"/>
  </r>
  <r>
    <x v="6"/>
    <x v="42"/>
    <x v="252"/>
    <x v="29"/>
    <n v="102"/>
    <n v="4"/>
    <n v="3"/>
    <n v="0"/>
    <n v="0"/>
    <n v="64"/>
    <n v="2"/>
    <n v="14"/>
    <n v="4"/>
    <n v="0"/>
    <n v="0"/>
    <n v="0"/>
    <n v="0"/>
    <n v="342"/>
    <n v="255"/>
    <n v="9"/>
    <n v="12"/>
    <n v="23"/>
    <n v="905"/>
    <n v="460"/>
    <n v="22"/>
    <n v="140"/>
    <n v="29"/>
    <n v="719"/>
    <n v="367"/>
    <n v="10"/>
    <n v="132"/>
    <n v="45"/>
    <n v="185"/>
    <n v="68"/>
    <n v="6"/>
    <n v="40"/>
    <n v="4"/>
    <n v="36"/>
    <n v="23"/>
    <n v="5"/>
    <n v="2"/>
    <n v="0"/>
    <n v="0"/>
    <n v="0"/>
    <n v="0"/>
    <n v="0"/>
    <n v="0"/>
    <n v="0"/>
    <n v="0"/>
    <n v="0"/>
    <n v="0"/>
    <n v="0"/>
    <n v="0"/>
    <n v="0"/>
    <n v="0"/>
    <n v="0"/>
    <n v="0"/>
    <n v="0"/>
    <n v="4"/>
    <n v="0"/>
    <n v="81"/>
    <n v="0"/>
    <n v="293"/>
    <n v="678"/>
    <n v="514"/>
    <n v="124"/>
    <n v="28"/>
    <n v="3586"/>
    <n v="1336"/>
    <n v="0"/>
    <n v="41"/>
    <n v="875"/>
    <n v="301"/>
    <n v="2226"/>
  </r>
  <r>
    <x v="6"/>
    <x v="42"/>
    <x v="252"/>
    <x v="30"/>
    <n v="100"/>
    <n v="4"/>
    <n v="3"/>
    <n v="0"/>
    <n v="0"/>
    <n v="63"/>
    <n v="2"/>
    <n v="13"/>
    <n v="4"/>
    <n v="0"/>
    <n v="0"/>
    <n v="0"/>
    <n v="0"/>
    <n v="343"/>
    <n v="256"/>
    <n v="9"/>
    <n v="12"/>
    <n v="23"/>
    <n v="907"/>
    <n v="465"/>
    <n v="22"/>
    <n v="140"/>
    <n v="29"/>
    <n v="718"/>
    <n v="368"/>
    <n v="10"/>
    <n v="131"/>
    <n v="45"/>
    <n v="186"/>
    <n v="71"/>
    <n v="6"/>
    <n v="41"/>
    <n v="4"/>
    <n v="35"/>
    <n v="23"/>
    <n v="5"/>
    <n v="2"/>
    <n v="0"/>
    <n v="0"/>
    <n v="0"/>
    <n v="0"/>
    <n v="0"/>
    <n v="0"/>
    <n v="0"/>
    <n v="0"/>
    <n v="0"/>
    <n v="0"/>
    <n v="0"/>
    <n v="0"/>
    <n v="0"/>
    <n v="0"/>
    <n v="0"/>
    <n v="0"/>
    <n v="0"/>
    <n v="4"/>
    <n v="0"/>
    <n v="80"/>
    <n v="0"/>
    <n v="294"/>
    <n v="679"/>
    <n v="513"/>
    <n v="124"/>
    <n v="27"/>
    <n v="3586"/>
    <n v="1353"/>
    <n v="0"/>
    <n v="41"/>
    <n v="876"/>
    <n v="296"/>
    <n v="2227"/>
  </r>
  <r>
    <x v="6"/>
    <x v="42"/>
    <x v="252"/>
    <x v="32"/>
    <n v="100"/>
    <n v="4"/>
    <n v="3"/>
    <n v="0"/>
    <n v="0"/>
    <n v="63"/>
    <n v="2"/>
    <n v="13"/>
    <n v="4"/>
    <n v="0"/>
    <n v="0"/>
    <n v="0"/>
    <n v="0"/>
    <n v="343"/>
    <n v="257"/>
    <n v="9"/>
    <n v="12"/>
    <n v="23"/>
    <n v="907"/>
    <n v="476"/>
    <n v="22"/>
    <n v="140"/>
    <n v="30"/>
    <n v="717"/>
    <n v="373"/>
    <n v="10"/>
    <n v="130"/>
    <n v="45"/>
    <n v="189"/>
    <n v="74"/>
    <n v="6"/>
    <n v="41"/>
    <n v="5"/>
    <n v="35"/>
    <n v="23"/>
    <n v="5"/>
    <n v="2"/>
    <n v="0"/>
    <n v="0"/>
    <n v="0"/>
    <n v="0"/>
    <n v="0"/>
    <n v="0"/>
    <n v="0"/>
    <n v="0"/>
    <n v="0"/>
    <n v="0"/>
    <n v="0"/>
    <n v="0"/>
    <n v="0"/>
    <n v="0"/>
    <n v="0"/>
    <n v="0"/>
    <n v="0"/>
    <n v="4"/>
    <n v="0"/>
    <n v="80"/>
    <n v="0"/>
    <n v="294"/>
    <n v="676"/>
    <n v="515"/>
    <n v="127"/>
    <n v="28"/>
    <n v="3584"/>
    <n v="1404"/>
    <n v="0"/>
    <n v="41"/>
    <n v="871"/>
    <n v="293"/>
    <n v="2240"/>
  </r>
  <r>
    <x v="6"/>
    <x v="42"/>
    <x v="252"/>
    <x v="15"/>
    <n v="99"/>
    <n v="4"/>
    <n v="3"/>
    <n v="0"/>
    <n v="0"/>
    <n v="63"/>
    <n v="2"/>
    <n v="12"/>
    <n v="4"/>
    <n v="0"/>
    <n v="0"/>
    <n v="0"/>
    <n v="0"/>
    <n v="343"/>
    <n v="257"/>
    <n v="9"/>
    <n v="11"/>
    <n v="23"/>
    <n v="906"/>
    <n v="479"/>
    <n v="22"/>
    <n v="139"/>
    <n v="30"/>
    <n v="720"/>
    <n v="377"/>
    <n v="10"/>
    <n v="129"/>
    <n v="45"/>
    <n v="189"/>
    <n v="74"/>
    <n v="6"/>
    <n v="41"/>
    <n v="5"/>
    <n v="35"/>
    <n v="23"/>
    <n v="5"/>
    <n v="2"/>
    <n v="0"/>
    <n v="0"/>
    <n v="0"/>
    <n v="0"/>
    <n v="0"/>
    <n v="0"/>
    <n v="0"/>
    <n v="0"/>
    <n v="0"/>
    <n v="0"/>
    <n v="0"/>
    <n v="0"/>
    <n v="0"/>
    <n v="0"/>
    <n v="0"/>
    <n v="0"/>
    <n v="0"/>
    <n v="4"/>
    <n v="0"/>
    <n v="80"/>
    <n v="0"/>
    <n v="295"/>
    <n v="675"/>
    <n v="519"/>
    <n v="127"/>
    <n v="28"/>
    <n v="3585"/>
    <n v="1421"/>
    <n v="0"/>
    <n v="41"/>
    <n v="870"/>
    <n v="293"/>
    <n v="2249"/>
  </r>
  <r>
    <x v="6"/>
    <x v="42"/>
    <x v="252"/>
    <x v="16"/>
    <n v="98"/>
    <n v="4"/>
    <n v="4"/>
    <n v="0"/>
    <n v="0"/>
    <n v="64"/>
    <n v="2"/>
    <n v="11"/>
    <n v="4"/>
    <n v="0"/>
    <n v="0"/>
    <n v="0"/>
    <n v="0"/>
    <n v="344"/>
    <n v="258"/>
    <n v="9"/>
    <n v="11"/>
    <n v="23"/>
    <n v="907"/>
    <n v="481"/>
    <n v="22"/>
    <n v="139"/>
    <n v="30"/>
    <n v="718"/>
    <n v="376"/>
    <n v="10"/>
    <n v="128"/>
    <n v="45"/>
    <n v="191"/>
    <n v="76"/>
    <n v="6"/>
    <n v="41"/>
    <n v="5"/>
    <n v="35"/>
    <n v="23"/>
    <n v="5"/>
    <n v="2"/>
    <n v="0"/>
    <n v="0"/>
    <n v="0"/>
    <n v="0"/>
    <n v="0"/>
    <n v="0"/>
    <n v="0"/>
    <n v="0"/>
    <n v="0"/>
    <n v="0"/>
    <n v="0"/>
    <n v="0"/>
    <n v="0"/>
    <n v="0"/>
    <n v="0"/>
    <n v="0"/>
    <n v="0"/>
    <n v="4"/>
    <n v="0"/>
    <n v="80"/>
    <n v="0"/>
    <n v="296"/>
    <n v="676"/>
    <n v="517"/>
    <n v="130"/>
    <n v="28"/>
    <n v="3581"/>
    <n v="1440"/>
    <n v="0"/>
    <n v="42"/>
    <n v="865"/>
    <n v="293"/>
    <n v="2249"/>
  </r>
  <r>
    <x v="6"/>
    <x v="40"/>
    <x v="253"/>
    <x v="0"/>
    <n v="106"/>
    <n v="1"/>
    <n v="0"/>
    <n v="0"/>
    <n v="0"/>
    <n v="20"/>
    <n v="2"/>
    <n v="14"/>
    <n v="5"/>
    <n v="1"/>
    <n v="0"/>
    <n v="0"/>
    <n v="0"/>
    <n v="464"/>
    <n v="0"/>
    <n v="170"/>
    <n v="54"/>
    <n v="27"/>
    <n v="1113"/>
    <n v="0"/>
    <n v="92"/>
    <n v="162"/>
    <n v="61"/>
    <n v="984"/>
    <n v="67"/>
    <n v="83"/>
    <n v="148"/>
    <n v="129"/>
    <n v="157"/>
    <n v="0"/>
    <n v="0"/>
    <n v="42"/>
    <n v="4"/>
    <n v="32"/>
    <n v="0"/>
    <n v="2"/>
    <n v="1"/>
    <n v="1"/>
    <n v="0"/>
    <n v="0"/>
    <n v="0"/>
    <n v="0"/>
    <n v="0"/>
    <n v="0"/>
    <n v="0"/>
    <n v="0"/>
    <n v="0"/>
    <n v="0"/>
    <n v="0"/>
    <n v="30"/>
    <n v="79"/>
    <n v="0"/>
    <n v="15"/>
    <n v="2"/>
    <m/>
    <m/>
    <m/>
    <m/>
    <m/>
    <m/>
    <m/>
    <m/>
    <m/>
    <m/>
    <m/>
    <m/>
    <m/>
    <m/>
    <m/>
    <m/>
  </r>
  <r>
    <x v="6"/>
    <x v="40"/>
    <x v="253"/>
    <x v="1"/>
    <n v="106"/>
    <n v="1"/>
    <n v="0"/>
    <n v="0"/>
    <n v="0"/>
    <n v="24"/>
    <n v="2"/>
    <n v="13"/>
    <n v="5"/>
    <n v="1"/>
    <n v="0"/>
    <n v="0"/>
    <n v="0"/>
    <n v="464"/>
    <n v="0"/>
    <n v="196"/>
    <n v="54"/>
    <n v="27"/>
    <n v="1114"/>
    <n v="0"/>
    <n v="107"/>
    <n v="162"/>
    <n v="61"/>
    <n v="986"/>
    <n v="85"/>
    <n v="83"/>
    <n v="146"/>
    <n v="129"/>
    <n v="157"/>
    <n v="0"/>
    <n v="0"/>
    <n v="42"/>
    <n v="4"/>
    <n v="32"/>
    <n v="0"/>
    <n v="2"/>
    <n v="1"/>
    <n v="1"/>
    <n v="0"/>
    <n v="0"/>
    <n v="0"/>
    <n v="0"/>
    <n v="0"/>
    <n v="0"/>
    <n v="0"/>
    <n v="0"/>
    <n v="0"/>
    <n v="0"/>
    <n v="0"/>
    <n v="30"/>
    <n v="79"/>
    <n v="0"/>
    <n v="15"/>
    <n v="2"/>
    <m/>
    <m/>
    <m/>
    <m/>
    <m/>
    <m/>
    <m/>
    <m/>
    <m/>
    <m/>
    <m/>
    <m/>
    <m/>
    <m/>
    <m/>
    <m/>
  </r>
  <r>
    <x v="6"/>
    <x v="40"/>
    <x v="253"/>
    <x v="2"/>
    <n v="106"/>
    <n v="1"/>
    <n v="0"/>
    <n v="0"/>
    <n v="0"/>
    <n v="27"/>
    <n v="2"/>
    <n v="13"/>
    <n v="4"/>
    <n v="1"/>
    <n v="0"/>
    <n v="0"/>
    <n v="0"/>
    <n v="464"/>
    <n v="228"/>
    <n v="30"/>
    <n v="54"/>
    <n v="27"/>
    <n v="1110"/>
    <n v="144"/>
    <n v="78"/>
    <n v="160"/>
    <n v="60"/>
    <n v="987"/>
    <n v="108"/>
    <n v="84"/>
    <n v="144"/>
    <n v="129"/>
    <n v="156"/>
    <n v="0"/>
    <n v="15"/>
    <n v="42"/>
    <n v="4"/>
    <n v="32"/>
    <n v="2"/>
    <n v="2"/>
    <n v="1"/>
    <n v="1"/>
    <n v="0"/>
    <n v="0"/>
    <n v="0"/>
    <n v="0"/>
    <n v="0"/>
    <n v="0"/>
    <n v="0"/>
    <n v="0"/>
    <n v="0"/>
    <n v="0"/>
    <n v="0"/>
    <n v="0"/>
    <n v="0"/>
    <n v="0"/>
    <n v="0"/>
    <n v="0"/>
    <n v="1"/>
    <n v="0"/>
    <n v="82"/>
    <n v="1"/>
    <n v="344"/>
    <n v="749"/>
    <n v="607"/>
    <n v="86"/>
    <n v="25"/>
    <m/>
    <m/>
    <m/>
    <m/>
    <m/>
    <m/>
    <m/>
  </r>
  <r>
    <x v="6"/>
    <x v="40"/>
    <x v="253"/>
    <x v="3"/>
    <n v="106"/>
    <n v="1"/>
    <n v="0"/>
    <n v="0"/>
    <n v="0"/>
    <n v="28"/>
    <n v="2"/>
    <n v="13"/>
    <n v="4"/>
    <n v="1"/>
    <n v="0"/>
    <n v="0"/>
    <n v="0"/>
    <n v="466"/>
    <n v="235"/>
    <n v="29"/>
    <n v="54"/>
    <n v="27"/>
    <n v="1115"/>
    <n v="171"/>
    <n v="79"/>
    <n v="162"/>
    <n v="60"/>
    <n v="987"/>
    <n v="128"/>
    <n v="84"/>
    <n v="145"/>
    <n v="128"/>
    <n v="156"/>
    <n v="1"/>
    <n v="15"/>
    <n v="40"/>
    <n v="4"/>
    <n v="32"/>
    <n v="2"/>
    <n v="2"/>
    <n v="1"/>
    <n v="1"/>
    <n v="0"/>
    <n v="0"/>
    <n v="0"/>
    <n v="0"/>
    <n v="0"/>
    <n v="0"/>
    <n v="0"/>
    <n v="0"/>
    <n v="0"/>
    <n v="0"/>
    <n v="0"/>
    <n v="0"/>
    <n v="0"/>
    <n v="0"/>
    <n v="0"/>
    <n v="0"/>
    <n v="1"/>
    <n v="0"/>
    <n v="82"/>
    <n v="1"/>
    <n v="346"/>
    <n v="752"/>
    <n v="606"/>
    <n v="89"/>
    <n v="25"/>
    <m/>
    <m/>
    <m/>
    <m/>
    <m/>
    <m/>
    <m/>
  </r>
  <r>
    <x v="6"/>
    <x v="40"/>
    <x v="253"/>
    <x v="4"/>
    <n v="105"/>
    <n v="1"/>
    <n v="0"/>
    <n v="0"/>
    <n v="0"/>
    <n v="31"/>
    <n v="2"/>
    <n v="13"/>
    <n v="4"/>
    <n v="1"/>
    <n v="0"/>
    <n v="0"/>
    <n v="0"/>
    <n v="463"/>
    <n v="241"/>
    <n v="28"/>
    <n v="54"/>
    <n v="26"/>
    <n v="1111"/>
    <n v="201"/>
    <n v="76"/>
    <n v="161"/>
    <n v="60"/>
    <n v="985"/>
    <n v="144"/>
    <n v="82"/>
    <n v="145"/>
    <n v="127"/>
    <n v="155"/>
    <n v="1"/>
    <n v="14"/>
    <n v="40"/>
    <n v="4"/>
    <n v="31"/>
    <n v="5"/>
    <n v="2"/>
    <n v="1"/>
    <n v="1"/>
    <n v="0"/>
    <n v="0"/>
    <n v="0"/>
    <n v="0"/>
    <n v="0"/>
    <n v="0"/>
    <n v="0"/>
    <n v="0"/>
    <n v="0"/>
    <n v="0"/>
    <n v="0"/>
    <n v="0"/>
    <n v="0"/>
    <n v="0"/>
    <n v="0"/>
    <n v="0"/>
    <n v="1"/>
    <n v="0"/>
    <n v="81"/>
    <n v="1"/>
    <n v="347"/>
    <n v="753"/>
    <n v="607"/>
    <n v="89"/>
    <n v="24"/>
    <m/>
    <m/>
    <m/>
    <m/>
    <m/>
    <m/>
    <m/>
  </r>
  <r>
    <x v="6"/>
    <x v="40"/>
    <x v="253"/>
    <x v="5"/>
    <n v="105"/>
    <n v="1"/>
    <n v="0"/>
    <n v="0"/>
    <n v="0"/>
    <n v="35"/>
    <n v="2"/>
    <n v="13"/>
    <n v="4"/>
    <n v="1"/>
    <n v="0"/>
    <n v="0"/>
    <n v="0"/>
    <n v="461"/>
    <n v="252"/>
    <n v="28"/>
    <n v="54"/>
    <n v="26"/>
    <n v="1114"/>
    <n v="224"/>
    <n v="75"/>
    <n v="159"/>
    <n v="58"/>
    <n v="987"/>
    <n v="176"/>
    <n v="82"/>
    <n v="145"/>
    <n v="127"/>
    <n v="155"/>
    <n v="2"/>
    <n v="14"/>
    <n v="40"/>
    <n v="4"/>
    <n v="32"/>
    <n v="8"/>
    <n v="2"/>
    <n v="1"/>
    <n v="1"/>
    <n v="0"/>
    <n v="0"/>
    <n v="0"/>
    <n v="0"/>
    <n v="0"/>
    <n v="0"/>
    <n v="0"/>
    <n v="0"/>
    <n v="0"/>
    <n v="0"/>
    <n v="0"/>
    <n v="0"/>
    <n v="0"/>
    <n v="0"/>
    <n v="0"/>
    <n v="0"/>
    <n v="1"/>
    <n v="0"/>
    <n v="81"/>
    <n v="1"/>
    <n v="345"/>
    <n v="769"/>
    <n v="610"/>
    <n v="90"/>
    <n v="25"/>
    <m/>
    <m/>
    <m/>
    <m/>
    <m/>
    <m/>
    <m/>
  </r>
  <r>
    <x v="6"/>
    <x v="40"/>
    <x v="253"/>
    <x v="6"/>
    <n v="105"/>
    <n v="1"/>
    <n v="0"/>
    <n v="0"/>
    <n v="0"/>
    <n v="44"/>
    <n v="2"/>
    <n v="13"/>
    <n v="4"/>
    <n v="1"/>
    <n v="0"/>
    <n v="0"/>
    <n v="0"/>
    <n v="463"/>
    <n v="267"/>
    <n v="27"/>
    <n v="55"/>
    <n v="26"/>
    <n v="1119"/>
    <n v="275"/>
    <n v="75"/>
    <n v="158"/>
    <n v="57"/>
    <n v="986"/>
    <n v="220"/>
    <n v="84"/>
    <n v="144"/>
    <n v="127"/>
    <n v="157"/>
    <n v="6"/>
    <n v="14"/>
    <n v="41"/>
    <n v="4"/>
    <n v="31"/>
    <n v="8"/>
    <n v="2"/>
    <n v="1"/>
    <n v="1"/>
    <n v="0"/>
    <n v="0"/>
    <n v="0"/>
    <n v="0"/>
    <n v="0"/>
    <n v="0"/>
    <n v="0"/>
    <n v="0"/>
    <n v="0"/>
    <n v="0"/>
    <n v="0"/>
    <n v="0"/>
    <n v="0"/>
    <n v="0"/>
    <n v="0"/>
    <n v="0"/>
    <n v="1"/>
    <n v="0"/>
    <n v="81"/>
    <n v="1"/>
    <n v="347"/>
    <n v="776"/>
    <n v="609"/>
    <n v="91"/>
    <n v="24"/>
    <m/>
    <m/>
    <m/>
    <m/>
    <m/>
    <m/>
    <m/>
  </r>
  <r>
    <x v="6"/>
    <x v="40"/>
    <x v="253"/>
    <x v="7"/>
    <n v="105"/>
    <n v="1"/>
    <n v="0"/>
    <n v="0"/>
    <n v="0"/>
    <n v="53"/>
    <n v="2"/>
    <n v="13"/>
    <n v="4"/>
    <n v="1"/>
    <n v="0"/>
    <n v="0"/>
    <n v="0"/>
    <n v="463"/>
    <n v="274"/>
    <n v="26"/>
    <n v="55"/>
    <n v="25"/>
    <n v="1120"/>
    <n v="344"/>
    <n v="75"/>
    <n v="158"/>
    <n v="57"/>
    <n v="990"/>
    <n v="274"/>
    <n v="84"/>
    <n v="144"/>
    <n v="129"/>
    <n v="157"/>
    <n v="10"/>
    <n v="14"/>
    <n v="41"/>
    <n v="4"/>
    <n v="31"/>
    <n v="8"/>
    <n v="2"/>
    <n v="1"/>
    <n v="1"/>
    <n v="0"/>
    <n v="0"/>
    <n v="0"/>
    <n v="0"/>
    <n v="0"/>
    <n v="0"/>
    <n v="0"/>
    <n v="0"/>
    <n v="0"/>
    <n v="0"/>
    <n v="0"/>
    <n v="0"/>
    <n v="0"/>
    <n v="0"/>
    <n v="0"/>
    <n v="0"/>
    <n v="1"/>
    <n v="0"/>
    <n v="81"/>
    <n v="1"/>
    <n v="348"/>
    <n v="778"/>
    <n v="611"/>
    <n v="92"/>
    <n v="24"/>
    <m/>
    <m/>
    <m/>
    <m/>
    <m/>
    <m/>
    <m/>
  </r>
  <r>
    <x v="6"/>
    <x v="40"/>
    <x v="253"/>
    <x v="8"/>
    <n v="104"/>
    <n v="1"/>
    <n v="0"/>
    <n v="0"/>
    <n v="0"/>
    <n v="55"/>
    <n v="2"/>
    <n v="12"/>
    <n v="4"/>
    <n v="1"/>
    <n v="0"/>
    <n v="0"/>
    <n v="0"/>
    <n v="463"/>
    <n v="281"/>
    <n v="26"/>
    <n v="54"/>
    <n v="25"/>
    <n v="1109"/>
    <n v="393"/>
    <n v="74"/>
    <n v="153"/>
    <n v="57"/>
    <n v="987"/>
    <n v="340"/>
    <n v="84"/>
    <n v="144"/>
    <n v="128"/>
    <n v="158"/>
    <n v="18"/>
    <n v="13"/>
    <n v="42"/>
    <n v="4"/>
    <n v="30"/>
    <n v="16"/>
    <n v="1"/>
    <n v="1"/>
    <n v="1"/>
    <n v="0"/>
    <n v="0"/>
    <n v="0"/>
    <n v="0"/>
    <n v="0"/>
    <n v="0"/>
    <n v="0"/>
    <n v="0"/>
    <n v="0"/>
    <n v="0"/>
    <n v="0"/>
    <n v="0"/>
    <n v="0"/>
    <n v="0"/>
    <n v="0"/>
    <n v="0"/>
    <n v="1"/>
    <n v="0"/>
    <n v="83"/>
    <n v="1"/>
    <n v="349"/>
    <n v="773"/>
    <n v="610"/>
    <n v="93"/>
    <n v="24"/>
    <n v="4818"/>
    <n v="891"/>
    <n v="0"/>
    <n v="380"/>
    <n v="1344"/>
    <n v="417"/>
    <n v="2460"/>
  </r>
  <r>
    <x v="6"/>
    <x v="40"/>
    <x v="253"/>
    <x v="9"/>
    <n v="104"/>
    <n v="1"/>
    <n v="0"/>
    <n v="0"/>
    <n v="0"/>
    <n v="59"/>
    <n v="2"/>
    <n v="12"/>
    <n v="4"/>
    <n v="1"/>
    <n v="1"/>
    <n v="0"/>
    <n v="0"/>
    <n v="464"/>
    <n v="285"/>
    <n v="26"/>
    <n v="55"/>
    <n v="25"/>
    <n v="1113"/>
    <n v="442"/>
    <n v="76"/>
    <n v="152"/>
    <n v="57"/>
    <n v="986"/>
    <n v="383"/>
    <n v="83"/>
    <n v="146"/>
    <n v="127"/>
    <n v="159"/>
    <n v="27"/>
    <n v="13"/>
    <n v="42"/>
    <n v="4"/>
    <n v="30"/>
    <n v="18"/>
    <n v="1"/>
    <n v="1"/>
    <n v="1"/>
    <n v="0"/>
    <n v="0"/>
    <n v="0"/>
    <n v="0"/>
    <n v="0"/>
    <n v="0"/>
    <n v="0"/>
    <n v="0"/>
    <n v="0"/>
    <n v="0"/>
    <n v="0"/>
    <n v="0"/>
    <n v="0"/>
    <n v="0"/>
    <n v="0"/>
    <n v="0"/>
    <n v="1"/>
    <n v="0"/>
    <n v="84"/>
    <n v="1"/>
    <n v="349"/>
    <n v="776"/>
    <n v="611"/>
    <n v="94"/>
    <n v="24"/>
    <n v="4829"/>
    <n v="1163"/>
    <n v="0"/>
    <n v="379"/>
    <n v="1336"/>
    <n v="415"/>
    <n v="2494"/>
  </r>
  <r>
    <x v="6"/>
    <x v="40"/>
    <x v="253"/>
    <x v="10"/>
    <n v="104"/>
    <n v="1"/>
    <n v="0"/>
    <n v="0"/>
    <n v="0"/>
    <n v="61"/>
    <n v="2"/>
    <n v="12"/>
    <n v="4"/>
    <n v="1"/>
    <n v="1"/>
    <n v="0"/>
    <n v="0"/>
    <n v="464"/>
    <n v="287"/>
    <n v="26"/>
    <n v="55"/>
    <n v="25"/>
    <n v="1111"/>
    <n v="458"/>
    <n v="76"/>
    <n v="151"/>
    <n v="57"/>
    <n v="992"/>
    <n v="401"/>
    <n v="83"/>
    <n v="147"/>
    <n v="128"/>
    <n v="159"/>
    <n v="30"/>
    <n v="13"/>
    <n v="42"/>
    <n v="4"/>
    <n v="30"/>
    <n v="19"/>
    <n v="1"/>
    <n v="1"/>
    <n v="1"/>
    <n v="0"/>
    <n v="0"/>
    <n v="0"/>
    <n v="0"/>
    <n v="0"/>
    <n v="0"/>
    <n v="0"/>
    <n v="0"/>
    <n v="0"/>
    <n v="0"/>
    <n v="0"/>
    <n v="0"/>
    <n v="0"/>
    <n v="0"/>
    <n v="0"/>
    <n v="0"/>
    <n v="1"/>
    <n v="0"/>
    <n v="84"/>
    <n v="1"/>
    <n v="350"/>
    <n v="776"/>
    <n v="617"/>
    <n v="94"/>
    <n v="24"/>
    <n v="4830"/>
    <n v="1237"/>
    <n v="0"/>
    <n v="375"/>
    <n v="1334"/>
    <n v="414"/>
    <n v="2501"/>
  </r>
  <r>
    <x v="6"/>
    <x v="40"/>
    <x v="253"/>
    <x v="11"/>
    <n v="104"/>
    <n v="1"/>
    <n v="0"/>
    <n v="0"/>
    <n v="0"/>
    <n v="63"/>
    <n v="2"/>
    <n v="12"/>
    <n v="4"/>
    <n v="1"/>
    <n v="1"/>
    <n v="0"/>
    <n v="0"/>
    <n v="465"/>
    <n v="290"/>
    <n v="26"/>
    <n v="56"/>
    <n v="25"/>
    <n v="1111"/>
    <n v="479"/>
    <n v="76"/>
    <n v="150"/>
    <n v="58"/>
    <n v="994"/>
    <n v="411"/>
    <n v="83"/>
    <n v="145"/>
    <n v="129"/>
    <n v="161"/>
    <n v="35"/>
    <n v="13"/>
    <n v="43"/>
    <n v="4"/>
    <n v="30"/>
    <n v="19"/>
    <n v="1"/>
    <n v="1"/>
    <n v="1"/>
    <n v="0"/>
    <n v="0"/>
    <n v="0"/>
    <n v="0"/>
    <n v="0"/>
    <n v="0"/>
    <n v="0"/>
    <n v="0"/>
    <n v="0"/>
    <n v="0"/>
    <n v="0"/>
    <n v="0"/>
    <n v="0"/>
    <n v="0"/>
    <n v="0"/>
    <n v="0"/>
    <n v="1"/>
    <n v="0"/>
    <n v="84"/>
    <n v="1"/>
    <n v="350"/>
    <n v="778"/>
    <n v="618"/>
    <n v="95"/>
    <n v="24"/>
    <n v="4834"/>
    <n v="1310"/>
    <n v="0"/>
    <n v="375"/>
    <n v="1327"/>
    <n v="417"/>
    <n v="2511"/>
  </r>
  <r>
    <x v="6"/>
    <x v="40"/>
    <x v="253"/>
    <x v="29"/>
    <n v="105"/>
    <n v="1"/>
    <n v="0"/>
    <n v="0"/>
    <n v="0"/>
    <n v="63"/>
    <n v="2"/>
    <n v="13"/>
    <n v="4"/>
    <n v="1"/>
    <n v="1"/>
    <n v="0"/>
    <n v="0"/>
    <n v="464"/>
    <n v="294"/>
    <n v="25"/>
    <n v="55"/>
    <n v="25"/>
    <n v="1111"/>
    <n v="492"/>
    <n v="75"/>
    <n v="151"/>
    <n v="58"/>
    <n v="988"/>
    <n v="423"/>
    <n v="83"/>
    <n v="142"/>
    <n v="128"/>
    <n v="160"/>
    <n v="38"/>
    <n v="13"/>
    <n v="43"/>
    <n v="3"/>
    <n v="30"/>
    <n v="18"/>
    <n v="2"/>
    <n v="1"/>
    <n v="1"/>
    <n v="0"/>
    <n v="0"/>
    <n v="0"/>
    <n v="0"/>
    <n v="0"/>
    <n v="0"/>
    <n v="0"/>
    <n v="0"/>
    <n v="0"/>
    <n v="0"/>
    <n v="0"/>
    <n v="0"/>
    <n v="0"/>
    <n v="0"/>
    <n v="0"/>
    <n v="0"/>
    <n v="1"/>
    <n v="0"/>
    <n v="84"/>
    <n v="1"/>
    <n v="351"/>
    <n v="781"/>
    <n v="618"/>
    <n v="96"/>
    <n v="23"/>
    <n v="4829"/>
    <n v="1393"/>
    <n v="0"/>
    <n v="372"/>
    <n v="1316"/>
    <n v="417"/>
    <n v="2518"/>
  </r>
  <r>
    <x v="6"/>
    <x v="40"/>
    <x v="253"/>
    <x v="30"/>
    <n v="105"/>
    <n v="1"/>
    <n v="0"/>
    <n v="0"/>
    <n v="0"/>
    <n v="63"/>
    <n v="2"/>
    <n v="13"/>
    <n v="4"/>
    <n v="1"/>
    <n v="1"/>
    <n v="0"/>
    <n v="0"/>
    <n v="464"/>
    <n v="295"/>
    <n v="25"/>
    <n v="55"/>
    <n v="25"/>
    <n v="1112"/>
    <n v="493"/>
    <n v="75"/>
    <n v="151"/>
    <n v="57"/>
    <n v="987"/>
    <n v="430"/>
    <n v="83"/>
    <n v="141"/>
    <n v="128"/>
    <n v="161"/>
    <n v="39"/>
    <n v="12"/>
    <n v="44"/>
    <n v="3"/>
    <n v="30"/>
    <n v="18"/>
    <n v="2"/>
    <n v="1"/>
    <n v="1"/>
    <n v="0"/>
    <n v="0"/>
    <n v="0"/>
    <n v="0"/>
    <n v="0"/>
    <n v="0"/>
    <n v="0"/>
    <n v="0"/>
    <n v="0"/>
    <n v="0"/>
    <n v="0"/>
    <n v="0"/>
    <n v="0"/>
    <n v="0"/>
    <n v="0"/>
    <n v="0"/>
    <n v="1"/>
    <n v="0"/>
    <n v="85"/>
    <n v="1"/>
    <n v="351"/>
    <n v="781"/>
    <n v="618"/>
    <n v="98"/>
    <n v="23"/>
    <n v="4834"/>
    <n v="1422"/>
    <n v="0"/>
    <n v="370"/>
    <n v="1311"/>
    <n v="422"/>
    <n v="2525"/>
  </r>
  <r>
    <x v="6"/>
    <x v="40"/>
    <x v="253"/>
    <x v="32"/>
    <n v="105"/>
    <n v="1"/>
    <n v="0"/>
    <n v="0"/>
    <n v="0"/>
    <n v="63"/>
    <n v="2"/>
    <n v="13"/>
    <n v="4"/>
    <n v="1"/>
    <n v="1"/>
    <n v="0"/>
    <n v="0"/>
    <n v="466"/>
    <n v="296"/>
    <n v="25"/>
    <n v="56"/>
    <n v="26"/>
    <n v="1108"/>
    <n v="500"/>
    <n v="74"/>
    <n v="151"/>
    <n v="56"/>
    <n v="987"/>
    <n v="437"/>
    <n v="82"/>
    <n v="140"/>
    <n v="128"/>
    <n v="162"/>
    <n v="43"/>
    <n v="12"/>
    <n v="43"/>
    <n v="3"/>
    <n v="31"/>
    <n v="18"/>
    <n v="2"/>
    <n v="1"/>
    <n v="1"/>
    <n v="0"/>
    <n v="0"/>
    <n v="0"/>
    <n v="0"/>
    <n v="0"/>
    <n v="0"/>
    <n v="0"/>
    <n v="0"/>
    <n v="0"/>
    <n v="0"/>
    <n v="0"/>
    <n v="0"/>
    <n v="0"/>
    <n v="0"/>
    <n v="0"/>
    <n v="0"/>
    <n v="1"/>
    <n v="0"/>
    <n v="86"/>
    <n v="1"/>
    <n v="351"/>
    <n v="781"/>
    <n v="619"/>
    <n v="99"/>
    <n v="24"/>
    <n v="4840"/>
    <n v="1462"/>
    <n v="0"/>
    <n v="364"/>
    <n v="1298"/>
    <n v="420"/>
    <n v="2541"/>
  </r>
  <r>
    <x v="6"/>
    <x v="40"/>
    <x v="253"/>
    <x v="15"/>
    <n v="105"/>
    <n v="1"/>
    <n v="0"/>
    <n v="0"/>
    <n v="0"/>
    <n v="63"/>
    <n v="2"/>
    <n v="13"/>
    <n v="4"/>
    <n v="1"/>
    <n v="1"/>
    <n v="0"/>
    <n v="0"/>
    <n v="469"/>
    <n v="299"/>
    <n v="25"/>
    <n v="56"/>
    <n v="26"/>
    <n v="1108"/>
    <n v="500"/>
    <n v="74"/>
    <n v="152"/>
    <n v="56"/>
    <n v="985"/>
    <n v="436"/>
    <n v="82"/>
    <n v="140"/>
    <n v="128"/>
    <n v="162"/>
    <n v="44"/>
    <n v="12"/>
    <n v="43"/>
    <n v="3"/>
    <n v="31"/>
    <n v="20"/>
    <n v="2"/>
    <n v="1"/>
    <n v="1"/>
    <n v="0"/>
    <n v="0"/>
    <n v="0"/>
    <n v="0"/>
    <n v="0"/>
    <n v="0"/>
    <n v="0"/>
    <n v="0"/>
    <n v="0"/>
    <n v="0"/>
    <n v="0"/>
    <n v="0"/>
    <n v="0"/>
    <n v="0"/>
    <n v="0"/>
    <n v="0"/>
    <n v="1"/>
    <n v="0"/>
    <n v="86"/>
    <n v="1"/>
    <n v="354"/>
    <n v="782"/>
    <n v="617"/>
    <n v="100"/>
    <n v="24"/>
    <n v="4850"/>
    <n v="1475"/>
    <n v="0"/>
    <n v="364"/>
    <n v="1297"/>
    <n v="422"/>
    <n v="2554"/>
  </r>
  <r>
    <x v="6"/>
    <x v="40"/>
    <x v="253"/>
    <x v="16"/>
    <n v="105"/>
    <n v="1"/>
    <n v="0"/>
    <n v="0"/>
    <n v="0"/>
    <n v="63"/>
    <n v="2"/>
    <n v="13"/>
    <n v="4"/>
    <n v="1"/>
    <n v="1"/>
    <n v="0"/>
    <n v="0"/>
    <n v="469"/>
    <n v="299"/>
    <n v="25"/>
    <n v="56"/>
    <n v="26"/>
    <n v="1105"/>
    <n v="503"/>
    <n v="74"/>
    <n v="150"/>
    <n v="55"/>
    <n v="985"/>
    <n v="441"/>
    <n v="82"/>
    <n v="140"/>
    <n v="128"/>
    <n v="162"/>
    <n v="44"/>
    <n v="12"/>
    <n v="43"/>
    <n v="3"/>
    <n v="31"/>
    <n v="20"/>
    <n v="2"/>
    <n v="1"/>
    <n v="1"/>
    <n v="0"/>
    <n v="0"/>
    <n v="0"/>
    <n v="0"/>
    <n v="0"/>
    <n v="0"/>
    <n v="0"/>
    <n v="0"/>
    <n v="0"/>
    <n v="0"/>
    <n v="0"/>
    <n v="0"/>
    <n v="0"/>
    <n v="0"/>
    <n v="0"/>
    <n v="0"/>
    <n v="1"/>
    <n v="0"/>
    <n v="86"/>
    <n v="1"/>
    <n v="354"/>
    <n v="785"/>
    <n v="619"/>
    <n v="100"/>
    <n v="24"/>
    <n v="4859"/>
    <n v="1505"/>
    <n v="0"/>
    <n v="362"/>
    <n v="1295"/>
    <n v="424"/>
    <n v="2568"/>
  </r>
  <r>
    <x v="6"/>
    <x v="44"/>
    <x v="254"/>
    <x v="0"/>
    <n v="69"/>
    <n v="4"/>
    <n v="1"/>
    <n v="0"/>
    <n v="0"/>
    <n v="12"/>
    <n v="4"/>
    <n v="16"/>
    <n v="2"/>
    <n v="4"/>
    <n v="0"/>
    <n v="1"/>
    <n v="0"/>
    <n v="328"/>
    <n v="0"/>
    <n v="75"/>
    <n v="34"/>
    <n v="19"/>
    <n v="884"/>
    <n v="0"/>
    <n v="48"/>
    <n v="217"/>
    <n v="37"/>
    <n v="849"/>
    <n v="16"/>
    <n v="2"/>
    <n v="226"/>
    <n v="119"/>
    <n v="105"/>
    <n v="0"/>
    <n v="0"/>
    <n v="12"/>
    <n v="28"/>
    <n v="58"/>
    <n v="0"/>
    <n v="5"/>
    <n v="1"/>
    <n v="2"/>
    <n v="0"/>
    <n v="1"/>
    <n v="0"/>
    <n v="0"/>
    <n v="0"/>
    <n v="0"/>
    <n v="0"/>
    <n v="0"/>
    <n v="0"/>
    <n v="0"/>
    <n v="0"/>
    <n v="14"/>
    <n v="15"/>
    <n v="0"/>
    <n v="2"/>
    <n v="4"/>
    <m/>
    <m/>
    <m/>
    <m/>
    <m/>
    <m/>
    <m/>
    <m/>
    <m/>
    <m/>
    <m/>
    <m/>
    <m/>
    <m/>
    <m/>
    <m/>
  </r>
  <r>
    <x v="6"/>
    <x v="44"/>
    <x v="254"/>
    <x v="1"/>
    <n v="69"/>
    <n v="4"/>
    <n v="1"/>
    <n v="0"/>
    <n v="0"/>
    <n v="15"/>
    <n v="4"/>
    <n v="16"/>
    <n v="2"/>
    <n v="4"/>
    <n v="0"/>
    <n v="1"/>
    <n v="0"/>
    <n v="317"/>
    <n v="0"/>
    <n v="107"/>
    <n v="32"/>
    <n v="20"/>
    <n v="877"/>
    <n v="0"/>
    <n v="61"/>
    <n v="212"/>
    <n v="36"/>
    <n v="847"/>
    <n v="26"/>
    <n v="2"/>
    <n v="225"/>
    <n v="119"/>
    <n v="105"/>
    <n v="0"/>
    <n v="1"/>
    <n v="12"/>
    <n v="27"/>
    <n v="74"/>
    <n v="0"/>
    <n v="8"/>
    <n v="4"/>
    <n v="2"/>
    <n v="0"/>
    <n v="1"/>
    <n v="0"/>
    <n v="0"/>
    <n v="0"/>
    <n v="0"/>
    <n v="0"/>
    <n v="0"/>
    <n v="0"/>
    <n v="0"/>
    <n v="0"/>
    <n v="14"/>
    <n v="12"/>
    <n v="0"/>
    <n v="2"/>
    <n v="4"/>
    <m/>
    <m/>
    <m/>
    <m/>
    <m/>
    <m/>
    <m/>
    <m/>
    <m/>
    <m/>
    <m/>
    <m/>
    <m/>
    <m/>
    <m/>
    <m/>
  </r>
  <r>
    <x v="6"/>
    <x v="44"/>
    <x v="254"/>
    <x v="2"/>
    <n v="70"/>
    <n v="4"/>
    <n v="1"/>
    <n v="0"/>
    <n v="0"/>
    <n v="16"/>
    <n v="4"/>
    <n v="16"/>
    <n v="2"/>
    <n v="4"/>
    <n v="2"/>
    <n v="0"/>
    <n v="0"/>
    <n v="315"/>
    <n v="125"/>
    <n v="14"/>
    <n v="31"/>
    <n v="20"/>
    <n v="879"/>
    <n v="75"/>
    <n v="12"/>
    <n v="211"/>
    <n v="37"/>
    <n v="846"/>
    <n v="39"/>
    <n v="3"/>
    <n v="224"/>
    <n v="119"/>
    <n v="105"/>
    <n v="3"/>
    <n v="2"/>
    <n v="12"/>
    <n v="27"/>
    <n v="74"/>
    <n v="9"/>
    <n v="4"/>
    <n v="4"/>
    <n v="2"/>
    <n v="0"/>
    <n v="1"/>
    <n v="0"/>
    <n v="0"/>
    <n v="0"/>
    <n v="0"/>
    <n v="0"/>
    <n v="0"/>
    <n v="0"/>
    <n v="0"/>
    <n v="0"/>
    <n v="0"/>
    <n v="0"/>
    <n v="0"/>
    <n v="0"/>
    <n v="0"/>
    <n v="3"/>
    <n v="0"/>
    <n v="43"/>
    <n v="4"/>
    <n v="246"/>
    <n v="573"/>
    <n v="477"/>
    <n v="59"/>
    <n v="59"/>
    <m/>
    <m/>
    <m/>
    <m/>
    <m/>
    <m/>
    <m/>
  </r>
  <r>
    <x v="6"/>
    <x v="44"/>
    <x v="254"/>
    <x v="3"/>
    <n v="70"/>
    <n v="4"/>
    <n v="1"/>
    <n v="0"/>
    <n v="0"/>
    <n v="19"/>
    <n v="4"/>
    <n v="16"/>
    <n v="2"/>
    <n v="4"/>
    <n v="2"/>
    <n v="0"/>
    <n v="0"/>
    <n v="317"/>
    <n v="141"/>
    <n v="14"/>
    <n v="30"/>
    <n v="19"/>
    <n v="877"/>
    <n v="94"/>
    <n v="12"/>
    <n v="209"/>
    <n v="36"/>
    <n v="851"/>
    <n v="53"/>
    <n v="4"/>
    <n v="225"/>
    <n v="122"/>
    <n v="105"/>
    <n v="4"/>
    <n v="2"/>
    <n v="12"/>
    <n v="26"/>
    <n v="72"/>
    <n v="9"/>
    <n v="4"/>
    <n v="3"/>
    <n v="2"/>
    <n v="0"/>
    <n v="1"/>
    <n v="0"/>
    <n v="0"/>
    <n v="0"/>
    <n v="0"/>
    <n v="0"/>
    <n v="0"/>
    <n v="0"/>
    <n v="0"/>
    <n v="0"/>
    <n v="0"/>
    <n v="0"/>
    <n v="0"/>
    <n v="0"/>
    <n v="0"/>
    <n v="3"/>
    <n v="0"/>
    <n v="43"/>
    <n v="4"/>
    <n v="249"/>
    <n v="571"/>
    <n v="476"/>
    <n v="59"/>
    <n v="59"/>
    <m/>
    <m/>
    <m/>
    <m/>
    <m/>
    <m/>
    <m/>
  </r>
  <r>
    <x v="6"/>
    <x v="44"/>
    <x v="254"/>
    <x v="4"/>
    <n v="71"/>
    <n v="4"/>
    <n v="1"/>
    <n v="0"/>
    <n v="0"/>
    <n v="19"/>
    <n v="3"/>
    <n v="16"/>
    <n v="2"/>
    <n v="4"/>
    <n v="2"/>
    <n v="0"/>
    <n v="0"/>
    <n v="317"/>
    <n v="150"/>
    <n v="14"/>
    <n v="30"/>
    <n v="18"/>
    <n v="881"/>
    <n v="118"/>
    <n v="13"/>
    <n v="209"/>
    <n v="37"/>
    <n v="853"/>
    <n v="68"/>
    <n v="4"/>
    <n v="227"/>
    <n v="122"/>
    <n v="105"/>
    <n v="4"/>
    <n v="2"/>
    <n v="12"/>
    <n v="26"/>
    <n v="72"/>
    <n v="11"/>
    <n v="4"/>
    <n v="3"/>
    <n v="2"/>
    <n v="0"/>
    <n v="1"/>
    <n v="0"/>
    <n v="0"/>
    <n v="0"/>
    <n v="0"/>
    <n v="0"/>
    <n v="0"/>
    <n v="0"/>
    <n v="0"/>
    <n v="0"/>
    <n v="0"/>
    <n v="0"/>
    <n v="0"/>
    <n v="0"/>
    <n v="0"/>
    <n v="3"/>
    <n v="0"/>
    <n v="44"/>
    <n v="4"/>
    <n v="250"/>
    <n v="572"/>
    <n v="478"/>
    <n v="61"/>
    <n v="59"/>
    <m/>
    <m/>
    <m/>
    <m/>
    <m/>
    <m/>
    <m/>
  </r>
  <r>
    <x v="6"/>
    <x v="44"/>
    <x v="254"/>
    <x v="5"/>
    <n v="71"/>
    <n v="4"/>
    <n v="1"/>
    <n v="0"/>
    <n v="0"/>
    <n v="20"/>
    <n v="2"/>
    <n v="16"/>
    <n v="1"/>
    <n v="4"/>
    <n v="2"/>
    <n v="0"/>
    <n v="0"/>
    <n v="318"/>
    <n v="165"/>
    <n v="14"/>
    <n v="31"/>
    <n v="17"/>
    <n v="881"/>
    <n v="145"/>
    <n v="12"/>
    <n v="204"/>
    <n v="36"/>
    <n v="849"/>
    <n v="94"/>
    <n v="4"/>
    <n v="231"/>
    <n v="119"/>
    <n v="104"/>
    <n v="5"/>
    <n v="2"/>
    <n v="12"/>
    <n v="25"/>
    <n v="72"/>
    <n v="15"/>
    <n v="4"/>
    <n v="3"/>
    <n v="2"/>
    <n v="0"/>
    <n v="1"/>
    <n v="0"/>
    <n v="0"/>
    <n v="0"/>
    <n v="0"/>
    <n v="0"/>
    <n v="0"/>
    <n v="0"/>
    <n v="0"/>
    <n v="0"/>
    <n v="0"/>
    <n v="0"/>
    <n v="0"/>
    <n v="0"/>
    <n v="0"/>
    <n v="3"/>
    <n v="0"/>
    <n v="44"/>
    <n v="4"/>
    <n v="252"/>
    <n v="582"/>
    <n v="476"/>
    <n v="61"/>
    <n v="59"/>
    <m/>
    <m/>
    <m/>
    <m/>
    <m/>
    <m/>
    <m/>
  </r>
  <r>
    <x v="6"/>
    <x v="44"/>
    <x v="254"/>
    <x v="6"/>
    <n v="70"/>
    <n v="4"/>
    <n v="2"/>
    <n v="0"/>
    <n v="0"/>
    <n v="25"/>
    <n v="2"/>
    <n v="15"/>
    <n v="1"/>
    <n v="4"/>
    <n v="2"/>
    <n v="0"/>
    <n v="0"/>
    <n v="318"/>
    <n v="174"/>
    <n v="14"/>
    <n v="31"/>
    <n v="17"/>
    <n v="880"/>
    <n v="189"/>
    <n v="13"/>
    <n v="200"/>
    <n v="35"/>
    <n v="848"/>
    <n v="127"/>
    <n v="5"/>
    <n v="231"/>
    <n v="118"/>
    <n v="106"/>
    <n v="10"/>
    <n v="2"/>
    <n v="13"/>
    <n v="25"/>
    <n v="73"/>
    <n v="23"/>
    <n v="4"/>
    <n v="3"/>
    <n v="2"/>
    <n v="0"/>
    <n v="1"/>
    <n v="0"/>
    <n v="0"/>
    <n v="0"/>
    <n v="0"/>
    <n v="0"/>
    <n v="0"/>
    <n v="0"/>
    <n v="0"/>
    <n v="0"/>
    <n v="0"/>
    <n v="0"/>
    <n v="0"/>
    <n v="0"/>
    <n v="0"/>
    <n v="3"/>
    <n v="0"/>
    <n v="44"/>
    <n v="4"/>
    <n v="252"/>
    <n v="584"/>
    <n v="476"/>
    <n v="64"/>
    <n v="60"/>
    <m/>
    <m/>
    <m/>
    <m/>
    <m/>
    <m/>
    <m/>
  </r>
  <r>
    <x v="6"/>
    <x v="44"/>
    <x v="254"/>
    <x v="7"/>
    <n v="70"/>
    <n v="4"/>
    <n v="3"/>
    <n v="0"/>
    <n v="0"/>
    <n v="28"/>
    <n v="2"/>
    <n v="15"/>
    <n v="1"/>
    <n v="4"/>
    <n v="2"/>
    <n v="0"/>
    <n v="0"/>
    <n v="316"/>
    <n v="181"/>
    <n v="14"/>
    <n v="30"/>
    <n v="17"/>
    <n v="877"/>
    <n v="233"/>
    <n v="12"/>
    <n v="200"/>
    <n v="32"/>
    <n v="849"/>
    <n v="182"/>
    <n v="5"/>
    <n v="231"/>
    <n v="119"/>
    <n v="106"/>
    <n v="13"/>
    <n v="2"/>
    <n v="15"/>
    <n v="23"/>
    <n v="72"/>
    <n v="26"/>
    <n v="4"/>
    <n v="3"/>
    <n v="2"/>
    <n v="0"/>
    <n v="1"/>
    <n v="0"/>
    <n v="0"/>
    <n v="0"/>
    <n v="0"/>
    <n v="0"/>
    <n v="0"/>
    <n v="0"/>
    <n v="0"/>
    <n v="0"/>
    <n v="0"/>
    <n v="0"/>
    <n v="0"/>
    <n v="0"/>
    <n v="0"/>
    <n v="3"/>
    <n v="0"/>
    <n v="44"/>
    <n v="4"/>
    <n v="251"/>
    <n v="588"/>
    <n v="479"/>
    <n v="64"/>
    <n v="59"/>
    <m/>
    <m/>
    <m/>
    <m/>
    <m/>
    <m/>
    <m/>
  </r>
  <r>
    <x v="6"/>
    <x v="44"/>
    <x v="254"/>
    <x v="8"/>
    <n v="70"/>
    <n v="4"/>
    <n v="3"/>
    <n v="0"/>
    <n v="0"/>
    <n v="29"/>
    <n v="2"/>
    <n v="14"/>
    <n v="1"/>
    <n v="4"/>
    <n v="2"/>
    <n v="0"/>
    <n v="0"/>
    <n v="314"/>
    <n v="186"/>
    <n v="14"/>
    <n v="32"/>
    <n v="14"/>
    <n v="880"/>
    <n v="270"/>
    <n v="12"/>
    <n v="199"/>
    <n v="31"/>
    <n v="847"/>
    <n v="226"/>
    <n v="5"/>
    <n v="228"/>
    <n v="120"/>
    <n v="106"/>
    <n v="16"/>
    <n v="2"/>
    <n v="16"/>
    <n v="22"/>
    <n v="72"/>
    <n v="40"/>
    <n v="4"/>
    <n v="3"/>
    <n v="2"/>
    <n v="0"/>
    <n v="1"/>
    <n v="0"/>
    <n v="0"/>
    <n v="0"/>
    <n v="0"/>
    <n v="0"/>
    <n v="0"/>
    <n v="0"/>
    <n v="0"/>
    <n v="0"/>
    <n v="0"/>
    <n v="0"/>
    <n v="0"/>
    <n v="0"/>
    <n v="0"/>
    <n v="3"/>
    <n v="0"/>
    <n v="44"/>
    <n v="4"/>
    <n v="250"/>
    <n v="590"/>
    <n v="477"/>
    <n v="64"/>
    <n v="59"/>
    <n v="3445"/>
    <n v="438"/>
    <n v="0"/>
    <n v="16"/>
    <n v="621"/>
    <n v="1085"/>
    <n v="1566"/>
  </r>
  <r>
    <x v="6"/>
    <x v="44"/>
    <x v="254"/>
    <x v="9"/>
    <n v="71"/>
    <n v="4"/>
    <n v="3"/>
    <n v="0"/>
    <n v="0"/>
    <n v="33"/>
    <n v="2"/>
    <n v="14"/>
    <n v="1"/>
    <n v="4"/>
    <n v="2"/>
    <n v="0"/>
    <n v="0"/>
    <n v="312"/>
    <n v="195"/>
    <n v="14"/>
    <n v="32"/>
    <n v="13"/>
    <n v="881"/>
    <n v="321"/>
    <n v="11"/>
    <n v="199"/>
    <n v="30"/>
    <n v="849"/>
    <n v="261"/>
    <n v="5"/>
    <n v="223"/>
    <n v="121"/>
    <n v="105"/>
    <n v="24"/>
    <n v="2"/>
    <n v="16"/>
    <n v="22"/>
    <n v="72"/>
    <n v="43"/>
    <n v="4"/>
    <n v="3"/>
    <n v="2"/>
    <n v="0"/>
    <n v="1"/>
    <n v="0"/>
    <n v="0"/>
    <n v="0"/>
    <n v="0"/>
    <n v="0"/>
    <n v="0"/>
    <n v="0"/>
    <n v="0"/>
    <n v="0"/>
    <n v="0"/>
    <n v="0"/>
    <n v="0"/>
    <n v="0"/>
    <n v="0"/>
    <n v="3"/>
    <n v="0"/>
    <n v="45"/>
    <n v="4"/>
    <n v="249"/>
    <n v="592"/>
    <n v="478"/>
    <n v="64"/>
    <n v="59"/>
    <n v="3447"/>
    <n v="605"/>
    <n v="0"/>
    <n v="16"/>
    <n v="613"/>
    <n v="1081"/>
    <n v="1585"/>
  </r>
  <r>
    <x v="6"/>
    <x v="44"/>
    <x v="254"/>
    <x v="10"/>
    <n v="71"/>
    <n v="4"/>
    <n v="3"/>
    <n v="0"/>
    <n v="0"/>
    <n v="33"/>
    <n v="2"/>
    <n v="14"/>
    <n v="1"/>
    <n v="4"/>
    <n v="2"/>
    <n v="0"/>
    <n v="0"/>
    <n v="311"/>
    <n v="196"/>
    <n v="14"/>
    <n v="32"/>
    <n v="13"/>
    <n v="884"/>
    <n v="339"/>
    <n v="11"/>
    <n v="199"/>
    <n v="31"/>
    <n v="850"/>
    <n v="270"/>
    <n v="5"/>
    <n v="224"/>
    <n v="121"/>
    <n v="105"/>
    <n v="25"/>
    <n v="2"/>
    <n v="16"/>
    <n v="22"/>
    <n v="72"/>
    <n v="44"/>
    <n v="4"/>
    <n v="3"/>
    <n v="2"/>
    <n v="0"/>
    <n v="1"/>
    <n v="0"/>
    <n v="0"/>
    <n v="0"/>
    <n v="0"/>
    <n v="0"/>
    <n v="0"/>
    <n v="0"/>
    <n v="0"/>
    <n v="0"/>
    <n v="0"/>
    <n v="0"/>
    <n v="0"/>
    <n v="0"/>
    <n v="0"/>
    <n v="3"/>
    <n v="0"/>
    <n v="45"/>
    <n v="4"/>
    <n v="248"/>
    <n v="596"/>
    <n v="479"/>
    <n v="64"/>
    <n v="59"/>
    <n v="3445"/>
    <n v="640"/>
    <n v="0"/>
    <n v="16"/>
    <n v="614"/>
    <n v="1074"/>
    <n v="1590"/>
  </r>
  <r>
    <x v="6"/>
    <x v="44"/>
    <x v="254"/>
    <x v="11"/>
    <n v="70"/>
    <n v="4"/>
    <n v="3"/>
    <n v="0"/>
    <n v="0"/>
    <n v="33"/>
    <n v="2"/>
    <n v="14"/>
    <n v="1"/>
    <n v="4"/>
    <n v="2"/>
    <n v="0"/>
    <n v="0"/>
    <n v="311"/>
    <n v="198"/>
    <n v="14"/>
    <n v="31"/>
    <n v="13"/>
    <n v="882"/>
    <n v="358"/>
    <n v="11"/>
    <n v="199"/>
    <n v="30"/>
    <n v="852"/>
    <n v="282"/>
    <n v="5"/>
    <n v="224"/>
    <n v="121"/>
    <n v="105"/>
    <n v="29"/>
    <n v="2"/>
    <n v="16"/>
    <n v="22"/>
    <n v="72"/>
    <n v="44"/>
    <n v="4"/>
    <n v="3"/>
    <n v="2"/>
    <n v="0"/>
    <n v="1"/>
    <n v="0"/>
    <n v="0"/>
    <n v="0"/>
    <n v="0"/>
    <n v="0"/>
    <n v="0"/>
    <n v="0"/>
    <n v="0"/>
    <n v="0"/>
    <n v="0"/>
    <n v="0"/>
    <n v="0"/>
    <n v="0"/>
    <n v="0"/>
    <n v="3"/>
    <n v="0"/>
    <n v="44"/>
    <n v="4"/>
    <n v="249"/>
    <n v="597"/>
    <n v="480"/>
    <n v="64"/>
    <n v="59"/>
    <n v="3442"/>
    <n v="693"/>
    <n v="0"/>
    <n v="16"/>
    <n v="611"/>
    <n v="1069"/>
    <n v="1604"/>
  </r>
  <r>
    <x v="6"/>
    <x v="44"/>
    <x v="254"/>
    <x v="29"/>
    <n v="70"/>
    <n v="4"/>
    <n v="3"/>
    <n v="0"/>
    <n v="0"/>
    <n v="33"/>
    <n v="2"/>
    <n v="14"/>
    <n v="1"/>
    <n v="4"/>
    <n v="2"/>
    <n v="0"/>
    <n v="0"/>
    <n v="310"/>
    <n v="199"/>
    <n v="14"/>
    <n v="31"/>
    <n v="13"/>
    <n v="885"/>
    <n v="379"/>
    <n v="11"/>
    <n v="196"/>
    <n v="29"/>
    <n v="853"/>
    <n v="292"/>
    <n v="5"/>
    <n v="225"/>
    <n v="120"/>
    <n v="105"/>
    <n v="34"/>
    <n v="2"/>
    <n v="15"/>
    <n v="22"/>
    <n v="72"/>
    <n v="48"/>
    <n v="4"/>
    <n v="3"/>
    <n v="2"/>
    <n v="0"/>
    <n v="1"/>
    <n v="0"/>
    <n v="0"/>
    <n v="0"/>
    <n v="0"/>
    <n v="0"/>
    <n v="0"/>
    <n v="0"/>
    <n v="0"/>
    <n v="0"/>
    <n v="0"/>
    <n v="0"/>
    <n v="0"/>
    <n v="0"/>
    <n v="0"/>
    <n v="3"/>
    <n v="0"/>
    <n v="45"/>
    <n v="4"/>
    <n v="248"/>
    <n v="602"/>
    <n v="482"/>
    <n v="64"/>
    <n v="60"/>
    <n v="3450"/>
    <n v="744"/>
    <n v="0"/>
    <n v="17"/>
    <n v="606"/>
    <n v="1066"/>
    <n v="1617"/>
  </r>
  <r>
    <x v="6"/>
    <x v="44"/>
    <x v="254"/>
    <x v="30"/>
    <n v="70"/>
    <n v="4"/>
    <n v="3"/>
    <n v="0"/>
    <n v="0"/>
    <n v="33"/>
    <n v="2"/>
    <n v="14"/>
    <n v="1"/>
    <n v="4"/>
    <n v="2"/>
    <n v="0"/>
    <n v="0"/>
    <n v="311"/>
    <n v="201"/>
    <n v="14"/>
    <n v="31"/>
    <n v="13"/>
    <n v="889"/>
    <n v="387"/>
    <n v="11"/>
    <n v="196"/>
    <n v="30"/>
    <n v="853"/>
    <n v="295"/>
    <n v="5"/>
    <n v="225"/>
    <n v="120"/>
    <n v="105"/>
    <n v="34"/>
    <n v="2"/>
    <n v="15"/>
    <n v="22"/>
    <n v="72"/>
    <n v="49"/>
    <n v="4"/>
    <n v="3"/>
    <n v="2"/>
    <n v="0"/>
    <n v="1"/>
    <n v="0"/>
    <n v="0"/>
    <n v="0"/>
    <n v="0"/>
    <n v="0"/>
    <n v="0"/>
    <n v="0"/>
    <n v="0"/>
    <n v="0"/>
    <n v="0"/>
    <n v="0"/>
    <n v="0"/>
    <n v="0"/>
    <n v="0"/>
    <n v="3"/>
    <n v="0"/>
    <n v="46"/>
    <n v="4"/>
    <n v="249"/>
    <n v="607"/>
    <n v="483"/>
    <n v="65"/>
    <n v="60"/>
    <n v="3451"/>
    <n v="753"/>
    <n v="0"/>
    <n v="17"/>
    <n v="606"/>
    <n v="1066"/>
    <n v="1622"/>
  </r>
  <r>
    <x v="6"/>
    <x v="44"/>
    <x v="254"/>
    <x v="32"/>
    <n v="70"/>
    <n v="4"/>
    <n v="3"/>
    <n v="0"/>
    <n v="0"/>
    <n v="33"/>
    <n v="2"/>
    <n v="14"/>
    <n v="1"/>
    <n v="4"/>
    <n v="2"/>
    <n v="0"/>
    <n v="0"/>
    <n v="311"/>
    <n v="201"/>
    <n v="14"/>
    <n v="31"/>
    <n v="13"/>
    <n v="888"/>
    <n v="391"/>
    <n v="10"/>
    <n v="195"/>
    <n v="30"/>
    <n v="852"/>
    <n v="302"/>
    <n v="5"/>
    <n v="224"/>
    <n v="120"/>
    <n v="105"/>
    <n v="35"/>
    <n v="2"/>
    <n v="14"/>
    <n v="22"/>
    <n v="72"/>
    <n v="49"/>
    <n v="4"/>
    <n v="3"/>
    <n v="2"/>
    <n v="0"/>
    <n v="1"/>
    <n v="0"/>
    <n v="0"/>
    <n v="0"/>
    <n v="0"/>
    <n v="0"/>
    <n v="0"/>
    <n v="0"/>
    <n v="0"/>
    <n v="0"/>
    <n v="0"/>
    <n v="0"/>
    <n v="0"/>
    <n v="0"/>
    <n v="0"/>
    <n v="3"/>
    <n v="0"/>
    <n v="47"/>
    <n v="4"/>
    <n v="249"/>
    <n v="610"/>
    <n v="483"/>
    <n v="65"/>
    <n v="60"/>
    <n v="3449"/>
    <n v="778"/>
    <n v="0"/>
    <n v="17"/>
    <n v="605"/>
    <n v="1052"/>
    <n v="1629"/>
  </r>
  <r>
    <x v="6"/>
    <x v="44"/>
    <x v="254"/>
    <x v="15"/>
    <n v="70"/>
    <n v="4"/>
    <n v="3"/>
    <n v="0"/>
    <n v="0"/>
    <n v="33"/>
    <n v="2"/>
    <n v="14"/>
    <n v="1"/>
    <n v="4"/>
    <n v="2"/>
    <n v="0"/>
    <n v="0"/>
    <n v="312"/>
    <n v="202"/>
    <n v="14"/>
    <n v="32"/>
    <n v="13"/>
    <n v="887"/>
    <n v="392"/>
    <n v="10"/>
    <n v="193"/>
    <n v="30"/>
    <n v="853"/>
    <n v="305"/>
    <n v="5"/>
    <n v="223"/>
    <n v="121"/>
    <n v="104"/>
    <n v="35"/>
    <n v="2"/>
    <n v="14"/>
    <n v="21"/>
    <n v="72"/>
    <n v="50"/>
    <n v="4"/>
    <n v="3"/>
    <n v="2"/>
    <n v="0"/>
    <n v="1"/>
    <n v="0"/>
    <n v="0"/>
    <n v="0"/>
    <n v="0"/>
    <n v="0"/>
    <n v="0"/>
    <n v="0"/>
    <n v="0"/>
    <n v="0"/>
    <n v="0"/>
    <n v="0"/>
    <n v="0"/>
    <n v="0"/>
    <n v="0"/>
    <n v="3"/>
    <n v="0"/>
    <n v="47"/>
    <n v="4"/>
    <n v="249"/>
    <n v="612"/>
    <n v="483"/>
    <n v="65"/>
    <n v="60"/>
    <n v="3446"/>
    <n v="787"/>
    <n v="0"/>
    <n v="17"/>
    <n v="600"/>
    <n v="1051"/>
    <n v="1633"/>
  </r>
  <r>
    <x v="6"/>
    <x v="44"/>
    <x v="254"/>
    <x v="16"/>
    <n v="70"/>
    <n v="4"/>
    <n v="3"/>
    <n v="0"/>
    <n v="0"/>
    <n v="34"/>
    <n v="2"/>
    <n v="14"/>
    <n v="1"/>
    <n v="4"/>
    <n v="3"/>
    <n v="0"/>
    <n v="0"/>
    <n v="311"/>
    <n v="202"/>
    <n v="14"/>
    <n v="32"/>
    <n v="13"/>
    <n v="888"/>
    <n v="400"/>
    <n v="10"/>
    <n v="191"/>
    <n v="30"/>
    <n v="854"/>
    <n v="307"/>
    <n v="5"/>
    <n v="224"/>
    <n v="121"/>
    <n v="105"/>
    <n v="36"/>
    <n v="2"/>
    <n v="15"/>
    <n v="21"/>
    <n v="71"/>
    <n v="50"/>
    <n v="4"/>
    <n v="3"/>
    <n v="2"/>
    <n v="0"/>
    <n v="1"/>
    <n v="0"/>
    <n v="0"/>
    <n v="0"/>
    <n v="0"/>
    <n v="0"/>
    <n v="0"/>
    <n v="0"/>
    <n v="0"/>
    <n v="0"/>
    <n v="0"/>
    <n v="0"/>
    <n v="0"/>
    <n v="0"/>
    <n v="0"/>
    <n v="3"/>
    <n v="0"/>
    <n v="47"/>
    <n v="4"/>
    <n v="248"/>
    <n v="617"/>
    <n v="483"/>
    <n v="66"/>
    <n v="59"/>
    <n v="3440"/>
    <n v="796"/>
    <n v="0"/>
    <n v="17"/>
    <n v="598"/>
    <n v="1048"/>
    <n v="1634"/>
  </r>
  <r>
    <x v="6"/>
    <x v="43"/>
    <x v="255"/>
    <x v="0"/>
    <n v="100"/>
    <n v="9"/>
    <n v="5"/>
    <n v="5"/>
    <n v="4"/>
    <n v="41"/>
    <n v="9"/>
    <n v="1"/>
    <n v="4"/>
    <n v="72"/>
    <n v="0"/>
    <n v="55"/>
    <n v="0"/>
    <n v="581"/>
    <n v="0"/>
    <n v="382"/>
    <n v="0"/>
    <n v="4"/>
    <n v="934"/>
    <n v="0"/>
    <n v="60"/>
    <n v="12"/>
    <n v="96"/>
    <n v="911"/>
    <n v="78"/>
    <n v="47"/>
    <n v="14"/>
    <n v="73"/>
    <n v="172"/>
    <n v="0"/>
    <n v="7"/>
    <n v="1"/>
    <n v="21"/>
    <n v="89"/>
    <n v="0"/>
    <n v="21"/>
    <n v="0"/>
    <n v="1"/>
    <n v="0"/>
    <n v="0"/>
    <n v="0"/>
    <n v="0"/>
    <n v="0"/>
    <n v="0"/>
    <n v="0"/>
    <n v="0"/>
    <n v="0"/>
    <n v="0"/>
    <n v="0"/>
    <n v="25"/>
    <n v="67"/>
    <n v="0"/>
    <n v="4"/>
    <n v="4"/>
    <m/>
    <m/>
    <m/>
    <m/>
    <m/>
    <m/>
    <m/>
    <m/>
    <m/>
    <m/>
    <m/>
    <m/>
    <m/>
    <m/>
    <m/>
    <m/>
  </r>
  <r>
    <x v="6"/>
    <x v="43"/>
    <x v="255"/>
    <x v="1"/>
    <n v="100"/>
    <n v="9"/>
    <n v="7"/>
    <n v="5"/>
    <n v="4"/>
    <n v="49"/>
    <n v="9"/>
    <n v="1"/>
    <n v="4"/>
    <n v="73"/>
    <n v="0"/>
    <n v="56"/>
    <n v="0"/>
    <n v="583"/>
    <n v="0"/>
    <n v="422"/>
    <n v="0"/>
    <n v="3"/>
    <n v="927"/>
    <n v="0"/>
    <n v="91"/>
    <n v="11"/>
    <n v="93"/>
    <n v="917"/>
    <n v="112"/>
    <n v="47"/>
    <n v="15"/>
    <n v="72"/>
    <n v="176"/>
    <n v="0"/>
    <n v="9"/>
    <n v="1"/>
    <n v="21"/>
    <n v="91"/>
    <n v="0"/>
    <n v="50"/>
    <n v="0"/>
    <n v="1"/>
    <n v="0"/>
    <n v="0"/>
    <n v="0"/>
    <n v="0"/>
    <n v="0"/>
    <n v="0"/>
    <n v="0"/>
    <n v="0"/>
    <n v="0"/>
    <n v="0"/>
    <n v="0"/>
    <n v="26"/>
    <n v="64"/>
    <n v="0"/>
    <n v="4"/>
    <n v="5"/>
    <m/>
    <m/>
    <m/>
    <m/>
    <m/>
    <m/>
    <m/>
    <m/>
    <m/>
    <m/>
    <m/>
    <m/>
    <m/>
    <m/>
    <m/>
    <m/>
  </r>
  <r>
    <x v="6"/>
    <x v="43"/>
    <x v="255"/>
    <x v="2"/>
    <n v="101"/>
    <n v="10"/>
    <n v="8"/>
    <n v="6"/>
    <n v="5"/>
    <n v="57"/>
    <n v="9"/>
    <n v="1"/>
    <n v="4"/>
    <n v="74"/>
    <n v="56"/>
    <n v="0"/>
    <n v="1"/>
    <n v="582"/>
    <n v="459"/>
    <n v="26"/>
    <n v="0"/>
    <n v="3"/>
    <n v="925"/>
    <n v="158"/>
    <n v="64"/>
    <n v="12"/>
    <n v="91"/>
    <n v="920"/>
    <n v="202"/>
    <n v="47"/>
    <n v="15"/>
    <n v="72"/>
    <n v="179"/>
    <n v="13"/>
    <n v="4"/>
    <n v="1"/>
    <n v="22"/>
    <n v="91"/>
    <n v="56"/>
    <n v="5"/>
    <n v="0"/>
    <n v="1"/>
    <n v="0"/>
    <n v="0"/>
    <n v="0"/>
    <n v="0"/>
    <n v="0"/>
    <n v="0"/>
    <n v="0"/>
    <n v="0"/>
    <n v="0"/>
    <n v="0"/>
    <n v="0"/>
    <n v="0"/>
    <n v="0"/>
    <n v="0"/>
    <n v="0"/>
    <n v="0"/>
    <n v="10"/>
    <n v="6"/>
    <n v="87"/>
    <n v="71"/>
    <n v="548"/>
    <n v="723"/>
    <n v="759"/>
    <n v="146"/>
    <n v="83"/>
    <m/>
    <m/>
    <m/>
    <m/>
    <m/>
    <m/>
    <m/>
  </r>
  <r>
    <x v="6"/>
    <x v="43"/>
    <x v="255"/>
    <x v="3"/>
    <n v="101"/>
    <n v="10"/>
    <n v="8"/>
    <n v="6"/>
    <n v="5"/>
    <n v="62"/>
    <n v="9"/>
    <n v="2"/>
    <n v="3"/>
    <n v="74"/>
    <n v="56"/>
    <n v="0"/>
    <n v="1"/>
    <n v="586"/>
    <n v="471"/>
    <n v="26"/>
    <n v="0"/>
    <n v="6"/>
    <n v="923"/>
    <n v="216"/>
    <n v="64"/>
    <n v="12"/>
    <n v="91"/>
    <n v="920"/>
    <n v="259"/>
    <n v="46"/>
    <n v="16"/>
    <n v="71"/>
    <n v="181"/>
    <n v="14"/>
    <n v="4"/>
    <n v="1"/>
    <n v="22"/>
    <n v="90"/>
    <n v="57"/>
    <n v="5"/>
    <n v="0"/>
    <n v="0"/>
    <n v="0"/>
    <n v="0"/>
    <n v="0"/>
    <n v="0"/>
    <n v="0"/>
    <n v="0"/>
    <n v="0"/>
    <n v="0"/>
    <n v="0"/>
    <n v="0"/>
    <n v="0"/>
    <n v="0"/>
    <n v="0"/>
    <n v="0"/>
    <n v="0"/>
    <n v="0"/>
    <n v="10"/>
    <n v="6"/>
    <n v="87"/>
    <n v="71"/>
    <n v="549"/>
    <n v="721"/>
    <n v="761"/>
    <n v="148"/>
    <n v="83"/>
    <m/>
    <m/>
    <m/>
    <m/>
    <m/>
    <m/>
    <m/>
  </r>
  <r>
    <x v="6"/>
    <x v="43"/>
    <x v="255"/>
    <x v="4"/>
    <n v="101"/>
    <n v="10"/>
    <n v="8"/>
    <n v="6"/>
    <n v="5"/>
    <n v="63"/>
    <n v="9"/>
    <n v="2"/>
    <n v="3"/>
    <n v="76"/>
    <n v="58"/>
    <n v="0"/>
    <n v="1"/>
    <n v="583"/>
    <n v="479"/>
    <n v="26"/>
    <n v="0"/>
    <n v="4"/>
    <n v="929"/>
    <n v="265"/>
    <n v="64"/>
    <n v="13"/>
    <n v="90"/>
    <n v="918"/>
    <n v="364"/>
    <n v="46"/>
    <n v="17"/>
    <n v="71"/>
    <n v="181"/>
    <n v="20"/>
    <n v="4"/>
    <n v="1"/>
    <n v="19"/>
    <n v="93"/>
    <n v="60"/>
    <n v="5"/>
    <n v="0"/>
    <n v="0"/>
    <n v="0"/>
    <n v="0"/>
    <n v="0"/>
    <n v="0"/>
    <n v="0"/>
    <n v="0"/>
    <n v="0"/>
    <n v="0"/>
    <n v="0"/>
    <n v="0"/>
    <n v="0"/>
    <n v="0"/>
    <n v="0"/>
    <n v="0"/>
    <n v="0"/>
    <n v="0"/>
    <n v="10"/>
    <n v="6"/>
    <n v="87"/>
    <n v="73"/>
    <n v="548"/>
    <n v="733"/>
    <n v="759"/>
    <n v="150"/>
    <n v="86"/>
    <m/>
    <m/>
    <m/>
    <m/>
    <m/>
    <m/>
    <m/>
  </r>
  <r>
    <x v="6"/>
    <x v="43"/>
    <x v="255"/>
    <x v="5"/>
    <n v="100"/>
    <n v="10"/>
    <n v="9"/>
    <n v="5"/>
    <n v="5"/>
    <n v="70"/>
    <n v="8"/>
    <n v="1"/>
    <n v="3"/>
    <n v="75"/>
    <n v="68"/>
    <n v="0"/>
    <n v="0"/>
    <n v="584"/>
    <n v="492"/>
    <n v="26"/>
    <n v="0"/>
    <n v="4"/>
    <n v="933"/>
    <n v="405"/>
    <n v="62"/>
    <n v="14"/>
    <n v="89"/>
    <n v="917"/>
    <n v="490"/>
    <n v="46"/>
    <n v="16"/>
    <n v="70"/>
    <n v="184"/>
    <n v="35"/>
    <n v="4"/>
    <n v="1"/>
    <n v="19"/>
    <n v="93"/>
    <n v="71"/>
    <n v="5"/>
    <n v="0"/>
    <n v="0"/>
    <n v="0"/>
    <n v="0"/>
    <n v="0"/>
    <n v="0"/>
    <n v="0"/>
    <n v="0"/>
    <n v="0"/>
    <n v="0"/>
    <n v="0"/>
    <n v="0"/>
    <n v="0"/>
    <n v="0"/>
    <n v="0"/>
    <n v="0"/>
    <n v="0"/>
    <n v="0"/>
    <n v="10"/>
    <n v="5"/>
    <n v="87"/>
    <n v="73"/>
    <n v="548"/>
    <n v="739"/>
    <n v="759"/>
    <n v="154"/>
    <n v="86"/>
    <m/>
    <m/>
    <m/>
    <m/>
    <m/>
    <m/>
    <m/>
  </r>
  <r>
    <x v="6"/>
    <x v="43"/>
    <x v="255"/>
    <x v="6"/>
    <n v="101"/>
    <n v="10"/>
    <n v="9"/>
    <n v="5"/>
    <n v="5"/>
    <n v="73"/>
    <n v="8"/>
    <n v="1"/>
    <n v="4"/>
    <n v="75"/>
    <n v="68"/>
    <n v="0"/>
    <n v="0"/>
    <n v="585"/>
    <n v="498"/>
    <n v="26"/>
    <n v="0"/>
    <n v="4"/>
    <n v="933"/>
    <n v="440"/>
    <n v="61"/>
    <n v="14"/>
    <n v="86"/>
    <n v="923"/>
    <n v="516"/>
    <n v="46"/>
    <n v="16"/>
    <n v="72"/>
    <n v="185"/>
    <n v="45"/>
    <n v="4"/>
    <n v="1"/>
    <n v="19"/>
    <n v="94"/>
    <n v="77"/>
    <n v="5"/>
    <n v="0"/>
    <n v="0"/>
    <n v="0"/>
    <n v="0"/>
    <n v="0"/>
    <n v="0"/>
    <n v="0"/>
    <n v="0"/>
    <n v="0"/>
    <n v="0"/>
    <n v="0"/>
    <n v="0"/>
    <n v="0"/>
    <n v="0"/>
    <n v="0"/>
    <n v="0"/>
    <n v="0"/>
    <n v="0"/>
    <n v="10"/>
    <n v="5"/>
    <n v="87"/>
    <n v="73"/>
    <n v="549"/>
    <n v="744"/>
    <n v="762"/>
    <n v="155"/>
    <n v="88"/>
    <m/>
    <m/>
    <m/>
    <m/>
    <m/>
    <m/>
    <m/>
  </r>
  <r>
    <x v="6"/>
    <x v="43"/>
    <x v="255"/>
    <x v="7"/>
    <n v="101"/>
    <n v="10"/>
    <n v="9"/>
    <n v="5"/>
    <n v="5"/>
    <n v="74"/>
    <n v="8"/>
    <n v="1"/>
    <n v="4"/>
    <n v="75"/>
    <n v="68"/>
    <n v="0"/>
    <n v="0"/>
    <n v="584"/>
    <n v="505"/>
    <n v="26"/>
    <n v="0"/>
    <n v="3"/>
    <n v="932"/>
    <n v="494"/>
    <n v="60"/>
    <n v="14"/>
    <n v="87"/>
    <n v="924"/>
    <n v="567"/>
    <n v="46"/>
    <n v="16"/>
    <n v="70"/>
    <n v="185"/>
    <n v="62"/>
    <n v="4"/>
    <n v="1"/>
    <n v="19"/>
    <n v="93"/>
    <n v="77"/>
    <n v="5"/>
    <n v="0"/>
    <n v="0"/>
    <n v="0"/>
    <n v="0"/>
    <n v="0"/>
    <n v="0"/>
    <n v="0"/>
    <n v="0"/>
    <n v="0"/>
    <n v="0"/>
    <n v="0"/>
    <n v="0"/>
    <n v="0"/>
    <n v="0"/>
    <n v="0"/>
    <n v="0"/>
    <n v="0"/>
    <n v="0"/>
    <n v="10"/>
    <n v="5"/>
    <n v="86"/>
    <n v="73"/>
    <n v="549"/>
    <n v="744"/>
    <n v="764"/>
    <n v="155"/>
    <n v="87"/>
    <m/>
    <m/>
    <m/>
    <m/>
    <m/>
    <m/>
    <m/>
  </r>
  <r>
    <x v="6"/>
    <x v="43"/>
    <x v="255"/>
    <x v="8"/>
    <n v="101"/>
    <n v="10"/>
    <n v="9"/>
    <n v="5"/>
    <n v="5"/>
    <n v="74"/>
    <n v="8"/>
    <n v="1"/>
    <n v="4"/>
    <n v="75"/>
    <n v="68"/>
    <n v="0"/>
    <n v="0"/>
    <n v="586"/>
    <n v="511"/>
    <n v="26"/>
    <n v="0"/>
    <n v="3"/>
    <n v="928"/>
    <n v="541"/>
    <n v="60"/>
    <n v="14"/>
    <n v="86"/>
    <n v="927"/>
    <n v="622"/>
    <n v="45"/>
    <n v="17"/>
    <n v="70"/>
    <n v="188"/>
    <n v="93"/>
    <n v="4"/>
    <n v="1"/>
    <n v="19"/>
    <n v="94"/>
    <n v="80"/>
    <n v="5"/>
    <n v="0"/>
    <n v="0"/>
    <n v="0"/>
    <n v="0"/>
    <n v="0"/>
    <n v="0"/>
    <n v="0"/>
    <n v="0"/>
    <n v="0"/>
    <n v="0"/>
    <n v="0"/>
    <n v="0"/>
    <n v="0"/>
    <n v="0"/>
    <n v="0"/>
    <n v="0"/>
    <n v="0"/>
    <n v="0"/>
    <n v="10"/>
    <n v="5"/>
    <n v="87"/>
    <n v="73"/>
    <n v="551"/>
    <n v="741"/>
    <n v="769"/>
    <n v="157"/>
    <n v="88"/>
    <n v="4407"/>
    <n v="1569"/>
    <n v="0"/>
    <n v="82"/>
    <n v="54"/>
    <n v="1058"/>
    <n v="3041"/>
  </r>
  <r>
    <x v="6"/>
    <x v="43"/>
    <x v="255"/>
    <x v="9"/>
    <n v="101"/>
    <n v="10"/>
    <n v="9"/>
    <n v="5"/>
    <n v="5"/>
    <n v="77"/>
    <n v="8"/>
    <n v="1"/>
    <n v="3"/>
    <n v="75"/>
    <n v="68"/>
    <n v="0"/>
    <n v="0"/>
    <n v="588"/>
    <n v="514"/>
    <n v="25"/>
    <n v="0"/>
    <n v="2"/>
    <n v="927"/>
    <n v="576"/>
    <n v="60"/>
    <n v="14"/>
    <n v="83"/>
    <n v="929"/>
    <n v="645"/>
    <n v="45"/>
    <n v="17"/>
    <n v="70"/>
    <n v="189"/>
    <n v="119"/>
    <n v="4"/>
    <n v="1"/>
    <n v="19"/>
    <n v="93"/>
    <n v="82"/>
    <n v="5"/>
    <n v="0"/>
    <n v="0"/>
    <n v="0"/>
    <n v="0"/>
    <n v="0"/>
    <n v="0"/>
    <n v="0"/>
    <n v="0"/>
    <n v="0"/>
    <n v="0"/>
    <n v="0"/>
    <n v="0"/>
    <n v="0"/>
    <n v="0"/>
    <n v="0"/>
    <n v="0"/>
    <n v="0"/>
    <n v="0"/>
    <n v="10"/>
    <n v="5"/>
    <n v="87"/>
    <n v="73"/>
    <n v="553"/>
    <n v="742"/>
    <n v="771"/>
    <n v="158"/>
    <n v="87"/>
    <n v="4415"/>
    <n v="1936"/>
    <n v="0"/>
    <n v="82"/>
    <n v="54"/>
    <n v="1054"/>
    <n v="3057"/>
  </r>
  <r>
    <x v="6"/>
    <x v="43"/>
    <x v="255"/>
    <x v="10"/>
    <n v="100"/>
    <n v="10"/>
    <n v="9"/>
    <n v="4"/>
    <n v="4"/>
    <n v="76"/>
    <n v="8"/>
    <n v="1"/>
    <n v="3"/>
    <n v="75"/>
    <n v="68"/>
    <n v="0"/>
    <n v="0"/>
    <n v="591"/>
    <n v="516"/>
    <n v="25"/>
    <n v="0"/>
    <n v="3"/>
    <n v="926"/>
    <n v="577"/>
    <n v="60"/>
    <n v="14"/>
    <n v="80"/>
    <n v="928"/>
    <n v="651"/>
    <n v="45"/>
    <n v="17"/>
    <n v="66"/>
    <n v="189"/>
    <n v="119"/>
    <n v="4"/>
    <n v="1"/>
    <n v="19"/>
    <n v="93"/>
    <n v="82"/>
    <n v="5"/>
    <n v="0"/>
    <n v="0"/>
    <n v="0"/>
    <n v="0"/>
    <n v="0"/>
    <n v="0"/>
    <n v="0"/>
    <n v="0"/>
    <n v="0"/>
    <n v="0"/>
    <n v="0"/>
    <n v="0"/>
    <n v="0"/>
    <n v="0"/>
    <n v="0"/>
    <n v="0"/>
    <n v="0"/>
    <n v="0"/>
    <n v="10"/>
    <n v="4"/>
    <n v="86"/>
    <n v="73"/>
    <n v="555"/>
    <n v="742"/>
    <n v="771"/>
    <n v="158"/>
    <n v="87"/>
    <n v="4423"/>
    <n v="1974"/>
    <n v="0"/>
    <n v="82"/>
    <n v="54"/>
    <n v="1046"/>
    <n v="3065"/>
  </r>
  <r>
    <x v="6"/>
    <x v="43"/>
    <x v="255"/>
    <x v="11"/>
    <n v="99"/>
    <n v="9"/>
    <n v="8"/>
    <n v="3"/>
    <n v="3"/>
    <n v="78"/>
    <n v="8"/>
    <n v="1"/>
    <n v="3"/>
    <n v="74"/>
    <n v="67"/>
    <n v="0"/>
    <n v="0"/>
    <n v="593"/>
    <n v="520"/>
    <n v="25"/>
    <n v="0"/>
    <n v="3"/>
    <n v="924"/>
    <n v="590"/>
    <n v="58"/>
    <n v="14"/>
    <n v="80"/>
    <n v="928"/>
    <n v="663"/>
    <n v="45"/>
    <n v="17"/>
    <n v="66"/>
    <n v="190"/>
    <n v="122"/>
    <n v="4"/>
    <n v="1"/>
    <n v="19"/>
    <n v="93"/>
    <n v="82"/>
    <n v="5"/>
    <n v="0"/>
    <n v="0"/>
    <n v="0"/>
    <n v="0"/>
    <n v="0"/>
    <n v="0"/>
    <n v="0"/>
    <n v="0"/>
    <n v="0"/>
    <n v="0"/>
    <n v="0"/>
    <n v="0"/>
    <n v="0"/>
    <n v="0"/>
    <n v="0"/>
    <n v="0"/>
    <n v="0"/>
    <n v="0"/>
    <n v="9"/>
    <n v="3"/>
    <n v="85"/>
    <n v="72"/>
    <n v="556"/>
    <n v="740"/>
    <n v="772"/>
    <n v="159"/>
    <n v="87"/>
    <n v="4433"/>
    <n v="2076"/>
    <n v="0"/>
    <n v="82"/>
    <n v="54"/>
    <n v="1049"/>
    <n v="3076"/>
  </r>
  <r>
    <x v="6"/>
    <x v="43"/>
    <x v="255"/>
    <x v="29"/>
    <n v="100"/>
    <n v="9"/>
    <n v="8"/>
    <n v="3"/>
    <n v="3"/>
    <n v="79"/>
    <n v="8"/>
    <n v="1"/>
    <n v="3"/>
    <n v="73"/>
    <n v="66"/>
    <n v="0"/>
    <n v="0"/>
    <n v="593"/>
    <n v="521"/>
    <n v="25"/>
    <n v="0"/>
    <n v="3"/>
    <n v="928"/>
    <n v="595"/>
    <n v="56"/>
    <n v="14"/>
    <n v="80"/>
    <n v="927"/>
    <n v="668"/>
    <n v="45"/>
    <n v="17"/>
    <n v="66"/>
    <n v="192"/>
    <n v="128"/>
    <n v="4"/>
    <n v="1"/>
    <n v="19"/>
    <n v="93"/>
    <n v="83"/>
    <n v="5"/>
    <n v="0"/>
    <n v="0"/>
    <n v="0"/>
    <n v="0"/>
    <n v="0"/>
    <n v="0"/>
    <n v="0"/>
    <n v="0"/>
    <n v="0"/>
    <n v="0"/>
    <n v="0"/>
    <n v="0"/>
    <n v="0"/>
    <n v="0"/>
    <n v="0"/>
    <n v="0"/>
    <n v="0"/>
    <n v="0"/>
    <n v="9"/>
    <n v="3"/>
    <n v="86"/>
    <n v="71"/>
    <n v="557"/>
    <n v="746"/>
    <n v="772"/>
    <n v="161"/>
    <n v="87"/>
    <n v="4435"/>
    <n v="2128"/>
    <n v="0"/>
    <n v="82"/>
    <n v="56"/>
    <n v="1048"/>
    <n v="3082"/>
  </r>
  <r>
    <x v="6"/>
    <x v="43"/>
    <x v="255"/>
    <x v="30"/>
    <n v="100"/>
    <n v="9"/>
    <n v="8"/>
    <n v="3"/>
    <n v="3"/>
    <n v="79"/>
    <n v="8"/>
    <n v="1"/>
    <n v="3"/>
    <n v="74"/>
    <n v="67"/>
    <n v="0"/>
    <n v="0"/>
    <n v="593"/>
    <n v="521"/>
    <n v="25"/>
    <n v="0"/>
    <n v="4"/>
    <n v="931"/>
    <n v="598"/>
    <n v="56"/>
    <n v="15"/>
    <n v="80"/>
    <n v="927"/>
    <n v="671"/>
    <n v="44"/>
    <n v="16"/>
    <n v="65"/>
    <n v="196"/>
    <n v="130"/>
    <n v="4"/>
    <n v="1"/>
    <n v="19"/>
    <n v="93"/>
    <n v="83"/>
    <n v="5"/>
    <n v="0"/>
    <n v="0"/>
    <n v="0"/>
    <n v="0"/>
    <n v="0"/>
    <n v="0"/>
    <n v="0"/>
    <n v="0"/>
    <n v="0"/>
    <n v="0"/>
    <n v="0"/>
    <n v="0"/>
    <n v="0"/>
    <n v="0"/>
    <n v="0"/>
    <n v="0"/>
    <n v="0"/>
    <n v="0"/>
    <n v="9"/>
    <n v="3"/>
    <n v="86"/>
    <n v="72"/>
    <n v="556"/>
    <n v="748"/>
    <n v="773"/>
    <n v="164"/>
    <n v="87"/>
    <n v="4449"/>
    <n v="2157"/>
    <n v="0"/>
    <n v="81"/>
    <n v="57"/>
    <n v="1047"/>
    <n v="3095"/>
  </r>
  <r>
    <x v="6"/>
    <x v="43"/>
    <x v="255"/>
    <x v="32"/>
    <n v="101"/>
    <n v="9"/>
    <n v="8"/>
    <n v="3"/>
    <n v="3"/>
    <n v="80"/>
    <n v="8"/>
    <n v="1"/>
    <n v="3"/>
    <n v="73"/>
    <n v="66"/>
    <n v="0"/>
    <n v="0"/>
    <n v="589"/>
    <n v="519"/>
    <n v="25"/>
    <n v="0"/>
    <n v="4"/>
    <n v="937"/>
    <n v="602"/>
    <n v="55"/>
    <n v="15"/>
    <n v="80"/>
    <n v="929"/>
    <n v="677"/>
    <n v="44"/>
    <n v="16"/>
    <n v="66"/>
    <n v="197"/>
    <n v="131"/>
    <n v="4"/>
    <n v="1"/>
    <n v="19"/>
    <n v="93"/>
    <n v="83"/>
    <n v="5"/>
    <n v="0"/>
    <n v="0"/>
    <n v="0"/>
    <n v="0"/>
    <n v="0"/>
    <n v="0"/>
    <n v="0"/>
    <n v="0"/>
    <n v="0"/>
    <n v="0"/>
    <n v="0"/>
    <n v="0"/>
    <n v="0"/>
    <n v="0"/>
    <n v="0"/>
    <n v="0"/>
    <n v="0"/>
    <n v="0"/>
    <n v="9"/>
    <n v="3"/>
    <n v="87"/>
    <n v="71"/>
    <n v="553"/>
    <n v="753"/>
    <n v="776"/>
    <n v="165"/>
    <n v="87"/>
    <n v="4444"/>
    <n v="2166"/>
    <n v="0"/>
    <n v="81"/>
    <n v="56"/>
    <n v="1040"/>
    <n v="3098"/>
  </r>
  <r>
    <x v="6"/>
    <x v="43"/>
    <x v="255"/>
    <x v="15"/>
    <n v="102"/>
    <n v="9"/>
    <n v="8"/>
    <n v="3"/>
    <n v="3"/>
    <n v="82"/>
    <n v="8"/>
    <n v="1"/>
    <n v="3"/>
    <n v="74"/>
    <n v="67"/>
    <n v="0"/>
    <n v="0"/>
    <n v="591"/>
    <n v="521"/>
    <n v="25"/>
    <n v="0"/>
    <n v="4"/>
    <n v="941"/>
    <n v="606"/>
    <n v="55"/>
    <n v="14"/>
    <n v="81"/>
    <n v="933"/>
    <n v="680"/>
    <n v="44"/>
    <n v="16"/>
    <n v="67"/>
    <n v="197"/>
    <n v="132"/>
    <n v="4"/>
    <n v="1"/>
    <n v="19"/>
    <n v="93"/>
    <n v="83"/>
    <n v="5"/>
    <n v="0"/>
    <n v="0"/>
    <n v="0"/>
    <n v="0"/>
    <n v="0"/>
    <n v="0"/>
    <n v="0"/>
    <n v="0"/>
    <n v="0"/>
    <n v="0"/>
    <n v="0"/>
    <n v="0"/>
    <n v="0"/>
    <n v="0"/>
    <n v="0"/>
    <n v="0"/>
    <n v="0"/>
    <n v="0"/>
    <n v="9"/>
    <n v="3"/>
    <n v="88"/>
    <n v="72"/>
    <n v="556"/>
    <n v="758"/>
    <n v="779"/>
    <n v="166"/>
    <n v="87"/>
    <n v="4453"/>
    <n v="2185"/>
    <n v="0"/>
    <n v="81"/>
    <n v="58"/>
    <n v="1036"/>
    <n v="3106"/>
  </r>
  <r>
    <x v="6"/>
    <x v="43"/>
    <x v="255"/>
    <x v="16"/>
    <n v="103"/>
    <n v="9"/>
    <n v="8"/>
    <n v="3"/>
    <n v="3"/>
    <n v="83"/>
    <n v="8"/>
    <n v="1"/>
    <n v="3"/>
    <n v="73"/>
    <n v="66"/>
    <n v="0"/>
    <n v="0"/>
    <n v="589"/>
    <n v="520"/>
    <n v="25"/>
    <n v="0"/>
    <n v="4"/>
    <n v="946"/>
    <n v="610"/>
    <n v="55"/>
    <n v="14"/>
    <n v="82"/>
    <n v="935"/>
    <n v="683"/>
    <n v="44"/>
    <n v="16"/>
    <n v="67"/>
    <n v="195"/>
    <n v="132"/>
    <n v="4"/>
    <n v="1"/>
    <n v="19"/>
    <n v="93"/>
    <n v="84"/>
    <n v="5"/>
    <n v="0"/>
    <n v="0"/>
    <n v="0"/>
    <n v="0"/>
    <n v="0"/>
    <n v="0"/>
    <n v="0"/>
    <n v="0"/>
    <n v="0"/>
    <n v="0"/>
    <n v="0"/>
    <n v="0"/>
    <n v="0"/>
    <n v="0"/>
    <n v="0"/>
    <n v="0"/>
    <n v="0"/>
    <n v="0"/>
    <n v="9"/>
    <n v="3"/>
    <n v="89"/>
    <n v="71"/>
    <n v="554"/>
    <n v="760"/>
    <n v="781"/>
    <n v="164"/>
    <n v="87"/>
    <n v="4445"/>
    <n v="2218"/>
    <n v="0"/>
    <n v="82"/>
    <n v="60"/>
    <n v="1032"/>
    <n v="3105"/>
  </r>
  <r>
    <x v="6"/>
    <x v="45"/>
    <x v="256"/>
    <x v="0"/>
    <n v="68"/>
    <n v="2"/>
    <n v="0"/>
    <n v="0"/>
    <n v="0"/>
    <n v="26"/>
    <n v="5"/>
    <n v="3"/>
    <n v="1"/>
    <n v="0"/>
    <n v="0"/>
    <n v="0"/>
    <n v="0"/>
    <n v="301"/>
    <n v="0"/>
    <n v="135"/>
    <n v="7"/>
    <n v="0"/>
    <n v="984"/>
    <n v="0"/>
    <n v="75"/>
    <n v="102"/>
    <n v="7"/>
    <n v="816"/>
    <n v="43"/>
    <n v="33"/>
    <n v="184"/>
    <n v="10"/>
    <n v="277"/>
    <n v="0"/>
    <n v="11"/>
    <n v="40"/>
    <n v="4"/>
    <n v="20"/>
    <n v="0"/>
    <n v="1"/>
    <n v="0"/>
    <n v="0"/>
    <n v="0"/>
    <n v="0"/>
    <n v="0"/>
    <n v="0"/>
    <n v="0"/>
    <n v="0"/>
    <n v="0"/>
    <n v="0"/>
    <n v="0"/>
    <n v="0"/>
    <n v="0"/>
    <n v="16"/>
    <n v="86"/>
    <n v="0"/>
    <n v="16"/>
    <n v="2"/>
    <m/>
    <m/>
    <m/>
    <m/>
    <m/>
    <m/>
    <m/>
    <m/>
    <m/>
    <m/>
    <m/>
    <m/>
    <m/>
    <m/>
    <m/>
    <m/>
  </r>
  <r>
    <x v="6"/>
    <x v="45"/>
    <x v="256"/>
    <x v="1"/>
    <n v="69"/>
    <n v="2"/>
    <n v="0"/>
    <n v="0"/>
    <n v="0"/>
    <n v="28"/>
    <n v="5"/>
    <n v="3"/>
    <n v="1"/>
    <n v="0"/>
    <n v="0"/>
    <n v="0"/>
    <n v="0"/>
    <n v="300"/>
    <n v="0"/>
    <n v="155"/>
    <n v="7"/>
    <n v="0"/>
    <n v="978"/>
    <n v="0"/>
    <n v="146"/>
    <n v="99"/>
    <n v="6"/>
    <n v="815"/>
    <n v="58"/>
    <n v="32"/>
    <n v="183"/>
    <n v="10"/>
    <n v="276"/>
    <n v="0"/>
    <n v="19"/>
    <n v="39"/>
    <n v="4"/>
    <n v="20"/>
    <n v="0"/>
    <n v="3"/>
    <n v="0"/>
    <n v="0"/>
    <n v="0"/>
    <n v="0"/>
    <n v="0"/>
    <n v="0"/>
    <n v="0"/>
    <n v="0"/>
    <n v="0"/>
    <n v="0"/>
    <n v="0"/>
    <n v="0"/>
    <n v="0"/>
    <n v="16"/>
    <n v="84"/>
    <n v="0"/>
    <n v="16"/>
    <n v="2"/>
    <m/>
    <m/>
    <m/>
    <m/>
    <m/>
    <m/>
    <m/>
    <m/>
    <m/>
    <m/>
    <m/>
    <m/>
    <m/>
    <m/>
    <m/>
    <m/>
  </r>
  <r>
    <x v="6"/>
    <x v="45"/>
    <x v="256"/>
    <x v="2"/>
    <n v="71"/>
    <n v="2"/>
    <n v="0"/>
    <n v="0"/>
    <n v="0"/>
    <n v="34"/>
    <n v="5"/>
    <n v="3"/>
    <n v="1"/>
    <n v="0"/>
    <n v="0"/>
    <n v="0"/>
    <n v="0"/>
    <n v="299"/>
    <n v="170"/>
    <n v="16"/>
    <n v="7"/>
    <n v="0"/>
    <n v="982"/>
    <n v="186"/>
    <n v="81"/>
    <n v="98"/>
    <n v="7"/>
    <n v="813"/>
    <n v="73"/>
    <n v="32"/>
    <n v="183"/>
    <n v="9"/>
    <n v="277"/>
    <n v="22"/>
    <n v="15"/>
    <n v="38"/>
    <n v="4"/>
    <n v="20"/>
    <n v="3"/>
    <n v="2"/>
    <n v="0"/>
    <n v="0"/>
    <n v="0"/>
    <n v="0"/>
    <n v="0"/>
    <n v="0"/>
    <n v="0"/>
    <n v="0"/>
    <n v="0"/>
    <n v="0"/>
    <n v="0"/>
    <n v="0"/>
    <n v="0"/>
    <n v="0"/>
    <n v="0"/>
    <n v="0"/>
    <n v="0"/>
    <n v="0"/>
    <n v="2"/>
    <n v="0"/>
    <n v="59"/>
    <n v="0"/>
    <n v="271"/>
    <n v="763"/>
    <n v="562"/>
    <n v="199"/>
    <n v="16"/>
    <m/>
    <m/>
    <m/>
    <m/>
    <m/>
    <m/>
    <m/>
  </r>
  <r>
    <x v="6"/>
    <x v="45"/>
    <x v="256"/>
    <x v="3"/>
    <n v="72"/>
    <n v="2"/>
    <n v="0"/>
    <n v="0"/>
    <n v="0"/>
    <n v="37"/>
    <n v="5"/>
    <n v="3"/>
    <n v="1"/>
    <n v="0"/>
    <n v="0"/>
    <n v="0"/>
    <n v="0"/>
    <n v="302"/>
    <n v="182"/>
    <n v="16"/>
    <n v="7"/>
    <n v="0"/>
    <n v="982"/>
    <n v="217"/>
    <n v="79"/>
    <n v="99"/>
    <n v="6"/>
    <n v="811"/>
    <n v="90"/>
    <n v="32"/>
    <n v="183"/>
    <n v="9"/>
    <n v="278"/>
    <n v="30"/>
    <n v="15"/>
    <n v="38"/>
    <n v="3"/>
    <n v="20"/>
    <n v="3"/>
    <n v="2"/>
    <n v="0"/>
    <n v="0"/>
    <n v="0"/>
    <n v="0"/>
    <n v="0"/>
    <n v="0"/>
    <n v="0"/>
    <n v="0"/>
    <n v="0"/>
    <n v="0"/>
    <n v="0"/>
    <n v="0"/>
    <n v="0"/>
    <n v="0"/>
    <n v="0"/>
    <n v="0"/>
    <n v="0"/>
    <n v="0"/>
    <n v="2"/>
    <n v="0"/>
    <n v="60"/>
    <n v="0"/>
    <n v="274"/>
    <n v="763"/>
    <n v="562"/>
    <n v="200"/>
    <n v="16"/>
    <m/>
    <m/>
    <m/>
    <m/>
    <m/>
    <m/>
    <m/>
  </r>
  <r>
    <x v="6"/>
    <x v="45"/>
    <x v="256"/>
    <x v="4"/>
    <n v="72"/>
    <n v="2"/>
    <n v="0"/>
    <n v="0"/>
    <n v="0"/>
    <n v="38"/>
    <n v="5"/>
    <n v="3"/>
    <n v="1"/>
    <n v="0"/>
    <n v="0"/>
    <n v="0"/>
    <n v="0"/>
    <n v="300"/>
    <n v="189"/>
    <n v="16"/>
    <n v="7"/>
    <n v="0"/>
    <n v="987"/>
    <n v="260"/>
    <n v="79"/>
    <n v="97"/>
    <n v="8"/>
    <n v="811"/>
    <n v="132"/>
    <n v="32"/>
    <n v="183"/>
    <n v="9"/>
    <n v="282"/>
    <n v="32"/>
    <n v="14"/>
    <n v="39"/>
    <n v="3"/>
    <n v="20"/>
    <n v="3"/>
    <n v="2"/>
    <n v="0"/>
    <n v="0"/>
    <n v="0"/>
    <n v="0"/>
    <n v="0"/>
    <n v="0"/>
    <n v="0"/>
    <n v="0"/>
    <n v="0"/>
    <n v="0"/>
    <n v="0"/>
    <n v="0"/>
    <n v="0"/>
    <n v="0"/>
    <n v="0"/>
    <n v="0"/>
    <n v="0"/>
    <n v="0"/>
    <n v="2"/>
    <n v="0"/>
    <n v="60"/>
    <n v="0"/>
    <n v="272"/>
    <n v="768"/>
    <n v="564"/>
    <n v="207"/>
    <n v="16"/>
    <m/>
    <m/>
    <m/>
    <m/>
    <m/>
    <m/>
    <m/>
  </r>
  <r>
    <x v="6"/>
    <x v="45"/>
    <x v="256"/>
    <x v="5"/>
    <n v="73"/>
    <n v="2"/>
    <n v="1"/>
    <n v="0"/>
    <n v="0"/>
    <n v="44"/>
    <n v="5"/>
    <n v="3"/>
    <n v="1"/>
    <n v="0"/>
    <n v="0"/>
    <n v="0"/>
    <n v="0"/>
    <n v="301"/>
    <n v="205"/>
    <n v="16"/>
    <n v="7"/>
    <n v="0"/>
    <n v="988"/>
    <n v="335"/>
    <n v="79"/>
    <n v="93"/>
    <n v="8"/>
    <n v="811"/>
    <n v="193"/>
    <n v="32"/>
    <n v="182"/>
    <n v="10"/>
    <n v="281"/>
    <n v="43"/>
    <n v="14"/>
    <n v="38"/>
    <n v="3"/>
    <n v="20"/>
    <n v="6"/>
    <n v="2"/>
    <n v="0"/>
    <n v="0"/>
    <n v="0"/>
    <n v="0"/>
    <n v="0"/>
    <n v="0"/>
    <n v="0"/>
    <n v="0"/>
    <n v="0"/>
    <n v="0"/>
    <n v="0"/>
    <n v="0"/>
    <n v="0"/>
    <n v="0"/>
    <n v="0"/>
    <n v="0"/>
    <n v="0"/>
    <n v="0"/>
    <n v="2"/>
    <n v="0"/>
    <n v="61"/>
    <n v="0"/>
    <n v="274"/>
    <n v="770"/>
    <n v="566"/>
    <n v="210"/>
    <n v="16"/>
    <m/>
    <m/>
    <m/>
    <m/>
    <m/>
    <m/>
    <m/>
  </r>
  <r>
    <x v="6"/>
    <x v="45"/>
    <x v="256"/>
    <x v="6"/>
    <n v="73"/>
    <n v="2"/>
    <n v="1"/>
    <n v="0"/>
    <n v="0"/>
    <n v="44"/>
    <n v="5"/>
    <n v="3"/>
    <n v="1"/>
    <n v="0"/>
    <n v="0"/>
    <n v="0"/>
    <n v="0"/>
    <n v="302"/>
    <n v="211"/>
    <n v="16"/>
    <n v="7"/>
    <n v="0"/>
    <n v="988"/>
    <n v="365"/>
    <n v="79"/>
    <n v="93"/>
    <n v="8"/>
    <n v="809"/>
    <n v="232"/>
    <n v="31"/>
    <n v="182"/>
    <n v="10"/>
    <n v="280"/>
    <n v="48"/>
    <n v="14"/>
    <n v="36"/>
    <n v="3"/>
    <n v="20"/>
    <n v="10"/>
    <n v="2"/>
    <n v="0"/>
    <n v="0"/>
    <n v="0"/>
    <n v="0"/>
    <n v="0"/>
    <n v="0"/>
    <n v="0"/>
    <n v="0"/>
    <n v="0"/>
    <n v="0"/>
    <n v="0"/>
    <n v="0"/>
    <n v="0"/>
    <n v="0"/>
    <n v="0"/>
    <n v="0"/>
    <n v="0"/>
    <n v="0"/>
    <n v="2"/>
    <n v="0"/>
    <n v="62"/>
    <n v="0"/>
    <n v="275"/>
    <n v="771"/>
    <n v="566"/>
    <n v="211"/>
    <n v="16"/>
    <m/>
    <m/>
    <m/>
    <m/>
    <m/>
    <m/>
    <m/>
  </r>
  <r>
    <x v="6"/>
    <x v="45"/>
    <x v="256"/>
    <x v="7"/>
    <n v="73"/>
    <n v="2"/>
    <n v="1"/>
    <n v="0"/>
    <n v="0"/>
    <n v="46"/>
    <n v="5"/>
    <n v="3"/>
    <n v="1"/>
    <n v="0"/>
    <n v="0"/>
    <n v="0"/>
    <n v="0"/>
    <n v="303"/>
    <n v="218"/>
    <n v="16"/>
    <n v="7"/>
    <n v="0"/>
    <n v="988"/>
    <n v="411"/>
    <n v="77"/>
    <n v="92"/>
    <n v="9"/>
    <n v="814"/>
    <n v="291"/>
    <n v="31"/>
    <n v="181"/>
    <n v="11"/>
    <n v="283"/>
    <n v="74"/>
    <n v="14"/>
    <n v="35"/>
    <n v="4"/>
    <n v="20"/>
    <n v="11"/>
    <n v="2"/>
    <n v="0"/>
    <n v="0"/>
    <n v="0"/>
    <n v="0"/>
    <n v="0"/>
    <n v="0"/>
    <n v="0"/>
    <n v="0"/>
    <n v="0"/>
    <n v="0"/>
    <n v="0"/>
    <n v="0"/>
    <n v="0"/>
    <n v="0"/>
    <n v="0"/>
    <n v="0"/>
    <n v="0"/>
    <n v="0"/>
    <n v="2"/>
    <n v="0"/>
    <n v="62"/>
    <n v="0"/>
    <n v="276"/>
    <n v="776"/>
    <n v="572"/>
    <n v="215"/>
    <n v="17"/>
    <m/>
    <m/>
    <m/>
    <m/>
    <m/>
    <m/>
    <m/>
  </r>
  <r>
    <x v="6"/>
    <x v="45"/>
    <x v="256"/>
    <x v="8"/>
    <n v="72"/>
    <n v="2"/>
    <n v="1"/>
    <n v="0"/>
    <n v="0"/>
    <n v="46"/>
    <n v="5"/>
    <n v="3"/>
    <n v="1"/>
    <n v="0"/>
    <n v="0"/>
    <n v="0"/>
    <n v="0"/>
    <n v="305"/>
    <n v="224"/>
    <n v="16"/>
    <n v="7"/>
    <n v="0"/>
    <n v="989"/>
    <n v="464"/>
    <n v="75"/>
    <n v="93"/>
    <n v="10"/>
    <n v="815"/>
    <n v="327"/>
    <n v="31"/>
    <n v="181"/>
    <n v="11"/>
    <n v="285"/>
    <n v="102"/>
    <n v="13"/>
    <n v="36"/>
    <n v="4"/>
    <n v="20"/>
    <n v="11"/>
    <n v="2"/>
    <n v="0"/>
    <n v="0"/>
    <n v="0"/>
    <n v="0"/>
    <n v="0"/>
    <n v="0"/>
    <n v="0"/>
    <n v="0"/>
    <n v="0"/>
    <n v="0"/>
    <n v="0"/>
    <n v="0"/>
    <n v="0"/>
    <n v="0"/>
    <n v="0"/>
    <n v="0"/>
    <n v="0"/>
    <n v="0"/>
    <n v="2"/>
    <n v="0"/>
    <n v="61"/>
    <n v="0"/>
    <n v="278"/>
    <n v="775"/>
    <n v="572"/>
    <n v="218"/>
    <n v="17"/>
    <n v="4937"/>
    <n v="1064"/>
    <n v="0"/>
    <n v="112"/>
    <n v="1627"/>
    <n v="77"/>
    <n v="2901"/>
  </r>
  <r>
    <x v="6"/>
    <x v="45"/>
    <x v="256"/>
    <x v="9"/>
    <n v="71"/>
    <n v="2"/>
    <n v="1"/>
    <n v="0"/>
    <n v="0"/>
    <n v="48"/>
    <n v="5"/>
    <n v="3"/>
    <n v="1"/>
    <n v="0"/>
    <n v="0"/>
    <n v="0"/>
    <n v="0"/>
    <n v="306"/>
    <n v="227"/>
    <n v="16"/>
    <n v="7"/>
    <n v="0"/>
    <n v="992"/>
    <n v="503"/>
    <n v="72"/>
    <n v="89"/>
    <n v="13"/>
    <n v="817"/>
    <n v="358"/>
    <n v="31"/>
    <n v="179"/>
    <n v="13"/>
    <n v="288"/>
    <n v="112"/>
    <n v="14"/>
    <n v="37"/>
    <n v="4"/>
    <n v="20"/>
    <n v="11"/>
    <n v="2"/>
    <n v="0"/>
    <n v="0"/>
    <n v="0"/>
    <n v="0"/>
    <n v="0"/>
    <n v="0"/>
    <n v="0"/>
    <n v="0"/>
    <n v="0"/>
    <n v="0"/>
    <n v="0"/>
    <n v="0"/>
    <n v="0"/>
    <n v="0"/>
    <n v="0"/>
    <n v="0"/>
    <n v="0"/>
    <n v="0"/>
    <n v="2"/>
    <n v="0"/>
    <n v="60"/>
    <n v="0"/>
    <n v="279"/>
    <n v="781"/>
    <n v="574"/>
    <n v="220"/>
    <n v="17"/>
    <n v="4981"/>
    <n v="1343"/>
    <n v="0"/>
    <n v="112"/>
    <n v="1618"/>
    <n v="101"/>
    <n v="2924"/>
  </r>
  <r>
    <x v="6"/>
    <x v="45"/>
    <x v="256"/>
    <x v="10"/>
    <n v="71"/>
    <n v="2"/>
    <n v="1"/>
    <n v="0"/>
    <n v="0"/>
    <n v="49"/>
    <n v="5"/>
    <n v="3"/>
    <n v="1"/>
    <n v="0"/>
    <n v="0"/>
    <n v="0"/>
    <n v="0"/>
    <n v="309"/>
    <n v="227"/>
    <n v="16"/>
    <n v="8"/>
    <n v="1"/>
    <n v="984"/>
    <n v="511"/>
    <n v="72"/>
    <n v="88"/>
    <n v="9"/>
    <n v="818"/>
    <n v="367"/>
    <n v="30"/>
    <n v="181"/>
    <n v="13"/>
    <n v="286"/>
    <n v="116"/>
    <n v="15"/>
    <n v="36"/>
    <n v="4"/>
    <n v="20"/>
    <n v="11"/>
    <n v="2"/>
    <n v="0"/>
    <n v="0"/>
    <n v="0"/>
    <n v="0"/>
    <n v="0"/>
    <n v="0"/>
    <n v="0"/>
    <n v="0"/>
    <n v="0"/>
    <n v="0"/>
    <n v="0"/>
    <n v="0"/>
    <n v="0"/>
    <n v="0"/>
    <n v="0"/>
    <n v="0"/>
    <n v="0"/>
    <n v="0"/>
    <n v="2"/>
    <n v="0"/>
    <n v="60"/>
    <n v="0"/>
    <n v="280"/>
    <n v="780"/>
    <n v="574"/>
    <n v="219"/>
    <n v="17"/>
    <n v="4958"/>
    <n v="1409"/>
    <n v="0"/>
    <n v="111"/>
    <n v="1581"/>
    <n v="103"/>
    <n v="2940"/>
  </r>
  <r>
    <x v="6"/>
    <x v="45"/>
    <x v="256"/>
    <x v="11"/>
    <n v="71"/>
    <n v="2"/>
    <n v="1"/>
    <n v="0"/>
    <n v="0"/>
    <n v="49"/>
    <n v="5"/>
    <n v="3"/>
    <n v="1"/>
    <n v="0"/>
    <n v="0"/>
    <n v="0"/>
    <n v="0"/>
    <n v="309"/>
    <n v="229"/>
    <n v="16"/>
    <n v="8"/>
    <n v="1"/>
    <n v="983"/>
    <n v="524"/>
    <n v="72"/>
    <n v="87"/>
    <n v="8"/>
    <n v="818"/>
    <n v="373"/>
    <n v="30"/>
    <n v="179"/>
    <n v="13"/>
    <n v="285"/>
    <n v="119"/>
    <n v="15"/>
    <n v="38"/>
    <n v="2"/>
    <n v="20"/>
    <n v="11"/>
    <n v="2"/>
    <n v="0"/>
    <n v="0"/>
    <n v="0"/>
    <n v="0"/>
    <n v="0"/>
    <n v="0"/>
    <n v="0"/>
    <n v="0"/>
    <n v="0"/>
    <n v="0"/>
    <n v="0"/>
    <n v="0"/>
    <n v="0"/>
    <n v="0"/>
    <n v="0"/>
    <n v="0"/>
    <n v="0"/>
    <n v="0"/>
    <n v="2"/>
    <n v="0"/>
    <n v="60"/>
    <n v="0"/>
    <n v="280"/>
    <n v="784"/>
    <n v="575"/>
    <n v="220"/>
    <n v="17"/>
    <n v="4954"/>
    <n v="1472"/>
    <n v="0"/>
    <n v="111"/>
    <n v="1569"/>
    <n v="102"/>
    <n v="2953"/>
  </r>
  <r>
    <x v="6"/>
    <x v="45"/>
    <x v="256"/>
    <x v="29"/>
    <n v="71"/>
    <n v="2"/>
    <n v="1"/>
    <n v="0"/>
    <n v="0"/>
    <n v="49"/>
    <n v="5"/>
    <n v="3"/>
    <n v="1"/>
    <n v="0"/>
    <n v="0"/>
    <n v="0"/>
    <n v="0"/>
    <n v="311"/>
    <n v="234"/>
    <n v="16"/>
    <n v="7"/>
    <n v="1"/>
    <n v="977"/>
    <n v="532"/>
    <n v="69"/>
    <n v="84"/>
    <n v="8"/>
    <n v="820"/>
    <n v="379"/>
    <n v="30"/>
    <n v="179"/>
    <n v="15"/>
    <n v="286"/>
    <n v="123"/>
    <n v="15"/>
    <n v="38"/>
    <n v="2"/>
    <n v="20"/>
    <n v="12"/>
    <n v="2"/>
    <n v="0"/>
    <n v="0"/>
    <n v="0"/>
    <n v="0"/>
    <n v="0"/>
    <n v="0"/>
    <n v="0"/>
    <n v="0"/>
    <n v="0"/>
    <n v="0"/>
    <n v="0"/>
    <n v="0"/>
    <n v="0"/>
    <n v="0"/>
    <n v="0"/>
    <n v="0"/>
    <n v="0"/>
    <n v="0"/>
    <n v="2"/>
    <n v="0"/>
    <n v="60"/>
    <n v="0"/>
    <n v="283"/>
    <n v="783"/>
    <n v="575"/>
    <n v="221"/>
    <n v="17"/>
    <n v="4926"/>
    <n v="1526"/>
    <n v="0"/>
    <n v="110"/>
    <n v="1523"/>
    <n v="109"/>
    <n v="2961"/>
  </r>
  <r>
    <x v="6"/>
    <x v="45"/>
    <x v="256"/>
    <x v="30"/>
    <n v="72"/>
    <n v="2"/>
    <n v="1"/>
    <n v="0"/>
    <n v="0"/>
    <n v="50"/>
    <n v="5"/>
    <n v="3"/>
    <n v="1"/>
    <n v="0"/>
    <n v="0"/>
    <n v="0"/>
    <n v="0"/>
    <n v="312"/>
    <n v="235"/>
    <n v="16"/>
    <n v="7"/>
    <n v="1"/>
    <n v="976"/>
    <n v="532"/>
    <n v="70"/>
    <n v="79"/>
    <n v="8"/>
    <n v="819"/>
    <n v="382"/>
    <n v="28"/>
    <n v="177"/>
    <n v="16"/>
    <n v="288"/>
    <n v="124"/>
    <n v="15"/>
    <n v="39"/>
    <n v="2"/>
    <n v="20"/>
    <n v="12"/>
    <n v="2"/>
    <n v="0"/>
    <n v="0"/>
    <n v="0"/>
    <n v="0"/>
    <n v="0"/>
    <n v="0"/>
    <n v="0"/>
    <n v="0"/>
    <n v="0"/>
    <n v="0"/>
    <n v="0"/>
    <n v="0"/>
    <n v="0"/>
    <n v="0"/>
    <n v="0"/>
    <n v="0"/>
    <n v="0"/>
    <n v="0"/>
    <n v="2"/>
    <n v="0"/>
    <n v="61"/>
    <n v="0"/>
    <n v="284"/>
    <n v="786"/>
    <n v="579"/>
    <n v="222"/>
    <n v="17"/>
    <n v="4928"/>
    <n v="1538"/>
    <n v="0"/>
    <n v="108"/>
    <n v="1520"/>
    <n v="107"/>
    <n v="2970"/>
  </r>
  <r>
    <x v="6"/>
    <x v="45"/>
    <x v="256"/>
    <x v="32"/>
    <n v="72"/>
    <n v="2"/>
    <n v="1"/>
    <n v="0"/>
    <n v="0"/>
    <n v="50"/>
    <n v="5"/>
    <n v="3"/>
    <n v="1"/>
    <n v="0"/>
    <n v="0"/>
    <n v="0"/>
    <n v="0"/>
    <n v="313"/>
    <n v="239"/>
    <n v="15"/>
    <n v="5"/>
    <n v="1"/>
    <n v="977"/>
    <n v="540"/>
    <n v="70"/>
    <n v="75"/>
    <n v="8"/>
    <n v="821"/>
    <n v="391"/>
    <n v="28"/>
    <n v="177"/>
    <n v="16"/>
    <n v="285"/>
    <n v="133"/>
    <n v="14"/>
    <n v="39"/>
    <n v="2"/>
    <n v="20"/>
    <n v="12"/>
    <n v="2"/>
    <n v="0"/>
    <n v="0"/>
    <n v="0"/>
    <n v="0"/>
    <n v="0"/>
    <n v="0"/>
    <n v="0"/>
    <n v="0"/>
    <n v="0"/>
    <n v="0"/>
    <n v="0"/>
    <n v="0"/>
    <n v="0"/>
    <n v="0"/>
    <n v="0"/>
    <n v="0"/>
    <n v="0"/>
    <n v="0"/>
    <n v="2"/>
    <n v="0"/>
    <n v="62"/>
    <n v="0"/>
    <n v="285"/>
    <n v="789"/>
    <n v="581"/>
    <n v="221"/>
    <n v="17"/>
    <n v="4931"/>
    <n v="1611"/>
    <n v="0"/>
    <n v="107"/>
    <n v="1503"/>
    <n v="107"/>
    <n v="2988"/>
  </r>
  <r>
    <x v="6"/>
    <x v="45"/>
    <x v="256"/>
    <x v="15"/>
    <n v="72"/>
    <n v="2"/>
    <n v="1"/>
    <n v="0"/>
    <n v="0"/>
    <n v="50"/>
    <n v="4"/>
    <n v="3"/>
    <n v="1"/>
    <n v="0"/>
    <n v="0"/>
    <n v="0"/>
    <n v="0"/>
    <n v="314"/>
    <n v="240"/>
    <n v="15"/>
    <n v="5"/>
    <n v="1"/>
    <n v="978"/>
    <n v="540"/>
    <n v="70"/>
    <n v="75"/>
    <n v="9"/>
    <n v="823"/>
    <n v="396"/>
    <n v="28"/>
    <n v="177"/>
    <n v="14"/>
    <n v="285"/>
    <n v="133"/>
    <n v="13"/>
    <n v="39"/>
    <n v="2"/>
    <n v="20"/>
    <n v="12"/>
    <n v="2"/>
    <n v="0"/>
    <n v="0"/>
    <n v="0"/>
    <n v="0"/>
    <n v="0"/>
    <n v="0"/>
    <n v="0"/>
    <n v="0"/>
    <n v="0"/>
    <n v="0"/>
    <n v="0"/>
    <n v="0"/>
    <n v="0"/>
    <n v="0"/>
    <n v="0"/>
    <n v="0"/>
    <n v="0"/>
    <n v="0"/>
    <n v="2"/>
    <n v="0"/>
    <n v="62"/>
    <n v="0"/>
    <n v="286"/>
    <n v="790"/>
    <n v="582"/>
    <n v="221"/>
    <n v="17"/>
    <n v="4931"/>
    <n v="1624"/>
    <n v="0"/>
    <n v="106"/>
    <n v="1498"/>
    <n v="110"/>
    <n v="2991"/>
  </r>
  <r>
    <x v="6"/>
    <x v="45"/>
    <x v="256"/>
    <x v="16"/>
    <n v="74"/>
    <n v="2"/>
    <n v="1"/>
    <n v="0"/>
    <n v="0"/>
    <n v="52"/>
    <n v="4"/>
    <n v="3"/>
    <n v="1"/>
    <n v="0"/>
    <n v="0"/>
    <n v="0"/>
    <n v="0"/>
    <n v="314"/>
    <n v="240"/>
    <n v="15"/>
    <n v="5"/>
    <n v="1"/>
    <n v="979"/>
    <n v="544"/>
    <n v="70"/>
    <n v="74"/>
    <n v="10"/>
    <n v="830"/>
    <n v="404"/>
    <n v="27"/>
    <n v="181"/>
    <n v="15"/>
    <n v="283"/>
    <n v="131"/>
    <n v="13"/>
    <n v="38"/>
    <n v="2"/>
    <n v="20"/>
    <n v="12"/>
    <n v="2"/>
    <n v="0"/>
    <n v="0"/>
    <n v="0"/>
    <n v="0"/>
    <n v="0"/>
    <n v="0"/>
    <n v="0"/>
    <n v="0"/>
    <n v="0"/>
    <n v="0"/>
    <n v="0"/>
    <n v="0"/>
    <n v="0"/>
    <n v="0"/>
    <n v="0"/>
    <n v="0"/>
    <n v="0"/>
    <n v="0"/>
    <n v="2"/>
    <n v="0"/>
    <n v="64"/>
    <n v="0"/>
    <n v="286"/>
    <n v="793"/>
    <n v="588"/>
    <n v="219"/>
    <n v="17"/>
    <n v="4921"/>
    <n v="1648"/>
    <n v="0"/>
    <n v="104"/>
    <n v="1473"/>
    <n v="118"/>
    <n v="3004"/>
  </r>
  <r>
    <x v="6"/>
    <x v="45"/>
    <x v="257"/>
    <x v="0"/>
    <n v="96"/>
    <n v="9"/>
    <n v="0"/>
    <n v="0"/>
    <n v="0"/>
    <n v="16"/>
    <n v="3"/>
    <n v="14"/>
    <n v="0"/>
    <n v="0"/>
    <n v="0"/>
    <n v="0"/>
    <n v="0"/>
    <n v="352"/>
    <n v="0"/>
    <n v="142"/>
    <n v="4"/>
    <n v="9"/>
    <n v="892"/>
    <n v="0"/>
    <n v="58"/>
    <n v="203"/>
    <n v="13"/>
    <n v="903"/>
    <n v="36"/>
    <n v="32"/>
    <n v="193"/>
    <n v="14"/>
    <n v="105"/>
    <n v="0"/>
    <n v="3"/>
    <n v="29"/>
    <n v="3"/>
    <n v="57"/>
    <n v="0"/>
    <n v="6"/>
    <n v="1"/>
    <n v="1"/>
    <n v="0"/>
    <n v="0"/>
    <n v="0"/>
    <n v="0"/>
    <n v="0"/>
    <n v="0"/>
    <n v="0"/>
    <n v="0"/>
    <n v="0"/>
    <n v="0"/>
    <n v="0"/>
    <n v="32"/>
    <n v="25"/>
    <n v="0"/>
    <n v="4"/>
    <n v="5"/>
    <m/>
    <m/>
    <m/>
    <m/>
    <m/>
    <m/>
    <m/>
    <m/>
    <m/>
    <m/>
    <m/>
    <m/>
    <m/>
    <m/>
    <m/>
    <m/>
  </r>
  <r>
    <x v="6"/>
    <x v="45"/>
    <x v="257"/>
    <x v="1"/>
    <n v="96"/>
    <n v="9"/>
    <n v="1"/>
    <n v="0"/>
    <n v="0"/>
    <n v="21"/>
    <n v="3"/>
    <n v="14"/>
    <n v="0"/>
    <n v="0"/>
    <n v="0"/>
    <n v="0"/>
    <n v="0"/>
    <n v="354"/>
    <n v="0"/>
    <n v="171"/>
    <n v="4"/>
    <n v="8"/>
    <n v="889"/>
    <n v="0"/>
    <n v="90"/>
    <n v="199"/>
    <n v="14"/>
    <n v="904"/>
    <n v="54"/>
    <n v="32"/>
    <n v="193"/>
    <n v="12"/>
    <n v="105"/>
    <n v="0"/>
    <n v="4"/>
    <n v="29"/>
    <n v="3"/>
    <n v="57"/>
    <n v="0"/>
    <n v="8"/>
    <n v="1"/>
    <n v="1"/>
    <n v="0"/>
    <n v="0"/>
    <n v="0"/>
    <n v="0"/>
    <n v="0"/>
    <n v="0"/>
    <n v="0"/>
    <n v="0"/>
    <n v="0"/>
    <n v="0"/>
    <n v="0"/>
    <n v="30"/>
    <n v="25"/>
    <n v="0"/>
    <n v="4"/>
    <n v="5"/>
    <m/>
    <m/>
    <m/>
    <m/>
    <m/>
    <m/>
    <m/>
    <m/>
    <m/>
    <m/>
    <m/>
    <m/>
    <m/>
    <m/>
    <m/>
    <m/>
  </r>
  <r>
    <x v="6"/>
    <x v="45"/>
    <x v="257"/>
    <x v="2"/>
    <n v="96"/>
    <n v="9"/>
    <n v="1"/>
    <n v="0"/>
    <n v="0"/>
    <n v="24"/>
    <n v="3"/>
    <n v="14"/>
    <n v="0"/>
    <n v="0"/>
    <n v="0"/>
    <n v="0"/>
    <n v="0"/>
    <n v="354"/>
    <n v="200"/>
    <n v="29"/>
    <n v="4"/>
    <n v="8"/>
    <n v="887"/>
    <n v="141"/>
    <n v="25"/>
    <n v="197"/>
    <n v="14"/>
    <n v="903"/>
    <n v="77"/>
    <n v="31"/>
    <n v="190"/>
    <n v="13"/>
    <n v="104"/>
    <n v="6"/>
    <n v="4"/>
    <n v="29"/>
    <n v="2"/>
    <n v="57"/>
    <n v="8"/>
    <n v="5"/>
    <n v="1"/>
    <n v="1"/>
    <n v="0"/>
    <n v="0"/>
    <n v="0"/>
    <n v="0"/>
    <n v="0"/>
    <n v="0"/>
    <n v="0"/>
    <n v="0"/>
    <n v="0"/>
    <n v="0"/>
    <n v="0"/>
    <n v="0"/>
    <n v="0"/>
    <n v="0"/>
    <n v="0"/>
    <n v="0"/>
    <n v="9"/>
    <n v="0"/>
    <n v="75"/>
    <n v="0"/>
    <n v="304"/>
    <n v="596"/>
    <n v="623"/>
    <n v="63"/>
    <n v="44"/>
    <m/>
    <m/>
    <m/>
    <m/>
    <m/>
    <m/>
    <m/>
  </r>
  <r>
    <x v="6"/>
    <x v="45"/>
    <x v="257"/>
    <x v="3"/>
    <n v="96"/>
    <n v="9"/>
    <n v="1"/>
    <n v="0"/>
    <n v="0"/>
    <n v="27"/>
    <n v="3"/>
    <n v="14"/>
    <n v="0"/>
    <n v="0"/>
    <n v="0"/>
    <n v="0"/>
    <n v="0"/>
    <n v="354"/>
    <n v="214"/>
    <n v="29"/>
    <n v="4"/>
    <n v="8"/>
    <n v="889"/>
    <n v="174"/>
    <n v="25"/>
    <n v="195"/>
    <n v="15"/>
    <n v="903"/>
    <n v="92"/>
    <n v="31"/>
    <n v="190"/>
    <n v="12"/>
    <n v="106"/>
    <n v="7"/>
    <n v="4"/>
    <n v="29"/>
    <n v="2"/>
    <n v="57"/>
    <n v="11"/>
    <n v="5"/>
    <n v="1"/>
    <n v="1"/>
    <n v="0"/>
    <n v="0"/>
    <n v="0"/>
    <n v="0"/>
    <n v="0"/>
    <n v="0"/>
    <n v="0"/>
    <n v="0"/>
    <n v="0"/>
    <n v="0"/>
    <n v="0"/>
    <n v="0"/>
    <n v="0"/>
    <n v="0"/>
    <n v="0"/>
    <n v="0"/>
    <n v="9"/>
    <n v="0"/>
    <n v="75"/>
    <n v="0"/>
    <n v="304"/>
    <n v="600"/>
    <n v="628"/>
    <n v="65"/>
    <n v="45"/>
    <m/>
    <m/>
    <m/>
    <m/>
    <m/>
    <m/>
    <m/>
  </r>
  <r>
    <x v="6"/>
    <x v="45"/>
    <x v="257"/>
    <x v="4"/>
    <n v="95"/>
    <n v="8"/>
    <n v="1"/>
    <n v="0"/>
    <n v="0"/>
    <n v="34"/>
    <n v="3"/>
    <n v="14"/>
    <n v="0"/>
    <n v="0"/>
    <n v="0"/>
    <n v="0"/>
    <n v="0"/>
    <n v="355"/>
    <n v="222"/>
    <n v="28"/>
    <n v="4"/>
    <n v="8"/>
    <n v="891"/>
    <n v="208"/>
    <n v="25"/>
    <n v="195"/>
    <n v="15"/>
    <n v="904"/>
    <n v="126"/>
    <n v="31"/>
    <n v="190"/>
    <n v="13"/>
    <n v="108"/>
    <n v="8"/>
    <n v="4"/>
    <n v="28"/>
    <n v="2"/>
    <n v="57"/>
    <n v="12"/>
    <n v="5"/>
    <n v="1"/>
    <n v="1"/>
    <n v="0"/>
    <n v="0"/>
    <n v="0"/>
    <n v="0"/>
    <n v="0"/>
    <n v="0"/>
    <n v="0"/>
    <n v="0"/>
    <n v="0"/>
    <n v="0"/>
    <n v="0"/>
    <n v="0"/>
    <n v="0"/>
    <n v="0"/>
    <n v="0"/>
    <n v="0"/>
    <n v="8"/>
    <n v="0"/>
    <n v="74"/>
    <n v="0"/>
    <n v="307"/>
    <n v="602"/>
    <n v="628"/>
    <n v="67"/>
    <n v="45"/>
    <m/>
    <m/>
    <m/>
    <m/>
    <m/>
    <m/>
    <m/>
  </r>
  <r>
    <x v="6"/>
    <x v="45"/>
    <x v="257"/>
    <x v="5"/>
    <n v="95"/>
    <n v="8"/>
    <n v="3"/>
    <n v="0"/>
    <n v="0"/>
    <n v="40"/>
    <n v="3"/>
    <n v="14"/>
    <n v="0"/>
    <n v="0"/>
    <n v="0"/>
    <n v="0"/>
    <n v="0"/>
    <n v="356"/>
    <n v="237"/>
    <n v="28"/>
    <n v="5"/>
    <n v="8"/>
    <n v="893"/>
    <n v="249"/>
    <n v="25"/>
    <n v="194"/>
    <n v="15"/>
    <n v="902"/>
    <n v="176"/>
    <n v="30"/>
    <n v="190"/>
    <n v="12"/>
    <n v="108"/>
    <n v="11"/>
    <n v="4"/>
    <n v="27"/>
    <n v="2"/>
    <n v="57"/>
    <n v="23"/>
    <n v="5"/>
    <n v="1"/>
    <n v="1"/>
    <n v="0"/>
    <n v="0"/>
    <n v="0"/>
    <n v="0"/>
    <n v="0"/>
    <n v="0"/>
    <n v="0"/>
    <n v="0"/>
    <n v="0"/>
    <n v="0"/>
    <n v="0"/>
    <n v="0"/>
    <n v="0"/>
    <n v="0"/>
    <n v="0"/>
    <n v="0"/>
    <n v="8"/>
    <n v="0"/>
    <n v="75"/>
    <n v="0"/>
    <n v="310"/>
    <n v="607"/>
    <n v="626"/>
    <n v="67"/>
    <n v="45"/>
    <m/>
    <m/>
    <m/>
    <m/>
    <m/>
    <m/>
    <m/>
  </r>
  <r>
    <x v="6"/>
    <x v="45"/>
    <x v="257"/>
    <x v="6"/>
    <n v="95"/>
    <n v="8"/>
    <n v="3"/>
    <n v="0"/>
    <n v="0"/>
    <n v="40"/>
    <n v="3"/>
    <n v="14"/>
    <n v="0"/>
    <n v="0"/>
    <n v="0"/>
    <n v="0"/>
    <n v="0"/>
    <n v="357"/>
    <n v="247"/>
    <n v="28"/>
    <n v="5"/>
    <n v="8"/>
    <n v="893"/>
    <n v="287"/>
    <n v="25"/>
    <n v="193"/>
    <n v="15"/>
    <n v="903"/>
    <n v="220"/>
    <n v="30"/>
    <n v="189"/>
    <n v="14"/>
    <n v="111"/>
    <n v="16"/>
    <n v="4"/>
    <n v="28"/>
    <n v="2"/>
    <n v="57"/>
    <n v="27"/>
    <n v="5"/>
    <n v="1"/>
    <n v="1"/>
    <n v="0"/>
    <n v="0"/>
    <n v="0"/>
    <n v="0"/>
    <n v="0"/>
    <n v="0"/>
    <n v="0"/>
    <n v="0"/>
    <n v="0"/>
    <n v="0"/>
    <n v="0"/>
    <n v="0"/>
    <n v="0"/>
    <n v="0"/>
    <n v="0"/>
    <n v="0"/>
    <n v="8"/>
    <n v="0"/>
    <n v="75"/>
    <n v="0"/>
    <n v="311"/>
    <n v="610"/>
    <n v="630"/>
    <n v="70"/>
    <n v="45"/>
    <m/>
    <m/>
    <m/>
    <m/>
    <m/>
    <m/>
    <m/>
  </r>
  <r>
    <x v="6"/>
    <x v="45"/>
    <x v="257"/>
    <x v="7"/>
    <n v="95"/>
    <n v="8"/>
    <n v="3"/>
    <n v="0"/>
    <n v="0"/>
    <n v="42"/>
    <n v="3"/>
    <n v="14"/>
    <n v="0"/>
    <n v="0"/>
    <n v="0"/>
    <n v="0"/>
    <n v="0"/>
    <n v="357"/>
    <n v="258"/>
    <n v="28"/>
    <n v="5"/>
    <n v="8"/>
    <n v="895"/>
    <n v="310"/>
    <n v="25"/>
    <n v="189"/>
    <n v="16"/>
    <n v="903"/>
    <n v="275"/>
    <n v="30"/>
    <n v="188"/>
    <n v="13"/>
    <n v="111"/>
    <n v="20"/>
    <n v="4"/>
    <n v="28"/>
    <n v="2"/>
    <n v="57"/>
    <n v="29"/>
    <n v="5"/>
    <n v="1"/>
    <n v="1"/>
    <n v="0"/>
    <n v="0"/>
    <n v="0"/>
    <n v="0"/>
    <n v="0"/>
    <n v="0"/>
    <n v="0"/>
    <n v="0"/>
    <n v="0"/>
    <n v="0"/>
    <n v="0"/>
    <n v="0"/>
    <n v="0"/>
    <n v="0"/>
    <n v="0"/>
    <n v="0"/>
    <n v="8"/>
    <n v="0"/>
    <n v="76"/>
    <n v="0"/>
    <n v="311"/>
    <n v="615"/>
    <n v="629"/>
    <n v="70"/>
    <n v="45"/>
    <m/>
    <m/>
    <m/>
    <m/>
    <m/>
    <m/>
    <m/>
  </r>
  <r>
    <x v="6"/>
    <x v="45"/>
    <x v="257"/>
    <x v="8"/>
    <n v="95"/>
    <n v="8"/>
    <n v="4"/>
    <n v="0"/>
    <n v="0"/>
    <n v="43"/>
    <n v="2"/>
    <n v="14"/>
    <n v="0"/>
    <n v="0"/>
    <n v="0"/>
    <n v="0"/>
    <n v="0"/>
    <n v="355"/>
    <n v="258"/>
    <n v="27"/>
    <n v="6"/>
    <n v="9"/>
    <n v="895"/>
    <n v="347"/>
    <n v="26"/>
    <n v="186"/>
    <n v="17"/>
    <n v="904"/>
    <n v="344"/>
    <n v="30"/>
    <n v="189"/>
    <n v="13"/>
    <n v="112"/>
    <n v="32"/>
    <n v="4"/>
    <n v="28"/>
    <n v="2"/>
    <n v="56"/>
    <n v="29"/>
    <n v="5"/>
    <n v="1"/>
    <n v="1"/>
    <n v="0"/>
    <n v="0"/>
    <n v="0"/>
    <n v="0"/>
    <n v="0"/>
    <n v="0"/>
    <n v="0"/>
    <n v="0"/>
    <n v="0"/>
    <n v="0"/>
    <n v="0"/>
    <n v="0"/>
    <n v="0"/>
    <n v="0"/>
    <n v="0"/>
    <n v="0"/>
    <n v="8"/>
    <n v="0"/>
    <n v="76"/>
    <n v="0"/>
    <n v="308"/>
    <n v="614"/>
    <n v="632"/>
    <n v="71"/>
    <n v="44"/>
    <n v="4030"/>
    <n v="808"/>
    <n v="0"/>
    <n v="60"/>
    <n v="1163"/>
    <n v="295"/>
    <n v="2305"/>
  </r>
  <r>
    <x v="6"/>
    <x v="45"/>
    <x v="257"/>
    <x v="9"/>
    <n v="95"/>
    <n v="8"/>
    <n v="7"/>
    <n v="0"/>
    <n v="0"/>
    <n v="50"/>
    <n v="2"/>
    <n v="13"/>
    <n v="0"/>
    <n v="0"/>
    <n v="0"/>
    <n v="0"/>
    <n v="0"/>
    <n v="355"/>
    <n v="266"/>
    <n v="27"/>
    <n v="6"/>
    <n v="8"/>
    <n v="897"/>
    <n v="384"/>
    <n v="27"/>
    <n v="187"/>
    <n v="17"/>
    <n v="907"/>
    <n v="386"/>
    <n v="30"/>
    <n v="186"/>
    <n v="13"/>
    <n v="112"/>
    <n v="39"/>
    <n v="4"/>
    <n v="28"/>
    <n v="2"/>
    <n v="57"/>
    <n v="40"/>
    <n v="5"/>
    <n v="1"/>
    <n v="1"/>
    <n v="0"/>
    <n v="0"/>
    <n v="0"/>
    <n v="0"/>
    <n v="0"/>
    <n v="0"/>
    <n v="0"/>
    <n v="0"/>
    <n v="0"/>
    <n v="0"/>
    <n v="0"/>
    <n v="0"/>
    <n v="0"/>
    <n v="0"/>
    <n v="0"/>
    <n v="0"/>
    <n v="8"/>
    <n v="0"/>
    <n v="77"/>
    <n v="0"/>
    <n v="308"/>
    <n v="615"/>
    <n v="639"/>
    <n v="72"/>
    <n v="45"/>
    <n v="4038"/>
    <n v="1069"/>
    <n v="0"/>
    <n v="59"/>
    <n v="1157"/>
    <n v="297"/>
    <n v="2326"/>
  </r>
  <r>
    <x v="6"/>
    <x v="45"/>
    <x v="257"/>
    <x v="10"/>
    <n v="96"/>
    <n v="8"/>
    <n v="7"/>
    <n v="0"/>
    <n v="0"/>
    <n v="52"/>
    <n v="2"/>
    <n v="13"/>
    <n v="0"/>
    <n v="0"/>
    <n v="0"/>
    <n v="0"/>
    <n v="0"/>
    <n v="357"/>
    <n v="267"/>
    <n v="27"/>
    <n v="6"/>
    <n v="9"/>
    <n v="895"/>
    <n v="399"/>
    <n v="26"/>
    <n v="187"/>
    <n v="16"/>
    <n v="910"/>
    <n v="409"/>
    <n v="30"/>
    <n v="186"/>
    <n v="12"/>
    <n v="112"/>
    <n v="40"/>
    <n v="4"/>
    <n v="28"/>
    <n v="2"/>
    <n v="57"/>
    <n v="41"/>
    <n v="5"/>
    <n v="1"/>
    <n v="1"/>
    <n v="0"/>
    <n v="0"/>
    <n v="0"/>
    <n v="0"/>
    <n v="0"/>
    <n v="0"/>
    <n v="0"/>
    <n v="0"/>
    <n v="0"/>
    <n v="0"/>
    <n v="0"/>
    <n v="0"/>
    <n v="0"/>
    <n v="0"/>
    <n v="0"/>
    <n v="0"/>
    <n v="8"/>
    <n v="0"/>
    <n v="78"/>
    <n v="0"/>
    <n v="309"/>
    <n v="617"/>
    <n v="645"/>
    <n v="72"/>
    <n v="45"/>
    <n v="4040"/>
    <n v="1143"/>
    <n v="0"/>
    <n v="59"/>
    <n v="1145"/>
    <n v="295"/>
    <n v="2343"/>
  </r>
  <r>
    <x v="6"/>
    <x v="45"/>
    <x v="257"/>
    <x v="11"/>
    <n v="96"/>
    <n v="8"/>
    <n v="7"/>
    <n v="0"/>
    <n v="0"/>
    <n v="54"/>
    <n v="2"/>
    <n v="12"/>
    <n v="0"/>
    <n v="0"/>
    <n v="0"/>
    <n v="0"/>
    <n v="0"/>
    <n v="353"/>
    <n v="269"/>
    <n v="26"/>
    <n v="6"/>
    <n v="7"/>
    <n v="895"/>
    <n v="409"/>
    <n v="26"/>
    <n v="188"/>
    <n v="16"/>
    <n v="908"/>
    <n v="432"/>
    <n v="30"/>
    <n v="184"/>
    <n v="12"/>
    <n v="113"/>
    <n v="45"/>
    <n v="4"/>
    <n v="29"/>
    <n v="2"/>
    <n v="57"/>
    <n v="41"/>
    <n v="5"/>
    <n v="1"/>
    <n v="1"/>
    <n v="0"/>
    <n v="0"/>
    <n v="0"/>
    <n v="0"/>
    <n v="0"/>
    <n v="0"/>
    <n v="0"/>
    <n v="0"/>
    <n v="0"/>
    <n v="0"/>
    <n v="0"/>
    <n v="0"/>
    <n v="0"/>
    <n v="0"/>
    <n v="0"/>
    <n v="0"/>
    <n v="8"/>
    <n v="0"/>
    <n v="78"/>
    <n v="0"/>
    <n v="310"/>
    <n v="617"/>
    <n v="646"/>
    <n v="73"/>
    <n v="45"/>
    <n v="4038"/>
    <n v="1239"/>
    <n v="0"/>
    <n v="59"/>
    <n v="1136"/>
    <n v="291"/>
    <n v="2361"/>
  </r>
  <r>
    <x v="6"/>
    <x v="45"/>
    <x v="257"/>
    <x v="29"/>
    <n v="96"/>
    <n v="8"/>
    <n v="7"/>
    <n v="0"/>
    <n v="0"/>
    <n v="54"/>
    <n v="2"/>
    <n v="12"/>
    <n v="0"/>
    <n v="0"/>
    <n v="0"/>
    <n v="0"/>
    <n v="0"/>
    <n v="355"/>
    <n v="269"/>
    <n v="26"/>
    <n v="6"/>
    <n v="8"/>
    <n v="898"/>
    <n v="419"/>
    <n v="26"/>
    <n v="186"/>
    <n v="16"/>
    <n v="907"/>
    <n v="445"/>
    <n v="28"/>
    <n v="184"/>
    <n v="13"/>
    <n v="111"/>
    <n v="44"/>
    <n v="3"/>
    <n v="28"/>
    <n v="1"/>
    <n v="57"/>
    <n v="42"/>
    <n v="5"/>
    <n v="1"/>
    <n v="1"/>
    <n v="0"/>
    <n v="0"/>
    <n v="0"/>
    <n v="0"/>
    <n v="0"/>
    <n v="0"/>
    <n v="0"/>
    <n v="0"/>
    <n v="0"/>
    <n v="0"/>
    <n v="0"/>
    <n v="0"/>
    <n v="0"/>
    <n v="0"/>
    <n v="0"/>
    <n v="0"/>
    <n v="8"/>
    <n v="0"/>
    <n v="79"/>
    <n v="0"/>
    <n v="310"/>
    <n v="623"/>
    <n v="646"/>
    <n v="73"/>
    <n v="45"/>
    <n v="4052"/>
    <n v="1287"/>
    <n v="0"/>
    <n v="55"/>
    <n v="1132"/>
    <n v="298"/>
    <n v="2376"/>
  </r>
  <r>
    <x v="6"/>
    <x v="45"/>
    <x v="257"/>
    <x v="30"/>
    <n v="96"/>
    <n v="8"/>
    <n v="7"/>
    <n v="0"/>
    <n v="0"/>
    <n v="55"/>
    <n v="2"/>
    <n v="12"/>
    <n v="0"/>
    <n v="0"/>
    <n v="0"/>
    <n v="0"/>
    <n v="0"/>
    <n v="356"/>
    <n v="271"/>
    <n v="26"/>
    <n v="6"/>
    <n v="7"/>
    <n v="895"/>
    <n v="419"/>
    <n v="26"/>
    <n v="183"/>
    <n v="16"/>
    <n v="909"/>
    <n v="445"/>
    <n v="27"/>
    <n v="183"/>
    <n v="14"/>
    <n v="111"/>
    <n v="44"/>
    <n v="3"/>
    <n v="28"/>
    <n v="1"/>
    <n v="57"/>
    <n v="42"/>
    <n v="5"/>
    <n v="1"/>
    <n v="1"/>
    <n v="0"/>
    <n v="0"/>
    <n v="0"/>
    <n v="0"/>
    <n v="0"/>
    <n v="0"/>
    <n v="0"/>
    <n v="0"/>
    <n v="0"/>
    <n v="0"/>
    <n v="0"/>
    <n v="0"/>
    <n v="0"/>
    <n v="0"/>
    <n v="0"/>
    <n v="0"/>
    <n v="8"/>
    <n v="0"/>
    <n v="79"/>
    <n v="0"/>
    <n v="312"/>
    <n v="621"/>
    <n v="649"/>
    <n v="73"/>
    <n v="46"/>
    <n v="4070"/>
    <n v="1312"/>
    <n v="0"/>
    <n v="54"/>
    <n v="1135"/>
    <n v="295"/>
    <n v="2395"/>
  </r>
  <r>
    <x v="6"/>
    <x v="45"/>
    <x v="257"/>
    <x v="32"/>
    <n v="98"/>
    <n v="8"/>
    <n v="7"/>
    <n v="0"/>
    <n v="0"/>
    <n v="59"/>
    <n v="2"/>
    <n v="12"/>
    <n v="0"/>
    <n v="0"/>
    <n v="0"/>
    <n v="0"/>
    <n v="0"/>
    <n v="355"/>
    <n v="271"/>
    <n v="26"/>
    <n v="6"/>
    <n v="7"/>
    <n v="889"/>
    <n v="422"/>
    <n v="26"/>
    <n v="177"/>
    <n v="16"/>
    <n v="906"/>
    <n v="452"/>
    <n v="27"/>
    <n v="182"/>
    <n v="14"/>
    <n v="112"/>
    <n v="44"/>
    <n v="3"/>
    <n v="29"/>
    <n v="0"/>
    <n v="56"/>
    <n v="43"/>
    <n v="5"/>
    <n v="1"/>
    <n v="1"/>
    <n v="0"/>
    <n v="0"/>
    <n v="0"/>
    <n v="0"/>
    <n v="0"/>
    <n v="0"/>
    <n v="0"/>
    <n v="0"/>
    <n v="0"/>
    <n v="0"/>
    <n v="0"/>
    <n v="0"/>
    <n v="0"/>
    <n v="0"/>
    <n v="0"/>
    <n v="0"/>
    <n v="8"/>
    <n v="0"/>
    <n v="80"/>
    <n v="0"/>
    <n v="311"/>
    <n v="620"/>
    <n v="647"/>
    <n v="73"/>
    <n v="46"/>
    <n v="4062"/>
    <n v="1346"/>
    <n v="0"/>
    <n v="53"/>
    <n v="1123"/>
    <n v="292"/>
    <n v="2398"/>
  </r>
  <r>
    <x v="6"/>
    <x v="45"/>
    <x v="257"/>
    <x v="15"/>
    <n v="98"/>
    <n v="8"/>
    <n v="7"/>
    <n v="0"/>
    <n v="0"/>
    <n v="60"/>
    <n v="2"/>
    <n v="12"/>
    <n v="0"/>
    <n v="0"/>
    <n v="0"/>
    <n v="0"/>
    <n v="0"/>
    <n v="355"/>
    <n v="271"/>
    <n v="26"/>
    <n v="6"/>
    <n v="7"/>
    <n v="890"/>
    <n v="422"/>
    <n v="26"/>
    <n v="177"/>
    <n v="16"/>
    <n v="908"/>
    <n v="456"/>
    <n v="27"/>
    <n v="184"/>
    <n v="14"/>
    <n v="113"/>
    <n v="45"/>
    <n v="3"/>
    <n v="30"/>
    <n v="0"/>
    <n v="56"/>
    <n v="43"/>
    <n v="5"/>
    <n v="1"/>
    <n v="1"/>
    <n v="0"/>
    <n v="0"/>
    <n v="0"/>
    <n v="0"/>
    <n v="0"/>
    <n v="0"/>
    <n v="0"/>
    <n v="0"/>
    <n v="0"/>
    <n v="0"/>
    <n v="0"/>
    <n v="0"/>
    <n v="0"/>
    <n v="0"/>
    <n v="0"/>
    <n v="0"/>
    <n v="8"/>
    <n v="0"/>
    <n v="80"/>
    <n v="0"/>
    <n v="311"/>
    <n v="620"/>
    <n v="647"/>
    <n v="73"/>
    <n v="46"/>
    <n v="4067"/>
    <n v="1362"/>
    <n v="0"/>
    <n v="53"/>
    <n v="1122"/>
    <n v="295"/>
    <n v="2404"/>
  </r>
  <r>
    <x v="6"/>
    <x v="45"/>
    <x v="257"/>
    <x v="16"/>
    <n v="98"/>
    <n v="8"/>
    <n v="7"/>
    <n v="0"/>
    <n v="0"/>
    <n v="61"/>
    <n v="2"/>
    <n v="11"/>
    <n v="0"/>
    <n v="0"/>
    <n v="0"/>
    <n v="0"/>
    <n v="0"/>
    <n v="352"/>
    <n v="271"/>
    <n v="25"/>
    <n v="6"/>
    <n v="6"/>
    <n v="886"/>
    <n v="421"/>
    <n v="27"/>
    <n v="177"/>
    <n v="16"/>
    <n v="911"/>
    <n v="459"/>
    <n v="26"/>
    <n v="185"/>
    <n v="17"/>
    <n v="112"/>
    <n v="44"/>
    <n v="3"/>
    <n v="30"/>
    <n v="0"/>
    <n v="55"/>
    <n v="43"/>
    <n v="5"/>
    <n v="1"/>
    <n v="1"/>
    <n v="0"/>
    <n v="0"/>
    <n v="0"/>
    <n v="0"/>
    <n v="0"/>
    <n v="0"/>
    <n v="0"/>
    <n v="0"/>
    <n v="0"/>
    <n v="0"/>
    <n v="0"/>
    <n v="0"/>
    <n v="0"/>
    <n v="0"/>
    <n v="0"/>
    <n v="0"/>
    <n v="8"/>
    <n v="0"/>
    <n v="81"/>
    <n v="0"/>
    <n v="310"/>
    <n v="617"/>
    <n v="648"/>
    <n v="72"/>
    <n v="45"/>
    <n v="4069"/>
    <n v="1375"/>
    <n v="0"/>
    <n v="52"/>
    <n v="1115"/>
    <n v="305"/>
    <n v="2411"/>
  </r>
  <r>
    <x v="6"/>
    <x v="46"/>
    <x v="258"/>
    <x v="0"/>
    <n v="130"/>
    <n v="2"/>
    <n v="1"/>
    <n v="0"/>
    <n v="0"/>
    <n v="14"/>
    <n v="8"/>
    <n v="23"/>
    <n v="0"/>
    <n v="2"/>
    <n v="0"/>
    <n v="0"/>
    <n v="0"/>
    <n v="379"/>
    <n v="0"/>
    <n v="79"/>
    <n v="6"/>
    <n v="1"/>
    <n v="1617"/>
    <n v="0"/>
    <n v="47"/>
    <n v="360"/>
    <n v="11"/>
    <n v="1127"/>
    <n v="21"/>
    <n v="33"/>
    <n v="250"/>
    <n v="106"/>
    <n v="311"/>
    <n v="0"/>
    <n v="1"/>
    <n v="97"/>
    <n v="11"/>
    <n v="62"/>
    <n v="0"/>
    <n v="2"/>
    <n v="3"/>
    <n v="0"/>
    <n v="0"/>
    <n v="1"/>
    <n v="0"/>
    <n v="0"/>
    <n v="0"/>
    <n v="0"/>
    <n v="0"/>
    <n v="0"/>
    <n v="0"/>
    <n v="0"/>
    <n v="0"/>
    <n v="42"/>
    <n v="69"/>
    <n v="0"/>
    <n v="6"/>
    <n v="5"/>
    <m/>
    <m/>
    <m/>
    <m/>
    <m/>
    <m/>
    <m/>
    <m/>
    <m/>
    <m/>
    <m/>
    <m/>
    <m/>
    <m/>
    <m/>
    <m/>
  </r>
  <r>
    <x v="6"/>
    <x v="46"/>
    <x v="258"/>
    <x v="1"/>
    <n v="131"/>
    <n v="2"/>
    <n v="1"/>
    <n v="0"/>
    <n v="0"/>
    <n v="20"/>
    <n v="8"/>
    <n v="23"/>
    <n v="0"/>
    <n v="2"/>
    <n v="0"/>
    <n v="0"/>
    <n v="0"/>
    <n v="381"/>
    <n v="0"/>
    <n v="107"/>
    <n v="6"/>
    <n v="2"/>
    <n v="1612"/>
    <n v="0"/>
    <n v="74"/>
    <n v="352"/>
    <n v="11"/>
    <n v="1130"/>
    <n v="43"/>
    <n v="34"/>
    <n v="250"/>
    <n v="103"/>
    <n v="312"/>
    <n v="0"/>
    <n v="4"/>
    <n v="96"/>
    <n v="11"/>
    <n v="62"/>
    <n v="0"/>
    <n v="4"/>
    <n v="3"/>
    <n v="0"/>
    <n v="0"/>
    <n v="1"/>
    <n v="0"/>
    <n v="0"/>
    <n v="0"/>
    <n v="0"/>
    <n v="0"/>
    <n v="0"/>
    <n v="0"/>
    <n v="0"/>
    <n v="0"/>
    <n v="41"/>
    <n v="71"/>
    <n v="0"/>
    <n v="6"/>
    <n v="5"/>
    <m/>
    <m/>
    <m/>
    <m/>
    <m/>
    <m/>
    <m/>
    <m/>
    <m/>
    <m/>
    <m/>
    <m/>
    <m/>
    <m/>
    <m/>
    <m/>
  </r>
  <r>
    <x v="6"/>
    <x v="46"/>
    <x v="258"/>
    <x v="2"/>
    <n v="130"/>
    <n v="2"/>
    <n v="1"/>
    <n v="0"/>
    <n v="0"/>
    <n v="22"/>
    <n v="8"/>
    <n v="22"/>
    <n v="0"/>
    <n v="2"/>
    <n v="0"/>
    <n v="0"/>
    <n v="0"/>
    <n v="377"/>
    <n v="143"/>
    <n v="38"/>
    <n v="6"/>
    <n v="2"/>
    <n v="1610"/>
    <n v="146"/>
    <n v="71"/>
    <n v="347"/>
    <n v="13"/>
    <n v="1129"/>
    <n v="103"/>
    <n v="34"/>
    <n v="246"/>
    <n v="104"/>
    <n v="311"/>
    <n v="7"/>
    <n v="6"/>
    <n v="95"/>
    <n v="11"/>
    <n v="61"/>
    <n v="4"/>
    <n v="5"/>
    <n v="3"/>
    <n v="0"/>
    <n v="0"/>
    <n v="1"/>
    <n v="0"/>
    <n v="0"/>
    <n v="0"/>
    <n v="0"/>
    <n v="0"/>
    <n v="0"/>
    <n v="0"/>
    <n v="0"/>
    <n v="0"/>
    <n v="0"/>
    <n v="0"/>
    <n v="0"/>
    <n v="0"/>
    <n v="0"/>
    <n v="1"/>
    <n v="0"/>
    <n v="92"/>
    <n v="2"/>
    <n v="320"/>
    <n v="1080"/>
    <n v="697"/>
    <n v="161"/>
    <n v="50"/>
    <m/>
    <m/>
    <m/>
    <m/>
    <m/>
    <m/>
    <m/>
  </r>
  <r>
    <x v="6"/>
    <x v="46"/>
    <x v="258"/>
    <x v="3"/>
    <n v="129"/>
    <n v="2"/>
    <n v="1"/>
    <n v="0"/>
    <n v="0"/>
    <n v="29"/>
    <n v="8"/>
    <n v="22"/>
    <n v="0"/>
    <n v="2"/>
    <n v="0"/>
    <n v="0"/>
    <n v="0"/>
    <n v="376"/>
    <n v="157"/>
    <n v="38"/>
    <n v="6"/>
    <n v="2"/>
    <n v="1616"/>
    <n v="194"/>
    <n v="72"/>
    <n v="342"/>
    <n v="14"/>
    <n v="1121"/>
    <n v="129"/>
    <n v="35"/>
    <n v="240"/>
    <n v="103"/>
    <n v="315"/>
    <n v="10"/>
    <n v="6"/>
    <n v="95"/>
    <n v="11"/>
    <n v="61"/>
    <n v="5"/>
    <n v="5"/>
    <n v="3"/>
    <n v="0"/>
    <n v="0"/>
    <n v="1"/>
    <n v="0"/>
    <n v="0"/>
    <n v="0"/>
    <n v="0"/>
    <n v="0"/>
    <n v="0"/>
    <n v="0"/>
    <n v="0"/>
    <n v="0"/>
    <n v="0"/>
    <n v="0"/>
    <n v="0"/>
    <n v="0"/>
    <n v="0"/>
    <n v="1"/>
    <n v="0"/>
    <n v="91"/>
    <n v="2"/>
    <n v="319"/>
    <n v="1087"/>
    <n v="694"/>
    <n v="166"/>
    <n v="50"/>
    <m/>
    <m/>
    <m/>
    <m/>
    <m/>
    <m/>
    <m/>
  </r>
  <r>
    <x v="6"/>
    <x v="46"/>
    <x v="258"/>
    <x v="4"/>
    <n v="130"/>
    <n v="2"/>
    <n v="1"/>
    <n v="0"/>
    <n v="0"/>
    <n v="36"/>
    <n v="9"/>
    <n v="21"/>
    <n v="0"/>
    <n v="2"/>
    <n v="1"/>
    <n v="0"/>
    <n v="0"/>
    <n v="377"/>
    <n v="174"/>
    <n v="34"/>
    <n v="6"/>
    <n v="3"/>
    <n v="1607"/>
    <n v="258"/>
    <n v="73"/>
    <n v="336"/>
    <n v="15"/>
    <n v="1125"/>
    <n v="162"/>
    <n v="35"/>
    <n v="241"/>
    <n v="106"/>
    <n v="316"/>
    <n v="11"/>
    <n v="6"/>
    <n v="95"/>
    <n v="11"/>
    <n v="61"/>
    <n v="7"/>
    <n v="5"/>
    <n v="3"/>
    <n v="0"/>
    <n v="0"/>
    <n v="1"/>
    <n v="0"/>
    <n v="0"/>
    <n v="0"/>
    <n v="0"/>
    <n v="0"/>
    <n v="0"/>
    <n v="0"/>
    <n v="0"/>
    <n v="0"/>
    <n v="0"/>
    <n v="0"/>
    <n v="0"/>
    <n v="0"/>
    <n v="0"/>
    <n v="1"/>
    <n v="0"/>
    <n v="92"/>
    <n v="2"/>
    <n v="321"/>
    <n v="1085"/>
    <n v="696"/>
    <n v="166"/>
    <n v="50"/>
    <m/>
    <m/>
    <m/>
    <m/>
    <m/>
    <m/>
    <m/>
  </r>
  <r>
    <x v="6"/>
    <x v="46"/>
    <x v="258"/>
    <x v="5"/>
    <n v="129"/>
    <n v="2"/>
    <n v="1"/>
    <n v="0"/>
    <n v="0"/>
    <n v="42"/>
    <n v="9"/>
    <n v="21"/>
    <n v="0"/>
    <n v="2"/>
    <n v="1"/>
    <n v="0"/>
    <n v="0"/>
    <n v="379"/>
    <n v="192"/>
    <n v="34"/>
    <n v="6"/>
    <n v="4"/>
    <n v="1607"/>
    <n v="368"/>
    <n v="73"/>
    <n v="328"/>
    <n v="15"/>
    <n v="1128"/>
    <n v="217"/>
    <n v="34"/>
    <n v="239"/>
    <n v="105"/>
    <n v="313"/>
    <n v="30"/>
    <n v="5"/>
    <n v="93"/>
    <n v="12"/>
    <n v="61"/>
    <n v="17"/>
    <n v="5"/>
    <n v="3"/>
    <n v="0"/>
    <n v="0"/>
    <n v="1"/>
    <n v="0"/>
    <n v="0"/>
    <n v="0"/>
    <n v="0"/>
    <n v="0"/>
    <n v="0"/>
    <n v="0"/>
    <n v="0"/>
    <n v="0"/>
    <n v="0"/>
    <n v="0"/>
    <n v="0"/>
    <n v="0"/>
    <n v="0"/>
    <n v="1"/>
    <n v="0"/>
    <n v="91"/>
    <n v="2"/>
    <n v="323"/>
    <n v="1094"/>
    <n v="704"/>
    <n v="168"/>
    <n v="50"/>
    <m/>
    <m/>
    <m/>
    <m/>
    <m/>
    <m/>
    <m/>
  </r>
  <r>
    <x v="6"/>
    <x v="46"/>
    <x v="258"/>
    <x v="6"/>
    <n v="129"/>
    <n v="2"/>
    <n v="1"/>
    <n v="0"/>
    <n v="0"/>
    <n v="49"/>
    <n v="9"/>
    <n v="21"/>
    <n v="0"/>
    <n v="2"/>
    <n v="1"/>
    <n v="0"/>
    <n v="0"/>
    <n v="380"/>
    <n v="200"/>
    <n v="34"/>
    <n v="6"/>
    <n v="4"/>
    <n v="1609"/>
    <n v="415"/>
    <n v="74"/>
    <n v="326"/>
    <n v="16"/>
    <n v="1125"/>
    <n v="248"/>
    <n v="35"/>
    <n v="238"/>
    <n v="103"/>
    <n v="316"/>
    <n v="38"/>
    <n v="5"/>
    <n v="92"/>
    <n v="13"/>
    <n v="59"/>
    <n v="25"/>
    <n v="4"/>
    <n v="3"/>
    <n v="0"/>
    <n v="0"/>
    <n v="1"/>
    <n v="0"/>
    <n v="0"/>
    <n v="0"/>
    <n v="0"/>
    <n v="0"/>
    <n v="0"/>
    <n v="0"/>
    <n v="0"/>
    <n v="0"/>
    <n v="0"/>
    <n v="0"/>
    <n v="0"/>
    <n v="0"/>
    <n v="0"/>
    <n v="1"/>
    <n v="0"/>
    <n v="92"/>
    <n v="2"/>
    <n v="324"/>
    <n v="1099"/>
    <n v="702"/>
    <n v="173"/>
    <n v="49"/>
    <m/>
    <m/>
    <m/>
    <m/>
    <m/>
    <m/>
    <m/>
  </r>
  <r>
    <x v="6"/>
    <x v="46"/>
    <x v="258"/>
    <x v="7"/>
    <n v="129"/>
    <n v="2"/>
    <n v="1"/>
    <n v="0"/>
    <n v="0"/>
    <n v="54"/>
    <n v="9"/>
    <n v="21"/>
    <n v="0"/>
    <n v="2"/>
    <n v="1"/>
    <n v="0"/>
    <n v="0"/>
    <n v="381"/>
    <n v="212"/>
    <n v="34"/>
    <n v="6"/>
    <n v="4"/>
    <n v="1616"/>
    <n v="454"/>
    <n v="75"/>
    <n v="322"/>
    <n v="17"/>
    <n v="1118"/>
    <n v="274"/>
    <n v="35"/>
    <n v="237"/>
    <n v="101"/>
    <n v="314"/>
    <n v="43"/>
    <n v="5"/>
    <n v="90"/>
    <n v="14"/>
    <n v="59"/>
    <n v="25"/>
    <n v="4"/>
    <n v="3"/>
    <n v="0"/>
    <n v="0"/>
    <n v="1"/>
    <n v="0"/>
    <n v="0"/>
    <n v="0"/>
    <n v="0"/>
    <n v="0"/>
    <n v="0"/>
    <n v="0"/>
    <n v="0"/>
    <n v="0"/>
    <n v="0"/>
    <n v="0"/>
    <n v="0"/>
    <n v="0"/>
    <n v="0"/>
    <n v="1"/>
    <n v="0"/>
    <n v="92"/>
    <n v="2"/>
    <n v="326"/>
    <n v="1112"/>
    <n v="699"/>
    <n v="174"/>
    <n v="49"/>
    <m/>
    <m/>
    <m/>
    <m/>
    <m/>
    <m/>
    <m/>
  </r>
  <r>
    <x v="6"/>
    <x v="46"/>
    <x v="258"/>
    <x v="8"/>
    <n v="130"/>
    <n v="2"/>
    <n v="1"/>
    <n v="0"/>
    <n v="0"/>
    <n v="56"/>
    <n v="9"/>
    <n v="20"/>
    <n v="0"/>
    <n v="2"/>
    <n v="1"/>
    <n v="0"/>
    <n v="0"/>
    <n v="377"/>
    <n v="222"/>
    <n v="34"/>
    <n v="6"/>
    <n v="4"/>
    <n v="1619"/>
    <n v="510"/>
    <n v="77"/>
    <n v="320"/>
    <n v="19"/>
    <n v="1120"/>
    <n v="320"/>
    <n v="35"/>
    <n v="235"/>
    <n v="100"/>
    <n v="317"/>
    <n v="54"/>
    <n v="5"/>
    <n v="90"/>
    <n v="13"/>
    <n v="62"/>
    <n v="26"/>
    <n v="4"/>
    <n v="3"/>
    <n v="0"/>
    <n v="0"/>
    <n v="1"/>
    <n v="0"/>
    <n v="0"/>
    <n v="0"/>
    <n v="0"/>
    <n v="0"/>
    <n v="0"/>
    <n v="0"/>
    <n v="0"/>
    <n v="0"/>
    <n v="0"/>
    <n v="0"/>
    <n v="0"/>
    <n v="0"/>
    <n v="0"/>
    <n v="1"/>
    <n v="0"/>
    <n v="93"/>
    <n v="2"/>
    <n v="322"/>
    <n v="1116"/>
    <n v="704"/>
    <n v="180"/>
    <n v="52"/>
    <n v="6346"/>
    <n v="660"/>
    <n v="0"/>
    <n v="88"/>
    <n v="2635"/>
    <n v="206"/>
    <n v="3025"/>
  </r>
  <r>
    <x v="6"/>
    <x v="46"/>
    <x v="258"/>
    <x v="9"/>
    <n v="131"/>
    <n v="2"/>
    <n v="1"/>
    <n v="0"/>
    <n v="0"/>
    <n v="61"/>
    <n v="9"/>
    <n v="20"/>
    <n v="0"/>
    <n v="2"/>
    <n v="1"/>
    <n v="0"/>
    <n v="0"/>
    <n v="378"/>
    <n v="241"/>
    <n v="34"/>
    <n v="6"/>
    <n v="5"/>
    <n v="1623"/>
    <n v="585"/>
    <n v="71"/>
    <n v="318"/>
    <n v="23"/>
    <n v="1122"/>
    <n v="373"/>
    <n v="36"/>
    <n v="233"/>
    <n v="99"/>
    <n v="320"/>
    <n v="73"/>
    <n v="6"/>
    <n v="88"/>
    <n v="14"/>
    <n v="62"/>
    <n v="32"/>
    <n v="4"/>
    <n v="3"/>
    <n v="0"/>
    <n v="0"/>
    <n v="1"/>
    <n v="0"/>
    <n v="0"/>
    <n v="0"/>
    <n v="0"/>
    <n v="0"/>
    <n v="0"/>
    <n v="0"/>
    <n v="0"/>
    <n v="0"/>
    <n v="0"/>
    <n v="0"/>
    <n v="0"/>
    <n v="0"/>
    <n v="0"/>
    <n v="1"/>
    <n v="0"/>
    <n v="95"/>
    <n v="2"/>
    <n v="323"/>
    <n v="1129"/>
    <n v="706"/>
    <n v="185"/>
    <n v="52"/>
    <n v="6351"/>
    <n v="931"/>
    <n v="0"/>
    <n v="90"/>
    <n v="2607"/>
    <n v="211"/>
    <n v="3068"/>
  </r>
  <r>
    <x v="6"/>
    <x v="46"/>
    <x v="258"/>
    <x v="10"/>
    <n v="132"/>
    <n v="2"/>
    <n v="1"/>
    <n v="0"/>
    <n v="0"/>
    <n v="62"/>
    <n v="9"/>
    <n v="20"/>
    <n v="0"/>
    <n v="2"/>
    <n v="1"/>
    <n v="0"/>
    <n v="0"/>
    <n v="377"/>
    <n v="242"/>
    <n v="34"/>
    <n v="6"/>
    <n v="5"/>
    <n v="1622"/>
    <n v="607"/>
    <n v="75"/>
    <n v="313"/>
    <n v="23"/>
    <n v="1132"/>
    <n v="387"/>
    <n v="36"/>
    <n v="240"/>
    <n v="99"/>
    <n v="320"/>
    <n v="77"/>
    <n v="6"/>
    <n v="85"/>
    <n v="15"/>
    <n v="62"/>
    <n v="35"/>
    <n v="4"/>
    <n v="3"/>
    <n v="0"/>
    <n v="0"/>
    <n v="1"/>
    <n v="0"/>
    <n v="0"/>
    <n v="0"/>
    <n v="0"/>
    <n v="0"/>
    <n v="0"/>
    <n v="0"/>
    <n v="0"/>
    <n v="0"/>
    <n v="0"/>
    <n v="0"/>
    <n v="0"/>
    <n v="0"/>
    <n v="0"/>
    <n v="1"/>
    <n v="0"/>
    <n v="96"/>
    <n v="2"/>
    <n v="322"/>
    <n v="1128"/>
    <n v="711"/>
    <n v="186"/>
    <n v="52"/>
    <n v="6358"/>
    <n v="1030"/>
    <n v="0"/>
    <n v="91"/>
    <n v="2598"/>
    <n v="214"/>
    <n v="3083"/>
  </r>
  <r>
    <x v="6"/>
    <x v="46"/>
    <x v="258"/>
    <x v="11"/>
    <n v="132"/>
    <n v="2"/>
    <n v="1"/>
    <n v="0"/>
    <n v="0"/>
    <n v="66"/>
    <n v="9"/>
    <n v="20"/>
    <n v="0"/>
    <n v="2"/>
    <n v="1"/>
    <n v="0"/>
    <n v="0"/>
    <n v="376"/>
    <n v="249"/>
    <n v="34"/>
    <n v="6"/>
    <n v="5"/>
    <n v="1623"/>
    <n v="635"/>
    <n v="77"/>
    <n v="307"/>
    <n v="23"/>
    <n v="1126"/>
    <n v="400"/>
    <n v="36"/>
    <n v="239"/>
    <n v="97"/>
    <n v="320"/>
    <n v="80"/>
    <n v="6"/>
    <n v="84"/>
    <n v="15"/>
    <n v="62"/>
    <n v="35"/>
    <n v="4"/>
    <n v="3"/>
    <n v="0"/>
    <n v="0"/>
    <n v="1"/>
    <n v="0"/>
    <n v="0"/>
    <n v="0"/>
    <n v="0"/>
    <n v="0"/>
    <n v="0"/>
    <n v="0"/>
    <n v="0"/>
    <n v="0"/>
    <n v="0"/>
    <n v="0"/>
    <n v="0"/>
    <n v="0"/>
    <n v="0"/>
    <n v="1"/>
    <n v="0"/>
    <n v="96"/>
    <n v="2"/>
    <n v="320"/>
    <n v="1135"/>
    <n v="710"/>
    <n v="186"/>
    <n v="52"/>
    <n v="6338"/>
    <n v="1136"/>
    <n v="0"/>
    <n v="94"/>
    <n v="2564"/>
    <n v="207"/>
    <n v="3104"/>
  </r>
  <r>
    <x v="6"/>
    <x v="46"/>
    <x v="258"/>
    <x v="29"/>
    <n v="132"/>
    <n v="2"/>
    <n v="1"/>
    <n v="0"/>
    <n v="0"/>
    <n v="67"/>
    <n v="9"/>
    <n v="20"/>
    <n v="0"/>
    <n v="2"/>
    <n v="1"/>
    <n v="0"/>
    <n v="0"/>
    <n v="373"/>
    <n v="250"/>
    <n v="33"/>
    <n v="6"/>
    <n v="6"/>
    <n v="1621"/>
    <n v="667"/>
    <n v="77"/>
    <n v="301"/>
    <n v="25"/>
    <n v="1122"/>
    <n v="418"/>
    <n v="35"/>
    <n v="235"/>
    <n v="99"/>
    <n v="318"/>
    <n v="82"/>
    <n v="6"/>
    <n v="81"/>
    <n v="15"/>
    <n v="61"/>
    <n v="34"/>
    <n v="4"/>
    <n v="3"/>
    <n v="0"/>
    <n v="0"/>
    <n v="1"/>
    <n v="0"/>
    <n v="0"/>
    <n v="0"/>
    <n v="0"/>
    <n v="0"/>
    <n v="0"/>
    <n v="0"/>
    <n v="0"/>
    <n v="0"/>
    <n v="0"/>
    <n v="0"/>
    <n v="0"/>
    <n v="0"/>
    <n v="0"/>
    <n v="1"/>
    <n v="0"/>
    <n v="96"/>
    <n v="2"/>
    <n v="319"/>
    <n v="1141"/>
    <n v="707"/>
    <n v="190"/>
    <n v="51"/>
    <n v="6321"/>
    <n v="1233"/>
    <n v="0"/>
    <n v="93"/>
    <n v="2533"/>
    <n v="215"/>
    <n v="3117"/>
  </r>
  <r>
    <x v="6"/>
    <x v="46"/>
    <x v="258"/>
    <x v="30"/>
    <n v="132"/>
    <n v="2"/>
    <n v="1"/>
    <n v="0"/>
    <n v="0"/>
    <n v="67"/>
    <n v="9"/>
    <n v="20"/>
    <n v="0"/>
    <n v="2"/>
    <n v="1"/>
    <n v="0"/>
    <n v="0"/>
    <n v="373"/>
    <n v="252"/>
    <n v="33"/>
    <n v="6"/>
    <n v="6"/>
    <n v="1615"/>
    <n v="676"/>
    <n v="76"/>
    <n v="292"/>
    <n v="25"/>
    <n v="1125"/>
    <n v="426"/>
    <n v="36"/>
    <n v="233"/>
    <n v="99"/>
    <n v="318"/>
    <n v="83"/>
    <n v="6"/>
    <n v="81"/>
    <n v="15"/>
    <n v="61"/>
    <n v="35"/>
    <n v="4"/>
    <n v="3"/>
    <n v="0"/>
    <n v="0"/>
    <n v="1"/>
    <n v="0"/>
    <n v="0"/>
    <n v="0"/>
    <n v="0"/>
    <n v="0"/>
    <n v="0"/>
    <n v="0"/>
    <n v="0"/>
    <n v="0"/>
    <n v="0"/>
    <n v="0"/>
    <n v="0"/>
    <n v="0"/>
    <n v="0"/>
    <n v="1"/>
    <n v="0"/>
    <n v="96"/>
    <n v="2"/>
    <n v="319"/>
    <n v="1145"/>
    <n v="713"/>
    <n v="192"/>
    <n v="51"/>
    <n v="6331"/>
    <n v="1263"/>
    <n v="0"/>
    <n v="101"/>
    <n v="2518"/>
    <n v="224"/>
    <n v="3132"/>
  </r>
  <r>
    <x v="6"/>
    <x v="46"/>
    <x v="258"/>
    <x v="32"/>
    <n v="131"/>
    <n v="2"/>
    <n v="1"/>
    <n v="0"/>
    <n v="0"/>
    <n v="69"/>
    <n v="9"/>
    <n v="20"/>
    <n v="0"/>
    <n v="2"/>
    <n v="1"/>
    <n v="0"/>
    <n v="0"/>
    <n v="366"/>
    <n v="255"/>
    <n v="28"/>
    <n v="5"/>
    <n v="4"/>
    <n v="1612"/>
    <n v="701"/>
    <n v="76"/>
    <n v="290"/>
    <n v="24"/>
    <n v="1124"/>
    <n v="432"/>
    <n v="35"/>
    <n v="230"/>
    <n v="97"/>
    <n v="319"/>
    <n v="85"/>
    <n v="6"/>
    <n v="81"/>
    <n v="15"/>
    <n v="61"/>
    <n v="35"/>
    <n v="4"/>
    <n v="3"/>
    <n v="0"/>
    <n v="0"/>
    <n v="1"/>
    <n v="0"/>
    <n v="0"/>
    <n v="0"/>
    <n v="0"/>
    <n v="0"/>
    <n v="0"/>
    <n v="0"/>
    <n v="0"/>
    <n v="0"/>
    <n v="0"/>
    <n v="0"/>
    <n v="0"/>
    <n v="0"/>
    <n v="0"/>
    <n v="1"/>
    <n v="0"/>
    <n v="95"/>
    <n v="2"/>
    <n v="319"/>
    <n v="1145"/>
    <n v="719"/>
    <n v="194"/>
    <n v="51"/>
    <n v="6300"/>
    <n v="1298"/>
    <n v="0"/>
    <n v="101"/>
    <n v="2481"/>
    <n v="220"/>
    <n v="3155"/>
  </r>
  <r>
    <x v="6"/>
    <x v="46"/>
    <x v="258"/>
    <x v="15"/>
    <n v="131"/>
    <n v="2"/>
    <n v="1"/>
    <n v="0"/>
    <n v="0"/>
    <n v="70"/>
    <n v="9"/>
    <n v="20"/>
    <n v="0"/>
    <n v="2"/>
    <n v="1"/>
    <n v="0"/>
    <n v="0"/>
    <n v="366"/>
    <n v="257"/>
    <n v="27"/>
    <n v="5"/>
    <n v="5"/>
    <n v="1611"/>
    <n v="705"/>
    <n v="78"/>
    <n v="287"/>
    <n v="24"/>
    <n v="1123"/>
    <n v="435"/>
    <n v="35"/>
    <n v="229"/>
    <n v="96"/>
    <n v="319"/>
    <n v="86"/>
    <n v="6"/>
    <n v="77"/>
    <n v="15"/>
    <n v="60"/>
    <n v="36"/>
    <n v="3"/>
    <n v="3"/>
    <n v="0"/>
    <n v="0"/>
    <n v="1"/>
    <n v="0"/>
    <n v="0"/>
    <n v="0"/>
    <n v="0"/>
    <n v="0"/>
    <n v="0"/>
    <n v="0"/>
    <n v="0"/>
    <n v="0"/>
    <n v="0"/>
    <n v="0"/>
    <n v="0"/>
    <n v="0"/>
    <n v="0"/>
    <n v="1"/>
    <n v="0"/>
    <n v="95"/>
    <n v="2"/>
    <n v="320"/>
    <n v="1149"/>
    <n v="720"/>
    <n v="195"/>
    <n v="51"/>
    <n v="6287"/>
    <n v="1307"/>
    <n v="0"/>
    <n v="101"/>
    <n v="2457"/>
    <n v="222"/>
    <n v="3158"/>
  </r>
  <r>
    <x v="6"/>
    <x v="46"/>
    <x v="258"/>
    <x v="16"/>
    <n v="131"/>
    <n v="2"/>
    <n v="1"/>
    <n v="0"/>
    <n v="0"/>
    <n v="71"/>
    <n v="9"/>
    <n v="20"/>
    <n v="0"/>
    <n v="2"/>
    <n v="1"/>
    <n v="0"/>
    <n v="0"/>
    <n v="367"/>
    <n v="258"/>
    <n v="27"/>
    <n v="5"/>
    <n v="5"/>
    <n v="1606"/>
    <n v="703"/>
    <n v="78"/>
    <n v="288"/>
    <n v="22"/>
    <n v="1120"/>
    <n v="433"/>
    <n v="35"/>
    <n v="226"/>
    <n v="97"/>
    <n v="320"/>
    <n v="89"/>
    <n v="6"/>
    <n v="76"/>
    <n v="15"/>
    <n v="60"/>
    <n v="36"/>
    <n v="3"/>
    <n v="3"/>
    <n v="0"/>
    <n v="0"/>
    <n v="1"/>
    <n v="0"/>
    <n v="0"/>
    <n v="0"/>
    <n v="0"/>
    <n v="0"/>
    <n v="0"/>
    <n v="0"/>
    <n v="0"/>
    <n v="0"/>
    <n v="0"/>
    <n v="0"/>
    <n v="0"/>
    <n v="0"/>
    <n v="0"/>
    <n v="1"/>
    <n v="0"/>
    <n v="95"/>
    <n v="2"/>
    <n v="321"/>
    <n v="1147"/>
    <n v="719"/>
    <n v="200"/>
    <n v="51"/>
    <n v="6180"/>
    <n v="1314"/>
    <n v="0"/>
    <n v="103"/>
    <n v="2370"/>
    <n v="224"/>
    <n v="3147"/>
  </r>
  <r>
    <x v="6"/>
    <x v="45"/>
    <x v="259"/>
    <x v="0"/>
    <n v="168"/>
    <n v="5"/>
    <n v="0"/>
    <n v="0"/>
    <n v="0"/>
    <n v="41"/>
    <n v="4"/>
    <n v="20"/>
    <n v="1"/>
    <n v="2"/>
    <n v="0"/>
    <n v="1"/>
    <n v="0"/>
    <n v="490"/>
    <n v="0"/>
    <n v="200"/>
    <n v="57"/>
    <n v="1"/>
    <n v="2112"/>
    <n v="0"/>
    <n v="151"/>
    <n v="460"/>
    <n v="10"/>
    <n v="1701"/>
    <n v="99"/>
    <n v="27"/>
    <n v="452"/>
    <n v="6"/>
    <n v="354"/>
    <n v="0"/>
    <n v="11"/>
    <n v="75"/>
    <n v="1"/>
    <n v="71"/>
    <n v="0"/>
    <n v="3"/>
    <n v="9"/>
    <n v="2"/>
    <n v="0"/>
    <n v="1"/>
    <n v="0"/>
    <n v="0"/>
    <n v="0"/>
    <n v="0"/>
    <n v="0"/>
    <n v="0"/>
    <n v="0"/>
    <n v="0"/>
    <n v="0"/>
    <n v="10"/>
    <n v="69"/>
    <n v="0"/>
    <n v="4"/>
    <n v="3"/>
    <m/>
    <m/>
    <m/>
    <m/>
    <m/>
    <m/>
    <m/>
    <m/>
    <m/>
    <m/>
    <m/>
    <m/>
    <m/>
    <m/>
    <m/>
    <m/>
  </r>
  <r>
    <x v="6"/>
    <x v="45"/>
    <x v="259"/>
    <x v="1"/>
    <n v="168"/>
    <n v="5"/>
    <n v="0"/>
    <n v="0"/>
    <n v="0"/>
    <n v="45"/>
    <n v="4"/>
    <n v="20"/>
    <n v="1"/>
    <n v="2"/>
    <n v="0"/>
    <n v="1"/>
    <n v="0"/>
    <n v="490"/>
    <n v="0"/>
    <n v="250"/>
    <n v="56"/>
    <n v="1"/>
    <n v="2122"/>
    <n v="0"/>
    <n v="238"/>
    <n v="457"/>
    <n v="9"/>
    <n v="1707"/>
    <n v="196"/>
    <n v="27"/>
    <n v="452"/>
    <n v="11"/>
    <n v="358"/>
    <n v="0"/>
    <n v="14"/>
    <n v="75"/>
    <n v="1"/>
    <n v="72"/>
    <n v="0"/>
    <n v="3"/>
    <n v="9"/>
    <n v="2"/>
    <n v="0"/>
    <n v="1"/>
    <n v="0"/>
    <n v="0"/>
    <n v="0"/>
    <n v="0"/>
    <n v="0"/>
    <n v="0"/>
    <n v="0"/>
    <n v="0"/>
    <n v="0"/>
    <n v="9"/>
    <n v="68"/>
    <n v="0"/>
    <n v="4"/>
    <n v="4"/>
    <m/>
    <m/>
    <m/>
    <m/>
    <m/>
    <m/>
    <m/>
    <m/>
    <m/>
    <m/>
    <m/>
    <m/>
    <m/>
    <m/>
    <m/>
    <m/>
  </r>
  <r>
    <x v="6"/>
    <x v="45"/>
    <x v="259"/>
    <x v="2"/>
    <n v="166"/>
    <n v="5"/>
    <n v="0"/>
    <n v="0"/>
    <n v="0"/>
    <n v="60"/>
    <n v="4"/>
    <n v="20"/>
    <n v="1"/>
    <n v="2"/>
    <n v="1"/>
    <n v="0"/>
    <n v="0"/>
    <n v="492"/>
    <n v="281"/>
    <n v="9"/>
    <n v="56"/>
    <n v="3"/>
    <n v="2142"/>
    <n v="319"/>
    <n v="67"/>
    <n v="456"/>
    <n v="9"/>
    <n v="1707"/>
    <n v="360"/>
    <n v="27"/>
    <n v="451"/>
    <n v="7"/>
    <n v="358"/>
    <n v="16"/>
    <n v="4"/>
    <n v="74"/>
    <n v="1"/>
    <n v="72"/>
    <n v="6"/>
    <n v="4"/>
    <n v="9"/>
    <n v="2"/>
    <n v="0"/>
    <n v="1"/>
    <n v="0"/>
    <n v="0"/>
    <n v="0"/>
    <n v="0"/>
    <n v="0"/>
    <n v="0"/>
    <n v="0"/>
    <n v="0"/>
    <n v="0"/>
    <n v="0"/>
    <n v="0"/>
    <n v="0"/>
    <n v="0"/>
    <n v="0"/>
    <n v="4"/>
    <n v="0"/>
    <n v="136"/>
    <n v="2"/>
    <n v="417"/>
    <n v="1516"/>
    <n v="1182"/>
    <n v="255"/>
    <n v="53"/>
    <m/>
    <m/>
    <m/>
    <m/>
    <m/>
    <m/>
    <m/>
  </r>
  <r>
    <x v="6"/>
    <x v="45"/>
    <x v="259"/>
    <x v="3"/>
    <n v="165"/>
    <n v="6"/>
    <n v="0"/>
    <n v="0"/>
    <n v="0"/>
    <n v="63"/>
    <n v="4"/>
    <n v="19"/>
    <n v="1"/>
    <n v="2"/>
    <n v="1"/>
    <n v="0"/>
    <n v="0"/>
    <n v="488"/>
    <n v="295"/>
    <n v="8"/>
    <n v="55"/>
    <n v="2"/>
    <n v="2111"/>
    <n v="370"/>
    <n v="67"/>
    <n v="443"/>
    <n v="9"/>
    <n v="1690"/>
    <n v="419"/>
    <n v="24"/>
    <n v="446"/>
    <n v="9"/>
    <n v="354"/>
    <n v="20"/>
    <n v="4"/>
    <n v="73"/>
    <n v="1"/>
    <n v="72"/>
    <n v="7"/>
    <n v="4"/>
    <n v="9"/>
    <n v="2"/>
    <n v="0"/>
    <n v="1"/>
    <n v="0"/>
    <n v="0"/>
    <n v="0"/>
    <n v="0"/>
    <n v="0"/>
    <n v="0"/>
    <n v="0"/>
    <n v="0"/>
    <n v="0"/>
    <n v="0"/>
    <n v="0"/>
    <n v="0"/>
    <n v="0"/>
    <n v="0"/>
    <n v="4"/>
    <n v="0"/>
    <n v="136"/>
    <n v="2"/>
    <n v="416"/>
    <n v="1496"/>
    <n v="1171"/>
    <n v="253"/>
    <n v="53"/>
    <m/>
    <m/>
    <m/>
    <m/>
    <m/>
    <m/>
    <m/>
  </r>
  <r>
    <x v="6"/>
    <x v="45"/>
    <x v="259"/>
    <x v="4"/>
    <n v="165"/>
    <n v="6"/>
    <n v="0"/>
    <n v="0"/>
    <n v="0"/>
    <n v="67"/>
    <n v="4"/>
    <n v="20"/>
    <n v="1"/>
    <n v="2"/>
    <n v="1"/>
    <n v="0"/>
    <n v="0"/>
    <n v="489"/>
    <n v="305"/>
    <n v="8"/>
    <n v="52"/>
    <n v="3"/>
    <n v="2102"/>
    <n v="453"/>
    <n v="68"/>
    <n v="434"/>
    <n v="12"/>
    <n v="1696"/>
    <n v="500"/>
    <n v="24"/>
    <n v="447"/>
    <n v="13"/>
    <n v="358"/>
    <n v="25"/>
    <n v="4"/>
    <n v="72"/>
    <n v="1"/>
    <n v="70"/>
    <n v="7"/>
    <n v="4"/>
    <n v="9"/>
    <n v="2"/>
    <n v="0"/>
    <n v="1"/>
    <n v="0"/>
    <n v="0"/>
    <n v="0"/>
    <n v="0"/>
    <n v="0"/>
    <n v="0"/>
    <n v="0"/>
    <n v="0"/>
    <n v="0"/>
    <n v="0"/>
    <n v="0"/>
    <n v="0"/>
    <n v="0"/>
    <n v="0"/>
    <n v="4"/>
    <n v="0"/>
    <n v="135"/>
    <n v="2"/>
    <n v="417"/>
    <n v="1492"/>
    <n v="1171"/>
    <n v="259"/>
    <n v="52"/>
    <m/>
    <m/>
    <m/>
    <m/>
    <m/>
    <m/>
    <m/>
  </r>
  <r>
    <x v="6"/>
    <x v="45"/>
    <x v="259"/>
    <x v="5"/>
    <n v="165"/>
    <n v="6"/>
    <n v="1"/>
    <n v="0"/>
    <n v="0"/>
    <n v="80"/>
    <n v="4"/>
    <n v="20"/>
    <n v="1"/>
    <n v="2"/>
    <n v="1"/>
    <n v="0"/>
    <n v="0"/>
    <n v="489"/>
    <n v="321"/>
    <n v="8"/>
    <n v="53"/>
    <n v="2"/>
    <n v="2109"/>
    <n v="545"/>
    <n v="68"/>
    <n v="431"/>
    <n v="13"/>
    <n v="1696"/>
    <n v="579"/>
    <n v="24"/>
    <n v="445"/>
    <n v="15"/>
    <n v="360"/>
    <n v="34"/>
    <n v="4"/>
    <n v="71"/>
    <n v="2"/>
    <n v="71"/>
    <n v="13"/>
    <n v="4"/>
    <n v="9"/>
    <n v="2"/>
    <n v="0"/>
    <n v="1"/>
    <n v="0"/>
    <n v="0"/>
    <n v="0"/>
    <n v="0"/>
    <n v="0"/>
    <n v="0"/>
    <n v="0"/>
    <n v="0"/>
    <n v="0"/>
    <n v="0"/>
    <n v="0"/>
    <n v="0"/>
    <n v="0"/>
    <n v="0"/>
    <n v="4"/>
    <n v="0"/>
    <n v="135"/>
    <n v="2"/>
    <n v="417"/>
    <n v="1507"/>
    <n v="1176"/>
    <n v="262"/>
    <n v="53"/>
    <m/>
    <m/>
    <m/>
    <m/>
    <m/>
    <m/>
    <m/>
  </r>
  <r>
    <x v="6"/>
    <x v="45"/>
    <x v="259"/>
    <x v="6"/>
    <n v="166"/>
    <n v="7"/>
    <n v="2"/>
    <n v="0"/>
    <n v="0"/>
    <n v="88"/>
    <n v="4"/>
    <n v="20"/>
    <n v="1"/>
    <n v="2"/>
    <n v="2"/>
    <n v="0"/>
    <n v="0"/>
    <n v="489"/>
    <n v="329"/>
    <n v="8"/>
    <n v="52"/>
    <n v="2"/>
    <n v="2120"/>
    <n v="645"/>
    <n v="67"/>
    <n v="431"/>
    <n v="15"/>
    <n v="1705"/>
    <n v="644"/>
    <n v="24"/>
    <n v="447"/>
    <n v="17"/>
    <n v="361"/>
    <n v="43"/>
    <n v="4"/>
    <n v="71"/>
    <n v="1"/>
    <n v="73"/>
    <n v="21"/>
    <n v="4"/>
    <n v="9"/>
    <n v="2"/>
    <n v="0"/>
    <n v="1"/>
    <n v="0"/>
    <n v="0"/>
    <n v="0"/>
    <n v="0"/>
    <n v="0"/>
    <n v="0"/>
    <n v="0"/>
    <n v="0"/>
    <n v="0"/>
    <n v="0"/>
    <n v="0"/>
    <n v="0"/>
    <n v="0"/>
    <n v="0"/>
    <n v="5"/>
    <n v="0"/>
    <n v="136"/>
    <n v="2"/>
    <n v="418"/>
    <n v="1522"/>
    <n v="1179"/>
    <n v="263"/>
    <n v="55"/>
    <m/>
    <m/>
    <m/>
    <m/>
    <m/>
    <m/>
    <m/>
  </r>
  <r>
    <x v="6"/>
    <x v="45"/>
    <x v="259"/>
    <x v="7"/>
    <n v="165"/>
    <n v="7"/>
    <n v="2"/>
    <n v="0"/>
    <n v="0"/>
    <n v="91"/>
    <n v="4"/>
    <n v="19"/>
    <n v="1"/>
    <n v="2"/>
    <n v="2"/>
    <n v="0"/>
    <n v="0"/>
    <n v="484"/>
    <n v="332"/>
    <n v="8"/>
    <n v="48"/>
    <n v="2"/>
    <n v="2118"/>
    <n v="742"/>
    <n v="68"/>
    <n v="425"/>
    <n v="16"/>
    <n v="1705"/>
    <n v="703"/>
    <n v="24"/>
    <n v="443"/>
    <n v="18"/>
    <n v="362"/>
    <n v="80"/>
    <n v="4"/>
    <n v="70"/>
    <n v="1"/>
    <n v="74"/>
    <n v="27"/>
    <n v="4"/>
    <n v="9"/>
    <n v="2"/>
    <n v="0"/>
    <n v="1"/>
    <n v="0"/>
    <n v="0"/>
    <n v="0"/>
    <n v="0"/>
    <n v="0"/>
    <n v="0"/>
    <n v="0"/>
    <n v="0"/>
    <n v="0"/>
    <n v="0"/>
    <n v="0"/>
    <n v="0"/>
    <n v="0"/>
    <n v="0"/>
    <n v="5"/>
    <n v="0"/>
    <n v="136"/>
    <n v="2"/>
    <n v="416"/>
    <n v="1524"/>
    <n v="1182"/>
    <n v="267"/>
    <n v="56"/>
    <m/>
    <m/>
    <m/>
    <m/>
    <m/>
    <m/>
    <m/>
  </r>
  <r>
    <x v="6"/>
    <x v="45"/>
    <x v="259"/>
    <x v="8"/>
    <n v="165"/>
    <n v="7"/>
    <n v="2"/>
    <n v="0"/>
    <n v="0"/>
    <n v="95"/>
    <n v="4"/>
    <n v="19"/>
    <n v="1"/>
    <n v="2"/>
    <n v="2"/>
    <n v="0"/>
    <n v="0"/>
    <n v="482"/>
    <n v="336"/>
    <n v="8"/>
    <n v="46"/>
    <n v="2"/>
    <n v="2122"/>
    <n v="854"/>
    <n v="68"/>
    <n v="424"/>
    <n v="17"/>
    <n v="1707"/>
    <n v="764"/>
    <n v="24"/>
    <n v="442"/>
    <n v="19"/>
    <n v="365"/>
    <n v="127"/>
    <n v="4"/>
    <n v="70"/>
    <n v="1"/>
    <n v="76"/>
    <n v="30"/>
    <n v="4"/>
    <n v="10"/>
    <n v="2"/>
    <n v="0"/>
    <n v="1"/>
    <n v="0"/>
    <n v="0"/>
    <n v="0"/>
    <n v="0"/>
    <n v="0"/>
    <n v="0"/>
    <n v="0"/>
    <n v="0"/>
    <n v="0"/>
    <n v="0"/>
    <n v="0"/>
    <n v="0"/>
    <n v="0"/>
    <n v="0"/>
    <n v="5"/>
    <n v="0"/>
    <n v="137"/>
    <n v="2"/>
    <n v="415"/>
    <n v="1529"/>
    <n v="1185"/>
    <n v="269"/>
    <n v="57"/>
    <n v="10271"/>
    <n v="2264"/>
    <n v="0"/>
    <n v="58"/>
    <n v="3254"/>
    <n v="281"/>
    <n v="6231"/>
  </r>
  <r>
    <x v="6"/>
    <x v="45"/>
    <x v="259"/>
    <x v="9"/>
    <n v="166"/>
    <n v="7"/>
    <n v="5"/>
    <n v="0"/>
    <n v="0"/>
    <n v="106"/>
    <n v="4"/>
    <n v="19"/>
    <n v="1"/>
    <n v="2"/>
    <n v="2"/>
    <n v="0"/>
    <n v="0"/>
    <n v="482"/>
    <n v="350"/>
    <n v="8"/>
    <n v="45"/>
    <n v="2"/>
    <n v="2126"/>
    <n v="934"/>
    <n v="68"/>
    <n v="420"/>
    <n v="18"/>
    <n v="1713"/>
    <n v="834"/>
    <n v="24"/>
    <n v="443"/>
    <n v="20"/>
    <n v="371"/>
    <n v="167"/>
    <n v="4"/>
    <n v="72"/>
    <n v="2"/>
    <n v="78"/>
    <n v="41"/>
    <n v="4"/>
    <n v="11"/>
    <n v="2"/>
    <n v="0"/>
    <n v="1"/>
    <n v="0"/>
    <n v="0"/>
    <n v="0"/>
    <n v="0"/>
    <n v="0"/>
    <n v="0"/>
    <n v="0"/>
    <n v="0"/>
    <n v="0"/>
    <n v="0"/>
    <n v="0"/>
    <n v="0"/>
    <n v="0"/>
    <n v="0"/>
    <n v="5"/>
    <n v="0"/>
    <n v="139"/>
    <n v="2"/>
    <n v="416"/>
    <n v="1537"/>
    <n v="1194"/>
    <n v="272"/>
    <n v="58"/>
    <n v="10325"/>
    <n v="3257"/>
    <n v="0"/>
    <n v="59"/>
    <n v="3233"/>
    <n v="295"/>
    <n v="6290"/>
  </r>
  <r>
    <x v="6"/>
    <x v="45"/>
    <x v="259"/>
    <x v="10"/>
    <n v="166"/>
    <n v="7"/>
    <n v="5"/>
    <n v="0"/>
    <n v="0"/>
    <n v="110"/>
    <n v="4"/>
    <n v="19"/>
    <n v="1"/>
    <n v="2"/>
    <n v="2"/>
    <n v="0"/>
    <n v="0"/>
    <n v="481"/>
    <n v="356"/>
    <n v="8"/>
    <n v="44"/>
    <n v="2"/>
    <n v="2104"/>
    <n v="958"/>
    <n v="68"/>
    <n v="417"/>
    <n v="11"/>
    <n v="1709"/>
    <n v="862"/>
    <n v="24"/>
    <n v="436"/>
    <n v="21"/>
    <n v="370"/>
    <n v="176"/>
    <n v="4"/>
    <n v="72"/>
    <n v="1"/>
    <n v="75"/>
    <n v="40"/>
    <n v="3"/>
    <n v="11"/>
    <n v="2"/>
    <n v="0"/>
    <n v="1"/>
    <n v="0"/>
    <n v="0"/>
    <n v="0"/>
    <n v="0"/>
    <n v="0"/>
    <n v="0"/>
    <n v="0"/>
    <n v="0"/>
    <n v="0"/>
    <n v="0"/>
    <n v="0"/>
    <n v="0"/>
    <n v="0"/>
    <n v="0"/>
    <n v="5"/>
    <n v="0"/>
    <n v="139"/>
    <n v="2"/>
    <n v="417"/>
    <n v="1528"/>
    <n v="1196"/>
    <n v="272"/>
    <n v="56"/>
    <n v="10268"/>
    <n v="3471"/>
    <n v="0"/>
    <n v="59"/>
    <n v="3197"/>
    <n v="290"/>
    <n v="6289"/>
  </r>
  <r>
    <x v="6"/>
    <x v="45"/>
    <x v="259"/>
    <x v="11"/>
    <n v="166"/>
    <n v="7"/>
    <n v="5"/>
    <n v="0"/>
    <n v="0"/>
    <n v="111"/>
    <n v="4"/>
    <n v="18"/>
    <n v="1"/>
    <n v="2"/>
    <n v="2"/>
    <n v="0"/>
    <n v="0"/>
    <n v="482"/>
    <n v="367"/>
    <n v="8"/>
    <n v="44"/>
    <n v="2"/>
    <n v="2119"/>
    <n v="1010"/>
    <n v="68"/>
    <n v="413"/>
    <n v="11"/>
    <n v="1715"/>
    <n v="881"/>
    <n v="24"/>
    <n v="437"/>
    <n v="22"/>
    <n v="373"/>
    <n v="185"/>
    <n v="4"/>
    <n v="71"/>
    <n v="1"/>
    <n v="76"/>
    <n v="40"/>
    <n v="3"/>
    <n v="11"/>
    <n v="2"/>
    <n v="0"/>
    <n v="1"/>
    <n v="0"/>
    <n v="0"/>
    <n v="0"/>
    <n v="0"/>
    <n v="0"/>
    <n v="0"/>
    <n v="0"/>
    <n v="0"/>
    <n v="0"/>
    <n v="0"/>
    <n v="0"/>
    <n v="0"/>
    <n v="0"/>
    <n v="0"/>
    <n v="5"/>
    <n v="0"/>
    <n v="139"/>
    <n v="2"/>
    <n v="418"/>
    <n v="1545"/>
    <n v="1202"/>
    <n v="275"/>
    <n v="57"/>
    <n v="10287"/>
    <n v="3703"/>
    <n v="0"/>
    <n v="59"/>
    <n v="3181"/>
    <n v="297"/>
    <n v="6315"/>
  </r>
  <r>
    <x v="6"/>
    <x v="45"/>
    <x v="259"/>
    <x v="29"/>
    <n v="167"/>
    <n v="7"/>
    <n v="5"/>
    <n v="0"/>
    <n v="0"/>
    <n v="111"/>
    <n v="4"/>
    <n v="19"/>
    <n v="1"/>
    <n v="2"/>
    <n v="2"/>
    <n v="0"/>
    <n v="0"/>
    <n v="482"/>
    <n v="368"/>
    <n v="8"/>
    <n v="44"/>
    <n v="2"/>
    <n v="2125"/>
    <n v="1027"/>
    <n v="69"/>
    <n v="411"/>
    <n v="12"/>
    <n v="1717"/>
    <n v="893"/>
    <n v="24"/>
    <n v="435"/>
    <n v="22"/>
    <n v="372"/>
    <n v="185"/>
    <n v="5"/>
    <n v="70"/>
    <n v="1"/>
    <n v="76"/>
    <n v="44"/>
    <n v="3"/>
    <n v="9"/>
    <n v="2"/>
    <n v="0"/>
    <n v="1"/>
    <n v="0"/>
    <n v="0"/>
    <n v="0"/>
    <n v="0"/>
    <n v="0"/>
    <n v="0"/>
    <n v="0"/>
    <n v="0"/>
    <n v="0"/>
    <n v="0"/>
    <n v="0"/>
    <n v="0"/>
    <n v="0"/>
    <n v="0"/>
    <n v="6"/>
    <n v="0"/>
    <n v="140"/>
    <n v="2"/>
    <n v="420"/>
    <n v="1553"/>
    <n v="1206"/>
    <n v="274"/>
    <n v="59"/>
    <n v="10320"/>
    <n v="3864"/>
    <n v="0"/>
    <n v="61"/>
    <n v="3154"/>
    <n v="321"/>
    <n v="6343"/>
  </r>
  <r>
    <x v="6"/>
    <x v="45"/>
    <x v="259"/>
    <x v="30"/>
    <n v="168"/>
    <n v="7"/>
    <n v="5"/>
    <n v="0"/>
    <n v="0"/>
    <n v="111"/>
    <n v="4"/>
    <n v="19"/>
    <n v="1"/>
    <n v="2"/>
    <n v="2"/>
    <n v="0"/>
    <n v="0"/>
    <n v="482"/>
    <n v="370"/>
    <n v="8"/>
    <n v="44"/>
    <n v="2"/>
    <n v="2131"/>
    <n v="1035"/>
    <n v="69"/>
    <n v="413"/>
    <n v="11"/>
    <n v="1723"/>
    <n v="899"/>
    <n v="24"/>
    <n v="435"/>
    <n v="27"/>
    <n v="373"/>
    <n v="190"/>
    <n v="5"/>
    <n v="70"/>
    <n v="1"/>
    <n v="76"/>
    <n v="44"/>
    <n v="3"/>
    <n v="9"/>
    <n v="2"/>
    <n v="0"/>
    <n v="1"/>
    <n v="0"/>
    <n v="0"/>
    <n v="0"/>
    <n v="0"/>
    <n v="0"/>
    <n v="0"/>
    <n v="0"/>
    <n v="0"/>
    <n v="0"/>
    <n v="0"/>
    <n v="0"/>
    <n v="0"/>
    <n v="0"/>
    <n v="0"/>
    <n v="6"/>
    <n v="0"/>
    <n v="141"/>
    <n v="2"/>
    <n v="419"/>
    <n v="1560"/>
    <n v="1209"/>
    <n v="274"/>
    <n v="59"/>
    <n v="10348"/>
    <n v="3929"/>
    <n v="0"/>
    <n v="61"/>
    <n v="3159"/>
    <n v="334"/>
    <n v="6358"/>
  </r>
  <r>
    <x v="6"/>
    <x v="45"/>
    <x v="259"/>
    <x v="32"/>
    <n v="170"/>
    <n v="7"/>
    <n v="5"/>
    <n v="0"/>
    <n v="0"/>
    <n v="113"/>
    <n v="4"/>
    <n v="19"/>
    <n v="1"/>
    <n v="2"/>
    <n v="2"/>
    <n v="0"/>
    <n v="0"/>
    <n v="479"/>
    <n v="371"/>
    <n v="7"/>
    <n v="43"/>
    <n v="3"/>
    <n v="2138"/>
    <n v="1059"/>
    <n v="67"/>
    <n v="411"/>
    <n v="12"/>
    <n v="1726"/>
    <n v="908"/>
    <n v="23"/>
    <n v="436"/>
    <n v="27"/>
    <n v="377"/>
    <n v="193"/>
    <n v="5"/>
    <n v="68"/>
    <n v="1"/>
    <n v="75"/>
    <n v="45"/>
    <n v="4"/>
    <n v="8"/>
    <n v="2"/>
    <n v="0"/>
    <n v="1"/>
    <n v="0"/>
    <n v="0"/>
    <n v="0"/>
    <n v="0"/>
    <n v="0"/>
    <n v="0"/>
    <n v="0"/>
    <n v="0"/>
    <n v="0"/>
    <n v="0"/>
    <n v="0"/>
    <n v="0"/>
    <n v="0"/>
    <n v="0"/>
    <n v="6"/>
    <n v="0"/>
    <n v="143"/>
    <n v="2"/>
    <n v="418"/>
    <n v="1571"/>
    <n v="1211"/>
    <n v="277"/>
    <n v="58"/>
    <n v="10324"/>
    <n v="4033"/>
    <n v="0"/>
    <n v="59"/>
    <n v="3115"/>
    <n v="348"/>
    <n v="6370"/>
  </r>
  <r>
    <x v="6"/>
    <x v="45"/>
    <x v="259"/>
    <x v="15"/>
    <n v="169"/>
    <n v="7"/>
    <n v="5"/>
    <n v="0"/>
    <n v="0"/>
    <n v="112"/>
    <n v="4"/>
    <n v="19"/>
    <n v="1"/>
    <n v="2"/>
    <n v="2"/>
    <n v="0"/>
    <n v="0"/>
    <n v="478"/>
    <n v="371"/>
    <n v="7"/>
    <n v="43"/>
    <n v="3"/>
    <n v="2135"/>
    <n v="1069"/>
    <n v="67"/>
    <n v="406"/>
    <n v="12"/>
    <n v="1722"/>
    <n v="910"/>
    <n v="23"/>
    <n v="433"/>
    <n v="25"/>
    <n v="377"/>
    <n v="193"/>
    <n v="5"/>
    <n v="68"/>
    <n v="1"/>
    <n v="76"/>
    <n v="47"/>
    <n v="4"/>
    <n v="8"/>
    <n v="2"/>
    <n v="0"/>
    <n v="1"/>
    <n v="0"/>
    <n v="0"/>
    <n v="0"/>
    <n v="0"/>
    <n v="0"/>
    <n v="0"/>
    <n v="0"/>
    <n v="0"/>
    <n v="0"/>
    <n v="0"/>
    <n v="0"/>
    <n v="0"/>
    <n v="0"/>
    <n v="0"/>
    <n v="6"/>
    <n v="0"/>
    <n v="142"/>
    <n v="2"/>
    <n v="417"/>
    <n v="1576"/>
    <n v="1210"/>
    <n v="277"/>
    <n v="59"/>
    <n v="10308"/>
    <n v="4071"/>
    <n v="0"/>
    <n v="59"/>
    <n v="3101"/>
    <n v="338"/>
    <n v="6381"/>
  </r>
  <r>
    <x v="6"/>
    <x v="45"/>
    <x v="259"/>
    <x v="16"/>
    <n v="169"/>
    <n v="7"/>
    <n v="5"/>
    <n v="0"/>
    <n v="0"/>
    <n v="113"/>
    <n v="4"/>
    <n v="19"/>
    <n v="1"/>
    <n v="2"/>
    <n v="2"/>
    <n v="0"/>
    <n v="0"/>
    <n v="480"/>
    <n v="371"/>
    <n v="7"/>
    <n v="44"/>
    <n v="4"/>
    <n v="2141"/>
    <n v="1074"/>
    <n v="67"/>
    <n v="407"/>
    <n v="12"/>
    <n v="1728"/>
    <n v="917"/>
    <n v="23"/>
    <n v="432"/>
    <n v="27"/>
    <n v="380"/>
    <n v="195"/>
    <n v="5"/>
    <n v="69"/>
    <n v="2"/>
    <n v="76"/>
    <n v="47"/>
    <n v="4"/>
    <n v="8"/>
    <n v="2"/>
    <n v="0"/>
    <n v="1"/>
    <n v="0"/>
    <n v="0"/>
    <n v="0"/>
    <n v="0"/>
    <n v="0"/>
    <n v="0"/>
    <n v="0"/>
    <n v="0"/>
    <n v="0"/>
    <n v="0"/>
    <n v="0"/>
    <n v="0"/>
    <n v="0"/>
    <n v="0"/>
    <n v="6"/>
    <n v="0"/>
    <n v="142"/>
    <n v="2"/>
    <n v="417"/>
    <n v="1577"/>
    <n v="1215"/>
    <n v="279"/>
    <n v="59"/>
    <n v="10333"/>
    <n v="4107"/>
    <n v="0"/>
    <n v="59"/>
    <n v="3102"/>
    <n v="350"/>
    <n v="6402"/>
  </r>
  <r>
    <x v="6"/>
    <x v="40"/>
    <x v="260"/>
    <x v="0"/>
    <n v="190"/>
    <n v="5"/>
    <n v="0"/>
    <n v="3"/>
    <n v="0"/>
    <n v="40"/>
    <n v="10"/>
    <n v="14"/>
    <n v="0"/>
    <n v="41"/>
    <n v="0"/>
    <n v="1"/>
    <n v="2"/>
    <n v="805"/>
    <n v="0"/>
    <n v="343"/>
    <n v="36"/>
    <n v="1"/>
    <n v="1917"/>
    <n v="0"/>
    <n v="154"/>
    <n v="287"/>
    <n v="3"/>
    <n v="2012"/>
    <n v="155"/>
    <n v="65"/>
    <n v="372"/>
    <n v="6"/>
    <n v="280"/>
    <n v="0"/>
    <n v="2"/>
    <n v="55"/>
    <n v="0"/>
    <n v="94"/>
    <n v="0"/>
    <n v="9"/>
    <n v="2"/>
    <n v="1"/>
    <n v="0"/>
    <n v="0"/>
    <n v="0"/>
    <n v="0"/>
    <n v="0"/>
    <n v="0"/>
    <n v="0"/>
    <n v="0"/>
    <n v="0"/>
    <n v="1"/>
    <n v="0"/>
    <n v="65"/>
    <n v="108"/>
    <n v="0"/>
    <n v="6"/>
    <n v="5"/>
    <m/>
    <m/>
    <m/>
    <m/>
    <m/>
    <m/>
    <m/>
    <m/>
    <m/>
    <m/>
    <m/>
    <m/>
    <m/>
    <m/>
    <m/>
    <m/>
  </r>
  <r>
    <x v="6"/>
    <x v="40"/>
    <x v="260"/>
    <x v="1"/>
    <n v="193"/>
    <n v="5"/>
    <n v="0"/>
    <n v="3"/>
    <n v="1"/>
    <n v="60"/>
    <n v="10"/>
    <n v="14"/>
    <n v="0"/>
    <n v="43"/>
    <n v="0"/>
    <n v="14"/>
    <n v="4"/>
    <n v="807"/>
    <n v="0"/>
    <n v="431"/>
    <n v="36"/>
    <n v="1"/>
    <n v="1908"/>
    <n v="0"/>
    <n v="296"/>
    <n v="282"/>
    <n v="3"/>
    <n v="2012"/>
    <n v="289"/>
    <n v="65"/>
    <n v="367"/>
    <n v="5"/>
    <n v="281"/>
    <n v="0"/>
    <n v="8"/>
    <n v="53"/>
    <n v="0"/>
    <n v="94"/>
    <n v="0"/>
    <n v="17"/>
    <n v="2"/>
    <n v="1"/>
    <n v="0"/>
    <n v="0"/>
    <n v="0"/>
    <n v="0"/>
    <n v="0"/>
    <n v="0"/>
    <n v="0"/>
    <n v="0"/>
    <n v="0"/>
    <n v="1"/>
    <n v="0"/>
    <n v="65"/>
    <n v="106"/>
    <n v="0"/>
    <n v="6"/>
    <n v="5"/>
    <m/>
    <m/>
    <m/>
    <m/>
    <m/>
    <m/>
    <m/>
    <m/>
    <m/>
    <m/>
    <m/>
    <m/>
    <m/>
    <m/>
    <m/>
    <m/>
  </r>
  <r>
    <x v="6"/>
    <x v="40"/>
    <x v="260"/>
    <x v="2"/>
    <n v="195"/>
    <n v="5"/>
    <n v="2"/>
    <n v="3"/>
    <n v="3"/>
    <n v="78"/>
    <n v="10"/>
    <n v="14"/>
    <n v="1"/>
    <n v="43"/>
    <n v="17"/>
    <n v="1"/>
    <n v="4"/>
    <n v="809"/>
    <n v="492"/>
    <n v="63"/>
    <n v="35"/>
    <n v="1"/>
    <n v="1906"/>
    <n v="447"/>
    <n v="107"/>
    <n v="276"/>
    <n v="3"/>
    <n v="2012"/>
    <n v="377"/>
    <n v="66"/>
    <n v="365"/>
    <n v="6"/>
    <n v="284"/>
    <n v="15"/>
    <n v="6"/>
    <n v="53"/>
    <n v="0"/>
    <n v="94"/>
    <n v="21"/>
    <n v="5"/>
    <n v="2"/>
    <n v="1"/>
    <n v="0"/>
    <n v="0"/>
    <n v="0"/>
    <n v="0"/>
    <n v="0"/>
    <n v="0"/>
    <n v="0"/>
    <n v="0"/>
    <n v="0"/>
    <n v="0"/>
    <n v="0"/>
    <n v="0"/>
    <n v="0"/>
    <n v="0"/>
    <n v="0"/>
    <n v="0"/>
    <n v="5"/>
    <n v="3"/>
    <n v="166"/>
    <n v="38"/>
    <n v="696"/>
    <n v="1447"/>
    <n v="1536"/>
    <n v="213"/>
    <n v="82"/>
    <m/>
    <m/>
    <m/>
    <m/>
    <m/>
    <m/>
    <m/>
  </r>
  <r>
    <x v="6"/>
    <x v="40"/>
    <x v="260"/>
    <x v="3"/>
    <n v="195"/>
    <n v="5"/>
    <n v="2"/>
    <n v="3"/>
    <n v="3"/>
    <n v="87"/>
    <n v="10"/>
    <n v="15"/>
    <n v="1"/>
    <n v="44"/>
    <n v="22"/>
    <n v="1"/>
    <n v="3"/>
    <n v="810"/>
    <n v="529"/>
    <n v="63"/>
    <n v="35"/>
    <n v="2"/>
    <n v="1901"/>
    <n v="553"/>
    <n v="107"/>
    <n v="269"/>
    <n v="4"/>
    <n v="2013"/>
    <n v="451"/>
    <n v="66"/>
    <n v="362"/>
    <n v="6"/>
    <n v="286"/>
    <n v="21"/>
    <n v="6"/>
    <n v="52"/>
    <n v="0"/>
    <n v="95"/>
    <n v="28"/>
    <n v="5"/>
    <n v="2"/>
    <n v="1"/>
    <n v="0"/>
    <n v="0"/>
    <n v="0"/>
    <n v="0"/>
    <n v="0"/>
    <n v="0"/>
    <n v="0"/>
    <n v="0"/>
    <n v="0"/>
    <n v="0"/>
    <n v="0"/>
    <n v="0"/>
    <n v="0"/>
    <n v="0"/>
    <n v="0"/>
    <n v="0"/>
    <n v="5"/>
    <n v="3"/>
    <n v="165"/>
    <n v="38"/>
    <n v="696"/>
    <n v="1448"/>
    <n v="1539"/>
    <n v="215"/>
    <n v="83"/>
    <m/>
    <m/>
    <m/>
    <m/>
    <m/>
    <m/>
    <m/>
  </r>
  <r>
    <x v="6"/>
    <x v="40"/>
    <x v="260"/>
    <x v="4"/>
    <n v="193"/>
    <n v="5"/>
    <n v="2"/>
    <n v="3"/>
    <n v="3"/>
    <n v="99"/>
    <n v="9"/>
    <n v="15"/>
    <n v="1"/>
    <n v="43"/>
    <n v="22"/>
    <n v="1"/>
    <n v="2"/>
    <n v="809"/>
    <n v="548"/>
    <n v="63"/>
    <n v="35"/>
    <n v="2"/>
    <n v="1892"/>
    <n v="648"/>
    <n v="106"/>
    <n v="266"/>
    <n v="6"/>
    <n v="2008"/>
    <n v="527"/>
    <n v="66"/>
    <n v="360"/>
    <n v="7"/>
    <n v="286"/>
    <n v="39"/>
    <n v="6"/>
    <n v="52"/>
    <n v="0"/>
    <n v="98"/>
    <n v="30"/>
    <n v="5"/>
    <n v="2"/>
    <n v="1"/>
    <n v="0"/>
    <n v="0"/>
    <n v="0"/>
    <n v="0"/>
    <n v="0"/>
    <n v="0"/>
    <n v="0"/>
    <n v="0"/>
    <n v="0"/>
    <n v="0"/>
    <n v="0"/>
    <n v="0"/>
    <n v="0"/>
    <n v="0"/>
    <n v="0"/>
    <n v="0"/>
    <n v="5"/>
    <n v="3"/>
    <n v="164"/>
    <n v="38"/>
    <n v="695"/>
    <n v="1441"/>
    <n v="1535"/>
    <n v="216"/>
    <n v="86"/>
    <m/>
    <m/>
    <m/>
    <m/>
    <m/>
    <m/>
    <m/>
  </r>
  <r>
    <x v="6"/>
    <x v="40"/>
    <x v="260"/>
    <x v="5"/>
    <n v="195"/>
    <n v="5"/>
    <n v="2"/>
    <n v="3"/>
    <n v="3"/>
    <n v="114"/>
    <n v="9"/>
    <n v="15"/>
    <n v="1"/>
    <n v="43"/>
    <n v="22"/>
    <n v="1"/>
    <n v="2"/>
    <n v="808"/>
    <n v="579"/>
    <n v="63"/>
    <n v="35"/>
    <n v="1"/>
    <n v="1889"/>
    <n v="748"/>
    <n v="103"/>
    <n v="264"/>
    <n v="6"/>
    <n v="2007"/>
    <n v="655"/>
    <n v="65"/>
    <n v="360"/>
    <n v="7"/>
    <n v="290"/>
    <n v="53"/>
    <n v="6"/>
    <n v="54"/>
    <n v="0"/>
    <n v="100"/>
    <n v="33"/>
    <n v="5"/>
    <n v="2"/>
    <n v="1"/>
    <n v="0"/>
    <n v="0"/>
    <n v="0"/>
    <n v="0"/>
    <n v="0"/>
    <n v="0"/>
    <n v="0"/>
    <n v="0"/>
    <n v="0"/>
    <n v="0"/>
    <n v="0"/>
    <n v="0"/>
    <n v="0"/>
    <n v="0"/>
    <n v="0"/>
    <n v="0"/>
    <n v="5"/>
    <n v="3"/>
    <n v="167"/>
    <n v="38"/>
    <n v="696"/>
    <n v="1441"/>
    <n v="1533"/>
    <n v="218"/>
    <n v="88"/>
    <m/>
    <m/>
    <m/>
    <m/>
    <m/>
    <m/>
    <m/>
  </r>
  <r>
    <x v="6"/>
    <x v="40"/>
    <x v="260"/>
    <x v="6"/>
    <n v="194"/>
    <n v="5"/>
    <n v="4"/>
    <n v="3"/>
    <n v="3"/>
    <n v="124"/>
    <n v="9"/>
    <n v="14"/>
    <n v="1"/>
    <n v="43"/>
    <n v="22"/>
    <n v="1"/>
    <n v="2"/>
    <n v="807"/>
    <n v="590"/>
    <n v="62"/>
    <n v="34"/>
    <n v="1"/>
    <n v="1885"/>
    <n v="814"/>
    <n v="102"/>
    <n v="259"/>
    <n v="7"/>
    <n v="1985"/>
    <n v="782"/>
    <n v="65"/>
    <n v="337"/>
    <n v="7"/>
    <n v="291"/>
    <n v="69"/>
    <n v="6"/>
    <n v="55"/>
    <n v="0"/>
    <n v="101"/>
    <n v="54"/>
    <n v="5"/>
    <n v="2"/>
    <n v="1"/>
    <n v="0"/>
    <n v="0"/>
    <n v="0"/>
    <n v="0"/>
    <n v="0"/>
    <n v="0"/>
    <n v="0"/>
    <n v="0"/>
    <n v="0"/>
    <n v="0"/>
    <n v="0"/>
    <n v="0"/>
    <n v="0"/>
    <n v="0"/>
    <n v="0"/>
    <n v="0"/>
    <n v="5"/>
    <n v="3"/>
    <n v="167"/>
    <n v="38"/>
    <n v="696"/>
    <n v="1448"/>
    <n v="1535"/>
    <n v="218"/>
    <n v="89"/>
    <m/>
    <m/>
    <m/>
    <m/>
    <m/>
    <m/>
    <m/>
  </r>
  <r>
    <x v="6"/>
    <x v="40"/>
    <x v="260"/>
    <x v="7"/>
    <n v="196"/>
    <n v="5"/>
    <n v="4"/>
    <n v="3"/>
    <n v="3"/>
    <n v="130"/>
    <n v="9"/>
    <n v="14"/>
    <n v="1"/>
    <n v="44"/>
    <n v="28"/>
    <n v="1"/>
    <n v="1"/>
    <n v="808"/>
    <n v="603"/>
    <n v="62"/>
    <n v="33"/>
    <n v="1"/>
    <n v="1886"/>
    <n v="858"/>
    <n v="101"/>
    <n v="255"/>
    <n v="5"/>
    <n v="1985"/>
    <n v="916"/>
    <n v="65"/>
    <n v="332"/>
    <n v="6"/>
    <n v="290"/>
    <n v="81"/>
    <n v="6"/>
    <n v="53"/>
    <n v="0"/>
    <n v="102"/>
    <n v="58"/>
    <n v="5"/>
    <n v="3"/>
    <n v="1"/>
    <n v="0"/>
    <n v="0"/>
    <n v="0"/>
    <n v="0"/>
    <n v="0"/>
    <n v="0"/>
    <n v="0"/>
    <n v="0"/>
    <n v="0"/>
    <n v="0"/>
    <n v="1"/>
    <n v="0"/>
    <n v="0"/>
    <n v="0"/>
    <n v="0"/>
    <n v="0"/>
    <n v="5"/>
    <n v="3"/>
    <n v="169"/>
    <n v="38"/>
    <n v="698"/>
    <n v="1452"/>
    <n v="1537"/>
    <n v="217"/>
    <n v="89"/>
    <m/>
    <m/>
    <m/>
    <m/>
    <m/>
    <m/>
    <m/>
  </r>
  <r>
    <x v="6"/>
    <x v="40"/>
    <x v="260"/>
    <x v="8"/>
    <n v="196"/>
    <n v="5"/>
    <n v="4"/>
    <n v="3"/>
    <n v="3"/>
    <n v="133"/>
    <n v="9"/>
    <n v="14"/>
    <n v="1"/>
    <n v="43"/>
    <n v="31"/>
    <n v="1"/>
    <n v="0"/>
    <n v="815"/>
    <n v="621"/>
    <n v="62"/>
    <n v="33"/>
    <n v="1"/>
    <n v="1882"/>
    <n v="941"/>
    <n v="99"/>
    <n v="252"/>
    <n v="5"/>
    <n v="1984"/>
    <n v="1076"/>
    <n v="66"/>
    <n v="328"/>
    <n v="6"/>
    <n v="295"/>
    <n v="109"/>
    <n v="7"/>
    <n v="53"/>
    <n v="0"/>
    <n v="102"/>
    <n v="67"/>
    <n v="5"/>
    <n v="3"/>
    <n v="1"/>
    <n v="0"/>
    <n v="0"/>
    <n v="0"/>
    <n v="0"/>
    <n v="0"/>
    <n v="0"/>
    <n v="0"/>
    <n v="0"/>
    <n v="0"/>
    <n v="0"/>
    <n v="1"/>
    <n v="0"/>
    <n v="0"/>
    <n v="0"/>
    <n v="0"/>
    <n v="0"/>
    <n v="5"/>
    <n v="3"/>
    <n v="169"/>
    <n v="37"/>
    <n v="706"/>
    <n v="1452"/>
    <n v="1538"/>
    <n v="223"/>
    <n v="89"/>
    <n v="9035"/>
    <n v="2581"/>
    <n v="0"/>
    <n v="159"/>
    <n v="2657"/>
    <n v="164"/>
    <n v="5748"/>
  </r>
  <r>
    <x v="6"/>
    <x v="40"/>
    <x v="260"/>
    <x v="9"/>
    <n v="196"/>
    <n v="5"/>
    <n v="4"/>
    <n v="3"/>
    <n v="3"/>
    <n v="137"/>
    <n v="9"/>
    <n v="14"/>
    <n v="1"/>
    <n v="43"/>
    <n v="33"/>
    <n v="0"/>
    <n v="0"/>
    <n v="817"/>
    <n v="635"/>
    <n v="62"/>
    <n v="33"/>
    <n v="1"/>
    <n v="1876"/>
    <n v="997"/>
    <n v="99"/>
    <n v="251"/>
    <n v="5"/>
    <n v="1988"/>
    <n v="1152"/>
    <n v="66"/>
    <n v="329"/>
    <n v="6"/>
    <n v="299"/>
    <n v="138"/>
    <n v="7"/>
    <n v="55"/>
    <n v="0"/>
    <n v="104"/>
    <n v="73"/>
    <n v="5"/>
    <n v="3"/>
    <n v="1"/>
    <n v="0"/>
    <n v="0"/>
    <n v="0"/>
    <n v="0"/>
    <n v="0"/>
    <n v="0"/>
    <n v="0"/>
    <n v="0"/>
    <n v="0"/>
    <n v="0"/>
    <n v="1"/>
    <n v="0"/>
    <n v="0"/>
    <n v="0"/>
    <n v="0"/>
    <n v="0"/>
    <n v="5"/>
    <n v="3"/>
    <n v="169"/>
    <n v="38"/>
    <n v="708"/>
    <n v="1451"/>
    <n v="1545"/>
    <n v="227"/>
    <n v="91"/>
    <n v="9043"/>
    <n v="3255"/>
    <n v="0"/>
    <n v="158"/>
    <n v="2633"/>
    <n v="165"/>
    <n v="5787"/>
  </r>
  <r>
    <x v="6"/>
    <x v="40"/>
    <x v="260"/>
    <x v="10"/>
    <n v="196"/>
    <n v="5"/>
    <n v="5"/>
    <n v="3"/>
    <n v="3"/>
    <n v="138"/>
    <n v="9"/>
    <n v="14"/>
    <n v="1"/>
    <n v="43"/>
    <n v="32"/>
    <n v="0"/>
    <n v="0"/>
    <n v="820"/>
    <n v="641"/>
    <n v="62"/>
    <n v="33"/>
    <n v="1"/>
    <n v="1874"/>
    <n v="1022"/>
    <n v="99"/>
    <n v="247"/>
    <n v="5"/>
    <n v="1983"/>
    <n v="1167"/>
    <n v="67"/>
    <n v="325"/>
    <n v="7"/>
    <n v="299"/>
    <n v="145"/>
    <n v="7"/>
    <n v="54"/>
    <n v="0"/>
    <n v="104"/>
    <n v="79"/>
    <n v="5"/>
    <n v="3"/>
    <n v="1"/>
    <n v="0"/>
    <n v="0"/>
    <n v="0"/>
    <n v="0"/>
    <n v="0"/>
    <n v="0"/>
    <n v="0"/>
    <n v="0"/>
    <n v="0"/>
    <n v="0"/>
    <n v="0"/>
    <n v="0"/>
    <n v="0"/>
    <n v="0"/>
    <n v="0"/>
    <n v="0"/>
    <n v="5"/>
    <n v="3"/>
    <n v="169"/>
    <n v="38"/>
    <n v="710"/>
    <n v="1454"/>
    <n v="1542"/>
    <n v="227"/>
    <n v="91"/>
    <n v="9017"/>
    <n v="3388"/>
    <n v="0"/>
    <n v="160"/>
    <n v="2600"/>
    <n v="164"/>
    <n v="5790"/>
  </r>
  <r>
    <x v="6"/>
    <x v="40"/>
    <x v="260"/>
    <x v="11"/>
    <n v="197"/>
    <n v="5"/>
    <n v="5"/>
    <n v="3"/>
    <n v="3"/>
    <n v="139"/>
    <n v="9"/>
    <n v="14"/>
    <n v="1"/>
    <n v="41"/>
    <n v="31"/>
    <n v="0"/>
    <n v="0"/>
    <n v="818"/>
    <n v="643"/>
    <n v="59"/>
    <n v="33"/>
    <n v="1"/>
    <n v="1874"/>
    <n v="1049"/>
    <n v="98"/>
    <n v="241"/>
    <n v="2"/>
    <n v="1985"/>
    <n v="1202"/>
    <n v="67"/>
    <n v="324"/>
    <n v="7"/>
    <n v="305"/>
    <n v="157"/>
    <n v="7"/>
    <n v="54"/>
    <n v="0"/>
    <n v="103"/>
    <n v="78"/>
    <n v="5"/>
    <n v="3"/>
    <n v="1"/>
    <n v="0"/>
    <n v="0"/>
    <n v="0"/>
    <n v="0"/>
    <n v="0"/>
    <n v="0"/>
    <n v="0"/>
    <n v="0"/>
    <n v="0"/>
    <n v="0"/>
    <n v="0"/>
    <n v="0"/>
    <n v="0"/>
    <n v="0"/>
    <n v="0"/>
    <n v="0"/>
    <n v="5"/>
    <n v="3"/>
    <n v="170"/>
    <n v="36"/>
    <n v="711"/>
    <n v="1459"/>
    <n v="1544"/>
    <n v="233"/>
    <n v="89"/>
    <n v="9029"/>
    <n v="3578"/>
    <n v="0"/>
    <n v="160"/>
    <n v="2589"/>
    <n v="168"/>
    <n v="5818"/>
  </r>
  <r>
    <x v="6"/>
    <x v="40"/>
    <x v="260"/>
    <x v="29"/>
    <n v="198"/>
    <n v="5"/>
    <n v="5"/>
    <n v="3"/>
    <n v="3"/>
    <n v="142"/>
    <n v="9"/>
    <n v="14"/>
    <n v="1"/>
    <n v="41"/>
    <n v="31"/>
    <n v="0"/>
    <n v="0"/>
    <n v="819"/>
    <n v="645"/>
    <n v="59"/>
    <n v="33"/>
    <n v="1"/>
    <n v="1873"/>
    <n v="1074"/>
    <n v="98"/>
    <n v="240"/>
    <n v="2"/>
    <n v="1988"/>
    <n v="1219"/>
    <n v="67"/>
    <n v="320"/>
    <n v="9"/>
    <n v="307"/>
    <n v="163"/>
    <n v="7"/>
    <n v="55"/>
    <n v="0"/>
    <n v="102"/>
    <n v="80"/>
    <n v="5"/>
    <n v="3"/>
    <n v="1"/>
    <n v="0"/>
    <n v="0"/>
    <n v="0"/>
    <n v="0"/>
    <n v="0"/>
    <n v="0"/>
    <n v="0"/>
    <n v="0"/>
    <n v="0"/>
    <n v="0"/>
    <n v="0"/>
    <n v="0"/>
    <n v="0"/>
    <n v="0"/>
    <n v="0"/>
    <n v="0"/>
    <n v="5"/>
    <n v="3"/>
    <n v="171"/>
    <n v="36"/>
    <n v="712"/>
    <n v="1463"/>
    <n v="1553"/>
    <n v="234"/>
    <n v="88"/>
    <n v="9041"/>
    <n v="3719"/>
    <n v="0"/>
    <n v="160"/>
    <n v="2575"/>
    <n v="169"/>
    <n v="5842"/>
  </r>
  <r>
    <x v="6"/>
    <x v="40"/>
    <x v="260"/>
    <x v="30"/>
    <n v="198"/>
    <n v="5"/>
    <n v="5"/>
    <n v="3"/>
    <n v="3"/>
    <n v="142"/>
    <n v="9"/>
    <n v="14"/>
    <n v="1"/>
    <n v="41"/>
    <n v="32"/>
    <n v="0"/>
    <n v="0"/>
    <n v="822"/>
    <n v="647"/>
    <n v="59"/>
    <n v="33"/>
    <n v="2"/>
    <n v="1878"/>
    <n v="1086"/>
    <n v="98"/>
    <n v="242"/>
    <n v="3"/>
    <n v="1989"/>
    <n v="1221"/>
    <n v="68"/>
    <n v="319"/>
    <n v="9"/>
    <n v="308"/>
    <n v="165"/>
    <n v="7"/>
    <n v="55"/>
    <n v="1"/>
    <n v="102"/>
    <n v="80"/>
    <n v="5"/>
    <n v="3"/>
    <n v="1"/>
    <n v="0"/>
    <n v="0"/>
    <n v="0"/>
    <n v="0"/>
    <n v="0"/>
    <n v="0"/>
    <n v="0"/>
    <n v="0"/>
    <n v="0"/>
    <n v="0"/>
    <n v="0"/>
    <n v="0"/>
    <n v="0"/>
    <n v="0"/>
    <n v="0"/>
    <n v="0"/>
    <n v="5"/>
    <n v="3"/>
    <n v="172"/>
    <n v="36"/>
    <n v="714"/>
    <n v="1465"/>
    <n v="1554"/>
    <n v="233"/>
    <n v="88"/>
    <n v="9053"/>
    <n v="3761"/>
    <n v="0"/>
    <n v="161"/>
    <n v="2576"/>
    <n v="171"/>
    <n v="5860"/>
  </r>
  <r>
    <x v="6"/>
    <x v="40"/>
    <x v="260"/>
    <x v="32"/>
    <n v="199"/>
    <n v="5"/>
    <n v="5"/>
    <n v="3"/>
    <n v="3"/>
    <n v="143"/>
    <n v="9"/>
    <n v="14"/>
    <n v="1"/>
    <n v="40"/>
    <n v="32"/>
    <n v="0"/>
    <n v="0"/>
    <n v="823"/>
    <n v="650"/>
    <n v="58"/>
    <n v="35"/>
    <n v="1"/>
    <n v="1862"/>
    <n v="1085"/>
    <n v="97"/>
    <n v="240"/>
    <n v="4"/>
    <n v="1982"/>
    <n v="1228"/>
    <n v="68"/>
    <n v="313"/>
    <n v="10"/>
    <n v="307"/>
    <n v="167"/>
    <n v="6"/>
    <n v="56"/>
    <n v="2"/>
    <n v="99"/>
    <n v="80"/>
    <n v="5"/>
    <n v="3"/>
    <n v="1"/>
    <n v="0"/>
    <n v="0"/>
    <n v="0"/>
    <n v="0"/>
    <n v="0"/>
    <n v="0"/>
    <n v="0"/>
    <n v="0"/>
    <n v="0"/>
    <n v="0"/>
    <n v="0"/>
    <n v="0"/>
    <n v="0"/>
    <n v="0"/>
    <n v="0"/>
    <n v="0"/>
    <n v="5"/>
    <n v="3"/>
    <n v="173"/>
    <n v="36"/>
    <n v="714"/>
    <n v="1452"/>
    <n v="1555"/>
    <n v="232"/>
    <n v="86"/>
    <n v="8981"/>
    <n v="3831"/>
    <n v="0"/>
    <n v="165"/>
    <n v="2549"/>
    <n v="168"/>
    <n v="5830"/>
  </r>
  <r>
    <x v="6"/>
    <x v="40"/>
    <x v="260"/>
    <x v="15"/>
    <n v="197"/>
    <n v="5"/>
    <n v="5"/>
    <n v="3"/>
    <n v="3"/>
    <n v="143"/>
    <n v="8"/>
    <n v="14"/>
    <n v="1"/>
    <n v="40"/>
    <n v="32"/>
    <n v="0"/>
    <n v="0"/>
    <n v="825"/>
    <n v="653"/>
    <n v="59"/>
    <n v="35"/>
    <n v="1"/>
    <n v="1859"/>
    <n v="1087"/>
    <n v="95"/>
    <n v="240"/>
    <n v="4"/>
    <n v="1978"/>
    <n v="1229"/>
    <n v="68"/>
    <n v="311"/>
    <n v="9"/>
    <n v="309"/>
    <n v="167"/>
    <n v="6"/>
    <n v="56"/>
    <n v="2"/>
    <n v="99"/>
    <n v="81"/>
    <n v="5"/>
    <n v="3"/>
    <n v="1"/>
    <n v="0"/>
    <n v="0"/>
    <n v="0"/>
    <n v="0"/>
    <n v="0"/>
    <n v="0"/>
    <n v="0"/>
    <n v="0"/>
    <n v="0"/>
    <n v="0"/>
    <n v="0"/>
    <n v="0"/>
    <n v="0"/>
    <n v="0"/>
    <n v="0"/>
    <n v="0"/>
    <n v="5"/>
    <n v="3"/>
    <n v="172"/>
    <n v="36"/>
    <n v="715"/>
    <n v="1453"/>
    <n v="1554"/>
    <n v="234"/>
    <n v="86"/>
    <n v="8941"/>
    <n v="3850"/>
    <n v="0"/>
    <n v="165"/>
    <n v="2512"/>
    <n v="168"/>
    <n v="5826"/>
  </r>
  <r>
    <x v="6"/>
    <x v="40"/>
    <x v="260"/>
    <x v="16"/>
    <n v="198"/>
    <n v="5"/>
    <n v="5"/>
    <n v="3"/>
    <n v="3"/>
    <n v="143"/>
    <n v="8"/>
    <n v="14"/>
    <n v="1"/>
    <n v="40"/>
    <n v="33"/>
    <n v="0"/>
    <n v="0"/>
    <n v="824"/>
    <n v="651"/>
    <n v="59"/>
    <n v="36"/>
    <n v="1"/>
    <n v="1861"/>
    <n v="1089"/>
    <n v="95"/>
    <n v="238"/>
    <n v="5"/>
    <n v="1977"/>
    <n v="1227"/>
    <n v="68"/>
    <n v="311"/>
    <n v="9"/>
    <n v="307"/>
    <n v="169"/>
    <n v="6"/>
    <n v="55"/>
    <n v="2"/>
    <n v="101"/>
    <n v="82"/>
    <n v="5"/>
    <n v="3"/>
    <n v="1"/>
    <n v="0"/>
    <n v="0"/>
    <n v="0"/>
    <n v="0"/>
    <n v="0"/>
    <n v="0"/>
    <n v="0"/>
    <n v="0"/>
    <n v="0"/>
    <n v="0"/>
    <n v="0"/>
    <n v="0"/>
    <n v="0"/>
    <n v="0"/>
    <n v="0"/>
    <n v="0"/>
    <n v="5"/>
    <n v="3"/>
    <n v="173"/>
    <n v="36"/>
    <n v="713"/>
    <n v="1454"/>
    <n v="1555"/>
    <n v="233"/>
    <n v="88"/>
    <n v="8934"/>
    <n v="3882"/>
    <n v="0"/>
    <n v="166"/>
    <n v="2501"/>
    <n v="172"/>
    <n v="5833"/>
  </r>
  <r>
    <x v="6"/>
    <x v="42"/>
    <x v="261"/>
    <x v="0"/>
    <n v="55"/>
    <n v="0"/>
    <n v="0"/>
    <n v="0"/>
    <n v="0"/>
    <n v="21"/>
    <n v="2"/>
    <n v="1"/>
    <n v="0"/>
    <n v="2"/>
    <n v="0"/>
    <n v="1"/>
    <n v="0"/>
    <n v="145"/>
    <n v="0"/>
    <n v="93"/>
    <n v="0"/>
    <n v="0"/>
    <n v="447"/>
    <n v="0"/>
    <n v="65"/>
    <n v="16"/>
    <n v="2"/>
    <n v="456"/>
    <n v="57"/>
    <n v="26"/>
    <n v="15"/>
    <n v="1"/>
    <n v="110"/>
    <n v="0"/>
    <n v="6"/>
    <n v="8"/>
    <n v="0"/>
    <n v="13"/>
    <n v="0"/>
    <n v="1"/>
    <n v="0"/>
    <n v="0"/>
    <n v="0"/>
    <n v="0"/>
    <n v="0"/>
    <n v="0"/>
    <n v="0"/>
    <n v="0"/>
    <n v="0"/>
    <n v="0"/>
    <n v="0"/>
    <n v="0"/>
    <n v="0"/>
    <n v="8"/>
    <n v="25"/>
    <n v="0"/>
    <n v="2"/>
    <n v="2"/>
    <m/>
    <m/>
    <m/>
    <m/>
    <m/>
    <m/>
    <m/>
    <m/>
    <m/>
    <m/>
    <m/>
    <m/>
    <m/>
    <m/>
    <m/>
    <m/>
  </r>
  <r>
    <x v="6"/>
    <x v="42"/>
    <x v="261"/>
    <x v="1"/>
    <n v="55"/>
    <n v="0"/>
    <n v="0"/>
    <n v="0"/>
    <n v="0"/>
    <n v="23"/>
    <n v="2"/>
    <n v="1"/>
    <n v="0"/>
    <n v="2"/>
    <n v="0"/>
    <n v="1"/>
    <n v="0"/>
    <n v="145"/>
    <n v="0"/>
    <n v="106"/>
    <n v="0"/>
    <n v="0"/>
    <n v="445"/>
    <n v="0"/>
    <n v="79"/>
    <n v="15"/>
    <n v="2"/>
    <n v="456"/>
    <n v="83"/>
    <n v="26"/>
    <n v="15"/>
    <n v="1"/>
    <n v="110"/>
    <n v="0"/>
    <n v="6"/>
    <n v="7"/>
    <n v="1"/>
    <n v="15"/>
    <n v="0"/>
    <n v="4"/>
    <n v="0"/>
    <n v="0"/>
    <n v="0"/>
    <n v="0"/>
    <n v="0"/>
    <n v="0"/>
    <n v="0"/>
    <n v="0"/>
    <n v="0"/>
    <n v="0"/>
    <n v="0"/>
    <n v="0"/>
    <n v="0"/>
    <n v="8"/>
    <n v="25"/>
    <n v="0"/>
    <n v="2"/>
    <n v="2"/>
    <m/>
    <m/>
    <m/>
    <m/>
    <m/>
    <m/>
    <m/>
    <m/>
    <m/>
    <m/>
    <m/>
    <m/>
    <m/>
    <m/>
    <m/>
    <m/>
  </r>
  <r>
    <x v="6"/>
    <x v="42"/>
    <x v="261"/>
    <x v="2"/>
    <n v="56"/>
    <n v="0"/>
    <n v="0"/>
    <n v="0"/>
    <n v="0"/>
    <n v="27"/>
    <n v="2"/>
    <n v="1"/>
    <n v="0"/>
    <n v="2"/>
    <n v="1"/>
    <n v="0"/>
    <n v="0"/>
    <n v="145"/>
    <n v="115"/>
    <n v="8"/>
    <n v="0"/>
    <n v="0"/>
    <n v="449"/>
    <n v="130"/>
    <n v="25"/>
    <n v="15"/>
    <n v="2"/>
    <n v="453"/>
    <n v="145"/>
    <n v="26"/>
    <n v="15"/>
    <n v="1"/>
    <n v="110"/>
    <n v="10"/>
    <n v="2"/>
    <n v="7"/>
    <n v="1"/>
    <n v="15"/>
    <n v="4"/>
    <n v="2"/>
    <n v="0"/>
    <n v="0"/>
    <n v="0"/>
    <n v="0"/>
    <n v="0"/>
    <n v="0"/>
    <n v="0"/>
    <n v="0"/>
    <n v="0"/>
    <n v="0"/>
    <n v="0"/>
    <n v="0"/>
    <n v="0"/>
    <n v="0"/>
    <n v="0"/>
    <n v="0"/>
    <n v="0"/>
    <n v="0"/>
    <n v="0"/>
    <n v="0"/>
    <n v="53"/>
    <n v="2"/>
    <n v="137"/>
    <n v="390"/>
    <n v="404"/>
    <n v="95"/>
    <n v="13"/>
    <m/>
    <m/>
    <m/>
    <m/>
    <m/>
    <m/>
    <m/>
  </r>
  <r>
    <x v="6"/>
    <x v="42"/>
    <x v="261"/>
    <x v="3"/>
    <n v="56"/>
    <n v="0"/>
    <n v="0"/>
    <n v="0"/>
    <n v="0"/>
    <n v="27"/>
    <n v="2"/>
    <n v="1"/>
    <n v="0"/>
    <n v="2"/>
    <n v="2"/>
    <n v="0"/>
    <n v="0"/>
    <n v="145"/>
    <n v="117"/>
    <n v="8"/>
    <n v="0"/>
    <n v="0"/>
    <n v="454"/>
    <n v="151"/>
    <n v="25"/>
    <n v="15"/>
    <n v="2"/>
    <n v="454"/>
    <n v="187"/>
    <n v="27"/>
    <n v="15"/>
    <n v="2"/>
    <n v="112"/>
    <n v="12"/>
    <n v="2"/>
    <n v="7"/>
    <n v="1"/>
    <n v="15"/>
    <n v="4"/>
    <n v="2"/>
    <n v="0"/>
    <n v="0"/>
    <n v="0"/>
    <n v="0"/>
    <n v="0"/>
    <n v="0"/>
    <n v="0"/>
    <n v="0"/>
    <n v="0"/>
    <n v="0"/>
    <n v="0"/>
    <n v="0"/>
    <n v="0"/>
    <n v="0"/>
    <n v="0"/>
    <n v="0"/>
    <n v="0"/>
    <n v="0"/>
    <n v="0"/>
    <n v="0"/>
    <n v="53"/>
    <n v="2"/>
    <n v="137"/>
    <n v="395"/>
    <n v="403"/>
    <n v="97"/>
    <n v="13"/>
    <m/>
    <m/>
    <m/>
    <m/>
    <m/>
    <m/>
    <m/>
  </r>
  <r>
    <x v="6"/>
    <x v="42"/>
    <x v="261"/>
    <x v="4"/>
    <n v="55"/>
    <n v="0"/>
    <n v="0"/>
    <n v="0"/>
    <n v="0"/>
    <n v="30"/>
    <n v="2"/>
    <n v="1"/>
    <n v="0"/>
    <n v="2"/>
    <n v="2"/>
    <n v="0"/>
    <n v="0"/>
    <n v="145"/>
    <n v="119"/>
    <n v="8"/>
    <n v="0"/>
    <n v="0"/>
    <n v="452"/>
    <n v="174"/>
    <n v="25"/>
    <n v="15"/>
    <n v="2"/>
    <n v="456"/>
    <n v="239"/>
    <n v="27"/>
    <n v="15"/>
    <n v="1"/>
    <n v="113"/>
    <n v="14"/>
    <n v="2"/>
    <n v="7"/>
    <n v="2"/>
    <n v="15"/>
    <n v="4"/>
    <n v="2"/>
    <n v="0"/>
    <n v="0"/>
    <n v="0"/>
    <n v="0"/>
    <n v="0"/>
    <n v="0"/>
    <n v="0"/>
    <n v="0"/>
    <n v="0"/>
    <n v="0"/>
    <n v="0"/>
    <n v="0"/>
    <n v="0"/>
    <n v="0"/>
    <n v="0"/>
    <n v="0"/>
    <n v="0"/>
    <n v="0"/>
    <n v="0"/>
    <n v="0"/>
    <n v="52"/>
    <n v="2"/>
    <n v="137"/>
    <n v="394"/>
    <n v="406"/>
    <n v="97"/>
    <n v="13"/>
    <m/>
    <m/>
    <m/>
    <m/>
    <m/>
    <m/>
    <m/>
  </r>
  <r>
    <x v="6"/>
    <x v="42"/>
    <x v="261"/>
    <x v="5"/>
    <n v="56"/>
    <n v="0"/>
    <n v="0"/>
    <n v="0"/>
    <n v="0"/>
    <n v="33"/>
    <n v="2"/>
    <n v="1"/>
    <n v="0"/>
    <n v="2"/>
    <n v="2"/>
    <n v="0"/>
    <n v="0"/>
    <n v="145"/>
    <n v="122"/>
    <n v="8"/>
    <n v="0"/>
    <n v="0"/>
    <n v="455"/>
    <n v="210"/>
    <n v="25"/>
    <n v="15"/>
    <n v="2"/>
    <n v="455"/>
    <n v="276"/>
    <n v="27"/>
    <n v="15"/>
    <n v="1"/>
    <n v="115"/>
    <n v="15"/>
    <n v="2"/>
    <n v="8"/>
    <n v="2"/>
    <n v="15"/>
    <n v="4"/>
    <n v="2"/>
    <n v="0"/>
    <n v="0"/>
    <n v="0"/>
    <n v="0"/>
    <n v="0"/>
    <n v="0"/>
    <n v="0"/>
    <n v="0"/>
    <n v="0"/>
    <n v="0"/>
    <n v="0"/>
    <n v="0"/>
    <n v="0"/>
    <n v="0"/>
    <n v="0"/>
    <n v="0"/>
    <n v="0"/>
    <n v="0"/>
    <n v="0"/>
    <n v="0"/>
    <n v="53"/>
    <n v="2"/>
    <n v="137"/>
    <n v="398"/>
    <n v="406"/>
    <n v="98"/>
    <n v="13"/>
    <m/>
    <m/>
    <m/>
    <m/>
    <m/>
    <m/>
    <m/>
  </r>
  <r>
    <x v="6"/>
    <x v="42"/>
    <x v="261"/>
    <x v="6"/>
    <n v="56"/>
    <n v="0"/>
    <n v="0"/>
    <n v="0"/>
    <n v="0"/>
    <n v="35"/>
    <n v="2"/>
    <n v="0"/>
    <n v="0"/>
    <n v="2"/>
    <n v="2"/>
    <n v="0"/>
    <n v="0"/>
    <n v="146"/>
    <n v="125"/>
    <n v="8"/>
    <n v="0"/>
    <n v="0"/>
    <n v="455"/>
    <n v="227"/>
    <n v="25"/>
    <n v="16"/>
    <n v="2"/>
    <n v="457"/>
    <n v="297"/>
    <n v="28"/>
    <n v="15"/>
    <n v="1"/>
    <n v="117"/>
    <n v="19"/>
    <n v="2"/>
    <n v="8"/>
    <n v="2"/>
    <n v="15"/>
    <n v="4"/>
    <n v="2"/>
    <n v="0"/>
    <n v="0"/>
    <n v="0"/>
    <n v="0"/>
    <n v="0"/>
    <n v="0"/>
    <n v="0"/>
    <n v="0"/>
    <n v="0"/>
    <n v="0"/>
    <n v="0"/>
    <n v="0"/>
    <n v="0"/>
    <n v="0"/>
    <n v="0"/>
    <n v="0"/>
    <n v="0"/>
    <n v="0"/>
    <n v="0"/>
    <n v="0"/>
    <n v="53"/>
    <n v="2"/>
    <n v="138"/>
    <n v="398"/>
    <n v="409"/>
    <n v="100"/>
    <n v="13"/>
    <m/>
    <m/>
    <m/>
    <m/>
    <m/>
    <m/>
    <m/>
  </r>
  <r>
    <x v="6"/>
    <x v="42"/>
    <x v="261"/>
    <x v="7"/>
    <n v="57"/>
    <n v="0"/>
    <n v="0"/>
    <n v="0"/>
    <n v="0"/>
    <n v="38"/>
    <n v="2"/>
    <n v="0"/>
    <n v="0"/>
    <n v="2"/>
    <n v="2"/>
    <n v="0"/>
    <n v="0"/>
    <n v="147"/>
    <n v="127"/>
    <n v="8"/>
    <n v="0"/>
    <n v="0"/>
    <n v="449"/>
    <n v="251"/>
    <n v="25"/>
    <n v="15"/>
    <n v="2"/>
    <n v="458"/>
    <n v="322"/>
    <n v="29"/>
    <n v="15"/>
    <n v="1"/>
    <n v="117"/>
    <n v="25"/>
    <n v="2"/>
    <n v="8"/>
    <n v="2"/>
    <n v="15"/>
    <n v="7"/>
    <n v="2"/>
    <n v="0"/>
    <n v="0"/>
    <n v="0"/>
    <n v="0"/>
    <n v="0"/>
    <n v="0"/>
    <n v="0"/>
    <n v="0"/>
    <n v="0"/>
    <n v="0"/>
    <n v="0"/>
    <n v="0"/>
    <n v="0"/>
    <n v="0"/>
    <n v="0"/>
    <n v="0"/>
    <n v="0"/>
    <n v="0"/>
    <n v="0"/>
    <n v="0"/>
    <n v="54"/>
    <n v="2"/>
    <n v="139"/>
    <n v="393"/>
    <n v="409"/>
    <n v="100"/>
    <n v="13"/>
    <m/>
    <m/>
    <m/>
    <m/>
    <m/>
    <m/>
    <m/>
  </r>
  <r>
    <x v="6"/>
    <x v="42"/>
    <x v="261"/>
    <x v="8"/>
    <n v="56"/>
    <n v="0"/>
    <n v="0"/>
    <n v="0"/>
    <n v="0"/>
    <n v="42"/>
    <n v="2"/>
    <n v="0"/>
    <n v="0"/>
    <n v="2"/>
    <n v="2"/>
    <n v="0"/>
    <n v="0"/>
    <n v="146"/>
    <n v="128"/>
    <n v="8"/>
    <n v="0"/>
    <n v="0"/>
    <n v="450"/>
    <n v="292"/>
    <n v="24"/>
    <n v="14"/>
    <n v="3"/>
    <n v="458"/>
    <n v="344"/>
    <n v="27"/>
    <n v="15"/>
    <n v="1"/>
    <n v="118"/>
    <n v="54"/>
    <n v="2"/>
    <n v="8"/>
    <n v="2"/>
    <n v="15"/>
    <n v="12"/>
    <n v="2"/>
    <n v="0"/>
    <n v="0"/>
    <n v="0"/>
    <n v="0"/>
    <n v="0"/>
    <n v="0"/>
    <n v="0"/>
    <n v="0"/>
    <n v="0"/>
    <n v="0"/>
    <n v="0"/>
    <n v="0"/>
    <n v="0"/>
    <n v="0"/>
    <n v="0"/>
    <n v="0"/>
    <n v="0"/>
    <n v="0"/>
    <n v="0"/>
    <n v="0"/>
    <n v="53"/>
    <n v="2"/>
    <n v="138"/>
    <n v="393"/>
    <n v="410"/>
    <n v="101"/>
    <n v="13"/>
    <n v="2647"/>
    <n v="1175"/>
    <n v="0"/>
    <n v="89"/>
    <n v="401"/>
    <n v="19"/>
    <n v="2069"/>
  </r>
  <r>
    <x v="6"/>
    <x v="42"/>
    <x v="261"/>
    <x v="9"/>
    <n v="56"/>
    <n v="0"/>
    <n v="0"/>
    <n v="0"/>
    <n v="0"/>
    <n v="44"/>
    <n v="2"/>
    <n v="0"/>
    <n v="0"/>
    <n v="2"/>
    <n v="2"/>
    <n v="0"/>
    <n v="0"/>
    <n v="145"/>
    <n v="131"/>
    <n v="7"/>
    <n v="0"/>
    <n v="0"/>
    <n v="453"/>
    <n v="324"/>
    <n v="26"/>
    <n v="12"/>
    <n v="3"/>
    <n v="460"/>
    <n v="357"/>
    <n v="27"/>
    <n v="16"/>
    <n v="1"/>
    <n v="120"/>
    <n v="71"/>
    <n v="2"/>
    <n v="9"/>
    <n v="2"/>
    <n v="14"/>
    <n v="11"/>
    <n v="2"/>
    <n v="0"/>
    <n v="0"/>
    <n v="0"/>
    <n v="0"/>
    <n v="0"/>
    <n v="0"/>
    <n v="0"/>
    <n v="0"/>
    <n v="0"/>
    <n v="0"/>
    <n v="0"/>
    <n v="0"/>
    <n v="0"/>
    <n v="0"/>
    <n v="0"/>
    <n v="0"/>
    <n v="0"/>
    <n v="0"/>
    <n v="0"/>
    <n v="0"/>
    <n v="53"/>
    <n v="2"/>
    <n v="138"/>
    <n v="396"/>
    <n v="411"/>
    <n v="102"/>
    <n v="12"/>
    <n v="2642"/>
    <n v="1465"/>
    <n v="0"/>
    <n v="88"/>
    <n v="398"/>
    <n v="19"/>
    <n v="2072"/>
  </r>
  <r>
    <x v="6"/>
    <x v="42"/>
    <x v="261"/>
    <x v="10"/>
    <n v="55"/>
    <n v="0"/>
    <n v="0"/>
    <n v="0"/>
    <n v="0"/>
    <n v="44"/>
    <n v="2"/>
    <n v="0"/>
    <n v="0"/>
    <n v="2"/>
    <n v="2"/>
    <n v="0"/>
    <n v="0"/>
    <n v="145"/>
    <n v="131"/>
    <n v="7"/>
    <n v="0"/>
    <n v="0"/>
    <n v="454"/>
    <n v="331"/>
    <n v="26"/>
    <n v="12"/>
    <n v="3"/>
    <n v="457"/>
    <n v="357"/>
    <n v="26"/>
    <n v="16"/>
    <n v="1"/>
    <n v="120"/>
    <n v="76"/>
    <n v="2"/>
    <n v="9"/>
    <n v="2"/>
    <n v="14"/>
    <n v="11"/>
    <n v="2"/>
    <n v="0"/>
    <n v="0"/>
    <n v="0"/>
    <n v="0"/>
    <n v="0"/>
    <n v="0"/>
    <n v="0"/>
    <n v="0"/>
    <n v="0"/>
    <n v="0"/>
    <n v="0"/>
    <n v="0"/>
    <n v="0"/>
    <n v="0"/>
    <n v="0"/>
    <n v="0"/>
    <n v="0"/>
    <n v="0"/>
    <n v="0"/>
    <n v="0"/>
    <n v="52"/>
    <n v="2"/>
    <n v="138"/>
    <n v="397"/>
    <n v="409"/>
    <n v="103"/>
    <n v="12"/>
    <n v="2641"/>
    <n v="1533"/>
    <n v="0"/>
    <n v="87"/>
    <n v="396"/>
    <n v="20"/>
    <n v="2074"/>
  </r>
  <r>
    <x v="6"/>
    <x v="42"/>
    <x v="261"/>
    <x v="11"/>
    <n v="55"/>
    <n v="0"/>
    <n v="0"/>
    <n v="0"/>
    <n v="0"/>
    <n v="45"/>
    <n v="2"/>
    <n v="0"/>
    <n v="0"/>
    <n v="2"/>
    <n v="2"/>
    <n v="0"/>
    <n v="0"/>
    <n v="144"/>
    <n v="130"/>
    <n v="7"/>
    <n v="0"/>
    <n v="0"/>
    <n v="455"/>
    <n v="334"/>
    <n v="26"/>
    <n v="12"/>
    <n v="3"/>
    <n v="458"/>
    <n v="361"/>
    <n v="26"/>
    <n v="15"/>
    <n v="1"/>
    <n v="121"/>
    <n v="82"/>
    <n v="2"/>
    <n v="9"/>
    <n v="2"/>
    <n v="14"/>
    <n v="11"/>
    <n v="2"/>
    <n v="0"/>
    <n v="0"/>
    <n v="0"/>
    <n v="0"/>
    <n v="0"/>
    <n v="0"/>
    <n v="0"/>
    <n v="0"/>
    <n v="0"/>
    <n v="0"/>
    <n v="0"/>
    <n v="0"/>
    <n v="0"/>
    <n v="0"/>
    <n v="0"/>
    <n v="0"/>
    <n v="0"/>
    <n v="0"/>
    <n v="0"/>
    <n v="0"/>
    <n v="52"/>
    <n v="2"/>
    <n v="137"/>
    <n v="398"/>
    <n v="410"/>
    <n v="104"/>
    <n v="12"/>
    <n v="2641"/>
    <n v="1597"/>
    <n v="0"/>
    <n v="87"/>
    <n v="395"/>
    <n v="20"/>
    <n v="2075"/>
  </r>
  <r>
    <x v="6"/>
    <x v="42"/>
    <x v="261"/>
    <x v="29"/>
    <n v="55"/>
    <n v="0"/>
    <n v="0"/>
    <n v="0"/>
    <n v="0"/>
    <n v="45"/>
    <n v="2"/>
    <n v="0"/>
    <n v="0"/>
    <n v="2"/>
    <n v="2"/>
    <n v="0"/>
    <n v="0"/>
    <n v="144"/>
    <n v="131"/>
    <n v="7"/>
    <n v="0"/>
    <n v="0"/>
    <n v="456"/>
    <n v="344"/>
    <n v="26"/>
    <n v="13"/>
    <n v="3"/>
    <n v="460"/>
    <n v="364"/>
    <n v="26"/>
    <n v="15"/>
    <n v="1"/>
    <n v="119"/>
    <n v="85"/>
    <n v="2"/>
    <n v="8"/>
    <n v="2"/>
    <n v="14"/>
    <n v="11"/>
    <n v="2"/>
    <n v="0"/>
    <n v="0"/>
    <n v="0"/>
    <n v="0"/>
    <n v="0"/>
    <n v="0"/>
    <n v="0"/>
    <n v="0"/>
    <n v="0"/>
    <n v="0"/>
    <n v="0"/>
    <n v="0"/>
    <n v="0"/>
    <n v="0"/>
    <n v="0"/>
    <n v="0"/>
    <n v="0"/>
    <n v="0"/>
    <n v="0"/>
    <n v="0"/>
    <n v="52"/>
    <n v="2"/>
    <n v="137"/>
    <n v="399"/>
    <n v="412"/>
    <n v="102"/>
    <n v="12"/>
    <n v="2633"/>
    <n v="1637"/>
    <n v="0"/>
    <n v="88"/>
    <n v="389"/>
    <n v="19"/>
    <n v="2072"/>
  </r>
  <r>
    <x v="6"/>
    <x v="42"/>
    <x v="261"/>
    <x v="30"/>
    <n v="54"/>
    <n v="0"/>
    <n v="0"/>
    <n v="0"/>
    <n v="0"/>
    <n v="44"/>
    <n v="2"/>
    <n v="0"/>
    <n v="0"/>
    <n v="2"/>
    <n v="2"/>
    <n v="0"/>
    <n v="0"/>
    <n v="144"/>
    <n v="133"/>
    <n v="7"/>
    <n v="0"/>
    <n v="0"/>
    <n v="456"/>
    <n v="344"/>
    <n v="26"/>
    <n v="12"/>
    <n v="3"/>
    <n v="464"/>
    <n v="368"/>
    <n v="25"/>
    <n v="16"/>
    <n v="0"/>
    <n v="119"/>
    <n v="85"/>
    <n v="2"/>
    <n v="8"/>
    <n v="2"/>
    <n v="14"/>
    <n v="11"/>
    <n v="2"/>
    <n v="0"/>
    <n v="0"/>
    <n v="0"/>
    <n v="0"/>
    <n v="0"/>
    <n v="0"/>
    <n v="0"/>
    <n v="0"/>
    <n v="0"/>
    <n v="0"/>
    <n v="0"/>
    <n v="0"/>
    <n v="0"/>
    <n v="0"/>
    <n v="0"/>
    <n v="0"/>
    <n v="0"/>
    <n v="0"/>
    <n v="0"/>
    <n v="0"/>
    <n v="51"/>
    <n v="2"/>
    <n v="137"/>
    <n v="400"/>
    <n v="417"/>
    <n v="102"/>
    <n v="12"/>
    <n v="2641"/>
    <n v="1655"/>
    <n v="0"/>
    <n v="87"/>
    <n v="390"/>
    <n v="20"/>
    <n v="2080"/>
  </r>
  <r>
    <x v="6"/>
    <x v="42"/>
    <x v="261"/>
    <x v="32"/>
    <n v="55"/>
    <n v="0"/>
    <n v="0"/>
    <n v="0"/>
    <n v="0"/>
    <n v="46"/>
    <n v="2"/>
    <n v="0"/>
    <n v="0"/>
    <n v="2"/>
    <n v="2"/>
    <n v="0"/>
    <n v="0"/>
    <n v="143"/>
    <n v="133"/>
    <n v="7"/>
    <n v="0"/>
    <n v="0"/>
    <n v="455"/>
    <n v="348"/>
    <n v="26"/>
    <n v="12"/>
    <n v="2"/>
    <n v="465"/>
    <n v="372"/>
    <n v="25"/>
    <n v="16"/>
    <n v="0"/>
    <n v="120"/>
    <n v="87"/>
    <n v="2"/>
    <n v="9"/>
    <n v="2"/>
    <n v="14"/>
    <n v="11"/>
    <n v="2"/>
    <n v="0"/>
    <n v="0"/>
    <n v="0"/>
    <n v="0"/>
    <n v="0"/>
    <n v="0"/>
    <n v="0"/>
    <n v="0"/>
    <n v="0"/>
    <n v="0"/>
    <n v="0"/>
    <n v="0"/>
    <n v="0"/>
    <n v="0"/>
    <n v="0"/>
    <n v="0"/>
    <n v="0"/>
    <n v="0"/>
    <n v="0"/>
    <n v="0"/>
    <n v="52"/>
    <n v="2"/>
    <n v="136"/>
    <n v="400"/>
    <n v="418"/>
    <n v="102"/>
    <n v="12"/>
    <n v="2636"/>
    <n v="1691"/>
    <n v="0"/>
    <n v="86"/>
    <n v="387"/>
    <n v="19"/>
    <n v="2073"/>
  </r>
  <r>
    <x v="6"/>
    <x v="42"/>
    <x v="261"/>
    <x v="15"/>
    <n v="55"/>
    <n v="0"/>
    <n v="0"/>
    <n v="0"/>
    <n v="0"/>
    <n v="46"/>
    <n v="2"/>
    <n v="0"/>
    <n v="0"/>
    <n v="2"/>
    <n v="2"/>
    <n v="0"/>
    <n v="0"/>
    <n v="143"/>
    <n v="133"/>
    <n v="7"/>
    <n v="0"/>
    <n v="0"/>
    <n v="454"/>
    <n v="348"/>
    <n v="26"/>
    <n v="12"/>
    <n v="3"/>
    <n v="465"/>
    <n v="372"/>
    <n v="25"/>
    <n v="16"/>
    <n v="0"/>
    <n v="121"/>
    <n v="88"/>
    <n v="2"/>
    <n v="9"/>
    <n v="2"/>
    <n v="14"/>
    <n v="11"/>
    <n v="2"/>
    <n v="0"/>
    <n v="0"/>
    <n v="0"/>
    <n v="0"/>
    <n v="0"/>
    <n v="0"/>
    <n v="0"/>
    <n v="0"/>
    <n v="0"/>
    <n v="0"/>
    <n v="0"/>
    <n v="0"/>
    <n v="0"/>
    <n v="0"/>
    <n v="0"/>
    <n v="0"/>
    <n v="0"/>
    <n v="0"/>
    <n v="0"/>
    <n v="0"/>
    <n v="52"/>
    <n v="2"/>
    <n v="136"/>
    <n v="398"/>
    <n v="418"/>
    <n v="103"/>
    <n v="12"/>
    <n v="2639"/>
    <n v="1709"/>
    <n v="0"/>
    <n v="86"/>
    <n v="386"/>
    <n v="19"/>
    <n v="2078"/>
  </r>
  <r>
    <x v="6"/>
    <x v="42"/>
    <x v="261"/>
    <x v="16"/>
    <n v="55"/>
    <n v="0"/>
    <n v="0"/>
    <n v="0"/>
    <n v="0"/>
    <n v="46"/>
    <n v="2"/>
    <n v="0"/>
    <n v="0"/>
    <n v="2"/>
    <n v="2"/>
    <n v="0"/>
    <n v="0"/>
    <n v="141"/>
    <n v="131"/>
    <n v="7"/>
    <n v="0"/>
    <n v="0"/>
    <n v="451"/>
    <n v="346"/>
    <n v="26"/>
    <n v="12"/>
    <n v="3"/>
    <n v="466"/>
    <n v="374"/>
    <n v="25"/>
    <n v="16"/>
    <n v="0"/>
    <n v="123"/>
    <n v="89"/>
    <n v="2"/>
    <n v="9"/>
    <n v="2"/>
    <n v="14"/>
    <n v="11"/>
    <n v="2"/>
    <n v="0"/>
    <n v="0"/>
    <n v="0"/>
    <n v="0"/>
    <n v="0"/>
    <n v="0"/>
    <n v="0"/>
    <n v="0"/>
    <n v="0"/>
    <n v="0"/>
    <n v="0"/>
    <n v="0"/>
    <n v="0"/>
    <n v="0"/>
    <n v="0"/>
    <n v="0"/>
    <n v="0"/>
    <n v="0"/>
    <n v="0"/>
    <n v="0"/>
    <n v="52"/>
    <n v="2"/>
    <n v="134"/>
    <n v="397"/>
    <n v="419"/>
    <n v="104"/>
    <n v="12"/>
    <n v="2642"/>
    <n v="1722"/>
    <n v="0"/>
    <n v="86"/>
    <n v="385"/>
    <n v="21"/>
    <n v="2080"/>
  </r>
  <r>
    <x v="6"/>
    <x v="40"/>
    <x v="262"/>
    <x v="16"/>
    <m/>
    <m/>
    <m/>
    <m/>
    <m/>
    <m/>
    <m/>
    <m/>
    <m/>
    <m/>
    <m/>
    <m/>
    <m/>
    <n v="13"/>
    <m/>
    <m/>
    <n v="1"/>
    <n v="13"/>
    <n v="1"/>
    <m/>
    <m/>
    <n v="1"/>
    <m/>
    <n v="37"/>
    <m/>
    <m/>
    <m/>
    <n v="37"/>
    <m/>
    <m/>
    <m/>
    <m/>
    <m/>
    <m/>
    <m/>
    <m/>
    <m/>
    <m/>
    <m/>
    <m/>
    <m/>
    <m/>
    <m/>
    <m/>
    <m/>
    <m/>
    <m/>
    <m/>
    <m/>
    <m/>
    <m/>
    <m/>
    <m/>
    <m/>
    <m/>
    <m/>
    <m/>
    <m/>
    <m/>
    <m/>
    <m/>
    <m/>
    <m/>
    <n v="200"/>
    <m/>
    <m/>
    <m/>
    <m/>
    <n v="200"/>
    <m/>
  </r>
  <r>
    <x v="6"/>
    <x v="40"/>
    <x v="262"/>
    <x v="16"/>
    <n v="186"/>
    <n v="4"/>
    <n v="2"/>
    <m/>
    <m/>
    <n v="88"/>
    <n v="7"/>
    <n v="9"/>
    <n v="9"/>
    <n v="1"/>
    <n v="1"/>
    <m/>
    <m/>
    <n v="785"/>
    <n v="602"/>
    <n v="16"/>
    <n v="24"/>
    <n v="70"/>
    <n v="1506"/>
    <n v="78"/>
    <n v="46"/>
    <n v="51"/>
    <n v="300"/>
    <n v="1355"/>
    <n v="89"/>
    <n v="8"/>
    <n v="20"/>
    <n v="314"/>
    <n v="237"/>
    <n v="92"/>
    <n v="1"/>
    <n v="5"/>
    <n v="66"/>
    <n v="62"/>
    <n v="9"/>
    <n v="3"/>
    <m/>
    <n v="1"/>
    <m/>
    <m/>
    <m/>
    <m/>
    <m/>
    <m/>
    <m/>
    <m/>
    <m/>
    <m/>
    <m/>
    <m/>
    <m/>
    <m/>
    <m/>
    <m/>
    <n v="4"/>
    <m/>
    <n v="157"/>
    <n v="1"/>
    <n v="662"/>
    <n v="1081"/>
    <n v="987"/>
    <n v="154"/>
    <n v="57"/>
    <n v="5511"/>
    <n v="1988"/>
    <m/>
    <n v="29"/>
    <n v="202"/>
    <n v="1837"/>
    <n v="3243"/>
  </r>
  <r>
    <x v="6"/>
    <x v="44"/>
    <x v="263"/>
    <x v="0"/>
    <n v="173"/>
    <n v="3"/>
    <n v="0"/>
    <n v="5"/>
    <n v="1"/>
    <n v="12"/>
    <n v="6"/>
    <n v="30"/>
    <n v="7"/>
    <n v="71"/>
    <n v="0"/>
    <n v="17"/>
    <n v="1"/>
    <n v="579"/>
    <n v="0"/>
    <n v="129"/>
    <n v="105"/>
    <n v="25"/>
    <n v="2069"/>
    <n v="0"/>
    <n v="65"/>
    <n v="514"/>
    <n v="134"/>
    <n v="1648"/>
    <n v="45"/>
    <n v="3"/>
    <n v="451"/>
    <n v="163"/>
    <n v="266"/>
    <n v="0"/>
    <n v="5"/>
    <n v="36"/>
    <n v="55"/>
    <n v="105"/>
    <n v="0"/>
    <n v="17"/>
    <n v="9"/>
    <n v="5"/>
    <n v="0"/>
    <n v="0"/>
    <n v="1"/>
    <n v="0"/>
    <n v="0"/>
    <n v="1"/>
    <n v="1"/>
    <n v="0"/>
    <n v="0"/>
    <n v="4"/>
    <n v="5"/>
    <n v="22"/>
    <n v="25"/>
    <n v="0"/>
    <n v="0"/>
    <n v="17"/>
    <m/>
    <m/>
    <m/>
    <m/>
    <m/>
    <m/>
    <m/>
    <m/>
    <m/>
    <m/>
    <m/>
    <m/>
    <m/>
    <m/>
    <m/>
    <m/>
  </r>
  <r>
    <x v="6"/>
    <x v="44"/>
    <x v="263"/>
    <x v="1"/>
    <n v="172"/>
    <n v="3"/>
    <n v="0"/>
    <n v="5"/>
    <n v="1"/>
    <n v="28"/>
    <n v="6"/>
    <n v="30"/>
    <n v="7"/>
    <n v="71"/>
    <n v="0"/>
    <n v="21"/>
    <n v="1"/>
    <n v="579"/>
    <n v="0"/>
    <n v="194"/>
    <n v="103"/>
    <n v="24"/>
    <n v="2065"/>
    <n v="0"/>
    <n v="80"/>
    <n v="512"/>
    <n v="130"/>
    <n v="1642"/>
    <n v="61"/>
    <n v="3"/>
    <n v="450"/>
    <n v="162"/>
    <n v="268"/>
    <n v="0"/>
    <n v="5"/>
    <n v="36"/>
    <n v="57"/>
    <n v="106"/>
    <n v="0"/>
    <n v="21"/>
    <n v="10"/>
    <n v="5"/>
    <n v="0"/>
    <n v="0"/>
    <n v="1"/>
    <n v="0"/>
    <n v="0"/>
    <n v="1"/>
    <n v="1"/>
    <n v="0"/>
    <n v="0"/>
    <n v="4"/>
    <n v="5"/>
    <n v="22"/>
    <n v="25"/>
    <n v="0"/>
    <n v="0"/>
    <n v="17"/>
    <m/>
    <m/>
    <m/>
    <m/>
    <m/>
    <m/>
    <m/>
    <m/>
    <m/>
    <m/>
    <m/>
    <m/>
    <m/>
    <m/>
    <m/>
    <m/>
  </r>
  <r>
    <x v="6"/>
    <x v="44"/>
    <x v="263"/>
    <x v="2"/>
    <n v="171"/>
    <n v="4"/>
    <n v="0"/>
    <n v="4"/>
    <n v="1"/>
    <n v="35"/>
    <n v="6"/>
    <n v="30"/>
    <n v="7"/>
    <n v="69"/>
    <n v="26"/>
    <n v="4"/>
    <n v="1"/>
    <n v="581"/>
    <n v="235"/>
    <n v="21"/>
    <n v="104"/>
    <n v="25"/>
    <n v="2059"/>
    <n v="144"/>
    <n v="25"/>
    <n v="506"/>
    <n v="130"/>
    <n v="1638"/>
    <n v="78"/>
    <n v="3"/>
    <n v="449"/>
    <n v="163"/>
    <n v="271"/>
    <n v="7"/>
    <n v="0"/>
    <n v="36"/>
    <n v="58"/>
    <n v="102"/>
    <n v="23"/>
    <n v="15"/>
    <n v="9"/>
    <n v="4"/>
    <n v="0"/>
    <n v="0"/>
    <n v="2"/>
    <n v="0"/>
    <n v="0"/>
    <n v="1"/>
    <n v="1"/>
    <n v="0"/>
    <n v="0"/>
    <n v="0"/>
    <n v="4"/>
    <n v="0"/>
    <n v="0"/>
    <n v="0"/>
    <n v="0"/>
    <n v="0"/>
    <n v="1"/>
    <n v="2"/>
    <n v="122"/>
    <n v="59"/>
    <n v="417"/>
    <n v="1301"/>
    <n v="972"/>
    <n v="162"/>
    <n v="72"/>
    <m/>
    <m/>
    <m/>
    <m/>
    <m/>
    <m/>
    <m/>
  </r>
  <r>
    <x v="6"/>
    <x v="44"/>
    <x v="263"/>
    <x v="3"/>
    <n v="170"/>
    <n v="4"/>
    <n v="0"/>
    <n v="4"/>
    <n v="1"/>
    <n v="41"/>
    <n v="6"/>
    <n v="30"/>
    <n v="7"/>
    <n v="69"/>
    <n v="33"/>
    <n v="4"/>
    <n v="1"/>
    <n v="582"/>
    <n v="254"/>
    <n v="21"/>
    <n v="104"/>
    <n v="25"/>
    <n v="2058"/>
    <n v="226"/>
    <n v="25"/>
    <n v="504"/>
    <n v="130"/>
    <n v="1639"/>
    <n v="107"/>
    <n v="3"/>
    <n v="448"/>
    <n v="163"/>
    <n v="271"/>
    <n v="7"/>
    <n v="0"/>
    <n v="36"/>
    <n v="58"/>
    <n v="102"/>
    <n v="24"/>
    <n v="15"/>
    <n v="9"/>
    <n v="4"/>
    <n v="0"/>
    <n v="0"/>
    <n v="2"/>
    <n v="0"/>
    <n v="0"/>
    <n v="1"/>
    <n v="1"/>
    <n v="0"/>
    <n v="0"/>
    <n v="0"/>
    <n v="4"/>
    <n v="0"/>
    <n v="0"/>
    <n v="0"/>
    <n v="0"/>
    <n v="0"/>
    <n v="1"/>
    <n v="2"/>
    <n v="121"/>
    <n v="59"/>
    <n v="418"/>
    <n v="1305"/>
    <n v="975"/>
    <n v="163"/>
    <n v="72"/>
    <m/>
    <m/>
    <m/>
    <m/>
    <m/>
    <m/>
    <m/>
  </r>
  <r>
    <x v="6"/>
    <x v="44"/>
    <x v="263"/>
    <x v="4"/>
    <n v="171"/>
    <n v="4"/>
    <n v="0"/>
    <n v="4"/>
    <n v="1"/>
    <n v="50"/>
    <n v="6"/>
    <n v="30"/>
    <n v="7"/>
    <n v="68"/>
    <n v="34"/>
    <n v="4"/>
    <n v="1"/>
    <n v="583"/>
    <n v="273"/>
    <n v="21"/>
    <n v="104"/>
    <n v="26"/>
    <n v="2065"/>
    <n v="340"/>
    <n v="25"/>
    <n v="505"/>
    <n v="130"/>
    <n v="1638"/>
    <n v="155"/>
    <n v="3"/>
    <n v="446"/>
    <n v="161"/>
    <n v="273"/>
    <n v="12"/>
    <n v="0"/>
    <n v="35"/>
    <n v="59"/>
    <n v="102"/>
    <n v="25"/>
    <n v="15"/>
    <n v="9"/>
    <n v="4"/>
    <n v="0"/>
    <n v="0"/>
    <n v="2"/>
    <n v="0"/>
    <n v="0"/>
    <n v="1"/>
    <n v="1"/>
    <n v="0"/>
    <n v="0"/>
    <n v="0"/>
    <n v="4"/>
    <n v="0"/>
    <n v="0"/>
    <n v="0"/>
    <n v="0"/>
    <n v="0"/>
    <n v="1"/>
    <n v="2"/>
    <n v="122"/>
    <n v="58"/>
    <n v="418"/>
    <n v="1312"/>
    <n v="978"/>
    <n v="164"/>
    <n v="72"/>
    <m/>
    <m/>
    <m/>
    <m/>
    <m/>
    <m/>
    <m/>
  </r>
  <r>
    <x v="6"/>
    <x v="44"/>
    <x v="263"/>
    <x v="5"/>
    <n v="171"/>
    <n v="4"/>
    <n v="0"/>
    <n v="4"/>
    <n v="1"/>
    <n v="59"/>
    <n v="6"/>
    <n v="30"/>
    <n v="7"/>
    <n v="68"/>
    <n v="37"/>
    <n v="4"/>
    <n v="1"/>
    <n v="582"/>
    <n v="286"/>
    <n v="21"/>
    <n v="103"/>
    <n v="26"/>
    <n v="2065"/>
    <n v="434"/>
    <n v="25"/>
    <n v="498"/>
    <n v="128"/>
    <n v="1640"/>
    <n v="229"/>
    <n v="4"/>
    <n v="442"/>
    <n v="162"/>
    <n v="278"/>
    <n v="16"/>
    <n v="0"/>
    <n v="35"/>
    <n v="59"/>
    <n v="102"/>
    <n v="30"/>
    <n v="15"/>
    <n v="9"/>
    <n v="4"/>
    <n v="0"/>
    <n v="0"/>
    <n v="2"/>
    <n v="0"/>
    <n v="0"/>
    <n v="1"/>
    <n v="1"/>
    <n v="0"/>
    <n v="0"/>
    <n v="0"/>
    <n v="4"/>
    <n v="0"/>
    <n v="0"/>
    <n v="0"/>
    <n v="0"/>
    <n v="0"/>
    <n v="1"/>
    <n v="2"/>
    <n v="122"/>
    <n v="58"/>
    <n v="419"/>
    <n v="1324"/>
    <n v="983"/>
    <n v="171"/>
    <n v="72"/>
    <m/>
    <m/>
    <m/>
    <m/>
    <m/>
    <m/>
    <m/>
  </r>
  <r>
    <x v="6"/>
    <x v="44"/>
    <x v="263"/>
    <x v="6"/>
    <n v="171"/>
    <n v="4"/>
    <n v="0"/>
    <n v="4"/>
    <n v="1"/>
    <n v="65"/>
    <n v="6"/>
    <n v="30"/>
    <n v="6"/>
    <n v="69"/>
    <n v="40"/>
    <n v="4"/>
    <n v="1"/>
    <n v="583"/>
    <n v="308"/>
    <n v="21"/>
    <n v="103"/>
    <n v="26"/>
    <n v="2054"/>
    <n v="517"/>
    <n v="25"/>
    <n v="493"/>
    <n v="128"/>
    <n v="1639"/>
    <n v="301"/>
    <n v="4"/>
    <n v="441"/>
    <n v="161"/>
    <n v="281"/>
    <n v="20"/>
    <n v="0"/>
    <n v="35"/>
    <n v="59"/>
    <n v="103"/>
    <n v="32"/>
    <n v="15"/>
    <n v="9"/>
    <n v="4"/>
    <n v="0"/>
    <n v="0"/>
    <n v="2"/>
    <n v="0"/>
    <n v="0"/>
    <n v="1"/>
    <n v="1"/>
    <n v="0"/>
    <n v="0"/>
    <n v="0"/>
    <n v="4"/>
    <n v="0"/>
    <n v="0"/>
    <n v="0"/>
    <n v="0"/>
    <n v="0"/>
    <n v="1"/>
    <n v="2"/>
    <n v="123"/>
    <n v="59"/>
    <n v="421"/>
    <n v="1321"/>
    <n v="983"/>
    <n v="172"/>
    <n v="72"/>
    <m/>
    <m/>
    <m/>
    <m/>
    <m/>
    <m/>
    <m/>
  </r>
  <r>
    <x v="6"/>
    <x v="44"/>
    <x v="263"/>
    <x v="7"/>
    <n v="170"/>
    <n v="4"/>
    <n v="0"/>
    <n v="4"/>
    <n v="1"/>
    <n v="73"/>
    <n v="6"/>
    <n v="30"/>
    <n v="6"/>
    <n v="70"/>
    <n v="42"/>
    <n v="4"/>
    <n v="1"/>
    <n v="583"/>
    <n v="320"/>
    <n v="20"/>
    <n v="103"/>
    <n v="26"/>
    <n v="2053"/>
    <n v="591"/>
    <n v="25"/>
    <n v="492"/>
    <n v="127"/>
    <n v="1643"/>
    <n v="398"/>
    <n v="4"/>
    <n v="436"/>
    <n v="164"/>
    <n v="284"/>
    <n v="40"/>
    <n v="0"/>
    <n v="35"/>
    <n v="59"/>
    <n v="102"/>
    <n v="31"/>
    <n v="15"/>
    <n v="9"/>
    <n v="4"/>
    <n v="0"/>
    <n v="0"/>
    <n v="2"/>
    <n v="0"/>
    <n v="0"/>
    <n v="1"/>
    <n v="1"/>
    <n v="0"/>
    <n v="0"/>
    <n v="0"/>
    <n v="4"/>
    <n v="0"/>
    <n v="0"/>
    <n v="0"/>
    <n v="0"/>
    <n v="0"/>
    <n v="1"/>
    <n v="2"/>
    <n v="122"/>
    <n v="60"/>
    <n v="422"/>
    <n v="1324"/>
    <n v="989"/>
    <n v="175"/>
    <n v="71"/>
    <m/>
    <m/>
    <m/>
    <m/>
    <m/>
    <m/>
    <m/>
  </r>
  <r>
    <x v="6"/>
    <x v="44"/>
    <x v="263"/>
    <x v="8"/>
    <n v="172"/>
    <n v="4"/>
    <n v="0"/>
    <n v="4"/>
    <n v="1"/>
    <n v="80"/>
    <n v="6"/>
    <n v="29"/>
    <n v="6"/>
    <n v="70"/>
    <n v="48"/>
    <n v="4"/>
    <n v="1"/>
    <n v="586"/>
    <n v="332"/>
    <n v="20"/>
    <n v="102"/>
    <n v="27"/>
    <n v="2049"/>
    <n v="675"/>
    <n v="25"/>
    <n v="487"/>
    <n v="126"/>
    <n v="1642"/>
    <n v="482"/>
    <n v="4"/>
    <n v="434"/>
    <n v="164"/>
    <n v="285"/>
    <n v="63"/>
    <n v="0"/>
    <n v="35"/>
    <n v="59"/>
    <n v="102"/>
    <n v="33"/>
    <n v="15"/>
    <n v="9"/>
    <n v="4"/>
    <n v="0"/>
    <n v="0"/>
    <n v="2"/>
    <n v="0"/>
    <n v="0"/>
    <n v="1"/>
    <n v="1"/>
    <n v="0"/>
    <n v="0"/>
    <n v="0"/>
    <n v="4"/>
    <n v="0"/>
    <n v="0"/>
    <n v="0"/>
    <n v="0"/>
    <n v="0"/>
    <n v="1"/>
    <n v="2"/>
    <n v="124"/>
    <n v="60"/>
    <n v="425"/>
    <n v="1326"/>
    <n v="991"/>
    <n v="176"/>
    <n v="71"/>
    <n v="9052"/>
    <n v="1199"/>
    <n v="0"/>
    <n v="18"/>
    <n v="571"/>
    <n v="3797"/>
    <n v="4234"/>
  </r>
  <r>
    <x v="6"/>
    <x v="44"/>
    <x v="263"/>
    <x v="9"/>
    <n v="171"/>
    <n v="4"/>
    <n v="0"/>
    <n v="4"/>
    <n v="1"/>
    <n v="83"/>
    <n v="6"/>
    <n v="29"/>
    <n v="5"/>
    <n v="69"/>
    <n v="50"/>
    <n v="4"/>
    <n v="1"/>
    <n v="588"/>
    <n v="344"/>
    <n v="20"/>
    <n v="100"/>
    <n v="27"/>
    <n v="2053"/>
    <n v="748"/>
    <n v="25"/>
    <n v="483"/>
    <n v="126"/>
    <n v="1642"/>
    <n v="555"/>
    <n v="4"/>
    <n v="429"/>
    <n v="169"/>
    <n v="283"/>
    <n v="78"/>
    <n v="0"/>
    <n v="35"/>
    <n v="59"/>
    <n v="103"/>
    <n v="48"/>
    <n v="15"/>
    <n v="10"/>
    <n v="4"/>
    <n v="0"/>
    <n v="0"/>
    <n v="2"/>
    <n v="0"/>
    <n v="0"/>
    <n v="1"/>
    <n v="1"/>
    <n v="0"/>
    <n v="0"/>
    <n v="0"/>
    <n v="3"/>
    <n v="0"/>
    <n v="0"/>
    <n v="0"/>
    <n v="0"/>
    <n v="0"/>
    <n v="1"/>
    <n v="2"/>
    <n v="123"/>
    <n v="60"/>
    <n v="429"/>
    <n v="1336"/>
    <n v="990"/>
    <n v="175"/>
    <n v="71"/>
    <n v="9065"/>
    <n v="1612"/>
    <n v="0"/>
    <n v="19"/>
    <n v="566"/>
    <n v="3796"/>
    <n v="4263"/>
  </r>
  <r>
    <x v="6"/>
    <x v="44"/>
    <x v="263"/>
    <x v="10"/>
    <n v="171"/>
    <n v="4"/>
    <n v="0"/>
    <n v="4"/>
    <n v="1"/>
    <n v="83"/>
    <n v="6"/>
    <n v="29"/>
    <n v="5"/>
    <n v="69"/>
    <n v="51"/>
    <n v="4"/>
    <n v="1"/>
    <n v="588"/>
    <n v="347"/>
    <n v="20"/>
    <n v="100"/>
    <n v="28"/>
    <n v="2053"/>
    <n v="761"/>
    <n v="25"/>
    <n v="482"/>
    <n v="126"/>
    <n v="1644"/>
    <n v="578"/>
    <n v="4"/>
    <n v="429"/>
    <n v="170"/>
    <n v="281"/>
    <n v="82"/>
    <n v="0"/>
    <n v="34"/>
    <n v="57"/>
    <n v="103"/>
    <n v="52"/>
    <n v="15"/>
    <n v="10"/>
    <n v="4"/>
    <n v="0"/>
    <n v="0"/>
    <n v="2"/>
    <n v="0"/>
    <n v="0"/>
    <n v="1"/>
    <n v="1"/>
    <n v="0"/>
    <n v="0"/>
    <n v="0"/>
    <n v="3"/>
    <n v="0"/>
    <n v="0"/>
    <n v="0"/>
    <n v="0"/>
    <n v="0"/>
    <n v="1"/>
    <n v="2"/>
    <n v="123"/>
    <n v="60"/>
    <n v="428"/>
    <n v="1336"/>
    <n v="991"/>
    <n v="176"/>
    <n v="71"/>
    <n v="9067"/>
    <n v="1747"/>
    <n v="0"/>
    <n v="19"/>
    <n v="566"/>
    <n v="3787"/>
    <n v="4279"/>
  </r>
  <r>
    <x v="6"/>
    <x v="44"/>
    <x v="263"/>
    <x v="11"/>
    <n v="170"/>
    <n v="4"/>
    <n v="0"/>
    <n v="4"/>
    <n v="1"/>
    <n v="85"/>
    <n v="6"/>
    <n v="28"/>
    <n v="5"/>
    <n v="70"/>
    <n v="52"/>
    <n v="4"/>
    <n v="1"/>
    <n v="587"/>
    <n v="350"/>
    <n v="20"/>
    <n v="100"/>
    <n v="28"/>
    <n v="2057"/>
    <n v="790"/>
    <n v="25"/>
    <n v="479"/>
    <n v="129"/>
    <n v="1644"/>
    <n v="598"/>
    <n v="4"/>
    <n v="429"/>
    <n v="169"/>
    <n v="282"/>
    <n v="93"/>
    <n v="0"/>
    <n v="34"/>
    <n v="57"/>
    <n v="102"/>
    <n v="52"/>
    <n v="15"/>
    <n v="10"/>
    <n v="4"/>
    <n v="0"/>
    <n v="0"/>
    <n v="2"/>
    <n v="0"/>
    <n v="0"/>
    <n v="1"/>
    <n v="1"/>
    <n v="0"/>
    <n v="0"/>
    <n v="0"/>
    <n v="3"/>
    <n v="0"/>
    <n v="0"/>
    <n v="0"/>
    <n v="0"/>
    <n v="0"/>
    <n v="1"/>
    <n v="2"/>
    <n v="123"/>
    <n v="61"/>
    <n v="428"/>
    <n v="1337"/>
    <n v="993"/>
    <n v="177"/>
    <n v="70"/>
    <n v="9065"/>
    <n v="1900"/>
    <n v="0"/>
    <n v="19"/>
    <n v="567"/>
    <n v="3757"/>
    <n v="4298"/>
  </r>
  <r>
    <x v="6"/>
    <x v="44"/>
    <x v="263"/>
    <x v="29"/>
    <n v="169"/>
    <n v="4"/>
    <n v="0"/>
    <n v="4"/>
    <n v="1"/>
    <n v="88"/>
    <n v="6"/>
    <n v="28"/>
    <n v="5"/>
    <n v="70"/>
    <n v="53"/>
    <n v="4"/>
    <n v="1"/>
    <n v="590"/>
    <n v="353"/>
    <n v="20"/>
    <n v="100"/>
    <n v="28"/>
    <n v="2059"/>
    <n v="815"/>
    <n v="25"/>
    <n v="480"/>
    <n v="126"/>
    <n v="1647"/>
    <n v="616"/>
    <n v="4"/>
    <n v="428"/>
    <n v="171"/>
    <n v="283"/>
    <n v="99"/>
    <n v="0"/>
    <n v="35"/>
    <n v="54"/>
    <n v="102"/>
    <n v="52"/>
    <n v="15"/>
    <n v="10"/>
    <n v="4"/>
    <n v="0"/>
    <n v="0"/>
    <n v="2"/>
    <n v="0"/>
    <n v="0"/>
    <n v="1"/>
    <n v="1"/>
    <n v="0"/>
    <n v="0"/>
    <n v="0"/>
    <n v="3"/>
    <n v="0"/>
    <n v="0"/>
    <n v="0"/>
    <n v="0"/>
    <n v="0"/>
    <n v="1"/>
    <n v="2"/>
    <n v="123"/>
    <n v="61"/>
    <n v="431"/>
    <n v="1342"/>
    <n v="996"/>
    <n v="177"/>
    <n v="70"/>
    <n v="9071"/>
    <n v="2037"/>
    <n v="0"/>
    <n v="20"/>
    <n v="565"/>
    <n v="3738"/>
    <n v="4322"/>
  </r>
  <r>
    <x v="6"/>
    <x v="44"/>
    <x v="263"/>
    <x v="30"/>
    <n v="170"/>
    <n v="4"/>
    <n v="0"/>
    <n v="4"/>
    <n v="1"/>
    <n v="89"/>
    <n v="6"/>
    <n v="28"/>
    <n v="5"/>
    <n v="71"/>
    <n v="54"/>
    <n v="4"/>
    <n v="1"/>
    <n v="589"/>
    <n v="355"/>
    <n v="20"/>
    <n v="97"/>
    <n v="28"/>
    <n v="2068"/>
    <n v="826"/>
    <n v="25"/>
    <n v="481"/>
    <n v="125"/>
    <n v="1649"/>
    <n v="621"/>
    <n v="4"/>
    <n v="429"/>
    <n v="172"/>
    <n v="284"/>
    <n v="101"/>
    <n v="0"/>
    <n v="35"/>
    <n v="53"/>
    <n v="102"/>
    <n v="56"/>
    <n v="15"/>
    <n v="10"/>
    <n v="4"/>
    <n v="0"/>
    <n v="0"/>
    <n v="2"/>
    <n v="0"/>
    <n v="0"/>
    <n v="1"/>
    <n v="1"/>
    <n v="0"/>
    <n v="0"/>
    <n v="0"/>
    <n v="3"/>
    <n v="0"/>
    <n v="0"/>
    <n v="0"/>
    <n v="0"/>
    <n v="0"/>
    <n v="1"/>
    <n v="2"/>
    <n v="124"/>
    <n v="62"/>
    <n v="433"/>
    <n v="1352"/>
    <n v="997"/>
    <n v="179"/>
    <n v="70"/>
    <n v="9084"/>
    <n v="2095"/>
    <n v="0"/>
    <n v="20"/>
    <n v="566"/>
    <n v="3740"/>
    <n v="4341"/>
  </r>
  <r>
    <x v="6"/>
    <x v="44"/>
    <x v="263"/>
    <x v="32"/>
    <n v="169"/>
    <n v="4"/>
    <n v="0"/>
    <n v="4"/>
    <n v="1"/>
    <n v="90"/>
    <n v="6"/>
    <n v="28"/>
    <n v="5"/>
    <n v="68"/>
    <n v="52"/>
    <n v="4"/>
    <n v="1"/>
    <n v="592"/>
    <n v="360"/>
    <n v="20"/>
    <n v="97"/>
    <n v="29"/>
    <n v="2068"/>
    <n v="840"/>
    <n v="24"/>
    <n v="480"/>
    <n v="123"/>
    <n v="1650"/>
    <n v="631"/>
    <n v="4"/>
    <n v="426"/>
    <n v="172"/>
    <n v="286"/>
    <n v="106"/>
    <n v="0"/>
    <n v="34"/>
    <n v="54"/>
    <n v="94"/>
    <n v="55"/>
    <n v="13"/>
    <n v="7"/>
    <n v="4"/>
    <n v="0"/>
    <n v="0"/>
    <n v="2"/>
    <n v="0"/>
    <n v="0"/>
    <n v="1"/>
    <n v="1"/>
    <n v="0"/>
    <n v="0"/>
    <n v="0"/>
    <n v="3"/>
    <n v="0"/>
    <n v="0"/>
    <n v="0"/>
    <n v="0"/>
    <n v="0"/>
    <n v="1"/>
    <n v="2"/>
    <n v="124"/>
    <n v="59"/>
    <n v="434"/>
    <n v="1358"/>
    <n v="1002"/>
    <n v="181"/>
    <n v="67"/>
    <n v="9087"/>
    <n v="2174"/>
    <n v="0"/>
    <n v="20"/>
    <n v="566"/>
    <n v="3721"/>
    <n v="4369"/>
  </r>
  <r>
    <x v="6"/>
    <x v="44"/>
    <x v="263"/>
    <x v="15"/>
    <n v="169"/>
    <n v="4"/>
    <n v="0"/>
    <n v="4"/>
    <n v="1"/>
    <n v="90"/>
    <n v="5"/>
    <n v="28"/>
    <n v="5"/>
    <n v="68"/>
    <n v="52"/>
    <n v="4"/>
    <n v="1"/>
    <n v="593"/>
    <n v="361"/>
    <n v="20"/>
    <n v="97"/>
    <n v="29"/>
    <n v="2075"/>
    <n v="848"/>
    <n v="24"/>
    <n v="480"/>
    <n v="125"/>
    <n v="1652"/>
    <n v="635"/>
    <n v="5"/>
    <n v="426"/>
    <n v="173"/>
    <n v="286"/>
    <n v="107"/>
    <n v="0"/>
    <n v="34"/>
    <n v="54"/>
    <n v="95"/>
    <n v="56"/>
    <n v="13"/>
    <n v="7"/>
    <n v="4"/>
    <n v="0"/>
    <n v="0"/>
    <n v="2"/>
    <n v="0"/>
    <n v="0"/>
    <n v="1"/>
    <n v="1"/>
    <n v="0"/>
    <n v="0"/>
    <n v="0"/>
    <n v="3"/>
    <n v="0"/>
    <n v="0"/>
    <n v="0"/>
    <n v="0"/>
    <n v="0"/>
    <n v="1"/>
    <n v="2"/>
    <n v="125"/>
    <n v="59"/>
    <n v="435"/>
    <n v="1362"/>
    <n v="1003"/>
    <n v="182"/>
    <n v="68"/>
    <n v="9090"/>
    <n v="2204"/>
    <n v="0"/>
    <n v="21"/>
    <n v="565"/>
    <n v="3714"/>
    <n v="4389"/>
  </r>
  <r>
    <x v="6"/>
    <x v="44"/>
    <x v="263"/>
    <x v="16"/>
    <n v="169"/>
    <n v="4"/>
    <n v="0"/>
    <n v="4"/>
    <n v="1"/>
    <n v="90"/>
    <n v="5"/>
    <n v="28"/>
    <n v="5"/>
    <n v="68"/>
    <n v="52"/>
    <n v="4"/>
    <n v="1"/>
    <n v="594"/>
    <n v="362"/>
    <n v="19"/>
    <n v="97"/>
    <n v="29"/>
    <n v="2079"/>
    <n v="858"/>
    <n v="24"/>
    <n v="482"/>
    <n v="128"/>
    <n v="1658"/>
    <n v="647"/>
    <n v="5"/>
    <n v="425"/>
    <n v="175"/>
    <n v="285"/>
    <n v="106"/>
    <n v="0"/>
    <n v="34"/>
    <n v="54"/>
    <n v="95"/>
    <n v="56"/>
    <n v="13"/>
    <n v="7"/>
    <n v="4"/>
    <n v="0"/>
    <n v="0"/>
    <n v="2"/>
    <n v="0"/>
    <n v="0"/>
    <n v="1"/>
    <n v="1"/>
    <n v="0"/>
    <n v="0"/>
    <n v="0"/>
    <n v="3"/>
    <n v="0"/>
    <n v="0"/>
    <n v="0"/>
    <n v="0"/>
    <n v="0"/>
    <n v="1"/>
    <n v="2"/>
    <n v="125"/>
    <n v="59"/>
    <n v="437"/>
    <n v="1362"/>
    <n v="1009"/>
    <n v="181"/>
    <n v="68"/>
    <n v="9095"/>
    <n v="2243"/>
    <n v="0"/>
    <n v="21"/>
    <n v="563"/>
    <n v="3715"/>
    <n v="4412"/>
  </r>
  <r>
    <x v="6"/>
    <x v="44"/>
    <x v="264"/>
    <x v="0"/>
    <n v="46"/>
    <n v="2"/>
    <n v="0"/>
    <n v="0"/>
    <n v="0"/>
    <n v="8"/>
    <n v="2"/>
    <n v="5"/>
    <n v="0"/>
    <n v="0"/>
    <n v="0"/>
    <n v="0"/>
    <n v="0"/>
    <n v="154"/>
    <n v="1"/>
    <n v="51"/>
    <n v="3"/>
    <n v="0"/>
    <n v="452"/>
    <n v="1"/>
    <n v="23"/>
    <n v="88"/>
    <n v="9"/>
    <n v="391"/>
    <n v="13"/>
    <n v="7"/>
    <n v="93"/>
    <n v="32"/>
    <n v="56"/>
    <n v="0"/>
    <n v="2"/>
    <n v="12"/>
    <n v="5"/>
    <n v="16"/>
    <n v="0"/>
    <n v="0"/>
    <n v="2"/>
    <n v="0"/>
    <n v="0"/>
    <n v="0"/>
    <n v="1"/>
    <n v="0"/>
    <n v="0"/>
    <n v="0"/>
    <n v="0"/>
    <n v="0"/>
    <n v="0"/>
    <n v="0"/>
    <n v="0"/>
    <n v="14"/>
    <n v="8"/>
    <n v="0"/>
    <n v="0"/>
    <n v="0"/>
    <m/>
    <m/>
    <m/>
    <m/>
    <m/>
    <m/>
    <m/>
    <m/>
    <m/>
    <m/>
    <m/>
    <m/>
    <m/>
    <m/>
    <m/>
    <m/>
  </r>
  <r>
    <x v="6"/>
    <x v="44"/>
    <x v="264"/>
    <x v="1"/>
    <n v="46"/>
    <n v="2"/>
    <n v="0"/>
    <n v="0"/>
    <n v="0"/>
    <n v="14"/>
    <n v="2"/>
    <n v="5"/>
    <n v="0"/>
    <n v="0"/>
    <n v="0"/>
    <n v="0"/>
    <n v="0"/>
    <n v="154"/>
    <n v="1"/>
    <n v="75"/>
    <n v="3"/>
    <n v="0"/>
    <n v="454"/>
    <n v="1"/>
    <n v="27"/>
    <n v="87"/>
    <n v="9"/>
    <n v="391"/>
    <n v="17"/>
    <n v="7"/>
    <n v="92"/>
    <n v="32"/>
    <n v="55"/>
    <n v="0"/>
    <n v="2"/>
    <n v="12"/>
    <n v="5"/>
    <n v="16"/>
    <n v="0"/>
    <n v="0"/>
    <n v="2"/>
    <n v="0"/>
    <n v="0"/>
    <n v="0"/>
    <n v="1"/>
    <n v="0"/>
    <n v="0"/>
    <n v="0"/>
    <n v="0"/>
    <n v="0"/>
    <n v="0"/>
    <n v="0"/>
    <n v="0"/>
    <n v="14"/>
    <n v="8"/>
    <n v="0"/>
    <n v="0"/>
    <n v="0"/>
    <m/>
    <m/>
    <m/>
    <m/>
    <m/>
    <m/>
    <m/>
    <m/>
    <m/>
    <m/>
    <m/>
    <m/>
    <m/>
    <m/>
    <m/>
    <m/>
  </r>
  <r>
    <x v="6"/>
    <x v="44"/>
    <x v="264"/>
    <x v="2"/>
    <n v="46"/>
    <n v="2"/>
    <n v="0"/>
    <n v="0"/>
    <n v="0"/>
    <n v="20"/>
    <n v="2"/>
    <n v="5"/>
    <n v="0"/>
    <n v="0"/>
    <n v="0"/>
    <n v="0"/>
    <n v="0"/>
    <n v="154"/>
    <n v="89"/>
    <n v="14"/>
    <n v="3"/>
    <n v="0"/>
    <n v="458"/>
    <n v="43"/>
    <n v="8"/>
    <n v="87"/>
    <n v="9"/>
    <n v="390"/>
    <n v="23"/>
    <n v="7"/>
    <n v="90"/>
    <n v="34"/>
    <n v="56"/>
    <n v="2"/>
    <n v="0"/>
    <n v="12"/>
    <n v="5"/>
    <n v="17"/>
    <n v="1"/>
    <n v="0"/>
    <n v="2"/>
    <n v="0"/>
    <n v="0"/>
    <n v="0"/>
    <n v="1"/>
    <n v="0"/>
    <n v="0"/>
    <n v="0"/>
    <n v="0"/>
    <n v="0"/>
    <n v="0"/>
    <n v="0"/>
    <n v="0"/>
    <n v="1"/>
    <n v="1"/>
    <n v="0"/>
    <n v="0"/>
    <n v="0"/>
    <n v="1"/>
    <n v="0"/>
    <n v="39"/>
    <n v="0"/>
    <n v="135"/>
    <n v="339"/>
    <n v="244"/>
    <n v="37"/>
    <n v="14"/>
    <m/>
    <m/>
    <m/>
    <m/>
    <m/>
    <m/>
    <m/>
  </r>
  <r>
    <x v="6"/>
    <x v="44"/>
    <x v="264"/>
    <x v="3"/>
    <n v="46"/>
    <n v="2"/>
    <n v="0"/>
    <n v="0"/>
    <n v="0"/>
    <n v="23"/>
    <n v="2"/>
    <n v="5"/>
    <n v="0"/>
    <n v="0"/>
    <n v="0"/>
    <n v="0"/>
    <n v="0"/>
    <n v="153"/>
    <n v="96"/>
    <n v="13"/>
    <n v="3"/>
    <n v="0"/>
    <n v="458"/>
    <n v="57"/>
    <n v="8"/>
    <n v="86"/>
    <n v="10"/>
    <n v="390"/>
    <n v="27"/>
    <n v="7"/>
    <n v="90"/>
    <n v="33"/>
    <n v="56"/>
    <n v="2"/>
    <n v="0"/>
    <n v="12"/>
    <n v="5"/>
    <n v="17"/>
    <n v="1"/>
    <n v="0"/>
    <n v="2"/>
    <n v="0"/>
    <n v="0"/>
    <n v="0"/>
    <n v="1"/>
    <n v="0"/>
    <n v="0"/>
    <n v="0"/>
    <n v="0"/>
    <n v="0"/>
    <n v="0"/>
    <n v="0"/>
    <n v="0"/>
    <n v="1"/>
    <n v="1"/>
    <n v="0"/>
    <n v="0"/>
    <n v="0"/>
    <n v="1"/>
    <n v="0"/>
    <n v="39"/>
    <n v="0"/>
    <n v="135"/>
    <n v="341"/>
    <n v="248"/>
    <n v="37"/>
    <n v="15"/>
    <m/>
    <m/>
    <m/>
    <m/>
    <m/>
    <m/>
    <m/>
  </r>
  <r>
    <x v="6"/>
    <x v="44"/>
    <x v="264"/>
    <x v="4"/>
    <n v="46"/>
    <n v="2"/>
    <n v="0"/>
    <n v="0"/>
    <n v="0"/>
    <n v="24"/>
    <n v="2"/>
    <n v="5"/>
    <n v="0"/>
    <n v="0"/>
    <n v="0"/>
    <n v="0"/>
    <n v="0"/>
    <n v="152"/>
    <n v="101"/>
    <n v="13"/>
    <n v="3"/>
    <n v="0"/>
    <n v="456"/>
    <n v="75"/>
    <n v="8"/>
    <n v="85"/>
    <n v="10"/>
    <n v="389"/>
    <n v="34"/>
    <n v="7"/>
    <n v="89"/>
    <n v="32"/>
    <n v="57"/>
    <n v="2"/>
    <n v="0"/>
    <n v="13"/>
    <n v="6"/>
    <n v="16"/>
    <n v="2"/>
    <n v="0"/>
    <n v="2"/>
    <n v="0"/>
    <n v="0"/>
    <n v="0"/>
    <n v="1"/>
    <n v="0"/>
    <n v="0"/>
    <n v="0"/>
    <n v="0"/>
    <n v="0"/>
    <n v="0"/>
    <n v="0"/>
    <n v="0"/>
    <n v="1"/>
    <n v="1"/>
    <n v="0"/>
    <n v="0"/>
    <n v="0"/>
    <n v="1"/>
    <n v="0"/>
    <n v="39"/>
    <n v="0"/>
    <n v="134"/>
    <n v="341"/>
    <n v="249"/>
    <n v="36"/>
    <n v="14"/>
    <m/>
    <m/>
    <m/>
    <m/>
    <m/>
    <m/>
    <m/>
  </r>
  <r>
    <x v="6"/>
    <x v="44"/>
    <x v="264"/>
    <x v="5"/>
    <n v="46"/>
    <n v="2"/>
    <n v="0"/>
    <n v="0"/>
    <n v="0"/>
    <n v="26"/>
    <n v="2"/>
    <n v="4"/>
    <n v="0"/>
    <n v="0"/>
    <n v="0"/>
    <n v="0"/>
    <n v="0"/>
    <n v="154"/>
    <n v="105"/>
    <n v="13"/>
    <n v="4"/>
    <n v="0"/>
    <n v="454"/>
    <n v="97"/>
    <n v="8"/>
    <n v="84"/>
    <n v="9"/>
    <n v="389"/>
    <n v="48"/>
    <n v="7"/>
    <n v="88"/>
    <n v="31"/>
    <n v="57"/>
    <n v="4"/>
    <n v="0"/>
    <n v="13"/>
    <n v="6"/>
    <n v="16"/>
    <n v="3"/>
    <n v="0"/>
    <n v="2"/>
    <n v="0"/>
    <n v="0"/>
    <n v="0"/>
    <n v="1"/>
    <n v="0"/>
    <n v="0"/>
    <n v="0"/>
    <n v="0"/>
    <n v="0"/>
    <n v="0"/>
    <n v="0"/>
    <n v="0"/>
    <n v="1"/>
    <n v="1"/>
    <n v="0"/>
    <n v="0"/>
    <n v="0"/>
    <n v="1"/>
    <n v="0"/>
    <n v="39"/>
    <n v="0"/>
    <n v="135"/>
    <n v="341"/>
    <n v="253"/>
    <n v="36"/>
    <n v="14"/>
    <m/>
    <m/>
    <m/>
    <m/>
    <m/>
    <m/>
    <m/>
  </r>
  <r>
    <x v="6"/>
    <x v="44"/>
    <x v="264"/>
    <x v="6"/>
    <n v="47"/>
    <n v="2"/>
    <n v="0"/>
    <n v="0"/>
    <n v="0"/>
    <n v="28"/>
    <n v="2"/>
    <n v="4"/>
    <n v="0"/>
    <n v="0"/>
    <n v="0"/>
    <n v="0"/>
    <n v="0"/>
    <n v="155"/>
    <n v="108"/>
    <n v="13"/>
    <n v="4"/>
    <n v="0"/>
    <n v="450"/>
    <n v="119"/>
    <n v="7"/>
    <n v="83"/>
    <n v="9"/>
    <n v="384"/>
    <n v="71"/>
    <n v="7"/>
    <n v="85"/>
    <n v="31"/>
    <n v="57"/>
    <n v="6"/>
    <n v="0"/>
    <n v="13"/>
    <n v="6"/>
    <n v="16"/>
    <n v="3"/>
    <n v="0"/>
    <n v="2"/>
    <n v="0"/>
    <n v="0"/>
    <n v="0"/>
    <n v="1"/>
    <n v="0"/>
    <n v="0"/>
    <n v="0"/>
    <n v="0"/>
    <n v="0"/>
    <n v="0"/>
    <n v="0"/>
    <n v="0"/>
    <n v="1"/>
    <n v="1"/>
    <n v="0"/>
    <n v="0"/>
    <n v="0"/>
    <n v="1"/>
    <n v="0"/>
    <n v="40"/>
    <n v="0"/>
    <n v="136"/>
    <n v="339"/>
    <n v="252"/>
    <n v="37"/>
    <n v="14"/>
    <m/>
    <m/>
    <m/>
    <m/>
    <m/>
    <m/>
    <m/>
  </r>
  <r>
    <x v="6"/>
    <x v="44"/>
    <x v="264"/>
    <x v="7"/>
    <n v="48"/>
    <n v="2"/>
    <n v="0"/>
    <n v="0"/>
    <n v="0"/>
    <n v="29"/>
    <n v="2"/>
    <n v="4"/>
    <n v="0"/>
    <n v="0"/>
    <n v="0"/>
    <n v="0"/>
    <n v="0"/>
    <n v="155"/>
    <n v="112"/>
    <n v="13"/>
    <n v="4"/>
    <n v="0"/>
    <n v="454"/>
    <n v="147"/>
    <n v="7"/>
    <n v="83"/>
    <n v="10"/>
    <n v="385"/>
    <n v="92"/>
    <n v="7"/>
    <n v="85"/>
    <n v="32"/>
    <n v="59"/>
    <n v="7"/>
    <n v="0"/>
    <n v="13"/>
    <n v="6"/>
    <n v="16"/>
    <n v="3"/>
    <n v="0"/>
    <n v="2"/>
    <n v="0"/>
    <n v="0"/>
    <n v="0"/>
    <n v="1"/>
    <n v="0"/>
    <n v="0"/>
    <n v="0"/>
    <n v="0"/>
    <n v="0"/>
    <n v="0"/>
    <n v="0"/>
    <n v="0"/>
    <n v="1"/>
    <n v="1"/>
    <n v="0"/>
    <n v="0"/>
    <n v="0"/>
    <n v="1"/>
    <n v="0"/>
    <n v="41"/>
    <n v="0"/>
    <n v="136"/>
    <n v="342"/>
    <n v="253"/>
    <n v="39"/>
    <n v="14"/>
    <m/>
    <m/>
    <m/>
    <m/>
    <m/>
    <m/>
    <m/>
  </r>
  <r>
    <x v="6"/>
    <x v="44"/>
    <x v="264"/>
    <x v="8"/>
    <n v="48"/>
    <n v="2"/>
    <n v="0"/>
    <n v="0"/>
    <n v="0"/>
    <n v="33"/>
    <n v="2"/>
    <n v="4"/>
    <n v="0"/>
    <n v="0"/>
    <n v="0"/>
    <n v="0"/>
    <n v="0"/>
    <n v="156"/>
    <n v="117"/>
    <n v="13"/>
    <n v="4"/>
    <n v="0"/>
    <n v="453"/>
    <n v="184"/>
    <n v="7"/>
    <n v="82"/>
    <n v="10"/>
    <n v="385"/>
    <n v="125"/>
    <n v="7"/>
    <n v="85"/>
    <n v="33"/>
    <n v="60"/>
    <n v="14"/>
    <n v="0"/>
    <n v="12"/>
    <n v="6"/>
    <n v="16"/>
    <n v="9"/>
    <n v="0"/>
    <n v="2"/>
    <n v="0"/>
    <n v="0"/>
    <n v="0"/>
    <n v="1"/>
    <n v="0"/>
    <n v="0"/>
    <n v="0"/>
    <n v="0"/>
    <n v="0"/>
    <n v="0"/>
    <n v="0"/>
    <n v="0"/>
    <n v="1"/>
    <n v="1"/>
    <n v="0"/>
    <n v="0"/>
    <n v="0"/>
    <n v="1"/>
    <n v="0"/>
    <n v="41"/>
    <n v="0"/>
    <n v="137"/>
    <n v="343"/>
    <n v="253"/>
    <n v="40"/>
    <n v="14"/>
    <n v="2300"/>
    <n v="359"/>
    <n v="0"/>
    <n v="36"/>
    <n v="688"/>
    <n v="268"/>
    <n v="1218"/>
  </r>
  <r>
    <x v="6"/>
    <x v="44"/>
    <x v="264"/>
    <x v="9"/>
    <n v="48"/>
    <n v="2"/>
    <n v="1"/>
    <n v="0"/>
    <n v="0"/>
    <n v="34"/>
    <n v="2"/>
    <n v="4"/>
    <n v="0"/>
    <n v="0"/>
    <n v="0"/>
    <n v="0"/>
    <n v="0"/>
    <n v="156"/>
    <n v="125"/>
    <n v="12"/>
    <n v="4"/>
    <n v="0"/>
    <n v="450"/>
    <n v="209"/>
    <n v="7"/>
    <n v="79"/>
    <n v="10"/>
    <n v="385"/>
    <n v="156"/>
    <n v="7"/>
    <n v="85"/>
    <n v="32"/>
    <n v="62"/>
    <n v="22"/>
    <n v="0"/>
    <n v="12"/>
    <n v="6"/>
    <n v="16"/>
    <n v="12"/>
    <n v="0"/>
    <n v="2"/>
    <n v="0"/>
    <n v="0"/>
    <n v="0"/>
    <n v="1"/>
    <n v="0"/>
    <n v="0"/>
    <n v="0"/>
    <n v="0"/>
    <n v="0"/>
    <n v="0"/>
    <n v="0"/>
    <n v="0"/>
    <n v="1"/>
    <n v="1"/>
    <n v="0"/>
    <n v="0"/>
    <n v="0"/>
    <n v="1"/>
    <n v="0"/>
    <n v="41"/>
    <n v="0"/>
    <n v="137"/>
    <n v="341"/>
    <n v="256"/>
    <n v="43"/>
    <n v="14"/>
    <n v="2305"/>
    <n v="528"/>
    <n v="0"/>
    <n v="34"/>
    <n v="685"/>
    <n v="266"/>
    <n v="1233"/>
  </r>
  <r>
    <x v="6"/>
    <x v="44"/>
    <x v="264"/>
    <x v="10"/>
    <n v="48"/>
    <n v="2"/>
    <n v="1"/>
    <n v="0"/>
    <n v="0"/>
    <n v="35"/>
    <n v="2"/>
    <n v="4"/>
    <n v="0"/>
    <n v="0"/>
    <n v="0"/>
    <n v="0"/>
    <n v="0"/>
    <n v="156"/>
    <n v="127"/>
    <n v="11"/>
    <n v="4"/>
    <n v="0"/>
    <n v="451"/>
    <n v="219"/>
    <n v="7"/>
    <n v="79"/>
    <n v="10"/>
    <n v="387"/>
    <n v="159"/>
    <n v="7"/>
    <n v="85"/>
    <n v="33"/>
    <n v="62"/>
    <n v="23"/>
    <n v="0"/>
    <n v="12"/>
    <n v="6"/>
    <n v="16"/>
    <n v="12"/>
    <n v="0"/>
    <n v="2"/>
    <n v="0"/>
    <n v="0"/>
    <n v="0"/>
    <n v="1"/>
    <n v="0"/>
    <n v="0"/>
    <n v="0"/>
    <n v="0"/>
    <n v="0"/>
    <n v="0"/>
    <n v="0"/>
    <n v="0"/>
    <n v="1"/>
    <n v="1"/>
    <n v="0"/>
    <n v="0"/>
    <n v="0"/>
    <n v="1"/>
    <n v="0"/>
    <n v="41"/>
    <n v="0"/>
    <n v="139"/>
    <n v="343"/>
    <n v="257"/>
    <n v="43"/>
    <n v="14"/>
    <n v="2307"/>
    <n v="574"/>
    <n v="0"/>
    <n v="34"/>
    <n v="685"/>
    <n v="267"/>
    <n v="1237"/>
  </r>
  <r>
    <x v="6"/>
    <x v="44"/>
    <x v="264"/>
    <x v="11"/>
    <n v="49"/>
    <n v="2"/>
    <n v="1"/>
    <n v="0"/>
    <n v="0"/>
    <n v="36"/>
    <n v="2"/>
    <n v="4"/>
    <n v="0"/>
    <n v="0"/>
    <n v="0"/>
    <n v="0"/>
    <n v="0"/>
    <n v="156"/>
    <n v="128"/>
    <n v="10"/>
    <n v="4"/>
    <n v="0"/>
    <n v="449"/>
    <n v="226"/>
    <n v="7"/>
    <n v="78"/>
    <n v="10"/>
    <n v="386"/>
    <n v="163"/>
    <n v="7"/>
    <n v="85"/>
    <n v="33"/>
    <n v="64"/>
    <n v="26"/>
    <n v="0"/>
    <n v="12"/>
    <n v="6"/>
    <n v="16"/>
    <n v="12"/>
    <n v="0"/>
    <n v="2"/>
    <n v="0"/>
    <n v="0"/>
    <n v="0"/>
    <n v="1"/>
    <n v="0"/>
    <n v="0"/>
    <n v="0"/>
    <n v="0"/>
    <n v="0"/>
    <n v="0"/>
    <n v="0"/>
    <n v="0"/>
    <n v="1"/>
    <n v="1"/>
    <n v="0"/>
    <n v="0"/>
    <n v="0"/>
    <n v="1"/>
    <n v="0"/>
    <n v="42"/>
    <n v="0"/>
    <n v="139"/>
    <n v="342"/>
    <n v="256"/>
    <n v="45"/>
    <n v="14"/>
    <n v="2310"/>
    <n v="609"/>
    <n v="0"/>
    <n v="35"/>
    <n v="683"/>
    <n v="267"/>
    <n v="1244"/>
  </r>
  <r>
    <x v="6"/>
    <x v="44"/>
    <x v="264"/>
    <x v="29"/>
    <n v="49"/>
    <n v="2"/>
    <n v="1"/>
    <n v="0"/>
    <n v="0"/>
    <n v="37"/>
    <n v="2"/>
    <n v="4"/>
    <n v="0"/>
    <n v="0"/>
    <n v="0"/>
    <n v="0"/>
    <n v="0"/>
    <n v="155"/>
    <n v="129"/>
    <n v="10"/>
    <n v="4"/>
    <n v="0"/>
    <n v="446"/>
    <n v="233"/>
    <n v="7"/>
    <n v="77"/>
    <n v="10"/>
    <n v="385"/>
    <n v="173"/>
    <n v="7"/>
    <n v="85"/>
    <n v="33"/>
    <n v="63"/>
    <n v="26"/>
    <n v="0"/>
    <n v="12"/>
    <n v="6"/>
    <n v="16"/>
    <n v="13"/>
    <n v="0"/>
    <n v="2"/>
    <n v="0"/>
    <n v="0"/>
    <n v="0"/>
    <n v="1"/>
    <n v="0"/>
    <n v="0"/>
    <n v="0"/>
    <n v="0"/>
    <n v="0"/>
    <n v="0"/>
    <n v="0"/>
    <n v="0"/>
    <n v="1"/>
    <n v="0"/>
    <n v="0"/>
    <n v="0"/>
    <n v="0"/>
    <n v="1"/>
    <n v="0"/>
    <n v="42"/>
    <n v="0"/>
    <n v="138"/>
    <n v="341"/>
    <n v="255"/>
    <n v="44"/>
    <n v="14"/>
    <n v="2310"/>
    <n v="654"/>
    <n v="0"/>
    <n v="35"/>
    <n v="677"/>
    <n v="267"/>
    <n v="1251"/>
  </r>
  <r>
    <x v="6"/>
    <x v="44"/>
    <x v="264"/>
    <x v="30"/>
    <n v="50"/>
    <n v="2"/>
    <n v="1"/>
    <n v="0"/>
    <n v="0"/>
    <n v="38"/>
    <n v="2"/>
    <n v="4"/>
    <n v="0"/>
    <n v="0"/>
    <n v="0"/>
    <n v="0"/>
    <n v="0"/>
    <n v="155"/>
    <n v="129"/>
    <n v="10"/>
    <n v="4"/>
    <n v="0"/>
    <n v="447"/>
    <n v="234"/>
    <n v="7"/>
    <n v="77"/>
    <n v="10"/>
    <n v="387"/>
    <n v="175"/>
    <n v="7"/>
    <n v="85"/>
    <n v="35"/>
    <n v="63"/>
    <n v="26"/>
    <n v="0"/>
    <n v="12"/>
    <n v="6"/>
    <n v="15"/>
    <n v="12"/>
    <n v="0"/>
    <n v="2"/>
    <n v="0"/>
    <n v="0"/>
    <n v="0"/>
    <n v="1"/>
    <n v="0"/>
    <n v="0"/>
    <n v="0"/>
    <n v="0"/>
    <n v="0"/>
    <n v="0"/>
    <n v="0"/>
    <n v="0"/>
    <n v="1"/>
    <n v="0"/>
    <n v="0"/>
    <n v="0"/>
    <n v="0"/>
    <n v="1"/>
    <n v="0"/>
    <n v="43"/>
    <n v="0"/>
    <n v="138"/>
    <n v="342"/>
    <n v="255"/>
    <n v="44"/>
    <n v="13"/>
    <n v="2311"/>
    <n v="670"/>
    <n v="0"/>
    <n v="35"/>
    <n v="676"/>
    <n v="267"/>
    <n v="1254"/>
  </r>
  <r>
    <x v="6"/>
    <x v="44"/>
    <x v="264"/>
    <x v="32"/>
    <n v="49"/>
    <n v="2"/>
    <n v="1"/>
    <n v="0"/>
    <n v="0"/>
    <n v="38"/>
    <n v="2"/>
    <n v="4"/>
    <n v="0"/>
    <n v="0"/>
    <n v="0"/>
    <n v="0"/>
    <n v="0"/>
    <n v="155"/>
    <n v="130"/>
    <n v="10"/>
    <n v="4"/>
    <n v="0"/>
    <n v="449"/>
    <n v="240"/>
    <n v="8"/>
    <n v="76"/>
    <n v="10"/>
    <n v="386"/>
    <n v="178"/>
    <n v="7"/>
    <n v="82"/>
    <n v="35"/>
    <n v="63"/>
    <n v="26"/>
    <n v="0"/>
    <n v="12"/>
    <n v="6"/>
    <n v="15"/>
    <n v="12"/>
    <n v="0"/>
    <n v="2"/>
    <n v="0"/>
    <n v="0"/>
    <n v="0"/>
    <n v="1"/>
    <n v="0"/>
    <n v="0"/>
    <n v="0"/>
    <n v="0"/>
    <n v="0"/>
    <n v="0"/>
    <n v="0"/>
    <n v="0"/>
    <n v="1"/>
    <n v="0"/>
    <n v="0"/>
    <n v="0"/>
    <n v="0"/>
    <n v="1"/>
    <n v="0"/>
    <n v="42"/>
    <n v="0"/>
    <n v="138"/>
    <n v="344"/>
    <n v="256"/>
    <n v="44"/>
    <n v="13"/>
    <n v="2305"/>
    <n v="695"/>
    <n v="0"/>
    <n v="35"/>
    <n v="672"/>
    <n v="264"/>
    <n v="1252"/>
  </r>
  <r>
    <x v="6"/>
    <x v="44"/>
    <x v="264"/>
    <x v="15"/>
    <n v="49"/>
    <n v="2"/>
    <n v="1"/>
    <n v="0"/>
    <n v="0"/>
    <n v="38"/>
    <n v="2"/>
    <n v="4"/>
    <n v="0"/>
    <n v="0"/>
    <n v="0"/>
    <n v="0"/>
    <n v="0"/>
    <n v="156"/>
    <n v="131"/>
    <n v="10"/>
    <n v="4"/>
    <n v="0"/>
    <n v="451"/>
    <n v="243"/>
    <n v="8"/>
    <n v="75"/>
    <n v="11"/>
    <n v="385"/>
    <n v="181"/>
    <n v="7"/>
    <n v="82"/>
    <n v="34"/>
    <n v="64"/>
    <n v="26"/>
    <n v="0"/>
    <n v="13"/>
    <n v="6"/>
    <n v="15"/>
    <n v="12"/>
    <n v="0"/>
    <n v="2"/>
    <n v="0"/>
    <n v="0"/>
    <n v="0"/>
    <n v="1"/>
    <n v="0"/>
    <n v="0"/>
    <n v="0"/>
    <n v="0"/>
    <n v="0"/>
    <n v="0"/>
    <n v="0"/>
    <n v="0"/>
    <n v="1"/>
    <n v="0"/>
    <n v="0"/>
    <n v="0"/>
    <n v="0"/>
    <n v="1"/>
    <n v="0"/>
    <n v="42"/>
    <n v="0"/>
    <n v="139"/>
    <n v="346"/>
    <n v="255"/>
    <n v="44"/>
    <n v="13"/>
    <n v="2303"/>
    <n v="701"/>
    <n v="0"/>
    <n v="35"/>
    <n v="673"/>
    <n v="262"/>
    <n v="1251"/>
  </r>
  <r>
    <x v="6"/>
    <x v="44"/>
    <x v="264"/>
    <x v="16"/>
    <n v="49"/>
    <n v="2"/>
    <n v="1"/>
    <n v="0"/>
    <n v="0"/>
    <n v="38"/>
    <n v="2"/>
    <n v="4"/>
    <n v="0"/>
    <n v="0"/>
    <n v="0"/>
    <n v="0"/>
    <n v="0"/>
    <n v="154"/>
    <n v="129"/>
    <n v="10"/>
    <n v="4"/>
    <n v="0"/>
    <n v="450"/>
    <n v="243"/>
    <n v="8"/>
    <n v="73"/>
    <n v="11"/>
    <n v="385"/>
    <n v="181"/>
    <n v="7"/>
    <n v="82"/>
    <n v="34"/>
    <n v="64"/>
    <n v="26"/>
    <n v="0"/>
    <n v="13"/>
    <n v="6"/>
    <n v="15"/>
    <n v="12"/>
    <n v="0"/>
    <n v="2"/>
    <n v="0"/>
    <n v="0"/>
    <n v="0"/>
    <n v="1"/>
    <n v="0"/>
    <n v="0"/>
    <n v="0"/>
    <n v="0"/>
    <n v="0"/>
    <n v="0"/>
    <n v="0"/>
    <n v="0"/>
    <n v="1"/>
    <n v="0"/>
    <n v="0"/>
    <n v="0"/>
    <n v="0"/>
    <n v="1"/>
    <n v="0"/>
    <n v="42"/>
    <n v="0"/>
    <n v="137"/>
    <n v="346"/>
    <n v="255"/>
    <n v="44"/>
    <n v="13"/>
    <n v="2307"/>
    <n v="710"/>
    <n v="0"/>
    <n v="35"/>
    <n v="675"/>
    <n v="263"/>
    <n v="1254"/>
  </r>
  <r>
    <x v="6"/>
    <x v="40"/>
    <x v="265"/>
    <x v="0"/>
    <n v="68"/>
    <n v="0"/>
    <n v="0"/>
    <n v="0"/>
    <n v="0"/>
    <n v="8"/>
    <n v="4"/>
    <n v="9"/>
    <n v="0"/>
    <n v="1"/>
    <n v="0"/>
    <n v="0"/>
    <n v="0"/>
    <n v="342"/>
    <n v="0"/>
    <n v="85"/>
    <n v="62"/>
    <n v="12"/>
    <n v="659"/>
    <n v="0"/>
    <n v="44"/>
    <n v="165"/>
    <n v="6"/>
    <n v="732"/>
    <n v="24"/>
    <n v="9"/>
    <n v="277"/>
    <n v="75"/>
    <n v="89"/>
    <n v="0"/>
    <n v="3"/>
    <n v="22"/>
    <n v="5"/>
    <n v="45"/>
    <n v="0"/>
    <n v="0"/>
    <n v="9"/>
    <n v="2"/>
    <n v="0"/>
    <n v="0"/>
    <n v="0"/>
    <n v="0"/>
    <n v="0"/>
    <n v="0"/>
    <n v="0"/>
    <n v="0"/>
    <n v="0"/>
    <n v="0"/>
    <n v="0"/>
    <n v="14"/>
    <n v="12"/>
    <n v="0"/>
    <n v="0"/>
    <n v="0"/>
    <m/>
    <m/>
    <m/>
    <m/>
    <m/>
    <m/>
    <m/>
    <m/>
    <m/>
    <m/>
    <m/>
    <m/>
    <m/>
    <m/>
    <m/>
    <m/>
  </r>
  <r>
    <x v="6"/>
    <x v="40"/>
    <x v="265"/>
    <x v="1"/>
    <n v="68"/>
    <n v="0"/>
    <n v="0"/>
    <n v="0"/>
    <n v="0"/>
    <n v="12"/>
    <n v="4"/>
    <n v="9"/>
    <n v="0"/>
    <n v="1"/>
    <n v="0"/>
    <n v="0"/>
    <n v="0"/>
    <n v="342"/>
    <n v="0"/>
    <n v="121"/>
    <n v="62"/>
    <n v="12"/>
    <n v="658"/>
    <n v="0"/>
    <n v="61"/>
    <n v="166"/>
    <n v="6"/>
    <n v="732"/>
    <n v="41"/>
    <n v="9"/>
    <n v="277"/>
    <n v="75"/>
    <n v="89"/>
    <n v="0"/>
    <n v="3"/>
    <n v="21"/>
    <n v="5"/>
    <n v="45"/>
    <n v="0"/>
    <n v="2"/>
    <n v="9"/>
    <n v="2"/>
    <n v="0"/>
    <n v="0"/>
    <n v="0"/>
    <n v="0"/>
    <n v="0"/>
    <n v="0"/>
    <n v="0"/>
    <n v="0"/>
    <n v="0"/>
    <n v="0"/>
    <n v="0"/>
    <n v="14"/>
    <n v="12"/>
    <n v="0"/>
    <n v="0"/>
    <n v="0"/>
    <m/>
    <m/>
    <m/>
    <m/>
    <m/>
    <m/>
    <m/>
    <m/>
    <m/>
    <m/>
    <m/>
    <m/>
    <m/>
    <m/>
    <m/>
    <m/>
  </r>
  <r>
    <x v="6"/>
    <x v="40"/>
    <x v="265"/>
    <x v="2"/>
    <n v="68"/>
    <n v="0"/>
    <n v="0"/>
    <n v="0"/>
    <n v="0"/>
    <n v="15"/>
    <n v="4"/>
    <n v="9"/>
    <n v="0"/>
    <n v="1"/>
    <n v="0"/>
    <n v="0"/>
    <n v="0"/>
    <n v="342"/>
    <n v="145"/>
    <n v="14"/>
    <n v="62"/>
    <n v="12"/>
    <n v="660"/>
    <n v="94"/>
    <n v="12"/>
    <n v="163"/>
    <n v="7"/>
    <n v="735"/>
    <n v="62"/>
    <n v="9"/>
    <n v="277"/>
    <n v="78"/>
    <n v="91"/>
    <n v="5"/>
    <n v="0"/>
    <n v="22"/>
    <n v="5"/>
    <n v="45"/>
    <n v="4"/>
    <n v="0"/>
    <n v="9"/>
    <n v="2"/>
    <n v="0"/>
    <n v="0"/>
    <n v="0"/>
    <n v="0"/>
    <n v="0"/>
    <n v="0"/>
    <n v="0"/>
    <n v="0"/>
    <n v="0"/>
    <n v="0"/>
    <n v="0"/>
    <n v="0"/>
    <n v="0"/>
    <n v="0"/>
    <n v="0"/>
    <n v="0"/>
    <n v="0"/>
    <n v="0"/>
    <n v="50"/>
    <n v="1"/>
    <n v="251"/>
    <n v="450"/>
    <n v="355"/>
    <n v="61"/>
    <n v="31"/>
    <m/>
    <m/>
    <m/>
    <m/>
    <m/>
    <m/>
    <m/>
  </r>
  <r>
    <x v="6"/>
    <x v="40"/>
    <x v="265"/>
    <x v="3"/>
    <n v="69"/>
    <n v="0"/>
    <n v="0"/>
    <n v="0"/>
    <n v="0"/>
    <n v="17"/>
    <n v="4"/>
    <n v="9"/>
    <n v="0"/>
    <n v="1"/>
    <n v="0"/>
    <n v="0"/>
    <n v="0"/>
    <n v="338"/>
    <n v="159"/>
    <n v="14"/>
    <n v="62"/>
    <n v="12"/>
    <n v="660"/>
    <n v="116"/>
    <n v="12"/>
    <n v="161"/>
    <n v="8"/>
    <n v="737"/>
    <n v="78"/>
    <n v="9"/>
    <n v="277"/>
    <n v="78"/>
    <n v="91"/>
    <n v="8"/>
    <n v="0"/>
    <n v="22"/>
    <n v="5"/>
    <n v="49"/>
    <n v="5"/>
    <n v="0"/>
    <n v="9"/>
    <n v="2"/>
    <n v="0"/>
    <n v="0"/>
    <n v="0"/>
    <n v="0"/>
    <n v="0"/>
    <n v="0"/>
    <n v="0"/>
    <n v="0"/>
    <n v="0"/>
    <n v="0"/>
    <n v="0"/>
    <n v="0"/>
    <n v="0"/>
    <n v="0"/>
    <n v="0"/>
    <n v="0"/>
    <n v="0"/>
    <n v="0"/>
    <n v="52"/>
    <n v="1"/>
    <n v="247"/>
    <n v="449"/>
    <n v="358"/>
    <n v="61"/>
    <n v="35"/>
    <m/>
    <m/>
    <m/>
    <m/>
    <m/>
    <m/>
    <m/>
  </r>
  <r>
    <x v="6"/>
    <x v="40"/>
    <x v="265"/>
    <x v="4"/>
    <n v="69"/>
    <n v="0"/>
    <n v="0"/>
    <n v="0"/>
    <n v="0"/>
    <n v="20"/>
    <n v="4"/>
    <n v="9"/>
    <n v="0"/>
    <n v="1"/>
    <n v="0"/>
    <n v="0"/>
    <n v="0"/>
    <n v="338"/>
    <n v="171"/>
    <n v="14"/>
    <n v="62"/>
    <n v="12"/>
    <n v="662"/>
    <n v="141"/>
    <n v="12"/>
    <n v="160"/>
    <n v="8"/>
    <n v="738"/>
    <n v="94"/>
    <n v="9"/>
    <n v="278"/>
    <n v="79"/>
    <n v="92"/>
    <n v="9"/>
    <n v="0"/>
    <n v="23"/>
    <n v="5"/>
    <n v="48"/>
    <n v="5"/>
    <n v="0"/>
    <n v="8"/>
    <n v="2"/>
    <n v="0"/>
    <n v="0"/>
    <n v="0"/>
    <n v="0"/>
    <n v="0"/>
    <n v="0"/>
    <n v="0"/>
    <n v="0"/>
    <n v="0"/>
    <n v="0"/>
    <n v="0"/>
    <n v="0"/>
    <n v="0"/>
    <n v="0"/>
    <n v="0"/>
    <n v="0"/>
    <n v="0"/>
    <n v="0"/>
    <n v="52"/>
    <n v="1"/>
    <n v="247"/>
    <n v="450"/>
    <n v="359"/>
    <n v="61"/>
    <n v="35"/>
    <m/>
    <m/>
    <m/>
    <m/>
    <m/>
    <m/>
    <m/>
  </r>
  <r>
    <x v="6"/>
    <x v="40"/>
    <x v="265"/>
    <x v="5"/>
    <n v="70"/>
    <n v="0"/>
    <n v="0"/>
    <n v="0"/>
    <n v="0"/>
    <n v="26"/>
    <n v="4"/>
    <n v="9"/>
    <n v="0"/>
    <n v="1"/>
    <n v="0"/>
    <n v="0"/>
    <n v="0"/>
    <n v="338"/>
    <n v="184"/>
    <n v="14"/>
    <n v="62"/>
    <n v="12"/>
    <n v="660"/>
    <n v="175"/>
    <n v="12"/>
    <n v="156"/>
    <n v="9"/>
    <n v="736"/>
    <n v="110"/>
    <n v="8"/>
    <n v="276"/>
    <n v="79"/>
    <n v="94"/>
    <n v="12"/>
    <n v="0"/>
    <n v="23"/>
    <n v="6"/>
    <n v="48"/>
    <n v="7"/>
    <n v="0"/>
    <n v="8"/>
    <n v="2"/>
    <n v="0"/>
    <n v="0"/>
    <n v="0"/>
    <n v="0"/>
    <n v="0"/>
    <n v="0"/>
    <n v="0"/>
    <n v="0"/>
    <n v="0"/>
    <n v="0"/>
    <n v="0"/>
    <n v="0"/>
    <n v="0"/>
    <n v="0"/>
    <n v="0"/>
    <n v="0"/>
    <n v="0"/>
    <n v="0"/>
    <n v="53"/>
    <n v="1"/>
    <n v="247"/>
    <n v="454"/>
    <n v="358"/>
    <n v="63"/>
    <n v="35"/>
    <m/>
    <m/>
    <m/>
    <m/>
    <m/>
    <m/>
    <m/>
  </r>
  <r>
    <x v="6"/>
    <x v="40"/>
    <x v="265"/>
    <x v="6"/>
    <n v="71"/>
    <n v="0"/>
    <n v="0"/>
    <n v="0"/>
    <n v="0"/>
    <n v="28"/>
    <n v="4"/>
    <n v="9"/>
    <n v="0"/>
    <n v="1"/>
    <n v="0"/>
    <n v="0"/>
    <n v="0"/>
    <n v="337"/>
    <n v="191"/>
    <n v="14"/>
    <n v="62"/>
    <n v="12"/>
    <n v="662"/>
    <n v="192"/>
    <n v="12"/>
    <n v="156"/>
    <n v="11"/>
    <n v="734"/>
    <n v="134"/>
    <n v="9"/>
    <n v="274"/>
    <n v="77"/>
    <n v="96"/>
    <n v="16"/>
    <n v="0"/>
    <n v="23"/>
    <n v="6"/>
    <n v="49"/>
    <n v="8"/>
    <n v="0"/>
    <n v="8"/>
    <n v="2"/>
    <n v="0"/>
    <n v="0"/>
    <n v="0"/>
    <n v="0"/>
    <n v="0"/>
    <n v="0"/>
    <n v="0"/>
    <n v="0"/>
    <n v="0"/>
    <n v="0"/>
    <n v="0"/>
    <n v="0"/>
    <n v="0"/>
    <n v="0"/>
    <n v="0"/>
    <n v="0"/>
    <n v="0"/>
    <n v="0"/>
    <n v="54"/>
    <n v="1"/>
    <n v="246"/>
    <n v="456"/>
    <n v="358"/>
    <n v="67"/>
    <n v="36"/>
    <m/>
    <m/>
    <m/>
    <m/>
    <m/>
    <m/>
    <m/>
  </r>
  <r>
    <x v="6"/>
    <x v="40"/>
    <x v="265"/>
    <x v="7"/>
    <n v="71"/>
    <n v="0"/>
    <n v="0"/>
    <n v="0"/>
    <n v="0"/>
    <n v="29"/>
    <n v="4"/>
    <n v="9"/>
    <n v="0"/>
    <n v="1"/>
    <n v="0"/>
    <n v="0"/>
    <n v="0"/>
    <n v="337"/>
    <n v="194"/>
    <n v="14"/>
    <n v="62"/>
    <n v="11"/>
    <n v="662"/>
    <n v="206"/>
    <n v="12"/>
    <n v="153"/>
    <n v="11"/>
    <n v="734"/>
    <n v="158"/>
    <n v="9"/>
    <n v="273"/>
    <n v="77"/>
    <n v="96"/>
    <n v="21"/>
    <n v="0"/>
    <n v="23"/>
    <n v="6"/>
    <n v="49"/>
    <n v="9"/>
    <n v="0"/>
    <n v="8"/>
    <n v="2"/>
    <n v="0"/>
    <n v="0"/>
    <n v="0"/>
    <n v="0"/>
    <n v="0"/>
    <n v="0"/>
    <n v="0"/>
    <n v="0"/>
    <n v="0"/>
    <n v="0"/>
    <n v="0"/>
    <n v="0"/>
    <n v="0"/>
    <n v="0"/>
    <n v="0"/>
    <n v="0"/>
    <n v="0"/>
    <n v="0"/>
    <n v="54"/>
    <n v="1"/>
    <n v="247"/>
    <n v="457"/>
    <n v="358"/>
    <n v="67"/>
    <n v="37"/>
    <m/>
    <m/>
    <m/>
    <m/>
    <m/>
    <m/>
    <m/>
  </r>
  <r>
    <x v="6"/>
    <x v="40"/>
    <x v="265"/>
    <x v="8"/>
    <n v="71"/>
    <n v="0"/>
    <n v="0"/>
    <n v="0"/>
    <n v="0"/>
    <n v="31"/>
    <n v="4"/>
    <n v="9"/>
    <n v="0"/>
    <n v="1"/>
    <n v="0"/>
    <n v="0"/>
    <n v="0"/>
    <n v="339"/>
    <n v="206"/>
    <n v="14"/>
    <n v="62"/>
    <n v="11"/>
    <n v="662"/>
    <n v="229"/>
    <n v="12"/>
    <n v="151"/>
    <n v="11"/>
    <n v="735"/>
    <n v="187"/>
    <n v="9"/>
    <n v="272"/>
    <n v="77"/>
    <n v="98"/>
    <n v="29"/>
    <n v="0"/>
    <n v="23"/>
    <n v="7"/>
    <n v="49"/>
    <n v="20"/>
    <n v="0"/>
    <n v="8"/>
    <n v="2"/>
    <n v="0"/>
    <n v="0"/>
    <n v="0"/>
    <n v="0"/>
    <n v="0"/>
    <n v="0"/>
    <n v="0"/>
    <n v="0"/>
    <n v="0"/>
    <n v="0"/>
    <n v="0"/>
    <n v="0"/>
    <n v="0"/>
    <n v="0"/>
    <n v="0"/>
    <n v="0"/>
    <n v="0"/>
    <n v="0"/>
    <n v="54"/>
    <n v="1"/>
    <n v="249"/>
    <n v="461"/>
    <n v="360"/>
    <n v="68"/>
    <n v="37"/>
    <n v="3110"/>
    <n v="475"/>
    <n v="0"/>
    <n v="19"/>
    <n v="764"/>
    <n v="735"/>
    <n v="1474"/>
  </r>
  <r>
    <x v="6"/>
    <x v="40"/>
    <x v="265"/>
    <x v="9"/>
    <n v="71"/>
    <n v="0"/>
    <n v="0"/>
    <n v="0"/>
    <n v="0"/>
    <n v="32"/>
    <n v="4"/>
    <n v="8"/>
    <n v="0"/>
    <n v="1"/>
    <n v="0"/>
    <n v="0"/>
    <n v="0"/>
    <n v="339"/>
    <n v="212"/>
    <n v="14"/>
    <n v="62"/>
    <n v="11"/>
    <n v="660"/>
    <n v="259"/>
    <n v="12"/>
    <n v="150"/>
    <n v="10"/>
    <n v="736"/>
    <n v="211"/>
    <n v="9"/>
    <n v="268"/>
    <n v="77"/>
    <n v="98"/>
    <n v="33"/>
    <n v="0"/>
    <n v="23"/>
    <n v="7"/>
    <n v="49"/>
    <n v="26"/>
    <n v="0"/>
    <n v="8"/>
    <n v="2"/>
    <n v="0"/>
    <n v="0"/>
    <n v="0"/>
    <n v="0"/>
    <n v="0"/>
    <n v="0"/>
    <n v="0"/>
    <n v="0"/>
    <n v="0"/>
    <n v="0"/>
    <n v="0"/>
    <n v="0"/>
    <n v="0"/>
    <n v="0"/>
    <n v="0"/>
    <n v="0"/>
    <n v="0"/>
    <n v="0"/>
    <n v="56"/>
    <n v="1"/>
    <n v="249"/>
    <n v="463"/>
    <n v="362"/>
    <n v="68"/>
    <n v="37"/>
    <n v="3115"/>
    <n v="644"/>
    <n v="0"/>
    <n v="19"/>
    <n v="753"/>
    <n v="733"/>
    <n v="1485"/>
  </r>
  <r>
    <x v="6"/>
    <x v="40"/>
    <x v="265"/>
    <x v="10"/>
    <n v="71"/>
    <n v="0"/>
    <n v="0"/>
    <n v="0"/>
    <n v="0"/>
    <n v="34"/>
    <n v="4"/>
    <n v="8"/>
    <n v="0"/>
    <n v="1"/>
    <n v="0"/>
    <n v="0"/>
    <n v="0"/>
    <n v="340"/>
    <n v="215"/>
    <n v="14"/>
    <n v="63"/>
    <n v="11"/>
    <n v="661"/>
    <n v="268"/>
    <n v="12"/>
    <n v="149"/>
    <n v="10"/>
    <n v="735"/>
    <n v="226"/>
    <n v="9"/>
    <n v="267"/>
    <n v="77"/>
    <n v="99"/>
    <n v="35"/>
    <n v="0"/>
    <n v="22"/>
    <n v="6"/>
    <n v="49"/>
    <n v="29"/>
    <n v="0"/>
    <n v="8"/>
    <n v="2"/>
    <n v="0"/>
    <n v="0"/>
    <n v="0"/>
    <n v="0"/>
    <n v="0"/>
    <n v="0"/>
    <n v="0"/>
    <n v="0"/>
    <n v="0"/>
    <n v="0"/>
    <n v="0"/>
    <n v="0"/>
    <n v="0"/>
    <n v="0"/>
    <n v="0"/>
    <n v="0"/>
    <n v="0"/>
    <n v="0"/>
    <n v="56"/>
    <n v="1"/>
    <n v="249"/>
    <n v="464"/>
    <n v="363"/>
    <n v="68"/>
    <n v="37"/>
    <n v="3117"/>
    <n v="688"/>
    <n v="0"/>
    <n v="19"/>
    <n v="750"/>
    <n v="726"/>
    <n v="1489"/>
  </r>
  <r>
    <x v="6"/>
    <x v="40"/>
    <x v="265"/>
    <x v="11"/>
    <n v="71"/>
    <n v="0"/>
    <n v="0"/>
    <n v="0"/>
    <n v="0"/>
    <n v="34"/>
    <n v="4"/>
    <n v="8"/>
    <n v="0"/>
    <n v="1"/>
    <n v="0"/>
    <n v="0"/>
    <n v="0"/>
    <n v="342"/>
    <n v="217"/>
    <n v="14"/>
    <n v="63"/>
    <n v="11"/>
    <n v="661"/>
    <n v="277"/>
    <n v="12"/>
    <n v="148"/>
    <n v="9"/>
    <n v="737"/>
    <n v="232"/>
    <n v="9"/>
    <n v="268"/>
    <n v="77"/>
    <n v="100"/>
    <n v="35"/>
    <n v="0"/>
    <n v="23"/>
    <n v="6"/>
    <n v="49"/>
    <n v="29"/>
    <n v="0"/>
    <n v="8"/>
    <n v="2"/>
    <n v="0"/>
    <n v="0"/>
    <n v="0"/>
    <n v="0"/>
    <n v="0"/>
    <n v="0"/>
    <n v="0"/>
    <n v="0"/>
    <n v="0"/>
    <n v="0"/>
    <n v="0"/>
    <n v="0"/>
    <n v="0"/>
    <n v="0"/>
    <n v="0"/>
    <n v="0"/>
    <n v="0"/>
    <n v="0"/>
    <n v="56"/>
    <n v="1"/>
    <n v="251"/>
    <n v="465"/>
    <n v="365"/>
    <n v="68"/>
    <n v="37"/>
    <n v="3121"/>
    <n v="724"/>
    <n v="0"/>
    <n v="20"/>
    <n v="746"/>
    <n v="720"/>
    <n v="1497"/>
  </r>
  <r>
    <x v="6"/>
    <x v="40"/>
    <x v="265"/>
    <x v="29"/>
    <n v="71"/>
    <n v="0"/>
    <n v="0"/>
    <n v="0"/>
    <n v="0"/>
    <n v="36"/>
    <n v="4"/>
    <n v="8"/>
    <n v="0"/>
    <n v="1"/>
    <n v="0"/>
    <n v="0"/>
    <n v="0"/>
    <n v="342"/>
    <n v="219"/>
    <n v="14"/>
    <n v="63"/>
    <n v="11"/>
    <n v="663"/>
    <n v="283"/>
    <n v="12"/>
    <n v="146"/>
    <n v="13"/>
    <n v="736"/>
    <n v="239"/>
    <n v="9"/>
    <n v="267"/>
    <n v="77"/>
    <n v="102"/>
    <n v="39"/>
    <n v="0"/>
    <n v="22"/>
    <n v="6"/>
    <n v="49"/>
    <n v="29"/>
    <n v="0"/>
    <n v="8"/>
    <n v="2"/>
    <n v="0"/>
    <n v="0"/>
    <n v="0"/>
    <n v="0"/>
    <n v="0"/>
    <n v="0"/>
    <n v="0"/>
    <n v="0"/>
    <n v="0"/>
    <n v="0"/>
    <n v="0"/>
    <n v="0"/>
    <n v="0"/>
    <n v="0"/>
    <n v="0"/>
    <n v="0"/>
    <n v="0"/>
    <n v="0"/>
    <n v="56"/>
    <n v="1"/>
    <n v="251"/>
    <n v="466"/>
    <n v="368"/>
    <n v="70"/>
    <n v="37"/>
    <n v="3122"/>
    <n v="769"/>
    <n v="0"/>
    <n v="20"/>
    <n v="741"/>
    <n v="713"/>
    <n v="1506"/>
  </r>
  <r>
    <x v="6"/>
    <x v="40"/>
    <x v="265"/>
    <x v="30"/>
    <n v="71"/>
    <n v="0"/>
    <n v="0"/>
    <n v="0"/>
    <n v="0"/>
    <n v="36"/>
    <n v="4"/>
    <n v="8"/>
    <n v="0"/>
    <n v="1"/>
    <n v="0"/>
    <n v="0"/>
    <n v="0"/>
    <n v="343"/>
    <n v="219"/>
    <n v="14"/>
    <n v="63"/>
    <n v="11"/>
    <n v="661"/>
    <n v="286"/>
    <n v="12"/>
    <n v="144"/>
    <n v="12"/>
    <n v="741"/>
    <n v="240"/>
    <n v="9"/>
    <n v="268"/>
    <n v="80"/>
    <n v="102"/>
    <n v="39"/>
    <n v="0"/>
    <n v="22"/>
    <n v="6"/>
    <n v="49"/>
    <n v="30"/>
    <n v="0"/>
    <n v="8"/>
    <n v="2"/>
    <n v="0"/>
    <n v="0"/>
    <n v="0"/>
    <n v="0"/>
    <n v="0"/>
    <n v="0"/>
    <n v="0"/>
    <n v="0"/>
    <n v="0"/>
    <n v="0"/>
    <n v="0"/>
    <n v="0"/>
    <n v="0"/>
    <n v="0"/>
    <n v="0"/>
    <n v="0"/>
    <n v="0"/>
    <n v="0"/>
    <n v="56"/>
    <n v="1"/>
    <n v="252"/>
    <n v="468"/>
    <n v="369"/>
    <n v="70"/>
    <n v="37"/>
    <n v="3131"/>
    <n v="782"/>
    <n v="0"/>
    <n v="20"/>
    <n v="740"/>
    <n v="719"/>
    <n v="1512"/>
  </r>
  <r>
    <x v="6"/>
    <x v="40"/>
    <x v="265"/>
    <x v="32"/>
    <n v="71"/>
    <n v="0"/>
    <n v="0"/>
    <n v="0"/>
    <n v="0"/>
    <n v="36"/>
    <n v="4"/>
    <n v="8"/>
    <n v="0"/>
    <n v="1"/>
    <n v="0"/>
    <n v="0"/>
    <n v="0"/>
    <n v="346"/>
    <n v="220"/>
    <n v="14"/>
    <n v="65"/>
    <n v="11"/>
    <n v="664"/>
    <n v="295"/>
    <n v="12"/>
    <n v="143"/>
    <n v="12"/>
    <n v="743"/>
    <n v="243"/>
    <n v="9"/>
    <n v="267"/>
    <n v="81"/>
    <n v="104"/>
    <n v="41"/>
    <n v="0"/>
    <n v="21"/>
    <n v="6"/>
    <n v="48"/>
    <n v="30"/>
    <n v="0"/>
    <n v="8"/>
    <n v="2"/>
    <n v="0"/>
    <n v="0"/>
    <n v="0"/>
    <n v="0"/>
    <n v="0"/>
    <n v="0"/>
    <n v="0"/>
    <n v="0"/>
    <n v="0"/>
    <n v="0"/>
    <n v="0"/>
    <n v="0"/>
    <n v="0"/>
    <n v="0"/>
    <n v="0"/>
    <n v="0"/>
    <n v="0"/>
    <n v="0"/>
    <n v="57"/>
    <n v="1"/>
    <n v="252"/>
    <n v="472"/>
    <n v="372"/>
    <n v="72"/>
    <n v="36"/>
    <n v="3145"/>
    <n v="813"/>
    <n v="0"/>
    <n v="20"/>
    <n v="734"/>
    <n v="718"/>
    <n v="1526"/>
  </r>
  <r>
    <x v="6"/>
    <x v="40"/>
    <x v="265"/>
    <x v="15"/>
    <n v="71"/>
    <n v="0"/>
    <n v="0"/>
    <n v="0"/>
    <n v="0"/>
    <n v="37"/>
    <n v="4"/>
    <n v="8"/>
    <n v="0"/>
    <n v="0"/>
    <n v="0"/>
    <n v="0"/>
    <n v="0"/>
    <n v="346"/>
    <n v="220"/>
    <n v="14"/>
    <n v="65"/>
    <n v="11"/>
    <n v="665"/>
    <n v="296"/>
    <n v="12"/>
    <n v="143"/>
    <n v="13"/>
    <n v="745"/>
    <n v="246"/>
    <n v="9"/>
    <n v="267"/>
    <n v="81"/>
    <n v="104"/>
    <n v="40"/>
    <n v="0"/>
    <n v="22"/>
    <n v="6"/>
    <n v="47"/>
    <n v="31"/>
    <n v="0"/>
    <n v="8"/>
    <n v="2"/>
    <n v="0"/>
    <n v="0"/>
    <n v="0"/>
    <n v="0"/>
    <n v="0"/>
    <n v="0"/>
    <n v="0"/>
    <n v="0"/>
    <n v="0"/>
    <n v="0"/>
    <n v="0"/>
    <n v="0"/>
    <n v="0"/>
    <n v="0"/>
    <n v="0"/>
    <n v="0"/>
    <n v="0"/>
    <n v="0"/>
    <n v="57"/>
    <n v="0"/>
    <n v="252"/>
    <n v="473"/>
    <n v="374"/>
    <n v="71"/>
    <n v="35"/>
    <n v="3143"/>
    <n v="821"/>
    <n v="0"/>
    <n v="20"/>
    <n v="734"/>
    <n v="718"/>
    <n v="1526"/>
  </r>
  <r>
    <x v="6"/>
    <x v="40"/>
    <x v="265"/>
    <x v="16"/>
    <n v="72"/>
    <n v="0"/>
    <n v="0"/>
    <n v="0"/>
    <n v="0"/>
    <n v="38"/>
    <n v="4"/>
    <n v="8"/>
    <n v="0"/>
    <n v="0"/>
    <n v="0"/>
    <n v="0"/>
    <n v="0"/>
    <n v="345"/>
    <n v="219"/>
    <n v="14"/>
    <n v="65"/>
    <n v="11"/>
    <n v="667"/>
    <n v="299"/>
    <n v="12"/>
    <n v="143"/>
    <n v="14"/>
    <n v="746"/>
    <n v="247"/>
    <n v="9"/>
    <n v="267"/>
    <n v="82"/>
    <n v="105"/>
    <n v="43"/>
    <n v="0"/>
    <n v="22"/>
    <n v="6"/>
    <n v="47"/>
    <n v="31"/>
    <n v="0"/>
    <n v="8"/>
    <n v="2"/>
    <n v="0"/>
    <n v="0"/>
    <n v="0"/>
    <n v="0"/>
    <n v="0"/>
    <n v="0"/>
    <n v="0"/>
    <n v="0"/>
    <n v="0"/>
    <n v="0"/>
    <n v="0"/>
    <n v="0"/>
    <n v="0"/>
    <n v="0"/>
    <n v="0"/>
    <n v="0"/>
    <n v="0"/>
    <n v="0"/>
    <n v="58"/>
    <n v="0"/>
    <n v="251"/>
    <n v="476"/>
    <n v="374"/>
    <n v="72"/>
    <n v="35"/>
    <n v="3139"/>
    <n v="827"/>
    <n v="0"/>
    <n v="20"/>
    <n v="733"/>
    <n v="718"/>
    <n v="1529"/>
  </r>
  <r>
    <x v="6"/>
    <x v="46"/>
    <x v="266"/>
    <x v="0"/>
    <n v="137"/>
    <n v="10"/>
    <n v="0"/>
    <n v="8"/>
    <n v="0"/>
    <n v="17"/>
    <n v="2"/>
    <n v="22"/>
    <n v="4"/>
    <n v="104"/>
    <n v="0"/>
    <n v="7"/>
    <n v="1"/>
    <n v="475"/>
    <n v="0"/>
    <n v="141"/>
    <n v="38"/>
    <n v="18"/>
    <n v="1492"/>
    <n v="0"/>
    <n v="61"/>
    <n v="416"/>
    <n v="49"/>
    <n v="1248"/>
    <n v="52"/>
    <n v="11"/>
    <n v="356"/>
    <n v="123"/>
    <n v="137"/>
    <n v="0"/>
    <n v="3"/>
    <n v="47"/>
    <n v="6"/>
    <n v="94"/>
    <n v="0"/>
    <n v="0"/>
    <n v="7"/>
    <n v="0"/>
    <n v="0"/>
    <n v="0"/>
    <n v="1"/>
    <n v="0"/>
    <n v="0"/>
    <n v="0"/>
    <n v="2"/>
    <n v="0"/>
    <n v="0"/>
    <n v="6"/>
    <n v="3"/>
    <n v="20"/>
    <n v="30"/>
    <n v="0"/>
    <n v="2"/>
    <n v="9"/>
    <m/>
    <m/>
    <m/>
    <m/>
    <m/>
    <m/>
    <m/>
    <m/>
    <m/>
    <m/>
    <m/>
    <m/>
    <m/>
    <m/>
    <m/>
    <m/>
  </r>
  <r>
    <x v="6"/>
    <x v="46"/>
    <x v="266"/>
    <x v="1"/>
    <n v="135"/>
    <n v="10"/>
    <n v="0"/>
    <n v="8"/>
    <n v="1"/>
    <n v="29"/>
    <n v="1"/>
    <n v="22"/>
    <n v="4"/>
    <n v="108"/>
    <n v="0"/>
    <n v="16"/>
    <n v="1"/>
    <n v="474"/>
    <n v="0"/>
    <n v="180"/>
    <n v="39"/>
    <n v="18"/>
    <n v="1491"/>
    <n v="0"/>
    <n v="167"/>
    <n v="415"/>
    <n v="47"/>
    <n v="1253"/>
    <n v="78"/>
    <n v="10"/>
    <n v="356"/>
    <n v="120"/>
    <n v="140"/>
    <n v="0"/>
    <n v="4"/>
    <n v="46"/>
    <n v="6"/>
    <n v="89"/>
    <n v="0"/>
    <n v="4"/>
    <n v="7"/>
    <n v="0"/>
    <n v="0"/>
    <n v="0"/>
    <n v="1"/>
    <n v="0"/>
    <n v="0"/>
    <n v="0"/>
    <n v="2"/>
    <n v="0"/>
    <n v="0"/>
    <n v="6"/>
    <n v="5"/>
    <n v="20"/>
    <n v="30"/>
    <n v="0"/>
    <n v="2"/>
    <n v="8"/>
    <m/>
    <m/>
    <m/>
    <m/>
    <m/>
    <m/>
    <m/>
    <m/>
    <m/>
    <m/>
    <m/>
    <m/>
    <m/>
    <m/>
    <m/>
    <m/>
  </r>
  <r>
    <x v="6"/>
    <x v="46"/>
    <x v="266"/>
    <x v="2"/>
    <n v="134"/>
    <n v="10"/>
    <n v="1"/>
    <n v="8"/>
    <n v="2"/>
    <n v="36"/>
    <n v="1"/>
    <n v="22"/>
    <n v="3"/>
    <n v="109"/>
    <n v="17"/>
    <n v="6"/>
    <n v="0"/>
    <n v="476"/>
    <n v="200"/>
    <n v="20"/>
    <n v="42"/>
    <n v="15"/>
    <n v="1487"/>
    <n v="221"/>
    <n v="30"/>
    <n v="407"/>
    <n v="44"/>
    <n v="1256"/>
    <n v="98"/>
    <n v="10"/>
    <n v="354"/>
    <n v="119"/>
    <n v="140"/>
    <n v="8"/>
    <n v="3"/>
    <n v="45"/>
    <n v="5"/>
    <n v="89"/>
    <n v="8"/>
    <n v="8"/>
    <n v="7"/>
    <n v="0"/>
    <n v="0"/>
    <n v="0"/>
    <n v="1"/>
    <n v="0"/>
    <n v="0"/>
    <n v="0"/>
    <n v="2"/>
    <n v="0"/>
    <n v="0"/>
    <n v="0"/>
    <n v="6"/>
    <n v="0"/>
    <n v="0"/>
    <n v="0"/>
    <n v="0"/>
    <n v="0"/>
    <n v="8"/>
    <n v="5"/>
    <n v="98"/>
    <n v="86"/>
    <n v="386"/>
    <n v="920"/>
    <n v="722"/>
    <n v="74"/>
    <n v="67"/>
    <m/>
    <m/>
    <m/>
    <m/>
    <m/>
    <m/>
    <m/>
  </r>
  <r>
    <x v="6"/>
    <x v="46"/>
    <x v="266"/>
    <x v="3"/>
    <n v="136"/>
    <n v="10"/>
    <n v="1"/>
    <n v="9"/>
    <n v="4"/>
    <n v="41"/>
    <n v="1"/>
    <n v="23"/>
    <n v="3"/>
    <n v="108"/>
    <n v="27"/>
    <n v="6"/>
    <n v="0"/>
    <n v="474"/>
    <n v="216"/>
    <n v="20"/>
    <n v="40"/>
    <n v="15"/>
    <n v="1487"/>
    <n v="258"/>
    <n v="30"/>
    <n v="404"/>
    <n v="44"/>
    <n v="1258"/>
    <n v="110"/>
    <n v="10"/>
    <n v="359"/>
    <n v="119"/>
    <n v="141"/>
    <n v="8"/>
    <n v="3"/>
    <n v="46"/>
    <n v="5"/>
    <n v="90"/>
    <n v="13"/>
    <n v="8"/>
    <n v="7"/>
    <n v="0"/>
    <n v="0"/>
    <n v="0"/>
    <n v="1"/>
    <n v="0"/>
    <n v="0"/>
    <n v="0"/>
    <n v="2"/>
    <n v="0"/>
    <n v="0"/>
    <n v="0"/>
    <n v="6"/>
    <n v="0"/>
    <n v="0"/>
    <n v="0"/>
    <n v="0"/>
    <n v="0"/>
    <n v="8"/>
    <n v="6"/>
    <n v="99"/>
    <n v="86"/>
    <n v="385"/>
    <n v="923"/>
    <n v="719"/>
    <n v="74"/>
    <n v="69"/>
    <m/>
    <m/>
    <m/>
    <m/>
    <m/>
    <m/>
    <m/>
  </r>
  <r>
    <x v="6"/>
    <x v="46"/>
    <x v="266"/>
    <x v="4"/>
    <n v="136"/>
    <n v="10"/>
    <n v="2"/>
    <n v="9"/>
    <n v="5"/>
    <n v="47"/>
    <n v="1"/>
    <n v="23"/>
    <n v="3"/>
    <n v="106"/>
    <n v="38"/>
    <n v="6"/>
    <n v="0"/>
    <n v="468"/>
    <n v="233"/>
    <n v="19"/>
    <n v="38"/>
    <n v="14"/>
    <n v="1486"/>
    <n v="293"/>
    <n v="30"/>
    <n v="402"/>
    <n v="43"/>
    <n v="1258"/>
    <n v="132"/>
    <n v="10"/>
    <n v="358"/>
    <n v="117"/>
    <n v="142"/>
    <n v="12"/>
    <n v="3"/>
    <n v="45"/>
    <n v="5"/>
    <n v="93"/>
    <n v="16"/>
    <n v="8"/>
    <n v="8"/>
    <n v="0"/>
    <n v="0"/>
    <n v="0"/>
    <n v="1"/>
    <n v="0"/>
    <n v="0"/>
    <n v="0"/>
    <n v="2"/>
    <n v="0"/>
    <n v="0"/>
    <n v="0"/>
    <n v="6"/>
    <n v="0"/>
    <n v="0"/>
    <n v="0"/>
    <n v="0"/>
    <n v="0"/>
    <n v="8"/>
    <n v="6"/>
    <n v="100"/>
    <n v="84"/>
    <n v="382"/>
    <n v="930"/>
    <n v="723"/>
    <n v="76"/>
    <n v="71"/>
    <m/>
    <m/>
    <m/>
    <m/>
    <m/>
    <m/>
    <m/>
  </r>
  <r>
    <x v="6"/>
    <x v="46"/>
    <x v="266"/>
    <x v="5"/>
    <n v="137"/>
    <n v="10"/>
    <n v="3"/>
    <n v="9"/>
    <n v="5"/>
    <n v="56"/>
    <n v="1"/>
    <n v="23"/>
    <n v="3"/>
    <n v="107"/>
    <n v="37"/>
    <n v="6"/>
    <n v="0"/>
    <n v="467"/>
    <n v="253"/>
    <n v="19"/>
    <n v="38"/>
    <n v="14"/>
    <n v="1487"/>
    <n v="346"/>
    <n v="30"/>
    <n v="399"/>
    <n v="42"/>
    <n v="1256"/>
    <n v="163"/>
    <n v="10"/>
    <n v="357"/>
    <n v="116"/>
    <n v="143"/>
    <n v="18"/>
    <n v="3"/>
    <n v="44"/>
    <n v="5"/>
    <n v="87"/>
    <n v="17"/>
    <n v="8"/>
    <n v="7"/>
    <n v="0"/>
    <n v="0"/>
    <n v="0"/>
    <n v="1"/>
    <n v="0"/>
    <n v="0"/>
    <n v="0"/>
    <n v="2"/>
    <n v="0"/>
    <n v="0"/>
    <n v="0"/>
    <n v="5"/>
    <n v="0"/>
    <n v="0"/>
    <n v="0"/>
    <n v="0"/>
    <n v="0"/>
    <n v="8"/>
    <n v="6"/>
    <n v="101"/>
    <n v="86"/>
    <n v="381"/>
    <n v="934"/>
    <n v="723"/>
    <n v="78"/>
    <n v="67"/>
    <m/>
    <m/>
    <m/>
    <m/>
    <m/>
    <m/>
    <m/>
  </r>
  <r>
    <x v="6"/>
    <x v="46"/>
    <x v="266"/>
    <x v="6"/>
    <n v="137"/>
    <n v="10"/>
    <n v="5"/>
    <n v="9"/>
    <n v="5"/>
    <n v="62"/>
    <n v="1"/>
    <n v="23"/>
    <n v="3"/>
    <n v="106"/>
    <n v="37"/>
    <n v="6"/>
    <n v="0"/>
    <n v="464"/>
    <n v="263"/>
    <n v="19"/>
    <n v="38"/>
    <n v="14"/>
    <n v="1484"/>
    <n v="390"/>
    <n v="30"/>
    <n v="394"/>
    <n v="40"/>
    <n v="1256"/>
    <n v="192"/>
    <n v="10"/>
    <n v="359"/>
    <n v="115"/>
    <n v="143"/>
    <n v="23"/>
    <n v="3"/>
    <n v="44"/>
    <n v="5"/>
    <n v="87"/>
    <n v="19"/>
    <n v="8"/>
    <n v="7"/>
    <n v="0"/>
    <n v="0"/>
    <n v="0"/>
    <n v="1"/>
    <n v="0"/>
    <n v="0"/>
    <n v="0"/>
    <n v="2"/>
    <n v="0"/>
    <n v="0"/>
    <n v="0"/>
    <n v="5"/>
    <n v="0"/>
    <n v="0"/>
    <n v="0"/>
    <n v="0"/>
    <n v="0"/>
    <n v="8"/>
    <n v="6"/>
    <n v="101"/>
    <n v="86"/>
    <n v="379"/>
    <n v="935"/>
    <n v="725"/>
    <n v="79"/>
    <n v="68"/>
    <m/>
    <m/>
    <m/>
    <m/>
    <m/>
    <m/>
    <m/>
  </r>
  <r>
    <x v="6"/>
    <x v="46"/>
    <x v="266"/>
    <x v="7"/>
    <n v="136"/>
    <n v="10"/>
    <n v="5"/>
    <n v="9"/>
    <n v="5"/>
    <n v="66"/>
    <n v="1"/>
    <n v="23"/>
    <n v="3"/>
    <n v="105"/>
    <n v="47"/>
    <n v="6"/>
    <n v="0"/>
    <n v="463"/>
    <n v="272"/>
    <n v="19"/>
    <n v="38"/>
    <n v="14"/>
    <n v="1489"/>
    <n v="429"/>
    <n v="31"/>
    <n v="396"/>
    <n v="39"/>
    <n v="1250"/>
    <n v="243"/>
    <n v="10"/>
    <n v="352"/>
    <n v="114"/>
    <n v="143"/>
    <n v="24"/>
    <n v="3"/>
    <n v="43"/>
    <n v="5"/>
    <n v="86"/>
    <n v="18"/>
    <n v="8"/>
    <n v="7"/>
    <n v="0"/>
    <n v="0"/>
    <n v="0"/>
    <n v="1"/>
    <n v="0"/>
    <n v="0"/>
    <n v="0"/>
    <n v="2"/>
    <n v="0"/>
    <n v="0"/>
    <n v="0"/>
    <n v="5"/>
    <n v="0"/>
    <n v="0"/>
    <n v="0"/>
    <n v="0"/>
    <n v="0"/>
    <n v="8"/>
    <n v="7"/>
    <n v="102"/>
    <n v="88"/>
    <n v="379"/>
    <n v="940"/>
    <n v="727"/>
    <n v="79"/>
    <n v="68"/>
    <m/>
    <m/>
    <m/>
    <m/>
    <m/>
    <m/>
    <m/>
  </r>
  <r>
    <x v="6"/>
    <x v="46"/>
    <x v="266"/>
    <x v="8"/>
    <n v="137"/>
    <n v="10"/>
    <n v="6"/>
    <n v="9"/>
    <n v="5"/>
    <n v="71"/>
    <n v="1"/>
    <n v="23"/>
    <n v="3"/>
    <n v="103"/>
    <n v="48"/>
    <n v="6"/>
    <n v="0"/>
    <n v="467"/>
    <n v="290"/>
    <n v="19"/>
    <n v="38"/>
    <n v="14"/>
    <n v="1490"/>
    <n v="470"/>
    <n v="30"/>
    <n v="394"/>
    <n v="39"/>
    <n v="1247"/>
    <n v="307"/>
    <n v="10"/>
    <n v="349"/>
    <n v="114"/>
    <n v="143"/>
    <n v="27"/>
    <n v="3"/>
    <n v="42"/>
    <n v="5"/>
    <n v="87"/>
    <n v="22"/>
    <n v="8"/>
    <n v="7"/>
    <n v="0"/>
    <n v="0"/>
    <n v="0"/>
    <n v="1"/>
    <n v="0"/>
    <n v="0"/>
    <n v="0"/>
    <n v="2"/>
    <n v="0"/>
    <n v="0"/>
    <n v="0"/>
    <n v="5"/>
    <n v="0"/>
    <n v="0"/>
    <n v="0"/>
    <n v="0"/>
    <n v="0"/>
    <n v="8"/>
    <n v="7"/>
    <n v="103"/>
    <n v="87"/>
    <n v="383"/>
    <n v="949"/>
    <n v="730"/>
    <n v="80"/>
    <n v="69"/>
    <n v="5673"/>
    <n v="624"/>
    <n v="0"/>
    <n v="33"/>
    <n v="1679"/>
    <n v="1035"/>
    <n v="2611"/>
  </r>
  <r>
    <x v="6"/>
    <x v="46"/>
    <x v="266"/>
    <x v="9"/>
    <n v="137"/>
    <n v="10"/>
    <n v="6"/>
    <n v="9"/>
    <n v="5"/>
    <n v="73"/>
    <n v="1"/>
    <n v="23"/>
    <n v="3"/>
    <n v="103"/>
    <n v="57"/>
    <n v="6"/>
    <n v="0"/>
    <n v="470"/>
    <n v="313"/>
    <n v="19"/>
    <n v="37"/>
    <n v="14"/>
    <n v="1489"/>
    <n v="520"/>
    <n v="31"/>
    <n v="389"/>
    <n v="38"/>
    <n v="1246"/>
    <n v="376"/>
    <n v="10"/>
    <n v="347"/>
    <n v="114"/>
    <n v="144"/>
    <n v="34"/>
    <n v="3"/>
    <n v="43"/>
    <n v="5"/>
    <n v="88"/>
    <n v="27"/>
    <n v="8"/>
    <n v="7"/>
    <n v="0"/>
    <n v="0"/>
    <n v="0"/>
    <n v="1"/>
    <n v="0"/>
    <n v="0"/>
    <n v="0"/>
    <n v="2"/>
    <n v="0"/>
    <n v="0"/>
    <n v="0"/>
    <n v="5"/>
    <n v="0"/>
    <n v="0"/>
    <n v="0"/>
    <n v="0"/>
    <n v="0"/>
    <n v="8"/>
    <n v="7"/>
    <n v="103"/>
    <n v="88"/>
    <n v="386"/>
    <n v="954"/>
    <n v="731"/>
    <n v="80"/>
    <n v="70"/>
    <n v="5682"/>
    <n v="871"/>
    <n v="0"/>
    <n v="33"/>
    <n v="1684"/>
    <n v="1019"/>
    <n v="2629"/>
  </r>
  <r>
    <x v="6"/>
    <x v="46"/>
    <x v="266"/>
    <x v="10"/>
    <n v="136"/>
    <n v="10"/>
    <n v="6"/>
    <n v="9"/>
    <n v="5"/>
    <n v="72"/>
    <n v="1"/>
    <n v="23"/>
    <n v="3"/>
    <n v="103"/>
    <n v="59"/>
    <n v="7"/>
    <n v="0"/>
    <n v="471"/>
    <n v="317"/>
    <n v="19"/>
    <n v="38"/>
    <n v="14"/>
    <n v="1486"/>
    <n v="545"/>
    <n v="31"/>
    <n v="386"/>
    <n v="36"/>
    <n v="1249"/>
    <n v="402"/>
    <n v="10"/>
    <n v="344"/>
    <n v="114"/>
    <n v="145"/>
    <n v="35"/>
    <n v="3"/>
    <n v="44"/>
    <n v="5"/>
    <n v="87"/>
    <n v="31"/>
    <n v="8"/>
    <n v="7"/>
    <n v="0"/>
    <n v="0"/>
    <n v="0"/>
    <n v="1"/>
    <n v="0"/>
    <n v="0"/>
    <n v="0"/>
    <n v="2"/>
    <n v="0"/>
    <n v="0"/>
    <n v="0"/>
    <n v="5"/>
    <n v="0"/>
    <n v="0"/>
    <n v="0"/>
    <n v="0"/>
    <n v="0"/>
    <n v="8"/>
    <n v="7"/>
    <n v="104"/>
    <n v="87"/>
    <n v="386"/>
    <n v="956"/>
    <n v="737"/>
    <n v="80"/>
    <n v="69"/>
    <n v="5683"/>
    <n v="964"/>
    <n v="0"/>
    <n v="33"/>
    <n v="1682"/>
    <n v="1010"/>
    <n v="2651"/>
  </r>
  <r>
    <x v="6"/>
    <x v="46"/>
    <x v="266"/>
    <x v="11"/>
    <n v="136"/>
    <n v="10"/>
    <n v="7"/>
    <n v="9"/>
    <n v="5"/>
    <n v="74"/>
    <n v="1"/>
    <n v="23"/>
    <n v="3"/>
    <n v="103"/>
    <n v="59"/>
    <n v="7"/>
    <n v="0"/>
    <n v="473"/>
    <n v="322"/>
    <n v="19"/>
    <n v="39"/>
    <n v="14"/>
    <n v="1485"/>
    <n v="560"/>
    <n v="31"/>
    <n v="379"/>
    <n v="35"/>
    <n v="1252"/>
    <n v="426"/>
    <n v="9"/>
    <n v="345"/>
    <n v="116"/>
    <n v="146"/>
    <n v="37"/>
    <n v="3"/>
    <n v="44"/>
    <n v="4"/>
    <n v="87"/>
    <n v="31"/>
    <n v="8"/>
    <n v="7"/>
    <n v="0"/>
    <n v="0"/>
    <n v="0"/>
    <n v="1"/>
    <n v="0"/>
    <n v="0"/>
    <n v="0"/>
    <n v="2"/>
    <n v="0"/>
    <n v="0"/>
    <n v="0"/>
    <n v="5"/>
    <n v="0"/>
    <n v="0"/>
    <n v="0"/>
    <n v="0"/>
    <n v="0"/>
    <n v="8"/>
    <n v="7"/>
    <n v="104"/>
    <n v="87"/>
    <n v="388"/>
    <n v="963"/>
    <n v="738"/>
    <n v="82"/>
    <n v="69"/>
    <n v="5690"/>
    <n v="1042"/>
    <n v="0"/>
    <n v="32"/>
    <n v="1679"/>
    <n v="1004"/>
    <n v="2675"/>
  </r>
  <r>
    <x v="6"/>
    <x v="46"/>
    <x v="266"/>
    <x v="29"/>
    <n v="135"/>
    <n v="10"/>
    <n v="7"/>
    <n v="9"/>
    <n v="5"/>
    <n v="74"/>
    <n v="1"/>
    <n v="23"/>
    <n v="3"/>
    <n v="101"/>
    <n v="57"/>
    <n v="6"/>
    <n v="0"/>
    <n v="472"/>
    <n v="324"/>
    <n v="19"/>
    <n v="38"/>
    <n v="13"/>
    <n v="1487"/>
    <n v="577"/>
    <n v="31"/>
    <n v="376"/>
    <n v="33"/>
    <n v="1252"/>
    <n v="445"/>
    <n v="9"/>
    <n v="344"/>
    <n v="113"/>
    <n v="146"/>
    <n v="38"/>
    <n v="3"/>
    <n v="44"/>
    <n v="4"/>
    <n v="88"/>
    <n v="33"/>
    <n v="8"/>
    <n v="6"/>
    <n v="0"/>
    <n v="0"/>
    <n v="0"/>
    <n v="1"/>
    <n v="0"/>
    <n v="0"/>
    <n v="0"/>
    <n v="2"/>
    <n v="0"/>
    <n v="0"/>
    <n v="0"/>
    <n v="4"/>
    <n v="0"/>
    <n v="0"/>
    <n v="0"/>
    <n v="0"/>
    <n v="0"/>
    <n v="8"/>
    <n v="7"/>
    <n v="103"/>
    <n v="86"/>
    <n v="391"/>
    <n v="971"/>
    <n v="741"/>
    <n v="82"/>
    <n v="70"/>
    <n v="5692"/>
    <n v="1115"/>
    <n v="0"/>
    <n v="31"/>
    <n v="1686"/>
    <n v="993"/>
    <n v="2689"/>
  </r>
  <r>
    <x v="6"/>
    <x v="46"/>
    <x v="266"/>
    <x v="30"/>
    <n v="135"/>
    <n v="10"/>
    <n v="7"/>
    <n v="9"/>
    <n v="5"/>
    <n v="76"/>
    <n v="1"/>
    <n v="23"/>
    <n v="3"/>
    <n v="103"/>
    <n v="58"/>
    <n v="6"/>
    <n v="0"/>
    <n v="475"/>
    <n v="327"/>
    <n v="19"/>
    <n v="38"/>
    <n v="14"/>
    <n v="1488"/>
    <n v="575"/>
    <n v="31"/>
    <n v="377"/>
    <n v="35"/>
    <n v="1254"/>
    <n v="449"/>
    <n v="9"/>
    <n v="344"/>
    <n v="114"/>
    <n v="146"/>
    <n v="38"/>
    <n v="3"/>
    <n v="44"/>
    <n v="4"/>
    <n v="86"/>
    <n v="34"/>
    <n v="7"/>
    <n v="6"/>
    <n v="0"/>
    <n v="0"/>
    <n v="0"/>
    <n v="1"/>
    <n v="0"/>
    <n v="0"/>
    <n v="0"/>
    <n v="2"/>
    <n v="0"/>
    <n v="0"/>
    <n v="0"/>
    <n v="4"/>
    <n v="0"/>
    <n v="0"/>
    <n v="0"/>
    <n v="0"/>
    <n v="0"/>
    <n v="8"/>
    <n v="7"/>
    <n v="103"/>
    <n v="88"/>
    <n v="393"/>
    <n v="972"/>
    <n v="741"/>
    <n v="84"/>
    <n v="69"/>
    <n v="5705"/>
    <n v="1137"/>
    <n v="0"/>
    <n v="31"/>
    <n v="1697"/>
    <n v="985"/>
    <n v="2694"/>
  </r>
  <r>
    <x v="6"/>
    <x v="46"/>
    <x v="266"/>
    <x v="32"/>
    <n v="135"/>
    <n v="11"/>
    <n v="8"/>
    <n v="9"/>
    <n v="5"/>
    <n v="76"/>
    <n v="1"/>
    <n v="21"/>
    <n v="3"/>
    <n v="103"/>
    <n v="57"/>
    <n v="6"/>
    <n v="0"/>
    <n v="475"/>
    <n v="331"/>
    <n v="19"/>
    <n v="38"/>
    <n v="14"/>
    <n v="1488"/>
    <n v="585"/>
    <n v="32"/>
    <n v="379"/>
    <n v="32"/>
    <n v="1255"/>
    <n v="459"/>
    <n v="10"/>
    <n v="342"/>
    <n v="114"/>
    <n v="145"/>
    <n v="39"/>
    <n v="3"/>
    <n v="42"/>
    <n v="4"/>
    <n v="87"/>
    <n v="37"/>
    <n v="7"/>
    <n v="6"/>
    <n v="0"/>
    <n v="0"/>
    <n v="0"/>
    <n v="1"/>
    <n v="0"/>
    <n v="0"/>
    <n v="0"/>
    <n v="2"/>
    <n v="0"/>
    <n v="0"/>
    <n v="0"/>
    <n v="4"/>
    <n v="0"/>
    <n v="0"/>
    <n v="0"/>
    <n v="0"/>
    <n v="0"/>
    <n v="9"/>
    <n v="7"/>
    <n v="103"/>
    <n v="88"/>
    <n v="393"/>
    <n v="973"/>
    <n v="745"/>
    <n v="85"/>
    <n v="70"/>
    <n v="5696"/>
    <n v="1180"/>
    <n v="0"/>
    <n v="34"/>
    <n v="1687"/>
    <n v="973"/>
    <n v="2707"/>
  </r>
  <r>
    <x v="6"/>
    <x v="46"/>
    <x v="266"/>
    <x v="15"/>
    <n v="136"/>
    <n v="11"/>
    <n v="8"/>
    <n v="9"/>
    <n v="5"/>
    <n v="77"/>
    <n v="1"/>
    <n v="22"/>
    <n v="3"/>
    <n v="105"/>
    <n v="57"/>
    <n v="6"/>
    <n v="0"/>
    <n v="479"/>
    <n v="333"/>
    <n v="20"/>
    <n v="39"/>
    <n v="14"/>
    <n v="1487"/>
    <n v="585"/>
    <n v="32"/>
    <n v="380"/>
    <n v="32"/>
    <n v="1260"/>
    <n v="463"/>
    <n v="11"/>
    <n v="343"/>
    <n v="117"/>
    <n v="145"/>
    <n v="41"/>
    <n v="3"/>
    <n v="42"/>
    <n v="4"/>
    <n v="87"/>
    <n v="37"/>
    <n v="7"/>
    <n v="6"/>
    <n v="0"/>
    <n v="0"/>
    <n v="0"/>
    <n v="1"/>
    <n v="0"/>
    <n v="0"/>
    <n v="0"/>
    <n v="2"/>
    <n v="0"/>
    <n v="0"/>
    <n v="0"/>
    <n v="6"/>
    <n v="0"/>
    <n v="0"/>
    <n v="0"/>
    <n v="0"/>
    <n v="0"/>
    <n v="9"/>
    <n v="7"/>
    <n v="103"/>
    <n v="88"/>
    <n v="395"/>
    <n v="973"/>
    <n v="751"/>
    <n v="85"/>
    <n v="70"/>
    <n v="5707"/>
    <n v="1194"/>
    <n v="0"/>
    <n v="35"/>
    <n v="1687"/>
    <n v="973"/>
    <n v="2725"/>
  </r>
  <r>
    <x v="6"/>
    <x v="46"/>
    <x v="266"/>
    <x v="16"/>
    <n v="136"/>
    <n v="11"/>
    <n v="8"/>
    <n v="9"/>
    <n v="5"/>
    <n v="78"/>
    <n v="1"/>
    <n v="22"/>
    <n v="3"/>
    <n v="103"/>
    <n v="56"/>
    <n v="6"/>
    <n v="0"/>
    <n v="480"/>
    <n v="335"/>
    <n v="21"/>
    <n v="39"/>
    <n v="14"/>
    <n v="1493"/>
    <n v="595"/>
    <n v="31"/>
    <n v="382"/>
    <n v="31"/>
    <n v="1262"/>
    <n v="463"/>
    <n v="11"/>
    <n v="347"/>
    <n v="115"/>
    <n v="144"/>
    <n v="40"/>
    <n v="3"/>
    <n v="41"/>
    <n v="4"/>
    <n v="86"/>
    <n v="36"/>
    <n v="7"/>
    <n v="6"/>
    <n v="0"/>
    <n v="0"/>
    <n v="0"/>
    <n v="1"/>
    <n v="0"/>
    <n v="0"/>
    <n v="0"/>
    <n v="2"/>
    <n v="0"/>
    <n v="0"/>
    <n v="0"/>
    <n v="6"/>
    <n v="0"/>
    <n v="0"/>
    <n v="0"/>
    <n v="0"/>
    <n v="0"/>
    <n v="9"/>
    <n v="7"/>
    <n v="103"/>
    <n v="87"/>
    <n v="395"/>
    <n v="981"/>
    <n v="752"/>
    <n v="86"/>
    <n v="69"/>
    <n v="5702"/>
    <n v="1210"/>
    <n v="0"/>
    <n v="38"/>
    <n v="1687"/>
    <n v="966"/>
    <n v="2731"/>
  </r>
  <r>
    <x v="6"/>
    <x v="46"/>
    <x v="266"/>
    <x v="16"/>
    <m/>
    <m/>
    <m/>
    <m/>
    <m/>
    <m/>
    <m/>
    <m/>
    <m/>
    <m/>
    <m/>
    <m/>
    <m/>
    <m/>
    <m/>
    <m/>
    <m/>
    <m/>
    <m/>
    <m/>
    <m/>
    <m/>
    <m/>
    <n v="1"/>
    <m/>
    <m/>
    <m/>
    <m/>
    <m/>
    <m/>
    <m/>
    <m/>
    <m/>
    <m/>
    <m/>
    <m/>
    <m/>
    <m/>
    <m/>
    <m/>
    <m/>
    <m/>
    <m/>
    <m/>
    <m/>
    <m/>
    <m/>
    <m/>
    <m/>
    <m/>
    <m/>
    <m/>
    <m/>
    <m/>
    <m/>
    <m/>
    <m/>
    <m/>
    <m/>
    <m/>
    <m/>
    <m/>
    <m/>
    <n v="2"/>
    <m/>
    <m/>
    <m/>
    <m/>
    <n v="1"/>
    <m/>
  </r>
  <r>
    <x v="6"/>
    <x v="42"/>
    <x v="267"/>
    <x v="16"/>
    <m/>
    <m/>
    <m/>
    <m/>
    <m/>
    <m/>
    <m/>
    <m/>
    <m/>
    <m/>
    <m/>
    <m/>
    <m/>
    <m/>
    <m/>
    <m/>
    <m/>
    <m/>
    <m/>
    <m/>
    <m/>
    <m/>
    <m/>
    <n v="6"/>
    <m/>
    <m/>
    <m/>
    <n v="6"/>
    <m/>
    <m/>
    <m/>
    <m/>
    <m/>
    <m/>
    <m/>
    <m/>
    <m/>
    <m/>
    <m/>
    <m/>
    <m/>
    <m/>
    <m/>
    <m/>
    <m/>
    <m/>
    <m/>
    <m/>
    <m/>
    <m/>
    <m/>
    <m/>
    <m/>
    <m/>
    <m/>
    <m/>
    <m/>
    <m/>
    <m/>
    <m/>
    <m/>
    <m/>
    <m/>
    <n v="32"/>
    <m/>
    <m/>
    <m/>
    <m/>
    <n v="32"/>
    <m/>
  </r>
  <r>
    <x v="6"/>
    <x v="42"/>
    <x v="267"/>
    <x v="16"/>
    <n v="76"/>
    <n v="6"/>
    <n v="3"/>
    <m/>
    <m/>
    <n v="51"/>
    <n v="2"/>
    <n v="4"/>
    <n v="4"/>
    <n v="43"/>
    <n v="34"/>
    <m/>
    <n v="1"/>
    <n v="402"/>
    <n v="335"/>
    <n v="7"/>
    <n v="16"/>
    <n v="23"/>
    <n v="717"/>
    <n v="90"/>
    <n v="9"/>
    <n v="74"/>
    <n v="41"/>
    <n v="693"/>
    <n v="78"/>
    <n v="19"/>
    <n v="73"/>
    <n v="48"/>
    <n v="105"/>
    <n v="7"/>
    <m/>
    <n v="9"/>
    <n v="17"/>
    <n v="116"/>
    <n v="97"/>
    <n v="1"/>
    <n v="1"/>
    <n v="2"/>
    <m/>
    <m/>
    <m/>
    <m/>
    <m/>
    <m/>
    <m/>
    <m/>
    <m/>
    <m/>
    <m/>
    <m/>
    <m/>
    <m/>
    <m/>
    <m/>
    <n v="6"/>
    <m/>
    <n v="65"/>
    <n v="41"/>
    <n v="353"/>
    <n v="578"/>
    <n v="540"/>
    <n v="77"/>
    <n v="111"/>
    <n v="2945"/>
    <n v="984"/>
    <m/>
    <n v="34"/>
    <n v="240"/>
    <n v="706"/>
    <n v="1855"/>
  </r>
  <r>
    <x v="6"/>
    <x v="43"/>
    <x v="268"/>
    <x v="0"/>
    <n v="102"/>
    <n v="6"/>
    <n v="1"/>
    <n v="0"/>
    <n v="0"/>
    <n v="45"/>
    <n v="1"/>
    <n v="0"/>
    <n v="5"/>
    <n v="15"/>
    <n v="0"/>
    <n v="13"/>
    <n v="0"/>
    <n v="963"/>
    <n v="0"/>
    <n v="640"/>
    <n v="16"/>
    <n v="39"/>
    <n v="845"/>
    <n v="0"/>
    <n v="103"/>
    <n v="7"/>
    <n v="97"/>
    <n v="1371"/>
    <n v="137"/>
    <n v="17"/>
    <n v="0"/>
    <n v="145"/>
    <n v="103"/>
    <n v="0"/>
    <n v="3"/>
    <n v="2"/>
    <n v="19"/>
    <n v="84"/>
    <n v="0"/>
    <n v="24"/>
    <n v="1"/>
    <n v="0"/>
    <n v="0"/>
    <n v="1"/>
    <n v="0"/>
    <n v="0"/>
    <n v="0"/>
    <n v="0"/>
    <n v="0"/>
    <n v="0"/>
    <n v="0"/>
    <n v="0"/>
    <n v="0"/>
    <n v="21"/>
    <n v="16"/>
    <n v="0"/>
    <n v="0"/>
    <n v="1"/>
    <m/>
    <m/>
    <m/>
    <m/>
    <m/>
    <m/>
    <m/>
    <m/>
    <m/>
    <m/>
    <m/>
    <m/>
    <m/>
    <m/>
    <m/>
    <m/>
  </r>
  <r>
    <x v="6"/>
    <x v="43"/>
    <x v="268"/>
    <x v="1"/>
    <n v="102"/>
    <n v="6"/>
    <n v="4"/>
    <n v="0"/>
    <n v="0"/>
    <n v="55"/>
    <n v="1"/>
    <n v="0"/>
    <n v="5"/>
    <n v="15"/>
    <n v="0"/>
    <n v="13"/>
    <n v="0"/>
    <n v="963"/>
    <n v="0"/>
    <n v="693"/>
    <n v="16"/>
    <n v="39"/>
    <n v="846"/>
    <n v="0"/>
    <n v="150"/>
    <n v="7"/>
    <n v="96"/>
    <n v="1370"/>
    <n v="228"/>
    <n v="17"/>
    <n v="0"/>
    <n v="145"/>
    <n v="102"/>
    <n v="0"/>
    <n v="3"/>
    <n v="2"/>
    <n v="19"/>
    <n v="84"/>
    <n v="0"/>
    <n v="44"/>
    <n v="1"/>
    <n v="0"/>
    <n v="0"/>
    <n v="1"/>
    <n v="0"/>
    <n v="0"/>
    <n v="0"/>
    <n v="0"/>
    <n v="0"/>
    <n v="0"/>
    <n v="0"/>
    <n v="0"/>
    <n v="0"/>
    <n v="21"/>
    <n v="16"/>
    <n v="0"/>
    <n v="0"/>
    <n v="1"/>
    <m/>
    <m/>
    <m/>
    <m/>
    <m/>
    <m/>
    <m/>
    <m/>
    <m/>
    <m/>
    <m/>
    <m/>
    <m/>
    <m/>
    <m/>
    <m/>
  </r>
  <r>
    <x v="6"/>
    <x v="43"/>
    <x v="268"/>
    <x v="2"/>
    <n v="102"/>
    <n v="7"/>
    <n v="5"/>
    <n v="0"/>
    <n v="0"/>
    <n v="62"/>
    <n v="1"/>
    <n v="0"/>
    <n v="5"/>
    <n v="15"/>
    <n v="13"/>
    <n v="0"/>
    <n v="0"/>
    <n v="966"/>
    <n v="747"/>
    <n v="21"/>
    <n v="16"/>
    <n v="41"/>
    <n v="844"/>
    <n v="227"/>
    <n v="16"/>
    <n v="8"/>
    <n v="93"/>
    <n v="1369"/>
    <n v="393"/>
    <n v="17"/>
    <n v="0"/>
    <n v="144"/>
    <n v="103"/>
    <n v="4"/>
    <n v="0"/>
    <n v="1"/>
    <n v="20"/>
    <n v="86"/>
    <n v="52"/>
    <n v="1"/>
    <n v="1"/>
    <n v="0"/>
    <n v="0"/>
    <n v="1"/>
    <n v="0"/>
    <n v="0"/>
    <n v="0"/>
    <n v="0"/>
    <n v="0"/>
    <n v="0"/>
    <n v="0"/>
    <n v="0"/>
    <n v="0"/>
    <n v="0"/>
    <n v="0"/>
    <n v="0"/>
    <n v="0"/>
    <n v="0"/>
    <n v="6"/>
    <n v="0"/>
    <n v="96"/>
    <n v="14"/>
    <n v="881"/>
    <n v="694"/>
    <n v="1191"/>
    <n v="76"/>
    <n v="82"/>
    <m/>
    <m/>
    <m/>
    <m/>
    <m/>
    <m/>
    <m/>
  </r>
  <r>
    <x v="6"/>
    <x v="43"/>
    <x v="268"/>
    <x v="3"/>
    <n v="101"/>
    <n v="7"/>
    <n v="6"/>
    <n v="0"/>
    <n v="0"/>
    <n v="71"/>
    <n v="1"/>
    <n v="0"/>
    <n v="5"/>
    <n v="15"/>
    <n v="14"/>
    <n v="0"/>
    <n v="0"/>
    <n v="971"/>
    <n v="775"/>
    <n v="21"/>
    <n v="16"/>
    <n v="42"/>
    <n v="844"/>
    <n v="301"/>
    <n v="16"/>
    <n v="8"/>
    <n v="91"/>
    <n v="1368"/>
    <n v="493"/>
    <n v="17"/>
    <n v="0"/>
    <n v="141"/>
    <n v="103"/>
    <n v="6"/>
    <n v="0"/>
    <n v="1"/>
    <n v="20"/>
    <n v="86"/>
    <n v="57"/>
    <n v="1"/>
    <n v="1"/>
    <n v="0"/>
    <n v="0"/>
    <n v="1"/>
    <n v="0"/>
    <n v="0"/>
    <n v="0"/>
    <n v="0"/>
    <n v="0"/>
    <n v="0"/>
    <n v="0"/>
    <n v="0"/>
    <n v="0"/>
    <n v="0"/>
    <n v="0"/>
    <n v="0"/>
    <n v="0"/>
    <n v="0"/>
    <n v="6"/>
    <n v="0"/>
    <n v="95"/>
    <n v="14"/>
    <n v="884"/>
    <n v="698"/>
    <n v="1195"/>
    <n v="76"/>
    <n v="82"/>
    <m/>
    <m/>
    <m/>
    <m/>
    <m/>
    <m/>
    <m/>
  </r>
  <r>
    <x v="6"/>
    <x v="43"/>
    <x v="268"/>
    <x v="4"/>
    <n v="101"/>
    <n v="7"/>
    <n v="6"/>
    <n v="0"/>
    <n v="0"/>
    <n v="73"/>
    <n v="1"/>
    <n v="0"/>
    <n v="5"/>
    <n v="15"/>
    <n v="14"/>
    <n v="0"/>
    <n v="0"/>
    <n v="963"/>
    <n v="796"/>
    <n v="21"/>
    <n v="16"/>
    <n v="39"/>
    <n v="839"/>
    <n v="387"/>
    <n v="16"/>
    <n v="8"/>
    <n v="90"/>
    <n v="1362"/>
    <n v="662"/>
    <n v="17"/>
    <n v="1"/>
    <n v="138"/>
    <n v="103"/>
    <n v="11"/>
    <n v="0"/>
    <n v="1"/>
    <n v="20"/>
    <n v="84"/>
    <n v="59"/>
    <n v="1"/>
    <n v="1"/>
    <n v="0"/>
    <n v="0"/>
    <n v="1"/>
    <n v="0"/>
    <n v="0"/>
    <n v="0"/>
    <n v="0"/>
    <n v="0"/>
    <n v="0"/>
    <n v="0"/>
    <n v="0"/>
    <n v="0"/>
    <n v="0"/>
    <n v="0"/>
    <n v="0"/>
    <n v="0"/>
    <n v="0"/>
    <n v="6"/>
    <n v="0"/>
    <n v="95"/>
    <n v="14"/>
    <n v="880"/>
    <n v="695"/>
    <n v="1194"/>
    <n v="76"/>
    <n v="80"/>
    <m/>
    <m/>
    <m/>
    <m/>
    <m/>
    <m/>
    <m/>
  </r>
  <r>
    <x v="6"/>
    <x v="43"/>
    <x v="268"/>
    <x v="5"/>
    <n v="101"/>
    <n v="7"/>
    <n v="6"/>
    <n v="0"/>
    <n v="0"/>
    <n v="82"/>
    <n v="1"/>
    <n v="0"/>
    <n v="4"/>
    <n v="15"/>
    <n v="14"/>
    <n v="0"/>
    <n v="0"/>
    <n v="963"/>
    <n v="815"/>
    <n v="21"/>
    <n v="16"/>
    <n v="38"/>
    <n v="837"/>
    <n v="474"/>
    <n v="16"/>
    <n v="8"/>
    <n v="87"/>
    <n v="1360"/>
    <n v="848"/>
    <n v="17"/>
    <n v="1"/>
    <n v="136"/>
    <n v="103"/>
    <n v="18"/>
    <n v="0"/>
    <n v="1"/>
    <n v="20"/>
    <n v="87"/>
    <n v="68"/>
    <n v="1"/>
    <n v="1"/>
    <n v="0"/>
    <n v="0"/>
    <n v="1"/>
    <n v="0"/>
    <n v="0"/>
    <n v="0"/>
    <n v="0"/>
    <n v="0"/>
    <n v="0"/>
    <n v="0"/>
    <n v="0"/>
    <n v="0"/>
    <n v="0"/>
    <n v="0"/>
    <n v="0"/>
    <n v="0"/>
    <n v="0"/>
    <n v="6"/>
    <n v="0"/>
    <n v="95"/>
    <n v="14"/>
    <n v="880"/>
    <n v="699"/>
    <n v="1193"/>
    <n v="77"/>
    <n v="83"/>
    <m/>
    <m/>
    <m/>
    <m/>
    <m/>
    <m/>
    <m/>
  </r>
  <r>
    <x v="6"/>
    <x v="43"/>
    <x v="268"/>
    <x v="6"/>
    <n v="102"/>
    <n v="7"/>
    <n v="6"/>
    <n v="0"/>
    <n v="0"/>
    <n v="86"/>
    <n v="1"/>
    <n v="0"/>
    <n v="4"/>
    <n v="15"/>
    <n v="14"/>
    <n v="0"/>
    <n v="0"/>
    <n v="963"/>
    <n v="826"/>
    <n v="21"/>
    <n v="16"/>
    <n v="39"/>
    <n v="835"/>
    <n v="512"/>
    <n v="16"/>
    <n v="8"/>
    <n v="87"/>
    <n v="1360"/>
    <n v="945"/>
    <n v="17"/>
    <n v="1"/>
    <n v="135"/>
    <n v="103"/>
    <n v="23"/>
    <n v="0"/>
    <n v="1"/>
    <n v="20"/>
    <n v="87"/>
    <n v="71"/>
    <n v="1"/>
    <n v="1"/>
    <n v="0"/>
    <n v="0"/>
    <n v="1"/>
    <n v="0"/>
    <n v="0"/>
    <n v="0"/>
    <n v="0"/>
    <n v="0"/>
    <n v="0"/>
    <n v="0"/>
    <n v="0"/>
    <n v="0"/>
    <n v="0"/>
    <n v="0"/>
    <n v="0"/>
    <n v="0"/>
    <n v="0"/>
    <n v="6"/>
    <n v="0"/>
    <n v="96"/>
    <n v="14"/>
    <n v="879"/>
    <n v="697"/>
    <n v="1195"/>
    <n v="76"/>
    <n v="83"/>
    <m/>
    <m/>
    <m/>
    <m/>
    <m/>
    <m/>
    <m/>
  </r>
  <r>
    <x v="6"/>
    <x v="43"/>
    <x v="268"/>
    <x v="7"/>
    <n v="103"/>
    <n v="7"/>
    <n v="6"/>
    <n v="0"/>
    <n v="0"/>
    <n v="87"/>
    <n v="1"/>
    <n v="0"/>
    <n v="4"/>
    <n v="15"/>
    <n v="14"/>
    <n v="0"/>
    <n v="0"/>
    <n v="963"/>
    <n v="834"/>
    <n v="21"/>
    <n v="16"/>
    <n v="37"/>
    <n v="838"/>
    <n v="544"/>
    <n v="16"/>
    <n v="9"/>
    <n v="86"/>
    <n v="1358"/>
    <n v="985"/>
    <n v="17"/>
    <n v="3"/>
    <n v="132"/>
    <n v="104"/>
    <n v="30"/>
    <n v="0"/>
    <n v="1"/>
    <n v="21"/>
    <n v="85"/>
    <n v="69"/>
    <n v="1"/>
    <n v="1"/>
    <n v="0"/>
    <n v="0"/>
    <n v="1"/>
    <n v="0"/>
    <n v="0"/>
    <n v="0"/>
    <n v="0"/>
    <n v="0"/>
    <n v="0"/>
    <n v="0"/>
    <n v="0"/>
    <n v="0"/>
    <n v="0"/>
    <n v="0"/>
    <n v="0"/>
    <n v="0"/>
    <n v="0"/>
    <n v="6"/>
    <n v="0"/>
    <n v="97"/>
    <n v="14"/>
    <n v="880"/>
    <n v="702"/>
    <n v="1195"/>
    <n v="79"/>
    <n v="81"/>
    <m/>
    <m/>
    <m/>
    <m/>
    <m/>
    <m/>
    <m/>
  </r>
  <r>
    <x v="6"/>
    <x v="43"/>
    <x v="268"/>
    <x v="8"/>
    <n v="102"/>
    <n v="6"/>
    <n v="5"/>
    <n v="0"/>
    <n v="0"/>
    <n v="86"/>
    <n v="1"/>
    <n v="0"/>
    <n v="4"/>
    <n v="15"/>
    <n v="14"/>
    <n v="0"/>
    <n v="0"/>
    <n v="967"/>
    <n v="841"/>
    <n v="22"/>
    <n v="16"/>
    <n v="37"/>
    <n v="840"/>
    <n v="565"/>
    <n v="16"/>
    <n v="11"/>
    <n v="86"/>
    <n v="1358"/>
    <n v="1008"/>
    <n v="18"/>
    <n v="3"/>
    <n v="131"/>
    <n v="105"/>
    <n v="38"/>
    <n v="0"/>
    <n v="2"/>
    <n v="21"/>
    <n v="85"/>
    <n v="70"/>
    <n v="1"/>
    <n v="1"/>
    <n v="0"/>
    <n v="0"/>
    <n v="1"/>
    <n v="0"/>
    <n v="0"/>
    <n v="0"/>
    <n v="0"/>
    <n v="0"/>
    <n v="0"/>
    <n v="0"/>
    <n v="0"/>
    <n v="0"/>
    <n v="0"/>
    <n v="0"/>
    <n v="0"/>
    <n v="0"/>
    <n v="0"/>
    <n v="5"/>
    <n v="0"/>
    <n v="96"/>
    <n v="14"/>
    <n v="883"/>
    <n v="703"/>
    <n v="1196"/>
    <n v="79"/>
    <n v="81"/>
    <n v="4167"/>
    <n v="1837"/>
    <n v="0"/>
    <n v="45"/>
    <n v="25"/>
    <n v="946"/>
    <n v="3000"/>
  </r>
  <r>
    <x v="6"/>
    <x v="43"/>
    <x v="268"/>
    <x v="9"/>
    <n v="101"/>
    <n v="6"/>
    <n v="5"/>
    <n v="0"/>
    <n v="0"/>
    <n v="87"/>
    <n v="1"/>
    <n v="0"/>
    <n v="4"/>
    <n v="15"/>
    <n v="14"/>
    <n v="0"/>
    <n v="0"/>
    <n v="965"/>
    <n v="848"/>
    <n v="22"/>
    <n v="16"/>
    <n v="37"/>
    <n v="840"/>
    <n v="593"/>
    <n v="16"/>
    <n v="11"/>
    <n v="85"/>
    <n v="1359"/>
    <n v="1034"/>
    <n v="18"/>
    <n v="3"/>
    <n v="132"/>
    <n v="107"/>
    <n v="47"/>
    <n v="0"/>
    <n v="2"/>
    <n v="21"/>
    <n v="85"/>
    <n v="71"/>
    <n v="1"/>
    <n v="1"/>
    <n v="0"/>
    <n v="0"/>
    <n v="1"/>
    <n v="0"/>
    <n v="0"/>
    <n v="0"/>
    <n v="0"/>
    <n v="0"/>
    <n v="0"/>
    <n v="0"/>
    <n v="0"/>
    <n v="0"/>
    <n v="0"/>
    <n v="0"/>
    <n v="0"/>
    <n v="0"/>
    <n v="0"/>
    <n v="5"/>
    <n v="0"/>
    <n v="95"/>
    <n v="14"/>
    <n v="881"/>
    <n v="705"/>
    <n v="1197"/>
    <n v="80"/>
    <n v="81"/>
    <n v="4172"/>
    <n v="2127"/>
    <n v="0"/>
    <n v="45"/>
    <n v="25"/>
    <n v="943"/>
    <n v="3024"/>
  </r>
  <r>
    <x v="6"/>
    <x v="43"/>
    <x v="268"/>
    <x v="10"/>
    <n v="101"/>
    <n v="6"/>
    <n v="5"/>
    <n v="0"/>
    <n v="0"/>
    <n v="87"/>
    <n v="1"/>
    <n v="0"/>
    <n v="4"/>
    <n v="15"/>
    <n v="14"/>
    <n v="0"/>
    <n v="0"/>
    <n v="965"/>
    <n v="848"/>
    <n v="22"/>
    <n v="16"/>
    <n v="37"/>
    <n v="844"/>
    <n v="596"/>
    <n v="16"/>
    <n v="11"/>
    <n v="87"/>
    <n v="1360"/>
    <n v="1038"/>
    <n v="18"/>
    <n v="3"/>
    <n v="132"/>
    <n v="107"/>
    <n v="47"/>
    <n v="0"/>
    <n v="2"/>
    <n v="21"/>
    <n v="85"/>
    <n v="71"/>
    <n v="1"/>
    <n v="1"/>
    <n v="0"/>
    <n v="0"/>
    <n v="1"/>
    <n v="0"/>
    <n v="0"/>
    <n v="0"/>
    <n v="0"/>
    <n v="0"/>
    <n v="0"/>
    <n v="0"/>
    <n v="0"/>
    <n v="0"/>
    <n v="0"/>
    <n v="0"/>
    <n v="0"/>
    <n v="0"/>
    <n v="0"/>
    <n v="5"/>
    <n v="0"/>
    <n v="95"/>
    <n v="14"/>
    <n v="881"/>
    <n v="706"/>
    <n v="1198"/>
    <n v="80"/>
    <n v="81"/>
    <n v="4173"/>
    <n v="2149"/>
    <n v="0"/>
    <n v="45"/>
    <n v="25"/>
    <n v="938"/>
    <n v="3031"/>
  </r>
  <r>
    <x v="6"/>
    <x v="43"/>
    <x v="268"/>
    <x v="11"/>
    <n v="102"/>
    <n v="6"/>
    <n v="5"/>
    <n v="0"/>
    <n v="0"/>
    <n v="88"/>
    <n v="1"/>
    <n v="0"/>
    <n v="5"/>
    <n v="16"/>
    <n v="15"/>
    <n v="0"/>
    <n v="0"/>
    <n v="964"/>
    <n v="849"/>
    <n v="22"/>
    <n v="16"/>
    <n v="37"/>
    <n v="838"/>
    <n v="597"/>
    <n v="16"/>
    <n v="10"/>
    <n v="86"/>
    <n v="1360"/>
    <n v="1048"/>
    <n v="18"/>
    <n v="3"/>
    <n v="132"/>
    <n v="106"/>
    <n v="47"/>
    <n v="0"/>
    <n v="2"/>
    <n v="21"/>
    <n v="85"/>
    <n v="72"/>
    <n v="1"/>
    <n v="1"/>
    <n v="0"/>
    <n v="0"/>
    <n v="1"/>
    <n v="0"/>
    <n v="0"/>
    <n v="0"/>
    <n v="0"/>
    <n v="0"/>
    <n v="0"/>
    <n v="0"/>
    <n v="0"/>
    <n v="0"/>
    <n v="0"/>
    <n v="0"/>
    <n v="0"/>
    <n v="0"/>
    <n v="0"/>
    <n v="5"/>
    <n v="0"/>
    <n v="95"/>
    <n v="15"/>
    <n v="880"/>
    <n v="703"/>
    <n v="1198"/>
    <n v="78"/>
    <n v="81"/>
    <n v="4167"/>
    <n v="2215"/>
    <n v="0"/>
    <n v="45"/>
    <n v="25"/>
    <n v="936"/>
    <n v="3033"/>
  </r>
  <r>
    <x v="6"/>
    <x v="43"/>
    <x v="268"/>
    <x v="29"/>
    <n v="103"/>
    <n v="6"/>
    <n v="5"/>
    <n v="0"/>
    <n v="0"/>
    <n v="89"/>
    <n v="1"/>
    <n v="0"/>
    <n v="5"/>
    <n v="16"/>
    <n v="15"/>
    <n v="0"/>
    <n v="0"/>
    <n v="964"/>
    <n v="852"/>
    <n v="22"/>
    <n v="16"/>
    <n v="37"/>
    <n v="841"/>
    <n v="600"/>
    <n v="16"/>
    <n v="10"/>
    <n v="88"/>
    <n v="1359"/>
    <n v="1051"/>
    <n v="18"/>
    <n v="3"/>
    <n v="132"/>
    <n v="104"/>
    <n v="48"/>
    <n v="0"/>
    <n v="3"/>
    <n v="19"/>
    <n v="84"/>
    <n v="71"/>
    <n v="1"/>
    <n v="1"/>
    <n v="0"/>
    <n v="0"/>
    <n v="1"/>
    <n v="0"/>
    <n v="0"/>
    <n v="0"/>
    <n v="0"/>
    <n v="0"/>
    <n v="0"/>
    <n v="0"/>
    <n v="0"/>
    <n v="0"/>
    <n v="0"/>
    <n v="0"/>
    <n v="0"/>
    <n v="0"/>
    <n v="0"/>
    <n v="5"/>
    <n v="0"/>
    <n v="96"/>
    <n v="15"/>
    <n v="880"/>
    <n v="704"/>
    <n v="1197"/>
    <n v="77"/>
    <n v="80"/>
    <n v="4164"/>
    <n v="2263"/>
    <n v="0"/>
    <n v="45"/>
    <n v="26"/>
    <n v="932"/>
    <n v="3036"/>
  </r>
  <r>
    <x v="6"/>
    <x v="43"/>
    <x v="268"/>
    <x v="30"/>
    <n v="103"/>
    <n v="6"/>
    <n v="5"/>
    <n v="0"/>
    <n v="0"/>
    <n v="90"/>
    <n v="1"/>
    <n v="0"/>
    <n v="5"/>
    <n v="16"/>
    <n v="15"/>
    <n v="0"/>
    <n v="0"/>
    <n v="963"/>
    <n v="851"/>
    <n v="22"/>
    <n v="16"/>
    <n v="37"/>
    <n v="842"/>
    <n v="601"/>
    <n v="16"/>
    <n v="12"/>
    <n v="88"/>
    <n v="1358"/>
    <n v="1050"/>
    <n v="18"/>
    <n v="3"/>
    <n v="131"/>
    <n v="104"/>
    <n v="49"/>
    <n v="0"/>
    <n v="2"/>
    <n v="19"/>
    <n v="84"/>
    <n v="71"/>
    <n v="1"/>
    <n v="1"/>
    <n v="0"/>
    <n v="0"/>
    <n v="1"/>
    <n v="0"/>
    <n v="0"/>
    <n v="0"/>
    <n v="0"/>
    <n v="0"/>
    <n v="0"/>
    <n v="0"/>
    <n v="0"/>
    <n v="0"/>
    <n v="0"/>
    <n v="0"/>
    <n v="0"/>
    <n v="0"/>
    <n v="0"/>
    <n v="5"/>
    <n v="0"/>
    <n v="96"/>
    <n v="15"/>
    <n v="879"/>
    <n v="705"/>
    <n v="1196"/>
    <n v="77"/>
    <n v="80"/>
    <n v="4155"/>
    <n v="2273"/>
    <n v="0"/>
    <n v="45"/>
    <n v="25"/>
    <n v="925"/>
    <n v="3034"/>
  </r>
  <r>
    <x v="6"/>
    <x v="43"/>
    <x v="268"/>
    <x v="32"/>
    <n v="103"/>
    <n v="6"/>
    <n v="5"/>
    <n v="0"/>
    <n v="0"/>
    <n v="90"/>
    <n v="1"/>
    <n v="0"/>
    <n v="5"/>
    <n v="16"/>
    <n v="15"/>
    <n v="0"/>
    <n v="0"/>
    <n v="965"/>
    <n v="852"/>
    <n v="22"/>
    <n v="16"/>
    <n v="38"/>
    <n v="846"/>
    <n v="605"/>
    <n v="15"/>
    <n v="15"/>
    <n v="85"/>
    <n v="1358"/>
    <n v="1051"/>
    <n v="18"/>
    <n v="3"/>
    <n v="131"/>
    <n v="105"/>
    <n v="49"/>
    <n v="0"/>
    <n v="1"/>
    <n v="19"/>
    <n v="84"/>
    <n v="71"/>
    <n v="1"/>
    <n v="1"/>
    <n v="0"/>
    <n v="0"/>
    <n v="1"/>
    <n v="0"/>
    <n v="0"/>
    <n v="0"/>
    <n v="0"/>
    <n v="0"/>
    <n v="0"/>
    <n v="0"/>
    <n v="0"/>
    <n v="0"/>
    <n v="0"/>
    <n v="0"/>
    <n v="0"/>
    <n v="0"/>
    <n v="0"/>
    <n v="5"/>
    <n v="0"/>
    <n v="96"/>
    <n v="15"/>
    <n v="880"/>
    <n v="709"/>
    <n v="1197"/>
    <n v="78"/>
    <n v="80"/>
    <n v="4154"/>
    <n v="2282"/>
    <n v="0"/>
    <n v="45"/>
    <n v="23"/>
    <n v="926"/>
    <n v="3036"/>
  </r>
  <r>
    <x v="6"/>
    <x v="43"/>
    <x v="268"/>
    <x v="15"/>
    <n v="104"/>
    <n v="6"/>
    <n v="5"/>
    <n v="0"/>
    <n v="0"/>
    <n v="91"/>
    <n v="1"/>
    <n v="0"/>
    <n v="5"/>
    <n v="16"/>
    <n v="15"/>
    <n v="0"/>
    <n v="0"/>
    <n v="965"/>
    <n v="852"/>
    <n v="22"/>
    <n v="16"/>
    <n v="38"/>
    <n v="849"/>
    <n v="606"/>
    <n v="15"/>
    <n v="14"/>
    <n v="87"/>
    <n v="1358"/>
    <n v="1051"/>
    <n v="18"/>
    <n v="3"/>
    <n v="131"/>
    <n v="106"/>
    <n v="49"/>
    <n v="0"/>
    <n v="1"/>
    <n v="19"/>
    <n v="84"/>
    <n v="71"/>
    <n v="1"/>
    <n v="1"/>
    <n v="0"/>
    <n v="0"/>
    <n v="1"/>
    <n v="0"/>
    <n v="0"/>
    <n v="0"/>
    <n v="0"/>
    <n v="0"/>
    <n v="0"/>
    <n v="0"/>
    <n v="0"/>
    <n v="0"/>
    <n v="0"/>
    <n v="0"/>
    <n v="0"/>
    <n v="0"/>
    <n v="0"/>
    <n v="5"/>
    <n v="0"/>
    <n v="97"/>
    <n v="15"/>
    <n v="881"/>
    <n v="710"/>
    <n v="1197"/>
    <n v="79"/>
    <n v="80"/>
    <n v="4151"/>
    <n v="2288"/>
    <n v="0"/>
    <n v="45"/>
    <n v="23"/>
    <n v="919"/>
    <n v="3043"/>
  </r>
  <r>
    <x v="6"/>
    <x v="43"/>
    <x v="268"/>
    <x v="16"/>
    <n v="104"/>
    <n v="6"/>
    <n v="5"/>
    <n v="0"/>
    <n v="0"/>
    <n v="91"/>
    <n v="1"/>
    <n v="0"/>
    <n v="5"/>
    <n v="16"/>
    <n v="15"/>
    <n v="0"/>
    <n v="0"/>
    <n v="962"/>
    <n v="848"/>
    <n v="22"/>
    <n v="16"/>
    <n v="39"/>
    <n v="848"/>
    <n v="614"/>
    <n v="15"/>
    <n v="13"/>
    <n v="87"/>
    <n v="1357"/>
    <n v="1051"/>
    <n v="18"/>
    <n v="3"/>
    <n v="131"/>
    <n v="106"/>
    <n v="50"/>
    <n v="0"/>
    <n v="1"/>
    <n v="19"/>
    <n v="81"/>
    <n v="69"/>
    <n v="1"/>
    <n v="1"/>
    <n v="0"/>
    <n v="0"/>
    <n v="1"/>
    <n v="0"/>
    <n v="0"/>
    <n v="0"/>
    <n v="0"/>
    <n v="0"/>
    <n v="0"/>
    <n v="0"/>
    <n v="0"/>
    <n v="0"/>
    <n v="0"/>
    <n v="0"/>
    <n v="0"/>
    <n v="0"/>
    <n v="0"/>
    <n v="5"/>
    <n v="0"/>
    <n v="97"/>
    <n v="15"/>
    <n v="877"/>
    <n v="712"/>
    <n v="1195"/>
    <n v="80"/>
    <n v="77"/>
    <n v="4148"/>
    <n v="2310"/>
    <n v="0"/>
    <n v="45"/>
    <n v="23"/>
    <n v="922"/>
    <n v="3041"/>
  </r>
  <r>
    <x v="6"/>
    <x v="41"/>
    <x v="269"/>
    <x v="0"/>
    <n v="130"/>
    <n v="4"/>
    <n v="2"/>
    <n v="4"/>
    <n v="3"/>
    <n v="21"/>
    <n v="12"/>
    <n v="18"/>
    <n v="0"/>
    <n v="45"/>
    <n v="0"/>
    <n v="33"/>
    <n v="0"/>
    <n v="517"/>
    <n v="0"/>
    <n v="195"/>
    <n v="7"/>
    <n v="1"/>
    <n v="1202"/>
    <n v="0"/>
    <n v="47"/>
    <n v="253"/>
    <n v="5"/>
    <n v="1301"/>
    <n v="64"/>
    <n v="66"/>
    <n v="280"/>
    <n v="20"/>
    <n v="197"/>
    <n v="0"/>
    <n v="3"/>
    <n v="60"/>
    <n v="4"/>
    <n v="56"/>
    <n v="0"/>
    <n v="10"/>
    <n v="1"/>
    <n v="0"/>
    <n v="0"/>
    <n v="0"/>
    <n v="0"/>
    <n v="0"/>
    <n v="0"/>
    <n v="0"/>
    <n v="0"/>
    <n v="0"/>
    <n v="0"/>
    <n v="0"/>
    <n v="1"/>
    <n v="47"/>
    <n v="81"/>
    <n v="0"/>
    <n v="8"/>
    <n v="4"/>
    <m/>
    <m/>
    <m/>
    <m/>
    <m/>
    <m/>
    <m/>
    <m/>
    <m/>
    <m/>
    <m/>
    <m/>
    <m/>
    <m/>
    <m/>
    <m/>
  </r>
  <r>
    <x v="6"/>
    <x v="41"/>
    <x v="269"/>
    <x v="1"/>
    <n v="130"/>
    <n v="4"/>
    <n v="2"/>
    <n v="4"/>
    <n v="3"/>
    <n v="24"/>
    <n v="12"/>
    <n v="18"/>
    <n v="0"/>
    <n v="46"/>
    <n v="0"/>
    <n v="35"/>
    <n v="0"/>
    <n v="513"/>
    <n v="0"/>
    <n v="231"/>
    <n v="7"/>
    <n v="1"/>
    <n v="1198"/>
    <n v="0"/>
    <n v="60"/>
    <n v="251"/>
    <n v="5"/>
    <n v="1300"/>
    <n v="87"/>
    <n v="66"/>
    <n v="280"/>
    <n v="20"/>
    <n v="198"/>
    <n v="0"/>
    <n v="6"/>
    <n v="60"/>
    <n v="4"/>
    <n v="57"/>
    <n v="0"/>
    <n v="12"/>
    <n v="0"/>
    <n v="0"/>
    <n v="0"/>
    <n v="0"/>
    <n v="0"/>
    <n v="0"/>
    <n v="0"/>
    <n v="0"/>
    <n v="0"/>
    <n v="0"/>
    <n v="0"/>
    <n v="0"/>
    <n v="0"/>
    <n v="47"/>
    <n v="79"/>
    <n v="0"/>
    <n v="8"/>
    <n v="4"/>
    <m/>
    <m/>
    <m/>
    <m/>
    <m/>
    <m/>
    <m/>
    <m/>
    <m/>
    <m/>
    <m/>
    <m/>
    <m/>
    <m/>
    <m/>
    <m/>
  </r>
  <r>
    <x v="6"/>
    <x v="41"/>
    <x v="269"/>
    <x v="2"/>
    <n v="130"/>
    <n v="4"/>
    <n v="2"/>
    <n v="4"/>
    <n v="3"/>
    <n v="38"/>
    <n v="12"/>
    <n v="18"/>
    <n v="0"/>
    <n v="46"/>
    <n v="35"/>
    <n v="0"/>
    <n v="0"/>
    <n v="516"/>
    <n v="281"/>
    <n v="47"/>
    <n v="6"/>
    <n v="1"/>
    <n v="1199"/>
    <n v="141"/>
    <n v="78"/>
    <n v="248"/>
    <n v="5"/>
    <n v="1296"/>
    <n v="150"/>
    <n v="65"/>
    <n v="278"/>
    <n v="20"/>
    <n v="196"/>
    <n v="5"/>
    <n v="8"/>
    <n v="60"/>
    <n v="4"/>
    <n v="57"/>
    <n v="15"/>
    <n v="4"/>
    <n v="0"/>
    <n v="0"/>
    <n v="0"/>
    <n v="0"/>
    <n v="0"/>
    <n v="0"/>
    <n v="0"/>
    <n v="0"/>
    <n v="0"/>
    <n v="0"/>
    <n v="0"/>
    <n v="0"/>
    <n v="0"/>
    <n v="0"/>
    <n v="0"/>
    <n v="0"/>
    <n v="0"/>
    <n v="0"/>
    <n v="4"/>
    <n v="3"/>
    <n v="96"/>
    <n v="44"/>
    <n v="455"/>
    <n v="806"/>
    <n v="898"/>
    <n v="111"/>
    <n v="51"/>
    <m/>
    <m/>
    <m/>
    <m/>
    <m/>
    <m/>
    <m/>
  </r>
  <r>
    <x v="6"/>
    <x v="41"/>
    <x v="269"/>
    <x v="3"/>
    <n v="130"/>
    <n v="4"/>
    <n v="2"/>
    <n v="4"/>
    <n v="3"/>
    <n v="40"/>
    <n v="12"/>
    <n v="18"/>
    <n v="0"/>
    <n v="46"/>
    <n v="39"/>
    <n v="0"/>
    <n v="0"/>
    <n v="516"/>
    <n v="298"/>
    <n v="47"/>
    <n v="6"/>
    <n v="1"/>
    <n v="1197"/>
    <n v="155"/>
    <n v="77"/>
    <n v="245"/>
    <n v="5"/>
    <n v="1299"/>
    <n v="214"/>
    <n v="64"/>
    <n v="280"/>
    <n v="20"/>
    <n v="196"/>
    <n v="5"/>
    <n v="8"/>
    <n v="59"/>
    <n v="4"/>
    <n v="56"/>
    <n v="22"/>
    <n v="4"/>
    <n v="0"/>
    <n v="0"/>
    <n v="0"/>
    <n v="0"/>
    <n v="0"/>
    <n v="0"/>
    <n v="0"/>
    <n v="0"/>
    <n v="0"/>
    <n v="0"/>
    <n v="0"/>
    <n v="0"/>
    <n v="0"/>
    <n v="0"/>
    <n v="0"/>
    <n v="0"/>
    <n v="0"/>
    <n v="0"/>
    <n v="4"/>
    <n v="3"/>
    <n v="96"/>
    <n v="44"/>
    <n v="455"/>
    <n v="809"/>
    <n v="901"/>
    <n v="113"/>
    <n v="50"/>
    <m/>
    <m/>
    <m/>
    <m/>
    <m/>
    <m/>
    <m/>
  </r>
  <r>
    <x v="6"/>
    <x v="41"/>
    <x v="269"/>
    <x v="4"/>
    <n v="130"/>
    <n v="4"/>
    <n v="3"/>
    <n v="4"/>
    <n v="3"/>
    <n v="50"/>
    <n v="12"/>
    <n v="16"/>
    <n v="0"/>
    <n v="46"/>
    <n v="42"/>
    <n v="0"/>
    <n v="0"/>
    <n v="516"/>
    <n v="329"/>
    <n v="47"/>
    <n v="6"/>
    <n v="1"/>
    <n v="1197"/>
    <n v="207"/>
    <n v="76"/>
    <n v="245"/>
    <n v="5"/>
    <n v="1296"/>
    <n v="310"/>
    <n v="63"/>
    <n v="275"/>
    <n v="20"/>
    <n v="196"/>
    <n v="7"/>
    <n v="8"/>
    <n v="59"/>
    <n v="4"/>
    <n v="55"/>
    <n v="27"/>
    <n v="4"/>
    <n v="0"/>
    <n v="0"/>
    <n v="0"/>
    <n v="0"/>
    <n v="0"/>
    <n v="0"/>
    <n v="0"/>
    <n v="0"/>
    <n v="0"/>
    <n v="0"/>
    <n v="0"/>
    <n v="0"/>
    <n v="0"/>
    <n v="0"/>
    <n v="0"/>
    <n v="0"/>
    <n v="0"/>
    <n v="0"/>
    <n v="4"/>
    <n v="3"/>
    <n v="96"/>
    <n v="45"/>
    <n v="455"/>
    <n v="811"/>
    <n v="902"/>
    <n v="113"/>
    <n v="50"/>
    <m/>
    <m/>
    <m/>
    <m/>
    <m/>
    <m/>
    <m/>
  </r>
  <r>
    <x v="6"/>
    <x v="41"/>
    <x v="269"/>
    <x v="5"/>
    <n v="131"/>
    <n v="4"/>
    <n v="3"/>
    <n v="4"/>
    <n v="3"/>
    <n v="59"/>
    <n v="13"/>
    <n v="15"/>
    <n v="0"/>
    <n v="46"/>
    <n v="42"/>
    <n v="0"/>
    <n v="0"/>
    <n v="516"/>
    <n v="368"/>
    <n v="47"/>
    <n v="6"/>
    <n v="1"/>
    <n v="1198"/>
    <n v="315"/>
    <n v="76"/>
    <n v="239"/>
    <n v="5"/>
    <n v="1293"/>
    <n v="441"/>
    <n v="63"/>
    <n v="274"/>
    <n v="20"/>
    <n v="195"/>
    <n v="11"/>
    <n v="8"/>
    <n v="59"/>
    <n v="4"/>
    <n v="55"/>
    <n v="33"/>
    <n v="4"/>
    <n v="0"/>
    <n v="0"/>
    <n v="0"/>
    <n v="0"/>
    <n v="0"/>
    <n v="0"/>
    <n v="0"/>
    <n v="0"/>
    <n v="0"/>
    <n v="0"/>
    <n v="0"/>
    <n v="0"/>
    <n v="0"/>
    <n v="0"/>
    <n v="0"/>
    <n v="0"/>
    <n v="0"/>
    <n v="0"/>
    <n v="4"/>
    <n v="3"/>
    <n v="98"/>
    <n v="45"/>
    <n v="456"/>
    <n v="817"/>
    <n v="900"/>
    <n v="114"/>
    <n v="50"/>
    <m/>
    <m/>
    <m/>
    <m/>
    <m/>
    <m/>
    <m/>
  </r>
  <r>
    <x v="6"/>
    <x v="41"/>
    <x v="269"/>
    <x v="6"/>
    <n v="133"/>
    <n v="4"/>
    <n v="4"/>
    <n v="4"/>
    <n v="3"/>
    <n v="68"/>
    <n v="14"/>
    <n v="14"/>
    <n v="0"/>
    <n v="46"/>
    <n v="42"/>
    <n v="0"/>
    <n v="0"/>
    <n v="516"/>
    <n v="379"/>
    <n v="49"/>
    <n v="4"/>
    <n v="1"/>
    <n v="1199"/>
    <n v="366"/>
    <n v="82"/>
    <n v="233"/>
    <n v="5"/>
    <n v="1295"/>
    <n v="503"/>
    <n v="72"/>
    <n v="265"/>
    <n v="20"/>
    <n v="196"/>
    <n v="17"/>
    <n v="8"/>
    <n v="60"/>
    <n v="4"/>
    <n v="55"/>
    <n v="37"/>
    <n v="4"/>
    <n v="0"/>
    <n v="0"/>
    <n v="0"/>
    <n v="0"/>
    <n v="0"/>
    <n v="0"/>
    <n v="0"/>
    <n v="0"/>
    <n v="0"/>
    <n v="0"/>
    <n v="0"/>
    <n v="0"/>
    <n v="0"/>
    <n v="0"/>
    <n v="0"/>
    <n v="0"/>
    <n v="0"/>
    <n v="0"/>
    <n v="4"/>
    <n v="3"/>
    <n v="100"/>
    <n v="45"/>
    <n v="456"/>
    <n v="824"/>
    <n v="903"/>
    <n v="115"/>
    <n v="50"/>
    <m/>
    <m/>
    <m/>
    <m/>
    <m/>
    <m/>
    <m/>
  </r>
  <r>
    <x v="6"/>
    <x v="41"/>
    <x v="269"/>
    <x v="7"/>
    <n v="133"/>
    <n v="4"/>
    <n v="4"/>
    <n v="4"/>
    <n v="3"/>
    <n v="70"/>
    <n v="14"/>
    <n v="14"/>
    <n v="0"/>
    <n v="46"/>
    <n v="42"/>
    <n v="0"/>
    <n v="0"/>
    <n v="516"/>
    <n v="385"/>
    <n v="49"/>
    <n v="3"/>
    <n v="1"/>
    <n v="1202"/>
    <n v="404"/>
    <n v="82"/>
    <n v="234"/>
    <n v="5"/>
    <n v="1295"/>
    <n v="550"/>
    <n v="71"/>
    <n v="264"/>
    <n v="21"/>
    <n v="197"/>
    <n v="23"/>
    <n v="8"/>
    <n v="59"/>
    <n v="4"/>
    <n v="55"/>
    <n v="37"/>
    <n v="4"/>
    <n v="0"/>
    <n v="0"/>
    <n v="0"/>
    <n v="0"/>
    <n v="0"/>
    <n v="0"/>
    <n v="0"/>
    <n v="0"/>
    <n v="0"/>
    <n v="0"/>
    <n v="0"/>
    <n v="0"/>
    <n v="0"/>
    <n v="0"/>
    <n v="0"/>
    <n v="0"/>
    <n v="0"/>
    <n v="0"/>
    <n v="4"/>
    <n v="3"/>
    <n v="101"/>
    <n v="46"/>
    <n v="456"/>
    <n v="830"/>
    <n v="903"/>
    <n v="117"/>
    <n v="50"/>
    <m/>
    <m/>
    <m/>
    <m/>
    <m/>
    <m/>
    <m/>
  </r>
  <r>
    <x v="6"/>
    <x v="41"/>
    <x v="269"/>
    <x v="8"/>
    <n v="134"/>
    <n v="4"/>
    <n v="4"/>
    <n v="4"/>
    <n v="3"/>
    <n v="74"/>
    <n v="13"/>
    <n v="14"/>
    <n v="0"/>
    <n v="46"/>
    <n v="42"/>
    <n v="0"/>
    <n v="0"/>
    <n v="515"/>
    <n v="394"/>
    <n v="48"/>
    <n v="3"/>
    <n v="1"/>
    <n v="1194"/>
    <n v="448"/>
    <n v="80"/>
    <n v="229"/>
    <n v="3"/>
    <n v="1293"/>
    <n v="598"/>
    <n v="72"/>
    <n v="259"/>
    <n v="21"/>
    <n v="199"/>
    <n v="29"/>
    <n v="9"/>
    <n v="57"/>
    <n v="5"/>
    <n v="54"/>
    <n v="41"/>
    <n v="4"/>
    <n v="0"/>
    <n v="0"/>
    <n v="0"/>
    <n v="0"/>
    <n v="0"/>
    <n v="0"/>
    <n v="0"/>
    <n v="0"/>
    <n v="0"/>
    <n v="0"/>
    <n v="0"/>
    <n v="0"/>
    <n v="0"/>
    <n v="0"/>
    <n v="0"/>
    <n v="0"/>
    <n v="0"/>
    <n v="0"/>
    <n v="4"/>
    <n v="3"/>
    <n v="102"/>
    <n v="46"/>
    <n v="455"/>
    <n v="831"/>
    <n v="904"/>
    <n v="119"/>
    <n v="49"/>
    <n v="5491"/>
    <n v="1100"/>
    <n v="0"/>
    <n v="192"/>
    <n v="1843"/>
    <n v="301"/>
    <n v="2908"/>
  </r>
  <r>
    <x v="6"/>
    <x v="41"/>
    <x v="269"/>
    <x v="9"/>
    <n v="133"/>
    <n v="4"/>
    <n v="4"/>
    <n v="4"/>
    <n v="3"/>
    <n v="78"/>
    <n v="13"/>
    <n v="14"/>
    <n v="0"/>
    <n v="46"/>
    <n v="42"/>
    <n v="0"/>
    <n v="0"/>
    <n v="517"/>
    <n v="406"/>
    <n v="47"/>
    <n v="3"/>
    <n v="1"/>
    <n v="1193"/>
    <n v="473"/>
    <n v="85"/>
    <n v="223"/>
    <n v="2"/>
    <n v="1284"/>
    <n v="632"/>
    <n v="75"/>
    <n v="254"/>
    <n v="20"/>
    <n v="199"/>
    <n v="45"/>
    <n v="9"/>
    <n v="57"/>
    <n v="5"/>
    <n v="52"/>
    <n v="40"/>
    <n v="3"/>
    <n v="0"/>
    <n v="0"/>
    <n v="0"/>
    <n v="0"/>
    <n v="0"/>
    <n v="0"/>
    <n v="0"/>
    <n v="0"/>
    <n v="0"/>
    <n v="0"/>
    <n v="0"/>
    <n v="0"/>
    <n v="0"/>
    <n v="0"/>
    <n v="0"/>
    <n v="0"/>
    <n v="0"/>
    <n v="0"/>
    <n v="4"/>
    <n v="3"/>
    <n v="102"/>
    <n v="46"/>
    <n v="459"/>
    <n v="833"/>
    <n v="900"/>
    <n v="120"/>
    <n v="48"/>
    <n v="5468"/>
    <n v="1346"/>
    <n v="0"/>
    <n v="193"/>
    <n v="1828"/>
    <n v="296"/>
    <n v="2911"/>
  </r>
  <r>
    <x v="6"/>
    <x v="41"/>
    <x v="269"/>
    <x v="10"/>
    <n v="133"/>
    <n v="4"/>
    <n v="4"/>
    <n v="4"/>
    <n v="3"/>
    <n v="81"/>
    <n v="13"/>
    <n v="13"/>
    <n v="0"/>
    <n v="46"/>
    <n v="42"/>
    <n v="0"/>
    <n v="0"/>
    <n v="523"/>
    <n v="414"/>
    <n v="47"/>
    <n v="3"/>
    <n v="0"/>
    <n v="1188"/>
    <n v="485"/>
    <n v="86"/>
    <n v="220"/>
    <n v="2"/>
    <n v="1284"/>
    <n v="645"/>
    <n v="75"/>
    <n v="252"/>
    <n v="20"/>
    <n v="199"/>
    <n v="53"/>
    <n v="9"/>
    <n v="56"/>
    <n v="5"/>
    <n v="52"/>
    <n v="41"/>
    <n v="3"/>
    <n v="0"/>
    <n v="0"/>
    <n v="0"/>
    <n v="0"/>
    <n v="0"/>
    <n v="0"/>
    <n v="0"/>
    <n v="0"/>
    <n v="0"/>
    <n v="0"/>
    <n v="0"/>
    <n v="0"/>
    <n v="0"/>
    <n v="0"/>
    <n v="0"/>
    <n v="0"/>
    <n v="0"/>
    <n v="0"/>
    <n v="4"/>
    <n v="3"/>
    <n v="102"/>
    <n v="46"/>
    <n v="464"/>
    <n v="831"/>
    <n v="903"/>
    <n v="120"/>
    <n v="48"/>
    <n v="5459"/>
    <n v="1427"/>
    <n v="0"/>
    <n v="192"/>
    <n v="1814"/>
    <n v="295"/>
    <n v="2915"/>
  </r>
  <r>
    <x v="6"/>
    <x v="41"/>
    <x v="269"/>
    <x v="11"/>
    <n v="134"/>
    <n v="4"/>
    <n v="4"/>
    <n v="4"/>
    <n v="3"/>
    <n v="81"/>
    <n v="13"/>
    <n v="13"/>
    <n v="0"/>
    <n v="46"/>
    <n v="42"/>
    <n v="0"/>
    <n v="0"/>
    <n v="523"/>
    <n v="418"/>
    <n v="47"/>
    <n v="2"/>
    <n v="0"/>
    <n v="1185"/>
    <n v="528"/>
    <n v="85"/>
    <n v="218"/>
    <n v="3"/>
    <n v="1285"/>
    <n v="693"/>
    <n v="74"/>
    <n v="249"/>
    <n v="20"/>
    <n v="201"/>
    <n v="64"/>
    <n v="9"/>
    <n v="56"/>
    <n v="5"/>
    <n v="52"/>
    <n v="41"/>
    <n v="3"/>
    <n v="0"/>
    <n v="0"/>
    <n v="0"/>
    <n v="0"/>
    <n v="0"/>
    <n v="0"/>
    <n v="0"/>
    <n v="0"/>
    <n v="0"/>
    <n v="0"/>
    <n v="0"/>
    <n v="0"/>
    <n v="0"/>
    <n v="0"/>
    <n v="0"/>
    <n v="0"/>
    <n v="0"/>
    <n v="0"/>
    <n v="4"/>
    <n v="3"/>
    <n v="103"/>
    <n v="46"/>
    <n v="464"/>
    <n v="832"/>
    <n v="907"/>
    <n v="121"/>
    <n v="48"/>
    <n v="5462"/>
    <n v="1595"/>
    <n v="0"/>
    <n v="192"/>
    <n v="1807"/>
    <n v="293"/>
    <n v="2936"/>
  </r>
  <r>
    <x v="6"/>
    <x v="41"/>
    <x v="269"/>
    <x v="29"/>
    <n v="134"/>
    <n v="4"/>
    <n v="4"/>
    <n v="4"/>
    <n v="3"/>
    <n v="82"/>
    <n v="13"/>
    <n v="13"/>
    <n v="0"/>
    <n v="46"/>
    <n v="42"/>
    <n v="0"/>
    <n v="0"/>
    <n v="522"/>
    <n v="422"/>
    <n v="47"/>
    <n v="2"/>
    <n v="0"/>
    <n v="1184"/>
    <n v="535"/>
    <n v="86"/>
    <n v="215"/>
    <n v="3"/>
    <n v="1290"/>
    <n v="707"/>
    <n v="75"/>
    <n v="249"/>
    <n v="20"/>
    <n v="201"/>
    <n v="70"/>
    <n v="10"/>
    <n v="54"/>
    <n v="5"/>
    <n v="52"/>
    <n v="41"/>
    <n v="3"/>
    <n v="0"/>
    <n v="0"/>
    <n v="0"/>
    <n v="0"/>
    <n v="0"/>
    <n v="0"/>
    <n v="0"/>
    <n v="0"/>
    <n v="0"/>
    <n v="0"/>
    <n v="0"/>
    <n v="0"/>
    <n v="0"/>
    <n v="0"/>
    <n v="0"/>
    <n v="0"/>
    <n v="0"/>
    <n v="0"/>
    <n v="4"/>
    <n v="3"/>
    <n v="103"/>
    <n v="46"/>
    <n v="464"/>
    <n v="832"/>
    <n v="911"/>
    <n v="122"/>
    <n v="48"/>
    <n v="5444"/>
    <n v="1679"/>
    <n v="0"/>
    <n v="194"/>
    <n v="1782"/>
    <n v="291"/>
    <n v="2942"/>
  </r>
  <r>
    <x v="6"/>
    <x v="41"/>
    <x v="269"/>
    <x v="30"/>
    <n v="134"/>
    <n v="4"/>
    <n v="4"/>
    <n v="4"/>
    <n v="3"/>
    <n v="82"/>
    <n v="14"/>
    <n v="12"/>
    <n v="0"/>
    <n v="44"/>
    <n v="40"/>
    <n v="0"/>
    <n v="0"/>
    <n v="521"/>
    <n v="425"/>
    <n v="46"/>
    <n v="2"/>
    <n v="0"/>
    <n v="1179"/>
    <n v="537"/>
    <n v="86"/>
    <n v="212"/>
    <n v="3"/>
    <n v="1290"/>
    <n v="708"/>
    <n v="75"/>
    <n v="249"/>
    <n v="20"/>
    <n v="201"/>
    <n v="70"/>
    <n v="10"/>
    <n v="54"/>
    <n v="5"/>
    <n v="51"/>
    <n v="42"/>
    <n v="3"/>
    <n v="0"/>
    <n v="0"/>
    <n v="0"/>
    <n v="0"/>
    <n v="0"/>
    <n v="0"/>
    <n v="0"/>
    <n v="0"/>
    <n v="0"/>
    <n v="0"/>
    <n v="0"/>
    <n v="0"/>
    <n v="0"/>
    <n v="0"/>
    <n v="0"/>
    <n v="0"/>
    <n v="0"/>
    <n v="0"/>
    <n v="4"/>
    <n v="3"/>
    <n v="103"/>
    <n v="44"/>
    <n v="464"/>
    <n v="831"/>
    <n v="911"/>
    <n v="122"/>
    <n v="47"/>
    <n v="5447"/>
    <n v="1695"/>
    <n v="0"/>
    <n v="194"/>
    <n v="1776"/>
    <n v="293"/>
    <n v="2944"/>
  </r>
  <r>
    <x v="6"/>
    <x v="41"/>
    <x v="269"/>
    <x v="32"/>
    <n v="134"/>
    <n v="4"/>
    <n v="4"/>
    <n v="4"/>
    <n v="3"/>
    <n v="83"/>
    <n v="14"/>
    <n v="12"/>
    <n v="0"/>
    <n v="44"/>
    <n v="40"/>
    <n v="0"/>
    <n v="0"/>
    <n v="523"/>
    <n v="428"/>
    <n v="46"/>
    <n v="2"/>
    <n v="0"/>
    <n v="1182"/>
    <n v="554"/>
    <n v="88"/>
    <n v="208"/>
    <n v="2"/>
    <n v="1289"/>
    <n v="725"/>
    <n v="89"/>
    <n v="236"/>
    <n v="20"/>
    <n v="201"/>
    <n v="73"/>
    <n v="10"/>
    <n v="54"/>
    <n v="5"/>
    <n v="51"/>
    <n v="42"/>
    <n v="3"/>
    <n v="0"/>
    <n v="0"/>
    <n v="0"/>
    <n v="0"/>
    <n v="0"/>
    <n v="0"/>
    <n v="0"/>
    <n v="0"/>
    <n v="0"/>
    <n v="0"/>
    <n v="0"/>
    <n v="0"/>
    <n v="0"/>
    <n v="0"/>
    <n v="0"/>
    <n v="0"/>
    <n v="0"/>
    <n v="0"/>
    <n v="4"/>
    <n v="3"/>
    <n v="103"/>
    <n v="44"/>
    <n v="466"/>
    <n v="838"/>
    <n v="911"/>
    <n v="122"/>
    <n v="47"/>
    <n v="5446"/>
    <n v="1781"/>
    <n v="0"/>
    <n v="207"/>
    <n v="1745"/>
    <n v="290"/>
    <n v="2959"/>
  </r>
  <r>
    <x v="6"/>
    <x v="41"/>
    <x v="269"/>
    <x v="15"/>
    <n v="135"/>
    <n v="4"/>
    <n v="4"/>
    <n v="4"/>
    <n v="3"/>
    <n v="84"/>
    <n v="14"/>
    <n v="12"/>
    <n v="0"/>
    <n v="44"/>
    <n v="40"/>
    <n v="0"/>
    <n v="0"/>
    <n v="525"/>
    <n v="431"/>
    <n v="46"/>
    <n v="2"/>
    <n v="0"/>
    <n v="1184"/>
    <n v="559"/>
    <n v="88"/>
    <n v="209"/>
    <n v="2"/>
    <n v="1294"/>
    <n v="731"/>
    <n v="89"/>
    <n v="238"/>
    <n v="21"/>
    <n v="203"/>
    <n v="73"/>
    <n v="10"/>
    <n v="54"/>
    <n v="7"/>
    <n v="51"/>
    <n v="42"/>
    <n v="3"/>
    <n v="0"/>
    <n v="0"/>
    <n v="0"/>
    <n v="0"/>
    <n v="0"/>
    <n v="0"/>
    <n v="0"/>
    <n v="0"/>
    <n v="0"/>
    <n v="0"/>
    <n v="0"/>
    <n v="0"/>
    <n v="0"/>
    <n v="0"/>
    <n v="0"/>
    <n v="0"/>
    <n v="0"/>
    <n v="0"/>
    <n v="4"/>
    <n v="3"/>
    <n v="105"/>
    <n v="44"/>
    <n v="468"/>
    <n v="840"/>
    <n v="914"/>
    <n v="122"/>
    <n v="47"/>
    <n v="5445"/>
    <n v="1804"/>
    <n v="0"/>
    <n v="207"/>
    <n v="1740"/>
    <n v="290"/>
    <n v="2966"/>
  </r>
  <r>
    <x v="6"/>
    <x v="41"/>
    <x v="269"/>
    <x v="16"/>
    <n v="133"/>
    <n v="4"/>
    <n v="4"/>
    <n v="4"/>
    <n v="3"/>
    <n v="84"/>
    <n v="14"/>
    <n v="12"/>
    <n v="0"/>
    <n v="44"/>
    <n v="40"/>
    <n v="0"/>
    <n v="0"/>
    <n v="524"/>
    <n v="431"/>
    <n v="46"/>
    <n v="2"/>
    <n v="0"/>
    <n v="1192"/>
    <n v="566"/>
    <n v="90"/>
    <n v="210"/>
    <n v="1"/>
    <n v="1298"/>
    <n v="737"/>
    <n v="89"/>
    <n v="238"/>
    <n v="20"/>
    <n v="202"/>
    <n v="74"/>
    <n v="10"/>
    <n v="53"/>
    <n v="7"/>
    <n v="52"/>
    <n v="42"/>
    <n v="3"/>
    <n v="0"/>
    <n v="0"/>
    <n v="0"/>
    <n v="0"/>
    <n v="0"/>
    <n v="0"/>
    <n v="0"/>
    <n v="0"/>
    <n v="0"/>
    <n v="0"/>
    <n v="0"/>
    <n v="0"/>
    <n v="0"/>
    <n v="0"/>
    <n v="0"/>
    <n v="0"/>
    <n v="0"/>
    <n v="0"/>
    <n v="4"/>
    <n v="3"/>
    <n v="103"/>
    <n v="44"/>
    <n v="468"/>
    <n v="846"/>
    <n v="921"/>
    <n v="122"/>
    <n v="47"/>
    <n v="5437"/>
    <n v="1817"/>
    <n v="0"/>
    <n v="214"/>
    <n v="1730"/>
    <n v="285"/>
    <n v="2976"/>
  </r>
  <r>
    <x v="6"/>
    <x v="41"/>
    <x v="269"/>
    <x v="16"/>
    <m/>
    <m/>
    <m/>
    <m/>
    <m/>
    <m/>
    <m/>
    <m/>
    <m/>
    <m/>
    <m/>
    <m/>
    <m/>
    <m/>
    <m/>
    <m/>
    <m/>
    <m/>
    <n v="1"/>
    <m/>
    <m/>
    <m/>
    <n v="1"/>
    <m/>
    <m/>
    <m/>
    <m/>
    <m/>
    <m/>
    <m/>
    <m/>
    <m/>
    <m/>
    <m/>
    <m/>
    <m/>
    <m/>
    <m/>
    <m/>
    <m/>
    <m/>
    <m/>
    <m/>
    <m/>
    <m/>
    <m/>
    <m/>
    <m/>
    <m/>
    <m/>
    <m/>
    <m/>
    <m/>
    <m/>
    <m/>
    <m/>
    <m/>
    <m/>
    <m/>
    <n v="1"/>
    <m/>
    <m/>
    <m/>
    <m/>
    <m/>
    <m/>
    <m/>
    <m/>
    <m/>
    <m/>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B3D3EAF6-96D3-488E-A839-68EC567D6A5E}" name="PivotTable21" cacheId="0" applyNumberFormats="0" applyBorderFormats="0" applyFontFormats="0" applyPatternFormats="0" applyAlignmentFormats="0" applyWidthHeightFormats="1" dataCaption="Values" updatedVersion="7" minRefreshableVersion="3" itemPrintTitles="1" createdVersion="7" indent="0" outline="1" outlineData="1" multipleFieldFilters="0">
  <location ref="D6:Q14" firstHeaderRow="0" firstDataRow="1" firstDataCol="1"/>
  <pivotFields count="167">
    <pivotField axis="axisRow" showAll="0">
      <items count="9">
        <item sd="0" x="0"/>
        <item sd="0" x="1"/>
        <item sd="0" x="2"/>
        <item sd="0" x="3"/>
        <item sd="0" x="4"/>
        <item sd="0" x="5"/>
        <item sd="0" x="6"/>
        <item m="1" x="7"/>
        <item t="default"/>
      </items>
    </pivotField>
    <pivotField axis="axisRow" showAll="0">
      <items count="49">
        <item x="38"/>
        <item x="2"/>
        <item x="21"/>
        <item x="41"/>
        <item x="43"/>
        <item x="42"/>
        <item x="8"/>
        <item x="28"/>
        <item x="26"/>
        <item x="3"/>
        <item x="34"/>
        <item x="4"/>
        <item x="30"/>
        <item x="40"/>
        <item x="10"/>
        <item x="7"/>
        <item x="16"/>
        <item x="17"/>
        <item x="14"/>
        <item x="15"/>
        <item x="35"/>
        <item x="46"/>
        <item x="9"/>
        <item x="32"/>
        <item x="39"/>
        <item x="31"/>
        <item x="19"/>
        <item x="5"/>
        <item x="20"/>
        <item x="25"/>
        <item x="22"/>
        <item x="24"/>
        <item x="33"/>
        <item x="29"/>
        <item x="12"/>
        <item x="44"/>
        <item x="23"/>
        <item x="11"/>
        <item x="18"/>
        <item x="36"/>
        <item x="37"/>
        <item x="45"/>
        <item x="27"/>
        <item x="13"/>
        <item x="0"/>
        <item x="1"/>
        <item x="6"/>
        <item m="1" x="47"/>
        <item t="default"/>
      </items>
    </pivotField>
    <pivotField axis="axisRow" showAll="0">
      <items count="275">
        <item x="232"/>
        <item x="233"/>
        <item x="234"/>
        <item x="73"/>
        <item x="0"/>
        <item x="113"/>
        <item x="200"/>
        <item x="235"/>
        <item x="201"/>
        <item x="158"/>
        <item x="33"/>
        <item x="34"/>
        <item x="1"/>
        <item x="74"/>
        <item x="114"/>
        <item x="159"/>
        <item x="202"/>
        <item x="2"/>
        <item x="35"/>
        <item x="36"/>
        <item x="3"/>
        <item x="37"/>
        <item x="75"/>
        <item x="203"/>
        <item x="76"/>
        <item x="115"/>
        <item x="204"/>
        <item x="116"/>
        <item x="77"/>
        <item x="4"/>
        <item x="38"/>
        <item x="117"/>
        <item x="161"/>
        <item x="39"/>
        <item x="78"/>
        <item x="79"/>
        <item x="80"/>
        <item x="162"/>
        <item x="81"/>
        <item x="236"/>
        <item x="205"/>
        <item x="5"/>
        <item x="237"/>
        <item x="206"/>
        <item x="40"/>
        <item x="118"/>
        <item x="238"/>
        <item x="163"/>
        <item x="164"/>
        <item x="82"/>
        <item x="41"/>
        <item x="119"/>
        <item x="120"/>
        <item x="42"/>
        <item x="43"/>
        <item x="207"/>
        <item x="165"/>
        <item x="6"/>
        <item x="121"/>
        <item x="239"/>
        <item x="7"/>
        <item x="83"/>
        <item x="122"/>
        <item x="123"/>
        <item x="124"/>
        <item x="240"/>
        <item x="166"/>
        <item x="125"/>
        <item m="1" x="273"/>
        <item x="127"/>
        <item x="128"/>
        <item x="167"/>
        <item x="44"/>
        <item x="168"/>
        <item x="45"/>
        <item m="1" x="272"/>
        <item x="129"/>
        <item x="8"/>
        <item x="169"/>
        <item x="9"/>
        <item x="130"/>
        <item x="10"/>
        <item x="170"/>
        <item x="241"/>
        <item x="242"/>
        <item x="171"/>
        <item x="172"/>
        <item x="11"/>
        <item x="173"/>
        <item x="174"/>
        <item x="131"/>
        <item x="208"/>
        <item x="209"/>
        <item x="175"/>
        <item x="210"/>
        <item x="176"/>
        <item x="12"/>
        <item x="177"/>
        <item x="243"/>
        <item x="132"/>
        <item x="211"/>
        <item x="178"/>
        <item x="84"/>
        <item x="179"/>
        <item x="13"/>
        <item x="244"/>
        <item x="245"/>
        <item x="212"/>
        <item x="213"/>
        <item x="85"/>
        <item x="86"/>
        <item x="214"/>
        <item x="46"/>
        <item x="180"/>
        <item x="14"/>
        <item x="15"/>
        <item x="246"/>
        <item x="87"/>
        <item x="247"/>
        <item x="88"/>
        <item x="182"/>
        <item x="89"/>
        <item x="215"/>
        <item x="216"/>
        <item x="17"/>
        <item x="217"/>
        <item x="18"/>
        <item x="183"/>
        <item x="248"/>
        <item x="90"/>
        <item x="47"/>
        <item x="249"/>
        <item x="19"/>
        <item x="250"/>
        <item x="133"/>
        <item x="48"/>
        <item x="251"/>
        <item x="134"/>
        <item x="252"/>
        <item x="253"/>
        <item x="218"/>
        <item x="254"/>
        <item x="49"/>
        <item x="50"/>
        <item x="135"/>
        <item x="91"/>
        <item x="136"/>
        <item x="20"/>
        <item x="184"/>
        <item x="92"/>
        <item x="219"/>
        <item x="185"/>
        <item x="137"/>
        <item x="138"/>
        <item x="93"/>
        <item x="94"/>
        <item x="255"/>
        <item x="21"/>
        <item x="22"/>
        <item x="95"/>
        <item x="139"/>
        <item x="23"/>
        <item x="187"/>
        <item x="256"/>
        <item x="51"/>
        <item x="96"/>
        <item x="188"/>
        <item x="52"/>
        <item x="24"/>
        <item x="53"/>
        <item x="140"/>
        <item x="97"/>
        <item x="98"/>
        <item x="220"/>
        <item x="189"/>
        <item x="141"/>
        <item x="190"/>
        <item x="257"/>
        <item x="25"/>
        <item x="54"/>
        <item x="142"/>
        <item x="191"/>
        <item x="258"/>
        <item x="55"/>
        <item x="99"/>
        <item x="192"/>
        <item x="56"/>
        <item x="221"/>
        <item x="57"/>
        <item x="26"/>
        <item x="222"/>
        <item x="143"/>
        <item x="193"/>
        <item x="100"/>
        <item x="259"/>
        <item x="223"/>
        <item x="224"/>
        <item x="225"/>
        <item x="58"/>
        <item x="144"/>
        <item x="59"/>
        <item x="101"/>
        <item x="145"/>
        <item x="146"/>
        <item x="226"/>
        <item x="227"/>
        <item x="102"/>
        <item x="260"/>
        <item x="147"/>
        <item x="261"/>
        <item x="262"/>
        <item x="194"/>
        <item x="148"/>
        <item x="60"/>
        <item x="61"/>
        <item x="103"/>
        <item x="263"/>
        <item x="62"/>
        <item x="63"/>
        <item x="264"/>
        <item x="64"/>
        <item x="65"/>
        <item x="265"/>
        <item x="149"/>
        <item x="266"/>
        <item x="267"/>
        <item x="228"/>
        <item x="104"/>
        <item x="66"/>
        <item x="105"/>
        <item x="67"/>
        <item x="195"/>
        <item x="196"/>
        <item x="150"/>
        <item x="268"/>
        <item x="68"/>
        <item x="106"/>
        <item x="107"/>
        <item x="69"/>
        <item x="151"/>
        <item x="27"/>
        <item x="28"/>
        <item x="108"/>
        <item x="229"/>
        <item x="109"/>
        <item x="152"/>
        <item x="70"/>
        <item x="29"/>
        <item x="71"/>
        <item x="197"/>
        <item x="153"/>
        <item x="72"/>
        <item x="30"/>
        <item x="110"/>
        <item x="154"/>
        <item x="31"/>
        <item x="32"/>
        <item x="269"/>
        <item x="198"/>
        <item x="230"/>
        <item x="155"/>
        <item x="111"/>
        <item x="112"/>
        <item x="156"/>
        <item x="157"/>
        <item x="231"/>
        <item x="16"/>
        <item m="1" x="271"/>
        <item x="160"/>
        <item x="181"/>
        <item x="186"/>
        <item x="199"/>
        <item x="126"/>
        <item m="1" x="270"/>
        <item t="default"/>
      </items>
    </pivotField>
    <pivotField numFmtId="14" showAll="0">
      <items count="40">
        <item h="1" x="0"/>
        <item h="1" x="17"/>
        <item h="1" m="1" x="35"/>
        <item h="1" x="1"/>
        <item h="1" x="18"/>
        <item h="1" x="2"/>
        <item h="1" x="19"/>
        <item h="1" x="3"/>
        <item h="1" x="20"/>
        <item h="1" x="4"/>
        <item h="1" x="21"/>
        <item h="1" x="5"/>
        <item h="1" x="22"/>
        <item h="1" x="6"/>
        <item h="1" x="23"/>
        <item h="1" x="7"/>
        <item h="1" x="24"/>
        <item h="1" m="1" x="34"/>
        <item h="1" m="1" x="36"/>
        <item h="1" x="8"/>
        <item h="1" x="25"/>
        <item h="1" x="9"/>
        <item h="1" x="26"/>
        <item h="1" x="10"/>
        <item h="1" x="27"/>
        <item h="1" x="11"/>
        <item h="1" x="28"/>
        <item h="1" m="1" x="33"/>
        <item h="1" x="12"/>
        <item h="1" x="29"/>
        <item h="1" m="1" x="38"/>
        <item h="1" x="13"/>
        <item h="1" x="30"/>
        <item h="1" x="14"/>
        <item h="1" x="31"/>
        <item h="1" x="32"/>
        <item h="1" x="15"/>
        <item x="16"/>
        <item h="1" m="1" x="37"/>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8">
    <i>
      <x/>
    </i>
    <i>
      <x v="1"/>
    </i>
    <i>
      <x v="2"/>
    </i>
    <i>
      <x v="3"/>
    </i>
    <i>
      <x v="4"/>
    </i>
    <i>
      <x v="5"/>
    </i>
    <i>
      <x v="6"/>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TotalPop" fld="129" baseField="0" baseItem="0"/>
    <dataField name="Sum of Second" fld="157" baseField="0" baseItem="0"/>
    <dataField name="Sum of Second%" fld="158" baseField="2" baseItem="57" numFmtId="9"/>
    <dataField name="Sum of Vaccinated" fld="131" baseField="0" baseItem="0"/>
    <dataField name="Sum of Vaccinated%" fld="132" baseField="1" baseItem="9" numFmtId="9"/>
    <dataField name="Sum of contra" fld="135" baseField="0" baseItem="0"/>
    <dataField name="Sum of contra%" fld="136" baseField="2" baseItem="20" numFmtId="9"/>
    <dataField name="Sum of Declined" fld="139" baseField="0" baseItem="0"/>
    <dataField name="Sum of Declined%" fld="140" baseField="2" baseItem="20" numFmtId="9"/>
    <dataField name="Sum of Invited" fld="143" baseField="0" baseItem="0"/>
    <dataField name="Sum of Invited%" fld="144" baseField="2" baseItem="20" numFmtId="9"/>
    <dataField name="Sum of nocontact" fld="146" baseField="0" baseItem="0"/>
    <dataField name="Sum of nocontact%" fld="147" baseField="2" baseItem="147"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4C9834AA-7856-4CD6-A400-50E048D9A2C2}" name="PivotTable1" cacheId="0"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9" firstHeaderRow="0" firstDataRow="1" firstDataCol="1"/>
  <pivotFields count="167">
    <pivotField axis="axisRow" showAll="0">
      <items count="9">
        <item x="0"/>
        <item x="1"/>
        <item x="2"/>
        <item x="3"/>
        <item x="4"/>
        <item x="5"/>
        <item x="6"/>
        <item m="1" x="7"/>
        <item t="default"/>
      </items>
    </pivotField>
    <pivotField axis="axisRow" showAll="0">
      <items count="49">
        <item x="38"/>
        <item x="2"/>
        <item x="21"/>
        <item x="41"/>
        <item x="43"/>
        <item x="42"/>
        <item x="8"/>
        <item x="28"/>
        <item x="26"/>
        <item x="3"/>
        <item x="34"/>
        <item x="4"/>
        <item x="30"/>
        <item x="40"/>
        <item x="10"/>
        <item x="7"/>
        <item x="16"/>
        <item x="17"/>
        <item x="14"/>
        <item x="15"/>
        <item x="35"/>
        <item x="46"/>
        <item x="9"/>
        <item x="32"/>
        <item x="39"/>
        <item x="31"/>
        <item x="19"/>
        <item x="5"/>
        <item x="20"/>
        <item x="25"/>
        <item x="22"/>
        <item x="24"/>
        <item x="33"/>
        <item x="29"/>
        <item x="12"/>
        <item x="44"/>
        <item x="23"/>
        <item x="11"/>
        <item x="18"/>
        <item x="36"/>
        <item x="37"/>
        <item x="45"/>
        <item x="27"/>
        <item x="13"/>
        <item x="0"/>
        <item x="1"/>
        <item x="6"/>
        <item m="1" x="47"/>
        <item t="default"/>
      </items>
    </pivotField>
    <pivotField axis="axisRow" showAll="0">
      <items count="275">
        <item x="232"/>
        <item x="233"/>
        <item x="234"/>
        <item x="73"/>
        <item x="0"/>
        <item x="113"/>
        <item x="200"/>
        <item x="235"/>
        <item x="201"/>
        <item x="158"/>
        <item x="33"/>
        <item x="34"/>
        <item x="1"/>
        <item x="74"/>
        <item x="114"/>
        <item x="159"/>
        <item x="202"/>
        <item x="2"/>
        <item x="35"/>
        <item x="36"/>
        <item x="3"/>
        <item x="37"/>
        <item x="75"/>
        <item x="203"/>
        <item x="76"/>
        <item x="115"/>
        <item x="204"/>
        <item x="116"/>
        <item x="77"/>
        <item x="4"/>
        <item x="38"/>
        <item x="117"/>
        <item x="161"/>
        <item x="39"/>
        <item x="78"/>
        <item x="79"/>
        <item x="80"/>
        <item x="162"/>
        <item x="81"/>
        <item x="236"/>
        <item x="205"/>
        <item x="5"/>
        <item x="237"/>
        <item x="206"/>
        <item x="40"/>
        <item x="118"/>
        <item x="238"/>
        <item x="163"/>
        <item x="164"/>
        <item x="82"/>
        <item x="41"/>
        <item x="119"/>
        <item x="120"/>
        <item x="42"/>
        <item x="43"/>
        <item x="207"/>
        <item x="165"/>
        <item x="6"/>
        <item x="121"/>
        <item x="239"/>
        <item x="7"/>
        <item x="83"/>
        <item x="122"/>
        <item x="123"/>
        <item x="124"/>
        <item x="240"/>
        <item x="166"/>
        <item x="125"/>
        <item m="1" x="273"/>
        <item x="127"/>
        <item x="128"/>
        <item x="167"/>
        <item x="44"/>
        <item x="168"/>
        <item x="45"/>
        <item m="1" x="272"/>
        <item x="129"/>
        <item x="8"/>
        <item x="169"/>
        <item x="9"/>
        <item x="130"/>
        <item x="10"/>
        <item x="170"/>
        <item x="241"/>
        <item x="242"/>
        <item x="171"/>
        <item x="172"/>
        <item x="11"/>
        <item x="173"/>
        <item x="174"/>
        <item x="131"/>
        <item x="208"/>
        <item x="209"/>
        <item x="175"/>
        <item x="210"/>
        <item x="176"/>
        <item x="12"/>
        <item x="177"/>
        <item x="243"/>
        <item x="132"/>
        <item x="211"/>
        <item x="178"/>
        <item x="84"/>
        <item x="179"/>
        <item x="13"/>
        <item x="244"/>
        <item x="245"/>
        <item x="212"/>
        <item x="213"/>
        <item x="85"/>
        <item x="86"/>
        <item x="214"/>
        <item x="46"/>
        <item x="180"/>
        <item x="14"/>
        <item x="15"/>
        <item x="246"/>
        <item x="87"/>
        <item x="247"/>
        <item x="88"/>
        <item x="182"/>
        <item x="89"/>
        <item x="215"/>
        <item x="216"/>
        <item x="17"/>
        <item x="217"/>
        <item x="18"/>
        <item x="183"/>
        <item x="248"/>
        <item x="90"/>
        <item x="47"/>
        <item x="249"/>
        <item x="19"/>
        <item x="250"/>
        <item x="133"/>
        <item x="48"/>
        <item x="251"/>
        <item x="134"/>
        <item x="252"/>
        <item x="253"/>
        <item x="218"/>
        <item x="254"/>
        <item x="49"/>
        <item x="50"/>
        <item x="135"/>
        <item x="91"/>
        <item x="136"/>
        <item x="20"/>
        <item x="184"/>
        <item x="92"/>
        <item x="219"/>
        <item x="185"/>
        <item x="137"/>
        <item x="138"/>
        <item x="93"/>
        <item x="94"/>
        <item x="255"/>
        <item x="21"/>
        <item x="22"/>
        <item x="95"/>
        <item x="139"/>
        <item x="23"/>
        <item x="187"/>
        <item x="256"/>
        <item x="51"/>
        <item x="96"/>
        <item x="188"/>
        <item x="52"/>
        <item x="24"/>
        <item x="53"/>
        <item x="140"/>
        <item x="97"/>
        <item x="98"/>
        <item x="220"/>
        <item x="189"/>
        <item x="141"/>
        <item x="190"/>
        <item x="257"/>
        <item x="25"/>
        <item x="54"/>
        <item x="142"/>
        <item x="191"/>
        <item x="258"/>
        <item x="55"/>
        <item x="99"/>
        <item x="192"/>
        <item x="56"/>
        <item x="221"/>
        <item x="57"/>
        <item x="26"/>
        <item x="222"/>
        <item x="143"/>
        <item x="193"/>
        <item x="100"/>
        <item x="259"/>
        <item x="223"/>
        <item x="224"/>
        <item x="225"/>
        <item x="58"/>
        <item x="144"/>
        <item x="59"/>
        <item x="101"/>
        <item x="145"/>
        <item x="146"/>
        <item x="226"/>
        <item x="227"/>
        <item x="102"/>
        <item x="260"/>
        <item x="147"/>
        <item x="261"/>
        <item x="262"/>
        <item x="194"/>
        <item x="148"/>
        <item x="60"/>
        <item x="61"/>
        <item x="103"/>
        <item x="263"/>
        <item x="62"/>
        <item x="63"/>
        <item x="264"/>
        <item x="64"/>
        <item x="65"/>
        <item x="265"/>
        <item x="149"/>
        <item x="266"/>
        <item x="267"/>
        <item x="228"/>
        <item x="104"/>
        <item x="66"/>
        <item x="105"/>
        <item x="67"/>
        <item x="195"/>
        <item x="196"/>
        <item x="150"/>
        <item x="268"/>
        <item x="68"/>
        <item x="106"/>
        <item x="107"/>
        <item x="69"/>
        <item x="151"/>
        <item x="27"/>
        <item x="28"/>
        <item x="108"/>
        <item x="229"/>
        <item x="109"/>
        <item x="152"/>
        <item x="70"/>
        <item x="29"/>
        <item x="71"/>
        <item x="197"/>
        <item x="153"/>
        <item x="72"/>
        <item x="30"/>
        <item x="110"/>
        <item x="154"/>
        <item x="31"/>
        <item x="32"/>
        <item x="269"/>
        <item x="198"/>
        <item x="230"/>
        <item x="155"/>
        <item x="111"/>
        <item x="112"/>
        <item x="156"/>
        <item x="157"/>
        <item x="231"/>
        <item x="16"/>
        <item m="1" x="271"/>
        <item x="160"/>
        <item x="181"/>
        <item x="186"/>
        <item x="199"/>
        <item x="126"/>
        <item m="1" x="270"/>
        <item t="default"/>
      </items>
    </pivotField>
    <pivotField numFmtId="14" showAll="0">
      <items count="40">
        <item h="1" x="0"/>
        <item h="1" x="17"/>
        <item h="1" m="1" x="35"/>
        <item h="1" x="1"/>
        <item h="1" x="18"/>
        <item h="1" x="2"/>
        <item h="1" x="19"/>
        <item h="1" x="3"/>
        <item h="1" x="20"/>
        <item h="1" x="4"/>
        <item h="1" x="21"/>
        <item h="1" x="5"/>
        <item h="1" x="22"/>
        <item h="1" x="6"/>
        <item h="1" x="23"/>
        <item h="1" x="7"/>
        <item h="1" x="24"/>
        <item h="1" m="1" x="34"/>
        <item h="1" m="1" x="36"/>
        <item h="1" x="8"/>
        <item h="1" x="25"/>
        <item h="1" x="9"/>
        <item h="1" x="26"/>
        <item h="1" x="10"/>
        <item h="1" x="27"/>
        <item h="1" x="11"/>
        <item h="1" x="28"/>
        <item h="1" m="1" x="33"/>
        <item h="1" x="12"/>
        <item h="1" x="29"/>
        <item h="1" m="1" x="38"/>
        <item h="1" x="13"/>
        <item h="1" x="30"/>
        <item h="1" x="14"/>
        <item h="1" x="31"/>
        <item h="1" x="32"/>
        <item h="1" x="15"/>
        <item x="16"/>
        <item h="1" m="1" x="37"/>
        <item t="default"/>
      </items>
    </pivotField>
    <pivotField dataField="1"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6">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186"/>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6"/>
    </i>
    <i r="2">
      <x v="38"/>
    </i>
    <i r="2">
      <x v="61"/>
    </i>
    <i r="2">
      <x v="110"/>
    </i>
    <i r="2">
      <x v="121"/>
    </i>
    <i r="2">
      <x v="129"/>
    </i>
    <i r="2">
      <x v="145"/>
    </i>
    <i r="2">
      <x v="155"/>
    </i>
    <i r="2">
      <x v="159"/>
    </i>
    <i r="2">
      <x v="201"/>
    </i>
    <i r="2">
      <x v="215"/>
    </i>
    <i r="2">
      <x v="236"/>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63"/>
    </i>
    <i r="2">
      <x v="70"/>
    </i>
    <i r="2">
      <x v="202"/>
    </i>
    <i r="2">
      <x v="212"/>
    </i>
    <i r="2">
      <x v="25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65"/>
    </i>
    <i r="1">
      <x v="32"/>
    </i>
    <i r="2">
      <x v="6"/>
    </i>
    <i r="2">
      <x v="40"/>
    </i>
    <i r="2">
      <x v="94"/>
    </i>
    <i r="2">
      <x v="140"/>
    </i>
    <i r="1">
      <x v="39"/>
    </i>
    <i r="2">
      <x v="23"/>
    </i>
    <i r="2">
      <x v="91"/>
    </i>
    <i r="2">
      <x v="205"/>
    </i>
    <i r="2">
      <x v="226"/>
    </i>
    <i r="1">
      <x v="40"/>
    </i>
    <i r="2">
      <x v="43"/>
    </i>
    <i r="2">
      <x v="92"/>
    </i>
    <i r="2">
      <x v="107"/>
    </i>
    <i r="2">
      <x v="125"/>
    </i>
    <i r="2">
      <x v="195"/>
    </i>
    <i r="2">
      <x v="259"/>
    </i>
    <i>
      <x v="6"/>
    </i>
    <i r="1">
      <x v="3"/>
    </i>
    <i r="2">
      <x v="1"/>
    </i>
    <i r="2">
      <x v="7"/>
    </i>
    <i r="2">
      <x v="46"/>
    </i>
    <i r="2">
      <x v="59"/>
    </i>
    <i r="2">
      <x v="257"/>
    </i>
    <i r="1">
      <x v="4"/>
    </i>
    <i r="2">
      <x v="39"/>
    </i>
    <i r="2">
      <x v="42"/>
    </i>
    <i r="2">
      <x v="106"/>
    </i>
    <i r="2">
      <x v="156"/>
    </i>
    <i r="2">
      <x v="234"/>
    </i>
    <i r="1">
      <x v="5"/>
    </i>
    <i r="2">
      <x v="2"/>
    </i>
    <i r="2">
      <x v="65"/>
    </i>
    <i r="2">
      <x v="83"/>
    </i>
    <i r="2">
      <x v="128"/>
    </i>
    <i r="2">
      <x v="133"/>
    </i>
    <i r="2">
      <x v="138"/>
    </i>
    <i r="2">
      <x v="209"/>
    </i>
    <i r="2">
      <x v="225"/>
    </i>
    <i r="1">
      <x v="13"/>
    </i>
    <i r="2">
      <x/>
    </i>
    <i r="2">
      <x v="84"/>
    </i>
    <i r="2">
      <x v="105"/>
    </i>
    <i r="2">
      <x v="139"/>
    </i>
    <i r="2">
      <x v="207"/>
    </i>
    <i r="2">
      <x v="210"/>
    </i>
    <i r="2">
      <x v="222"/>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1 Adults aged 12 yrs or over who are immunosuppressed" fld="4" baseField="0" baseItem="0"/>
    <dataField name="Sum of 01f Second Vaccination" fld="60" baseField="2" baseItem="41"/>
    <dataField name="Sum of 01f%" fld="148" baseField="2" baseItem="104" numFmtId="9"/>
    <dataField name="Sum of 01a Vaccinated (Booster)" fld="9" baseField="0" baseItem="0"/>
    <dataField name="Sum of 01a%" fld="74" baseField="2" baseItem="29" numFmtId="9"/>
    <dataField name="Sum of 01b Contraindicated (inc allergies, exclu vaccinated)" fld="50" baseField="0" baseItem="0"/>
    <dataField name="Sum of 01b%" fld="75" baseField="2" baseItem="29" numFmtId="9"/>
    <dataField name="Sum of 01c Declined (excl vaccinated or contraindicated)" fld="10" baseField="0" baseItem="0"/>
    <dataField name="Sum of 01c%" fld="76" baseField="2" baseItem="29" numFmtId="9"/>
    <dataField name="Sum of 01d Invited no outcome (excl vac, contr, decl)" fld="11" baseField="0" baseItem="0"/>
    <dataField name="Sum of 01d%" fld="77" baseField="2" baseItem="29" numFmtId="9"/>
    <dataField name="Sum of 01e No contact coded [CALL]" fld="12" baseField="0" baseItem="0"/>
    <dataField name="Sum of 01e%" fld="78" baseField="2" baseItem="29"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7AA279DE-56DC-4D0D-9EC6-FABF157742A4}" name="PivotTable1" cacheId="0"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9" firstHeaderRow="0" firstDataRow="1" firstDataCol="1"/>
  <pivotFields count="167">
    <pivotField axis="axisRow" showAll="0">
      <items count="9">
        <item x="0"/>
        <item x="1"/>
        <item x="2"/>
        <item x="3"/>
        <item x="4"/>
        <item x="5"/>
        <item x="6"/>
        <item m="1" x="7"/>
        <item t="default"/>
      </items>
    </pivotField>
    <pivotField axis="axisRow" showAll="0">
      <items count="49">
        <item x="38"/>
        <item x="2"/>
        <item x="21"/>
        <item x="41"/>
        <item x="43"/>
        <item x="42"/>
        <item x="8"/>
        <item x="28"/>
        <item x="26"/>
        <item x="3"/>
        <item x="34"/>
        <item x="4"/>
        <item x="30"/>
        <item x="40"/>
        <item x="10"/>
        <item x="7"/>
        <item x="16"/>
        <item x="17"/>
        <item x="14"/>
        <item x="15"/>
        <item x="35"/>
        <item x="46"/>
        <item x="9"/>
        <item x="32"/>
        <item x="39"/>
        <item x="31"/>
        <item x="19"/>
        <item x="5"/>
        <item x="20"/>
        <item x="25"/>
        <item x="22"/>
        <item x="24"/>
        <item x="33"/>
        <item x="29"/>
        <item x="12"/>
        <item x="44"/>
        <item x="23"/>
        <item x="11"/>
        <item x="18"/>
        <item x="36"/>
        <item x="37"/>
        <item x="45"/>
        <item x="27"/>
        <item x="13"/>
        <item x="0"/>
        <item x="1"/>
        <item x="6"/>
        <item m="1" x="47"/>
        <item t="default"/>
      </items>
    </pivotField>
    <pivotField axis="axisRow" showAll="0">
      <items count="275">
        <item x="232"/>
        <item x="233"/>
        <item x="234"/>
        <item x="73"/>
        <item x="0"/>
        <item x="113"/>
        <item x="200"/>
        <item x="235"/>
        <item x="201"/>
        <item x="158"/>
        <item x="33"/>
        <item x="34"/>
        <item x="1"/>
        <item x="74"/>
        <item x="114"/>
        <item x="159"/>
        <item x="202"/>
        <item x="2"/>
        <item x="35"/>
        <item x="36"/>
        <item x="3"/>
        <item x="37"/>
        <item x="75"/>
        <item x="203"/>
        <item x="76"/>
        <item x="115"/>
        <item x="204"/>
        <item x="116"/>
        <item x="77"/>
        <item x="4"/>
        <item x="38"/>
        <item x="117"/>
        <item x="161"/>
        <item x="39"/>
        <item x="78"/>
        <item x="79"/>
        <item x="80"/>
        <item x="162"/>
        <item x="81"/>
        <item x="236"/>
        <item x="205"/>
        <item x="5"/>
        <item x="237"/>
        <item x="206"/>
        <item x="40"/>
        <item x="118"/>
        <item x="238"/>
        <item x="163"/>
        <item x="164"/>
        <item x="82"/>
        <item x="41"/>
        <item x="119"/>
        <item x="120"/>
        <item x="42"/>
        <item x="43"/>
        <item x="207"/>
        <item x="165"/>
        <item x="6"/>
        <item x="121"/>
        <item x="239"/>
        <item x="7"/>
        <item x="83"/>
        <item x="122"/>
        <item x="123"/>
        <item x="124"/>
        <item x="240"/>
        <item x="166"/>
        <item x="125"/>
        <item m="1" x="273"/>
        <item x="127"/>
        <item x="128"/>
        <item x="167"/>
        <item x="44"/>
        <item x="168"/>
        <item x="45"/>
        <item m="1" x="272"/>
        <item x="129"/>
        <item x="8"/>
        <item x="169"/>
        <item x="9"/>
        <item x="130"/>
        <item x="10"/>
        <item x="170"/>
        <item x="241"/>
        <item x="242"/>
        <item x="171"/>
        <item x="172"/>
        <item x="11"/>
        <item x="173"/>
        <item x="174"/>
        <item x="131"/>
        <item x="208"/>
        <item x="209"/>
        <item x="175"/>
        <item x="210"/>
        <item x="176"/>
        <item x="12"/>
        <item x="177"/>
        <item x="243"/>
        <item x="132"/>
        <item x="211"/>
        <item x="178"/>
        <item x="84"/>
        <item x="179"/>
        <item x="13"/>
        <item x="244"/>
        <item x="245"/>
        <item x="212"/>
        <item x="213"/>
        <item x="85"/>
        <item x="86"/>
        <item x="214"/>
        <item x="46"/>
        <item x="180"/>
        <item x="14"/>
        <item x="15"/>
        <item x="246"/>
        <item x="87"/>
        <item x="247"/>
        <item x="88"/>
        <item x="182"/>
        <item x="89"/>
        <item x="215"/>
        <item x="216"/>
        <item x="17"/>
        <item x="217"/>
        <item x="18"/>
        <item x="183"/>
        <item x="248"/>
        <item x="90"/>
        <item x="47"/>
        <item x="249"/>
        <item x="19"/>
        <item x="250"/>
        <item x="133"/>
        <item x="48"/>
        <item x="251"/>
        <item x="134"/>
        <item x="252"/>
        <item x="253"/>
        <item x="218"/>
        <item x="254"/>
        <item x="49"/>
        <item x="50"/>
        <item x="135"/>
        <item x="91"/>
        <item x="136"/>
        <item x="20"/>
        <item x="184"/>
        <item x="92"/>
        <item x="219"/>
        <item x="185"/>
        <item x="137"/>
        <item x="138"/>
        <item x="93"/>
        <item x="94"/>
        <item x="255"/>
        <item x="21"/>
        <item x="22"/>
        <item x="95"/>
        <item x="139"/>
        <item x="23"/>
        <item x="187"/>
        <item x="256"/>
        <item x="51"/>
        <item x="96"/>
        <item x="188"/>
        <item x="52"/>
        <item x="24"/>
        <item x="53"/>
        <item x="140"/>
        <item x="97"/>
        <item x="98"/>
        <item x="220"/>
        <item x="189"/>
        <item x="141"/>
        <item x="190"/>
        <item x="257"/>
        <item x="25"/>
        <item x="54"/>
        <item x="142"/>
        <item x="191"/>
        <item x="258"/>
        <item x="55"/>
        <item x="99"/>
        <item x="192"/>
        <item x="56"/>
        <item x="221"/>
        <item x="57"/>
        <item x="26"/>
        <item x="222"/>
        <item x="143"/>
        <item x="193"/>
        <item x="100"/>
        <item x="259"/>
        <item x="223"/>
        <item x="224"/>
        <item x="225"/>
        <item x="58"/>
        <item x="144"/>
        <item x="59"/>
        <item x="101"/>
        <item x="145"/>
        <item x="146"/>
        <item x="226"/>
        <item x="227"/>
        <item x="102"/>
        <item x="260"/>
        <item x="147"/>
        <item x="261"/>
        <item x="262"/>
        <item x="194"/>
        <item x="148"/>
        <item x="60"/>
        <item x="61"/>
        <item x="103"/>
        <item x="263"/>
        <item x="62"/>
        <item x="63"/>
        <item x="264"/>
        <item x="64"/>
        <item x="65"/>
        <item x="265"/>
        <item x="149"/>
        <item x="266"/>
        <item x="267"/>
        <item x="228"/>
        <item x="104"/>
        <item x="66"/>
        <item x="105"/>
        <item x="67"/>
        <item x="195"/>
        <item x="196"/>
        <item x="150"/>
        <item x="268"/>
        <item x="68"/>
        <item x="106"/>
        <item x="107"/>
        <item x="69"/>
        <item x="151"/>
        <item x="27"/>
        <item x="28"/>
        <item x="108"/>
        <item x="229"/>
        <item x="109"/>
        <item x="152"/>
        <item x="70"/>
        <item x="29"/>
        <item x="71"/>
        <item x="197"/>
        <item x="153"/>
        <item x="72"/>
        <item x="30"/>
        <item x="110"/>
        <item x="154"/>
        <item x="31"/>
        <item x="32"/>
        <item x="269"/>
        <item x="198"/>
        <item x="230"/>
        <item x="155"/>
        <item x="111"/>
        <item x="112"/>
        <item x="156"/>
        <item x="157"/>
        <item x="231"/>
        <item x="16"/>
        <item m="1" x="271"/>
        <item x="160"/>
        <item x="181"/>
        <item x="186"/>
        <item x="199"/>
        <item x="126"/>
        <item m="1" x="270"/>
        <item t="default"/>
      </items>
    </pivotField>
    <pivotField numFmtId="14" showAll="0">
      <items count="40">
        <item h="1" x="0"/>
        <item h="1" x="17"/>
        <item h="1" m="1" x="35"/>
        <item h="1" x="1"/>
        <item h="1" x="18"/>
        <item h="1" x="2"/>
        <item h="1" x="19"/>
        <item h="1" x="3"/>
        <item h="1" x="20"/>
        <item h="1" x="4"/>
        <item h="1" x="21"/>
        <item h="1" x="5"/>
        <item h="1" x="22"/>
        <item h="1" x="6"/>
        <item h="1" x="23"/>
        <item h="1" x="7"/>
        <item h="1" x="24"/>
        <item h="1" m="1" x="34"/>
        <item h="1" m="1" x="36"/>
        <item h="1" x="8"/>
        <item h="1" x="25"/>
        <item h="1" x="9"/>
        <item h="1" x="26"/>
        <item h="1" x="10"/>
        <item h="1" x="27"/>
        <item h="1" x="11"/>
        <item h="1" x="28"/>
        <item h="1" m="1" x="33"/>
        <item h="1" x="12"/>
        <item h="1" x="29"/>
        <item h="1" m="1" x="38"/>
        <item h="1" x="13"/>
        <item h="1" x="30"/>
        <item h="1" x="14"/>
        <item h="1" x="31"/>
        <item h="1" x="32"/>
        <item h="1" x="15"/>
        <item x="16"/>
        <item h="1" m="1" x="37"/>
        <item t="default"/>
      </items>
    </pivotField>
    <pivotField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6">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186"/>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6"/>
    </i>
    <i r="2">
      <x v="38"/>
    </i>
    <i r="2">
      <x v="61"/>
    </i>
    <i r="2">
      <x v="110"/>
    </i>
    <i r="2">
      <x v="121"/>
    </i>
    <i r="2">
      <x v="129"/>
    </i>
    <i r="2">
      <x v="145"/>
    </i>
    <i r="2">
      <x v="155"/>
    </i>
    <i r="2">
      <x v="159"/>
    </i>
    <i r="2">
      <x v="201"/>
    </i>
    <i r="2">
      <x v="215"/>
    </i>
    <i r="2">
      <x v="236"/>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63"/>
    </i>
    <i r="2">
      <x v="70"/>
    </i>
    <i r="2">
      <x v="202"/>
    </i>
    <i r="2">
      <x v="212"/>
    </i>
    <i r="2">
      <x v="25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65"/>
    </i>
    <i r="1">
      <x v="32"/>
    </i>
    <i r="2">
      <x v="6"/>
    </i>
    <i r="2">
      <x v="40"/>
    </i>
    <i r="2">
      <x v="94"/>
    </i>
    <i r="2">
      <x v="140"/>
    </i>
    <i r="1">
      <x v="39"/>
    </i>
    <i r="2">
      <x v="23"/>
    </i>
    <i r="2">
      <x v="91"/>
    </i>
    <i r="2">
      <x v="205"/>
    </i>
    <i r="2">
      <x v="226"/>
    </i>
    <i r="1">
      <x v="40"/>
    </i>
    <i r="2">
      <x v="43"/>
    </i>
    <i r="2">
      <x v="92"/>
    </i>
    <i r="2">
      <x v="107"/>
    </i>
    <i r="2">
      <x v="125"/>
    </i>
    <i r="2">
      <x v="195"/>
    </i>
    <i r="2">
      <x v="259"/>
    </i>
    <i>
      <x v="6"/>
    </i>
    <i r="1">
      <x v="3"/>
    </i>
    <i r="2">
      <x v="1"/>
    </i>
    <i r="2">
      <x v="7"/>
    </i>
    <i r="2">
      <x v="46"/>
    </i>
    <i r="2">
      <x v="59"/>
    </i>
    <i r="2">
      <x v="257"/>
    </i>
    <i r="1">
      <x v="4"/>
    </i>
    <i r="2">
      <x v="39"/>
    </i>
    <i r="2">
      <x v="42"/>
    </i>
    <i r="2">
      <x v="106"/>
    </i>
    <i r="2">
      <x v="156"/>
    </i>
    <i r="2">
      <x v="234"/>
    </i>
    <i r="1">
      <x v="5"/>
    </i>
    <i r="2">
      <x v="2"/>
    </i>
    <i r="2">
      <x v="65"/>
    </i>
    <i r="2">
      <x v="83"/>
    </i>
    <i r="2">
      <x v="128"/>
    </i>
    <i r="2">
      <x v="133"/>
    </i>
    <i r="2">
      <x v="138"/>
    </i>
    <i r="2">
      <x v="209"/>
    </i>
    <i r="2">
      <x v="225"/>
    </i>
    <i r="1">
      <x v="13"/>
    </i>
    <i r="2">
      <x/>
    </i>
    <i r="2">
      <x v="84"/>
    </i>
    <i r="2">
      <x v="105"/>
    </i>
    <i r="2">
      <x v="139"/>
    </i>
    <i r="2">
      <x v="207"/>
    </i>
    <i r="2">
      <x v="210"/>
    </i>
    <i r="2">
      <x v="222"/>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1.1 Housebound immunosuppressed patients" fld="5" baseField="0" baseItem="0"/>
    <dataField name="Sum of 01.1f Second Vaccination" fld="58" baseField="0" baseItem="0"/>
    <dataField name="Sum of 01.1f%" fld="149" baseField="2" baseItem="29" numFmtId="9"/>
    <dataField name="Sum of 01.1a Vaccinated (Booster)" fld="6" baseField="0" baseItem="0"/>
    <dataField name="Sum of 01.1a%" fld="79" baseField="2" baseItem="29" numFmtId="9"/>
    <dataField name="Sum of 01.1b Contraindicated (inc allergies, exclu vaccinated)" fld="42" baseField="0" baseItem="0"/>
    <dataField name="Sum of 01.1b%" fld="80" baseField="2" baseItem="252" numFmtId="9"/>
    <dataField name="Sum of 01.1c Declined (excl vaccinated or contraindicated)" fld="43" baseField="0" baseItem="0"/>
    <dataField name="Sum of 01.1c%" fld="81" baseField="2" baseItem="252" numFmtId="9"/>
    <dataField name="Sum of 01.1d Invited no outcome (excl vac, contr, decl)" fld="44" baseField="0" baseItem="0"/>
    <dataField name="Sum of 01.1d%" fld="82" baseField="2" baseItem="252" numFmtId="9"/>
    <dataField name="Sum of 01.1e No contact coded [CALL]" fld="45" baseField="0" baseItem="0"/>
    <dataField name="Sum of 01.1e%" fld="83" baseField="2" baseItem="252"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2167DDD3-6F1E-4F1E-9B6D-82C403084193}" name="PivotTable1" cacheId="0"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9" firstHeaderRow="0" firstDataRow="1" firstDataCol="1"/>
  <pivotFields count="167">
    <pivotField axis="axisRow" showAll="0">
      <items count="9">
        <item x="0"/>
        <item x="1"/>
        <item x="2"/>
        <item x="3"/>
        <item x="4"/>
        <item x="5"/>
        <item x="6"/>
        <item m="1" x="7"/>
        <item t="default"/>
      </items>
    </pivotField>
    <pivotField axis="axisRow" showAll="0">
      <items count="49">
        <item x="38"/>
        <item x="2"/>
        <item x="21"/>
        <item x="41"/>
        <item x="43"/>
        <item x="42"/>
        <item x="8"/>
        <item x="28"/>
        <item x="26"/>
        <item x="3"/>
        <item x="34"/>
        <item x="4"/>
        <item x="30"/>
        <item x="40"/>
        <item x="10"/>
        <item x="7"/>
        <item x="16"/>
        <item x="17"/>
        <item x="14"/>
        <item x="15"/>
        <item x="35"/>
        <item x="46"/>
        <item x="9"/>
        <item x="32"/>
        <item x="39"/>
        <item x="31"/>
        <item x="19"/>
        <item x="5"/>
        <item x="20"/>
        <item x="25"/>
        <item x="22"/>
        <item x="24"/>
        <item x="33"/>
        <item x="29"/>
        <item x="12"/>
        <item x="44"/>
        <item x="23"/>
        <item x="11"/>
        <item x="18"/>
        <item x="36"/>
        <item x="37"/>
        <item x="45"/>
        <item x="27"/>
        <item x="13"/>
        <item x="0"/>
        <item x="1"/>
        <item x="6"/>
        <item m="1" x="47"/>
        <item t="default"/>
      </items>
    </pivotField>
    <pivotField axis="axisRow" showAll="0">
      <items count="275">
        <item x="232"/>
        <item x="233"/>
        <item x="234"/>
        <item x="73"/>
        <item x="0"/>
        <item x="113"/>
        <item x="200"/>
        <item x="235"/>
        <item x="201"/>
        <item x="158"/>
        <item x="33"/>
        <item x="34"/>
        <item x="1"/>
        <item x="74"/>
        <item x="114"/>
        <item x="159"/>
        <item x="202"/>
        <item x="2"/>
        <item x="35"/>
        <item x="36"/>
        <item x="3"/>
        <item x="37"/>
        <item x="75"/>
        <item x="203"/>
        <item x="76"/>
        <item x="115"/>
        <item x="204"/>
        <item x="116"/>
        <item x="77"/>
        <item x="4"/>
        <item x="38"/>
        <item x="117"/>
        <item x="161"/>
        <item x="39"/>
        <item x="78"/>
        <item x="79"/>
        <item x="80"/>
        <item x="162"/>
        <item x="81"/>
        <item x="236"/>
        <item x="205"/>
        <item x="5"/>
        <item x="237"/>
        <item x="206"/>
        <item x="40"/>
        <item x="118"/>
        <item x="238"/>
        <item x="163"/>
        <item x="164"/>
        <item x="82"/>
        <item x="41"/>
        <item x="119"/>
        <item x="120"/>
        <item x="42"/>
        <item x="43"/>
        <item x="207"/>
        <item x="165"/>
        <item x="6"/>
        <item x="121"/>
        <item x="239"/>
        <item x="7"/>
        <item x="83"/>
        <item x="122"/>
        <item x="123"/>
        <item x="124"/>
        <item x="240"/>
        <item x="166"/>
        <item x="125"/>
        <item m="1" x="273"/>
        <item x="127"/>
        <item x="128"/>
        <item x="167"/>
        <item x="44"/>
        <item x="168"/>
        <item x="45"/>
        <item m="1" x="272"/>
        <item x="129"/>
        <item x="8"/>
        <item x="169"/>
        <item x="9"/>
        <item x="130"/>
        <item x="10"/>
        <item x="170"/>
        <item x="241"/>
        <item x="242"/>
        <item x="171"/>
        <item x="172"/>
        <item x="11"/>
        <item x="173"/>
        <item x="174"/>
        <item x="131"/>
        <item x="208"/>
        <item x="209"/>
        <item x="175"/>
        <item x="210"/>
        <item x="176"/>
        <item x="12"/>
        <item x="177"/>
        <item x="243"/>
        <item x="132"/>
        <item x="211"/>
        <item x="178"/>
        <item x="84"/>
        <item x="179"/>
        <item x="13"/>
        <item x="244"/>
        <item x="245"/>
        <item x="212"/>
        <item x="213"/>
        <item x="85"/>
        <item x="86"/>
        <item x="214"/>
        <item x="46"/>
        <item x="180"/>
        <item x="14"/>
        <item x="15"/>
        <item x="246"/>
        <item x="87"/>
        <item x="247"/>
        <item x="88"/>
        <item x="182"/>
        <item x="89"/>
        <item x="215"/>
        <item x="216"/>
        <item x="17"/>
        <item x="217"/>
        <item x="18"/>
        <item x="183"/>
        <item x="248"/>
        <item x="90"/>
        <item x="47"/>
        <item x="249"/>
        <item x="19"/>
        <item x="250"/>
        <item x="133"/>
        <item x="48"/>
        <item x="251"/>
        <item x="134"/>
        <item x="252"/>
        <item x="253"/>
        <item x="218"/>
        <item x="254"/>
        <item x="49"/>
        <item x="50"/>
        <item x="135"/>
        <item x="91"/>
        <item x="136"/>
        <item x="20"/>
        <item x="184"/>
        <item x="92"/>
        <item x="219"/>
        <item x="185"/>
        <item x="137"/>
        <item x="138"/>
        <item x="93"/>
        <item x="94"/>
        <item x="255"/>
        <item x="21"/>
        <item x="22"/>
        <item x="95"/>
        <item x="139"/>
        <item x="23"/>
        <item x="187"/>
        <item x="256"/>
        <item x="51"/>
        <item x="96"/>
        <item x="188"/>
        <item x="52"/>
        <item x="24"/>
        <item x="53"/>
        <item x="140"/>
        <item x="97"/>
        <item x="98"/>
        <item x="220"/>
        <item x="189"/>
        <item x="141"/>
        <item x="190"/>
        <item x="257"/>
        <item x="25"/>
        <item x="54"/>
        <item x="142"/>
        <item x="191"/>
        <item x="258"/>
        <item x="55"/>
        <item x="99"/>
        <item x="192"/>
        <item x="56"/>
        <item x="221"/>
        <item x="57"/>
        <item x="26"/>
        <item x="222"/>
        <item x="143"/>
        <item x="193"/>
        <item x="100"/>
        <item x="259"/>
        <item x="223"/>
        <item x="224"/>
        <item x="225"/>
        <item x="58"/>
        <item x="144"/>
        <item x="59"/>
        <item x="101"/>
        <item x="145"/>
        <item x="146"/>
        <item x="226"/>
        <item x="227"/>
        <item x="102"/>
        <item x="260"/>
        <item x="147"/>
        <item x="261"/>
        <item x="262"/>
        <item x="194"/>
        <item x="148"/>
        <item x="60"/>
        <item x="61"/>
        <item x="103"/>
        <item x="263"/>
        <item x="62"/>
        <item x="63"/>
        <item x="264"/>
        <item x="64"/>
        <item x="65"/>
        <item x="265"/>
        <item x="149"/>
        <item x="266"/>
        <item x="267"/>
        <item x="228"/>
        <item x="104"/>
        <item x="66"/>
        <item x="105"/>
        <item x="67"/>
        <item x="195"/>
        <item x="196"/>
        <item x="150"/>
        <item x="268"/>
        <item x="68"/>
        <item x="106"/>
        <item x="107"/>
        <item x="69"/>
        <item x="151"/>
        <item x="27"/>
        <item x="28"/>
        <item x="108"/>
        <item x="229"/>
        <item x="109"/>
        <item x="152"/>
        <item x="70"/>
        <item x="29"/>
        <item x="71"/>
        <item x="197"/>
        <item x="153"/>
        <item x="72"/>
        <item x="30"/>
        <item x="110"/>
        <item x="154"/>
        <item x="31"/>
        <item x="32"/>
        <item x="269"/>
        <item x="198"/>
        <item x="230"/>
        <item x="155"/>
        <item x="111"/>
        <item x="112"/>
        <item x="156"/>
        <item x="157"/>
        <item x="231"/>
        <item x="16"/>
        <item m="1" x="271"/>
        <item x="160"/>
        <item x="181"/>
        <item x="186"/>
        <item x="199"/>
        <item x="126"/>
        <item m="1" x="270"/>
        <item t="default"/>
      </items>
    </pivotField>
    <pivotField numFmtId="14" showAll="0">
      <items count="40">
        <item h="1" x="0"/>
        <item h="1" x="17"/>
        <item h="1" m="1" x="35"/>
        <item h="1" x="1"/>
        <item h="1" x="18"/>
        <item h="1" x="2"/>
        <item h="1" x="19"/>
        <item h="1" x="3"/>
        <item h="1" x="20"/>
        <item h="1" x="4"/>
        <item h="1" x="21"/>
        <item h="1" x="5"/>
        <item h="1" x="22"/>
        <item h="1" x="6"/>
        <item h="1" x="23"/>
        <item h="1" x="7"/>
        <item h="1" x="24"/>
        <item h="1" m="1" x="34"/>
        <item h="1" m="1" x="36"/>
        <item h="1" x="8"/>
        <item h="1" x="25"/>
        <item h="1" x="9"/>
        <item h="1" x="26"/>
        <item h="1" x="10"/>
        <item h="1" x="27"/>
        <item h="1" x="11"/>
        <item h="1" x="28"/>
        <item h="1" m="1" x="33"/>
        <item h="1" x="12"/>
        <item h="1" x="29"/>
        <item h="1" m="1" x="38"/>
        <item h="1" x="13"/>
        <item h="1" x="30"/>
        <item h="1" x="14"/>
        <item h="1" x="31"/>
        <item h="1" x="32"/>
        <item h="1" x="15"/>
        <item x="16"/>
        <item h="1" m="1" x="37"/>
        <item t="default"/>
      </items>
    </pivotField>
    <pivotField showAll="0"/>
    <pivotField showAll="0"/>
    <pivotField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6">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186"/>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6"/>
    </i>
    <i r="2">
      <x v="38"/>
    </i>
    <i r="2">
      <x v="61"/>
    </i>
    <i r="2">
      <x v="110"/>
    </i>
    <i r="2">
      <x v="121"/>
    </i>
    <i r="2">
      <x v="129"/>
    </i>
    <i r="2">
      <x v="145"/>
    </i>
    <i r="2">
      <x v="155"/>
    </i>
    <i r="2">
      <x v="159"/>
    </i>
    <i r="2">
      <x v="201"/>
    </i>
    <i r="2">
      <x v="215"/>
    </i>
    <i r="2">
      <x v="236"/>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63"/>
    </i>
    <i r="2">
      <x v="70"/>
    </i>
    <i r="2">
      <x v="202"/>
    </i>
    <i r="2">
      <x v="212"/>
    </i>
    <i r="2">
      <x v="25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65"/>
    </i>
    <i r="1">
      <x v="32"/>
    </i>
    <i r="2">
      <x v="6"/>
    </i>
    <i r="2">
      <x v="40"/>
    </i>
    <i r="2">
      <x v="94"/>
    </i>
    <i r="2">
      <x v="140"/>
    </i>
    <i r="1">
      <x v="39"/>
    </i>
    <i r="2">
      <x v="23"/>
    </i>
    <i r="2">
      <x v="91"/>
    </i>
    <i r="2">
      <x v="205"/>
    </i>
    <i r="2">
      <x v="226"/>
    </i>
    <i r="1">
      <x v="40"/>
    </i>
    <i r="2">
      <x v="43"/>
    </i>
    <i r="2">
      <x v="92"/>
    </i>
    <i r="2">
      <x v="107"/>
    </i>
    <i r="2">
      <x v="125"/>
    </i>
    <i r="2">
      <x v="195"/>
    </i>
    <i r="2">
      <x v="259"/>
    </i>
    <i>
      <x v="6"/>
    </i>
    <i r="1">
      <x v="3"/>
    </i>
    <i r="2">
      <x v="1"/>
    </i>
    <i r="2">
      <x v="7"/>
    </i>
    <i r="2">
      <x v="46"/>
    </i>
    <i r="2">
      <x v="59"/>
    </i>
    <i r="2">
      <x v="257"/>
    </i>
    <i r="1">
      <x v="4"/>
    </i>
    <i r="2">
      <x v="39"/>
    </i>
    <i r="2">
      <x v="42"/>
    </i>
    <i r="2">
      <x v="106"/>
    </i>
    <i r="2">
      <x v="156"/>
    </i>
    <i r="2">
      <x v="234"/>
    </i>
    <i r="1">
      <x v="5"/>
    </i>
    <i r="2">
      <x v="2"/>
    </i>
    <i r="2">
      <x v="65"/>
    </i>
    <i r="2">
      <x v="83"/>
    </i>
    <i r="2">
      <x v="128"/>
    </i>
    <i r="2">
      <x v="133"/>
    </i>
    <i r="2">
      <x v="138"/>
    </i>
    <i r="2">
      <x v="209"/>
    </i>
    <i r="2">
      <x v="225"/>
    </i>
    <i r="1">
      <x v="13"/>
    </i>
    <i r="2">
      <x/>
    </i>
    <i r="2">
      <x v="84"/>
    </i>
    <i r="2">
      <x v="105"/>
    </i>
    <i r="2">
      <x v="139"/>
    </i>
    <i r="2">
      <x v="207"/>
    </i>
    <i r="2">
      <x v="210"/>
    </i>
    <i r="2">
      <x v="222"/>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1.2 Residential/Care home immunosuppressed patients" fld="7" baseField="0" baseItem="0"/>
    <dataField name="Sum of 01.2f Second Vaccination" fld="59" baseField="0" baseItem="0"/>
    <dataField name="Sum of 01.2f%" fld="150" baseField="0" baseItem="0" numFmtId="9"/>
    <dataField name="Sum of 01.2a Vaccinated (Booster)" fld="8" baseField="0" baseItem="0"/>
    <dataField name="Sum of 01.2a%" fld="84" baseField="0" baseItem="0" numFmtId="9"/>
    <dataField name="Sum of 01.2b Contraindicated (inc allergies, exclu vaccinated)" fld="46" baseField="0" baseItem="0"/>
    <dataField name="Sum of 01.2b%" fld="85" baseField="0" baseItem="0" numFmtId="9"/>
    <dataField name="Sum of 01.2c Declined (excl vaccinated or contraindicated)" fld="47" baseField="0" baseItem="0"/>
    <dataField name="Sum of 01.2c%" fld="86" baseField="0" baseItem="0" numFmtId="9"/>
    <dataField name="Sum of 01.2d Invited no outcome (excl vac, contr, decl)" fld="48" baseField="0" baseItem="0"/>
    <dataField name="Sum of 01.2d%" fld="87" baseField="0" baseItem="0" numFmtId="9"/>
    <dataField name="Sum of 01.2e No contact coded [CALL]" fld="49" baseField="0" baseItem="0"/>
    <dataField name="Sum of 01.2e%" fld="88" baseField="0" baseItem="0"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5.xml><?xml version="1.0" encoding="utf-8"?>
<pivotTableDefinition xmlns="http://schemas.openxmlformats.org/spreadsheetml/2006/main" xmlns:mc="http://schemas.openxmlformats.org/markup-compatibility/2006" xmlns:xr="http://schemas.microsoft.com/office/spreadsheetml/2014/revision" mc:Ignorable="xr" xr:uid="{AC3357E5-6B65-45BE-AD80-28D2AC7429B7}" name="PivotTable1" cacheId="0"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9" firstHeaderRow="0" firstDataRow="1" firstDataCol="1"/>
  <pivotFields count="167">
    <pivotField axis="axisRow" showAll="0">
      <items count="9">
        <item x="0"/>
        <item x="1"/>
        <item x="2"/>
        <item x="3"/>
        <item x="4"/>
        <item x="5"/>
        <item x="6"/>
        <item m="1" x="7"/>
        <item t="default"/>
      </items>
    </pivotField>
    <pivotField axis="axisRow" showAll="0">
      <items count="49">
        <item x="38"/>
        <item x="2"/>
        <item x="21"/>
        <item x="41"/>
        <item x="43"/>
        <item x="42"/>
        <item x="8"/>
        <item x="28"/>
        <item x="26"/>
        <item x="3"/>
        <item x="34"/>
        <item x="4"/>
        <item x="30"/>
        <item x="40"/>
        <item x="10"/>
        <item x="7"/>
        <item x="16"/>
        <item x="17"/>
        <item x="14"/>
        <item x="15"/>
        <item x="35"/>
        <item x="46"/>
        <item x="9"/>
        <item x="32"/>
        <item x="39"/>
        <item x="31"/>
        <item x="19"/>
        <item x="5"/>
        <item x="20"/>
        <item x="25"/>
        <item x="22"/>
        <item x="24"/>
        <item x="33"/>
        <item x="29"/>
        <item x="12"/>
        <item x="44"/>
        <item x="23"/>
        <item x="11"/>
        <item x="18"/>
        <item x="36"/>
        <item x="37"/>
        <item x="45"/>
        <item x="27"/>
        <item x="13"/>
        <item x="0"/>
        <item x="1"/>
        <item x="6"/>
        <item m="1" x="47"/>
        <item t="default"/>
      </items>
    </pivotField>
    <pivotField axis="axisRow" showAll="0">
      <items count="275">
        <item x="232"/>
        <item x="233"/>
        <item x="234"/>
        <item x="73"/>
        <item x="0"/>
        <item x="113"/>
        <item x="200"/>
        <item x="235"/>
        <item x="201"/>
        <item x="158"/>
        <item x="33"/>
        <item x="34"/>
        <item x="1"/>
        <item x="74"/>
        <item x="114"/>
        <item x="159"/>
        <item x="202"/>
        <item x="2"/>
        <item x="35"/>
        <item x="36"/>
        <item x="3"/>
        <item x="37"/>
        <item x="75"/>
        <item x="203"/>
        <item x="76"/>
        <item x="115"/>
        <item x="204"/>
        <item x="116"/>
        <item x="77"/>
        <item x="4"/>
        <item x="38"/>
        <item x="117"/>
        <item x="161"/>
        <item x="39"/>
        <item x="78"/>
        <item x="79"/>
        <item x="80"/>
        <item x="162"/>
        <item x="81"/>
        <item x="236"/>
        <item x="205"/>
        <item x="5"/>
        <item x="237"/>
        <item x="206"/>
        <item x="40"/>
        <item x="118"/>
        <item x="238"/>
        <item x="163"/>
        <item x="164"/>
        <item x="82"/>
        <item x="41"/>
        <item x="119"/>
        <item x="120"/>
        <item x="42"/>
        <item x="43"/>
        <item x="207"/>
        <item x="165"/>
        <item x="6"/>
        <item x="121"/>
        <item x="239"/>
        <item x="7"/>
        <item x="83"/>
        <item x="122"/>
        <item x="123"/>
        <item x="124"/>
        <item x="240"/>
        <item x="166"/>
        <item x="125"/>
        <item m="1" x="273"/>
        <item x="127"/>
        <item x="128"/>
        <item x="167"/>
        <item x="44"/>
        <item x="168"/>
        <item x="45"/>
        <item m="1" x="272"/>
        <item x="129"/>
        <item x="8"/>
        <item x="169"/>
        <item x="9"/>
        <item x="130"/>
        <item x="10"/>
        <item x="170"/>
        <item x="241"/>
        <item x="242"/>
        <item x="171"/>
        <item x="172"/>
        <item x="11"/>
        <item x="173"/>
        <item x="174"/>
        <item x="131"/>
        <item x="208"/>
        <item x="209"/>
        <item x="175"/>
        <item x="210"/>
        <item x="176"/>
        <item x="12"/>
        <item x="177"/>
        <item x="243"/>
        <item x="132"/>
        <item x="211"/>
        <item x="178"/>
        <item x="84"/>
        <item x="179"/>
        <item x="13"/>
        <item x="244"/>
        <item x="245"/>
        <item x="212"/>
        <item x="213"/>
        <item x="85"/>
        <item x="86"/>
        <item x="214"/>
        <item x="46"/>
        <item x="180"/>
        <item x="14"/>
        <item x="15"/>
        <item x="246"/>
        <item x="87"/>
        <item x="247"/>
        <item x="88"/>
        <item x="182"/>
        <item x="89"/>
        <item x="215"/>
        <item x="216"/>
        <item x="17"/>
        <item x="217"/>
        <item x="18"/>
        <item x="183"/>
        <item x="248"/>
        <item x="90"/>
        <item x="47"/>
        <item x="249"/>
        <item x="19"/>
        <item x="250"/>
        <item x="133"/>
        <item x="48"/>
        <item x="251"/>
        <item x="134"/>
        <item x="252"/>
        <item x="253"/>
        <item x="218"/>
        <item x="254"/>
        <item x="49"/>
        <item x="50"/>
        <item x="135"/>
        <item x="91"/>
        <item x="136"/>
        <item x="20"/>
        <item x="184"/>
        <item x="92"/>
        <item x="219"/>
        <item x="185"/>
        <item x="137"/>
        <item x="138"/>
        <item x="93"/>
        <item x="94"/>
        <item x="255"/>
        <item x="21"/>
        <item x="22"/>
        <item x="95"/>
        <item x="139"/>
        <item x="23"/>
        <item x="187"/>
        <item x="256"/>
        <item x="51"/>
        <item x="96"/>
        <item x="188"/>
        <item x="52"/>
        <item x="24"/>
        <item x="53"/>
        <item x="140"/>
        <item x="97"/>
        <item x="98"/>
        <item x="220"/>
        <item x="189"/>
        <item x="141"/>
        <item x="190"/>
        <item x="257"/>
        <item x="25"/>
        <item x="54"/>
        <item x="142"/>
        <item x="191"/>
        <item x="258"/>
        <item x="55"/>
        <item x="99"/>
        <item x="192"/>
        <item x="56"/>
        <item x="221"/>
        <item x="57"/>
        <item x="26"/>
        <item x="222"/>
        <item x="143"/>
        <item x="193"/>
        <item x="100"/>
        <item x="259"/>
        <item x="223"/>
        <item x="224"/>
        <item x="225"/>
        <item x="58"/>
        <item x="144"/>
        <item x="59"/>
        <item x="101"/>
        <item x="145"/>
        <item x="146"/>
        <item x="226"/>
        <item x="227"/>
        <item x="102"/>
        <item x="260"/>
        <item x="147"/>
        <item x="261"/>
        <item x="262"/>
        <item x="194"/>
        <item x="148"/>
        <item x="60"/>
        <item x="61"/>
        <item x="103"/>
        <item x="263"/>
        <item x="62"/>
        <item x="63"/>
        <item x="264"/>
        <item x="64"/>
        <item x="65"/>
        <item x="265"/>
        <item x="149"/>
        <item x="266"/>
        <item x="267"/>
        <item x="228"/>
        <item x="104"/>
        <item x="66"/>
        <item x="105"/>
        <item x="67"/>
        <item x="195"/>
        <item x="196"/>
        <item x="150"/>
        <item x="268"/>
        <item x="68"/>
        <item x="106"/>
        <item x="107"/>
        <item x="69"/>
        <item x="151"/>
        <item x="27"/>
        <item x="28"/>
        <item x="108"/>
        <item x="229"/>
        <item x="109"/>
        <item x="152"/>
        <item x="70"/>
        <item x="29"/>
        <item x="71"/>
        <item x="197"/>
        <item x="153"/>
        <item x="72"/>
        <item x="30"/>
        <item x="110"/>
        <item x="154"/>
        <item x="31"/>
        <item x="32"/>
        <item x="269"/>
        <item x="198"/>
        <item x="230"/>
        <item x="155"/>
        <item x="111"/>
        <item x="112"/>
        <item x="156"/>
        <item x="157"/>
        <item x="231"/>
        <item x="16"/>
        <item m="1" x="271"/>
        <item x="160"/>
        <item x="181"/>
        <item x="186"/>
        <item x="199"/>
        <item x="126"/>
        <item m="1" x="270"/>
        <item t="default"/>
      </items>
    </pivotField>
    <pivotField numFmtId="14" showAll="0">
      <items count="40">
        <item h="1" x="0"/>
        <item h="1" x="17"/>
        <item h="1" m="1" x="35"/>
        <item h="1" x="1"/>
        <item h="1" x="18"/>
        <item h="1" x="2"/>
        <item h="1" x="19"/>
        <item h="1" x="3"/>
        <item h="1" x="20"/>
        <item h="1" x="4"/>
        <item h="1" x="21"/>
        <item h="1" x="5"/>
        <item h="1" x="22"/>
        <item h="1" x="6"/>
        <item h="1" x="23"/>
        <item h="1" x="7"/>
        <item h="1" x="24"/>
        <item h="1" m="1" x="34"/>
        <item h="1" m="1" x="36"/>
        <item h="1" x="8"/>
        <item h="1" x="25"/>
        <item h="1" x="9"/>
        <item h="1" x="26"/>
        <item h="1" x="10"/>
        <item h="1" x="27"/>
        <item h="1" x="11"/>
        <item h="1" x="28"/>
        <item h="1" m="1" x="33"/>
        <item h="1" x="12"/>
        <item h="1" x="29"/>
        <item h="1" m="1" x="38"/>
        <item h="1" x="13"/>
        <item h="1" x="30"/>
        <item h="1" x="14"/>
        <item h="1" x="31"/>
        <item h="1" x="32"/>
        <item h="1" x="15"/>
        <item x="16"/>
        <item h="1" m="1" x="37"/>
        <item t="default"/>
      </items>
    </pivotField>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6">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186"/>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6"/>
    </i>
    <i r="2">
      <x v="38"/>
    </i>
    <i r="2">
      <x v="61"/>
    </i>
    <i r="2">
      <x v="110"/>
    </i>
    <i r="2">
      <x v="121"/>
    </i>
    <i r="2">
      <x v="129"/>
    </i>
    <i r="2">
      <x v="145"/>
    </i>
    <i r="2">
      <x v="155"/>
    </i>
    <i r="2">
      <x v="159"/>
    </i>
    <i r="2">
      <x v="201"/>
    </i>
    <i r="2">
      <x v="215"/>
    </i>
    <i r="2">
      <x v="236"/>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63"/>
    </i>
    <i r="2">
      <x v="70"/>
    </i>
    <i r="2">
      <x v="202"/>
    </i>
    <i r="2">
      <x v="212"/>
    </i>
    <i r="2">
      <x v="25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65"/>
    </i>
    <i r="1">
      <x v="32"/>
    </i>
    <i r="2">
      <x v="6"/>
    </i>
    <i r="2">
      <x v="40"/>
    </i>
    <i r="2">
      <x v="94"/>
    </i>
    <i r="2">
      <x v="140"/>
    </i>
    <i r="1">
      <x v="39"/>
    </i>
    <i r="2">
      <x v="23"/>
    </i>
    <i r="2">
      <x v="91"/>
    </i>
    <i r="2">
      <x v="205"/>
    </i>
    <i r="2">
      <x v="226"/>
    </i>
    <i r="1">
      <x v="40"/>
    </i>
    <i r="2">
      <x v="43"/>
    </i>
    <i r="2">
      <x v="92"/>
    </i>
    <i r="2">
      <x v="107"/>
    </i>
    <i r="2">
      <x v="125"/>
    </i>
    <i r="2">
      <x v="195"/>
    </i>
    <i r="2">
      <x v="259"/>
    </i>
    <i>
      <x v="6"/>
    </i>
    <i r="1">
      <x v="3"/>
    </i>
    <i r="2">
      <x v="1"/>
    </i>
    <i r="2">
      <x v="7"/>
    </i>
    <i r="2">
      <x v="46"/>
    </i>
    <i r="2">
      <x v="59"/>
    </i>
    <i r="2">
      <x v="257"/>
    </i>
    <i r="1">
      <x v="4"/>
    </i>
    <i r="2">
      <x v="39"/>
    </i>
    <i r="2">
      <x v="42"/>
    </i>
    <i r="2">
      <x v="106"/>
    </i>
    <i r="2">
      <x v="156"/>
    </i>
    <i r="2">
      <x v="234"/>
    </i>
    <i r="1">
      <x v="5"/>
    </i>
    <i r="2">
      <x v="2"/>
    </i>
    <i r="2">
      <x v="65"/>
    </i>
    <i r="2">
      <x v="83"/>
    </i>
    <i r="2">
      <x v="128"/>
    </i>
    <i r="2">
      <x v="133"/>
    </i>
    <i r="2">
      <x v="138"/>
    </i>
    <i r="2">
      <x v="209"/>
    </i>
    <i r="2">
      <x v="225"/>
    </i>
    <i r="1">
      <x v="13"/>
    </i>
    <i r="2">
      <x/>
    </i>
    <i r="2">
      <x v="84"/>
    </i>
    <i r="2">
      <x v="105"/>
    </i>
    <i r="2">
      <x v="139"/>
    </i>
    <i r="2">
      <x v="207"/>
    </i>
    <i r="2">
      <x v="210"/>
    </i>
    <i r="2">
      <x v="222"/>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2 Older adults residing in a care home (exc immunosuppressed)" fld="13" baseField="0" baseItem="0"/>
    <dataField name="Sum of 02f Second Vaccination" fld="61" baseField="0" baseItem="0"/>
    <dataField name="Sum of 02f%" fld="151" baseField="2" baseItem="29" numFmtId="9"/>
    <dataField name="Sum of 02a Vaccinated (Booster)" fld="14" baseField="0" baseItem="0"/>
    <dataField name="Sum of 02a%" fld="89" baseField="1" baseItem="9" numFmtId="9"/>
    <dataField name="Sum of 02b Contraindicated (inc allergies, exclu vaccinated)" fld="51" baseField="0" baseItem="0"/>
    <dataField name="Sum of 02b%" fld="90" baseField="1" baseItem="9" numFmtId="9"/>
    <dataField name="Sum of 02c Declined (excl vaccinated or contraindicated)" fld="15" baseField="0" baseItem="0"/>
    <dataField name="Sum of 02c%" fld="91" baseField="1" baseItem="9" numFmtId="9"/>
    <dataField name="Sum of 02d Invited no outcome (excl vac, contr, decl)" fld="52" baseField="0" baseItem="0"/>
    <dataField name="Sum of 02d%" fld="92" baseField="1" baseItem="9" numFmtId="9"/>
    <dataField name="Sum of 02e No contact coded [CALL]" fld="16" baseField="0" baseItem="0"/>
    <dataField name="Sum of 02e%" fld="93" baseField="1" baseItem="9"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6.xml><?xml version="1.0" encoding="utf-8"?>
<pivotTableDefinition xmlns="http://schemas.openxmlformats.org/spreadsheetml/2006/main" xmlns:mc="http://schemas.openxmlformats.org/markup-compatibility/2006" xmlns:xr="http://schemas.microsoft.com/office/spreadsheetml/2014/revision" mc:Ignorable="xr" xr:uid="{E4D60E1A-A56C-4280-8A6E-2E1C7E9C5B50}" name="PivotTable1" cacheId="0"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9" firstHeaderRow="0" firstDataRow="1" firstDataCol="1"/>
  <pivotFields count="167">
    <pivotField axis="axisRow" showAll="0">
      <items count="9">
        <item x="0"/>
        <item x="1"/>
        <item x="2"/>
        <item x="3"/>
        <item x="4"/>
        <item x="5"/>
        <item x="6"/>
        <item m="1" x="7"/>
        <item t="default"/>
      </items>
    </pivotField>
    <pivotField axis="axisRow" showAll="0">
      <items count="49">
        <item x="38"/>
        <item x="2"/>
        <item x="21"/>
        <item x="41"/>
        <item x="43"/>
        <item x="42"/>
        <item x="8"/>
        <item x="28"/>
        <item x="26"/>
        <item x="3"/>
        <item x="34"/>
        <item x="4"/>
        <item x="30"/>
        <item x="40"/>
        <item x="10"/>
        <item x="7"/>
        <item x="16"/>
        <item x="17"/>
        <item x="14"/>
        <item x="15"/>
        <item x="35"/>
        <item x="46"/>
        <item x="9"/>
        <item x="32"/>
        <item x="39"/>
        <item x="31"/>
        <item x="19"/>
        <item x="5"/>
        <item x="20"/>
        <item x="25"/>
        <item x="22"/>
        <item x="24"/>
        <item x="33"/>
        <item x="29"/>
        <item x="12"/>
        <item x="44"/>
        <item x="23"/>
        <item x="11"/>
        <item x="18"/>
        <item x="36"/>
        <item x="37"/>
        <item x="45"/>
        <item x="27"/>
        <item x="13"/>
        <item x="0"/>
        <item x="1"/>
        <item x="6"/>
        <item m="1" x="47"/>
        <item t="default"/>
      </items>
    </pivotField>
    <pivotField axis="axisRow" showAll="0">
      <items count="275">
        <item x="232"/>
        <item x="233"/>
        <item x="234"/>
        <item x="73"/>
        <item x="0"/>
        <item x="113"/>
        <item x="200"/>
        <item x="235"/>
        <item x="201"/>
        <item x="158"/>
        <item x="33"/>
        <item x="34"/>
        <item x="1"/>
        <item x="74"/>
        <item x="114"/>
        <item x="159"/>
        <item x="202"/>
        <item x="2"/>
        <item x="35"/>
        <item x="36"/>
        <item x="3"/>
        <item x="37"/>
        <item x="75"/>
        <item x="203"/>
        <item x="76"/>
        <item x="115"/>
        <item x="204"/>
        <item x="116"/>
        <item x="77"/>
        <item x="4"/>
        <item x="38"/>
        <item x="117"/>
        <item x="161"/>
        <item x="39"/>
        <item x="78"/>
        <item x="79"/>
        <item x="80"/>
        <item x="162"/>
        <item x="81"/>
        <item x="236"/>
        <item x="205"/>
        <item x="5"/>
        <item x="237"/>
        <item x="206"/>
        <item x="40"/>
        <item x="118"/>
        <item x="238"/>
        <item x="163"/>
        <item x="164"/>
        <item x="82"/>
        <item x="41"/>
        <item x="119"/>
        <item x="120"/>
        <item x="42"/>
        <item x="43"/>
        <item x="207"/>
        <item x="165"/>
        <item x="6"/>
        <item x="121"/>
        <item x="239"/>
        <item x="7"/>
        <item x="83"/>
        <item x="122"/>
        <item x="123"/>
        <item x="124"/>
        <item x="240"/>
        <item x="166"/>
        <item x="125"/>
        <item m="1" x="273"/>
        <item x="127"/>
        <item x="128"/>
        <item x="167"/>
        <item x="44"/>
        <item x="168"/>
        <item x="45"/>
        <item m="1" x="272"/>
        <item x="129"/>
        <item x="8"/>
        <item x="169"/>
        <item x="9"/>
        <item x="130"/>
        <item x="10"/>
        <item x="170"/>
        <item x="241"/>
        <item x="242"/>
        <item x="171"/>
        <item x="172"/>
        <item x="11"/>
        <item x="173"/>
        <item x="174"/>
        <item x="131"/>
        <item x="208"/>
        <item x="209"/>
        <item x="175"/>
        <item x="210"/>
        <item x="176"/>
        <item x="12"/>
        <item x="177"/>
        <item x="243"/>
        <item x="132"/>
        <item x="211"/>
        <item x="178"/>
        <item x="84"/>
        <item x="179"/>
        <item x="13"/>
        <item x="244"/>
        <item x="245"/>
        <item x="212"/>
        <item x="213"/>
        <item x="85"/>
        <item x="86"/>
        <item x="214"/>
        <item x="46"/>
        <item x="180"/>
        <item x="14"/>
        <item x="15"/>
        <item x="246"/>
        <item x="87"/>
        <item x="247"/>
        <item x="88"/>
        <item x="182"/>
        <item x="89"/>
        <item x="215"/>
        <item x="216"/>
        <item x="17"/>
        <item x="217"/>
        <item x="18"/>
        <item x="183"/>
        <item x="248"/>
        <item x="90"/>
        <item x="47"/>
        <item x="249"/>
        <item x="19"/>
        <item x="250"/>
        <item x="133"/>
        <item x="48"/>
        <item x="251"/>
        <item x="134"/>
        <item x="252"/>
        <item x="253"/>
        <item x="218"/>
        <item x="254"/>
        <item x="49"/>
        <item x="50"/>
        <item x="135"/>
        <item x="91"/>
        <item x="136"/>
        <item x="20"/>
        <item x="184"/>
        <item x="92"/>
        <item x="219"/>
        <item x="185"/>
        <item x="137"/>
        <item x="138"/>
        <item x="93"/>
        <item x="94"/>
        <item x="255"/>
        <item x="21"/>
        <item x="22"/>
        <item x="95"/>
        <item x="139"/>
        <item x="23"/>
        <item x="187"/>
        <item x="256"/>
        <item x="51"/>
        <item x="96"/>
        <item x="188"/>
        <item x="52"/>
        <item x="24"/>
        <item x="53"/>
        <item x="140"/>
        <item x="97"/>
        <item x="98"/>
        <item x="220"/>
        <item x="189"/>
        <item x="141"/>
        <item x="190"/>
        <item x="257"/>
        <item x="25"/>
        <item x="54"/>
        <item x="142"/>
        <item x="191"/>
        <item x="258"/>
        <item x="55"/>
        <item x="99"/>
        <item x="192"/>
        <item x="56"/>
        <item x="221"/>
        <item x="57"/>
        <item x="26"/>
        <item x="222"/>
        <item x="143"/>
        <item x="193"/>
        <item x="100"/>
        <item x="259"/>
        <item x="223"/>
        <item x="224"/>
        <item x="225"/>
        <item x="58"/>
        <item x="144"/>
        <item x="59"/>
        <item x="101"/>
        <item x="145"/>
        <item x="146"/>
        <item x="226"/>
        <item x="227"/>
        <item x="102"/>
        <item x="260"/>
        <item x="147"/>
        <item x="261"/>
        <item x="262"/>
        <item x="194"/>
        <item x="148"/>
        <item x="60"/>
        <item x="61"/>
        <item x="103"/>
        <item x="263"/>
        <item x="62"/>
        <item x="63"/>
        <item x="264"/>
        <item x="64"/>
        <item x="65"/>
        <item x="265"/>
        <item x="149"/>
        <item x="266"/>
        <item x="267"/>
        <item x="228"/>
        <item x="104"/>
        <item x="66"/>
        <item x="105"/>
        <item x="67"/>
        <item x="195"/>
        <item x="196"/>
        <item x="150"/>
        <item x="268"/>
        <item x="68"/>
        <item x="106"/>
        <item x="107"/>
        <item x="69"/>
        <item x="151"/>
        <item x="27"/>
        <item x="28"/>
        <item x="108"/>
        <item x="229"/>
        <item x="109"/>
        <item x="152"/>
        <item x="70"/>
        <item x="29"/>
        <item x="71"/>
        <item x="197"/>
        <item x="153"/>
        <item x="72"/>
        <item x="30"/>
        <item x="110"/>
        <item x="154"/>
        <item x="31"/>
        <item x="32"/>
        <item x="269"/>
        <item x="198"/>
        <item x="230"/>
        <item x="155"/>
        <item x="111"/>
        <item x="112"/>
        <item x="156"/>
        <item x="157"/>
        <item x="231"/>
        <item x="16"/>
        <item m="1" x="271"/>
        <item x="160"/>
        <item x="181"/>
        <item x="186"/>
        <item x="199"/>
        <item x="126"/>
        <item m="1" x="270"/>
        <item t="default"/>
      </items>
    </pivotField>
    <pivotField numFmtId="14" showAll="0">
      <items count="40">
        <item h="1" x="0"/>
        <item h="1" x="17"/>
        <item h="1" m="1" x="35"/>
        <item h="1" x="1"/>
        <item h="1" x="18"/>
        <item h="1" x="2"/>
        <item h="1" x="19"/>
        <item h="1" x="3"/>
        <item h="1" x="20"/>
        <item h="1" x="4"/>
        <item h="1" x="21"/>
        <item h="1" x="5"/>
        <item h="1" x="22"/>
        <item h="1" x="6"/>
        <item h="1" x="23"/>
        <item h="1" x="7"/>
        <item h="1" x="24"/>
        <item h="1" m="1" x="34"/>
        <item h="1" m="1" x="36"/>
        <item h="1" x="8"/>
        <item h="1" x="25"/>
        <item h="1" x="9"/>
        <item h="1" x="26"/>
        <item h="1" x="10"/>
        <item h="1" x="27"/>
        <item h="1" x="11"/>
        <item h="1" x="28"/>
        <item h="1" m="1" x="33"/>
        <item h="1" x="12"/>
        <item h="1" x="29"/>
        <item h="1" m="1" x="38"/>
        <item h="1" x="13"/>
        <item h="1" x="30"/>
        <item h="1" x="14"/>
        <item h="1" x="31"/>
        <item h="1" x="32"/>
        <item h="1" x="15"/>
        <item x="16"/>
        <item h="1" m="1" x="37"/>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6">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186"/>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6"/>
    </i>
    <i r="2">
      <x v="38"/>
    </i>
    <i r="2">
      <x v="61"/>
    </i>
    <i r="2">
      <x v="110"/>
    </i>
    <i r="2">
      <x v="121"/>
    </i>
    <i r="2">
      <x v="129"/>
    </i>
    <i r="2">
      <x v="145"/>
    </i>
    <i r="2">
      <x v="155"/>
    </i>
    <i r="2">
      <x v="159"/>
    </i>
    <i r="2">
      <x v="201"/>
    </i>
    <i r="2">
      <x v="215"/>
    </i>
    <i r="2">
      <x v="236"/>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63"/>
    </i>
    <i r="2">
      <x v="70"/>
    </i>
    <i r="2">
      <x v="202"/>
    </i>
    <i r="2">
      <x v="212"/>
    </i>
    <i r="2">
      <x v="25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65"/>
    </i>
    <i r="1">
      <x v="32"/>
    </i>
    <i r="2">
      <x v="6"/>
    </i>
    <i r="2">
      <x v="40"/>
    </i>
    <i r="2">
      <x v="94"/>
    </i>
    <i r="2">
      <x v="140"/>
    </i>
    <i r="1">
      <x v="39"/>
    </i>
    <i r="2">
      <x v="23"/>
    </i>
    <i r="2">
      <x v="91"/>
    </i>
    <i r="2">
      <x v="205"/>
    </i>
    <i r="2">
      <x v="226"/>
    </i>
    <i r="1">
      <x v="40"/>
    </i>
    <i r="2">
      <x v="43"/>
    </i>
    <i r="2">
      <x v="92"/>
    </i>
    <i r="2">
      <x v="107"/>
    </i>
    <i r="2">
      <x v="125"/>
    </i>
    <i r="2">
      <x v="195"/>
    </i>
    <i r="2">
      <x v="259"/>
    </i>
    <i>
      <x v="6"/>
    </i>
    <i r="1">
      <x v="3"/>
    </i>
    <i r="2">
      <x v="1"/>
    </i>
    <i r="2">
      <x v="7"/>
    </i>
    <i r="2">
      <x v="46"/>
    </i>
    <i r="2">
      <x v="59"/>
    </i>
    <i r="2">
      <x v="257"/>
    </i>
    <i r="1">
      <x v="4"/>
    </i>
    <i r="2">
      <x v="39"/>
    </i>
    <i r="2">
      <x v="42"/>
    </i>
    <i r="2">
      <x v="106"/>
    </i>
    <i r="2">
      <x v="156"/>
    </i>
    <i r="2">
      <x v="234"/>
    </i>
    <i r="1">
      <x v="5"/>
    </i>
    <i r="2">
      <x v="2"/>
    </i>
    <i r="2">
      <x v="65"/>
    </i>
    <i r="2">
      <x v="83"/>
    </i>
    <i r="2">
      <x v="128"/>
    </i>
    <i r="2">
      <x v="133"/>
    </i>
    <i r="2">
      <x v="138"/>
    </i>
    <i r="2">
      <x v="209"/>
    </i>
    <i r="2">
      <x v="225"/>
    </i>
    <i r="1">
      <x v="13"/>
    </i>
    <i r="2">
      <x/>
    </i>
    <i r="2">
      <x v="84"/>
    </i>
    <i r="2">
      <x v="105"/>
    </i>
    <i r="2">
      <x v="139"/>
    </i>
    <i r="2">
      <x v="207"/>
    </i>
    <i r="2">
      <x v="210"/>
    </i>
    <i r="2">
      <x v="222"/>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3 Adults aged 70 yrs or over" fld="17" baseField="0" baseItem="0"/>
    <dataField name="Sum of 03f Second Vaccination" fld="62" baseField="0" baseItem="0"/>
    <dataField name="Sum of 03f%" fld="152" baseField="2" baseItem="161" numFmtId="9"/>
    <dataField name="Sum of 03a Vaccinated (Booster)" fld="18" baseField="0" baseItem="0"/>
    <dataField name="Sum of 03a%" fld="94" baseField="1" baseItem="9" numFmtId="9"/>
    <dataField name="Sum of 03b Contraindicated (inc allergies, exclu vaccinated)" fld="53" baseField="0" baseItem="0"/>
    <dataField name="Sum of 03b%" fld="95" baseField="1" baseItem="9" numFmtId="9"/>
    <dataField name="Sum of 03c Declined (excl vaccinated or contraindicated)" fld="19" baseField="0" baseItem="0"/>
    <dataField name="Sum of 03c%" fld="96" baseField="1" baseItem="9" numFmtId="9"/>
    <dataField name="Sum of 03d Invited no outcome (excl vac, contr, decl)" fld="20" baseField="0" baseItem="0"/>
    <dataField name="Sum of 03d%" fld="97" baseField="1" baseItem="9" numFmtId="9"/>
    <dataField name="Sum of 03e No contact coded [CALL]" fld="21" baseField="0" baseItem="0"/>
    <dataField name="Sum of 03e%" fld="98" baseField="1" baseItem="9"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7.xml><?xml version="1.0" encoding="utf-8"?>
<pivotTableDefinition xmlns="http://schemas.openxmlformats.org/spreadsheetml/2006/main" xmlns:mc="http://schemas.openxmlformats.org/markup-compatibility/2006" xmlns:xr="http://schemas.microsoft.com/office/spreadsheetml/2014/revision" mc:Ignorable="xr" xr:uid="{F380C767-F1C5-43DB-B169-96DFDBC57585}" name="PivotTable1" cacheId="0"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9" firstHeaderRow="0" firstDataRow="1" firstDataCol="1"/>
  <pivotFields count="167">
    <pivotField axis="axisRow" showAll="0">
      <items count="9">
        <item x="0"/>
        <item x="1"/>
        <item x="2"/>
        <item x="3"/>
        <item x="4"/>
        <item x="5"/>
        <item x="6"/>
        <item m="1" x="7"/>
        <item t="default"/>
      </items>
    </pivotField>
    <pivotField axis="axisRow" showAll="0">
      <items count="49">
        <item x="38"/>
        <item x="2"/>
        <item x="21"/>
        <item x="41"/>
        <item x="43"/>
        <item x="42"/>
        <item x="8"/>
        <item x="28"/>
        <item x="26"/>
        <item x="3"/>
        <item x="34"/>
        <item x="4"/>
        <item x="30"/>
        <item x="40"/>
        <item x="10"/>
        <item x="7"/>
        <item x="16"/>
        <item x="17"/>
        <item x="14"/>
        <item x="15"/>
        <item x="35"/>
        <item x="46"/>
        <item x="9"/>
        <item x="32"/>
        <item x="39"/>
        <item x="31"/>
        <item x="19"/>
        <item x="5"/>
        <item x="20"/>
        <item x="25"/>
        <item x="22"/>
        <item x="24"/>
        <item x="33"/>
        <item x="29"/>
        <item x="12"/>
        <item x="44"/>
        <item x="23"/>
        <item x="11"/>
        <item x="18"/>
        <item x="36"/>
        <item x="37"/>
        <item x="45"/>
        <item x="27"/>
        <item x="13"/>
        <item x="0"/>
        <item x="1"/>
        <item x="6"/>
        <item m="1" x="47"/>
        <item t="default"/>
      </items>
    </pivotField>
    <pivotField axis="axisRow" showAll="0">
      <items count="275">
        <item x="232"/>
        <item x="233"/>
        <item x="234"/>
        <item x="73"/>
        <item x="0"/>
        <item x="113"/>
        <item x="200"/>
        <item x="235"/>
        <item x="201"/>
        <item x="158"/>
        <item x="33"/>
        <item x="34"/>
        <item x="1"/>
        <item x="74"/>
        <item x="114"/>
        <item x="159"/>
        <item x="202"/>
        <item x="2"/>
        <item x="35"/>
        <item x="36"/>
        <item x="3"/>
        <item x="37"/>
        <item x="75"/>
        <item x="203"/>
        <item x="76"/>
        <item x="115"/>
        <item x="204"/>
        <item x="116"/>
        <item x="77"/>
        <item x="4"/>
        <item x="38"/>
        <item x="117"/>
        <item x="161"/>
        <item x="39"/>
        <item x="78"/>
        <item x="79"/>
        <item x="80"/>
        <item x="162"/>
        <item x="81"/>
        <item x="236"/>
        <item x="205"/>
        <item x="5"/>
        <item x="237"/>
        <item x="206"/>
        <item x="40"/>
        <item x="118"/>
        <item x="238"/>
        <item x="163"/>
        <item x="164"/>
        <item x="82"/>
        <item x="41"/>
        <item x="119"/>
        <item x="120"/>
        <item x="42"/>
        <item x="43"/>
        <item x="207"/>
        <item x="165"/>
        <item x="6"/>
        <item x="121"/>
        <item x="239"/>
        <item x="7"/>
        <item x="83"/>
        <item x="122"/>
        <item x="123"/>
        <item x="124"/>
        <item x="240"/>
        <item x="166"/>
        <item x="125"/>
        <item m="1" x="273"/>
        <item x="127"/>
        <item x="128"/>
        <item x="167"/>
        <item x="44"/>
        <item x="168"/>
        <item x="45"/>
        <item m="1" x="272"/>
        <item x="129"/>
        <item x="8"/>
        <item x="169"/>
        <item x="9"/>
        <item x="130"/>
        <item x="10"/>
        <item x="170"/>
        <item x="241"/>
        <item x="242"/>
        <item x="171"/>
        <item x="172"/>
        <item x="11"/>
        <item x="173"/>
        <item x="174"/>
        <item x="131"/>
        <item x="208"/>
        <item x="209"/>
        <item x="175"/>
        <item x="210"/>
        <item x="176"/>
        <item x="12"/>
        <item x="177"/>
        <item x="243"/>
        <item x="132"/>
        <item x="211"/>
        <item x="178"/>
        <item x="84"/>
        <item x="179"/>
        <item x="13"/>
        <item x="244"/>
        <item x="245"/>
        <item x="212"/>
        <item x="213"/>
        <item x="85"/>
        <item x="86"/>
        <item x="214"/>
        <item x="46"/>
        <item x="180"/>
        <item x="14"/>
        <item x="15"/>
        <item x="246"/>
        <item x="87"/>
        <item x="247"/>
        <item x="88"/>
        <item x="182"/>
        <item x="89"/>
        <item x="215"/>
        <item x="216"/>
        <item x="17"/>
        <item x="217"/>
        <item x="18"/>
        <item x="183"/>
        <item x="248"/>
        <item x="90"/>
        <item x="47"/>
        <item x="249"/>
        <item x="19"/>
        <item x="250"/>
        <item x="133"/>
        <item x="48"/>
        <item x="251"/>
        <item x="134"/>
        <item x="252"/>
        <item x="253"/>
        <item x="218"/>
        <item x="254"/>
        <item x="49"/>
        <item x="50"/>
        <item x="135"/>
        <item x="91"/>
        <item x="136"/>
        <item x="20"/>
        <item x="184"/>
        <item x="92"/>
        <item x="219"/>
        <item x="185"/>
        <item x="137"/>
        <item x="138"/>
        <item x="93"/>
        <item x="94"/>
        <item x="255"/>
        <item x="21"/>
        <item x="22"/>
        <item x="95"/>
        <item x="139"/>
        <item x="23"/>
        <item x="187"/>
        <item x="256"/>
        <item x="51"/>
        <item x="96"/>
        <item x="188"/>
        <item x="52"/>
        <item x="24"/>
        <item x="53"/>
        <item x="140"/>
        <item x="97"/>
        <item x="98"/>
        <item x="220"/>
        <item x="189"/>
        <item x="141"/>
        <item x="190"/>
        <item x="257"/>
        <item x="25"/>
        <item x="54"/>
        <item x="142"/>
        <item x="191"/>
        <item x="258"/>
        <item x="55"/>
        <item x="99"/>
        <item x="192"/>
        <item x="56"/>
        <item x="221"/>
        <item x="57"/>
        <item x="26"/>
        <item x="222"/>
        <item x="143"/>
        <item x="193"/>
        <item x="100"/>
        <item x="259"/>
        <item x="223"/>
        <item x="224"/>
        <item x="225"/>
        <item x="58"/>
        <item x="144"/>
        <item x="59"/>
        <item x="101"/>
        <item x="145"/>
        <item x="146"/>
        <item x="226"/>
        <item x="227"/>
        <item x="102"/>
        <item x="260"/>
        <item x="147"/>
        <item x="261"/>
        <item x="262"/>
        <item x="194"/>
        <item x="148"/>
        <item x="60"/>
        <item x="61"/>
        <item x="103"/>
        <item x="263"/>
        <item x="62"/>
        <item x="63"/>
        <item x="264"/>
        <item x="64"/>
        <item x="65"/>
        <item x="265"/>
        <item x="149"/>
        <item x="266"/>
        <item x="267"/>
        <item x="228"/>
        <item x="104"/>
        <item x="66"/>
        <item x="105"/>
        <item x="67"/>
        <item x="195"/>
        <item x="196"/>
        <item x="150"/>
        <item x="268"/>
        <item x="68"/>
        <item x="106"/>
        <item x="107"/>
        <item x="69"/>
        <item x="151"/>
        <item x="27"/>
        <item x="28"/>
        <item x="108"/>
        <item x="229"/>
        <item x="109"/>
        <item x="152"/>
        <item x="70"/>
        <item x="29"/>
        <item x="71"/>
        <item x="197"/>
        <item x="153"/>
        <item x="72"/>
        <item x="30"/>
        <item x="110"/>
        <item x="154"/>
        <item x="31"/>
        <item x="32"/>
        <item x="269"/>
        <item x="198"/>
        <item x="230"/>
        <item x="155"/>
        <item x="111"/>
        <item x="112"/>
        <item x="156"/>
        <item x="157"/>
        <item x="231"/>
        <item x="16"/>
        <item m="1" x="271"/>
        <item x="160"/>
        <item x="181"/>
        <item x="186"/>
        <item x="199"/>
        <item x="126"/>
        <item m="1" x="270"/>
        <item t="default"/>
      </items>
    </pivotField>
    <pivotField numFmtId="14" showAll="0">
      <items count="40">
        <item h="1" x="0"/>
        <item h="1" x="17"/>
        <item h="1" m="1" x="35"/>
        <item h="1" x="1"/>
        <item h="1" x="18"/>
        <item h="1" x="2"/>
        <item h="1" x="19"/>
        <item h="1" x="3"/>
        <item h="1" x="20"/>
        <item h="1" x="4"/>
        <item h="1" x="21"/>
        <item h="1" x="5"/>
        <item h="1" x="22"/>
        <item h="1" x="6"/>
        <item h="1" x="23"/>
        <item h="1" x="7"/>
        <item h="1" x="24"/>
        <item h="1" m="1" x="34"/>
        <item h="1" m="1" x="36"/>
        <item h="1" x="8"/>
        <item h="1" x="25"/>
        <item h="1" x="9"/>
        <item h="1" x="26"/>
        <item h="1" x="10"/>
        <item h="1" x="27"/>
        <item h="1" x="11"/>
        <item h="1" x="28"/>
        <item h="1" m="1" x="33"/>
        <item h="1" x="12"/>
        <item h="1" x="29"/>
        <item h="1" m="1" x="38"/>
        <item h="1" x="13"/>
        <item h="1" x="30"/>
        <item h="1" x="14"/>
        <item h="1" x="31"/>
        <item h="1" x="32"/>
        <item h="1" x="15"/>
        <item x="16"/>
        <item h="1" m="1" x="37"/>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6">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186"/>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6"/>
    </i>
    <i r="2">
      <x v="38"/>
    </i>
    <i r="2">
      <x v="61"/>
    </i>
    <i r="2">
      <x v="110"/>
    </i>
    <i r="2">
      <x v="121"/>
    </i>
    <i r="2">
      <x v="129"/>
    </i>
    <i r="2">
      <x v="145"/>
    </i>
    <i r="2">
      <x v="155"/>
    </i>
    <i r="2">
      <x v="159"/>
    </i>
    <i r="2">
      <x v="201"/>
    </i>
    <i r="2">
      <x v="215"/>
    </i>
    <i r="2">
      <x v="236"/>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63"/>
    </i>
    <i r="2">
      <x v="70"/>
    </i>
    <i r="2">
      <x v="202"/>
    </i>
    <i r="2">
      <x v="212"/>
    </i>
    <i r="2">
      <x v="25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65"/>
    </i>
    <i r="1">
      <x v="32"/>
    </i>
    <i r="2">
      <x v="6"/>
    </i>
    <i r="2">
      <x v="40"/>
    </i>
    <i r="2">
      <x v="94"/>
    </i>
    <i r="2">
      <x v="140"/>
    </i>
    <i r="1">
      <x v="39"/>
    </i>
    <i r="2">
      <x v="23"/>
    </i>
    <i r="2">
      <x v="91"/>
    </i>
    <i r="2">
      <x v="205"/>
    </i>
    <i r="2">
      <x v="226"/>
    </i>
    <i r="1">
      <x v="40"/>
    </i>
    <i r="2">
      <x v="43"/>
    </i>
    <i r="2">
      <x v="92"/>
    </i>
    <i r="2">
      <x v="107"/>
    </i>
    <i r="2">
      <x v="125"/>
    </i>
    <i r="2">
      <x v="195"/>
    </i>
    <i r="2">
      <x v="259"/>
    </i>
    <i>
      <x v="6"/>
    </i>
    <i r="1">
      <x v="3"/>
    </i>
    <i r="2">
      <x v="1"/>
    </i>
    <i r="2">
      <x v="7"/>
    </i>
    <i r="2">
      <x v="46"/>
    </i>
    <i r="2">
      <x v="59"/>
    </i>
    <i r="2">
      <x v="257"/>
    </i>
    <i r="1">
      <x v="4"/>
    </i>
    <i r="2">
      <x v="39"/>
    </i>
    <i r="2">
      <x v="42"/>
    </i>
    <i r="2">
      <x v="106"/>
    </i>
    <i r="2">
      <x v="156"/>
    </i>
    <i r="2">
      <x v="234"/>
    </i>
    <i r="1">
      <x v="5"/>
    </i>
    <i r="2">
      <x v="2"/>
    </i>
    <i r="2">
      <x v="65"/>
    </i>
    <i r="2">
      <x v="83"/>
    </i>
    <i r="2">
      <x v="128"/>
    </i>
    <i r="2">
      <x v="133"/>
    </i>
    <i r="2">
      <x v="138"/>
    </i>
    <i r="2">
      <x v="209"/>
    </i>
    <i r="2">
      <x v="225"/>
    </i>
    <i r="1">
      <x v="13"/>
    </i>
    <i r="2">
      <x/>
    </i>
    <i r="2">
      <x v="84"/>
    </i>
    <i r="2">
      <x v="105"/>
    </i>
    <i r="2">
      <x v="139"/>
    </i>
    <i r="2">
      <x v="207"/>
    </i>
    <i r="2">
      <x v="210"/>
    </i>
    <i r="2">
      <x v="222"/>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4 Adults aged 16 - 69 Clinically Extremely Vulnerable" fld="22" baseField="0" baseItem="0"/>
    <dataField name="Sum of 04f Second Vaccination" fld="63" baseField="0" baseItem="0"/>
    <dataField name="Sum of 04f%" fld="153" baseField="2" baseItem="252" numFmtId="9"/>
    <dataField name="Sum of 04a Vaccinated (Booster)" fld="23" baseField="0" baseItem="0"/>
    <dataField name="Sum of 04a%" fld="99" baseField="2" baseItem="41" numFmtId="9"/>
    <dataField name="Sum of 04b Contraindicated (inc allergies, exclu vaccinated)" fld="54" baseField="0" baseItem="0"/>
    <dataField name="Sum of 04b%" fld="100" baseField="2" baseItem="41" numFmtId="9"/>
    <dataField name="Sum of 04c Declined (excl vaccinated or contraindicated)" fld="24" baseField="0" baseItem="0"/>
    <dataField name="Sum of 04c%" fld="101" baseField="2" baseItem="41" numFmtId="9"/>
    <dataField name="Sum of 04d Invited no outcome (excl vac, contr, decl)" fld="25" baseField="0" baseItem="0"/>
    <dataField name="Sum of 04d%" fld="102" baseField="2" baseItem="41" numFmtId="9"/>
    <dataField name="Sum of 04e No contact coded [CALL]" fld="26" baseField="0" baseItem="0"/>
    <dataField name="Sum of 04e%" fld="103" baseField="2" baseItem="41"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8.xml><?xml version="1.0" encoding="utf-8"?>
<pivotTableDefinition xmlns="http://schemas.openxmlformats.org/spreadsheetml/2006/main" xmlns:mc="http://schemas.openxmlformats.org/markup-compatibility/2006" xmlns:xr="http://schemas.microsoft.com/office/spreadsheetml/2014/revision" mc:Ignorable="xr" xr:uid="{457A4E33-7E6E-4CFC-A7F2-B44741F125B6}" name="PivotTable1" cacheId="0"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9" firstHeaderRow="0" firstDataRow="1" firstDataCol="1"/>
  <pivotFields count="167">
    <pivotField axis="axisRow" showAll="0">
      <items count="9">
        <item x="0"/>
        <item x="1"/>
        <item x="2"/>
        <item x="3"/>
        <item x="4"/>
        <item x="5"/>
        <item x="6"/>
        <item m="1" x="7"/>
        <item t="default"/>
      </items>
    </pivotField>
    <pivotField axis="axisRow" showAll="0">
      <items count="49">
        <item x="38"/>
        <item x="2"/>
        <item x="21"/>
        <item x="41"/>
        <item x="43"/>
        <item x="42"/>
        <item x="8"/>
        <item x="28"/>
        <item x="26"/>
        <item x="3"/>
        <item x="34"/>
        <item x="4"/>
        <item x="30"/>
        <item x="40"/>
        <item x="10"/>
        <item x="7"/>
        <item x="16"/>
        <item x="17"/>
        <item x="14"/>
        <item x="15"/>
        <item x="35"/>
        <item x="46"/>
        <item x="9"/>
        <item x="32"/>
        <item x="39"/>
        <item x="31"/>
        <item x="19"/>
        <item x="5"/>
        <item x="20"/>
        <item x="25"/>
        <item x="22"/>
        <item x="24"/>
        <item x="33"/>
        <item x="29"/>
        <item x="12"/>
        <item x="44"/>
        <item x="23"/>
        <item x="11"/>
        <item x="18"/>
        <item x="36"/>
        <item x="37"/>
        <item x="45"/>
        <item x="27"/>
        <item x="13"/>
        <item x="0"/>
        <item x="1"/>
        <item x="6"/>
        <item m="1" x="47"/>
        <item t="default"/>
      </items>
    </pivotField>
    <pivotField axis="axisRow" showAll="0">
      <items count="275">
        <item x="232"/>
        <item x="233"/>
        <item x="234"/>
        <item x="73"/>
        <item x="0"/>
        <item x="113"/>
        <item x="200"/>
        <item x="235"/>
        <item x="201"/>
        <item x="158"/>
        <item x="33"/>
        <item x="34"/>
        <item x="1"/>
        <item x="74"/>
        <item x="114"/>
        <item x="159"/>
        <item x="202"/>
        <item x="2"/>
        <item x="35"/>
        <item x="36"/>
        <item x="3"/>
        <item x="37"/>
        <item x="75"/>
        <item x="203"/>
        <item x="76"/>
        <item x="115"/>
        <item x="204"/>
        <item x="116"/>
        <item x="77"/>
        <item x="4"/>
        <item x="38"/>
        <item x="117"/>
        <item x="161"/>
        <item x="39"/>
        <item x="78"/>
        <item x="79"/>
        <item x="80"/>
        <item x="162"/>
        <item x="81"/>
        <item x="236"/>
        <item x="205"/>
        <item x="5"/>
        <item x="237"/>
        <item x="206"/>
        <item x="40"/>
        <item x="118"/>
        <item x="238"/>
        <item x="163"/>
        <item x="164"/>
        <item x="82"/>
        <item x="41"/>
        <item x="119"/>
        <item x="120"/>
        <item x="42"/>
        <item x="43"/>
        <item x="207"/>
        <item x="165"/>
        <item x="6"/>
        <item x="121"/>
        <item x="239"/>
        <item x="7"/>
        <item x="83"/>
        <item x="122"/>
        <item x="123"/>
        <item x="124"/>
        <item x="240"/>
        <item x="166"/>
        <item x="125"/>
        <item m="1" x="273"/>
        <item x="127"/>
        <item x="128"/>
        <item x="167"/>
        <item x="44"/>
        <item x="168"/>
        <item x="45"/>
        <item m="1" x="272"/>
        <item x="129"/>
        <item x="8"/>
        <item x="169"/>
        <item x="9"/>
        <item x="130"/>
        <item x="10"/>
        <item x="170"/>
        <item x="241"/>
        <item x="242"/>
        <item x="171"/>
        <item x="172"/>
        <item x="11"/>
        <item x="173"/>
        <item x="174"/>
        <item x="131"/>
        <item x="208"/>
        <item x="209"/>
        <item x="175"/>
        <item x="210"/>
        <item x="176"/>
        <item x="12"/>
        <item x="177"/>
        <item x="243"/>
        <item x="132"/>
        <item x="211"/>
        <item x="178"/>
        <item x="84"/>
        <item x="179"/>
        <item x="13"/>
        <item x="244"/>
        <item x="245"/>
        <item x="212"/>
        <item x="213"/>
        <item x="85"/>
        <item x="86"/>
        <item x="214"/>
        <item x="46"/>
        <item x="180"/>
        <item x="14"/>
        <item x="15"/>
        <item x="246"/>
        <item x="87"/>
        <item x="247"/>
        <item x="88"/>
        <item x="182"/>
        <item x="89"/>
        <item x="215"/>
        <item x="216"/>
        <item x="17"/>
        <item x="217"/>
        <item x="18"/>
        <item x="183"/>
        <item x="248"/>
        <item x="90"/>
        <item x="47"/>
        <item x="249"/>
        <item x="19"/>
        <item x="250"/>
        <item x="133"/>
        <item x="48"/>
        <item x="251"/>
        <item x="134"/>
        <item x="252"/>
        <item x="253"/>
        <item x="218"/>
        <item x="254"/>
        <item x="49"/>
        <item x="50"/>
        <item x="135"/>
        <item x="91"/>
        <item x="136"/>
        <item x="20"/>
        <item x="184"/>
        <item x="92"/>
        <item x="219"/>
        <item x="185"/>
        <item x="137"/>
        <item x="138"/>
        <item x="93"/>
        <item x="94"/>
        <item x="255"/>
        <item x="21"/>
        <item x="22"/>
        <item x="95"/>
        <item x="139"/>
        <item x="23"/>
        <item x="187"/>
        <item x="256"/>
        <item x="51"/>
        <item x="96"/>
        <item x="188"/>
        <item x="52"/>
        <item x="24"/>
        <item x="53"/>
        <item x="140"/>
        <item x="97"/>
        <item x="98"/>
        <item x="220"/>
        <item x="189"/>
        <item x="141"/>
        <item x="190"/>
        <item x="257"/>
        <item x="25"/>
        <item x="54"/>
        <item x="142"/>
        <item x="191"/>
        <item x="258"/>
        <item x="55"/>
        <item x="99"/>
        <item x="192"/>
        <item x="56"/>
        <item x="221"/>
        <item x="57"/>
        <item x="26"/>
        <item x="222"/>
        <item x="143"/>
        <item x="193"/>
        <item x="100"/>
        <item x="259"/>
        <item x="223"/>
        <item x="224"/>
        <item x="225"/>
        <item x="58"/>
        <item x="144"/>
        <item x="59"/>
        <item x="101"/>
        <item x="145"/>
        <item x="146"/>
        <item x="226"/>
        <item x="227"/>
        <item x="102"/>
        <item x="260"/>
        <item x="147"/>
        <item x="261"/>
        <item x="262"/>
        <item x="194"/>
        <item x="148"/>
        <item x="60"/>
        <item x="61"/>
        <item x="103"/>
        <item x="263"/>
        <item x="62"/>
        <item x="63"/>
        <item x="264"/>
        <item x="64"/>
        <item x="65"/>
        <item x="265"/>
        <item x="149"/>
        <item x="266"/>
        <item x="267"/>
        <item x="228"/>
        <item x="104"/>
        <item x="66"/>
        <item x="105"/>
        <item x="67"/>
        <item x="195"/>
        <item x="196"/>
        <item x="150"/>
        <item x="268"/>
        <item x="68"/>
        <item x="106"/>
        <item x="107"/>
        <item x="69"/>
        <item x="151"/>
        <item x="27"/>
        <item x="28"/>
        <item x="108"/>
        <item x="229"/>
        <item x="109"/>
        <item x="152"/>
        <item x="70"/>
        <item x="29"/>
        <item x="71"/>
        <item x="197"/>
        <item x="153"/>
        <item x="72"/>
        <item x="30"/>
        <item x="110"/>
        <item x="154"/>
        <item x="31"/>
        <item x="32"/>
        <item x="269"/>
        <item x="198"/>
        <item x="230"/>
        <item x="155"/>
        <item x="111"/>
        <item x="112"/>
        <item x="156"/>
        <item x="157"/>
        <item x="231"/>
        <item x="16"/>
        <item m="1" x="271"/>
        <item x="160"/>
        <item x="181"/>
        <item x="186"/>
        <item x="199"/>
        <item x="126"/>
        <item m="1" x="270"/>
        <item t="default"/>
      </items>
    </pivotField>
    <pivotField numFmtId="14" showAll="0">
      <items count="40">
        <item h="1" x="0"/>
        <item h="1" x="17"/>
        <item h="1" m="1" x="35"/>
        <item h="1" x="1"/>
        <item h="1" x="18"/>
        <item h="1" x="2"/>
        <item h="1" x="19"/>
        <item h="1" x="3"/>
        <item h="1" x="20"/>
        <item h="1" x="4"/>
        <item h="1" x="21"/>
        <item h="1" x="5"/>
        <item h="1" x="22"/>
        <item h="1" x="6"/>
        <item h="1" x="23"/>
        <item h="1" x="7"/>
        <item h="1" x="24"/>
        <item h="1" m="1" x="34"/>
        <item h="1" m="1" x="36"/>
        <item h="1" x="8"/>
        <item h="1" x="25"/>
        <item h="1" x="9"/>
        <item h="1" x="26"/>
        <item h="1" x="10"/>
        <item h="1" x="27"/>
        <item h="1" x="11"/>
        <item h="1" x="28"/>
        <item h="1" m="1" x="33"/>
        <item h="1" x="12"/>
        <item h="1" x="29"/>
        <item h="1" m="1" x="38"/>
        <item h="1" x="13"/>
        <item h="1" x="30"/>
        <item h="1" x="14"/>
        <item h="1" x="31"/>
        <item h="1" x="32"/>
        <item h="1" x="15"/>
        <item x="16"/>
        <item h="1" m="1" x="37"/>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6">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186"/>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6"/>
    </i>
    <i r="2">
      <x v="38"/>
    </i>
    <i r="2">
      <x v="61"/>
    </i>
    <i r="2">
      <x v="110"/>
    </i>
    <i r="2">
      <x v="121"/>
    </i>
    <i r="2">
      <x v="129"/>
    </i>
    <i r="2">
      <x v="145"/>
    </i>
    <i r="2">
      <x v="155"/>
    </i>
    <i r="2">
      <x v="159"/>
    </i>
    <i r="2">
      <x v="201"/>
    </i>
    <i r="2">
      <x v="215"/>
    </i>
    <i r="2">
      <x v="236"/>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63"/>
    </i>
    <i r="2">
      <x v="70"/>
    </i>
    <i r="2">
      <x v="202"/>
    </i>
    <i r="2">
      <x v="212"/>
    </i>
    <i r="2">
      <x v="25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65"/>
    </i>
    <i r="1">
      <x v="32"/>
    </i>
    <i r="2">
      <x v="6"/>
    </i>
    <i r="2">
      <x v="40"/>
    </i>
    <i r="2">
      <x v="94"/>
    </i>
    <i r="2">
      <x v="140"/>
    </i>
    <i r="1">
      <x v="39"/>
    </i>
    <i r="2">
      <x v="23"/>
    </i>
    <i r="2">
      <x v="91"/>
    </i>
    <i r="2">
      <x v="205"/>
    </i>
    <i r="2">
      <x v="226"/>
    </i>
    <i r="1">
      <x v="40"/>
    </i>
    <i r="2">
      <x v="43"/>
    </i>
    <i r="2">
      <x v="92"/>
    </i>
    <i r="2">
      <x v="107"/>
    </i>
    <i r="2">
      <x v="125"/>
    </i>
    <i r="2">
      <x v="195"/>
    </i>
    <i r="2">
      <x v="259"/>
    </i>
    <i>
      <x v="6"/>
    </i>
    <i r="1">
      <x v="3"/>
    </i>
    <i r="2">
      <x v="1"/>
    </i>
    <i r="2">
      <x v="7"/>
    </i>
    <i r="2">
      <x v="46"/>
    </i>
    <i r="2">
      <x v="59"/>
    </i>
    <i r="2">
      <x v="257"/>
    </i>
    <i r="1">
      <x v="4"/>
    </i>
    <i r="2">
      <x v="39"/>
    </i>
    <i r="2">
      <x v="42"/>
    </i>
    <i r="2">
      <x v="106"/>
    </i>
    <i r="2">
      <x v="156"/>
    </i>
    <i r="2">
      <x v="234"/>
    </i>
    <i r="1">
      <x v="5"/>
    </i>
    <i r="2">
      <x v="2"/>
    </i>
    <i r="2">
      <x v="65"/>
    </i>
    <i r="2">
      <x v="83"/>
    </i>
    <i r="2">
      <x v="128"/>
    </i>
    <i r="2">
      <x v="133"/>
    </i>
    <i r="2">
      <x v="138"/>
    </i>
    <i r="2">
      <x v="209"/>
    </i>
    <i r="2">
      <x v="225"/>
    </i>
    <i r="1">
      <x v="13"/>
    </i>
    <i r="2">
      <x/>
    </i>
    <i r="2">
      <x v="84"/>
    </i>
    <i r="2">
      <x v="105"/>
    </i>
    <i r="2">
      <x v="139"/>
    </i>
    <i r="2">
      <x v="207"/>
    </i>
    <i r="2">
      <x v="210"/>
    </i>
    <i r="2">
      <x v="222"/>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5 Adults aged 50 to 69 yrs" fld="27" baseField="0" baseItem="0"/>
    <dataField name="Sum of 05f Second Vaccination" fld="64" baseField="0" baseItem="0"/>
    <dataField name="Sum of 05f%" fld="154" baseField="2" baseItem="20" numFmtId="9"/>
    <dataField name="Sum of 05a Vaccinated (Booster)" fld="28" baseField="0" baseItem="0"/>
    <dataField name="Sum of 05a%" fld="104" baseField="2" baseItem="29" numFmtId="9"/>
    <dataField name="Sum of 05b Contraindicated (inc allergies, exclu vaccinated)" fld="55" baseField="0" baseItem="0"/>
    <dataField name="Sum of 05b%" fld="105" baseField="2" baseItem="29" numFmtId="9"/>
    <dataField name="Sum of 05c Declined (excl vaccinated or contraindicated)" fld="29" baseField="0" baseItem="0"/>
    <dataField name="Sum of 05c%" fld="106" baseField="2" baseItem="29" numFmtId="9"/>
    <dataField name="Sum of 05d Invited no outcome (excl vac, contr, decl)" fld="30" baseField="0" baseItem="0"/>
    <dataField name="Sum of 05d%" fld="107" baseField="2" baseItem="29" numFmtId="9"/>
    <dataField name="Sum of 05e No contact coded [CALL]" fld="31" baseField="0" baseItem="0"/>
    <dataField name="Sum of 05e%" fld="108" baseField="2" baseItem="29"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9.xml><?xml version="1.0" encoding="utf-8"?>
<pivotTableDefinition xmlns="http://schemas.openxmlformats.org/spreadsheetml/2006/main" xmlns:mc="http://schemas.openxmlformats.org/markup-compatibility/2006" xmlns:xr="http://schemas.microsoft.com/office/spreadsheetml/2014/revision" mc:Ignorable="xr" xr:uid="{A90B6B56-DA9E-45EC-BF7C-DFDC988382C9}" name="PivotTable1" cacheId="0"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9" firstHeaderRow="0" firstDataRow="1" firstDataCol="1"/>
  <pivotFields count="167">
    <pivotField axis="axisRow" showAll="0">
      <items count="9">
        <item x="0"/>
        <item x="1"/>
        <item x="2"/>
        <item x="3"/>
        <item x="4"/>
        <item x="5"/>
        <item x="6"/>
        <item m="1" x="7"/>
        <item t="default"/>
      </items>
    </pivotField>
    <pivotField axis="axisRow" showAll="0">
      <items count="49">
        <item x="38"/>
        <item x="2"/>
        <item x="21"/>
        <item x="41"/>
        <item x="43"/>
        <item x="42"/>
        <item x="8"/>
        <item x="28"/>
        <item x="26"/>
        <item x="3"/>
        <item x="34"/>
        <item x="4"/>
        <item x="30"/>
        <item x="40"/>
        <item x="10"/>
        <item x="7"/>
        <item x="16"/>
        <item x="17"/>
        <item x="14"/>
        <item x="15"/>
        <item x="35"/>
        <item x="46"/>
        <item x="9"/>
        <item x="32"/>
        <item x="39"/>
        <item x="31"/>
        <item x="19"/>
        <item x="5"/>
        <item x="20"/>
        <item x="25"/>
        <item x="22"/>
        <item x="24"/>
        <item x="33"/>
        <item x="29"/>
        <item x="12"/>
        <item x="44"/>
        <item x="23"/>
        <item x="11"/>
        <item x="18"/>
        <item x="36"/>
        <item x="37"/>
        <item x="45"/>
        <item x="27"/>
        <item x="13"/>
        <item x="0"/>
        <item x="1"/>
        <item x="6"/>
        <item m="1" x="47"/>
        <item t="default"/>
      </items>
    </pivotField>
    <pivotField axis="axisRow" showAll="0">
      <items count="275">
        <item x="232"/>
        <item x="233"/>
        <item x="234"/>
        <item x="73"/>
        <item x="0"/>
        <item x="113"/>
        <item x="200"/>
        <item x="235"/>
        <item x="201"/>
        <item x="158"/>
        <item x="33"/>
        <item x="34"/>
        <item x="1"/>
        <item x="74"/>
        <item x="114"/>
        <item x="159"/>
        <item x="202"/>
        <item x="2"/>
        <item x="35"/>
        <item x="36"/>
        <item x="3"/>
        <item x="37"/>
        <item x="75"/>
        <item x="203"/>
        <item x="76"/>
        <item x="115"/>
        <item x="204"/>
        <item x="116"/>
        <item x="77"/>
        <item x="4"/>
        <item x="38"/>
        <item x="117"/>
        <item x="161"/>
        <item x="39"/>
        <item x="78"/>
        <item x="79"/>
        <item x="80"/>
        <item x="162"/>
        <item x="81"/>
        <item x="236"/>
        <item x="205"/>
        <item x="5"/>
        <item x="237"/>
        <item x="206"/>
        <item x="40"/>
        <item x="118"/>
        <item x="238"/>
        <item x="163"/>
        <item x="164"/>
        <item x="82"/>
        <item x="41"/>
        <item x="119"/>
        <item x="120"/>
        <item x="42"/>
        <item x="43"/>
        <item x="207"/>
        <item x="165"/>
        <item x="6"/>
        <item x="121"/>
        <item x="239"/>
        <item x="7"/>
        <item x="83"/>
        <item x="122"/>
        <item x="123"/>
        <item x="124"/>
        <item x="240"/>
        <item x="166"/>
        <item x="125"/>
        <item m="1" x="273"/>
        <item x="127"/>
        <item x="128"/>
        <item x="167"/>
        <item x="44"/>
        <item x="168"/>
        <item x="45"/>
        <item m="1" x="272"/>
        <item x="129"/>
        <item x="8"/>
        <item x="169"/>
        <item x="9"/>
        <item x="130"/>
        <item x="10"/>
        <item x="170"/>
        <item x="241"/>
        <item x="242"/>
        <item x="171"/>
        <item x="172"/>
        <item x="11"/>
        <item x="173"/>
        <item x="174"/>
        <item x="131"/>
        <item x="208"/>
        <item x="209"/>
        <item x="175"/>
        <item x="210"/>
        <item x="176"/>
        <item x="12"/>
        <item x="177"/>
        <item x="243"/>
        <item x="132"/>
        <item x="211"/>
        <item x="178"/>
        <item x="84"/>
        <item x="179"/>
        <item x="13"/>
        <item x="244"/>
        <item x="245"/>
        <item x="212"/>
        <item x="213"/>
        <item x="85"/>
        <item x="86"/>
        <item x="214"/>
        <item x="46"/>
        <item x="180"/>
        <item x="14"/>
        <item x="15"/>
        <item x="246"/>
        <item x="87"/>
        <item x="247"/>
        <item x="88"/>
        <item x="182"/>
        <item x="89"/>
        <item x="215"/>
        <item x="216"/>
        <item x="17"/>
        <item x="217"/>
        <item x="18"/>
        <item x="183"/>
        <item x="248"/>
        <item x="90"/>
        <item x="47"/>
        <item x="249"/>
        <item x="19"/>
        <item x="250"/>
        <item x="133"/>
        <item x="48"/>
        <item x="251"/>
        <item x="134"/>
        <item x="252"/>
        <item x="253"/>
        <item x="218"/>
        <item x="254"/>
        <item x="49"/>
        <item x="50"/>
        <item x="135"/>
        <item x="91"/>
        <item x="136"/>
        <item x="20"/>
        <item x="184"/>
        <item x="92"/>
        <item x="219"/>
        <item x="185"/>
        <item x="137"/>
        <item x="138"/>
        <item x="93"/>
        <item x="94"/>
        <item x="255"/>
        <item x="21"/>
        <item x="22"/>
        <item x="95"/>
        <item x="139"/>
        <item x="23"/>
        <item x="187"/>
        <item x="256"/>
        <item x="51"/>
        <item x="96"/>
        <item x="188"/>
        <item x="52"/>
        <item x="24"/>
        <item x="53"/>
        <item x="140"/>
        <item x="97"/>
        <item x="98"/>
        <item x="220"/>
        <item x="189"/>
        <item x="141"/>
        <item x="190"/>
        <item x="257"/>
        <item x="25"/>
        <item x="54"/>
        <item x="142"/>
        <item x="191"/>
        <item x="258"/>
        <item x="55"/>
        <item x="99"/>
        <item x="192"/>
        <item x="56"/>
        <item x="221"/>
        <item x="57"/>
        <item x="26"/>
        <item x="222"/>
        <item x="143"/>
        <item x="193"/>
        <item x="100"/>
        <item x="259"/>
        <item x="223"/>
        <item x="224"/>
        <item x="225"/>
        <item x="58"/>
        <item x="144"/>
        <item x="59"/>
        <item x="101"/>
        <item x="145"/>
        <item x="146"/>
        <item x="226"/>
        <item x="227"/>
        <item x="102"/>
        <item x="260"/>
        <item x="147"/>
        <item x="261"/>
        <item x="262"/>
        <item x="194"/>
        <item x="148"/>
        <item x="60"/>
        <item x="61"/>
        <item x="103"/>
        <item x="263"/>
        <item x="62"/>
        <item x="63"/>
        <item x="264"/>
        <item x="64"/>
        <item x="65"/>
        <item x="265"/>
        <item x="149"/>
        <item x="266"/>
        <item x="267"/>
        <item x="228"/>
        <item x="104"/>
        <item x="66"/>
        <item x="105"/>
        <item x="67"/>
        <item x="195"/>
        <item x="196"/>
        <item x="150"/>
        <item x="268"/>
        <item x="68"/>
        <item x="106"/>
        <item x="107"/>
        <item x="69"/>
        <item x="151"/>
        <item x="27"/>
        <item x="28"/>
        <item x="108"/>
        <item x="229"/>
        <item x="109"/>
        <item x="152"/>
        <item x="70"/>
        <item x="29"/>
        <item x="71"/>
        <item x="197"/>
        <item x="153"/>
        <item x="72"/>
        <item x="30"/>
        <item x="110"/>
        <item x="154"/>
        <item x="31"/>
        <item x="32"/>
        <item x="269"/>
        <item x="198"/>
        <item x="230"/>
        <item x="155"/>
        <item x="111"/>
        <item x="112"/>
        <item x="156"/>
        <item x="157"/>
        <item x="231"/>
        <item x="16"/>
        <item m="1" x="271"/>
        <item x="160"/>
        <item x="181"/>
        <item x="186"/>
        <item x="199"/>
        <item x="126"/>
        <item m="1" x="270"/>
        <item t="default"/>
      </items>
    </pivotField>
    <pivotField numFmtId="14" showAll="0">
      <items count="40">
        <item h="1" x="0"/>
        <item h="1" x="17"/>
        <item h="1" m="1" x="35"/>
        <item h="1" x="1"/>
        <item h="1" x="18"/>
        <item h="1" x="2"/>
        <item h="1" x="19"/>
        <item h="1" x="3"/>
        <item h="1" x="20"/>
        <item h="1" x="4"/>
        <item h="1" x="21"/>
        <item h="1" x="5"/>
        <item h="1" x="22"/>
        <item h="1" x="6"/>
        <item h="1" x="23"/>
        <item h="1" x="7"/>
        <item h="1" x="24"/>
        <item h="1" m="1" x="34"/>
        <item h="1" m="1" x="36"/>
        <item h="1" x="8"/>
        <item h="1" x="25"/>
        <item h="1" x="9"/>
        <item h="1" x="26"/>
        <item h="1" x="10"/>
        <item h="1" x="27"/>
        <item h="1" x="11"/>
        <item h="1" x="28"/>
        <item h="1" m="1" x="33"/>
        <item h="1" x="12"/>
        <item h="1" x="29"/>
        <item h="1" m="1" x="38"/>
        <item h="1" x="13"/>
        <item h="1" x="30"/>
        <item h="1" x="14"/>
        <item h="1" x="31"/>
        <item h="1" x="32"/>
        <item h="1" x="15"/>
        <item x="16"/>
        <item h="1" m="1" x="37"/>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6">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186"/>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6"/>
    </i>
    <i r="2">
      <x v="38"/>
    </i>
    <i r="2">
      <x v="61"/>
    </i>
    <i r="2">
      <x v="110"/>
    </i>
    <i r="2">
      <x v="121"/>
    </i>
    <i r="2">
      <x v="129"/>
    </i>
    <i r="2">
      <x v="145"/>
    </i>
    <i r="2">
      <x v="155"/>
    </i>
    <i r="2">
      <x v="159"/>
    </i>
    <i r="2">
      <x v="201"/>
    </i>
    <i r="2">
      <x v="215"/>
    </i>
    <i r="2">
      <x v="236"/>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63"/>
    </i>
    <i r="2">
      <x v="70"/>
    </i>
    <i r="2">
      <x v="202"/>
    </i>
    <i r="2">
      <x v="212"/>
    </i>
    <i r="2">
      <x v="25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65"/>
    </i>
    <i r="1">
      <x v="32"/>
    </i>
    <i r="2">
      <x v="6"/>
    </i>
    <i r="2">
      <x v="40"/>
    </i>
    <i r="2">
      <x v="94"/>
    </i>
    <i r="2">
      <x v="140"/>
    </i>
    <i r="1">
      <x v="39"/>
    </i>
    <i r="2">
      <x v="23"/>
    </i>
    <i r="2">
      <x v="91"/>
    </i>
    <i r="2">
      <x v="205"/>
    </i>
    <i r="2">
      <x v="226"/>
    </i>
    <i r="1">
      <x v="40"/>
    </i>
    <i r="2">
      <x v="43"/>
    </i>
    <i r="2">
      <x v="92"/>
    </i>
    <i r="2">
      <x v="107"/>
    </i>
    <i r="2">
      <x v="125"/>
    </i>
    <i r="2">
      <x v="195"/>
    </i>
    <i r="2">
      <x v="259"/>
    </i>
    <i>
      <x v="6"/>
    </i>
    <i r="1">
      <x v="3"/>
    </i>
    <i r="2">
      <x v="1"/>
    </i>
    <i r="2">
      <x v="7"/>
    </i>
    <i r="2">
      <x v="46"/>
    </i>
    <i r="2">
      <x v="59"/>
    </i>
    <i r="2">
      <x v="257"/>
    </i>
    <i r="1">
      <x v="4"/>
    </i>
    <i r="2">
      <x v="39"/>
    </i>
    <i r="2">
      <x v="42"/>
    </i>
    <i r="2">
      <x v="106"/>
    </i>
    <i r="2">
      <x v="156"/>
    </i>
    <i r="2">
      <x v="234"/>
    </i>
    <i r="1">
      <x v="5"/>
    </i>
    <i r="2">
      <x v="2"/>
    </i>
    <i r="2">
      <x v="65"/>
    </i>
    <i r="2">
      <x v="83"/>
    </i>
    <i r="2">
      <x v="128"/>
    </i>
    <i r="2">
      <x v="133"/>
    </i>
    <i r="2">
      <x v="138"/>
    </i>
    <i r="2">
      <x v="209"/>
    </i>
    <i r="2">
      <x v="225"/>
    </i>
    <i r="1">
      <x v="13"/>
    </i>
    <i r="2">
      <x/>
    </i>
    <i r="2">
      <x v="84"/>
    </i>
    <i r="2">
      <x v="105"/>
    </i>
    <i r="2">
      <x v="139"/>
    </i>
    <i r="2">
      <x v="207"/>
    </i>
    <i r="2">
      <x v="210"/>
    </i>
    <i r="2">
      <x v="222"/>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6 Adults aged 16 to 49 yrs at risk of Covid or Flu" fld="32" baseField="0" baseItem="0"/>
    <dataField name="Sum of 06f Second Vaccination" fld="65" baseField="0" baseItem="0"/>
    <dataField name="Sum of 06f%" fld="155" baseField="2" baseItem="252" numFmtId="9"/>
    <dataField name="Sum of 06a Vaccinated (Booster)" fld="33" baseField="0" baseItem="0"/>
    <dataField name="Sum of 06a%" fld="109" baseField="2" baseItem="147" numFmtId="9"/>
    <dataField name="Sum of 06b Contraindicated (inc allergies, exclu vaccinated)" fld="56" baseField="0" baseItem="0"/>
    <dataField name="Sum of 06b%" fld="110" baseField="2" baseItem="147" numFmtId="9"/>
    <dataField name="Sum of 06c Declined (excl vaccinated or contraindicated)" fld="34" baseField="0" baseItem="0"/>
    <dataField name="Sum of 06c%" fld="111" baseField="2" baseItem="147" numFmtId="9"/>
    <dataField name="Sum of 06d Invited no outcome (excl vac, contr, decl)" fld="35" baseField="0" baseItem="0"/>
    <dataField name="Sum of 06d%" fld="112" baseField="2" baseItem="147" numFmtId="9"/>
    <dataField name="Sum of 06e No contact coded [CALL]" fld="36" baseField="0" baseItem="0"/>
    <dataField name="Sum of 06e%" fld="113" baseField="2" baseItem="147"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0.xml><?xml version="1.0" encoding="utf-8"?>
<pivotTableDefinition xmlns="http://schemas.openxmlformats.org/spreadsheetml/2006/main" xmlns:mc="http://schemas.openxmlformats.org/markup-compatibility/2006" xmlns:xr="http://schemas.microsoft.com/office/spreadsheetml/2014/revision" mc:Ignorable="xr" xr:uid="{EEA0F1E8-EED5-4719-8C55-CDEE1D2CFB78}" name="PivotTable1" cacheId="0"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9" firstHeaderRow="0" firstDataRow="1" firstDataCol="1"/>
  <pivotFields count="167">
    <pivotField axis="axisRow" showAll="0">
      <items count="9">
        <item x="0"/>
        <item x="1"/>
        <item x="2"/>
        <item x="3"/>
        <item x="4"/>
        <item x="5"/>
        <item x="6"/>
        <item m="1" x="7"/>
        <item t="default"/>
      </items>
    </pivotField>
    <pivotField axis="axisRow" showAll="0">
      <items count="49">
        <item x="38"/>
        <item x="2"/>
        <item x="21"/>
        <item x="41"/>
        <item x="43"/>
        <item x="42"/>
        <item x="8"/>
        <item x="28"/>
        <item x="26"/>
        <item x="3"/>
        <item x="34"/>
        <item x="4"/>
        <item x="30"/>
        <item x="40"/>
        <item x="10"/>
        <item x="7"/>
        <item x="16"/>
        <item x="17"/>
        <item x="14"/>
        <item x="15"/>
        <item x="35"/>
        <item x="46"/>
        <item x="9"/>
        <item x="32"/>
        <item x="39"/>
        <item x="31"/>
        <item x="19"/>
        <item x="5"/>
        <item x="20"/>
        <item x="25"/>
        <item x="22"/>
        <item x="24"/>
        <item x="33"/>
        <item x="29"/>
        <item x="12"/>
        <item x="44"/>
        <item x="23"/>
        <item x="11"/>
        <item x="18"/>
        <item x="36"/>
        <item x="37"/>
        <item x="45"/>
        <item x="27"/>
        <item x="13"/>
        <item x="0"/>
        <item x="1"/>
        <item x="6"/>
        <item m="1" x="47"/>
        <item t="default"/>
      </items>
    </pivotField>
    <pivotField axis="axisRow" showAll="0">
      <items count="275">
        <item x="232"/>
        <item x="233"/>
        <item x="234"/>
        <item x="73"/>
        <item x="0"/>
        <item x="113"/>
        <item x="200"/>
        <item x="235"/>
        <item x="201"/>
        <item x="158"/>
        <item x="33"/>
        <item x="34"/>
        <item x="1"/>
        <item x="74"/>
        <item x="114"/>
        <item x="159"/>
        <item x="202"/>
        <item x="2"/>
        <item x="35"/>
        <item x="36"/>
        <item x="3"/>
        <item x="37"/>
        <item x="75"/>
        <item x="203"/>
        <item x="76"/>
        <item x="115"/>
        <item x="204"/>
        <item x="116"/>
        <item x="77"/>
        <item x="4"/>
        <item x="38"/>
        <item x="117"/>
        <item x="161"/>
        <item x="39"/>
        <item x="78"/>
        <item x="79"/>
        <item x="80"/>
        <item x="162"/>
        <item x="81"/>
        <item x="236"/>
        <item x="205"/>
        <item x="5"/>
        <item x="237"/>
        <item x="206"/>
        <item x="40"/>
        <item x="118"/>
        <item x="238"/>
        <item x="163"/>
        <item x="164"/>
        <item x="82"/>
        <item x="41"/>
        <item x="119"/>
        <item x="120"/>
        <item x="42"/>
        <item x="43"/>
        <item x="207"/>
        <item x="165"/>
        <item x="6"/>
        <item x="121"/>
        <item x="239"/>
        <item x="7"/>
        <item x="83"/>
        <item x="122"/>
        <item x="123"/>
        <item x="124"/>
        <item x="240"/>
        <item x="166"/>
        <item x="125"/>
        <item m="1" x="273"/>
        <item x="127"/>
        <item x="128"/>
        <item x="167"/>
        <item x="44"/>
        <item x="168"/>
        <item x="45"/>
        <item m="1" x="272"/>
        <item x="129"/>
        <item x="8"/>
        <item x="169"/>
        <item x="9"/>
        <item x="130"/>
        <item x="10"/>
        <item x="170"/>
        <item x="241"/>
        <item x="242"/>
        <item x="171"/>
        <item x="172"/>
        <item x="11"/>
        <item x="173"/>
        <item x="174"/>
        <item x="131"/>
        <item x="208"/>
        <item x="209"/>
        <item x="175"/>
        <item x="210"/>
        <item x="176"/>
        <item x="12"/>
        <item x="177"/>
        <item x="243"/>
        <item x="132"/>
        <item x="211"/>
        <item x="178"/>
        <item x="84"/>
        <item x="179"/>
        <item x="13"/>
        <item x="244"/>
        <item x="245"/>
        <item x="212"/>
        <item x="213"/>
        <item x="85"/>
        <item x="86"/>
        <item x="214"/>
        <item x="46"/>
        <item x="180"/>
        <item x="14"/>
        <item x="15"/>
        <item x="246"/>
        <item x="87"/>
        <item x="247"/>
        <item x="88"/>
        <item x="182"/>
        <item x="89"/>
        <item x="215"/>
        <item x="216"/>
        <item x="17"/>
        <item x="217"/>
        <item x="18"/>
        <item x="183"/>
        <item x="248"/>
        <item x="90"/>
        <item x="47"/>
        <item x="249"/>
        <item x="19"/>
        <item x="250"/>
        <item x="133"/>
        <item x="48"/>
        <item x="251"/>
        <item x="134"/>
        <item x="252"/>
        <item x="253"/>
        <item x="218"/>
        <item x="254"/>
        <item x="49"/>
        <item x="50"/>
        <item x="135"/>
        <item x="91"/>
        <item x="136"/>
        <item x="20"/>
        <item x="184"/>
        <item x="92"/>
        <item x="219"/>
        <item x="185"/>
        <item x="137"/>
        <item x="138"/>
        <item x="93"/>
        <item x="94"/>
        <item x="255"/>
        <item x="21"/>
        <item x="22"/>
        <item x="95"/>
        <item x="139"/>
        <item x="23"/>
        <item x="187"/>
        <item x="256"/>
        <item x="51"/>
        <item x="96"/>
        <item x="188"/>
        <item x="52"/>
        <item x="24"/>
        <item x="53"/>
        <item x="140"/>
        <item x="97"/>
        <item x="98"/>
        <item x="220"/>
        <item x="189"/>
        <item x="141"/>
        <item x="190"/>
        <item x="257"/>
        <item x="25"/>
        <item x="54"/>
        <item x="142"/>
        <item x="191"/>
        <item x="258"/>
        <item x="55"/>
        <item x="99"/>
        <item x="192"/>
        <item x="56"/>
        <item x="221"/>
        <item x="57"/>
        <item x="26"/>
        <item x="222"/>
        <item x="143"/>
        <item x="193"/>
        <item x="100"/>
        <item x="259"/>
        <item x="223"/>
        <item x="224"/>
        <item x="225"/>
        <item x="58"/>
        <item x="144"/>
        <item x="59"/>
        <item x="101"/>
        <item x="145"/>
        <item x="146"/>
        <item x="226"/>
        <item x="227"/>
        <item x="102"/>
        <item x="260"/>
        <item x="147"/>
        <item x="261"/>
        <item x="262"/>
        <item x="194"/>
        <item x="148"/>
        <item x="60"/>
        <item x="61"/>
        <item x="103"/>
        <item x="263"/>
        <item x="62"/>
        <item x="63"/>
        <item x="264"/>
        <item x="64"/>
        <item x="65"/>
        <item x="265"/>
        <item x="149"/>
        <item x="266"/>
        <item x="267"/>
        <item x="228"/>
        <item x="104"/>
        <item x="66"/>
        <item x="105"/>
        <item x="67"/>
        <item x="195"/>
        <item x="196"/>
        <item x="150"/>
        <item x="268"/>
        <item x="68"/>
        <item x="106"/>
        <item x="107"/>
        <item x="69"/>
        <item x="151"/>
        <item x="27"/>
        <item x="28"/>
        <item x="108"/>
        <item x="229"/>
        <item x="109"/>
        <item x="152"/>
        <item x="70"/>
        <item x="29"/>
        <item x="71"/>
        <item x="197"/>
        <item x="153"/>
        <item x="72"/>
        <item x="30"/>
        <item x="110"/>
        <item x="154"/>
        <item x="31"/>
        <item x="32"/>
        <item x="269"/>
        <item x="198"/>
        <item x="230"/>
        <item x="155"/>
        <item x="111"/>
        <item x="112"/>
        <item x="156"/>
        <item x="157"/>
        <item x="231"/>
        <item x="16"/>
        <item m="1" x="271"/>
        <item x="160"/>
        <item x="181"/>
        <item x="186"/>
        <item x="199"/>
        <item x="126"/>
        <item m="1" x="270"/>
        <item t="default"/>
      </items>
    </pivotField>
    <pivotField numFmtId="14" showAll="0">
      <items count="40">
        <item h="1" x="0"/>
        <item h="1" x="17"/>
        <item h="1" m="1" x="35"/>
        <item h="1" x="1"/>
        <item h="1" x="18"/>
        <item h="1" x="2"/>
        <item h="1" x="19"/>
        <item h="1" x="3"/>
        <item h="1" x="20"/>
        <item h="1" x="4"/>
        <item h="1" x="21"/>
        <item h="1" x="5"/>
        <item h="1" x="22"/>
        <item h="1" x="6"/>
        <item h="1" x="23"/>
        <item h="1" x="7"/>
        <item h="1" x="24"/>
        <item h="1" m="1" x="34"/>
        <item h="1" m="1" x="36"/>
        <item h="1" x="8"/>
        <item h="1" x="25"/>
        <item h="1" x="9"/>
        <item h="1" x="26"/>
        <item h="1" x="10"/>
        <item h="1" x="27"/>
        <item h="1" x="11"/>
        <item h="1" x="28"/>
        <item h="1" m="1" x="33"/>
        <item h="1" x="12"/>
        <item h="1" x="29"/>
        <item h="1" m="1" x="38"/>
        <item h="1" x="13"/>
        <item h="1" x="30"/>
        <item h="1" x="14"/>
        <item h="1" x="31"/>
        <item h="1" x="32"/>
        <item h="1" x="15"/>
        <item x="16"/>
        <item h="1" m="1" x="37"/>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6">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186"/>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6"/>
    </i>
    <i r="2">
      <x v="38"/>
    </i>
    <i r="2">
      <x v="61"/>
    </i>
    <i r="2">
      <x v="110"/>
    </i>
    <i r="2">
      <x v="121"/>
    </i>
    <i r="2">
      <x v="129"/>
    </i>
    <i r="2">
      <x v="145"/>
    </i>
    <i r="2">
      <x v="155"/>
    </i>
    <i r="2">
      <x v="159"/>
    </i>
    <i r="2">
      <x v="201"/>
    </i>
    <i r="2">
      <x v="215"/>
    </i>
    <i r="2">
      <x v="236"/>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63"/>
    </i>
    <i r="2">
      <x v="70"/>
    </i>
    <i r="2">
      <x v="202"/>
    </i>
    <i r="2">
      <x v="212"/>
    </i>
    <i r="2">
      <x v="25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65"/>
    </i>
    <i r="1">
      <x v="32"/>
    </i>
    <i r="2">
      <x v="6"/>
    </i>
    <i r="2">
      <x v="40"/>
    </i>
    <i r="2">
      <x v="94"/>
    </i>
    <i r="2">
      <x v="140"/>
    </i>
    <i r="1">
      <x v="39"/>
    </i>
    <i r="2">
      <x v="23"/>
    </i>
    <i r="2">
      <x v="91"/>
    </i>
    <i r="2">
      <x v="205"/>
    </i>
    <i r="2">
      <x v="226"/>
    </i>
    <i r="1">
      <x v="40"/>
    </i>
    <i r="2">
      <x v="43"/>
    </i>
    <i r="2">
      <x v="92"/>
    </i>
    <i r="2">
      <x v="107"/>
    </i>
    <i r="2">
      <x v="125"/>
    </i>
    <i r="2">
      <x v="195"/>
    </i>
    <i r="2">
      <x v="259"/>
    </i>
    <i>
      <x v="6"/>
    </i>
    <i r="1">
      <x v="3"/>
    </i>
    <i r="2">
      <x v="1"/>
    </i>
    <i r="2">
      <x v="7"/>
    </i>
    <i r="2">
      <x v="46"/>
    </i>
    <i r="2">
      <x v="59"/>
    </i>
    <i r="2">
      <x v="257"/>
    </i>
    <i r="1">
      <x v="4"/>
    </i>
    <i r="2">
      <x v="39"/>
    </i>
    <i r="2">
      <x v="42"/>
    </i>
    <i r="2">
      <x v="106"/>
    </i>
    <i r="2">
      <x v="156"/>
    </i>
    <i r="2">
      <x v="234"/>
    </i>
    <i r="1">
      <x v="5"/>
    </i>
    <i r="2">
      <x v="2"/>
    </i>
    <i r="2">
      <x v="65"/>
    </i>
    <i r="2">
      <x v="83"/>
    </i>
    <i r="2">
      <x v="128"/>
    </i>
    <i r="2">
      <x v="133"/>
    </i>
    <i r="2">
      <x v="138"/>
    </i>
    <i r="2">
      <x v="209"/>
    </i>
    <i r="2">
      <x v="225"/>
    </i>
    <i r="1">
      <x v="13"/>
    </i>
    <i r="2">
      <x/>
    </i>
    <i r="2">
      <x v="84"/>
    </i>
    <i r="2">
      <x v="105"/>
    </i>
    <i r="2">
      <x v="139"/>
    </i>
    <i r="2">
      <x v="207"/>
    </i>
    <i r="2">
      <x v="210"/>
    </i>
    <i r="2">
      <x v="222"/>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7 Housebound (exc immunosuppressed)" fld="37" baseField="0" baseItem="0"/>
    <dataField name="Sum of 07f Second Vaccination" fld="66" baseField="0" baseItem="0"/>
    <dataField name="Sum of 07f%" fld="156" baseField="2" baseItem="79" numFmtId="9"/>
    <dataField name="Sum of 07a Vaccinated (Booster)" fld="38" baseField="0" baseItem="0"/>
    <dataField name="Sum of 07a%" fld="114" baseField="2" baseItem="147" numFmtId="9"/>
    <dataField name="Sum of 07b Contraindicated (inc allergies, exclu vaccinated)" fld="57" baseField="0" baseItem="0"/>
    <dataField name="Sum of 07b%" fld="115" baseField="2" baseItem="147" numFmtId="9"/>
    <dataField name="Sum of 07c Declined (excl vaccinated or contraindicated)" fld="39" baseField="0" baseItem="0"/>
    <dataField name="Sum of 07c%" fld="116" baseField="2" baseItem="147" numFmtId="9"/>
    <dataField name="Sum of 07d Invited no outcome (excl vac, contr, decl)" fld="40" baseField="0" baseItem="0"/>
    <dataField name="Sum of 07d%" fld="117" baseField="2" baseItem="147" numFmtId="9"/>
    <dataField name="Sum of 07e No contact coded [CALL]" fld="41" baseField="0" baseItem="0"/>
    <dataField name="Sum of 07e%" fld="118" baseField="2" baseItem="147"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1.xml><?xml version="1.0" encoding="utf-8"?>
<pivotTableDefinition xmlns="http://schemas.openxmlformats.org/spreadsheetml/2006/main" xmlns:mc="http://schemas.openxmlformats.org/markup-compatibility/2006" xmlns:xr="http://schemas.microsoft.com/office/spreadsheetml/2014/revision" mc:Ignorable="xr" xr:uid="{C3EDF660-6363-439D-BE3E-F5ECC47D433B}" name="PivotTable1" cacheId="0"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D23:Q349" firstHeaderRow="0" firstDataRow="1" firstDataCol="1"/>
  <pivotFields count="167">
    <pivotField axis="axisRow" showAll="0">
      <items count="9">
        <item x="0"/>
        <item x="1"/>
        <item x="2"/>
        <item x="3"/>
        <item x="4"/>
        <item x="5"/>
        <item x="6"/>
        <item m="1" x="7"/>
        <item t="default"/>
      </items>
    </pivotField>
    <pivotField axis="axisRow" showAll="0">
      <items count="49">
        <item x="38"/>
        <item x="2"/>
        <item x="21"/>
        <item x="41"/>
        <item x="43"/>
        <item x="42"/>
        <item x="8"/>
        <item x="28"/>
        <item x="26"/>
        <item x="3"/>
        <item x="34"/>
        <item x="4"/>
        <item x="30"/>
        <item x="40"/>
        <item x="10"/>
        <item x="7"/>
        <item x="16"/>
        <item x="17"/>
        <item x="14"/>
        <item x="15"/>
        <item x="35"/>
        <item x="46"/>
        <item x="9"/>
        <item x="32"/>
        <item x="39"/>
        <item x="31"/>
        <item x="19"/>
        <item x="5"/>
        <item x="20"/>
        <item x="25"/>
        <item x="22"/>
        <item x="24"/>
        <item x="33"/>
        <item x="29"/>
        <item x="12"/>
        <item x="44"/>
        <item x="23"/>
        <item x="11"/>
        <item x="18"/>
        <item x="36"/>
        <item x="37"/>
        <item x="45"/>
        <item x="27"/>
        <item x="13"/>
        <item x="0"/>
        <item x="1"/>
        <item x="6"/>
        <item m="1" x="47"/>
        <item t="default"/>
      </items>
    </pivotField>
    <pivotField axis="axisRow" showAll="0">
      <items count="275">
        <item x="232"/>
        <item x="233"/>
        <item x="234"/>
        <item x="73"/>
        <item x="0"/>
        <item x="113"/>
        <item x="200"/>
        <item x="235"/>
        <item x="201"/>
        <item x="158"/>
        <item x="33"/>
        <item x="34"/>
        <item x="1"/>
        <item x="74"/>
        <item x="114"/>
        <item x="159"/>
        <item x="202"/>
        <item x="2"/>
        <item x="35"/>
        <item x="36"/>
        <item x="3"/>
        <item x="37"/>
        <item x="75"/>
        <item x="203"/>
        <item x="76"/>
        <item x="115"/>
        <item x="204"/>
        <item x="116"/>
        <item x="77"/>
        <item x="4"/>
        <item x="38"/>
        <item x="117"/>
        <item x="161"/>
        <item x="39"/>
        <item x="78"/>
        <item x="79"/>
        <item x="80"/>
        <item x="162"/>
        <item x="81"/>
        <item x="236"/>
        <item x="205"/>
        <item x="5"/>
        <item x="237"/>
        <item x="206"/>
        <item x="40"/>
        <item x="118"/>
        <item x="238"/>
        <item x="163"/>
        <item x="164"/>
        <item x="82"/>
        <item x="41"/>
        <item x="119"/>
        <item x="120"/>
        <item x="42"/>
        <item x="43"/>
        <item x="207"/>
        <item x="165"/>
        <item x="6"/>
        <item x="121"/>
        <item x="239"/>
        <item x="7"/>
        <item x="83"/>
        <item x="122"/>
        <item x="123"/>
        <item x="124"/>
        <item x="240"/>
        <item x="166"/>
        <item x="125"/>
        <item m="1" x="273"/>
        <item x="127"/>
        <item x="128"/>
        <item x="167"/>
        <item x="44"/>
        <item x="168"/>
        <item x="45"/>
        <item m="1" x="272"/>
        <item x="129"/>
        <item x="8"/>
        <item x="169"/>
        <item x="9"/>
        <item x="130"/>
        <item x="10"/>
        <item x="170"/>
        <item x="241"/>
        <item x="242"/>
        <item x="171"/>
        <item x="172"/>
        <item x="11"/>
        <item x="173"/>
        <item x="174"/>
        <item x="131"/>
        <item x="208"/>
        <item x="209"/>
        <item x="175"/>
        <item x="210"/>
        <item x="176"/>
        <item x="12"/>
        <item x="177"/>
        <item x="243"/>
        <item x="132"/>
        <item x="211"/>
        <item x="178"/>
        <item x="84"/>
        <item x="179"/>
        <item x="13"/>
        <item x="244"/>
        <item x="245"/>
        <item x="212"/>
        <item x="213"/>
        <item x="85"/>
        <item x="86"/>
        <item x="214"/>
        <item x="46"/>
        <item x="180"/>
        <item x="14"/>
        <item x="15"/>
        <item x="246"/>
        <item x="87"/>
        <item x="247"/>
        <item x="88"/>
        <item x="182"/>
        <item x="89"/>
        <item x="215"/>
        <item x="216"/>
        <item x="17"/>
        <item x="217"/>
        <item x="18"/>
        <item x="183"/>
        <item x="248"/>
        <item x="90"/>
        <item x="47"/>
        <item x="249"/>
        <item x="19"/>
        <item x="250"/>
        <item x="133"/>
        <item x="48"/>
        <item x="251"/>
        <item x="134"/>
        <item x="252"/>
        <item x="253"/>
        <item x="218"/>
        <item x="254"/>
        <item x="49"/>
        <item x="50"/>
        <item x="135"/>
        <item x="91"/>
        <item x="136"/>
        <item x="20"/>
        <item x="184"/>
        <item x="92"/>
        <item x="219"/>
        <item x="185"/>
        <item x="137"/>
        <item x="138"/>
        <item x="93"/>
        <item x="94"/>
        <item x="255"/>
        <item x="21"/>
        <item x="22"/>
        <item x="95"/>
        <item x="139"/>
        <item x="23"/>
        <item x="187"/>
        <item x="256"/>
        <item x="51"/>
        <item x="96"/>
        <item x="188"/>
        <item x="52"/>
        <item x="24"/>
        <item x="53"/>
        <item x="140"/>
        <item x="97"/>
        <item x="98"/>
        <item x="220"/>
        <item x="189"/>
        <item x="141"/>
        <item x="190"/>
        <item x="257"/>
        <item x="25"/>
        <item x="54"/>
        <item x="142"/>
        <item x="191"/>
        <item x="258"/>
        <item x="55"/>
        <item x="99"/>
        <item x="192"/>
        <item x="56"/>
        <item x="221"/>
        <item x="57"/>
        <item x="26"/>
        <item x="222"/>
        <item x="143"/>
        <item x="193"/>
        <item x="100"/>
        <item x="259"/>
        <item x="223"/>
        <item x="224"/>
        <item x="225"/>
        <item x="58"/>
        <item x="144"/>
        <item x="59"/>
        <item x="101"/>
        <item x="145"/>
        <item x="146"/>
        <item x="226"/>
        <item x="227"/>
        <item x="102"/>
        <item x="260"/>
        <item x="147"/>
        <item x="261"/>
        <item x="262"/>
        <item x="194"/>
        <item x="148"/>
        <item x="60"/>
        <item x="61"/>
        <item x="103"/>
        <item x="263"/>
        <item x="62"/>
        <item x="63"/>
        <item x="264"/>
        <item x="64"/>
        <item x="65"/>
        <item x="265"/>
        <item x="149"/>
        <item x="266"/>
        <item x="267"/>
        <item x="228"/>
        <item x="104"/>
        <item x="66"/>
        <item x="105"/>
        <item x="67"/>
        <item x="195"/>
        <item x="196"/>
        <item x="150"/>
        <item x="268"/>
        <item x="68"/>
        <item x="106"/>
        <item x="107"/>
        <item x="69"/>
        <item x="151"/>
        <item x="27"/>
        <item x="28"/>
        <item x="108"/>
        <item x="229"/>
        <item x="109"/>
        <item x="152"/>
        <item x="70"/>
        <item x="29"/>
        <item x="71"/>
        <item x="197"/>
        <item x="153"/>
        <item x="72"/>
        <item x="30"/>
        <item x="110"/>
        <item x="154"/>
        <item x="31"/>
        <item x="32"/>
        <item x="269"/>
        <item x="198"/>
        <item x="230"/>
        <item x="155"/>
        <item x="111"/>
        <item x="112"/>
        <item x="156"/>
        <item x="157"/>
        <item x="231"/>
        <item x="16"/>
        <item m="1" x="271"/>
        <item x="160"/>
        <item x="181"/>
        <item x="186"/>
        <item x="199"/>
        <item x="126"/>
        <item m="1" x="270"/>
        <item t="default"/>
      </items>
    </pivotField>
    <pivotField numFmtId="14" showAll="0">
      <items count="40">
        <item h="1" x="0"/>
        <item h="1" x="17"/>
        <item h="1" m="1" x="35"/>
        <item h="1" x="1"/>
        <item h="1" x="18"/>
        <item h="1" x="2"/>
        <item h="1" x="19"/>
        <item h="1" x="3"/>
        <item h="1" x="20"/>
        <item h="1" x="4"/>
        <item h="1" x="21"/>
        <item h="1" x="5"/>
        <item h="1" x="22"/>
        <item h="1" x="6"/>
        <item h="1" x="23"/>
        <item h="1" x="7"/>
        <item h="1" x="24"/>
        <item h="1" m="1" x="34"/>
        <item h="1" m="1" x="36"/>
        <item h="1" x="8"/>
        <item h="1" x="25"/>
        <item h="1" x="9"/>
        <item h="1" x="26"/>
        <item h="1" x="10"/>
        <item h="1" x="27"/>
        <item h="1" x="11"/>
        <item h="1" x="28"/>
        <item h="1" m="1" x="33"/>
        <item h="1" x="12"/>
        <item h="1" x="29"/>
        <item h="1" m="1" x="38"/>
        <item h="1" x="13"/>
        <item h="1" x="30"/>
        <item h="1" x="14"/>
        <item h="1" x="31"/>
        <item h="1" x="32"/>
        <item h="1" x="15"/>
        <item x="16"/>
        <item h="1" m="1" x="37"/>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dataField="1" showAll="0"/>
    <pivotField dataField="1"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326">
    <i>
      <x/>
    </i>
    <i r="1">
      <x v="1"/>
    </i>
    <i r="2">
      <x v="20"/>
    </i>
    <i r="2">
      <x v="147"/>
    </i>
    <i r="2">
      <x v="252"/>
    </i>
    <i r="1">
      <x v="9"/>
    </i>
    <i r="2">
      <x v="29"/>
    </i>
    <i r="2">
      <x v="41"/>
    </i>
    <i r="2">
      <x v="104"/>
    </i>
    <i r="2">
      <x v="161"/>
    </i>
    <i r="1">
      <x v="11"/>
    </i>
    <i r="2">
      <x v="57"/>
    </i>
    <i r="2">
      <x v="79"/>
    </i>
    <i r="2">
      <x v="114"/>
    </i>
    <i r="2">
      <x v="115"/>
    </i>
    <i r="2">
      <x v="158"/>
    </i>
    <i r="2">
      <x v="189"/>
    </i>
    <i r="2">
      <x v="241"/>
    </i>
    <i r="1">
      <x v="27"/>
    </i>
    <i r="2">
      <x v="77"/>
    </i>
    <i r="2">
      <x v="81"/>
    </i>
    <i r="2">
      <x v="87"/>
    </i>
    <i r="2">
      <x v="96"/>
    </i>
    <i r="2">
      <x v="126"/>
    </i>
    <i r="2">
      <x v="132"/>
    </i>
    <i r="2">
      <x v="157"/>
    </i>
    <i r="2">
      <x v="240"/>
    </i>
    <i r="2">
      <x v="255"/>
    </i>
    <i r="1">
      <x v="44"/>
    </i>
    <i r="2">
      <x v="4"/>
    </i>
    <i r="2">
      <x v="12"/>
    </i>
    <i r="2">
      <x v="178"/>
    </i>
    <i r="2">
      <x v="256"/>
    </i>
    <i r="1">
      <x v="45"/>
    </i>
    <i r="2">
      <x v="17"/>
    </i>
    <i r="2">
      <x v="60"/>
    </i>
    <i r="2">
      <x v="124"/>
    </i>
    <i r="2">
      <x v="168"/>
    </i>
    <i r="2">
      <x v="247"/>
    </i>
    <i r="2">
      <x v="266"/>
    </i>
    <i>
      <x v="1"/>
    </i>
    <i r="1">
      <x v="6"/>
    </i>
    <i r="2">
      <x v="18"/>
    </i>
    <i r="2">
      <x v="19"/>
    </i>
    <i r="2">
      <x v="30"/>
    </i>
    <i r="2">
      <x v="183"/>
    </i>
    <i r="1">
      <x v="14"/>
    </i>
    <i r="2">
      <x v="44"/>
    </i>
    <i r="2">
      <x v="72"/>
    </i>
    <i r="2">
      <x v="112"/>
    </i>
    <i r="2">
      <x v="169"/>
    </i>
    <i r="2">
      <x v="213"/>
    </i>
    <i r="2">
      <x v="230"/>
    </i>
    <i r="2">
      <x v="235"/>
    </i>
    <i r="1">
      <x v="15"/>
    </i>
    <i r="2">
      <x v="11"/>
    </i>
    <i r="2">
      <x v="130"/>
    </i>
    <i r="2">
      <x v="135"/>
    </i>
    <i r="2">
      <x v="143"/>
    </i>
    <i r="2">
      <x v="221"/>
    </i>
    <i r="1">
      <x v="22"/>
    </i>
    <i r="2">
      <x v="21"/>
    </i>
    <i r="2">
      <x v="53"/>
    </i>
    <i r="2">
      <x v="142"/>
    </i>
    <i r="2">
      <x v="164"/>
    </i>
    <i r="2">
      <x v="167"/>
    </i>
    <i r="2">
      <x v="238"/>
    </i>
    <i r="1">
      <x v="34"/>
    </i>
    <i r="2">
      <x v="54"/>
    </i>
    <i r="2">
      <x v="179"/>
    </i>
    <i r="2">
      <x v="186"/>
    </i>
    <i r="2">
      <x v="218"/>
    </i>
    <i r="2">
      <x v="220"/>
    </i>
    <i r="2">
      <x v="228"/>
    </i>
    <i r="1">
      <x v="37"/>
    </i>
    <i r="2">
      <x v="50"/>
    </i>
    <i r="2">
      <x v="188"/>
    </i>
    <i r="2">
      <x v="198"/>
    </i>
    <i r="1">
      <x v="43"/>
    </i>
    <i r="2">
      <x v="74"/>
    </i>
    <i r="2">
      <x v="214"/>
    </i>
    <i r="2">
      <x v="246"/>
    </i>
    <i r="2">
      <x v="248"/>
    </i>
    <i r="2">
      <x v="251"/>
    </i>
    <i r="1">
      <x v="46"/>
    </i>
    <i r="2">
      <x v="10"/>
    </i>
    <i r="2">
      <x v="33"/>
    </i>
    <i r="2">
      <x v="200"/>
    </i>
    <i r="2">
      <x v="217"/>
    </i>
    <i>
      <x v="2"/>
    </i>
    <i r="1">
      <x v="16"/>
    </i>
    <i r="2">
      <x v="24"/>
    </i>
    <i r="2">
      <x v="28"/>
    </i>
    <i r="2">
      <x v="35"/>
    </i>
    <i r="2">
      <x v="117"/>
    </i>
    <i r="2">
      <x v="171"/>
    </i>
    <i r="2">
      <x v="172"/>
    </i>
    <i r="2">
      <x v="193"/>
    </i>
    <i r="2">
      <x v="227"/>
    </i>
    <i r="1">
      <x v="17"/>
    </i>
    <i r="2">
      <x v="154"/>
    </i>
    <i r="2">
      <x v="229"/>
    </i>
    <i r="2">
      <x v="261"/>
    </i>
    <i r="1">
      <x v="18"/>
    </i>
    <i r="2">
      <x v="3"/>
    </i>
    <i r="2">
      <x v="34"/>
    </i>
    <i r="2">
      <x v="36"/>
    </i>
    <i r="2">
      <x v="38"/>
    </i>
    <i r="2">
      <x v="61"/>
    </i>
    <i r="2">
      <x v="110"/>
    </i>
    <i r="2">
      <x v="121"/>
    </i>
    <i r="2">
      <x v="129"/>
    </i>
    <i r="2">
      <x v="145"/>
    </i>
    <i r="2">
      <x v="155"/>
    </i>
    <i r="2">
      <x v="159"/>
    </i>
    <i r="2">
      <x v="201"/>
    </i>
    <i r="2">
      <x v="215"/>
    </i>
    <i r="2">
      <x v="236"/>
    </i>
    <i r="1">
      <x v="19"/>
    </i>
    <i r="2">
      <x v="13"/>
    </i>
    <i r="2">
      <x v="22"/>
    </i>
    <i r="2">
      <x v="49"/>
    </i>
    <i r="2">
      <x v="102"/>
    </i>
    <i r="2">
      <x v="109"/>
    </i>
    <i r="2">
      <x v="119"/>
    </i>
    <i r="2">
      <x v="149"/>
    </i>
    <i r="2">
      <x v="165"/>
    </i>
    <i r="2">
      <x v="184"/>
    </i>
    <i r="2">
      <x v="206"/>
    </i>
    <i r="2">
      <x v="237"/>
    </i>
    <i r="2">
      <x v="242"/>
    </i>
    <i r="2">
      <x v="244"/>
    </i>
    <i r="2">
      <x v="253"/>
    </i>
    <i r="2">
      <x v="262"/>
    </i>
    <i>
      <x v="3"/>
    </i>
    <i r="1">
      <x v="2"/>
    </i>
    <i r="2">
      <x v="27"/>
    </i>
    <i r="2">
      <x v="99"/>
    </i>
    <i r="2">
      <x v="146"/>
    </i>
    <i r="2">
      <x v="152"/>
    </i>
    <i r="2">
      <x v="191"/>
    </i>
    <i r="2">
      <x v="208"/>
    </i>
    <i r="2">
      <x v="233"/>
    </i>
    <i r="1">
      <x v="8"/>
    </i>
    <i r="2">
      <x v="170"/>
    </i>
    <i r="2">
      <x v="250"/>
    </i>
    <i r="2">
      <x v="272"/>
    </i>
    <i r="1">
      <x v="26"/>
    </i>
    <i r="2">
      <x v="14"/>
    </i>
    <i r="2">
      <x v="31"/>
    </i>
    <i r="2">
      <x v="76"/>
    </i>
    <i r="2">
      <x v="144"/>
    </i>
    <i r="1">
      <x v="28"/>
    </i>
    <i r="2">
      <x v="25"/>
    </i>
    <i r="2">
      <x v="58"/>
    </i>
    <i r="2">
      <x v="160"/>
    </i>
    <i r="2">
      <x v="175"/>
    </i>
    <i r="2">
      <x v="223"/>
    </i>
    <i r="2">
      <x v="260"/>
    </i>
    <i r="1">
      <x v="29"/>
    </i>
    <i r="2">
      <x v="64"/>
    </i>
    <i r="2">
      <x v="67"/>
    </i>
    <i r="2">
      <x v="134"/>
    </i>
    <i r="2">
      <x v="180"/>
    </i>
    <i r="2">
      <x v="239"/>
    </i>
    <i r="2">
      <x v="264"/>
    </i>
    <i r="1">
      <x v="30"/>
    </i>
    <i r="2">
      <x v="45"/>
    </i>
    <i r="2">
      <x v="69"/>
    </i>
    <i r="2">
      <x v="263"/>
    </i>
    <i r="1">
      <x v="31"/>
    </i>
    <i r="2">
      <x v="63"/>
    </i>
    <i r="2">
      <x v="70"/>
    </i>
    <i r="2">
      <x v="202"/>
    </i>
    <i r="2">
      <x v="212"/>
    </i>
    <i r="2">
      <x v="254"/>
    </i>
    <i r="1">
      <x v="36"/>
    </i>
    <i r="2">
      <x v="51"/>
    </i>
    <i r="2">
      <x v="52"/>
    </i>
    <i r="2">
      <x v="62"/>
    </i>
    <i r="2">
      <x v="90"/>
    </i>
    <i r="2">
      <x v="199"/>
    </i>
    <i r="1">
      <x v="38"/>
    </i>
    <i r="2">
      <x v="5"/>
    </i>
    <i r="2">
      <x v="80"/>
    </i>
    <i r="2">
      <x v="137"/>
    </i>
    <i r="2">
      <x v="153"/>
    </i>
    <i r="2">
      <x v="203"/>
    </i>
    <i r="2">
      <x v="245"/>
    </i>
    <i>
      <x v="4"/>
    </i>
    <i r="1">
      <x v="7"/>
    </i>
    <i r="2">
      <x v="15"/>
    </i>
    <i r="2">
      <x v="48"/>
    </i>
    <i r="2">
      <x v="66"/>
    </i>
    <i r="2">
      <x v="88"/>
    </i>
    <i r="2">
      <x v="95"/>
    </i>
    <i r="2">
      <x v="166"/>
    </i>
    <i r="2">
      <x v="192"/>
    </i>
    <i r="2">
      <x v="271"/>
    </i>
    <i r="1">
      <x v="12"/>
    </i>
    <i r="2">
      <x v="71"/>
    </i>
    <i r="2">
      <x v="78"/>
    </i>
    <i r="2">
      <x v="82"/>
    </i>
    <i r="2">
      <x v="85"/>
    </i>
    <i r="2">
      <x v="113"/>
    </i>
    <i r="2">
      <x v="127"/>
    </i>
    <i r="2">
      <x v="249"/>
    </i>
    <i r="1">
      <x v="23"/>
    </i>
    <i r="2">
      <x v="120"/>
    </i>
    <i r="2">
      <x v="148"/>
    </i>
    <i r="2">
      <x v="232"/>
    </i>
    <i r="2">
      <x v="269"/>
    </i>
    <i r="2">
      <x v="270"/>
    </i>
    <i r="1">
      <x v="25"/>
    </i>
    <i r="2">
      <x v="86"/>
    </i>
    <i r="2">
      <x v="103"/>
    </i>
    <i r="2">
      <x v="151"/>
    </i>
    <i r="1">
      <x v="33"/>
    </i>
    <i r="2">
      <x v="32"/>
    </i>
    <i r="2">
      <x v="37"/>
    </i>
    <i r="2">
      <x v="56"/>
    </i>
    <i r="2">
      <x v="93"/>
    </i>
    <i r="2">
      <x v="97"/>
    </i>
    <i r="2">
      <x v="101"/>
    </i>
    <i r="2">
      <x v="176"/>
    </i>
    <i r="2">
      <x v="231"/>
    </i>
    <i r="1">
      <x v="42"/>
    </i>
    <i r="2">
      <x v="9"/>
    </i>
    <i r="2">
      <x v="47"/>
    </i>
    <i r="2">
      <x v="73"/>
    </i>
    <i r="2">
      <x v="89"/>
    </i>
    <i r="2">
      <x v="162"/>
    </i>
    <i r="2">
      <x v="174"/>
    </i>
    <i r="2">
      <x v="181"/>
    </i>
    <i r="2">
      <x v="185"/>
    </i>
    <i r="2">
      <x v="211"/>
    </i>
    <i r="2">
      <x v="258"/>
    </i>
    <i r="2">
      <x v="268"/>
    </i>
    <i>
      <x v="5"/>
    </i>
    <i r="1">
      <x/>
    </i>
    <i r="2">
      <x v="100"/>
    </i>
    <i r="2">
      <x v="108"/>
    </i>
    <i r="2">
      <x v="173"/>
    </i>
    <i r="2">
      <x v="197"/>
    </i>
    <i r="2">
      <x v="243"/>
    </i>
    <i r="1">
      <x v="10"/>
    </i>
    <i r="2">
      <x v="8"/>
    </i>
    <i r="2">
      <x v="26"/>
    </i>
    <i r="2">
      <x v="111"/>
    </i>
    <i r="2">
      <x v="187"/>
    </i>
    <i r="1">
      <x v="20"/>
    </i>
    <i r="2">
      <x v="16"/>
    </i>
    <i r="2">
      <x v="55"/>
    </i>
    <i r="2">
      <x v="122"/>
    </i>
    <i r="2">
      <x v="123"/>
    </i>
    <i r="1">
      <x v="24"/>
    </i>
    <i r="2">
      <x v="150"/>
    </i>
    <i r="2">
      <x v="190"/>
    </i>
    <i r="2">
      <x v="196"/>
    </i>
    <i r="2">
      <x v="204"/>
    </i>
    <i r="2">
      <x v="265"/>
    </i>
    <i r="1">
      <x v="32"/>
    </i>
    <i r="2">
      <x v="6"/>
    </i>
    <i r="2">
      <x v="40"/>
    </i>
    <i r="2">
      <x v="94"/>
    </i>
    <i r="2">
      <x v="140"/>
    </i>
    <i r="1">
      <x v="39"/>
    </i>
    <i r="2">
      <x v="23"/>
    </i>
    <i r="2">
      <x v="91"/>
    </i>
    <i r="2">
      <x v="205"/>
    </i>
    <i r="2">
      <x v="226"/>
    </i>
    <i r="1">
      <x v="40"/>
    </i>
    <i r="2">
      <x v="43"/>
    </i>
    <i r="2">
      <x v="92"/>
    </i>
    <i r="2">
      <x v="107"/>
    </i>
    <i r="2">
      <x v="125"/>
    </i>
    <i r="2">
      <x v="195"/>
    </i>
    <i r="2">
      <x v="259"/>
    </i>
    <i>
      <x v="6"/>
    </i>
    <i r="1">
      <x v="3"/>
    </i>
    <i r="2">
      <x v="1"/>
    </i>
    <i r="2">
      <x v="7"/>
    </i>
    <i r="2">
      <x v="46"/>
    </i>
    <i r="2">
      <x v="59"/>
    </i>
    <i r="2">
      <x v="257"/>
    </i>
    <i r="1">
      <x v="4"/>
    </i>
    <i r="2">
      <x v="39"/>
    </i>
    <i r="2">
      <x v="42"/>
    </i>
    <i r="2">
      <x v="106"/>
    </i>
    <i r="2">
      <x v="156"/>
    </i>
    <i r="2">
      <x v="234"/>
    </i>
    <i r="1">
      <x v="5"/>
    </i>
    <i r="2">
      <x v="2"/>
    </i>
    <i r="2">
      <x v="65"/>
    </i>
    <i r="2">
      <x v="83"/>
    </i>
    <i r="2">
      <x v="128"/>
    </i>
    <i r="2">
      <x v="133"/>
    </i>
    <i r="2">
      <x v="138"/>
    </i>
    <i r="2">
      <x v="209"/>
    </i>
    <i r="2">
      <x v="225"/>
    </i>
    <i r="1">
      <x v="13"/>
    </i>
    <i r="2">
      <x/>
    </i>
    <i r="2">
      <x v="84"/>
    </i>
    <i r="2">
      <x v="105"/>
    </i>
    <i r="2">
      <x v="139"/>
    </i>
    <i r="2">
      <x v="207"/>
    </i>
    <i r="2">
      <x v="210"/>
    </i>
    <i r="2">
      <x v="222"/>
    </i>
    <i r="1">
      <x v="21"/>
    </i>
    <i r="2">
      <x v="136"/>
    </i>
    <i r="2">
      <x v="182"/>
    </i>
    <i r="2">
      <x v="224"/>
    </i>
    <i r="1">
      <x v="35"/>
    </i>
    <i r="2">
      <x v="98"/>
    </i>
    <i r="2">
      <x v="116"/>
    </i>
    <i r="2">
      <x v="131"/>
    </i>
    <i r="2">
      <x v="141"/>
    </i>
    <i r="2">
      <x v="216"/>
    </i>
    <i r="2">
      <x v="219"/>
    </i>
    <i r="1">
      <x v="41"/>
    </i>
    <i r="2">
      <x v="101"/>
    </i>
    <i r="2">
      <x v="118"/>
    </i>
    <i r="2">
      <x v="163"/>
    </i>
    <i r="2">
      <x v="177"/>
    </i>
    <i r="2">
      <x v="194"/>
    </i>
    <i t="grand">
      <x/>
    </i>
  </rowItems>
  <colFields count="1">
    <field x="-2"/>
  </colFields>
  <colItems count="13">
    <i>
      <x/>
    </i>
    <i i="1">
      <x v="1"/>
    </i>
    <i i="2">
      <x v="2"/>
    </i>
    <i i="3">
      <x v="3"/>
    </i>
    <i i="4">
      <x v="4"/>
    </i>
    <i i="5">
      <x v="5"/>
    </i>
    <i i="6">
      <x v="6"/>
    </i>
    <i i="7">
      <x v="7"/>
    </i>
    <i i="8">
      <x v="8"/>
    </i>
    <i i="9">
      <x v="9"/>
    </i>
    <i i="10">
      <x v="10"/>
    </i>
    <i i="11">
      <x v="11"/>
    </i>
    <i i="12">
      <x v="12"/>
    </i>
  </colItems>
  <dataFields count="13">
    <dataField name="Sum of 08 Healthy adults aged 18+" fld="67" baseField="0" baseItem="0"/>
    <dataField name="Sum of 08f Second Vaccination" fld="73" baseField="0" baseItem="0"/>
    <dataField name="Sum of 08f%" fld="164" baseField="2" baseItem="27" numFmtId="9"/>
    <dataField name="Sum of 08a Vaccinated (Booster)" fld="68" baseField="0" baseItem="0"/>
    <dataField name="Sum of 08a%" fld="159" baseField="2" baseItem="27" numFmtId="9"/>
    <dataField name="Sum of 08b Contraindicated (inc allergies, exclu vaccinated)" fld="69" baseField="0" baseItem="0"/>
    <dataField name="Sum of 08b%" fld="160" baseField="2" baseItem="27" numFmtId="9"/>
    <dataField name="Sum of 08c Declined (excl vaccinated or contraindicated)" fld="70" baseField="0" baseItem="0"/>
    <dataField name="Sum of 08c%" fld="161" baseField="2" baseItem="27" numFmtId="9"/>
    <dataField name="Sum of 08d Invited no outcome (excl vac, contr, decl)" fld="71" baseField="0" baseItem="0"/>
    <dataField name="Sum of 08d%" fld="162" baseField="2" baseItem="27" numFmtId="9"/>
    <dataField name="Sum of 08e No contact coded [CALL]" fld="72" baseField="0" baseItem="0"/>
    <dataField name="Sum of 08e%" fld="163" baseField="2" baseItem="27" numFmtId="9"/>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2.xml><?xml version="1.0" encoding="utf-8"?>
<pivotTableDefinition xmlns="http://schemas.openxmlformats.org/spreadsheetml/2006/main" xmlns:mc="http://schemas.openxmlformats.org/markup-compatibility/2006" xmlns:xr="http://schemas.microsoft.com/office/spreadsheetml/2014/revision" mc:Ignorable="xr" xr:uid="{89406AF6-C738-404C-99BE-09C2E5405BE6}" name="PivotTable1" cacheId="0"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67">
    <pivotField showAll="0">
      <items count="9">
        <item m="1" x="7"/>
        <item x="0"/>
        <item x="1"/>
        <item x="2"/>
        <item x="3"/>
        <item x="4"/>
        <item x="5"/>
        <item x="6"/>
        <item t="default"/>
      </items>
    </pivotField>
    <pivotField showAll="0">
      <items count="49">
        <item m="1" x="47"/>
        <item x="38"/>
        <item x="2"/>
        <item x="21"/>
        <item x="41"/>
        <item x="43"/>
        <item x="42"/>
        <item x="8"/>
        <item x="28"/>
        <item x="26"/>
        <item x="3"/>
        <item x="34"/>
        <item x="4"/>
        <item x="30"/>
        <item x="40"/>
        <item x="10"/>
        <item x="7"/>
        <item x="16"/>
        <item x="17"/>
        <item x="14"/>
        <item x="15"/>
        <item x="35"/>
        <item x="46"/>
        <item x="9"/>
        <item x="32"/>
        <item x="39"/>
        <item x="31"/>
        <item x="19"/>
        <item x="5"/>
        <item x="20"/>
        <item x="25"/>
        <item x="22"/>
        <item x="24"/>
        <item x="33"/>
        <item x="29"/>
        <item x="12"/>
        <item x="44"/>
        <item x="23"/>
        <item x="11"/>
        <item x="18"/>
        <item x="36"/>
        <item x="37"/>
        <item x="45"/>
        <item x="27"/>
        <item x="13"/>
        <item x="0"/>
        <item x="1"/>
        <item x="6"/>
        <item t="default"/>
      </items>
    </pivotField>
    <pivotField showAll="0"/>
    <pivotField numFmtId="14" showAll="0">
      <items count="40">
        <item h="1" x="0"/>
        <item h="1" x="17"/>
        <item h="1" m="1" x="35"/>
        <item h="1" x="1"/>
        <item h="1" x="18"/>
        <item h="1" x="2"/>
        <item h="1" x="19"/>
        <item h="1" x="3"/>
        <item h="1" x="20"/>
        <item h="1" x="4"/>
        <item h="1" x="21"/>
        <item h="1" x="5"/>
        <item h="1" x="22"/>
        <item h="1" x="6"/>
        <item h="1" x="23"/>
        <item h="1" x="7"/>
        <item h="1" x="24"/>
        <item h="1" m="1" x="34"/>
        <item h="1" m="1" x="36"/>
        <item h="1" x="8"/>
        <item h="1" x="25"/>
        <item h="1" x="9"/>
        <item h="1" x="26"/>
        <item h="1" x="10"/>
        <item h="1" x="27"/>
        <item h="1" x="11"/>
        <item h="1" x="28"/>
        <item h="1" m="1" x="33"/>
        <item h="1" x="12"/>
        <item h="1" x="29"/>
        <item h="1" m="1" x="38"/>
        <item h="1" x="13"/>
        <item h="1" x="30"/>
        <item h="1" x="14"/>
        <item h="1" x="31"/>
        <item h="1" x="32"/>
        <item h="1" x="15"/>
        <item x="16"/>
        <item h="1" m="1" x="37"/>
        <item t="default"/>
      </items>
    </pivotField>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1a Vaccinated (Booster)" fld="9" baseField="0" baseItem="0"/>
    <dataField name="Sum of 01b Contraindicated (inc allergies, exclu vaccinated)" fld="50" baseField="0" baseItem="0"/>
    <dataField name="Sum of 01c Declined (excl vaccinated or contraindicated)" fld="10" baseField="0" baseItem="0"/>
    <dataField name="Sum of 01d Invited no outcome (excl vac, contr, decl)" fld="11" baseField="0" baseItem="0"/>
    <dataField name="Sum of 01e No contact coded [CALL]" fld="12" baseField="0" baseItem="0"/>
    <dataField name="Sum of SEMI" fld="119"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3.xml><?xml version="1.0" encoding="utf-8"?>
<pivotTableDefinition xmlns="http://schemas.openxmlformats.org/spreadsheetml/2006/main" xmlns:mc="http://schemas.openxmlformats.org/markup-compatibility/2006" xmlns:xr="http://schemas.microsoft.com/office/spreadsheetml/2014/revision" mc:Ignorable="xr" xr:uid="{40BEA096-0143-4188-BC56-99C79F7A29A2}" name="PivotTable1" cacheId="0"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67">
    <pivotField showAll="0">
      <items count="9">
        <item m="1" x="7"/>
        <item x="0"/>
        <item x="1"/>
        <item x="2"/>
        <item x="3"/>
        <item x="4"/>
        <item x="5"/>
        <item x="6"/>
        <item t="default"/>
      </items>
    </pivotField>
    <pivotField showAll="0">
      <items count="49">
        <item m="1" x="47"/>
        <item x="38"/>
        <item x="2"/>
        <item x="21"/>
        <item x="41"/>
        <item x="43"/>
        <item x="42"/>
        <item x="8"/>
        <item x="28"/>
        <item x="26"/>
        <item x="3"/>
        <item x="34"/>
        <item x="4"/>
        <item x="30"/>
        <item x="40"/>
        <item x="10"/>
        <item x="7"/>
        <item x="16"/>
        <item x="17"/>
        <item x="14"/>
        <item x="15"/>
        <item x="35"/>
        <item x="46"/>
        <item x="9"/>
        <item x="32"/>
        <item x="39"/>
        <item x="31"/>
        <item x="19"/>
        <item x="5"/>
        <item x="20"/>
        <item x="25"/>
        <item x="22"/>
        <item x="24"/>
        <item x="33"/>
        <item x="29"/>
        <item x="12"/>
        <item x="44"/>
        <item x="23"/>
        <item x="11"/>
        <item x="18"/>
        <item x="36"/>
        <item x="37"/>
        <item x="45"/>
        <item x="27"/>
        <item x="13"/>
        <item x="0"/>
        <item x="1"/>
        <item x="6"/>
        <item t="default"/>
      </items>
    </pivotField>
    <pivotField showAll="0"/>
    <pivotField numFmtId="14" showAll="0">
      <items count="40">
        <item h="1" x="0"/>
        <item h="1" x="17"/>
        <item h="1" m="1" x="35"/>
        <item h="1" x="1"/>
        <item h="1" x="18"/>
        <item h="1" x="2"/>
        <item h="1" x="19"/>
        <item h="1" x="3"/>
        <item h="1" x="20"/>
        <item h="1" x="4"/>
        <item h="1" x="21"/>
        <item h="1" x="5"/>
        <item h="1" x="22"/>
        <item h="1" x="6"/>
        <item h="1" x="23"/>
        <item h="1" x="7"/>
        <item h="1" x="24"/>
        <item h="1" m="1" x="34"/>
        <item h="1" m="1" x="36"/>
        <item h="1" x="8"/>
        <item h="1" x="25"/>
        <item h="1" x="9"/>
        <item h="1" x="26"/>
        <item h="1" x="10"/>
        <item h="1" x="27"/>
        <item h="1" x="11"/>
        <item h="1" x="28"/>
        <item h="1" m="1" x="33"/>
        <item h="1" x="12"/>
        <item h="1" x="29"/>
        <item h="1" m="1" x="38"/>
        <item h="1" x="13"/>
        <item h="1" x="30"/>
        <item h="1" x="14"/>
        <item h="1" x="31"/>
        <item h="1" x="32"/>
        <item h="1" x="15"/>
        <item x="16"/>
        <item h="1" m="1" x="37"/>
        <item t="default"/>
      </items>
    </pivotField>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1.1a Vaccinated (Booster)" fld="6" baseField="0" baseItem="0"/>
    <dataField name="Sum of 01.1b Contraindicated (inc allergies, exclu vaccinated)" fld="42" baseField="0" baseItem="0"/>
    <dataField name="Sum of 01.1c Declined (excl vaccinated or contraindicated)" fld="43" baseField="0" baseItem="0"/>
    <dataField name="Sum of 01.1d Invited no outcome (excl vac, contr, decl)" fld="44" baseField="0" baseItem="0"/>
    <dataField name="Sum of 01.1e No contact coded [CALL]" fld="45" baseField="0" baseItem="0"/>
    <dataField name="Sum of SEMI" fld="119"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4.xml><?xml version="1.0" encoding="utf-8"?>
<pivotTableDefinition xmlns="http://schemas.openxmlformats.org/spreadsheetml/2006/main" xmlns:mc="http://schemas.openxmlformats.org/markup-compatibility/2006" xmlns:xr="http://schemas.microsoft.com/office/spreadsheetml/2014/revision" mc:Ignorable="xr" xr:uid="{89A4A67A-5E24-42F0-AA87-62A17517AFAD}" name="PivotTable1" cacheId="0"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67">
    <pivotField showAll="0">
      <items count="9">
        <item m="1" x="7"/>
        <item x="0"/>
        <item x="1"/>
        <item x="2"/>
        <item x="3"/>
        <item x="4"/>
        <item x="5"/>
        <item x="6"/>
        <item t="default"/>
      </items>
    </pivotField>
    <pivotField showAll="0">
      <items count="49">
        <item m="1" x="47"/>
        <item x="38"/>
        <item x="2"/>
        <item x="21"/>
        <item x="41"/>
        <item x="43"/>
        <item x="42"/>
        <item x="8"/>
        <item x="28"/>
        <item x="26"/>
        <item x="3"/>
        <item x="34"/>
        <item x="4"/>
        <item x="30"/>
        <item x="40"/>
        <item x="10"/>
        <item x="7"/>
        <item x="16"/>
        <item x="17"/>
        <item x="14"/>
        <item x="15"/>
        <item x="35"/>
        <item x="46"/>
        <item x="9"/>
        <item x="32"/>
        <item x="39"/>
        <item x="31"/>
        <item x="19"/>
        <item x="5"/>
        <item x="20"/>
        <item x="25"/>
        <item x="22"/>
        <item x="24"/>
        <item x="33"/>
        <item x="29"/>
        <item x="12"/>
        <item x="44"/>
        <item x="23"/>
        <item x="11"/>
        <item x="18"/>
        <item x="36"/>
        <item x="37"/>
        <item x="45"/>
        <item x="27"/>
        <item x="13"/>
        <item x="0"/>
        <item x="1"/>
        <item x="6"/>
        <item t="default"/>
      </items>
    </pivotField>
    <pivotField showAll="0"/>
    <pivotField numFmtId="14" showAll="0">
      <items count="40">
        <item h="1" x="0"/>
        <item h="1" x="17"/>
        <item h="1" m="1" x="35"/>
        <item h="1" x="1"/>
        <item h="1" x="18"/>
        <item h="1" x="2"/>
        <item h="1" x="19"/>
        <item h="1" x="3"/>
        <item h="1" x="20"/>
        <item h="1" x="4"/>
        <item h="1" x="21"/>
        <item h="1" x="5"/>
        <item h="1" x="22"/>
        <item h="1" x="6"/>
        <item h="1" x="23"/>
        <item h="1" x="7"/>
        <item h="1" x="24"/>
        <item h="1" m="1" x="34"/>
        <item h="1" m="1" x="36"/>
        <item h="1" x="8"/>
        <item h="1" x="25"/>
        <item h="1" x="9"/>
        <item h="1" x="26"/>
        <item h="1" x="10"/>
        <item h="1" x="27"/>
        <item h="1" x="11"/>
        <item h="1" x="28"/>
        <item h="1" m="1" x="33"/>
        <item h="1" x="12"/>
        <item h="1" x="29"/>
        <item h="1" m="1" x="38"/>
        <item h="1" x="13"/>
        <item h="1" x="30"/>
        <item h="1" x="14"/>
        <item h="1" x="31"/>
        <item h="1" x="32"/>
        <item h="1" x="15"/>
        <item x="16"/>
        <item h="1" m="1" x="37"/>
        <item t="default"/>
      </items>
    </pivotField>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1.2a Vaccinated (Booster)" fld="8" baseField="0" baseItem="0"/>
    <dataField name="Sum of 01.2b Contraindicated (inc allergies, exclu vaccinated)" fld="46" baseField="0" baseItem="0"/>
    <dataField name="Sum of 01.2c Declined (excl vaccinated or contraindicated)" fld="47" baseField="0" baseItem="0"/>
    <dataField name="Sum of 01.2d Invited no outcome (excl vac, contr, decl)" fld="48" baseField="0" baseItem="0"/>
    <dataField name="Sum of 01.2e No contact coded [CALL]" fld="49" baseField="0" baseItem="0"/>
    <dataField name="Sum of SEMI" fld="119"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5.xml><?xml version="1.0" encoding="utf-8"?>
<pivotTableDefinition xmlns="http://schemas.openxmlformats.org/spreadsheetml/2006/main" xmlns:mc="http://schemas.openxmlformats.org/markup-compatibility/2006" xmlns:xr="http://schemas.microsoft.com/office/spreadsheetml/2014/revision" mc:Ignorable="xr" xr:uid="{34E0A7BE-C357-49D7-8A65-C45216377400}" name="PivotTable1" cacheId="0"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67">
    <pivotField showAll="0">
      <items count="9">
        <item m="1" x="7"/>
        <item x="0"/>
        <item x="1"/>
        <item x="2"/>
        <item x="3"/>
        <item x="4"/>
        <item x="5"/>
        <item x="6"/>
        <item t="default"/>
      </items>
    </pivotField>
    <pivotField showAll="0">
      <items count="49">
        <item m="1" x="47"/>
        <item x="38"/>
        <item x="2"/>
        <item x="21"/>
        <item x="41"/>
        <item x="43"/>
        <item x="42"/>
        <item x="8"/>
        <item x="28"/>
        <item x="26"/>
        <item x="3"/>
        <item x="34"/>
        <item x="4"/>
        <item x="30"/>
        <item x="40"/>
        <item x="10"/>
        <item x="7"/>
        <item x="16"/>
        <item x="17"/>
        <item x="14"/>
        <item x="15"/>
        <item x="35"/>
        <item x="46"/>
        <item x="9"/>
        <item x="32"/>
        <item x="39"/>
        <item x="31"/>
        <item x="19"/>
        <item x="5"/>
        <item x="20"/>
        <item x="25"/>
        <item x="22"/>
        <item x="24"/>
        <item x="33"/>
        <item x="29"/>
        <item x="12"/>
        <item x="44"/>
        <item x="23"/>
        <item x="11"/>
        <item x="18"/>
        <item x="36"/>
        <item x="37"/>
        <item x="45"/>
        <item x="27"/>
        <item x="13"/>
        <item x="0"/>
        <item x="1"/>
        <item x="6"/>
        <item t="default"/>
      </items>
    </pivotField>
    <pivotField showAll="0"/>
    <pivotField numFmtId="14" showAll="0">
      <items count="40">
        <item h="1" x="0"/>
        <item h="1" x="17"/>
        <item h="1" m="1" x="35"/>
        <item h="1" x="1"/>
        <item h="1" x="18"/>
        <item h="1" x="2"/>
        <item h="1" x="19"/>
        <item h="1" x="3"/>
        <item h="1" x="20"/>
        <item h="1" x="4"/>
        <item h="1" x="21"/>
        <item h="1" x="5"/>
        <item h="1" x="22"/>
        <item h="1" x="6"/>
        <item h="1" x="23"/>
        <item h="1" x="7"/>
        <item h="1" x="24"/>
        <item h="1" m="1" x="34"/>
        <item h="1" m="1" x="36"/>
        <item h="1" x="8"/>
        <item h="1" x="25"/>
        <item h="1" x="9"/>
        <item h="1" x="26"/>
        <item h="1" x="10"/>
        <item h="1" x="27"/>
        <item h="1" x="11"/>
        <item h="1" x="28"/>
        <item h="1" m="1" x="33"/>
        <item h="1" x="12"/>
        <item h="1" x="29"/>
        <item h="1" m="1" x="38"/>
        <item h="1" x="13"/>
        <item h="1" x="30"/>
        <item h="1" x="14"/>
        <item h="1" x="31"/>
        <item h="1" x="32"/>
        <item h="1" x="15"/>
        <item x="16"/>
        <item h="1" m="1" x="37"/>
        <item t="default"/>
      </items>
    </pivotField>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2a Vaccinated (Booster)" fld="14" baseField="0" baseItem="0"/>
    <dataField name="Sum of 02b Contraindicated (inc allergies, exclu vaccinated)" fld="51" baseField="0" baseItem="0"/>
    <dataField name="Sum of 02c Declined (excl vaccinated or contraindicated)" fld="15" baseField="0" baseItem="0"/>
    <dataField name="Sum of 02d Invited no outcome (excl vac, contr, decl)" fld="52" baseField="0" baseItem="0"/>
    <dataField name="Sum of 02e No contact coded [CALL]" fld="16" baseField="0" baseItem="0"/>
    <dataField name="Sum of SEMI" fld="119"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6.xml><?xml version="1.0" encoding="utf-8"?>
<pivotTableDefinition xmlns="http://schemas.openxmlformats.org/spreadsheetml/2006/main" xmlns:mc="http://schemas.openxmlformats.org/markup-compatibility/2006" xmlns:xr="http://schemas.microsoft.com/office/spreadsheetml/2014/revision" mc:Ignorable="xr" xr:uid="{2C737944-DA49-4F6A-A0ED-D3593EEEA6BE}" name="PivotTable1" cacheId="0"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67">
    <pivotField showAll="0">
      <items count="9">
        <item m="1" x="7"/>
        <item x="0"/>
        <item x="1"/>
        <item x="2"/>
        <item x="3"/>
        <item x="4"/>
        <item x="5"/>
        <item x="6"/>
        <item t="default"/>
      </items>
    </pivotField>
    <pivotField showAll="0">
      <items count="49">
        <item m="1" x="47"/>
        <item x="38"/>
        <item x="2"/>
        <item x="21"/>
        <item x="41"/>
        <item x="43"/>
        <item x="42"/>
        <item x="8"/>
        <item x="28"/>
        <item x="26"/>
        <item x="3"/>
        <item x="34"/>
        <item x="4"/>
        <item x="30"/>
        <item x="40"/>
        <item x="10"/>
        <item x="7"/>
        <item x="16"/>
        <item x="17"/>
        <item x="14"/>
        <item x="15"/>
        <item x="35"/>
        <item x="46"/>
        <item x="9"/>
        <item x="32"/>
        <item x="39"/>
        <item x="31"/>
        <item x="19"/>
        <item x="5"/>
        <item x="20"/>
        <item x="25"/>
        <item x="22"/>
        <item x="24"/>
        <item x="33"/>
        <item x="29"/>
        <item x="12"/>
        <item x="44"/>
        <item x="23"/>
        <item x="11"/>
        <item x="18"/>
        <item x="36"/>
        <item x="37"/>
        <item x="45"/>
        <item x="27"/>
        <item x="13"/>
        <item x="0"/>
        <item x="1"/>
        <item x="6"/>
        <item t="default"/>
      </items>
    </pivotField>
    <pivotField showAll="0"/>
    <pivotField numFmtId="14" showAll="0">
      <items count="40">
        <item h="1" x="0"/>
        <item h="1" x="17"/>
        <item h="1" m="1" x="35"/>
        <item h="1" x="1"/>
        <item h="1" x="18"/>
        <item h="1" x="2"/>
        <item h="1" x="19"/>
        <item h="1" x="3"/>
        <item h="1" x="20"/>
        <item h="1" x="4"/>
        <item h="1" x="21"/>
        <item h="1" x="5"/>
        <item h="1" x="22"/>
        <item h="1" x="6"/>
        <item h="1" x="23"/>
        <item h="1" x="7"/>
        <item h="1" x="24"/>
        <item h="1" m="1" x="34"/>
        <item h="1" m="1" x="36"/>
        <item h="1" x="8"/>
        <item h="1" x="25"/>
        <item h="1" x="9"/>
        <item h="1" x="26"/>
        <item h="1" x="10"/>
        <item h="1" x="27"/>
        <item h="1" x="11"/>
        <item h="1" x="28"/>
        <item h="1" m="1" x="33"/>
        <item h="1" x="12"/>
        <item h="1" x="29"/>
        <item h="1" m="1" x="38"/>
        <item h="1" x="13"/>
        <item h="1" x="30"/>
        <item h="1" x="14"/>
        <item h="1" x="31"/>
        <item h="1" x="32"/>
        <item h="1" x="15"/>
        <item x="16"/>
        <item h="1" m="1" x="37"/>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3a Vaccinated (Booster)" fld="18" baseField="0" baseItem="0"/>
    <dataField name="Sum of 03b Contraindicated (inc allergies, exclu vaccinated)" fld="53" baseField="0" baseItem="0"/>
    <dataField name="Sum of 03c Declined (excl vaccinated or contraindicated)" fld="19" baseField="0" baseItem="0"/>
    <dataField name="Sum of 03d Invited no outcome (excl vac, contr, decl)" fld="20" baseField="0" baseItem="0"/>
    <dataField name="Sum of 03e No contact coded [CALL]" fld="21" baseField="0" baseItem="0"/>
    <dataField name="Sum of SEMI" fld="119"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7.xml><?xml version="1.0" encoding="utf-8"?>
<pivotTableDefinition xmlns="http://schemas.openxmlformats.org/spreadsheetml/2006/main" xmlns:mc="http://schemas.openxmlformats.org/markup-compatibility/2006" xmlns:xr="http://schemas.microsoft.com/office/spreadsheetml/2014/revision" mc:Ignorable="xr" xr:uid="{F581778E-817E-4168-AE9A-8AFBD7A1F3D1}" name="PivotTable1" cacheId="0"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67">
    <pivotField showAll="0">
      <items count="9">
        <item m="1" x="7"/>
        <item x="0"/>
        <item x="1"/>
        <item x="2"/>
        <item x="3"/>
        <item x="4"/>
        <item x="5"/>
        <item x="6"/>
        <item t="default"/>
      </items>
    </pivotField>
    <pivotField showAll="0">
      <items count="49">
        <item m="1" x="47"/>
        <item x="38"/>
        <item x="2"/>
        <item x="21"/>
        <item x="41"/>
        <item x="43"/>
        <item x="42"/>
        <item x="8"/>
        <item x="28"/>
        <item x="26"/>
        <item x="3"/>
        <item x="34"/>
        <item x="4"/>
        <item x="30"/>
        <item x="40"/>
        <item x="10"/>
        <item x="7"/>
        <item x="16"/>
        <item x="17"/>
        <item x="14"/>
        <item x="15"/>
        <item x="35"/>
        <item x="46"/>
        <item x="9"/>
        <item x="32"/>
        <item x="39"/>
        <item x="31"/>
        <item x="19"/>
        <item x="5"/>
        <item x="20"/>
        <item x="25"/>
        <item x="22"/>
        <item x="24"/>
        <item x="33"/>
        <item x="29"/>
        <item x="12"/>
        <item x="44"/>
        <item x="23"/>
        <item x="11"/>
        <item x="18"/>
        <item x="36"/>
        <item x="37"/>
        <item x="45"/>
        <item x="27"/>
        <item x="13"/>
        <item x="0"/>
        <item x="1"/>
        <item x="6"/>
        <item t="default"/>
      </items>
    </pivotField>
    <pivotField showAll="0"/>
    <pivotField numFmtId="14" showAll="0">
      <items count="40">
        <item h="1" x="0"/>
        <item h="1" x="17"/>
        <item h="1" m="1" x="35"/>
        <item h="1" x="1"/>
        <item h="1" x="18"/>
        <item h="1" x="2"/>
        <item h="1" x="19"/>
        <item h="1" x="3"/>
        <item h="1" x="20"/>
        <item h="1" x="4"/>
        <item h="1" x="21"/>
        <item h="1" x="5"/>
        <item h="1" x="22"/>
        <item h="1" x="6"/>
        <item h="1" x="23"/>
        <item h="1" x="7"/>
        <item h="1" x="24"/>
        <item h="1" m="1" x="34"/>
        <item h="1" m="1" x="36"/>
        <item h="1" x="8"/>
        <item h="1" x="25"/>
        <item h="1" x="9"/>
        <item h="1" x="26"/>
        <item h="1" x="10"/>
        <item h="1" x="27"/>
        <item h="1" x="11"/>
        <item h="1" x="28"/>
        <item h="1" m="1" x="33"/>
        <item h="1" x="12"/>
        <item h="1" x="29"/>
        <item h="1" m="1" x="38"/>
        <item h="1" x="13"/>
        <item h="1" x="30"/>
        <item h="1" x="14"/>
        <item h="1" x="31"/>
        <item h="1" x="32"/>
        <item h="1" x="15"/>
        <item x="16"/>
        <item h="1" m="1" x="37"/>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4a Vaccinated (Booster)" fld="23" baseField="0" baseItem="0"/>
    <dataField name="Sum of 04b Contraindicated (inc allergies, exclu vaccinated)" fld="54" baseField="0" baseItem="0"/>
    <dataField name="Sum of 04c Declined (excl vaccinated or contraindicated)" fld="24" baseField="0" baseItem="0"/>
    <dataField name="Sum of 04d Invited no outcome (excl vac, contr, decl)" fld="25" baseField="0" baseItem="0"/>
    <dataField name="Sum of 04e No contact coded [CALL]" fld="26" baseField="0" baseItem="0"/>
    <dataField name="Sum of SEMI" fld="119"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8.xml><?xml version="1.0" encoding="utf-8"?>
<pivotTableDefinition xmlns="http://schemas.openxmlformats.org/spreadsheetml/2006/main" xmlns:mc="http://schemas.openxmlformats.org/markup-compatibility/2006" xmlns:xr="http://schemas.microsoft.com/office/spreadsheetml/2014/revision" mc:Ignorable="xr" xr:uid="{5FFE01AE-820C-43BA-A643-F5D9588AF8AE}" name="PivotTable1" cacheId="0"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67">
    <pivotField showAll="0">
      <items count="9">
        <item m="1" x="7"/>
        <item x="0"/>
        <item x="1"/>
        <item x="2"/>
        <item x="3"/>
        <item x="4"/>
        <item x="5"/>
        <item x="6"/>
        <item t="default"/>
      </items>
    </pivotField>
    <pivotField showAll="0">
      <items count="49">
        <item m="1" x="47"/>
        <item x="38"/>
        <item x="2"/>
        <item x="21"/>
        <item x="41"/>
        <item x="43"/>
        <item x="42"/>
        <item x="8"/>
        <item x="28"/>
        <item x="26"/>
        <item x="3"/>
        <item x="34"/>
        <item x="4"/>
        <item x="30"/>
        <item x="40"/>
        <item x="10"/>
        <item x="7"/>
        <item x="16"/>
        <item x="17"/>
        <item x="14"/>
        <item x="15"/>
        <item x="35"/>
        <item x="46"/>
        <item x="9"/>
        <item x="32"/>
        <item x="39"/>
        <item x="31"/>
        <item x="19"/>
        <item x="5"/>
        <item x="20"/>
        <item x="25"/>
        <item x="22"/>
        <item x="24"/>
        <item x="33"/>
        <item x="29"/>
        <item x="12"/>
        <item x="44"/>
        <item x="23"/>
        <item x="11"/>
        <item x="18"/>
        <item x="36"/>
        <item x="37"/>
        <item x="45"/>
        <item x="27"/>
        <item x="13"/>
        <item x="0"/>
        <item x="1"/>
        <item x="6"/>
        <item t="default"/>
      </items>
    </pivotField>
    <pivotField showAll="0"/>
    <pivotField numFmtId="14" showAll="0">
      <items count="40">
        <item h="1" x="0"/>
        <item h="1" x="17"/>
        <item h="1" m="1" x="35"/>
        <item h="1" x="1"/>
        <item h="1" x="18"/>
        <item h="1" x="2"/>
        <item h="1" x="19"/>
        <item h="1" x="3"/>
        <item h="1" x="20"/>
        <item h="1" x="4"/>
        <item h="1" x="21"/>
        <item h="1" x="5"/>
        <item h="1" x="22"/>
        <item h="1" x="6"/>
        <item h="1" x="23"/>
        <item h="1" x="7"/>
        <item h="1" x="24"/>
        <item h="1" m="1" x="34"/>
        <item h="1" m="1" x="36"/>
        <item h="1" x="8"/>
        <item h="1" x="25"/>
        <item h="1" x="9"/>
        <item h="1" x="26"/>
        <item h="1" x="10"/>
        <item h="1" x="27"/>
        <item h="1" x="11"/>
        <item h="1" x="28"/>
        <item h="1" m="1" x="33"/>
        <item h="1" x="12"/>
        <item h="1" x="29"/>
        <item h="1" m="1" x="38"/>
        <item h="1" x="13"/>
        <item h="1" x="30"/>
        <item h="1" x="14"/>
        <item h="1" x="31"/>
        <item h="1" x="32"/>
        <item h="1" x="15"/>
        <item x="16"/>
        <item h="1" m="1" x="37"/>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5a Vaccinated (Booster)" fld="28" baseField="0" baseItem="0"/>
    <dataField name="Sum of 05b Contraindicated (inc allergies, exclu vaccinated)" fld="55" baseField="0" baseItem="0"/>
    <dataField name="Sum of 05c Declined (excl vaccinated or contraindicated)" fld="29" baseField="0" baseItem="0"/>
    <dataField name="Sum of 05d Invited no outcome (excl vac, contr, decl)" fld="30" baseField="0" baseItem="0"/>
    <dataField name="Sum of 05e No contact coded [CALL]" fld="31" baseField="0" baseItem="0"/>
    <dataField name="Sum of SEMI" fld="119"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9.xml><?xml version="1.0" encoding="utf-8"?>
<pivotTableDefinition xmlns="http://schemas.openxmlformats.org/spreadsheetml/2006/main" xmlns:mc="http://schemas.openxmlformats.org/markup-compatibility/2006" xmlns:xr="http://schemas.microsoft.com/office/spreadsheetml/2014/revision" mc:Ignorable="xr" xr:uid="{292888DF-C317-45E1-89FA-C3A20A88964C}" name="PivotTable1" cacheId="0"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67">
    <pivotField showAll="0">
      <items count="9">
        <item m="1" x="7"/>
        <item x="0"/>
        <item x="1"/>
        <item x="2"/>
        <item x="3"/>
        <item x="4"/>
        <item x="5"/>
        <item x="6"/>
        <item t="default"/>
      </items>
    </pivotField>
    <pivotField showAll="0">
      <items count="49">
        <item m="1" x="47"/>
        <item x="38"/>
        <item x="2"/>
        <item x="21"/>
        <item x="41"/>
        <item x="43"/>
        <item x="42"/>
        <item x="8"/>
        <item x="28"/>
        <item x="26"/>
        <item x="3"/>
        <item x="34"/>
        <item x="4"/>
        <item x="30"/>
        <item x="40"/>
        <item x="10"/>
        <item x="7"/>
        <item x="16"/>
        <item x="17"/>
        <item x="14"/>
        <item x="15"/>
        <item x="35"/>
        <item x="46"/>
        <item x="9"/>
        <item x="32"/>
        <item x="39"/>
        <item x="31"/>
        <item x="19"/>
        <item x="5"/>
        <item x="20"/>
        <item x="25"/>
        <item x="22"/>
        <item x="24"/>
        <item x="33"/>
        <item x="29"/>
        <item x="12"/>
        <item x="44"/>
        <item x="23"/>
        <item x="11"/>
        <item x="18"/>
        <item x="36"/>
        <item x="37"/>
        <item x="45"/>
        <item x="27"/>
        <item x="13"/>
        <item x="0"/>
        <item x="1"/>
        <item x="6"/>
        <item t="default"/>
      </items>
    </pivotField>
    <pivotField showAll="0"/>
    <pivotField numFmtId="14" showAll="0">
      <items count="40">
        <item h="1" x="0"/>
        <item h="1" x="17"/>
        <item h="1" m="1" x="35"/>
        <item h="1" x="1"/>
        <item h="1" x="18"/>
        <item h="1" x="2"/>
        <item h="1" x="19"/>
        <item h="1" x="3"/>
        <item h="1" x="20"/>
        <item h="1" x="4"/>
        <item h="1" x="21"/>
        <item h="1" x="5"/>
        <item h="1" x="22"/>
        <item h="1" x="6"/>
        <item h="1" x="23"/>
        <item h="1" x="7"/>
        <item h="1" x="24"/>
        <item h="1" m="1" x="34"/>
        <item h="1" m="1" x="36"/>
        <item h="1" x="8"/>
        <item h="1" x="25"/>
        <item h="1" x="9"/>
        <item h="1" x="26"/>
        <item h="1" x="10"/>
        <item h="1" x="27"/>
        <item h="1" x="11"/>
        <item h="1" x="28"/>
        <item h="1" m="1" x="33"/>
        <item h="1" x="12"/>
        <item h="1" x="29"/>
        <item h="1" m="1" x="38"/>
        <item h="1" x="13"/>
        <item h="1" x="30"/>
        <item h="1" x="14"/>
        <item h="1" x="31"/>
        <item h="1" x="32"/>
        <item h="1" x="15"/>
        <item x="16"/>
        <item h="1" m="1" x="37"/>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6a Vaccinated (Booster)" fld="33" baseField="0" baseItem="0"/>
    <dataField name="Sum of 06b Contraindicated (inc allergies, exclu vaccinated)" fld="56" baseField="0" baseItem="0"/>
    <dataField name="Sum of 06c Declined (excl vaccinated or contraindicated)" fld="34" baseField="0" baseItem="0"/>
    <dataField name="Sum of 06d Invited no outcome (excl vac, contr, decl)" fld="35" baseField="0" baseItem="0"/>
    <dataField name="Sum of 06e No contact coded [CALL]" fld="36" baseField="0" baseItem="0"/>
    <dataField name="Sum of SEMI" fld="119"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0.xml><?xml version="1.0" encoding="utf-8"?>
<pivotTableDefinition xmlns="http://schemas.openxmlformats.org/spreadsheetml/2006/main" xmlns:mc="http://schemas.openxmlformats.org/markup-compatibility/2006" xmlns:xr="http://schemas.microsoft.com/office/spreadsheetml/2014/revision" mc:Ignorable="xr" xr:uid="{51430615-E01F-4B65-BB23-F288777D95F9}" name="PivotTable1" cacheId="0"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67">
    <pivotField showAll="0">
      <items count="9">
        <item m="1" x="7"/>
        <item x="0"/>
        <item x="1"/>
        <item x="2"/>
        <item x="3"/>
        <item x="4"/>
        <item x="5"/>
        <item x="6"/>
        <item t="default"/>
      </items>
    </pivotField>
    <pivotField showAll="0">
      <items count="49">
        <item m="1" x="47"/>
        <item x="38"/>
        <item x="2"/>
        <item x="21"/>
        <item x="41"/>
        <item x="43"/>
        <item x="42"/>
        <item x="8"/>
        <item x="28"/>
        <item x="26"/>
        <item x="3"/>
        <item x="34"/>
        <item x="4"/>
        <item x="30"/>
        <item x="40"/>
        <item x="10"/>
        <item x="7"/>
        <item x="16"/>
        <item x="17"/>
        <item x="14"/>
        <item x="15"/>
        <item x="35"/>
        <item x="46"/>
        <item x="9"/>
        <item x="32"/>
        <item x="39"/>
        <item x="31"/>
        <item x="19"/>
        <item x="5"/>
        <item x="20"/>
        <item x="25"/>
        <item x="22"/>
        <item x="24"/>
        <item x="33"/>
        <item x="29"/>
        <item x="12"/>
        <item x="44"/>
        <item x="23"/>
        <item x="11"/>
        <item x="18"/>
        <item x="36"/>
        <item x="37"/>
        <item x="45"/>
        <item x="27"/>
        <item x="13"/>
        <item x="0"/>
        <item x="1"/>
        <item x="6"/>
        <item t="default"/>
      </items>
    </pivotField>
    <pivotField showAll="0"/>
    <pivotField numFmtId="14" showAll="0">
      <items count="40">
        <item h="1" x="0"/>
        <item h="1" x="17"/>
        <item h="1" m="1" x="35"/>
        <item h="1" x="1"/>
        <item h="1" x="18"/>
        <item h="1" x="2"/>
        <item h="1" x="19"/>
        <item h="1" x="3"/>
        <item h="1" x="20"/>
        <item h="1" x="4"/>
        <item h="1" x="21"/>
        <item h="1" x="5"/>
        <item h="1" x="22"/>
        <item h="1" x="6"/>
        <item h="1" x="23"/>
        <item h="1" x="7"/>
        <item h="1" x="24"/>
        <item h="1" m="1" x="34"/>
        <item h="1" m="1" x="36"/>
        <item h="1" x="8"/>
        <item h="1" x="25"/>
        <item h="1" x="9"/>
        <item h="1" x="26"/>
        <item h="1" x="10"/>
        <item h="1" x="27"/>
        <item h="1" x="11"/>
        <item h="1" x="28"/>
        <item h="1" m="1" x="33"/>
        <item h="1" x="12"/>
        <item h="1" x="29"/>
        <item h="1" m="1" x="38"/>
        <item h="1" x="13"/>
        <item h="1" x="30"/>
        <item h="1" x="14"/>
        <item h="1" x="31"/>
        <item h="1" x="32"/>
        <item h="1" x="15"/>
        <item x="16"/>
        <item h="1" m="1" x="37"/>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07a Vaccinated (Booster)" fld="38" baseField="0" baseItem="0"/>
    <dataField name="Sum of 07b Contraindicated (inc allergies, exclu vaccinated)" fld="57" baseField="0" baseItem="0"/>
    <dataField name="Sum of 07c Declined (excl vaccinated or contraindicated)" fld="39" baseField="0" baseItem="0"/>
    <dataField name="Sum of 07d Invited no outcome (excl vac, contr, decl)" fld="40" baseField="0" baseItem="0"/>
    <dataField name="Sum of 07e No contact coded [CALL]" fld="41" baseField="0" baseItem="0"/>
    <dataField name="Sum of SEMI" fld="119"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1.xml><?xml version="1.0" encoding="utf-8"?>
<pivotTableDefinition xmlns="http://schemas.openxmlformats.org/spreadsheetml/2006/main" xmlns:mc="http://schemas.openxmlformats.org/markup-compatibility/2006" xmlns:xr="http://schemas.microsoft.com/office/spreadsheetml/2014/revision" mc:Ignorable="xr" xr:uid="{BCDE30CE-63F7-49D0-ADD1-E2AD809AEEF6}" name="PivotTable1" cacheId="0"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A1:B7" firstHeaderRow="1" firstDataRow="1" firstDataCol="1"/>
  <pivotFields count="167">
    <pivotField showAll="0">
      <items count="9">
        <item m="1" x="7"/>
        <item x="0"/>
        <item x="1"/>
        <item x="2"/>
        <item x="3"/>
        <item x="4"/>
        <item x="5"/>
        <item x="6"/>
        <item t="default"/>
      </items>
    </pivotField>
    <pivotField showAll="0">
      <items count="49">
        <item m="1" x="47"/>
        <item x="38"/>
        <item x="2"/>
        <item x="21"/>
        <item x="41"/>
        <item x="43"/>
        <item x="42"/>
        <item x="8"/>
        <item x="28"/>
        <item x="26"/>
        <item x="3"/>
        <item x="34"/>
        <item x="4"/>
        <item x="30"/>
        <item x="40"/>
        <item x="10"/>
        <item x="7"/>
        <item x="16"/>
        <item x="17"/>
        <item x="14"/>
        <item x="15"/>
        <item x="35"/>
        <item x="46"/>
        <item x="9"/>
        <item x="32"/>
        <item x="39"/>
        <item x="31"/>
        <item x="19"/>
        <item x="5"/>
        <item x="20"/>
        <item x="25"/>
        <item x="22"/>
        <item x="24"/>
        <item x="33"/>
        <item x="29"/>
        <item x="12"/>
        <item x="44"/>
        <item x="23"/>
        <item x="11"/>
        <item x="18"/>
        <item x="36"/>
        <item x="37"/>
        <item x="45"/>
        <item x="27"/>
        <item x="13"/>
        <item x="0"/>
        <item x="1"/>
        <item x="6"/>
        <item t="default"/>
      </items>
    </pivotField>
    <pivotField showAll="0"/>
    <pivotField numFmtId="14" showAll="0">
      <items count="40">
        <item h="1" x="0"/>
        <item h="1" x="17"/>
        <item h="1" m="1" x="35"/>
        <item h="1" x="1"/>
        <item h="1" x="18"/>
        <item h="1" x="2"/>
        <item h="1" x="19"/>
        <item h="1" x="3"/>
        <item h="1" x="20"/>
        <item h="1" x="4"/>
        <item h="1" x="21"/>
        <item h="1" x="5"/>
        <item h="1" x="22"/>
        <item h="1" x="6"/>
        <item h="1" x="23"/>
        <item h="1" x="7"/>
        <item h="1" x="24"/>
        <item h="1" m="1" x="34"/>
        <item h="1" m="1" x="36"/>
        <item h="1" x="8"/>
        <item h="1" x="25"/>
        <item h="1" x="9"/>
        <item h="1" x="26"/>
        <item h="1" x="10"/>
        <item h="1" x="27"/>
        <item h="1" x="11"/>
        <item h="1" x="28"/>
        <item h="1" m="1" x="33"/>
        <item h="1" x="12"/>
        <item h="1" x="29"/>
        <item h="1" m="1" x="38"/>
        <item h="1" x="13"/>
        <item h="1" x="30"/>
        <item h="1" x="14"/>
        <item h="1" x="31"/>
        <item h="1" x="32"/>
        <item h="1" x="15"/>
        <item x="16"/>
        <item h="1" m="1" x="37"/>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6">
    <i>
      <x/>
    </i>
    <i i="1">
      <x v="1"/>
    </i>
    <i i="2">
      <x v="2"/>
    </i>
    <i i="3">
      <x v="3"/>
    </i>
    <i i="4">
      <x v="4"/>
    </i>
    <i i="5">
      <x v="5"/>
    </i>
  </rowItems>
  <colItems count="1">
    <i/>
  </colItems>
  <dataFields count="6">
    <dataField name="Sum of SEMI" fld="119" baseField="0" baseItem="0"/>
    <dataField name="Sum of 08a Vaccinated (Booster)" fld="68" baseField="0" baseItem="0"/>
    <dataField name="Sum of 08b Contraindicated (inc allergies, exclu vaccinated)" fld="69" baseField="0" baseItem="0"/>
    <dataField name="Sum of 08c Declined (excl vaccinated or contraindicated)" fld="70" baseField="0" baseItem="0"/>
    <dataField name="Sum of 08d Invited no outcome (excl vac, contr, decl)" fld="71" baseField="0" baseItem="0"/>
    <dataField name="Sum of 08e No contact coded [CALL]" fld="7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1" connectionId="1" xr16:uid="{0207D583-FD91-420B-B094-5A2122217D5C}" autoFormatId="16" applyNumberFormats="0" applyBorderFormats="0" applyFontFormats="0" applyPatternFormats="0" applyAlignmentFormats="0" applyWidthHeightFormats="0">
  <queryTableRefresh nextId="110">
    <queryTableFields count="74">
      <queryTableField id="1" name="Locality" tableColumnId="1"/>
      <queryTableField id="2" name="SubLocality" tableColumnId="2"/>
      <queryTableField id="3" name="Practice" tableColumnId="3"/>
      <queryTableField id="4" name="Rel_D" tableColumnId="4"/>
      <queryTableField id="5" name="01 Adults aged 12 yrs or over who are immunosuppressed" tableColumnId="5"/>
      <queryTableField id="6" name="01.1 Housebound immunosuppressed patients" tableColumnId="6"/>
      <queryTableField id="7" name="01.1a Vaccinated (Booster)" tableColumnId="7"/>
      <queryTableField id="12" name="01.2 Residential/Care home immunosuppressed patients" tableColumnId="12"/>
      <queryTableField id="13" name="01.2a Vaccinated (Booster)" tableColumnId="13"/>
      <queryTableField id="18" name="01a Vaccinated (Booster)" tableColumnId="18"/>
      <queryTableField id="20" name="01c Declined (excl vaccinated or contraindicated)" tableColumnId="20"/>
      <queryTableField id="21" name="01d Invited no outcome (excl vac, contr, decl)" tableColumnId="21"/>
      <queryTableField id="22" name="01e No contact coded [CALL]" tableColumnId="22"/>
      <queryTableField id="23" name="02 Older adults residing in a care home (exc immunosuppressed)" tableColumnId="23"/>
      <queryTableField id="24" name="02a Vaccinated (Booster)" tableColumnId="24"/>
      <queryTableField id="26" name="02c Declined (excl vaccinated or contraindicated)" tableColumnId="26"/>
      <queryTableField id="28" name="02e No contact coded [CALL]" tableColumnId="28"/>
      <queryTableField id="29" name="03 Adults aged 70 yrs or over" tableColumnId="29"/>
      <queryTableField id="30" name="03a Vaccinated (Booster)" tableColumnId="30"/>
      <queryTableField id="32" name="03c Declined (excl vaccinated or contraindicated)" tableColumnId="32"/>
      <queryTableField id="33" name="03d Invited no outcome (excl vac, contr, decl)" tableColumnId="33"/>
      <queryTableField id="34" name="03e No contact coded [CALL]" tableColumnId="34"/>
      <queryTableField id="35" name="04 Adults aged 16 - 69 Clinically Extremely Vulnerable" tableColumnId="35"/>
      <queryTableField id="36" name="04a Vaccinated (Booster)" tableColumnId="36"/>
      <queryTableField id="38" name="04c Declined (excl vaccinated or contraindicated)" tableColumnId="38"/>
      <queryTableField id="39" name="04d Invited no outcome (excl vac, contr, decl)" tableColumnId="39"/>
      <queryTableField id="40" name="04e No contact coded [CALL]" tableColumnId="40"/>
      <queryTableField id="41" name="05 Adults aged 50 to 69 yrs" tableColumnId="41"/>
      <queryTableField id="42" name="05a Vaccinated (Booster)" tableColumnId="42"/>
      <queryTableField id="44" name="05c Declined (excl vaccinated or contraindicated)" tableColumnId="44"/>
      <queryTableField id="45" name="05d Invited no outcome (excl vac, contr, decl)" tableColumnId="45"/>
      <queryTableField id="46" name="05e No contact coded [CALL]" tableColumnId="46"/>
      <queryTableField id="47" name="06 Adults aged 16 to 49 yrs at risk of Covid or Flu" tableColumnId="47"/>
      <queryTableField id="48" name="06a Vaccinated (Booster)" tableColumnId="48"/>
      <queryTableField id="50" name="06c Declined (excl vaccinated or contraindicated)" tableColumnId="50"/>
      <queryTableField id="51" name="06d Invited no outcome (excl vac, contr, decl)" tableColumnId="51"/>
      <queryTableField id="52" name="06e No contact coded [CALL]" tableColumnId="52"/>
      <queryTableField id="53" name="07 Housebound (exc immunosuppressed)" tableColumnId="53"/>
      <queryTableField id="54" name="07a Vaccinated (Booster)" tableColumnId="54"/>
      <queryTableField id="56" name="07c Declined (excl vaccinated or contraindicated)" tableColumnId="56"/>
      <queryTableField id="57" name="07d Invited no outcome (excl vac, contr, decl)" tableColumnId="57"/>
      <queryTableField id="58" name="07e No contact coded [CALL]" tableColumnId="58"/>
      <queryTableField id="8" name="01.1b Contraindicated (inc allergies, exclu vaccinated)" tableColumnId="8"/>
      <queryTableField id="9" name="01.1c Declined (excl vaccinated or contraindicated)" tableColumnId="9"/>
      <queryTableField id="10" name="01.1d Invited no outcome (excl vac, contr, decl)" tableColumnId="10"/>
      <queryTableField id="11" name="01.1e No contact coded [CALL]" tableColumnId="11"/>
      <queryTableField id="14" name="01.2b Contraindicated (inc allergies, exclu vaccinated)" tableColumnId="14"/>
      <queryTableField id="15" name="01.2c Declined (excl vaccinated or contraindicated)" tableColumnId="15"/>
      <queryTableField id="16" name="01.2d Invited no outcome (excl vac, contr, decl)" tableColumnId="16"/>
      <queryTableField id="17" name="01.2e No contact coded [CALL]" tableColumnId="17"/>
      <queryTableField id="19" name="01b Contraindicated (inc allergies, exclu vaccinated)" tableColumnId="19"/>
      <queryTableField id="25" name="02b Contraindicated (inc allergies, exclu vaccinated)" tableColumnId="25"/>
      <queryTableField id="27" name="02d Invited no outcome (excl vac, contr, decl)" tableColumnId="27"/>
      <queryTableField id="31" name="03b Contraindicated (inc allergies, exclu vaccinated)" tableColumnId="31"/>
      <queryTableField id="37" name="04b Contraindicated (inc allergies, exclu vaccinated)" tableColumnId="37"/>
      <queryTableField id="43" name="05b Contraindicated (inc allergies, exclu vaccinated)" tableColumnId="43"/>
      <queryTableField id="49" name="06b Contraindicated (inc allergies, exclu vaccinated)" tableColumnId="49"/>
      <queryTableField id="55" name="07b Contraindicated (inc allergies, exclu vaccinated)" tableColumnId="55"/>
      <queryTableField id="94" name="01.1f Second Vaccination" tableColumnId="59"/>
      <queryTableField id="95" name="01.2f Second Vaccination" tableColumnId="60"/>
      <queryTableField id="96" name="01f Second Vaccination" tableColumnId="61"/>
      <queryTableField id="97" name="02f Second Vaccination" tableColumnId="62"/>
      <queryTableField id="98" name="03f Second Vaccination" tableColumnId="63"/>
      <queryTableField id="99" name="04f Second Vaccination" tableColumnId="64"/>
      <queryTableField id="100" name="05f Second Vaccination" tableColumnId="65"/>
      <queryTableField id="101" name="06f Second Vaccination" tableColumnId="66"/>
      <queryTableField id="102" name="07f Second Vaccination" tableColumnId="67"/>
      <queryTableField id="103" name="08 Healthy adults aged 18+" tableColumnId="68"/>
      <queryTableField id="104" name="08a Vaccinated (Booster)" tableColumnId="69"/>
      <queryTableField id="105" name="08b Contraindicated (inc allergies, exclu vaccinated)" tableColumnId="70"/>
      <queryTableField id="106" name="08c Declined (excl vaccinated or contraindicated)" tableColumnId="71"/>
      <queryTableField id="107" name="08d Invited no outcome (excl vac, contr, decl)" tableColumnId="72"/>
      <queryTableField id="108" name="08e No contact coded [CALL]" tableColumnId="73"/>
      <queryTableField id="109" name="08f Second Vaccination" tableColumnId="74"/>
    </queryTableFields>
  </queryTableRefresh>
</queryTable>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8" xr10:uid="{0FE85F7B-83E0-4225-8C2F-B68972C05CEA}" sourceName="Locality">
  <pivotTables>
    <pivotTable tabId="11" name="PivotTable1"/>
    <pivotTable tabId="9" name="PivotTable1"/>
    <pivotTable tabId="7" name="PivotTable1"/>
    <pivotTable tabId="5" name="PivotTable1"/>
    <pivotTable tabId="1" name="PivotTable1"/>
    <pivotTable tabId="3" name="PivotTable1"/>
    <pivotTable tabId="12" name="PivotTable1"/>
    <pivotTable tabId="13" name="PivotTable1"/>
    <pivotTable tabId="14" name="PivotTable1"/>
    <pivotTable tabId="15" name="PivotTable1"/>
    <pivotTable tabId="16" name="PivotTable1"/>
    <pivotTable tabId="17" name="PivotTable1"/>
    <pivotTable tabId="18" name="PivotTable1"/>
    <pivotTable tabId="19" name="PivotTable1"/>
    <pivotTable tabId="4" name="PivotTable1"/>
    <pivotTable tabId="6" name="PivotTable1"/>
    <pivotTable tabId="8" name="PivotTable1"/>
    <pivotTable tabId="10" name="PivotTable1"/>
    <pivotTable tabId="23" name="PivotTable1"/>
  </pivotTables>
  <data>
    <tabular pivotCacheId="2139088532">
      <items count="8">
        <i x="0" s="1"/>
        <i x="1" s="1"/>
        <i x="2" s="1"/>
        <i x="3" s="1"/>
        <i x="4" s="1"/>
        <i x="5" s="1"/>
        <i x="6" s="1"/>
        <i x="7" s="1" nd="1"/>
      </items>
    </tabular>
  </data>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8" xr10:uid="{C71DFA5E-A94E-47B3-81EE-EFF96A81313D}" sourceName="SubLocality">
  <pivotTables>
    <pivotTable tabId="11" name="PivotTable1"/>
    <pivotTable tabId="9" name="PivotTable1"/>
    <pivotTable tabId="7" name="PivotTable1"/>
    <pivotTable tabId="5" name="PivotTable1"/>
    <pivotTable tabId="1" name="PivotTable1"/>
    <pivotTable tabId="3" name="PivotTable1"/>
    <pivotTable tabId="12" name="PivotTable1"/>
    <pivotTable tabId="13" name="PivotTable1"/>
    <pivotTable tabId="14" name="PivotTable1"/>
    <pivotTable tabId="15" name="PivotTable1"/>
    <pivotTable tabId="16" name="PivotTable1"/>
    <pivotTable tabId="17" name="PivotTable1"/>
    <pivotTable tabId="18" name="PivotTable1"/>
    <pivotTable tabId="19" name="PivotTable1"/>
    <pivotTable tabId="4" name="PivotTable1"/>
    <pivotTable tabId="6" name="PivotTable1"/>
    <pivotTable tabId="8" name="PivotTable1"/>
    <pivotTable tabId="10" name="PivotTable1"/>
    <pivotTable tabId="23" name="PivotTable1"/>
  </pivotTables>
  <data>
    <tabular pivotCacheId="2139088532">
      <items count="48">
        <i x="38" s="1"/>
        <i x="2" s="1"/>
        <i x="21" s="1"/>
        <i x="41" s="1"/>
        <i x="43" s="1"/>
        <i x="42" s="1"/>
        <i x="8" s="1"/>
        <i x="28" s="1"/>
        <i x="26" s="1"/>
        <i x="3" s="1"/>
        <i x="34" s="1"/>
        <i x="4" s="1"/>
        <i x="30" s="1"/>
        <i x="40" s="1"/>
        <i x="10" s="1"/>
        <i x="7" s="1"/>
        <i x="16" s="1"/>
        <i x="17" s="1"/>
        <i x="14" s="1"/>
        <i x="15" s="1"/>
        <i x="35" s="1"/>
        <i x="46" s="1"/>
        <i x="9" s="1"/>
        <i x="32" s="1"/>
        <i x="39" s="1"/>
        <i x="31" s="1"/>
        <i x="19" s="1"/>
        <i x="5" s="1"/>
        <i x="20" s="1"/>
        <i x="25" s="1"/>
        <i x="22" s="1"/>
        <i x="24" s="1"/>
        <i x="33" s="1"/>
        <i x="29" s="1"/>
        <i x="12" s="1"/>
        <i x="44" s="1"/>
        <i x="23" s="1"/>
        <i x="11" s="1"/>
        <i x="18" s="1"/>
        <i x="36" s="1"/>
        <i x="37" s="1"/>
        <i x="45" s="1"/>
        <i x="27" s="1"/>
        <i x="13" s="1"/>
        <i x="0" s="1"/>
        <i x="1" s="1"/>
        <i x="6" s="1"/>
        <i x="47" s="1" nd="1"/>
      </items>
    </tabular>
  </data>
  <extLst>
    <x:ext xmlns:x15="http://schemas.microsoft.com/office/spreadsheetml/2010/11/main" uri="{470722E0-AACD-4C17-9CDC-17EF765DBC7E}">
      <x15:slicerCacheHideItemsWithNoData/>
    </x:ext>
  </extLst>
</slicerCacheDefinition>
</file>

<file path=xl/slicerCaches/slicerCache3.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8" xr10:uid="{86AE2F79-6DC7-4B0B-995A-3425C5D957BF}" sourceName="Rel_D">
  <pivotTables>
    <pivotTable tabId="11" name="PivotTable1"/>
    <pivotTable tabId="9" name="PivotTable1"/>
    <pivotTable tabId="7" name="PivotTable1"/>
    <pivotTable tabId="5" name="PivotTable1"/>
    <pivotTable tabId="1" name="PivotTable1"/>
    <pivotTable tabId="3" name="PivotTable1"/>
    <pivotTable tabId="12" name="PivotTable1"/>
    <pivotTable tabId="13" name="PivotTable1"/>
    <pivotTable tabId="14" name="PivotTable1"/>
    <pivotTable tabId="15" name="PivotTable1"/>
    <pivotTable tabId="16" name="PivotTable1"/>
    <pivotTable tabId="17" name="PivotTable1"/>
    <pivotTable tabId="18" name="PivotTable1"/>
    <pivotTable tabId="19" name="PivotTable1"/>
    <pivotTable tabId="4" name="PivotTable1"/>
    <pivotTable tabId="6" name="PivotTable1"/>
    <pivotTable tabId="8" name="PivotTable1"/>
    <pivotTable tabId="10" name="PivotTable1"/>
    <pivotTable tabId="23" name="PivotTable1"/>
  </pivotTables>
  <data>
    <tabular pivotCacheId="2139088532">
      <items count="39">
        <i x="0"/>
        <i x="17"/>
        <i x="1"/>
        <i x="18"/>
        <i x="2"/>
        <i x="19"/>
        <i x="3"/>
        <i x="20"/>
        <i x="4"/>
        <i x="21"/>
        <i x="5"/>
        <i x="22"/>
        <i x="6"/>
        <i x="23"/>
        <i x="7"/>
        <i x="24"/>
        <i x="8"/>
        <i x="25"/>
        <i x="9"/>
        <i x="26"/>
        <i x="10"/>
        <i x="27"/>
        <i x="11"/>
        <i x="28"/>
        <i x="12"/>
        <i x="29"/>
        <i x="13"/>
        <i x="30"/>
        <i x="14"/>
        <i x="31"/>
        <i x="32"/>
        <i x="15"/>
        <i x="16" s="1"/>
        <i x="35" nd="1"/>
        <i x="34" nd="1"/>
        <i x="36" nd="1"/>
        <i x="33" nd="1"/>
        <i x="38" nd="1"/>
        <i x="37" nd="1"/>
      </items>
    </tabular>
  </data>
  <extLst>
    <x:ext xmlns:x15="http://schemas.microsoft.com/office/spreadsheetml/2010/11/main" uri="{470722E0-AACD-4C17-9CDC-17EF765DBC7E}">
      <x15:slicerCacheHideItemsWithNoData/>
    </x:ext>
  </extLst>
</slicerCacheDefinition>
</file>

<file path=xl/slicerCaches/slicerCache4.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81" xr10:uid="{43B110C8-6CDB-4620-B2FC-50DA6A88659C}" sourceName="Rel_D">
  <pivotTables>
    <pivotTable tabId="20" name="PivotTable21"/>
  </pivotTables>
  <data>
    <tabular pivotCacheId="2139088532">
      <items count="39">
        <i x="0"/>
        <i x="17"/>
        <i x="1"/>
        <i x="18"/>
        <i x="2"/>
        <i x="19"/>
        <i x="3"/>
        <i x="20"/>
        <i x="4"/>
        <i x="21"/>
        <i x="5"/>
        <i x="22"/>
        <i x="6"/>
        <i x="23"/>
        <i x="7"/>
        <i x="24"/>
        <i x="8"/>
        <i x="25"/>
        <i x="9"/>
        <i x="26"/>
        <i x="10"/>
        <i x="27"/>
        <i x="11"/>
        <i x="28"/>
        <i x="12"/>
        <i x="29"/>
        <i x="13"/>
        <i x="30"/>
        <i x="14"/>
        <i x="31"/>
        <i x="32"/>
        <i x="15"/>
        <i x="16" s="1"/>
        <i x="35" nd="1"/>
        <i x="34" nd="1"/>
        <i x="36" nd="1"/>
        <i x="33" nd="1"/>
        <i x="38" nd="1"/>
        <i x="37" nd="1"/>
      </items>
    </tabular>
  </data>
  <extLst>
    <x:ext xmlns:x15="http://schemas.microsoft.com/office/spreadsheetml/2010/11/main" uri="{470722E0-AACD-4C17-9CDC-17EF765DBC7E}">
      <x15:slicerCacheHideItemsWithNoData/>
    </x:ext>
  </extLst>
</slicerCacheDefinition>
</file>

<file path=xl/slicerCaches/slicerCache5.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81" xr10:uid="{66D7017C-7B69-4A50-BA43-FBAA9098B569}" sourceName="Locality">
  <pivotTables>
    <pivotTable tabId="20" name="PivotTable21"/>
  </pivotTables>
  <data>
    <tabular pivotCacheId="2139088532">
      <items count="8">
        <i x="0" s="1"/>
        <i x="1" s="1"/>
        <i x="2" s="1"/>
        <i x="3" s="1"/>
        <i x="4" s="1"/>
        <i x="5" s="1"/>
        <i x="6" s="1"/>
        <i x="7" s="1" nd="1"/>
      </items>
    </tabular>
  </data>
</slicerCacheDefinition>
</file>

<file path=xl/slicerCaches/slicerCache6.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81" xr10:uid="{3CCC352B-D167-48CE-8B55-3E45DD15D052}" sourceName="SubLocality">
  <pivotTables>
    <pivotTable tabId="20" name="PivotTable21"/>
  </pivotTables>
  <data>
    <tabular pivotCacheId="2139088532">
      <items count="48">
        <i x="38" s="1"/>
        <i x="2" s="1"/>
        <i x="21" s="1"/>
        <i x="41" s="1"/>
        <i x="43" s="1"/>
        <i x="42" s="1"/>
        <i x="8" s="1"/>
        <i x="28" s="1"/>
        <i x="26" s="1"/>
        <i x="3" s="1"/>
        <i x="34" s="1"/>
        <i x="4" s="1"/>
        <i x="30" s="1"/>
        <i x="40" s="1"/>
        <i x="10" s="1"/>
        <i x="7" s="1"/>
        <i x="16" s="1"/>
        <i x="17" s="1"/>
        <i x="14" s="1"/>
        <i x="15" s="1"/>
        <i x="35" s="1"/>
        <i x="46" s="1"/>
        <i x="9" s="1"/>
        <i x="32" s="1"/>
        <i x="39" s="1"/>
        <i x="31" s="1"/>
        <i x="19" s="1"/>
        <i x="5" s="1"/>
        <i x="20" s="1"/>
        <i x="25" s="1"/>
        <i x="22" s="1"/>
        <i x="24" s="1"/>
        <i x="33" s="1"/>
        <i x="29" s="1"/>
        <i x="12" s="1"/>
        <i x="44" s="1"/>
        <i x="23" s="1"/>
        <i x="11" s="1"/>
        <i x="18" s="1"/>
        <i x="36" s="1"/>
        <i x="37" s="1"/>
        <i x="45" s="1"/>
        <i x="27" s="1"/>
        <i x="13" s="1"/>
        <i x="0" s="1"/>
        <i x="1" s="1"/>
        <i x="6" s="1"/>
        <i x="47" s="1" nd="1"/>
      </items>
    </tabular>
  </data>
  <extLst>
    <x:ext xmlns:x15="http://schemas.microsoft.com/office/spreadsheetml/2010/11/main" uri="{470722E0-AACD-4C17-9CDC-17EF765DBC7E}">
      <x15:slicerCacheHideItemsWithNoData/>
    </x:ext>
  </extLst>
</slicerCacheDefinition>
</file>

<file path=xl/slicerCaches/slicerCache7.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82" xr10:uid="{708D6A8B-F6AF-41A6-8088-F64C9DB76FDB}" sourceName="Rel_D">
  <pivotTables>
    <pivotTable tabId="22" name="PivotTable1"/>
  </pivotTables>
  <data>
    <tabular pivotCacheId="2139088532">
      <items count="39">
        <i x="0"/>
        <i x="17"/>
        <i x="1"/>
        <i x="18"/>
        <i x="2"/>
        <i x="19"/>
        <i x="3"/>
        <i x="20"/>
        <i x="4"/>
        <i x="21"/>
        <i x="5"/>
        <i x="22"/>
        <i x="6"/>
        <i x="23"/>
        <i x="7"/>
        <i x="24"/>
        <i x="8"/>
        <i x="25"/>
        <i x="9"/>
        <i x="26"/>
        <i x="10"/>
        <i x="27"/>
        <i x="11"/>
        <i x="28"/>
        <i x="12"/>
        <i x="29"/>
        <i x="13"/>
        <i x="30"/>
        <i x="14"/>
        <i x="31"/>
        <i x="32"/>
        <i x="15"/>
        <i x="16" s="1"/>
        <i x="35" nd="1"/>
        <i x="34" nd="1"/>
        <i x="36" nd="1"/>
        <i x="33" nd="1"/>
        <i x="38" nd="1"/>
        <i x="37" nd="1"/>
      </items>
    </tabular>
  </data>
  <extLst>
    <x:ext xmlns:x15="http://schemas.microsoft.com/office/spreadsheetml/2010/11/main" uri="{470722E0-AACD-4C17-9CDC-17EF765DBC7E}">
      <x15:slicerCacheHideItemsWithNoData/>
    </x:ext>
  </extLst>
</slicerCacheDefinition>
</file>

<file path=xl/slicerCaches/slicerCache8.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82" xr10:uid="{916BF45B-2EAC-4E36-8A8A-667BDC5B07E9}" sourceName="Locality">
  <pivotTables>
    <pivotTable tabId="22" name="PivotTable1"/>
  </pivotTables>
  <data>
    <tabular pivotCacheId="2139088532">
      <items count="8">
        <i x="0" s="1"/>
        <i x="1" s="1"/>
        <i x="2" s="1"/>
        <i x="3" s="1"/>
        <i x="4" s="1"/>
        <i x="5" s="1"/>
        <i x="6" s="1"/>
        <i x="7" s="1" nd="1"/>
      </items>
    </tabular>
  </data>
</slicerCacheDefinition>
</file>

<file path=xl/slicerCaches/slicerCache9.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82" xr10:uid="{ABAA732B-A889-475A-A83D-048B9E70C253}" sourceName="SubLocality">
  <pivotTables>
    <pivotTable tabId="22" name="PivotTable1"/>
  </pivotTables>
  <data>
    <tabular pivotCacheId="2139088532">
      <items count="48">
        <i x="38" s="1"/>
        <i x="2" s="1"/>
        <i x="21" s="1"/>
        <i x="41" s="1"/>
        <i x="43" s="1"/>
        <i x="42" s="1"/>
        <i x="8" s="1"/>
        <i x="28" s="1"/>
        <i x="26" s="1"/>
        <i x="3" s="1"/>
        <i x="34" s="1"/>
        <i x="4" s="1"/>
        <i x="30" s="1"/>
        <i x="40" s="1"/>
        <i x="10" s="1"/>
        <i x="7" s="1"/>
        <i x="16" s="1"/>
        <i x="17" s="1"/>
        <i x="14" s="1"/>
        <i x="15" s="1"/>
        <i x="35" s="1"/>
        <i x="46" s="1"/>
        <i x="9" s="1"/>
        <i x="32" s="1"/>
        <i x="39" s="1"/>
        <i x="31" s="1"/>
        <i x="19" s="1"/>
        <i x="5" s="1"/>
        <i x="20" s="1"/>
        <i x="25" s="1"/>
        <i x="22" s="1"/>
        <i x="24" s="1"/>
        <i x="33" s="1"/>
        <i x="29" s="1"/>
        <i x="12" s="1"/>
        <i x="44" s="1"/>
        <i x="23" s="1"/>
        <i x="11" s="1"/>
        <i x="18" s="1"/>
        <i x="36" s="1"/>
        <i x="37" s="1"/>
        <i x="45" s="1"/>
        <i x="27" s="1"/>
        <i x="13" s="1"/>
        <i x="0" s="1"/>
        <i x="1" s="1"/>
        <i x="6" s="1"/>
        <i x="47" s="1" nd="1"/>
      </items>
    </tabular>
  </data>
  <extLst>
    <x:ext xmlns:x15="http://schemas.microsoft.com/office/spreadsheetml/2010/11/main" uri="{470722E0-AACD-4C17-9CDC-17EF765DBC7E}">
      <x15:slicerCacheHideItemsWithNoData/>
    </x:ext>
  </extLst>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9" xr10:uid="{6758E580-C743-4BE2-9B8D-64BBC84EAE4A}" cache="Slicer_Rel_D81" caption="Rel_D" startItem="32" showCaption="0" rowHeight="241300"/>
  <slicer name="Locality 9" xr10:uid="{F8CE7357-E9EF-4182-90F3-E2582274D154}" cache="Slicer_Locality81" caption="Locality" rowHeight="241300"/>
  <slicer name="SubLocality 9" xr10:uid="{807AA7DD-A6B0-4E9F-8C8B-372204A72E43}" cache="Slicer_SubLocality81" caption="SubLocality" rowHeight="241300"/>
</slicers>
</file>

<file path=xl/slicers/slicer2.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xr10:uid="{23A7CB3D-417F-40BA-873F-096EBC391117}" cache="Slicer_Locality8" caption="Locality" rowHeight="241300"/>
  <slicer name="SubLocality" xr10:uid="{55BE8A42-89AF-497B-90B3-80E007119921}" cache="Slicer_SubLocality8" caption="SubLocality" rowHeight="241300"/>
  <slicer name="Rel_D" xr10:uid="{7436E6D2-7EE5-4D1A-B8AC-AF145C55D97E}" cache="Slicer_Rel_D8" caption="Rel_D" startItem="32" showCaption="0" rowHeight="241300"/>
</slicers>
</file>

<file path=xl/slicers/slicer3.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1" xr10:uid="{4A9B7F02-F2A9-4087-B928-2C0C23852713}" cache="Slicer_Locality8" caption="Locality" rowHeight="241300"/>
  <slicer name="SubLocality 1" xr10:uid="{086BB6CD-DBAA-41B3-A644-5A99934EAD8D}" cache="Slicer_SubLocality8" caption="SubLocality" rowHeight="241300"/>
  <slicer name="Rel_D 1" xr10:uid="{AB42A13D-9FB6-42A2-AC57-0F5EB13DC208}" cache="Slicer_Rel_D8" caption="Rel_D" startItem="32" showCaption="0" rowHeight="241300"/>
</slicers>
</file>

<file path=xl/slicers/slicer4.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2" xr10:uid="{1D1C492A-66AE-40EF-BFB1-2AB0BE1AF5D5}" cache="Slicer_Locality8" caption="Locality" rowHeight="241300"/>
  <slicer name="SubLocality 2" xr10:uid="{32117958-8B29-4AD4-94C4-69B408E45B3A}" cache="Slicer_SubLocality8" caption="SubLocality" rowHeight="241300"/>
  <slicer name="Rel_D 2" xr10:uid="{C11EEBEE-18D0-4963-8920-EE90BB58F955}" cache="Slicer_Rel_D8" caption="Rel_D" startItem="32" showCaption="0" rowHeight="241300"/>
</slicers>
</file>

<file path=xl/slicers/slicer5.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3" xr10:uid="{A28D2866-474A-49B3-849F-A07AF9EBA397}" cache="Slicer_Locality8" caption="Locality" rowHeight="241300"/>
  <slicer name="SubLocality 3" xr10:uid="{E91AF3A1-2798-44F6-B389-F8C5679EFE3A}" cache="Slicer_SubLocality8" caption="SubLocality" rowHeight="241300"/>
  <slicer name="Rel_D 3" xr10:uid="{4D3C8E0C-814D-4513-AFD8-9B03A311481B}" cache="Slicer_Rel_D8" caption="Rel_D" startItem="32" showCaption="0" rowHeight="241300"/>
</slicers>
</file>

<file path=xl/slicers/slicer6.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4" xr10:uid="{5821B9B4-A1AE-4D7F-8C4E-B7FD81CF413F}" cache="Slicer_Locality8" caption="Locality" rowHeight="241300"/>
  <slicer name="SubLocality 4" xr10:uid="{48BD9747-F76C-4EC7-B56A-0553F1447E0A}" cache="Slicer_SubLocality8" caption="SubLocality" rowHeight="241300"/>
  <slicer name="Rel_D 4" xr10:uid="{B8B7E8C8-944F-4B82-ADB5-95BAEBE76DEE}" cache="Slicer_Rel_D8" caption="Rel_D" startItem="32" showCaption="0" rowHeight="241300"/>
</slicers>
</file>

<file path=xl/slicers/slicer7.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5" xr10:uid="{A42DE3CC-C73C-481B-B899-69B55AD80F77}" cache="Slicer_Locality8" caption="Locality" rowHeight="241300"/>
  <slicer name="SubLocality 5" xr10:uid="{3A1F3AC1-227D-43C7-810E-48DAB2ECE1D8}" cache="Slicer_SubLocality8" caption="SubLocality" rowHeight="241300"/>
  <slicer name="Rel_D 5" xr10:uid="{55C500C1-5428-45A6-B009-CA6404BBF50C}" cache="Slicer_Rel_D8" caption="Rel_D" startItem="32" showCaption="0" rowHeight="241300"/>
</slicers>
</file>

<file path=xl/slicers/slicer8.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6" xr10:uid="{2C31DE09-155E-4718-93B3-A0804DE8C156}" cache="Slicer_Locality8" caption="Locality" rowHeight="241300"/>
  <slicer name="SubLocality 6" xr10:uid="{95F43707-3D4E-47E0-A06E-F257FFD0F869}" cache="Slicer_SubLocality8" caption="SubLocality" rowHeight="241300"/>
  <slicer name="Rel_D 6" xr10:uid="{01131606-029C-4165-B058-02BD80811F0C}" cache="Slicer_Rel_D8" caption="Rel_D" startItem="32" showCaption="0" rowHeight="241300"/>
</slicers>
</file>

<file path=xl/slicers/slicer9.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7" xr10:uid="{509BB96E-9A11-40F4-9ED6-D11CA1B5EDAE}" cache="Slicer_Locality8" caption="Locality" rowHeight="241300"/>
  <slicer name="SubLocality 7" xr10:uid="{9227151E-0A51-4C51-AD51-4727E5597D7C}" cache="Slicer_SubLocality8" caption="SubLocality" rowHeight="241300"/>
  <slicer name="Rel_D 7" xr10:uid="{66795BA7-BCFE-4228-827C-46ED2220302C}" cache="Slicer_Rel_D8" caption="Rel_D" startItem="32" showCaption="0" rowHeight="241300"/>
</slicers>
</file>

<file path=xl/slicers/slicer10.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8" xr10:uid="{4825A7C9-E15D-4F91-95C2-AA4ED33C75F8}" cache="Slicer_Locality8" caption="Locality" rowHeight="241300"/>
  <slicer name="SubLocality 8" xr10:uid="{622CAB1E-3F06-4E5A-B575-34193FA382BA}" cache="Slicer_SubLocality8" caption="SubLocality" rowHeight="241300"/>
  <slicer name="Rel_D 8" xr10:uid="{ECF19F71-3E1B-4E0C-9268-02A1ADA6807A}" cache="Slicer_Rel_D8" caption="Rel_D" startItem="32" showCaption="0" rowHeight="241300"/>
</slicers>
</file>

<file path=xl/slicers/slicer1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10" xr10:uid="{58EB4C6F-516F-40F5-B27C-F48EF47E2FF9}" cache="Slicer_Rel_D82" caption="Rel_D" startItem="32" showCaption="0" rowHeight="241300"/>
  <slicer name="Locality 10" xr10:uid="{53F1D992-B3F1-4FED-BEA1-CCDBCEBBE674}" cache="Slicer_Locality82" caption="Locality" rowHeight="241300"/>
  <slicer name="SubLocality 10" xr10:uid="{3D173EEC-6298-454C-869C-413DD0207C0D}" cache="Slicer_SubLocality82" caption="SubLocality" rowHeight="241300"/>
</slicers>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8F1B6D22-AFEA-427B-8E29-C306AEDE0C75}" name="data" displayName="data" ref="A1:BV4508" tableType="queryTable" totalsRowShown="0">
  <autoFilter ref="A1:BV4508" xr:uid="{8F1B6D22-AFEA-427B-8E29-C306AEDE0C75}"/>
  <tableColumns count="74">
    <tableColumn id="1" xr3:uid="{10695DA3-F5FD-4038-B9EA-01DBFB7CCB07}" uniqueName="1" name="Locality" queryTableFieldId="1" dataDxfId="19"/>
    <tableColumn id="2" xr3:uid="{5E4B585C-F27B-49B6-8022-9AEB11DBABF0}" uniqueName="2" name="SubLocality" queryTableFieldId="2" dataDxfId="18"/>
    <tableColumn id="3" xr3:uid="{C01C4632-C9F6-45A9-980E-D06CEB53B258}" uniqueName="3" name="Practice" queryTableFieldId="3" dataDxfId="17"/>
    <tableColumn id="4" xr3:uid="{6933232C-3DAC-4786-8414-277C74038BA2}" uniqueName="4" name="Rel_D" queryTableFieldId="4" dataDxfId="16"/>
    <tableColumn id="5" xr3:uid="{F0175A02-A389-41B6-8A52-122321CF4009}" uniqueName="5" name="01 Adults aged 12 yrs or over who are immunosuppressed" queryTableFieldId="5"/>
    <tableColumn id="6" xr3:uid="{843B8295-390D-4BA6-BD45-84BA7C1BE534}" uniqueName="6" name="01.1 Housebound immunosuppressed patients" queryTableFieldId="6"/>
    <tableColumn id="7" xr3:uid="{8E2EDF7F-5AF8-4CAF-8533-D8AF530194D2}" uniqueName="7" name="01.1a Vaccinated (Booster)" queryTableFieldId="7"/>
    <tableColumn id="12" xr3:uid="{339E5590-9441-4DEA-9607-480FE458E686}" uniqueName="12" name="01.2 Residential/Care home immunosuppressed patients" queryTableFieldId="12"/>
    <tableColumn id="13" xr3:uid="{ED5F0E75-EA5D-43BC-ACB5-8A4C3CAC90D5}" uniqueName="13" name="01.2a Vaccinated (Booster)" queryTableFieldId="13"/>
    <tableColumn id="18" xr3:uid="{510778A0-B5E4-4966-819D-8E368C2470AE}" uniqueName="18" name="01a Vaccinated (Booster)" queryTableFieldId="18"/>
    <tableColumn id="20" xr3:uid="{D2CF9044-9DB7-434B-8A18-F6176ED2BD58}" uniqueName="20" name="01c Declined (excl vaccinated or contraindicated)" queryTableFieldId="20"/>
    <tableColumn id="21" xr3:uid="{75D3B258-2E9D-4A5D-B39F-454BF81A175C}" uniqueName="21" name="01d Invited no outcome (excl vac, contr, decl)" queryTableFieldId="21"/>
    <tableColumn id="22" xr3:uid="{39170FAF-4682-4775-ACB5-5D5407F4DC2F}" uniqueName="22" name="01e No contact coded [CALL]" queryTableFieldId="22"/>
    <tableColumn id="23" xr3:uid="{4F4A8B38-7472-4271-9055-F1A2B2B90E12}" uniqueName="23" name="02 Older adults residing in a care home (exc immunosuppressed)" queryTableFieldId="23"/>
    <tableColumn id="24" xr3:uid="{191073F2-77C8-4C28-88A6-DB22999233B2}" uniqueName="24" name="02a Vaccinated (Booster)" queryTableFieldId="24"/>
    <tableColumn id="26" xr3:uid="{0E8BA4E1-05B2-4EB0-BBC2-F3AA0A11BFFF}" uniqueName="26" name="02c Declined (excl vaccinated or contraindicated)" queryTableFieldId="26"/>
    <tableColumn id="28" xr3:uid="{0DEB300B-482B-4B66-B858-D8A2837689AE}" uniqueName="28" name="02e No contact coded [CALL]" queryTableFieldId="28"/>
    <tableColumn id="29" xr3:uid="{E7A595C4-64EA-45FC-A8E3-276D5D10D535}" uniqueName="29" name="03 Adults aged 70 yrs or over" queryTableFieldId="29"/>
    <tableColumn id="30" xr3:uid="{CEEFE139-9AF5-4A52-8B2F-FD2ED12B6B3E}" uniqueName="30" name="03a Vaccinated (Booster)" queryTableFieldId="30"/>
    <tableColumn id="32" xr3:uid="{3520390E-5CCA-4240-A4FA-C60678183153}" uniqueName="32" name="03c Declined (excl vaccinated or contraindicated)" queryTableFieldId="32"/>
    <tableColumn id="33" xr3:uid="{A0BDC189-2722-4220-8B48-26222B3F3D99}" uniqueName="33" name="03d Invited no outcome (excl vac, contr, decl)" queryTableFieldId="33"/>
    <tableColumn id="34" xr3:uid="{FF17DD23-80F4-43A5-9780-6E9D04DEDEBF}" uniqueName="34" name="03e No contact coded [CALL]" queryTableFieldId="34"/>
    <tableColumn id="35" xr3:uid="{D9490CD8-B356-49F9-BA8C-FF15FD1E43F6}" uniqueName="35" name="04 Adults aged 16 - 69 Clinically Extremely Vulnerable" queryTableFieldId="35"/>
    <tableColumn id="36" xr3:uid="{D554044E-3497-46C3-A75A-158666243BE5}" uniqueName="36" name="04a Vaccinated (Booster)" queryTableFieldId="36"/>
    <tableColumn id="38" xr3:uid="{BE1E2E4E-484B-4921-9359-8E8430A3A2D9}" uniqueName="38" name="04c Declined (excl vaccinated or contraindicated)" queryTableFieldId="38"/>
    <tableColumn id="39" xr3:uid="{7CA3BD9F-4EBC-4AD9-B1A8-9E1B942CAB6C}" uniqueName="39" name="04d Invited no outcome (excl vac, contr, decl)" queryTableFieldId="39"/>
    <tableColumn id="40" xr3:uid="{C5C25183-842F-4BE5-86F9-9D08487E30B6}" uniqueName="40" name="04e No contact coded [CALL]" queryTableFieldId="40"/>
    <tableColumn id="41" xr3:uid="{428034C2-0AFD-47FA-92A4-C1E62FE1757C}" uniqueName="41" name="05 Adults aged 50 to 69 yrs" queryTableFieldId="41"/>
    <tableColumn id="42" xr3:uid="{51AF67DC-1BD3-4ABD-942B-14263191F5BF}" uniqueName="42" name="05a Vaccinated (Booster)" queryTableFieldId="42"/>
    <tableColumn id="44" xr3:uid="{4FBBB293-5A34-43DD-AF5E-BFE18B53737A}" uniqueName="44" name="05c Declined (excl vaccinated or contraindicated)" queryTableFieldId="44"/>
    <tableColumn id="45" xr3:uid="{60C3AB44-894D-46B6-82CE-37230F837D39}" uniqueName="45" name="05d Invited no outcome (excl vac, contr, decl)" queryTableFieldId="45"/>
    <tableColumn id="46" xr3:uid="{3B559D62-59A7-486C-962D-313F231EB67C}" uniqueName="46" name="05e No contact coded [CALL]" queryTableFieldId="46"/>
    <tableColumn id="47" xr3:uid="{70DD87E4-1646-424B-816F-73EB5871B91A}" uniqueName="47" name="06 Adults aged 16 to 49 yrs at risk of Covid or Flu" queryTableFieldId="47"/>
    <tableColumn id="48" xr3:uid="{9D91E2F2-143D-412D-9654-E963FE3F8CC1}" uniqueName="48" name="06a Vaccinated (Booster)" queryTableFieldId="48"/>
    <tableColumn id="50" xr3:uid="{1BB90C36-8CBC-4502-B586-DC4ED65AC6F8}" uniqueName="50" name="06c Declined (excl vaccinated or contraindicated)" queryTableFieldId="50"/>
    <tableColumn id="51" xr3:uid="{18430BE1-EDF9-4F10-98CB-7F1AF7CCD2F9}" uniqueName="51" name="06d Invited no outcome (excl vac, contr, decl)" queryTableFieldId="51"/>
    <tableColumn id="52" xr3:uid="{D020BEC0-C53F-4F3C-B9A3-2AD2CC28D70F}" uniqueName="52" name="06e No contact coded [CALL]" queryTableFieldId="52"/>
    <tableColumn id="53" xr3:uid="{70FFBACC-4497-49DC-AF40-180D97B06BBB}" uniqueName="53" name="07 Housebound (exc immunosuppressed)" queryTableFieldId="53"/>
    <tableColumn id="54" xr3:uid="{70280F77-ECBB-41CC-AE23-6DD494C7186F}" uniqueName="54" name="07a Vaccinated (Booster)" queryTableFieldId="54"/>
    <tableColumn id="56" xr3:uid="{C4F80DD9-92FC-4B68-A9C2-5C12CF216E37}" uniqueName="56" name="07c Declined (excl vaccinated or contraindicated)" queryTableFieldId="56"/>
    <tableColumn id="57" xr3:uid="{0E491B93-4A41-4862-B897-3F058B092A64}" uniqueName="57" name="07d Invited no outcome (excl vac, contr, decl)" queryTableFieldId="57"/>
    <tableColumn id="58" xr3:uid="{D603E489-A269-4951-AE91-22ED2A049D4C}" uniqueName="58" name="07e No contact coded [CALL]" queryTableFieldId="58"/>
    <tableColumn id="8" xr3:uid="{A3005547-16A3-4CFB-86AF-EB6061288A7D}" uniqueName="8" name="01.1b Contraindicated (inc allergies, exclu vaccinated)" queryTableFieldId="8"/>
    <tableColumn id="9" xr3:uid="{9952D830-1990-4A01-BFE0-F77E17E3FE52}" uniqueName="9" name="01.1c Declined (excl vaccinated or contraindicated)" queryTableFieldId="9"/>
    <tableColumn id="10" xr3:uid="{EFCB840F-8DC7-4B03-B07E-8A7F97FE08B2}" uniqueName="10" name="01.1d Invited no outcome (excl vac, contr, decl)" queryTableFieldId="10"/>
    <tableColumn id="11" xr3:uid="{66E90ED6-D9BC-4344-BFDE-981D7A74A326}" uniqueName="11" name="01.1e No contact coded [CALL]" queryTableFieldId="11"/>
    <tableColumn id="14" xr3:uid="{EC1535E4-5182-4AFF-B677-98388F62D415}" uniqueName="14" name="01.2b Contraindicated (inc allergies, exclu vaccinated)" queryTableFieldId="14"/>
    <tableColumn id="15" xr3:uid="{36BE0ACB-1EC8-4927-B8F9-A5CE49D7BD5D}" uniqueName="15" name="01.2c Declined (excl vaccinated or contraindicated)" queryTableFieldId="15"/>
    <tableColumn id="16" xr3:uid="{C2770BCE-5874-4180-8BAD-50E84D2CA3A3}" uniqueName="16" name="01.2d Invited no outcome (excl vac, contr, decl)" queryTableFieldId="16"/>
    <tableColumn id="17" xr3:uid="{34D2AF33-42B6-43EA-94B5-350D4A069444}" uniqueName="17" name="01.2e No contact coded [CALL]" queryTableFieldId="17"/>
    <tableColumn id="19" xr3:uid="{D2F2AAA8-3ADA-4BC2-9F93-FA35E8B5583C}" uniqueName="19" name="01b Contraindicated (inc allergies, exclu vaccinated)" queryTableFieldId="19"/>
    <tableColumn id="25" xr3:uid="{2323BA14-C0C1-4F45-9193-0272C849B669}" uniqueName="25" name="02b Contraindicated (inc allergies, exclu vaccinated)" queryTableFieldId="25"/>
    <tableColumn id="27" xr3:uid="{761D1F13-2882-4560-BACB-212155F16BF1}" uniqueName="27" name="02d Invited no outcome (excl vac, contr, decl)" queryTableFieldId="27"/>
    <tableColumn id="31" xr3:uid="{D28F6362-BE1B-4737-98A0-2FC49CD1034F}" uniqueName="31" name="03b Contraindicated (inc allergies, exclu vaccinated)" queryTableFieldId="31"/>
    <tableColumn id="37" xr3:uid="{24BB8C79-3839-45EA-8B8B-09E0A9D2953A}" uniqueName="37" name="04b Contraindicated (inc allergies, exclu vaccinated)" queryTableFieldId="37"/>
    <tableColumn id="43" xr3:uid="{002F7355-BB60-4398-8FAD-88FF162DD62E}" uniqueName="43" name="05b Contraindicated (inc allergies, exclu vaccinated)" queryTableFieldId="43"/>
    <tableColumn id="49" xr3:uid="{1D1A4D8A-9B02-4A28-A99A-5DFEE520701D}" uniqueName="49" name="06b Contraindicated (inc allergies, exclu vaccinated)" queryTableFieldId="49"/>
    <tableColumn id="55" xr3:uid="{ED3F762A-EC6F-47A9-98B7-8FD21E6515DC}" uniqueName="55" name="07b Contraindicated (inc allergies, exclu vaccinated)" queryTableFieldId="55"/>
    <tableColumn id="59" xr3:uid="{3C381E23-FE23-4E6A-86E2-01FBB03A04F2}" uniqueName="59" name="01.1f Second Vaccination" queryTableFieldId="94" dataDxfId="15"/>
    <tableColumn id="60" xr3:uid="{7D496033-DADB-4C62-8151-70E7A535B58D}" uniqueName="60" name="01.2f Second Vaccination" queryTableFieldId="95" dataDxfId="14"/>
    <tableColumn id="61" xr3:uid="{F442FAFB-F872-456F-B0A9-577E2E0DE9B0}" uniqueName="61" name="01f Second Vaccination" queryTableFieldId="96" dataDxfId="13"/>
    <tableColumn id="62" xr3:uid="{9EA38881-2D86-4BB1-ACA4-C11C791CB9FC}" uniqueName="62" name="02f Second Vaccination" queryTableFieldId="97" dataDxfId="12"/>
    <tableColumn id="63" xr3:uid="{0D87750E-4DAA-4DC0-B477-9010DB523A3F}" uniqueName="63" name="03f Second Vaccination" queryTableFieldId="98" dataDxfId="11"/>
    <tableColumn id="64" xr3:uid="{8DE61519-F2DB-4690-8A02-CBE095983543}" uniqueName="64" name="04f Second Vaccination" queryTableFieldId="99" dataDxfId="10"/>
    <tableColumn id="65" xr3:uid="{4B15B66D-2A92-4DFF-9190-3780392FBDC5}" uniqueName="65" name="05f Second Vaccination" queryTableFieldId="100" dataDxfId="9"/>
    <tableColumn id="66" xr3:uid="{58031421-6F7B-4E62-AF04-46F61B7AFE35}" uniqueName="66" name="06f Second Vaccination" queryTableFieldId="101" dataDxfId="8"/>
    <tableColumn id="67" xr3:uid="{EE19BAFB-7D7B-4691-93C9-DF9E13B79FB7}" uniqueName="67" name="07f Second Vaccination" queryTableFieldId="102" dataDxfId="7"/>
    <tableColumn id="68" xr3:uid="{FB912477-BBFF-4CBD-9D4D-67DBA53A35CA}" uniqueName="68" name="08 Healthy adults aged 18+" queryTableFieldId="103" dataDxfId="6"/>
    <tableColumn id="69" xr3:uid="{D55E162B-6401-496B-BDA1-944B47CB378B}" uniqueName="69" name="08a Vaccinated (Booster)" queryTableFieldId="104" dataDxfId="5"/>
    <tableColumn id="70" xr3:uid="{18ADCD46-F0E5-4D39-8D5E-DFADC3B58324}" uniqueName="70" name="08b Contraindicated (inc allergies, exclu vaccinated)" queryTableFieldId="105" dataDxfId="4"/>
    <tableColumn id="71" xr3:uid="{628C3294-CC28-4F7A-8834-5528EBE951B7}" uniqueName="71" name="08c Declined (excl vaccinated or contraindicated)" queryTableFieldId="106" dataDxfId="3"/>
    <tableColumn id="72" xr3:uid="{00E39412-29F5-4AAF-8A1B-01B8D8C73C5A}" uniqueName="72" name="08d Invited no outcome (excl vac, contr, decl)" queryTableFieldId="107" dataDxfId="2"/>
    <tableColumn id="73" xr3:uid="{B0669E6A-06D9-4D16-A2B9-1EB6E2BAECB3}" uniqueName="73" name="08e No contact coded [CALL]" queryTableFieldId="108" dataDxfId="1"/>
    <tableColumn id="74" xr3:uid="{508396D5-A378-4399-97FA-50CCDE89F23F}" uniqueName="74" name="08f Second Vaccination" queryTableFieldId="109" dataDxfId="0"/>
  </tableColumns>
  <tableStyleInfo name="TableStyleMedium7"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3.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4.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5.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6.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7.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8.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9.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10.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pivotTable" Target="../pivotTables/pivotTable1.xml"/><Relationship Id="rId4" Type="http://schemas.microsoft.com/office/2007/relationships/slicer" Target="../slicers/slicer1.xm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pivotTable" Target="../pivotTables/pivotTable2.xml"/><Relationship Id="rId4" Type="http://schemas.microsoft.com/office/2007/relationships/slicer" Target="../slicers/slicer2.xm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3.bin"/><Relationship Id="rId1" Type="http://schemas.openxmlformats.org/officeDocument/2006/relationships/pivotTable" Target="../pivotTables/pivotTable3.xml"/><Relationship Id="rId4" Type="http://schemas.microsoft.com/office/2007/relationships/slicer" Target="../slicers/slicer3.xml"/></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4.bin"/><Relationship Id="rId1" Type="http://schemas.openxmlformats.org/officeDocument/2006/relationships/pivotTable" Target="../pivotTables/pivotTable4.xml"/><Relationship Id="rId4" Type="http://schemas.microsoft.com/office/2007/relationships/slicer" Target="../slicers/slicer4.xml"/></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printerSettings" Target="../printerSettings/printerSettings5.bin"/><Relationship Id="rId1" Type="http://schemas.openxmlformats.org/officeDocument/2006/relationships/pivotTable" Target="../pivotTables/pivotTable5.xml"/><Relationship Id="rId4" Type="http://schemas.microsoft.com/office/2007/relationships/slicer" Target="../slicers/slicer5.xml"/></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6.bin"/><Relationship Id="rId1" Type="http://schemas.openxmlformats.org/officeDocument/2006/relationships/pivotTable" Target="../pivotTables/pivotTable6.xml"/><Relationship Id="rId4" Type="http://schemas.microsoft.com/office/2007/relationships/slicer" Target="../slicers/slicer6.xml"/></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printerSettings" Target="../printerSettings/printerSettings7.bin"/><Relationship Id="rId1" Type="http://schemas.openxmlformats.org/officeDocument/2006/relationships/pivotTable" Target="../pivotTables/pivotTable7.xml"/><Relationship Id="rId4" Type="http://schemas.microsoft.com/office/2007/relationships/slicer" Target="../slicers/slicer7.xml"/></Relationships>
</file>

<file path=xl/worksheets/_rels/sheet9.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printerSettings" Target="../printerSettings/printerSettings8.bin"/><Relationship Id="rId1" Type="http://schemas.openxmlformats.org/officeDocument/2006/relationships/pivotTable" Target="../pivotTables/pivotTable8.xml"/><Relationship Id="rId4" Type="http://schemas.microsoft.com/office/2007/relationships/slicer" Target="../slicers/slicer8.xml"/></Relationships>
</file>

<file path=xl/worksheets/_rels/sheet10.xml.rels><?xml version="1.0" encoding="UTF-8" standalone="yes"?>
<Relationships xmlns="http://schemas.openxmlformats.org/package/2006/relationships"><Relationship Id="rId3" Type="http://schemas.openxmlformats.org/officeDocument/2006/relationships/drawing" Target="../drawings/drawing9.xml"/><Relationship Id="rId2" Type="http://schemas.openxmlformats.org/officeDocument/2006/relationships/printerSettings" Target="../printerSettings/printerSettings9.bin"/><Relationship Id="rId1" Type="http://schemas.openxmlformats.org/officeDocument/2006/relationships/pivotTable" Target="../pivotTables/pivotTable9.xml"/><Relationship Id="rId4" Type="http://schemas.microsoft.com/office/2007/relationships/slicer" Target="../slicers/slicer9.xml"/></Relationships>
</file>

<file path=xl/worksheets/_rels/sheet11.xml.rels><?xml version="1.0" encoding="UTF-8" standalone="yes"?>
<Relationships xmlns="http://schemas.openxmlformats.org/package/2006/relationships"><Relationship Id="rId3" Type="http://schemas.openxmlformats.org/officeDocument/2006/relationships/drawing" Target="../drawings/drawing10.xml"/><Relationship Id="rId2" Type="http://schemas.openxmlformats.org/officeDocument/2006/relationships/printerSettings" Target="../printerSettings/printerSettings10.bin"/><Relationship Id="rId1" Type="http://schemas.openxmlformats.org/officeDocument/2006/relationships/pivotTable" Target="../pivotTables/pivotTable10.xml"/><Relationship Id="rId4" Type="http://schemas.microsoft.com/office/2007/relationships/slicer" Target="../slicers/slicer10.xml"/></Relationships>
</file>

<file path=xl/worksheets/_rels/sheet12.xml.rels><?xml version="1.0" encoding="UTF-8" standalone="yes"?>
<Relationships xmlns="http://schemas.openxmlformats.org/package/2006/relationships"><Relationship Id="rId3" Type="http://schemas.openxmlformats.org/officeDocument/2006/relationships/drawing" Target="../drawings/drawing11.xml"/><Relationship Id="rId2" Type="http://schemas.openxmlformats.org/officeDocument/2006/relationships/printerSettings" Target="../printerSettings/printerSettings11.bin"/><Relationship Id="rId1" Type="http://schemas.openxmlformats.org/officeDocument/2006/relationships/pivotTable" Target="../pivotTables/pivotTable11.xml"/><Relationship Id="rId4" Type="http://schemas.microsoft.com/office/2007/relationships/slicer" Target="../slicers/slicer11.xml"/></Relationships>
</file>

<file path=xl/worksheets/_rels/sheet13.xml.rels><?xml version="1.0" encoding="UTF-8" standalone="yes"?>
<Relationships xmlns="http://schemas.openxmlformats.org/package/2006/relationships"><Relationship Id="rId1" Type="http://schemas.openxmlformats.org/officeDocument/2006/relationships/pivotTable" Target="../pivotTables/pivotTable12.xml"/></Relationships>
</file>

<file path=xl/worksheets/_rels/sheet14.xml.rels><?xml version="1.0" encoding="UTF-8" standalone="yes"?>
<Relationships xmlns="http://schemas.openxmlformats.org/package/2006/relationships"><Relationship Id="rId1" Type="http://schemas.openxmlformats.org/officeDocument/2006/relationships/pivotTable" Target="../pivotTables/pivotTable13.xml"/></Relationships>
</file>

<file path=xl/worksheets/_rels/sheet15.xml.rels><?xml version="1.0" encoding="UTF-8" standalone="yes"?>
<Relationships xmlns="http://schemas.openxmlformats.org/package/2006/relationships"><Relationship Id="rId1" Type="http://schemas.openxmlformats.org/officeDocument/2006/relationships/pivotTable" Target="../pivotTables/pivotTable14.xml"/></Relationships>
</file>

<file path=xl/worksheets/_rels/sheet16.xml.rels><?xml version="1.0" encoding="UTF-8" standalone="yes"?>
<Relationships xmlns="http://schemas.openxmlformats.org/package/2006/relationships"><Relationship Id="rId1" Type="http://schemas.openxmlformats.org/officeDocument/2006/relationships/pivotTable" Target="../pivotTables/pivotTable15.xml"/></Relationships>
</file>

<file path=xl/worksheets/_rels/sheet17.xml.rels><?xml version="1.0" encoding="UTF-8" standalone="yes"?>
<Relationships xmlns="http://schemas.openxmlformats.org/package/2006/relationships"><Relationship Id="rId1" Type="http://schemas.openxmlformats.org/officeDocument/2006/relationships/pivotTable" Target="../pivotTables/pivotTable16.xml"/></Relationships>
</file>

<file path=xl/worksheets/_rels/sheet18.xml.rels><?xml version="1.0" encoding="UTF-8" standalone="yes"?>
<Relationships xmlns="http://schemas.openxmlformats.org/package/2006/relationships"><Relationship Id="rId1" Type="http://schemas.openxmlformats.org/officeDocument/2006/relationships/pivotTable" Target="../pivotTables/pivotTable17.xml"/></Relationships>
</file>

<file path=xl/worksheets/_rels/sheet19.xml.rels><?xml version="1.0" encoding="UTF-8" standalone="yes"?>
<Relationships xmlns="http://schemas.openxmlformats.org/package/2006/relationships"><Relationship Id="rId1" Type="http://schemas.openxmlformats.org/officeDocument/2006/relationships/pivotTable" Target="../pivotTables/pivotTable18.xml"/></Relationships>
</file>

<file path=xl/worksheets/_rels/sheet20.xml.rels><?xml version="1.0" encoding="UTF-8" standalone="yes"?>
<Relationships xmlns="http://schemas.openxmlformats.org/package/2006/relationships"><Relationship Id="rId1" Type="http://schemas.openxmlformats.org/officeDocument/2006/relationships/pivotTable" Target="../pivotTables/pivotTable19.xml"/></Relationships>
</file>

<file path=xl/worksheets/_rels/sheet21.xml.rels><?xml version="1.0" encoding="UTF-8" standalone="yes"?>
<Relationships xmlns="http://schemas.openxmlformats.org/package/2006/relationships"><Relationship Id="rId1" Type="http://schemas.openxmlformats.org/officeDocument/2006/relationships/pivotTable" Target="../pivotTables/pivotTable20.xml"/></Relationships>
</file>

<file path=xl/worksheets/_rels/sheet22.xml.rels><?xml version="1.0" encoding="UTF-8" standalone="yes"?>
<Relationships xmlns="http://schemas.openxmlformats.org/package/2006/relationships"><Relationship Id="rId1" Type="http://schemas.openxmlformats.org/officeDocument/2006/relationships/pivotTable" Target="../pivotTables/pivotTable21.xml"/></Relationships>
</file>

<file path=xl/worksheets/_rels/sheet23.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9BBDCD-F5D8-420D-9159-2A5961D54436}">
  <dimension ref="A1:C97"/>
  <sheetViews>
    <sheetView workbookViewId="0">
      <selection activeCell="C74" sqref="C74"/>
    </sheetView>
  </sheetViews>
  <sheetFormatPr defaultRowHeight="15" x14ac:dyDescent="0.25"/>
  <cols>
    <col min="1" max="1" width="15.85546875" bestFit="1" customWidth="1"/>
    <col min="2" max="2" width="12.28515625" bestFit="1" customWidth="1"/>
    <col min="3" max="3" width="225.28515625" bestFit="1" customWidth="1"/>
  </cols>
  <sheetData>
    <row r="1" spans="1:3" x14ac:dyDescent="0.25">
      <c r="A1" s="18" t="s">
        <v>0</v>
      </c>
    </row>
    <row r="2" spans="1:3" x14ac:dyDescent="0.25">
      <c r="A2" s="19" t="s">
        <v>1</v>
      </c>
      <c r="B2" s="19" t="s">
        <v>2</v>
      </c>
      <c r="C2" s="19" t="s">
        <v>3</v>
      </c>
    </row>
    <row r="3" spans="1:3" x14ac:dyDescent="0.25">
      <c r="A3">
        <v>1</v>
      </c>
      <c r="B3" t="s">
        <v>4</v>
      </c>
      <c r="C3" t="s">
        <v>5</v>
      </c>
    </row>
    <row r="4" spans="1:3" x14ac:dyDescent="0.25">
      <c r="A4">
        <v>2</v>
      </c>
      <c r="B4" t="s">
        <v>6</v>
      </c>
      <c r="C4" t="s">
        <v>7</v>
      </c>
    </row>
    <row r="5" spans="1:3" x14ac:dyDescent="0.25">
      <c r="A5">
        <v>3</v>
      </c>
      <c r="B5" t="s">
        <v>8</v>
      </c>
      <c r="C5" t="s">
        <v>9</v>
      </c>
    </row>
    <row r="6" spans="1:3" x14ac:dyDescent="0.25">
      <c r="A6">
        <v>4</v>
      </c>
      <c r="B6" t="s">
        <v>10</v>
      </c>
      <c r="C6" t="s">
        <v>11</v>
      </c>
    </row>
    <row r="7" spans="1:3" x14ac:dyDescent="0.25">
      <c r="A7">
        <v>5</v>
      </c>
      <c r="B7" t="s">
        <v>12</v>
      </c>
      <c r="C7" t="s">
        <v>13</v>
      </c>
    </row>
    <row r="8" spans="1:3" x14ac:dyDescent="0.25">
      <c r="A8">
        <v>6</v>
      </c>
      <c r="B8" t="s">
        <v>14</v>
      </c>
      <c r="C8" t="s">
        <v>15</v>
      </c>
    </row>
    <row r="9" spans="1:3" x14ac:dyDescent="0.25">
      <c r="A9">
        <v>7</v>
      </c>
      <c r="B9" t="s">
        <v>16</v>
      </c>
      <c r="C9" t="s">
        <v>17</v>
      </c>
    </row>
    <row r="10" spans="1:3" x14ac:dyDescent="0.25">
      <c r="A10">
        <v>8</v>
      </c>
      <c r="B10" t="s">
        <v>18</v>
      </c>
      <c r="C10" t="s">
        <v>19</v>
      </c>
    </row>
    <row r="11" spans="1:3" x14ac:dyDescent="0.25">
      <c r="A11">
        <v>9</v>
      </c>
      <c r="B11" t="s">
        <v>20</v>
      </c>
      <c r="C11" t="s">
        <v>21</v>
      </c>
    </row>
    <row r="12" spans="1:3" x14ac:dyDescent="0.25">
      <c r="A12">
        <v>10</v>
      </c>
      <c r="B12" t="s">
        <v>22</v>
      </c>
      <c r="C12" t="s">
        <v>23</v>
      </c>
    </row>
    <row r="13" spans="1:3" x14ac:dyDescent="0.25">
      <c r="A13">
        <v>11</v>
      </c>
      <c r="B13" t="s">
        <v>24</v>
      </c>
      <c r="C13" t="s">
        <v>25</v>
      </c>
    </row>
    <row r="14" spans="1:3" x14ac:dyDescent="0.25">
      <c r="A14">
        <v>12</v>
      </c>
      <c r="B14" t="s">
        <v>26</v>
      </c>
      <c r="C14" t="s">
        <v>27</v>
      </c>
    </row>
    <row r="15" spans="1:3" x14ac:dyDescent="0.25">
      <c r="A15">
        <v>13</v>
      </c>
      <c r="B15" t="s">
        <v>28</v>
      </c>
      <c r="C15" t="s">
        <v>29</v>
      </c>
    </row>
    <row r="16" spans="1:3" x14ac:dyDescent="0.25">
      <c r="A16">
        <v>14</v>
      </c>
      <c r="B16" t="s">
        <v>30</v>
      </c>
      <c r="C16" t="s">
        <v>31</v>
      </c>
    </row>
    <row r="17" spans="1:3" x14ac:dyDescent="0.25">
      <c r="A17">
        <v>15</v>
      </c>
      <c r="B17" t="s">
        <v>32</v>
      </c>
      <c r="C17" t="s">
        <v>33</v>
      </c>
    </row>
    <row r="18" spans="1:3" x14ac:dyDescent="0.25">
      <c r="A18">
        <v>16</v>
      </c>
      <c r="B18" t="s">
        <v>34</v>
      </c>
      <c r="C18" t="s">
        <v>35</v>
      </c>
    </row>
    <row r="19" spans="1:3" x14ac:dyDescent="0.25">
      <c r="A19">
        <v>17</v>
      </c>
      <c r="B19" t="s">
        <v>36</v>
      </c>
      <c r="C19" t="s">
        <v>37</v>
      </c>
    </row>
    <row r="20" spans="1:3" x14ac:dyDescent="0.25">
      <c r="A20">
        <v>18</v>
      </c>
      <c r="B20" t="s">
        <v>38</v>
      </c>
      <c r="C20" t="s">
        <v>39</v>
      </c>
    </row>
    <row r="21" spans="1:3" x14ac:dyDescent="0.25">
      <c r="A21">
        <v>19</v>
      </c>
      <c r="B21" t="s">
        <v>40</v>
      </c>
      <c r="C21" t="s">
        <v>41</v>
      </c>
    </row>
    <row r="22" spans="1:3" x14ac:dyDescent="0.25">
      <c r="A22">
        <v>20</v>
      </c>
      <c r="B22" t="s">
        <v>42</v>
      </c>
      <c r="C22" t="s">
        <v>43</v>
      </c>
    </row>
    <row r="23" spans="1:3" x14ac:dyDescent="0.25">
      <c r="A23">
        <v>21</v>
      </c>
      <c r="B23" t="s">
        <v>44</v>
      </c>
      <c r="C23" t="s">
        <v>45</v>
      </c>
    </row>
    <row r="24" spans="1:3" x14ac:dyDescent="0.25">
      <c r="A24">
        <v>22</v>
      </c>
      <c r="B24" t="s">
        <v>46</v>
      </c>
      <c r="C24" t="s">
        <v>47</v>
      </c>
    </row>
    <row r="25" spans="1:3" x14ac:dyDescent="0.25">
      <c r="A25">
        <v>23</v>
      </c>
      <c r="B25" t="s">
        <v>48</v>
      </c>
      <c r="C25" t="s">
        <v>49</v>
      </c>
    </row>
    <row r="26" spans="1:3" x14ac:dyDescent="0.25">
      <c r="A26">
        <v>24</v>
      </c>
      <c r="B26" t="s">
        <v>50</v>
      </c>
      <c r="C26" t="s">
        <v>51</v>
      </c>
    </row>
    <row r="27" spans="1:3" x14ac:dyDescent="0.25">
      <c r="A27">
        <v>25</v>
      </c>
      <c r="B27" t="s">
        <v>52</v>
      </c>
      <c r="C27" t="s">
        <v>53</v>
      </c>
    </row>
    <row r="28" spans="1:3" x14ac:dyDescent="0.25">
      <c r="A28">
        <v>26</v>
      </c>
      <c r="B28" t="s">
        <v>54</v>
      </c>
      <c r="C28" t="s">
        <v>55</v>
      </c>
    </row>
    <row r="29" spans="1:3" x14ac:dyDescent="0.25">
      <c r="A29">
        <v>27</v>
      </c>
      <c r="B29" t="s">
        <v>56</v>
      </c>
      <c r="C29" t="s">
        <v>57</v>
      </c>
    </row>
    <row r="30" spans="1:3" x14ac:dyDescent="0.25">
      <c r="A30">
        <v>28</v>
      </c>
      <c r="B30" t="s">
        <v>58</v>
      </c>
      <c r="C30" t="s">
        <v>59</v>
      </c>
    </row>
    <row r="31" spans="1:3" x14ac:dyDescent="0.25">
      <c r="A31">
        <v>29</v>
      </c>
      <c r="B31" t="s">
        <v>60</v>
      </c>
      <c r="C31" t="s">
        <v>61</v>
      </c>
    </row>
    <row r="32" spans="1:3" x14ac:dyDescent="0.25">
      <c r="A32">
        <v>30</v>
      </c>
      <c r="B32" t="s">
        <v>62</v>
      </c>
      <c r="C32" t="s">
        <v>63</v>
      </c>
    </row>
    <row r="33" spans="1:3" x14ac:dyDescent="0.25">
      <c r="A33">
        <v>31</v>
      </c>
      <c r="B33" t="s">
        <v>64</v>
      </c>
      <c r="C33" t="s">
        <v>65</v>
      </c>
    </row>
    <row r="34" spans="1:3" x14ac:dyDescent="0.25">
      <c r="A34">
        <v>32</v>
      </c>
      <c r="B34" t="s">
        <v>66</v>
      </c>
      <c r="C34" t="s">
        <v>67</v>
      </c>
    </row>
    <row r="35" spans="1:3" x14ac:dyDescent="0.25">
      <c r="A35">
        <v>33</v>
      </c>
      <c r="B35" t="s">
        <v>68</v>
      </c>
      <c r="C35" t="s">
        <v>69</v>
      </c>
    </row>
    <row r="36" spans="1:3" x14ac:dyDescent="0.25">
      <c r="A36">
        <v>34</v>
      </c>
      <c r="B36" t="s">
        <v>70</v>
      </c>
      <c r="C36" t="s">
        <v>71</v>
      </c>
    </row>
    <row r="37" spans="1:3" x14ac:dyDescent="0.25">
      <c r="A37">
        <v>35</v>
      </c>
      <c r="B37" t="s">
        <v>72</v>
      </c>
      <c r="C37" t="s">
        <v>73</v>
      </c>
    </row>
    <row r="38" spans="1:3" x14ac:dyDescent="0.25">
      <c r="A38">
        <v>36</v>
      </c>
      <c r="B38" t="s">
        <v>74</v>
      </c>
      <c r="C38" t="s">
        <v>75</v>
      </c>
    </row>
    <row r="39" spans="1:3" x14ac:dyDescent="0.25">
      <c r="A39">
        <v>37</v>
      </c>
      <c r="B39" t="s">
        <v>76</v>
      </c>
      <c r="C39" t="s">
        <v>77</v>
      </c>
    </row>
    <row r="40" spans="1:3" x14ac:dyDescent="0.25">
      <c r="A40">
        <v>38</v>
      </c>
      <c r="B40" t="s">
        <v>78</v>
      </c>
      <c r="C40" t="s">
        <v>79</v>
      </c>
    </row>
    <row r="41" spans="1:3" x14ac:dyDescent="0.25">
      <c r="A41">
        <v>39</v>
      </c>
      <c r="B41" t="s">
        <v>80</v>
      </c>
      <c r="C41" t="s">
        <v>81</v>
      </c>
    </row>
    <row r="42" spans="1:3" x14ac:dyDescent="0.25">
      <c r="A42">
        <v>40</v>
      </c>
      <c r="B42" t="s">
        <v>82</v>
      </c>
      <c r="C42" t="s">
        <v>83</v>
      </c>
    </row>
    <row r="43" spans="1:3" x14ac:dyDescent="0.25">
      <c r="A43">
        <v>41</v>
      </c>
      <c r="B43" t="s">
        <v>84</v>
      </c>
      <c r="C43" t="s">
        <v>85</v>
      </c>
    </row>
    <row r="44" spans="1:3" x14ac:dyDescent="0.25">
      <c r="A44">
        <v>42</v>
      </c>
      <c r="B44" t="s">
        <v>86</v>
      </c>
      <c r="C44" t="s">
        <v>87</v>
      </c>
    </row>
    <row r="45" spans="1:3" x14ac:dyDescent="0.25">
      <c r="A45">
        <v>43</v>
      </c>
      <c r="B45" t="s">
        <v>88</v>
      </c>
      <c r="C45" t="s">
        <v>89</v>
      </c>
    </row>
    <row r="46" spans="1:3" x14ac:dyDescent="0.25">
      <c r="A46">
        <v>44</v>
      </c>
      <c r="B46" t="s">
        <v>90</v>
      </c>
      <c r="C46" t="s">
        <v>91</v>
      </c>
    </row>
    <row r="47" spans="1:3" x14ac:dyDescent="0.25">
      <c r="A47">
        <v>45</v>
      </c>
      <c r="B47" t="s">
        <v>92</v>
      </c>
      <c r="C47" t="s">
        <v>93</v>
      </c>
    </row>
    <row r="48" spans="1:3" x14ac:dyDescent="0.25">
      <c r="A48">
        <v>46</v>
      </c>
      <c r="B48" t="s">
        <v>94</v>
      </c>
      <c r="C48" t="s">
        <v>95</v>
      </c>
    </row>
    <row r="49" spans="1:3" x14ac:dyDescent="0.25">
      <c r="A49">
        <v>47</v>
      </c>
      <c r="B49" t="s">
        <v>96</v>
      </c>
      <c r="C49" t="s">
        <v>97</v>
      </c>
    </row>
    <row r="50" spans="1:3" x14ac:dyDescent="0.25">
      <c r="A50">
        <v>48</v>
      </c>
      <c r="B50" t="s">
        <v>98</v>
      </c>
      <c r="C50" t="s">
        <v>99</v>
      </c>
    </row>
    <row r="51" spans="1:3" x14ac:dyDescent="0.25">
      <c r="A51">
        <v>49</v>
      </c>
      <c r="B51" t="s">
        <v>100</v>
      </c>
      <c r="C51" t="s">
        <v>101</v>
      </c>
    </row>
    <row r="52" spans="1:3" x14ac:dyDescent="0.25">
      <c r="A52">
        <v>50</v>
      </c>
      <c r="B52" t="s">
        <v>102</v>
      </c>
      <c r="C52" t="s">
        <v>103</v>
      </c>
    </row>
    <row r="53" spans="1:3" x14ac:dyDescent="0.25">
      <c r="A53">
        <v>51</v>
      </c>
      <c r="B53" t="s">
        <v>104</v>
      </c>
      <c r="C53" t="s">
        <v>105</v>
      </c>
    </row>
    <row r="54" spans="1:3" x14ac:dyDescent="0.25">
      <c r="A54">
        <v>52</v>
      </c>
      <c r="B54" t="s">
        <v>106</v>
      </c>
      <c r="C54" t="s">
        <v>107</v>
      </c>
    </row>
    <row r="55" spans="1:3" x14ac:dyDescent="0.25">
      <c r="A55">
        <v>53</v>
      </c>
      <c r="B55" t="s">
        <v>108</v>
      </c>
      <c r="C55" t="s">
        <v>109</v>
      </c>
    </row>
    <row r="56" spans="1:3" x14ac:dyDescent="0.25">
      <c r="A56">
        <v>54</v>
      </c>
      <c r="B56" t="s">
        <v>110</v>
      </c>
      <c r="C56" t="s">
        <v>111</v>
      </c>
    </row>
    <row r="57" spans="1:3" x14ac:dyDescent="0.25">
      <c r="A57">
        <v>55</v>
      </c>
      <c r="B57" t="s">
        <v>112</v>
      </c>
      <c r="C57" t="s">
        <v>113</v>
      </c>
    </row>
    <row r="58" spans="1:3" x14ac:dyDescent="0.25">
      <c r="A58">
        <v>56</v>
      </c>
      <c r="B58" t="s">
        <v>114</v>
      </c>
      <c r="C58" t="s">
        <v>115</v>
      </c>
    </row>
    <row r="59" spans="1:3" x14ac:dyDescent="0.25">
      <c r="A59">
        <v>57</v>
      </c>
      <c r="B59" t="s">
        <v>116</v>
      </c>
      <c r="C59" t="s">
        <v>117</v>
      </c>
    </row>
    <row r="60" spans="1:3" x14ac:dyDescent="0.25">
      <c r="A60">
        <v>58</v>
      </c>
      <c r="B60" t="s">
        <v>118</v>
      </c>
      <c r="C60" t="s">
        <v>119</v>
      </c>
    </row>
    <row r="61" spans="1:3" x14ac:dyDescent="0.25">
      <c r="A61">
        <v>59</v>
      </c>
      <c r="B61" t="s">
        <v>120</v>
      </c>
      <c r="C61" t="s">
        <v>121</v>
      </c>
    </row>
    <row r="62" spans="1:3" x14ac:dyDescent="0.25">
      <c r="A62">
        <v>60</v>
      </c>
      <c r="B62" t="s">
        <v>122</v>
      </c>
      <c r="C62" t="s">
        <v>123</v>
      </c>
    </row>
    <row r="63" spans="1:3" x14ac:dyDescent="0.25">
      <c r="A63">
        <v>61</v>
      </c>
      <c r="B63" t="s">
        <v>124</v>
      </c>
      <c r="C63" t="s">
        <v>125</v>
      </c>
    </row>
    <row r="64" spans="1:3" x14ac:dyDescent="0.25">
      <c r="A64">
        <v>62</v>
      </c>
      <c r="B64" t="s">
        <v>126</v>
      </c>
      <c r="C64" t="s">
        <v>127</v>
      </c>
    </row>
    <row r="65" spans="1:3" x14ac:dyDescent="0.25">
      <c r="A65">
        <v>63</v>
      </c>
      <c r="B65" t="s">
        <v>128</v>
      </c>
      <c r="C65" t="s">
        <v>129</v>
      </c>
    </row>
    <row r="66" spans="1:3" x14ac:dyDescent="0.25">
      <c r="A66">
        <v>64</v>
      </c>
      <c r="B66" t="s">
        <v>130</v>
      </c>
      <c r="C66" t="s">
        <v>131</v>
      </c>
    </row>
    <row r="67" spans="1:3" x14ac:dyDescent="0.25">
      <c r="A67">
        <v>65</v>
      </c>
      <c r="B67" t="s">
        <v>132</v>
      </c>
      <c r="C67" t="s">
        <v>133</v>
      </c>
    </row>
    <row r="68" spans="1:3" x14ac:dyDescent="0.25">
      <c r="A68">
        <v>66</v>
      </c>
      <c r="B68" t="s">
        <v>134</v>
      </c>
      <c r="C68" t="s">
        <v>135</v>
      </c>
    </row>
    <row r="69" spans="1:3" x14ac:dyDescent="0.25">
      <c r="A69">
        <v>67</v>
      </c>
      <c r="B69" t="s">
        <v>136</v>
      </c>
      <c r="C69" t="s">
        <v>137</v>
      </c>
    </row>
    <row r="70" spans="1:3" x14ac:dyDescent="0.25">
      <c r="A70">
        <v>68</v>
      </c>
      <c r="B70" t="s">
        <v>138</v>
      </c>
      <c r="C70" t="s">
        <v>139</v>
      </c>
    </row>
    <row r="71" spans="1:3" x14ac:dyDescent="0.25">
      <c r="A71">
        <v>69</v>
      </c>
      <c r="B71" t="s">
        <v>140</v>
      </c>
      <c r="C71" t="s">
        <v>141</v>
      </c>
    </row>
    <row r="72" spans="1:3" x14ac:dyDescent="0.25">
      <c r="A72">
        <v>70</v>
      </c>
      <c r="B72" t="s">
        <v>142</v>
      </c>
      <c r="C72" t="s">
        <v>143</v>
      </c>
    </row>
    <row r="73" spans="1:3" x14ac:dyDescent="0.25">
      <c r="A73">
        <v>71</v>
      </c>
      <c r="B73" t="s">
        <v>144</v>
      </c>
      <c r="C73" t="s">
        <v>145</v>
      </c>
    </row>
    <row r="74" spans="1:3" x14ac:dyDescent="0.25">
      <c r="A74">
        <v>72</v>
      </c>
      <c r="B74" t="s">
        <v>146</v>
      </c>
      <c r="C74" t="s">
        <v>147</v>
      </c>
    </row>
    <row r="75" spans="1:3" x14ac:dyDescent="0.25">
      <c r="A75">
        <v>73</v>
      </c>
      <c r="B75" t="s">
        <v>148</v>
      </c>
      <c r="C75" t="s">
        <v>149</v>
      </c>
    </row>
    <row r="76" spans="1:3" x14ac:dyDescent="0.25">
      <c r="A76">
        <v>74</v>
      </c>
      <c r="B76" t="s">
        <v>150</v>
      </c>
      <c r="C76" t="s">
        <v>151</v>
      </c>
    </row>
    <row r="77" spans="1:3" x14ac:dyDescent="0.25">
      <c r="A77">
        <v>75</v>
      </c>
      <c r="B77" t="s">
        <v>152</v>
      </c>
      <c r="C77" t="s">
        <v>153</v>
      </c>
    </row>
    <row r="78" spans="1:3" x14ac:dyDescent="0.25">
      <c r="A78">
        <v>76</v>
      </c>
      <c r="B78" t="s">
        <v>154</v>
      </c>
      <c r="C78" t="s">
        <v>155</v>
      </c>
    </row>
    <row r="79" spans="1:3" x14ac:dyDescent="0.25">
      <c r="A79">
        <v>77</v>
      </c>
      <c r="B79" t="s">
        <v>156</v>
      </c>
      <c r="C79" t="s">
        <v>157</v>
      </c>
    </row>
    <row r="80" spans="1:3" x14ac:dyDescent="0.25">
      <c r="A80">
        <v>78</v>
      </c>
      <c r="B80" t="s">
        <v>158</v>
      </c>
      <c r="C80" t="s">
        <v>159</v>
      </c>
    </row>
    <row r="81" spans="1:3" x14ac:dyDescent="0.25">
      <c r="A81">
        <v>79</v>
      </c>
      <c r="B81" t="s">
        <v>160</v>
      </c>
      <c r="C81" t="s">
        <v>161</v>
      </c>
    </row>
    <row r="82" spans="1:3" x14ac:dyDescent="0.25">
      <c r="A82">
        <v>80</v>
      </c>
      <c r="B82" t="s">
        <v>162</v>
      </c>
      <c r="C82" t="s">
        <v>163</v>
      </c>
    </row>
    <row r="83" spans="1:3" x14ac:dyDescent="0.25">
      <c r="A83">
        <v>81</v>
      </c>
      <c r="B83" t="s">
        <v>164</v>
      </c>
      <c r="C83" t="s">
        <v>165</v>
      </c>
    </row>
    <row r="84" spans="1:3" x14ac:dyDescent="0.25">
      <c r="A84">
        <v>82</v>
      </c>
      <c r="B84" t="s">
        <v>166</v>
      </c>
      <c r="C84" t="s">
        <v>167</v>
      </c>
    </row>
    <row r="85" spans="1:3" x14ac:dyDescent="0.25">
      <c r="A85">
        <v>83</v>
      </c>
      <c r="B85" t="s">
        <v>168</v>
      </c>
      <c r="C85" t="s">
        <v>169</v>
      </c>
    </row>
    <row r="86" spans="1:3" x14ac:dyDescent="0.25">
      <c r="A86">
        <v>84</v>
      </c>
      <c r="B86" t="s">
        <v>170</v>
      </c>
      <c r="C86" t="s">
        <v>171</v>
      </c>
    </row>
    <row r="87" spans="1:3" x14ac:dyDescent="0.25">
      <c r="A87">
        <v>85</v>
      </c>
      <c r="B87" t="s">
        <v>172</v>
      </c>
      <c r="C87" t="s">
        <v>173</v>
      </c>
    </row>
    <row r="89" spans="1:3" x14ac:dyDescent="0.25">
      <c r="A89" s="18" t="s">
        <v>174</v>
      </c>
    </row>
    <row r="90" spans="1:3" x14ac:dyDescent="0.25">
      <c r="A90" s="19" t="s">
        <v>1</v>
      </c>
      <c r="B90" s="19" t="s">
        <v>175</v>
      </c>
      <c r="C90" s="19" t="s">
        <v>3</v>
      </c>
    </row>
    <row r="93" spans="1:3" x14ac:dyDescent="0.25">
      <c r="A93" s="18" t="s">
        <v>176</v>
      </c>
      <c r="B93" t="s">
        <v>177</v>
      </c>
    </row>
    <row r="94" spans="1:3" x14ac:dyDescent="0.25">
      <c r="B94" t="s">
        <v>178</v>
      </c>
    </row>
    <row r="96" spans="1:3" x14ac:dyDescent="0.25">
      <c r="B96" t="s">
        <v>179</v>
      </c>
    </row>
    <row r="97" spans="2:2" x14ac:dyDescent="0.25">
      <c r="B97" t="s">
        <v>180</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E640CA-A08A-4E15-A4ED-4EEC2F178C22}">
  <dimension ref="B1:S26"/>
  <sheetViews>
    <sheetView showGridLines="0" tabSelected="1" zoomScale="90" zoomScaleNormal="90" workbookViewId="0">
      <pane xSplit="3" ySplit="3" topLeftCell="D4" activePane="bottomRight" state="frozen"/>
      <selection pane="topRight" activeCell="D1" sqref="D1"/>
      <selection pane="bottomLeft" activeCell="A4" sqref="A4"/>
      <selection pane="bottomRight" activeCell="E14" sqref="E14"/>
    </sheetView>
  </sheetViews>
  <sheetFormatPr defaultRowHeight="15" x14ac:dyDescent="0.25"/>
  <cols>
    <col min="1" max="1" width="2.7109375" customWidth="1"/>
    <col min="2" max="2" width="31.140625" bestFit="1" customWidth="1"/>
    <col min="3" max="3" width="2" customWidth="1"/>
    <col min="4" max="4" width="36.85546875" bestFit="1" customWidth="1"/>
    <col min="5" max="5" width="15.5703125" bestFit="1" customWidth="1"/>
    <col min="6" max="6" width="14.140625" bestFit="1" customWidth="1"/>
    <col min="7" max="7" width="15.7109375" bestFit="1" customWidth="1"/>
    <col min="8" max="8" width="17.5703125" bestFit="1" customWidth="1"/>
    <col min="9" max="9" width="19.140625" bestFit="1" customWidth="1"/>
    <col min="10" max="10" width="15" customWidth="1"/>
    <col min="11" max="11" width="14.85546875" bestFit="1" customWidth="1"/>
    <col min="12" max="12" width="15.5703125" bestFit="1" customWidth="1"/>
    <col min="13" max="13" width="17.28515625" bestFit="1" customWidth="1"/>
    <col min="14" max="14" width="14" bestFit="1" customWidth="1"/>
    <col min="15" max="15" width="15.5703125" bestFit="1" customWidth="1"/>
    <col min="16" max="16" width="16.42578125" bestFit="1" customWidth="1"/>
    <col min="17" max="17" width="18.140625" bestFit="1" customWidth="1"/>
  </cols>
  <sheetData>
    <row r="1" spans="2:17" ht="26.25" x14ac:dyDescent="0.4">
      <c r="B1" s="2" t="s">
        <v>181</v>
      </c>
      <c r="D1" s="4" t="s">
        <v>182</v>
      </c>
    </row>
    <row r="2" spans="2:17" ht="18.75" x14ac:dyDescent="0.3">
      <c r="B2" s="3">
        <f>MAX(data[[#All],[Rel_D]])</f>
        <v>44606</v>
      </c>
    </row>
    <row r="3" spans="2:17" ht="32.25" customHeight="1" x14ac:dyDescent="0.25"/>
    <row r="5" spans="2:17" ht="45" x14ac:dyDescent="0.25">
      <c r="D5" s="11" t="s">
        <v>183</v>
      </c>
      <c r="E5" s="11" t="s">
        <v>184</v>
      </c>
      <c r="F5" s="11" t="s">
        <v>185</v>
      </c>
      <c r="G5" s="12" t="s">
        <v>186</v>
      </c>
      <c r="H5" s="11" t="s">
        <v>187</v>
      </c>
      <c r="I5" s="12" t="s">
        <v>186</v>
      </c>
      <c r="J5" s="10" t="s">
        <v>188</v>
      </c>
      <c r="K5" s="13" t="s">
        <v>189</v>
      </c>
      <c r="L5" s="10" t="s">
        <v>134</v>
      </c>
      <c r="M5" s="12" t="s">
        <v>190</v>
      </c>
      <c r="N5" s="11" t="s">
        <v>142</v>
      </c>
      <c r="O5" s="12" t="s">
        <v>191</v>
      </c>
      <c r="P5" s="11" t="s">
        <v>192</v>
      </c>
      <c r="Q5" s="11" t="s">
        <v>193</v>
      </c>
    </row>
    <row r="6" spans="2:17" hidden="1" x14ac:dyDescent="0.25">
      <c r="D6" s="5" t="s">
        <v>194</v>
      </c>
      <c r="E6" t="s">
        <v>195</v>
      </c>
      <c r="F6" t="s">
        <v>196</v>
      </c>
      <c r="G6" t="s">
        <v>197</v>
      </c>
      <c r="H6" t="s">
        <v>198</v>
      </c>
      <c r="I6" t="s">
        <v>199</v>
      </c>
      <c r="J6" t="s">
        <v>200</v>
      </c>
      <c r="K6" t="s">
        <v>201</v>
      </c>
      <c r="L6" t="s">
        <v>202</v>
      </c>
      <c r="M6" t="s">
        <v>203</v>
      </c>
      <c r="N6" t="s">
        <v>204</v>
      </c>
      <c r="O6" t="s">
        <v>205</v>
      </c>
      <c r="P6" t="s">
        <v>206</v>
      </c>
      <c r="Q6" t="s">
        <v>207</v>
      </c>
    </row>
    <row r="7" spans="2:17" x14ac:dyDescent="0.25">
      <c r="D7" s="6" t="s">
        <v>434</v>
      </c>
      <c r="E7" s="20">
        <v>208069</v>
      </c>
      <c r="F7" s="20">
        <v>136371</v>
      </c>
      <c r="G7" s="9">
        <v>0.65541238723692619</v>
      </c>
      <c r="H7" s="20">
        <v>82426</v>
      </c>
      <c r="I7" s="9">
        <v>0.6044246943998357</v>
      </c>
      <c r="J7" s="20">
        <v>3</v>
      </c>
      <c r="K7" s="9">
        <v>2.1998812064148536E-5</v>
      </c>
      <c r="L7" s="20">
        <v>4151</v>
      </c>
      <c r="M7" s="9">
        <v>3.0439022959426857E-2</v>
      </c>
      <c r="N7" s="20">
        <v>13975</v>
      </c>
      <c r="O7" s="9">
        <v>0.1024777995321586</v>
      </c>
      <c r="P7" s="20">
        <v>44095</v>
      </c>
      <c r="Q7" s="9">
        <v>0.3233458726562099</v>
      </c>
    </row>
    <row r="8" spans="2:17" x14ac:dyDescent="0.25">
      <c r="D8" s="6" t="s">
        <v>449</v>
      </c>
      <c r="E8" s="20">
        <v>315609</v>
      </c>
      <c r="F8" s="20">
        <v>202601</v>
      </c>
      <c r="G8" s="9">
        <v>0.64193670015747328</v>
      </c>
      <c r="H8" s="20">
        <v>136554</v>
      </c>
      <c r="I8" s="9">
        <v>0.67400457055986895</v>
      </c>
      <c r="J8" s="20">
        <v>7</v>
      </c>
      <c r="K8" s="9">
        <v>3.455066855543655E-5</v>
      </c>
      <c r="L8" s="20">
        <v>17662</v>
      </c>
      <c r="M8" s="9">
        <v>8.7176272575160044E-2</v>
      </c>
      <c r="N8" s="20">
        <v>68909</v>
      </c>
      <c r="O8" s="9">
        <v>0.340121717069511</v>
      </c>
      <c r="P8" s="20">
        <v>13510</v>
      </c>
      <c r="Q8" s="9">
        <v>6.6682790311992535E-2</v>
      </c>
    </row>
    <row r="9" spans="2:17" x14ac:dyDescent="0.25">
      <c r="D9" s="6" t="s">
        <v>452</v>
      </c>
      <c r="E9" s="20">
        <v>282552</v>
      </c>
      <c r="F9" s="20">
        <v>225998</v>
      </c>
      <c r="G9" s="9">
        <v>0.79984569212038847</v>
      </c>
      <c r="H9" s="20">
        <v>175705</v>
      </c>
      <c r="I9" s="9">
        <v>0.77746263241267621</v>
      </c>
      <c r="J9" s="20">
        <v>3</v>
      </c>
      <c r="K9" s="9">
        <v>1.3274453756227932E-5</v>
      </c>
      <c r="L9" s="20">
        <v>5222</v>
      </c>
      <c r="M9" s="9">
        <v>2.3106399171674084E-2</v>
      </c>
      <c r="N9" s="20">
        <v>17449</v>
      </c>
      <c r="O9" s="9">
        <v>7.7208647864140389E-2</v>
      </c>
      <c r="P9" s="20">
        <v>25323</v>
      </c>
      <c r="Q9" s="9">
        <v>0.11204966415631996</v>
      </c>
    </row>
    <row r="10" spans="2:17" x14ac:dyDescent="0.25">
      <c r="D10" s="6" t="s">
        <v>405</v>
      </c>
      <c r="E10" s="20">
        <v>401011</v>
      </c>
      <c r="F10" s="20">
        <v>248043</v>
      </c>
      <c r="G10" s="9">
        <v>0.61854412971215256</v>
      </c>
      <c r="H10" s="20">
        <v>150006</v>
      </c>
      <c r="I10" s="9">
        <v>0.60475804598396243</v>
      </c>
      <c r="J10" s="20">
        <v>9</v>
      </c>
      <c r="K10" s="9">
        <v>3.6284031397781836E-5</v>
      </c>
      <c r="L10" s="20">
        <v>10957</v>
      </c>
      <c r="M10" s="9">
        <v>4.4173792447277288E-2</v>
      </c>
      <c r="N10" s="20">
        <v>46811</v>
      </c>
      <c r="O10" s="9">
        <v>0.18872131041795173</v>
      </c>
      <c r="P10" s="20">
        <v>76217</v>
      </c>
      <c r="Q10" s="9">
        <v>0.30727333567163756</v>
      </c>
    </row>
    <row r="11" spans="2:17" x14ac:dyDescent="0.25">
      <c r="D11" s="6" t="s">
        <v>475</v>
      </c>
      <c r="E11" s="20">
        <v>324603</v>
      </c>
      <c r="F11" s="20">
        <v>233587</v>
      </c>
      <c r="G11" s="9">
        <v>0.71960825993598332</v>
      </c>
      <c r="H11" s="20">
        <v>158746</v>
      </c>
      <c r="I11" s="9">
        <v>0.67960117643533247</v>
      </c>
      <c r="J11" s="20">
        <v>2</v>
      </c>
      <c r="K11" s="9">
        <v>8.5621203234769057E-6</v>
      </c>
      <c r="L11" s="20">
        <v>5725</v>
      </c>
      <c r="M11" s="9">
        <v>2.4509069425952643E-2</v>
      </c>
      <c r="N11" s="20">
        <v>44660</v>
      </c>
      <c r="O11" s="9">
        <v>0.19119214682323932</v>
      </c>
      <c r="P11" s="20">
        <v>29167</v>
      </c>
      <c r="Q11" s="9">
        <v>0.12486568173742546</v>
      </c>
    </row>
    <row r="12" spans="2:17" x14ac:dyDescent="0.25">
      <c r="D12" s="6" t="s">
        <v>676</v>
      </c>
      <c r="E12" s="20">
        <v>349237</v>
      </c>
      <c r="F12" s="20">
        <v>225547</v>
      </c>
      <c r="G12" s="9">
        <v>0.64582790483253494</v>
      </c>
      <c r="H12" s="20">
        <v>143498</v>
      </c>
      <c r="I12" s="9">
        <v>0.63622216212142035</v>
      </c>
      <c r="J12" s="20">
        <v>2</v>
      </c>
      <c r="K12" s="9">
        <v>8.8673314209455241E-6</v>
      </c>
      <c r="L12" s="20">
        <v>7432</v>
      </c>
      <c r="M12" s="9">
        <v>3.2951003560233567E-2</v>
      </c>
      <c r="N12" s="20">
        <v>72606</v>
      </c>
      <c r="O12" s="9">
        <v>0.32191073257458536</v>
      </c>
      <c r="P12" s="20">
        <v>22184</v>
      </c>
      <c r="Q12" s="9">
        <v>9.835644012112775E-2</v>
      </c>
    </row>
    <row r="13" spans="2:17" x14ac:dyDescent="0.25">
      <c r="D13" s="6" t="s">
        <v>501</v>
      </c>
      <c r="E13" s="20">
        <v>308716</v>
      </c>
      <c r="F13" s="20">
        <v>204890</v>
      </c>
      <c r="G13" s="9">
        <v>0.66368442192824473</v>
      </c>
      <c r="H13" s="20">
        <v>135163</v>
      </c>
      <c r="I13" s="9">
        <v>0.65968568500170821</v>
      </c>
      <c r="J13" s="20">
        <v>2</v>
      </c>
      <c r="K13" s="9">
        <v>9.7613353506759718E-6</v>
      </c>
      <c r="L13" s="20">
        <v>7088</v>
      </c>
      <c r="M13" s="9">
        <v>3.4594172482795643E-2</v>
      </c>
      <c r="N13" s="20">
        <v>53485</v>
      </c>
      <c r="O13" s="9">
        <v>0.26104251061545219</v>
      </c>
      <c r="P13" s="20">
        <v>32683</v>
      </c>
      <c r="Q13" s="9">
        <v>0.15951486163307141</v>
      </c>
    </row>
    <row r="14" spans="2:17" x14ac:dyDescent="0.25">
      <c r="D14" s="6" t="s">
        <v>208</v>
      </c>
      <c r="E14" s="20">
        <v>2189797</v>
      </c>
      <c r="F14" s="20">
        <v>1477037</v>
      </c>
      <c r="G14" s="9">
        <v>0.67450864166861124</v>
      </c>
      <c r="H14" s="20">
        <v>982098</v>
      </c>
      <c r="I14" s="9">
        <v>0.66491089932073466</v>
      </c>
      <c r="J14" s="20">
        <v>28</v>
      </c>
      <c r="K14" s="9">
        <v>1.8956871087183328E-5</v>
      </c>
      <c r="L14" s="20">
        <v>58237</v>
      </c>
      <c r="M14" s="9">
        <v>3.9428260768010551E-2</v>
      </c>
      <c r="N14" s="20">
        <v>317895</v>
      </c>
      <c r="O14" s="9">
        <v>0.21522480479500514</v>
      </c>
      <c r="P14" s="20">
        <v>243179</v>
      </c>
      <c r="Q14" s="9">
        <v>0.16463974836107695</v>
      </c>
    </row>
    <row r="17" spans="18:19" x14ac:dyDescent="0.25">
      <c r="R17" s="17"/>
      <c r="S17" s="17"/>
    </row>
    <row r="18" spans="18:19" x14ac:dyDescent="0.25">
      <c r="R18" s="17"/>
      <c r="S18" s="17"/>
    </row>
    <row r="19" spans="18:19" x14ac:dyDescent="0.25">
      <c r="R19" s="17"/>
      <c r="S19" s="17"/>
    </row>
    <row r="20" spans="18:19" x14ac:dyDescent="0.25">
      <c r="R20" s="17"/>
      <c r="S20" s="17"/>
    </row>
    <row r="21" spans="18:19" x14ac:dyDescent="0.25">
      <c r="R21" s="17"/>
      <c r="S21" s="17"/>
    </row>
    <row r="22" spans="18:19" x14ac:dyDescent="0.25">
      <c r="R22" s="17"/>
      <c r="S22" s="17"/>
    </row>
    <row r="23" spans="18:19" hidden="1" x14ac:dyDescent="0.25">
      <c r="R23" s="17"/>
      <c r="S23" s="17"/>
    </row>
    <row r="24" spans="18:19" x14ac:dyDescent="0.25">
      <c r="R24" s="17"/>
      <c r="S24" s="17"/>
    </row>
    <row r="25" spans="18:19" x14ac:dyDescent="0.25">
      <c r="R25" s="17"/>
      <c r="S25" s="17"/>
    </row>
    <row r="26" spans="18:19" x14ac:dyDescent="0.25">
      <c r="R26" s="17"/>
      <c r="S26" s="17"/>
    </row>
  </sheetData>
  <sheetProtection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Q349"/>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1.42578125" customWidth="1"/>
    <col min="7" max="7" width="11.140625" customWidth="1"/>
    <col min="8" max="8" width="17.5703125" customWidth="1"/>
    <col min="9" max="9" width="10.140625" customWidth="1"/>
    <col min="10" max="10" width="16.85546875" customWidth="1"/>
    <col min="11" max="11" width="15.140625" customWidth="1"/>
    <col min="12" max="12" width="16.5703125" customWidth="1"/>
    <col min="13" max="13" width="14.7109375" customWidth="1"/>
    <col min="14" max="14" width="18.7109375" customWidth="1"/>
    <col min="15" max="15" width="14.7109375" customWidth="1"/>
    <col min="16" max="16" width="11" customWidth="1"/>
    <col min="17" max="17" width="13" customWidth="1"/>
  </cols>
  <sheetData>
    <row r="1" spans="2:4" ht="26.25" x14ac:dyDescent="0.4">
      <c r="B1" s="2" t="s">
        <v>181</v>
      </c>
      <c r="D1" s="4" t="s">
        <v>182</v>
      </c>
    </row>
    <row r="2" spans="2:4" ht="18.75" x14ac:dyDescent="0.3">
      <c r="B2" s="3">
        <f>MAX(data[[#All],[Rel_D]])</f>
        <v>44606</v>
      </c>
    </row>
    <row r="3" spans="2:4" ht="32.25" customHeight="1" x14ac:dyDescent="0.25"/>
    <row r="21" spans="4:17" ht="45" x14ac:dyDescent="0.25">
      <c r="D21" s="10"/>
      <c r="E21" s="11" t="s">
        <v>209</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01 Adults aged 12 yrs or over who are immunosuppressed",$D$23)</f>
        <v>31176</v>
      </c>
      <c r="F22" s="15">
        <f>GETPIVOTDATA("Sum of 01f Second Vaccination",$D$23)</f>
        <v>25904</v>
      </c>
      <c r="G22" s="16">
        <f>GETPIVOTDATA("Sum of 01f%",$D$23)</f>
        <v>0.83089556068770853</v>
      </c>
      <c r="H22" s="15">
        <f>GETPIVOTDATA("Sum of 01a Vaccinated (Booster)",$D$23)</f>
        <v>20750</v>
      </c>
      <c r="I22" s="16">
        <f>GETPIVOTDATA("Sum of 01a%",$D$23)</f>
        <v>0.80103458925262505</v>
      </c>
      <c r="J22" s="15">
        <f>GETPIVOTDATA("Sum of 01b Contraindicated (inc allergies, exclu vaccinated)",$D$23)</f>
        <v>1</v>
      </c>
      <c r="K22" s="16">
        <f>GETPIVOTDATA("Sum of 01b%",$D$23)</f>
        <v>3.8604076590487958E-5</v>
      </c>
      <c r="L22" s="15">
        <f>GETPIVOTDATA("Sum of 01c Declined (excl vaccinated or contraindicated)",$D$23)</f>
        <v>1455</v>
      </c>
      <c r="M22" s="16">
        <f>GETPIVOTDATA("Sum of 01c%",$D$23)</f>
        <v>5.6168931439159978E-2</v>
      </c>
      <c r="N22" s="15">
        <f>GETPIVOTDATA("Sum of 01d Invited no outcome (excl vac, contr, decl)",$D$23)</f>
        <v>2093</v>
      </c>
      <c r="O22" s="16">
        <f>GETPIVOTDATA("Sum of 01d%",$D$23)</f>
        <v>8.0798332303891288E-2</v>
      </c>
      <c r="P22" s="15">
        <f>GETPIVOTDATA("Sum of 01e No contact coded [CALL]",$D$23)</f>
        <v>646</v>
      </c>
      <c r="Q22" s="16">
        <f>GETPIVOTDATA("Sum of 01e%",$D$23)</f>
        <v>2.4938233477455218E-2</v>
      </c>
    </row>
    <row r="23" spans="4:17" hidden="1" x14ac:dyDescent="0.25">
      <c r="D23" s="5" t="s">
        <v>194</v>
      </c>
      <c r="E23" t="s">
        <v>211</v>
      </c>
      <c r="F23" t="s">
        <v>212</v>
      </c>
      <c r="G23" t="s">
        <v>213</v>
      </c>
      <c r="H23" t="s">
        <v>214</v>
      </c>
      <c r="I23" t="s">
        <v>215</v>
      </c>
      <c r="J23" t="s">
        <v>216</v>
      </c>
      <c r="K23" t="s">
        <v>217</v>
      </c>
      <c r="L23" t="s">
        <v>218</v>
      </c>
      <c r="M23" t="s">
        <v>219</v>
      </c>
      <c r="N23" t="s">
        <v>220</v>
      </c>
      <c r="O23" t="s">
        <v>221</v>
      </c>
      <c r="P23" t="s">
        <v>222</v>
      </c>
      <c r="Q23" t="s">
        <v>223</v>
      </c>
    </row>
    <row r="24" spans="4:17" x14ac:dyDescent="0.25">
      <c r="D24" s="6" t="s">
        <v>434</v>
      </c>
      <c r="E24" s="20">
        <v>2973</v>
      </c>
      <c r="F24" s="20">
        <v>2454</v>
      </c>
      <c r="G24" s="9">
        <v>0.8254288597376388</v>
      </c>
      <c r="H24" s="20">
        <v>1855</v>
      </c>
      <c r="I24" s="9">
        <v>0.75590872045639768</v>
      </c>
      <c r="J24" s="20">
        <v>0</v>
      </c>
      <c r="K24" s="9">
        <v>0</v>
      </c>
      <c r="L24" s="20">
        <v>83</v>
      </c>
      <c r="M24" s="9">
        <v>3.3822330888345561E-2</v>
      </c>
      <c r="N24" s="20">
        <v>153</v>
      </c>
      <c r="O24" s="9">
        <v>6.2347188264058682E-2</v>
      </c>
      <c r="P24" s="20">
        <v>185</v>
      </c>
      <c r="Q24" s="9">
        <v>7.5387123064384678E-2</v>
      </c>
    </row>
    <row r="25" spans="4:17" x14ac:dyDescent="0.25">
      <c r="D25" s="7" t="s">
        <v>447</v>
      </c>
      <c r="E25" s="20">
        <v>461</v>
      </c>
      <c r="F25" s="20">
        <v>376</v>
      </c>
      <c r="G25" s="9">
        <v>0.81561822125813443</v>
      </c>
      <c r="H25" s="20">
        <v>297</v>
      </c>
      <c r="I25" s="9">
        <v>0.78989361702127658</v>
      </c>
      <c r="J25" s="20">
        <v>0</v>
      </c>
      <c r="K25" s="9">
        <v>0</v>
      </c>
      <c r="L25" s="20">
        <v>8</v>
      </c>
      <c r="M25" s="9">
        <v>2.1276595744680851E-2</v>
      </c>
      <c r="N25" s="20">
        <v>21</v>
      </c>
      <c r="O25" s="9">
        <v>5.5851063829787231E-2</v>
      </c>
      <c r="P25" s="20">
        <v>33</v>
      </c>
      <c r="Q25" s="9">
        <v>8.7765957446808512E-2</v>
      </c>
    </row>
    <row r="26" spans="4:17" x14ac:dyDescent="0.25">
      <c r="D26" s="8" t="s">
        <v>515</v>
      </c>
      <c r="E26" s="20">
        <v>95</v>
      </c>
      <c r="F26" s="20">
        <v>77</v>
      </c>
      <c r="G26" s="9">
        <v>0.81052631578947365</v>
      </c>
      <c r="H26" s="20">
        <v>66</v>
      </c>
      <c r="I26" s="9">
        <v>0.8571428571428571</v>
      </c>
      <c r="J26" s="20">
        <v>0</v>
      </c>
      <c r="K26" s="9">
        <v>0</v>
      </c>
      <c r="L26" s="20">
        <v>2</v>
      </c>
      <c r="M26" s="9">
        <v>2.5974025974025976E-2</v>
      </c>
      <c r="N26" s="20">
        <v>7</v>
      </c>
      <c r="O26" s="9">
        <v>9.0909090909090912E-2</v>
      </c>
      <c r="P26" s="20">
        <v>4</v>
      </c>
      <c r="Q26" s="9">
        <v>5.1948051948051951E-2</v>
      </c>
    </row>
    <row r="27" spans="4:17" x14ac:dyDescent="0.25">
      <c r="D27" s="8" t="s">
        <v>529</v>
      </c>
      <c r="E27" s="20">
        <v>68</v>
      </c>
      <c r="F27" s="20">
        <v>61</v>
      </c>
      <c r="G27" s="9">
        <v>0.8970588235294118</v>
      </c>
      <c r="H27" s="20">
        <v>44</v>
      </c>
      <c r="I27" s="9">
        <v>0.72131147540983609</v>
      </c>
      <c r="J27" s="20">
        <v>0</v>
      </c>
      <c r="K27" s="9">
        <v>0</v>
      </c>
      <c r="L27" s="20">
        <v>0</v>
      </c>
      <c r="M27" s="9">
        <v>0</v>
      </c>
      <c r="N27" s="20">
        <v>2</v>
      </c>
      <c r="O27" s="9">
        <v>3.2786885245901641E-2</v>
      </c>
      <c r="P27" s="20">
        <v>2</v>
      </c>
      <c r="Q27" s="9">
        <v>3.2786885245901641E-2</v>
      </c>
    </row>
    <row r="28" spans="4:17" x14ac:dyDescent="0.25">
      <c r="D28" s="8" t="s">
        <v>448</v>
      </c>
      <c r="E28" s="20">
        <v>298</v>
      </c>
      <c r="F28" s="20">
        <v>238</v>
      </c>
      <c r="G28" s="9">
        <v>0.79865771812080533</v>
      </c>
      <c r="H28" s="20">
        <v>187</v>
      </c>
      <c r="I28" s="9">
        <v>0.7857142857142857</v>
      </c>
      <c r="J28" s="20">
        <v>0</v>
      </c>
      <c r="K28" s="9">
        <v>0</v>
      </c>
      <c r="L28" s="20">
        <v>6</v>
      </c>
      <c r="M28" s="9">
        <v>2.5210084033613446E-2</v>
      </c>
      <c r="N28" s="20">
        <v>12</v>
      </c>
      <c r="O28" s="9">
        <v>5.0420168067226892E-2</v>
      </c>
      <c r="P28" s="20">
        <v>27</v>
      </c>
      <c r="Q28" s="9">
        <v>0.1134453781512605</v>
      </c>
    </row>
    <row r="29" spans="4:17" x14ac:dyDescent="0.25">
      <c r="D29" s="7" t="s">
        <v>444</v>
      </c>
      <c r="E29" s="20">
        <v>379</v>
      </c>
      <c r="F29" s="20">
        <v>309</v>
      </c>
      <c r="G29" s="9">
        <v>0.81530343007915562</v>
      </c>
      <c r="H29" s="20">
        <v>210</v>
      </c>
      <c r="I29" s="9">
        <v>0.67961165048543692</v>
      </c>
      <c r="J29" s="20">
        <v>0</v>
      </c>
      <c r="K29" s="9">
        <v>0</v>
      </c>
      <c r="L29" s="20">
        <v>18</v>
      </c>
      <c r="M29" s="9">
        <v>5.8252427184466021E-2</v>
      </c>
      <c r="N29" s="20">
        <v>29</v>
      </c>
      <c r="O29" s="9">
        <v>9.3851132686084138E-2</v>
      </c>
      <c r="P29" s="20">
        <v>11</v>
      </c>
      <c r="Q29" s="9">
        <v>3.5598705501618123E-2</v>
      </c>
    </row>
    <row r="30" spans="4:17" x14ac:dyDescent="0.25">
      <c r="D30" s="8" t="s">
        <v>516</v>
      </c>
      <c r="E30" s="20">
        <v>72</v>
      </c>
      <c r="F30" s="20">
        <v>62</v>
      </c>
      <c r="G30" s="9">
        <v>0.86111111111111116</v>
      </c>
      <c r="H30" s="20">
        <v>40</v>
      </c>
      <c r="I30" s="9">
        <v>0.64516129032258063</v>
      </c>
      <c r="J30" s="20">
        <v>0</v>
      </c>
      <c r="K30" s="9">
        <v>0</v>
      </c>
      <c r="L30" s="20">
        <v>3</v>
      </c>
      <c r="M30" s="9">
        <v>4.8387096774193547E-2</v>
      </c>
      <c r="N30" s="20">
        <v>4</v>
      </c>
      <c r="O30" s="9">
        <v>6.4516129032258063E-2</v>
      </c>
      <c r="P30" s="20">
        <v>2</v>
      </c>
      <c r="Q30" s="9">
        <v>3.2258064516129031E-2</v>
      </c>
    </row>
    <row r="31" spans="4:17" x14ac:dyDescent="0.25">
      <c r="D31" s="8" t="s">
        <v>517</v>
      </c>
      <c r="E31" s="20">
        <v>76</v>
      </c>
      <c r="F31" s="20">
        <v>63</v>
      </c>
      <c r="G31" s="9">
        <v>0.82894736842105265</v>
      </c>
      <c r="H31" s="20">
        <v>46</v>
      </c>
      <c r="I31" s="9">
        <v>0.73015873015873012</v>
      </c>
      <c r="J31" s="20">
        <v>0</v>
      </c>
      <c r="K31" s="9">
        <v>0</v>
      </c>
      <c r="L31" s="20">
        <v>0</v>
      </c>
      <c r="M31" s="9">
        <v>0</v>
      </c>
      <c r="N31" s="20">
        <v>5</v>
      </c>
      <c r="O31" s="9">
        <v>7.9365079365079361E-2</v>
      </c>
      <c r="P31" s="20">
        <v>7</v>
      </c>
      <c r="Q31" s="9">
        <v>0.1111111111111111</v>
      </c>
    </row>
    <row r="32" spans="4:17" x14ac:dyDescent="0.25">
      <c r="D32" s="8" t="s">
        <v>524</v>
      </c>
      <c r="E32" s="20">
        <v>69</v>
      </c>
      <c r="F32" s="20">
        <v>55</v>
      </c>
      <c r="G32" s="9">
        <v>0.79710144927536231</v>
      </c>
      <c r="H32" s="20">
        <v>37</v>
      </c>
      <c r="I32" s="9">
        <v>0.67272727272727273</v>
      </c>
      <c r="J32" s="20">
        <v>0</v>
      </c>
      <c r="K32" s="9">
        <v>0</v>
      </c>
      <c r="L32" s="20">
        <v>8</v>
      </c>
      <c r="M32" s="9">
        <v>0.14545454545454545</v>
      </c>
      <c r="N32" s="20">
        <v>2</v>
      </c>
      <c r="O32" s="9">
        <v>3.6363636363636362E-2</v>
      </c>
      <c r="P32" s="20">
        <v>1</v>
      </c>
      <c r="Q32" s="9">
        <v>1.8181818181818181E-2</v>
      </c>
    </row>
    <row r="33" spans="4:17" x14ac:dyDescent="0.25">
      <c r="D33" s="8" t="s">
        <v>445</v>
      </c>
      <c r="E33" s="20">
        <v>162</v>
      </c>
      <c r="F33" s="20">
        <v>129</v>
      </c>
      <c r="G33" s="9">
        <v>0.79629629629629628</v>
      </c>
      <c r="H33" s="20">
        <v>87</v>
      </c>
      <c r="I33" s="9">
        <v>0.67441860465116277</v>
      </c>
      <c r="J33" s="20">
        <v>0</v>
      </c>
      <c r="K33" s="9">
        <v>0</v>
      </c>
      <c r="L33" s="20">
        <v>7</v>
      </c>
      <c r="M33" s="9">
        <v>5.4263565891472867E-2</v>
      </c>
      <c r="N33" s="20">
        <v>18</v>
      </c>
      <c r="O33" s="9">
        <v>0.13953488372093023</v>
      </c>
      <c r="P33" s="20">
        <v>1</v>
      </c>
      <c r="Q33" s="9">
        <v>7.7519379844961239E-3</v>
      </c>
    </row>
    <row r="34" spans="4:17" x14ac:dyDescent="0.25">
      <c r="D34" s="7" t="s">
        <v>437</v>
      </c>
      <c r="E34" s="20">
        <v>511</v>
      </c>
      <c r="F34" s="20">
        <v>437</v>
      </c>
      <c r="G34" s="9">
        <v>0.85518590998043054</v>
      </c>
      <c r="H34" s="20">
        <v>330</v>
      </c>
      <c r="I34" s="9">
        <v>0.75514874141876431</v>
      </c>
      <c r="J34" s="20">
        <v>0</v>
      </c>
      <c r="K34" s="9">
        <v>0</v>
      </c>
      <c r="L34" s="20">
        <v>10</v>
      </c>
      <c r="M34" s="9">
        <v>2.2883295194508008E-2</v>
      </c>
      <c r="N34" s="20">
        <v>17</v>
      </c>
      <c r="O34" s="9">
        <v>3.8901601830663615E-2</v>
      </c>
      <c r="P34" s="20">
        <v>33</v>
      </c>
      <c r="Q34" s="9">
        <v>7.5514874141876437E-2</v>
      </c>
    </row>
    <row r="35" spans="4:17" x14ac:dyDescent="0.25">
      <c r="D35" s="8" t="s">
        <v>438</v>
      </c>
      <c r="E35" s="20">
        <v>70</v>
      </c>
      <c r="F35" s="20">
        <v>60</v>
      </c>
      <c r="G35" s="9">
        <v>0.8571428571428571</v>
      </c>
      <c r="H35" s="20">
        <v>51</v>
      </c>
      <c r="I35" s="9">
        <v>0.85</v>
      </c>
      <c r="J35" s="20">
        <v>0</v>
      </c>
      <c r="K35" s="9">
        <v>0</v>
      </c>
      <c r="L35" s="20">
        <v>1</v>
      </c>
      <c r="M35" s="9">
        <v>1.6666666666666666E-2</v>
      </c>
      <c r="N35" s="20">
        <v>0</v>
      </c>
      <c r="O35" s="9">
        <v>0</v>
      </c>
      <c r="P35" s="20">
        <v>8</v>
      </c>
      <c r="Q35" s="9">
        <v>0.13333333333333333</v>
      </c>
    </row>
    <row r="36" spans="4:17" x14ac:dyDescent="0.25">
      <c r="D36" s="8" t="s">
        <v>520</v>
      </c>
      <c r="E36" s="20">
        <v>59</v>
      </c>
      <c r="F36" s="20">
        <v>55</v>
      </c>
      <c r="G36" s="9">
        <v>0.93220338983050843</v>
      </c>
      <c r="H36" s="20">
        <v>43</v>
      </c>
      <c r="I36" s="9">
        <v>0.78181818181818186</v>
      </c>
      <c r="J36" s="20">
        <v>0</v>
      </c>
      <c r="K36" s="9">
        <v>0</v>
      </c>
      <c r="L36" s="20">
        <v>0</v>
      </c>
      <c r="M36" s="9">
        <v>0</v>
      </c>
      <c r="N36" s="20">
        <v>1</v>
      </c>
      <c r="O36" s="9">
        <v>1.8181818181818181E-2</v>
      </c>
      <c r="P36" s="20">
        <v>2</v>
      </c>
      <c r="Q36" s="9">
        <v>3.6363636363636362E-2</v>
      </c>
    </row>
    <row r="37" spans="4:17" x14ac:dyDescent="0.25">
      <c r="D37" s="8" t="s">
        <v>525</v>
      </c>
      <c r="E37" s="20">
        <v>48</v>
      </c>
      <c r="F37" s="20">
        <v>42</v>
      </c>
      <c r="G37" s="9">
        <v>0.875</v>
      </c>
      <c r="H37" s="20">
        <v>27</v>
      </c>
      <c r="I37" s="9">
        <v>0.6428571428571429</v>
      </c>
      <c r="J37" s="20">
        <v>0</v>
      </c>
      <c r="K37" s="9">
        <v>0</v>
      </c>
      <c r="L37" s="20">
        <v>3</v>
      </c>
      <c r="M37" s="9">
        <v>7.1428571428571425E-2</v>
      </c>
      <c r="N37" s="20">
        <v>0</v>
      </c>
      <c r="O37" s="9">
        <v>0</v>
      </c>
      <c r="P37" s="20">
        <v>1</v>
      </c>
      <c r="Q37" s="9">
        <v>2.3809523809523808E-2</v>
      </c>
    </row>
    <row r="38" spans="4:17" x14ac:dyDescent="0.25">
      <c r="D38" s="8" t="s">
        <v>526</v>
      </c>
      <c r="E38" s="20">
        <v>66</v>
      </c>
      <c r="F38" s="20">
        <v>54</v>
      </c>
      <c r="G38" s="9">
        <v>0.81818181818181823</v>
      </c>
      <c r="H38" s="20">
        <v>44</v>
      </c>
      <c r="I38" s="9">
        <v>0.81481481481481477</v>
      </c>
      <c r="J38" s="20">
        <v>0</v>
      </c>
      <c r="K38" s="9">
        <v>0</v>
      </c>
      <c r="L38" s="20">
        <v>2</v>
      </c>
      <c r="M38" s="9">
        <v>3.7037037037037035E-2</v>
      </c>
      <c r="N38" s="20">
        <v>5</v>
      </c>
      <c r="O38" s="9">
        <v>9.2592592592592587E-2</v>
      </c>
      <c r="P38" s="20">
        <v>3</v>
      </c>
      <c r="Q38" s="9">
        <v>5.5555555555555552E-2</v>
      </c>
    </row>
    <row r="39" spans="4:17" x14ac:dyDescent="0.25">
      <c r="D39" s="8" t="s">
        <v>530</v>
      </c>
      <c r="E39" s="20">
        <v>65</v>
      </c>
      <c r="F39" s="20">
        <v>54</v>
      </c>
      <c r="G39" s="9">
        <v>0.83076923076923082</v>
      </c>
      <c r="H39" s="20">
        <v>44</v>
      </c>
      <c r="I39" s="9">
        <v>0.81481481481481477</v>
      </c>
      <c r="J39" s="20">
        <v>0</v>
      </c>
      <c r="K39" s="9">
        <v>0</v>
      </c>
      <c r="L39" s="20">
        <v>0</v>
      </c>
      <c r="M39" s="9">
        <v>0</v>
      </c>
      <c r="N39" s="20">
        <v>6</v>
      </c>
      <c r="O39" s="9">
        <v>0.1111111111111111</v>
      </c>
      <c r="P39" s="20">
        <v>3</v>
      </c>
      <c r="Q39" s="9">
        <v>5.5555555555555552E-2</v>
      </c>
    </row>
    <row r="40" spans="4:17" x14ac:dyDescent="0.25">
      <c r="D40" s="8" t="s">
        <v>532</v>
      </c>
      <c r="E40" s="20">
        <v>133</v>
      </c>
      <c r="F40" s="20">
        <v>116</v>
      </c>
      <c r="G40" s="9">
        <v>0.8721804511278195</v>
      </c>
      <c r="H40" s="20">
        <v>82</v>
      </c>
      <c r="I40" s="9">
        <v>0.7068965517241379</v>
      </c>
      <c r="J40" s="20">
        <v>0</v>
      </c>
      <c r="K40" s="9">
        <v>0</v>
      </c>
      <c r="L40" s="20">
        <v>1</v>
      </c>
      <c r="M40" s="9">
        <v>8.6206896551724137E-3</v>
      </c>
      <c r="N40" s="20">
        <v>4</v>
      </c>
      <c r="O40" s="9">
        <v>3.4482758620689655E-2</v>
      </c>
      <c r="P40" s="20">
        <v>9</v>
      </c>
      <c r="Q40" s="9">
        <v>7.7586206896551727E-2</v>
      </c>
    </row>
    <row r="41" spans="4:17" x14ac:dyDescent="0.25">
      <c r="D41" s="8" t="s">
        <v>534</v>
      </c>
      <c r="E41" s="20">
        <v>70</v>
      </c>
      <c r="F41" s="20">
        <v>56</v>
      </c>
      <c r="G41" s="9">
        <v>0.8</v>
      </c>
      <c r="H41" s="20">
        <v>39</v>
      </c>
      <c r="I41" s="9">
        <v>0.6964285714285714</v>
      </c>
      <c r="J41" s="20">
        <v>0</v>
      </c>
      <c r="K41" s="9">
        <v>0</v>
      </c>
      <c r="L41" s="20">
        <v>3</v>
      </c>
      <c r="M41" s="9">
        <v>5.3571428571428568E-2</v>
      </c>
      <c r="N41" s="20">
        <v>1</v>
      </c>
      <c r="O41" s="9">
        <v>1.7857142857142856E-2</v>
      </c>
      <c r="P41" s="20">
        <v>7</v>
      </c>
      <c r="Q41" s="9">
        <v>0.125</v>
      </c>
    </row>
    <row r="42" spans="4:17" x14ac:dyDescent="0.25">
      <c r="D42" s="7" t="s">
        <v>442</v>
      </c>
      <c r="E42" s="20">
        <v>614</v>
      </c>
      <c r="F42" s="20">
        <v>490</v>
      </c>
      <c r="G42" s="9">
        <v>0.79804560260586321</v>
      </c>
      <c r="H42" s="20">
        <v>379</v>
      </c>
      <c r="I42" s="9">
        <v>0.77346938775510199</v>
      </c>
      <c r="J42" s="20">
        <v>0</v>
      </c>
      <c r="K42" s="9">
        <v>0</v>
      </c>
      <c r="L42" s="20">
        <v>20</v>
      </c>
      <c r="M42" s="9">
        <v>4.0816326530612242E-2</v>
      </c>
      <c r="N42" s="20">
        <v>38</v>
      </c>
      <c r="O42" s="9">
        <v>7.7551020408163265E-2</v>
      </c>
      <c r="P42" s="20">
        <v>46</v>
      </c>
      <c r="Q42" s="9">
        <v>9.3877551020408165E-2</v>
      </c>
    </row>
    <row r="43" spans="4:17" x14ac:dyDescent="0.25">
      <c r="D43" s="8" t="s">
        <v>519</v>
      </c>
      <c r="E43" s="20">
        <v>28</v>
      </c>
      <c r="F43" s="20">
        <v>26</v>
      </c>
      <c r="G43" s="9">
        <v>0.9285714285714286</v>
      </c>
      <c r="H43" s="20">
        <v>21</v>
      </c>
      <c r="I43" s="9">
        <v>0.80769230769230771</v>
      </c>
      <c r="J43" s="20">
        <v>0</v>
      </c>
      <c r="K43" s="9">
        <v>0</v>
      </c>
      <c r="L43" s="20">
        <v>0</v>
      </c>
      <c r="M43" s="9">
        <v>0</v>
      </c>
      <c r="N43" s="20">
        <v>0</v>
      </c>
      <c r="O43" s="9">
        <v>0</v>
      </c>
      <c r="P43" s="20">
        <v>1</v>
      </c>
      <c r="Q43" s="9">
        <v>3.8461538461538464E-2</v>
      </c>
    </row>
    <row r="44" spans="4:17" x14ac:dyDescent="0.25">
      <c r="D44" s="8" t="s">
        <v>521</v>
      </c>
      <c r="E44" s="20">
        <v>47</v>
      </c>
      <c r="F44" s="20">
        <v>40</v>
      </c>
      <c r="G44" s="9">
        <v>0.85106382978723405</v>
      </c>
      <c r="H44" s="20">
        <v>34</v>
      </c>
      <c r="I44" s="9">
        <v>0.85</v>
      </c>
      <c r="J44" s="20">
        <v>0</v>
      </c>
      <c r="K44" s="9">
        <v>0</v>
      </c>
      <c r="L44" s="20">
        <v>5</v>
      </c>
      <c r="M44" s="9">
        <v>0.125</v>
      </c>
      <c r="N44" s="20">
        <v>1</v>
      </c>
      <c r="O44" s="9">
        <v>2.5000000000000001E-2</v>
      </c>
      <c r="P44" s="20">
        <v>0</v>
      </c>
      <c r="Q44" s="9">
        <v>0</v>
      </c>
    </row>
    <row r="45" spans="4:17" x14ac:dyDescent="0.25">
      <c r="D45" s="8" t="s">
        <v>522</v>
      </c>
      <c r="E45" s="20">
        <v>98</v>
      </c>
      <c r="F45" s="20">
        <v>84</v>
      </c>
      <c r="G45" s="9">
        <v>0.8571428571428571</v>
      </c>
      <c r="H45" s="20">
        <v>62</v>
      </c>
      <c r="I45" s="9">
        <v>0.73809523809523814</v>
      </c>
      <c r="J45" s="20">
        <v>0</v>
      </c>
      <c r="K45" s="9">
        <v>0</v>
      </c>
      <c r="L45" s="20">
        <v>0</v>
      </c>
      <c r="M45" s="9">
        <v>0</v>
      </c>
      <c r="N45" s="20">
        <v>8</v>
      </c>
      <c r="O45" s="9">
        <v>9.5238095238095233E-2</v>
      </c>
      <c r="P45" s="20">
        <v>3</v>
      </c>
      <c r="Q45" s="9">
        <v>3.5714285714285712E-2</v>
      </c>
    </row>
    <row r="46" spans="4:17" x14ac:dyDescent="0.25">
      <c r="D46" s="8" t="s">
        <v>523</v>
      </c>
      <c r="E46" s="20">
        <v>68</v>
      </c>
      <c r="F46" s="20">
        <v>50</v>
      </c>
      <c r="G46" s="9">
        <v>0.73529411764705888</v>
      </c>
      <c r="H46" s="20">
        <v>37</v>
      </c>
      <c r="I46" s="9">
        <v>0.74</v>
      </c>
      <c r="J46" s="20">
        <v>0</v>
      </c>
      <c r="K46" s="9">
        <v>0</v>
      </c>
      <c r="L46" s="20">
        <v>6</v>
      </c>
      <c r="M46" s="9">
        <v>0.12</v>
      </c>
      <c r="N46" s="20">
        <v>2</v>
      </c>
      <c r="O46" s="9">
        <v>0.04</v>
      </c>
      <c r="P46" s="20">
        <v>7</v>
      </c>
      <c r="Q46" s="9">
        <v>0.14000000000000001</v>
      </c>
    </row>
    <row r="47" spans="4:17" x14ac:dyDescent="0.25">
      <c r="D47" s="8" t="s">
        <v>527</v>
      </c>
      <c r="E47" s="20">
        <v>64</v>
      </c>
      <c r="F47" s="20">
        <v>47</v>
      </c>
      <c r="G47" s="9">
        <v>0.734375</v>
      </c>
      <c r="H47" s="20">
        <v>39</v>
      </c>
      <c r="I47" s="9">
        <v>0.82978723404255317</v>
      </c>
      <c r="J47" s="20">
        <v>0</v>
      </c>
      <c r="K47" s="9">
        <v>0</v>
      </c>
      <c r="L47" s="20">
        <v>1</v>
      </c>
      <c r="M47" s="9">
        <v>2.1276595744680851E-2</v>
      </c>
      <c r="N47" s="20">
        <v>10</v>
      </c>
      <c r="O47" s="9">
        <v>0.21276595744680851</v>
      </c>
      <c r="P47" s="20">
        <v>3</v>
      </c>
      <c r="Q47" s="9">
        <v>6.3829787234042548E-2</v>
      </c>
    </row>
    <row r="48" spans="4:17" x14ac:dyDescent="0.25">
      <c r="D48" s="8" t="s">
        <v>528</v>
      </c>
      <c r="E48" s="20">
        <v>134</v>
      </c>
      <c r="F48" s="20">
        <v>106</v>
      </c>
      <c r="G48" s="9">
        <v>0.79104477611940294</v>
      </c>
      <c r="H48" s="20">
        <v>77</v>
      </c>
      <c r="I48" s="9">
        <v>0.72641509433962259</v>
      </c>
      <c r="J48" s="20">
        <v>0</v>
      </c>
      <c r="K48" s="9">
        <v>0</v>
      </c>
      <c r="L48" s="20">
        <v>2</v>
      </c>
      <c r="M48" s="9">
        <v>1.8867924528301886E-2</v>
      </c>
      <c r="N48" s="20">
        <v>9</v>
      </c>
      <c r="O48" s="9">
        <v>8.4905660377358486E-2</v>
      </c>
      <c r="P48" s="20">
        <v>15</v>
      </c>
      <c r="Q48" s="9">
        <v>0.14150943396226415</v>
      </c>
    </row>
    <row r="49" spans="4:17" x14ac:dyDescent="0.25">
      <c r="D49" s="8" t="s">
        <v>443</v>
      </c>
      <c r="E49" s="20">
        <v>31</v>
      </c>
      <c r="F49" s="20">
        <v>25</v>
      </c>
      <c r="G49" s="9">
        <v>0.80645161290322576</v>
      </c>
      <c r="H49" s="20">
        <v>19</v>
      </c>
      <c r="I49" s="9">
        <v>0.76</v>
      </c>
      <c r="J49" s="20">
        <v>0</v>
      </c>
      <c r="K49" s="9">
        <v>0</v>
      </c>
      <c r="L49" s="20">
        <v>3</v>
      </c>
      <c r="M49" s="9">
        <v>0.12</v>
      </c>
      <c r="N49" s="20">
        <v>2</v>
      </c>
      <c r="O49" s="9">
        <v>0.08</v>
      </c>
      <c r="P49" s="20">
        <v>0</v>
      </c>
      <c r="Q49" s="9">
        <v>0</v>
      </c>
    </row>
    <row r="50" spans="4:17" x14ac:dyDescent="0.25">
      <c r="D50" s="8" t="s">
        <v>533</v>
      </c>
      <c r="E50" s="20">
        <v>74</v>
      </c>
      <c r="F50" s="20">
        <v>54</v>
      </c>
      <c r="G50" s="9">
        <v>0.72972972972972971</v>
      </c>
      <c r="H50" s="20">
        <v>43</v>
      </c>
      <c r="I50" s="9">
        <v>0.79629629629629628</v>
      </c>
      <c r="J50" s="20">
        <v>0</v>
      </c>
      <c r="K50" s="9">
        <v>0</v>
      </c>
      <c r="L50" s="20">
        <v>3</v>
      </c>
      <c r="M50" s="9">
        <v>5.5555555555555552E-2</v>
      </c>
      <c r="N50" s="20">
        <v>4</v>
      </c>
      <c r="O50" s="9">
        <v>7.407407407407407E-2</v>
      </c>
      <c r="P50" s="20">
        <v>9</v>
      </c>
      <c r="Q50" s="9">
        <v>0.16666666666666666</v>
      </c>
    </row>
    <row r="51" spans="4:17" x14ac:dyDescent="0.25">
      <c r="D51" s="8" t="s">
        <v>536</v>
      </c>
      <c r="E51" s="20">
        <v>70</v>
      </c>
      <c r="F51" s="20">
        <v>58</v>
      </c>
      <c r="G51" s="9">
        <v>0.82857142857142863</v>
      </c>
      <c r="H51" s="20">
        <v>47</v>
      </c>
      <c r="I51" s="9">
        <v>0.81034482758620685</v>
      </c>
      <c r="J51" s="20">
        <v>0</v>
      </c>
      <c r="K51" s="9">
        <v>0</v>
      </c>
      <c r="L51" s="20">
        <v>0</v>
      </c>
      <c r="M51" s="9">
        <v>0</v>
      </c>
      <c r="N51" s="20">
        <v>2</v>
      </c>
      <c r="O51" s="9">
        <v>3.4482758620689655E-2</v>
      </c>
      <c r="P51" s="20">
        <v>8</v>
      </c>
      <c r="Q51" s="9">
        <v>0.13793103448275862</v>
      </c>
    </row>
    <row r="52" spans="4:17" x14ac:dyDescent="0.25">
      <c r="D52" s="7" t="s">
        <v>435</v>
      </c>
      <c r="E52" s="20">
        <v>377</v>
      </c>
      <c r="F52" s="20">
        <v>297</v>
      </c>
      <c r="G52" s="9">
        <v>0.78779840848806371</v>
      </c>
      <c r="H52" s="20">
        <v>203</v>
      </c>
      <c r="I52" s="9">
        <v>0.6835016835016835</v>
      </c>
      <c r="J52" s="20">
        <v>0</v>
      </c>
      <c r="K52" s="9">
        <v>0</v>
      </c>
      <c r="L52" s="20">
        <v>6</v>
      </c>
      <c r="M52" s="9">
        <v>2.0202020202020204E-2</v>
      </c>
      <c r="N52" s="20">
        <v>30</v>
      </c>
      <c r="O52" s="9">
        <v>0.10101010101010101</v>
      </c>
      <c r="P52" s="20">
        <v>31</v>
      </c>
      <c r="Q52" s="9">
        <v>0.10437710437710437</v>
      </c>
    </row>
    <row r="53" spans="4:17" x14ac:dyDescent="0.25">
      <c r="D53" s="8" t="s">
        <v>436</v>
      </c>
      <c r="E53" s="20">
        <v>89</v>
      </c>
      <c r="F53" s="20">
        <v>69</v>
      </c>
      <c r="G53" s="9">
        <v>0.7752808988764045</v>
      </c>
      <c r="H53" s="20">
        <v>46</v>
      </c>
      <c r="I53" s="9">
        <v>0.66666666666666663</v>
      </c>
      <c r="J53" s="20">
        <v>0</v>
      </c>
      <c r="K53" s="9">
        <v>0</v>
      </c>
      <c r="L53" s="20">
        <v>1</v>
      </c>
      <c r="M53" s="9">
        <v>1.4492753623188406E-2</v>
      </c>
      <c r="N53" s="20">
        <v>6</v>
      </c>
      <c r="O53" s="9">
        <v>8.6956521739130432E-2</v>
      </c>
      <c r="P53" s="20">
        <v>8</v>
      </c>
      <c r="Q53" s="9">
        <v>0.11594202898550725</v>
      </c>
    </row>
    <row r="54" spans="4:17" x14ac:dyDescent="0.25">
      <c r="D54" s="8" t="s">
        <v>513</v>
      </c>
      <c r="E54" s="20">
        <v>218</v>
      </c>
      <c r="F54" s="20">
        <v>180</v>
      </c>
      <c r="G54" s="9">
        <v>0.82568807339449546</v>
      </c>
      <c r="H54" s="20">
        <v>126</v>
      </c>
      <c r="I54" s="9">
        <v>0.7</v>
      </c>
      <c r="J54" s="20">
        <v>0</v>
      </c>
      <c r="K54" s="9">
        <v>0</v>
      </c>
      <c r="L54" s="20">
        <v>3</v>
      </c>
      <c r="M54" s="9">
        <v>1.6666666666666666E-2</v>
      </c>
      <c r="N54" s="20">
        <v>20</v>
      </c>
      <c r="O54" s="9">
        <v>0.1111111111111111</v>
      </c>
      <c r="P54" s="20">
        <v>12</v>
      </c>
      <c r="Q54" s="9">
        <v>6.6666666666666666E-2</v>
      </c>
    </row>
    <row r="55" spans="4:17" x14ac:dyDescent="0.25">
      <c r="D55" s="8" t="s">
        <v>531</v>
      </c>
      <c r="E55" s="20">
        <v>23</v>
      </c>
      <c r="F55" s="20">
        <v>17</v>
      </c>
      <c r="G55" s="9">
        <v>0.73913043478260865</v>
      </c>
      <c r="H55" s="20">
        <v>13</v>
      </c>
      <c r="I55" s="9">
        <v>0.76470588235294112</v>
      </c>
      <c r="J55" s="20">
        <v>0</v>
      </c>
      <c r="K55" s="9">
        <v>0</v>
      </c>
      <c r="L55" s="20">
        <v>0</v>
      </c>
      <c r="M55" s="9">
        <v>0</v>
      </c>
      <c r="N55" s="20">
        <v>4</v>
      </c>
      <c r="O55" s="9">
        <v>0.23529411764705882</v>
      </c>
      <c r="P55" s="20">
        <v>1</v>
      </c>
      <c r="Q55" s="9">
        <v>5.8823529411764705E-2</v>
      </c>
    </row>
    <row r="56" spans="4:17" x14ac:dyDescent="0.25">
      <c r="D56" s="8" t="s">
        <v>537</v>
      </c>
      <c r="E56" s="20">
        <v>47</v>
      </c>
      <c r="F56" s="20">
        <v>31</v>
      </c>
      <c r="G56" s="9">
        <v>0.65957446808510634</v>
      </c>
      <c r="H56" s="20">
        <v>18</v>
      </c>
      <c r="I56" s="9">
        <v>0.58064516129032262</v>
      </c>
      <c r="J56" s="20">
        <v>0</v>
      </c>
      <c r="K56" s="9">
        <v>0</v>
      </c>
      <c r="L56" s="20">
        <v>2</v>
      </c>
      <c r="M56" s="9">
        <v>6.4516129032258063E-2</v>
      </c>
      <c r="N56" s="20">
        <v>0</v>
      </c>
      <c r="O56" s="9">
        <v>0</v>
      </c>
      <c r="P56" s="20">
        <v>10</v>
      </c>
      <c r="Q56" s="9">
        <v>0.32258064516129031</v>
      </c>
    </row>
    <row r="57" spans="4:17" x14ac:dyDescent="0.25">
      <c r="D57" s="7" t="s">
        <v>439</v>
      </c>
      <c r="E57" s="20">
        <v>631</v>
      </c>
      <c r="F57" s="20">
        <v>545</v>
      </c>
      <c r="G57" s="9">
        <v>0.86370839936608557</v>
      </c>
      <c r="H57" s="20">
        <v>436</v>
      </c>
      <c r="I57" s="9">
        <v>0.8</v>
      </c>
      <c r="J57" s="20">
        <v>0</v>
      </c>
      <c r="K57" s="9">
        <v>0</v>
      </c>
      <c r="L57" s="20">
        <v>21</v>
      </c>
      <c r="M57" s="9">
        <v>3.8532110091743121E-2</v>
      </c>
      <c r="N57" s="20">
        <v>18</v>
      </c>
      <c r="O57" s="9">
        <v>3.3027522935779818E-2</v>
      </c>
      <c r="P57" s="20">
        <v>31</v>
      </c>
      <c r="Q57" s="9">
        <v>5.6880733944954132E-2</v>
      </c>
    </row>
    <row r="58" spans="4:17" x14ac:dyDescent="0.25">
      <c r="D58" s="8" t="s">
        <v>514</v>
      </c>
      <c r="E58" s="20">
        <v>250</v>
      </c>
      <c r="F58" s="20">
        <v>229</v>
      </c>
      <c r="G58" s="9">
        <v>0.91600000000000004</v>
      </c>
      <c r="H58" s="20">
        <v>188</v>
      </c>
      <c r="I58" s="9">
        <v>0.82096069868995636</v>
      </c>
      <c r="J58" s="20">
        <v>0</v>
      </c>
      <c r="K58" s="9">
        <v>0</v>
      </c>
      <c r="L58" s="20">
        <v>10</v>
      </c>
      <c r="M58" s="9">
        <v>4.3668122270742356E-2</v>
      </c>
      <c r="N58" s="20">
        <v>1</v>
      </c>
      <c r="O58" s="9">
        <v>4.3668122270742356E-3</v>
      </c>
      <c r="P58" s="20">
        <v>8</v>
      </c>
      <c r="Q58" s="9">
        <v>3.4934497816593885E-2</v>
      </c>
    </row>
    <row r="59" spans="4:17" x14ac:dyDescent="0.25">
      <c r="D59" s="8" t="s">
        <v>518</v>
      </c>
      <c r="E59" s="20">
        <v>38</v>
      </c>
      <c r="F59" s="20">
        <v>29</v>
      </c>
      <c r="G59" s="9">
        <v>0.76315789473684215</v>
      </c>
      <c r="H59" s="20">
        <v>20</v>
      </c>
      <c r="I59" s="9">
        <v>0.68965517241379315</v>
      </c>
      <c r="J59" s="20">
        <v>0</v>
      </c>
      <c r="K59" s="9">
        <v>0</v>
      </c>
      <c r="L59" s="20">
        <v>2</v>
      </c>
      <c r="M59" s="9">
        <v>6.8965517241379309E-2</v>
      </c>
      <c r="N59" s="20">
        <v>1</v>
      </c>
      <c r="O59" s="9">
        <v>3.4482758620689655E-2</v>
      </c>
      <c r="P59" s="20">
        <v>4</v>
      </c>
      <c r="Q59" s="9">
        <v>0.13793103448275862</v>
      </c>
    </row>
    <row r="60" spans="4:17" x14ac:dyDescent="0.25">
      <c r="D60" s="8" t="s">
        <v>441</v>
      </c>
      <c r="E60" s="20">
        <v>50</v>
      </c>
      <c r="F60" s="20">
        <v>37</v>
      </c>
      <c r="G60" s="9">
        <v>0.74</v>
      </c>
      <c r="H60" s="20">
        <v>29</v>
      </c>
      <c r="I60" s="9">
        <v>0.78378378378378377</v>
      </c>
      <c r="J60" s="20">
        <v>0</v>
      </c>
      <c r="K60" s="9">
        <v>0</v>
      </c>
      <c r="L60" s="20">
        <v>4</v>
      </c>
      <c r="M60" s="9">
        <v>0.10810810810810811</v>
      </c>
      <c r="N60" s="20">
        <v>2</v>
      </c>
      <c r="O60" s="9">
        <v>5.4054054054054057E-2</v>
      </c>
      <c r="P60" s="20">
        <v>4</v>
      </c>
      <c r="Q60" s="9">
        <v>0.10810810810810811</v>
      </c>
    </row>
    <row r="61" spans="4:17" x14ac:dyDescent="0.25">
      <c r="D61" s="8" t="s">
        <v>446</v>
      </c>
      <c r="E61" s="20">
        <v>82</v>
      </c>
      <c r="F61" s="20">
        <v>62</v>
      </c>
      <c r="G61" s="9">
        <v>0.75609756097560976</v>
      </c>
      <c r="H61" s="20">
        <v>47</v>
      </c>
      <c r="I61" s="9">
        <v>0.75806451612903225</v>
      </c>
      <c r="J61" s="20">
        <v>0</v>
      </c>
      <c r="K61" s="9">
        <v>0</v>
      </c>
      <c r="L61" s="20">
        <v>2</v>
      </c>
      <c r="M61" s="9">
        <v>3.2258064516129031E-2</v>
      </c>
      <c r="N61" s="20">
        <v>6</v>
      </c>
      <c r="O61" s="9">
        <v>9.6774193548387094E-2</v>
      </c>
      <c r="P61" s="20">
        <v>7</v>
      </c>
      <c r="Q61" s="9">
        <v>0.11290322580645161</v>
      </c>
    </row>
    <row r="62" spans="4:17" x14ac:dyDescent="0.25">
      <c r="D62" s="8" t="s">
        <v>535</v>
      </c>
      <c r="E62" s="20">
        <v>84</v>
      </c>
      <c r="F62" s="20">
        <v>75</v>
      </c>
      <c r="G62" s="9">
        <v>0.8928571428571429</v>
      </c>
      <c r="H62" s="20">
        <v>63</v>
      </c>
      <c r="I62" s="9">
        <v>0.84</v>
      </c>
      <c r="J62" s="20">
        <v>0</v>
      </c>
      <c r="K62" s="9">
        <v>0</v>
      </c>
      <c r="L62" s="20">
        <v>0</v>
      </c>
      <c r="M62" s="9">
        <v>0</v>
      </c>
      <c r="N62" s="20">
        <v>3</v>
      </c>
      <c r="O62" s="9">
        <v>0.04</v>
      </c>
      <c r="P62" s="20">
        <v>4</v>
      </c>
      <c r="Q62" s="9">
        <v>5.3333333333333337E-2</v>
      </c>
    </row>
    <row r="63" spans="4:17" x14ac:dyDescent="0.25">
      <c r="D63" s="8" t="s">
        <v>440</v>
      </c>
      <c r="E63" s="20">
        <v>127</v>
      </c>
      <c r="F63" s="20">
        <v>113</v>
      </c>
      <c r="G63" s="9">
        <v>0.88976377952755903</v>
      </c>
      <c r="H63" s="20">
        <v>89</v>
      </c>
      <c r="I63" s="9">
        <v>0.78761061946902655</v>
      </c>
      <c r="J63" s="20">
        <v>0</v>
      </c>
      <c r="K63" s="9">
        <v>0</v>
      </c>
      <c r="L63" s="20">
        <v>3</v>
      </c>
      <c r="M63" s="9">
        <v>2.6548672566371681E-2</v>
      </c>
      <c r="N63" s="20">
        <v>5</v>
      </c>
      <c r="O63" s="9">
        <v>4.4247787610619468E-2</v>
      </c>
      <c r="P63" s="20">
        <v>4</v>
      </c>
      <c r="Q63" s="9">
        <v>3.5398230088495575E-2</v>
      </c>
    </row>
    <row r="64" spans="4:17" x14ac:dyDescent="0.25">
      <c r="D64" s="6" t="s">
        <v>449</v>
      </c>
      <c r="E64" s="20">
        <v>5411</v>
      </c>
      <c r="F64" s="20">
        <v>4199</v>
      </c>
      <c r="G64" s="9">
        <v>0.77601182775827016</v>
      </c>
      <c r="H64" s="20">
        <v>3243</v>
      </c>
      <c r="I64" s="9">
        <v>0.77232674446296734</v>
      </c>
      <c r="J64" s="20">
        <v>0</v>
      </c>
      <c r="K64" s="9">
        <v>0</v>
      </c>
      <c r="L64" s="20">
        <v>510</v>
      </c>
      <c r="M64" s="9">
        <v>0.1214574898785425</v>
      </c>
      <c r="N64" s="20">
        <v>460</v>
      </c>
      <c r="O64" s="9">
        <v>0.10954989283162658</v>
      </c>
      <c r="P64" s="20">
        <v>62</v>
      </c>
      <c r="Q64" s="9">
        <v>1.4765420338175756E-2</v>
      </c>
    </row>
    <row r="65" spans="4:17" x14ac:dyDescent="0.25">
      <c r="D65" s="7" t="s">
        <v>541</v>
      </c>
      <c r="E65" s="20">
        <v>524</v>
      </c>
      <c r="F65" s="20">
        <v>413</v>
      </c>
      <c r="G65" s="9">
        <v>0.78816793893129766</v>
      </c>
      <c r="H65" s="20">
        <v>323</v>
      </c>
      <c r="I65" s="9">
        <v>0.78208232445520576</v>
      </c>
      <c r="J65" s="20">
        <v>0</v>
      </c>
      <c r="K65" s="9">
        <v>0</v>
      </c>
      <c r="L65" s="20">
        <v>45</v>
      </c>
      <c r="M65" s="9">
        <v>0.10895883777239709</v>
      </c>
      <c r="N65" s="20">
        <v>46</v>
      </c>
      <c r="O65" s="9">
        <v>0.11138014527845036</v>
      </c>
      <c r="P65" s="20">
        <v>4</v>
      </c>
      <c r="Q65" s="9">
        <v>9.6852300242130755E-3</v>
      </c>
    </row>
    <row r="66" spans="4:17" x14ac:dyDescent="0.25">
      <c r="D66" s="8" t="s">
        <v>542</v>
      </c>
      <c r="E66" s="20">
        <v>85</v>
      </c>
      <c r="F66" s="20">
        <v>68</v>
      </c>
      <c r="G66" s="9">
        <v>0.8</v>
      </c>
      <c r="H66" s="20">
        <v>52</v>
      </c>
      <c r="I66" s="9">
        <v>0.76470588235294112</v>
      </c>
      <c r="J66" s="20">
        <v>0</v>
      </c>
      <c r="K66" s="9">
        <v>0</v>
      </c>
      <c r="L66" s="20">
        <v>1</v>
      </c>
      <c r="M66" s="9">
        <v>1.4705882352941176E-2</v>
      </c>
      <c r="N66" s="20">
        <v>13</v>
      </c>
      <c r="O66" s="9">
        <v>0.19117647058823528</v>
      </c>
      <c r="P66" s="20">
        <v>0</v>
      </c>
      <c r="Q66" s="9">
        <v>0</v>
      </c>
    </row>
    <row r="67" spans="4:17" x14ac:dyDescent="0.25">
      <c r="D67" s="8" t="s">
        <v>543</v>
      </c>
      <c r="E67" s="20">
        <v>200</v>
      </c>
      <c r="F67" s="20">
        <v>162</v>
      </c>
      <c r="G67" s="9">
        <v>0.81</v>
      </c>
      <c r="H67" s="20">
        <v>132</v>
      </c>
      <c r="I67" s="9">
        <v>0.81481481481481477</v>
      </c>
      <c r="J67" s="20">
        <v>0</v>
      </c>
      <c r="K67" s="9">
        <v>0</v>
      </c>
      <c r="L67" s="20">
        <v>25</v>
      </c>
      <c r="M67" s="9">
        <v>0.15432098765432098</v>
      </c>
      <c r="N67" s="20">
        <v>5</v>
      </c>
      <c r="O67" s="9">
        <v>3.0864197530864196E-2</v>
      </c>
      <c r="P67" s="20">
        <v>2</v>
      </c>
      <c r="Q67" s="9">
        <v>1.2345679012345678E-2</v>
      </c>
    </row>
    <row r="68" spans="4:17" x14ac:dyDescent="0.25">
      <c r="D68" s="8" t="s">
        <v>546</v>
      </c>
      <c r="E68" s="20">
        <v>40</v>
      </c>
      <c r="F68" s="20">
        <v>34</v>
      </c>
      <c r="G68" s="9">
        <v>0.85</v>
      </c>
      <c r="H68" s="20">
        <v>23</v>
      </c>
      <c r="I68" s="9">
        <v>0.67647058823529416</v>
      </c>
      <c r="J68" s="20">
        <v>0</v>
      </c>
      <c r="K68" s="9">
        <v>0</v>
      </c>
      <c r="L68" s="20">
        <v>1</v>
      </c>
      <c r="M68" s="9">
        <v>2.9411764705882353E-2</v>
      </c>
      <c r="N68" s="20">
        <v>5</v>
      </c>
      <c r="O68" s="9">
        <v>0.14705882352941177</v>
      </c>
      <c r="P68" s="20">
        <v>0</v>
      </c>
      <c r="Q68" s="9">
        <v>0</v>
      </c>
    </row>
    <row r="69" spans="4:17" x14ac:dyDescent="0.25">
      <c r="D69" s="8" t="s">
        <v>566</v>
      </c>
      <c r="E69" s="20">
        <v>199</v>
      </c>
      <c r="F69" s="20">
        <v>149</v>
      </c>
      <c r="G69" s="9">
        <v>0.74874371859296485</v>
      </c>
      <c r="H69" s="20">
        <v>116</v>
      </c>
      <c r="I69" s="9">
        <v>0.77852348993288589</v>
      </c>
      <c r="J69" s="20">
        <v>0</v>
      </c>
      <c r="K69" s="9">
        <v>0</v>
      </c>
      <c r="L69" s="20">
        <v>18</v>
      </c>
      <c r="M69" s="9">
        <v>0.12080536912751678</v>
      </c>
      <c r="N69" s="20">
        <v>23</v>
      </c>
      <c r="O69" s="9">
        <v>0.15436241610738255</v>
      </c>
      <c r="P69" s="20">
        <v>2</v>
      </c>
      <c r="Q69" s="9">
        <v>1.3422818791946308E-2</v>
      </c>
    </row>
    <row r="70" spans="4:17" x14ac:dyDescent="0.25">
      <c r="D70" s="7" t="s">
        <v>547</v>
      </c>
      <c r="E70" s="20">
        <v>512</v>
      </c>
      <c r="F70" s="20">
        <v>396</v>
      </c>
      <c r="G70" s="9">
        <v>0.7734375</v>
      </c>
      <c r="H70" s="20">
        <v>301</v>
      </c>
      <c r="I70" s="9">
        <v>0.76010101010101006</v>
      </c>
      <c r="J70" s="20">
        <v>0</v>
      </c>
      <c r="K70" s="9">
        <v>0</v>
      </c>
      <c r="L70" s="20">
        <v>60</v>
      </c>
      <c r="M70" s="9">
        <v>0.15151515151515152</v>
      </c>
      <c r="N70" s="20">
        <v>35</v>
      </c>
      <c r="O70" s="9">
        <v>8.8383838383838384E-2</v>
      </c>
      <c r="P70" s="20">
        <v>6</v>
      </c>
      <c r="Q70" s="9">
        <v>1.5151515151515152E-2</v>
      </c>
    </row>
    <row r="71" spans="4:17" x14ac:dyDescent="0.25">
      <c r="D71" s="8" t="s">
        <v>548</v>
      </c>
      <c r="E71" s="20">
        <v>59</v>
      </c>
      <c r="F71" s="20">
        <v>40</v>
      </c>
      <c r="G71" s="9">
        <v>0.67796610169491522</v>
      </c>
      <c r="H71" s="20">
        <v>26</v>
      </c>
      <c r="I71" s="9">
        <v>0.65</v>
      </c>
      <c r="J71" s="20">
        <v>0</v>
      </c>
      <c r="K71" s="9">
        <v>0</v>
      </c>
      <c r="L71" s="20">
        <v>10</v>
      </c>
      <c r="M71" s="9">
        <v>0.25</v>
      </c>
      <c r="N71" s="20">
        <v>7</v>
      </c>
      <c r="O71" s="9">
        <v>0.17499999999999999</v>
      </c>
      <c r="P71" s="20">
        <v>1</v>
      </c>
      <c r="Q71" s="9">
        <v>2.5000000000000001E-2</v>
      </c>
    </row>
    <row r="72" spans="4:17" x14ac:dyDescent="0.25">
      <c r="D72" s="8" t="s">
        <v>554</v>
      </c>
      <c r="E72" s="20">
        <v>41</v>
      </c>
      <c r="F72" s="20">
        <v>32</v>
      </c>
      <c r="G72" s="9">
        <v>0.78048780487804881</v>
      </c>
      <c r="H72" s="20">
        <v>27</v>
      </c>
      <c r="I72" s="9">
        <v>0.84375</v>
      </c>
      <c r="J72" s="20">
        <v>0</v>
      </c>
      <c r="K72" s="9">
        <v>0</v>
      </c>
      <c r="L72" s="20">
        <v>6</v>
      </c>
      <c r="M72" s="9">
        <v>0.1875</v>
      </c>
      <c r="N72" s="20">
        <v>1</v>
      </c>
      <c r="O72" s="9">
        <v>3.125E-2</v>
      </c>
      <c r="P72" s="20">
        <v>1</v>
      </c>
      <c r="Q72" s="9">
        <v>3.125E-2</v>
      </c>
    </row>
    <row r="73" spans="4:17" x14ac:dyDescent="0.25">
      <c r="D73" s="8" t="s">
        <v>557</v>
      </c>
      <c r="E73" s="20">
        <v>68</v>
      </c>
      <c r="F73" s="20">
        <v>51</v>
      </c>
      <c r="G73" s="9">
        <v>0.75</v>
      </c>
      <c r="H73" s="20">
        <v>41</v>
      </c>
      <c r="I73" s="9">
        <v>0.80392156862745101</v>
      </c>
      <c r="J73" s="20">
        <v>0</v>
      </c>
      <c r="K73" s="9">
        <v>0</v>
      </c>
      <c r="L73" s="20">
        <v>9</v>
      </c>
      <c r="M73" s="9">
        <v>0.17647058823529413</v>
      </c>
      <c r="N73" s="20">
        <v>3</v>
      </c>
      <c r="O73" s="9">
        <v>5.8823529411764705E-2</v>
      </c>
      <c r="P73" s="20">
        <v>1</v>
      </c>
      <c r="Q73" s="9">
        <v>1.9607843137254902E-2</v>
      </c>
    </row>
    <row r="74" spans="4:17" x14ac:dyDescent="0.25">
      <c r="D74" s="8" t="s">
        <v>564</v>
      </c>
      <c r="E74" s="20">
        <v>42</v>
      </c>
      <c r="F74" s="20">
        <v>36</v>
      </c>
      <c r="G74" s="9">
        <v>0.8571428571428571</v>
      </c>
      <c r="H74" s="20">
        <v>25</v>
      </c>
      <c r="I74" s="9">
        <v>0.69444444444444442</v>
      </c>
      <c r="J74" s="20">
        <v>0</v>
      </c>
      <c r="K74" s="9">
        <v>0</v>
      </c>
      <c r="L74" s="20">
        <v>4</v>
      </c>
      <c r="M74" s="9">
        <v>0.1111111111111111</v>
      </c>
      <c r="N74" s="20">
        <v>1</v>
      </c>
      <c r="O74" s="9">
        <v>2.7777777777777776E-2</v>
      </c>
      <c r="P74" s="20">
        <v>0</v>
      </c>
      <c r="Q74" s="9">
        <v>0</v>
      </c>
    </row>
    <row r="75" spans="4:17" x14ac:dyDescent="0.25">
      <c r="D75" s="8" t="s">
        <v>571</v>
      </c>
      <c r="E75" s="20">
        <v>61</v>
      </c>
      <c r="F75" s="20">
        <v>51</v>
      </c>
      <c r="G75" s="9">
        <v>0.83606557377049184</v>
      </c>
      <c r="H75" s="20">
        <v>40</v>
      </c>
      <c r="I75" s="9">
        <v>0.78431372549019607</v>
      </c>
      <c r="J75" s="20">
        <v>0</v>
      </c>
      <c r="K75" s="9">
        <v>0</v>
      </c>
      <c r="L75" s="20">
        <v>3</v>
      </c>
      <c r="M75" s="9">
        <v>5.8823529411764705E-2</v>
      </c>
      <c r="N75" s="20">
        <v>4</v>
      </c>
      <c r="O75" s="9">
        <v>7.8431372549019607E-2</v>
      </c>
      <c r="P75" s="20">
        <v>1</v>
      </c>
      <c r="Q75" s="9">
        <v>1.9607843137254902E-2</v>
      </c>
    </row>
    <row r="76" spans="4:17" x14ac:dyDescent="0.25">
      <c r="D76" s="8" t="s">
        <v>578</v>
      </c>
      <c r="E76" s="20">
        <v>178</v>
      </c>
      <c r="F76" s="20">
        <v>133</v>
      </c>
      <c r="G76" s="9">
        <v>0.7471910112359551</v>
      </c>
      <c r="H76" s="20">
        <v>101</v>
      </c>
      <c r="I76" s="9">
        <v>0.75939849624060152</v>
      </c>
      <c r="J76" s="20">
        <v>0</v>
      </c>
      <c r="K76" s="9">
        <v>0</v>
      </c>
      <c r="L76" s="20">
        <v>21</v>
      </c>
      <c r="M76" s="9">
        <v>0.15789473684210525</v>
      </c>
      <c r="N76" s="20">
        <v>18</v>
      </c>
      <c r="O76" s="9">
        <v>0.13533834586466165</v>
      </c>
      <c r="P76" s="20">
        <v>2</v>
      </c>
      <c r="Q76" s="9">
        <v>1.5037593984962405E-2</v>
      </c>
    </row>
    <row r="77" spans="4:17" x14ac:dyDescent="0.25">
      <c r="D77" s="8" t="s">
        <v>579</v>
      </c>
      <c r="E77" s="20">
        <v>63</v>
      </c>
      <c r="F77" s="20">
        <v>53</v>
      </c>
      <c r="G77" s="9">
        <v>0.84126984126984128</v>
      </c>
      <c r="H77" s="20">
        <v>41</v>
      </c>
      <c r="I77" s="9">
        <v>0.77358490566037741</v>
      </c>
      <c r="J77" s="20">
        <v>0</v>
      </c>
      <c r="K77" s="9">
        <v>0</v>
      </c>
      <c r="L77" s="20">
        <v>7</v>
      </c>
      <c r="M77" s="9">
        <v>0.13207547169811321</v>
      </c>
      <c r="N77" s="20">
        <v>1</v>
      </c>
      <c r="O77" s="9">
        <v>1.8867924528301886E-2</v>
      </c>
      <c r="P77" s="20">
        <v>0</v>
      </c>
      <c r="Q77" s="9">
        <v>0</v>
      </c>
    </row>
    <row r="78" spans="4:17" x14ac:dyDescent="0.25">
      <c r="D78" s="7" t="s">
        <v>539</v>
      </c>
      <c r="E78" s="20">
        <v>1066</v>
      </c>
      <c r="F78" s="20">
        <v>806</v>
      </c>
      <c r="G78" s="9">
        <v>0.75609756097560976</v>
      </c>
      <c r="H78" s="20">
        <v>600</v>
      </c>
      <c r="I78" s="9">
        <v>0.74441687344913154</v>
      </c>
      <c r="J78" s="20">
        <v>0</v>
      </c>
      <c r="K78" s="9">
        <v>0</v>
      </c>
      <c r="L78" s="20">
        <v>146</v>
      </c>
      <c r="M78" s="9">
        <v>0.18114143920595532</v>
      </c>
      <c r="N78" s="20">
        <v>77</v>
      </c>
      <c r="O78" s="9">
        <v>9.553349875930521E-2</v>
      </c>
      <c r="P78" s="20">
        <v>7</v>
      </c>
      <c r="Q78" s="9">
        <v>8.6848635235732014E-3</v>
      </c>
    </row>
    <row r="79" spans="4:17" x14ac:dyDescent="0.25">
      <c r="D79" s="8" t="s">
        <v>540</v>
      </c>
      <c r="E79" s="20">
        <v>70</v>
      </c>
      <c r="F79" s="20">
        <v>54</v>
      </c>
      <c r="G79" s="9">
        <v>0.77142857142857146</v>
      </c>
      <c r="H79" s="20">
        <v>45</v>
      </c>
      <c r="I79" s="9">
        <v>0.83333333333333337</v>
      </c>
      <c r="J79" s="20">
        <v>0</v>
      </c>
      <c r="K79" s="9">
        <v>0</v>
      </c>
      <c r="L79" s="20">
        <v>6</v>
      </c>
      <c r="M79" s="9">
        <v>0.1111111111111111</v>
      </c>
      <c r="N79" s="20">
        <v>6</v>
      </c>
      <c r="O79" s="9">
        <v>0.1111111111111111</v>
      </c>
      <c r="P79" s="20">
        <v>1</v>
      </c>
      <c r="Q79" s="9">
        <v>1.8518518518518517E-2</v>
      </c>
    </row>
    <row r="80" spans="4:17" x14ac:dyDescent="0.25">
      <c r="D80" s="8" t="s">
        <v>558</v>
      </c>
      <c r="E80" s="20">
        <v>89</v>
      </c>
      <c r="F80" s="20">
        <v>68</v>
      </c>
      <c r="G80" s="9">
        <v>0.7640449438202247</v>
      </c>
      <c r="H80" s="20">
        <v>47</v>
      </c>
      <c r="I80" s="9">
        <v>0.69117647058823528</v>
      </c>
      <c r="J80" s="20">
        <v>0</v>
      </c>
      <c r="K80" s="9">
        <v>0</v>
      </c>
      <c r="L80" s="20">
        <v>12</v>
      </c>
      <c r="M80" s="9">
        <v>0.17647058823529413</v>
      </c>
      <c r="N80" s="20">
        <v>8</v>
      </c>
      <c r="O80" s="9">
        <v>0.11764705882352941</v>
      </c>
      <c r="P80" s="20">
        <v>0</v>
      </c>
      <c r="Q80" s="9">
        <v>0</v>
      </c>
    </row>
    <row r="81" spans="4:17" x14ac:dyDescent="0.25">
      <c r="D81" s="8" t="s">
        <v>559</v>
      </c>
      <c r="E81" s="20">
        <v>70</v>
      </c>
      <c r="F81" s="20">
        <v>56</v>
      </c>
      <c r="G81" s="9">
        <v>0.8</v>
      </c>
      <c r="H81" s="20">
        <v>45</v>
      </c>
      <c r="I81" s="9">
        <v>0.8035714285714286</v>
      </c>
      <c r="J81" s="20">
        <v>0</v>
      </c>
      <c r="K81" s="9">
        <v>0</v>
      </c>
      <c r="L81" s="20">
        <v>7</v>
      </c>
      <c r="M81" s="9">
        <v>0.125</v>
      </c>
      <c r="N81" s="20">
        <v>2</v>
      </c>
      <c r="O81" s="9">
        <v>3.5714285714285712E-2</v>
      </c>
      <c r="P81" s="20">
        <v>2</v>
      </c>
      <c r="Q81" s="9">
        <v>3.5714285714285712E-2</v>
      </c>
    </row>
    <row r="82" spans="4:17" x14ac:dyDescent="0.25">
      <c r="D82" s="8" t="s">
        <v>561</v>
      </c>
      <c r="E82" s="20">
        <v>670</v>
      </c>
      <c r="F82" s="20">
        <v>497</v>
      </c>
      <c r="G82" s="9">
        <v>0.74179104477611946</v>
      </c>
      <c r="H82" s="20">
        <v>361</v>
      </c>
      <c r="I82" s="9">
        <v>0.72635814889336014</v>
      </c>
      <c r="J82" s="20">
        <v>0</v>
      </c>
      <c r="K82" s="9">
        <v>0</v>
      </c>
      <c r="L82" s="20">
        <v>111</v>
      </c>
      <c r="M82" s="9">
        <v>0.22334004024144868</v>
      </c>
      <c r="N82" s="20">
        <v>39</v>
      </c>
      <c r="O82" s="9">
        <v>7.847082494969819E-2</v>
      </c>
      <c r="P82" s="20">
        <v>1</v>
      </c>
      <c r="Q82" s="9">
        <v>2.012072434607646E-3</v>
      </c>
    </row>
    <row r="83" spans="4:17" x14ac:dyDescent="0.25">
      <c r="D83" s="8" t="s">
        <v>576</v>
      </c>
      <c r="E83" s="20">
        <v>167</v>
      </c>
      <c r="F83" s="20">
        <v>131</v>
      </c>
      <c r="G83" s="9">
        <v>0.78443113772455086</v>
      </c>
      <c r="H83" s="20">
        <v>102</v>
      </c>
      <c r="I83" s="9">
        <v>0.77862595419847325</v>
      </c>
      <c r="J83" s="20">
        <v>0</v>
      </c>
      <c r="K83" s="9">
        <v>0</v>
      </c>
      <c r="L83" s="20">
        <v>10</v>
      </c>
      <c r="M83" s="9">
        <v>7.6335877862595422E-2</v>
      </c>
      <c r="N83" s="20">
        <v>22</v>
      </c>
      <c r="O83" s="9">
        <v>0.16793893129770993</v>
      </c>
      <c r="P83" s="20">
        <v>3</v>
      </c>
      <c r="Q83" s="9">
        <v>2.2900763358778626E-2</v>
      </c>
    </row>
    <row r="84" spans="4:17" x14ac:dyDescent="0.25">
      <c r="D84" s="7" t="s">
        <v>544</v>
      </c>
      <c r="E84" s="20">
        <v>825</v>
      </c>
      <c r="F84" s="20">
        <v>650</v>
      </c>
      <c r="G84" s="9">
        <v>0.78787878787878785</v>
      </c>
      <c r="H84" s="20">
        <v>495</v>
      </c>
      <c r="I84" s="9">
        <v>0.7615384615384615</v>
      </c>
      <c r="J84" s="20">
        <v>0</v>
      </c>
      <c r="K84" s="9">
        <v>0</v>
      </c>
      <c r="L84" s="20">
        <v>64</v>
      </c>
      <c r="M84" s="9">
        <v>9.8461538461538461E-2</v>
      </c>
      <c r="N84" s="20">
        <v>73</v>
      </c>
      <c r="O84" s="9">
        <v>0.1123076923076923</v>
      </c>
      <c r="P84" s="20">
        <v>5</v>
      </c>
      <c r="Q84" s="9">
        <v>7.6923076923076927E-3</v>
      </c>
    </row>
    <row r="85" spans="4:17" x14ac:dyDescent="0.25">
      <c r="D85" s="8" t="s">
        <v>545</v>
      </c>
      <c r="E85" s="20">
        <v>60</v>
      </c>
      <c r="F85" s="20">
        <v>49</v>
      </c>
      <c r="G85" s="9">
        <v>0.81666666666666665</v>
      </c>
      <c r="H85" s="20">
        <v>30</v>
      </c>
      <c r="I85" s="9">
        <v>0.61224489795918369</v>
      </c>
      <c r="J85" s="20">
        <v>0</v>
      </c>
      <c r="K85" s="9">
        <v>0</v>
      </c>
      <c r="L85" s="20">
        <v>5</v>
      </c>
      <c r="M85" s="9">
        <v>0.10204081632653061</v>
      </c>
      <c r="N85" s="20">
        <v>3</v>
      </c>
      <c r="O85" s="9">
        <v>6.1224489795918366E-2</v>
      </c>
      <c r="P85" s="20">
        <v>1</v>
      </c>
      <c r="Q85" s="9">
        <v>2.0408163265306121E-2</v>
      </c>
    </row>
    <row r="86" spans="4:17" x14ac:dyDescent="0.25">
      <c r="D86" s="8" t="s">
        <v>551</v>
      </c>
      <c r="E86" s="20">
        <v>73</v>
      </c>
      <c r="F86" s="20">
        <v>54</v>
      </c>
      <c r="G86" s="9">
        <v>0.73972602739726023</v>
      </c>
      <c r="H86" s="20">
        <v>39</v>
      </c>
      <c r="I86" s="9">
        <v>0.72222222222222221</v>
      </c>
      <c r="J86" s="20">
        <v>0</v>
      </c>
      <c r="K86" s="9">
        <v>0</v>
      </c>
      <c r="L86" s="20">
        <v>2</v>
      </c>
      <c r="M86" s="9">
        <v>3.7037037037037035E-2</v>
      </c>
      <c r="N86" s="20">
        <v>13</v>
      </c>
      <c r="O86" s="9">
        <v>0.24074074074074073</v>
      </c>
      <c r="P86" s="20">
        <v>0</v>
      </c>
      <c r="Q86" s="9">
        <v>0</v>
      </c>
    </row>
    <row r="87" spans="4:17" x14ac:dyDescent="0.25">
      <c r="D87" s="8" t="s">
        <v>560</v>
      </c>
      <c r="E87" s="20">
        <v>260</v>
      </c>
      <c r="F87" s="20">
        <v>210</v>
      </c>
      <c r="G87" s="9">
        <v>0.80769230769230771</v>
      </c>
      <c r="H87" s="20">
        <v>158</v>
      </c>
      <c r="I87" s="9">
        <v>0.75238095238095237</v>
      </c>
      <c r="J87" s="20">
        <v>0</v>
      </c>
      <c r="K87" s="9">
        <v>0</v>
      </c>
      <c r="L87" s="20">
        <v>8</v>
      </c>
      <c r="M87" s="9">
        <v>3.8095238095238099E-2</v>
      </c>
      <c r="N87" s="20">
        <v>34</v>
      </c>
      <c r="O87" s="9">
        <v>0.16190476190476191</v>
      </c>
      <c r="P87" s="20">
        <v>1</v>
      </c>
      <c r="Q87" s="9">
        <v>4.7619047619047623E-3</v>
      </c>
    </row>
    <row r="88" spans="4:17" x14ac:dyDescent="0.25">
      <c r="D88" s="8" t="s">
        <v>562</v>
      </c>
      <c r="E88" s="20">
        <v>198</v>
      </c>
      <c r="F88" s="20">
        <v>161</v>
      </c>
      <c r="G88" s="9">
        <v>0.81313131313131315</v>
      </c>
      <c r="H88" s="20">
        <v>131</v>
      </c>
      <c r="I88" s="9">
        <v>0.81366459627329191</v>
      </c>
      <c r="J88" s="20">
        <v>0</v>
      </c>
      <c r="K88" s="9">
        <v>0</v>
      </c>
      <c r="L88" s="20">
        <v>31</v>
      </c>
      <c r="M88" s="9">
        <v>0.19254658385093168</v>
      </c>
      <c r="N88" s="20">
        <v>4</v>
      </c>
      <c r="O88" s="9">
        <v>2.4844720496894408E-2</v>
      </c>
      <c r="P88" s="20">
        <v>1</v>
      </c>
      <c r="Q88" s="9">
        <v>6.2111801242236021E-3</v>
      </c>
    </row>
    <row r="89" spans="4:17" x14ac:dyDescent="0.25">
      <c r="D89" s="8" t="s">
        <v>563</v>
      </c>
      <c r="E89" s="20">
        <v>167</v>
      </c>
      <c r="F89" s="20">
        <v>126</v>
      </c>
      <c r="G89" s="9">
        <v>0.75449101796407181</v>
      </c>
      <c r="H89" s="20">
        <v>101</v>
      </c>
      <c r="I89" s="9">
        <v>0.80158730158730163</v>
      </c>
      <c r="J89" s="20">
        <v>0</v>
      </c>
      <c r="K89" s="9">
        <v>0</v>
      </c>
      <c r="L89" s="20">
        <v>9</v>
      </c>
      <c r="M89" s="9">
        <v>7.1428571428571425E-2</v>
      </c>
      <c r="N89" s="20">
        <v>15</v>
      </c>
      <c r="O89" s="9">
        <v>0.11904761904761904</v>
      </c>
      <c r="P89" s="20">
        <v>2</v>
      </c>
      <c r="Q89" s="9">
        <v>1.5873015873015872E-2</v>
      </c>
    </row>
    <row r="90" spans="4:17" x14ac:dyDescent="0.25">
      <c r="D90" s="8" t="s">
        <v>580</v>
      </c>
      <c r="E90" s="20">
        <v>67</v>
      </c>
      <c r="F90" s="20">
        <v>50</v>
      </c>
      <c r="G90" s="9">
        <v>0.74626865671641796</v>
      </c>
      <c r="H90" s="20">
        <v>36</v>
      </c>
      <c r="I90" s="9">
        <v>0.72</v>
      </c>
      <c r="J90" s="20">
        <v>0</v>
      </c>
      <c r="K90" s="9">
        <v>0</v>
      </c>
      <c r="L90" s="20">
        <v>9</v>
      </c>
      <c r="M90" s="9">
        <v>0.18</v>
      </c>
      <c r="N90" s="20">
        <v>4</v>
      </c>
      <c r="O90" s="9">
        <v>0.08</v>
      </c>
      <c r="P90" s="20">
        <v>0</v>
      </c>
      <c r="Q90" s="9">
        <v>0</v>
      </c>
    </row>
    <row r="91" spans="4:17" x14ac:dyDescent="0.25">
      <c r="D91" s="7" t="s">
        <v>552</v>
      </c>
      <c r="E91" s="20">
        <v>932</v>
      </c>
      <c r="F91" s="20">
        <v>759</v>
      </c>
      <c r="G91" s="9">
        <v>0.81437768240343344</v>
      </c>
      <c r="H91" s="20">
        <v>623</v>
      </c>
      <c r="I91" s="9">
        <v>0.82081686429512513</v>
      </c>
      <c r="J91" s="20">
        <v>0</v>
      </c>
      <c r="K91" s="9">
        <v>0</v>
      </c>
      <c r="L91" s="20">
        <v>36</v>
      </c>
      <c r="M91" s="9">
        <v>4.7430830039525688E-2</v>
      </c>
      <c r="N91" s="20">
        <v>108</v>
      </c>
      <c r="O91" s="9">
        <v>0.14229249011857709</v>
      </c>
      <c r="P91" s="20">
        <v>8</v>
      </c>
      <c r="Q91" s="9">
        <v>1.0540184453227932E-2</v>
      </c>
    </row>
    <row r="92" spans="4:17" x14ac:dyDescent="0.25">
      <c r="D92" s="8" t="s">
        <v>553</v>
      </c>
      <c r="E92" s="20">
        <v>185</v>
      </c>
      <c r="F92" s="20">
        <v>154</v>
      </c>
      <c r="G92" s="9">
        <v>0.83243243243243248</v>
      </c>
      <c r="H92" s="20">
        <v>126</v>
      </c>
      <c r="I92" s="9">
        <v>0.81818181818181823</v>
      </c>
      <c r="J92" s="20">
        <v>0</v>
      </c>
      <c r="K92" s="9">
        <v>0</v>
      </c>
      <c r="L92" s="20">
        <v>5</v>
      </c>
      <c r="M92" s="9">
        <v>3.2467532467532464E-2</v>
      </c>
      <c r="N92" s="20">
        <v>16</v>
      </c>
      <c r="O92" s="9">
        <v>0.1038961038961039</v>
      </c>
      <c r="P92" s="20">
        <v>2</v>
      </c>
      <c r="Q92" s="9">
        <v>1.2987012987012988E-2</v>
      </c>
    </row>
    <row r="93" spans="4:17" x14ac:dyDescent="0.25">
      <c r="D93" s="8" t="s">
        <v>565</v>
      </c>
      <c r="E93" s="20">
        <v>158</v>
      </c>
      <c r="F93" s="20">
        <v>132</v>
      </c>
      <c r="G93" s="9">
        <v>0.83544303797468356</v>
      </c>
      <c r="H93" s="20">
        <v>107</v>
      </c>
      <c r="I93" s="9">
        <v>0.81060606060606055</v>
      </c>
      <c r="J93" s="20">
        <v>0</v>
      </c>
      <c r="K93" s="9">
        <v>0</v>
      </c>
      <c r="L93" s="20">
        <v>0</v>
      </c>
      <c r="M93" s="9">
        <v>0</v>
      </c>
      <c r="N93" s="20">
        <v>21</v>
      </c>
      <c r="O93" s="9">
        <v>0.15909090909090909</v>
      </c>
      <c r="P93" s="20">
        <v>2</v>
      </c>
      <c r="Q93" s="9">
        <v>1.5151515151515152E-2</v>
      </c>
    </row>
    <row r="94" spans="4:17" x14ac:dyDescent="0.25">
      <c r="D94" s="8" t="s">
        <v>567</v>
      </c>
      <c r="E94" s="20">
        <v>60</v>
      </c>
      <c r="F94" s="20">
        <v>45</v>
      </c>
      <c r="G94" s="9">
        <v>0.75</v>
      </c>
      <c r="H94" s="20">
        <v>31</v>
      </c>
      <c r="I94" s="9">
        <v>0.68888888888888888</v>
      </c>
      <c r="J94" s="20">
        <v>0</v>
      </c>
      <c r="K94" s="9">
        <v>0</v>
      </c>
      <c r="L94" s="20">
        <v>1</v>
      </c>
      <c r="M94" s="9">
        <v>2.2222222222222223E-2</v>
      </c>
      <c r="N94" s="20">
        <v>11</v>
      </c>
      <c r="O94" s="9">
        <v>0.24444444444444444</v>
      </c>
      <c r="P94" s="20">
        <v>0</v>
      </c>
      <c r="Q94" s="9">
        <v>0</v>
      </c>
    </row>
    <row r="95" spans="4:17" x14ac:dyDescent="0.25">
      <c r="D95" s="8" t="s">
        <v>574</v>
      </c>
      <c r="E95" s="20">
        <v>108</v>
      </c>
      <c r="F95" s="20">
        <v>77</v>
      </c>
      <c r="G95" s="9">
        <v>0.71296296296296291</v>
      </c>
      <c r="H95" s="20">
        <v>57</v>
      </c>
      <c r="I95" s="9">
        <v>0.74025974025974028</v>
      </c>
      <c r="J95" s="20">
        <v>0</v>
      </c>
      <c r="K95" s="9">
        <v>0</v>
      </c>
      <c r="L95" s="20">
        <v>9</v>
      </c>
      <c r="M95" s="9">
        <v>0.11688311688311688</v>
      </c>
      <c r="N95" s="20">
        <v>18</v>
      </c>
      <c r="O95" s="9">
        <v>0.23376623376623376</v>
      </c>
      <c r="P95" s="20">
        <v>1</v>
      </c>
      <c r="Q95" s="9">
        <v>1.2987012987012988E-2</v>
      </c>
    </row>
    <row r="96" spans="4:17" x14ac:dyDescent="0.25">
      <c r="D96" s="8" t="s">
        <v>575</v>
      </c>
      <c r="E96" s="20">
        <v>251</v>
      </c>
      <c r="F96" s="20">
        <v>198</v>
      </c>
      <c r="G96" s="9">
        <v>0.78884462151394419</v>
      </c>
      <c r="H96" s="20">
        <v>161</v>
      </c>
      <c r="I96" s="9">
        <v>0.81313131313131315</v>
      </c>
      <c r="J96" s="20">
        <v>0</v>
      </c>
      <c r="K96" s="9">
        <v>0</v>
      </c>
      <c r="L96" s="20">
        <v>15</v>
      </c>
      <c r="M96" s="9">
        <v>7.575757575757576E-2</v>
      </c>
      <c r="N96" s="20">
        <v>32</v>
      </c>
      <c r="O96" s="9">
        <v>0.16161616161616163</v>
      </c>
      <c r="P96" s="20">
        <v>2</v>
      </c>
      <c r="Q96" s="9">
        <v>1.0101010101010102E-2</v>
      </c>
    </row>
    <row r="97" spans="4:17" x14ac:dyDescent="0.25">
      <c r="D97" s="8" t="s">
        <v>577</v>
      </c>
      <c r="E97" s="20">
        <v>170</v>
      </c>
      <c r="F97" s="20">
        <v>153</v>
      </c>
      <c r="G97" s="9">
        <v>0.9</v>
      </c>
      <c r="H97" s="20">
        <v>141</v>
      </c>
      <c r="I97" s="9">
        <v>0.92156862745098034</v>
      </c>
      <c r="J97" s="20">
        <v>0</v>
      </c>
      <c r="K97" s="9">
        <v>0</v>
      </c>
      <c r="L97" s="20">
        <v>6</v>
      </c>
      <c r="M97" s="9">
        <v>3.9215686274509803E-2</v>
      </c>
      <c r="N97" s="20">
        <v>10</v>
      </c>
      <c r="O97" s="9">
        <v>6.535947712418301E-2</v>
      </c>
      <c r="P97" s="20">
        <v>1</v>
      </c>
      <c r="Q97" s="9">
        <v>6.5359477124183009E-3</v>
      </c>
    </row>
    <row r="98" spans="4:17" x14ac:dyDescent="0.25">
      <c r="D98" s="7" t="s">
        <v>549</v>
      </c>
      <c r="E98" s="20">
        <v>463</v>
      </c>
      <c r="F98" s="20">
        <v>325</v>
      </c>
      <c r="G98" s="9">
        <v>0.70194384449244063</v>
      </c>
      <c r="H98" s="20">
        <v>223</v>
      </c>
      <c r="I98" s="9">
        <v>0.68615384615384611</v>
      </c>
      <c r="J98" s="20">
        <v>0</v>
      </c>
      <c r="K98" s="9">
        <v>0</v>
      </c>
      <c r="L98" s="20">
        <v>82</v>
      </c>
      <c r="M98" s="9">
        <v>0.25230769230769229</v>
      </c>
      <c r="N98" s="20">
        <v>29</v>
      </c>
      <c r="O98" s="9">
        <v>8.9230769230769225E-2</v>
      </c>
      <c r="P98" s="20">
        <v>13</v>
      </c>
      <c r="Q98" s="9">
        <v>0.04</v>
      </c>
    </row>
    <row r="99" spans="4:17" x14ac:dyDescent="0.25">
      <c r="D99" s="8" t="s">
        <v>550</v>
      </c>
      <c r="E99" s="20">
        <v>73</v>
      </c>
      <c r="F99" s="20">
        <v>39</v>
      </c>
      <c r="G99" s="9">
        <v>0.53424657534246578</v>
      </c>
      <c r="H99" s="20">
        <v>22</v>
      </c>
      <c r="I99" s="9">
        <v>0.5641025641025641</v>
      </c>
      <c r="J99" s="20">
        <v>0</v>
      </c>
      <c r="K99" s="9">
        <v>0</v>
      </c>
      <c r="L99" s="20">
        <v>32</v>
      </c>
      <c r="M99" s="9">
        <v>0.82051282051282048</v>
      </c>
      <c r="N99" s="20">
        <v>0</v>
      </c>
      <c r="O99" s="9">
        <v>0</v>
      </c>
      <c r="P99" s="20">
        <v>0</v>
      </c>
      <c r="Q99" s="9">
        <v>0</v>
      </c>
    </row>
    <row r="100" spans="4:17" x14ac:dyDescent="0.25">
      <c r="D100" s="8" t="s">
        <v>568</v>
      </c>
      <c r="E100" s="20">
        <v>206</v>
      </c>
      <c r="F100" s="20">
        <v>154</v>
      </c>
      <c r="G100" s="9">
        <v>0.74757281553398058</v>
      </c>
      <c r="H100" s="20">
        <v>114</v>
      </c>
      <c r="I100" s="9">
        <v>0.74025974025974028</v>
      </c>
      <c r="J100" s="20">
        <v>0</v>
      </c>
      <c r="K100" s="9">
        <v>0</v>
      </c>
      <c r="L100" s="20">
        <v>15</v>
      </c>
      <c r="M100" s="9">
        <v>9.7402597402597407E-2</v>
      </c>
      <c r="N100" s="20">
        <v>26</v>
      </c>
      <c r="O100" s="9">
        <v>0.16883116883116883</v>
      </c>
      <c r="P100" s="20">
        <v>3</v>
      </c>
      <c r="Q100" s="9">
        <v>1.948051948051948E-2</v>
      </c>
    </row>
    <row r="101" spans="4:17" x14ac:dyDescent="0.25">
      <c r="D101" s="8" t="s">
        <v>569</v>
      </c>
      <c r="E101" s="20">
        <v>184</v>
      </c>
      <c r="F101" s="20">
        <v>132</v>
      </c>
      <c r="G101" s="9">
        <v>0.71739130434782605</v>
      </c>
      <c r="H101" s="20">
        <v>87</v>
      </c>
      <c r="I101" s="9">
        <v>0.65909090909090906</v>
      </c>
      <c r="J101" s="20">
        <v>0</v>
      </c>
      <c r="K101" s="9">
        <v>0</v>
      </c>
      <c r="L101" s="20">
        <v>35</v>
      </c>
      <c r="M101" s="9">
        <v>0.26515151515151514</v>
      </c>
      <c r="N101" s="20">
        <v>3</v>
      </c>
      <c r="O101" s="9">
        <v>2.2727272727272728E-2</v>
      </c>
      <c r="P101" s="20">
        <v>10</v>
      </c>
      <c r="Q101" s="9">
        <v>7.575757575757576E-2</v>
      </c>
    </row>
    <row r="102" spans="4:17" x14ac:dyDescent="0.25">
      <c r="D102" s="7" t="s">
        <v>555</v>
      </c>
      <c r="E102" s="20">
        <v>608</v>
      </c>
      <c r="F102" s="20">
        <v>465</v>
      </c>
      <c r="G102" s="9">
        <v>0.76480263157894735</v>
      </c>
      <c r="H102" s="20">
        <v>354</v>
      </c>
      <c r="I102" s="9">
        <v>0.76129032258064511</v>
      </c>
      <c r="J102" s="20">
        <v>0</v>
      </c>
      <c r="K102" s="9">
        <v>0</v>
      </c>
      <c r="L102" s="20">
        <v>43</v>
      </c>
      <c r="M102" s="9">
        <v>9.2473118279569888E-2</v>
      </c>
      <c r="N102" s="20">
        <v>50</v>
      </c>
      <c r="O102" s="9">
        <v>0.10752688172043011</v>
      </c>
      <c r="P102" s="20">
        <v>13</v>
      </c>
      <c r="Q102" s="9">
        <v>2.7956989247311829E-2</v>
      </c>
    </row>
    <row r="103" spans="4:17" x14ac:dyDescent="0.25">
      <c r="D103" s="8" t="s">
        <v>556</v>
      </c>
      <c r="E103" s="20">
        <v>152</v>
      </c>
      <c r="F103" s="20">
        <v>118</v>
      </c>
      <c r="G103" s="9">
        <v>0.77631578947368418</v>
      </c>
      <c r="H103" s="20">
        <v>93</v>
      </c>
      <c r="I103" s="9">
        <v>0.78813559322033899</v>
      </c>
      <c r="J103" s="20">
        <v>0</v>
      </c>
      <c r="K103" s="9">
        <v>0</v>
      </c>
      <c r="L103" s="20">
        <v>7</v>
      </c>
      <c r="M103" s="9">
        <v>5.9322033898305086E-2</v>
      </c>
      <c r="N103" s="20">
        <v>17</v>
      </c>
      <c r="O103" s="9">
        <v>0.1440677966101695</v>
      </c>
      <c r="P103" s="20">
        <v>7</v>
      </c>
      <c r="Q103" s="9">
        <v>5.9322033898305086E-2</v>
      </c>
    </row>
    <row r="104" spans="4:17" x14ac:dyDescent="0.25">
      <c r="D104" s="8" t="s">
        <v>572</v>
      </c>
      <c r="E104" s="20">
        <v>18</v>
      </c>
      <c r="F104" s="20">
        <v>10</v>
      </c>
      <c r="G104" s="9">
        <v>0.55555555555555558</v>
      </c>
      <c r="H104" s="20">
        <v>5</v>
      </c>
      <c r="I104" s="9">
        <v>0.5</v>
      </c>
      <c r="J104" s="20">
        <v>0</v>
      </c>
      <c r="K104" s="9">
        <v>0</v>
      </c>
      <c r="L104" s="20">
        <v>1</v>
      </c>
      <c r="M104" s="9">
        <v>0.1</v>
      </c>
      <c r="N104" s="20">
        <v>4</v>
      </c>
      <c r="O104" s="9">
        <v>0.4</v>
      </c>
      <c r="P104" s="20">
        <v>0</v>
      </c>
      <c r="Q104" s="9">
        <v>0</v>
      </c>
    </row>
    <row r="105" spans="4:17" x14ac:dyDescent="0.25">
      <c r="D105" s="8" t="s">
        <v>581</v>
      </c>
      <c r="E105" s="20">
        <v>227</v>
      </c>
      <c r="F105" s="20">
        <v>175</v>
      </c>
      <c r="G105" s="9">
        <v>0.77092511013215859</v>
      </c>
      <c r="H105" s="20">
        <v>135</v>
      </c>
      <c r="I105" s="9">
        <v>0.77142857142857146</v>
      </c>
      <c r="J105" s="20">
        <v>0</v>
      </c>
      <c r="K105" s="9">
        <v>0</v>
      </c>
      <c r="L105" s="20">
        <v>18</v>
      </c>
      <c r="M105" s="9">
        <v>0.10285714285714286</v>
      </c>
      <c r="N105" s="20">
        <v>11</v>
      </c>
      <c r="O105" s="9">
        <v>6.2857142857142861E-2</v>
      </c>
      <c r="P105" s="20">
        <v>2</v>
      </c>
      <c r="Q105" s="9">
        <v>1.1428571428571429E-2</v>
      </c>
    </row>
    <row r="106" spans="4:17" x14ac:dyDescent="0.25">
      <c r="D106" s="8" t="s">
        <v>582</v>
      </c>
      <c r="E106" s="20">
        <v>131</v>
      </c>
      <c r="F106" s="20">
        <v>100</v>
      </c>
      <c r="G106" s="9">
        <v>0.76335877862595425</v>
      </c>
      <c r="H106" s="20">
        <v>74</v>
      </c>
      <c r="I106" s="9">
        <v>0.74</v>
      </c>
      <c r="J106" s="20">
        <v>0</v>
      </c>
      <c r="K106" s="9">
        <v>0</v>
      </c>
      <c r="L106" s="20">
        <v>16</v>
      </c>
      <c r="M106" s="9">
        <v>0.16</v>
      </c>
      <c r="N106" s="20">
        <v>8</v>
      </c>
      <c r="O106" s="9">
        <v>0.08</v>
      </c>
      <c r="P106" s="20">
        <v>1</v>
      </c>
      <c r="Q106" s="9">
        <v>0.01</v>
      </c>
    </row>
    <row r="107" spans="4:17" x14ac:dyDescent="0.25">
      <c r="D107" s="8" t="s">
        <v>583</v>
      </c>
      <c r="E107" s="20">
        <v>80</v>
      </c>
      <c r="F107" s="20">
        <v>62</v>
      </c>
      <c r="G107" s="9">
        <v>0.77500000000000002</v>
      </c>
      <c r="H107" s="20">
        <v>47</v>
      </c>
      <c r="I107" s="9">
        <v>0.75806451612903225</v>
      </c>
      <c r="J107" s="20">
        <v>0</v>
      </c>
      <c r="K107" s="9">
        <v>0</v>
      </c>
      <c r="L107" s="20">
        <v>1</v>
      </c>
      <c r="M107" s="9">
        <v>1.6129032258064516E-2</v>
      </c>
      <c r="N107" s="20">
        <v>10</v>
      </c>
      <c r="O107" s="9">
        <v>0.16129032258064516</v>
      </c>
      <c r="P107" s="20">
        <v>3</v>
      </c>
      <c r="Q107" s="9">
        <v>4.8387096774193547E-2</v>
      </c>
    </row>
    <row r="108" spans="4:17" x14ac:dyDescent="0.25">
      <c r="D108" s="7" t="s">
        <v>450</v>
      </c>
      <c r="E108" s="20">
        <v>481</v>
      </c>
      <c r="F108" s="20">
        <v>385</v>
      </c>
      <c r="G108" s="9">
        <v>0.8004158004158004</v>
      </c>
      <c r="H108" s="20">
        <v>324</v>
      </c>
      <c r="I108" s="9">
        <v>0.84155844155844151</v>
      </c>
      <c r="J108" s="20">
        <v>0</v>
      </c>
      <c r="K108" s="9">
        <v>0</v>
      </c>
      <c r="L108" s="20">
        <v>34</v>
      </c>
      <c r="M108" s="9">
        <v>8.8311688311688313E-2</v>
      </c>
      <c r="N108" s="20">
        <v>42</v>
      </c>
      <c r="O108" s="9">
        <v>0.10909090909090909</v>
      </c>
      <c r="P108" s="20">
        <v>6</v>
      </c>
      <c r="Q108" s="9">
        <v>1.5584415584415584E-2</v>
      </c>
    </row>
    <row r="109" spans="4:17" x14ac:dyDescent="0.25">
      <c r="D109" s="8" t="s">
        <v>538</v>
      </c>
      <c r="E109" s="20">
        <v>72</v>
      </c>
      <c r="F109" s="20">
        <v>56</v>
      </c>
      <c r="G109" s="9">
        <v>0.77777777777777779</v>
      </c>
      <c r="H109" s="20">
        <v>50</v>
      </c>
      <c r="I109" s="9">
        <v>0.8928571428571429</v>
      </c>
      <c r="J109" s="20">
        <v>0</v>
      </c>
      <c r="K109" s="9">
        <v>0</v>
      </c>
      <c r="L109" s="20">
        <v>7</v>
      </c>
      <c r="M109" s="9">
        <v>0.125</v>
      </c>
      <c r="N109" s="20">
        <v>8</v>
      </c>
      <c r="O109" s="9">
        <v>0.14285714285714285</v>
      </c>
      <c r="P109" s="20">
        <v>0</v>
      </c>
      <c r="Q109" s="9">
        <v>0</v>
      </c>
    </row>
    <row r="110" spans="4:17" x14ac:dyDescent="0.25">
      <c r="D110" s="8" t="s">
        <v>451</v>
      </c>
      <c r="E110" s="20">
        <v>104</v>
      </c>
      <c r="F110" s="20">
        <v>80</v>
      </c>
      <c r="G110" s="9">
        <v>0.76923076923076927</v>
      </c>
      <c r="H110" s="20">
        <v>59</v>
      </c>
      <c r="I110" s="9">
        <v>0.73750000000000004</v>
      </c>
      <c r="J110" s="20">
        <v>0</v>
      </c>
      <c r="K110" s="9">
        <v>0</v>
      </c>
      <c r="L110" s="20">
        <v>4</v>
      </c>
      <c r="M110" s="9">
        <v>0.05</v>
      </c>
      <c r="N110" s="20">
        <v>15</v>
      </c>
      <c r="O110" s="9">
        <v>0.1875</v>
      </c>
      <c r="P110" s="20">
        <v>1</v>
      </c>
      <c r="Q110" s="9">
        <v>1.2500000000000001E-2</v>
      </c>
    </row>
    <row r="111" spans="4:17" x14ac:dyDescent="0.25">
      <c r="D111" s="8" t="s">
        <v>570</v>
      </c>
      <c r="E111" s="20">
        <v>130</v>
      </c>
      <c r="F111" s="20">
        <v>109</v>
      </c>
      <c r="G111" s="9">
        <v>0.83846153846153848</v>
      </c>
      <c r="H111" s="20">
        <v>98</v>
      </c>
      <c r="I111" s="9">
        <v>0.8990825688073395</v>
      </c>
      <c r="J111" s="20">
        <v>0</v>
      </c>
      <c r="K111" s="9">
        <v>0</v>
      </c>
      <c r="L111" s="20">
        <v>8</v>
      </c>
      <c r="M111" s="9">
        <v>7.3394495412844041E-2</v>
      </c>
      <c r="N111" s="20">
        <v>8</v>
      </c>
      <c r="O111" s="9">
        <v>7.3394495412844041E-2</v>
      </c>
      <c r="P111" s="20">
        <v>1</v>
      </c>
      <c r="Q111" s="9">
        <v>9.1743119266055051E-3</v>
      </c>
    </row>
    <row r="112" spans="4:17" x14ac:dyDescent="0.25">
      <c r="D112" s="8" t="s">
        <v>573</v>
      </c>
      <c r="E112" s="20">
        <v>175</v>
      </c>
      <c r="F112" s="20">
        <v>140</v>
      </c>
      <c r="G112" s="9">
        <v>0.8</v>
      </c>
      <c r="H112" s="20">
        <v>117</v>
      </c>
      <c r="I112" s="9">
        <v>0.83571428571428574</v>
      </c>
      <c r="J112" s="20">
        <v>0</v>
      </c>
      <c r="K112" s="9">
        <v>0</v>
      </c>
      <c r="L112" s="20">
        <v>15</v>
      </c>
      <c r="M112" s="9">
        <v>0.10714285714285714</v>
      </c>
      <c r="N112" s="20">
        <v>11</v>
      </c>
      <c r="O112" s="9">
        <v>7.857142857142857E-2</v>
      </c>
      <c r="P112" s="20">
        <v>4</v>
      </c>
      <c r="Q112" s="9">
        <v>2.8571428571428571E-2</v>
      </c>
    </row>
    <row r="113" spans="4:17" x14ac:dyDescent="0.25">
      <c r="D113" s="6" t="s">
        <v>452</v>
      </c>
      <c r="E113" s="20">
        <v>4287</v>
      </c>
      <c r="F113" s="20">
        <v>3920</v>
      </c>
      <c r="G113" s="9">
        <v>0.91439234896197807</v>
      </c>
      <c r="H113" s="20">
        <v>3460</v>
      </c>
      <c r="I113" s="9">
        <v>0.88265306122448983</v>
      </c>
      <c r="J113" s="20">
        <v>1</v>
      </c>
      <c r="K113" s="9">
        <v>2.5510204081632655E-4</v>
      </c>
      <c r="L113" s="20">
        <v>98</v>
      </c>
      <c r="M113" s="9">
        <v>2.5000000000000001E-2</v>
      </c>
      <c r="N113" s="20">
        <v>137</v>
      </c>
      <c r="O113" s="9">
        <v>3.4948979591836737E-2</v>
      </c>
      <c r="P113" s="20">
        <v>51</v>
      </c>
      <c r="Q113" s="9">
        <v>1.3010204081632653E-2</v>
      </c>
    </row>
    <row r="114" spans="4:17" x14ac:dyDescent="0.25">
      <c r="D114" s="7" t="s">
        <v>587</v>
      </c>
      <c r="E114" s="20">
        <v>630</v>
      </c>
      <c r="F114" s="20">
        <v>558</v>
      </c>
      <c r="G114" s="9">
        <v>0.88571428571428568</v>
      </c>
      <c r="H114" s="20">
        <v>471</v>
      </c>
      <c r="I114" s="9">
        <v>0.84408602150537637</v>
      </c>
      <c r="J114" s="20">
        <v>1</v>
      </c>
      <c r="K114" s="9">
        <v>1.7921146953405018E-3</v>
      </c>
      <c r="L114" s="20">
        <v>16</v>
      </c>
      <c r="M114" s="9">
        <v>2.8673835125448029E-2</v>
      </c>
      <c r="N114" s="20">
        <v>26</v>
      </c>
      <c r="O114" s="9">
        <v>4.6594982078853049E-2</v>
      </c>
      <c r="P114" s="20">
        <v>10</v>
      </c>
      <c r="Q114" s="9">
        <v>1.7921146953405017E-2</v>
      </c>
    </row>
    <row r="115" spans="4:17" x14ac:dyDescent="0.25">
      <c r="D115" s="8" t="s">
        <v>588</v>
      </c>
      <c r="E115" s="20">
        <v>50</v>
      </c>
      <c r="F115" s="20">
        <v>49</v>
      </c>
      <c r="G115" s="9">
        <v>0.98</v>
      </c>
      <c r="H115" s="20">
        <v>43</v>
      </c>
      <c r="I115" s="9">
        <v>0.87755102040816324</v>
      </c>
      <c r="J115" s="20">
        <v>0</v>
      </c>
      <c r="K115" s="9">
        <v>0</v>
      </c>
      <c r="L115" s="20">
        <v>0</v>
      </c>
      <c r="M115" s="9">
        <v>0</v>
      </c>
      <c r="N115" s="20">
        <v>1</v>
      </c>
      <c r="O115" s="9">
        <v>2.0408163265306121E-2</v>
      </c>
      <c r="P115" s="20">
        <v>0</v>
      </c>
      <c r="Q115" s="9">
        <v>0</v>
      </c>
    </row>
    <row r="116" spans="4:17" x14ac:dyDescent="0.25">
      <c r="D116" s="8" t="s">
        <v>589</v>
      </c>
      <c r="E116" s="20">
        <v>52</v>
      </c>
      <c r="F116" s="20">
        <v>42</v>
      </c>
      <c r="G116" s="9">
        <v>0.80769230769230771</v>
      </c>
      <c r="H116" s="20">
        <v>34</v>
      </c>
      <c r="I116" s="9">
        <v>0.80952380952380953</v>
      </c>
      <c r="J116" s="20">
        <v>0</v>
      </c>
      <c r="K116" s="9">
        <v>0</v>
      </c>
      <c r="L116" s="20">
        <v>0</v>
      </c>
      <c r="M116" s="9">
        <v>0</v>
      </c>
      <c r="N116" s="20">
        <v>0</v>
      </c>
      <c r="O116" s="9">
        <v>0</v>
      </c>
      <c r="P116" s="20">
        <v>5</v>
      </c>
      <c r="Q116" s="9">
        <v>0.11904761904761904</v>
      </c>
    </row>
    <row r="117" spans="4:17" x14ac:dyDescent="0.25">
      <c r="D117" s="8" t="s">
        <v>591</v>
      </c>
      <c r="E117" s="20">
        <v>120</v>
      </c>
      <c r="F117" s="20">
        <v>103</v>
      </c>
      <c r="G117" s="9">
        <v>0.85833333333333328</v>
      </c>
      <c r="H117" s="20">
        <v>84</v>
      </c>
      <c r="I117" s="9">
        <v>0.81553398058252424</v>
      </c>
      <c r="J117" s="20">
        <v>1</v>
      </c>
      <c r="K117" s="9">
        <v>9.7087378640776691E-3</v>
      </c>
      <c r="L117" s="20">
        <v>3</v>
      </c>
      <c r="M117" s="9">
        <v>2.9126213592233011E-2</v>
      </c>
      <c r="N117" s="20">
        <v>6</v>
      </c>
      <c r="O117" s="9">
        <v>5.8252427184466021E-2</v>
      </c>
      <c r="P117" s="20">
        <v>1</v>
      </c>
      <c r="Q117" s="9">
        <v>9.7087378640776691E-3</v>
      </c>
    </row>
    <row r="118" spans="4:17" x14ac:dyDescent="0.25">
      <c r="D118" s="8" t="s">
        <v>598</v>
      </c>
      <c r="E118" s="20">
        <v>53</v>
      </c>
      <c r="F118" s="20">
        <v>47</v>
      </c>
      <c r="G118" s="9">
        <v>0.8867924528301887</v>
      </c>
      <c r="H118" s="20">
        <v>43</v>
      </c>
      <c r="I118" s="9">
        <v>0.91489361702127658</v>
      </c>
      <c r="J118" s="20">
        <v>0</v>
      </c>
      <c r="K118" s="9">
        <v>0</v>
      </c>
      <c r="L118" s="20">
        <v>2</v>
      </c>
      <c r="M118" s="9">
        <v>4.2553191489361701E-2</v>
      </c>
      <c r="N118" s="20">
        <v>3</v>
      </c>
      <c r="O118" s="9">
        <v>6.3829787234042548E-2</v>
      </c>
      <c r="P118" s="20">
        <v>1</v>
      </c>
      <c r="Q118" s="9">
        <v>2.1276595744680851E-2</v>
      </c>
    </row>
    <row r="119" spans="4:17" x14ac:dyDescent="0.25">
      <c r="D119" s="8" t="s">
        <v>607</v>
      </c>
      <c r="E119" s="20">
        <v>58</v>
      </c>
      <c r="F119" s="20">
        <v>54</v>
      </c>
      <c r="G119" s="9">
        <v>0.93103448275862066</v>
      </c>
      <c r="H119" s="20">
        <v>42</v>
      </c>
      <c r="I119" s="9">
        <v>0.77777777777777779</v>
      </c>
      <c r="J119" s="20">
        <v>0</v>
      </c>
      <c r="K119" s="9">
        <v>0</v>
      </c>
      <c r="L119" s="20">
        <v>0</v>
      </c>
      <c r="M119" s="9">
        <v>0</v>
      </c>
      <c r="N119" s="20">
        <v>4</v>
      </c>
      <c r="O119" s="9">
        <v>7.407407407407407E-2</v>
      </c>
      <c r="P119" s="20">
        <v>0</v>
      </c>
      <c r="Q119" s="9">
        <v>0</v>
      </c>
    </row>
    <row r="120" spans="4:17" x14ac:dyDescent="0.25">
      <c r="D120" s="8" t="s">
        <v>608</v>
      </c>
      <c r="E120" s="20">
        <v>61</v>
      </c>
      <c r="F120" s="20">
        <v>53</v>
      </c>
      <c r="G120" s="9">
        <v>0.86885245901639341</v>
      </c>
      <c r="H120" s="20">
        <v>43</v>
      </c>
      <c r="I120" s="9">
        <v>0.81132075471698117</v>
      </c>
      <c r="J120" s="20">
        <v>0</v>
      </c>
      <c r="K120" s="9">
        <v>0</v>
      </c>
      <c r="L120" s="20">
        <v>3</v>
      </c>
      <c r="M120" s="9">
        <v>5.6603773584905662E-2</v>
      </c>
      <c r="N120" s="20">
        <v>2</v>
      </c>
      <c r="O120" s="9">
        <v>3.7735849056603772E-2</v>
      </c>
      <c r="P120" s="20">
        <v>0</v>
      </c>
      <c r="Q120" s="9">
        <v>0</v>
      </c>
    </row>
    <row r="121" spans="4:17" x14ac:dyDescent="0.25">
      <c r="D121" s="8" t="s">
        <v>610</v>
      </c>
      <c r="E121" s="20">
        <v>157</v>
      </c>
      <c r="F121" s="20">
        <v>138</v>
      </c>
      <c r="G121" s="9">
        <v>0.87898089171974525</v>
      </c>
      <c r="H121" s="20">
        <v>119</v>
      </c>
      <c r="I121" s="9">
        <v>0.8623188405797102</v>
      </c>
      <c r="J121" s="20">
        <v>0</v>
      </c>
      <c r="K121" s="9">
        <v>0</v>
      </c>
      <c r="L121" s="20">
        <v>7</v>
      </c>
      <c r="M121" s="9">
        <v>5.0724637681159424E-2</v>
      </c>
      <c r="N121" s="20">
        <v>8</v>
      </c>
      <c r="O121" s="9">
        <v>5.7971014492753624E-2</v>
      </c>
      <c r="P121" s="20">
        <v>2</v>
      </c>
      <c r="Q121" s="9">
        <v>1.4492753623188406E-2</v>
      </c>
    </row>
    <row r="122" spans="4:17" x14ac:dyDescent="0.25">
      <c r="D122" s="8" t="s">
        <v>613</v>
      </c>
      <c r="E122" s="20">
        <v>79</v>
      </c>
      <c r="F122" s="20">
        <v>72</v>
      </c>
      <c r="G122" s="9">
        <v>0.91139240506329111</v>
      </c>
      <c r="H122" s="20">
        <v>63</v>
      </c>
      <c r="I122" s="9">
        <v>0.875</v>
      </c>
      <c r="J122" s="20">
        <v>0</v>
      </c>
      <c r="K122" s="9">
        <v>0</v>
      </c>
      <c r="L122" s="20">
        <v>1</v>
      </c>
      <c r="M122" s="9">
        <v>1.3888888888888888E-2</v>
      </c>
      <c r="N122" s="20">
        <v>2</v>
      </c>
      <c r="O122" s="9">
        <v>2.7777777777777776E-2</v>
      </c>
      <c r="P122" s="20">
        <v>1</v>
      </c>
      <c r="Q122" s="9">
        <v>1.3888888888888888E-2</v>
      </c>
    </row>
    <row r="123" spans="4:17" x14ac:dyDescent="0.25">
      <c r="D123" s="7" t="s">
        <v>602</v>
      </c>
      <c r="E123" s="20">
        <v>672</v>
      </c>
      <c r="F123" s="20">
        <v>625</v>
      </c>
      <c r="G123" s="9">
        <v>0.93005952380952384</v>
      </c>
      <c r="H123" s="20">
        <v>554</v>
      </c>
      <c r="I123" s="9">
        <v>0.88639999999999997</v>
      </c>
      <c r="J123" s="20">
        <v>0</v>
      </c>
      <c r="K123" s="9">
        <v>0</v>
      </c>
      <c r="L123" s="20">
        <v>5</v>
      </c>
      <c r="M123" s="9">
        <v>8.0000000000000002E-3</v>
      </c>
      <c r="N123" s="20">
        <v>27</v>
      </c>
      <c r="O123" s="9">
        <v>4.3200000000000002E-2</v>
      </c>
      <c r="P123" s="20">
        <v>6</v>
      </c>
      <c r="Q123" s="9">
        <v>9.5999999999999992E-3</v>
      </c>
    </row>
    <row r="124" spans="4:17" x14ac:dyDescent="0.25">
      <c r="D124" s="8" t="s">
        <v>603</v>
      </c>
      <c r="E124" s="20">
        <v>251</v>
      </c>
      <c r="F124" s="20">
        <v>232</v>
      </c>
      <c r="G124" s="9">
        <v>0.92430278884462147</v>
      </c>
      <c r="H124" s="20">
        <v>199</v>
      </c>
      <c r="I124" s="9">
        <v>0.85775862068965514</v>
      </c>
      <c r="J124" s="20">
        <v>0</v>
      </c>
      <c r="K124" s="9">
        <v>0</v>
      </c>
      <c r="L124" s="20">
        <v>3</v>
      </c>
      <c r="M124" s="9">
        <v>1.2931034482758621E-2</v>
      </c>
      <c r="N124" s="20">
        <v>11</v>
      </c>
      <c r="O124" s="9">
        <v>4.7413793103448273E-2</v>
      </c>
      <c r="P124" s="20">
        <v>2</v>
      </c>
      <c r="Q124" s="9">
        <v>8.6206896551724137E-3</v>
      </c>
    </row>
    <row r="125" spans="4:17" x14ac:dyDescent="0.25">
      <c r="D125" s="8" t="s">
        <v>614</v>
      </c>
      <c r="E125" s="20">
        <v>163</v>
      </c>
      <c r="F125" s="20">
        <v>151</v>
      </c>
      <c r="G125" s="9">
        <v>0.92638036809815949</v>
      </c>
      <c r="H125" s="20">
        <v>133</v>
      </c>
      <c r="I125" s="9">
        <v>0.88079470198675491</v>
      </c>
      <c r="J125" s="20">
        <v>0</v>
      </c>
      <c r="K125" s="9">
        <v>0</v>
      </c>
      <c r="L125" s="20">
        <v>1</v>
      </c>
      <c r="M125" s="9">
        <v>6.6225165562913907E-3</v>
      </c>
      <c r="N125" s="20">
        <v>7</v>
      </c>
      <c r="O125" s="9">
        <v>4.6357615894039736E-2</v>
      </c>
      <c r="P125" s="20">
        <v>3</v>
      </c>
      <c r="Q125" s="9">
        <v>1.9867549668874173E-2</v>
      </c>
    </row>
    <row r="126" spans="4:17" x14ac:dyDescent="0.25">
      <c r="D126" s="8" t="s">
        <v>620</v>
      </c>
      <c r="E126" s="20">
        <v>258</v>
      </c>
      <c r="F126" s="20">
        <v>242</v>
      </c>
      <c r="G126" s="9">
        <v>0.93798449612403101</v>
      </c>
      <c r="H126" s="20">
        <v>222</v>
      </c>
      <c r="I126" s="9">
        <v>0.9173553719008265</v>
      </c>
      <c r="J126" s="20">
        <v>0</v>
      </c>
      <c r="K126" s="9">
        <v>0</v>
      </c>
      <c r="L126" s="20">
        <v>1</v>
      </c>
      <c r="M126" s="9">
        <v>4.1322314049586778E-3</v>
      </c>
      <c r="N126" s="20">
        <v>9</v>
      </c>
      <c r="O126" s="9">
        <v>3.71900826446281E-2</v>
      </c>
      <c r="P126" s="20">
        <v>1</v>
      </c>
      <c r="Q126" s="9">
        <v>4.1322314049586778E-3</v>
      </c>
    </row>
    <row r="127" spans="4:17" x14ac:dyDescent="0.25">
      <c r="D127" s="7" t="s">
        <v>453</v>
      </c>
      <c r="E127" s="20">
        <v>1264</v>
      </c>
      <c r="F127" s="20">
        <v>1121</v>
      </c>
      <c r="G127" s="9">
        <v>0.88686708860759489</v>
      </c>
      <c r="H127" s="20">
        <v>964</v>
      </c>
      <c r="I127" s="9">
        <v>0.85994647636039245</v>
      </c>
      <c r="J127" s="20">
        <v>0</v>
      </c>
      <c r="K127" s="9">
        <v>0</v>
      </c>
      <c r="L127" s="20">
        <v>27</v>
      </c>
      <c r="M127" s="9">
        <v>2.4085637823371989E-2</v>
      </c>
      <c r="N127" s="20">
        <v>63</v>
      </c>
      <c r="O127" s="9">
        <v>5.6199821587867974E-2</v>
      </c>
      <c r="P127" s="20">
        <v>22</v>
      </c>
      <c r="Q127" s="9">
        <v>1.9625334522747548E-2</v>
      </c>
    </row>
    <row r="128" spans="4:17" x14ac:dyDescent="0.25">
      <c r="D128" s="8" t="s">
        <v>584</v>
      </c>
      <c r="E128" s="20">
        <v>45</v>
      </c>
      <c r="F128" s="20">
        <v>42</v>
      </c>
      <c r="G128" s="9">
        <v>0.93333333333333335</v>
      </c>
      <c r="H128" s="20">
        <v>32</v>
      </c>
      <c r="I128" s="9">
        <v>0.76190476190476186</v>
      </c>
      <c r="J128" s="20">
        <v>0</v>
      </c>
      <c r="K128" s="9">
        <v>0</v>
      </c>
      <c r="L128" s="20">
        <v>1</v>
      </c>
      <c r="M128" s="9">
        <v>2.3809523809523808E-2</v>
      </c>
      <c r="N128" s="20">
        <v>1</v>
      </c>
      <c r="O128" s="9">
        <v>2.3809523809523808E-2</v>
      </c>
      <c r="P128" s="20">
        <v>0</v>
      </c>
      <c r="Q128" s="9">
        <v>0</v>
      </c>
    </row>
    <row r="129" spans="4:17" x14ac:dyDescent="0.25">
      <c r="D129" s="8" t="s">
        <v>590</v>
      </c>
      <c r="E129" s="20">
        <v>116</v>
      </c>
      <c r="F129" s="20">
        <v>95</v>
      </c>
      <c r="G129" s="9">
        <v>0.81896551724137934</v>
      </c>
      <c r="H129" s="20">
        <v>78</v>
      </c>
      <c r="I129" s="9">
        <v>0.82105263157894737</v>
      </c>
      <c r="J129" s="20">
        <v>0</v>
      </c>
      <c r="K129" s="9">
        <v>0</v>
      </c>
      <c r="L129" s="20">
        <v>9</v>
      </c>
      <c r="M129" s="9">
        <v>9.4736842105263161E-2</v>
      </c>
      <c r="N129" s="20">
        <v>9</v>
      </c>
      <c r="O129" s="9">
        <v>9.4736842105263161E-2</v>
      </c>
      <c r="P129" s="20">
        <v>1</v>
      </c>
      <c r="Q129" s="9">
        <v>1.0526315789473684E-2</v>
      </c>
    </row>
    <row r="130" spans="4:17" x14ac:dyDescent="0.25">
      <c r="D130" s="8" t="s">
        <v>592</v>
      </c>
      <c r="E130" s="20">
        <v>44</v>
      </c>
      <c r="F130" s="20">
        <v>36</v>
      </c>
      <c r="G130" s="9">
        <v>0.81818181818181823</v>
      </c>
      <c r="H130" s="20">
        <v>27</v>
      </c>
      <c r="I130" s="9">
        <v>0.75</v>
      </c>
      <c r="J130" s="20">
        <v>0</v>
      </c>
      <c r="K130" s="9">
        <v>0</v>
      </c>
      <c r="L130" s="20">
        <v>2</v>
      </c>
      <c r="M130" s="9">
        <v>5.5555555555555552E-2</v>
      </c>
      <c r="N130" s="20">
        <v>1</v>
      </c>
      <c r="O130" s="9">
        <v>2.7777777777777776E-2</v>
      </c>
      <c r="P130" s="20">
        <v>3</v>
      </c>
      <c r="Q130" s="9">
        <v>8.3333333333333329E-2</v>
      </c>
    </row>
    <row r="131" spans="4:17" x14ac:dyDescent="0.25">
      <c r="D131" s="8" t="s">
        <v>454</v>
      </c>
      <c r="E131" s="20">
        <v>86</v>
      </c>
      <c r="F131" s="20">
        <v>75</v>
      </c>
      <c r="G131" s="9">
        <v>0.87209302325581395</v>
      </c>
      <c r="H131" s="20">
        <v>63</v>
      </c>
      <c r="I131" s="9">
        <v>0.84</v>
      </c>
      <c r="J131" s="20">
        <v>0</v>
      </c>
      <c r="K131" s="9">
        <v>0</v>
      </c>
      <c r="L131" s="20">
        <v>2</v>
      </c>
      <c r="M131" s="9">
        <v>2.6666666666666668E-2</v>
      </c>
      <c r="N131" s="20">
        <v>5</v>
      </c>
      <c r="O131" s="9">
        <v>6.6666666666666666E-2</v>
      </c>
      <c r="P131" s="20">
        <v>0</v>
      </c>
      <c r="Q131" s="9">
        <v>0</v>
      </c>
    </row>
    <row r="132" spans="4:17" x14ac:dyDescent="0.25">
      <c r="D132" s="8" t="s">
        <v>594</v>
      </c>
      <c r="E132" s="20">
        <v>42</v>
      </c>
      <c r="F132" s="20">
        <v>40</v>
      </c>
      <c r="G132" s="9">
        <v>0.95238095238095233</v>
      </c>
      <c r="H132" s="20">
        <v>37</v>
      </c>
      <c r="I132" s="9">
        <v>0.92500000000000004</v>
      </c>
      <c r="J132" s="20">
        <v>0</v>
      </c>
      <c r="K132" s="9">
        <v>0</v>
      </c>
      <c r="L132" s="20">
        <v>0</v>
      </c>
      <c r="M132" s="9">
        <v>0</v>
      </c>
      <c r="N132" s="20">
        <v>1</v>
      </c>
      <c r="O132" s="9">
        <v>2.5000000000000001E-2</v>
      </c>
      <c r="P132" s="20">
        <v>0</v>
      </c>
      <c r="Q132" s="9">
        <v>0</v>
      </c>
    </row>
    <row r="133" spans="4:17" x14ac:dyDescent="0.25">
      <c r="D133" s="8" t="s">
        <v>597</v>
      </c>
      <c r="E133" s="20">
        <v>110</v>
      </c>
      <c r="F133" s="20">
        <v>97</v>
      </c>
      <c r="G133" s="9">
        <v>0.88181818181818183</v>
      </c>
      <c r="H133" s="20">
        <v>81</v>
      </c>
      <c r="I133" s="9">
        <v>0.83505154639175261</v>
      </c>
      <c r="J133" s="20">
        <v>0</v>
      </c>
      <c r="K133" s="9">
        <v>0</v>
      </c>
      <c r="L133" s="20">
        <v>4</v>
      </c>
      <c r="M133" s="9">
        <v>4.1237113402061855E-2</v>
      </c>
      <c r="N133" s="20">
        <v>5</v>
      </c>
      <c r="O133" s="9">
        <v>5.1546391752577317E-2</v>
      </c>
      <c r="P133" s="20">
        <v>1</v>
      </c>
      <c r="Q133" s="9">
        <v>1.0309278350515464E-2</v>
      </c>
    </row>
    <row r="134" spans="4:17" x14ac:dyDescent="0.25">
      <c r="D134" s="8" t="s">
        <v>599</v>
      </c>
      <c r="E134" s="20">
        <v>41</v>
      </c>
      <c r="F134" s="20">
        <v>34</v>
      </c>
      <c r="G134" s="9">
        <v>0.82926829268292679</v>
      </c>
      <c r="H134" s="20">
        <v>29</v>
      </c>
      <c r="I134" s="9">
        <v>0.8529411764705882</v>
      </c>
      <c r="J134" s="20">
        <v>0</v>
      </c>
      <c r="K134" s="9">
        <v>0</v>
      </c>
      <c r="L134" s="20">
        <v>1</v>
      </c>
      <c r="M134" s="9">
        <v>2.9411764705882353E-2</v>
      </c>
      <c r="N134" s="20">
        <v>2</v>
      </c>
      <c r="O134" s="9">
        <v>5.8823529411764705E-2</v>
      </c>
      <c r="P134" s="20">
        <v>4</v>
      </c>
      <c r="Q134" s="9">
        <v>0.11764705882352941</v>
      </c>
    </row>
    <row r="135" spans="4:17" x14ac:dyDescent="0.25">
      <c r="D135" s="8" t="s">
        <v>457</v>
      </c>
      <c r="E135" s="20">
        <v>105</v>
      </c>
      <c r="F135" s="20">
        <v>86</v>
      </c>
      <c r="G135" s="9">
        <v>0.81904761904761902</v>
      </c>
      <c r="H135" s="20">
        <v>79</v>
      </c>
      <c r="I135" s="9">
        <v>0.91860465116279066</v>
      </c>
      <c r="J135" s="20">
        <v>0</v>
      </c>
      <c r="K135" s="9">
        <v>0</v>
      </c>
      <c r="L135" s="20">
        <v>6</v>
      </c>
      <c r="M135" s="9">
        <v>6.9767441860465115E-2</v>
      </c>
      <c r="N135" s="20">
        <v>7</v>
      </c>
      <c r="O135" s="9">
        <v>8.1395348837209308E-2</v>
      </c>
      <c r="P135" s="20">
        <v>3</v>
      </c>
      <c r="Q135" s="9">
        <v>3.4883720930232558E-2</v>
      </c>
    </row>
    <row r="136" spans="4:17" x14ac:dyDescent="0.25">
      <c r="D136" s="8" t="s">
        <v>600</v>
      </c>
      <c r="E136" s="20">
        <v>186</v>
      </c>
      <c r="F136" s="20">
        <v>169</v>
      </c>
      <c r="G136" s="9">
        <v>0.90860215053763438</v>
      </c>
      <c r="H136" s="20">
        <v>146</v>
      </c>
      <c r="I136" s="9">
        <v>0.86390532544378695</v>
      </c>
      <c r="J136" s="20">
        <v>0</v>
      </c>
      <c r="K136" s="9">
        <v>0</v>
      </c>
      <c r="L136" s="20">
        <v>0</v>
      </c>
      <c r="M136" s="9">
        <v>0</v>
      </c>
      <c r="N136" s="20">
        <v>12</v>
      </c>
      <c r="O136" s="9">
        <v>7.1005917159763315E-2</v>
      </c>
      <c r="P136" s="20">
        <v>2</v>
      </c>
      <c r="Q136" s="9">
        <v>1.1834319526627219E-2</v>
      </c>
    </row>
    <row r="137" spans="4:17" x14ac:dyDescent="0.25">
      <c r="D137" s="8" t="s">
        <v>604</v>
      </c>
      <c r="E137" s="20">
        <v>43</v>
      </c>
      <c r="F137" s="20">
        <v>41</v>
      </c>
      <c r="G137" s="9">
        <v>0.95348837209302328</v>
      </c>
      <c r="H137" s="20">
        <v>37</v>
      </c>
      <c r="I137" s="9">
        <v>0.90243902439024393</v>
      </c>
      <c r="J137" s="20">
        <v>0</v>
      </c>
      <c r="K137" s="9">
        <v>0</v>
      </c>
      <c r="L137" s="20">
        <v>0</v>
      </c>
      <c r="M137" s="9">
        <v>0</v>
      </c>
      <c r="N137" s="20">
        <v>2</v>
      </c>
      <c r="O137" s="9">
        <v>4.878048780487805E-2</v>
      </c>
      <c r="P137" s="20">
        <v>0</v>
      </c>
      <c r="Q137" s="9">
        <v>0</v>
      </c>
    </row>
    <row r="138" spans="4:17" x14ac:dyDescent="0.25">
      <c r="D138" s="8" t="s">
        <v>605</v>
      </c>
      <c r="E138" s="20">
        <v>143</v>
      </c>
      <c r="F138" s="20">
        <v>129</v>
      </c>
      <c r="G138" s="9">
        <v>0.90209790209790208</v>
      </c>
      <c r="H138" s="20">
        <v>115</v>
      </c>
      <c r="I138" s="9">
        <v>0.89147286821705429</v>
      </c>
      <c r="J138" s="20">
        <v>0</v>
      </c>
      <c r="K138" s="9">
        <v>0</v>
      </c>
      <c r="L138" s="20">
        <v>0</v>
      </c>
      <c r="M138" s="9">
        <v>0</v>
      </c>
      <c r="N138" s="20">
        <v>4</v>
      </c>
      <c r="O138" s="9">
        <v>3.1007751937984496E-2</v>
      </c>
      <c r="P138" s="20">
        <v>6</v>
      </c>
      <c r="Q138" s="9">
        <v>4.6511627906976744E-2</v>
      </c>
    </row>
    <row r="139" spans="4:17" x14ac:dyDescent="0.25">
      <c r="D139" s="8" t="s">
        <v>458</v>
      </c>
      <c r="E139" s="20">
        <v>45</v>
      </c>
      <c r="F139" s="20">
        <v>37</v>
      </c>
      <c r="G139" s="9">
        <v>0.82222222222222219</v>
      </c>
      <c r="H139" s="20">
        <v>31</v>
      </c>
      <c r="I139" s="9">
        <v>0.83783783783783783</v>
      </c>
      <c r="J139" s="20">
        <v>0</v>
      </c>
      <c r="K139" s="9">
        <v>0</v>
      </c>
      <c r="L139" s="20">
        <v>0</v>
      </c>
      <c r="M139" s="9">
        <v>0</v>
      </c>
      <c r="N139" s="20">
        <v>4</v>
      </c>
      <c r="O139" s="9">
        <v>0.10810810810810811</v>
      </c>
      <c r="P139" s="20">
        <v>1</v>
      </c>
      <c r="Q139" s="9">
        <v>2.7027027027027029E-2</v>
      </c>
    </row>
    <row r="140" spans="4:17" x14ac:dyDescent="0.25">
      <c r="D140" s="8" t="s">
        <v>612</v>
      </c>
      <c r="E140" s="20">
        <v>205</v>
      </c>
      <c r="F140" s="20">
        <v>194</v>
      </c>
      <c r="G140" s="9">
        <v>0.9463414634146341</v>
      </c>
      <c r="H140" s="20">
        <v>171</v>
      </c>
      <c r="I140" s="9">
        <v>0.88144329896907214</v>
      </c>
      <c r="J140" s="20">
        <v>0</v>
      </c>
      <c r="K140" s="9">
        <v>0</v>
      </c>
      <c r="L140" s="20">
        <v>2</v>
      </c>
      <c r="M140" s="9">
        <v>1.0309278350515464E-2</v>
      </c>
      <c r="N140" s="20">
        <v>6</v>
      </c>
      <c r="O140" s="9">
        <v>3.0927835051546393E-2</v>
      </c>
      <c r="P140" s="20">
        <v>0</v>
      </c>
      <c r="Q140" s="9">
        <v>0</v>
      </c>
    </row>
    <row r="141" spans="4:17" x14ac:dyDescent="0.25">
      <c r="D141" s="8" t="s">
        <v>615</v>
      </c>
      <c r="E141" s="20">
        <v>53</v>
      </c>
      <c r="F141" s="20">
        <v>46</v>
      </c>
      <c r="G141" s="9">
        <v>0.86792452830188682</v>
      </c>
      <c r="H141" s="20">
        <v>38</v>
      </c>
      <c r="I141" s="9">
        <v>0.82608695652173914</v>
      </c>
      <c r="J141" s="20">
        <v>0</v>
      </c>
      <c r="K141" s="9">
        <v>0</v>
      </c>
      <c r="L141" s="20">
        <v>0</v>
      </c>
      <c r="M141" s="9">
        <v>0</v>
      </c>
      <c r="N141" s="20">
        <v>4</v>
      </c>
      <c r="O141" s="9">
        <v>8.6956521739130432E-2</v>
      </c>
      <c r="P141" s="20">
        <v>1</v>
      </c>
      <c r="Q141" s="9">
        <v>2.1739130434782608E-2</v>
      </c>
    </row>
    <row r="142" spans="4:17" x14ac:dyDescent="0.25">
      <c r="D142" s="7" t="s">
        <v>455</v>
      </c>
      <c r="E142" s="20">
        <v>1721</v>
      </c>
      <c r="F142" s="20">
        <v>1616</v>
      </c>
      <c r="G142" s="9">
        <v>0.9389889599070308</v>
      </c>
      <c r="H142" s="20">
        <v>1471</v>
      </c>
      <c r="I142" s="9">
        <v>0.91027227722772275</v>
      </c>
      <c r="J142" s="20">
        <v>0</v>
      </c>
      <c r="K142" s="9">
        <v>0</v>
      </c>
      <c r="L142" s="20">
        <v>50</v>
      </c>
      <c r="M142" s="9">
        <v>3.094059405940594E-2</v>
      </c>
      <c r="N142" s="20">
        <v>21</v>
      </c>
      <c r="O142" s="9">
        <v>1.2995049504950494E-2</v>
      </c>
      <c r="P142" s="20">
        <v>13</v>
      </c>
      <c r="Q142" s="9">
        <v>8.0445544554455448E-3</v>
      </c>
    </row>
    <row r="143" spans="4:17" x14ac:dyDescent="0.25">
      <c r="D143" s="8" t="s">
        <v>585</v>
      </c>
      <c r="E143" s="20">
        <v>96</v>
      </c>
      <c r="F143" s="20">
        <v>91</v>
      </c>
      <c r="G143" s="9">
        <v>0.94791666666666663</v>
      </c>
      <c r="H143" s="20">
        <v>84</v>
      </c>
      <c r="I143" s="9">
        <v>0.92307692307692313</v>
      </c>
      <c r="J143" s="20">
        <v>0</v>
      </c>
      <c r="K143" s="9">
        <v>0</v>
      </c>
      <c r="L143" s="20">
        <v>3</v>
      </c>
      <c r="M143" s="9">
        <v>3.2967032967032968E-2</v>
      </c>
      <c r="N143" s="20">
        <v>0</v>
      </c>
      <c r="O143" s="9">
        <v>0</v>
      </c>
      <c r="P143" s="20">
        <v>0</v>
      </c>
      <c r="Q143" s="9">
        <v>0</v>
      </c>
    </row>
    <row r="144" spans="4:17" x14ac:dyDescent="0.25">
      <c r="D144" s="8" t="s">
        <v>586</v>
      </c>
      <c r="E144" s="20">
        <v>83</v>
      </c>
      <c r="F144" s="20">
        <v>75</v>
      </c>
      <c r="G144" s="9">
        <v>0.90361445783132532</v>
      </c>
      <c r="H144" s="20">
        <v>65</v>
      </c>
      <c r="I144" s="9">
        <v>0.8666666666666667</v>
      </c>
      <c r="J144" s="20">
        <v>0</v>
      </c>
      <c r="K144" s="9">
        <v>0</v>
      </c>
      <c r="L144" s="20">
        <v>3</v>
      </c>
      <c r="M144" s="9">
        <v>0.04</v>
      </c>
      <c r="N144" s="20">
        <v>3</v>
      </c>
      <c r="O144" s="9">
        <v>0.04</v>
      </c>
      <c r="P144" s="20">
        <v>1</v>
      </c>
      <c r="Q144" s="9">
        <v>1.3333333333333334E-2</v>
      </c>
    </row>
    <row r="145" spans="4:17" x14ac:dyDescent="0.25">
      <c r="D145" s="8" t="s">
        <v>593</v>
      </c>
      <c r="E145" s="20">
        <v>210</v>
      </c>
      <c r="F145" s="20">
        <v>203</v>
      </c>
      <c r="G145" s="9">
        <v>0.96666666666666667</v>
      </c>
      <c r="H145" s="20">
        <v>193</v>
      </c>
      <c r="I145" s="9">
        <v>0.95073891625615758</v>
      </c>
      <c r="J145" s="20">
        <v>0</v>
      </c>
      <c r="K145" s="9">
        <v>0</v>
      </c>
      <c r="L145" s="20">
        <v>1</v>
      </c>
      <c r="M145" s="9">
        <v>4.9261083743842365E-3</v>
      </c>
      <c r="N145" s="20">
        <v>2</v>
      </c>
      <c r="O145" s="9">
        <v>9.852216748768473E-3</v>
      </c>
      <c r="P145" s="20">
        <v>3</v>
      </c>
      <c r="Q145" s="9">
        <v>1.4778325123152709E-2</v>
      </c>
    </row>
    <row r="146" spans="4:17" x14ac:dyDescent="0.25">
      <c r="D146" s="8" t="s">
        <v>595</v>
      </c>
      <c r="E146" s="20">
        <v>116</v>
      </c>
      <c r="F146" s="20">
        <v>112</v>
      </c>
      <c r="G146" s="9">
        <v>0.96551724137931039</v>
      </c>
      <c r="H146" s="20">
        <v>108</v>
      </c>
      <c r="I146" s="9">
        <v>0.9642857142857143</v>
      </c>
      <c r="J146" s="20">
        <v>0</v>
      </c>
      <c r="K146" s="9">
        <v>0</v>
      </c>
      <c r="L146" s="20">
        <v>1</v>
      </c>
      <c r="M146" s="9">
        <v>8.9285714285714281E-3</v>
      </c>
      <c r="N146" s="20">
        <v>1</v>
      </c>
      <c r="O146" s="9">
        <v>8.9285714285714281E-3</v>
      </c>
      <c r="P146" s="20">
        <v>1</v>
      </c>
      <c r="Q146" s="9">
        <v>8.9285714285714281E-3</v>
      </c>
    </row>
    <row r="147" spans="4:17" x14ac:dyDescent="0.25">
      <c r="D147" s="8" t="s">
        <v>596</v>
      </c>
      <c r="E147" s="20">
        <v>47</v>
      </c>
      <c r="F147" s="20">
        <v>46</v>
      </c>
      <c r="G147" s="9">
        <v>0.97872340425531912</v>
      </c>
      <c r="H147" s="20">
        <v>41</v>
      </c>
      <c r="I147" s="9">
        <v>0.89130434782608692</v>
      </c>
      <c r="J147" s="20">
        <v>0</v>
      </c>
      <c r="K147" s="9">
        <v>0</v>
      </c>
      <c r="L147" s="20">
        <v>0</v>
      </c>
      <c r="M147" s="9">
        <v>0</v>
      </c>
      <c r="N147" s="20">
        <v>0</v>
      </c>
      <c r="O147" s="9">
        <v>0</v>
      </c>
      <c r="P147" s="20">
        <v>0</v>
      </c>
      <c r="Q147" s="9">
        <v>0</v>
      </c>
    </row>
    <row r="148" spans="4:17" x14ac:dyDescent="0.25">
      <c r="D148" s="8" t="s">
        <v>456</v>
      </c>
      <c r="E148" s="20">
        <v>132</v>
      </c>
      <c r="F148" s="20">
        <v>123</v>
      </c>
      <c r="G148" s="9">
        <v>0.93181818181818177</v>
      </c>
      <c r="H148" s="20">
        <v>112</v>
      </c>
      <c r="I148" s="9">
        <v>0.91056910569105687</v>
      </c>
      <c r="J148" s="20">
        <v>0</v>
      </c>
      <c r="K148" s="9">
        <v>0</v>
      </c>
      <c r="L148" s="20">
        <v>2</v>
      </c>
      <c r="M148" s="9">
        <v>1.6260162601626018E-2</v>
      </c>
      <c r="N148" s="20">
        <v>1</v>
      </c>
      <c r="O148" s="9">
        <v>8.130081300813009E-3</v>
      </c>
      <c r="P148" s="20">
        <v>3</v>
      </c>
      <c r="Q148" s="9">
        <v>2.4390243902439025E-2</v>
      </c>
    </row>
    <row r="149" spans="4:17" x14ac:dyDescent="0.25">
      <c r="D149" s="8" t="s">
        <v>601</v>
      </c>
      <c r="E149" s="20">
        <v>310</v>
      </c>
      <c r="F149" s="20">
        <v>289</v>
      </c>
      <c r="G149" s="9">
        <v>0.93225806451612903</v>
      </c>
      <c r="H149" s="20">
        <v>257</v>
      </c>
      <c r="I149" s="9">
        <v>0.88927335640138405</v>
      </c>
      <c r="J149" s="20">
        <v>0</v>
      </c>
      <c r="K149" s="9">
        <v>0</v>
      </c>
      <c r="L149" s="20">
        <v>13</v>
      </c>
      <c r="M149" s="9">
        <v>4.4982698961937718E-2</v>
      </c>
      <c r="N149" s="20">
        <v>5</v>
      </c>
      <c r="O149" s="9">
        <v>1.7301038062283738E-2</v>
      </c>
      <c r="P149" s="20">
        <v>0</v>
      </c>
      <c r="Q149" s="9">
        <v>0</v>
      </c>
    </row>
    <row r="150" spans="4:17" x14ac:dyDescent="0.25">
      <c r="D150" s="8" t="s">
        <v>606</v>
      </c>
      <c r="E150" s="20">
        <v>47</v>
      </c>
      <c r="F150" s="20">
        <v>40</v>
      </c>
      <c r="G150" s="9">
        <v>0.85106382978723405</v>
      </c>
      <c r="H150" s="20">
        <v>33</v>
      </c>
      <c r="I150" s="9">
        <v>0.82499999999999996</v>
      </c>
      <c r="J150" s="20">
        <v>0</v>
      </c>
      <c r="K150" s="9">
        <v>0</v>
      </c>
      <c r="L150" s="20">
        <v>5</v>
      </c>
      <c r="M150" s="9">
        <v>0.125</v>
      </c>
      <c r="N150" s="20">
        <v>2</v>
      </c>
      <c r="O150" s="9">
        <v>0.05</v>
      </c>
      <c r="P150" s="20">
        <v>0</v>
      </c>
      <c r="Q150" s="9">
        <v>0</v>
      </c>
    </row>
    <row r="151" spans="4:17" x14ac:dyDescent="0.25">
      <c r="D151" s="8" t="s">
        <v>609</v>
      </c>
      <c r="E151" s="20">
        <v>58</v>
      </c>
      <c r="F151" s="20">
        <v>53</v>
      </c>
      <c r="G151" s="9">
        <v>0.91379310344827591</v>
      </c>
      <c r="H151" s="20">
        <v>48</v>
      </c>
      <c r="I151" s="9">
        <v>0.90566037735849059</v>
      </c>
      <c r="J151" s="20">
        <v>0</v>
      </c>
      <c r="K151" s="9">
        <v>0</v>
      </c>
      <c r="L151" s="20">
        <v>2</v>
      </c>
      <c r="M151" s="9">
        <v>3.7735849056603772E-2</v>
      </c>
      <c r="N151" s="20">
        <v>1</v>
      </c>
      <c r="O151" s="9">
        <v>1.8867924528301886E-2</v>
      </c>
      <c r="P151" s="20">
        <v>1</v>
      </c>
      <c r="Q151" s="9">
        <v>1.8867924528301886E-2</v>
      </c>
    </row>
    <row r="152" spans="4:17" x14ac:dyDescent="0.25">
      <c r="D152" s="8" t="s">
        <v>611</v>
      </c>
      <c r="E152" s="20">
        <v>85</v>
      </c>
      <c r="F152" s="20">
        <v>79</v>
      </c>
      <c r="G152" s="9">
        <v>0.92941176470588238</v>
      </c>
      <c r="H152" s="20">
        <v>72</v>
      </c>
      <c r="I152" s="9">
        <v>0.91139240506329111</v>
      </c>
      <c r="J152" s="20">
        <v>0</v>
      </c>
      <c r="K152" s="9">
        <v>0</v>
      </c>
      <c r="L152" s="20">
        <v>4</v>
      </c>
      <c r="M152" s="9">
        <v>5.0632911392405063E-2</v>
      </c>
      <c r="N152" s="20">
        <v>0</v>
      </c>
      <c r="O152" s="9">
        <v>0</v>
      </c>
      <c r="P152" s="20">
        <v>1</v>
      </c>
      <c r="Q152" s="9">
        <v>1.2658227848101266E-2</v>
      </c>
    </row>
    <row r="153" spans="4:17" x14ac:dyDescent="0.25">
      <c r="D153" s="8" t="s">
        <v>616</v>
      </c>
      <c r="E153" s="20">
        <v>181</v>
      </c>
      <c r="F153" s="20">
        <v>166</v>
      </c>
      <c r="G153" s="9">
        <v>0.91712707182320441</v>
      </c>
      <c r="H153" s="20">
        <v>149</v>
      </c>
      <c r="I153" s="9">
        <v>0.89759036144578308</v>
      </c>
      <c r="J153" s="20">
        <v>0</v>
      </c>
      <c r="K153" s="9">
        <v>0</v>
      </c>
      <c r="L153" s="20">
        <v>5</v>
      </c>
      <c r="M153" s="9">
        <v>3.0120481927710843E-2</v>
      </c>
      <c r="N153" s="20">
        <v>4</v>
      </c>
      <c r="O153" s="9">
        <v>2.4096385542168676E-2</v>
      </c>
      <c r="P153" s="20">
        <v>2</v>
      </c>
      <c r="Q153" s="9">
        <v>1.2048192771084338E-2</v>
      </c>
    </row>
    <row r="154" spans="4:17" x14ac:dyDescent="0.25">
      <c r="D154" s="8" t="s">
        <v>617</v>
      </c>
      <c r="E154" s="20">
        <v>72</v>
      </c>
      <c r="F154" s="20">
        <v>65</v>
      </c>
      <c r="G154" s="9">
        <v>0.90277777777777779</v>
      </c>
      <c r="H154" s="20">
        <v>62</v>
      </c>
      <c r="I154" s="9">
        <v>0.9538461538461539</v>
      </c>
      <c r="J154" s="20">
        <v>0</v>
      </c>
      <c r="K154" s="9">
        <v>0</v>
      </c>
      <c r="L154" s="20">
        <v>3</v>
      </c>
      <c r="M154" s="9">
        <v>4.6153846153846156E-2</v>
      </c>
      <c r="N154" s="20">
        <v>1</v>
      </c>
      <c r="O154" s="9">
        <v>1.5384615384615385E-2</v>
      </c>
      <c r="P154" s="20">
        <v>1</v>
      </c>
      <c r="Q154" s="9">
        <v>1.5384615384615385E-2</v>
      </c>
    </row>
    <row r="155" spans="4:17" x14ac:dyDescent="0.25">
      <c r="D155" s="8" t="s">
        <v>618</v>
      </c>
      <c r="E155" s="20">
        <v>84</v>
      </c>
      <c r="F155" s="20">
        <v>83</v>
      </c>
      <c r="G155" s="9">
        <v>0.98809523809523814</v>
      </c>
      <c r="H155" s="20">
        <v>75</v>
      </c>
      <c r="I155" s="9">
        <v>0.90361445783132532</v>
      </c>
      <c r="J155" s="20">
        <v>0</v>
      </c>
      <c r="K155" s="9">
        <v>0</v>
      </c>
      <c r="L155" s="20">
        <v>1</v>
      </c>
      <c r="M155" s="9">
        <v>1.2048192771084338E-2</v>
      </c>
      <c r="N155" s="20">
        <v>0</v>
      </c>
      <c r="O155" s="9">
        <v>0</v>
      </c>
      <c r="P155" s="20">
        <v>0</v>
      </c>
      <c r="Q155" s="9">
        <v>0</v>
      </c>
    </row>
    <row r="156" spans="4:17" x14ac:dyDescent="0.25">
      <c r="D156" s="8" t="s">
        <v>619</v>
      </c>
      <c r="E156" s="20">
        <v>59</v>
      </c>
      <c r="F156" s="20">
        <v>58</v>
      </c>
      <c r="G156" s="9">
        <v>0.98305084745762716</v>
      </c>
      <c r="H156" s="20">
        <v>55</v>
      </c>
      <c r="I156" s="9">
        <v>0.94827586206896552</v>
      </c>
      <c r="J156" s="20">
        <v>0</v>
      </c>
      <c r="K156" s="9">
        <v>0</v>
      </c>
      <c r="L156" s="20">
        <v>1</v>
      </c>
      <c r="M156" s="9">
        <v>1.7241379310344827E-2</v>
      </c>
      <c r="N156" s="20">
        <v>0</v>
      </c>
      <c r="O156" s="9">
        <v>0</v>
      </c>
      <c r="P156" s="20">
        <v>0</v>
      </c>
      <c r="Q156" s="9">
        <v>0</v>
      </c>
    </row>
    <row r="157" spans="4:17" x14ac:dyDescent="0.25">
      <c r="D157" s="8" t="s">
        <v>621</v>
      </c>
      <c r="E157" s="20">
        <v>141</v>
      </c>
      <c r="F157" s="20">
        <v>133</v>
      </c>
      <c r="G157" s="9">
        <v>0.94326241134751776</v>
      </c>
      <c r="H157" s="20">
        <v>117</v>
      </c>
      <c r="I157" s="9">
        <v>0.87969924812030076</v>
      </c>
      <c r="J157" s="20">
        <v>0</v>
      </c>
      <c r="K157" s="9">
        <v>0</v>
      </c>
      <c r="L157" s="20">
        <v>6</v>
      </c>
      <c r="M157" s="9">
        <v>4.5112781954887216E-2</v>
      </c>
      <c r="N157" s="20">
        <v>1</v>
      </c>
      <c r="O157" s="9">
        <v>7.5187969924812026E-3</v>
      </c>
      <c r="P157" s="20">
        <v>0</v>
      </c>
      <c r="Q157" s="9">
        <v>0</v>
      </c>
    </row>
    <row r="158" spans="4:17" x14ac:dyDescent="0.25">
      <c r="D158" s="6" t="s">
        <v>405</v>
      </c>
      <c r="E158" s="20">
        <v>5083</v>
      </c>
      <c r="F158" s="20">
        <v>4105</v>
      </c>
      <c r="G158" s="9">
        <v>0.80759394058626799</v>
      </c>
      <c r="H158" s="20">
        <v>3107</v>
      </c>
      <c r="I158" s="9">
        <v>0.75688185140073083</v>
      </c>
      <c r="J158" s="20">
        <v>0</v>
      </c>
      <c r="K158" s="9">
        <v>0</v>
      </c>
      <c r="L158" s="20">
        <v>274</v>
      </c>
      <c r="M158" s="9">
        <v>6.6747868453105971E-2</v>
      </c>
      <c r="N158" s="20">
        <v>437</v>
      </c>
      <c r="O158" s="9">
        <v>0.10645554202192448</v>
      </c>
      <c r="P158" s="20">
        <v>82</v>
      </c>
      <c r="Q158" s="9">
        <v>1.9975639464068211E-2</v>
      </c>
    </row>
    <row r="159" spans="4:17" x14ac:dyDescent="0.25">
      <c r="D159" s="7" t="s">
        <v>406</v>
      </c>
      <c r="E159" s="20">
        <v>1013</v>
      </c>
      <c r="F159" s="20">
        <v>846</v>
      </c>
      <c r="G159" s="9">
        <v>0.83514313919052319</v>
      </c>
      <c r="H159" s="20">
        <v>621</v>
      </c>
      <c r="I159" s="9">
        <v>0.73404255319148937</v>
      </c>
      <c r="J159" s="20">
        <v>0</v>
      </c>
      <c r="K159" s="9">
        <v>0</v>
      </c>
      <c r="L159" s="20">
        <v>37</v>
      </c>
      <c r="M159" s="9">
        <v>4.3735224586288417E-2</v>
      </c>
      <c r="N159" s="20">
        <v>80</v>
      </c>
      <c r="O159" s="9">
        <v>9.4562647754137114E-2</v>
      </c>
      <c r="P159" s="20">
        <v>12</v>
      </c>
      <c r="Q159" s="9">
        <v>1.4184397163120567E-2</v>
      </c>
    </row>
    <row r="160" spans="4:17" x14ac:dyDescent="0.25">
      <c r="D160" s="8" t="s">
        <v>407</v>
      </c>
      <c r="E160" s="20">
        <v>110</v>
      </c>
      <c r="F160" s="20">
        <v>93</v>
      </c>
      <c r="G160" s="9">
        <v>0.84545454545454546</v>
      </c>
      <c r="H160" s="20">
        <v>70</v>
      </c>
      <c r="I160" s="9">
        <v>0.75268817204301075</v>
      </c>
      <c r="J160" s="20">
        <v>0</v>
      </c>
      <c r="K160" s="9">
        <v>0</v>
      </c>
      <c r="L160" s="20">
        <v>1</v>
      </c>
      <c r="M160" s="9">
        <v>1.0752688172043012E-2</v>
      </c>
      <c r="N160" s="20">
        <v>10</v>
      </c>
      <c r="O160" s="9">
        <v>0.10752688172043011</v>
      </c>
      <c r="P160" s="20">
        <v>2</v>
      </c>
      <c r="Q160" s="9">
        <v>2.1505376344086023E-2</v>
      </c>
    </row>
    <row r="161" spans="4:17" x14ac:dyDescent="0.25">
      <c r="D161" s="8" t="s">
        <v>408</v>
      </c>
      <c r="E161" s="20">
        <v>99</v>
      </c>
      <c r="F161" s="20">
        <v>78</v>
      </c>
      <c r="G161" s="9">
        <v>0.78787878787878785</v>
      </c>
      <c r="H161" s="20">
        <v>56</v>
      </c>
      <c r="I161" s="9">
        <v>0.71794871794871795</v>
      </c>
      <c r="J161" s="20">
        <v>0</v>
      </c>
      <c r="K161" s="9">
        <v>0</v>
      </c>
      <c r="L161" s="20">
        <v>0</v>
      </c>
      <c r="M161" s="9">
        <v>0</v>
      </c>
      <c r="N161" s="20">
        <v>11</v>
      </c>
      <c r="O161" s="9">
        <v>0.14102564102564102</v>
      </c>
      <c r="P161" s="20">
        <v>3</v>
      </c>
      <c r="Q161" s="9">
        <v>3.8461538461538464E-2</v>
      </c>
    </row>
    <row r="162" spans="4:17" x14ac:dyDescent="0.25">
      <c r="D162" s="8" t="s">
        <v>409</v>
      </c>
      <c r="E162" s="20">
        <v>157</v>
      </c>
      <c r="F162" s="20">
        <v>127</v>
      </c>
      <c r="G162" s="9">
        <v>0.80891719745222934</v>
      </c>
      <c r="H162" s="20">
        <v>96</v>
      </c>
      <c r="I162" s="9">
        <v>0.75590551181102361</v>
      </c>
      <c r="J162" s="20">
        <v>0</v>
      </c>
      <c r="K162" s="9">
        <v>0</v>
      </c>
      <c r="L162" s="20">
        <v>7</v>
      </c>
      <c r="M162" s="9">
        <v>5.5118110236220472E-2</v>
      </c>
      <c r="N162" s="20">
        <v>12</v>
      </c>
      <c r="O162" s="9">
        <v>9.4488188976377951E-2</v>
      </c>
      <c r="P162" s="20">
        <v>2</v>
      </c>
      <c r="Q162" s="9">
        <v>1.5748031496062992E-2</v>
      </c>
    </row>
    <row r="163" spans="4:17" x14ac:dyDescent="0.25">
      <c r="D163" s="8" t="s">
        <v>410</v>
      </c>
      <c r="E163" s="20">
        <v>396</v>
      </c>
      <c r="F163" s="20">
        <v>339</v>
      </c>
      <c r="G163" s="9">
        <v>0.85606060606060608</v>
      </c>
      <c r="H163" s="20">
        <v>242</v>
      </c>
      <c r="I163" s="9">
        <v>0.71386430678466073</v>
      </c>
      <c r="J163" s="20">
        <v>0</v>
      </c>
      <c r="K163" s="9">
        <v>0</v>
      </c>
      <c r="L163" s="20">
        <v>21</v>
      </c>
      <c r="M163" s="9">
        <v>6.1946902654867256E-2</v>
      </c>
      <c r="N163" s="20">
        <v>25</v>
      </c>
      <c r="O163" s="9">
        <v>7.3746312684365781E-2</v>
      </c>
      <c r="P163" s="20">
        <v>1</v>
      </c>
      <c r="Q163" s="9">
        <v>2.9498525073746312E-3</v>
      </c>
    </row>
    <row r="164" spans="4:17" x14ac:dyDescent="0.25">
      <c r="D164" s="8" t="s">
        <v>411</v>
      </c>
      <c r="E164" s="20">
        <v>99</v>
      </c>
      <c r="F164" s="20">
        <v>82</v>
      </c>
      <c r="G164" s="9">
        <v>0.82828282828282829</v>
      </c>
      <c r="H164" s="20">
        <v>67</v>
      </c>
      <c r="I164" s="9">
        <v>0.81707317073170727</v>
      </c>
      <c r="J164" s="20">
        <v>0</v>
      </c>
      <c r="K164" s="9">
        <v>0</v>
      </c>
      <c r="L164" s="20">
        <v>4</v>
      </c>
      <c r="M164" s="9">
        <v>4.878048780487805E-2</v>
      </c>
      <c r="N164" s="20">
        <v>10</v>
      </c>
      <c r="O164" s="9">
        <v>0.12195121951219512</v>
      </c>
      <c r="P164" s="20">
        <v>1</v>
      </c>
      <c r="Q164" s="9">
        <v>1.2195121951219513E-2</v>
      </c>
    </row>
    <row r="165" spans="4:17" x14ac:dyDescent="0.25">
      <c r="D165" s="8" t="s">
        <v>412</v>
      </c>
      <c r="E165" s="20">
        <v>96</v>
      </c>
      <c r="F165" s="20">
        <v>79</v>
      </c>
      <c r="G165" s="9">
        <v>0.82291666666666663</v>
      </c>
      <c r="H165" s="20">
        <v>56</v>
      </c>
      <c r="I165" s="9">
        <v>0.70886075949367089</v>
      </c>
      <c r="J165" s="20">
        <v>0</v>
      </c>
      <c r="K165" s="9">
        <v>0</v>
      </c>
      <c r="L165" s="20">
        <v>1</v>
      </c>
      <c r="M165" s="9">
        <v>1.2658227848101266E-2</v>
      </c>
      <c r="N165" s="20">
        <v>9</v>
      </c>
      <c r="O165" s="9">
        <v>0.11392405063291139</v>
      </c>
      <c r="P165" s="20">
        <v>3</v>
      </c>
      <c r="Q165" s="9">
        <v>3.7974683544303799E-2</v>
      </c>
    </row>
    <row r="166" spans="4:17" x14ac:dyDescent="0.25">
      <c r="D166" s="8" t="s">
        <v>648</v>
      </c>
      <c r="E166" s="20">
        <v>56</v>
      </c>
      <c r="F166" s="20">
        <v>48</v>
      </c>
      <c r="G166" s="9">
        <v>0.8571428571428571</v>
      </c>
      <c r="H166" s="20">
        <v>34</v>
      </c>
      <c r="I166" s="9">
        <v>0.70833333333333337</v>
      </c>
      <c r="J166" s="20">
        <v>0</v>
      </c>
      <c r="K166" s="9">
        <v>0</v>
      </c>
      <c r="L166" s="20">
        <v>3</v>
      </c>
      <c r="M166" s="9">
        <v>6.25E-2</v>
      </c>
      <c r="N166" s="20">
        <v>3</v>
      </c>
      <c r="O166" s="9">
        <v>6.25E-2</v>
      </c>
      <c r="P166" s="20">
        <v>0</v>
      </c>
      <c r="Q166" s="9">
        <v>0</v>
      </c>
    </row>
    <row r="167" spans="4:17" x14ac:dyDescent="0.25">
      <c r="D167" s="7" t="s">
        <v>463</v>
      </c>
      <c r="E167" s="20">
        <v>523</v>
      </c>
      <c r="F167" s="20">
        <v>413</v>
      </c>
      <c r="G167" s="9">
        <v>0.78967495219885275</v>
      </c>
      <c r="H167" s="20">
        <v>314</v>
      </c>
      <c r="I167" s="9">
        <v>0.76029055690072644</v>
      </c>
      <c r="J167" s="20">
        <v>0</v>
      </c>
      <c r="K167" s="9">
        <v>0</v>
      </c>
      <c r="L167" s="20">
        <v>20</v>
      </c>
      <c r="M167" s="9">
        <v>4.8426150121065374E-2</v>
      </c>
      <c r="N167" s="20">
        <v>68</v>
      </c>
      <c r="O167" s="9">
        <v>0.16464891041162227</v>
      </c>
      <c r="P167" s="20">
        <v>10</v>
      </c>
      <c r="Q167" s="9">
        <v>2.4213075060532687E-2</v>
      </c>
    </row>
    <row r="168" spans="4:17" x14ac:dyDescent="0.25">
      <c r="D168" s="8" t="s">
        <v>642</v>
      </c>
      <c r="E168" s="20">
        <v>134</v>
      </c>
      <c r="F168" s="20">
        <v>99</v>
      </c>
      <c r="G168" s="9">
        <v>0.73880597014925375</v>
      </c>
      <c r="H168" s="20">
        <v>73</v>
      </c>
      <c r="I168" s="9">
        <v>0.73737373737373735</v>
      </c>
      <c r="J168" s="20">
        <v>0</v>
      </c>
      <c r="K168" s="9">
        <v>0</v>
      </c>
      <c r="L168" s="20">
        <v>7</v>
      </c>
      <c r="M168" s="9">
        <v>7.0707070707070704E-2</v>
      </c>
      <c r="N168" s="20">
        <v>21</v>
      </c>
      <c r="O168" s="9">
        <v>0.21212121212121213</v>
      </c>
      <c r="P168" s="20">
        <v>2</v>
      </c>
      <c r="Q168" s="9">
        <v>2.0202020202020204E-2</v>
      </c>
    </row>
    <row r="169" spans="4:17" x14ac:dyDescent="0.25">
      <c r="D169" s="8" t="s">
        <v>473</v>
      </c>
      <c r="E169" s="20">
        <v>221</v>
      </c>
      <c r="F169" s="20">
        <v>177</v>
      </c>
      <c r="G169" s="9">
        <v>0.80090497737556565</v>
      </c>
      <c r="H169" s="20">
        <v>135</v>
      </c>
      <c r="I169" s="9">
        <v>0.76271186440677963</v>
      </c>
      <c r="J169" s="20">
        <v>0</v>
      </c>
      <c r="K169" s="9">
        <v>0</v>
      </c>
      <c r="L169" s="20">
        <v>8</v>
      </c>
      <c r="M169" s="9">
        <v>4.519774011299435E-2</v>
      </c>
      <c r="N169" s="20">
        <v>29</v>
      </c>
      <c r="O169" s="9">
        <v>0.16384180790960451</v>
      </c>
      <c r="P169" s="20">
        <v>3</v>
      </c>
      <c r="Q169" s="9">
        <v>1.6949152542372881E-2</v>
      </c>
    </row>
    <row r="170" spans="4:17" x14ac:dyDescent="0.25">
      <c r="D170" s="8" t="s">
        <v>464</v>
      </c>
      <c r="E170" s="20">
        <v>168</v>
      </c>
      <c r="F170" s="20">
        <v>137</v>
      </c>
      <c r="G170" s="9">
        <v>0.81547619047619047</v>
      </c>
      <c r="H170" s="20">
        <v>106</v>
      </c>
      <c r="I170" s="9">
        <v>0.77372262773722633</v>
      </c>
      <c r="J170" s="20">
        <v>0</v>
      </c>
      <c r="K170" s="9">
        <v>0</v>
      </c>
      <c r="L170" s="20">
        <v>5</v>
      </c>
      <c r="M170" s="9">
        <v>3.6496350364963501E-2</v>
      </c>
      <c r="N170" s="20">
        <v>18</v>
      </c>
      <c r="O170" s="9">
        <v>0.13138686131386862</v>
      </c>
      <c r="P170" s="20">
        <v>5</v>
      </c>
      <c r="Q170" s="9">
        <v>3.6496350364963501E-2</v>
      </c>
    </row>
    <row r="171" spans="4:17" x14ac:dyDescent="0.25">
      <c r="D171" s="7" t="s">
        <v>467</v>
      </c>
      <c r="E171" s="20">
        <v>486</v>
      </c>
      <c r="F171" s="20">
        <v>371</v>
      </c>
      <c r="G171" s="9">
        <v>0.76337448559670784</v>
      </c>
      <c r="H171" s="20">
        <v>280</v>
      </c>
      <c r="I171" s="9">
        <v>0.75471698113207553</v>
      </c>
      <c r="J171" s="20">
        <v>0</v>
      </c>
      <c r="K171" s="9">
        <v>0</v>
      </c>
      <c r="L171" s="20">
        <v>32</v>
      </c>
      <c r="M171" s="9">
        <v>8.6253369272237201E-2</v>
      </c>
      <c r="N171" s="20">
        <v>44</v>
      </c>
      <c r="O171" s="9">
        <v>0.11859838274932614</v>
      </c>
      <c r="P171" s="20">
        <v>13</v>
      </c>
      <c r="Q171" s="9">
        <v>3.5040431266846361E-2</v>
      </c>
    </row>
    <row r="172" spans="4:17" x14ac:dyDescent="0.25">
      <c r="D172" s="8" t="s">
        <v>623</v>
      </c>
      <c r="E172" s="20">
        <v>81</v>
      </c>
      <c r="F172" s="20">
        <v>60</v>
      </c>
      <c r="G172" s="9">
        <v>0.7407407407407407</v>
      </c>
      <c r="H172" s="20">
        <v>40</v>
      </c>
      <c r="I172" s="9">
        <v>0.66666666666666663</v>
      </c>
      <c r="J172" s="20">
        <v>0</v>
      </c>
      <c r="K172" s="9">
        <v>0</v>
      </c>
      <c r="L172" s="20">
        <v>0</v>
      </c>
      <c r="M172" s="9">
        <v>0</v>
      </c>
      <c r="N172" s="20">
        <v>13</v>
      </c>
      <c r="O172" s="9">
        <v>0.21666666666666667</v>
      </c>
      <c r="P172" s="20">
        <v>4</v>
      </c>
      <c r="Q172" s="9">
        <v>6.6666666666666666E-2</v>
      </c>
    </row>
    <row r="173" spans="4:17" x14ac:dyDescent="0.25">
      <c r="D173" s="8" t="s">
        <v>625</v>
      </c>
      <c r="E173" s="20">
        <v>158</v>
      </c>
      <c r="F173" s="20">
        <v>110</v>
      </c>
      <c r="G173" s="9">
        <v>0.69620253164556967</v>
      </c>
      <c r="H173" s="20">
        <v>83</v>
      </c>
      <c r="I173" s="9">
        <v>0.75454545454545452</v>
      </c>
      <c r="J173" s="20">
        <v>0</v>
      </c>
      <c r="K173" s="9">
        <v>0</v>
      </c>
      <c r="L173" s="20">
        <v>13</v>
      </c>
      <c r="M173" s="9">
        <v>0.11818181818181818</v>
      </c>
      <c r="N173" s="20">
        <v>18</v>
      </c>
      <c r="O173" s="9">
        <v>0.16363636363636364</v>
      </c>
      <c r="P173" s="20">
        <v>6</v>
      </c>
      <c r="Q173" s="9">
        <v>5.4545454545454543E-2</v>
      </c>
    </row>
    <row r="174" spans="4:17" x14ac:dyDescent="0.25">
      <c r="D174" s="8" t="s">
        <v>636</v>
      </c>
      <c r="E174" s="20">
        <v>157</v>
      </c>
      <c r="F174" s="20">
        <v>126</v>
      </c>
      <c r="G174" s="9">
        <v>0.80254777070063699</v>
      </c>
      <c r="H174" s="20">
        <v>103</v>
      </c>
      <c r="I174" s="9">
        <v>0.81746031746031744</v>
      </c>
      <c r="J174" s="20">
        <v>0</v>
      </c>
      <c r="K174" s="9">
        <v>0</v>
      </c>
      <c r="L174" s="20">
        <v>17</v>
      </c>
      <c r="M174" s="9">
        <v>0.13492063492063491</v>
      </c>
      <c r="N174" s="20">
        <v>7</v>
      </c>
      <c r="O174" s="9">
        <v>5.5555555555555552E-2</v>
      </c>
      <c r="P174" s="20">
        <v>1</v>
      </c>
      <c r="Q174" s="9">
        <v>7.9365079365079361E-3</v>
      </c>
    </row>
    <row r="175" spans="4:17" x14ac:dyDescent="0.25">
      <c r="D175" s="8" t="s">
        <v>468</v>
      </c>
      <c r="E175" s="20">
        <v>90</v>
      </c>
      <c r="F175" s="20">
        <v>75</v>
      </c>
      <c r="G175" s="9">
        <v>0.83333333333333337</v>
      </c>
      <c r="H175" s="20">
        <v>54</v>
      </c>
      <c r="I175" s="9">
        <v>0.72</v>
      </c>
      <c r="J175" s="20">
        <v>0</v>
      </c>
      <c r="K175" s="9">
        <v>0</v>
      </c>
      <c r="L175" s="20">
        <v>2</v>
      </c>
      <c r="M175" s="9">
        <v>2.6666666666666668E-2</v>
      </c>
      <c r="N175" s="20">
        <v>6</v>
      </c>
      <c r="O175" s="9">
        <v>0.08</v>
      </c>
      <c r="P175" s="20">
        <v>2</v>
      </c>
      <c r="Q175" s="9">
        <v>2.6666666666666668E-2</v>
      </c>
    </row>
    <row r="176" spans="4:17" x14ac:dyDescent="0.25">
      <c r="D176" s="7" t="s">
        <v>470</v>
      </c>
      <c r="E176" s="20">
        <v>313</v>
      </c>
      <c r="F176" s="20">
        <v>266</v>
      </c>
      <c r="G176" s="9">
        <v>0.84984025559105436</v>
      </c>
      <c r="H176" s="20">
        <v>209</v>
      </c>
      <c r="I176" s="9">
        <v>0.7857142857142857</v>
      </c>
      <c r="J176" s="20">
        <v>0</v>
      </c>
      <c r="K176" s="9">
        <v>0</v>
      </c>
      <c r="L176" s="20">
        <v>13</v>
      </c>
      <c r="M176" s="9">
        <v>4.8872180451127817E-2</v>
      </c>
      <c r="N176" s="20">
        <v>17</v>
      </c>
      <c r="O176" s="9">
        <v>6.3909774436090222E-2</v>
      </c>
      <c r="P176" s="20">
        <v>11</v>
      </c>
      <c r="Q176" s="9">
        <v>4.1353383458646614E-2</v>
      </c>
    </row>
    <row r="177" spans="4:17" x14ac:dyDescent="0.25">
      <c r="D177" s="8" t="s">
        <v>624</v>
      </c>
      <c r="E177" s="20">
        <v>42</v>
      </c>
      <c r="F177" s="20">
        <v>37</v>
      </c>
      <c r="G177" s="9">
        <v>0.88095238095238093</v>
      </c>
      <c r="H177" s="20">
        <v>31</v>
      </c>
      <c r="I177" s="9">
        <v>0.83783783783783783</v>
      </c>
      <c r="J177" s="20">
        <v>0</v>
      </c>
      <c r="K177" s="9">
        <v>0</v>
      </c>
      <c r="L177" s="20">
        <v>2</v>
      </c>
      <c r="M177" s="9">
        <v>5.4054054054054057E-2</v>
      </c>
      <c r="N177" s="20">
        <v>1</v>
      </c>
      <c r="O177" s="9">
        <v>2.7027027027027029E-2</v>
      </c>
      <c r="P177" s="20">
        <v>1</v>
      </c>
      <c r="Q177" s="9">
        <v>2.7027027027027029E-2</v>
      </c>
    </row>
    <row r="178" spans="4:17" x14ac:dyDescent="0.25">
      <c r="D178" s="8" t="s">
        <v>629</v>
      </c>
      <c r="E178" s="20">
        <v>9</v>
      </c>
      <c r="F178" s="20">
        <v>7</v>
      </c>
      <c r="G178" s="9">
        <v>0.77777777777777779</v>
      </c>
      <c r="H178" s="20">
        <v>6</v>
      </c>
      <c r="I178" s="9">
        <v>0.8571428571428571</v>
      </c>
      <c r="J178" s="20">
        <v>0</v>
      </c>
      <c r="K178" s="9">
        <v>0</v>
      </c>
      <c r="L178" s="20">
        <v>0</v>
      </c>
      <c r="M178" s="9">
        <v>0</v>
      </c>
      <c r="N178" s="20">
        <v>1</v>
      </c>
      <c r="O178" s="9">
        <v>0.14285714285714285</v>
      </c>
      <c r="P178" s="20">
        <v>1</v>
      </c>
      <c r="Q178" s="9">
        <v>0.14285714285714285</v>
      </c>
    </row>
    <row r="179" spans="4:17" x14ac:dyDescent="0.25">
      <c r="D179" s="8" t="s">
        <v>641</v>
      </c>
      <c r="E179" s="20">
        <v>56</v>
      </c>
      <c r="F179" s="20">
        <v>47</v>
      </c>
      <c r="G179" s="9">
        <v>0.8392857142857143</v>
      </c>
      <c r="H179" s="20">
        <v>37</v>
      </c>
      <c r="I179" s="9">
        <v>0.78723404255319152</v>
      </c>
      <c r="J179" s="20">
        <v>0</v>
      </c>
      <c r="K179" s="9">
        <v>0</v>
      </c>
      <c r="L179" s="20">
        <v>6</v>
      </c>
      <c r="M179" s="9">
        <v>0.1276595744680851</v>
      </c>
      <c r="N179" s="20">
        <v>1</v>
      </c>
      <c r="O179" s="9">
        <v>2.1276595744680851E-2</v>
      </c>
      <c r="P179" s="20">
        <v>2</v>
      </c>
      <c r="Q179" s="9">
        <v>4.2553191489361701E-2</v>
      </c>
    </row>
    <row r="180" spans="4:17" x14ac:dyDescent="0.25">
      <c r="D180" s="8" t="s">
        <v>643</v>
      </c>
      <c r="E180" s="20">
        <v>137</v>
      </c>
      <c r="F180" s="20">
        <v>116</v>
      </c>
      <c r="G180" s="9">
        <v>0.84671532846715325</v>
      </c>
      <c r="H180" s="20">
        <v>87</v>
      </c>
      <c r="I180" s="9">
        <v>0.75</v>
      </c>
      <c r="J180" s="20">
        <v>0</v>
      </c>
      <c r="K180" s="9">
        <v>0</v>
      </c>
      <c r="L180" s="20">
        <v>3</v>
      </c>
      <c r="M180" s="9">
        <v>2.5862068965517241E-2</v>
      </c>
      <c r="N180" s="20">
        <v>11</v>
      </c>
      <c r="O180" s="9">
        <v>9.4827586206896547E-2</v>
      </c>
      <c r="P180" s="20">
        <v>4</v>
      </c>
      <c r="Q180" s="9">
        <v>3.4482758620689655E-2</v>
      </c>
    </row>
    <row r="181" spans="4:17" x14ac:dyDescent="0.25">
      <c r="D181" s="8" t="s">
        <v>471</v>
      </c>
      <c r="E181" s="20">
        <v>37</v>
      </c>
      <c r="F181" s="20">
        <v>30</v>
      </c>
      <c r="G181" s="9">
        <v>0.81081081081081086</v>
      </c>
      <c r="H181" s="20">
        <v>23</v>
      </c>
      <c r="I181" s="9">
        <v>0.76666666666666672</v>
      </c>
      <c r="J181" s="20">
        <v>0</v>
      </c>
      <c r="K181" s="9">
        <v>0</v>
      </c>
      <c r="L181" s="20">
        <v>1</v>
      </c>
      <c r="M181" s="9">
        <v>3.3333333333333333E-2</v>
      </c>
      <c r="N181" s="20">
        <v>3</v>
      </c>
      <c r="O181" s="9">
        <v>0.1</v>
      </c>
      <c r="P181" s="20">
        <v>1</v>
      </c>
      <c r="Q181" s="9">
        <v>3.3333333333333333E-2</v>
      </c>
    </row>
    <row r="182" spans="4:17" x14ac:dyDescent="0.25">
      <c r="D182" s="8" t="s">
        <v>474</v>
      </c>
      <c r="E182" s="20">
        <v>32</v>
      </c>
      <c r="F182" s="20">
        <v>29</v>
      </c>
      <c r="G182" s="9">
        <v>0.90625</v>
      </c>
      <c r="H182" s="20">
        <v>25</v>
      </c>
      <c r="I182" s="9">
        <v>0.86206896551724133</v>
      </c>
      <c r="J182" s="20">
        <v>0</v>
      </c>
      <c r="K182" s="9">
        <v>0</v>
      </c>
      <c r="L182" s="20">
        <v>1</v>
      </c>
      <c r="M182" s="9">
        <v>3.4482758620689655E-2</v>
      </c>
      <c r="N182" s="20">
        <v>0</v>
      </c>
      <c r="O182" s="9">
        <v>0</v>
      </c>
      <c r="P182" s="20">
        <v>2</v>
      </c>
      <c r="Q182" s="9">
        <v>6.8965517241379309E-2</v>
      </c>
    </row>
    <row r="183" spans="4:17" x14ac:dyDescent="0.25">
      <c r="D183" s="7" t="s">
        <v>461</v>
      </c>
      <c r="E183" s="20">
        <v>441</v>
      </c>
      <c r="F183" s="20">
        <v>364</v>
      </c>
      <c r="G183" s="9">
        <v>0.82539682539682535</v>
      </c>
      <c r="H183" s="20">
        <v>272</v>
      </c>
      <c r="I183" s="9">
        <v>0.74725274725274726</v>
      </c>
      <c r="J183" s="20">
        <v>0</v>
      </c>
      <c r="K183" s="9">
        <v>0</v>
      </c>
      <c r="L183" s="20">
        <v>11</v>
      </c>
      <c r="M183" s="9">
        <v>3.021978021978022E-2</v>
      </c>
      <c r="N183" s="20">
        <v>39</v>
      </c>
      <c r="O183" s="9">
        <v>0.10714285714285714</v>
      </c>
      <c r="P183" s="20">
        <v>11</v>
      </c>
      <c r="Q183" s="9">
        <v>3.021978021978022E-2</v>
      </c>
    </row>
    <row r="184" spans="4:17" x14ac:dyDescent="0.25">
      <c r="D184" s="8" t="s">
        <v>462</v>
      </c>
      <c r="E184" s="20">
        <v>35</v>
      </c>
      <c r="F184" s="20">
        <v>24</v>
      </c>
      <c r="G184" s="9">
        <v>0.68571428571428572</v>
      </c>
      <c r="H184" s="20">
        <v>16</v>
      </c>
      <c r="I184" s="9">
        <v>0.66666666666666663</v>
      </c>
      <c r="J184" s="20">
        <v>0</v>
      </c>
      <c r="K184" s="9">
        <v>0</v>
      </c>
      <c r="L184" s="20">
        <v>0</v>
      </c>
      <c r="M184" s="9">
        <v>0</v>
      </c>
      <c r="N184" s="20">
        <v>8</v>
      </c>
      <c r="O184" s="9">
        <v>0.33333333333333331</v>
      </c>
      <c r="P184" s="20">
        <v>1</v>
      </c>
      <c r="Q184" s="9">
        <v>4.1666666666666664E-2</v>
      </c>
    </row>
    <row r="185" spans="4:17" x14ac:dyDescent="0.25">
      <c r="D185" s="8" t="s">
        <v>633</v>
      </c>
      <c r="E185" s="20">
        <v>30</v>
      </c>
      <c r="F185" s="20">
        <v>27</v>
      </c>
      <c r="G185" s="9">
        <v>0.9</v>
      </c>
      <c r="H185" s="20">
        <v>17</v>
      </c>
      <c r="I185" s="9">
        <v>0.62962962962962965</v>
      </c>
      <c r="J185" s="20">
        <v>0</v>
      </c>
      <c r="K185" s="9">
        <v>0</v>
      </c>
      <c r="L185" s="20">
        <v>1</v>
      </c>
      <c r="M185" s="9">
        <v>3.7037037037037035E-2</v>
      </c>
      <c r="N185" s="20">
        <v>1</v>
      </c>
      <c r="O185" s="9">
        <v>3.7037037037037035E-2</v>
      </c>
      <c r="P185" s="20">
        <v>0</v>
      </c>
      <c r="Q185" s="9">
        <v>0</v>
      </c>
    </row>
    <row r="186" spans="4:17" x14ac:dyDescent="0.25">
      <c r="D186" s="8" t="s">
        <v>638</v>
      </c>
      <c r="E186" s="20">
        <v>68</v>
      </c>
      <c r="F186" s="20">
        <v>59</v>
      </c>
      <c r="G186" s="9">
        <v>0.86764705882352944</v>
      </c>
      <c r="H186" s="20">
        <v>50</v>
      </c>
      <c r="I186" s="9">
        <v>0.84745762711864403</v>
      </c>
      <c r="J186" s="20">
        <v>0</v>
      </c>
      <c r="K186" s="9">
        <v>0</v>
      </c>
      <c r="L186" s="20">
        <v>4</v>
      </c>
      <c r="M186" s="9">
        <v>6.7796610169491525E-2</v>
      </c>
      <c r="N186" s="20">
        <v>4</v>
      </c>
      <c r="O186" s="9">
        <v>6.7796610169491525E-2</v>
      </c>
      <c r="P186" s="20">
        <v>0</v>
      </c>
      <c r="Q186" s="9">
        <v>0</v>
      </c>
    </row>
    <row r="187" spans="4:17" x14ac:dyDescent="0.25">
      <c r="D187" s="8" t="s">
        <v>644</v>
      </c>
      <c r="E187" s="20">
        <v>122</v>
      </c>
      <c r="F187" s="20">
        <v>100</v>
      </c>
      <c r="G187" s="9">
        <v>0.81967213114754101</v>
      </c>
      <c r="H187" s="20">
        <v>71</v>
      </c>
      <c r="I187" s="9">
        <v>0.71</v>
      </c>
      <c r="J187" s="20">
        <v>0</v>
      </c>
      <c r="K187" s="9">
        <v>0</v>
      </c>
      <c r="L187" s="20">
        <v>2</v>
      </c>
      <c r="M187" s="9">
        <v>0.02</v>
      </c>
      <c r="N187" s="20">
        <v>8</v>
      </c>
      <c r="O187" s="9">
        <v>0.08</v>
      </c>
      <c r="P187" s="20">
        <v>4</v>
      </c>
      <c r="Q187" s="9">
        <v>0.04</v>
      </c>
    </row>
    <row r="188" spans="4:17" x14ac:dyDescent="0.25">
      <c r="D188" s="8" t="s">
        <v>649</v>
      </c>
      <c r="E188" s="20">
        <v>23</v>
      </c>
      <c r="F188" s="20">
        <v>17</v>
      </c>
      <c r="G188" s="9">
        <v>0.73913043478260865</v>
      </c>
      <c r="H188" s="20">
        <v>11</v>
      </c>
      <c r="I188" s="9">
        <v>0.6470588235294118</v>
      </c>
      <c r="J188" s="20">
        <v>0</v>
      </c>
      <c r="K188" s="9">
        <v>0</v>
      </c>
      <c r="L188" s="20">
        <v>0</v>
      </c>
      <c r="M188" s="9">
        <v>0</v>
      </c>
      <c r="N188" s="20">
        <v>6</v>
      </c>
      <c r="O188" s="9">
        <v>0.35294117647058826</v>
      </c>
      <c r="P188" s="20">
        <v>0</v>
      </c>
      <c r="Q188" s="9">
        <v>0</v>
      </c>
    </row>
    <row r="189" spans="4:17" x14ac:dyDescent="0.25">
      <c r="D189" s="8" t="s">
        <v>652</v>
      </c>
      <c r="E189" s="20">
        <v>163</v>
      </c>
      <c r="F189" s="20">
        <v>137</v>
      </c>
      <c r="G189" s="9">
        <v>0.8404907975460123</v>
      </c>
      <c r="H189" s="20">
        <v>107</v>
      </c>
      <c r="I189" s="9">
        <v>0.78102189781021902</v>
      </c>
      <c r="J189" s="20">
        <v>0</v>
      </c>
      <c r="K189" s="9">
        <v>0</v>
      </c>
      <c r="L189" s="20">
        <v>4</v>
      </c>
      <c r="M189" s="9">
        <v>2.9197080291970802E-2</v>
      </c>
      <c r="N189" s="20">
        <v>12</v>
      </c>
      <c r="O189" s="9">
        <v>8.7591240875912413E-2</v>
      </c>
      <c r="P189" s="20">
        <v>6</v>
      </c>
      <c r="Q189" s="9">
        <v>4.3795620437956206E-2</v>
      </c>
    </row>
    <row r="190" spans="4:17" x14ac:dyDescent="0.25">
      <c r="D190" s="7" t="s">
        <v>459</v>
      </c>
      <c r="E190" s="20">
        <v>374</v>
      </c>
      <c r="F190" s="20">
        <v>299</v>
      </c>
      <c r="G190" s="9">
        <v>0.79946524064171121</v>
      </c>
      <c r="H190" s="20">
        <v>233</v>
      </c>
      <c r="I190" s="9">
        <v>0.77926421404682278</v>
      </c>
      <c r="J190" s="20">
        <v>0</v>
      </c>
      <c r="K190" s="9">
        <v>0</v>
      </c>
      <c r="L190" s="20">
        <v>19</v>
      </c>
      <c r="M190" s="9">
        <v>6.354515050167224E-2</v>
      </c>
      <c r="N190" s="20">
        <v>28</v>
      </c>
      <c r="O190" s="9">
        <v>9.3645484949832769E-2</v>
      </c>
      <c r="P190" s="20">
        <v>5</v>
      </c>
      <c r="Q190" s="9">
        <v>1.6722408026755852E-2</v>
      </c>
    </row>
    <row r="191" spans="4:17" x14ac:dyDescent="0.25">
      <c r="D191" s="8" t="s">
        <v>460</v>
      </c>
      <c r="E191" s="20">
        <v>117</v>
      </c>
      <c r="F191" s="20">
        <v>89</v>
      </c>
      <c r="G191" s="9">
        <v>0.76068376068376065</v>
      </c>
      <c r="H191" s="20">
        <v>75</v>
      </c>
      <c r="I191" s="9">
        <v>0.84269662921348309</v>
      </c>
      <c r="J191" s="20">
        <v>0</v>
      </c>
      <c r="K191" s="9">
        <v>0</v>
      </c>
      <c r="L191" s="20">
        <v>9</v>
      </c>
      <c r="M191" s="9">
        <v>0.10112359550561797</v>
      </c>
      <c r="N191" s="20">
        <v>8</v>
      </c>
      <c r="O191" s="9">
        <v>8.98876404494382E-2</v>
      </c>
      <c r="P191" s="20">
        <v>2</v>
      </c>
      <c r="Q191" s="9">
        <v>2.247191011235955E-2</v>
      </c>
    </row>
    <row r="192" spans="4:17" x14ac:dyDescent="0.25">
      <c r="D192" s="8" t="s">
        <v>634</v>
      </c>
      <c r="E192" s="20">
        <v>85</v>
      </c>
      <c r="F192" s="20">
        <v>69</v>
      </c>
      <c r="G192" s="9">
        <v>0.81176470588235294</v>
      </c>
      <c r="H192" s="20">
        <v>56</v>
      </c>
      <c r="I192" s="9">
        <v>0.81159420289855078</v>
      </c>
      <c r="J192" s="20">
        <v>0</v>
      </c>
      <c r="K192" s="9">
        <v>0</v>
      </c>
      <c r="L192" s="20">
        <v>3</v>
      </c>
      <c r="M192" s="9">
        <v>4.3478260869565216E-2</v>
      </c>
      <c r="N192" s="20">
        <v>4</v>
      </c>
      <c r="O192" s="9">
        <v>5.7971014492753624E-2</v>
      </c>
      <c r="P192" s="20">
        <v>3</v>
      </c>
      <c r="Q192" s="9">
        <v>4.3478260869565216E-2</v>
      </c>
    </row>
    <row r="193" spans="4:17" x14ac:dyDescent="0.25">
      <c r="D193" s="8" t="s">
        <v>651</v>
      </c>
      <c r="E193" s="20">
        <v>172</v>
      </c>
      <c r="F193" s="20">
        <v>141</v>
      </c>
      <c r="G193" s="9">
        <v>0.81976744186046513</v>
      </c>
      <c r="H193" s="20">
        <v>102</v>
      </c>
      <c r="I193" s="9">
        <v>0.72340425531914898</v>
      </c>
      <c r="J193" s="20">
        <v>0</v>
      </c>
      <c r="K193" s="9">
        <v>0</v>
      </c>
      <c r="L193" s="20">
        <v>7</v>
      </c>
      <c r="M193" s="9">
        <v>4.9645390070921988E-2</v>
      </c>
      <c r="N193" s="20">
        <v>16</v>
      </c>
      <c r="O193" s="9">
        <v>0.11347517730496454</v>
      </c>
      <c r="P193" s="20">
        <v>0</v>
      </c>
      <c r="Q193" s="9">
        <v>0</v>
      </c>
    </row>
    <row r="194" spans="4:17" x14ac:dyDescent="0.25">
      <c r="D194" s="7" t="s">
        <v>631</v>
      </c>
      <c r="E194" s="20">
        <v>480</v>
      </c>
      <c r="F194" s="20">
        <v>395</v>
      </c>
      <c r="G194" s="9">
        <v>0.82291666666666663</v>
      </c>
      <c r="H194" s="20">
        <v>303</v>
      </c>
      <c r="I194" s="9">
        <v>0.76708860759493669</v>
      </c>
      <c r="J194" s="20">
        <v>0</v>
      </c>
      <c r="K194" s="9">
        <v>0</v>
      </c>
      <c r="L194" s="20">
        <v>45</v>
      </c>
      <c r="M194" s="9">
        <v>0.11392405063291139</v>
      </c>
      <c r="N194" s="20">
        <v>12</v>
      </c>
      <c r="O194" s="9">
        <v>3.0379746835443037E-2</v>
      </c>
      <c r="P194" s="20">
        <v>6</v>
      </c>
      <c r="Q194" s="9">
        <v>1.5189873417721518E-2</v>
      </c>
    </row>
    <row r="195" spans="4:17" x14ac:dyDescent="0.25">
      <c r="D195" s="8" t="s">
        <v>632</v>
      </c>
      <c r="E195" s="20">
        <v>107</v>
      </c>
      <c r="F195" s="20">
        <v>83</v>
      </c>
      <c r="G195" s="9">
        <v>0.77570093457943923</v>
      </c>
      <c r="H195" s="20">
        <v>63</v>
      </c>
      <c r="I195" s="9">
        <v>0.75903614457831325</v>
      </c>
      <c r="J195" s="20">
        <v>0</v>
      </c>
      <c r="K195" s="9">
        <v>0</v>
      </c>
      <c r="L195" s="20">
        <v>10</v>
      </c>
      <c r="M195" s="9">
        <v>0.12048192771084337</v>
      </c>
      <c r="N195" s="20">
        <v>4</v>
      </c>
      <c r="O195" s="9">
        <v>4.8192771084337352E-2</v>
      </c>
      <c r="P195" s="20">
        <v>1</v>
      </c>
      <c r="Q195" s="9">
        <v>1.2048192771084338E-2</v>
      </c>
    </row>
    <row r="196" spans="4:17" x14ac:dyDescent="0.25">
      <c r="D196" s="8" t="s">
        <v>635</v>
      </c>
      <c r="E196" s="20">
        <v>92</v>
      </c>
      <c r="F196" s="20">
        <v>84</v>
      </c>
      <c r="G196" s="9">
        <v>0.91304347826086951</v>
      </c>
      <c r="H196" s="20">
        <v>64</v>
      </c>
      <c r="I196" s="9">
        <v>0.76190476190476186</v>
      </c>
      <c r="J196" s="20">
        <v>0</v>
      </c>
      <c r="K196" s="9">
        <v>0</v>
      </c>
      <c r="L196" s="20">
        <v>4</v>
      </c>
      <c r="M196" s="9">
        <v>4.7619047619047616E-2</v>
      </c>
      <c r="N196" s="20">
        <v>2</v>
      </c>
      <c r="O196" s="9">
        <v>2.3809523809523808E-2</v>
      </c>
      <c r="P196" s="20">
        <v>0</v>
      </c>
      <c r="Q196" s="9">
        <v>0</v>
      </c>
    </row>
    <row r="197" spans="4:17" x14ac:dyDescent="0.25">
      <c r="D197" s="8" t="s">
        <v>646</v>
      </c>
      <c r="E197" s="20">
        <v>71</v>
      </c>
      <c r="F197" s="20">
        <v>52</v>
      </c>
      <c r="G197" s="9">
        <v>0.73239436619718312</v>
      </c>
      <c r="H197" s="20">
        <v>37</v>
      </c>
      <c r="I197" s="9">
        <v>0.71153846153846156</v>
      </c>
      <c r="J197" s="20">
        <v>0</v>
      </c>
      <c r="K197" s="9">
        <v>0</v>
      </c>
      <c r="L197" s="20">
        <v>12</v>
      </c>
      <c r="M197" s="9">
        <v>0.23076923076923078</v>
      </c>
      <c r="N197" s="20">
        <v>1</v>
      </c>
      <c r="O197" s="9">
        <v>1.9230769230769232E-2</v>
      </c>
      <c r="P197" s="20">
        <v>2</v>
      </c>
      <c r="Q197" s="9">
        <v>3.8461538461538464E-2</v>
      </c>
    </row>
    <row r="198" spans="4:17" x14ac:dyDescent="0.25">
      <c r="D198" s="8" t="s">
        <v>647</v>
      </c>
      <c r="E198" s="20">
        <v>111</v>
      </c>
      <c r="F198" s="20">
        <v>94</v>
      </c>
      <c r="G198" s="9">
        <v>0.84684684684684686</v>
      </c>
      <c r="H198" s="20">
        <v>76</v>
      </c>
      <c r="I198" s="9">
        <v>0.80851063829787229</v>
      </c>
      <c r="J198" s="20">
        <v>0</v>
      </c>
      <c r="K198" s="9">
        <v>0</v>
      </c>
      <c r="L198" s="20">
        <v>12</v>
      </c>
      <c r="M198" s="9">
        <v>0.1276595744680851</v>
      </c>
      <c r="N198" s="20">
        <v>1</v>
      </c>
      <c r="O198" s="9">
        <v>1.0638297872340425E-2</v>
      </c>
      <c r="P198" s="20">
        <v>2</v>
      </c>
      <c r="Q198" s="9">
        <v>2.1276595744680851E-2</v>
      </c>
    </row>
    <row r="199" spans="4:17" x14ac:dyDescent="0.25">
      <c r="D199" s="8" t="s">
        <v>650</v>
      </c>
      <c r="E199" s="20">
        <v>99</v>
      </c>
      <c r="F199" s="20">
        <v>82</v>
      </c>
      <c r="G199" s="9">
        <v>0.82828282828282829</v>
      </c>
      <c r="H199" s="20">
        <v>63</v>
      </c>
      <c r="I199" s="9">
        <v>0.76829268292682928</v>
      </c>
      <c r="J199" s="20">
        <v>0</v>
      </c>
      <c r="K199" s="9">
        <v>0</v>
      </c>
      <c r="L199" s="20">
        <v>7</v>
      </c>
      <c r="M199" s="9">
        <v>8.5365853658536592E-2</v>
      </c>
      <c r="N199" s="20">
        <v>4</v>
      </c>
      <c r="O199" s="9">
        <v>4.878048780487805E-2</v>
      </c>
      <c r="P199" s="20">
        <v>1</v>
      </c>
      <c r="Q199" s="9">
        <v>1.2195121951219513E-2</v>
      </c>
    </row>
    <row r="200" spans="4:17" x14ac:dyDescent="0.25">
      <c r="D200" s="7" t="s">
        <v>626</v>
      </c>
      <c r="E200" s="20">
        <v>626</v>
      </c>
      <c r="F200" s="20">
        <v>490</v>
      </c>
      <c r="G200" s="9">
        <v>0.78274760383386577</v>
      </c>
      <c r="H200" s="20">
        <v>370</v>
      </c>
      <c r="I200" s="9">
        <v>0.75510204081632648</v>
      </c>
      <c r="J200" s="20">
        <v>0</v>
      </c>
      <c r="K200" s="9">
        <v>0</v>
      </c>
      <c r="L200" s="20">
        <v>40</v>
      </c>
      <c r="M200" s="9">
        <v>8.1632653061224483E-2</v>
      </c>
      <c r="N200" s="20">
        <v>74</v>
      </c>
      <c r="O200" s="9">
        <v>0.15102040816326531</v>
      </c>
      <c r="P200" s="20">
        <v>8</v>
      </c>
      <c r="Q200" s="9">
        <v>1.6326530612244899E-2</v>
      </c>
    </row>
    <row r="201" spans="4:17" x14ac:dyDescent="0.25">
      <c r="D201" s="8" t="s">
        <v>627</v>
      </c>
      <c r="E201" s="20">
        <v>67</v>
      </c>
      <c r="F201" s="20">
        <v>55</v>
      </c>
      <c r="G201" s="9">
        <v>0.82089552238805974</v>
      </c>
      <c r="H201" s="20">
        <v>46</v>
      </c>
      <c r="I201" s="9">
        <v>0.83636363636363631</v>
      </c>
      <c r="J201" s="20">
        <v>0</v>
      </c>
      <c r="K201" s="9">
        <v>0</v>
      </c>
      <c r="L201" s="20">
        <v>4</v>
      </c>
      <c r="M201" s="9">
        <v>7.2727272727272724E-2</v>
      </c>
      <c r="N201" s="20">
        <v>4</v>
      </c>
      <c r="O201" s="9">
        <v>7.2727272727272724E-2</v>
      </c>
      <c r="P201" s="20">
        <v>3</v>
      </c>
      <c r="Q201" s="9">
        <v>5.4545454545454543E-2</v>
      </c>
    </row>
    <row r="202" spans="4:17" x14ac:dyDescent="0.25">
      <c r="D202" s="8" t="s">
        <v>628</v>
      </c>
      <c r="E202" s="20">
        <v>134</v>
      </c>
      <c r="F202" s="20">
        <v>102</v>
      </c>
      <c r="G202" s="9">
        <v>0.76119402985074625</v>
      </c>
      <c r="H202" s="20">
        <v>66</v>
      </c>
      <c r="I202" s="9">
        <v>0.6470588235294118</v>
      </c>
      <c r="J202" s="20">
        <v>0</v>
      </c>
      <c r="K202" s="9">
        <v>0</v>
      </c>
      <c r="L202" s="20">
        <v>4</v>
      </c>
      <c r="M202" s="9">
        <v>3.9215686274509803E-2</v>
      </c>
      <c r="N202" s="20">
        <v>22</v>
      </c>
      <c r="O202" s="9">
        <v>0.21568627450980393</v>
      </c>
      <c r="P202" s="20">
        <v>1</v>
      </c>
      <c r="Q202" s="9">
        <v>9.8039215686274508E-3</v>
      </c>
    </row>
    <row r="203" spans="4:17" x14ac:dyDescent="0.25">
      <c r="D203" s="8" t="s">
        <v>630</v>
      </c>
      <c r="E203" s="20">
        <v>62</v>
      </c>
      <c r="F203" s="20">
        <v>49</v>
      </c>
      <c r="G203" s="9">
        <v>0.79032258064516125</v>
      </c>
      <c r="H203" s="20">
        <v>38</v>
      </c>
      <c r="I203" s="9">
        <v>0.77551020408163263</v>
      </c>
      <c r="J203" s="20">
        <v>0</v>
      </c>
      <c r="K203" s="9">
        <v>0</v>
      </c>
      <c r="L203" s="20">
        <v>3</v>
      </c>
      <c r="M203" s="9">
        <v>6.1224489795918366E-2</v>
      </c>
      <c r="N203" s="20">
        <v>9</v>
      </c>
      <c r="O203" s="9">
        <v>0.18367346938775511</v>
      </c>
      <c r="P203" s="20">
        <v>0</v>
      </c>
      <c r="Q203" s="9">
        <v>0</v>
      </c>
    </row>
    <row r="204" spans="4:17" x14ac:dyDescent="0.25">
      <c r="D204" s="8" t="s">
        <v>637</v>
      </c>
      <c r="E204" s="20">
        <v>102</v>
      </c>
      <c r="F204" s="20">
        <v>76</v>
      </c>
      <c r="G204" s="9">
        <v>0.74509803921568629</v>
      </c>
      <c r="H204" s="20">
        <v>58</v>
      </c>
      <c r="I204" s="9">
        <v>0.76315789473684215</v>
      </c>
      <c r="J204" s="20">
        <v>0</v>
      </c>
      <c r="K204" s="9">
        <v>0</v>
      </c>
      <c r="L204" s="20">
        <v>16</v>
      </c>
      <c r="M204" s="9">
        <v>0.21052631578947367</v>
      </c>
      <c r="N204" s="20">
        <v>6</v>
      </c>
      <c r="O204" s="9">
        <v>7.8947368421052627E-2</v>
      </c>
      <c r="P204" s="20">
        <v>1</v>
      </c>
      <c r="Q204" s="9">
        <v>1.3157894736842105E-2</v>
      </c>
    </row>
    <row r="205" spans="4:17" x14ac:dyDescent="0.25">
      <c r="D205" s="8" t="s">
        <v>645</v>
      </c>
      <c r="E205" s="20">
        <v>261</v>
      </c>
      <c r="F205" s="20">
        <v>208</v>
      </c>
      <c r="G205" s="9">
        <v>0.79693486590038309</v>
      </c>
      <c r="H205" s="20">
        <v>162</v>
      </c>
      <c r="I205" s="9">
        <v>0.77884615384615385</v>
      </c>
      <c r="J205" s="20">
        <v>0</v>
      </c>
      <c r="K205" s="9">
        <v>0</v>
      </c>
      <c r="L205" s="20">
        <v>13</v>
      </c>
      <c r="M205" s="9">
        <v>6.25E-2</v>
      </c>
      <c r="N205" s="20">
        <v>33</v>
      </c>
      <c r="O205" s="9">
        <v>0.15865384615384615</v>
      </c>
      <c r="P205" s="20">
        <v>3</v>
      </c>
      <c r="Q205" s="9">
        <v>1.4423076923076924E-2</v>
      </c>
    </row>
    <row r="206" spans="4:17" x14ac:dyDescent="0.25">
      <c r="D206" s="7" t="s">
        <v>465</v>
      </c>
      <c r="E206" s="20">
        <v>827</v>
      </c>
      <c r="F206" s="20">
        <v>661</v>
      </c>
      <c r="G206" s="9">
        <v>0.79927448609431684</v>
      </c>
      <c r="H206" s="20">
        <v>505</v>
      </c>
      <c r="I206" s="9">
        <v>0.76399394856278369</v>
      </c>
      <c r="J206" s="20">
        <v>0</v>
      </c>
      <c r="K206" s="9">
        <v>0</v>
      </c>
      <c r="L206" s="20">
        <v>57</v>
      </c>
      <c r="M206" s="9">
        <v>8.6232980332829043E-2</v>
      </c>
      <c r="N206" s="20">
        <v>75</v>
      </c>
      <c r="O206" s="9">
        <v>0.11346444780635401</v>
      </c>
      <c r="P206" s="20">
        <v>6</v>
      </c>
      <c r="Q206" s="9">
        <v>9.0771558245083209E-3</v>
      </c>
    </row>
    <row r="207" spans="4:17" x14ac:dyDescent="0.25">
      <c r="D207" s="8" t="s">
        <v>622</v>
      </c>
      <c r="E207" s="20">
        <v>153</v>
      </c>
      <c r="F207" s="20">
        <v>117</v>
      </c>
      <c r="G207" s="9">
        <v>0.76470588235294112</v>
      </c>
      <c r="H207" s="20">
        <v>89</v>
      </c>
      <c r="I207" s="9">
        <v>0.76068376068376065</v>
      </c>
      <c r="J207" s="20">
        <v>0</v>
      </c>
      <c r="K207" s="9">
        <v>0</v>
      </c>
      <c r="L207" s="20">
        <v>6</v>
      </c>
      <c r="M207" s="9">
        <v>5.128205128205128E-2</v>
      </c>
      <c r="N207" s="20">
        <v>25</v>
      </c>
      <c r="O207" s="9">
        <v>0.21367521367521367</v>
      </c>
      <c r="P207" s="20">
        <v>2</v>
      </c>
      <c r="Q207" s="9">
        <v>1.7094017094017096E-2</v>
      </c>
    </row>
    <row r="208" spans="4:17" x14ac:dyDescent="0.25">
      <c r="D208" s="8" t="s">
        <v>466</v>
      </c>
      <c r="E208" s="20">
        <v>157</v>
      </c>
      <c r="F208" s="20">
        <v>134</v>
      </c>
      <c r="G208" s="9">
        <v>0.85350318471337583</v>
      </c>
      <c r="H208" s="20">
        <v>90</v>
      </c>
      <c r="I208" s="9">
        <v>0.67164179104477617</v>
      </c>
      <c r="J208" s="20">
        <v>0</v>
      </c>
      <c r="K208" s="9">
        <v>0</v>
      </c>
      <c r="L208" s="20">
        <v>6</v>
      </c>
      <c r="M208" s="9">
        <v>4.4776119402985072E-2</v>
      </c>
      <c r="N208" s="20">
        <v>10</v>
      </c>
      <c r="O208" s="9">
        <v>7.4626865671641784E-2</v>
      </c>
      <c r="P208" s="20">
        <v>1</v>
      </c>
      <c r="Q208" s="9">
        <v>7.462686567164179E-3</v>
      </c>
    </row>
    <row r="209" spans="4:17" x14ac:dyDescent="0.25">
      <c r="D209" s="8" t="s">
        <v>639</v>
      </c>
      <c r="E209" s="20">
        <v>190</v>
      </c>
      <c r="F209" s="20">
        <v>152</v>
      </c>
      <c r="G209" s="9">
        <v>0.8</v>
      </c>
      <c r="H209" s="20">
        <v>121</v>
      </c>
      <c r="I209" s="9">
        <v>0.79605263157894735</v>
      </c>
      <c r="J209" s="20">
        <v>0</v>
      </c>
      <c r="K209" s="9">
        <v>0</v>
      </c>
      <c r="L209" s="20">
        <v>8</v>
      </c>
      <c r="M209" s="9">
        <v>5.2631578947368418E-2</v>
      </c>
      <c r="N209" s="20">
        <v>20</v>
      </c>
      <c r="O209" s="9">
        <v>0.13157894736842105</v>
      </c>
      <c r="P209" s="20">
        <v>0</v>
      </c>
      <c r="Q209" s="9">
        <v>0</v>
      </c>
    </row>
    <row r="210" spans="4:17" x14ac:dyDescent="0.25">
      <c r="D210" s="8" t="s">
        <v>640</v>
      </c>
      <c r="E210" s="20">
        <v>67</v>
      </c>
      <c r="F210" s="20">
        <v>52</v>
      </c>
      <c r="G210" s="9">
        <v>0.77611940298507465</v>
      </c>
      <c r="H210" s="20">
        <v>44</v>
      </c>
      <c r="I210" s="9">
        <v>0.84615384615384615</v>
      </c>
      <c r="J210" s="20">
        <v>0</v>
      </c>
      <c r="K210" s="9">
        <v>0</v>
      </c>
      <c r="L210" s="20">
        <v>9</v>
      </c>
      <c r="M210" s="9">
        <v>0.17307692307692307</v>
      </c>
      <c r="N210" s="20">
        <v>4</v>
      </c>
      <c r="O210" s="9">
        <v>7.6923076923076927E-2</v>
      </c>
      <c r="P210" s="20">
        <v>0</v>
      </c>
      <c r="Q210" s="9">
        <v>0</v>
      </c>
    </row>
    <row r="211" spans="4:17" x14ac:dyDescent="0.25">
      <c r="D211" s="8" t="s">
        <v>469</v>
      </c>
      <c r="E211" s="20">
        <v>148</v>
      </c>
      <c r="F211" s="20">
        <v>125</v>
      </c>
      <c r="G211" s="9">
        <v>0.84459459459459463</v>
      </c>
      <c r="H211" s="20">
        <v>97</v>
      </c>
      <c r="I211" s="9">
        <v>0.77600000000000002</v>
      </c>
      <c r="J211" s="20">
        <v>0</v>
      </c>
      <c r="K211" s="9">
        <v>0</v>
      </c>
      <c r="L211" s="20">
        <v>6</v>
      </c>
      <c r="M211" s="9">
        <v>4.8000000000000001E-2</v>
      </c>
      <c r="N211" s="20">
        <v>13</v>
      </c>
      <c r="O211" s="9">
        <v>0.104</v>
      </c>
      <c r="P211" s="20">
        <v>2</v>
      </c>
      <c r="Q211" s="9">
        <v>1.6E-2</v>
      </c>
    </row>
    <row r="212" spans="4:17" x14ac:dyDescent="0.25">
      <c r="D212" s="8" t="s">
        <v>472</v>
      </c>
      <c r="E212" s="20">
        <v>112</v>
      </c>
      <c r="F212" s="20">
        <v>81</v>
      </c>
      <c r="G212" s="9">
        <v>0.7232142857142857</v>
      </c>
      <c r="H212" s="20">
        <v>64</v>
      </c>
      <c r="I212" s="9">
        <v>0.79012345679012341</v>
      </c>
      <c r="J212" s="20">
        <v>0</v>
      </c>
      <c r="K212" s="9">
        <v>0</v>
      </c>
      <c r="L212" s="20">
        <v>22</v>
      </c>
      <c r="M212" s="9">
        <v>0.27160493827160492</v>
      </c>
      <c r="N212" s="20">
        <v>3</v>
      </c>
      <c r="O212" s="9">
        <v>3.7037037037037035E-2</v>
      </c>
      <c r="P212" s="20">
        <v>1</v>
      </c>
      <c r="Q212" s="9">
        <v>1.2345679012345678E-2</v>
      </c>
    </row>
    <row r="213" spans="4:17" x14ac:dyDescent="0.25">
      <c r="D213" s="6" t="s">
        <v>475</v>
      </c>
      <c r="E213" s="20">
        <v>4552</v>
      </c>
      <c r="F213" s="20">
        <v>4015</v>
      </c>
      <c r="G213" s="9">
        <v>0.88202987697715285</v>
      </c>
      <c r="H213" s="20">
        <v>3416</v>
      </c>
      <c r="I213" s="9">
        <v>0.85080946450809469</v>
      </c>
      <c r="J213" s="20">
        <v>0</v>
      </c>
      <c r="K213" s="9">
        <v>0</v>
      </c>
      <c r="L213" s="20">
        <v>112</v>
      </c>
      <c r="M213" s="9">
        <v>2.7895392278953924E-2</v>
      </c>
      <c r="N213" s="20">
        <v>217</v>
      </c>
      <c r="O213" s="9">
        <v>5.4047322540473224E-2</v>
      </c>
      <c r="P213" s="20">
        <v>83</v>
      </c>
      <c r="Q213" s="9">
        <v>2.0672478206724781E-2</v>
      </c>
    </row>
    <row r="214" spans="4:17" x14ac:dyDescent="0.25">
      <c r="D214" s="7" t="s">
        <v>481</v>
      </c>
      <c r="E214" s="20">
        <v>645</v>
      </c>
      <c r="F214" s="20">
        <v>583</v>
      </c>
      <c r="G214" s="9">
        <v>0.90387596899224809</v>
      </c>
      <c r="H214" s="20">
        <v>482</v>
      </c>
      <c r="I214" s="9">
        <v>0.82675814751286447</v>
      </c>
      <c r="J214" s="20">
        <v>0</v>
      </c>
      <c r="K214" s="9">
        <v>0</v>
      </c>
      <c r="L214" s="20">
        <v>18</v>
      </c>
      <c r="M214" s="9">
        <v>3.0874785591766724E-2</v>
      </c>
      <c r="N214" s="20">
        <v>22</v>
      </c>
      <c r="O214" s="9">
        <v>3.7735849056603772E-2</v>
      </c>
      <c r="P214" s="20">
        <v>8</v>
      </c>
      <c r="Q214" s="9">
        <v>1.3722126929674099E-2</v>
      </c>
    </row>
    <row r="215" spans="4:17" x14ac:dyDescent="0.25">
      <c r="D215" s="8" t="s">
        <v>654</v>
      </c>
      <c r="E215" s="20">
        <v>73</v>
      </c>
      <c r="F215" s="20">
        <v>66</v>
      </c>
      <c r="G215" s="9">
        <v>0.90410958904109584</v>
      </c>
      <c r="H215" s="20">
        <v>56</v>
      </c>
      <c r="I215" s="9">
        <v>0.84848484848484851</v>
      </c>
      <c r="J215" s="20">
        <v>0</v>
      </c>
      <c r="K215" s="9">
        <v>0</v>
      </c>
      <c r="L215" s="20">
        <v>2</v>
      </c>
      <c r="M215" s="9">
        <v>3.0303030303030304E-2</v>
      </c>
      <c r="N215" s="20">
        <v>3</v>
      </c>
      <c r="O215" s="9">
        <v>4.5454545454545456E-2</v>
      </c>
      <c r="P215" s="20">
        <v>0</v>
      </c>
      <c r="Q215" s="9">
        <v>0</v>
      </c>
    </row>
    <row r="216" spans="4:17" x14ac:dyDescent="0.25">
      <c r="D216" s="8" t="s">
        <v>657</v>
      </c>
      <c r="E216" s="20">
        <v>59</v>
      </c>
      <c r="F216" s="20">
        <v>55</v>
      </c>
      <c r="G216" s="9">
        <v>0.93220338983050843</v>
      </c>
      <c r="H216" s="20">
        <v>45</v>
      </c>
      <c r="I216" s="9">
        <v>0.81818181818181823</v>
      </c>
      <c r="J216" s="20">
        <v>0</v>
      </c>
      <c r="K216" s="9">
        <v>0</v>
      </c>
      <c r="L216" s="20">
        <v>2</v>
      </c>
      <c r="M216" s="9">
        <v>3.6363636363636362E-2</v>
      </c>
      <c r="N216" s="20">
        <v>1</v>
      </c>
      <c r="O216" s="9">
        <v>1.8181818181818181E-2</v>
      </c>
      <c r="P216" s="20">
        <v>0</v>
      </c>
      <c r="Q216" s="9">
        <v>0</v>
      </c>
    </row>
    <row r="217" spans="4:17" x14ac:dyDescent="0.25">
      <c r="D217" s="8" t="s">
        <v>482</v>
      </c>
      <c r="E217" s="20">
        <v>86</v>
      </c>
      <c r="F217" s="20">
        <v>75</v>
      </c>
      <c r="G217" s="9">
        <v>0.87209302325581395</v>
      </c>
      <c r="H217" s="20">
        <v>66</v>
      </c>
      <c r="I217" s="9">
        <v>0.88</v>
      </c>
      <c r="J217" s="20">
        <v>0</v>
      </c>
      <c r="K217" s="9">
        <v>0</v>
      </c>
      <c r="L217" s="20">
        <v>3</v>
      </c>
      <c r="M217" s="9">
        <v>0.04</v>
      </c>
      <c r="N217" s="20">
        <v>3</v>
      </c>
      <c r="O217" s="9">
        <v>0.04</v>
      </c>
      <c r="P217" s="20">
        <v>3</v>
      </c>
      <c r="Q217" s="9">
        <v>0.04</v>
      </c>
    </row>
    <row r="218" spans="4:17" x14ac:dyDescent="0.25">
      <c r="D218" s="8" t="s">
        <v>663</v>
      </c>
      <c r="E218" s="20">
        <v>120</v>
      </c>
      <c r="F218" s="20">
        <v>108</v>
      </c>
      <c r="G218" s="9">
        <v>0.9</v>
      </c>
      <c r="H218" s="20">
        <v>96</v>
      </c>
      <c r="I218" s="9">
        <v>0.88888888888888884</v>
      </c>
      <c r="J218" s="20">
        <v>0</v>
      </c>
      <c r="K218" s="9">
        <v>0</v>
      </c>
      <c r="L218" s="20">
        <v>6</v>
      </c>
      <c r="M218" s="9">
        <v>5.5555555555555552E-2</v>
      </c>
      <c r="N218" s="20">
        <v>2</v>
      </c>
      <c r="O218" s="9">
        <v>1.8518518518518517E-2</v>
      </c>
      <c r="P218" s="20">
        <v>0</v>
      </c>
      <c r="Q218" s="9">
        <v>0</v>
      </c>
    </row>
    <row r="219" spans="4:17" x14ac:dyDescent="0.25">
      <c r="D219" s="8" t="s">
        <v>486</v>
      </c>
      <c r="E219" s="20">
        <v>121</v>
      </c>
      <c r="F219" s="20">
        <v>111</v>
      </c>
      <c r="G219" s="9">
        <v>0.9173553719008265</v>
      </c>
      <c r="H219" s="20">
        <v>90</v>
      </c>
      <c r="I219" s="9">
        <v>0.81081081081081086</v>
      </c>
      <c r="J219" s="20">
        <v>0</v>
      </c>
      <c r="K219" s="9">
        <v>0</v>
      </c>
      <c r="L219" s="20">
        <v>2</v>
      </c>
      <c r="M219" s="9">
        <v>1.8018018018018018E-2</v>
      </c>
      <c r="N219" s="20">
        <v>4</v>
      </c>
      <c r="O219" s="9">
        <v>3.6036036036036036E-2</v>
      </c>
      <c r="P219" s="20">
        <v>1</v>
      </c>
      <c r="Q219" s="9">
        <v>9.0090090090090089E-3</v>
      </c>
    </row>
    <row r="220" spans="4:17" x14ac:dyDescent="0.25">
      <c r="D220" s="8" t="s">
        <v>669</v>
      </c>
      <c r="E220" s="20">
        <v>45</v>
      </c>
      <c r="F220" s="20">
        <v>43</v>
      </c>
      <c r="G220" s="9">
        <v>0.9555555555555556</v>
      </c>
      <c r="H220" s="20">
        <v>32</v>
      </c>
      <c r="I220" s="9">
        <v>0.7441860465116279</v>
      </c>
      <c r="J220" s="20">
        <v>0</v>
      </c>
      <c r="K220" s="9">
        <v>0</v>
      </c>
      <c r="L220" s="20">
        <v>2</v>
      </c>
      <c r="M220" s="9">
        <v>4.6511627906976744E-2</v>
      </c>
      <c r="N220" s="20">
        <v>0</v>
      </c>
      <c r="O220" s="9">
        <v>0</v>
      </c>
      <c r="P220" s="20">
        <v>0</v>
      </c>
      <c r="Q220" s="9">
        <v>0</v>
      </c>
    </row>
    <row r="221" spans="4:17" x14ac:dyDescent="0.25">
      <c r="D221" s="8" t="s">
        <v>498</v>
      </c>
      <c r="E221" s="20">
        <v>81</v>
      </c>
      <c r="F221" s="20">
        <v>73</v>
      </c>
      <c r="G221" s="9">
        <v>0.90123456790123457</v>
      </c>
      <c r="H221" s="20">
        <v>59</v>
      </c>
      <c r="I221" s="9">
        <v>0.80821917808219179</v>
      </c>
      <c r="J221" s="20">
        <v>0</v>
      </c>
      <c r="K221" s="9">
        <v>0</v>
      </c>
      <c r="L221" s="20">
        <v>1</v>
      </c>
      <c r="M221" s="9">
        <v>1.3698630136986301E-2</v>
      </c>
      <c r="N221" s="20">
        <v>4</v>
      </c>
      <c r="O221" s="9">
        <v>5.4794520547945202E-2</v>
      </c>
      <c r="P221" s="20">
        <v>1</v>
      </c>
      <c r="Q221" s="9">
        <v>1.3698630136986301E-2</v>
      </c>
    </row>
    <row r="222" spans="4:17" x14ac:dyDescent="0.25">
      <c r="D222" s="8" t="s">
        <v>500</v>
      </c>
      <c r="E222" s="20">
        <v>60</v>
      </c>
      <c r="F222" s="20">
        <v>52</v>
      </c>
      <c r="G222" s="9">
        <v>0.8666666666666667</v>
      </c>
      <c r="H222" s="20">
        <v>38</v>
      </c>
      <c r="I222" s="9">
        <v>0.73076923076923073</v>
      </c>
      <c r="J222" s="20"/>
      <c r="K222" s="9">
        <v>0</v>
      </c>
      <c r="L222" s="20"/>
      <c r="M222" s="9">
        <v>0</v>
      </c>
      <c r="N222" s="20">
        <v>5</v>
      </c>
      <c r="O222" s="9">
        <v>9.6153846153846159E-2</v>
      </c>
      <c r="P222" s="20">
        <v>3</v>
      </c>
      <c r="Q222" s="9">
        <v>5.7692307692307696E-2</v>
      </c>
    </row>
    <row r="223" spans="4:17" x14ac:dyDescent="0.25">
      <c r="D223" s="7" t="s">
        <v>489</v>
      </c>
      <c r="E223" s="20">
        <v>733</v>
      </c>
      <c r="F223" s="20">
        <v>629</v>
      </c>
      <c r="G223" s="9">
        <v>0.85811732605729873</v>
      </c>
      <c r="H223" s="20">
        <v>548</v>
      </c>
      <c r="I223" s="9">
        <v>0.87122416534181235</v>
      </c>
      <c r="J223" s="20">
        <v>0</v>
      </c>
      <c r="K223" s="9">
        <v>0</v>
      </c>
      <c r="L223" s="20">
        <v>22</v>
      </c>
      <c r="M223" s="9">
        <v>3.4976152623211444E-2</v>
      </c>
      <c r="N223" s="20">
        <v>49</v>
      </c>
      <c r="O223" s="9">
        <v>7.7901430842607311E-2</v>
      </c>
      <c r="P223" s="20">
        <v>10</v>
      </c>
      <c r="Q223" s="9">
        <v>1.5898251192368838E-2</v>
      </c>
    </row>
    <row r="224" spans="4:17" x14ac:dyDescent="0.25">
      <c r="D224" s="8" t="s">
        <v>658</v>
      </c>
      <c r="E224" s="20">
        <v>136</v>
      </c>
      <c r="F224" s="20">
        <v>125</v>
      </c>
      <c r="G224" s="9">
        <v>0.91911764705882348</v>
      </c>
      <c r="H224" s="20">
        <v>108</v>
      </c>
      <c r="I224" s="9">
        <v>0.86399999999999999</v>
      </c>
      <c r="J224" s="20">
        <v>0</v>
      </c>
      <c r="K224" s="9">
        <v>0</v>
      </c>
      <c r="L224" s="20">
        <v>2</v>
      </c>
      <c r="M224" s="9">
        <v>1.6E-2</v>
      </c>
      <c r="N224" s="20">
        <v>2</v>
      </c>
      <c r="O224" s="9">
        <v>1.6E-2</v>
      </c>
      <c r="P224" s="20">
        <v>2</v>
      </c>
      <c r="Q224" s="9">
        <v>1.6E-2</v>
      </c>
    </row>
    <row r="225" spans="4:17" x14ac:dyDescent="0.25">
      <c r="D225" s="8" t="s">
        <v>660</v>
      </c>
      <c r="E225" s="20">
        <v>65</v>
      </c>
      <c r="F225" s="20">
        <v>55</v>
      </c>
      <c r="G225" s="9">
        <v>0.84615384615384615</v>
      </c>
      <c r="H225" s="20">
        <v>46</v>
      </c>
      <c r="I225" s="9">
        <v>0.83636363636363631</v>
      </c>
      <c r="J225" s="20">
        <v>0</v>
      </c>
      <c r="K225" s="9">
        <v>0</v>
      </c>
      <c r="L225" s="20">
        <v>0</v>
      </c>
      <c r="M225" s="9">
        <v>0</v>
      </c>
      <c r="N225" s="20">
        <v>6</v>
      </c>
      <c r="O225" s="9">
        <v>0.10909090909090909</v>
      </c>
      <c r="P225" s="20">
        <v>3</v>
      </c>
      <c r="Q225" s="9">
        <v>5.4545454545454543E-2</v>
      </c>
    </row>
    <row r="226" spans="4:17" x14ac:dyDescent="0.25">
      <c r="D226" s="8" t="s">
        <v>661</v>
      </c>
      <c r="E226" s="20">
        <v>195</v>
      </c>
      <c r="F226" s="20">
        <v>159</v>
      </c>
      <c r="G226" s="9">
        <v>0.81538461538461537</v>
      </c>
      <c r="H226" s="20">
        <v>139</v>
      </c>
      <c r="I226" s="9">
        <v>0.87421383647798745</v>
      </c>
      <c r="J226" s="20">
        <v>0</v>
      </c>
      <c r="K226" s="9">
        <v>0</v>
      </c>
      <c r="L226" s="20">
        <v>10</v>
      </c>
      <c r="M226" s="9">
        <v>6.2893081761006289E-2</v>
      </c>
      <c r="N226" s="20">
        <v>16</v>
      </c>
      <c r="O226" s="9">
        <v>0.10062893081761007</v>
      </c>
      <c r="P226" s="20">
        <v>3</v>
      </c>
      <c r="Q226" s="9">
        <v>1.8867924528301886E-2</v>
      </c>
    </row>
    <row r="227" spans="4:17" x14ac:dyDescent="0.25">
      <c r="D227" s="8" t="s">
        <v>662</v>
      </c>
      <c r="E227" s="20">
        <v>47</v>
      </c>
      <c r="F227" s="20">
        <v>39</v>
      </c>
      <c r="G227" s="9">
        <v>0.82978723404255317</v>
      </c>
      <c r="H227" s="20">
        <v>38</v>
      </c>
      <c r="I227" s="9">
        <v>0.97435897435897434</v>
      </c>
      <c r="J227" s="20">
        <v>0</v>
      </c>
      <c r="K227" s="9">
        <v>0</v>
      </c>
      <c r="L227" s="20">
        <v>3</v>
      </c>
      <c r="M227" s="9">
        <v>7.6923076923076927E-2</v>
      </c>
      <c r="N227" s="20">
        <v>1</v>
      </c>
      <c r="O227" s="9">
        <v>2.564102564102564E-2</v>
      </c>
      <c r="P227" s="20">
        <v>0</v>
      </c>
      <c r="Q227" s="9">
        <v>0</v>
      </c>
    </row>
    <row r="228" spans="4:17" x14ac:dyDescent="0.25">
      <c r="D228" s="8" t="s">
        <v>490</v>
      </c>
      <c r="E228" s="20">
        <v>49</v>
      </c>
      <c r="F228" s="20">
        <v>46</v>
      </c>
      <c r="G228" s="9">
        <v>0.93877551020408168</v>
      </c>
      <c r="H228" s="20">
        <v>43</v>
      </c>
      <c r="I228" s="9">
        <v>0.93478260869565222</v>
      </c>
      <c r="J228" s="20">
        <v>0</v>
      </c>
      <c r="K228" s="9">
        <v>0</v>
      </c>
      <c r="L228" s="20">
        <v>1</v>
      </c>
      <c r="M228" s="9">
        <v>2.1739130434782608E-2</v>
      </c>
      <c r="N228" s="20">
        <v>1</v>
      </c>
      <c r="O228" s="9">
        <v>2.1739130434782608E-2</v>
      </c>
      <c r="P228" s="20">
        <v>0</v>
      </c>
      <c r="Q228" s="9">
        <v>0</v>
      </c>
    </row>
    <row r="229" spans="4:17" x14ac:dyDescent="0.25">
      <c r="D229" s="8" t="s">
        <v>666</v>
      </c>
      <c r="E229" s="20">
        <v>115</v>
      </c>
      <c r="F229" s="20">
        <v>99</v>
      </c>
      <c r="G229" s="9">
        <v>0.86086956521739133</v>
      </c>
      <c r="H229" s="20">
        <v>82</v>
      </c>
      <c r="I229" s="9">
        <v>0.82828282828282829</v>
      </c>
      <c r="J229" s="20">
        <v>0</v>
      </c>
      <c r="K229" s="9">
        <v>0</v>
      </c>
      <c r="L229" s="20">
        <v>2</v>
      </c>
      <c r="M229" s="9">
        <v>2.0202020202020204E-2</v>
      </c>
      <c r="N229" s="20">
        <v>12</v>
      </c>
      <c r="O229" s="9">
        <v>0.12121212121212122</v>
      </c>
      <c r="P229" s="20">
        <v>0</v>
      </c>
      <c r="Q229" s="9">
        <v>0</v>
      </c>
    </row>
    <row r="230" spans="4:17" x14ac:dyDescent="0.25">
      <c r="D230" s="8" t="s">
        <v>674</v>
      </c>
      <c r="E230" s="20">
        <v>126</v>
      </c>
      <c r="F230" s="20">
        <v>106</v>
      </c>
      <c r="G230" s="9">
        <v>0.84126984126984128</v>
      </c>
      <c r="H230" s="20">
        <v>92</v>
      </c>
      <c r="I230" s="9">
        <v>0.86792452830188682</v>
      </c>
      <c r="J230" s="20">
        <v>0</v>
      </c>
      <c r="K230" s="9">
        <v>0</v>
      </c>
      <c r="L230" s="20">
        <v>4</v>
      </c>
      <c r="M230" s="9">
        <v>3.7735849056603772E-2</v>
      </c>
      <c r="N230" s="20">
        <v>11</v>
      </c>
      <c r="O230" s="9">
        <v>0.10377358490566038</v>
      </c>
      <c r="P230" s="20">
        <v>2</v>
      </c>
      <c r="Q230" s="9">
        <v>1.8867924528301886E-2</v>
      </c>
    </row>
    <row r="231" spans="4:17" x14ac:dyDescent="0.25">
      <c r="D231" s="7" t="s">
        <v>491</v>
      </c>
      <c r="E231" s="20">
        <v>657</v>
      </c>
      <c r="F231" s="20">
        <v>541</v>
      </c>
      <c r="G231" s="9">
        <v>0.82343987823439879</v>
      </c>
      <c r="H231" s="20">
        <v>416</v>
      </c>
      <c r="I231" s="9">
        <v>0.76894639556377076</v>
      </c>
      <c r="J231" s="20">
        <v>0</v>
      </c>
      <c r="K231" s="9">
        <v>0</v>
      </c>
      <c r="L231" s="20">
        <v>12</v>
      </c>
      <c r="M231" s="9">
        <v>2.2181146025878003E-2</v>
      </c>
      <c r="N231" s="20">
        <v>37</v>
      </c>
      <c r="O231" s="9">
        <v>6.839186691312385E-2</v>
      </c>
      <c r="P231" s="20">
        <v>35</v>
      </c>
      <c r="Q231" s="9">
        <v>6.4695009242144177E-2</v>
      </c>
    </row>
    <row r="232" spans="4:17" x14ac:dyDescent="0.25">
      <c r="D232" s="8" t="s">
        <v>493</v>
      </c>
      <c r="E232" s="20">
        <v>149</v>
      </c>
      <c r="F232" s="20">
        <v>122</v>
      </c>
      <c r="G232" s="9">
        <v>0.81879194630872487</v>
      </c>
      <c r="H232" s="20">
        <v>103</v>
      </c>
      <c r="I232" s="9">
        <v>0.84426229508196726</v>
      </c>
      <c r="J232" s="20">
        <v>0</v>
      </c>
      <c r="K232" s="9">
        <v>0</v>
      </c>
      <c r="L232" s="20">
        <v>7</v>
      </c>
      <c r="M232" s="9">
        <v>5.737704918032787E-2</v>
      </c>
      <c r="N232" s="20">
        <v>9</v>
      </c>
      <c r="O232" s="9">
        <v>7.3770491803278687E-2</v>
      </c>
      <c r="P232" s="20">
        <v>1</v>
      </c>
      <c r="Q232" s="9">
        <v>8.1967213114754103E-3</v>
      </c>
    </row>
    <row r="233" spans="4:17" x14ac:dyDescent="0.25">
      <c r="D233" s="8" t="s">
        <v>494</v>
      </c>
      <c r="E233" s="20">
        <v>110</v>
      </c>
      <c r="F233" s="20">
        <v>91</v>
      </c>
      <c r="G233" s="9">
        <v>0.82727272727272727</v>
      </c>
      <c r="H233" s="20">
        <v>63</v>
      </c>
      <c r="I233" s="9">
        <v>0.69230769230769229</v>
      </c>
      <c r="J233" s="20">
        <v>0</v>
      </c>
      <c r="K233" s="9">
        <v>0</v>
      </c>
      <c r="L233" s="20">
        <v>3</v>
      </c>
      <c r="M233" s="9">
        <v>3.2967032967032968E-2</v>
      </c>
      <c r="N233" s="20">
        <v>5</v>
      </c>
      <c r="O233" s="9">
        <v>5.4945054945054944E-2</v>
      </c>
      <c r="P233" s="20">
        <v>2</v>
      </c>
      <c r="Q233" s="9">
        <v>2.197802197802198E-2</v>
      </c>
    </row>
    <row r="234" spans="4:17" x14ac:dyDescent="0.25">
      <c r="D234" s="8" t="s">
        <v>499</v>
      </c>
      <c r="E234" s="20">
        <v>167</v>
      </c>
      <c r="F234" s="20">
        <v>127</v>
      </c>
      <c r="G234" s="9">
        <v>0.76047904191616766</v>
      </c>
      <c r="H234" s="20">
        <v>97</v>
      </c>
      <c r="I234" s="9">
        <v>0.76377952755905509</v>
      </c>
      <c r="J234" s="20">
        <v>0</v>
      </c>
      <c r="K234" s="9">
        <v>0</v>
      </c>
      <c r="L234" s="20">
        <v>1</v>
      </c>
      <c r="M234" s="9">
        <v>7.874015748031496E-3</v>
      </c>
      <c r="N234" s="20">
        <v>13</v>
      </c>
      <c r="O234" s="9">
        <v>0.10236220472440945</v>
      </c>
      <c r="P234" s="20">
        <v>14</v>
      </c>
      <c r="Q234" s="9">
        <v>0.11023622047244094</v>
      </c>
    </row>
    <row r="235" spans="4:17" x14ac:dyDescent="0.25">
      <c r="D235" s="8" t="s">
        <v>492</v>
      </c>
      <c r="E235" s="20">
        <v>84</v>
      </c>
      <c r="F235" s="20">
        <v>75</v>
      </c>
      <c r="G235" s="9">
        <v>0.8928571428571429</v>
      </c>
      <c r="H235" s="20">
        <v>59</v>
      </c>
      <c r="I235" s="9">
        <v>0.78666666666666663</v>
      </c>
      <c r="J235" s="20"/>
      <c r="K235" s="9">
        <v>0</v>
      </c>
      <c r="L235" s="20"/>
      <c r="M235" s="9">
        <v>0</v>
      </c>
      <c r="N235" s="20">
        <v>4</v>
      </c>
      <c r="O235" s="9">
        <v>5.3333333333333337E-2</v>
      </c>
      <c r="P235" s="20">
        <v>6</v>
      </c>
      <c r="Q235" s="9">
        <v>0.08</v>
      </c>
    </row>
    <row r="236" spans="4:17" x14ac:dyDescent="0.25">
      <c r="D236" s="8" t="s">
        <v>495</v>
      </c>
      <c r="E236" s="20">
        <v>147</v>
      </c>
      <c r="F236" s="20">
        <v>126</v>
      </c>
      <c r="G236" s="9">
        <v>0.8571428571428571</v>
      </c>
      <c r="H236" s="20">
        <v>94</v>
      </c>
      <c r="I236" s="9">
        <v>0.74603174603174605</v>
      </c>
      <c r="J236" s="20"/>
      <c r="K236" s="9">
        <v>0</v>
      </c>
      <c r="L236" s="20">
        <v>1</v>
      </c>
      <c r="M236" s="9">
        <v>7.9365079365079361E-3</v>
      </c>
      <c r="N236" s="20">
        <v>6</v>
      </c>
      <c r="O236" s="9">
        <v>4.7619047619047616E-2</v>
      </c>
      <c r="P236" s="20">
        <v>12</v>
      </c>
      <c r="Q236" s="9">
        <v>9.5238095238095233E-2</v>
      </c>
    </row>
    <row r="237" spans="4:17" x14ac:dyDescent="0.25">
      <c r="D237" s="7" t="s">
        <v>483</v>
      </c>
      <c r="E237" s="20">
        <v>453</v>
      </c>
      <c r="F237" s="20">
        <v>413</v>
      </c>
      <c r="G237" s="9">
        <v>0.91169977924944812</v>
      </c>
      <c r="H237" s="20">
        <v>367</v>
      </c>
      <c r="I237" s="9">
        <v>0.88861985472154958</v>
      </c>
      <c r="J237" s="20">
        <v>0</v>
      </c>
      <c r="K237" s="9">
        <v>0</v>
      </c>
      <c r="L237" s="20">
        <v>8</v>
      </c>
      <c r="M237" s="9">
        <v>1.9370460048426151E-2</v>
      </c>
      <c r="N237" s="20">
        <v>19</v>
      </c>
      <c r="O237" s="9">
        <v>4.6004842615012108E-2</v>
      </c>
      <c r="P237" s="20">
        <v>3</v>
      </c>
      <c r="Q237" s="9">
        <v>7.2639225181598066E-3</v>
      </c>
    </row>
    <row r="238" spans="4:17" x14ac:dyDescent="0.25">
      <c r="D238" s="8" t="s">
        <v>484</v>
      </c>
      <c r="E238" s="20">
        <v>234</v>
      </c>
      <c r="F238" s="20">
        <v>214</v>
      </c>
      <c r="G238" s="9">
        <v>0.9145299145299145</v>
      </c>
      <c r="H238" s="20">
        <v>193</v>
      </c>
      <c r="I238" s="9">
        <v>0.90186915887850472</v>
      </c>
      <c r="J238" s="20">
        <v>0</v>
      </c>
      <c r="K238" s="9">
        <v>0</v>
      </c>
      <c r="L238" s="20">
        <v>2</v>
      </c>
      <c r="M238" s="9">
        <v>9.3457943925233638E-3</v>
      </c>
      <c r="N238" s="20">
        <v>15</v>
      </c>
      <c r="O238" s="9">
        <v>7.0093457943925228E-2</v>
      </c>
      <c r="P238" s="20">
        <v>1</v>
      </c>
      <c r="Q238" s="9">
        <v>4.6728971962616819E-3</v>
      </c>
    </row>
    <row r="239" spans="4:17" x14ac:dyDescent="0.25">
      <c r="D239" s="8" t="s">
        <v>488</v>
      </c>
      <c r="E239" s="20">
        <v>36</v>
      </c>
      <c r="F239" s="20">
        <v>33</v>
      </c>
      <c r="G239" s="9">
        <v>0.91666666666666663</v>
      </c>
      <c r="H239" s="20">
        <v>31</v>
      </c>
      <c r="I239" s="9">
        <v>0.93939393939393945</v>
      </c>
      <c r="J239" s="20">
        <v>0</v>
      </c>
      <c r="K239" s="9">
        <v>0</v>
      </c>
      <c r="L239" s="20">
        <v>0</v>
      </c>
      <c r="M239" s="9">
        <v>0</v>
      </c>
      <c r="N239" s="20">
        <v>1</v>
      </c>
      <c r="O239" s="9">
        <v>3.0303030303030304E-2</v>
      </c>
      <c r="P239" s="20">
        <v>0</v>
      </c>
      <c r="Q239" s="9">
        <v>0</v>
      </c>
    </row>
    <row r="240" spans="4:17" x14ac:dyDescent="0.25">
      <c r="D240" s="8" t="s">
        <v>667</v>
      </c>
      <c r="E240" s="20">
        <v>183</v>
      </c>
      <c r="F240" s="20">
        <v>166</v>
      </c>
      <c r="G240" s="9">
        <v>0.90710382513661203</v>
      </c>
      <c r="H240" s="20">
        <v>143</v>
      </c>
      <c r="I240" s="9">
        <v>0.86144578313253017</v>
      </c>
      <c r="J240" s="20">
        <v>0</v>
      </c>
      <c r="K240" s="9">
        <v>0</v>
      </c>
      <c r="L240" s="20">
        <v>6</v>
      </c>
      <c r="M240" s="9">
        <v>3.614457831325301E-2</v>
      </c>
      <c r="N240" s="20">
        <v>3</v>
      </c>
      <c r="O240" s="9">
        <v>1.8072289156626505E-2</v>
      </c>
      <c r="P240" s="20">
        <v>2</v>
      </c>
      <c r="Q240" s="9">
        <v>1.2048192771084338E-2</v>
      </c>
    </row>
    <row r="241" spans="4:17" x14ac:dyDescent="0.25">
      <c r="D241" s="7" t="s">
        <v>478</v>
      </c>
      <c r="E241" s="20">
        <v>746</v>
      </c>
      <c r="F241" s="20">
        <v>644</v>
      </c>
      <c r="G241" s="9">
        <v>0.86327077747989278</v>
      </c>
      <c r="H241" s="20">
        <v>517</v>
      </c>
      <c r="I241" s="9">
        <v>0.80279503105590067</v>
      </c>
      <c r="J241" s="20">
        <v>0</v>
      </c>
      <c r="K241" s="9">
        <v>0</v>
      </c>
      <c r="L241" s="20">
        <v>11</v>
      </c>
      <c r="M241" s="9">
        <v>1.7080745341614908E-2</v>
      </c>
      <c r="N241" s="20">
        <v>48</v>
      </c>
      <c r="O241" s="9">
        <v>7.4534161490683232E-2</v>
      </c>
      <c r="P241" s="20">
        <v>20</v>
      </c>
      <c r="Q241" s="9">
        <v>3.1055900621118012E-2</v>
      </c>
    </row>
    <row r="242" spans="4:17" x14ac:dyDescent="0.25">
      <c r="D242" s="8" t="s">
        <v>655</v>
      </c>
      <c r="E242" s="20">
        <v>84</v>
      </c>
      <c r="F242" s="20">
        <v>68</v>
      </c>
      <c r="G242" s="9">
        <v>0.80952380952380953</v>
      </c>
      <c r="H242" s="20">
        <v>51</v>
      </c>
      <c r="I242" s="9">
        <v>0.75</v>
      </c>
      <c r="J242" s="20">
        <v>0</v>
      </c>
      <c r="K242" s="9">
        <v>0</v>
      </c>
      <c r="L242" s="20">
        <v>5</v>
      </c>
      <c r="M242" s="9">
        <v>7.3529411764705885E-2</v>
      </c>
      <c r="N242" s="20">
        <v>8</v>
      </c>
      <c r="O242" s="9">
        <v>0.11764705882352941</v>
      </c>
      <c r="P242" s="20">
        <v>1</v>
      </c>
      <c r="Q242" s="9">
        <v>1.4705882352941176E-2</v>
      </c>
    </row>
    <row r="243" spans="4:17" x14ac:dyDescent="0.25">
      <c r="D243" s="8" t="s">
        <v>479</v>
      </c>
      <c r="E243" s="20">
        <v>109</v>
      </c>
      <c r="F243" s="20">
        <v>101</v>
      </c>
      <c r="G243" s="9">
        <v>0.92660550458715596</v>
      </c>
      <c r="H243" s="20">
        <v>80</v>
      </c>
      <c r="I243" s="9">
        <v>0.79207920792079212</v>
      </c>
      <c r="J243" s="20">
        <v>0</v>
      </c>
      <c r="K243" s="9">
        <v>0</v>
      </c>
      <c r="L243" s="20">
        <v>0</v>
      </c>
      <c r="M243" s="9">
        <v>0</v>
      </c>
      <c r="N243" s="20">
        <v>4</v>
      </c>
      <c r="O243" s="9">
        <v>3.9603960396039604E-2</v>
      </c>
      <c r="P243" s="20">
        <v>2</v>
      </c>
      <c r="Q243" s="9">
        <v>1.9801980198019802E-2</v>
      </c>
    </row>
    <row r="244" spans="4:17" x14ac:dyDescent="0.25">
      <c r="D244" s="8" t="s">
        <v>480</v>
      </c>
      <c r="E244" s="20">
        <v>110</v>
      </c>
      <c r="F244" s="20">
        <v>96</v>
      </c>
      <c r="G244" s="9">
        <v>0.87272727272727268</v>
      </c>
      <c r="H244" s="20">
        <v>77</v>
      </c>
      <c r="I244" s="9">
        <v>0.80208333333333337</v>
      </c>
      <c r="J244" s="20">
        <v>0</v>
      </c>
      <c r="K244" s="9">
        <v>0</v>
      </c>
      <c r="L244" s="20">
        <v>1</v>
      </c>
      <c r="M244" s="9">
        <v>1.0416666666666666E-2</v>
      </c>
      <c r="N244" s="20">
        <v>8</v>
      </c>
      <c r="O244" s="9">
        <v>8.3333333333333329E-2</v>
      </c>
      <c r="P244" s="20">
        <v>2</v>
      </c>
      <c r="Q244" s="9">
        <v>2.0833333333333332E-2</v>
      </c>
    </row>
    <row r="245" spans="4:17" x14ac:dyDescent="0.25">
      <c r="D245" s="8" t="s">
        <v>664</v>
      </c>
      <c r="E245" s="20">
        <v>111</v>
      </c>
      <c r="F245" s="20">
        <v>100</v>
      </c>
      <c r="G245" s="9">
        <v>0.90090090090090091</v>
      </c>
      <c r="H245" s="20">
        <v>86</v>
      </c>
      <c r="I245" s="9">
        <v>0.86</v>
      </c>
      <c r="J245" s="20">
        <v>0</v>
      </c>
      <c r="K245" s="9">
        <v>0</v>
      </c>
      <c r="L245" s="20">
        <v>0</v>
      </c>
      <c r="M245" s="9">
        <v>0</v>
      </c>
      <c r="N245" s="20">
        <v>9</v>
      </c>
      <c r="O245" s="9">
        <v>0.09</v>
      </c>
      <c r="P245" s="20">
        <v>0</v>
      </c>
      <c r="Q245" s="9">
        <v>0</v>
      </c>
    </row>
    <row r="246" spans="4:17" x14ac:dyDescent="0.25">
      <c r="D246" s="8" t="s">
        <v>665</v>
      </c>
      <c r="E246" s="20">
        <v>68</v>
      </c>
      <c r="F246" s="20">
        <v>55</v>
      </c>
      <c r="G246" s="9">
        <v>0.80882352941176472</v>
      </c>
      <c r="H246" s="20">
        <v>42</v>
      </c>
      <c r="I246" s="9">
        <v>0.76363636363636367</v>
      </c>
      <c r="J246" s="20">
        <v>0</v>
      </c>
      <c r="K246" s="9">
        <v>0</v>
      </c>
      <c r="L246" s="20">
        <v>3</v>
      </c>
      <c r="M246" s="9">
        <v>5.4545454545454543E-2</v>
      </c>
      <c r="N246" s="20">
        <v>2</v>
      </c>
      <c r="O246" s="9">
        <v>3.6363636363636362E-2</v>
      </c>
      <c r="P246" s="20">
        <v>4</v>
      </c>
      <c r="Q246" s="9">
        <v>7.2727272727272724E-2</v>
      </c>
    </row>
    <row r="247" spans="4:17" x14ac:dyDescent="0.25">
      <c r="D247" s="8" t="s">
        <v>487</v>
      </c>
      <c r="E247" s="20">
        <v>98</v>
      </c>
      <c r="F247" s="20">
        <v>72</v>
      </c>
      <c r="G247" s="9">
        <v>0.73469387755102045</v>
      </c>
      <c r="H247" s="20">
        <v>50</v>
      </c>
      <c r="I247" s="9">
        <v>0.69444444444444442</v>
      </c>
      <c r="J247" s="20"/>
      <c r="K247" s="9">
        <v>0</v>
      </c>
      <c r="L247" s="20">
        <v>1</v>
      </c>
      <c r="M247" s="9">
        <v>1.3888888888888888E-2</v>
      </c>
      <c r="N247" s="20">
        <v>9</v>
      </c>
      <c r="O247" s="9">
        <v>0.125</v>
      </c>
      <c r="P247" s="20">
        <v>9</v>
      </c>
      <c r="Q247" s="9">
        <v>0.125</v>
      </c>
    </row>
    <row r="248" spans="4:17" x14ac:dyDescent="0.25">
      <c r="D248" s="8" t="s">
        <v>496</v>
      </c>
      <c r="E248" s="20">
        <v>63</v>
      </c>
      <c r="F248" s="20">
        <v>59</v>
      </c>
      <c r="G248" s="9">
        <v>0.93650793650793651</v>
      </c>
      <c r="H248" s="20">
        <v>53</v>
      </c>
      <c r="I248" s="9">
        <v>0.89830508474576276</v>
      </c>
      <c r="J248" s="20">
        <v>0</v>
      </c>
      <c r="K248" s="9">
        <v>0</v>
      </c>
      <c r="L248" s="20">
        <v>1</v>
      </c>
      <c r="M248" s="9">
        <v>1.6949152542372881E-2</v>
      </c>
      <c r="N248" s="20">
        <v>2</v>
      </c>
      <c r="O248" s="9">
        <v>3.3898305084745763E-2</v>
      </c>
      <c r="P248" s="20">
        <v>1</v>
      </c>
      <c r="Q248" s="9">
        <v>1.6949152542372881E-2</v>
      </c>
    </row>
    <row r="249" spans="4:17" x14ac:dyDescent="0.25">
      <c r="D249" s="8" t="s">
        <v>673</v>
      </c>
      <c r="E249" s="20">
        <v>103</v>
      </c>
      <c r="F249" s="20">
        <v>93</v>
      </c>
      <c r="G249" s="9">
        <v>0.90291262135922334</v>
      </c>
      <c r="H249" s="20">
        <v>78</v>
      </c>
      <c r="I249" s="9">
        <v>0.83870967741935487</v>
      </c>
      <c r="J249" s="20">
        <v>0</v>
      </c>
      <c r="K249" s="9">
        <v>0</v>
      </c>
      <c r="L249" s="20">
        <v>0</v>
      </c>
      <c r="M249" s="9">
        <v>0</v>
      </c>
      <c r="N249" s="20">
        <v>6</v>
      </c>
      <c r="O249" s="9">
        <v>6.4516129032258063E-2</v>
      </c>
      <c r="P249" s="20">
        <v>1</v>
      </c>
      <c r="Q249" s="9">
        <v>1.0752688172043012E-2</v>
      </c>
    </row>
    <row r="250" spans="4:17" x14ac:dyDescent="0.25">
      <c r="D250" s="7" t="s">
        <v>476</v>
      </c>
      <c r="E250" s="20">
        <v>1318</v>
      </c>
      <c r="F250" s="20">
        <v>1205</v>
      </c>
      <c r="G250" s="9">
        <v>0.91426403641881637</v>
      </c>
      <c r="H250" s="20">
        <v>1086</v>
      </c>
      <c r="I250" s="9">
        <v>0.90124481327800832</v>
      </c>
      <c r="J250" s="20">
        <v>0</v>
      </c>
      <c r="K250" s="9">
        <v>0</v>
      </c>
      <c r="L250" s="20">
        <v>41</v>
      </c>
      <c r="M250" s="9">
        <v>3.4024896265560163E-2</v>
      </c>
      <c r="N250" s="20">
        <v>42</v>
      </c>
      <c r="O250" s="9">
        <v>3.4854771784232366E-2</v>
      </c>
      <c r="P250" s="20">
        <v>7</v>
      </c>
      <c r="Q250" s="9">
        <v>5.8091286307053944E-3</v>
      </c>
    </row>
    <row r="251" spans="4:17" x14ac:dyDescent="0.25">
      <c r="D251" s="8" t="s">
        <v>653</v>
      </c>
      <c r="E251" s="20">
        <v>81</v>
      </c>
      <c r="F251" s="20">
        <v>73</v>
      </c>
      <c r="G251" s="9">
        <v>0.90123456790123457</v>
      </c>
      <c r="H251" s="20">
        <v>65</v>
      </c>
      <c r="I251" s="9">
        <v>0.8904109589041096</v>
      </c>
      <c r="J251" s="20">
        <v>0</v>
      </c>
      <c r="K251" s="9">
        <v>0</v>
      </c>
      <c r="L251" s="20">
        <v>4</v>
      </c>
      <c r="M251" s="9">
        <v>5.4794520547945202E-2</v>
      </c>
      <c r="N251" s="20">
        <v>2</v>
      </c>
      <c r="O251" s="9">
        <v>2.7397260273972601E-2</v>
      </c>
      <c r="P251" s="20">
        <v>1</v>
      </c>
      <c r="Q251" s="9">
        <v>1.3698630136986301E-2</v>
      </c>
    </row>
    <row r="252" spans="4:17" x14ac:dyDescent="0.25">
      <c r="D252" s="8" t="s">
        <v>656</v>
      </c>
      <c r="E252" s="20">
        <v>160</v>
      </c>
      <c r="F252" s="20">
        <v>138</v>
      </c>
      <c r="G252" s="9">
        <v>0.86250000000000004</v>
      </c>
      <c r="H252" s="20">
        <v>114</v>
      </c>
      <c r="I252" s="9">
        <v>0.82608695652173914</v>
      </c>
      <c r="J252" s="20">
        <v>0</v>
      </c>
      <c r="K252" s="9">
        <v>0</v>
      </c>
      <c r="L252" s="20">
        <v>11</v>
      </c>
      <c r="M252" s="9">
        <v>7.9710144927536225E-2</v>
      </c>
      <c r="N252" s="20">
        <v>7</v>
      </c>
      <c r="O252" s="9">
        <v>5.0724637681159424E-2</v>
      </c>
      <c r="P252" s="20">
        <v>0</v>
      </c>
      <c r="Q252" s="9">
        <v>0</v>
      </c>
    </row>
    <row r="253" spans="4:17" x14ac:dyDescent="0.25">
      <c r="D253" s="8" t="s">
        <v>659</v>
      </c>
      <c r="E253" s="20">
        <v>103</v>
      </c>
      <c r="F253" s="20">
        <v>96</v>
      </c>
      <c r="G253" s="9">
        <v>0.93203883495145634</v>
      </c>
      <c r="H253" s="20">
        <v>89</v>
      </c>
      <c r="I253" s="9">
        <v>0.92708333333333337</v>
      </c>
      <c r="J253" s="20">
        <v>0</v>
      </c>
      <c r="K253" s="9">
        <v>0</v>
      </c>
      <c r="L253" s="20">
        <v>4</v>
      </c>
      <c r="M253" s="9">
        <v>4.1666666666666664E-2</v>
      </c>
      <c r="N253" s="20">
        <v>0</v>
      </c>
      <c r="O253" s="9">
        <v>0</v>
      </c>
      <c r="P253" s="20">
        <v>1</v>
      </c>
      <c r="Q253" s="9">
        <v>1.0416666666666666E-2</v>
      </c>
    </row>
    <row r="254" spans="4:17" x14ac:dyDescent="0.25">
      <c r="D254" s="8" t="s">
        <v>485</v>
      </c>
      <c r="E254" s="20">
        <v>113</v>
      </c>
      <c r="F254" s="20">
        <v>106</v>
      </c>
      <c r="G254" s="9">
        <v>0.93805309734513276</v>
      </c>
      <c r="H254" s="20">
        <v>97</v>
      </c>
      <c r="I254" s="9">
        <v>0.91509433962264153</v>
      </c>
      <c r="J254" s="20">
        <v>0</v>
      </c>
      <c r="K254" s="9">
        <v>0</v>
      </c>
      <c r="L254" s="20">
        <v>5</v>
      </c>
      <c r="M254" s="9">
        <v>4.716981132075472E-2</v>
      </c>
      <c r="N254" s="20">
        <v>0</v>
      </c>
      <c r="O254" s="9">
        <v>0</v>
      </c>
      <c r="P254" s="20">
        <v>0</v>
      </c>
      <c r="Q254" s="9">
        <v>0</v>
      </c>
    </row>
    <row r="255" spans="4:17" x14ac:dyDescent="0.25">
      <c r="D255" s="8" t="s">
        <v>668</v>
      </c>
      <c r="E255" s="20">
        <v>49</v>
      </c>
      <c r="F255" s="20">
        <v>47</v>
      </c>
      <c r="G255" s="9">
        <v>0.95918367346938771</v>
      </c>
      <c r="H255" s="20">
        <v>45</v>
      </c>
      <c r="I255" s="9">
        <v>0.95744680851063835</v>
      </c>
      <c r="J255" s="20">
        <v>0</v>
      </c>
      <c r="K255" s="9">
        <v>0</v>
      </c>
      <c r="L255" s="20">
        <v>1</v>
      </c>
      <c r="M255" s="9">
        <v>2.1276595744680851E-2</v>
      </c>
      <c r="N255" s="20">
        <v>1</v>
      </c>
      <c r="O255" s="9">
        <v>2.1276595744680851E-2</v>
      </c>
      <c r="P255" s="20">
        <v>0</v>
      </c>
      <c r="Q255" s="9">
        <v>0</v>
      </c>
    </row>
    <row r="256" spans="4:17" x14ac:dyDescent="0.25">
      <c r="D256" s="8" t="s">
        <v>670</v>
      </c>
      <c r="E256" s="20">
        <v>171</v>
      </c>
      <c r="F256" s="20">
        <v>160</v>
      </c>
      <c r="G256" s="9">
        <v>0.93567251461988299</v>
      </c>
      <c r="H256" s="20">
        <v>151</v>
      </c>
      <c r="I256" s="9">
        <v>0.94374999999999998</v>
      </c>
      <c r="J256" s="20">
        <v>0</v>
      </c>
      <c r="K256" s="9">
        <v>0</v>
      </c>
      <c r="L256" s="20">
        <v>1</v>
      </c>
      <c r="M256" s="9">
        <v>6.2500000000000003E-3</v>
      </c>
      <c r="N256" s="20">
        <v>8</v>
      </c>
      <c r="O256" s="9">
        <v>0.05</v>
      </c>
      <c r="P256" s="20">
        <v>0</v>
      </c>
      <c r="Q256" s="9">
        <v>0</v>
      </c>
    </row>
    <row r="257" spans="4:17" x14ac:dyDescent="0.25">
      <c r="D257" s="8" t="s">
        <v>671</v>
      </c>
      <c r="E257" s="20">
        <v>109</v>
      </c>
      <c r="F257" s="20">
        <v>96</v>
      </c>
      <c r="G257" s="9">
        <v>0.88073394495412849</v>
      </c>
      <c r="H257" s="20">
        <v>85</v>
      </c>
      <c r="I257" s="9">
        <v>0.88541666666666663</v>
      </c>
      <c r="J257" s="20">
        <v>0</v>
      </c>
      <c r="K257" s="9">
        <v>0</v>
      </c>
      <c r="L257" s="20">
        <v>2</v>
      </c>
      <c r="M257" s="9">
        <v>2.0833333333333332E-2</v>
      </c>
      <c r="N257" s="20">
        <v>8</v>
      </c>
      <c r="O257" s="9">
        <v>8.3333333333333329E-2</v>
      </c>
      <c r="P257" s="20">
        <v>0</v>
      </c>
      <c r="Q257" s="9">
        <v>0</v>
      </c>
    </row>
    <row r="258" spans="4:17" x14ac:dyDescent="0.25">
      <c r="D258" s="8" t="s">
        <v>497</v>
      </c>
      <c r="E258" s="20">
        <v>152</v>
      </c>
      <c r="F258" s="20">
        <v>138</v>
      </c>
      <c r="G258" s="9">
        <v>0.90789473684210531</v>
      </c>
      <c r="H258" s="20">
        <v>122</v>
      </c>
      <c r="I258" s="9">
        <v>0.88405797101449279</v>
      </c>
      <c r="J258" s="20">
        <v>0</v>
      </c>
      <c r="K258" s="9">
        <v>0</v>
      </c>
      <c r="L258" s="20">
        <v>4</v>
      </c>
      <c r="M258" s="9">
        <v>2.8985507246376812E-2</v>
      </c>
      <c r="N258" s="20">
        <v>4</v>
      </c>
      <c r="O258" s="9">
        <v>2.8985507246376812E-2</v>
      </c>
      <c r="P258" s="20">
        <v>2</v>
      </c>
      <c r="Q258" s="9">
        <v>1.4492753623188406E-2</v>
      </c>
    </row>
    <row r="259" spans="4:17" x14ac:dyDescent="0.25">
      <c r="D259" s="8" t="s">
        <v>672</v>
      </c>
      <c r="E259" s="20">
        <v>150</v>
      </c>
      <c r="F259" s="20">
        <v>142</v>
      </c>
      <c r="G259" s="9">
        <v>0.94666666666666666</v>
      </c>
      <c r="H259" s="20">
        <v>127</v>
      </c>
      <c r="I259" s="9">
        <v>0.89436619718309862</v>
      </c>
      <c r="J259" s="20">
        <v>0</v>
      </c>
      <c r="K259" s="9">
        <v>0</v>
      </c>
      <c r="L259" s="20">
        <v>2</v>
      </c>
      <c r="M259" s="9">
        <v>1.4084507042253521E-2</v>
      </c>
      <c r="N259" s="20">
        <v>1</v>
      </c>
      <c r="O259" s="9">
        <v>7.0422535211267607E-3</v>
      </c>
      <c r="P259" s="20">
        <v>1</v>
      </c>
      <c r="Q259" s="9">
        <v>7.0422535211267607E-3</v>
      </c>
    </row>
    <row r="260" spans="4:17" x14ac:dyDescent="0.25">
      <c r="D260" s="8" t="s">
        <v>675</v>
      </c>
      <c r="E260" s="20">
        <v>150</v>
      </c>
      <c r="F260" s="20">
        <v>139</v>
      </c>
      <c r="G260" s="9">
        <v>0.92666666666666664</v>
      </c>
      <c r="H260" s="20">
        <v>128</v>
      </c>
      <c r="I260" s="9">
        <v>0.92086330935251803</v>
      </c>
      <c r="J260" s="20">
        <v>0</v>
      </c>
      <c r="K260" s="9">
        <v>0</v>
      </c>
      <c r="L260" s="20">
        <v>6</v>
      </c>
      <c r="M260" s="9">
        <v>4.3165467625899283E-2</v>
      </c>
      <c r="N260" s="20">
        <v>3</v>
      </c>
      <c r="O260" s="9">
        <v>2.1582733812949641E-2</v>
      </c>
      <c r="P260" s="20">
        <v>1</v>
      </c>
      <c r="Q260" s="9">
        <v>7.1942446043165471E-3</v>
      </c>
    </row>
    <row r="261" spans="4:17" x14ac:dyDescent="0.25">
      <c r="D261" s="8" t="s">
        <v>477</v>
      </c>
      <c r="E261" s="20">
        <v>80</v>
      </c>
      <c r="F261" s="20">
        <v>70</v>
      </c>
      <c r="G261" s="9">
        <v>0.875</v>
      </c>
      <c r="H261" s="20">
        <v>63</v>
      </c>
      <c r="I261" s="9">
        <v>0.9</v>
      </c>
      <c r="J261" s="20"/>
      <c r="K261" s="9">
        <v>0</v>
      </c>
      <c r="L261" s="20">
        <v>1</v>
      </c>
      <c r="M261" s="9">
        <v>1.4285714285714285E-2</v>
      </c>
      <c r="N261" s="20">
        <v>8</v>
      </c>
      <c r="O261" s="9">
        <v>0.11428571428571428</v>
      </c>
      <c r="P261" s="20">
        <v>1</v>
      </c>
      <c r="Q261" s="9">
        <v>1.4285714285714285E-2</v>
      </c>
    </row>
    <row r="262" spans="4:17" x14ac:dyDescent="0.25">
      <c r="D262" s="6" t="s">
        <v>676</v>
      </c>
      <c r="E262" s="20">
        <v>4505</v>
      </c>
      <c r="F262" s="20">
        <v>3581</v>
      </c>
      <c r="G262" s="9">
        <v>0.79489456159822425</v>
      </c>
      <c r="H262" s="20">
        <v>2877</v>
      </c>
      <c r="I262" s="9">
        <v>0.80340686958950014</v>
      </c>
      <c r="J262" s="20">
        <v>0</v>
      </c>
      <c r="K262" s="9">
        <v>0</v>
      </c>
      <c r="L262" s="20">
        <v>204</v>
      </c>
      <c r="M262" s="9">
        <v>5.6967327562133484E-2</v>
      </c>
      <c r="N262" s="20">
        <v>341</v>
      </c>
      <c r="O262" s="9">
        <v>9.5224797542585865E-2</v>
      </c>
      <c r="P262" s="20">
        <v>85</v>
      </c>
      <c r="Q262" s="9">
        <v>2.3736386484222285E-2</v>
      </c>
    </row>
    <row r="263" spans="4:17" x14ac:dyDescent="0.25">
      <c r="D263" s="7" t="s">
        <v>693</v>
      </c>
      <c r="E263" s="20">
        <v>507</v>
      </c>
      <c r="F263" s="20">
        <v>420</v>
      </c>
      <c r="G263" s="9">
        <v>0.82840236686390534</v>
      </c>
      <c r="H263" s="20">
        <v>329</v>
      </c>
      <c r="I263" s="9">
        <v>0.78333333333333333</v>
      </c>
      <c r="J263" s="20">
        <v>0</v>
      </c>
      <c r="K263" s="9">
        <v>0</v>
      </c>
      <c r="L263" s="20">
        <v>11</v>
      </c>
      <c r="M263" s="9">
        <v>2.6190476190476191E-2</v>
      </c>
      <c r="N263" s="20">
        <v>46</v>
      </c>
      <c r="O263" s="9">
        <v>0.10952380952380952</v>
      </c>
      <c r="P263" s="20">
        <v>9</v>
      </c>
      <c r="Q263" s="9">
        <v>2.1428571428571429E-2</v>
      </c>
    </row>
    <row r="264" spans="4:17" x14ac:dyDescent="0.25">
      <c r="D264" s="8" t="s">
        <v>694</v>
      </c>
      <c r="E264" s="20">
        <v>42</v>
      </c>
      <c r="F264" s="20">
        <v>38</v>
      </c>
      <c r="G264" s="9">
        <v>0.90476190476190477</v>
      </c>
      <c r="H264" s="20">
        <v>28</v>
      </c>
      <c r="I264" s="9">
        <v>0.73684210526315785</v>
      </c>
      <c r="J264" s="20">
        <v>0</v>
      </c>
      <c r="K264" s="9">
        <v>0</v>
      </c>
      <c r="L264" s="20">
        <v>0</v>
      </c>
      <c r="M264" s="9">
        <v>0</v>
      </c>
      <c r="N264" s="20">
        <v>4</v>
      </c>
      <c r="O264" s="9">
        <v>0.10526315789473684</v>
      </c>
      <c r="P264" s="20">
        <v>0</v>
      </c>
      <c r="Q264" s="9">
        <v>0</v>
      </c>
    </row>
    <row r="265" spans="4:17" x14ac:dyDescent="0.25">
      <c r="D265" s="8" t="s">
        <v>696</v>
      </c>
      <c r="E265" s="20">
        <v>106</v>
      </c>
      <c r="F265" s="20">
        <v>88</v>
      </c>
      <c r="G265" s="9">
        <v>0.83018867924528306</v>
      </c>
      <c r="H265" s="20">
        <v>64</v>
      </c>
      <c r="I265" s="9">
        <v>0.72727272727272729</v>
      </c>
      <c r="J265" s="20">
        <v>0</v>
      </c>
      <c r="K265" s="9">
        <v>0</v>
      </c>
      <c r="L265" s="20">
        <v>2</v>
      </c>
      <c r="M265" s="9">
        <v>2.2727272727272728E-2</v>
      </c>
      <c r="N265" s="20">
        <v>7</v>
      </c>
      <c r="O265" s="9">
        <v>7.9545454545454544E-2</v>
      </c>
      <c r="P265" s="20">
        <v>3</v>
      </c>
      <c r="Q265" s="9">
        <v>3.4090909090909088E-2</v>
      </c>
    </row>
    <row r="266" spans="4:17" x14ac:dyDescent="0.25">
      <c r="D266" s="8" t="s">
        <v>704</v>
      </c>
      <c r="E266" s="20">
        <v>56</v>
      </c>
      <c r="F266" s="20">
        <v>40</v>
      </c>
      <c r="G266" s="9">
        <v>0.7142857142857143</v>
      </c>
      <c r="H266" s="20">
        <v>33</v>
      </c>
      <c r="I266" s="9">
        <v>0.82499999999999996</v>
      </c>
      <c r="J266" s="20">
        <v>0</v>
      </c>
      <c r="K266" s="9">
        <v>0</v>
      </c>
      <c r="L266" s="20">
        <v>1</v>
      </c>
      <c r="M266" s="9">
        <v>2.5000000000000001E-2</v>
      </c>
      <c r="N266" s="20">
        <v>8</v>
      </c>
      <c r="O266" s="9">
        <v>0.2</v>
      </c>
      <c r="P266" s="20">
        <v>2</v>
      </c>
      <c r="Q266" s="9">
        <v>0.05</v>
      </c>
    </row>
    <row r="267" spans="4:17" x14ac:dyDescent="0.25">
      <c r="D267" s="8" t="s">
        <v>709</v>
      </c>
      <c r="E267" s="20">
        <v>220</v>
      </c>
      <c r="F267" s="20">
        <v>187</v>
      </c>
      <c r="G267" s="9">
        <v>0.85</v>
      </c>
      <c r="H267" s="20">
        <v>148</v>
      </c>
      <c r="I267" s="9">
        <v>0.79144385026737973</v>
      </c>
      <c r="J267" s="20">
        <v>0</v>
      </c>
      <c r="K267" s="9">
        <v>0</v>
      </c>
      <c r="L267" s="20">
        <v>4</v>
      </c>
      <c r="M267" s="9">
        <v>2.1390374331550801E-2</v>
      </c>
      <c r="N267" s="20">
        <v>20</v>
      </c>
      <c r="O267" s="9">
        <v>0.10695187165775401</v>
      </c>
      <c r="P267" s="20">
        <v>2</v>
      </c>
      <c r="Q267" s="9">
        <v>1.06951871657754E-2</v>
      </c>
    </row>
    <row r="268" spans="4:17" x14ac:dyDescent="0.25">
      <c r="D268" s="8" t="s">
        <v>713</v>
      </c>
      <c r="E268" s="20">
        <v>83</v>
      </c>
      <c r="F268" s="20">
        <v>67</v>
      </c>
      <c r="G268" s="9">
        <v>0.80722891566265065</v>
      </c>
      <c r="H268" s="20">
        <v>56</v>
      </c>
      <c r="I268" s="9">
        <v>0.83582089552238803</v>
      </c>
      <c r="J268" s="20">
        <v>0</v>
      </c>
      <c r="K268" s="9">
        <v>0</v>
      </c>
      <c r="L268" s="20">
        <v>4</v>
      </c>
      <c r="M268" s="9">
        <v>5.9701492537313432E-2</v>
      </c>
      <c r="N268" s="20">
        <v>7</v>
      </c>
      <c r="O268" s="9">
        <v>0.1044776119402985</v>
      </c>
      <c r="P268" s="20">
        <v>2</v>
      </c>
      <c r="Q268" s="9">
        <v>2.9850746268656716E-2</v>
      </c>
    </row>
    <row r="269" spans="4:17" x14ac:dyDescent="0.25">
      <c r="D269" s="7" t="s">
        <v>679</v>
      </c>
      <c r="E269" s="20">
        <v>442</v>
      </c>
      <c r="F269" s="20">
        <v>358</v>
      </c>
      <c r="G269" s="9">
        <v>0.80995475113122173</v>
      </c>
      <c r="H269" s="20">
        <v>261</v>
      </c>
      <c r="I269" s="9">
        <v>0.72905027932960897</v>
      </c>
      <c r="J269" s="20">
        <v>0</v>
      </c>
      <c r="K269" s="9">
        <v>0</v>
      </c>
      <c r="L269" s="20">
        <v>38</v>
      </c>
      <c r="M269" s="9">
        <v>0.10614525139664804</v>
      </c>
      <c r="N269" s="20">
        <v>20</v>
      </c>
      <c r="O269" s="9">
        <v>5.5865921787709494E-2</v>
      </c>
      <c r="P269" s="20">
        <v>13</v>
      </c>
      <c r="Q269" s="9">
        <v>3.6312849162011177E-2</v>
      </c>
    </row>
    <row r="270" spans="4:17" x14ac:dyDescent="0.25">
      <c r="D270" s="8" t="s">
        <v>680</v>
      </c>
      <c r="E270" s="20">
        <v>104</v>
      </c>
      <c r="F270" s="20">
        <v>86</v>
      </c>
      <c r="G270" s="9">
        <v>0.82692307692307687</v>
      </c>
      <c r="H270" s="20">
        <v>62</v>
      </c>
      <c r="I270" s="9">
        <v>0.72093023255813948</v>
      </c>
      <c r="J270" s="20">
        <v>0</v>
      </c>
      <c r="K270" s="9">
        <v>0</v>
      </c>
      <c r="L270" s="20">
        <v>6</v>
      </c>
      <c r="M270" s="9">
        <v>6.9767441860465115E-2</v>
      </c>
      <c r="N270" s="20">
        <v>6</v>
      </c>
      <c r="O270" s="9">
        <v>6.9767441860465115E-2</v>
      </c>
      <c r="P270" s="20">
        <v>4</v>
      </c>
      <c r="Q270" s="9">
        <v>4.6511627906976744E-2</v>
      </c>
    </row>
    <row r="271" spans="4:17" x14ac:dyDescent="0.25">
      <c r="D271" s="8" t="s">
        <v>685</v>
      </c>
      <c r="E271" s="20">
        <v>177</v>
      </c>
      <c r="F271" s="20">
        <v>142</v>
      </c>
      <c r="G271" s="9">
        <v>0.80225988700564976</v>
      </c>
      <c r="H271" s="20">
        <v>108</v>
      </c>
      <c r="I271" s="9">
        <v>0.76056338028169013</v>
      </c>
      <c r="J271" s="20">
        <v>0</v>
      </c>
      <c r="K271" s="9">
        <v>0</v>
      </c>
      <c r="L271" s="20">
        <v>18</v>
      </c>
      <c r="M271" s="9">
        <v>0.12676056338028169</v>
      </c>
      <c r="N271" s="20">
        <v>7</v>
      </c>
      <c r="O271" s="9">
        <v>4.9295774647887321E-2</v>
      </c>
      <c r="P271" s="20">
        <v>2</v>
      </c>
      <c r="Q271" s="9">
        <v>1.4084507042253521E-2</v>
      </c>
    </row>
    <row r="272" spans="4:17" x14ac:dyDescent="0.25">
      <c r="D272" s="8" t="s">
        <v>697</v>
      </c>
      <c r="E272" s="20">
        <v>17</v>
      </c>
      <c r="F272" s="20">
        <v>9</v>
      </c>
      <c r="G272" s="9">
        <v>0.52941176470588236</v>
      </c>
      <c r="H272" s="20">
        <v>7</v>
      </c>
      <c r="I272" s="9">
        <v>0.77777777777777779</v>
      </c>
      <c r="J272" s="20">
        <v>0</v>
      </c>
      <c r="K272" s="9">
        <v>0</v>
      </c>
      <c r="L272" s="20">
        <v>1</v>
      </c>
      <c r="M272" s="9">
        <v>0.1111111111111111</v>
      </c>
      <c r="N272" s="20">
        <v>2</v>
      </c>
      <c r="O272" s="9">
        <v>0.22222222222222221</v>
      </c>
      <c r="P272" s="20">
        <v>3</v>
      </c>
      <c r="Q272" s="9">
        <v>0.33333333333333331</v>
      </c>
    </row>
    <row r="273" spans="4:17" x14ac:dyDescent="0.25">
      <c r="D273" s="8" t="s">
        <v>705</v>
      </c>
      <c r="E273" s="20">
        <v>144</v>
      </c>
      <c r="F273" s="20">
        <v>121</v>
      </c>
      <c r="G273" s="9">
        <v>0.84027777777777779</v>
      </c>
      <c r="H273" s="20">
        <v>84</v>
      </c>
      <c r="I273" s="9">
        <v>0.69421487603305787</v>
      </c>
      <c r="J273" s="20">
        <v>0</v>
      </c>
      <c r="K273" s="9">
        <v>0</v>
      </c>
      <c r="L273" s="20">
        <v>13</v>
      </c>
      <c r="M273" s="9">
        <v>0.10743801652892562</v>
      </c>
      <c r="N273" s="20">
        <v>5</v>
      </c>
      <c r="O273" s="9">
        <v>4.1322314049586778E-2</v>
      </c>
      <c r="P273" s="20">
        <v>4</v>
      </c>
      <c r="Q273" s="9">
        <v>3.3057851239669422E-2</v>
      </c>
    </row>
    <row r="274" spans="4:17" x14ac:dyDescent="0.25">
      <c r="D274" s="7" t="s">
        <v>681</v>
      </c>
      <c r="E274" s="20">
        <v>592</v>
      </c>
      <c r="F274" s="20">
        <v>493</v>
      </c>
      <c r="G274" s="9">
        <v>0.83277027027027029</v>
      </c>
      <c r="H274" s="20">
        <v>395</v>
      </c>
      <c r="I274" s="9">
        <v>0.80121703853955373</v>
      </c>
      <c r="J274" s="20">
        <v>0</v>
      </c>
      <c r="K274" s="9">
        <v>0</v>
      </c>
      <c r="L274" s="20">
        <v>37</v>
      </c>
      <c r="M274" s="9">
        <v>7.5050709939148072E-2</v>
      </c>
      <c r="N274" s="20">
        <v>34</v>
      </c>
      <c r="O274" s="9">
        <v>6.8965517241379309E-2</v>
      </c>
      <c r="P274" s="20">
        <v>7</v>
      </c>
      <c r="Q274" s="9">
        <v>1.4198782961460446E-2</v>
      </c>
    </row>
    <row r="275" spans="4:17" x14ac:dyDescent="0.25">
      <c r="D275" s="8" t="s">
        <v>682</v>
      </c>
      <c r="E275" s="20">
        <v>231</v>
      </c>
      <c r="F275" s="20">
        <v>189</v>
      </c>
      <c r="G275" s="9">
        <v>0.81818181818181823</v>
      </c>
      <c r="H275" s="20">
        <v>144</v>
      </c>
      <c r="I275" s="9">
        <v>0.76190476190476186</v>
      </c>
      <c r="J275" s="20">
        <v>0</v>
      </c>
      <c r="K275" s="9">
        <v>0</v>
      </c>
      <c r="L275" s="20">
        <v>23</v>
      </c>
      <c r="M275" s="9">
        <v>0.12169312169312169</v>
      </c>
      <c r="N275" s="20">
        <v>10</v>
      </c>
      <c r="O275" s="9">
        <v>5.2910052910052907E-2</v>
      </c>
      <c r="P275" s="20">
        <v>3</v>
      </c>
      <c r="Q275" s="9">
        <v>1.5873015873015872E-2</v>
      </c>
    </row>
    <row r="276" spans="4:17" x14ac:dyDescent="0.25">
      <c r="D276" s="8" t="s">
        <v>689</v>
      </c>
      <c r="E276" s="20">
        <v>97</v>
      </c>
      <c r="F276" s="20">
        <v>84</v>
      </c>
      <c r="G276" s="9">
        <v>0.865979381443299</v>
      </c>
      <c r="H276" s="20">
        <v>72</v>
      </c>
      <c r="I276" s="9">
        <v>0.8571428571428571</v>
      </c>
      <c r="J276" s="20">
        <v>0</v>
      </c>
      <c r="K276" s="9">
        <v>0</v>
      </c>
      <c r="L276" s="20">
        <v>3</v>
      </c>
      <c r="M276" s="9">
        <v>3.5714285714285712E-2</v>
      </c>
      <c r="N276" s="20">
        <v>8</v>
      </c>
      <c r="O276" s="9">
        <v>9.5238095238095233E-2</v>
      </c>
      <c r="P276" s="20">
        <v>0</v>
      </c>
      <c r="Q276" s="9">
        <v>0</v>
      </c>
    </row>
    <row r="277" spans="4:17" x14ac:dyDescent="0.25">
      <c r="D277" s="8" t="s">
        <v>698</v>
      </c>
      <c r="E277" s="20">
        <v>178</v>
      </c>
      <c r="F277" s="20">
        <v>153</v>
      </c>
      <c r="G277" s="9">
        <v>0.8595505617977528</v>
      </c>
      <c r="H277" s="20">
        <v>124</v>
      </c>
      <c r="I277" s="9">
        <v>0.81045751633986929</v>
      </c>
      <c r="J277" s="20">
        <v>0</v>
      </c>
      <c r="K277" s="9">
        <v>0</v>
      </c>
      <c r="L277" s="20">
        <v>8</v>
      </c>
      <c r="M277" s="9">
        <v>5.2287581699346407E-2</v>
      </c>
      <c r="N277" s="20">
        <v>8</v>
      </c>
      <c r="O277" s="9">
        <v>5.2287581699346407E-2</v>
      </c>
      <c r="P277" s="20">
        <v>1</v>
      </c>
      <c r="Q277" s="9">
        <v>6.5359477124183009E-3</v>
      </c>
    </row>
    <row r="278" spans="4:17" x14ac:dyDescent="0.25">
      <c r="D278" s="8" t="s">
        <v>699</v>
      </c>
      <c r="E278" s="20">
        <v>86</v>
      </c>
      <c r="F278" s="20">
        <v>67</v>
      </c>
      <c r="G278" s="9">
        <v>0.77906976744186052</v>
      </c>
      <c r="H278" s="20">
        <v>55</v>
      </c>
      <c r="I278" s="9">
        <v>0.82089552238805974</v>
      </c>
      <c r="J278" s="20">
        <v>0</v>
      </c>
      <c r="K278" s="9">
        <v>0</v>
      </c>
      <c r="L278" s="20">
        <v>3</v>
      </c>
      <c r="M278" s="9">
        <v>4.4776119402985072E-2</v>
      </c>
      <c r="N278" s="20">
        <v>8</v>
      </c>
      <c r="O278" s="9">
        <v>0.11940298507462686</v>
      </c>
      <c r="P278" s="20">
        <v>3</v>
      </c>
      <c r="Q278" s="9">
        <v>4.4776119402985072E-2</v>
      </c>
    </row>
    <row r="279" spans="4:17" x14ac:dyDescent="0.25">
      <c r="D279" s="7" t="s">
        <v>702</v>
      </c>
      <c r="E279" s="20">
        <v>703</v>
      </c>
      <c r="F279" s="20">
        <v>563</v>
      </c>
      <c r="G279" s="9">
        <v>0.80085348506401133</v>
      </c>
      <c r="H279" s="20">
        <v>404</v>
      </c>
      <c r="I279" s="9">
        <v>0.71758436944937831</v>
      </c>
      <c r="J279" s="20">
        <v>0</v>
      </c>
      <c r="K279" s="9">
        <v>0</v>
      </c>
      <c r="L279" s="20">
        <v>23</v>
      </c>
      <c r="M279" s="9">
        <v>4.0852575488454709E-2</v>
      </c>
      <c r="N279" s="20">
        <v>73</v>
      </c>
      <c r="O279" s="9">
        <v>0.12966252220248667</v>
      </c>
      <c r="P279" s="20">
        <v>16</v>
      </c>
      <c r="Q279" s="9">
        <v>2.8419182948490232E-2</v>
      </c>
    </row>
    <row r="280" spans="4:17" x14ac:dyDescent="0.25">
      <c r="D280" s="8" t="s">
        <v>703</v>
      </c>
      <c r="E280" s="20">
        <v>62</v>
      </c>
      <c r="F280" s="20">
        <v>50</v>
      </c>
      <c r="G280" s="9">
        <v>0.80645161290322576</v>
      </c>
      <c r="H280" s="20">
        <v>43</v>
      </c>
      <c r="I280" s="9">
        <v>0.86</v>
      </c>
      <c r="J280" s="20">
        <v>0</v>
      </c>
      <c r="K280" s="9">
        <v>0</v>
      </c>
      <c r="L280" s="20">
        <v>3</v>
      </c>
      <c r="M280" s="9">
        <v>0.06</v>
      </c>
      <c r="N280" s="20">
        <v>7</v>
      </c>
      <c r="O280" s="9">
        <v>0.14000000000000001</v>
      </c>
      <c r="P280" s="20">
        <v>2</v>
      </c>
      <c r="Q280" s="9">
        <v>0.04</v>
      </c>
    </row>
    <row r="281" spans="4:17" x14ac:dyDescent="0.25">
      <c r="D281" s="8" t="s">
        <v>706</v>
      </c>
      <c r="E281" s="20">
        <v>172</v>
      </c>
      <c r="F281" s="20">
        <v>129</v>
      </c>
      <c r="G281" s="9">
        <v>0.75</v>
      </c>
      <c r="H281" s="20">
        <v>74</v>
      </c>
      <c r="I281" s="9">
        <v>0.5736434108527132</v>
      </c>
      <c r="J281" s="20">
        <v>0</v>
      </c>
      <c r="K281" s="9">
        <v>0</v>
      </c>
      <c r="L281" s="20">
        <v>13</v>
      </c>
      <c r="M281" s="9">
        <v>0.10077519379844961</v>
      </c>
      <c r="N281" s="20">
        <v>15</v>
      </c>
      <c r="O281" s="9">
        <v>0.11627906976744186</v>
      </c>
      <c r="P281" s="20">
        <v>6</v>
      </c>
      <c r="Q281" s="9">
        <v>4.6511627906976744E-2</v>
      </c>
    </row>
    <row r="282" spans="4:17" x14ac:dyDescent="0.25">
      <c r="D282" s="8" t="s">
        <v>708</v>
      </c>
      <c r="E282" s="20">
        <v>191</v>
      </c>
      <c r="F282" s="20">
        <v>163</v>
      </c>
      <c r="G282" s="9">
        <v>0.8534031413612565</v>
      </c>
      <c r="H282" s="20">
        <v>113</v>
      </c>
      <c r="I282" s="9">
        <v>0.69325153374233128</v>
      </c>
      <c r="J282" s="20">
        <v>0</v>
      </c>
      <c r="K282" s="9">
        <v>0</v>
      </c>
      <c r="L282" s="20">
        <v>2</v>
      </c>
      <c r="M282" s="9">
        <v>1.2269938650306749E-2</v>
      </c>
      <c r="N282" s="20">
        <v>17</v>
      </c>
      <c r="O282" s="9">
        <v>0.10429447852760736</v>
      </c>
      <c r="P282" s="20">
        <v>2</v>
      </c>
      <c r="Q282" s="9">
        <v>1.2269938650306749E-2</v>
      </c>
    </row>
    <row r="283" spans="4:17" x14ac:dyDescent="0.25">
      <c r="D283" s="8" t="s">
        <v>710</v>
      </c>
      <c r="E283" s="20">
        <v>53</v>
      </c>
      <c r="F283" s="20">
        <v>43</v>
      </c>
      <c r="G283" s="9">
        <v>0.81132075471698117</v>
      </c>
      <c r="H283" s="20">
        <v>33</v>
      </c>
      <c r="I283" s="9">
        <v>0.76744186046511631</v>
      </c>
      <c r="J283" s="20">
        <v>0</v>
      </c>
      <c r="K283" s="9">
        <v>0</v>
      </c>
      <c r="L283" s="20">
        <v>0</v>
      </c>
      <c r="M283" s="9">
        <v>0</v>
      </c>
      <c r="N283" s="20">
        <v>4</v>
      </c>
      <c r="O283" s="9">
        <v>9.3023255813953487E-2</v>
      </c>
      <c r="P283" s="20">
        <v>4</v>
      </c>
      <c r="Q283" s="9">
        <v>9.3023255813953487E-2</v>
      </c>
    </row>
    <row r="284" spans="4:17" x14ac:dyDescent="0.25">
      <c r="D284" s="8" t="s">
        <v>715</v>
      </c>
      <c r="E284" s="20">
        <v>225</v>
      </c>
      <c r="F284" s="20">
        <v>178</v>
      </c>
      <c r="G284" s="9">
        <v>0.7911111111111111</v>
      </c>
      <c r="H284" s="20">
        <v>141</v>
      </c>
      <c r="I284" s="9">
        <v>0.7921348314606742</v>
      </c>
      <c r="J284" s="20">
        <v>0</v>
      </c>
      <c r="K284" s="9">
        <v>0</v>
      </c>
      <c r="L284" s="20">
        <v>5</v>
      </c>
      <c r="M284" s="9">
        <v>2.8089887640449437E-2</v>
      </c>
      <c r="N284" s="20">
        <v>30</v>
      </c>
      <c r="O284" s="9">
        <v>0.16853932584269662</v>
      </c>
      <c r="P284" s="20">
        <v>2</v>
      </c>
      <c r="Q284" s="9">
        <v>1.1235955056179775E-2</v>
      </c>
    </row>
    <row r="285" spans="4:17" x14ac:dyDescent="0.25">
      <c r="D285" s="7" t="s">
        <v>677</v>
      </c>
      <c r="E285" s="20">
        <v>624</v>
      </c>
      <c r="F285" s="20">
        <v>531</v>
      </c>
      <c r="G285" s="9">
        <v>0.85096153846153844</v>
      </c>
      <c r="H285" s="20">
        <v>427</v>
      </c>
      <c r="I285" s="9">
        <v>0.80414312617702444</v>
      </c>
      <c r="J285" s="20">
        <v>0</v>
      </c>
      <c r="K285" s="9">
        <v>0</v>
      </c>
      <c r="L285" s="20">
        <v>22</v>
      </c>
      <c r="M285" s="9">
        <v>4.1431261770244823E-2</v>
      </c>
      <c r="N285" s="20">
        <v>45</v>
      </c>
      <c r="O285" s="9">
        <v>8.4745762711864403E-2</v>
      </c>
      <c r="P285" s="20">
        <v>8</v>
      </c>
      <c r="Q285" s="9">
        <v>1.5065913370998116E-2</v>
      </c>
    </row>
    <row r="286" spans="4:17" x14ac:dyDescent="0.25">
      <c r="D286" s="8" t="s">
        <v>678</v>
      </c>
      <c r="E286" s="20">
        <v>101</v>
      </c>
      <c r="F286" s="20">
        <v>83</v>
      </c>
      <c r="G286" s="9">
        <v>0.82178217821782173</v>
      </c>
      <c r="H286" s="20">
        <v>56</v>
      </c>
      <c r="I286" s="9">
        <v>0.67469879518072284</v>
      </c>
      <c r="J286" s="20">
        <v>0</v>
      </c>
      <c r="K286" s="9">
        <v>0</v>
      </c>
      <c r="L286" s="20">
        <v>7</v>
      </c>
      <c r="M286" s="9">
        <v>8.4337349397590355E-2</v>
      </c>
      <c r="N286" s="20">
        <v>7</v>
      </c>
      <c r="O286" s="9">
        <v>8.4337349397590355E-2</v>
      </c>
      <c r="P286" s="20">
        <v>2</v>
      </c>
      <c r="Q286" s="9">
        <v>2.4096385542168676E-2</v>
      </c>
    </row>
    <row r="287" spans="4:17" x14ac:dyDescent="0.25">
      <c r="D287" s="8" t="s">
        <v>686</v>
      </c>
      <c r="E287" s="20">
        <v>225</v>
      </c>
      <c r="F287" s="20">
        <v>190</v>
      </c>
      <c r="G287" s="9">
        <v>0.84444444444444444</v>
      </c>
      <c r="H287" s="20">
        <v>152</v>
      </c>
      <c r="I287" s="9">
        <v>0.8</v>
      </c>
      <c r="J287" s="20">
        <v>0</v>
      </c>
      <c r="K287" s="9">
        <v>0</v>
      </c>
      <c r="L287" s="20">
        <v>4</v>
      </c>
      <c r="M287" s="9">
        <v>2.1052631578947368E-2</v>
      </c>
      <c r="N287" s="20">
        <v>20</v>
      </c>
      <c r="O287" s="9">
        <v>0.10526315789473684</v>
      </c>
      <c r="P287" s="20">
        <v>4</v>
      </c>
      <c r="Q287" s="9">
        <v>2.1052631578947368E-2</v>
      </c>
    </row>
    <row r="288" spans="4:17" x14ac:dyDescent="0.25">
      <c r="D288" s="8" t="s">
        <v>692</v>
      </c>
      <c r="E288" s="20">
        <v>120</v>
      </c>
      <c r="F288" s="20">
        <v>102</v>
      </c>
      <c r="G288" s="9">
        <v>0.85</v>
      </c>
      <c r="H288" s="20">
        <v>89</v>
      </c>
      <c r="I288" s="9">
        <v>0.87254901960784315</v>
      </c>
      <c r="J288" s="20">
        <v>0</v>
      </c>
      <c r="K288" s="9">
        <v>0</v>
      </c>
      <c r="L288" s="20">
        <v>3</v>
      </c>
      <c r="M288" s="9">
        <v>2.9411764705882353E-2</v>
      </c>
      <c r="N288" s="20">
        <v>10</v>
      </c>
      <c r="O288" s="9">
        <v>9.8039215686274508E-2</v>
      </c>
      <c r="P288" s="20">
        <v>1</v>
      </c>
      <c r="Q288" s="9">
        <v>9.8039215686274508E-3</v>
      </c>
    </row>
    <row r="289" spans="4:17" x14ac:dyDescent="0.25">
      <c r="D289" s="8" t="s">
        <v>701</v>
      </c>
      <c r="E289" s="20">
        <v>178</v>
      </c>
      <c r="F289" s="20">
        <v>156</v>
      </c>
      <c r="G289" s="9">
        <v>0.8764044943820225</v>
      </c>
      <c r="H289" s="20">
        <v>130</v>
      </c>
      <c r="I289" s="9">
        <v>0.83333333333333337</v>
      </c>
      <c r="J289" s="20">
        <v>0</v>
      </c>
      <c r="K289" s="9">
        <v>0</v>
      </c>
      <c r="L289" s="20">
        <v>8</v>
      </c>
      <c r="M289" s="9">
        <v>5.128205128205128E-2</v>
      </c>
      <c r="N289" s="20">
        <v>8</v>
      </c>
      <c r="O289" s="9">
        <v>5.128205128205128E-2</v>
      </c>
      <c r="P289" s="20">
        <v>1</v>
      </c>
      <c r="Q289" s="9">
        <v>6.41025641025641E-3</v>
      </c>
    </row>
    <row r="290" spans="4:17" x14ac:dyDescent="0.25">
      <c r="D290" s="7" t="s">
        <v>683</v>
      </c>
      <c r="E290" s="20">
        <v>579</v>
      </c>
      <c r="F290" s="20">
        <v>473</v>
      </c>
      <c r="G290" s="9">
        <v>0.81692573402417967</v>
      </c>
      <c r="H290" s="20">
        <v>352</v>
      </c>
      <c r="I290" s="9">
        <v>0.7441860465116279</v>
      </c>
      <c r="J290" s="20">
        <v>0</v>
      </c>
      <c r="K290" s="9">
        <v>0</v>
      </c>
      <c r="L290" s="20">
        <v>30</v>
      </c>
      <c r="M290" s="9">
        <v>6.3424947145877375E-2</v>
      </c>
      <c r="N290" s="20">
        <v>44</v>
      </c>
      <c r="O290" s="9">
        <v>9.3023255813953487E-2</v>
      </c>
      <c r="P290" s="20">
        <v>14</v>
      </c>
      <c r="Q290" s="9">
        <v>2.9598308668076109E-2</v>
      </c>
    </row>
    <row r="291" spans="4:17" x14ac:dyDescent="0.25">
      <c r="D291" s="8" t="s">
        <v>684</v>
      </c>
      <c r="E291" s="20">
        <v>167</v>
      </c>
      <c r="F291" s="20">
        <v>141</v>
      </c>
      <c r="G291" s="9">
        <v>0.84431137724550898</v>
      </c>
      <c r="H291" s="20">
        <v>110</v>
      </c>
      <c r="I291" s="9">
        <v>0.78014184397163122</v>
      </c>
      <c r="J291" s="20">
        <v>0</v>
      </c>
      <c r="K291" s="9">
        <v>0</v>
      </c>
      <c r="L291" s="20">
        <v>5</v>
      </c>
      <c r="M291" s="9">
        <v>3.5460992907801421E-2</v>
      </c>
      <c r="N291" s="20">
        <v>8</v>
      </c>
      <c r="O291" s="9">
        <v>5.6737588652482268E-2</v>
      </c>
      <c r="P291" s="20">
        <v>8</v>
      </c>
      <c r="Q291" s="9">
        <v>5.6737588652482268E-2</v>
      </c>
    </row>
    <row r="292" spans="4:17" x14ac:dyDescent="0.25">
      <c r="D292" s="8" t="s">
        <v>690</v>
      </c>
      <c r="E292" s="20">
        <v>147</v>
      </c>
      <c r="F292" s="20">
        <v>119</v>
      </c>
      <c r="G292" s="9">
        <v>0.80952380952380953</v>
      </c>
      <c r="H292" s="20">
        <v>88</v>
      </c>
      <c r="I292" s="9">
        <v>0.73949579831932777</v>
      </c>
      <c r="J292" s="20">
        <v>0</v>
      </c>
      <c r="K292" s="9">
        <v>0</v>
      </c>
      <c r="L292" s="20">
        <v>4</v>
      </c>
      <c r="M292" s="9">
        <v>3.3613445378151259E-2</v>
      </c>
      <c r="N292" s="20">
        <v>18</v>
      </c>
      <c r="O292" s="9">
        <v>0.15126050420168066</v>
      </c>
      <c r="P292" s="20">
        <v>1</v>
      </c>
      <c r="Q292" s="9">
        <v>8.4033613445378148E-3</v>
      </c>
    </row>
    <row r="293" spans="4:17" x14ac:dyDescent="0.25">
      <c r="D293" s="8" t="s">
        <v>711</v>
      </c>
      <c r="E293" s="20">
        <v>86</v>
      </c>
      <c r="F293" s="20">
        <v>73</v>
      </c>
      <c r="G293" s="9">
        <v>0.84883720930232553</v>
      </c>
      <c r="H293" s="20">
        <v>46</v>
      </c>
      <c r="I293" s="9">
        <v>0.63013698630136983</v>
      </c>
      <c r="J293" s="20">
        <v>0</v>
      </c>
      <c r="K293" s="9">
        <v>0</v>
      </c>
      <c r="L293" s="20">
        <v>9</v>
      </c>
      <c r="M293" s="9">
        <v>0.12328767123287671</v>
      </c>
      <c r="N293" s="20">
        <v>3</v>
      </c>
      <c r="O293" s="9">
        <v>4.1095890410958902E-2</v>
      </c>
      <c r="P293" s="20">
        <v>0</v>
      </c>
      <c r="Q293" s="9">
        <v>0</v>
      </c>
    </row>
    <row r="294" spans="4:17" x14ac:dyDescent="0.25">
      <c r="D294" s="8" t="s">
        <v>712</v>
      </c>
      <c r="E294" s="20">
        <v>179</v>
      </c>
      <c r="F294" s="20">
        <v>140</v>
      </c>
      <c r="G294" s="9">
        <v>0.78212290502793291</v>
      </c>
      <c r="H294" s="20">
        <v>108</v>
      </c>
      <c r="I294" s="9">
        <v>0.77142857142857146</v>
      </c>
      <c r="J294" s="20">
        <v>0</v>
      </c>
      <c r="K294" s="9">
        <v>0</v>
      </c>
      <c r="L294" s="20">
        <v>12</v>
      </c>
      <c r="M294" s="9">
        <v>8.5714285714285715E-2</v>
      </c>
      <c r="N294" s="20">
        <v>15</v>
      </c>
      <c r="O294" s="9">
        <v>0.10714285714285714</v>
      </c>
      <c r="P294" s="20">
        <v>5</v>
      </c>
      <c r="Q294" s="9">
        <v>3.5714285714285712E-2</v>
      </c>
    </row>
    <row r="295" spans="4:17" x14ac:dyDescent="0.25">
      <c r="D295" s="7" t="s">
        <v>687</v>
      </c>
      <c r="E295" s="20">
        <v>1058</v>
      </c>
      <c r="F295" s="20">
        <v>743</v>
      </c>
      <c r="G295" s="9">
        <v>0.7022684310018904</v>
      </c>
      <c r="H295" s="20">
        <v>709</v>
      </c>
      <c r="I295" s="9">
        <v>0.95423956931359355</v>
      </c>
      <c r="J295" s="20">
        <v>0</v>
      </c>
      <c r="K295" s="9">
        <v>0</v>
      </c>
      <c r="L295" s="20">
        <v>43</v>
      </c>
      <c r="M295" s="9">
        <v>5.7873485868102287E-2</v>
      </c>
      <c r="N295" s="20">
        <v>79</v>
      </c>
      <c r="O295" s="9">
        <v>0.10632570659488561</v>
      </c>
      <c r="P295" s="20">
        <v>18</v>
      </c>
      <c r="Q295" s="9">
        <v>2.4226110363391656E-2</v>
      </c>
    </row>
    <row r="296" spans="4:17" x14ac:dyDescent="0.25">
      <c r="D296" s="8" t="s">
        <v>688</v>
      </c>
      <c r="E296" s="20">
        <v>122</v>
      </c>
      <c r="F296" s="20">
        <v>103</v>
      </c>
      <c r="G296" s="9">
        <v>0.84426229508196726</v>
      </c>
      <c r="H296" s="20">
        <v>80</v>
      </c>
      <c r="I296" s="9">
        <v>0.77669902912621358</v>
      </c>
      <c r="J296" s="20">
        <v>0</v>
      </c>
      <c r="K296" s="9">
        <v>0</v>
      </c>
      <c r="L296" s="20">
        <v>7</v>
      </c>
      <c r="M296" s="9">
        <v>6.7961165048543687E-2</v>
      </c>
      <c r="N296" s="20">
        <v>8</v>
      </c>
      <c r="O296" s="9">
        <v>7.7669902912621352E-2</v>
      </c>
      <c r="P296" s="20">
        <v>3</v>
      </c>
      <c r="Q296" s="9">
        <v>2.9126213592233011E-2</v>
      </c>
    </row>
    <row r="297" spans="4:17" x14ac:dyDescent="0.25">
      <c r="D297" s="8" t="s">
        <v>691</v>
      </c>
      <c r="E297" s="20">
        <v>278</v>
      </c>
      <c r="F297" s="20">
        <v>223</v>
      </c>
      <c r="G297" s="9">
        <v>0.80215827338129497</v>
      </c>
      <c r="H297" s="20">
        <v>181</v>
      </c>
      <c r="I297" s="9">
        <v>0.81165919282511212</v>
      </c>
      <c r="J297" s="20">
        <v>0</v>
      </c>
      <c r="K297" s="9">
        <v>0</v>
      </c>
      <c r="L297" s="20">
        <v>14</v>
      </c>
      <c r="M297" s="9">
        <v>6.2780269058295965E-2</v>
      </c>
      <c r="N297" s="20">
        <v>27</v>
      </c>
      <c r="O297" s="9">
        <v>0.1210762331838565</v>
      </c>
      <c r="P297" s="20">
        <v>8</v>
      </c>
      <c r="Q297" s="9">
        <v>3.5874439461883408E-2</v>
      </c>
    </row>
    <row r="298" spans="4:17" x14ac:dyDescent="0.25">
      <c r="D298" s="8" t="s">
        <v>695</v>
      </c>
      <c r="E298" s="20">
        <v>133</v>
      </c>
      <c r="F298" s="20">
        <v>112</v>
      </c>
      <c r="G298" s="9">
        <v>0.84210526315789469</v>
      </c>
      <c r="H298" s="20">
        <v>78</v>
      </c>
      <c r="I298" s="9">
        <v>0.6964285714285714</v>
      </c>
      <c r="J298" s="20">
        <v>0</v>
      </c>
      <c r="K298" s="9">
        <v>0</v>
      </c>
      <c r="L298" s="20">
        <v>7</v>
      </c>
      <c r="M298" s="9">
        <v>6.25E-2</v>
      </c>
      <c r="N298" s="20">
        <v>6</v>
      </c>
      <c r="O298" s="9">
        <v>5.3571428571428568E-2</v>
      </c>
      <c r="P298" s="20">
        <v>2</v>
      </c>
      <c r="Q298" s="9">
        <v>1.7857142857142856E-2</v>
      </c>
    </row>
    <row r="299" spans="4:17" x14ac:dyDescent="0.25">
      <c r="D299" s="8" t="s">
        <v>700</v>
      </c>
      <c r="E299" s="20">
        <v>334</v>
      </c>
      <c r="F299" s="20">
        <v>135</v>
      </c>
      <c r="G299" s="9">
        <v>0.40419161676646709</v>
      </c>
      <c r="H299" s="20">
        <v>218</v>
      </c>
      <c r="I299" s="9">
        <v>1.6148148148148149</v>
      </c>
      <c r="J299" s="20">
        <v>0</v>
      </c>
      <c r="K299" s="9">
        <v>0</v>
      </c>
      <c r="L299" s="20">
        <v>12</v>
      </c>
      <c r="M299" s="9">
        <v>8.8888888888888892E-2</v>
      </c>
      <c r="N299" s="20">
        <v>30</v>
      </c>
      <c r="O299" s="9">
        <v>0.22222222222222221</v>
      </c>
      <c r="P299" s="20">
        <v>2</v>
      </c>
      <c r="Q299" s="9">
        <v>1.4814814814814815E-2</v>
      </c>
    </row>
    <row r="300" spans="4:17" x14ac:dyDescent="0.25">
      <c r="D300" s="8" t="s">
        <v>707</v>
      </c>
      <c r="E300" s="20">
        <v>31</v>
      </c>
      <c r="F300" s="20">
        <v>29</v>
      </c>
      <c r="G300" s="9">
        <v>0.93548387096774188</v>
      </c>
      <c r="H300" s="20">
        <v>26</v>
      </c>
      <c r="I300" s="9">
        <v>0.89655172413793105</v>
      </c>
      <c r="J300" s="20">
        <v>0</v>
      </c>
      <c r="K300" s="9">
        <v>0</v>
      </c>
      <c r="L300" s="20">
        <v>0</v>
      </c>
      <c r="M300" s="9">
        <v>0</v>
      </c>
      <c r="N300" s="20">
        <v>0</v>
      </c>
      <c r="O300" s="9">
        <v>0</v>
      </c>
      <c r="P300" s="20">
        <v>0</v>
      </c>
      <c r="Q300" s="9">
        <v>0</v>
      </c>
    </row>
    <row r="301" spans="4:17" x14ac:dyDescent="0.25">
      <c r="D301" s="8" t="s">
        <v>714</v>
      </c>
      <c r="E301" s="20">
        <v>160</v>
      </c>
      <c r="F301" s="20">
        <v>141</v>
      </c>
      <c r="G301" s="9">
        <v>0.88124999999999998</v>
      </c>
      <c r="H301" s="20">
        <v>126</v>
      </c>
      <c r="I301" s="9">
        <v>0.8936170212765957</v>
      </c>
      <c r="J301" s="20">
        <v>0</v>
      </c>
      <c r="K301" s="9">
        <v>0</v>
      </c>
      <c r="L301" s="20">
        <v>3</v>
      </c>
      <c r="M301" s="9">
        <v>2.1276595744680851E-2</v>
      </c>
      <c r="N301" s="20">
        <v>8</v>
      </c>
      <c r="O301" s="9">
        <v>5.6737588652482268E-2</v>
      </c>
      <c r="P301" s="20">
        <v>3</v>
      </c>
      <c r="Q301" s="9">
        <v>2.1276595744680851E-2</v>
      </c>
    </row>
    <row r="302" spans="4:17" x14ac:dyDescent="0.25">
      <c r="D302" s="6" t="s">
        <v>501</v>
      </c>
      <c r="E302" s="20">
        <v>4365</v>
      </c>
      <c r="F302" s="20">
        <v>3630</v>
      </c>
      <c r="G302" s="9">
        <v>0.83161512027491413</v>
      </c>
      <c r="H302" s="20">
        <v>2792</v>
      </c>
      <c r="I302" s="9">
        <v>0.76914600550964185</v>
      </c>
      <c r="J302" s="20">
        <v>0</v>
      </c>
      <c r="K302" s="9">
        <v>0</v>
      </c>
      <c r="L302" s="20">
        <v>174</v>
      </c>
      <c r="M302" s="9">
        <v>4.7933884297520664E-2</v>
      </c>
      <c r="N302" s="20">
        <v>348</v>
      </c>
      <c r="O302" s="9">
        <v>9.5867768595041328E-2</v>
      </c>
      <c r="P302" s="20">
        <v>98</v>
      </c>
      <c r="Q302" s="9">
        <v>2.6997245179063361E-2</v>
      </c>
    </row>
    <row r="303" spans="4:17" x14ac:dyDescent="0.25">
      <c r="D303" s="7" t="s">
        <v>717</v>
      </c>
      <c r="E303" s="20">
        <v>614</v>
      </c>
      <c r="F303" s="20">
        <v>503</v>
      </c>
      <c r="G303" s="9">
        <v>0.81921824104234531</v>
      </c>
      <c r="H303" s="20">
        <v>404</v>
      </c>
      <c r="I303" s="9">
        <v>0.80318091451292251</v>
      </c>
      <c r="J303" s="20">
        <v>0</v>
      </c>
      <c r="K303" s="9">
        <v>0</v>
      </c>
      <c r="L303" s="20">
        <v>53</v>
      </c>
      <c r="M303" s="9">
        <v>0.10536779324055666</v>
      </c>
      <c r="N303" s="20">
        <v>40</v>
      </c>
      <c r="O303" s="9">
        <v>7.9522862823061632E-2</v>
      </c>
      <c r="P303" s="20">
        <v>1</v>
      </c>
      <c r="Q303" s="9">
        <v>1.9880715705765406E-3</v>
      </c>
    </row>
    <row r="304" spans="4:17" x14ac:dyDescent="0.25">
      <c r="D304" s="8" t="s">
        <v>718</v>
      </c>
      <c r="E304" s="20">
        <v>143</v>
      </c>
      <c r="F304" s="20">
        <v>113</v>
      </c>
      <c r="G304" s="9">
        <v>0.79020979020979021</v>
      </c>
      <c r="H304" s="20">
        <v>94</v>
      </c>
      <c r="I304" s="9">
        <v>0.83185840707964598</v>
      </c>
      <c r="J304" s="20">
        <v>0</v>
      </c>
      <c r="K304" s="9">
        <v>0</v>
      </c>
      <c r="L304" s="20">
        <v>15</v>
      </c>
      <c r="M304" s="9">
        <v>0.13274336283185842</v>
      </c>
      <c r="N304" s="20">
        <v>11</v>
      </c>
      <c r="O304" s="9">
        <v>9.7345132743362831E-2</v>
      </c>
      <c r="P304" s="20">
        <v>0</v>
      </c>
      <c r="Q304" s="9">
        <v>0</v>
      </c>
    </row>
    <row r="305" spans="4:17" x14ac:dyDescent="0.25">
      <c r="D305" s="8" t="s">
        <v>720</v>
      </c>
      <c r="E305" s="20">
        <v>234</v>
      </c>
      <c r="F305" s="20">
        <v>203</v>
      </c>
      <c r="G305" s="9">
        <v>0.86752136752136755</v>
      </c>
      <c r="H305" s="20">
        <v>165</v>
      </c>
      <c r="I305" s="9">
        <v>0.81280788177339902</v>
      </c>
      <c r="J305" s="20">
        <v>0</v>
      </c>
      <c r="K305" s="9">
        <v>0</v>
      </c>
      <c r="L305" s="20">
        <v>13</v>
      </c>
      <c r="M305" s="9">
        <v>6.4039408866995079E-2</v>
      </c>
      <c r="N305" s="20">
        <v>10</v>
      </c>
      <c r="O305" s="9">
        <v>4.9261083743842367E-2</v>
      </c>
      <c r="P305" s="20">
        <v>0</v>
      </c>
      <c r="Q305" s="9">
        <v>0</v>
      </c>
    </row>
    <row r="306" spans="4:17" x14ac:dyDescent="0.25">
      <c r="D306" s="8" t="s">
        <v>722</v>
      </c>
      <c r="E306" s="20">
        <v>48</v>
      </c>
      <c r="F306" s="20">
        <v>43</v>
      </c>
      <c r="G306" s="9">
        <v>0.89583333333333337</v>
      </c>
      <c r="H306" s="20">
        <v>35</v>
      </c>
      <c r="I306" s="9">
        <v>0.81395348837209303</v>
      </c>
      <c r="J306" s="20">
        <v>0</v>
      </c>
      <c r="K306" s="9">
        <v>0</v>
      </c>
      <c r="L306" s="20">
        <v>5</v>
      </c>
      <c r="M306" s="9">
        <v>0.11627906976744186</v>
      </c>
      <c r="N306" s="20">
        <v>0</v>
      </c>
      <c r="O306" s="9">
        <v>0</v>
      </c>
      <c r="P306" s="20">
        <v>0</v>
      </c>
      <c r="Q306" s="9">
        <v>0</v>
      </c>
    </row>
    <row r="307" spans="4:17" x14ac:dyDescent="0.25">
      <c r="D307" s="8" t="s">
        <v>723</v>
      </c>
      <c r="E307" s="20">
        <v>56</v>
      </c>
      <c r="F307" s="20">
        <v>41</v>
      </c>
      <c r="G307" s="9">
        <v>0.7321428571428571</v>
      </c>
      <c r="H307" s="20">
        <v>26</v>
      </c>
      <c r="I307" s="9">
        <v>0.63414634146341464</v>
      </c>
      <c r="J307" s="20">
        <v>0</v>
      </c>
      <c r="K307" s="9">
        <v>0</v>
      </c>
      <c r="L307" s="20">
        <v>6</v>
      </c>
      <c r="M307" s="9">
        <v>0.14634146341463414</v>
      </c>
      <c r="N307" s="20">
        <v>7</v>
      </c>
      <c r="O307" s="9">
        <v>0.17073170731707318</v>
      </c>
      <c r="P307" s="20">
        <v>1</v>
      </c>
      <c r="Q307" s="9">
        <v>2.4390243902439025E-2</v>
      </c>
    </row>
    <row r="308" spans="4:17" x14ac:dyDescent="0.25">
      <c r="D308" s="8" t="s">
        <v>749</v>
      </c>
      <c r="E308" s="20">
        <v>133</v>
      </c>
      <c r="F308" s="20">
        <v>103</v>
      </c>
      <c r="G308" s="9">
        <v>0.77443609022556392</v>
      </c>
      <c r="H308" s="20">
        <v>84</v>
      </c>
      <c r="I308" s="9">
        <v>0.81553398058252424</v>
      </c>
      <c r="J308" s="20">
        <v>0</v>
      </c>
      <c r="K308" s="9">
        <v>0</v>
      </c>
      <c r="L308" s="20">
        <v>14</v>
      </c>
      <c r="M308" s="9">
        <v>0.13592233009708737</v>
      </c>
      <c r="N308" s="20">
        <v>12</v>
      </c>
      <c r="O308" s="9">
        <v>0.11650485436893204</v>
      </c>
      <c r="P308" s="20">
        <v>0</v>
      </c>
      <c r="Q308" s="9">
        <v>0</v>
      </c>
    </row>
    <row r="309" spans="4:17" x14ac:dyDescent="0.25">
      <c r="D309" s="7" t="s">
        <v>502</v>
      </c>
      <c r="E309" s="20">
        <v>817</v>
      </c>
      <c r="F309" s="20">
        <v>747</v>
      </c>
      <c r="G309" s="9">
        <v>0.9143206854345165</v>
      </c>
      <c r="H309" s="20">
        <v>557</v>
      </c>
      <c r="I309" s="9">
        <v>0.74564926372155282</v>
      </c>
      <c r="J309" s="20">
        <v>0</v>
      </c>
      <c r="K309" s="9">
        <v>0</v>
      </c>
      <c r="L309" s="20">
        <v>23</v>
      </c>
      <c r="M309" s="9">
        <v>3.0789825970548863E-2</v>
      </c>
      <c r="N309" s="20">
        <v>14</v>
      </c>
      <c r="O309" s="9">
        <v>1.8741633199464525E-2</v>
      </c>
      <c r="P309" s="20">
        <v>22</v>
      </c>
      <c r="Q309" s="9">
        <v>2.9451137884872823E-2</v>
      </c>
    </row>
    <row r="310" spans="4:17" x14ac:dyDescent="0.25">
      <c r="D310" s="8" t="s">
        <v>503</v>
      </c>
      <c r="E310" s="20">
        <v>150</v>
      </c>
      <c r="F310" s="20">
        <v>141</v>
      </c>
      <c r="G310" s="9">
        <v>0.94</v>
      </c>
      <c r="H310" s="20">
        <v>123</v>
      </c>
      <c r="I310" s="9">
        <v>0.87234042553191493</v>
      </c>
      <c r="J310" s="20">
        <v>0</v>
      </c>
      <c r="K310" s="9">
        <v>0</v>
      </c>
      <c r="L310" s="20">
        <v>4</v>
      </c>
      <c r="M310" s="9">
        <v>2.8368794326241134E-2</v>
      </c>
      <c r="N310" s="20">
        <v>4</v>
      </c>
      <c r="O310" s="9">
        <v>2.8368794326241134E-2</v>
      </c>
      <c r="P310" s="20">
        <v>0</v>
      </c>
      <c r="Q310" s="9">
        <v>0</v>
      </c>
    </row>
    <row r="311" spans="4:17" x14ac:dyDescent="0.25">
      <c r="D311" s="8" t="s">
        <v>721</v>
      </c>
      <c r="E311" s="20">
        <v>222</v>
      </c>
      <c r="F311" s="20">
        <v>200</v>
      </c>
      <c r="G311" s="9">
        <v>0.90090090090090091</v>
      </c>
      <c r="H311" s="20">
        <v>163</v>
      </c>
      <c r="I311" s="9">
        <v>0.81499999999999995</v>
      </c>
      <c r="J311" s="20">
        <v>0</v>
      </c>
      <c r="K311" s="9">
        <v>0</v>
      </c>
      <c r="L311" s="20">
        <v>7</v>
      </c>
      <c r="M311" s="9">
        <v>3.5000000000000003E-2</v>
      </c>
      <c r="N311" s="20">
        <v>9</v>
      </c>
      <c r="O311" s="9">
        <v>4.4999999999999998E-2</v>
      </c>
      <c r="P311" s="20">
        <v>1</v>
      </c>
      <c r="Q311" s="9">
        <v>5.0000000000000001E-3</v>
      </c>
    </row>
    <row r="312" spans="4:17" x14ac:dyDescent="0.25">
      <c r="D312" s="8" t="s">
        <v>506</v>
      </c>
      <c r="E312" s="20">
        <v>238</v>
      </c>
      <c r="F312" s="20">
        <v>220</v>
      </c>
      <c r="G312" s="9">
        <v>0.92436974789915971</v>
      </c>
      <c r="H312" s="20">
        <v>97</v>
      </c>
      <c r="I312" s="9">
        <v>0.44090909090909092</v>
      </c>
      <c r="J312" s="20"/>
      <c r="K312" s="9">
        <v>0</v>
      </c>
      <c r="L312" s="20">
        <v>3</v>
      </c>
      <c r="M312" s="9">
        <v>1.3636363636363636E-2</v>
      </c>
      <c r="N312" s="20"/>
      <c r="O312" s="9">
        <v>0</v>
      </c>
      <c r="P312" s="20">
        <v>13</v>
      </c>
      <c r="Q312" s="9">
        <v>5.909090909090909E-2</v>
      </c>
    </row>
    <row r="313" spans="4:17" x14ac:dyDescent="0.25">
      <c r="D313" s="8" t="s">
        <v>738</v>
      </c>
      <c r="E313" s="20">
        <v>103</v>
      </c>
      <c r="F313" s="20">
        <v>89</v>
      </c>
      <c r="G313" s="9">
        <v>0.86407766990291257</v>
      </c>
      <c r="H313" s="20">
        <v>83</v>
      </c>
      <c r="I313" s="9">
        <v>0.93258426966292129</v>
      </c>
      <c r="J313" s="20">
        <v>0</v>
      </c>
      <c r="K313" s="9">
        <v>0</v>
      </c>
      <c r="L313" s="20">
        <v>8</v>
      </c>
      <c r="M313" s="9">
        <v>8.98876404494382E-2</v>
      </c>
      <c r="N313" s="20">
        <v>1</v>
      </c>
      <c r="O313" s="9">
        <v>1.1235955056179775E-2</v>
      </c>
      <c r="P313" s="20">
        <v>3</v>
      </c>
      <c r="Q313" s="9">
        <v>3.3707865168539325E-2</v>
      </c>
    </row>
    <row r="314" spans="4:17" x14ac:dyDescent="0.25">
      <c r="D314" s="8" t="s">
        <v>748</v>
      </c>
      <c r="E314" s="20">
        <v>104</v>
      </c>
      <c r="F314" s="20">
        <v>97</v>
      </c>
      <c r="G314" s="9">
        <v>0.93269230769230771</v>
      </c>
      <c r="H314" s="20">
        <v>91</v>
      </c>
      <c r="I314" s="9">
        <v>0.93814432989690721</v>
      </c>
      <c r="J314" s="20">
        <v>0</v>
      </c>
      <c r="K314" s="9">
        <v>0</v>
      </c>
      <c r="L314" s="20">
        <v>1</v>
      </c>
      <c r="M314" s="9">
        <v>1.0309278350515464E-2</v>
      </c>
      <c r="N314" s="20">
        <v>0</v>
      </c>
      <c r="O314" s="9">
        <v>0</v>
      </c>
      <c r="P314" s="20">
        <v>5</v>
      </c>
      <c r="Q314" s="9">
        <v>5.1546391752577317E-2</v>
      </c>
    </row>
    <row r="315" spans="4:17" x14ac:dyDescent="0.25">
      <c r="D315" s="7" t="s">
        <v>504</v>
      </c>
      <c r="E315" s="20">
        <v>744</v>
      </c>
      <c r="F315" s="20">
        <v>626</v>
      </c>
      <c r="G315" s="9">
        <v>0.84139784946236562</v>
      </c>
      <c r="H315" s="20">
        <v>510</v>
      </c>
      <c r="I315" s="9">
        <v>0.81469648562300323</v>
      </c>
      <c r="J315" s="20">
        <v>0</v>
      </c>
      <c r="K315" s="9">
        <v>0</v>
      </c>
      <c r="L315" s="20">
        <v>23</v>
      </c>
      <c r="M315" s="9">
        <v>3.6741214057507986E-2</v>
      </c>
      <c r="N315" s="20">
        <v>42</v>
      </c>
      <c r="O315" s="9">
        <v>6.7092651757188496E-2</v>
      </c>
      <c r="P315" s="20">
        <v>32</v>
      </c>
      <c r="Q315" s="9">
        <v>5.1118210862619806E-2</v>
      </c>
    </row>
    <row r="316" spans="4:17" x14ac:dyDescent="0.25">
      <c r="D316" s="8" t="s">
        <v>719</v>
      </c>
      <c r="E316" s="20">
        <v>113</v>
      </c>
      <c r="F316" s="20">
        <v>99</v>
      </c>
      <c r="G316" s="9">
        <v>0.87610619469026552</v>
      </c>
      <c r="H316" s="20">
        <v>83</v>
      </c>
      <c r="I316" s="9">
        <v>0.83838383838383834</v>
      </c>
      <c r="J316" s="20">
        <v>0</v>
      </c>
      <c r="K316" s="9">
        <v>0</v>
      </c>
      <c r="L316" s="20">
        <v>6</v>
      </c>
      <c r="M316" s="9">
        <v>6.0606060606060608E-2</v>
      </c>
      <c r="N316" s="20">
        <v>5</v>
      </c>
      <c r="O316" s="9">
        <v>5.0505050505050504E-2</v>
      </c>
      <c r="P316" s="20">
        <v>1</v>
      </c>
      <c r="Q316" s="9">
        <v>1.0101010101010102E-2</v>
      </c>
    </row>
    <row r="317" spans="4:17" x14ac:dyDescent="0.25">
      <c r="D317" s="8" t="s">
        <v>724</v>
      </c>
      <c r="E317" s="20">
        <v>72</v>
      </c>
      <c r="F317" s="20">
        <v>59</v>
      </c>
      <c r="G317" s="9">
        <v>0.81944444444444442</v>
      </c>
      <c r="H317" s="20">
        <v>46</v>
      </c>
      <c r="I317" s="9">
        <v>0.77966101694915257</v>
      </c>
      <c r="J317" s="20">
        <v>0</v>
      </c>
      <c r="K317" s="9">
        <v>0</v>
      </c>
      <c r="L317" s="20">
        <v>4</v>
      </c>
      <c r="M317" s="9">
        <v>6.7796610169491525E-2</v>
      </c>
      <c r="N317" s="20">
        <v>4</v>
      </c>
      <c r="O317" s="9">
        <v>6.7796610169491525E-2</v>
      </c>
      <c r="P317" s="20">
        <v>1</v>
      </c>
      <c r="Q317" s="9">
        <v>1.6949152542372881E-2</v>
      </c>
    </row>
    <row r="318" spans="4:17" x14ac:dyDescent="0.25">
      <c r="D318" s="8" t="s">
        <v>505</v>
      </c>
      <c r="E318" s="20">
        <v>138</v>
      </c>
      <c r="F318" s="20">
        <v>108</v>
      </c>
      <c r="G318" s="9">
        <v>0.78260869565217395</v>
      </c>
      <c r="H318" s="20">
        <v>82</v>
      </c>
      <c r="I318" s="9">
        <v>0.7592592592592593</v>
      </c>
      <c r="J318" s="20"/>
      <c r="K318" s="9">
        <v>0</v>
      </c>
      <c r="L318" s="20">
        <v>4</v>
      </c>
      <c r="M318" s="9">
        <v>3.7037037037037035E-2</v>
      </c>
      <c r="N318" s="20">
        <v>1</v>
      </c>
      <c r="O318" s="9">
        <v>9.2592592592592587E-3</v>
      </c>
      <c r="P318" s="20">
        <v>18</v>
      </c>
      <c r="Q318" s="9">
        <v>0.16666666666666666</v>
      </c>
    </row>
    <row r="319" spans="4:17" x14ac:dyDescent="0.25">
      <c r="D319" s="8" t="s">
        <v>732</v>
      </c>
      <c r="E319" s="20">
        <v>68</v>
      </c>
      <c r="F319" s="20">
        <v>65</v>
      </c>
      <c r="G319" s="9">
        <v>0.95588235294117652</v>
      </c>
      <c r="H319" s="20">
        <v>58</v>
      </c>
      <c r="I319" s="9">
        <v>0.89230769230769236</v>
      </c>
      <c r="J319" s="20">
        <v>0</v>
      </c>
      <c r="K319" s="9">
        <v>0</v>
      </c>
      <c r="L319" s="20">
        <v>0</v>
      </c>
      <c r="M319" s="9">
        <v>0</v>
      </c>
      <c r="N319" s="20">
        <v>2</v>
      </c>
      <c r="O319" s="9">
        <v>3.0769230769230771E-2</v>
      </c>
      <c r="P319" s="20">
        <v>1</v>
      </c>
      <c r="Q319" s="9">
        <v>1.5384615384615385E-2</v>
      </c>
    </row>
    <row r="320" spans="4:17" x14ac:dyDescent="0.25">
      <c r="D320" s="8" t="s">
        <v>734</v>
      </c>
      <c r="E320" s="20">
        <v>124</v>
      </c>
      <c r="F320" s="20">
        <v>98</v>
      </c>
      <c r="G320" s="9">
        <v>0.79032258064516125</v>
      </c>
      <c r="H320" s="20">
        <v>80</v>
      </c>
      <c r="I320" s="9">
        <v>0.81632653061224492</v>
      </c>
      <c r="J320" s="20">
        <v>0</v>
      </c>
      <c r="K320" s="9">
        <v>0</v>
      </c>
      <c r="L320" s="20">
        <v>3</v>
      </c>
      <c r="M320" s="9">
        <v>3.0612244897959183E-2</v>
      </c>
      <c r="N320" s="20">
        <v>15</v>
      </c>
      <c r="O320" s="9">
        <v>0.15306122448979592</v>
      </c>
      <c r="P320" s="20">
        <v>3</v>
      </c>
      <c r="Q320" s="9">
        <v>3.0612244897959183E-2</v>
      </c>
    </row>
    <row r="321" spans="4:17" x14ac:dyDescent="0.25">
      <c r="D321" s="8" t="s">
        <v>735</v>
      </c>
      <c r="E321" s="20">
        <v>98</v>
      </c>
      <c r="F321" s="20">
        <v>80</v>
      </c>
      <c r="G321" s="9">
        <v>0.81632653061224492</v>
      </c>
      <c r="H321" s="20">
        <v>64</v>
      </c>
      <c r="I321" s="9">
        <v>0.8</v>
      </c>
      <c r="J321" s="20">
        <v>0</v>
      </c>
      <c r="K321" s="9">
        <v>0</v>
      </c>
      <c r="L321" s="20">
        <v>2</v>
      </c>
      <c r="M321" s="9">
        <v>2.5000000000000001E-2</v>
      </c>
      <c r="N321" s="20">
        <v>11</v>
      </c>
      <c r="O321" s="9">
        <v>0.13750000000000001</v>
      </c>
      <c r="P321" s="20">
        <v>4</v>
      </c>
      <c r="Q321" s="9">
        <v>0.05</v>
      </c>
    </row>
    <row r="322" spans="4:17" x14ac:dyDescent="0.25">
      <c r="D322" s="8" t="s">
        <v>744</v>
      </c>
      <c r="E322" s="20">
        <v>55</v>
      </c>
      <c r="F322" s="20">
        <v>52</v>
      </c>
      <c r="G322" s="9">
        <v>0.94545454545454544</v>
      </c>
      <c r="H322" s="20">
        <v>46</v>
      </c>
      <c r="I322" s="9">
        <v>0.88461538461538458</v>
      </c>
      <c r="J322" s="20">
        <v>0</v>
      </c>
      <c r="K322" s="9">
        <v>0</v>
      </c>
      <c r="L322" s="20">
        <v>2</v>
      </c>
      <c r="M322" s="9">
        <v>3.8461538461538464E-2</v>
      </c>
      <c r="N322" s="20">
        <v>0</v>
      </c>
      <c r="O322" s="9">
        <v>0</v>
      </c>
      <c r="P322" s="20">
        <v>0</v>
      </c>
      <c r="Q322" s="9">
        <v>0</v>
      </c>
    </row>
    <row r="323" spans="4:17" x14ac:dyDescent="0.25">
      <c r="D323" s="8" t="s">
        <v>512</v>
      </c>
      <c r="E323" s="20">
        <v>76</v>
      </c>
      <c r="F323" s="20">
        <v>65</v>
      </c>
      <c r="G323" s="9">
        <v>0.85526315789473684</v>
      </c>
      <c r="H323" s="20">
        <v>51</v>
      </c>
      <c r="I323" s="9">
        <v>0.7846153846153846</v>
      </c>
      <c r="J323" s="20"/>
      <c r="K323" s="9">
        <v>0</v>
      </c>
      <c r="L323" s="20">
        <v>2</v>
      </c>
      <c r="M323" s="9">
        <v>3.0769230769230771E-2</v>
      </c>
      <c r="N323" s="20">
        <v>4</v>
      </c>
      <c r="O323" s="9">
        <v>6.1538461538461542E-2</v>
      </c>
      <c r="P323" s="20">
        <v>4</v>
      </c>
      <c r="Q323" s="9">
        <v>6.1538461538461542E-2</v>
      </c>
    </row>
    <row r="324" spans="4:17" x14ac:dyDescent="0.25">
      <c r="D324" s="7" t="s">
        <v>509</v>
      </c>
      <c r="E324" s="20">
        <v>794</v>
      </c>
      <c r="F324" s="20">
        <v>652</v>
      </c>
      <c r="G324" s="9">
        <v>0.82115869017632237</v>
      </c>
      <c r="H324" s="20">
        <v>467</v>
      </c>
      <c r="I324" s="9">
        <v>0.71625766871165641</v>
      </c>
      <c r="J324" s="20">
        <v>0</v>
      </c>
      <c r="K324" s="9">
        <v>0</v>
      </c>
      <c r="L324" s="20">
        <v>27</v>
      </c>
      <c r="M324" s="9">
        <v>4.1411042944785273E-2</v>
      </c>
      <c r="N324" s="20">
        <v>76</v>
      </c>
      <c r="O324" s="9">
        <v>0.1165644171779141</v>
      </c>
      <c r="P324" s="20">
        <v>20</v>
      </c>
      <c r="Q324" s="9">
        <v>3.0674846625766871E-2</v>
      </c>
    </row>
    <row r="325" spans="4:17" x14ac:dyDescent="0.25">
      <c r="D325" s="8" t="s">
        <v>716</v>
      </c>
      <c r="E325" s="20">
        <v>97</v>
      </c>
      <c r="F325" s="20">
        <v>72</v>
      </c>
      <c r="G325" s="9">
        <v>0.74226804123711343</v>
      </c>
      <c r="H325" s="20">
        <v>52</v>
      </c>
      <c r="I325" s="9">
        <v>0.72222222222222221</v>
      </c>
      <c r="J325" s="20">
        <v>0</v>
      </c>
      <c r="K325" s="9">
        <v>0</v>
      </c>
      <c r="L325" s="20">
        <v>5</v>
      </c>
      <c r="M325" s="9">
        <v>6.9444444444444448E-2</v>
      </c>
      <c r="N325" s="20">
        <v>16</v>
      </c>
      <c r="O325" s="9">
        <v>0.22222222222222221</v>
      </c>
      <c r="P325" s="20">
        <v>1</v>
      </c>
      <c r="Q325" s="9">
        <v>1.3888888888888888E-2</v>
      </c>
    </row>
    <row r="326" spans="4:17" x14ac:dyDescent="0.25">
      <c r="D326" s="8" t="s">
        <v>725</v>
      </c>
      <c r="E326" s="20">
        <v>84</v>
      </c>
      <c r="F326" s="20">
        <v>62</v>
      </c>
      <c r="G326" s="9">
        <v>0.73809523809523814</v>
      </c>
      <c r="H326" s="20">
        <v>49</v>
      </c>
      <c r="I326" s="9">
        <v>0.79032258064516125</v>
      </c>
      <c r="J326" s="20">
        <v>0</v>
      </c>
      <c r="K326" s="9">
        <v>0</v>
      </c>
      <c r="L326" s="20">
        <v>1</v>
      </c>
      <c r="M326" s="9">
        <v>1.6129032258064516E-2</v>
      </c>
      <c r="N326" s="20">
        <v>12</v>
      </c>
      <c r="O326" s="9">
        <v>0.19354838709677419</v>
      </c>
      <c r="P326" s="20">
        <v>4</v>
      </c>
      <c r="Q326" s="9">
        <v>6.4516129032258063E-2</v>
      </c>
    </row>
    <row r="327" spans="4:17" x14ac:dyDescent="0.25">
      <c r="D327" s="8" t="s">
        <v>729</v>
      </c>
      <c r="E327" s="20">
        <v>52</v>
      </c>
      <c r="F327" s="20">
        <v>44</v>
      </c>
      <c r="G327" s="9">
        <v>0.84615384615384615</v>
      </c>
      <c r="H327" s="20">
        <v>34</v>
      </c>
      <c r="I327" s="9">
        <v>0.77272727272727271</v>
      </c>
      <c r="J327" s="20">
        <v>0</v>
      </c>
      <c r="K327" s="9">
        <v>0</v>
      </c>
      <c r="L327" s="20">
        <v>0</v>
      </c>
      <c r="M327" s="9">
        <v>0</v>
      </c>
      <c r="N327" s="20">
        <v>4</v>
      </c>
      <c r="O327" s="9">
        <v>9.0909090909090912E-2</v>
      </c>
      <c r="P327" s="20">
        <v>1</v>
      </c>
      <c r="Q327" s="9">
        <v>2.2727272727272728E-2</v>
      </c>
    </row>
    <row r="328" spans="4:17" x14ac:dyDescent="0.25">
      <c r="D328" s="8" t="s">
        <v>736</v>
      </c>
      <c r="E328" s="20">
        <v>105</v>
      </c>
      <c r="F328" s="20">
        <v>86</v>
      </c>
      <c r="G328" s="9">
        <v>0.81904761904761902</v>
      </c>
      <c r="H328" s="20">
        <v>63</v>
      </c>
      <c r="I328" s="9">
        <v>0.73255813953488369</v>
      </c>
      <c r="J328" s="20">
        <v>0</v>
      </c>
      <c r="K328" s="9">
        <v>0</v>
      </c>
      <c r="L328" s="20">
        <v>2</v>
      </c>
      <c r="M328" s="9">
        <v>2.3255813953488372E-2</v>
      </c>
      <c r="N328" s="20">
        <v>13</v>
      </c>
      <c r="O328" s="9">
        <v>0.15116279069767441</v>
      </c>
      <c r="P328" s="20">
        <v>4</v>
      </c>
      <c r="Q328" s="9">
        <v>4.6511627906976744E-2</v>
      </c>
    </row>
    <row r="329" spans="4:17" x14ac:dyDescent="0.25">
      <c r="D329" s="8" t="s">
        <v>743</v>
      </c>
      <c r="E329" s="20">
        <v>198</v>
      </c>
      <c r="F329" s="20">
        <v>173</v>
      </c>
      <c r="G329" s="9">
        <v>0.8737373737373737</v>
      </c>
      <c r="H329" s="20">
        <v>143</v>
      </c>
      <c r="I329" s="9">
        <v>0.82658959537572252</v>
      </c>
      <c r="J329" s="20">
        <v>0</v>
      </c>
      <c r="K329" s="9">
        <v>0</v>
      </c>
      <c r="L329" s="20">
        <v>8</v>
      </c>
      <c r="M329" s="9">
        <v>4.6242774566473986E-2</v>
      </c>
      <c r="N329" s="20">
        <v>14</v>
      </c>
      <c r="O329" s="9">
        <v>8.0924855491329481E-2</v>
      </c>
      <c r="P329" s="20">
        <v>1</v>
      </c>
      <c r="Q329" s="9">
        <v>5.7803468208092483E-3</v>
      </c>
    </row>
    <row r="330" spans="4:17" x14ac:dyDescent="0.25">
      <c r="D330" s="8" t="s">
        <v>510</v>
      </c>
      <c r="E330" s="20">
        <v>186</v>
      </c>
      <c r="F330" s="20">
        <v>157</v>
      </c>
      <c r="G330" s="9">
        <v>0.84408602150537637</v>
      </c>
      <c r="H330" s="20">
        <v>88</v>
      </c>
      <c r="I330" s="9">
        <v>0.56050955414012738</v>
      </c>
      <c r="J330" s="20"/>
      <c r="K330" s="9">
        <v>0</v>
      </c>
      <c r="L330" s="20">
        <v>7</v>
      </c>
      <c r="M330" s="9">
        <v>4.4585987261146494E-2</v>
      </c>
      <c r="N330" s="20">
        <v>9</v>
      </c>
      <c r="O330" s="9">
        <v>5.7324840764331211E-2</v>
      </c>
      <c r="P330" s="20">
        <v>9</v>
      </c>
      <c r="Q330" s="9">
        <v>5.7324840764331211E-2</v>
      </c>
    </row>
    <row r="331" spans="4:17" x14ac:dyDescent="0.25">
      <c r="D331" s="8" t="s">
        <v>747</v>
      </c>
      <c r="E331" s="20">
        <v>72</v>
      </c>
      <c r="F331" s="20">
        <v>58</v>
      </c>
      <c r="G331" s="9">
        <v>0.80555555555555558</v>
      </c>
      <c r="H331" s="20">
        <v>38</v>
      </c>
      <c r="I331" s="9">
        <v>0.65517241379310343</v>
      </c>
      <c r="J331" s="20">
        <v>0</v>
      </c>
      <c r="K331" s="9">
        <v>0</v>
      </c>
      <c r="L331" s="20">
        <v>4</v>
      </c>
      <c r="M331" s="9">
        <v>6.8965517241379309E-2</v>
      </c>
      <c r="N331" s="20">
        <v>8</v>
      </c>
      <c r="O331" s="9">
        <v>0.13793103448275862</v>
      </c>
      <c r="P331" s="20">
        <v>0</v>
      </c>
      <c r="Q331" s="9">
        <v>0</v>
      </c>
    </row>
    <row r="332" spans="4:17" x14ac:dyDescent="0.25">
      <c r="D332" s="7" t="s">
        <v>507</v>
      </c>
      <c r="E332" s="20">
        <v>429</v>
      </c>
      <c r="F332" s="20">
        <v>328</v>
      </c>
      <c r="G332" s="9">
        <v>0.76456876456876455</v>
      </c>
      <c r="H332" s="20">
        <v>246</v>
      </c>
      <c r="I332" s="9">
        <v>0.75</v>
      </c>
      <c r="J332" s="20">
        <v>0</v>
      </c>
      <c r="K332" s="9">
        <v>0</v>
      </c>
      <c r="L332" s="20">
        <v>17</v>
      </c>
      <c r="M332" s="9">
        <v>5.1829268292682924E-2</v>
      </c>
      <c r="N332" s="20">
        <v>66</v>
      </c>
      <c r="O332" s="9">
        <v>0.20121951219512196</v>
      </c>
      <c r="P332" s="20">
        <v>7</v>
      </c>
      <c r="Q332" s="9">
        <v>2.1341463414634148E-2</v>
      </c>
    </row>
    <row r="333" spans="4:17" x14ac:dyDescent="0.25">
      <c r="D333" s="8" t="s">
        <v>508</v>
      </c>
      <c r="E333" s="20">
        <v>162</v>
      </c>
      <c r="F333" s="20">
        <v>130</v>
      </c>
      <c r="G333" s="9">
        <v>0.80246913580246915</v>
      </c>
      <c r="H333" s="20">
        <v>97</v>
      </c>
      <c r="I333" s="9">
        <v>0.74615384615384617</v>
      </c>
      <c r="J333" s="20"/>
      <c r="K333" s="9">
        <v>0</v>
      </c>
      <c r="L333" s="20">
        <v>7</v>
      </c>
      <c r="M333" s="9">
        <v>5.3846153846153849E-2</v>
      </c>
      <c r="N333" s="20">
        <v>24</v>
      </c>
      <c r="O333" s="9">
        <v>0.18461538461538463</v>
      </c>
      <c r="P333" s="20">
        <v>4</v>
      </c>
      <c r="Q333" s="9">
        <v>3.0769230769230771E-2</v>
      </c>
    </row>
    <row r="334" spans="4:17" x14ac:dyDescent="0.25">
      <c r="D334" s="8" t="s">
        <v>741</v>
      </c>
      <c r="E334" s="20">
        <v>131</v>
      </c>
      <c r="F334" s="20">
        <v>95</v>
      </c>
      <c r="G334" s="9">
        <v>0.72519083969465647</v>
      </c>
      <c r="H334" s="20">
        <v>71</v>
      </c>
      <c r="I334" s="9">
        <v>0.74736842105263157</v>
      </c>
      <c r="J334" s="20">
        <v>0</v>
      </c>
      <c r="K334" s="9">
        <v>0</v>
      </c>
      <c r="L334" s="20">
        <v>9</v>
      </c>
      <c r="M334" s="9">
        <v>9.4736842105263161E-2</v>
      </c>
      <c r="N334" s="20">
        <v>20</v>
      </c>
      <c r="O334" s="9">
        <v>0.21052631578947367</v>
      </c>
      <c r="P334" s="20">
        <v>0</v>
      </c>
      <c r="Q334" s="9">
        <v>0</v>
      </c>
    </row>
    <row r="335" spans="4:17" x14ac:dyDescent="0.25">
      <c r="D335" s="8" t="s">
        <v>511</v>
      </c>
      <c r="E335" s="20">
        <v>136</v>
      </c>
      <c r="F335" s="20">
        <v>103</v>
      </c>
      <c r="G335" s="9">
        <v>0.75735294117647056</v>
      </c>
      <c r="H335" s="20">
        <v>78</v>
      </c>
      <c r="I335" s="9">
        <v>0.75728155339805825</v>
      </c>
      <c r="J335" s="20">
        <v>0</v>
      </c>
      <c r="K335" s="9">
        <v>0</v>
      </c>
      <c r="L335" s="20">
        <v>1</v>
      </c>
      <c r="M335" s="9">
        <v>9.7087378640776691E-3</v>
      </c>
      <c r="N335" s="20">
        <v>22</v>
      </c>
      <c r="O335" s="9">
        <v>0.21359223300970873</v>
      </c>
      <c r="P335" s="20">
        <v>3</v>
      </c>
      <c r="Q335" s="9">
        <v>2.9126213592233011E-2</v>
      </c>
    </row>
    <row r="336" spans="4:17" x14ac:dyDescent="0.25">
      <c r="D336" s="7" t="s">
        <v>726</v>
      </c>
      <c r="E336" s="20">
        <v>454</v>
      </c>
      <c r="F336" s="20">
        <v>350</v>
      </c>
      <c r="G336" s="9">
        <v>0.77092511013215859</v>
      </c>
      <c r="H336" s="20">
        <v>265</v>
      </c>
      <c r="I336" s="9">
        <v>0.75714285714285712</v>
      </c>
      <c r="J336" s="20">
        <v>0</v>
      </c>
      <c r="K336" s="9">
        <v>0</v>
      </c>
      <c r="L336" s="20">
        <v>16</v>
      </c>
      <c r="M336" s="9">
        <v>4.5714285714285714E-2</v>
      </c>
      <c r="N336" s="20">
        <v>60</v>
      </c>
      <c r="O336" s="9">
        <v>0.17142857142857143</v>
      </c>
      <c r="P336" s="20">
        <v>9</v>
      </c>
      <c r="Q336" s="9">
        <v>2.5714285714285714E-2</v>
      </c>
    </row>
    <row r="337" spans="4:17" x14ac:dyDescent="0.25">
      <c r="D337" s="8" t="s">
        <v>727</v>
      </c>
      <c r="E337" s="20">
        <v>81</v>
      </c>
      <c r="F337" s="20">
        <v>67</v>
      </c>
      <c r="G337" s="9">
        <v>0.8271604938271605</v>
      </c>
      <c r="H337" s="20">
        <v>57</v>
      </c>
      <c r="I337" s="9">
        <v>0.85074626865671643</v>
      </c>
      <c r="J337" s="20">
        <v>0</v>
      </c>
      <c r="K337" s="9">
        <v>0</v>
      </c>
      <c r="L337" s="20">
        <v>2</v>
      </c>
      <c r="M337" s="9">
        <v>2.9850746268656716E-2</v>
      </c>
      <c r="N337" s="20">
        <v>9</v>
      </c>
      <c r="O337" s="9">
        <v>0.13432835820895522</v>
      </c>
      <c r="P337" s="20">
        <v>1</v>
      </c>
      <c r="Q337" s="9">
        <v>1.4925373134328358E-2</v>
      </c>
    </row>
    <row r="338" spans="4:17" x14ac:dyDescent="0.25">
      <c r="D338" s="8" t="s">
        <v>730</v>
      </c>
      <c r="E338" s="20">
        <v>25</v>
      </c>
      <c r="F338" s="20">
        <v>21</v>
      </c>
      <c r="G338" s="9">
        <v>0.84</v>
      </c>
      <c r="H338" s="20">
        <v>13</v>
      </c>
      <c r="I338" s="9">
        <v>0.61904761904761907</v>
      </c>
      <c r="J338" s="20">
        <v>0</v>
      </c>
      <c r="K338" s="9">
        <v>0</v>
      </c>
      <c r="L338" s="20">
        <v>0</v>
      </c>
      <c r="M338" s="9">
        <v>0</v>
      </c>
      <c r="N338" s="20">
        <v>2</v>
      </c>
      <c r="O338" s="9">
        <v>9.5238095238095233E-2</v>
      </c>
      <c r="P338" s="20">
        <v>2</v>
      </c>
      <c r="Q338" s="9">
        <v>9.5238095238095233E-2</v>
      </c>
    </row>
    <row r="339" spans="4:17" x14ac:dyDescent="0.25">
      <c r="D339" s="8" t="s">
        <v>733</v>
      </c>
      <c r="E339" s="20">
        <v>60</v>
      </c>
      <c r="F339" s="20">
        <v>48</v>
      </c>
      <c r="G339" s="9">
        <v>0.8</v>
      </c>
      <c r="H339" s="20">
        <v>33</v>
      </c>
      <c r="I339" s="9">
        <v>0.6875</v>
      </c>
      <c r="J339" s="20">
        <v>0</v>
      </c>
      <c r="K339" s="9">
        <v>0</v>
      </c>
      <c r="L339" s="20">
        <v>5</v>
      </c>
      <c r="M339" s="9">
        <v>0.10416666666666667</v>
      </c>
      <c r="N339" s="20">
        <v>3</v>
      </c>
      <c r="O339" s="9">
        <v>6.25E-2</v>
      </c>
      <c r="P339" s="20">
        <v>0</v>
      </c>
      <c r="Q339" s="9">
        <v>0</v>
      </c>
    </row>
    <row r="340" spans="4:17" x14ac:dyDescent="0.25">
      <c r="D340" s="8" t="s">
        <v>737</v>
      </c>
      <c r="E340" s="20">
        <v>70</v>
      </c>
      <c r="F340" s="20">
        <v>47</v>
      </c>
      <c r="G340" s="9">
        <v>0.67142857142857137</v>
      </c>
      <c r="H340" s="20">
        <v>34</v>
      </c>
      <c r="I340" s="9">
        <v>0.72340425531914898</v>
      </c>
      <c r="J340" s="20">
        <v>0</v>
      </c>
      <c r="K340" s="9">
        <v>0</v>
      </c>
      <c r="L340" s="20">
        <v>2</v>
      </c>
      <c r="M340" s="9">
        <v>4.2553191489361701E-2</v>
      </c>
      <c r="N340" s="20">
        <v>14</v>
      </c>
      <c r="O340" s="9">
        <v>0.2978723404255319</v>
      </c>
      <c r="P340" s="20">
        <v>1</v>
      </c>
      <c r="Q340" s="9">
        <v>2.1276595744680851E-2</v>
      </c>
    </row>
    <row r="341" spans="4:17" x14ac:dyDescent="0.25">
      <c r="D341" s="8" t="s">
        <v>745</v>
      </c>
      <c r="E341" s="20">
        <v>169</v>
      </c>
      <c r="F341" s="20">
        <v>125</v>
      </c>
      <c r="G341" s="9">
        <v>0.73964497041420119</v>
      </c>
      <c r="H341" s="20">
        <v>90</v>
      </c>
      <c r="I341" s="9">
        <v>0.72</v>
      </c>
      <c r="J341" s="20">
        <v>0</v>
      </c>
      <c r="K341" s="9">
        <v>0</v>
      </c>
      <c r="L341" s="20">
        <v>5</v>
      </c>
      <c r="M341" s="9">
        <v>0.04</v>
      </c>
      <c r="N341" s="20">
        <v>28</v>
      </c>
      <c r="O341" s="9">
        <v>0.224</v>
      </c>
      <c r="P341" s="20">
        <v>5</v>
      </c>
      <c r="Q341" s="9">
        <v>0.04</v>
      </c>
    </row>
    <row r="342" spans="4:17" x14ac:dyDescent="0.25">
      <c r="D342" s="8" t="s">
        <v>746</v>
      </c>
      <c r="E342" s="20">
        <v>49</v>
      </c>
      <c r="F342" s="20">
        <v>42</v>
      </c>
      <c r="G342" s="9">
        <v>0.8571428571428571</v>
      </c>
      <c r="H342" s="20">
        <v>38</v>
      </c>
      <c r="I342" s="9">
        <v>0.90476190476190477</v>
      </c>
      <c r="J342" s="20">
        <v>0</v>
      </c>
      <c r="K342" s="9">
        <v>0</v>
      </c>
      <c r="L342" s="20">
        <v>2</v>
      </c>
      <c r="M342" s="9">
        <v>4.7619047619047616E-2</v>
      </c>
      <c r="N342" s="20">
        <v>4</v>
      </c>
      <c r="O342" s="9">
        <v>9.5238095238095233E-2</v>
      </c>
      <c r="P342" s="20">
        <v>0</v>
      </c>
      <c r="Q342" s="9">
        <v>0</v>
      </c>
    </row>
    <row r="343" spans="4:17" x14ac:dyDescent="0.25">
      <c r="D343" s="7" t="s">
        <v>728</v>
      </c>
      <c r="E343" s="20">
        <v>513</v>
      </c>
      <c r="F343" s="20">
        <v>424</v>
      </c>
      <c r="G343" s="9">
        <v>0.82651072124756331</v>
      </c>
      <c r="H343" s="20">
        <v>343</v>
      </c>
      <c r="I343" s="9">
        <v>0.80896226415094341</v>
      </c>
      <c r="J343" s="20">
        <v>0</v>
      </c>
      <c r="K343" s="9">
        <v>0</v>
      </c>
      <c r="L343" s="20">
        <v>15</v>
      </c>
      <c r="M343" s="9">
        <v>3.5377358490566037E-2</v>
      </c>
      <c r="N343" s="20">
        <v>50</v>
      </c>
      <c r="O343" s="9">
        <v>0.11792452830188679</v>
      </c>
      <c r="P343" s="20">
        <v>7</v>
      </c>
      <c r="Q343" s="9">
        <v>1.6509433962264151E-2</v>
      </c>
    </row>
    <row r="344" spans="4:17" x14ac:dyDescent="0.25">
      <c r="D344" s="8" t="s">
        <v>487</v>
      </c>
      <c r="E344" s="20">
        <v>105</v>
      </c>
      <c r="F344" s="20">
        <v>79</v>
      </c>
      <c r="G344" s="9">
        <v>0.75238095238095237</v>
      </c>
      <c r="H344" s="20">
        <v>72</v>
      </c>
      <c r="I344" s="9">
        <v>0.91139240506329111</v>
      </c>
      <c r="J344" s="20">
        <v>0</v>
      </c>
      <c r="K344" s="9">
        <v>0</v>
      </c>
      <c r="L344" s="20">
        <v>1</v>
      </c>
      <c r="M344" s="9">
        <v>1.2658227848101266E-2</v>
      </c>
      <c r="N344" s="20">
        <v>14</v>
      </c>
      <c r="O344" s="9">
        <v>0.17721518987341772</v>
      </c>
      <c r="P344" s="20">
        <v>5</v>
      </c>
      <c r="Q344" s="9">
        <v>6.3291139240506333E-2</v>
      </c>
    </row>
    <row r="345" spans="4:17" x14ac:dyDescent="0.25">
      <c r="D345" s="8" t="s">
        <v>731</v>
      </c>
      <c r="E345" s="20">
        <v>67</v>
      </c>
      <c r="F345" s="20">
        <v>58</v>
      </c>
      <c r="G345" s="9">
        <v>0.86567164179104472</v>
      </c>
      <c r="H345" s="20">
        <v>45</v>
      </c>
      <c r="I345" s="9">
        <v>0.77586206896551724</v>
      </c>
      <c r="J345" s="20">
        <v>0</v>
      </c>
      <c r="K345" s="9">
        <v>0</v>
      </c>
      <c r="L345" s="20">
        <v>4</v>
      </c>
      <c r="M345" s="9">
        <v>6.8965517241379309E-2</v>
      </c>
      <c r="N345" s="20">
        <v>3</v>
      </c>
      <c r="O345" s="9">
        <v>5.1724137931034482E-2</v>
      </c>
      <c r="P345" s="20">
        <v>0</v>
      </c>
      <c r="Q345" s="9">
        <v>0</v>
      </c>
    </row>
    <row r="346" spans="4:17" x14ac:dyDescent="0.25">
      <c r="D346" s="8" t="s">
        <v>739</v>
      </c>
      <c r="E346" s="20">
        <v>74</v>
      </c>
      <c r="F346" s="20">
        <v>64</v>
      </c>
      <c r="G346" s="9">
        <v>0.86486486486486491</v>
      </c>
      <c r="H346" s="20">
        <v>52</v>
      </c>
      <c r="I346" s="9">
        <v>0.8125</v>
      </c>
      <c r="J346" s="20">
        <v>0</v>
      </c>
      <c r="K346" s="9">
        <v>0</v>
      </c>
      <c r="L346" s="20">
        <v>4</v>
      </c>
      <c r="M346" s="9">
        <v>6.25E-2</v>
      </c>
      <c r="N346" s="20">
        <v>3</v>
      </c>
      <c r="O346" s="9">
        <v>4.6875E-2</v>
      </c>
      <c r="P346" s="20">
        <v>1</v>
      </c>
      <c r="Q346" s="9">
        <v>1.5625E-2</v>
      </c>
    </row>
    <row r="347" spans="4:17" x14ac:dyDescent="0.25">
      <c r="D347" s="8" t="s">
        <v>740</v>
      </c>
      <c r="E347" s="20">
        <v>98</v>
      </c>
      <c r="F347" s="20">
        <v>81</v>
      </c>
      <c r="G347" s="9">
        <v>0.82653061224489799</v>
      </c>
      <c r="H347" s="20">
        <v>61</v>
      </c>
      <c r="I347" s="9">
        <v>0.75308641975308643</v>
      </c>
      <c r="J347" s="20">
        <v>0</v>
      </c>
      <c r="K347" s="9">
        <v>0</v>
      </c>
      <c r="L347" s="20">
        <v>2</v>
      </c>
      <c r="M347" s="9">
        <v>2.4691358024691357E-2</v>
      </c>
      <c r="N347" s="20">
        <v>11</v>
      </c>
      <c r="O347" s="9">
        <v>0.13580246913580246</v>
      </c>
      <c r="P347" s="20">
        <v>0</v>
      </c>
      <c r="Q347" s="9">
        <v>0</v>
      </c>
    </row>
    <row r="348" spans="4:17" x14ac:dyDescent="0.25">
      <c r="D348" s="8" t="s">
        <v>742</v>
      </c>
      <c r="E348" s="20">
        <v>169</v>
      </c>
      <c r="F348" s="20">
        <v>142</v>
      </c>
      <c r="G348" s="9">
        <v>0.84023668639053251</v>
      </c>
      <c r="H348" s="20">
        <v>113</v>
      </c>
      <c r="I348" s="9">
        <v>0.79577464788732399</v>
      </c>
      <c r="J348" s="20">
        <v>0</v>
      </c>
      <c r="K348" s="9">
        <v>0</v>
      </c>
      <c r="L348" s="20">
        <v>4</v>
      </c>
      <c r="M348" s="9">
        <v>2.8169014084507043E-2</v>
      </c>
      <c r="N348" s="20">
        <v>19</v>
      </c>
      <c r="O348" s="9">
        <v>0.13380281690140844</v>
      </c>
      <c r="P348" s="20">
        <v>1</v>
      </c>
      <c r="Q348" s="9">
        <v>7.0422535211267607E-3</v>
      </c>
    </row>
    <row r="349" spans="4:17" x14ac:dyDescent="0.25">
      <c r="D349" s="6" t="s">
        <v>208</v>
      </c>
      <c r="E349" s="20">
        <v>31176</v>
      </c>
      <c r="F349" s="20">
        <v>25904</v>
      </c>
      <c r="G349" s="9">
        <v>0.83089556068770853</v>
      </c>
      <c r="H349" s="20">
        <v>20750</v>
      </c>
      <c r="I349" s="9">
        <v>0.80103458925262505</v>
      </c>
      <c r="J349" s="20">
        <v>1</v>
      </c>
      <c r="K349" s="9">
        <v>3.8604076590487958E-5</v>
      </c>
      <c r="L349" s="20">
        <v>1455</v>
      </c>
      <c r="M349" s="9">
        <v>5.6168931439159978E-2</v>
      </c>
      <c r="N349" s="20">
        <v>2093</v>
      </c>
      <c r="O349" s="9">
        <v>8.0798332303891288E-2</v>
      </c>
      <c r="P349" s="20">
        <v>646</v>
      </c>
      <c r="Q349" s="9">
        <v>2.4938233477455218E-2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9DCCAD-C667-4CF8-8C8D-53A237D06D6E}">
  <dimension ref="B1:Q349"/>
  <sheetViews>
    <sheetView showGridLines="0" zoomScale="90" zoomScaleNormal="90" workbookViewId="0">
      <pane xSplit="3" ySplit="3" topLeftCell="D4" activePane="bottomRight" state="frozen"/>
      <selection pane="topRight" activeCell="E24" sqref="E24"/>
      <selection pane="bottomLeft" activeCell="E24" sqref="E2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1.7109375" customWidth="1"/>
    <col min="8" max="8" width="17.5703125" customWidth="1"/>
    <col min="9" max="9" width="11" customWidth="1"/>
    <col min="10" max="10" width="16.85546875" customWidth="1"/>
    <col min="11" max="11" width="14.7109375" customWidth="1"/>
    <col min="12" max="12" width="14.140625" customWidth="1"/>
    <col min="13" max="13" width="14.7109375" customWidth="1"/>
    <col min="14" max="14" width="15.42578125" customWidth="1"/>
    <col min="15" max="15" width="14.7109375" customWidth="1"/>
    <col min="16" max="16" width="11.5703125" customWidth="1"/>
    <col min="17" max="17" width="12.85546875" customWidth="1"/>
  </cols>
  <sheetData>
    <row r="1" spans="2:4" ht="26.25" x14ac:dyDescent="0.4">
      <c r="B1" s="2" t="s">
        <v>181</v>
      </c>
      <c r="D1" s="4" t="s">
        <v>182</v>
      </c>
    </row>
    <row r="2" spans="2:4" ht="18.75" x14ac:dyDescent="0.3">
      <c r="B2" s="3">
        <f>MAX(data[[#All],[Rel_D]])</f>
        <v>44606</v>
      </c>
    </row>
    <row r="3" spans="2:4" ht="32.25" customHeight="1" x14ac:dyDescent="0.25"/>
    <row r="21" spans="4:17" ht="45" x14ac:dyDescent="0.25">
      <c r="D21" s="10"/>
      <c r="E21" s="11" t="s">
        <v>224</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01.1 Housebound immunosuppressed patients",$D$23)</f>
        <v>850</v>
      </c>
      <c r="F22" s="15">
        <f>GETPIVOTDATA("Sum of 01.1f Second Vaccination",$D$23)</f>
        <v>748</v>
      </c>
      <c r="G22" s="16">
        <f>GETPIVOTDATA("Sum of 01.1f%",$D$23)</f>
        <v>0.88</v>
      </c>
      <c r="H22" s="15">
        <f>GETPIVOTDATA("Sum of 01.1a Vaccinated (Booster)",$D$23)</f>
        <v>647</v>
      </c>
      <c r="I22" s="16">
        <f>GETPIVOTDATA("Sum of 01.1a%",$D$23)</f>
        <v>0.86497326203208558</v>
      </c>
      <c r="J22" s="15">
        <f>GETPIVOTDATA("Sum of 01.1b Contraindicated (inc allergies, exclu vaccinated)",$D$23)</f>
        <v>0</v>
      </c>
      <c r="K22" s="16">
        <f>GETPIVOTDATA("Sum of 01.1b%",$D$23)</f>
        <v>0</v>
      </c>
      <c r="L22" s="15">
        <f>GETPIVOTDATA("Sum of 01.1c Declined (excl vaccinated or contraindicated)",$D$23)</f>
        <v>43</v>
      </c>
      <c r="M22" s="16">
        <f>GETPIVOTDATA("Sum of 01.1c%",$D$23)</f>
        <v>5.7486631016042782E-2</v>
      </c>
      <c r="N22" s="15">
        <f>GETPIVOTDATA("Sum of 01.1d Invited no outcome (excl vac, contr, decl)",$D$23)</f>
        <v>18</v>
      </c>
      <c r="O22" s="16">
        <f>GETPIVOTDATA("Sum of 01.1d%",$D$23)</f>
        <v>2.4064171122994651E-2</v>
      </c>
      <c r="P22" s="15">
        <f>GETPIVOTDATA("Sum of 01.1e No contact coded [CALL]",$D$23)</f>
        <v>3</v>
      </c>
      <c r="Q22" s="16">
        <f>GETPIVOTDATA("Sum of 01.1e%",$D$23)</f>
        <v>4.0106951871657758E-3</v>
      </c>
    </row>
    <row r="23" spans="4:17" hidden="1" x14ac:dyDescent="0.25">
      <c r="D23" s="5" t="s">
        <v>194</v>
      </c>
      <c r="E23" t="s">
        <v>225</v>
      </c>
      <c r="F23" t="s">
        <v>226</v>
      </c>
      <c r="G23" t="s">
        <v>227</v>
      </c>
      <c r="H23" t="s">
        <v>228</v>
      </c>
      <c r="I23" t="s">
        <v>229</v>
      </c>
      <c r="J23" t="s">
        <v>230</v>
      </c>
      <c r="K23" t="s">
        <v>231</v>
      </c>
      <c r="L23" t="s">
        <v>232</v>
      </c>
      <c r="M23" t="s">
        <v>233</v>
      </c>
      <c r="N23" t="s">
        <v>234</v>
      </c>
      <c r="O23" t="s">
        <v>235</v>
      </c>
      <c r="P23" t="s">
        <v>236</v>
      </c>
      <c r="Q23" t="s">
        <v>237</v>
      </c>
    </row>
    <row r="24" spans="4:17" x14ac:dyDescent="0.25">
      <c r="D24" s="6" t="s">
        <v>434</v>
      </c>
      <c r="E24" s="20">
        <v>75</v>
      </c>
      <c r="F24" s="20">
        <v>66</v>
      </c>
      <c r="G24" s="9">
        <v>0.88</v>
      </c>
      <c r="H24" s="20">
        <v>52</v>
      </c>
      <c r="I24" s="9">
        <v>0.78787878787878785</v>
      </c>
      <c r="J24" s="20">
        <v>0</v>
      </c>
      <c r="K24" s="9">
        <v>0</v>
      </c>
      <c r="L24" s="20">
        <v>3</v>
      </c>
      <c r="M24" s="9">
        <v>4.5454545454545456E-2</v>
      </c>
      <c r="N24" s="20">
        <v>1</v>
      </c>
      <c r="O24" s="9">
        <v>1.5151515151515152E-2</v>
      </c>
      <c r="P24" s="20">
        <v>2</v>
      </c>
      <c r="Q24" s="9">
        <v>3.0303030303030304E-2</v>
      </c>
    </row>
    <row r="25" spans="4:17" x14ac:dyDescent="0.25">
      <c r="D25" s="7" t="s">
        <v>447</v>
      </c>
      <c r="E25" s="20">
        <v>23</v>
      </c>
      <c r="F25" s="20">
        <v>21</v>
      </c>
      <c r="G25" s="9">
        <v>0.91304347826086951</v>
      </c>
      <c r="H25" s="20">
        <v>17</v>
      </c>
      <c r="I25" s="9">
        <v>0.80952380952380953</v>
      </c>
      <c r="J25" s="20">
        <v>0</v>
      </c>
      <c r="K25" s="9">
        <v>0</v>
      </c>
      <c r="L25" s="20">
        <v>0</v>
      </c>
      <c r="M25" s="9">
        <v>0</v>
      </c>
      <c r="N25" s="20">
        <v>0</v>
      </c>
      <c r="O25" s="9">
        <v>0</v>
      </c>
      <c r="P25" s="20">
        <v>1</v>
      </c>
      <c r="Q25" s="9">
        <v>4.7619047619047616E-2</v>
      </c>
    </row>
    <row r="26" spans="4:17" x14ac:dyDescent="0.25">
      <c r="D26" s="8" t="s">
        <v>515</v>
      </c>
      <c r="E26" s="20">
        <v>2</v>
      </c>
      <c r="F26" s="20">
        <v>2</v>
      </c>
      <c r="G26" s="9">
        <v>1</v>
      </c>
      <c r="H26" s="20">
        <v>2</v>
      </c>
      <c r="I26" s="9">
        <v>1</v>
      </c>
      <c r="J26" s="20">
        <v>0</v>
      </c>
      <c r="K26" s="9">
        <v>0</v>
      </c>
      <c r="L26" s="20">
        <v>0</v>
      </c>
      <c r="M26" s="9">
        <v>0</v>
      </c>
      <c r="N26" s="20">
        <v>0</v>
      </c>
      <c r="O26" s="9">
        <v>0</v>
      </c>
      <c r="P26" s="20">
        <v>0</v>
      </c>
      <c r="Q26" s="9">
        <v>0</v>
      </c>
    </row>
    <row r="27" spans="4:17" x14ac:dyDescent="0.25">
      <c r="D27" s="8" t="s">
        <v>529</v>
      </c>
      <c r="E27" s="20">
        <v>7</v>
      </c>
      <c r="F27" s="20">
        <v>6</v>
      </c>
      <c r="G27" s="9">
        <v>0.8571428571428571</v>
      </c>
      <c r="H27" s="20">
        <v>5</v>
      </c>
      <c r="I27" s="9">
        <v>0.83333333333333337</v>
      </c>
      <c r="J27" s="20">
        <v>0</v>
      </c>
      <c r="K27" s="9">
        <v>0</v>
      </c>
      <c r="L27" s="20">
        <v>0</v>
      </c>
      <c r="M27" s="9">
        <v>0</v>
      </c>
      <c r="N27" s="20">
        <v>0</v>
      </c>
      <c r="O27" s="9">
        <v>0</v>
      </c>
      <c r="P27" s="20">
        <v>0</v>
      </c>
      <c r="Q27" s="9">
        <v>0</v>
      </c>
    </row>
    <row r="28" spans="4:17" x14ac:dyDescent="0.25">
      <c r="D28" s="8" t="s">
        <v>448</v>
      </c>
      <c r="E28" s="20">
        <v>14</v>
      </c>
      <c r="F28" s="20">
        <v>13</v>
      </c>
      <c r="G28" s="9">
        <v>0.9285714285714286</v>
      </c>
      <c r="H28" s="20">
        <v>10</v>
      </c>
      <c r="I28" s="9">
        <v>0.76923076923076927</v>
      </c>
      <c r="J28" s="20">
        <v>0</v>
      </c>
      <c r="K28" s="9">
        <v>0</v>
      </c>
      <c r="L28" s="20">
        <v>0</v>
      </c>
      <c r="M28" s="9">
        <v>0</v>
      </c>
      <c r="N28" s="20">
        <v>0</v>
      </c>
      <c r="O28" s="9">
        <v>0</v>
      </c>
      <c r="P28" s="20">
        <v>1</v>
      </c>
      <c r="Q28" s="9">
        <v>7.6923076923076927E-2</v>
      </c>
    </row>
    <row r="29" spans="4:17" x14ac:dyDescent="0.25">
      <c r="D29" s="7" t="s">
        <v>444</v>
      </c>
      <c r="E29" s="20">
        <v>5</v>
      </c>
      <c r="F29" s="20">
        <v>5</v>
      </c>
      <c r="G29" s="9">
        <v>1</v>
      </c>
      <c r="H29" s="20">
        <v>4</v>
      </c>
      <c r="I29" s="9">
        <v>0.8</v>
      </c>
      <c r="J29" s="20">
        <v>0</v>
      </c>
      <c r="K29" s="9">
        <v>0</v>
      </c>
      <c r="L29" s="20">
        <v>0</v>
      </c>
      <c r="M29" s="9">
        <v>0</v>
      </c>
      <c r="N29" s="20">
        <v>0</v>
      </c>
      <c r="O29" s="9">
        <v>0</v>
      </c>
      <c r="P29" s="20">
        <v>0</v>
      </c>
      <c r="Q29" s="9">
        <v>0</v>
      </c>
    </row>
    <row r="30" spans="4:17" x14ac:dyDescent="0.25">
      <c r="D30" s="8" t="s">
        <v>516</v>
      </c>
      <c r="E30" s="20">
        <v>0</v>
      </c>
      <c r="F30" s="20">
        <v>0</v>
      </c>
      <c r="G30" s="9">
        <v>0</v>
      </c>
      <c r="H30" s="20">
        <v>0</v>
      </c>
      <c r="I30" s="9">
        <v>0</v>
      </c>
      <c r="J30" s="20">
        <v>0</v>
      </c>
      <c r="K30" s="9">
        <v>0</v>
      </c>
      <c r="L30" s="20">
        <v>0</v>
      </c>
      <c r="M30" s="9">
        <v>0</v>
      </c>
      <c r="N30" s="20">
        <v>0</v>
      </c>
      <c r="O30" s="9">
        <v>0</v>
      </c>
      <c r="P30" s="20">
        <v>0</v>
      </c>
      <c r="Q30" s="9">
        <v>0</v>
      </c>
    </row>
    <row r="31" spans="4:17" x14ac:dyDescent="0.25">
      <c r="D31" s="8" t="s">
        <v>517</v>
      </c>
      <c r="E31" s="20">
        <v>1</v>
      </c>
      <c r="F31" s="20">
        <v>1</v>
      </c>
      <c r="G31" s="9">
        <v>1</v>
      </c>
      <c r="H31" s="20">
        <v>1</v>
      </c>
      <c r="I31" s="9">
        <v>1</v>
      </c>
      <c r="J31" s="20">
        <v>0</v>
      </c>
      <c r="K31" s="9">
        <v>0</v>
      </c>
      <c r="L31" s="20">
        <v>0</v>
      </c>
      <c r="M31" s="9">
        <v>0</v>
      </c>
      <c r="N31" s="20">
        <v>0</v>
      </c>
      <c r="O31" s="9">
        <v>0</v>
      </c>
      <c r="P31" s="20">
        <v>0</v>
      </c>
      <c r="Q31" s="9">
        <v>0</v>
      </c>
    </row>
    <row r="32" spans="4:17" x14ac:dyDescent="0.25">
      <c r="D32" s="8" t="s">
        <v>524</v>
      </c>
      <c r="E32" s="20">
        <v>1</v>
      </c>
      <c r="F32" s="20">
        <v>1</v>
      </c>
      <c r="G32" s="9">
        <v>1</v>
      </c>
      <c r="H32" s="20">
        <v>1</v>
      </c>
      <c r="I32" s="9">
        <v>1</v>
      </c>
      <c r="J32" s="20">
        <v>0</v>
      </c>
      <c r="K32" s="9">
        <v>0</v>
      </c>
      <c r="L32" s="20">
        <v>0</v>
      </c>
      <c r="M32" s="9">
        <v>0</v>
      </c>
      <c r="N32" s="20">
        <v>0</v>
      </c>
      <c r="O32" s="9">
        <v>0</v>
      </c>
      <c r="P32" s="20">
        <v>0</v>
      </c>
      <c r="Q32" s="9">
        <v>0</v>
      </c>
    </row>
    <row r="33" spans="4:17" x14ac:dyDescent="0.25">
      <c r="D33" s="8" t="s">
        <v>445</v>
      </c>
      <c r="E33" s="20">
        <v>3</v>
      </c>
      <c r="F33" s="20">
        <v>3</v>
      </c>
      <c r="G33" s="9">
        <v>1</v>
      </c>
      <c r="H33" s="20">
        <v>2</v>
      </c>
      <c r="I33" s="9">
        <v>0.66666666666666663</v>
      </c>
      <c r="J33" s="20">
        <v>0</v>
      </c>
      <c r="K33" s="9">
        <v>0</v>
      </c>
      <c r="L33" s="20">
        <v>0</v>
      </c>
      <c r="M33" s="9">
        <v>0</v>
      </c>
      <c r="N33" s="20">
        <v>0</v>
      </c>
      <c r="O33" s="9">
        <v>0</v>
      </c>
      <c r="P33" s="20">
        <v>0</v>
      </c>
      <c r="Q33" s="9">
        <v>0</v>
      </c>
    </row>
    <row r="34" spans="4:17" x14ac:dyDescent="0.25">
      <c r="D34" s="7" t="s">
        <v>437</v>
      </c>
      <c r="E34" s="20">
        <v>15</v>
      </c>
      <c r="F34" s="20">
        <v>15</v>
      </c>
      <c r="G34" s="9">
        <v>1</v>
      </c>
      <c r="H34" s="20">
        <v>12</v>
      </c>
      <c r="I34" s="9">
        <v>0.8</v>
      </c>
      <c r="J34" s="20">
        <v>0</v>
      </c>
      <c r="K34" s="9">
        <v>0</v>
      </c>
      <c r="L34" s="20">
        <v>0</v>
      </c>
      <c r="M34" s="9">
        <v>0</v>
      </c>
      <c r="N34" s="20">
        <v>0</v>
      </c>
      <c r="O34" s="9">
        <v>0</v>
      </c>
      <c r="P34" s="20">
        <v>0</v>
      </c>
      <c r="Q34" s="9">
        <v>0</v>
      </c>
    </row>
    <row r="35" spans="4:17" x14ac:dyDescent="0.25">
      <c r="D35" s="8" t="s">
        <v>438</v>
      </c>
      <c r="E35" s="20">
        <v>4</v>
      </c>
      <c r="F35" s="20">
        <v>4</v>
      </c>
      <c r="G35" s="9">
        <v>1</v>
      </c>
      <c r="H35" s="20">
        <v>4</v>
      </c>
      <c r="I35" s="9">
        <v>1</v>
      </c>
      <c r="J35" s="20">
        <v>0</v>
      </c>
      <c r="K35" s="9">
        <v>0</v>
      </c>
      <c r="L35" s="20">
        <v>0</v>
      </c>
      <c r="M35" s="9">
        <v>0</v>
      </c>
      <c r="N35" s="20">
        <v>0</v>
      </c>
      <c r="O35" s="9">
        <v>0</v>
      </c>
      <c r="P35" s="20">
        <v>0</v>
      </c>
      <c r="Q35" s="9">
        <v>0</v>
      </c>
    </row>
    <row r="36" spans="4:17" x14ac:dyDescent="0.25">
      <c r="D36" s="8" t="s">
        <v>520</v>
      </c>
      <c r="E36" s="20">
        <v>0</v>
      </c>
      <c r="F36" s="20">
        <v>0</v>
      </c>
      <c r="G36" s="9">
        <v>0</v>
      </c>
      <c r="H36" s="20">
        <v>0</v>
      </c>
      <c r="I36" s="9">
        <v>0</v>
      </c>
      <c r="J36" s="20">
        <v>0</v>
      </c>
      <c r="K36" s="9">
        <v>0</v>
      </c>
      <c r="L36" s="20">
        <v>0</v>
      </c>
      <c r="M36" s="9">
        <v>0</v>
      </c>
      <c r="N36" s="20">
        <v>0</v>
      </c>
      <c r="O36" s="9">
        <v>0</v>
      </c>
      <c r="P36" s="20">
        <v>0</v>
      </c>
      <c r="Q36" s="9">
        <v>0</v>
      </c>
    </row>
    <row r="37" spans="4:17" x14ac:dyDescent="0.25">
      <c r="D37" s="8" t="s">
        <v>525</v>
      </c>
      <c r="E37" s="20">
        <v>1</v>
      </c>
      <c r="F37" s="20">
        <v>1</v>
      </c>
      <c r="G37" s="9">
        <v>1</v>
      </c>
      <c r="H37" s="20">
        <v>1</v>
      </c>
      <c r="I37" s="9">
        <v>1</v>
      </c>
      <c r="J37" s="20">
        <v>0</v>
      </c>
      <c r="K37" s="9">
        <v>0</v>
      </c>
      <c r="L37" s="20">
        <v>0</v>
      </c>
      <c r="M37" s="9">
        <v>0</v>
      </c>
      <c r="N37" s="20">
        <v>0</v>
      </c>
      <c r="O37" s="9">
        <v>0</v>
      </c>
      <c r="P37" s="20">
        <v>0</v>
      </c>
      <c r="Q37" s="9">
        <v>0</v>
      </c>
    </row>
    <row r="38" spans="4:17" x14ac:dyDescent="0.25">
      <c r="D38" s="8" t="s">
        <v>526</v>
      </c>
      <c r="E38" s="20">
        <v>2</v>
      </c>
      <c r="F38" s="20">
        <v>2</v>
      </c>
      <c r="G38" s="9">
        <v>1</v>
      </c>
      <c r="H38" s="20">
        <v>2</v>
      </c>
      <c r="I38" s="9">
        <v>1</v>
      </c>
      <c r="J38" s="20">
        <v>0</v>
      </c>
      <c r="K38" s="9">
        <v>0</v>
      </c>
      <c r="L38" s="20">
        <v>0</v>
      </c>
      <c r="M38" s="9">
        <v>0</v>
      </c>
      <c r="N38" s="20">
        <v>0</v>
      </c>
      <c r="O38" s="9">
        <v>0</v>
      </c>
      <c r="P38" s="20">
        <v>0</v>
      </c>
      <c r="Q38" s="9">
        <v>0</v>
      </c>
    </row>
    <row r="39" spans="4:17" x14ac:dyDescent="0.25">
      <c r="D39" s="8" t="s">
        <v>530</v>
      </c>
      <c r="E39" s="20">
        <v>2</v>
      </c>
      <c r="F39" s="20">
        <v>2</v>
      </c>
      <c r="G39" s="9">
        <v>1</v>
      </c>
      <c r="H39" s="20">
        <v>1</v>
      </c>
      <c r="I39" s="9">
        <v>0.5</v>
      </c>
      <c r="J39" s="20">
        <v>0</v>
      </c>
      <c r="K39" s="9">
        <v>0</v>
      </c>
      <c r="L39" s="20">
        <v>0</v>
      </c>
      <c r="M39" s="9">
        <v>0</v>
      </c>
      <c r="N39" s="20">
        <v>0</v>
      </c>
      <c r="O39" s="9">
        <v>0</v>
      </c>
      <c r="P39" s="20">
        <v>0</v>
      </c>
      <c r="Q39" s="9">
        <v>0</v>
      </c>
    </row>
    <row r="40" spans="4:17" x14ac:dyDescent="0.25">
      <c r="D40" s="8" t="s">
        <v>532</v>
      </c>
      <c r="E40" s="20">
        <v>5</v>
      </c>
      <c r="F40" s="20">
        <v>5</v>
      </c>
      <c r="G40" s="9">
        <v>1</v>
      </c>
      <c r="H40" s="20">
        <v>4</v>
      </c>
      <c r="I40" s="9">
        <v>0.8</v>
      </c>
      <c r="J40" s="20">
        <v>0</v>
      </c>
      <c r="K40" s="9">
        <v>0</v>
      </c>
      <c r="L40" s="20">
        <v>0</v>
      </c>
      <c r="M40" s="9">
        <v>0</v>
      </c>
      <c r="N40" s="20">
        <v>0</v>
      </c>
      <c r="O40" s="9">
        <v>0</v>
      </c>
      <c r="P40" s="20">
        <v>0</v>
      </c>
      <c r="Q40" s="9">
        <v>0</v>
      </c>
    </row>
    <row r="41" spans="4:17" x14ac:dyDescent="0.25">
      <c r="D41" s="8" t="s">
        <v>534</v>
      </c>
      <c r="E41" s="20">
        <v>1</v>
      </c>
      <c r="F41" s="20">
        <v>1</v>
      </c>
      <c r="G41" s="9">
        <v>1</v>
      </c>
      <c r="H41" s="20">
        <v>0</v>
      </c>
      <c r="I41" s="9">
        <v>0</v>
      </c>
      <c r="J41" s="20">
        <v>0</v>
      </c>
      <c r="K41" s="9">
        <v>0</v>
      </c>
      <c r="L41" s="20">
        <v>0</v>
      </c>
      <c r="M41" s="9">
        <v>0</v>
      </c>
      <c r="N41" s="20">
        <v>0</v>
      </c>
      <c r="O41" s="9">
        <v>0</v>
      </c>
      <c r="P41" s="20">
        <v>0</v>
      </c>
      <c r="Q41" s="9">
        <v>0</v>
      </c>
    </row>
    <row r="42" spans="4:17" x14ac:dyDescent="0.25">
      <c r="D42" s="7" t="s">
        <v>442</v>
      </c>
      <c r="E42" s="20">
        <v>14</v>
      </c>
      <c r="F42" s="20">
        <v>10</v>
      </c>
      <c r="G42" s="9">
        <v>0.7142857142857143</v>
      </c>
      <c r="H42" s="20">
        <v>6</v>
      </c>
      <c r="I42" s="9">
        <v>0.6</v>
      </c>
      <c r="J42" s="20">
        <v>0</v>
      </c>
      <c r="K42" s="9">
        <v>0</v>
      </c>
      <c r="L42" s="20">
        <v>1</v>
      </c>
      <c r="M42" s="9">
        <v>0.1</v>
      </c>
      <c r="N42" s="20">
        <v>1</v>
      </c>
      <c r="O42" s="9">
        <v>0.1</v>
      </c>
      <c r="P42" s="20">
        <v>1</v>
      </c>
      <c r="Q42" s="9">
        <v>0.1</v>
      </c>
    </row>
    <row r="43" spans="4:17" x14ac:dyDescent="0.25">
      <c r="D43" s="8" t="s">
        <v>519</v>
      </c>
      <c r="E43" s="20">
        <v>0</v>
      </c>
      <c r="F43" s="20">
        <v>0</v>
      </c>
      <c r="G43" s="9">
        <v>0</v>
      </c>
      <c r="H43" s="20">
        <v>0</v>
      </c>
      <c r="I43" s="9">
        <v>0</v>
      </c>
      <c r="J43" s="20">
        <v>0</v>
      </c>
      <c r="K43" s="9">
        <v>0</v>
      </c>
      <c r="L43" s="20">
        <v>0</v>
      </c>
      <c r="M43" s="9">
        <v>0</v>
      </c>
      <c r="N43" s="20">
        <v>0</v>
      </c>
      <c r="O43" s="9">
        <v>0</v>
      </c>
      <c r="P43" s="20">
        <v>0</v>
      </c>
      <c r="Q43" s="9">
        <v>0</v>
      </c>
    </row>
    <row r="44" spans="4:17" x14ac:dyDescent="0.25">
      <c r="D44" s="8" t="s">
        <v>521</v>
      </c>
      <c r="E44" s="20">
        <v>1</v>
      </c>
      <c r="F44" s="20">
        <v>0</v>
      </c>
      <c r="G44" s="9">
        <v>0</v>
      </c>
      <c r="H44" s="20">
        <v>0</v>
      </c>
      <c r="I44" s="9">
        <v>0</v>
      </c>
      <c r="J44" s="20">
        <v>0</v>
      </c>
      <c r="K44" s="9">
        <v>0</v>
      </c>
      <c r="L44" s="20">
        <v>1</v>
      </c>
      <c r="M44" s="9">
        <v>0</v>
      </c>
      <c r="N44" s="20">
        <v>0</v>
      </c>
      <c r="O44" s="9">
        <v>0</v>
      </c>
      <c r="P44" s="20">
        <v>0</v>
      </c>
      <c r="Q44" s="9">
        <v>0</v>
      </c>
    </row>
    <row r="45" spans="4:17" x14ac:dyDescent="0.25">
      <c r="D45" s="8" t="s">
        <v>522</v>
      </c>
      <c r="E45" s="20">
        <v>5</v>
      </c>
      <c r="F45" s="20">
        <v>4</v>
      </c>
      <c r="G45" s="9">
        <v>0.8</v>
      </c>
      <c r="H45" s="20">
        <v>3</v>
      </c>
      <c r="I45" s="9">
        <v>0.75</v>
      </c>
      <c r="J45" s="20">
        <v>0</v>
      </c>
      <c r="K45" s="9">
        <v>0</v>
      </c>
      <c r="L45" s="20">
        <v>0</v>
      </c>
      <c r="M45" s="9">
        <v>0</v>
      </c>
      <c r="N45" s="20">
        <v>0</v>
      </c>
      <c r="O45" s="9">
        <v>0</v>
      </c>
      <c r="P45" s="20">
        <v>0</v>
      </c>
      <c r="Q45" s="9">
        <v>0</v>
      </c>
    </row>
    <row r="46" spans="4:17" x14ac:dyDescent="0.25">
      <c r="D46" s="8" t="s">
        <v>523</v>
      </c>
      <c r="E46" s="20">
        <v>0</v>
      </c>
      <c r="F46" s="20">
        <v>0</v>
      </c>
      <c r="G46" s="9">
        <v>0</v>
      </c>
      <c r="H46" s="20">
        <v>0</v>
      </c>
      <c r="I46" s="9">
        <v>0</v>
      </c>
      <c r="J46" s="20">
        <v>0</v>
      </c>
      <c r="K46" s="9">
        <v>0</v>
      </c>
      <c r="L46" s="20">
        <v>0</v>
      </c>
      <c r="M46" s="9">
        <v>0</v>
      </c>
      <c r="N46" s="20">
        <v>0</v>
      </c>
      <c r="O46" s="9">
        <v>0</v>
      </c>
      <c r="P46" s="20">
        <v>0</v>
      </c>
      <c r="Q46" s="9">
        <v>0</v>
      </c>
    </row>
    <row r="47" spans="4:17" x14ac:dyDescent="0.25">
      <c r="D47" s="8" t="s">
        <v>527</v>
      </c>
      <c r="E47" s="20">
        <v>3</v>
      </c>
      <c r="F47" s="20">
        <v>2</v>
      </c>
      <c r="G47" s="9">
        <v>0.66666666666666663</v>
      </c>
      <c r="H47" s="20">
        <v>1</v>
      </c>
      <c r="I47" s="9">
        <v>0.5</v>
      </c>
      <c r="J47" s="20">
        <v>0</v>
      </c>
      <c r="K47" s="9">
        <v>0</v>
      </c>
      <c r="L47" s="20">
        <v>0</v>
      </c>
      <c r="M47" s="9">
        <v>0</v>
      </c>
      <c r="N47" s="20">
        <v>1</v>
      </c>
      <c r="O47" s="9">
        <v>0.5</v>
      </c>
      <c r="P47" s="20">
        <v>0</v>
      </c>
      <c r="Q47" s="9">
        <v>0</v>
      </c>
    </row>
    <row r="48" spans="4:17" x14ac:dyDescent="0.25">
      <c r="D48" s="8" t="s">
        <v>528</v>
      </c>
      <c r="E48" s="20">
        <v>1</v>
      </c>
      <c r="F48" s="20">
        <v>1</v>
      </c>
      <c r="G48" s="9">
        <v>1</v>
      </c>
      <c r="H48" s="20">
        <v>0</v>
      </c>
      <c r="I48" s="9">
        <v>0</v>
      </c>
      <c r="J48" s="20">
        <v>0</v>
      </c>
      <c r="K48" s="9">
        <v>0</v>
      </c>
      <c r="L48" s="20">
        <v>0</v>
      </c>
      <c r="M48" s="9">
        <v>0</v>
      </c>
      <c r="N48" s="20">
        <v>0</v>
      </c>
      <c r="O48" s="9">
        <v>0</v>
      </c>
      <c r="P48" s="20">
        <v>0</v>
      </c>
      <c r="Q48" s="9">
        <v>0</v>
      </c>
    </row>
    <row r="49" spans="4:17" x14ac:dyDescent="0.25">
      <c r="D49" s="8" t="s">
        <v>443</v>
      </c>
      <c r="E49" s="20">
        <v>0</v>
      </c>
      <c r="F49" s="20">
        <v>0</v>
      </c>
      <c r="G49" s="9">
        <v>0</v>
      </c>
      <c r="H49" s="20">
        <v>0</v>
      </c>
      <c r="I49" s="9">
        <v>0</v>
      </c>
      <c r="J49" s="20">
        <v>0</v>
      </c>
      <c r="K49" s="9">
        <v>0</v>
      </c>
      <c r="L49" s="20">
        <v>0</v>
      </c>
      <c r="M49" s="9">
        <v>0</v>
      </c>
      <c r="N49" s="20">
        <v>0</v>
      </c>
      <c r="O49" s="9">
        <v>0</v>
      </c>
      <c r="P49" s="20">
        <v>0</v>
      </c>
      <c r="Q49" s="9">
        <v>0</v>
      </c>
    </row>
    <row r="50" spans="4:17" x14ac:dyDescent="0.25">
      <c r="D50" s="8" t="s">
        <v>533</v>
      </c>
      <c r="E50" s="20">
        <v>0</v>
      </c>
      <c r="F50" s="20">
        <v>0</v>
      </c>
      <c r="G50" s="9">
        <v>0</v>
      </c>
      <c r="H50" s="20">
        <v>0</v>
      </c>
      <c r="I50" s="9">
        <v>0</v>
      </c>
      <c r="J50" s="20">
        <v>0</v>
      </c>
      <c r="K50" s="9">
        <v>0</v>
      </c>
      <c r="L50" s="20">
        <v>0</v>
      </c>
      <c r="M50" s="9">
        <v>0</v>
      </c>
      <c r="N50" s="20">
        <v>0</v>
      </c>
      <c r="O50" s="9">
        <v>0</v>
      </c>
      <c r="P50" s="20">
        <v>0</v>
      </c>
      <c r="Q50" s="9">
        <v>0</v>
      </c>
    </row>
    <row r="51" spans="4:17" x14ac:dyDescent="0.25">
      <c r="D51" s="8" t="s">
        <v>536</v>
      </c>
      <c r="E51" s="20">
        <v>4</v>
      </c>
      <c r="F51" s="20">
        <v>3</v>
      </c>
      <c r="G51" s="9">
        <v>0.75</v>
      </c>
      <c r="H51" s="20">
        <v>2</v>
      </c>
      <c r="I51" s="9">
        <v>0.66666666666666663</v>
      </c>
      <c r="J51" s="20">
        <v>0</v>
      </c>
      <c r="K51" s="9">
        <v>0</v>
      </c>
      <c r="L51" s="20">
        <v>0</v>
      </c>
      <c r="M51" s="9">
        <v>0</v>
      </c>
      <c r="N51" s="20">
        <v>0</v>
      </c>
      <c r="O51" s="9">
        <v>0</v>
      </c>
      <c r="P51" s="20">
        <v>1</v>
      </c>
      <c r="Q51" s="9">
        <v>0.33333333333333331</v>
      </c>
    </row>
    <row r="52" spans="4:17" x14ac:dyDescent="0.25">
      <c r="D52" s="7" t="s">
        <v>435</v>
      </c>
      <c r="E52" s="20">
        <v>6</v>
      </c>
      <c r="F52" s="20">
        <v>6</v>
      </c>
      <c r="G52" s="9">
        <v>1</v>
      </c>
      <c r="H52" s="20">
        <v>5</v>
      </c>
      <c r="I52" s="9">
        <v>0.83333333333333337</v>
      </c>
      <c r="J52" s="20">
        <v>0</v>
      </c>
      <c r="K52" s="9">
        <v>0</v>
      </c>
      <c r="L52" s="20">
        <v>0</v>
      </c>
      <c r="M52" s="9">
        <v>0</v>
      </c>
      <c r="N52" s="20">
        <v>0</v>
      </c>
      <c r="O52" s="9">
        <v>0</v>
      </c>
      <c r="P52" s="20">
        <v>0</v>
      </c>
      <c r="Q52" s="9">
        <v>0</v>
      </c>
    </row>
    <row r="53" spans="4:17" x14ac:dyDescent="0.25">
      <c r="D53" s="8" t="s">
        <v>436</v>
      </c>
      <c r="E53" s="20">
        <v>0</v>
      </c>
      <c r="F53" s="20">
        <v>0</v>
      </c>
      <c r="G53" s="9">
        <v>0</v>
      </c>
      <c r="H53" s="20">
        <v>0</v>
      </c>
      <c r="I53" s="9">
        <v>0</v>
      </c>
      <c r="J53" s="20">
        <v>0</v>
      </c>
      <c r="K53" s="9">
        <v>0</v>
      </c>
      <c r="L53" s="20">
        <v>0</v>
      </c>
      <c r="M53" s="9">
        <v>0</v>
      </c>
      <c r="N53" s="20">
        <v>0</v>
      </c>
      <c r="O53" s="9">
        <v>0</v>
      </c>
      <c r="P53" s="20">
        <v>0</v>
      </c>
      <c r="Q53" s="9">
        <v>0</v>
      </c>
    </row>
    <row r="54" spans="4:17" x14ac:dyDescent="0.25">
      <c r="D54" s="8" t="s">
        <v>513</v>
      </c>
      <c r="E54" s="20">
        <v>5</v>
      </c>
      <c r="F54" s="20">
        <v>5</v>
      </c>
      <c r="G54" s="9">
        <v>1</v>
      </c>
      <c r="H54" s="20">
        <v>4</v>
      </c>
      <c r="I54" s="9">
        <v>0.8</v>
      </c>
      <c r="J54" s="20">
        <v>0</v>
      </c>
      <c r="K54" s="9">
        <v>0</v>
      </c>
      <c r="L54" s="20">
        <v>0</v>
      </c>
      <c r="M54" s="9">
        <v>0</v>
      </c>
      <c r="N54" s="20">
        <v>0</v>
      </c>
      <c r="O54" s="9">
        <v>0</v>
      </c>
      <c r="P54" s="20">
        <v>0</v>
      </c>
      <c r="Q54" s="9">
        <v>0</v>
      </c>
    </row>
    <row r="55" spans="4:17" x14ac:dyDescent="0.25">
      <c r="D55" s="8" t="s">
        <v>531</v>
      </c>
      <c r="E55" s="20">
        <v>1</v>
      </c>
      <c r="F55" s="20">
        <v>1</v>
      </c>
      <c r="G55" s="9">
        <v>1</v>
      </c>
      <c r="H55" s="20">
        <v>1</v>
      </c>
      <c r="I55" s="9">
        <v>1</v>
      </c>
      <c r="J55" s="20">
        <v>0</v>
      </c>
      <c r="K55" s="9">
        <v>0</v>
      </c>
      <c r="L55" s="20">
        <v>0</v>
      </c>
      <c r="M55" s="9">
        <v>0</v>
      </c>
      <c r="N55" s="20">
        <v>0</v>
      </c>
      <c r="O55" s="9">
        <v>0</v>
      </c>
      <c r="P55" s="20">
        <v>0</v>
      </c>
      <c r="Q55" s="9">
        <v>0</v>
      </c>
    </row>
    <row r="56" spans="4:17" x14ac:dyDescent="0.25">
      <c r="D56" s="8" t="s">
        <v>537</v>
      </c>
      <c r="E56" s="20">
        <v>0</v>
      </c>
      <c r="F56" s="20">
        <v>0</v>
      </c>
      <c r="G56" s="9">
        <v>0</v>
      </c>
      <c r="H56" s="20">
        <v>0</v>
      </c>
      <c r="I56" s="9">
        <v>0</v>
      </c>
      <c r="J56" s="20">
        <v>0</v>
      </c>
      <c r="K56" s="9">
        <v>0</v>
      </c>
      <c r="L56" s="20">
        <v>0</v>
      </c>
      <c r="M56" s="9">
        <v>0</v>
      </c>
      <c r="N56" s="20">
        <v>0</v>
      </c>
      <c r="O56" s="9">
        <v>0</v>
      </c>
      <c r="P56" s="20">
        <v>0</v>
      </c>
      <c r="Q56" s="9">
        <v>0</v>
      </c>
    </row>
    <row r="57" spans="4:17" x14ac:dyDescent="0.25">
      <c r="D57" s="7" t="s">
        <v>439</v>
      </c>
      <c r="E57" s="20">
        <v>12</v>
      </c>
      <c r="F57" s="20">
        <v>9</v>
      </c>
      <c r="G57" s="9">
        <v>0.75</v>
      </c>
      <c r="H57" s="20">
        <v>8</v>
      </c>
      <c r="I57" s="9">
        <v>0.88888888888888884</v>
      </c>
      <c r="J57" s="20">
        <v>0</v>
      </c>
      <c r="K57" s="9">
        <v>0</v>
      </c>
      <c r="L57" s="20">
        <v>2</v>
      </c>
      <c r="M57" s="9">
        <v>0.22222222222222221</v>
      </c>
      <c r="N57" s="20">
        <v>0</v>
      </c>
      <c r="O57" s="9">
        <v>0</v>
      </c>
      <c r="P57" s="20">
        <v>0</v>
      </c>
      <c r="Q57" s="9">
        <v>0</v>
      </c>
    </row>
    <row r="58" spans="4:17" x14ac:dyDescent="0.25">
      <c r="D58" s="8" t="s">
        <v>514</v>
      </c>
      <c r="E58" s="20">
        <v>7</v>
      </c>
      <c r="F58" s="20">
        <v>6</v>
      </c>
      <c r="G58" s="9">
        <v>0.8571428571428571</v>
      </c>
      <c r="H58" s="20">
        <v>6</v>
      </c>
      <c r="I58" s="9">
        <v>1</v>
      </c>
      <c r="J58" s="20">
        <v>0</v>
      </c>
      <c r="K58" s="9">
        <v>0</v>
      </c>
      <c r="L58" s="20">
        <v>1</v>
      </c>
      <c r="M58" s="9">
        <v>0.16666666666666666</v>
      </c>
      <c r="N58" s="20">
        <v>0</v>
      </c>
      <c r="O58" s="9">
        <v>0</v>
      </c>
      <c r="P58" s="20">
        <v>0</v>
      </c>
      <c r="Q58" s="9">
        <v>0</v>
      </c>
    </row>
    <row r="59" spans="4:17" x14ac:dyDescent="0.25">
      <c r="D59" s="8" t="s">
        <v>518</v>
      </c>
      <c r="E59" s="20">
        <v>1</v>
      </c>
      <c r="F59" s="20">
        <v>1</v>
      </c>
      <c r="G59" s="9">
        <v>1</v>
      </c>
      <c r="H59" s="20">
        <v>0</v>
      </c>
      <c r="I59" s="9">
        <v>0</v>
      </c>
      <c r="J59" s="20">
        <v>0</v>
      </c>
      <c r="K59" s="9">
        <v>0</v>
      </c>
      <c r="L59" s="20">
        <v>0</v>
      </c>
      <c r="M59" s="9">
        <v>0</v>
      </c>
      <c r="N59" s="20">
        <v>0</v>
      </c>
      <c r="O59" s="9">
        <v>0</v>
      </c>
      <c r="P59" s="20">
        <v>0</v>
      </c>
      <c r="Q59" s="9">
        <v>0</v>
      </c>
    </row>
    <row r="60" spans="4:17" x14ac:dyDescent="0.25">
      <c r="D60" s="8" t="s">
        <v>441</v>
      </c>
      <c r="E60" s="20">
        <v>1</v>
      </c>
      <c r="F60" s="20">
        <v>0</v>
      </c>
      <c r="G60" s="9">
        <v>0</v>
      </c>
      <c r="H60" s="20">
        <v>0</v>
      </c>
      <c r="I60" s="9">
        <v>0</v>
      </c>
      <c r="J60" s="20">
        <v>0</v>
      </c>
      <c r="K60" s="9">
        <v>0</v>
      </c>
      <c r="L60" s="20">
        <v>1</v>
      </c>
      <c r="M60" s="9">
        <v>0</v>
      </c>
      <c r="N60" s="20">
        <v>0</v>
      </c>
      <c r="O60" s="9">
        <v>0</v>
      </c>
      <c r="P60" s="20">
        <v>0</v>
      </c>
      <c r="Q60" s="9">
        <v>0</v>
      </c>
    </row>
    <row r="61" spans="4:17" x14ac:dyDescent="0.25">
      <c r="D61" s="8" t="s">
        <v>446</v>
      </c>
      <c r="E61" s="20">
        <v>2</v>
      </c>
      <c r="F61" s="20">
        <v>2</v>
      </c>
      <c r="G61" s="9">
        <v>1</v>
      </c>
      <c r="H61" s="20">
        <v>2</v>
      </c>
      <c r="I61" s="9">
        <v>1</v>
      </c>
      <c r="J61" s="20">
        <v>0</v>
      </c>
      <c r="K61" s="9">
        <v>0</v>
      </c>
      <c r="L61" s="20">
        <v>0</v>
      </c>
      <c r="M61" s="9">
        <v>0</v>
      </c>
      <c r="N61" s="20">
        <v>0</v>
      </c>
      <c r="O61" s="9">
        <v>0</v>
      </c>
      <c r="P61" s="20">
        <v>0</v>
      </c>
      <c r="Q61" s="9">
        <v>0</v>
      </c>
    </row>
    <row r="62" spans="4:17" x14ac:dyDescent="0.25">
      <c r="D62" s="8" t="s">
        <v>535</v>
      </c>
      <c r="E62" s="20">
        <v>0</v>
      </c>
      <c r="F62" s="20">
        <v>0</v>
      </c>
      <c r="G62" s="9">
        <v>0</v>
      </c>
      <c r="H62" s="20">
        <v>0</v>
      </c>
      <c r="I62" s="9">
        <v>0</v>
      </c>
      <c r="J62" s="20">
        <v>0</v>
      </c>
      <c r="K62" s="9">
        <v>0</v>
      </c>
      <c r="L62" s="20">
        <v>0</v>
      </c>
      <c r="M62" s="9">
        <v>0</v>
      </c>
      <c r="N62" s="20">
        <v>0</v>
      </c>
      <c r="O62" s="9">
        <v>0</v>
      </c>
      <c r="P62" s="20">
        <v>0</v>
      </c>
      <c r="Q62" s="9">
        <v>0</v>
      </c>
    </row>
    <row r="63" spans="4:17" x14ac:dyDescent="0.25">
      <c r="D63" s="8" t="s">
        <v>440</v>
      </c>
      <c r="E63" s="20">
        <v>1</v>
      </c>
      <c r="F63" s="20">
        <v>0</v>
      </c>
      <c r="G63" s="9">
        <v>0</v>
      </c>
      <c r="H63" s="20">
        <v>0</v>
      </c>
      <c r="I63" s="9">
        <v>0</v>
      </c>
      <c r="J63" s="20">
        <v>0</v>
      </c>
      <c r="K63" s="9">
        <v>0</v>
      </c>
      <c r="L63" s="20">
        <v>0</v>
      </c>
      <c r="M63" s="9">
        <v>0</v>
      </c>
      <c r="N63" s="20">
        <v>0</v>
      </c>
      <c r="O63" s="9">
        <v>0</v>
      </c>
      <c r="P63" s="20">
        <v>0</v>
      </c>
      <c r="Q63" s="9">
        <v>0</v>
      </c>
    </row>
    <row r="64" spans="4:17" x14ac:dyDescent="0.25">
      <c r="D64" s="6" t="s">
        <v>449</v>
      </c>
      <c r="E64" s="20">
        <v>161</v>
      </c>
      <c r="F64" s="20">
        <v>135</v>
      </c>
      <c r="G64" s="9">
        <v>0.83850931677018636</v>
      </c>
      <c r="H64" s="20">
        <v>113</v>
      </c>
      <c r="I64" s="9">
        <v>0.83703703703703702</v>
      </c>
      <c r="J64" s="20">
        <v>0</v>
      </c>
      <c r="K64" s="9">
        <v>0</v>
      </c>
      <c r="L64" s="20">
        <v>16</v>
      </c>
      <c r="M64" s="9">
        <v>0.11851851851851852</v>
      </c>
      <c r="N64" s="20">
        <v>2</v>
      </c>
      <c r="O64" s="9">
        <v>1.4814814814814815E-2</v>
      </c>
      <c r="P64" s="20">
        <v>1</v>
      </c>
      <c r="Q64" s="9">
        <v>7.4074074074074077E-3</v>
      </c>
    </row>
    <row r="65" spans="4:17" x14ac:dyDescent="0.25">
      <c r="D65" s="7" t="s">
        <v>541</v>
      </c>
      <c r="E65" s="20">
        <v>20</v>
      </c>
      <c r="F65" s="20">
        <v>16</v>
      </c>
      <c r="G65" s="9">
        <v>0.8</v>
      </c>
      <c r="H65" s="20">
        <v>14</v>
      </c>
      <c r="I65" s="9">
        <v>0.875</v>
      </c>
      <c r="J65" s="20">
        <v>0</v>
      </c>
      <c r="K65" s="9">
        <v>0</v>
      </c>
      <c r="L65" s="20">
        <v>1</v>
      </c>
      <c r="M65" s="9">
        <v>6.25E-2</v>
      </c>
      <c r="N65" s="20">
        <v>0</v>
      </c>
      <c r="O65" s="9">
        <v>0</v>
      </c>
      <c r="P65" s="20">
        <v>0</v>
      </c>
      <c r="Q65" s="9">
        <v>0</v>
      </c>
    </row>
    <row r="66" spans="4:17" x14ac:dyDescent="0.25">
      <c r="D66" s="8" t="s">
        <v>542</v>
      </c>
      <c r="E66" s="20">
        <v>4</v>
      </c>
      <c r="F66" s="20">
        <v>3</v>
      </c>
      <c r="G66" s="9">
        <v>0.75</v>
      </c>
      <c r="H66" s="20">
        <v>2</v>
      </c>
      <c r="I66" s="9">
        <v>0.66666666666666663</v>
      </c>
      <c r="J66" s="20">
        <v>0</v>
      </c>
      <c r="K66" s="9">
        <v>0</v>
      </c>
      <c r="L66" s="20">
        <v>0</v>
      </c>
      <c r="M66" s="9">
        <v>0</v>
      </c>
      <c r="N66" s="20">
        <v>0</v>
      </c>
      <c r="O66" s="9">
        <v>0</v>
      </c>
      <c r="P66" s="20">
        <v>0</v>
      </c>
      <c r="Q66" s="9">
        <v>0</v>
      </c>
    </row>
    <row r="67" spans="4:17" x14ac:dyDescent="0.25">
      <c r="D67" s="8" t="s">
        <v>543</v>
      </c>
      <c r="E67" s="20">
        <v>8</v>
      </c>
      <c r="F67" s="20">
        <v>7</v>
      </c>
      <c r="G67" s="9">
        <v>0.875</v>
      </c>
      <c r="H67" s="20">
        <v>7</v>
      </c>
      <c r="I67" s="9">
        <v>1</v>
      </c>
      <c r="J67" s="20">
        <v>0</v>
      </c>
      <c r="K67" s="9">
        <v>0</v>
      </c>
      <c r="L67" s="20">
        <v>1</v>
      </c>
      <c r="M67" s="9">
        <v>0.14285714285714285</v>
      </c>
      <c r="N67" s="20">
        <v>0</v>
      </c>
      <c r="O67" s="9">
        <v>0</v>
      </c>
      <c r="P67" s="20">
        <v>0</v>
      </c>
      <c r="Q67" s="9">
        <v>0</v>
      </c>
    </row>
    <row r="68" spans="4:17" x14ac:dyDescent="0.25">
      <c r="D68" s="8" t="s">
        <v>546</v>
      </c>
      <c r="E68" s="20">
        <v>0</v>
      </c>
      <c r="F68" s="20">
        <v>0</v>
      </c>
      <c r="G68" s="9">
        <v>0</v>
      </c>
      <c r="H68" s="20">
        <v>0</v>
      </c>
      <c r="I68" s="9">
        <v>0</v>
      </c>
      <c r="J68" s="20">
        <v>0</v>
      </c>
      <c r="K68" s="9">
        <v>0</v>
      </c>
      <c r="L68" s="20">
        <v>0</v>
      </c>
      <c r="M68" s="9">
        <v>0</v>
      </c>
      <c r="N68" s="20">
        <v>0</v>
      </c>
      <c r="O68" s="9">
        <v>0</v>
      </c>
      <c r="P68" s="20">
        <v>0</v>
      </c>
      <c r="Q68" s="9">
        <v>0</v>
      </c>
    </row>
    <row r="69" spans="4:17" x14ac:dyDescent="0.25">
      <c r="D69" s="8" t="s">
        <v>566</v>
      </c>
      <c r="E69" s="20">
        <v>8</v>
      </c>
      <c r="F69" s="20">
        <v>6</v>
      </c>
      <c r="G69" s="9">
        <v>0.75</v>
      </c>
      <c r="H69" s="20">
        <v>5</v>
      </c>
      <c r="I69" s="9">
        <v>0.83333333333333337</v>
      </c>
      <c r="J69" s="20">
        <v>0</v>
      </c>
      <c r="K69" s="9">
        <v>0</v>
      </c>
      <c r="L69" s="20">
        <v>0</v>
      </c>
      <c r="M69" s="9">
        <v>0</v>
      </c>
      <c r="N69" s="20">
        <v>0</v>
      </c>
      <c r="O69" s="9">
        <v>0</v>
      </c>
      <c r="P69" s="20">
        <v>0</v>
      </c>
      <c r="Q69" s="9">
        <v>0</v>
      </c>
    </row>
    <row r="70" spans="4:17" x14ac:dyDescent="0.25">
      <c r="D70" s="7" t="s">
        <v>547</v>
      </c>
      <c r="E70" s="20">
        <v>19</v>
      </c>
      <c r="F70" s="20">
        <v>16</v>
      </c>
      <c r="G70" s="9">
        <v>0.84210526315789469</v>
      </c>
      <c r="H70" s="20">
        <v>15</v>
      </c>
      <c r="I70" s="9">
        <v>0.9375</v>
      </c>
      <c r="J70" s="20">
        <v>0</v>
      </c>
      <c r="K70" s="9">
        <v>0</v>
      </c>
      <c r="L70" s="20">
        <v>2</v>
      </c>
      <c r="M70" s="9">
        <v>0.125</v>
      </c>
      <c r="N70" s="20">
        <v>0</v>
      </c>
      <c r="O70" s="9">
        <v>0</v>
      </c>
      <c r="P70" s="20">
        <v>0</v>
      </c>
      <c r="Q70" s="9">
        <v>0</v>
      </c>
    </row>
    <row r="71" spans="4:17" x14ac:dyDescent="0.25">
      <c r="D71" s="8" t="s">
        <v>548</v>
      </c>
      <c r="E71" s="20">
        <v>2</v>
      </c>
      <c r="F71" s="20">
        <v>1</v>
      </c>
      <c r="G71" s="9">
        <v>0.5</v>
      </c>
      <c r="H71" s="20">
        <v>1</v>
      </c>
      <c r="I71" s="9">
        <v>1</v>
      </c>
      <c r="J71" s="20">
        <v>0</v>
      </c>
      <c r="K71" s="9">
        <v>0</v>
      </c>
      <c r="L71" s="20">
        <v>1</v>
      </c>
      <c r="M71" s="9">
        <v>1</v>
      </c>
      <c r="N71" s="20">
        <v>0</v>
      </c>
      <c r="O71" s="9">
        <v>0</v>
      </c>
      <c r="P71" s="20">
        <v>0</v>
      </c>
      <c r="Q71" s="9">
        <v>0</v>
      </c>
    </row>
    <row r="72" spans="4:17" x14ac:dyDescent="0.25">
      <c r="D72" s="8" t="s">
        <v>554</v>
      </c>
      <c r="E72" s="20">
        <v>1</v>
      </c>
      <c r="F72" s="20">
        <v>1</v>
      </c>
      <c r="G72" s="9">
        <v>1</v>
      </c>
      <c r="H72" s="20">
        <v>1</v>
      </c>
      <c r="I72" s="9">
        <v>1</v>
      </c>
      <c r="J72" s="20">
        <v>0</v>
      </c>
      <c r="K72" s="9">
        <v>0</v>
      </c>
      <c r="L72" s="20">
        <v>0</v>
      </c>
      <c r="M72" s="9">
        <v>0</v>
      </c>
      <c r="N72" s="20">
        <v>0</v>
      </c>
      <c r="O72" s="9">
        <v>0</v>
      </c>
      <c r="P72" s="20">
        <v>0</v>
      </c>
      <c r="Q72" s="9">
        <v>0</v>
      </c>
    </row>
    <row r="73" spans="4:17" x14ac:dyDescent="0.25">
      <c r="D73" s="8" t="s">
        <v>557</v>
      </c>
      <c r="E73" s="20">
        <v>2</v>
      </c>
      <c r="F73" s="20">
        <v>2</v>
      </c>
      <c r="G73" s="9">
        <v>1</v>
      </c>
      <c r="H73" s="20">
        <v>2</v>
      </c>
      <c r="I73" s="9">
        <v>1</v>
      </c>
      <c r="J73" s="20">
        <v>0</v>
      </c>
      <c r="K73" s="9">
        <v>0</v>
      </c>
      <c r="L73" s="20">
        <v>0</v>
      </c>
      <c r="M73" s="9">
        <v>0</v>
      </c>
      <c r="N73" s="20">
        <v>0</v>
      </c>
      <c r="O73" s="9">
        <v>0</v>
      </c>
      <c r="P73" s="20">
        <v>0</v>
      </c>
      <c r="Q73" s="9">
        <v>0</v>
      </c>
    </row>
    <row r="74" spans="4:17" x14ac:dyDescent="0.25">
      <c r="D74" s="8" t="s">
        <v>564</v>
      </c>
      <c r="E74" s="20">
        <v>2</v>
      </c>
      <c r="F74" s="20">
        <v>2</v>
      </c>
      <c r="G74" s="9">
        <v>1</v>
      </c>
      <c r="H74" s="20">
        <v>2</v>
      </c>
      <c r="I74" s="9">
        <v>1</v>
      </c>
      <c r="J74" s="20">
        <v>0</v>
      </c>
      <c r="K74" s="9">
        <v>0</v>
      </c>
      <c r="L74" s="20">
        <v>0</v>
      </c>
      <c r="M74" s="9">
        <v>0</v>
      </c>
      <c r="N74" s="20">
        <v>0</v>
      </c>
      <c r="O74" s="9">
        <v>0</v>
      </c>
      <c r="P74" s="20">
        <v>0</v>
      </c>
      <c r="Q74" s="9">
        <v>0</v>
      </c>
    </row>
    <row r="75" spans="4:17" x14ac:dyDescent="0.25">
      <c r="D75" s="8" t="s">
        <v>571</v>
      </c>
      <c r="E75" s="20">
        <v>0</v>
      </c>
      <c r="F75" s="20">
        <v>0</v>
      </c>
      <c r="G75" s="9">
        <v>0</v>
      </c>
      <c r="H75" s="20">
        <v>0</v>
      </c>
      <c r="I75" s="9">
        <v>0</v>
      </c>
      <c r="J75" s="20">
        <v>0</v>
      </c>
      <c r="K75" s="9">
        <v>0</v>
      </c>
      <c r="L75" s="20">
        <v>0</v>
      </c>
      <c r="M75" s="9">
        <v>0</v>
      </c>
      <c r="N75" s="20">
        <v>0</v>
      </c>
      <c r="O75" s="9">
        <v>0</v>
      </c>
      <c r="P75" s="20">
        <v>0</v>
      </c>
      <c r="Q75" s="9">
        <v>0</v>
      </c>
    </row>
    <row r="76" spans="4:17" x14ac:dyDescent="0.25">
      <c r="D76" s="8" t="s">
        <v>578</v>
      </c>
      <c r="E76" s="20">
        <v>10</v>
      </c>
      <c r="F76" s="20">
        <v>8</v>
      </c>
      <c r="G76" s="9">
        <v>0.8</v>
      </c>
      <c r="H76" s="20">
        <v>8</v>
      </c>
      <c r="I76" s="9">
        <v>1</v>
      </c>
      <c r="J76" s="20">
        <v>0</v>
      </c>
      <c r="K76" s="9">
        <v>0</v>
      </c>
      <c r="L76" s="20">
        <v>1</v>
      </c>
      <c r="M76" s="9">
        <v>0.125</v>
      </c>
      <c r="N76" s="20">
        <v>0</v>
      </c>
      <c r="O76" s="9">
        <v>0</v>
      </c>
      <c r="P76" s="20">
        <v>0</v>
      </c>
      <c r="Q76" s="9">
        <v>0</v>
      </c>
    </row>
    <row r="77" spans="4:17" x14ac:dyDescent="0.25">
      <c r="D77" s="8" t="s">
        <v>579</v>
      </c>
      <c r="E77" s="20">
        <v>2</v>
      </c>
      <c r="F77" s="20">
        <v>2</v>
      </c>
      <c r="G77" s="9">
        <v>1</v>
      </c>
      <c r="H77" s="20">
        <v>1</v>
      </c>
      <c r="I77" s="9">
        <v>0.5</v>
      </c>
      <c r="J77" s="20">
        <v>0</v>
      </c>
      <c r="K77" s="9">
        <v>0</v>
      </c>
      <c r="L77" s="20">
        <v>0</v>
      </c>
      <c r="M77" s="9">
        <v>0</v>
      </c>
      <c r="N77" s="20">
        <v>0</v>
      </c>
      <c r="O77" s="9">
        <v>0</v>
      </c>
      <c r="P77" s="20">
        <v>0</v>
      </c>
      <c r="Q77" s="9">
        <v>0</v>
      </c>
    </row>
    <row r="78" spans="4:17" x14ac:dyDescent="0.25">
      <c r="D78" s="7" t="s">
        <v>539</v>
      </c>
      <c r="E78" s="20">
        <v>39</v>
      </c>
      <c r="F78" s="20">
        <v>33</v>
      </c>
      <c r="G78" s="9">
        <v>0.84615384615384615</v>
      </c>
      <c r="H78" s="20">
        <v>28</v>
      </c>
      <c r="I78" s="9">
        <v>0.84848484848484851</v>
      </c>
      <c r="J78" s="20">
        <v>0</v>
      </c>
      <c r="K78" s="9">
        <v>0</v>
      </c>
      <c r="L78" s="20">
        <v>6</v>
      </c>
      <c r="M78" s="9">
        <v>0.18181818181818182</v>
      </c>
      <c r="N78" s="20">
        <v>0</v>
      </c>
      <c r="O78" s="9">
        <v>0</v>
      </c>
      <c r="P78" s="20">
        <v>0</v>
      </c>
      <c r="Q78" s="9">
        <v>0</v>
      </c>
    </row>
    <row r="79" spans="4:17" x14ac:dyDescent="0.25">
      <c r="D79" s="8" t="s">
        <v>540</v>
      </c>
      <c r="E79" s="20">
        <v>3</v>
      </c>
      <c r="F79" s="20">
        <v>2</v>
      </c>
      <c r="G79" s="9">
        <v>0.66666666666666663</v>
      </c>
      <c r="H79" s="20">
        <v>2</v>
      </c>
      <c r="I79" s="9">
        <v>1</v>
      </c>
      <c r="J79" s="20">
        <v>0</v>
      </c>
      <c r="K79" s="9">
        <v>0</v>
      </c>
      <c r="L79" s="20">
        <v>1</v>
      </c>
      <c r="M79" s="9">
        <v>0.5</v>
      </c>
      <c r="N79" s="20">
        <v>0</v>
      </c>
      <c r="O79" s="9">
        <v>0</v>
      </c>
      <c r="P79" s="20">
        <v>0</v>
      </c>
      <c r="Q79" s="9">
        <v>0</v>
      </c>
    </row>
    <row r="80" spans="4:17" x14ac:dyDescent="0.25">
      <c r="D80" s="8" t="s">
        <v>558</v>
      </c>
      <c r="E80" s="20">
        <v>1</v>
      </c>
      <c r="F80" s="20">
        <v>1</v>
      </c>
      <c r="G80" s="9">
        <v>1</v>
      </c>
      <c r="H80" s="20">
        <v>1</v>
      </c>
      <c r="I80" s="9">
        <v>1</v>
      </c>
      <c r="J80" s="20">
        <v>0</v>
      </c>
      <c r="K80" s="9">
        <v>0</v>
      </c>
      <c r="L80" s="20">
        <v>0</v>
      </c>
      <c r="M80" s="9">
        <v>0</v>
      </c>
      <c r="N80" s="20">
        <v>0</v>
      </c>
      <c r="O80" s="9">
        <v>0</v>
      </c>
      <c r="P80" s="20">
        <v>0</v>
      </c>
      <c r="Q80" s="9">
        <v>0</v>
      </c>
    </row>
    <row r="81" spans="4:17" x14ac:dyDescent="0.25">
      <c r="D81" s="8" t="s">
        <v>559</v>
      </c>
      <c r="E81" s="20">
        <v>4</v>
      </c>
      <c r="F81" s="20">
        <v>4</v>
      </c>
      <c r="G81" s="9">
        <v>1</v>
      </c>
      <c r="H81" s="20">
        <v>3</v>
      </c>
      <c r="I81" s="9">
        <v>0.75</v>
      </c>
      <c r="J81" s="20">
        <v>0</v>
      </c>
      <c r="K81" s="9">
        <v>0</v>
      </c>
      <c r="L81" s="20">
        <v>0</v>
      </c>
      <c r="M81" s="9">
        <v>0</v>
      </c>
      <c r="N81" s="20">
        <v>0</v>
      </c>
      <c r="O81" s="9">
        <v>0</v>
      </c>
      <c r="P81" s="20">
        <v>0</v>
      </c>
      <c r="Q81" s="9">
        <v>0</v>
      </c>
    </row>
    <row r="82" spans="4:17" x14ac:dyDescent="0.25">
      <c r="D82" s="8" t="s">
        <v>561</v>
      </c>
      <c r="E82" s="20">
        <v>25</v>
      </c>
      <c r="F82" s="20">
        <v>20</v>
      </c>
      <c r="G82" s="9">
        <v>0.8</v>
      </c>
      <c r="H82" s="20">
        <v>17</v>
      </c>
      <c r="I82" s="9">
        <v>0.85</v>
      </c>
      <c r="J82" s="20">
        <v>0</v>
      </c>
      <c r="K82" s="9">
        <v>0</v>
      </c>
      <c r="L82" s="20">
        <v>5</v>
      </c>
      <c r="M82" s="9">
        <v>0.25</v>
      </c>
      <c r="N82" s="20">
        <v>0</v>
      </c>
      <c r="O82" s="9">
        <v>0</v>
      </c>
      <c r="P82" s="20">
        <v>0</v>
      </c>
      <c r="Q82" s="9">
        <v>0</v>
      </c>
    </row>
    <row r="83" spans="4:17" x14ac:dyDescent="0.25">
      <c r="D83" s="8" t="s">
        <v>576</v>
      </c>
      <c r="E83" s="20">
        <v>6</v>
      </c>
      <c r="F83" s="20">
        <v>6</v>
      </c>
      <c r="G83" s="9">
        <v>1</v>
      </c>
      <c r="H83" s="20">
        <v>5</v>
      </c>
      <c r="I83" s="9">
        <v>0.83333333333333337</v>
      </c>
      <c r="J83" s="20">
        <v>0</v>
      </c>
      <c r="K83" s="9">
        <v>0</v>
      </c>
      <c r="L83" s="20">
        <v>0</v>
      </c>
      <c r="M83" s="9">
        <v>0</v>
      </c>
      <c r="N83" s="20">
        <v>0</v>
      </c>
      <c r="O83" s="9">
        <v>0</v>
      </c>
      <c r="P83" s="20">
        <v>0</v>
      </c>
      <c r="Q83" s="9">
        <v>0</v>
      </c>
    </row>
    <row r="84" spans="4:17" x14ac:dyDescent="0.25">
      <c r="D84" s="7" t="s">
        <v>544</v>
      </c>
      <c r="E84" s="20">
        <v>19</v>
      </c>
      <c r="F84" s="20">
        <v>16</v>
      </c>
      <c r="G84" s="9">
        <v>0.84210526315789469</v>
      </c>
      <c r="H84" s="20">
        <v>12</v>
      </c>
      <c r="I84" s="9">
        <v>0.75</v>
      </c>
      <c r="J84" s="20">
        <v>0</v>
      </c>
      <c r="K84" s="9">
        <v>0</v>
      </c>
      <c r="L84" s="20">
        <v>0</v>
      </c>
      <c r="M84" s="9">
        <v>0</v>
      </c>
      <c r="N84" s="20">
        <v>2</v>
      </c>
      <c r="O84" s="9">
        <v>0.125</v>
      </c>
      <c r="P84" s="20">
        <v>0</v>
      </c>
      <c r="Q84" s="9">
        <v>0</v>
      </c>
    </row>
    <row r="85" spans="4:17" x14ac:dyDescent="0.25">
      <c r="D85" s="8" t="s">
        <v>545</v>
      </c>
      <c r="E85" s="20">
        <v>2</v>
      </c>
      <c r="F85" s="20">
        <v>2</v>
      </c>
      <c r="G85" s="9">
        <v>1</v>
      </c>
      <c r="H85" s="20">
        <v>1</v>
      </c>
      <c r="I85" s="9">
        <v>0.5</v>
      </c>
      <c r="J85" s="20">
        <v>0</v>
      </c>
      <c r="K85" s="9">
        <v>0</v>
      </c>
      <c r="L85" s="20">
        <v>0</v>
      </c>
      <c r="M85" s="9">
        <v>0</v>
      </c>
      <c r="N85" s="20">
        <v>0</v>
      </c>
      <c r="O85" s="9">
        <v>0</v>
      </c>
      <c r="P85" s="20">
        <v>0</v>
      </c>
      <c r="Q85" s="9">
        <v>0</v>
      </c>
    </row>
    <row r="86" spans="4:17" x14ac:dyDescent="0.25">
      <c r="D86" s="8" t="s">
        <v>551</v>
      </c>
      <c r="E86" s="20">
        <v>1</v>
      </c>
      <c r="F86" s="20">
        <v>0</v>
      </c>
      <c r="G86" s="9">
        <v>0</v>
      </c>
      <c r="H86" s="20">
        <v>0</v>
      </c>
      <c r="I86" s="9">
        <v>0</v>
      </c>
      <c r="J86" s="20">
        <v>0</v>
      </c>
      <c r="K86" s="9">
        <v>0</v>
      </c>
      <c r="L86" s="20">
        <v>0</v>
      </c>
      <c r="M86" s="9">
        <v>0</v>
      </c>
      <c r="N86" s="20">
        <v>0</v>
      </c>
      <c r="O86" s="9">
        <v>0</v>
      </c>
      <c r="P86" s="20">
        <v>0</v>
      </c>
      <c r="Q86" s="9">
        <v>0</v>
      </c>
    </row>
    <row r="87" spans="4:17" x14ac:dyDescent="0.25">
      <c r="D87" s="8" t="s">
        <v>560</v>
      </c>
      <c r="E87" s="20">
        <v>8</v>
      </c>
      <c r="F87" s="20">
        <v>8</v>
      </c>
      <c r="G87" s="9">
        <v>1</v>
      </c>
      <c r="H87" s="20">
        <v>7</v>
      </c>
      <c r="I87" s="9">
        <v>0.875</v>
      </c>
      <c r="J87" s="20">
        <v>0</v>
      </c>
      <c r="K87" s="9">
        <v>0</v>
      </c>
      <c r="L87" s="20">
        <v>0</v>
      </c>
      <c r="M87" s="9">
        <v>0</v>
      </c>
      <c r="N87" s="20">
        <v>0</v>
      </c>
      <c r="O87" s="9">
        <v>0</v>
      </c>
      <c r="P87" s="20">
        <v>0</v>
      </c>
      <c r="Q87" s="9">
        <v>0</v>
      </c>
    </row>
    <row r="88" spans="4:17" x14ac:dyDescent="0.25">
      <c r="D88" s="8" t="s">
        <v>562</v>
      </c>
      <c r="E88" s="20">
        <v>4</v>
      </c>
      <c r="F88" s="20">
        <v>4</v>
      </c>
      <c r="G88" s="9">
        <v>1</v>
      </c>
      <c r="H88" s="20">
        <v>2</v>
      </c>
      <c r="I88" s="9">
        <v>0.5</v>
      </c>
      <c r="J88" s="20">
        <v>0</v>
      </c>
      <c r="K88" s="9">
        <v>0</v>
      </c>
      <c r="L88" s="20">
        <v>0</v>
      </c>
      <c r="M88" s="9">
        <v>0</v>
      </c>
      <c r="N88" s="20">
        <v>0</v>
      </c>
      <c r="O88" s="9">
        <v>0</v>
      </c>
      <c r="P88" s="20">
        <v>0</v>
      </c>
      <c r="Q88" s="9">
        <v>0</v>
      </c>
    </row>
    <row r="89" spans="4:17" x14ac:dyDescent="0.25">
      <c r="D89" s="8" t="s">
        <v>563</v>
      </c>
      <c r="E89" s="20">
        <v>4</v>
      </c>
      <c r="F89" s="20">
        <v>2</v>
      </c>
      <c r="G89" s="9">
        <v>0.5</v>
      </c>
      <c r="H89" s="20">
        <v>2</v>
      </c>
      <c r="I89" s="9">
        <v>1</v>
      </c>
      <c r="J89" s="20">
        <v>0</v>
      </c>
      <c r="K89" s="9">
        <v>0</v>
      </c>
      <c r="L89" s="20">
        <v>0</v>
      </c>
      <c r="M89" s="9">
        <v>0</v>
      </c>
      <c r="N89" s="20">
        <v>2</v>
      </c>
      <c r="O89" s="9">
        <v>1</v>
      </c>
      <c r="P89" s="20">
        <v>0</v>
      </c>
      <c r="Q89" s="9">
        <v>0</v>
      </c>
    </row>
    <row r="90" spans="4:17" x14ac:dyDescent="0.25">
      <c r="D90" s="8" t="s">
        <v>580</v>
      </c>
      <c r="E90" s="20">
        <v>0</v>
      </c>
      <c r="F90" s="20">
        <v>0</v>
      </c>
      <c r="G90" s="9">
        <v>0</v>
      </c>
      <c r="H90" s="20">
        <v>0</v>
      </c>
      <c r="I90" s="9">
        <v>0</v>
      </c>
      <c r="J90" s="20">
        <v>0</v>
      </c>
      <c r="K90" s="9">
        <v>0</v>
      </c>
      <c r="L90" s="20">
        <v>0</v>
      </c>
      <c r="M90" s="9">
        <v>0</v>
      </c>
      <c r="N90" s="20">
        <v>0</v>
      </c>
      <c r="O90" s="9">
        <v>0</v>
      </c>
      <c r="P90" s="20">
        <v>0</v>
      </c>
      <c r="Q90" s="9">
        <v>0</v>
      </c>
    </row>
    <row r="91" spans="4:17" x14ac:dyDescent="0.25">
      <c r="D91" s="7" t="s">
        <v>552</v>
      </c>
      <c r="E91" s="20">
        <v>18</v>
      </c>
      <c r="F91" s="20">
        <v>17</v>
      </c>
      <c r="G91" s="9">
        <v>0.94444444444444442</v>
      </c>
      <c r="H91" s="20">
        <v>14</v>
      </c>
      <c r="I91" s="9">
        <v>0.82352941176470584</v>
      </c>
      <c r="J91" s="20">
        <v>0</v>
      </c>
      <c r="K91" s="9">
        <v>0</v>
      </c>
      <c r="L91" s="20">
        <v>1</v>
      </c>
      <c r="M91" s="9">
        <v>5.8823529411764705E-2</v>
      </c>
      <c r="N91" s="20">
        <v>0</v>
      </c>
      <c r="O91" s="9">
        <v>0</v>
      </c>
      <c r="P91" s="20">
        <v>0</v>
      </c>
      <c r="Q91" s="9">
        <v>0</v>
      </c>
    </row>
    <row r="92" spans="4:17" x14ac:dyDescent="0.25">
      <c r="D92" s="8" t="s">
        <v>553</v>
      </c>
      <c r="E92" s="20">
        <v>2</v>
      </c>
      <c r="F92" s="20">
        <v>2</v>
      </c>
      <c r="G92" s="9">
        <v>1</v>
      </c>
      <c r="H92" s="20">
        <v>2</v>
      </c>
      <c r="I92" s="9">
        <v>1</v>
      </c>
      <c r="J92" s="20">
        <v>0</v>
      </c>
      <c r="K92" s="9">
        <v>0</v>
      </c>
      <c r="L92" s="20">
        <v>0</v>
      </c>
      <c r="M92" s="9">
        <v>0</v>
      </c>
      <c r="N92" s="20">
        <v>0</v>
      </c>
      <c r="O92" s="9">
        <v>0</v>
      </c>
      <c r="P92" s="20">
        <v>0</v>
      </c>
      <c r="Q92" s="9">
        <v>0</v>
      </c>
    </row>
    <row r="93" spans="4:17" x14ac:dyDescent="0.25">
      <c r="D93" s="8" t="s">
        <v>565</v>
      </c>
      <c r="E93" s="20">
        <v>1</v>
      </c>
      <c r="F93" s="20">
        <v>1</v>
      </c>
      <c r="G93" s="9">
        <v>1</v>
      </c>
      <c r="H93" s="20">
        <v>1</v>
      </c>
      <c r="I93" s="9">
        <v>1</v>
      </c>
      <c r="J93" s="20">
        <v>0</v>
      </c>
      <c r="K93" s="9">
        <v>0</v>
      </c>
      <c r="L93" s="20">
        <v>0</v>
      </c>
      <c r="M93" s="9">
        <v>0</v>
      </c>
      <c r="N93" s="20">
        <v>0</v>
      </c>
      <c r="O93" s="9">
        <v>0</v>
      </c>
      <c r="P93" s="20">
        <v>0</v>
      </c>
      <c r="Q93" s="9">
        <v>0</v>
      </c>
    </row>
    <row r="94" spans="4:17" x14ac:dyDescent="0.25">
      <c r="D94" s="8" t="s">
        <v>567</v>
      </c>
      <c r="E94" s="20">
        <v>2</v>
      </c>
      <c r="F94" s="20">
        <v>1</v>
      </c>
      <c r="G94" s="9">
        <v>0.5</v>
      </c>
      <c r="H94" s="20">
        <v>0</v>
      </c>
      <c r="I94" s="9">
        <v>0</v>
      </c>
      <c r="J94" s="20">
        <v>0</v>
      </c>
      <c r="K94" s="9">
        <v>0</v>
      </c>
      <c r="L94" s="20">
        <v>1</v>
      </c>
      <c r="M94" s="9">
        <v>1</v>
      </c>
      <c r="N94" s="20">
        <v>0</v>
      </c>
      <c r="O94" s="9">
        <v>0</v>
      </c>
      <c r="P94" s="20">
        <v>0</v>
      </c>
      <c r="Q94" s="9">
        <v>0</v>
      </c>
    </row>
    <row r="95" spans="4:17" x14ac:dyDescent="0.25">
      <c r="D95" s="8" t="s">
        <v>574</v>
      </c>
      <c r="E95" s="20">
        <v>2</v>
      </c>
      <c r="F95" s="20">
        <v>2</v>
      </c>
      <c r="G95" s="9">
        <v>1</v>
      </c>
      <c r="H95" s="20">
        <v>1</v>
      </c>
      <c r="I95" s="9">
        <v>0.5</v>
      </c>
      <c r="J95" s="20">
        <v>0</v>
      </c>
      <c r="K95" s="9">
        <v>0</v>
      </c>
      <c r="L95" s="20">
        <v>0</v>
      </c>
      <c r="M95" s="9">
        <v>0</v>
      </c>
      <c r="N95" s="20">
        <v>0</v>
      </c>
      <c r="O95" s="9">
        <v>0</v>
      </c>
      <c r="P95" s="20">
        <v>0</v>
      </c>
      <c r="Q95" s="9">
        <v>0</v>
      </c>
    </row>
    <row r="96" spans="4:17" x14ac:dyDescent="0.25">
      <c r="D96" s="8" t="s">
        <v>575</v>
      </c>
      <c r="E96" s="20">
        <v>7</v>
      </c>
      <c r="F96" s="20">
        <v>7</v>
      </c>
      <c r="G96" s="9">
        <v>1</v>
      </c>
      <c r="H96" s="20">
        <v>6</v>
      </c>
      <c r="I96" s="9">
        <v>0.8571428571428571</v>
      </c>
      <c r="J96" s="20">
        <v>0</v>
      </c>
      <c r="K96" s="9">
        <v>0</v>
      </c>
      <c r="L96" s="20">
        <v>0</v>
      </c>
      <c r="M96" s="9">
        <v>0</v>
      </c>
      <c r="N96" s="20">
        <v>0</v>
      </c>
      <c r="O96" s="9">
        <v>0</v>
      </c>
      <c r="P96" s="20">
        <v>0</v>
      </c>
      <c r="Q96" s="9">
        <v>0</v>
      </c>
    </row>
    <row r="97" spans="4:17" x14ac:dyDescent="0.25">
      <c r="D97" s="8" t="s">
        <v>577</v>
      </c>
      <c r="E97" s="20">
        <v>4</v>
      </c>
      <c r="F97" s="20">
        <v>4</v>
      </c>
      <c r="G97" s="9">
        <v>1</v>
      </c>
      <c r="H97" s="20">
        <v>4</v>
      </c>
      <c r="I97" s="9">
        <v>1</v>
      </c>
      <c r="J97" s="20">
        <v>0</v>
      </c>
      <c r="K97" s="9">
        <v>0</v>
      </c>
      <c r="L97" s="20">
        <v>0</v>
      </c>
      <c r="M97" s="9">
        <v>0</v>
      </c>
      <c r="N97" s="20">
        <v>0</v>
      </c>
      <c r="O97" s="9">
        <v>0</v>
      </c>
      <c r="P97" s="20">
        <v>0</v>
      </c>
      <c r="Q97" s="9">
        <v>0</v>
      </c>
    </row>
    <row r="98" spans="4:17" x14ac:dyDescent="0.25">
      <c r="D98" s="7" t="s">
        <v>549</v>
      </c>
      <c r="E98" s="20">
        <v>9</v>
      </c>
      <c r="F98" s="20">
        <v>9</v>
      </c>
      <c r="G98" s="9">
        <v>1</v>
      </c>
      <c r="H98" s="20">
        <v>7</v>
      </c>
      <c r="I98" s="9">
        <v>0.77777777777777779</v>
      </c>
      <c r="J98" s="20">
        <v>0</v>
      </c>
      <c r="K98" s="9">
        <v>0</v>
      </c>
      <c r="L98" s="20">
        <v>0</v>
      </c>
      <c r="M98" s="9">
        <v>0</v>
      </c>
      <c r="N98" s="20">
        <v>0</v>
      </c>
      <c r="O98" s="9">
        <v>0</v>
      </c>
      <c r="P98" s="20">
        <v>0</v>
      </c>
      <c r="Q98" s="9">
        <v>0</v>
      </c>
    </row>
    <row r="99" spans="4:17" x14ac:dyDescent="0.25">
      <c r="D99" s="8" t="s">
        <v>550</v>
      </c>
      <c r="E99" s="20">
        <v>1</v>
      </c>
      <c r="F99" s="20">
        <v>1</v>
      </c>
      <c r="G99" s="9">
        <v>1</v>
      </c>
      <c r="H99" s="20">
        <v>1</v>
      </c>
      <c r="I99" s="9">
        <v>1</v>
      </c>
      <c r="J99" s="20">
        <v>0</v>
      </c>
      <c r="K99" s="9">
        <v>0</v>
      </c>
      <c r="L99" s="20">
        <v>0</v>
      </c>
      <c r="M99" s="9">
        <v>0</v>
      </c>
      <c r="N99" s="20">
        <v>0</v>
      </c>
      <c r="O99" s="9">
        <v>0</v>
      </c>
      <c r="P99" s="20">
        <v>0</v>
      </c>
      <c r="Q99" s="9">
        <v>0</v>
      </c>
    </row>
    <row r="100" spans="4:17" x14ac:dyDescent="0.25">
      <c r="D100" s="8" t="s">
        <v>568</v>
      </c>
      <c r="E100" s="20">
        <v>5</v>
      </c>
      <c r="F100" s="20">
        <v>5</v>
      </c>
      <c r="G100" s="9">
        <v>1</v>
      </c>
      <c r="H100" s="20">
        <v>4</v>
      </c>
      <c r="I100" s="9">
        <v>0.8</v>
      </c>
      <c r="J100" s="20">
        <v>0</v>
      </c>
      <c r="K100" s="9">
        <v>0</v>
      </c>
      <c r="L100" s="20">
        <v>0</v>
      </c>
      <c r="M100" s="9">
        <v>0</v>
      </c>
      <c r="N100" s="20">
        <v>0</v>
      </c>
      <c r="O100" s="9">
        <v>0</v>
      </c>
      <c r="P100" s="20">
        <v>0</v>
      </c>
      <c r="Q100" s="9">
        <v>0</v>
      </c>
    </row>
    <row r="101" spans="4:17" x14ac:dyDescent="0.25">
      <c r="D101" s="8" t="s">
        <v>569</v>
      </c>
      <c r="E101" s="20">
        <v>3</v>
      </c>
      <c r="F101" s="20">
        <v>3</v>
      </c>
      <c r="G101" s="9">
        <v>1</v>
      </c>
      <c r="H101" s="20">
        <v>2</v>
      </c>
      <c r="I101" s="9">
        <v>0.66666666666666663</v>
      </c>
      <c r="J101" s="20">
        <v>0</v>
      </c>
      <c r="K101" s="9">
        <v>0</v>
      </c>
      <c r="L101" s="20">
        <v>0</v>
      </c>
      <c r="M101" s="9">
        <v>0</v>
      </c>
      <c r="N101" s="20">
        <v>0</v>
      </c>
      <c r="O101" s="9">
        <v>0</v>
      </c>
      <c r="P101" s="20">
        <v>0</v>
      </c>
      <c r="Q101" s="9">
        <v>0</v>
      </c>
    </row>
    <row r="102" spans="4:17" x14ac:dyDescent="0.25">
      <c r="D102" s="7" t="s">
        <v>555</v>
      </c>
      <c r="E102" s="20">
        <v>18</v>
      </c>
      <c r="F102" s="20">
        <v>12</v>
      </c>
      <c r="G102" s="9">
        <v>0.66666666666666663</v>
      </c>
      <c r="H102" s="20">
        <v>10</v>
      </c>
      <c r="I102" s="9">
        <v>0.83333333333333337</v>
      </c>
      <c r="J102" s="20">
        <v>0</v>
      </c>
      <c r="K102" s="9">
        <v>0</v>
      </c>
      <c r="L102" s="20">
        <v>5</v>
      </c>
      <c r="M102" s="9">
        <v>0.41666666666666669</v>
      </c>
      <c r="N102" s="20">
        <v>0</v>
      </c>
      <c r="O102" s="9">
        <v>0</v>
      </c>
      <c r="P102" s="20">
        <v>0</v>
      </c>
      <c r="Q102" s="9">
        <v>0</v>
      </c>
    </row>
    <row r="103" spans="4:17" x14ac:dyDescent="0.25">
      <c r="D103" s="8" t="s">
        <v>556</v>
      </c>
      <c r="E103" s="20">
        <v>1</v>
      </c>
      <c r="F103" s="20">
        <v>1</v>
      </c>
      <c r="G103" s="9">
        <v>1</v>
      </c>
      <c r="H103" s="20">
        <v>1</v>
      </c>
      <c r="I103" s="9">
        <v>1</v>
      </c>
      <c r="J103" s="20">
        <v>0</v>
      </c>
      <c r="K103" s="9">
        <v>0</v>
      </c>
      <c r="L103" s="20">
        <v>0</v>
      </c>
      <c r="M103" s="9">
        <v>0</v>
      </c>
      <c r="N103" s="20">
        <v>0</v>
      </c>
      <c r="O103" s="9">
        <v>0</v>
      </c>
      <c r="P103" s="20">
        <v>0</v>
      </c>
      <c r="Q103" s="9">
        <v>0</v>
      </c>
    </row>
    <row r="104" spans="4:17" x14ac:dyDescent="0.25">
      <c r="D104" s="8" t="s">
        <v>572</v>
      </c>
      <c r="E104" s="20">
        <v>0</v>
      </c>
      <c r="F104" s="20">
        <v>0</v>
      </c>
      <c r="G104" s="9">
        <v>0</v>
      </c>
      <c r="H104" s="20">
        <v>0</v>
      </c>
      <c r="I104" s="9">
        <v>0</v>
      </c>
      <c r="J104" s="20">
        <v>0</v>
      </c>
      <c r="K104" s="9">
        <v>0</v>
      </c>
      <c r="L104" s="20">
        <v>0</v>
      </c>
      <c r="M104" s="9">
        <v>0</v>
      </c>
      <c r="N104" s="20">
        <v>0</v>
      </c>
      <c r="O104" s="9">
        <v>0</v>
      </c>
      <c r="P104" s="20">
        <v>0</v>
      </c>
      <c r="Q104" s="9">
        <v>0</v>
      </c>
    </row>
    <row r="105" spans="4:17" x14ac:dyDescent="0.25">
      <c r="D105" s="8" t="s">
        <v>581</v>
      </c>
      <c r="E105" s="20">
        <v>8</v>
      </c>
      <c r="F105" s="20">
        <v>5</v>
      </c>
      <c r="G105" s="9">
        <v>0.625</v>
      </c>
      <c r="H105" s="20">
        <v>3</v>
      </c>
      <c r="I105" s="9">
        <v>0.6</v>
      </c>
      <c r="J105" s="20">
        <v>0</v>
      </c>
      <c r="K105" s="9">
        <v>0</v>
      </c>
      <c r="L105" s="20">
        <v>3</v>
      </c>
      <c r="M105" s="9">
        <v>0.6</v>
      </c>
      <c r="N105" s="20">
        <v>0</v>
      </c>
      <c r="O105" s="9">
        <v>0</v>
      </c>
      <c r="P105" s="20">
        <v>0</v>
      </c>
      <c r="Q105" s="9">
        <v>0</v>
      </c>
    </row>
    <row r="106" spans="4:17" x14ac:dyDescent="0.25">
      <c r="D106" s="8" t="s">
        <v>582</v>
      </c>
      <c r="E106" s="20">
        <v>8</v>
      </c>
      <c r="F106" s="20">
        <v>5</v>
      </c>
      <c r="G106" s="9">
        <v>0.625</v>
      </c>
      <c r="H106" s="20">
        <v>5</v>
      </c>
      <c r="I106" s="9">
        <v>1</v>
      </c>
      <c r="J106" s="20">
        <v>0</v>
      </c>
      <c r="K106" s="9">
        <v>0</v>
      </c>
      <c r="L106" s="20">
        <v>2</v>
      </c>
      <c r="M106" s="9">
        <v>0.4</v>
      </c>
      <c r="N106" s="20">
        <v>0</v>
      </c>
      <c r="O106" s="9">
        <v>0</v>
      </c>
      <c r="P106" s="20">
        <v>0</v>
      </c>
      <c r="Q106" s="9">
        <v>0</v>
      </c>
    </row>
    <row r="107" spans="4:17" x14ac:dyDescent="0.25">
      <c r="D107" s="8" t="s">
        <v>583</v>
      </c>
      <c r="E107" s="20">
        <v>1</v>
      </c>
      <c r="F107" s="20">
        <v>1</v>
      </c>
      <c r="G107" s="9">
        <v>1</v>
      </c>
      <c r="H107" s="20">
        <v>1</v>
      </c>
      <c r="I107" s="9">
        <v>1</v>
      </c>
      <c r="J107" s="20">
        <v>0</v>
      </c>
      <c r="K107" s="9">
        <v>0</v>
      </c>
      <c r="L107" s="20">
        <v>0</v>
      </c>
      <c r="M107" s="9">
        <v>0</v>
      </c>
      <c r="N107" s="20">
        <v>0</v>
      </c>
      <c r="O107" s="9">
        <v>0</v>
      </c>
      <c r="P107" s="20">
        <v>0</v>
      </c>
      <c r="Q107" s="9">
        <v>0</v>
      </c>
    </row>
    <row r="108" spans="4:17" x14ac:dyDescent="0.25">
      <c r="D108" s="7" t="s">
        <v>450</v>
      </c>
      <c r="E108" s="20">
        <v>19</v>
      </c>
      <c r="F108" s="20">
        <v>16</v>
      </c>
      <c r="G108" s="9">
        <v>0.84210526315789469</v>
      </c>
      <c r="H108" s="20">
        <v>13</v>
      </c>
      <c r="I108" s="9">
        <v>0.8125</v>
      </c>
      <c r="J108" s="20">
        <v>0</v>
      </c>
      <c r="K108" s="9">
        <v>0</v>
      </c>
      <c r="L108" s="20">
        <v>1</v>
      </c>
      <c r="M108" s="9">
        <v>6.25E-2</v>
      </c>
      <c r="N108" s="20">
        <v>0</v>
      </c>
      <c r="O108" s="9">
        <v>0</v>
      </c>
      <c r="P108" s="20">
        <v>1</v>
      </c>
      <c r="Q108" s="9">
        <v>6.25E-2</v>
      </c>
    </row>
    <row r="109" spans="4:17" x14ac:dyDescent="0.25">
      <c r="D109" s="8" t="s">
        <v>538</v>
      </c>
      <c r="E109" s="20">
        <v>2</v>
      </c>
      <c r="F109" s="20">
        <v>2</v>
      </c>
      <c r="G109" s="9">
        <v>1</v>
      </c>
      <c r="H109" s="20">
        <v>2</v>
      </c>
      <c r="I109" s="9">
        <v>1</v>
      </c>
      <c r="J109" s="20">
        <v>0</v>
      </c>
      <c r="K109" s="9">
        <v>0</v>
      </c>
      <c r="L109" s="20">
        <v>0</v>
      </c>
      <c r="M109" s="9">
        <v>0</v>
      </c>
      <c r="N109" s="20">
        <v>0</v>
      </c>
      <c r="O109" s="9">
        <v>0</v>
      </c>
      <c r="P109" s="20">
        <v>0</v>
      </c>
      <c r="Q109" s="9">
        <v>0</v>
      </c>
    </row>
    <row r="110" spans="4:17" x14ac:dyDescent="0.25">
      <c r="D110" s="8" t="s">
        <v>451</v>
      </c>
      <c r="E110" s="20">
        <v>3</v>
      </c>
      <c r="F110" s="20">
        <v>3</v>
      </c>
      <c r="G110" s="9">
        <v>1</v>
      </c>
      <c r="H110" s="20">
        <v>3</v>
      </c>
      <c r="I110" s="9">
        <v>1</v>
      </c>
      <c r="J110" s="20">
        <v>0</v>
      </c>
      <c r="K110" s="9">
        <v>0</v>
      </c>
      <c r="L110" s="20">
        <v>0</v>
      </c>
      <c r="M110" s="9">
        <v>0</v>
      </c>
      <c r="N110" s="20">
        <v>0</v>
      </c>
      <c r="O110" s="9">
        <v>0</v>
      </c>
      <c r="P110" s="20">
        <v>0</v>
      </c>
      <c r="Q110" s="9">
        <v>0</v>
      </c>
    </row>
    <row r="111" spans="4:17" x14ac:dyDescent="0.25">
      <c r="D111" s="8" t="s">
        <v>570</v>
      </c>
      <c r="E111" s="20">
        <v>5</v>
      </c>
      <c r="F111" s="20">
        <v>4</v>
      </c>
      <c r="G111" s="9">
        <v>0.8</v>
      </c>
      <c r="H111" s="20">
        <v>3</v>
      </c>
      <c r="I111" s="9">
        <v>0.75</v>
      </c>
      <c r="J111" s="20">
        <v>0</v>
      </c>
      <c r="K111" s="9">
        <v>0</v>
      </c>
      <c r="L111" s="20">
        <v>0</v>
      </c>
      <c r="M111" s="9">
        <v>0</v>
      </c>
      <c r="N111" s="20">
        <v>0</v>
      </c>
      <c r="O111" s="9">
        <v>0</v>
      </c>
      <c r="P111" s="20">
        <v>0</v>
      </c>
      <c r="Q111" s="9">
        <v>0</v>
      </c>
    </row>
    <row r="112" spans="4:17" x14ac:dyDescent="0.25">
      <c r="D112" s="8" t="s">
        <v>573</v>
      </c>
      <c r="E112" s="20">
        <v>9</v>
      </c>
      <c r="F112" s="20">
        <v>7</v>
      </c>
      <c r="G112" s="9">
        <v>0.77777777777777779</v>
      </c>
      <c r="H112" s="20">
        <v>5</v>
      </c>
      <c r="I112" s="9">
        <v>0.7142857142857143</v>
      </c>
      <c r="J112" s="20">
        <v>0</v>
      </c>
      <c r="K112" s="9">
        <v>0</v>
      </c>
      <c r="L112" s="20">
        <v>1</v>
      </c>
      <c r="M112" s="9">
        <v>0.14285714285714285</v>
      </c>
      <c r="N112" s="20">
        <v>0</v>
      </c>
      <c r="O112" s="9">
        <v>0</v>
      </c>
      <c r="P112" s="20">
        <v>1</v>
      </c>
      <c r="Q112" s="9">
        <v>0.14285714285714285</v>
      </c>
    </row>
    <row r="113" spans="4:17" x14ac:dyDescent="0.25">
      <c r="D113" s="6" t="s">
        <v>452</v>
      </c>
      <c r="E113" s="20">
        <v>104</v>
      </c>
      <c r="F113" s="20">
        <v>99</v>
      </c>
      <c r="G113" s="9">
        <v>0.95192307692307687</v>
      </c>
      <c r="H113" s="20">
        <v>93</v>
      </c>
      <c r="I113" s="9">
        <v>0.93939393939393945</v>
      </c>
      <c r="J113" s="20">
        <v>0</v>
      </c>
      <c r="K113" s="9">
        <v>0</v>
      </c>
      <c r="L113" s="20">
        <v>3</v>
      </c>
      <c r="M113" s="9">
        <v>3.0303030303030304E-2</v>
      </c>
      <c r="N113" s="20">
        <v>2</v>
      </c>
      <c r="O113" s="9">
        <v>2.0202020202020204E-2</v>
      </c>
      <c r="P113" s="20">
        <v>0</v>
      </c>
      <c r="Q113" s="9">
        <v>0</v>
      </c>
    </row>
    <row r="114" spans="4:17" x14ac:dyDescent="0.25">
      <c r="D114" s="7" t="s">
        <v>587</v>
      </c>
      <c r="E114" s="20">
        <v>14</v>
      </c>
      <c r="F114" s="20">
        <v>14</v>
      </c>
      <c r="G114" s="9">
        <v>1</v>
      </c>
      <c r="H114" s="20">
        <v>13</v>
      </c>
      <c r="I114" s="9">
        <v>0.9285714285714286</v>
      </c>
      <c r="J114" s="20">
        <v>0</v>
      </c>
      <c r="K114" s="9">
        <v>0</v>
      </c>
      <c r="L114" s="20">
        <v>0</v>
      </c>
      <c r="M114" s="9">
        <v>0</v>
      </c>
      <c r="N114" s="20">
        <v>0</v>
      </c>
      <c r="O114" s="9">
        <v>0</v>
      </c>
      <c r="P114" s="20">
        <v>0</v>
      </c>
      <c r="Q114" s="9">
        <v>0</v>
      </c>
    </row>
    <row r="115" spans="4:17" x14ac:dyDescent="0.25">
      <c r="D115" s="8" t="s">
        <v>588</v>
      </c>
      <c r="E115" s="20">
        <v>0</v>
      </c>
      <c r="F115" s="20">
        <v>0</v>
      </c>
      <c r="G115" s="9">
        <v>0</v>
      </c>
      <c r="H115" s="20">
        <v>0</v>
      </c>
      <c r="I115" s="9">
        <v>0</v>
      </c>
      <c r="J115" s="20">
        <v>0</v>
      </c>
      <c r="K115" s="9">
        <v>0</v>
      </c>
      <c r="L115" s="20">
        <v>0</v>
      </c>
      <c r="M115" s="9">
        <v>0</v>
      </c>
      <c r="N115" s="20">
        <v>0</v>
      </c>
      <c r="O115" s="9">
        <v>0</v>
      </c>
      <c r="P115" s="20">
        <v>0</v>
      </c>
      <c r="Q115" s="9">
        <v>0</v>
      </c>
    </row>
    <row r="116" spans="4:17" x14ac:dyDescent="0.25">
      <c r="D116" s="8" t="s">
        <v>589</v>
      </c>
      <c r="E116" s="20">
        <v>0</v>
      </c>
      <c r="F116" s="20">
        <v>0</v>
      </c>
      <c r="G116" s="9">
        <v>0</v>
      </c>
      <c r="H116" s="20">
        <v>0</v>
      </c>
      <c r="I116" s="9">
        <v>0</v>
      </c>
      <c r="J116" s="20">
        <v>0</v>
      </c>
      <c r="K116" s="9">
        <v>0</v>
      </c>
      <c r="L116" s="20">
        <v>0</v>
      </c>
      <c r="M116" s="9">
        <v>0</v>
      </c>
      <c r="N116" s="20">
        <v>0</v>
      </c>
      <c r="O116" s="9">
        <v>0</v>
      </c>
      <c r="P116" s="20">
        <v>0</v>
      </c>
      <c r="Q116" s="9">
        <v>0</v>
      </c>
    </row>
    <row r="117" spans="4:17" x14ac:dyDescent="0.25">
      <c r="D117" s="8" t="s">
        <v>591</v>
      </c>
      <c r="E117" s="20">
        <v>5</v>
      </c>
      <c r="F117" s="20">
        <v>5</v>
      </c>
      <c r="G117" s="9">
        <v>1</v>
      </c>
      <c r="H117" s="20">
        <v>5</v>
      </c>
      <c r="I117" s="9">
        <v>1</v>
      </c>
      <c r="J117" s="20">
        <v>0</v>
      </c>
      <c r="K117" s="9">
        <v>0</v>
      </c>
      <c r="L117" s="20">
        <v>0</v>
      </c>
      <c r="M117" s="9">
        <v>0</v>
      </c>
      <c r="N117" s="20">
        <v>0</v>
      </c>
      <c r="O117" s="9">
        <v>0</v>
      </c>
      <c r="P117" s="20">
        <v>0</v>
      </c>
      <c r="Q117" s="9">
        <v>0</v>
      </c>
    </row>
    <row r="118" spans="4:17" x14ac:dyDescent="0.25">
      <c r="D118" s="8" t="s">
        <v>598</v>
      </c>
      <c r="E118" s="20">
        <v>0</v>
      </c>
      <c r="F118" s="20">
        <v>0</v>
      </c>
      <c r="G118" s="9">
        <v>0</v>
      </c>
      <c r="H118" s="20">
        <v>0</v>
      </c>
      <c r="I118" s="9">
        <v>0</v>
      </c>
      <c r="J118" s="20">
        <v>0</v>
      </c>
      <c r="K118" s="9">
        <v>0</v>
      </c>
      <c r="L118" s="20">
        <v>0</v>
      </c>
      <c r="M118" s="9">
        <v>0</v>
      </c>
      <c r="N118" s="20">
        <v>0</v>
      </c>
      <c r="O118" s="9">
        <v>0</v>
      </c>
      <c r="P118" s="20">
        <v>0</v>
      </c>
      <c r="Q118" s="9">
        <v>0</v>
      </c>
    </row>
    <row r="119" spans="4:17" x14ac:dyDescent="0.25">
      <c r="D119" s="8" t="s">
        <v>607</v>
      </c>
      <c r="E119" s="20">
        <v>1</v>
      </c>
      <c r="F119" s="20">
        <v>1</v>
      </c>
      <c r="G119" s="9">
        <v>1</v>
      </c>
      <c r="H119" s="20">
        <v>1</v>
      </c>
      <c r="I119" s="9">
        <v>1</v>
      </c>
      <c r="J119" s="20">
        <v>0</v>
      </c>
      <c r="K119" s="9">
        <v>0</v>
      </c>
      <c r="L119" s="20">
        <v>0</v>
      </c>
      <c r="M119" s="9">
        <v>0</v>
      </c>
      <c r="N119" s="20">
        <v>0</v>
      </c>
      <c r="O119" s="9">
        <v>0</v>
      </c>
      <c r="P119" s="20">
        <v>0</v>
      </c>
      <c r="Q119" s="9">
        <v>0</v>
      </c>
    </row>
    <row r="120" spans="4:17" x14ac:dyDescent="0.25">
      <c r="D120" s="8" t="s">
        <v>608</v>
      </c>
      <c r="E120" s="20">
        <v>2</v>
      </c>
      <c r="F120" s="20">
        <v>2</v>
      </c>
      <c r="G120" s="9">
        <v>1</v>
      </c>
      <c r="H120" s="20">
        <v>2</v>
      </c>
      <c r="I120" s="9">
        <v>1</v>
      </c>
      <c r="J120" s="20">
        <v>0</v>
      </c>
      <c r="K120" s="9">
        <v>0</v>
      </c>
      <c r="L120" s="20">
        <v>0</v>
      </c>
      <c r="M120" s="9">
        <v>0</v>
      </c>
      <c r="N120" s="20">
        <v>0</v>
      </c>
      <c r="O120" s="9">
        <v>0</v>
      </c>
      <c r="P120" s="20">
        <v>0</v>
      </c>
      <c r="Q120" s="9">
        <v>0</v>
      </c>
    </row>
    <row r="121" spans="4:17" x14ac:dyDescent="0.25">
      <c r="D121" s="8" t="s">
        <v>610</v>
      </c>
      <c r="E121" s="20">
        <v>3</v>
      </c>
      <c r="F121" s="20">
        <v>3</v>
      </c>
      <c r="G121" s="9">
        <v>1</v>
      </c>
      <c r="H121" s="20">
        <v>3</v>
      </c>
      <c r="I121" s="9">
        <v>1</v>
      </c>
      <c r="J121" s="20">
        <v>0</v>
      </c>
      <c r="K121" s="9">
        <v>0</v>
      </c>
      <c r="L121" s="20">
        <v>0</v>
      </c>
      <c r="M121" s="9">
        <v>0</v>
      </c>
      <c r="N121" s="20">
        <v>0</v>
      </c>
      <c r="O121" s="9">
        <v>0</v>
      </c>
      <c r="P121" s="20">
        <v>0</v>
      </c>
      <c r="Q121" s="9">
        <v>0</v>
      </c>
    </row>
    <row r="122" spans="4:17" x14ac:dyDescent="0.25">
      <c r="D122" s="8" t="s">
        <v>613</v>
      </c>
      <c r="E122" s="20">
        <v>3</v>
      </c>
      <c r="F122" s="20">
        <v>3</v>
      </c>
      <c r="G122" s="9">
        <v>1</v>
      </c>
      <c r="H122" s="20">
        <v>2</v>
      </c>
      <c r="I122" s="9">
        <v>0.66666666666666663</v>
      </c>
      <c r="J122" s="20">
        <v>0</v>
      </c>
      <c r="K122" s="9">
        <v>0</v>
      </c>
      <c r="L122" s="20">
        <v>0</v>
      </c>
      <c r="M122" s="9">
        <v>0</v>
      </c>
      <c r="N122" s="20">
        <v>0</v>
      </c>
      <c r="O122" s="9">
        <v>0</v>
      </c>
      <c r="P122" s="20">
        <v>0</v>
      </c>
      <c r="Q122" s="9">
        <v>0</v>
      </c>
    </row>
    <row r="123" spans="4:17" x14ac:dyDescent="0.25">
      <c r="D123" s="7" t="s">
        <v>602</v>
      </c>
      <c r="E123" s="20">
        <v>26</v>
      </c>
      <c r="F123" s="20">
        <v>25</v>
      </c>
      <c r="G123" s="9">
        <v>0.96153846153846156</v>
      </c>
      <c r="H123" s="20">
        <v>23</v>
      </c>
      <c r="I123" s="9">
        <v>0.92</v>
      </c>
      <c r="J123" s="20">
        <v>0</v>
      </c>
      <c r="K123" s="9">
        <v>0</v>
      </c>
      <c r="L123" s="20">
        <v>0</v>
      </c>
      <c r="M123" s="9">
        <v>0</v>
      </c>
      <c r="N123" s="20">
        <v>1</v>
      </c>
      <c r="O123" s="9">
        <v>0.04</v>
      </c>
      <c r="P123" s="20">
        <v>0</v>
      </c>
      <c r="Q123" s="9">
        <v>0</v>
      </c>
    </row>
    <row r="124" spans="4:17" x14ac:dyDescent="0.25">
      <c r="D124" s="8" t="s">
        <v>603</v>
      </c>
      <c r="E124" s="20">
        <v>7</v>
      </c>
      <c r="F124" s="20">
        <v>6</v>
      </c>
      <c r="G124" s="9">
        <v>0.8571428571428571</v>
      </c>
      <c r="H124" s="20">
        <v>5</v>
      </c>
      <c r="I124" s="9">
        <v>0.83333333333333337</v>
      </c>
      <c r="J124" s="20">
        <v>0</v>
      </c>
      <c r="K124" s="9">
        <v>0</v>
      </c>
      <c r="L124" s="20">
        <v>0</v>
      </c>
      <c r="M124" s="9">
        <v>0</v>
      </c>
      <c r="N124" s="20">
        <v>1</v>
      </c>
      <c r="O124" s="9">
        <v>0.16666666666666666</v>
      </c>
      <c r="P124" s="20">
        <v>0</v>
      </c>
      <c r="Q124" s="9">
        <v>0</v>
      </c>
    </row>
    <row r="125" spans="4:17" x14ac:dyDescent="0.25">
      <c r="D125" s="8" t="s">
        <v>614</v>
      </c>
      <c r="E125" s="20">
        <v>7</v>
      </c>
      <c r="F125" s="20">
        <v>7</v>
      </c>
      <c r="G125" s="9">
        <v>1</v>
      </c>
      <c r="H125" s="20">
        <v>7</v>
      </c>
      <c r="I125" s="9">
        <v>1</v>
      </c>
      <c r="J125" s="20">
        <v>0</v>
      </c>
      <c r="K125" s="9">
        <v>0</v>
      </c>
      <c r="L125" s="20">
        <v>0</v>
      </c>
      <c r="M125" s="9">
        <v>0</v>
      </c>
      <c r="N125" s="20">
        <v>0</v>
      </c>
      <c r="O125" s="9">
        <v>0</v>
      </c>
      <c r="P125" s="20">
        <v>0</v>
      </c>
      <c r="Q125" s="9">
        <v>0</v>
      </c>
    </row>
    <row r="126" spans="4:17" x14ac:dyDescent="0.25">
      <c r="D126" s="8" t="s">
        <v>620</v>
      </c>
      <c r="E126" s="20">
        <v>12</v>
      </c>
      <c r="F126" s="20">
        <v>12</v>
      </c>
      <c r="G126" s="9">
        <v>1</v>
      </c>
      <c r="H126" s="20">
        <v>11</v>
      </c>
      <c r="I126" s="9">
        <v>0.91666666666666663</v>
      </c>
      <c r="J126" s="20">
        <v>0</v>
      </c>
      <c r="K126" s="9">
        <v>0</v>
      </c>
      <c r="L126" s="20">
        <v>0</v>
      </c>
      <c r="M126" s="9">
        <v>0</v>
      </c>
      <c r="N126" s="20">
        <v>0</v>
      </c>
      <c r="O126" s="9">
        <v>0</v>
      </c>
      <c r="P126" s="20">
        <v>0</v>
      </c>
      <c r="Q126" s="9">
        <v>0</v>
      </c>
    </row>
    <row r="127" spans="4:17" x14ac:dyDescent="0.25">
      <c r="D127" s="7" t="s">
        <v>453</v>
      </c>
      <c r="E127" s="20">
        <v>23</v>
      </c>
      <c r="F127" s="20">
        <v>21</v>
      </c>
      <c r="G127" s="9">
        <v>0.91304347826086951</v>
      </c>
      <c r="H127" s="20">
        <v>20</v>
      </c>
      <c r="I127" s="9">
        <v>0.95238095238095233</v>
      </c>
      <c r="J127" s="20">
        <v>0</v>
      </c>
      <c r="K127" s="9">
        <v>0</v>
      </c>
      <c r="L127" s="20">
        <v>1</v>
      </c>
      <c r="M127" s="9">
        <v>4.7619047619047616E-2</v>
      </c>
      <c r="N127" s="20">
        <v>1</v>
      </c>
      <c r="O127" s="9">
        <v>4.7619047619047616E-2</v>
      </c>
      <c r="P127" s="20">
        <v>0</v>
      </c>
      <c r="Q127" s="9">
        <v>0</v>
      </c>
    </row>
    <row r="128" spans="4:17" x14ac:dyDescent="0.25">
      <c r="D128" s="8" t="s">
        <v>584</v>
      </c>
      <c r="E128" s="20">
        <v>1</v>
      </c>
      <c r="F128" s="20">
        <v>0</v>
      </c>
      <c r="G128" s="9">
        <v>0</v>
      </c>
      <c r="H128" s="20">
        <v>0</v>
      </c>
      <c r="I128" s="9">
        <v>0</v>
      </c>
      <c r="J128" s="20">
        <v>0</v>
      </c>
      <c r="K128" s="9">
        <v>0</v>
      </c>
      <c r="L128" s="20">
        <v>1</v>
      </c>
      <c r="M128" s="9">
        <v>0</v>
      </c>
      <c r="N128" s="20">
        <v>0</v>
      </c>
      <c r="O128" s="9">
        <v>0</v>
      </c>
      <c r="P128" s="20">
        <v>0</v>
      </c>
      <c r="Q128" s="9">
        <v>0</v>
      </c>
    </row>
    <row r="129" spans="4:17" x14ac:dyDescent="0.25">
      <c r="D129" s="8" t="s">
        <v>590</v>
      </c>
      <c r="E129" s="20">
        <v>6</v>
      </c>
      <c r="F129" s="20">
        <v>6</v>
      </c>
      <c r="G129" s="9">
        <v>1</v>
      </c>
      <c r="H129" s="20">
        <v>5</v>
      </c>
      <c r="I129" s="9">
        <v>0.83333333333333337</v>
      </c>
      <c r="J129" s="20">
        <v>0</v>
      </c>
      <c r="K129" s="9">
        <v>0</v>
      </c>
      <c r="L129" s="20">
        <v>0</v>
      </c>
      <c r="M129" s="9">
        <v>0</v>
      </c>
      <c r="N129" s="20">
        <v>0</v>
      </c>
      <c r="O129" s="9">
        <v>0</v>
      </c>
      <c r="P129" s="20">
        <v>0</v>
      </c>
      <c r="Q129" s="9">
        <v>0</v>
      </c>
    </row>
    <row r="130" spans="4:17" x14ac:dyDescent="0.25">
      <c r="D130" s="8" t="s">
        <v>592</v>
      </c>
      <c r="E130" s="20">
        <v>0</v>
      </c>
      <c r="F130" s="20">
        <v>0</v>
      </c>
      <c r="G130" s="9">
        <v>0</v>
      </c>
      <c r="H130" s="20">
        <v>0</v>
      </c>
      <c r="I130" s="9">
        <v>0</v>
      </c>
      <c r="J130" s="20">
        <v>0</v>
      </c>
      <c r="K130" s="9">
        <v>0</v>
      </c>
      <c r="L130" s="20">
        <v>0</v>
      </c>
      <c r="M130" s="9">
        <v>0</v>
      </c>
      <c r="N130" s="20">
        <v>0</v>
      </c>
      <c r="O130" s="9">
        <v>0</v>
      </c>
      <c r="P130" s="20">
        <v>0</v>
      </c>
      <c r="Q130" s="9">
        <v>0</v>
      </c>
    </row>
    <row r="131" spans="4:17" x14ac:dyDescent="0.25">
      <c r="D131" s="8" t="s">
        <v>454</v>
      </c>
      <c r="E131" s="20">
        <v>0</v>
      </c>
      <c r="F131" s="20">
        <v>0</v>
      </c>
      <c r="G131" s="9">
        <v>0</v>
      </c>
      <c r="H131" s="20">
        <v>0</v>
      </c>
      <c r="I131" s="9">
        <v>0</v>
      </c>
      <c r="J131" s="20">
        <v>0</v>
      </c>
      <c r="K131" s="9">
        <v>0</v>
      </c>
      <c r="L131" s="20">
        <v>0</v>
      </c>
      <c r="M131" s="9">
        <v>0</v>
      </c>
      <c r="N131" s="20">
        <v>0</v>
      </c>
      <c r="O131" s="9">
        <v>0</v>
      </c>
      <c r="P131" s="20">
        <v>0</v>
      </c>
      <c r="Q131" s="9">
        <v>0</v>
      </c>
    </row>
    <row r="132" spans="4:17" x14ac:dyDescent="0.25">
      <c r="D132" s="8" t="s">
        <v>594</v>
      </c>
      <c r="E132" s="20">
        <v>0</v>
      </c>
      <c r="F132" s="20">
        <v>0</v>
      </c>
      <c r="G132" s="9">
        <v>0</v>
      </c>
      <c r="H132" s="20">
        <v>0</v>
      </c>
      <c r="I132" s="9">
        <v>0</v>
      </c>
      <c r="J132" s="20">
        <v>0</v>
      </c>
      <c r="K132" s="9">
        <v>0</v>
      </c>
      <c r="L132" s="20">
        <v>0</v>
      </c>
      <c r="M132" s="9">
        <v>0</v>
      </c>
      <c r="N132" s="20">
        <v>0</v>
      </c>
      <c r="O132" s="9">
        <v>0</v>
      </c>
      <c r="P132" s="20">
        <v>0</v>
      </c>
      <c r="Q132" s="9">
        <v>0</v>
      </c>
    </row>
    <row r="133" spans="4:17" x14ac:dyDescent="0.25">
      <c r="D133" s="8" t="s">
        <v>597</v>
      </c>
      <c r="E133" s="20">
        <v>4</v>
      </c>
      <c r="F133" s="20">
        <v>4</v>
      </c>
      <c r="G133" s="9">
        <v>1</v>
      </c>
      <c r="H133" s="20">
        <v>4</v>
      </c>
      <c r="I133" s="9">
        <v>1</v>
      </c>
      <c r="J133" s="20">
        <v>0</v>
      </c>
      <c r="K133" s="9">
        <v>0</v>
      </c>
      <c r="L133" s="20">
        <v>0</v>
      </c>
      <c r="M133" s="9">
        <v>0</v>
      </c>
      <c r="N133" s="20">
        <v>0</v>
      </c>
      <c r="O133" s="9">
        <v>0</v>
      </c>
      <c r="P133" s="20">
        <v>0</v>
      </c>
      <c r="Q133" s="9">
        <v>0</v>
      </c>
    </row>
    <row r="134" spans="4:17" x14ac:dyDescent="0.25">
      <c r="D134" s="8" t="s">
        <v>599</v>
      </c>
      <c r="E134" s="20">
        <v>0</v>
      </c>
      <c r="F134" s="20">
        <v>0</v>
      </c>
      <c r="G134" s="9">
        <v>0</v>
      </c>
      <c r="H134" s="20">
        <v>0</v>
      </c>
      <c r="I134" s="9">
        <v>0</v>
      </c>
      <c r="J134" s="20">
        <v>0</v>
      </c>
      <c r="K134" s="9">
        <v>0</v>
      </c>
      <c r="L134" s="20">
        <v>0</v>
      </c>
      <c r="M134" s="9">
        <v>0</v>
      </c>
      <c r="N134" s="20">
        <v>0</v>
      </c>
      <c r="O134" s="9">
        <v>0</v>
      </c>
      <c r="P134" s="20">
        <v>0</v>
      </c>
      <c r="Q134" s="9">
        <v>0</v>
      </c>
    </row>
    <row r="135" spans="4:17" x14ac:dyDescent="0.25">
      <c r="D135" s="8" t="s">
        <v>457</v>
      </c>
      <c r="E135" s="20">
        <v>1</v>
      </c>
      <c r="F135" s="20">
        <v>1</v>
      </c>
      <c r="G135" s="9">
        <v>1</v>
      </c>
      <c r="H135" s="20">
        <v>1</v>
      </c>
      <c r="I135" s="9">
        <v>1</v>
      </c>
      <c r="J135" s="20">
        <v>0</v>
      </c>
      <c r="K135" s="9">
        <v>0</v>
      </c>
      <c r="L135" s="20">
        <v>0</v>
      </c>
      <c r="M135" s="9">
        <v>0</v>
      </c>
      <c r="N135" s="20">
        <v>0</v>
      </c>
      <c r="O135" s="9">
        <v>0</v>
      </c>
      <c r="P135" s="20">
        <v>0</v>
      </c>
      <c r="Q135" s="9">
        <v>0</v>
      </c>
    </row>
    <row r="136" spans="4:17" x14ac:dyDescent="0.25">
      <c r="D136" s="8" t="s">
        <v>600</v>
      </c>
      <c r="E136" s="20">
        <v>3</v>
      </c>
      <c r="F136" s="20">
        <v>3</v>
      </c>
      <c r="G136" s="9">
        <v>1</v>
      </c>
      <c r="H136" s="20">
        <v>3</v>
      </c>
      <c r="I136" s="9">
        <v>1</v>
      </c>
      <c r="J136" s="20">
        <v>0</v>
      </c>
      <c r="K136" s="9">
        <v>0</v>
      </c>
      <c r="L136" s="20">
        <v>0</v>
      </c>
      <c r="M136" s="9">
        <v>0</v>
      </c>
      <c r="N136" s="20">
        <v>0</v>
      </c>
      <c r="O136" s="9">
        <v>0</v>
      </c>
      <c r="P136" s="20">
        <v>0</v>
      </c>
      <c r="Q136" s="9">
        <v>0</v>
      </c>
    </row>
    <row r="137" spans="4:17" x14ac:dyDescent="0.25">
      <c r="D137" s="8" t="s">
        <v>604</v>
      </c>
      <c r="E137" s="20">
        <v>1</v>
      </c>
      <c r="F137" s="20">
        <v>1</v>
      </c>
      <c r="G137" s="9">
        <v>1</v>
      </c>
      <c r="H137" s="20">
        <v>1</v>
      </c>
      <c r="I137" s="9">
        <v>1</v>
      </c>
      <c r="J137" s="20">
        <v>0</v>
      </c>
      <c r="K137" s="9">
        <v>0</v>
      </c>
      <c r="L137" s="20">
        <v>0</v>
      </c>
      <c r="M137" s="9">
        <v>0</v>
      </c>
      <c r="N137" s="20">
        <v>0</v>
      </c>
      <c r="O137" s="9">
        <v>0</v>
      </c>
      <c r="P137" s="20">
        <v>0</v>
      </c>
      <c r="Q137" s="9">
        <v>0</v>
      </c>
    </row>
    <row r="138" spans="4:17" x14ac:dyDescent="0.25">
      <c r="D138" s="8" t="s">
        <v>605</v>
      </c>
      <c r="E138" s="20">
        <v>2</v>
      </c>
      <c r="F138" s="20">
        <v>2</v>
      </c>
      <c r="G138" s="9">
        <v>1</v>
      </c>
      <c r="H138" s="20">
        <v>2</v>
      </c>
      <c r="I138" s="9">
        <v>1</v>
      </c>
      <c r="J138" s="20">
        <v>0</v>
      </c>
      <c r="K138" s="9">
        <v>0</v>
      </c>
      <c r="L138" s="20">
        <v>0</v>
      </c>
      <c r="M138" s="9">
        <v>0</v>
      </c>
      <c r="N138" s="20">
        <v>0</v>
      </c>
      <c r="O138" s="9">
        <v>0</v>
      </c>
      <c r="P138" s="20">
        <v>0</v>
      </c>
      <c r="Q138" s="9">
        <v>0</v>
      </c>
    </row>
    <row r="139" spans="4:17" x14ac:dyDescent="0.25">
      <c r="D139" s="8" t="s">
        <v>458</v>
      </c>
      <c r="E139" s="20">
        <v>1</v>
      </c>
      <c r="F139" s="20">
        <v>0</v>
      </c>
      <c r="G139" s="9">
        <v>0</v>
      </c>
      <c r="H139" s="20">
        <v>0</v>
      </c>
      <c r="I139" s="9">
        <v>0</v>
      </c>
      <c r="J139" s="20">
        <v>0</v>
      </c>
      <c r="K139" s="9">
        <v>0</v>
      </c>
      <c r="L139" s="20">
        <v>0</v>
      </c>
      <c r="M139" s="9">
        <v>0</v>
      </c>
      <c r="N139" s="20">
        <v>1</v>
      </c>
      <c r="O139" s="9">
        <v>0</v>
      </c>
      <c r="P139" s="20">
        <v>0</v>
      </c>
      <c r="Q139" s="9">
        <v>0</v>
      </c>
    </row>
    <row r="140" spans="4:17" x14ac:dyDescent="0.25">
      <c r="D140" s="8" t="s">
        <v>612</v>
      </c>
      <c r="E140" s="20">
        <v>3</v>
      </c>
      <c r="F140" s="20">
        <v>3</v>
      </c>
      <c r="G140" s="9">
        <v>1</v>
      </c>
      <c r="H140" s="20">
        <v>3</v>
      </c>
      <c r="I140" s="9">
        <v>1</v>
      </c>
      <c r="J140" s="20">
        <v>0</v>
      </c>
      <c r="K140" s="9">
        <v>0</v>
      </c>
      <c r="L140" s="20">
        <v>0</v>
      </c>
      <c r="M140" s="9">
        <v>0</v>
      </c>
      <c r="N140" s="20">
        <v>0</v>
      </c>
      <c r="O140" s="9">
        <v>0</v>
      </c>
      <c r="P140" s="20">
        <v>0</v>
      </c>
      <c r="Q140" s="9">
        <v>0</v>
      </c>
    </row>
    <row r="141" spans="4:17" x14ac:dyDescent="0.25">
      <c r="D141" s="8" t="s">
        <v>615</v>
      </c>
      <c r="E141" s="20">
        <v>1</v>
      </c>
      <c r="F141" s="20">
        <v>1</v>
      </c>
      <c r="G141" s="9">
        <v>1</v>
      </c>
      <c r="H141" s="20">
        <v>1</v>
      </c>
      <c r="I141" s="9">
        <v>1</v>
      </c>
      <c r="J141" s="20">
        <v>0</v>
      </c>
      <c r="K141" s="9">
        <v>0</v>
      </c>
      <c r="L141" s="20">
        <v>0</v>
      </c>
      <c r="M141" s="9">
        <v>0</v>
      </c>
      <c r="N141" s="20">
        <v>0</v>
      </c>
      <c r="O141" s="9">
        <v>0</v>
      </c>
      <c r="P141" s="20">
        <v>0</v>
      </c>
      <c r="Q141" s="9">
        <v>0</v>
      </c>
    </row>
    <row r="142" spans="4:17" x14ac:dyDescent="0.25">
      <c r="D142" s="7" t="s">
        <v>455</v>
      </c>
      <c r="E142" s="20">
        <v>41</v>
      </c>
      <c r="F142" s="20">
        <v>39</v>
      </c>
      <c r="G142" s="9">
        <v>0.95121951219512191</v>
      </c>
      <c r="H142" s="20">
        <v>37</v>
      </c>
      <c r="I142" s="9">
        <v>0.94871794871794868</v>
      </c>
      <c r="J142" s="20">
        <v>0</v>
      </c>
      <c r="K142" s="9">
        <v>0</v>
      </c>
      <c r="L142" s="20">
        <v>2</v>
      </c>
      <c r="M142" s="9">
        <v>5.128205128205128E-2</v>
      </c>
      <c r="N142" s="20">
        <v>0</v>
      </c>
      <c r="O142" s="9">
        <v>0</v>
      </c>
      <c r="P142" s="20">
        <v>0</v>
      </c>
      <c r="Q142" s="9">
        <v>0</v>
      </c>
    </row>
    <row r="143" spans="4:17" x14ac:dyDescent="0.25">
      <c r="D143" s="8" t="s">
        <v>585</v>
      </c>
      <c r="E143" s="20">
        <v>5</v>
      </c>
      <c r="F143" s="20">
        <v>3</v>
      </c>
      <c r="G143" s="9">
        <v>0.6</v>
      </c>
      <c r="H143" s="20">
        <v>3</v>
      </c>
      <c r="I143" s="9">
        <v>1</v>
      </c>
      <c r="J143" s="20">
        <v>0</v>
      </c>
      <c r="K143" s="9">
        <v>0</v>
      </c>
      <c r="L143" s="20">
        <v>2</v>
      </c>
      <c r="M143" s="9">
        <v>0.66666666666666663</v>
      </c>
      <c r="N143" s="20">
        <v>0</v>
      </c>
      <c r="O143" s="9">
        <v>0</v>
      </c>
      <c r="P143" s="20">
        <v>0</v>
      </c>
      <c r="Q143" s="9">
        <v>0</v>
      </c>
    </row>
    <row r="144" spans="4:17" x14ac:dyDescent="0.25">
      <c r="D144" s="8" t="s">
        <v>586</v>
      </c>
      <c r="E144" s="20">
        <v>3</v>
      </c>
      <c r="F144" s="20">
        <v>3</v>
      </c>
      <c r="G144" s="9">
        <v>1</v>
      </c>
      <c r="H144" s="20">
        <v>3</v>
      </c>
      <c r="I144" s="9">
        <v>1</v>
      </c>
      <c r="J144" s="20">
        <v>0</v>
      </c>
      <c r="K144" s="9">
        <v>0</v>
      </c>
      <c r="L144" s="20">
        <v>0</v>
      </c>
      <c r="M144" s="9">
        <v>0</v>
      </c>
      <c r="N144" s="20">
        <v>0</v>
      </c>
      <c r="O144" s="9">
        <v>0</v>
      </c>
      <c r="P144" s="20">
        <v>0</v>
      </c>
      <c r="Q144" s="9">
        <v>0</v>
      </c>
    </row>
    <row r="145" spans="4:17" x14ac:dyDescent="0.25">
      <c r="D145" s="8" t="s">
        <v>593</v>
      </c>
      <c r="E145" s="20">
        <v>9</v>
      </c>
      <c r="F145" s="20">
        <v>9</v>
      </c>
      <c r="G145" s="9">
        <v>1</v>
      </c>
      <c r="H145" s="20">
        <v>9</v>
      </c>
      <c r="I145" s="9">
        <v>1</v>
      </c>
      <c r="J145" s="20">
        <v>0</v>
      </c>
      <c r="K145" s="9">
        <v>0</v>
      </c>
      <c r="L145" s="20">
        <v>0</v>
      </c>
      <c r="M145" s="9">
        <v>0</v>
      </c>
      <c r="N145" s="20">
        <v>0</v>
      </c>
      <c r="O145" s="9">
        <v>0</v>
      </c>
      <c r="P145" s="20">
        <v>0</v>
      </c>
      <c r="Q145" s="9">
        <v>0</v>
      </c>
    </row>
    <row r="146" spans="4:17" x14ac:dyDescent="0.25">
      <c r="D146" s="8" t="s">
        <v>595</v>
      </c>
      <c r="E146" s="20">
        <v>2</v>
      </c>
      <c r="F146" s="20">
        <v>2</v>
      </c>
      <c r="G146" s="9">
        <v>1</v>
      </c>
      <c r="H146" s="20">
        <v>2</v>
      </c>
      <c r="I146" s="9">
        <v>1</v>
      </c>
      <c r="J146" s="20">
        <v>0</v>
      </c>
      <c r="K146" s="9">
        <v>0</v>
      </c>
      <c r="L146" s="20">
        <v>0</v>
      </c>
      <c r="M146" s="9">
        <v>0</v>
      </c>
      <c r="N146" s="20">
        <v>0</v>
      </c>
      <c r="O146" s="9">
        <v>0</v>
      </c>
      <c r="P146" s="20">
        <v>0</v>
      </c>
      <c r="Q146" s="9">
        <v>0</v>
      </c>
    </row>
    <row r="147" spans="4:17" x14ac:dyDescent="0.25">
      <c r="D147" s="8" t="s">
        <v>596</v>
      </c>
      <c r="E147" s="20">
        <v>2</v>
      </c>
      <c r="F147" s="20">
        <v>2</v>
      </c>
      <c r="G147" s="9">
        <v>1</v>
      </c>
      <c r="H147" s="20">
        <v>2</v>
      </c>
      <c r="I147" s="9">
        <v>1</v>
      </c>
      <c r="J147" s="20">
        <v>0</v>
      </c>
      <c r="K147" s="9">
        <v>0</v>
      </c>
      <c r="L147" s="20">
        <v>0</v>
      </c>
      <c r="M147" s="9">
        <v>0</v>
      </c>
      <c r="N147" s="20">
        <v>0</v>
      </c>
      <c r="O147" s="9">
        <v>0</v>
      </c>
      <c r="P147" s="20">
        <v>0</v>
      </c>
      <c r="Q147" s="9">
        <v>0</v>
      </c>
    </row>
    <row r="148" spans="4:17" x14ac:dyDescent="0.25">
      <c r="D148" s="8" t="s">
        <v>456</v>
      </c>
      <c r="E148" s="20">
        <v>2</v>
      </c>
      <c r="F148" s="20">
        <v>2</v>
      </c>
      <c r="G148" s="9">
        <v>1</v>
      </c>
      <c r="H148" s="20">
        <v>2</v>
      </c>
      <c r="I148" s="9">
        <v>1</v>
      </c>
      <c r="J148" s="20">
        <v>0</v>
      </c>
      <c r="K148" s="9">
        <v>0</v>
      </c>
      <c r="L148" s="20">
        <v>0</v>
      </c>
      <c r="M148" s="9">
        <v>0</v>
      </c>
      <c r="N148" s="20">
        <v>0</v>
      </c>
      <c r="O148" s="9">
        <v>0</v>
      </c>
      <c r="P148" s="20">
        <v>0</v>
      </c>
      <c r="Q148" s="9">
        <v>0</v>
      </c>
    </row>
    <row r="149" spans="4:17" x14ac:dyDescent="0.25">
      <c r="D149" s="8" t="s">
        <v>601</v>
      </c>
      <c r="E149" s="20">
        <v>7</v>
      </c>
      <c r="F149" s="20">
        <v>7</v>
      </c>
      <c r="G149" s="9">
        <v>1</v>
      </c>
      <c r="H149" s="20">
        <v>6</v>
      </c>
      <c r="I149" s="9">
        <v>0.8571428571428571</v>
      </c>
      <c r="J149" s="20">
        <v>0</v>
      </c>
      <c r="K149" s="9">
        <v>0</v>
      </c>
      <c r="L149" s="20">
        <v>0</v>
      </c>
      <c r="M149" s="9">
        <v>0</v>
      </c>
      <c r="N149" s="20">
        <v>0</v>
      </c>
      <c r="O149" s="9">
        <v>0</v>
      </c>
      <c r="P149" s="20">
        <v>0</v>
      </c>
      <c r="Q149" s="9">
        <v>0</v>
      </c>
    </row>
    <row r="150" spans="4:17" x14ac:dyDescent="0.25">
      <c r="D150" s="8" t="s">
        <v>606</v>
      </c>
      <c r="E150" s="20">
        <v>0</v>
      </c>
      <c r="F150" s="20">
        <v>0</v>
      </c>
      <c r="G150" s="9">
        <v>0</v>
      </c>
      <c r="H150" s="20">
        <v>0</v>
      </c>
      <c r="I150" s="9">
        <v>0</v>
      </c>
      <c r="J150" s="20">
        <v>0</v>
      </c>
      <c r="K150" s="9">
        <v>0</v>
      </c>
      <c r="L150" s="20">
        <v>0</v>
      </c>
      <c r="M150" s="9">
        <v>0</v>
      </c>
      <c r="N150" s="20">
        <v>0</v>
      </c>
      <c r="O150" s="9">
        <v>0</v>
      </c>
      <c r="P150" s="20">
        <v>0</v>
      </c>
      <c r="Q150" s="9">
        <v>0</v>
      </c>
    </row>
    <row r="151" spans="4:17" x14ac:dyDescent="0.25">
      <c r="D151" s="8" t="s">
        <v>609</v>
      </c>
      <c r="E151" s="20">
        <v>0</v>
      </c>
      <c r="F151" s="20">
        <v>0</v>
      </c>
      <c r="G151" s="9">
        <v>0</v>
      </c>
      <c r="H151" s="20">
        <v>0</v>
      </c>
      <c r="I151" s="9">
        <v>0</v>
      </c>
      <c r="J151" s="20">
        <v>0</v>
      </c>
      <c r="K151" s="9">
        <v>0</v>
      </c>
      <c r="L151" s="20">
        <v>0</v>
      </c>
      <c r="M151" s="9">
        <v>0</v>
      </c>
      <c r="N151" s="20">
        <v>0</v>
      </c>
      <c r="O151" s="9">
        <v>0</v>
      </c>
      <c r="P151" s="20">
        <v>0</v>
      </c>
      <c r="Q151" s="9">
        <v>0</v>
      </c>
    </row>
    <row r="152" spans="4:17" x14ac:dyDescent="0.25">
      <c r="D152" s="8" t="s">
        <v>611</v>
      </c>
      <c r="E152" s="20">
        <v>0</v>
      </c>
      <c r="F152" s="20">
        <v>0</v>
      </c>
      <c r="G152" s="9">
        <v>0</v>
      </c>
      <c r="H152" s="20">
        <v>0</v>
      </c>
      <c r="I152" s="9">
        <v>0</v>
      </c>
      <c r="J152" s="20">
        <v>0</v>
      </c>
      <c r="K152" s="9">
        <v>0</v>
      </c>
      <c r="L152" s="20">
        <v>0</v>
      </c>
      <c r="M152" s="9">
        <v>0</v>
      </c>
      <c r="N152" s="20">
        <v>0</v>
      </c>
      <c r="O152" s="9">
        <v>0</v>
      </c>
      <c r="P152" s="20">
        <v>0</v>
      </c>
      <c r="Q152" s="9">
        <v>0</v>
      </c>
    </row>
    <row r="153" spans="4:17" x14ac:dyDescent="0.25">
      <c r="D153" s="8" t="s">
        <v>616</v>
      </c>
      <c r="E153" s="20">
        <v>7</v>
      </c>
      <c r="F153" s="20">
        <v>7</v>
      </c>
      <c r="G153" s="9">
        <v>1</v>
      </c>
      <c r="H153" s="20">
        <v>6</v>
      </c>
      <c r="I153" s="9">
        <v>0.8571428571428571</v>
      </c>
      <c r="J153" s="20">
        <v>0</v>
      </c>
      <c r="K153" s="9">
        <v>0</v>
      </c>
      <c r="L153" s="20">
        <v>0</v>
      </c>
      <c r="M153" s="9">
        <v>0</v>
      </c>
      <c r="N153" s="20">
        <v>0</v>
      </c>
      <c r="O153" s="9">
        <v>0</v>
      </c>
      <c r="P153" s="20">
        <v>0</v>
      </c>
      <c r="Q153" s="9">
        <v>0</v>
      </c>
    </row>
    <row r="154" spans="4:17" x14ac:dyDescent="0.25">
      <c r="D154" s="8" t="s">
        <v>617</v>
      </c>
      <c r="E154" s="20">
        <v>2</v>
      </c>
      <c r="F154" s="20">
        <v>2</v>
      </c>
      <c r="G154" s="9">
        <v>1</v>
      </c>
      <c r="H154" s="20">
        <v>2</v>
      </c>
      <c r="I154" s="9">
        <v>1</v>
      </c>
      <c r="J154" s="20">
        <v>0</v>
      </c>
      <c r="K154" s="9">
        <v>0</v>
      </c>
      <c r="L154" s="20">
        <v>0</v>
      </c>
      <c r="M154" s="9">
        <v>0</v>
      </c>
      <c r="N154" s="20">
        <v>0</v>
      </c>
      <c r="O154" s="9">
        <v>0</v>
      </c>
      <c r="P154" s="20">
        <v>0</v>
      </c>
      <c r="Q154" s="9">
        <v>0</v>
      </c>
    </row>
    <row r="155" spans="4:17" x14ac:dyDescent="0.25">
      <c r="D155" s="8" t="s">
        <v>618</v>
      </c>
      <c r="E155" s="20">
        <v>0</v>
      </c>
      <c r="F155" s="20">
        <v>0</v>
      </c>
      <c r="G155" s="9">
        <v>0</v>
      </c>
      <c r="H155" s="20">
        <v>0</v>
      </c>
      <c r="I155" s="9">
        <v>0</v>
      </c>
      <c r="J155" s="20">
        <v>0</v>
      </c>
      <c r="K155" s="9">
        <v>0</v>
      </c>
      <c r="L155" s="20">
        <v>0</v>
      </c>
      <c r="M155" s="9">
        <v>0</v>
      </c>
      <c r="N155" s="20">
        <v>0</v>
      </c>
      <c r="O155" s="9">
        <v>0</v>
      </c>
      <c r="P155" s="20">
        <v>0</v>
      </c>
      <c r="Q155" s="9">
        <v>0</v>
      </c>
    </row>
    <row r="156" spans="4:17" x14ac:dyDescent="0.25">
      <c r="D156" s="8" t="s">
        <v>619</v>
      </c>
      <c r="E156" s="20">
        <v>0</v>
      </c>
      <c r="F156" s="20">
        <v>0</v>
      </c>
      <c r="G156" s="9">
        <v>0</v>
      </c>
      <c r="H156" s="20">
        <v>0</v>
      </c>
      <c r="I156" s="9">
        <v>0</v>
      </c>
      <c r="J156" s="20">
        <v>0</v>
      </c>
      <c r="K156" s="9">
        <v>0</v>
      </c>
      <c r="L156" s="20">
        <v>0</v>
      </c>
      <c r="M156" s="9">
        <v>0</v>
      </c>
      <c r="N156" s="20">
        <v>0</v>
      </c>
      <c r="O156" s="9">
        <v>0</v>
      </c>
      <c r="P156" s="20">
        <v>0</v>
      </c>
      <c r="Q156" s="9">
        <v>0</v>
      </c>
    </row>
    <row r="157" spans="4:17" x14ac:dyDescent="0.25">
      <c r="D157" s="8" t="s">
        <v>621</v>
      </c>
      <c r="E157" s="20">
        <v>2</v>
      </c>
      <c r="F157" s="20">
        <v>2</v>
      </c>
      <c r="G157" s="9">
        <v>1</v>
      </c>
      <c r="H157" s="20">
        <v>2</v>
      </c>
      <c r="I157" s="9">
        <v>1</v>
      </c>
      <c r="J157" s="20">
        <v>0</v>
      </c>
      <c r="K157" s="9">
        <v>0</v>
      </c>
      <c r="L157" s="20">
        <v>0</v>
      </c>
      <c r="M157" s="9">
        <v>0</v>
      </c>
      <c r="N157" s="20">
        <v>0</v>
      </c>
      <c r="O157" s="9">
        <v>0</v>
      </c>
      <c r="P157" s="20">
        <v>0</v>
      </c>
      <c r="Q157" s="9">
        <v>0</v>
      </c>
    </row>
    <row r="158" spans="4:17" x14ac:dyDescent="0.25">
      <c r="D158" s="6" t="s">
        <v>405</v>
      </c>
      <c r="E158" s="20">
        <v>117</v>
      </c>
      <c r="F158" s="20">
        <v>106</v>
      </c>
      <c r="G158" s="9">
        <v>0.90598290598290598</v>
      </c>
      <c r="H158" s="20">
        <v>94</v>
      </c>
      <c r="I158" s="9">
        <v>0.8867924528301887</v>
      </c>
      <c r="J158" s="20">
        <v>0</v>
      </c>
      <c r="K158" s="9">
        <v>0</v>
      </c>
      <c r="L158" s="20">
        <v>6</v>
      </c>
      <c r="M158" s="9">
        <v>5.6603773584905662E-2</v>
      </c>
      <c r="N158" s="20">
        <v>3</v>
      </c>
      <c r="O158" s="9">
        <v>2.8301886792452831E-2</v>
      </c>
      <c r="P158" s="20">
        <v>0</v>
      </c>
      <c r="Q158" s="9">
        <v>0</v>
      </c>
    </row>
    <row r="159" spans="4:17" x14ac:dyDescent="0.25">
      <c r="D159" s="7" t="s">
        <v>406</v>
      </c>
      <c r="E159" s="20">
        <v>37</v>
      </c>
      <c r="F159" s="20">
        <v>36</v>
      </c>
      <c r="G159" s="9">
        <v>0.97297297297297303</v>
      </c>
      <c r="H159" s="20">
        <v>29</v>
      </c>
      <c r="I159" s="9">
        <v>0.80555555555555558</v>
      </c>
      <c r="J159" s="20">
        <v>0</v>
      </c>
      <c r="K159" s="9">
        <v>0</v>
      </c>
      <c r="L159" s="20">
        <v>1</v>
      </c>
      <c r="M159" s="9">
        <v>2.7777777777777776E-2</v>
      </c>
      <c r="N159" s="20">
        <v>0</v>
      </c>
      <c r="O159" s="9">
        <v>0</v>
      </c>
      <c r="P159" s="20">
        <v>0</v>
      </c>
      <c r="Q159" s="9">
        <v>0</v>
      </c>
    </row>
    <row r="160" spans="4:17" x14ac:dyDescent="0.25">
      <c r="D160" s="8" t="s">
        <v>407</v>
      </c>
      <c r="E160" s="20">
        <v>3</v>
      </c>
      <c r="F160" s="20">
        <v>3</v>
      </c>
      <c r="G160" s="9">
        <v>1</v>
      </c>
      <c r="H160" s="20">
        <v>2</v>
      </c>
      <c r="I160" s="9">
        <v>0.66666666666666663</v>
      </c>
      <c r="J160" s="20">
        <v>0</v>
      </c>
      <c r="K160" s="9">
        <v>0</v>
      </c>
      <c r="L160" s="20">
        <v>0</v>
      </c>
      <c r="M160" s="9">
        <v>0</v>
      </c>
      <c r="N160" s="20">
        <v>0</v>
      </c>
      <c r="O160" s="9">
        <v>0</v>
      </c>
      <c r="P160" s="20">
        <v>0</v>
      </c>
      <c r="Q160" s="9">
        <v>0</v>
      </c>
    </row>
    <row r="161" spans="4:17" x14ac:dyDescent="0.25">
      <c r="D161" s="8" t="s">
        <v>408</v>
      </c>
      <c r="E161" s="20">
        <v>1</v>
      </c>
      <c r="F161" s="20">
        <v>1</v>
      </c>
      <c r="G161" s="9">
        <v>1</v>
      </c>
      <c r="H161" s="20">
        <v>1</v>
      </c>
      <c r="I161" s="9">
        <v>1</v>
      </c>
      <c r="J161" s="20">
        <v>0</v>
      </c>
      <c r="K161" s="9">
        <v>0</v>
      </c>
      <c r="L161" s="20">
        <v>0</v>
      </c>
      <c r="M161" s="9">
        <v>0</v>
      </c>
      <c r="N161" s="20">
        <v>0</v>
      </c>
      <c r="O161" s="9">
        <v>0</v>
      </c>
      <c r="P161" s="20">
        <v>0</v>
      </c>
      <c r="Q161" s="9">
        <v>0</v>
      </c>
    </row>
    <row r="162" spans="4:17" x14ac:dyDescent="0.25">
      <c r="D162" s="8" t="s">
        <v>409</v>
      </c>
      <c r="E162" s="20">
        <v>13</v>
      </c>
      <c r="F162" s="20">
        <v>13</v>
      </c>
      <c r="G162" s="9">
        <v>1</v>
      </c>
      <c r="H162" s="20">
        <v>10</v>
      </c>
      <c r="I162" s="9">
        <v>0.76923076923076927</v>
      </c>
      <c r="J162" s="20">
        <v>0</v>
      </c>
      <c r="K162" s="9">
        <v>0</v>
      </c>
      <c r="L162" s="20">
        <v>0</v>
      </c>
      <c r="M162" s="9">
        <v>0</v>
      </c>
      <c r="N162" s="20">
        <v>0</v>
      </c>
      <c r="O162" s="9">
        <v>0</v>
      </c>
      <c r="P162" s="20">
        <v>0</v>
      </c>
      <c r="Q162" s="9">
        <v>0</v>
      </c>
    </row>
    <row r="163" spans="4:17" x14ac:dyDescent="0.25">
      <c r="D163" s="8" t="s">
        <v>410</v>
      </c>
      <c r="E163" s="20">
        <v>10</v>
      </c>
      <c r="F163" s="20">
        <v>9</v>
      </c>
      <c r="G163" s="9">
        <v>0.9</v>
      </c>
      <c r="H163" s="20">
        <v>7</v>
      </c>
      <c r="I163" s="9">
        <v>0.77777777777777779</v>
      </c>
      <c r="J163" s="20">
        <v>0</v>
      </c>
      <c r="K163" s="9">
        <v>0</v>
      </c>
      <c r="L163" s="20">
        <v>1</v>
      </c>
      <c r="M163" s="9">
        <v>0.1111111111111111</v>
      </c>
      <c r="N163" s="20">
        <v>0</v>
      </c>
      <c r="O163" s="9">
        <v>0</v>
      </c>
      <c r="P163" s="20">
        <v>0</v>
      </c>
      <c r="Q163" s="9">
        <v>0</v>
      </c>
    </row>
    <row r="164" spans="4:17" x14ac:dyDescent="0.25">
      <c r="D164" s="8" t="s">
        <v>411</v>
      </c>
      <c r="E164" s="20">
        <v>9</v>
      </c>
      <c r="F164" s="20">
        <v>9</v>
      </c>
      <c r="G164" s="9">
        <v>1</v>
      </c>
      <c r="H164" s="20">
        <v>8</v>
      </c>
      <c r="I164" s="9">
        <v>0.88888888888888884</v>
      </c>
      <c r="J164" s="20">
        <v>0</v>
      </c>
      <c r="K164" s="9">
        <v>0</v>
      </c>
      <c r="L164" s="20">
        <v>0</v>
      </c>
      <c r="M164" s="9">
        <v>0</v>
      </c>
      <c r="N164" s="20">
        <v>0</v>
      </c>
      <c r="O164" s="9">
        <v>0</v>
      </c>
      <c r="P164" s="20">
        <v>0</v>
      </c>
      <c r="Q164" s="9">
        <v>0</v>
      </c>
    </row>
    <row r="165" spans="4:17" x14ac:dyDescent="0.25">
      <c r="D165" s="8" t="s">
        <v>412</v>
      </c>
      <c r="E165" s="20">
        <v>0</v>
      </c>
      <c r="F165" s="20">
        <v>0</v>
      </c>
      <c r="G165" s="9">
        <v>0</v>
      </c>
      <c r="H165" s="20">
        <v>0</v>
      </c>
      <c r="I165" s="9">
        <v>0</v>
      </c>
      <c r="J165" s="20">
        <v>0</v>
      </c>
      <c r="K165" s="9">
        <v>0</v>
      </c>
      <c r="L165" s="20">
        <v>0</v>
      </c>
      <c r="M165" s="9">
        <v>0</v>
      </c>
      <c r="N165" s="20">
        <v>0</v>
      </c>
      <c r="O165" s="9">
        <v>0</v>
      </c>
      <c r="P165" s="20">
        <v>0</v>
      </c>
      <c r="Q165" s="9">
        <v>0</v>
      </c>
    </row>
    <row r="166" spans="4:17" x14ac:dyDescent="0.25">
      <c r="D166" s="8" t="s">
        <v>648</v>
      </c>
      <c r="E166" s="20">
        <v>1</v>
      </c>
      <c r="F166" s="20">
        <v>1</v>
      </c>
      <c r="G166" s="9">
        <v>1</v>
      </c>
      <c r="H166" s="20">
        <v>1</v>
      </c>
      <c r="I166" s="9">
        <v>1</v>
      </c>
      <c r="J166" s="20">
        <v>0</v>
      </c>
      <c r="K166" s="9">
        <v>0</v>
      </c>
      <c r="L166" s="20">
        <v>0</v>
      </c>
      <c r="M166" s="9">
        <v>0</v>
      </c>
      <c r="N166" s="20">
        <v>0</v>
      </c>
      <c r="O166" s="9">
        <v>0</v>
      </c>
      <c r="P166" s="20">
        <v>0</v>
      </c>
      <c r="Q166" s="9">
        <v>0</v>
      </c>
    </row>
    <row r="167" spans="4:17" x14ac:dyDescent="0.25">
      <c r="D167" s="7" t="s">
        <v>463</v>
      </c>
      <c r="E167" s="20">
        <v>11</v>
      </c>
      <c r="F167" s="20">
        <v>11</v>
      </c>
      <c r="G167" s="9">
        <v>1</v>
      </c>
      <c r="H167" s="20">
        <v>9</v>
      </c>
      <c r="I167" s="9">
        <v>0.81818181818181823</v>
      </c>
      <c r="J167" s="20">
        <v>0</v>
      </c>
      <c r="K167" s="9">
        <v>0</v>
      </c>
      <c r="L167" s="20">
        <v>0</v>
      </c>
      <c r="M167" s="9">
        <v>0</v>
      </c>
      <c r="N167" s="20">
        <v>0</v>
      </c>
      <c r="O167" s="9">
        <v>0</v>
      </c>
      <c r="P167" s="20">
        <v>0</v>
      </c>
      <c r="Q167" s="9">
        <v>0</v>
      </c>
    </row>
    <row r="168" spans="4:17" x14ac:dyDescent="0.25">
      <c r="D168" s="8" t="s">
        <v>642</v>
      </c>
      <c r="E168" s="20">
        <v>3</v>
      </c>
      <c r="F168" s="20">
        <v>3</v>
      </c>
      <c r="G168" s="9">
        <v>1</v>
      </c>
      <c r="H168" s="20">
        <v>2</v>
      </c>
      <c r="I168" s="9">
        <v>0.66666666666666663</v>
      </c>
      <c r="J168" s="20">
        <v>0</v>
      </c>
      <c r="K168" s="9">
        <v>0</v>
      </c>
      <c r="L168" s="20">
        <v>0</v>
      </c>
      <c r="M168" s="9">
        <v>0</v>
      </c>
      <c r="N168" s="20">
        <v>0</v>
      </c>
      <c r="O168" s="9">
        <v>0</v>
      </c>
      <c r="P168" s="20">
        <v>0</v>
      </c>
      <c r="Q168" s="9">
        <v>0</v>
      </c>
    </row>
    <row r="169" spans="4:17" x14ac:dyDescent="0.25">
      <c r="D169" s="8" t="s">
        <v>473</v>
      </c>
      <c r="E169" s="20">
        <v>7</v>
      </c>
      <c r="F169" s="20">
        <v>7</v>
      </c>
      <c r="G169" s="9">
        <v>1</v>
      </c>
      <c r="H169" s="20">
        <v>7</v>
      </c>
      <c r="I169" s="9">
        <v>1</v>
      </c>
      <c r="J169" s="20">
        <v>0</v>
      </c>
      <c r="K169" s="9">
        <v>0</v>
      </c>
      <c r="L169" s="20">
        <v>0</v>
      </c>
      <c r="M169" s="9">
        <v>0</v>
      </c>
      <c r="N169" s="20">
        <v>0</v>
      </c>
      <c r="O169" s="9">
        <v>0</v>
      </c>
      <c r="P169" s="20">
        <v>0</v>
      </c>
      <c r="Q169" s="9">
        <v>0</v>
      </c>
    </row>
    <row r="170" spans="4:17" x14ac:dyDescent="0.25">
      <c r="D170" s="8" t="s">
        <v>464</v>
      </c>
      <c r="E170" s="20">
        <v>1</v>
      </c>
      <c r="F170" s="20">
        <v>1</v>
      </c>
      <c r="G170" s="9">
        <v>1</v>
      </c>
      <c r="H170" s="20">
        <v>0</v>
      </c>
      <c r="I170" s="9">
        <v>0</v>
      </c>
      <c r="J170" s="20">
        <v>0</v>
      </c>
      <c r="K170" s="9">
        <v>0</v>
      </c>
      <c r="L170" s="20">
        <v>0</v>
      </c>
      <c r="M170" s="9">
        <v>0</v>
      </c>
      <c r="N170" s="20">
        <v>0</v>
      </c>
      <c r="O170" s="9">
        <v>0</v>
      </c>
      <c r="P170" s="20">
        <v>0</v>
      </c>
      <c r="Q170" s="9">
        <v>0</v>
      </c>
    </row>
    <row r="171" spans="4:17" x14ac:dyDescent="0.25">
      <c r="D171" s="7" t="s">
        <v>467</v>
      </c>
      <c r="E171" s="20">
        <v>7</v>
      </c>
      <c r="F171" s="20">
        <v>5</v>
      </c>
      <c r="G171" s="9">
        <v>0.7142857142857143</v>
      </c>
      <c r="H171" s="20">
        <v>5</v>
      </c>
      <c r="I171" s="9">
        <v>1</v>
      </c>
      <c r="J171" s="20">
        <v>0</v>
      </c>
      <c r="K171" s="9">
        <v>0</v>
      </c>
      <c r="L171" s="20">
        <v>0</v>
      </c>
      <c r="M171" s="9">
        <v>0</v>
      </c>
      <c r="N171" s="20">
        <v>1</v>
      </c>
      <c r="O171" s="9">
        <v>0.2</v>
      </c>
      <c r="P171" s="20">
        <v>0</v>
      </c>
      <c r="Q171" s="9">
        <v>0</v>
      </c>
    </row>
    <row r="172" spans="4:17" x14ac:dyDescent="0.25">
      <c r="D172" s="8" t="s">
        <v>623</v>
      </c>
      <c r="E172" s="20">
        <v>1</v>
      </c>
      <c r="F172" s="20">
        <v>1</v>
      </c>
      <c r="G172" s="9">
        <v>1</v>
      </c>
      <c r="H172" s="20">
        <v>1</v>
      </c>
      <c r="I172" s="9">
        <v>1</v>
      </c>
      <c r="J172" s="20">
        <v>0</v>
      </c>
      <c r="K172" s="9">
        <v>0</v>
      </c>
      <c r="L172" s="20">
        <v>0</v>
      </c>
      <c r="M172" s="9">
        <v>0</v>
      </c>
      <c r="N172" s="20">
        <v>0</v>
      </c>
      <c r="O172" s="9">
        <v>0</v>
      </c>
      <c r="P172" s="20">
        <v>0</v>
      </c>
      <c r="Q172" s="9">
        <v>0</v>
      </c>
    </row>
    <row r="173" spans="4:17" x14ac:dyDescent="0.25">
      <c r="D173" s="8" t="s">
        <v>625</v>
      </c>
      <c r="E173" s="20">
        <v>2</v>
      </c>
      <c r="F173" s="20">
        <v>1</v>
      </c>
      <c r="G173" s="9">
        <v>0.5</v>
      </c>
      <c r="H173" s="20">
        <v>1</v>
      </c>
      <c r="I173" s="9">
        <v>1</v>
      </c>
      <c r="J173" s="20">
        <v>0</v>
      </c>
      <c r="K173" s="9">
        <v>0</v>
      </c>
      <c r="L173" s="20">
        <v>0</v>
      </c>
      <c r="M173" s="9">
        <v>0</v>
      </c>
      <c r="N173" s="20">
        <v>1</v>
      </c>
      <c r="O173" s="9">
        <v>1</v>
      </c>
      <c r="P173" s="20">
        <v>0</v>
      </c>
      <c r="Q173" s="9">
        <v>0</v>
      </c>
    </row>
    <row r="174" spans="4:17" x14ac:dyDescent="0.25">
      <c r="D174" s="8" t="s">
        <v>636</v>
      </c>
      <c r="E174" s="20">
        <v>1</v>
      </c>
      <c r="F174" s="20">
        <v>1</v>
      </c>
      <c r="G174" s="9">
        <v>1</v>
      </c>
      <c r="H174" s="20">
        <v>1</v>
      </c>
      <c r="I174" s="9">
        <v>1</v>
      </c>
      <c r="J174" s="20">
        <v>0</v>
      </c>
      <c r="K174" s="9">
        <v>0</v>
      </c>
      <c r="L174" s="20">
        <v>0</v>
      </c>
      <c r="M174" s="9">
        <v>0</v>
      </c>
      <c r="N174" s="20">
        <v>0</v>
      </c>
      <c r="O174" s="9">
        <v>0</v>
      </c>
      <c r="P174" s="20">
        <v>0</v>
      </c>
      <c r="Q174" s="9">
        <v>0</v>
      </c>
    </row>
    <row r="175" spans="4:17" x14ac:dyDescent="0.25">
      <c r="D175" s="8" t="s">
        <v>468</v>
      </c>
      <c r="E175" s="20">
        <v>3</v>
      </c>
      <c r="F175" s="20">
        <v>2</v>
      </c>
      <c r="G175" s="9">
        <v>0.66666666666666663</v>
      </c>
      <c r="H175" s="20">
        <v>2</v>
      </c>
      <c r="I175" s="9">
        <v>1</v>
      </c>
      <c r="J175" s="20">
        <v>0</v>
      </c>
      <c r="K175" s="9">
        <v>0</v>
      </c>
      <c r="L175" s="20">
        <v>0</v>
      </c>
      <c r="M175" s="9">
        <v>0</v>
      </c>
      <c r="N175" s="20">
        <v>0</v>
      </c>
      <c r="O175" s="9">
        <v>0</v>
      </c>
      <c r="P175" s="20">
        <v>0</v>
      </c>
      <c r="Q175" s="9">
        <v>0</v>
      </c>
    </row>
    <row r="176" spans="4:17" x14ac:dyDescent="0.25">
      <c r="D176" s="7" t="s">
        <v>470</v>
      </c>
      <c r="E176" s="20">
        <v>6</v>
      </c>
      <c r="F176" s="20">
        <v>5</v>
      </c>
      <c r="G176" s="9">
        <v>0.83333333333333337</v>
      </c>
      <c r="H176" s="20">
        <v>5</v>
      </c>
      <c r="I176" s="9">
        <v>1</v>
      </c>
      <c r="J176" s="20">
        <v>0</v>
      </c>
      <c r="K176" s="9">
        <v>0</v>
      </c>
      <c r="L176" s="20">
        <v>1</v>
      </c>
      <c r="M176" s="9">
        <v>0.2</v>
      </c>
      <c r="N176" s="20">
        <v>0</v>
      </c>
      <c r="O176" s="9">
        <v>0</v>
      </c>
      <c r="P176" s="20">
        <v>0</v>
      </c>
      <c r="Q176" s="9">
        <v>0</v>
      </c>
    </row>
    <row r="177" spans="4:17" x14ac:dyDescent="0.25">
      <c r="D177" s="8" t="s">
        <v>624</v>
      </c>
      <c r="E177" s="20">
        <v>2</v>
      </c>
      <c r="F177" s="20">
        <v>2</v>
      </c>
      <c r="G177" s="9">
        <v>1</v>
      </c>
      <c r="H177" s="20">
        <v>2</v>
      </c>
      <c r="I177" s="9">
        <v>1</v>
      </c>
      <c r="J177" s="20">
        <v>0</v>
      </c>
      <c r="K177" s="9">
        <v>0</v>
      </c>
      <c r="L177" s="20">
        <v>0</v>
      </c>
      <c r="M177" s="9">
        <v>0</v>
      </c>
      <c r="N177" s="20">
        <v>0</v>
      </c>
      <c r="O177" s="9">
        <v>0</v>
      </c>
      <c r="P177" s="20">
        <v>0</v>
      </c>
      <c r="Q177" s="9">
        <v>0</v>
      </c>
    </row>
    <row r="178" spans="4:17" x14ac:dyDescent="0.25">
      <c r="D178" s="8" t="s">
        <v>629</v>
      </c>
      <c r="E178" s="20">
        <v>0</v>
      </c>
      <c r="F178" s="20">
        <v>0</v>
      </c>
      <c r="G178" s="9">
        <v>0</v>
      </c>
      <c r="H178" s="20">
        <v>0</v>
      </c>
      <c r="I178" s="9">
        <v>0</v>
      </c>
      <c r="J178" s="20">
        <v>0</v>
      </c>
      <c r="K178" s="9">
        <v>0</v>
      </c>
      <c r="L178" s="20">
        <v>0</v>
      </c>
      <c r="M178" s="9">
        <v>0</v>
      </c>
      <c r="N178" s="20">
        <v>0</v>
      </c>
      <c r="O178" s="9">
        <v>0</v>
      </c>
      <c r="P178" s="20">
        <v>0</v>
      </c>
      <c r="Q178" s="9">
        <v>0</v>
      </c>
    </row>
    <row r="179" spans="4:17" x14ac:dyDescent="0.25">
      <c r="D179" s="8" t="s">
        <v>641</v>
      </c>
      <c r="E179" s="20">
        <v>1</v>
      </c>
      <c r="F179" s="20">
        <v>0</v>
      </c>
      <c r="G179" s="9">
        <v>0</v>
      </c>
      <c r="H179" s="20">
        <v>0</v>
      </c>
      <c r="I179" s="9">
        <v>0</v>
      </c>
      <c r="J179" s="20">
        <v>0</v>
      </c>
      <c r="K179" s="9">
        <v>0</v>
      </c>
      <c r="L179" s="20">
        <v>1</v>
      </c>
      <c r="M179" s="9">
        <v>0</v>
      </c>
      <c r="N179" s="20">
        <v>0</v>
      </c>
      <c r="O179" s="9">
        <v>0</v>
      </c>
      <c r="P179" s="20">
        <v>0</v>
      </c>
      <c r="Q179" s="9">
        <v>0</v>
      </c>
    </row>
    <row r="180" spans="4:17" x14ac:dyDescent="0.25">
      <c r="D180" s="8" t="s">
        <v>643</v>
      </c>
      <c r="E180" s="20">
        <v>2</v>
      </c>
      <c r="F180" s="20">
        <v>2</v>
      </c>
      <c r="G180" s="9">
        <v>1</v>
      </c>
      <c r="H180" s="20">
        <v>2</v>
      </c>
      <c r="I180" s="9">
        <v>1</v>
      </c>
      <c r="J180" s="20">
        <v>0</v>
      </c>
      <c r="K180" s="9">
        <v>0</v>
      </c>
      <c r="L180" s="20">
        <v>0</v>
      </c>
      <c r="M180" s="9">
        <v>0</v>
      </c>
      <c r="N180" s="20">
        <v>0</v>
      </c>
      <c r="O180" s="9">
        <v>0</v>
      </c>
      <c r="P180" s="20">
        <v>0</v>
      </c>
      <c r="Q180" s="9">
        <v>0</v>
      </c>
    </row>
    <row r="181" spans="4:17" x14ac:dyDescent="0.25">
      <c r="D181" s="8" t="s">
        <v>471</v>
      </c>
      <c r="E181" s="20">
        <v>0</v>
      </c>
      <c r="F181" s="20">
        <v>0</v>
      </c>
      <c r="G181" s="9">
        <v>0</v>
      </c>
      <c r="H181" s="20">
        <v>0</v>
      </c>
      <c r="I181" s="9">
        <v>0</v>
      </c>
      <c r="J181" s="20">
        <v>0</v>
      </c>
      <c r="K181" s="9">
        <v>0</v>
      </c>
      <c r="L181" s="20">
        <v>0</v>
      </c>
      <c r="M181" s="9">
        <v>0</v>
      </c>
      <c r="N181" s="20">
        <v>0</v>
      </c>
      <c r="O181" s="9">
        <v>0</v>
      </c>
      <c r="P181" s="20">
        <v>0</v>
      </c>
      <c r="Q181" s="9">
        <v>0</v>
      </c>
    </row>
    <row r="182" spans="4:17" x14ac:dyDescent="0.25">
      <c r="D182" s="8" t="s">
        <v>474</v>
      </c>
      <c r="E182" s="20">
        <v>1</v>
      </c>
      <c r="F182" s="20">
        <v>1</v>
      </c>
      <c r="G182" s="9">
        <v>1</v>
      </c>
      <c r="H182" s="20">
        <v>1</v>
      </c>
      <c r="I182" s="9">
        <v>1</v>
      </c>
      <c r="J182" s="20">
        <v>0</v>
      </c>
      <c r="K182" s="9">
        <v>0</v>
      </c>
      <c r="L182" s="20">
        <v>0</v>
      </c>
      <c r="M182" s="9">
        <v>0</v>
      </c>
      <c r="N182" s="20">
        <v>0</v>
      </c>
      <c r="O182" s="9">
        <v>0</v>
      </c>
      <c r="P182" s="20">
        <v>0</v>
      </c>
      <c r="Q182" s="9">
        <v>0</v>
      </c>
    </row>
    <row r="183" spans="4:17" x14ac:dyDescent="0.25">
      <c r="D183" s="7" t="s">
        <v>461</v>
      </c>
      <c r="E183" s="20">
        <v>22</v>
      </c>
      <c r="F183" s="20">
        <v>19</v>
      </c>
      <c r="G183" s="9">
        <v>0.86363636363636365</v>
      </c>
      <c r="H183" s="20">
        <v>19</v>
      </c>
      <c r="I183" s="9">
        <v>1</v>
      </c>
      <c r="J183" s="20">
        <v>0</v>
      </c>
      <c r="K183" s="9">
        <v>0</v>
      </c>
      <c r="L183" s="20">
        <v>2</v>
      </c>
      <c r="M183" s="9">
        <v>0.10526315789473684</v>
      </c>
      <c r="N183" s="20">
        <v>1</v>
      </c>
      <c r="O183" s="9">
        <v>5.2631578947368418E-2</v>
      </c>
      <c r="P183" s="20">
        <v>0</v>
      </c>
      <c r="Q183" s="9">
        <v>0</v>
      </c>
    </row>
    <row r="184" spans="4:17" x14ac:dyDescent="0.25">
      <c r="D184" s="8" t="s">
        <v>462</v>
      </c>
      <c r="E184" s="20">
        <v>1</v>
      </c>
      <c r="F184" s="20">
        <v>1</v>
      </c>
      <c r="G184" s="9">
        <v>1</v>
      </c>
      <c r="H184" s="20">
        <v>1</v>
      </c>
      <c r="I184" s="9">
        <v>1</v>
      </c>
      <c r="J184" s="20">
        <v>0</v>
      </c>
      <c r="K184" s="9">
        <v>0</v>
      </c>
      <c r="L184" s="20">
        <v>0</v>
      </c>
      <c r="M184" s="9">
        <v>0</v>
      </c>
      <c r="N184" s="20">
        <v>0</v>
      </c>
      <c r="O184" s="9">
        <v>0</v>
      </c>
      <c r="P184" s="20">
        <v>0</v>
      </c>
      <c r="Q184" s="9">
        <v>0</v>
      </c>
    </row>
    <row r="185" spans="4:17" x14ac:dyDescent="0.25">
      <c r="D185" s="8" t="s">
        <v>633</v>
      </c>
      <c r="E185" s="20">
        <v>0</v>
      </c>
      <c r="F185" s="20">
        <v>0</v>
      </c>
      <c r="G185" s="9">
        <v>0</v>
      </c>
      <c r="H185" s="20">
        <v>0</v>
      </c>
      <c r="I185" s="9">
        <v>0</v>
      </c>
      <c r="J185" s="20">
        <v>0</v>
      </c>
      <c r="K185" s="9">
        <v>0</v>
      </c>
      <c r="L185" s="20">
        <v>0</v>
      </c>
      <c r="M185" s="9">
        <v>0</v>
      </c>
      <c r="N185" s="20">
        <v>0</v>
      </c>
      <c r="O185" s="9">
        <v>0</v>
      </c>
      <c r="P185" s="20">
        <v>0</v>
      </c>
      <c r="Q185" s="9">
        <v>0</v>
      </c>
    </row>
    <row r="186" spans="4:17" x14ac:dyDescent="0.25">
      <c r="D186" s="8" t="s">
        <v>638</v>
      </c>
      <c r="E186" s="20">
        <v>6</v>
      </c>
      <c r="F186" s="20">
        <v>5</v>
      </c>
      <c r="G186" s="9">
        <v>0.83333333333333337</v>
      </c>
      <c r="H186" s="20">
        <v>5</v>
      </c>
      <c r="I186" s="9">
        <v>1</v>
      </c>
      <c r="J186" s="20">
        <v>0</v>
      </c>
      <c r="K186" s="9">
        <v>0</v>
      </c>
      <c r="L186" s="20">
        <v>1</v>
      </c>
      <c r="M186" s="9">
        <v>0.2</v>
      </c>
      <c r="N186" s="20">
        <v>0</v>
      </c>
      <c r="O186" s="9">
        <v>0</v>
      </c>
      <c r="P186" s="20">
        <v>0</v>
      </c>
      <c r="Q186" s="9">
        <v>0</v>
      </c>
    </row>
    <row r="187" spans="4:17" x14ac:dyDescent="0.25">
      <c r="D187" s="8" t="s">
        <v>644</v>
      </c>
      <c r="E187" s="20">
        <v>5</v>
      </c>
      <c r="F187" s="20">
        <v>4</v>
      </c>
      <c r="G187" s="9">
        <v>0.8</v>
      </c>
      <c r="H187" s="20">
        <v>4</v>
      </c>
      <c r="I187" s="9">
        <v>1</v>
      </c>
      <c r="J187" s="20">
        <v>0</v>
      </c>
      <c r="K187" s="9">
        <v>0</v>
      </c>
      <c r="L187" s="20">
        <v>1</v>
      </c>
      <c r="M187" s="9">
        <v>0.25</v>
      </c>
      <c r="N187" s="20">
        <v>0</v>
      </c>
      <c r="O187" s="9">
        <v>0</v>
      </c>
      <c r="P187" s="20">
        <v>0</v>
      </c>
      <c r="Q187" s="9">
        <v>0</v>
      </c>
    </row>
    <row r="188" spans="4:17" x14ac:dyDescent="0.25">
      <c r="D188" s="8" t="s">
        <v>649</v>
      </c>
      <c r="E188" s="20">
        <v>2</v>
      </c>
      <c r="F188" s="20">
        <v>1</v>
      </c>
      <c r="G188" s="9">
        <v>0.5</v>
      </c>
      <c r="H188" s="20">
        <v>1</v>
      </c>
      <c r="I188" s="9">
        <v>1</v>
      </c>
      <c r="J188" s="20">
        <v>0</v>
      </c>
      <c r="K188" s="9">
        <v>0</v>
      </c>
      <c r="L188" s="20">
        <v>0</v>
      </c>
      <c r="M188" s="9">
        <v>0</v>
      </c>
      <c r="N188" s="20">
        <v>1</v>
      </c>
      <c r="O188" s="9">
        <v>1</v>
      </c>
      <c r="P188" s="20">
        <v>0</v>
      </c>
      <c r="Q188" s="9">
        <v>0</v>
      </c>
    </row>
    <row r="189" spans="4:17" x14ac:dyDescent="0.25">
      <c r="D189" s="8" t="s">
        <v>652</v>
      </c>
      <c r="E189" s="20">
        <v>8</v>
      </c>
      <c r="F189" s="20">
        <v>8</v>
      </c>
      <c r="G189" s="9">
        <v>1</v>
      </c>
      <c r="H189" s="20">
        <v>8</v>
      </c>
      <c r="I189" s="9">
        <v>1</v>
      </c>
      <c r="J189" s="20">
        <v>0</v>
      </c>
      <c r="K189" s="9">
        <v>0</v>
      </c>
      <c r="L189" s="20">
        <v>0</v>
      </c>
      <c r="M189" s="9">
        <v>0</v>
      </c>
      <c r="N189" s="20">
        <v>0</v>
      </c>
      <c r="O189" s="9">
        <v>0</v>
      </c>
      <c r="P189" s="20">
        <v>0</v>
      </c>
      <c r="Q189" s="9">
        <v>0</v>
      </c>
    </row>
    <row r="190" spans="4:17" x14ac:dyDescent="0.25">
      <c r="D190" s="7" t="s">
        <v>459</v>
      </c>
      <c r="E190" s="20">
        <v>6</v>
      </c>
      <c r="F190" s="20">
        <v>6</v>
      </c>
      <c r="G190" s="9">
        <v>1</v>
      </c>
      <c r="H190" s="20">
        <v>6</v>
      </c>
      <c r="I190" s="9">
        <v>1</v>
      </c>
      <c r="J190" s="20">
        <v>0</v>
      </c>
      <c r="K190" s="9">
        <v>0</v>
      </c>
      <c r="L190" s="20">
        <v>0</v>
      </c>
      <c r="M190" s="9">
        <v>0</v>
      </c>
      <c r="N190" s="20">
        <v>0</v>
      </c>
      <c r="O190" s="9">
        <v>0</v>
      </c>
      <c r="P190" s="20">
        <v>0</v>
      </c>
      <c r="Q190" s="9">
        <v>0</v>
      </c>
    </row>
    <row r="191" spans="4:17" x14ac:dyDescent="0.25">
      <c r="D191" s="8" t="s">
        <v>460</v>
      </c>
      <c r="E191" s="20">
        <v>2</v>
      </c>
      <c r="F191" s="20">
        <v>2</v>
      </c>
      <c r="G191" s="9">
        <v>1</v>
      </c>
      <c r="H191" s="20">
        <v>2</v>
      </c>
      <c r="I191" s="9">
        <v>1</v>
      </c>
      <c r="J191" s="20">
        <v>0</v>
      </c>
      <c r="K191" s="9">
        <v>0</v>
      </c>
      <c r="L191" s="20">
        <v>0</v>
      </c>
      <c r="M191" s="9">
        <v>0</v>
      </c>
      <c r="N191" s="20">
        <v>0</v>
      </c>
      <c r="O191" s="9">
        <v>0</v>
      </c>
      <c r="P191" s="20">
        <v>0</v>
      </c>
      <c r="Q191" s="9">
        <v>0</v>
      </c>
    </row>
    <row r="192" spans="4:17" x14ac:dyDescent="0.25">
      <c r="D192" s="8" t="s">
        <v>634</v>
      </c>
      <c r="E192" s="20">
        <v>3</v>
      </c>
      <c r="F192" s="20">
        <v>3</v>
      </c>
      <c r="G192" s="9">
        <v>1</v>
      </c>
      <c r="H192" s="20">
        <v>3</v>
      </c>
      <c r="I192" s="9">
        <v>1</v>
      </c>
      <c r="J192" s="20">
        <v>0</v>
      </c>
      <c r="K192" s="9">
        <v>0</v>
      </c>
      <c r="L192" s="20">
        <v>0</v>
      </c>
      <c r="M192" s="9">
        <v>0</v>
      </c>
      <c r="N192" s="20">
        <v>0</v>
      </c>
      <c r="O192" s="9">
        <v>0</v>
      </c>
      <c r="P192" s="20">
        <v>0</v>
      </c>
      <c r="Q192" s="9">
        <v>0</v>
      </c>
    </row>
    <row r="193" spans="4:17" x14ac:dyDescent="0.25">
      <c r="D193" s="8" t="s">
        <v>651</v>
      </c>
      <c r="E193" s="20">
        <v>1</v>
      </c>
      <c r="F193" s="20">
        <v>1</v>
      </c>
      <c r="G193" s="9">
        <v>1</v>
      </c>
      <c r="H193" s="20">
        <v>1</v>
      </c>
      <c r="I193" s="9">
        <v>1</v>
      </c>
      <c r="J193" s="20">
        <v>0</v>
      </c>
      <c r="K193" s="9">
        <v>0</v>
      </c>
      <c r="L193" s="20">
        <v>0</v>
      </c>
      <c r="M193" s="9">
        <v>0</v>
      </c>
      <c r="N193" s="20">
        <v>0</v>
      </c>
      <c r="O193" s="9">
        <v>0</v>
      </c>
      <c r="P193" s="20">
        <v>0</v>
      </c>
      <c r="Q193" s="9">
        <v>0</v>
      </c>
    </row>
    <row r="194" spans="4:17" x14ac:dyDescent="0.25">
      <c r="D194" s="7" t="s">
        <v>631</v>
      </c>
      <c r="E194" s="20">
        <v>6</v>
      </c>
      <c r="F194" s="20">
        <v>6</v>
      </c>
      <c r="G194" s="9">
        <v>1</v>
      </c>
      <c r="H194" s="20">
        <v>6</v>
      </c>
      <c r="I194" s="9">
        <v>1</v>
      </c>
      <c r="J194" s="20">
        <v>0</v>
      </c>
      <c r="K194" s="9">
        <v>0</v>
      </c>
      <c r="L194" s="20">
        <v>0</v>
      </c>
      <c r="M194" s="9">
        <v>0</v>
      </c>
      <c r="N194" s="20">
        <v>0</v>
      </c>
      <c r="O194" s="9">
        <v>0</v>
      </c>
      <c r="P194" s="20">
        <v>0</v>
      </c>
      <c r="Q194" s="9">
        <v>0</v>
      </c>
    </row>
    <row r="195" spans="4:17" x14ac:dyDescent="0.25">
      <c r="D195" s="8" t="s">
        <v>632</v>
      </c>
      <c r="E195" s="20">
        <v>3</v>
      </c>
      <c r="F195" s="20">
        <v>3</v>
      </c>
      <c r="G195" s="9">
        <v>1</v>
      </c>
      <c r="H195" s="20">
        <v>3</v>
      </c>
      <c r="I195" s="9">
        <v>1</v>
      </c>
      <c r="J195" s="20">
        <v>0</v>
      </c>
      <c r="K195" s="9">
        <v>0</v>
      </c>
      <c r="L195" s="20">
        <v>0</v>
      </c>
      <c r="M195" s="9">
        <v>0</v>
      </c>
      <c r="N195" s="20">
        <v>0</v>
      </c>
      <c r="O195" s="9">
        <v>0</v>
      </c>
      <c r="P195" s="20">
        <v>0</v>
      </c>
      <c r="Q195" s="9">
        <v>0</v>
      </c>
    </row>
    <row r="196" spans="4:17" x14ac:dyDescent="0.25">
      <c r="D196" s="8" t="s">
        <v>635</v>
      </c>
      <c r="E196" s="20">
        <v>0</v>
      </c>
      <c r="F196" s="20">
        <v>0</v>
      </c>
      <c r="G196" s="9">
        <v>0</v>
      </c>
      <c r="H196" s="20">
        <v>0</v>
      </c>
      <c r="I196" s="9">
        <v>0</v>
      </c>
      <c r="J196" s="20">
        <v>0</v>
      </c>
      <c r="K196" s="9">
        <v>0</v>
      </c>
      <c r="L196" s="20">
        <v>0</v>
      </c>
      <c r="M196" s="9">
        <v>0</v>
      </c>
      <c r="N196" s="20">
        <v>0</v>
      </c>
      <c r="O196" s="9">
        <v>0</v>
      </c>
      <c r="P196" s="20">
        <v>0</v>
      </c>
      <c r="Q196" s="9">
        <v>0</v>
      </c>
    </row>
    <row r="197" spans="4:17" x14ac:dyDescent="0.25">
      <c r="D197" s="8" t="s">
        <v>646</v>
      </c>
      <c r="E197" s="20">
        <v>0</v>
      </c>
      <c r="F197" s="20">
        <v>0</v>
      </c>
      <c r="G197" s="9">
        <v>0</v>
      </c>
      <c r="H197" s="20">
        <v>0</v>
      </c>
      <c r="I197" s="9">
        <v>0</v>
      </c>
      <c r="J197" s="20">
        <v>0</v>
      </c>
      <c r="K197" s="9">
        <v>0</v>
      </c>
      <c r="L197" s="20">
        <v>0</v>
      </c>
      <c r="M197" s="9">
        <v>0</v>
      </c>
      <c r="N197" s="20">
        <v>0</v>
      </c>
      <c r="O197" s="9">
        <v>0</v>
      </c>
      <c r="P197" s="20">
        <v>0</v>
      </c>
      <c r="Q197" s="9">
        <v>0</v>
      </c>
    </row>
    <row r="198" spans="4:17" x14ac:dyDescent="0.25">
      <c r="D198" s="8" t="s">
        <v>647</v>
      </c>
      <c r="E198" s="20">
        <v>1</v>
      </c>
      <c r="F198" s="20">
        <v>1</v>
      </c>
      <c r="G198" s="9">
        <v>1</v>
      </c>
      <c r="H198" s="20">
        <v>1</v>
      </c>
      <c r="I198" s="9">
        <v>1</v>
      </c>
      <c r="J198" s="20">
        <v>0</v>
      </c>
      <c r="K198" s="9">
        <v>0</v>
      </c>
      <c r="L198" s="20">
        <v>0</v>
      </c>
      <c r="M198" s="9">
        <v>0</v>
      </c>
      <c r="N198" s="20">
        <v>0</v>
      </c>
      <c r="O198" s="9">
        <v>0</v>
      </c>
      <c r="P198" s="20">
        <v>0</v>
      </c>
      <c r="Q198" s="9">
        <v>0</v>
      </c>
    </row>
    <row r="199" spans="4:17" x14ac:dyDescent="0.25">
      <c r="D199" s="8" t="s">
        <v>650</v>
      </c>
      <c r="E199" s="20">
        <v>2</v>
      </c>
      <c r="F199" s="20">
        <v>2</v>
      </c>
      <c r="G199" s="9">
        <v>1</v>
      </c>
      <c r="H199" s="20">
        <v>2</v>
      </c>
      <c r="I199" s="9">
        <v>1</v>
      </c>
      <c r="J199" s="20">
        <v>0</v>
      </c>
      <c r="K199" s="9">
        <v>0</v>
      </c>
      <c r="L199" s="20">
        <v>0</v>
      </c>
      <c r="M199" s="9">
        <v>0</v>
      </c>
      <c r="N199" s="20">
        <v>0</v>
      </c>
      <c r="O199" s="9">
        <v>0</v>
      </c>
      <c r="P199" s="20">
        <v>0</v>
      </c>
      <c r="Q199" s="9">
        <v>0</v>
      </c>
    </row>
    <row r="200" spans="4:17" x14ac:dyDescent="0.25">
      <c r="D200" s="7" t="s">
        <v>626</v>
      </c>
      <c r="E200" s="20">
        <v>10</v>
      </c>
      <c r="F200" s="20">
        <v>10</v>
      </c>
      <c r="G200" s="9">
        <v>1</v>
      </c>
      <c r="H200" s="20">
        <v>7</v>
      </c>
      <c r="I200" s="9">
        <v>0.7</v>
      </c>
      <c r="J200" s="20">
        <v>0</v>
      </c>
      <c r="K200" s="9">
        <v>0</v>
      </c>
      <c r="L200" s="20">
        <v>0</v>
      </c>
      <c r="M200" s="9">
        <v>0</v>
      </c>
      <c r="N200" s="20">
        <v>0</v>
      </c>
      <c r="O200" s="9">
        <v>0</v>
      </c>
      <c r="P200" s="20">
        <v>0</v>
      </c>
      <c r="Q200" s="9">
        <v>0</v>
      </c>
    </row>
    <row r="201" spans="4:17" x14ac:dyDescent="0.25">
      <c r="D201" s="8" t="s">
        <v>627</v>
      </c>
      <c r="E201" s="20">
        <v>1</v>
      </c>
      <c r="F201" s="20">
        <v>1</v>
      </c>
      <c r="G201" s="9">
        <v>1</v>
      </c>
      <c r="H201" s="20">
        <v>1</v>
      </c>
      <c r="I201" s="9">
        <v>1</v>
      </c>
      <c r="J201" s="20">
        <v>0</v>
      </c>
      <c r="K201" s="9">
        <v>0</v>
      </c>
      <c r="L201" s="20">
        <v>0</v>
      </c>
      <c r="M201" s="9">
        <v>0</v>
      </c>
      <c r="N201" s="20">
        <v>0</v>
      </c>
      <c r="O201" s="9">
        <v>0</v>
      </c>
      <c r="P201" s="20">
        <v>0</v>
      </c>
      <c r="Q201" s="9">
        <v>0</v>
      </c>
    </row>
    <row r="202" spans="4:17" x14ac:dyDescent="0.25">
      <c r="D202" s="8" t="s">
        <v>628</v>
      </c>
      <c r="E202" s="20">
        <v>2</v>
      </c>
      <c r="F202" s="20">
        <v>2</v>
      </c>
      <c r="G202" s="9">
        <v>1</v>
      </c>
      <c r="H202" s="20">
        <v>2</v>
      </c>
      <c r="I202" s="9">
        <v>1</v>
      </c>
      <c r="J202" s="20">
        <v>0</v>
      </c>
      <c r="K202" s="9">
        <v>0</v>
      </c>
      <c r="L202" s="20">
        <v>0</v>
      </c>
      <c r="M202" s="9">
        <v>0</v>
      </c>
      <c r="N202" s="20">
        <v>0</v>
      </c>
      <c r="O202" s="9">
        <v>0</v>
      </c>
      <c r="P202" s="20">
        <v>0</v>
      </c>
      <c r="Q202" s="9">
        <v>0</v>
      </c>
    </row>
    <row r="203" spans="4:17" x14ac:dyDescent="0.25">
      <c r="D203" s="8" t="s">
        <v>630</v>
      </c>
      <c r="E203" s="20">
        <v>1</v>
      </c>
      <c r="F203" s="20">
        <v>1</v>
      </c>
      <c r="G203" s="9">
        <v>1</v>
      </c>
      <c r="H203" s="20">
        <v>1</v>
      </c>
      <c r="I203" s="9">
        <v>1</v>
      </c>
      <c r="J203" s="20">
        <v>0</v>
      </c>
      <c r="K203" s="9">
        <v>0</v>
      </c>
      <c r="L203" s="20">
        <v>0</v>
      </c>
      <c r="M203" s="9">
        <v>0</v>
      </c>
      <c r="N203" s="20">
        <v>0</v>
      </c>
      <c r="O203" s="9">
        <v>0</v>
      </c>
      <c r="P203" s="20">
        <v>0</v>
      </c>
      <c r="Q203" s="9">
        <v>0</v>
      </c>
    </row>
    <row r="204" spans="4:17" x14ac:dyDescent="0.25">
      <c r="D204" s="8" t="s">
        <v>637</v>
      </c>
      <c r="E204" s="20">
        <v>1</v>
      </c>
      <c r="F204" s="20">
        <v>1</v>
      </c>
      <c r="G204" s="9">
        <v>1</v>
      </c>
      <c r="H204" s="20">
        <v>1</v>
      </c>
      <c r="I204" s="9">
        <v>1</v>
      </c>
      <c r="J204" s="20">
        <v>0</v>
      </c>
      <c r="K204" s="9">
        <v>0</v>
      </c>
      <c r="L204" s="20">
        <v>0</v>
      </c>
      <c r="M204" s="9">
        <v>0</v>
      </c>
      <c r="N204" s="20">
        <v>0</v>
      </c>
      <c r="O204" s="9">
        <v>0</v>
      </c>
      <c r="P204" s="20">
        <v>0</v>
      </c>
      <c r="Q204" s="9">
        <v>0</v>
      </c>
    </row>
    <row r="205" spans="4:17" x14ac:dyDescent="0.25">
      <c r="D205" s="8" t="s">
        <v>645</v>
      </c>
      <c r="E205" s="20">
        <v>5</v>
      </c>
      <c r="F205" s="20">
        <v>5</v>
      </c>
      <c r="G205" s="9">
        <v>1</v>
      </c>
      <c r="H205" s="20">
        <v>2</v>
      </c>
      <c r="I205" s="9">
        <v>0.4</v>
      </c>
      <c r="J205" s="20">
        <v>0</v>
      </c>
      <c r="K205" s="9">
        <v>0</v>
      </c>
      <c r="L205" s="20">
        <v>0</v>
      </c>
      <c r="M205" s="9">
        <v>0</v>
      </c>
      <c r="N205" s="20">
        <v>0</v>
      </c>
      <c r="O205" s="9">
        <v>0</v>
      </c>
      <c r="P205" s="20">
        <v>0</v>
      </c>
      <c r="Q205" s="9">
        <v>0</v>
      </c>
    </row>
    <row r="206" spans="4:17" x14ac:dyDescent="0.25">
      <c r="D206" s="7" t="s">
        <v>465</v>
      </c>
      <c r="E206" s="20">
        <v>12</v>
      </c>
      <c r="F206" s="20">
        <v>8</v>
      </c>
      <c r="G206" s="9">
        <v>0.66666666666666663</v>
      </c>
      <c r="H206" s="20">
        <v>8</v>
      </c>
      <c r="I206" s="9">
        <v>1</v>
      </c>
      <c r="J206" s="20">
        <v>0</v>
      </c>
      <c r="K206" s="9">
        <v>0</v>
      </c>
      <c r="L206" s="20">
        <v>2</v>
      </c>
      <c r="M206" s="9">
        <v>0.25</v>
      </c>
      <c r="N206" s="20">
        <v>1</v>
      </c>
      <c r="O206" s="9">
        <v>0.125</v>
      </c>
      <c r="P206" s="20">
        <v>0</v>
      </c>
      <c r="Q206" s="9">
        <v>0</v>
      </c>
    </row>
    <row r="207" spans="4:17" x14ac:dyDescent="0.25">
      <c r="D207" s="8" t="s">
        <v>622</v>
      </c>
      <c r="E207" s="20">
        <v>2</v>
      </c>
      <c r="F207" s="20">
        <v>0</v>
      </c>
      <c r="G207" s="9">
        <v>0</v>
      </c>
      <c r="H207" s="20">
        <v>0</v>
      </c>
      <c r="I207" s="9">
        <v>0</v>
      </c>
      <c r="J207" s="20">
        <v>0</v>
      </c>
      <c r="K207" s="9">
        <v>0</v>
      </c>
      <c r="L207" s="20">
        <v>2</v>
      </c>
      <c r="M207" s="9">
        <v>0</v>
      </c>
      <c r="N207" s="20">
        <v>0</v>
      </c>
      <c r="O207" s="9">
        <v>0</v>
      </c>
      <c r="P207" s="20">
        <v>0</v>
      </c>
      <c r="Q207" s="9">
        <v>0</v>
      </c>
    </row>
    <row r="208" spans="4:17" x14ac:dyDescent="0.25">
      <c r="D208" s="8" t="s">
        <v>466</v>
      </c>
      <c r="E208" s="20">
        <v>4</v>
      </c>
      <c r="F208" s="20">
        <v>2</v>
      </c>
      <c r="G208" s="9">
        <v>0.5</v>
      </c>
      <c r="H208" s="20">
        <v>2</v>
      </c>
      <c r="I208" s="9">
        <v>1</v>
      </c>
      <c r="J208" s="20">
        <v>0</v>
      </c>
      <c r="K208" s="9">
        <v>0</v>
      </c>
      <c r="L208" s="20">
        <v>0</v>
      </c>
      <c r="M208" s="9">
        <v>0</v>
      </c>
      <c r="N208" s="20">
        <v>1</v>
      </c>
      <c r="O208" s="9">
        <v>0.5</v>
      </c>
      <c r="P208" s="20">
        <v>0</v>
      </c>
      <c r="Q208" s="9">
        <v>0</v>
      </c>
    </row>
    <row r="209" spans="4:17" x14ac:dyDescent="0.25">
      <c r="D209" s="8" t="s">
        <v>639</v>
      </c>
      <c r="E209" s="20">
        <v>1</v>
      </c>
      <c r="F209" s="20">
        <v>1</v>
      </c>
      <c r="G209" s="9">
        <v>1</v>
      </c>
      <c r="H209" s="20">
        <v>1</v>
      </c>
      <c r="I209" s="9">
        <v>1</v>
      </c>
      <c r="J209" s="20">
        <v>0</v>
      </c>
      <c r="K209" s="9">
        <v>0</v>
      </c>
      <c r="L209" s="20">
        <v>0</v>
      </c>
      <c r="M209" s="9">
        <v>0</v>
      </c>
      <c r="N209" s="20">
        <v>0</v>
      </c>
      <c r="O209" s="9">
        <v>0</v>
      </c>
      <c r="P209" s="20">
        <v>0</v>
      </c>
      <c r="Q209" s="9">
        <v>0</v>
      </c>
    </row>
    <row r="210" spans="4:17" x14ac:dyDescent="0.25">
      <c r="D210" s="8" t="s">
        <v>640</v>
      </c>
      <c r="E210" s="20">
        <v>2</v>
      </c>
      <c r="F210" s="20">
        <v>2</v>
      </c>
      <c r="G210" s="9">
        <v>1</v>
      </c>
      <c r="H210" s="20">
        <v>2</v>
      </c>
      <c r="I210" s="9">
        <v>1</v>
      </c>
      <c r="J210" s="20">
        <v>0</v>
      </c>
      <c r="K210" s="9">
        <v>0</v>
      </c>
      <c r="L210" s="20">
        <v>0</v>
      </c>
      <c r="M210" s="9">
        <v>0</v>
      </c>
      <c r="N210" s="20">
        <v>0</v>
      </c>
      <c r="O210" s="9">
        <v>0</v>
      </c>
      <c r="P210" s="20">
        <v>0</v>
      </c>
      <c r="Q210" s="9">
        <v>0</v>
      </c>
    </row>
    <row r="211" spans="4:17" x14ac:dyDescent="0.25">
      <c r="D211" s="8" t="s">
        <v>469</v>
      </c>
      <c r="E211" s="20">
        <v>3</v>
      </c>
      <c r="F211" s="20">
        <v>3</v>
      </c>
      <c r="G211" s="9">
        <v>1</v>
      </c>
      <c r="H211" s="20">
        <v>3</v>
      </c>
      <c r="I211" s="9">
        <v>1</v>
      </c>
      <c r="J211" s="20">
        <v>0</v>
      </c>
      <c r="K211" s="9">
        <v>0</v>
      </c>
      <c r="L211" s="20">
        <v>0</v>
      </c>
      <c r="M211" s="9">
        <v>0</v>
      </c>
      <c r="N211" s="20">
        <v>0</v>
      </c>
      <c r="O211" s="9">
        <v>0</v>
      </c>
      <c r="P211" s="20">
        <v>0</v>
      </c>
      <c r="Q211" s="9">
        <v>0</v>
      </c>
    </row>
    <row r="212" spans="4:17" x14ac:dyDescent="0.25">
      <c r="D212" s="8" t="s">
        <v>472</v>
      </c>
      <c r="E212" s="20">
        <v>0</v>
      </c>
      <c r="F212" s="20">
        <v>0</v>
      </c>
      <c r="G212" s="9">
        <v>0</v>
      </c>
      <c r="H212" s="20">
        <v>0</v>
      </c>
      <c r="I212" s="9">
        <v>0</v>
      </c>
      <c r="J212" s="20">
        <v>0</v>
      </c>
      <c r="K212" s="9">
        <v>0</v>
      </c>
      <c r="L212" s="20">
        <v>0</v>
      </c>
      <c r="M212" s="9">
        <v>0</v>
      </c>
      <c r="N212" s="20">
        <v>0</v>
      </c>
      <c r="O212" s="9">
        <v>0</v>
      </c>
      <c r="P212" s="20">
        <v>0</v>
      </c>
      <c r="Q212" s="9">
        <v>0</v>
      </c>
    </row>
    <row r="213" spans="4:17" x14ac:dyDescent="0.25">
      <c r="D213" s="6" t="s">
        <v>475</v>
      </c>
      <c r="E213" s="20">
        <v>103</v>
      </c>
      <c r="F213" s="20">
        <v>94</v>
      </c>
      <c r="G213" s="9">
        <v>0.91262135922330101</v>
      </c>
      <c r="H213" s="20">
        <v>84</v>
      </c>
      <c r="I213" s="9">
        <v>0.8936170212765957</v>
      </c>
      <c r="J213" s="20">
        <v>0</v>
      </c>
      <c r="K213" s="9">
        <v>0</v>
      </c>
      <c r="L213" s="20">
        <v>2</v>
      </c>
      <c r="M213" s="9">
        <v>2.1276595744680851E-2</v>
      </c>
      <c r="N213" s="20">
        <v>2</v>
      </c>
      <c r="O213" s="9">
        <v>2.1276595744680851E-2</v>
      </c>
      <c r="P213" s="20">
        <v>0</v>
      </c>
      <c r="Q213" s="9">
        <v>0</v>
      </c>
    </row>
    <row r="214" spans="4:17" x14ac:dyDescent="0.25">
      <c r="D214" s="7" t="s">
        <v>481</v>
      </c>
      <c r="E214" s="20">
        <v>19</v>
      </c>
      <c r="F214" s="20">
        <v>16</v>
      </c>
      <c r="G214" s="9">
        <v>0.84210526315789469</v>
      </c>
      <c r="H214" s="20">
        <v>15</v>
      </c>
      <c r="I214" s="9">
        <v>0.9375</v>
      </c>
      <c r="J214" s="20">
        <v>0</v>
      </c>
      <c r="K214" s="9">
        <v>0</v>
      </c>
      <c r="L214" s="20">
        <v>1</v>
      </c>
      <c r="M214" s="9">
        <v>6.25E-2</v>
      </c>
      <c r="N214" s="20">
        <v>1</v>
      </c>
      <c r="O214" s="9">
        <v>6.25E-2</v>
      </c>
      <c r="P214" s="20">
        <v>0</v>
      </c>
      <c r="Q214" s="9">
        <v>0</v>
      </c>
    </row>
    <row r="215" spans="4:17" x14ac:dyDescent="0.25">
      <c r="D215" s="8" t="s">
        <v>654</v>
      </c>
      <c r="E215" s="20">
        <v>0</v>
      </c>
      <c r="F215" s="20">
        <v>0</v>
      </c>
      <c r="G215" s="9">
        <v>0</v>
      </c>
      <c r="H215" s="20">
        <v>0</v>
      </c>
      <c r="I215" s="9">
        <v>0</v>
      </c>
      <c r="J215" s="20">
        <v>0</v>
      </c>
      <c r="K215" s="9">
        <v>0</v>
      </c>
      <c r="L215" s="20">
        <v>0</v>
      </c>
      <c r="M215" s="9">
        <v>0</v>
      </c>
      <c r="N215" s="20">
        <v>0</v>
      </c>
      <c r="O215" s="9">
        <v>0</v>
      </c>
      <c r="P215" s="20">
        <v>0</v>
      </c>
      <c r="Q215" s="9">
        <v>0</v>
      </c>
    </row>
    <row r="216" spans="4:17" x14ac:dyDescent="0.25">
      <c r="D216" s="8" t="s">
        <v>657</v>
      </c>
      <c r="E216" s="20">
        <v>1</v>
      </c>
      <c r="F216" s="20">
        <v>1</v>
      </c>
      <c r="G216" s="9">
        <v>1</v>
      </c>
      <c r="H216" s="20">
        <v>1</v>
      </c>
      <c r="I216" s="9">
        <v>1</v>
      </c>
      <c r="J216" s="20">
        <v>0</v>
      </c>
      <c r="K216" s="9">
        <v>0</v>
      </c>
      <c r="L216" s="20">
        <v>0</v>
      </c>
      <c r="M216" s="9">
        <v>0</v>
      </c>
      <c r="N216" s="20">
        <v>0</v>
      </c>
      <c r="O216" s="9">
        <v>0</v>
      </c>
      <c r="P216" s="20">
        <v>0</v>
      </c>
      <c r="Q216" s="9">
        <v>0</v>
      </c>
    </row>
    <row r="217" spans="4:17" x14ac:dyDescent="0.25">
      <c r="D217" s="8" t="s">
        <v>482</v>
      </c>
      <c r="E217" s="20">
        <v>7</v>
      </c>
      <c r="F217" s="20">
        <v>6</v>
      </c>
      <c r="G217" s="9">
        <v>0.8571428571428571</v>
      </c>
      <c r="H217" s="20">
        <v>6</v>
      </c>
      <c r="I217" s="9">
        <v>1</v>
      </c>
      <c r="J217" s="20">
        <v>0</v>
      </c>
      <c r="K217" s="9">
        <v>0</v>
      </c>
      <c r="L217" s="20">
        <v>0</v>
      </c>
      <c r="M217" s="9">
        <v>0</v>
      </c>
      <c r="N217" s="20">
        <v>0</v>
      </c>
      <c r="O217" s="9">
        <v>0</v>
      </c>
      <c r="P217" s="20">
        <v>0</v>
      </c>
      <c r="Q217" s="9">
        <v>0</v>
      </c>
    </row>
    <row r="218" spans="4:17" x14ac:dyDescent="0.25">
      <c r="D218" s="8" t="s">
        <v>663</v>
      </c>
      <c r="E218" s="20">
        <v>5</v>
      </c>
      <c r="F218" s="20">
        <v>5</v>
      </c>
      <c r="G218" s="9">
        <v>1</v>
      </c>
      <c r="H218" s="20">
        <v>5</v>
      </c>
      <c r="I218" s="9">
        <v>1</v>
      </c>
      <c r="J218" s="20">
        <v>0</v>
      </c>
      <c r="K218" s="9">
        <v>0</v>
      </c>
      <c r="L218" s="20">
        <v>0</v>
      </c>
      <c r="M218" s="9">
        <v>0</v>
      </c>
      <c r="N218" s="20">
        <v>0</v>
      </c>
      <c r="O218" s="9">
        <v>0</v>
      </c>
      <c r="P218" s="20">
        <v>0</v>
      </c>
      <c r="Q218" s="9">
        <v>0</v>
      </c>
    </row>
    <row r="219" spans="4:17" x14ac:dyDescent="0.25">
      <c r="D219" s="8" t="s">
        <v>486</v>
      </c>
      <c r="E219" s="20">
        <v>5</v>
      </c>
      <c r="F219" s="20">
        <v>4</v>
      </c>
      <c r="G219" s="9">
        <v>0.8</v>
      </c>
      <c r="H219" s="20">
        <v>3</v>
      </c>
      <c r="I219" s="9">
        <v>0.75</v>
      </c>
      <c r="J219" s="20">
        <v>0</v>
      </c>
      <c r="K219" s="9">
        <v>0</v>
      </c>
      <c r="L219" s="20">
        <v>1</v>
      </c>
      <c r="M219" s="9">
        <v>0.25</v>
      </c>
      <c r="N219" s="20">
        <v>0</v>
      </c>
      <c r="O219" s="9">
        <v>0</v>
      </c>
      <c r="P219" s="20">
        <v>0</v>
      </c>
      <c r="Q219" s="9">
        <v>0</v>
      </c>
    </row>
    <row r="220" spans="4:17" x14ac:dyDescent="0.25">
      <c r="D220" s="8" t="s">
        <v>669</v>
      </c>
      <c r="E220" s="20">
        <v>0</v>
      </c>
      <c r="F220" s="20">
        <v>0</v>
      </c>
      <c r="G220" s="9">
        <v>0</v>
      </c>
      <c r="H220" s="20">
        <v>0</v>
      </c>
      <c r="I220" s="9">
        <v>0</v>
      </c>
      <c r="J220" s="20">
        <v>0</v>
      </c>
      <c r="K220" s="9">
        <v>0</v>
      </c>
      <c r="L220" s="20">
        <v>0</v>
      </c>
      <c r="M220" s="9">
        <v>0</v>
      </c>
      <c r="N220" s="20">
        <v>0</v>
      </c>
      <c r="O220" s="9">
        <v>0</v>
      </c>
      <c r="P220" s="20">
        <v>0</v>
      </c>
      <c r="Q220" s="9">
        <v>0</v>
      </c>
    </row>
    <row r="221" spans="4:17" x14ac:dyDescent="0.25">
      <c r="D221" s="8" t="s">
        <v>498</v>
      </c>
      <c r="E221" s="20">
        <v>1</v>
      </c>
      <c r="F221" s="20">
        <v>0</v>
      </c>
      <c r="G221" s="9">
        <v>0</v>
      </c>
      <c r="H221" s="20">
        <v>0</v>
      </c>
      <c r="I221" s="9">
        <v>0</v>
      </c>
      <c r="J221" s="20">
        <v>0</v>
      </c>
      <c r="K221" s="9">
        <v>0</v>
      </c>
      <c r="L221" s="20">
        <v>0</v>
      </c>
      <c r="M221" s="9">
        <v>0</v>
      </c>
      <c r="N221" s="20">
        <v>1</v>
      </c>
      <c r="O221" s="9">
        <v>0</v>
      </c>
      <c r="P221" s="20">
        <v>0</v>
      </c>
      <c r="Q221" s="9">
        <v>0</v>
      </c>
    </row>
    <row r="222" spans="4:17" x14ac:dyDescent="0.25">
      <c r="D222" s="8" t="s">
        <v>500</v>
      </c>
      <c r="E222" s="20"/>
      <c r="F222" s="20"/>
      <c r="G222" s="9">
        <v>0</v>
      </c>
      <c r="H222" s="20"/>
      <c r="I222" s="9">
        <v>0</v>
      </c>
      <c r="J222" s="20"/>
      <c r="K222" s="9">
        <v>0</v>
      </c>
      <c r="L222" s="20"/>
      <c r="M222" s="9">
        <v>0</v>
      </c>
      <c r="N222" s="20"/>
      <c r="O222" s="9">
        <v>0</v>
      </c>
      <c r="P222" s="20"/>
      <c r="Q222" s="9">
        <v>0</v>
      </c>
    </row>
    <row r="223" spans="4:17" x14ac:dyDescent="0.25">
      <c r="D223" s="7" t="s">
        <v>489</v>
      </c>
      <c r="E223" s="20">
        <v>12</v>
      </c>
      <c r="F223" s="20">
        <v>11</v>
      </c>
      <c r="G223" s="9">
        <v>0.91666666666666663</v>
      </c>
      <c r="H223" s="20">
        <v>9</v>
      </c>
      <c r="I223" s="9">
        <v>0.81818181818181823</v>
      </c>
      <c r="J223" s="20">
        <v>0</v>
      </c>
      <c r="K223" s="9">
        <v>0</v>
      </c>
      <c r="L223" s="20">
        <v>0</v>
      </c>
      <c r="M223" s="9">
        <v>0</v>
      </c>
      <c r="N223" s="20">
        <v>0</v>
      </c>
      <c r="O223" s="9">
        <v>0</v>
      </c>
      <c r="P223" s="20">
        <v>0</v>
      </c>
      <c r="Q223" s="9">
        <v>0</v>
      </c>
    </row>
    <row r="224" spans="4:17" x14ac:dyDescent="0.25">
      <c r="D224" s="8" t="s">
        <v>658</v>
      </c>
      <c r="E224" s="20">
        <v>2</v>
      </c>
      <c r="F224" s="20">
        <v>2</v>
      </c>
      <c r="G224" s="9">
        <v>1</v>
      </c>
      <c r="H224" s="20">
        <v>2</v>
      </c>
      <c r="I224" s="9">
        <v>1</v>
      </c>
      <c r="J224" s="20">
        <v>0</v>
      </c>
      <c r="K224" s="9">
        <v>0</v>
      </c>
      <c r="L224" s="20">
        <v>0</v>
      </c>
      <c r="M224" s="9">
        <v>0</v>
      </c>
      <c r="N224" s="20">
        <v>0</v>
      </c>
      <c r="O224" s="9">
        <v>0</v>
      </c>
      <c r="P224" s="20">
        <v>0</v>
      </c>
      <c r="Q224" s="9">
        <v>0</v>
      </c>
    </row>
    <row r="225" spans="4:17" x14ac:dyDescent="0.25">
      <c r="D225" s="8" t="s">
        <v>660</v>
      </c>
      <c r="E225" s="20">
        <v>0</v>
      </c>
      <c r="F225" s="20">
        <v>0</v>
      </c>
      <c r="G225" s="9">
        <v>0</v>
      </c>
      <c r="H225" s="20">
        <v>0</v>
      </c>
      <c r="I225" s="9">
        <v>0</v>
      </c>
      <c r="J225" s="20">
        <v>0</v>
      </c>
      <c r="K225" s="9">
        <v>0</v>
      </c>
      <c r="L225" s="20">
        <v>0</v>
      </c>
      <c r="M225" s="9">
        <v>0</v>
      </c>
      <c r="N225" s="20">
        <v>0</v>
      </c>
      <c r="O225" s="9">
        <v>0</v>
      </c>
      <c r="P225" s="20">
        <v>0</v>
      </c>
      <c r="Q225" s="9">
        <v>0</v>
      </c>
    </row>
    <row r="226" spans="4:17" x14ac:dyDescent="0.25">
      <c r="D226" s="8" t="s">
        <v>661</v>
      </c>
      <c r="E226" s="20">
        <v>4</v>
      </c>
      <c r="F226" s="20">
        <v>4</v>
      </c>
      <c r="G226" s="9">
        <v>1</v>
      </c>
      <c r="H226" s="20">
        <v>2</v>
      </c>
      <c r="I226" s="9">
        <v>0.5</v>
      </c>
      <c r="J226" s="20">
        <v>0</v>
      </c>
      <c r="K226" s="9">
        <v>0</v>
      </c>
      <c r="L226" s="20">
        <v>0</v>
      </c>
      <c r="M226" s="9">
        <v>0</v>
      </c>
      <c r="N226" s="20">
        <v>0</v>
      </c>
      <c r="O226" s="9">
        <v>0</v>
      </c>
      <c r="P226" s="20">
        <v>0</v>
      </c>
      <c r="Q226" s="9">
        <v>0</v>
      </c>
    </row>
    <row r="227" spans="4:17" x14ac:dyDescent="0.25">
      <c r="D227" s="8" t="s">
        <v>662</v>
      </c>
      <c r="E227" s="20">
        <v>0</v>
      </c>
      <c r="F227" s="20">
        <v>0</v>
      </c>
      <c r="G227" s="9">
        <v>0</v>
      </c>
      <c r="H227" s="20">
        <v>0</v>
      </c>
      <c r="I227" s="9">
        <v>0</v>
      </c>
      <c r="J227" s="20">
        <v>0</v>
      </c>
      <c r="K227" s="9">
        <v>0</v>
      </c>
      <c r="L227" s="20">
        <v>0</v>
      </c>
      <c r="M227" s="9">
        <v>0</v>
      </c>
      <c r="N227" s="20">
        <v>0</v>
      </c>
      <c r="O227" s="9">
        <v>0</v>
      </c>
      <c r="P227" s="20">
        <v>0</v>
      </c>
      <c r="Q227" s="9">
        <v>0</v>
      </c>
    </row>
    <row r="228" spans="4:17" x14ac:dyDescent="0.25">
      <c r="D228" s="8" t="s">
        <v>490</v>
      </c>
      <c r="E228" s="20">
        <v>1</v>
      </c>
      <c r="F228" s="20">
        <v>1</v>
      </c>
      <c r="G228" s="9">
        <v>1</v>
      </c>
      <c r="H228" s="20">
        <v>1</v>
      </c>
      <c r="I228" s="9">
        <v>1</v>
      </c>
      <c r="J228" s="20">
        <v>0</v>
      </c>
      <c r="K228" s="9">
        <v>0</v>
      </c>
      <c r="L228" s="20">
        <v>0</v>
      </c>
      <c r="M228" s="9">
        <v>0</v>
      </c>
      <c r="N228" s="20">
        <v>0</v>
      </c>
      <c r="O228" s="9">
        <v>0</v>
      </c>
      <c r="P228" s="20">
        <v>0</v>
      </c>
      <c r="Q228" s="9">
        <v>0</v>
      </c>
    </row>
    <row r="229" spans="4:17" x14ac:dyDescent="0.25">
      <c r="D229" s="8" t="s">
        <v>666</v>
      </c>
      <c r="E229" s="20">
        <v>4</v>
      </c>
      <c r="F229" s="20">
        <v>4</v>
      </c>
      <c r="G229" s="9">
        <v>1</v>
      </c>
      <c r="H229" s="20">
        <v>4</v>
      </c>
      <c r="I229" s="9">
        <v>1</v>
      </c>
      <c r="J229" s="20">
        <v>0</v>
      </c>
      <c r="K229" s="9">
        <v>0</v>
      </c>
      <c r="L229" s="20">
        <v>0</v>
      </c>
      <c r="M229" s="9">
        <v>0</v>
      </c>
      <c r="N229" s="20">
        <v>0</v>
      </c>
      <c r="O229" s="9">
        <v>0</v>
      </c>
      <c r="P229" s="20">
        <v>0</v>
      </c>
      <c r="Q229" s="9">
        <v>0</v>
      </c>
    </row>
    <row r="230" spans="4:17" x14ac:dyDescent="0.25">
      <c r="D230" s="8" t="s">
        <v>674</v>
      </c>
      <c r="E230" s="20">
        <v>1</v>
      </c>
      <c r="F230" s="20">
        <v>0</v>
      </c>
      <c r="G230" s="9">
        <v>0</v>
      </c>
      <c r="H230" s="20">
        <v>0</v>
      </c>
      <c r="I230" s="9">
        <v>0</v>
      </c>
      <c r="J230" s="20">
        <v>0</v>
      </c>
      <c r="K230" s="9">
        <v>0</v>
      </c>
      <c r="L230" s="20">
        <v>0</v>
      </c>
      <c r="M230" s="9">
        <v>0</v>
      </c>
      <c r="N230" s="20">
        <v>0</v>
      </c>
      <c r="O230" s="9">
        <v>0</v>
      </c>
      <c r="P230" s="20">
        <v>0</v>
      </c>
      <c r="Q230" s="9">
        <v>0</v>
      </c>
    </row>
    <row r="231" spans="4:17" x14ac:dyDescent="0.25">
      <c r="D231" s="7" t="s">
        <v>491</v>
      </c>
      <c r="E231" s="20">
        <v>14</v>
      </c>
      <c r="F231" s="20">
        <v>13</v>
      </c>
      <c r="G231" s="9">
        <v>0.9285714285714286</v>
      </c>
      <c r="H231" s="20">
        <v>11</v>
      </c>
      <c r="I231" s="9">
        <v>0.84615384615384615</v>
      </c>
      <c r="J231" s="20">
        <v>0</v>
      </c>
      <c r="K231" s="9">
        <v>0</v>
      </c>
      <c r="L231" s="20">
        <v>0</v>
      </c>
      <c r="M231" s="9">
        <v>0</v>
      </c>
      <c r="N231" s="20">
        <v>0</v>
      </c>
      <c r="O231" s="9">
        <v>0</v>
      </c>
      <c r="P231" s="20">
        <v>0</v>
      </c>
      <c r="Q231" s="9">
        <v>0</v>
      </c>
    </row>
    <row r="232" spans="4:17" x14ac:dyDescent="0.25">
      <c r="D232" s="8" t="s">
        <v>493</v>
      </c>
      <c r="E232" s="20">
        <v>8</v>
      </c>
      <c r="F232" s="20">
        <v>7</v>
      </c>
      <c r="G232" s="9">
        <v>0.875</v>
      </c>
      <c r="H232" s="20">
        <v>7</v>
      </c>
      <c r="I232" s="9">
        <v>1</v>
      </c>
      <c r="J232" s="20">
        <v>0</v>
      </c>
      <c r="K232" s="9">
        <v>0</v>
      </c>
      <c r="L232" s="20">
        <v>0</v>
      </c>
      <c r="M232" s="9">
        <v>0</v>
      </c>
      <c r="N232" s="20">
        <v>0</v>
      </c>
      <c r="O232" s="9">
        <v>0</v>
      </c>
      <c r="P232" s="20">
        <v>0</v>
      </c>
      <c r="Q232" s="9">
        <v>0</v>
      </c>
    </row>
    <row r="233" spans="4:17" x14ac:dyDescent="0.25">
      <c r="D233" s="8" t="s">
        <v>494</v>
      </c>
      <c r="E233" s="20">
        <v>0</v>
      </c>
      <c r="F233" s="20">
        <v>0</v>
      </c>
      <c r="G233" s="9">
        <v>0</v>
      </c>
      <c r="H233" s="20">
        <v>0</v>
      </c>
      <c r="I233" s="9">
        <v>0</v>
      </c>
      <c r="J233" s="20">
        <v>0</v>
      </c>
      <c r="K233" s="9">
        <v>0</v>
      </c>
      <c r="L233" s="20">
        <v>0</v>
      </c>
      <c r="M233" s="9">
        <v>0</v>
      </c>
      <c r="N233" s="20">
        <v>0</v>
      </c>
      <c r="O233" s="9">
        <v>0</v>
      </c>
      <c r="P233" s="20">
        <v>0</v>
      </c>
      <c r="Q233" s="9">
        <v>0</v>
      </c>
    </row>
    <row r="234" spans="4:17" x14ac:dyDescent="0.25">
      <c r="D234" s="8" t="s">
        <v>499</v>
      </c>
      <c r="E234" s="20">
        <v>0</v>
      </c>
      <c r="F234" s="20">
        <v>0</v>
      </c>
      <c r="G234" s="9">
        <v>0</v>
      </c>
      <c r="H234" s="20">
        <v>0</v>
      </c>
      <c r="I234" s="9">
        <v>0</v>
      </c>
      <c r="J234" s="20">
        <v>0</v>
      </c>
      <c r="K234" s="9">
        <v>0</v>
      </c>
      <c r="L234" s="20">
        <v>0</v>
      </c>
      <c r="M234" s="9">
        <v>0</v>
      </c>
      <c r="N234" s="20">
        <v>0</v>
      </c>
      <c r="O234" s="9">
        <v>0</v>
      </c>
      <c r="P234" s="20">
        <v>0</v>
      </c>
      <c r="Q234" s="9">
        <v>0</v>
      </c>
    </row>
    <row r="235" spans="4:17" x14ac:dyDescent="0.25">
      <c r="D235" s="8" t="s">
        <v>492</v>
      </c>
      <c r="E235" s="20">
        <v>2</v>
      </c>
      <c r="F235" s="20">
        <v>2</v>
      </c>
      <c r="G235" s="9">
        <v>1</v>
      </c>
      <c r="H235" s="20">
        <v>1</v>
      </c>
      <c r="I235" s="9">
        <v>0.5</v>
      </c>
      <c r="J235" s="20"/>
      <c r="K235" s="9">
        <v>0</v>
      </c>
      <c r="L235" s="20"/>
      <c r="M235" s="9">
        <v>0</v>
      </c>
      <c r="N235" s="20"/>
      <c r="O235" s="9">
        <v>0</v>
      </c>
      <c r="P235" s="20"/>
      <c r="Q235" s="9">
        <v>0</v>
      </c>
    </row>
    <row r="236" spans="4:17" x14ac:dyDescent="0.25">
      <c r="D236" s="8" t="s">
        <v>495</v>
      </c>
      <c r="E236" s="20">
        <v>4</v>
      </c>
      <c r="F236" s="20">
        <v>4</v>
      </c>
      <c r="G236" s="9">
        <v>1</v>
      </c>
      <c r="H236" s="20">
        <v>3</v>
      </c>
      <c r="I236" s="9">
        <v>0.75</v>
      </c>
      <c r="J236" s="20"/>
      <c r="K236" s="9">
        <v>0</v>
      </c>
      <c r="L236" s="20"/>
      <c r="M236" s="9">
        <v>0</v>
      </c>
      <c r="N236" s="20"/>
      <c r="O236" s="9">
        <v>0</v>
      </c>
      <c r="P236" s="20"/>
      <c r="Q236" s="9">
        <v>0</v>
      </c>
    </row>
    <row r="237" spans="4:17" x14ac:dyDescent="0.25">
      <c r="D237" s="7" t="s">
        <v>483</v>
      </c>
      <c r="E237" s="20">
        <v>9</v>
      </c>
      <c r="F237" s="20">
        <v>8</v>
      </c>
      <c r="G237" s="9">
        <v>0.88888888888888884</v>
      </c>
      <c r="H237" s="20">
        <v>7</v>
      </c>
      <c r="I237" s="9">
        <v>0.875</v>
      </c>
      <c r="J237" s="20">
        <v>0</v>
      </c>
      <c r="K237" s="9">
        <v>0</v>
      </c>
      <c r="L237" s="20">
        <v>1</v>
      </c>
      <c r="M237" s="9">
        <v>0.125</v>
      </c>
      <c r="N237" s="20">
        <v>0</v>
      </c>
      <c r="O237" s="9">
        <v>0</v>
      </c>
      <c r="P237" s="20">
        <v>0</v>
      </c>
      <c r="Q237" s="9">
        <v>0</v>
      </c>
    </row>
    <row r="238" spans="4:17" x14ac:dyDescent="0.25">
      <c r="D238" s="8" t="s">
        <v>484</v>
      </c>
      <c r="E238" s="20">
        <v>6</v>
      </c>
      <c r="F238" s="20">
        <v>5</v>
      </c>
      <c r="G238" s="9">
        <v>0.83333333333333337</v>
      </c>
      <c r="H238" s="20">
        <v>4</v>
      </c>
      <c r="I238" s="9">
        <v>0.8</v>
      </c>
      <c r="J238" s="20">
        <v>0</v>
      </c>
      <c r="K238" s="9">
        <v>0</v>
      </c>
      <c r="L238" s="20">
        <v>1</v>
      </c>
      <c r="M238" s="9">
        <v>0.2</v>
      </c>
      <c r="N238" s="20">
        <v>0</v>
      </c>
      <c r="O238" s="9">
        <v>0</v>
      </c>
      <c r="P238" s="20">
        <v>0</v>
      </c>
      <c r="Q238" s="9">
        <v>0</v>
      </c>
    </row>
    <row r="239" spans="4:17" x14ac:dyDescent="0.25">
      <c r="D239" s="8" t="s">
        <v>488</v>
      </c>
      <c r="E239" s="20">
        <v>1</v>
      </c>
      <c r="F239" s="20">
        <v>1</v>
      </c>
      <c r="G239" s="9">
        <v>1</v>
      </c>
      <c r="H239" s="20">
        <v>1</v>
      </c>
      <c r="I239" s="9">
        <v>1</v>
      </c>
      <c r="J239" s="20">
        <v>0</v>
      </c>
      <c r="K239" s="9">
        <v>0</v>
      </c>
      <c r="L239" s="20">
        <v>0</v>
      </c>
      <c r="M239" s="9">
        <v>0</v>
      </c>
      <c r="N239" s="20">
        <v>0</v>
      </c>
      <c r="O239" s="9">
        <v>0</v>
      </c>
      <c r="P239" s="20">
        <v>0</v>
      </c>
      <c r="Q239" s="9">
        <v>0</v>
      </c>
    </row>
    <row r="240" spans="4:17" x14ac:dyDescent="0.25">
      <c r="D240" s="8" t="s">
        <v>667</v>
      </c>
      <c r="E240" s="20">
        <v>2</v>
      </c>
      <c r="F240" s="20">
        <v>2</v>
      </c>
      <c r="G240" s="9">
        <v>1</v>
      </c>
      <c r="H240" s="20">
        <v>2</v>
      </c>
      <c r="I240" s="9">
        <v>1</v>
      </c>
      <c r="J240" s="20">
        <v>0</v>
      </c>
      <c r="K240" s="9">
        <v>0</v>
      </c>
      <c r="L240" s="20">
        <v>0</v>
      </c>
      <c r="M240" s="9">
        <v>0</v>
      </c>
      <c r="N240" s="20">
        <v>0</v>
      </c>
      <c r="O240" s="9">
        <v>0</v>
      </c>
      <c r="P240" s="20">
        <v>0</v>
      </c>
      <c r="Q240" s="9">
        <v>0</v>
      </c>
    </row>
    <row r="241" spans="4:17" x14ac:dyDescent="0.25">
      <c r="D241" s="7" t="s">
        <v>478</v>
      </c>
      <c r="E241" s="20">
        <v>15</v>
      </c>
      <c r="F241" s="20">
        <v>12</v>
      </c>
      <c r="G241" s="9">
        <v>0.8</v>
      </c>
      <c r="H241" s="20">
        <v>11</v>
      </c>
      <c r="I241" s="9">
        <v>0.91666666666666663</v>
      </c>
      <c r="J241" s="20">
        <v>0</v>
      </c>
      <c r="K241" s="9">
        <v>0</v>
      </c>
      <c r="L241" s="20">
        <v>0</v>
      </c>
      <c r="M241" s="9">
        <v>0</v>
      </c>
      <c r="N241" s="20">
        <v>1</v>
      </c>
      <c r="O241" s="9">
        <v>8.3333333333333329E-2</v>
      </c>
      <c r="P241" s="20">
        <v>0</v>
      </c>
      <c r="Q241" s="9">
        <v>0</v>
      </c>
    </row>
    <row r="242" spans="4:17" x14ac:dyDescent="0.25">
      <c r="D242" s="8" t="s">
        <v>655</v>
      </c>
      <c r="E242" s="20">
        <v>0</v>
      </c>
      <c r="F242" s="20">
        <v>0</v>
      </c>
      <c r="G242" s="9">
        <v>0</v>
      </c>
      <c r="H242" s="20">
        <v>0</v>
      </c>
      <c r="I242" s="9">
        <v>0</v>
      </c>
      <c r="J242" s="20">
        <v>0</v>
      </c>
      <c r="K242" s="9">
        <v>0</v>
      </c>
      <c r="L242" s="20">
        <v>0</v>
      </c>
      <c r="M242" s="9">
        <v>0</v>
      </c>
      <c r="N242" s="20">
        <v>0</v>
      </c>
      <c r="O242" s="9">
        <v>0</v>
      </c>
      <c r="P242" s="20">
        <v>0</v>
      </c>
      <c r="Q242" s="9">
        <v>0</v>
      </c>
    </row>
    <row r="243" spans="4:17" x14ac:dyDescent="0.25">
      <c r="D243" s="8" t="s">
        <v>479</v>
      </c>
      <c r="E243" s="20">
        <v>1</v>
      </c>
      <c r="F243" s="20">
        <v>1</v>
      </c>
      <c r="G243" s="9">
        <v>1</v>
      </c>
      <c r="H243" s="20">
        <v>0</v>
      </c>
      <c r="I243" s="9">
        <v>0</v>
      </c>
      <c r="J243" s="20">
        <v>0</v>
      </c>
      <c r="K243" s="9">
        <v>0</v>
      </c>
      <c r="L243" s="20">
        <v>0</v>
      </c>
      <c r="M243" s="9">
        <v>0</v>
      </c>
      <c r="N243" s="20">
        <v>0</v>
      </c>
      <c r="O243" s="9">
        <v>0</v>
      </c>
      <c r="P243" s="20">
        <v>0</v>
      </c>
      <c r="Q243" s="9">
        <v>0</v>
      </c>
    </row>
    <row r="244" spans="4:17" x14ac:dyDescent="0.25">
      <c r="D244" s="8" t="s">
        <v>480</v>
      </c>
      <c r="E244" s="20">
        <v>1</v>
      </c>
      <c r="F244" s="20">
        <v>1</v>
      </c>
      <c r="G244" s="9">
        <v>1</v>
      </c>
      <c r="H244" s="20">
        <v>1</v>
      </c>
      <c r="I244" s="9">
        <v>1</v>
      </c>
      <c r="J244" s="20">
        <v>0</v>
      </c>
      <c r="K244" s="9">
        <v>0</v>
      </c>
      <c r="L244" s="20">
        <v>0</v>
      </c>
      <c r="M244" s="9">
        <v>0</v>
      </c>
      <c r="N244" s="20">
        <v>0</v>
      </c>
      <c r="O244" s="9">
        <v>0</v>
      </c>
      <c r="P244" s="20">
        <v>0</v>
      </c>
      <c r="Q244" s="9">
        <v>0</v>
      </c>
    </row>
    <row r="245" spans="4:17" x14ac:dyDescent="0.25">
      <c r="D245" s="8" t="s">
        <v>664</v>
      </c>
      <c r="E245" s="20">
        <v>4</v>
      </c>
      <c r="F245" s="20">
        <v>3</v>
      </c>
      <c r="G245" s="9">
        <v>0.75</v>
      </c>
      <c r="H245" s="20">
        <v>3</v>
      </c>
      <c r="I245" s="9">
        <v>1</v>
      </c>
      <c r="J245" s="20">
        <v>0</v>
      </c>
      <c r="K245" s="9">
        <v>0</v>
      </c>
      <c r="L245" s="20">
        <v>0</v>
      </c>
      <c r="M245" s="9">
        <v>0</v>
      </c>
      <c r="N245" s="20">
        <v>1</v>
      </c>
      <c r="O245" s="9">
        <v>0.33333333333333331</v>
      </c>
      <c r="P245" s="20">
        <v>0</v>
      </c>
      <c r="Q245" s="9">
        <v>0</v>
      </c>
    </row>
    <row r="246" spans="4:17" x14ac:dyDescent="0.25">
      <c r="D246" s="8" t="s">
        <v>665</v>
      </c>
      <c r="E246" s="20">
        <v>2</v>
      </c>
      <c r="F246" s="20">
        <v>1</v>
      </c>
      <c r="G246" s="9">
        <v>0.5</v>
      </c>
      <c r="H246" s="20">
        <v>1</v>
      </c>
      <c r="I246" s="9">
        <v>1</v>
      </c>
      <c r="J246" s="20">
        <v>0</v>
      </c>
      <c r="K246" s="9">
        <v>0</v>
      </c>
      <c r="L246" s="20">
        <v>0</v>
      </c>
      <c r="M246" s="9">
        <v>0</v>
      </c>
      <c r="N246" s="20">
        <v>0</v>
      </c>
      <c r="O246" s="9">
        <v>0</v>
      </c>
      <c r="P246" s="20">
        <v>0</v>
      </c>
      <c r="Q246" s="9">
        <v>0</v>
      </c>
    </row>
    <row r="247" spans="4:17" x14ac:dyDescent="0.25">
      <c r="D247" s="8" t="s">
        <v>487</v>
      </c>
      <c r="E247" s="20">
        <v>4</v>
      </c>
      <c r="F247" s="20">
        <v>3</v>
      </c>
      <c r="G247" s="9">
        <v>0.75</v>
      </c>
      <c r="H247" s="20">
        <v>3</v>
      </c>
      <c r="I247" s="9">
        <v>1</v>
      </c>
      <c r="J247" s="20"/>
      <c r="K247" s="9">
        <v>0</v>
      </c>
      <c r="L247" s="20"/>
      <c r="M247" s="9">
        <v>0</v>
      </c>
      <c r="N247" s="20"/>
      <c r="O247" s="9">
        <v>0</v>
      </c>
      <c r="P247" s="20"/>
      <c r="Q247" s="9">
        <v>0</v>
      </c>
    </row>
    <row r="248" spans="4:17" x14ac:dyDescent="0.25">
      <c r="D248" s="8" t="s">
        <v>496</v>
      </c>
      <c r="E248" s="20">
        <v>1</v>
      </c>
      <c r="F248" s="20">
        <v>1</v>
      </c>
      <c r="G248" s="9">
        <v>1</v>
      </c>
      <c r="H248" s="20">
        <v>1</v>
      </c>
      <c r="I248" s="9">
        <v>1</v>
      </c>
      <c r="J248" s="20">
        <v>0</v>
      </c>
      <c r="K248" s="9">
        <v>0</v>
      </c>
      <c r="L248" s="20">
        <v>0</v>
      </c>
      <c r="M248" s="9">
        <v>0</v>
      </c>
      <c r="N248" s="20">
        <v>0</v>
      </c>
      <c r="O248" s="9">
        <v>0</v>
      </c>
      <c r="P248" s="20">
        <v>0</v>
      </c>
      <c r="Q248" s="9">
        <v>0</v>
      </c>
    </row>
    <row r="249" spans="4:17" x14ac:dyDescent="0.25">
      <c r="D249" s="8" t="s">
        <v>673</v>
      </c>
      <c r="E249" s="20">
        <v>2</v>
      </c>
      <c r="F249" s="20">
        <v>2</v>
      </c>
      <c r="G249" s="9">
        <v>1</v>
      </c>
      <c r="H249" s="20">
        <v>2</v>
      </c>
      <c r="I249" s="9">
        <v>1</v>
      </c>
      <c r="J249" s="20">
        <v>0</v>
      </c>
      <c r="K249" s="9">
        <v>0</v>
      </c>
      <c r="L249" s="20">
        <v>0</v>
      </c>
      <c r="M249" s="9">
        <v>0</v>
      </c>
      <c r="N249" s="20">
        <v>0</v>
      </c>
      <c r="O249" s="9">
        <v>0</v>
      </c>
      <c r="P249" s="20">
        <v>0</v>
      </c>
      <c r="Q249" s="9">
        <v>0</v>
      </c>
    </row>
    <row r="250" spans="4:17" x14ac:dyDescent="0.25">
      <c r="D250" s="7" t="s">
        <v>476</v>
      </c>
      <c r="E250" s="20">
        <v>34</v>
      </c>
      <c r="F250" s="20">
        <v>34</v>
      </c>
      <c r="G250" s="9">
        <v>1</v>
      </c>
      <c r="H250" s="20">
        <v>31</v>
      </c>
      <c r="I250" s="9">
        <v>0.91176470588235292</v>
      </c>
      <c r="J250" s="20">
        <v>0</v>
      </c>
      <c r="K250" s="9">
        <v>0</v>
      </c>
      <c r="L250" s="20">
        <v>0</v>
      </c>
      <c r="M250" s="9">
        <v>0</v>
      </c>
      <c r="N250" s="20">
        <v>0</v>
      </c>
      <c r="O250" s="9">
        <v>0</v>
      </c>
      <c r="P250" s="20">
        <v>0</v>
      </c>
      <c r="Q250" s="9">
        <v>0</v>
      </c>
    </row>
    <row r="251" spans="4:17" x14ac:dyDescent="0.25">
      <c r="D251" s="8" t="s">
        <v>653</v>
      </c>
      <c r="E251" s="20">
        <v>3</v>
      </c>
      <c r="F251" s="20">
        <v>3</v>
      </c>
      <c r="G251" s="9">
        <v>1</v>
      </c>
      <c r="H251" s="20">
        <v>3</v>
      </c>
      <c r="I251" s="9">
        <v>1</v>
      </c>
      <c r="J251" s="20">
        <v>0</v>
      </c>
      <c r="K251" s="9">
        <v>0</v>
      </c>
      <c r="L251" s="20">
        <v>0</v>
      </c>
      <c r="M251" s="9">
        <v>0</v>
      </c>
      <c r="N251" s="20">
        <v>0</v>
      </c>
      <c r="O251" s="9">
        <v>0</v>
      </c>
      <c r="P251" s="20">
        <v>0</v>
      </c>
      <c r="Q251" s="9">
        <v>0</v>
      </c>
    </row>
    <row r="252" spans="4:17" x14ac:dyDescent="0.25">
      <c r="D252" s="8" t="s">
        <v>656</v>
      </c>
      <c r="E252" s="20">
        <v>4</v>
      </c>
      <c r="F252" s="20">
        <v>4</v>
      </c>
      <c r="G252" s="9">
        <v>1</v>
      </c>
      <c r="H252" s="20">
        <v>4</v>
      </c>
      <c r="I252" s="9">
        <v>1</v>
      </c>
      <c r="J252" s="20">
        <v>0</v>
      </c>
      <c r="K252" s="9">
        <v>0</v>
      </c>
      <c r="L252" s="20">
        <v>0</v>
      </c>
      <c r="M252" s="9">
        <v>0</v>
      </c>
      <c r="N252" s="20">
        <v>0</v>
      </c>
      <c r="O252" s="9">
        <v>0</v>
      </c>
      <c r="P252" s="20">
        <v>0</v>
      </c>
      <c r="Q252" s="9">
        <v>0</v>
      </c>
    </row>
    <row r="253" spans="4:17" x14ac:dyDescent="0.25">
      <c r="D253" s="8" t="s">
        <v>659</v>
      </c>
      <c r="E253" s="20">
        <v>2</v>
      </c>
      <c r="F253" s="20">
        <v>2</v>
      </c>
      <c r="G253" s="9">
        <v>1</v>
      </c>
      <c r="H253" s="20">
        <v>2</v>
      </c>
      <c r="I253" s="9">
        <v>1</v>
      </c>
      <c r="J253" s="20">
        <v>0</v>
      </c>
      <c r="K253" s="9">
        <v>0</v>
      </c>
      <c r="L253" s="20">
        <v>0</v>
      </c>
      <c r="M253" s="9">
        <v>0</v>
      </c>
      <c r="N253" s="20">
        <v>0</v>
      </c>
      <c r="O253" s="9">
        <v>0</v>
      </c>
      <c r="P253" s="20">
        <v>0</v>
      </c>
      <c r="Q253" s="9">
        <v>0</v>
      </c>
    </row>
    <row r="254" spans="4:17" x14ac:dyDescent="0.25">
      <c r="D254" s="8" t="s">
        <v>485</v>
      </c>
      <c r="E254" s="20">
        <v>2</v>
      </c>
      <c r="F254" s="20">
        <v>2</v>
      </c>
      <c r="G254" s="9">
        <v>1</v>
      </c>
      <c r="H254" s="20">
        <v>2</v>
      </c>
      <c r="I254" s="9">
        <v>1</v>
      </c>
      <c r="J254" s="20">
        <v>0</v>
      </c>
      <c r="K254" s="9">
        <v>0</v>
      </c>
      <c r="L254" s="20">
        <v>0</v>
      </c>
      <c r="M254" s="9">
        <v>0</v>
      </c>
      <c r="N254" s="20">
        <v>0</v>
      </c>
      <c r="O254" s="9">
        <v>0</v>
      </c>
      <c r="P254" s="20">
        <v>0</v>
      </c>
      <c r="Q254" s="9">
        <v>0</v>
      </c>
    </row>
    <row r="255" spans="4:17" x14ac:dyDescent="0.25">
      <c r="D255" s="8" t="s">
        <v>668</v>
      </c>
      <c r="E255" s="20">
        <v>1</v>
      </c>
      <c r="F255" s="20">
        <v>1</v>
      </c>
      <c r="G255" s="9">
        <v>1</v>
      </c>
      <c r="H255" s="20">
        <v>1</v>
      </c>
      <c r="I255" s="9">
        <v>1</v>
      </c>
      <c r="J255" s="20">
        <v>0</v>
      </c>
      <c r="K255" s="9">
        <v>0</v>
      </c>
      <c r="L255" s="20">
        <v>0</v>
      </c>
      <c r="M255" s="9">
        <v>0</v>
      </c>
      <c r="N255" s="20">
        <v>0</v>
      </c>
      <c r="O255" s="9">
        <v>0</v>
      </c>
      <c r="P255" s="20">
        <v>0</v>
      </c>
      <c r="Q255" s="9">
        <v>0</v>
      </c>
    </row>
    <row r="256" spans="4:17" x14ac:dyDescent="0.25">
      <c r="D256" s="8" t="s">
        <v>670</v>
      </c>
      <c r="E256" s="20">
        <v>7</v>
      </c>
      <c r="F256" s="20">
        <v>7</v>
      </c>
      <c r="G256" s="9">
        <v>1</v>
      </c>
      <c r="H256" s="20">
        <v>6</v>
      </c>
      <c r="I256" s="9">
        <v>0.8571428571428571</v>
      </c>
      <c r="J256" s="20">
        <v>0</v>
      </c>
      <c r="K256" s="9">
        <v>0</v>
      </c>
      <c r="L256" s="20">
        <v>0</v>
      </c>
      <c r="M256" s="9">
        <v>0</v>
      </c>
      <c r="N256" s="20">
        <v>0</v>
      </c>
      <c r="O256" s="9">
        <v>0</v>
      </c>
      <c r="P256" s="20">
        <v>0</v>
      </c>
      <c r="Q256" s="9">
        <v>0</v>
      </c>
    </row>
    <row r="257" spans="4:17" x14ac:dyDescent="0.25">
      <c r="D257" s="8" t="s">
        <v>671</v>
      </c>
      <c r="E257" s="20">
        <v>4</v>
      </c>
      <c r="F257" s="20">
        <v>4</v>
      </c>
      <c r="G257" s="9">
        <v>1</v>
      </c>
      <c r="H257" s="20">
        <v>4</v>
      </c>
      <c r="I257" s="9">
        <v>1</v>
      </c>
      <c r="J257" s="20">
        <v>0</v>
      </c>
      <c r="K257" s="9">
        <v>0</v>
      </c>
      <c r="L257" s="20">
        <v>0</v>
      </c>
      <c r="M257" s="9">
        <v>0</v>
      </c>
      <c r="N257" s="20">
        <v>0</v>
      </c>
      <c r="O257" s="9">
        <v>0</v>
      </c>
      <c r="P257" s="20">
        <v>0</v>
      </c>
      <c r="Q257" s="9">
        <v>0</v>
      </c>
    </row>
    <row r="258" spans="4:17" x14ac:dyDescent="0.25">
      <c r="D258" s="8" t="s">
        <v>497</v>
      </c>
      <c r="E258" s="20">
        <v>4</v>
      </c>
      <c r="F258" s="20">
        <v>4</v>
      </c>
      <c r="G258" s="9">
        <v>1</v>
      </c>
      <c r="H258" s="20">
        <v>3</v>
      </c>
      <c r="I258" s="9">
        <v>0.75</v>
      </c>
      <c r="J258" s="20">
        <v>0</v>
      </c>
      <c r="K258" s="9">
        <v>0</v>
      </c>
      <c r="L258" s="20">
        <v>0</v>
      </c>
      <c r="M258" s="9">
        <v>0</v>
      </c>
      <c r="N258" s="20">
        <v>0</v>
      </c>
      <c r="O258" s="9">
        <v>0</v>
      </c>
      <c r="P258" s="20">
        <v>0</v>
      </c>
      <c r="Q258" s="9">
        <v>0</v>
      </c>
    </row>
    <row r="259" spans="4:17" x14ac:dyDescent="0.25">
      <c r="D259" s="8" t="s">
        <v>672</v>
      </c>
      <c r="E259" s="20">
        <v>2</v>
      </c>
      <c r="F259" s="20">
        <v>2</v>
      </c>
      <c r="G259" s="9">
        <v>1</v>
      </c>
      <c r="H259" s="20">
        <v>1</v>
      </c>
      <c r="I259" s="9">
        <v>0.5</v>
      </c>
      <c r="J259" s="20">
        <v>0</v>
      </c>
      <c r="K259" s="9">
        <v>0</v>
      </c>
      <c r="L259" s="20">
        <v>0</v>
      </c>
      <c r="M259" s="9">
        <v>0</v>
      </c>
      <c r="N259" s="20">
        <v>0</v>
      </c>
      <c r="O259" s="9">
        <v>0</v>
      </c>
      <c r="P259" s="20">
        <v>0</v>
      </c>
      <c r="Q259" s="9">
        <v>0</v>
      </c>
    </row>
    <row r="260" spans="4:17" x14ac:dyDescent="0.25">
      <c r="D260" s="8" t="s">
        <v>675</v>
      </c>
      <c r="E260" s="20">
        <v>4</v>
      </c>
      <c r="F260" s="20">
        <v>4</v>
      </c>
      <c r="G260" s="9">
        <v>1</v>
      </c>
      <c r="H260" s="20">
        <v>4</v>
      </c>
      <c r="I260" s="9">
        <v>1</v>
      </c>
      <c r="J260" s="20">
        <v>0</v>
      </c>
      <c r="K260" s="9">
        <v>0</v>
      </c>
      <c r="L260" s="20">
        <v>0</v>
      </c>
      <c r="M260" s="9">
        <v>0</v>
      </c>
      <c r="N260" s="20">
        <v>0</v>
      </c>
      <c r="O260" s="9">
        <v>0</v>
      </c>
      <c r="P260" s="20">
        <v>0</v>
      </c>
      <c r="Q260" s="9">
        <v>0</v>
      </c>
    </row>
    <row r="261" spans="4:17" x14ac:dyDescent="0.25">
      <c r="D261" s="8" t="s">
        <v>477</v>
      </c>
      <c r="E261" s="20">
        <v>1</v>
      </c>
      <c r="F261" s="20">
        <v>1</v>
      </c>
      <c r="G261" s="9">
        <v>1</v>
      </c>
      <c r="H261" s="20">
        <v>1</v>
      </c>
      <c r="I261" s="9">
        <v>1</v>
      </c>
      <c r="J261" s="20"/>
      <c r="K261" s="9">
        <v>0</v>
      </c>
      <c r="L261" s="20"/>
      <c r="M261" s="9">
        <v>0</v>
      </c>
      <c r="N261" s="20"/>
      <c r="O261" s="9">
        <v>0</v>
      </c>
      <c r="P261" s="20"/>
      <c r="Q261" s="9">
        <v>0</v>
      </c>
    </row>
    <row r="262" spans="4:17" x14ac:dyDescent="0.25">
      <c r="D262" s="6" t="s">
        <v>676</v>
      </c>
      <c r="E262" s="20">
        <v>136</v>
      </c>
      <c r="F262" s="20">
        <v>108</v>
      </c>
      <c r="G262" s="9">
        <v>0.79411764705882348</v>
      </c>
      <c r="H262" s="20">
        <v>98</v>
      </c>
      <c r="I262" s="9">
        <v>0.90740740740740744</v>
      </c>
      <c r="J262" s="20">
        <v>0</v>
      </c>
      <c r="K262" s="9">
        <v>0</v>
      </c>
      <c r="L262" s="20">
        <v>8</v>
      </c>
      <c r="M262" s="9">
        <v>7.407407407407407E-2</v>
      </c>
      <c r="N262" s="20">
        <v>4</v>
      </c>
      <c r="O262" s="9">
        <v>3.7037037037037035E-2</v>
      </c>
      <c r="P262" s="20">
        <v>0</v>
      </c>
      <c r="Q262" s="9">
        <v>0</v>
      </c>
    </row>
    <row r="263" spans="4:17" x14ac:dyDescent="0.25">
      <c r="D263" s="7" t="s">
        <v>693</v>
      </c>
      <c r="E263" s="20">
        <v>17</v>
      </c>
      <c r="F263" s="20">
        <v>14</v>
      </c>
      <c r="G263" s="9">
        <v>0.82352941176470584</v>
      </c>
      <c r="H263" s="20">
        <v>12</v>
      </c>
      <c r="I263" s="9">
        <v>0.8571428571428571</v>
      </c>
      <c r="J263" s="20">
        <v>0</v>
      </c>
      <c r="K263" s="9">
        <v>0</v>
      </c>
      <c r="L263" s="20">
        <v>0</v>
      </c>
      <c r="M263" s="9">
        <v>0</v>
      </c>
      <c r="N263" s="20">
        <v>1</v>
      </c>
      <c r="O263" s="9">
        <v>7.1428571428571425E-2</v>
      </c>
      <c r="P263" s="20">
        <v>0</v>
      </c>
      <c r="Q263" s="9">
        <v>0</v>
      </c>
    </row>
    <row r="264" spans="4:17" x14ac:dyDescent="0.25">
      <c r="D264" s="8" t="s">
        <v>694</v>
      </c>
      <c r="E264" s="20">
        <v>2</v>
      </c>
      <c r="F264" s="20">
        <v>2</v>
      </c>
      <c r="G264" s="9">
        <v>1</v>
      </c>
      <c r="H264" s="20">
        <v>2</v>
      </c>
      <c r="I264" s="9">
        <v>1</v>
      </c>
      <c r="J264" s="20">
        <v>0</v>
      </c>
      <c r="K264" s="9">
        <v>0</v>
      </c>
      <c r="L264" s="20">
        <v>0</v>
      </c>
      <c r="M264" s="9">
        <v>0</v>
      </c>
      <c r="N264" s="20">
        <v>0</v>
      </c>
      <c r="O264" s="9">
        <v>0</v>
      </c>
      <c r="P264" s="20">
        <v>0</v>
      </c>
      <c r="Q264" s="9">
        <v>0</v>
      </c>
    </row>
    <row r="265" spans="4:17" x14ac:dyDescent="0.25">
      <c r="D265" s="8" t="s">
        <v>696</v>
      </c>
      <c r="E265" s="20">
        <v>0</v>
      </c>
      <c r="F265" s="20">
        <v>0</v>
      </c>
      <c r="G265" s="9">
        <v>0</v>
      </c>
      <c r="H265" s="20">
        <v>0</v>
      </c>
      <c r="I265" s="9">
        <v>0</v>
      </c>
      <c r="J265" s="20">
        <v>0</v>
      </c>
      <c r="K265" s="9">
        <v>0</v>
      </c>
      <c r="L265" s="20">
        <v>0</v>
      </c>
      <c r="M265" s="9">
        <v>0</v>
      </c>
      <c r="N265" s="20">
        <v>0</v>
      </c>
      <c r="O265" s="9">
        <v>0</v>
      </c>
      <c r="P265" s="20">
        <v>0</v>
      </c>
      <c r="Q265" s="9">
        <v>0</v>
      </c>
    </row>
    <row r="266" spans="4:17" x14ac:dyDescent="0.25">
      <c r="D266" s="8" t="s">
        <v>704</v>
      </c>
      <c r="E266" s="20">
        <v>2</v>
      </c>
      <c r="F266" s="20">
        <v>0</v>
      </c>
      <c r="G266" s="9">
        <v>0</v>
      </c>
      <c r="H266" s="20">
        <v>0</v>
      </c>
      <c r="I266" s="9">
        <v>0</v>
      </c>
      <c r="J266" s="20">
        <v>0</v>
      </c>
      <c r="K266" s="9">
        <v>0</v>
      </c>
      <c r="L266" s="20">
        <v>0</v>
      </c>
      <c r="M266" s="9">
        <v>0</v>
      </c>
      <c r="N266" s="20">
        <v>0</v>
      </c>
      <c r="O266" s="9">
        <v>0</v>
      </c>
      <c r="P266" s="20">
        <v>0</v>
      </c>
      <c r="Q266" s="9">
        <v>0</v>
      </c>
    </row>
    <row r="267" spans="4:17" x14ac:dyDescent="0.25">
      <c r="D267" s="8" t="s">
        <v>709</v>
      </c>
      <c r="E267" s="20">
        <v>12</v>
      </c>
      <c r="F267" s="20">
        <v>11</v>
      </c>
      <c r="G267" s="9">
        <v>0.91666666666666663</v>
      </c>
      <c r="H267" s="20">
        <v>10</v>
      </c>
      <c r="I267" s="9">
        <v>0.90909090909090906</v>
      </c>
      <c r="J267" s="20">
        <v>0</v>
      </c>
      <c r="K267" s="9">
        <v>0</v>
      </c>
      <c r="L267" s="20">
        <v>0</v>
      </c>
      <c r="M267" s="9">
        <v>0</v>
      </c>
      <c r="N267" s="20">
        <v>1</v>
      </c>
      <c r="O267" s="9">
        <v>9.0909090909090912E-2</v>
      </c>
      <c r="P267" s="20">
        <v>0</v>
      </c>
      <c r="Q267" s="9">
        <v>0</v>
      </c>
    </row>
    <row r="268" spans="4:17" x14ac:dyDescent="0.25">
      <c r="D268" s="8" t="s">
        <v>713</v>
      </c>
      <c r="E268" s="20">
        <v>1</v>
      </c>
      <c r="F268" s="20">
        <v>1</v>
      </c>
      <c r="G268" s="9">
        <v>1</v>
      </c>
      <c r="H268" s="20">
        <v>0</v>
      </c>
      <c r="I268" s="9">
        <v>0</v>
      </c>
      <c r="J268" s="20">
        <v>0</v>
      </c>
      <c r="K268" s="9">
        <v>0</v>
      </c>
      <c r="L268" s="20">
        <v>0</v>
      </c>
      <c r="M268" s="9">
        <v>0</v>
      </c>
      <c r="N268" s="20">
        <v>0</v>
      </c>
      <c r="O268" s="9">
        <v>0</v>
      </c>
      <c r="P268" s="20">
        <v>0</v>
      </c>
      <c r="Q268" s="9">
        <v>0</v>
      </c>
    </row>
    <row r="269" spans="4:17" x14ac:dyDescent="0.25">
      <c r="D269" s="7" t="s">
        <v>679</v>
      </c>
      <c r="E269" s="20">
        <v>11</v>
      </c>
      <c r="F269" s="20">
        <v>11</v>
      </c>
      <c r="G269" s="9">
        <v>1</v>
      </c>
      <c r="H269" s="20">
        <v>10</v>
      </c>
      <c r="I269" s="9">
        <v>0.90909090909090906</v>
      </c>
      <c r="J269" s="20">
        <v>0</v>
      </c>
      <c r="K269" s="9">
        <v>0</v>
      </c>
      <c r="L269" s="20">
        <v>0</v>
      </c>
      <c r="M269" s="9">
        <v>0</v>
      </c>
      <c r="N269" s="20">
        <v>0</v>
      </c>
      <c r="O269" s="9">
        <v>0</v>
      </c>
      <c r="P269" s="20">
        <v>0</v>
      </c>
      <c r="Q269" s="9">
        <v>0</v>
      </c>
    </row>
    <row r="270" spans="4:17" x14ac:dyDescent="0.25">
      <c r="D270" s="8" t="s">
        <v>680</v>
      </c>
      <c r="E270" s="20">
        <v>4</v>
      </c>
      <c r="F270" s="20">
        <v>4</v>
      </c>
      <c r="G270" s="9">
        <v>1</v>
      </c>
      <c r="H270" s="20">
        <v>4</v>
      </c>
      <c r="I270" s="9">
        <v>1</v>
      </c>
      <c r="J270" s="20">
        <v>0</v>
      </c>
      <c r="K270" s="9">
        <v>0</v>
      </c>
      <c r="L270" s="20">
        <v>0</v>
      </c>
      <c r="M270" s="9">
        <v>0</v>
      </c>
      <c r="N270" s="20">
        <v>0</v>
      </c>
      <c r="O270" s="9">
        <v>0</v>
      </c>
      <c r="P270" s="20">
        <v>0</v>
      </c>
      <c r="Q270" s="9">
        <v>0</v>
      </c>
    </row>
    <row r="271" spans="4:17" x14ac:dyDescent="0.25">
      <c r="D271" s="8" t="s">
        <v>685</v>
      </c>
      <c r="E271" s="20">
        <v>2</v>
      </c>
      <c r="F271" s="20">
        <v>2</v>
      </c>
      <c r="G271" s="9">
        <v>1</v>
      </c>
      <c r="H271" s="20">
        <v>2</v>
      </c>
      <c r="I271" s="9">
        <v>1</v>
      </c>
      <c r="J271" s="20">
        <v>0</v>
      </c>
      <c r="K271" s="9">
        <v>0</v>
      </c>
      <c r="L271" s="20">
        <v>0</v>
      </c>
      <c r="M271" s="9">
        <v>0</v>
      </c>
      <c r="N271" s="20">
        <v>0</v>
      </c>
      <c r="O271" s="9">
        <v>0</v>
      </c>
      <c r="P271" s="20">
        <v>0</v>
      </c>
      <c r="Q271" s="9">
        <v>0</v>
      </c>
    </row>
    <row r="272" spans="4:17" x14ac:dyDescent="0.25">
      <c r="D272" s="8" t="s">
        <v>697</v>
      </c>
      <c r="E272" s="20">
        <v>0</v>
      </c>
      <c r="F272" s="20">
        <v>0</v>
      </c>
      <c r="G272" s="9">
        <v>0</v>
      </c>
      <c r="H272" s="20">
        <v>0</v>
      </c>
      <c r="I272" s="9">
        <v>0</v>
      </c>
      <c r="J272" s="20">
        <v>0</v>
      </c>
      <c r="K272" s="9">
        <v>0</v>
      </c>
      <c r="L272" s="20">
        <v>0</v>
      </c>
      <c r="M272" s="9">
        <v>0</v>
      </c>
      <c r="N272" s="20">
        <v>0</v>
      </c>
      <c r="O272" s="9">
        <v>0</v>
      </c>
      <c r="P272" s="20">
        <v>0</v>
      </c>
      <c r="Q272" s="9">
        <v>0</v>
      </c>
    </row>
    <row r="273" spans="4:17" x14ac:dyDescent="0.25">
      <c r="D273" s="8" t="s">
        <v>705</v>
      </c>
      <c r="E273" s="20">
        <v>5</v>
      </c>
      <c r="F273" s="20">
        <v>5</v>
      </c>
      <c r="G273" s="9">
        <v>1</v>
      </c>
      <c r="H273" s="20">
        <v>4</v>
      </c>
      <c r="I273" s="9">
        <v>0.8</v>
      </c>
      <c r="J273" s="20">
        <v>0</v>
      </c>
      <c r="K273" s="9">
        <v>0</v>
      </c>
      <c r="L273" s="20">
        <v>0</v>
      </c>
      <c r="M273" s="9">
        <v>0</v>
      </c>
      <c r="N273" s="20">
        <v>0</v>
      </c>
      <c r="O273" s="9">
        <v>0</v>
      </c>
      <c r="P273" s="20">
        <v>0</v>
      </c>
      <c r="Q273" s="9">
        <v>0</v>
      </c>
    </row>
    <row r="274" spans="4:17" x14ac:dyDescent="0.25">
      <c r="D274" s="7" t="s">
        <v>681</v>
      </c>
      <c r="E274" s="20">
        <v>14</v>
      </c>
      <c r="F274" s="20">
        <v>13</v>
      </c>
      <c r="G274" s="9">
        <v>0.9285714285714286</v>
      </c>
      <c r="H274" s="20">
        <v>11</v>
      </c>
      <c r="I274" s="9">
        <v>0.84615384615384615</v>
      </c>
      <c r="J274" s="20">
        <v>0</v>
      </c>
      <c r="K274" s="9">
        <v>0</v>
      </c>
      <c r="L274" s="20">
        <v>0</v>
      </c>
      <c r="M274" s="9">
        <v>0</v>
      </c>
      <c r="N274" s="20">
        <v>0</v>
      </c>
      <c r="O274" s="9">
        <v>0</v>
      </c>
      <c r="P274" s="20">
        <v>0</v>
      </c>
      <c r="Q274" s="9">
        <v>0</v>
      </c>
    </row>
    <row r="275" spans="4:17" x14ac:dyDescent="0.25">
      <c r="D275" s="8" t="s">
        <v>682</v>
      </c>
      <c r="E275" s="20">
        <v>3</v>
      </c>
      <c r="F275" s="20">
        <v>3</v>
      </c>
      <c r="G275" s="9">
        <v>1</v>
      </c>
      <c r="H275" s="20">
        <v>3</v>
      </c>
      <c r="I275" s="9">
        <v>1</v>
      </c>
      <c r="J275" s="20">
        <v>0</v>
      </c>
      <c r="K275" s="9">
        <v>0</v>
      </c>
      <c r="L275" s="20">
        <v>0</v>
      </c>
      <c r="M275" s="9">
        <v>0</v>
      </c>
      <c r="N275" s="20">
        <v>0</v>
      </c>
      <c r="O275" s="9">
        <v>0</v>
      </c>
      <c r="P275" s="20">
        <v>0</v>
      </c>
      <c r="Q275" s="9">
        <v>0</v>
      </c>
    </row>
    <row r="276" spans="4:17" x14ac:dyDescent="0.25">
      <c r="D276" s="8" t="s">
        <v>689</v>
      </c>
      <c r="E276" s="20">
        <v>3</v>
      </c>
      <c r="F276" s="20">
        <v>3</v>
      </c>
      <c r="G276" s="9">
        <v>1</v>
      </c>
      <c r="H276" s="20">
        <v>3</v>
      </c>
      <c r="I276" s="9">
        <v>1</v>
      </c>
      <c r="J276" s="20">
        <v>0</v>
      </c>
      <c r="K276" s="9">
        <v>0</v>
      </c>
      <c r="L276" s="20">
        <v>0</v>
      </c>
      <c r="M276" s="9">
        <v>0</v>
      </c>
      <c r="N276" s="20">
        <v>0</v>
      </c>
      <c r="O276" s="9">
        <v>0</v>
      </c>
      <c r="P276" s="20">
        <v>0</v>
      </c>
      <c r="Q276" s="9">
        <v>0</v>
      </c>
    </row>
    <row r="277" spans="4:17" x14ac:dyDescent="0.25">
      <c r="D277" s="8" t="s">
        <v>698</v>
      </c>
      <c r="E277" s="20">
        <v>4</v>
      </c>
      <c r="F277" s="20">
        <v>4</v>
      </c>
      <c r="G277" s="9">
        <v>1</v>
      </c>
      <c r="H277" s="20">
        <v>3</v>
      </c>
      <c r="I277" s="9">
        <v>0.75</v>
      </c>
      <c r="J277" s="20">
        <v>0</v>
      </c>
      <c r="K277" s="9">
        <v>0</v>
      </c>
      <c r="L277" s="20">
        <v>0</v>
      </c>
      <c r="M277" s="9">
        <v>0</v>
      </c>
      <c r="N277" s="20">
        <v>0</v>
      </c>
      <c r="O277" s="9">
        <v>0</v>
      </c>
      <c r="P277" s="20">
        <v>0</v>
      </c>
      <c r="Q277" s="9">
        <v>0</v>
      </c>
    </row>
    <row r="278" spans="4:17" x14ac:dyDescent="0.25">
      <c r="D278" s="8" t="s">
        <v>699</v>
      </c>
      <c r="E278" s="20">
        <v>4</v>
      </c>
      <c r="F278" s="20">
        <v>3</v>
      </c>
      <c r="G278" s="9">
        <v>0.75</v>
      </c>
      <c r="H278" s="20">
        <v>2</v>
      </c>
      <c r="I278" s="9">
        <v>0.66666666666666663</v>
      </c>
      <c r="J278" s="20">
        <v>0</v>
      </c>
      <c r="K278" s="9">
        <v>0</v>
      </c>
      <c r="L278" s="20">
        <v>0</v>
      </c>
      <c r="M278" s="9">
        <v>0</v>
      </c>
      <c r="N278" s="20">
        <v>0</v>
      </c>
      <c r="O278" s="9">
        <v>0</v>
      </c>
      <c r="P278" s="20">
        <v>0</v>
      </c>
      <c r="Q278" s="9">
        <v>0</v>
      </c>
    </row>
    <row r="279" spans="4:17" x14ac:dyDescent="0.25">
      <c r="D279" s="7" t="s">
        <v>702</v>
      </c>
      <c r="E279" s="20">
        <v>30</v>
      </c>
      <c r="F279" s="20">
        <v>23</v>
      </c>
      <c r="G279" s="9">
        <v>0.76666666666666672</v>
      </c>
      <c r="H279" s="20">
        <v>19</v>
      </c>
      <c r="I279" s="9">
        <v>0.82608695652173914</v>
      </c>
      <c r="J279" s="20">
        <v>0</v>
      </c>
      <c r="K279" s="9">
        <v>0</v>
      </c>
      <c r="L279" s="20">
        <v>4</v>
      </c>
      <c r="M279" s="9">
        <v>0.17391304347826086</v>
      </c>
      <c r="N279" s="20">
        <v>1</v>
      </c>
      <c r="O279" s="9">
        <v>4.3478260869565216E-2</v>
      </c>
      <c r="P279" s="20">
        <v>0</v>
      </c>
      <c r="Q279" s="9">
        <v>0</v>
      </c>
    </row>
    <row r="280" spans="4:17" x14ac:dyDescent="0.25">
      <c r="D280" s="8" t="s">
        <v>703</v>
      </c>
      <c r="E280" s="20">
        <v>3</v>
      </c>
      <c r="F280" s="20">
        <v>2</v>
      </c>
      <c r="G280" s="9">
        <v>0.66666666666666663</v>
      </c>
      <c r="H280" s="20">
        <v>1</v>
      </c>
      <c r="I280" s="9">
        <v>0.5</v>
      </c>
      <c r="J280" s="20">
        <v>0</v>
      </c>
      <c r="K280" s="9">
        <v>0</v>
      </c>
      <c r="L280" s="20">
        <v>1</v>
      </c>
      <c r="M280" s="9">
        <v>0.5</v>
      </c>
      <c r="N280" s="20">
        <v>0</v>
      </c>
      <c r="O280" s="9">
        <v>0</v>
      </c>
      <c r="P280" s="20">
        <v>0</v>
      </c>
      <c r="Q280" s="9">
        <v>0</v>
      </c>
    </row>
    <row r="281" spans="4:17" x14ac:dyDescent="0.25">
      <c r="D281" s="8" t="s">
        <v>706</v>
      </c>
      <c r="E281" s="20">
        <v>11</v>
      </c>
      <c r="F281" s="20">
        <v>8</v>
      </c>
      <c r="G281" s="9">
        <v>0.72727272727272729</v>
      </c>
      <c r="H281" s="20">
        <v>6</v>
      </c>
      <c r="I281" s="9">
        <v>0.75</v>
      </c>
      <c r="J281" s="20">
        <v>0</v>
      </c>
      <c r="K281" s="9">
        <v>0</v>
      </c>
      <c r="L281" s="20">
        <v>2</v>
      </c>
      <c r="M281" s="9">
        <v>0.25</v>
      </c>
      <c r="N281" s="20">
        <v>1</v>
      </c>
      <c r="O281" s="9">
        <v>0.125</v>
      </c>
      <c r="P281" s="20">
        <v>0</v>
      </c>
      <c r="Q281" s="9">
        <v>0</v>
      </c>
    </row>
    <row r="282" spans="4:17" x14ac:dyDescent="0.25">
      <c r="D282" s="8" t="s">
        <v>708</v>
      </c>
      <c r="E282" s="20">
        <v>7</v>
      </c>
      <c r="F282" s="20">
        <v>7</v>
      </c>
      <c r="G282" s="9">
        <v>1</v>
      </c>
      <c r="H282" s="20">
        <v>6</v>
      </c>
      <c r="I282" s="9">
        <v>0.8571428571428571</v>
      </c>
      <c r="J282" s="20">
        <v>0</v>
      </c>
      <c r="K282" s="9">
        <v>0</v>
      </c>
      <c r="L282" s="20">
        <v>0</v>
      </c>
      <c r="M282" s="9">
        <v>0</v>
      </c>
      <c r="N282" s="20">
        <v>0</v>
      </c>
      <c r="O282" s="9">
        <v>0</v>
      </c>
      <c r="P282" s="20">
        <v>0</v>
      </c>
      <c r="Q282" s="9">
        <v>0</v>
      </c>
    </row>
    <row r="283" spans="4:17" x14ac:dyDescent="0.25">
      <c r="D283" s="8" t="s">
        <v>710</v>
      </c>
      <c r="E283" s="20">
        <v>2</v>
      </c>
      <c r="F283" s="20">
        <v>2</v>
      </c>
      <c r="G283" s="9">
        <v>1</v>
      </c>
      <c r="H283" s="20">
        <v>2</v>
      </c>
      <c r="I283" s="9">
        <v>1</v>
      </c>
      <c r="J283" s="20">
        <v>0</v>
      </c>
      <c r="K283" s="9">
        <v>0</v>
      </c>
      <c r="L283" s="20">
        <v>0</v>
      </c>
      <c r="M283" s="9">
        <v>0</v>
      </c>
      <c r="N283" s="20">
        <v>0</v>
      </c>
      <c r="O283" s="9">
        <v>0</v>
      </c>
      <c r="P283" s="20">
        <v>0</v>
      </c>
      <c r="Q283" s="9">
        <v>0</v>
      </c>
    </row>
    <row r="284" spans="4:17" x14ac:dyDescent="0.25">
      <c r="D284" s="8" t="s">
        <v>715</v>
      </c>
      <c r="E284" s="20">
        <v>7</v>
      </c>
      <c r="F284" s="20">
        <v>4</v>
      </c>
      <c r="G284" s="9">
        <v>0.5714285714285714</v>
      </c>
      <c r="H284" s="20">
        <v>4</v>
      </c>
      <c r="I284" s="9">
        <v>1</v>
      </c>
      <c r="J284" s="20">
        <v>0</v>
      </c>
      <c r="K284" s="9">
        <v>0</v>
      </c>
      <c r="L284" s="20">
        <v>1</v>
      </c>
      <c r="M284" s="9">
        <v>0.25</v>
      </c>
      <c r="N284" s="20">
        <v>0</v>
      </c>
      <c r="O284" s="9">
        <v>0</v>
      </c>
      <c r="P284" s="20">
        <v>0</v>
      </c>
      <c r="Q284" s="9">
        <v>0</v>
      </c>
    </row>
    <row r="285" spans="4:17" x14ac:dyDescent="0.25">
      <c r="D285" s="7" t="s">
        <v>677</v>
      </c>
      <c r="E285" s="20">
        <v>21</v>
      </c>
      <c r="F285" s="20">
        <v>19</v>
      </c>
      <c r="G285" s="9">
        <v>0.90476190476190477</v>
      </c>
      <c r="H285" s="20">
        <v>18</v>
      </c>
      <c r="I285" s="9">
        <v>0.94736842105263153</v>
      </c>
      <c r="J285" s="20">
        <v>0</v>
      </c>
      <c r="K285" s="9">
        <v>0</v>
      </c>
      <c r="L285" s="20">
        <v>1</v>
      </c>
      <c r="M285" s="9">
        <v>5.2631578947368418E-2</v>
      </c>
      <c r="N285" s="20">
        <v>0</v>
      </c>
      <c r="O285" s="9">
        <v>0</v>
      </c>
      <c r="P285" s="20">
        <v>0</v>
      </c>
      <c r="Q285" s="9">
        <v>0</v>
      </c>
    </row>
    <row r="286" spans="4:17" x14ac:dyDescent="0.25">
      <c r="D286" s="8" t="s">
        <v>678</v>
      </c>
      <c r="E286" s="20">
        <v>3</v>
      </c>
      <c r="F286" s="20">
        <v>3</v>
      </c>
      <c r="G286" s="9">
        <v>1</v>
      </c>
      <c r="H286" s="20">
        <v>3</v>
      </c>
      <c r="I286" s="9">
        <v>1</v>
      </c>
      <c r="J286" s="20">
        <v>0</v>
      </c>
      <c r="K286" s="9">
        <v>0</v>
      </c>
      <c r="L286" s="20">
        <v>0</v>
      </c>
      <c r="M286" s="9">
        <v>0</v>
      </c>
      <c r="N286" s="20">
        <v>0</v>
      </c>
      <c r="O286" s="9">
        <v>0</v>
      </c>
      <c r="P286" s="20">
        <v>0</v>
      </c>
      <c r="Q286" s="9">
        <v>0</v>
      </c>
    </row>
    <row r="287" spans="4:17" x14ac:dyDescent="0.25">
      <c r="D287" s="8" t="s">
        <v>686</v>
      </c>
      <c r="E287" s="20">
        <v>9</v>
      </c>
      <c r="F287" s="20">
        <v>9</v>
      </c>
      <c r="G287" s="9">
        <v>1</v>
      </c>
      <c r="H287" s="20">
        <v>8</v>
      </c>
      <c r="I287" s="9">
        <v>0.88888888888888884</v>
      </c>
      <c r="J287" s="20">
        <v>0</v>
      </c>
      <c r="K287" s="9">
        <v>0</v>
      </c>
      <c r="L287" s="20">
        <v>0</v>
      </c>
      <c r="M287" s="9">
        <v>0</v>
      </c>
      <c r="N287" s="20">
        <v>0</v>
      </c>
      <c r="O287" s="9">
        <v>0</v>
      </c>
      <c r="P287" s="20">
        <v>0</v>
      </c>
      <c r="Q287" s="9">
        <v>0</v>
      </c>
    </row>
    <row r="288" spans="4:17" x14ac:dyDescent="0.25">
      <c r="D288" s="8" t="s">
        <v>692</v>
      </c>
      <c r="E288" s="20">
        <v>7</v>
      </c>
      <c r="F288" s="20">
        <v>7</v>
      </c>
      <c r="G288" s="9">
        <v>1</v>
      </c>
      <c r="H288" s="20">
        <v>7</v>
      </c>
      <c r="I288" s="9">
        <v>1</v>
      </c>
      <c r="J288" s="20">
        <v>0</v>
      </c>
      <c r="K288" s="9">
        <v>0</v>
      </c>
      <c r="L288" s="20">
        <v>0</v>
      </c>
      <c r="M288" s="9">
        <v>0</v>
      </c>
      <c r="N288" s="20">
        <v>0</v>
      </c>
      <c r="O288" s="9">
        <v>0</v>
      </c>
      <c r="P288" s="20">
        <v>0</v>
      </c>
      <c r="Q288" s="9">
        <v>0</v>
      </c>
    </row>
    <row r="289" spans="4:17" x14ac:dyDescent="0.25">
      <c r="D289" s="8" t="s">
        <v>701</v>
      </c>
      <c r="E289" s="20">
        <v>2</v>
      </c>
      <c r="F289" s="20">
        <v>0</v>
      </c>
      <c r="G289" s="9">
        <v>0</v>
      </c>
      <c r="H289" s="20">
        <v>0</v>
      </c>
      <c r="I289" s="9">
        <v>0</v>
      </c>
      <c r="J289" s="20">
        <v>0</v>
      </c>
      <c r="K289" s="9">
        <v>0</v>
      </c>
      <c r="L289" s="20">
        <v>1</v>
      </c>
      <c r="M289" s="9">
        <v>0</v>
      </c>
      <c r="N289" s="20">
        <v>0</v>
      </c>
      <c r="O289" s="9">
        <v>0</v>
      </c>
      <c r="P289" s="20">
        <v>0</v>
      </c>
      <c r="Q289" s="9">
        <v>0</v>
      </c>
    </row>
    <row r="290" spans="4:17" x14ac:dyDescent="0.25">
      <c r="D290" s="7" t="s">
        <v>683</v>
      </c>
      <c r="E290" s="20">
        <v>9</v>
      </c>
      <c r="F290" s="20">
        <v>9</v>
      </c>
      <c r="G290" s="9">
        <v>1</v>
      </c>
      <c r="H290" s="20">
        <v>7</v>
      </c>
      <c r="I290" s="9">
        <v>0.77777777777777779</v>
      </c>
      <c r="J290" s="20">
        <v>0</v>
      </c>
      <c r="K290" s="9">
        <v>0</v>
      </c>
      <c r="L290" s="20">
        <v>0</v>
      </c>
      <c r="M290" s="9">
        <v>0</v>
      </c>
      <c r="N290" s="20">
        <v>0</v>
      </c>
      <c r="O290" s="9">
        <v>0</v>
      </c>
      <c r="P290" s="20">
        <v>0</v>
      </c>
      <c r="Q290" s="9">
        <v>0</v>
      </c>
    </row>
    <row r="291" spans="4:17" x14ac:dyDescent="0.25">
      <c r="D291" s="8" t="s">
        <v>684</v>
      </c>
      <c r="E291" s="20">
        <v>5</v>
      </c>
      <c r="F291" s="20">
        <v>5</v>
      </c>
      <c r="G291" s="9">
        <v>1</v>
      </c>
      <c r="H291" s="20">
        <v>5</v>
      </c>
      <c r="I291" s="9">
        <v>1</v>
      </c>
      <c r="J291" s="20">
        <v>0</v>
      </c>
      <c r="K291" s="9">
        <v>0</v>
      </c>
      <c r="L291" s="20">
        <v>0</v>
      </c>
      <c r="M291" s="9">
        <v>0</v>
      </c>
      <c r="N291" s="20">
        <v>0</v>
      </c>
      <c r="O291" s="9">
        <v>0</v>
      </c>
      <c r="P291" s="20">
        <v>0</v>
      </c>
      <c r="Q291" s="9">
        <v>0</v>
      </c>
    </row>
    <row r="292" spans="4:17" x14ac:dyDescent="0.25">
      <c r="D292" s="8" t="s">
        <v>690</v>
      </c>
      <c r="E292" s="20">
        <v>0</v>
      </c>
      <c r="F292" s="20">
        <v>0</v>
      </c>
      <c r="G292" s="9">
        <v>0</v>
      </c>
      <c r="H292" s="20">
        <v>0</v>
      </c>
      <c r="I292" s="9">
        <v>0</v>
      </c>
      <c r="J292" s="20">
        <v>0</v>
      </c>
      <c r="K292" s="9">
        <v>0</v>
      </c>
      <c r="L292" s="20">
        <v>0</v>
      </c>
      <c r="M292" s="9">
        <v>0</v>
      </c>
      <c r="N292" s="20">
        <v>0</v>
      </c>
      <c r="O292" s="9">
        <v>0</v>
      </c>
      <c r="P292" s="20">
        <v>0</v>
      </c>
      <c r="Q292" s="9">
        <v>0</v>
      </c>
    </row>
    <row r="293" spans="4:17" x14ac:dyDescent="0.25">
      <c r="D293" s="8" t="s">
        <v>711</v>
      </c>
      <c r="E293" s="20">
        <v>0</v>
      </c>
      <c r="F293" s="20">
        <v>0</v>
      </c>
      <c r="G293" s="9">
        <v>0</v>
      </c>
      <c r="H293" s="20">
        <v>0</v>
      </c>
      <c r="I293" s="9">
        <v>0</v>
      </c>
      <c r="J293" s="20">
        <v>0</v>
      </c>
      <c r="K293" s="9">
        <v>0</v>
      </c>
      <c r="L293" s="20">
        <v>0</v>
      </c>
      <c r="M293" s="9">
        <v>0</v>
      </c>
      <c r="N293" s="20">
        <v>0</v>
      </c>
      <c r="O293" s="9">
        <v>0</v>
      </c>
      <c r="P293" s="20">
        <v>0</v>
      </c>
      <c r="Q293" s="9">
        <v>0</v>
      </c>
    </row>
    <row r="294" spans="4:17" x14ac:dyDescent="0.25">
      <c r="D294" s="8" t="s">
        <v>712</v>
      </c>
      <c r="E294" s="20">
        <v>4</v>
      </c>
      <c r="F294" s="20">
        <v>4</v>
      </c>
      <c r="G294" s="9">
        <v>1</v>
      </c>
      <c r="H294" s="20">
        <v>2</v>
      </c>
      <c r="I294" s="9">
        <v>0.5</v>
      </c>
      <c r="J294" s="20">
        <v>0</v>
      </c>
      <c r="K294" s="9">
        <v>0</v>
      </c>
      <c r="L294" s="20">
        <v>0</v>
      </c>
      <c r="M294" s="9">
        <v>0</v>
      </c>
      <c r="N294" s="20">
        <v>0</v>
      </c>
      <c r="O294" s="9">
        <v>0</v>
      </c>
      <c r="P294" s="20">
        <v>0</v>
      </c>
      <c r="Q294" s="9">
        <v>0</v>
      </c>
    </row>
    <row r="295" spans="4:17" x14ac:dyDescent="0.25">
      <c r="D295" s="7" t="s">
        <v>687</v>
      </c>
      <c r="E295" s="20">
        <v>34</v>
      </c>
      <c r="F295" s="20">
        <v>19</v>
      </c>
      <c r="G295" s="9">
        <v>0.55882352941176472</v>
      </c>
      <c r="H295" s="20">
        <v>21</v>
      </c>
      <c r="I295" s="9">
        <v>1.1052631578947369</v>
      </c>
      <c r="J295" s="20">
        <v>0</v>
      </c>
      <c r="K295" s="9">
        <v>0</v>
      </c>
      <c r="L295" s="20">
        <v>3</v>
      </c>
      <c r="M295" s="9">
        <v>0.15789473684210525</v>
      </c>
      <c r="N295" s="20">
        <v>2</v>
      </c>
      <c r="O295" s="9">
        <v>0.10526315789473684</v>
      </c>
      <c r="P295" s="20">
        <v>0</v>
      </c>
      <c r="Q295" s="9">
        <v>0</v>
      </c>
    </row>
    <row r="296" spans="4:17" x14ac:dyDescent="0.25">
      <c r="D296" s="8" t="s">
        <v>688</v>
      </c>
      <c r="E296" s="20">
        <v>4</v>
      </c>
      <c r="F296" s="20">
        <v>4</v>
      </c>
      <c r="G296" s="9">
        <v>1</v>
      </c>
      <c r="H296" s="20">
        <v>2</v>
      </c>
      <c r="I296" s="9">
        <v>0.5</v>
      </c>
      <c r="J296" s="20">
        <v>0</v>
      </c>
      <c r="K296" s="9">
        <v>0</v>
      </c>
      <c r="L296" s="20">
        <v>0</v>
      </c>
      <c r="M296" s="9">
        <v>0</v>
      </c>
      <c r="N296" s="20">
        <v>0</v>
      </c>
      <c r="O296" s="9">
        <v>0</v>
      </c>
      <c r="P296" s="20">
        <v>0</v>
      </c>
      <c r="Q296" s="9">
        <v>0</v>
      </c>
    </row>
    <row r="297" spans="4:17" x14ac:dyDescent="0.25">
      <c r="D297" s="8" t="s">
        <v>691</v>
      </c>
      <c r="E297" s="20">
        <v>4</v>
      </c>
      <c r="F297" s="20">
        <v>1</v>
      </c>
      <c r="G297" s="9">
        <v>0.25</v>
      </c>
      <c r="H297" s="20">
        <v>1</v>
      </c>
      <c r="I297" s="9">
        <v>1</v>
      </c>
      <c r="J297" s="20">
        <v>0</v>
      </c>
      <c r="K297" s="9">
        <v>0</v>
      </c>
      <c r="L297" s="20">
        <v>2</v>
      </c>
      <c r="M297" s="9">
        <v>2</v>
      </c>
      <c r="N297" s="20">
        <v>1</v>
      </c>
      <c r="O297" s="9">
        <v>1</v>
      </c>
      <c r="P297" s="20">
        <v>0</v>
      </c>
      <c r="Q297" s="9">
        <v>0</v>
      </c>
    </row>
    <row r="298" spans="4:17" x14ac:dyDescent="0.25">
      <c r="D298" s="8" t="s">
        <v>695</v>
      </c>
      <c r="E298" s="20">
        <v>6</v>
      </c>
      <c r="F298" s="20">
        <v>5</v>
      </c>
      <c r="G298" s="9">
        <v>0.83333333333333337</v>
      </c>
      <c r="H298" s="20">
        <v>4</v>
      </c>
      <c r="I298" s="9">
        <v>0.8</v>
      </c>
      <c r="J298" s="20">
        <v>0</v>
      </c>
      <c r="K298" s="9">
        <v>0</v>
      </c>
      <c r="L298" s="20">
        <v>0</v>
      </c>
      <c r="M298" s="9">
        <v>0</v>
      </c>
      <c r="N298" s="20">
        <v>0</v>
      </c>
      <c r="O298" s="9">
        <v>0</v>
      </c>
      <c r="P298" s="20">
        <v>0</v>
      </c>
      <c r="Q298" s="9">
        <v>0</v>
      </c>
    </row>
    <row r="299" spans="4:17" x14ac:dyDescent="0.25">
      <c r="D299" s="8" t="s">
        <v>700</v>
      </c>
      <c r="E299" s="20">
        <v>18</v>
      </c>
      <c r="F299" s="20">
        <v>7</v>
      </c>
      <c r="G299" s="9">
        <v>0.3888888888888889</v>
      </c>
      <c r="H299" s="20">
        <v>12</v>
      </c>
      <c r="I299" s="9">
        <v>1.7142857142857142</v>
      </c>
      <c r="J299" s="20">
        <v>0</v>
      </c>
      <c r="K299" s="9">
        <v>0</v>
      </c>
      <c r="L299" s="20">
        <v>1</v>
      </c>
      <c r="M299" s="9">
        <v>0.14285714285714285</v>
      </c>
      <c r="N299" s="20">
        <v>1</v>
      </c>
      <c r="O299" s="9">
        <v>0.14285714285714285</v>
      </c>
      <c r="P299" s="20">
        <v>0</v>
      </c>
      <c r="Q299" s="9">
        <v>0</v>
      </c>
    </row>
    <row r="300" spans="4:17" x14ac:dyDescent="0.25">
      <c r="D300" s="8" t="s">
        <v>707</v>
      </c>
      <c r="E300" s="20">
        <v>0</v>
      </c>
      <c r="F300" s="20">
        <v>0</v>
      </c>
      <c r="G300" s="9">
        <v>0</v>
      </c>
      <c r="H300" s="20">
        <v>0</v>
      </c>
      <c r="I300" s="9">
        <v>0</v>
      </c>
      <c r="J300" s="20">
        <v>0</v>
      </c>
      <c r="K300" s="9">
        <v>0</v>
      </c>
      <c r="L300" s="20">
        <v>0</v>
      </c>
      <c r="M300" s="9">
        <v>0</v>
      </c>
      <c r="N300" s="20">
        <v>0</v>
      </c>
      <c r="O300" s="9">
        <v>0</v>
      </c>
      <c r="P300" s="20">
        <v>0</v>
      </c>
      <c r="Q300" s="9">
        <v>0</v>
      </c>
    </row>
    <row r="301" spans="4:17" x14ac:dyDescent="0.25">
      <c r="D301" s="8" t="s">
        <v>714</v>
      </c>
      <c r="E301" s="20">
        <v>2</v>
      </c>
      <c r="F301" s="20">
        <v>2</v>
      </c>
      <c r="G301" s="9">
        <v>1</v>
      </c>
      <c r="H301" s="20">
        <v>2</v>
      </c>
      <c r="I301" s="9">
        <v>1</v>
      </c>
      <c r="J301" s="20">
        <v>0</v>
      </c>
      <c r="K301" s="9">
        <v>0</v>
      </c>
      <c r="L301" s="20">
        <v>0</v>
      </c>
      <c r="M301" s="9">
        <v>0</v>
      </c>
      <c r="N301" s="20">
        <v>0</v>
      </c>
      <c r="O301" s="9">
        <v>0</v>
      </c>
      <c r="P301" s="20">
        <v>0</v>
      </c>
      <c r="Q301" s="9">
        <v>0</v>
      </c>
    </row>
    <row r="302" spans="4:17" x14ac:dyDescent="0.25">
      <c r="D302" s="6" t="s">
        <v>501</v>
      </c>
      <c r="E302" s="20">
        <v>154</v>
      </c>
      <c r="F302" s="20">
        <v>140</v>
      </c>
      <c r="G302" s="9">
        <v>0.90909090909090906</v>
      </c>
      <c r="H302" s="20">
        <v>113</v>
      </c>
      <c r="I302" s="9">
        <v>0.80714285714285716</v>
      </c>
      <c r="J302" s="20">
        <v>0</v>
      </c>
      <c r="K302" s="9">
        <v>0</v>
      </c>
      <c r="L302" s="20">
        <v>5</v>
      </c>
      <c r="M302" s="9">
        <v>3.5714285714285712E-2</v>
      </c>
      <c r="N302" s="20">
        <v>4</v>
      </c>
      <c r="O302" s="9">
        <v>2.8571428571428571E-2</v>
      </c>
      <c r="P302" s="20">
        <v>0</v>
      </c>
      <c r="Q302" s="9">
        <v>0</v>
      </c>
    </row>
    <row r="303" spans="4:17" x14ac:dyDescent="0.25">
      <c r="D303" s="7" t="s">
        <v>717</v>
      </c>
      <c r="E303" s="20">
        <v>15</v>
      </c>
      <c r="F303" s="20">
        <v>14</v>
      </c>
      <c r="G303" s="9">
        <v>0.93333333333333335</v>
      </c>
      <c r="H303" s="20">
        <v>14</v>
      </c>
      <c r="I303" s="9">
        <v>1</v>
      </c>
      <c r="J303" s="20">
        <v>0</v>
      </c>
      <c r="K303" s="9">
        <v>0</v>
      </c>
      <c r="L303" s="20">
        <v>1</v>
      </c>
      <c r="M303" s="9">
        <v>7.1428571428571425E-2</v>
      </c>
      <c r="N303" s="20">
        <v>0</v>
      </c>
      <c r="O303" s="9">
        <v>0</v>
      </c>
      <c r="P303" s="20">
        <v>0</v>
      </c>
      <c r="Q303" s="9">
        <v>0</v>
      </c>
    </row>
    <row r="304" spans="4:17" x14ac:dyDescent="0.25">
      <c r="D304" s="8" t="s">
        <v>718</v>
      </c>
      <c r="E304" s="20">
        <v>2</v>
      </c>
      <c r="F304" s="20">
        <v>2</v>
      </c>
      <c r="G304" s="9">
        <v>1</v>
      </c>
      <c r="H304" s="20">
        <v>2</v>
      </c>
      <c r="I304" s="9">
        <v>1</v>
      </c>
      <c r="J304" s="20">
        <v>0</v>
      </c>
      <c r="K304" s="9">
        <v>0</v>
      </c>
      <c r="L304" s="20">
        <v>0</v>
      </c>
      <c r="M304" s="9">
        <v>0</v>
      </c>
      <c r="N304" s="20">
        <v>0</v>
      </c>
      <c r="O304" s="9">
        <v>0</v>
      </c>
      <c r="P304" s="20">
        <v>0</v>
      </c>
      <c r="Q304" s="9">
        <v>0</v>
      </c>
    </row>
    <row r="305" spans="4:17" x14ac:dyDescent="0.25">
      <c r="D305" s="8" t="s">
        <v>720</v>
      </c>
      <c r="E305" s="20">
        <v>6</v>
      </c>
      <c r="F305" s="20">
        <v>5</v>
      </c>
      <c r="G305" s="9">
        <v>0.83333333333333337</v>
      </c>
      <c r="H305" s="20">
        <v>5</v>
      </c>
      <c r="I305" s="9">
        <v>1</v>
      </c>
      <c r="J305" s="20">
        <v>0</v>
      </c>
      <c r="K305" s="9">
        <v>0</v>
      </c>
      <c r="L305" s="20">
        <v>1</v>
      </c>
      <c r="M305" s="9">
        <v>0.2</v>
      </c>
      <c r="N305" s="20">
        <v>0</v>
      </c>
      <c r="O305" s="9">
        <v>0</v>
      </c>
      <c r="P305" s="20">
        <v>0</v>
      </c>
      <c r="Q305" s="9">
        <v>0</v>
      </c>
    </row>
    <row r="306" spans="4:17" x14ac:dyDescent="0.25">
      <c r="D306" s="8" t="s">
        <v>722</v>
      </c>
      <c r="E306" s="20">
        <v>1</v>
      </c>
      <c r="F306" s="20">
        <v>1</v>
      </c>
      <c r="G306" s="9">
        <v>1</v>
      </c>
      <c r="H306" s="20">
        <v>1</v>
      </c>
      <c r="I306" s="9">
        <v>1</v>
      </c>
      <c r="J306" s="20">
        <v>0</v>
      </c>
      <c r="K306" s="9">
        <v>0</v>
      </c>
      <c r="L306" s="20">
        <v>0</v>
      </c>
      <c r="M306" s="9">
        <v>0</v>
      </c>
      <c r="N306" s="20">
        <v>0</v>
      </c>
      <c r="O306" s="9">
        <v>0</v>
      </c>
      <c r="P306" s="20">
        <v>0</v>
      </c>
      <c r="Q306" s="9">
        <v>0</v>
      </c>
    </row>
    <row r="307" spans="4:17" x14ac:dyDescent="0.25">
      <c r="D307" s="8" t="s">
        <v>723</v>
      </c>
      <c r="E307" s="20">
        <v>2</v>
      </c>
      <c r="F307" s="20">
        <v>2</v>
      </c>
      <c r="G307" s="9">
        <v>1</v>
      </c>
      <c r="H307" s="20">
        <v>2</v>
      </c>
      <c r="I307" s="9">
        <v>1</v>
      </c>
      <c r="J307" s="20">
        <v>0</v>
      </c>
      <c r="K307" s="9">
        <v>0</v>
      </c>
      <c r="L307" s="20">
        <v>0</v>
      </c>
      <c r="M307" s="9">
        <v>0</v>
      </c>
      <c r="N307" s="20">
        <v>0</v>
      </c>
      <c r="O307" s="9">
        <v>0</v>
      </c>
      <c r="P307" s="20">
        <v>0</v>
      </c>
      <c r="Q307" s="9">
        <v>0</v>
      </c>
    </row>
    <row r="308" spans="4:17" x14ac:dyDescent="0.25">
      <c r="D308" s="8" t="s">
        <v>749</v>
      </c>
      <c r="E308" s="20">
        <v>4</v>
      </c>
      <c r="F308" s="20">
        <v>4</v>
      </c>
      <c r="G308" s="9">
        <v>1</v>
      </c>
      <c r="H308" s="20">
        <v>4</v>
      </c>
      <c r="I308" s="9">
        <v>1</v>
      </c>
      <c r="J308" s="20">
        <v>0</v>
      </c>
      <c r="K308" s="9">
        <v>0</v>
      </c>
      <c r="L308" s="20">
        <v>0</v>
      </c>
      <c r="M308" s="9">
        <v>0</v>
      </c>
      <c r="N308" s="20">
        <v>0</v>
      </c>
      <c r="O308" s="9">
        <v>0</v>
      </c>
      <c r="P308" s="20">
        <v>0</v>
      </c>
      <c r="Q308" s="9">
        <v>0</v>
      </c>
    </row>
    <row r="309" spans="4:17" x14ac:dyDescent="0.25">
      <c r="D309" s="7" t="s">
        <v>502</v>
      </c>
      <c r="E309" s="20">
        <v>48</v>
      </c>
      <c r="F309" s="20">
        <v>45</v>
      </c>
      <c r="G309" s="9">
        <v>0.9375</v>
      </c>
      <c r="H309" s="20">
        <v>39</v>
      </c>
      <c r="I309" s="9">
        <v>0.8666666666666667</v>
      </c>
      <c r="J309" s="20">
        <v>0</v>
      </c>
      <c r="K309" s="9">
        <v>0</v>
      </c>
      <c r="L309" s="20">
        <v>1</v>
      </c>
      <c r="M309" s="9">
        <v>2.2222222222222223E-2</v>
      </c>
      <c r="N309" s="20">
        <v>0</v>
      </c>
      <c r="O309" s="9">
        <v>0</v>
      </c>
      <c r="P309" s="20">
        <v>0</v>
      </c>
      <c r="Q309" s="9">
        <v>0</v>
      </c>
    </row>
    <row r="310" spans="4:17" x14ac:dyDescent="0.25">
      <c r="D310" s="8" t="s">
        <v>503</v>
      </c>
      <c r="E310" s="20">
        <v>8</v>
      </c>
      <c r="F310" s="20">
        <v>7</v>
      </c>
      <c r="G310" s="9">
        <v>0.875</v>
      </c>
      <c r="H310" s="20">
        <v>6</v>
      </c>
      <c r="I310" s="9">
        <v>0.8571428571428571</v>
      </c>
      <c r="J310" s="20">
        <v>0</v>
      </c>
      <c r="K310" s="9">
        <v>0</v>
      </c>
      <c r="L310" s="20">
        <v>0</v>
      </c>
      <c r="M310" s="9">
        <v>0</v>
      </c>
      <c r="N310" s="20">
        <v>0</v>
      </c>
      <c r="O310" s="9">
        <v>0</v>
      </c>
      <c r="P310" s="20">
        <v>0</v>
      </c>
      <c r="Q310" s="9">
        <v>0</v>
      </c>
    </row>
    <row r="311" spans="4:17" x14ac:dyDescent="0.25">
      <c r="D311" s="8" t="s">
        <v>721</v>
      </c>
      <c r="E311" s="20">
        <v>16</v>
      </c>
      <c r="F311" s="20">
        <v>15</v>
      </c>
      <c r="G311" s="9">
        <v>0.9375</v>
      </c>
      <c r="H311" s="20">
        <v>11</v>
      </c>
      <c r="I311" s="9">
        <v>0.73333333333333328</v>
      </c>
      <c r="J311" s="20">
        <v>0</v>
      </c>
      <c r="K311" s="9">
        <v>0</v>
      </c>
      <c r="L311" s="20">
        <v>0</v>
      </c>
      <c r="M311" s="9">
        <v>0</v>
      </c>
      <c r="N311" s="20">
        <v>0</v>
      </c>
      <c r="O311" s="9">
        <v>0</v>
      </c>
      <c r="P311" s="20">
        <v>0</v>
      </c>
      <c r="Q311" s="9">
        <v>0</v>
      </c>
    </row>
    <row r="312" spans="4:17" x14ac:dyDescent="0.25">
      <c r="D312" s="8" t="s">
        <v>506</v>
      </c>
      <c r="E312" s="20">
        <v>9</v>
      </c>
      <c r="F312" s="20">
        <v>9</v>
      </c>
      <c r="G312" s="9">
        <v>1</v>
      </c>
      <c r="H312" s="20">
        <v>9</v>
      </c>
      <c r="I312" s="9">
        <v>1</v>
      </c>
      <c r="J312" s="20"/>
      <c r="K312" s="9">
        <v>0</v>
      </c>
      <c r="L312" s="20"/>
      <c r="M312" s="9">
        <v>0</v>
      </c>
      <c r="N312" s="20"/>
      <c r="O312" s="9">
        <v>0</v>
      </c>
      <c r="P312" s="20"/>
      <c r="Q312" s="9">
        <v>0</v>
      </c>
    </row>
    <row r="313" spans="4:17" x14ac:dyDescent="0.25">
      <c r="D313" s="8" t="s">
        <v>738</v>
      </c>
      <c r="E313" s="20">
        <v>9</v>
      </c>
      <c r="F313" s="20">
        <v>9</v>
      </c>
      <c r="G313" s="9">
        <v>1</v>
      </c>
      <c r="H313" s="20">
        <v>8</v>
      </c>
      <c r="I313" s="9">
        <v>0.88888888888888884</v>
      </c>
      <c r="J313" s="20">
        <v>0</v>
      </c>
      <c r="K313" s="9">
        <v>0</v>
      </c>
      <c r="L313" s="20">
        <v>0</v>
      </c>
      <c r="M313" s="9">
        <v>0</v>
      </c>
      <c r="N313" s="20">
        <v>0</v>
      </c>
      <c r="O313" s="9">
        <v>0</v>
      </c>
      <c r="P313" s="20">
        <v>0</v>
      </c>
      <c r="Q313" s="9">
        <v>0</v>
      </c>
    </row>
    <row r="314" spans="4:17" x14ac:dyDescent="0.25">
      <c r="D314" s="8" t="s">
        <v>748</v>
      </c>
      <c r="E314" s="20">
        <v>6</v>
      </c>
      <c r="F314" s="20">
        <v>5</v>
      </c>
      <c r="G314" s="9">
        <v>0.83333333333333337</v>
      </c>
      <c r="H314" s="20">
        <v>5</v>
      </c>
      <c r="I314" s="9">
        <v>1</v>
      </c>
      <c r="J314" s="20">
        <v>0</v>
      </c>
      <c r="K314" s="9">
        <v>0</v>
      </c>
      <c r="L314" s="20">
        <v>1</v>
      </c>
      <c r="M314" s="9">
        <v>0.2</v>
      </c>
      <c r="N314" s="20">
        <v>0</v>
      </c>
      <c r="O314" s="9">
        <v>0</v>
      </c>
      <c r="P314" s="20">
        <v>0</v>
      </c>
      <c r="Q314" s="9">
        <v>0</v>
      </c>
    </row>
    <row r="315" spans="4:17" x14ac:dyDescent="0.25">
      <c r="D315" s="7" t="s">
        <v>504</v>
      </c>
      <c r="E315" s="20">
        <v>32</v>
      </c>
      <c r="F315" s="20">
        <v>31</v>
      </c>
      <c r="G315" s="9">
        <v>0.96875</v>
      </c>
      <c r="H315" s="20">
        <v>22</v>
      </c>
      <c r="I315" s="9">
        <v>0.70967741935483875</v>
      </c>
      <c r="J315" s="20">
        <v>0</v>
      </c>
      <c r="K315" s="9">
        <v>0</v>
      </c>
      <c r="L315" s="20">
        <v>0</v>
      </c>
      <c r="M315" s="9">
        <v>0</v>
      </c>
      <c r="N315" s="20">
        <v>0</v>
      </c>
      <c r="O315" s="9">
        <v>0</v>
      </c>
      <c r="P315" s="20">
        <v>0</v>
      </c>
      <c r="Q315" s="9">
        <v>0</v>
      </c>
    </row>
    <row r="316" spans="4:17" x14ac:dyDescent="0.25">
      <c r="D316" s="8" t="s">
        <v>719</v>
      </c>
      <c r="E316" s="20">
        <v>0</v>
      </c>
      <c r="F316" s="20">
        <v>0</v>
      </c>
      <c r="G316" s="9">
        <v>0</v>
      </c>
      <c r="H316" s="20">
        <v>0</v>
      </c>
      <c r="I316" s="9">
        <v>0</v>
      </c>
      <c r="J316" s="20">
        <v>0</v>
      </c>
      <c r="K316" s="9">
        <v>0</v>
      </c>
      <c r="L316" s="20">
        <v>0</v>
      </c>
      <c r="M316" s="9">
        <v>0</v>
      </c>
      <c r="N316" s="20">
        <v>0</v>
      </c>
      <c r="O316" s="9">
        <v>0</v>
      </c>
      <c r="P316" s="20">
        <v>0</v>
      </c>
      <c r="Q316" s="9">
        <v>0</v>
      </c>
    </row>
    <row r="317" spans="4:17" x14ac:dyDescent="0.25">
      <c r="D317" s="8" t="s">
        <v>724</v>
      </c>
      <c r="E317" s="20">
        <v>1</v>
      </c>
      <c r="F317" s="20">
        <v>1</v>
      </c>
      <c r="G317" s="9">
        <v>1</v>
      </c>
      <c r="H317" s="20">
        <v>0</v>
      </c>
      <c r="I317" s="9">
        <v>0</v>
      </c>
      <c r="J317" s="20">
        <v>0</v>
      </c>
      <c r="K317" s="9">
        <v>0</v>
      </c>
      <c r="L317" s="20">
        <v>0</v>
      </c>
      <c r="M317" s="9">
        <v>0</v>
      </c>
      <c r="N317" s="20">
        <v>0</v>
      </c>
      <c r="O317" s="9">
        <v>0</v>
      </c>
      <c r="P317" s="20">
        <v>0</v>
      </c>
      <c r="Q317" s="9">
        <v>0</v>
      </c>
    </row>
    <row r="318" spans="4:17" x14ac:dyDescent="0.25">
      <c r="D318" s="8" t="s">
        <v>505</v>
      </c>
      <c r="E318" s="20">
        <v>8</v>
      </c>
      <c r="F318" s="20">
        <v>7</v>
      </c>
      <c r="G318" s="9">
        <v>0.875</v>
      </c>
      <c r="H318" s="20">
        <v>6</v>
      </c>
      <c r="I318" s="9">
        <v>0.8571428571428571</v>
      </c>
      <c r="J318" s="20"/>
      <c r="K318" s="9">
        <v>0</v>
      </c>
      <c r="L318" s="20"/>
      <c r="M318" s="9">
        <v>0</v>
      </c>
      <c r="N318" s="20"/>
      <c r="O318" s="9">
        <v>0</v>
      </c>
      <c r="P318" s="20"/>
      <c r="Q318" s="9">
        <v>0</v>
      </c>
    </row>
    <row r="319" spans="4:17" x14ac:dyDescent="0.25">
      <c r="D319" s="8" t="s">
        <v>732</v>
      </c>
      <c r="E319" s="20">
        <v>8</v>
      </c>
      <c r="F319" s="20">
        <v>8</v>
      </c>
      <c r="G319" s="9">
        <v>1</v>
      </c>
      <c r="H319" s="20">
        <v>5</v>
      </c>
      <c r="I319" s="9">
        <v>0.625</v>
      </c>
      <c r="J319" s="20">
        <v>0</v>
      </c>
      <c r="K319" s="9">
        <v>0</v>
      </c>
      <c r="L319" s="20">
        <v>0</v>
      </c>
      <c r="M319" s="9">
        <v>0</v>
      </c>
      <c r="N319" s="20">
        <v>0</v>
      </c>
      <c r="O319" s="9">
        <v>0</v>
      </c>
      <c r="P319" s="20">
        <v>0</v>
      </c>
      <c r="Q319" s="9">
        <v>0</v>
      </c>
    </row>
    <row r="320" spans="4:17" x14ac:dyDescent="0.25">
      <c r="D320" s="8" t="s">
        <v>734</v>
      </c>
      <c r="E320" s="20">
        <v>5</v>
      </c>
      <c r="F320" s="20">
        <v>5</v>
      </c>
      <c r="G320" s="9">
        <v>1</v>
      </c>
      <c r="H320" s="20">
        <v>4</v>
      </c>
      <c r="I320" s="9">
        <v>0.8</v>
      </c>
      <c r="J320" s="20">
        <v>0</v>
      </c>
      <c r="K320" s="9">
        <v>0</v>
      </c>
      <c r="L320" s="20">
        <v>0</v>
      </c>
      <c r="M320" s="9">
        <v>0</v>
      </c>
      <c r="N320" s="20">
        <v>0</v>
      </c>
      <c r="O320" s="9">
        <v>0</v>
      </c>
      <c r="P320" s="20">
        <v>0</v>
      </c>
      <c r="Q320" s="9">
        <v>0</v>
      </c>
    </row>
    <row r="321" spans="4:17" x14ac:dyDescent="0.25">
      <c r="D321" s="8" t="s">
        <v>735</v>
      </c>
      <c r="E321" s="20">
        <v>4</v>
      </c>
      <c r="F321" s="20">
        <v>4</v>
      </c>
      <c r="G321" s="9">
        <v>1</v>
      </c>
      <c r="H321" s="20">
        <v>4</v>
      </c>
      <c r="I321" s="9">
        <v>1</v>
      </c>
      <c r="J321" s="20">
        <v>0</v>
      </c>
      <c r="K321" s="9">
        <v>0</v>
      </c>
      <c r="L321" s="20">
        <v>0</v>
      </c>
      <c r="M321" s="9">
        <v>0</v>
      </c>
      <c r="N321" s="20">
        <v>0</v>
      </c>
      <c r="O321" s="9">
        <v>0</v>
      </c>
      <c r="P321" s="20">
        <v>0</v>
      </c>
      <c r="Q321" s="9">
        <v>0</v>
      </c>
    </row>
    <row r="322" spans="4:17" x14ac:dyDescent="0.25">
      <c r="D322" s="8" t="s">
        <v>744</v>
      </c>
      <c r="E322" s="20">
        <v>0</v>
      </c>
      <c r="F322" s="20">
        <v>0</v>
      </c>
      <c r="G322" s="9">
        <v>0</v>
      </c>
      <c r="H322" s="20">
        <v>0</v>
      </c>
      <c r="I322" s="9">
        <v>0</v>
      </c>
      <c r="J322" s="20">
        <v>0</v>
      </c>
      <c r="K322" s="9">
        <v>0</v>
      </c>
      <c r="L322" s="20">
        <v>0</v>
      </c>
      <c r="M322" s="9">
        <v>0</v>
      </c>
      <c r="N322" s="20">
        <v>0</v>
      </c>
      <c r="O322" s="9">
        <v>0</v>
      </c>
      <c r="P322" s="20">
        <v>0</v>
      </c>
      <c r="Q322" s="9">
        <v>0</v>
      </c>
    </row>
    <row r="323" spans="4:17" x14ac:dyDescent="0.25">
      <c r="D323" s="8" t="s">
        <v>512</v>
      </c>
      <c r="E323" s="20">
        <v>6</v>
      </c>
      <c r="F323" s="20">
        <v>6</v>
      </c>
      <c r="G323" s="9">
        <v>1</v>
      </c>
      <c r="H323" s="20">
        <v>3</v>
      </c>
      <c r="I323" s="9">
        <v>0.5</v>
      </c>
      <c r="J323" s="20"/>
      <c r="K323" s="9">
        <v>0</v>
      </c>
      <c r="L323" s="20"/>
      <c r="M323" s="9">
        <v>0</v>
      </c>
      <c r="N323" s="20"/>
      <c r="O323" s="9">
        <v>0</v>
      </c>
      <c r="P323" s="20"/>
      <c r="Q323" s="9">
        <v>0</v>
      </c>
    </row>
    <row r="324" spans="4:17" x14ac:dyDescent="0.25">
      <c r="D324" s="7" t="s">
        <v>509</v>
      </c>
      <c r="E324" s="20">
        <v>10</v>
      </c>
      <c r="F324" s="20">
        <v>10</v>
      </c>
      <c r="G324" s="9">
        <v>1</v>
      </c>
      <c r="H324" s="20">
        <v>7</v>
      </c>
      <c r="I324" s="9">
        <v>0.7</v>
      </c>
      <c r="J324" s="20">
        <v>0</v>
      </c>
      <c r="K324" s="9">
        <v>0</v>
      </c>
      <c r="L324" s="20">
        <v>0</v>
      </c>
      <c r="M324" s="9">
        <v>0</v>
      </c>
      <c r="N324" s="20">
        <v>0</v>
      </c>
      <c r="O324" s="9">
        <v>0</v>
      </c>
      <c r="P324" s="20">
        <v>0</v>
      </c>
      <c r="Q324" s="9">
        <v>0</v>
      </c>
    </row>
    <row r="325" spans="4:17" x14ac:dyDescent="0.25">
      <c r="D325" s="8" t="s">
        <v>716</v>
      </c>
      <c r="E325" s="20">
        <v>0</v>
      </c>
      <c r="F325" s="20">
        <v>0</v>
      </c>
      <c r="G325" s="9">
        <v>0</v>
      </c>
      <c r="H325" s="20">
        <v>0</v>
      </c>
      <c r="I325" s="9">
        <v>0</v>
      </c>
      <c r="J325" s="20">
        <v>0</v>
      </c>
      <c r="K325" s="9">
        <v>0</v>
      </c>
      <c r="L325" s="20">
        <v>0</v>
      </c>
      <c r="M325" s="9">
        <v>0</v>
      </c>
      <c r="N325" s="20">
        <v>0</v>
      </c>
      <c r="O325" s="9">
        <v>0</v>
      </c>
      <c r="P325" s="20">
        <v>0</v>
      </c>
      <c r="Q325" s="9">
        <v>0</v>
      </c>
    </row>
    <row r="326" spans="4:17" x14ac:dyDescent="0.25">
      <c r="D326" s="8" t="s">
        <v>725</v>
      </c>
      <c r="E326" s="20">
        <v>0</v>
      </c>
      <c r="F326" s="20">
        <v>0</v>
      </c>
      <c r="G326" s="9">
        <v>0</v>
      </c>
      <c r="H326" s="20">
        <v>0</v>
      </c>
      <c r="I326" s="9">
        <v>0</v>
      </c>
      <c r="J326" s="20">
        <v>0</v>
      </c>
      <c r="K326" s="9">
        <v>0</v>
      </c>
      <c r="L326" s="20">
        <v>0</v>
      </c>
      <c r="M326" s="9">
        <v>0</v>
      </c>
      <c r="N326" s="20">
        <v>0</v>
      </c>
      <c r="O326" s="9">
        <v>0</v>
      </c>
      <c r="P326" s="20">
        <v>0</v>
      </c>
      <c r="Q326" s="9">
        <v>0</v>
      </c>
    </row>
    <row r="327" spans="4:17" x14ac:dyDescent="0.25">
      <c r="D327" s="8" t="s">
        <v>729</v>
      </c>
      <c r="E327" s="20">
        <v>0</v>
      </c>
      <c r="F327" s="20">
        <v>0</v>
      </c>
      <c r="G327" s="9">
        <v>0</v>
      </c>
      <c r="H327" s="20">
        <v>0</v>
      </c>
      <c r="I327" s="9">
        <v>0</v>
      </c>
      <c r="J327" s="20">
        <v>0</v>
      </c>
      <c r="K327" s="9">
        <v>0</v>
      </c>
      <c r="L327" s="20">
        <v>0</v>
      </c>
      <c r="M327" s="9">
        <v>0</v>
      </c>
      <c r="N327" s="20">
        <v>0</v>
      </c>
      <c r="O327" s="9">
        <v>0</v>
      </c>
      <c r="P327" s="20">
        <v>0</v>
      </c>
      <c r="Q327" s="9">
        <v>0</v>
      </c>
    </row>
    <row r="328" spans="4:17" x14ac:dyDescent="0.25">
      <c r="D328" s="8" t="s">
        <v>736</v>
      </c>
      <c r="E328" s="20">
        <v>1</v>
      </c>
      <c r="F328" s="20">
        <v>1</v>
      </c>
      <c r="G328" s="9">
        <v>1</v>
      </c>
      <c r="H328" s="20">
        <v>0</v>
      </c>
      <c r="I328" s="9">
        <v>0</v>
      </c>
      <c r="J328" s="20">
        <v>0</v>
      </c>
      <c r="K328" s="9">
        <v>0</v>
      </c>
      <c r="L328" s="20">
        <v>0</v>
      </c>
      <c r="M328" s="9">
        <v>0</v>
      </c>
      <c r="N328" s="20">
        <v>0</v>
      </c>
      <c r="O328" s="9">
        <v>0</v>
      </c>
      <c r="P328" s="20">
        <v>0</v>
      </c>
      <c r="Q328" s="9">
        <v>0</v>
      </c>
    </row>
    <row r="329" spans="4:17" x14ac:dyDescent="0.25">
      <c r="D329" s="8" t="s">
        <v>743</v>
      </c>
      <c r="E329" s="20">
        <v>5</v>
      </c>
      <c r="F329" s="20">
        <v>5</v>
      </c>
      <c r="G329" s="9">
        <v>1</v>
      </c>
      <c r="H329" s="20">
        <v>5</v>
      </c>
      <c r="I329" s="9">
        <v>1</v>
      </c>
      <c r="J329" s="20">
        <v>0</v>
      </c>
      <c r="K329" s="9">
        <v>0</v>
      </c>
      <c r="L329" s="20">
        <v>0</v>
      </c>
      <c r="M329" s="9">
        <v>0</v>
      </c>
      <c r="N329" s="20">
        <v>0</v>
      </c>
      <c r="O329" s="9">
        <v>0</v>
      </c>
      <c r="P329" s="20">
        <v>0</v>
      </c>
      <c r="Q329" s="9">
        <v>0</v>
      </c>
    </row>
    <row r="330" spans="4:17" x14ac:dyDescent="0.25">
      <c r="D330" s="8" t="s">
        <v>510</v>
      </c>
      <c r="E330" s="20">
        <v>4</v>
      </c>
      <c r="F330" s="20">
        <v>4</v>
      </c>
      <c r="G330" s="9">
        <v>1</v>
      </c>
      <c r="H330" s="20">
        <v>2</v>
      </c>
      <c r="I330" s="9">
        <v>0.5</v>
      </c>
      <c r="J330" s="20"/>
      <c r="K330" s="9">
        <v>0</v>
      </c>
      <c r="L330" s="20"/>
      <c r="M330" s="9">
        <v>0</v>
      </c>
      <c r="N330" s="20"/>
      <c r="O330" s="9">
        <v>0</v>
      </c>
      <c r="P330" s="20"/>
      <c r="Q330" s="9">
        <v>0</v>
      </c>
    </row>
    <row r="331" spans="4:17" x14ac:dyDescent="0.25">
      <c r="D331" s="8" t="s">
        <v>747</v>
      </c>
      <c r="E331" s="20">
        <v>0</v>
      </c>
      <c r="F331" s="20">
        <v>0</v>
      </c>
      <c r="G331" s="9">
        <v>0</v>
      </c>
      <c r="H331" s="20">
        <v>0</v>
      </c>
      <c r="I331" s="9">
        <v>0</v>
      </c>
      <c r="J331" s="20">
        <v>0</v>
      </c>
      <c r="K331" s="9">
        <v>0</v>
      </c>
      <c r="L331" s="20">
        <v>0</v>
      </c>
      <c r="M331" s="9">
        <v>0</v>
      </c>
      <c r="N331" s="20">
        <v>0</v>
      </c>
      <c r="O331" s="9">
        <v>0</v>
      </c>
      <c r="P331" s="20">
        <v>0</v>
      </c>
      <c r="Q331" s="9">
        <v>0</v>
      </c>
    </row>
    <row r="332" spans="4:17" x14ac:dyDescent="0.25">
      <c r="D332" s="7" t="s">
        <v>507</v>
      </c>
      <c r="E332" s="20">
        <v>15</v>
      </c>
      <c r="F332" s="20">
        <v>12</v>
      </c>
      <c r="G332" s="9">
        <v>0.8</v>
      </c>
      <c r="H332" s="20">
        <v>10</v>
      </c>
      <c r="I332" s="9">
        <v>0.83333333333333337</v>
      </c>
      <c r="J332" s="20">
        <v>0</v>
      </c>
      <c r="K332" s="9">
        <v>0</v>
      </c>
      <c r="L332" s="20">
        <v>1</v>
      </c>
      <c r="M332" s="9">
        <v>8.3333333333333329E-2</v>
      </c>
      <c r="N332" s="20">
        <v>1</v>
      </c>
      <c r="O332" s="9">
        <v>8.3333333333333329E-2</v>
      </c>
      <c r="P332" s="20">
        <v>0</v>
      </c>
      <c r="Q332" s="9">
        <v>0</v>
      </c>
    </row>
    <row r="333" spans="4:17" x14ac:dyDescent="0.25">
      <c r="D333" s="8" t="s">
        <v>508</v>
      </c>
      <c r="E333" s="20">
        <v>2</v>
      </c>
      <c r="F333" s="20">
        <v>2</v>
      </c>
      <c r="G333" s="9">
        <v>1</v>
      </c>
      <c r="H333" s="20">
        <v>1</v>
      </c>
      <c r="I333" s="9">
        <v>0.5</v>
      </c>
      <c r="J333" s="20"/>
      <c r="K333" s="9">
        <v>0</v>
      </c>
      <c r="L333" s="20"/>
      <c r="M333" s="9">
        <v>0</v>
      </c>
      <c r="N333" s="20"/>
      <c r="O333" s="9">
        <v>0</v>
      </c>
      <c r="P333" s="20"/>
      <c r="Q333" s="9">
        <v>0</v>
      </c>
    </row>
    <row r="334" spans="4:17" x14ac:dyDescent="0.25">
      <c r="D334" s="8" t="s">
        <v>741</v>
      </c>
      <c r="E334" s="20">
        <v>2</v>
      </c>
      <c r="F334" s="20">
        <v>1</v>
      </c>
      <c r="G334" s="9">
        <v>0.5</v>
      </c>
      <c r="H334" s="20">
        <v>1</v>
      </c>
      <c r="I334" s="9">
        <v>1</v>
      </c>
      <c r="J334" s="20">
        <v>0</v>
      </c>
      <c r="K334" s="9">
        <v>0</v>
      </c>
      <c r="L334" s="20">
        <v>1</v>
      </c>
      <c r="M334" s="9">
        <v>1</v>
      </c>
      <c r="N334" s="20">
        <v>0</v>
      </c>
      <c r="O334" s="9">
        <v>0</v>
      </c>
      <c r="P334" s="20">
        <v>0</v>
      </c>
      <c r="Q334" s="9">
        <v>0</v>
      </c>
    </row>
    <row r="335" spans="4:17" x14ac:dyDescent="0.25">
      <c r="D335" s="8" t="s">
        <v>511</v>
      </c>
      <c r="E335" s="20">
        <v>11</v>
      </c>
      <c r="F335" s="20">
        <v>9</v>
      </c>
      <c r="G335" s="9">
        <v>0.81818181818181823</v>
      </c>
      <c r="H335" s="20">
        <v>8</v>
      </c>
      <c r="I335" s="9">
        <v>0.88888888888888884</v>
      </c>
      <c r="J335" s="20">
        <v>0</v>
      </c>
      <c r="K335" s="9">
        <v>0</v>
      </c>
      <c r="L335" s="20">
        <v>0</v>
      </c>
      <c r="M335" s="9">
        <v>0</v>
      </c>
      <c r="N335" s="20">
        <v>1</v>
      </c>
      <c r="O335" s="9">
        <v>0.1111111111111111</v>
      </c>
      <c r="P335" s="20">
        <v>0</v>
      </c>
      <c r="Q335" s="9">
        <v>0</v>
      </c>
    </row>
    <row r="336" spans="4:17" x14ac:dyDescent="0.25">
      <c r="D336" s="7" t="s">
        <v>726</v>
      </c>
      <c r="E336" s="20">
        <v>13</v>
      </c>
      <c r="F336" s="20">
        <v>8</v>
      </c>
      <c r="G336" s="9">
        <v>0.61538461538461542</v>
      </c>
      <c r="H336" s="20">
        <v>5</v>
      </c>
      <c r="I336" s="9">
        <v>0.625</v>
      </c>
      <c r="J336" s="20">
        <v>0</v>
      </c>
      <c r="K336" s="9">
        <v>0</v>
      </c>
      <c r="L336" s="20">
        <v>1</v>
      </c>
      <c r="M336" s="9">
        <v>0.125</v>
      </c>
      <c r="N336" s="20">
        <v>3</v>
      </c>
      <c r="O336" s="9">
        <v>0.375</v>
      </c>
      <c r="P336" s="20">
        <v>0</v>
      </c>
      <c r="Q336" s="9">
        <v>0</v>
      </c>
    </row>
    <row r="337" spans="4:17" x14ac:dyDescent="0.25">
      <c r="D337" s="8" t="s">
        <v>727</v>
      </c>
      <c r="E337" s="20">
        <v>1</v>
      </c>
      <c r="F337" s="20">
        <v>1</v>
      </c>
      <c r="G337" s="9">
        <v>1</v>
      </c>
      <c r="H337" s="20">
        <v>1</v>
      </c>
      <c r="I337" s="9">
        <v>1</v>
      </c>
      <c r="J337" s="20">
        <v>0</v>
      </c>
      <c r="K337" s="9">
        <v>0</v>
      </c>
      <c r="L337" s="20">
        <v>0</v>
      </c>
      <c r="M337" s="9">
        <v>0</v>
      </c>
      <c r="N337" s="20">
        <v>0</v>
      </c>
      <c r="O337" s="9">
        <v>0</v>
      </c>
      <c r="P337" s="20">
        <v>0</v>
      </c>
      <c r="Q337" s="9">
        <v>0</v>
      </c>
    </row>
    <row r="338" spans="4:17" x14ac:dyDescent="0.25">
      <c r="D338" s="8" t="s">
        <v>730</v>
      </c>
      <c r="E338" s="20">
        <v>0</v>
      </c>
      <c r="F338" s="20">
        <v>0</v>
      </c>
      <c r="G338" s="9">
        <v>0</v>
      </c>
      <c r="H338" s="20">
        <v>0</v>
      </c>
      <c r="I338" s="9">
        <v>0</v>
      </c>
      <c r="J338" s="20">
        <v>0</v>
      </c>
      <c r="K338" s="9">
        <v>0</v>
      </c>
      <c r="L338" s="20">
        <v>0</v>
      </c>
      <c r="M338" s="9">
        <v>0</v>
      </c>
      <c r="N338" s="20">
        <v>0</v>
      </c>
      <c r="O338" s="9">
        <v>0</v>
      </c>
      <c r="P338" s="20">
        <v>0</v>
      </c>
      <c r="Q338" s="9">
        <v>0</v>
      </c>
    </row>
    <row r="339" spans="4:17" x14ac:dyDescent="0.25">
      <c r="D339" s="8" t="s">
        <v>733</v>
      </c>
      <c r="E339" s="20">
        <v>2</v>
      </c>
      <c r="F339" s="20">
        <v>2</v>
      </c>
      <c r="G339" s="9">
        <v>1</v>
      </c>
      <c r="H339" s="20">
        <v>0</v>
      </c>
      <c r="I339" s="9">
        <v>0</v>
      </c>
      <c r="J339" s="20">
        <v>0</v>
      </c>
      <c r="K339" s="9">
        <v>0</v>
      </c>
      <c r="L339" s="20">
        <v>0</v>
      </c>
      <c r="M339" s="9">
        <v>0</v>
      </c>
      <c r="N339" s="20">
        <v>0</v>
      </c>
      <c r="O339" s="9">
        <v>0</v>
      </c>
      <c r="P339" s="20">
        <v>0</v>
      </c>
      <c r="Q339" s="9">
        <v>0</v>
      </c>
    </row>
    <row r="340" spans="4:17" x14ac:dyDescent="0.25">
      <c r="D340" s="8" t="s">
        <v>737</v>
      </c>
      <c r="E340" s="20">
        <v>4</v>
      </c>
      <c r="F340" s="20">
        <v>3</v>
      </c>
      <c r="G340" s="9">
        <v>0.75</v>
      </c>
      <c r="H340" s="20">
        <v>3</v>
      </c>
      <c r="I340" s="9">
        <v>1</v>
      </c>
      <c r="J340" s="20">
        <v>0</v>
      </c>
      <c r="K340" s="9">
        <v>0</v>
      </c>
      <c r="L340" s="20">
        <v>1</v>
      </c>
      <c r="M340" s="9">
        <v>0.33333333333333331</v>
      </c>
      <c r="N340" s="20">
        <v>0</v>
      </c>
      <c r="O340" s="9">
        <v>0</v>
      </c>
      <c r="P340" s="20">
        <v>0</v>
      </c>
      <c r="Q340" s="9">
        <v>0</v>
      </c>
    </row>
    <row r="341" spans="4:17" x14ac:dyDescent="0.25">
      <c r="D341" s="8" t="s">
        <v>745</v>
      </c>
      <c r="E341" s="20">
        <v>4</v>
      </c>
      <c r="F341" s="20">
        <v>1</v>
      </c>
      <c r="G341" s="9">
        <v>0.25</v>
      </c>
      <c r="H341" s="20">
        <v>0</v>
      </c>
      <c r="I341" s="9">
        <v>0</v>
      </c>
      <c r="J341" s="20">
        <v>0</v>
      </c>
      <c r="K341" s="9">
        <v>0</v>
      </c>
      <c r="L341" s="20">
        <v>0</v>
      </c>
      <c r="M341" s="9">
        <v>0</v>
      </c>
      <c r="N341" s="20">
        <v>2</v>
      </c>
      <c r="O341" s="9">
        <v>2</v>
      </c>
      <c r="P341" s="20">
        <v>0</v>
      </c>
      <c r="Q341" s="9">
        <v>0</v>
      </c>
    </row>
    <row r="342" spans="4:17" x14ac:dyDescent="0.25">
      <c r="D342" s="8" t="s">
        <v>746</v>
      </c>
      <c r="E342" s="20">
        <v>2</v>
      </c>
      <c r="F342" s="20">
        <v>1</v>
      </c>
      <c r="G342" s="9">
        <v>0.5</v>
      </c>
      <c r="H342" s="20">
        <v>1</v>
      </c>
      <c r="I342" s="9">
        <v>1</v>
      </c>
      <c r="J342" s="20">
        <v>0</v>
      </c>
      <c r="K342" s="9">
        <v>0</v>
      </c>
      <c r="L342" s="20">
        <v>0</v>
      </c>
      <c r="M342" s="9">
        <v>0</v>
      </c>
      <c r="N342" s="20">
        <v>1</v>
      </c>
      <c r="O342" s="9">
        <v>1</v>
      </c>
      <c r="P342" s="20">
        <v>0</v>
      </c>
      <c r="Q342" s="9">
        <v>0</v>
      </c>
    </row>
    <row r="343" spans="4:17" x14ac:dyDescent="0.25">
      <c r="D343" s="7" t="s">
        <v>728</v>
      </c>
      <c r="E343" s="20">
        <v>21</v>
      </c>
      <c r="F343" s="20">
        <v>20</v>
      </c>
      <c r="G343" s="9">
        <v>0.95238095238095233</v>
      </c>
      <c r="H343" s="20">
        <v>16</v>
      </c>
      <c r="I343" s="9">
        <v>0.8</v>
      </c>
      <c r="J343" s="20">
        <v>0</v>
      </c>
      <c r="K343" s="9">
        <v>0</v>
      </c>
      <c r="L343" s="20">
        <v>1</v>
      </c>
      <c r="M343" s="9">
        <v>0.05</v>
      </c>
      <c r="N343" s="20">
        <v>0</v>
      </c>
      <c r="O343" s="9">
        <v>0</v>
      </c>
      <c r="P343" s="20">
        <v>0</v>
      </c>
      <c r="Q343" s="9">
        <v>0</v>
      </c>
    </row>
    <row r="344" spans="4:17" x14ac:dyDescent="0.25">
      <c r="D344" s="8" t="s">
        <v>487</v>
      </c>
      <c r="E344" s="20">
        <v>3</v>
      </c>
      <c r="F344" s="20">
        <v>3</v>
      </c>
      <c r="G344" s="9">
        <v>1</v>
      </c>
      <c r="H344" s="20">
        <v>2</v>
      </c>
      <c r="I344" s="9">
        <v>0.66666666666666663</v>
      </c>
      <c r="J344" s="20">
        <v>0</v>
      </c>
      <c r="K344" s="9">
        <v>0</v>
      </c>
      <c r="L344" s="20">
        <v>0</v>
      </c>
      <c r="M344" s="9">
        <v>0</v>
      </c>
      <c r="N344" s="20">
        <v>0</v>
      </c>
      <c r="O344" s="9">
        <v>0</v>
      </c>
      <c r="P344" s="20">
        <v>0</v>
      </c>
      <c r="Q344" s="9">
        <v>0</v>
      </c>
    </row>
    <row r="345" spans="4:17" x14ac:dyDescent="0.25">
      <c r="D345" s="8" t="s">
        <v>731</v>
      </c>
      <c r="E345" s="20">
        <v>1</v>
      </c>
      <c r="F345" s="20">
        <v>1</v>
      </c>
      <c r="G345" s="9">
        <v>1</v>
      </c>
      <c r="H345" s="20">
        <v>1</v>
      </c>
      <c r="I345" s="9">
        <v>1</v>
      </c>
      <c r="J345" s="20">
        <v>0</v>
      </c>
      <c r="K345" s="9">
        <v>0</v>
      </c>
      <c r="L345" s="20">
        <v>0</v>
      </c>
      <c r="M345" s="9">
        <v>0</v>
      </c>
      <c r="N345" s="20">
        <v>0</v>
      </c>
      <c r="O345" s="9">
        <v>0</v>
      </c>
      <c r="P345" s="20">
        <v>0</v>
      </c>
      <c r="Q345" s="9">
        <v>0</v>
      </c>
    </row>
    <row r="346" spans="4:17" x14ac:dyDescent="0.25">
      <c r="D346" s="8" t="s">
        <v>739</v>
      </c>
      <c r="E346" s="20">
        <v>2</v>
      </c>
      <c r="F346" s="20">
        <v>2</v>
      </c>
      <c r="G346" s="9">
        <v>1</v>
      </c>
      <c r="H346" s="20">
        <v>1</v>
      </c>
      <c r="I346" s="9">
        <v>0.5</v>
      </c>
      <c r="J346" s="20">
        <v>0</v>
      </c>
      <c r="K346" s="9">
        <v>0</v>
      </c>
      <c r="L346" s="20">
        <v>0</v>
      </c>
      <c r="M346" s="9">
        <v>0</v>
      </c>
      <c r="N346" s="20">
        <v>0</v>
      </c>
      <c r="O346" s="9">
        <v>0</v>
      </c>
      <c r="P346" s="20">
        <v>0</v>
      </c>
      <c r="Q346" s="9">
        <v>0</v>
      </c>
    </row>
    <row r="347" spans="4:17" x14ac:dyDescent="0.25">
      <c r="D347" s="8" t="s">
        <v>740</v>
      </c>
      <c r="E347" s="20">
        <v>8</v>
      </c>
      <c r="F347" s="20">
        <v>8</v>
      </c>
      <c r="G347" s="9">
        <v>1</v>
      </c>
      <c r="H347" s="20">
        <v>7</v>
      </c>
      <c r="I347" s="9">
        <v>0.875</v>
      </c>
      <c r="J347" s="20">
        <v>0</v>
      </c>
      <c r="K347" s="9">
        <v>0</v>
      </c>
      <c r="L347" s="20">
        <v>0</v>
      </c>
      <c r="M347" s="9">
        <v>0</v>
      </c>
      <c r="N347" s="20">
        <v>0</v>
      </c>
      <c r="O347" s="9">
        <v>0</v>
      </c>
      <c r="P347" s="20">
        <v>0</v>
      </c>
      <c r="Q347" s="9">
        <v>0</v>
      </c>
    </row>
    <row r="348" spans="4:17" x14ac:dyDescent="0.25">
      <c r="D348" s="8" t="s">
        <v>742</v>
      </c>
      <c r="E348" s="20">
        <v>7</v>
      </c>
      <c r="F348" s="20">
        <v>6</v>
      </c>
      <c r="G348" s="9">
        <v>0.8571428571428571</v>
      </c>
      <c r="H348" s="20">
        <v>5</v>
      </c>
      <c r="I348" s="9">
        <v>0.83333333333333337</v>
      </c>
      <c r="J348" s="20">
        <v>0</v>
      </c>
      <c r="K348" s="9">
        <v>0</v>
      </c>
      <c r="L348" s="20">
        <v>1</v>
      </c>
      <c r="M348" s="9">
        <v>0.16666666666666666</v>
      </c>
      <c r="N348" s="20">
        <v>0</v>
      </c>
      <c r="O348" s="9">
        <v>0</v>
      </c>
      <c r="P348" s="20">
        <v>0</v>
      </c>
      <c r="Q348" s="9">
        <v>0</v>
      </c>
    </row>
    <row r="349" spans="4:17" x14ac:dyDescent="0.25">
      <c r="D349" s="6" t="s">
        <v>208</v>
      </c>
      <c r="E349" s="20">
        <v>850</v>
      </c>
      <c r="F349" s="20">
        <v>748</v>
      </c>
      <c r="G349" s="9">
        <v>0.88</v>
      </c>
      <c r="H349" s="20">
        <v>647</v>
      </c>
      <c r="I349" s="9">
        <v>0.86497326203208558</v>
      </c>
      <c r="J349" s="20">
        <v>0</v>
      </c>
      <c r="K349" s="9">
        <v>0</v>
      </c>
      <c r="L349" s="20">
        <v>43</v>
      </c>
      <c r="M349" s="9">
        <v>5.7486631016042782E-2</v>
      </c>
      <c r="N349" s="20">
        <v>18</v>
      </c>
      <c r="O349" s="9">
        <v>2.4064171122994651E-2</v>
      </c>
      <c r="P349" s="20">
        <v>3</v>
      </c>
      <c r="Q349" s="9">
        <v>4.0106951871657758E-3</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0D682B-5BCF-4C60-94E0-1371299164CD}">
  <dimension ref="B1:Q349"/>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3.5703125" bestFit="1" customWidth="1"/>
    <col min="8" max="8" width="17.5703125" customWidth="1"/>
    <col min="9" max="9" width="14.7109375" customWidth="1"/>
    <col min="10" max="10" width="16.85546875" customWidth="1"/>
    <col min="11" max="11" width="14.7109375" customWidth="1"/>
    <col min="12" max="12" width="14" customWidth="1"/>
    <col min="13" max="13" width="14.7109375" customWidth="1"/>
    <col min="14" max="14" width="11.85546875" customWidth="1"/>
    <col min="15" max="15" width="14.7109375" customWidth="1"/>
    <col min="16" max="16" width="10.5703125" customWidth="1"/>
    <col min="17" max="17" width="12.85546875" customWidth="1"/>
  </cols>
  <sheetData>
    <row r="1" spans="2:4" ht="26.25" x14ac:dyDescent="0.4">
      <c r="B1" s="2" t="s">
        <v>181</v>
      </c>
      <c r="D1" s="4" t="s">
        <v>182</v>
      </c>
    </row>
    <row r="2" spans="2:4" ht="18.75" x14ac:dyDescent="0.3">
      <c r="B2" s="3">
        <f>MAX(data[[#All],[Rel_D]])</f>
        <v>44606</v>
      </c>
    </row>
    <row r="3" spans="2:4" ht="32.25" customHeight="1" x14ac:dyDescent="0.25"/>
    <row r="21" spans="4:17" ht="60" x14ac:dyDescent="0.25">
      <c r="D21" s="10"/>
      <c r="E21" s="11" t="s">
        <v>238</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01.2 Residential/Care home immunosuppressed patients",$D$23)</f>
        <v>222</v>
      </c>
      <c r="F22" s="15">
        <f>GETPIVOTDATA("Sum of 01.2f Second Vaccination",$D$23)</f>
        <v>196</v>
      </c>
      <c r="G22" s="16">
        <f>GETPIVOTDATA("Sum of 01.2f%",$D$23)</f>
        <v>0.88288288288288286</v>
      </c>
      <c r="H22" s="15">
        <f>GETPIVOTDATA("Sum of 01.2a Vaccinated (Booster)",$D$23)</f>
        <v>173</v>
      </c>
      <c r="I22" s="16">
        <f>GETPIVOTDATA("Sum of 01.2a%",$D$23)</f>
        <v>0.88265306122448983</v>
      </c>
      <c r="J22" s="15">
        <f>GETPIVOTDATA("Sum of 01.2b Contraindicated (inc allergies, exclu vaccinated)",$D$23)</f>
        <v>0</v>
      </c>
      <c r="K22" s="16">
        <f>GETPIVOTDATA("Sum of 01.2b%",$D$23)</f>
        <v>0</v>
      </c>
      <c r="L22" s="15">
        <f>GETPIVOTDATA("Sum of 01.2c Declined (excl vaccinated or contraindicated)",$D$23)</f>
        <v>12</v>
      </c>
      <c r="M22" s="16">
        <f>GETPIVOTDATA("Sum of 01.2c%",$D$23)</f>
        <v>6.1224489795918366E-2</v>
      </c>
      <c r="N22" s="15">
        <f>GETPIVOTDATA("Sum of 01.2d Invited no outcome (excl vac, contr, decl)",$D$23)</f>
        <v>5</v>
      </c>
      <c r="O22" s="16">
        <f>GETPIVOTDATA("Sum of 01.2d%",$D$23)</f>
        <v>2.5510204081632654E-2</v>
      </c>
      <c r="P22" s="15">
        <f>GETPIVOTDATA("Sum of 01.2e No contact coded [CALL]",$D$23)</f>
        <v>3</v>
      </c>
      <c r="Q22" s="16">
        <f>GETPIVOTDATA("Sum of 01.2e%",$D$23)</f>
        <v>1.5306122448979591E-2</v>
      </c>
    </row>
    <row r="23" spans="4:17" hidden="1" x14ac:dyDescent="0.25">
      <c r="D23" s="5" t="s">
        <v>194</v>
      </c>
      <c r="E23" t="s">
        <v>239</v>
      </c>
      <c r="F23" t="s">
        <v>240</v>
      </c>
      <c r="G23" t="s">
        <v>241</v>
      </c>
      <c r="H23" t="s">
        <v>242</v>
      </c>
      <c r="I23" t="s">
        <v>243</v>
      </c>
      <c r="J23" t="s">
        <v>244</v>
      </c>
      <c r="K23" t="s">
        <v>245</v>
      </c>
      <c r="L23" t="s">
        <v>246</v>
      </c>
      <c r="M23" t="s">
        <v>247</v>
      </c>
      <c r="N23" t="s">
        <v>248</v>
      </c>
      <c r="O23" t="s">
        <v>249</v>
      </c>
      <c r="P23" t="s">
        <v>250</v>
      </c>
      <c r="Q23" t="s">
        <v>251</v>
      </c>
    </row>
    <row r="24" spans="4:17" x14ac:dyDescent="0.25">
      <c r="D24" s="6" t="s">
        <v>434</v>
      </c>
      <c r="E24" s="20">
        <v>29</v>
      </c>
      <c r="F24" s="20">
        <v>28</v>
      </c>
      <c r="G24" s="9">
        <v>0.96551724137931039</v>
      </c>
      <c r="H24" s="20">
        <v>27</v>
      </c>
      <c r="I24" s="9">
        <v>0.9642857142857143</v>
      </c>
      <c r="J24" s="20">
        <v>0</v>
      </c>
      <c r="K24" s="9">
        <v>0</v>
      </c>
      <c r="L24" s="20">
        <v>0</v>
      </c>
      <c r="M24" s="9">
        <v>0</v>
      </c>
      <c r="N24" s="20">
        <v>0</v>
      </c>
      <c r="O24" s="9">
        <v>0</v>
      </c>
      <c r="P24" s="20">
        <v>0</v>
      </c>
      <c r="Q24" s="9">
        <v>0</v>
      </c>
    </row>
    <row r="25" spans="4:17" x14ac:dyDescent="0.25">
      <c r="D25" s="7" t="s">
        <v>447</v>
      </c>
      <c r="E25" s="20">
        <v>5</v>
      </c>
      <c r="F25" s="20">
        <v>5</v>
      </c>
      <c r="G25" s="9">
        <v>1</v>
      </c>
      <c r="H25" s="20">
        <v>5</v>
      </c>
      <c r="I25" s="9">
        <v>1</v>
      </c>
      <c r="J25" s="20">
        <v>0</v>
      </c>
      <c r="K25" s="9">
        <v>0</v>
      </c>
      <c r="L25" s="20">
        <v>0</v>
      </c>
      <c r="M25" s="9">
        <v>0</v>
      </c>
      <c r="N25" s="20">
        <v>0</v>
      </c>
      <c r="O25" s="9">
        <v>0</v>
      </c>
      <c r="P25" s="20">
        <v>0</v>
      </c>
      <c r="Q25" s="9">
        <v>0</v>
      </c>
    </row>
    <row r="26" spans="4:17" x14ac:dyDescent="0.25">
      <c r="D26" s="8" t="s">
        <v>515</v>
      </c>
      <c r="E26" s="20">
        <v>0</v>
      </c>
      <c r="F26" s="20">
        <v>0</v>
      </c>
      <c r="G26" s="9">
        <v>0</v>
      </c>
      <c r="H26" s="20">
        <v>0</v>
      </c>
      <c r="I26" s="9">
        <v>0</v>
      </c>
      <c r="J26" s="20">
        <v>0</v>
      </c>
      <c r="K26" s="9">
        <v>0</v>
      </c>
      <c r="L26" s="20">
        <v>0</v>
      </c>
      <c r="M26" s="9">
        <v>0</v>
      </c>
      <c r="N26" s="20">
        <v>0</v>
      </c>
      <c r="O26" s="9">
        <v>0</v>
      </c>
      <c r="P26" s="20">
        <v>0</v>
      </c>
      <c r="Q26" s="9">
        <v>0</v>
      </c>
    </row>
    <row r="27" spans="4:17" x14ac:dyDescent="0.25">
      <c r="D27" s="8" t="s">
        <v>529</v>
      </c>
      <c r="E27" s="20">
        <v>0</v>
      </c>
      <c r="F27" s="20">
        <v>0</v>
      </c>
      <c r="G27" s="9">
        <v>0</v>
      </c>
      <c r="H27" s="20">
        <v>0</v>
      </c>
      <c r="I27" s="9">
        <v>0</v>
      </c>
      <c r="J27" s="20">
        <v>0</v>
      </c>
      <c r="K27" s="9">
        <v>0</v>
      </c>
      <c r="L27" s="20">
        <v>0</v>
      </c>
      <c r="M27" s="9">
        <v>0</v>
      </c>
      <c r="N27" s="20">
        <v>0</v>
      </c>
      <c r="O27" s="9">
        <v>0</v>
      </c>
      <c r="P27" s="20">
        <v>0</v>
      </c>
      <c r="Q27" s="9">
        <v>0</v>
      </c>
    </row>
    <row r="28" spans="4:17" x14ac:dyDescent="0.25">
      <c r="D28" s="8" t="s">
        <v>448</v>
      </c>
      <c r="E28" s="20">
        <v>5</v>
      </c>
      <c r="F28" s="20">
        <v>5</v>
      </c>
      <c r="G28" s="9">
        <v>1</v>
      </c>
      <c r="H28" s="20">
        <v>5</v>
      </c>
      <c r="I28" s="9">
        <v>1</v>
      </c>
      <c r="J28" s="20">
        <v>0</v>
      </c>
      <c r="K28" s="9">
        <v>0</v>
      </c>
      <c r="L28" s="20">
        <v>0</v>
      </c>
      <c r="M28" s="9">
        <v>0</v>
      </c>
      <c r="N28" s="20">
        <v>0</v>
      </c>
      <c r="O28" s="9">
        <v>0</v>
      </c>
      <c r="P28" s="20">
        <v>0</v>
      </c>
      <c r="Q28" s="9">
        <v>0</v>
      </c>
    </row>
    <row r="29" spans="4:17" x14ac:dyDescent="0.25">
      <c r="D29" s="7" t="s">
        <v>444</v>
      </c>
      <c r="E29" s="20">
        <v>7</v>
      </c>
      <c r="F29" s="20">
        <v>7</v>
      </c>
      <c r="G29" s="9">
        <v>1</v>
      </c>
      <c r="H29" s="20">
        <v>6</v>
      </c>
      <c r="I29" s="9">
        <v>0.8571428571428571</v>
      </c>
      <c r="J29" s="20">
        <v>0</v>
      </c>
      <c r="K29" s="9">
        <v>0</v>
      </c>
      <c r="L29" s="20">
        <v>0</v>
      </c>
      <c r="M29" s="9">
        <v>0</v>
      </c>
      <c r="N29" s="20">
        <v>0</v>
      </c>
      <c r="O29" s="9">
        <v>0</v>
      </c>
      <c r="P29" s="20">
        <v>0</v>
      </c>
      <c r="Q29" s="9">
        <v>0</v>
      </c>
    </row>
    <row r="30" spans="4:17" x14ac:dyDescent="0.25">
      <c r="D30" s="8" t="s">
        <v>516</v>
      </c>
      <c r="E30" s="20">
        <v>3</v>
      </c>
      <c r="F30" s="20">
        <v>3</v>
      </c>
      <c r="G30" s="9">
        <v>1</v>
      </c>
      <c r="H30" s="20">
        <v>3</v>
      </c>
      <c r="I30" s="9">
        <v>1</v>
      </c>
      <c r="J30" s="20">
        <v>0</v>
      </c>
      <c r="K30" s="9">
        <v>0</v>
      </c>
      <c r="L30" s="20">
        <v>0</v>
      </c>
      <c r="M30" s="9">
        <v>0</v>
      </c>
      <c r="N30" s="20">
        <v>0</v>
      </c>
      <c r="O30" s="9">
        <v>0</v>
      </c>
      <c r="P30" s="20">
        <v>0</v>
      </c>
      <c r="Q30" s="9">
        <v>0</v>
      </c>
    </row>
    <row r="31" spans="4:17" x14ac:dyDescent="0.25">
      <c r="D31" s="8" t="s">
        <v>517</v>
      </c>
      <c r="E31" s="20">
        <v>0</v>
      </c>
      <c r="F31" s="20">
        <v>0</v>
      </c>
      <c r="G31" s="9">
        <v>0</v>
      </c>
      <c r="H31" s="20">
        <v>0</v>
      </c>
      <c r="I31" s="9">
        <v>0</v>
      </c>
      <c r="J31" s="20">
        <v>0</v>
      </c>
      <c r="K31" s="9">
        <v>0</v>
      </c>
      <c r="L31" s="20">
        <v>0</v>
      </c>
      <c r="M31" s="9">
        <v>0</v>
      </c>
      <c r="N31" s="20">
        <v>0</v>
      </c>
      <c r="O31" s="9">
        <v>0</v>
      </c>
      <c r="P31" s="20">
        <v>0</v>
      </c>
      <c r="Q31" s="9">
        <v>0</v>
      </c>
    </row>
    <row r="32" spans="4:17" x14ac:dyDescent="0.25">
      <c r="D32" s="8" t="s">
        <v>524</v>
      </c>
      <c r="E32" s="20">
        <v>0</v>
      </c>
      <c r="F32" s="20">
        <v>0</v>
      </c>
      <c r="G32" s="9">
        <v>0</v>
      </c>
      <c r="H32" s="20">
        <v>0</v>
      </c>
      <c r="I32" s="9">
        <v>0</v>
      </c>
      <c r="J32" s="20">
        <v>0</v>
      </c>
      <c r="K32" s="9">
        <v>0</v>
      </c>
      <c r="L32" s="20">
        <v>0</v>
      </c>
      <c r="M32" s="9">
        <v>0</v>
      </c>
      <c r="N32" s="20">
        <v>0</v>
      </c>
      <c r="O32" s="9">
        <v>0</v>
      </c>
      <c r="P32" s="20">
        <v>0</v>
      </c>
      <c r="Q32" s="9">
        <v>0</v>
      </c>
    </row>
    <row r="33" spans="4:17" x14ac:dyDescent="0.25">
      <c r="D33" s="8" t="s">
        <v>445</v>
      </c>
      <c r="E33" s="20">
        <v>4</v>
      </c>
      <c r="F33" s="20">
        <v>4</v>
      </c>
      <c r="G33" s="9">
        <v>1</v>
      </c>
      <c r="H33" s="20">
        <v>3</v>
      </c>
      <c r="I33" s="9">
        <v>0.75</v>
      </c>
      <c r="J33" s="20">
        <v>0</v>
      </c>
      <c r="K33" s="9">
        <v>0</v>
      </c>
      <c r="L33" s="20">
        <v>0</v>
      </c>
      <c r="M33" s="9">
        <v>0</v>
      </c>
      <c r="N33" s="20">
        <v>0</v>
      </c>
      <c r="O33" s="9">
        <v>0</v>
      </c>
      <c r="P33" s="20">
        <v>0</v>
      </c>
      <c r="Q33" s="9">
        <v>0</v>
      </c>
    </row>
    <row r="34" spans="4:17" x14ac:dyDescent="0.25">
      <c r="D34" s="7" t="s">
        <v>437</v>
      </c>
      <c r="E34" s="20">
        <v>8</v>
      </c>
      <c r="F34" s="20">
        <v>7</v>
      </c>
      <c r="G34" s="9">
        <v>0.875</v>
      </c>
      <c r="H34" s="20">
        <v>7</v>
      </c>
      <c r="I34" s="9">
        <v>1</v>
      </c>
      <c r="J34" s="20">
        <v>0</v>
      </c>
      <c r="K34" s="9">
        <v>0</v>
      </c>
      <c r="L34" s="20">
        <v>0</v>
      </c>
      <c r="M34" s="9">
        <v>0</v>
      </c>
      <c r="N34" s="20">
        <v>0</v>
      </c>
      <c r="O34" s="9">
        <v>0</v>
      </c>
      <c r="P34" s="20">
        <v>0</v>
      </c>
      <c r="Q34" s="9">
        <v>0</v>
      </c>
    </row>
    <row r="35" spans="4:17" x14ac:dyDescent="0.25">
      <c r="D35" s="8" t="s">
        <v>438</v>
      </c>
      <c r="E35" s="20">
        <v>7</v>
      </c>
      <c r="F35" s="20">
        <v>7</v>
      </c>
      <c r="G35" s="9">
        <v>1</v>
      </c>
      <c r="H35" s="20">
        <v>7</v>
      </c>
      <c r="I35" s="9">
        <v>1</v>
      </c>
      <c r="J35" s="20">
        <v>0</v>
      </c>
      <c r="K35" s="9">
        <v>0</v>
      </c>
      <c r="L35" s="20">
        <v>0</v>
      </c>
      <c r="M35" s="9">
        <v>0</v>
      </c>
      <c r="N35" s="20">
        <v>0</v>
      </c>
      <c r="O35" s="9">
        <v>0</v>
      </c>
      <c r="P35" s="20">
        <v>0</v>
      </c>
      <c r="Q35" s="9">
        <v>0</v>
      </c>
    </row>
    <row r="36" spans="4:17" x14ac:dyDescent="0.25">
      <c r="D36" s="8" t="s">
        <v>520</v>
      </c>
      <c r="E36" s="20">
        <v>0</v>
      </c>
      <c r="F36" s="20">
        <v>0</v>
      </c>
      <c r="G36" s="9">
        <v>0</v>
      </c>
      <c r="H36" s="20">
        <v>0</v>
      </c>
      <c r="I36" s="9">
        <v>0</v>
      </c>
      <c r="J36" s="20">
        <v>0</v>
      </c>
      <c r="K36" s="9">
        <v>0</v>
      </c>
      <c r="L36" s="20">
        <v>0</v>
      </c>
      <c r="M36" s="9">
        <v>0</v>
      </c>
      <c r="N36" s="20">
        <v>0</v>
      </c>
      <c r="O36" s="9">
        <v>0</v>
      </c>
      <c r="P36" s="20">
        <v>0</v>
      </c>
      <c r="Q36" s="9">
        <v>0</v>
      </c>
    </row>
    <row r="37" spans="4:17" x14ac:dyDescent="0.25">
      <c r="D37" s="8" t="s">
        <v>525</v>
      </c>
      <c r="E37" s="20">
        <v>1</v>
      </c>
      <c r="F37" s="20">
        <v>0</v>
      </c>
      <c r="G37" s="9">
        <v>0</v>
      </c>
      <c r="H37" s="20">
        <v>0</v>
      </c>
      <c r="I37" s="9">
        <v>0</v>
      </c>
      <c r="J37" s="20">
        <v>0</v>
      </c>
      <c r="K37" s="9">
        <v>0</v>
      </c>
      <c r="L37" s="20">
        <v>0</v>
      </c>
      <c r="M37" s="9">
        <v>0</v>
      </c>
      <c r="N37" s="20">
        <v>0</v>
      </c>
      <c r="O37" s="9">
        <v>0</v>
      </c>
      <c r="P37" s="20">
        <v>0</v>
      </c>
      <c r="Q37" s="9">
        <v>0</v>
      </c>
    </row>
    <row r="38" spans="4:17" x14ac:dyDescent="0.25">
      <c r="D38" s="8" t="s">
        <v>526</v>
      </c>
      <c r="E38" s="20">
        <v>0</v>
      </c>
      <c r="F38" s="20">
        <v>0</v>
      </c>
      <c r="G38" s="9">
        <v>0</v>
      </c>
      <c r="H38" s="20">
        <v>0</v>
      </c>
      <c r="I38" s="9">
        <v>0</v>
      </c>
      <c r="J38" s="20">
        <v>0</v>
      </c>
      <c r="K38" s="9">
        <v>0</v>
      </c>
      <c r="L38" s="20">
        <v>0</v>
      </c>
      <c r="M38" s="9">
        <v>0</v>
      </c>
      <c r="N38" s="20">
        <v>0</v>
      </c>
      <c r="O38" s="9">
        <v>0</v>
      </c>
      <c r="P38" s="20">
        <v>0</v>
      </c>
      <c r="Q38" s="9">
        <v>0</v>
      </c>
    </row>
    <row r="39" spans="4:17" x14ac:dyDescent="0.25">
      <c r="D39" s="8" t="s">
        <v>530</v>
      </c>
      <c r="E39" s="20">
        <v>0</v>
      </c>
      <c r="F39" s="20">
        <v>0</v>
      </c>
      <c r="G39" s="9">
        <v>0</v>
      </c>
      <c r="H39" s="20">
        <v>0</v>
      </c>
      <c r="I39" s="9">
        <v>0</v>
      </c>
      <c r="J39" s="20">
        <v>0</v>
      </c>
      <c r="K39" s="9">
        <v>0</v>
      </c>
      <c r="L39" s="20">
        <v>0</v>
      </c>
      <c r="M39" s="9">
        <v>0</v>
      </c>
      <c r="N39" s="20">
        <v>0</v>
      </c>
      <c r="O39" s="9">
        <v>0</v>
      </c>
      <c r="P39" s="20">
        <v>0</v>
      </c>
      <c r="Q39" s="9">
        <v>0</v>
      </c>
    </row>
    <row r="40" spans="4:17" x14ac:dyDescent="0.25">
      <c r="D40" s="8" t="s">
        <v>532</v>
      </c>
      <c r="E40" s="20">
        <v>0</v>
      </c>
      <c r="F40" s="20">
        <v>0</v>
      </c>
      <c r="G40" s="9">
        <v>0</v>
      </c>
      <c r="H40" s="20">
        <v>0</v>
      </c>
      <c r="I40" s="9">
        <v>0</v>
      </c>
      <c r="J40" s="20">
        <v>0</v>
      </c>
      <c r="K40" s="9">
        <v>0</v>
      </c>
      <c r="L40" s="20">
        <v>0</v>
      </c>
      <c r="M40" s="9">
        <v>0</v>
      </c>
      <c r="N40" s="20">
        <v>0</v>
      </c>
      <c r="O40" s="9">
        <v>0</v>
      </c>
      <c r="P40" s="20">
        <v>0</v>
      </c>
      <c r="Q40" s="9">
        <v>0</v>
      </c>
    </row>
    <row r="41" spans="4:17" x14ac:dyDescent="0.25">
      <c r="D41" s="8" t="s">
        <v>534</v>
      </c>
      <c r="E41" s="20">
        <v>0</v>
      </c>
      <c r="F41" s="20">
        <v>0</v>
      </c>
      <c r="G41" s="9">
        <v>0</v>
      </c>
      <c r="H41" s="20">
        <v>0</v>
      </c>
      <c r="I41" s="9">
        <v>0</v>
      </c>
      <c r="J41" s="20">
        <v>0</v>
      </c>
      <c r="K41" s="9">
        <v>0</v>
      </c>
      <c r="L41" s="20">
        <v>0</v>
      </c>
      <c r="M41" s="9">
        <v>0</v>
      </c>
      <c r="N41" s="20">
        <v>0</v>
      </c>
      <c r="O41" s="9">
        <v>0</v>
      </c>
      <c r="P41" s="20">
        <v>0</v>
      </c>
      <c r="Q41" s="9">
        <v>0</v>
      </c>
    </row>
    <row r="42" spans="4:17" x14ac:dyDescent="0.25">
      <c r="D42" s="7" t="s">
        <v>442</v>
      </c>
      <c r="E42" s="20">
        <v>1</v>
      </c>
      <c r="F42" s="20">
        <v>1</v>
      </c>
      <c r="G42" s="9">
        <v>1</v>
      </c>
      <c r="H42" s="20">
        <v>1</v>
      </c>
      <c r="I42" s="9">
        <v>1</v>
      </c>
      <c r="J42" s="20">
        <v>0</v>
      </c>
      <c r="K42" s="9">
        <v>0</v>
      </c>
      <c r="L42" s="20">
        <v>0</v>
      </c>
      <c r="M42" s="9">
        <v>0</v>
      </c>
      <c r="N42" s="20">
        <v>0</v>
      </c>
      <c r="O42" s="9">
        <v>0</v>
      </c>
      <c r="P42" s="20">
        <v>0</v>
      </c>
      <c r="Q42" s="9">
        <v>0</v>
      </c>
    </row>
    <row r="43" spans="4:17" x14ac:dyDescent="0.25">
      <c r="D43" s="8" t="s">
        <v>519</v>
      </c>
      <c r="E43" s="20">
        <v>0</v>
      </c>
      <c r="F43" s="20">
        <v>0</v>
      </c>
      <c r="G43" s="9">
        <v>0</v>
      </c>
      <c r="H43" s="20">
        <v>0</v>
      </c>
      <c r="I43" s="9">
        <v>0</v>
      </c>
      <c r="J43" s="20">
        <v>0</v>
      </c>
      <c r="K43" s="9">
        <v>0</v>
      </c>
      <c r="L43" s="20">
        <v>0</v>
      </c>
      <c r="M43" s="9">
        <v>0</v>
      </c>
      <c r="N43" s="20">
        <v>0</v>
      </c>
      <c r="O43" s="9">
        <v>0</v>
      </c>
      <c r="P43" s="20">
        <v>0</v>
      </c>
      <c r="Q43" s="9">
        <v>0</v>
      </c>
    </row>
    <row r="44" spans="4:17" x14ac:dyDescent="0.25">
      <c r="D44" s="8" t="s">
        <v>521</v>
      </c>
      <c r="E44" s="20">
        <v>0</v>
      </c>
      <c r="F44" s="20">
        <v>0</v>
      </c>
      <c r="G44" s="9">
        <v>0</v>
      </c>
      <c r="H44" s="20">
        <v>0</v>
      </c>
      <c r="I44" s="9">
        <v>0</v>
      </c>
      <c r="J44" s="20">
        <v>0</v>
      </c>
      <c r="K44" s="9">
        <v>0</v>
      </c>
      <c r="L44" s="20">
        <v>0</v>
      </c>
      <c r="M44" s="9">
        <v>0</v>
      </c>
      <c r="N44" s="20">
        <v>0</v>
      </c>
      <c r="O44" s="9">
        <v>0</v>
      </c>
      <c r="P44" s="20">
        <v>0</v>
      </c>
      <c r="Q44" s="9">
        <v>0</v>
      </c>
    </row>
    <row r="45" spans="4:17" x14ac:dyDescent="0.25">
      <c r="D45" s="8" t="s">
        <v>522</v>
      </c>
      <c r="E45" s="20">
        <v>0</v>
      </c>
      <c r="F45" s="20">
        <v>0</v>
      </c>
      <c r="G45" s="9">
        <v>0</v>
      </c>
      <c r="H45" s="20">
        <v>0</v>
      </c>
      <c r="I45" s="9">
        <v>0</v>
      </c>
      <c r="J45" s="20">
        <v>0</v>
      </c>
      <c r="K45" s="9">
        <v>0</v>
      </c>
      <c r="L45" s="20">
        <v>0</v>
      </c>
      <c r="M45" s="9">
        <v>0</v>
      </c>
      <c r="N45" s="20">
        <v>0</v>
      </c>
      <c r="O45" s="9">
        <v>0</v>
      </c>
      <c r="P45" s="20">
        <v>0</v>
      </c>
      <c r="Q45" s="9">
        <v>0</v>
      </c>
    </row>
    <row r="46" spans="4:17" x14ac:dyDescent="0.25">
      <c r="D46" s="8" t="s">
        <v>523</v>
      </c>
      <c r="E46" s="20">
        <v>0</v>
      </c>
      <c r="F46" s="20">
        <v>0</v>
      </c>
      <c r="G46" s="9">
        <v>0</v>
      </c>
      <c r="H46" s="20">
        <v>0</v>
      </c>
      <c r="I46" s="9">
        <v>0</v>
      </c>
      <c r="J46" s="20">
        <v>0</v>
      </c>
      <c r="K46" s="9">
        <v>0</v>
      </c>
      <c r="L46" s="20">
        <v>0</v>
      </c>
      <c r="M46" s="9">
        <v>0</v>
      </c>
      <c r="N46" s="20">
        <v>0</v>
      </c>
      <c r="O46" s="9">
        <v>0</v>
      </c>
      <c r="P46" s="20">
        <v>0</v>
      </c>
      <c r="Q46" s="9">
        <v>0</v>
      </c>
    </row>
    <row r="47" spans="4:17" x14ac:dyDescent="0.25">
      <c r="D47" s="8" t="s">
        <v>527</v>
      </c>
      <c r="E47" s="20">
        <v>0</v>
      </c>
      <c r="F47" s="20">
        <v>0</v>
      </c>
      <c r="G47" s="9">
        <v>0</v>
      </c>
      <c r="H47" s="20">
        <v>0</v>
      </c>
      <c r="I47" s="9">
        <v>0</v>
      </c>
      <c r="J47" s="20">
        <v>0</v>
      </c>
      <c r="K47" s="9">
        <v>0</v>
      </c>
      <c r="L47" s="20">
        <v>0</v>
      </c>
      <c r="M47" s="9">
        <v>0</v>
      </c>
      <c r="N47" s="20">
        <v>0</v>
      </c>
      <c r="O47" s="9">
        <v>0</v>
      </c>
      <c r="P47" s="20">
        <v>0</v>
      </c>
      <c r="Q47" s="9">
        <v>0</v>
      </c>
    </row>
    <row r="48" spans="4:17" x14ac:dyDescent="0.25">
      <c r="D48" s="8" t="s">
        <v>528</v>
      </c>
      <c r="E48" s="20">
        <v>1</v>
      </c>
      <c r="F48" s="20">
        <v>1</v>
      </c>
      <c r="G48" s="9">
        <v>1</v>
      </c>
      <c r="H48" s="20">
        <v>1</v>
      </c>
      <c r="I48" s="9">
        <v>1</v>
      </c>
      <c r="J48" s="20">
        <v>0</v>
      </c>
      <c r="K48" s="9">
        <v>0</v>
      </c>
      <c r="L48" s="20">
        <v>0</v>
      </c>
      <c r="M48" s="9">
        <v>0</v>
      </c>
      <c r="N48" s="20">
        <v>0</v>
      </c>
      <c r="O48" s="9">
        <v>0</v>
      </c>
      <c r="P48" s="20">
        <v>0</v>
      </c>
      <c r="Q48" s="9">
        <v>0</v>
      </c>
    </row>
    <row r="49" spans="4:17" x14ac:dyDescent="0.25">
      <c r="D49" s="8" t="s">
        <v>443</v>
      </c>
      <c r="E49" s="20">
        <v>0</v>
      </c>
      <c r="F49" s="20">
        <v>0</v>
      </c>
      <c r="G49" s="9">
        <v>0</v>
      </c>
      <c r="H49" s="20">
        <v>0</v>
      </c>
      <c r="I49" s="9">
        <v>0</v>
      </c>
      <c r="J49" s="20">
        <v>0</v>
      </c>
      <c r="K49" s="9">
        <v>0</v>
      </c>
      <c r="L49" s="20">
        <v>0</v>
      </c>
      <c r="M49" s="9">
        <v>0</v>
      </c>
      <c r="N49" s="20">
        <v>0</v>
      </c>
      <c r="O49" s="9">
        <v>0</v>
      </c>
      <c r="P49" s="20">
        <v>0</v>
      </c>
      <c r="Q49" s="9">
        <v>0</v>
      </c>
    </row>
    <row r="50" spans="4:17" x14ac:dyDescent="0.25">
      <c r="D50" s="8" t="s">
        <v>533</v>
      </c>
      <c r="E50" s="20">
        <v>0</v>
      </c>
      <c r="F50" s="20">
        <v>0</v>
      </c>
      <c r="G50" s="9">
        <v>0</v>
      </c>
      <c r="H50" s="20">
        <v>0</v>
      </c>
      <c r="I50" s="9">
        <v>0</v>
      </c>
      <c r="J50" s="20">
        <v>0</v>
      </c>
      <c r="K50" s="9">
        <v>0</v>
      </c>
      <c r="L50" s="20">
        <v>0</v>
      </c>
      <c r="M50" s="9">
        <v>0</v>
      </c>
      <c r="N50" s="20">
        <v>0</v>
      </c>
      <c r="O50" s="9">
        <v>0</v>
      </c>
      <c r="P50" s="20">
        <v>0</v>
      </c>
      <c r="Q50" s="9">
        <v>0</v>
      </c>
    </row>
    <row r="51" spans="4:17" x14ac:dyDescent="0.25">
      <c r="D51" s="8" t="s">
        <v>536</v>
      </c>
      <c r="E51" s="20">
        <v>0</v>
      </c>
      <c r="F51" s="20">
        <v>0</v>
      </c>
      <c r="G51" s="9">
        <v>0</v>
      </c>
      <c r="H51" s="20">
        <v>0</v>
      </c>
      <c r="I51" s="9">
        <v>0</v>
      </c>
      <c r="J51" s="20">
        <v>0</v>
      </c>
      <c r="K51" s="9">
        <v>0</v>
      </c>
      <c r="L51" s="20">
        <v>0</v>
      </c>
      <c r="M51" s="9">
        <v>0</v>
      </c>
      <c r="N51" s="20">
        <v>0</v>
      </c>
      <c r="O51" s="9">
        <v>0</v>
      </c>
      <c r="P51" s="20">
        <v>0</v>
      </c>
      <c r="Q51" s="9">
        <v>0</v>
      </c>
    </row>
    <row r="52" spans="4:17" x14ac:dyDescent="0.25">
      <c r="D52" s="7" t="s">
        <v>435</v>
      </c>
      <c r="E52" s="20">
        <v>1</v>
      </c>
      <c r="F52" s="20">
        <v>1</v>
      </c>
      <c r="G52" s="9">
        <v>1</v>
      </c>
      <c r="H52" s="20">
        <v>1</v>
      </c>
      <c r="I52" s="9">
        <v>1</v>
      </c>
      <c r="J52" s="20">
        <v>0</v>
      </c>
      <c r="K52" s="9">
        <v>0</v>
      </c>
      <c r="L52" s="20">
        <v>0</v>
      </c>
      <c r="M52" s="9">
        <v>0</v>
      </c>
      <c r="N52" s="20">
        <v>0</v>
      </c>
      <c r="O52" s="9">
        <v>0</v>
      </c>
      <c r="P52" s="20">
        <v>0</v>
      </c>
      <c r="Q52" s="9">
        <v>0</v>
      </c>
    </row>
    <row r="53" spans="4:17" x14ac:dyDescent="0.25">
      <c r="D53" s="8" t="s">
        <v>436</v>
      </c>
      <c r="E53" s="20">
        <v>0</v>
      </c>
      <c r="F53" s="20">
        <v>0</v>
      </c>
      <c r="G53" s="9">
        <v>0</v>
      </c>
      <c r="H53" s="20">
        <v>0</v>
      </c>
      <c r="I53" s="9">
        <v>0</v>
      </c>
      <c r="J53" s="20">
        <v>0</v>
      </c>
      <c r="K53" s="9">
        <v>0</v>
      </c>
      <c r="L53" s="20">
        <v>0</v>
      </c>
      <c r="M53" s="9">
        <v>0</v>
      </c>
      <c r="N53" s="20">
        <v>0</v>
      </c>
      <c r="O53" s="9">
        <v>0</v>
      </c>
      <c r="P53" s="20">
        <v>0</v>
      </c>
      <c r="Q53" s="9">
        <v>0</v>
      </c>
    </row>
    <row r="54" spans="4:17" x14ac:dyDescent="0.25">
      <c r="D54" s="8" t="s">
        <v>513</v>
      </c>
      <c r="E54" s="20">
        <v>1</v>
      </c>
      <c r="F54" s="20">
        <v>1</v>
      </c>
      <c r="G54" s="9">
        <v>1</v>
      </c>
      <c r="H54" s="20">
        <v>1</v>
      </c>
      <c r="I54" s="9">
        <v>1</v>
      </c>
      <c r="J54" s="20">
        <v>0</v>
      </c>
      <c r="K54" s="9">
        <v>0</v>
      </c>
      <c r="L54" s="20">
        <v>0</v>
      </c>
      <c r="M54" s="9">
        <v>0</v>
      </c>
      <c r="N54" s="20">
        <v>0</v>
      </c>
      <c r="O54" s="9">
        <v>0</v>
      </c>
      <c r="P54" s="20">
        <v>0</v>
      </c>
      <c r="Q54" s="9">
        <v>0</v>
      </c>
    </row>
    <row r="55" spans="4:17" x14ac:dyDescent="0.25">
      <c r="D55" s="8" t="s">
        <v>531</v>
      </c>
      <c r="E55" s="20">
        <v>0</v>
      </c>
      <c r="F55" s="20">
        <v>0</v>
      </c>
      <c r="G55" s="9">
        <v>0</v>
      </c>
      <c r="H55" s="20">
        <v>0</v>
      </c>
      <c r="I55" s="9">
        <v>0</v>
      </c>
      <c r="J55" s="20">
        <v>0</v>
      </c>
      <c r="K55" s="9">
        <v>0</v>
      </c>
      <c r="L55" s="20">
        <v>0</v>
      </c>
      <c r="M55" s="9">
        <v>0</v>
      </c>
      <c r="N55" s="20">
        <v>0</v>
      </c>
      <c r="O55" s="9">
        <v>0</v>
      </c>
      <c r="P55" s="20">
        <v>0</v>
      </c>
      <c r="Q55" s="9">
        <v>0</v>
      </c>
    </row>
    <row r="56" spans="4:17" x14ac:dyDescent="0.25">
      <c r="D56" s="8" t="s">
        <v>537</v>
      </c>
      <c r="E56" s="20">
        <v>0</v>
      </c>
      <c r="F56" s="20">
        <v>0</v>
      </c>
      <c r="G56" s="9">
        <v>0</v>
      </c>
      <c r="H56" s="20">
        <v>0</v>
      </c>
      <c r="I56" s="9">
        <v>0</v>
      </c>
      <c r="J56" s="20">
        <v>0</v>
      </c>
      <c r="K56" s="9">
        <v>0</v>
      </c>
      <c r="L56" s="20">
        <v>0</v>
      </c>
      <c r="M56" s="9">
        <v>0</v>
      </c>
      <c r="N56" s="20">
        <v>0</v>
      </c>
      <c r="O56" s="9">
        <v>0</v>
      </c>
      <c r="P56" s="20">
        <v>0</v>
      </c>
      <c r="Q56" s="9">
        <v>0</v>
      </c>
    </row>
    <row r="57" spans="4:17" x14ac:dyDescent="0.25">
      <c r="D57" s="7" t="s">
        <v>439</v>
      </c>
      <c r="E57" s="20">
        <v>7</v>
      </c>
      <c r="F57" s="20">
        <v>7</v>
      </c>
      <c r="G57" s="9">
        <v>1</v>
      </c>
      <c r="H57" s="20">
        <v>7</v>
      </c>
      <c r="I57" s="9">
        <v>1</v>
      </c>
      <c r="J57" s="20">
        <v>0</v>
      </c>
      <c r="K57" s="9">
        <v>0</v>
      </c>
      <c r="L57" s="20">
        <v>0</v>
      </c>
      <c r="M57" s="9">
        <v>0</v>
      </c>
      <c r="N57" s="20">
        <v>0</v>
      </c>
      <c r="O57" s="9">
        <v>0</v>
      </c>
      <c r="P57" s="20">
        <v>0</v>
      </c>
      <c r="Q57" s="9">
        <v>0</v>
      </c>
    </row>
    <row r="58" spans="4:17" x14ac:dyDescent="0.25">
      <c r="D58" s="8" t="s">
        <v>514</v>
      </c>
      <c r="E58" s="20">
        <v>6</v>
      </c>
      <c r="F58" s="20">
        <v>6</v>
      </c>
      <c r="G58" s="9">
        <v>1</v>
      </c>
      <c r="H58" s="20">
        <v>6</v>
      </c>
      <c r="I58" s="9">
        <v>1</v>
      </c>
      <c r="J58" s="20">
        <v>0</v>
      </c>
      <c r="K58" s="9">
        <v>0</v>
      </c>
      <c r="L58" s="20">
        <v>0</v>
      </c>
      <c r="M58" s="9">
        <v>0</v>
      </c>
      <c r="N58" s="20">
        <v>0</v>
      </c>
      <c r="O58" s="9">
        <v>0</v>
      </c>
      <c r="P58" s="20">
        <v>0</v>
      </c>
      <c r="Q58" s="9">
        <v>0</v>
      </c>
    </row>
    <row r="59" spans="4:17" x14ac:dyDescent="0.25">
      <c r="D59" s="8" t="s">
        <v>518</v>
      </c>
      <c r="E59" s="20">
        <v>0</v>
      </c>
      <c r="F59" s="20">
        <v>0</v>
      </c>
      <c r="G59" s="9">
        <v>0</v>
      </c>
      <c r="H59" s="20">
        <v>0</v>
      </c>
      <c r="I59" s="9">
        <v>0</v>
      </c>
      <c r="J59" s="20">
        <v>0</v>
      </c>
      <c r="K59" s="9">
        <v>0</v>
      </c>
      <c r="L59" s="20">
        <v>0</v>
      </c>
      <c r="M59" s="9">
        <v>0</v>
      </c>
      <c r="N59" s="20">
        <v>0</v>
      </c>
      <c r="O59" s="9">
        <v>0</v>
      </c>
      <c r="P59" s="20">
        <v>0</v>
      </c>
      <c r="Q59" s="9">
        <v>0</v>
      </c>
    </row>
    <row r="60" spans="4:17" x14ac:dyDescent="0.25">
      <c r="D60" s="8" t="s">
        <v>441</v>
      </c>
      <c r="E60" s="20">
        <v>1</v>
      </c>
      <c r="F60" s="20">
        <v>1</v>
      </c>
      <c r="G60" s="9">
        <v>1</v>
      </c>
      <c r="H60" s="20">
        <v>1</v>
      </c>
      <c r="I60" s="9">
        <v>1</v>
      </c>
      <c r="J60" s="20">
        <v>0</v>
      </c>
      <c r="K60" s="9">
        <v>0</v>
      </c>
      <c r="L60" s="20">
        <v>0</v>
      </c>
      <c r="M60" s="9">
        <v>0</v>
      </c>
      <c r="N60" s="20">
        <v>0</v>
      </c>
      <c r="O60" s="9">
        <v>0</v>
      </c>
      <c r="P60" s="20">
        <v>0</v>
      </c>
      <c r="Q60" s="9">
        <v>0</v>
      </c>
    </row>
    <row r="61" spans="4:17" x14ac:dyDescent="0.25">
      <c r="D61" s="8" t="s">
        <v>446</v>
      </c>
      <c r="E61" s="20">
        <v>0</v>
      </c>
      <c r="F61" s="20">
        <v>0</v>
      </c>
      <c r="G61" s="9">
        <v>0</v>
      </c>
      <c r="H61" s="20">
        <v>0</v>
      </c>
      <c r="I61" s="9">
        <v>0</v>
      </c>
      <c r="J61" s="20">
        <v>0</v>
      </c>
      <c r="K61" s="9">
        <v>0</v>
      </c>
      <c r="L61" s="20">
        <v>0</v>
      </c>
      <c r="M61" s="9">
        <v>0</v>
      </c>
      <c r="N61" s="20">
        <v>0</v>
      </c>
      <c r="O61" s="9">
        <v>0</v>
      </c>
      <c r="P61" s="20">
        <v>0</v>
      </c>
      <c r="Q61" s="9">
        <v>0</v>
      </c>
    </row>
    <row r="62" spans="4:17" x14ac:dyDescent="0.25">
      <c r="D62" s="8" t="s">
        <v>535</v>
      </c>
      <c r="E62" s="20">
        <v>0</v>
      </c>
      <c r="F62" s="20">
        <v>0</v>
      </c>
      <c r="G62" s="9">
        <v>0</v>
      </c>
      <c r="H62" s="20">
        <v>0</v>
      </c>
      <c r="I62" s="9">
        <v>0</v>
      </c>
      <c r="J62" s="20">
        <v>0</v>
      </c>
      <c r="K62" s="9">
        <v>0</v>
      </c>
      <c r="L62" s="20">
        <v>0</v>
      </c>
      <c r="M62" s="9">
        <v>0</v>
      </c>
      <c r="N62" s="20">
        <v>0</v>
      </c>
      <c r="O62" s="9">
        <v>0</v>
      </c>
      <c r="P62" s="20">
        <v>0</v>
      </c>
      <c r="Q62" s="9">
        <v>0</v>
      </c>
    </row>
    <row r="63" spans="4:17" x14ac:dyDescent="0.25">
      <c r="D63" s="8" t="s">
        <v>440</v>
      </c>
      <c r="E63" s="20">
        <v>0</v>
      </c>
      <c r="F63" s="20">
        <v>0</v>
      </c>
      <c r="G63" s="9">
        <v>0</v>
      </c>
      <c r="H63" s="20">
        <v>0</v>
      </c>
      <c r="I63" s="9">
        <v>0</v>
      </c>
      <c r="J63" s="20">
        <v>0</v>
      </c>
      <c r="K63" s="9">
        <v>0</v>
      </c>
      <c r="L63" s="20">
        <v>0</v>
      </c>
      <c r="M63" s="9">
        <v>0</v>
      </c>
      <c r="N63" s="20">
        <v>0</v>
      </c>
      <c r="O63" s="9">
        <v>0</v>
      </c>
      <c r="P63" s="20">
        <v>0</v>
      </c>
      <c r="Q63" s="9">
        <v>0</v>
      </c>
    </row>
    <row r="64" spans="4:17" x14ac:dyDescent="0.25">
      <c r="D64" s="6" t="s">
        <v>449</v>
      </c>
      <c r="E64" s="20">
        <v>27</v>
      </c>
      <c r="F64" s="20">
        <v>26</v>
      </c>
      <c r="G64" s="9">
        <v>0.96296296296296291</v>
      </c>
      <c r="H64" s="20">
        <v>21</v>
      </c>
      <c r="I64" s="9">
        <v>0.80769230769230771</v>
      </c>
      <c r="J64" s="20">
        <v>0</v>
      </c>
      <c r="K64" s="9">
        <v>0</v>
      </c>
      <c r="L64" s="20">
        <v>0</v>
      </c>
      <c r="M64" s="9">
        <v>0</v>
      </c>
      <c r="N64" s="20">
        <v>1</v>
      </c>
      <c r="O64" s="9">
        <v>3.8461538461538464E-2</v>
      </c>
      <c r="P64" s="20">
        <v>0</v>
      </c>
      <c r="Q64" s="9">
        <v>0</v>
      </c>
    </row>
    <row r="65" spans="4:17" x14ac:dyDescent="0.25">
      <c r="D65" s="7" t="s">
        <v>541</v>
      </c>
      <c r="E65" s="20">
        <v>1</v>
      </c>
      <c r="F65" s="20">
        <v>1</v>
      </c>
      <c r="G65" s="9">
        <v>1</v>
      </c>
      <c r="H65" s="20">
        <v>1</v>
      </c>
      <c r="I65" s="9">
        <v>1</v>
      </c>
      <c r="J65" s="20">
        <v>0</v>
      </c>
      <c r="K65" s="9">
        <v>0</v>
      </c>
      <c r="L65" s="20">
        <v>0</v>
      </c>
      <c r="M65" s="9">
        <v>0</v>
      </c>
      <c r="N65" s="20">
        <v>0</v>
      </c>
      <c r="O65" s="9">
        <v>0</v>
      </c>
      <c r="P65" s="20">
        <v>0</v>
      </c>
      <c r="Q65" s="9">
        <v>0</v>
      </c>
    </row>
    <row r="66" spans="4:17" x14ac:dyDescent="0.25">
      <c r="D66" s="8" t="s">
        <v>542</v>
      </c>
      <c r="E66" s="20">
        <v>0</v>
      </c>
      <c r="F66" s="20">
        <v>0</v>
      </c>
      <c r="G66" s="9">
        <v>0</v>
      </c>
      <c r="H66" s="20">
        <v>0</v>
      </c>
      <c r="I66" s="9">
        <v>0</v>
      </c>
      <c r="J66" s="20">
        <v>0</v>
      </c>
      <c r="K66" s="9">
        <v>0</v>
      </c>
      <c r="L66" s="20">
        <v>0</v>
      </c>
      <c r="M66" s="9">
        <v>0</v>
      </c>
      <c r="N66" s="20">
        <v>0</v>
      </c>
      <c r="O66" s="9">
        <v>0</v>
      </c>
      <c r="P66" s="20">
        <v>0</v>
      </c>
      <c r="Q66" s="9">
        <v>0</v>
      </c>
    </row>
    <row r="67" spans="4:17" x14ac:dyDescent="0.25">
      <c r="D67" s="8" t="s">
        <v>543</v>
      </c>
      <c r="E67" s="20">
        <v>1</v>
      </c>
      <c r="F67" s="20">
        <v>1</v>
      </c>
      <c r="G67" s="9">
        <v>1</v>
      </c>
      <c r="H67" s="20">
        <v>1</v>
      </c>
      <c r="I67" s="9">
        <v>1</v>
      </c>
      <c r="J67" s="20">
        <v>0</v>
      </c>
      <c r="K67" s="9">
        <v>0</v>
      </c>
      <c r="L67" s="20">
        <v>0</v>
      </c>
      <c r="M67" s="9">
        <v>0</v>
      </c>
      <c r="N67" s="20">
        <v>0</v>
      </c>
      <c r="O67" s="9">
        <v>0</v>
      </c>
      <c r="P67" s="20">
        <v>0</v>
      </c>
      <c r="Q67" s="9">
        <v>0</v>
      </c>
    </row>
    <row r="68" spans="4:17" x14ac:dyDescent="0.25">
      <c r="D68" s="8" t="s">
        <v>546</v>
      </c>
      <c r="E68" s="20">
        <v>0</v>
      </c>
      <c r="F68" s="20">
        <v>0</v>
      </c>
      <c r="G68" s="9">
        <v>0</v>
      </c>
      <c r="H68" s="20">
        <v>0</v>
      </c>
      <c r="I68" s="9">
        <v>0</v>
      </c>
      <c r="J68" s="20">
        <v>0</v>
      </c>
      <c r="K68" s="9">
        <v>0</v>
      </c>
      <c r="L68" s="20">
        <v>0</v>
      </c>
      <c r="M68" s="9">
        <v>0</v>
      </c>
      <c r="N68" s="20">
        <v>0</v>
      </c>
      <c r="O68" s="9">
        <v>0</v>
      </c>
      <c r="P68" s="20">
        <v>0</v>
      </c>
      <c r="Q68" s="9">
        <v>0</v>
      </c>
    </row>
    <row r="69" spans="4:17" x14ac:dyDescent="0.25">
      <c r="D69" s="8" t="s">
        <v>566</v>
      </c>
      <c r="E69" s="20">
        <v>0</v>
      </c>
      <c r="F69" s="20">
        <v>0</v>
      </c>
      <c r="G69" s="9">
        <v>0</v>
      </c>
      <c r="H69" s="20">
        <v>0</v>
      </c>
      <c r="I69" s="9">
        <v>0</v>
      </c>
      <c r="J69" s="20">
        <v>0</v>
      </c>
      <c r="K69" s="9">
        <v>0</v>
      </c>
      <c r="L69" s="20">
        <v>0</v>
      </c>
      <c r="M69" s="9">
        <v>0</v>
      </c>
      <c r="N69" s="20">
        <v>0</v>
      </c>
      <c r="O69" s="9">
        <v>0</v>
      </c>
      <c r="P69" s="20">
        <v>0</v>
      </c>
      <c r="Q69" s="9">
        <v>0</v>
      </c>
    </row>
    <row r="70" spans="4:17" x14ac:dyDescent="0.25">
      <c r="D70" s="7" t="s">
        <v>547</v>
      </c>
      <c r="E70" s="20">
        <v>0</v>
      </c>
      <c r="F70" s="20">
        <v>0</v>
      </c>
      <c r="G70" s="9">
        <v>0</v>
      </c>
      <c r="H70" s="20">
        <v>0</v>
      </c>
      <c r="I70" s="9">
        <v>0</v>
      </c>
      <c r="J70" s="20">
        <v>0</v>
      </c>
      <c r="K70" s="9">
        <v>0</v>
      </c>
      <c r="L70" s="20">
        <v>0</v>
      </c>
      <c r="M70" s="9">
        <v>0</v>
      </c>
      <c r="N70" s="20">
        <v>0</v>
      </c>
      <c r="O70" s="9">
        <v>0</v>
      </c>
      <c r="P70" s="20">
        <v>0</v>
      </c>
      <c r="Q70" s="9">
        <v>0</v>
      </c>
    </row>
    <row r="71" spans="4:17" x14ac:dyDescent="0.25">
      <c r="D71" s="8" t="s">
        <v>548</v>
      </c>
      <c r="E71" s="20">
        <v>0</v>
      </c>
      <c r="F71" s="20">
        <v>0</v>
      </c>
      <c r="G71" s="9">
        <v>0</v>
      </c>
      <c r="H71" s="20">
        <v>0</v>
      </c>
      <c r="I71" s="9">
        <v>0</v>
      </c>
      <c r="J71" s="20">
        <v>0</v>
      </c>
      <c r="K71" s="9">
        <v>0</v>
      </c>
      <c r="L71" s="20">
        <v>0</v>
      </c>
      <c r="M71" s="9">
        <v>0</v>
      </c>
      <c r="N71" s="20">
        <v>0</v>
      </c>
      <c r="O71" s="9">
        <v>0</v>
      </c>
      <c r="P71" s="20">
        <v>0</v>
      </c>
      <c r="Q71" s="9">
        <v>0</v>
      </c>
    </row>
    <row r="72" spans="4:17" x14ac:dyDescent="0.25">
      <c r="D72" s="8" t="s">
        <v>554</v>
      </c>
      <c r="E72" s="20">
        <v>0</v>
      </c>
      <c r="F72" s="20">
        <v>0</v>
      </c>
      <c r="G72" s="9">
        <v>0</v>
      </c>
      <c r="H72" s="20">
        <v>0</v>
      </c>
      <c r="I72" s="9">
        <v>0</v>
      </c>
      <c r="J72" s="20">
        <v>0</v>
      </c>
      <c r="K72" s="9">
        <v>0</v>
      </c>
      <c r="L72" s="20">
        <v>0</v>
      </c>
      <c r="M72" s="9">
        <v>0</v>
      </c>
      <c r="N72" s="20">
        <v>0</v>
      </c>
      <c r="O72" s="9">
        <v>0</v>
      </c>
      <c r="P72" s="20">
        <v>0</v>
      </c>
      <c r="Q72" s="9">
        <v>0</v>
      </c>
    </row>
    <row r="73" spans="4:17" x14ac:dyDescent="0.25">
      <c r="D73" s="8" t="s">
        <v>557</v>
      </c>
      <c r="E73" s="20">
        <v>0</v>
      </c>
      <c r="F73" s="20">
        <v>0</v>
      </c>
      <c r="G73" s="9">
        <v>0</v>
      </c>
      <c r="H73" s="20">
        <v>0</v>
      </c>
      <c r="I73" s="9">
        <v>0</v>
      </c>
      <c r="J73" s="20">
        <v>0</v>
      </c>
      <c r="K73" s="9">
        <v>0</v>
      </c>
      <c r="L73" s="20">
        <v>0</v>
      </c>
      <c r="M73" s="9">
        <v>0</v>
      </c>
      <c r="N73" s="20">
        <v>0</v>
      </c>
      <c r="O73" s="9">
        <v>0</v>
      </c>
      <c r="P73" s="20">
        <v>0</v>
      </c>
      <c r="Q73" s="9">
        <v>0</v>
      </c>
    </row>
    <row r="74" spans="4:17" x14ac:dyDescent="0.25">
      <c r="D74" s="8" t="s">
        <v>564</v>
      </c>
      <c r="E74" s="20">
        <v>0</v>
      </c>
      <c r="F74" s="20">
        <v>0</v>
      </c>
      <c r="G74" s="9">
        <v>0</v>
      </c>
      <c r="H74" s="20">
        <v>0</v>
      </c>
      <c r="I74" s="9">
        <v>0</v>
      </c>
      <c r="J74" s="20">
        <v>0</v>
      </c>
      <c r="K74" s="9">
        <v>0</v>
      </c>
      <c r="L74" s="20">
        <v>0</v>
      </c>
      <c r="M74" s="9">
        <v>0</v>
      </c>
      <c r="N74" s="20">
        <v>0</v>
      </c>
      <c r="O74" s="9">
        <v>0</v>
      </c>
      <c r="P74" s="20">
        <v>0</v>
      </c>
      <c r="Q74" s="9">
        <v>0</v>
      </c>
    </row>
    <row r="75" spans="4:17" x14ac:dyDescent="0.25">
      <c r="D75" s="8" t="s">
        <v>571</v>
      </c>
      <c r="E75" s="20">
        <v>0</v>
      </c>
      <c r="F75" s="20">
        <v>0</v>
      </c>
      <c r="G75" s="9">
        <v>0</v>
      </c>
      <c r="H75" s="20">
        <v>0</v>
      </c>
      <c r="I75" s="9">
        <v>0</v>
      </c>
      <c r="J75" s="20">
        <v>0</v>
      </c>
      <c r="K75" s="9">
        <v>0</v>
      </c>
      <c r="L75" s="20">
        <v>0</v>
      </c>
      <c r="M75" s="9">
        <v>0</v>
      </c>
      <c r="N75" s="20">
        <v>0</v>
      </c>
      <c r="O75" s="9">
        <v>0</v>
      </c>
      <c r="P75" s="20">
        <v>0</v>
      </c>
      <c r="Q75" s="9">
        <v>0</v>
      </c>
    </row>
    <row r="76" spans="4:17" x14ac:dyDescent="0.25">
      <c r="D76" s="8" t="s">
        <v>578</v>
      </c>
      <c r="E76" s="20">
        <v>0</v>
      </c>
      <c r="F76" s="20">
        <v>0</v>
      </c>
      <c r="G76" s="9">
        <v>0</v>
      </c>
      <c r="H76" s="20">
        <v>0</v>
      </c>
      <c r="I76" s="9">
        <v>0</v>
      </c>
      <c r="J76" s="20">
        <v>0</v>
      </c>
      <c r="K76" s="9">
        <v>0</v>
      </c>
      <c r="L76" s="20">
        <v>0</v>
      </c>
      <c r="M76" s="9">
        <v>0</v>
      </c>
      <c r="N76" s="20">
        <v>0</v>
      </c>
      <c r="O76" s="9">
        <v>0</v>
      </c>
      <c r="P76" s="20">
        <v>0</v>
      </c>
      <c r="Q76" s="9">
        <v>0</v>
      </c>
    </row>
    <row r="77" spans="4:17" x14ac:dyDescent="0.25">
      <c r="D77" s="8" t="s">
        <v>579</v>
      </c>
      <c r="E77" s="20">
        <v>0</v>
      </c>
      <c r="F77" s="20">
        <v>0</v>
      </c>
      <c r="G77" s="9">
        <v>0</v>
      </c>
      <c r="H77" s="20">
        <v>0</v>
      </c>
      <c r="I77" s="9">
        <v>0</v>
      </c>
      <c r="J77" s="20">
        <v>0</v>
      </c>
      <c r="K77" s="9">
        <v>0</v>
      </c>
      <c r="L77" s="20">
        <v>0</v>
      </c>
      <c r="M77" s="9">
        <v>0</v>
      </c>
      <c r="N77" s="20">
        <v>0</v>
      </c>
      <c r="O77" s="9">
        <v>0</v>
      </c>
      <c r="P77" s="20">
        <v>0</v>
      </c>
      <c r="Q77" s="9">
        <v>0</v>
      </c>
    </row>
    <row r="78" spans="4:17" x14ac:dyDescent="0.25">
      <c r="D78" s="7" t="s">
        <v>539</v>
      </c>
      <c r="E78" s="20">
        <v>12</v>
      </c>
      <c r="F78" s="20">
        <v>12</v>
      </c>
      <c r="G78" s="9">
        <v>1</v>
      </c>
      <c r="H78" s="20">
        <v>11</v>
      </c>
      <c r="I78" s="9">
        <v>0.91666666666666663</v>
      </c>
      <c r="J78" s="20">
        <v>0</v>
      </c>
      <c r="K78" s="9">
        <v>0</v>
      </c>
      <c r="L78" s="20">
        <v>0</v>
      </c>
      <c r="M78" s="9">
        <v>0</v>
      </c>
      <c r="N78" s="20">
        <v>0</v>
      </c>
      <c r="O78" s="9">
        <v>0</v>
      </c>
      <c r="P78" s="20">
        <v>0</v>
      </c>
      <c r="Q78" s="9">
        <v>0</v>
      </c>
    </row>
    <row r="79" spans="4:17" x14ac:dyDescent="0.25">
      <c r="D79" s="8" t="s">
        <v>540</v>
      </c>
      <c r="E79" s="20">
        <v>0</v>
      </c>
      <c r="F79" s="20">
        <v>0</v>
      </c>
      <c r="G79" s="9">
        <v>0</v>
      </c>
      <c r="H79" s="20">
        <v>0</v>
      </c>
      <c r="I79" s="9">
        <v>0</v>
      </c>
      <c r="J79" s="20">
        <v>0</v>
      </c>
      <c r="K79" s="9">
        <v>0</v>
      </c>
      <c r="L79" s="20">
        <v>0</v>
      </c>
      <c r="M79" s="9">
        <v>0</v>
      </c>
      <c r="N79" s="20">
        <v>0</v>
      </c>
      <c r="O79" s="9">
        <v>0</v>
      </c>
      <c r="P79" s="20">
        <v>0</v>
      </c>
      <c r="Q79" s="9">
        <v>0</v>
      </c>
    </row>
    <row r="80" spans="4:17" x14ac:dyDescent="0.25">
      <c r="D80" s="8" t="s">
        <v>558</v>
      </c>
      <c r="E80" s="20">
        <v>0</v>
      </c>
      <c r="F80" s="20">
        <v>0</v>
      </c>
      <c r="G80" s="9">
        <v>0</v>
      </c>
      <c r="H80" s="20">
        <v>0</v>
      </c>
      <c r="I80" s="9">
        <v>0</v>
      </c>
      <c r="J80" s="20">
        <v>0</v>
      </c>
      <c r="K80" s="9">
        <v>0</v>
      </c>
      <c r="L80" s="20">
        <v>0</v>
      </c>
      <c r="M80" s="9">
        <v>0</v>
      </c>
      <c r="N80" s="20">
        <v>0</v>
      </c>
      <c r="O80" s="9">
        <v>0</v>
      </c>
      <c r="P80" s="20">
        <v>0</v>
      </c>
      <c r="Q80" s="9">
        <v>0</v>
      </c>
    </row>
    <row r="81" spans="4:17" x14ac:dyDescent="0.25">
      <c r="D81" s="8" t="s">
        <v>559</v>
      </c>
      <c r="E81" s="20">
        <v>9</v>
      </c>
      <c r="F81" s="20">
        <v>9</v>
      </c>
      <c r="G81" s="9">
        <v>1</v>
      </c>
      <c r="H81" s="20">
        <v>8</v>
      </c>
      <c r="I81" s="9">
        <v>0.88888888888888884</v>
      </c>
      <c r="J81" s="20">
        <v>0</v>
      </c>
      <c r="K81" s="9">
        <v>0</v>
      </c>
      <c r="L81" s="20">
        <v>0</v>
      </c>
      <c r="M81" s="9">
        <v>0</v>
      </c>
      <c r="N81" s="20">
        <v>0</v>
      </c>
      <c r="O81" s="9">
        <v>0</v>
      </c>
      <c r="P81" s="20">
        <v>0</v>
      </c>
      <c r="Q81" s="9">
        <v>0</v>
      </c>
    </row>
    <row r="82" spans="4:17" x14ac:dyDescent="0.25">
      <c r="D82" s="8" t="s">
        <v>561</v>
      </c>
      <c r="E82" s="20">
        <v>3</v>
      </c>
      <c r="F82" s="20">
        <v>3</v>
      </c>
      <c r="G82" s="9">
        <v>1</v>
      </c>
      <c r="H82" s="20">
        <v>3</v>
      </c>
      <c r="I82" s="9">
        <v>1</v>
      </c>
      <c r="J82" s="20">
        <v>0</v>
      </c>
      <c r="K82" s="9">
        <v>0</v>
      </c>
      <c r="L82" s="20">
        <v>0</v>
      </c>
      <c r="M82" s="9">
        <v>0</v>
      </c>
      <c r="N82" s="20">
        <v>0</v>
      </c>
      <c r="O82" s="9">
        <v>0</v>
      </c>
      <c r="P82" s="20">
        <v>0</v>
      </c>
      <c r="Q82" s="9">
        <v>0</v>
      </c>
    </row>
    <row r="83" spans="4:17" x14ac:dyDescent="0.25">
      <c r="D83" s="8" t="s">
        <v>576</v>
      </c>
      <c r="E83" s="20">
        <v>0</v>
      </c>
      <c r="F83" s="20">
        <v>0</v>
      </c>
      <c r="G83" s="9">
        <v>0</v>
      </c>
      <c r="H83" s="20">
        <v>0</v>
      </c>
      <c r="I83" s="9">
        <v>0</v>
      </c>
      <c r="J83" s="20">
        <v>0</v>
      </c>
      <c r="K83" s="9">
        <v>0</v>
      </c>
      <c r="L83" s="20">
        <v>0</v>
      </c>
      <c r="M83" s="9">
        <v>0</v>
      </c>
      <c r="N83" s="20">
        <v>0</v>
      </c>
      <c r="O83" s="9">
        <v>0</v>
      </c>
      <c r="P83" s="20">
        <v>0</v>
      </c>
      <c r="Q83" s="9">
        <v>0</v>
      </c>
    </row>
    <row r="84" spans="4:17" x14ac:dyDescent="0.25">
      <c r="D84" s="7" t="s">
        <v>544</v>
      </c>
      <c r="E84" s="20">
        <v>2</v>
      </c>
      <c r="F84" s="20">
        <v>2</v>
      </c>
      <c r="G84" s="9">
        <v>1</v>
      </c>
      <c r="H84" s="20">
        <v>1</v>
      </c>
      <c r="I84" s="9">
        <v>0.5</v>
      </c>
      <c r="J84" s="20">
        <v>0</v>
      </c>
      <c r="K84" s="9">
        <v>0</v>
      </c>
      <c r="L84" s="20">
        <v>0</v>
      </c>
      <c r="M84" s="9">
        <v>0</v>
      </c>
      <c r="N84" s="20">
        <v>0</v>
      </c>
      <c r="O84" s="9">
        <v>0</v>
      </c>
      <c r="P84" s="20">
        <v>0</v>
      </c>
      <c r="Q84" s="9">
        <v>0</v>
      </c>
    </row>
    <row r="85" spans="4:17" x14ac:dyDescent="0.25">
      <c r="D85" s="8" t="s">
        <v>545</v>
      </c>
      <c r="E85" s="20">
        <v>0</v>
      </c>
      <c r="F85" s="20">
        <v>0</v>
      </c>
      <c r="G85" s="9">
        <v>0</v>
      </c>
      <c r="H85" s="20">
        <v>0</v>
      </c>
      <c r="I85" s="9">
        <v>0</v>
      </c>
      <c r="J85" s="20">
        <v>0</v>
      </c>
      <c r="K85" s="9">
        <v>0</v>
      </c>
      <c r="L85" s="20">
        <v>0</v>
      </c>
      <c r="M85" s="9">
        <v>0</v>
      </c>
      <c r="N85" s="20">
        <v>0</v>
      </c>
      <c r="O85" s="9">
        <v>0</v>
      </c>
      <c r="P85" s="20">
        <v>0</v>
      </c>
      <c r="Q85" s="9">
        <v>0</v>
      </c>
    </row>
    <row r="86" spans="4:17" x14ac:dyDescent="0.25">
      <c r="D86" s="8" t="s">
        <v>551</v>
      </c>
      <c r="E86" s="20">
        <v>0</v>
      </c>
      <c r="F86" s="20">
        <v>0</v>
      </c>
      <c r="G86" s="9">
        <v>0</v>
      </c>
      <c r="H86" s="20">
        <v>0</v>
      </c>
      <c r="I86" s="9">
        <v>0</v>
      </c>
      <c r="J86" s="20">
        <v>0</v>
      </c>
      <c r="K86" s="9">
        <v>0</v>
      </c>
      <c r="L86" s="20">
        <v>0</v>
      </c>
      <c r="M86" s="9">
        <v>0</v>
      </c>
      <c r="N86" s="20">
        <v>0</v>
      </c>
      <c r="O86" s="9">
        <v>0</v>
      </c>
      <c r="P86" s="20">
        <v>0</v>
      </c>
      <c r="Q86" s="9">
        <v>0</v>
      </c>
    </row>
    <row r="87" spans="4:17" x14ac:dyDescent="0.25">
      <c r="D87" s="8" t="s">
        <v>560</v>
      </c>
      <c r="E87" s="20">
        <v>1</v>
      </c>
      <c r="F87" s="20">
        <v>1</v>
      </c>
      <c r="G87" s="9">
        <v>1</v>
      </c>
      <c r="H87" s="20">
        <v>1</v>
      </c>
      <c r="I87" s="9">
        <v>1</v>
      </c>
      <c r="J87" s="20">
        <v>0</v>
      </c>
      <c r="K87" s="9">
        <v>0</v>
      </c>
      <c r="L87" s="20">
        <v>0</v>
      </c>
      <c r="M87" s="9">
        <v>0</v>
      </c>
      <c r="N87" s="20">
        <v>0</v>
      </c>
      <c r="O87" s="9">
        <v>0</v>
      </c>
      <c r="P87" s="20">
        <v>0</v>
      </c>
      <c r="Q87" s="9">
        <v>0</v>
      </c>
    </row>
    <row r="88" spans="4:17" x14ac:dyDescent="0.25">
      <c r="D88" s="8" t="s">
        <v>562</v>
      </c>
      <c r="E88" s="20">
        <v>1</v>
      </c>
      <c r="F88" s="20">
        <v>1</v>
      </c>
      <c r="G88" s="9">
        <v>1</v>
      </c>
      <c r="H88" s="20">
        <v>0</v>
      </c>
      <c r="I88" s="9">
        <v>0</v>
      </c>
      <c r="J88" s="20">
        <v>0</v>
      </c>
      <c r="K88" s="9">
        <v>0</v>
      </c>
      <c r="L88" s="20">
        <v>0</v>
      </c>
      <c r="M88" s="9">
        <v>0</v>
      </c>
      <c r="N88" s="20">
        <v>0</v>
      </c>
      <c r="O88" s="9">
        <v>0</v>
      </c>
      <c r="P88" s="20">
        <v>0</v>
      </c>
      <c r="Q88" s="9">
        <v>0</v>
      </c>
    </row>
    <row r="89" spans="4:17" x14ac:dyDescent="0.25">
      <c r="D89" s="8" t="s">
        <v>563</v>
      </c>
      <c r="E89" s="20">
        <v>0</v>
      </c>
      <c r="F89" s="20">
        <v>0</v>
      </c>
      <c r="G89" s="9">
        <v>0</v>
      </c>
      <c r="H89" s="20">
        <v>0</v>
      </c>
      <c r="I89" s="9">
        <v>0</v>
      </c>
      <c r="J89" s="20">
        <v>0</v>
      </c>
      <c r="K89" s="9">
        <v>0</v>
      </c>
      <c r="L89" s="20">
        <v>0</v>
      </c>
      <c r="M89" s="9">
        <v>0</v>
      </c>
      <c r="N89" s="20">
        <v>0</v>
      </c>
      <c r="O89" s="9">
        <v>0</v>
      </c>
      <c r="P89" s="20">
        <v>0</v>
      </c>
      <c r="Q89" s="9">
        <v>0</v>
      </c>
    </row>
    <row r="90" spans="4:17" x14ac:dyDescent="0.25">
      <c r="D90" s="8" t="s">
        <v>580</v>
      </c>
      <c r="E90" s="20">
        <v>0</v>
      </c>
      <c r="F90" s="20">
        <v>0</v>
      </c>
      <c r="G90" s="9">
        <v>0</v>
      </c>
      <c r="H90" s="20">
        <v>0</v>
      </c>
      <c r="I90" s="9">
        <v>0</v>
      </c>
      <c r="J90" s="20">
        <v>0</v>
      </c>
      <c r="K90" s="9">
        <v>0</v>
      </c>
      <c r="L90" s="20">
        <v>0</v>
      </c>
      <c r="M90" s="9">
        <v>0</v>
      </c>
      <c r="N90" s="20">
        <v>0</v>
      </c>
      <c r="O90" s="9">
        <v>0</v>
      </c>
      <c r="P90" s="20">
        <v>0</v>
      </c>
      <c r="Q90" s="9">
        <v>0</v>
      </c>
    </row>
    <row r="91" spans="4:17" x14ac:dyDescent="0.25">
      <c r="D91" s="7" t="s">
        <v>552</v>
      </c>
      <c r="E91" s="20">
        <v>6</v>
      </c>
      <c r="F91" s="20">
        <v>5</v>
      </c>
      <c r="G91" s="9">
        <v>0.83333333333333337</v>
      </c>
      <c r="H91" s="20">
        <v>3</v>
      </c>
      <c r="I91" s="9">
        <v>0.6</v>
      </c>
      <c r="J91" s="20">
        <v>0</v>
      </c>
      <c r="K91" s="9">
        <v>0</v>
      </c>
      <c r="L91" s="20">
        <v>0</v>
      </c>
      <c r="M91" s="9">
        <v>0</v>
      </c>
      <c r="N91" s="20">
        <v>1</v>
      </c>
      <c r="O91" s="9">
        <v>0.2</v>
      </c>
      <c r="P91" s="20">
        <v>0</v>
      </c>
      <c r="Q91" s="9">
        <v>0</v>
      </c>
    </row>
    <row r="92" spans="4:17" x14ac:dyDescent="0.25">
      <c r="D92" s="8" t="s">
        <v>553</v>
      </c>
      <c r="E92" s="20">
        <v>0</v>
      </c>
      <c r="F92" s="20">
        <v>0</v>
      </c>
      <c r="G92" s="9">
        <v>0</v>
      </c>
      <c r="H92" s="20">
        <v>0</v>
      </c>
      <c r="I92" s="9">
        <v>0</v>
      </c>
      <c r="J92" s="20">
        <v>0</v>
      </c>
      <c r="K92" s="9">
        <v>0</v>
      </c>
      <c r="L92" s="20">
        <v>0</v>
      </c>
      <c r="M92" s="9">
        <v>0</v>
      </c>
      <c r="N92" s="20">
        <v>0</v>
      </c>
      <c r="O92" s="9">
        <v>0</v>
      </c>
      <c r="P92" s="20">
        <v>0</v>
      </c>
      <c r="Q92" s="9">
        <v>0</v>
      </c>
    </row>
    <row r="93" spans="4:17" x14ac:dyDescent="0.25">
      <c r="D93" s="8" t="s">
        <v>565</v>
      </c>
      <c r="E93" s="20">
        <v>0</v>
      </c>
      <c r="F93" s="20">
        <v>0</v>
      </c>
      <c r="G93" s="9">
        <v>0</v>
      </c>
      <c r="H93" s="20">
        <v>0</v>
      </c>
      <c r="I93" s="9">
        <v>0</v>
      </c>
      <c r="J93" s="20">
        <v>0</v>
      </c>
      <c r="K93" s="9">
        <v>0</v>
      </c>
      <c r="L93" s="20">
        <v>0</v>
      </c>
      <c r="M93" s="9">
        <v>0</v>
      </c>
      <c r="N93" s="20">
        <v>0</v>
      </c>
      <c r="O93" s="9">
        <v>0</v>
      </c>
      <c r="P93" s="20">
        <v>0</v>
      </c>
      <c r="Q93" s="9">
        <v>0</v>
      </c>
    </row>
    <row r="94" spans="4:17" x14ac:dyDescent="0.25">
      <c r="D94" s="8" t="s">
        <v>567</v>
      </c>
      <c r="E94" s="20">
        <v>0</v>
      </c>
      <c r="F94" s="20">
        <v>0</v>
      </c>
      <c r="G94" s="9">
        <v>0</v>
      </c>
      <c r="H94" s="20">
        <v>0</v>
      </c>
      <c r="I94" s="9">
        <v>0</v>
      </c>
      <c r="J94" s="20">
        <v>0</v>
      </c>
      <c r="K94" s="9">
        <v>0</v>
      </c>
      <c r="L94" s="20">
        <v>0</v>
      </c>
      <c r="M94" s="9">
        <v>0</v>
      </c>
      <c r="N94" s="20">
        <v>0</v>
      </c>
      <c r="O94" s="9">
        <v>0</v>
      </c>
      <c r="P94" s="20">
        <v>0</v>
      </c>
      <c r="Q94" s="9">
        <v>0</v>
      </c>
    </row>
    <row r="95" spans="4:17" x14ac:dyDescent="0.25">
      <c r="D95" s="8" t="s">
        <v>574</v>
      </c>
      <c r="E95" s="20">
        <v>0</v>
      </c>
      <c r="F95" s="20">
        <v>0</v>
      </c>
      <c r="G95" s="9">
        <v>0</v>
      </c>
      <c r="H95" s="20">
        <v>0</v>
      </c>
      <c r="I95" s="9">
        <v>0</v>
      </c>
      <c r="J95" s="20">
        <v>0</v>
      </c>
      <c r="K95" s="9">
        <v>0</v>
      </c>
      <c r="L95" s="20">
        <v>0</v>
      </c>
      <c r="M95" s="9">
        <v>0</v>
      </c>
      <c r="N95" s="20">
        <v>0</v>
      </c>
      <c r="O95" s="9">
        <v>0</v>
      </c>
      <c r="P95" s="20">
        <v>0</v>
      </c>
      <c r="Q95" s="9">
        <v>0</v>
      </c>
    </row>
    <row r="96" spans="4:17" x14ac:dyDescent="0.25">
      <c r="D96" s="8" t="s">
        <v>575</v>
      </c>
      <c r="E96" s="20">
        <v>6</v>
      </c>
      <c r="F96" s="20">
        <v>5</v>
      </c>
      <c r="G96" s="9">
        <v>0.83333333333333337</v>
      </c>
      <c r="H96" s="20">
        <v>3</v>
      </c>
      <c r="I96" s="9">
        <v>0.6</v>
      </c>
      <c r="J96" s="20">
        <v>0</v>
      </c>
      <c r="K96" s="9">
        <v>0</v>
      </c>
      <c r="L96" s="20">
        <v>0</v>
      </c>
      <c r="M96" s="9">
        <v>0</v>
      </c>
      <c r="N96" s="20">
        <v>1</v>
      </c>
      <c r="O96" s="9">
        <v>0.2</v>
      </c>
      <c r="P96" s="20">
        <v>0</v>
      </c>
      <c r="Q96" s="9">
        <v>0</v>
      </c>
    </row>
    <row r="97" spans="4:17" x14ac:dyDescent="0.25">
      <c r="D97" s="8" t="s">
        <v>577</v>
      </c>
      <c r="E97" s="20">
        <v>0</v>
      </c>
      <c r="F97" s="20">
        <v>0</v>
      </c>
      <c r="G97" s="9">
        <v>0</v>
      </c>
      <c r="H97" s="20">
        <v>0</v>
      </c>
      <c r="I97" s="9">
        <v>0</v>
      </c>
      <c r="J97" s="20">
        <v>0</v>
      </c>
      <c r="K97" s="9">
        <v>0</v>
      </c>
      <c r="L97" s="20">
        <v>0</v>
      </c>
      <c r="M97" s="9">
        <v>0</v>
      </c>
      <c r="N97" s="20">
        <v>0</v>
      </c>
      <c r="O97" s="9">
        <v>0</v>
      </c>
      <c r="P97" s="20">
        <v>0</v>
      </c>
      <c r="Q97" s="9">
        <v>0</v>
      </c>
    </row>
    <row r="98" spans="4:17" x14ac:dyDescent="0.25">
      <c r="D98" s="7" t="s">
        <v>549</v>
      </c>
      <c r="E98" s="20">
        <v>1</v>
      </c>
      <c r="F98" s="20">
        <v>1</v>
      </c>
      <c r="G98" s="9">
        <v>1</v>
      </c>
      <c r="H98" s="20">
        <v>1</v>
      </c>
      <c r="I98" s="9">
        <v>1</v>
      </c>
      <c r="J98" s="20">
        <v>0</v>
      </c>
      <c r="K98" s="9">
        <v>0</v>
      </c>
      <c r="L98" s="20">
        <v>0</v>
      </c>
      <c r="M98" s="9">
        <v>0</v>
      </c>
      <c r="N98" s="20">
        <v>0</v>
      </c>
      <c r="O98" s="9">
        <v>0</v>
      </c>
      <c r="P98" s="20">
        <v>0</v>
      </c>
      <c r="Q98" s="9">
        <v>0</v>
      </c>
    </row>
    <row r="99" spans="4:17" x14ac:dyDescent="0.25">
      <c r="D99" s="8" t="s">
        <v>550</v>
      </c>
      <c r="E99" s="20">
        <v>0</v>
      </c>
      <c r="F99" s="20">
        <v>0</v>
      </c>
      <c r="G99" s="9">
        <v>0</v>
      </c>
      <c r="H99" s="20">
        <v>0</v>
      </c>
      <c r="I99" s="9">
        <v>0</v>
      </c>
      <c r="J99" s="20">
        <v>0</v>
      </c>
      <c r="K99" s="9">
        <v>0</v>
      </c>
      <c r="L99" s="20">
        <v>0</v>
      </c>
      <c r="M99" s="9">
        <v>0</v>
      </c>
      <c r="N99" s="20">
        <v>0</v>
      </c>
      <c r="O99" s="9">
        <v>0</v>
      </c>
      <c r="P99" s="20">
        <v>0</v>
      </c>
      <c r="Q99" s="9">
        <v>0</v>
      </c>
    </row>
    <row r="100" spans="4:17" x14ac:dyDescent="0.25">
      <c r="D100" s="8" t="s">
        <v>568</v>
      </c>
      <c r="E100" s="20">
        <v>0</v>
      </c>
      <c r="F100" s="20">
        <v>0</v>
      </c>
      <c r="G100" s="9">
        <v>0</v>
      </c>
      <c r="H100" s="20">
        <v>0</v>
      </c>
      <c r="I100" s="9">
        <v>0</v>
      </c>
      <c r="J100" s="20">
        <v>0</v>
      </c>
      <c r="K100" s="9">
        <v>0</v>
      </c>
      <c r="L100" s="20">
        <v>0</v>
      </c>
      <c r="M100" s="9">
        <v>0</v>
      </c>
      <c r="N100" s="20">
        <v>0</v>
      </c>
      <c r="O100" s="9">
        <v>0</v>
      </c>
      <c r="P100" s="20">
        <v>0</v>
      </c>
      <c r="Q100" s="9">
        <v>0</v>
      </c>
    </row>
    <row r="101" spans="4:17" x14ac:dyDescent="0.25">
      <c r="D101" s="8" t="s">
        <v>569</v>
      </c>
      <c r="E101" s="20">
        <v>1</v>
      </c>
      <c r="F101" s="20">
        <v>1</v>
      </c>
      <c r="G101" s="9">
        <v>1</v>
      </c>
      <c r="H101" s="20">
        <v>1</v>
      </c>
      <c r="I101" s="9">
        <v>1</v>
      </c>
      <c r="J101" s="20">
        <v>0</v>
      </c>
      <c r="K101" s="9">
        <v>0</v>
      </c>
      <c r="L101" s="20">
        <v>0</v>
      </c>
      <c r="M101" s="9">
        <v>0</v>
      </c>
      <c r="N101" s="20">
        <v>0</v>
      </c>
      <c r="O101" s="9">
        <v>0</v>
      </c>
      <c r="P101" s="20">
        <v>0</v>
      </c>
      <c r="Q101" s="9">
        <v>0</v>
      </c>
    </row>
    <row r="102" spans="4:17" x14ac:dyDescent="0.25">
      <c r="D102" s="7" t="s">
        <v>555</v>
      </c>
      <c r="E102" s="20">
        <v>2</v>
      </c>
      <c r="F102" s="20">
        <v>2</v>
      </c>
      <c r="G102" s="9">
        <v>1</v>
      </c>
      <c r="H102" s="20">
        <v>1</v>
      </c>
      <c r="I102" s="9">
        <v>0.5</v>
      </c>
      <c r="J102" s="20">
        <v>0</v>
      </c>
      <c r="K102" s="9">
        <v>0</v>
      </c>
      <c r="L102" s="20">
        <v>0</v>
      </c>
      <c r="M102" s="9">
        <v>0</v>
      </c>
      <c r="N102" s="20">
        <v>0</v>
      </c>
      <c r="O102" s="9">
        <v>0</v>
      </c>
      <c r="P102" s="20">
        <v>0</v>
      </c>
      <c r="Q102" s="9">
        <v>0</v>
      </c>
    </row>
    <row r="103" spans="4:17" x14ac:dyDescent="0.25">
      <c r="D103" s="8" t="s">
        <v>556</v>
      </c>
      <c r="E103" s="20">
        <v>0</v>
      </c>
      <c r="F103" s="20">
        <v>0</v>
      </c>
      <c r="G103" s="9">
        <v>0</v>
      </c>
      <c r="H103" s="20">
        <v>0</v>
      </c>
      <c r="I103" s="9">
        <v>0</v>
      </c>
      <c r="J103" s="20">
        <v>0</v>
      </c>
      <c r="K103" s="9">
        <v>0</v>
      </c>
      <c r="L103" s="20">
        <v>0</v>
      </c>
      <c r="M103" s="9">
        <v>0</v>
      </c>
      <c r="N103" s="20">
        <v>0</v>
      </c>
      <c r="O103" s="9">
        <v>0</v>
      </c>
      <c r="P103" s="20">
        <v>0</v>
      </c>
      <c r="Q103" s="9">
        <v>0</v>
      </c>
    </row>
    <row r="104" spans="4:17" x14ac:dyDescent="0.25">
      <c r="D104" s="8" t="s">
        <v>572</v>
      </c>
      <c r="E104" s="20">
        <v>0</v>
      </c>
      <c r="F104" s="20">
        <v>0</v>
      </c>
      <c r="G104" s="9">
        <v>0</v>
      </c>
      <c r="H104" s="20">
        <v>0</v>
      </c>
      <c r="I104" s="9">
        <v>0</v>
      </c>
      <c r="J104" s="20">
        <v>0</v>
      </c>
      <c r="K104" s="9">
        <v>0</v>
      </c>
      <c r="L104" s="20">
        <v>0</v>
      </c>
      <c r="M104" s="9">
        <v>0</v>
      </c>
      <c r="N104" s="20">
        <v>0</v>
      </c>
      <c r="O104" s="9">
        <v>0</v>
      </c>
      <c r="P104" s="20">
        <v>0</v>
      </c>
      <c r="Q104" s="9">
        <v>0</v>
      </c>
    </row>
    <row r="105" spans="4:17" x14ac:dyDescent="0.25">
      <c r="D105" s="8" t="s">
        <v>581</v>
      </c>
      <c r="E105" s="20">
        <v>0</v>
      </c>
      <c r="F105" s="20">
        <v>0</v>
      </c>
      <c r="G105" s="9">
        <v>0</v>
      </c>
      <c r="H105" s="20">
        <v>0</v>
      </c>
      <c r="I105" s="9">
        <v>0</v>
      </c>
      <c r="J105" s="20">
        <v>0</v>
      </c>
      <c r="K105" s="9">
        <v>0</v>
      </c>
      <c r="L105" s="20">
        <v>0</v>
      </c>
      <c r="M105" s="9">
        <v>0</v>
      </c>
      <c r="N105" s="20">
        <v>0</v>
      </c>
      <c r="O105" s="9">
        <v>0</v>
      </c>
      <c r="P105" s="20">
        <v>0</v>
      </c>
      <c r="Q105" s="9">
        <v>0</v>
      </c>
    </row>
    <row r="106" spans="4:17" x14ac:dyDescent="0.25">
      <c r="D106" s="8" t="s">
        <v>582</v>
      </c>
      <c r="E106" s="20">
        <v>0</v>
      </c>
      <c r="F106" s="20">
        <v>0</v>
      </c>
      <c r="G106" s="9">
        <v>0</v>
      </c>
      <c r="H106" s="20">
        <v>0</v>
      </c>
      <c r="I106" s="9">
        <v>0</v>
      </c>
      <c r="J106" s="20">
        <v>0</v>
      </c>
      <c r="K106" s="9">
        <v>0</v>
      </c>
      <c r="L106" s="20">
        <v>0</v>
      </c>
      <c r="M106" s="9">
        <v>0</v>
      </c>
      <c r="N106" s="20">
        <v>0</v>
      </c>
      <c r="O106" s="9">
        <v>0</v>
      </c>
      <c r="P106" s="20">
        <v>0</v>
      </c>
      <c r="Q106" s="9">
        <v>0</v>
      </c>
    </row>
    <row r="107" spans="4:17" x14ac:dyDescent="0.25">
      <c r="D107" s="8" t="s">
        <v>583</v>
      </c>
      <c r="E107" s="20">
        <v>2</v>
      </c>
      <c r="F107" s="20">
        <v>2</v>
      </c>
      <c r="G107" s="9">
        <v>1</v>
      </c>
      <c r="H107" s="20">
        <v>1</v>
      </c>
      <c r="I107" s="9">
        <v>0.5</v>
      </c>
      <c r="J107" s="20">
        <v>0</v>
      </c>
      <c r="K107" s="9">
        <v>0</v>
      </c>
      <c r="L107" s="20">
        <v>0</v>
      </c>
      <c r="M107" s="9">
        <v>0</v>
      </c>
      <c r="N107" s="20">
        <v>0</v>
      </c>
      <c r="O107" s="9">
        <v>0</v>
      </c>
      <c r="P107" s="20">
        <v>0</v>
      </c>
      <c r="Q107" s="9">
        <v>0</v>
      </c>
    </row>
    <row r="108" spans="4:17" x14ac:dyDescent="0.25">
      <c r="D108" s="7" t="s">
        <v>450</v>
      </c>
      <c r="E108" s="20">
        <v>3</v>
      </c>
      <c r="F108" s="20">
        <v>3</v>
      </c>
      <c r="G108" s="9">
        <v>1</v>
      </c>
      <c r="H108" s="20">
        <v>3</v>
      </c>
      <c r="I108" s="9">
        <v>1</v>
      </c>
      <c r="J108" s="20">
        <v>0</v>
      </c>
      <c r="K108" s="9">
        <v>0</v>
      </c>
      <c r="L108" s="20">
        <v>0</v>
      </c>
      <c r="M108" s="9">
        <v>0</v>
      </c>
      <c r="N108" s="20">
        <v>0</v>
      </c>
      <c r="O108" s="9">
        <v>0</v>
      </c>
      <c r="P108" s="20">
        <v>0</v>
      </c>
      <c r="Q108" s="9">
        <v>0</v>
      </c>
    </row>
    <row r="109" spans="4:17" x14ac:dyDescent="0.25">
      <c r="D109" s="8" t="s">
        <v>538</v>
      </c>
      <c r="E109" s="20">
        <v>1</v>
      </c>
      <c r="F109" s="20">
        <v>1</v>
      </c>
      <c r="G109" s="9">
        <v>1</v>
      </c>
      <c r="H109" s="20">
        <v>1</v>
      </c>
      <c r="I109" s="9">
        <v>1</v>
      </c>
      <c r="J109" s="20">
        <v>0</v>
      </c>
      <c r="K109" s="9">
        <v>0</v>
      </c>
      <c r="L109" s="20">
        <v>0</v>
      </c>
      <c r="M109" s="9">
        <v>0</v>
      </c>
      <c r="N109" s="20">
        <v>0</v>
      </c>
      <c r="O109" s="9">
        <v>0</v>
      </c>
      <c r="P109" s="20">
        <v>0</v>
      </c>
      <c r="Q109" s="9">
        <v>0</v>
      </c>
    </row>
    <row r="110" spans="4:17" x14ac:dyDescent="0.25">
      <c r="D110" s="8" t="s">
        <v>451</v>
      </c>
      <c r="E110" s="20">
        <v>0</v>
      </c>
      <c r="F110" s="20">
        <v>0</v>
      </c>
      <c r="G110" s="9">
        <v>0</v>
      </c>
      <c r="H110" s="20">
        <v>0</v>
      </c>
      <c r="I110" s="9">
        <v>0</v>
      </c>
      <c r="J110" s="20">
        <v>0</v>
      </c>
      <c r="K110" s="9">
        <v>0</v>
      </c>
      <c r="L110" s="20">
        <v>0</v>
      </c>
      <c r="M110" s="9">
        <v>0</v>
      </c>
      <c r="N110" s="20">
        <v>0</v>
      </c>
      <c r="O110" s="9">
        <v>0</v>
      </c>
      <c r="P110" s="20">
        <v>0</v>
      </c>
      <c r="Q110" s="9">
        <v>0</v>
      </c>
    </row>
    <row r="111" spans="4:17" x14ac:dyDescent="0.25">
      <c r="D111" s="8" t="s">
        <v>570</v>
      </c>
      <c r="E111" s="20">
        <v>0</v>
      </c>
      <c r="F111" s="20">
        <v>0</v>
      </c>
      <c r="G111" s="9">
        <v>0</v>
      </c>
      <c r="H111" s="20">
        <v>0</v>
      </c>
      <c r="I111" s="9">
        <v>0</v>
      </c>
      <c r="J111" s="20">
        <v>0</v>
      </c>
      <c r="K111" s="9">
        <v>0</v>
      </c>
      <c r="L111" s="20">
        <v>0</v>
      </c>
      <c r="M111" s="9">
        <v>0</v>
      </c>
      <c r="N111" s="20">
        <v>0</v>
      </c>
      <c r="O111" s="9">
        <v>0</v>
      </c>
      <c r="P111" s="20">
        <v>0</v>
      </c>
      <c r="Q111" s="9">
        <v>0</v>
      </c>
    </row>
    <row r="112" spans="4:17" x14ac:dyDescent="0.25">
      <c r="D112" s="8" t="s">
        <v>573</v>
      </c>
      <c r="E112" s="20">
        <v>2</v>
      </c>
      <c r="F112" s="20">
        <v>2</v>
      </c>
      <c r="G112" s="9">
        <v>1</v>
      </c>
      <c r="H112" s="20">
        <v>2</v>
      </c>
      <c r="I112" s="9">
        <v>1</v>
      </c>
      <c r="J112" s="20">
        <v>0</v>
      </c>
      <c r="K112" s="9">
        <v>0</v>
      </c>
      <c r="L112" s="20">
        <v>0</v>
      </c>
      <c r="M112" s="9">
        <v>0</v>
      </c>
      <c r="N112" s="20">
        <v>0</v>
      </c>
      <c r="O112" s="9">
        <v>0</v>
      </c>
      <c r="P112" s="20">
        <v>0</v>
      </c>
      <c r="Q112" s="9">
        <v>0</v>
      </c>
    </row>
    <row r="113" spans="4:17" x14ac:dyDescent="0.25">
      <c r="D113" s="6" t="s">
        <v>452</v>
      </c>
      <c r="E113" s="20">
        <v>33</v>
      </c>
      <c r="F113" s="20">
        <v>28</v>
      </c>
      <c r="G113" s="9">
        <v>0.84848484848484851</v>
      </c>
      <c r="H113" s="20">
        <v>27</v>
      </c>
      <c r="I113" s="9">
        <v>0.9642857142857143</v>
      </c>
      <c r="J113" s="20">
        <v>0</v>
      </c>
      <c r="K113" s="9">
        <v>0</v>
      </c>
      <c r="L113" s="20">
        <v>3</v>
      </c>
      <c r="M113" s="9">
        <v>0.10714285714285714</v>
      </c>
      <c r="N113" s="20">
        <v>0</v>
      </c>
      <c r="O113" s="9">
        <v>0</v>
      </c>
      <c r="P113" s="20">
        <v>0</v>
      </c>
      <c r="Q113" s="9">
        <v>0</v>
      </c>
    </row>
    <row r="114" spans="4:17" x14ac:dyDescent="0.25">
      <c r="D114" s="7" t="s">
        <v>587</v>
      </c>
      <c r="E114" s="20">
        <v>1</v>
      </c>
      <c r="F114" s="20">
        <v>1</v>
      </c>
      <c r="G114" s="9">
        <v>1</v>
      </c>
      <c r="H114" s="20">
        <v>1</v>
      </c>
      <c r="I114" s="9">
        <v>1</v>
      </c>
      <c r="J114" s="20">
        <v>0</v>
      </c>
      <c r="K114" s="9">
        <v>0</v>
      </c>
      <c r="L114" s="20">
        <v>0</v>
      </c>
      <c r="M114" s="9">
        <v>0</v>
      </c>
      <c r="N114" s="20">
        <v>0</v>
      </c>
      <c r="O114" s="9">
        <v>0</v>
      </c>
      <c r="P114" s="20">
        <v>0</v>
      </c>
      <c r="Q114" s="9">
        <v>0</v>
      </c>
    </row>
    <row r="115" spans="4:17" x14ac:dyDescent="0.25">
      <c r="D115" s="8" t="s">
        <v>588</v>
      </c>
      <c r="E115" s="20">
        <v>0</v>
      </c>
      <c r="F115" s="20">
        <v>0</v>
      </c>
      <c r="G115" s="9">
        <v>0</v>
      </c>
      <c r="H115" s="20">
        <v>0</v>
      </c>
      <c r="I115" s="9">
        <v>0</v>
      </c>
      <c r="J115" s="20">
        <v>0</v>
      </c>
      <c r="K115" s="9">
        <v>0</v>
      </c>
      <c r="L115" s="20">
        <v>0</v>
      </c>
      <c r="M115" s="9">
        <v>0</v>
      </c>
      <c r="N115" s="20">
        <v>0</v>
      </c>
      <c r="O115" s="9">
        <v>0</v>
      </c>
      <c r="P115" s="20">
        <v>0</v>
      </c>
      <c r="Q115" s="9">
        <v>0</v>
      </c>
    </row>
    <row r="116" spans="4:17" x14ac:dyDescent="0.25">
      <c r="D116" s="8" t="s">
        <v>589</v>
      </c>
      <c r="E116" s="20">
        <v>0</v>
      </c>
      <c r="F116" s="20">
        <v>0</v>
      </c>
      <c r="G116" s="9">
        <v>0</v>
      </c>
      <c r="H116" s="20">
        <v>0</v>
      </c>
      <c r="I116" s="9">
        <v>0</v>
      </c>
      <c r="J116" s="20">
        <v>0</v>
      </c>
      <c r="K116" s="9">
        <v>0</v>
      </c>
      <c r="L116" s="20">
        <v>0</v>
      </c>
      <c r="M116" s="9">
        <v>0</v>
      </c>
      <c r="N116" s="20">
        <v>0</v>
      </c>
      <c r="O116" s="9">
        <v>0</v>
      </c>
      <c r="P116" s="20">
        <v>0</v>
      </c>
      <c r="Q116" s="9">
        <v>0</v>
      </c>
    </row>
    <row r="117" spans="4:17" x14ac:dyDescent="0.25">
      <c r="D117" s="8" t="s">
        <v>591</v>
      </c>
      <c r="E117" s="20">
        <v>0</v>
      </c>
      <c r="F117" s="20">
        <v>0</v>
      </c>
      <c r="G117" s="9">
        <v>0</v>
      </c>
      <c r="H117" s="20">
        <v>0</v>
      </c>
      <c r="I117" s="9">
        <v>0</v>
      </c>
      <c r="J117" s="20">
        <v>0</v>
      </c>
      <c r="K117" s="9">
        <v>0</v>
      </c>
      <c r="L117" s="20">
        <v>0</v>
      </c>
      <c r="M117" s="9">
        <v>0</v>
      </c>
      <c r="N117" s="20">
        <v>0</v>
      </c>
      <c r="O117" s="9">
        <v>0</v>
      </c>
      <c r="P117" s="20">
        <v>0</v>
      </c>
      <c r="Q117" s="9">
        <v>0</v>
      </c>
    </row>
    <row r="118" spans="4:17" x14ac:dyDescent="0.25">
      <c r="D118" s="8" t="s">
        <v>598</v>
      </c>
      <c r="E118" s="20">
        <v>0</v>
      </c>
      <c r="F118" s="20">
        <v>0</v>
      </c>
      <c r="G118" s="9">
        <v>0</v>
      </c>
      <c r="H118" s="20">
        <v>0</v>
      </c>
      <c r="I118" s="9">
        <v>0</v>
      </c>
      <c r="J118" s="20">
        <v>0</v>
      </c>
      <c r="K118" s="9">
        <v>0</v>
      </c>
      <c r="L118" s="20">
        <v>0</v>
      </c>
      <c r="M118" s="9">
        <v>0</v>
      </c>
      <c r="N118" s="20">
        <v>0</v>
      </c>
      <c r="O118" s="9">
        <v>0</v>
      </c>
      <c r="P118" s="20">
        <v>0</v>
      </c>
      <c r="Q118" s="9">
        <v>0</v>
      </c>
    </row>
    <row r="119" spans="4:17" x14ac:dyDescent="0.25">
      <c r="D119" s="8" t="s">
        <v>607</v>
      </c>
      <c r="E119" s="20">
        <v>0</v>
      </c>
      <c r="F119" s="20">
        <v>0</v>
      </c>
      <c r="G119" s="9">
        <v>0</v>
      </c>
      <c r="H119" s="20">
        <v>0</v>
      </c>
      <c r="I119" s="9">
        <v>0</v>
      </c>
      <c r="J119" s="20">
        <v>0</v>
      </c>
      <c r="K119" s="9">
        <v>0</v>
      </c>
      <c r="L119" s="20">
        <v>0</v>
      </c>
      <c r="M119" s="9">
        <v>0</v>
      </c>
      <c r="N119" s="20">
        <v>0</v>
      </c>
      <c r="O119" s="9">
        <v>0</v>
      </c>
      <c r="P119" s="20">
        <v>0</v>
      </c>
      <c r="Q119" s="9">
        <v>0</v>
      </c>
    </row>
    <row r="120" spans="4:17" x14ac:dyDescent="0.25">
      <c r="D120" s="8" t="s">
        <v>608</v>
      </c>
      <c r="E120" s="20">
        <v>0</v>
      </c>
      <c r="F120" s="20">
        <v>0</v>
      </c>
      <c r="G120" s="9">
        <v>0</v>
      </c>
      <c r="H120" s="20">
        <v>0</v>
      </c>
      <c r="I120" s="9">
        <v>0</v>
      </c>
      <c r="J120" s="20">
        <v>0</v>
      </c>
      <c r="K120" s="9">
        <v>0</v>
      </c>
      <c r="L120" s="20">
        <v>0</v>
      </c>
      <c r="M120" s="9">
        <v>0</v>
      </c>
      <c r="N120" s="20">
        <v>0</v>
      </c>
      <c r="O120" s="9">
        <v>0</v>
      </c>
      <c r="P120" s="20">
        <v>0</v>
      </c>
      <c r="Q120" s="9">
        <v>0</v>
      </c>
    </row>
    <row r="121" spans="4:17" x14ac:dyDescent="0.25">
      <c r="D121" s="8" t="s">
        <v>610</v>
      </c>
      <c r="E121" s="20">
        <v>0</v>
      </c>
      <c r="F121" s="20">
        <v>0</v>
      </c>
      <c r="G121" s="9">
        <v>0</v>
      </c>
      <c r="H121" s="20">
        <v>0</v>
      </c>
      <c r="I121" s="9">
        <v>0</v>
      </c>
      <c r="J121" s="20">
        <v>0</v>
      </c>
      <c r="K121" s="9">
        <v>0</v>
      </c>
      <c r="L121" s="20">
        <v>0</v>
      </c>
      <c r="M121" s="9">
        <v>0</v>
      </c>
      <c r="N121" s="20">
        <v>0</v>
      </c>
      <c r="O121" s="9">
        <v>0</v>
      </c>
      <c r="P121" s="20">
        <v>0</v>
      </c>
      <c r="Q121" s="9">
        <v>0</v>
      </c>
    </row>
    <row r="122" spans="4:17" x14ac:dyDescent="0.25">
      <c r="D122" s="8" t="s">
        <v>613</v>
      </c>
      <c r="E122" s="20">
        <v>1</v>
      </c>
      <c r="F122" s="20">
        <v>1</v>
      </c>
      <c r="G122" s="9">
        <v>1</v>
      </c>
      <c r="H122" s="20">
        <v>1</v>
      </c>
      <c r="I122" s="9">
        <v>1</v>
      </c>
      <c r="J122" s="20">
        <v>0</v>
      </c>
      <c r="K122" s="9">
        <v>0</v>
      </c>
      <c r="L122" s="20">
        <v>0</v>
      </c>
      <c r="M122" s="9">
        <v>0</v>
      </c>
      <c r="N122" s="20">
        <v>0</v>
      </c>
      <c r="O122" s="9">
        <v>0</v>
      </c>
      <c r="P122" s="20">
        <v>0</v>
      </c>
      <c r="Q122" s="9">
        <v>0</v>
      </c>
    </row>
    <row r="123" spans="4:17" x14ac:dyDescent="0.25">
      <c r="D123" s="7" t="s">
        <v>602</v>
      </c>
      <c r="E123" s="20">
        <v>4</v>
      </c>
      <c r="F123" s="20">
        <v>4</v>
      </c>
      <c r="G123" s="9">
        <v>1</v>
      </c>
      <c r="H123" s="20">
        <v>4</v>
      </c>
      <c r="I123" s="9">
        <v>1</v>
      </c>
      <c r="J123" s="20">
        <v>0</v>
      </c>
      <c r="K123" s="9">
        <v>0</v>
      </c>
      <c r="L123" s="20">
        <v>0</v>
      </c>
      <c r="M123" s="9">
        <v>0</v>
      </c>
      <c r="N123" s="20">
        <v>0</v>
      </c>
      <c r="O123" s="9">
        <v>0</v>
      </c>
      <c r="P123" s="20">
        <v>0</v>
      </c>
      <c r="Q123" s="9">
        <v>0</v>
      </c>
    </row>
    <row r="124" spans="4:17" x14ac:dyDescent="0.25">
      <c r="D124" s="8" t="s">
        <v>603</v>
      </c>
      <c r="E124" s="20">
        <v>1</v>
      </c>
      <c r="F124" s="20">
        <v>1</v>
      </c>
      <c r="G124" s="9">
        <v>1</v>
      </c>
      <c r="H124" s="20">
        <v>1</v>
      </c>
      <c r="I124" s="9">
        <v>1</v>
      </c>
      <c r="J124" s="20">
        <v>0</v>
      </c>
      <c r="K124" s="9">
        <v>0</v>
      </c>
      <c r="L124" s="20">
        <v>0</v>
      </c>
      <c r="M124" s="9">
        <v>0</v>
      </c>
      <c r="N124" s="20">
        <v>0</v>
      </c>
      <c r="O124" s="9">
        <v>0</v>
      </c>
      <c r="P124" s="20">
        <v>0</v>
      </c>
      <c r="Q124" s="9">
        <v>0</v>
      </c>
    </row>
    <row r="125" spans="4:17" x14ac:dyDescent="0.25">
      <c r="D125" s="8" t="s">
        <v>614</v>
      </c>
      <c r="E125" s="20">
        <v>0</v>
      </c>
      <c r="F125" s="20">
        <v>0</v>
      </c>
      <c r="G125" s="9">
        <v>0</v>
      </c>
      <c r="H125" s="20">
        <v>0</v>
      </c>
      <c r="I125" s="9">
        <v>0</v>
      </c>
      <c r="J125" s="20">
        <v>0</v>
      </c>
      <c r="K125" s="9">
        <v>0</v>
      </c>
      <c r="L125" s="20">
        <v>0</v>
      </c>
      <c r="M125" s="9">
        <v>0</v>
      </c>
      <c r="N125" s="20">
        <v>0</v>
      </c>
      <c r="O125" s="9">
        <v>0</v>
      </c>
      <c r="P125" s="20">
        <v>0</v>
      </c>
      <c r="Q125" s="9">
        <v>0</v>
      </c>
    </row>
    <row r="126" spans="4:17" x14ac:dyDescent="0.25">
      <c r="D126" s="8" t="s">
        <v>620</v>
      </c>
      <c r="E126" s="20">
        <v>3</v>
      </c>
      <c r="F126" s="20">
        <v>3</v>
      </c>
      <c r="G126" s="9">
        <v>1</v>
      </c>
      <c r="H126" s="20">
        <v>3</v>
      </c>
      <c r="I126" s="9">
        <v>1</v>
      </c>
      <c r="J126" s="20">
        <v>0</v>
      </c>
      <c r="K126" s="9">
        <v>0</v>
      </c>
      <c r="L126" s="20">
        <v>0</v>
      </c>
      <c r="M126" s="9">
        <v>0</v>
      </c>
      <c r="N126" s="20">
        <v>0</v>
      </c>
      <c r="O126" s="9">
        <v>0</v>
      </c>
      <c r="P126" s="20">
        <v>0</v>
      </c>
      <c r="Q126" s="9">
        <v>0</v>
      </c>
    </row>
    <row r="127" spans="4:17" x14ac:dyDescent="0.25">
      <c r="D127" s="7" t="s">
        <v>453</v>
      </c>
      <c r="E127" s="20">
        <v>15</v>
      </c>
      <c r="F127" s="20">
        <v>11</v>
      </c>
      <c r="G127" s="9">
        <v>0.73333333333333328</v>
      </c>
      <c r="H127" s="20">
        <v>10</v>
      </c>
      <c r="I127" s="9">
        <v>0.90909090909090906</v>
      </c>
      <c r="J127" s="20">
        <v>0</v>
      </c>
      <c r="K127" s="9">
        <v>0</v>
      </c>
      <c r="L127" s="20">
        <v>2</v>
      </c>
      <c r="M127" s="9">
        <v>0.18181818181818182</v>
      </c>
      <c r="N127" s="20">
        <v>0</v>
      </c>
      <c r="O127" s="9">
        <v>0</v>
      </c>
      <c r="P127" s="20">
        <v>0</v>
      </c>
      <c r="Q127" s="9">
        <v>0</v>
      </c>
    </row>
    <row r="128" spans="4:17" x14ac:dyDescent="0.25">
      <c r="D128" s="8" t="s">
        <v>584</v>
      </c>
      <c r="E128" s="20">
        <v>1</v>
      </c>
      <c r="F128" s="20">
        <v>0</v>
      </c>
      <c r="G128" s="9">
        <v>0</v>
      </c>
      <c r="H128" s="20">
        <v>0</v>
      </c>
      <c r="I128" s="9">
        <v>0</v>
      </c>
      <c r="J128" s="20">
        <v>0</v>
      </c>
      <c r="K128" s="9">
        <v>0</v>
      </c>
      <c r="L128" s="20">
        <v>1</v>
      </c>
      <c r="M128" s="9">
        <v>0</v>
      </c>
      <c r="N128" s="20">
        <v>0</v>
      </c>
      <c r="O128" s="9">
        <v>0</v>
      </c>
      <c r="P128" s="20">
        <v>0</v>
      </c>
      <c r="Q128" s="9">
        <v>0</v>
      </c>
    </row>
    <row r="129" spans="4:17" x14ac:dyDescent="0.25">
      <c r="D129" s="8" t="s">
        <v>590</v>
      </c>
      <c r="E129" s="20">
        <v>0</v>
      </c>
      <c r="F129" s="20">
        <v>0</v>
      </c>
      <c r="G129" s="9">
        <v>0</v>
      </c>
      <c r="H129" s="20">
        <v>0</v>
      </c>
      <c r="I129" s="9">
        <v>0</v>
      </c>
      <c r="J129" s="20">
        <v>0</v>
      </c>
      <c r="K129" s="9">
        <v>0</v>
      </c>
      <c r="L129" s="20">
        <v>0</v>
      </c>
      <c r="M129" s="9">
        <v>0</v>
      </c>
      <c r="N129" s="20">
        <v>0</v>
      </c>
      <c r="O129" s="9">
        <v>0</v>
      </c>
      <c r="P129" s="20">
        <v>0</v>
      </c>
      <c r="Q129" s="9">
        <v>0</v>
      </c>
    </row>
    <row r="130" spans="4:17" x14ac:dyDescent="0.25">
      <c r="D130" s="8" t="s">
        <v>592</v>
      </c>
      <c r="E130" s="20">
        <v>0</v>
      </c>
      <c r="F130" s="20">
        <v>0</v>
      </c>
      <c r="G130" s="9">
        <v>0</v>
      </c>
      <c r="H130" s="20">
        <v>0</v>
      </c>
      <c r="I130" s="9">
        <v>0</v>
      </c>
      <c r="J130" s="20">
        <v>0</v>
      </c>
      <c r="K130" s="9">
        <v>0</v>
      </c>
      <c r="L130" s="20">
        <v>0</v>
      </c>
      <c r="M130" s="9">
        <v>0</v>
      </c>
      <c r="N130" s="20">
        <v>0</v>
      </c>
      <c r="O130" s="9">
        <v>0</v>
      </c>
      <c r="P130" s="20">
        <v>0</v>
      </c>
      <c r="Q130" s="9">
        <v>0</v>
      </c>
    </row>
    <row r="131" spans="4:17" x14ac:dyDescent="0.25">
      <c r="D131" s="8" t="s">
        <v>454</v>
      </c>
      <c r="E131" s="20">
        <v>2</v>
      </c>
      <c r="F131" s="20">
        <v>1</v>
      </c>
      <c r="G131" s="9">
        <v>0.5</v>
      </c>
      <c r="H131" s="20">
        <v>1</v>
      </c>
      <c r="I131" s="9">
        <v>1</v>
      </c>
      <c r="J131" s="20">
        <v>0</v>
      </c>
      <c r="K131" s="9">
        <v>0</v>
      </c>
      <c r="L131" s="20">
        <v>1</v>
      </c>
      <c r="M131" s="9">
        <v>1</v>
      </c>
      <c r="N131" s="20">
        <v>0</v>
      </c>
      <c r="O131" s="9">
        <v>0</v>
      </c>
      <c r="P131" s="20">
        <v>0</v>
      </c>
      <c r="Q131" s="9">
        <v>0</v>
      </c>
    </row>
    <row r="132" spans="4:17" x14ac:dyDescent="0.25">
      <c r="D132" s="8" t="s">
        <v>594</v>
      </c>
      <c r="E132" s="20">
        <v>0</v>
      </c>
      <c r="F132" s="20">
        <v>0</v>
      </c>
      <c r="G132" s="9">
        <v>0</v>
      </c>
      <c r="H132" s="20">
        <v>0</v>
      </c>
      <c r="I132" s="9">
        <v>0</v>
      </c>
      <c r="J132" s="20">
        <v>0</v>
      </c>
      <c r="K132" s="9">
        <v>0</v>
      </c>
      <c r="L132" s="20">
        <v>0</v>
      </c>
      <c r="M132" s="9">
        <v>0</v>
      </c>
      <c r="N132" s="20">
        <v>0</v>
      </c>
      <c r="O132" s="9">
        <v>0</v>
      </c>
      <c r="P132" s="20">
        <v>0</v>
      </c>
      <c r="Q132" s="9">
        <v>0</v>
      </c>
    </row>
    <row r="133" spans="4:17" x14ac:dyDescent="0.25">
      <c r="D133" s="8" t="s">
        <v>597</v>
      </c>
      <c r="E133" s="20">
        <v>2</v>
      </c>
      <c r="F133" s="20">
        <v>1</v>
      </c>
      <c r="G133" s="9">
        <v>0.5</v>
      </c>
      <c r="H133" s="20">
        <v>1</v>
      </c>
      <c r="I133" s="9">
        <v>1</v>
      </c>
      <c r="J133" s="20">
        <v>0</v>
      </c>
      <c r="K133" s="9">
        <v>0</v>
      </c>
      <c r="L133" s="20">
        <v>0</v>
      </c>
      <c r="M133" s="9">
        <v>0</v>
      </c>
      <c r="N133" s="20">
        <v>0</v>
      </c>
      <c r="O133" s="9">
        <v>0</v>
      </c>
      <c r="P133" s="20">
        <v>0</v>
      </c>
      <c r="Q133" s="9">
        <v>0</v>
      </c>
    </row>
    <row r="134" spans="4:17" x14ac:dyDescent="0.25">
      <c r="D134" s="8" t="s">
        <v>599</v>
      </c>
      <c r="E134" s="20">
        <v>0</v>
      </c>
      <c r="F134" s="20">
        <v>0</v>
      </c>
      <c r="G134" s="9">
        <v>0</v>
      </c>
      <c r="H134" s="20">
        <v>0</v>
      </c>
      <c r="I134" s="9">
        <v>0</v>
      </c>
      <c r="J134" s="20">
        <v>0</v>
      </c>
      <c r="K134" s="9">
        <v>0</v>
      </c>
      <c r="L134" s="20">
        <v>0</v>
      </c>
      <c r="M134" s="9">
        <v>0</v>
      </c>
      <c r="N134" s="20">
        <v>0</v>
      </c>
      <c r="O134" s="9">
        <v>0</v>
      </c>
      <c r="P134" s="20">
        <v>0</v>
      </c>
      <c r="Q134" s="9">
        <v>0</v>
      </c>
    </row>
    <row r="135" spans="4:17" x14ac:dyDescent="0.25">
      <c r="D135" s="8" t="s">
        <v>457</v>
      </c>
      <c r="E135" s="20">
        <v>0</v>
      </c>
      <c r="F135" s="20">
        <v>0</v>
      </c>
      <c r="G135" s="9">
        <v>0</v>
      </c>
      <c r="H135" s="20">
        <v>0</v>
      </c>
      <c r="I135" s="9">
        <v>0</v>
      </c>
      <c r="J135" s="20">
        <v>0</v>
      </c>
      <c r="K135" s="9">
        <v>0</v>
      </c>
      <c r="L135" s="20">
        <v>0</v>
      </c>
      <c r="M135" s="9">
        <v>0</v>
      </c>
      <c r="N135" s="20">
        <v>0</v>
      </c>
      <c r="O135" s="9">
        <v>0</v>
      </c>
      <c r="P135" s="20">
        <v>0</v>
      </c>
      <c r="Q135" s="9">
        <v>0</v>
      </c>
    </row>
    <row r="136" spans="4:17" x14ac:dyDescent="0.25">
      <c r="D136" s="8" t="s">
        <v>600</v>
      </c>
      <c r="E136" s="20">
        <v>5</v>
      </c>
      <c r="F136" s="20">
        <v>5</v>
      </c>
      <c r="G136" s="9">
        <v>1</v>
      </c>
      <c r="H136" s="20">
        <v>4</v>
      </c>
      <c r="I136" s="9">
        <v>0.8</v>
      </c>
      <c r="J136" s="20">
        <v>0</v>
      </c>
      <c r="K136" s="9">
        <v>0</v>
      </c>
      <c r="L136" s="20">
        <v>0</v>
      </c>
      <c r="M136" s="9">
        <v>0</v>
      </c>
      <c r="N136" s="20">
        <v>0</v>
      </c>
      <c r="O136" s="9">
        <v>0</v>
      </c>
      <c r="P136" s="20">
        <v>0</v>
      </c>
      <c r="Q136" s="9">
        <v>0</v>
      </c>
    </row>
    <row r="137" spans="4:17" x14ac:dyDescent="0.25">
      <c r="D137" s="8" t="s">
        <v>604</v>
      </c>
      <c r="E137" s="20">
        <v>0</v>
      </c>
      <c r="F137" s="20">
        <v>0</v>
      </c>
      <c r="G137" s="9">
        <v>0</v>
      </c>
      <c r="H137" s="20">
        <v>0</v>
      </c>
      <c r="I137" s="9">
        <v>0</v>
      </c>
      <c r="J137" s="20">
        <v>0</v>
      </c>
      <c r="K137" s="9">
        <v>0</v>
      </c>
      <c r="L137" s="20">
        <v>0</v>
      </c>
      <c r="M137" s="9">
        <v>0</v>
      </c>
      <c r="N137" s="20">
        <v>0</v>
      </c>
      <c r="O137" s="9">
        <v>0</v>
      </c>
      <c r="P137" s="20">
        <v>0</v>
      </c>
      <c r="Q137" s="9">
        <v>0</v>
      </c>
    </row>
    <row r="138" spans="4:17" x14ac:dyDescent="0.25">
      <c r="D138" s="8" t="s">
        <v>605</v>
      </c>
      <c r="E138" s="20">
        <v>1</v>
      </c>
      <c r="F138" s="20">
        <v>1</v>
      </c>
      <c r="G138" s="9">
        <v>1</v>
      </c>
      <c r="H138" s="20">
        <v>1</v>
      </c>
      <c r="I138" s="9">
        <v>1</v>
      </c>
      <c r="J138" s="20">
        <v>0</v>
      </c>
      <c r="K138" s="9">
        <v>0</v>
      </c>
      <c r="L138" s="20">
        <v>0</v>
      </c>
      <c r="M138" s="9">
        <v>0</v>
      </c>
      <c r="N138" s="20">
        <v>0</v>
      </c>
      <c r="O138" s="9">
        <v>0</v>
      </c>
      <c r="P138" s="20">
        <v>0</v>
      </c>
      <c r="Q138" s="9">
        <v>0</v>
      </c>
    </row>
    <row r="139" spans="4:17" x14ac:dyDescent="0.25">
      <c r="D139" s="8" t="s">
        <v>458</v>
      </c>
      <c r="E139" s="20">
        <v>3</v>
      </c>
      <c r="F139" s="20">
        <v>2</v>
      </c>
      <c r="G139" s="9">
        <v>0.66666666666666663</v>
      </c>
      <c r="H139" s="20">
        <v>2</v>
      </c>
      <c r="I139" s="9">
        <v>1</v>
      </c>
      <c r="J139" s="20">
        <v>0</v>
      </c>
      <c r="K139" s="9">
        <v>0</v>
      </c>
      <c r="L139" s="20">
        <v>0</v>
      </c>
      <c r="M139" s="9">
        <v>0</v>
      </c>
      <c r="N139" s="20">
        <v>0</v>
      </c>
      <c r="O139" s="9">
        <v>0</v>
      </c>
      <c r="P139" s="20">
        <v>0</v>
      </c>
      <c r="Q139" s="9">
        <v>0</v>
      </c>
    </row>
    <row r="140" spans="4:17" x14ac:dyDescent="0.25">
      <c r="D140" s="8" t="s">
        <v>612</v>
      </c>
      <c r="E140" s="20">
        <v>1</v>
      </c>
      <c r="F140" s="20">
        <v>1</v>
      </c>
      <c r="G140" s="9">
        <v>1</v>
      </c>
      <c r="H140" s="20">
        <v>1</v>
      </c>
      <c r="I140" s="9">
        <v>1</v>
      </c>
      <c r="J140" s="20">
        <v>0</v>
      </c>
      <c r="K140" s="9">
        <v>0</v>
      </c>
      <c r="L140" s="20">
        <v>0</v>
      </c>
      <c r="M140" s="9">
        <v>0</v>
      </c>
      <c r="N140" s="20">
        <v>0</v>
      </c>
      <c r="O140" s="9">
        <v>0</v>
      </c>
      <c r="P140" s="20">
        <v>0</v>
      </c>
      <c r="Q140" s="9">
        <v>0</v>
      </c>
    </row>
    <row r="141" spans="4:17" x14ac:dyDescent="0.25">
      <c r="D141" s="8" t="s">
        <v>615</v>
      </c>
      <c r="E141" s="20">
        <v>0</v>
      </c>
      <c r="F141" s="20">
        <v>0</v>
      </c>
      <c r="G141" s="9">
        <v>0</v>
      </c>
      <c r="H141" s="20">
        <v>0</v>
      </c>
      <c r="I141" s="9">
        <v>0</v>
      </c>
      <c r="J141" s="20">
        <v>0</v>
      </c>
      <c r="K141" s="9">
        <v>0</v>
      </c>
      <c r="L141" s="20">
        <v>0</v>
      </c>
      <c r="M141" s="9">
        <v>0</v>
      </c>
      <c r="N141" s="20">
        <v>0</v>
      </c>
      <c r="O141" s="9">
        <v>0</v>
      </c>
      <c r="P141" s="20">
        <v>0</v>
      </c>
      <c r="Q141" s="9">
        <v>0</v>
      </c>
    </row>
    <row r="142" spans="4:17" x14ac:dyDescent="0.25">
      <c r="D142" s="7" t="s">
        <v>455</v>
      </c>
      <c r="E142" s="20">
        <v>13</v>
      </c>
      <c r="F142" s="20">
        <v>12</v>
      </c>
      <c r="G142" s="9">
        <v>0.92307692307692313</v>
      </c>
      <c r="H142" s="20">
        <v>12</v>
      </c>
      <c r="I142" s="9">
        <v>1</v>
      </c>
      <c r="J142" s="20">
        <v>0</v>
      </c>
      <c r="K142" s="9">
        <v>0</v>
      </c>
      <c r="L142" s="20">
        <v>1</v>
      </c>
      <c r="M142" s="9">
        <v>8.3333333333333329E-2</v>
      </c>
      <c r="N142" s="20">
        <v>0</v>
      </c>
      <c r="O142" s="9">
        <v>0</v>
      </c>
      <c r="P142" s="20">
        <v>0</v>
      </c>
      <c r="Q142" s="9">
        <v>0</v>
      </c>
    </row>
    <row r="143" spans="4:17" x14ac:dyDescent="0.25">
      <c r="D143" s="8" t="s">
        <v>585</v>
      </c>
      <c r="E143" s="20">
        <v>2</v>
      </c>
      <c r="F143" s="20">
        <v>1</v>
      </c>
      <c r="G143" s="9">
        <v>0.5</v>
      </c>
      <c r="H143" s="20">
        <v>1</v>
      </c>
      <c r="I143" s="9">
        <v>1</v>
      </c>
      <c r="J143" s="20">
        <v>0</v>
      </c>
      <c r="K143" s="9">
        <v>0</v>
      </c>
      <c r="L143" s="20">
        <v>1</v>
      </c>
      <c r="M143" s="9">
        <v>1</v>
      </c>
      <c r="N143" s="20">
        <v>0</v>
      </c>
      <c r="O143" s="9">
        <v>0</v>
      </c>
      <c r="P143" s="20">
        <v>0</v>
      </c>
      <c r="Q143" s="9">
        <v>0</v>
      </c>
    </row>
    <row r="144" spans="4:17" x14ac:dyDescent="0.25">
      <c r="D144" s="8" t="s">
        <v>586</v>
      </c>
      <c r="E144" s="20">
        <v>0</v>
      </c>
      <c r="F144" s="20">
        <v>0</v>
      </c>
      <c r="G144" s="9">
        <v>0</v>
      </c>
      <c r="H144" s="20">
        <v>0</v>
      </c>
      <c r="I144" s="9">
        <v>0</v>
      </c>
      <c r="J144" s="20">
        <v>0</v>
      </c>
      <c r="K144" s="9">
        <v>0</v>
      </c>
      <c r="L144" s="20">
        <v>0</v>
      </c>
      <c r="M144" s="9">
        <v>0</v>
      </c>
      <c r="N144" s="20">
        <v>0</v>
      </c>
      <c r="O144" s="9">
        <v>0</v>
      </c>
      <c r="P144" s="20">
        <v>0</v>
      </c>
      <c r="Q144" s="9">
        <v>0</v>
      </c>
    </row>
    <row r="145" spans="4:17" x14ac:dyDescent="0.25">
      <c r="D145" s="8" t="s">
        <v>593</v>
      </c>
      <c r="E145" s="20">
        <v>6</v>
      </c>
      <c r="F145" s="20">
        <v>6</v>
      </c>
      <c r="G145" s="9">
        <v>1</v>
      </c>
      <c r="H145" s="20">
        <v>6</v>
      </c>
      <c r="I145" s="9">
        <v>1</v>
      </c>
      <c r="J145" s="20">
        <v>0</v>
      </c>
      <c r="K145" s="9">
        <v>0</v>
      </c>
      <c r="L145" s="20">
        <v>0</v>
      </c>
      <c r="M145" s="9">
        <v>0</v>
      </c>
      <c r="N145" s="20">
        <v>0</v>
      </c>
      <c r="O145" s="9">
        <v>0</v>
      </c>
      <c r="P145" s="20">
        <v>0</v>
      </c>
      <c r="Q145" s="9">
        <v>0</v>
      </c>
    </row>
    <row r="146" spans="4:17" x14ac:dyDescent="0.25">
      <c r="D146" s="8" t="s">
        <v>595</v>
      </c>
      <c r="E146" s="20">
        <v>0</v>
      </c>
      <c r="F146" s="20">
        <v>0</v>
      </c>
      <c r="G146" s="9">
        <v>0</v>
      </c>
      <c r="H146" s="20">
        <v>0</v>
      </c>
      <c r="I146" s="9">
        <v>0</v>
      </c>
      <c r="J146" s="20">
        <v>0</v>
      </c>
      <c r="K146" s="9">
        <v>0</v>
      </c>
      <c r="L146" s="20">
        <v>0</v>
      </c>
      <c r="M146" s="9">
        <v>0</v>
      </c>
      <c r="N146" s="20">
        <v>0</v>
      </c>
      <c r="O146" s="9">
        <v>0</v>
      </c>
      <c r="P146" s="20">
        <v>0</v>
      </c>
      <c r="Q146" s="9">
        <v>0</v>
      </c>
    </row>
    <row r="147" spans="4:17" x14ac:dyDescent="0.25">
      <c r="D147" s="8" t="s">
        <v>596</v>
      </c>
      <c r="E147" s="20">
        <v>2</v>
      </c>
      <c r="F147" s="20">
        <v>2</v>
      </c>
      <c r="G147" s="9">
        <v>1</v>
      </c>
      <c r="H147" s="20">
        <v>2</v>
      </c>
      <c r="I147" s="9">
        <v>1</v>
      </c>
      <c r="J147" s="20">
        <v>0</v>
      </c>
      <c r="K147" s="9">
        <v>0</v>
      </c>
      <c r="L147" s="20">
        <v>0</v>
      </c>
      <c r="M147" s="9">
        <v>0</v>
      </c>
      <c r="N147" s="20">
        <v>0</v>
      </c>
      <c r="O147" s="9">
        <v>0</v>
      </c>
      <c r="P147" s="20">
        <v>0</v>
      </c>
      <c r="Q147" s="9">
        <v>0</v>
      </c>
    </row>
    <row r="148" spans="4:17" x14ac:dyDescent="0.25">
      <c r="D148" s="8" t="s">
        <v>456</v>
      </c>
      <c r="E148" s="20">
        <v>0</v>
      </c>
      <c r="F148" s="20">
        <v>0</v>
      </c>
      <c r="G148" s="9">
        <v>0</v>
      </c>
      <c r="H148" s="20">
        <v>0</v>
      </c>
      <c r="I148" s="9">
        <v>0</v>
      </c>
      <c r="J148" s="20">
        <v>0</v>
      </c>
      <c r="K148" s="9">
        <v>0</v>
      </c>
      <c r="L148" s="20">
        <v>0</v>
      </c>
      <c r="M148" s="9">
        <v>0</v>
      </c>
      <c r="N148" s="20">
        <v>0</v>
      </c>
      <c r="O148" s="9">
        <v>0</v>
      </c>
      <c r="P148" s="20">
        <v>0</v>
      </c>
      <c r="Q148" s="9">
        <v>0</v>
      </c>
    </row>
    <row r="149" spans="4:17" x14ac:dyDescent="0.25">
      <c r="D149" s="8" t="s">
        <v>601</v>
      </c>
      <c r="E149" s="20">
        <v>3</v>
      </c>
      <c r="F149" s="20">
        <v>3</v>
      </c>
      <c r="G149" s="9">
        <v>1</v>
      </c>
      <c r="H149" s="20">
        <v>3</v>
      </c>
      <c r="I149" s="9">
        <v>1</v>
      </c>
      <c r="J149" s="20">
        <v>0</v>
      </c>
      <c r="K149" s="9">
        <v>0</v>
      </c>
      <c r="L149" s="20">
        <v>0</v>
      </c>
      <c r="M149" s="9">
        <v>0</v>
      </c>
      <c r="N149" s="20">
        <v>0</v>
      </c>
      <c r="O149" s="9">
        <v>0</v>
      </c>
      <c r="P149" s="20">
        <v>0</v>
      </c>
      <c r="Q149" s="9">
        <v>0</v>
      </c>
    </row>
    <row r="150" spans="4:17" x14ac:dyDescent="0.25">
      <c r="D150" s="8" t="s">
        <v>606</v>
      </c>
      <c r="E150" s="20">
        <v>0</v>
      </c>
      <c r="F150" s="20">
        <v>0</v>
      </c>
      <c r="G150" s="9">
        <v>0</v>
      </c>
      <c r="H150" s="20">
        <v>0</v>
      </c>
      <c r="I150" s="9">
        <v>0</v>
      </c>
      <c r="J150" s="20">
        <v>0</v>
      </c>
      <c r="K150" s="9">
        <v>0</v>
      </c>
      <c r="L150" s="20">
        <v>0</v>
      </c>
      <c r="M150" s="9">
        <v>0</v>
      </c>
      <c r="N150" s="20">
        <v>0</v>
      </c>
      <c r="O150" s="9">
        <v>0</v>
      </c>
      <c r="P150" s="20">
        <v>0</v>
      </c>
      <c r="Q150" s="9">
        <v>0</v>
      </c>
    </row>
    <row r="151" spans="4:17" x14ac:dyDescent="0.25">
      <c r="D151" s="8" t="s">
        <v>609</v>
      </c>
      <c r="E151" s="20">
        <v>0</v>
      </c>
      <c r="F151" s="20">
        <v>0</v>
      </c>
      <c r="G151" s="9">
        <v>0</v>
      </c>
      <c r="H151" s="20">
        <v>0</v>
      </c>
      <c r="I151" s="9">
        <v>0</v>
      </c>
      <c r="J151" s="20">
        <v>0</v>
      </c>
      <c r="K151" s="9">
        <v>0</v>
      </c>
      <c r="L151" s="20">
        <v>0</v>
      </c>
      <c r="M151" s="9">
        <v>0</v>
      </c>
      <c r="N151" s="20">
        <v>0</v>
      </c>
      <c r="O151" s="9">
        <v>0</v>
      </c>
      <c r="P151" s="20">
        <v>0</v>
      </c>
      <c r="Q151" s="9">
        <v>0</v>
      </c>
    </row>
    <row r="152" spans="4:17" x14ac:dyDescent="0.25">
      <c r="D152" s="8" t="s">
        <v>611</v>
      </c>
      <c r="E152" s="20">
        <v>0</v>
      </c>
      <c r="F152" s="20">
        <v>0</v>
      </c>
      <c r="G152" s="9">
        <v>0</v>
      </c>
      <c r="H152" s="20">
        <v>0</v>
      </c>
      <c r="I152" s="9">
        <v>0</v>
      </c>
      <c r="J152" s="20">
        <v>0</v>
      </c>
      <c r="K152" s="9">
        <v>0</v>
      </c>
      <c r="L152" s="20">
        <v>0</v>
      </c>
      <c r="M152" s="9">
        <v>0</v>
      </c>
      <c r="N152" s="20">
        <v>0</v>
      </c>
      <c r="O152" s="9">
        <v>0</v>
      </c>
      <c r="P152" s="20">
        <v>0</v>
      </c>
      <c r="Q152" s="9">
        <v>0</v>
      </c>
    </row>
    <row r="153" spans="4:17" x14ac:dyDescent="0.25">
      <c r="D153" s="8" t="s">
        <v>616</v>
      </c>
      <c r="E153" s="20">
        <v>0</v>
      </c>
      <c r="F153" s="20">
        <v>0</v>
      </c>
      <c r="G153" s="9">
        <v>0</v>
      </c>
      <c r="H153" s="20">
        <v>0</v>
      </c>
      <c r="I153" s="9">
        <v>0</v>
      </c>
      <c r="J153" s="20">
        <v>0</v>
      </c>
      <c r="K153" s="9">
        <v>0</v>
      </c>
      <c r="L153" s="20">
        <v>0</v>
      </c>
      <c r="M153" s="9">
        <v>0</v>
      </c>
      <c r="N153" s="20">
        <v>0</v>
      </c>
      <c r="O153" s="9">
        <v>0</v>
      </c>
      <c r="P153" s="20">
        <v>0</v>
      </c>
      <c r="Q153" s="9">
        <v>0</v>
      </c>
    </row>
    <row r="154" spans="4:17" x14ac:dyDescent="0.25">
      <c r="D154" s="8" t="s">
        <v>617</v>
      </c>
      <c r="E154" s="20">
        <v>0</v>
      </c>
      <c r="F154" s="20">
        <v>0</v>
      </c>
      <c r="G154" s="9">
        <v>0</v>
      </c>
      <c r="H154" s="20">
        <v>0</v>
      </c>
      <c r="I154" s="9">
        <v>0</v>
      </c>
      <c r="J154" s="20">
        <v>0</v>
      </c>
      <c r="K154" s="9">
        <v>0</v>
      </c>
      <c r="L154" s="20">
        <v>0</v>
      </c>
      <c r="M154" s="9">
        <v>0</v>
      </c>
      <c r="N154" s="20">
        <v>0</v>
      </c>
      <c r="O154" s="9">
        <v>0</v>
      </c>
      <c r="P154" s="20">
        <v>0</v>
      </c>
      <c r="Q154" s="9">
        <v>0</v>
      </c>
    </row>
    <row r="155" spans="4:17" x14ac:dyDescent="0.25">
      <c r="D155" s="8" t="s">
        <v>618</v>
      </c>
      <c r="E155" s="20">
        <v>0</v>
      </c>
      <c r="F155" s="20">
        <v>0</v>
      </c>
      <c r="G155" s="9">
        <v>0</v>
      </c>
      <c r="H155" s="20">
        <v>0</v>
      </c>
      <c r="I155" s="9">
        <v>0</v>
      </c>
      <c r="J155" s="20">
        <v>0</v>
      </c>
      <c r="K155" s="9">
        <v>0</v>
      </c>
      <c r="L155" s="20">
        <v>0</v>
      </c>
      <c r="M155" s="9">
        <v>0</v>
      </c>
      <c r="N155" s="20">
        <v>0</v>
      </c>
      <c r="O155" s="9">
        <v>0</v>
      </c>
      <c r="P155" s="20">
        <v>0</v>
      </c>
      <c r="Q155" s="9">
        <v>0</v>
      </c>
    </row>
    <row r="156" spans="4:17" x14ac:dyDescent="0.25">
      <c r="D156" s="8" t="s">
        <v>619</v>
      </c>
      <c r="E156" s="20">
        <v>0</v>
      </c>
      <c r="F156" s="20">
        <v>0</v>
      </c>
      <c r="G156" s="9">
        <v>0</v>
      </c>
      <c r="H156" s="20">
        <v>0</v>
      </c>
      <c r="I156" s="9">
        <v>0</v>
      </c>
      <c r="J156" s="20">
        <v>0</v>
      </c>
      <c r="K156" s="9">
        <v>0</v>
      </c>
      <c r="L156" s="20">
        <v>0</v>
      </c>
      <c r="M156" s="9">
        <v>0</v>
      </c>
      <c r="N156" s="20">
        <v>0</v>
      </c>
      <c r="O156" s="9">
        <v>0</v>
      </c>
      <c r="P156" s="20">
        <v>0</v>
      </c>
      <c r="Q156" s="9">
        <v>0</v>
      </c>
    </row>
    <row r="157" spans="4:17" x14ac:dyDescent="0.25">
      <c r="D157" s="8" t="s">
        <v>621</v>
      </c>
      <c r="E157" s="20">
        <v>0</v>
      </c>
      <c r="F157" s="20">
        <v>0</v>
      </c>
      <c r="G157" s="9">
        <v>0</v>
      </c>
      <c r="H157" s="20">
        <v>0</v>
      </c>
      <c r="I157" s="9">
        <v>0</v>
      </c>
      <c r="J157" s="20">
        <v>0</v>
      </c>
      <c r="K157" s="9">
        <v>0</v>
      </c>
      <c r="L157" s="20">
        <v>0</v>
      </c>
      <c r="M157" s="9">
        <v>0</v>
      </c>
      <c r="N157" s="20">
        <v>0</v>
      </c>
      <c r="O157" s="9">
        <v>0</v>
      </c>
      <c r="P157" s="20">
        <v>0</v>
      </c>
      <c r="Q157" s="9">
        <v>0</v>
      </c>
    </row>
    <row r="158" spans="4:17" x14ac:dyDescent="0.25">
      <c r="D158" s="6" t="s">
        <v>405</v>
      </c>
      <c r="E158" s="20">
        <v>24</v>
      </c>
      <c r="F158" s="20">
        <v>22</v>
      </c>
      <c r="G158" s="9">
        <v>0.91666666666666663</v>
      </c>
      <c r="H158" s="20">
        <v>19</v>
      </c>
      <c r="I158" s="9">
        <v>0.86363636363636365</v>
      </c>
      <c r="J158" s="20">
        <v>0</v>
      </c>
      <c r="K158" s="9">
        <v>0</v>
      </c>
      <c r="L158" s="20">
        <v>2</v>
      </c>
      <c r="M158" s="9">
        <v>9.0909090909090912E-2</v>
      </c>
      <c r="N158" s="20">
        <v>0</v>
      </c>
      <c r="O158" s="9">
        <v>0</v>
      </c>
      <c r="P158" s="20">
        <v>0</v>
      </c>
      <c r="Q158" s="9">
        <v>0</v>
      </c>
    </row>
    <row r="159" spans="4:17" x14ac:dyDescent="0.25">
      <c r="D159" s="7" t="s">
        <v>406</v>
      </c>
      <c r="E159" s="20">
        <v>6</v>
      </c>
      <c r="F159" s="20">
        <v>5</v>
      </c>
      <c r="G159" s="9">
        <v>0.83333333333333337</v>
      </c>
      <c r="H159" s="20">
        <v>4</v>
      </c>
      <c r="I159" s="9">
        <v>0.8</v>
      </c>
      <c r="J159" s="20">
        <v>0</v>
      </c>
      <c r="K159" s="9">
        <v>0</v>
      </c>
      <c r="L159" s="20">
        <v>1</v>
      </c>
      <c r="M159" s="9">
        <v>0.2</v>
      </c>
      <c r="N159" s="20">
        <v>0</v>
      </c>
      <c r="O159" s="9">
        <v>0</v>
      </c>
      <c r="P159" s="20">
        <v>0</v>
      </c>
      <c r="Q159" s="9">
        <v>0</v>
      </c>
    </row>
    <row r="160" spans="4:17" x14ac:dyDescent="0.25">
      <c r="D160" s="8" t="s">
        <v>407</v>
      </c>
      <c r="E160" s="20">
        <v>0</v>
      </c>
      <c r="F160" s="20">
        <v>0</v>
      </c>
      <c r="G160" s="9">
        <v>0</v>
      </c>
      <c r="H160" s="20">
        <v>0</v>
      </c>
      <c r="I160" s="9">
        <v>0</v>
      </c>
      <c r="J160" s="20">
        <v>0</v>
      </c>
      <c r="K160" s="9">
        <v>0</v>
      </c>
      <c r="L160" s="20">
        <v>0</v>
      </c>
      <c r="M160" s="9">
        <v>0</v>
      </c>
      <c r="N160" s="20">
        <v>0</v>
      </c>
      <c r="O160" s="9">
        <v>0</v>
      </c>
      <c r="P160" s="20">
        <v>0</v>
      </c>
      <c r="Q160" s="9">
        <v>0</v>
      </c>
    </row>
    <row r="161" spans="4:17" x14ac:dyDescent="0.25">
      <c r="D161" s="8" t="s">
        <v>408</v>
      </c>
      <c r="E161" s="20">
        <v>0</v>
      </c>
      <c r="F161" s="20">
        <v>0</v>
      </c>
      <c r="G161" s="9">
        <v>0</v>
      </c>
      <c r="H161" s="20">
        <v>0</v>
      </c>
      <c r="I161" s="9">
        <v>0</v>
      </c>
      <c r="J161" s="20">
        <v>0</v>
      </c>
      <c r="K161" s="9">
        <v>0</v>
      </c>
      <c r="L161" s="20">
        <v>0</v>
      </c>
      <c r="M161" s="9">
        <v>0</v>
      </c>
      <c r="N161" s="20">
        <v>0</v>
      </c>
      <c r="O161" s="9">
        <v>0</v>
      </c>
      <c r="P161" s="20">
        <v>0</v>
      </c>
      <c r="Q161" s="9">
        <v>0</v>
      </c>
    </row>
    <row r="162" spans="4:17" x14ac:dyDescent="0.25">
      <c r="D162" s="8" t="s">
        <v>409</v>
      </c>
      <c r="E162" s="20">
        <v>4</v>
      </c>
      <c r="F162" s="20">
        <v>4</v>
      </c>
      <c r="G162" s="9">
        <v>1</v>
      </c>
      <c r="H162" s="20">
        <v>3</v>
      </c>
      <c r="I162" s="9">
        <v>0.75</v>
      </c>
      <c r="J162" s="20">
        <v>0</v>
      </c>
      <c r="K162" s="9">
        <v>0</v>
      </c>
      <c r="L162" s="20">
        <v>0</v>
      </c>
      <c r="M162" s="9">
        <v>0</v>
      </c>
      <c r="N162" s="20">
        <v>0</v>
      </c>
      <c r="O162" s="9">
        <v>0</v>
      </c>
      <c r="P162" s="20">
        <v>0</v>
      </c>
      <c r="Q162" s="9">
        <v>0</v>
      </c>
    </row>
    <row r="163" spans="4:17" x14ac:dyDescent="0.25">
      <c r="D163" s="8" t="s">
        <v>410</v>
      </c>
      <c r="E163" s="20">
        <v>0</v>
      </c>
      <c r="F163" s="20">
        <v>0</v>
      </c>
      <c r="G163" s="9">
        <v>0</v>
      </c>
      <c r="H163" s="20">
        <v>0</v>
      </c>
      <c r="I163" s="9">
        <v>0</v>
      </c>
      <c r="J163" s="20">
        <v>0</v>
      </c>
      <c r="K163" s="9">
        <v>0</v>
      </c>
      <c r="L163" s="20">
        <v>0</v>
      </c>
      <c r="M163" s="9">
        <v>0</v>
      </c>
      <c r="N163" s="20">
        <v>0</v>
      </c>
      <c r="O163" s="9">
        <v>0</v>
      </c>
      <c r="P163" s="20">
        <v>0</v>
      </c>
      <c r="Q163" s="9">
        <v>0</v>
      </c>
    </row>
    <row r="164" spans="4:17" x14ac:dyDescent="0.25">
      <c r="D164" s="8" t="s">
        <v>411</v>
      </c>
      <c r="E164" s="20">
        <v>0</v>
      </c>
      <c r="F164" s="20">
        <v>0</v>
      </c>
      <c r="G164" s="9">
        <v>0</v>
      </c>
      <c r="H164" s="20">
        <v>0</v>
      </c>
      <c r="I164" s="9">
        <v>0</v>
      </c>
      <c r="J164" s="20">
        <v>0</v>
      </c>
      <c r="K164" s="9">
        <v>0</v>
      </c>
      <c r="L164" s="20">
        <v>0</v>
      </c>
      <c r="M164" s="9">
        <v>0</v>
      </c>
      <c r="N164" s="20">
        <v>0</v>
      </c>
      <c r="O164" s="9">
        <v>0</v>
      </c>
      <c r="P164" s="20">
        <v>0</v>
      </c>
      <c r="Q164" s="9">
        <v>0</v>
      </c>
    </row>
    <row r="165" spans="4:17" x14ac:dyDescent="0.25">
      <c r="D165" s="8" t="s">
        <v>412</v>
      </c>
      <c r="E165" s="20">
        <v>0</v>
      </c>
      <c r="F165" s="20">
        <v>0</v>
      </c>
      <c r="G165" s="9">
        <v>0</v>
      </c>
      <c r="H165" s="20">
        <v>0</v>
      </c>
      <c r="I165" s="9">
        <v>0</v>
      </c>
      <c r="J165" s="20">
        <v>0</v>
      </c>
      <c r="K165" s="9">
        <v>0</v>
      </c>
      <c r="L165" s="20">
        <v>0</v>
      </c>
      <c r="M165" s="9">
        <v>0</v>
      </c>
      <c r="N165" s="20">
        <v>0</v>
      </c>
      <c r="O165" s="9">
        <v>0</v>
      </c>
      <c r="P165" s="20">
        <v>0</v>
      </c>
      <c r="Q165" s="9">
        <v>0</v>
      </c>
    </row>
    <row r="166" spans="4:17" x14ac:dyDescent="0.25">
      <c r="D166" s="8" t="s">
        <v>648</v>
      </c>
      <c r="E166" s="20">
        <v>2</v>
      </c>
      <c r="F166" s="20">
        <v>1</v>
      </c>
      <c r="G166" s="9">
        <v>0.5</v>
      </c>
      <c r="H166" s="20">
        <v>1</v>
      </c>
      <c r="I166" s="9">
        <v>1</v>
      </c>
      <c r="J166" s="20">
        <v>0</v>
      </c>
      <c r="K166" s="9">
        <v>0</v>
      </c>
      <c r="L166" s="20">
        <v>1</v>
      </c>
      <c r="M166" s="9">
        <v>1</v>
      </c>
      <c r="N166" s="20">
        <v>0</v>
      </c>
      <c r="O166" s="9">
        <v>0</v>
      </c>
      <c r="P166" s="20">
        <v>0</v>
      </c>
      <c r="Q166" s="9">
        <v>0</v>
      </c>
    </row>
    <row r="167" spans="4:17" x14ac:dyDescent="0.25">
      <c r="D167" s="7" t="s">
        <v>463</v>
      </c>
      <c r="E167" s="20">
        <v>0</v>
      </c>
      <c r="F167" s="20">
        <v>0</v>
      </c>
      <c r="G167" s="9">
        <v>0</v>
      </c>
      <c r="H167" s="20">
        <v>0</v>
      </c>
      <c r="I167" s="9">
        <v>0</v>
      </c>
      <c r="J167" s="20">
        <v>0</v>
      </c>
      <c r="K167" s="9">
        <v>0</v>
      </c>
      <c r="L167" s="20">
        <v>0</v>
      </c>
      <c r="M167" s="9">
        <v>0</v>
      </c>
      <c r="N167" s="20">
        <v>0</v>
      </c>
      <c r="O167" s="9">
        <v>0</v>
      </c>
      <c r="P167" s="20">
        <v>0</v>
      </c>
      <c r="Q167" s="9">
        <v>0</v>
      </c>
    </row>
    <row r="168" spans="4:17" x14ac:dyDescent="0.25">
      <c r="D168" s="8" t="s">
        <v>642</v>
      </c>
      <c r="E168" s="20">
        <v>0</v>
      </c>
      <c r="F168" s="20">
        <v>0</v>
      </c>
      <c r="G168" s="9">
        <v>0</v>
      </c>
      <c r="H168" s="20">
        <v>0</v>
      </c>
      <c r="I168" s="9">
        <v>0</v>
      </c>
      <c r="J168" s="20">
        <v>0</v>
      </c>
      <c r="K168" s="9">
        <v>0</v>
      </c>
      <c r="L168" s="20">
        <v>0</v>
      </c>
      <c r="M168" s="9">
        <v>0</v>
      </c>
      <c r="N168" s="20">
        <v>0</v>
      </c>
      <c r="O168" s="9">
        <v>0</v>
      </c>
      <c r="P168" s="20">
        <v>0</v>
      </c>
      <c r="Q168" s="9">
        <v>0</v>
      </c>
    </row>
    <row r="169" spans="4:17" x14ac:dyDescent="0.25">
      <c r="D169" s="8" t="s">
        <v>473</v>
      </c>
      <c r="E169" s="20">
        <v>0</v>
      </c>
      <c r="F169" s="20">
        <v>0</v>
      </c>
      <c r="G169" s="9">
        <v>0</v>
      </c>
      <c r="H169" s="20">
        <v>0</v>
      </c>
      <c r="I169" s="9">
        <v>0</v>
      </c>
      <c r="J169" s="20">
        <v>0</v>
      </c>
      <c r="K169" s="9">
        <v>0</v>
      </c>
      <c r="L169" s="20">
        <v>0</v>
      </c>
      <c r="M169" s="9">
        <v>0</v>
      </c>
      <c r="N169" s="20">
        <v>0</v>
      </c>
      <c r="O169" s="9">
        <v>0</v>
      </c>
      <c r="P169" s="20">
        <v>0</v>
      </c>
      <c r="Q169" s="9">
        <v>0</v>
      </c>
    </row>
    <row r="170" spans="4:17" x14ac:dyDescent="0.25">
      <c r="D170" s="8" t="s">
        <v>464</v>
      </c>
      <c r="E170" s="20">
        <v>0</v>
      </c>
      <c r="F170" s="20">
        <v>0</v>
      </c>
      <c r="G170" s="9">
        <v>0</v>
      </c>
      <c r="H170" s="20">
        <v>0</v>
      </c>
      <c r="I170" s="9">
        <v>0</v>
      </c>
      <c r="J170" s="20">
        <v>0</v>
      </c>
      <c r="K170" s="9">
        <v>0</v>
      </c>
      <c r="L170" s="20">
        <v>0</v>
      </c>
      <c r="M170" s="9">
        <v>0</v>
      </c>
      <c r="N170" s="20">
        <v>0</v>
      </c>
      <c r="O170" s="9">
        <v>0</v>
      </c>
      <c r="P170" s="20">
        <v>0</v>
      </c>
      <c r="Q170" s="9">
        <v>0</v>
      </c>
    </row>
    <row r="171" spans="4:17" x14ac:dyDescent="0.25">
      <c r="D171" s="7" t="s">
        <v>467</v>
      </c>
      <c r="E171" s="20">
        <v>2</v>
      </c>
      <c r="F171" s="20">
        <v>2</v>
      </c>
      <c r="G171" s="9">
        <v>1</v>
      </c>
      <c r="H171" s="20">
        <v>1</v>
      </c>
      <c r="I171" s="9">
        <v>0.5</v>
      </c>
      <c r="J171" s="20">
        <v>0</v>
      </c>
      <c r="K171" s="9">
        <v>0</v>
      </c>
      <c r="L171" s="20">
        <v>0</v>
      </c>
      <c r="M171" s="9">
        <v>0</v>
      </c>
      <c r="N171" s="20">
        <v>0</v>
      </c>
      <c r="O171" s="9">
        <v>0</v>
      </c>
      <c r="P171" s="20">
        <v>0</v>
      </c>
      <c r="Q171" s="9">
        <v>0</v>
      </c>
    </row>
    <row r="172" spans="4:17" x14ac:dyDescent="0.25">
      <c r="D172" s="8" t="s">
        <v>623</v>
      </c>
      <c r="E172" s="20">
        <v>0</v>
      </c>
      <c r="F172" s="20">
        <v>0</v>
      </c>
      <c r="G172" s="9">
        <v>0</v>
      </c>
      <c r="H172" s="20">
        <v>0</v>
      </c>
      <c r="I172" s="9">
        <v>0</v>
      </c>
      <c r="J172" s="20">
        <v>0</v>
      </c>
      <c r="K172" s="9">
        <v>0</v>
      </c>
      <c r="L172" s="20">
        <v>0</v>
      </c>
      <c r="M172" s="9">
        <v>0</v>
      </c>
      <c r="N172" s="20">
        <v>0</v>
      </c>
      <c r="O172" s="9">
        <v>0</v>
      </c>
      <c r="P172" s="20">
        <v>0</v>
      </c>
      <c r="Q172" s="9">
        <v>0</v>
      </c>
    </row>
    <row r="173" spans="4:17" x14ac:dyDescent="0.25">
      <c r="D173" s="8" t="s">
        <v>625</v>
      </c>
      <c r="E173" s="20">
        <v>2</v>
      </c>
      <c r="F173" s="20">
        <v>2</v>
      </c>
      <c r="G173" s="9">
        <v>1</v>
      </c>
      <c r="H173" s="20">
        <v>1</v>
      </c>
      <c r="I173" s="9">
        <v>0.5</v>
      </c>
      <c r="J173" s="20">
        <v>0</v>
      </c>
      <c r="K173" s="9">
        <v>0</v>
      </c>
      <c r="L173" s="20">
        <v>0</v>
      </c>
      <c r="M173" s="9">
        <v>0</v>
      </c>
      <c r="N173" s="20">
        <v>0</v>
      </c>
      <c r="O173" s="9">
        <v>0</v>
      </c>
      <c r="P173" s="20">
        <v>0</v>
      </c>
      <c r="Q173" s="9">
        <v>0</v>
      </c>
    </row>
    <row r="174" spans="4:17" x14ac:dyDescent="0.25">
      <c r="D174" s="8" t="s">
        <v>636</v>
      </c>
      <c r="E174" s="20">
        <v>0</v>
      </c>
      <c r="F174" s="20">
        <v>0</v>
      </c>
      <c r="G174" s="9">
        <v>0</v>
      </c>
      <c r="H174" s="20">
        <v>0</v>
      </c>
      <c r="I174" s="9">
        <v>0</v>
      </c>
      <c r="J174" s="20">
        <v>0</v>
      </c>
      <c r="K174" s="9">
        <v>0</v>
      </c>
      <c r="L174" s="20">
        <v>0</v>
      </c>
      <c r="M174" s="9">
        <v>0</v>
      </c>
      <c r="N174" s="20">
        <v>0</v>
      </c>
      <c r="O174" s="9">
        <v>0</v>
      </c>
      <c r="P174" s="20">
        <v>0</v>
      </c>
      <c r="Q174" s="9">
        <v>0</v>
      </c>
    </row>
    <row r="175" spans="4:17" x14ac:dyDescent="0.25">
      <c r="D175" s="8" t="s">
        <v>468</v>
      </c>
      <c r="E175" s="20">
        <v>0</v>
      </c>
      <c r="F175" s="20">
        <v>0</v>
      </c>
      <c r="G175" s="9">
        <v>0</v>
      </c>
      <c r="H175" s="20">
        <v>0</v>
      </c>
      <c r="I175" s="9">
        <v>0</v>
      </c>
      <c r="J175" s="20">
        <v>0</v>
      </c>
      <c r="K175" s="9">
        <v>0</v>
      </c>
      <c r="L175" s="20">
        <v>0</v>
      </c>
      <c r="M175" s="9">
        <v>0</v>
      </c>
      <c r="N175" s="20">
        <v>0</v>
      </c>
      <c r="O175" s="9">
        <v>0</v>
      </c>
      <c r="P175" s="20">
        <v>0</v>
      </c>
      <c r="Q175" s="9">
        <v>0</v>
      </c>
    </row>
    <row r="176" spans="4:17" x14ac:dyDescent="0.25">
      <c r="D176" s="7" t="s">
        <v>470</v>
      </c>
      <c r="E176" s="20">
        <v>5</v>
      </c>
      <c r="F176" s="20">
        <v>4</v>
      </c>
      <c r="G176" s="9">
        <v>0.8</v>
      </c>
      <c r="H176" s="20">
        <v>4</v>
      </c>
      <c r="I176" s="9">
        <v>1</v>
      </c>
      <c r="J176" s="20">
        <v>0</v>
      </c>
      <c r="K176" s="9">
        <v>0</v>
      </c>
      <c r="L176" s="20">
        <v>1</v>
      </c>
      <c r="M176" s="9">
        <v>0.25</v>
      </c>
      <c r="N176" s="20">
        <v>0</v>
      </c>
      <c r="O176" s="9">
        <v>0</v>
      </c>
      <c r="P176" s="20">
        <v>0</v>
      </c>
      <c r="Q176" s="9">
        <v>0</v>
      </c>
    </row>
    <row r="177" spans="4:17" x14ac:dyDescent="0.25">
      <c r="D177" s="8" t="s">
        <v>624</v>
      </c>
      <c r="E177" s="20">
        <v>0</v>
      </c>
      <c r="F177" s="20">
        <v>0</v>
      </c>
      <c r="G177" s="9">
        <v>0</v>
      </c>
      <c r="H177" s="20">
        <v>0</v>
      </c>
      <c r="I177" s="9">
        <v>0</v>
      </c>
      <c r="J177" s="20">
        <v>0</v>
      </c>
      <c r="K177" s="9">
        <v>0</v>
      </c>
      <c r="L177" s="20">
        <v>0</v>
      </c>
      <c r="M177" s="9">
        <v>0</v>
      </c>
      <c r="N177" s="20">
        <v>0</v>
      </c>
      <c r="O177" s="9">
        <v>0</v>
      </c>
      <c r="P177" s="20">
        <v>0</v>
      </c>
      <c r="Q177" s="9">
        <v>0</v>
      </c>
    </row>
    <row r="178" spans="4:17" x14ac:dyDescent="0.25">
      <c r="D178" s="8" t="s">
        <v>629</v>
      </c>
      <c r="E178" s="20">
        <v>0</v>
      </c>
      <c r="F178" s="20">
        <v>0</v>
      </c>
      <c r="G178" s="9">
        <v>0</v>
      </c>
      <c r="H178" s="20">
        <v>0</v>
      </c>
      <c r="I178" s="9">
        <v>0</v>
      </c>
      <c r="J178" s="20">
        <v>0</v>
      </c>
      <c r="K178" s="9">
        <v>0</v>
      </c>
      <c r="L178" s="20">
        <v>0</v>
      </c>
      <c r="M178" s="9">
        <v>0</v>
      </c>
      <c r="N178" s="20">
        <v>0</v>
      </c>
      <c r="O178" s="9">
        <v>0</v>
      </c>
      <c r="P178" s="20">
        <v>0</v>
      </c>
      <c r="Q178" s="9">
        <v>0</v>
      </c>
    </row>
    <row r="179" spans="4:17" x14ac:dyDescent="0.25">
      <c r="D179" s="8" t="s">
        <v>641</v>
      </c>
      <c r="E179" s="20">
        <v>4</v>
      </c>
      <c r="F179" s="20">
        <v>3</v>
      </c>
      <c r="G179" s="9">
        <v>0.75</v>
      </c>
      <c r="H179" s="20">
        <v>3</v>
      </c>
      <c r="I179" s="9">
        <v>1</v>
      </c>
      <c r="J179" s="20">
        <v>0</v>
      </c>
      <c r="K179" s="9">
        <v>0</v>
      </c>
      <c r="L179" s="20">
        <v>1</v>
      </c>
      <c r="M179" s="9">
        <v>0.33333333333333331</v>
      </c>
      <c r="N179" s="20">
        <v>0</v>
      </c>
      <c r="O179" s="9">
        <v>0</v>
      </c>
      <c r="P179" s="20">
        <v>0</v>
      </c>
      <c r="Q179" s="9">
        <v>0</v>
      </c>
    </row>
    <row r="180" spans="4:17" x14ac:dyDescent="0.25">
      <c r="D180" s="8" t="s">
        <v>643</v>
      </c>
      <c r="E180" s="20">
        <v>0</v>
      </c>
      <c r="F180" s="20">
        <v>0</v>
      </c>
      <c r="G180" s="9">
        <v>0</v>
      </c>
      <c r="H180" s="20">
        <v>0</v>
      </c>
      <c r="I180" s="9">
        <v>0</v>
      </c>
      <c r="J180" s="20">
        <v>0</v>
      </c>
      <c r="K180" s="9">
        <v>0</v>
      </c>
      <c r="L180" s="20">
        <v>0</v>
      </c>
      <c r="M180" s="9">
        <v>0</v>
      </c>
      <c r="N180" s="20">
        <v>0</v>
      </c>
      <c r="O180" s="9">
        <v>0</v>
      </c>
      <c r="P180" s="20">
        <v>0</v>
      </c>
      <c r="Q180" s="9">
        <v>0</v>
      </c>
    </row>
    <row r="181" spans="4:17" x14ac:dyDescent="0.25">
      <c r="D181" s="8" t="s">
        <v>471</v>
      </c>
      <c r="E181" s="20">
        <v>1</v>
      </c>
      <c r="F181" s="20">
        <v>1</v>
      </c>
      <c r="G181" s="9">
        <v>1</v>
      </c>
      <c r="H181" s="20">
        <v>1</v>
      </c>
      <c r="I181" s="9">
        <v>1</v>
      </c>
      <c r="J181" s="20">
        <v>0</v>
      </c>
      <c r="K181" s="9">
        <v>0</v>
      </c>
      <c r="L181" s="20">
        <v>0</v>
      </c>
      <c r="M181" s="9">
        <v>0</v>
      </c>
      <c r="N181" s="20">
        <v>0</v>
      </c>
      <c r="O181" s="9">
        <v>0</v>
      </c>
      <c r="P181" s="20">
        <v>0</v>
      </c>
      <c r="Q181" s="9">
        <v>0</v>
      </c>
    </row>
    <row r="182" spans="4:17" x14ac:dyDescent="0.25">
      <c r="D182" s="8" t="s">
        <v>474</v>
      </c>
      <c r="E182" s="20">
        <v>0</v>
      </c>
      <c r="F182" s="20">
        <v>0</v>
      </c>
      <c r="G182" s="9">
        <v>0</v>
      </c>
      <c r="H182" s="20">
        <v>0</v>
      </c>
      <c r="I182" s="9">
        <v>0</v>
      </c>
      <c r="J182" s="20">
        <v>0</v>
      </c>
      <c r="K182" s="9">
        <v>0</v>
      </c>
      <c r="L182" s="20">
        <v>0</v>
      </c>
      <c r="M182" s="9">
        <v>0</v>
      </c>
      <c r="N182" s="20">
        <v>0</v>
      </c>
      <c r="O182" s="9">
        <v>0</v>
      </c>
      <c r="P182" s="20">
        <v>0</v>
      </c>
      <c r="Q182" s="9">
        <v>0</v>
      </c>
    </row>
    <row r="183" spans="4:17" x14ac:dyDescent="0.25">
      <c r="D183" s="7" t="s">
        <v>461</v>
      </c>
      <c r="E183" s="20">
        <v>1</v>
      </c>
      <c r="F183" s="20">
        <v>1</v>
      </c>
      <c r="G183" s="9">
        <v>1</v>
      </c>
      <c r="H183" s="20">
        <v>1</v>
      </c>
      <c r="I183" s="9">
        <v>1</v>
      </c>
      <c r="J183" s="20">
        <v>0</v>
      </c>
      <c r="K183" s="9">
        <v>0</v>
      </c>
      <c r="L183" s="20">
        <v>0</v>
      </c>
      <c r="M183" s="9">
        <v>0</v>
      </c>
      <c r="N183" s="20">
        <v>0</v>
      </c>
      <c r="O183" s="9">
        <v>0</v>
      </c>
      <c r="P183" s="20">
        <v>0</v>
      </c>
      <c r="Q183" s="9">
        <v>0</v>
      </c>
    </row>
    <row r="184" spans="4:17" x14ac:dyDescent="0.25">
      <c r="D184" s="8" t="s">
        <v>462</v>
      </c>
      <c r="E184" s="20">
        <v>0</v>
      </c>
      <c r="F184" s="20">
        <v>0</v>
      </c>
      <c r="G184" s="9">
        <v>0</v>
      </c>
      <c r="H184" s="20">
        <v>0</v>
      </c>
      <c r="I184" s="9">
        <v>0</v>
      </c>
      <c r="J184" s="20">
        <v>0</v>
      </c>
      <c r="K184" s="9">
        <v>0</v>
      </c>
      <c r="L184" s="20">
        <v>0</v>
      </c>
      <c r="M184" s="9">
        <v>0</v>
      </c>
      <c r="N184" s="20">
        <v>0</v>
      </c>
      <c r="O184" s="9">
        <v>0</v>
      </c>
      <c r="P184" s="20">
        <v>0</v>
      </c>
      <c r="Q184" s="9">
        <v>0</v>
      </c>
    </row>
    <row r="185" spans="4:17" x14ac:dyDescent="0.25">
      <c r="D185" s="8" t="s">
        <v>633</v>
      </c>
      <c r="E185" s="20">
        <v>0</v>
      </c>
      <c r="F185" s="20">
        <v>0</v>
      </c>
      <c r="G185" s="9">
        <v>0</v>
      </c>
      <c r="H185" s="20">
        <v>0</v>
      </c>
      <c r="I185" s="9">
        <v>0</v>
      </c>
      <c r="J185" s="20">
        <v>0</v>
      </c>
      <c r="K185" s="9">
        <v>0</v>
      </c>
      <c r="L185" s="20">
        <v>0</v>
      </c>
      <c r="M185" s="9">
        <v>0</v>
      </c>
      <c r="N185" s="20">
        <v>0</v>
      </c>
      <c r="O185" s="9">
        <v>0</v>
      </c>
      <c r="P185" s="20">
        <v>0</v>
      </c>
      <c r="Q185" s="9">
        <v>0</v>
      </c>
    </row>
    <row r="186" spans="4:17" x14ac:dyDescent="0.25">
      <c r="D186" s="8" t="s">
        <v>638</v>
      </c>
      <c r="E186" s="20">
        <v>0</v>
      </c>
      <c r="F186" s="20">
        <v>0</v>
      </c>
      <c r="G186" s="9">
        <v>0</v>
      </c>
      <c r="H186" s="20">
        <v>0</v>
      </c>
      <c r="I186" s="9">
        <v>0</v>
      </c>
      <c r="J186" s="20">
        <v>0</v>
      </c>
      <c r="K186" s="9">
        <v>0</v>
      </c>
      <c r="L186" s="20">
        <v>0</v>
      </c>
      <c r="M186" s="9">
        <v>0</v>
      </c>
      <c r="N186" s="20">
        <v>0</v>
      </c>
      <c r="O186" s="9">
        <v>0</v>
      </c>
      <c r="P186" s="20">
        <v>0</v>
      </c>
      <c r="Q186" s="9">
        <v>0</v>
      </c>
    </row>
    <row r="187" spans="4:17" x14ac:dyDescent="0.25">
      <c r="D187" s="8" t="s">
        <v>644</v>
      </c>
      <c r="E187" s="20">
        <v>0</v>
      </c>
      <c r="F187" s="20">
        <v>0</v>
      </c>
      <c r="G187" s="9">
        <v>0</v>
      </c>
      <c r="H187" s="20">
        <v>0</v>
      </c>
      <c r="I187" s="9">
        <v>0</v>
      </c>
      <c r="J187" s="20">
        <v>0</v>
      </c>
      <c r="K187" s="9">
        <v>0</v>
      </c>
      <c r="L187" s="20">
        <v>0</v>
      </c>
      <c r="M187" s="9">
        <v>0</v>
      </c>
      <c r="N187" s="20">
        <v>0</v>
      </c>
      <c r="O187" s="9">
        <v>0</v>
      </c>
      <c r="P187" s="20">
        <v>0</v>
      </c>
      <c r="Q187" s="9">
        <v>0</v>
      </c>
    </row>
    <row r="188" spans="4:17" x14ac:dyDescent="0.25">
      <c r="D188" s="8" t="s">
        <v>649</v>
      </c>
      <c r="E188" s="20">
        <v>0</v>
      </c>
      <c r="F188" s="20">
        <v>0</v>
      </c>
      <c r="G188" s="9">
        <v>0</v>
      </c>
      <c r="H188" s="20">
        <v>0</v>
      </c>
      <c r="I188" s="9">
        <v>0</v>
      </c>
      <c r="J188" s="20">
        <v>0</v>
      </c>
      <c r="K188" s="9">
        <v>0</v>
      </c>
      <c r="L188" s="20">
        <v>0</v>
      </c>
      <c r="M188" s="9">
        <v>0</v>
      </c>
      <c r="N188" s="20">
        <v>0</v>
      </c>
      <c r="O188" s="9">
        <v>0</v>
      </c>
      <c r="P188" s="20">
        <v>0</v>
      </c>
      <c r="Q188" s="9">
        <v>0</v>
      </c>
    </row>
    <row r="189" spans="4:17" x14ac:dyDescent="0.25">
      <c r="D189" s="8" t="s">
        <v>652</v>
      </c>
      <c r="E189" s="20">
        <v>1</v>
      </c>
      <c r="F189" s="20">
        <v>1</v>
      </c>
      <c r="G189" s="9">
        <v>1</v>
      </c>
      <c r="H189" s="20">
        <v>1</v>
      </c>
      <c r="I189" s="9">
        <v>1</v>
      </c>
      <c r="J189" s="20">
        <v>0</v>
      </c>
      <c r="K189" s="9">
        <v>0</v>
      </c>
      <c r="L189" s="20">
        <v>0</v>
      </c>
      <c r="M189" s="9">
        <v>0</v>
      </c>
      <c r="N189" s="20">
        <v>0</v>
      </c>
      <c r="O189" s="9">
        <v>0</v>
      </c>
      <c r="P189" s="20">
        <v>0</v>
      </c>
      <c r="Q189" s="9">
        <v>0</v>
      </c>
    </row>
    <row r="190" spans="4:17" x14ac:dyDescent="0.25">
      <c r="D190" s="7" t="s">
        <v>459</v>
      </c>
      <c r="E190" s="20">
        <v>0</v>
      </c>
      <c r="F190" s="20">
        <v>0</v>
      </c>
      <c r="G190" s="9">
        <v>0</v>
      </c>
      <c r="H190" s="20">
        <v>0</v>
      </c>
      <c r="I190" s="9">
        <v>0</v>
      </c>
      <c r="J190" s="20">
        <v>0</v>
      </c>
      <c r="K190" s="9">
        <v>0</v>
      </c>
      <c r="L190" s="20">
        <v>0</v>
      </c>
      <c r="M190" s="9">
        <v>0</v>
      </c>
      <c r="N190" s="20">
        <v>0</v>
      </c>
      <c r="O190" s="9">
        <v>0</v>
      </c>
      <c r="P190" s="20">
        <v>0</v>
      </c>
      <c r="Q190" s="9">
        <v>0</v>
      </c>
    </row>
    <row r="191" spans="4:17" x14ac:dyDescent="0.25">
      <c r="D191" s="8" t="s">
        <v>460</v>
      </c>
      <c r="E191" s="20">
        <v>0</v>
      </c>
      <c r="F191" s="20">
        <v>0</v>
      </c>
      <c r="G191" s="9">
        <v>0</v>
      </c>
      <c r="H191" s="20">
        <v>0</v>
      </c>
      <c r="I191" s="9">
        <v>0</v>
      </c>
      <c r="J191" s="20">
        <v>0</v>
      </c>
      <c r="K191" s="9">
        <v>0</v>
      </c>
      <c r="L191" s="20">
        <v>0</v>
      </c>
      <c r="M191" s="9">
        <v>0</v>
      </c>
      <c r="N191" s="20">
        <v>0</v>
      </c>
      <c r="O191" s="9">
        <v>0</v>
      </c>
      <c r="P191" s="20">
        <v>0</v>
      </c>
      <c r="Q191" s="9">
        <v>0</v>
      </c>
    </row>
    <row r="192" spans="4:17" x14ac:dyDescent="0.25">
      <c r="D192" s="8" t="s">
        <v>634</v>
      </c>
      <c r="E192" s="20">
        <v>0</v>
      </c>
      <c r="F192" s="20">
        <v>0</v>
      </c>
      <c r="G192" s="9">
        <v>0</v>
      </c>
      <c r="H192" s="20">
        <v>0</v>
      </c>
      <c r="I192" s="9">
        <v>0</v>
      </c>
      <c r="J192" s="20">
        <v>0</v>
      </c>
      <c r="K192" s="9">
        <v>0</v>
      </c>
      <c r="L192" s="20">
        <v>0</v>
      </c>
      <c r="M192" s="9">
        <v>0</v>
      </c>
      <c r="N192" s="20">
        <v>0</v>
      </c>
      <c r="O192" s="9">
        <v>0</v>
      </c>
      <c r="P192" s="20">
        <v>0</v>
      </c>
      <c r="Q192" s="9">
        <v>0</v>
      </c>
    </row>
    <row r="193" spans="4:17" x14ac:dyDescent="0.25">
      <c r="D193" s="8" t="s">
        <v>651</v>
      </c>
      <c r="E193" s="20">
        <v>0</v>
      </c>
      <c r="F193" s="20">
        <v>0</v>
      </c>
      <c r="G193" s="9">
        <v>0</v>
      </c>
      <c r="H193" s="20">
        <v>0</v>
      </c>
      <c r="I193" s="9">
        <v>0</v>
      </c>
      <c r="J193" s="20">
        <v>0</v>
      </c>
      <c r="K193" s="9">
        <v>0</v>
      </c>
      <c r="L193" s="20">
        <v>0</v>
      </c>
      <c r="M193" s="9">
        <v>0</v>
      </c>
      <c r="N193" s="20">
        <v>0</v>
      </c>
      <c r="O193" s="9">
        <v>0</v>
      </c>
      <c r="P193" s="20">
        <v>0</v>
      </c>
      <c r="Q193" s="9">
        <v>0</v>
      </c>
    </row>
    <row r="194" spans="4:17" x14ac:dyDescent="0.25">
      <c r="D194" s="7" t="s">
        <v>631</v>
      </c>
      <c r="E194" s="20">
        <v>3</v>
      </c>
      <c r="F194" s="20">
        <v>3</v>
      </c>
      <c r="G194" s="9">
        <v>1</v>
      </c>
      <c r="H194" s="20">
        <v>3</v>
      </c>
      <c r="I194" s="9">
        <v>1</v>
      </c>
      <c r="J194" s="20">
        <v>0</v>
      </c>
      <c r="K194" s="9">
        <v>0</v>
      </c>
      <c r="L194" s="20">
        <v>0</v>
      </c>
      <c r="M194" s="9">
        <v>0</v>
      </c>
      <c r="N194" s="20">
        <v>0</v>
      </c>
      <c r="O194" s="9">
        <v>0</v>
      </c>
      <c r="P194" s="20">
        <v>0</v>
      </c>
      <c r="Q194" s="9">
        <v>0</v>
      </c>
    </row>
    <row r="195" spans="4:17" x14ac:dyDescent="0.25">
      <c r="D195" s="8" t="s">
        <v>632</v>
      </c>
      <c r="E195" s="20">
        <v>1</v>
      </c>
      <c r="F195" s="20">
        <v>1</v>
      </c>
      <c r="G195" s="9">
        <v>1</v>
      </c>
      <c r="H195" s="20">
        <v>1</v>
      </c>
      <c r="I195" s="9">
        <v>1</v>
      </c>
      <c r="J195" s="20">
        <v>0</v>
      </c>
      <c r="K195" s="9">
        <v>0</v>
      </c>
      <c r="L195" s="20">
        <v>0</v>
      </c>
      <c r="M195" s="9">
        <v>0</v>
      </c>
      <c r="N195" s="20">
        <v>0</v>
      </c>
      <c r="O195" s="9">
        <v>0</v>
      </c>
      <c r="P195" s="20">
        <v>0</v>
      </c>
      <c r="Q195" s="9">
        <v>0</v>
      </c>
    </row>
    <row r="196" spans="4:17" x14ac:dyDescent="0.25">
      <c r="D196" s="8" t="s">
        <v>635</v>
      </c>
      <c r="E196" s="20">
        <v>1</v>
      </c>
      <c r="F196" s="20">
        <v>1</v>
      </c>
      <c r="G196" s="9">
        <v>1</v>
      </c>
      <c r="H196" s="20">
        <v>1</v>
      </c>
      <c r="I196" s="9">
        <v>1</v>
      </c>
      <c r="J196" s="20">
        <v>0</v>
      </c>
      <c r="K196" s="9">
        <v>0</v>
      </c>
      <c r="L196" s="20">
        <v>0</v>
      </c>
      <c r="M196" s="9">
        <v>0</v>
      </c>
      <c r="N196" s="20">
        <v>0</v>
      </c>
      <c r="O196" s="9">
        <v>0</v>
      </c>
      <c r="P196" s="20">
        <v>0</v>
      </c>
      <c r="Q196" s="9">
        <v>0</v>
      </c>
    </row>
    <row r="197" spans="4:17" x14ac:dyDescent="0.25">
      <c r="D197" s="8" t="s">
        <v>646</v>
      </c>
      <c r="E197" s="20">
        <v>0</v>
      </c>
      <c r="F197" s="20">
        <v>0</v>
      </c>
      <c r="G197" s="9">
        <v>0</v>
      </c>
      <c r="H197" s="20">
        <v>0</v>
      </c>
      <c r="I197" s="9">
        <v>0</v>
      </c>
      <c r="J197" s="20">
        <v>0</v>
      </c>
      <c r="K197" s="9">
        <v>0</v>
      </c>
      <c r="L197" s="20">
        <v>0</v>
      </c>
      <c r="M197" s="9">
        <v>0</v>
      </c>
      <c r="N197" s="20">
        <v>0</v>
      </c>
      <c r="O197" s="9">
        <v>0</v>
      </c>
      <c r="P197" s="20">
        <v>0</v>
      </c>
      <c r="Q197" s="9">
        <v>0</v>
      </c>
    </row>
    <row r="198" spans="4:17" x14ac:dyDescent="0.25">
      <c r="D198" s="8" t="s">
        <v>647</v>
      </c>
      <c r="E198" s="20">
        <v>0</v>
      </c>
      <c r="F198" s="20">
        <v>0</v>
      </c>
      <c r="G198" s="9">
        <v>0</v>
      </c>
      <c r="H198" s="20">
        <v>0</v>
      </c>
      <c r="I198" s="9">
        <v>0</v>
      </c>
      <c r="J198" s="20">
        <v>0</v>
      </c>
      <c r="K198" s="9">
        <v>0</v>
      </c>
      <c r="L198" s="20">
        <v>0</v>
      </c>
      <c r="M198" s="9">
        <v>0</v>
      </c>
      <c r="N198" s="20">
        <v>0</v>
      </c>
      <c r="O198" s="9">
        <v>0</v>
      </c>
      <c r="P198" s="20">
        <v>0</v>
      </c>
      <c r="Q198" s="9">
        <v>0</v>
      </c>
    </row>
    <row r="199" spans="4:17" x14ac:dyDescent="0.25">
      <c r="D199" s="8" t="s">
        <v>650</v>
      </c>
      <c r="E199" s="20">
        <v>1</v>
      </c>
      <c r="F199" s="20">
        <v>1</v>
      </c>
      <c r="G199" s="9">
        <v>1</v>
      </c>
      <c r="H199" s="20">
        <v>1</v>
      </c>
      <c r="I199" s="9">
        <v>1</v>
      </c>
      <c r="J199" s="20">
        <v>0</v>
      </c>
      <c r="K199" s="9">
        <v>0</v>
      </c>
      <c r="L199" s="20">
        <v>0</v>
      </c>
      <c r="M199" s="9">
        <v>0</v>
      </c>
      <c r="N199" s="20">
        <v>0</v>
      </c>
      <c r="O199" s="9">
        <v>0</v>
      </c>
      <c r="P199" s="20">
        <v>0</v>
      </c>
      <c r="Q199" s="9">
        <v>0</v>
      </c>
    </row>
    <row r="200" spans="4:17" x14ac:dyDescent="0.25">
      <c r="D200" s="7" t="s">
        <v>626</v>
      </c>
      <c r="E200" s="20">
        <v>0</v>
      </c>
      <c r="F200" s="20">
        <v>0</v>
      </c>
      <c r="G200" s="9">
        <v>0</v>
      </c>
      <c r="H200" s="20">
        <v>0</v>
      </c>
      <c r="I200" s="9">
        <v>0</v>
      </c>
      <c r="J200" s="20">
        <v>0</v>
      </c>
      <c r="K200" s="9">
        <v>0</v>
      </c>
      <c r="L200" s="20">
        <v>0</v>
      </c>
      <c r="M200" s="9">
        <v>0</v>
      </c>
      <c r="N200" s="20">
        <v>0</v>
      </c>
      <c r="O200" s="9">
        <v>0</v>
      </c>
      <c r="P200" s="20">
        <v>0</v>
      </c>
      <c r="Q200" s="9">
        <v>0</v>
      </c>
    </row>
    <row r="201" spans="4:17" x14ac:dyDescent="0.25">
      <c r="D201" s="8" t="s">
        <v>627</v>
      </c>
      <c r="E201" s="20">
        <v>0</v>
      </c>
      <c r="F201" s="20">
        <v>0</v>
      </c>
      <c r="G201" s="9">
        <v>0</v>
      </c>
      <c r="H201" s="20">
        <v>0</v>
      </c>
      <c r="I201" s="9">
        <v>0</v>
      </c>
      <c r="J201" s="20">
        <v>0</v>
      </c>
      <c r="K201" s="9">
        <v>0</v>
      </c>
      <c r="L201" s="20">
        <v>0</v>
      </c>
      <c r="M201" s="9">
        <v>0</v>
      </c>
      <c r="N201" s="20">
        <v>0</v>
      </c>
      <c r="O201" s="9">
        <v>0</v>
      </c>
      <c r="P201" s="20">
        <v>0</v>
      </c>
      <c r="Q201" s="9">
        <v>0</v>
      </c>
    </row>
    <row r="202" spans="4:17" x14ac:dyDescent="0.25">
      <c r="D202" s="8" t="s">
        <v>628</v>
      </c>
      <c r="E202" s="20">
        <v>0</v>
      </c>
      <c r="F202" s="20">
        <v>0</v>
      </c>
      <c r="G202" s="9">
        <v>0</v>
      </c>
      <c r="H202" s="20">
        <v>0</v>
      </c>
      <c r="I202" s="9">
        <v>0</v>
      </c>
      <c r="J202" s="20">
        <v>0</v>
      </c>
      <c r="K202" s="9">
        <v>0</v>
      </c>
      <c r="L202" s="20">
        <v>0</v>
      </c>
      <c r="M202" s="9">
        <v>0</v>
      </c>
      <c r="N202" s="20">
        <v>0</v>
      </c>
      <c r="O202" s="9">
        <v>0</v>
      </c>
      <c r="P202" s="20">
        <v>0</v>
      </c>
      <c r="Q202" s="9">
        <v>0</v>
      </c>
    </row>
    <row r="203" spans="4:17" x14ac:dyDescent="0.25">
      <c r="D203" s="8" t="s">
        <v>630</v>
      </c>
      <c r="E203" s="20">
        <v>0</v>
      </c>
      <c r="F203" s="20">
        <v>0</v>
      </c>
      <c r="G203" s="9">
        <v>0</v>
      </c>
      <c r="H203" s="20">
        <v>0</v>
      </c>
      <c r="I203" s="9">
        <v>0</v>
      </c>
      <c r="J203" s="20">
        <v>0</v>
      </c>
      <c r="K203" s="9">
        <v>0</v>
      </c>
      <c r="L203" s="20">
        <v>0</v>
      </c>
      <c r="M203" s="9">
        <v>0</v>
      </c>
      <c r="N203" s="20">
        <v>0</v>
      </c>
      <c r="O203" s="9">
        <v>0</v>
      </c>
      <c r="P203" s="20">
        <v>0</v>
      </c>
      <c r="Q203" s="9">
        <v>0</v>
      </c>
    </row>
    <row r="204" spans="4:17" x14ac:dyDescent="0.25">
      <c r="D204" s="8" t="s">
        <v>637</v>
      </c>
      <c r="E204" s="20">
        <v>0</v>
      </c>
      <c r="F204" s="20">
        <v>0</v>
      </c>
      <c r="G204" s="9">
        <v>0</v>
      </c>
      <c r="H204" s="20">
        <v>0</v>
      </c>
      <c r="I204" s="9">
        <v>0</v>
      </c>
      <c r="J204" s="20">
        <v>0</v>
      </c>
      <c r="K204" s="9">
        <v>0</v>
      </c>
      <c r="L204" s="20">
        <v>0</v>
      </c>
      <c r="M204" s="9">
        <v>0</v>
      </c>
      <c r="N204" s="20">
        <v>0</v>
      </c>
      <c r="O204" s="9">
        <v>0</v>
      </c>
      <c r="P204" s="20">
        <v>0</v>
      </c>
      <c r="Q204" s="9">
        <v>0</v>
      </c>
    </row>
    <row r="205" spans="4:17" x14ac:dyDescent="0.25">
      <c r="D205" s="8" t="s">
        <v>645</v>
      </c>
      <c r="E205" s="20">
        <v>0</v>
      </c>
      <c r="F205" s="20">
        <v>0</v>
      </c>
      <c r="G205" s="9">
        <v>0</v>
      </c>
      <c r="H205" s="20">
        <v>0</v>
      </c>
      <c r="I205" s="9">
        <v>0</v>
      </c>
      <c r="J205" s="20">
        <v>0</v>
      </c>
      <c r="K205" s="9">
        <v>0</v>
      </c>
      <c r="L205" s="20">
        <v>0</v>
      </c>
      <c r="M205" s="9">
        <v>0</v>
      </c>
      <c r="N205" s="20">
        <v>0</v>
      </c>
      <c r="O205" s="9">
        <v>0</v>
      </c>
      <c r="P205" s="20">
        <v>0</v>
      </c>
      <c r="Q205" s="9">
        <v>0</v>
      </c>
    </row>
    <row r="206" spans="4:17" x14ac:dyDescent="0.25">
      <c r="D206" s="7" t="s">
        <v>465</v>
      </c>
      <c r="E206" s="20">
        <v>7</v>
      </c>
      <c r="F206" s="20">
        <v>7</v>
      </c>
      <c r="G206" s="9">
        <v>1</v>
      </c>
      <c r="H206" s="20">
        <v>6</v>
      </c>
      <c r="I206" s="9">
        <v>0.8571428571428571</v>
      </c>
      <c r="J206" s="20">
        <v>0</v>
      </c>
      <c r="K206" s="9">
        <v>0</v>
      </c>
      <c r="L206" s="20">
        <v>0</v>
      </c>
      <c r="M206" s="9">
        <v>0</v>
      </c>
      <c r="N206" s="20">
        <v>0</v>
      </c>
      <c r="O206" s="9">
        <v>0</v>
      </c>
      <c r="P206" s="20">
        <v>0</v>
      </c>
      <c r="Q206" s="9">
        <v>0</v>
      </c>
    </row>
    <row r="207" spans="4:17" x14ac:dyDescent="0.25">
      <c r="D207" s="8" t="s">
        <v>622</v>
      </c>
      <c r="E207" s="20">
        <v>0</v>
      </c>
      <c r="F207" s="20">
        <v>0</v>
      </c>
      <c r="G207" s="9">
        <v>0</v>
      </c>
      <c r="H207" s="20">
        <v>0</v>
      </c>
      <c r="I207" s="9">
        <v>0</v>
      </c>
      <c r="J207" s="20">
        <v>0</v>
      </c>
      <c r="K207" s="9">
        <v>0</v>
      </c>
      <c r="L207" s="20">
        <v>0</v>
      </c>
      <c r="M207" s="9">
        <v>0</v>
      </c>
      <c r="N207" s="20">
        <v>0</v>
      </c>
      <c r="O207" s="9">
        <v>0</v>
      </c>
      <c r="P207" s="20">
        <v>0</v>
      </c>
      <c r="Q207" s="9">
        <v>0</v>
      </c>
    </row>
    <row r="208" spans="4:17" x14ac:dyDescent="0.25">
      <c r="D208" s="8" t="s">
        <v>466</v>
      </c>
      <c r="E208" s="20">
        <v>1</v>
      </c>
      <c r="F208" s="20">
        <v>1</v>
      </c>
      <c r="G208" s="9">
        <v>1</v>
      </c>
      <c r="H208" s="20">
        <v>1</v>
      </c>
      <c r="I208" s="9">
        <v>1</v>
      </c>
      <c r="J208" s="20">
        <v>0</v>
      </c>
      <c r="K208" s="9">
        <v>0</v>
      </c>
      <c r="L208" s="20">
        <v>0</v>
      </c>
      <c r="M208" s="9">
        <v>0</v>
      </c>
      <c r="N208" s="20">
        <v>0</v>
      </c>
      <c r="O208" s="9">
        <v>0</v>
      </c>
      <c r="P208" s="20">
        <v>0</v>
      </c>
      <c r="Q208" s="9">
        <v>0</v>
      </c>
    </row>
    <row r="209" spans="4:17" x14ac:dyDescent="0.25">
      <c r="D209" s="8" t="s">
        <v>639</v>
      </c>
      <c r="E209" s="20">
        <v>0</v>
      </c>
      <c r="F209" s="20">
        <v>0</v>
      </c>
      <c r="G209" s="9">
        <v>0</v>
      </c>
      <c r="H209" s="20">
        <v>0</v>
      </c>
      <c r="I209" s="9">
        <v>0</v>
      </c>
      <c r="J209" s="20">
        <v>0</v>
      </c>
      <c r="K209" s="9">
        <v>0</v>
      </c>
      <c r="L209" s="20">
        <v>0</v>
      </c>
      <c r="M209" s="9">
        <v>0</v>
      </c>
      <c r="N209" s="20">
        <v>0</v>
      </c>
      <c r="O209" s="9">
        <v>0</v>
      </c>
      <c r="P209" s="20">
        <v>0</v>
      </c>
      <c r="Q209" s="9">
        <v>0</v>
      </c>
    </row>
    <row r="210" spans="4:17" x14ac:dyDescent="0.25">
      <c r="D210" s="8" t="s">
        <v>640</v>
      </c>
      <c r="E210" s="20">
        <v>0</v>
      </c>
      <c r="F210" s="20">
        <v>0</v>
      </c>
      <c r="G210" s="9">
        <v>0</v>
      </c>
      <c r="H210" s="20">
        <v>0</v>
      </c>
      <c r="I210" s="9">
        <v>0</v>
      </c>
      <c r="J210" s="20">
        <v>0</v>
      </c>
      <c r="K210" s="9">
        <v>0</v>
      </c>
      <c r="L210" s="20">
        <v>0</v>
      </c>
      <c r="M210" s="9">
        <v>0</v>
      </c>
      <c r="N210" s="20">
        <v>0</v>
      </c>
      <c r="O210" s="9">
        <v>0</v>
      </c>
      <c r="P210" s="20">
        <v>0</v>
      </c>
      <c r="Q210" s="9">
        <v>0</v>
      </c>
    </row>
    <row r="211" spans="4:17" x14ac:dyDescent="0.25">
      <c r="D211" s="8" t="s">
        <v>469</v>
      </c>
      <c r="E211" s="20">
        <v>0</v>
      </c>
      <c r="F211" s="20">
        <v>0</v>
      </c>
      <c r="G211" s="9">
        <v>0</v>
      </c>
      <c r="H211" s="20">
        <v>0</v>
      </c>
      <c r="I211" s="9">
        <v>0</v>
      </c>
      <c r="J211" s="20">
        <v>0</v>
      </c>
      <c r="K211" s="9">
        <v>0</v>
      </c>
      <c r="L211" s="20">
        <v>0</v>
      </c>
      <c r="M211" s="9">
        <v>0</v>
      </c>
      <c r="N211" s="20">
        <v>0</v>
      </c>
      <c r="O211" s="9">
        <v>0</v>
      </c>
      <c r="P211" s="20">
        <v>0</v>
      </c>
      <c r="Q211" s="9">
        <v>0</v>
      </c>
    </row>
    <row r="212" spans="4:17" x14ac:dyDescent="0.25">
      <c r="D212" s="8" t="s">
        <v>472</v>
      </c>
      <c r="E212" s="20">
        <v>6</v>
      </c>
      <c r="F212" s="20">
        <v>6</v>
      </c>
      <c r="G212" s="9">
        <v>1</v>
      </c>
      <c r="H212" s="20">
        <v>5</v>
      </c>
      <c r="I212" s="9">
        <v>0.83333333333333337</v>
      </c>
      <c r="J212" s="20">
        <v>0</v>
      </c>
      <c r="K212" s="9">
        <v>0</v>
      </c>
      <c r="L212" s="20">
        <v>0</v>
      </c>
      <c r="M212" s="9">
        <v>0</v>
      </c>
      <c r="N212" s="20">
        <v>0</v>
      </c>
      <c r="O212" s="9">
        <v>0</v>
      </c>
      <c r="P212" s="20">
        <v>0</v>
      </c>
      <c r="Q212" s="9">
        <v>0</v>
      </c>
    </row>
    <row r="213" spans="4:17" x14ac:dyDescent="0.25">
      <c r="D213" s="6" t="s">
        <v>475</v>
      </c>
      <c r="E213" s="20">
        <v>44</v>
      </c>
      <c r="F213" s="20">
        <v>40</v>
      </c>
      <c r="G213" s="9">
        <v>0.90909090909090906</v>
      </c>
      <c r="H213" s="20">
        <v>32</v>
      </c>
      <c r="I213" s="9">
        <v>0.8</v>
      </c>
      <c r="J213" s="20">
        <v>0</v>
      </c>
      <c r="K213" s="9">
        <v>0</v>
      </c>
      <c r="L213" s="20">
        <v>2</v>
      </c>
      <c r="M213" s="9">
        <v>0.05</v>
      </c>
      <c r="N213" s="20">
        <v>0</v>
      </c>
      <c r="O213" s="9">
        <v>0</v>
      </c>
      <c r="P213" s="20">
        <v>2</v>
      </c>
      <c r="Q213" s="9">
        <v>0.05</v>
      </c>
    </row>
    <row r="214" spans="4:17" x14ac:dyDescent="0.25">
      <c r="D214" s="7" t="s">
        <v>481</v>
      </c>
      <c r="E214" s="20">
        <v>10</v>
      </c>
      <c r="F214" s="20">
        <v>10</v>
      </c>
      <c r="G214" s="9">
        <v>1</v>
      </c>
      <c r="H214" s="20">
        <v>8</v>
      </c>
      <c r="I214" s="9">
        <v>0.8</v>
      </c>
      <c r="J214" s="20">
        <v>0</v>
      </c>
      <c r="K214" s="9">
        <v>0</v>
      </c>
      <c r="L214" s="20">
        <v>0</v>
      </c>
      <c r="M214" s="9">
        <v>0</v>
      </c>
      <c r="N214" s="20">
        <v>0</v>
      </c>
      <c r="O214" s="9">
        <v>0</v>
      </c>
      <c r="P214" s="20">
        <v>0</v>
      </c>
      <c r="Q214" s="9">
        <v>0</v>
      </c>
    </row>
    <row r="215" spans="4:17" x14ac:dyDescent="0.25">
      <c r="D215" s="8" t="s">
        <v>654</v>
      </c>
      <c r="E215" s="20">
        <v>0</v>
      </c>
      <c r="F215" s="20">
        <v>0</v>
      </c>
      <c r="G215" s="9">
        <v>0</v>
      </c>
      <c r="H215" s="20">
        <v>0</v>
      </c>
      <c r="I215" s="9">
        <v>0</v>
      </c>
      <c r="J215" s="20">
        <v>0</v>
      </c>
      <c r="K215" s="9">
        <v>0</v>
      </c>
      <c r="L215" s="20">
        <v>0</v>
      </c>
      <c r="M215" s="9">
        <v>0</v>
      </c>
      <c r="N215" s="20">
        <v>0</v>
      </c>
      <c r="O215" s="9">
        <v>0</v>
      </c>
      <c r="P215" s="20">
        <v>0</v>
      </c>
      <c r="Q215" s="9">
        <v>0</v>
      </c>
    </row>
    <row r="216" spans="4:17" x14ac:dyDescent="0.25">
      <c r="D216" s="8" t="s">
        <v>657</v>
      </c>
      <c r="E216" s="20">
        <v>0</v>
      </c>
      <c r="F216" s="20">
        <v>0</v>
      </c>
      <c r="G216" s="9">
        <v>0</v>
      </c>
      <c r="H216" s="20">
        <v>0</v>
      </c>
      <c r="I216" s="9">
        <v>0</v>
      </c>
      <c r="J216" s="20">
        <v>0</v>
      </c>
      <c r="K216" s="9">
        <v>0</v>
      </c>
      <c r="L216" s="20">
        <v>0</v>
      </c>
      <c r="M216" s="9">
        <v>0</v>
      </c>
      <c r="N216" s="20">
        <v>0</v>
      </c>
      <c r="O216" s="9">
        <v>0</v>
      </c>
      <c r="P216" s="20">
        <v>0</v>
      </c>
      <c r="Q216" s="9">
        <v>0</v>
      </c>
    </row>
    <row r="217" spans="4:17" x14ac:dyDescent="0.25">
      <c r="D217" s="8" t="s">
        <v>482</v>
      </c>
      <c r="E217" s="20">
        <v>1</v>
      </c>
      <c r="F217" s="20">
        <v>1</v>
      </c>
      <c r="G217" s="9">
        <v>1</v>
      </c>
      <c r="H217" s="20">
        <v>1</v>
      </c>
      <c r="I217" s="9">
        <v>1</v>
      </c>
      <c r="J217" s="20">
        <v>0</v>
      </c>
      <c r="K217" s="9">
        <v>0</v>
      </c>
      <c r="L217" s="20">
        <v>0</v>
      </c>
      <c r="M217" s="9">
        <v>0</v>
      </c>
      <c r="N217" s="20">
        <v>0</v>
      </c>
      <c r="O217" s="9">
        <v>0</v>
      </c>
      <c r="P217" s="20">
        <v>0</v>
      </c>
      <c r="Q217" s="9">
        <v>0</v>
      </c>
    </row>
    <row r="218" spans="4:17" x14ac:dyDescent="0.25">
      <c r="D218" s="8" t="s">
        <v>663</v>
      </c>
      <c r="E218" s="20">
        <v>3</v>
      </c>
      <c r="F218" s="20">
        <v>3</v>
      </c>
      <c r="G218" s="9">
        <v>1</v>
      </c>
      <c r="H218" s="20">
        <v>3</v>
      </c>
      <c r="I218" s="9">
        <v>1</v>
      </c>
      <c r="J218" s="20">
        <v>0</v>
      </c>
      <c r="K218" s="9">
        <v>0</v>
      </c>
      <c r="L218" s="20">
        <v>0</v>
      </c>
      <c r="M218" s="9">
        <v>0</v>
      </c>
      <c r="N218" s="20">
        <v>0</v>
      </c>
      <c r="O218" s="9">
        <v>0</v>
      </c>
      <c r="P218" s="20">
        <v>0</v>
      </c>
      <c r="Q218" s="9">
        <v>0</v>
      </c>
    </row>
    <row r="219" spans="4:17" x14ac:dyDescent="0.25">
      <c r="D219" s="8" t="s">
        <v>486</v>
      </c>
      <c r="E219" s="20">
        <v>0</v>
      </c>
      <c r="F219" s="20">
        <v>0</v>
      </c>
      <c r="G219" s="9">
        <v>0</v>
      </c>
      <c r="H219" s="20">
        <v>0</v>
      </c>
      <c r="I219" s="9">
        <v>0</v>
      </c>
      <c r="J219" s="20">
        <v>0</v>
      </c>
      <c r="K219" s="9">
        <v>0</v>
      </c>
      <c r="L219" s="20">
        <v>0</v>
      </c>
      <c r="M219" s="9">
        <v>0</v>
      </c>
      <c r="N219" s="20">
        <v>0</v>
      </c>
      <c r="O219" s="9">
        <v>0</v>
      </c>
      <c r="P219" s="20">
        <v>0</v>
      </c>
      <c r="Q219" s="9">
        <v>0</v>
      </c>
    </row>
    <row r="220" spans="4:17" x14ac:dyDescent="0.25">
      <c r="D220" s="8" t="s">
        <v>669</v>
      </c>
      <c r="E220" s="20">
        <v>0</v>
      </c>
      <c r="F220" s="20">
        <v>0</v>
      </c>
      <c r="G220" s="9">
        <v>0</v>
      </c>
      <c r="H220" s="20">
        <v>0</v>
      </c>
      <c r="I220" s="9">
        <v>0</v>
      </c>
      <c r="J220" s="20">
        <v>0</v>
      </c>
      <c r="K220" s="9">
        <v>0</v>
      </c>
      <c r="L220" s="20">
        <v>0</v>
      </c>
      <c r="M220" s="9">
        <v>0</v>
      </c>
      <c r="N220" s="20">
        <v>0</v>
      </c>
      <c r="O220" s="9">
        <v>0</v>
      </c>
      <c r="P220" s="20">
        <v>0</v>
      </c>
      <c r="Q220" s="9">
        <v>0</v>
      </c>
    </row>
    <row r="221" spans="4:17" x14ac:dyDescent="0.25">
      <c r="D221" s="8" t="s">
        <v>498</v>
      </c>
      <c r="E221" s="20">
        <v>5</v>
      </c>
      <c r="F221" s="20">
        <v>5</v>
      </c>
      <c r="G221" s="9">
        <v>1</v>
      </c>
      <c r="H221" s="20">
        <v>3</v>
      </c>
      <c r="I221" s="9">
        <v>0.6</v>
      </c>
      <c r="J221" s="20">
        <v>0</v>
      </c>
      <c r="K221" s="9">
        <v>0</v>
      </c>
      <c r="L221" s="20">
        <v>0</v>
      </c>
      <c r="M221" s="9">
        <v>0</v>
      </c>
      <c r="N221" s="20">
        <v>0</v>
      </c>
      <c r="O221" s="9">
        <v>0</v>
      </c>
      <c r="P221" s="20">
        <v>0</v>
      </c>
      <c r="Q221" s="9">
        <v>0</v>
      </c>
    </row>
    <row r="222" spans="4:17" x14ac:dyDescent="0.25">
      <c r="D222" s="8" t="s">
        <v>500</v>
      </c>
      <c r="E222" s="20">
        <v>1</v>
      </c>
      <c r="F222" s="20">
        <v>1</v>
      </c>
      <c r="G222" s="9">
        <v>1</v>
      </c>
      <c r="H222" s="20">
        <v>1</v>
      </c>
      <c r="I222" s="9">
        <v>1</v>
      </c>
      <c r="J222" s="20"/>
      <c r="K222" s="9">
        <v>0</v>
      </c>
      <c r="L222" s="20"/>
      <c r="M222" s="9">
        <v>0</v>
      </c>
      <c r="N222" s="20"/>
      <c r="O222" s="9">
        <v>0</v>
      </c>
      <c r="P222" s="20"/>
      <c r="Q222" s="9">
        <v>0</v>
      </c>
    </row>
    <row r="223" spans="4:17" x14ac:dyDescent="0.25">
      <c r="D223" s="7" t="s">
        <v>489</v>
      </c>
      <c r="E223" s="20">
        <v>3</v>
      </c>
      <c r="F223" s="20">
        <v>2</v>
      </c>
      <c r="G223" s="9">
        <v>0.66666666666666663</v>
      </c>
      <c r="H223" s="20">
        <v>2</v>
      </c>
      <c r="I223" s="9">
        <v>1</v>
      </c>
      <c r="J223" s="20">
        <v>0</v>
      </c>
      <c r="K223" s="9">
        <v>0</v>
      </c>
      <c r="L223" s="20">
        <v>1</v>
      </c>
      <c r="M223" s="9">
        <v>0.5</v>
      </c>
      <c r="N223" s="20">
        <v>0</v>
      </c>
      <c r="O223" s="9">
        <v>0</v>
      </c>
      <c r="P223" s="20">
        <v>0</v>
      </c>
      <c r="Q223" s="9">
        <v>0</v>
      </c>
    </row>
    <row r="224" spans="4:17" x14ac:dyDescent="0.25">
      <c r="D224" s="8" t="s">
        <v>658</v>
      </c>
      <c r="E224" s="20">
        <v>0</v>
      </c>
      <c r="F224" s="20">
        <v>0</v>
      </c>
      <c r="G224" s="9">
        <v>0</v>
      </c>
      <c r="H224" s="20">
        <v>0</v>
      </c>
      <c r="I224" s="9">
        <v>0</v>
      </c>
      <c r="J224" s="20">
        <v>0</v>
      </c>
      <c r="K224" s="9">
        <v>0</v>
      </c>
      <c r="L224" s="20">
        <v>0</v>
      </c>
      <c r="M224" s="9">
        <v>0</v>
      </c>
      <c r="N224" s="20">
        <v>0</v>
      </c>
      <c r="O224" s="9">
        <v>0</v>
      </c>
      <c r="P224" s="20">
        <v>0</v>
      </c>
      <c r="Q224" s="9">
        <v>0</v>
      </c>
    </row>
    <row r="225" spans="4:17" x14ac:dyDescent="0.25">
      <c r="D225" s="8" t="s">
        <v>660</v>
      </c>
      <c r="E225" s="20">
        <v>0</v>
      </c>
      <c r="F225" s="20">
        <v>0</v>
      </c>
      <c r="G225" s="9">
        <v>0</v>
      </c>
      <c r="H225" s="20">
        <v>0</v>
      </c>
      <c r="I225" s="9">
        <v>0</v>
      </c>
      <c r="J225" s="20">
        <v>0</v>
      </c>
      <c r="K225" s="9">
        <v>0</v>
      </c>
      <c r="L225" s="20">
        <v>0</v>
      </c>
      <c r="M225" s="9">
        <v>0</v>
      </c>
      <c r="N225" s="20">
        <v>0</v>
      </c>
      <c r="O225" s="9">
        <v>0</v>
      </c>
      <c r="P225" s="20">
        <v>0</v>
      </c>
      <c r="Q225" s="9">
        <v>0</v>
      </c>
    </row>
    <row r="226" spans="4:17" x14ac:dyDescent="0.25">
      <c r="D226" s="8" t="s">
        <v>661</v>
      </c>
      <c r="E226" s="20">
        <v>2</v>
      </c>
      <c r="F226" s="20">
        <v>2</v>
      </c>
      <c r="G226" s="9">
        <v>1</v>
      </c>
      <c r="H226" s="20">
        <v>2</v>
      </c>
      <c r="I226" s="9">
        <v>1</v>
      </c>
      <c r="J226" s="20">
        <v>0</v>
      </c>
      <c r="K226" s="9">
        <v>0</v>
      </c>
      <c r="L226" s="20">
        <v>0</v>
      </c>
      <c r="M226" s="9">
        <v>0</v>
      </c>
      <c r="N226" s="20">
        <v>0</v>
      </c>
      <c r="O226" s="9">
        <v>0</v>
      </c>
      <c r="P226" s="20">
        <v>0</v>
      </c>
      <c r="Q226" s="9">
        <v>0</v>
      </c>
    </row>
    <row r="227" spans="4:17" x14ac:dyDescent="0.25">
      <c r="D227" s="8" t="s">
        <v>662</v>
      </c>
      <c r="E227" s="20">
        <v>1</v>
      </c>
      <c r="F227" s="20">
        <v>0</v>
      </c>
      <c r="G227" s="9">
        <v>0</v>
      </c>
      <c r="H227" s="20">
        <v>0</v>
      </c>
      <c r="I227" s="9">
        <v>0</v>
      </c>
      <c r="J227" s="20">
        <v>0</v>
      </c>
      <c r="K227" s="9">
        <v>0</v>
      </c>
      <c r="L227" s="20">
        <v>1</v>
      </c>
      <c r="M227" s="9">
        <v>0</v>
      </c>
      <c r="N227" s="20">
        <v>0</v>
      </c>
      <c r="O227" s="9">
        <v>0</v>
      </c>
      <c r="P227" s="20">
        <v>0</v>
      </c>
      <c r="Q227" s="9">
        <v>0</v>
      </c>
    </row>
    <row r="228" spans="4:17" x14ac:dyDescent="0.25">
      <c r="D228" s="8" t="s">
        <v>490</v>
      </c>
      <c r="E228" s="20">
        <v>0</v>
      </c>
      <c r="F228" s="20">
        <v>0</v>
      </c>
      <c r="G228" s="9">
        <v>0</v>
      </c>
      <c r="H228" s="20">
        <v>0</v>
      </c>
      <c r="I228" s="9">
        <v>0</v>
      </c>
      <c r="J228" s="20">
        <v>0</v>
      </c>
      <c r="K228" s="9">
        <v>0</v>
      </c>
      <c r="L228" s="20">
        <v>0</v>
      </c>
      <c r="M228" s="9">
        <v>0</v>
      </c>
      <c r="N228" s="20">
        <v>0</v>
      </c>
      <c r="O228" s="9">
        <v>0</v>
      </c>
      <c r="P228" s="20">
        <v>0</v>
      </c>
      <c r="Q228" s="9">
        <v>0</v>
      </c>
    </row>
    <row r="229" spans="4:17" x14ac:dyDescent="0.25">
      <c r="D229" s="8" t="s">
        <v>666</v>
      </c>
      <c r="E229" s="20">
        <v>0</v>
      </c>
      <c r="F229" s="20">
        <v>0</v>
      </c>
      <c r="G229" s="9">
        <v>0</v>
      </c>
      <c r="H229" s="20">
        <v>0</v>
      </c>
      <c r="I229" s="9">
        <v>0</v>
      </c>
      <c r="J229" s="20">
        <v>0</v>
      </c>
      <c r="K229" s="9">
        <v>0</v>
      </c>
      <c r="L229" s="20">
        <v>0</v>
      </c>
      <c r="M229" s="9">
        <v>0</v>
      </c>
      <c r="N229" s="20">
        <v>0</v>
      </c>
      <c r="O229" s="9">
        <v>0</v>
      </c>
      <c r="P229" s="20">
        <v>0</v>
      </c>
      <c r="Q229" s="9">
        <v>0</v>
      </c>
    </row>
    <row r="230" spans="4:17" x14ac:dyDescent="0.25">
      <c r="D230" s="8" t="s">
        <v>674</v>
      </c>
      <c r="E230" s="20">
        <v>0</v>
      </c>
      <c r="F230" s="20">
        <v>0</v>
      </c>
      <c r="G230" s="9">
        <v>0</v>
      </c>
      <c r="H230" s="20">
        <v>0</v>
      </c>
      <c r="I230" s="9">
        <v>0</v>
      </c>
      <c r="J230" s="20">
        <v>0</v>
      </c>
      <c r="K230" s="9">
        <v>0</v>
      </c>
      <c r="L230" s="20">
        <v>0</v>
      </c>
      <c r="M230" s="9">
        <v>0</v>
      </c>
      <c r="N230" s="20">
        <v>0</v>
      </c>
      <c r="O230" s="9">
        <v>0</v>
      </c>
      <c r="P230" s="20">
        <v>0</v>
      </c>
      <c r="Q230" s="9">
        <v>0</v>
      </c>
    </row>
    <row r="231" spans="4:17" x14ac:dyDescent="0.25">
      <c r="D231" s="7" t="s">
        <v>491</v>
      </c>
      <c r="E231" s="20">
        <v>7</v>
      </c>
      <c r="F231" s="20">
        <v>6</v>
      </c>
      <c r="G231" s="9">
        <v>0.8571428571428571</v>
      </c>
      <c r="H231" s="20">
        <v>5</v>
      </c>
      <c r="I231" s="9">
        <v>0.83333333333333337</v>
      </c>
      <c r="J231" s="20">
        <v>0</v>
      </c>
      <c r="K231" s="9">
        <v>0</v>
      </c>
      <c r="L231" s="20">
        <v>0</v>
      </c>
      <c r="M231" s="9">
        <v>0</v>
      </c>
      <c r="N231" s="20">
        <v>0</v>
      </c>
      <c r="O231" s="9">
        <v>0</v>
      </c>
      <c r="P231" s="20">
        <v>1</v>
      </c>
      <c r="Q231" s="9">
        <v>0.16666666666666666</v>
      </c>
    </row>
    <row r="232" spans="4:17" x14ac:dyDescent="0.25">
      <c r="D232" s="8" t="s">
        <v>493</v>
      </c>
      <c r="E232" s="20">
        <v>3</v>
      </c>
      <c r="F232" s="20">
        <v>3</v>
      </c>
      <c r="G232" s="9">
        <v>1</v>
      </c>
      <c r="H232" s="20">
        <v>3</v>
      </c>
      <c r="I232" s="9">
        <v>1</v>
      </c>
      <c r="J232" s="20">
        <v>0</v>
      </c>
      <c r="K232" s="9">
        <v>0</v>
      </c>
      <c r="L232" s="20">
        <v>0</v>
      </c>
      <c r="M232" s="9">
        <v>0</v>
      </c>
      <c r="N232" s="20">
        <v>0</v>
      </c>
      <c r="O232" s="9">
        <v>0</v>
      </c>
      <c r="P232" s="20">
        <v>0</v>
      </c>
      <c r="Q232" s="9">
        <v>0</v>
      </c>
    </row>
    <row r="233" spans="4:17" x14ac:dyDescent="0.25">
      <c r="D233" s="8" t="s">
        <v>494</v>
      </c>
      <c r="E233" s="20">
        <v>0</v>
      </c>
      <c r="F233" s="20">
        <v>0</v>
      </c>
      <c r="G233" s="9">
        <v>0</v>
      </c>
      <c r="H233" s="20">
        <v>0</v>
      </c>
      <c r="I233" s="9">
        <v>0</v>
      </c>
      <c r="J233" s="20">
        <v>0</v>
      </c>
      <c r="K233" s="9">
        <v>0</v>
      </c>
      <c r="L233" s="20">
        <v>0</v>
      </c>
      <c r="M233" s="9">
        <v>0</v>
      </c>
      <c r="N233" s="20">
        <v>0</v>
      </c>
      <c r="O233" s="9">
        <v>0</v>
      </c>
      <c r="P233" s="20">
        <v>0</v>
      </c>
      <c r="Q233" s="9">
        <v>0</v>
      </c>
    </row>
    <row r="234" spans="4:17" x14ac:dyDescent="0.25">
      <c r="D234" s="8" t="s">
        <v>499</v>
      </c>
      <c r="E234" s="20">
        <v>3</v>
      </c>
      <c r="F234" s="20">
        <v>3</v>
      </c>
      <c r="G234" s="9">
        <v>1</v>
      </c>
      <c r="H234" s="20">
        <v>2</v>
      </c>
      <c r="I234" s="9">
        <v>0.66666666666666663</v>
      </c>
      <c r="J234" s="20">
        <v>0</v>
      </c>
      <c r="K234" s="9">
        <v>0</v>
      </c>
      <c r="L234" s="20">
        <v>0</v>
      </c>
      <c r="M234" s="9">
        <v>0</v>
      </c>
      <c r="N234" s="20">
        <v>0</v>
      </c>
      <c r="O234" s="9">
        <v>0</v>
      </c>
      <c r="P234" s="20">
        <v>0</v>
      </c>
      <c r="Q234" s="9">
        <v>0</v>
      </c>
    </row>
    <row r="235" spans="4:17" x14ac:dyDescent="0.25">
      <c r="D235" s="8" t="s">
        <v>492</v>
      </c>
      <c r="E235" s="20"/>
      <c r="F235" s="20"/>
      <c r="G235" s="9">
        <v>0</v>
      </c>
      <c r="H235" s="20"/>
      <c r="I235" s="9">
        <v>0</v>
      </c>
      <c r="J235" s="20"/>
      <c r="K235" s="9">
        <v>0</v>
      </c>
      <c r="L235" s="20"/>
      <c r="M235" s="9">
        <v>0</v>
      </c>
      <c r="N235" s="20"/>
      <c r="O235" s="9">
        <v>0</v>
      </c>
      <c r="P235" s="20"/>
      <c r="Q235" s="9">
        <v>0</v>
      </c>
    </row>
    <row r="236" spans="4:17" x14ac:dyDescent="0.25">
      <c r="D236" s="8" t="s">
        <v>495</v>
      </c>
      <c r="E236" s="20">
        <v>1</v>
      </c>
      <c r="F236" s="20"/>
      <c r="G236" s="9">
        <v>0</v>
      </c>
      <c r="H236" s="20"/>
      <c r="I236" s="9">
        <v>0</v>
      </c>
      <c r="J236" s="20"/>
      <c r="K236" s="9">
        <v>0</v>
      </c>
      <c r="L236" s="20"/>
      <c r="M236" s="9">
        <v>0</v>
      </c>
      <c r="N236" s="20"/>
      <c r="O236" s="9">
        <v>0</v>
      </c>
      <c r="P236" s="20">
        <v>1</v>
      </c>
      <c r="Q236" s="9">
        <v>0</v>
      </c>
    </row>
    <row r="237" spans="4:17" x14ac:dyDescent="0.25">
      <c r="D237" s="7" t="s">
        <v>483</v>
      </c>
      <c r="E237" s="20">
        <v>5</v>
      </c>
      <c r="F237" s="20">
        <v>4</v>
      </c>
      <c r="G237" s="9">
        <v>0.8</v>
      </c>
      <c r="H237" s="20">
        <v>3</v>
      </c>
      <c r="I237" s="9">
        <v>0.75</v>
      </c>
      <c r="J237" s="20">
        <v>0</v>
      </c>
      <c r="K237" s="9">
        <v>0</v>
      </c>
      <c r="L237" s="20">
        <v>1</v>
      </c>
      <c r="M237" s="9">
        <v>0.25</v>
      </c>
      <c r="N237" s="20">
        <v>0</v>
      </c>
      <c r="O237" s="9">
        <v>0</v>
      </c>
      <c r="P237" s="20">
        <v>0</v>
      </c>
      <c r="Q237" s="9">
        <v>0</v>
      </c>
    </row>
    <row r="238" spans="4:17" x14ac:dyDescent="0.25">
      <c r="D238" s="8" t="s">
        <v>484</v>
      </c>
      <c r="E238" s="20">
        <v>2</v>
      </c>
      <c r="F238" s="20">
        <v>1</v>
      </c>
      <c r="G238" s="9">
        <v>0.5</v>
      </c>
      <c r="H238" s="20">
        <v>0</v>
      </c>
      <c r="I238" s="9">
        <v>0</v>
      </c>
      <c r="J238" s="20">
        <v>0</v>
      </c>
      <c r="K238" s="9">
        <v>0</v>
      </c>
      <c r="L238" s="20">
        <v>1</v>
      </c>
      <c r="M238" s="9">
        <v>1</v>
      </c>
      <c r="N238" s="20">
        <v>0</v>
      </c>
      <c r="O238" s="9">
        <v>0</v>
      </c>
      <c r="P238" s="20">
        <v>0</v>
      </c>
      <c r="Q238" s="9">
        <v>0</v>
      </c>
    </row>
    <row r="239" spans="4:17" x14ac:dyDescent="0.25">
      <c r="D239" s="8" t="s">
        <v>488</v>
      </c>
      <c r="E239" s="20">
        <v>0</v>
      </c>
      <c r="F239" s="20">
        <v>0</v>
      </c>
      <c r="G239" s="9">
        <v>0</v>
      </c>
      <c r="H239" s="20">
        <v>0</v>
      </c>
      <c r="I239" s="9">
        <v>0</v>
      </c>
      <c r="J239" s="20">
        <v>0</v>
      </c>
      <c r="K239" s="9">
        <v>0</v>
      </c>
      <c r="L239" s="20">
        <v>0</v>
      </c>
      <c r="M239" s="9">
        <v>0</v>
      </c>
      <c r="N239" s="20">
        <v>0</v>
      </c>
      <c r="O239" s="9">
        <v>0</v>
      </c>
      <c r="P239" s="20">
        <v>0</v>
      </c>
      <c r="Q239" s="9">
        <v>0</v>
      </c>
    </row>
    <row r="240" spans="4:17" x14ac:dyDescent="0.25">
      <c r="D240" s="8" t="s">
        <v>667</v>
      </c>
      <c r="E240" s="20">
        <v>3</v>
      </c>
      <c r="F240" s="20">
        <v>3</v>
      </c>
      <c r="G240" s="9">
        <v>1</v>
      </c>
      <c r="H240" s="20">
        <v>3</v>
      </c>
      <c r="I240" s="9">
        <v>1</v>
      </c>
      <c r="J240" s="20">
        <v>0</v>
      </c>
      <c r="K240" s="9">
        <v>0</v>
      </c>
      <c r="L240" s="20">
        <v>0</v>
      </c>
      <c r="M240" s="9">
        <v>0</v>
      </c>
      <c r="N240" s="20">
        <v>0</v>
      </c>
      <c r="O240" s="9">
        <v>0</v>
      </c>
      <c r="P240" s="20">
        <v>0</v>
      </c>
      <c r="Q240" s="9">
        <v>0</v>
      </c>
    </row>
    <row r="241" spans="4:17" x14ac:dyDescent="0.25">
      <c r="D241" s="7" t="s">
        <v>478</v>
      </c>
      <c r="E241" s="20">
        <v>8</v>
      </c>
      <c r="F241" s="20">
        <v>7</v>
      </c>
      <c r="G241" s="9">
        <v>0.875</v>
      </c>
      <c r="H241" s="20">
        <v>7</v>
      </c>
      <c r="I241" s="9">
        <v>1</v>
      </c>
      <c r="J241" s="20">
        <v>0</v>
      </c>
      <c r="K241" s="9">
        <v>0</v>
      </c>
      <c r="L241" s="20">
        <v>0</v>
      </c>
      <c r="M241" s="9">
        <v>0</v>
      </c>
      <c r="N241" s="20">
        <v>0</v>
      </c>
      <c r="O241" s="9">
        <v>0</v>
      </c>
      <c r="P241" s="20">
        <v>1</v>
      </c>
      <c r="Q241" s="9">
        <v>0.14285714285714285</v>
      </c>
    </row>
    <row r="242" spans="4:17" x14ac:dyDescent="0.25">
      <c r="D242" s="8" t="s">
        <v>655</v>
      </c>
      <c r="E242" s="20">
        <v>0</v>
      </c>
      <c r="F242" s="20">
        <v>0</v>
      </c>
      <c r="G242" s="9">
        <v>0</v>
      </c>
      <c r="H242" s="20">
        <v>0</v>
      </c>
      <c r="I242" s="9">
        <v>0</v>
      </c>
      <c r="J242" s="20">
        <v>0</v>
      </c>
      <c r="K242" s="9">
        <v>0</v>
      </c>
      <c r="L242" s="20">
        <v>0</v>
      </c>
      <c r="M242" s="9">
        <v>0</v>
      </c>
      <c r="N242" s="20">
        <v>0</v>
      </c>
      <c r="O242" s="9">
        <v>0</v>
      </c>
      <c r="P242" s="20">
        <v>0</v>
      </c>
      <c r="Q242" s="9">
        <v>0</v>
      </c>
    </row>
    <row r="243" spans="4:17" x14ac:dyDescent="0.25">
      <c r="D243" s="8" t="s">
        <v>479</v>
      </c>
      <c r="E243" s="20">
        <v>4</v>
      </c>
      <c r="F243" s="20">
        <v>3</v>
      </c>
      <c r="G243" s="9">
        <v>0.75</v>
      </c>
      <c r="H243" s="20">
        <v>3</v>
      </c>
      <c r="I243" s="9">
        <v>1</v>
      </c>
      <c r="J243" s="20">
        <v>0</v>
      </c>
      <c r="K243" s="9">
        <v>0</v>
      </c>
      <c r="L243" s="20">
        <v>0</v>
      </c>
      <c r="M243" s="9">
        <v>0</v>
      </c>
      <c r="N243" s="20">
        <v>0</v>
      </c>
      <c r="O243" s="9">
        <v>0</v>
      </c>
      <c r="P243" s="20">
        <v>1</v>
      </c>
      <c r="Q243" s="9">
        <v>0.33333333333333331</v>
      </c>
    </row>
    <row r="244" spans="4:17" x14ac:dyDescent="0.25">
      <c r="D244" s="8" t="s">
        <v>480</v>
      </c>
      <c r="E244" s="20">
        <v>1</v>
      </c>
      <c r="F244" s="20">
        <v>1</v>
      </c>
      <c r="G244" s="9">
        <v>1</v>
      </c>
      <c r="H244" s="20">
        <v>1</v>
      </c>
      <c r="I244" s="9">
        <v>1</v>
      </c>
      <c r="J244" s="20">
        <v>0</v>
      </c>
      <c r="K244" s="9">
        <v>0</v>
      </c>
      <c r="L244" s="20">
        <v>0</v>
      </c>
      <c r="M244" s="9">
        <v>0</v>
      </c>
      <c r="N244" s="20">
        <v>0</v>
      </c>
      <c r="O244" s="9">
        <v>0</v>
      </c>
      <c r="P244" s="20">
        <v>0</v>
      </c>
      <c r="Q244" s="9">
        <v>0</v>
      </c>
    </row>
    <row r="245" spans="4:17" x14ac:dyDescent="0.25">
      <c r="D245" s="8" t="s">
        <v>664</v>
      </c>
      <c r="E245" s="20">
        <v>2</v>
      </c>
      <c r="F245" s="20">
        <v>2</v>
      </c>
      <c r="G245" s="9">
        <v>1</v>
      </c>
      <c r="H245" s="20">
        <v>2</v>
      </c>
      <c r="I245" s="9">
        <v>1</v>
      </c>
      <c r="J245" s="20">
        <v>0</v>
      </c>
      <c r="K245" s="9">
        <v>0</v>
      </c>
      <c r="L245" s="20">
        <v>0</v>
      </c>
      <c r="M245" s="9">
        <v>0</v>
      </c>
      <c r="N245" s="20">
        <v>0</v>
      </c>
      <c r="O245" s="9">
        <v>0</v>
      </c>
      <c r="P245" s="20">
        <v>0</v>
      </c>
      <c r="Q245" s="9">
        <v>0</v>
      </c>
    </row>
    <row r="246" spans="4:17" x14ac:dyDescent="0.25">
      <c r="D246" s="8" t="s">
        <v>665</v>
      </c>
      <c r="E246" s="20">
        <v>1</v>
      </c>
      <c r="F246" s="20">
        <v>1</v>
      </c>
      <c r="G246" s="9">
        <v>1</v>
      </c>
      <c r="H246" s="20">
        <v>1</v>
      </c>
      <c r="I246" s="9">
        <v>1</v>
      </c>
      <c r="J246" s="20">
        <v>0</v>
      </c>
      <c r="K246" s="9">
        <v>0</v>
      </c>
      <c r="L246" s="20">
        <v>0</v>
      </c>
      <c r="M246" s="9">
        <v>0</v>
      </c>
      <c r="N246" s="20">
        <v>0</v>
      </c>
      <c r="O246" s="9">
        <v>0</v>
      </c>
      <c r="P246" s="20">
        <v>0</v>
      </c>
      <c r="Q246" s="9">
        <v>0</v>
      </c>
    </row>
    <row r="247" spans="4:17" x14ac:dyDescent="0.25">
      <c r="D247" s="8" t="s">
        <v>487</v>
      </c>
      <c r="E247" s="20"/>
      <c r="F247" s="20"/>
      <c r="G247" s="9">
        <v>0</v>
      </c>
      <c r="H247" s="20"/>
      <c r="I247" s="9">
        <v>0</v>
      </c>
      <c r="J247" s="20"/>
      <c r="K247" s="9">
        <v>0</v>
      </c>
      <c r="L247" s="20"/>
      <c r="M247" s="9">
        <v>0</v>
      </c>
      <c r="N247" s="20"/>
      <c r="O247" s="9">
        <v>0</v>
      </c>
      <c r="P247" s="20"/>
      <c r="Q247" s="9">
        <v>0</v>
      </c>
    </row>
    <row r="248" spans="4:17" x14ac:dyDescent="0.25">
      <c r="D248" s="8" t="s">
        <v>496</v>
      </c>
      <c r="E248" s="20">
        <v>0</v>
      </c>
      <c r="F248" s="20">
        <v>0</v>
      </c>
      <c r="G248" s="9">
        <v>0</v>
      </c>
      <c r="H248" s="20">
        <v>0</v>
      </c>
      <c r="I248" s="9">
        <v>0</v>
      </c>
      <c r="J248" s="20">
        <v>0</v>
      </c>
      <c r="K248" s="9">
        <v>0</v>
      </c>
      <c r="L248" s="20">
        <v>0</v>
      </c>
      <c r="M248" s="9">
        <v>0</v>
      </c>
      <c r="N248" s="20">
        <v>0</v>
      </c>
      <c r="O248" s="9">
        <v>0</v>
      </c>
      <c r="P248" s="20">
        <v>0</v>
      </c>
      <c r="Q248" s="9">
        <v>0</v>
      </c>
    </row>
    <row r="249" spans="4:17" x14ac:dyDescent="0.25">
      <c r="D249" s="8" t="s">
        <v>673</v>
      </c>
      <c r="E249" s="20">
        <v>0</v>
      </c>
      <c r="F249" s="20">
        <v>0</v>
      </c>
      <c r="G249" s="9">
        <v>0</v>
      </c>
      <c r="H249" s="20">
        <v>0</v>
      </c>
      <c r="I249" s="9">
        <v>0</v>
      </c>
      <c r="J249" s="20">
        <v>0</v>
      </c>
      <c r="K249" s="9">
        <v>0</v>
      </c>
      <c r="L249" s="20">
        <v>0</v>
      </c>
      <c r="M249" s="9">
        <v>0</v>
      </c>
      <c r="N249" s="20">
        <v>0</v>
      </c>
      <c r="O249" s="9">
        <v>0</v>
      </c>
      <c r="P249" s="20">
        <v>0</v>
      </c>
      <c r="Q249" s="9">
        <v>0</v>
      </c>
    </row>
    <row r="250" spans="4:17" x14ac:dyDescent="0.25">
      <c r="D250" s="7" t="s">
        <v>476</v>
      </c>
      <c r="E250" s="20">
        <v>11</v>
      </c>
      <c r="F250" s="20">
        <v>11</v>
      </c>
      <c r="G250" s="9">
        <v>1</v>
      </c>
      <c r="H250" s="20">
        <v>7</v>
      </c>
      <c r="I250" s="9">
        <v>0.63636363636363635</v>
      </c>
      <c r="J250" s="20">
        <v>0</v>
      </c>
      <c r="K250" s="9">
        <v>0</v>
      </c>
      <c r="L250" s="20">
        <v>0</v>
      </c>
      <c r="M250" s="9">
        <v>0</v>
      </c>
      <c r="N250" s="20">
        <v>0</v>
      </c>
      <c r="O250" s="9">
        <v>0</v>
      </c>
      <c r="P250" s="20">
        <v>0</v>
      </c>
      <c r="Q250" s="9">
        <v>0</v>
      </c>
    </row>
    <row r="251" spans="4:17" x14ac:dyDescent="0.25">
      <c r="D251" s="8" t="s">
        <v>653</v>
      </c>
      <c r="E251" s="20">
        <v>0</v>
      </c>
      <c r="F251" s="20">
        <v>0</v>
      </c>
      <c r="G251" s="9">
        <v>0</v>
      </c>
      <c r="H251" s="20">
        <v>0</v>
      </c>
      <c r="I251" s="9">
        <v>0</v>
      </c>
      <c r="J251" s="20">
        <v>0</v>
      </c>
      <c r="K251" s="9">
        <v>0</v>
      </c>
      <c r="L251" s="20">
        <v>0</v>
      </c>
      <c r="M251" s="9">
        <v>0</v>
      </c>
      <c r="N251" s="20">
        <v>0</v>
      </c>
      <c r="O251" s="9">
        <v>0</v>
      </c>
      <c r="P251" s="20">
        <v>0</v>
      </c>
      <c r="Q251" s="9">
        <v>0</v>
      </c>
    </row>
    <row r="252" spans="4:17" x14ac:dyDescent="0.25">
      <c r="D252" s="8" t="s">
        <v>656</v>
      </c>
      <c r="E252" s="20">
        <v>0</v>
      </c>
      <c r="F252" s="20">
        <v>0</v>
      </c>
      <c r="G252" s="9">
        <v>0</v>
      </c>
      <c r="H252" s="20">
        <v>0</v>
      </c>
      <c r="I252" s="9">
        <v>0</v>
      </c>
      <c r="J252" s="20">
        <v>0</v>
      </c>
      <c r="K252" s="9">
        <v>0</v>
      </c>
      <c r="L252" s="20">
        <v>0</v>
      </c>
      <c r="M252" s="9">
        <v>0</v>
      </c>
      <c r="N252" s="20">
        <v>0</v>
      </c>
      <c r="O252" s="9">
        <v>0</v>
      </c>
      <c r="P252" s="20">
        <v>0</v>
      </c>
      <c r="Q252" s="9">
        <v>0</v>
      </c>
    </row>
    <row r="253" spans="4:17" x14ac:dyDescent="0.25">
      <c r="D253" s="8" t="s">
        <v>659</v>
      </c>
      <c r="E253" s="20">
        <v>0</v>
      </c>
      <c r="F253" s="20">
        <v>0</v>
      </c>
      <c r="G253" s="9">
        <v>0</v>
      </c>
      <c r="H253" s="20">
        <v>0</v>
      </c>
      <c r="I253" s="9">
        <v>0</v>
      </c>
      <c r="J253" s="20">
        <v>0</v>
      </c>
      <c r="K253" s="9">
        <v>0</v>
      </c>
      <c r="L253" s="20">
        <v>0</v>
      </c>
      <c r="M253" s="9">
        <v>0</v>
      </c>
      <c r="N253" s="20">
        <v>0</v>
      </c>
      <c r="O253" s="9">
        <v>0</v>
      </c>
      <c r="P253" s="20">
        <v>0</v>
      </c>
      <c r="Q253" s="9">
        <v>0</v>
      </c>
    </row>
    <row r="254" spans="4:17" x14ac:dyDescent="0.25">
      <c r="D254" s="8" t="s">
        <v>485</v>
      </c>
      <c r="E254" s="20">
        <v>0</v>
      </c>
      <c r="F254" s="20">
        <v>0</v>
      </c>
      <c r="G254" s="9">
        <v>0</v>
      </c>
      <c r="H254" s="20">
        <v>0</v>
      </c>
      <c r="I254" s="9">
        <v>0</v>
      </c>
      <c r="J254" s="20">
        <v>0</v>
      </c>
      <c r="K254" s="9">
        <v>0</v>
      </c>
      <c r="L254" s="20">
        <v>0</v>
      </c>
      <c r="M254" s="9">
        <v>0</v>
      </c>
      <c r="N254" s="20">
        <v>0</v>
      </c>
      <c r="O254" s="9">
        <v>0</v>
      </c>
      <c r="P254" s="20">
        <v>0</v>
      </c>
      <c r="Q254" s="9">
        <v>0</v>
      </c>
    </row>
    <row r="255" spans="4:17" x14ac:dyDescent="0.25">
      <c r="D255" s="8" t="s">
        <v>668</v>
      </c>
      <c r="E255" s="20">
        <v>0</v>
      </c>
      <c r="F255" s="20">
        <v>0</v>
      </c>
      <c r="G255" s="9">
        <v>0</v>
      </c>
      <c r="H255" s="20">
        <v>0</v>
      </c>
      <c r="I255" s="9">
        <v>0</v>
      </c>
      <c r="J255" s="20">
        <v>0</v>
      </c>
      <c r="K255" s="9">
        <v>0</v>
      </c>
      <c r="L255" s="20">
        <v>0</v>
      </c>
      <c r="M255" s="9">
        <v>0</v>
      </c>
      <c r="N255" s="20">
        <v>0</v>
      </c>
      <c r="O255" s="9">
        <v>0</v>
      </c>
      <c r="P255" s="20">
        <v>0</v>
      </c>
      <c r="Q255" s="9">
        <v>0</v>
      </c>
    </row>
    <row r="256" spans="4:17" x14ac:dyDescent="0.25">
      <c r="D256" s="8" t="s">
        <v>670</v>
      </c>
      <c r="E256" s="20">
        <v>2</v>
      </c>
      <c r="F256" s="20">
        <v>2</v>
      </c>
      <c r="G256" s="9">
        <v>1</v>
      </c>
      <c r="H256" s="20">
        <v>1</v>
      </c>
      <c r="I256" s="9">
        <v>0.5</v>
      </c>
      <c r="J256" s="20">
        <v>0</v>
      </c>
      <c r="K256" s="9">
        <v>0</v>
      </c>
      <c r="L256" s="20">
        <v>0</v>
      </c>
      <c r="M256" s="9">
        <v>0</v>
      </c>
      <c r="N256" s="20">
        <v>0</v>
      </c>
      <c r="O256" s="9">
        <v>0</v>
      </c>
      <c r="P256" s="20">
        <v>0</v>
      </c>
      <c r="Q256" s="9">
        <v>0</v>
      </c>
    </row>
    <row r="257" spans="4:17" x14ac:dyDescent="0.25">
      <c r="D257" s="8" t="s">
        <v>671</v>
      </c>
      <c r="E257" s="20">
        <v>2</v>
      </c>
      <c r="F257" s="20">
        <v>2</v>
      </c>
      <c r="G257" s="9">
        <v>1</v>
      </c>
      <c r="H257" s="20">
        <v>1</v>
      </c>
      <c r="I257" s="9">
        <v>0.5</v>
      </c>
      <c r="J257" s="20">
        <v>0</v>
      </c>
      <c r="K257" s="9">
        <v>0</v>
      </c>
      <c r="L257" s="20">
        <v>0</v>
      </c>
      <c r="M257" s="9">
        <v>0</v>
      </c>
      <c r="N257" s="20">
        <v>0</v>
      </c>
      <c r="O257" s="9">
        <v>0</v>
      </c>
      <c r="P257" s="20">
        <v>0</v>
      </c>
      <c r="Q257" s="9">
        <v>0</v>
      </c>
    </row>
    <row r="258" spans="4:17" x14ac:dyDescent="0.25">
      <c r="D258" s="8" t="s">
        <v>497</v>
      </c>
      <c r="E258" s="20">
        <v>0</v>
      </c>
      <c r="F258" s="20">
        <v>0</v>
      </c>
      <c r="G258" s="9">
        <v>0</v>
      </c>
      <c r="H258" s="20">
        <v>0</v>
      </c>
      <c r="I258" s="9">
        <v>0</v>
      </c>
      <c r="J258" s="20">
        <v>0</v>
      </c>
      <c r="K258" s="9">
        <v>0</v>
      </c>
      <c r="L258" s="20">
        <v>0</v>
      </c>
      <c r="M258" s="9">
        <v>0</v>
      </c>
      <c r="N258" s="20">
        <v>0</v>
      </c>
      <c r="O258" s="9">
        <v>0</v>
      </c>
      <c r="P258" s="20">
        <v>0</v>
      </c>
      <c r="Q258" s="9">
        <v>0</v>
      </c>
    </row>
    <row r="259" spans="4:17" x14ac:dyDescent="0.25">
      <c r="D259" s="8" t="s">
        <v>672</v>
      </c>
      <c r="E259" s="20">
        <v>3</v>
      </c>
      <c r="F259" s="20">
        <v>3</v>
      </c>
      <c r="G259" s="9">
        <v>1</v>
      </c>
      <c r="H259" s="20">
        <v>3</v>
      </c>
      <c r="I259" s="9">
        <v>1</v>
      </c>
      <c r="J259" s="20">
        <v>0</v>
      </c>
      <c r="K259" s="9">
        <v>0</v>
      </c>
      <c r="L259" s="20">
        <v>0</v>
      </c>
      <c r="M259" s="9">
        <v>0</v>
      </c>
      <c r="N259" s="20">
        <v>0</v>
      </c>
      <c r="O259" s="9">
        <v>0</v>
      </c>
      <c r="P259" s="20">
        <v>0</v>
      </c>
      <c r="Q259" s="9">
        <v>0</v>
      </c>
    </row>
    <row r="260" spans="4:17" x14ac:dyDescent="0.25">
      <c r="D260" s="8" t="s">
        <v>675</v>
      </c>
      <c r="E260" s="20">
        <v>3</v>
      </c>
      <c r="F260" s="20">
        <v>3</v>
      </c>
      <c r="G260" s="9">
        <v>1</v>
      </c>
      <c r="H260" s="20">
        <v>1</v>
      </c>
      <c r="I260" s="9">
        <v>0.33333333333333331</v>
      </c>
      <c r="J260" s="20">
        <v>0</v>
      </c>
      <c r="K260" s="9">
        <v>0</v>
      </c>
      <c r="L260" s="20">
        <v>0</v>
      </c>
      <c r="M260" s="9">
        <v>0</v>
      </c>
      <c r="N260" s="20">
        <v>0</v>
      </c>
      <c r="O260" s="9">
        <v>0</v>
      </c>
      <c r="P260" s="20">
        <v>0</v>
      </c>
      <c r="Q260" s="9">
        <v>0</v>
      </c>
    </row>
    <row r="261" spans="4:17" x14ac:dyDescent="0.25">
      <c r="D261" s="8" t="s">
        <v>477</v>
      </c>
      <c r="E261" s="20">
        <v>1</v>
      </c>
      <c r="F261" s="20">
        <v>1</v>
      </c>
      <c r="G261" s="9">
        <v>1</v>
      </c>
      <c r="H261" s="20">
        <v>1</v>
      </c>
      <c r="I261" s="9">
        <v>1</v>
      </c>
      <c r="J261" s="20"/>
      <c r="K261" s="9">
        <v>0</v>
      </c>
      <c r="L261" s="20"/>
      <c r="M261" s="9">
        <v>0</v>
      </c>
      <c r="N261" s="20"/>
      <c r="O261" s="9">
        <v>0</v>
      </c>
      <c r="P261" s="20"/>
      <c r="Q261" s="9">
        <v>0</v>
      </c>
    </row>
    <row r="262" spans="4:17" x14ac:dyDescent="0.25">
      <c r="D262" s="6" t="s">
        <v>676</v>
      </c>
      <c r="E262" s="20">
        <v>31</v>
      </c>
      <c r="F262" s="20">
        <v>26</v>
      </c>
      <c r="G262" s="9">
        <v>0.83870967741935487</v>
      </c>
      <c r="H262" s="20">
        <v>24</v>
      </c>
      <c r="I262" s="9">
        <v>0.92307692307692313</v>
      </c>
      <c r="J262" s="20">
        <v>0</v>
      </c>
      <c r="K262" s="9">
        <v>0</v>
      </c>
      <c r="L262" s="20">
        <v>3</v>
      </c>
      <c r="M262" s="9">
        <v>0.11538461538461539</v>
      </c>
      <c r="N262" s="20">
        <v>0</v>
      </c>
      <c r="O262" s="9">
        <v>0</v>
      </c>
      <c r="P262" s="20">
        <v>0</v>
      </c>
      <c r="Q262" s="9">
        <v>0</v>
      </c>
    </row>
    <row r="263" spans="4:17" x14ac:dyDescent="0.25">
      <c r="D263" s="7" t="s">
        <v>693</v>
      </c>
      <c r="E263" s="20">
        <v>2</v>
      </c>
      <c r="F263" s="20">
        <v>2</v>
      </c>
      <c r="G263" s="9">
        <v>1</v>
      </c>
      <c r="H263" s="20">
        <v>2</v>
      </c>
      <c r="I263" s="9">
        <v>1</v>
      </c>
      <c r="J263" s="20">
        <v>0</v>
      </c>
      <c r="K263" s="9">
        <v>0</v>
      </c>
      <c r="L263" s="20">
        <v>0</v>
      </c>
      <c r="M263" s="9">
        <v>0</v>
      </c>
      <c r="N263" s="20">
        <v>0</v>
      </c>
      <c r="O263" s="9">
        <v>0</v>
      </c>
      <c r="P263" s="20">
        <v>0</v>
      </c>
      <c r="Q263" s="9">
        <v>0</v>
      </c>
    </row>
    <row r="264" spans="4:17" x14ac:dyDescent="0.25">
      <c r="D264" s="8" t="s">
        <v>694</v>
      </c>
      <c r="E264" s="20">
        <v>0</v>
      </c>
      <c r="F264" s="20">
        <v>0</v>
      </c>
      <c r="G264" s="9">
        <v>0</v>
      </c>
      <c r="H264" s="20">
        <v>0</v>
      </c>
      <c r="I264" s="9">
        <v>0</v>
      </c>
      <c r="J264" s="20">
        <v>0</v>
      </c>
      <c r="K264" s="9">
        <v>0</v>
      </c>
      <c r="L264" s="20">
        <v>0</v>
      </c>
      <c r="M264" s="9">
        <v>0</v>
      </c>
      <c r="N264" s="20">
        <v>0</v>
      </c>
      <c r="O264" s="9">
        <v>0</v>
      </c>
      <c r="P264" s="20">
        <v>0</v>
      </c>
      <c r="Q264" s="9">
        <v>0</v>
      </c>
    </row>
    <row r="265" spans="4:17" x14ac:dyDescent="0.25">
      <c r="D265" s="8" t="s">
        <v>696</v>
      </c>
      <c r="E265" s="20">
        <v>0</v>
      </c>
      <c r="F265" s="20">
        <v>0</v>
      </c>
      <c r="G265" s="9">
        <v>0</v>
      </c>
      <c r="H265" s="20">
        <v>0</v>
      </c>
      <c r="I265" s="9">
        <v>0</v>
      </c>
      <c r="J265" s="20">
        <v>0</v>
      </c>
      <c r="K265" s="9">
        <v>0</v>
      </c>
      <c r="L265" s="20">
        <v>0</v>
      </c>
      <c r="M265" s="9">
        <v>0</v>
      </c>
      <c r="N265" s="20">
        <v>0</v>
      </c>
      <c r="O265" s="9">
        <v>0</v>
      </c>
      <c r="P265" s="20">
        <v>0</v>
      </c>
      <c r="Q265" s="9">
        <v>0</v>
      </c>
    </row>
    <row r="266" spans="4:17" x14ac:dyDescent="0.25">
      <c r="D266" s="8" t="s">
        <v>704</v>
      </c>
      <c r="E266" s="20">
        <v>0</v>
      </c>
      <c r="F266" s="20">
        <v>0</v>
      </c>
      <c r="G266" s="9">
        <v>0</v>
      </c>
      <c r="H266" s="20">
        <v>0</v>
      </c>
      <c r="I266" s="9">
        <v>0</v>
      </c>
      <c r="J266" s="20">
        <v>0</v>
      </c>
      <c r="K266" s="9">
        <v>0</v>
      </c>
      <c r="L266" s="20">
        <v>0</v>
      </c>
      <c r="M266" s="9">
        <v>0</v>
      </c>
      <c r="N266" s="20">
        <v>0</v>
      </c>
      <c r="O266" s="9">
        <v>0</v>
      </c>
      <c r="P266" s="20">
        <v>0</v>
      </c>
      <c r="Q266" s="9">
        <v>0</v>
      </c>
    </row>
    <row r="267" spans="4:17" x14ac:dyDescent="0.25">
      <c r="D267" s="8" t="s">
        <v>709</v>
      </c>
      <c r="E267" s="20">
        <v>1</v>
      </c>
      <c r="F267" s="20">
        <v>1</v>
      </c>
      <c r="G267" s="9">
        <v>1</v>
      </c>
      <c r="H267" s="20">
        <v>1</v>
      </c>
      <c r="I267" s="9">
        <v>1</v>
      </c>
      <c r="J267" s="20">
        <v>0</v>
      </c>
      <c r="K267" s="9">
        <v>0</v>
      </c>
      <c r="L267" s="20">
        <v>0</v>
      </c>
      <c r="M267" s="9">
        <v>0</v>
      </c>
      <c r="N267" s="20">
        <v>0</v>
      </c>
      <c r="O267" s="9">
        <v>0</v>
      </c>
      <c r="P267" s="20">
        <v>0</v>
      </c>
      <c r="Q267" s="9">
        <v>0</v>
      </c>
    </row>
    <row r="268" spans="4:17" x14ac:dyDescent="0.25">
      <c r="D268" s="8" t="s">
        <v>713</v>
      </c>
      <c r="E268" s="20">
        <v>1</v>
      </c>
      <c r="F268" s="20">
        <v>1</v>
      </c>
      <c r="G268" s="9">
        <v>1</v>
      </c>
      <c r="H268" s="20">
        <v>1</v>
      </c>
      <c r="I268" s="9">
        <v>1</v>
      </c>
      <c r="J268" s="20">
        <v>0</v>
      </c>
      <c r="K268" s="9">
        <v>0</v>
      </c>
      <c r="L268" s="20">
        <v>0</v>
      </c>
      <c r="M268" s="9">
        <v>0</v>
      </c>
      <c r="N268" s="20">
        <v>0</v>
      </c>
      <c r="O268" s="9">
        <v>0</v>
      </c>
      <c r="P268" s="20">
        <v>0</v>
      </c>
      <c r="Q268" s="9">
        <v>0</v>
      </c>
    </row>
    <row r="269" spans="4:17" x14ac:dyDescent="0.25">
      <c r="D269" s="7" t="s">
        <v>679</v>
      </c>
      <c r="E269" s="20">
        <v>1</v>
      </c>
      <c r="F269" s="20">
        <v>1</v>
      </c>
      <c r="G269" s="9">
        <v>1</v>
      </c>
      <c r="H269" s="20">
        <v>0</v>
      </c>
      <c r="I269" s="9">
        <v>0</v>
      </c>
      <c r="J269" s="20">
        <v>0</v>
      </c>
      <c r="K269" s="9">
        <v>0</v>
      </c>
      <c r="L269" s="20">
        <v>0</v>
      </c>
      <c r="M269" s="9">
        <v>0</v>
      </c>
      <c r="N269" s="20">
        <v>0</v>
      </c>
      <c r="O269" s="9">
        <v>0</v>
      </c>
      <c r="P269" s="20">
        <v>0</v>
      </c>
      <c r="Q269" s="9">
        <v>0</v>
      </c>
    </row>
    <row r="270" spans="4:17" x14ac:dyDescent="0.25">
      <c r="D270" s="8" t="s">
        <v>680</v>
      </c>
      <c r="E270" s="20">
        <v>0</v>
      </c>
      <c r="F270" s="20">
        <v>0</v>
      </c>
      <c r="G270" s="9">
        <v>0</v>
      </c>
      <c r="H270" s="20">
        <v>0</v>
      </c>
      <c r="I270" s="9">
        <v>0</v>
      </c>
      <c r="J270" s="20">
        <v>0</v>
      </c>
      <c r="K270" s="9">
        <v>0</v>
      </c>
      <c r="L270" s="20">
        <v>0</v>
      </c>
      <c r="M270" s="9">
        <v>0</v>
      </c>
      <c r="N270" s="20">
        <v>0</v>
      </c>
      <c r="O270" s="9">
        <v>0</v>
      </c>
      <c r="P270" s="20">
        <v>0</v>
      </c>
      <c r="Q270" s="9">
        <v>0</v>
      </c>
    </row>
    <row r="271" spans="4:17" x14ac:dyDescent="0.25">
      <c r="D271" s="8" t="s">
        <v>685</v>
      </c>
      <c r="E271" s="20">
        <v>0</v>
      </c>
      <c r="F271" s="20">
        <v>0</v>
      </c>
      <c r="G271" s="9">
        <v>0</v>
      </c>
      <c r="H271" s="20">
        <v>0</v>
      </c>
      <c r="I271" s="9">
        <v>0</v>
      </c>
      <c r="J271" s="20">
        <v>0</v>
      </c>
      <c r="K271" s="9">
        <v>0</v>
      </c>
      <c r="L271" s="20">
        <v>0</v>
      </c>
      <c r="M271" s="9">
        <v>0</v>
      </c>
      <c r="N271" s="20">
        <v>0</v>
      </c>
      <c r="O271" s="9">
        <v>0</v>
      </c>
      <c r="P271" s="20">
        <v>0</v>
      </c>
      <c r="Q271" s="9">
        <v>0</v>
      </c>
    </row>
    <row r="272" spans="4:17" x14ac:dyDescent="0.25">
      <c r="D272" s="8" t="s">
        <v>697</v>
      </c>
      <c r="E272" s="20">
        <v>0</v>
      </c>
      <c r="F272" s="20">
        <v>0</v>
      </c>
      <c r="G272" s="9">
        <v>0</v>
      </c>
      <c r="H272" s="20">
        <v>0</v>
      </c>
      <c r="I272" s="9">
        <v>0</v>
      </c>
      <c r="J272" s="20">
        <v>0</v>
      </c>
      <c r="K272" s="9">
        <v>0</v>
      </c>
      <c r="L272" s="20">
        <v>0</v>
      </c>
      <c r="M272" s="9">
        <v>0</v>
      </c>
      <c r="N272" s="20">
        <v>0</v>
      </c>
      <c r="O272" s="9">
        <v>0</v>
      </c>
      <c r="P272" s="20">
        <v>0</v>
      </c>
      <c r="Q272" s="9">
        <v>0</v>
      </c>
    </row>
    <row r="273" spans="4:17" x14ac:dyDescent="0.25">
      <c r="D273" s="8" t="s">
        <v>705</v>
      </c>
      <c r="E273" s="20">
        <v>1</v>
      </c>
      <c r="F273" s="20">
        <v>1</v>
      </c>
      <c r="G273" s="9">
        <v>1</v>
      </c>
      <c r="H273" s="20">
        <v>0</v>
      </c>
      <c r="I273" s="9">
        <v>0</v>
      </c>
      <c r="J273" s="20">
        <v>0</v>
      </c>
      <c r="K273" s="9">
        <v>0</v>
      </c>
      <c r="L273" s="20">
        <v>0</v>
      </c>
      <c r="M273" s="9">
        <v>0</v>
      </c>
      <c r="N273" s="20">
        <v>0</v>
      </c>
      <c r="O273" s="9">
        <v>0</v>
      </c>
      <c r="P273" s="20">
        <v>0</v>
      </c>
      <c r="Q273" s="9">
        <v>0</v>
      </c>
    </row>
    <row r="274" spans="4:17" x14ac:dyDescent="0.25">
      <c r="D274" s="7" t="s">
        <v>681</v>
      </c>
      <c r="E274" s="20">
        <v>0</v>
      </c>
      <c r="F274" s="20">
        <v>0</v>
      </c>
      <c r="G274" s="9">
        <v>0</v>
      </c>
      <c r="H274" s="20">
        <v>0</v>
      </c>
      <c r="I274" s="9">
        <v>0</v>
      </c>
      <c r="J274" s="20">
        <v>0</v>
      </c>
      <c r="K274" s="9">
        <v>0</v>
      </c>
      <c r="L274" s="20">
        <v>0</v>
      </c>
      <c r="M274" s="9">
        <v>0</v>
      </c>
      <c r="N274" s="20">
        <v>0</v>
      </c>
      <c r="O274" s="9">
        <v>0</v>
      </c>
      <c r="P274" s="20">
        <v>0</v>
      </c>
      <c r="Q274" s="9">
        <v>0</v>
      </c>
    </row>
    <row r="275" spans="4:17" x14ac:dyDescent="0.25">
      <c r="D275" s="8" t="s">
        <v>682</v>
      </c>
      <c r="E275" s="20">
        <v>0</v>
      </c>
      <c r="F275" s="20">
        <v>0</v>
      </c>
      <c r="G275" s="9">
        <v>0</v>
      </c>
      <c r="H275" s="20">
        <v>0</v>
      </c>
      <c r="I275" s="9">
        <v>0</v>
      </c>
      <c r="J275" s="20">
        <v>0</v>
      </c>
      <c r="K275" s="9">
        <v>0</v>
      </c>
      <c r="L275" s="20">
        <v>0</v>
      </c>
      <c r="M275" s="9">
        <v>0</v>
      </c>
      <c r="N275" s="20">
        <v>0</v>
      </c>
      <c r="O275" s="9">
        <v>0</v>
      </c>
      <c r="P275" s="20">
        <v>0</v>
      </c>
      <c r="Q275" s="9">
        <v>0</v>
      </c>
    </row>
    <row r="276" spans="4:17" x14ac:dyDescent="0.25">
      <c r="D276" s="8" t="s">
        <v>689</v>
      </c>
      <c r="E276" s="20">
        <v>0</v>
      </c>
      <c r="F276" s="20">
        <v>0</v>
      </c>
      <c r="G276" s="9">
        <v>0</v>
      </c>
      <c r="H276" s="20">
        <v>0</v>
      </c>
      <c r="I276" s="9">
        <v>0</v>
      </c>
      <c r="J276" s="20">
        <v>0</v>
      </c>
      <c r="K276" s="9">
        <v>0</v>
      </c>
      <c r="L276" s="20">
        <v>0</v>
      </c>
      <c r="M276" s="9">
        <v>0</v>
      </c>
      <c r="N276" s="20">
        <v>0</v>
      </c>
      <c r="O276" s="9">
        <v>0</v>
      </c>
      <c r="P276" s="20">
        <v>0</v>
      </c>
      <c r="Q276" s="9">
        <v>0</v>
      </c>
    </row>
    <row r="277" spans="4:17" x14ac:dyDescent="0.25">
      <c r="D277" s="8" t="s">
        <v>698</v>
      </c>
      <c r="E277" s="20">
        <v>0</v>
      </c>
      <c r="F277" s="20">
        <v>0</v>
      </c>
      <c r="G277" s="9">
        <v>0</v>
      </c>
      <c r="H277" s="20">
        <v>0</v>
      </c>
      <c r="I277" s="9">
        <v>0</v>
      </c>
      <c r="J277" s="20">
        <v>0</v>
      </c>
      <c r="K277" s="9">
        <v>0</v>
      </c>
      <c r="L277" s="20">
        <v>0</v>
      </c>
      <c r="M277" s="9">
        <v>0</v>
      </c>
      <c r="N277" s="20">
        <v>0</v>
      </c>
      <c r="O277" s="9">
        <v>0</v>
      </c>
      <c r="P277" s="20">
        <v>0</v>
      </c>
      <c r="Q277" s="9">
        <v>0</v>
      </c>
    </row>
    <row r="278" spans="4:17" x14ac:dyDescent="0.25">
      <c r="D278" s="8" t="s">
        <v>699</v>
      </c>
      <c r="E278" s="20">
        <v>0</v>
      </c>
      <c r="F278" s="20">
        <v>0</v>
      </c>
      <c r="G278" s="9">
        <v>0</v>
      </c>
      <c r="H278" s="20">
        <v>0</v>
      </c>
      <c r="I278" s="9">
        <v>0</v>
      </c>
      <c r="J278" s="20">
        <v>0</v>
      </c>
      <c r="K278" s="9">
        <v>0</v>
      </c>
      <c r="L278" s="20">
        <v>0</v>
      </c>
      <c r="M278" s="9">
        <v>0</v>
      </c>
      <c r="N278" s="20">
        <v>0</v>
      </c>
      <c r="O278" s="9">
        <v>0</v>
      </c>
      <c r="P278" s="20">
        <v>0</v>
      </c>
      <c r="Q278" s="9">
        <v>0</v>
      </c>
    </row>
    <row r="279" spans="4:17" x14ac:dyDescent="0.25">
      <c r="D279" s="7" t="s">
        <v>702</v>
      </c>
      <c r="E279" s="20">
        <v>4</v>
      </c>
      <c r="F279" s="20">
        <v>3</v>
      </c>
      <c r="G279" s="9">
        <v>0.75</v>
      </c>
      <c r="H279" s="20">
        <v>3</v>
      </c>
      <c r="I279" s="9">
        <v>1</v>
      </c>
      <c r="J279" s="20">
        <v>0</v>
      </c>
      <c r="K279" s="9">
        <v>0</v>
      </c>
      <c r="L279" s="20">
        <v>1</v>
      </c>
      <c r="M279" s="9">
        <v>0.33333333333333331</v>
      </c>
      <c r="N279" s="20">
        <v>0</v>
      </c>
      <c r="O279" s="9">
        <v>0</v>
      </c>
      <c r="P279" s="20">
        <v>0</v>
      </c>
      <c r="Q279" s="9">
        <v>0</v>
      </c>
    </row>
    <row r="280" spans="4:17" x14ac:dyDescent="0.25">
      <c r="D280" s="8" t="s">
        <v>703</v>
      </c>
      <c r="E280" s="20">
        <v>2</v>
      </c>
      <c r="F280" s="20">
        <v>1</v>
      </c>
      <c r="G280" s="9">
        <v>0.5</v>
      </c>
      <c r="H280" s="20">
        <v>1</v>
      </c>
      <c r="I280" s="9">
        <v>1</v>
      </c>
      <c r="J280" s="20">
        <v>0</v>
      </c>
      <c r="K280" s="9">
        <v>0</v>
      </c>
      <c r="L280" s="20">
        <v>1</v>
      </c>
      <c r="M280" s="9">
        <v>1</v>
      </c>
      <c r="N280" s="20">
        <v>0</v>
      </c>
      <c r="O280" s="9">
        <v>0</v>
      </c>
      <c r="P280" s="20">
        <v>0</v>
      </c>
      <c r="Q280" s="9">
        <v>0</v>
      </c>
    </row>
    <row r="281" spans="4:17" x14ac:dyDescent="0.25">
      <c r="D281" s="8" t="s">
        <v>706</v>
      </c>
      <c r="E281" s="20">
        <v>0</v>
      </c>
      <c r="F281" s="20">
        <v>0</v>
      </c>
      <c r="G281" s="9">
        <v>0</v>
      </c>
      <c r="H281" s="20">
        <v>0</v>
      </c>
      <c r="I281" s="9">
        <v>0</v>
      </c>
      <c r="J281" s="20">
        <v>0</v>
      </c>
      <c r="K281" s="9">
        <v>0</v>
      </c>
      <c r="L281" s="20">
        <v>0</v>
      </c>
      <c r="M281" s="9">
        <v>0</v>
      </c>
      <c r="N281" s="20">
        <v>0</v>
      </c>
      <c r="O281" s="9">
        <v>0</v>
      </c>
      <c r="P281" s="20">
        <v>0</v>
      </c>
      <c r="Q281" s="9">
        <v>0</v>
      </c>
    </row>
    <row r="282" spans="4:17" x14ac:dyDescent="0.25">
      <c r="D282" s="8" t="s">
        <v>708</v>
      </c>
      <c r="E282" s="20">
        <v>1</v>
      </c>
      <c r="F282" s="20">
        <v>1</v>
      </c>
      <c r="G282" s="9">
        <v>1</v>
      </c>
      <c r="H282" s="20">
        <v>1</v>
      </c>
      <c r="I282" s="9">
        <v>1</v>
      </c>
      <c r="J282" s="20">
        <v>0</v>
      </c>
      <c r="K282" s="9">
        <v>0</v>
      </c>
      <c r="L282" s="20">
        <v>0</v>
      </c>
      <c r="M282" s="9">
        <v>0</v>
      </c>
      <c r="N282" s="20">
        <v>0</v>
      </c>
      <c r="O282" s="9">
        <v>0</v>
      </c>
      <c r="P282" s="20">
        <v>0</v>
      </c>
      <c r="Q282" s="9">
        <v>0</v>
      </c>
    </row>
    <row r="283" spans="4:17" x14ac:dyDescent="0.25">
      <c r="D283" s="8" t="s">
        <v>710</v>
      </c>
      <c r="E283" s="20">
        <v>0</v>
      </c>
      <c r="F283" s="20">
        <v>0</v>
      </c>
      <c r="G283" s="9">
        <v>0</v>
      </c>
      <c r="H283" s="20">
        <v>0</v>
      </c>
      <c r="I283" s="9">
        <v>0</v>
      </c>
      <c r="J283" s="20">
        <v>0</v>
      </c>
      <c r="K283" s="9">
        <v>0</v>
      </c>
      <c r="L283" s="20">
        <v>0</v>
      </c>
      <c r="M283" s="9">
        <v>0</v>
      </c>
      <c r="N283" s="20">
        <v>0</v>
      </c>
      <c r="O283" s="9">
        <v>0</v>
      </c>
      <c r="P283" s="20">
        <v>0</v>
      </c>
      <c r="Q283" s="9">
        <v>0</v>
      </c>
    </row>
    <row r="284" spans="4:17" x14ac:dyDescent="0.25">
      <c r="D284" s="8" t="s">
        <v>715</v>
      </c>
      <c r="E284" s="20">
        <v>1</v>
      </c>
      <c r="F284" s="20">
        <v>1</v>
      </c>
      <c r="G284" s="9">
        <v>1</v>
      </c>
      <c r="H284" s="20">
        <v>1</v>
      </c>
      <c r="I284" s="9">
        <v>1</v>
      </c>
      <c r="J284" s="20">
        <v>0</v>
      </c>
      <c r="K284" s="9">
        <v>0</v>
      </c>
      <c r="L284" s="20">
        <v>0</v>
      </c>
      <c r="M284" s="9">
        <v>0</v>
      </c>
      <c r="N284" s="20">
        <v>0</v>
      </c>
      <c r="O284" s="9">
        <v>0</v>
      </c>
      <c r="P284" s="20">
        <v>0</v>
      </c>
      <c r="Q284" s="9">
        <v>0</v>
      </c>
    </row>
    <row r="285" spans="4:17" x14ac:dyDescent="0.25">
      <c r="D285" s="7" t="s">
        <v>677</v>
      </c>
      <c r="E285" s="20">
        <v>9</v>
      </c>
      <c r="F285" s="20">
        <v>9</v>
      </c>
      <c r="G285" s="9">
        <v>1</v>
      </c>
      <c r="H285" s="20">
        <v>9</v>
      </c>
      <c r="I285" s="9">
        <v>1</v>
      </c>
      <c r="J285" s="20">
        <v>0</v>
      </c>
      <c r="K285" s="9">
        <v>0</v>
      </c>
      <c r="L285" s="20">
        <v>0</v>
      </c>
      <c r="M285" s="9">
        <v>0</v>
      </c>
      <c r="N285" s="20">
        <v>0</v>
      </c>
      <c r="O285" s="9">
        <v>0</v>
      </c>
      <c r="P285" s="20">
        <v>0</v>
      </c>
      <c r="Q285" s="9">
        <v>0</v>
      </c>
    </row>
    <row r="286" spans="4:17" x14ac:dyDescent="0.25">
      <c r="D286" s="8" t="s">
        <v>678</v>
      </c>
      <c r="E286" s="20">
        <v>0</v>
      </c>
      <c r="F286" s="20">
        <v>0</v>
      </c>
      <c r="G286" s="9">
        <v>0</v>
      </c>
      <c r="H286" s="20">
        <v>0</v>
      </c>
      <c r="I286" s="9">
        <v>0</v>
      </c>
      <c r="J286" s="20">
        <v>0</v>
      </c>
      <c r="K286" s="9">
        <v>0</v>
      </c>
      <c r="L286" s="20">
        <v>0</v>
      </c>
      <c r="M286" s="9">
        <v>0</v>
      </c>
      <c r="N286" s="20">
        <v>0</v>
      </c>
      <c r="O286" s="9">
        <v>0</v>
      </c>
      <c r="P286" s="20">
        <v>0</v>
      </c>
      <c r="Q286" s="9">
        <v>0</v>
      </c>
    </row>
    <row r="287" spans="4:17" x14ac:dyDescent="0.25">
      <c r="D287" s="8" t="s">
        <v>686</v>
      </c>
      <c r="E287" s="20">
        <v>6</v>
      </c>
      <c r="F287" s="20">
        <v>6</v>
      </c>
      <c r="G287" s="9">
        <v>1</v>
      </c>
      <c r="H287" s="20">
        <v>6</v>
      </c>
      <c r="I287" s="9">
        <v>1</v>
      </c>
      <c r="J287" s="20">
        <v>0</v>
      </c>
      <c r="K287" s="9">
        <v>0</v>
      </c>
      <c r="L287" s="20">
        <v>0</v>
      </c>
      <c r="M287" s="9">
        <v>0</v>
      </c>
      <c r="N287" s="20">
        <v>0</v>
      </c>
      <c r="O287" s="9">
        <v>0</v>
      </c>
      <c r="P287" s="20">
        <v>0</v>
      </c>
      <c r="Q287" s="9">
        <v>0</v>
      </c>
    </row>
    <row r="288" spans="4:17" x14ac:dyDescent="0.25">
      <c r="D288" s="8" t="s">
        <v>692</v>
      </c>
      <c r="E288" s="20">
        <v>3</v>
      </c>
      <c r="F288" s="20">
        <v>3</v>
      </c>
      <c r="G288" s="9">
        <v>1</v>
      </c>
      <c r="H288" s="20">
        <v>3</v>
      </c>
      <c r="I288" s="9">
        <v>1</v>
      </c>
      <c r="J288" s="20">
        <v>0</v>
      </c>
      <c r="K288" s="9">
        <v>0</v>
      </c>
      <c r="L288" s="20">
        <v>0</v>
      </c>
      <c r="M288" s="9">
        <v>0</v>
      </c>
      <c r="N288" s="20">
        <v>0</v>
      </c>
      <c r="O288" s="9">
        <v>0</v>
      </c>
      <c r="P288" s="20">
        <v>0</v>
      </c>
      <c r="Q288" s="9">
        <v>0</v>
      </c>
    </row>
    <row r="289" spans="4:17" x14ac:dyDescent="0.25">
      <c r="D289" s="8" t="s">
        <v>701</v>
      </c>
      <c r="E289" s="20">
        <v>0</v>
      </c>
      <c r="F289" s="20">
        <v>0</v>
      </c>
      <c r="G289" s="9">
        <v>0</v>
      </c>
      <c r="H289" s="20">
        <v>0</v>
      </c>
      <c r="I289" s="9">
        <v>0</v>
      </c>
      <c r="J289" s="20">
        <v>0</v>
      </c>
      <c r="K289" s="9">
        <v>0</v>
      </c>
      <c r="L289" s="20">
        <v>0</v>
      </c>
      <c r="M289" s="9">
        <v>0</v>
      </c>
      <c r="N289" s="20">
        <v>0</v>
      </c>
      <c r="O289" s="9">
        <v>0</v>
      </c>
      <c r="P289" s="20">
        <v>0</v>
      </c>
      <c r="Q289" s="9">
        <v>0</v>
      </c>
    </row>
    <row r="290" spans="4:17" x14ac:dyDescent="0.25">
      <c r="D290" s="7" t="s">
        <v>683</v>
      </c>
      <c r="E290" s="20">
        <v>1</v>
      </c>
      <c r="F290" s="20">
        <v>1</v>
      </c>
      <c r="G290" s="9">
        <v>1</v>
      </c>
      <c r="H290" s="20">
        <v>1</v>
      </c>
      <c r="I290" s="9">
        <v>1</v>
      </c>
      <c r="J290" s="20">
        <v>0</v>
      </c>
      <c r="K290" s="9">
        <v>0</v>
      </c>
      <c r="L290" s="20">
        <v>0</v>
      </c>
      <c r="M290" s="9">
        <v>0</v>
      </c>
      <c r="N290" s="20">
        <v>0</v>
      </c>
      <c r="O290" s="9">
        <v>0</v>
      </c>
      <c r="P290" s="20">
        <v>0</v>
      </c>
      <c r="Q290" s="9">
        <v>0</v>
      </c>
    </row>
    <row r="291" spans="4:17" x14ac:dyDescent="0.25">
      <c r="D291" s="8" t="s">
        <v>684</v>
      </c>
      <c r="E291" s="20">
        <v>1</v>
      </c>
      <c r="F291" s="20">
        <v>1</v>
      </c>
      <c r="G291" s="9">
        <v>1</v>
      </c>
      <c r="H291" s="20">
        <v>1</v>
      </c>
      <c r="I291" s="9">
        <v>1</v>
      </c>
      <c r="J291" s="20">
        <v>0</v>
      </c>
      <c r="K291" s="9">
        <v>0</v>
      </c>
      <c r="L291" s="20">
        <v>0</v>
      </c>
      <c r="M291" s="9">
        <v>0</v>
      </c>
      <c r="N291" s="20">
        <v>0</v>
      </c>
      <c r="O291" s="9">
        <v>0</v>
      </c>
      <c r="P291" s="20">
        <v>0</v>
      </c>
      <c r="Q291" s="9">
        <v>0</v>
      </c>
    </row>
    <row r="292" spans="4:17" x14ac:dyDescent="0.25">
      <c r="D292" s="8" t="s">
        <v>690</v>
      </c>
      <c r="E292" s="20">
        <v>0</v>
      </c>
      <c r="F292" s="20">
        <v>0</v>
      </c>
      <c r="G292" s="9">
        <v>0</v>
      </c>
      <c r="H292" s="20">
        <v>0</v>
      </c>
      <c r="I292" s="9">
        <v>0</v>
      </c>
      <c r="J292" s="20">
        <v>0</v>
      </c>
      <c r="K292" s="9">
        <v>0</v>
      </c>
      <c r="L292" s="20">
        <v>0</v>
      </c>
      <c r="M292" s="9">
        <v>0</v>
      </c>
      <c r="N292" s="20">
        <v>0</v>
      </c>
      <c r="O292" s="9">
        <v>0</v>
      </c>
      <c r="P292" s="20">
        <v>0</v>
      </c>
      <c r="Q292" s="9">
        <v>0</v>
      </c>
    </row>
    <row r="293" spans="4:17" x14ac:dyDescent="0.25">
      <c r="D293" s="8" t="s">
        <v>711</v>
      </c>
      <c r="E293" s="20">
        <v>0</v>
      </c>
      <c r="F293" s="20">
        <v>0</v>
      </c>
      <c r="G293" s="9">
        <v>0</v>
      </c>
      <c r="H293" s="20">
        <v>0</v>
      </c>
      <c r="I293" s="9">
        <v>0</v>
      </c>
      <c r="J293" s="20">
        <v>0</v>
      </c>
      <c r="K293" s="9">
        <v>0</v>
      </c>
      <c r="L293" s="20">
        <v>0</v>
      </c>
      <c r="M293" s="9">
        <v>0</v>
      </c>
      <c r="N293" s="20">
        <v>0</v>
      </c>
      <c r="O293" s="9">
        <v>0</v>
      </c>
      <c r="P293" s="20">
        <v>0</v>
      </c>
      <c r="Q293" s="9">
        <v>0</v>
      </c>
    </row>
    <row r="294" spans="4:17" x14ac:dyDescent="0.25">
      <c r="D294" s="8" t="s">
        <v>712</v>
      </c>
      <c r="E294" s="20">
        <v>0</v>
      </c>
      <c r="F294" s="20">
        <v>0</v>
      </c>
      <c r="G294" s="9">
        <v>0</v>
      </c>
      <c r="H294" s="20">
        <v>0</v>
      </c>
      <c r="I294" s="9">
        <v>0</v>
      </c>
      <c r="J294" s="20">
        <v>0</v>
      </c>
      <c r="K294" s="9">
        <v>0</v>
      </c>
      <c r="L294" s="20">
        <v>0</v>
      </c>
      <c r="M294" s="9">
        <v>0</v>
      </c>
      <c r="N294" s="20">
        <v>0</v>
      </c>
      <c r="O294" s="9">
        <v>0</v>
      </c>
      <c r="P294" s="20">
        <v>0</v>
      </c>
      <c r="Q294" s="9">
        <v>0</v>
      </c>
    </row>
    <row r="295" spans="4:17" x14ac:dyDescent="0.25">
      <c r="D295" s="7" t="s">
        <v>687</v>
      </c>
      <c r="E295" s="20">
        <v>14</v>
      </c>
      <c r="F295" s="20">
        <v>10</v>
      </c>
      <c r="G295" s="9">
        <v>0.7142857142857143</v>
      </c>
      <c r="H295" s="20">
        <v>9</v>
      </c>
      <c r="I295" s="9">
        <v>0.9</v>
      </c>
      <c r="J295" s="20">
        <v>0</v>
      </c>
      <c r="K295" s="9">
        <v>0</v>
      </c>
      <c r="L295" s="20">
        <v>2</v>
      </c>
      <c r="M295" s="9">
        <v>0.2</v>
      </c>
      <c r="N295" s="20">
        <v>0</v>
      </c>
      <c r="O295" s="9">
        <v>0</v>
      </c>
      <c r="P295" s="20">
        <v>0</v>
      </c>
      <c r="Q295" s="9">
        <v>0</v>
      </c>
    </row>
    <row r="296" spans="4:17" x14ac:dyDescent="0.25">
      <c r="D296" s="8" t="s">
        <v>688</v>
      </c>
      <c r="E296" s="20">
        <v>3</v>
      </c>
      <c r="F296" s="20">
        <v>2</v>
      </c>
      <c r="G296" s="9">
        <v>0.66666666666666663</v>
      </c>
      <c r="H296" s="20">
        <v>1</v>
      </c>
      <c r="I296" s="9">
        <v>0.5</v>
      </c>
      <c r="J296" s="20">
        <v>0</v>
      </c>
      <c r="K296" s="9">
        <v>0</v>
      </c>
      <c r="L296" s="20">
        <v>1</v>
      </c>
      <c r="M296" s="9">
        <v>0.5</v>
      </c>
      <c r="N296" s="20">
        <v>0</v>
      </c>
      <c r="O296" s="9">
        <v>0</v>
      </c>
      <c r="P296" s="20">
        <v>0</v>
      </c>
      <c r="Q296" s="9">
        <v>0</v>
      </c>
    </row>
    <row r="297" spans="4:17" x14ac:dyDescent="0.25">
      <c r="D297" s="8" t="s">
        <v>691</v>
      </c>
      <c r="E297" s="20">
        <v>6</v>
      </c>
      <c r="F297" s="20">
        <v>5</v>
      </c>
      <c r="G297" s="9">
        <v>0.83333333333333337</v>
      </c>
      <c r="H297" s="20">
        <v>4</v>
      </c>
      <c r="I297" s="9">
        <v>0.8</v>
      </c>
      <c r="J297" s="20">
        <v>0</v>
      </c>
      <c r="K297" s="9">
        <v>0</v>
      </c>
      <c r="L297" s="20">
        <v>1</v>
      </c>
      <c r="M297" s="9">
        <v>0.2</v>
      </c>
      <c r="N297" s="20">
        <v>0</v>
      </c>
      <c r="O297" s="9">
        <v>0</v>
      </c>
      <c r="P297" s="20">
        <v>0</v>
      </c>
      <c r="Q297" s="9">
        <v>0</v>
      </c>
    </row>
    <row r="298" spans="4:17" x14ac:dyDescent="0.25">
      <c r="D298" s="8" t="s">
        <v>695</v>
      </c>
      <c r="E298" s="20">
        <v>1</v>
      </c>
      <c r="F298" s="20">
        <v>1</v>
      </c>
      <c r="G298" s="9">
        <v>1</v>
      </c>
      <c r="H298" s="20">
        <v>0</v>
      </c>
      <c r="I298" s="9">
        <v>0</v>
      </c>
      <c r="J298" s="20">
        <v>0</v>
      </c>
      <c r="K298" s="9">
        <v>0</v>
      </c>
      <c r="L298" s="20">
        <v>0</v>
      </c>
      <c r="M298" s="9">
        <v>0</v>
      </c>
      <c r="N298" s="20">
        <v>0</v>
      </c>
      <c r="O298" s="9">
        <v>0</v>
      </c>
      <c r="P298" s="20">
        <v>0</v>
      </c>
      <c r="Q298" s="9">
        <v>0</v>
      </c>
    </row>
    <row r="299" spans="4:17" x14ac:dyDescent="0.25">
      <c r="D299" s="8" t="s">
        <v>700</v>
      </c>
      <c r="E299" s="20">
        <v>4</v>
      </c>
      <c r="F299" s="20">
        <v>2</v>
      </c>
      <c r="G299" s="9">
        <v>0.5</v>
      </c>
      <c r="H299" s="20">
        <v>4</v>
      </c>
      <c r="I299" s="9">
        <v>2</v>
      </c>
      <c r="J299" s="20">
        <v>0</v>
      </c>
      <c r="K299" s="9">
        <v>0</v>
      </c>
      <c r="L299" s="20">
        <v>0</v>
      </c>
      <c r="M299" s="9">
        <v>0</v>
      </c>
      <c r="N299" s="20">
        <v>0</v>
      </c>
      <c r="O299" s="9">
        <v>0</v>
      </c>
      <c r="P299" s="20">
        <v>0</v>
      </c>
      <c r="Q299" s="9">
        <v>0</v>
      </c>
    </row>
    <row r="300" spans="4:17" x14ac:dyDescent="0.25">
      <c r="D300" s="8" t="s">
        <v>707</v>
      </c>
      <c r="E300" s="20">
        <v>0</v>
      </c>
      <c r="F300" s="20">
        <v>0</v>
      </c>
      <c r="G300" s="9">
        <v>0</v>
      </c>
      <c r="H300" s="20">
        <v>0</v>
      </c>
      <c r="I300" s="9">
        <v>0</v>
      </c>
      <c r="J300" s="20">
        <v>0</v>
      </c>
      <c r="K300" s="9">
        <v>0</v>
      </c>
      <c r="L300" s="20">
        <v>0</v>
      </c>
      <c r="M300" s="9">
        <v>0</v>
      </c>
      <c r="N300" s="20">
        <v>0</v>
      </c>
      <c r="O300" s="9">
        <v>0</v>
      </c>
      <c r="P300" s="20">
        <v>0</v>
      </c>
      <c r="Q300" s="9">
        <v>0</v>
      </c>
    </row>
    <row r="301" spans="4:17" x14ac:dyDescent="0.25">
      <c r="D301" s="8" t="s">
        <v>714</v>
      </c>
      <c r="E301" s="20">
        <v>0</v>
      </c>
      <c r="F301" s="20">
        <v>0</v>
      </c>
      <c r="G301" s="9">
        <v>0</v>
      </c>
      <c r="H301" s="20">
        <v>0</v>
      </c>
      <c r="I301" s="9">
        <v>0</v>
      </c>
      <c r="J301" s="20">
        <v>0</v>
      </c>
      <c r="K301" s="9">
        <v>0</v>
      </c>
      <c r="L301" s="20">
        <v>0</v>
      </c>
      <c r="M301" s="9">
        <v>0</v>
      </c>
      <c r="N301" s="20">
        <v>0</v>
      </c>
      <c r="O301" s="9">
        <v>0</v>
      </c>
      <c r="P301" s="20">
        <v>0</v>
      </c>
      <c r="Q301" s="9">
        <v>0</v>
      </c>
    </row>
    <row r="302" spans="4:17" x14ac:dyDescent="0.25">
      <c r="D302" s="6" t="s">
        <v>501</v>
      </c>
      <c r="E302" s="20">
        <v>34</v>
      </c>
      <c r="F302" s="20">
        <v>26</v>
      </c>
      <c r="G302" s="9">
        <v>0.76470588235294112</v>
      </c>
      <c r="H302" s="20">
        <v>23</v>
      </c>
      <c r="I302" s="9">
        <v>0.88461538461538458</v>
      </c>
      <c r="J302" s="20">
        <v>0</v>
      </c>
      <c r="K302" s="9">
        <v>0</v>
      </c>
      <c r="L302" s="20">
        <v>2</v>
      </c>
      <c r="M302" s="9">
        <v>7.6923076923076927E-2</v>
      </c>
      <c r="N302" s="20">
        <v>4</v>
      </c>
      <c r="O302" s="9">
        <v>0.15384615384615385</v>
      </c>
      <c r="P302" s="20">
        <v>1</v>
      </c>
      <c r="Q302" s="9">
        <v>3.8461538461538464E-2</v>
      </c>
    </row>
    <row r="303" spans="4:17" x14ac:dyDescent="0.25">
      <c r="D303" s="7" t="s">
        <v>717</v>
      </c>
      <c r="E303" s="20">
        <v>6</v>
      </c>
      <c r="F303" s="20">
        <v>4</v>
      </c>
      <c r="G303" s="9">
        <v>0.66666666666666663</v>
      </c>
      <c r="H303" s="20">
        <v>4</v>
      </c>
      <c r="I303" s="9">
        <v>1</v>
      </c>
      <c r="J303" s="20">
        <v>0</v>
      </c>
      <c r="K303" s="9">
        <v>0</v>
      </c>
      <c r="L303" s="20">
        <v>1</v>
      </c>
      <c r="M303" s="9">
        <v>0.25</v>
      </c>
      <c r="N303" s="20">
        <v>0</v>
      </c>
      <c r="O303" s="9">
        <v>0</v>
      </c>
      <c r="P303" s="20">
        <v>0</v>
      </c>
      <c r="Q303" s="9">
        <v>0</v>
      </c>
    </row>
    <row r="304" spans="4:17" x14ac:dyDescent="0.25">
      <c r="D304" s="8" t="s">
        <v>718</v>
      </c>
      <c r="E304" s="20">
        <v>0</v>
      </c>
      <c r="F304" s="20">
        <v>0</v>
      </c>
      <c r="G304" s="9">
        <v>0</v>
      </c>
      <c r="H304" s="20">
        <v>0</v>
      </c>
      <c r="I304" s="9">
        <v>0</v>
      </c>
      <c r="J304" s="20">
        <v>0</v>
      </c>
      <c r="K304" s="9">
        <v>0</v>
      </c>
      <c r="L304" s="20">
        <v>0</v>
      </c>
      <c r="M304" s="9">
        <v>0</v>
      </c>
      <c r="N304" s="20">
        <v>0</v>
      </c>
      <c r="O304" s="9">
        <v>0</v>
      </c>
      <c r="P304" s="20">
        <v>0</v>
      </c>
      <c r="Q304" s="9">
        <v>0</v>
      </c>
    </row>
    <row r="305" spans="4:17" x14ac:dyDescent="0.25">
      <c r="D305" s="8" t="s">
        <v>720</v>
      </c>
      <c r="E305" s="20">
        <v>2</v>
      </c>
      <c r="F305" s="20">
        <v>1</v>
      </c>
      <c r="G305" s="9">
        <v>0.5</v>
      </c>
      <c r="H305" s="20">
        <v>1</v>
      </c>
      <c r="I305" s="9">
        <v>1</v>
      </c>
      <c r="J305" s="20">
        <v>0</v>
      </c>
      <c r="K305" s="9">
        <v>0</v>
      </c>
      <c r="L305" s="20">
        <v>1</v>
      </c>
      <c r="M305" s="9">
        <v>1</v>
      </c>
      <c r="N305" s="20">
        <v>0</v>
      </c>
      <c r="O305" s="9">
        <v>0</v>
      </c>
      <c r="P305" s="20">
        <v>0</v>
      </c>
      <c r="Q305" s="9">
        <v>0</v>
      </c>
    </row>
    <row r="306" spans="4:17" x14ac:dyDescent="0.25">
      <c r="D306" s="8" t="s">
        <v>722</v>
      </c>
      <c r="E306" s="20">
        <v>0</v>
      </c>
      <c r="F306" s="20">
        <v>0</v>
      </c>
      <c r="G306" s="9">
        <v>0</v>
      </c>
      <c r="H306" s="20">
        <v>0</v>
      </c>
      <c r="I306" s="9">
        <v>0</v>
      </c>
      <c r="J306" s="20">
        <v>0</v>
      </c>
      <c r="K306" s="9">
        <v>0</v>
      </c>
      <c r="L306" s="20">
        <v>0</v>
      </c>
      <c r="M306" s="9">
        <v>0</v>
      </c>
      <c r="N306" s="20">
        <v>0</v>
      </c>
      <c r="O306" s="9">
        <v>0</v>
      </c>
      <c r="P306" s="20">
        <v>0</v>
      </c>
      <c r="Q306" s="9">
        <v>0</v>
      </c>
    </row>
    <row r="307" spans="4:17" x14ac:dyDescent="0.25">
      <c r="D307" s="8" t="s">
        <v>723</v>
      </c>
      <c r="E307" s="20">
        <v>0</v>
      </c>
      <c r="F307" s="20">
        <v>0</v>
      </c>
      <c r="G307" s="9">
        <v>0</v>
      </c>
      <c r="H307" s="20">
        <v>0</v>
      </c>
      <c r="I307" s="9">
        <v>0</v>
      </c>
      <c r="J307" s="20">
        <v>0</v>
      </c>
      <c r="K307" s="9">
        <v>0</v>
      </c>
      <c r="L307" s="20">
        <v>0</v>
      </c>
      <c r="M307" s="9">
        <v>0</v>
      </c>
      <c r="N307" s="20">
        <v>0</v>
      </c>
      <c r="O307" s="9">
        <v>0</v>
      </c>
      <c r="P307" s="20">
        <v>0</v>
      </c>
      <c r="Q307" s="9">
        <v>0</v>
      </c>
    </row>
    <row r="308" spans="4:17" x14ac:dyDescent="0.25">
      <c r="D308" s="8" t="s">
        <v>749</v>
      </c>
      <c r="E308" s="20">
        <v>4</v>
      </c>
      <c r="F308" s="20">
        <v>3</v>
      </c>
      <c r="G308" s="9">
        <v>0.75</v>
      </c>
      <c r="H308" s="20">
        <v>3</v>
      </c>
      <c r="I308" s="9">
        <v>1</v>
      </c>
      <c r="J308" s="20">
        <v>0</v>
      </c>
      <c r="K308" s="9">
        <v>0</v>
      </c>
      <c r="L308" s="20">
        <v>0</v>
      </c>
      <c r="M308" s="9">
        <v>0</v>
      </c>
      <c r="N308" s="20">
        <v>0</v>
      </c>
      <c r="O308" s="9">
        <v>0</v>
      </c>
      <c r="P308" s="20">
        <v>0</v>
      </c>
      <c r="Q308" s="9">
        <v>0</v>
      </c>
    </row>
    <row r="309" spans="4:17" x14ac:dyDescent="0.25">
      <c r="D309" s="7" t="s">
        <v>502</v>
      </c>
      <c r="E309" s="20">
        <v>9</v>
      </c>
      <c r="F309" s="20">
        <v>8</v>
      </c>
      <c r="G309" s="9">
        <v>0.88888888888888884</v>
      </c>
      <c r="H309" s="20">
        <v>8</v>
      </c>
      <c r="I309" s="9">
        <v>1</v>
      </c>
      <c r="J309" s="20">
        <v>0</v>
      </c>
      <c r="K309" s="9">
        <v>0</v>
      </c>
      <c r="L309" s="20">
        <v>0</v>
      </c>
      <c r="M309" s="9">
        <v>0</v>
      </c>
      <c r="N309" s="20">
        <v>0</v>
      </c>
      <c r="O309" s="9">
        <v>0</v>
      </c>
      <c r="P309" s="20">
        <v>1</v>
      </c>
      <c r="Q309" s="9">
        <v>0.125</v>
      </c>
    </row>
    <row r="310" spans="4:17" x14ac:dyDescent="0.25">
      <c r="D310" s="8" t="s">
        <v>503</v>
      </c>
      <c r="E310" s="20">
        <v>0</v>
      </c>
      <c r="F310" s="20">
        <v>0</v>
      </c>
      <c r="G310" s="9">
        <v>0</v>
      </c>
      <c r="H310" s="20">
        <v>0</v>
      </c>
      <c r="I310" s="9">
        <v>0</v>
      </c>
      <c r="J310" s="20">
        <v>0</v>
      </c>
      <c r="K310" s="9">
        <v>0</v>
      </c>
      <c r="L310" s="20">
        <v>0</v>
      </c>
      <c r="M310" s="9">
        <v>0</v>
      </c>
      <c r="N310" s="20">
        <v>0</v>
      </c>
      <c r="O310" s="9">
        <v>0</v>
      </c>
      <c r="P310" s="20">
        <v>0</v>
      </c>
      <c r="Q310" s="9">
        <v>0</v>
      </c>
    </row>
    <row r="311" spans="4:17" x14ac:dyDescent="0.25">
      <c r="D311" s="8" t="s">
        <v>721</v>
      </c>
      <c r="E311" s="20">
        <v>5</v>
      </c>
      <c r="F311" s="20">
        <v>4</v>
      </c>
      <c r="G311" s="9">
        <v>0.8</v>
      </c>
      <c r="H311" s="20">
        <v>4</v>
      </c>
      <c r="I311" s="9">
        <v>1</v>
      </c>
      <c r="J311" s="20">
        <v>0</v>
      </c>
      <c r="K311" s="9">
        <v>0</v>
      </c>
      <c r="L311" s="20">
        <v>0</v>
      </c>
      <c r="M311" s="9">
        <v>0</v>
      </c>
      <c r="N311" s="20">
        <v>0</v>
      </c>
      <c r="O311" s="9">
        <v>0</v>
      </c>
      <c r="P311" s="20">
        <v>1</v>
      </c>
      <c r="Q311" s="9">
        <v>0.25</v>
      </c>
    </row>
    <row r="312" spans="4:17" x14ac:dyDescent="0.25">
      <c r="D312" s="8" t="s">
        <v>506</v>
      </c>
      <c r="E312" s="20">
        <v>1</v>
      </c>
      <c r="F312" s="20">
        <v>1</v>
      </c>
      <c r="G312" s="9">
        <v>1</v>
      </c>
      <c r="H312" s="20">
        <v>1</v>
      </c>
      <c r="I312" s="9">
        <v>1</v>
      </c>
      <c r="J312" s="20"/>
      <c r="K312" s="9">
        <v>0</v>
      </c>
      <c r="L312" s="20"/>
      <c r="M312" s="9">
        <v>0</v>
      </c>
      <c r="N312" s="20"/>
      <c r="O312" s="9">
        <v>0</v>
      </c>
      <c r="P312" s="20"/>
      <c r="Q312" s="9">
        <v>0</v>
      </c>
    </row>
    <row r="313" spans="4:17" x14ac:dyDescent="0.25">
      <c r="D313" s="8" t="s">
        <v>738</v>
      </c>
      <c r="E313" s="20">
        <v>3</v>
      </c>
      <c r="F313" s="20">
        <v>3</v>
      </c>
      <c r="G313" s="9">
        <v>1</v>
      </c>
      <c r="H313" s="20">
        <v>3</v>
      </c>
      <c r="I313" s="9">
        <v>1</v>
      </c>
      <c r="J313" s="20">
        <v>0</v>
      </c>
      <c r="K313" s="9">
        <v>0</v>
      </c>
      <c r="L313" s="20">
        <v>0</v>
      </c>
      <c r="M313" s="9">
        <v>0</v>
      </c>
      <c r="N313" s="20">
        <v>0</v>
      </c>
      <c r="O313" s="9">
        <v>0</v>
      </c>
      <c r="P313" s="20">
        <v>0</v>
      </c>
      <c r="Q313" s="9">
        <v>0</v>
      </c>
    </row>
    <row r="314" spans="4:17" x14ac:dyDescent="0.25">
      <c r="D314" s="8" t="s">
        <v>748</v>
      </c>
      <c r="E314" s="20">
        <v>0</v>
      </c>
      <c r="F314" s="20">
        <v>0</v>
      </c>
      <c r="G314" s="9">
        <v>0</v>
      </c>
      <c r="H314" s="20">
        <v>0</v>
      </c>
      <c r="I314" s="9">
        <v>0</v>
      </c>
      <c r="J314" s="20">
        <v>0</v>
      </c>
      <c r="K314" s="9">
        <v>0</v>
      </c>
      <c r="L314" s="20">
        <v>0</v>
      </c>
      <c r="M314" s="9">
        <v>0</v>
      </c>
      <c r="N314" s="20">
        <v>0</v>
      </c>
      <c r="O314" s="9">
        <v>0</v>
      </c>
      <c r="P314" s="20">
        <v>0</v>
      </c>
      <c r="Q314" s="9">
        <v>0</v>
      </c>
    </row>
    <row r="315" spans="4:17" x14ac:dyDescent="0.25">
      <c r="D315" s="7" t="s">
        <v>504</v>
      </c>
      <c r="E315" s="20">
        <v>1</v>
      </c>
      <c r="F315" s="20">
        <v>1</v>
      </c>
      <c r="G315" s="9">
        <v>1</v>
      </c>
      <c r="H315" s="20">
        <v>1</v>
      </c>
      <c r="I315" s="9">
        <v>1</v>
      </c>
      <c r="J315" s="20">
        <v>0</v>
      </c>
      <c r="K315" s="9">
        <v>0</v>
      </c>
      <c r="L315" s="20">
        <v>0</v>
      </c>
      <c r="M315" s="9">
        <v>0</v>
      </c>
      <c r="N315" s="20">
        <v>0</v>
      </c>
      <c r="O315" s="9">
        <v>0</v>
      </c>
      <c r="P315" s="20">
        <v>0</v>
      </c>
      <c r="Q315" s="9">
        <v>0</v>
      </c>
    </row>
    <row r="316" spans="4:17" x14ac:dyDescent="0.25">
      <c r="D316" s="8" t="s">
        <v>719</v>
      </c>
      <c r="E316" s="20">
        <v>0</v>
      </c>
      <c r="F316" s="20">
        <v>0</v>
      </c>
      <c r="G316" s="9">
        <v>0</v>
      </c>
      <c r="H316" s="20">
        <v>0</v>
      </c>
      <c r="I316" s="9">
        <v>0</v>
      </c>
      <c r="J316" s="20">
        <v>0</v>
      </c>
      <c r="K316" s="9">
        <v>0</v>
      </c>
      <c r="L316" s="20">
        <v>0</v>
      </c>
      <c r="M316" s="9">
        <v>0</v>
      </c>
      <c r="N316" s="20">
        <v>0</v>
      </c>
      <c r="O316" s="9">
        <v>0</v>
      </c>
      <c r="P316" s="20">
        <v>0</v>
      </c>
      <c r="Q316" s="9">
        <v>0</v>
      </c>
    </row>
    <row r="317" spans="4:17" x14ac:dyDescent="0.25">
      <c r="D317" s="8" t="s">
        <v>724</v>
      </c>
      <c r="E317" s="20">
        <v>0</v>
      </c>
      <c r="F317" s="20">
        <v>0</v>
      </c>
      <c r="G317" s="9">
        <v>0</v>
      </c>
      <c r="H317" s="20">
        <v>0</v>
      </c>
      <c r="I317" s="9">
        <v>0</v>
      </c>
      <c r="J317" s="20">
        <v>0</v>
      </c>
      <c r="K317" s="9">
        <v>0</v>
      </c>
      <c r="L317" s="20">
        <v>0</v>
      </c>
      <c r="M317" s="9">
        <v>0</v>
      </c>
      <c r="N317" s="20">
        <v>0</v>
      </c>
      <c r="O317" s="9">
        <v>0</v>
      </c>
      <c r="P317" s="20">
        <v>0</v>
      </c>
      <c r="Q317" s="9">
        <v>0</v>
      </c>
    </row>
    <row r="318" spans="4:17" x14ac:dyDescent="0.25">
      <c r="D318" s="8" t="s">
        <v>505</v>
      </c>
      <c r="E318" s="20"/>
      <c r="F318" s="20"/>
      <c r="G318" s="9">
        <v>0</v>
      </c>
      <c r="H318" s="20"/>
      <c r="I318" s="9">
        <v>0</v>
      </c>
      <c r="J318" s="20"/>
      <c r="K318" s="9">
        <v>0</v>
      </c>
      <c r="L318" s="20"/>
      <c r="M318" s="9">
        <v>0</v>
      </c>
      <c r="N318" s="20"/>
      <c r="O318" s="9">
        <v>0</v>
      </c>
      <c r="P318" s="20"/>
      <c r="Q318" s="9">
        <v>0</v>
      </c>
    </row>
    <row r="319" spans="4:17" x14ac:dyDescent="0.25">
      <c r="D319" s="8" t="s">
        <v>732</v>
      </c>
      <c r="E319" s="20">
        <v>0</v>
      </c>
      <c r="F319" s="20">
        <v>0</v>
      </c>
      <c r="G319" s="9">
        <v>0</v>
      </c>
      <c r="H319" s="20">
        <v>0</v>
      </c>
      <c r="I319" s="9">
        <v>0</v>
      </c>
      <c r="J319" s="20">
        <v>0</v>
      </c>
      <c r="K319" s="9">
        <v>0</v>
      </c>
      <c r="L319" s="20">
        <v>0</v>
      </c>
      <c r="M319" s="9">
        <v>0</v>
      </c>
      <c r="N319" s="20">
        <v>0</v>
      </c>
      <c r="O319" s="9">
        <v>0</v>
      </c>
      <c r="P319" s="20">
        <v>0</v>
      </c>
      <c r="Q319" s="9">
        <v>0</v>
      </c>
    </row>
    <row r="320" spans="4:17" x14ac:dyDescent="0.25">
      <c r="D320" s="8" t="s">
        <v>734</v>
      </c>
      <c r="E320" s="20">
        <v>1</v>
      </c>
      <c r="F320" s="20">
        <v>1</v>
      </c>
      <c r="G320" s="9">
        <v>1</v>
      </c>
      <c r="H320" s="20">
        <v>1</v>
      </c>
      <c r="I320" s="9">
        <v>1</v>
      </c>
      <c r="J320" s="20">
        <v>0</v>
      </c>
      <c r="K320" s="9">
        <v>0</v>
      </c>
      <c r="L320" s="20">
        <v>0</v>
      </c>
      <c r="M320" s="9">
        <v>0</v>
      </c>
      <c r="N320" s="20">
        <v>0</v>
      </c>
      <c r="O320" s="9">
        <v>0</v>
      </c>
      <c r="P320" s="20">
        <v>0</v>
      </c>
      <c r="Q320" s="9">
        <v>0</v>
      </c>
    </row>
    <row r="321" spans="4:17" x14ac:dyDescent="0.25">
      <c r="D321" s="8" t="s">
        <v>735</v>
      </c>
      <c r="E321" s="20">
        <v>0</v>
      </c>
      <c r="F321" s="20">
        <v>0</v>
      </c>
      <c r="G321" s="9">
        <v>0</v>
      </c>
      <c r="H321" s="20">
        <v>0</v>
      </c>
      <c r="I321" s="9">
        <v>0</v>
      </c>
      <c r="J321" s="20">
        <v>0</v>
      </c>
      <c r="K321" s="9">
        <v>0</v>
      </c>
      <c r="L321" s="20">
        <v>0</v>
      </c>
      <c r="M321" s="9">
        <v>0</v>
      </c>
      <c r="N321" s="20">
        <v>0</v>
      </c>
      <c r="O321" s="9">
        <v>0</v>
      </c>
      <c r="P321" s="20">
        <v>0</v>
      </c>
      <c r="Q321" s="9">
        <v>0</v>
      </c>
    </row>
    <row r="322" spans="4:17" x14ac:dyDescent="0.25">
      <c r="D322" s="8" t="s">
        <v>744</v>
      </c>
      <c r="E322" s="20">
        <v>0</v>
      </c>
      <c r="F322" s="20">
        <v>0</v>
      </c>
      <c r="G322" s="9">
        <v>0</v>
      </c>
      <c r="H322" s="20">
        <v>0</v>
      </c>
      <c r="I322" s="9">
        <v>0</v>
      </c>
      <c r="J322" s="20">
        <v>0</v>
      </c>
      <c r="K322" s="9">
        <v>0</v>
      </c>
      <c r="L322" s="20">
        <v>0</v>
      </c>
      <c r="M322" s="9">
        <v>0</v>
      </c>
      <c r="N322" s="20">
        <v>0</v>
      </c>
      <c r="O322" s="9">
        <v>0</v>
      </c>
      <c r="P322" s="20">
        <v>0</v>
      </c>
      <c r="Q322" s="9">
        <v>0</v>
      </c>
    </row>
    <row r="323" spans="4:17" x14ac:dyDescent="0.25">
      <c r="D323" s="8" t="s">
        <v>512</v>
      </c>
      <c r="E323" s="20"/>
      <c r="F323" s="20"/>
      <c r="G323" s="9">
        <v>0</v>
      </c>
      <c r="H323" s="20"/>
      <c r="I323" s="9">
        <v>0</v>
      </c>
      <c r="J323" s="20"/>
      <c r="K323" s="9">
        <v>0</v>
      </c>
      <c r="L323" s="20"/>
      <c r="M323" s="9">
        <v>0</v>
      </c>
      <c r="N323" s="20"/>
      <c r="O323" s="9">
        <v>0</v>
      </c>
      <c r="P323" s="20"/>
      <c r="Q323" s="9">
        <v>0</v>
      </c>
    </row>
    <row r="324" spans="4:17" x14ac:dyDescent="0.25">
      <c r="D324" s="7" t="s">
        <v>509</v>
      </c>
      <c r="E324" s="20">
        <v>4</v>
      </c>
      <c r="F324" s="20">
        <v>3</v>
      </c>
      <c r="G324" s="9">
        <v>0.75</v>
      </c>
      <c r="H324" s="20">
        <v>3</v>
      </c>
      <c r="I324" s="9">
        <v>1</v>
      </c>
      <c r="J324" s="20">
        <v>0</v>
      </c>
      <c r="K324" s="9">
        <v>0</v>
      </c>
      <c r="L324" s="20">
        <v>0</v>
      </c>
      <c r="M324" s="9">
        <v>0</v>
      </c>
      <c r="N324" s="20">
        <v>1</v>
      </c>
      <c r="O324" s="9">
        <v>0.33333333333333331</v>
      </c>
      <c r="P324" s="20">
        <v>0</v>
      </c>
      <c r="Q324" s="9">
        <v>0</v>
      </c>
    </row>
    <row r="325" spans="4:17" x14ac:dyDescent="0.25">
      <c r="D325" s="8" t="s">
        <v>716</v>
      </c>
      <c r="E325" s="20">
        <v>1</v>
      </c>
      <c r="F325" s="20">
        <v>0</v>
      </c>
      <c r="G325" s="9">
        <v>0</v>
      </c>
      <c r="H325" s="20">
        <v>0</v>
      </c>
      <c r="I325" s="9">
        <v>0</v>
      </c>
      <c r="J325" s="20">
        <v>0</v>
      </c>
      <c r="K325" s="9">
        <v>0</v>
      </c>
      <c r="L325" s="20">
        <v>0</v>
      </c>
      <c r="M325" s="9">
        <v>0</v>
      </c>
      <c r="N325" s="20">
        <v>1</v>
      </c>
      <c r="O325" s="9">
        <v>0</v>
      </c>
      <c r="P325" s="20">
        <v>0</v>
      </c>
      <c r="Q325" s="9">
        <v>0</v>
      </c>
    </row>
    <row r="326" spans="4:17" x14ac:dyDescent="0.25">
      <c r="D326" s="8" t="s">
        <v>725</v>
      </c>
      <c r="E326" s="20">
        <v>0</v>
      </c>
      <c r="F326" s="20">
        <v>0</v>
      </c>
      <c r="G326" s="9">
        <v>0</v>
      </c>
      <c r="H326" s="20">
        <v>0</v>
      </c>
      <c r="I326" s="9">
        <v>0</v>
      </c>
      <c r="J326" s="20">
        <v>0</v>
      </c>
      <c r="K326" s="9">
        <v>0</v>
      </c>
      <c r="L326" s="20">
        <v>0</v>
      </c>
      <c r="M326" s="9">
        <v>0</v>
      </c>
      <c r="N326" s="20">
        <v>0</v>
      </c>
      <c r="O326" s="9">
        <v>0</v>
      </c>
      <c r="P326" s="20">
        <v>0</v>
      </c>
      <c r="Q326" s="9">
        <v>0</v>
      </c>
    </row>
    <row r="327" spans="4:17" x14ac:dyDescent="0.25">
      <c r="D327" s="8" t="s">
        <v>729</v>
      </c>
      <c r="E327" s="20">
        <v>0</v>
      </c>
      <c r="F327" s="20">
        <v>0</v>
      </c>
      <c r="G327" s="9">
        <v>0</v>
      </c>
      <c r="H327" s="20">
        <v>0</v>
      </c>
      <c r="I327" s="9">
        <v>0</v>
      </c>
      <c r="J327" s="20">
        <v>0</v>
      </c>
      <c r="K327" s="9">
        <v>0</v>
      </c>
      <c r="L327" s="20">
        <v>0</v>
      </c>
      <c r="M327" s="9">
        <v>0</v>
      </c>
      <c r="N327" s="20">
        <v>0</v>
      </c>
      <c r="O327" s="9">
        <v>0</v>
      </c>
      <c r="P327" s="20">
        <v>0</v>
      </c>
      <c r="Q327" s="9">
        <v>0</v>
      </c>
    </row>
    <row r="328" spans="4:17" x14ac:dyDescent="0.25">
      <c r="D328" s="8" t="s">
        <v>736</v>
      </c>
      <c r="E328" s="20">
        <v>0</v>
      </c>
      <c r="F328" s="20">
        <v>0</v>
      </c>
      <c r="G328" s="9">
        <v>0</v>
      </c>
      <c r="H328" s="20">
        <v>0</v>
      </c>
      <c r="I328" s="9">
        <v>0</v>
      </c>
      <c r="J328" s="20">
        <v>0</v>
      </c>
      <c r="K328" s="9">
        <v>0</v>
      </c>
      <c r="L328" s="20">
        <v>0</v>
      </c>
      <c r="M328" s="9">
        <v>0</v>
      </c>
      <c r="N328" s="20">
        <v>0</v>
      </c>
      <c r="O328" s="9">
        <v>0</v>
      </c>
      <c r="P328" s="20">
        <v>0</v>
      </c>
      <c r="Q328" s="9">
        <v>0</v>
      </c>
    </row>
    <row r="329" spans="4:17" x14ac:dyDescent="0.25">
      <c r="D329" s="8" t="s">
        <v>743</v>
      </c>
      <c r="E329" s="20">
        <v>3</v>
      </c>
      <c r="F329" s="20">
        <v>3</v>
      </c>
      <c r="G329" s="9">
        <v>1</v>
      </c>
      <c r="H329" s="20">
        <v>3</v>
      </c>
      <c r="I329" s="9">
        <v>1</v>
      </c>
      <c r="J329" s="20">
        <v>0</v>
      </c>
      <c r="K329" s="9">
        <v>0</v>
      </c>
      <c r="L329" s="20">
        <v>0</v>
      </c>
      <c r="M329" s="9">
        <v>0</v>
      </c>
      <c r="N329" s="20">
        <v>0</v>
      </c>
      <c r="O329" s="9">
        <v>0</v>
      </c>
      <c r="P329" s="20">
        <v>0</v>
      </c>
      <c r="Q329" s="9">
        <v>0</v>
      </c>
    </row>
    <row r="330" spans="4:17" x14ac:dyDescent="0.25">
      <c r="D330" s="8" t="s">
        <v>510</v>
      </c>
      <c r="E330" s="20"/>
      <c r="F330" s="20"/>
      <c r="G330" s="9">
        <v>0</v>
      </c>
      <c r="H330" s="20"/>
      <c r="I330" s="9">
        <v>0</v>
      </c>
      <c r="J330" s="20"/>
      <c r="K330" s="9">
        <v>0</v>
      </c>
      <c r="L330" s="20"/>
      <c r="M330" s="9">
        <v>0</v>
      </c>
      <c r="N330" s="20"/>
      <c r="O330" s="9">
        <v>0</v>
      </c>
      <c r="P330" s="20"/>
      <c r="Q330" s="9">
        <v>0</v>
      </c>
    </row>
    <row r="331" spans="4:17" x14ac:dyDescent="0.25">
      <c r="D331" s="8" t="s">
        <v>747</v>
      </c>
      <c r="E331" s="20">
        <v>0</v>
      </c>
      <c r="F331" s="20">
        <v>0</v>
      </c>
      <c r="G331" s="9">
        <v>0</v>
      </c>
      <c r="H331" s="20">
        <v>0</v>
      </c>
      <c r="I331" s="9">
        <v>0</v>
      </c>
      <c r="J331" s="20">
        <v>0</v>
      </c>
      <c r="K331" s="9">
        <v>0</v>
      </c>
      <c r="L331" s="20">
        <v>0</v>
      </c>
      <c r="M331" s="9">
        <v>0</v>
      </c>
      <c r="N331" s="20">
        <v>0</v>
      </c>
      <c r="O331" s="9">
        <v>0</v>
      </c>
      <c r="P331" s="20">
        <v>0</v>
      </c>
      <c r="Q331" s="9">
        <v>0</v>
      </c>
    </row>
    <row r="332" spans="4:17" x14ac:dyDescent="0.25">
      <c r="D332" s="7" t="s">
        <v>507</v>
      </c>
      <c r="E332" s="20">
        <v>9</v>
      </c>
      <c r="F332" s="20">
        <v>7</v>
      </c>
      <c r="G332" s="9">
        <v>0.77777777777777779</v>
      </c>
      <c r="H332" s="20">
        <v>5</v>
      </c>
      <c r="I332" s="9">
        <v>0.7142857142857143</v>
      </c>
      <c r="J332" s="20">
        <v>0</v>
      </c>
      <c r="K332" s="9">
        <v>0</v>
      </c>
      <c r="L332" s="20">
        <v>0</v>
      </c>
      <c r="M332" s="9">
        <v>0</v>
      </c>
      <c r="N332" s="20">
        <v>2</v>
      </c>
      <c r="O332" s="9">
        <v>0.2857142857142857</v>
      </c>
      <c r="P332" s="20">
        <v>0</v>
      </c>
      <c r="Q332" s="9">
        <v>0</v>
      </c>
    </row>
    <row r="333" spans="4:17" x14ac:dyDescent="0.25">
      <c r="D333" s="8" t="s">
        <v>508</v>
      </c>
      <c r="E333" s="20"/>
      <c r="F333" s="20"/>
      <c r="G333" s="9">
        <v>0</v>
      </c>
      <c r="H333" s="20"/>
      <c r="I333" s="9">
        <v>0</v>
      </c>
      <c r="J333" s="20"/>
      <c r="K333" s="9">
        <v>0</v>
      </c>
      <c r="L333" s="20"/>
      <c r="M333" s="9">
        <v>0</v>
      </c>
      <c r="N333" s="20"/>
      <c r="O333" s="9">
        <v>0</v>
      </c>
      <c r="P333" s="20"/>
      <c r="Q333" s="9">
        <v>0</v>
      </c>
    </row>
    <row r="334" spans="4:17" x14ac:dyDescent="0.25">
      <c r="D334" s="8" t="s">
        <v>741</v>
      </c>
      <c r="E334" s="20">
        <v>0</v>
      </c>
      <c r="F334" s="20">
        <v>0</v>
      </c>
      <c r="G334" s="9">
        <v>0</v>
      </c>
      <c r="H334" s="20">
        <v>0</v>
      </c>
      <c r="I334" s="9">
        <v>0</v>
      </c>
      <c r="J334" s="20">
        <v>0</v>
      </c>
      <c r="K334" s="9">
        <v>0</v>
      </c>
      <c r="L334" s="20">
        <v>0</v>
      </c>
      <c r="M334" s="9">
        <v>0</v>
      </c>
      <c r="N334" s="20">
        <v>0</v>
      </c>
      <c r="O334" s="9">
        <v>0</v>
      </c>
      <c r="P334" s="20">
        <v>0</v>
      </c>
      <c r="Q334" s="9">
        <v>0</v>
      </c>
    </row>
    <row r="335" spans="4:17" x14ac:dyDescent="0.25">
      <c r="D335" s="8" t="s">
        <v>511</v>
      </c>
      <c r="E335" s="20">
        <v>9</v>
      </c>
      <c r="F335" s="20">
        <v>7</v>
      </c>
      <c r="G335" s="9">
        <v>0.77777777777777779</v>
      </c>
      <c r="H335" s="20">
        <v>5</v>
      </c>
      <c r="I335" s="9">
        <v>0.7142857142857143</v>
      </c>
      <c r="J335" s="20">
        <v>0</v>
      </c>
      <c r="K335" s="9">
        <v>0</v>
      </c>
      <c r="L335" s="20">
        <v>0</v>
      </c>
      <c r="M335" s="9">
        <v>0</v>
      </c>
      <c r="N335" s="20">
        <v>2</v>
      </c>
      <c r="O335" s="9">
        <v>0.2857142857142857</v>
      </c>
      <c r="P335" s="20">
        <v>0</v>
      </c>
      <c r="Q335" s="9">
        <v>0</v>
      </c>
    </row>
    <row r="336" spans="4:17" x14ac:dyDescent="0.25">
      <c r="D336" s="7" t="s">
        <v>726</v>
      </c>
      <c r="E336" s="20">
        <v>4</v>
      </c>
      <c r="F336" s="20">
        <v>2</v>
      </c>
      <c r="G336" s="9">
        <v>0.5</v>
      </c>
      <c r="H336" s="20">
        <v>1</v>
      </c>
      <c r="I336" s="9">
        <v>0.5</v>
      </c>
      <c r="J336" s="20">
        <v>0</v>
      </c>
      <c r="K336" s="9">
        <v>0</v>
      </c>
      <c r="L336" s="20">
        <v>1</v>
      </c>
      <c r="M336" s="9">
        <v>0.5</v>
      </c>
      <c r="N336" s="20">
        <v>1</v>
      </c>
      <c r="O336" s="9">
        <v>0.5</v>
      </c>
      <c r="P336" s="20">
        <v>0</v>
      </c>
      <c r="Q336" s="9">
        <v>0</v>
      </c>
    </row>
    <row r="337" spans="4:17" x14ac:dyDescent="0.25">
      <c r="D337" s="8" t="s">
        <v>727</v>
      </c>
      <c r="E337" s="20">
        <v>0</v>
      </c>
      <c r="F337" s="20">
        <v>0</v>
      </c>
      <c r="G337" s="9">
        <v>0</v>
      </c>
      <c r="H337" s="20">
        <v>0</v>
      </c>
      <c r="I337" s="9">
        <v>0</v>
      </c>
      <c r="J337" s="20">
        <v>0</v>
      </c>
      <c r="K337" s="9">
        <v>0</v>
      </c>
      <c r="L337" s="20">
        <v>0</v>
      </c>
      <c r="M337" s="9">
        <v>0</v>
      </c>
      <c r="N337" s="20">
        <v>0</v>
      </c>
      <c r="O337" s="9">
        <v>0</v>
      </c>
      <c r="P337" s="20">
        <v>0</v>
      </c>
      <c r="Q337" s="9">
        <v>0</v>
      </c>
    </row>
    <row r="338" spans="4:17" x14ac:dyDescent="0.25">
      <c r="D338" s="8" t="s">
        <v>730</v>
      </c>
      <c r="E338" s="20">
        <v>0</v>
      </c>
      <c r="F338" s="20">
        <v>0</v>
      </c>
      <c r="G338" s="9">
        <v>0</v>
      </c>
      <c r="H338" s="20">
        <v>0</v>
      </c>
      <c r="I338" s="9">
        <v>0</v>
      </c>
      <c r="J338" s="20">
        <v>0</v>
      </c>
      <c r="K338" s="9">
        <v>0</v>
      </c>
      <c r="L338" s="20">
        <v>0</v>
      </c>
      <c r="M338" s="9">
        <v>0</v>
      </c>
      <c r="N338" s="20">
        <v>0</v>
      </c>
      <c r="O338" s="9">
        <v>0</v>
      </c>
      <c r="P338" s="20">
        <v>0</v>
      </c>
      <c r="Q338" s="9">
        <v>0</v>
      </c>
    </row>
    <row r="339" spans="4:17" x14ac:dyDescent="0.25">
      <c r="D339" s="8" t="s">
        <v>733</v>
      </c>
      <c r="E339" s="20">
        <v>0</v>
      </c>
      <c r="F339" s="20">
        <v>0</v>
      </c>
      <c r="G339" s="9">
        <v>0</v>
      </c>
      <c r="H339" s="20">
        <v>0</v>
      </c>
      <c r="I339" s="9">
        <v>0</v>
      </c>
      <c r="J339" s="20">
        <v>0</v>
      </c>
      <c r="K339" s="9">
        <v>0</v>
      </c>
      <c r="L339" s="20">
        <v>0</v>
      </c>
      <c r="M339" s="9">
        <v>0</v>
      </c>
      <c r="N339" s="20">
        <v>0</v>
      </c>
      <c r="O339" s="9">
        <v>0</v>
      </c>
      <c r="P339" s="20">
        <v>0</v>
      </c>
      <c r="Q339" s="9">
        <v>0</v>
      </c>
    </row>
    <row r="340" spans="4:17" x14ac:dyDescent="0.25">
      <c r="D340" s="8" t="s">
        <v>737</v>
      </c>
      <c r="E340" s="20">
        <v>0</v>
      </c>
      <c r="F340" s="20">
        <v>0</v>
      </c>
      <c r="G340" s="9">
        <v>0</v>
      </c>
      <c r="H340" s="20">
        <v>0</v>
      </c>
      <c r="I340" s="9">
        <v>0</v>
      </c>
      <c r="J340" s="20">
        <v>0</v>
      </c>
      <c r="K340" s="9">
        <v>0</v>
      </c>
      <c r="L340" s="20">
        <v>0</v>
      </c>
      <c r="M340" s="9">
        <v>0</v>
      </c>
      <c r="N340" s="20">
        <v>0</v>
      </c>
      <c r="O340" s="9">
        <v>0</v>
      </c>
      <c r="P340" s="20">
        <v>0</v>
      </c>
      <c r="Q340" s="9">
        <v>0</v>
      </c>
    </row>
    <row r="341" spans="4:17" x14ac:dyDescent="0.25">
      <c r="D341" s="8" t="s">
        <v>745</v>
      </c>
      <c r="E341" s="20">
        <v>4</v>
      </c>
      <c r="F341" s="20">
        <v>2</v>
      </c>
      <c r="G341" s="9">
        <v>0.5</v>
      </c>
      <c r="H341" s="20">
        <v>1</v>
      </c>
      <c r="I341" s="9">
        <v>0.5</v>
      </c>
      <c r="J341" s="20">
        <v>0</v>
      </c>
      <c r="K341" s="9">
        <v>0</v>
      </c>
      <c r="L341" s="20">
        <v>1</v>
      </c>
      <c r="M341" s="9">
        <v>0.5</v>
      </c>
      <c r="N341" s="20">
        <v>1</v>
      </c>
      <c r="O341" s="9">
        <v>0.5</v>
      </c>
      <c r="P341" s="20">
        <v>0</v>
      </c>
      <c r="Q341" s="9">
        <v>0</v>
      </c>
    </row>
    <row r="342" spans="4:17" x14ac:dyDescent="0.25">
      <c r="D342" s="8" t="s">
        <v>746</v>
      </c>
      <c r="E342" s="20">
        <v>0</v>
      </c>
      <c r="F342" s="20">
        <v>0</v>
      </c>
      <c r="G342" s="9">
        <v>0</v>
      </c>
      <c r="H342" s="20">
        <v>0</v>
      </c>
      <c r="I342" s="9">
        <v>0</v>
      </c>
      <c r="J342" s="20">
        <v>0</v>
      </c>
      <c r="K342" s="9">
        <v>0</v>
      </c>
      <c r="L342" s="20">
        <v>0</v>
      </c>
      <c r="M342" s="9">
        <v>0</v>
      </c>
      <c r="N342" s="20">
        <v>0</v>
      </c>
      <c r="O342" s="9">
        <v>0</v>
      </c>
      <c r="P342" s="20">
        <v>0</v>
      </c>
      <c r="Q342" s="9">
        <v>0</v>
      </c>
    </row>
    <row r="343" spans="4:17" x14ac:dyDescent="0.25">
      <c r="D343" s="7" t="s">
        <v>728</v>
      </c>
      <c r="E343" s="20">
        <v>1</v>
      </c>
      <c r="F343" s="20">
        <v>1</v>
      </c>
      <c r="G343" s="9">
        <v>1</v>
      </c>
      <c r="H343" s="20">
        <v>1</v>
      </c>
      <c r="I343" s="9">
        <v>1</v>
      </c>
      <c r="J343" s="20">
        <v>0</v>
      </c>
      <c r="K343" s="9">
        <v>0</v>
      </c>
      <c r="L343" s="20">
        <v>0</v>
      </c>
      <c r="M343" s="9">
        <v>0</v>
      </c>
      <c r="N343" s="20">
        <v>0</v>
      </c>
      <c r="O343" s="9">
        <v>0</v>
      </c>
      <c r="P343" s="20">
        <v>0</v>
      </c>
      <c r="Q343" s="9">
        <v>0</v>
      </c>
    </row>
    <row r="344" spans="4:17" x14ac:dyDescent="0.25">
      <c r="D344" s="8" t="s">
        <v>487</v>
      </c>
      <c r="E344" s="20">
        <v>0</v>
      </c>
      <c r="F344" s="20">
        <v>0</v>
      </c>
      <c r="G344" s="9">
        <v>0</v>
      </c>
      <c r="H344" s="20">
        <v>0</v>
      </c>
      <c r="I344" s="9">
        <v>0</v>
      </c>
      <c r="J344" s="20">
        <v>0</v>
      </c>
      <c r="K344" s="9">
        <v>0</v>
      </c>
      <c r="L344" s="20">
        <v>0</v>
      </c>
      <c r="M344" s="9">
        <v>0</v>
      </c>
      <c r="N344" s="20">
        <v>0</v>
      </c>
      <c r="O344" s="9">
        <v>0</v>
      </c>
      <c r="P344" s="20">
        <v>0</v>
      </c>
      <c r="Q344" s="9">
        <v>0</v>
      </c>
    </row>
    <row r="345" spans="4:17" x14ac:dyDescent="0.25">
      <c r="D345" s="8" t="s">
        <v>731</v>
      </c>
      <c r="E345" s="20">
        <v>1</v>
      </c>
      <c r="F345" s="20">
        <v>1</v>
      </c>
      <c r="G345" s="9">
        <v>1</v>
      </c>
      <c r="H345" s="20">
        <v>1</v>
      </c>
      <c r="I345" s="9">
        <v>1</v>
      </c>
      <c r="J345" s="20">
        <v>0</v>
      </c>
      <c r="K345" s="9">
        <v>0</v>
      </c>
      <c r="L345" s="20">
        <v>0</v>
      </c>
      <c r="M345" s="9">
        <v>0</v>
      </c>
      <c r="N345" s="20">
        <v>0</v>
      </c>
      <c r="O345" s="9">
        <v>0</v>
      </c>
      <c r="P345" s="20">
        <v>0</v>
      </c>
      <c r="Q345" s="9">
        <v>0</v>
      </c>
    </row>
    <row r="346" spans="4:17" x14ac:dyDescent="0.25">
      <c r="D346" s="8" t="s">
        <v>739</v>
      </c>
      <c r="E346" s="20">
        <v>0</v>
      </c>
      <c r="F346" s="20">
        <v>0</v>
      </c>
      <c r="G346" s="9">
        <v>0</v>
      </c>
      <c r="H346" s="20">
        <v>0</v>
      </c>
      <c r="I346" s="9">
        <v>0</v>
      </c>
      <c r="J346" s="20">
        <v>0</v>
      </c>
      <c r="K346" s="9">
        <v>0</v>
      </c>
      <c r="L346" s="20">
        <v>0</v>
      </c>
      <c r="M346" s="9">
        <v>0</v>
      </c>
      <c r="N346" s="20">
        <v>0</v>
      </c>
      <c r="O346" s="9">
        <v>0</v>
      </c>
      <c r="P346" s="20">
        <v>0</v>
      </c>
      <c r="Q346" s="9">
        <v>0</v>
      </c>
    </row>
    <row r="347" spans="4:17" x14ac:dyDescent="0.25">
      <c r="D347" s="8" t="s">
        <v>740</v>
      </c>
      <c r="E347" s="20">
        <v>0</v>
      </c>
      <c r="F347" s="20">
        <v>0</v>
      </c>
      <c r="G347" s="9">
        <v>0</v>
      </c>
      <c r="H347" s="20">
        <v>0</v>
      </c>
      <c r="I347" s="9">
        <v>0</v>
      </c>
      <c r="J347" s="20">
        <v>0</v>
      </c>
      <c r="K347" s="9">
        <v>0</v>
      </c>
      <c r="L347" s="20">
        <v>0</v>
      </c>
      <c r="M347" s="9">
        <v>0</v>
      </c>
      <c r="N347" s="20">
        <v>0</v>
      </c>
      <c r="O347" s="9">
        <v>0</v>
      </c>
      <c r="P347" s="20">
        <v>0</v>
      </c>
      <c r="Q347" s="9">
        <v>0</v>
      </c>
    </row>
    <row r="348" spans="4:17" x14ac:dyDescent="0.25">
      <c r="D348" s="8" t="s">
        <v>742</v>
      </c>
      <c r="E348" s="20">
        <v>0</v>
      </c>
      <c r="F348" s="20">
        <v>0</v>
      </c>
      <c r="G348" s="9">
        <v>0</v>
      </c>
      <c r="H348" s="20">
        <v>0</v>
      </c>
      <c r="I348" s="9">
        <v>0</v>
      </c>
      <c r="J348" s="20">
        <v>0</v>
      </c>
      <c r="K348" s="9">
        <v>0</v>
      </c>
      <c r="L348" s="20">
        <v>0</v>
      </c>
      <c r="M348" s="9">
        <v>0</v>
      </c>
      <c r="N348" s="20">
        <v>0</v>
      </c>
      <c r="O348" s="9">
        <v>0</v>
      </c>
      <c r="P348" s="20">
        <v>0</v>
      </c>
      <c r="Q348" s="9">
        <v>0</v>
      </c>
    </row>
    <row r="349" spans="4:17" x14ac:dyDescent="0.25">
      <c r="D349" s="6" t="s">
        <v>208</v>
      </c>
      <c r="E349" s="20">
        <v>222</v>
      </c>
      <c r="F349" s="20">
        <v>196</v>
      </c>
      <c r="G349" s="9">
        <v>0.88288288288288286</v>
      </c>
      <c r="H349" s="20">
        <v>173</v>
      </c>
      <c r="I349" s="9">
        <v>0.88265306122448983</v>
      </c>
      <c r="J349" s="20">
        <v>0</v>
      </c>
      <c r="K349" s="9">
        <v>0</v>
      </c>
      <c r="L349" s="20">
        <v>12</v>
      </c>
      <c r="M349" s="9">
        <v>6.1224489795918366E-2</v>
      </c>
      <c r="N349" s="20">
        <v>5</v>
      </c>
      <c r="O349" s="9">
        <v>2.5510204081632654E-2</v>
      </c>
      <c r="P349" s="20">
        <v>3</v>
      </c>
      <c r="Q349" s="9">
        <v>1.5306122448979591E-2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027492-D8DD-4C82-93FC-DF6999E759B6}">
  <dimension ref="B1:Q349"/>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2.140625" customWidth="1"/>
    <col min="13" max="13" width="14.7109375" customWidth="1"/>
    <col min="14" max="14" width="11.42578125" customWidth="1"/>
    <col min="15" max="15" width="11.140625" customWidth="1"/>
    <col min="16" max="17" width="12.5703125" customWidth="1"/>
  </cols>
  <sheetData>
    <row r="1" spans="2:4" ht="26.25" x14ac:dyDescent="0.4">
      <c r="B1" s="2" t="s">
        <v>181</v>
      </c>
      <c r="D1" s="4" t="s">
        <v>182</v>
      </c>
    </row>
    <row r="2" spans="2:4" ht="18.75" x14ac:dyDescent="0.3">
      <c r="B2" s="3">
        <f>MAX(data[[#All],[Rel_D]])</f>
        <v>44606</v>
      </c>
    </row>
    <row r="3" spans="2:4" ht="32.25" customHeight="1" x14ac:dyDescent="0.25"/>
    <row r="21" spans="4:17" ht="45" x14ac:dyDescent="0.25">
      <c r="D21" s="10"/>
      <c r="E21" s="11" t="s">
        <v>252</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02 Older adults residing in a care home (exc immunosuppressed)",$D$23)</f>
        <v>4280</v>
      </c>
      <c r="F22" s="15">
        <f>GETPIVOTDATA("Sum of 02f Second Vaccination",$D$23)</f>
        <v>3900</v>
      </c>
      <c r="G22" s="16">
        <f>GETPIVOTDATA("Sum of 02f%",$D$23)</f>
        <v>0.91121495327102808</v>
      </c>
      <c r="H22" s="15">
        <f>GETPIVOTDATA("Sum of 02a Vaccinated (Booster)",$D$23)</f>
        <v>3455</v>
      </c>
      <c r="I22" s="16">
        <f>GETPIVOTDATA("Sum of 02a%",$D$23)</f>
        <v>0.88589743589743586</v>
      </c>
      <c r="J22" s="15">
        <f>GETPIVOTDATA("Sum of 02b Contraindicated (inc allergies, exclu vaccinated)",$D$23)</f>
        <v>0</v>
      </c>
      <c r="K22" s="16">
        <f>GETPIVOTDATA("Sum of 02b%",$D$23)</f>
        <v>0</v>
      </c>
      <c r="L22" s="15">
        <f>GETPIVOTDATA("Sum of 02c Declined (excl vaccinated or contraindicated)",$D$23)</f>
        <v>129</v>
      </c>
      <c r="M22" s="16">
        <f>GETPIVOTDATA("Sum of 02c%",$D$23)</f>
        <v>3.307692307692308E-2</v>
      </c>
      <c r="N22" s="15">
        <f>GETPIVOTDATA("Sum of 02d Invited no outcome (excl vac, contr, decl)",$D$23)</f>
        <v>34</v>
      </c>
      <c r="O22" s="16">
        <f>GETPIVOTDATA("Sum of 02d%",$D$23)</f>
        <v>8.7179487179487175E-3</v>
      </c>
      <c r="P22" s="15">
        <f>GETPIVOTDATA("Sum of 02e No contact coded [CALL]",$D$23)</f>
        <v>46</v>
      </c>
      <c r="Q22" s="16">
        <f>GETPIVOTDATA("Sum of 02e%",$D$23)</f>
        <v>1.1794871794871795E-2</v>
      </c>
    </row>
    <row r="23" spans="4:17" hidden="1" x14ac:dyDescent="0.25">
      <c r="D23" s="5" t="s">
        <v>194</v>
      </c>
      <c r="E23" t="s">
        <v>253</v>
      </c>
      <c r="F23" t="s">
        <v>254</v>
      </c>
      <c r="G23" t="s">
        <v>255</v>
      </c>
      <c r="H23" t="s">
        <v>256</v>
      </c>
      <c r="I23" t="s">
        <v>257</v>
      </c>
      <c r="J23" t="s">
        <v>258</v>
      </c>
      <c r="K23" t="s">
        <v>259</v>
      </c>
      <c r="L23" t="s">
        <v>260</v>
      </c>
      <c r="M23" t="s">
        <v>261</v>
      </c>
      <c r="N23" t="s">
        <v>262</v>
      </c>
      <c r="O23" t="s">
        <v>263</v>
      </c>
      <c r="P23" t="s">
        <v>264</v>
      </c>
      <c r="Q23" t="s">
        <v>265</v>
      </c>
    </row>
    <row r="24" spans="4:17" x14ac:dyDescent="0.25">
      <c r="D24" s="6" t="s">
        <v>434</v>
      </c>
      <c r="E24" s="20">
        <v>625</v>
      </c>
      <c r="F24" s="20">
        <v>568</v>
      </c>
      <c r="G24" s="9">
        <v>0.90880000000000005</v>
      </c>
      <c r="H24" s="20">
        <v>474</v>
      </c>
      <c r="I24" s="9">
        <v>0.83450704225352113</v>
      </c>
      <c r="J24" s="20">
        <v>0</v>
      </c>
      <c r="K24" s="9">
        <v>0</v>
      </c>
      <c r="L24" s="20">
        <v>21</v>
      </c>
      <c r="M24" s="9">
        <v>3.6971830985915492E-2</v>
      </c>
      <c r="N24" s="20">
        <v>4</v>
      </c>
      <c r="O24" s="9">
        <v>7.0422535211267607E-3</v>
      </c>
      <c r="P24" s="20">
        <v>11</v>
      </c>
      <c r="Q24" s="9">
        <v>1.936619718309859E-2</v>
      </c>
    </row>
    <row r="25" spans="4:17" x14ac:dyDescent="0.25">
      <c r="D25" s="7" t="s">
        <v>447</v>
      </c>
      <c r="E25" s="20">
        <v>126</v>
      </c>
      <c r="F25" s="20">
        <v>113</v>
      </c>
      <c r="G25" s="9">
        <v>0.89682539682539686</v>
      </c>
      <c r="H25" s="20">
        <v>90</v>
      </c>
      <c r="I25" s="9">
        <v>0.79646017699115046</v>
      </c>
      <c r="J25" s="20">
        <v>0</v>
      </c>
      <c r="K25" s="9">
        <v>0</v>
      </c>
      <c r="L25" s="20">
        <v>4</v>
      </c>
      <c r="M25" s="9">
        <v>3.5398230088495575E-2</v>
      </c>
      <c r="N25" s="20">
        <v>1</v>
      </c>
      <c r="O25" s="9">
        <v>8.8495575221238937E-3</v>
      </c>
      <c r="P25" s="20">
        <v>4</v>
      </c>
      <c r="Q25" s="9">
        <v>3.5398230088495575E-2</v>
      </c>
    </row>
    <row r="26" spans="4:17" x14ac:dyDescent="0.25">
      <c r="D26" s="8" t="s">
        <v>515</v>
      </c>
      <c r="E26" s="20">
        <v>0</v>
      </c>
      <c r="F26" s="20">
        <v>0</v>
      </c>
      <c r="G26" s="9">
        <v>0</v>
      </c>
      <c r="H26" s="20">
        <v>0</v>
      </c>
      <c r="I26" s="9">
        <v>0</v>
      </c>
      <c r="J26" s="20">
        <v>0</v>
      </c>
      <c r="K26" s="9">
        <v>0</v>
      </c>
      <c r="L26" s="20">
        <v>0</v>
      </c>
      <c r="M26" s="9">
        <v>0</v>
      </c>
      <c r="N26" s="20">
        <v>0</v>
      </c>
      <c r="O26" s="9">
        <v>0</v>
      </c>
      <c r="P26" s="20">
        <v>0</v>
      </c>
      <c r="Q26" s="9">
        <v>0</v>
      </c>
    </row>
    <row r="27" spans="4:17" x14ac:dyDescent="0.25">
      <c r="D27" s="8" t="s">
        <v>529</v>
      </c>
      <c r="E27" s="20">
        <v>19</v>
      </c>
      <c r="F27" s="20">
        <v>17</v>
      </c>
      <c r="G27" s="9">
        <v>0.89473684210526316</v>
      </c>
      <c r="H27" s="20">
        <v>9</v>
      </c>
      <c r="I27" s="9">
        <v>0.52941176470588236</v>
      </c>
      <c r="J27" s="20">
        <v>0</v>
      </c>
      <c r="K27" s="9">
        <v>0</v>
      </c>
      <c r="L27" s="20">
        <v>0</v>
      </c>
      <c r="M27" s="9">
        <v>0</v>
      </c>
      <c r="N27" s="20">
        <v>0</v>
      </c>
      <c r="O27" s="9">
        <v>0</v>
      </c>
      <c r="P27" s="20">
        <v>0</v>
      </c>
      <c r="Q27" s="9">
        <v>0</v>
      </c>
    </row>
    <row r="28" spans="4:17" x14ac:dyDescent="0.25">
      <c r="D28" s="8" t="s">
        <v>448</v>
      </c>
      <c r="E28" s="20">
        <v>107</v>
      </c>
      <c r="F28" s="20">
        <v>96</v>
      </c>
      <c r="G28" s="9">
        <v>0.89719626168224298</v>
      </c>
      <c r="H28" s="20">
        <v>81</v>
      </c>
      <c r="I28" s="9">
        <v>0.84375</v>
      </c>
      <c r="J28" s="20">
        <v>0</v>
      </c>
      <c r="K28" s="9">
        <v>0</v>
      </c>
      <c r="L28" s="20">
        <v>4</v>
      </c>
      <c r="M28" s="9">
        <v>4.1666666666666664E-2</v>
      </c>
      <c r="N28" s="20">
        <v>1</v>
      </c>
      <c r="O28" s="9">
        <v>1.0416666666666666E-2</v>
      </c>
      <c r="P28" s="20">
        <v>4</v>
      </c>
      <c r="Q28" s="9">
        <v>4.1666666666666664E-2</v>
      </c>
    </row>
    <row r="29" spans="4:17" x14ac:dyDescent="0.25">
      <c r="D29" s="7" t="s">
        <v>444</v>
      </c>
      <c r="E29" s="20">
        <v>177</v>
      </c>
      <c r="F29" s="20">
        <v>150</v>
      </c>
      <c r="G29" s="9">
        <v>0.84745762711864403</v>
      </c>
      <c r="H29" s="20">
        <v>102</v>
      </c>
      <c r="I29" s="9">
        <v>0.68</v>
      </c>
      <c r="J29" s="20">
        <v>0</v>
      </c>
      <c r="K29" s="9">
        <v>0</v>
      </c>
      <c r="L29" s="20">
        <v>6</v>
      </c>
      <c r="M29" s="9">
        <v>0.04</v>
      </c>
      <c r="N29" s="20">
        <v>3</v>
      </c>
      <c r="O29" s="9">
        <v>0.02</v>
      </c>
      <c r="P29" s="20">
        <v>6</v>
      </c>
      <c r="Q29" s="9">
        <v>0.04</v>
      </c>
    </row>
    <row r="30" spans="4:17" x14ac:dyDescent="0.25">
      <c r="D30" s="8" t="s">
        <v>516</v>
      </c>
      <c r="E30" s="20">
        <v>38</v>
      </c>
      <c r="F30" s="20">
        <v>28</v>
      </c>
      <c r="G30" s="9">
        <v>0.73684210526315785</v>
      </c>
      <c r="H30" s="20">
        <v>20</v>
      </c>
      <c r="I30" s="9">
        <v>0.7142857142857143</v>
      </c>
      <c r="J30" s="20">
        <v>0</v>
      </c>
      <c r="K30" s="9">
        <v>0</v>
      </c>
      <c r="L30" s="20">
        <v>2</v>
      </c>
      <c r="M30" s="9">
        <v>7.1428571428571425E-2</v>
      </c>
      <c r="N30" s="20">
        <v>0</v>
      </c>
      <c r="O30" s="9">
        <v>0</v>
      </c>
      <c r="P30" s="20">
        <v>4</v>
      </c>
      <c r="Q30" s="9">
        <v>0.14285714285714285</v>
      </c>
    </row>
    <row r="31" spans="4:17" x14ac:dyDescent="0.25">
      <c r="D31" s="8" t="s">
        <v>517</v>
      </c>
      <c r="E31" s="20">
        <v>28</v>
      </c>
      <c r="F31" s="20">
        <v>22</v>
      </c>
      <c r="G31" s="9">
        <v>0.7857142857142857</v>
      </c>
      <c r="H31" s="20">
        <v>19</v>
      </c>
      <c r="I31" s="9">
        <v>0.86363636363636365</v>
      </c>
      <c r="J31" s="20">
        <v>0</v>
      </c>
      <c r="K31" s="9">
        <v>0</v>
      </c>
      <c r="L31" s="20">
        <v>1</v>
      </c>
      <c r="M31" s="9">
        <v>4.5454545454545456E-2</v>
      </c>
      <c r="N31" s="20">
        <v>1</v>
      </c>
      <c r="O31" s="9">
        <v>4.5454545454545456E-2</v>
      </c>
      <c r="P31" s="20">
        <v>1</v>
      </c>
      <c r="Q31" s="9">
        <v>4.5454545454545456E-2</v>
      </c>
    </row>
    <row r="32" spans="4:17" x14ac:dyDescent="0.25">
      <c r="D32" s="8" t="s">
        <v>524</v>
      </c>
      <c r="E32" s="20">
        <v>3</v>
      </c>
      <c r="F32" s="20">
        <v>2</v>
      </c>
      <c r="G32" s="9">
        <v>0.66666666666666663</v>
      </c>
      <c r="H32" s="20">
        <v>1</v>
      </c>
      <c r="I32" s="9">
        <v>0.5</v>
      </c>
      <c r="J32" s="20">
        <v>0</v>
      </c>
      <c r="K32" s="9">
        <v>0</v>
      </c>
      <c r="L32" s="20">
        <v>1</v>
      </c>
      <c r="M32" s="9">
        <v>0.5</v>
      </c>
      <c r="N32" s="20">
        <v>0</v>
      </c>
      <c r="O32" s="9">
        <v>0</v>
      </c>
      <c r="P32" s="20">
        <v>0</v>
      </c>
      <c r="Q32" s="9">
        <v>0</v>
      </c>
    </row>
    <row r="33" spans="4:17" x14ac:dyDescent="0.25">
      <c r="D33" s="8" t="s">
        <v>445</v>
      </c>
      <c r="E33" s="20">
        <v>108</v>
      </c>
      <c r="F33" s="20">
        <v>98</v>
      </c>
      <c r="G33" s="9">
        <v>0.90740740740740744</v>
      </c>
      <c r="H33" s="20">
        <v>62</v>
      </c>
      <c r="I33" s="9">
        <v>0.63265306122448983</v>
      </c>
      <c r="J33" s="20">
        <v>0</v>
      </c>
      <c r="K33" s="9">
        <v>0</v>
      </c>
      <c r="L33" s="20">
        <v>2</v>
      </c>
      <c r="M33" s="9">
        <v>2.0408163265306121E-2</v>
      </c>
      <c r="N33" s="20">
        <v>2</v>
      </c>
      <c r="O33" s="9">
        <v>2.0408163265306121E-2</v>
      </c>
      <c r="P33" s="20">
        <v>1</v>
      </c>
      <c r="Q33" s="9">
        <v>1.020408163265306E-2</v>
      </c>
    </row>
    <row r="34" spans="4:17" x14ac:dyDescent="0.25">
      <c r="D34" s="7" t="s">
        <v>437</v>
      </c>
      <c r="E34" s="20">
        <v>214</v>
      </c>
      <c r="F34" s="20">
        <v>203</v>
      </c>
      <c r="G34" s="9">
        <v>0.94859813084112155</v>
      </c>
      <c r="H34" s="20">
        <v>192</v>
      </c>
      <c r="I34" s="9">
        <v>0.94581280788177335</v>
      </c>
      <c r="J34" s="20">
        <v>0</v>
      </c>
      <c r="K34" s="9">
        <v>0</v>
      </c>
      <c r="L34" s="20">
        <v>7</v>
      </c>
      <c r="M34" s="9">
        <v>3.4482758620689655E-2</v>
      </c>
      <c r="N34" s="20">
        <v>0</v>
      </c>
      <c r="O34" s="9">
        <v>0</v>
      </c>
      <c r="P34" s="20">
        <v>1</v>
      </c>
      <c r="Q34" s="9">
        <v>4.9261083743842365E-3</v>
      </c>
    </row>
    <row r="35" spans="4:17" x14ac:dyDescent="0.25">
      <c r="D35" s="8" t="s">
        <v>438</v>
      </c>
      <c r="E35" s="20">
        <v>182</v>
      </c>
      <c r="F35" s="20">
        <v>174</v>
      </c>
      <c r="G35" s="9">
        <v>0.95604395604395609</v>
      </c>
      <c r="H35" s="20">
        <v>165</v>
      </c>
      <c r="I35" s="9">
        <v>0.94827586206896552</v>
      </c>
      <c r="J35" s="20">
        <v>0</v>
      </c>
      <c r="K35" s="9">
        <v>0</v>
      </c>
      <c r="L35" s="20">
        <v>4</v>
      </c>
      <c r="M35" s="9">
        <v>2.2988505747126436E-2</v>
      </c>
      <c r="N35" s="20">
        <v>0</v>
      </c>
      <c r="O35" s="9">
        <v>0</v>
      </c>
      <c r="P35" s="20">
        <v>1</v>
      </c>
      <c r="Q35" s="9">
        <v>5.7471264367816091E-3</v>
      </c>
    </row>
    <row r="36" spans="4:17" x14ac:dyDescent="0.25">
      <c r="D36" s="8" t="s">
        <v>520</v>
      </c>
      <c r="E36" s="20">
        <v>0</v>
      </c>
      <c r="F36" s="20">
        <v>0</v>
      </c>
      <c r="G36" s="9">
        <v>0</v>
      </c>
      <c r="H36" s="20">
        <v>0</v>
      </c>
      <c r="I36" s="9">
        <v>0</v>
      </c>
      <c r="J36" s="20">
        <v>0</v>
      </c>
      <c r="K36" s="9">
        <v>0</v>
      </c>
      <c r="L36" s="20">
        <v>0</v>
      </c>
      <c r="M36" s="9">
        <v>0</v>
      </c>
      <c r="N36" s="20">
        <v>0</v>
      </c>
      <c r="O36" s="9">
        <v>0</v>
      </c>
      <c r="P36" s="20">
        <v>0</v>
      </c>
      <c r="Q36" s="9">
        <v>0</v>
      </c>
    </row>
    <row r="37" spans="4:17" x14ac:dyDescent="0.25">
      <c r="D37" s="8" t="s">
        <v>525</v>
      </c>
      <c r="E37" s="20">
        <v>19</v>
      </c>
      <c r="F37" s="20">
        <v>17</v>
      </c>
      <c r="G37" s="9">
        <v>0.89473684210526316</v>
      </c>
      <c r="H37" s="20">
        <v>15</v>
      </c>
      <c r="I37" s="9">
        <v>0.88235294117647056</v>
      </c>
      <c r="J37" s="20">
        <v>0</v>
      </c>
      <c r="K37" s="9">
        <v>0</v>
      </c>
      <c r="L37" s="20">
        <v>2</v>
      </c>
      <c r="M37" s="9">
        <v>0.11764705882352941</v>
      </c>
      <c r="N37" s="20">
        <v>0</v>
      </c>
      <c r="O37" s="9">
        <v>0</v>
      </c>
      <c r="P37" s="20">
        <v>0</v>
      </c>
      <c r="Q37" s="9">
        <v>0</v>
      </c>
    </row>
    <row r="38" spans="4:17" x14ac:dyDescent="0.25">
      <c r="D38" s="8" t="s">
        <v>526</v>
      </c>
      <c r="E38" s="20">
        <v>9</v>
      </c>
      <c r="F38" s="20">
        <v>9</v>
      </c>
      <c r="G38" s="9">
        <v>1</v>
      </c>
      <c r="H38" s="20">
        <v>9</v>
      </c>
      <c r="I38" s="9">
        <v>1</v>
      </c>
      <c r="J38" s="20">
        <v>0</v>
      </c>
      <c r="K38" s="9">
        <v>0</v>
      </c>
      <c r="L38" s="20">
        <v>0</v>
      </c>
      <c r="M38" s="9">
        <v>0</v>
      </c>
      <c r="N38" s="20">
        <v>0</v>
      </c>
      <c r="O38" s="9">
        <v>0</v>
      </c>
      <c r="P38" s="20">
        <v>0</v>
      </c>
      <c r="Q38" s="9">
        <v>0</v>
      </c>
    </row>
    <row r="39" spans="4:17" x14ac:dyDescent="0.25">
      <c r="D39" s="8" t="s">
        <v>530</v>
      </c>
      <c r="E39" s="20">
        <v>0</v>
      </c>
      <c r="F39" s="20">
        <v>0</v>
      </c>
      <c r="G39" s="9">
        <v>0</v>
      </c>
      <c r="H39" s="20">
        <v>0</v>
      </c>
      <c r="I39" s="9">
        <v>0</v>
      </c>
      <c r="J39" s="20">
        <v>0</v>
      </c>
      <c r="K39" s="9">
        <v>0</v>
      </c>
      <c r="L39" s="20">
        <v>0</v>
      </c>
      <c r="M39" s="9">
        <v>0</v>
      </c>
      <c r="N39" s="20">
        <v>0</v>
      </c>
      <c r="O39" s="9">
        <v>0</v>
      </c>
      <c r="P39" s="20">
        <v>0</v>
      </c>
      <c r="Q39" s="9">
        <v>0</v>
      </c>
    </row>
    <row r="40" spans="4:17" x14ac:dyDescent="0.25">
      <c r="D40" s="8" t="s">
        <v>532</v>
      </c>
      <c r="E40" s="20">
        <v>2</v>
      </c>
      <c r="F40" s="20">
        <v>2</v>
      </c>
      <c r="G40" s="9">
        <v>1</v>
      </c>
      <c r="H40" s="20">
        <v>2</v>
      </c>
      <c r="I40" s="9">
        <v>1</v>
      </c>
      <c r="J40" s="20">
        <v>0</v>
      </c>
      <c r="K40" s="9">
        <v>0</v>
      </c>
      <c r="L40" s="20">
        <v>0</v>
      </c>
      <c r="M40" s="9">
        <v>0</v>
      </c>
      <c r="N40" s="20">
        <v>0</v>
      </c>
      <c r="O40" s="9">
        <v>0</v>
      </c>
      <c r="P40" s="20">
        <v>0</v>
      </c>
      <c r="Q40" s="9">
        <v>0</v>
      </c>
    </row>
    <row r="41" spans="4:17" x14ac:dyDescent="0.25">
      <c r="D41" s="8" t="s">
        <v>534</v>
      </c>
      <c r="E41" s="20">
        <v>2</v>
      </c>
      <c r="F41" s="20">
        <v>1</v>
      </c>
      <c r="G41" s="9">
        <v>0.5</v>
      </c>
      <c r="H41" s="20">
        <v>1</v>
      </c>
      <c r="I41" s="9">
        <v>1</v>
      </c>
      <c r="J41" s="20">
        <v>0</v>
      </c>
      <c r="K41" s="9">
        <v>0</v>
      </c>
      <c r="L41" s="20">
        <v>1</v>
      </c>
      <c r="M41" s="9">
        <v>1</v>
      </c>
      <c r="N41" s="20">
        <v>0</v>
      </c>
      <c r="O41" s="9">
        <v>0</v>
      </c>
      <c r="P41" s="20">
        <v>0</v>
      </c>
      <c r="Q41" s="9">
        <v>0</v>
      </c>
    </row>
    <row r="42" spans="4:17" x14ac:dyDescent="0.25">
      <c r="D42" s="7" t="s">
        <v>442</v>
      </c>
      <c r="E42" s="20">
        <v>32</v>
      </c>
      <c r="F42" s="20">
        <v>30</v>
      </c>
      <c r="G42" s="9">
        <v>0.9375</v>
      </c>
      <c r="H42" s="20">
        <v>25</v>
      </c>
      <c r="I42" s="9">
        <v>0.83333333333333337</v>
      </c>
      <c r="J42" s="20">
        <v>0</v>
      </c>
      <c r="K42" s="9">
        <v>0</v>
      </c>
      <c r="L42" s="20">
        <v>2</v>
      </c>
      <c r="M42" s="9">
        <v>6.6666666666666666E-2</v>
      </c>
      <c r="N42" s="20">
        <v>0</v>
      </c>
      <c r="O42" s="9">
        <v>0</v>
      </c>
      <c r="P42" s="20">
        <v>0</v>
      </c>
      <c r="Q42" s="9">
        <v>0</v>
      </c>
    </row>
    <row r="43" spans="4:17" x14ac:dyDescent="0.25">
      <c r="D43" s="8" t="s">
        <v>519</v>
      </c>
      <c r="E43" s="20">
        <v>0</v>
      </c>
      <c r="F43" s="20">
        <v>0</v>
      </c>
      <c r="G43" s="9">
        <v>0</v>
      </c>
      <c r="H43" s="20">
        <v>0</v>
      </c>
      <c r="I43" s="9">
        <v>0</v>
      </c>
      <c r="J43" s="20">
        <v>0</v>
      </c>
      <c r="K43" s="9">
        <v>0</v>
      </c>
      <c r="L43" s="20">
        <v>0</v>
      </c>
      <c r="M43" s="9">
        <v>0</v>
      </c>
      <c r="N43" s="20">
        <v>0</v>
      </c>
      <c r="O43" s="9">
        <v>0</v>
      </c>
      <c r="P43" s="20">
        <v>0</v>
      </c>
      <c r="Q43" s="9">
        <v>0</v>
      </c>
    </row>
    <row r="44" spans="4:17" x14ac:dyDescent="0.25">
      <c r="D44" s="8" t="s">
        <v>521</v>
      </c>
      <c r="E44" s="20">
        <v>2</v>
      </c>
      <c r="F44" s="20">
        <v>2</v>
      </c>
      <c r="G44" s="9">
        <v>1</v>
      </c>
      <c r="H44" s="20">
        <v>1</v>
      </c>
      <c r="I44" s="9">
        <v>0.5</v>
      </c>
      <c r="J44" s="20">
        <v>0</v>
      </c>
      <c r="K44" s="9">
        <v>0</v>
      </c>
      <c r="L44" s="20">
        <v>0</v>
      </c>
      <c r="M44" s="9">
        <v>0</v>
      </c>
      <c r="N44" s="20">
        <v>0</v>
      </c>
      <c r="O44" s="9">
        <v>0</v>
      </c>
      <c r="P44" s="20">
        <v>0</v>
      </c>
      <c r="Q44" s="9">
        <v>0</v>
      </c>
    </row>
    <row r="45" spans="4:17" x14ac:dyDescent="0.25">
      <c r="D45" s="8" t="s">
        <v>522</v>
      </c>
      <c r="E45" s="20">
        <v>2</v>
      </c>
      <c r="F45" s="20">
        <v>2</v>
      </c>
      <c r="G45" s="9">
        <v>1</v>
      </c>
      <c r="H45" s="20">
        <v>2</v>
      </c>
      <c r="I45" s="9">
        <v>1</v>
      </c>
      <c r="J45" s="20">
        <v>0</v>
      </c>
      <c r="K45" s="9">
        <v>0</v>
      </c>
      <c r="L45" s="20">
        <v>0</v>
      </c>
      <c r="M45" s="9">
        <v>0</v>
      </c>
      <c r="N45" s="20">
        <v>0</v>
      </c>
      <c r="O45" s="9">
        <v>0</v>
      </c>
      <c r="P45" s="20">
        <v>0</v>
      </c>
      <c r="Q45" s="9">
        <v>0</v>
      </c>
    </row>
    <row r="46" spans="4:17" x14ac:dyDescent="0.25">
      <c r="D46" s="8" t="s">
        <v>523</v>
      </c>
      <c r="E46" s="20">
        <v>0</v>
      </c>
      <c r="F46" s="20">
        <v>0</v>
      </c>
      <c r="G46" s="9">
        <v>0</v>
      </c>
      <c r="H46" s="20">
        <v>0</v>
      </c>
      <c r="I46" s="9">
        <v>0</v>
      </c>
      <c r="J46" s="20">
        <v>0</v>
      </c>
      <c r="K46" s="9">
        <v>0</v>
      </c>
      <c r="L46" s="20">
        <v>0</v>
      </c>
      <c r="M46" s="9">
        <v>0</v>
      </c>
      <c r="N46" s="20">
        <v>0</v>
      </c>
      <c r="O46" s="9">
        <v>0</v>
      </c>
      <c r="P46" s="20">
        <v>0</v>
      </c>
      <c r="Q46" s="9">
        <v>0</v>
      </c>
    </row>
    <row r="47" spans="4:17" x14ac:dyDescent="0.25">
      <c r="D47" s="8" t="s">
        <v>527</v>
      </c>
      <c r="E47" s="20">
        <v>3</v>
      </c>
      <c r="F47" s="20">
        <v>3</v>
      </c>
      <c r="G47" s="9">
        <v>1</v>
      </c>
      <c r="H47" s="20">
        <v>2</v>
      </c>
      <c r="I47" s="9">
        <v>0.66666666666666663</v>
      </c>
      <c r="J47" s="20">
        <v>0</v>
      </c>
      <c r="K47" s="9">
        <v>0</v>
      </c>
      <c r="L47" s="20">
        <v>0</v>
      </c>
      <c r="M47" s="9">
        <v>0</v>
      </c>
      <c r="N47" s="20">
        <v>0</v>
      </c>
      <c r="O47" s="9">
        <v>0</v>
      </c>
      <c r="P47" s="20">
        <v>0</v>
      </c>
      <c r="Q47" s="9">
        <v>0</v>
      </c>
    </row>
    <row r="48" spans="4:17" x14ac:dyDescent="0.25">
      <c r="D48" s="8" t="s">
        <v>528</v>
      </c>
      <c r="E48" s="20">
        <v>19</v>
      </c>
      <c r="F48" s="20">
        <v>18</v>
      </c>
      <c r="G48" s="9">
        <v>0.94736842105263153</v>
      </c>
      <c r="H48" s="20">
        <v>17</v>
      </c>
      <c r="I48" s="9">
        <v>0.94444444444444442</v>
      </c>
      <c r="J48" s="20">
        <v>0</v>
      </c>
      <c r="K48" s="9">
        <v>0</v>
      </c>
      <c r="L48" s="20">
        <v>1</v>
      </c>
      <c r="M48" s="9">
        <v>5.5555555555555552E-2</v>
      </c>
      <c r="N48" s="20">
        <v>0</v>
      </c>
      <c r="O48" s="9">
        <v>0</v>
      </c>
      <c r="P48" s="20">
        <v>0</v>
      </c>
      <c r="Q48" s="9">
        <v>0</v>
      </c>
    </row>
    <row r="49" spans="4:17" x14ac:dyDescent="0.25">
      <c r="D49" s="8" t="s">
        <v>443</v>
      </c>
      <c r="E49" s="20">
        <v>1</v>
      </c>
      <c r="F49" s="20">
        <v>0</v>
      </c>
      <c r="G49" s="9">
        <v>0</v>
      </c>
      <c r="H49" s="20">
        <v>0</v>
      </c>
      <c r="I49" s="9">
        <v>0</v>
      </c>
      <c r="J49" s="20">
        <v>0</v>
      </c>
      <c r="K49" s="9">
        <v>0</v>
      </c>
      <c r="L49" s="20">
        <v>1</v>
      </c>
      <c r="M49" s="9">
        <v>0</v>
      </c>
      <c r="N49" s="20">
        <v>0</v>
      </c>
      <c r="O49" s="9">
        <v>0</v>
      </c>
      <c r="P49" s="20">
        <v>0</v>
      </c>
      <c r="Q49" s="9">
        <v>0</v>
      </c>
    </row>
    <row r="50" spans="4:17" x14ac:dyDescent="0.25">
      <c r="D50" s="8" t="s">
        <v>533</v>
      </c>
      <c r="E50" s="20">
        <v>5</v>
      </c>
      <c r="F50" s="20">
        <v>5</v>
      </c>
      <c r="G50" s="9">
        <v>1</v>
      </c>
      <c r="H50" s="20">
        <v>3</v>
      </c>
      <c r="I50" s="9">
        <v>0.6</v>
      </c>
      <c r="J50" s="20">
        <v>0</v>
      </c>
      <c r="K50" s="9">
        <v>0</v>
      </c>
      <c r="L50" s="20">
        <v>0</v>
      </c>
      <c r="M50" s="9">
        <v>0</v>
      </c>
      <c r="N50" s="20">
        <v>0</v>
      </c>
      <c r="O50" s="9">
        <v>0</v>
      </c>
      <c r="P50" s="20">
        <v>0</v>
      </c>
      <c r="Q50" s="9">
        <v>0</v>
      </c>
    </row>
    <row r="51" spans="4:17" x14ac:dyDescent="0.25">
      <c r="D51" s="8" t="s">
        <v>536</v>
      </c>
      <c r="E51" s="20">
        <v>0</v>
      </c>
      <c r="F51" s="20">
        <v>0</v>
      </c>
      <c r="G51" s="9">
        <v>0</v>
      </c>
      <c r="H51" s="20">
        <v>0</v>
      </c>
      <c r="I51" s="9">
        <v>0</v>
      </c>
      <c r="J51" s="20">
        <v>0</v>
      </c>
      <c r="K51" s="9">
        <v>0</v>
      </c>
      <c r="L51" s="20">
        <v>0</v>
      </c>
      <c r="M51" s="9">
        <v>0</v>
      </c>
      <c r="N51" s="20">
        <v>0</v>
      </c>
      <c r="O51" s="9">
        <v>0</v>
      </c>
      <c r="P51" s="20">
        <v>0</v>
      </c>
      <c r="Q51" s="9">
        <v>0</v>
      </c>
    </row>
    <row r="52" spans="4:17" x14ac:dyDescent="0.25">
      <c r="D52" s="7" t="s">
        <v>435</v>
      </c>
      <c r="E52" s="20">
        <v>6</v>
      </c>
      <c r="F52" s="20">
        <v>6</v>
      </c>
      <c r="G52" s="9">
        <v>1</v>
      </c>
      <c r="H52" s="20">
        <v>5</v>
      </c>
      <c r="I52" s="9">
        <v>0.83333333333333337</v>
      </c>
      <c r="J52" s="20">
        <v>0</v>
      </c>
      <c r="K52" s="9">
        <v>0</v>
      </c>
      <c r="L52" s="20">
        <v>0</v>
      </c>
      <c r="M52" s="9">
        <v>0</v>
      </c>
      <c r="N52" s="20">
        <v>0</v>
      </c>
      <c r="O52" s="9">
        <v>0</v>
      </c>
      <c r="P52" s="20">
        <v>0</v>
      </c>
      <c r="Q52" s="9">
        <v>0</v>
      </c>
    </row>
    <row r="53" spans="4:17" x14ac:dyDescent="0.25">
      <c r="D53" s="8" t="s">
        <v>436</v>
      </c>
      <c r="E53" s="20">
        <v>4</v>
      </c>
      <c r="F53" s="20">
        <v>4</v>
      </c>
      <c r="G53" s="9">
        <v>1</v>
      </c>
      <c r="H53" s="20">
        <v>3</v>
      </c>
      <c r="I53" s="9">
        <v>0.75</v>
      </c>
      <c r="J53" s="20">
        <v>0</v>
      </c>
      <c r="K53" s="9">
        <v>0</v>
      </c>
      <c r="L53" s="20">
        <v>0</v>
      </c>
      <c r="M53" s="9">
        <v>0</v>
      </c>
      <c r="N53" s="20">
        <v>0</v>
      </c>
      <c r="O53" s="9">
        <v>0</v>
      </c>
      <c r="P53" s="20">
        <v>0</v>
      </c>
      <c r="Q53" s="9">
        <v>0</v>
      </c>
    </row>
    <row r="54" spans="4:17" x14ac:dyDescent="0.25">
      <c r="D54" s="8" t="s">
        <v>513</v>
      </c>
      <c r="E54" s="20">
        <v>2</v>
      </c>
      <c r="F54" s="20">
        <v>2</v>
      </c>
      <c r="G54" s="9">
        <v>1</v>
      </c>
      <c r="H54" s="20">
        <v>2</v>
      </c>
      <c r="I54" s="9">
        <v>1</v>
      </c>
      <c r="J54" s="20">
        <v>0</v>
      </c>
      <c r="K54" s="9">
        <v>0</v>
      </c>
      <c r="L54" s="20">
        <v>0</v>
      </c>
      <c r="M54" s="9">
        <v>0</v>
      </c>
      <c r="N54" s="20">
        <v>0</v>
      </c>
      <c r="O54" s="9">
        <v>0</v>
      </c>
      <c r="P54" s="20">
        <v>0</v>
      </c>
      <c r="Q54" s="9">
        <v>0</v>
      </c>
    </row>
    <row r="55" spans="4:17" x14ac:dyDescent="0.25">
      <c r="D55" s="8" t="s">
        <v>531</v>
      </c>
      <c r="E55" s="20">
        <v>0</v>
      </c>
      <c r="F55" s="20">
        <v>0</v>
      </c>
      <c r="G55" s="9">
        <v>0</v>
      </c>
      <c r="H55" s="20">
        <v>0</v>
      </c>
      <c r="I55" s="9">
        <v>0</v>
      </c>
      <c r="J55" s="20">
        <v>0</v>
      </c>
      <c r="K55" s="9">
        <v>0</v>
      </c>
      <c r="L55" s="20">
        <v>0</v>
      </c>
      <c r="M55" s="9">
        <v>0</v>
      </c>
      <c r="N55" s="20">
        <v>0</v>
      </c>
      <c r="O55" s="9">
        <v>0</v>
      </c>
      <c r="P55" s="20">
        <v>0</v>
      </c>
      <c r="Q55" s="9">
        <v>0</v>
      </c>
    </row>
    <row r="56" spans="4:17" x14ac:dyDescent="0.25">
      <c r="D56" s="8" t="s">
        <v>537</v>
      </c>
      <c r="E56" s="20">
        <v>0</v>
      </c>
      <c r="F56" s="20">
        <v>0</v>
      </c>
      <c r="G56" s="9">
        <v>0</v>
      </c>
      <c r="H56" s="20">
        <v>0</v>
      </c>
      <c r="I56" s="9">
        <v>0</v>
      </c>
      <c r="J56" s="20">
        <v>0</v>
      </c>
      <c r="K56" s="9">
        <v>0</v>
      </c>
      <c r="L56" s="20">
        <v>0</v>
      </c>
      <c r="M56" s="9">
        <v>0</v>
      </c>
      <c r="N56" s="20">
        <v>0</v>
      </c>
      <c r="O56" s="9">
        <v>0</v>
      </c>
      <c r="P56" s="20">
        <v>0</v>
      </c>
      <c r="Q56" s="9">
        <v>0</v>
      </c>
    </row>
    <row r="57" spans="4:17" x14ac:dyDescent="0.25">
      <c r="D57" s="7" t="s">
        <v>439</v>
      </c>
      <c r="E57" s="20">
        <v>70</v>
      </c>
      <c r="F57" s="20">
        <v>66</v>
      </c>
      <c r="G57" s="9">
        <v>0.94285714285714284</v>
      </c>
      <c r="H57" s="20">
        <v>60</v>
      </c>
      <c r="I57" s="9">
        <v>0.90909090909090906</v>
      </c>
      <c r="J57" s="20">
        <v>0</v>
      </c>
      <c r="K57" s="9">
        <v>0</v>
      </c>
      <c r="L57" s="20">
        <v>2</v>
      </c>
      <c r="M57" s="9">
        <v>3.0303030303030304E-2</v>
      </c>
      <c r="N57" s="20">
        <v>0</v>
      </c>
      <c r="O57" s="9">
        <v>0</v>
      </c>
      <c r="P57" s="20">
        <v>0</v>
      </c>
      <c r="Q57" s="9">
        <v>0</v>
      </c>
    </row>
    <row r="58" spans="4:17" x14ac:dyDescent="0.25">
      <c r="D58" s="8" t="s">
        <v>514</v>
      </c>
      <c r="E58" s="20">
        <v>19</v>
      </c>
      <c r="F58" s="20">
        <v>18</v>
      </c>
      <c r="G58" s="9">
        <v>0.94736842105263153</v>
      </c>
      <c r="H58" s="20">
        <v>17</v>
      </c>
      <c r="I58" s="9">
        <v>0.94444444444444442</v>
      </c>
      <c r="J58" s="20">
        <v>0</v>
      </c>
      <c r="K58" s="9">
        <v>0</v>
      </c>
      <c r="L58" s="20">
        <v>1</v>
      </c>
      <c r="M58" s="9">
        <v>5.5555555555555552E-2</v>
      </c>
      <c r="N58" s="20">
        <v>0</v>
      </c>
      <c r="O58" s="9">
        <v>0</v>
      </c>
      <c r="P58" s="20">
        <v>0</v>
      </c>
      <c r="Q58" s="9">
        <v>0</v>
      </c>
    </row>
    <row r="59" spans="4:17" x14ac:dyDescent="0.25">
      <c r="D59" s="8" t="s">
        <v>518</v>
      </c>
      <c r="E59" s="20">
        <v>0</v>
      </c>
      <c r="F59" s="20">
        <v>0</v>
      </c>
      <c r="G59" s="9">
        <v>0</v>
      </c>
      <c r="H59" s="20">
        <v>0</v>
      </c>
      <c r="I59" s="9">
        <v>0</v>
      </c>
      <c r="J59" s="20">
        <v>0</v>
      </c>
      <c r="K59" s="9">
        <v>0</v>
      </c>
      <c r="L59" s="20">
        <v>0</v>
      </c>
      <c r="M59" s="9">
        <v>0</v>
      </c>
      <c r="N59" s="20">
        <v>0</v>
      </c>
      <c r="O59" s="9">
        <v>0</v>
      </c>
      <c r="P59" s="20">
        <v>0</v>
      </c>
      <c r="Q59" s="9">
        <v>0</v>
      </c>
    </row>
    <row r="60" spans="4:17" x14ac:dyDescent="0.25">
      <c r="D60" s="8" t="s">
        <v>441</v>
      </c>
      <c r="E60" s="20">
        <v>36</v>
      </c>
      <c r="F60" s="20">
        <v>33</v>
      </c>
      <c r="G60" s="9">
        <v>0.91666666666666663</v>
      </c>
      <c r="H60" s="20">
        <v>30</v>
      </c>
      <c r="I60" s="9">
        <v>0.90909090909090906</v>
      </c>
      <c r="J60" s="20">
        <v>0</v>
      </c>
      <c r="K60" s="9">
        <v>0</v>
      </c>
      <c r="L60" s="20">
        <v>1</v>
      </c>
      <c r="M60" s="9">
        <v>3.0303030303030304E-2</v>
      </c>
      <c r="N60" s="20">
        <v>0</v>
      </c>
      <c r="O60" s="9">
        <v>0</v>
      </c>
      <c r="P60" s="20">
        <v>0</v>
      </c>
      <c r="Q60" s="9">
        <v>0</v>
      </c>
    </row>
    <row r="61" spans="4:17" x14ac:dyDescent="0.25">
      <c r="D61" s="8" t="s">
        <v>446</v>
      </c>
      <c r="E61" s="20">
        <v>1</v>
      </c>
      <c r="F61" s="20">
        <v>1</v>
      </c>
      <c r="G61" s="9">
        <v>1</v>
      </c>
      <c r="H61" s="20">
        <v>1</v>
      </c>
      <c r="I61" s="9">
        <v>1</v>
      </c>
      <c r="J61" s="20">
        <v>0</v>
      </c>
      <c r="K61" s="9">
        <v>0</v>
      </c>
      <c r="L61" s="20">
        <v>0</v>
      </c>
      <c r="M61" s="9">
        <v>0</v>
      </c>
      <c r="N61" s="20">
        <v>0</v>
      </c>
      <c r="O61" s="9">
        <v>0</v>
      </c>
      <c r="P61" s="20">
        <v>0</v>
      </c>
      <c r="Q61" s="9">
        <v>0</v>
      </c>
    </row>
    <row r="62" spans="4:17" x14ac:dyDescent="0.25">
      <c r="D62" s="8" t="s">
        <v>535</v>
      </c>
      <c r="E62" s="20">
        <v>6</v>
      </c>
      <c r="F62" s="20">
        <v>6</v>
      </c>
      <c r="G62" s="9">
        <v>1</v>
      </c>
      <c r="H62" s="20">
        <v>5</v>
      </c>
      <c r="I62" s="9">
        <v>0.83333333333333337</v>
      </c>
      <c r="J62" s="20">
        <v>0</v>
      </c>
      <c r="K62" s="9">
        <v>0</v>
      </c>
      <c r="L62" s="20">
        <v>0</v>
      </c>
      <c r="M62" s="9">
        <v>0</v>
      </c>
      <c r="N62" s="20">
        <v>0</v>
      </c>
      <c r="O62" s="9">
        <v>0</v>
      </c>
      <c r="P62" s="20">
        <v>0</v>
      </c>
      <c r="Q62" s="9">
        <v>0</v>
      </c>
    </row>
    <row r="63" spans="4:17" x14ac:dyDescent="0.25">
      <c r="D63" s="8" t="s">
        <v>440</v>
      </c>
      <c r="E63" s="20">
        <v>8</v>
      </c>
      <c r="F63" s="20">
        <v>8</v>
      </c>
      <c r="G63" s="9">
        <v>1</v>
      </c>
      <c r="H63" s="20">
        <v>7</v>
      </c>
      <c r="I63" s="9">
        <v>0.875</v>
      </c>
      <c r="J63" s="20">
        <v>0</v>
      </c>
      <c r="K63" s="9">
        <v>0</v>
      </c>
      <c r="L63" s="20">
        <v>0</v>
      </c>
      <c r="M63" s="9">
        <v>0</v>
      </c>
      <c r="N63" s="20">
        <v>0</v>
      </c>
      <c r="O63" s="9">
        <v>0</v>
      </c>
      <c r="P63" s="20">
        <v>0</v>
      </c>
      <c r="Q63" s="9">
        <v>0</v>
      </c>
    </row>
    <row r="64" spans="4:17" x14ac:dyDescent="0.25">
      <c r="D64" s="6" t="s">
        <v>449</v>
      </c>
      <c r="E64" s="20">
        <v>279</v>
      </c>
      <c r="F64" s="20">
        <v>249</v>
      </c>
      <c r="G64" s="9">
        <v>0.89247311827956988</v>
      </c>
      <c r="H64" s="20">
        <v>208</v>
      </c>
      <c r="I64" s="9">
        <v>0.83534136546184734</v>
      </c>
      <c r="J64" s="20">
        <v>0</v>
      </c>
      <c r="K64" s="9">
        <v>0</v>
      </c>
      <c r="L64" s="20">
        <v>12</v>
      </c>
      <c r="M64" s="9">
        <v>4.8192771084337352E-2</v>
      </c>
      <c r="N64" s="20">
        <v>4</v>
      </c>
      <c r="O64" s="9">
        <v>1.6064257028112448E-2</v>
      </c>
      <c r="P64" s="20">
        <v>6</v>
      </c>
      <c r="Q64" s="9">
        <v>2.4096385542168676E-2</v>
      </c>
    </row>
    <row r="65" spans="4:17" x14ac:dyDescent="0.25">
      <c r="D65" s="7" t="s">
        <v>541</v>
      </c>
      <c r="E65" s="20">
        <v>32</v>
      </c>
      <c r="F65" s="20">
        <v>32</v>
      </c>
      <c r="G65" s="9">
        <v>1</v>
      </c>
      <c r="H65" s="20">
        <v>30</v>
      </c>
      <c r="I65" s="9">
        <v>0.9375</v>
      </c>
      <c r="J65" s="20">
        <v>0</v>
      </c>
      <c r="K65" s="9">
        <v>0</v>
      </c>
      <c r="L65" s="20">
        <v>0</v>
      </c>
      <c r="M65" s="9">
        <v>0</v>
      </c>
      <c r="N65" s="20">
        <v>0</v>
      </c>
      <c r="O65" s="9">
        <v>0</v>
      </c>
      <c r="P65" s="20">
        <v>0</v>
      </c>
      <c r="Q65" s="9">
        <v>0</v>
      </c>
    </row>
    <row r="66" spans="4:17" x14ac:dyDescent="0.25">
      <c r="D66" s="8" t="s">
        <v>542</v>
      </c>
      <c r="E66" s="20">
        <v>3</v>
      </c>
      <c r="F66" s="20">
        <v>3</v>
      </c>
      <c r="G66" s="9">
        <v>1</v>
      </c>
      <c r="H66" s="20">
        <v>2</v>
      </c>
      <c r="I66" s="9">
        <v>0.66666666666666663</v>
      </c>
      <c r="J66" s="20">
        <v>0</v>
      </c>
      <c r="K66" s="9">
        <v>0</v>
      </c>
      <c r="L66" s="20">
        <v>0</v>
      </c>
      <c r="M66" s="9">
        <v>0</v>
      </c>
      <c r="N66" s="20">
        <v>0</v>
      </c>
      <c r="O66" s="9">
        <v>0</v>
      </c>
      <c r="P66" s="20">
        <v>0</v>
      </c>
      <c r="Q66" s="9">
        <v>0</v>
      </c>
    </row>
    <row r="67" spans="4:17" x14ac:dyDescent="0.25">
      <c r="D67" s="8" t="s">
        <v>543</v>
      </c>
      <c r="E67" s="20">
        <v>29</v>
      </c>
      <c r="F67" s="20">
        <v>29</v>
      </c>
      <c r="G67" s="9">
        <v>1</v>
      </c>
      <c r="H67" s="20">
        <v>28</v>
      </c>
      <c r="I67" s="9">
        <v>0.96551724137931039</v>
      </c>
      <c r="J67" s="20">
        <v>0</v>
      </c>
      <c r="K67" s="9">
        <v>0</v>
      </c>
      <c r="L67" s="20">
        <v>0</v>
      </c>
      <c r="M67" s="9">
        <v>0</v>
      </c>
      <c r="N67" s="20">
        <v>0</v>
      </c>
      <c r="O67" s="9">
        <v>0</v>
      </c>
      <c r="P67" s="20">
        <v>0</v>
      </c>
      <c r="Q67" s="9">
        <v>0</v>
      </c>
    </row>
    <row r="68" spans="4:17" x14ac:dyDescent="0.25">
      <c r="D68" s="8" t="s">
        <v>546</v>
      </c>
      <c r="E68" s="20">
        <v>0</v>
      </c>
      <c r="F68" s="20">
        <v>0</v>
      </c>
      <c r="G68" s="9">
        <v>0</v>
      </c>
      <c r="H68" s="20">
        <v>0</v>
      </c>
      <c r="I68" s="9">
        <v>0</v>
      </c>
      <c r="J68" s="20">
        <v>0</v>
      </c>
      <c r="K68" s="9">
        <v>0</v>
      </c>
      <c r="L68" s="20">
        <v>0</v>
      </c>
      <c r="M68" s="9">
        <v>0</v>
      </c>
      <c r="N68" s="20">
        <v>0</v>
      </c>
      <c r="O68" s="9">
        <v>0</v>
      </c>
      <c r="P68" s="20">
        <v>0</v>
      </c>
      <c r="Q68" s="9">
        <v>0</v>
      </c>
    </row>
    <row r="69" spans="4:17" x14ac:dyDescent="0.25">
      <c r="D69" s="8" t="s">
        <v>566</v>
      </c>
      <c r="E69" s="20">
        <v>0</v>
      </c>
      <c r="F69" s="20">
        <v>0</v>
      </c>
      <c r="G69" s="9">
        <v>0</v>
      </c>
      <c r="H69" s="20">
        <v>0</v>
      </c>
      <c r="I69" s="9">
        <v>0</v>
      </c>
      <c r="J69" s="20">
        <v>0</v>
      </c>
      <c r="K69" s="9">
        <v>0</v>
      </c>
      <c r="L69" s="20">
        <v>0</v>
      </c>
      <c r="M69" s="9">
        <v>0</v>
      </c>
      <c r="N69" s="20">
        <v>0</v>
      </c>
      <c r="O69" s="9">
        <v>0</v>
      </c>
      <c r="P69" s="20">
        <v>0</v>
      </c>
      <c r="Q69" s="9">
        <v>0</v>
      </c>
    </row>
    <row r="70" spans="4:17" x14ac:dyDescent="0.25">
      <c r="D70" s="7" t="s">
        <v>547</v>
      </c>
      <c r="E70" s="20">
        <v>21</v>
      </c>
      <c r="F70" s="20">
        <v>20</v>
      </c>
      <c r="G70" s="9">
        <v>0.95238095238095233</v>
      </c>
      <c r="H70" s="20">
        <v>14</v>
      </c>
      <c r="I70" s="9">
        <v>0.7</v>
      </c>
      <c r="J70" s="20">
        <v>0</v>
      </c>
      <c r="K70" s="9">
        <v>0</v>
      </c>
      <c r="L70" s="20">
        <v>0</v>
      </c>
      <c r="M70" s="9">
        <v>0</v>
      </c>
      <c r="N70" s="20">
        <v>1</v>
      </c>
      <c r="O70" s="9">
        <v>0.05</v>
      </c>
      <c r="P70" s="20">
        <v>0</v>
      </c>
      <c r="Q70" s="9">
        <v>0</v>
      </c>
    </row>
    <row r="71" spans="4:17" x14ac:dyDescent="0.25">
      <c r="D71" s="8" t="s">
        <v>548</v>
      </c>
      <c r="E71" s="20">
        <v>8</v>
      </c>
      <c r="F71" s="20">
        <v>7</v>
      </c>
      <c r="G71" s="9">
        <v>0.875</v>
      </c>
      <c r="H71" s="20">
        <v>4</v>
      </c>
      <c r="I71" s="9">
        <v>0.5714285714285714</v>
      </c>
      <c r="J71" s="20">
        <v>0</v>
      </c>
      <c r="K71" s="9">
        <v>0</v>
      </c>
      <c r="L71" s="20">
        <v>0</v>
      </c>
      <c r="M71" s="9">
        <v>0</v>
      </c>
      <c r="N71" s="20">
        <v>1</v>
      </c>
      <c r="O71" s="9">
        <v>0.14285714285714285</v>
      </c>
      <c r="P71" s="20">
        <v>0</v>
      </c>
      <c r="Q71" s="9">
        <v>0</v>
      </c>
    </row>
    <row r="72" spans="4:17" x14ac:dyDescent="0.25">
      <c r="D72" s="8" t="s">
        <v>554</v>
      </c>
      <c r="E72" s="20">
        <v>1</v>
      </c>
      <c r="F72" s="20">
        <v>1</v>
      </c>
      <c r="G72" s="9">
        <v>1</v>
      </c>
      <c r="H72" s="20">
        <v>1</v>
      </c>
      <c r="I72" s="9">
        <v>1</v>
      </c>
      <c r="J72" s="20">
        <v>0</v>
      </c>
      <c r="K72" s="9">
        <v>0</v>
      </c>
      <c r="L72" s="20">
        <v>0</v>
      </c>
      <c r="M72" s="9">
        <v>0</v>
      </c>
      <c r="N72" s="20">
        <v>0</v>
      </c>
      <c r="O72" s="9">
        <v>0</v>
      </c>
      <c r="P72" s="20">
        <v>0</v>
      </c>
      <c r="Q72" s="9">
        <v>0</v>
      </c>
    </row>
    <row r="73" spans="4:17" x14ac:dyDescent="0.25">
      <c r="D73" s="8" t="s">
        <v>557</v>
      </c>
      <c r="E73" s="20">
        <v>7</v>
      </c>
      <c r="F73" s="20">
        <v>7</v>
      </c>
      <c r="G73" s="9">
        <v>1</v>
      </c>
      <c r="H73" s="20">
        <v>5</v>
      </c>
      <c r="I73" s="9">
        <v>0.7142857142857143</v>
      </c>
      <c r="J73" s="20">
        <v>0</v>
      </c>
      <c r="K73" s="9">
        <v>0</v>
      </c>
      <c r="L73" s="20">
        <v>0</v>
      </c>
      <c r="M73" s="9">
        <v>0</v>
      </c>
      <c r="N73" s="20">
        <v>0</v>
      </c>
      <c r="O73" s="9">
        <v>0</v>
      </c>
      <c r="P73" s="20">
        <v>0</v>
      </c>
      <c r="Q73" s="9">
        <v>0</v>
      </c>
    </row>
    <row r="74" spans="4:17" x14ac:dyDescent="0.25">
      <c r="D74" s="8" t="s">
        <v>564</v>
      </c>
      <c r="E74" s="20">
        <v>0</v>
      </c>
      <c r="F74" s="20">
        <v>0</v>
      </c>
      <c r="G74" s="9">
        <v>0</v>
      </c>
      <c r="H74" s="20">
        <v>0</v>
      </c>
      <c r="I74" s="9">
        <v>0</v>
      </c>
      <c r="J74" s="20">
        <v>0</v>
      </c>
      <c r="K74" s="9">
        <v>0</v>
      </c>
      <c r="L74" s="20">
        <v>0</v>
      </c>
      <c r="M74" s="9">
        <v>0</v>
      </c>
      <c r="N74" s="20">
        <v>0</v>
      </c>
      <c r="O74" s="9">
        <v>0</v>
      </c>
      <c r="P74" s="20">
        <v>0</v>
      </c>
      <c r="Q74" s="9">
        <v>0</v>
      </c>
    </row>
    <row r="75" spans="4:17" x14ac:dyDescent="0.25">
      <c r="D75" s="8" t="s">
        <v>571</v>
      </c>
      <c r="E75" s="20">
        <v>0</v>
      </c>
      <c r="F75" s="20">
        <v>0</v>
      </c>
      <c r="G75" s="9">
        <v>0</v>
      </c>
      <c r="H75" s="20">
        <v>0</v>
      </c>
      <c r="I75" s="9">
        <v>0</v>
      </c>
      <c r="J75" s="20">
        <v>0</v>
      </c>
      <c r="K75" s="9">
        <v>0</v>
      </c>
      <c r="L75" s="20">
        <v>0</v>
      </c>
      <c r="M75" s="9">
        <v>0</v>
      </c>
      <c r="N75" s="20">
        <v>0</v>
      </c>
      <c r="O75" s="9">
        <v>0</v>
      </c>
      <c r="P75" s="20">
        <v>0</v>
      </c>
      <c r="Q75" s="9">
        <v>0</v>
      </c>
    </row>
    <row r="76" spans="4:17" x14ac:dyDescent="0.25">
      <c r="D76" s="8" t="s">
        <v>578</v>
      </c>
      <c r="E76" s="20">
        <v>4</v>
      </c>
      <c r="F76" s="20">
        <v>4</v>
      </c>
      <c r="G76" s="9">
        <v>1</v>
      </c>
      <c r="H76" s="20">
        <v>3</v>
      </c>
      <c r="I76" s="9">
        <v>0.75</v>
      </c>
      <c r="J76" s="20">
        <v>0</v>
      </c>
      <c r="K76" s="9">
        <v>0</v>
      </c>
      <c r="L76" s="20">
        <v>0</v>
      </c>
      <c r="M76" s="9">
        <v>0</v>
      </c>
      <c r="N76" s="20">
        <v>0</v>
      </c>
      <c r="O76" s="9">
        <v>0</v>
      </c>
      <c r="P76" s="20">
        <v>0</v>
      </c>
      <c r="Q76" s="9">
        <v>0</v>
      </c>
    </row>
    <row r="77" spans="4:17" x14ac:dyDescent="0.25">
      <c r="D77" s="8" t="s">
        <v>579</v>
      </c>
      <c r="E77" s="20">
        <v>1</v>
      </c>
      <c r="F77" s="20">
        <v>1</v>
      </c>
      <c r="G77" s="9">
        <v>1</v>
      </c>
      <c r="H77" s="20">
        <v>1</v>
      </c>
      <c r="I77" s="9">
        <v>1</v>
      </c>
      <c r="J77" s="20">
        <v>0</v>
      </c>
      <c r="K77" s="9">
        <v>0</v>
      </c>
      <c r="L77" s="20">
        <v>0</v>
      </c>
      <c r="M77" s="9">
        <v>0</v>
      </c>
      <c r="N77" s="20">
        <v>0</v>
      </c>
      <c r="O77" s="9">
        <v>0</v>
      </c>
      <c r="P77" s="20">
        <v>0</v>
      </c>
      <c r="Q77" s="9">
        <v>0</v>
      </c>
    </row>
    <row r="78" spans="4:17" x14ac:dyDescent="0.25">
      <c r="D78" s="7" t="s">
        <v>539</v>
      </c>
      <c r="E78" s="20">
        <v>83</v>
      </c>
      <c r="F78" s="20">
        <v>69</v>
      </c>
      <c r="G78" s="9">
        <v>0.83132530120481929</v>
      </c>
      <c r="H78" s="20">
        <v>60</v>
      </c>
      <c r="I78" s="9">
        <v>0.86956521739130432</v>
      </c>
      <c r="J78" s="20">
        <v>0</v>
      </c>
      <c r="K78" s="9">
        <v>0</v>
      </c>
      <c r="L78" s="20">
        <v>5</v>
      </c>
      <c r="M78" s="9">
        <v>7.2463768115942032E-2</v>
      </c>
      <c r="N78" s="20">
        <v>1</v>
      </c>
      <c r="O78" s="9">
        <v>1.4492753623188406E-2</v>
      </c>
      <c r="P78" s="20">
        <v>2</v>
      </c>
      <c r="Q78" s="9">
        <v>2.8985507246376812E-2</v>
      </c>
    </row>
    <row r="79" spans="4:17" x14ac:dyDescent="0.25">
      <c r="D79" s="8" t="s">
        <v>540</v>
      </c>
      <c r="E79" s="20">
        <v>0</v>
      </c>
      <c r="F79" s="20">
        <v>0</v>
      </c>
      <c r="G79" s="9">
        <v>0</v>
      </c>
      <c r="H79" s="20">
        <v>0</v>
      </c>
      <c r="I79" s="9">
        <v>0</v>
      </c>
      <c r="J79" s="20">
        <v>0</v>
      </c>
      <c r="K79" s="9">
        <v>0</v>
      </c>
      <c r="L79" s="20">
        <v>0</v>
      </c>
      <c r="M79" s="9">
        <v>0</v>
      </c>
      <c r="N79" s="20">
        <v>0</v>
      </c>
      <c r="O79" s="9">
        <v>0</v>
      </c>
      <c r="P79" s="20">
        <v>0</v>
      </c>
      <c r="Q79" s="9">
        <v>0</v>
      </c>
    </row>
    <row r="80" spans="4:17" x14ac:dyDescent="0.25">
      <c r="D80" s="8" t="s">
        <v>558</v>
      </c>
      <c r="E80" s="20">
        <v>0</v>
      </c>
      <c r="F80" s="20">
        <v>0</v>
      </c>
      <c r="G80" s="9">
        <v>0</v>
      </c>
      <c r="H80" s="20">
        <v>0</v>
      </c>
      <c r="I80" s="9">
        <v>0</v>
      </c>
      <c r="J80" s="20">
        <v>0</v>
      </c>
      <c r="K80" s="9">
        <v>0</v>
      </c>
      <c r="L80" s="20">
        <v>0</v>
      </c>
      <c r="M80" s="9">
        <v>0</v>
      </c>
      <c r="N80" s="20">
        <v>0</v>
      </c>
      <c r="O80" s="9">
        <v>0</v>
      </c>
      <c r="P80" s="20">
        <v>0</v>
      </c>
      <c r="Q80" s="9">
        <v>0</v>
      </c>
    </row>
    <row r="81" spans="4:17" x14ac:dyDescent="0.25">
      <c r="D81" s="8" t="s">
        <v>559</v>
      </c>
      <c r="E81" s="20">
        <v>77</v>
      </c>
      <c r="F81" s="20">
        <v>64</v>
      </c>
      <c r="G81" s="9">
        <v>0.83116883116883122</v>
      </c>
      <c r="H81" s="20">
        <v>55</v>
      </c>
      <c r="I81" s="9">
        <v>0.859375</v>
      </c>
      <c r="J81" s="20">
        <v>0</v>
      </c>
      <c r="K81" s="9">
        <v>0</v>
      </c>
      <c r="L81" s="20">
        <v>5</v>
      </c>
      <c r="M81" s="9">
        <v>7.8125E-2</v>
      </c>
      <c r="N81" s="20">
        <v>1</v>
      </c>
      <c r="O81" s="9">
        <v>1.5625E-2</v>
      </c>
      <c r="P81" s="20">
        <v>2</v>
      </c>
      <c r="Q81" s="9">
        <v>3.125E-2</v>
      </c>
    </row>
    <row r="82" spans="4:17" x14ac:dyDescent="0.25">
      <c r="D82" s="8" t="s">
        <v>561</v>
      </c>
      <c r="E82" s="20">
        <v>6</v>
      </c>
      <c r="F82" s="20">
        <v>5</v>
      </c>
      <c r="G82" s="9">
        <v>0.83333333333333337</v>
      </c>
      <c r="H82" s="20">
        <v>5</v>
      </c>
      <c r="I82" s="9">
        <v>1</v>
      </c>
      <c r="J82" s="20">
        <v>0</v>
      </c>
      <c r="K82" s="9">
        <v>0</v>
      </c>
      <c r="L82" s="20">
        <v>0</v>
      </c>
      <c r="M82" s="9">
        <v>0</v>
      </c>
      <c r="N82" s="20">
        <v>0</v>
      </c>
      <c r="O82" s="9">
        <v>0</v>
      </c>
      <c r="P82" s="20">
        <v>0</v>
      </c>
      <c r="Q82" s="9">
        <v>0</v>
      </c>
    </row>
    <row r="83" spans="4:17" x14ac:dyDescent="0.25">
      <c r="D83" s="8" t="s">
        <v>576</v>
      </c>
      <c r="E83" s="20">
        <v>0</v>
      </c>
      <c r="F83" s="20">
        <v>0</v>
      </c>
      <c r="G83" s="9">
        <v>0</v>
      </c>
      <c r="H83" s="20">
        <v>0</v>
      </c>
      <c r="I83" s="9">
        <v>0</v>
      </c>
      <c r="J83" s="20">
        <v>0</v>
      </c>
      <c r="K83" s="9">
        <v>0</v>
      </c>
      <c r="L83" s="20">
        <v>0</v>
      </c>
      <c r="M83" s="9">
        <v>0</v>
      </c>
      <c r="N83" s="20">
        <v>0</v>
      </c>
      <c r="O83" s="9">
        <v>0</v>
      </c>
      <c r="P83" s="20">
        <v>0</v>
      </c>
      <c r="Q83" s="9">
        <v>0</v>
      </c>
    </row>
    <row r="84" spans="4:17" x14ac:dyDescent="0.25">
      <c r="D84" s="7" t="s">
        <v>544</v>
      </c>
      <c r="E84" s="20">
        <v>16</v>
      </c>
      <c r="F84" s="20">
        <v>14</v>
      </c>
      <c r="G84" s="9">
        <v>0.875</v>
      </c>
      <c r="H84" s="20">
        <v>11</v>
      </c>
      <c r="I84" s="9">
        <v>0.7857142857142857</v>
      </c>
      <c r="J84" s="20">
        <v>0</v>
      </c>
      <c r="K84" s="9">
        <v>0</v>
      </c>
      <c r="L84" s="20">
        <v>2</v>
      </c>
      <c r="M84" s="9">
        <v>0.14285714285714285</v>
      </c>
      <c r="N84" s="20">
        <v>0</v>
      </c>
      <c r="O84" s="9">
        <v>0</v>
      </c>
      <c r="P84" s="20">
        <v>0</v>
      </c>
      <c r="Q84" s="9">
        <v>0</v>
      </c>
    </row>
    <row r="85" spans="4:17" x14ac:dyDescent="0.25">
      <c r="D85" s="8" t="s">
        <v>545</v>
      </c>
      <c r="E85" s="20">
        <v>0</v>
      </c>
      <c r="F85" s="20">
        <v>0</v>
      </c>
      <c r="G85" s="9">
        <v>0</v>
      </c>
      <c r="H85" s="20">
        <v>0</v>
      </c>
      <c r="I85" s="9">
        <v>0</v>
      </c>
      <c r="J85" s="20">
        <v>0</v>
      </c>
      <c r="K85" s="9">
        <v>0</v>
      </c>
      <c r="L85" s="20">
        <v>0</v>
      </c>
      <c r="M85" s="9">
        <v>0</v>
      </c>
      <c r="N85" s="20">
        <v>0</v>
      </c>
      <c r="O85" s="9">
        <v>0</v>
      </c>
      <c r="P85" s="20">
        <v>0</v>
      </c>
      <c r="Q85" s="9">
        <v>0</v>
      </c>
    </row>
    <row r="86" spans="4:17" x14ac:dyDescent="0.25">
      <c r="D86" s="8" t="s">
        <v>551</v>
      </c>
      <c r="E86" s="20">
        <v>0</v>
      </c>
      <c r="F86" s="20">
        <v>0</v>
      </c>
      <c r="G86" s="9">
        <v>0</v>
      </c>
      <c r="H86" s="20">
        <v>0</v>
      </c>
      <c r="I86" s="9">
        <v>0</v>
      </c>
      <c r="J86" s="20">
        <v>0</v>
      </c>
      <c r="K86" s="9">
        <v>0</v>
      </c>
      <c r="L86" s="20">
        <v>0</v>
      </c>
      <c r="M86" s="9">
        <v>0</v>
      </c>
      <c r="N86" s="20">
        <v>0</v>
      </c>
      <c r="O86" s="9">
        <v>0</v>
      </c>
      <c r="P86" s="20">
        <v>0</v>
      </c>
      <c r="Q86" s="9">
        <v>0</v>
      </c>
    </row>
    <row r="87" spans="4:17" x14ac:dyDescent="0.25">
      <c r="D87" s="8" t="s">
        <v>560</v>
      </c>
      <c r="E87" s="20">
        <v>0</v>
      </c>
      <c r="F87" s="20">
        <v>0</v>
      </c>
      <c r="G87" s="9">
        <v>0</v>
      </c>
      <c r="H87" s="20">
        <v>0</v>
      </c>
      <c r="I87" s="9">
        <v>0</v>
      </c>
      <c r="J87" s="20">
        <v>0</v>
      </c>
      <c r="K87" s="9">
        <v>0</v>
      </c>
      <c r="L87" s="20">
        <v>0</v>
      </c>
      <c r="M87" s="9">
        <v>0</v>
      </c>
      <c r="N87" s="20">
        <v>0</v>
      </c>
      <c r="O87" s="9">
        <v>0</v>
      </c>
      <c r="P87" s="20">
        <v>0</v>
      </c>
      <c r="Q87" s="9">
        <v>0</v>
      </c>
    </row>
    <row r="88" spans="4:17" x14ac:dyDescent="0.25">
      <c r="D88" s="8" t="s">
        <v>562</v>
      </c>
      <c r="E88" s="20">
        <v>6</v>
      </c>
      <c r="F88" s="20">
        <v>5</v>
      </c>
      <c r="G88" s="9">
        <v>0.83333333333333337</v>
      </c>
      <c r="H88" s="20">
        <v>5</v>
      </c>
      <c r="I88" s="9">
        <v>1</v>
      </c>
      <c r="J88" s="20">
        <v>0</v>
      </c>
      <c r="K88" s="9">
        <v>0</v>
      </c>
      <c r="L88" s="20">
        <v>1</v>
      </c>
      <c r="M88" s="9">
        <v>0.2</v>
      </c>
      <c r="N88" s="20">
        <v>0</v>
      </c>
      <c r="O88" s="9">
        <v>0</v>
      </c>
      <c r="P88" s="20">
        <v>0</v>
      </c>
      <c r="Q88" s="9">
        <v>0</v>
      </c>
    </row>
    <row r="89" spans="4:17" x14ac:dyDescent="0.25">
      <c r="D89" s="8" t="s">
        <v>563</v>
      </c>
      <c r="E89" s="20">
        <v>1</v>
      </c>
      <c r="F89" s="20">
        <v>0</v>
      </c>
      <c r="G89" s="9">
        <v>0</v>
      </c>
      <c r="H89" s="20">
        <v>0</v>
      </c>
      <c r="I89" s="9">
        <v>0</v>
      </c>
      <c r="J89" s="20">
        <v>0</v>
      </c>
      <c r="K89" s="9">
        <v>0</v>
      </c>
      <c r="L89" s="20">
        <v>1</v>
      </c>
      <c r="M89" s="9">
        <v>0</v>
      </c>
      <c r="N89" s="20">
        <v>0</v>
      </c>
      <c r="O89" s="9">
        <v>0</v>
      </c>
      <c r="P89" s="20">
        <v>0</v>
      </c>
      <c r="Q89" s="9">
        <v>0</v>
      </c>
    </row>
    <row r="90" spans="4:17" x14ac:dyDescent="0.25">
      <c r="D90" s="8" t="s">
        <v>580</v>
      </c>
      <c r="E90" s="20">
        <v>9</v>
      </c>
      <c r="F90" s="20">
        <v>9</v>
      </c>
      <c r="G90" s="9">
        <v>1</v>
      </c>
      <c r="H90" s="20">
        <v>6</v>
      </c>
      <c r="I90" s="9">
        <v>0.66666666666666663</v>
      </c>
      <c r="J90" s="20">
        <v>0</v>
      </c>
      <c r="K90" s="9">
        <v>0</v>
      </c>
      <c r="L90" s="20">
        <v>0</v>
      </c>
      <c r="M90" s="9">
        <v>0</v>
      </c>
      <c r="N90" s="20">
        <v>0</v>
      </c>
      <c r="O90" s="9">
        <v>0</v>
      </c>
      <c r="P90" s="20">
        <v>0</v>
      </c>
      <c r="Q90" s="9">
        <v>0</v>
      </c>
    </row>
    <row r="91" spans="4:17" x14ac:dyDescent="0.25">
      <c r="D91" s="7" t="s">
        <v>552</v>
      </c>
      <c r="E91" s="20">
        <v>38</v>
      </c>
      <c r="F91" s="20">
        <v>34</v>
      </c>
      <c r="G91" s="9">
        <v>0.89473684210526316</v>
      </c>
      <c r="H91" s="20">
        <v>29</v>
      </c>
      <c r="I91" s="9">
        <v>0.8529411764705882</v>
      </c>
      <c r="J91" s="20">
        <v>0</v>
      </c>
      <c r="K91" s="9">
        <v>0</v>
      </c>
      <c r="L91" s="20">
        <v>0</v>
      </c>
      <c r="M91" s="9">
        <v>0</v>
      </c>
      <c r="N91" s="20">
        <v>0</v>
      </c>
      <c r="O91" s="9">
        <v>0</v>
      </c>
      <c r="P91" s="20">
        <v>3</v>
      </c>
      <c r="Q91" s="9">
        <v>8.8235294117647065E-2</v>
      </c>
    </row>
    <row r="92" spans="4:17" x14ac:dyDescent="0.25">
      <c r="D92" s="8" t="s">
        <v>553</v>
      </c>
      <c r="E92" s="20">
        <v>2</v>
      </c>
      <c r="F92" s="20">
        <v>2</v>
      </c>
      <c r="G92" s="9">
        <v>1</v>
      </c>
      <c r="H92" s="20">
        <v>1</v>
      </c>
      <c r="I92" s="9">
        <v>0.5</v>
      </c>
      <c r="J92" s="20">
        <v>0</v>
      </c>
      <c r="K92" s="9">
        <v>0</v>
      </c>
      <c r="L92" s="20">
        <v>0</v>
      </c>
      <c r="M92" s="9">
        <v>0</v>
      </c>
      <c r="N92" s="20">
        <v>0</v>
      </c>
      <c r="O92" s="9">
        <v>0</v>
      </c>
      <c r="P92" s="20">
        <v>0</v>
      </c>
      <c r="Q92" s="9">
        <v>0</v>
      </c>
    </row>
    <row r="93" spans="4:17" x14ac:dyDescent="0.25">
      <c r="D93" s="8" t="s">
        <v>565</v>
      </c>
      <c r="E93" s="20">
        <v>2</v>
      </c>
      <c r="F93" s="20">
        <v>2</v>
      </c>
      <c r="G93" s="9">
        <v>1</v>
      </c>
      <c r="H93" s="20">
        <v>1</v>
      </c>
      <c r="I93" s="9">
        <v>0.5</v>
      </c>
      <c r="J93" s="20">
        <v>0</v>
      </c>
      <c r="K93" s="9">
        <v>0</v>
      </c>
      <c r="L93" s="20">
        <v>0</v>
      </c>
      <c r="M93" s="9">
        <v>0</v>
      </c>
      <c r="N93" s="20">
        <v>0</v>
      </c>
      <c r="O93" s="9">
        <v>0</v>
      </c>
      <c r="P93" s="20">
        <v>0</v>
      </c>
      <c r="Q93" s="9">
        <v>0</v>
      </c>
    </row>
    <row r="94" spans="4:17" x14ac:dyDescent="0.25">
      <c r="D94" s="8" t="s">
        <v>567</v>
      </c>
      <c r="E94" s="20">
        <v>0</v>
      </c>
      <c r="F94" s="20">
        <v>0</v>
      </c>
      <c r="G94" s="9">
        <v>0</v>
      </c>
      <c r="H94" s="20">
        <v>0</v>
      </c>
      <c r="I94" s="9">
        <v>0</v>
      </c>
      <c r="J94" s="20">
        <v>0</v>
      </c>
      <c r="K94" s="9">
        <v>0</v>
      </c>
      <c r="L94" s="20">
        <v>0</v>
      </c>
      <c r="M94" s="9">
        <v>0</v>
      </c>
      <c r="N94" s="20">
        <v>0</v>
      </c>
      <c r="O94" s="9">
        <v>0</v>
      </c>
      <c r="P94" s="20">
        <v>0</v>
      </c>
      <c r="Q94" s="9">
        <v>0</v>
      </c>
    </row>
    <row r="95" spans="4:17" x14ac:dyDescent="0.25">
      <c r="D95" s="8" t="s">
        <v>574</v>
      </c>
      <c r="E95" s="20">
        <v>0</v>
      </c>
      <c r="F95" s="20">
        <v>0</v>
      </c>
      <c r="G95" s="9">
        <v>0</v>
      </c>
      <c r="H95" s="20">
        <v>0</v>
      </c>
      <c r="I95" s="9">
        <v>0</v>
      </c>
      <c r="J95" s="20">
        <v>0</v>
      </c>
      <c r="K95" s="9">
        <v>0</v>
      </c>
      <c r="L95" s="20">
        <v>0</v>
      </c>
      <c r="M95" s="9">
        <v>0</v>
      </c>
      <c r="N95" s="20">
        <v>0</v>
      </c>
      <c r="O95" s="9">
        <v>0</v>
      </c>
      <c r="P95" s="20">
        <v>0</v>
      </c>
      <c r="Q95" s="9">
        <v>0</v>
      </c>
    </row>
    <row r="96" spans="4:17" x14ac:dyDescent="0.25">
      <c r="D96" s="8" t="s">
        <v>575</v>
      </c>
      <c r="E96" s="20">
        <v>23</v>
      </c>
      <c r="F96" s="20">
        <v>19</v>
      </c>
      <c r="G96" s="9">
        <v>0.82608695652173914</v>
      </c>
      <c r="H96" s="20">
        <v>16</v>
      </c>
      <c r="I96" s="9">
        <v>0.84210526315789469</v>
      </c>
      <c r="J96" s="20">
        <v>0</v>
      </c>
      <c r="K96" s="9">
        <v>0</v>
      </c>
      <c r="L96" s="20">
        <v>0</v>
      </c>
      <c r="M96" s="9">
        <v>0</v>
      </c>
      <c r="N96" s="20">
        <v>0</v>
      </c>
      <c r="O96" s="9">
        <v>0</v>
      </c>
      <c r="P96" s="20">
        <v>3</v>
      </c>
      <c r="Q96" s="9">
        <v>0.15789473684210525</v>
      </c>
    </row>
    <row r="97" spans="4:17" x14ac:dyDescent="0.25">
      <c r="D97" s="8" t="s">
        <v>577</v>
      </c>
      <c r="E97" s="20">
        <v>11</v>
      </c>
      <c r="F97" s="20">
        <v>11</v>
      </c>
      <c r="G97" s="9">
        <v>1</v>
      </c>
      <c r="H97" s="20">
        <v>11</v>
      </c>
      <c r="I97" s="9">
        <v>1</v>
      </c>
      <c r="J97" s="20">
        <v>0</v>
      </c>
      <c r="K97" s="9">
        <v>0</v>
      </c>
      <c r="L97" s="20">
        <v>0</v>
      </c>
      <c r="M97" s="9">
        <v>0</v>
      </c>
      <c r="N97" s="20">
        <v>0</v>
      </c>
      <c r="O97" s="9">
        <v>0</v>
      </c>
      <c r="P97" s="20">
        <v>0</v>
      </c>
      <c r="Q97" s="9">
        <v>0</v>
      </c>
    </row>
    <row r="98" spans="4:17" x14ac:dyDescent="0.25">
      <c r="D98" s="7" t="s">
        <v>549</v>
      </c>
      <c r="E98" s="20">
        <v>19</v>
      </c>
      <c r="F98" s="20">
        <v>15</v>
      </c>
      <c r="G98" s="9">
        <v>0.78947368421052633</v>
      </c>
      <c r="H98" s="20">
        <v>15</v>
      </c>
      <c r="I98" s="9">
        <v>1</v>
      </c>
      <c r="J98" s="20">
        <v>0</v>
      </c>
      <c r="K98" s="9">
        <v>0</v>
      </c>
      <c r="L98" s="20">
        <v>3</v>
      </c>
      <c r="M98" s="9">
        <v>0.2</v>
      </c>
      <c r="N98" s="20">
        <v>1</v>
      </c>
      <c r="O98" s="9">
        <v>6.6666666666666666E-2</v>
      </c>
      <c r="P98" s="20">
        <v>0</v>
      </c>
      <c r="Q98" s="9">
        <v>0</v>
      </c>
    </row>
    <row r="99" spans="4:17" x14ac:dyDescent="0.25">
      <c r="D99" s="8" t="s">
        <v>550</v>
      </c>
      <c r="E99" s="20">
        <v>11</v>
      </c>
      <c r="F99" s="20">
        <v>8</v>
      </c>
      <c r="G99" s="9">
        <v>0.72727272727272729</v>
      </c>
      <c r="H99" s="20">
        <v>8</v>
      </c>
      <c r="I99" s="9">
        <v>1</v>
      </c>
      <c r="J99" s="20">
        <v>0</v>
      </c>
      <c r="K99" s="9">
        <v>0</v>
      </c>
      <c r="L99" s="20">
        <v>2</v>
      </c>
      <c r="M99" s="9">
        <v>0.25</v>
      </c>
      <c r="N99" s="20">
        <v>1</v>
      </c>
      <c r="O99" s="9">
        <v>0.125</v>
      </c>
      <c r="P99" s="20">
        <v>0</v>
      </c>
      <c r="Q99" s="9">
        <v>0</v>
      </c>
    </row>
    <row r="100" spans="4:17" x14ac:dyDescent="0.25">
      <c r="D100" s="8" t="s">
        <v>568</v>
      </c>
      <c r="E100" s="20">
        <v>3</v>
      </c>
      <c r="F100" s="20">
        <v>3</v>
      </c>
      <c r="G100" s="9">
        <v>1</v>
      </c>
      <c r="H100" s="20">
        <v>3</v>
      </c>
      <c r="I100" s="9">
        <v>1</v>
      </c>
      <c r="J100" s="20">
        <v>0</v>
      </c>
      <c r="K100" s="9">
        <v>0</v>
      </c>
      <c r="L100" s="20">
        <v>0</v>
      </c>
      <c r="M100" s="9">
        <v>0</v>
      </c>
      <c r="N100" s="20">
        <v>0</v>
      </c>
      <c r="O100" s="9">
        <v>0</v>
      </c>
      <c r="P100" s="20">
        <v>0</v>
      </c>
      <c r="Q100" s="9">
        <v>0</v>
      </c>
    </row>
    <row r="101" spans="4:17" x14ac:dyDescent="0.25">
      <c r="D101" s="8" t="s">
        <v>569</v>
      </c>
      <c r="E101" s="20">
        <v>5</v>
      </c>
      <c r="F101" s="20">
        <v>4</v>
      </c>
      <c r="G101" s="9">
        <v>0.8</v>
      </c>
      <c r="H101" s="20">
        <v>4</v>
      </c>
      <c r="I101" s="9">
        <v>1</v>
      </c>
      <c r="J101" s="20">
        <v>0</v>
      </c>
      <c r="K101" s="9">
        <v>0</v>
      </c>
      <c r="L101" s="20">
        <v>1</v>
      </c>
      <c r="M101" s="9">
        <v>0.25</v>
      </c>
      <c r="N101" s="20">
        <v>0</v>
      </c>
      <c r="O101" s="9">
        <v>0</v>
      </c>
      <c r="P101" s="20">
        <v>0</v>
      </c>
      <c r="Q101" s="9">
        <v>0</v>
      </c>
    </row>
    <row r="102" spans="4:17" x14ac:dyDescent="0.25">
      <c r="D102" s="7" t="s">
        <v>555</v>
      </c>
      <c r="E102" s="20">
        <v>21</v>
      </c>
      <c r="F102" s="20">
        <v>18</v>
      </c>
      <c r="G102" s="9">
        <v>0.8571428571428571</v>
      </c>
      <c r="H102" s="20">
        <v>10</v>
      </c>
      <c r="I102" s="9">
        <v>0.55555555555555558</v>
      </c>
      <c r="J102" s="20">
        <v>0</v>
      </c>
      <c r="K102" s="9">
        <v>0</v>
      </c>
      <c r="L102" s="20">
        <v>1</v>
      </c>
      <c r="M102" s="9">
        <v>5.5555555555555552E-2</v>
      </c>
      <c r="N102" s="20">
        <v>0</v>
      </c>
      <c r="O102" s="9">
        <v>0</v>
      </c>
      <c r="P102" s="20">
        <v>1</v>
      </c>
      <c r="Q102" s="9">
        <v>5.5555555555555552E-2</v>
      </c>
    </row>
    <row r="103" spans="4:17" x14ac:dyDescent="0.25">
      <c r="D103" s="8" t="s">
        <v>556</v>
      </c>
      <c r="E103" s="20">
        <v>6</v>
      </c>
      <c r="F103" s="20">
        <v>5</v>
      </c>
      <c r="G103" s="9">
        <v>0.83333333333333337</v>
      </c>
      <c r="H103" s="20">
        <v>5</v>
      </c>
      <c r="I103" s="9">
        <v>1</v>
      </c>
      <c r="J103" s="20">
        <v>0</v>
      </c>
      <c r="K103" s="9">
        <v>0</v>
      </c>
      <c r="L103" s="20">
        <v>0</v>
      </c>
      <c r="M103" s="9">
        <v>0</v>
      </c>
      <c r="N103" s="20">
        <v>0</v>
      </c>
      <c r="O103" s="9">
        <v>0</v>
      </c>
      <c r="P103" s="20">
        <v>1</v>
      </c>
      <c r="Q103" s="9">
        <v>0.2</v>
      </c>
    </row>
    <row r="104" spans="4:17" x14ac:dyDescent="0.25">
      <c r="D104" s="8" t="s">
        <v>572</v>
      </c>
      <c r="E104" s="20">
        <v>0</v>
      </c>
      <c r="F104" s="20">
        <v>0</v>
      </c>
      <c r="G104" s="9">
        <v>0</v>
      </c>
      <c r="H104" s="20">
        <v>0</v>
      </c>
      <c r="I104" s="9">
        <v>0</v>
      </c>
      <c r="J104" s="20">
        <v>0</v>
      </c>
      <c r="K104" s="9">
        <v>0</v>
      </c>
      <c r="L104" s="20">
        <v>0</v>
      </c>
      <c r="M104" s="9">
        <v>0</v>
      </c>
      <c r="N104" s="20">
        <v>0</v>
      </c>
      <c r="O104" s="9">
        <v>0</v>
      </c>
      <c r="P104" s="20">
        <v>0</v>
      </c>
      <c r="Q104" s="9">
        <v>0</v>
      </c>
    </row>
    <row r="105" spans="4:17" x14ac:dyDescent="0.25">
      <c r="D105" s="8" t="s">
        <v>581</v>
      </c>
      <c r="E105" s="20">
        <v>8</v>
      </c>
      <c r="F105" s="20">
        <v>7</v>
      </c>
      <c r="G105" s="9">
        <v>0.875</v>
      </c>
      <c r="H105" s="20">
        <v>5</v>
      </c>
      <c r="I105" s="9">
        <v>0.7142857142857143</v>
      </c>
      <c r="J105" s="20">
        <v>0</v>
      </c>
      <c r="K105" s="9">
        <v>0</v>
      </c>
      <c r="L105" s="20">
        <v>0</v>
      </c>
      <c r="M105" s="9">
        <v>0</v>
      </c>
      <c r="N105" s="20">
        <v>0</v>
      </c>
      <c r="O105" s="9">
        <v>0</v>
      </c>
      <c r="P105" s="20">
        <v>0</v>
      </c>
      <c r="Q105" s="9">
        <v>0</v>
      </c>
    </row>
    <row r="106" spans="4:17" x14ac:dyDescent="0.25">
      <c r="D106" s="8" t="s">
        <v>582</v>
      </c>
      <c r="E106" s="20">
        <v>1</v>
      </c>
      <c r="F106" s="20">
        <v>1</v>
      </c>
      <c r="G106" s="9">
        <v>1</v>
      </c>
      <c r="H106" s="20">
        <v>0</v>
      </c>
      <c r="I106" s="9">
        <v>0</v>
      </c>
      <c r="J106" s="20">
        <v>0</v>
      </c>
      <c r="K106" s="9">
        <v>0</v>
      </c>
      <c r="L106" s="20">
        <v>0</v>
      </c>
      <c r="M106" s="9">
        <v>0</v>
      </c>
      <c r="N106" s="20">
        <v>0</v>
      </c>
      <c r="O106" s="9">
        <v>0</v>
      </c>
      <c r="P106" s="20">
        <v>0</v>
      </c>
      <c r="Q106" s="9">
        <v>0</v>
      </c>
    </row>
    <row r="107" spans="4:17" x14ac:dyDescent="0.25">
      <c r="D107" s="8" t="s">
        <v>583</v>
      </c>
      <c r="E107" s="20">
        <v>6</v>
      </c>
      <c r="F107" s="20">
        <v>5</v>
      </c>
      <c r="G107" s="9">
        <v>0.83333333333333337</v>
      </c>
      <c r="H107" s="20">
        <v>0</v>
      </c>
      <c r="I107" s="9">
        <v>0</v>
      </c>
      <c r="J107" s="20">
        <v>0</v>
      </c>
      <c r="K107" s="9">
        <v>0</v>
      </c>
      <c r="L107" s="20">
        <v>1</v>
      </c>
      <c r="M107" s="9">
        <v>0.2</v>
      </c>
      <c r="N107" s="20">
        <v>0</v>
      </c>
      <c r="O107" s="9">
        <v>0</v>
      </c>
      <c r="P107" s="20">
        <v>0</v>
      </c>
      <c r="Q107" s="9">
        <v>0</v>
      </c>
    </row>
    <row r="108" spans="4:17" x14ac:dyDescent="0.25">
      <c r="D108" s="7" t="s">
        <v>450</v>
      </c>
      <c r="E108" s="20">
        <v>49</v>
      </c>
      <c r="F108" s="20">
        <v>47</v>
      </c>
      <c r="G108" s="9">
        <v>0.95918367346938771</v>
      </c>
      <c r="H108" s="20">
        <v>39</v>
      </c>
      <c r="I108" s="9">
        <v>0.82978723404255317</v>
      </c>
      <c r="J108" s="20">
        <v>0</v>
      </c>
      <c r="K108" s="9">
        <v>0</v>
      </c>
      <c r="L108" s="20">
        <v>1</v>
      </c>
      <c r="M108" s="9">
        <v>2.1276595744680851E-2</v>
      </c>
      <c r="N108" s="20">
        <v>1</v>
      </c>
      <c r="O108" s="9">
        <v>2.1276595744680851E-2</v>
      </c>
      <c r="P108" s="20">
        <v>0</v>
      </c>
      <c r="Q108" s="9">
        <v>0</v>
      </c>
    </row>
    <row r="109" spans="4:17" x14ac:dyDescent="0.25">
      <c r="D109" s="8" t="s">
        <v>538</v>
      </c>
      <c r="E109" s="20">
        <v>44</v>
      </c>
      <c r="F109" s="20">
        <v>42</v>
      </c>
      <c r="G109" s="9">
        <v>0.95454545454545459</v>
      </c>
      <c r="H109" s="20">
        <v>37</v>
      </c>
      <c r="I109" s="9">
        <v>0.88095238095238093</v>
      </c>
      <c r="J109" s="20">
        <v>0</v>
      </c>
      <c r="K109" s="9">
        <v>0</v>
      </c>
      <c r="L109" s="20">
        <v>1</v>
      </c>
      <c r="M109" s="9">
        <v>2.3809523809523808E-2</v>
      </c>
      <c r="N109" s="20">
        <v>1</v>
      </c>
      <c r="O109" s="9">
        <v>2.3809523809523808E-2</v>
      </c>
      <c r="P109" s="20">
        <v>0</v>
      </c>
      <c r="Q109" s="9">
        <v>0</v>
      </c>
    </row>
    <row r="110" spans="4:17" x14ac:dyDescent="0.25">
      <c r="D110" s="8" t="s">
        <v>451</v>
      </c>
      <c r="E110" s="20">
        <v>0</v>
      </c>
      <c r="F110" s="20">
        <v>0</v>
      </c>
      <c r="G110" s="9">
        <v>0</v>
      </c>
      <c r="H110" s="20">
        <v>0</v>
      </c>
      <c r="I110" s="9">
        <v>0</v>
      </c>
      <c r="J110" s="20">
        <v>0</v>
      </c>
      <c r="K110" s="9">
        <v>0</v>
      </c>
      <c r="L110" s="20">
        <v>0</v>
      </c>
      <c r="M110" s="9">
        <v>0</v>
      </c>
      <c r="N110" s="20">
        <v>0</v>
      </c>
      <c r="O110" s="9">
        <v>0</v>
      </c>
      <c r="P110" s="20">
        <v>0</v>
      </c>
      <c r="Q110" s="9">
        <v>0</v>
      </c>
    </row>
    <row r="111" spans="4:17" x14ac:dyDescent="0.25">
      <c r="D111" s="8" t="s">
        <v>570</v>
      </c>
      <c r="E111" s="20">
        <v>0</v>
      </c>
      <c r="F111" s="20">
        <v>0</v>
      </c>
      <c r="G111" s="9">
        <v>0</v>
      </c>
      <c r="H111" s="20">
        <v>0</v>
      </c>
      <c r="I111" s="9">
        <v>0</v>
      </c>
      <c r="J111" s="20">
        <v>0</v>
      </c>
      <c r="K111" s="9">
        <v>0</v>
      </c>
      <c r="L111" s="20">
        <v>0</v>
      </c>
      <c r="M111" s="9">
        <v>0</v>
      </c>
      <c r="N111" s="20">
        <v>0</v>
      </c>
      <c r="O111" s="9">
        <v>0</v>
      </c>
      <c r="P111" s="20">
        <v>0</v>
      </c>
      <c r="Q111" s="9">
        <v>0</v>
      </c>
    </row>
    <row r="112" spans="4:17" x14ac:dyDescent="0.25">
      <c r="D112" s="8" t="s">
        <v>573</v>
      </c>
      <c r="E112" s="20">
        <v>5</v>
      </c>
      <c r="F112" s="20">
        <v>5</v>
      </c>
      <c r="G112" s="9">
        <v>1</v>
      </c>
      <c r="H112" s="20">
        <v>2</v>
      </c>
      <c r="I112" s="9">
        <v>0.4</v>
      </c>
      <c r="J112" s="20">
        <v>0</v>
      </c>
      <c r="K112" s="9">
        <v>0</v>
      </c>
      <c r="L112" s="20">
        <v>0</v>
      </c>
      <c r="M112" s="9">
        <v>0</v>
      </c>
      <c r="N112" s="20">
        <v>0</v>
      </c>
      <c r="O112" s="9">
        <v>0</v>
      </c>
      <c r="P112" s="20">
        <v>0</v>
      </c>
      <c r="Q112" s="9">
        <v>0</v>
      </c>
    </row>
    <row r="113" spans="4:17" x14ac:dyDescent="0.25">
      <c r="D113" s="6" t="s">
        <v>452</v>
      </c>
      <c r="E113" s="20">
        <v>952</v>
      </c>
      <c r="F113" s="20">
        <v>909</v>
      </c>
      <c r="G113" s="9">
        <v>0.95483193277310929</v>
      </c>
      <c r="H113" s="20">
        <v>859</v>
      </c>
      <c r="I113" s="9">
        <v>0.94499449944994496</v>
      </c>
      <c r="J113" s="20">
        <v>0</v>
      </c>
      <c r="K113" s="9">
        <v>0</v>
      </c>
      <c r="L113" s="20">
        <v>11</v>
      </c>
      <c r="M113" s="9">
        <v>1.2101210121012101E-2</v>
      </c>
      <c r="N113" s="20">
        <v>10</v>
      </c>
      <c r="O113" s="9">
        <v>1.1001100110011002E-2</v>
      </c>
      <c r="P113" s="20">
        <v>5</v>
      </c>
      <c r="Q113" s="9">
        <v>5.5005500550055009E-3</v>
      </c>
    </row>
    <row r="114" spans="4:17" x14ac:dyDescent="0.25">
      <c r="D114" s="7" t="s">
        <v>587</v>
      </c>
      <c r="E114" s="20">
        <v>63</v>
      </c>
      <c r="F114" s="20">
        <v>59</v>
      </c>
      <c r="G114" s="9">
        <v>0.93650793650793651</v>
      </c>
      <c r="H114" s="20">
        <v>54</v>
      </c>
      <c r="I114" s="9">
        <v>0.9152542372881356</v>
      </c>
      <c r="J114" s="20">
        <v>0</v>
      </c>
      <c r="K114" s="9">
        <v>0</v>
      </c>
      <c r="L114" s="20">
        <v>1</v>
      </c>
      <c r="M114" s="9">
        <v>1.6949152542372881E-2</v>
      </c>
      <c r="N114" s="20">
        <v>0</v>
      </c>
      <c r="O114" s="9">
        <v>0</v>
      </c>
      <c r="P114" s="20">
        <v>1</v>
      </c>
      <c r="Q114" s="9">
        <v>1.6949152542372881E-2</v>
      </c>
    </row>
    <row r="115" spans="4:17" x14ac:dyDescent="0.25">
      <c r="D115" s="8" t="s">
        <v>588</v>
      </c>
      <c r="E115" s="20">
        <v>16</v>
      </c>
      <c r="F115" s="20">
        <v>15</v>
      </c>
      <c r="G115" s="9">
        <v>0.9375</v>
      </c>
      <c r="H115" s="20">
        <v>15</v>
      </c>
      <c r="I115" s="9">
        <v>1</v>
      </c>
      <c r="J115" s="20">
        <v>0</v>
      </c>
      <c r="K115" s="9">
        <v>0</v>
      </c>
      <c r="L115" s="20">
        <v>0</v>
      </c>
      <c r="M115" s="9">
        <v>0</v>
      </c>
      <c r="N115" s="20">
        <v>0</v>
      </c>
      <c r="O115" s="9">
        <v>0</v>
      </c>
      <c r="P115" s="20">
        <v>0</v>
      </c>
      <c r="Q115" s="9">
        <v>0</v>
      </c>
    </row>
    <row r="116" spans="4:17" x14ac:dyDescent="0.25">
      <c r="D116" s="8" t="s">
        <v>589</v>
      </c>
      <c r="E116" s="20">
        <v>1</v>
      </c>
      <c r="F116" s="20">
        <v>0</v>
      </c>
      <c r="G116" s="9">
        <v>0</v>
      </c>
      <c r="H116" s="20">
        <v>0</v>
      </c>
      <c r="I116" s="9">
        <v>0</v>
      </c>
      <c r="J116" s="20">
        <v>0</v>
      </c>
      <c r="K116" s="9">
        <v>0</v>
      </c>
      <c r="L116" s="20">
        <v>0</v>
      </c>
      <c r="M116" s="9">
        <v>0</v>
      </c>
      <c r="N116" s="20">
        <v>0</v>
      </c>
      <c r="O116" s="9">
        <v>0</v>
      </c>
      <c r="P116" s="20">
        <v>1</v>
      </c>
      <c r="Q116" s="9">
        <v>0</v>
      </c>
    </row>
    <row r="117" spans="4:17" x14ac:dyDescent="0.25">
      <c r="D117" s="8" t="s">
        <v>591</v>
      </c>
      <c r="E117" s="20">
        <v>2</v>
      </c>
      <c r="F117" s="20">
        <v>1</v>
      </c>
      <c r="G117" s="9">
        <v>0.5</v>
      </c>
      <c r="H117" s="20">
        <v>1</v>
      </c>
      <c r="I117" s="9">
        <v>1</v>
      </c>
      <c r="J117" s="20">
        <v>0</v>
      </c>
      <c r="K117" s="9">
        <v>0</v>
      </c>
      <c r="L117" s="20">
        <v>1</v>
      </c>
      <c r="M117" s="9">
        <v>1</v>
      </c>
      <c r="N117" s="20">
        <v>0</v>
      </c>
      <c r="O117" s="9">
        <v>0</v>
      </c>
      <c r="P117" s="20">
        <v>0</v>
      </c>
      <c r="Q117" s="9">
        <v>0</v>
      </c>
    </row>
    <row r="118" spans="4:17" x14ac:dyDescent="0.25">
      <c r="D118" s="8" t="s">
        <v>598</v>
      </c>
      <c r="E118" s="20">
        <v>2</v>
      </c>
      <c r="F118" s="20">
        <v>2</v>
      </c>
      <c r="G118" s="9">
        <v>1</v>
      </c>
      <c r="H118" s="20">
        <v>2</v>
      </c>
      <c r="I118" s="9">
        <v>1</v>
      </c>
      <c r="J118" s="20">
        <v>0</v>
      </c>
      <c r="K118" s="9">
        <v>0</v>
      </c>
      <c r="L118" s="20">
        <v>0</v>
      </c>
      <c r="M118" s="9">
        <v>0</v>
      </c>
      <c r="N118" s="20">
        <v>0</v>
      </c>
      <c r="O118" s="9">
        <v>0</v>
      </c>
      <c r="P118" s="20">
        <v>0</v>
      </c>
      <c r="Q118" s="9">
        <v>0</v>
      </c>
    </row>
    <row r="119" spans="4:17" x14ac:dyDescent="0.25">
      <c r="D119" s="8" t="s">
        <v>607</v>
      </c>
      <c r="E119" s="20">
        <v>1</v>
      </c>
      <c r="F119" s="20">
        <v>1</v>
      </c>
      <c r="G119" s="9">
        <v>1</v>
      </c>
      <c r="H119" s="20">
        <v>1</v>
      </c>
      <c r="I119" s="9">
        <v>1</v>
      </c>
      <c r="J119" s="20">
        <v>0</v>
      </c>
      <c r="K119" s="9">
        <v>0</v>
      </c>
      <c r="L119" s="20">
        <v>0</v>
      </c>
      <c r="M119" s="9">
        <v>0</v>
      </c>
      <c r="N119" s="20">
        <v>0</v>
      </c>
      <c r="O119" s="9">
        <v>0</v>
      </c>
      <c r="P119" s="20">
        <v>0</v>
      </c>
      <c r="Q119" s="9">
        <v>0</v>
      </c>
    </row>
    <row r="120" spans="4:17" x14ac:dyDescent="0.25">
      <c r="D120" s="8" t="s">
        <v>608</v>
      </c>
      <c r="E120" s="20">
        <v>2</v>
      </c>
      <c r="F120" s="20">
        <v>2</v>
      </c>
      <c r="G120" s="9">
        <v>1</v>
      </c>
      <c r="H120" s="20">
        <v>1</v>
      </c>
      <c r="I120" s="9">
        <v>0.5</v>
      </c>
      <c r="J120" s="20">
        <v>0</v>
      </c>
      <c r="K120" s="9">
        <v>0</v>
      </c>
      <c r="L120" s="20">
        <v>0</v>
      </c>
      <c r="M120" s="9">
        <v>0</v>
      </c>
      <c r="N120" s="20">
        <v>0</v>
      </c>
      <c r="O120" s="9">
        <v>0</v>
      </c>
      <c r="P120" s="20">
        <v>0</v>
      </c>
      <c r="Q120" s="9">
        <v>0</v>
      </c>
    </row>
    <row r="121" spans="4:17" x14ac:dyDescent="0.25">
      <c r="D121" s="8" t="s">
        <v>610</v>
      </c>
      <c r="E121" s="20">
        <v>5</v>
      </c>
      <c r="F121" s="20">
        <v>4</v>
      </c>
      <c r="G121" s="9">
        <v>0.8</v>
      </c>
      <c r="H121" s="20">
        <v>4</v>
      </c>
      <c r="I121" s="9">
        <v>1</v>
      </c>
      <c r="J121" s="20">
        <v>0</v>
      </c>
      <c r="K121" s="9">
        <v>0</v>
      </c>
      <c r="L121" s="20">
        <v>0</v>
      </c>
      <c r="M121" s="9">
        <v>0</v>
      </c>
      <c r="N121" s="20">
        <v>0</v>
      </c>
      <c r="O121" s="9">
        <v>0</v>
      </c>
      <c r="P121" s="20">
        <v>0</v>
      </c>
      <c r="Q121" s="9">
        <v>0</v>
      </c>
    </row>
    <row r="122" spans="4:17" x14ac:dyDescent="0.25">
      <c r="D122" s="8" t="s">
        <v>613</v>
      </c>
      <c r="E122" s="20">
        <v>34</v>
      </c>
      <c r="F122" s="20">
        <v>34</v>
      </c>
      <c r="G122" s="9">
        <v>1</v>
      </c>
      <c r="H122" s="20">
        <v>30</v>
      </c>
      <c r="I122" s="9">
        <v>0.88235294117647056</v>
      </c>
      <c r="J122" s="20">
        <v>0</v>
      </c>
      <c r="K122" s="9">
        <v>0</v>
      </c>
      <c r="L122" s="20">
        <v>0</v>
      </c>
      <c r="M122" s="9">
        <v>0</v>
      </c>
      <c r="N122" s="20">
        <v>0</v>
      </c>
      <c r="O122" s="9">
        <v>0</v>
      </c>
      <c r="P122" s="20">
        <v>0</v>
      </c>
      <c r="Q122" s="9">
        <v>0</v>
      </c>
    </row>
    <row r="123" spans="4:17" x14ac:dyDescent="0.25">
      <c r="D123" s="7" t="s">
        <v>602</v>
      </c>
      <c r="E123" s="20">
        <v>253</v>
      </c>
      <c r="F123" s="20">
        <v>240</v>
      </c>
      <c r="G123" s="9">
        <v>0.9486166007905138</v>
      </c>
      <c r="H123" s="20">
        <v>226</v>
      </c>
      <c r="I123" s="9">
        <v>0.94166666666666665</v>
      </c>
      <c r="J123" s="20">
        <v>0</v>
      </c>
      <c r="K123" s="9">
        <v>0</v>
      </c>
      <c r="L123" s="20">
        <v>5</v>
      </c>
      <c r="M123" s="9">
        <v>2.0833333333333332E-2</v>
      </c>
      <c r="N123" s="20">
        <v>1</v>
      </c>
      <c r="O123" s="9">
        <v>4.1666666666666666E-3</v>
      </c>
      <c r="P123" s="20">
        <v>1</v>
      </c>
      <c r="Q123" s="9">
        <v>4.1666666666666666E-3</v>
      </c>
    </row>
    <row r="124" spans="4:17" x14ac:dyDescent="0.25">
      <c r="D124" s="8" t="s">
        <v>603</v>
      </c>
      <c r="E124" s="20">
        <v>132</v>
      </c>
      <c r="F124" s="20">
        <v>124</v>
      </c>
      <c r="G124" s="9">
        <v>0.93939393939393945</v>
      </c>
      <c r="H124" s="20">
        <v>118</v>
      </c>
      <c r="I124" s="9">
        <v>0.95161290322580649</v>
      </c>
      <c r="J124" s="20">
        <v>0</v>
      </c>
      <c r="K124" s="9">
        <v>0</v>
      </c>
      <c r="L124" s="20">
        <v>4</v>
      </c>
      <c r="M124" s="9">
        <v>3.2258064516129031E-2</v>
      </c>
      <c r="N124" s="20">
        <v>1</v>
      </c>
      <c r="O124" s="9">
        <v>8.0645161290322578E-3</v>
      </c>
      <c r="P124" s="20">
        <v>0</v>
      </c>
      <c r="Q124" s="9">
        <v>0</v>
      </c>
    </row>
    <row r="125" spans="4:17" x14ac:dyDescent="0.25">
      <c r="D125" s="8" t="s">
        <v>614</v>
      </c>
      <c r="E125" s="20">
        <v>22</v>
      </c>
      <c r="F125" s="20">
        <v>18</v>
      </c>
      <c r="G125" s="9">
        <v>0.81818181818181823</v>
      </c>
      <c r="H125" s="20">
        <v>15</v>
      </c>
      <c r="I125" s="9">
        <v>0.83333333333333337</v>
      </c>
      <c r="J125" s="20">
        <v>0</v>
      </c>
      <c r="K125" s="9">
        <v>0</v>
      </c>
      <c r="L125" s="20">
        <v>1</v>
      </c>
      <c r="M125" s="9">
        <v>5.5555555555555552E-2</v>
      </c>
      <c r="N125" s="20">
        <v>0</v>
      </c>
      <c r="O125" s="9">
        <v>0</v>
      </c>
      <c r="P125" s="20">
        <v>1</v>
      </c>
      <c r="Q125" s="9">
        <v>5.5555555555555552E-2</v>
      </c>
    </row>
    <row r="126" spans="4:17" x14ac:dyDescent="0.25">
      <c r="D126" s="8" t="s">
        <v>620</v>
      </c>
      <c r="E126" s="20">
        <v>99</v>
      </c>
      <c r="F126" s="20">
        <v>98</v>
      </c>
      <c r="G126" s="9">
        <v>0.98989898989898994</v>
      </c>
      <c r="H126" s="20">
        <v>93</v>
      </c>
      <c r="I126" s="9">
        <v>0.94897959183673475</v>
      </c>
      <c r="J126" s="20">
        <v>0</v>
      </c>
      <c r="K126" s="9">
        <v>0</v>
      </c>
      <c r="L126" s="20">
        <v>0</v>
      </c>
      <c r="M126" s="9">
        <v>0</v>
      </c>
      <c r="N126" s="20">
        <v>0</v>
      </c>
      <c r="O126" s="9">
        <v>0</v>
      </c>
      <c r="P126" s="20">
        <v>0</v>
      </c>
      <c r="Q126" s="9">
        <v>0</v>
      </c>
    </row>
    <row r="127" spans="4:17" x14ac:dyDescent="0.25">
      <c r="D127" s="7" t="s">
        <v>453</v>
      </c>
      <c r="E127" s="20">
        <v>249</v>
      </c>
      <c r="F127" s="20">
        <v>233</v>
      </c>
      <c r="G127" s="9">
        <v>0.93574297188755018</v>
      </c>
      <c r="H127" s="20">
        <v>219</v>
      </c>
      <c r="I127" s="9">
        <v>0.93991416309012876</v>
      </c>
      <c r="J127" s="20">
        <v>0</v>
      </c>
      <c r="K127" s="9">
        <v>0</v>
      </c>
      <c r="L127" s="20">
        <v>3</v>
      </c>
      <c r="M127" s="9">
        <v>1.2875536480686695E-2</v>
      </c>
      <c r="N127" s="20">
        <v>7</v>
      </c>
      <c r="O127" s="9">
        <v>3.0042918454935622E-2</v>
      </c>
      <c r="P127" s="20">
        <v>2</v>
      </c>
      <c r="Q127" s="9">
        <v>8.5836909871244635E-3</v>
      </c>
    </row>
    <row r="128" spans="4:17" x14ac:dyDescent="0.25">
      <c r="D128" s="8" t="s">
        <v>584</v>
      </c>
      <c r="E128" s="20">
        <v>0</v>
      </c>
      <c r="F128" s="20">
        <v>0</v>
      </c>
      <c r="G128" s="9">
        <v>0</v>
      </c>
      <c r="H128" s="20">
        <v>0</v>
      </c>
      <c r="I128" s="9">
        <v>0</v>
      </c>
      <c r="J128" s="20">
        <v>0</v>
      </c>
      <c r="K128" s="9">
        <v>0</v>
      </c>
      <c r="L128" s="20">
        <v>0</v>
      </c>
      <c r="M128" s="9">
        <v>0</v>
      </c>
      <c r="N128" s="20">
        <v>0</v>
      </c>
      <c r="O128" s="9">
        <v>0</v>
      </c>
      <c r="P128" s="20">
        <v>0</v>
      </c>
      <c r="Q128" s="9">
        <v>0</v>
      </c>
    </row>
    <row r="129" spans="4:17" x14ac:dyDescent="0.25">
      <c r="D129" s="8" t="s">
        <v>590</v>
      </c>
      <c r="E129" s="20">
        <v>6</v>
      </c>
      <c r="F129" s="20">
        <v>5</v>
      </c>
      <c r="G129" s="9">
        <v>0.83333333333333337</v>
      </c>
      <c r="H129" s="20">
        <v>4</v>
      </c>
      <c r="I129" s="9">
        <v>0.8</v>
      </c>
      <c r="J129" s="20">
        <v>0</v>
      </c>
      <c r="K129" s="9">
        <v>0</v>
      </c>
      <c r="L129" s="20">
        <v>0</v>
      </c>
      <c r="M129" s="9">
        <v>0</v>
      </c>
      <c r="N129" s="20">
        <v>0</v>
      </c>
      <c r="O129" s="9">
        <v>0</v>
      </c>
      <c r="P129" s="20">
        <v>1</v>
      </c>
      <c r="Q129" s="9">
        <v>0.2</v>
      </c>
    </row>
    <row r="130" spans="4:17" x14ac:dyDescent="0.25">
      <c r="D130" s="8" t="s">
        <v>592</v>
      </c>
      <c r="E130" s="20">
        <v>0</v>
      </c>
      <c r="F130" s="20">
        <v>0</v>
      </c>
      <c r="G130" s="9">
        <v>0</v>
      </c>
      <c r="H130" s="20">
        <v>0</v>
      </c>
      <c r="I130" s="9">
        <v>0</v>
      </c>
      <c r="J130" s="20">
        <v>0</v>
      </c>
      <c r="K130" s="9">
        <v>0</v>
      </c>
      <c r="L130" s="20">
        <v>0</v>
      </c>
      <c r="M130" s="9">
        <v>0</v>
      </c>
      <c r="N130" s="20">
        <v>0</v>
      </c>
      <c r="O130" s="9">
        <v>0</v>
      </c>
      <c r="P130" s="20">
        <v>0</v>
      </c>
      <c r="Q130" s="9">
        <v>0</v>
      </c>
    </row>
    <row r="131" spans="4:17" x14ac:dyDescent="0.25">
      <c r="D131" s="8" t="s">
        <v>454</v>
      </c>
      <c r="E131" s="20">
        <v>11</v>
      </c>
      <c r="F131" s="20">
        <v>11</v>
      </c>
      <c r="G131" s="9">
        <v>1</v>
      </c>
      <c r="H131" s="20">
        <v>10</v>
      </c>
      <c r="I131" s="9">
        <v>0.90909090909090906</v>
      </c>
      <c r="J131" s="20">
        <v>0</v>
      </c>
      <c r="K131" s="9">
        <v>0</v>
      </c>
      <c r="L131" s="20">
        <v>0</v>
      </c>
      <c r="M131" s="9">
        <v>0</v>
      </c>
      <c r="N131" s="20">
        <v>0</v>
      </c>
      <c r="O131" s="9">
        <v>0</v>
      </c>
      <c r="P131" s="20">
        <v>0</v>
      </c>
      <c r="Q131" s="9">
        <v>0</v>
      </c>
    </row>
    <row r="132" spans="4:17" x14ac:dyDescent="0.25">
      <c r="D132" s="8" t="s">
        <v>594</v>
      </c>
      <c r="E132" s="20">
        <v>0</v>
      </c>
      <c r="F132" s="20">
        <v>0</v>
      </c>
      <c r="G132" s="9">
        <v>0</v>
      </c>
      <c r="H132" s="20">
        <v>0</v>
      </c>
      <c r="I132" s="9">
        <v>0</v>
      </c>
      <c r="J132" s="20">
        <v>0</v>
      </c>
      <c r="K132" s="9">
        <v>0</v>
      </c>
      <c r="L132" s="20">
        <v>0</v>
      </c>
      <c r="M132" s="9">
        <v>0</v>
      </c>
      <c r="N132" s="20">
        <v>0</v>
      </c>
      <c r="O132" s="9">
        <v>0</v>
      </c>
      <c r="P132" s="20">
        <v>0</v>
      </c>
      <c r="Q132" s="9">
        <v>0</v>
      </c>
    </row>
    <row r="133" spans="4:17" x14ac:dyDescent="0.25">
      <c r="D133" s="8" t="s">
        <v>597</v>
      </c>
      <c r="E133" s="20">
        <v>18</v>
      </c>
      <c r="F133" s="20">
        <v>17</v>
      </c>
      <c r="G133" s="9">
        <v>0.94444444444444442</v>
      </c>
      <c r="H133" s="20">
        <v>16</v>
      </c>
      <c r="I133" s="9">
        <v>0.94117647058823528</v>
      </c>
      <c r="J133" s="20">
        <v>0</v>
      </c>
      <c r="K133" s="9">
        <v>0</v>
      </c>
      <c r="L133" s="20">
        <v>0</v>
      </c>
      <c r="M133" s="9">
        <v>0</v>
      </c>
      <c r="N133" s="20">
        <v>0</v>
      </c>
      <c r="O133" s="9">
        <v>0</v>
      </c>
      <c r="P133" s="20">
        <v>1</v>
      </c>
      <c r="Q133" s="9">
        <v>5.8823529411764705E-2</v>
      </c>
    </row>
    <row r="134" spans="4:17" x14ac:dyDescent="0.25">
      <c r="D134" s="8" t="s">
        <v>599</v>
      </c>
      <c r="E134" s="20">
        <v>0</v>
      </c>
      <c r="F134" s="20">
        <v>0</v>
      </c>
      <c r="G134" s="9">
        <v>0</v>
      </c>
      <c r="H134" s="20">
        <v>0</v>
      </c>
      <c r="I134" s="9">
        <v>0</v>
      </c>
      <c r="J134" s="20">
        <v>0</v>
      </c>
      <c r="K134" s="9">
        <v>0</v>
      </c>
      <c r="L134" s="20">
        <v>0</v>
      </c>
      <c r="M134" s="9">
        <v>0</v>
      </c>
      <c r="N134" s="20">
        <v>0</v>
      </c>
      <c r="O134" s="9">
        <v>0</v>
      </c>
      <c r="P134" s="20">
        <v>0</v>
      </c>
      <c r="Q134" s="9">
        <v>0</v>
      </c>
    </row>
    <row r="135" spans="4:17" x14ac:dyDescent="0.25">
      <c r="D135" s="8" t="s">
        <v>457</v>
      </c>
      <c r="E135" s="20">
        <v>1</v>
      </c>
      <c r="F135" s="20">
        <v>1</v>
      </c>
      <c r="G135" s="9">
        <v>1</v>
      </c>
      <c r="H135" s="20">
        <v>0</v>
      </c>
      <c r="I135" s="9">
        <v>0</v>
      </c>
      <c r="J135" s="20">
        <v>0</v>
      </c>
      <c r="K135" s="9">
        <v>0</v>
      </c>
      <c r="L135" s="20">
        <v>0</v>
      </c>
      <c r="M135" s="9">
        <v>0</v>
      </c>
      <c r="N135" s="20">
        <v>0</v>
      </c>
      <c r="O135" s="9">
        <v>0</v>
      </c>
      <c r="P135" s="20">
        <v>0</v>
      </c>
      <c r="Q135" s="9">
        <v>0</v>
      </c>
    </row>
    <row r="136" spans="4:17" x14ac:dyDescent="0.25">
      <c r="D136" s="8" t="s">
        <v>600</v>
      </c>
      <c r="E136" s="20">
        <v>113</v>
      </c>
      <c r="F136" s="20">
        <v>99</v>
      </c>
      <c r="G136" s="9">
        <v>0.87610619469026552</v>
      </c>
      <c r="H136" s="20">
        <v>94</v>
      </c>
      <c r="I136" s="9">
        <v>0.9494949494949495</v>
      </c>
      <c r="J136" s="20">
        <v>0</v>
      </c>
      <c r="K136" s="9">
        <v>0</v>
      </c>
      <c r="L136" s="20">
        <v>3</v>
      </c>
      <c r="M136" s="9">
        <v>3.0303030303030304E-2</v>
      </c>
      <c r="N136" s="20">
        <v>7</v>
      </c>
      <c r="O136" s="9">
        <v>7.0707070707070704E-2</v>
      </c>
      <c r="P136" s="20">
        <v>0</v>
      </c>
      <c r="Q136" s="9">
        <v>0</v>
      </c>
    </row>
    <row r="137" spans="4:17" x14ac:dyDescent="0.25">
      <c r="D137" s="8" t="s">
        <v>604</v>
      </c>
      <c r="E137" s="20">
        <v>21</v>
      </c>
      <c r="F137" s="20">
        <v>21</v>
      </c>
      <c r="G137" s="9">
        <v>1</v>
      </c>
      <c r="H137" s="20">
        <v>18</v>
      </c>
      <c r="I137" s="9">
        <v>0.8571428571428571</v>
      </c>
      <c r="J137" s="20">
        <v>0</v>
      </c>
      <c r="K137" s="9">
        <v>0</v>
      </c>
      <c r="L137" s="20">
        <v>0</v>
      </c>
      <c r="M137" s="9">
        <v>0</v>
      </c>
      <c r="N137" s="20">
        <v>0</v>
      </c>
      <c r="O137" s="9">
        <v>0</v>
      </c>
      <c r="P137" s="20">
        <v>0</v>
      </c>
      <c r="Q137" s="9">
        <v>0</v>
      </c>
    </row>
    <row r="138" spans="4:17" x14ac:dyDescent="0.25">
      <c r="D138" s="8" t="s">
        <v>605</v>
      </c>
      <c r="E138" s="20">
        <v>5</v>
      </c>
      <c r="F138" s="20">
        <v>5</v>
      </c>
      <c r="G138" s="9">
        <v>1</v>
      </c>
      <c r="H138" s="20">
        <v>5</v>
      </c>
      <c r="I138" s="9">
        <v>1</v>
      </c>
      <c r="J138" s="20">
        <v>0</v>
      </c>
      <c r="K138" s="9">
        <v>0</v>
      </c>
      <c r="L138" s="20">
        <v>0</v>
      </c>
      <c r="M138" s="9">
        <v>0</v>
      </c>
      <c r="N138" s="20">
        <v>0</v>
      </c>
      <c r="O138" s="9">
        <v>0</v>
      </c>
      <c r="P138" s="20">
        <v>0</v>
      </c>
      <c r="Q138" s="9">
        <v>0</v>
      </c>
    </row>
    <row r="139" spans="4:17" x14ac:dyDescent="0.25">
      <c r="D139" s="8" t="s">
        <v>458</v>
      </c>
      <c r="E139" s="20">
        <v>39</v>
      </c>
      <c r="F139" s="20">
        <v>39</v>
      </c>
      <c r="G139" s="9">
        <v>1</v>
      </c>
      <c r="H139" s="20">
        <v>38</v>
      </c>
      <c r="I139" s="9">
        <v>0.97435897435897434</v>
      </c>
      <c r="J139" s="20">
        <v>0</v>
      </c>
      <c r="K139" s="9">
        <v>0</v>
      </c>
      <c r="L139" s="20">
        <v>0</v>
      </c>
      <c r="M139" s="9">
        <v>0</v>
      </c>
      <c r="N139" s="20">
        <v>0</v>
      </c>
      <c r="O139" s="9">
        <v>0</v>
      </c>
      <c r="P139" s="20">
        <v>0</v>
      </c>
      <c r="Q139" s="9">
        <v>0</v>
      </c>
    </row>
    <row r="140" spans="4:17" x14ac:dyDescent="0.25">
      <c r="D140" s="8" t="s">
        <v>612</v>
      </c>
      <c r="E140" s="20">
        <v>34</v>
      </c>
      <c r="F140" s="20">
        <v>34</v>
      </c>
      <c r="G140" s="9">
        <v>1</v>
      </c>
      <c r="H140" s="20">
        <v>33</v>
      </c>
      <c r="I140" s="9">
        <v>0.97058823529411764</v>
      </c>
      <c r="J140" s="20">
        <v>0</v>
      </c>
      <c r="K140" s="9">
        <v>0</v>
      </c>
      <c r="L140" s="20">
        <v>0</v>
      </c>
      <c r="M140" s="9">
        <v>0</v>
      </c>
      <c r="N140" s="20">
        <v>0</v>
      </c>
      <c r="O140" s="9">
        <v>0</v>
      </c>
      <c r="P140" s="20">
        <v>0</v>
      </c>
      <c r="Q140" s="9">
        <v>0</v>
      </c>
    </row>
    <row r="141" spans="4:17" x14ac:dyDescent="0.25">
      <c r="D141" s="8" t="s">
        <v>615</v>
      </c>
      <c r="E141" s="20">
        <v>1</v>
      </c>
      <c r="F141" s="20">
        <v>1</v>
      </c>
      <c r="G141" s="9">
        <v>1</v>
      </c>
      <c r="H141" s="20">
        <v>1</v>
      </c>
      <c r="I141" s="9">
        <v>1</v>
      </c>
      <c r="J141" s="20">
        <v>0</v>
      </c>
      <c r="K141" s="9">
        <v>0</v>
      </c>
      <c r="L141" s="20">
        <v>0</v>
      </c>
      <c r="M141" s="9">
        <v>0</v>
      </c>
      <c r="N141" s="20">
        <v>0</v>
      </c>
      <c r="O141" s="9">
        <v>0</v>
      </c>
      <c r="P141" s="20">
        <v>0</v>
      </c>
      <c r="Q141" s="9">
        <v>0</v>
      </c>
    </row>
    <row r="142" spans="4:17" x14ac:dyDescent="0.25">
      <c r="D142" s="7" t="s">
        <v>455</v>
      </c>
      <c r="E142" s="20">
        <v>387</v>
      </c>
      <c r="F142" s="20">
        <v>377</v>
      </c>
      <c r="G142" s="9">
        <v>0.97416020671834624</v>
      </c>
      <c r="H142" s="20">
        <v>360</v>
      </c>
      <c r="I142" s="9">
        <v>0.95490716180371349</v>
      </c>
      <c r="J142" s="20">
        <v>0</v>
      </c>
      <c r="K142" s="9">
        <v>0</v>
      </c>
      <c r="L142" s="20">
        <v>2</v>
      </c>
      <c r="M142" s="9">
        <v>5.3050397877984082E-3</v>
      </c>
      <c r="N142" s="20">
        <v>2</v>
      </c>
      <c r="O142" s="9">
        <v>5.3050397877984082E-3</v>
      </c>
      <c r="P142" s="20">
        <v>1</v>
      </c>
      <c r="Q142" s="9">
        <v>2.6525198938992041E-3</v>
      </c>
    </row>
    <row r="143" spans="4:17" x14ac:dyDescent="0.25">
      <c r="D143" s="8" t="s">
        <v>585</v>
      </c>
      <c r="E143" s="20">
        <v>102</v>
      </c>
      <c r="F143" s="20">
        <v>100</v>
      </c>
      <c r="G143" s="9">
        <v>0.98039215686274506</v>
      </c>
      <c r="H143" s="20">
        <v>96</v>
      </c>
      <c r="I143" s="9">
        <v>0.96</v>
      </c>
      <c r="J143" s="20">
        <v>0</v>
      </c>
      <c r="K143" s="9">
        <v>0</v>
      </c>
      <c r="L143" s="20">
        <v>0</v>
      </c>
      <c r="M143" s="9">
        <v>0</v>
      </c>
      <c r="N143" s="20">
        <v>0</v>
      </c>
      <c r="O143" s="9">
        <v>0</v>
      </c>
      <c r="P143" s="20">
        <v>0</v>
      </c>
      <c r="Q143" s="9">
        <v>0</v>
      </c>
    </row>
    <row r="144" spans="4:17" x14ac:dyDescent="0.25">
      <c r="D144" s="8" t="s">
        <v>586</v>
      </c>
      <c r="E144" s="20">
        <v>10</v>
      </c>
      <c r="F144" s="20">
        <v>10</v>
      </c>
      <c r="G144" s="9">
        <v>1</v>
      </c>
      <c r="H144" s="20">
        <v>10</v>
      </c>
      <c r="I144" s="9">
        <v>1</v>
      </c>
      <c r="J144" s="20">
        <v>0</v>
      </c>
      <c r="K144" s="9">
        <v>0</v>
      </c>
      <c r="L144" s="20">
        <v>0</v>
      </c>
      <c r="M144" s="9">
        <v>0</v>
      </c>
      <c r="N144" s="20">
        <v>0</v>
      </c>
      <c r="O144" s="9">
        <v>0</v>
      </c>
      <c r="P144" s="20">
        <v>0</v>
      </c>
      <c r="Q144" s="9">
        <v>0</v>
      </c>
    </row>
    <row r="145" spans="4:17" x14ac:dyDescent="0.25">
      <c r="D145" s="8" t="s">
        <v>593</v>
      </c>
      <c r="E145" s="20">
        <v>130</v>
      </c>
      <c r="F145" s="20">
        <v>129</v>
      </c>
      <c r="G145" s="9">
        <v>0.99230769230769234</v>
      </c>
      <c r="H145" s="20">
        <v>123</v>
      </c>
      <c r="I145" s="9">
        <v>0.95348837209302328</v>
      </c>
      <c r="J145" s="20">
        <v>0</v>
      </c>
      <c r="K145" s="9">
        <v>0</v>
      </c>
      <c r="L145" s="20">
        <v>1</v>
      </c>
      <c r="M145" s="9">
        <v>7.7519379844961239E-3</v>
      </c>
      <c r="N145" s="20">
        <v>0</v>
      </c>
      <c r="O145" s="9">
        <v>0</v>
      </c>
      <c r="P145" s="20">
        <v>0</v>
      </c>
      <c r="Q145" s="9">
        <v>0</v>
      </c>
    </row>
    <row r="146" spans="4:17" x14ac:dyDescent="0.25">
      <c r="D146" s="8" t="s">
        <v>595</v>
      </c>
      <c r="E146" s="20">
        <v>2</v>
      </c>
      <c r="F146" s="20">
        <v>2</v>
      </c>
      <c r="G146" s="9">
        <v>1</v>
      </c>
      <c r="H146" s="20">
        <v>2</v>
      </c>
      <c r="I146" s="9">
        <v>1</v>
      </c>
      <c r="J146" s="20">
        <v>0</v>
      </c>
      <c r="K146" s="9">
        <v>0</v>
      </c>
      <c r="L146" s="20">
        <v>0</v>
      </c>
      <c r="M146" s="9">
        <v>0</v>
      </c>
      <c r="N146" s="20">
        <v>0</v>
      </c>
      <c r="O146" s="9">
        <v>0</v>
      </c>
      <c r="P146" s="20">
        <v>0</v>
      </c>
      <c r="Q146" s="9">
        <v>0</v>
      </c>
    </row>
    <row r="147" spans="4:17" x14ac:dyDescent="0.25">
      <c r="D147" s="8" t="s">
        <v>596</v>
      </c>
      <c r="E147" s="20">
        <v>29</v>
      </c>
      <c r="F147" s="20">
        <v>28</v>
      </c>
      <c r="G147" s="9">
        <v>0.96551724137931039</v>
      </c>
      <c r="H147" s="20">
        <v>24</v>
      </c>
      <c r="I147" s="9">
        <v>0.8571428571428571</v>
      </c>
      <c r="J147" s="20">
        <v>0</v>
      </c>
      <c r="K147" s="9">
        <v>0</v>
      </c>
      <c r="L147" s="20">
        <v>1</v>
      </c>
      <c r="M147" s="9">
        <v>3.5714285714285712E-2</v>
      </c>
      <c r="N147" s="20">
        <v>0</v>
      </c>
      <c r="O147" s="9">
        <v>0</v>
      </c>
      <c r="P147" s="20">
        <v>0</v>
      </c>
      <c r="Q147" s="9">
        <v>0</v>
      </c>
    </row>
    <row r="148" spans="4:17" x14ac:dyDescent="0.25">
      <c r="D148" s="8" t="s">
        <v>456</v>
      </c>
      <c r="E148" s="20">
        <v>50</v>
      </c>
      <c r="F148" s="20">
        <v>50</v>
      </c>
      <c r="G148" s="9">
        <v>1</v>
      </c>
      <c r="H148" s="20">
        <v>49</v>
      </c>
      <c r="I148" s="9">
        <v>0.98</v>
      </c>
      <c r="J148" s="20">
        <v>0</v>
      </c>
      <c r="K148" s="9">
        <v>0</v>
      </c>
      <c r="L148" s="20">
        <v>0</v>
      </c>
      <c r="M148" s="9">
        <v>0</v>
      </c>
      <c r="N148" s="20">
        <v>0</v>
      </c>
      <c r="O148" s="9">
        <v>0</v>
      </c>
      <c r="P148" s="20">
        <v>0</v>
      </c>
      <c r="Q148" s="9">
        <v>0</v>
      </c>
    </row>
    <row r="149" spans="4:17" x14ac:dyDescent="0.25">
      <c r="D149" s="8" t="s">
        <v>601</v>
      </c>
      <c r="E149" s="20">
        <v>52</v>
      </c>
      <c r="F149" s="20">
        <v>46</v>
      </c>
      <c r="G149" s="9">
        <v>0.88461538461538458</v>
      </c>
      <c r="H149" s="20">
        <v>44</v>
      </c>
      <c r="I149" s="9">
        <v>0.95652173913043481</v>
      </c>
      <c r="J149" s="20">
        <v>0</v>
      </c>
      <c r="K149" s="9">
        <v>0</v>
      </c>
      <c r="L149" s="20">
        <v>0</v>
      </c>
      <c r="M149" s="9">
        <v>0</v>
      </c>
      <c r="N149" s="20">
        <v>2</v>
      </c>
      <c r="O149" s="9">
        <v>4.3478260869565216E-2</v>
      </c>
      <c r="P149" s="20">
        <v>1</v>
      </c>
      <c r="Q149" s="9">
        <v>2.1739130434782608E-2</v>
      </c>
    </row>
    <row r="150" spans="4:17" x14ac:dyDescent="0.25">
      <c r="D150" s="8" t="s">
        <v>606</v>
      </c>
      <c r="E150" s="20">
        <v>2</v>
      </c>
      <c r="F150" s="20">
        <v>2</v>
      </c>
      <c r="G150" s="9">
        <v>1</v>
      </c>
      <c r="H150" s="20">
        <v>2</v>
      </c>
      <c r="I150" s="9">
        <v>1</v>
      </c>
      <c r="J150" s="20">
        <v>0</v>
      </c>
      <c r="K150" s="9">
        <v>0</v>
      </c>
      <c r="L150" s="20">
        <v>0</v>
      </c>
      <c r="M150" s="9">
        <v>0</v>
      </c>
      <c r="N150" s="20">
        <v>0</v>
      </c>
      <c r="O150" s="9">
        <v>0</v>
      </c>
      <c r="P150" s="20">
        <v>0</v>
      </c>
      <c r="Q150" s="9">
        <v>0</v>
      </c>
    </row>
    <row r="151" spans="4:17" x14ac:dyDescent="0.25">
      <c r="D151" s="8" t="s">
        <v>609</v>
      </c>
      <c r="E151" s="20">
        <v>0</v>
      </c>
      <c r="F151" s="20">
        <v>0</v>
      </c>
      <c r="G151" s="9">
        <v>0</v>
      </c>
      <c r="H151" s="20">
        <v>0</v>
      </c>
      <c r="I151" s="9">
        <v>0</v>
      </c>
      <c r="J151" s="20">
        <v>0</v>
      </c>
      <c r="K151" s="9">
        <v>0</v>
      </c>
      <c r="L151" s="20">
        <v>0</v>
      </c>
      <c r="M151" s="9">
        <v>0</v>
      </c>
      <c r="N151" s="20">
        <v>0</v>
      </c>
      <c r="O151" s="9">
        <v>0</v>
      </c>
      <c r="P151" s="20">
        <v>0</v>
      </c>
      <c r="Q151" s="9">
        <v>0</v>
      </c>
    </row>
    <row r="152" spans="4:17" x14ac:dyDescent="0.25">
      <c r="D152" s="8" t="s">
        <v>611</v>
      </c>
      <c r="E152" s="20">
        <v>3</v>
      </c>
      <c r="F152" s="20">
        <v>3</v>
      </c>
      <c r="G152" s="9">
        <v>1</v>
      </c>
      <c r="H152" s="20">
        <v>3</v>
      </c>
      <c r="I152" s="9">
        <v>1</v>
      </c>
      <c r="J152" s="20">
        <v>0</v>
      </c>
      <c r="K152" s="9">
        <v>0</v>
      </c>
      <c r="L152" s="20">
        <v>0</v>
      </c>
      <c r="M152" s="9">
        <v>0</v>
      </c>
      <c r="N152" s="20">
        <v>0</v>
      </c>
      <c r="O152" s="9">
        <v>0</v>
      </c>
      <c r="P152" s="20">
        <v>0</v>
      </c>
      <c r="Q152" s="9">
        <v>0</v>
      </c>
    </row>
    <row r="153" spans="4:17" x14ac:dyDescent="0.25">
      <c r="D153" s="8" t="s">
        <v>616</v>
      </c>
      <c r="E153" s="20">
        <v>3</v>
      </c>
      <c r="F153" s="20">
        <v>3</v>
      </c>
      <c r="G153" s="9">
        <v>1</v>
      </c>
      <c r="H153" s="20">
        <v>3</v>
      </c>
      <c r="I153" s="9">
        <v>1</v>
      </c>
      <c r="J153" s="20">
        <v>0</v>
      </c>
      <c r="K153" s="9">
        <v>0</v>
      </c>
      <c r="L153" s="20">
        <v>0</v>
      </c>
      <c r="M153" s="9">
        <v>0</v>
      </c>
      <c r="N153" s="20">
        <v>0</v>
      </c>
      <c r="O153" s="9">
        <v>0</v>
      </c>
      <c r="P153" s="20">
        <v>0</v>
      </c>
      <c r="Q153" s="9">
        <v>0</v>
      </c>
    </row>
    <row r="154" spans="4:17" x14ac:dyDescent="0.25">
      <c r="D154" s="8" t="s">
        <v>617</v>
      </c>
      <c r="E154" s="20">
        <v>1</v>
      </c>
      <c r="F154" s="20">
        <v>1</v>
      </c>
      <c r="G154" s="9">
        <v>1</v>
      </c>
      <c r="H154" s="20">
        <v>1</v>
      </c>
      <c r="I154" s="9">
        <v>1</v>
      </c>
      <c r="J154" s="20">
        <v>0</v>
      </c>
      <c r="K154" s="9">
        <v>0</v>
      </c>
      <c r="L154" s="20">
        <v>0</v>
      </c>
      <c r="M154" s="9">
        <v>0</v>
      </c>
      <c r="N154" s="20">
        <v>0</v>
      </c>
      <c r="O154" s="9">
        <v>0</v>
      </c>
      <c r="P154" s="20">
        <v>0</v>
      </c>
      <c r="Q154" s="9">
        <v>0</v>
      </c>
    </row>
    <row r="155" spans="4:17" x14ac:dyDescent="0.25">
      <c r="D155" s="8" t="s">
        <v>618</v>
      </c>
      <c r="E155" s="20">
        <v>0</v>
      </c>
      <c r="F155" s="20">
        <v>0</v>
      </c>
      <c r="G155" s="9">
        <v>0</v>
      </c>
      <c r="H155" s="20">
        <v>0</v>
      </c>
      <c r="I155" s="9">
        <v>0</v>
      </c>
      <c r="J155" s="20">
        <v>0</v>
      </c>
      <c r="K155" s="9">
        <v>0</v>
      </c>
      <c r="L155" s="20">
        <v>0</v>
      </c>
      <c r="M155" s="9">
        <v>0</v>
      </c>
      <c r="N155" s="20">
        <v>0</v>
      </c>
      <c r="O155" s="9">
        <v>0</v>
      </c>
      <c r="P155" s="20">
        <v>0</v>
      </c>
      <c r="Q155" s="9">
        <v>0</v>
      </c>
    </row>
    <row r="156" spans="4:17" x14ac:dyDescent="0.25">
      <c r="D156" s="8" t="s">
        <v>619</v>
      </c>
      <c r="E156" s="20">
        <v>0</v>
      </c>
      <c r="F156" s="20">
        <v>0</v>
      </c>
      <c r="G156" s="9">
        <v>0</v>
      </c>
      <c r="H156" s="20">
        <v>0</v>
      </c>
      <c r="I156" s="9">
        <v>0</v>
      </c>
      <c r="J156" s="20">
        <v>0</v>
      </c>
      <c r="K156" s="9">
        <v>0</v>
      </c>
      <c r="L156" s="20">
        <v>0</v>
      </c>
      <c r="M156" s="9">
        <v>0</v>
      </c>
      <c r="N156" s="20">
        <v>0</v>
      </c>
      <c r="O156" s="9">
        <v>0</v>
      </c>
      <c r="P156" s="20">
        <v>0</v>
      </c>
      <c r="Q156" s="9">
        <v>0</v>
      </c>
    </row>
    <row r="157" spans="4:17" x14ac:dyDescent="0.25">
      <c r="D157" s="8" t="s">
        <v>621</v>
      </c>
      <c r="E157" s="20">
        <v>3</v>
      </c>
      <c r="F157" s="20">
        <v>3</v>
      </c>
      <c r="G157" s="9">
        <v>1</v>
      </c>
      <c r="H157" s="20">
        <v>3</v>
      </c>
      <c r="I157" s="9">
        <v>1</v>
      </c>
      <c r="J157" s="20">
        <v>0</v>
      </c>
      <c r="K157" s="9">
        <v>0</v>
      </c>
      <c r="L157" s="20">
        <v>0</v>
      </c>
      <c r="M157" s="9">
        <v>0</v>
      </c>
      <c r="N157" s="20">
        <v>0</v>
      </c>
      <c r="O157" s="9">
        <v>0</v>
      </c>
      <c r="P157" s="20">
        <v>0</v>
      </c>
      <c r="Q157" s="9">
        <v>0</v>
      </c>
    </row>
    <row r="158" spans="4:17" x14ac:dyDescent="0.25">
      <c r="D158" s="6" t="s">
        <v>405</v>
      </c>
      <c r="E158" s="20">
        <v>446</v>
      </c>
      <c r="F158" s="20">
        <v>397</v>
      </c>
      <c r="G158" s="9">
        <v>0.89013452914798208</v>
      </c>
      <c r="H158" s="20">
        <v>348</v>
      </c>
      <c r="I158" s="9">
        <v>0.87657430730478592</v>
      </c>
      <c r="J158" s="20">
        <v>0</v>
      </c>
      <c r="K158" s="9">
        <v>0</v>
      </c>
      <c r="L158" s="20">
        <v>22</v>
      </c>
      <c r="M158" s="9">
        <v>5.5415617128463476E-2</v>
      </c>
      <c r="N158" s="20">
        <v>3</v>
      </c>
      <c r="O158" s="9">
        <v>7.556675062972292E-3</v>
      </c>
      <c r="P158" s="20">
        <v>4</v>
      </c>
      <c r="Q158" s="9">
        <v>1.0075566750629723E-2</v>
      </c>
    </row>
    <row r="159" spans="4:17" x14ac:dyDescent="0.25">
      <c r="D159" s="7" t="s">
        <v>406</v>
      </c>
      <c r="E159" s="20">
        <v>133</v>
      </c>
      <c r="F159" s="20">
        <v>113</v>
      </c>
      <c r="G159" s="9">
        <v>0.84962406015037595</v>
      </c>
      <c r="H159" s="20">
        <v>101</v>
      </c>
      <c r="I159" s="9">
        <v>0.89380530973451322</v>
      </c>
      <c r="J159" s="20">
        <v>0</v>
      </c>
      <c r="K159" s="9">
        <v>0</v>
      </c>
      <c r="L159" s="20">
        <v>6</v>
      </c>
      <c r="M159" s="9">
        <v>5.3097345132743362E-2</v>
      </c>
      <c r="N159" s="20">
        <v>2</v>
      </c>
      <c r="O159" s="9">
        <v>1.7699115044247787E-2</v>
      </c>
      <c r="P159" s="20">
        <v>2</v>
      </c>
      <c r="Q159" s="9">
        <v>1.7699115044247787E-2</v>
      </c>
    </row>
    <row r="160" spans="4:17" x14ac:dyDescent="0.25">
      <c r="D160" s="8" t="s">
        <v>407</v>
      </c>
      <c r="E160" s="20">
        <v>2</v>
      </c>
      <c r="F160" s="20">
        <v>2</v>
      </c>
      <c r="G160" s="9">
        <v>1</v>
      </c>
      <c r="H160" s="20">
        <v>1</v>
      </c>
      <c r="I160" s="9">
        <v>0.5</v>
      </c>
      <c r="J160" s="20">
        <v>0</v>
      </c>
      <c r="K160" s="9">
        <v>0</v>
      </c>
      <c r="L160" s="20">
        <v>0</v>
      </c>
      <c r="M160" s="9">
        <v>0</v>
      </c>
      <c r="N160" s="20">
        <v>0</v>
      </c>
      <c r="O160" s="9">
        <v>0</v>
      </c>
      <c r="P160" s="20">
        <v>0</v>
      </c>
      <c r="Q160" s="9">
        <v>0</v>
      </c>
    </row>
    <row r="161" spans="4:17" x14ac:dyDescent="0.25">
      <c r="D161" s="8" t="s">
        <v>408</v>
      </c>
      <c r="E161" s="20">
        <v>2</v>
      </c>
      <c r="F161" s="20">
        <v>1</v>
      </c>
      <c r="G161" s="9">
        <v>0.5</v>
      </c>
      <c r="H161" s="20">
        <v>1</v>
      </c>
      <c r="I161" s="9">
        <v>1</v>
      </c>
      <c r="J161" s="20">
        <v>0</v>
      </c>
      <c r="K161" s="9">
        <v>0</v>
      </c>
      <c r="L161" s="20">
        <v>0</v>
      </c>
      <c r="M161" s="9">
        <v>0</v>
      </c>
      <c r="N161" s="20">
        <v>1</v>
      </c>
      <c r="O161" s="9">
        <v>1</v>
      </c>
      <c r="P161" s="20">
        <v>0</v>
      </c>
      <c r="Q161" s="9">
        <v>0</v>
      </c>
    </row>
    <row r="162" spans="4:17" x14ac:dyDescent="0.25">
      <c r="D162" s="8" t="s">
        <v>409</v>
      </c>
      <c r="E162" s="20">
        <v>126</v>
      </c>
      <c r="F162" s="20">
        <v>107</v>
      </c>
      <c r="G162" s="9">
        <v>0.84920634920634919</v>
      </c>
      <c r="H162" s="20">
        <v>97</v>
      </c>
      <c r="I162" s="9">
        <v>0.90654205607476634</v>
      </c>
      <c r="J162" s="20">
        <v>0</v>
      </c>
      <c r="K162" s="9">
        <v>0</v>
      </c>
      <c r="L162" s="20">
        <v>6</v>
      </c>
      <c r="M162" s="9">
        <v>5.6074766355140186E-2</v>
      </c>
      <c r="N162" s="20">
        <v>1</v>
      </c>
      <c r="O162" s="9">
        <v>9.3457943925233638E-3</v>
      </c>
      <c r="P162" s="20">
        <v>2</v>
      </c>
      <c r="Q162" s="9">
        <v>1.8691588785046728E-2</v>
      </c>
    </row>
    <row r="163" spans="4:17" x14ac:dyDescent="0.25">
      <c r="D163" s="8" t="s">
        <v>410</v>
      </c>
      <c r="E163" s="20">
        <v>2</v>
      </c>
      <c r="F163" s="20">
        <v>2</v>
      </c>
      <c r="G163" s="9">
        <v>1</v>
      </c>
      <c r="H163" s="20">
        <v>1</v>
      </c>
      <c r="I163" s="9">
        <v>0.5</v>
      </c>
      <c r="J163" s="20">
        <v>0</v>
      </c>
      <c r="K163" s="9">
        <v>0</v>
      </c>
      <c r="L163" s="20">
        <v>0</v>
      </c>
      <c r="M163" s="9">
        <v>0</v>
      </c>
      <c r="N163" s="20">
        <v>0</v>
      </c>
      <c r="O163" s="9">
        <v>0</v>
      </c>
      <c r="P163" s="20">
        <v>0</v>
      </c>
      <c r="Q163" s="9">
        <v>0</v>
      </c>
    </row>
    <row r="164" spans="4:17" x14ac:dyDescent="0.25">
      <c r="D164" s="8" t="s">
        <v>411</v>
      </c>
      <c r="E164" s="20">
        <v>0</v>
      </c>
      <c r="F164" s="20">
        <v>0</v>
      </c>
      <c r="G164" s="9">
        <v>0</v>
      </c>
      <c r="H164" s="20">
        <v>0</v>
      </c>
      <c r="I164" s="9">
        <v>0</v>
      </c>
      <c r="J164" s="20">
        <v>0</v>
      </c>
      <c r="K164" s="9">
        <v>0</v>
      </c>
      <c r="L164" s="20">
        <v>0</v>
      </c>
      <c r="M164" s="9">
        <v>0</v>
      </c>
      <c r="N164" s="20">
        <v>0</v>
      </c>
      <c r="O164" s="9">
        <v>0</v>
      </c>
      <c r="P164" s="20">
        <v>0</v>
      </c>
      <c r="Q164" s="9">
        <v>0</v>
      </c>
    </row>
    <row r="165" spans="4:17" x14ac:dyDescent="0.25">
      <c r="D165" s="8" t="s">
        <v>412</v>
      </c>
      <c r="E165" s="20">
        <v>0</v>
      </c>
      <c r="F165" s="20">
        <v>0</v>
      </c>
      <c r="G165" s="9">
        <v>0</v>
      </c>
      <c r="H165" s="20">
        <v>0</v>
      </c>
      <c r="I165" s="9">
        <v>0</v>
      </c>
      <c r="J165" s="20">
        <v>0</v>
      </c>
      <c r="K165" s="9">
        <v>0</v>
      </c>
      <c r="L165" s="20">
        <v>0</v>
      </c>
      <c r="M165" s="9">
        <v>0</v>
      </c>
      <c r="N165" s="20">
        <v>0</v>
      </c>
      <c r="O165" s="9">
        <v>0</v>
      </c>
      <c r="P165" s="20">
        <v>0</v>
      </c>
      <c r="Q165" s="9">
        <v>0</v>
      </c>
    </row>
    <row r="166" spans="4:17" x14ac:dyDescent="0.25">
      <c r="D166" s="8" t="s">
        <v>648</v>
      </c>
      <c r="E166" s="20">
        <v>1</v>
      </c>
      <c r="F166" s="20">
        <v>1</v>
      </c>
      <c r="G166" s="9">
        <v>1</v>
      </c>
      <c r="H166" s="20">
        <v>1</v>
      </c>
      <c r="I166" s="9">
        <v>1</v>
      </c>
      <c r="J166" s="20">
        <v>0</v>
      </c>
      <c r="K166" s="9">
        <v>0</v>
      </c>
      <c r="L166" s="20">
        <v>0</v>
      </c>
      <c r="M166" s="9">
        <v>0</v>
      </c>
      <c r="N166" s="20">
        <v>0</v>
      </c>
      <c r="O166" s="9">
        <v>0</v>
      </c>
      <c r="P166" s="20">
        <v>0</v>
      </c>
      <c r="Q166" s="9">
        <v>0</v>
      </c>
    </row>
    <row r="167" spans="4:17" x14ac:dyDescent="0.25">
      <c r="D167" s="7" t="s">
        <v>463</v>
      </c>
      <c r="E167" s="20">
        <v>10</v>
      </c>
      <c r="F167" s="20">
        <v>8</v>
      </c>
      <c r="G167" s="9">
        <v>0.8</v>
      </c>
      <c r="H167" s="20">
        <v>6</v>
      </c>
      <c r="I167" s="9">
        <v>0.75</v>
      </c>
      <c r="J167" s="20">
        <v>0</v>
      </c>
      <c r="K167" s="9">
        <v>0</v>
      </c>
      <c r="L167" s="20">
        <v>1</v>
      </c>
      <c r="M167" s="9">
        <v>0.125</v>
      </c>
      <c r="N167" s="20">
        <v>0</v>
      </c>
      <c r="O167" s="9">
        <v>0</v>
      </c>
      <c r="P167" s="20">
        <v>0</v>
      </c>
      <c r="Q167" s="9">
        <v>0</v>
      </c>
    </row>
    <row r="168" spans="4:17" x14ac:dyDescent="0.25">
      <c r="D168" s="8" t="s">
        <v>642</v>
      </c>
      <c r="E168" s="20">
        <v>6</v>
      </c>
      <c r="F168" s="20">
        <v>5</v>
      </c>
      <c r="G168" s="9">
        <v>0.83333333333333337</v>
      </c>
      <c r="H168" s="20">
        <v>3</v>
      </c>
      <c r="I168" s="9">
        <v>0.6</v>
      </c>
      <c r="J168" s="20">
        <v>0</v>
      </c>
      <c r="K168" s="9">
        <v>0</v>
      </c>
      <c r="L168" s="20">
        <v>0</v>
      </c>
      <c r="M168" s="9">
        <v>0</v>
      </c>
      <c r="N168" s="20">
        <v>0</v>
      </c>
      <c r="O168" s="9">
        <v>0</v>
      </c>
      <c r="P168" s="20">
        <v>0</v>
      </c>
      <c r="Q168" s="9">
        <v>0</v>
      </c>
    </row>
    <row r="169" spans="4:17" x14ac:dyDescent="0.25">
      <c r="D169" s="8" t="s">
        <v>473</v>
      </c>
      <c r="E169" s="20">
        <v>2</v>
      </c>
      <c r="F169" s="20">
        <v>2</v>
      </c>
      <c r="G169" s="9">
        <v>1</v>
      </c>
      <c r="H169" s="20">
        <v>2</v>
      </c>
      <c r="I169" s="9">
        <v>1</v>
      </c>
      <c r="J169" s="20">
        <v>0</v>
      </c>
      <c r="K169" s="9">
        <v>0</v>
      </c>
      <c r="L169" s="20">
        <v>0</v>
      </c>
      <c r="M169" s="9">
        <v>0</v>
      </c>
      <c r="N169" s="20">
        <v>0</v>
      </c>
      <c r="O169" s="9">
        <v>0</v>
      </c>
      <c r="P169" s="20">
        <v>0</v>
      </c>
      <c r="Q169" s="9">
        <v>0</v>
      </c>
    </row>
    <row r="170" spans="4:17" x14ac:dyDescent="0.25">
      <c r="D170" s="8" t="s">
        <v>464</v>
      </c>
      <c r="E170" s="20">
        <v>2</v>
      </c>
      <c r="F170" s="20">
        <v>1</v>
      </c>
      <c r="G170" s="9">
        <v>0.5</v>
      </c>
      <c r="H170" s="20">
        <v>1</v>
      </c>
      <c r="I170" s="9">
        <v>1</v>
      </c>
      <c r="J170" s="20">
        <v>0</v>
      </c>
      <c r="K170" s="9">
        <v>0</v>
      </c>
      <c r="L170" s="20">
        <v>1</v>
      </c>
      <c r="M170" s="9">
        <v>1</v>
      </c>
      <c r="N170" s="20">
        <v>0</v>
      </c>
      <c r="O170" s="9">
        <v>0</v>
      </c>
      <c r="P170" s="20">
        <v>0</v>
      </c>
      <c r="Q170" s="9">
        <v>0</v>
      </c>
    </row>
    <row r="171" spans="4:17" x14ac:dyDescent="0.25">
      <c r="D171" s="7" t="s">
        <v>467</v>
      </c>
      <c r="E171" s="20">
        <v>59</v>
      </c>
      <c r="F171" s="20">
        <v>53</v>
      </c>
      <c r="G171" s="9">
        <v>0.89830508474576276</v>
      </c>
      <c r="H171" s="20">
        <v>43</v>
      </c>
      <c r="I171" s="9">
        <v>0.81132075471698117</v>
      </c>
      <c r="J171" s="20">
        <v>0</v>
      </c>
      <c r="K171" s="9">
        <v>0</v>
      </c>
      <c r="L171" s="20">
        <v>3</v>
      </c>
      <c r="M171" s="9">
        <v>5.6603773584905662E-2</v>
      </c>
      <c r="N171" s="20">
        <v>0</v>
      </c>
      <c r="O171" s="9">
        <v>0</v>
      </c>
      <c r="P171" s="20">
        <v>2</v>
      </c>
      <c r="Q171" s="9">
        <v>3.7735849056603772E-2</v>
      </c>
    </row>
    <row r="172" spans="4:17" x14ac:dyDescent="0.25">
      <c r="D172" s="8" t="s">
        <v>623</v>
      </c>
      <c r="E172" s="20">
        <v>9</v>
      </c>
      <c r="F172" s="20">
        <v>8</v>
      </c>
      <c r="G172" s="9">
        <v>0.88888888888888884</v>
      </c>
      <c r="H172" s="20">
        <v>5</v>
      </c>
      <c r="I172" s="9">
        <v>0.625</v>
      </c>
      <c r="J172" s="20">
        <v>0</v>
      </c>
      <c r="K172" s="9">
        <v>0</v>
      </c>
      <c r="L172" s="20">
        <v>0</v>
      </c>
      <c r="M172" s="9">
        <v>0</v>
      </c>
      <c r="N172" s="20">
        <v>0</v>
      </c>
      <c r="O172" s="9">
        <v>0</v>
      </c>
      <c r="P172" s="20">
        <v>0</v>
      </c>
      <c r="Q172" s="9">
        <v>0</v>
      </c>
    </row>
    <row r="173" spans="4:17" x14ac:dyDescent="0.25">
      <c r="D173" s="8" t="s">
        <v>625</v>
      </c>
      <c r="E173" s="20">
        <v>33</v>
      </c>
      <c r="F173" s="20">
        <v>32</v>
      </c>
      <c r="G173" s="9">
        <v>0.96969696969696972</v>
      </c>
      <c r="H173" s="20">
        <v>26</v>
      </c>
      <c r="I173" s="9">
        <v>0.8125</v>
      </c>
      <c r="J173" s="20">
        <v>0</v>
      </c>
      <c r="K173" s="9">
        <v>0</v>
      </c>
      <c r="L173" s="20">
        <v>1</v>
      </c>
      <c r="M173" s="9">
        <v>3.125E-2</v>
      </c>
      <c r="N173" s="20">
        <v>0</v>
      </c>
      <c r="O173" s="9">
        <v>0</v>
      </c>
      <c r="P173" s="20">
        <v>0</v>
      </c>
      <c r="Q173" s="9">
        <v>0</v>
      </c>
    </row>
    <row r="174" spans="4:17" x14ac:dyDescent="0.25">
      <c r="D174" s="8" t="s">
        <v>636</v>
      </c>
      <c r="E174" s="20">
        <v>10</v>
      </c>
      <c r="F174" s="20">
        <v>8</v>
      </c>
      <c r="G174" s="9">
        <v>0.8</v>
      </c>
      <c r="H174" s="20">
        <v>7</v>
      </c>
      <c r="I174" s="9">
        <v>0.875</v>
      </c>
      <c r="J174" s="20">
        <v>0</v>
      </c>
      <c r="K174" s="9">
        <v>0</v>
      </c>
      <c r="L174" s="20">
        <v>2</v>
      </c>
      <c r="M174" s="9">
        <v>0.25</v>
      </c>
      <c r="N174" s="20">
        <v>0</v>
      </c>
      <c r="O174" s="9">
        <v>0</v>
      </c>
      <c r="P174" s="20">
        <v>0</v>
      </c>
      <c r="Q174" s="9">
        <v>0</v>
      </c>
    </row>
    <row r="175" spans="4:17" x14ac:dyDescent="0.25">
      <c r="D175" s="8" t="s">
        <v>468</v>
      </c>
      <c r="E175" s="20">
        <v>7</v>
      </c>
      <c r="F175" s="20">
        <v>5</v>
      </c>
      <c r="G175" s="9">
        <v>0.7142857142857143</v>
      </c>
      <c r="H175" s="20">
        <v>5</v>
      </c>
      <c r="I175" s="9">
        <v>1</v>
      </c>
      <c r="J175" s="20">
        <v>0</v>
      </c>
      <c r="K175" s="9">
        <v>0</v>
      </c>
      <c r="L175" s="20">
        <v>0</v>
      </c>
      <c r="M175" s="9">
        <v>0</v>
      </c>
      <c r="N175" s="20">
        <v>0</v>
      </c>
      <c r="O175" s="9">
        <v>0</v>
      </c>
      <c r="P175" s="20">
        <v>2</v>
      </c>
      <c r="Q175" s="9">
        <v>0.4</v>
      </c>
    </row>
    <row r="176" spans="4:17" x14ac:dyDescent="0.25">
      <c r="D176" s="7" t="s">
        <v>470</v>
      </c>
      <c r="E176" s="20">
        <v>97</v>
      </c>
      <c r="F176" s="20">
        <v>88</v>
      </c>
      <c r="G176" s="9">
        <v>0.90721649484536082</v>
      </c>
      <c r="H176" s="20">
        <v>74</v>
      </c>
      <c r="I176" s="9">
        <v>0.84090909090909094</v>
      </c>
      <c r="J176" s="20">
        <v>0</v>
      </c>
      <c r="K176" s="9">
        <v>0</v>
      </c>
      <c r="L176" s="20">
        <v>3</v>
      </c>
      <c r="M176" s="9">
        <v>3.4090909090909088E-2</v>
      </c>
      <c r="N176" s="20">
        <v>1</v>
      </c>
      <c r="O176" s="9">
        <v>1.1363636363636364E-2</v>
      </c>
      <c r="P176" s="20">
        <v>0</v>
      </c>
      <c r="Q176" s="9">
        <v>0</v>
      </c>
    </row>
    <row r="177" spans="4:17" x14ac:dyDescent="0.25">
      <c r="D177" s="8" t="s">
        <v>624</v>
      </c>
      <c r="E177" s="20">
        <v>0</v>
      </c>
      <c r="F177" s="20">
        <v>0</v>
      </c>
      <c r="G177" s="9">
        <v>0</v>
      </c>
      <c r="H177" s="20">
        <v>0</v>
      </c>
      <c r="I177" s="9">
        <v>0</v>
      </c>
      <c r="J177" s="20">
        <v>0</v>
      </c>
      <c r="K177" s="9">
        <v>0</v>
      </c>
      <c r="L177" s="20">
        <v>0</v>
      </c>
      <c r="M177" s="9">
        <v>0</v>
      </c>
      <c r="N177" s="20">
        <v>0</v>
      </c>
      <c r="O177" s="9">
        <v>0</v>
      </c>
      <c r="P177" s="20">
        <v>0</v>
      </c>
      <c r="Q177" s="9">
        <v>0</v>
      </c>
    </row>
    <row r="178" spans="4:17" x14ac:dyDescent="0.25">
      <c r="D178" s="8" t="s">
        <v>629</v>
      </c>
      <c r="E178" s="20">
        <v>0</v>
      </c>
      <c r="F178" s="20">
        <v>0</v>
      </c>
      <c r="G178" s="9">
        <v>0</v>
      </c>
      <c r="H178" s="20">
        <v>0</v>
      </c>
      <c r="I178" s="9">
        <v>0</v>
      </c>
      <c r="J178" s="20">
        <v>0</v>
      </c>
      <c r="K178" s="9">
        <v>0</v>
      </c>
      <c r="L178" s="20">
        <v>0</v>
      </c>
      <c r="M178" s="9">
        <v>0</v>
      </c>
      <c r="N178" s="20">
        <v>0</v>
      </c>
      <c r="O178" s="9">
        <v>0</v>
      </c>
      <c r="P178" s="20">
        <v>0</v>
      </c>
      <c r="Q178" s="9">
        <v>0</v>
      </c>
    </row>
    <row r="179" spans="4:17" x14ac:dyDescent="0.25">
      <c r="D179" s="8" t="s">
        <v>641</v>
      </c>
      <c r="E179" s="20">
        <v>82</v>
      </c>
      <c r="F179" s="20">
        <v>75</v>
      </c>
      <c r="G179" s="9">
        <v>0.91463414634146345</v>
      </c>
      <c r="H179" s="20">
        <v>62</v>
      </c>
      <c r="I179" s="9">
        <v>0.82666666666666666</v>
      </c>
      <c r="J179" s="20">
        <v>0</v>
      </c>
      <c r="K179" s="9">
        <v>0</v>
      </c>
      <c r="L179" s="20">
        <v>2</v>
      </c>
      <c r="M179" s="9">
        <v>2.6666666666666668E-2</v>
      </c>
      <c r="N179" s="20">
        <v>1</v>
      </c>
      <c r="O179" s="9">
        <v>1.3333333333333334E-2</v>
      </c>
      <c r="P179" s="20">
        <v>0</v>
      </c>
      <c r="Q179" s="9">
        <v>0</v>
      </c>
    </row>
    <row r="180" spans="4:17" x14ac:dyDescent="0.25">
      <c r="D180" s="8" t="s">
        <v>643</v>
      </c>
      <c r="E180" s="20">
        <v>12</v>
      </c>
      <c r="F180" s="20">
        <v>11</v>
      </c>
      <c r="G180" s="9">
        <v>0.91666666666666663</v>
      </c>
      <c r="H180" s="20">
        <v>10</v>
      </c>
      <c r="I180" s="9">
        <v>0.90909090909090906</v>
      </c>
      <c r="J180" s="20">
        <v>0</v>
      </c>
      <c r="K180" s="9">
        <v>0</v>
      </c>
      <c r="L180" s="20">
        <v>1</v>
      </c>
      <c r="M180" s="9">
        <v>9.0909090909090912E-2</v>
      </c>
      <c r="N180" s="20">
        <v>0</v>
      </c>
      <c r="O180" s="9">
        <v>0</v>
      </c>
      <c r="P180" s="20">
        <v>0</v>
      </c>
      <c r="Q180" s="9">
        <v>0</v>
      </c>
    </row>
    <row r="181" spans="4:17" x14ac:dyDescent="0.25">
      <c r="D181" s="8" t="s">
        <v>471</v>
      </c>
      <c r="E181" s="20">
        <v>1</v>
      </c>
      <c r="F181" s="20">
        <v>1</v>
      </c>
      <c r="G181" s="9">
        <v>1</v>
      </c>
      <c r="H181" s="20">
        <v>1</v>
      </c>
      <c r="I181" s="9">
        <v>1</v>
      </c>
      <c r="J181" s="20">
        <v>0</v>
      </c>
      <c r="K181" s="9">
        <v>0</v>
      </c>
      <c r="L181" s="20">
        <v>0</v>
      </c>
      <c r="M181" s="9">
        <v>0</v>
      </c>
      <c r="N181" s="20">
        <v>0</v>
      </c>
      <c r="O181" s="9">
        <v>0</v>
      </c>
      <c r="P181" s="20">
        <v>0</v>
      </c>
      <c r="Q181" s="9">
        <v>0</v>
      </c>
    </row>
    <row r="182" spans="4:17" x14ac:dyDescent="0.25">
      <c r="D182" s="8" t="s">
        <v>474</v>
      </c>
      <c r="E182" s="20">
        <v>2</v>
      </c>
      <c r="F182" s="20">
        <v>1</v>
      </c>
      <c r="G182" s="9">
        <v>0.5</v>
      </c>
      <c r="H182" s="20">
        <v>1</v>
      </c>
      <c r="I182" s="9">
        <v>1</v>
      </c>
      <c r="J182" s="20">
        <v>0</v>
      </c>
      <c r="K182" s="9">
        <v>0</v>
      </c>
      <c r="L182" s="20">
        <v>0</v>
      </c>
      <c r="M182" s="9">
        <v>0</v>
      </c>
      <c r="N182" s="20">
        <v>0</v>
      </c>
      <c r="O182" s="9">
        <v>0</v>
      </c>
      <c r="P182" s="20">
        <v>0</v>
      </c>
      <c r="Q182" s="9">
        <v>0</v>
      </c>
    </row>
    <row r="183" spans="4:17" x14ac:dyDescent="0.25">
      <c r="D183" s="7" t="s">
        <v>461</v>
      </c>
      <c r="E183" s="20">
        <v>5</v>
      </c>
      <c r="F183" s="20">
        <v>5</v>
      </c>
      <c r="G183" s="9">
        <v>1</v>
      </c>
      <c r="H183" s="20">
        <v>5</v>
      </c>
      <c r="I183" s="9">
        <v>1</v>
      </c>
      <c r="J183" s="20">
        <v>0</v>
      </c>
      <c r="K183" s="9">
        <v>0</v>
      </c>
      <c r="L183" s="20">
        <v>0</v>
      </c>
      <c r="M183" s="9">
        <v>0</v>
      </c>
      <c r="N183" s="20">
        <v>0</v>
      </c>
      <c r="O183" s="9">
        <v>0</v>
      </c>
      <c r="P183" s="20">
        <v>0</v>
      </c>
      <c r="Q183" s="9">
        <v>0</v>
      </c>
    </row>
    <row r="184" spans="4:17" x14ac:dyDescent="0.25">
      <c r="D184" s="8" t="s">
        <v>462</v>
      </c>
      <c r="E184" s="20">
        <v>1</v>
      </c>
      <c r="F184" s="20">
        <v>1</v>
      </c>
      <c r="G184" s="9">
        <v>1</v>
      </c>
      <c r="H184" s="20">
        <v>1</v>
      </c>
      <c r="I184" s="9">
        <v>1</v>
      </c>
      <c r="J184" s="20">
        <v>0</v>
      </c>
      <c r="K184" s="9">
        <v>0</v>
      </c>
      <c r="L184" s="20">
        <v>0</v>
      </c>
      <c r="M184" s="9">
        <v>0</v>
      </c>
      <c r="N184" s="20">
        <v>0</v>
      </c>
      <c r="O184" s="9">
        <v>0</v>
      </c>
      <c r="P184" s="20">
        <v>0</v>
      </c>
      <c r="Q184" s="9">
        <v>0</v>
      </c>
    </row>
    <row r="185" spans="4:17" x14ac:dyDescent="0.25">
      <c r="D185" s="8" t="s">
        <v>633</v>
      </c>
      <c r="E185" s="20">
        <v>2</v>
      </c>
      <c r="F185" s="20">
        <v>2</v>
      </c>
      <c r="G185" s="9">
        <v>1</v>
      </c>
      <c r="H185" s="20">
        <v>2</v>
      </c>
      <c r="I185" s="9">
        <v>1</v>
      </c>
      <c r="J185" s="20">
        <v>0</v>
      </c>
      <c r="K185" s="9">
        <v>0</v>
      </c>
      <c r="L185" s="20">
        <v>0</v>
      </c>
      <c r="M185" s="9">
        <v>0</v>
      </c>
      <c r="N185" s="20">
        <v>0</v>
      </c>
      <c r="O185" s="9">
        <v>0</v>
      </c>
      <c r="P185" s="20">
        <v>0</v>
      </c>
      <c r="Q185" s="9">
        <v>0</v>
      </c>
    </row>
    <row r="186" spans="4:17" x14ac:dyDescent="0.25">
      <c r="D186" s="8" t="s">
        <v>638</v>
      </c>
      <c r="E186" s="20">
        <v>0</v>
      </c>
      <c r="F186" s="20">
        <v>0</v>
      </c>
      <c r="G186" s="9">
        <v>0</v>
      </c>
      <c r="H186" s="20">
        <v>0</v>
      </c>
      <c r="I186" s="9">
        <v>0</v>
      </c>
      <c r="J186" s="20">
        <v>0</v>
      </c>
      <c r="K186" s="9">
        <v>0</v>
      </c>
      <c r="L186" s="20">
        <v>0</v>
      </c>
      <c r="M186" s="9">
        <v>0</v>
      </c>
      <c r="N186" s="20">
        <v>0</v>
      </c>
      <c r="O186" s="9">
        <v>0</v>
      </c>
      <c r="P186" s="20">
        <v>0</v>
      </c>
      <c r="Q186" s="9">
        <v>0</v>
      </c>
    </row>
    <row r="187" spans="4:17" x14ac:dyDescent="0.25">
      <c r="D187" s="8" t="s">
        <v>644</v>
      </c>
      <c r="E187" s="20">
        <v>0</v>
      </c>
      <c r="F187" s="20">
        <v>0</v>
      </c>
      <c r="G187" s="9">
        <v>0</v>
      </c>
      <c r="H187" s="20">
        <v>0</v>
      </c>
      <c r="I187" s="9">
        <v>0</v>
      </c>
      <c r="J187" s="20">
        <v>0</v>
      </c>
      <c r="K187" s="9">
        <v>0</v>
      </c>
      <c r="L187" s="20">
        <v>0</v>
      </c>
      <c r="M187" s="9">
        <v>0</v>
      </c>
      <c r="N187" s="20">
        <v>0</v>
      </c>
      <c r="O187" s="9">
        <v>0</v>
      </c>
      <c r="P187" s="20">
        <v>0</v>
      </c>
      <c r="Q187" s="9">
        <v>0</v>
      </c>
    </row>
    <row r="188" spans="4:17" x14ac:dyDescent="0.25">
      <c r="D188" s="8" t="s">
        <v>649</v>
      </c>
      <c r="E188" s="20">
        <v>0</v>
      </c>
      <c r="F188" s="20">
        <v>0</v>
      </c>
      <c r="G188" s="9">
        <v>0</v>
      </c>
      <c r="H188" s="20">
        <v>0</v>
      </c>
      <c r="I188" s="9">
        <v>0</v>
      </c>
      <c r="J188" s="20">
        <v>0</v>
      </c>
      <c r="K188" s="9">
        <v>0</v>
      </c>
      <c r="L188" s="20">
        <v>0</v>
      </c>
      <c r="M188" s="9">
        <v>0</v>
      </c>
      <c r="N188" s="20">
        <v>0</v>
      </c>
      <c r="O188" s="9">
        <v>0</v>
      </c>
      <c r="P188" s="20">
        <v>0</v>
      </c>
      <c r="Q188" s="9">
        <v>0</v>
      </c>
    </row>
    <row r="189" spans="4:17" x14ac:dyDescent="0.25">
      <c r="D189" s="8" t="s">
        <v>652</v>
      </c>
      <c r="E189" s="20">
        <v>2</v>
      </c>
      <c r="F189" s="20">
        <v>2</v>
      </c>
      <c r="G189" s="9">
        <v>1</v>
      </c>
      <c r="H189" s="20">
        <v>2</v>
      </c>
      <c r="I189" s="9">
        <v>1</v>
      </c>
      <c r="J189" s="20">
        <v>0</v>
      </c>
      <c r="K189" s="9">
        <v>0</v>
      </c>
      <c r="L189" s="20">
        <v>0</v>
      </c>
      <c r="M189" s="9">
        <v>0</v>
      </c>
      <c r="N189" s="20">
        <v>0</v>
      </c>
      <c r="O189" s="9">
        <v>0</v>
      </c>
      <c r="P189" s="20">
        <v>0</v>
      </c>
      <c r="Q189" s="9">
        <v>0</v>
      </c>
    </row>
    <row r="190" spans="4:17" x14ac:dyDescent="0.25">
      <c r="D190" s="7" t="s">
        <v>459</v>
      </c>
      <c r="E190" s="20">
        <v>3</v>
      </c>
      <c r="F190" s="20">
        <v>3</v>
      </c>
      <c r="G190" s="9">
        <v>1</v>
      </c>
      <c r="H190" s="20">
        <v>3</v>
      </c>
      <c r="I190" s="9">
        <v>1</v>
      </c>
      <c r="J190" s="20">
        <v>0</v>
      </c>
      <c r="K190" s="9">
        <v>0</v>
      </c>
      <c r="L190" s="20">
        <v>0</v>
      </c>
      <c r="M190" s="9">
        <v>0</v>
      </c>
      <c r="N190" s="20">
        <v>0</v>
      </c>
      <c r="O190" s="9">
        <v>0</v>
      </c>
      <c r="P190" s="20">
        <v>0</v>
      </c>
      <c r="Q190" s="9">
        <v>0</v>
      </c>
    </row>
    <row r="191" spans="4:17" x14ac:dyDescent="0.25">
      <c r="D191" s="8" t="s">
        <v>460</v>
      </c>
      <c r="E191" s="20">
        <v>3</v>
      </c>
      <c r="F191" s="20">
        <v>3</v>
      </c>
      <c r="G191" s="9">
        <v>1</v>
      </c>
      <c r="H191" s="20">
        <v>3</v>
      </c>
      <c r="I191" s="9">
        <v>1</v>
      </c>
      <c r="J191" s="20">
        <v>0</v>
      </c>
      <c r="K191" s="9">
        <v>0</v>
      </c>
      <c r="L191" s="20">
        <v>0</v>
      </c>
      <c r="M191" s="9">
        <v>0</v>
      </c>
      <c r="N191" s="20">
        <v>0</v>
      </c>
      <c r="O191" s="9">
        <v>0</v>
      </c>
      <c r="P191" s="20">
        <v>0</v>
      </c>
      <c r="Q191" s="9">
        <v>0</v>
      </c>
    </row>
    <row r="192" spans="4:17" x14ac:dyDescent="0.25">
      <c r="D192" s="8" t="s">
        <v>634</v>
      </c>
      <c r="E192" s="20">
        <v>0</v>
      </c>
      <c r="F192" s="20">
        <v>0</v>
      </c>
      <c r="G192" s="9">
        <v>0</v>
      </c>
      <c r="H192" s="20">
        <v>0</v>
      </c>
      <c r="I192" s="9">
        <v>0</v>
      </c>
      <c r="J192" s="20">
        <v>0</v>
      </c>
      <c r="K192" s="9">
        <v>0</v>
      </c>
      <c r="L192" s="20">
        <v>0</v>
      </c>
      <c r="M192" s="9">
        <v>0</v>
      </c>
      <c r="N192" s="20">
        <v>0</v>
      </c>
      <c r="O192" s="9">
        <v>0</v>
      </c>
      <c r="P192" s="20">
        <v>0</v>
      </c>
      <c r="Q192" s="9">
        <v>0</v>
      </c>
    </row>
    <row r="193" spans="4:17" x14ac:dyDescent="0.25">
      <c r="D193" s="8" t="s">
        <v>651</v>
      </c>
      <c r="E193" s="20">
        <v>0</v>
      </c>
      <c r="F193" s="20">
        <v>0</v>
      </c>
      <c r="G193" s="9">
        <v>0</v>
      </c>
      <c r="H193" s="20">
        <v>0</v>
      </c>
      <c r="I193" s="9">
        <v>0</v>
      </c>
      <c r="J193" s="20">
        <v>0</v>
      </c>
      <c r="K193" s="9">
        <v>0</v>
      </c>
      <c r="L193" s="20">
        <v>0</v>
      </c>
      <c r="M193" s="9">
        <v>0</v>
      </c>
      <c r="N193" s="20">
        <v>0</v>
      </c>
      <c r="O193" s="9">
        <v>0</v>
      </c>
      <c r="P193" s="20">
        <v>0</v>
      </c>
      <c r="Q193" s="9">
        <v>0</v>
      </c>
    </row>
    <row r="194" spans="4:17" x14ac:dyDescent="0.25">
      <c r="D194" s="7" t="s">
        <v>631</v>
      </c>
      <c r="E194" s="20">
        <v>33</v>
      </c>
      <c r="F194" s="20">
        <v>32</v>
      </c>
      <c r="G194" s="9">
        <v>0.96969696969696972</v>
      </c>
      <c r="H194" s="20">
        <v>30</v>
      </c>
      <c r="I194" s="9">
        <v>0.9375</v>
      </c>
      <c r="J194" s="20">
        <v>0</v>
      </c>
      <c r="K194" s="9">
        <v>0</v>
      </c>
      <c r="L194" s="20">
        <v>1</v>
      </c>
      <c r="M194" s="9">
        <v>3.125E-2</v>
      </c>
      <c r="N194" s="20">
        <v>0</v>
      </c>
      <c r="O194" s="9">
        <v>0</v>
      </c>
      <c r="P194" s="20">
        <v>0</v>
      </c>
      <c r="Q194" s="9">
        <v>0</v>
      </c>
    </row>
    <row r="195" spans="4:17" x14ac:dyDescent="0.25">
      <c r="D195" s="8" t="s">
        <v>632</v>
      </c>
      <c r="E195" s="20">
        <v>2</v>
      </c>
      <c r="F195" s="20">
        <v>2</v>
      </c>
      <c r="G195" s="9">
        <v>1</v>
      </c>
      <c r="H195" s="20">
        <v>2</v>
      </c>
      <c r="I195" s="9">
        <v>1</v>
      </c>
      <c r="J195" s="20">
        <v>0</v>
      </c>
      <c r="K195" s="9">
        <v>0</v>
      </c>
      <c r="L195" s="20">
        <v>0</v>
      </c>
      <c r="M195" s="9">
        <v>0</v>
      </c>
      <c r="N195" s="20">
        <v>0</v>
      </c>
      <c r="O195" s="9">
        <v>0</v>
      </c>
      <c r="P195" s="20">
        <v>0</v>
      </c>
      <c r="Q195" s="9">
        <v>0</v>
      </c>
    </row>
    <row r="196" spans="4:17" x14ac:dyDescent="0.25">
      <c r="D196" s="8" t="s">
        <v>635</v>
      </c>
      <c r="E196" s="20">
        <v>14</v>
      </c>
      <c r="F196" s="20">
        <v>14</v>
      </c>
      <c r="G196" s="9">
        <v>1</v>
      </c>
      <c r="H196" s="20">
        <v>13</v>
      </c>
      <c r="I196" s="9">
        <v>0.9285714285714286</v>
      </c>
      <c r="J196" s="20">
        <v>0</v>
      </c>
      <c r="K196" s="9">
        <v>0</v>
      </c>
      <c r="L196" s="20">
        <v>0</v>
      </c>
      <c r="M196" s="9">
        <v>0</v>
      </c>
      <c r="N196" s="20">
        <v>0</v>
      </c>
      <c r="O196" s="9">
        <v>0</v>
      </c>
      <c r="P196" s="20">
        <v>0</v>
      </c>
      <c r="Q196" s="9">
        <v>0</v>
      </c>
    </row>
    <row r="197" spans="4:17" x14ac:dyDescent="0.25">
      <c r="D197" s="8" t="s">
        <v>646</v>
      </c>
      <c r="E197" s="20">
        <v>0</v>
      </c>
      <c r="F197" s="20">
        <v>0</v>
      </c>
      <c r="G197" s="9">
        <v>0</v>
      </c>
      <c r="H197" s="20">
        <v>0</v>
      </c>
      <c r="I197" s="9">
        <v>0</v>
      </c>
      <c r="J197" s="20">
        <v>0</v>
      </c>
      <c r="K197" s="9">
        <v>0</v>
      </c>
      <c r="L197" s="20">
        <v>0</v>
      </c>
      <c r="M197" s="9">
        <v>0</v>
      </c>
      <c r="N197" s="20">
        <v>0</v>
      </c>
      <c r="O197" s="9">
        <v>0</v>
      </c>
      <c r="P197" s="20">
        <v>0</v>
      </c>
      <c r="Q197" s="9">
        <v>0</v>
      </c>
    </row>
    <row r="198" spans="4:17" x14ac:dyDescent="0.25">
      <c r="D198" s="8" t="s">
        <v>647</v>
      </c>
      <c r="E198" s="20">
        <v>4</v>
      </c>
      <c r="F198" s="20">
        <v>4</v>
      </c>
      <c r="G198" s="9">
        <v>1</v>
      </c>
      <c r="H198" s="20">
        <v>4</v>
      </c>
      <c r="I198" s="9">
        <v>1</v>
      </c>
      <c r="J198" s="20">
        <v>0</v>
      </c>
      <c r="K198" s="9">
        <v>0</v>
      </c>
      <c r="L198" s="20">
        <v>0</v>
      </c>
      <c r="M198" s="9">
        <v>0</v>
      </c>
      <c r="N198" s="20">
        <v>0</v>
      </c>
      <c r="O198" s="9">
        <v>0</v>
      </c>
      <c r="P198" s="20">
        <v>0</v>
      </c>
      <c r="Q198" s="9">
        <v>0</v>
      </c>
    </row>
    <row r="199" spans="4:17" x14ac:dyDescent="0.25">
      <c r="D199" s="8" t="s">
        <v>650</v>
      </c>
      <c r="E199" s="20">
        <v>13</v>
      </c>
      <c r="F199" s="20">
        <v>12</v>
      </c>
      <c r="G199" s="9">
        <v>0.92307692307692313</v>
      </c>
      <c r="H199" s="20">
        <v>11</v>
      </c>
      <c r="I199" s="9">
        <v>0.91666666666666663</v>
      </c>
      <c r="J199" s="20">
        <v>0</v>
      </c>
      <c r="K199" s="9">
        <v>0</v>
      </c>
      <c r="L199" s="20">
        <v>1</v>
      </c>
      <c r="M199" s="9">
        <v>8.3333333333333329E-2</v>
      </c>
      <c r="N199" s="20">
        <v>0</v>
      </c>
      <c r="O199" s="9">
        <v>0</v>
      </c>
      <c r="P199" s="20">
        <v>0</v>
      </c>
      <c r="Q199" s="9">
        <v>0</v>
      </c>
    </row>
    <row r="200" spans="4:17" x14ac:dyDescent="0.25">
      <c r="D200" s="7" t="s">
        <v>626</v>
      </c>
      <c r="E200" s="20">
        <v>9</v>
      </c>
      <c r="F200" s="20">
        <v>9</v>
      </c>
      <c r="G200" s="9">
        <v>1</v>
      </c>
      <c r="H200" s="20">
        <v>9</v>
      </c>
      <c r="I200" s="9">
        <v>1</v>
      </c>
      <c r="J200" s="20">
        <v>0</v>
      </c>
      <c r="K200" s="9">
        <v>0</v>
      </c>
      <c r="L200" s="20">
        <v>0</v>
      </c>
      <c r="M200" s="9">
        <v>0</v>
      </c>
      <c r="N200" s="20">
        <v>0</v>
      </c>
      <c r="O200" s="9">
        <v>0</v>
      </c>
      <c r="P200" s="20">
        <v>0</v>
      </c>
      <c r="Q200" s="9">
        <v>0</v>
      </c>
    </row>
    <row r="201" spans="4:17" x14ac:dyDescent="0.25">
      <c r="D201" s="8" t="s">
        <v>627</v>
      </c>
      <c r="E201" s="20">
        <v>0</v>
      </c>
      <c r="F201" s="20">
        <v>0</v>
      </c>
      <c r="G201" s="9">
        <v>0</v>
      </c>
      <c r="H201" s="20">
        <v>0</v>
      </c>
      <c r="I201" s="9">
        <v>0</v>
      </c>
      <c r="J201" s="20">
        <v>0</v>
      </c>
      <c r="K201" s="9">
        <v>0</v>
      </c>
      <c r="L201" s="20">
        <v>0</v>
      </c>
      <c r="M201" s="9">
        <v>0</v>
      </c>
      <c r="N201" s="20">
        <v>0</v>
      </c>
      <c r="O201" s="9">
        <v>0</v>
      </c>
      <c r="P201" s="20">
        <v>0</v>
      </c>
      <c r="Q201" s="9">
        <v>0</v>
      </c>
    </row>
    <row r="202" spans="4:17" x14ac:dyDescent="0.25">
      <c r="D202" s="8" t="s">
        <v>628</v>
      </c>
      <c r="E202" s="20">
        <v>1</v>
      </c>
      <c r="F202" s="20">
        <v>1</v>
      </c>
      <c r="G202" s="9">
        <v>1</v>
      </c>
      <c r="H202" s="20">
        <v>1</v>
      </c>
      <c r="I202" s="9">
        <v>1</v>
      </c>
      <c r="J202" s="20">
        <v>0</v>
      </c>
      <c r="K202" s="9">
        <v>0</v>
      </c>
      <c r="L202" s="20">
        <v>0</v>
      </c>
      <c r="M202" s="9">
        <v>0</v>
      </c>
      <c r="N202" s="20">
        <v>0</v>
      </c>
      <c r="O202" s="9">
        <v>0</v>
      </c>
      <c r="P202" s="20">
        <v>0</v>
      </c>
      <c r="Q202" s="9">
        <v>0</v>
      </c>
    </row>
    <row r="203" spans="4:17" x14ac:dyDescent="0.25">
      <c r="D203" s="8" t="s">
        <v>630</v>
      </c>
      <c r="E203" s="20">
        <v>0</v>
      </c>
      <c r="F203" s="20">
        <v>0</v>
      </c>
      <c r="G203" s="9">
        <v>0</v>
      </c>
      <c r="H203" s="20">
        <v>0</v>
      </c>
      <c r="I203" s="9">
        <v>0</v>
      </c>
      <c r="J203" s="20">
        <v>0</v>
      </c>
      <c r="K203" s="9">
        <v>0</v>
      </c>
      <c r="L203" s="20">
        <v>0</v>
      </c>
      <c r="M203" s="9">
        <v>0</v>
      </c>
      <c r="N203" s="20">
        <v>0</v>
      </c>
      <c r="O203" s="9">
        <v>0</v>
      </c>
      <c r="P203" s="20">
        <v>0</v>
      </c>
      <c r="Q203" s="9">
        <v>0</v>
      </c>
    </row>
    <row r="204" spans="4:17" x14ac:dyDescent="0.25">
      <c r="D204" s="8" t="s">
        <v>637</v>
      </c>
      <c r="E204" s="20">
        <v>1</v>
      </c>
      <c r="F204" s="20">
        <v>1</v>
      </c>
      <c r="G204" s="9">
        <v>1</v>
      </c>
      <c r="H204" s="20">
        <v>1</v>
      </c>
      <c r="I204" s="9">
        <v>1</v>
      </c>
      <c r="J204" s="20">
        <v>0</v>
      </c>
      <c r="K204" s="9">
        <v>0</v>
      </c>
      <c r="L204" s="20">
        <v>0</v>
      </c>
      <c r="M204" s="9">
        <v>0</v>
      </c>
      <c r="N204" s="20">
        <v>0</v>
      </c>
      <c r="O204" s="9">
        <v>0</v>
      </c>
      <c r="P204" s="20">
        <v>0</v>
      </c>
      <c r="Q204" s="9">
        <v>0</v>
      </c>
    </row>
    <row r="205" spans="4:17" x14ac:dyDescent="0.25">
      <c r="D205" s="8" t="s">
        <v>645</v>
      </c>
      <c r="E205" s="20">
        <v>7</v>
      </c>
      <c r="F205" s="20">
        <v>7</v>
      </c>
      <c r="G205" s="9">
        <v>1</v>
      </c>
      <c r="H205" s="20">
        <v>7</v>
      </c>
      <c r="I205" s="9">
        <v>1</v>
      </c>
      <c r="J205" s="20">
        <v>0</v>
      </c>
      <c r="K205" s="9">
        <v>0</v>
      </c>
      <c r="L205" s="20">
        <v>0</v>
      </c>
      <c r="M205" s="9">
        <v>0</v>
      </c>
      <c r="N205" s="20">
        <v>0</v>
      </c>
      <c r="O205" s="9">
        <v>0</v>
      </c>
      <c r="P205" s="20">
        <v>0</v>
      </c>
      <c r="Q205" s="9">
        <v>0</v>
      </c>
    </row>
    <row r="206" spans="4:17" x14ac:dyDescent="0.25">
      <c r="D206" s="7" t="s">
        <v>465</v>
      </c>
      <c r="E206" s="20">
        <v>97</v>
      </c>
      <c r="F206" s="20">
        <v>86</v>
      </c>
      <c r="G206" s="9">
        <v>0.88659793814432986</v>
      </c>
      <c r="H206" s="20">
        <v>77</v>
      </c>
      <c r="I206" s="9">
        <v>0.89534883720930236</v>
      </c>
      <c r="J206" s="20">
        <v>0</v>
      </c>
      <c r="K206" s="9">
        <v>0</v>
      </c>
      <c r="L206" s="20">
        <v>8</v>
      </c>
      <c r="M206" s="9">
        <v>9.3023255813953487E-2</v>
      </c>
      <c r="N206" s="20">
        <v>0</v>
      </c>
      <c r="O206" s="9">
        <v>0</v>
      </c>
      <c r="P206" s="20">
        <v>0</v>
      </c>
      <c r="Q206" s="9">
        <v>0</v>
      </c>
    </row>
    <row r="207" spans="4:17" x14ac:dyDescent="0.25">
      <c r="D207" s="8" t="s">
        <v>622</v>
      </c>
      <c r="E207" s="20">
        <v>1</v>
      </c>
      <c r="F207" s="20">
        <v>1</v>
      </c>
      <c r="G207" s="9">
        <v>1</v>
      </c>
      <c r="H207" s="20">
        <v>1</v>
      </c>
      <c r="I207" s="9">
        <v>1</v>
      </c>
      <c r="J207" s="20">
        <v>0</v>
      </c>
      <c r="K207" s="9">
        <v>0</v>
      </c>
      <c r="L207" s="20">
        <v>0</v>
      </c>
      <c r="M207" s="9">
        <v>0</v>
      </c>
      <c r="N207" s="20">
        <v>0</v>
      </c>
      <c r="O207" s="9">
        <v>0</v>
      </c>
      <c r="P207" s="20">
        <v>0</v>
      </c>
      <c r="Q207" s="9">
        <v>0</v>
      </c>
    </row>
    <row r="208" spans="4:17" x14ac:dyDescent="0.25">
      <c r="D208" s="8" t="s">
        <v>466</v>
      </c>
      <c r="E208" s="20">
        <v>46</v>
      </c>
      <c r="F208" s="20">
        <v>39</v>
      </c>
      <c r="G208" s="9">
        <v>0.84782608695652173</v>
      </c>
      <c r="H208" s="20">
        <v>36</v>
      </c>
      <c r="I208" s="9">
        <v>0.92307692307692313</v>
      </c>
      <c r="J208" s="20">
        <v>0</v>
      </c>
      <c r="K208" s="9">
        <v>0</v>
      </c>
      <c r="L208" s="20">
        <v>4</v>
      </c>
      <c r="M208" s="9">
        <v>0.10256410256410256</v>
      </c>
      <c r="N208" s="20">
        <v>0</v>
      </c>
      <c r="O208" s="9">
        <v>0</v>
      </c>
      <c r="P208" s="20">
        <v>0</v>
      </c>
      <c r="Q208" s="9">
        <v>0</v>
      </c>
    </row>
    <row r="209" spans="4:17" x14ac:dyDescent="0.25">
      <c r="D209" s="8" t="s">
        <v>639</v>
      </c>
      <c r="E209" s="20">
        <v>0</v>
      </c>
      <c r="F209" s="20">
        <v>0</v>
      </c>
      <c r="G209" s="9">
        <v>0</v>
      </c>
      <c r="H209" s="20">
        <v>0</v>
      </c>
      <c r="I209" s="9">
        <v>0</v>
      </c>
      <c r="J209" s="20">
        <v>0</v>
      </c>
      <c r="K209" s="9">
        <v>0</v>
      </c>
      <c r="L209" s="20">
        <v>0</v>
      </c>
      <c r="M209" s="9">
        <v>0</v>
      </c>
      <c r="N209" s="20">
        <v>0</v>
      </c>
      <c r="O209" s="9">
        <v>0</v>
      </c>
      <c r="P209" s="20">
        <v>0</v>
      </c>
      <c r="Q209" s="9">
        <v>0</v>
      </c>
    </row>
    <row r="210" spans="4:17" x14ac:dyDescent="0.25">
      <c r="D210" s="8" t="s">
        <v>640</v>
      </c>
      <c r="E210" s="20">
        <v>3</v>
      </c>
      <c r="F210" s="20">
        <v>3</v>
      </c>
      <c r="G210" s="9">
        <v>1</v>
      </c>
      <c r="H210" s="20">
        <v>3</v>
      </c>
      <c r="I210" s="9">
        <v>1</v>
      </c>
      <c r="J210" s="20">
        <v>0</v>
      </c>
      <c r="K210" s="9">
        <v>0</v>
      </c>
      <c r="L210" s="20">
        <v>0</v>
      </c>
      <c r="M210" s="9">
        <v>0</v>
      </c>
      <c r="N210" s="20">
        <v>0</v>
      </c>
      <c r="O210" s="9">
        <v>0</v>
      </c>
      <c r="P210" s="20">
        <v>0</v>
      </c>
      <c r="Q210" s="9">
        <v>0</v>
      </c>
    </row>
    <row r="211" spans="4:17" x14ac:dyDescent="0.25">
      <c r="D211" s="8" t="s">
        <v>469</v>
      </c>
      <c r="E211" s="20">
        <v>0</v>
      </c>
      <c r="F211" s="20">
        <v>0</v>
      </c>
      <c r="G211" s="9">
        <v>0</v>
      </c>
      <c r="H211" s="20">
        <v>0</v>
      </c>
      <c r="I211" s="9">
        <v>0</v>
      </c>
      <c r="J211" s="20">
        <v>0</v>
      </c>
      <c r="K211" s="9">
        <v>0</v>
      </c>
      <c r="L211" s="20">
        <v>0</v>
      </c>
      <c r="M211" s="9">
        <v>0</v>
      </c>
      <c r="N211" s="20">
        <v>0</v>
      </c>
      <c r="O211" s="9">
        <v>0</v>
      </c>
      <c r="P211" s="20">
        <v>0</v>
      </c>
      <c r="Q211" s="9">
        <v>0</v>
      </c>
    </row>
    <row r="212" spans="4:17" x14ac:dyDescent="0.25">
      <c r="D212" s="8" t="s">
        <v>472</v>
      </c>
      <c r="E212" s="20">
        <v>47</v>
      </c>
      <c r="F212" s="20">
        <v>43</v>
      </c>
      <c r="G212" s="9">
        <v>0.91489361702127658</v>
      </c>
      <c r="H212" s="20">
        <v>37</v>
      </c>
      <c r="I212" s="9">
        <v>0.86046511627906974</v>
      </c>
      <c r="J212" s="20">
        <v>0</v>
      </c>
      <c r="K212" s="9">
        <v>0</v>
      </c>
      <c r="L212" s="20">
        <v>4</v>
      </c>
      <c r="M212" s="9">
        <v>9.3023255813953487E-2</v>
      </c>
      <c r="N212" s="20">
        <v>0</v>
      </c>
      <c r="O212" s="9">
        <v>0</v>
      </c>
      <c r="P212" s="20">
        <v>0</v>
      </c>
      <c r="Q212" s="9">
        <v>0</v>
      </c>
    </row>
    <row r="213" spans="4:17" x14ac:dyDescent="0.25">
      <c r="D213" s="6" t="s">
        <v>475</v>
      </c>
      <c r="E213" s="20">
        <v>831</v>
      </c>
      <c r="F213" s="20">
        <v>757</v>
      </c>
      <c r="G213" s="9">
        <v>0.91095066185318896</v>
      </c>
      <c r="H213" s="20">
        <v>639</v>
      </c>
      <c r="I213" s="9">
        <v>0.84412153236459708</v>
      </c>
      <c r="J213" s="20">
        <v>0</v>
      </c>
      <c r="K213" s="9">
        <v>0</v>
      </c>
      <c r="L213" s="20">
        <v>34</v>
      </c>
      <c r="M213" s="9">
        <v>4.491413474240423E-2</v>
      </c>
      <c r="N213" s="20">
        <v>1</v>
      </c>
      <c r="O213" s="9">
        <v>1.321003963011889E-3</v>
      </c>
      <c r="P213" s="20">
        <v>13</v>
      </c>
      <c r="Q213" s="9">
        <v>1.7173051519154558E-2</v>
      </c>
    </row>
    <row r="214" spans="4:17" x14ac:dyDescent="0.25">
      <c r="D214" s="7" t="s">
        <v>481</v>
      </c>
      <c r="E214" s="20">
        <v>178</v>
      </c>
      <c r="F214" s="20">
        <v>161</v>
      </c>
      <c r="G214" s="9">
        <v>0.9044943820224719</v>
      </c>
      <c r="H214" s="20">
        <v>141</v>
      </c>
      <c r="I214" s="9">
        <v>0.87577639751552794</v>
      </c>
      <c r="J214" s="20">
        <v>0</v>
      </c>
      <c r="K214" s="9">
        <v>0</v>
      </c>
      <c r="L214" s="20">
        <v>5</v>
      </c>
      <c r="M214" s="9">
        <v>3.1055900621118012E-2</v>
      </c>
      <c r="N214" s="20">
        <v>1</v>
      </c>
      <c r="O214" s="9">
        <v>6.2111801242236021E-3</v>
      </c>
      <c r="P214" s="20">
        <v>4</v>
      </c>
      <c r="Q214" s="9">
        <v>2.4844720496894408E-2</v>
      </c>
    </row>
    <row r="215" spans="4:17" x14ac:dyDescent="0.25">
      <c r="D215" s="8" t="s">
        <v>654</v>
      </c>
      <c r="E215" s="20">
        <v>3</v>
      </c>
      <c r="F215" s="20">
        <v>3</v>
      </c>
      <c r="G215" s="9">
        <v>1</v>
      </c>
      <c r="H215" s="20">
        <v>2</v>
      </c>
      <c r="I215" s="9">
        <v>0.66666666666666663</v>
      </c>
      <c r="J215" s="20">
        <v>0</v>
      </c>
      <c r="K215" s="9">
        <v>0</v>
      </c>
      <c r="L215" s="20">
        <v>0</v>
      </c>
      <c r="M215" s="9">
        <v>0</v>
      </c>
      <c r="N215" s="20">
        <v>0</v>
      </c>
      <c r="O215" s="9">
        <v>0</v>
      </c>
      <c r="P215" s="20">
        <v>0</v>
      </c>
      <c r="Q215" s="9">
        <v>0</v>
      </c>
    </row>
    <row r="216" spans="4:17" x14ac:dyDescent="0.25">
      <c r="D216" s="8" t="s">
        <v>657</v>
      </c>
      <c r="E216" s="20">
        <v>4</v>
      </c>
      <c r="F216" s="20">
        <v>4</v>
      </c>
      <c r="G216" s="9">
        <v>1</v>
      </c>
      <c r="H216" s="20">
        <v>4</v>
      </c>
      <c r="I216" s="9">
        <v>1</v>
      </c>
      <c r="J216" s="20">
        <v>0</v>
      </c>
      <c r="K216" s="9">
        <v>0</v>
      </c>
      <c r="L216" s="20">
        <v>0</v>
      </c>
      <c r="M216" s="9">
        <v>0</v>
      </c>
      <c r="N216" s="20">
        <v>0</v>
      </c>
      <c r="O216" s="9">
        <v>0</v>
      </c>
      <c r="P216" s="20">
        <v>0</v>
      </c>
      <c r="Q216" s="9">
        <v>0</v>
      </c>
    </row>
    <row r="217" spans="4:17" x14ac:dyDescent="0.25">
      <c r="D217" s="8" t="s">
        <v>482</v>
      </c>
      <c r="E217" s="20">
        <v>21</v>
      </c>
      <c r="F217" s="20">
        <v>21</v>
      </c>
      <c r="G217" s="9">
        <v>1</v>
      </c>
      <c r="H217" s="20">
        <v>19</v>
      </c>
      <c r="I217" s="9">
        <v>0.90476190476190477</v>
      </c>
      <c r="J217" s="20">
        <v>0</v>
      </c>
      <c r="K217" s="9">
        <v>0</v>
      </c>
      <c r="L217" s="20">
        <v>0</v>
      </c>
      <c r="M217" s="9">
        <v>0</v>
      </c>
      <c r="N217" s="20">
        <v>0</v>
      </c>
      <c r="O217" s="9">
        <v>0</v>
      </c>
      <c r="P217" s="20">
        <v>0</v>
      </c>
      <c r="Q217" s="9">
        <v>0</v>
      </c>
    </row>
    <row r="218" spans="4:17" x14ac:dyDescent="0.25">
      <c r="D218" s="8" t="s">
        <v>663</v>
      </c>
      <c r="E218" s="20">
        <v>63</v>
      </c>
      <c r="F218" s="20">
        <v>58</v>
      </c>
      <c r="G218" s="9">
        <v>0.92063492063492058</v>
      </c>
      <c r="H218" s="20">
        <v>56</v>
      </c>
      <c r="I218" s="9">
        <v>0.96551724137931039</v>
      </c>
      <c r="J218" s="20">
        <v>0</v>
      </c>
      <c r="K218" s="9">
        <v>0</v>
      </c>
      <c r="L218" s="20">
        <v>2</v>
      </c>
      <c r="M218" s="9">
        <v>3.4482758620689655E-2</v>
      </c>
      <c r="N218" s="20">
        <v>0</v>
      </c>
      <c r="O218" s="9">
        <v>0</v>
      </c>
      <c r="P218" s="20">
        <v>1</v>
      </c>
      <c r="Q218" s="9">
        <v>1.7241379310344827E-2</v>
      </c>
    </row>
    <row r="219" spans="4:17" x14ac:dyDescent="0.25">
      <c r="D219" s="8" t="s">
        <v>486</v>
      </c>
      <c r="E219" s="20">
        <v>7</v>
      </c>
      <c r="F219" s="20">
        <v>7</v>
      </c>
      <c r="G219" s="9">
        <v>1</v>
      </c>
      <c r="H219" s="20">
        <v>6</v>
      </c>
      <c r="I219" s="9">
        <v>0.8571428571428571</v>
      </c>
      <c r="J219" s="20">
        <v>0</v>
      </c>
      <c r="K219" s="9">
        <v>0</v>
      </c>
      <c r="L219" s="20">
        <v>0</v>
      </c>
      <c r="M219" s="9">
        <v>0</v>
      </c>
      <c r="N219" s="20">
        <v>0</v>
      </c>
      <c r="O219" s="9">
        <v>0</v>
      </c>
      <c r="P219" s="20">
        <v>0</v>
      </c>
      <c r="Q219" s="9">
        <v>0</v>
      </c>
    </row>
    <row r="220" spans="4:17" x14ac:dyDescent="0.25">
      <c r="D220" s="8" t="s">
        <v>669</v>
      </c>
      <c r="E220" s="20">
        <v>2</v>
      </c>
      <c r="F220" s="20">
        <v>2</v>
      </c>
      <c r="G220" s="9">
        <v>1</v>
      </c>
      <c r="H220" s="20">
        <v>2</v>
      </c>
      <c r="I220" s="9">
        <v>1</v>
      </c>
      <c r="J220" s="20">
        <v>0</v>
      </c>
      <c r="K220" s="9">
        <v>0</v>
      </c>
      <c r="L220" s="20">
        <v>0</v>
      </c>
      <c r="M220" s="9">
        <v>0</v>
      </c>
      <c r="N220" s="20">
        <v>0</v>
      </c>
      <c r="O220" s="9">
        <v>0</v>
      </c>
      <c r="P220" s="20">
        <v>0</v>
      </c>
      <c r="Q220" s="9">
        <v>0</v>
      </c>
    </row>
    <row r="221" spans="4:17" x14ac:dyDescent="0.25">
      <c r="D221" s="8" t="s">
        <v>498</v>
      </c>
      <c r="E221" s="20">
        <v>67</v>
      </c>
      <c r="F221" s="20">
        <v>59</v>
      </c>
      <c r="G221" s="9">
        <v>0.88059701492537312</v>
      </c>
      <c r="H221" s="20">
        <v>45</v>
      </c>
      <c r="I221" s="9">
        <v>0.76271186440677963</v>
      </c>
      <c r="J221" s="20">
        <v>0</v>
      </c>
      <c r="K221" s="9">
        <v>0</v>
      </c>
      <c r="L221" s="20">
        <v>3</v>
      </c>
      <c r="M221" s="9">
        <v>5.0847457627118647E-2</v>
      </c>
      <c r="N221" s="20">
        <v>0</v>
      </c>
      <c r="O221" s="9">
        <v>0</v>
      </c>
      <c r="P221" s="20">
        <v>2</v>
      </c>
      <c r="Q221" s="9">
        <v>3.3898305084745763E-2</v>
      </c>
    </row>
    <row r="222" spans="4:17" x14ac:dyDescent="0.25">
      <c r="D222" s="8" t="s">
        <v>500</v>
      </c>
      <c r="E222" s="20">
        <v>11</v>
      </c>
      <c r="F222" s="20">
        <v>7</v>
      </c>
      <c r="G222" s="9">
        <v>0.63636363636363635</v>
      </c>
      <c r="H222" s="20">
        <v>7</v>
      </c>
      <c r="I222" s="9">
        <v>1</v>
      </c>
      <c r="J222" s="20"/>
      <c r="K222" s="9">
        <v>0</v>
      </c>
      <c r="L222" s="20"/>
      <c r="M222" s="9">
        <v>0</v>
      </c>
      <c r="N222" s="20">
        <v>1</v>
      </c>
      <c r="O222" s="9">
        <v>0.14285714285714285</v>
      </c>
      <c r="P222" s="20">
        <v>1</v>
      </c>
      <c r="Q222" s="9">
        <v>0.14285714285714285</v>
      </c>
    </row>
    <row r="223" spans="4:17" x14ac:dyDescent="0.25">
      <c r="D223" s="7" t="s">
        <v>489</v>
      </c>
      <c r="E223" s="20">
        <v>56</v>
      </c>
      <c r="F223" s="20">
        <v>52</v>
      </c>
      <c r="G223" s="9">
        <v>0.9285714285714286</v>
      </c>
      <c r="H223" s="20">
        <v>44</v>
      </c>
      <c r="I223" s="9">
        <v>0.84615384615384615</v>
      </c>
      <c r="J223" s="20">
        <v>0</v>
      </c>
      <c r="K223" s="9">
        <v>0</v>
      </c>
      <c r="L223" s="20">
        <v>1</v>
      </c>
      <c r="M223" s="9">
        <v>1.9230769230769232E-2</v>
      </c>
      <c r="N223" s="20">
        <v>0</v>
      </c>
      <c r="O223" s="9">
        <v>0</v>
      </c>
      <c r="P223" s="20">
        <v>0</v>
      </c>
      <c r="Q223" s="9">
        <v>0</v>
      </c>
    </row>
    <row r="224" spans="4:17" x14ac:dyDescent="0.25">
      <c r="D224" s="8" t="s">
        <v>658</v>
      </c>
      <c r="E224" s="20">
        <v>0</v>
      </c>
      <c r="F224" s="20">
        <v>0</v>
      </c>
      <c r="G224" s="9">
        <v>0</v>
      </c>
      <c r="H224" s="20">
        <v>0</v>
      </c>
      <c r="I224" s="9">
        <v>0</v>
      </c>
      <c r="J224" s="20">
        <v>0</v>
      </c>
      <c r="K224" s="9">
        <v>0</v>
      </c>
      <c r="L224" s="20">
        <v>0</v>
      </c>
      <c r="M224" s="9">
        <v>0</v>
      </c>
      <c r="N224" s="20">
        <v>0</v>
      </c>
      <c r="O224" s="9">
        <v>0</v>
      </c>
      <c r="P224" s="20">
        <v>0</v>
      </c>
      <c r="Q224" s="9">
        <v>0</v>
      </c>
    </row>
    <row r="225" spans="4:17" x14ac:dyDescent="0.25">
      <c r="D225" s="8" t="s">
        <v>660</v>
      </c>
      <c r="E225" s="20">
        <v>5</v>
      </c>
      <c r="F225" s="20">
        <v>3</v>
      </c>
      <c r="G225" s="9">
        <v>0.6</v>
      </c>
      <c r="H225" s="20">
        <v>2</v>
      </c>
      <c r="I225" s="9">
        <v>0.66666666666666663</v>
      </c>
      <c r="J225" s="20">
        <v>0</v>
      </c>
      <c r="K225" s="9">
        <v>0</v>
      </c>
      <c r="L225" s="20">
        <v>0</v>
      </c>
      <c r="M225" s="9">
        <v>0</v>
      </c>
      <c r="N225" s="20">
        <v>0</v>
      </c>
      <c r="O225" s="9">
        <v>0</v>
      </c>
      <c r="P225" s="20">
        <v>0</v>
      </c>
      <c r="Q225" s="9">
        <v>0</v>
      </c>
    </row>
    <row r="226" spans="4:17" x14ac:dyDescent="0.25">
      <c r="D226" s="8" t="s">
        <v>661</v>
      </c>
      <c r="E226" s="20">
        <v>37</v>
      </c>
      <c r="F226" s="20">
        <v>35</v>
      </c>
      <c r="G226" s="9">
        <v>0.94594594594594594</v>
      </c>
      <c r="H226" s="20">
        <v>32</v>
      </c>
      <c r="I226" s="9">
        <v>0.91428571428571426</v>
      </c>
      <c r="J226" s="20">
        <v>0</v>
      </c>
      <c r="K226" s="9">
        <v>0</v>
      </c>
      <c r="L226" s="20">
        <v>1</v>
      </c>
      <c r="M226" s="9">
        <v>2.8571428571428571E-2</v>
      </c>
      <c r="N226" s="20">
        <v>0</v>
      </c>
      <c r="O226" s="9">
        <v>0</v>
      </c>
      <c r="P226" s="20">
        <v>0</v>
      </c>
      <c r="Q226" s="9">
        <v>0</v>
      </c>
    </row>
    <row r="227" spans="4:17" x14ac:dyDescent="0.25">
      <c r="D227" s="8" t="s">
        <v>662</v>
      </c>
      <c r="E227" s="20">
        <v>2</v>
      </c>
      <c r="F227" s="20">
        <v>2</v>
      </c>
      <c r="G227" s="9">
        <v>1</v>
      </c>
      <c r="H227" s="20">
        <v>2</v>
      </c>
      <c r="I227" s="9">
        <v>1</v>
      </c>
      <c r="J227" s="20">
        <v>0</v>
      </c>
      <c r="K227" s="9">
        <v>0</v>
      </c>
      <c r="L227" s="20">
        <v>0</v>
      </c>
      <c r="M227" s="9">
        <v>0</v>
      </c>
      <c r="N227" s="20">
        <v>0</v>
      </c>
      <c r="O227" s="9">
        <v>0</v>
      </c>
      <c r="P227" s="20">
        <v>0</v>
      </c>
      <c r="Q227" s="9">
        <v>0</v>
      </c>
    </row>
    <row r="228" spans="4:17" x14ac:dyDescent="0.25">
      <c r="D228" s="8" t="s">
        <v>490</v>
      </c>
      <c r="E228" s="20">
        <v>1</v>
      </c>
      <c r="F228" s="20">
        <v>1</v>
      </c>
      <c r="G228" s="9">
        <v>1</v>
      </c>
      <c r="H228" s="20">
        <v>1</v>
      </c>
      <c r="I228" s="9">
        <v>1</v>
      </c>
      <c r="J228" s="20">
        <v>0</v>
      </c>
      <c r="K228" s="9">
        <v>0</v>
      </c>
      <c r="L228" s="20">
        <v>0</v>
      </c>
      <c r="M228" s="9">
        <v>0</v>
      </c>
      <c r="N228" s="20">
        <v>0</v>
      </c>
      <c r="O228" s="9">
        <v>0</v>
      </c>
      <c r="P228" s="20">
        <v>0</v>
      </c>
      <c r="Q228" s="9">
        <v>0</v>
      </c>
    </row>
    <row r="229" spans="4:17" x14ac:dyDescent="0.25">
      <c r="D229" s="8" t="s">
        <v>666</v>
      </c>
      <c r="E229" s="20">
        <v>1</v>
      </c>
      <c r="F229" s="20">
        <v>1</v>
      </c>
      <c r="G229" s="9">
        <v>1</v>
      </c>
      <c r="H229" s="20">
        <v>0</v>
      </c>
      <c r="I229" s="9">
        <v>0</v>
      </c>
      <c r="J229" s="20">
        <v>0</v>
      </c>
      <c r="K229" s="9">
        <v>0</v>
      </c>
      <c r="L229" s="20">
        <v>0</v>
      </c>
      <c r="M229" s="9">
        <v>0</v>
      </c>
      <c r="N229" s="20">
        <v>0</v>
      </c>
      <c r="O229" s="9">
        <v>0</v>
      </c>
      <c r="P229" s="20">
        <v>0</v>
      </c>
      <c r="Q229" s="9">
        <v>0</v>
      </c>
    </row>
    <row r="230" spans="4:17" x14ac:dyDescent="0.25">
      <c r="D230" s="8" t="s">
        <v>674</v>
      </c>
      <c r="E230" s="20">
        <v>10</v>
      </c>
      <c r="F230" s="20">
        <v>10</v>
      </c>
      <c r="G230" s="9">
        <v>1</v>
      </c>
      <c r="H230" s="20">
        <v>7</v>
      </c>
      <c r="I230" s="9">
        <v>0.7</v>
      </c>
      <c r="J230" s="20">
        <v>0</v>
      </c>
      <c r="K230" s="9">
        <v>0</v>
      </c>
      <c r="L230" s="20">
        <v>0</v>
      </c>
      <c r="M230" s="9">
        <v>0</v>
      </c>
      <c r="N230" s="20">
        <v>0</v>
      </c>
      <c r="O230" s="9">
        <v>0</v>
      </c>
      <c r="P230" s="20">
        <v>0</v>
      </c>
      <c r="Q230" s="9">
        <v>0</v>
      </c>
    </row>
    <row r="231" spans="4:17" x14ac:dyDescent="0.25">
      <c r="D231" s="7" t="s">
        <v>491</v>
      </c>
      <c r="E231" s="20">
        <v>150</v>
      </c>
      <c r="F231" s="20">
        <v>134</v>
      </c>
      <c r="G231" s="9">
        <v>0.89333333333333331</v>
      </c>
      <c r="H231" s="20">
        <v>115</v>
      </c>
      <c r="I231" s="9">
        <v>0.85820895522388063</v>
      </c>
      <c r="J231" s="20">
        <v>0</v>
      </c>
      <c r="K231" s="9">
        <v>0</v>
      </c>
      <c r="L231" s="20">
        <v>11</v>
      </c>
      <c r="M231" s="9">
        <v>8.2089552238805971E-2</v>
      </c>
      <c r="N231" s="20">
        <v>0</v>
      </c>
      <c r="O231" s="9">
        <v>0</v>
      </c>
      <c r="P231" s="20">
        <v>2</v>
      </c>
      <c r="Q231" s="9">
        <v>1.4925373134328358E-2</v>
      </c>
    </row>
    <row r="232" spans="4:17" x14ac:dyDescent="0.25">
      <c r="D232" s="8" t="s">
        <v>493</v>
      </c>
      <c r="E232" s="20">
        <v>25</v>
      </c>
      <c r="F232" s="20">
        <v>24</v>
      </c>
      <c r="G232" s="9">
        <v>0.96</v>
      </c>
      <c r="H232" s="20">
        <v>23</v>
      </c>
      <c r="I232" s="9">
        <v>0.95833333333333337</v>
      </c>
      <c r="J232" s="20">
        <v>0</v>
      </c>
      <c r="K232" s="9">
        <v>0</v>
      </c>
      <c r="L232" s="20">
        <v>0</v>
      </c>
      <c r="M232" s="9">
        <v>0</v>
      </c>
      <c r="N232" s="20">
        <v>0</v>
      </c>
      <c r="O232" s="9">
        <v>0</v>
      </c>
      <c r="P232" s="20">
        <v>0</v>
      </c>
      <c r="Q232" s="9">
        <v>0</v>
      </c>
    </row>
    <row r="233" spans="4:17" x14ac:dyDescent="0.25">
      <c r="D233" s="8" t="s">
        <v>494</v>
      </c>
      <c r="E233" s="20">
        <v>0</v>
      </c>
      <c r="F233" s="20">
        <v>0</v>
      </c>
      <c r="G233" s="9">
        <v>0</v>
      </c>
      <c r="H233" s="20">
        <v>0</v>
      </c>
      <c r="I233" s="9">
        <v>0</v>
      </c>
      <c r="J233" s="20">
        <v>0</v>
      </c>
      <c r="K233" s="9">
        <v>0</v>
      </c>
      <c r="L233" s="20">
        <v>0</v>
      </c>
      <c r="M233" s="9">
        <v>0</v>
      </c>
      <c r="N233" s="20">
        <v>0</v>
      </c>
      <c r="O233" s="9">
        <v>0</v>
      </c>
      <c r="P233" s="20">
        <v>0</v>
      </c>
      <c r="Q233" s="9">
        <v>0</v>
      </c>
    </row>
    <row r="234" spans="4:17" x14ac:dyDescent="0.25">
      <c r="D234" s="8" t="s">
        <v>499</v>
      </c>
      <c r="E234" s="20">
        <v>106</v>
      </c>
      <c r="F234" s="20">
        <v>94</v>
      </c>
      <c r="G234" s="9">
        <v>0.8867924528301887</v>
      </c>
      <c r="H234" s="20">
        <v>79</v>
      </c>
      <c r="I234" s="9">
        <v>0.84042553191489366</v>
      </c>
      <c r="J234" s="20">
        <v>0</v>
      </c>
      <c r="K234" s="9">
        <v>0</v>
      </c>
      <c r="L234" s="20">
        <v>9</v>
      </c>
      <c r="M234" s="9">
        <v>9.5744680851063829E-2</v>
      </c>
      <c r="N234" s="20">
        <v>0</v>
      </c>
      <c r="O234" s="9">
        <v>0</v>
      </c>
      <c r="P234" s="20">
        <v>2</v>
      </c>
      <c r="Q234" s="9">
        <v>2.1276595744680851E-2</v>
      </c>
    </row>
    <row r="235" spans="4:17" x14ac:dyDescent="0.25">
      <c r="D235" s="8" t="s">
        <v>492</v>
      </c>
      <c r="E235" s="20">
        <v>4</v>
      </c>
      <c r="F235" s="20">
        <v>2</v>
      </c>
      <c r="G235" s="9">
        <v>0.5</v>
      </c>
      <c r="H235" s="20">
        <v>2</v>
      </c>
      <c r="I235" s="9">
        <v>1</v>
      </c>
      <c r="J235" s="20"/>
      <c r="K235" s="9">
        <v>0</v>
      </c>
      <c r="L235" s="20">
        <v>2</v>
      </c>
      <c r="M235" s="9">
        <v>1</v>
      </c>
      <c r="N235" s="20"/>
      <c r="O235" s="9">
        <v>0</v>
      </c>
      <c r="P235" s="20"/>
      <c r="Q235" s="9">
        <v>0</v>
      </c>
    </row>
    <row r="236" spans="4:17" x14ac:dyDescent="0.25">
      <c r="D236" s="8" t="s">
        <v>495</v>
      </c>
      <c r="E236" s="20">
        <v>15</v>
      </c>
      <c r="F236" s="20">
        <v>14</v>
      </c>
      <c r="G236" s="9">
        <v>0.93333333333333335</v>
      </c>
      <c r="H236" s="20">
        <v>11</v>
      </c>
      <c r="I236" s="9">
        <v>0.7857142857142857</v>
      </c>
      <c r="J236" s="20"/>
      <c r="K236" s="9">
        <v>0</v>
      </c>
      <c r="L236" s="20"/>
      <c r="M236" s="9">
        <v>0</v>
      </c>
      <c r="N236" s="20"/>
      <c r="O236" s="9">
        <v>0</v>
      </c>
      <c r="P236" s="20"/>
      <c r="Q236" s="9">
        <v>0</v>
      </c>
    </row>
    <row r="237" spans="4:17" x14ac:dyDescent="0.25">
      <c r="D237" s="7" t="s">
        <v>483</v>
      </c>
      <c r="E237" s="20">
        <v>80</v>
      </c>
      <c r="F237" s="20">
        <v>69</v>
      </c>
      <c r="G237" s="9">
        <v>0.86250000000000004</v>
      </c>
      <c r="H237" s="20">
        <v>54</v>
      </c>
      <c r="I237" s="9">
        <v>0.78260869565217395</v>
      </c>
      <c r="J237" s="20">
        <v>0</v>
      </c>
      <c r="K237" s="9">
        <v>0</v>
      </c>
      <c r="L237" s="20">
        <v>8</v>
      </c>
      <c r="M237" s="9">
        <v>0.11594202898550725</v>
      </c>
      <c r="N237" s="20">
        <v>0</v>
      </c>
      <c r="O237" s="9">
        <v>0</v>
      </c>
      <c r="P237" s="20">
        <v>0</v>
      </c>
      <c r="Q237" s="9">
        <v>0</v>
      </c>
    </row>
    <row r="238" spans="4:17" x14ac:dyDescent="0.25">
      <c r="D238" s="8" t="s">
        <v>484</v>
      </c>
      <c r="E238" s="20">
        <v>39</v>
      </c>
      <c r="F238" s="20">
        <v>36</v>
      </c>
      <c r="G238" s="9">
        <v>0.92307692307692313</v>
      </c>
      <c r="H238" s="20">
        <v>30</v>
      </c>
      <c r="I238" s="9">
        <v>0.83333333333333337</v>
      </c>
      <c r="J238" s="20">
        <v>0</v>
      </c>
      <c r="K238" s="9">
        <v>0</v>
      </c>
      <c r="L238" s="20">
        <v>2</v>
      </c>
      <c r="M238" s="9">
        <v>5.5555555555555552E-2</v>
      </c>
      <c r="N238" s="20">
        <v>0</v>
      </c>
      <c r="O238" s="9">
        <v>0</v>
      </c>
      <c r="P238" s="20">
        <v>0</v>
      </c>
      <c r="Q238" s="9">
        <v>0</v>
      </c>
    </row>
    <row r="239" spans="4:17" x14ac:dyDescent="0.25">
      <c r="D239" s="8" t="s">
        <v>488</v>
      </c>
      <c r="E239" s="20">
        <v>0</v>
      </c>
      <c r="F239" s="20">
        <v>0</v>
      </c>
      <c r="G239" s="9">
        <v>0</v>
      </c>
      <c r="H239" s="20">
        <v>0</v>
      </c>
      <c r="I239" s="9">
        <v>0</v>
      </c>
      <c r="J239" s="20">
        <v>0</v>
      </c>
      <c r="K239" s="9">
        <v>0</v>
      </c>
      <c r="L239" s="20">
        <v>0</v>
      </c>
      <c r="M239" s="9">
        <v>0</v>
      </c>
      <c r="N239" s="20">
        <v>0</v>
      </c>
      <c r="O239" s="9">
        <v>0</v>
      </c>
      <c r="P239" s="20">
        <v>0</v>
      </c>
      <c r="Q239" s="9">
        <v>0</v>
      </c>
    </row>
    <row r="240" spans="4:17" x14ac:dyDescent="0.25">
      <c r="D240" s="8" t="s">
        <v>667</v>
      </c>
      <c r="E240" s="20">
        <v>41</v>
      </c>
      <c r="F240" s="20">
        <v>33</v>
      </c>
      <c r="G240" s="9">
        <v>0.80487804878048785</v>
      </c>
      <c r="H240" s="20">
        <v>24</v>
      </c>
      <c r="I240" s="9">
        <v>0.72727272727272729</v>
      </c>
      <c r="J240" s="20">
        <v>0</v>
      </c>
      <c r="K240" s="9">
        <v>0</v>
      </c>
      <c r="L240" s="20">
        <v>6</v>
      </c>
      <c r="M240" s="9">
        <v>0.18181818181818182</v>
      </c>
      <c r="N240" s="20">
        <v>0</v>
      </c>
      <c r="O240" s="9">
        <v>0</v>
      </c>
      <c r="P240" s="20">
        <v>0</v>
      </c>
      <c r="Q240" s="9">
        <v>0</v>
      </c>
    </row>
    <row r="241" spans="4:17" x14ac:dyDescent="0.25">
      <c r="D241" s="7" t="s">
        <v>478</v>
      </c>
      <c r="E241" s="20">
        <v>181</v>
      </c>
      <c r="F241" s="20">
        <v>161</v>
      </c>
      <c r="G241" s="9">
        <v>0.88950276243093918</v>
      </c>
      <c r="H241" s="20">
        <v>145</v>
      </c>
      <c r="I241" s="9">
        <v>0.90062111801242239</v>
      </c>
      <c r="J241" s="20">
        <v>0</v>
      </c>
      <c r="K241" s="9">
        <v>0</v>
      </c>
      <c r="L241" s="20">
        <v>8</v>
      </c>
      <c r="M241" s="9">
        <v>4.9689440993788817E-2</v>
      </c>
      <c r="N241" s="20">
        <v>0</v>
      </c>
      <c r="O241" s="9">
        <v>0</v>
      </c>
      <c r="P241" s="20">
        <v>5</v>
      </c>
      <c r="Q241" s="9">
        <v>3.1055900621118012E-2</v>
      </c>
    </row>
    <row r="242" spans="4:17" x14ac:dyDescent="0.25">
      <c r="D242" s="8" t="s">
        <v>655</v>
      </c>
      <c r="E242" s="20">
        <v>0</v>
      </c>
      <c r="F242" s="20">
        <v>0</v>
      </c>
      <c r="G242" s="9">
        <v>0</v>
      </c>
      <c r="H242" s="20">
        <v>0</v>
      </c>
      <c r="I242" s="9">
        <v>0</v>
      </c>
      <c r="J242" s="20">
        <v>0</v>
      </c>
      <c r="K242" s="9">
        <v>0</v>
      </c>
      <c r="L242" s="20">
        <v>0</v>
      </c>
      <c r="M242" s="9">
        <v>0</v>
      </c>
      <c r="N242" s="20">
        <v>0</v>
      </c>
      <c r="O242" s="9">
        <v>0</v>
      </c>
      <c r="P242" s="20">
        <v>0</v>
      </c>
      <c r="Q242" s="9">
        <v>0</v>
      </c>
    </row>
    <row r="243" spans="4:17" x14ac:dyDescent="0.25">
      <c r="D243" s="8" t="s">
        <v>479</v>
      </c>
      <c r="E243" s="20">
        <v>102</v>
      </c>
      <c r="F243" s="20">
        <v>89</v>
      </c>
      <c r="G243" s="9">
        <v>0.87254901960784315</v>
      </c>
      <c r="H243" s="20">
        <v>77</v>
      </c>
      <c r="I243" s="9">
        <v>0.8651685393258427</v>
      </c>
      <c r="J243" s="20">
        <v>0</v>
      </c>
      <c r="K243" s="9">
        <v>0</v>
      </c>
      <c r="L243" s="20">
        <v>4</v>
      </c>
      <c r="M243" s="9">
        <v>4.49438202247191E-2</v>
      </c>
      <c r="N243" s="20">
        <v>0</v>
      </c>
      <c r="O243" s="9">
        <v>0</v>
      </c>
      <c r="P243" s="20">
        <v>4</v>
      </c>
      <c r="Q243" s="9">
        <v>4.49438202247191E-2</v>
      </c>
    </row>
    <row r="244" spans="4:17" x14ac:dyDescent="0.25">
      <c r="D244" s="8" t="s">
        <v>480</v>
      </c>
      <c r="E244" s="20">
        <v>8</v>
      </c>
      <c r="F244" s="20">
        <v>8</v>
      </c>
      <c r="G244" s="9">
        <v>1</v>
      </c>
      <c r="H244" s="20">
        <v>7</v>
      </c>
      <c r="I244" s="9">
        <v>0.875</v>
      </c>
      <c r="J244" s="20">
        <v>0</v>
      </c>
      <c r="K244" s="9">
        <v>0</v>
      </c>
      <c r="L244" s="20">
        <v>0</v>
      </c>
      <c r="M244" s="9">
        <v>0</v>
      </c>
      <c r="N244" s="20">
        <v>0</v>
      </c>
      <c r="O244" s="9">
        <v>0</v>
      </c>
      <c r="P244" s="20">
        <v>0</v>
      </c>
      <c r="Q244" s="9">
        <v>0</v>
      </c>
    </row>
    <row r="245" spans="4:17" x14ac:dyDescent="0.25">
      <c r="D245" s="8" t="s">
        <v>664</v>
      </c>
      <c r="E245" s="20">
        <v>27</v>
      </c>
      <c r="F245" s="20">
        <v>22</v>
      </c>
      <c r="G245" s="9">
        <v>0.81481481481481477</v>
      </c>
      <c r="H245" s="20">
        <v>21</v>
      </c>
      <c r="I245" s="9">
        <v>0.95454545454545459</v>
      </c>
      <c r="J245" s="20">
        <v>0</v>
      </c>
      <c r="K245" s="9">
        <v>0</v>
      </c>
      <c r="L245" s="20">
        <v>2</v>
      </c>
      <c r="M245" s="9">
        <v>9.0909090909090912E-2</v>
      </c>
      <c r="N245" s="20">
        <v>0</v>
      </c>
      <c r="O245" s="9">
        <v>0</v>
      </c>
      <c r="P245" s="20">
        <v>1</v>
      </c>
      <c r="Q245" s="9">
        <v>4.5454545454545456E-2</v>
      </c>
    </row>
    <row r="246" spans="4:17" x14ac:dyDescent="0.25">
      <c r="D246" s="8" t="s">
        <v>665</v>
      </c>
      <c r="E246" s="20">
        <v>2</v>
      </c>
      <c r="F246" s="20">
        <v>2</v>
      </c>
      <c r="G246" s="9">
        <v>1</v>
      </c>
      <c r="H246" s="20">
        <v>2</v>
      </c>
      <c r="I246" s="9">
        <v>1</v>
      </c>
      <c r="J246" s="20">
        <v>0</v>
      </c>
      <c r="K246" s="9">
        <v>0</v>
      </c>
      <c r="L246" s="20">
        <v>0</v>
      </c>
      <c r="M246" s="9">
        <v>0</v>
      </c>
      <c r="N246" s="20">
        <v>0</v>
      </c>
      <c r="O246" s="9">
        <v>0</v>
      </c>
      <c r="P246" s="20">
        <v>0</v>
      </c>
      <c r="Q246" s="9">
        <v>0</v>
      </c>
    </row>
    <row r="247" spans="4:17" x14ac:dyDescent="0.25">
      <c r="D247" s="8" t="s">
        <v>487</v>
      </c>
      <c r="E247" s="20">
        <v>37</v>
      </c>
      <c r="F247" s="20">
        <v>35</v>
      </c>
      <c r="G247" s="9">
        <v>0.94594594594594594</v>
      </c>
      <c r="H247" s="20">
        <v>33</v>
      </c>
      <c r="I247" s="9">
        <v>0.94285714285714284</v>
      </c>
      <c r="J247" s="20"/>
      <c r="K247" s="9">
        <v>0</v>
      </c>
      <c r="L247" s="20">
        <v>2</v>
      </c>
      <c r="M247" s="9">
        <v>5.7142857142857141E-2</v>
      </c>
      <c r="N247" s="20"/>
      <c r="O247" s="9">
        <v>0</v>
      </c>
      <c r="P247" s="20"/>
      <c r="Q247" s="9">
        <v>0</v>
      </c>
    </row>
    <row r="248" spans="4:17" x14ac:dyDescent="0.25">
      <c r="D248" s="8" t="s">
        <v>496</v>
      </c>
      <c r="E248" s="20">
        <v>2</v>
      </c>
      <c r="F248" s="20">
        <v>2</v>
      </c>
      <c r="G248" s="9">
        <v>1</v>
      </c>
      <c r="H248" s="20">
        <v>2</v>
      </c>
      <c r="I248" s="9">
        <v>1</v>
      </c>
      <c r="J248" s="20">
        <v>0</v>
      </c>
      <c r="K248" s="9">
        <v>0</v>
      </c>
      <c r="L248" s="20">
        <v>0</v>
      </c>
      <c r="M248" s="9">
        <v>0</v>
      </c>
      <c r="N248" s="20">
        <v>0</v>
      </c>
      <c r="O248" s="9">
        <v>0</v>
      </c>
      <c r="P248" s="20">
        <v>0</v>
      </c>
      <c r="Q248" s="9">
        <v>0</v>
      </c>
    </row>
    <row r="249" spans="4:17" x14ac:dyDescent="0.25">
      <c r="D249" s="8" t="s">
        <v>673</v>
      </c>
      <c r="E249" s="20">
        <v>3</v>
      </c>
      <c r="F249" s="20">
        <v>3</v>
      </c>
      <c r="G249" s="9">
        <v>1</v>
      </c>
      <c r="H249" s="20">
        <v>3</v>
      </c>
      <c r="I249" s="9">
        <v>1</v>
      </c>
      <c r="J249" s="20">
        <v>0</v>
      </c>
      <c r="K249" s="9">
        <v>0</v>
      </c>
      <c r="L249" s="20">
        <v>0</v>
      </c>
      <c r="M249" s="9">
        <v>0</v>
      </c>
      <c r="N249" s="20">
        <v>0</v>
      </c>
      <c r="O249" s="9">
        <v>0</v>
      </c>
      <c r="P249" s="20">
        <v>0</v>
      </c>
      <c r="Q249" s="9">
        <v>0</v>
      </c>
    </row>
    <row r="250" spans="4:17" x14ac:dyDescent="0.25">
      <c r="D250" s="7" t="s">
        <v>476</v>
      </c>
      <c r="E250" s="20">
        <v>186</v>
      </c>
      <c r="F250" s="20">
        <v>180</v>
      </c>
      <c r="G250" s="9">
        <v>0.967741935483871</v>
      </c>
      <c r="H250" s="20">
        <v>140</v>
      </c>
      <c r="I250" s="9">
        <v>0.77777777777777779</v>
      </c>
      <c r="J250" s="20">
        <v>0</v>
      </c>
      <c r="K250" s="9">
        <v>0</v>
      </c>
      <c r="L250" s="20">
        <v>1</v>
      </c>
      <c r="M250" s="9">
        <v>5.5555555555555558E-3</v>
      </c>
      <c r="N250" s="20">
        <v>0</v>
      </c>
      <c r="O250" s="9">
        <v>0</v>
      </c>
      <c r="P250" s="20">
        <v>2</v>
      </c>
      <c r="Q250" s="9">
        <v>1.1111111111111112E-2</v>
      </c>
    </row>
    <row r="251" spans="4:17" x14ac:dyDescent="0.25">
      <c r="D251" s="8" t="s">
        <v>653</v>
      </c>
      <c r="E251" s="20">
        <v>0</v>
      </c>
      <c r="F251" s="20">
        <v>0</v>
      </c>
      <c r="G251" s="9">
        <v>0</v>
      </c>
      <c r="H251" s="20">
        <v>0</v>
      </c>
      <c r="I251" s="9">
        <v>0</v>
      </c>
      <c r="J251" s="20">
        <v>0</v>
      </c>
      <c r="K251" s="9">
        <v>0</v>
      </c>
      <c r="L251" s="20">
        <v>0</v>
      </c>
      <c r="M251" s="9">
        <v>0</v>
      </c>
      <c r="N251" s="20">
        <v>0</v>
      </c>
      <c r="O251" s="9">
        <v>0</v>
      </c>
      <c r="P251" s="20">
        <v>0</v>
      </c>
      <c r="Q251" s="9">
        <v>0</v>
      </c>
    </row>
    <row r="252" spans="4:17" x14ac:dyDescent="0.25">
      <c r="D252" s="8" t="s">
        <v>656</v>
      </c>
      <c r="E252" s="20">
        <v>3</v>
      </c>
      <c r="F252" s="20">
        <v>3</v>
      </c>
      <c r="G252" s="9">
        <v>1</v>
      </c>
      <c r="H252" s="20">
        <v>3</v>
      </c>
      <c r="I252" s="9">
        <v>1</v>
      </c>
      <c r="J252" s="20">
        <v>0</v>
      </c>
      <c r="K252" s="9">
        <v>0</v>
      </c>
      <c r="L252" s="20">
        <v>0</v>
      </c>
      <c r="M252" s="9">
        <v>0</v>
      </c>
      <c r="N252" s="20">
        <v>0</v>
      </c>
      <c r="O252" s="9">
        <v>0</v>
      </c>
      <c r="P252" s="20">
        <v>0</v>
      </c>
      <c r="Q252" s="9">
        <v>0</v>
      </c>
    </row>
    <row r="253" spans="4:17" x14ac:dyDescent="0.25">
      <c r="D253" s="8" t="s">
        <v>659</v>
      </c>
      <c r="E253" s="20">
        <v>6</v>
      </c>
      <c r="F253" s="20">
        <v>6</v>
      </c>
      <c r="G253" s="9">
        <v>1</v>
      </c>
      <c r="H253" s="20">
        <v>3</v>
      </c>
      <c r="I253" s="9">
        <v>0.5</v>
      </c>
      <c r="J253" s="20">
        <v>0</v>
      </c>
      <c r="K253" s="9">
        <v>0</v>
      </c>
      <c r="L253" s="20">
        <v>0</v>
      </c>
      <c r="M253" s="9">
        <v>0</v>
      </c>
      <c r="N253" s="20">
        <v>0</v>
      </c>
      <c r="O253" s="9">
        <v>0</v>
      </c>
      <c r="P253" s="20">
        <v>0</v>
      </c>
      <c r="Q253" s="9">
        <v>0</v>
      </c>
    </row>
    <row r="254" spans="4:17" x14ac:dyDescent="0.25">
      <c r="D254" s="8" t="s">
        <v>485</v>
      </c>
      <c r="E254" s="20">
        <v>0</v>
      </c>
      <c r="F254" s="20">
        <v>0</v>
      </c>
      <c r="G254" s="9">
        <v>0</v>
      </c>
      <c r="H254" s="20">
        <v>0</v>
      </c>
      <c r="I254" s="9">
        <v>0</v>
      </c>
      <c r="J254" s="20">
        <v>0</v>
      </c>
      <c r="K254" s="9">
        <v>0</v>
      </c>
      <c r="L254" s="20">
        <v>0</v>
      </c>
      <c r="M254" s="9">
        <v>0</v>
      </c>
      <c r="N254" s="20">
        <v>0</v>
      </c>
      <c r="O254" s="9">
        <v>0</v>
      </c>
      <c r="P254" s="20">
        <v>0</v>
      </c>
      <c r="Q254" s="9">
        <v>0</v>
      </c>
    </row>
    <row r="255" spans="4:17" x14ac:dyDescent="0.25">
      <c r="D255" s="8" t="s">
        <v>668</v>
      </c>
      <c r="E255" s="20">
        <v>9</v>
      </c>
      <c r="F255" s="20">
        <v>9</v>
      </c>
      <c r="G255" s="9">
        <v>1</v>
      </c>
      <c r="H255" s="20">
        <v>8</v>
      </c>
      <c r="I255" s="9">
        <v>0.88888888888888884</v>
      </c>
      <c r="J255" s="20">
        <v>0</v>
      </c>
      <c r="K255" s="9">
        <v>0</v>
      </c>
      <c r="L255" s="20">
        <v>0</v>
      </c>
      <c r="M255" s="9">
        <v>0</v>
      </c>
      <c r="N255" s="20">
        <v>0</v>
      </c>
      <c r="O255" s="9">
        <v>0</v>
      </c>
      <c r="P255" s="20">
        <v>0</v>
      </c>
      <c r="Q255" s="9">
        <v>0</v>
      </c>
    </row>
    <row r="256" spans="4:17" x14ac:dyDescent="0.25">
      <c r="D256" s="8" t="s">
        <v>670</v>
      </c>
      <c r="E256" s="20">
        <v>29</v>
      </c>
      <c r="F256" s="20">
        <v>29</v>
      </c>
      <c r="G256" s="9">
        <v>1</v>
      </c>
      <c r="H256" s="20">
        <v>20</v>
      </c>
      <c r="I256" s="9">
        <v>0.68965517241379315</v>
      </c>
      <c r="J256" s="20">
        <v>0</v>
      </c>
      <c r="K256" s="9">
        <v>0</v>
      </c>
      <c r="L256" s="20">
        <v>0</v>
      </c>
      <c r="M256" s="9">
        <v>0</v>
      </c>
      <c r="N256" s="20">
        <v>0</v>
      </c>
      <c r="O256" s="9">
        <v>0</v>
      </c>
      <c r="P256" s="20">
        <v>0</v>
      </c>
      <c r="Q256" s="9">
        <v>0</v>
      </c>
    </row>
    <row r="257" spans="4:17" x14ac:dyDescent="0.25">
      <c r="D257" s="8" t="s">
        <v>671</v>
      </c>
      <c r="E257" s="20">
        <v>11</v>
      </c>
      <c r="F257" s="20">
        <v>11</v>
      </c>
      <c r="G257" s="9">
        <v>1</v>
      </c>
      <c r="H257" s="20">
        <v>8</v>
      </c>
      <c r="I257" s="9">
        <v>0.72727272727272729</v>
      </c>
      <c r="J257" s="20">
        <v>0</v>
      </c>
      <c r="K257" s="9">
        <v>0</v>
      </c>
      <c r="L257" s="20">
        <v>0</v>
      </c>
      <c r="M257" s="9">
        <v>0</v>
      </c>
      <c r="N257" s="20">
        <v>0</v>
      </c>
      <c r="O257" s="9">
        <v>0</v>
      </c>
      <c r="P257" s="20">
        <v>0</v>
      </c>
      <c r="Q257" s="9">
        <v>0</v>
      </c>
    </row>
    <row r="258" spans="4:17" x14ac:dyDescent="0.25">
      <c r="D258" s="8" t="s">
        <v>497</v>
      </c>
      <c r="E258" s="20">
        <v>16</v>
      </c>
      <c r="F258" s="20">
        <v>15</v>
      </c>
      <c r="G258" s="9">
        <v>0.9375</v>
      </c>
      <c r="H258" s="20">
        <v>13</v>
      </c>
      <c r="I258" s="9">
        <v>0.8666666666666667</v>
      </c>
      <c r="J258" s="20">
        <v>0</v>
      </c>
      <c r="K258" s="9">
        <v>0</v>
      </c>
      <c r="L258" s="20">
        <v>0</v>
      </c>
      <c r="M258" s="9">
        <v>0</v>
      </c>
      <c r="N258" s="20">
        <v>0</v>
      </c>
      <c r="O258" s="9">
        <v>0</v>
      </c>
      <c r="P258" s="20">
        <v>0</v>
      </c>
      <c r="Q258" s="9">
        <v>0</v>
      </c>
    </row>
    <row r="259" spans="4:17" x14ac:dyDescent="0.25">
      <c r="D259" s="8" t="s">
        <v>672</v>
      </c>
      <c r="E259" s="20">
        <v>85</v>
      </c>
      <c r="F259" s="20">
        <v>83</v>
      </c>
      <c r="G259" s="9">
        <v>0.97647058823529409</v>
      </c>
      <c r="H259" s="20">
        <v>71</v>
      </c>
      <c r="I259" s="9">
        <v>0.85542168674698793</v>
      </c>
      <c r="J259" s="20">
        <v>0</v>
      </c>
      <c r="K259" s="9">
        <v>0</v>
      </c>
      <c r="L259" s="20">
        <v>1</v>
      </c>
      <c r="M259" s="9">
        <v>1.2048192771084338E-2</v>
      </c>
      <c r="N259" s="20">
        <v>0</v>
      </c>
      <c r="O259" s="9">
        <v>0</v>
      </c>
      <c r="P259" s="20">
        <v>0</v>
      </c>
      <c r="Q259" s="9">
        <v>0</v>
      </c>
    </row>
    <row r="260" spans="4:17" x14ac:dyDescent="0.25">
      <c r="D260" s="8" t="s">
        <v>675</v>
      </c>
      <c r="E260" s="20">
        <v>21</v>
      </c>
      <c r="F260" s="20">
        <v>19</v>
      </c>
      <c r="G260" s="9">
        <v>0.90476190476190477</v>
      </c>
      <c r="H260" s="20">
        <v>8</v>
      </c>
      <c r="I260" s="9">
        <v>0.42105263157894735</v>
      </c>
      <c r="J260" s="20">
        <v>0</v>
      </c>
      <c r="K260" s="9">
        <v>0</v>
      </c>
      <c r="L260" s="20">
        <v>0</v>
      </c>
      <c r="M260" s="9">
        <v>0</v>
      </c>
      <c r="N260" s="20">
        <v>0</v>
      </c>
      <c r="O260" s="9">
        <v>0</v>
      </c>
      <c r="P260" s="20">
        <v>2</v>
      </c>
      <c r="Q260" s="9">
        <v>0.10526315789473684</v>
      </c>
    </row>
    <row r="261" spans="4:17" x14ac:dyDescent="0.25">
      <c r="D261" s="8" t="s">
        <v>477</v>
      </c>
      <c r="E261" s="20">
        <v>6</v>
      </c>
      <c r="F261" s="20">
        <v>5</v>
      </c>
      <c r="G261" s="9">
        <v>0.83333333333333337</v>
      </c>
      <c r="H261" s="20">
        <v>6</v>
      </c>
      <c r="I261" s="9">
        <v>1.2</v>
      </c>
      <c r="J261" s="20"/>
      <c r="K261" s="9">
        <v>0</v>
      </c>
      <c r="L261" s="20"/>
      <c r="M261" s="9">
        <v>0</v>
      </c>
      <c r="N261" s="20"/>
      <c r="O261" s="9">
        <v>0</v>
      </c>
      <c r="P261" s="20"/>
      <c r="Q261" s="9">
        <v>0</v>
      </c>
    </row>
    <row r="262" spans="4:17" x14ac:dyDescent="0.25">
      <c r="D262" s="6" t="s">
        <v>676</v>
      </c>
      <c r="E262" s="20">
        <v>502</v>
      </c>
      <c r="F262" s="20">
        <v>428</v>
      </c>
      <c r="G262" s="9">
        <v>0.85258964143426297</v>
      </c>
      <c r="H262" s="20">
        <v>406</v>
      </c>
      <c r="I262" s="9">
        <v>0.94859813084112155</v>
      </c>
      <c r="J262" s="20">
        <v>0</v>
      </c>
      <c r="K262" s="9">
        <v>0</v>
      </c>
      <c r="L262" s="20">
        <v>11</v>
      </c>
      <c r="M262" s="9">
        <v>2.5700934579439252E-2</v>
      </c>
      <c r="N262" s="20">
        <v>1</v>
      </c>
      <c r="O262" s="9">
        <v>2.3364485981308409E-3</v>
      </c>
      <c r="P262" s="20">
        <v>4</v>
      </c>
      <c r="Q262" s="9">
        <v>9.3457943925233638E-3</v>
      </c>
    </row>
    <row r="263" spans="4:17" x14ac:dyDescent="0.25">
      <c r="D263" s="7" t="s">
        <v>693</v>
      </c>
      <c r="E263" s="20">
        <v>32</v>
      </c>
      <c r="F263" s="20">
        <v>31</v>
      </c>
      <c r="G263" s="9">
        <v>0.96875</v>
      </c>
      <c r="H263" s="20">
        <v>27</v>
      </c>
      <c r="I263" s="9">
        <v>0.87096774193548387</v>
      </c>
      <c r="J263" s="20">
        <v>0</v>
      </c>
      <c r="K263" s="9">
        <v>0</v>
      </c>
      <c r="L263" s="20">
        <v>0</v>
      </c>
      <c r="M263" s="9">
        <v>0</v>
      </c>
      <c r="N263" s="20">
        <v>0</v>
      </c>
      <c r="O263" s="9">
        <v>0</v>
      </c>
      <c r="P263" s="20">
        <v>0</v>
      </c>
      <c r="Q263" s="9">
        <v>0</v>
      </c>
    </row>
    <row r="264" spans="4:17" x14ac:dyDescent="0.25">
      <c r="D264" s="8" t="s">
        <v>694</v>
      </c>
      <c r="E264" s="20">
        <v>0</v>
      </c>
      <c r="F264" s="20">
        <v>0</v>
      </c>
      <c r="G264" s="9">
        <v>0</v>
      </c>
      <c r="H264" s="20">
        <v>0</v>
      </c>
      <c r="I264" s="9">
        <v>0</v>
      </c>
      <c r="J264" s="20">
        <v>0</v>
      </c>
      <c r="K264" s="9">
        <v>0</v>
      </c>
      <c r="L264" s="20">
        <v>0</v>
      </c>
      <c r="M264" s="9">
        <v>0</v>
      </c>
      <c r="N264" s="20">
        <v>0</v>
      </c>
      <c r="O264" s="9">
        <v>0</v>
      </c>
      <c r="P264" s="20">
        <v>0</v>
      </c>
      <c r="Q264" s="9">
        <v>0</v>
      </c>
    </row>
    <row r="265" spans="4:17" x14ac:dyDescent="0.25">
      <c r="D265" s="8" t="s">
        <v>696</v>
      </c>
      <c r="E265" s="20">
        <v>6</v>
      </c>
      <c r="F265" s="20">
        <v>6</v>
      </c>
      <c r="G265" s="9">
        <v>1</v>
      </c>
      <c r="H265" s="20">
        <v>5</v>
      </c>
      <c r="I265" s="9">
        <v>0.83333333333333337</v>
      </c>
      <c r="J265" s="20">
        <v>0</v>
      </c>
      <c r="K265" s="9">
        <v>0</v>
      </c>
      <c r="L265" s="20">
        <v>0</v>
      </c>
      <c r="M265" s="9">
        <v>0</v>
      </c>
      <c r="N265" s="20">
        <v>0</v>
      </c>
      <c r="O265" s="9">
        <v>0</v>
      </c>
      <c r="P265" s="20">
        <v>0</v>
      </c>
      <c r="Q265" s="9">
        <v>0</v>
      </c>
    </row>
    <row r="266" spans="4:17" x14ac:dyDescent="0.25">
      <c r="D266" s="8" t="s">
        <v>704</v>
      </c>
      <c r="E266" s="20">
        <v>6</v>
      </c>
      <c r="F266" s="20">
        <v>5</v>
      </c>
      <c r="G266" s="9">
        <v>0.83333333333333337</v>
      </c>
      <c r="H266" s="20">
        <v>4</v>
      </c>
      <c r="I266" s="9">
        <v>0.8</v>
      </c>
      <c r="J266" s="20">
        <v>0</v>
      </c>
      <c r="K266" s="9">
        <v>0</v>
      </c>
      <c r="L266" s="20">
        <v>0</v>
      </c>
      <c r="M266" s="9">
        <v>0</v>
      </c>
      <c r="N266" s="20">
        <v>0</v>
      </c>
      <c r="O266" s="9">
        <v>0</v>
      </c>
      <c r="P266" s="20">
        <v>0</v>
      </c>
      <c r="Q266" s="9">
        <v>0</v>
      </c>
    </row>
    <row r="267" spans="4:17" x14ac:dyDescent="0.25">
      <c r="D267" s="8" t="s">
        <v>709</v>
      </c>
      <c r="E267" s="20">
        <v>17</v>
      </c>
      <c r="F267" s="20">
        <v>17</v>
      </c>
      <c r="G267" s="9">
        <v>1</v>
      </c>
      <c r="H267" s="20">
        <v>16</v>
      </c>
      <c r="I267" s="9">
        <v>0.94117647058823528</v>
      </c>
      <c r="J267" s="20">
        <v>0</v>
      </c>
      <c r="K267" s="9">
        <v>0</v>
      </c>
      <c r="L267" s="20">
        <v>0</v>
      </c>
      <c r="M267" s="9">
        <v>0</v>
      </c>
      <c r="N267" s="20">
        <v>0</v>
      </c>
      <c r="O267" s="9">
        <v>0</v>
      </c>
      <c r="P267" s="20">
        <v>0</v>
      </c>
      <c r="Q267" s="9">
        <v>0</v>
      </c>
    </row>
    <row r="268" spans="4:17" x14ac:dyDescent="0.25">
      <c r="D268" s="8" t="s">
        <v>713</v>
      </c>
      <c r="E268" s="20">
        <v>3</v>
      </c>
      <c r="F268" s="20">
        <v>3</v>
      </c>
      <c r="G268" s="9">
        <v>1</v>
      </c>
      <c r="H268" s="20">
        <v>2</v>
      </c>
      <c r="I268" s="9">
        <v>0.66666666666666663</v>
      </c>
      <c r="J268" s="20">
        <v>0</v>
      </c>
      <c r="K268" s="9">
        <v>0</v>
      </c>
      <c r="L268" s="20">
        <v>0</v>
      </c>
      <c r="M268" s="9">
        <v>0</v>
      </c>
      <c r="N268" s="20">
        <v>0</v>
      </c>
      <c r="O268" s="9">
        <v>0</v>
      </c>
      <c r="P268" s="20">
        <v>0</v>
      </c>
      <c r="Q268" s="9">
        <v>0</v>
      </c>
    </row>
    <row r="269" spans="4:17" x14ac:dyDescent="0.25">
      <c r="D269" s="7" t="s">
        <v>679</v>
      </c>
      <c r="E269" s="20">
        <v>13</v>
      </c>
      <c r="F269" s="20">
        <v>12</v>
      </c>
      <c r="G269" s="9">
        <v>0.92307692307692313</v>
      </c>
      <c r="H269" s="20">
        <v>7</v>
      </c>
      <c r="I269" s="9">
        <v>0.58333333333333337</v>
      </c>
      <c r="J269" s="20">
        <v>0</v>
      </c>
      <c r="K269" s="9">
        <v>0</v>
      </c>
      <c r="L269" s="20">
        <v>0</v>
      </c>
      <c r="M269" s="9">
        <v>0</v>
      </c>
      <c r="N269" s="20">
        <v>0</v>
      </c>
      <c r="O269" s="9">
        <v>0</v>
      </c>
      <c r="P269" s="20">
        <v>1</v>
      </c>
      <c r="Q269" s="9">
        <v>8.3333333333333329E-2</v>
      </c>
    </row>
    <row r="270" spans="4:17" x14ac:dyDescent="0.25">
      <c r="D270" s="8" t="s">
        <v>680</v>
      </c>
      <c r="E270" s="20">
        <v>2</v>
      </c>
      <c r="F270" s="20">
        <v>2</v>
      </c>
      <c r="G270" s="9">
        <v>1</v>
      </c>
      <c r="H270" s="20">
        <v>2</v>
      </c>
      <c r="I270" s="9">
        <v>1</v>
      </c>
      <c r="J270" s="20">
        <v>0</v>
      </c>
      <c r="K270" s="9">
        <v>0</v>
      </c>
      <c r="L270" s="20">
        <v>0</v>
      </c>
      <c r="M270" s="9">
        <v>0</v>
      </c>
      <c r="N270" s="20">
        <v>0</v>
      </c>
      <c r="O270" s="9">
        <v>0</v>
      </c>
      <c r="P270" s="20">
        <v>0</v>
      </c>
      <c r="Q270" s="9">
        <v>0</v>
      </c>
    </row>
    <row r="271" spans="4:17" x14ac:dyDescent="0.25">
      <c r="D271" s="8" t="s">
        <v>685</v>
      </c>
      <c r="E271" s="20">
        <v>5</v>
      </c>
      <c r="F271" s="20">
        <v>5</v>
      </c>
      <c r="G271" s="9">
        <v>1</v>
      </c>
      <c r="H271" s="20">
        <v>4</v>
      </c>
      <c r="I271" s="9">
        <v>0.8</v>
      </c>
      <c r="J271" s="20">
        <v>0</v>
      </c>
      <c r="K271" s="9">
        <v>0</v>
      </c>
      <c r="L271" s="20">
        <v>0</v>
      </c>
      <c r="M271" s="9">
        <v>0</v>
      </c>
      <c r="N271" s="20">
        <v>0</v>
      </c>
      <c r="O271" s="9">
        <v>0</v>
      </c>
      <c r="P271" s="20">
        <v>0</v>
      </c>
      <c r="Q271" s="9">
        <v>0</v>
      </c>
    </row>
    <row r="272" spans="4:17" x14ac:dyDescent="0.25">
      <c r="D272" s="8" t="s">
        <v>697</v>
      </c>
      <c r="E272" s="20">
        <v>0</v>
      </c>
      <c r="F272" s="20">
        <v>0</v>
      </c>
      <c r="G272" s="9">
        <v>0</v>
      </c>
      <c r="H272" s="20">
        <v>0</v>
      </c>
      <c r="I272" s="9">
        <v>0</v>
      </c>
      <c r="J272" s="20">
        <v>0</v>
      </c>
      <c r="K272" s="9">
        <v>0</v>
      </c>
      <c r="L272" s="20">
        <v>0</v>
      </c>
      <c r="M272" s="9">
        <v>0</v>
      </c>
      <c r="N272" s="20">
        <v>0</v>
      </c>
      <c r="O272" s="9">
        <v>0</v>
      </c>
      <c r="P272" s="20">
        <v>0</v>
      </c>
      <c r="Q272" s="9">
        <v>0</v>
      </c>
    </row>
    <row r="273" spans="4:17" x14ac:dyDescent="0.25">
      <c r="D273" s="8" t="s">
        <v>705</v>
      </c>
      <c r="E273" s="20">
        <v>6</v>
      </c>
      <c r="F273" s="20">
        <v>5</v>
      </c>
      <c r="G273" s="9">
        <v>0.83333333333333337</v>
      </c>
      <c r="H273" s="20">
        <v>1</v>
      </c>
      <c r="I273" s="9">
        <v>0.2</v>
      </c>
      <c r="J273" s="20">
        <v>0</v>
      </c>
      <c r="K273" s="9">
        <v>0</v>
      </c>
      <c r="L273" s="20">
        <v>0</v>
      </c>
      <c r="M273" s="9">
        <v>0</v>
      </c>
      <c r="N273" s="20">
        <v>0</v>
      </c>
      <c r="O273" s="9">
        <v>0</v>
      </c>
      <c r="P273" s="20">
        <v>1</v>
      </c>
      <c r="Q273" s="9">
        <v>0.2</v>
      </c>
    </row>
    <row r="274" spans="4:17" x14ac:dyDescent="0.25">
      <c r="D274" s="7" t="s">
        <v>681</v>
      </c>
      <c r="E274" s="20">
        <v>24</v>
      </c>
      <c r="F274" s="20">
        <v>22</v>
      </c>
      <c r="G274" s="9">
        <v>0.91666666666666663</v>
      </c>
      <c r="H274" s="20">
        <v>14</v>
      </c>
      <c r="I274" s="9">
        <v>0.63636363636363635</v>
      </c>
      <c r="J274" s="20">
        <v>0</v>
      </c>
      <c r="K274" s="9">
        <v>0</v>
      </c>
      <c r="L274" s="20">
        <v>1</v>
      </c>
      <c r="M274" s="9">
        <v>4.5454545454545456E-2</v>
      </c>
      <c r="N274" s="20">
        <v>0</v>
      </c>
      <c r="O274" s="9">
        <v>0</v>
      </c>
      <c r="P274" s="20">
        <v>0</v>
      </c>
      <c r="Q274" s="9">
        <v>0</v>
      </c>
    </row>
    <row r="275" spans="4:17" x14ac:dyDescent="0.25">
      <c r="D275" s="8" t="s">
        <v>682</v>
      </c>
      <c r="E275" s="20">
        <v>23</v>
      </c>
      <c r="F275" s="20">
        <v>21</v>
      </c>
      <c r="G275" s="9">
        <v>0.91304347826086951</v>
      </c>
      <c r="H275" s="20">
        <v>13</v>
      </c>
      <c r="I275" s="9">
        <v>0.61904761904761907</v>
      </c>
      <c r="J275" s="20">
        <v>0</v>
      </c>
      <c r="K275" s="9">
        <v>0</v>
      </c>
      <c r="L275" s="20">
        <v>1</v>
      </c>
      <c r="M275" s="9">
        <v>4.7619047619047616E-2</v>
      </c>
      <c r="N275" s="20">
        <v>0</v>
      </c>
      <c r="O275" s="9">
        <v>0</v>
      </c>
      <c r="P275" s="20">
        <v>0</v>
      </c>
      <c r="Q275" s="9">
        <v>0</v>
      </c>
    </row>
    <row r="276" spans="4:17" x14ac:dyDescent="0.25">
      <c r="D276" s="8" t="s">
        <v>689</v>
      </c>
      <c r="E276" s="20">
        <v>0</v>
      </c>
      <c r="F276" s="20">
        <v>0</v>
      </c>
      <c r="G276" s="9">
        <v>0</v>
      </c>
      <c r="H276" s="20">
        <v>0</v>
      </c>
      <c r="I276" s="9">
        <v>0</v>
      </c>
      <c r="J276" s="20">
        <v>0</v>
      </c>
      <c r="K276" s="9">
        <v>0</v>
      </c>
      <c r="L276" s="20">
        <v>0</v>
      </c>
      <c r="M276" s="9">
        <v>0</v>
      </c>
      <c r="N276" s="20">
        <v>0</v>
      </c>
      <c r="O276" s="9">
        <v>0</v>
      </c>
      <c r="P276" s="20">
        <v>0</v>
      </c>
      <c r="Q276" s="9">
        <v>0</v>
      </c>
    </row>
    <row r="277" spans="4:17" x14ac:dyDescent="0.25">
      <c r="D277" s="8" t="s">
        <v>698</v>
      </c>
      <c r="E277" s="20">
        <v>1</v>
      </c>
      <c r="F277" s="20">
        <v>1</v>
      </c>
      <c r="G277" s="9">
        <v>1</v>
      </c>
      <c r="H277" s="20">
        <v>1</v>
      </c>
      <c r="I277" s="9">
        <v>1</v>
      </c>
      <c r="J277" s="20">
        <v>0</v>
      </c>
      <c r="K277" s="9">
        <v>0</v>
      </c>
      <c r="L277" s="20">
        <v>0</v>
      </c>
      <c r="M277" s="9">
        <v>0</v>
      </c>
      <c r="N277" s="20">
        <v>0</v>
      </c>
      <c r="O277" s="9">
        <v>0</v>
      </c>
      <c r="P277" s="20">
        <v>0</v>
      </c>
      <c r="Q277" s="9">
        <v>0</v>
      </c>
    </row>
    <row r="278" spans="4:17" x14ac:dyDescent="0.25">
      <c r="D278" s="8" t="s">
        <v>699</v>
      </c>
      <c r="E278" s="20">
        <v>0</v>
      </c>
      <c r="F278" s="20">
        <v>0</v>
      </c>
      <c r="G278" s="9">
        <v>0</v>
      </c>
      <c r="H278" s="20">
        <v>0</v>
      </c>
      <c r="I278" s="9">
        <v>0</v>
      </c>
      <c r="J278" s="20">
        <v>0</v>
      </c>
      <c r="K278" s="9">
        <v>0</v>
      </c>
      <c r="L278" s="20">
        <v>0</v>
      </c>
      <c r="M278" s="9">
        <v>0</v>
      </c>
      <c r="N278" s="20">
        <v>0</v>
      </c>
      <c r="O278" s="9">
        <v>0</v>
      </c>
      <c r="P278" s="20">
        <v>0</v>
      </c>
      <c r="Q278" s="9">
        <v>0</v>
      </c>
    </row>
    <row r="279" spans="4:17" x14ac:dyDescent="0.25">
      <c r="D279" s="7" t="s">
        <v>702</v>
      </c>
      <c r="E279" s="20">
        <v>105</v>
      </c>
      <c r="F279" s="20">
        <v>96</v>
      </c>
      <c r="G279" s="9">
        <v>0.91428571428571426</v>
      </c>
      <c r="H279" s="20">
        <v>86</v>
      </c>
      <c r="I279" s="9">
        <v>0.89583333333333337</v>
      </c>
      <c r="J279" s="20">
        <v>0</v>
      </c>
      <c r="K279" s="9">
        <v>0</v>
      </c>
      <c r="L279" s="20">
        <v>5</v>
      </c>
      <c r="M279" s="9">
        <v>5.2083333333333336E-2</v>
      </c>
      <c r="N279" s="20">
        <v>1</v>
      </c>
      <c r="O279" s="9">
        <v>1.0416666666666666E-2</v>
      </c>
      <c r="P279" s="20">
        <v>0</v>
      </c>
      <c r="Q279" s="9">
        <v>0</v>
      </c>
    </row>
    <row r="280" spans="4:17" x14ac:dyDescent="0.25">
      <c r="D280" s="8" t="s">
        <v>703</v>
      </c>
      <c r="E280" s="20">
        <v>59</v>
      </c>
      <c r="F280" s="20">
        <v>51</v>
      </c>
      <c r="G280" s="9">
        <v>0.86440677966101698</v>
      </c>
      <c r="H280" s="20">
        <v>49</v>
      </c>
      <c r="I280" s="9">
        <v>0.96078431372549022</v>
      </c>
      <c r="J280" s="20">
        <v>0</v>
      </c>
      <c r="K280" s="9">
        <v>0</v>
      </c>
      <c r="L280" s="20">
        <v>5</v>
      </c>
      <c r="M280" s="9">
        <v>9.8039215686274508E-2</v>
      </c>
      <c r="N280" s="20">
        <v>1</v>
      </c>
      <c r="O280" s="9">
        <v>1.9607843137254902E-2</v>
      </c>
      <c r="P280" s="20">
        <v>0</v>
      </c>
      <c r="Q280" s="9">
        <v>0</v>
      </c>
    </row>
    <row r="281" spans="4:17" x14ac:dyDescent="0.25">
      <c r="D281" s="8" t="s">
        <v>706</v>
      </c>
      <c r="E281" s="20">
        <v>4</v>
      </c>
      <c r="F281" s="20">
        <v>4</v>
      </c>
      <c r="G281" s="9">
        <v>1</v>
      </c>
      <c r="H281" s="20">
        <v>0</v>
      </c>
      <c r="I281" s="9">
        <v>0</v>
      </c>
      <c r="J281" s="20">
        <v>0</v>
      </c>
      <c r="K281" s="9">
        <v>0</v>
      </c>
      <c r="L281" s="20">
        <v>0</v>
      </c>
      <c r="M281" s="9">
        <v>0</v>
      </c>
      <c r="N281" s="20">
        <v>0</v>
      </c>
      <c r="O281" s="9">
        <v>0</v>
      </c>
      <c r="P281" s="20">
        <v>0</v>
      </c>
      <c r="Q281" s="9">
        <v>0</v>
      </c>
    </row>
    <row r="282" spans="4:17" x14ac:dyDescent="0.25">
      <c r="D282" s="8" t="s">
        <v>708</v>
      </c>
      <c r="E282" s="20">
        <v>17</v>
      </c>
      <c r="F282" s="20">
        <v>17</v>
      </c>
      <c r="G282" s="9">
        <v>1</v>
      </c>
      <c r="H282" s="20">
        <v>13</v>
      </c>
      <c r="I282" s="9">
        <v>0.76470588235294112</v>
      </c>
      <c r="J282" s="20">
        <v>0</v>
      </c>
      <c r="K282" s="9">
        <v>0</v>
      </c>
      <c r="L282" s="20">
        <v>0</v>
      </c>
      <c r="M282" s="9">
        <v>0</v>
      </c>
      <c r="N282" s="20">
        <v>0</v>
      </c>
      <c r="O282" s="9">
        <v>0</v>
      </c>
      <c r="P282" s="20">
        <v>0</v>
      </c>
      <c r="Q282" s="9">
        <v>0</v>
      </c>
    </row>
    <row r="283" spans="4:17" x14ac:dyDescent="0.25">
      <c r="D283" s="8" t="s">
        <v>710</v>
      </c>
      <c r="E283" s="20">
        <v>0</v>
      </c>
      <c r="F283" s="20">
        <v>0</v>
      </c>
      <c r="G283" s="9">
        <v>0</v>
      </c>
      <c r="H283" s="20">
        <v>0</v>
      </c>
      <c r="I283" s="9">
        <v>0</v>
      </c>
      <c r="J283" s="20">
        <v>0</v>
      </c>
      <c r="K283" s="9">
        <v>0</v>
      </c>
      <c r="L283" s="20">
        <v>0</v>
      </c>
      <c r="M283" s="9">
        <v>0</v>
      </c>
      <c r="N283" s="20">
        <v>0</v>
      </c>
      <c r="O283" s="9">
        <v>0</v>
      </c>
      <c r="P283" s="20">
        <v>0</v>
      </c>
      <c r="Q283" s="9">
        <v>0</v>
      </c>
    </row>
    <row r="284" spans="4:17" x14ac:dyDescent="0.25">
      <c r="D284" s="8" t="s">
        <v>715</v>
      </c>
      <c r="E284" s="20">
        <v>25</v>
      </c>
      <c r="F284" s="20">
        <v>24</v>
      </c>
      <c r="G284" s="9">
        <v>0.96</v>
      </c>
      <c r="H284" s="20">
        <v>24</v>
      </c>
      <c r="I284" s="9">
        <v>1</v>
      </c>
      <c r="J284" s="20">
        <v>0</v>
      </c>
      <c r="K284" s="9">
        <v>0</v>
      </c>
      <c r="L284" s="20">
        <v>0</v>
      </c>
      <c r="M284" s="9">
        <v>0</v>
      </c>
      <c r="N284" s="20">
        <v>0</v>
      </c>
      <c r="O284" s="9">
        <v>0</v>
      </c>
      <c r="P284" s="20">
        <v>0</v>
      </c>
      <c r="Q284" s="9">
        <v>0</v>
      </c>
    </row>
    <row r="285" spans="4:17" x14ac:dyDescent="0.25">
      <c r="D285" s="7" t="s">
        <v>677</v>
      </c>
      <c r="E285" s="20">
        <v>103</v>
      </c>
      <c r="F285" s="20">
        <v>97</v>
      </c>
      <c r="G285" s="9">
        <v>0.94174757281553401</v>
      </c>
      <c r="H285" s="20">
        <v>87</v>
      </c>
      <c r="I285" s="9">
        <v>0.89690721649484539</v>
      </c>
      <c r="J285" s="20">
        <v>0</v>
      </c>
      <c r="K285" s="9">
        <v>0</v>
      </c>
      <c r="L285" s="20">
        <v>2</v>
      </c>
      <c r="M285" s="9">
        <v>2.0618556701030927E-2</v>
      </c>
      <c r="N285" s="20">
        <v>0</v>
      </c>
      <c r="O285" s="9">
        <v>0</v>
      </c>
      <c r="P285" s="20">
        <v>1</v>
      </c>
      <c r="Q285" s="9">
        <v>1.0309278350515464E-2</v>
      </c>
    </row>
    <row r="286" spans="4:17" x14ac:dyDescent="0.25">
      <c r="D286" s="8" t="s">
        <v>678</v>
      </c>
      <c r="E286" s="20">
        <v>0</v>
      </c>
      <c r="F286" s="20">
        <v>0</v>
      </c>
      <c r="G286" s="9">
        <v>0</v>
      </c>
      <c r="H286" s="20">
        <v>0</v>
      </c>
      <c r="I286" s="9">
        <v>0</v>
      </c>
      <c r="J286" s="20">
        <v>0</v>
      </c>
      <c r="K286" s="9">
        <v>0</v>
      </c>
      <c r="L286" s="20">
        <v>0</v>
      </c>
      <c r="M286" s="9">
        <v>0</v>
      </c>
      <c r="N286" s="20">
        <v>0</v>
      </c>
      <c r="O286" s="9">
        <v>0</v>
      </c>
      <c r="P286" s="20">
        <v>0</v>
      </c>
      <c r="Q286" s="9">
        <v>0</v>
      </c>
    </row>
    <row r="287" spans="4:17" x14ac:dyDescent="0.25">
      <c r="D287" s="8" t="s">
        <v>686</v>
      </c>
      <c r="E287" s="20">
        <v>45</v>
      </c>
      <c r="F287" s="20">
        <v>41</v>
      </c>
      <c r="G287" s="9">
        <v>0.91111111111111109</v>
      </c>
      <c r="H287" s="20">
        <v>35</v>
      </c>
      <c r="I287" s="9">
        <v>0.85365853658536583</v>
      </c>
      <c r="J287" s="20">
        <v>0</v>
      </c>
      <c r="K287" s="9">
        <v>0</v>
      </c>
      <c r="L287" s="20">
        <v>0</v>
      </c>
      <c r="M287" s="9">
        <v>0</v>
      </c>
      <c r="N287" s="20">
        <v>0</v>
      </c>
      <c r="O287" s="9">
        <v>0</v>
      </c>
      <c r="P287" s="20">
        <v>1</v>
      </c>
      <c r="Q287" s="9">
        <v>2.4390243902439025E-2</v>
      </c>
    </row>
    <row r="288" spans="4:17" x14ac:dyDescent="0.25">
      <c r="D288" s="8" t="s">
        <v>692</v>
      </c>
      <c r="E288" s="20">
        <v>56</v>
      </c>
      <c r="F288" s="20">
        <v>54</v>
      </c>
      <c r="G288" s="9">
        <v>0.9642857142857143</v>
      </c>
      <c r="H288" s="20">
        <v>50</v>
      </c>
      <c r="I288" s="9">
        <v>0.92592592592592593</v>
      </c>
      <c r="J288" s="20">
        <v>0</v>
      </c>
      <c r="K288" s="9">
        <v>0</v>
      </c>
      <c r="L288" s="20">
        <v>2</v>
      </c>
      <c r="M288" s="9">
        <v>3.7037037037037035E-2</v>
      </c>
      <c r="N288" s="20">
        <v>0</v>
      </c>
      <c r="O288" s="9">
        <v>0</v>
      </c>
      <c r="P288" s="20">
        <v>0</v>
      </c>
      <c r="Q288" s="9">
        <v>0</v>
      </c>
    </row>
    <row r="289" spans="4:17" x14ac:dyDescent="0.25">
      <c r="D289" s="8" t="s">
        <v>701</v>
      </c>
      <c r="E289" s="20">
        <v>2</v>
      </c>
      <c r="F289" s="20">
        <v>2</v>
      </c>
      <c r="G289" s="9">
        <v>1</v>
      </c>
      <c r="H289" s="20">
        <v>2</v>
      </c>
      <c r="I289" s="9">
        <v>1</v>
      </c>
      <c r="J289" s="20">
        <v>0</v>
      </c>
      <c r="K289" s="9">
        <v>0</v>
      </c>
      <c r="L289" s="20">
        <v>0</v>
      </c>
      <c r="M289" s="9">
        <v>0</v>
      </c>
      <c r="N289" s="20">
        <v>0</v>
      </c>
      <c r="O289" s="9">
        <v>0</v>
      </c>
      <c r="P289" s="20">
        <v>0</v>
      </c>
      <c r="Q289" s="9">
        <v>0</v>
      </c>
    </row>
    <row r="290" spans="4:17" x14ac:dyDescent="0.25">
      <c r="D290" s="7" t="s">
        <v>683</v>
      </c>
      <c r="E290" s="20">
        <v>40</v>
      </c>
      <c r="F290" s="20">
        <v>39</v>
      </c>
      <c r="G290" s="9">
        <v>0.97499999999999998</v>
      </c>
      <c r="H290" s="20">
        <v>35</v>
      </c>
      <c r="I290" s="9">
        <v>0.89743589743589747</v>
      </c>
      <c r="J290" s="20">
        <v>0</v>
      </c>
      <c r="K290" s="9">
        <v>0</v>
      </c>
      <c r="L290" s="20">
        <v>0</v>
      </c>
      <c r="M290" s="9">
        <v>0</v>
      </c>
      <c r="N290" s="20">
        <v>0</v>
      </c>
      <c r="O290" s="9">
        <v>0</v>
      </c>
      <c r="P290" s="20">
        <v>0</v>
      </c>
      <c r="Q290" s="9">
        <v>0</v>
      </c>
    </row>
    <row r="291" spans="4:17" x14ac:dyDescent="0.25">
      <c r="D291" s="8" t="s">
        <v>684</v>
      </c>
      <c r="E291" s="20">
        <v>30</v>
      </c>
      <c r="F291" s="20">
        <v>29</v>
      </c>
      <c r="G291" s="9">
        <v>0.96666666666666667</v>
      </c>
      <c r="H291" s="20">
        <v>26</v>
      </c>
      <c r="I291" s="9">
        <v>0.89655172413793105</v>
      </c>
      <c r="J291" s="20">
        <v>0</v>
      </c>
      <c r="K291" s="9">
        <v>0</v>
      </c>
      <c r="L291" s="20">
        <v>0</v>
      </c>
      <c r="M291" s="9">
        <v>0</v>
      </c>
      <c r="N291" s="20">
        <v>0</v>
      </c>
      <c r="O291" s="9">
        <v>0</v>
      </c>
      <c r="P291" s="20">
        <v>0</v>
      </c>
      <c r="Q291" s="9">
        <v>0</v>
      </c>
    </row>
    <row r="292" spans="4:17" x14ac:dyDescent="0.25">
      <c r="D292" s="8" t="s">
        <v>690</v>
      </c>
      <c r="E292" s="20">
        <v>2</v>
      </c>
      <c r="F292" s="20">
        <v>2</v>
      </c>
      <c r="G292" s="9">
        <v>1</v>
      </c>
      <c r="H292" s="20">
        <v>2</v>
      </c>
      <c r="I292" s="9">
        <v>1</v>
      </c>
      <c r="J292" s="20">
        <v>0</v>
      </c>
      <c r="K292" s="9">
        <v>0</v>
      </c>
      <c r="L292" s="20">
        <v>0</v>
      </c>
      <c r="M292" s="9">
        <v>0</v>
      </c>
      <c r="N292" s="20">
        <v>0</v>
      </c>
      <c r="O292" s="9">
        <v>0</v>
      </c>
      <c r="P292" s="20">
        <v>0</v>
      </c>
      <c r="Q292" s="9">
        <v>0</v>
      </c>
    </row>
    <row r="293" spans="4:17" x14ac:dyDescent="0.25">
      <c r="D293" s="8" t="s">
        <v>711</v>
      </c>
      <c r="E293" s="20">
        <v>0</v>
      </c>
      <c r="F293" s="20">
        <v>0</v>
      </c>
      <c r="G293" s="9">
        <v>0</v>
      </c>
      <c r="H293" s="20">
        <v>0</v>
      </c>
      <c r="I293" s="9">
        <v>0</v>
      </c>
      <c r="J293" s="20">
        <v>0</v>
      </c>
      <c r="K293" s="9">
        <v>0</v>
      </c>
      <c r="L293" s="20">
        <v>0</v>
      </c>
      <c r="M293" s="9">
        <v>0</v>
      </c>
      <c r="N293" s="20">
        <v>0</v>
      </c>
      <c r="O293" s="9">
        <v>0</v>
      </c>
      <c r="P293" s="20">
        <v>0</v>
      </c>
      <c r="Q293" s="9">
        <v>0</v>
      </c>
    </row>
    <row r="294" spans="4:17" x14ac:dyDescent="0.25">
      <c r="D294" s="8" t="s">
        <v>712</v>
      </c>
      <c r="E294" s="20">
        <v>8</v>
      </c>
      <c r="F294" s="20">
        <v>8</v>
      </c>
      <c r="G294" s="9">
        <v>1</v>
      </c>
      <c r="H294" s="20">
        <v>7</v>
      </c>
      <c r="I294" s="9">
        <v>0.875</v>
      </c>
      <c r="J294" s="20">
        <v>0</v>
      </c>
      <c r="K294" s="9">
        <v>0</v>
      </c>
      <c r="L294" s="20">
        <v>0</v>
      </c>
      <c r="M294" s="9">
        <v>0</v>
      </c>
      <c r="N294" s="20">
        <v>0</v>
      </c>
      <c r="O294" s="9">
        <v>0</v>
      </c>
      <c r="P294" s="20">
        <v>0</v>
      </c>
      <c r="Q294" s="9">
        <v>0</v>
      </c>
    </row>
    <row r="295" spans="4:17" x14ac:dyDescent="0.25">
      <c r="D295" s="7" t="s">
        <v>687</v>
      </c>
      <c r="E295" s="20">
        <v>185</v>
      </c>
      <c r="F295" s="20">
        <v>131</v>
      </c>
      <c r="G295" s="9">
        <v>0.70810810810810809</v>
      </c>
      <c r="H295" s="20">
        <v>150</v>
      </c>
      <c r="I295" s="9">
        <v>1.1450381679389312</v>
      </c>
      <c r="J295" s="20">
        <v>0</v>
      </c>
      <c r="K295" s="9">
        <v>0</v>
      </c>
      <c r="L295" s="20">
        <v>3</v>
      </c>
      <c r="M295" s="9">
        <v>2.2900763358778626E-2</v>
      </c>
      <c r="N295" s="20">
        <v>0</v>
      </c>
      <c r="O295" s="9">
        <v>0</v>
      </c>
      <c r="P295" s="20">
        <v>2</v>
      </c>
      <c r="Q295" s="9">
        <v>1.5267175572519083E-2</v>
      </c>
    </row>
    <row r="296" spans="4:17" x14ac:dyDescent="0.25">
      <c r="D296" s="8" t="s">
        <v>688</v>
      </c>
      <c r="E296" s="20">
        <v>37</v>
      </c>
      <c r="F296" s="20">
        <v>35</v>
      </c>
      <c r="G296" s="9">
        <v>0.94594594594594594</v>
      </c>
      <c r="H296" s="20">
        <v>28</v>
      </c>
      <c r="I296" s="9">
        <v>0.8</v>
      </c>
      <c r="J296" s="20">
        <v>0</v>
      </c>
      <c r="K296" s="9">
        <v>0</v>
      </c>
      <c r="L296" s="20">
        <v>2</v>
      </c>
      <c r="M296" s="9">
        <v>5.7142857142857141E-2</v>
      </c>
      <c r="N296" s="20">
        <v>0</v>
      </c>
      <c r="O296" s="9">
        <v>0</v>
      </c>
      <c r="P296" s="20">
        <v>0</v>
      </c>
      <c r="Q296" s="9">
        <v>0</v>
      </c>
    </row>
    <row r="297" spans="4:17" x14ac:dyDescent="0.25">
      <c r="D297" s="8" t="s">
        <v>691</v>
      </c>
      <c r="E297" s="20">
        <v>40</v>
      </c>
      <c r="F297" s="20">
        <v>38</v>
      </c>
      <c r="G297" s="9">
        <v>0.95</v>
      </c>
      <c r="H297" s="20">
        <v>29</v>
      </c>
      <c r="I297" s="9">
        <v>0.76315789473684215</v>
      </c>
      <c r="J297" s="20">
        <v>0</v>
      </c>
      <c r="K297" s="9">
        <v>0</v>
      </c>
      <c r="L297" s="20">
        <v>1</v>
      </c>
      <c r="M297" s="9">
        <v>2.6315789473684209E-2</v>
      </c>
      <c r="N297" s="20">
        <v>0</v>
      </c>
      <c r="O297" s="9">
        <v>0</v>
      </c>
      <c r="P297" s="20">
        <v>0</v>
      </c>
      <c r="Q297" s="9">
        <v>0</v>
      </c>
    </row>
    <row r="298" spans="4:17" x14ac:dyDescent="0.25">
      <c r="D298" s="8" t="s">
        <v>695</v>
      </c>
      <c r="E298" s="20">
        <v>10</v>
      </c>
      <c r="F298" s="20">
        <v>10</v>
      </c>
      <c r="G298" s="9">
        <v>1</v>
      </c>
      <c r="H298" s="20">
        <v>7</v>
      </c>
      <c r="I298" s="9">
        <v>0.7</v>
      </c>
      <c r="J298" s="20">
        <v>0</v>
      </c>
      <c r="K298" s="9">
        <v>0</v>
      </c>
      <c r="L298" s="20">
        <v>0</v>
      </c>
      <c r="M298" s="9">
        <v>0</v>
      </c>
      <c r="N298" s="20">
        <v>0</v>
      </c>
      <c r="O298" s="9">
        <v>0</v>
      </c>
      <c r="P298" s="20">
        <v>0</v>
      </c>
      <c r="Q298" s="9">
        <v>0</v>
      </c>
    </row>
    <row r="299" spans="4:17" x14ac:dyDescent="0.25">
      <c r="D299" s="8" t="s">
        <v>700</v>
      </c>
      <c r="E299" s="20">
        <v>98</v>
      </c>
      <c r="F299" s="20">
        <v>48</v>
      </c>
      <c r="G299" s="9">
        <v>0.48979591836734693</v>
      </c>
      <c r="H299" s="20">
        <v>86</v>
      </c>
      <c r="I299" s="9">
        <v>1.7916666666666667</v>
      </c>
      <c r="J299" s="20">
        <v>0</v>
      </c>
      <c r="K299" s="9">
        <v>0</v>
      </c>
      <c r="L299" s="20">
        <v>0</v>
      </c>
      <c r="M299" s="9">
        <v>0</v>
      </c>
      <c r="N299" s="20">
        <v>0</v>
      </c>
      <c r="O299" s="9">
        <v>0</v>
      </c>
      <c r="P299" s="20">
        <v>2</v>
      </c>
      <c r="Q299" s="9">
        <v>4.1666666666666664E-2</v>
      </c>
    </row>
    <row r="300" spans="4:17" x14ac:dyDescent="0.25">
      <c r="D300" s="8" t="s">
        <v>707</v>
      </c>
      <c r="E300" s="20">
        <v>0</v>
      </c>
      <c r="F300" s="20">
        <v>0</v>
      </c>
      <c r="G300" s="9">
        <v>0</v>
      </c>
      <c r="H300" s="20">
        <v>0</v>
      </c>
      <c r="I300" s="9">
        <v>0</v>
      </c>
      <c r="J300" s="20">
        <v>0</v>
      </c>
      <c r="K300" s="9">
        <v>0</v>
      </c>
      <c r="L300" s="20">
        <v>0</v>
      </c>
      <c r="M300" s="9">
        <v>0</v>
      </c>
      <c r="N300" s="20">
        <v>0</v>
      </c>
      <c r="O300" s="9">
        <v>0</v>
      </c>
      <c r="P300" s="20">
        <v>0</v>
      </c>
      <c r="Q300" s="9">
        <v>0</v>
      </c>
    </row>
    <row r="301" spans="4:17" x14ac:dyDescent="0.25">
      <c r="D301" s="8" t="s">
        <v>714</v>
      </c>
      <c r="E301" s="20">
        <v>0</v>
      </c>
      <c r="F301" s="20">
        <v>0</v>
      </c>
      <c r="G301" s="9">
        <v>0</v>
      </c>
      <c r="H301" s="20">
        <v>0</v>
      </c>
      <c r="I301" s="9">
        <v>0</v>
      </c>
      <c r="J301" s="20">
        <v>0</v>
      </c>
      <c r="K301" s="9">
        <v>0</v>
      </c>
      <c r="L301" s="20">
        <v>0</v>
      </c>
      <c r="M301" s="9">
        <v>0</v>
      </c>
      <c r="N301" s="20">
        <v>0</v>
      </c>
      <c r="O301" s="9">
        <v>0</v>
      </c>
      <c r="P301" s="20">
        <v>0</v>
      </c>
      <c r="Q301" s="9">
        <v>0</v>
      </c>
    </row>
    <row r="302" spans="4:17" x14ac:dyDescent="0.25">
      <c r="D302" s="6" t="s">
        <v>501</v>
      </c>
      <c r="E302" s="20">
        <v>645</v>
      </c>
      <c r="F302" s="20">
        <v>592</v>
      </c>
      <c r="G302" s="9">
        <v>0.91782945736434107</v>
      </c>
      <c r="H302" s="20">
        <v>521</v>
      </c>
      <c r="I302" s="9">
        <v>0.88006756756756754</v>
      </c>
      <c r="J302" s="20">
        <v>0</v>
      </c>
      <c r="K302" s="9">
        <v>0</v>
      </c>
      <c r="L302" s="20">
        <v>18</v>
      </c>
      <c r="M302" s="9">
        <v>3.0405405405405407E-2</v>
      </c>
      <c r="N302" s="20">
        <v>11</v>
      </c>
      <c r="O302" s="9">
        <v>1.8581081081081082E-2</v>
      </c>
      <c r="P302" s="20">
        <v>3</v>
      </c>
      <c r="Q302" s="9">
        <v>5.0675675675675678E-3</v>
      </c>
    </row>
    <row r="303" spans="4:17" x14ac:dyDescent="0.25">
      <c r="D303" s="7" t="s">
        <v>717</v>
      </c>
      <c r="E303" s="20">
        <v>87</v>
      </c>
      <c r="F303" s="20">
        <v>84</v>
      </c>
      <c r="G303" s="9">
        <v>0.96551724137931039</v>
      </c>
      <c r="H303" s="20">
        <v>77</v>
      </c>
      <c r="I303" s="9">
        <v>0.91666666666666663</v>
      </c>
      <c r="J303" s="20">
        <v>0</v>
      </c>
      <c r="K303" s="9">
        <v>0</v>
      </c>
      <c r="L303" s="20">
        <v>1</v>
      </c>
      <c r="M303" s="9">
        <v>1.1904761904761904E-2</v>
      </c>
      <c r="N303" s="20">
        <v>1</v>
      </c>
      <c r="O303" s="9">
        <v>1.1904761904761904E-2</v>
      </c>
      <c r="P303" s="20">
        <v>1</v>
      </c>
      <c r="Q303" s="9">
        <v>1.1904761904761904E-2</v>
      </c>
    </row>
    <row r="304" spans="4:17" x14ac:dyDescent="0.25">
      <c r="D304" s="8" t="s">
        <v>718</v>
      </c>
      <c r="E304" s="20">
        <v>1</v>
      </c>
      <c r="F304" s="20">
        <v>1</v>
      </c>
      <c r="G304" s="9">
        <v>1</v>
      </c>
      <c r="H304" s="20">
        <v>1</v>
      </c>
      <c r="I304" s="9">
        <v>1</v>
      </c>
      <c r="J304" s="20">
        <v>0</v>
      </c>
      <c r="K304" s="9">
        <v>0</v>
      </c>
      <c r="L304" s="20">
        <v>0</v>
      </c>
      <c r="M304" s="9">
        <v>0</v>
      </c>
      <c r="N304" s="20">
        <v>0</v>
      </c>
      <c r="O304" s="9">
        <v>0</v>
      </c>
      <c r="P304" s="20">
        <v>0</v>
      </c>
      <c r="Q304" s="9">
        <v>0</v>
      </c>
    </row>
    <row r="305" spans="4:17" x14ac:dyDescent="0.25">
      <c r="D305" s="8" t="s">
        <v>720</v>
      </c>
      <c r="E305" s="20">
        <v>40</v>
      </c>
      <c r="F305" s="20">
        <v>37</v>
      </c>
      <c r="G305" s="9">
        <v>0.92500000000000004</v>
      </c>
      <c r="H305" s="20">
        <v>34</v>
      </c>
      <c r="I305" s="9">
        <v>0.91891891891891897</v>
      </c>
      <c r="J305" s="20">
        <v>0</v>
      </c>
      <c r="K305" s="9">
        <v>0</v>
      </c>
      <c r="L305" s="20">
        <v>1</v>
      </c>
      <c r="M305" s="9">
        <v>2.7027027027027029E-2</v>
      </c>
      <c r="N305" s="20">
        <v>1</v>
      </c>
      <c r="O305" s="9">
        <v>2.7027027027027029E-2</v>
      </c>
      <c r="P305" s="20">
        <v>1</v>
      </c>
      <c r="Q305" s="9">
        <v>2.7027027027027029E-2</v>
      </c>
    </row>
    <row r="306" spans="4:17" x14ac:dyDescent="0.25">
      <c r="D306" s="8" t="s">
        <v>722</v>
      </c>
      <c r="E306" s="20">
        <v>0</v>
      </c>
      <c r="F306" s="20">
        <v>0</v>
      </c>
      <c r="G306" s="9">
        <v>0</v>
      </c>
      <c r="H306" s="20">
        <v>0</v>
      </c>
      <c r="I306" s="9">
        <v>0</v>
      </c>
      <c r="J306" s="20">
        <v>0</v>
      </c>
      <c r="K306" s="9">
        <v>0</v>
      </c>
      <c r="L306" s="20">
        <v>0</v>
      </c>
      <c r="M306" s="9">
        <v>0</v>
      </c>
      <c r="N306" s="20">
        <v>0</v>
      </c>
      <c r="O306" s="9">
        <v>0</v>
      </c>
      <c r="P306" s="20">
        <v>0</v>
      </c>
      <c r="Q306" s="9">
        <v>0</v>
      </c>
    </row>
    <row r="307" spans="4:17" x14ac:dyDescent="0.25">
      <c r="D307" s="8" t="s">
        <v>723</v>
      </c>
      <c r="E307" s="20">
        <v>2</v>
      </c>
      <c r="F307" s="20">
        <v>2</v>
      </c>
      <c r="G307" s="9">
        <v>1</v>
      </c>
      <c r="H307" s="20">
        <v>2</v>
      </c>
      <c r="I307" s="9">
        <v>1</v>
      </c>
      <c r="J307" s="20">
        <v>0</v>
      </c>
      <c r="K307" s="9">
        <v>0</v>
      </c>
      <c r="L307" s="20">
        <v>0</v>
      </c>
      <c r="M307" s="9">
        <v>0</v>
      </c>
      <c r="N307" s="20">
        <v>0</v>
      </c>
      <c r="O307" s="9">
        <v>0</v>
      </c>
      <c r="P307" s="20">
        <v>0</v>
      </c>
      <c r="Q307" s="9">
        <v>0</v>
      </c>
    </row>
    <row r="308" spans="4:17" x14ac:dyDescent="0.25">
      <c r="D308" s="8" t="s">
        <v>749</v>
      </c>
      <c r="E308" s="20">
        <v>44</v>
      </c>
      <c r="F308" s="20">
        <v>44</v>
      </c>
      <c r="G308" s="9">
        <v>1</v>
      </c>
      <c r="H308" s="20">
        <v>40</v>
      </c>
      <c r="I308" s="9">
        <v>0.90909090909090906</v>
      </c>
      <c r="J308" s="20">
        <v>0</v>
      </c>
      <c r="K308" s="9">
        <v>0</v>
      </c>
      <c r="L308" s="20">
        <v>0</v>
      </c>
      <c r="M308" s="9">
        <v>0</v>
      </c>
      <c r="N308" s="20">
        <v>0</v>
      </c>
      <c r="O308" s="9">
        <v>0</v>
      </c>
      <c r="P308" s="20">
        <v>0</v>
      </c>
      <c r="Q308" s="9">
        <v>0</v>
      </c>
    </row>
    <row r="309" spans="4:17" x14ac:dyDescent="0.25">
      <c r="D309" s="7" t="s">
        <v>502</v>
      </c>
      <c r="E309" s="20">
        <v>227</v>
      </c>
      <c r="F309" s="20">
        <v>212</v>
      </c>
      <c r="G309" s="9">
        <v>0.93392070484581502</v>
      </c>
      <c r="H309" s="20">
        <v>201</v>
      </c>
      <c r="I309" s="9">
        <v>0.94811320754716977</v>
      </c>
      <c r="J309" s="20">
        <v>0</v>
      </c>
      <c r="K309" s="9">
        <v>0</v>
      </c>
      <c r="L309" s="20">
        <v>6</v>
      </c>
      <c r="M309" s="9">
        <v>2.8301886792452831E-2</v>
      </c>
      <c r="N309" s="20">
        <v>1</v>
      </c>
      <c r="O309" s="9">
        <v>4.7169811320754715E-3</v>
      </c>
      <c r="P309" s="20">
        <v>0</v>
      </c>
      <c r="Q309" s="9">
        <v>0</v>
      </c>
    </row>
    <row r="310" spans="4:17" x14ac:dyDescent="0.25">
      <c r="D310" s="8" t="s">
        <v>503</v>
      </c>
      <c r="E310" s="20">
        <v>34</v>
      </c>
      <c r="F310" s="20">
        <v>32</v>
      </c>
      <c r="G310" s="9">
        <v>0.94117647058823528</v>
      </c>
      <c r="H310" s="20">
        <v>32</v>
      </c>
      <c r="I310" s="9">
        <v>1</v>
      </c>
      <c r="J310" s="20">
        <v>0</v>
      </c>
      <c r="K310" s="9">
        <v>0</v>
      </c>
      <c r="L310" s="20">
        <v>2</v>
      </c>
      <c r="M310" s="9">
        <v>6.25E-2</v>
      </c>
      <c r="N310" s="20">
        <v>0</v>
      </c>
      <c r="O310" s="9">
        <v>0</v>
      </c>
      <c r="P310" s="20">
        <v>0</v>
      </c>
      <c r="Q310" s="9">
        <v>0</v>
      </c>
    </row>
    <row r="311" spans="4:17" x14ac:dyDescent="0.25">
      <c r="D311" s="8" t="s">
        <v>721</v>
      </c>
      <c r="E311" s="20">
        <v>78</v>
      </c>
      <c r="F311" s="20">
        <v>71</v>
      </c>
      <c r="G311" s="9">
        <v>0.91025641025641024</v>
      </c>
      <c r="H311" s="20">
        <v>66</v>
      </c>
      <c r="I311" s="9">
        <v>0.92957746478873238</v>
      </c>
      <c r="J311" s="20">
        <v>0</v>
      </c>
      <c r="K311" s="9">
        <v>0</v>
      </c>
      <c r="L311" s="20">
        <v>3</v>
      </c>
      <c r="M311" s="9">
        <v>4.2253521126760563E-2</v>
      </c>
      <c r="N311" s="20">
        <v>1</v>
      </c>
      <c r="O311" s="9">
        <v>1.4084507042253521E-2</v>
      </c>
      <c r="P311" s="20">
        <v>0</v>
      </c>
      <c r="Q311" s="9">
        <v>0</v>
      </c>
    </row>
    <row r="312" spans="4:17" x14ac:dyDescent="0.25">
      <c r="D312" s="8" t="s">
        <v>506</v>
      </c>
      <c r="E312" s="20">
        <v>26</v>
      </c>
      <c r="F312" s="20">
        <v>23</v>
      </c>
      <c r="G312" s="9">
        <v>0.88461538461538458</v>
      </c>
      <c r="H312" s="20">
        <v>22</v>
      </c>
      <c r="I312" s="9">
        <v>0.95652173913043481</v>
      </c>
      <c r="J312" s="20"/>
      <c r="K312" s="9">
        <v>0</v>
      </c>
      <c r="L312" s="20">
        <v>1</v>
      </c>
      <c r="M312" s="9">
        <v>4.3478260869565216E-2</v>
      </c>
      <c r="N312" s="20"/>
      <c r="O312" s="9">
        <v>0</v>
      </c>
      <c r="P312" s="20"/>
      <c r="Q312" s="9">
        <v>0</v>
      </c>
    </row>
    <row r="313" spans="4:17" x14ac:dyDescent="0.25">
      <c r="D313" s="8" t="s">
        <v>738</v>
      </c>
      <c r="E313" s="20">
        <v>73</v>
      </c>
      <c r="F313" s="20">
        <v>71</v>
      </c>
      <c r="G313" s="9">
        <v>0.9726027397260274</v>
      </c>
      <c r="H313" s="20">
        <v>66</v>
      </c>
      <c r="I313" s="9">
        <v>0.92957746478873238</v>
      </c>
      <c r="J313" s="20">
        <v>0</v>
      </c>
      <c r="K313" s="9">
        <v>0</v>
      </c>
      <c r="L313" s="20">
        <v>0</v>
      </c>
      <c r="M313" s="9">
        <v>0</v>
      </c>
      <c r="N313" s="20">
        <v>0</v>
      </c>
      <c r="O313" s="9">
        <v>0</v>
      </c>
      <c r="P313" s="20">
        <v>0</v>
      </c>
      <c r="Q313" s="9">
        <v>0</v>
      </c>
    </row>
    <row r="314" spans="4:17" x14ac:dyDescent="0.25">
      <c r="D314" s="8" t="s">
        <v>748</v>
      </c>
      <c r="E314" s="20">
        <v>16</v>
      </c>
      <c r="F314" s="20">
        <v>15</v>
      </c>
      <c r="G314" s="9">
        <v>0.9375</v>
      </c>
      <c r="H314" s="20">
        <v>15</v>
      </c>
      <c r="I314" s="9">
        <v>1</v>
      </c>
      <c r="J314" s="20">
        <v>0</v>
      </c>
      <c r="K314" s="9">
        <v>0</v>
      </c>
      <c r="L314" s="20">
        <v>0</v>
      </c>
      <c r="M314" s="9">
        <v>0</v>
      </c>
      <c r="N314" s="20">
        <v>0</v>
      </c>
      <c r="O314" s="9">
        <v>0</v>
      </c>
      <c r="P314" s="20">
        <v>0</v>
      </c>
      <c r="Q314" s="9">
        <v>0</v>
      </c>
    </row>
    <row r="315" spans="4:17" x14ac:dyDescent="0.25">
      <c r="D315" s="7" t="s">
        <v>504</v>
      </c>
      <c r="E315" s="20">
        <v>55</v>
      </c>
      <c r="F315" s="20">
        <v>53</v>
      </c>
      <c r="G315" s="9">
        <v>0.96363636363636362</v>
      </c>
      <c r="H315" s="20">
        <v>45</v>
      </c>
      <c r="I315" s="9">
        <v>0.84905660377358494</v>
      </c>
      <c r="J315" s="20">
        <v>0</v>
      </c>
      <c r="K315" s="9">
        <v>0</v>
      </c>
      <c r="L315" s="20">
        <v>0</v>
      </c>
      <c r="M315" s="9">
        <v>0</v>
      </c>
      <c r="N315" s="20">
        <v>0</v>
      </c>
      <c r="O315" s="9">
        <v>0</v>
      </c>
      <c r="P315" s="20">
        <v>1</v>
      </c>
      <c r="Q315" s="9">
        <v>1.8867924528301886E-2</v>
      </c>
    </row>
    <row r="316" spans="4:17" x14ac:dyDescent="0.25">
      <c r="D316" s="8" t="s">
        <v>719</v>
      </c>
      <c r="E316" s="20">
        <v>1</v>
      </c>
      <c r="F316" s="20">
        <v>1</v>
      </c>
      <c r="G316" s="9">
        <v>1</v>
      </c>
      <c r="H316" s="20">
        <v>1</v>
      </c>
      <c r="I316" s="9">
        <v>1</v>
      </c>
      <c r="J316" s="20">
        <v>0</v>
      </c>
      <c r="K316" s="9">
        <v>0</v>
      </c>
      <c r="L316" s="20">
        <v>0</v>
      </c>
      <c r="M316" s="9">
        <v>0</v>
      </c>
      <c r="N316" s="20">
        <v>0</v>
      </c>
      <c r="O316" s="9">
        <v>0</v>
      </c>
      <c r="P316" s="20">
        <v>0</v>
      </c>
      <c r="Q316" s="9">
        <v>0</v>
      </c>
    </row>
    <row r="317" spans="4:17" x14ac:dyDescent="0.25">
      <c r="D317" s="8" t="s">
        <v>724</v>
      </c>
      <c r="E317" s="20">
        <v>2</v>
      </c>
      <c r="F317" s="20">
        <v>2</v>
      </c>
      <c r="G317" s="9">
        <v>1</v>
      </c>
      <c r="H317" s="20">
        <v>2</v>
      </c>
      <c r="I317" s="9">
        <v>1</v>
      </c>
      <c r="J317" s="20">
        <v>0</v>
      </c>
      <c r="K317" s="9">
        <v>0</v>
      </c>
      <c r="L317" s="20">
        <v>0</v>
      </c>
      <c r="M317" s="9">
        <v>0</v>
      </c>
      <c r="N317" s="20">
        <v>0</v>
      </c>
      <c r="O317" s="9">
        <v>0</v>
      </c>
      <c r="P317" s="20">
        <v>0</v>
      </c>
      <c r="Q317" s="9">
        <v>0</v>
      </c>
    </row>
    <row r="318" spans="4:17" x14ac:dyDescent="0.25">
      <c r="D318" s="8" t="s">
        <v>505</v>
      </c>
      <c r="E318" s="20">
        <v>4</v>
      </c>
      <c r="F318" s="20">
        <v>4</v>
      </c>
      <c r="G318" s="9">
        <v>1</v>
      </c>
      <c r="H318" s="20">
        <v>3</v>
      </c>
      <c r="I318" s="9">
        <v>0.75</v>
      </c>
      <c r="J318" s="20"/>
      <c r="K318" s="9">
        <v>0</v>
      </c>
      <c r="L318" s="20"/>
      <c r="M318" s="9">
        <v>0</v>
      </c>
      <c r="N318" s="20"/>
      <c r="O318" s="9">
        <v>0</v>
      </c>
      <c r="P318" s="20"/>
      <c r="Q318" s="9">
        <v>0</v>
      </c>
    </row>
    <row r="319" spans="4:17" x14ac:dyDescent="0.25">
      <c r="D319" s="8" t="s">
        <v>732</v>
      </c>
      <c r="E319" s="20">
        <v>0</v>
      </c>
      <c r="F319" s="20">
        <v>0</v>
      </c>
      <c r="G319" s="9">
        <v>0</v>
      </c>
      <c r="H319" s="20">
        <v>0</v>
      </c>
      <c r="I319" s="9">
        <v>0</v>
      </c>
      <c r="J319" s="20">
        <v>0</v>
      </c>
      <c r="K319" s="9">
        <v>0</v>
      </c>
      <c r="L319" s="20">
        <v>0</v>
      </c>
      <c r="M319" s="9">
        <v>0</v>
      </c>
      <c r="N319" s="20">
        <v>0</v>
      </c>
      <c r="O319" s="9">
        <v>0</v>
      </c>
      <c r="P319" s="20">
        <v>0</v>
      </c>
      <c r="Q319" s="9">
        <v>0</v>
      </c>
    </row>
    <row r="320" spans="4:17" x14ac:dyDescent="0.25">
      <c r="D320" s="8" t="s">
        <v>734</v>
      </c>
      <c r="E320" s="20">
        <v>3</v>
      </c>
      <c r="F320" s="20">
        <v>3</v>
      </c>
      <c r="G320" s="9">
        <v>1</v>
      </c>
      <c r="H320" s="20">
        <v>3</v>
      </c>
      <c r="I320" s="9">
        <v>1</v>
      </c>
      <c r="J320" s="20">
        <v>0</v>
      </c>
      <c r="K320" s="9">
        <v>0</v>
      </c>
      <c r="L320" s="20">
        <v>0</v>
      </c>
      <c r="M320" s="9">
        <v>0</v>
      </c>
      <c r="N320" s="20">
        <v>0</v>
      </c>
      <c r="O320" s="9">
        <v>0</v>
      </c>
      <c r="P320" s="20">
        <v>0</v>
      </c>
      <c r="Q320" s="9">
        <v>0</v>
      </c>
    </row>
    <row r="321" spans="4:17" x14ac:dyDescent="0.25">
      <c r="D321" s="8" t="s">
        <v>735</v>
      </c>
      <c r="E321" s="20">
        <v>0</v>
      </c>
      <c r="F321" s="20">
        <v>0</v>
      </c>
      <c r="G321" s="9">
        <v>0</v>
      </c>
      <c r="H321" s="20">
        <v>0</v>
      </c>
      <c r="I321" s="9">
        <v>0</v>
      </c>
      <c r="J321" s="20">
        <v>0</v>
      </c>
      <c r="K321" s="9">
        <v>0</v>
      </c>
      <c r="L321" s="20">
        <v>0</v>
      </c>
      <c r="M321" s="9">
        <v>0</v>
      </c>
      <c r="N321" s="20">
        <v>0</v>
      </c>
      <c r="O321" s="9">
        <v>0</v>
      </c>
      <c r="P321" s="20">
        <v>0</v>
      </c>
      <c r="Q321" s="9">
        <v>0</v>
      </c>
    </row>
    <row r="322" spans="4:17" x14ac:dyDescent="0.25">
      <c r="D322" s="8" t="s">
        <v>744</v>
      </c>
      <c r="E322" s="20">
        <v>2</v>
      </c>
      <c r="F322" s="20">
        <v>2</v>
      </c>
      <c r="G322" s="9">
        <v>1</v>
      </c>
      <c r="H322" s="20">
        <v>2</v>
      </c>
      <c r="I322" s="9">
        <v>1</v>
      </c>
      <c r="J322" s="20">
        <v>0</v>
      </c>
      <c r="K322" s="9">
        <v>0</v>
      </c>
      <c r="L322" s="20">
        <v>0</v>
      </c>
      <c r="M322" s="9">
        <v>0</v>
      </c>
      <c r="N322" s="20">
        <v>0</v>
      </c>
      <c r="O322" s="9">
        <v>0</v>
      </c>
      <c r="P322" s="20">
        <v>0</v>
      </c>
      <c r="Q322" s="9">
        <v>0</v>
      </c>
    </row>
    <row r="323" spans="4:17" x14ac:dyDescent="0.25">
      <c r="D323" s="8" t="s">
        <v>512</v>
      </c>
      <c r="E323" s="20">
        <v>43</v>
      </c>
      <c r="F323" s="20">
        <v>41</v>
      </c>
      <c r="G323" s="9">
        <v>0.95348837209302328</v>
      </c>
      <c r="H323" s="20">
        <v>34</v>
      </c>
      <c r="I323" s="9">
        <v>0.82926829268292679</v>
      </c>
      <c r="J323" s="20"/>
      <c r="K323" s="9">
        <v>0</v>
      </c>
      <c r="L323" s="20"/>
      <c r="M323" s="9">
        <v>0</v>
      </c>
      <c r="N323" s="20"/>
      <c r="O323" s="9">
        <v>0</v>
      </c>
      <c r="P323" s="20">
        <v>1</v>
      </c>
      <c r="Q323" s="9">
        <v>2.4390243902439025E-2</v>
      </c>
    </row>
    <row r="324" spans="4:17" x14ac:dyDescent="0.25">
      <c r="D324" s="7" t="s">
        <v>509</v>
      </c>
      <c r="E324" s="20">
        <v>46</v>
      </c>
      <c r="F324" s="20">
        <v>42</v>
      </c>
      <c r="G324" s="9">
        <v>0.91304347826086951</v>
      </c>
      <c r="H324" s="20">
        <v>38</v>
      </c>
      <c r="I324" s="9">
        <v>0.90476190476190477</v>
      </c>
      <c r="J324" s="20">
        <v>0</v>
      </c>
      <c r="K324" s="9">
        <v>0</v>
      </c>
      <c r="L324" s="20">
        <v>0</v>
      </c>
      <c r="M324" s="9">
        <v>0</v>
      </c>
      <c r="N324" s="20">
        <v>0</v>
      </c>
      <c r="O324" s="9">
        <v>0</v>
      </c>
      <c r="P324" s="20">
        <v>0</v>
      </c>
      <c r="Q324" s="9">
        <v>0</v>
      </c>
    </row>
    <row r="325" spans="4:17" x14ac:dyDescent="0.25">
      <c r="D325" s="8" t="s">
        <v>716</v>
      </c>
      <c r="E325" s="20">
        <v>1</v>
      </c>
      <c r="F325" s="20">
        <v>1</v>
      </c>
      <c r="G325" s="9">
        <v>1</v>
      </c>
      <c r="H325" s="20">
        <v>0</v>
      </c>
      <c r="I325" s="9">
        <v>0</v>
      </c>
      <c r="J325" s="20">
        <v>0</v>
      </c>
      <c r="K325" s="9">
        <v>0</v>
      </c>
      <c r="L325" s="20">
        <v>0</v>
      </c>
      <c r="M325" s="9">
        <v>0</v>
      </c>
      <c r="N325" s="20">
        <v>0</v>
      </c>
      <c r="O325" s="9">
        <v>0</v>
      </c>
      <c r="P325" s="20">
        <v>0</v>
      </c>
      <c r="Q325" s="9">
        <v>0</v>
      </c>
    </row>
    <row r="326" spans="4:17" x14ac:dyDescent="0.25">
      <c r="D326" s="8" t="s">
        <v>725</v>
      </c>
      <c r="E326" s="20">
        <v>1</v>
      </c>
      <c r="F326" s="20">
        <v>1</v>
      </c>
      <c r="G326" s="9">
        <v>1</v>
      </c>
      <c r="H326" s="20">
        <v>1</v>
      </c>
      <c r="I326" s="9">
        <v>1</v>
      </c>
      <c r="J326" s="20">
        <v>0</v>
      </c>
      <c r="K326" s="9">
        <v>0</v>
      </c>
      <c r="L326" s="20">
        <v>0</v>
      </c>
      <c r="M326" s="9">
        <v>0</v>
      </c>
      <c r="N326" s="20">
        <v>0</v>
      </c>
      <c r="O326" s="9">
        <v>0</v>
      </c>
      <c r="P326" s="20">
        <v>0</v>
      </c>
      <c r="Q326" s="9">
        <v>0</v>
      </c>
    </row>
    <row r="327" spans="4:17" x14ac:dyDescent="0.25">
      <c r="D327" s="8" t="s">
        <v>729</v>
      </c>
      <c r="E327" s="20">
        <v>2</v>
      </c>
      <c r="F327" s="20">
        <v>2</v>
      </c>
      <c r="G327" s="9">
        <v>1</v>
      </c>
      <c r="H327" s="20">
        <v>2</v>
      </c>
      <c r="I327" s="9">
        <v>1</v>
      </c>
      <c r="J327" s="20">
        <v>0</v>
      </c>
      <c r="K327" s="9">
        <v>0</v>
      </c>
      <c r="L327" s="20">
        <v>0</v>
      </c>
      <c r="M327" s="9">
        <v>0</v>
      </c>
      <c r="N327" s="20">
        <v>0</v>
      </c>
      <c r="O327" s="9">
        <v>0</v>
      </c>
      <c r="P327" s="20">
        <v>0</v>
      </c>
      <c r="Q327" s="9">
        <v>0</v>
      </c>
    </row>
    <row r="328" spans="4:17" x14ac:dyDescent="0.25">
      <c r="D328" s="8" t="s">
        <v>736</v>
      </c>
      <c r="E328" s="20">
        <v>1</v>
      </c>
      <c r="F328" s="20">
        <v>1</v>
      </c>
      <c r="G328" s="9">
        <v>1</v>
      </c>
      <c r="H328" s="20">
        <v>1</v>
      </c>
      <c r="I328" s="9">
        <v>1</v>
      </c>
      <c r="J328" s="20">
        <v>0</v>
      </c>
      <c r="K328" s="9">
        <v>0</v>
      </c>
      <c r="L328" s="20">
        <v>0</v>
      </c>
      <c r="M328" s="9">
        <v>0</v>
      </c>
      <c r="N328" s="20">
        <v>0</v>
      </c>
      <c r="O328" s="9">
        <v>0</v>
      </c>
      <c r="P328" s="20">
        <v>0</v>
      </c>
      <c r="Q328" s="9">
        <v>0</v>
      </c>
    </row>
    <row r="329" spans="4:17" x14ac:dyDescent="0.25">
      <c r="D329" s="8" t="s">
        <v>743</v>
      </c>
      <c r="E329" s="20">
        <v>40</v>
      </c>
      <c r="F329" s="20">
        <v>36</v>
      </c>
      <c r="G329" s="9">
        <v>0.9</v>
      </c>
      <c r="H329" s="20">
        <v>33</v>
      </c>
      <c r="I329" s="9">
        <v>0.91666666666666663</v>
      </c>
      <c r="J329" s="20">
        <v>0</v>
      </c>
      <c r="K329" s="9">
        <v>0</v>
      </c>
      <c r="L329" s="20">
        <v>0</v>
      </c>
      <c r="M329" s="9">
        <v>0</v>
      </c>
      <c r="N329" s="20">
        <v>0</v>
      </c>
      <c r="O329" s="9">
        <v>0</v>
      </c>
      <c r="P329" s="20">
        <v>0</v>
      </c>
      <c r="Q329" s="9">
        <v>0</v>
      </c>
    </row>
    <row r="330" spans="4:17" x14ac:dyDescent="0.25">
      <c r="D330" s="8" t="s">
        <v>510</v>
      </c>
      <c r="E330" s="20">
        <v>1</v>
      </c>
      <c r="F330" s="20">
        <v>1</v>
      </c>
      <c r="G330" s="9">
        <v>1</v>
      </c>
      <c r="H330" s="20">
        <v>1</v>
      </c>
      <c r="I330" s="9">
        <v>1</v>
      </c>
      <c r="J330" s="20"/>
      <c r="K330" s="9">
        <v>0</v>
      </c>
      <c r="L330" s="20"/>
      <c r="M330" s="9">
        <v>0</v>
      </c>
      <c r="N330" s="20"/>
      <c r="O330" s="9">
        <v>0</v>
      </c>
      <c r="P330" s="20"/>
      <c r="Q330" s="9">
        <v>0</v>
      </c>
    </row>
    <row r="331" spans="4:17" x14ac:dyDescent="0.25">
      <c r="D331" s="8" t="s">
        <v>747</v>
      </c>
      <c r="E331" s="20">
        <v>0</v>
      </c>
      <c r="F331" s="20">
        <v>0</v>
      </c>
      <c r="G331" s="9">
        <v>0</v>
      </c>
      <c r="H331" s="20">
        <v>0</v>
      </c>
      <c r="I331" s="9">
        <v>0</v>
      </c>
      <c r="J331" s="20">
        <v>0</v>
      </c>
      <c r="K331" s="9">
        <v>0</v>
      </c>
      <c r="L331" s="20">
        <v>0</v>
      </c>
      <c r="M331" s="9">
        <v>0</v>
      </c>
      <c r="N331" s="20">
        <v>0</v>
      </c>
      <c r="O331" s="9">
        <v>0</v>
      </c>
      <c r="P331" s="20">
        <v>0</v>
      </c>
      <c r="Q331" s="9">
        <v>0</v>
      </c>
    </row>
    <row r="332" spans="4:17" x14ac:dyDescent="0.25">
      <c r="D332" s="7" t="s">
        <v>507</v>
      </c>
      <c r="E332" s="20">
        <v>116</v>
      </c>
      <c r="F332" s="20">
        <v>98</v>
      </c>
      <c r="G332" s="9">
        <v>0.84482758620689657</v>
      </c>
      <c r="H332" s="20">
        <v>66</v>
      </c>
      <c r="I332" s="9">
        <v>0.67346938775510201</v>
      </c>
      <c r="J332" s="20">
        <v>0</v>
      </c>
      <c r="K332" s="9">
        <v>0</v>
      </c>
      <c r="L332" s="20">
        <v>7</v>
      </c>
      <c r="M332" s="9">
        <v>7.1428571428571425E-2</v>
      </c>
      <c r="N332" s="20">
        <v>6</v>
      </c>
      <c r="O332" s="9">
        <v>6.1224489795918366E-2</v>
      </c>
      <c r="P332" s="20">
        <v>0</v>
      </c>
      <c r="Q332" s="9">
        <v>0</v>
      </c>
    </row>
    <row r="333" spans="4:17" x14ac:dyDescent="0.25">
      <c r="D333" s="8" t="s">
        <v>508</v>
      </c>
      <c r="E333" s="20">
        <v>11</v>
      </c>
      <c r="F333" s="20">
        <v>9</v>
      </c>
      <c r="G333" s="9">
        <v>0.81818181818181823</v>
      </c>
      <c r="H333" s="20">
        <v>9</v>
      </c>
      <c r="I333" s="9">
        <v>1</v>
      </c>
      <c r="J333" s="20"/>
      <c r="K333" s="9">
        <v>0</v>
      </c>
      <c r="L333" s="20">
        <v>1</v>
      </c>
      <c r="M333" s="9">
        <v>0.1111111111111111</v>
      </c>
      <c r="N333" s="20"/>
      <c r="O333" s="9">
        <v>0</v>
      </c>
      <c r="P333" s="20"/>
      <c r="Q333" s="9">
        <v>0</v>
      </c>
    </row>
    <row r="334" spans="4:17" x14ac:dyDescent="0.25">
      <c r="D334" s="8" t="s">
        <v>741</v>
      </c>
      <c r="E334" s="20">
        <v>2</v>
      </c>
      <c r="F334" s="20">
        <v>2</v>
      </c>
      <c r="G334" s="9">
        <v>1</v>
      </c>
      <c r="H334" s="20">
        <v>1</v>
      </c>
      <c r="I334" s="9">
        <v>0.5</v>
      </c>
      <c r="J334" s="20">
        <v>0</v>
      </c>
      <c r="K334" s="9">
        <v>0</v>
      </c>
      <c r="L334" s="20">
        <v>0</v>
      </c>
      <c r="M334" s="9">
        <v>0</v>
      </c>
      <c r="N334" s="20">
        <v>0</v>
      </c>
      <c r="O334" s="9">
        <v>0</v>
      </c>
      <c r="P334" s="20">
        <v>0</v>
      </c>
      <c r="Q334" s="9">
        <v>0</v>
      </c>
    </row>
    <row r="335" spans="4:17" x14ac:dyDescent="0.25">
      <c r="D335" s="8" t="s">
        <v>511</v>
      </c>
      <c r="E335" s="20">
        <v>103</v>
      </c>
      <c r="F335" s="20">
        <v>87</v>
      </c>
      <c r="G335" s="9">
        <v>0.84466019417475724</v>
      </c>
      <c r="H335" s="20">
        <v>56</v>
      </c>
      <c r="I335" s="9">
        <v>0.64367816091954022</v>
      </c>
      <c r="J335" s="20">
        <v>0</v>
      </c>
      <c r="K335" s="9">
        <v>0</v>
      </c>
      <c r="L335" s="20">
        <v>6</v>
      </c>
      <c r="M335" s="9">
        <v>6.8965517241379309E-2</v>
      </c>
      <c r="N335" s="20">
        <v>6</v>
      </c>
      <c r="O335" s="9">
        <v>6.8965517241379309E-2</v>
      </c>
      <c r="P335" s="20">
        <v>0</v>
      </c>
      <c r="Q335" s="9">
        <v>0</v>
      </c>
    </row>
    <row r="336" spans="4:17" x14ac:dyDescent="0.25">
      <c r="D336" s="7" t="s">
        <v>726</v>
      </c>
      <c r="E336" s="20">
        <v>80</v>
      </c>
      <c r="F336" s="20">
        <v>71</v>
      </c>
      <c r="G336" s="9">
        <v>0.88749999999999996</v>
      </c>
      <c r="H336" s="20">
        <v>63</v>
      </c>
      <c r="I336" s="9">
        <v>0.88732394366197187</v>
      </c>
      <c r="J336" s="20">
        <v>0</v>
      </c>
      <c r="K336" s="9">
        <v>0</v>
      </c>
      <c r="L336" s="20">
        <v>4</v>
      </c>
      <c r="M336" s="9">
        <v>5.6338028169014086E-2</v>
      </c>
      <c r="N336" s="20">
        <v>3</v>
      </c>
      <c r="O336" s="9">
        <v>4.2253521126760563E-2</v>
      </c>
      <c r="P336" s="20">
        <v>1</v>
      </c>
      <c r="Q336" s="9">
        <v>1.4084507042253521E-2</v>
      </c>
    </row>
    <row r="337" spans="4:17" x14ac:dyDescent="0.25">
      <c r="D337" s="8" t="s">
        <v>727</v>
      </c>
      <c r="E337" s="20">
        <v>1</v>
      </c>
      <c r="F337" s="20">
        <v>1</v>
      </c>
      <c r="G337" s="9">
        <v>1</v>
      </c>
      <c r="H337" s="20">
        <v>1</v>
      </c>
      <c r="I337" s="9">
        <v>1</v>
      </c>
      <c r="J337" s="20">
        <v>0</v>
      </c>
      <c r="K337" s="9">
        <v>0</v>
      </c>
      <c r="L337" s="20">
        <v>0</v>
      </c>
      <c r="M337" s="9">
        <v>0</v>
      </c>
      <c r="N337" s="20">
        <v>0</v>
      </c>
      <c r="O337" s="9">
        <v>0</v>
      </c>
      <c r="P337" s="20">
        <v>0</v>
      </c>
      <c r="Q337" s="9">
        <v>0</v>
      </c>
    </row>
    <row r="338" spans="4:17" x14ac:dyDescent="0.25">
      <c r="D338" s="8" t="s">
        <v>730</v>
      </c>
      <c r="E338" s="20">
        <v>0</v>
      </c>
      <c r="F338" s="20">
        <v>0</v>
      </c>
      <c r="G338" s="9">
        <v>0</v>
      </c>
      <c r="H338" s="20">
        <v>0</v>
      </c>
      <c r="I338" s="9">
        <v>0</v>
      </c>
      <c r="J338" s="20">
        <v>0</v>
      </c>
      <c r="K338" s="9">
        <v>0</v>
      </c>
      <c r="L338" s="20">
        <v>0</v>
      </c>
      <c r="M338" s="9">
        <v>0</v>
      </c>
      <c r="N338" s="20">
        <v>0</v>
      </c>
      <c r="O338" s="9">
        <v>0</v>
      </c>
      <c r="P338" s="20">
        <v>0</v>
      </c>
      <c r="Q338" s="9">
        <v>0</v>
      </c>
    </row>
    <row r="339" spans="4:17" x14ac:dyDescent="0.25">
      <c r="D339" s="8" t="s">
        <v>733</v>
      </c>
      <c r="E339" s="20">
        <v>7</v>
      </c>
      <c r="F339" s="20">
        <v>7</v>
      </c>
      <c r="G339" s="9">
        <v>1</v>
      </c>
      <c r="H339" s="20">
        <v>7</v>
      </c>
      <c r="I339" s="9">
        <v>1</v>
      </c>
      <c r="J339" s="20">
        <v>0</v>
      </c>
      <c r="K339" s="9">
        <v>0</v>
      </c>
      <c r="L339" s="20">
        <v>0</v>
      </c>
      <c r="M339" s="9">
        <v>0</v>
      </c>
      <c r="N339" s="20">
        <v>0</v>
      </c>
      <c r="O339" s="9">
        <v>0</v>
      </c>
      <c r="P339" s="20">
        <v>0</v>
      </c>
      <c r="Q339" s="9">
        <v>0</v>
      </c>
    </row>
    <row r="340" spans="4:17" x14ac:dyDescent="0.25">
      <c r="D340" s="8" t="s">
        <v>737</v>
      </c>
      <c r="E340" s="20">
        <v>4</v>
      </c>
      <c r="F340" s="20">
        <v>4</v>
      </c>
      <c r="G340" s="9">
        <v>1</v>
      </c>
      <c r="H340" s="20">
        <v>3</v>
      </c>
      <c r="I340" s="9">
        <v>0.75</v>
      </c>
      <c r="J340" s="20">
        <v>0</v>
      </c>
      <c r="K340" s="9">
        <v>0</v>
      </c>
      <c r="L340" s="20">
        <v>0</v>
      </c>
      <c r="M340" s="9">
        <v>0</v>
      </c>
      <c r="N340" s="20">
        <v>0</v>
      </c>
      <c r="O340" s="9">
        <v>0</v>
      </c>
      <c r="P340" s="20">
        <v>0</v>
      </c>
      <c r="Q340" s="9">
        <v>0</v>
      </c>
    </row>
    <row r="341" spans="4:17" x14ac:dyDescent="0.25">
      <c r="D341" s="8" t="s">
        <v>745</v>
      </c>
      <c r="E341" s="20">
        <v>68</v>
      </c>
      <c r="F341" s="20">
        <v>59</v>
      </c>
      <c r="G341" s="9">
        <v>0.86764705882352944</v>
      </c>
      <c r="H341" s="20">
        <v>52</v>
      </c>
      <c r="I341" s="9">
        <v>0.88135593220338981</v>
      </c>
      <c r="J341" s="20">
        <v>0</v>
      </c>
      <c r="K341" s="9">
        <v>0</v>
      </c>
      <c r="L341" s="20">
        <v>4</v>
      </c>
      <c r="M341" s="9">
        <v>6.7796610169491525E-2</v>
      </c>
      <c r="N341" s="20">
        <v>3</v>
      </c>
      <c r="O341" s="9">
        <v>5.0847457627118647E-2</v>
      </c>
      <c r="P341" s="20">
        <v>1</v>
      </c>
      <c r="Q341" s="9">
        <v>1.6949152542372881E-2</v>
      </c>
    </row>
    <row r="342" spans="4:17" x14ac:dyDescent="0.25">
      <c r="D342" s="8" t="s">
        <v>746</v>
      </c>
      <c r="E342" s="20">
        <v>0</v>
      </c>
      <c r="F342" s="20">
        <v>0</v>
      </c>
      <c r="G342" s="9">
        <v>0</v>
      </c>
      <c r="H342" s="20">
        <v>0</v>
      </c>
      <c r="I342" s="9">
        <v>0</v>
      </c>
      <c r="J342" s="20">
        <v>0</v>
      </c>
      <c r="K342" s="9">
        <v>0</v>
      </c>
      <c r="L342" s="20">
        <v>0</v>
      </c>
      <c r="M342" s="9">
        <v>0</v>
      </c>
      <c r="N342" s="20">
        <v>0</v>
      </c>
      <c r="O342" s="9">
        <v>0</v>
      </c>
      <c r="P342" s="20">
        <v>0</v>
      </c>
      <c r="Q342" s="9">
        <v>0</v>
      </c>
    </row>
    <row r="343" spans="4:17" x14ac:dyDescent="0.25">
      <c r="D343" s="7" t="s">
        <v>728</v>
      </c>
      <c r="E343" s="20">
        <v>34</v>
      </c>
      <c r="F343" s="20">
        <v>32</v>
      </c>
      <c r="G343" s="9">
        <v>0.94117647058823528</v>
      </c>
      <c r="H343" s="20">
        <v>31</v>
      </c>
      <c r="I343" s="9">
        <v>0.96875</v>
      </c>
      <c r="J343" s="20">
        <v>0</v>
      </c>
      <c r="K343" s="9">
        <v>0</v>
      </c>
      <c r="L343" s="20">
        <v>0</v>
      </c>
      <c r="M343" s="9">
        <v>0</v>
      </c>
      <c r="N343" s="20">
        <v>0</v>
      </c>
      <c r="O343" s="9">
        <v>0</v>
      </c>
      <c r="P343" s="20">
        <v>0</v>
      </c>
      <c r="Q343" s="9">
        <v>0</v>
      </c>
    </row>
    <row r="344" spans="4:17" x14ac:dyDescent="0.25">
      <c r="D344" s="8" t="s">
        <v>487</v>
      </c>
      <c r="E344" s="20">
        <v>14</v>
      </c>
      <c r="F344" s="20">
        <v>13</v>
      </c>
      <c r="G344" s="9">
        <v>0.9285714285714286</v>
      </c>
      <c r="H344" s="20">
        <v>12</v>
      </c>
      <c r="I344" s="9">
        <v>0.92307692307692313</v>
      </c>
      <c r="J344" s="20">
        <v>0</v>
      </c>
      <c r="K344" s="9">
        <v>0</v>
      </c>
      <c r="L344" s="20">
        <v>0</v>
      </c>
      <c r="M344" s="9">
        <v>0</v>
      </c>
      <c r="N344" s="20">
        <v>0</v>
      </c>
      <c r="O344" s="9">
        <v>0</v>
      </c>
      <c r="P344" s="20">
        <v>0</v>
      </c>
      <c r="Q344" s="9">
        <v>0</v>
      </c>
    </row>
    <row r="345" spans="4:17" x14ac:dyDescent="0.25">
      <c r="D345" s="8" t="s">
        <v>731</v>
      </c>
      <c r="E345" s="20">
        <v>18</v>
      </c>
      <c r="F345" s="20">
        <v>17</v>
      </c>
      <c r="G345" s="9">
        <v>0.94444444444444442</v>
      </c>
      <c r="H345" s="20">
        <v>17</v>
      </c>
      <c r="I345" s="9">
        <v>1</v>
      </c>
      <c r="J345" s="20">
        <v>0</v>
      </c>
      <c r="K345" s="9">
        <v>0</v>
      </c>
      <c r="L345" s="20">
        <v>0</v>
      </c>
      <c r="M345" s="9">
        <v>0</v>
      </c>
      <c r="N345" s="20">
        <v>0</v>
      </c>
      <c r="O345" s="9">
        <v>0</v>
      </c>
      <c r="P345" s="20">
        <v>0</v>
      </c>
      <c r="Q345" s="9">
        <v>0</v>
      </c>
    </row>
    <row r="346" spans="4:17" x14ac:dyDescent="0.25">
      <c r="D346" s="8" t="s">
        <v>739</v>
      </c>
      <c r="E346" s="20">
        <v>0</v>
      </c>
      <c r="F346" s="20">
        <v>0</v>
      </c>
      <c r="G346" s="9">
        <v>0</v>
      </c>
      <c r="H346" s="20">
        <v>0</v>
      </c>
      <c r="I346" s="9">
        <v>0</v>
      </c>
      <c r="J346" s="20">
        <v>0</v>
      </c>
      <c r="K346" s="9">
        <v>0</v>
      </c>
      <c r="L346" s="20">
        <v>0</v>
      </c>
      <c r="M346" s="9">
        <v>0</v>
      </c>
      <c r="N346" s="20">
        <v>0</v>
      </c>
      <c r="O346" s="9">
        <v>0</v>
      </c>
      <c r="P346" s="20">
        <v>0</v>
      </c>
      <c r="Q346" s="9">
        <v>0</v>
      </c>
    </row>
    <row r="347" spans="4:17" x14ac:dyDescent="0.25">
      <c r="D347" s="8" t="s">
        <v>740</v>
      </c>
      <c r="E347" s="20">
        <v>0</v>
      </c>
      <c r="F347" s="20">
        <v>0</v>
      </c>
      <c r="G347" s="9">
        <v>0</v>
      </c>
      <c r="H347" s="20">
        <v>0</v>
      </c>
      <c r="I347" s="9">
        <v>0</v>
      </c>
      <c r="J347" s="20">
        <v>0</v>
      </c>
      <c r="K347" s="9">
        <v>0</v>
      </c>
      <c r="L347" s="20">
        <v>0</v>
      </c>
      <c r="M347" s="9">
        <v>0</v>
      </c>
      <c r="N347" s="20">
        <v>0</v>
      </c>
      <c r="O347" s="9">
        <v>0</v>
      </c>
      <c r="P347" s="20">
        <v>0</v>
      </c>
      <c r="Q347" s="9">
        <v>0</v>
      </c>
    </row>
    <row r="348" spans="4:17" x14ac:dyDescent="0.25">
      <c r="D348" s="8" t="s">
        <v>742</v>
      </c>
      <c r="E348" s="20">
        <v>2</v>
      </c>
      <c r="F348" s="20">
        <v>2</v>
      </c>
      <c r="G348" s="9">
        <v>1</v>
      </c>
      <c r="H348" s="20">
        <v>2</v>
      </c>
      <c r="I348" s="9">
        <v>1</v>
      </c>
      <c r="J348" s="20">
        <v>0</v>
      </c>
      <c r="K348" s="9">
        <v>0</v>
      </c>
      <c r="L348" s="20">
        <v>0</v>
      </c>
      <c r="M348" s="9">
        <v>0</v>
      </c>
      <c r="N348" s="20">
        <v>0</v>
      </c>
      <c r="O348" s="9">
        <v>0</v>
      </c>
      <c r="P348" s="20">
        <v>0</v>
      </c>
      <c r="Q348" s="9">
        <v>0</v>
      </c>
    </row>
    <row r="349" spans="4:17" x14ac:dyDescent="0.25">
      <c r="D349" s="6" t="s">
        <v>208</v>
      </c>
      <c r="E349" s="20">
        <v>4280</v>
      </c>
      <c r="F349" s="20">
        <v>3900</v>
      </c>
      <c r="G349" s="9">
        <v>0.91121495327102808</v>
      </c>
      <c r="H349" s="20">
        <v>3455</v>
      </c>
      <c r="I349" s="9">
        <v>0.88589743589743586</v>
      </c>
      <c r="J349" s="20">
        <v>0</v>
      </c>
      <c r="K349" s="9">
        <v>0</v>
      </c>
      <c r="L349" s="20">
        <v>129</v>
      </c>
      <c r="M349" s="9">
        <v>3.307692307692308E-2</v>
      </c>
      <c r="N349" s="20">
        <v>34</v>
      </c>
      <c r="O349" s="9">
        <v>8.7179487179487175E-3</v>
      </c>
      <c r="P349" s="20">
        <v>46</v>
      </c>
      <c r="Q349" s="9">
        <v>1.1794871794871795E-2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A5818B-12DA-47D7-AE59-0EACA0B653A6}">
  <dimension ref="B1:Q349"/>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2.7109375" customWidth="1"/>
    <col min="13" max="13" width="12.28515625" customWidth="1"/>
    <col min="14" max="14" width="13.140625" customWidth="1"/>
    <col min="15" max="15" width="10" customWidth="1"/>
    <col min="16" max="17" width="12.5703125" customWidth="1"/>
  </cols>
  <sheetData>
    <row r="1" spans="2:4" ht="26.25" x14ac:dyDescent="0.4">
      <c r="B1" s="2" t="s">
        <v>181</v>
      </c>
      <c r="D1" s="4" t="s">
        <v>182</v>
      </c>
    </row>
    <row r="2" spans="2:4" ht="18.75" x14ac:dyDescent="0.3">
      <c r="B2" s="3">
        <f>MAX(data[[#All],[Rel_D]])</f>
        <v>44606</v>
      </c>
    </row>
    <row r="3" spans="2:4" ht="32.25" customHeight="1" x14ac:dyDescent="0.25"/>
    <row r="21" spans="4:17" ht="45" x14ac:dyDescent="0.25">
      <c r="D21" s="10"/>
      <c r="E21" s="11" t="s">
        <v>266</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03 Adults aged 70 yrs or over",$D$23)</f>
        <v>124814</v>
      </c>
      <c r="F22" s="15">
        <f>GETPIVOTDATA("Sum of 03f Second Vaccination",$D$23)</f>
        <v>110488</v>
      </c>
      <c r="G22" s="16">
        <f>GETPIVOTDATA("Sum of 03f%",$D$23)</f>
        <v>0.88522120915922897</v>
      </c>
      <c r="H22" s="15">
        <f>GETPIVOTDATA("Sum of 03a Vaccinated (Booster)",$D$23)</f>
        <v>100820</v>
      </c>
      <c r="I22" s="16">
        <f>GETPIVOTDATA("Sum of 03a%",$D$23)</f>
        <v>0.91249728477300707</v>
      </c>
      <c r="J22" s="15">
        <f>GETPIVOTDATA("Sum of 03b Contraindicated (inc allergies, exclu vaccinated)",$D$23)</f>
        <v>6</v>
      </c>
      <c r="K22" s="16">
        <f>GETPIVOTDATA("Sum of 03b%",$D$23)</f>
        <v>5.4304539859532255E-5</v>
      </c>
      <c r="L22" s="15">
        <f>GETPIVOTDATA("Sum of 03c Declined (excl vaccinated or contraindicated)",$D$23)</f>
        <v>5979</v>
      </c>
      <c r="M22" s="16">
        <f>GETPIVOTDATA("Sum of 03c%",$D$23)</f>
        <v>5.4114473970023891E-2</v>
      </c>
      <c r="N22" s="15">
        <f>GETPIVOTDATA("Sum of 03d Invited no outcome (excl vac, contr, decl)",$D$23)</f>
        <v>3554</v>
      </c>
      <c r="O22" s="16">
        <f>GETPIVOTDATA("Sum of 03d%",$D$23)</f>
        <v>3.2166389110129603E-2</v>
      </c>
      <c r="P22" s="15">
        <f>GETPIVOTDATA("Sum of 03e No contact coded [CALL]",$D$23)</f>
        <v>2296</v>
      </c>
      <c r="Q22" s="16">
        <f>GETPIVOTDATA("Sum of 03e%",$D$23)</f>
        <v>2.0780537252914344E-2</v>
      </c>
    </row>
    <row r="23" spans="4:17" hidden="1" x14ac:dyDescent="0.25">
      <c r="D23" s="5" t="s">
        <v>194</v>
      </c>
      <c r="E23" t="s">
        <v>267</v>
      </c>
      <c r="F23" t="s">
        <v>268</v>
      </c>
      <c r="G23" t="s">
        <v>269</v>
      </c>
      <c r="H23" t="s">
        <v>270</v>
      </c>
      <c r="I23" t="s">
        <v>271</v>
      </c>
      <c r="J23" t="s">
        <v>272</v>
      </c>
      <c r="K23" t="s">
        <v>273</v>
      </c>
      <c r="L23" t="s">
        <v>274</v>
      </c>
      <c r="M23" t="s">
        <v>275</v>
      </c>
      <c r="N23" t="s">
        <v>276</v>
      </c>
      <c r="O23" t="s">
        <v>277</v>
      </c>
      <c r="P23" t="s">
        <v>278</v>
      </c>
      <c r="Q23" t="s">
        <v>279</v>
      </c>
    </row>
    <row r="24" spans="4:17" x14ac:dyDescent="0.25">
      <c r="D24" s="6" t="s">
        <v>434</v>
      </c>
      <c r="E24" s="20">
        <v>10978</v>
      </c>
      <c r="F24" s="20">
        <v>9557</v>
      </c>
      <c r="G24" s="9">
        <v>0.87055930041901985</v>
      </c>
      <c r="H24" s="20">
        <v>8565</v>
      </c>
      <c r="I24" s="9">
        <v>0.89620173694674066</v>
      </c>
      <c r="J24" s="20">
        <v>0</v>
      </c>
      <c r="K24" s="9">
        <v>0</v>
      </c>
      <c r="L24" s="20">
        <v>498</v>
      </c>
      <c r="M24" s="9">
        <v>5.2108402218269331E-2</v>
      </c>
      <c r="N24" s="20">
        <v>297</v>
      </c>
      <c r="O24" s="9">
        <v>3.1076697708485927E-2</v>
      </c>
      <c r="P24" s="20">
        <v>431</v>
      </c>
      <c r="Q24" s="9">
        <v>4.5097834048341529E-2</v>
      </c>
    </row>
    <row r="25" spans="4:17" x14ac:dyDescent="0.25">
      <c r="D25" s="7" t="s">
        <v>447</v>
      </c>
      <c r="E25" s="20">
        <v>1601</v>
      </c>
      <c r="F25" s="20">
        <v>1402</v>
      </c>
      <c r="G25" s="9">
        <v>0.87570268582136168</v>
      </c>
      <c r="H25" s="20">
        <v>1272</v>
      </c>
      <c r="I25" s="9">
        <v>0.90727532097004282</v>
      </c>
      <c r="J25" s="20">
        <v>0</v>
      </c>
      <c r="K25" s="9">
        <v>0</v>
      </c>
      <c r="L25" s="20">
        <v>60</v>
      </c>
      <c r="M25" s="9">
        <v>4.2796005706134094E-2</v>
      </c>
      <c r="N25" s="20">
        <v>47</v>
      </c>
      <c r="O25" s="9">
        <v>3.3523537803138374E-2</v>
      </c>
      <c r="P25" s="20">
        <v>53</v>
      </c>
      <c r="Q25" s="9">
        <v>3.7803138373751786E-2</v>
      </c>
    </row>
    <row r="26" spans="4:17" x14ac:dyDescent="0.25">
      <c r="D26" s="8" t="s">
        <v>515</v>
      </c>
      <c r="E26" s="20">
        <v>357</v>
      </c>
      <c r="F26" s="20">
        <v>330</v>
      </c>
      <c r="G26" s="9">
        <v>0.92436974789915971</v>
      </c>
      <c r="H26" s="20">
        <v>305</v>
      </c>
      <c r="I26" s="9">
        <v>0.9242424242424242</v>
      </c>
      <c r="J26" s="20">
        <v>0</v>
      </c>
      <c r="K26" s="9">
        <v>0</v>
      </c>
      <c r="L26" s="20">
        <v>9</v>
      </c>
      <c r="M26" s="9">
        <v>2.7272727272727271E-2</v>
      </c>
      <c r="N26" s="20">
        <v>2</v>
      </c>
      <c r="O26" s="9">
        <v>6.0606060606060606E-3</v>
      </c>
      <c r="P26" s="20">
        <v>8</v>
      </c>
      <c r="Q26" s="9">
        <v>2.4242424242424242E-2</v>
      </c>
    </row>
    <row r="27" spans="4:17" x14ac:dyDescent="0.25">
      <c r="D27" s="8" t="s">
        <v>529</v>
      </c>
      <c r="E27" s="20">
        <v>268</v>
      </c>
      <c r="F27" s="20">
        <v>238</v>
      </c>
      <c r="G27" s="9">
        <v>0.88805970149253732</v>
      </c>
      <c r="H27" s="20">
        <v>217</v>
      </c>
      <c r="I27" s="9">
        <v>0.91176470588235292</v>
      </c>
      <c r="J27" s="20">
        <v>0</v>
      </c>
      <c r="K27" s="9">
        <v>0</v>
      </c>
      <c r="L27" s="20">
        <v>18</v>
      </c>
      <c r="M27" s="9">
        <v>7.5630252100840331E-2</v>
      </c>
      <c r="N27" s="20">
        <v>7</v>
      </c>
      <c r="O27" s="9">
        <v>2.9411764705882353E-2</v>
      </c>
      <c r="P27" s="20">
        <v>0</v>
      </c>
      <c r="Q27" s="9">
        <v>0</v>
      </c>
    </row>
    <row r="28" spans="4:17" x14ac:dyDescent="0.25">
      <c r="D28" s="8" t="s">
        <v>448</v>
      </c>
      <c r="E28" s="20">
        <v>976</v>
      </c>
      <c r="F28" s="20">
        <v>834</v>
      </c>
      <c r="G28" s="9">
        <v>0.85450819672131151</v>
      </c>
      <c r="H28" s="20">
        <v>750</v>
      </c>
      <c r="I28" s="9">
        <v>0.89928057553956831</v>
      </c>
      <c r="J28" s="20">
        <v>0</v>
      </c>
      <c r="K28" s="9">
        <v>0</v>
      </c>
      <c r="L28" s="20">
        <v>33</v>
      </c>
      <c r="M28" s="9">
        <v>3.9568345323741004E-2</v>
      </c>
      <c r="N28" s="20">
        <v>38</v>
      </c>
      <c r="O28" s="9">
        <v>4.5563549160671464E-2</v>
      </c>
      <c r="P28" s="20">
        <v>45</v>
      </c>
      <c r="Q28" s="9">
        <v>5.3956834532374098E-2</v>
      </c>
    </row>
    <row r="29" spans="4:17" x14ac:dyDescent="0.25">
      <c r="D29" s="7" t="s">
        <v>444</v>
      </c>
      <c r="E29" s="20">
        <v>1217</v>
      </c>
      <c r="F29" s="20">
        <v>1001</v>
      </c>
      <c r="G29" s="9">
        <v>0.82251437962202134</v>
      </c>
      <c r="H29" s="20">
        <v>871</v>
      </c>
      <c r="I29" s="9">
        <v>0.87012987012987009</v>
      </c>
      <c r="J29" s="20">
        <v>0</v>
      </c>
      <c r="K29" s="9">
        <v>0</v>
      </c>
      <c r="L29" s="20">
        <v>80</v>
      </c>
      <c r="M29" s="9">
        <v>7.992007992007992E-2</v>
      </c>
      <c r="N29" s="20">
        <v>57</v>
      </c>
      <c r="O29" s="9">
        <v>5.6943056943056944E-2</v>
      </c>
      <c r="P29" s="20">
        <v>49</v>
      </c>
      <c r="Q29" s="9">
        <v>4.8951048951048952E-2</v>
      </c>
    </row>
    <row r="30" spans="4:17" x14ac:dyDescent="0.25">
      <c r="D30" s="8" t="s">
        <v>516</v>
      </c>
      <c r="E30" s="20">
        <v>203</v>
      </c>
      <c r="F30" s="20">
        <v>162</v>
      </c>
      <c r="G30" s="9">
        <v>0.79802955665024633</v>
      </c>
      <c r="H30" s="20">
        <v>140</v>
      </c>
      <c r="I30" s="9">
        <v>0.86419753086419748</v>
      </c>
      <c r="J30" s="20">
        <v>0</v>
      </c>
      <c r="K30" s="9">
        <v>0</v>
      </c>
      <c r="L30" s="20">
        <v>25</v>
      </c>
      <c r="M30" s="9">
        <v>0.15432098765432098</v>
      </c>
      <c r="N30" s="20">
        <v>3</v>
      </c>
      <c r="O30" s="9">
        <v>1.8518518518518517E-2</v>
      </c>
      <c r="P30" s="20">
        <v>9</v>
      </c>
      <c r="Q30" s="9">
        <v>5.5555555555555552E-2</v>
      </c>
    </row>
    <row r="31" spans="4:17" x14ac:dyDescent="0.25">
      <c r="D31" s="8" t="s">
        <v>517</v>
      </c>
      <c r="E31" s="20">
        <v>404</v>
      </c>
      <c r="F31" s="20">
        <v>368</v>
      </c>
      <c r="G31" s="9">
        <v>0.91089108910891092</v>
      </c>
      <c r="H31" s="20">
        <v>338</v>
      </c>
      <c r="I31" s="9">
        <v>0.91847826086956519</v>
      </c>
      <c r="J31" s="20">
        <v>0</v>
      </c>
      <c r="K31" s="9">
        <v>0</v>
      </c>
      <c r="L31" s="20">
        <v>6</v>
      </c>
      <c r="M31" s="9">
        <v>1.6304347826086956E-2</v>
      </c>
      <c r="N31" s="20">
        <v>14</v>
      </c>
      <c r="O31" s="9">
        <v>3.8043478260869568E-2</v>
      </c>
      <c r="P31" s="20">
        <v>7</v>
      </c>
      <c r="Q31" s="9">
        <v>1.9021739130434784E-2</v>
      </c>
    </row>
    <row r="32" spans="4:17" x14ac:dyDescent="0.25">
      <c r="D32" s="8" t="s">
        <v>524</v>
      </c>
      <c r="E32" s="20">
        <v>291</v>
      </c>
      <c r="F32" s="20">
        <v>233</v>
      </c>
      <c r="G32" s="9">
        <v>0.80068728522336774</v>
      </c>
      <c r="H32" s="20">
        <v>205</v>
      </c>
      <c r="I32" s="9">
        <v>0.87982832618025753</v>
      </c>
      <c r="J32" s="20">
        <v>0</v>
      </c>
      <c r="K32" s="9">
        <v>0</v>
      </c>
      <c r="L32" s="20">
        <v>14</v>
      </c>
      <c r="M32" s="9">
        <v>6.0085836909871244E-2</v>
      </c>
      <c r="N32" s="20">
        <v>10</v>
      </c>
      <c r="O32" s="9">
        <v>4.2918454935622317E-2</v>
      </c>
      <c r="P32" s="20">
        <v>29</v>
      </c>
      <c r="Q32" s="9">
        <v>0.12446351931330472</v>
      </c>
    </row>
    <row r="33" spans="4:17" x14ac:dyDescent="0.25">
      <c r="D33" s="8" t="s">
        <v>445</v>
      </c>
      <c r="E33" s="20">
        <v>319</v>
      </c>
      <c r="F33" s="20">
        <v>238</v>
      </c>
      <c r="G33" s="9">
        <v>0.74608150470219436</v>
      </c>
      <c r="H33" s="20">
        <v>188</v>
      </c>
      <c r="I33" s="9">
        <v>0.78991596638655459</v>
      </c>
      <c r="J33" s="20">
        <v>0</v>
      </c>
      <c r="K33" s="9">
        <v>0</v>
      </c>
      <c r="L33" s="20">
        <v>35</v>
      </c>
      <c r="M33" s="9">
        <v>0.14705882352941177</v>
      </c>
      <c r="N33" s="20">
        <v>30</v>
      </c>
      <c r="O33" s="9">
        <v>0.12605042016806722</v>
      </c>
      <c r="P33" s="20">
        <v>4</v>
      </c>
      <c r="Q33" s="9">
        <v>1.680672268907563E-2</v>
      </c>
    </row>
    <row r="34" spans="4:17" x14ac:dyDescent="0.25">
      <c r="D34" s="7" t="s">
        <v>437</v>
      </c>
      <c r="E34" s="20">
        <v>2224</v>
      </c>
      <c r="F34" s="20">
        <v>2002</v>
      </c>
      <c r="G34" s="9">
        <v>0.90017985611510787</v>
      </c>
      <c r="H34" s="20">
        <v>1808</v>
      </c>
      <c r="I34" s="9">
        <v>0.90309690309690305</v>
      </c>
      <c r="J34" s="20">
        <v>0</v>
      </c>
      <c r="K34" s="9">
        <v>0</v>
      </c>
      <c r="L34" s="20">
        <v>78</v>
      </c>
      <c r="M34" s="9">
        <v>3.896103896103896E-2</v>
      </c>
      <c r="N34" s="20">
        <v>25</v>
      </c>
      <c r="O34" s="9">
        <v>1.2487512487512488E-2</v>
      </c>
      <c r="P34" s="20">
        <v>89</v>
      </c>
      <c r="Q34" s="9">
        <v>4.4455544455544456E-2</v>
      </c>
    </row>
    <row r="35" spans="4:17" x14ac:dyDescent="0.25">
      <c r="D35" s="8" t="s">
        <v>438</v>
      </c>
      <c r="E35" s="20">
        <v>260</v>
      </c>
      <c r="F35" s="20">
        <v>234</v>
      </c>
      <c r="G35" s="9">
        <v>0.9</v>
      </c>
      <c r="H35" s="20">
        <v>209</v>
      </c>
      <c r="I35" s="9">
        <v>0.89316239316239321</v>
      </c>
      <c r="J35" s="20">
        <v>0</v>
      </c>
      <c r="K35" s="9">
        <v>0</v>
      </c>
      <c r="L35" s="20">
        <v>0</v>
      </c>
      <c r="M35" s="9">
        <v>0</v>
      </c>
      <c r="N35" s="20">
        <v>0</v>
      </c>
      <c r="O35" s="9">
        <v>0</v>
      </c>
      <c r="P35" s="20">
        <v>23</v>
      </c>
      <c r="Q35" s="9">
        <v>9.8290598290598288E-2</v>
      </c>
    </row>
    <row r="36" spans="4:17" x14ac:dyDescent="0.25">
      <c r="D36" s="8" t="s">
        <v>520</v>
      </c>
      <c r="E36" s="20">
        <v>373</v>
      </c>
      <c r="F36" s="20">
        <v>346</v>
      </c>
      <c r="G36" s="9">
        <v>0.92761394101876671</v>
      </c>
      <c r="H36" s="20">
        <v>314</v>
      </c>
      <c r="I36" s="9">
        <v>0.90751445086705207</v>
      </c>
      <c r="J36" s="20">
        <v>0</v>
      </c>
      <c r="K36" s="9">
        <v>0</v>
      </c>
      <c r="L36" s="20">
        <v>7</v>
      </c>
      <c r="M36" s="9">
        <v>2.023121387283237E-2</v>
      </c>
      <c r="N36" s="20">
        <v>1</v>
      </c>
      <c r="O36" s="9">
        <v>2.8901734104046241E-3</v>
      </c>
      <c r="P36" s="20">
        <v>15</v>
      </c>
      <c r="Q36" s="9">
        <v>4.3352601156069363E-2</v>
      </c>
    </row>
    <row r="37" spans="4:17" x14ac:dyDescent="0.25">
      <c r="D37" s="8" t="s">
        <v>525</v>
      </c>
      <c r="E37" s="20">
        <v>195</v>
      </c>
      <c r="F37" s="20">
        <v>151</v>
      </c>
      <c r="G37" s="9">
        <v>0.77435897435897438</v>
      </c>
      <c r="H37" s="20">
        <v>130</v>
      </c>
      <c r="I37" s="9">
        <v>0.86092715231788075</v>
      </c>
      <c r="J37" s="20">
        <v>0</v>
      </c>
      <c r="K37" s="9">
        <v>0</v>
      </c>
      <c r="L37" s="20">
        <v>30</v>
      </c>
      <c r="M37" s="9">
        <v>0.19867549668874171</v>
      </c>
      <c r="N37" s="20">
        <v>8</v>
      </c>
      <c r="O37" s="9">
        <v>5.2980132450331126E-2</v>
      </c>
      <c r="P37" s="20">
        <v>2</v>
      </c>
      <c r="Q37" s="9">
        <v>1.3245033112582781E-2</v>
      </c>
    </row>
    <row r="38" spans="4:17" x14ac:dyDescent="0.25">
      <c r="D38" s="8" t="s">
        <v>526</v>
      </c>
      <c r="E38" s="20">
        <v>276</v>
      </c>
      <c r="F38" s="20">
        <v>256</v>
      </c>
      <c r="G38" s="9">
        <v>0.92753623188405798</v>
      </c>
      <c r="H38" s="20">
        <v>242</v>
      </c>
      <c r="I38" s="9">
        <v>0.9453125</v>
      </c>
      <c r="J38" s="20">
        <v>0</v>
      </c>
      <c r="K38" s="9">
        <v>0</v>
      </c>
      <c r="L38" s="20">
        <v>11</v>
      </c>
      <c r="M38" s="9">
        <v>4.296875E-2</v>
      </c>
      <c r="N38" s="20">
        <v>2</v>
      </c>
      <c r="O38" s="9">
        <v>7.8125E-3</v>
      </c>
      <c r="P38" s="20">
        <v>3</v>
      </c>
      <c r="Q38" s="9">
        <v>1.171875E-2</v>
      </c>
    </row>
    <row r="39" spans="4:17" x14ac:dyDescent="0.25">
      <c r="D39" s="8" t="s">
        <v>530</v>
      </c>
      <c r="E39" s="20">
        <v>299</v>
      </c>
      <c r="F39" s="20">
        <v>276</v>
      </c>
      <c r="G39" s="9">
        <v>0.92307692307692313</v>
      </c>
      <c r="H39" s="20">
        <v>251</v>
      </c>
      <c r="I39" s="9">
        <v>0.90942028985507251</v>
      </c>
      <c r="J39" s="20">
        <v>0</v>
      </c>
      <c r="K39" s="9">
        <v>0</v>
      </c>
      <c r="L39" s="20">
        <v>5</v>
      </c>
      <c r="M39" s="9">
        <v>1.8115942028985508E-2</v>
      </c>
      <c r="N39" s="20">
        <v>9</v>
      </c>
      <c r="O39" s="9">
        <v>3.2608695652173912E-2</v>
      </c>
      <c r="P39" s="20">
        <v>4</v>
      </c>
      <c r="Q39" s="9">
        <v>1.4492753623188406E-2</v>
      </c>
    </row>
    <row r="40" spans="4:17" x14ac:dyDescent="0.25">
      <c r="D40" s="8" t="s">
        <v>532</v>
      </c>
      <c r="E40" s="20">
        <v>577</v>
      </c>
      <c r="F40" s="20">
        <v>522</v>
      </c>
      <c r="G40" s="9">
        <v>0.90467937608318894</v>
      </c>
      <c r="H40" s="20">
        <v>467</v>
      </c>
      <c r="I40" s="9">
        <v>0.8946360153256705</v>
      </c>
      <c r="J40" s="20">
        <v>0</v>
      </c>
      <c r="K40" s="9">
        <v>0</v>
      </c>
      <c r="L40" s="20">
        <v>7</v>
      </c>
      <c r="M40" s="9">
        <v>1.3409961685823755E-2</v>
      </c>
      <c r="N40" s="20">
        <v>3</v>
      </c>
      <c r="O40" s="9">
        <v>5.7471264367816091E-3</v>
      </c>
      <c r="P40" s="20">
        <v>40</v>
      </c>
      <c r="Q40" s="9">
        <v>7.662835249042145E-2</v>
      </c>
    </row>
    <row r="41" spans="4:17" x14ac:dyDescent="0.25">
      <c r="D41" s="8" t="s">
        <v>534</v>
      </c>
      <c r="E41" s="20">
        <v>244</v>
      </c>
      <c r="F41" s="20">
        <v>217</v>
      </c>
      <c r="G41" s="9">
        <v>0.88934426229508201</v>
      </c>
      <c r="H41" s="20">
        <v>195</v>
      </c>
      <c r="I41" s="9">
        <v>0.89861751152073732</v>
      </c>
      <c r="J41" s="20">
        <v>0</v>
      </c>
      <c r="K41" s="9">
        <v>0</v>
      </c>
      <c r="L41" s="20">
        <v>18</v>
      </c>
      <c r="M41" s="9">
        <v>8.294930875576037E-2</v>
      </c>
      <c r="N41" s="20">
        <v>2</v>
      </c>
      <c r="O41" s="9">
        <v>9.2165898617511521E-3</v>
      </c>
      <c r="P41" s="20">
        <v>2</v>
      </c>
      <c r="Q41" s="9">
        <v>9.2165898617511521E-3</v>
      </c>
    </row>
    <row r="42" spans="4:17" x14ac:dyDescent="0.25">
      <c r="D42" s="7" t="s">
        <v>442</v>
      </c>
      <c r="E42" s="20">
        <v>2816</v>
      </c>
      <c r="F42" s="20">
        <v>2489</v>
      </c>
      <c r="G42" s="9">
        <v>0.88387784090909094</v>
      </c>
      <c r="H42" s="20">
        <v>2269</v>
      </c>
      <c r="I42" s="9">
        <v>0.91161108879067898</v>
      </c>
      <c r="J42" s="20">
        <v>0</v>
      </c>
      <c r="K42" s="9">
        <v>0</v>
      </c>
      <c r="L42" s="20">
        <v>111</v>
      </c>
      <c r="M42" s="9">
        <v>4.4596223382884694E-2</v>
      </c>
      <c r="N42" s="20">
        <v>103</v>
      </c>
      <c r="O42" s="9">
        <v>4.1382081157091202E-2</v>
      </c>
      <c r="P42" s="20">
        <v>81</v>
      </c>
      <c r="Q42" s="9">
        <v>3.2543190036159103E-2</v>
      </c>
    </row>
    <row r="43" spans="4:17" x14ac:dyDescent="0.25">
      <c r="D43" s="8" t="s">
        <v>519</v>
      </c>
      <c r="E43" s="20">
        <v>238</v>
      </c>
      <c r="F43" s="20">
        <v>216</v>
      </c>
      <c r="G43" s="9">
        <v>0.90756302521008403</v>
      </c>
      <c r="H43" s="20">
        <v>202</v>
      </c>
      <c r="I43" s="9">
        <v>0.93518518518518523</v>
      </c>
      <c r="J43" s="20">
        <v>0</v>
      </c>
      <c r="K43" s="9">
        <v>0</v>
      </c>
      <c r="L43" s="20">
        <v>14</v>
      </c>
      <c r="M43" s="9">
        <v>6.4814814814814811E-2</v>
      </c>
      <c r="N43" s="20">
        <v>1</v>
      </c>
      <c r="O43" s="9">
        <v>4.6296296296296294E-3</v>
      </c>
      <c r="P43" s="20">
        <v>4</v>
      </c>
      <c r="Q43" s="9">
        <v>1.8518518518518517E-2</v>
      </c>
    </row>
    <row r="44" spans="4:17" x14ac:dyDescent="0.25">
      <c r="D44" s="8" t="s">
        <v>521</v>
      </c>
      <c r="E44" s="20">
        <v>326</v>
      </c>
      <c r="F44" s="20">
        <v>307</v>
      </c>
      <c r="G44" s="9">
        <v>0.94171779141104295</v>
      </c>
      <c r="H44" s="20">
        <v>287</v>
      </c>
      <c r="I44" s="9">
        <v>0.93485342019543971</v>
      </c>
      <c r="J44" s="20">
        <v>0</v>
      </c>
      <c r="K44" s="9">
        <v>0</v>
      </c>
      <c r="L44" s="20">
        <v>14</v>
      </c>
      <c r="M44" s="9">
        <v>4.5602605863192182E-2</v>
      </c>
      <c r="N44" s="20">
        <v>2</v>
      </c>
      <c r="O44" s="9">
        <v>6.5146579804560263E-3</v>
      </c>
      <c r="P44" s="20">
        <v>0</v>
      </c>
      <c r="Q44" s="9">
        <v>0</v>
      </c>
    </row>
    <row r="45" spans="4:17" x14ac:dyDescent="0.25">
      <c r="D45" s="8" t="s">
        <v>522</v>
      </c>
      <c r="E45" s="20">
        <v>369</v>
      </c>
      <c r="F45" s="20">
        <v>332</v>
      </c>
      <c r="G45" s="9">
        <v>0.89972899728997291</v>
      </c>
      <c r="H45" s="20">
        <v>302</v>
      </c>
      <c r="I45" s="9">
        <v>0.90963855421686746</v>
      </c>
      <c r="J45" s="20">
        <v>0</v>
      </c>
      <c r="K45" s="9">
        <v>0</v>
      </c>
      <c r="L45" s="20">
        <v>11</v>
      </c>
      <c r="M45" s="9">
        <v>3.313253012048193E-2</v>
      </c>
      <c r="N45" s="20">
        <v>18</v>
      </c>
      <c r="O45" s="9">
        <v>5.4216867469879519E-2</v>
      </c>
      <c r="P45" s="20">
        <v>7</v>
      </c>
      <c r="Q45" s="9">
        <v>2.1084337349397589E-2</v>
      </c>
    </row>
    <row r="46" spans="4:17" x14ac:dyDescent="0.25">
      <c r="D46" s="8" t="s">
        <v>523</v>
      </c>
      <c r="E46" s="20">
        <v>153</v>
      </c>
      <c r="F46" s="20">
        <v>138</v>
      </c>
      <c r="G46" s="9">
        <v>0.90196078431372551</v>
      </c>
      <c r="H46" s="20">
        <v>123</v>
      </c>
      <c r="I46" s="9">
        <v>0.89130434782608692</v>
      </c>
      <c r="J46" s="20">
        <v>0</v>
      </c>
      <c r="K46" s="9">
        <v>0</v>
      </c>
      <c r="L46" s="20">
        <v>12</v>
      </c>
      <c r="M46" s="9">
        <v>8.6956521739130432E-2</v>
      </c>
      <c r="N46" s="20">
        <v>0</v>
      </c>
      <c r="O46" s="9">
        <v>0</v>
      </c>
      <c r="P46" s="20">
        <v>0</v>
      </c>
      <c r="Q46" s="9">
        <v>0</v>
      </c>
    </row>
    <row r="47" spans="4:17" x14ac:dyDescent="0.25">
      <c r="D47" s="8" t="s">
        <v>527</v>
      </c>
      <c r="E47" s="20">
        <v>276</v>
      </c>
      <c r="F47" s="20">
        <v>250</v>
      </c>
      <c r="G47" s="9">
        <v>0.90579710144927539</v>
      </c>
      <c r="H47" s="20">
        <v>232</v>
      </c>
      <c r="I47" s="9">
        <v>0.92800000000000005</v>
      </c>
      <c r="J47" s="20">
        <v>0</v>
      </c>
      <c r="K47" s="9">
        <v>0</v>
      </c>
      <c r="L47" s="20">
        <v>3</v>
      </c>
      <c r="M47" s="9">
        <v>1.2E-2</v>
      </c>
      <c r="N47" s="20">
        <v>18</v>
      </c>
      <c r="O47" s="9">
        <v>7.1999999999999995E-2</v>
      </c>
      <c r="P47" s="20">
        <v>3</v>
      </c>
      <c r="Q47" s="9">
        <v>1.2E-2</v>
      </c>
    </row>
    <row r="48" spans="4:17" x14ac:dyDescent="0.25">
      <c r="D48" s="8" t="s">
        <v>528</v>
      </c>
      <c r="E48" s="20">
        <v>701</v>
      </c>
      <c r="F48" s="20">
        <v>608</v>
      </c>
      <c r="G48" s="9">
        <v>0.86733238231098431</v>
      </c>
      <c r="H48" s="20">
        <v>554</v>
      </c>
      <c r="I48" s="9">
        <v>0.91118421052631582</v>
      </c>
      <c r="J48" s="20">
        <v>0</v>
      </c>
      <c r="K48" s="9">
        <v>0</v>
      </c>
      <c r="L48" s="20">
        <v>17</v>
      </c>
      <c r="M48" s="9">
        <v>2.7960526315789474E-2</v>
      </c>
      <c r="N48" s="20">
        <v>56</v>
      </c>
      <c r="O48" s="9">
        <v>9.2105263157894732E-2</v>
      </c>
      <c r="P48" s="20">
        <v>6</v>
      </c>
      <c r="Q48" s="9">
        <v>9.8684210526315784E-3</v>
      </c>
    </row>
    <row r="49" spans="4:17" x14ac:dyDescent="0.25">
      <c r="D49" s="8" t="s">
        <v>443</v>
      </c>
      <c r="E49" s="20">
        <v>205</v>
      </c>
      <c r="F49" s="20">
        <v>182</v>
      </c>
      <c r="G49" s="9">
        <v>0.8878048780487805</v>
      </c>
      <c r="H49" s="20">
        <v>168</v>
      </c>
      <c r="I49" s="9">
        <v>0.92307692307692313</v>
      </c>
      <c r="J49" s="20">
        <v>0</v>
      </c>
      <c r="K49" s="9">
        <v>0</v>
      </c>
      <c r="L49" s="20">
        <v>17</v>
      </c>
      <c r="M49" s="9">
        <v>9.3406593406593408E-2</v>
      </c>
      <c r="N49" s="20">
        <v>2</v>
      </c>
      <c r="O49" s="9">
        <v>1.098901098901099E-2</v>
      </c>
      <c r="P49" s="20">
        <v>2</v>
      </c>
      <c r="Q49" s="9">
        <v>1.098901098901099E-2</v>
      </c>
    </row>
    <row r="50" spans="4:17" x14ac:dyDescent="0.25">
      <c r="D50" s="8" t="s">
        <v>533</v>
      </c>
      <c r="E50" s="20">
        <v>200</v>
      </c>
      <c r="F50" s="20">
        <v>146</v>
      </c>
      <c r="G50" s="9">
        <v>0.73</v>
      </c>
      <c r="H50" s="20">
        <v>122</v>
      </c>
      <c r="I50" s="9">
        <v>0.83561643835616439</v>
      </c>
      <c r="J50" s="20">
        <v>0</v>
      </c>
      <c r="K50" s="9">
        <v>0</v>
      </c>
      <c r="L50" s="20">
        <v>16</v>
      </c>
      <c r="M50" s="9">
        <v>0.1095890410958904</v>
      </c>
      <c r="N50" s="20">
        <v>6</v>
      </c>
      <c r="O50" s="9">
        <v>4.1095890410958902E-2</v>
      </c>
      <c r="P50" s="20">
        <v>30</v>
      </c>
      <c r="Q50" s="9">
        <v>0.20547945205479451</v>
      </c>
    </row>
    <row r="51" spans="4:17" x14ac:dyDescent="0.25">
      <c r="D51" s="8" t="s">
        <v>536</v>
      </c>
      <c r="E51" s="20">
        <v>348</v>
      </c>
      <c r="F51" s="20">
        <v>310</v>
      </c>
      <c r="G51" s="9">
        <v>0.89080459770114939</v>
      </c>
      <c r="H51" s="20">
        <v>279</v>
      </c>
      <c r="I51" s="9">
        <v>0.9</v>
      </c>
      <c r="J51" s="20">
        <v>0</v>
      </c>
      <c r="K51" s="9">
        <v>0</v>
      </c>
      <c r="L51" s="20">
        <v>7</v>
      </c>
      <c r="M51" s="9">
        <v>2.2580645161290321E-2</v>
      </c>
      <c r="N51" s="20">
        <v>0</v>
      </c>
      <c r="O51" s="9">
        <v>0</v>
      </c>
      <c r="P51" s="20">
        <v>29</v>
      </c>
      <c r="Q51" s="9">
        <v>9.3548387096774197E-2</v>
      </c>
    </row>
    <row r="52" spans="4:17" x14ac:dyDescent="0.25">
      <c r="D52" s="7" t="s">
        <v>435</v>
      </c>
      <c r="E52" s="20">
        <v>1007</v>
      </c>
      <c r="F52" s="20">
        <v>815</v>
      </c>
      <c r="G52" s="9">
        <v>0.80933465739821253</v>
      </c>
      <c r="H52" s="20">
        <v>676</v>
      </c>
      <c r="I52" s="9">
        <v>0.82944785276073618</v>
      </c>
      <c r="J52" s="20">
        <v>0</v>
      </c>
      <c r="K52" s="9">
        <v>0</v>
      </c>
      <c r="L52" s="20">
        <v>78</v>
      </c>
      <c r="M52" s="9">
        <v>9.5705521472392641E-2</v>
      </c>
      <c r="N52" s="20">
        <v>28</v>
      </c>
      <c r="O52" s="9">
        <v>3.4355828220858899E-2</v>
      </c>
      <c r="P52" s="20">
        <v>57</v>
      </c>
      <c r="Q52" s="9">
        <v>6.9938650306748465E-2</v>
      </c>
    </row>
    <row r="53" spans="4:17" x14ac:dyDescent="0.25">
      <c r="D53" s="8" t="s">
        <v>436</v>
      </c>
      <c r="E53" s="20">
        <v>262</v>
      </c>
      <c r="F53" s="20">
        <v>215</v>
      </c>
      <c r="G53" s="9">
        <v>0.82061068702290074</v>
      </c>
      <c r="H53" s="20">
        <v>167</v>
      </c>
      <c r="I53" s="9">
        <v>0.77674418604651163</v>
      </c>
      <c r="J53" s="20">
        <v>0</v>
      </c>
      <c r="K53" s="9">
        <v>0</v>
      </c>
      <c r="L53" s="20">
        <v>5</v>
      </c>
      <c r="M53" s="9">
        <v>2.3255813953488372E-2</v>
      </c>
      <c r="N53" s="20">
        <v>11</v>
      </c>
      <c r="O53" s="9">
        <v>5.1162790697674418E-2</v>
      </c>
      <c r="P53" s="20">
        <v>20</v>
      </c>
      <c r="Q53" s="9">
        <v>9.3023255813953487E-2</v>
      </c>
    </row>
    <row r="54" spans="4:17" x14ac:dyDescent="0.25">
      <c r="D54" s="8" t="s">
        <v>513</v>
      </c>
      <c r="E54" s="20">
        <v>561</v>
      </c>
      <c r="F54" s="20">
        <v>453</v>
      </c>
      <c r="G54" s="9">
        <v>0.80748663101604279</v>
      </c>
      <c r="H54" s="20">
        <v>381</v>
      </c>
      <c r="I54" s="9">
        <v>0.84105960264900659</v>
      </c>
      <c r="J54" s="20">
        <v>0</v>
      </c>
      <c r="K54" s="9">
        <v>0</v>
      </c>
      <c r="L54" s="20">
        <v>64</v>
      </c>
      <c r="M54" s="9">
        <v>0.141280353200883</v>
      </c>
      <c r="N54" s="20">
        <v>10</v>
      </c>
      <c r="O54" s="9">
        <v>2.2075055187637971E-2</v>
      </c>
      <c r="P54" s="20">
        <v>22</v>
      </c>
      <c r="Q54" s="9">
        <v>4.856512141280353E-2</v>
      </c>
    </row>
    <row r="55" spans="4:17" x14ac:dyDescent="0.25">
      <c r="D55" s="8" t="s">
        <v>531</v>
      </c>
      <c r="E55" s="20">
        <v>65</v>
      </c>
      <c r="F55" s="20">
        <v>40</v>
      </c>
      <c r="G55" s="9">
        <v>0.61538461538461542</v>
      </c>
      <c r="H55" s="20">
        <v>32</v>
      </c>
      <c r="I55" s="9">
        <v>0.8</v>
      </c>
      <c r="J55" s="20">
        <v>0</v>
      </c>
      <c r="K55" s="9">
        <v>0</v>
      </c>
      <c r="L55" s="20">
        <v>7</v>
      </c>
      <c r="M55" s="9">
        <v>0.17499999999999999</v>
      </c>
      <c r="N55" s="20">
        <v>6</v>
      </c>
      <c r="O55" s="9">
        <v>0.15</v>
      </c>
      <c r="P55" s="20">
        <v>9</v>
      </c>
      <c r="Q55" s="9">
        <v>0.22500000000000001</v>
      </c>
    </row>
    <row r="56" spans="4:17" x14ac:dyDescent="0.25">
      <c r="D56" s="8" t="s">
        <v>537</v>
      </c>
      <c r="E56" s="20">
        <v>119</v>
      </c>
      <c r="F56" s="20">
        <v>107</v>
      </c>
      <c r="G56" s="9">
        <v>0.89915966386554624</v>
      </c>
      <c r="H56" s="20">
        <v>96</v>
      </c>
      <c r="I56" s="9">
        <v>0.89719626168224298</v>
      </c>
      <c r="J56" s="20">
        <v>0</v>
      </c>
      <c r="K56" s="9">
        <v>0</v>
      </c>
      <c r="L56" s="20">
        <v>2</v>
      </c>
      <c r="M56" s="9">
        <v>1.8691588785046728E-2</v>
      </c>
      <c r="N56" s="20">
        <v>1</v>
      </c>
      <c r="O56" s="9">
        <v>9.3457943925233638E-3</v>
      </c>
      <c r="P56" s="20">
        <v>6</v>
      </c>
      <c r="Q56" s="9">
        <v>5.6074766355140186E-2</v>
      </c>
    </row>
    <row r="57" spans="4:17" x14ac:dyDescent="0.25">
      <c r="D57" s="7" t="s">
        <v>439</v>
      </c>
      <c r="E57" s="20">
        <v>2113</v>
      </c>
      <c r="F57" s="20">
        <v>1848</v>
      </c>
      <c r="G57" s="9">
        <v>0.87458589682915289</v>
      </c>
      <c r="H57" s="20">
        <v>1669</v>
      </c>
      <c r="I57" s="9">
        <v>0.90313852813852813</v>
      </c>
      <c r="J57" s="20">
        <v>0</v>
      </c>
      <c r="K57" s="9">
        <v>0</v>
      </c>
      <c r="L57" s="20">
        <v>91</v>
      </c>
      <c r="M57" s="9">
        <v>4.924242424242424E-2</v>
      </c>
      <c r="N57" s="20">
        <v>37</v>
      </c>
      <c r="O57" s="9">
        <v>2.002164502164502E-2</v>
      </c>
      <c r="P57" s="20">
        <v>102</v>
      </c>
      <c r="Q57" s="9">
        <v>5.5194805194805192E-2</v>
      </c>
    </row>
    <row r="58" spans="4:17" x14ac:dyDescent="0.25">
      <c r="D58" s="8" t="s">
        <v>514</v>
      </c>
      <c r="E58" s="20">
        <v>583</v>
      </c>
      <c r="F58" s="20">
        <v>527</v>
      </c>
      <c r="G58" s="9">
        <v>0.90394511149228129</v>
      </c>
      <c r="H58" s="20">
        <v>474</v>
      </c>
      <c r="I58" s="9">
        <v>0.89943074003795065</v>
      </c>
      <c r="J58" s="20">
        <v>0</v>
      </c>
      <c r="K58" s="9">
        <v>0</v>
      </c>
      <c r="L58" s="20">
        <v>37</v>
      </c>
      <c r="M58" s="9">
        <v>7.020872865275142E-2</v>
      </c>
      <c r="N58" s="20">
        <v>0</v>
      </c>
      <c r="O58" s="9">
        <v>0</v>
      </c>
      <c r="P58" s="20">
        <v>2</v>
      </c>
      <c r="Q58" s="9">
        <v>3.7950664136622392E-3</v>
      </c>
    </row>
    <row r="59" spans="4:17" x14ac:dyDescent="0.25">
      <c r="D59" s="8" t="s">
        <v>518</v>
      </c>
      <c r="E59" s="20">
        <v>191</v>
      </c>
      <c r="F59" s="20">
        <v>163</v>
      </c>
      <c r="G59" s="9">
        <v>0.8534031413612565</v>
      </c>
      <c r="H59" s="20">
        <v>134</v>
      </c>
      <c r="I59" s="9">
        <v>0.82208588957055218</v>
      </c>
      <c r="J59" s="20">
        <v>0</v>
      </c>
      <c r="K59" s="9">
        <v>0</v>
      </c>
      <c r="L59" s="20">
        <v>9</v>
      </c>
      <c r="M59" s="9">
        <v>5.5214723926380369E-2</v>
      </c>
      <c r="N59" s="20">
        <v>9</v>
      </c>
      <c r="O59" s="9">
        <v>5.5214723926380369E-2</v>
      </c>
      <c r="P59" s="20">
        <v>7</v>
      </c>
      <c r="Q59" s="9">
        <v>4.2944785276073622E-2</v>
      </c>
    </row>
    <row r="60" spans="4:17" x14ac:dyDescent="0.25">
      <c r="D60" s="8" t="s">
        <v>441</v>
      </c>
      <c r="E60" s="20">
        <v>120</v>
      </c>
      <c r="F60" s="20">
        <v>103</v>
      </c>
      <c r="G60" s="9">
        <v>0.85833333333333328</v>
      </c>
      <c r="H60" s="20">
        <v>90</v>
      </c>
      <c r="I60" s="9">
        <v>0.87378640776699024</v>
      </c>
      <c r="J60" s="20">
        <v>0</v>
      </c>
      <c r="K60" s="9">
        <v>0</v>
      </c>
      <c r="L60" s="20">
        <v>3</v>
      </c>
      <c r="M60" s="9">
        <v>2.9126213592233011E-2</v>
      </c>
      <c r="N60" s="20">
        <v>3</v>
      </c>
      <c r="O60" s="9">
        <v>2.9126213592233011E-2</v>
      </c>
      <c r="P60" s="20">
        <v>9</v>
      </c>
      <c r="Q60" s="9">
        <v>8.7378640776699032E-2</v>
      </c>
    </row>
    <row r="61" spans="4:17" x14ac:dyDescent="0.25">
      <c r="D61" s="8" t="s">
        <v>446</v>
      </c>
      <c r="E61" s="20">
        <v>287</v>
      </c>
      <c r="F61" s="20">
        <v>261</v>
      </c>
      <c r="G61" s="9">
        <v>0.90940766550522645</v>
      </c>
      <c r="H61" s="20">
        <v>228</v>
      </c>
      <c r="I61" s="9">
        <v>0.87356321839080464</v>
      </c>
      <c r="J61" s="20">
        <v>0</v>
      </c>
      <c r="K61" s="9">
        <v>0</v>
      </c>
      <c r="L61" s="20">
        <v>7</v>
      </c>
      <c r="M61" s="9">
        <v>2.681992337164751E-2</v>
      </c>
      <c r="N61" s="20">
        <v>14</v>
      </c>
      <c r="O61" s="9">
        <v>5.3639846743295021E-2</v>
      </c>
      <c r="P61" s="20">
        <v>0</v>
      </c>
      <c r="Q61" s="9">
        <v>0</v>
      </c>
    </row>
    <row r="62" spans="4:17" x14ac:dyDescent="0.25">
      <c r="D62" s="8" t="s">
        <v>535</v>
      </c>
      <c r="E62" s="20">
        <v>361</v>
      </c>
      <c r="F62" s="20">
        <v>328</v>
      </c>
      <c r="G62" s="9">
        <v>0.90858725761772852</v>
      </c>
      <c r="H62" s="20">
        <v>302</v>
      </c>
      <c r="I62" s="9">
        <v>0.92073170731707321</v>
      </c>
      <c r="J62" s="20">
        <v>0</v>
      </c>
      <c r="K62" s="9">
        <v>0</v>
      </c>
      <c r="L62" s="20">
        <v>15</v>
      </c>
      <c r="M62" s="9">
        <v>4.573170731707317E-2</v>
      </c>
      <c r="N62" s="20">
        <v>8</v>
      </c>
      <c r="O62" s="9">
        <v>2.4390243902439025E-2</v>
      </c>
      <c r="P62" s="20">
        <v>8</v>
      </c>
      <c r="Q62" s="9">
        <v>2.4390243902439025E-2</v>
      </c>
    </row>
    <row r="63" spans="4:17" x14ac:dyDescent="0.25">
      <c r="D63" s="8" t="s">
        <v>440</v>
      </c>
      <c r="E63" s="20">
        <v>571</v>
      </c>
      <c r="F63" s="20">
        <v>466</v>
      </c>
      <c r="G63" s="9">
        <v>0.81611208406304725</v>
      </c>
      <c r="H63" s="20">
        <v>441</v>
      </c>
      <c r="I63" s="9">
        <v>0.94635193133047213</v>
      </c>
      <c r="J63" s="20">
        <v>0</v>
      </c>
      <c r="K63" s="9">
        <v>0</v>
      </c>
      <c r="L63" s="20">
        <v>20</v>
      </c>
      <c r="M63" s="9">
        <v>4.2918454935622317E-2</v>
      </c>
      <c r="N63" s="20">
        <v>3</v>
      </c>
      <c r="O63" s="9">
        <v>6.4377682403433476E-3</v>
      </c>
      <c r="P63" s="20">
        <v>76</v>
      </c>
      <c r="Q63" s="9">
        <v>0.1630901287553648</v>
      </c>
    </row>
    <row r="64" spans="4:17" x14ac:dyDescent="0.25">
      <c r="D64" s="6" t="s">
        <v>449</v>
      </c>
      <c r="E64" s="20">
        <v>13053</v>
      </c>
      <c r="F64" s="20">
        <v>10999</v>
      </c>
      <c r="G64" s="9">
        <v>0.84264153834367583</v>
      </c>
      <c r="H64" s="20">
        <v>9551</v>
      </c>
      <c r="I64" s="9">
        <v>0.86835166833348487</v>
      </c>
      <c r="J64" s="20">
        <v>3</v>
      </c>
      <c r="K64" s="9">
        <v>2.7275206836985179E-4</v>
      </c>
      <c r="L64" s="20">
        <v>1150</v>
      </c>
      <c r="M64" s="9">
        <v>0.10455495954177653</v>
      </c>
      <c r="N64" s="20">
        <v>551</v>
      </c>
      <c r="O64" s="9">
        <v>5.0095463223929451E-2</v>
      </c>
      <c r="P64" s="20">
        <v>76</v>
      </c>
      <c r="Q64" s="9">
        <v>6.9097190653695795E-3</v>
      </c>
    </row>
    <row r="65" spans="4:17" x14ac:dyDescent="0.25">
      <c r="D65" s="7" t="s">
        <v>541</v>
      </c>
      <c r="E65" s="20">
        <v>1505</v>
      </c>
      <c r="F65" s="20">
        <v>1286</v>
      </c>
      <c r="G65" s="9">
        <v>0.85448504983388707</v>
      </c>
      <c r="H65" s="20">
        <v>1124</v>
      </c>
      <c r="I65" s="9">
        <v>0.87402799377916018</v>
      </c>
      <c r="J65" s="20">
        <v>0</v>
      </c>
      <c r="K65" s="9">
        <v>0</v>
      </c>
      <c r="L65" s="20">
        <v>135</v>
      </c>
      <c r="M65" s="9">
        <v>0.10497667185069985</v>
      </c>
      <c r="N65" s="20">
        <v>56</v>
      </c>
      <c r="O65" s="9">
        <v>4.3545878693623641E-2</v>
      </c>
      <c r="P65" s="20">
        <v>8</v>
      </c>
      <c r="Q65" s="9">
        <v>6.2208398133748056E-3</v>
      </c>
    </row>
    <row r="66" spans="4:17" x14ac:dyDescent="0.25">
      <c r="D66" s="8" t="s">
        <v>542</v>
      </c>
      <c r="E66" s="20">
        <v>169</v>
      </c>
      <c r="F66" s="20">
        <v>140</v>
      </c>
      <c r="G66" s="9">
        <v>0.82840236686390534</v>
      </c>
      <c r="H66" s="20">
        <v>120</v>
      </c>
      <c r="I66" s="9">
        <v>0.8571428571428571</v>
      </c>
      <c r="J66" s="20">
        <v>0</v>
      </c>
      <c r="K66" s="9">
        <v>0</v>
      </c>
      <c r="L66" s="20">
        <v>22</v>
      </c>
      <c r="M66" s="9">
        <v>0.15714285714285714</v>
      </c>
      <c r="N66" s="20">
        <v>5</v>
      </c>
      <c r="O66" s="9">
        <v>3.5714285714285712E-2</v>
      </c>
      <c r="P66" s="20">
        <v>1</v>
      </c>
      <c r="Q66" s="9">
        <v>7.1428571428571426E-3</v>
      </c>
    </row>
    <row r="67" spans="4:17" x14ac:dyDescent="0.25">
      <c r="D67" s="8" t="s">
        <v>543</v>
      </c>
      <c r="E67" s="20">
        <v>705</v>
      </c>
      <c r="F67" s="20">
        <v>620</v>
      </c>
      <c r="G67" s="9">
        <v>0.87943262411347523</v>
      </c>
      <c r="H67" s="20">
        <v>567</v>
      </c>
      <c r="I67" s="9">
        <v>0.9145161290322581</v>
      </c>
      <c r="J67" s="20">
        <v>0</v>
      </c>
      <c r="K67" s="9">
        <v>0</v>
      </c>
      <c r="L67" s="20">
        <v>68</v>
      </c>
      <c r="M67" s="9">
        <v>0.10967741935483871</v>
      </c>
      <c r="N67" s="20">
        <v>1</v>
      </c>
      <c r="O67" s="9">
        <v>1.6129032258064516E-3</v>
      </c>
      <c r="P67" s="20">
        <v>1</v>
      </c>
      <c r="Q67" s="9">
        <v>1.6129032258064516E-3</v>
      </c>
    </row>
    <row r="68" spans="4:17" x14ac:dyDescent="0.25">
      <c r="D68" s="8" t="s">
        <v>546</v>
      </c>
      <c r="E68" s="20">
        <v>114</v>
      </c>
      <c r="F68" s="20">
        <v>92</v>
      </c>
      <c r="G68" s="9">
        <v>0.80701754385964908</v>
      </c>
      <c r="H68" s="20">
        <v>66</v>
      </c>
      <c r="I68" s="9">
        <v>0.71739130434782605</v>
      </c>
      <c r="J68" s="20">
        <v>0</v>
      </c>
      <c r="K68" s="9">
        <v>0</v>
      </c>
      <c r="L68" s="20">
        <v>5</v>
      </c>
      <c r="M68" s="9">
        <v>5.434782608695652E-2</v>
      </c>
      <c r="N68" s="20">
        <v>12</v>
      </c>
      <c r="O68" s="9">
        <v>0.13043478260869565</v>
      </c>
      <c r="P68" s="20">
        <v>3</v>
      </c>
      <c r="Q68" s="9">
        <v>3.2608695652173912E-2</v>
      </c>
    </row>
    <row r="69" spans="4:17" x14ac:dyDescent="0.25">
      <c r="D69" s="8" t="s">
        <v>566</v>
      </c>
      <c r="E69" s="20">
        <v>517</v>
      </c>
      <c r="F69" s="20">
        <v>434</v>
      </c>
      <c r="G69" s="9">
        <v>0.839458413926499</v>
      </c>
      <c r="H69" s="20">
        <v>371</v>
      </c>
      <c r="I69" s="9">
        <v>0.85483870967741937</v>
      </c>
      <c r="J69" s="20">
        <v>0</v>
      </c>
      <c r="K69" s="9">
        <v>0</v>
      </c>
      <c r="L69" s="20">
        <v>40</v>
      </c>
      <c r="M69" s="9">
        <v>9.2165898617511524E-2</v>
      </c>
      <c r="N69" s="20">
        <v>38</v>
      </c>
      <c r="O69" s="9">
        <v>8.755760368663594E-2</v>
      </c>
      <c r="P69" s="20">
        <v>3</v>
      </c>
      <c r="Q69" s="9">
        <v>6.9124423963133645E-3</v>
      </c>
    </row>
    <row r="70" spans="4:17" x14ac:dyDescent="0.25">
      <c r="D70" s="7" t="s">
        <v>547</v>
      </c>
      <c r="E70" s="20">
        <v>1646</v>
      </c>
      <c r="F70" s="20">
        <v>1342</v>
      </c>
      <c r="G70" s="9">
        <v>0.81530984204131229</v>
      </c>
      <c r="H70" s="20">
        <v>1118</v>
      </c>
      <c r="I70" s="9">
        <v>0.83308494783904619</v>
      </c>
      <c r="J70" s="20">
        <v>0</v>
      </c>
      <c r="K70" s="9">
        <v>0</v>
      </c>
      <c r="L70" s="20">
        <v>186</v>
      </c>
      <c r="M70" s="9">
        <v>0.13859910581222057</v>
      </c>
      <c r="N70" s="20">
        <v>78</v>
      </c>
      <c r="O70" s="9">
        <v>5.8122205663189271E-2</v>
      </c>
      <c r="P70" s="20">
        <v>5</v>
      </c>
      <c r="Q70" s="9">
        <v>3.7257824143070045E-3</v>
      </c>
    </row>
    <row r="71" spans="4:17" x14ac:dyDescent="0.25">
      <c r="D71" s="8" t="s">
        <v>548</v>
      </c>
      <c r="E71" s="20">
        <v>163</v>
      </c>
      <c r="F71" s="20">
        <v>128</v>
      </c>
      <c r="G71" s="9">
        <v>0.78527607361963192</v>
      </c>
      <c r="H71" s="20">
        <v>96</v>
      </c>
      <c r="I71" s="9">
        <v>0.75</v>
      </c>
      <c r="J71" s="20">
        <v>0</v>
      </c>
      <c r="K71" s="9">
        <v>0</v>
      </c>
      <c r="L71" s="20">
        <v>20</v>
      </c>
      <c r="M71" s="9">
        <v>0.15625</v>
      </c>
      <c r="N71" s="20">
        <v>12</v>
      </c>
      <c r="O71" s="9">
        <v>9.375E-2</v>
      </c>
      <c r="P71" s="20">
        <v>1</v>
      </c>
      <c r="Q71" s="9">
        <v>7.8125E-3</v>
      </c>
    </row>
    <row r="72" spans="4:17" x14ac:dyDescent="0.25">
      <c r="D72" s="8" t="s">
        <v>554</v>
      </c>
      <c r="E72" s="20">
        <v>140</v>
      </c>
      <c r="F72" s="20">
        <v>116</v>
      </c>
      <c r="G72" s="9">
        <v>0.82857142857142863</v>
      </c>
      <c r="H72" s="20">
        <v>101</v>
      </c>
      <c r="I72" s="9">
        <v>0.87068965517241381</v>
      </c>
      <c r="J72" s="20">
        <v>0</v>
      </c>
      <c r="K72" s="9">
        <v>0</v>
      </c>
      <c r="L72" s="20">
        <v>18</v>
      </c>
      <c r="M72" s="9">
        <v>0.15517241379310345</v>
      </c>
      <c r="N72" s="20">
        <v>1</v>
      </c>
      <c r="O72" s="9">
        <v>8.6206896551724137E-3</v>
      </c>
      <c r="P72" s="20">
        <v>2</v>
      </c>
      <c r="Q72" s="9">
        <v>1.7241379310344827E-2</v>
      </c>
    </row>
    <row r="73" spans="4:17" x14ac:dyDescent="0.25">
      <c r="D73" s="8" t="s">
        <v>557</v>
      </c>
      <c r="E73" s="20">
        <v>346</v>
      </c>
      <c r="F73" s="20">
        <v>283</v>
      </c>
      <c r="G73" s="9">
        <v>0.81791907514450868</v>
      </c>
      <c r="H73" s="20">
        <v>234</v>
      </c>
      <c r="I73" s="9">
        <v>0.82685512367491165</v>
      </c>
      <c r="J73" s="20">
        <v>0</v>
      </c>
      <c r="K73" s="9">
        <v>0</v>
      </c>
      <c r="L73" s="20">
        <v>43</v>
      </c>
      <c r="M73" s="9">
        <v>0.1519434628975265</v>
      </c>
      <c r="N73" s="20">
        <v>10</v>
      </c>
      <c r="O73" s="9">
        <v>3.5335689045936397E-2</v>
      </c>
      <c r="P73" s="20">
        <v>0</v>
      </c>
      <c r="Q73" s="9">
        <v>0</v>
      </c>
    </row>
    <row r="74" spans="4:17" x14ac:dyDescent="0.25">
      <c r="D74" s="8" t="s">
        <v>564</v>
      </c>
      <c r="E74" s="20">
        <v>87</v>
      </c>
      <c r="F74" s="20">
        <v>79</v>
      </c>
      <c r="G74" s="9">
        <v>0.90804597701149425</v>
      </c>
      <c r="H74" s="20">
        <v>65</v>
      </c>
      <c r="I74" s="9">
        <v>0.82278481012658233</v>
      </c>
      <c r="J74" s="20">
        <v>0</v>
      </c>
      <c r="K74" s="9">
        <v>0</v>
      </c>
      <c r="L74" s="20">
        <v>4</v>
      </c>
      <c r="M74" s="9">
        <v>5.0632911392405063E-2</v>
      </c>
      <c r="N74" s="20">
        <v>3</v>
      </c>
      <c r="O74" s="9">
        <v>3.7974683544303799E-2</v>
      </c>
      <c r="P74" s="20">
        <v>0</v>
      </c>
      <c r="Q74" s="9">
        <v>0</v>
      </c>
    </row>
    <row r="75" spans="4:17" x14ac:dyDescent="0.25">
      <c r="D75" s="8" t="s">
        <v>571</v>
      </c>
      <c r="E75" s="20">
        <v>333</v>
      </c>
      <c r="F75" s="20">
        <v>247</v>
      </c>
      <c r="G75" s="9">
        <v>0.74174174174174179</v>
      </c>
      <c r="H75" s="20">
        <v>198</v>
      </c>
      <c r="I75" s="9">
        <v>0.80161943319838058</v>
      </c>
      <c r="J75" s="20">
        <v>0</v>
      </c>
      <c r="K75" s="9">
        <v>0</v>
      </c>
      <c r="L75" s="20">
        <v>28</v>
      </c>
      <c r="M75" s="9">
        <v>0.11336032388663968</v>
      </c>
      <c r="N75" s="20">
        <v>47</v>
      </c>
      <c r="O75" s="9">
        <v>0.19028340080971659</v>
      </c>
      <c r="P75" s="20">
        <v>2</v>
      </c>
      <c r="Q75" s="9">
        <v>8.0971659919028341E-3</v>
      </c>
    </row>
    <row r="76" spans="4:17" x14ac:dyDescent="0.25">
      <c r="D76" s="8" t="s">
        <v>578</v>
      </c>
      <c r="E76" s="20">
        <v>411</v>
      </c>
      <c r="F76" s="20">
        <v>351</v>
      </c>
      <c r="G76" s="9">
        <v>0.85401459854014594</v>
      </c>
      <c r="H76" s="20">
        <v>306</v>
      </c>
      <c r="I76" s="9">
        <v>0.87179487179487181</v>
      </c>
      <c r="J76" s="20">
        <v>0</v>
      </c>
      <c r="K76" s="9">
        <v>0</v>
      </c>
      <c r="L76" s="20">
        <v>48</v>
      </c>
      <c r="M76" s="9">
        <v>0.13675213675213677</v>
      </c>
      <c r="N76" s="20">
        <v>4</v>
      </c>
      <c r="O76" s="9">
        <v>1.1396011396011397E-2</v>
      </c>
      <c r="P76" s="20">
        <v>0</v>
      </c>
      <c r="Q76" s="9">
        <v>0</v>
      </c>
    </row>
    <row r="77" spans="4:17" x14ac:dyDescent="0.25">
      <c r="D77" s="8" t="s">
        <v>579</v>
      </c>
      <c r="E77" s="20">
        <v>166</v>
      </c>
      <c r="F77" s="20">
        <v>138</v>
      </c>
      <c r="G77" s="9">
        <v>0.83132530120481929</v>
      </c>
      <c r="H77" s="20">
        <v>118</v>
      </c>
      <c r="I77" s="9">
        <v>0.85507246376811596</v>
      </c>
      <c r="J77" s="20">
        <v>0</v>
      </c>
      <c r="K77" s="9">
        <v>0</v>
      </c>
      <c r="L77" s="20">
        <v>25</v>
      </c>
      <c r="M77" s="9">
        <v>0.18115942028985507</v>
      </c>
      <c r="N77" s="20">
        <v>1</v>
      </c>
      <c r="O77" s="9">
        <v>7.246376811594203E-3</v>
      </c>
      <c r="P77" s="20">
        <v>0</v>
      </c>
      <c r="Q77" s="9">
        <v>0</v>
      </c>
    </row>
    <row r="78" spans="4:17" x14ac:dyDescent="0.25">
      <c r="D78" s="7" t="s">
        <v>539</v>
      </c>
      <c r="E78" s="20">
        <v>1897</v>
      </c>
      <c r="F78" s="20">
        <v>1569</v>
      </c>
      <c r="G78" s="9">
        <v>0.82709541381128093</v>
      </c>
      <c r="H78" s="20">
        <v>1332</v>
      </c>
      <c r="I78" s="9">
        <v>0.84894837476099427</v>
      </c>
      <c r="J78" s="20">
        <v>0</v>
      </c>
      <c r="K78" s="9">
        <v>0</v>
      </c>
      <c r="L78" s="20">
        <v>212</v>
      </c>
      <c r="M78" s="9">
        <v>0.13511790949649458</v>
      </c>
      <c r="N78" s="20">
        <v>71</v>
      </c>
      <c r="O78" s="9">
        <v>4.5251752708731677E-2</v>
      </c>
      <c r="P78" s="20">
        <v>8</v>
      </c>
      <c r="Q78" s="9">
        <v>5.098789037603569E-3</v>
      </c>
    </row>
    <row r="79" spans="4:17" x14ac:dyDescent="0.25">
      <c r="D79" s="8" t="s">
        <v>540</v>
      </c>
      <c r="E79" s="20">
        <v>233</v>
      </c>
      <c r="F79" s="20">
        <v>189</v>
      </c>
      <c r="G79" s="9">
        <v>0.81115879828326176</v>
      </c>
      <c r="H79" s="20">
        <v>152</v>
      </c>
      <c r="I79" s="9">
        <v>0.80423280423280419</v>
      </c>
      <c r="J79" s="20">
        <v>0</v>
      </c>
      <c r="K79" s="9">
        <v>0</v>
      </c>
      <c r="L79" s="20">
        <v>30</v>
      </c>
      <c r="M79" s="9">
        <v>0.15873015873015872</v>
      </c>
      <c r="N79" s="20">
        <v>11</v>
      </c>
      <c r="O79" s="9">
        <v>5.8201058201058198E-2</v>
      </c>
      <c r="P79" s="20">
        <v>1</v>
      </c>
      <c r="Q79" s="9">
        <v>5.2910052910052907E-3</v>
      </c>
    </row>
    <row r="80" spans="4:17" x14ac:dyDescent="0.25">
      <c r="D80" s="8" t="s">
        <v>558</v>
      </c>
      <c r="E80" s="20">
        <v>286</v>
      </c>
      <c r="F80" s="20">
        <v>252</v>
      </c>
      <c r="G80" s="9">
        <v>0.88111888111888115</v>
      </c>
      <c r="H80" s="20">
        <v>215</v>
      </c>
      <c r="I80" s="9">
        <v>0.85317460317460314</v>
      </c>
      <c r="J80" s="20">
        <v>0</v>
      </c>
      <c r="K80" s="9">
        <v>0</v>
      </c>
      <c r="L80" s="20">
        <v>24</v>
      </c>
      <c r="M80" s="9">
        <v>9.5238095238095233E-2</v>
      </c>
      <c r="N80" s="20">
        <v>6</v>
      </c>
      <c r="O80" s="9">
        <v>2.3809523809523808E-2</v>
      </c>
      <c r="P80" s="20">
        <v>0</v>
      </c>
      <c r="Q80" s="9">
        <v>0</v>
      </c>
    </row>
    <row r="81" spans="4:17" x14ac:dyDescent="0.25">
      <c r="D81" s="8" t="s">
        <v>559</v>
      </c>
      <c r="E81" s="20">
        <v>199</v>
      </c>
      <c r="F81" s="20">
        <v>140</v>
      </c>
      <c r="G81" s="9">
        <v>0.70351758793969854</v>
      </c>
      <c r="H81" s="20">
        <v>117</v>
      </c>
      <c r="I81" s="9">
        <v>0.83571428571428574</v>
      </c>
      <c r="J81" s="20">
        <v>0</v>
      </c>
      <c r="K81" s="9">
        <v>0</v>
      </c>
      <c r="L81" s="20">
        <v>53</v>
      </c>
      <c r="M81" s="9">
        <v>0.37857142857142856</v>
      </c>
      <c r="N81" s="20">
        <v>0</v>
      </c>
      <c r="O81" s="9">
        <v>0</v>
      </c>
      <c r="P81" s="20">
        <v>1</v>
      </c>
      <c r="Q81" s="9">
        <v>7.1428571428571426E-3</v>
      </c>
    </row>
    <row r="82" spans="4:17" x14ac:dyDescent="0.25">
      <c r="D82" s="8" t="s">
        <v>561</v>
      </c>
      <c r="E82" s="20">
        <v>758</v>
      </c>
      <c r="F82" s="20">
        <v>640</v>
      </c>
      <c r="G82" s="9">
        <v>0.84432717678100266</v>
      </c>
      <c r="H82" s="20">
        <v>549</v>
      </c>
      <c r="I82" s="9">
        <v>0.85781249999999998</v>
      </c>
      <c r="J82" s="20">
        <v>0</v>
      </c>
      <c r="K82" s="9">
        <v>0</v>
      </c>
      <c r="L82" s="20">
        <v>72</v>
      </c>
      <c r="M82" s="9">
        <v>0.1125</v>
      </c>
      <c r="N82" s="20">
        <v>29</v>
      </c>
      <c r="O82" s="9">
        <v>4.5312499999999999E-2</v>
      </c>
      <c r="P82" s="20">
        <v>2</v>
      </c>
      <c r="Q82" s="9">
        <v>3.1250000000000002E-3</v>
      </c>
    </row>
    <row r="83" spans="4:17" x14ac:dyDescent="0.25">
      <c r="D83" s="8" t="s">
        <v>576</v>
      </c>
      <c r="E83" s="20">
        <v>421</v>
      </c>
      <c r="F83" s="20">
        <v>348</v>
      </c>
      <c r="G83" s="9">
        <v>0.82660332541567694</v>
      </c>
      <c r="H83" s="20">
        <v>299</v>
      </c>
      <c r="I83" s="9">
        <v>0.85919540229885061</v>
      </c>
      <c r="J83" s="20">
        <v>0</v>
      </c>
      <c r="K83" s="9">
        <v>0</v>
      </c>
      <c r="L83" s="20">
        <v>33</v>
      </c>
      <c r="M83" s="9">
        <v>9.4827586206896547E-2</v>
      </c>
      <c r="N83" s="20">
        <v>25</v>
      </c>
      <c r="O83" s="9">
        <v>7.183908045977011E-2</v>
      </c>
      <c r="P83" s="20">
        <v>4</v>
      </c>
      <c r="Q83" s="9">
        <v>1.1494252873563218E-2</v>
      </c>
    </row>
    <row r="84" spans="4:17" x14ac:dyDescent="0.25">
      <c r="D84" s="7" t="s">
        <v>544</v>
      </c>
      <c r="E84" s="20">
        <v>1789</v>
      </c>
      <c r="F84" s="20">
        <v>1487</v>
      </c>
      <c r="G84" s="9">
        <v>0.83119060927892674</v>
      </c>
      <c r="H84" s="20">
        <v>1266</v>
      </c>
      <c r="I84" s="9">
        <v>0.85137861466039</v>
      </c>
      <c r="J84" s="20">
        <v>0</v>
      </c>
      <c r="K84" s="9">
        <v>0</v>
      </c>
      <c r="L84" s="20">
        <v>179</v>
      </c>
      <c r="M84" s="9">
        <v>0.12037659717552118</v>
      </c>
      <c r="N84" s="20">
        <v>74</v>
      </c>
      <c r="O84" s="9">
        <v>4.9764626765299261E-2</v>
      </c>
      <c r="P84" s="20">
        <v>9</v>
      </c>
      <c r="Q84" s="9">
        <v>6.0524546065904503E-3</v>
      </c>
    </row>
    <row r="85" spans="4:17" x14ac:dyDescent="0.25">
      <c r="D85" s="8" t="s">
        <v>545</v>
      </c>
      <c r="E85" s="20">
        <v>187</v>
      </c>
      <c r="F85" s="20">
        <v>155</v>
      </c>
      <c r="G85" s="9">
        <v>0.82887700534759357</v>
      </c>
      <c r="H85" s="20">
        <v>122</v>
      </c>
      <c r="I85" s="9">
        <v>0.7870967741935484</v>
      </c>
      <c r="J85" s="20">
        <v>0</v>
      </c>
      <c r="K85" s="9">
        <v>0</v>
      </c>
      <c r="L85" s="20">
        <v>11</v>
      </c>
      <c r="M85" s="9">
        <v>7.0967741935483872E-2</v>
      </c>
      <c r="N85" s="20">
        <v>11</v>
      </c>
      <c r="O85" s="9">
        <v>7.0967741935483872E-2</v>
      </c>
      <c r="P85" s="20">
        <v>2</v>
      </c>
      <c r="Q85" s="9">
        <v>1.2903225806451613E-2</v>
      </c>
    </row>
    <row r="86" spans="4:17" x14ac:dyDescent="0.25">
      <c r="D86" s="8" t="s">
        <v>551</v>
      </c>
      <c r="E86" s="20">
        <v>263</v>
      </c>
      <c r="F86" s="20">
        <v>215</v>
      </c>
      <c r="G86" s="9">
        <v>0.81749049429657794</v>
      </c>
      <c r="H86" s="20">
        <v>184</v>
      </c>
      <c r="I86" s="9">
        <v>0.85581395348837208</v>
      </c>
      <c r="J86" s="20">
        <v>0</v>
      </c>
      <c r="K86" s="9">
        <v>0</v>
      </c>
      <c r="L86" s="20">
        <v>9</v>
      </c>
      <c r="M86" s="9">
        <v>4.1860465116279069E-2</v>
      </c>
      <c r="N86" s="20">
        <v>32</v>
      </c>
      <c r="O86" s="9">
        <v>0.14883720930232558</v>
      </c>
      <c r="P86" s="20">
        <v>0</v>
      </c>
      <c r="Q86" s="9">
        <v>0</v>
      </c>
    </row>
    <row r="87" spans="4:17" x14ac:dyDescent="0.25">
      <c r="D87" s="8" t="s">
        <v>560</v>
      </c>
      <c r="E87" s="20">
        <v>356</v>
      </c>
      <c r="F87" s="20">
        <v>304</v>
      </c>
      <c r="G87" s="9">
        <v>0.8539325842696629</v>
      </c>
      <c r="H87" s="20">
        <v>257</v>
      </c>
      <c r="I87" s="9">
        <v>0.84539473684210531</v>
      </c>
      <c r="J87" s="20">
        <v>0</v>
      </c>
      <c r="K87" s="9">
        <v>0</v>
      </c>
      <c r="L87" s="20">
        <v>25</v>
      </c>
      <c r="M87" s="9">
        <v>8.2236842105263164E-2</v>
      </c>
      <c r="N87" s="20">
        <v>16</v>
      </c>
      <c r="O87" s="9">
        <v>5.2631578947368418E-2</v>
      </c>
      <c r="P87" s="20">
        <v>1</v>
      </c>
      <c r="Q87" s="9">
        <v>3.2894736842105261E-3</v>
      </c>
    </row>
    <row r="88" spans="4:17" x14ac:dyDescent="0.25">
      <c r="D88" s="8" t="s">
        <v>562</v>
      </c>
      <c r="E88" s="20">
        <v>506</v>
      </c>
      <c r="F88" s="20">
        <v>426</v>
      </c>
      <c r="G88" s="9">
        <v>0.84189723320158105</v>
      </c>
      <c r="H88" s="20">
        <v>364</v>
      </c>
      <c r="I88" s="9">
        <v>0.85446009389671362</v>
      </c>
      <c r="J88" s="20">
        <v>0</v>
      </c>
      <c r="K88" s="9">
        <v>0</v>
      </c>
      <c r="L88" s="20">
        <v>70</v>
      </c>
      <c r="M88" s="9">
        <v>0.16431924882629109</v>
      </c>
      <c r="N88" s="20">
        <v>5</v>
      </c>
      <c r="O88" s="9">
        <v>1.1737089201877934E-2</v>
      </c>
      <c r="P88" s="20">
        <v>2</v>
      </c>
      <c r="Q88" s="9">
        <v>4.6948356807511738E-3</v>
      </c>
    </row>
    <row r="89" spans="4:17" x14ac:dyDescent="0.25">
      <c r="D89" s="8" t="s">
        <v>563</v>
      </c>
      <c r="E89" s="20">
        <v>256</v>
      </c>
      <c r="F89" s="20">
        <v>214</v>
      </c>
      <c r="G89" s="9">
        <v>0.8359375</v>
      </c>
      <c r="H89" s="20">
        <v>190</v>
      </c>
      <c r="I89" s="9">
        <v>0.88785046728971961</v>
      </c>
      <c r="J89" s="20">
        <v>0</v>
      </c>
      <c r="K89" s="9">
        <v>0</v>
      </c>
      <c r="L89" s="20">
        <v>22</v>
      </c>
      <c r="M89" s="9">
        <v>0.10280373831775701</v>
      </c>
      <c r="N89" s="20">
        <v>7</v>
      </c>
      <c r="O89" s="9">
        <v>3.2710280373831772E-2</v>
      </c>
      <c r="P89" s="20">
        <v>3</v>
      </c>
      <c r="Q89" s="9">
        <v>1.4018691588785047E-2</v>
      </c>
    </row>
    <row r="90" spans="4:17" x14ac:dyDescent="0.25">
      <c r="D90" s="8" t="s">
        <v>580</v>
      </c>
      <c r="E90" s="20">
        <v>221</v>
      </c>
      <c r="F90" s="20">
        <v>173</v>
      </c>
      <c r="G90" s="9">
        <v>0.78280542986425339</v>
      </c>
      <c r="H90" s="20">
        <v>149</v>
      </c>
      <c r="I90" s="9">
        <v>0.86127167630057799</v>
      </c>
      <c r="J90" s="20">
        <v>0</v>
      </c>
      <c r="K90" s="9">
        <v>0</v>
      </c>
      <c r="L90" s="20">
        <v>42</v>
      </c>
      <c r="M90" s="9">
        <v>0.24277456647398843</v>
      </c>
      <c r="N90" s="20">
        <v>3</v>
      </c>
      <c r="O90" s="9">
        <v>1.7341040462427744E-2</v>
      </c>
      <c r="P90" s="20">
        <v>1</v>
      </c>
      <c r="Q90" s="9">
        <v>5.7803468208092483E-3</v>
      </c>
    </row>
    <row r="91" spans="4:17" x14ac:dyDescent="0.25">
      <c r="D91" s="7" t="s">
        <v>552</v>
      </c>
      <c r="E91" s="20">
        <v>2316</v>
      </c>
      <c r="F91" s="20">
        <v>1998</v>
      </c>
      <c r="G91" s="9">
        <v>0.86269430051813467</v>
      </c>
      <c r="H91" s="20">
        <v>1812</v>
      </c>
      <c r="I91" s="9">
        <v>0.9069069069069069</v>
      </c>
      <c r="J91" s="20">
        <v>0</v>
      </c>
      <c r="K91" s="9">
        <v>0</v>
      </c>
      <c r="L91" s="20">
        <v>116</v>
      </c>
      <c r="M91" s="9">
        <v>5.8058058058058061E-2</v>
      </c>
      <c r="N91" s="20">
        <v>135</v>
      </c>
      <c r="O91" s="9">
        <v>6.7567567567567571E-2</v>
      </c>
      <c r="P91" s="20">
        <v>23</v>
      </c>
      <c r="Q91" s="9">
        <v>1.1511511511511512E-2</v>
      </c>
    </row>
    <row r="92" spans="4:17" x14ac:dyDescent="0.25">
      <c r="D92" s="8" t="s">
        <v>553</v>
      </c>
      <c r="E92" s="20">
        <v>269</v>
      </c>
      <c r="F92" s="20">
        <v>220</v>
      </c>
      <c r="G92" s="9">
        <v>0.81784386617100369</v>
      </c>
      <c r="H92" s="20">
        <v>197</v>
      </c>
      <c r="I92" s="9">
        <v>0.8954545454545455</v>
      </c>
      <c r="J92" s="20">
        <v>0</v>
      </c>
      <c r="K92" s="9">
        <v>0</v>
      </c>
      <c r="L92" s="20">
        <v>10</v>
      </c>
      <c r="M92" s="9">
        <v>4.5454545454545456E-2</v>
      </c>
      <c r="N92" s="20">
        <v>29</v>
      </c>
      <c r="O92" s="9">
        <v>0.13181818181818181</v>
      </c>
      <c r="P92" s="20">
        <v>4</v>
      </c>
      <c r="Q92" s="9">
        <v>1.8181818181818181E-2</v>
      </c>
    </row>
    <row r="93" spans="4:17" x14ac:dyDescent="0.25">
      <c r="D93" s="8" t="s">
        <v>565</v>
      </c>
      <c r="E93" s="20">
        <v>284</v>
      </c>
      <c r="F93" s="20">
        <v>239</v>
      </c>
      <c r="G93" s="9">
        <v>0.84154929577464788</v>
      </c>
      <c r="H93" s="20">
        <v>218</v>
      </c>
      <c r="I93" s="9">
        <v>0.91213389121338917</v>
      </c>
      <c r="J93" s="20">
        <v>0</v>
      </c>
      <c r="K93" s="9">
        <v>0</v>
      </c>
      <c r="L93" s="20">
        <v>7</v>
      </c>
      <c r="M93" s="9">
        <v>2.9288702928870293E-2</v>
      </c>
      <c r="N93" s="20">
        <v>30</v>
      </c>
      <c r="O93" s="9">
        <v>0.12552301255230125</v>
      </c>
      <c r="P93" s="20">
        <v>0</v>
      </c>
      <c r="Q93" s="9">
        <v>0</v>
      </c>
    </row>
    <row r="94" spans="4:17" x14ac:dyDescent="0.25">
      <c r="D94" s="8" t="s">
        <v>567</v>
      </c>
      <c r="E94" s="20">
        <v>158</v>
      </c>
      <c r="F94" s="20">
        <v>100</v>
      </c>
      <c r="G94" s="9">
        <v>0.63291139240506333</v>
      </c>
      <c r="H94" s="20">
        <v>67</v>
      </c>
      <c r="I94" s="9">
        <v>0.67</v>
      </c>
      <c r="J94" s="20">
        <v>0</v>
      </c>
      <c r="K94" s="9">
        <v>0</v>
      </c>
      <c r="L94" s="20">
        <v>11</v>
      </c>
      <c r="M94" s="9">
        <v>0.11</v>
      </c>
      <c r="N94" s="20">
        <v>42</v>
      </c>
      <c r="O94" s="9">
        <v>0.42</v>
      </c>
      <c r="P94" s="20">
        <v>0</v>
      </c>
      <c r="Q94" s="9">
        <v>0</v>
      </c>
    </row>
    <row r="95" spans="4:17" x14ac:dyDescent="0.25">
      <c r="D95" s="8" t="s">
        <v>574</v>
      </c>
      <c r="E95" s="20">
        <v>203</v>
      </c>
      <c r="F95" s="20">
        <v>177</v>
      </c>
      <c r="G95" s="9">
        <v>0.8719211822660099</v>
      </c>
      <c r="H95" s="20">
        <v>154</v>
      </c>
      <c r="I95" s="9">
        <v>0.87005649717514122</v>
      </c>
      <c r="J95" s="20">
        <v>0</v>
      </c>
      <c r="K95" s="9">
        <v>0</v>
      </c>
      <c r="L95" s="20">
        <v>8</v>
      </c>
      <c r="M95" s="9">
        <v>4.519774011299435E-2</v>
      </c>
      <c r="N95" s="20">
        <v>10</v>
      </c>
      <c r="O95" s="9">
        <v>5.6497175141242938E-2</v>
      </c>
      <c r="P95" s="20">
        <v>0</v>
      </c>
      <c r="Q95" s="9">
        <v>0</v>
      </c>
    </row>
    <row r="96" spans="4:17" x14ac:dyDescent="0.25">
      <c r="D96" s="8" t="s">
        <v>575</v>
      </c>
      <c r="E96" s="20">
        <v>598</v>
      </c>
      <c r="F96" s="20">
        <v>515</v>
      </c>
      <c r="G96" s="9">
        <v>0.8612040133779264</v>
      </c>
      <c r="H96" s="20">
        <v>455</v>
      </c>
      <c r="I96" s="9">
        <v>0.88349514563106801</v>
      </c>
      <c r="J96" s="20">
        <v>0</v>
      </c>
      <c r="K96" s="9">
        <v>0</v>
      </c>
      <c r="L96" s="20">
        <v>38</v>
      </c>
      <c r="M96" s="9">
        <v>7.3786407766990289E-2</v>
      </c>
      <c r="N96" s="20">
        <v>20</v>
      </c>
      <c r="O96" s="9">
        <v>3.8834951456310676E-2</v>
      </c>
      <c r="P96" s="20">
        <v>19</v>
      </c>
      <c r="Q96" s="9">
        <v>3.6893203883495145E-2</v>
      </c>
    </row>
    <row r="97" spans="4:17" x14ac:dyDescent="0.25">
      <c r="D97" s="8" t="s">
        <v>577</v>
      </c>
      <c r="E97" s="20">
        <v>804</v>
      </c>
      <c r="F97" s="20">
        <v>747</v>
      </c>
      <c r="G97" s="9">
        <v>0.92910447761194026</v>
      </c>
      <c r="H97" s="20">
        <v>721</v>
      </c>
      <c r="I97" s="9">
        <v>0.96519410977242304</v>
      </c>
      <c r="J97" s="20">
        <v>0</v>
      </c>
      <c r="K97" s="9">
        <v>0</v>
      </c>
      <c r="L97" s="20">
        <v>42</v>
      </c>
      <c r="M97" s="9">
        <v>5.6224899598393573E-2</v>
      </c>
      <c r="N97" s="20">
        <v>4</v>
      </c>
      <c r="O97" s="9">
        <v>5.3547523427041497E-3</v>
      </c>
      <c r="P97" s="20">
        <v>0</v>
      </c>
      <c r="Q97" s="9">
        <v>0</v>
      </c>
    </row>
    <row r="98" spans="4:17" x14ac:dyDescent="0.25">
      <c r="D98" s="7" t="s">
        <v>549</v>
      </c>
      <c r="E98" s="20">
        <v>1192</v>
      </c>
      <c r="F98" s="20">
        <v>983</v>
      </c>
      <c r="G98" s="9">
        <v>0.82466442953020136</v>
      </c>
      <c r="H98" s="20">
        <v>818</v>
      </c>
      <c r="I98" s="9">
        <v>0.83214649033570698</v>
      </c>
      <c r="J98" s="20">
        <v>0</v>
      </c>
      <c r="K98" s="9">
        <v>0</v>
      </c>
      <c r="L98" s="20">
        <v>134</v>
      </c>
      <c r="M98" s="9">
        <v>0.1363173957273652</v>
      </c>
      <c r="N98" s="20">
        <v>40</v>
      </c>
      <c r="O98" s="9">
        <v>4.0691759918616482E-2</v>
      </c>
      <c r="P98" s="20">
        <v>3</v>
      </c>
      <c r="Q98" s="9">
        <v>3.0518819938962359E-3</v>
      </c>
    </row>
    <row r="99" spans="4:17" x14ac:dyDescent="0.25">
      <c r="D99" s="8" t="s">
        <v>550</v>
      </c>
      <c r="E99" s="20">
        <v>185</v>
      </c>
      <c r="F99" s="20">
        <v>160</v>
      </c>
      <c r="G99" s="9">
        <v>0.86486486486486491</v>
      </c>
      <c r="H99" s="20">
        <v>120</v>
      </c>
      <c r="I99" s="9">
        <v>0.75</v>
      </c>
      <c r="J99" s="20">
        <v>0</v>
      </c>
      <c r="K99" s="9">
        <v>0</v>
      </c>
      <c r="L99" s="20">
        <v>17</v>
      </c>
      <c r="M99" s="9">
        <v>0.10625</v>
      </c>
      <c r="N99" s="20">
        <v>0</v>
      </c>
      <c r="O99" s="9">
        <v>0</v>
      </c>
      <c r="P99" s="20">
        <v>1</v>
      </c>
      <c r="Q99" s="9">
        <v>6.2500000000000003E-3</v>
      </c>
    </row>
    <row r="100" spans="4:17" x14ac:dyDescent="0.25">
      <c r="D100" s="8" t="s">
        <v>568</v>
      </c>
      <c r="E100" s="20">
        <v>404</v>
      </c>
      <c r="F100" s="20">
        <v>324</v>
      </c>
      <c r="G100" s="9">
        <v>0.80198019801980203</v>
      </c>
      <c r="H100" s="20">
        <v>278</v>
      </c>
      <c r="I100" s="9">
        <v>0.85802469135802473</v>
      </c>
      <c r="J100" s="20">
        <v>0</v>
      </c>
      <c r="K100" s="9">
        <v>0</v>
      </c>
      <c r="L100" s="20">
        <v>41</v>
      </c>
      <c r="M100" s="9">
        <v>0.12654320987654322</v>
      </c>
      <c r="N100" s="20">
        <v>28</v>
      </c>
      <c r="O100" s="9">
        <v>8.6419753086419748E-2</v>
      </c>
      <c r="P100" s="20">
        <v>2</v>
      </c>
      <c r="Q100" s="9">
        <v>6.1728395061728392E-3</v>
      </c>
    </row>
    <row r="101" spans="4:17" x14ac:dyDescent="0.25">
      <c r="D101" s="8" t="s">
        <v>569</v>
      </c>
      <c r="E101" s="20">
        <v>603</v>
      </c>
      <c r="F101" s="20">
        <v>499</v>
      </c>
      <c r="G101" s="9">
        <v>0.82752902155887231</v>
      </c>
      <c r="H101" s="20">
        <v>420</v>
      </c>
      <c r="I101" s="9">
        <v>0.84168336673346689</v>
      </c>
      <c r="J101" s="20">
        <v>0</v>
      </c>
      <c r="K101" s="9">
        <v>0</v>
      </c>
      <c r="L101" s="20">
        <v>76</v>
      </c>
      <c r="M101" s="9">
        <v>0.15230460921843689</v>
      </c>
      <c r="N101" s="20">
        <v>12</v>
      </c>
      <c r="O101" s="9">
        <v>2.4048096192384769E-2</v>
      </c>
      <c r="P101" s="20">
        <v>0</v>
      </c>
      <c r="Q101" s="9">
        <v>0</v>
      </c>
    </row>
    <row r="102" spans="4:17" x14ac:dyDescent="0.25">
      <c r="D102" s="7" t="s">
        <v>555</v>
      </c>
      <c r="E102" s="20">
        <v>1364</v>
      </c>
      <c r="F102" s="20">
        <v>1158</v>
      </c>
      <c r="G102" s="9">
        <v>0.84897360703812319</v>
      </c>
      <c r="H102" s="20">
        <v>1030</v>
      </c>
      <c r="I102" s="9">
        <v>0.88946459412780654</v>
      </c>
      <c r="J102" s="20">
        <v>1</v>
      </c>
      <c r="K102" s="9">
        <v>8.6355785837651119E-4</v>
      </c>
      <c r="L102" s="20">
        <v>97</v>
      </c>
      <c r="M102" s="9">
        <v>8.376511226252159E-2</v>
      </c>
      <c r="N102" s="20">
        <v>47</v>
      </c>
      <c r="O102" s="9">
        <v>4.0587219343696031E-2</v>
      </c>
      <c r="P102" s="20">
        <v>13</v>
      </c>
      <c r="Q102" s="9">
        <v>1.1226252158894647E-2</v>
      </c>
    </row>
    <row r="103" spans="4:17" x14ac:dyDescent="0.25">
      <c r="D103" s="8" t="s">
        <v>556</v>
      </c>
      <c r="E103" s="20">
        <v>249</v>
      </c>
      <c r="F103" s="20">
        <v>220</v>
      </c>
      <c r="G103" s="9">
        <v>0.88353413654618473</v>
      </c>
      <c r="H103" s="20">
        <v>195</v>
      </c>
      <c r="I103" s="9">
        <v>0.88636363636363635</v>
      </c>
      <c r="J103" s="20">
        <v>0</v>
      </c>
      <c r="K103" s="9">
        <v>0</v>
      </c>
      <c r="L103" s="20">
        <v>7</v>
      </c>
      <c r="M103" s="9">
        <v>3.1818181818181815E-2</v>
      </c>
      <c r="N103" s="20">
        <v>15</v>
      </c>
      <c r="O103" s="9">
        <v>6.8181818181818177E-2</v>
      </c>
      <c r="P103" s="20">
        <v>4</v>
      </c>
      <c r="Q103" s="9">
        <v>1.8181818181818181E-2</v>
      </c>
    </row>
    <row r="104" spans="4:17" x14ac:dyDescent="0.25">
      <c r="D104" s="8" t="s">
        <v>572</v>
      </c>
      <c r="E104" s="20">
        <v>22</v>
      </c>
      <c r="F104" s="20">
        <v>13</v>
      </c>
      <c r="G104" s="9">
        <v>0.59090909090909094</v>
      </c>
      <c r="H104" s="20">
        <v>10</v>
      </c>
      <c r="I104" s="9">
        <v>0.76923076923076927</v>
      </c>
      <c r="J104" s="20">
        <v>0</v>
      </c>
      <c r="K104" s="9">
        <v>0</v>
      </c>
      <c r="L104" s="20">
        <v>2</v>
      </c>
      <c r="M104" s="9">
        <v>0.15384615384615385</v>
      </c>
      <c r="N104" s="20">
        <v>3</v>
      </c>
      <c r="O104" s="9">
        <v>0.23076923076923078</v>
      </c>
      <c r="P104" s="20">
        <v>3</v>
      </c>
      <c r="Q104" s="9">
        <v>0.23076923076923078</v>
      </c>
    </row>
    <row r="105" spans="4:17" x14ac:dyDescent="0.25">
      <c r="D105" s="8" t="s">
        <v>581</v>
      </c>
      <c r="E105" s="20">
        <v>635</v>
      </c>
      <c r="F105" s="20">
        <v>554</v>
      </c>
      <c r="G105" s="9">
        <v>0.87244094488188972</v>
      </c>
      <c r="H105" s="20">
        <v>504</v>
      </c>
      <c r="I105" s="9">
        <v>0.90974729241877261</v>
      </c>
      <c r="J105" s="20">
        <v>1</v>
      </c>
      <c r="K105" s="9">
        <v>1.8050541516245488E-3</v>
      </c>
      <c r="L105" s="20">
        <v>40</v>
      </c>
      <c r="M105" s="9">
        <v>7.2202166064981949E-2</v>
      </c>
      <c r="N105" s="20">
        <v>8</v>
      </c>
      <c r="O105" s="9">
        <v>1.444043321299639E-2</v>
      </c>
      <c r="P105" s="20">
        <v>2</v>
      </c>
      <c r="Q105" s="9">
        <v>3.6101083032490976E-3</v>
      </c>
    </row>
    <row r="106" spans="4:17" x14ac:dyDescent="0.25">
      <c r="D106" s="8" t="s">
        <v>582</v>
      </c>
      <c r="E106" s="20">
        <v>365</v>
      </c>
      <c r="F106" s="20">
        <v>294</v>
      </c>
      <c r="G106" s="9">
        <v>0.80547945205479454</v>
      </c>
      <c r="H106" s="20">
        <v>256</v>
      </c>
      <c r="I106" s="9">
        <v>0.87074829931972786</v>
      </c>
      <c r="J106" s="20">
        <v>0</v>
      </c>
      <c r="K106" s="9">
        <v>0</v>
      </c>
      <c r="L106" s="20">
        <v>46</v>
      </c>
      <c r="M106" s="9">
        <v>0.15646258503401361</v>
      </c>
      <c r="N106" s="20">
        <v>17</v>
      </c>
      <c r="O106" s="9">
        <v>5.7823129251700682E-2</v>
      </c>
      <c r="P106" s="20">
        <v>3</v>
      </c>
      <c r="Q106" s="9">
        <v>1.020408163265306E-2</v>
      </c>
    </row>
    <row r="107" spans="4:17" x14ac:dyDescent="0.25">
      <c r="D107" s="8" t="s">
        <v>583</v>
      </c>
      <c r="E107" s="20">
        <v>93</v>
      </c>
      <c r="F107" s="20">
        <v>77</v>
      </c>
      <c r="G107" s="9">
        <v>0.82795698924731187</v>
      </c>
      <c r="H107" s="20">
        <v>65</v>
      </c>
      <c r="I107" s="9">
        <v>0.8441558441558441</v>
      </c>
      <c r="J107" s="20">
        <v>0</v>
      </c>
      <c r="K107" s="9">
        <v>0</v>
      </c>
      <c r="L107" s="20">
        <v>2</v>
      </c>
      <c r="M107" s="9">
        <v>2.5974025974025976E-2</v>
      </c>
      <c r="N107" s="20">
        <v>4</v>
      </c>
      <c r="O107" s="9">
        <v>5.1948051948051951E-2</v>
      </c>
      <c r="P107" s="20">
        <v>1</v>
      </c>
      <c r="Q107" s="9">
        <v>1.2987012987012988E-2</v>
      </c>
    </row>
    <row r="108" spans="4:17" x14ac:dyDescent="0.25">
      <c r="D108" s="7" t="s">
        <v>450</v>
      </c>
      <c r="E108" s="20">
        <v>1344</v>
      </c>
      <c r="F108" s="20">
        <v>1176</v>
      </c>
      <c r="G108" s="9">
        <v>0.875</v>
      </c>
      <c r="H108" s="20">
        <v>1051</v>
      </c>
      <c r="I108" s="9">
        <v>0.89370748299319724</v>
      </c>
      <c r="J108" s="20">
        <v>2</v>
      </c>
      <c r="K108" s="9">
        <v>1.7006802721088435E-3</v>
      </c>
      <c r="L108" s="20">
        <v>91</v>
      </c>
      <c r="M108" s="9">
        <v>7.7380952380952384E-2</v>
      </c>
      <c r="N108" s="20">
        <v>50</v>
      </c>
      <c r="O108" s="9">
        <v>4.2517006802721087E-2</v>
      </c>
      <c r="P108" s="20">
        <v>7</v>
      </c>
      <c r="Q108" s="9">
        <v>5.9523809523809521E-3</v>
      </c>
    </row>
    <row r="109" spans="4:17" x14ac:dyDescent="0.25">
      <c r="D109" s="8" t="s">
        <v>538</v>
      </c>
      <c r="E109" s="20">
        <v>190</v>
      </c>
      <c r="F109" s="20">
        <v>153</v>
      </c>
      <c r="G109" s="9">
        <v>0.80526315789473679</v>
      </c>
      <c r="H109" s="20">
        <v>130</v>
      </c>
      <c r="I109" s="9">
        <v>0.84967320261437906</v>
      </c>
      <c r="J109" s="20">
        <v>2</v>
      </c>
      <c r="K109" s="9">
        <v>1.3071895424836602E-2</v>
      </c>
      <c r="L109" s="20">
        <v>18</v>
      </c>
      <c r="M109" s="9">
        <v>0.11764705882352941</v>
      </c>
      <c r="N109" s="20">
        <v>11</v>
      </c>
      <c r="O109" s="9">
        <v>7.1895424836601302E-2</v>
      </c>
      <c r="P109" s="20">
        <v>2</v>
      </c>
      <c r="Q109" s="9">
        <v>1.3071895424836602E-2</v>
      </c>
    </row>
    <row r="110" spans="4:17" x14ac:dyDescent="0.25">
      <c r="D110" s="8" t="s">
        <v>451</v>
      </c>
      <c r="E110" s="20">
        <v>357</v>
      </c>
      <c r="F110" s="20">
        <v>306</v>
      </c>
      <c r="G110" s="9">
        <v>0.8571428571428571</v>
      </c>
      <c r="H110" s="20">
        <v>276</v>
      </c>
      <c r="I110" s="9">
        <v>0.90196078431372551</v>
      </c>
      <c r="J110" s="20">
        <v>0</v>
      </c>
      <c r="K110" s="9">
        <v>0</v>
      </c>
      <c r="L110" s="20">
        <v>11</v>
      </c>
      <c r="M110" s="9">
        <v>3.5947712418300651E-2</v>
      </c>
      <c r="N110" s="20">
        <v>30</v>
      </c>
      <c r="O110" s="9">
        <v>9.8039215686274508E-2</v>
      </c>
      <c r="P110" s="20">
        <v>3</v>
      </c>
      <c r="Q110" s="9">
        <v>9.8039215686274508E-3</v>
      </c>
    </row>
    <row r="111" spans="4:17" x14ac:dyDescent="0.25">
      <c r="D111" s="8" t="s">
        <v>570</v>
      </c>
      <c r="E111" s="20">
        <v>354</v>
      </c>
      <c r="F111" s="20">
        <v>325</v>
      </c>
      <c r="G111" s="9">
        <v>0.91807909604519777</v>
      </c>
      <c r="H111" s="20">
        <v>293</v>
      </c>
      <c r="I111" s="9">
        <v>0.90153846153846151</v>
      </c>
      <c r="J111" s="20">
        <v>0</v>
      </c>
      <c r="K111" s="9">
        <v>0</v>
      </c>
      <c r="L111" s="20">
        <v>24</v>
      </c>
      <c r="M111" s="9">
        <v>7.3846153846153853E-2</v>
      </c>
      <c r="N111" s="20">
        <v>2</v>
      </c>
      <c r="O111" s="9">
        <v>6.1538461538461538E-3</v>
      </c>
      <c r="P111" s="20">
        <v>1</v>
      </c>
      <c r="Q111" s="9">
        <v>3.0769230769230769E-3</v>
      </c>
    </row>
    <row r="112" spans="4:17" x14ac:dyDescent="0.25">
      <c r="D112" s="8" t="s">
        <v>573</v>
      </c>
      <c r="E112" s="20">
        <v>443</v>
      </c>
      <c r="F112" s="20">
        <v>392</v>
      </c>
      <c r="G112" s="9">
        <v>0.88487584650112872</v>
      </c>
      <c r="H112" s="20">
        <v>352</v>
      </c>
      <c r="I112" s="9">
        <v>0.89795918367346939</v>
      </c>
      <c r="J112" s="20">
        <v>0</v>
      </c>
      <c r="K112" s="9">
        <v>0</v>
      </c>
      <c r="L112" s="20">
        <v>38</v>
      </c>
      <c r="M112" s="9">
        <v>9.6938775510204078E-2</v>
      </c>
      <c r="N112" s="20">
        <v>7</v>
      </c>
      <c r="O112" s="9">
        <v>1.7857142857142856E-2</v>
      </c>
      <c r="P112" s="20">
        <v>1</v>
      </c>
      <c r="Q112" s="9">
        <v>2.5510204081632651E-3</v>
      </c>
    </row>
    <row r="113" spans="4:17" x14ac:dyDescent="0.25">
      <c r="D113" s="6" t="s">
        <v>452</v>
      </c>
      <c r="E113" s="20">
        <v>31821</v>
      </c>
      <c r="F113" s="20">
        <v>29809</v>
      </c>
      <c r="G113" s="9">
        <v>0.93677131454071216</v>
      </c>
      <c r="H113" s="20">
        <v>28676</v>
      </c>
      <c r="I113" s="9">
        <v>0.96199134489583682</v>
      </c>
      <c r="J113" s="20">
        <v>0</v>
      </c>
      <c r="K113" s="9">
        <v>0</v>
      </c>
      <c r="L113" s="20">
        <v>669</v>
      </c>
      <c r="M113" s="9">
        <v>2.2442886376597672E-2</v>
      </c>
      <c r="N113" s="20">
        <v>477</v>
      </c>
      <c r="O113" s="9">
        <v>1.6001878627260224E-2</v>
      </c>
      <c r="P113" s="20">
        <v>521</v>
      </c>
      <c r="Q113" s="9">
        <v>1.7477942903150055E-2</v>
      </c>
    </row>
    <row r="114" spans="4:17" x14ac:dyDescent="0.25">
      <c r="D114" s="7" t="s">
        <v>587</v>
      </c>
      <c r="E114" s="20">
        <v>4282</v>
      </c>
      <c r="F114" s="20">
        <v>3810</v>
      </c>
      <c r="G114" s="9">
        <v>0.88977113498365246</v>
      </c>
      <c r="H114" s="20">
        <v>3609</v>
      </c>
      <c r="I114" s="9">
        <v>0.94724409448818903</v>
      </c>
      <c r="J114" s="20">
        <v>0</v>
      </c>
      <c r="K114" s="9">
        <v>0</v>
      </c>
      <c r="L114" s="20">
        <v>78</v>
      </c>
      <c r="M114" s="9">
        <v>2.0472440944881889E-2</v>
      </c>
      <c r="N114" s="20">
        <v>88</v>
      </c>
      <c r="O114" s="9">
        <v>2.3097112860892388E-2</v>
      </c>
      <c r="P114" s="20">
        <v>140</v>
      </c>
      <c r="Q114" s="9">
        <v>3.6745406824146981E-2</v>
      </c>
    </row>
    <row r="115" spans="4:17" x14ac:dyDescent="0.25">
      <c r="D115" s="8" t="s">
        <v>588</v>
      </c>
      <c r="E115" s="20">
        <v>503</v>
      </c>
      <c r="F115" s="20">
        <v>487</v>
      </c>
      <c r="G115" s="9">
        <v>0.96819085487077539</v>
      </c>
      <c r="H115" s="20">
        <v>469</v>
      </c>
      <c r="I115" s="9">
        <v>0.96303901437371664</v>
      </c>
      <c r="J115" s="20">
        <v>0</v>
      </c>
      <c r="K115" s="9">
        <v>0</v>
      </c>
      <c r="L115" s="20">
        <v>1</v>
      </c>
      <c r="M115" s="9">
        <v>2.0533880903490761E-3</v>
      </c>
      <c r="N115" s="20">
        <v>3</v>
      </c>
      <c r="O115" s="9">
        <v>6.1601642710472282E-3</v>
      </c>
      <c r="P115" s="20">
        <v>8</v>
      </c>
      <c r="Q115" s="9">
        <v>1.6427104722792608E-2</v>
      </c>
    </row>
    <row r="116" spans="4:17" x14ac:dyDescent="0.25">
      <c r="D116" s="8" t="s">
        <v>589</v>
      </c>
      <c r="E116" s="20">
        <v>351</v>
      </c>
      <c r="F116" s="20">
        <v>169</v>
      </c>
      <c r="G116" s="9">
        <v>0.48148148148148145</v>
      </c>
      <c r="H116" s="20">
        <v>152</v>
      </c>
      <c r="I116" s="9">
        <v>0.89940828402366868</v>
      </c>
      <c r="J116" s="20">
        <v>0</v>
      </c>
      <c r="K116" s="9">
        <v>0</v>
      </c>
      <c r="L116" s="20">
        <v>0</v>
      </c>
      <c r="M116" s="9">
        <v>0</v>
      </c>
      <c r="N116" s="20">
        <v>0</v>
      </c>
      <c r="O116" s="9">
        <v>0</v>
      </c>
      <c r="P116" s="20">
        <v>50</v>
      </c>
      <c r="Q116" s="9">
        <v>0.29585798816568049</v>
      </c>
    </row>
    <row r="117" spans="4:17" x14ac:dyDescent="0.25">
      <c r="D117" s="8" t="s">
        <v>591</v>
      </c>
      <c r="E117" s="20">
        <v>637</v>
      </c>
      <c r="F117" s="20">
        <v>578</v>
      </c>
      <c r="G117" s="9">
        <v>0.90737833594976447</v>
      </c>
      <c r="H117" s="20">
        <v>540</v>
      </c>
      <c r="I117" s="9">
        <v>0.93425605536332179</v>
      </c>
      <c r="J117" s="20">
        <v>0</v>
      </c>
      <c r="K117" s="9">
        <v>0</v>
      </c>
      <c r="L117" s="20">
        <v>30</v>
      </c>
      <c r="M117" s="9">
        <v>5.1903114186851208E-2</v>
      </c>
      <c r="N117" s="20">
        <v>19</v>
      </c>
      <c r="O117" s="9">
        <v>3.2871972318339097E-2</v>
      </c>
      <c r="P117" s="20">
        <v>5</v>
      </c>
      <c r="Q117" s="9">
        <v>8.6505190311418692E-3</v>
      </c>
    </row>
    <row r="118" spans="4:17" x14ac:dyDescent="0.25">
      <c r="D118" s="8" t="s">
        <v>598</v>
      </c>
      <c r="E118" s="20">
        <v>487</v>
      </c>
      <c r="F118" s="20">
        <v>439</v>
      </c>
      <c r="G118" s="9">
        <v>0.90143737166324434</v>
      </c>
      <c r="H118" s="20">
        <v>417</v>
      </c>
      <c r="I118" s="9">
        <v>0.94988610478359914</v>
      </c>
      <c r="J118" s="20">
        <v>0</v>
      </c>
      <c r="K118" s="9">
        <v>0</v>
      </c>
      <c r="L118" s="20">
        <v>5</v>
      </c>
      <c r="M118" s="9">
        <v>1.1389521640091117E-2</v>
      </c>
      <c r="N118" s="20">
        <v>12</v>
      </c>
      <c r="O118" s="9">
        <v>2.7334851936218679E-2</v>
      </c>
      <c r="P118" s="20">
        <v>30</v>
      </c>
      <c r="Q118" s="9">
        <v>6.8337129840546698E-2</v>
      </c>
    </row>
    <row r="119" spans="4:17" x14ac:dyDescent="0.25">
      <c r="D119" s="8" t="s">
        <v>607</v>
      </c>
      <c r="E119" s="20">
        <v>290</v>
      </c>
      <c r="F119" s="20">
        <v>263</v>
      </c>
      <c r="G119" s="9">
        <v>0.90689655172413797</v>
      </c>
      <c r="H119" s="20">
        <v>245</v>
      </c>
      <c r="I119" s="9">
        <v>0.9315589353612167</v>
      </c>
      <c r="J119" s="20">
        <v>0</v>
      </c>
      <c r="K119" s="9">
        <v>0</v>
      </c>
      <c r="L119" s="20">
        <v>0</v>
      </c>
      <c r="M119" s="9">
        <v>0</v>
      </c>
      <c r="N119" s="20">
        <v>10</v>
      </c>
      <c r="O119" s="9">
        <v>3.8022813688212927E-2</v>
      </c>
      <c r="P119" s="20">
        <v>14</v>
      </c>
      <c r="Q119" s="9">
        <v>5.3231939163498096E-2</v>
      </c>
    </row>
    <row r="120" spans="4:17" x14ac:dyDescent="0.25">
      <c r="D120" s="8" t="s">
        <v>608</v>
      </c>
      <c r="E120" s="20">
        <v>503</v>
      </c>
      <c r="F120" s="20">
        <v>455</v>
      </c>
      <c r="G120" s="9">
        <v>0.90457256461232605</v>
      </c>
      <c r="H120" s="20">
        <v>431</v>
      </c>
      <c r="I120" s="9">
        <v>0.94725274725274722</v>
      </c>
      <c r="J120" s="20">
        <v>0</v>
      </c>
      <c r="K120" s="9">
        <v>0</v>
      </c>
      <c r="L120" s="20">
        <v>13</v>
      </c>
      <c r="M120" s="9">
        <v>2.8571428571428571E-2</v>
      </c>
      <c r="N120" s="20">
        <v>10</v>
      </c>
      <c r="O120" s="9">
        <v>2.197802197802198E-2</v>
      </c>
      <c r="P120" s="20">
        <v>20</v>
      </c>
      <c r="Q120" s="9">
        <v>4.3956043956043959E-2</v>
      </c>
    </row>
    <row r="121" spans="4:17" x14ac:dyDescent="0.25">
      <c r="D121" s="8" t="s">
        <v>610</v>
      </c>
      <c r="E121" s="20">
        <v>1113</v>
      </c>
      <c r="F121" s="20">
        <v>1047</v>
      </c>
      <c r="G121" s="9">
        <v>0.94070080862533689</v>
      </c>
      <c r="H121" s="20">
        <v>1006</v>
      </c>
      <c r="I121" s="9">
        <v>0.96084049665711557</v>
      </c>
      <c r="J121" s="20">
        <v>0</v>
      </c>
      <c r="K121" s="9">
        <v>0</v>
      </c>
      <c r="L121" s="20">
        <v>27</v>
      </c>
      <c r="M121" s="9">
        <v>2.5787965616045846E-2</v>
      </c>
      <c r="N121" s="20">
        <v>24</v>
      </c>
      <c r="O121" s="9">
        <v>2.2922636103151862E-2</v>
      </c>
      <c r="P121" s="20">
        <v>4</v>
      </c>
      <c r="Q121" s="9">
        <v>3.8204393505253103E-3</v>
      </c>
    </row>
    <row r="122" spans="4:17" x14ac:dyDescent="0.25">
      <c r="D122" s="8" t="s">
        <v>613</v>
      </c>
      <c r="E122" s="20">
        <v>398</v>
      </c>
      <c r="F122" s="20">
        <v>372</v>
      </c>
      <c r="G122" s="9">
        <v>0.9346733668341709</v>
      </c>
      <c r="H122" s="20">
        <v>349</v>
      </c>
      <c r="I122" s="9">
        <v>0.93817204301075274</v>
      </c>
      <c r="J122" s="20">
        <v>0</v>
      </c>
      <c r="K122" s="9">
        <v>0</v>
      </c>
      <c r="L122" s="20">
        <v>2</v>
      </c>
      <c r="M122" s="9">
        <v>5.3763440860215058E-3</v>
      </c>
      <c r="N122" s="20">
        <v>10</v>
      </c>
      <c r="O122" s="9">
        <v>2.6881720430107527E-2</v>
      </c>
      <c r="P122" s="20">
        <v>9</v>
      </c>
      <c r="Q122" s="9">
        <v>2.4193548387096774E-2</v>
      </c>
    </row>
    <row r="123" spans="4:17" x14ac:dyDescent="0.25">
      <c r="D123" s="7" t="s">
        <v>602</v>
      </c>
      <c r="E123" s="20">
        <v>5508</v>
      </c>
      <c r="F123" s="20">
        <v>5183</v>
      </c>
      <c r="G123" s="9">
        <v>0.94099491648511258</v>
      </c>
      <c r="H123" s="20">
        <v>5012</v>
      </c>
      <c r="I123" s="9">
        <v>0.96700752459965267</v>
      </c>
      <c r="J123" s="20">
        <v>0</v>
      </c>
      <c r="K123" s="9">
        <v>0</v>
      </c>
      <c r="L123" s="20">
        <v>116</v>
      </c>
      <c r="M123" s="9">
        <v>2.2380860505498746E-2</v>
      </c>
      <c r="N123" s="20">
        <v>117</v>
      </c>
      <c r="O123" s="9">
        <v>2.2573798958132357E-2</v>
      </c>
      <c r="P123" s="20">
        <v>57</v>
      </c>
      <c r="Q123" s="9">
        <v>1.0997491800115763E-2</v>
      </c>
    </row>
    <row r="124" spans="4:17" x14ac:dyDescent="0.25">
      <c r="D124" s="8" t="s">
        <v>603</v>
      </c>
      <c r="E124" s="20">
        <v>2271</v>
      </c>
      <c r="F124" s="20">
        <v>2098</v>
      </c>
      <c r="G124" s="9">
        <v>0.92382210479964777</v>
      </c>
      <c r="H124" s="20">
        <v>2010</v>
      </c>
      <c r="I124" s="9">
        <v>0.95805529075309814</v>
      </c>
      <c r="J124" s="20">
        <v>0</v>
      </c>
      <c r="K124" s="9">
        <v>0</v>
      </c>
      <c r="L124" s="20">
        <v>69</v>
      </c>
      <c r="M124" s="9">
        <v>3.2888465204957099E-2</v>
      </c>
      <c r="N124" s="20">
        <v>53</v>
      </c>
      <c r="O124" s="9">
        <v>2.5262154432793137E-2</v>
      </c>
      <c r="P124" s="20">
        <v>30</v>
      </c>
      <c r="Q124" s="9">
        <v>1.4299332697807437E-2</v>
      </c>
    </row>
    <row r="125" spans="4:17" x14ac:dyDescent="0.25">
      <c r="D125" s="8" t="s">
        <v>614</v>
      </c>
      <c r="E125" s="20">
        <v>1212</v>
      </c>
      <c r="F125" s="20">
        <v>1161</v>
      </c>
      <c r="G125" s="9">
        <v>0.95792079207920788</v>
      </c>
      <c r="H125" s="20">
        <v>1133</v>
      </c>
      <c r="I125" s="9">
        <v>0.97588285960378984</v>
      </c>
      <c r="J125" s="20">
        <v>0</v>
      </c>
      <c r="K125" s="9">
        <v>0</v>
      </c>
      <c r="L125" s="20">
        <v>14</v>
      </c>
      <c r="M125" s="9">
        <v>1.2058570198105082E-2</v>
      </c>
      <c r="N125" s="20">
        <v>11</v>
      </c>
      <c r="O125" s="9">
        <v>9.4745908699397068E-3</v>
      </c>
      <c r="P125" s="20">
        <v>21</v>
      </c>
      <c r="Q125" s="9">
        <v>1.8087855297157621E-2</v>
      </c>
    </row>
    <row r="126" spans="4:17" x14ac:dyDescent="0.25">
      <c r="D126" s="8" t="s">
        <v>620</v>
      </c>
      <c r="E126" s="20">
        <v>2025</v>
      </c>
      <c r="F126" s="20">
        <v>1924</v>
      </c>
      <c r="G126" s="9">
        <v>0.95012345679012344</v>
      </c>
      <c r="H126" s="20">
        <v>1869</v>
      </c>
      <c r="I126" s="9">
        <v>0.9714137214137214</v>
      </c>
      <c r="J126" s="20">
        <v>0</v>
      </c>
      <c r="K126" s="9">
        <v>0</v>
      </c>
      <c r="L126" s="20">
        <v>33</v>
      </c>
      <c r="M126" s="9">
        <v>1.7151767151767153E-2</v>
      </c>
      <c r="N126" s="20">
        <v>53</v>
      </c>
      <c r="O126" s="9">
        <v>2.7546777546777548E-2</v>
      </c>
      <c r="P126" s="20">
        <v>6</v>
      </c>
      <c r="Q126" s="9">
        <v>3.1185031185031187E-3</v>
      </c>
    </row>
    <row r="127" spans="4:17" x14ac:dyDescent="0.25">
      <c r="D127" s="7" t="s">
        <v>453</v>
      </c>
      <c r="E127" s="20">
        <v>8162</v>
      </c>
      <c r="F127" s="20">
        <v>7498</v>
      </c>
      <c r="G127" s="9">
        <v>0.91864739034550358</v>
      </c>
      <c r="H127" s="20">
        <v>7136</v>
      </c>
      <c r="I127" s="9">
        <v>0.95172045878901035</v>
      </c>
      <c r="J127" s="20">
        <v>0</v>
      </c>
      <c r="K127" s="9">
        <v>0</v>
      </c>
      <c r="L127" s="20">
        <v>144</v>
      </c>
      <c r="M127" s="9">
        <v>1.9205121365697519E-2</v>
      </c>
      <c r="N127" s="20">
        <v>224</v>
      </c>
      <c r="O127" s="9">
        <v>2.9874633235529476E-2</v>
      </c>
      <c r="P127" s="20">
        <v>224</v>
      </c>
      <c r="Q127" s="9">
        <v>2.9874633235529476E-2</v>
      </c>
    </row>
    <row r="128" spans="4:17" x14ac:dyDescent="0.25">
      <c r="D128" s="8" t="s">
        <v>584</v>
      </c>
      <c r="E128" s="20">
        <v>136</v>
      </c>
      <c r="F128" s="20">
        <v>113</v>
      </c>
      <c r="G128" s="9">
        <v>0.83088235294117652</v>
      </c>
      <c r="H128" s="20">
        <v>102</v>
      </c>
      <c r="I128" s="9">
        <v>0.90265486725663713</v>
      </c>
      <c r="J128" s="20">
        <v>0</v>
      </c>
      <c r="K128" s="9">
        <v>0</v>
      </c>
      <c r="L128" s="20">
        <v>3</v>
      </c>
      <c r="M128" s="9">
        <v>2.6548672566371681E-2</v>
      </c>
      <c r="N128" s="20">
        <v>6</v>
      </c>
      <c r="O128" s="9">
        <v>5.3097345132743362E-2</v>
      </c>
      <c r="P128" s="20">
        <v>10</v>
      </c>
      <c r="Q128" s="9">
        <v>8.8495575221238937E-2</v>
      </c>
    </row>
    <row r="129" spans="4:17" x14ac:dyDescent="0.25">
      <c r="D129" s="8" t="s">
        <v>590</v>
      </c>
      <c r="E129" s="20">
        <v>519</v>
      </c>
      <c r="F129" s="20">
        <v>466</v>
      </c>
      <c r="G129" s="9">
        <v>0.89788053949903657</v>
      </c>
      <c r="H129" s="20">
        <v>435</v>
      </c>
      <c r="I129" s="9">
        <v>0.9334763948497854</v>
      </c>
      <c r="J129" s="20">
        <v>0</v>
      </c>
      <c r="K129" s="9">
        <v>0</v>
      </c>
      <c r="L129" s="20">
        <v>22</v>
      </c>
      <c r="M129" s="9">
        <v>4.7210300429184553E-2</v>
      </c>
      <c r="N129" s="20">
        <v>12</v>
      </c>
      <c r="O129" s="9">
        <v>2.575107296137339E-2</v>
      </c>
      <c r="P129" s="20">
        <v>15</v>
      </c>
      <c r="Q129" s="9">
        <v>3.2188841201716736E-2</v>
      </c>
    </row>
    <row r="130" spans="4:17" x14ac:dyDescent="0.25">
      <c r="D130" s="8" t="s">
        <v>592</v>
      </c>
      <c r="E130" s="20">
        <v>153</v>
      </c>
      <c r="F130" s="20">
        <v>130</v>
      </c>
      <c r="G130" s="9">
        <v>0.84967320261437906</v>
      </c>
      <c r="H130" s="20">
        <v>122</v>
      </c>
      <c r="I130" s="9">
        <v>0.93846153846153846</v>
      </c>
      <c r="J130" s="20">
        <v>0</v>
      </c>
      <c r="K130" s="9">
        <v>0</v>
      </c>
      <c r="L130" s="20">
        <v>1</v>
      </c>
      <c r="M130" s="9">
        <v>7.6923076923076927E-3</v>
      </c>
      <c r="N130" s="20">
        <v>8</v>
      </c>
      <c r="O130" s="9">
        <v>6.1538461538461542E-2</v>
      </c>
      <c r="P130" s="20">
        <v>13</v>
      </c>
      <c r="Q130" s="9">
        <v>0.1</v>
      </c>
    </row>
    <row r="131" spans="4:17" x14ac:dyDescent="0.25">
      <c r="D131" s="8" t="s">
        <v>454</v>
      </c>
      <c r="E131" s="20">
        <v>787</v>
      </c>
      <c r="F131" s="20">
        <v>725</v>
      </c>
      <c r="G131" s="9">
        <v>0.92121982210927578</v>
      </c>
      <c r="H131" s="20">
        <v>690</v>
      </c>
      <c r="I131" s="9">
        <v>0.9517241379310345</v>
      </c>
      <c r="J131" s="20">
        <v>0</v>
      </c>
      <c r="K131" s="9">
        <v>0</v>
      </c>
      <c r="L131" s="20">
        <v>6</v>
      </c>
      <c r="M131" s="9">
        <v>8.2758620689655175E-3</v>
      </c>
      <c r="N131" s="20">
        <v>27</v>
      </c>
      <c r="O131" s="9">
        <v>3.7241379310344824E-2</v>
      </c>
      <c r="P131" s="20">
        <v>18</v>
      </c>
      <c r="Q131" s="9">
        <v>2.4827586206896551E-2</v>
      </c>
    </row>
    <row r="132" spans="4:17" x14ac:dyDescent="0.25">
      <c r="D132" s="8" t="s">
        <v>594</v>
      </c>
      <c r="E132" s="20">
        <v>362</v>
      </c>
      <c r="F132" s="20">
        <v>345</v>
      </c>
      <c r="G132" s="9">
        <v>0.95303867403314912</v>
      </c>
      <c r="H132" s="20">
        <v>332</v>
      </c>
      <c r="I132" s="9">
        <v>0.96231884057971018</v>
      </c>
      <c r="J132" s="20">
        <v>0</v>
      </c>
      <c r="K132" s="9">
        <v>0</v>
      </c>
      <c r="L132" s="20">
        <v>2</v>
      </c>
      <c r="M132" s="9">
        <v>5.7971014492753624E-3</v>
      </c>
      <c r="N132" s="20">
        <v>10</v>
      </c>
      <c r="O132" s="9">
        <v>2.8985507246376812E-2</v>
      </c>
      <c r="P132" s="20">
        <v>3</v>
      </c>
      <c r="Q132" s="9">
        <v>8.6956521739130436E-3</v>
      </c>
    </row>
    <row r="133" spans="4:17" x14ac:dyDescent="0.25">
      <c r="D133" s="8" t="s">
        <v>597</v>
      </c>
      <c r="E133" s="20">
        <v>660</v>
      </c>
      <c r="F133" s="20">
        <v>607</v>
      </c>
      <c r="G133" s="9">
        <v>0.91969696969696968</v>
      </c>
      <c r="H133" s="20">
        <v>562</v>
      </c>
      <c r="I133" s="9">
        <v>0.92586490939044486</v>
      </c>
      <c r="J133" s="20">
        <v>0</v>
      </c>
      <c r="K133" s="9">
        <v>0</v>
      </c>
      <c r="L133" s="20">
        <v>20</v>
      </c>
      <c r="M133" s="9">
        <v>3.2948929159802305E-2</v>
      </c>
      <c r="N133" s="20">
        <v>16</v>
      </c>
      <c r="O133" s="9">
        <v>2.6359143327841845E-2</v>
      </c>
      <c r="P133" s="20">
        <v>13</v>
      </c>
      <c r="Q133" s="9">
        <v>2.1416803953871501E-2</v>
      </c>
    </row>
    <row r="134" spans="4:17" x14ac:dyDescent="0.25">
      <c r="D134" s="8" t="s">
        <v>599</v>
      </c>
      <c r="E134" s="20">
        <v>268</v>
      </c>
      <c r="F134" s="20">
        <v>240</v>
      </c>
      <c r="G134" s="9">
        <v>0.89552238805970152</v>
      </c>
      <c r="H134" s="20">
        <v>229</v>
      </c>
      <c r="I134" s="9">
        <v>0.95416666666666672</v>
      </c>
      <c r="J134" s="20">
        <v>0</v>
      </c>
      <c r="K134" s="9">
        <v>0</v>
      </c>
      <c r="L134" s="20">
        <v>6</v>
      </c>
      <c r="M134" s="9">
        <v>2.5000000000000001E-2</v>
      </c>
      <c r="N134" s="20">
        <v>12</v>
      </c>
      <c r="O134" s="9">
        <v>0.05</v>
      </c>
      <c r="P134" s="20">
        <v>7</v>
      </c>
      <c r="Q134" s="9">
        <v>2.9166666666666667E-2</v>
      </c>
    </row>
    <row r="135" spans="4:17" x14ac:dyDescent="0.25">
      <c r="D135" s="8" t="s">
        <v>457</v>
      </c>
      <c r="E135" s="20">
        <v>236</v>
      </c>
      <c r="F135" s="20">
        <v>211</v>
      </c>
      <c r="G135" s="9">
        <v>0.89406779661016944</v>
      </c>
      <c r="H135" s="20">
        <v>204</v>
      </c>
      <c r="I135" s="9">
        <v>0.96682464454976302</v>
      </c>
      <c r="J135" s="20">
        <v>0</v>
      </c>
      <c r="K135" s="9">
        <v>0</v>
      </c>
      <c r="L135" s="20">
        <v>9</v>
      </c>
      <c r="M135" s="9">
        <v>4.2654028436018961E-2</v>
      </c>
      <c r="N135" s="20">
        <v>10</v>
      </c>
      <c r="O135" s="9">
        <v>4.7393364928909949E-2</v>
      </c>
      <c r="P135" s="20">
        <v>2</v>
      </c>
      <c r="Q135" s="9">
        <v>9.4786729857819912E-3</v>
      </c>
    </row>
    <row r="136" spans="4:17" x14ac:dyDescent="0.25">
      <c r="D136" s="8" t="s">
        <v>600</v>
      </c>
      <c r="E136" s="20">
        <v>1465</v>
      </c>
      <c r="F136" s="20">
        <v>1341</v>
      </c>
      <c r="G136" s="9">
        <v>0.91535836177474406</v>
      </c>
      <c r="H136" s="20">
        <v>1281</v>
      </c>
      <c r="I136" s="9">
        <v>0.95525727069351229</v>
      </c>
      <c r="J136" s="20">
        <v>0</v>
      </c>
      <c r="K136" s="9">
        <v>0</v>
      </c>
      <c r="L136" s="20">
        <v>19</v>
      </c>
      <c r="M136" s="9">
        <v>1.4168530947054437E-2</v>
      </c>
      <c r="N136" s="20">
        <v>58</v>
      </c>
      <c r="O136" s="9">
        <v>4.3251304996271438E-2</v>
      </c>
      <c r="P136" s="20">
        <v>33</v>
      </c>
      <c r="Q136" s="9">
        <v>2.4608501118568233E-2</v>
      </c>
    </row>
    <row r="137" spans="4:17" x14ac:dyDescent="0.25">
      <c r="D137" s="8" t="s">
        <v>604</v>
      </c>
      <c r="E137" s="20">
        <v>539</v>
      </c>
      <c r="F137" s="20">
        <v>479</v>
      </c>
      <c r="G137" s="9">
        <v>0.88868274582560292</v>
      </c>
      <c r="H137" s="20">
        <v>461</v>
      </c>
      <c r="I137" s="9">
        <v>0.9624217118997912</v>
      </c>
      <c r="J137" s="20">
        <v>0</v>
      </c>
      <c r="K137" s="9">
        <v>0</v>
      </c>
      <c r="L137" s="20">
        <v>3</v>
      </c>
      <c r="M137" s="9">
        <v>6.2630480167014616E-3</v>
      </c>
      <c r="N137" s="20">
        <v>9</v>
      </c>
      <c r="O137" s="9">
        <v>1.8789144050104383E-2</v>
      </c>
      <c r="P137" s="20">
        <v>43</v>
      </c>
      <c r="Q137" s="9">
        <v>8.9770354906054284E-2</v>
      </c>
    </row>
    <row r="138" spans="4:17" x14ac:dyDescent="0.25">
      <c r="D138" s="8" t="s">
        <v>605</v>
      </c>
      <c r="E138" s="20">
        <v>654</v>
      </c>
      <c r="F138" s="20">
        <v>585</v>
      </c>
      <c r="G138" s="9">
        <v>0.89449541284403666</v>
      </c>
      <c r="H138" s="20">
        <v>546</v>
      </c>
      <c r="I138" s="9">
        <v>0.93333333333333335</v>
      </c>
      <c r="J138" s="20">
        <v>0</v>
      </c>
      <c r="K138" s="9">
        <v>0</v>
      </c>
      <c r="L138" s="20">
        <v>10</v>
      </c>
      <c r="M138" s="9">
        <v>1.7094017094017096E-2</v>
      </c>
      <c r="N138" s="20">
        <v>25</v>
      </c>
      <c r="O138" s="9">
        <v>4.2735042735042736E-2</v>
      </c>
      <c r="P138" s="20">
        <v>28</v>
      </c>
      <c r="Q138" s="9">
        <v>4.7863247863247867E-2</v>
      </c>
    </row>
    <row r="139" spans="4:17" x14ac:dyDescent="0.25">
      <c r="D139" s="8" t="s">
        <v>458</v>
      </c>
      <c r="E139" s="20">
        <v>250</v>
      </c>
      <c r="F139" s="20">
        <v>227</v>
      </c>
      <c r="G139" s="9">
        <v>0.90800000000000003</v>
      </c>
      <c r="H139" s="20">
        <v>212</v>
      </c>
      <c r="I139" s="9">
        <v>0.93392070484581502</v>
      </c>
      <c r="J139" s="20">
        <v>0</v>
      </c>
      <c r="K139" s="9">
        <v>0</v>
      </c>
      <c r="L139" s="20">
        <v>9</v>
      </c>
      <c r="M139" s="9">
        <v>3.9647577092511016E-2</v>
      </c>
      <c r="N139" s="20">
        <v>6</v>
      </c>
      <c r="O139" s="9">
        <v>2.643171806167401E-2</v>
      </c>
      <c r="P139" s="20">
        <v>5</v>
      </c>
      <c r="Q139" s="9">
        <v>2.2026431718061675E-2</v>
      </c>
    </row>
    <row r="140" spans="4:17" x14ac:dyDescent="0.25">
      <c r="D140" s="8" t="s">
        <v>612</v>
      </c>
      <c r="E140" s="20">
        <v>1839</v>
      </c>
      <c r="F140" s="20">
        <v>1766</v>
      </c>
      <c r="G140" s="9">
        <v>0.96030451332245781</v>
      </c>
      <c r="H140" s="20">
        <v>1714</v>
      </c>
      <c r="I140" s="9">
        <v>0.970554926387316</v>
      </c>
      <c r="J140" s="20">
        <v>0</v>
      </c>
      <c r="K140" s="9">
        <v>0</v>
      </c>
      <c r="L140" s="20">
        <v>34</v>
      </c>
      <c r="M140" s="9">
        <v>1.9252548131370329E-2</v>
      </c>
      <c r="N140" s="20">
        <v>7</v>
      </c>
      <c r="O140" s="9">
        <v>3.9637599093997732E-3</v>
      </c>
      <c r="P140" s="20">
        <v>28</v>
      </c>
      <c r="Q140" s="9">
        <v>1.5855039637599093E-2</v>
      </c>
    </row>
    <row r="141" spans="4:17" x14ac:dyDescent="0.25">
      <c r="D141" s="8" t="s">
        <v>615</v>
      </c>
      <c r="E141" s="20">
        <v>294</v>
      </c>
      <c r="F141" s="20">
        <v>263</v>
      </c>
      <c r="G141" s="9">
        <v>0.89455782312925169</v>
      </c>
      <c r="H141" s="20">
        <v>246</v>
      </c>
      <c r="I141" s="9">
        <v>0.93536121673003803</v>
      </c>
      <c r="J141" s="20">
        <v>0</v>
      </c>
      <c r="K141" s="9">
        <v>0</v>
      </c>
      <c r="L141" s="20">
        <v>0</v>
      </c>
      <c r="M141" s="9">
        <v>0</v>
      </c>
      <c r="N141" s="20">
        <v>18</v>
      </c>
      <c r="O141" s="9">
        <v>6.8441064638783272E-2</v>
      </c>
      <c r="P141" s="20">
        <v>6</v>
      </c>
      <c r="Q141" s="9">
        <v>2.2813688212927757E-2</v>
      </c>
    </row>
    <row r="142" spans="4:17" x14ac:dyDescent="0.25">
      <c r="D142" s="7" t="s">
        <v>455</v>
      </c>
      <c r="E142" s="20">
        <v>13869</v>
      </c>
      <c r="F142" s="20">
        <v>13318</v>
      </c>
      <c r="G142" s="9">
        <v>0.96027110822698103</v>
      </c>
      <c r="H142" s="20">
        <v>12919</v>
      </c>
      <c r="I142" s="9">
        <v>0.97004054662862294</v>
      </c>
      <c r="J142" s="20">
        <v>0</v>
      </c>
      <c r="K142" s="9">
        <v>0</v>
      </c>
      <c r="L142" s="20">
        <v>331</v>
      </c>
      <c r="M142" s="9">
        <v>2.4853581618861691E-2</v>
      </c>
      <c r="N142" s="20">
        <v>48</v>
      </c>
      <c r="O142" s="9">
        <v>3.6041447664814535E-3</v>
      </c>
      <c r="P142" s="20">
        <v>100</v>
      </c>
      <c r="Q142" s="9">
        <v>7.5086349301696949E-3</v>
      </c>
    </row>
    <row r="143" spans="4:17" x14ac:dyDescent="0.25">
      <c r="D143" s="8" t="s">
        <v>585</v>
      </c>
      <c r="E143" s="20">
        <v>589</v>
      </c>
      <c r="F143" s="20">
        <v>573</v>
      </c>
      <c r="G143" s="9">
        <v>0.97283531409168078</v>
      </c>
      <c r="H143" s="20">
        <v>556</v>
      </c>
      <c r="I143" s="9">
        <v>0.9703315881326352</v>
      </c>
      <c r="J143" s="20">
        <v>0</v>
      </c>
      <c r="K143" s="9">
        <v>0</v>
      </c>
      <c r="L143" s="20">
        <v>13</v>
      </c>
      <c r="M143" s="9">
        <v>2.2687609075043629E-2</v>
      </c>
      <c r="N143" s="20">
        <v>0</v>
      </c>
      <c r="O143" s="9">
        <v>0</v>
      </c>
      <c r="P143" s="20">
        <v>0</v>
      </c>
      <c r="Q143" s="9">
        <v>0</v>
      </c>
    </row>
    <row r="144" spans="4:17" x14ac:dyDescent="0.25">
      <c r="D144" s="8" t="s">
        <v>586</v>
      </c>
      <c r="E144" s="20">
        <v>574</v>
      </c>
      <c r="F144" s="20">
        <v>551</v>
      </c>
      <c r="G144" s="9">
        <v>0.95993031358885017</v>
      </c>
      <c r="H144" s="20">
        <v>531</v>
      </c>
      <c r="I144" s="9">
        <v>0.9637023593466425</v>
      </c>
      <c r="J144" s="20">
        <v>0</v>
      </c>
      <c r="K144" s="9">
        <v>0</v>
      </c>
      <c r="L144" s="20">
        <v>12</v>
      </c>
      <c r="M144" s="9">
        <v>2.1778584392014518E-2</v>
      </c>
      <c r="N144" s="20">
        <v>4</v>
      </c>
      <c r="O144" s="9">
        <v>7.2595281306715061E-3</v>
      </c>
      <c r="P144" s="20">
        <v>1</v>
      </c>
      <c r="Q144" s="9">
        <v>1.8148820326678765E-3</v>
      </c>
    </row>
    <row r="145" spans="4:17" x14ac:dyDescent="0.25">
      <c r="D145" s="8" t="s">
        <v>593</v>
      </c>
      <c r="E145" s="20">
        <v>2177</v>
      </c>
      <c r="F145" s="20">
        <v>2129</v>
      </c>
      <c r="G145" s="9">
        <v>0.9779513091410198</v>
      </c>
      <c r="H145" s="20">
        <v>2094</v>
      </c>
      <c r="I145" s="9">
        <v>0.98356035697510569</v>
      </c>
      <c r="J145" s="20">
        <v>0</v>
      </c>
      <c r="K145" s="9">
        <v>0</v>
      </c>
      <c r="L145" s="20">
        <v>20</v>
      </c>
      <c r="M145" s="9">
        <v>9.3940817285110383E-3</v>
      </c>
      <c r="N145" s="20">
        <v>5</v>
      </c>
      <c r="O145" s="9">
        <v>2.3485204321277596E-3</v>
      </c>
      <c r="P145" s="20">
        <v>19</v>
      </c>
      <c r="Q145" s="9">
        <v>8.9243776420854862E-3</v>
      </c>
    </row>
    <row r="146" spans="4:17" x14ac:dyDescent="0.25">
      <c r="D146" s="8" t="s">
        <v>595</v>
      </c>
      <c r="E146" s="20">
        <v>1033</v>
      </c>
      <c r="F146" s="20">
        <v>991</v>
      </c>
      <c r="G146" s="9">
        <v>0.95934172313649568</v>
      </c>
      <c r="H146" s="20">
        <v>975</v>
      </c>
      <c r="I146" s="9">
        <v>0.9838546922300706</v>
      </c>
      <c r="J146" s="20">
        <v>0</v>
      </c>
      <c r="K146" s="9">
        <v>0</v>
      </c>
      <c r="L146" s="20">
        <v>14</v>
      </c>
      <c r="M146" s="9">
        <v>1.4127144298688193E-2</v>
      </c>
      <c r="N146" s="20">
        <v>7</v>
      </c>
      <c r="O146" s="9">
        <v>7.0635721493440967E-3</v>
      </c>
      <c r="P146" s="20">
        <v>18</v>
      </c>
      <c r="Q146" s="9">
        <v>1.8163471241170535E-2</v>
      </c>
    </row>
    <row r="147" spans="4:17" x14ac:dyDescent="0.25">
      <c r="D147" s="8" t="s">
        <v>596</v>
      </c>
      <c r="E147" s="20">
        <v>372</v>
      </c>
      <c r="F147" s="20">
        <v>364</v>
      </c>
      <c r="G147" s="9">
        <v>0.978494623655914</v>
      </c>
      <c r="H147" s="20">
        <v>353</v>
      </c>
      <c r="I147" s="9">
        <v>0.96978021978021978</v>
      </c>
      <c r="J147" s="20">
        <v>0</v>
      </c>
      <c r="K147" s="9">
        <v>0</v>
      </c>
      <c r="L147" s="20">
        <v>7</v>
      </c>
      <c r="M147" s="9">
        <v>1.9230769230769232E-2</v>
      </c>
      <c r="N147" s="20">
        <v>0</v>
      </c>
      <c r="O147" s="9">
        <v>0</v>
      </c>
      <c r="P147" s="20">
        <v>0</v>
      </c>
      <c r="Q147" s="9">
        <v>0</v>
      </c>
    </row>
    <row r="148" spans="4:17" x14ac:dyDescent="0.25">
      <c r="D148" s="8" t="s">
        <v>456</v>
      </c>
      <c r="E148" s="20">
        <v>824</v>
      </c>
      <c r="F148" s="20">
        <v>786</v>
      </c>
      <c r="G148" s="9">
        <v>0.95388349514563109</v>
      </c>
      <c r="H148" s="20">
        <v>763</v>
      </c>
      <c r="I148" s="9">
        <v>0.97073791348600513</v>
      </c>
      <c r="J148" s="20">
        <v>0</v>
      </c>
      <c r="K148" s="9">
        <v>0</v>
      </c>
      <c r="L148" s="20">
        <v>20</v>
      </c>
      <c r="M148" s="9">
        <v>2.5445292620865138E-2</v>
      </c>
      <c r="N148" s="20">
        <v>3</v>
      </c>
      <c r="O148" s="9">
        <v>3.8167938931297708E-3</v>
      </c>
      <c r="P148" s="20">
        <v>2</v>
      </c>
      <c r="Q148" s="9">
        <v>2.5445292620865142E-3</v>
      </c>
    </row>
    <row r="149" spans="4:17" x14ac:dyDescent="0.25">
      <c r="D149" s="8" t="s">
        <v>601</v>
      </c>
      <c r="E149" s="20">
        <v>2033</v>
      </c>
      <c r="F149" s="20">
        <v>1955</v>
      </c>
      <c r="G149" s="9">
        <v>0.96163305459911463</v>
      </c>
      <c r="H149" s="20">
        <v>1884</v>
      </c>
      <c r="I149" s="9">
        <v>0.96368286445012785</v>
      </c>
      <c r="J149" s="20">
        <v>0</v>
      </c>
      <c r="K149" s="9">
        <v>0</v>
      </c>
      <c r="L149" s="20">
        <v>58</v>
      </c>
      <c r="M149" s="9">
        <v>2.9667519181585677E-2</v>
      </c>
      <c r="N149" s="20">
        <v>7</v>
      </c>
      <c r="O149" s="9">
        <v>3.5805626598465474E-3</v>
      </c>
      <c r="P149" s="20">
        <v>1</v>
      </c>
      <c r="Q149" s="9">
        <v>5.1150895140664957E-4</v>
      </c>
    </row>
    <row r="150" spans="4:17" x14ac:dyDescent="0.25">
      <c r="D150" s="8" t="s">
        <v>606</v>
      </c>
      <c r="E150" s="20">
        <v>394</v>
      </c>
      <c r="F150" s="20">
        <v>361</v>
      </c>
      <c r="G150" s="9">
        <v>0.91624365482233505</v>
      </c>
      <c r="H150" s="20">
        <v>340</v>
      </c>
      <c r="I150" s="9">
        <v>0.94182825484764543</v>
      </c>
      <c r="J150" s="20">
        <v>0</v>
      </c>
      <c r="K150" s="9">
        <v>0</v>
      </c>
      <c r="L150" s="20">
        <v>25</v>
      </c>
      <c r="M150" s="9">
        <v>6.9252077562326875E-2</v>
      </c>
      <c r="N150" s="20">
        <v>0</v>
      </c>
      <c r="O150" s="9">
        <v>0</v>
      </c>
      <c r="P150" s="20">
        <v>5</v>
      </c>
      <c r="Q150" s="9">
        <v>1.3850415512465374E-2</v>
      </c>
    </row>
    <row r="151" spans="4:17" x14ac:dyDescent="0.25">
      <c r="D151" s="8" t="s">
        <v>609</v>
      </c>
      <c r="E151" s="20">
        <v>638</v>
      </c>
      <c r="F151" s="20">
        <v>611</v>
      </c>
      <c r="G151" s="9">
        <v>0.95768025078369901</v>
      </c>
      <c r="H151" s="20">
        <v>586</v>
      </c>
      <c r="I151" s="9">
        <v>0.95908346972176761</v>
      </c>
      <c r="J151" s="20">
        <v>0</v>
      </c>
      <c r="K151" s="9">
        <v>0</v>
      </c>
      <c r="L151" s="20">
        <v>18</v>
      </c>
      <c r="M151" s="9">
        <v>2.9459901800327332E-2</v>
      </c>
      <c r="N151" s="20">
        <v>1</v>
      </c>
      <c r="O151" s="9">
        <v>1.6366612111292963E-3</v>
      </c>
      <c r="P151" s="20">
        <v>4</v>
      </c>
      <c r="Q151" s="9">
        <v>6.5466448445171853E-3</v>
      </c>
    </row>
    <row r="152" spans="4:17" x14ac:dyDescent="0.25">
      <c r="D152" s="8" t="s">
        <v>611</v>
      </c>
      <c r="E152" s="20">
        <v>823</v>
      </c>
      <c r="F152" s="20">
        <v>797</v>
      </c>
      <c r="G152" s="9">
        <v>0.96840826245443501</v>
      </c>
      <c r="H152" s="20">
        <v>778</v>
      </c>
      <c r="I152" s="9">
        <v>0.97616060225846923</v>
      </c>
      <c r="J152" s="20">
        <v>0</v>
      </c>
      <c r="K152" s="9">
        <v>0</v>
      </c>
      <c r="L152" s="20">
        <v>24</v>
      </c>
      <c r="M152" s="9">
        <v>3.0112923462986198E-2</v>
      </c>
      <c r="N152" s="20">
        <v>0</v>
      </c>
      <c r="O152" s="9">
        <v>0</v>
      </c>
      <c r="P152" s="20">
        <v>1</v>
      </c>
      <c r="Q152" s="9">
        <v>1.2547051442910915E-3</v>
      </c>
    </row>
    <row r="153" spans="4:17" x14ac:dyDescent="0.25">
      <c r="D153" s="8" t="s">
        <v>616</v>
      </c>
      <c r="E153" s="20">
        <v>1764</v>
      </c>
      <c r="F153" s="20">
        <v>1660</v>
      </c>
      <c r="G153" s="9">
        <v>0.94104308390022673</v>
      </c>
      <c r="H153" s="20">
        <v>1587</v>
      </c>
      <c r="I153" s="9">
        <v>0.9560240963855422</v>
      </c>
      <c r="J153" s="20">
        <v>0</v>
      </c>
      <c r="K153" s="9">
        <v>0</v>
      </c>
      <c r="L153" s="20">
        <v>51</v>
      </c>
      <c r="M153" s="9">
        <v>3.0722891566265061E-2</v>
      </c>
      <c r="N153" s="20">
        <v>9</v>
      </c>
      <c r="O153" s="9">
        <v>5.4216867469879517E-3</v>
      </c>
      <c r="P153" s="20">
        <v>35</v>
      </c>
      <c r="Q153" s="9">
        <v>2.1084337349397589E-2</v>
      </c>
    </row>
    <row r="154" spans="4:17" x14ac:dyDescent="0.25">
      <c r="D154" s="8" t="s">
        <v>617</v>
      </c>
      <c r="E154" s="20">
        <v>548</v>
      </c>
      <c r="F154" s="20">
        <v>530</v>
      </c>
      <c r="G154" s="9">
        <v>0.96715328467153283</v>
      </c>
      <c r="H154" s="20">
        <v>515</v>
      </c>
      <c r="I154" s="9">
        <v>0.97169811320754718</v>
      </c>
      <c r="J154" s="20">
        <v>0</v>
      </c>
      <c r="K154" s="9">
        <v>0</v>
      </c>
      <c r="L154" s="20">
        <v>12</v>
      </c>
      <c r="M154" s="9">
        <v>2.2641509433962263E-2</v>
      </c>
      <c r="N154" s="20">
        <v>0</v>
      </c>
      <c r="O154" s="9">
        <v>0</v>
      </c>
      <c r="P154" s="20">
        <v>4</v>
      </c>
      <c r="Q154" s="9">
        <v>7.5471698113207548E-3</v>
      </c>
    </row>
    <row r="155" spans="4:17" x14ac:dyDescent="0.25">
      <c r="D155" s="8" t="s">
        <v>618</v>
      </c>
      <c r="E155" s="20">
        <v>626</v>
      </c>
      <c r="F155" s="20">
        <v>615</v>
      </c>
      <c r="G155" s="9">
        <v>0.98242811501597449</v>
      </c>
      <c r="H155" s="20">
        <v>606</v>
      </c>
      <c r="I155" s="9">
        <v>0.98536585365853657</v>
      </c>
      <c r="J155" s="20">
        <v>0</v>
      </c>
      <c r="K155" s="9">
        <v>0</v>
      </c>
      <c r="L155" s="20">
        <v>6</v>
      </c>
      <c r="M155" s="9">
        <v>9.7560975609756097E-3</v>
      </c>
      <c r="N155" s="20">
        <v>2</v>
      </c>
      <c r="O155" s="9">
        <v>3.2520325203252032E-3</v>
      </c>
      <c r="P155" s="20">
        <v>1</v>
      </c>
      <c r="Q155" s="9">
        <v>1.6260162601626016E-3</v>
      </c>
    </row>
    <row r="156" spans="4:17" x14ac:dyDescent="0.25">
      <c r="D156" s="8" t="s">
        <v>619</v>
      </c>
      <c r="E156" s="20">
        <v>411</v>
      </c>
      <c r="F156" s="20">
        <v>387</v>
      </c>
      <c r="G156" s="9">
        <v>0.94160583941605835</v>
      </c>
      <c r="H156" s="20">
        <v>366</v>
      </c>
      <c r="I156" s="9">
        <v>0.94573643410852715</v>
      </c>
      <c r="J156" s="20">
        <v>0</v>
      </c>
      <c r="K156" s="9">
        <v>0</v>
      </c>
      <c r="L156" s="20">
        <v>11</v>
      </c>
      <c r="M156" s="9">
        <v>2.8423772609819122E-2</v>
      </c>
      <c r="N156" s="20">
        <v>6</v>
      </c>
      <c r="O156" s="9">
        <v>1.5503875968992248E-2</v>
      </c>
      <c r="P156" s="20">
        <v>5</v>
      </c>
      <c r="Q156" s="9">
        <v>1.2919896640826873E-2</v>
      </c>
    </row>
    <row r="157" spans="4:17" x14ac:dyDescent="0.25">
      <c r="D157" s="8" t="s">
        <v>621</v>
      </c>
      <c r="E157" s="20">
        <v>1063</v>
      </c>
      <c r="F157" s="20">
        <v>1008</v>
      </c>
      <c r="G157" s="9">
        <v>0.94825964252116646</v>
      </c>
      <c r="H157" s="20">
        <v>985</v>
      </c>
      <c r="I157" s="9">
        <v>0.97718253968253965</v>
      </c>
      <c r="J157" s="20">
        <v>0</v>
      </c>
      <c r="K157" s="9">
        <v>0</v>
      </c>
      <c r="L157" s="20">
        <v>40</v>
      </c>
      <c r="M157" s="9">
        <v>3.968253968253968E-2</v>
      </c>
      <c r="N157" s="20">
        <v>4</v>
      </c>
      <c r="O157" s="9">
        <v>3.968253968253968E-3</v>
      </c>
      <c r="P157" s="20">
        <v>4</v>
      </c>
      <c r="Q157" s="9">
        <v>3.968253968253968E-3</v>
      </c>
    </row>
    <row r="158" spans="4:17" x14ac:dyDescent="0.25">
      <c r="D158" s="6" t="s">
        <v>405</v>
      </c>
      <c r="E158" s="20">
        <v>15147</v>
      </c>
      <c r="F158" s="20">
        <v>12885</v>
      </c>
      <c r="G158" s="9">
        <v>0.8506634977223213</v>
      </c>
      <c r="H158" s="20">
        <v>11073</v>
      </c>
      <c r="I158" s="9">
        <v>0.85937136204889408</v>
      </c>
      <c r="J158" s="20">
        <v>2</v>
      </c>
      <c r="K158" s="9">
        <v>1.5521924718665114E-4</v>
      </c>
      <c r="L158" s="20">
        <v>1051</v>
      </c>
      <c r="M158" s="9">
        <v>8.1567714396585181E-2</v>
      </c>
      <c r="N158" s="20">
        <v>658</v>
      </c>
      <c r="O158" s="9">
        <v>5.1067132324408224E-2</v>
      </c>
      <c r="P158" s="20">
        <v>235</v>
      </c>
      <c r="Q158" s="9">
        <v>1.8238261544431509E-2</v>
      </c>
    </row>
    <row r="159" spans="4:17" x14ac:dyDescent="0.25">
      <c r="D159" s="7" t="s">
        <v>406</v>
      </c>
      <c r="E159" s="20">
        <v>2462</v>
      </c>
      <c r="F159" s="20">
        <v>2158</v>
      </c>
      <c r="G159" s="9">
        <v>0.87652315190901708</v>
      </c>
      <c r="H159" s="20">
        <v>1819</v>
      </c>
      <c r="I159" s="9">
        <v>0.84291010194624649</v>
      </c>
      <c r="J159" s="20">
        <v>0</v>
      </c>
      <c r="K159" s="9">
        <v>0</v>
      </c>
      <c r="L159" s="20">
        <v>108</v>
      </c>
      <c r="M159" s="9">
        <v>5.0046339202965709E-2</v>
      </c>
      <c r="N159" s="20">
        <v>116</v>
      </c>
      <c r="O159" s="9">
        <v>5.375347544022243E-2</v>
      </c>
      <c r="P159" s="20">
        <v>31</v>
      </c>
      <c r="Q159" s="9">
        <v>1.4365152919369786E-2</v>
      </c>
    </row>
    <row r="160" spans="4:17" x14ac:dyDescent="0.25">
      <c r="D160" s="8" t="s">
        <v>407</v>
      </c>
      <c r="E160" s="20">
        <v>346</v>
      </c>
      <c r="F160" s="20">
        <v>298</v>
      </c>
      <c r="G160" s="9">
        <v>0.86127167630057799</v>
      </c>
      <c r="H160" s="20">
        <v>229</v>
      </c>
      <c r="I160" s="9">
        <v>0.76845637583892612</v>
      </c>
      <c r="J160" s="20">
        <v>0</v>
      </c>
      <c r="K160" s="9">
        <v>0</v>
      </c>
      <c r="L160" s="20">
        <v>13</v>
      </c>
      <c r="M160" s="9">
        <v>4.3624161073825503E-2</v>
      </c>
      <c r="N160" s="20">
        <v>17</v>
      </c>
      <c r="O160" s="9">
        <v>5.7046979865771813E-2</v>
      </c>
      <c r="P160" s="20">
        <v>6</v>
      </c>
      <c r="Q160" s="9">
        <v>2.0134228187919462E-2</v>
      </c>
    </row>
    <row r="161" spans="4:17" x14ac:dyDescent="0.25">
      <c r="D161" s="8" t="s">
        <v>408</v>
      </c>
      <c r="E161" s="20">
        <v>324</v>
      </c>
      <c r="F161" s="20">
        <v>275</v>
      </c>
      <c r="G161" s="9">
        <v>0.84876543209876543</v>
      </c>
      <c r="H161" s="20">
        <v>228</v>
      </c>
      <c r="I161" s="9">
        <v>0.8290909090909091</v>
      </c>
      <c r="J161" s="20">
        <v>0</v>
      </c>
      <c r="K161" s="9">
        <v>0</v>
      </c>
      <c r="L161" s="20">
        <v>8</v>
      </c>
      <c r="M161" s="9">
        <v>2.9090909090909091E-2</v>
      </c>
      <c r="N161" s="20">
        <v>31</v>
      </c>
      <c r="O161" s="9">
        <v>0.11272727272727273</v>
      </c>
      <c r="P161" s="20">
        <v>7</v>
      </c>
      <c r="Q161" s="9">
        <v>2.5454545454545455E-2</v>
      </c>
    </row>
    <row r="162" spans="4:17" x14ac:dyDescent="0.25">
      <c r="D162" s="8" t="s">
        <v>409</v>
      </c>
      <c r="E162" s="20">
        <v>563</v>
      </c>
      <c r="F162" s="20">
        <v>491</v>
      </c>
      <c r="G162" s="9">
        <v>0.87211367673179396</v>
      </c>
      <c r="H162" s="20">
        <v>433</v>
      </c>
      <c r="I162" s="9">
        <v>0.88187372708757639</v>
      </c>
      <c r="J162" s="20">
        <v>0</v>
      </c>
      <c r="K162" s="9">
        <v>0</v>
      </c>
      <c r="L162" s="20">
        <v>35</v>
      </c>
      <c r="M162" s="9">
        <v>7.128309572301425E-2</v>
      </c>
      <c r="N162" s="20">
        <v>15</v>
      </c>
      <c r="O162" s="9">
        <v>3.0549898167006109E-2</v>
      </c>
      <c r="P162" s="20">
        <v>8</v>
      </c>
      <c r="Q162" s="9">
        <v>1.6293279022403257E-2</v>
      </c>
    </row>
    <row r="163" spans="4:17" x14ac:dyDescent="0.25">
      <c r="D163" s="8" t="s">
        <v>410</v>
      </c>
      <c r="E163" s="20">
        <v>263</v>
      </c>
      <c r="F163" s="20">
        <v>235</v>
      </c>
      <c r="G163" s="9">
        <v>0.89353612167300378</v>
      </c>
      <c r="H163" s="20">
        <v>182</v>
      </c>
      <c r="I163" s="9">
        <v>0.77446808510638299</v>
      </c>
      <c r="J163" s="20">
        <v>0</v>
      </c>
      <c r="K163" s="9">
        <v>0</v>
      </c>
      <c r="L163" s="20">
        <v>19</v>
      </c>
      <c r="M163" s="9">
        <v>8.085106382978724E-2</v>
      </c>
      <c r="N163" s="20">
        <v>1</v>
      </c>
      <c r="O163" s="9">
        <v>4.2553191489361703E-3</v>
      </c>
      <c r="P163" s="20">
        <v>1</v>
      </c>
      <c r="Q163" s="9">
        <v>4.2553191489361703E-3</v>
      </c>
    </row>
    <row r="164" spans="4:17" x14ac:dyDescent="0.25">
      <c r="D164" s="8" t="s">
        <v>411</v>
      </c>
      <c r="E164" s="20">
        <v>517</v>
      </c>
      <c r="F164" s="20">
        <v>455</v>
      </c>
      <c r="G164" s="9">
        <v>0.88007736943907156</v>
      </c>
      <c r="H164" s="20">
        <v>408</v>
      </c>
      <c r="I164" s="9">
        <v>0.89670329670329674</v>
      </c>
      <c r="J164" s="20">
        <v>0</v>
      </c>
      <c r="K164" s="9">
        <v>0</v>
      </c>
      <c r="L164" s="20">
        <v>19</v>
      </c>
      <c r="M164" s="9">
        <v>4.1758241758241756E-2</v>
      </c>
      <c r="N164" s="20">
        <v>30</v>
      </c>
      <c r="O164" s="9">
        <v>6.5934065934065936E-2</v>
      </c>
      <c r="P164" s="20">
        <v>7</v>
      </c>
      <c r="Q164" s="9">
        <v>1.5384615384615385E-2</v>
      </c>
    </row>
    <row r="165" spans="4:17" x14ac:dyDescent="0.25">
      <c r="D165" s="8" t="s">
        <v>412</v>
      </c>
      <c r="E165" s="20">
        <v>345</v>
      </c>
      <c r="F165" s="20">
        <v>320</v>
      </c>
      <c r="G165" s="9">
        <v>0.92753623188405798</v>
      </c>
      <c r="H165" s="20">
        <v>268</v>
      </c>
      <c r="I165" s="9">
        <v>0.83750000000000002</v>
      </c>
      <c r="J165" s="20">
        <v>0</v>
      </c>
      <c r="K165" s="9">
        <v>0</v>
      </c>
      <c r="L165" s="20">
        <v>7</v>
      </c>
      <c r="M165" s="9">
        <v>2.1874999999999999E-2</v>
      </c>
      <c r="N165" s="20">
        <v>13</v>
      </c>
      <c r="O165" s="9">
        <v>4.0625000000000001E-2</v>
      </c>
      <c r="P165" s="20">
        <v>2</v>
      </c>
      <c r="Q165" s="9">
        <v>6.2500000000000003E-3</v>
      </c>
    </row>
    <row r="166" spans="4:17" x14ac:dyDescent="0.25">
      <c r="D166" s="8" t="s">
        <v>648</v>
      </c>
      <c r="E166" s="20">
        <v>104</v>
      </c>
      <c r="F166" s="20">
        <v>84</v>
      </c>
      <c r="G166" s="9">
        <v>0.80769230769230771</v>
      </c>
      <c r="H166" s="20">
        <v>71</v>
      </c>
      <c r="I166" s="9">
        <v>0.84523809523809523</v>
      </c>
      <c r="J166" s="20">
        <v>0</v>
      </c>
      <c r="K166" s="9">
        <v>0</v>
      </c>
      <c r="L166" s="20">
        <v>7</v>
      </c>
      <c r="M166" s="9">
        <v>8.3333333333333329E-2</v>
      </c>
      <c r="N166" s="20">
        <v>9</v>
      </c>
      <c r="O166" s="9">
        <v>0.10714285714285714</v>
      </c>
      <c r="P166" s="20">
        <v>0</v>
      </c>
      <c r="Q166" s="9">
        <v>0</v>
      </c>
    </row>
    <row r="167" spans="4:17" x14ac:dyDescent="0.25">
      <c r="D167" s="7" t="s">
        <v>463</v>
      </c>
      <c r="E167" s="20">
        <v>1236</v>
      </c>
      <c r="F167" s="20">
        <v>1024</v>
      </c>
      <c r="G167" s="9">
        <v>0.82847896440129454</v>
      </c>
      <c r="H167" s="20">
        <v>874</v>
      </c>
      <c r="I167" s="9">
        <v>0.853515625</v>
      </c>
      <c r="J167" s="20">
        <v>0</v>
      </c>
      <c r="K167" s="9">
        <v>0</v>
      </c>
      <c r="L167" s="20">
        <v>132</v>
      </c>
      <c r="M167" s="9">
        <v>0.12890625</v>
      </c>
      <c r="N167" s="20">
        <v>31</v>
      </c>
      <c r="O167" s="9">
        <v>3.02734375E-2</v>
      </c>
      <c r="P167" s="20">
        <v>27</v>
      </c>
      <c r="Q167" s="9">
        <v>2.63671875E-2</v>
      </c>
    </row>
    <row r="168" spans="4:17" x14ac:dyDescent="0.25">
      <c r="D168" s="8" t="s">
        <v>642</v>
      </c>
      <c r="E168" s="20">
        <v>317</v>
      </c>
      <c r="F168" s="20">
        <v>250</v>
      </c>
      <c r="G168" s="9">
        <v>0.78864353312302837</v>
      </c>
      <c r="H168" s="20">
        <v>196</v>
      </c>
      <c r="I168" s="9">
        <v>0.78400000000000003</v>
      </c>
      <c r="J168" s="20">
        <v>0</v>
      </c>
      <c r="K168" s="9">
        <v>0</v>
      </c>
      <c r="L168" s="20">
        <v>44</v>
      </c>
      <c r="M168" s="9">
        <v>0.17599999999999999</v>
      </c>
      <c r="N168" s="20">
        <v>18</v>
      </c>
      <c r="O168" s="9">
        <v>7.1999999999999995E-2</v>
      </c>
      <c r="P168" s="20">
        <v>2</v>
      </c>
      <c r="Q168" s="9">
        <v>8.0000000000000002E-3</v>
      </c>
    </row>
    <row r="169" spans="4:17" x14ac:dyDescent="0.25">
      <c r="D169" s="8" t="s">
        <v>473</v>
      </c>
      <c r="E169" s="20">
        <v>667</v>
      </c>
      <c r="F169" s="20">
        <v>564</v>
      </c>
      <c r="G169" s="9">
        <v>0.84557721139430286</v>
      </c>
      <c r="H169" s="20">
        <v>504</v>
      </c>
      <c r="I169" s="9">
        <v>0.8936170212765957</v>
      </c>
      <c r="J169" s="20">
        <v>0</v>
      </c>
      <c r="K169" s="9">
        <v>0</v>
      </c>
      <c r="L169" s="20">
        <v>79</v>
      </c>
      <c r="M169" s="9">
        <v>0.14007092198581561</v>
      </c>
      <c r="N169" s="20">
        <v>9</v>
      </c>
      <c r="O169" s="9">
        <v>1.5957446808510637E-2</v>
      </c>
      <c r="P169" s="20">
        <v>4</v>
      </c>
      <c r="Q169" s="9">
        <v>7.0921985815602835E-3</v>
      </c>
    </row>
    <row r="170" spans="4:17" x14ac:dyDescent="0.25">
      <c r="D170" s="8" t="s">
        <v>464</v>
      </c>
      <c r="E170" s="20">
        <v>252</v>
      </c>
      <c r="F170" s="20">
        <v>210</v>
      </c>
      <c r="G170" s="9">
        <v>0.83333333333333337</v>
      </c>
      <c r="H170" s="20">
        <v>174</v>
      </c>
      <c r="I170" s="9">
        <v>0.82857142857142863</v>
      </c>
      <c r="J170" s="20">
        <v>0</v>
      </c>
      <c r="K170" s="9">
        <v>0</v>
      </c>
      <c r="L170" s="20">
        <v>9</v>
      </c>
      <c r="M170" s="9">
        <v>4.2857142857142858E-2</v>
      </c>
      <c r="N170" s="20">
        <v>4</v>
      </c>
      <c r="O170" s="9">
        <v>1.9047619047619049E-2</v>
      </c>
      <c r="P170" s="20">
        <v>21</v>
      </c>
      <c r="Q170" s="9">
        <v>0.1</v>
      </c>
    </row>
    <row r="171" spans="4:17" x14ac:dyDescent="0.25">
      <c r="D171" s="7" t="s">
        <v>467</v>
      </c>
      <c r="E171" s="20">
        <v>1370</v>
      </c>
      <c r="F171" s="20">
        <v>1150</v>
      </c>
      <c r="G171" s="9">
        <v>0.83941605839416056</v>
      </c>
      <c r="H171" s="20">
        <v>986</v>
      </c>
      <c r="I171" s="9">
        <v>0.85739130434782607</v>
      </c>
      <c r="J171" s="20">
        <v>0</v>
      </c>
      <c r="K171" s="9">
        <v>0</v>
      </c>
      <c r="L171" s="20">
        <v>83</v>
      </c>
      <c r="M171" s="9">
        <v>7.2173913043478255E-2</v>
      </c>
      <c r="N171" s="20">
        <v>73</v>
      </c>
      <c r="O171" s="9">
        <v>6.347826086956522E-2</v>
      </c>
      <c r="P171" s="20">
        <v>25</v>
      </c>
      <c r="Q171" s="9">
        <v>2.1739130434782608E-2</v>
      </c>
    </row>
    <row r="172" spans="4:17" x14ac:dyDescent="0.25">
      <c r="D172" s="8" t="s">
        <v>623</v>
      </c>
      <c r="E172" s="20">
        <v>239</v>
      </c>
      <c r="F172" s="20">
        <v>191</v>
      </c>
      <c r="G172" s="9">
        <v>0.79916317991631802</v>
      </c>
      <c r="H172" s="20">
        <v>160</v>
      </c>
      <c r="I172" s="9">
        <v>0.83769633507853403</v>
      </c>
      <c r="J172" s="20">
        <v>0</v>
      </c>
      <c r="K172" s="9">
        <v>0</v>
      </c>
      <c r="L172" s="20">
        <v>2</v>
      </c>
      <c r="M172" s="9">
        <v>1.0471204188481676E-2</v>
      </c>
      <c r="N172" s="20">
        <v>34</v>
      </c>
      <c r="O172" s="9">
        <v>0.17801047120418848</v>
      </c>
      <c r="P172" s="20">
        <v>3</v>
      </c>
      <c r="Q172" s="9">
        <v>1.5706806282722512E-2</v>
      </c>
    </row>
    <row r="173" spans="4:17" x14ac:dyDescent="0.25">
      <c r="D173" s="8" t="s">
        <v>625</v>
      </c>
      <c r="E173" s="20">
        <v>299</v>
      </c>
      <c r="F173" s="20">
        <v>242</v>
      </c>
      <c r="G173" s="9">
        <v>0.80936454849498329</v>
      </c>
      <c r="H173" s="20">
        <v>194</v>
      </c>
      <c r="I173" s="9">
        <v>0.80165289256198347</v>
      </c>
      <c r="J173" s="20">
        <v>0</v>
      </c>
      <c r="K173" s="9">
        <v>0</v>
      </c>
      <c r="L173" s="20">
        <v>22</v>
      </c>
      <c r="M173" s="9">
        <v>9.0909090909090912E-2</v>
      </c>
      <c r="N173" s="20">
        <v>13</v>
      </c>
      <c r="O173" s="9">
        <v>5.3719008264462811E-2</v>
      </c>
      <c r="P173" s="20">
        <v>10</v>
      </c>
      <c r="Q173" s="9">
        <v>4.1322314049586778E-2</v>
      </c>
    </row>
    <row r="174" spans="4:17" x14ac:dyDescent="0.25">
      <c r="D174" s="8" t="s">
        <v>636</v>
      </c>
      <c r="E174" s="20">
        <v>610</v>
      </c>
      <c r="F174" s="20">
        <v>539</v>
      </c>
      <c r="G174" s="9">
        <v>0.88360655737704918</v>
      </c>
      <c r="H174" s="20">
        <v>494</v>
      </c>
      <c r="I174" s="9">
        <v>0.91651205936920221</v>
      </c>
      <c r="J174" s="20">
        <v>0</v>
      </c>
      <c r="K174" s="9">
        <v>0</v>
      </c>
      <c r="L174" s="20">
        <v>55</v>
      </c>
      <c r="M174" s="9">
        <v>0.10204081632653061</v>
      </c>
      <c r="N174" s="20">
        <v>4</v>
      </c>
      <c r="O174" s="9">
        <v>7.4211502782931356E-3</v>
      </c>
      <c r="P174" s="20">
        <v>4</v>
      </c>
      <c r="Q174" s="9">
        <v>7.4211502782931356E-3</v>
      </c>
    </row>
    <row r="175" spans="4:17" x14ac:dyDescent="0.25">
      <c r="D175" s="8" t="s">
        <v>468</v>
      </c>
      <c r="E175" s="20">
        <v>222</v>
      </c>
      <c r="F175" s="20">
        <v>178</v>
      </c>
      <c r="G175" s="9">
        <v>0.80180180180180183</v>
      </c>
      <c r="H175" s="20">
        <v>138</v>
      </c>
      <c r="I175" s="9">
        <v>0.7752808988764045</v>
      </c>
      <c r="J175" s="20">
        <v>0</v>
      </c>
      <c r="K175" s="9">
        <v>0</v>
      </c>
      <c r="L175" s="20">
        <v>4</v>
      </c>
      <c r="M175" s="9">
        <v>2.247191011235955E-2</v>
      </c>
      <c r="N175" s="20">
        <v>22</v>
      </c>
      <c r="O175" s="9">
        <v>0.12359550561797752</v>
      </c>
      <c r="P175" s="20">
        <v>8</v>
      </c>
      <c r="Q175" s="9">
        <v>4.49438202247191E-2</v>
      </c>
    </row>
    <row r="176" spans="4:17" x14ac:dyDescent="0.25">
      <c r="D176" s="7" t="s">
        <v>470</v>
      </c>
      <c r="E176" s="20">
        <v>1139</v>
      </c>
      <c r="F176" s="20">
        <v>1004</v>
      </c>
      <c r="G176" s="9">
        <v>0.8814749780509219</v>
      </c>
      <c r="H176" s="20">
        <v>856</v>
      </c>
      <c r="I176" s="9">
        <v>0.85258964143426297</v>
      </c>
      <c r="J176" s="20">
        <v>0</v>
      </c>
      <c r="K176" s="9">
        <v>0</v>
      </c>
      <c r="L176" s="20">
        <v>50</v>
      </c>
      <c r="M176" s="9">
        <v>4.9800796812749001E-2</v>
      </c>
      <c r="N176" s="20">
        <v>41</v>
      </c>
      <c r="O176" s="9">
        <v>4.0836653386454182E-2</v>
      </c>
      <c r="P176" s="20">
        <v>23</v>
      </c>
      <c r="Q176" s="9">
        <v>2.2908366533864542E-2</v>
      </c>
    </row>
    <row r="177" spans="4:17" x14ac:dyDescent="0.25">
      <c r="D177" s="8" t="s">
        <v>624</v>
      </c>
      <c r="E177" s="20">
        <v>170</v>
      </c>
      <c r="F177" s="20">
        <v>154</v>
      </c>
      <c r="G177" s="9">
        <v>0.90588235294117647</v>
      </c>
      <c r="H177" s="20">
        <v>134</v>
      </c>
      <c r="I177" s="9">
        <v>0.87012987012987009</v>
      </c>
      <c r="J177" s="20">
        <v>0</v>
      </c>
      <c r="K177" s="9">
        <v>0</v>
      </c>
      <c r="L177" s="20">
        <v>13</v>
      </c>
      <c r="M177" s="9">
        <v>8.4415584415584416E-2</v>
      </c>
      <c r="N177" s="20">
        <v>0</v>
      </c>
      <c r="O177" s="9">
        <v>0</v>
      </c>
      <c r="P177" s="20">
        <v>0</v>
      </c>
      <c r="Q177" s="9">
        <v>0</v>
      </c>
    </row>
    <row r="178" spans="4:17" x14ac:dyDescent="0.25">
      <c r="D178" s="8" t="s">
        <v>629</v>
      </c>
      <c r="E178" s="20">
        <v>52</v>
      </c>
      <c r="F178" s="20">
        <v>51</v>
      </c>
      <c r="G178" s="9">
        <v>0.98076923076923073</v>
      </c>
      <c r="H178" s="20">
        <v>46</v>
      </c>
      <c r="I178" s="9">
        <v>0.90196078431372551</v>
      </c>
      <c r="J178" s="20">
        <v>0</v>
      </c>
      <c r="K178" s="9">
        <v>0</v>
      </c>
      <c r="L178" s="20">
        <v>0</v>
      </c>
      <c r="M178" s="9">
        <v>0</v>
      </c>
      <c r="N178" s="20">
        <v>0</v>
      </c>
      <c r="O178" s="9">
        <v>0</v>
      </c>
      <c r="P178" s="20">
        <v>0</v>
      </c>
      <c r="Q178" s="9">
        <v>0</v>
      </c>
    </row>
    <row r="179" spans="4:17" x14ac:dyDescent="0.25">
      <c r="D179" s="8" t="s">
        <v>641</v>
      </c>
      <c r="E179" s="20">
        <v>174</v>
      </c>
      <c r="F179" s="20">
        <v>152</v>
      </c>
      <c r="G179" s="9">
        <v>0.87356321839080464</v>
      </c>
      <c r="H179" s="20">
        <v>135</v>
      </c>
      <c r="I179" s="9">
        <v>0.88815789473684215</v>
      </c>
      <c r="J179" s="20">
        <v>0</v>
      </c>
      <c r="K179" s="9">
        <v>0</v>
      </c>
      <c r="L179" s="20">
        <v>16</v>
      </c>
      <c r="M179" s="9">
        <v>0.10526315789473684</v>
      </c>
      <c r="N179" s="20">
        <v>1</v>
      </c>
      <c r="O179" s="9">
        <v>6.5789473684210523E-3</v>
      </c>
      <c r="P179" s="20">
        <v>2</v>
      </c>
      <c r="Q179" s="9">
        <v>1.3157894736842105E-2</v>
      </c>
    </row>
    <row r="180" spans="4:17" x14ac:dyDescent="0.25">
      <c r="D180" s="8" t="s">
        <v>643</v>
      </c>
      <c r="E180" s="20">
        <v>500</v>
      </c>
      <c r="F180" s="20">
        <v>431</v>
      </c>
      <c r="G180" s="9">
        <v>0.86199999999999999</v>
      </c>
      <c r="H180" s="20">
        <v>368</v>
      </c>
      <c r="I180" s="9">
        <v>0.85382830626450112</v>
      </c>
      <c r="J180" s="20">
        <v>0</v>
      </c>
      <c r="K180" s="9">
        <v>0</v>
      </c>
      <c r="L180" s="20">
        <v>9</v>
      </c>
      <c r="M180" s="9">
        <v>2.0881670533642691E-2</v>
      </c>
      <c r="N180" s="20">
        <v>37</v>
      </c>
      <c r="O180" s="9">
        <v>8.584686774941995E-2</v>
      </c>
      <c r="P180" s="20">
        <v>18</v>
      </c>
      <c r="Q180" s="9">
        <v>4.1763341067285381E-2</v>
      </c>
    </row>
    <row r="181" spans="4:17" x14ac:dyDescent="0.25">
      <c r="D181" s="8" t="s">
        <v>471</v>
      </c>
      <c r="E181" s="20">
        <v>123</v>
      </c>
      <c r="F181" s="20">
        <v>106</v>
      </c>
      <c r="G181" s="9">
        <v>0.86178861788617889</v>
      </c>
      <c r="H181" s="20">
        <v>83</v>
      </c>
      <c r="I181" s="9">
        <v>0.78301886792452835</v>
      </c>
      <c r="J181" s="20">
        <v>0</v>
      </c>
      <c r="K181" s="9">
        <v>0</v>
      </c>
      <c r="L181" s="20">
        <v>9</v>
      </c>
      <c r="M181" s="9">
        <v>8.4905660377358486E-2</v>
      </c>
      <c r="N181" s="20">
        <v>2</v>
      </c>
      <c r="O181" s="9">
        <v>1.8867924528301886E-2</v>
      </c>
      <c r="P181" s="20">
        <v>1</v>
      </c>
      <c r="Q181" s="9">
        <v>9.433962264150943E-3</v>
      </c>
    </row>
    <row r="182" spans="4:17" x14ac:dyDescent="0.25">
      <c r="D182" s="8" t="s">
        <v>474</v>
      </c>
      <c r="E182" s="20">
        <v>120</v>
      </c>
      <c r="F182" s="20">
        <v>110</v>
      </c>
      <c r="G182" s="9">
        <v>0.91666666666666663</v>
      </c>
      <c r="H182" s="20">
        <v>90</v>
      </c>
      <c r="I182" s="9">
        <v>0.81818181818181823</v>
      </c>
      <c r="J182" s="20">
        <v>0</v>
      </c>
      <c r="K182" s="9">
        <v>0</v>
      </c>
      <c r="L182" s="20">
        <v>3</v>
      </c>
      <c r="M182" s="9">
        <v>2.7272727272727271E-2</v>
      </c>
      <c r="N182" s="20">
        <v>1</v>
      </c>
      <c r="O182" s="9">
        <v>9.0909090909090905E-3</v>
      </c>
      <c r="P182" s="20">
        <v>2</v>
      </c>
      <c r="Q182" s="9">
        <v>1.8181818181818181E-2</v>
      </c>
    </row>
    <row r="183" spans="4:17" x14ac:dyDescent="0.25">
      <c r="D183" s="7" t="s">
        <v>461</v>
      </c>
      <c r="E183" s="20">
        <v>1932</v>
      </c>
      <c r="F183" s="20">
        <v>1682</v>
      </c>
      <c r="G183" s="9">
        <v>0.87060041407867494</v>
      </c>
      <c r="H183" s="20">
        <v>1478</v>
      </c>
      <c r="I183" s="9">
        <v>0.87871581450653979</v>
      </c>
      <c r="J183" s="20">
        <v>0</v>
      </c>
      <c r="K183" s="9">
        <v>0</v>
      </c>
      <c r="L183" s="20">
        <v>76</v>
      </c>
      <c r="M183" s="9">
        <v>4.5184304399524373E-2</v>
      </c>
      <c r="N183" s="20">
        <v>108</v>
      </c>
      <c r="O183" s="9">
        <v>6.4209274673008326E-2</v>
      </c>
      <c r="P183" s="20">
        <v>28</v>
      </c>
      <c r="Q183" s="9">
        <v>1.6646848989298454E-2</v>
      </c>
    </row>
    <row r="184" spans="4:17" x14ac:dyDescent="0.25">
      <c r="D184" s="8" t="s">
        <v>462</v>
      </c>
      <c r="E184" s="20">
        <v>128</v>
      </c>
      <c r="F184" s="20">
        <v>110</v>
      </c>
      <c r="G184" s="9">
        <v>0.859375</v>
      </c>
      <c r="H184" s="20">
        <v>92</v>
      </c>
      <c r="I184" s="9">
        <v>0.83636363636363631</v>
      </c>
      <c r="J184" s="20">
        <v>0</v>
      </c>
      <c r="K184" s="9">
        <v>0</v>
      </c>
      <c r="L184" s="20">
        <v>10</v>
      </c>
      <c r="M184" s="9">
        <v>9.0909090909090912E-2</v>
      </c>
      <c r="N184" s="20">
        <v>4</v>
      </c>
      <c r="O184" s="9">
        <v>3.6363636363636362E-2</v>
      </c>
      <c r="P184" s="20">
        <v>0</v>
      </c>
      <c r="Q184" s="9">
        <v>0</v>
      </c>
    </row>
    <row r="185" spans="4:17" x14ac:dyDescent="0.25">
      <c r="D185" s="8" t="s">
        <v>633</v>
      </c>
      <c r="E185" s="20">
        <v>77</v>
      </c>
      <c r="F185" s="20">
        <v>74</v>
      </c>
      <c r="G185" s="9">
        <v>0.96103896103896103</v>
      </c>
      <c r="H185" s="20">
        <v>63</v>
      </c>
      <c r="I185" s="9">
        <v>0.85135135135135132</v>
      </c>
      <c r="J185" s="20">
        <v>0</v>
      </c>
      <c r="K185" s="9">
        <v>0</v>
      </c>
      <c r="L185" s="20">
        <v>0</v>
      </c>
      <c r="M185" s="9">
        <v>0</v>
      </c>
      <c r="N185" s="20">
        <v>0</v>
      </c>
      <c r="O185" s="9">
        <v>0</v>
      </c>
      <c r="P185" s="20">
        <v>1</v>
      </c>
      <c r="Q185" s="9">
        <v>1.3513513513513514E-2</v>
      </c>
    </row>
    <row r="186" spans="4:17" x14ac:dyDescent="0.25">
      <c r="D186" s="8" t="s">
        <v>638</v>
      </c>
      <c r="E186" s="20">
        <v>334</v>
      </c>
      <c r="F186" s="20">
        <v>302</v>
      </c>
      <c r="G186" s="9">
        <v>0.90419161676646709</v>
      </c>
      <c r="H186" s="20">
        <v>274</v>
      </c>
      <c r="I186" s="9">
        <v>0.9072847682119205</v>
      </c>
      <c r="J186" s="20">
        <v>0</v>
      </c>
      <c r="K186" s="9">
        <v>0</v>
      </c>
      <c r="L186" s="20">
        <v>24</v>
      </c>
      <c r="M186" s="9">
        <v>7.9470198675496692E-2</v>
      </c>
      <c r="N186" s="20">
        <v>6</v>
      </c>
      <c r="O186" s="9">
        <v>1.9867549668874173E-2</v>
      </c>
      <c r="P186" s="20">
        <v>0</v>
      </c>
      <c r="Q186" s="9">
        <v>0</v>
      </c>
    </row>
    <row r="187" spans="4:17" x14ac:dyDescent="0.25">
      <c r="D187" s="8" t="s">
        <v>644</v>
      </c>
      <c r="E187" s="20">
        <v>680</v>
      </c>
      <c r="F187" s="20">
        <v>613</v>
      </c>
      <c r="G187" s="9">
        <v>0.90147058823529413</v>
      </c>
      <c r="H187" s="20">
        <v>544</v>
      </c>
      <c r="I187" s="9">
        <v>0.88743882544861341</v>
      </c>
      <c r="J187" s="20">
        <v>0</v>
      </c>
      <c r="K187" s="9">
        <v>0</v>
      </c>
      <c r="L187" s="20">
        <v>13</v>
      </c>
      <c r="M187" s="9">
        <v>2.1207177814029365E-2</v>
      </c>
      <c r="N187" s="20">
        <v>34</v>
      </c>
      <c r="O187" s="9">
        <v>5.5464926590538338E-2</v>
      </c>
      <c r="P187" s="20">
        <v>11</v>
      </c>
      <c r="Q187" s="9">
        <v>1.794453507340946E-2</v>
      </c>
    </row>
    <row r="188" spans="4:17" x14ac:dyDescent="0.25">
      <c r="D188" s="8" t="s">
        <v>649</v>
      </c>
      <c r="E188" s="20">
        <v>98</v>
      </c>
      <c r="F188" s="20">
        <v>69</v>
      </c>
      <c r="G188" s="9">
        <v>0.70408163265306123</v>
      </c>
      <c r="H188" s="20">
        <v>59</v>
      </c>
      <c r="I188" s="9">
        <v>0.85507246376811596</v>
      </c>
      <c r="J188" s="20">
        <v>0</v>
      </c>
      <c r="K188" s="9">
        <v>0</v>
      </c>
      <c r="L188" s="20">
        <v>6</v>
      </c>
      <c r="M188" s="9">
        <v>8.6956521739130432E-2</v>
      </c>
      <c r="N188" s="20">
        <v>13</v>
      </c>
      <c r="O188" s="9">
        <v>0.18840579710144928</v>
      </c>
      <c r="P188" s="20">
        <v>5</v>
      </c>
      <c r="Q188" s="9">
        <v>7.2463768115942032E-2</v>
      </c>
    </row>
    <row r="189" spans="4:17" x14ac:dyDescent="0.25">
      <c r="D189" s="8" t="s">
        <v>652</v>
      </c>
      <c r="E189" s="20">
        <v>615</v>
      </c>
      <c r="F189" s="20">
        <v>514</v>
      </c>
      <c r="G189" s="9">
        <v>0.83577235772357727</v>
      </c>
      <c r="H189" s="20">
        <v>446</v>
      </c>
      <c r="I189" s="9">
        <v>0.86770428015564205</v>
      </c>
      <c r="J189" s="20">
        <v>0</v>
      </c>
      <c r="K189" s="9">
        <v>0</v>
      </c>
      <c r="L189" s="20">
        <v>23</v>
      </c>
      <c r="M189" s="9">
        <v>4.4747081712062257E-2</v>
      </c>
      <c r="N189" s="20">
        <v>51</v>
      </c>
      <c r="O189" s="9">
        <v>9.9221789883268477E-2</v>
      </c>
      <c r="P189" s="20">
        <v>11</v>
      </c>
      <c r="Q189" s="9">
        <v>2.1400778210116732E-2</v>
      </c>
    </row>
    <row r="190" spans="4:17" x14ac:dyDescent="0.25">
      <c r="D190" s="7" t="s">
        <v>459</v>
      </c>
      <c r="E190" s="20">
        <v>1275</v>
      </c>
      <c r="F190" s="20">
        <v>1074</v>
      </c>
      <c r="G190" s="9">
        <v>0.84235294117647064</v>
      </c>
      <c r="H190" s="20">
        <v>928</v>
      </c>
      <c r="I190" s="9">
        <v>0.86405959031657353</v>
      </c>
      <c r="J190" s="20">
        <v>0</v>
      </c>
      <c r="K190" s="9">
        <v>0</v>
      </c>
      <c r="L190" s="20">
        <v>79</v>
      </c>
      <c r="M190" s="9">
        <v>7.3556797020484177E-2</v>
      </c>
      <c r="N190" s="20">
        <v>63</v>
      </c>
      <c r="O190" s="9">
        <v>5.8659217877094973E-2</v>
      </c>
      <c r="P190" s="20">
        <v>37</v>
      </c>
      <c r="Q190" s="9">
        <v>3.4450651769087522E-2</v>
      </c>
    </row>
    <row r="191" spans="4:17" x14ac:dyDescent="0.25">
      <c r="D191" s="8" t="s">
        <v>460</v>
      </c>
      <c r="E191" s="20">
        <v>597</v>
      </c>
      <c r="F191" s="20">
        <v>507</v>
      </c>
      <c r="G191" s="9">
        <v>0.84924623115577891</v>
      </c>
      <c r="H191" s="20">
        <v>443</v>
      </c>
      <c r="I191" s="9">
        <v>0.87376725838264302</v>
      </c>
      <c r="J191" s="20">
        <v>0</v>
      </c>
      <c r="K191" s="9">
        <v>0</v>
      </c>
      <c r="L191" s="20">
        <v>55</v>
      </c>
      <c r="M191" s="9">
        <v>0.10848126232741617</v>
      </c>
      <c r="N191" s="20">
        <v>22</v>
      </c>
      <c r="O191" s="9">
        <v>4.3392504930966469E-2</v>
      </c>
      <c r="P191" s="20">
        <v>2</v>
      </c>
      <c r="Q191" s="9">
        <v>3.9447731755424065E-3</v>
      </c>
    </row>
    <row r="192" spans="4:17" x14ac:dyDescent="0.25">
      <c r="D192" s="8" t="s">
        <v>634</v>
      </c>
      <c r="E192" s="20">
        <v>317</v>
      </c>
      <c r="F192" s="20">
        <v>245</v>
      </c>
      <c r="G192" s="9">
        <v>0.77287066246056779</v>
      </c>
      <c r="H192" s="20">
        <v>215</v>
      </c>
      <c r="I192" s="9">
        <v>0.87755102040816324</v>
      </c>
      <c r="J192" s="20">
        <v>0</v>
      </c>
      <c r="K192" s="9">
        <v>0</v>
      </c>
      <c r="L192" s="20">
        <v>6</v>
      </c>
      <c r="M192" s="9">
        <v>2.4489795918367346E-2</v>
      </c>
      <c r="N192" s="20">
        <v>28</v>
      </c>
      <c r="O192" s="9">
        <v>0.11428571428571428</v>
      </c>
      <c r="P192" s="20">
        <v>33</v>
      </c>
      <c r="Q192" s="9">
        <v>0.13469387755102041</v>
      </c>
    </row>
    <row r="193" spans="4:17" x14ac:dyDescent="0.25">
      <c r="D193" s="8" t="s">
        <v>651</v>
      </c>
      <c r="E193" s="20">
        <v>361</v>
      </c>
      <c r="F193" s="20">
        <v>322</v>
      </c>
      <c r="G193" s="9">
        <v>0.89196675900277012</v>
      </c>
      <c r="H193" s="20">
        <v>270</v>
      </c>
      <c r="I193" s="9">
        <v>0.83850931677018636</v>
      </c>
      <c r="J193" s="20">
        <v>0</v>
      </c>
      <c r="K193" s="9">
        <v>0</v>
      </c>
      <c r="L193" s="20">
        <v>18</v>
      </c>
      <c r="M193" s="9">
        <v>5.5900621118012424E-2</v>
      </c>
      <c r="N193" s="20">
        <v>13</v>
      </c>
      <c r="O193" s="9">
        <v>4.0372670807453416E-2</v>
      </c>
      <c r="P193" s="20">
        <v>2</v>
      </c>
      <c r="Q193" s="9">
        <v>6.2111801242236021E-3</v>
      </c>
    </row>
    <row r="194" spans="4:17" x14ac:dyDescent="0.25">
      <c r="D194" s="7" t="s">
        <v>631</v>
      </c>
      <c r="E194" s="20">
        <v>2006</v>
      </c>
      <c r="F194" s="20">
        <v>1747</v>
      </c>
      <c r="G194" s="9">
        <v>0.8708873379860419</v>
      </c>
      <c r="H194" s="20">
        <v>1517</v>
      </c>
      <c r="I194" s="9">
        <v>0.8683457355466514</v>
      </c>
      <c r="J194" s="20">
        <v>2</v>
      </c>
      <c r="K194" s="9">
        <v>1.1448196908986834E-3</v>
      </c>
      <c r="L194" s="20">
        <v>201</v>
      </c>
      <c r="M194" s="9">
        <v>0.11505437893531768</v>
      </c>
      <c r="N194" s="20">
        <v>18</v>
      </c>
      <c r="O194" s="9">
        <v>1.0303377218088151E-2</v>
      </c>
      <c r="P194" s="20">
        <v>12</v>
      </c>
      <c r="Q194" s="9">
        <v>6.868918145392101E-3</v>
      </c>
    </row>
    <row r="195" spans="4:17" x14ac:dyDescent="0.25">
      <c r="D195" s="8" t="s">
        <v>632</v>
      </c>
      <c r="E195" s="20">
        <v>425</v>
      </c>
      <c r="F195" s="20">
        <v>357</v>
      </c>
      <c r="G195" s="9">
        <v>0.84</v>
      </c>
      <c r="H195" s="20">
        <v>324</v>
      </c>
      <c r="I195" s="9">
        <v>0.90756302521008403</v>
      </c>
      <c r="J195" s="20">
        <v>1</v>
      </c>
      <c r="K195" s="9">
        <v>2.8011204481792717E-3</v>
      </c>
      <c r="L195" s="20">
        <v>54</v>
      </c>
      <c r="M195" s="9">
        <v>0.15126050420168066</v>
      </c>
      <c r="N195" s="20">
        <v>7</v>
      </c>
      <c r="O195" s="9">
        <v>1.9607843137254902E-2</v>
      </c>
      <c r="P195" s="20">
        <v>1</v>
      </c>
      <c r="Q195" s="9">
        <v>2.8011204481792717E-3</v>
      </c>
    </row>
    <row r="196" spans="4:17" x14ac:dyDescent="0.25">
      <c r="D196" s="8" t="s">
        <v>635</v>
      </c>
      <c r="E196" s="20">
        <v>329</v>
      </c>
      <c r="F196" s="20">
        <v>300</v>
      </c>
      <c r="G196" s="9">
        <v>0.91185410334346506</v>
      </c>
      <c r="H196" s="20">
        <v>245</v>
      </c>
      <c r="I196" s="9">
        <v>0.81666666666666665</v>
      </c>
      <c r="J196" s="20">
        <v>1</v>
      </c>
      <c r="K196" s="9">
        <v>3.3333333333333335E-3</v>
      </c>
      <c r="L196" s="20">
        <v>18</v>
      </c>
      <c r="M196" s="9">
        <v>0.06</v>
      </c>
      <c r="N196" s="20">
        <v>3</v>
      </c>
      <c r="O196" s="9">
        <v>0.01</v>
      </c>
      <c r="P196" s="20">
        <v>3</v>
      </c>
      <c r="Q196" s="9">
        <v>0.01</v>
      </c>
    </row>
    <row r="197" spans="4:17" x14ac:dyDescent="0.25">
      <c r="D197" s="8" t="s">
        <v>646</v>
      </c>
      <c r="E197" s="20">
        <v>309</v>
      </c>
      <c r="F197" s="20">
        <v>263</v>
      </c>
      <c r="G197" s="9">
        <v>0.85113268608414239</v>
      </c>
      <c r="H197" s="20">
        <v>232</v>
      </c>
      <c r="I197" s="9">
        <v>0.88212927756653992</v>
      </c>
      <c r="J197" s="20">
        <v>0</v>
      </c>
      <c r="K197" s="9">
        <v>0</v>
      </c>
      <c r="L197" s="20">
        <v>37</v>
      </c>
      <c r="M197" s="9">
        <v>0.14068441064638784</v>
      </c>
      <c r="N197" s="20">
        <v>0</v>
      </c>
      <c r="O197" s="9">
        <v>0</v>
      </c>
      <c r="P197" s="20">
        <v>3</v>
      </c>
      <c r="Q197" s="9">
        <v>1.1406844106463879E-2</v>
      </c>
    </row>
    <row r="198" spans="4:17" x14ac:dyDescent="0.25">
      <c r="D198" s="8" t="s">
        <v>647</v>
      </c>
      <c r="E198" s="20">
        <v>478</v>
      </c>
      <c r="F198" s="20">
        <v>408</v>
      </c>
      <c r="G198" s="9">
        <v>0.85355648535564854</v>
      </c>
      <c r="H198" s="20">
        <v>367</v>
      </c>
      <c r="I198" s="9">
        <v>0.89950980392156865</v>
      </c>
      <c r="J198" s="20">
        <v>0</v>
      </c>
      <c r="K198" s="9">
        <v>0</v>
      </c>
      <c r="L198" s="20">
        <v>60</v>
      </c>
      <c r="M198" s="9">
        <v>0.14705882352941177</v>
      </c>
      <c r="N198" s="20">
        <v>1</v>
      </c>
      <c r="O198" s="9">
        <v>2.4509803921568627E-3</v>
      </c>
      <c r="P198" s="20">
        <v>4</v>
      </c>
      <c r="Q198" s="9">
        <v>9.8039215686274508E-3</v>
      </c>
    </row>
    <row r="199" spans="4:17" x14ac:dyDescent="0.25">
      <c r="D199" s="8" t="s">
        <v>650</v>
      </c>
      <c r="E199" s="20">
        <v>465</v>
      </c>
      <c r="F199" s="20">
        <v>419</v>
      </c>
      <c r="G199" s="9">
        <v>0.90107526881720434</v>
      </c>
      <c r="H199" s="20">
        <v>349</v>
      </c>
      <c r="I199" s="9">
        <v>0.83293556085918852</v>
      </c>
      <c r="J199" s="20">
        <v>0</v>
      </c>
      <c r="K199" s="9">
        <v>0</v>
      </c>
      <c r="L199" s="20">
        <v>32</v>
      </c>
      <c r="M199" s="9">
        <v>7.6372315035799526E-2</v>
      </c>
      <c r="N199" s="20">
        <v>7</v>
      </c>
      <c r="O199" s="9">
        <v>1.6706443914081145E-2</v>
      </c>
      <c r="P199" s="20">
        <v>1</v>
      </c>
      <c r="Q199" s="9">
        <v>2.3866348448687352E-3</v>
      </c>
    </row>
    <row r="200" spans="4:17" x14ac:dyDescent="0.25">
      <c r="D200" s="7" t="s">
        <v>626</v>
      </c>
      <c r="E200" s="20">
        <v>1977</v>
      </c>
      <c r="F200" s="20">
        <v>1624</v>
      </c>
      <c r="G200" s="9">
        <v>0.82144663631765302</v>
      </c>
      <c r="H200" s="20">
        <v>1446</v>
      </c>
      <c r="I200" s="9">
        <v>0.89039408866995073</v>
      </c>
      <c r="J200" s="20">
        <v>0</v>
      </c>
      <c r="K200" s="9">
        <v>0</v>
      </c>
      <c r="L200" s="20">
        <v>164</v>
      </c>
      <c r="M200" s="9">
        <v>0.10098522167487685</v>
      </c>
      <c r="N200" s="20">
        <v>124</v>
      </c>
      <c r="O200" s="9">
        <v>7.6354679802955669E-2</v>
      </c>
      <c r="P200" s="20">
        <v>19</v>
      </c>
      <c r="Q200" s="9">
        <v>1.1699507389162561E-2</v>
      </c>
    </row>
    <row r="201" spans="4:17" x14ac:dyDescent="0.25">
      <c r="D201" s="8" t="s">
        <v>627</v>
      </c>
      <c r="E201" s="20">
        <v>254</v>
      </c>
      <c r="F201" s="20">
        <v>225</v>
      </c>
      <c r="G201" s="9">
        <v>0.88582677165354329</v>
      </c>
      <c r="H201" s="20">
        <v>211</v>
      </c>
      <c r="I201" s="9">
        <v>0.93777777777777782</v>
      </c>
      <c r="J201" s="20">
        <v>0</v>
      </c>
      <c r="K201" s="9">
        <v>0</v>
      </c>
      <c r="L201" s="20">
        <v>10</v>
      </c>
      <c r="M201" s="9">
        <v>4.4444444444444446E-2</v>
      </c>
      <c r="N201" s="20">
        <v>5</v>
      </c>
      <c r="O201" s="9">
        <v>2.2222222222222223E-2</v>
      </c>
      <c r="P201" s="20">
        <v>9</v>
      </c>
      <c r="Q201" s="9">
        <v>0.04</v>
      </c>
    </row>
    <row r="202" spans="4:17" x14ac:dyDescent="0.25">
      <c r="D202" s="8" t="s">
        <v>628</v>
      </c>
      <c r="E202" s="20">
        <v>470</v>
      </c>
      <c r="F202" s="20">
        <v>384</v>
      </c>
      <c r="G202" s="9">
        <v>0.81702127659574464</v>
      </c>
      <c r="H202" s="20">
        <v>331</v>
      </c>
      <c r="I202" s="9">
        <v>0.86197916666666663</v>
      </c>
      <c r="J202" s="20">
        <v>0</v>
      </c>
      <c r="K202" s="9">
        <v>0</v>
      </c>
      <c r="L202" s="20">
        <v>22</v>
      </c>
      <c r="M202" s="9">
        <v>5.7291666666666664E-2</v>
      </c>
      <c r="N202" s="20">
        <v>52</v>
      </c>
      <c r="O202" s="9">
        <v>0.13541666666666666</v>
      </c>
      <c r="P202" s="20">
        <v>1</v>
      </c>
      <c r="Q202" s="9">
        <v>2.6041666666666665E-3</v>
      </c>
    </row>
    <row r="203" spans="4:17" x14ac:dyDescent="0.25">
      <c r="D203" s="8" t="s">
        <v>630</v>
      </c>
      <c r="E203" s="20">
        <v>135</v>
      </c>
      <c r="F203" s="20">
        <v>103</v>
      </c>
      <c r="G203" s="9">
        <v>0.76296296296296295</v>
      </c>
      <c r="H203" s="20">
        <v>97</v>
      </c>
      <c r="I203" s="9">
        <v>0.94174757281553401</v>
      </c>
      <c r="J203" s="20">
        <v>0</v>
      </c>
      <c r="K203" s="9">
        <v>0</v>
      </c>
      <c r="L203" s="20">
        <v>13</v>
      </c>
      <c r="M203" s="9">
        <v>0.12621359223300971</v>
      </c>
      <c r="N203" s="20">
        <v>13</v>
      </c>
      <c r="O203" s="9">
        <v>0.12621359223300971</v>
      </c>
      <c r="P203" s="20">
        <v>0</v>
      </c>
      <c r="Q203" s="9">
        <v>0</v>
      </c>
    </row>
    <row r="204" spans="4:17" x14ac:dyDescent="0.25">
      <c r="D204" s="8" t="s">
        <v>637</v>
      </c>
      <c r="E204" s="20">
        <v>329</v>
      </c>
      <c r="F204" s="20">
        <v>254</v>
      </c>
      <c r="G204" s="9">
        <v>0.77203647416413379</v>
      </c>
      <c r="H204" s="20">
        <v>219</v>
      </c>
      <c r="I204" s="9">
        <v>0.86220472440944884</v>
      </c>
      <c r="J204" s="20">
        <v>0</v>
      </c>
      <c r="K204" s="9">
        <v>0</v>
      </c>
      <c r="L204" s="20">
        <v>62</v>
      </c>
      <c r="M204" s="9">
        <v>0.24409448818897639</v>
      </c>
      <c r="N204" s="20">
        <v>1</v>
      </c>
      <c r="O204" s="9">
        <v>3.937007874015748E-3</v>
      </c>
      <c r="P204" s="20">
        <v>4</v>
      </c>
      <c r="Q204" s="9">
        <v>1.5748031496062992E-2</v>
      </c>
    </row>
    <row r="205" spans="4:17" x14ac:dyDescent="0.25">
      <c r="D205" s="8" t="s">
        <v>645</v>
      </c>
      <c r="E205" s="20">
        <v>789</v>
      </c>
      <c r="F205" s="20">
        <v>658</v>
      </c>
      <c r="G205" s="9">
        <v>0.8339670468948035</v>
      </c>
      <c r="H205" s="20">
        <v>588</v>
      </c>
      <c r="I205" s="9">
        <v>0.8936170212765957</v>
      </c>
      <c r="J205" s="20">
        <v>0</v>
      </c>
      <c r="K205" s="9">
        <v>0</v>
      </c>
      <c r="L205" s="20">
        <v>57</v>
      </c>
      <c r="M205" s="9">
        <v>8.6626139817629177E-2</v>
      </c>
      <c r="N205" s="20">
        <v>53</v>
      </c>
      <c r="O205" s="9">
        <v>8.0547112462006076E-2</v>
      </c>
      <c r="P205" s="20">
        <v>5</v>
      </c>
      <c r="Q205" s="9">
        <v>7.5987841945288756E-3</v>
      </c>
    </row>
    <row r="206" spans="4:17" x14ac:dyDescent="0.25">
      <c r="D206" s="7" t="s">
        <v>465</v>
      </c>
      <c r="E206" s="20">
        <v>1750</v>
      </c>
      <c r="F206" s="20">
        <v>1422</v>
      </c>
      <c r="G206" s="9">
        <v>0.81257142857142861</v>
      </c>
      <c r="H206" s="20">
        <v>1169</v>
      </c>
      <c r="I206" s="9">
        <v>0.82208157524613223</v>
      </c>
      <c r="J206" s="20">
        <v>0</v>
      </c>
      <c r="K206" s="9">
        <v>0</v>
      </c>
      <c r="L206" s="20">
        <v>158</v>
      </c>
      <c r="M206" s="9">
        <v>0.1111111111111111</v>
      </c>
      <c r="N206" s="20">
        <v>84</v>
      </c>
      <c r="O206" s="9">
        <v>5.9071729957805907E-2</v>
      </c>
      <c r="P206" s="20">
        <v>33</v>
      </c>
      <c r="Q206" s="9">
        <v>2.3206751054852322E-2</v>
      </c>
    </row>
    <row r="207" spans="4:17" x14ac:dyDescent="0.25">
      <c r="D207" s="8" t="s">
        <v>622</v>
      </c>
      <c r="E207" s="20">
        <v>369</v>
      </c>
      <c r="F207" s="20">
        <v>322</v>
      </c>
      <c r="G207" s="9">
        <v>0.87262872628726285</v>
      </c>
      <c r="H207" s="20">
        <v>271</v>
      </c>
      <c r="I207" s="9">
        <v>0.84161490683229812</v>
      </c>
      <c r="J207" s="20">
        <v>0</v>
      </c>
      <c r="K207" s="9">
        <v>0</v>
      </c>
      <c r="L207" s="20">
        <v>27</v>
      </c>
      <c r="M207" s="9">
        <v>8.3850931677018639E-2</v>
      </c>
      <c r="N207" s="20">
        <v>13</v>
      </c>
      <c r="O207" s="9">
        <v>4.0372670807453416E-2</v>
      </c>
      <c r="P207" s="20">
        <v>1</v>
      </c>
      <c r="Q207" s="9">
        <v>3.105590062111801E-3</v>
      </c>
    </row>
    <row r="208" spans="4:17" x14ac:dyDescent="0.25">
      <c r="D208" s="8" t="s">
        <v>466</v>
      </c>
      <c r="E208" s="20">
        <v>535</v>
      </c>
      <c r="F208" s="20">
        <v>451</v>
      </c>
      <c r="G208" s="9">
        <v>0.84299065420560748</v>
      </c>
      <c r="H208" s="20">
        <v>360</v>
      </c>
      <c r="I208" s="9">
        <v>0.79822616407982261</v>
      </c>
      <c r="J208" s="20">
        <v>0</v>
      </c>
      <c r="K208" s="9">
        <v>0</v>
      </c>
      <c r="L208" s="20">
        <v>38</v>
      </c>
      <c r="M208" s="9">
        <v>8.4257206208425722E-2</v>
      </c>
      <c r="N208" s="20">
        <v>20</v>
      </c>
      <c r="O208" s="9">
        <v>4.4345898004434593E-2</v>
      </c>
      <c r="P208" s="20">
        <v>11</v>
      </c>
      <c r="Q208" s="9">
        <v>2.4390243902439025E-2</v>
      </c>
    </row>
    <row r="209" spans="4:17" x14ac:dyDescent="0.25">
      <c r="D209" s="8" t="s">
        <v>639</v>
      </c>
      <c r="E209" s="20">
        <v>139</v>
      </c>
      <c r="F209" s="20">
        <v>106</v>
      </c>
      <c r="G209" s="9">
        <v>0.76258992805755399</v>
      </c>
      <c r="H209" s="20">
        <v>85</v>
      </c>
      <c r="I209" s="9">
        <v>0.80188679245283023</v>
      </c>
      <c r="J209" s="20">
        <v>0</v>
      </c>
      <c r="K209" s="9">
        <v>0</v>
      </c>
      <c r="L209" s="20">
        <v>6</v>
      </c>
      <c r="M209" s="9">
        <v>5.6603773584905662E-2</v>
      </c>
      <c r="N209" s="20">
        <v>15</v>
      </c>
      <c r="O209" s="9">
        <v>0.14150943396226415</v>
      </c>
      <c r="P209" s="20">
        <v>3</v>
      </c>
      <c r="Q209" s="9">
        <v>2.8301886792452831E-2</v>
      </c>
    </row>
    <row r="210" spans="4:17" x14ac:dyDescent="0.25">
      <c r="D210" s="8" t="s">
        <v>640</v>
      </c>
      <c r="E210" s="20">
        <v>76</v>
      </c>
      <c r="F210" s="20">
        <v>55</v>
      </c>
      <c r="G210" s="9">
        <v>0.72368421052631582</v>
      </c>
      <c r="H210" s="20">
        <v>43</v>
      </c>
      <c r="I210" s="9">
        <v>0.78181818181818186</v>
      </c>
      <c r="J210" s="20">
        <v>0</v>
      </c>
      <c r="K210" s="9">
        <v>0</v>
      </c>
      <c r="L210" s="20">
        <v>9</v>
      </c>
      <c r="M210" s="9">
        <v>0.16363636363636364</v>
      </c>
      <c r="N210" s="20">
        <v>2</v>
      </c>
      <c r="O210" s="9">
        <v>3.6363636363636362E-2</v>
      </c>
      <c r="P210" s="20">
        <v>2</v>
      </c>
      <c r="Q210" s="9">
        <v>3.6363636363636362E-2</v>
      </c>
    </row>
    <row r="211" spans="4:17" x14ac:dyDescent="0.25">
      <c r="D211" s="8" t="s">
        <v>469</v>
      </c>
      <c r="E211" s="20">
        <v>408</v>
      </c>
      <c r="F211" s="20">
        <v>339</v>
      </c>
      <c r="G211" s="9">
        <v>0.83088235294117652</v>
      </c>
      <c r="H211" s="20">
        <v>289</v>
      </c>
      <c r="I211" s="9">
        <v>0.85250737463126847</v>
      </c>
      <c r="J211" s="20">
        <v>0</v>
      </c>
      <c r="K211" s="9">
        <v>0</v>
      </c>
      <c r="L211" s="20">
        <v>17</v>
      </c>
      <c r="M211" s="9">
        <v>5.0147492625368731E-2</v>
      </c>
      <c r="N211" s="20">
        <v>33</v>
      </c>
      <c r="O211" s="9">
        <v>9.7345132743362831E-2</v>
      </c>
      <c r="P211" s="20">
        <v>13</v>
      </c>
      <c r="Q211" s="9">
        <v>3.8348082595870206E-2</v>
      </c>
    </row>
    <row r="212" spans="4:17" x14ac:dyDescent="0.25">
      <c r="D212" s="8" t="s">
        <v>472</v>
      </c>
      <c r="E212" s="20">
        <v>223</v>
      </c>
      <c r="F212" s="20">
        <v>149</v>
      </c>
      <c r="G212" s="9">
        <v>0.66816143497757852</v>
      </c>
      <c r="H212" s="20">
        <v>121</v>
      </c>
      <c r="I212" s="9">
        <v>0.81208053691275173</v>
      </c>
      <c r="J212" s="20">
        <v>0</v>
      </c>
      <c r="K212" s="9">
        <v>0</v>
      </c>
      <c r="L212" s="20">
        <v>61</v>
      </c>
      <c r="M212" s="9">
        <v>0.40939597315436244</v>
      </c>
      <c r="N212" s="20">
        <v>1</v>
      </c>
      <c r="O212" s="9">
        <v>6.7114093959731542E-3</v>
      </c>
      <c r="P212" s="20">
        <v>3</v>
      </c>
      <c r="Q212" s="9">
        <v>2.0134228187919462E-2</v>
      </c>
    </row>
    <row r="213" spans="4:17" x14ac:dyDescent="0.25">
      <c r="D213" s="6" t="s">
        <v>475</v>
      </c>
      <c r="E213" s="20">
        <v>24209</v>
      </c>
      <c r="F213" s="20">
        <v>21984</v>
      </c>
      <c r="G213" s="9">
        <v>0.90809203188896692</v>
      </c>
      <c r="H213" s="20">
        <v>20422</v>
      </c>
      <c r="I213" s="9">
        <v>0.92894832605531297</v>
      </c>
      <c r="J213" s="20">
        <v>0</v>
      </c>
      <c r="K213" s="9">
        <v>0</v>
      </c>
      <c r="L213" s="20">
        <v>1006</v>
      </c>
      <c r="M213" s="9">
        <v>4.5760553129548763E-2</v>
      </c>
      <c r="N213" s="20">
        <v>522</v>
      </c>
      <c r="O213" s="9">
        <v>2.3744541484716157E-2</v>
      </c>
      <c r="P213" s="20">
        <v>417</v>
      </c>
      <c r="Q213" s="9">
        <v>1.8968340611353711E-2</v>
      </c>
    </row>
    <row r="214" spans="4:17" x14ac:dyDescent="0.25">
      <c r="D214" s="7" t="s">
        <v>481</v>
      </c>
      <c r="E214" s="20">
        <v>3107</v>
      </c>
      <c r="F214" s="20">
        <v>2823</v>
      </c>
      <c r="G214" s="9">
        <v>0.9085934985516575</v>
      </c>
      <c r="H214" s="20">
        <v>2600</v>
      </c>
      <c r="I214" s="9">
        <v>0.92100602196245129</v>
      </c>
      <c r="J214" s="20">
        <v>0</v>
      </c>
      <c r="K214" s="9">
        <v>0</v>
      </c>
      <c r="L214" s="20">
        <v>125</v>
      </c>
      <c r="M214" s="9">
        <v>4.4279135671271695E-2</v>
      </c>
      <c r="N214" s="20">
        <v>58</v>
      </c>
      <c r="O214" s="9">
        <v>2.0545518951470068E-2</v>
      </c>
      <c r="P214" s="20">
        <v>64</v>
      </c>
      <c r="Q214" s="9">
        <v>2.2670917463691109E-2</v>
      </c>
    </row>
    <row r="215" spans="4:17" x14ac:dyDescent="0.25">
      <c r="D215" s="8" t="s">
        <v>654</v>
      </c>
      <c r="E215" s="20">
        <v>264</v>
      </c>
      <c r="F215" s="20">
        <v>235</v>
      </c>
      <c r="G215" s="9">
        <v>0.89015151515151514</v>
      </c>
      <c r="H215" s="20">
        <v>213</v>
      </c>
      <c r="I215" s="9">
        <v>0.90638297872340423</v>
      </c>
      <c r="J215" s="20">
        <v>0</v>
      </c>
      <c r="K215" s="9">
        <v>0</v>
      </c>
      <c r="L215" s="20">
        <v>9</v>
      </c>
      <c r="M215" s="9">
        <v>3.8297872340425532E-2</v>
      </c>
      <c r="N215" s="20">
        <v>12</v>
      </c>
      <c r="O215" s="9">
        <v>5.106382978723404E-2</v>
      </c>
      <c r="P215" s="20">
        <v>0</v>
      </c>
      <c r="Q215" s="9">
        <v>0</v>
      </c>
    </row>
    <row r="216" spans="4:17" x14ac:dyDescent="0.25">
      <c r="D216" s="8" t="s">
        <v>657</v>
      </c>
      <c r="E216" s="20">
        <v>314</v>
      </c>
      <c r="F216" s="20">
        <v>290</v>
      </c>
      <c r="G216" s="9">
        <v>0.92356687898089174</v>
      </c>
      <c r="H216" s="20">
        <v>269</v>
      </c>
      <c r="I216" s="9">
        <v>0.92758620689655169</v>
      </c>
      <c r="J216" s="20">
        <v>0</v>
      </c>
      <c r="K216" s="9">
        <v>0</v>
      </c>
      <c r="L216" s="20">
        <v>7</v>
      </c>
      <c r="M216" s="9">
        <v>2.4137931034482758E-2</v>
      </c>
      <c r="N216" s="20">
        <v>13</v>
      </c>
      <c r="O216" s="9">
        <v>4.4827586206896551E-2</v>
      </c>
      <c r="P216" s="20">
        <v>3</v>
      </c>
      <c r="Q216" s="9">
        <v>1.0344827586206896E-2</v>
      </c>
    </row>
    <row r="217" spans="4:17" x14ac:dyDescent="0.25">
      <c r="D217" s="8" t="s">
        <v>482</v>
      </c>
      <c r="E217" s="20">
        <v>399</v>
      </c>
      <c r="F217" s="20">
        <v>366</v>
      </c>
      <c r="G217" s="9">
        <v>0.91729323308270672</v>
      </c>
      <c r="H217" s="20">
        <v>325</v>
      </c>
      <c r="I217" s="9">
        <v>0.88797814207650272</v>
      </c>
      <c r="J217" s="20">
        <v>0</v>
      </c>
      <c r="K217" s="9">
        <v>0</v>
      </c>
      <c r="L217" s="20">
        <v>13</v>
      </c>
      <c r="M217" s="9">
        <v>3.5519125683060107E-2</v>
      </c>
      <c r="N217" s="20">
        <v>10</v>
      </c>
      <c r="O217" s="9">
        <v>2.7322404371584699E-2</v>
      </c>
      <c r="P217" s="20">
        <v>5</v>
      </c>
      <c r="Q217" s="9">
        <v>1.3661202185792349E-2</v>
      </c>
    </row>
    <row r="218" spans="4:17" x14ac:dyDescent="0.25">
      <c r="D218" s="8" t="s">
        <v>663</v>
      </c>
      <c r="E218" s="20">
        <v>739</v>
      </c>
      <c r="F218" s="20">
        <v>666</v>
      </c>
      <c r="G218" s="9">
        <v>0.9012178619756428</v>
      </c>
      <c r="H218" s="20">
        <v>630</v>
      </c>
      <c r="I218" s="9">
        <v>0.94594594594594594</v>
      </c>
      <c r="J218" s="20">
        <v>0</v>
      </c>
      <c r="K218" s="9">
        <v>0</v>
      </c>
      <c r="L218" s="20">
        <v>62</v>
      </c>
      <c r="M218" s="9">
        <v>9.3093093093093091E-2</v>
      </c>
      <c r="N218" s="20">
        <v>0</v>
      </c>
      <c r="O218" s="9">
        <v>0</v>
      </c>
      <c r="P218" s="20">
        <v>6</v>
      </c>
      <c r="Q218" s="9">
        <v>9.0090090090090089E-3</v>
      </c>
    </row>
    <row r="219" spans="4:17" x14ac:dyDescent="0.25">
      <c r="D219" s="8" t="s">
        <v>486</v>
      </c>
      <c r="E219" s="20">
        <v>426</v>
      </c>
      <c r="F219" s="20">
        <v>401</v>
      </c>
      <c r="G219" s="9">
        <v>0.94131455399061037</v>
      </c>
      <c r="H219" s="20">
        <v>367</v>
      </c>
      <c r="I219" s="9">
        <v>0.91521197007481292</v>
      </c>
      <c r="J219" s="20">
        <v>0</v>
      </c>
      <c r="K219" s="9">
        <v>0</v>
      </c>
      <c r="L219" s="20">
        <v>10</v>
      </c>
      <c r="M219" s="9">
        <v>2.4937655860349128E-2</v>
      </c>
      <c r="N219" s="20">
        <v>3</v>
      </c>
      <c r="O219" s="9">
        <v>7.481296758104738E-3</v>
      </c>
      <c r="P219" s="20">
        <v>6</v>
      </c>
      <c r="Q219" s="9">
        <v>1.4962593516209476E-2</v>
      </c>
    </row>
    <row r="220" spans="4:17" x14ac:dyDescent="0.25">
      <c r="D220" s="8" t="s">
        <v>669</v>
      </c>
      <c r="E220" s="20">
        <v>234</v>
      </c>
      <c r="F220" s="20">
        <v>220</v>
      </c>
      <c r="G220" s="9">
        <v>0.94017094017094016</v>
      </c>
      <c r="H220" s="20">
        <v>209</v>
      </c>
      <c r="I220" s="9">
        <v>0.95</v>
      </c>
      <c r="J220" s="20">
        <v>0</v>
      </c>
      <c r="K220" s="9">
        <v>0</v>
      </c>
      <c r="L220" s="20">
        <v>7</v>
      </c>
      <c r="M220" s="9">
        <v>3.1818181818181815E-2</v>
      </c>
      <c r="N220" s="20">
        <v>1</v>
      </c>
      <c r="O220" s="9">
        <v>4.5454545454545452E-3</v>
      </c>
      <c r="P220" s="20">
        <v>2</v>
      </c>
      <c r="Q220" s="9">
        <v>9.0909090909090905E-3</v>
      </c>
    </row>
    <row r="221" spans="4:17" x14ac:dyDescent="0.25">
      <c r="D221" s="8" t="s">
        <v>498</v>
      </c>
      <c r="E221" s="20">
        <v>418</v>
      </c>
      <c r="F221" s="20">
        <v>370</v>
      </c>
      <c r="G221" s="9">
        <v>0.88516746411483249</v>
      </c>
      <c r="H221" s="20">
        <v>332</v>
      </c>
      <c r="I221" s="9">
        <v>0.89729729729729735</v>
      </c>
      <c r="J221" s="20">
        <v>0</v>
      </c>
      <c r="K221" s="9">
        <v>0</v>
      </c>
      <c r="L221" s="20">
        <v>17</v>
      </c>
      <c r="M221" s="9">
        <v>4.5945945945945948E-2</v>
      </c>
      <c r="N221" s="20">
        <v>19</v>
      </c>
      <c r="O221" s="9">
        <v>5.1351351351351354E-2</v>
      </c>
      <c r="P221" s="20">
        <v>5</v>
      </c>
      <c r="Q221" s="9">
        <v>1.3513513513513514E-2</v>
      </c>
    </row>
    <row r="222" spans="4:17" x14ac:dyDescent="0.25">
      <c r="D222" s="8" t="s">
        <v>500</v>
      </c>
      <c r="E222" s="20">
        <v>313</v>
      </c>
      <c r="F222" s="20">
        <v>275</v>
      </c>
      <c r="G222" s="9">
        <v>0.87859424920127793</v>
      </c>
      <c r="H222" s="20">
        <v>255</v>
      </c>
      <c r="I222" s="9">
        <v>0.92727272727272725</v>
      </c>
      <c r="J222" s="20"/>
      <c r="K222" s="9">
        <v>0</v>
      </c>
      <c r="L222" s="20"/>
      <c r="M222" s="9">
        <v>0</v>
      </c>
      <c r="N222" s="20"/>
      <c r="O222" s="9">
        <v>0</v>
      </c>
      <c r="P222" s="20">
        <v>37</v>
      </c>
      <c r="Q222" s="9">
        <v>0.13454545454545455</v>
      </c>
    </row>
    <row r="223" spans="4:17" x14ac:dyDescent="0.25">
      <c r="D223" s="7" t="s">
        <v>489</v>
      </c>
      <c r="E223" s="20">
        <v>4001</v>
      </c>
      <c r="F223" s="20">
        <v>3604</v>
      </c>
      <c r="G223" s="9">
        <v>0.90077480629842543</v>
      </c>
      <c r="H223" s="20">
        <v>3401</v>
      </c>
      <c r="I223" s="9">
        <v>0.94367369589345174</v>
      </c>
      <c r="J223" s="20">
        <v>0</v>
      </c>
      <c r="K223" s="9">
        <v>0</v>
      </c>
      <c r="L223" s="20">
        <v>220</v>
      </c>
      <c r="M223" s="9">
        <v>6.1043285238623748E-2</v>
      </c>
      <c r="N223" s="20">
        <v>72</v>
      </c>
      <c r="O223" s="9">
        <v>1.9977802441731411E-2</v>
      </c>
      <c r="P223" s="20">
        <v>60</v>
      </c>
      <c r="Q223" s="9">
        <v>1.6648168701442843E-2</v>
      </c>
    </row>
    <row r="224" spans="4:17" x14ac:dyDescent="0.25">
      <c r="D224" s="8" t="s">
        <v>658</v>
      </c>
      <c r="E224" s="20">
        <v>655</v>
      </c>
      <c r="F224" s="20">
        <v>591</v>
      </c>
      <c r="G224" s="9">
        <v>0.90229007633587788</v>
      </c>
      <c r="H224" s="20">
        <v>557</v>
      </c>
      <c r="I224" s="9">
        <v>0.94247038917089676</v>
      </c>
      <c r="J224" s="20">
        <v>0</v>
      </c>
      <c r="K224" s="9">
        <v>0</v>
      </c>
      <c r="L224" s="20">
        <v>50</v>
      </c>
      <c r="M224" s="9">
        <v>8.4602368866328256E-2</v>
      </c>
      <c r="N224" s="20">
        <v>4</v>
      </c>
      <c r="O224" s="9">
        <v>6.7681895093062603E-3</v>
      </c>
      <c r="P224" s="20">
        <v>4</v>
      </c>
      <c r="Q224" s="9">
        <v>6.7681895093062603E-3</v>
      </c>
    </row>
    <row r="225" spans="4:17" x14ac:dyDescent="0.25">
      <c r="D225" s="8" t="s">
        <v>660</v>
      </c>
      <c r="E225" s="20">
        <v>474</v>
      </c>
      <c r="F225" s="20">
        <v>422</v>
      </c>
      <c r="G225" s="9">
        <v>0.89029535864978904</v>
      </c>
      <c r="H225" s="20">
        <v>391</v>
      </c>
      <c r="I225" s="9">
        <v>0.92654028436018954</v>
      </c>
      <c r="J225" s="20">
        <v>0</v>
      </c>
      <c r="K225" s="9">
        <v>0</v>
      </c>
      <c r="L225" s="20">
        <v>13</v>
      </c>
      <c r="M225" s="9">
        <v>3.0805687203791468E-2</v>
      </c>
      <c r="N225" s="20">
        <v>19</v>
      </c>
      <c r="O225" s="9">
        <v>4.5023696682464455E-2</v>
      </c>
      <c r="P225" s="20">
        <v>15</v>
      </c>
      <c r="Q225" s="9">
        <v>3.5545023696682464E-2</v>
      </c>
    </row>
    <row r="226" spans="4:17" x14ac:dyDescent="0.25">
      <c r="D226" s="8" t="s">
        <v>661</v>
      </c>
      <c r="E226" s="20">
        <v>1073</v>
      </c>
      <c r="F226" s="20">
        <v>946</v>
      </c>
      <c r="G226" s="9">
        <v>0.88164026095060577</v>
      </c>
      <c r="H226" s="20">
        <v>885</v>
      </c>
      <c r="I226" s="9">
        <v>0.93551797040169138</v>
      </c>
      <c r="J226" s="20">
        <v>0</v>
      </c>
      <c r="K226" s="9">
        <v>0</v>
      </c>
      <c r="L226" s="20">
        <v>91</v>
      </c>
      <c r="M226" s="9">
        <v>9.6194503171247364E-2</v>
      </c>
      <c r="N226" s="20">
        <v>14</v>
      </c>
      <c r="O226" s="9">
        <v>1.4799154334038054E-2</v>
      </c>
      <c r="P226" s="20">
        <v>10</v>
      </c>
      <c r="Q226" s="9">
        <v>1.0570824524312896E-2</v>
      </c>
    </row>
    <row r="227" spans="4:17" x14ac:dyDescent="0.25">
      <c r="D227" s="8" t="s">
        <v>662</v>
      </c>
      <c r="E227" s="20">
        <v>354</v>
      </c>
      <c r="F227" s="20">
        <v>324</v>
      </c>
      <c r="G227" s="9">
        <v>0.9152542372881356</v>
      </c>
      <c r="H227" s="20">
        <v>311</v>
      </c>
      <c r="I227" s="9">
        <v>0.95987654320987659</v>
      </c>
      <c r="J227" s="20">
        <v>0</v>
      </c>
      <c r="K227" s="9">
        <v>0</v>
      </c>
      <c r="L227" s="20">
        <v>7</v>
      </c>
      <c r="M227" s="9">
        <v>2.1604938271604937E-2</v>
      </c>
      <c r="N227" s="20">
        <v>10</v>
      </c>
      <c r="O227" s="9">
        <v>3.0864197530864196E-2</v>
      </c>
      <c r="P227" s="20">
        <v>9</v>
      </c>
      <c r="Q227" s="9">
        <v>2.7777777777777776E-2</v>
      </c>
    </row>
    <row r="228" spans="4:17" x14ac:dyDescent="0.25">
      <c r="D228" s="8" t="s">
        <v>490</v>
      </c>
      <c r="E228" s="20">
        <v>336</v>
      </c>
      <c r="F228" s="20">
        <v>323</v>
      </c>
      <c r="G228" s="9">
        <v>0.96130952380952384</v>
      </c>
      <c r="H228" s="20">
        <v>317</v>
      </c>
      <c r="I228" s="9">
        <v>0.98142414860681115</v>
      </c>
      <c r="J228" s="20">
        <v>0</v>
      </c>
      <c r="K228" s="9">
        <v>0</v>
      </c>
      <c r="L228" s="20">
        <v>2</v>
      </c>
      <c r="M228" s="9">
        <v>6.1919504643962852E-3</v>
      </c>
      <c r="N228" s="20">
        <v>4</v>
      </c>
      <c r="O228" s="9">
        <v>1.238390092879257E-2</v>
      </c>
      <c r="P228" s="20">
        <v>2</v>
      </c>
      <c r="Q228" s="9">
        <v>6.1919504643962852E-3</v>
      </c>
    </row>
    <row r="229" spans="4:17" x14ac:dyDescent="0.25">
      <c r="D229" s="8" t="s">
        <v>666</v>
      </c>
      <c r="E229" s="20">
        <v>519</v>
      </c>
      <c r="F229" s="20">
        <v>451</v>
      </c>
      <c r="G229" s="9">
        <v>0.86897880539499039</v>
      </c>
      <c r="H229" s="20">
        <v>428</v>
      </c>
      <c r="I229" s="9">
        <v>0.9490022172949002</v>
      </c>
      <c r="J229" s="20">
        <v>0</v>
      </c>
      <c r="K229" s="9">
        <v>0</v>
      </c>
      <c r="L229" s="20">
        <v>46</v>
      </c>
      <c r="M229" s="9">
        <v>0.10199556541019955</v>
      </c>
      <c r="N229" s="20">
        <v>15</v>
      </c>
      <c r="O229" s="9">
        <v>3.325942350332594E-2</v>
      </c>
      <c r="P229" s="20">
        <v>0</v>
      </c>
      <c r="Q229" s="9">
        <v>0</v>
      </c>
    </row>
    <row r="230" spans="4:17" x14ac:dyDescent="0.25">
      <c r="D230" s="8" t="s">
        <v>674</v>
      </c>
      <c r="E230" s="20">
        <v>590</v>
      </c>
      <c r="F230" s="20">
        <v>547</v>
      </c>
      <c r="G230" s="9">
        <v>0.92711864406779665</v>
      </c>
      <c r="H230" s="20">
        <v>512</v>
      </c>
      <c r="I230" s="9">
        <v>0.93601462522851919</v>
      </c>
      <c r="J230" s="20">
        <v>0</v>
      </c>
      <c r="K230" s="9">
        <v>0</v>
      </c>
      <c r="L230" s="20">
        <v>11</v>
      </c>
      <c r="M230" s="9">
        <v>2.0109689213893969E-2</v>
      </c>
      <c r="N230" s="20">
        <v>6</v>
      </c>
      <c r="O230" s="9">
        <v>1.0968921389396709E-2</v>
      </c>
      <c r="P230" s="20">
        <v>20</v>
      </c>
      <c r="Q230" s="9">
        <v>3.6563071297989032E-2</v>
      </c>
    </row>
    <row r="231" spans="4:17" x14ac:dyDescent="0.25">
      <c r="D231" s="7" t="s">
        <v>491</v>
      </c>
      <c r="E231" s="20">
        <v>2913</v>
      </c>
      <c r="F231" s="20">
        <v>2458</v>
      </c>
      <c r="G231" s="9">
        <v>0.84380363886028154</v>
      </c>
      <c r="H231" s="20">
        <v>2159</v>
      </c>
      <c r="I231" s="9">
        <v>0.87835638730675347</v>
      </c>
      <c r="J231" s="20">
        <v>0</v>
      </c>
      <c r="K231" s="9">
        <v>0</v>
      </c>
      <c r="L231" s="20">
        <v>159</v>
      </c>
      <c r="M231" s="9">
        <v>6.4686737184703011E-2</v>
      </c>
      <c r="N231" s="20">
        <v>93</v>
      </c>
      <c r="O231" s="9">
        <v>3.7835638730675344E-2</v>
      </c>
      <c r="P231" s="20">
        <v>138</v>
      </c>
      <c r="Q231" s="9">
        <v>5.6143205858421481E-2</v>
      </c>
    </row>
    <row r="232" spans="4:17" x14ac:dyDescent="0.25">
      <c r="D232" s="8" t="s">
        <v>493</v>
      </c>
      <c r="E232" s="20">
        <v>736</v>
      </c>
      <c r="F232" s="20">
        <v>633</v>
      </c>
      <c r="G232" s="9">
        <v>0.86005434782608692</v>
      </c>
      <c r="H232" s="20">
        <v>569</v>
      </c>
      <c r="I232" s="9">
        <v>0.89889415481832546</v>
      </c>
      <c r="J232" s="20">
        <v>0</v>
      </c>
      <c r="K232" s="9">
        <v>0</v>
      </c>
      <c r="L232" s="20">
        <v>50</v>
      </c>
      <c r="M232" s="9">
        <v>7.8988941548183256E-2</v>
      </c>
      <c r="N232" s="20">
        <v>36</v>
      </c>
      <c r="O232" s="9">
        <v>5.6872037914691941E-2</v>
      </c>
      <c r="P232" s="20">
        <v>3</v>
      </c>
      <c r="Q232" s="9">
        <v>4.7393364928909956E-3</v>
      </c>
    </row>
    <row r="233" spans="4:17" x14ac:dyDescent="0.25">
      <c r="D233" s="8" t="s">
        <v>494</v>
      </c>
      <c r="E233" s="20">
        <v>464</v>
      </c>
      <c r="F233" s="20">
        <v>403</v>
      </c>
      <c r="G233" s="9">
        <v>0.86853448275862066</v>
      </c>
      <c r="H233" s="20">
        <v>344</v>
      </c>
      <c r="I233" s="9">
        <v>0.85359801488833742</v>
      </c>
      <c r="J233" s="20">
        <v>0</v>
      </c>
      <c r="K233" s="9">
        <v>0</v>
      </c>
      <c r="L233" s="20">
        <v>21</v>
      </c>
      <c r="M233" s="9">
        <v>5.2109181141439205E-2</v>
      </c>
      <c r="N233" s="20">
        <v>20</v>
      </c>
      <c r="O233" s="9">
        <v>4.9627791563275438E-2</v>
      </c>
      <c r="P233" s="20">
        <v>5</v>
      </c>
      <c r="Q233" s="9">
        <v>1.2406947890818859E-2</v>
      </c>
    </row>
    <row r="234" spans="4:17" x14ac:dyDescent="0.25">
      <c r="D234" s="8" t="s">
        <v>499</v>
      </c>
      <c r="E234" s="20">
        <v>544</v>
      </c>
      <c r="F234" s="20">
        <v>457</v>
      </c>
      <c r="G234" s="9">
        <v>0.84007352941176472</v>
      </c>
      <c r="H234" s="20">
        <v>393</v>
      </c>
      <c r="I234" s="9">
        <v>0.85995623632385121</v>
      </c>
      <c r="J234" s="20">
        <v>0</v>
      </c>
      <c r="K234" s="9">
        <v>0</v>
      </c>
      <c r="L234" s="20">
        <v>15</v>
      </c>
      <c r="M234" s="9">
        <v>3.2822757111597371E-2</v>
      </c>
      <c r="N234" s="20">
        <v>29</v>
      </c>
      <c r="O234" s="9">
        <v>6.3457330415754923E-2</v>
      </c>
      <c r="P234" s="20">
        <v>22</v>
      </c>
      <c r="Q234" s="9">
        <v>4.8140043763676151E-2</v>
      </c>
    </row>
    <row r="235" spans="4:17" x14ac:dyDescent="0.25">
      <c r="D235" s="8" t="s">
        <v>492</v>
      </c>
      <c r="E235" s="20">
        <v>341</v>
      </c>
      <c r="F235" s="20">
        <v>276</v>
      </c>
      <c r="G235" s="9">
        <v>0.80938416422287385</v>
      </c>
      <c r="H235" s="20">
        <v>235</v>
      </c>
      <c r="I235" s="9">
        <v>0.85144927536231885</v>
      </c>
      <c r="J235" s="20"/>
      <c r="K235" s="9">
        <v>0</v>
      </c>
      <c r="L235" s="20">
        <v>51</v>
      </c>
      <c r="M235" s="9">
        <v>0.18478260869565216</v>
      </c>
      <c r="N235" s="20">
        <v>7</v>
      </c>
      <c r="O235" s="9">
        <v>2.5362318840579712E-2</v>
      </c>
      <c r="P235" s="20">
        <v>9</v>
      </c>
      <c r="Q235" s="9">
        <v>3.2608695652173912E-2</v>
      </c>
    </row>
    <row r="236" spans="4:17" x14ac:dyDescent="0.25">
      <c r="D236" s="8" t="s">
        <v>495</v>
      </c>
      <c r="E236" s="20">
        <v>828</v>
      </c>
      <c r="F236" s="20">
        <v>689</v>
      </c>
      <c r="G236" s="9">
        <v>0.83212560386473433</v>
      </c>
      <c r="H236" s="20">
        <v>618</v>
      </c>
      <c r="I236" s="9">
        <v>0.89695210449927432</v>
      </c>
      <c r="J236" s="20"/>
      <c r="K236" s="9">
        <v>0</v>
      </c>
      <c r="L236" s="20">
        <v>22</v>
      </c>
      <c r="M236" s="9">
        <v>3.1930333817126268E-2</v>
      </c>
      <c r="N236" s="20">
        <v>1</v>
      </c>
      <c r="O236" s="9">
        <v>1.4513788098693759E-3</v>
      </c>
      <c r="P236" s="20">
        <v>99</v>
      </c>
      <c r="Q236" s="9">
        <v>0.14368650217706821</v>
      </c>
    </row>
    <row r="237" spans="4:17" x14ac:dyDescent="0.25">
      <c r="D237" s="7" t="s">
        <v>483</v>
      </c>
      <c r="E237" s="20">
        <v>2565</v>
      </c>
      <c r="F237" s="20">
        <v>2341</v>
      </c>
      <c r="G237" s="9">
        <v>0.9126705653021443</v>
      </c>
      <c r="H237" s="20">
        <v>2206</v>
      </c>
      <c r="I237" s="9">
        <v>0.94233233660828708</v>
      </c>
      <c r="J237" s="20">
        <v>0</v>
      </c>
      <c r="K237" s="9">
        <v>0</v>
      </c>
      <c r="L237" s="20">
        <v>122</v>
      </c>
      <c r="M237" s="9">
        <v>5.2114480991029472E-2</v>
      </c>
      <c r="N237" s="20">
        <v>58</v>
      </c>
      <c r="O237" s="9">
        <v>2.4775736864587783E-2</v>
      </c>
      <c r="P237" s="20">
        <v>22</v>
      </c>
      <c r="Q237" s="9">
        <v>9.3976932934643313E-3</v>
      </c>
    </row>
    <row r="238" spans="4:17" x14ac:dyDescent="0.25">
      <c r="D238" s="8" t="s">
        <v>484</v>
      </c>
      <c r="E238" s="20">
        <v>1386</v>
      </c>
      <c r="F238" s="20">
        <v>1266</v>
      </c>
      <c r="G238" s="9">
        <v>0.91341991341991347</v>
      </c>
      <c r="H238" s="20">
        <v>1210</v>
      </c>
      <c r="I238" s="9">
        <v>0.95576619273301733</v>
      </c>
      <c r="J238" s="20">
        <v>0</v>
      </c>
      <c r="K238" s="9">
        <v>0</v>
      </c>
      <c r="L238" s="20">
        <v>60</v>
      </c>
      <c r="M238" s="9">
        <v>4.7393364928909949E-2</v>
      </c>
      <c r="N238" s="20">
        <v>38</v>
      </c>
      <c r="O238" s="9">
        <v>3.0015797788309637E-2</v>
      </c>
      <c r="P238" s="20">
        <v>11</v>
      </c>
      <c r="Q238" s="9">
        <v>8.6887835703001581E-3</v>
      </c>
    </row>
    <row r="239" spans="4:17" x14ac:dyDescent="0.25">
      <c r="D239" s="8" t="s">
        <v>488</v>
      </c>
      <c r="E239" s="20">
        <v>199</v>
      </c>
      <c r="F239" s="20">
        <v>172</v>
      </c>
      <c r="G239" s="9">
        <v>0.86432160804020097</v>
      </c>
      <c r="H239" s="20">
        <v>157</v>
      </c>
      <c r="I239" s="9">
        <v>0.91279069767441856</v>
      </c>
      <c r="J239" s="20">
        <v>0</v>
      </c>
      <c r="K239" s="9">
        <v>0</v>
      </c>
      <c r="L239" s="20">
        <v>7</v>
      </c>
      <c r="M239" s="9">
        <v>4.0697674418604654E-2</v>
      </c>
      <c r="N239" s="20">
        <v>13</v>
      </c>
      <c r="O239" s="9">
        <v>7.5581395348837205E-2</v>
      </c>
      <c r="P239" s="20">
        <v>5</v>
      </c>
      <c r="Q239" s="9">
        <v>2.9069767441860465E-2</v>
      </c>
    </row>
    <row r="240" spans="4:17" x14ac:dyDescent="0.25">
      <c r="D240" s="8" t="s">
        <v>667</v>
      </c>
      <c r="E240" s="20">
        <v>980</v>
      </c>
      <c r="F240" s="20">
        <v>903</v>
      </c>
      <c r="G240" s="9">
        <v>0.92142857142857137</v>
      </c>
      <c r="H240" s="20">
        <v>839</v>
      </c>
      <c r="I240" s="9">
        <v>0.92912513842746403</v>
      </c>
      <c r="J240" s="20">
        <v>0</v>
      </c>
      <c r="K240" s="9">
        <v>0</v>
      </c>
      <c r="L240" s="20">
        <v>55</v>
      </c>
      <c r="M240" s="9">
        <v>6.0908084163898119E-2</v>
      </c>
      <c r="N240" s="20">
        <v>7</v>
      </c>
      <c r="O240" s="9">
        <v>7.7519379844961239E-3</v>
      </c>
      <c r="P240" s="20">
        <v>6</v>
      </c>
      <c r="Q240" s="9">
        <v>6.6445182724252493E-3</v>
      </c>
    </row>
    <row r="241" spans="4:17" x14ac:dyDescent="0.25">
      <c r="D241" s="7" t="s">
        <v>478</v>
      </c>
      <c r="E241" s="20">
        <v>3519</v>
      </c>
      <c r="F241" s="20">
        <v>3133</v>
      </c>
      <c r="G241" s="9">
        <v>0.89030974708724064</v>
      </c>
      <c r="H241" s="20">
        <v>2721</v>
      </c>
      <c r="I241" s="9">
        <v>0.86849664857963615</v>
      </c>
      <c r="J241" s="20">
        <v>0</v>
      </c>
      <c r="K241" s="9">
        <v>0</v>
      </c>
      <c r="L241" s="20">
        <v>102</v>
      </c>
      <c r="M241" s="9">
        <v>3.255665496329397E-2</v>
      </c>
      <c r="N241" s="20">
        <v>140</v>
      </c>
      <c r="O241" s="9">
        <v>4.4685604851579956E-2</v>
      </c>
      <c r="P241" s="20">
        <v>95</v>
      </c>
      <c r="Q241" s="9">
        <v>3.032237472071497E-2</v>
      </c>
    </row>
    <row r="242" spans="4:17" x14ac:dyDescent="0.25">
      <c r="D242" s="8" t="s">
        <v>655</v>
      </c>
      <c r="E242" s="20">
        <v>204</v>
      </c>
      <c r="F242" s="20">
        <v>182</v>
      </c>
      <c r="G242" s="9">
        <v>0.89215686274509809</v>
      </c>
      <c r="H242" s="20">
        <v>147</v>
      </c>
      <c r="I242" s="9">
        <v>0.80769230769230771</v>
      </c>
      <c r="J242" s="20">
        <v>0</v>
      </c>
      <c r="K242" s="9">
        <v>0</v>
      </c>
      <c r="L242" s="20">
        <v>13</v>
      </c>
      <c r="M242" s="9">
        <v>7.1428571428571425E-2</v>
      </c>
      <c r="N242" s="20">
        <v>6</v>
      </c>
      <c r="O242" s="9">
        <v>3.2967032967032968E-2</v>
      </c>
      <c r="P242" s="20">
        <v>0</v>
      </c>
      <c r="Q242" s="9">
        <v>0</v>
      </c>
    </row>
    <row r="243" spans="4:17" x14ac:dyDescent="0.25">
      <c r="D243" s="8" t="s">
        <v>479</v>
      </c>
      <c r="E243" s="20">
        <v>534</v>
      </c>
      <c r="F243" s="20">
        <v>486</v>
      </c>
      <c r="G243" s="9">
        <v>0.9101123595505618</v>
      </c>
      <c r="H243" s="20">
        <v>434</v>
      </c>
      <c r="I243" s="9">
        <v>0.89300411522633749</v>
      </c>
      <c r="J243" s="20">
        <v>0</v>
      </c>
      <c r="K243" s="9">
        <v>0</v>
      </c>
      <c r="L243" s="20">
        <v>9</v>
      </c>
      <c r="M243" s="9">
        <v>1.8518518518518517E-2</v>
      </c>
      <c r="N243" s="20">
        <v>30</v>
      </c>
      <c r="O243" s="9">
        <v>6.1728395061728392E-2</v>
      </c>
      <c r="P243" s="20">
        <v>2</v>
      </c>
      <c r="Q243" s="9">
        <v>4.11522633744856E-3</v>
      </c>
    </row>
    <row r="244" spans="4:17" x14ac:dyDescent="0.25">
      <c r="D244" s="8" t="s">
        <v>480</v>
      </c>
      <c r="E244" s="20">
        <v>499</v>
      </c>
      <c r="F244" s="20">
        <v>448</v>
      </c>
      <c r="G244" s="9">
        <v>0.89779559118236474</v>
      </c>
      <c r="H244" s="20">
        <v>418</v>
      </c>
      <c r="I244" s="9">
        <v>0.9330357142857143</v>
      </c>
      <c r="J244" s="20">
        <v>0</v>
      </c>
      <c r="K244" s="9">
        <v>0</v>
      </c>
      <c r="L244" s="20">
        <v>19</v>
      </c>
      <c r="M244" s="9">
        <v>4.2410714285714288E-2</v>
      </c>
      <c r="N244" s="20">
        <v>19</v>
      </c>
      <c r="O244" s="9">
        <v>4.2410714285714288E-2</v>
      </c>
      <c r="P244" s="20">
        <v>6</v>
      </c>
      <c r="Q244" s="9">
        <v>1.3392857142857142E-2</v>
      </c>
    </row>
    <row r="245" spans="4:17" x14ac:dyDescent="0.25">
      <c r="D245" s="8" t="s">
        <v>664</v>
      </c>
      <c r="E245" s="20">
        <v>392</v>
      </c>
      <c r="F245" s="20">
        <v>349</v>
      </c>
      <c r="G245" s="9">
        <v>0.89030612244897955</v>
      </c>
      <c r="H245" s="20">
        <v>326</v>
      </c>
      <c r="I245" s="9">
        <v>0.93409742120343842</v>
      </c>
      <c r="J245" s="20">
        <v>0</v>
      </c>
      <c r="K245" s="9">
        <v>0</v>
      </c>
      <c r="L245" s="20">
        <v>9</v>
      </c>
      <c r="M245" s="9">
        <v>2.5787965616045846E-2</v>
      </c>
      <c r="N245" s="20">
        <v>21</v>
      </c>
      <c r="O245" s="9">
        <v>6.0171919770773637E-2</v>
      </c>
      <c r="P245" s="20">
        <v>7</v>
      </c>
      <c r="Q245" s="9">
        <v>2.0057306590257881E-2</v>
      </c>
    </row>
    <row r="246" spans="4:17" x14ac:dyDescent="0.25">
      <c r="D246" s="8" t="s">
        <v>665</v>
      </c>
      <c r="E246" s="20">
        <v>339</v>
      </c>
      <c r="F246" s="20">
        <v>317</v>
      </c>
      <c r="G246" s="9">
        <v>0.93510324483775809</v>
      </c>
      <c r="H246" s="20">
        <v>285</v>
      </c>
      <c r="I246" s="9">
        <v>0.89905362776025233</v>
      </c>
      <c r="J246" s="20">
        <v>0</v>
      </c>
      <c r="K246" s="9">
        <v>0</v>
      </c>
      <c r="L246" s="20">
        <v>7</v>
      </c>
      <c r="M246" s="9">
        <v>2.2082018927444796E-2</v>
      </c>
      <c r="N246" s="20">
        <v>8</v>
      </c>
      <c r="O246" s="9">
        <v>2.5236593059936908E-2</v>
      </c>
      <c r="P246" s="20">
        <v>2</v>
      </c>
      <c r="Q246" s="9">
        <v>6.3091482649842269E-3</v>
      </c>
    </row>
    <row r="247" spans="4:17" x14ac:dyDescent="0.25">
      <c r="D247" s="8" t="s">
        <v>487</v>
      </c>
      <c r="E247" s="20">
        <v>314</v>
      </c>
      <c r="F247" s="20">
        <v>248</v>
      </c>
      <c r="G247" s="9">
        <v>0.78980891719745228</v>
      </c>
      <c r="H247" s="20">
        <v>96</v>
      </c>
      <c r="I247" s="9">
        <v>0.38709677419354838</v>
      </c>
      <c r="J247" s="20"/>
      <c r="K247" s="9">
        <v>0</v>
      </c>
      <c r="L247" s="20">
        <v>8</v>
      </c>
      <c r="M247" s="9">
        <v>3.2258064516129031E-2</v>
      </c>
      <c r="N247" s="20">
        <v>27</v>
      </c>
      <c r="O247" s="9">
        <v>0.10887096774193548</v>
      </c>
      <c r="P247" s="20">
        <v>26</v>
      </c>
      <c r="Q247" s="9">
        <v>0.10483870967741936</v>
      </c>
    </row>
    <row r="248" spans="4:17" x14ac:dyDescent="0.25">
      <c r="D248" s="8" t="s">
        <v>496</v>
      </c>
      <c r="E248" s="20">
        <v>428</v>
      </c>
      <c r="F248" s="20">
        <v>395</v>
      </c>
      <c r="G248" s="9">
        <v>0.92289719626168221</v>
      </c>
      <c r="H248" s="20">
        <v>365</v>
      </c>
      <c r="I248" s="9">
        <v>0.92405063291139244</v>
      </c>
      <c r="J248" s="20">
        <v>0</v>
      </c>
      <c r="K248" s="9">
        <v>0</v>
      </c>
      <c r="L248" s="20">
        <v>13</v>
      </c>
      <c r="M248" s="9">
        <v>3.2911392405063293E-2</v>
      </c>
      <c r="N248" s="20">
        <v>6</v>
      </c>
      <c r="O248" s="9">
        <v>1.5189873417721518E-2</v>
      </c>
      <c r="P248" s="20">
        <v>5</v>
      </c>
      <c r="Q248" s="9">
        <v>1.2658227848101266E-2</v>
      </c>
    </row>
    <row r="249" spans="4:17" x14ac:dyDescent="0.25">
      <c r="D249" s="8" t="s">
        <v>673</v>
      </c>
      <c r="E249" s="20">
        <v>809</v>
      </c>
      <c r="F249" s="20">
        <v>708</v>
      </c>
      <c r="G249" s="9">
        <v>0.87515451174289249</v>
      </c>
      <c r="H249" s="20">
        <v>650</v>
      </c>
      <c r="I249" s="9">
        <v>0.91807909604519777</v>
      </c>
      <c r="J249" s="20">
        <v>0</v>
      </c>
      <c r="K249" s="9">
        <v>0</v>
      </c>
      <c r="L249" s="20">
        <v>24</v>
      </c>
      <c r="M249" s="9">
        <v>3.3898305084745763E-2</v>
      </c>
      <c r="N249" s="20">
        <v>23</v>
      </c>
      <c r="O249" s="9">
        <v>3.2485875706214688E-2</v>
      </c>
      <c r="P249" s="20">
        <v>47</v>
      </c>
      <c r="Q249" s="9">
        <v>6.6384180790960451E-2</v>
      </c>
    </row>
    <row r="250" spans="4:17" x14ac:dyDescent="0.25">
      <c r="D250" s="7" t="s">
        <v>476</v>
      </c>
      <c r="E250" s="20">
        <v>8104</v>
      </c>
      <c r="F250" s="20">
        <v>7625</v>
      </c>
      <c r="G250" s="9">
        <v>0.94089338598223105</v>
      </c>
      <c r="H250" s="20">
        <v>7335</v>
      </c>
      <c r="I250" s="9">
        <v>0.96196721311475408</v>
      </c>
      <c r="J250" s="20">
        <v>0</v>
      </c>
      <c r="K250" s="9">
        <v>0</v>
      </c>
      <c r="L250" s="20">
        <v>278</v>
      </c>
      <c r="M250" s="9">
        <v>3.6459016393442623E-2</v>
      </c>
      <c r="N250" s="20">
        <v>101</v>
      </c>
      <c r="O250" s="9">
        <v>1.3245901639344262E-2</v>
      </c>
      <c r="P250" s="20">
        <v>38</v>
      </c>
      <c r="Q250" s="9">
        <v>4.9836065573770488E-3</v>
      </c>
    </row>
    <row r="251" spans="4:17" x14ac:dyDescent="0.25">
      <c r="D251" s="8" t="s">
        <v>653</v>
      </c>
      <c r="E251" s="20">
        <v>358</v>
      </c>
      <c r="F251" s="20">
        <v>325</v>
      </c>
      <c r="G251" s="9">
        <v>0.90782122905027929</v>
      </c>
      <c r="H251" s="20">
        <v>306</v>
      </c>
      <c r="I251" s="9">
        <v>0.94153846153846155</v>
      </c>
      <c r="J251" s="20">
        <v>0</v>
      </c>
      <c r="K251" s="9">
        <v>0</v>
      </c>
      <c r="L251" s="20">
        <v>19</v>
      </c>
      <c r="M251" s="9">
        <v>5.8461538461538461E-2</v>
      </c>
      <c r="N251" s="20">
        <v>7</v>
      </c>
      <c r="O251" s="9">
        <v>2.1538461538461538E-2</v>
      </c>
      <c r="P251" s="20">
        <v>4</v>
      </c>
      <c r="Q251" s="9">
        <v>1.2307692307692308E-2</v>
      </c>
    </row>
    <row r="252" spans="4:17" x14ac:dyDescent="0.25">
      <c r="D252" s="8" t="s">
        <v>656</v>
      </c>
      <c r="E252" s="20">
        <v>928</v>
      </c>
      <c r="F252" s="20">
        <v>858</v>
      </c>
      <c r="G252" s="9">
        <v>0.92456896551724133</v>
      </c>
      <c r="H252" s="20">
        <v>818</v>
      </c>
      <c r="I252" s="9">
        <v>0.9533799533799534</v>
      </c>
      <c r="J252" s="20">
        <v>0</v>
      </c>
      <c r="K252" s="9">
        <v>0</v>
      </c>
      <c r="L252" s="20">
        <v>45</v>
      </c>
      <c r="M252" s="9">
        <v>5.2447552447552448E-2</v>
      </c>
      <c r="N252" s="20">
        <v>13</v>
      </c>
      <c r="O252" s="9">
        <v>1.5151515151515152E-2</v>
      </c>
      <c r="P252" s="20">
        <v>2</v>
      </c>
      <c r="Q252" s="9">
        <v>2.331002331002331E-3</v>
      </c>
    </row>
    <row r="253" spans="4:17" x14ac:dyDescent="0.25">
      <c r="D253" s="8" t="s">
        <v>659</v>
      </c>
      <c r="E253" s="20">
        <v>431</v>
      </c>
      <c r="F253" s="20">
        <v>406</v>
      </c>
      <c r="G253" s="9">
        <v>0.94199535962877035</v>
      </c>
      <c r="H253" s="20">
        <v>396</v>
      </c>
      <c r="I253" s="9">
        <v>0.97536945812807885</v>
      </c>
      <c r="J253" s="20">
        <v>0</v>
      </c>
      <c r="K253" s="9">
        <v>0</v>
      </c>
      <c r="L253" s="20">
        <v>19</v>
      </c>
      <c r="M253" s="9">
        <v>4.6798029556650245E-2</v>
      </c>
      <c r="N253" s="20">
        <v>1</v>
      </c>
      <c r="O253" s="9">
        <v>2.4630541871921183E-3</v>
      </c>
      <c r="P253" s="20">
        <v>2</v>
      </c>
      <c r="Q253" s="9">
        <v>4.9261083743842365E-3</v>
      </c>
    </row>
    <row r="254" spans="4:17" x14ac:dyDescent="0.25">
      <c r="D254" s="8" t="s">
        <v>485</v>
      </c>
      <c r="E254" s="20">
        <v>704</v>
      </c>
      <c r="F254" s="20">
        <v>675</v>
      </c>
      <c r="G254" s="9">
        <v>0.95880681818181823</v>
      </c>
      <c r="H254" s="20">
        <v>659</v>
      </c>
      <c r="I254" s="9">
        <v>0.97629629629629633</v>
      </c>
      <c r="J254" s="20">
        <v>0</v>
      </c>
      <c r="K254" s="9">
        <v>0</v>
      </c>
      <c r="L254" s="20">
        <v>25</v>
      </c>
      <c r="M254" s="9">
        <v>3.7037037037037035E-2</v>
      </c>
      <c r="N254" s="20">
        <v>0</v>
      </c>
      <c r="O254" s="9">
        <v>0</v>
      </c>
      <c r="P254" s="20">
        <v>0</v>
      </c>
      <c r="Q254" s="9">
        <v>0</v>
      </c>
    </row>
    <row r="255" spans="4:17" x14ac:dyDescent="0.25">
      <c r="D255" s="8" t="s">
        <v>668</v>
      </c>
      <c r="E255" s="20">
        <v>372</v>
      </c>
      <c r="F255" s="20">
        <v>341</v>
      </c>
      <c r="G255" s="9">
        <v>0.91666666666666663</v>
      </c>
      <c r="H255" s="20">
        <v>319</v>
      </c>
      <c r="I255" s="9">
        <v>0.93548387096774188</v>
      </c>
      <c r="J255" s="20">
        <v>0</v>
      </c>
      <c r="K255" s="9">
        <v>0</v>
      </c>
      <c r="L255" s="20">
        <v>9</v>
      </c>
      <c r="M255" s="9">
        <v>2.6392961876832845E-2</v>
      </c>
      <c r="N255" s="20">
        <v>15</v>
      </c>
      <c r="O255" s="9">
        <v>4.398826979472141E-2</v>
      </c>
      <c r="P255" s="20">
        <v>3</v>
      </c>
      <c r="Q255" s="9">
        <v>8.7976539589442824E-3</v>
      </c>
    </row>
    <row r="256" spans="4:17" x14ac:dyDescent="0.25">
      <c r="D256" s="8" t="s">
        <v>670</v>
      </c>
      <c r="E256" s="20">
        <v>1464</v>
      </c>
      <c r="F256" s="20">
        <v>1411</v>
      </c>
      <c r="G256" s="9">
        <v>0.96379781420765032</v>
      </c>
      <c r="H256" s="20">
        <v>1371</v>
      </c>
      <c r="I256" s="9">
        <v>0.97165131112686043</v>
      </c>
      <c r="J256" s="20">
        <v>0</v>
      </c>
      <c r="K256" s="9">
        <v>0</v>
      </c>
      <c r="L256" s="20">
        <v>33</v>
      </c>
      <c r="M256" s="9">
        <v>2.3387668320340185E-2</v>
      </c>
      <c r="N256" s="20">
        <v>5</v>
      </c>
      <c r="O256" s="9">
        <v>3.5435861091424521E-3</v>
      </c>
      <c r="P256" s="20">
        <v>4</v>
      </c>
      <c r="Q256" s="9">
        <v>2.8348688873139618E-3</v>
      </c>
    </row>
    <row r="257" spans="4:17" x14ac:dyDescent="0.25">
      <c r="D257" s="8" t="s">
        <v>671</v>
      </c>
      <c r="E257" s="20">
        <v>511</v>
      </c>
      <c r="F257" s="20">
        <v>472</v>
      </c>
      <c r="G257" s="9">
        <v>0.92367906066536198</v>
      </c>
      <c r="H257" s="20">
        <v>457</v>
      </c>
      <c r="I257" s="9">
        <v>0.96822033898305082</v>
      </c>
      <c r="J257" s="20">
        <v>0</v>
      </c>
      <c r="K257" s="9">
        <v>0</v>
      </c>
      <c r="L257" s="20">
        <v>20</v>
      </c>
      <c r="M257" s="9">
        <v>4.2372881355932202E-2</v>
      </c>
      <c r="N257" s="20">
        <v>13</v>
      </c>
      <c r="O257" s="9">
        <v>2.7542372881355932E-2</v>
      </c>
      <c r="P257" s="20">
        <v>0</v>
      </c>
      <c r="Q257" s="9">
        <v>0</v>
      </c>
    </row>
    <row r="258" spans="4:17" x14ac:dyDescent="0.25">
      <c r="D258" s="8" t="s">
        <v>497</v>
      </c>
      <c r="E258" s="20">
        <v>720</v>
      </c>
      <c r="F258" s="20">
        <v>679</v>
      </c>
      <c r="G258" s="9">
        <v>0.94305555555555554</v>
      </c>
      <c r="H258" s="20">
        <v>650</v>
      </c>
      <c r="I258" s="9">
        <v>0.95729013254786455</v>
      </c>
      <c r="J258" s="20">
        <v>0</v>
      </c>
      <c r="K258" s="9">
        <v>0</v>
      </c>
      <c r="L258" s="20">
        <v>17</v>
      </c>
      <c r="M258" s="9">
        <v>2.5036818851251842E-2</v>
      </c>
      <c r="N258" s="20">
        <v>13</v>
      </c>
      <c r="O258" s="9">
        <v>1.9145802650957292E-2</v>
      </c>
      <c r="P258" s="20">
        <v>5</v>
      </c>
      <c r="Q258" s="9">
        <v>7.3637702503681884E-3</v>
      </c>
    </row>
    <row r="259" spans="4:17" x14ac:dyDescent="0.25">
      <c r="D259" s="8" t="s">
        <v>672</v>
      </c>
      <c r="E259" s="20">
        <v>1022</v>
      </c>
      <c r="F259" s="20">
        <v>982</v>
      </c>
      <c r="G259" s="9">
        <v>0.96086105675146771</v>
      </c>
      <c r="H259" s="20">
        <v>946</v>
      </c>
      <c r="I259" s="9">
        <v>0.96334012219959264</v>
      </c>
      <c r="J259" s="20">
        <v>0</v>
      </c>
      <c r="K259" s="9">
        <v>0</v>
      </c>
      <c r="L259" s="20">
        <v>31</v>
      </c>
      <c r="M259" s="9">
        <v>3.1568228105906315E-2</v>
      </c>
      <c r="N259" s="20">
        <v>6</v>
      </c>
      <c r="O259" s="9">
        <v>6.1099796334012219E-3</v>
      </c>
      <c r="P259" s="20">
        <v>2</v>
      </c>
      <c r="Q259" s="9">
        <v>2.0366598778004071E-3</v>
      </c>
    </row>
    <row r="260" spans="4:17" x14ac:dyDescent="0.25">
      <c r="D260" s="8" t="s">
        <v>675</v>
      </c>
      <c r="E260" s="20">
        <v>963</v>
      </c>
      <c r="F260" s="20">
        <v>893</v>
      </c>
      <c r="G260" s="9">
        <v>0.92731048805815164</v>
      </c>
      <c r="H260" s="20">
        <v>857</v>
      </c>
      <c r="I260" s="9">
        <v>0.95968645016797316</v>
      </c>
      <c r="J260" s="20">
        <v>0</v>
      </c>
      <c r="K260" s="9">
        <v>0</v>
      </c>
      <c r="L260" s="20">
        <v>37</v>
      </c>
      <c r="M260" s="9">
        <v>4.1433370660694288E-2</v>
      </c>
      <c r="N260" s="20">
        <v>14</v>
      </c>
      <c r="O260" s="9">
        <v>1.5677491601343786E-2</v>
      </c>
      <c r="P260" s="20">
        <v>9</v>
      </c>
      <c r="Q260" s="9">
        <v>1.0078387458006719E-2</v>
      </c>
    </row>
    <row r="261" spans="4:17" x14ac:dyDescent="0.25">
      <c r="D261" s="8" t="s">
        <v>477</v>
      </c>
      <c r="E261" s="20">
        <v>631</v>
      </c>
      <c r="F261" s="20">
        <v>583</v>
      </c>
      <c r="G261" s="9">
        <v>0.92393026941362921</v>
      </c>
      <c r="H261" s="20">
        <v>556</v>
      </c>
      <c r="I261" s="9">
        <v>0.95368782161234988</v>
      </c>
      <c r="J261" s="20"/>
      <c r="K261" s="9">
        <v>0</v>
      </c>
      <c r="L261" s="20">
        <v>23</v>
      </c>
      <c r="M261" s="9">
        <v>3.9451114922813037E-2</v>
      </c>
      <c r="N261" s="20">
        <v>14</v>
      </c>
      <c r="O261" s="9">
        <v>2.4013722126929673E-2</v>
      </c>
      <c r="P261" s="20">
        <v>7</v>
      </c>
      <c r="Q261" s="9">
        <v>1.2006861063464836E-2</v>
      </c>
    </row>
    <row r="262" spans="4:17" x14ac:dyDescent="0.25">
      <c r="D262" s="6" t="s">
        <v>676</v>
      </c>
      <c r="E262" s="20">
        <v>11135</v>
      </c>
      <c r="F262" s="20">
        <v>9186</v>
      </c>
      <c r="G262" s="9">
        <v>0.82496632240682533</v>
      </c>
      <c r="H262" s="20">
        <v>8311</v>
      </c>
      <c r="I262" s="9">
        <v>0.90474635314609186</v>
      </c>
      <c r="J262" s="20">
        <v>0</v>
      </c>
      <c r="K262" s="9">
        <v>0</v>
      </c>
      <c r="L262" s="20">
        <v>660</v>
      </c>
      <c r="M262" s="9">
        <v>7.184846505551927E-2</v>
      </c>
      <c r="N262" s="20">
        <v>325</v>
      </c>
      <c r="O262" s="9">
        <v>3.537992597430873E-2</v>
      </c>
      <c r="P262" s="20">
        <v>132</v>
      </c>
      <c r="Q262" s="9">
        <v>1.4369693011103853E-2</v>
      </c>
    </row>
    <row r="263" spans="4:17" x14ac:dyDescent="0.25">
      <c r="D263" s="7" t="s">
        <v>693</v>
      </c>
      <c r="E263" s="20">
        <v>1401</v>
      </c>
      <c r="F263" s="20">
        <v>1224</v>
      </c>
      <c r="G263" s="9">
        <v>0.87366167023554608</v>
      </c>
      <c r="H263" s="20">
        <v>1081</v>
      </c>
      <c r="I263" s="9">
        <v>0.88316993464052285</v>
      </c>
      <c r="J263" s="20">
        <v>0</v>
      </c>
      <c r="K263" s="9">
        <v>0</v>
      </c>
      <c r="L263" s="20">
        <v>123</v>
      </c>
      <c r="M263" s="9">
        <v>0.10049019607843138</v>
      </c>
      <c r="N263" s="20">
        <v>17</v>
      </c>
      <c r="O263" s="9">
        <v>1.3888888888888888E-2</v>
      </c>
      <c r="P263" s="20">
        <v>9</v>
      </c>
      <c r="Q263" s="9">
        <v>7.3529411764705881E-3</v>
      </c>
    </row>
    <row r="264" spans="4:17" x14ac:dyDescent="0.25">
      <c r="D264" s="8" t="s">
        <v>694</v>
      </c>
      <c r="E264" s="20">
        <v>185</v>
      </c>
      <c r="F264" s="20">
        <v>160</v>
      </c>
      <c r="G264" s="9">
        <v>0.86486486486486491</v>
      </c>
      <c r="H264" s="20">
        <v>146</v>
      </c>
      <c r="I264" s="9">
        <v>0.91249999999999998</v>
      </c>
      <c r="J264" s="20">
        <v>0</v>
      </c>
      <c r="K264" s="9">
        <v>0</v>
      </c>
      <c r="L264" s="20">
        <v>16</v>
      </c>
      <c r="M264" s="9">
        <v>0.1</v>
      </c>
      <c r="N264" s="20">
        <v>3</v>
      </c>
      <c r="O264" s="9">
        <v>1.8749999999999999E-2</v>
      </c>
      <c r="P264" s="20">
        <v>1</v>
      </c>
      <c r="Q264" s="9">
        <v>6.2500000000000003E-3</v>
      </c>
    </row>
    <row r="265" spans="4:17" x14ac:dyDescent="0.25">
      <c r="D265" s="8" t="s">
        <v>696</v>
      </c>
      <c r="E265" s="20">
        <v>223</v>
      </c>
      <c r="F265" s="20">
        <v>193</v>
      </c>
      <c r="G265" s="9">
        <v>0.86547085201793716</v>
      </c>
      <c r="H265" s="20">
        <v>167</v>
      </c>
      <c r="I265" s="9">
        <v>0.86528497409326421</v>
      </c>
      <c r="J265" s="20">
        <v>0</v>
      </c>
      <c r="K265" s="9">
        <v>0</v>
      </c>
      <c r="L265" s="20">
        <v>19</v>
      </c>
      <c r="M265" s="9">
        <v>9.8445595854922283E-2</v>
      </c>
      <c r="N265" s="20">
        <v>3</v>
      </c>
      <c r="O265" s="9">
        <v>1.5544041450777202E-2</v>
      </c>
      <c r="P265" s="20">
        <v>3</v>
      </c>
      <c r="Q265" s="9">
        <v>1.5544041450777202E-2</v>
      </c>
    </row>
    <row r="266" spans="4:17" x14ac:dyDescent="0.25">
      <c r="D266" s="8" t="s">
        <v>704</v>
      </c>
      <c r="E266" s="20">
        <v>161</v>
      </c>
      <c r="F266" s="20">
        <v>138</v>
      </c>
      <c r="G266" s="9">
        <v>0.8571428571428571</v>
      </c>
      <c r="H266" s="20">
        <v>120</v>
      </c>
      <c r="I266" s="9">
        <v>0.86956521739130432</v>
      </c>
      <c r="J266" s="20">
        <v>0</v>
      </c>
      <c r="K266" s="9">
        <v>0</v>
      </c>
      <c r="L266" s="20">
        <v>15</v>
      </c>
      <c r="M266" s="9">
        <v>0.10869565217391304</v>
      </c>
      <c r="N266" s="20">
        <v>2</v>
      </c>
      <c r="O266" s="9">
        <v>1.4492753623188406E-2</v>
      </c>
      <c r="P266" s="20">
        <v>1</v>
      </c>
      <c r="Q266" s="9">
        <v>7.246376811594203E-3</v>
      </c>
    </row>
    <row r="267" spans="4:17" x14ac:dyDescent="0.25">
      <c r="D267" s="8" t="s">
        <v>709</v>
      </c>
      <c r="E267" s="20">
        <v>622</v>
      </c>
      <c r="F267" s="20">
        <v>549</v>
      </c>
      <c r="G267" s="9">
        <v>0.88263665594855301</v>
      </c>
      <c r="H267" s="20">
        <v>490</v>
      </c>
      <c r="I267" s="9">
        <v>0.89253187613843354</v>
      </c>
      <c r="J267" s="20">
        <v>0</v>
      </c>
      <c r="K267" s="9">
        <v>0</v>
      </c>
      <c r="L267" s="20">
        <v>58</v>
      </c>
      <c r="M267" s="9">
        <v>0.10564663023679417</v>
      </c>
      <c r="N267" s="20">
        <v>3</v>
      </c>
      <c r="O267" s="9">
        <v>5.4644808743169399E-3</v>
      </c>
      <c r="P267" s="20">
        <v>2</v>
      </c>
      <c r="Q267" s="9">
        <v>3.6429872495446266E-3</v>
      </c>
    </row>
    <row r="268" spans="4:17" x14ac:dyDescent="0.25">
      <c r="D268" s="8" t="s">
        <v>713</v>
      </c>
      <c r="E268" s="20">
        <v>210</v>
      </c>
      <c r="F268" s="20">
        <v>184</v>
      </c>
      <c r="G268" s="9">
        <v>0.87619047619047619</v>
      </c>
      <c r="H268" s="20">
        <v>158</v>
      </c>
      <c r="I268" s="9">
        <v>0.85869565217391308</v>
      </c>
      <c r="J268" s="20">
        <v>0</v>
      </c>
      <c r="K268" s="9">
        <v>0</v>
      </c>
      <c r="L268" s="20">
        <v>15</v>
      </c>
      <c r="M268" s="9">
        <v>8.1521739130434784E-2</v>
      </c>
      <c r="N268" s="20">
        <v>6</v>
      </c>
      <c r="O268" s="9">
        <v>3.2608695652173912E-2</v>
      </c>
      <c r="P268" s="20">
        <v>2</v>
      </c>
      <c r="Q268" s="9">
        <v>1.0869565217391304E-2</v>
      </c>
    </row>
    <row r="269" spans="4:17" x14ac:dyDescent="0.25">
      <c r="D269" s="7" t="s">
        <v>679</v>
      </c>
      <c r="E269" s="20">
        <v>1059</v>
      </c>
      <c r="F269" s="20">
        <v>929</v>
      </c>
      <c r="G269" s="9">
        <v>0.87724268177525966</v>
      </c>
      <c r="H269" s="20">
        <v>716</v>
      </c>
      <c r="I269" s="9">
        <v>0.77072120559741653</v>
      </c>
      <c r="J269" s="20">
        <v>0</v>
      </c>
      <c r="K269" s="9">
        <v>0</v>
      </c>
      <c r="L269" s="20">
        <v>74</v>
      </c>
      <c r="M269" s="9">
        <v>7.9655543595263723E-2</v>
      </c>
      <c r="N269" s="20">
        <v>13</v>
      </c>
      <c r="O269" s="9">
        <v>1.3993541442411194E-2</v>
      </c>
      <c r="P269" s="20">
        <v>13</v>
      </c>
      <c r="Q269" s="9">
        <v>1.3993541442411194E-2</v>
      </c>
    </row>
    <row r="270" spans="4:17" x14ac:dyDescent="0.25">
      <c r="D270" s="8" t="s">
        <v>680</v>
      </c>
      <c r="E270" s="20">
        <v>314</v>
      </c>
      <c r="F270" s="20">
        <v>271</v>
      </c>
      <c r="G270" s="9">
        <v>0.86305732484076436</v>
      </c>
      <c r="H270" s="20">
        <v>204</v>
      </c>
      <c r="I270" s="9">
        <v>0.75276752767527677</v>
      </c>
      <c r="J270" s="20">
        <v>0</v>
      </c>
      <c r="K270" s="9">
        <v>0</v>
      </c>
      <c r="L270" s="20">
        <v>25</v>
      </c>
      <c r="M270" s="9">
        <v>9.2250922509225092E-2</v>
      </c>
      <c r="N270" s="20">
        <v>3</v>
      </c>
      <c r="O270" s="9">
        <v>1.107011070110701E-2</v>
      </c>
      <c r="P270" s="20">
        <v>8</v>
      </c>
      <c r="Q270" s="9">
        <v>2.9520295202952029E-2</v>
      </c>
    </row>
    <row r="271" spans="4:17" x14ac:dyDescent="0.25">
      <c r="D271" s="8" t="s">
        <v>685</v>
      </c>
      <c r="E271" s="20">
        <v>309</v>
      </c>
      <c r="F271" s="20">
        <v>270</v>
      </c>
      <c r="G271" s="9">
        <v>0.87378640776699024</v>
      </c>
      <c r="H271" s="20">
        <v>208</v>
      </c>
      <c r="I271" s="9">
        <v>0.77037037037037037</v>
      </c>
      <c r="J271" s="20">
        <v>0</v>
      </c>
      <c r="K271" s="9">
        <v>0</v>
      </c>
      <c r="L271" s="20">
        <v>23</v>
      </c>
      <c r="M271" s="9">
        <v>8.5185185185185183E-2</v>
      </c>
      <c r="N271" s="20">
        <v>2</v>
      </c>
      <c r="O271" s="9">
        <v>7.4074074074074077E-3</v>
      </c>
      <c r="P271" s="20">
        <v>2</v>
      </c>
      <c r="Q271" s="9">
        <v>7.4074074074074077E-3</v>
      </c>
    </row>
    <row r="272" spans="4:17" x14ac:dyDescent="0.25">
      <c r="D272" s="8" t="s">
        <v>697</v>
      </c>
      <c r="E272" s="20">
        <v>12</v>
      </c>
      <c r="F272" s="20">
        <v>10</v>
      </c>
      <c r="G272" s="9">
        <v>0.83333333333333337</v>
      </c>
      <c r="H272" s="20">
        <v>6</v>
      </c>
      <c r="I272" s="9">
        <v>0.6</v>
      </c>
      <c r="J272" s="20">
        <v>0</v>
      </c>
      <c r="K272" s="9">
        <v>0</v>
      </c>
      <c r="L272" s="20">
        <v>0</v>
      </c>
      <c r="M272" s="9">
        <v>0</v>
      </c>
      <c r="N272" s="20">
        <v>1</v>
      </c>
      <c r="O272" s="9">
        <v>0.1</v>
      </c>
      <c r="P272" s="20">
        <v>0</v>
      </c>
      <c r="Q272" s="9">
        <v>0</v>
      </c>
    </row>
    <row r="273" spans="4:17" x14ac:dyDescent="0.25">
      <c r="D273" s="8" t="s">
        <v>705</v>
      </c>
      <c r="E273" s="20">
        <v>424</v>
      </c>
      <c r="F273" s="20">
        <v>378</v>
      </c>
      <c r="G273" s="9">
        <v>0.89150943396226412</v>
      </c>
      <c r="H273" s="20">
        <v>298</v>
      </c>
      <c r="I273" s="9">
        <v>0.78835978835978837</v>
      </c>
      <c r="J273" s="20">
        <v>0</v>
      </c>
      <c r="K273" s="9">
        <v>0</v>
      </c>
      <c r="L273" s="20">
        <v>26</v>
      </c>
      <c r="M273" s="9">
        <v>6.8783068783068779E-2</v>
      </c>
      <c r="N273" s="20">
        <v>7</v>
      </c>
      <c r="O273" s="9">
        <v>1.8518518518518517E-2</v>
      </c>
      <c r="P273" s="20">
        <v>3</v>
      </c>
      <c r="Q273" s="9">
        <v>7.9365079365079361E-3</v>
      </c>
    </row>
    <row r="274" spans="4:17" x14ac:dyDescent="0.25">
      <c r="D274" s="7" t="s">
        <v>681</v>
      </c>
      <c r="E274" s="20">
        <v>1438</v>
      </c>
      <c r="F274" s="20">
        <v>1229</v>
      </c>
      <c r="G274" s="9">
        <v>0.85465924895688461</v>
      </c>
      <c r="H274" s="20">
        <v>1088</v>
      </c>
      <c r="I274" s="9">
        <v>0.88527257933279091</v>
      </c>
      <c r="J274" s="20">
        <v>0</v>
      </c>
      <c r="K274" s="9">
        <v>0</v>
      </c>
      <c r="L274" s="20">
        <v>121</v>
      </c>
      <c r="M274" s="9">
        <v>9.8454027664768101E-2</v>
      </c>
      <c r="N274" s="20">
        <v>28</v>
      </c>
      <c r="O274" s="9">
        <v>2.2782750203417412E-2</v>
      </c>
      <c r="P274" s="20">
        <v>17</v>
      </c>
      <c r="Q274" s="9">
        <v>1.3832384052074858E-2</v>
      </c>
    </row>
    <row r="275" spans="4:17" x14ac:dyDescent="0.25">
      <c r="D275" s="8" t="s">
        <v>682</v>
      </c>
      <c r="E275" s="20">
        <v>433</v>
      </c>
      <c r="F275" s="20">
        <v>349</v>
      </c>
      <c r="G275" s="9">
        <v>0.8060046189376443</v>
      </c>
      <c r="H275" s="20">
        <v>298</v>
      </c>
      <c r="I275" s="9">
        <v>0.85386819484240684</v>
      </c>
      <c r="J275" s="20">
        <v>0</v>
      </c>
      <c r="K275" s="9">
        <v>0</v>
      </c>
      <c r="L275" s="20">
        <v>53</v>
      </c>
      <c r="M275" s="9">
        <v>0.15186246418338109</v>
      </c>
      <c r="N275" s="20">
        <v>1</v>
      </c>
      <c r="O275" s="9">
        <v>2.8653295128939827E-3</v>
      </c>
      <c r="P275" s="20">
        <v>8</v>
      </c>
      <c r="Q275" s="9">
        <v>2.2922636103151862E-2</v>
      </c>
    </row>
    <row r="276" spans="4:17" x14ac:dyDescent="0.25">
      <c r="D276" s="8" t="s">
        <v>689</v>
      </c>
      <c r="E276" s="20">
        <v>265</v>
      </c>
      <c r="F276" s="20">
        <v>236</v>
      </c>
      <c r="G276" s="9">
        <v>0.89056603773584908</v>
      </c>
      <c r="H276" s="20">
        <v>213</v>
      </c>
      <c r="I276" s="9">
        <v>0.90254237288135597</v>
      </c>
      <c r="J276" s="20">
        <v>0</v>
      </c>
      <c r="K276" s="9">
        <v>0</v>
      </c>
      <c r="L276" s="20">
        <v>12</v>
      </c>
      <c r="M276" s="9">
        <v>5.0847457627118647E-2</v>
      </c>
      <c r="N276" s="20">
        <v>8</v>
      </c>
      <c r="O276" s="9">
        <v>3.3898305084745763E-2</v>
      </c>
      <c r="P276" s="20">
        <v>3</v>
      </c>
      <c r="Q276" s="9">
        <v>1.2711864406779662E-2</v>
      </c>
    </row>
    <row r="277" spans="4:17" x14ac:dyDescent="0.25">
      <c r="D277" s="8" t="s">
        <v>698</v>
      </c>
      <c r="E277" s="20">
        <v>555</v>
      </c>
      <c r="F277" s="20">
        <v>478</v>
      </c>
      <c r="G277" s="9">
        <v>0.86126126126126124</v>
      </c>
      <c r="H277" s="20">
        <v>433</v>
      </c>
      <c r="I277" s="9">
        <v>0.90585774058577406</v>
      </c>
      <c r="J277" s="20">
        <v>0</v>
      </c>
      <c r="K277" s="9">
        <v>0</v>
      </c>
      <c r="L277" s="20">
        <v>53</v>
      </c>
      <c r="M277" s="9">
        <v>0.11087866108786611</v>
      </c>
      <c r="N277" s="20">
        <v>8</v>
      </c>
      <c r="O277" s="9">
        <v>1.6736401673640166E-2</v>
      </c>
      <c r="P277" s="20">
        <v>6</v>
      </c>
      <c r="Q277" s="9">
        <v>1.2552301255230125E-2</v>
      </c>
    </row>
    <row r="278" spans="4:17" x14ac:dyDescent="0.25">
      <c r="D278" s="8" t="s">
        <v>699</v>
      </c>
      <c r="E278" s="20">
        <v>185</v>
      </c>
      <c r="F278" s="20">
        <v>166</v>
      </c>
      <c r="G278" s="9">
        <v>0.89729729729729735</v>
      </c>
      <c r="H278" s="20">
        <v>144</v>
      </c>
      <c r="I278" s="9">
        <v>0.86746987951807231</v>
      </c>
      <c r="J278" s="20">
        <v>0</v>
      </c>
      <c r="K278" s="9">
        <v>0</v>
      </c>
      <c r="L278" s="20">
        <v>3</v>
      </c>
      <c r="M278" s="9">
        <v>1.8072289156626505E-2</v>
      </c>
      <c r="N278" s="20">
        <v>11</v>
      </c>
      <c r="O278" s="9">
        <v>6.6265060240963861E-2</v>
      </c>
      <c r="P278" s="20">
        <v>0</v>
      </c>
      <c r="Q278" s="9">
        <v>0</v>
      </c>
    </row>
    <row r="279" spans="4:17" x14ac:dyDescent="0.25">
      <c r="D279" s="7" t="s">
        <v>702</v>
      </c>
      <c r="E279" s="20">
        <v>1376</v>
      </c>
      <c r="F279" s="20">
        <v>1206</v>
      </c>
      <c r="G279" s="9">
        <v>0.87645348837209303</v>
      </c>
      <c r="H279" s="20">
        <v>972</v>
      </c>
      <c r="I279" s="9">
        <v>0.80597014925373134</v>
      </c>
      <c r="J279" s="20">
        <v>0</v>
      </c>
      <c r="K279" s="9">
        <v>0</v>
      </c>
      <c r="L279" s="20">
        <v>73</v>
      </c>
      <c r="M279" s="9">
        <v>6.053067993366501E-2</v>
      </c>
      <c r="N279" s="20">
        <v>52</v>
      </c>
      <c r="O279" s="9">
        <v>4.3117744610281922E-2</v>
      </c>
      <c r="P279" s="20">
        <v>19</v>
      </c>
      <c r="Q279" s="9">
        <v>1.5754560530679935E-2</v>
      </c>
    </row>
    <row r="280" spans="4:17" x14ac:dyDescent="0.25">
      <c r="D280" s="8" t="s">
        <v>703</v>
      </c>
      <c r="E280" s="20">
        <v>122</v>
      </c>
      <c r="F280" s="20">
        <v>107</v>
      </c>
      <c r="G280" s="9">
        <v>0.87704918032786883</v>
      </c>
      <c r="H280" s="20">
        <v>97</v>
      </c>
      <c r="I280" s="9">
        <v>0.90654205607476634</v>
      </c>
      <c r="J280" s="20">
        <v>0</v>
      </c>
      <c r="K280" s="9">
        <v>0</v>
      </c>
      <c r="L280" s="20">
        <v>8</v>
      </c>
      <c r="M280" s="9">
        <v>7.476635514018691E-2</v>
      </c>
      <c r="N280" s="20">
        <v>4</v>
      </c>
      <c r="O280" s="9">
        <v>3.7383177570093455E-2</v>
      </c>
      <c r="P280" s="20">
        <v>1</v>
      </c>
      <c r="Q280" s="9">
        <v>9.3457943925233638E-3</v>
      </c>
    </row>
    <row r="281" spans="4:17" x14ac:dyDescent="0.25">
      <c r="D281" s="8" t="s">
        <v>706</v>
      </c>
      <c r="E281" s="20">
        <v>257</v>
      </c>
      <c r="F281" s="20">
        <v>224</v>
      </c>
      <c r="G281" s="9">
        <v>0.87159533073929962</v>
      </c>
      <c r="H281" s="20">
        <v>159</v>
      </c>
      <c r="I281" s="9">
        <v>0.7098214285714286</v>
      </c>
      <c r="J281" s="20">
        <v>0</v>
      </c>
      <c r="K281" s="9">
        <v>0</v>
      </c>
      <c r="L281" s="20">
        <v>16</v>
      </c>
      <c r="M281" s="9">
        <v>7.1428571428571425E-2</v>
      </c>
      <c r="N281" s="20">
        <v>12</v>
      </c>
      <c r="O281" s="9">
        <v>5.3571428571428568E-2</v>
      </c>
      <c r="P281" s="20">
        <v>2</v>
      </c>
      <c r="Q281" s="9">
        <v>8.9285714285714281E-3</v>
      </c>
    </row>
    <row r="282" spans="4:17" x14ac:dyDescent="0.25">
      <c r="D282" s="8" t="s">
        <v>708</v>
      </c>
      <c r="E282" s="20">
        <v>322</v>
      </c>
      <c r="F282" s="20">
        <v>272</v>
      </c>
      <c r="G282" s="9">
        <v>0.84472049689440998</v>
      </c>
      <c r="H282" s="20">
        <v>211</v>
      </c>
      <c r="I282" s="9">
        <v>0.77573529411764708</v>
      </c>
      <c r="J282" s="20">
        <v>0</v>
      </c>
      <c r="K282" s="9">
        <v>0</v>
      </c>
      <c r="L282" s="20">
        <v>21</v>
      </c>
      <c r="M282" s="9">
        <v>7.720588235294118E-2</v>
      </c>
      <c r="N282" s="20">
        <v>7</v>
      </c>
      <c r="O282" s="9">
        <v>2.5735294117647058E-2</v>
      </c>
      <c r="P282" s="20">
        <v>10</v>
      </c>
      <c r="Q282" s="9">
        <v>3.6764705882352942E-2</v>
      </c>
    </row>
    <row r="283" spans="4:17" x14ac:dyDescent="0.25">
      <c r="D283" s="8" t="s">
        <v>710</v>
      </c>
      <c r="E283" s="20">
        <v>97</v>
      </c>
      <c r="F283" s="20">
        <v>79</v>
      </c>
      <c r="G283" s="9">
        <v>0.81443298969072164</v>
      </c>
      <c r="H283" s="20">
        <v>66</v>
      </c>
      <c r="I283" s="9">
        <v>0.83544303797468356</v>
      </c>
      <c r="J283" s="20">
        <v>0</v>
      </c>
      <c r="K283" s="9">
        <v>0</v>
      </c>
      <c r="L283" s="20">
        <v>13</v>
      </c>
      <c r="M283" s="9">
        <v>0.16455696202531644</v>
      </c>
      <c r="N283" s="20">
        <v>3</v>
      </c>
      <c r="O283" s="9">
        <v>3.7974683544303799E-2</v>
      </c>
      <c r="P283" s="20">
        <v>1</v>
      </c>
      <c r="Q283" s="9">
        <v>1.2658227848101266E-2</v>
      </c>
    </row>
    <row r="284" spans="4:17" x14ac:dyDescent="0.25">
      <c r="D284" s="8" t="s">
        <v>715</v>
      </c>
      <c r="E284" s="20">
        <v>578</v>
      </c>
      <c r="F284" s="20">
        <v>524</v>
      </c>
      <c r="G284" s="9">
        <v>0.90657439446366783</v>
      </c>
      <c r="H284" s="20">
        <v>439</v>
      </c>
      <c r="I284" s="9">
        <v>0.83778625954198471</v>
      </c>
      <c r="J284" s="20">
        <v>0</v>
      </c>
      <c r="K284" s="9">
        <v>0</v>
      </c>
      <c r="L284" s="20">
        <v>15</v>
      </c>
      <c r="M284" s="9">
        <v>2.8625954198473282E-2</v>
      </c>
      <c r="N284" s="20">
        <v>26</v>
      </c>
      <c r="O284" s="9">
        <v>4.9618320610687022E-2</v>
      </c>
      <c r="P284" s="20">
        <v>5</v>
      </c>
      <c r="Q284" s="9">
        <v>9.5419847328244278E-3</v>
      </c>
    </row>
    <row r="285" spans="4:17" x14ac:dyDescent="0.25">
      <c r="D285" s="7" t="s">
        <v>677</v>
      </c>
      <c r="E285" s="20">
        <v>1429</v>
      </c>
      <c r="F285" s="20">
        <v>1261</v>
      </c>
      <c r="G285" s="9">
        <v>0.88243526941917427</v>
      </c>
      <c r="H285" s="20">
        <v>1099</v>
      </c>
      <c r="I285" s="9">
        <v>0.87153053132434577</v>
      </c>
      <c r="J285" s="20">
        <v>0</v>
      </c>
      <c r="K285" s="9">
        <v>0</v>
      </c>
      <c r="L285" s="20">
        <v>62</v>
      </c>
      <c r="M285" s="9">
        <v>4.9167327517842981E-2</v>
      </c>
      <c r="N285" s="20">
        <v>57</v>
      </c>
      <c r="O285" s="9">
        <v>4.5202220459952418E-2</v>
      </c>
      <c r="P285" s="20">
        <v>14</v>
      </c>
      <c r="Q285" s="9">
        <v>1.1102299762093577E-2</v>
      </c>
    </row>
    <row r="286" spans="4:17" x14ac:dyDescent="0.25">
      <c r="D286" s="8" t="s">
        <v>678</v>
      </c>
      <c r="E286" s="20">
        <v>116</v>
      </c>
      <c r="F286" s="20">
        <v>98</v>
      </c>
      <c r="G286" s="9">
        <v>0.84482758620689657</v>
      </c>
      <c r="H286" s="20">
        <v>76</v>
      </c>
      <c r="I286" s="9">
        <v>0.77551020408163263</v>
      </c>
      <c r="J286" s="20">
        <v>0</v>
      </c>
      <c r="K286" s="9">
        <v>0</v>
      </c>
      <c r="L286" s="20">
        <v>8</v>
      </c>
      <c r="M286" s="9">
        <v>8.1632653061224483E-2</v>
      </c>
      <c r="N286" s="20">
        <v>0</v>
      </c>
      <c r="O286" s="9">
        <v>0</v>
      </c>
      <c r="P286" s="20">
        <v>6</v>
      </c>
      <c r="Q286" s="9">
        <v>6.1224489795918366E-2</v>
      </c>
    </row>
    <row r="287" spans="4:17" x14ac:dyDescent="0.25">
      <c r="D287" s="8" t="s">
        <v>686</v>
      </c>
      <c r="E287" s="20">
        <v>551</v>
      </c>
      <c r="F287" s="20">
        <v>478</v>
      </c>
      <c r="G287" s="9">
        <v>0.86751361161524498</v>
      </c>
      <c r="H287" s="20">
        <v>424</v>
      </c>
      <c r="I287" s="9">
        <v>0.88702928870292885</v>
      </c>
      <c r="J287" s="20">
        <v>0</v>
      </c>
      <c r="K287" s="9">
        <v>0</v>
      </c>
      <c r="L287" s="20">
        <v>15</v>
      </c>
      <c r="M287" s="9">
        <v>3.1380753138075312E-2</v>
      </c>
      <c r="N287" s="20">
        <v>45</v>
      </c>
      <c r="O287" s="9">
        <v>9.4142259414225937E-2</v>
      </c>
      <c r="P287" s="20">
        <v>3</v>
      </c>
      <c r="Q287" s="9">
        <v>6.2761506276150627E-3</v>
      </c>
    </row>
    <row r="288" spans="4:17" x14ac:dyDescent="0.25">
      <c r="D288" s="8" t="s">
        <v>692</v>
      </c>
      <c r="E288" s="20">
        <v>370</v>
      </c>
      <c r="F288" s="20">
        <v>331</v>
      </c>
      <c r="G288" s="9">
        <v>0.89459459459459456</v>
      </c>
      <c r="H288" s="20">
        <v>295</v>
      </c>
      <c r="I288" s="9">
        <v>0.89123867069486407</v>
      </c>
      <c r="J288" s="20">
        <v>0</v>
      </c>
      <c r="K288" s="9">
        <v>0</v>
      </c>
      <c r="L288" s="20">
        <v>17</v>
      </c>
      <c r="M288" s="9">
        <v>5.1359516616314202E-2</v>
      </c>
      <c r="N288" s="20">
        <v>2</v>
      </c>
      <c r="O288" s="9">
        <v>6.0422960725075529E-3</v>
      </c>
      <c r="P288" s="20">
        <v>4</v>
      </c>
      <c r="Q288" s="9">
        <v>1.2084592145015106E-2</v>
      </c>
    </row>
    <row r="289" spans="4:17" x14ac:dyDescent="0.25">
      <c r="D289" s="8" t="s">
        <v>701</v>
      </c>
      <c r="E289" s="20">
        <v>392</v>
      </c>
      <c r="F289" s="20">
        <v>354</v>
      </c>
      <c r="G289" s="9">
        <v>0.90306122448979587</v>
      </c>
      <c r="H289" s="20">
        <v>304</v>
      </c>
      <c r="I289" s="9">
        <v>0.85875706214689262</v>
      </c>
      <c r="J289" s="20">
        <v>0</v>
      </c>
      <c r="K289" s="9">
        <v>0</v>
      </c>
      <c r="L289" s="20">
        <v>22</v>
      </c>
      <c r="M289" s="9">
        <v>6.2146892655367235E-2</v>
      </c>
      <c r="N289" s="20">
        <v>10</v>
      </c>
      <c r="O289" s="9">
        <v>2.8248587570621469E-2</v>
      </c>
      <c r="P289" s="20">
        <v>1</v>
      </c>
      <c r="Q289" s="9">
        <v>2.8248587570621469E-3</v>
      </c>
    </row>
    <row r="290" spans="4:17" x14ac:dyDescent="0.25">
      <c r="D290" s="7" t="s">
        <v>683</v>
      </c>
      <c r="E290" s="20">
        <v>1410</v>
      </c>
      <c r="F290" s="20">
        <v>1240</v>
      </c>
      <c r="G290" s="9">
        <v>0.87943262411347523</v>
      </c>
      <c r="H290" s="20">
        <v>1081</v>
      </c>
      <c r="I290" s="9">
        <v>0.87177419354838714</v>
      </c>
      <c r="J290" s="20">
        <v>0</v>
      </c>
      <c r="K290" s="9">
        <v>0</v>
      </c>
      <c r="L290" s="20">
        <v>78</v>
      </c>
      <c r="M290" s="9">
        <v>6.2903225806451607E-2</v>
      </c>
      <c r="N290" s="20">
        <v>31</v>
      </c>
      <c r="O290" s="9">
        <v>2.5000000000000001E-2</v>
      </c>
      <c r="P290" s="20">
        <v>21</v>
      </c>
      <c r="Q290" s="9">
        <v>1.6935483870967744E-2</v>
      </c>
    </row>
    <row r="291" spans="4:17" x14ac:dyDescent="0.25">
      <c r="D291" s="8" t="s">
        <v>684</v>
      </c>
      <c r="E291" s="20">
        <v>429</v>
      </c>
      <c r="F291" s="20">
        <v>382</v>
      </c>
      <c r="G291" s="9">
        <v>0.89044289044289049</v>
      </c>
      <c r="H291" s="20">
        <v>332</v>
      </c>
      <c r="I291" s="9">
        <v>0.86910994764397909</v>
      </c>
      <c r="J291" s="20">
        <v>0</v>
      </c>
      <c r="K291" s="9">
        <v>0</v>
      </c>
      <c r="L291" s="20">
        <v>15</v>
      </c>
      <c r="M291" s="9">
        <v>3.9267015706806283E-2</v>
      </c>
      <c r="N291" s="20">
        <v>9</v>
      </c>
      <c r="O291" s="9">
        <v>2.356020942408377E-2</v>
      </c>
      <c r="P291" s="20">
        <v>4</v>
      </c>
      <c r="Q291" s="9">
        <v>1.0471204188481676E-2</v>
      </c>
    </row>
    <row r="292" spans="4:17" x14ac:dyDescent="0.25">
      <c r="D292" s="8" t="s">
        <v>690</v>
      </c>
      <c r="E292" s="20">
        <v>280</v>
      </c>
      <c r="F292" s="20">
        <v>238</v>
      </c>
      <c r="G292" s="9">
        <v>0.85</v>
      </c>
      <c r="H292" s="20">
        <v>204</v>
      </c>
      <c r="I292" s="9">
        <v>0.8571428571428571</v>
      </c>
      <c r="J292" s="20">
        <v>0</v>
      </c>
      <c r="K292" s="9">
        <v>0</v>
      </c>
      <c r="L292" s="20">
        <v>14</v>
      </c>
      <c r="M292" s="9">
        <v>5.8823529411764705E-2</v>
      </c>
      <c r="N292" s="20">
        <v>17</v>
      </c>
      <c r="O292" s="9">
        <v>7.1428571428571425E-2</v>
      </c>
      <c r="P292" s="20">
        <v>6</v>
      </c>
      <c r="Q292" s="9">
        <v>2.5210084033613446E-2</v>
      </c>
    </row>
    <row r="293" spans="4:17" x14ac:dyDescent="0.25">
      <c r="D293" s="8" t="s">
        <v>711</v>
      </c>
      <c r="E293" s="20">
        <v>182</v>
      </c>
      <c r="F293" s="20">
        <v>147</v>
      </c>
      <c r="G293" s="9">
        <v>0.80769230769230771</v>
      </c>
      <c r="H293" s="20">
        <v>126</v>
      </c>
      <c r="I293" s="9">
        <v>0.8571428571428571</v>
      </c>
      <c r="J293" s="20">
        <v>0</v>
      </c>
      <c r="K293" s="9">
        <v>0</v>
      </c>
      <c r="L293" s="20">
        <v>26</v>
      </c>
      <c r="M293" s="9">
        <v>0.17687074829931973</v>
      </c>
      <c r="N293" s="20">
        <v>0</v>
      </c>
      <c r="O293" s="9">
        <v>0</v>
      </c>
      <c r="P293" s="20">
        <v>3</v>
      </c>
      <c r="Q293" s="9">
        <v>2.0408163265306121E-2</v>
      </c>
    </row>
    <row r="294" spans="4:17" x14ac:dyDescent="0.25">
      <c r="D294" s="8" t="s">
        <v>712</v>
      </c>
      <c r="E294" s="20">
        <v>519</v>
      </c>
      <c r="F294" s="20">
        <v>473</v>
      </c>
      <c r="G294" s="9">
        <v>0.91136801541425816</v>
      </c>
      <c r="H294" s="20">
        <v>419</v>
      </c>
      <c r="I294" s="9">
        <v>0.88583509513742076</v>
      </c>
      <c r="J294" s="20">
        <v>0</v>
      </c>
      <c r="K294" s="9">
        <v>0</v>
      </c>
      <c r="L294" s="20">
        <v>23</v>
      </c>
      <c r="M294" s="9">
        <v>4.8625792811839326E-2</v>
      </c>
      <c r="N294" s="20">
        <v>5</v>
      </c>
      <c r="O294" s="9">
        <v>1.0570824524312896E-2</v>
      </c>
      <c r="P294" s="20">
        <v>8</v>
      </c>
      <c r="Q294" s="9">
        <v>1.6913319238900635E-2</v>
      </c>
    </row>
    <row r="295" spans="4:17" x14ac:dyDescent="0.25">
      <c r="D295" s="7" t="s">
        <v>687</v>
      </c>
      <c r="E295" s="20">
        <v>3022</v>
      </c>
      <c r="F295" s="20">
        <v>2097</v>
      </c>
      <c r="G295" s="9">
        <v>0.69391131700860353</v>
      </c>
      <c r="H295" s="20">
        <v>2274</v>
      </c>
      <c r="I295" s="9">
        <v>1.0844062947067239</v>
      </c>
      <c r="J295" s="20">
        <v>0</v>
      </c>
      <c r="K295" s="9">
        <v>0</v>
      </c>
      <c r="L295" s="20">
        <v>129</v>
      </c>
      <c r="M295" s="9">
        <v>6.1516452074391992E-2</v>
      </c>
      <c r="N295" s="20">
        <v>127</v>
      </c>
      <c r="O295" s="9">
        <v>6.0562708631378158E-2</v>
      </c>
      <c r="P295" s="20">
        <v>39</v>
      </c>
      <c r="Q295" s="9">
        <v>1.8597997138769671E-2</v>
      </c>
    </row>
    <row r="296" spans="4:17" x14ac:dyDescent="0.25">
      <c r="D296" s="8" t="s">
        <v>688</v>
      </c>
      <c r="E296" s="20">
        <v>373</v>
      </c>
      <c r="F296" s="20">
        <v>314</v>
      </c>
      <c r="G296" s="9">
        <v>0.8418230563002681</v>
      </c>
      <c r="H296" s="20">
        <v>252</v>
      </c>
      <c r="I296" s="9">
        <v>0.80254777070063699</v>
      </c>
      <c r="J296" s="20">
        <v>0</v>
      </c>
      <c r="K296" s="9">
        <v>0</v>
      </c>
      <c r="L296" s="20">
        <v>19</v>
      </c>
      <c r="M296" s="9">
        <v>6.0509554140127389E-2</v>
      </c>
      <c r="N296" s="20">
        <v>12</v>
      </c>
      <c r="O296" s="9">
        <v>3.8216560509554139E-2</v>
      </c>
      <c r="P296" s="20">
        <v>15</v>
      </c>
      <c r="Q296" s="9">
        <v>4.7770700636942678E-2</v>
      </c>
    </row>
    <row r="297" spans="4:17" x14ac:dyDescent="0.25">
      <c r="D297" s="8" t="s">
        <v>691</v>
      </c>
      <c r="E297" s="20">
        <v>446</v>
      </c>
      <c r="F297" s="20">
        <v>387</v>
      </c>
      <c r="G297" s="9">
        <v>0.86771300448430488</v>
      </c>
      <c r="H297" s="20">
        <v>287</v>
      </c>
      <c r="I297" s="9">
        <v>0.74160206718346255</v>
      </c>
      <c r="J297" s="20">
        <v>0</v>
      </c>
      <c r="K297" s="9">
        <v>0</v>
      </c>
      <c r="L297" s="20">
        <v>14</v>
      </c>
      <c r="M297" s="9">
        <v>3.6175710594315243E-2</v>
      </c>
      <c r="N297" s="20">
        <v>19</v>
      </c>
      <c r="O297" s="9">
        <v>4.909560723514212E-2</v>
      </c>
      <c r="P297" s="20">
        <v>13</v>
      </c>
      <c r="Q297" s="9">
        <v>3.3591731266149873E-2</v>
      </c>
    </row>
    <row r="298" spans="4:17" x14ac:dyDescent="0.25">
      <c r="D298" s="8" t="s">
        <v>695</v>
      </c>
      <c r="E298" s="20">
        <v>318</v>
      </c>
      <c r="F298" s="20">
        <v>281</v>
      </c>
      <c r="G298" s="9">
        <v>0.88364779874213839</v>
      </c>
      <c r="H298" s="20">
        <v>231</v>
      </c>
      <c r="I298" s="9">
        <v>0.8220640569395018</v>
      </c>
      <c r="J298" s="20">
        <v>0</v>
      </c>
      <c r="K298" s="9">
        <v>0</v>
      </c>
      <c r="L298" s="20">
        <v>5</v>
      </c>
      <c r="M298" s="9">
        <v>1.7793594306049824E-2</v>
      </c>
      <c r="N298" s="20">
        <v>24</v>
      </c>
      <c r="O298" s="9">
        <v>8.5409252669039148E-2</v>
      </c>
      <c r="P298" s="20">
        <v>3</v>
      </c>
      <c r="Q298" s="9">
        <v>1.0676156583629894E-2</v>
      </c>
    </row>
    <row r="299" spans="4:17" x14ac:dyDescent="0.25">
      <c r="D299" s="8" t="s">
        <v>700</v>
      </c>
      <c r="E299" s="20">
        <v>1290</v>
      </c>
      <c r="F299" s="20">
        <v>578</v>
      </c>
      <c r="G299" s="9">
        <v>0.44806201550387598</v>
      </c>
      <c r="H299" s="20">
        <v>1008</v>
      </c>
      <c r="I299" s="9">
        <v>1.7439446366782008</v>
      </c>
      <c r="J299" s="20">
        <v>0</v>
      </c>
      <c r="K299" s="9">
        <v>0</v>
      </c>
      <c r="L299" s="20">
        <v>52</v>
      </c>
      <c r="M299" s="9">
        <v>8.9965397923875437E-2</v>
      </c>
      <c r="N299" s="20">
        <v>62</v>
      </c>
      <c r="O299" s="9">
        <v>0.10726643598615918</v>
      </c>
      <c r="P299" s="20">
        <v>4</v>
      </c>
      <c r="Q299" s="9">
        <v>6.920415224913495E-3</v>
      </c>
    </row>
    <row r="300" spans="4:17" x14ac:dyDescent="0.25">
      <c r="D300" s="8" t="s">
        <v>707</v>
      </c>
      <c r="E300" s="20">
        <v>128</v>
      </c>
      <c r="F300" s="20">
        <v>122</v>
      </c>
      <c r="G300" s="9">
        <v>0.953125</v>
      </c>
      <c r="H300" s="20">
        <v>112</v>
      </c>
      <c r="I300" s="9">
        <v>0.91803278688524592</v>
      </c>
      <c r="J300" s="20">
        <v>0</v>
      </c>
      <c r="K300" s="9">
        <v>0</v>
      </c>
      <c r="L300" s="20">
        <v>1</v>
      </c>
      <c r="M300" s="9">
        <v>8.1967213114754103E-3</v>
      </c>
      <c r="N300" s="20">
        <v>4</v>
      </c>
      <c r="O300" s="9">
        <v>3.2786885245901641E-2</v>
      </c>
      <c r="P300" s="20">
        <v>0</v>
      </c>
      <c r="Q300" s="9">
        <v>0</v>
      </c>
    </row>
    <row r="301" spans="4:17" x14ac:dyDescent="0.25">
      <c r="D301" s="8" t="s">
        <v>714</v>
      </c>
      <c r="E301" s="20">
        <v>467</v>
      </c>
      <c r="F301" s="20">
        <v>415</v>
      </c>
      <c r="G301" s="9">
        <v>0.88865096359743045</v>
      </c>
      <c r="H301" s="20">
        <v>384</v>
      </c>
      <c r="I301" s="9">
        <v>0.92530120481927713</v>
      </c>
      <c r="J301" s="20">
        <v>0</v>
      </c>
      <c r="K301" s="9">
        <v>0</v>
      </c>
      <c r="L301" s="20">
        <v>38</v>
      </c>
      <c r="M301" s="9">
        <v>9.1566265060240959E-2</v>
      </c>
      <c r="N301" s="20">
        <v>6</v>
      </c>
      <c r="O301" s="9">
        <v>1.4457831325301205E-2</v>
      </c>
      <c r="P301" s="20">
        <v>4</v>
      </c>
      <c r="Q301" s="9">
        <v>9.6385542168674707E-3</v>
      </c>
    </row>
    <row r="302" spans="4:17" x14ac:dyDescent="0.25">
      <c r="D302" s="6" t="s">
        <v>501</v>
      </c>
      <c r="E302" s="20">
        <v>18471</v>
      </c>
      <c r="F302" s="20">
        <v>16068</v>
      </c>
      <c r="G302" s="9">
        <v>0.86990417411076826</v>
      </c>
      <c r="H302" s="20">
        <v>14222</v>
      </c>
      <c r="I302" s="9">
        <v>0.88511326860841422</v>
      </c>
      <c r="J302" s="20">
        <v>1</v>
      </c>
      <c r="K302" s="9">
        <v>6.2235499128703012E-5</v>
      </c>
      <c r="L302" s="20">
        <v>945</v>
      </c>
      <c r="M302" s="9">
        <v>5.8812546676624347E-2</v>
      </c>
      <c r="N302" s="20">
        <v>724</v>
      </c>
      <c r="O302" s="9">
        <v>4.5058501369180978E-2</v>
      </c>
      <c r="P302" s="20">
        <v>484</v>
      </c>
      <c r="Q302" s="9">
        <v>3.0121981578292257E-2</v>
      </c>
    </row>
    <row r="303" spans="4:17" x14ac:dyDescent="0.25">
      <c r="D303" s="7" t="s">
        <v>717</v>
      </c>
      <c r="E303" s="20">
        <v>2030</v>
      </c>
      <c r="F303" s="20">
        <v>1769</v>
      </c>
      <c r="G303" s="9">
        <v>0.87142857142857144</v>
      </c>
      <c r="H303" s="20">
        <v>1577</v>
      </c>
      <c r="I303" s="9">
        <v>0.89146410401356702</v>
      </c>
      <c r="J303" s="20">
        <v>0</v>
      </c>
      <c r="K303" s="9">
        <v>0</v>
      </c>
      <c r="L303" s="20">
        <v>184</v>
      </c>
      <c r="M303" s="9">
        <v>0.1040135669869983</v>
      </c>
      <c r="N303" s="20">
        <v>39</v>
      </c>
      <c r="O303" s="9">
        <v>2.2046353872244205E-2</v>
      </c>
      <c r="P303" s="20">
        <v>8</v>
      </c>
      <c r="Q303" s="9">
        <v>4.5223289994347085E-3</v>
      </c>
    </row>
    <row r="304" spans="4:17" x14ac:dyDescent="0.25">
      <c r="D304" s="8" t="s">
        <v>718</v>
      </c>
      <c r="E304" s="20">
        <v>522</v>
      </c>
      <c r="F304" s="20">
        <v>442</v>
      </c>
      <c r="G304" s="9">
        <v>0.84674329501915713</v>
      </c>
      <c r="H304" s="20">
        <v>380</v>
      </c>
      <c r="I304" s="9">
        <v>0.85972850678733037</v>
      </c>
      <c r="J304" s="20">
        <v>0</v>
      </c>
      <c r="K304" s="9">
        <v>0</v>
      </c>
      <c r="L304" s="20">
        <v>46</v>
      </c>
      <c r="M304" s="9">
        <v>0.10407239819004525</v>
      </c>
      <c r="N304" s="20">
        <v>25</v>
      </c>
      <c r="O304" s="9">
        <v>5.6561085972850679E-2</v>
      </c>
      <c r="P304" s="20">
        <v>3</v>
      </c>
      <c r="Q304" s="9">
        <v>6.7873303167420816E-3</v>
      </c>
    </row>
    <row r="305" spans="4:17" x14ac:dyDescent="0.25">
      <c r="D305" s="8" t="s">
        <v>720</v>
      </c>
      <c r="E305" s="20">
        <v>573</v>
      </c>
      <c r="F305" s="20">
        <v>516</v>
      </c>
      <c r="G305" s="9">
        <v>0.90052356020942403</v>
      </c>
      <c r="H305" s="20">
        <v>464</v>
      </c>
      <c r="I305" s="9">
        <v>0.89922480620155043</v>
      </c>
      <c r="J305" s="20">
        <v>0</v>
      </c>
      <c r="K305" s="9">
        <v>0</v>
      </c>
      <c r="L305" s="20">
        <v>33</v>
      </c>
      <c r="M305" s="9">
        <v>6.3953488372093026E-2</v>
      </c>
      <c r="N305" s="20">
        <v>11</v>
      </c>
      <c r="O305" s="9">
        <v>2.1317829457364341E-2</v>
      </c>
      <c r="P305" s="20">
        <v>3</v>
      </c>
      <c r="Q305" s="9">
        <v>5.8139534883720929E-3</v>
      </c>
    </row>
    <row r="306" spans="4:17" x14ac:dyDescent="0.25">
      <c r="D306" s="8" t="s">
        <v>722</v>
      </c>
      <c r="E306" s="20">
        <v>160</v>
      </c>
      <c r="F306" s="20">
        <v>128</v>
      </c>
      <c r="G306" s="9">
        <v>0.8</v>
      </c>
      <c r="H306" s="20">
        <v>109</v>
      </c>
      <c r="I306" s="9">
        <v>0.8515625</v>
      </c>
      <c r="J306" s="20">
        <v>0</v>
      </c>
      <c r="K306" s="9">
        <v>0</v>
      </c>
      <c r="L306" s="20">
        <v>27</v>
      </c>
      <c r="M306" s="9">
        <v>0.2109375</v>
      </c>
      <c r="N306" s="20">
        <v>0</v>
      </c>
      <c r="O306" s="9">
        <v>0</v>
      </c>
      <c r="P306" s="20">
        <v>2</v>
      </c>
      <c r="Q306" s="9">
        <v>1.5625E-2</v>
      </c>
    </row>
    <row r="307" spans="4:17" x14ac:dyDescent="0.25">
      <c r="D307" s="8" t="s">
        <v>723</v>
      </c>
      <c r="E307" s="20">
        <v>251</v>
      </c>
      <c r="F307" s="20">
        <v>215</v>
      </c>
      <c r="G307" s="9">
        <v>0.85657370517928288</v>
      </c>
      <c r="H307" s="20">
        <v>193</v>
      </c>
      <c r="I307" s="9">
        <v>0.89767441860465114</v>
      </c>
      <c r="J307" s="20">
        <v>0</v>
      </c>
      <c r="K307" s="9">
        <v>0</v>
      </c>
      <c r="L307" s="20">
        <v>32</v>
      </c>
      <c r="M307" s="9">
        <v>0.14883720930232558</v>
      </c>
      <c r="N307" s="20">
        <v>1</v>
      </c>
      <c r="O307" s="9">
        <v>4.6511627906976744E-3</v>
      </c>
      <c r="P307" s="20">
        <v>0</v>
      </c>
      <c r="Q307" s="9">
        <v>0</v>
      </c>
    </row>
    <row r="308" spans="4:17" x14ac:dyDescent="0.25">
      <c r="D308" s="8" t="s">
        <v>749</v>
      </c>
      <c r="E308" s="20">
        <v>524</v>
      </c>
      <c r="F308" s="20">
        <v>468</v>
      </c>
      <c r="G308" s="9">
        <v>0.89312977099236646</v>
      </c>
      <c r="H308" s="20">
        <v>431</v>
      </c>
      <c r="I308" s="9">
        <v>0.92094017094017089</v>
      </c>
      <c r="J308" s="20">
        <v>0</v>
      </c>
      <c r="K308" s="9">
        <v>0</v>
      </c>
      <c r="L308" s="20">
        <v>46</v>
      </c>
      <c r="M308" s="9">
        <v>9.8290598290598288E-2</v>
      </c>
      <c r="N308" s="20">
        <v>2</v>
      </c>
      <c r="O308" s="9">
        <v>4.2735042735042739E-3</v>
      </c>
      <c r="P308" s="20">
        <v>0</v>
      </c>
      <c r="Q308" s="9">
        <v>0</v>
      </c>
    </row>
    <row r="309" spans="4:17" x14ac:dyDescent="0.25">
      <c r="D309" s="7" t="s">
        <v>502</v>
      </c>
      <c r="E309" s="20">
        <v>5125</v>
      </c>
      <c r="F309" s="20">
        <v>4757</v>
      </c>
      <c r="G309" s="9">
        <v>0.92819512195121956</v>
      </c>
      <c r="H309" s="20">
        <v>4210</v>
      </c>
      <c r="I309" s="9">
        <v>0.88501156190876606</v>
      </c>
      <c r="J309" s="20">
        <v>0</v>
      </c>
      <c r="K309" s="9">
        <v>0</v>
      </c>
      <c r="L309" s="20">
        <v>202</v>
      </c>
      <c r="M309" s="9">
        <v>4.2463737649779273E-2</v>
      </c>
      <c r="N309" s="20">
        <v>46</v>
      </c>
      <c r="O309" s="9">
        <v>9.6699600588606265E-3</v>
      </c>
      <c r="P309" s="20">
        <v>78</v>
      </c>
      <c r="Q309" s="9">
        <v>1.6396888795459322E-2</v>
      </c>
    </row>
    <row r="310" spans="4:17" x14ac:dyDescent="0.25">
      <c r="D310" s="8" t="s">
        <v>503</v>
      </c>
      <c r="E310" s="20">
        <v>834</v>
      </c>
      <c r="F310" s="20">
        <v>778</v>
      </c>
      <c r="G310" s="9">
        <v>0.93285371702637887</v>
      </c>
      <c r="H310" s="20">
        <v>754</v>
      </c>
      <c r="I310" s="9">
        <v>0.96915167095115684</v>
      </c>
      <c r="J310" s="20">
        <v>0</v>
      </c>
      <c r="K310" s="9">
        <v>0</v>
      </c>
      <c r="L310" s="20">
        <v>35</v>
      </c>
      <c r="M310" s="9">
        <v>4.4987146529562982E-2</v>
      </c>
      <c r="N310" s="20">
        <v>7</v>
      </c>
      <c r="O310" s="9">
        <v>8.9974293059125968E-3</v>
      </c>
      <c r="P310" s="20">
        <v>7</v>
      </c>
      <c r="Q310" s="9">
        <v>8.9974293059125968E-3</v>
      </c>
    </row>
    <row r="311" spans="4:17" x14ac:dyDescent="0.25">
      <c r="D311" s="8" t="s">
        <v>721</v>
      </c>
      <c r="E311" s="20">
        <v>1244</v>
      </c>
      <c r="F311" s="20">
        <v>1155</v>
      </c>
      <c r="G311" s="9">
        <v>0.92845659163987138</v>
      </c>
      <c r="H311" s="20">
        <v>1103</v>
      </c>
      <c r="I311" s="9">
        <v>0.95497835497835493</v>
      </c>
      <c r="J311" s="20">
        <v>0</v>
      </c>
      <c r="K311" s="9">
        <v>0</v>
      </c>
      <c r="L311" s="20">
        <v>54</v>
      </c>
      <c r="M311" s="9">
        <v>4.6753246753246755E-2</v>
      </c>
      <c r="N311" s="20">
        <v>23</v>
      </c>
      <c r="O311" s="9">
        <v>1.9913419913419914E-2</v>
      </c>
      <c r="P311" s="20">
        <v>0</v>
      </c>
      <c r="Q311" s="9">
        <v>0</v>
      </c>
    </row>
    <row r="312" spans="4:17" x14ac:dyDescent="0.25">
      <c r="D312" s="8" t="s">
        <v>506</v>
      </c>
      <c r="E312" s="20">
        <v>1496</v>
      </c>
      <c r="F312" s="20">
        <v>1393</v>
      </c>
      <c r="G312" s="9">
        <v>0.93114973262032086</v>
      </c>
      <c r="H312" s="20">
        <v>985</v>
      </c>
      <c r="I312" s="9">
        <v>0.70710696338837042</v>
      </c>
      <c r="J312" s="20"/>
      <c r="K312" s="9">
        <v>0</v>
      </c>
      <c r="L312" s="20">
        <v>66</v>
      </c>
      <c r="M312" s="9">
        <v>4.7379755922469492E-2</v>
      </c>
      <c r="N312" s="20"/>
      <c r="O312" s="9">
        <v>0</v>
      </c>
      <c r="P312" s="20">
        <v>28</v>
      </c>
      <c r="Q312" s="9">
        <v>2.0100502512562814E-2</v>
      </c>
    </row>
    <row r="313" spans="4:17" x14ac:dyDescent="0.25">
      <c r="D313" s="8" t="s">
        <v>738</v>
      </c>
      <c r="E313" s="20">
        <v>589</v>
      </c>
      <c r="F313" s="20">
        <v>554</v>
      </c>
      <c r="G313" s="9">
        <v>0.94057724957555178</v>
      </c>
      <c r="H313" s="20">
        <v>520</v>
      </c>
      <c r="I313" s="9">
        <v>0.93862815884476536</v>
      </c>
      <c r="J313" s="20">
        <v>0</v>
      </c>
      <c r="K313" s="9">
        <v>0</v>
      </c>
      <c r="L313" s="20">
        <v>25</v>
      </c>
      <c r="M313" s="9">
        <v>4.5126353790613721E-2</v>
      </c>
      <c r="N313" s="20">
        <v>0</v>
      </c>
      <c r="O313" s="9">
        <v>0</v>
      </c>
      <c r="P313" s="20">
        <v>4</v>
      </c>
      <c r="Q313" s="9">
        <v>7.2202166064981952E-3</v>
      </c>
    </row>
    <row r="314" spans="4:17" x14ac:dyDescent="0.25">
      <c r="D314" s="8" t="s">
        <v>748</v>
      </c>
      <c r="E314" s="20">
        <v>962</v>
      </c>
      <c r="F314" s="20">
        <v>877</v>
      </c>
      <c r="G314" s="9">
        <v>0.91164241164241167</v>
      </c>
      <c r="H314" s="20">
        <v>848</v>
      </c>
      <c r="I314" s="9">
        <v>0.96693272519954387</v>
      </c>
      <c r="J314" s="20">
        <v>0</v>
      </c>
      <c r="K314" s="9">
        <v>0</v>
      </c>
      <c r="L314" s="20">
        <v>22</v>
      </c>
      <c r="M314" s="9">
        <v>2.5085518814139111E-2</v>
      </c>
      <c r="N314" s="20">
        <v>16</v>
      </c>
      <c r="O314" s="9">
        <v>1.8244013683010263E-2</v>
      </c>
      <c r="P314" s="20">
        <v>39</v>
      </c>
      <c r="Q314" s="9">
        <v>4.4469783352337512E-2</v>
      </c>
    </row>
    <row r="315" spans="4:17" x14ac:dyDescent="0.25">
      <c r="D315" s="7" t="s">
        <v>504</v>
      </c>
      <c r="E315" s="20">
        <v>3115</v>
      </c>
      <c r="F315" s="20">
        <v>2713</v>
      </c>
      <c r="G315" s="9">
        <v>0.87094703049759226</v>
      </c>
      <c r="H315" s="20">
        <v>2519</v>
      </c>
      <c r="I315" s="9">
        <v>0.92849244378916329</v>
      </c>
      <c r="J315" s="20">
        <v>0</v>
      </c>
      <c r="K315" s="9">
        <v>0</v>
      </c>
      <c r="L315" s="20">
        <v>156</v>
      </c>
      <c r="M315" s="9">
        <v>5.750092148912643E-2</v>
      </c>
      <c r="N315" s="20">
        <v>86</v>
      </c>
      <c r="O315" s="9">
        <v>3.1699225949133797E-2</v>
      </c>
      <c r="P315" s="20">
        <v>126</v>
      </c>
      <c r="Q315" s="9">
        <v>4.6443051971986733E-2</v>
      </c>
    </row>
    <row r="316" spans="4:17" x14ac:dyDescent="0.25">
      <c r="D316" s="8" t="s">
        <v>719</v>
      </c>
      <c r="E316" s="20">
        <v>396</v>
      </c>
      <c r="F316" s="20">
        <v>354</v>
      </c>
      <c r="G316" s="9">
        <v>0.89393939393939392</v>
      </c>
      <c r="H316" s="20">
        <v>327</v>
      </c>
      <c r="I316" s="9">
        <v>0.92372881355932202</v>
      </c>
      <c r="J316" s="20">
        <v>0</v>
      </c>
      <c r="K316" s="9">
        <v>0</v>
      </c>
      <c r="L316" s="20">
        <v>27</v>
      </c>
      <c r="M316" s="9">
        <v>7.6271186440677971E-2</v>
      </c>
      <c r="N316" s="20">
        <v>2</v>
      </c>
      <c r="O316" s="9">
        <v>5.6497175141242938E-3</v>
      </c>
      <c r="P316" s="20">
        <v>4</v>
      </c>
      <c r="Q316" s="9">
        <v>1.1299435028248588E-2</v>
      </c>
    </row>
    <row r="317" spans="4:17" x14ac:dyDescent="0.25">
      <c r="D317" s="8" t="s">
        <v>724</v>
      </c>
      <c r="E317" s="20">
        <v>228</v>
      </c>
      <c r="F317" s="20">
        <v>191</v>
      </c>
      <c r="G317" s="9">
        <v>0.83771929824561409</v>
      </c>
      <c r="H317" s="20">
        <v>168</v>
      </c>
      <c r="I317" s="9">
        <v>0.87958115183246077</v>
      </c>
      <c r="J317" s="20">
        <v>0</v>
      </c>
      <c r="K317" s="9">
        <v>0</v>
      </c>
      <c r="L317" s="20">
        <v>28</v>
      </c>
      <c r="M317" s="9">
        <v>0.14659685863874344</v>
      </c>
      <c r="N317" s="20">
        <v>5</v>
      </c>
      <c r="O317" s="9">
        <v>2.6178010471204188E-2</v>
      </c>
      <c r="P317" s="20">
        <v>3</v>
      </c>
      <c r="Q317" s="9">
        <v>1.5706806282722512E-2</v>
      </c>
    </row>
    <row r="318" spans="4:17" x14ac:dyDescent="0.25">
      <c r="D318" s="8" t="s">
        <v>505</v>
      </c>
      <c r="E318" s="20">
        <v>418</v>
      </c>
      <c r="F318" s="20">
        <v>360</v>
      </c>
      <c r="G318" s="9">
        <v>0.86124401913875603</v>
      </c>
      <c r="H318" s="20">
        <v>325</v>
      </c>
      <c r="I318" s="9">
        <v>0.90277777777777779</v>
      </c>
      <c r="J318" s="20"/>
      <c r="K318" s="9">
        <v>0</v>
      </c>
      <c r="L318" s="20">
        <v>9</v>
      </c>
      <c r="M318" s="9">
        <v>2.5000000000000001E-2</v>
      </c>
      <c r="N318" s="20">
        <v>3</v>
      </c>
      <c r="O318" s="9">
        <v>8.3333333333333332E-3</v>
      </c>
      <c r="P318" s="20">
        <v>43</v>
      </c>
      <c r="Q318" s="9">
        <v>0.11944444444444445</v>
      </c>
    </row>
    <row r="319" spans="4:17" x14ac:dyDescent="0.25">
      <c r="D319" s="8" t="s">
        <v>732</v>
      </c>
      <c r="E319" s="20">
        <v>470</v>
      </c>
      <c r="F319" s="20">
        <v>433</v>
      </c>
      <c r="G319" s="9">
        <v>0.9212765957446809</v>
      </c>
      <c r="H319" s="20">
        <v>420</v>
      </c>
      <c r="I319" s="9">
        <v>0.96997690531177827</v>
      </c>
      <c r="J319" s="20">
        <v>0</v>
      </c>
      <c r="K319" s="9">
        <v>0</v>
      </c>
      <c r="L319" s="20">
        <v>19</v>
      </c>
      <c r="M319" s="9">
        <v>4.3879907621247112E-2</v>
      </c>
      <c r="N319" s="20">
        <v>11</v>
      </c>
      <c r="O319" s="9">
        <v>2.5404157043879907E-2</v>
      </c>
      <c r="P319" s="20">
        <v>6</v>
      </c>
      <c r="Q319" s="9">
        <v>1.3856812933025405E-2</v>
      </c>
    </row>
    <row r="320" spans="4:17" x14ac:dyDescent="0.25">
      <c r="D320" s="8" t="s">
        <v>734</v>
      </c>
      <c r="E320" s="20">
        <v>716</v>
      </c>
      <c r="F320" s="20">
        <v>592</v>
      </c>
      <c r="G320" s="9">
        <v>0.82681564245810057</v>
      </c>
      <c r="H320" s="20">
        <v>555</v>
      </c>
      <c r="I320" s="9">
        <v>0.9375</v>
      </c>
      <c r="J320" s="20">
        <v>0</v>
      </c>
      <c r="K320" s="9">
        <v>0</v>
      </c>
      <c r="L320" s="20">
        <v>50</v>
      </c>
      <c r="M320" s="9">
        <v>8.4459459459459457E-2</v>
      </c>
      <c r="N320" s="20">
        <v>38</v>
      </c>
      <c r="O320" s="9">
        <v>6.4189189189189186E-2</v>
      </c>
      <c r="P320" s="20">
        <v>24</v>
      </c>
      <c r="Q320" s="9">
        <v>4.0540540540540543E-2</v>
      </c>
    </row>
    <row r="321" spans="4:17" x14ac:dyDescent="0.25">
      <c r="D321" s="8" t="s">
        <v>735</v>
      </c>
      <c r="E321" s="20">
        <v>344</v>
      </c>
      <c r="F321" s="20">
        <v>296</v>
      </c>
      <c r="G321" s="9">
        <v>0.86046511627906974</v>
      </c>
      <c r="H321" s="20">
        <v>258</v>
      </c>
      <c r="I321" s="9">
        <v>0.8716216216216216</v>
      </c>
      <c r="J321" s="20">
        <v>0</v>
      </c>
      <c r="K321" s="9">
        <v>0</v>
      </c>
      <c r="L321" s="20">
        <v>9</v>
      </c>
      <c r="M321" s="9">
        <v>3.0405405405405407E-2</v>
      </c>
      <c r="N321" s="20">
        <v>11</v>
      </c>
      <c r="O321" s="9">
        <v>3.7162162162162164E-2</v>
      </c>
      <c r="P321" s="20">
        <v>23</v>
      </c>
      <c r="Q321" s="9">
        <v>7.77027027027027E-2</v>
      </c>
    </row>
    <row r="322" spans="4:17" x14ac:dyDescent="0.25">
      <c r="D322" s="8" t="s">
        <v>744</v>
      </c>
      <c r="E322" s="20">
        <v>141</v>
      </c>
      <c r="F322" s="20">
        <v>134</v>
      </c>
      <c r="G322" s="9">
        <v>0.95035460992907805</v>
      </c>
      <c r="H322" s="20">
        <v>131</v>
      </c>
      <c r="I322" s="9">
        <v>0.97761194029850751</v>
      </c>
      <c r="J322" s="20">
        <v>0</v>
      </c>
      <c r="K322" s="9">
        <v>0</v>
      </c>
      <c r="L322" s="20">
        <v>7</v>
      </c>
      <c r="M322" s="9">
        <v>5.2238805970149252E-2</v>
      </c>
      <c r="N322" s="20">
        <v>0</v>
      </c>
      <c r="O322" s="9">
        <v>0</v>
      </c>
      <c r="P322" s="20">
        <v>0</v>
      </c>
      <c r="Q322" s="9">
        <v>0</v>
      </c>
    </row>
    <row r="323" spans="4:17" x14ac:dyDescent="0.25">
      <c r="D323" s="8" t="s">
        <v>512</v>
      </c>
      <c r="E323" s="20">
        <v>402</v>
      </c>
      <c r="F323" s="20">
        <v>353</v>
      </c>
      <c r="G323" s="9">
        <v>0.87810945273631846</v>
      </c>
      <c r="H323" s="20">
        <v>335</v>
      </c>
      <c r="I323" s="9">
        <v>0.94900849858356939</v>
      </c>
      <c r="J323" s="20"/>
      <c r="K323" s="9">
        <v>0</v>
      </c>
      <c r="L323" s="20">
        <v>7</v>
      </c>
      <c r="M323" s="9">
        <v>1.9830028328611898E-2</v>
      </c>
      <c r="N323" s="20">
        <v>16</v>
      </c>
      <c r="O323" s="9">
        <v>4.5325779036827198E-2</v>
      </c>
      <c r="P323" s="20">
        <v>23</v>
      </c>
      <c r="Q323" s="9">
        <v>6.5155807365439092E-2</v>
      </c>
    </row>
    <row r="324" spans="4:17" x14ac:dyDescent="0.25">
      <c r="D324" s="7" t="s">
        <v>509</v>
      </c>
      <c r="E324" s="20">
        <v>3255</v>
      </c>
      <c r="F324" s="20">
        <v>2646</v>
      </c>
      <c r="G324" s="9">
        <v>0.81290322580645158</v>
      </c>
      <c r="H324" s="20">
        <v>2341</v>
      </c>
      <c r="I324" s="9">
        <v>0.88473167044595613</v>
      </c>
      <c r="J324" s="20">
        <v>0</v>
      </c>
      <c r="K324" s="9">
        <v>0</v>
      </c>
      <c r="L324" s="20">
        <v>170</v>
      </c>
      <c r="M324" s="9">
        <v>6.4247921390778534E-2</v>
      </c>
      <c r="N324" s="20">
        <v>245</v>
      </c>
      <c r="O324" s="9">
        <v>9.2592592592592587E-2</v>
      </c>
      <c r="P324" s="20">
        <v>132</v>
      </c>
      <c r="Q324" s="9">
        <v>4.9886621315192746E-2</v>
      </c>
    </row>
    <row r="325" spans="4:17" x14ac:dyDescent="0.25">
      <c r="D325" s="8" t="s">
        <v>716</v>
      </c>
      <c r="E325" s="20">
        <v>389</v>
      </c>
      <c r="F325" s="20">
        <v>292</v>
      </c>
      <c r="G325" s="9">
        <v>0.75064267352185088</v>
      </c>
      <c r="H325" s="20">
        <v>243</v>
      </c>
      <c r="I325" s="9">
        <v>0.8321917808219178</v>
      </c>
      <c r="J325" s="20">
        <v>0</v>
      </c>
      <c r="K325" s="9">
        <v>0</v>
      </c>
      <c r="L325" s="20">
        <v>44</v>
      </c>
      <c r="M325" s="9">
        <v>0.15068493150684931</v>
      </c>
      <c r="N325" s="20">
        <v>33</v>
      </c>
      <c r="O325" s="9">
        <v>0.11301369863013698</v>
      </c>
      <c r="P325" s="20">
        <v>5</v>
      </c>
      <c r="Q325" s="9">
        <v>1.7123287671232876E-2</v>
      </c>
    </row>
    <row r="326" spans="4:17" x14ac:dyDescent="0.25">
      <c r="D326" s="8" t="s">
        <v>725</v>
      </c>
      <c r="E326" s="20">
        <v>244</v>
      </c>
      <c r="F326" s="20">
        <v>211</v>
      </c>
      <c r="G326" s="9">
        <v>0.86475409836065575</v>
      </c>
      <c r="H326" s="20">
        <v>178</v>
      </c>
      <c r="I326" s="9">
        <v>0.84360189573459721</v>
      </c>
      <c r="J326" s="20">
        <v>0</v>
      </c>
      <c r="K326" s="9">
        <v>0</v>
      </c>
      <c r="L326" s="20">
        <v>4</v>
      </c>
      <c r="M326" s="9">
        <v>1.8957345971563982E-2</v>
      </c>
      <c r="N326" s="20">
        <v>21</v>
      </c>
      <c r="O326" s="9">
        <v>9.9526066350710901E-2</v>
      </c>
      <c r="P326" s="20">
        <v>3</v>
      </c>
      <c r="Q326" s="9">
        <v>1.4218009478672985E-2</v>
      </c>
    </row>
    <row r="327" spans="4:17" x14ac:dyDescent="0.25">
      <c r="D327" s="8" t="s">
        <v>729</v>
      </c>
      <c r="E327" s="20">
        <v>186</v>
      </c>
      <c r="F327" s="20">
        <v>163</v>
      </c>
      <c r="G327" s="9">
        <v>0.87634408602150538</v>
      </c>
      <c r="H327" s="20">
        <v>149</v>
      </c>
      <c r="I327" s="9">
        <v>0.91411042944785281</v>
      </c>
      <c r="J327" s="20">
        <v>0</v>
      </c>
      <c r="K327" s="9">
        <v>0</v>
      </c>
      <c r="L327" s="20">
        <v>8</v>
      </c>
      <c r="M327" s="9">
        <v>4.9079754601226995E-2</v>
      </c>
      <c r="N327" s="20">
        <v>9</v>
      </c>
      <c r="O327" s="9">
        <v>5.5214723926380369E-2</v>
      </c>
      <c r="P327" s="20">
        <v>3</v>
      </c>
      <c r="Q327" s="9">
        <v>1.8404907975460124E-2</v>
      </c>
    </row>
    <row r="328" spans="4:17" x14ac:dyDescent="0.25">
      <c r="D328" s="8" t="s">
        <v>736</v>
      </c>
      <c r="E328" s="20">
        <v>469</v>
      </c>
      <c r="F328" s="20">
        <v>354</v>
      </c>
      <c r="G328" s="9">
        <v>0.75479744136460558</v>
      </c>
      <c r="H328" s="20">
        <v>299</v>
      </c>
      <c r="I328" s="9">
        <v>0.84463276836158196</v>
      </c>
      <c r="J328" s="20">
        <v>0</v>
      </c>
      <c r="K328" s="9">
        <v>0</v>
      </c>
      <c r="L328" s="20">
        <v>25</v>
      </c>
      <c r="M328" s="9">
        <v>7.0621468926553674E-2</v>
      </c>
      <c r="N328" s="20">
        <v>56</v>
      </c>
      <c r="O328" s="9">
        <v>0.15819209039548024</v>
      </c>
      <c r="P328" s="20">
        <v>26</v>
      </c>
      <c r="Q328" s="9">
        <v>7.3446327683615822E-2</v>
      </c>
    </row>
    <row r="329" spans="4:17" x14ac:dyDescent="0.25">
      <c r="D329" s="8" t="s">
        <v>743</v>
      </c>
      <c r="E329" s="20">
        <v>824</v>
      </c>
      <c r="F329" s="20">
        <v>713</v>
      </c>
      <c r="G329" s="9">
        <v>0.86529126213592233</v>
      </c>
      <c r="H329" s="20">
        <v>651</v>
      </c>
      <c r="I329" s="9">
        <v>0.91304347826086951</v>
      </c>
      <c r="J329" s="20">
        <v>0</v>
      </c>
      <c r="K329" s="9">
        <v>0</v>
      </c>
      <c r="L329" s="20">
        <v>59</v>
      </c>
      <c r="M329" s="9">
        <v>8.2748948106591863E-2</v>
      </c>
      <c r="N329" s="20">
        <v>36</v>
      </c>
      <c r="O329" s="9">
        <v>5.0490883590462832E-2</v>
      </c>
      <c r="P329" s="20">
        <v>1</v>
      </c>
      <c r="Q329" s="9">
        <v>1.4025245441795231E-3</v>
      </c>
    </row>
    <row r="330" spans="4:17" x14ac:dyDescent="0.25">
      <c r="D330" s="8" t="s">
        <v>510</v>
      </c>
      <c r="E330" s="20">
        <v>798</v>
      </c>
      <c r="F330" s="20">
        <v>662</v>
      </c>
      <c r="G330" s="9">
        <v>0.82957393483709274</v>
      </c>
      <c r="H330" s="20">
        <v>602</v>
      </c>
      <c r="I330" s="9">
        <v>0.90936555891238668</v>
      </c>
      <c r="J330" s="20"/>
      <c r="K330" s="9">
        <v>0</v>
      </c>
      <c r="L330" s="20">
        <v>16</v>
      </c>
      <c r="M330" s="9">
        <v>2.4169184290030211E-2</v>
      </c>
      <c r="N330" s="20">
        <v>25</v>
      </c>
      <c r="O330" s="9">
        <v>3.7764350453172203E-2</v>
      </c>
      <c r="P330" s="20">
        <v>83</v>
      </c>
      <c r="Q330" s="9">
        <v>0.12537764350453173</v>
      </c>
    </row>
    <row r="331" spans="4:17" x14ac:dyDescent="0.25">
      <c r="D331" s="8" t="s">
        <v>747</v>
      </c>
      <c r="E331" s="20">
        <v>345</v>
      </c>
      <c r="F331" s="20">
        <v>251</v>
      </c>
      <c r="G331" s="9">
        <v>0.72753623188405792</v>
      </c>
      <c r="H331" s="20">
        <v>219</v>
      </c>
      <c r="I331" s="9">
        <v>0.87250996015936255</v>
      </c>
      <c r="J331" s="20">
        <v>0</v>
      </c>
      <c r="K331" s="9">
        <v>0</v>
      </c>
      <c r="L331" s="20">
        <v>14</v>
      </c>
      <c r="M331" s="9">
        <v>5.5776892430278883E-2</v>
      </c>
      <c r="N331" s="20">
        <v>65</v>
      </c>
      <c r="O331" s="9">
        <v>0.25896414342629481</v>
      </c>
      <c r="P331" s="20">
        <v>11</v>
      </c>
      <c r="Q331" s="9">
        <v>4.3824701195219126E-2</v>
      </c>
    </row>
    <row r="332" spans="4:17" x14ac:dyDescent="0.25">
      <c r="D332" s="7" t="s">
        <v>507</v>
      </c>
      <c r="E332" s="20">
        <v>1453</v>
      </c>
      <c r="F332" s="20">
        <v>1233</v>
      </c>
      <c r="G332" s="9">
        <v>0.84858912594631797</v>
      </c>
      <c r="H332" s="20">
        <v>1031</v>
      </c>
      <c r="I332" s="9">
        <v>0.83617193836171944</v>
      </c>
      <c r="J332" s="20">
        <v>0</v>
      </c>
      <c r="K332" s="9">
        <v>0</v>
      </c>
      <c r="L332" s="20">
        <v>87</v>
      </c>
      <c r="M332" s="9">
        <v>7.0559610705596104E-2</v>
      </c>
      <c r="N332" s="20">
        <v>78</v>
      </c>
      <c r="O332" s="9">
        <v>6.3260340632603412E-2</v>
      </c>
      <c r="P332" s="20">
        <v>27</v>
      </c>
      <c r="Q332" s="9">
        <v>2.1897810218978103E-2</v>
      </c>
    </row>
    <row r="333" spans="4:17" x14ac:dyDescent="0.25">
      <c r="D333" s="8" t="s">
        <v>508</v>
      </c>
      <c r="E333" s="20">
        <v>606</v>
      </c>
      <c r="F333" s="20">
        <v>517</v>
      </c>
      <c r="G333" s="9">
        <v>0.85313531353135319</v>
      </c>
      <c r="H333" s="20">
        <v>438</v>
      </c>
      <c r="I333" s="9">
        <v>0.84719535783365574</v>
      </c>
      <c r="J333" s="20"/>
      <c r="K333" s="9">
        <v>0</v>
      </c>
      <c r="L333" s="20">
        <v>39</v>
      </c>
      <c r="M333" s="9">
        <v>7.5435203094777567E-2</v>
      </c>
      <c r="N333" s="20">
        <v>34</v>
      </c>
      <c r="O333" s="9">
        <v>6.5764023210831718E-2</v>
      </c>
      <c r="P333" s="20">
        <v>8</v>
      </c>
      <c r="Q333" s="9">
        <v>1.5473887814313346E-2</v>
      </c>
    </row>
    <row r="334" spans="4:17" x14ac:dyDescent="0.25">
      <c r="D334" s="8" t="s">
        <v>741</v>
      </c>
      <c r="E334" s="20">
        <v>367</v>
      </c>
      <c r="F334" s="20">
        <v>321</v>
      </c>
      <c r="G334" s="9">
        <v>0.87465940054495916</v>
      </c>
      <c r="H334" s="20">
        <v>258</v>
      </c>
      <c r="I334" s="9">
        <v>0.80373831775700932</v>
      </c>
      <c r="J334" s="20">
        <v>0</v>
      </c>
      <c r="K334" s="9">
        <v>0</v>
      </c>
      <c r="L334" s="20">
        <v>27</v>
      </c>
      <c r="M334" s="9">
        <v>8.4112149532710276E-2</v>
      </c>
      <c r="N334" s="20">
        <v>5</v>
      </c>
      <c r="O334" s="9">
        <v>1.5576323987538941E-2</v>
      </c>
      <c r="P334" s="20">
        <v>5</v>
      </c>
      <c r="Q334" s="9">
        <v>1.5576323987538941E-2</v>
      </c>
    </row>
    <row r="335" spans="4:17" x14ac:dyDescent="0.25">
      <c r="D335" s="8" t="s">
        <v>511</v>
      </c>
      <c r="E335" s="20">
        <v>480</v>
      </c>
      <c r="F335" s="20">
        <v>395</v>
      </c>
      <c r="G335" s="9">
        <v>0.82291666666666663</v>
      </c>
      <c r="H335" s="20">
        <v>335</v>
      </c>
      <c r="I335" s="9">
        <v>0.84810126582278478</v>
      </c>
      <c r="J335" s="20">
        <v>0</v>
      </c>
      <c r="K335" s="9">
        <v>0</v>
      </c>
      <c r="L335" s="20">
        <v>21</v>
      </c>
      <c r="M335" s="9">
        <v>5.3164556962025315E-2</v>
      </c>
      <c r="N335" s="20">
        <v>39</v>
      </c>
      <c r="O335" s="9">
        <v>9.8734177215189872E-2</v>
      </c>
      <c r="P335" s="20">
        <v>14</v>
      </c>
      <c r="Q335" s="9">
        <v>3.5443037974683546E-2</v>
      </c>
    </row>
    <row r="336" spans="4:17" x14ac:dyDescent="0.25">
      <c r="D336" s="7" t="s">
        <v>726</v>
      </c>
      <c r="E336" s="20">
        <v>1747</v>
      </c>
      <c r="F336" s="20">
        <v>1440</v>
      </c>
      <c r="G336" s="9">
        <v>0.82427017744705211</v>
      </c>
      <c r="H336" s="20">
        <v>1215</v>
      </c>
      <c r="I336" s="9">
        <v>0.84375</v>
      </c>
      <c r="J336" s="20">
        <v>1</v>
      </c>
      <c r="K336" s="9">
        <v>6.9444444444444447E-4</v>
      </c>
      <c r="L336" s="20">
        <v>75</v>
      </c>
      <c r="M336" s="9">
        <v>5.2083333333333336E-2</v>
      </c>
      <c r="N336" s="20">
        <v>161</v>
      </c>
      <c r="O336" s="9">
        <v>0.11180555555555556</v>
      </c>
      <c r="P336" s="20">
        <v>45</v>
      </c>
      <c r="Q336" s="9">
        <v>3.125E-2</v>
      </c>
    </row>
    <row r="337" spans="4:17" x14ac:dyDescent="0.25">
      <c r="D337" s="8" t="s">
        <v>727</v>
      </c>
      <c r="E337" s="20">
        <v>377</v>
      </c>
      <c r="F337" s="20">
        <v>348</v>
      </c>
      <c r="G337" s="9">
        <v>0.92307692307692313</v>
      </c>
      <c r="H337" s="20">
        <v>298</v>
      </c>
      <c r="I337" s="9">
        <v>0.85632183908045978</v>
      </c>
      <c r="J337" s="20">
        <v>0</v>
      </c>
      <c r="K337" s="9">
        <v>0</v>
      </c>
      <c r="L337" s="20">
        <v>8</v>
      </c>
      <c r="M337" s="9">
        <v>2.2988505747126436E-2</v>
      </c>
      <c r="N337" s="20">
        <v>15</v>
      </c>
      <c r="O337" s="9">
        <v>4.3103448275862072E-2</v>
      </c>
      <c r="P337" s="20">
        <v>2</v>
      </c>
      <c r="Q337" s="9">
        <v>5.7471264367816091E-3</v>
      </c>
    </row>
    <row r="338" spans="4:17" x14ac:dyDescent="0.25">
      <c r="D338" s="8" t="s">
        <v>730</v>
      </c>
      <c r="E338" s="20">
        <v>107</v>
      </c>
      <c r="F338" s="20">
        <v>89</v>
      </c>
      <c r="G338" s="9">
        <v>0.83177570093457942</v>
      </c>
      <c r="H338" s="20">
        <v>72</v>
      </c>
      <c r="I338" s="9">
        <v>0.8089887640449438</v>
      </c>
      <c r="J338" s="20">
        <v>0</v>
      </c>
      <c r="K338" s="9">
        <v>0</v>
      </c>
      <c r="L338" s="20">
        <v>9</v>
      </c>
      <c r="M338" s="9">
        <v>0.10112359550561797</v>
      </c>
      <c r="N338" s="20">
        <v>7</v>
      </c>
      <c r="O338" s="9">
        <v>7.8651685393258425E-2</v>
      </c>
      <c r="P338" s="20">
        <v>1</v>
      </c>
      <c r="Q338" s="9">
        <v>1.1235955056179775E-2</v>
      </c>
    </row>
    <row r="339" spans="4:17" x14ac:dyDescent="0.25">
      <c r="D339" s="8" t="s">
        <v>733</v>
      </c>
      <c r="E339" s="20">
        <v>204</v>
      </c>
      <c r="F339" s="20">
        <v>181</v>
      </c>
      <c r="G339" s="9">
        <v>0.88725490196078427</v>
      </c>
      <c r="H339" s="20">
        <v>152</v>
      </c>
      <c r="I339" s="9">
        <v>0.83977900552486184</v>
      </c>
      <c r="J339" s="20">
        <v>0</v>
      </c>
      <c r="K339" s="9">
        <v>0</v>
      </c>
      <c r="L339" s="20">
        <v>15</v>
      </c>
      <c r="M339" s="9">
        <v>8.2872928176795577E-2</v>
      </c>
      <c r="N339" s="20">
        <v>6</v>
      </c>
      <c r="O339" s="9">
        <v>3.3149171270718231E-2</v>
      </c>
      <c r="P339" s="20">
        <v>0</v>
      </c>
      <c r="Q339" s="9">
        <v>0</v>
      </c>
    </row>
    <row r="340" spans="4:17" x14ac:dyDescent="0.25">
      <c r="D340" s="8" t="s">
        <v>737</v>
      </c>
      <c r="E340" s="20">
        <v>311</v>
      </c>
      <c r="F340" s="20">
        <v>248</v>
      </c>
      <c r="G340" s="9">
        <v>0.797427652733119</v>
      </c>
      <c r="H340" s="20">
        <v>202</v>
      </c>
      <c r="I340" s="9">
        <v>0.81451612903225812</v>
      </c>
      <c r="J340" s="20">
        <v>0</v>
      </c>
      <c r="K340" s="9">
        <v>0</v>
      </c>
      <c r="L340" s="20">
        <v>14</v>
      </c>
      <c r="M340" s="9">
        <v>5.6451612903225805E-2</v>
      </c>
      <c r="N340" s="20">
        <v>32</v>
      </c>
      <c r="O340" s="9">
        <v>0.12903225806451613</v>
      </c>
      <c r="P340" s="20">
        <v>13</v>
      </c>
      <c r="Q340" s="9">
        <v>5.2419354838709679E-2</v>
      </c>
    </row>
    <row r="341" spans="4:17" x14ac:dyDescent="0.25">
      <c r="D341" s="8" t="s">
        <v>745</v>
      </c>
      <c r="E341" s="20">
        <v>594</v>
      </c>
      <c r="F341" s="20">
        <v>437</v>
      </c>
      <c r="G341" s="9">
        <v>0.73569023569023573</v>
      </c>
      <c r="H341" s="20">
        <v>362</v>
      </c>
      <c r="I341" s="9">
        <v>0.82837528604118993</v>
      </c>
      <c r="J341" s="20">
        <v>0</v>
      </c>
      <c r="K341" s="9">
        <v>0</v>
      </c>
      <c r="L341" s="20">
        <v>19</v>
      </c>
      <c r="M341" s="9">
        <v>4.3478260869565216E-2</v>
      </c>
      <c r="N341" s="20">
        <v>97</v>
      </c>
      <c r="O341" s="9">
        <v>0.2219679633867277</v>
      </c>
      <c r="P341" s="20">
        <v>29</v>
      </c>
      <c r="Q341" s="9">
        <v>6.6361556064073221E-2</v>
      </c>
    </row>
    <row r="342" spans="4:17" x14ac:dyDescent="0.25">
      <c r="D342" s="8" t="s">
        <v>746</v>
      </c>
      <c r="E342" s="20">
        <v>154</v>
      </c>
      <c r="F342" s="20">
        <v>137</v>
      </c>
      <c r="G342" s="9">
        <v>0.88961038961038963</v>
      </c>
      <c r="H342" s="20">
        <v>129</v>
      </c>
      <c r="I342" s="9">
        <v>0.94160583941605835</v>
      </c>
      <c r="J342" s="20">
        <v>1</v>
      </c>
      <c r="K342" s="9">
        <v>7.2992700729927005E-3</v>
      </c>
      <c r="L342" s="20">
        <v>10</v>
      </c>
      <c r="M342" s="9">
        <v>7.2992700729927001E-2</v>
      </c>
      <c r="N342" s="20">
        <v>4</v>
      </c>
      <c r="O342" s="9">
        <v>2.9197080291970802E-2</v>
      </c>
      <c r="P342" s="20">
        <v>0</v>
      </c>
      <c r="Q342" s="9">
        <v>0</v>
      </c>
    </row>
    <row r="343" spans="4:17" x14ac:dyDescent="0.25">
      <c r="D343" s="7" t="s">
        <v>728</v>
      </c>
      <c r="E343" s="20">
        <v>1746</v>
      </c>
      <c r="F343" s="20">
        <v>1510</v>
      </c>
      <c r="G343" s="9">
        <v>0.86483390607101951</v>
      </c>
      <c r="H343" s="20">
        <v>1329</v>
      </c>
      <c r="I343" s="9">
        <v>0.88013245033112586</v>
      </c>
      <c r="J343" s="20">
        <v>0</v>
      </c>
      <c r="K343" s="9">
        <v>0</v>
      </c>
      <c r="L343" s="20">
        <v>71</v>
      </c>
      <c r="M343" s="9">
        <v>4.7019867549668873E-2</v>
      </c>
      <c r="N343" s="20">
        <v>69</v>
      </c>
      <c r="O343" s="9">
        <v>4.5695364238410599E-2</v>
      </c>
      <c r="P343" s="20">
        <v>68</v>
      </c>
      <c r="Q343" s="9">
        <v>4.5033112582781455E-2</v>
      </c>
    </row>
    <row r="344" spans="4:17" x14ac:dyDescent="0.25">
      <c r="D344" s="8" t="s">
        <v>487</v>
      </c>
      <c r="E344" s="20">
        <v>433</v>
      </c>
      <c r="F344" s="20">
        <v>356</v>
      </c>
      <c r="G344" s="9">
        <v>0.8221709006928406</v>
      </c>
      <c r="H344" s="20">
        <v>322</v>
      </c>
      <c r="I344" s="9">
        <v>0.9044943820224719</v>
      </c>
      <c r="J344" s="20">
        <v>0</v>
      </c>
      <c r="K344" s="9">
        <v>0</v>
      </c>
      <c r="L344" s="20">
        <v>10</v>
      </c>
      <c r="M344" s="9">
        <v>2.8089887640449437E-2</v>
      </c>
      <c r="N344" s="20">
        <v>10</v>
      </c>
      <c r="O344" s="9">
        <v>2.8089887640449437E-2</v>
      </c>
      <c r="P344" s="20">
        <v>51</v>
      </c>
      <c r="Q344" s="9">
        <v>0.14325842696629212</v>
      </c>
    </row>
    <row r="345" spans="4:17" x14ac:dyDescent="0.25">
      <c r="D345" s="8" t="s">
        <v>731</v>
      </c>
      <c r="E345" s="20">
        <v>167</v>
      </c>
      <c r="F345" s="20">
        <v>141</v>
      </c>
      <c r="G345" s="9">
        <v>0.84431137724550898</v>
      </c>
      <c r="H345" s="20">
        <v>125</v>
      </c>
      <c r="I345" s="9">
        <v>0.88652482269503541</v>
      </c>
      <c r="J345" s="20">
        <v>0</v>
      </c>
      <c r="K345" s="9">
        <v>0</v>
      </c>
      <c r="L345" s="20">
        <v>14</v>
      </c>
      <c r="M345" s="9">
        <v>9.9290780141843976E-2</v>
      </c>
      <c r="N345" s="20">
        <v>4</v>
      </c>
      <c r="O345" s="9">
        <v>2.8368794326241134E-2</v>
      </c>
      <c r="P345" s="20">
        <v>6</v>
      </c>
      <c r="Q345" s="9">
        <v>4.2553191489361701E-2</v>
      </c>
    </row>
    <row r="346" spans="4:17" x14ac:dyDescent="0.25">
      <c r="D346" s="8" t="s">
        <v>739</v>
      </c>
      <c r="E346" s="20">
        <v>314</v>
      </c>
      <c r="F346" s="20">
        <v>286</v>
      </c>
      <c r="G346" s="9">
        <v>0.91082802547770703</v>
      </c>
      <c r="H346" s="20">
        <v>240</v>
      </c>
      <c r="I346" s="9">
        <v>0.83916083916083917</v>
      </c>
      <c r="J346" s="20">
        <v>0</v>
      </c>
      <c r="K346" s="9">
        <v>0</v>
      </c>
      <c r="L346" s="20">
        <v>15</v>
      </c>
      <c r="M346" s="9">
        <v>5.2447552447552448E-2</v>
      </c>
      <c r="N346" s="20">
        <v>5</v>
      </c>
      <c r="O346" s="9">
        <v>1.7482517482517484E-2</v>
      </c>
      <c r="P346" s="20">
        <v>1</v>
      </c>
      <c r="Q346" s="9">
        <v>3.4965034965034965E-3</v>
      </c>
    </row>
    <row r="347" spans="4:17" x14ac:dyDescent="0.25">
      <c r="D347" s="8" t="s">
        <v>740</v>
      </c>
      <c r="E347" s="20">
        <v>352</v>
      </c>
      <c r="F347" s="20">
        <v>310</v>
      </c>
      <c r="G347" s="9">
        <v>0.88068181818181823</v>
      </c>
      <c r="H347" s="20">
        <v>271</v>
      </c>
      <c r="I347" s="9">
        <v>0.87419354838709673</v>
      </c>
      <c r="J347" s="20">
        <v>0</v>
      </c>
      <c r="K347" s="9">
        <v>0</v>
      </c>
      <c r="L347" s="20">
        <v>25</v>
      </c>
      <c r="M347" s="9">
        <v>8.0645161290322578E-2</v>
      </c>
      <c r="N347" s="20">
        <v>6</v>
      </c>
      <c r="O347" s="9">
        <v>1.935483870967742E-2</v>
      </c>
      <c r="P347" s="20">
        <v>6</v>
      </c>
      <c r="Q347" s="9">
        <v>1.935483870967742E-2</v>
      </c>
    </row>
    <row r="348" spans="4:17" x14ac:dyDescent="0.25">
      <c r="D348" s="8" t="s">
        <v>742</v>
      </c>
      <c r="E348" s="20">
        <v>480</v>
      </c>
      <c r="F348" s="20">
        <v>417</v>
      </c>
      <c r="G348" s="9">
        <v>0.86875000000000002</v>
      </c>
      <c r="H348" s="20">
        <v>371</v>
      </c>
      <c r="I348" s="9">
        <v>0.88968824940047964</v>
      </c>
      <c r="J348" s="20">
        <v>0</v>
      </c>
      <c r="K348" s="9">
        <v>0</v>
      </c>
      <c r="L348" s="20">
        <v>7</v>
      </c>
      <c r="M348" s="9">
        <v>1.6786570743405275E-2</v>
      </c>
      <c r="N348" s="20">
        <v>44</v>
      </c>
      <c r="O348" s="9">
        <v>0.10551558752997602</v>
      </c>
      <c r="P348" s="20">
        <v>4</v>
      </c>
      <c r="Q348" s="9">
        <v>9.5923261390887284E-3</v>
      </c>
    </row>
    <row r="349" spans="4:17" x14ac:dyDescent="0.25">
      <c r="D349" s="6" t="s">
        <v>208</v>
      </c>
      <c r="E349" s="20">
        <v>124814</v>
      </c>
      <c r="F349" s="20">
        <v>110488</v>
      </c>
      <c r="G349" s="9">
        <v>0.88522120915922897</v>
      </c>
      <c r="H349" s="20">
        <v>100820</v>
      </c>
      <c r="I349" s="9">
        <v>0.91249728477300707</v>
      </c>
      <c r="J349" s="20">
        <v>6</v>
      </c>
      <c r="K349" s="9">
        <v>5.4304539859532255E-5</v>
      </c>
      <c r="L349" s="20">
        <v>5979</v>
      </c>
      <c r="M349" s="9">
        <v>5.4114473970023891E-2</v>
      </c>
      <c r="N349" s="20">
        <v>3554</v>
      </c>
      <c r="O349" s="9">
        <v>3.2166389110129603E-2</v>
      </c>
      <c r="P349" s="20">
        <v>2296</v>
      </c>
      <c r="Q349" s="9">
        <v>2.0780537252914344E-2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D2154A-87BF-4801-A5D2-3B12FCA43375}">
  <dimension ref="B1:Q349"/>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2.85546875" customWidth="1"/>
    <col min="13" max="13" width="11.28515625" customWidth="1"/>
    <col min="14" max="14" width="12.85546875" customWidth="1"/>
    <col min="15" max="15" width="11" customWidth="1"/>
    <col min="16" max="17" width="13.28515625" customWidth="1"/>
  </cols>
  <sheetData>
    <row r="1" spans="2:4" ht="26.25" x14ac:dyDescent="0.4">
      <c r="B1" s="2" t="s">
        <v>181</v>
      </c>
      <c r="D1" s="4" t="s">
        <v>182</v>
      </c>
    </row>
    <row r="2" spans="2:4" ht="18.75" x14ac:dyDescent="0.3">
      <c r="B2" s="3">
        <f>MAX(data[[#All],[Rel_D]])</f>
        <v>44606</v>
      </c>
    </row>
    <row r="3" spans="2:4" ht="32.25" customHeight="1" x14ac:dyDescent="0.25"/>
    <row r="21" spans="4:17" ht="45" x14ac:dyDescent="0.25">
      <c r="D21" s="10"/>
      <c r="E21" s="11" t="s">
        <v>280</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04 Adults aged 16 - 69 Clinically Extremely Vulnerable",$D$23)</f>
        <v>316231</v>
      </c>
      <c r="F22" s="15">
        <f>GETPIVOTDATA("Sum of 04f Second Vaccination",$D$23)</f>
        <v>243967</v>
      </c>
      <c r="G22" s="16">
        <f>GETPIVOTDATA("Sum of 04f%",$D$23)</f>
        <v>0.77148350414728473</v>
      </c>
      <c r="H22" s="15">
        <f>GETPIVOTDATA("Sum of 04a Vaccinated (Booster)",$D$23)</f>
        <v>171515</v>
      </c>
      <c r="I22" s="16">
        <f>GETPIVOTDATA("Sum of 04a%",$D$23)</f>
        <v>0.70302540917419154</v>
      </c>
      <c r="J22" s="15">
        <f>GETPIVOTDATA("Sum of 04b Contraindicated (inc allergies, exclu vaccinated)",$D$23)</f>
        <v>8</v>
      </c>
      <c r="K22" s="16">
        <f>GETPIVOTDATA("Sum of 04b%",$D$23)</f>
        <v>3.2791320137559588E-5</v>
      </c>
      <c r="L22" s="15">
        <f>GETPIVOTDATA("Sum of 04c Declined (excl vaccinated or contraindicated)",$D$23)</f>
        <v>14732</v>
      </c>
      <c r="M22" s="16">
        <f>GETPIVOTDATA("Sum of 04c%",$D$23)</f>
        <v>6.038521603331598E-2</v>
      </c>
      <c r="N22" s="15">
        <f>GETPIVOTDATA("Sum of 04d Invited no outcome (excl vac, contr, decl)",$D$23)</f>
        <v>31882</v>
      </c>
      <c r="O22" s="16">
        <f>GETPIVOTDATA("Sum of 04d%",$D$23)</f>
        <v>0.13068160857820935</v>
      </c>
      <c r="P22" s="15">
        <f>GETPIVOTDATA("Sum of 04e No contact coded [CALL]",$D$23)</f>
        <v>11645</v>
      </c>
      <c r="Q22" s="16">
        <f>GETPIVOTDATA("Sum of 04e%",$D$23)</f>
        <v>4.7731865375235175E-2</v>
      </c>
    </row>
    <row r="23" spans="4:17" hidden="1" x14ac:dyDescent="0.25">
      <c r="D23" s="5" t="s">
        <v>194</v>
      </c>
      <c r="E23" t="s">
        <v>281</v>
      </c>
      <c r="F23" t="s">
        <v>282</v>
      </c>
      <c r="G23" t="s">
        <v>283</v>
      </c>
      <c r="H23" t="s">
        <v>284</v>
      </c>
      <c r="I23" t="s">
        <v>285</v>
      </c>
      <c r="J23" t="s">
        <v>286</v>
      </c>
      <c r="K23" t="s">
        <v>287</v>
      </c>
      <c r="L23" t="s">
        <v>288</v>
      </c>
      <c r="M23" t="s">
        <v>289</v>
      </c>
      <c r="N23" t="s">
        <v>290</v>
      </c>
      <c r="O23" t="s">
        <v>291</v>
      </c>
      <c r="P23" t="s">
        <v>292</v>
      </c>
      <c r="Q23" t="s">
        <v>293</v>
      </c>
    </row>
    <row r="24" spans="4:17" x14ac:dyDescent="0.25">
      <c r="D24" s="6" t="s">
        <v>434</v>
      </c>
      <c r="E24" s="20">
        <v>34137</v>
      </c>
      <c r="F24" s="20">
        <v>26543</v>
      </c>
      <c r="G24" s="9">
        <v>0.77754342795207543</v>
      </c>
      <c r="H24" s="20">
        <v>18039</v>
      </c>
      <c r="I24" s="9">
        <v>0.67961421090306295</v>
      </c>
      <c r="J24" s="20">
        <v>3</v>
      </c>
      <c r="K24" s="9">
        <v>1.1302414949327507E-4</v>
      </c>
      <c r="L24" s="20">
        <v>961</v>
      </c>
      <c r="M24" s="9">
        <v>3.6205402554345775E-2</v>
      </c>
      <c r="N24" s="20">
        <v>2048</v>
      </c>
      <c r="O24" s="9">
        <v>7.7157819387409107E-2</v>
      </c>
      <c r="P24" s="20">
        <v>3183</v>
      </c>
      <c r="Q24" s="9">
        <v>0.11991862261236484</v>
      </c>
    </row>
    <row r="25" spans="4:17" x14ac:dyDescent="0.25">
      <c r="D25" s="7" t="s">
        <v>447</v>
      </c>
      <c r="E25" s="20">
        <v>5292</v>
      </c>
      <c r="F25" s="20">
        <v>4129</v>
      </c>
      <c r="G25" s="9">
        <v>0.78023431594860171</v>
      </c>
      <c r="H25" s="20">
        <v>2883</v>
      </c>
      <c r="I25" s="9">
        <v>0.69823201743763619</v>
      </c>
      <c r="J25" s="20">
        <v>0</v>
      </c>
      <c r="K25" s="9">
        <v>0</v>
      </c>
      <c r="L25" s="20">
        <v>111</v>
      </c>
      <c r="M25" s="9">
        <v>2.6883022523613465E-2</v>
      </c>
      <c r="N25" s="20">
        <v>215</v>
      </c>
      <c r="O25" s="9">
        <v>5.2070719302494552E-2</v>
      </c>
      <c r="P25" s="20">
        <v>616</v>
      </c>
      <c r="Q25" s="9">
        <v>0.14918866553644949</v>
      </c>
    </row>
    <row r="26" spans="4:17" x14ac:dyDescent="0.25">
      <c r="D26" s="8" t="s">
        <v>515</v>
      </c>
      <c r="E26" s="20">
        <v>1162</v>
      </c>
      <c r="F26" s="20">
        <v>930</v>
      </c>
      <c r="G26" s="9">
        <v>0.80034423407917388</v>
      </c>
      <c r="H26" s="20">
        <v>666</v>
      </c>
      <c r="I26" s="9">
        <v>0.71612903225806457</v>
      </c>
      <c r="J26" s="20">
        <v>0</v>
      </c>
      <c r="K26" s="9">
        <v>0</v>
      </c>
      <c r="L26" s="20">
        <v>21</v>
      </c>
      <c r="M26" s="9">
        <v>2.2580645161290321E-2</v>
      </c>
      <c r="N26" s="20">
        <v>68</v>
      </c>
      <c r="O26" s="9">
        <v>7.3118279569892475E-2</v>
      </c>
      <c r="P26" s="20">
        <v>102</v>
      </c>
      <c r="Q26" s="9">
        <v>0.10967741935483871</v>
      </c>
    </row>
    <row r="27" spans="4:17" x14ac:dyDescent="0.25">
      <c r="D27" s="8" t="s">
        <v>529</v>
      </c>
      <c r="E27" s="20">
        <v>681</v>
      </c>
      <c r="F27" s="20">
        <v>532</v>
      </c>
      <c r="G27" s="9">
        <v>0.78120411160058734</v>
      </c>
      <c r="H27" s="20">
        <v>344</v>
      </c>
      <c r="I27" s="9">
        <v>0.64661654135338342</v>
      </c>
      <c r="J27" s="20">
        <v>0</v>
      </c>
      <c r="K27" s="9">
        <v>0</v>
      </c>
      <c r="L27" s="20">
        <v>13</v>
      </c>
      <c r="M27" s="9">
        <v>2.4436090225563908E-2</v>
      </c>
      <c r="N27" s="20">
        <v>63</v>
      </c>
      <c r="O27" s="9">
        <v>0.11842105263157894</v>
      </c>
      <c r="P27" s="20">
        <v>41</v>
      </c>
      <c r="Q27" s="9">
        <v>7.7067669172932327E-2</v>
      </c>
    </row>
    <row r="28" spans="4:17" x14ac:dyDescent="0.25">
      <c r="D28" s="8" t="s">
        <v>448</v>
      </c>
      <c r="E28" s="20">
        <v>3449</v>
      </c>
      <c r="F28" s="20">
        <v>2667</v>
      </c>
      <c r="G28" s="9">
        <v>0.77326761380110176</v>
      </c>
      <c r="H28" s="20">
        <v>1873</v>
      </c>
      <c r="I28" s="9">
        <v>0.70228721409823769</v>
      </c>
      <c r="J28" s="20">
        <v>0</v>
      </c>
      <c r="K28" s="9">
        <v>0</v>
      </c>
      <c r="L28" s="20">
        <v>77</v>
      </c>
      <c r="M28" s="9">
        <v>2.8871391076115485E-2</v>
      </c>
      <c r="N28" s="20">
        <v>84</v>
      </c>
      <c r="O28" s="9">
        <v>3.1496062992125984E-2</v>
      </c>
      <c r="P28" s="20">
        <v>473</v>
      </c>
      <c r="Q28" s="9">
        <v>0.17735283089613799</v>
      </c>
    </row>
    <row r="29" spans="4:17" x14ac:dyDescent="0.25">
      <c r="D29" s="7" t="s">
        <v>444</v>
      </c>
      <c r="E29" s="20">
        <v>5180</v>
      </c>
      <c r="F29" s="20">
        <v>3780</v>
      </c>
      <c r="G29" s="9">
        <v>0.72972972972972971</v>
      </c>
      <c r="H29" s="20">
        <v>2444</v>
      </c>
      <c r="I29" s="9">
        <v>0.64656084656084656</v>
      </c>
      <c r="J29" s="20">
        <v>0</v>
      </c>
      <c r="K29" s="9">
        <v>0</v>
      </c>
      <c r="L29" s="20">
        <v>274</v>
      </c>
      <c r="M29" s="9">
        <v>7.2486772486772488E-2</v>
      </c>
      <c r="N29" s="20">
        <v>567</v>
      </c>
      <c r="O29" s="9">
        <v>0.15</v>
      </c>
      <c r="P29" s="20">
        <v>297</v>
      </c>
      <c r="Q29" s="9">
        <v>7.857142857142857E-2</v>
      </c>
    </row>
    <row r="30" spans="4:17" x14ac:dyDescent="0.25">
      <c r="D30" s="8" t="s">
        <v>516</v>
      </c>
      <c r="E30" s="20">
        <v>928</v>
      </c>
      <c r="F30" s="20">
        <v>655</v>
      </c>
      <c r="G30" s="9">
        <v>0.70581896551724133</v>
      </c>
      <c r="H30" s="20">
        <v>415</v>
      </c>
      <c r="I30" s="9">
        <v>0.63358778625954193</v>
      </c>
      <c r="J30" s="20">
        <v>0</v>
      </c>
      <c r="K30" s="9">
        <v>0</v>
      </c>
      <c r="L30" s="20">
        <v>45</v>
      </c>
      <c r="M30" s="9">
        <v>6.8702290076335881E-2</v>
      </c>
      <c r="N30" s="20">
        <v>75</v>
      </c>
      <c r="O30" s="9">
        <v>0.11450381679389313</v>
      </c>
      <c r="P30" s="20">
        <v>108</v>
      </c>
      <c r="Q30" s="9">
        <v>0.16488549618320611</v>
      </c>
    </row>
    <row r="31" spans="4:17" x14ac:dyDescent="0.25">
      <c r="D31" s="8" t="s">
        <v>517</v>
      </c>
      <c r="E31" s="20">
        <v>914</v>
      </c>
      <c r="F31" s="20">
        <v>702</v>
      </c>
      <c r="G31" s="9">
        <v>0.76805251641137851</v>
      </c>
      <c r="H31" s="20">
        <v>474</v>
      </c>
      <c r="I31" s="9">
        <v>0.67521367521367526</v>
      </c>
      <c r="J31" s="20">
        <v>0</v>
      </c>
      <c r="K31" s="9">
        <v>0</v>
      </c>
      <c r="L31" s="20">
        <v>13</v>
      </c>
      <c r="M31" s="9">
        <v>1.8518518518518517E-2</v>
      </c>
      <c r="N31" s="20">
        <v>64</v>
      </c>
      <c r="O31" s="9">
        <v>9.1168091168091173E-2</v>
      </c>
      <c r="P31" s="20">
        <v>90</v>
      </c>
      <c r="Q31" s="9">
        <v>0.12820512820512819</v>
      </c>
    </row>
    <row r="32" spans="4:17" x14ac:dyDescent="0.25">
      <c r="D32" s="8" t="s">
        <v>524</v>
      </c>
      <c r="E32" s="20">
        <v>840</v>
      </c>
      <c r="F32" s="20">
        <v>621</v>
      </c>
      <c r="G32" s="9">
        <v>0.73928571428571432</v>
      </c>
      <c r="H32" s="20">
        <v>417</v>
      </c>
      <c r="I32" s="9">
        <v>0.67149758454106279</v>
      </c>
      <c r="J32" s="20">
        <v>0</v>
      </c>
      <c r="K32" s="9">
        <v>0</v>
      </c>
      <c r="L32" s="20">
        <v>94</v>
      </c>
      <c r="M32" s="9">
        <v>0.15136876006441224</v>
      </c>
      <c r="N32" s="20">
        <v>35</v>
      </c>
      <c r="O32" s="9">
        <v>5.6360708534621579E-2</v>
      </c>
      <c r="P32" s="20">
        <v>45</v>
      </c>
      <c r="Q32" s="9">
        <v>7.2463768115942032E-2</v>
      </c>
    </row>
    <row r="33" spans="4:17" x14ac:dyDescent="0.25">
      <c r="D33" s="8" t="s">
        <v>445</v>
      </c>
      <c r="E33" s="20">
        <v>2498</v>
      </c>
      <c r="F33" s="20">
        <v>1802</v>
      </c>
      <c r="G33" s="9">
        <v>0.72137710168134506</v>
      </c>
      <c r="H33" s="20">
        <v>1138</v>
      </c>
      <c r="I33" s="9">
        <v>0.63152053274139841</v>
      </c>
      <c r="J33" s="20">
        <v>0</v>
      </c>
      <c r="K33" s="9">
        <v>0</v>
      </c>
      <c r="L33" s="20">
        <v>122</v>
      </c>
      <c r="M33" s="9">
        <v>6.7702552719200892E-2</v>
      </c>
      <c r="N33" s="20">
        <v>393</v>
      </c>
      <c r="O33" s="9">
        <v>0.21809100998890121</v>
      </c>
      <c r="P33" s="20">
        <v>54</v>
      </c>
      <c r="Q33" s="9">
        <v>2.9966703662597113E-2</v>
      </c>
    </row>
    <row r="34" spans="4:17" x14ac:dyDescent="0.25">
      <c r="D34" s="7" t="s">
        <v>437</v>
      </c>
      <c r="E34" s="20">
        <v>5776</v>
      </c>
      <c r="F34" s="20">
        <v>4581</v>
      </c>
      <c r="G34" s="9">
        <v>0.79310941828254844</v>
      </c>
      <c r="H34" s="20">
        <v>3177</v>
      </c>
      <c r="I34" s="9">
        <v>0.69351669941060901</v>
      </c>
      <c r="J34" s="20">
        <v>0</v>
      </c>
      <c r="K34" s="9">
        <v>0</v>
      </c>
      <c r="L34" s="20">
        <v>163</v>
      </c>
      <c r="M34" s="9">
        <v>3.5581750709452083E-2</v>
      </c>
      <c r="N34" s="20">
        <v>224</v>
      </c>
      <c r="O34" s="9">
        <v>4.8897620606854396E-2</v>
      </c>
      <c r="P34" s="20">
        <v>596</v>
      </c>
      <c r="Q34" s="9">
        <v>0.13010259768609475</v>
      </c>
    </row>
    <row r="35" spans="4:17" x14ac:dyDescent="0.25">
      <c r="D35" s="8" t="s">
        <v>438</v>
      </c>
      <c r="E35" s="20">
        <v>685</v>
      </c>
      <c r="F35" s="20">
        <v>569</v>
      </c>
      <c r="G35" s="9">
        <v>0.83065693430656939</v>
      </c>
      <c r="H35" s="20">
        <v>407</v>
      </c>
      <c r="I35" s="9">
        <v>0.7152899824253075</v>
      </c>
      <c r="J35" s="20">
        <v>0</v>
      </c>
      <c r="K35" s="9">
        <v>0</v>
      </c>
      <c r="L35" s="20">
        <v>9</v>
      </c>
      <c r="M35" s="9">
        <v>1.5817223198594025E-2</v>
      </c>
      <c r="N35" s="20">
        <v>5</v>
      </c>
      <c r="O35" s="9">
        <v>8.7873462214411256E-3</v>
      </c>
      <c r="P35" s="20">
        <v>80</v>
      </c>
      <c r="Q35" s="9">
        <v>0.14059753954305801</v>
      </c>
    </row>
    <row r="36" spans="4:17" x14ac:dyDescent="0.25">
      <c r="D36" s="8" t="s">
        <v>520</v>
      </c>
      <c r="E36" s="20">
        <v>790</v>
      </c>
      <c r="F36" s="20">
        <v>640</v>
      </c>
      <c r="G36" s="9">
        <v>0.810126582278481</v>
      </c>
      <c r="H36" s="20">
        <v>437</v>
      </c>
      <c r="I36" s="9">
        <v>0.68281250000000004</v>
      </c>
      <c r="J36" s="20">
        <v>0</v>
      </c>
      <c r="K36" s="9">
        <v>0</v>
      </c>
      <c r="L36" s="20">
        <v>9</v>
      </c>
      <c r="M36" s="9">
        <v>1.40625E-2</v>
      </c>
      <c r="N36" s="20">
        <v>11</v>
      </c>
      <c r="O36" s="9">
        <v>1.7187500000000001E-2</v>
      </c>
      <c r="P36" s="20">
        <v>96</v>
      </c>
      <c r="Q36" s="9">
        <v>0.15</v>
      </c>
    </row>
    <row r="37" spans="4:17" x14ac:dyDescent="0.25">
      <c r="D37" s="8" t="s">
        <v>525</v>
      </c>
      <c r="E37" s="20">
        <v>726</v>
      </c>
      <c r="F37" s="20">
        <v>518</v>
      </c>
      <c r="G37" s="9">
        <v>0.71349862258953167</v>
      </c>
      <c r="H37" s="20">
        <v>330</v>
      </c>
      <c r="I37" s="9">
        <v>0.63706563706563701</v>
      </c>
      <c r="J37" s="20">
        <v>0</v>
      </c>
      <c r="K37" s="9">
        <v>0</v>
      </c>
      <c r="L37" s="20">
        <v>70</v>
      </c>
      <c r="M37" s="9">
        <v>0.13513513513513514</v>
      </c>
      <c r="N37" s="20">
        <v>31</v>
      </c>
      <c r="O37" s="9">
        <v>5.9845559845559844E-2</v>
      </c>
      <c r="P37" s="20">
        <v>84</v>
      </c>
      <c r="Q37" s="9">
        <v>0.16216216216216217</v>
      </c>
    </row>
    <row r="38" spans="4:17" x14ac:dyDescent="0.25">
      <c r="D38" s="8" t="s">
        <v>526</v>
      </c>
      <c r="E38" s="20">
        <v>785</v>
      </c>
      <c r="F38" s="20">
        <v>631</v>
      </c>
      <c r="G38" s="9">
        <v>0.80382165605095546</v>
      </c>
      <c r="H38" s="20">
        <v>465</v>
      </c>
      <c r="I38" s="9">
        <v>0.73692551505546755</v>
      </c>
      <c r="J38" s="20">
        <v>0</v>
      </c>
      <c r="K38" s="9">
        <v>0</v>
      </c>
      <c r="L38" s="20">
        <v>22</v>
      </c>
      <c r="M38" s="9">
        <v>3.486529318541997E-2</v>
      </c>
      <c r="N38" s="20">
        <v>56</v>
      </c>
      <c r="O38" s="9">
        <v>8.874801901743265E-2</v>
      </c>
      <c r="P38" s="20">
        <v>41</v>
      </c>
      <c r="Q38" s="9">
        <v>6.4976228209191758E-2</v>
      </c>
    </row>
    <row r="39" spans="4:17" x14ac:dyDescent="0.25">
      <c r="D39" s="8" t="s">
        <v>530</v>
      </c>
      <c r="E39" s="20">
        <v>751</v>
      </c>
      <c r="F39" s="20">
        <v>604</v>
      </c>
      <c r="G39" s="9">
        <v>0.80426098535286283</v>
      </c>
      <c r="H39" s="20">
        <v>406</v>
      </c>
      <c r="I39" s="9">
        <v>0.67218543046357615</v>
      </c>
      <c r="J39" s="20">
        <v>0</v>
      </c>
      <c r="K39" s="9">
        <v>0</v>
      </c>
      <c r="L39" s="20">
        <v>8</v>
      </c>
      <c r="M39" s="9">
        <v>1.3245033112582781E-2</v>
      </c>
      <c r="N39" s="20">
        <v>24</v>
      </c>
      <c r="O39" s="9">
        <v>3.9735099337748346E-2</v>
      </c>
      <c r="P39" s="20">
        <v>87</v>
      </c>
      <c r="Q39" s="9">
        <v>0.14403973509933773</v>
      </c>
    </row>
    <row r="40" spans="4:17" x14ac:dyDescent="0.25">
      <c r="D40" s="8" t="s">
        <v>532</v>
      </c>
      <c r="E40" s="20">
        <v>1434</v>
      </c>
      <c r="F40" s="20">
        <v>1146</v>
      </c>
      <c r="G40" s="9">
        <v>0.79916317991631802</v>
      </c>
      <c r="H40" s="20">
        <v>814</v>
      </c>
      <c r="I40" s="9">
        <v>0.71029668411867364</v>
      </c>
      <c r="J40" s="20">
        <v>0</v>
      </c>
      <c r="K40" s="9">
        <v>0</v>
      </c>
      <c r="L40" s="20">
        <v>27</v>
      </c>
      <c r="M40" s="9">
        <v>2.356020942408377E-2</v>
      </c>
      <c r="N40" s="20">
        <v>55</v>
      </c>
      <c r="O40" s="9">
        <v>4.7993019197207679E-2</v>
      </c>
      <c r="P40" s="20">
        <v>163</v>
      </c>
      <c r="Q40" s="9">
        <v>0.14223385689354276</v>
      </c>
    </row>
    <row r="41" spans="4:17" x14ac:dyDescent="0.25">
      <c r="D41" s="8" t="s">
        <v>534</v>
      </c>
      <c r="E41" s="20">
        <v>605</v>
      </c>
      <c r="F41" s="20">
        <v>473</v>
      </c>
      <c r="G41" s="9">
        <v>0.78181818181818186</v>
      </c>
      <c r="H41" s="20">
        <v>318</v>
      </c>
      <c r="I41" s="9">
        <v>0.67230443974630016</v>
      </c>
      <c r="J41" s="20">
        <v>0</v>
      </c>
      <c r="K41" s="9">
        <v>0</v>
      </c>
      <c r="L41" s="20">
        <v>18</v>
      </c>
      <c r="M41" s="9">
        <v>3.8054968287526428E-2</v>
      </c>
      <c r="N41" s="20">
        <v>42</v>
      </c>
      <c r="O41" s="9">
        <v>8.8794926004228336E-2</v>
      </c>
      <c r="P41" s="20">
        <v>45</v>
      </c>
      <c r="Q41" s="9">
        <v>9.5137420718816063E-2</v>
      </c>
    </row>
    <row r="42" spans="4:17" x14ac:dyDescent="0.25">
      <c r="D42" s="7" t="s">
        <v>442</v>
      </c>
      <c r="E42" s="20">
        <v>6627</v>
      </c>
      <c r="F42" s="20">
        <v>5278</v>
      </c>
      <c r="G42" s="9">
        <v>0.79643881092500379</v>
      </c>
      <c r="H42" s="20">
        <v>3731</v>
      </c>
      <c r="I42" s="9">
        <v>0.7068965517241379</v>
      </c>
      <c r="J42" s="20">
        <v>2</v>
      </c>
      <c r="K42" s="9">
        <v>3.7893141341417203E-4</v>
      </c>
      <c r="L42" s="20">
        <v>192</v>
      </c>
      <c r="M42" s="9">
        <v>3.6377415687760518E-2</v>
      </c>
      <c r="N42" s="20">
        <v>342</v>
      </c>
      <c r="O42" s="9">
        <v>6.4797271693823419E-2</v>
      </c>
      <c r="P42" s="20">
        <v>586</v>
      </c>
      <c r="Q42" s="9">
        <v>0.11102690413035241</v>
      </c>
    </row>
    <row r="43" spans="4:17" x14ac:dyDescent="0.25">
      <c r="D43" s="8" t="s">
        <v>519</v>
      </c>
      <c r="E43" s="20">
        <v>268</v>
      </c>
      <c r="F43" s="20">
        <v>236</v>
      </c>
      <c r="G43" s="9">
        <v>0.88059701492537312</v>
      </c>
      <c r="H43" s="20">
        <v>186</v>
      </c>
      <c r="I43" s="9">
        <v>0.78813559322033899</v>
      </c>
      <c r="J43" s="20">
        <v>0</v>
      </c>
      <c r="K43" s="9">
        <v>0</v>
      </c>
      <c r="L43" s="20">
        <v>8</v>
      </c>
      <c r="M43" s="9">
        <v>3.3898305084745763E-2</v>
      </c>
      <c r="N43" s="20">
        <v>7</v>
      </c>
      <c r="O43" s="9">
        <v>2.9661016949152543E-2</v>
      </c>
      <c r="P43" s="20">
        <v>11</v>
      </c>
      <c r="Q43" s="9">
        <v>4.6610169491525424E-2</v>
      </c>
    </row>
    <row r="44" spans="4:17" x14ac:dyDescent="0.25">
      <c r="D44" s="8" t="s">
        <v>521</v>
      </c>
      <c r="E44" s="20">
        <v>588</v>
      </c>
      <c r="F44" s="20">
        <v>484</v>
      </c>
      <c r="G44" s="9">
        <v>0.8231292517006803</v>
      </c>
      <c r="H44" s="20">
        <v>371</v>
      </c>
      <c r="I44" s="9">
        <v>0.76652892561983466</v>
      </c>
      <c r="J44" s="20">
        <v>0</v>
      </c>
      <c r="K44" s="9">
        <v>0</v>
      </c>
      <c r="L44" s="20">
        <v>56</v>
      </c>
      <c r="M44" s="9">
        <v>0.11570247933884298</v>
      </c>
      <c r="N44" s="20">
        <v>25</v>
      </c>
      <c r="O44" s="9">
        <v>5.1652892561983473E-2</v>
      </c>
      <c r="P44" s="20">
        <v>9</v>
      </c>
      <c r="Q44" s="9">
        <v>1.859504132231405E-2</v>
      </c>
    </row>
    <row r="45" spans="4:17" x14ac:dyDescent="0.25">
      <c r="D45" s="8" t="s">
        <v>522</v>
      </c>
      <c r="E45" s="20">
        <v>1080</v>
      </c>
      <c r="F45" s="20">
        <v>834</v>
      </c>
      <c r="G45" s="9">
        <v>0.77222222222222225</v>
      </c>
      <c r="H45" s="20">
        <v>598</v>
      </c>
      <c r="I45" s="9">
        <v>0.71702637889688248</v>
      </c>
      <c r="J45" s="20">
        <v>0</v>
      </c>
      <c r="K45" s="9">
        <v>0</v>
      </c>
      <c r="L45" s="20">
        <v>9</v>
      </c>
      <c r="M45" s="9">
        <v>1.0791366906474821E-2</v>
      </c>
      <c r="N45" s="20">
        <v>86</v>
      </c>
      <c r="O45" s="9">
        <v>0.10311750599520383</v>
      </c>
      <c r="P45" s="20">
        <v>112</v>
      </c>
      <c r="Q45" s="9">
        <v>0.1342925659472422</v>
      </c>
    </row>
    <row r="46" spans="4:17" x14ac:dyDescent="0.25">
      <c r="D46" s="8" t="s">
        <v>523</v>
      </c>
      <c r="E46" s="20">
        <v>471</v>
      </c>
      <c r="F46" s="20">
        <v>382</v>
      </c>
      <c r="G46" s="9">
        <v>0.81104033970276013</v>
      </c>
      <c r="H46" s="20">
        <v>279</v>
      </c>
      <c r="I46" s="9">
        <v>0.73036649214659688</v>
      </c>
      <c r="J46" s="20">
        <v>0</v>
      </c>
      <c r="K46" s="9">
        <v>0</v>
      </c>
      <c r="L46" s="20">
        <v>40</v>
      </c>
      <c r="M46" s="9">
        <v>0.10471204188481675</v>
      </c>
      <c r="N46" s="20">
        <v>15</v>
      </c>
      <c r="O46" s="9">
        <v>3.9267015706806283E-2</v>
      </c>
      <c r="P46" s="20">
        <v>18</v>
      </c>
      <c r="Q46" s="9">
        <v>4.712041884816754E-2</v>
      </c>
    </row>
    <row r="47" spans="4:17" x14ac:dyDescent="0.25">
      <c r="D47" s="8" t="s">
        <v>527</v>
      </c>
      <c r="E47" s="20">
        <v>793</v>
      </c>
      <c r="F47" s="20">
        <v>646</v>
      </c>
      <c r="G47" s="9">
        <v>0.8146279949558638</v>
      </c>
      <c r="H47" s="20">
        <v>432</v>
      </c>
      <c r="I47" s="9">
        <v>0.66873065015479871</v>
      </c>
      <c r="J47" s="20">
        <v>1</v>
      </c>
      <c r="K47" s="9">
        <v>1.5479876160990713E-3</v>
      </c>
      <c r="L47" s="20">
        <v>7</v>
      </c>
      <c r="M47" s="9">
        <v>1.0835913312693499E-2</v>
      </c>
      <c r="N47" s="20">
        <v>86</v>
      </c>
      <c r="O47" s="9">
        <v>0.13312693498452013</v>
      </c>
      <c r="P47" s="20">
        <v>31</v>
      </c>
      <c r="Q47" s="9">
        <v>4.7987616099071206E-2</v>
      </c>
    </row>
    <row r="48" spans="4:17" x14ac:dyDescent="0.25">
      <c r="D48" s="8" t="s">
        <v>528</v>
      </c>
      <c r="E48" s="20">
        <v>1411</v>
      </c>
      <c r="F48" s="20">
        <v>1109</v>
      </c>
      <c r="G48" s="9">
        <v>0.78596739900779589</v>
      </c>
      <c r="H48" s="20">
        <v>783</v>
      </c>
      <c r="I48" s="9">
        <v>0.70604147880973855</v>
      </c>
      <c r="J48" s="20">
        <v>0</v>
      </c>
      <c r="K48" s="9">
        <v>0</v>
      </c>
      <c r="L48" s="20">
        <v>23</v>
      </c>
      <c r="M48" s="9">
        <v>2.0739404869251576E-2</v>
      </c>
      <c r="N48" s="20">
        <v>27</v>
      </c>
      <c r="O48" s="9">
        <v>2.4346257889990983E-2</v>
      </c>
      <c r="P48" s="20">
        <v>200</v>
      </c>
      <c r="Q48" s="9">
        <v>0.18034265103697025</v>
      </c>
    </row>
    <row r="49" spans="4:17" x14ac:dyDescent="0.25">
      <c r="D49" s="8" t="s">
        <v>443</v>
      </c>
      <c r="E49" s="20">
        <v>538</v>
      </c>
      <c r="F49" s="20">
        <v>423</v>
      </c>
      <c r="G49" s="9">
        <v>0.78624535315985133</v>
      </c>
      <c r="H49" s="20">
        <v>286</v>
      </c>
      <c r="I49" s="9">
        <v>0.67612293144208035</v>
      </c>
      <c r="J49" s="20">
        <v>1</v>
      </c>
      <c r="K49" s="9">
        <v>2.3640661938534278E-3</v>
      </c>
      <c r="L49" s="20">
        <v>19</v>
      </c>
      <c r="M49" s="9">
        <v>4.4917257683215132E-2</v>
      </c>
      <c r="N49" s="20">
        <v>47</v>
      </c>
      <c r="O49" s="9">
        <v>0.1111111111111111</v>
      </c>
      <c r="P49" s="20">
        <v>29</v>
      </c>
      <c r="Q49" s="9">
        <v>6.8557919621749411E-2</v>
      </c>
    </row>
    <row r="50" spans="4:17" x14ac:dyDescent="0.25">
      <c r="D50" s="8" t="s">
        <v>533</v>
      </c>
      <c r="E50" s="20">
        <v>757</v>
      </c>
      <c r="F50" s="20">
        <v>589</v>
      </c>
      <c r="G50" s="9">
        <v>0.77807133421400265</v>
      </c>
      <c r="H50" s="20">
        <v>406</v>
      </c>
      <c r="I50" s="9">
        <v>0.68930390492359928</v>
      </c>
      <c r="J50" s="20">
        <v>0</v>
      </c>
      <c r="K50" s="9">
        <v>0</v>
      </c>
      <c r="L50" s="20">
        <v>20</v>
      </c>
      <c r="M50" s="9">
        <v>3.3955857385398983E-2</v>
      </c>
      <c r="N50" s="20">
        <v>39</v>
      </c>
      <c r="O50" s="9">
        <v>6.6213921901528014E-2</v>
      </c>
      <c r="P50" s="20">
        <v>85</v>
      </c>
      <c r="Q50" s="9">
        <v>0.14431239388794567</v>
      </c>
    </row>
    <row r="51" spans="4:17" x14ac:dyDescent="0.25">
      <c r="D51" s="8" t="s">
        <v>536</v>
      </c>
      <c r="E51" s="20">
        <v>721</v>
      </c>
      <c r="F51" s="20">
        <v>575</v>
      </c>
      <c r="G51" s="9">
        <v>0.79750346740638001</v>
      </c>
      <c r="H51" s="20">
        <v>390</v>
      </c>
      <c r="I51" s="9">
        <v>0.67826086956521736</v>
      </c>
      <c r="J51" s="20">
        <v>0</v>
      </c>
      <c r="K51" s="9">
        <v>0</v>
      </c>
      <c r="L51" s="20">
        <v>10</v>
      </c>
      <c r="M51" s="9">
        <v>1.7391304347826087E-2</v>
      </c>
      <c r="N51" s="20">
        <v>10</v>
      </c>
      <c r="O51" s="9">
        <v>1.7391304347826087E-2</v>
      </c>
      <c r="P51" s="20">
        <v>91</v>
      </c>
      <c r="Q51" s="9">
        <v>0.1582608695652174</v>
      </c>
    </row>
    <row r="52" spans="4:17" x14ac:dyDescent="0.25">
      <c r="D52" s="7" t="s">
        <v>435</v>
      </c>
      <c r="E52" s="20">
        <v>4712</v>
      </c>
      <c r="F52" s="20">
        <v>3595</v>
      </c>
      <c r="G52" s="9">
        <v>0.76294567062818341</v>
      </c>
      <c r="H52" s="20">
        <v>2217</v>
      </c>
      <c r="I52" s="9">
        <v>0.61668984700973573</v>
      </c>
      <c r="J52" s="20">
        <v>1</v>
      </c>
      <c r="K52" s="9">
        <v>2.7816411682892909E-4</v>
      </c>
      <c r="L52" s="20">
        <v>79</v>
      </c>
      <c r="M52" s="9">
        <v>2.1974965229485395E-2</v>
      </c>
      <c r="N52" s="20">
        <v>294</v>
      </c>
      <c r="O52" s="9">
        <v>8.1780250347705141E-2</v>
      </c>
      <c r="P52" s="20">
        <v>516</v>
      </c>
      <c r="Q52" s="9">
        <v>0.1435326842837274</v>
      </c>
    </row>
    <row r="53" spans="4:17" x14ac:dyDescent="0.25">
      <c r="D53" s="8" t="s">
        <v>436</v>
      </c>
      <c r="E53" s="20">
        <v>1138</v>
      </c>
      <c r="F53" s="20">
        <v>842</v>
      </c>
      <c r="G53" s="9">
        <v>0.7398945518453427</v>
      </c>
      <c r="H53" s="20">
        <v>507</v>
      </c>
      <c r="I53" s="9">
        <v>0.60213776722090262</v>
      </c>
      <c r="J53" s="20">
        <v>0</v>
      </c>
      <c r="K53" s="9">
        <v>0</v>
      </c>
      <c r="L53" s="20">
        <v>17</v>
      </c>
      <c r="M53" s="9">
        <v>2.0190023752969122E-2</v>
      </c>
      <c r="N53" s="20">
        <v>92</v>
      </c>
      <c r="O53" s="9">
        <v>0.10926365795724466</v>
      </c>
      <c r="P53" s="20">
        <v>134</v>
      </c>
      <c r="Q53" s="9">
        <v>0.15914489311163896</v>
      </c>
    </row>
    <row r="54" spans="4:17" x14ac:dyDescent="0.25">
      <c r="D54" s="8" t="s">
        <v>513</v>
      </c>
      <c r="E54" s="20">
        <v>2791</v>
      </c>
      <c r="F54" s="20">
        <v>2145</v>
      </c>
      <c r="G54" s="9">
        <v>0.76854174131135788</v>
      </c>
      <c r="H54" s="20">
        <v>1340</v>
      </c>
      <c r="I54" s="9">
        <v>0.62470862470862476</v>
      </c>
      <c r="J54" s="20">
        <v>1</v>
      </c>
      <c r="K54" s="9">
        <v>4.662004662004662E-4</v>
      </c>
      <c r="L54" s="20">
        <v>45</v>
      </c>
      <c r="M54" s="9">
        <v>2.097902097902098E-2</v>
      </c>
      <c r="N54" s="20">
        <v>191</v>
      </c>
      <c r="O54" s="9">
        <v>8.9044289044289043E-2</v>
      </c>
      <c r="P54" s="20">
        <v>265</v>
      </c>
      <c r="Q54" s="9">
        <v>0.12354312354312354</v>
      </c>
    </row>
    <row r="55" spans="4:17" x14ac:dyDescent="0.25">
      <c r="D55" s="8" t="s">
        <v>531</v>
      </c>
      <c r="E55" s="20">
        <v>232</v>
      </c>
      <c r="F55" s="20">
        <v>175</v>
      </c>
      <c r="G55" s="9">
        <v>0.75431034482758619</v>
      </c>
      <c r="H55" s="20">
        <v>100</v>
      </c>
      <c r="I55" s="9">
        <v>0.5714285714285714</v>
      </c>
      <c r="J55" s="20">
        <v>0</v>
      </c>
      <c r="K55" s="9">
        <v>0</v>
      </c>
      <c r="L55" s="20">
        <v>4</v>
      </c>
      <c r="M55" s="9">
        <v>2.2857142857142857E-2</v>
      </c>
      <c r="N55" s="20">
        <v>8</v>
      </c>
      <c r="O55" s="9">
        <v>4.5714285714285714E-2</v>
      </c>
      <c r="P55" s="20">
        <v>39</v>
      </c>
      <c r="Q55" s="9">
        <v>0.22285714285714286</v>
      </c>
    </row>
    <row r="56" spans="4:17" x14ac:dyDescent="0.25">
      <c r="D56" s="8" t="s">
        <v>537</v>
      </c>
      <c r="E56" s="20">
        <v>551</v>
      </c>
      <c r="F56" s="20">
        <v>433</v>
      </c>
      <c r="G56" s="9">
        <v>0.78584392014519056</v>
      </c>
      <c r="H56" s="20">
        <v>270</v>
      </c>
      <c r="I56" s="9">
        <v>0.62355658198614317</v>
      </c>
      <c r="J56" s="20">
        <v>0</v>
      </c>
      <c r="K56" s="9">
        <v>0</v>
      </c>
      <c r="L56" s="20">
        <v>13</v>
      </c>
      <c r="M56" s="9">
        <v>3.0023094688221709E-2</v>
      </c>
      <c r="N56" s="20">
        <v>3</v>
      </c>
      <c r="O56" s="9">
        <v>6.9284064665127024E-3</v>
      </c>
      <c r="P56" s="20">
        <v>78</v>
      </c>
      <c r="Q56" s="9">
        <v>0.18013856812933027</v>
      </c>
    </row>
    <row r="57" spans="4:17" x14ac:dyDescent="0.25">
      <c r="D57" s="7" t="s">
        <v>439</v>
      </c>
      <c r="E57" s="20">
        <v>6550</v>
      </c>
      <c r="F57" s="20">
        <v>5180</v>
      </c>
      <c r="G57" s="9">
        <v>0.79083969465648851</v>
      </c>
      <c r="H57" s="20">
        <v>3587</v>
      </c>
      <c r="I57" s="9">
        <v>0.69247104247104252</v>
      </c>
      <c r="J57" s="20">
        <v>0</v>
      </c>
      <c r="K57" s="9">
        <v>0</v>
      </c>
      <c r="L57" s="20">
        <v>142</v>
      </c>
      <c r="M57" s="9">
        <v>2.7413127413127413E-2</v>
      </c>
      <c r="N57" s="20">
        <v>406</v>
      </c>
      <c r="O57" s="9">
        <v>7.8378378378378383E-2</v>
      </c>
      <c r="P57" s="20">
        <v>572</v>
      </c>
      <c r="Q57" s="9">
        <v>0.11042471042471043</v>
      </c>
    </row>
    <row r="58" spans="4:17" x14ac:dyDescent="0.25">
      <c r="D58" s="8" t="s">
        <v>514</v>
      </c>
      <c r="E58" s="20">
        <v>1610</v>
      </c>
      <c r="F58" s="20">
        <v>1345</v>
      </c>
      <c r="G58" s="9">
        <v>0.8354037267080745</v>
      </c>
      <c r="H58" s="20">
        <v>953</v>
      </c>
      <c r="I58" s="9">
        <v>0.70855018587360596</v>
      </c>
      <c r="J58" s="20">
        <v>0</v>
      </c>
      <c r="K58" s="9">
        <v>0</v>
      </c>
      <c r="L58" s="20">
        <v>47</v>
      </c>
      <c r="M58" s="9">
        <v>3.4944237918215611E-2</v>
      </c>
      <c r="N58" s="20">
        <v>46</v>
      </c>
      <c r="O58" s="9">
        <v>3.4200743494423792E-2</v>
      </c>
      <c r="P58" s="20">
        <v>120</v>
      </c>
      <c r="Q58" s="9">
        <v>8.9219330855018583E-2</v>
      </c>
    </row>
    <row r="59" spans="4:17" x14ac:dyDescent="0.25">
      <c r="D59" s="8" t="s">
        <v>518</v>
      </c>
      <c r="E59" s="20">
        <v>690</v>
      </c>
      <c r="F59" s="20">
        <v>550</v>
      </c>
      <c r="G59" s="9">
        <v>0.79710144927536231</v>
      </c>
      <c r="H59" s="20">
        <v>365</v>
      </c>
      <c r="I59" s="9">
        <v>0.66363636363636369</v>
      </c>
      <c r="J59" s="20">
        <v>0</v>
      </c>
      <c r="K59" s="9">
        <v>0</v>
      </c>
      <c r="L59" s="20">
        <v>8</v>
      </c>
      <c r="M59" s="9">
        <v>1.4545454545454545E-2</v>
      </c>
      <c r="N59" s="20">
        <v>37</v>
      </c>
      <c r="O59" s="9">
        <v>6.7272727272727276E-2</v>
      </c>
      <c r="P59" s="20">
        <v>77</v>
      </c>
      <c r="Q59" s="9">
        <v>0.14000000000000001</v>
      </c>
    </row>
    <row r="60" spans="4:17" x14ac:dyDescent="0.25">
      <c r="D60" s="8" t="s">
        <v>441</v>
      </c>
      <c r="E60" s="20">
        <v>385</v>
      </c>
      <c r="F60" s="20">
        <v>267</v>
      </c>
      <c r="G60" s="9">
        <v>0.69350649350649352</v>
      </c>
      <c r="H60" s="20">
        <v>180</v>
      </c>
      <c r="I60" s="9">
        <v>0.6741573033707865</v>
      </c>
      <c r="J60" s="20">
        <v>0</v>
      </c>
      <c r="K60" s="9">
        <v>0</v>
      </c>
      <c r="L60" s="20">
        <v>13</v>
      </c>
      <c r="M60" s="9">
        <v>4.8689138576779027E-2</v>
      </c>
      <c r="N60" s="20">
        <v>22</v>
      </c>
      <c r="O60" s="9">
        <v>8.2397003745318345E-2</v>
      </c>
      <c r="P60" s="20">
        <v>66</v>
      </c>
      <c r="Q60" s="9">
        <v>0.24719101123595505</v>
      </c>
    </row>
    <row r="61" spans="4:17" x14ac:dyDescent="0.25">
      <c r="D61" s="8" t="s">
        <v>446</v>
      </c>
      <c r="E61" s="20">
        <v>1331</v>
      </c>
      <c r="F61" s="20">
        <v>1009</v>
      </c>
      <c r="G61" s="9">
        <v>0.75807663410969195</v>
      </c>
      <c r="H61" s="20">
        <v>637</v>
      </c>
      <c r="I61" s="9">
        <v>0.63131813676907833</v>
      </c>
      <c r="J61" s="20">
        <v>0</v>
      </c>
      <c r="K61" s="9">
        <v>0</v>
      </c>
      <c r="L61" s="20">
        <v>12</v>
      </c>
      <c r="M61" s="9">
        <v>1.1892963330029732E-2</v>
      </c>
      <c r="N61" s="20">
        <v>161</v>
      </c>
      <c r="O61" s="9">
        <v>0.1595639246778989</v>
      </c>
      <c r="P61" s="20">
        <v>92</v>
      </c>
      <c r="Q61" s="9">
        <v>9.1179385530227947E-2</v>
      </c>
    </row>
    <row r="62" spans="4:17" x14ac:dyDescent="0.25">
      <c r="D62" s="8" t="s">
        <v>535</v>
      </c>
      <c r="E62" s="20">
        <v>1022</v>
      </c>
      <c r="F62" s="20">
        <v>825</v>
      </c>
      <c r="G62" s="9">
        <v>0.80724070450097851</v>
      </c>
      <c r="H62" s="20">
        <v>573</v>
      </c>
      <c r="I62" s="9">
        <v>0.69454545454545458</v>
      </c>
      <c r="J62" s="20">
        <v>0</v>
      </c>
      <c r="K62" s="9">
        <v>0</v>
      </c>
      <c r="L62" s="20">
        <v>15</v>
      </c>
      <c r="M62" s="9">
        <v>1.8181818181818181E-2</v>
      </c>
      <c r="N62" s="20">
        <v>80</v>
      </c>
      <c r="O62" s="9">
        <v>9.696969696969697E-2</v>
      </c>
      <c r="P62" s="20">
        <v>61</v>
      </c>
      <c r="Q62" s="9">
        <v>7.3939393939393944E-2</v>
      </c>
    </row>
    <row r="63" spans="4:17" x14ac:dyDescent="0.25">
      <c r="D63" s="8" t="s">
        <v>440</v>
      </c>
      <c r="E63" s="20">
        <v>1512</v>
      </c>
      <c r="F63" s="20">
        <v>1184</v>
      </c>
      <c r="G63" s="9">
        <v>0.78306878306878303</v>
      </c>
      <c r="H63" s="20">
        <v>879</v>
      </c>
      <c r="I63" s="9">
        <v>0.74239864864864868</v>
      </c>
      <c r="J63" s="20">
        <v>0</v>
      </c>
      <c r="K63" s="9">
        <v>0</v>
      </c>
      <c r="L63" s="20">
        <v>47</v>
      </c>
      <c r="M63" s="9">
        <v>3.9695945945945943E-2</v>
      </c>
      <c r="N63" s="20">
        <v>60</v>
      </c>
      <c r="O63" s="9">
        <v>5.0675675675675678E-2</v>
      </c>
      <c r="P63" s="20">
        <v>156</v>
      </c>
      <c r="Q63" s="9">
        <v>0.13175675675675674</v>
      </c>
    </row>
    <row r="64" spans="4:17" x14ac:dyDescent="0.25">
      <c r="D64" s="6" t="s">
        <v>449</v>
      </c>
      <c r="E64" s="20">
        <v>43399</v>
      </c>
      <c r="F64" s="20">
        <v>30742</v>
      </c>
      <c r="G64" s="9">
        <v>0.70835733542247514</v>
      </c>
      <c r="H64" s="20">
        <v>21375</v>
      </c>
      <c r="I64" s="9">
        <v>0.69530284301606926</v>
      </c>
      <c r="J64" s="20">
        <v>1</v>
      </c>
      <c r="K64" s="9">
        <v>3.2528787977359961E-5</v>
      </c>
      <c r="L64" s="20">
        <v>4604</v>
      </c>
      <c r="M64" s="9">
        <v>0.14976253984776527</v>
      </c>
      <c r="N64" s="20">
        <v>5613</v>
      </c>
      <c r="O64" s="9">
        <v>0.18258408691692146</v>
      </c>
      <c r="P64" s="20">
        <v>618</v>
      </c>
      <c r="Q64" s="9">
        <v>2.0102790970008458E-2</v>
      </c>
    </row>
    <row r="65" spans="4:17" x14ac:dyDescent="0.25">
      <c r="D65" s="7" t="s">
        <v>541</v>
      </c>
      <c r="E65" s="20">
        <v>4589</v>
      </c>
      <c r="F65" s="20">
        <v>3383</v>
      </c>
      <c r="G65" s="9">
        <v>0.73719764654608844</v>
      </c>
      <c r="H65" s="20">
        <v>2403</v>
      </c>
      <c r="I65" s="9">
        <v>0.71031628731894769</v>
      </c>
      <c r="J65" s="20">
        <v>0</v>
      </c>
      <c r="K65" s="9">
        <v>0</v>
      </c>
      <c r="L65" s="20">
        <v>359</v>
      </c>
      <c r="M65" s="9">
        <v>0.10611882944132427</v>
      </c>
      <c r="N65" s="20">
        <v>630</v>
      </c>
      <c r="O65" s="9">
        <v>0.18622524386639078</v>
      </c>
      <c r="P65" s="20">
        <v>47</v>
      </c>
      <c r="Q65" s="9">
        <v>1.3892994383683122E-2</v>
      </c>
    </row>
    <row r="66" spans="4:17" x14ac:dyDescent="0.25">
      <c r="D66" s="8" t="s">
        <v>542</v>
      </c>
      <c r="E66" s="20">
        <v>680</v>
      </c>
      <c r="F66" s="20">
        <v>473</v>
      </c>
      <c r="G66" s="9">
        <v>0.69558823529411762</v>
      </c>
      <c r="H66" s="20">
        <v>319</v>
      </c>
      <c r="I66" s="9">
        <v>0.67441860465116277</v>
      </c>
      <c r="J66" s="20">
        <v>0</v>
      </c>
      <c r="K66" s="9">
        <v>0</v>
      </c>
      <c r="L66" s="20">
        <v>32</v>
      </c>
      <c r="M66" s="9">
        <v>6.765327695560254E-2</v>
      </c>
      <c r="N66" s="20">
        <v>128</v>
      </c>
      <c r="O66" s="9">
        <v>0.27061310782241016</v>
      </c>
      <c r="P66" s="20">
        <v>16</v>
      </c>
      <c r="Q66" s="9">
        <v>3.382663847780127E-2</v>
      </c>
    </row>
    <row r="67" spans="4:17" x14ac:dyDescent="0.25">
      <c r="D67" s="8" t="s">
        <v>543</v>
      </c>
      <c r="E67" s="20">
        <v>1721</v>
      </c>
      <c r="F67" s="20">
        <v>1306</v>
      </c>
      <c r="G67" s="9">
        <v>0.75886112725159793</v>
      </c>
      <c r="H67" s="20">
        <v>990</v>
      </c>
      <c r="I67" s="9">
        <v>0.75803981623277183</v>
      </c>
      <c r="J67" s="20">
        <v>0</v>
      </c>
      <c r="K67" s="9">
        <v>0</v>
      </c>
      <c r="L67" s="20">
        <v>194</v>
      </c>
      <c r="M67" s="9">
        <v>0.14854517611026033</v>
      </c>
      <c r="N67" s="20">
        <v>155</v>
      </c>
      <c r="O67" s="9">
        <v>0.11868300153139356</v>
      </c>
      <c r="P67" s="20">
        <v>7</v>
      </c>
      <c r="Q67" s="9">
        <v>5.3598774885145481E-3</v>
      </c>
    </row>
    <row r="68" spans="4:17" x14ac:dyDescent="0.25">
      <c r="D68" s="8" t="s">
        <v>546</v>
      </c>
      <c r="E68" s="20">
        <v>535</v>
      </c>
      <c r="F68" s="20">
        <v>408</v>
      </c>
      <c r="G68" s="9">
        <v>0.76261682242990658</v>
      </c>
      <c r="H68" s="20">
        <v>278</v>
      </c>
      <c r="I68" s="9">
        <v>0.68137254901960786</v>
      </c>
      <c r="J68" s="20">
        <v>0</v>
      </c>
      <c r="K68" s="9">
        <v>0</v>
      </c>
      <c r="L68" s="20">
        <v>8</v>
      </c>
      <c r="M68" s="9">
        <v>1.9607843137254902E-2</v>
      </c>
      <c r="N68" s="20">
        <v>89</v>
      </c>
      <c r="O68" s="9">
        <v>0.21813725490196079</v>
      </c>
      <c r="P68" s="20">
        <v>11</v>
      </c>
      <c r="Q68" s="9">
        <v>2.6960784313725492E-2</v>
      </c>
    </row>
    <row r="69" spans="4:17" x14ac:dyDescent="0.25">
      <c r="D69" s="8" t="s">
        <v>566</v>
      </c>
      <c r="E69" s="20">
        <v>1653</v>
      </c>
      <c r="F69" s="20">
        <v>1196</v>
      </c>
      <c r="G69" s="9">
        <v>0.72353297035692676</v>
      </c>
      <c r="H69" s="20">
        <v>816</v>
      </c>
      <c r="I69" s="9">
        <v>0.68227424749163879</v>
      </c>
      <c r="J69" s="20">
        <v>0</v>
      </c>
      <c r="K69" s="9">
        <v>0</v>
      </c>
      <c r="L69" s="20">
        <v>125</v>
      </c>
      <c r="M69" s="9">
        <v>0.10451505016722408</v>
      </c>
      <c r="N69" s="20">
        <v>258</v>
      </c>
      <c r="O69" s="9">
        <v>0.2157190635451505</v>
      </c>
      <c r="P69" s="20">
        <v>13</v>
      </c>
      <c r="Q69" s="9">
        <v>1.0869565217391304E-2</v>
      </c>
    </row>
    <row r="70" spans="4:17" x14ac:dyDescent="0.25">
      <c r="D70" s="7" t="s">
        <v>547</v>
      </c>
      <c r="E70" s="20">
        <v>5418</v>
      </c>
      <c r="F70" s="20">
        <v>3628</v>
      </c>
      <c r="G70" s="9">
        <v>0.66961978589885562</v>
      </c>
      <c r="H70" s="20">
        <v>2364</v>
      </c>
      <c r="I70" s="9">
        <v>0.65159867695700113</v>
      </c>
      <c r="J70" s="20">
        <v>0</v>
      </c>
      <c r="K70" s="9">
        <v>0</v>
      </c>
      <c r="L70" s="20">
        <v>735</v>
      </c>
      <c r="M70" s="9">
        <v>0.2025909592061742</v>
      </c>
      <c r="N70" s="20">
        <v>778</v>
      </c>
      <c r="O70" s="9">
        <v>0.21444321940463065</v>
      </c>
      <c r="P70" s="20">
        <v>49</v>
      </c>
      <c r="Q70" s="9">
        <v>1.3506063947078281E-2</v>
      </c>
    </row>
    <row r="71" spans="4:17" x14ac:dyDescent="0.25">
      <c r="D71" s="8" t="s">
        <v>548</v>
      </c>
      <c r="E71" s="20">
        <v>759</v>
      </c>
      <c r="F71" s="20">
        <v>455</v>
      </c>
      <c r="G71" s="9">
        <v>0.59947299077733862</v>
      </c>
      <c r="H71" s="20">
        <v>251</v>
      </c>
      <c r="I71" s="9">
        <v>0.55164835164835169</v>
      </c>
      <c r="J71" s="20">
        <v>0</v>
      </c>
      <c r="K71" s="9">
        <v>0</v>
      </c>
      <c r="L71" s="20">
        <v>109</v>
      </c>
      <c r="M71" s="9">
        <v>0.23956043956043957</v>
      </c>
      <c r="N71" s="20">
        <v>148</v>
      </c>
      <c r="O71" s="9">
        <v>0.32527472527472528</v>
      </c>
      <c r="P71" s="20">
        <v>17</v>
      </c>
      <c r="Q71" s="9">
        <v>3.7362637362637362E-2</v>
      </c>
    </row>
    <row r="72" spans="4:17" x14ac:dyDescent="0.25">
      <c r="D72" s="8" t="s">
        <v>554</v>
      </c>
      <c r="E72" s="20">
        <v>393</v>
      </c>
      <c r="F72" s="20">
        <v>272</v>
      </c>
      <c r="G72" s="9">
        <v>0.69211195928753177</v>
      </c>
      <c r="H72" s="20">
        <v>200</v>
      </c>
      <c r="I72" s="9">
        <v>0.73529411764705888</v>
      </c>
      <c r="J72" s="20">
        <v>0</v>
      </c>
      <c r="K72" s="9">
        <v>0</v>
      </c>
      <c r="L72" s="20">
        <v>83</v>
      </c>
      <c r="M72" s="9">
        <v>0.30514705882352944</v>
      </c>
      <c r="N72" s="20">
        <v>23</v>
      </c>
      <c r="O72" s="9">
        <v>8.455882352941177E-2</v>
      </c>
      <c r="P72" s="20">
        <v>1</v>
      </c>
      <c r="Q72" s="9">
        <v>3.6764705882352941E-3</v>
      </c>
    </row>
    <row r="73" spans="4:17" x14ac:dyDescent="0.25">
      <c r="D73" s="8" t="s">
        <v>557</v>
      </c>
      <c r="E73" s="20">
        <v>929</v>
      </c>
      <c r="F73" s="20">
        <v>578</v>
      </c>
      <c r="G73" s="9">
        <v>0.62217438105489775</v>
      </c>
      <c r="H73" s="20">
        <v>350</v>
      </c>
      <c r="I73" s="9">
        <v>0.60553633217993075</v>
      </c>
      <c r="J73" s="20">
        <v>0</v>
      </c>
      <c r="K73" s="9">
        <v>0</v>
      </c>
      <c r="L73" s="20">
        <v>180</v>
      </c>
      <c r="M73" s="9">
        <v>0.31141868512110726</v>
      </c>
      <c r="N73" s="20">
        <v>115</v>
      </c>
      <c r="O73" s="9">
        <v>0.19896193771626297</v>
      </c>
      <c r="P73" s="20">
        <v>10</v>
      </c>
      <c r="Q73" s="9">
        <v>1.7301038062283738E-2</v>
      </c>
    </row>
    <row r="74" spans="4:17" x14ac:dyDescent="0.25">
      <c r="D74" s="8" t="s">
        <v>564</v>
      </c>
      <c r="E74" s="20">
        <v>264</v>
      </c>
      <c r="F74" s="20">
        <v>206</v>
      </c>
      <c r="G74" s="9">
        <v>0.78030303030303028</v>
      </c>
      <c r="H74" s="20">
        <v>149</v>
      </c>
      <c r="I74" s="9">
        <v>0.72330097087378642</v>
      </c>
      <c r="J74" s="20">
        <v>0</v>
      </c>
      <c r="K74" s="9">
        <v>0</v>
      </c>
      <c r="L74" s="20">
        <v>25</v>
      </c>
      <c r="M74" s="9">
        <v>0.12135922330097088</v>
      </c>
      <c r="N74" s="20">
        <v>24</v>
      </c>
      <c r="O74" s="9">
        <v>0.11650485436893204</v>
      </c>
      <c r="P74" s="20">
        <v>1</v>
      </c>
      <c r="Q74" s="9">
        <v>4.8543689320388345E-3</v>
      </c>
    </row>
    <row r="75" spans="4:17" x14ac:dyDescent="0.25">
      <c r="D75" s="8" t="s">
        <v>571</v>
      </c>
      <c r="E75" s="20">
        <v>733</v>
      </c>
      <c r="F75" s="20">
        <v>468</v>
      </c>
      <c r="G75" s="9">
        <v>0.63847203274215547</v>
      </c>
      <c r="H75" s="20">
        <v>296</v>
      </c>
      <c r="I75" s="9">
        <v>0.63247863247863245</v>
      </c>
      <c r="J75" s="20">
        <v>0</v>
      </c>
      <c r="K75" s="9">
        <v>0</v>
      </c>
      <c r="L75" s="20">
        <v>62</v>
      </c>
      <c r="M75" s="9">
        <v>0.13247863247863248</v>
      </c>
      <c r="N75" s="20">
        <v>164</v>
      </c>
      <c r="O75" s="9">
        <v>0.3504273504273504</v>
      </c>
      <c r="P75" s="20">
        <v>10</v>
      </c>
      <c r="Q75" s="9">
        <v>2.1367521367521368E-2</v>
      </c>
    </row>
    <row r="76" spans="4:17" x14ac:dyDescent="0.25">
      <c r="D76" s="8" t="s">
        <v>578</v>
      </c>
      <c r="E76" s="20">
        <v>1724</v>
      </c>
      <c r="F76" s="20">
        <v>1222</v>
      </c>
      <c r="G76" s="9">
        <v>0.70881670533642693</v>
      </c>
      <c r="H76" s="20">
        <v>824</v>
      </c>
      <c r="I76" s="9">
        <v>0.67430441898527005</v>
      </c>
      <c r="J76" s="20">
        <v>0</v>
      </c>
      <c r="K76" s="9">
        <v>0</v>
      </c>
      <c r="L76" s="20">
        <v>150</v>
      </c>
      <c r="M76" s="9">
        <v>0.12274959083469722</v>
      </c>
      <c r="N76" s="20">
        <v>278</v>
      </c>
      <c r="O76" s="9">
        <v>0.22749590834697217</v>
      </c>
      <c r="P76" s="20">
        <v>5</v>
      </c>
      <c r="Q76" s="9">
        <v>4.0916530278232409E-3</v>
      </c>
    </row>
    <row r="77" spans="4:17" x14ac:dyDescent="0.25">
      <c r="D77" s="8" t="s">
        <v>579</v>
      </c>
      <c r="E77" s="20">
        <v>616</v>
      </c>
      <c r="F77" s="20">
        <v>427</v>
      </c>
      <c r="G77" s="9">
        <v>0.69318181818181823</v>
      </c>
      <c r="H77" s="20">
        <v>294</v>
      </c>
      <c r="I77" s="9">
        <v>0.68852459016393441</v>
      </c>
      <c r="J77" s="20">
        <v>0</v>
      </c>
      <c r="K77" s="9">
        <v>0</v>
      </c>
      <c r="L77" s="20">
        <v>126</v>
      </c>
      <c r="M77" s="9">
        <v>0.29508196721311475</v>
      </c>
      <c r="N77" s="20">
        <v>26</v>
      </c>
      <c r="O77" s="9">
        <v>6.0889929742388757E-2</v>
      </c>
      <c r="P77" s="20">
        <v>5</v>
      </c>
      <c r="Q77" s="9">
        <v>1.1709601873536301E-2</v>
      </c>
    </row>
    <row r="78" spans="4:17" x14ac:dyDescent="0.25">
      <c r="D78" s="7" t="s">
        <v>539</v>
      </c>
      <c r="E78" s="20">
        <v>6359</v>
      </c>
      <c r="F78" s="20">
        <v>4504</v>
      </c>
      <c r="G78" s="9">
        <v>0.70828746658279607</v>
      </c>
      <c r="H78" s="20">
        <v>3063</v>
      </c>
      <c r="I78" s="9">
        <v>0.68006216696269983</v>
      </c>
      <c r="J78" s="20">
        <v>1</v>
      </c>
      <c r="K78" s="9">
        <v>2.2202486678507994E-4</v>
      </c>
      <c r="L78" s="20">
        <v>913</v>
      </c>
      <c r="M78" s="9">
        <v>0.20270870337477798</v>
      </c>
      <c r="N78" s="20">
        <v>630</v>
      </c>
      <c r="O78" s="9">
        <v>0.13987566607460036</v>
      </c>
      <c r="P78" s="20">
        <v>67</v>
      </c>
      <c r="Q78" s="9">
        <v>1.4875666074600355E-2</v>
      </c>
    </row>
    <row r="79" spans="4:17" x14ac:dyDescent="0.25">
      <c r="D79" s="8" t="s">
        <v>540</v>
      </c>
      <c r="E79" s="20">
        <v>694</v>
      </c>
      <c r="F79" s="20">
        <v>475</v>
      </c>
      <c r="G79" s="9">
        <v>0.68443804034582134</v>
      </c>
      <c r="H79" s="20">
        <v>309</v>
      </c>
      <c r="I79" s="9">
        <v>0.65052631578947373</v>
      </c>
      <c r="J79" s="20">
        <v>0</v>
      </c>
      <c r="K79" s="9">
        <v>0</v>
      </c>
      <c r="L79" s="20">
        <v>75</v>
      </c>
      <c r="M79" s="9">
        <v>0.15789473684210525</v>
      </c>
      <c r="N79" s="20">
        <v>114</v>
      </c>
      <c r="O79" s="9">
        <v>0.24</v>
      </c>
      <c r="P79" s="20">
        <v>5</v>
      </c>
      <c r="Q79" s="9">
        <v>1.0526315789473684E-2</v>
      </c>
    </row>
    <row r="80" spans="4:17" x14ac:dyDescent="0.25">
      <c r="D80" s="8" t="s">
        <v>558</v>
      </c>
      <c r="E80" s="20">
        <v>972</v>
      </c>
      <c r="F80" s="20">
        <v>713</v>
      </c>
      <c r="G80" s="9">
        <v>0.73353909465020573</v>
      </c>
      <c r="H80" s="20">
        <v>442</v>
      </c>
      <c r="I80" s="9">
        <v>0.61991584852734927</v>
      </c>
      <c r="J80" s="20">
        <v>0</v>
      </c>
      <c r="K80" s="9">
        <v>0</v>
      </c>
      <c r="L80" s="20">
        <v>158</v>
      </c>
      <c r="M80" s="9">
        <v>0.22159887798036465</v>
      </c>
      <c r="N80" s="20">
        <v>65</v>
      </c>
      <c r="O80" s="9">
        <v>9.1164095371669002E-2</v>
      </c>
      <c r="P80" s="20">
        <v>6</v>
      </c>
      <c r="Q80" s="9">
        <v>8.4151472650771386E-3</v>
      </c>
    </row>
    <row r="81" spans="4:17" x14ac:dyDescent="0.25">
      <c r="D81" s="8" t="s">
        <v>559</v>
      </c>
      <c r="E81" s="20">
        <v>715</v>
      </c>
      <c r="F81" s="20">
        <v>503</v>
      </c>
      <c r="G81" s="9">
        <v>0.7034965034965035</v>
      </c>
      <c r="H81" s="20">
        <v>370</v>
      </c>
      <c r="I81" s="9">
        <v>0.73558648111332003</v>
      </c>
      <c r="J81" s="20">
        <v>0</v>
      </c>
      <c r="K81" s="9">
        <v>0</v>
      </c>
      <c r="L81" s="20">
        <v>137</v>
      </c>
      <c r="M81" s="9">
        <v>0.27236580516898606</v>
      </c>
      <c r="N81" s="20">
        <v>37</v>
      </c>
      <c r="O81" s="9">
        <v>7.3558648111332003E-2</v>
      </c>
      <c r="P81" s="20">
        <v>11</v>
      </c>
      <c r="Q81" s="9">
        <v>2.186878727634195E-2</v>
      </c>
    </row>
    <row r="82" spans="4:17" x14ac:dyDescent="0.25">
      <c r="D82" s="8" t="s">
        <v>561</v>
      </c>
      <c r="E82" s="20">
        <v>2369</v>
      </c>
      <c r="F82" s="20">
        <v>1666</v>
      </c>
      <c r="G82" s="9">
        <v>0.70325031658927817</v>
      </c>
      <c r="H82" s="20">
        <v>1184</v>
      </c>
      <c r="I82" s="9">
        <v>0.71068427370948384</v>
      </c>
      <c r="J82" s="20">
        <v>0</v>
      </c>
      <c r="K82" s="9">
        <v>0</v>
      </c>
      <c r="L82" s="20">
        <v>411</v>
      </c>
      <c r="M82" s="9">
        <v>0.24669867947178872</v>
      </c>
      <c r="N82" s="20">
        <v>184</v>
      </c>
      <c r="O82" s="9">
        <v>0.11044417767106843</v>
      </c>
      <c r="P82" s="20">
        <v>14</v>
      </c>
      <c r="Q82" s="9">
        <v>8.4033613445378148E-3</v>
      </c>
    </row>
    <row r="83" spans="4:17" x14ac:dyDescent="0.25">
      <c r="D83" s="8" t="s">
        <v>576</v>
      </c>
      <c r="E83" s="20">
        <v>1609</v>
      </c>
      <c r="F83" s="20">
        <v>1147</v>
      </c>
      <c r="G83" s="9">
        <v>0.71286513362336856</v>
      </c>
      <c r="H83" s="20">
        <v>758</v>
      </c>
      <c r="I83" s="9">
        <v>0.66085440278988661</v>
      </c>
      <c r="J83" s="20">
        <v>1</v>
      </c>
      <c r="K83" s="9">
        <v>8.7183958151700091E-4</v>
      </c>
      <c r="L83" s="20">
        <v>132</v>
      </c>
      <c r="M83" s="9">
        <v>0.11508282476024412</v>
      </c>
      <c r="N83" s="20">
        <v>230</v>
      </c>
      <c r="O83" s="9">
        <v>0.20052310374891019</v>
      </c>
      <c r="P83" s="20">
        <v>31</v>
      </c>
      <c r="Q83" s="9">
        <v>2.7027027027027029E-2</v>
      </c>
    </row>
    <row r="84" spans="4:17" x14ac:dyDescent="0.25">
      <c r="D84" s="7" t="s">
        <v>544</v>
      </c>
      <c r="E84" s="20">
        <v>6065</v>
      </c>
      <c r="F84" s="20">
        <v>4533</v>
      </c>
      <c r="G84" s="9">
        <v>0.74740313272877168</v>
      </c>
      <c r="H84" s="20">
        <v>3321</v>
      </c>
      <c r="I84" s="9">
        <v>0.73262739907346131</v>
      </c>
      <c r="J84" s="20">
        <v>0</v>
      </c>
      <c r="K84" s="9">
        <v>0</v>
      </c>
      <c r="L84" s="20">
        <v>415</v>
      </c>
      <c r="M84" s="9">
        <v>9.1550849327156403E-2</v>
      </c>
      <c r="N84" s="20">
        <v>820</v>
      </c>
      <c r="O84" s="9">
        <v>0.18089565409221267</v>
      </c>
      <c r="P84" s="20">
        <v>62</v>
      </c>
      <c r="Q84" s="9">
        <v>1.3677476285020957E-2</v>
      </c>
    </row>
    <row r="85" spans="4:17" x14ac:dyDescent="0.25">
      <c r="D85" s="8" t="s">
        <v>545</v>
      </c>
      <c r="E85" s="20">
        <v>627</v>
      </c>
      <c r="F85" s="20">
        <v>463</v>
      </c>
      <c r="G85" s="9">
        <v>0.73843700159489634</v>
      </c>
      <c r="H85" s="20">
        <v>312</v>
      </c>
      <c r="I85" s="9">
        <v>0.67386609071274295</v>
      </c>
      <c r="J85" s="20">
        <v>0</v>
      </c>
      <c r="K85" s="9">
        <v>0</v>
      </c>
      <c r="L85" s="20">
        <v>62</v>
      </c>
      <c r="M85" s="9">
        <v>0.13390928725701945</v>
      </c>
      <c r="N85" s="20">
        <v>67</v>
      </c>
      <c r="O85" s="9">
        <v>0.1447084233261339</v>
      </c>
      <c r="P85" s="20">
        <v>5</v>
      </c>
      <c r="Q85" s="9">
        <v>1.079913606911447E-2</v>
      </c>
    </row>
    <row r="86" spans="4:17" x14ac:dyDescent="0.25">
      <c r="D86" s="8" t="s">
        <v>551</v>
      </c>
      <c r="E86" s="20">
        <v>870</v>
      </c>
      <c r="F86" s="20">
        <v>608</v>
      </c>
      <c r="G86" s="9">
        <v>0.69885057471264367</v>
      </c>
      <c r="H86" s="20">
        <v>437</v>
      </c>
      <c r="I86" s="9">
        <v>0.71875</v>
      </c>
      <c r="J86" s="20">
        <v>0</v>
      </c>
      <c r="K86" s="9">
        <v>0</v>
      </c>
      <c r="L86" s="20">
        <v>11</v>
      </c>
      <c r="M86" s="9">
        <v>1.8092105263157895E-2</v>
      </c>
      <c r="N86" s="20">
        <v>215</v>
      </c>
      <c r="O86" s="9">
        <v>0.35361842105263158</v>
      </c>
      <c r="P86" s="20">
        <v>2</v>
      </c>
      <c r="Q86" s="9">
        <v>3.2894736842105261E-3</v>
      </c>
    </row>
    <row r="87" spans="4:17" x14ac:dyDescent="0.25">
      <c r="D87" s="8" t="s">
        <v>560</v>
      </c>
      <c r="E87" s="20">
        <v>1369</v>
      </c>
      <c r="F87" s="20">
        <v>1022</v>
      </c>
      <c r="G87" s="9">
        <v>0.74653031409788162</v>
      </c>
      <c r="H87" s="20">
        <v>763</v>
      </c>
      <c r="I87" s="9">
        <v>0.74657534246575341</v>
      </c>
      <c r="J87" s="20">
        <v>0</v>
      </c>
      <c r="K87" s="9">
        <v>0</v>
      </c>
      <c r="L87" s="20">
        <v>33</v>
      </c>
      <c r="M87" s="9">
        <v>3.2289628180039137E-2</v>
      </c>
      <c r="N87" s="20">
        <v>246</v>
      </c>
      <c r="O87" s="9">
        <v>0.24070450097847357</v>
      </c>
      <c r="P87" s="20">
        <v>11</v>
      </c>
      <c r="Q87" s="9">
        <v>1.0763209393346379E-2</v>
      </c>
    </row>
    <row r="88" spans="4:17" x14ac:dyDescent="0.25">
      <c r="D88" s="8" t="s">
        <v>562</v>
      </c>
      <c r="E88" s="20">
        <v>1274</v>
      </c>
      <c r="F88" s="20">
        <v>977</v>
      </c>
      <c r="G88" s="9">
        <v>0.76687598116169542</v>
      </c>
      <c r="H88" s="20">
        <v>736</v>
      </c>
      <c r="I88" s="9">
        <v>0.75332650972364379</v>
      </c>
      <c r="J88" s="20">
        <v>0</v>
      </c>
      <c r="K88" s="9">
        <v>0</v>
      </c>
      <c r="L88" s="20">
        <v>195</v>
      </c>
      <c r="M88" s="9">
        <v>0.19959058341862845</v>
      </c>
      <c r="N88" s="20">
        <v>49</v>
      </c>
      <c r="O88" s="9">
        <v>5.015353121801433E-2</v>
      </c>
      <c r="P88" s="20">
        <v>14</v>
      </c>
      <c r="Q88" s="9">
        <v>1.4329580348004094E-2</v>
      </c>
    </row>
    <row r="89" spans="4:17" x14ac:dyDescent="0.25">
      <c r="D89" s="8" t="s">
        <v>563</v>
      </c>
      <c r="E89" s="20">
        <v>1220</v>
      </c>
      <c r="F89" s="20">
        <v>967</v>
      </c>
      <c r="G89" s="9">
        <v>0.79262295081967216</v>
      </c>
      <c r="H89" s="20">
        <v>744</v>
      </c>
      <c r="I89" s="9">
        <v>0.76938986556359878</v>
      </c>
      <c r="J89" s="20">
        <v>0</v>
      </c>
      <c r="K89" s="9">
        <v>0</v>
      </c>
      <c r="L89" s="20">
        <v>38</v>
      </c>
      <c r="M89" s="9">
        <v>3.9296794208893482E-2</v>
      </c>
      <c r="N89" s="20">
        <v>137</v>
      </c>
      <c r="O89" s="9">
        <v>0.14167528438469493</v>
      </c>
      <c r="P89" s="20">
        <v>25</v>
      </c>
      <c r="Q89" s="9">
        <v>2.5853154084798345E-2</v>
      </c>
    </row>
    <row r="90" spans="4:17" x14ac:dyDescent="0.25">
      <c r="D90" s="8" t="s">
        <v>580</v>
      </c>
      <c r="E90" s="20">
        <v>705</v>
      </c>
      <c r="F90" s="20">
        <v>496</v>
      </c>
      <c r="G90" s="9">
        <v>0.70354609929078016</v>
      </c>
      <c r="H90" s="20">
        <v>329</v>
      </c>
      <c r="I90" s="9">
        <v>0.66330645161290325</v>
      </c>
      <c r="J90" s="20">
        <v>0</v>
      </c>
      <c r="K90" s="9">
        <v>0</v>
      </c>
      <c r="L90" s="20">
        <v>76</v>
      </c>
      <c r="M90" s="9">
        <v>0.15322580645161291</v>
      </c>
      <c r="N90" s="20">
        <v>106</v>
      </c>
      <c r="O90" s="9">
        <v>0.21370967741935484</v>
      </c>
      <c r="P90" s="20">
        <v>5</v>
      </c>
      <c r="Q90" s="9">
        <v>1.0080645161290322E-2</v>
      </c>
    </row>
    <row r="91" spans="4:17" x14ac:dyDescent="0.25">
      <c r="D91" s="7" t="s">
        <v>552</v>
      </c>
      <c r="E91" s="20">
        <v>6650</v>
      </c>
      <c r="F91" s="20">
        <v>4931</v>
      </c>
      <c r="G91" s="9">
        <v>0.74150375939849622</v>
      </c>
      <c r="H91" s="20">
        <v>3621</v>
      </c>
      <c r="I91" s="9">
        <v>0.7343338065301156</v>
      </c>
      <c r="J91" s="20">
        <v>0</v>
      </c>
      <c r="K91" s="9">
        <v>0</v>
      </c>
      <c r="L91" s="20">
        <v>373</v>
      </c>
      <c r="M91" s="9">
        <v>7.5643885621577769E-2</v>
      </c>
      <c r="N91" s="20">
        <v>956</v>
      </c>
      <c r="O91" s="9">
        <v>0.1938754816467248</v>
      </c>
      <c r="P91" s="20">
        <v>134</v>
      </c>
      <c r="Q91" s="9">
        <v>2.7175015209896573E-2</v>
      </c>
    </row>
    <row r="92" spans="4:17" x14ac:dyDescent="0.25">
      <c r="D92" s="8" t="s">
        <v>553</v>
      </c>
      <c r="E92" s="20">
        <v>1098</v>
      </c>
      <c r="F92" s="20">
        <v>816</v>
      </c>
      <c r="G92" s="9">
        <v>0.74316939890710387</v>
      </c>
      <c r="H92" s="20">
        <v>626</v>
      </c>
      <c r="I92" s="9">
        <v>0.76715686274509809</v>
      </c>
      <c r="J92" s="20">
        <v>0</v>
      </c>
      <c r="K92" s="9">
        <v>0</v>
      </c>
      <c r="L92" s="20">
        <v>28</v>
      </c>
      <c r="M92" s="9">
        <v>3.4313725490196081E-2</v>
      </c>
      <c r="N92" s="20">
        <v>188</v>
      </c>
      <c r="O92" s="9">
        <v>0.23039215686274508</v>
      </c>
      <c r="P92" s="20">
        <v>26</v>
      </c>
      <c r="Q92" s="9">
        <v>3.1862745098039214E-2</v>
      </c>
    </row>
    <row r="93" spans="4:17" x14ac:dyDescent="0.25">
      <c r="D93" s="8" t="s">
        <v>565</v>
      </c>
      <c r="E93" s="20">
        <v>1161</v>
      </c>
      <c r="F93" s="20">
        <v>847</v>
      </c>
      <c r="G93" s="9">
        <v>0.72954349698535748</v>
      </c>
      <c r="H93" s="20">
        <v>589</v>
      </c>
      <c r="I93" s="9">
        <v>0.69539551357733176</v>
      </c>
      <c r="J93" s="20">
        <v>0</v>
      </c>
      <c r="K93" s="9">
        <v>0</v>
      </c>
      <c r="L93" s="20">
        <v>25</v>
      </c>
      <c r="M93" s="9">
        <v>2.9515938606847699E-2</v>
      </c>
      <c r="N93" s="20">
        <v>216</v>
      </c>
      <c r="O93" s="9">
        <v>0.25501770956316411</v>
      </c>
      <c r="P93" s="20">
        <v>26</v>
      </c>
      <c r="Q93" s="9">
        <v>3.0696576151121605E-2</v>
      </c>
    </row>
    <row r="94" spans="4:17" x14ac:dyDescent="0.25">
      <c r="D94" s="8" t="s">
        <v>567</v>
      </c>
      <c r="E94" s="20">
        <v>494</v>
      </c>
      <c r="F94" s="20">
        <v>319</v>
      </c>
      <c r="G94" s="9">
        <v>0.64574898785425106</v>
      </c>
      <c r="H94" s="20">
        <v>207</v>
      </c>
      <c r="I94" s="9">
        <v>0.64890282131661448</v>
      </c>
      <c r="J94" s="20">
        <v>0</v>
      </c>
      <c r="K94" s="9">
        <v>0</v>
      </c>
      <c r="L94" s="20">
        <v>28</v>
      </c>
      <c r="M94" s="9">
        <v>8.7774294670846395E-2</v>
      </c>
      <c r="N94" s="20">
        <v>115</v>
      </c>
      <c r="O94" s="9">
        <v>0.36050156739811912</v>
      </c>
      <c r="P94" s="20">
        <v>6</v>
      </c>
      <c r="Q94" s="9">
        <v>1.8808777429467086E-2</v>
      </c>
    </row>
    <row r="95" spans="4:17" x14ac:dyDescent="0.25">
      <c r="D95" s="8" t="s">
        <v>574</v>
      </c>
      <c r="E95" s="20">
        <v>805</v>
      </c>
      <c r="F95" s="20">
        <v>574</v>
      </c>
      <c r="G95" s="9">
        <v>0.71304347826086956</v>
      </c>
      <c r="H95" s="20">
        <v>420</v>
      </c>
      <c r="I95" s="9">
        <v>0.73170731707317072</v>
      </c>
      <c r="J95" s="20">
        <v>0</v>
      </c>
      <c r="K95" s="9">
        <v>0</v>
      </c>
      <c r="L95" s="20">
        <v>72</v>
      </c>
      <c r="M95" s="9">
        <v>0.12543554006968641</v>
      </c>
      <c r="N95" s="20">
        <v>113</v>
      </c>
      <c r="O95" s="9">
        <v>0.19686411149825783</v>
      </c>
      <c r="P95" s="20">
        <v>11</v>
      </c>
      <c r="Q95" s="9">
        <v>1.9163763066202089E-2</v>
      </c>
    </row>
    <row r="96" spans="4:17" x14ac:dyDescent="0.25">
      <c r="D96" s="8" t="s">
        <v>575</v>
      </c>
      <c r="E96" s="20">
        <v>2146</v>
      </c>
      <c r="F96" s="20">
        <v>1594</v>
      </c>
      <c r="G96" s="9">
        <v>0.74277726001863931</v>
      </c>
      <c r="H96" s="20">
        <v>1106</v>
      </c>
      <c r="I96" s="9">
        <v>0.69385194479297363</v>
      </c>
      <c r="J96" s="20">
        <v>0</v>
      </c>
      <c r="K96" s="9">
        <v>0</v>
      </c>
      <c r="L96" s="20">
        <v>172</v>
      </c>
      <c r="M96" s="9">
        <v>0.10790464240903387</v>
      </c>
      <c r="N96" s="20">
        <v>243</v>
      </c>
      <c r="O96" s="9">
        <v>0.15244667503136763</v>
      </c>
      <c r="P96" s="20">
        <v>51</v>
      </c>
      <c r="Q96" s="9">
        <v>3.1994981179422836E-2</v>
      </c>
    </row>
    <row r="97" spans="4:17" x14ac:dyDescent="0.25">
      <c r="D97" s="8" t="s">
        <v>577</v>
      </c>
      <c r="E97" s="20">
        <v>946</v>
      </c>
      <c r="F97" s="20">
        <v>781</v>
      </c>
      <c r="G97" s="9">
        <v>0.82558139534883723</v>
      </c>
      <c r="H97" s="20">
        <v>673</v>
      </c>
      <c r="I97" s="9">
        <v>0.86171574903969272</v>
      </c>
      <c r="J97" s="20">
        <v>0</v>
      </c>
      <c r="K97" s="9">
        <v>0</v>
      </c>
      <c r="L97" s="20">
        <v>48</v>
      </c>
      <c r="M97" s="9">
        <v>6.1459667093469908E-2</v>
      </c>
      <c r="N97" s="20">
        <v>81</v>
      </c>
      <c r="O97" s="9">
        <v>0.10371318822023047</v>
      </c>
      <c r="P97" s="20">
        <v>14</v>
      </c>
      <c r="Q97" s="9">
        <v>1.7925736235595392E-2</v>
      </c>
    </row>
    <row r="98" spans="4:17" x14ac:dyDescent="0.25">
      <c r="D98" s="7" t="s">
        <v>549</v>
      </c>
      <c r="E98" s="20">
        <v>4271</v>
      </c>
      <c r="F98" s="20">
        <v>2505</v>
      </c>
      <c r="G98" s="9">
        <v>0.5865136970264575</v>
      </c>
      <c r="H98" s="20">
        <v>1447</v>
      </c>
      <c r="I98" s="9">
        <v>0.57764471057884237</v>
      </c>
      <c r="J98" s="20">
        <v>0</v>
      </c>
      <c r="K98" s="9">
        <v>0</v>
      </c>
      <c r="L98" s="20">
        <v>964</v>
      </c>
      <c r="M98" s="9">
        <v>0.3848303393213573</v>
      </c>
      <c r="N98" s="20">
        <v>524</v>
      </c>
      <c r="O98" s="9">
        <v>0.20918163672654691</v>
      </c>
      <c r="P98" s="20">
        <v>68</v>
      </c>
      <c r="Q98" s="9">
        <v>2.714570858283433E-2</v>
      </c>
    </row>
    <row r="99" spans="4:17" x14ac:dyDescent="0.25">
      <c r="D99" s="8" t="s">
        <v>550</v>
      </c>
      <c r="E99" s="20">
        <v>740</v>
      </c>
      <c r="F99" s="20">
        <v>352</v>
      </c>
      <c r="G99" s="9">
        <v>0.4756756756756757</v>
      </c>
      <c r="H99" s="20">
        <v>155</v>
      </c>
      <c r="I99" s="9">
        <v>0.44034090909090912</v>
      </c>
      <c r="J99" s="20">
        <v>0</v>
      </c>
      <c r="K99" s="9">
        <v>0</v>
      </c>
      <c r="L99" s="20">
        <v>238</v>
      </c>
      <c r="M99" s="9">
        <v>0.67613636363636365</v>
      </c>
      <c r="N99" s="20">
        <v>67</v>
      </c>
      <c r="O99" s="9">
        <v>0.19034090909090909</v>
      </c>
      <c r="P99" s="20">
        <v>33</v>
      </c>
      <c r="Q99" s="9">
        <v>9.375E-2</v>
      </c>
    </row>
    <row r="100" spans="4:17" x14ac:dyDescent="0.25">
      <c r="D100" s="8" t="s">
        <v>568</v>
      </c>
      <c r="E100" s="20">
        <v>1846</v>
      </c>
      <c r="F100" s="20">
        <v>1237</v>
      </c>
      <c r="G100" s="9">
        <v>0.67009750812567714</v>
      </c>
      <c r="H100" s="20">
        <v>803</v>
      </c>
      <c r="I100" s="9">
        <v>0.64915117219078411</v>
      </c>
      <c r="J100" s="20">
        <v>0</v>
      </c>
      <c r="K100" s="9">
        <v>0</v>
      </c>
      <c r="L100" s="20">
        <v>195</v>
      </c>
      <c r="M100" s="9">
        <v>0.1576394502829426</v>
      </c>
      <c r="N100" s="20">
        <v>319</v>
      </c>
      <c r="O100" s="9">
        <v>0.25788197251414713</v>
      </c>
      <c r="P100" s="20">
        <v>21</v>
      </c>
      <c r="Q100" s="9">
        <v>1.6976556184316895E-2</v>
      </c>
    </row>
    <row r="101" spans="4:17" x14ac:dyDescent="0.25">
      <c r="D101" s="8" t="s">
        <v>569</v>
      </c>
      <c r="E101" s="20">
        <v>1685</v>
      </c>
      <c r="F101" s="20">
        <v>916</v>
      </c>
      <c r="G101" s="9">
        <v>0.54362017804154306</v>
      </c>
      <c r="H101" s="20">
        <v>489</v>
      </c>
      <c r="I101" s="9">
        <v>0.53384279475982532</v>
      </c>
      <c r="J101" s="20">
        <v>0</v>
      </c>
      <c r="K101" s="9">
        <v>0</v>
      </c>
      <c r="L101" s="20">
        <v>531</v>
      </c>
      <c r="M101" s="9">
        <v>0.57969432314410485</v>
      </c>
      <c r="N101" s="20">
        <v>138</v>
      </c>
      <c r="O101" s="9">
        <v>0.15065502183406113</v>
      </c>
      <c r="P101" s="20">
        <v>14</v>
      </c>
      <c r="Q101" s="9">
        <v>1.5283842794759825E-2</v>
      </c>
    </row>
    <row r="102" spans="4:17" x14ac:dyDescent="0.25">
      <c r="D102" s="7" t="s">
        <v>555</v>
      </c>
      <c r="E102" s="20">
        <v>5611</v>
      </c>
      <c r="F102" s="20">
        <v>3864</v>
      </c>
      <c r="G102" s="9">
        <v>0.68864729994653362</v>
      </c>
      <c r="H102" s="20">
        <v>2647</v>
      </c>
      <c r="I102" s="9">
        <v>0.68504140786749479</v>
      </c>
      <c r="J102" s="20">
        <v>0</v>
      </c>
      <c r="K102" s="9">
        <v>0</v>
      </c>
      <c r="L102" s="20">
        <v>531</v>
      </c>
      <c r="M102" s="9">
        <v>0.1374223602484472</v>
      </c>
      <c r="N102" s="20">
        <v>750</v>
      </c>
      <c r="O102" s="9">
        <v>0.19409937888198758</v>
      </c>
      <c r="P102" s="20">
        <v>155</v>
      </c>
      <c r="Q102" s="9">
        <v>4.0113871635610768E-2</v>
      </c>
    </row>
    <row r="103" spans="4:17" x14ac:dyDescent="0.25">
      <c r="D103" s="8" t="s">
        <v>556</v>
      </c>
      <c r="E103" s="20">
        <v>1084</v>
      </c>
      <c r="F103" s="20">
        <v>748</v>
      </c>
      <c r="G103" s="9">
        <v>0.69003690036900367</v>
      </c>
      <c r="H103" s="20">
        <v>549</v>
      </c>
      <c r="I103" s="9">
        <v>0.73395721925133695</v>
      </c>
      <c r="J103" s="20">
        <v>0</v>
      </c>
      <c r="K103" s="9">
        <v>0</v>
      </c>
      <c r="L103" s="20">
        <v>47</v>
      </c>
      <c r="M103" s="9">
        <v>6.2834224598930483E-2</v>
      </c>
      <c r="N103" s="20">
        <v>185</v>
      </c>
      <c r="O103" s="9">
        <v>0.24732620320855614</v>
      </c>
      <c r="P103" s="20">
        <v>49</v>
      </c>
      <c r="Q103" s="9">
        <v>6.550802139037433E-2</v>
      </c>
    </row>
    <row r="104" spans="4:17" x14ac:dyDescent="0.25">
      <c r="D104" s="8" t="s">
        <v>572</v>
      </c>
      <c r="E104" s="20">
        <v>373</v>
      </c>
      <c r="F104" s="20">
        <v>172</v>
      </c>
      <c r="G104" s="9">
        <v>0.46112600536193027</v>
      </c>
      <c r="H104" s="20">
        <v>84</v>
      </c>
      <c r="I104" s="9">
        <v>0.48837209302325579</v>
      </c>
      <c r="J104" s="20">
        <v>0</v>
      </c>
      <c r="K104" s="9">
        <v>0</v>
      </c>
      <c r="L104" s="20">
        <v>75</v>
      </c>
      <c r="M104" s="9">
        <v>0.43604651162790697</v>
      </c>
      <c r="N104" s="20">
        <v>76</v>
      </c>
      <c r="O104" s="9">
        <v>0.44186046511627908</v>
      </c>
      <c r="P104" s="20">
        <v>12</v>
      </c>
      <c r="Q104" s="9">
        <v>6.9767441860465115E-2</v>
      </c>
    </row>
    <row r="105" spans="4:17" x14ac:dyDescent="0.25">
      <c r="D105" s="8" t="s">
        <v>581</v>
      </c>
      <c r="E105" s="20">
        <v>2094</v>
      </c>
      <c r="F105" s="20">
        <v>1527</v>
      </c>
      <c r="G105" s="9">
        <v>0.72922636103151861</v>
      </c>
      <c r="H105" s="20">
        <v>1076</v>
      </c>
      <c r="I105" s="9">
        <v>0.70464963981663398</v>
      </c>
      <c r="J105" s="20">
        <v>0</v>
      </c>
      <c r="K105" s="9">
        <v>0</v>
      </c>
      <c r="L105" s="20">
        <v>215</v>
      </c>
      <c r="M105" s="9">
        <v>0.14079895219384414</v>
      </c>
      <c r="N105" s="20">
        <v>195</v>
      </c>
      <c r="O105" s="9">
        <v>0.12770137524557956</v>
      </c>
      <c r="P105" s="20">
        <v>26</v>
      </c>
      <c r="Q105" s="9">
        <v>1.7026850032743943E-2</v>
      </c>
    </row>
    <row r="106" spans="4:17" x14ac:dyDescent="0.25">
      <c r="D106" s="8" t="s">
        <v>582</v>
      </c>
      <c r="E106" s="20">
        <v>1311</v>
      </c>
      <c r="F106" s="20">
        <v>890</v>
      </c>
      <c r="G106" s="9">
        <v>0.67887109077040431</v>
      </c>
      <c r="H106" s="20">
        <v>584</v>
      </c>
      <c r="I106" s="9">
        <v>0.65617977528089888</v>
      </c>
      <c r="J106" s="20">
        <v>0</v>
      </c>
      <c r="K106" s="9">
        <v>0</v>
      </c>
      <c r="L106" s="20">
        <v>178</v>
      </c>
      <c r="M106" s="9">
        <v>0.2</v>
      </c>
      <c r="N106" s="20">
        <v>158</v>
      </c>
      <c r="O106" s="9">
        <v>0.17752808988764046</v>
      </c>
      <c r="P106" s="20">
        <v>32</v>
      </c>
      <c r="Q106" s="9">
        <v>3.5955056179775284E-2</v>
      </c>
    </row>
    <row r="107" spans="4:17" x14ac:dyDescent="0.25">
      <c r="D107" s="8" t="s">
        <v>583</v>
      </c>
      <c r="E107" s="20">
        <v>749</v>
      </c>
      <c r="F107" s="20">
        <v>527</v>
      </c>
      <c r="G107" s="9">
        <v>0.70360480640854473</v>
      </c>
      <c r="H107" s="20">
        <v>354</v>
      </c>
      <c r="I107" s="9">
        <v>0.67172675521821634</v>
      </c>
      <c r="J107" s="20">
        <v>0</v>
      </c>
      <c r="K107" s="9">
        <v>0</v>
      </c>
      <c r="L107" s="20">
        <v>16</v>
      </c>
      <c r="M107" s="9">
        <v>3.0360531309297913E-2</v>
      </c>
      <c r="N107" s="20">
        <v>136</v>
      </c>
      <c r="O107" s="9">
        <v>0.25806451612903225</v>
      </c>
      <c r="P107" s="20">
        <v>36</v>
      </c>
      <c r="Q107" s="9">
        <v>6.8311195445920306E-2</v>
      </c>
    </row>
    <row r="108" spans="4:17" x14ac:dyDescent="0.25">
      <c r="D108" s="7" t="s">
        <v>450</v>
      </c>
      <c r="E108" s="20">
        <v>4436</v>
      </c>
      <c r="F108" s="20">
        <v>3394</v>
      </c>
      <c r="G108" s="9">
        <v>0.76510369702434622</v>
      </c>
      <c r="H108" s="20">
        <v>2509</v>
      </c>
      <c r="I108" s="9">
        <v>0.73924572775486153</v>
      </c>
      <c r="J108" s="20">
        <v>0</v>
      </c>
      <c r="K108" s="9">
        <v>0</v>
      </c>
      <c r="L108" s="20">
        <v>314</v>
      </c>
      <c r="M108" s="9">
        <v>9.2516205067766644E-2</v>
      </c>
      <c r="N108" s="20">
        <v>525</v>
      </c>
      <c r="O108" s="9">
        <v>0.15468473777253977</v>
      </c>
      <c r="P108" s="20">
        <v>36</v>
      </c>
      <c r="Q108" s="9">
        <v>1.060695344725987E-2</v>
      </c>
    </row>
    <row r="109" spans="4:17" x14ac:dyDescent="0.25">
      <c r="D109" s="8" t="s">
        <v>538</v>
      </c>
      <c r="E109" s="20">
        <v>616</v>
      </c>
      <c r="F109" s="20">
        <v>412</v>
      </c>
      <c r="G109" s="9">
        <v>0.66883116883116878</v>
      </c>
      <c r="H109" s="20">
        <v>289</v>
      </c>
      <c r="I109" s="9">
        <v>0.70145631067961167</v>
      </c>
      <c r="J109" s="20">
        <v>0</v>
      </c>
      <c r="K109" s="9">
        <v>0</v>
      </c>
      <c r="L109" s="20">
        <v>35</v>
      </c>
      <c r="M109" s="9">
        <v>8.4951456310679616E-2</v>
      </c>
      <c r="N109" s="20">
        <v>124</v>
      </c>
      <c r="O109" s="9">
        <v>0.30097087378640774</v>
      </c>
      <c r="P109" s="20">
        <v>11</v>
      </c>
      <c r="Q109" s="9">
        <v>2.6699029126213591E-2</v>
      </c>
    </row>
    <row r="110" spans="4:17" x14ac:dyDescent="0.25">
      <c r="D110" s="8" t="s">
        <v>451</v>
      </c>
      <c r="E110" s="20">
        <v>990</v>
      </c>
      <c r="F110" s="20">
        <v>740</v>
      </c>
      <c r="G110" s="9">
        <v>0.74747474747474751</v>
      </c>
      <c r="H110" s="20">
        <v>519</v>
      </c>
      <c r="I110" s="9">
        <v>0.7013513513513514</v>
      </c>
      <c r="J110" s="20">
        <v>0</v>
      </c>
      <c r="K110" s="9">
        <v>0</v>
      </c>
      <c r="L110" s="20">
        <v>35</v>
      </c>
      <c r="M110" s="9">
        <v>4.72972972972973E-2</v>
      </c>
      <c r="N110" s="20">
        <v>156</v>
      </c>
      <c r="O110" s="9">
        <v>0.21081081081081082</v>
      </c>
      <c r="P110" s="20">
        <v>13</v>
      </c>
      <c r="Q110" s="9">
        <v>1.7567567567567569E-2</v>
      </c>
    </row>
    <row r="111" spans="4:17" x14ac:dyDescent="0.25">
      <c r="D111" s="8" t="s">
        <v>570</v>
      </c>
      <c r="E111" s="20">
        <v>1155</v>
      </c>
      <c r="F111" s="20">
        <v>938</v>
      </c>
      <c r="G111" s="9">
        <v>0.81212121212121213</v>
      </c>
      <c r="H111" s="20">
        <v>739</v>
      </c>
      <c r="I111" s="9">
        <v>0.78784648187633266</v>
      </c>
      <c r="J111" s="20">
        <v>0</v>
      </c>
      <c r="K111" s="9">
        <v>0</v>
      </c>
      <c r="L111" s="20">
        <v>83</v>
      </c>
      <c r="M111" s="9">
        <v>8.8486140724946691E-2</v>
      </c>
      <c r="N111" s="20">
        <v>98</v>
      </c>
      <c r="O111" s="9">
        <v>0.1044776119402985</v>
      </c>
      <c r="P111" s="20">
        <v>6</v>
      </c>
      <c r="Q111" s="9">
        <v>6.3965884861407248E-3</v>
      </c>
    </row>
    <row r="112" spans="4:17" x14ac:dyDescent="0.25">
      <c r="D112" s="8" t="s">
        <v>573</v>
      </c>
      <c r="E112" s="20">
        <v>1675</v>
      </c>
      <c r="F112" s="20">
        <v>1304</v>
      </c>
      <c r="G112" s="9">
        <v>0.77850746268656712</v>
      </c>
      <c r="H112" s="20">
        <v>962</v>
      </c>
      <c r="I112" s="9">
        <v>0.73773006134969321</v>
      </c>
      <c r="J112" s="20">
        <v>0</v>
      </c>
      <c r="K112" s="9">
        <v>0</v>
      </c>
      <c r="L112" s="20">
        <v>161</v>
      </c>
      <c r="M112" s="9">
        <v>0.12346625766871165</v>
      </c>
      <c r="N112" s="20">
        <v>147</v>
      </c>
      <c r="O112" s="9">
        <v>0.11273006134969325</v>
      </c>
      <c r="P112" s="20">
        <v>6</v>
      </c>
      <c r="Q112" s="9">
        <v>4.601226993865031E-3</v>
      </c>
    </row>
    <row r="113" spans="4:17" x14ac:dyDescent="0.25">
      <c r="D113" s="6" t="s">
        <v>452</v>
      </c>
      <c r="E113" s="20">
        <v>37178</v>
      </c>
      <c r="F113" s="20">
        <v>31618</v>
      </c>
      <c r="G113" s="9">
        <v>0.85044919038140832</v>
      </c>
      <c r="H113" s="20">
        <v>25580</v>
      </c>
      <c r="I113" s="9">
        <v>0.8090328294009741</v>
      </c>
      <c r="J113" s="20">
        <v>0</v>
      </c>
      <c r="K113" s="9">
        <v>0</v>
      </c>
      <c r="L113" s="20">
        <v>1062</v>
      </c>
      <c r="M113" s="9">
        <v>3.3588462268328165E-2</v>
      </c>
      <c r="N113" s="20">
        <v>2094</v>
      </c>
      <c r="O113" s="9">
        <v>6.622809791890695E-2</v>
      </c>
      <c r="P113" s="20">
        <v>1314</v>
      </c>
      <c r="Q113" s="9">
        <v>4.1558605857422985E-2</v>
      </c>
    </row>
    <row r="114" spans="4:17" x14ac:dyDescent="0.25">
      <c r="D114" s="7" t="s">
        <v>587</v>
      </c>
      <c r="E114" s="20">
        <v>5741</v>
      </c>
      <c r="F114" s="20">
        <v>4756</v>
      </c>
      <c r="G114" s="9">
        <v>0.82842710329210933</v>
      </c>
      <c r="H114" s="20">
        <v>3734</v>
      </c>
      <c r="I114" s="9">
        <v>0.78511354079058027</v>
      </c>
      <c r="J114" s="20">
        <v>0</v>
      </c>
      <c r="K114" s="9">
        <v>0</v>
      </c>
      <c r="L114" s="20">
        <v>168</v>
      </c>
      <c r="M114" s="9">
        <v>3.5323801513877207E-2</v>
      </c>
      <c r="N114" s="20">
        <v>358</v>
      </c>
      <c r="O114" s="9">
        <v>7.5273338940285955E-2</v>
      </c>
      <c r="P114" s="20">
        <v>254</v>
      </c>
      <c r="Q114" s="9">
        <v>5.3406223717409586E-2</v>
      </c>
    </row>
    <row r="115" spans="4:17" x14ac:dyDescent="0.25">
      <c r="D115" s="8" t="s">
        <v>588</v>
      </c>
      <c r="E115" s="20">
        <v>413</v>
      </c>
      <c r="F115" s="20">
        <v>373</v>
      </c>
      <c r="G115" s="9">
        <v>0.90314769975786924</v>
      </c>
      <c r="H115" s="20">
        <v>319</v>
      </c>
      <c r="I115" s="9">
        <v>0.85522788203753353</v>
      </c>
      <c r="J115" s="20">
        <v>0</v>
      </c>
      <c r="K115" s="9">
        <v>0</v>
      </c>
      <c r="L115" s="20">
        <v>7</v>
      </c>
      <c r="M115" s="9">
        <v>1.876675603217158E-2</v>
      </c>
      <c r="N115" s="20">
        <v>16</v>
      </c>
      <c r="O115" s="9">
        <v>4.2895442359249331E-2</v>
      </c>
      <c r="P115" s="20">
        <v>8</v>
      </c>
      <c r="Q115" s="9">
        <v>2.1447721179624665E-2</v>
      </c>
    </row>
    <row r="116" spans="4:17" x14ac:dyDescent="0.25">
      <c r="D116" s="8" t="s">
        <v>589</v>
      </c>
      <c r="E116" s="20">
        <v>383</v>
      </c>
      <c r="F116" s="20">
        <v>260</v>
      </c>
      <c r="G116" s="9">
        <v>0.6788511749347258</v>
      </c>
      <c r="H116" s="20">
        <v>197</v>
      </c>
      <c r="I116" s="9">
        <v>0.75769230769230766</v>
      </c>
      <c r="J116" s="20">
        <v>0</v>
      </c>
      <c r="K116" s="9">
        <v>0</v>
      </c>
      <c r="L116" s="20">
        <v>0</v>
      </c>
      <c r="M116" s="9">
        <v>0</v>
      </c>
      <c r="N116" s="20">
        <v>1</v>
      </c>
      <c r="O116" s="9">
        <v>3.8461538461538464E-3</v>
      </c>
      <c r="P116" s="20">
        <v>85</v>
      </c>
      <c r="Q116" s="9">
        <v>0.32692307692307693</v>
      </c>
    </row>
    <row r="117" spans="4:17" x14ac:dyDescent="0.25">
      <c r="D117" s="8" t="s">
        <v>591</v>
      </c>
      <c r="E117" s="20">
        <v>969</v>
      </c>
      <c r="F117" s="20">
        <v>829</v>
      </c>
      <c r="G117" s="9">
        <v>0.85552115583075339</v>
      </c>
      <c r="H117" s="20">
        <v>645</v>
      </c>
      <c r="I117" s="9">
        <v>0.77804583835946928</v>
      </c>
      <c r="J117" s="20">
        <v>0</v>
      </c>
      <c r="K117" s="9">
        <v>0</v>
      </c>
      <c r="L117" s="20">
        <v>40</v>
      </c>
      <c r="M117" s="9">
        <v>4.8250904704463207E-2</v>
      </c>
      <c r="N117" s="20">
        <v>58</v>
      </c>
      <c r="O117" s="9">
        <v>6.9963811821471655E-2</v>
      </c>
      <c r="P117" s="20">
        <v>22</v>
      </c>
      <c r="Q117" s="9">
        <v>2.6537997587454766E-2</v>
      </c>
    </row>
    <row r="118" spans="4:17" x14ac:dyDescent="0.25">
      <c r="D118" s="8" t="s">
        <v>598</v>
      </c>
      <c r="E118" s="20">
        <v>498</v>
      </c>
      <c r="F118" s="20">
        <v>401</v>
      </c>
      <c r="G118" s="9">
        <v>0.80522088353413657</v>
      </c>
      <c r="H118" s="20">
        <v>336</v>
      </c>
      <c r="I118" s="9">
        <v>0.83790523690773067</v>
      </c>
      <c r="J118" s="20">
        <v>0</v>
      </c>
      <c r="K118" s="9">
        <v>0</v>
      </c>
      <c r="L118" s="20">
        <v>8</v>
      </c>
      <c r="M118" s="9">
        <v>1.9950124688279301E-2</v>
      </c>
      <c r="N118" s="20">
        <v>41</v>
      </c>
      <c r="O118" s="9">
        <v>0.10224438902743142</v>
      </c>
      <c r="P118" s="20">
        <v>27</v>
      </c>
      <c r="Q118" s="9">
        <v>6.7331670822942641E-2</v>
      </c>
    </row>
    <row r="119" spans="4:17" x14ac:dyDescent="0.25">
      <c r="D119" s="8" t="s">
        <v>607</v>
      </c>
      <c r="E119" s="20">
        <v>588</v>
      </c>
      <c r="F119" s="20">
        <v>484</v>
      </c>
      <c r="G119" s="9">
        <v>0.8231292517006803</v>
      </c>
      <c r="H119" s="20">
        <v>358</v>
      </c>
      <c r="I119" s="9">
        <v>0.73966942148760328</v>
      </c>
      <c r="J119" s="20">
        <v>0</v>
      </c>
      <c r="K119" s="9">
        <v>0</v>
      </c>
      <c r="L119" s="20">
        <v>15</v>
      </c>
      <c r="M119" s="9">
        <v>3.0991735537190084E-2</v>
      </c>
      <c r="N119" s="20">
        <v>31</v>
      </c>
      <c r="O119" s="9">
        <v>6.4049586776859499E-2</v>
      </c>
      <c r="P119" s="20">
        <v>40</v>
      </c>
      <c r="Q119" s="9">
        <v>8.2644628099173556E-2</v>
      </c>
    </row>
    <row r="120" spans="4:17" x14ac:dyDescent="0.25">
      <c r="D120" s="8" t="s">
        <v>608</v>
      </c>
      <c r="E120" s="20">
        <v>634</v>
      </c>
      <c r="F120" s="20">
        <v>544</v>
      </c>
      <c r="G120" s="9">
        <v>0.85804416403785488</v>
      </c>
      <c r="H120" s="20">
        <v>428</v>
      </c>
      <c r="I120" s="9">
        <v>0.78676470588235292</v>
      </c>
      <c r="J120" s="20">
        <v>0</v>
      </c>
      <c r="K120" s="9">
        <v>0</v>
      </c>
      <c r="L120" s="20">
        <v>31</v>
      </c>
      <c r="M120" s="9">
        <v>5.6985294117647058E-2</v>
      </c>
      <c r="N120" s="20">
        <v>22</v>
      </c>
      <c r="O120" s="9">
        <v>4.0441176470588237E-2</v>
      </c>
      <c r="P120" s="20">
        <v>19</v>
      </c>
      <c r="Q120" s="9">
        <v>3.4926470588235295E-2</v>
      </c>
    </row>
    <row r="121" spans="4:17" x14ac:dyDescent="0.25">
      <c r="D121" s="8" t="s">
        <v>610</v>
      </c>
      <c r="E121" s="20">
        <v>1439</v>
      </c>
      <c r="F121" s="20">
        <v>1198</v>
      </c>
      <c r="G121" s="9">
        <v>0.83252258512856148</v>
      </c>
      <c r="H121" s="20">
        <v>956</v>
      </c>
      <c r="I121" s="9">
        <v>0.79799666110183642</v>
      </c>
      <c r="J121" s="20">
        <v>0</v>
      </c>
      <c r="K121" s="9">
        <v>0</v>
      </c>
      <c r="L121" s="20">
        <v>45</v>
      </c>
      <c r="M121" s="9">
        <v>3.7562604340567615E-2</v>
      </c>
      <c r="N121" s="20">
        <v>127</v>
      </c>
      <c r="O121" s="9">
        <v>0.10601001669449082</v>
      </c>
      <c r="P121" s="20">
        <v>23</v>
      </c>
      <c r="Q121" s="9">
        <v>1.9198664440734557E-2</v>
      </c>
    </row>
    <row r="122" spans="4:17" x14ac:dyDescent="0.25">
      <c r="D122" s="8" t="s">
        <v>613</v>
      </c>
      <c r="E122" s="20">
        <v>817</v>
      </c>
      <c r="F122" s="20">
        <v>667</v>
      </c>
      <c r="G122" s="9">
        <v>0.81640146878824971</v>
      </c>
      <c r="H122" s="20">
        <v>495</v>
      </c>
      <c r="I122" s="9">
        <v>0.74212893553223391</v>
      </c>
      <c r="J122" s="20">
        <v>0</v>
      </c>
      <c r="K122" s="9">
        <v>0</v>
      </c>
      <c r="L122" s="20">
        <v>22</v>
      </c>
      <c r="M122" s="9">
        <v>3.2983508245877063E-2</v>
      </c>
      <c r="N122" s="20">
        <v>62</v>
      </c>
      <c r="O122" s="9">
        <v>9.2953523238380811E-2</v>
      </c>
      <c r="P122" s="20">
        <v>30</v>
      </c>
      <c r="Q122" s="9">
        <v>4.4977511244377814E-2</v>
      </c>
    </row>
    <row r="123" spans="4:17" x14ac:dyDescent="0.25">
      <c r="D123" s="7" t="s">
        <v>602</v>
      </c>
      <c r="E123" s="20">
        <v>5442</v>
      </c>
      <c r="F123" s="20">
        <v>4701</v>
      </c>
      <c r="G123" s="9">
        <v>0.86383682469680267</v>
      </c>
      <c r="H123" s="20">
        <v>3901</v>
      </c>
      <c r="I123" s="9">
        <v>0.82982344182088918</v>
      </c>
      <c r="J123" s="20">
        <v>0</v>
      </c>
      <c r="K123" s="9">
        <v>0</v>
      </c>
      <c r="L123" s="20">
        <v>88</v>
      </c>
      <c r="M123" s="9">
        <v>1.8719421399702191E-2</v>
      </c>
      <c r="N123" s="20">
        <v>362</v>
      </c>
      <c r="O123" s="9">
        <v>7.7004892576047645E-2</v>
      </c>
      <c r="P123" s="20">
        <v>141</v>
      </c>
      <c r="Q123" s="9">
        <v>2.9993618379068283E-2</v>
      </c>
    </row>
    <row r="124" spans="4:17" x14ac:dyDescent="0.25">
      <c r="D124" s="8" t="s">
        <v>603</v>
      </c>
      <c r="E124" s="20">
        <v>2474</v>
      </c>
      <c r="F124" s="20">
        <v>2099</v>
      </c>
      <c r="G124" s="9">
        <v>0.84842360549717055</v>
      </c>
      <c r="H124" s="20">
        <v>1704</v>
      </c>
      <c r="I124" s="9">
        <v>0.81181515007146265</v>
      </c>
      <c r="J124" s="20">
        <v>0</v>
      </c>
      <c r="K124" s="9">
        <v>0</v>
      </c>
      <c r="L124" s="20">
        <v>44</v>
      </c>
      <c r="M124" s="9">
        <v>2.0962363030014291E-2</v>
      </c>
      <c r="N124" s="20">
        <v>211</v>
      </c>
      <c r="O124" s="9">
        <v>0.10052405907575036</v>
      </c>
      <c r="P124" s="20">
        <v>41</v>
      </c>
      <c r="Q124" s="9">
        <v>1.9533111005240592E-2</v>
      </c>
    </row>
    <row r="125" spans="4:17" x14ac:dyDescent="0.25">
      <c r="D125" s="8" t="s">
        <v>614</v>
      </c>
      <c r="E125" s="20">
        <v>1220</v>
      </c>
      <c r="F125" s="20">
        <v>1067</v>
      </c>
      <c r="G125" s="9">
        <v>0.87459016393442623</v>
      </c>
      <c r="H125" s="20">
        <v>924</v>
      </c>
      <c r="I125" s="9">
        <v>0.865979381443299</v>
      </c>
      <c r="J125" s="20">
        <v>0</v>
      </c>
      <c r="K125" s="9">
        <v>0</v>
      </c>
      <c r="L125" s="20">
        <v>9</v>
      </c>
      <c r="M125" s="9">
        <v>8.4348641049671984E-3</v>
      </c>
      <c r="N125" s="20">
        <v>58</v>
      </c>
      <c r="O125" s="9">
        <v>5.4358013120899717E-2</v>
      </c>
      <c r="P125" s="20">
        <v>59</v>
      </c>
      <c r="Q125" s="9">
        <v>5.5295220243673851E-2</v>
      </c>
    </row>
    <row r="126" spans="4:17" x14ac:dyDescent="0.25">
      <c r="D126" s="8" t="s">
        <v>620</v>
      </c>
      <c r="E126" s="20">
        <v>1748</v>
      </c>
      <c r="F126" s="20">
        <v>1535</v>
      </c>
      <c r="G126" s="9">
        <v>0.87814645308924488</v>
      </c>
      <c r="H126" s="20">
        <v>1273</v>
      </c>
      <c r="I126" s="9">
        <v>0.82931596091205206</v>
      </c>
      <c r="J126" s="20">
        <v>0</v>
      </c>
      <c r="K126" s="9">
        <v>0</v>
      </c>
      <c r="L126" s="20">
        <v>35</v>
      </c>
      <c r="M126" s="9">
        <v>2.2801302931596091E-2</v>
      </c>
      <c r="N126" s="20">
        <v>93</v>
      </c>
      <c r="O126" s="9">
        <v>6.0586319218241043E-2</v>
      </c>
      <c r="P126" s="20">
        <v>41</v>
      </c>
      <c r="Q126" s="9">
        <v>2.6710097719869708E-2</v>
      </c>
    </row>
    <row r="127" spans="4:17" x14ac:dyDescent="0.25">
      <c r="D127" s="7" t="s">
        <v>453</v>
      </c>
      <c r="E127" s="20">
        <v>12399</v>
      </c>
      <c r="F127" s="20">
        <v>10151</v>
      </c>
      <c r="G127" s="9">
        <v>0.81869505605290749</v>
      </c>
      <c r="H127" s="20">
        <v>7946</v>
      </c>
      <c r="I127" s="9">
        <v>0.78278002167274163</v>
      </c>
      <c r="J127" s="20">
        <v>0</v>
      </c>
      <c r="K127" s="9">
        <v>0</v>
      </c>
      <c r="L127" s="20">
        <v>239</v>
      </c>
      <c r="M127" s="9">
        <v>2.3544478376514629E-2</v>
      </c>
      <c r="N127" s="20">
        <v>1059</v>
      </c>
      <c r="O127" s="9">
        <v>0.10432469707417988</v>
      </c>
      <c r="P127" s="20">
        <v>521</v>
      </c>
      <c r="Q127" s="9">
        <v>5.1324992611565361E-2</v>
      </c>
    </row>
    <row r="128" spans="4:17" x14ac:dyDescent="0.25">
      <c r="D128" s="8" t="s">
        <v>584</v>
      </c>
      <c r="E128" s="20">
        <v>470</v>
      </c>
      <c r="F128" s="20">
        <v>366</v>
      </c>
      <c r="G128" s="9">
        <v>0.77872340425531916</v>
      </c>
      <c r="H128" s="20">
        <v>260</v>
      </c>
      <c r="I128" s="9">
        <v>0.7103825136612022</v>
      </c>
      <c r="J128" s="20">
        <v>0</v>
      </c>
      <c r="K128" s="9">
        <v>0</v>
      </c>
      <c r="L128" s="20">
        <v>13</v>
      </c>
      <c r="M128" s="9">
        <v>3.5519125683060107E-2</v>
      </c>
      <c r="N128" s="20">
        <v>52</v>
      </c>
      <c r="O128" s="9">
        <v>0.14207650273224043</v>
      </c>
      <c r="P128" s="20">
        <v>22</v>
      </c>
      <c r="Q128" s="9">
        <v>6.0109289617486336E-2</v>
      </c>
    </row>
    <row r="129" spans="4:17" x14ac:dyDescent="0.25">
      <c r="D129" s="8" t="s">
        <v>590</v>
      </c>
      <c r="E129" s="20">
        <v>1174</v>
      </c>
      <c r="F129" s="20">
        <v>956</v>
      </c>
      <c r="G129" s="9">
        <v>0.81431005110732535</v>
      </c>
      <c r="H129" s="20">
        <v>743</v>
      </c>
      <c r="I129" s="9">
        <v>0.77719665271966532</v>
      </c>
      <c r="J129" s="20">
        <v>0</v>
      </c>
      <c r="K129" s="9">
        <v>0</v>
      </c>
      <c r="L129" s="20">
        <v>62</v>
      </c>
      <c r="M129" s="9">
        <v>6.4853556485355651E-2</v>
      </c>
      <c r="N129" s="20">
        <v>87</v>
      </c>
      <c r="O129" s="9">
        <v>9.1004184100418412E-2</v>
      </c>
      <c r="P129" s="20">
        <v>35</v>
      </c>
      <c r="Q129" s="9">
        <v>3.6610878661087864E-2</v>
      </c>
    </row>
    <row r="130" spans="4:17" x14ac:dyDescent="0.25">
      <c r="D130" s="8" t="s">
        <v>592</v>
      </c>
      <c r="E130" s="20">
        <v>502</v>
      </c>
      <c r="F130" s="20">
        <v>394</v>
      </c>
      <c r="G130" s="9">
        <v>0.78486055776892427</v>
      </c>
      <c r="H130" s="20">
        <v>278</v>
      </c>
      <c r="I130" s="9">
        <v>0.70558375634517767</v>
      </c>
      <c r="J130" s="20">
        <v>0</v>
      </c>
      <c r="K130" s="9">
        <v>0</v>
      </c>
      <c r="L130" s="20">
        <v>9</v>
      </c>
      <c r="M130" s="9">
        <v>2.2842639593908629E-2</v>
      </c>
      <c r="N130" s="20">
        <v>69</v>
      </c>
      <c r="O130" s="9">
        <v>0.17512690355329949</v>
      </c>
      <c r="P130" s="20">
        <v>17</v>
      </c>
      <c r="Q130" s="9">
        <v>4.3147208121827409E-2</v>
      </c>
    </row>
    <row r="131" spans="4:17" x14ac:dyDescent="0.25">
      <c r="D131" s="8" t="s">
        <v>454</v>
      </c>
      <c r="E131" s="20">
        <v>891</v>
      </c>
      <c r="F131" s="20">
        <v>731</v>
      </c>
      <c r="G131" s="9">
        <v>0.8204264870931538</v>
      </c>
      <c r="H131" s="20">
        <v>566</v>
      </c>
      <c r="I131" s="9">
        <v>0.77428180574555405</v>
      </c>
      <c r="J131" s="20">
        <v>0</v>
      </c>
      <c r="K131" s="9">
        <v>0</v>
      </c>
      <c r="L131" s="20">
        <v>6</v>
      </c>
      <c r="M131" s="9">
        <v>8.2079343365253077E-3</v>
      </c>
      <c r="N131" s="20">
        <v>83</v>
      </c>
      <c r="O131" s="9">
        <v>0.11354309165526676</v>
      </c>
      <c r="P131" s="20">
        <v>38</v>
      </c>
      <c r="Q131" s="9">
        <v>5.1983584131326949E-2</v>
      </c>
    </row>
    <row r="132" spans="4:17" x14ac:dyDescent="0.25">
      <c r="D132" s="8" t="s">
        <v>594</v>
      </c>
      <c r="E132" s="20">
        <v>400</v>
      </c>
      <c r="F132" s="20">
        <v>334</v>
      </c>
      <c r="G132" s="9">
        <v>0.83499999999999996</v>
      </c>
      <c r="H132" s="20">
        <v>276</v>
      </c>
      <c r="I132" s="9">
        <v>0.82634730538922152</v>
      </c>
      <c r="J132" s="20">
        <v>0</v>
      </c>
      <c r="K132" s="9">
        <v>0</v>
      </c>
      <c r="L132" s="20">
        <v>6</v>
      </c>
      <c r="M132" s="9">
        <v>1.7964071856287425E-2</v>
      </c>
      <c r="N132" s="20">
        <v>37</v>
      </c>
      <c r="O132" s="9">
        <v>0.11077844311377245</v>
      </c>
      <c r="P132" s="20">
        <v>14</v>
      </c>
      <c r="Q132" s="9">
        <v>4.1916167664670656E-2</v>
      </c>
    </row>
    <row r="133" spans="4:17" x14ac:dyDescent="0.25">
      <c r="D133" s="8" t="s">
        <v>597</v>
      </c>
      <c r="E133" s="20">
        <v>1066</v>
      </c>
      <c r="F133" s="20">
        <v>886</v>
      </c>
      <c r="G133" s="9">
        <v>0.83114446529080677</v>
      </c>
      <c r="H133" s="20">
        <v>673</v>
      </c>
      <c r="I133" s="9">
        <v>0.7595936794582393</v>
      </c>
      <c r="J133" s="20">
        <v>0</v>
      </c>
      <c r="K133" s="9">
        <v>0</v>
      </c>
      <c r="L133" s="20">
        <v>26</v>
      </c>
      <c r="M133" s="9">
        <v>2.9345372460496615E-2</v>
      </c>
      <c r="N133" s="20">
        <v>78</v>
      </c>
      <c r="O133" s="9">
        <v>8.8036117381489837E-2</v>
      </c>
      <c r="P133" s="20">
        <v>38</v>
      </c>
      <c r="Q133" s="9">
        <v>4.2889390519187359E-2</v>
      </c>
    </row>
    <row r="134" spans="4:17" x14ac:dyDescent="0.25">
      <c r="D134" s="8" t="s">
        <v>599</v>
      </c>
      <c r="E134" s="20">
        <v>544</v>
      </c>
      <c r="F134" s="20">
        <v>436</v>
      </c>
      <c r="G134" s="9">
        <v>0.80147058823529416</v>
      </c>
      <c r="H134" s="20">
        <v>328</v>
      </c>
      <c r="I134" s="9">
        <v>0.75229357798165142</v>
      </c>
      <c r="J134" s="20">
        <v>0</v>
      </c>
      <c r="K134" s="9">
        <v>0</v>
      </c>
      <c r="L134" s="20">
        <v>5</v>
      </c>
      <c r="M134" s="9">
        <v>1.1467889908256881E-2</v>
      </c>
      <c r="N134" s="20">
        <v>66</v>
      </c>
      <c r="O134" s="9">
        <v>0.15137614678899083</v>
      </c>
      <c r="P134" s="20">
        <v>16</v>
      </c>
      <c r="Q134" s="9">
        <v>3.669724770642202E-2</v>
      </c>
    </row>
    <row r="135" spans="4:17" x14ac:dyDescent="0.25">
      <c r="D135" s="8" t="s">
        <v>457</v>
      </c>
      <c r="E135" s="20">
        <v>1092</v>
      </c>
      <c r="F135" s="20">
        <v>853</v>
      </c>
      <c r="G135" s="9">
        <v>0.78113553113553114</v>
      </c>
      <c r="H135" s="20">
        <v>644</v>
      </c>
      <c r="I135" s="9">
        <v>0.75498241500586172</v>
      </c>
      <c r="J135" s="20">
        <v>0</v>
      </c>
      <c r="K135" s="9">
        <v>0</v>
      </c>
      <c r="L135" s="20">
        <v>24</v>
      </c>
      <c r="M135" s="9">
        <v>2.8135990621336461E-2</v>
      </c>
      <c r="N135" s="20">
        <v>113</v>
      </c>
      <c r="O135" s="9">
        <v>0.13247362250879249</v>
      </c>
      <c r="P135" s="20">
        <v>57</v>
      </c>
      <c r="Q135" s="9">
        <v>6.6822977725674096E-2</v>
      </c>
    </row>
    <row r="136" spans="4:17" x14ac:dyDescent="0.25">
      <c r="D136" s="8" t="s">
        <v>600</v>
      </c>
      <c r="E136" s="20">
        <v>2046</v>
      </c>
      <c r="F136" s="20">
        <v>1701</v>
      </c>
      <c r="G136" s="9">
        <v>0.83137829912023464</v>
      </c>
      <c r="H136" s="20">
        <v>1358</v>
      </c>
      <c r="I136" s="9">
        <v>0.79835390946502061</v>
      </c>
      <c r="J136" s="20">
        <v>0</v>
      </c>
      <c r="K136" s="9">
        <v>0</v>
      </c>
      <c r="L136" s="20">
        <v>20</v>
      </c>
      <c r="M136" s="9">
        <v>1.1757789535567314E-2</v>
      </c>
      <c r="N136" s="20">
        <v>231</v>
      </c>
      <c r="O136" s="9">
        <v>0.13580246913580246</v>
      </c>
      <c r="P136" s="20">
        <v>22</v>
      </c>
      <c r="Q136" s="9">
        <v>1.2933568489124045E-2</v>
      </c>
    </row>
    <row r="137" spans="4:17" x14ac:dyDescent="0.25">
      <c r="D137" s="8" t="s">
        <v>604</v>
      </c>
      <c r="E137" s="20">
        <v>371</v>
      </c>
      <c r="F137" s="20">
        <v>317</v>
      </c>
      <c r="G137" s="9">
        <v>0.85444743935309975</v>
      </c>
      <c r="H137" s="20">
        <v>259</v>
      </c>
      <c r="I137" s="9">
        <v>0.81703470031545744</v>
      </c>
      <c r="J137" s="20">
        <v>0</v>
      </c>
      <c r="K137" s="9">
        <v>0</v>
      </c>
      <c r="L137" s="20">
        <v>5</v>
      </c>
      <c r="M137" s="9">
        <v>1.5772870662460567E-2</v>
      </c>
      <c r="N137" s="20">
        <v>25</v>
      </c>
      <c r="O137" s="9">
        <v>7.8864353312302835E-2</v>
      </c>
      <c r="P137" s="20">
        <v>15</v>
      </c>
      <c r="Q137" s="9">
        <v>4.7318611987381701E-2</v>
      </c>
    </row>
    <row r="138" spans="4:17" x14ac:dyDescent="0.25">
      <c r="D138" s="8" t="s">
        <v>605</v>
      </c>
      <c r="E138" s="20">
        <v>1421</v>
      </c>
      <c r="F138" s="20">
        <v>1109</v>
      </c>
      <c r="G138" s="9">
        <v>0.78043631245601686</v>
      </c>
      <c r="H138" s="20">
        <v>880</v>
      </c>
      <c r="I138" s="9">
        <v>0.79350766456266908</v>
      </c>
      <c r="J138" s="20">
        <v>0</v>
      </c>
      <c r="K138" s="9">
        <v>0</v>
      </c>
      <c r="L138" s="20">
        <v>18</v>
      </c>
      <c r="M138" s="9">
        <v>1.6230838593327322E-2</v>
      </c>
      <c r="N138" s="20">
        <v>55</v>
      </c>
      <c r="O138" s="9">
        <v>4.9594229035166817E-2</v>
      </c>
      <c r="P138" s="20">
        <v>181</v>
      </c>
      <c r="Q138" s="9">
        <v>0.16321009918845808</v>
      </c>
    </row>
    <row r="139" spans="4:17" x14ac:dyDescent="0.25">
      <c r="D139" s="8" t="s">
        <v>458</v>
      </c>
      <c r="E139" s="20">
        <v>469</v>
      </c>
      <c r="F139" s="20">
        <v>380</v>
      </c>
      <c r="G139" s="9">
        <v>0.81023454157782515</v>
      </c>
      <c r="H139" s="20">
        <v>278</v>
      </c>
      <c r="I139" s="9">
        <v>0.73157894736842111</v>
      </c>
      <c r="J139" s="20">
        <v>0</v>
      </c>
      <c r="K139" s="9">
        <v>0</v>
      </c>
      <c r="L139" s="20">
        <v>11</v>
      </c>
      <c r="M139" s="9">
        <v>2.8947368421052631E-2</v>
      </c>
      <c r="N139" s="20">
        <v>45</v>
      </c>
      <c r="O139" s="9">
        <v>0.11842105263157894</v>
      </c>
      <c r="P139" s="20">
        <v>15</v>
      </c>
      <c r="Q139" s="9">
        <v>3.9473684210526314E-2</v>
      </c>
    </row>
    <row r="140" spans="4:17" x14ac:dyDescent="0.25">
      <c r="D140" s="8" t="s">
        <v>612</v>
      </c>
      <c r="E140" s="20">
        <v>1272</v>
      </c>
      <c r="F140" s="20">
        <v>1153</v>
      </c>
      <c r="G140" s="9">
        <v>0.90644654088050314</v>
      </c>
      <c r="H140" s="20">
        <v>987</v>
      </c>
      <c r="I140" s="9">
        <v>0.85602775368603645</v>
      </c>
      <c r="J140" s="20">
        <v>0</v>
      </c>
      <c r="K140" s="9">
        <v>0</v>
      </c>
      <c r="L140" s="20">
        <v>33</v>
      </c>
      <c r="M140" s="9">
        <v>2.8620988725065046E-2</v>
      </c>
      <c r="N140" s="20">
        <v>38</v>
      </c>
      <c r="O140" s="9">
        <v>3.2957502168256721E-2</v>
      </c>
      <c r="P140" s="20">
        <v>16</v>
      </c>
      <c r="Q140" s="9">
        <v>1.3876843018213356E-2</v>
      </c>
    </row>
    <row r="141" spans="4:17" x14ac:dyDescent="0.25">
      <c r="D141" s="8" t="s">
        <v>615</v>
      </c>
      <c r="E141" s="20">
        <v>681</v>
      </c>
      <c r="F141" s="20">
        <v>535</v>
      </c>
      <c r="G141" s="9">
        <v>0.78560939794419971</v>
      </c>
      <c r="H141" s="20">
        <v>416</v>
      </c>
      <c r="I141" s="9">
        <v>0.77757009345794392</v>
      </c>
      <c r="J141" s="20">
        <v>0</v>
      </c>
      <c r="K141" s="9">
        <v>0</v>
      </c>
      <c r="L141" s="20">
        <v>1</v>
      </c>
      <c r="M141" s="9">
        <v>1.869158878504673E-3</v>
      </c>
      <c r="N141" s="20">
        <v>80</v>
      </c>
      <c r="O141" s="9">
        <v>0.14953271028037382</v>
      </c>
      <c r="P141" s="20">
        <v>35</v>
      </c>
      <c r="Q141" s="9">
        <v>6.5420560747663545E-2</v>
      </c>
    </row>
    <row r="142" spans="4:17" x14ac:dyDescent="0.25">
      <c r="D142" s="7" t="s">
        <v>455</v>
      </c>
      <c r="E142" s="20">
        <v>13596</v>
      </c>
      <c r="F142" s="20">
        <v>12010</v>
      </c>
      <c r="G142" s="9">
        <v>0.8833480435422183</v>
      </c>
      <c r="H142" s="20">
        <v>9999</v>
      </c>
      <c r="I142" s="9">
        <v>0.83255620316403001</v>
      </c>
      <c r="J142" s="20">
        <v>0</v>
      </c>
      <c r="K142" s="9">
        <v>0</v>
      </c>
      <c r="L142" s="20">
        <v>567</v>
      </c>
      <c r="M142" s="9">
        <v>4.7210657785179015E-2</v>
      </c>
      <c r="N142" s="20">
        <v>315</v>
      </c>
      <c r="O142" s="9">
        <v>2.6228143213988343E-2</v>
      </c>
      <c r="P142" s="20">
        <v>398</v>
      </c>
      <c r="Q142" s="9">
        <v>3.3139050791007492E-2</v>
      </c>
    </row>
    <row r="143" spans="4:17" x14ac:dyDescent="0.25">
      <c r="D143" s="8" t="s">
        <v>585</v>
      </c>
      <c r="E143" s="20">
        <v>609</v>
      </c>
      <c r="F143" s="20">
        <v>554</v>
      </c>
      <c r="G143" s="9">
        <v>0.909688013136289</v>
      </c>
      <c r="H143" s="20">
        <v>477</v>
      </c>
      <c r="I143" s="9">
        <v>0.86101083032490977</v>
      </c>
      <c r="J143" s="20">
        <v>0</v>
      </c>
      <c r="K143" s="9">
        <v>0</v>
      </c>
      <c r="L143" s="20">
        <v>15</v>
      </c>
      <c r="M143" s="9">
        <v>2.7075812274368231E-2</v>
      </c>
      <c r="N143" s="20">
        <v>19</v>
      </c>
      <c r="O143" s="9">
        <v>3.4296028880866428E-2</v>
      </c>
      <c r="P143" s="20">
        <v>7</v>
      </c>
      <c r="Q143" s="9">
        <v>1.263537906137184E-2</v>
      </c>
    </row>
    <row r="144" spans="4:17" x14ac:dyDescent="0.25">
      <c r="D144" s="8" t="s">
        <v>586</v>
      </c>
      <c r="E144" s="20">
        <v>740</v>
      </c>
      <c r="F144" s="20">
        <v>653</v>
      </c>
      <c r="G144" s="9">
        <v>0.88243243243243241</v>
      </c>
      <c r="H144" s="20">
        <v>533</v>
      </c>
      <c r="I144" s="9">
        <v>0.81623277182235832</v>
      </c>
      <c r="J144" s="20">
        <v>0</v>
      </c>
      <c r="K144" s="9">
        <v>0</v>
      </c>
      <c r="L144" s="20">
        <v>23</v>
      </c>
      <c r="M144" s="9">
        <v>3.5222052067381319E-2</v>
      </c>
      <c r="N144" s="20">
        <v>25</v>
      </c>
      <c r="O144" s="9">
        <v>3.8284839203675342E-2</v>
      </c>
      <c r="P144" s="20">
        <v>24</v>
      </c>
      <c r="Q144" s="9">
        <v>3.6753445635528334E-2</v>
      </c>
    </row>
    <row r="145" spans="4:17" x14ac:dyDescent="0.25">
      <c r="D145" s="8" t="s">
        <v>593</v>
      </c>
      <c r="E145" s="20">
        <v>1317</v>
      </c>
      <c r="F145" s="20">
        <v>1204</v>
      </c>
      <c r="G145" s="9">
        <v>0.91419893697798027</v>
      </c>
      <c r="H145" s="20">
        <v>1067</v>
      </c>
      <c r="I145" s="9">
        <v>0.88621262458471761</v>
      </c>
      <c r="J145" s="20">
        <v>0</v>
      </c>
      <c r="K145" s="9">
        <v>0</v>
      </c>
      <c r="L145" s="20">
        <v>32</v>
      </c>
      <c r="M145" s="9">
        <v>2.6578073089700997E-2</v>
      </c>
      <c r="N145" s="20">
        <v>27</v>
      </c>
      <c r="O145" s="9">
        <v>2.2425249169435217E-2</v>
      </c>
      <c r="P145" s="20">
        <v>26</v>
      </c>
      <c r="Q145" s="9">
        <v>2.1594684385382059E-2</v>
      </c>
    </row>
    <row r="146" spans="4:17" x14ac:dyDescent="0.25">
      <c r="D146" s="8" t="s">
        <v>595</v>
      </c>
      <c r="E146" s="20">
        <v>796</v>
      </c>
      <c r="F146" s="20">
        <v>727</v>
      </c>
      <c r="G146" s="9">
        <v>0.91331658291457285</v>
      </c>
      <c r="H146" s="20">
        <v>642</v>
      </c>
      <c r="I146" s="9">
        <v>0.88308115543328747</v>
      </c>
      <c r="J146" s="20">
        <v>0</v>
      </c>
      <c r="K146" s="9">
        <v>0</v>
      </c>
      <c r="L146" s="20">
        <v>20</v>
      </c>
      <c r="M146" s="9">
        <v>2.7510316368638238E-2</v>
      </c>
      <c r="N146" s="20">
        <v>24</v>
      </c>
      <c r="O146" s="9">
        <v>3.3012379642365884E-2</v>
      </c>
      <c r="P146" s="20">
        <v>12</v>
      </c>
      <c r="Q146" s="9">
        <v>1.6506189821182942E-2</v>
      </c>
    </row>
    <row r="147" spans="4:17" x14ac:dyDescent="0.25">
      <c r="D147" s="8" t="s">
        <v>596</v>
      </c>
      <c r="E147" s="20">
        <v>424</v>
      </c>
      <c r="F147" s="20">
        <v>368</v>
      </c>
      <c r="G147" s="9">
        <v>0.86792452830188682</v>
      </c>
      <c r="H147" s="20">
        <v>276</v>
      </c>
      <c r="I147" s="9">
        <v>0.75</v>
      </c>
      <c r="J147" s="20">
        <v>0</v>
      </c>
      <c r="K147" s="9">
        <v>0</v>
      </c>
      <c r="L147" s="20">
        <v>31</v>
      </c>
      <c r="M147" s="9">
        <v>8.4239130434782608E-2</v>
      </c>
      <c r="N147" s="20">
        <v>5</v>
      </c>
      <c r="O147" s="9">
        <v>1.358695652173913E-2</v>
      </c>
      <c r="P147" s="20">
        <v>9</v>
      </c>
      <c r="Q147" s="9">
        <v>2.4456521739130436E-2</v>
      </c>
    </row>
    <row r="148" spans="4:17" x14ac:dyDescent="0.25">
      <c r="D148" s="8" t="s">
        <v>456</v>
      </c>
      <c r="E148" s="20">
        <v>1028</v>
      </c>
      <c r="F148" s="20">
        <v>870</v>
      </c>
      <c r="G148" s="9">
        <v>0.84630350194552528</v>
      </c>
      <c r="H148" s="20">
        <v>733</v>
      </c>
      <c r="I148" s="9">
        <v>0.84252873563218389</v>
      </c>
      <c r="J148" s="20">
        <v>0</v>
      </c>
      <c r="K148" s="9">
        <v>0</v>
      </c>
      <c r="L148" s="20">
        <v>64</v>
      </c>
      <c r="M148" s="9">
        <v>7.3563218390804597E-2</v>
      </c>
      <c r="N148" s="20">
        <v>19</v>
      </c>
      <c r="O148" s="9">
        <v>2.1839080459770115E-2</v>
      </c>
      <c r="P148" s="20">
        <v>46</v>
      </c>
      <c r="Q148" s="9">
        <v>5.2873563218390804E-2</v>
      </c>
    </row>
    <row r="149" spans="4:17" x14ac:dyDescent="0.25">
      <c r="D149" s="8" t="s">
        <v>601</v>
      </c>
      <c r="E149" s="20">
        <v>2017</v>
      </c>
      <c r="F149" s="20">
        <v>1796</v>
      </c>
      <c r="G149" s="9">
        <v>0.89043133366385718</v>
      </c>
      <c r="H149" s="20">
        <v>1517</v>
      </c>
      <c r="I149" s="9">
        <v>0.84465478841870822</v>
      </c>
      <c r="J149" s="20">
        <v>0</v>
      </c>
      <c r="K149" s="9">
        <v>0</v>
      </c>
      <c r="L149" s="20">
        <v>105</v>
      </c>
      <c r="M149" s="9">
        <v>5.8463251670378621E-2</v>
      </c>
      <c r="N149" s="20">
        <v>28</v>
      </c>
      <c r="O149" s="9">
        <v>1.5590200445434299E-2</v>
      </c>
      <c r="P149" s="20">
        <v>52</v>
      </c>
      <c r="Q149" s="9">
        <v>2.8953229398663696E-2</v>
      </c>
    </row>
    <row r="150" spans="4:17" x14ac:dyDescent="0.25">
      <c r="D150" s="8" t="s">
        <v>606</v>
      </c>
      <c r="E150" s="20">
        <v>740</v>
      </c>
      <c r="F150" s="20">
        <v>581</v>
      </c>
      <c r="G150" s="9">
        <v>0.78513513513513511</v>
      </c>
      <c r="H150" s="20">
        <v>420</v>
      </c>
      <c r="I150" s="9">
        <v>0.72289156626506024</v>
      </c>
      <c r="J150" s="20">
        <v>0</v>
      </c>
      <c r="K150" s="9">
        <v>0</v>
      </c>
      <c r="L150" s="20">
        <v>35</v>
      </c>
      <c r="M150" s="9">
        <v>6.0240963855421686E-2</v>
      </c>
      <c r="N150" s="20">
        <v>36</v>
      </c>
      <c r="O150" s="9">
        <v>6.1962134251290879E-2</v>
      </c>
      <c r="P150" s="20">
        <v>64</v>
      </c>
      <c r="Q150" s="9">
        <v>0.11015490533562823</v>
      </c>
    </row>
    <row r="151" spans="4:17" x14ac:dyDescent="0.25">
      <c r="D151" s="8" t="s">
        <v>609</v>
      </c>
      <c r="E151" s="20">
        <v>630</v>
      </c>
      <c r="F151" s="20">
        <v>541</v>
      </c>
      <c r="G151" s="9">
        <v>0.85873015873015868</v>
      </c>
      <c r="H151" s="20">
        <v>446</v>
      </c>
      <c r="I151" s="9">
        <v>0.8243992606284658</v>
      </c>
      <c r="J151" s="20">
        <v>0</v>
      </c>
      <c r="K151" s="9">
        <v>0</v>
      </c>
      <c r="L151" s="20">
        <v>36</v>
      </c>
      <c r="M151" s="9">
        <v>6.6543438077634007E-2</v>
      </c>
      <c r="N151" s="20">
        <v>19</v>
      </c>
      <c r="O151" s="9">
        <v>3.512014787430684E-2</v>
      </c>
      <c r="P151" s="20">
        <v>21</v>
      </c>
      <c r="Q151" s="9">
        <v>3.8817005545286505E-2</v>
      </c>
    </row>
    <row r="152" spans="4:17" x14ac:dyDescent="0.25">
      <c r="D152" s="8" t="s">
        <v>611</v>
      </c>
      <c r="E152" s="20">
        <v>589</v>
      </c>
      <c r="F152" s="20">
        <v>534</v>
      </c>
      <c r="G152" s="9">
        <v>0.90662139219015281</v>
      </c>
      <c r="H152" s="20">
        <v>453</v>
      </c>
      <c r="I152" s="9">
        <v>0.848314606741573</v>
      </c>
      <c r="J152" s="20">
        <v>0</v>
      </c>
      <c r="K152" s="9">
        <v>0</v>
      </c>
      <c r="L152" s="20">
        <v>32</v>
      </c>
      <c r="M152" s="9">
        <v>5.9925093632958802E-2</v>
      </c>
      <c r="N152" s="20">
        <v>3</v>
      </c>
      <c r="O152" s="9">
        <v>5.6179775280898875E-3</v>
      </c>
      <c r="P152" s="20">
        <v>8</v>
      </c>
      <c r="Q152" s="9">
        <v>1.4981273408239701E-2</v>
      </c>
    </row>
    <row r="153" spans="4:17" x14ac:dyDescent="0.25">
      <c r="D153" s="8" t="s">
        <v>616</v>
      </c>
      <c r="E153" s="20">
        <v>1809</v>
      </c>
      <c r="F153" s="20">
        <v>1593</v>
      </c>
      <c r="G153" s="9">
        <v>0.88059701492537312</v>
      </c>
      <c r="H153" s="20">
        <v>1265</v>
      </c>
      <c r="I153" s="9">
        <v>0.79409918392969236</v>
      </c>
      <c r="J153" s="20">
        <v>0</v>
      </c>
      <c r="K153" s="9">
        <v>0</v>
      </c>
      <c r="L153" s="20">
        <v>48</v>
      </c>
      <c r="M153" s="9">
        <v>3.0131826741996232E-2</v>
      </c>
      <c r="N153" s="20">
        <v>64</v>
      </c>
      <c r="O153" s="9">
        <v>4.0175768989328314E-2</v>
      </c>
      <c r="P153" s="20">
        <v>57</v>
      </c>
      <c r="Q153" s="9">
        <v>3.5781544256120526E-2</v>
      </c>
    </row>
    <row r="154" spans="4:17" x14ac:dyDescent="0.25">
      <c r="D154" s="8" t="s">
        <v>617</v>
      </c>
      <c r="E154" s="20">
        <v>643</v>
      </c>
      <c r="F154" s="20">
        <v>572</v>
      </c>
      <c r="G154" s="9">
        <v>0.88958009331259724</v>
      </c>
      <c r="H154" s="20">
        <v>484</v>
      </c>
      <c r="I154" s="9">
        <v>0.84615384615384615</v>
      </c>
      <c r="J154" s="20">
        <v>0</v>
      </c>
      <c r="K154" s="9">
        <v>0</v>
      </c>
      <c r="L154" s="20">
        <v>24</v>
      </c>
      <c r="M154" s="9">
        <v>4.195804195804196E-2</v>
      </c>
      <c r="N154" s="20">
        <v>5</v>
      </c>
      <c r="O154" s="9">
        <v>8.7412587412587419E-3</v>
      </c>
      <c r="P154" s="20">
        <v>26</v>
      </c>
      <c r="Q154" s="9">
        <v>4.5454545454545456E-2</v>
      </c>
    </row>
    <row r="155" spans="4:17" x14ac:dyDescent="0.25">
      <c r="D155" s="8" t="s">
        <v>618</v>
      </c>
      <c r="E155" s="20">
        <v>445</v>
      </c>
      <c r="F155" s="20">
        <v>410</v>
      </c>
      <c r="G155" s="9">
        <v>0.9213483146067416</v>
      </c>
      <c r="H155" s="20">
        <v>360</v>
      </c>
      <c r="I155" s="9">
        <v>0.87804878048780488</v>
      </c>
      <c r="J155" s="20">
        <v>0</v>
      </c>
      <c r="K155" s="9">
        <v>0</v>
      </c>
      <c r="L155" s="20">
        <v>18</v>
      </c>
      <c r="M155" s="9">
        <v>4.3902439024390241E-2</v>
      </c>
      <c r="N155" s="20">
        <v>4</v>
      </c>
      <c r="O155" s="9">
        <v>9.7560975609756097E-3</v>
      </c>
      <c r="P155" s="20">
        <v>5</v>
      </c>
      <c r="Q155" s="9">
        <v>1.2195121951219513E-2</v>
      </c>
    </row>
    <row r="156" spans="4:17" x14ac:dyDescent="0.25">
      <c r="D156" s="8" t="s">
        <v>619</v>
      </c>
      <c r="E156" s="20">
        <v>426</v>
      </c>
      <c r="F156" s="20">
        <v>382</v>
      </c>
      <c r="G156" s="9">
        <v>0.89671361502347413</v>
      </c>
      <c r="H156" s="20">
        <v>310</v>
      </c>
      <c r="I156" s="9">
        <v>0.81151832460732987</v>
      </c>
      <c r="J156" s="20">
        <v>0</v>
      </c>
      <c r="K156" s="9">
        <v>0</v>
      </c>
      <c r="L156" s="20">
        <v>20</v>
      </c>
      <c r="M156" s="9">
        <v>5.2356020942408377E-2</v>
      </c>
      <c r="N156" s="20">
        <v>10</v>
      </c>
      <c r="O156" s="9">
        <v>2.6178010471204188E-2</v>
      </c>
      <c r="P156" s="20">
        <v>8</v>
      </c>
      <c r="Q156" s="9">
        <v>2.0942408376963352E-2</v>
      </c>
    </row>
    <row r="157" spans="4:17" x14ac:dyDescent="0.25">
      <c r="D157" s="8" t="s">
        <v>621</v>
      </c>
      <c r="E157" s="20">
        <v>1383</v>
      </c>
      <c r="F157" s="20">
        <v>1225</v>
      </c>
      <c r="G157" s="9">
        <v>0.88575560375994211</v>
      </c>
      <c r="H157" s="20">
        <v>1016</v>
      </c>
      <c r="I157" s="9">
        <v>0.82938775510204077</v>
      </c>
      <c r="J157" s="20">
        <v>0</v>
      </c>
      <c r="K157" s="9">
        <v>0</v>
      </c>
      <c r="L157" s="20">
        <v>64</v>
      </c>
      <c r="M157" s="9">
        <v>5.2244897959183675E-2</v>
      </c>
      <c r="N157" s="20">
        <v>27</v>
      </c>
      <c r="O157" s="9">
        <v>2.2040816326530613E-2</v>
      </c>
      <c r="P157" s="20">
        <v>33</v>
      </c>
      <c r="Q157" s="9">
        <v>2.6938775510204082E-2</v>
      </c>
    </row>
    <row r="158" spans="4:17" x14ac:dyDescent="0.25">
      <c r="D158" s="6" t="s">
        <v>405</v>
      </c>
      <c r="E158" s="20">
        <v>63609</v>
      </c>
      <c r="F158" s="20">
        <v>48474</v>
      </c>
      <c r="G158" s="9">
        <v>0.76206197236240159</v>
      </c>
      <c r="H158" s="20">
        <v>33110</v>
      </c>
      <c r="I158" s="9">
        <v>0.6830465816726492</v>
      </c>
      <c r="J158" s="20">
        <v>1</v>
      </c>
      <c r="K158" s="9">
        <v>2.0629615876552378E-5</v>
      </c>
      <c r="L158" s="20">
        <v>3372</v>
      </c>
      <c r="M158" s="9">
        <v>6.956306473573462E-2</v>
      </c>
      <c r="N158" s="20">
        <v>6754</v>
      </c>
      <c r="O158" s="9">
        <v>0.13933242563023476</v>
      </c>
      <c r="P158" s="20">
        <v>2324</v>
      </c>
      <c r="Q158" s="9">
        <v>4.7943227297107725E-2</v>
      </c>
    </row>
    <row r="159" spans="4:17" x14ac:dyDescent="0.25">
      <c r="D159" s="7" t="s">
        <v>406</v>
      </c>
      <c r="E159" s="20">
        <v>10578</v>
      </c>
      <c r="F159" s="20">
        <v>8125</v>
      </c>
      <c r="G159" s="9">
        <v>0.76810361126867077</v>
      </c>
      <c r="H159" s="20">
        <v>5481</v>
      </c>
      <c r="I159" s="9">
        <v>0.67458461538461534</v>
      </c>
      <c r="J159" s="20">
        <v>0</v>
      </c>
      <c r="K159" s="9">
        <v>0</v>
      </c>
      <c r="L159" s="20">
        <v>306</v>
      </c>
      <c r="M159" s="9">
        <v>3.7661538461538462E-2</v>
      </c>
      <c r="N159" s="20">
        <v>1330</v>
      </c>
      <c r="O159" s="9">
        <v>0.16369230769230769</v>
      </c>
      <c r="P159" s="20">
        <v>373</v>
      </c>
      <c r="Q159" s="9">
        <v>4.5907692307692309E-2</v>
      </c>
    </row>
    <row r="160" spans="4:17" x14ac:dyDescent="0.25">
      <c r="D160" s="8" t="s">
        <v>407</v>
      </c>
      <c r="E160" s="20">
        <v>1935</v>
      </c>
      <c r="F160" s="20">
        <v>1451</v>
      </c>
      <c r="G160" s="9">
        <v>0.74987080103359172</v>
      </c>
      <c r="H160" s="20">
        <v>904</v>
      </c>
      <c r="I160" s="9">
        <v>0.62301860785665053</v>
      </c>
      <c r="J160" s="20">
        <v>0</v>
      </c>
      <c r="K160" s="9">
        <v>0</v>
      </c>
      <c r="L160" s="20">
        <v>38</v>
      </c>
      <c r="M160" s="9">
        <v>2.6188835286009647E-2</v>
      </c>
      <c r="N160" s="20">
        <v>185</v>
      </c>
      <c r="O160" s="9">
        <v>0.12749827705031014</v>
      </c>
      <c r="P160" s="20">
        <v>149</v>
      </c>
      <c r="Q160" s="9">
        <v>0.10268780151619572</v>
      </c>
    </row>
    <row r="161" spans="4:17" x14ac:dyDescent="0.25">
      <c r="D161" s="8" t="s">
        <v>408</v>
      </c>
      <c r="E161" s="20">
        <v>1382</v>
      </c>
      <c r="F161" s="20">
        <v>973</v>
      </c>
      <c r="G161" s="9">
        <v>0.70405209840810423</v>
      </c>
      <c r="H161" s="20">
        <v>627</v>
      </c>
      <c r="I161" s="9">
        <v>0.644398766700925</v>
      </c>
      <c r="J161" s="20">
        <v>0</v>
      </c>
      <c r="K161" s="9">
        <v>0</v>
      </c>
      <c r="L161" s="20">
        <v>9</v>
      </c>
      <c r="M161" s="9">
        <v>9.249743062692703E-3</v>
      </c>
      <c r="N161" s="20">
        <v>246</v>
      </c>
      <c r="O161" s="9">
        <v>0.25282631038026721</v>
      </c>
      <c r="P161" s="20">
        <v>93</v>
      </c>
      <c r="Q161" s="9">
        <v>9.5580678314491269E-2</v>
      </c>
    </row>
    <row r="162" spans="4:17" x14ac:dyDescent="0.25">
      <c r="D162" s="8" t="s">
        <v>409</v>
      </c>
      <c r="E162" s="20">
        <v>2132</v>
      </c>
      <c r="F162" s="20">
        <v>1637</v>
      </c>
      <c r="G162" s="9">
        <v>0.76782363977485923</v>
      </c>
      <c r="H162" s="20">
        <v>1128</v>
      </c>
      <c r="I162" s="9">
        <v>0.68906536346976177</v>
      </c>
      <c r="J162" s="20">
        <v>0</v>
      </c>
      <c r="K162" s="9">
        <v>0</v>
      </c>
      <c r="L162" s="20">
        <v>63</v>
      </c>
      <c r="M162" s="9">
        <v>3.8485033598045205E-2</v>
      </c>
      <c r="N162" s="20">
        <v>318</v>
      </c>
      <c r="O162" s="9">
        <v>0.19425778863775198</v>
      </c>
      <c r="P162" s="20">
        <v>30</v>
      </c>
      <c r="Q162" s="9">
        <v>1.8326206475259621E-2</v>
      </c>
    </row>
    <row r="163" spans="4:17" x14ac:dyDescent="0.25">
      <c r="D163" s="8" t="s">
        <v>410</v>
      </c>
      <c r="E163" s="20">
        <v>1541</v>
      </c>
      <c r="F163" s="20">
        <v>1197</v>
      </c>
      <c r="G163" s="9">
        <v>0.77676833225178454</v>
      </c>
      <c r="H163" s="20">
        <v>768</v>
      </c>
      <c r="I163" s="9">
        <v>0.64160401002506262</v>
      </c>
      <c r="J163" s="20">
        <v>0</v>
      </c>
      <c r="K163" s="9">
        <v>0</v>
      </c>
      <c r="L163" s="20">
        <v>102</v>
      </c>
      <c r="M163" s="9">
        <v>8.5213032581453629E-2</v>
      </c>
      <c r="N163" s="20">
        <v>167</v>
      </c>
      <c r="O163" s="9">
        <v>0.13951545530492898</v>
      </c>
      <c r="P163" s="20">
        <v>12</v>
      </c>
      <c r="Q163" s="9">
        <v>1.0025062656641603E-2</v>
      </c>
    </row>
    <row r="164" spans="4:17" x14ac:dyDescent="0.25">
      <c r="D164" s="8" t="s">
        <v>411</v>
      </c>
      <c r="E164" s="20">
        <v>1519</v>
      </c>
      <c r="F164" s="20">
        <v>1237</v>
      </c>
      <c r="G164" s="9">
        <v>0.81435154707044111</v>
      </c>
      <c r="H164" s="20">
        <v>927</v>
      </c>
      <c r="I164" s="9">
        <v>0.74939369442198867</v>
      </c>
      <c r="J164" s="20">
        <v>0</v>
      </c>
      <c r="K164" s="9">
        <v>0</v>
      </c>
      <c r="L164" s="20">
        <v>45</v>
      </c>
      <c r="M164" s="9">
        <v>3.637833468067906E-2</v>
      </c>
      <c r="N164" s="20">
        <v>155</v>
      </c>
      <c r="O164" s="9">
        <v>0.12530315278900567</v>
      </c>
      <c r="P164" s="20">
        <v>34</v>
      </c>
      <c r="Q164" s="9">
        <v>2.7485852869846401E-2</v>
      </c>
    </row>
    <row r="165" spans="4:17" x14ac:dyDescent="0.25">
      <c r="D165" s="8" t="s">
        <v>412</v>
      </c>
      <c r="E165" s="20">
        <v>1292</v>
      </c>
      <c r="F165" s="20">
        <v>1058</v>
      </c>
      <c r="G165" s="9">
        <v>0.81888544891640869</v>
      </c>
      <c r="H165" s="20">
        <v>728</v>
      </c>
      <c r="I165" s="9">
        <v>0.68809073724007563</v>
      </c>
      <c r="J165" s="20">
        <v>0</v>
      </c>
      <c r="K165" s="9">
        <v>0</v>
      </c>
      <c r="L165" s="20">
        <v>10</v>
      </c>
      <c r="M165" s="9">
        <v>9.4517958412098299E-3</v>
      </c>
      <c r="N165" s="20">
        <v>140</v>
      </c>
      <c r="O165" s="9">
        <v>0.1323251417769376</v>
      </c>
      <c r="P165" s="20">
        <v>50</v>
      </c>
      <c r="Q165" s="9">
        <v>4.725897920604915E-2</v>
      </c>
    </row>
    <row r="166" spans="4:17" x14ac:dyDescent="0.25">
      <c r="D166" s="8" t="s">
        <v>648</v>
      </c>
      <c r="E166" s="20">
        <v>777</v>
      </c>
      <c r="F166" s="20">
        <v>572</v>
      </c>
      <c r="G166" s="9">
        <v>0.73616473616473621</v>
      </c>
      <c r="H166" s="20">
        <v>399</v>
      </c>
      <c r="I166" s="9">
        <v>0.69755244755244761</v>
      </c>
      <c r="J166" s="20">
        <v>0</v>
      </c>
      <c r="K166" s="9">
        <v>0</v>
      </c>
      <c r="L166" s="20">
        <v>39</v>
      </c>
      <c r="M166" s="9">
        <v>6.8181818181818177E-2</v>
      </c>
      <c r="N166" s="20">
        <v>119</v>
      </c>
      <c r="O166" s="9">
        <v>0.20804195804195805</v>
      </c>
      <c r="P166" s="20">
        <v>5</v>
      </c>
      <c r="Q166" s="9">
        <v>8.7412587412587419E-3</v>
      </c>
    </row>
    <row r="167" spans="4:17" x14ac:dyDescent="0.25">
      <c r="D167" s="7" t="s">
        <v>463</v>
      </c>
      <c r="E167" s="20">
        <v>6066</v>
      </c>
      <c r="F167" s="20">
        <v>4401</v>
      </c>
      <c r="G167" s="9">
        <v>0.72551928783382791</v>
      </c>
      <c r="H167" s="20">
        <v>2951</v>
      </c>
      <c r="I167" s="9">
        <v>0.67052942513065217</v>
      </c>
      <c r="J167" s="20">
        <v>0</v>
      </c>
      <c r="K167" s="9">
        <v>0</v>
      </c>
      <c r="L167" s="20">
        <v>140</v>
      </c>
      <c r="M167" s="9">
        <v>3.181095205635083E-2</v>
      </c>
      <c r="N167" s="20">
        <v>910</v>
      </c>
      <c r="O167" s="9">
        <v>0.20677118836628039</v>
      </c>
      <c r="P167" s="20">
        <v>346</v>
      </c>
      <c r="Q167" s="9">
        <v>7.8618495796409907E-2</v>
      </c>
    </row>
    <row r="168" spans="4:17" x14ac:dyDescent="0.25">
      <c r="D168" s="8" t="s">
        <v>642</v>
      </c>
      <c r="E168" s="20">
        <v>1608</v>
      </c>
      <c r="F168" s="20">
        <v>1155</v>
      </c>
      <c r="G168" s="9">
        <v>0.71828358208955223</v>
      </c>
      <c r="H168" s="20">
        <v>792</v>
      </c>
      <c r="I168" s="9">
        <v>0.68571428571428572</v>
      </c>
      <c r="J168" s="20">
        <v>0</v>
      </c>
      <c r="K168" s="9">
        <v>0</v>
      </c>
      <c r="L168" s="20">
        <v>63</v>
      </c>
      <c r="M168" s="9">
        <v>5.4545454545454543E-2</v>
      </c>
      <c r="N168" s="20">
        <v>245</v>
      </c>
      <c r="O168" s="9">
        <v>0.21212121212121213</v>
      </c>
      <c r="P168" s="20">
        <v>77</v>
      </c>
      <c r="Q168" s="9">
        <v>6.6666666666666666E-2</v>
      </c>
    </row>
    <row r="169" spans="4:17" x14ac:dyDescent="0.25">
      <c r="D169" s="8" t="s">
        <v>473</v>
      </c>
      <c r="E169" s="20">
        <v>2524</v>
      </c>
      <c r="F169" s="20">
        <v>1830</v>
      </c>
      <c r="G169" s="9">
        <v>0.72503961965134711</v>
      </c>
      <c r="H169" s="20">
        <v>1229</v>
      </c>
      <c r="I169" s="9">
        <v>0.67158469945355193</v>
      </c>
      <c r="J169" s="20">
        <v>0</v>
      </c>
      <c r="K169" s="9">
        <v>0</v>
      </c>
      <c r="L169" s="20">
        <v>46</v>
      </c>
      <c r="M169" s="9">
        <v>2.5136612021857924E-2</v>
      </c>
      <c r="N169" s="20">
        <v>439</v>
      </c>
      <c r="O169" s="9">
        <v>0.23989071038251367</v>
      </c>
      <c r="P169" s="20">
        <v>105</v>
      </c>
      <c r="Q169" s="9">
        <v>5.737704918032787E-2</v>
      </c>
    </row>
    <row r="170" spans="4:17" x14ac:dyDescent="0.25">
      <c r="D170" s="8" t="s">
        <v>464</v>
      </c>
      <c r="E170" s="20">
        <v>1934</v>
      </c>
      <c r="F170" s="20">
        <v>1416</v>
      </c>
      <c r="G170" s="9">
        <v>0.73216132368148912</v>
      </c>
      <c r="H170" s="20">
        <v>930</v>
      </c>
      <c r="I170" s="9">
        <v>0.65677966101694918</v>
      </c>
      <c r="J170" s="20">
        <v>0</v>
      </c>
      <c r="K170" s="9">
        <v>0</v>
      </c>
      <c r="L170" s="20">
        <v>31</v>
      </c>
      <c r="M170" s="9">
        <v>2.1892655367231638E-2</v>
      </c>
      <c r="N170" s="20">
        <v>226</v>
      </c>
      <c r="O170" s="9">
        <v>0.1596045197740113</v>
      </c>
      <c r="P170" s="20">
        <v>164</v>
      </c>
      <c r="Q170" s="9">
        <v>0.11581920903954802</v>
      </c>
    </row>
    <row r="171" spans="4:17" x14ac:dyDescent="0.25">
      <c r="D171" s="7" t="s">
        <v>467</v>
      </c>
      <c r="E171" s="20">
        <v>6950</v>
      </c>
      <c r="F171" s="20">
        <v>5194</v>
      </c>
      <c r="G171" s="9">
        <v>0.74733812949640288</v>
      </c>
      <c r="H171" s="20">
        <v>3545</v>
      </c>
      <c r="I171" s="9">
        <v>0.68251829033500189</v>
      </c>
      <c r="J171" s="20">
        <v>0</v>
      </c>
      <c r="K171" s="9">
        <v>0</v>
      </c>
      <c r="L171" s="20">
        <v>395</v>
      </c>
      <c r="M171" s="9">
        <v>7.6049287639584129E-2</v>
      </c>
      <c r="N171" s="20">
        <v>669</v>
      </c>
      <c r="O171" s="9">
        <v>0.1288024643819792</v>
      </c>
      <c r="P171" s="20">
        <v>361</v>
      </c>
      <c r="Q171" s="9">
        <v>6.9503273007316138E-2</v>
      </c>
    </row>
    <row r="172" spans="4:17" x14ac:dyDescent="0.25">
      <c r="D172" s="8" t="s">
        <v>623</v>
      </c>
      <c r="E172" s="20">
        <v>850</v>
      </c>
      <c r="F172" s="20">
        <v>623</v>
      </c>
      <c r="G172" s="9">
        <v>0.73294117647058821</v>
      </c>
      <c r="H172" s="20">
        <v>403</v>
      </c>
      <c r="I172" s="9">
        <v>0.6468699839486356</v>
      </c>
      <c r="J172" s="20">
        <v>0</v>
      </c>
      <c r="K172" s="9">
        <v>0</v>
      </c>
      <c r="L172" s="20">
        <v>12</v>
      </c>
      <c r="M172" s="9">
        <v>1.9261637239165328E-2</v>
      </c>
      <c r="N172" s="20">
        <v>143</v>
      </c>
      <c r="O172" s="9">
        <v>0.22953451043338685</v>
      </c>
      <c r="P172" s="20">
        <v>28</v>
      </c>
      <c r="Q172" s="9">
        <v>4.49438202247191E-2</v>
      </c>
    </row>
    <row r="173" spans="4:17" x14ac:dyDescent="0.25">
      <c r="D173" s="8" t="s">
        <v>625</v>
      </c>
      <c r="E173" s="20">
        <v>2456</v>
      </c>
      <c r="F173" s="20">
        <v>1795</v>
      </c>
      <c r="G173" s="9">
        <v>0.73086319218241047</v>
      </c>
      <c r="H173" s="20">
        <v>1168</v>
      </c>
      <c r="I173" s="9">
        <v>0.65069637883008358</v>
      </c>
      <c r="J173" s="20">
        <v>0</v>
      </c>
      <c r="K173" s="9">
        <v>0</v>
      </c>
      <c r="L173" s="20">
        <v>218</v>
      </c>
      <c r="M173" s="9">
        <v>0.12144846796657381</v>
      </c>
      <c r="N173" s="20">
        <v>160</v>
      </c>
      <c r="O173" s="9">
        <v>8.9136490250696379E-2</v>
      </c>
      <c r="P173" s="20">
        <v>165</v>
      </c>
      <c r="Q173" s="9">
        <v>9.1922005571030641E-2</v>
      </c>
    </row>
    <row r="174" spans="4:17" x14ac:dyDescent="0.25">
      <c r="D174" s="8" t="s">
        <v>636</v>
      </c>
      <c r="E174" s="20">
        <v>2139</v>
      </c>
      <c r="F174" s="20">
        <v>1649</v>
      </c>
      <c r="G174" s="9">
        <v>0.77092099111734458</v>
      </c>
      <c r="H174" s="20">
        <v>1264</v>
      </c>
      <c r="I174" s="9">
        <v>0.76652516676773808</v>
      </c>
      <c r="J174" s="20">
        <v>0</v>
      </c>
      <c r="K174" s="9">
        <v>0</v>
      </c>
      <c r="L174" s="20">
        <v>136</v>
      </c>
      <c r="M174" s="9">
        <v>8.247422680412371E-2</v>
      </c>
      <c r="N174" s="20">
        <v>213</v>
      </c>
      <c r="O174" s="9">
        <v>0.12916919345057612</v>
      </c>
      <c r="P174" s="20">
        <v>44</v>
      </c>
      <c r="Q174" s="9">
        <v>2.6682838083687082E-2</v>
      </c>
    </row>
    <row r="175" spans="4:17" x14ac:dyDescent="0.25">
      <c r="D175" s="8" t="s">
        <v>468</v>
      </c>
      <c r="E175" s="20">
        <v>1505</v>
      </c>
      <c r="F175" s="20">
        <v>1127</v>
      </c>
      <c r="G175" s="9">
        <v>0.74883720930232556</v>
      </c>
      <c r="H175" s="20">
        <v>710</v>
      </c>
      <c r="I175" s="9">
        <v>0.62999112688553682</v>
      </c>
      <c r="J175" s="20">
        <v>0</v>
      </c>
      <c r="K175" s="9">
        <v>0</v>
      </c>
      <c r="L175" s="20">
        <v>29</v>
      </c>
      <c r="M175" s="9">
        <v>2.5732031943212066E-2</v>
      </c>
      <c r="N175" s="20">
        <v>153</v>
      </c>
      <c r="O175" s="9">
        <v>0.13575865128660158</v>
      </c>
      <c r="P175" s="20">
        <v>124</v>
      </c>
      <c r="Q175" s="9">
        <v>0.11002661934338953</v>
      </c>
    </row>
    <row r="176" spans="4:17" x14ac:dyDescent="0.25">
      <c r="D176" s="7" t="s">
        <v>470</v>
      </c>
      <c r="E176" s="20">
        <v>5577</v>
      </c>
      <c r="F176" s="20">
        <v>4651</v>
      </c>
      <c r="G176" s="9">
        <v>0.83396091088398783</v>
      </c>
      <c r="H176" s="20">
        <v>3179</v>
      </c>
      <c r="I176" s="9">
        <v>0.68350892281229847</v>
      </c>
      <c r="J176" s="20">
        <v>0</v>
      </c>
      <c r="K176" s="9">
        <v>0</v>
      </c>
      <c r="L176" s="20">
        <v>198</v>
      </c>
      <c r="M176" s="9">
        <v>4.2571490002150075E-2</v>
      </c>
      <c r="N176" s="20">
        <v>356</v>
      </c>
      <c r="O176" s="9">
        <v>7.6542678993764782E-2</v>
      </c>
      <c r="P176" s="20">
        <v>173</v>
      </c>
      <c r="Q176" s="9">
        <v>3.7196301870565468E-2</v>
      </c>
    </row>
    <row r="177" spans="4:17" x14ac:dyDescent="0.25">
      <c r="D177" s="8" t="s">
        <v>624</v>
      </c>
      <c r="E177" s="20">
        <v>589</v>
      </c>
      <c r="F177" s="20">
        <v>492</v>
      </c>
      <c r="G177" s="9">
        <v>0.83531409168081494</v>
      </c>
      <c r="H177" s="20">
        <v>333</v>
      </c>
      <c r="I177" s="9">
        <v>0.67682926829268297</v>
      </c>
      <c r="J177" s="20">
        <v>0</v>
      </c>
      <c r="K177" s="9">
        <v>0</v>
      </c>
      <c r="L177" s="20">
        <v>25</v>
      </c>
      <c r="M177" s="9">
        <v>5.08130081300813E-2</v>
      </c>
      <c r="N177" s="20">
        <v>31</v>
      </c>
      <c r="O177" s="9">
        <v>6.3008130081300809E-2</v>
      </c>
      <c r="P177" s="20">
        <v>17</v>
      </c>
      <c r="Q177" s="9">
        <v>3.4552845528455285E-2</v>
      </c>
    </row>
    <row r="178" spans="4:17" x14ac:dyDescent="0.25">
      <c r="D178" s="8" t="s">
        <v>629</v>
      </c>
      <c r="E178" s="20">
        <v>338</v>
      </c>
      <c r="F178" s="20">
        <v>280</v>
      </c>
      <c r="G178" s="9">
        <v>0.82840236686390534</v>
      </c>
      <c r="H178" s="20">
        <v>199</v>
      </c>
      <c r="I178" s="9">
        <v>0.71071428571428574</v>
      </c>
      <c r="J178" s="20">
        <v>0</v>
      </c>
      <c r="K178" s="9">
        <v>0</v>
      </c>
      <c r="L178" s="20">
        <v>5</v>
      </c>
      <c r="M178" s="9">
        <v>1.7857142857142856E-2</v>
      </c>
      <c r="N178" s="20">
        <v>22</v>
      </c>
      <c r="O178" s="9">
        <v>7.857142857142857E-2</v>
      </c>
      <c r="P178" s="20">
        <v>18</v>
      </c>
      <c r="Q178" s="9">
        <v>6.4285714285714279E-2</v>
      </c>
    </row>
    <row r="179" spans="4:17" x14ac:dyDescent="0.25">
      <c r="D179" s="8" t="s">
        <v>641</v>
      </c>
      <c r="E179" s="20">
        <v>910</v>
      </c>
      <c r="F179" s="20">
        <v>726</v>
      </c>
      <c r="G179" s="9">
        <v>0.79780219780219785</v>
      </c>
      <c r="H179" s="20">
        <v>485</v>
      </c>
      <c r="I179" s="9">
        <v>0.66804407713498626</v>
      </c>
      <c r="J179" s="20">
        <v>0</v>
      </c>
      <c r="K179" s="9">
        <v>0</v>
      </c>
      <c r="L179" s="20">
        <v>77</v>
      </c>
      <c r="M179" s="9">
        <v>0.10606060606060606</v>
      </c>
      <c r="N179" s="20">
        <v>44</v>
      </c>
      <c r="O179" s="9">
        <v>6.0606060606060608E-2</v>
      </c>
      <c r="P179" s="20">
        <v>30</v>
      </c>
      <c r="Q179" s="9">
        <v>4.1322314049586778E-2</v>
      </c>
    </row>
    <row r="180" spans="4:17" x14ac:dyDescent="0.25">
      <c r="D180" s="8" t="s">
        <v>643</v>
      </c>
      <c r="E180" s="20">
        <v>1959</v>
      </c>
      <c r="F180" s="20">
        <v>1621</v>
      </c>
      <c r="G180" s="9">
        <v>0.8274629913221031</v>
      </c>
      <c r="H180" s="20">
        <v>1070</v>
      </c>
      <c r="I180" s="9">
        <v>0.66008636644046881</v>
      </c>
      <c r="J180" s="20">
        <v>0</v>
      </c>
      <c r="K180" s="9">
        <v>0</v>
      </c>
      <c r="L180" s="20">
        <v>33</v>
      </c>
      <c r="M180" s="9">
        <v>2.0357803824799507E-2</v>
      </c>
      <c r="N180" s="20">
        <v>173</v>
      </c>
      <c r="O180" s="9">
        <v>0.1067242442936459</v>
      </c>
      <c r="P180" s="20">
        <v>67</v>
      </c>
      <c r="Q180" s="9">
        <v>4.1332510795805057E-2</v>
      </c>
    </row>
    <row r="181" spans="4:17" x14ac:dyDescent="0.25">
      <c r="D181" s="8" t="s">
        <v>471</v>
      </c>
      <c r="E181" s="20">
        <v>842</v>
      </c>
      <c r="F181" s="20">
        <v>718</v>
      </c>
      <c r="G181" s="9">
        <v>0.85273159144893107</v>
      </c>
      <c r="H181" s="20">
        <v>503</v>
      </c>
      <c r="I181" s="9">
        <v>0.70055710306406682</v>
      </c>
      <c r="J181" s="20">
        <v>0</v>
      </c>
      <c r="K181" s="9">
        <v>0</v>
      </c>
      <c r="L181" s="20">
        <v>24</v>
      </c>
      <c r="M181" s="9">
        <v>3.3426183844011144E-2</v>
      </c>
      <c r="N181" s="20">
        <v>59</v>
      </c>
      <c r="O181" s="9">
        <v>8.2172701949860719E-2</v>
      </c>
      <c r="P181" s="20">
        <v>15</v>
      </c>
      <c r="Q181" s="9">
        <v>2.0891364902506964E-2</v>
      </c>
    </row>
    <row r="182" spans="4:17" x14ac:dyDescent="0.25">
      <c r="D182" s="8" t="s">
        <v>474</v>
      </c>
      <c r="E182" s="20">
        <v>939</v>
      </c>
      <c r="F182" s="20">
        <v>814</v>
      </c>
      <c r="G182" s="9">
        <v>0.86687965921192756</v>
      </c>
      <c r="H182" s="20">
        <v>589</v>
      </c>
      <c r="I182" s="9">
        <v>0.7235872235872236</v>
      </c>
      <c r="J182" s="20">
        <v>0</v>
      </c>
      <c r="K182" s="9">
        <v>0</v>
      </c>
      <c r="L182" s="20">
        <v>34</v>
      </c>
      <c r="M182" s="9">
        <v>4.1769041769041768E-2</v>
      </c>
      <c r="N182" s="20">
        <v>27</v>
      </c>
      <c r="O182" s="9">
        <v>3.3169533169533166E-2</v>
      </c>
      <c r="P182" s="20">
        <v>26</v>
      </c>
      <c r="Q182" s="9">
        <v>3.1941031941031942E-2</v>
      </c>
    </row>
    <row r="183" spans="4:17" x14ac:dyDescent="0.25">
      <c r="D183" s="7" t="s">
        <v>461</v>
      </c>
      <c r="E183" s="20">
        <v>7184</v>
      </c>
      <c r="F183" s="20">
        <v>5832</v>
      </c>
      <c r="G183" s="9">
        <v>0.81180400890868598</v>
      </c>
      <c r="H183" s="20">
        <v>4082</v>
      </c>
      <c r="I183" s="9">
        <v>0.69993141289437588</v>
      </c>
      <c r="J183" s="20">
        <v>0</v>
      </c>
      <c r="K183" s="9">
        <v>0</v>
      </c>
      <c r="L183" s="20">
        <v>169</v>
      </c>
      <c r="M183" s="9">
        <v>2.8978052126200273E-2</v>
      </c>
      <c r="N183" s="20">
        <v>695</v>
      </c>
      <c r="O183" s="9">
        <v>0.11917009602194788</v>
      </c>
      <c r="P183" s="20">
        <v>204</v>
      </c>
      <c r="Q183" s="9">
        <v>3.4979423868312758E-2</v>
      </c>
    </row>
    <row r="184" spans="4:17" x14ac:dyDescent="0.25">
      <c r="D184" s="8" t="s">
        <v>462</v>
      </c>
      <c r="E184" s="20">
        <v>438</v>
      </c>
      <c r="F184" s="20">
        <v>358</v>
      </c>
      <c r="G184" s="9">
        <v>0.81735159817351599</v>
      </c>
      <c r="H184" s="20">
        <v>256</v>
      </c>
      <c r="I184" s="9">
        <v>0.71508379888268159</v>
      </c>
      <c r="J184" s="20">
        <v>0</v>
      </c>
      <c r="K184" s="9">
        <v>0</v>
      </c>
      <c r="L184" s="20">
        <v>15</v>
      </c>
      <c r="M184" s="9">
        <v>4.189944134078212E-2</v>
      </c>
      <c r="N184" s="20">
        <v>36</v>
      </c>
      <c r="O184" s="9">
        <v>0.1005586592178771</v>
      </c>
      <c r="P184" s="20">
        <v>9</v>
      </c>
      <c r="Q184" s="9">
        <v>2.5139664804469275E-2</v>
      </c>
    </row>
    <row r="185" spans="4:17" x14ac:dyDescent="0.25">
      <c r="D185" s="8" t="s">
        <v>633</v>
      </c>
      <c r="E185" s="20">
        <v>947</v>
      </c>
      <c r="F185" s="20">
        <v>852</v>
      </c>
      <c r="G185" s="9">
        <v>0.89968321013727559</v>
      </c>
      <c r="H185" s="20">
        <v>545</v>
      </c>
      <c r="I185" s="9">
        <v>0.63967136150234738</v>
      </c>
      <c r="J185" s="20">
        <v>0</v>
      </c>
      <c r="K185" s="9">
        <v>0</v>
      </c>
      <c r="L185" s="20">
        <v>9</v>
      </c>
      <c r="M185" s="9">
        <v>1.0563380281690141E-2</v>
      </c>
      <c r="N185" s="20">
        <v>46</v>
      </c>
      <c r="O185" s="9">
        <v>5.39906103286385E-2</v>
      </c>
      <c r="P185" s="20">
        <v>12</v>
      </c>
      <c r="Q185" s="9">
        <v>1.4084507042253521E-2</v>
      </c>
    </row>
    <row r="186" spans="4:17" x14ac:dyDescent="0.25">
      <c r="D186" s="8" t="s">
        <v>638</v>
      </c>
      <c r="E186" s="20">
        <v>1135</v>
      </c>
      <c r="F186" s="20">
        <v>891</v>
      </c>
      <c r="G186" s="9">
        <v>0.78502202643171803</v>
      </c>
      <c r="H186" s="20">
        <v>629</v>
      </c>
      <c r="I186" s="9">
        <v>0.70594837261503929</v>
      </c>
      <c r="J186" s="20">
        <v>0</v>
      </c>
      <c r="K186" s="9">
        <v>0</v>
      </c>
      <c r="L186" s="20">
        <v>108</v>
      </c>
      <c r="M186" s="9">
        <v>0.12121212121212122</v>
      </c>
      <c r="N186" s="20">
        <v>66</v>
      </c>
      <c r="O186" s="9">
        <v>7.407407407407407E-2</v>
      </c>
      <c r="P186" s="20">
        <v>21</v>
      </c>
      <c r="Q186" s="9">
        <v>2.3569023569023569E-2</v>
      </c>
    </row>
    <row r="187" spans="4:17" x14ac:dyDescent="0.25">
      <c r="D187" s="8" t="s">
        <v>644</v>
      </c>
      <c r="E187" s="20">
        <v>2435</v>
      </c>
      <c r="F187" s="20">
        <v>2045</v>
      </c>
      <c r="G187" s="9">
        <v>0.83983572895277203</v>
      </c>
      <c r="H187" s="20">
        <v>1463</v>
      </c>
      <c r="I187" s="9">
        <v>0.71540342298288506</v>
      </c>
      <c r="J187" s="20">
        <v>0</v>
      </c>
      <c r="K187" s="9">
        <v>0</v>
      </c>
      <c r="L187" s="20">
        <v>18</v>
      </c>
      <c r="M187" s="9">
        <v>8.8019559902200485E-3</v>
      </c>
      <c r="N187" s="20">
        <v>222</v>
      </c>
      <c r="O187" s="9">
        <v>0.10855745721271394</v>
      </c>
      <c r="P187" s="20">
        <v>56</v>
      </c>
      <c r="Q187" s="9">
        <v>2.7383863080684596E-2</v>
      </c>
    </row>
    <row r="188" spans="4:17" x14ac:dyDescent="0.25">
      <c r="D188" s="8" t="s">
        <v>649</v>
      </c>
      <c r="E188" s="20">
        <v>317</v>
      </c>
      <c r="F188" s="20">
        <v>212</v>
      </c>
      <c r="G188" s="9">
        <v>0.66876971608832803</v>
      </c>
      <c r="H188" s="20">
        <v>141</v>
      </c>
      <c r="I188" s="9">
        <v>0.66509433962264153</v>
      </c>
      <c r="J188" s="20">
        <v>0</v>
      </c>
      <c r="K188" s="9">
        <v>0</v>
      </c>
      <c r="L188" s="20">
        <v>2</v>
      </c>
      <c r="M188" s="9">
        <v>9.433962264150943E-3</v>
      </c>
      <c r="N188" s="20">
        <v>55</v>
      </c>
      <c r="O188" s="9">
        <v>0.25943396226415094</v>
      </c>
      <c r="P188" s="20">
        <v>32</v>
      </c>
      <c r="Q188" s="9">
        <v>0.15094339622641509</v>
      </c>
    </row>
    <row r="189" spans="4:17" x14ac:dyDescent="0.25">
      <c r="D189" s="8" t="s">
        <v>652</v>
      </c>
      <c r="E189" s="20">
        <v>1912</v>
      </c>
      <c r="F189" s="20">
        <v>1474</v>
      </c>
      <c r="G189" s="9">
        <v>0.77092050209205021</v>
      </c>
      <c r="H189" s="20">
        <v>1048</v>
      </c>
      <c r="I189" s="9">
        <v>0.71099050203527814</v>
      </c>
      <c r="J189" s="20">
        <v>0</v>
      </c>
      <c r="K189" s="9">
        <v>0</v>
      </c>
      <c r="L189" s="20">
        <v>17</v>
      </c>
      <c r="M189" s="9">
        <v>1.1533242876526458E-2</v>
      </c>
      <c r="N189" s="20">
        <v>270</v>
      </c>
      <c r="O189" s="9">
        <v>0.18317503392130258</v>
      </c>
      <c r="P189" s="20">
        <v>74</v>
      </c>
      <c r="Q189" s="9">
        <v>5.0203527815468114E-2</v>
      </c>
    </row>
    <row r="190" spans="4:17" x14ac:dyDescent="0.25">
      <c r="D190" s="7" t="s">
        <v>459</v>
      </c>
      <c r="E190" s="20">
        <v>5008</v>
      </c>
      <c r="F190" s="20">
        <v>3909</v>
      </c>
      <c r="G190" s="9">
        <v>0.78055111821086265</v>
      </c>
      <c r="H190" s="20">
        <v>2673</v>
      </c>
      <c r="I190" s="9">
        <v>0.68380660015349193</v>
      </c>
      <c r="J190" s="20">
        <v>0</v>
      </c>
      <c r="K190" s="9">
        <v>0</v>
      </c>
      <c r="L190" s="20">
        <v>205</v>
      </c>
      <c r="M190" s="9">
        <v>5.2443080071629573E-2</v>
      </c>
      <c r="N190" s="20">
        <v>546</v>
      </c>
      <c r="O190" s="9">
        <v>0.13967766692248657</v>
      </c>
      <c r="P190" s="20">
        <v>167</v>
      </c>
      <c r="Q190" s="9">
        <v>4.2721923765668968E-2</v>
      </c>
    </row>
    <row r="191" spans="4:17" x14ac:dyDescent="0.25">
      <c r="D191" s="8" t="s">
        <v>460</v>
      </c>
      <c r="E191" s="20">
        <v>1782</v>
      </c>
      <c r="F191" s="20">
        <v>1403</v>
      </c>
      <c r="G191" s="9">
        <v>0.78731762065095401</v>
      </c>
      <c r="H191" s="20">
        <v>915</v>
      </c>
      <c r="I191" s="9">
        <v>0.65217391304347827</v>
      </c>
      <c r="J191" s="20">
        <v>0</v>
      </c>
      <c r="K191" s="9">
        <v>0</v>
      </c>
      <c r="L191" s="20">
        <v>65</v>
      </c>
      <c r="M191" s="9">
        <v>4.6329294369208837E-2</v>
      </c>
      <c r="N191" s="20">
        <v>215</v>
      </c>
      <c r="O191" s="9">
        <v>0.15324305060584462</v>
      </c>
      <c r="P191" s="20">
        <v>42</v>
      </c>
      <c r="Q191" s="9">
        <v>2.993585174625802E-2</v>
      </c>
    </row>
    <row r="192" spans="4:17" x14ac:dyDescent="0.25">
      <c r="D192" s="8" t="s">
        <v>634</v>
      </c>
      <c r="E192" s="20">
        <v>1037</v>
      </c>
      <c r="F192" s="20">
        <v>748</v>
      </c>
      <c r="G192" s="9">
        <v>0.72131147540983609</v>
      </c>
      <c r="H192" s="20">
        <v>507</v>
      </c>
      <c r="I192" s="9">
        <v>0.67780748663101609</v>
      </c>
      <c r="J192" s="20">
        <v>0</v>
      </c>
      <c r="K192" s="9">
        <v>0</v>
      </c>
      <c r="L192" s="20">
        <v>25</v>
      </c>
      <c r="M192" s="9">
        <v>3.342245989304813E-2</v>
      </c>
      <c r="N192" s="20">
        <v>118</v>
      </c>
      <c r="O192" s="9">
        <v>0.15775401069518716</v>
      </c>
      <c r="P192" s="20">
        <v>111</v>
      </c>
      <c r="Q192" s="9">
        <v>0.1483957219251337</v>
      </c>
    </row>
    <row r="193" spans="4:17" x14ac:dyDescent="0.25">
      <c r="D193" s="8" t="s">
        <v>651</v>
      </c>
      <c r="E193" s="20">
        <v>2189</v>
      </c>
      <c r="F193" s="20">
        <v>1758</v>
      </c>
      <c r="G193" s="9">
        <v>0.80310644129739606</v>
      </c>
      <c r="H193" s="20">
        <v>1251</v>
      </c>
      <c r="I193" s="9">
        <v>0.71160409556313997</v>
      </c>
      <c r="J193" s="20">
        <v>0</v>
      </c>
      <c r="K193" s="9">
        <v>0</v>
      </c>
      <c r="L193" s="20">
        <v>115</v>
      </c>
      <c r="M193" s="9">
        <v>6.5415244596131975E-2</v>
      </c>
      <c r="N193" s="20">
        <v>213</v>
      </c>
      <c r="O193" s="9">
        <v>0.12116040955631399</v>
      </c>
      <c r="P193" s="20">
        <v>14</v>
      </c>
      <c r="Q193" s="9">
        <v>7.9635949943117172E-3</v>
      </c>
    </row>
    <row r="194" spans="4:17" x14ac:dyDescent="0.25">
      <c r="D194" s="7" t="s">
        <v>631</v>
      </c>
      <c r="E194" s="20">
        <v>5669</v>
      </c>
      <c r="F194" s="20">
        <v>4294</v>
      </c>
      <c r="G194" s="9">
        <v>0.75745281354736282</v>
      </c>
      <c r="H194" s="20">
        <v>3013</v>
      </c>
      <c r="I194" s="9">
        <v>0.70167675826734976</v>
      </c>
      <c r="J194" s="20">
        <v>1</v>
      </c>
      <c r="K194" s="9">
        <v>2.328830926874709E-4</v>
      </c>
      <c r="L194" s="20">
        <v>736</v>
      </c>
      <c r="M194" s="9">
        <v>0.17140195621797857</v>
      </c>
      <c r="N194" s="20">
        <v>256</v>
      </c>
      <c r="O194" s="9">
        <v>5.961807172799255E-2</v>
      </c>
      <c r="P194" s="20">
        <v>159</v>
      </c>
      <c r="Q194" s="9">
        <v>3.7028411737307872E-2</v>
      </c>
    </row>
    <row r="195" spans="4:17" x14ac:dyDescent="0.25">
      <c r="D195" s="8" t="s">
        <v>632</v>
      </c>
      <c r="E195" s="20">
        <v>1150</v>
      </c>
      <c r="F195" s="20">
        <v>845</v>
      </c>
      <c r="G195" s="9">
        <v>0.73478260869565215</v>
      </c>
      <c r="H195" s="20">
        <v>617</v>
      </c>
      <c r="I195" s="9">
        <v>0.73017751479289938</v>
      </c>
      <c r="J195" s="20">
        <v>0</v>
      </c>
      <c r="K195" s="9">
        <v>0</v>
      </c>
      <c r="L195" s="20">
        <v>179</v>
      </c>
      <c r="M195" s="9">
        <v>0.21183431952662721</v>
      </c>
      <c r="N195" s="20">
        <v>45</v>
      </c>
      <c r="O195" s="9">
        <v>5.3254437869822487E-2</v>
      </c>
      <c r="P195" s="20">
        <v>35</v>
      </c>
      <c r="Q195" s="9">
        <v>4.142011834319527E-2</v>
      </c>
    </row>
    <row r="196" spans="4:17" x14ac:dyDescent="0.25">
      <c r="D196" s="8" t="s">
        <v>635</v>
      </c>
      <c r="E196" s="20">
        <v>1156</v>
      </c>
      <c r="F196" s="20">
        <v>916</v>
      </c>
      <c r="G196" s="9">
        <v>0.79238754325259519</v>
      </c>
      <c r="H196" s="20">
        <v>634</v>
      </c>
      <c r="I196" s="9">
        <v>0.69213973799126638</v>
      </c>
      <c r="J196" s="20">
        <v>1</v>
      </c>
      <c r="K196" s="9">
        <v>1.0917030567685589E-3</v>
      </c>
      <c r="L196" s="20">
        <v>58</v>
      </c>
      <c r="M196" s="9">
        <v>6.3318777292576414E-2</v>
      </c>
      <c r="N196" s="20">
        <v>117</v>
      </c>
      <c r="O196" s="9">
        <v>0.12772925764192139</v>
      </c>
      <c r="P196" s="20">
        <v>14</v>
      </c>
      <c r="Q196" s="9">
        <v>1.5283842794759825E-2</v>
      </c>
    </row>
    <row r="197" spans="4:17" x14ac:dyDescent="0.25">
      <c r="D197" s="8" t="s">
        <v>646</v>
      </c>
      <c r="E197" s="20">
        <v>972</v>
      </c>
      <c r="F197" s="20">
        <v>699</v>
      </c>
      <c r="G197" s="9">
        <v>0.71913580246913578</v>
      </c>
      <c r="H197" s="20">
        <v>487</v>
      </c>
      <c r="I197" s="9">
        <v>0.6967095851216023</v>
      </c>
      <c r="J197" s="20">
        <v>0</v>
      </c>
      <c r="K197" s="9">
        <v>0</v>
      </c>
      <c r="L197" s="20">
        <v>170</v>
      </c>
      <c r="M197" s="9">
        <v>0.24320457796852646</v>
      </c>
      <c r="N197" s="20">
        <v>13</v>
      </c>
      <c r="O197" s="9">
        <v>1.8597997138769671E-2</v>
      </c>
      <c r="P197" s="20">
        <v>53</v>
      </c>
      <c r="Q197" s="9">
        <v>7.5822603719599424E-2</v>
      </c>
    </row>
    <row r="198" spans="4:17" x14ac:dyDescent="0.25">
      <c r="D198" s="8" t="s">
        <v>647</v>
      </c>
      <c r="E198" s="20">
        <v>1127</v>
      </c>
      <c r="F198" s="20">
        <v>839</v>
      </c>
      <c r="G198" s="9">
        <v>0.74445430346051467</v>
      </c>
      <c r="H198" s="20">
        <v>601</v>
      </c>
      <c r="I198" s="9">
        <v>0.71632896305125149</v>
      </c>
      <c r="J198" s="20">
        <v>0</v>
      </c>
      <c r="K198" s="9">
        <v>0</v>
      </c>
      <c r="L198" s="20">
        <v>208</v>
      </c>
      <c r="M198" s="9">
        <v>0.24791418355184744</v>
      </c>
      <c r="N198" s="20">
        <v>9</v>
      </c>
      <c r="O198" s="9">
        <v>1.0727056019070322E-2</v>
      </c>
      <c r="P198" s="20">
        <v>29</v>
      </c>
      <c r="Q198" s="9">
        <v>3.4564958283671038E-2</v>
      </c>
    </row>
    <row r="199" spans="4:17" x14ac:dyDescent="0.25">
      <c r="D199" s="8" t="s">
        <v>650</v>
      </c>
      <c r="E199" s="20">
        <v>1264</v>
      </c>
      <c r="F199" s="20">
        <v>995</v>
      </c>
      <c r="G199" s="9">
        <v>0.78718354430379744</v>
      </c>
      <c r="H199" s="20">
        <v>674</v>
      </c>
      <c r="I199" s="9">
        <v>0.67738693467336686</v>
      </c>
      <c r="J199" s="20">
        <v>0</v>
      </c>
      <c r="K199" s="9">
        <v>0</v>
      </c>
      <c r="L199" s="20">
        <v>121</v>
      </c>
      <c r="M199" s="9">
        <v>0.12160804020100502</v>
      </c>
      <c r="N199" s="20">
        <v>72</v>
      </c>
      <c r="O199" s="9">
        <v>7.2361809045226128E-2</v>
      </c>
      <c r="P199" s="20">
        <v>28</v>
      </c>
      <c r="Q199" s="9">
        <v>2.8140703517587941E-2</v>
      </c>
    </row>
    <row r="200" spans="4:17" x14ac:dyDescent="0.25">
      <c r="D200" s="7" t="s">
        <v>626</v>
      </c>
      <c r="E200" s="20">
        <v>7495</v>
      </c>
      <c r="F200" s="20">
        <v>5482</v>
      </c>
      <c r="G200" s="9">
        <v>0.73142094729819884</v>
      </c>
      <c r="H200" s="20">
        <v>3776</v>
      </c>
      <c r="I200" s="9">
        <v>0.68879970813571689</v>
      </c>
      <c r="J200" s="20">
        <v>0</v>
      </c>
      <c r="K200" s="9">
        <v>0</v>
      </c>
      <c r="L200" s="20">
        <v>416</v>
      </c>
      <c r="M200" s="9">
        <v>7.58847136081722E-2</v>
      </c>
      <c r="N200" s="20">
        <v>1092</v>
      </c>
      <c r="O200" s="9">
        <v>0.19919737322145203</v>
      </c>
      <c r="P200" s="20">
        <v>173</v>
      </c>
      <c r="Q200" s="9">
        <v>3.1557825611090842E-2</v>
      </c>
    </row>
    <row r="201" spans="4:17" x14ac:dyDescent="0.25">
      <c r="D201" s="8" t="s">
        <v>627</v>
      </c>
      <c r="E201" s="20">
        <v>675</v>
      </c>
      <c r="F201" s="20">
        <v>490</v>
      </c>
      <c r="G201" s="9">
        <v>0.72592592592592597</v>
      </c>
      <c r="H201" s="20">
        <v>358</v>
      </c>
      <c r="I201" s="9">
        <v>0.73061224489795917</v>
      </c>
      <c r="J201" s="20">
        <v>0</v>
      </c>
      <c r="K201" s="9">
        <v>0</v>
      </c>
      <c r="L201" s="20">
        <v>41</v>
      </c>
      <c r="M201" s="9">
        <v>8.3673469387755106E-2</v>
      </c>
      <c r="N201" s="20">
        <v>83</v>
      </c>
      <c r="O201" s="9">
        <v>0.16938775510204082</v>
      </c>
      <c r="P201" s="20">
        <v>36</v>
      </c>
      <c r="Q201" s="9">
        <v>7.3469387755102047E-2</v>
      </c>
    </row>
    <row r="202" spans="4:17" x14ac:dyDescent="0.25">
      <c r="D202" s="8" t="s">
        <v>628</v>
      </c>
      <c r="E202" s="20">
        <v>1629</v>
      </c>
      <c r="F202" s="20">
        <v>1163</v>
      </c>
      <c r="G202" s="9">
        <v>0.71393492940454262</v>
      </c>
      <c r="H202" s="20">
        <v>756</v>
      </c>
      <c r="I202" s="9">
        <v>0.65004299226139295</v>
      </c>
      <c r="J202" s="20">
        <v>0</v>
      </c>
      <c r="K202" s="9">
        <v>0</v>
      </c>
      <c r="L202" s="20">
        <v>70</v>
      </c>
      <c r="M202" s="9">
        <v>6.0189165950128978E-2</v>
      </c>
      <c r="N202" s="20">
        <v>298</v>
      </c>
      <c r="O202" s="9">
        <v>0.25623387790197766</v>
      </c>
      <c r="P202" s="20">
        <v>14</v>
      </c>
      <c r="Q202" s="9">
        <v>1.2037833190025795E-2</v>
      </c>
    </row>
    <row r="203" spans="4:17" x14ac:dyDescent="0.25">
      <c r="D203" s="8" t="s">
        <v>630</v>
      </c>
      <c r="E203" s="20">
        <v>759</v>
      </c>
      <c r="F203" s="20">
        <v>558</v>
      </c>
      <c r="G203" s="9">
        <v>0.7351778656126482</v>
      </c>
      <c r="H203" s="20">
        <v>378</v>
      </c>
      <c r="I203" s="9">
        <v>0.67741935483870963</v>
      </c>
      <c r="J203" s="20">
        <v>0</v>
      </c>
      <c r="K203" s="9">
        <v>0</v>
      </c>
      <c r="L203" s="20">
        <v>15</v>
      </c>
      <c r="M203" s="9">
        <v>2.6881720430107527E-2</v>
      </c>
      <c r="N203" s="20">
        <v>154</v>
      </c>
      <c r="O203" s="9">
        <v>0.27598566308243727</v>
      </c>
      <c r="P203" s="20">
        <v>3</v>
      </c>
      <c r="Q203" s="9">
        <v>5.3763440860215058E-3</v>
      </c>
    </row>
    <row r="204" spans="4:17" x14ac:dyDescent="0.25">
      <c r="D204" s="8" t="s">
        <v>637</v>
      </c>
      <c r="E204" s="20">
        <v>1423</v>
      </c>
      <c r="F204" s="20">
        <v>1072</v>
      </c>
      <c r="G204" s="9">
        <v>0.7533380182712579</v>
      </c>
      <c r="H204" s="20">
        <v>728</v>
      </c>
      <c r="I204" s="9">
        <v>0.67910447761194026</v>
      </c>
      <c r="J204" s="20">
        <v>0</v>
      </c>
      <c r="K204" s="9">
        <v>0</v>
      </c>
      <c r="L204" s="20">
        <v>193</v>
      </c>
      <c r="M204" s="9">
        <v>0.18003731343283583</v>
      </c>
      <c r="N204" s="20">
        <v>45</v>
      </c>
      <c r="O204" s="9">
        <v>4.1977611940298511E-2</v>
      </c>
      <c r="P204" s="20">
        <v>45</v>
      </c>
      <c r="Q204" s="9">
        <v>4.1977611940298511E-2</v>
      </c>
    </row>
    <row r="205" spans="4:17" x14ac:dyDescent="0.25">
      <c r="D205" s="8" t="s">
        <v>645</v>
      </c>
      <c r="E205" s="20">
        <v>3009</v>
      </c>
      <c r="F205" s="20">
        <v>2199</v>
      </c>
      <c r="G205" s="9">
        <v>0.73080757726819545</v>
      </c>
      <c r="H205" s="20">
        <v>1556</v>
      </c>
      <c r="I205" s="9">
        <v>0.70759436107321505</v>
      </c>
      <c r="J205" s="20">
        <v>0</v>
      </c>
      <c r="K205" s="9">
        <v>0</v>
      </c>
      <c r="L205" s="20">
        <v>97</v>
      </c>
      <c r="M205" s="9">
        <v>4.4110959527057757E-2</v>
      </c>
      <c r="N205" s="20">
        <v>512</v>
      </c>
      <c r="O205" s="9">
        <v>0.23283310595725329</v>
      </c>
      <c r="P205" s="20">
        <v>75</v>
      </c>
      <c r="Q205" s="9">
        <v>3.4106412005457026E-2</v>
      </c>
    </row>
    <row r="206" spans="4:17" x14ac:dyDescent="0.25">
      <c r="D206" s="7" t="s">
        <v>465</v>
      </c>
      <c r="E206" s="20">
        <v>9082</v>
      </c>
      <c r="F206" s="20">
        <v>6586</v>
      </c>
      <c r="G206" s="9">
        <v>0.72517066725390888</v>
      </c>
      <c r="H206" s="20">
        <v>4410</v>
      </c>
      <c r="I206" s="9">
        <v>0.66960218645611902</v>
      </c>
      <c r="J206" s="20">
        <v>0</v>
      </c>
      <c r="K206" s="9">
        <v>0</v>
      </c>
      <c r="L206" s="20">
        <v>807</v>
      </c>
      <c r="M206" s="9">
        <v>0.12253264500455512</v>
      </c>
      <c r="N206" s="20">
        <v>900</v>
      </c>
      <c r="O206" s="9">
        <v>0.1366535074400243</v>
      </c>
      <c r="P206" s="20">
        <v>368</v>
      </c>
      <c r="Q206" s="9">
        <v>5.5876100819921046E-2</v>
      </c>
    </row>
    <row r="207" spans="4:17" x14ac:dyDescent="0.25">
      <c r="D207" s="8" t="s">
        <v>622</v>
      </c>
      <c r="E207" s="20">
        <v>1589</v>
      </c>
      <c r="F207" s="20">
        <v>1137</v>
      </c>
      <c r="G207" s="9">
        <v>0.71554436752674633</v>
      </c>
      <c r="H207" s="20">
        <v>757</v>
      </c>
      <c r="I207" s="9">
        <v>0.66578715919085307</v>
      </c>
      <c r="J207" s="20">
        <v>0</v>
      </c>
      <c r="K207" s="9">
        <v>0</v>
      </c>
      <c r="L207" s="20">
        <v>68</v>
      </c>
      <c r="M207" s="9">
        <v>5.9806508355321017E-2</v>
      </c>
      <c r="N207" s="20">
        <v>241</v>
      </c>
      <c r="O207" s="9">
        <v>0.2119613016710642</v>
      </c>
      <c r="P207" s="20">
        <v>67</v>
      </c>
      <c r="Q207" s="9">
        <v>5.8927000879507474E-2</v>
      </c>
    </row>
    <row r="208" spans="4:17" x14ac:dyDescent="0.25">
      <c r="D208" s="8" t="s">
        <v>466</v>
      </c>
      <c r="E208" s="20">
        <v>2256</v>
      </c>
      <c r="F208" s="20">
        <v>1782</v>
      </c>
      <c r="G208" s="9">
        <v>0.78989361702127658</v>
      </c>
      <c r="H208" s="20">
        <v>1171</v>
      </c>
      <c r="I208" s="9">
        <v>0.65712682379349041</v>
      </c>
      <c r="J208" s="20">
        <v>0</v>
      </c>
      <c r="K208" s="9">
        <v>0</v>
      </c>
      <c r="L208" s="20">
        <v>80</v>
      </c>
      <c r="M208" s="9">
        <v>4.4893378226711557E-2</v>
      </c>
      <c r="N208" s="20">
        <v>214</v>
      </c>
      <c r="O208" s="9">
        <v>0.12008978675645342</v>
      </c>
      <c r="P208" s="20">
        <v>81</v>
      </c>
      <c r="Q208" s="9">
        <v>4.5454545454545456E-2</v>
      </c>
    </row>
    <row r="209" spans="4:17" x14ac:dyDescent="0.25">
      <c r="D209" s="8" t="s">
        <v>639</v>
      </c>
      <c r="E209" s="20">
        <v>1523</v>
      </c>
      <c r="F209" s="20">
        <v>1207</v>
      </c>
      <c r="G209" s="9">
        <v>0.79251477347340771</v>
      </c>
      <c r="H209" s="20">
        <v>877</v>
      </c>
      <c r="I209" s="9">
        <v>0.72659486329743161</v>
      </c>
      <c r="J209" s="20">
        <v>0</v>
      </c>
      <c r="K209" s="9">
        <v>0</v>
      </c>
      <c r="L209" s="20">
        <v>51</v>
      </c>
      <c r="M209" s="9">
        <v>4.2253521126760563E-2</v>
      </c>
      <c r="N209" s="20">
        <v>184</v>
      </c>
      <c r="O209" s="9">
        <v>0.15244407622203812</v>
      </c>
      <c r="P209" s="20">
        <v>20</v>
      </c>
      <c r="Q209" s="9">
        <v>1.6570008285004142E-2</v>
      </c>
    </row>
    <row r="210" spans="4:17" x14ac:dyDescent="0.25">
      <c r="D210" s="8" t="s">
        <v>640</v>
      </c>
      <c r="E210" s="20">
        <v>884</v>
      </c>
      <c r="F210" s="20">
        <v>564</v>
      </c>
      <c r="G210" s="9">
        <v>0.63800904977375561</v>
      </c>
      <c r="H210" s="20">
        <v>342</v>
      </c>
      <c r="I210" s="9">
        <v>0.6063829787234043</v>
      </c>
      <c r="J210" s="20">
        <v>0</v>
      </c>
      <c r="K210" s="9">
        <v>0</v>
      </c>
      <c r="L210" s="20">
        <v>180</v>
      </c>
      <c r="M210" s="9">
        <v>0.31914893617021278</v>
      </c>
      <c r="N210" s="20">
        <v>70</v>
      </c>
      <c r="O210" s="9">
        <v>0.12411347517730496</v>
      </c>
      <c r="P210" s="20">
        <v>20</v>
      </c>
      <c r="Q210" s="9">
        <v>3.5460992907801421E-2</v>
      </c>
    </row>
    <row r="211" spans="4:17" x14ac:dyDescent="0.25">
      <c r="D211" s="8" t="s">
        <v>469</v>
      </c>
      <c r="E211" s="20">
        <v>1420</v>
      </c>
      <c r="F211" s="20">
        <v>1028</v>
      </c>
      <c r="G211" s="9">
        <v>0.72394366197183102</v>
      </c>
      <c r="H211" s="20">
        <v>699</v>
      </c>
      <c r="I211" s="9">
        <v>0.67996108949416345</v>
      </c>
      <c r="J211" s="20">
        <v>0</v>
      </c>
      <c r="K211" s="9">
        <v>0</v>
      </c>
      <c r="L211" s="20">
        <v>39</v>
      </c>
      <c r="M211" s="9">
        <v>3.7937743190661476E-2</v>
      </c>
      <c r="N211" s="20">
        <v>161</v>
      </c>
      <c r="O211" s="9">
        <v>0.1566147859922179</v>
      </c>
      <c r="P211" s="20">
        <v>127</v>
      </c>
      <c r="Q211" s="9">
        <v>0.12354085603112841</v>
      </c>
    </row>
    <row r="212" spans="4:17" x14ac:dyDescent="0.25">
      <c r="D212" s="8" t="s">
        <v>472</v>
      </c>
      <c r="E212" s="20">
        <v>1410</v>
      </c>
      <c r="F212" s="20">
        <v>868</v>
      </c>
      <c r="G212" s="9">
        <v>0.61560283687943262</v>
      </c>
      <c r="H212" s="20">
        <v>564</v>
      </c>
      <c r="I212" s="9">
        <v>0.64976958525345618</v>
      </c>
      <c r="J212" s="20">
        <v>0</v>
      </c>
      <c r="K212" s="9">
        <v>0</v>
      </c>
      <c r="L212" s="20">
        <v>389</v>
      </c>
      <c r="M212" s="9">
        <v>0.44815668202764974</v>
      </c>
      <c r="N212" s="20">
        <v>30</v>
      </c>
      <c r="O212" s="9">
        <v>3.4562211981566823E-2</v>
      </c>
      <c r="P212" s="20">
        <v>53</v>
      </c>
      <c r="Q212" s="9">
        <v>6.1059907834101382E-2</v>
      </c>
    </row>
    <row r="213" spans="4:17" x14ac:dyDescent="0.25">
      <c r="D213" s="6" t="s">
        <v>475</v>
      </c>
      <c r="E213" s="20">
        <v>45651</v>
      </c>
      <c r="F213" s="20">
        <v>37146</v>
      </c>
      <c r="G213" s="9">
        <v>0.81369520930538208</v>
      </c>
      <c r="H213" s="20">
        <v>26039</v>
      </c>
      <c r="I213" s="9">
        <v>0.70099068540354281</v>
      </c>
      <c r="J213" s="20">
        <v>0</v>
      </c>
      <c r="K213" s="9">
        <v>0</v>
      </c>
      <c r="L213" s="20">
        <v>1005</v>
      </c>
      <c r="M213" s="9">
        <v>2.705540300436117E-2</v>
      </c>
      <c r="N213" s="20">
        <v>4444</v>
      </c>
      <c r="O213" s="9">
        <v>0.11963603079739407</v>
      </c>
      <c r="P213" s="20">
        <v>1585</v>
      </c>
      <c r="Q213" s="9">
        <v>4.2669466429763638E-2</v>
      </c>
    </row>
    <row r="214" spans="4:17" x14ac:dyDescent="0.25">
      <c r="D214" s="7" t="s">
        <v>481</v>
      </c>
      <c r="E214" s="20">
        <v>7563</v>
      </c>
      <c r="F214" s="20">
        <v>6284</v>
      </c>
      <c r="G214" s="9">
        <v>0.83088721406849131</v>
      </c>
      <c r="H214" s="20">
        <v>4573</v>
      </c>
      <c r="I214" s="9">
        <v>0.72772119669000634</v>
      </c>
      <c r="J214" s="20">
        <v>0</v>
      </c>
      <c r="K214" s="9">
        <v>0</v>
      </c>
      <c r="L214" s="20">
        <v>160</v>
      </c>
      <c r="M214" s="9">
        <v>2.5461489497135583E-2</v>
      </c>
      <c r="N214" s="20">
        <v>642</v>
      </c>
      <c r="O214" s="9">
        <v>0.10216422660725652</v>
      </c>
      <c r="P214" s="20">
        <v>230</v>
      </c>
      <c r="Q214" s="9">
        <v>3.66008911521324E-2</v>
      </c>
    </row>
    <row r="215" spans="4:17" x14ac:dyDescent="0.25">
      <c r="D215" s="8" t="s">
        <v>654</v>
      </c>
      <c r="E215" s="20">
        <v>901</v>
      </c>
      <c r="F215" s="20">
        <v>728</v>
      </c>
      <c r="G215" s="9">
        <v>0.80799112097669257</v>
      </c>
      <c r="H215" s="20">
        <v>526</v>
      </c>
      <c r="I215" s="9">
        <v>0.72252747252747251</v>
      </c>
      <c r="J215" s="20">
        <v>0</v>
      </c>
      <c r="K215" s="9">
        <v>0</v>
      </c>
      <c r="L215" s="20">
        <v>20</v>
      </c>
      <c r="M215" s="9">
        <v>2.7472527472527472E-2</v>
      </c>
      <c r="N215" s="20">
        <v>107</v>
      </c>
      <c r="O215" s="9">
        <v>0.14697802197802198</v>
      </c>
      <c r="P215" s="20">
        <v>8</v>
      </c>
      <c r="Q215" s="9">
        <v>1.098901098901099E-2</v>
      </c>
    </row>
    <row r="216" spans="4:17" x14ac:dyDescent="0.25">
      <c r="D216" s="8" t="s">
        <v>657</v>
      </c>
      <c r="E216" s="20">
        <v>763</v>
      </c>
      <c r="F216" s="20">
        <v>672</v>
      </c>
      <c r="G216" s="9">
        <v>0.88073394495412849</v>
      </c>
      <c r="H216" s="20">
        <v>472</v>
      </c>
      <c r="I216" s="9">
        <v>0.70238095238095233</v>
      </c>
      <c r="J216" s="20">
        <v>0</v>
      </c>
      <c r="K216" s="9">
        <v>0</v>
      </c>
      <c r="L216" s="20">
        <v>7</v>
      </c>
      <c r="M216" s="9">
        <v>1.0416666666666666E-2</v>
      </c>
      <c r="N216" s="20">
        <v>55</v>
      </c>
      <c r="O216" s="9">
        <v>8.1845238095238096E-2</v>
      </c>
      <c r="P216" s="20">
        <v>15</v>
      </c>
      <c r="Q216" s="9">
        <v>2.2321428571428572E-2</v>
      </c>
    </row>
    <row r="217" spans="4:17" x14ac:dyDescent="0.25">
      <c r="D217" s="8" t="s">
        <v>482</v>
      </c>
      <c r="E217" s="20">
        <v>1101</v>
      </c>
      <c r="F217" s="20">
        <v>910</v>
      </c>
      <c r="G217" s="9">
        <v>0.82652134423251589</v>
      </c>
      <c r="H217" s="20">
        <v>640</v>
      </c>
      <c r="I217" s="9">
        <v>0.70329670329670335</v>
      </c>
      <c r="J217" s="20">
        <v>0</v>
      </c>
      <c r="K217" s="9">
        <v>0</v>
      </c>
      <c r="L217" s="20">
        <v>15</v>
      </c>
      <c r="M217" s="9">
        <v>1.6483516483516484E-2</v>
      </c>
      <c r="N217" s="20">
        <v>106</v>
      </c>
      <c r="O217" s="9">
        <v>0.11648351648351649</v>
      </c>
      <c r="P217" s="20">
        <v>31</v>
      </c>
      <c r="Q217" s="9">
        <v>3.4065934065934063E-2</v>
      </c>
    </row>
    <row r="218" spans="4:17" x14ac:dyDescent="0.25">
      <c r="D218" s="8" t="s">
        <v>663</v>
      </c>
      <c r="E218" s="20">
        <v>1347</v>
      </c>
      <c r="F218" s="20">
        <v>1086</v>
      </c>
      <c r="G218" s="9">
        <v>0.80623608017817372</v>
      </c>
      <c r="H218" s="20">
        <v>830</v>
      </c>
      <c r="I218" s="9">
        <v>0.7642725598526704</v>
      </c>
      <c r="J218" s="20">
        <v>0</v>
      </c>
      <c r="K218" s="9">
        <v>0</v>
      </c>
      <c r="L218" s="20">
        <v>75</v>
      </c>
      <c r="M218" s="9">
        <v>6.9060773480662987E-2</v>
      </c>
      <c r="N218" s="20">
        <v>89</v>
      </c>
      <c r="O218" s="9">
        <v>8.1952117863720073E-2</v>
      </c>
      <c r="P218" s="20">
        <v>52</v>
      </c>
      <c r="Q218" s="9">
        <v>4.7882136279926338E-2</v>
      </c>
    </row>
    <row r="219" spans="4:17" x14ac:dyDescent="0.25">
      <c r="D219" s="8" t="s">
        <v>486</v>
      </c>
      <c r="E219" s="20">
        <v>1055</v>
      </c>
      <c r="F219" s="20">
        <v>886</v>
      </c>
      <c r="G219" s="9">
        <v>0.83981042654028437</v>
      </c>
      <c r="H219" s="20">
        <v>633</v>
      </c>
      <c r="I219" s="9">
        <v>0.71444695259593682</v>
      </c>
      <c r="J219" s="20">
        <v>0</v>
      </c>
      <c r="K219" s="9">
        <v>0</v>
      </c>
      <c r="L219" s="20">
        <v>22</v>
      </c>
      <c r="M219" s="9">
        <v>2.4830699774266364E-2</v>
      </c>
      <c r="N219" s="20">
        <v>86</v>
      </c>
      <c r="O219" s="9">
        <v>9.7065462753950338E-2</v>
      </c>
      <c r="P219" s="20">
        <v>19</v>
      </c>
      <c r="Q219" s="9">
        <v>2.144469525959368E-2</v>
      </c>
    </row>
    <row r="220" spans="4:17" x14ac:dyDescent="0.25">
      <c r="D220" s="8" t="s">
        <v>669</v>
      </c>
      <c r="E220" s="20">
        <v>561</v>
      </c>
      <c r="F220" s="20">
        <v>493</v>
      </c>
      <c r="G220" s="9">
        <v>0.87878787878787878</v>
      </c>
      <c r="H220" s="20">
        <v>384</v>
      </c>
      <c r="I220" s="9">
        <v>0.77890466531440161</v>
      </c>
      <c r="J220" s="20">
        <v>0</v>
      </c>
      <c r="K220" s="9">
        <v>0</v>
      </c>
      <c r="L220" s="20">
        <v>5</v>
      </c>
      <c r="M220" s="9">
        <v>1.0141987829614604E-2</v>
      </c>
      <c r="N220" s="20">
        <v>39</v>
      </c>
      <c r="O220" s="9">
        <v>7.9107505070993914E-2</v>
      </c>
      <c r="P220" s="20">
        <v>7</v>
      </c>
      <c r="Q220" s="9">
        <v>1.4198782961460446E-2</v>
      </c>
    </row>
    <row r="221" spans="4:17" x14ac:dyDescent="0.25">
      <c r="D221" s="8" t="s">
        <v>498</v>
      </c>
      <c r="E221" s="20">
        <v>764</v>
      </c>
      <c r="F221" s="20">
        <v>630</v>
      </c>
      <c r="G221" s="9">
        <v>0.82460732984293195</v>
      </c>
      <c r="H221" s="20">
        <v>449</v>
      </c>
      <c r="I221" s="9">
        <v>0.71269841269841272</v>
      </c>
      <c r="J221" s="20">
        <v>0</v>
      </c>
      <c r="K221" s="9">
        <v>0</v>
      </c>
      <c r="L221" s="20">
        <v>9</v>
      </c>
      <c r="M221" s="9">
        <v>1.4285714285714285E-2</v>
      </c>
      <c r="N221" s="20">
        <v>61</v>
      </c>
      <c r="O221" s="9">
        <v>9.6825396825396828E-2</v>
      </c>
      <c r="P221" s="20">
        <v>34</v>
      </c>
      <c r="Q221" s="9">
        <v>5.3968253968253971E-2</v>
      </c>
    </row>
    <row r="222" spans="4:17" x14ac:dyDescent="0.25">
      <c r="D222" s="8" t="s">
        <v>500</v>
      </c>
      <c r="E222" s="20">
        <v>1071</v>
      </c>
      <c r="F222" s="20">
        <v>879</v>
      </c>
      <c r="G222" s="9">
        <v>0.82072829131652658</v>
      </c>
      <c r="H222" s="20">
        <v>639</v>
      </c>
      <c r="I222" s="9">
        <v>0.726962457337884</v>
      </c>
      <c r="J222" s="20"/>
      <c r="K222" s="9">
        <v>0</v>
      </c>
      <c r="L222" s="20">
        <v>7</v>
      </c>
      <c r="M222" s="9">
        <v>7.9635949943117172E-3</v>
      </c>
      <c r="N222" s="20">
        <v>99</v>
      </c>
      <c r="O222" s="9">
        <v>0.11262798634812286</v>
      </c>
      <c r="P222" s="20">
        <v>64</v>
      </c>
      <c r="Q222" s="9">
        <v>7.2810011376564274E-2</v>
      </c>
    </row>
    <row r="223" spans="4:17" x14ac:dyDescent="0.25">
      <c r="D223" s="7" t="s">
        <v>489</v>
      </c>
      <c r="E223" s="20">
        <v>6367</v>
      </c>
      <c r="F223" s="20">
        <v>5263</v>
      </c>
      <c r="G223" s="9">
        <v>0.82660593686194439</v>
      </c>
      <c r="H223" s="20">
        <v>4049</v>
      </c>
      <c r="I223" s="9">
        <v>0.76933307999239975</v>
      </c>
      <c r="J223" s="20">
        <v>0</v>
      </c>
      <c r="K223" s="9">
        <v>0</v>
      </c>
      <c r="L223" s="20">
        <v>135</v>
      </c>
      <c r="M223" s="9">
        <v>2.5650769523085693E-2</v>
      </c>
      <c r="N223" s="20">
        <v>575</v>
      </c>
      <c r="O223" s="9">
        <v>0.10925327759832795</v>
      </c>
      <c r="P223" s="20">
        <v>224</v>
      </c>
      <c r="Q223" s="9">
        <v>4.256127683830515E-2</v>
      </c>
    </row>
    <row r="224" spans="4:17" x14ac:dyDescent="0.25">
      <c r="D224" s="8" t="s">
        <v>658</v>
      </c>
      <c r="E224" s="20">
        <v>957</v>
      </c>
      <c r="F224" s="20">
        <v>834</v>
      </c>
      <c r="G224" s="9">
        <v>0.87147335423197492</v>
      </c>
      <c r="H224" s="20">
        <v>661</v>
      </c>
      <c r="I224" s="9">
        <v>0.79256594724220619</v>
      </c>
      <c r="J224" s="20">
        <v>0</v>
      </c>
      <c r="K224" s="9">
        <v>0</v>
      </c>
      <c r="L224" s="20">
        <v>22</v>
      </c>
      <c r="M224" s="9">
        <v>2.6378896882494004E-2</v>
      </c>
      <c r="N224" s="20">
        <v>57</v>
      </c>
      <c r="O224" s="9">
        <v>6.83453237410072E-2</v>
      </c>
      <c r="P224" s="20">
        <v>25</v>
      </c>
      <c r="Q224" s="9">
        <v>2.9976019184652279E-2</v>
      </c>
    </row>
    <row r="225" spans="4:17" x14ac:dyDescent="0.25">
      <c r="D225" s="8" t="s">
        <v>660</v>
      </c>
      <c r="E225" s="20">
        <v>732</v>
      </c>
      <c r="F225" s="20">
        <v>583</v>
      </c>
      <c r="G225" s="9">
        <v>0.79644808743169404</v>
      </c>
      <c r="H225" s="20">
        <v>431</v>
      </c>
      <c r="I225" s="9">
        <v>0.73927958833619212</v>
      </c>
      <c r="J225" s="20">
        <v>0</v>
      </c>
      <c r="K225" s="9">
        <v>0</v>
      </c>
      <c r="L225" s="20">
        <v>12</v>
      </c>
      <c r="M225" s="9">
        <v>2.0583190394511151E-2</v>
      </c>
      <c r="N225" s="20">
        <v>85</v>
      </c>
      <c r="O225" s="9">
        <v>0.14579759862778729</v>
      </c>
      <c r="P225" s="20">
        <v>31</v>
      </c>
      <c r="Q225" s="9">
        <v>5.3173241852487133E-2</v>
      </c>
    </row>
    <row r="226" spans="4:17" x14ac:dyDescent="0.25">
      <c r="D226" s="8" t="s">
        <v>661</v>
      </c>
      <c r="E226" s="20">
        <v>1954</v>
      </c>
      <c r="F226" s="20">
        <v>1561</v>
      </c>
      <c r="G226" s="9">
        <v>0.7988741044012283</v>
      </c>
      <c r="H226" s="20">
        <v>1189</v>
      </c>
      <c r="I226" s="9">
        <v>0.76169122357463159</v>
      </c>
      <c r="J226" s="20">
        <v>0</v>
      </c>
      <c r="K226" s="9">
        <v>0</v>
      </c>
      <c r="L226" s="20">
        <v>62</v>
      </c>
      <c r="M226" s="9">
        <v>3.9718129404228059E-2</v>
      </c>
      <c r="N226" s="20">
        <v>222</v>
      </c>
      <c r="O226" s="9">
        <v>0.14221652786675207</v>
      </c>
      <c r="P226" s="20">
        <v>55</v>
      </c>
      <c r="Q226" s="9">
        <v>3.5233824471492634E-2</v>
      </c>
    </row>
    <row r="227" spans="4:17" x14ac:dyDescent="0.25">
      <c r="D227" s="8" t="s">
        <v>662</v>
      </c>
      <c r="E227" s="20">
        <v>491</v>
      </c>
      <c r="F227" s="20">
        <v>422</v>
      </c>
      <c r="G227" s="9">
        <v>0.85947046843177188</v>
      </c>
      <c r="H227" s="20">
        <v>316</v>
      </c>
      <c r="I227" s="9">
        <v>0.74881516587677721</v>
      </c>
      <c r="J227" s="20">
        <v>0</v>
      </c>
      <c r="K227" s="9">
        <v>0</v>
      </c>
      <c r="L227" s="20">
        <v>10</v>
      </c>
      <c r="M227" s="9">
        <v>2.3696682464454975E-2</v>
      </c>
      <c r="N227" s="20">
        <v>37</v>
      </c>
      <c r="O227" s="9">
        <v>8.7677725118483416E-2</v>
      </c>
      <c r="P227" s="20">
        <v>15</v>
      </c>
      <c r="Q227" s="9">
        <v>3.5545023696682464E-2</v>
      </c>
    </row>
    <row r="228" spans="4:17" x14ac:dyDescent="0.25">
      <c r="D228" s="8" t="s">
        <v>490</v>
      </c>
      <c r="E228" s="20">
        <v>445</v>
      </c>
      <c r="F228" s="20">
        <v>381</v>
      </c>
      <c r="G228" s="9">
        <v>0.85617977528089884</v>
      </c>
      <c r="H228" s="20">
        <v>325</v>
      </c>
      <c r="I228" s="9">
        <v>0.85301837270341208</v>
      </c>
      <c r="J228" s="20">
        <v>0</v>
      </c>
      <c r="K228" s="9">
        <v>0</v>
      </c>
      <c r="L228" s="20">
        <v>4</v>
      </c>
      <c r="M228" s="9">
        <v>1.0498687664041995E-2</v>
      </c>
      <c r="N228" s="20">
        <v>23</v>
      </c>
      <c r="O228" s="9">
        <v>6.0367454068241469E-2</v>
      </c>
      <c r="P228" s="20">
        <v>21</v>
      </c>
      <c r="Q228" s="9">
        <v>5.5118110236220472E-2</v>
      </c>
    </row>
    <row r="229" spans="4:17" x14ac:dyDescent="0.25">
      <c r="D229" s="8" t="s">
        <v>666</v>
      </c>
      <c r="E229" s="20">
        <v>819</v>
      </c>
      <c r="F229" s="20">
        <v>690</v>
      </c>
      <c r="G229" s="9">
        <v>0.8424908424908425</v>
      </c>
      <c r="H229" s="20">
        <v>527</v>
      </c>
      <c r="I229" s="9">
        <v>0.76376811594202898</v>
      </c>
      <c r="J229" s="20">
        <v>0</v>
      </c>
      <c r="K229" s="9">
        <v>0</v>
      </c>
      <c r="L229" s="20">
        <v>8</v>
      </c>
      <c r="M229" s="9">
        <v>1.1594202898550725E-2</v>
      </c>
      <c r="N229" s="20">
        <v>99</v>
      </c>
      <c r="O229" s="9">
        <v>0.14347826086956522</v>
      </c>
      <c r="P229" s="20">
        <v>0</v>
      </c>
      <c r="Q229" s="9">
        <v>0</v>
      </c>
    </row>
    <row r="230" spans="4:17" x14ac:dyDescent="0.25">
      <c r="D230" s="8" t="s">
        <v>674</v>
      </c>
      <c r="E230" s="20">
        <v>969</v>
      </c>
      <c r="F230" s="20">
        <v>792</v>
      </c>
      <c r="G230" s="9">
        <v>0.8173374613003096</v>
      </c>
      <c r="H230" s="20">
        <v>600</v>
      </c>
      <c r="I230" s="9">
        <v>0.75757575757575757</v>
      </c>
      <c r="J230" s="20">
        <v>0</v>
      </c>
      <c r="K230" s="9">
        <v>0</v>
      </c>
      <c r="L230" s="20">
        <v>17</v>
      </c>
      <c r="M230" s="9">
        <v>2.1464646464646464E-2</v>
      </c>
      <c r="N230" s="20">
        <v>52</v>
      </c>
      <c r="O230" s="9">
        <v>6.5656565656565663E-2</v>
      </c>
      <c r="P230" s="20">
        <v>77</v>
      </c>
      <c r="Q230" s="9">
        <v>9.7222222222222224E-2</v>
      </c>
    </row>
    <row r="231" spans="4:17" x14ac:dyDescent="0.25">
      <c r="D231" s="7" t="s">
        <v>491</v>
      </c>
      <c r="E231" s="20">
        <v>9801</v>
      </c>
      <c r="F231" s="20">
        <v>7332</v>
      </c>
      <c r="G231" s="9">
        <v>0.74808692990511172</v>
      </c>
      <c r="H231" s="20">
        <v>4129</v>
      </c>
      <c r="I231" s="9">
        <v>0.56314784506273863</v>
      </c>
      <c r="J231" s="20">
        <v>0</v>
      </c>
      <c r="K231" s="9">
        <v>0</v>
      </c>
      <c r="L231" s="20">
        <v>152</v>
      </c>
      <c r="M231" s="9">
        <v>2.0731042007637753E-2</v>
      </c>
      <c r="N231" s="20">
        <v>1217</v>
      </c>
      <c r="O231" s="9">
        <v>0.16598472449536281</v>
      </c>
      <c r="P231" s="20">
        <v>666</v>
      </c>
      <c r="Q231" s="9">
        <v>9.0834697217675939E-2</v>
      </c>
    </row>
    <row r="232" spans="4:17" x14ac:dyDescent="0.25">
      <c r="D232" s="8" t="s">
        <v>493</v>
      </c>
      <c r="E232" s="20">
        <v>1945</v>
      </c>
      <c r="F232" s="20">
        <v>1545</v>
      </c>
      <c r="G232" s="9">
        <v>0.79434447300771205</v>
      </c>
      <c r="H232" s="20">
        <v>1095</v>
      </c>
      <c r="I232" s="9">
        <v>0.70873786407766992</v>
      </c>
      <c r="J232" s="20">
        <v>0</v>
      </c>
      <c r="K232" s="9">
        <v>0</v>
      </c>
      <c r="L232" s="20">
        <v>34</v>
      </c>
      <c r="M232" s="9">
        <v>2.2006472491909384E-2</v>
      </c>
      <c r="N232" s="20">
        <v>275</v>
      </c>
      <c r="O232" s="9">
        <v>0.17799352750809061</v>
      </c>
      <c r="P232" s="20">
        <v>12</v>
      </c>
      <c r="Q232" s="9">
        <v>7.7669902912621356E-3</v>
      </c>
    </row>
    <row r="233" spans="4:17" x14ac:dyDescent="0.25">
      <c r="D233" s="8" t="s">
        <v>494</v>
      </c>
      <c r="E233" s="20">
        <v>1719</v>
      </c>
      <c r="F233" s="20">
        <v>1362</v>
      </c>
      <c r="G233" s="9">
        <v>0.79232111692844676</v>
      </c>
      <c r="H233" s="20">
        <v>785</v>
      </c>
      <c r="I233" s="9">
        <v>0.57635829662261384</v>
      </c>
      <c r="J233" s="20">
        <v>0</v>
      </c>
      <c r="K233" s="9">
        <v>0</v>
      </c>
      <c r="L233" s="20">
        <v>19</v>
      </c>
      <c r="M233" s="9">
        <v>1.3950073421439061E-2</v>
      </c>
      <c r="N233" s="20">
        <v>189</v>
      </c>
      <c r="O233" s="9">
        <v>0.13876651982378854</v>
      </c>
      <c r="P233" s="20">
        <v>68</v>
      </c>
      <c r="Q233" s="9">
        <v>4.9926578560939794E-2</v>
      </c>
    </row>
    <row r="234" spans="4:17" x14ac:dyDescent="0.25">
      <c r="D234" s="8" t="s">
        <v>499</v>
      </c>
      <c r="E234" s="20">
        <v>2848</v>
      </c>
      <c r="F234" s="20">
        <v>1966</v>
      </c>
      <c r="G234" s="9">
        <v>0.6903089887640449</v>
      </c>
      <c r="H234" s="20">
        <v>1186</v>
      </c>
      <c r="I234" s="9">
        <v>0.6032553407934893</v>
      </c>
      <c r="J234" s="20">
        <v>0</v>
      </c>
      <c r="K234" s="9">
        <v>0</v>
      </c>
      <c r="L234" s="20">
        <v>51</v>
      </c>
      <c r="M234" s="9">
        <v>2.5940996948118005E-2</v>
      </c>
      <c r="N234" s="20">
        <v>446</v>
      </c>
      <c r="O234" s="9">
        <v>0.22685656154628689</v>
      </c>
      <c r="P234" s="20">
        <v>224</v>
      </c>
      <c r="Q234" s="9">
        <v>0.11393692777212615</v>
      </c>
    </row>
    <row r="235" spans="4:17" x14ac:dyDescent="0.25">
      <c r="D235" s="8" t="s">
        <v>492</v>
      </c>
      <c r="E235" s="20">
        <v>942</v>
      </c>
      <c r="F235" s="20">
        <v>751</v>
      </c>
      <c r="G235" s="9">
        <v>0.79723991507431002</v>
      </c>
      <c r="H235" s="20">
        <v>72</v>
      </c>
      <c r="I235" s="9">
        <v>9.5872170439414109E-2</v>
      </c>
      <c r="J235" s="20"/>
      <c r="K235" s="9">
        <v>0</v>
      </c>
      <c r="L235" s="20">
        <v>12</v>
      </c>
      <c r="M235" s="9">
        <v>1.5978695073235686E-2</v>
      </c>
      <c r="N235" s="20">
        <v>65</v>
      </c>
      <c r="O235" s="9">
        <v>8.6551264980026632E-2</v>
      </c>
      <c r="P235" s="20">
        <v>94</v>
      </c>
      <c r="Q235" s="9">
        <v>0.12516644474034622</v>
      </c>
    </row>
    <row r="236" spans="4:17" x14ac:dyDescent="0.25">
      <c r="D236" s="8" t="s">
        <v>495</v>
      </c>
      <c r="E236" s="20">
        <v>2347</v>
      </c>
      <c r="F236" s="20">
        <v>1708</v>
      </c>
      <c r="G236" s="9">
        <v>0.72773753728163615</v>
      </c>
      <c r="H236" s="20">
        <v>991</v>
      </c>
      <c r="I236" s="9">
        <v>0.58021077283372369</v>
      </c>
      <c r="J236" s="20"/>
      <c r="K236" s="9">
        <v>0</v>
      </c>
      <c r="L236" s="20">
        <v>36</v>
      </c>
      <c r="M236" s="9">
        <v>2.1077283372365339E-2</v>
      </c>
      <c r="N236" s="20">
        <v>242</v>
      </c>
      <c r="O236" s="9">
        <v>0.14168618266978922</v>
      </c>
      <c r="P236" s="20">
        <v>268</v>
      </c>
      <c r="Q236" s="9">
        <v>0.15690866510538642</v>
      </c>
    </row>
    <row r="237" spans="4:17" x14ac:dyDescent="0.25">
      <c r="D237" s="7" t="s">
        <v>483</v>
      </c>
      <c r="E237" s="20">
        <v>4275</v>
      </c>
      <c r="F237" s="20">
        <v>3584</v>
      </c>
      <c r="G237" s="9">
        <v>0.8383625730994152</v>
      </c>
      <c r="H237" s="20">
        <v>2788</v>
      </c>
      <c r="I237" s="9">
        <v>0.7779017857142857</v>
      </c>
      <c r="J237" s="20">
        <v>0</v>
      </c>
      <c r="K237" s="9">
        <v>0</v>
      </c>
      <c r="L237" s="20">
        <v>125</v>
      </c>
      <c r="M237" s="9">
        <v>3.4877232142857144E-2</v>
      </c>
      <c r="N237" s="20">
        <v>348</v>
      </c>
      <c r="O237" s="9">
        <v>9.7098214285714288E-2</v>
      </c>
      <c r="P237" s="20">
        <v>95</v>
      </c>
      <c r="Q237" s="9">
        <v>2.6506696428571428E-2</v>
      </c>
    </row>
    <row r="238" spans="4:17" x14ac:dyDescent="0.25">
      <c r="D238" s="8" t="s">
        <v>484</v>
      </c>
      <c r="E238" s="20">
        <v>1763</v>
      </c>
      <c r="F238" s="20">
        <v>1486</v>
      </c>
      <c r="G238" s="9">
        <v>0.8428814520703346</v>
      </c>
      <c r="H238" s="20">
        <v>1174</v>
      </c>
      <c r="I238" s="9">
        <v>0.79004037685060569</v>
      </c>
      <c r="J238" s="20">
        <v>0</v>
      </c>
      <c r="K238" s="9">
        <v>0</v>
      </c>
      <c r="L238" s="20">
        <v>30</v>
      </c>
      <c r="M238" s="9">
        <v>2.0188425302826378E-2</v>
      </c>
      <c r="N238" s="20">
        <v>163</v>
      </c>
      <c r="O238" s="9">
        <v>0.10969044414535666</v>
      </c>
      <c r="P238" s="20">
        <v>39</v>
      </c>
      <c r="Q238" s="9">
        <v>2.6244952893674293E-2</v>
      </c>
    </row>
    <row r="239" spans="4:17" x14ac:dyDescent="0.25">
      <c r="D239" s="8" t="s">
        <v>488</v>
      </c>
      <c r="E239" s="20">
        <v>492</v>
      </c>
      <c r="F239" s="20">
        <v>399</v>
      </c>
      <c r="G239" s="9">
        <v>0.81097560975609762</v>
      </c>
      <c r="H239" s="20">
        <v>291</v>
      </c>
      <c r="I239" s="9">
        <v>0.72932330827067671</v>
      </c>
      <c r="J239" s="20">
        <v>0</v>
      </c>
      <c r="K239" s="9">
        <v>0</v>
      </c>
      <c r="L239" s="20">
        <v>11</v>
      </c>
      <c r="M239" s="9">
        <v>2.7568922305764409E-2</v>
      </c>
      <c r="N239" s="20">
        <v>52</v>
      </c>
      <c r="O239" s="9">
        <v>0.13032581453634084</v>
      </c>
      <c r="P239" s="20">
        <v>17</v>
      </c>
      <c r="Q239" s="9">
        <v>4.2606516290726815E-2</v>
      </c>
    </row>
    <row r="240" spans="4:17" x14ac:dyDescent="0.25">
      <c r="D240" s="8" t="s">
        <v>667</v>
      </c>
      <c r="E240" s="20">
        <v>2020</v>
      </c>
      <c r="F240" s="20">
        <v>1699</v>
      </c>
      <c r="G240" s="9">
        <v>0.84108910891089106</v>
      </c>
      <c r="H240" s="20">
        <v>1323</v>
      </c>
      <c r="I240" s="9">
        <v>0.77869334902884046</v>
      </c>
      <c r="J240" s="20">
        <v>0</v>
      </c>
      <c r="K240" s="9">
        <v>0</v>
      </c>
      <c r="L240" s="20">
        <v>84</v>
      </c>
      <c r="M240" s="9">
        <v>4.9440847557386695E-2</v>
      </c>
      <c r="N240" s="20">
        <v>133</v>
      </c>
      <c r="O240" s="9">
        <v>7.8281341965862269E-2</v>
      </c>
      <c r="P240" s="20">
        <v>39</v>
      </c>
      <c r="Q240" s="9">
        <v>2.2954679223072396E-2</v>
      </c>
    </row>
    <row r="241" spans="4:17" x14ac:dyDescent="0.25">
      <c r="D241" s="7" t="s">
        <v>478</v>
      </c>
      <c r="E241" s="20">
        <v>8302</v>
      </c>
      <c r="F241" s="20">
        <v>6704</v>
      </c>
      <c r="G241" s="9">
        <v>0.80751626114189357</v>
      </c>
      <c r="H241" s="20">
        <v>4294</v>
      </c>
      <c r="I241" s="9">
        <v>0.64051312649164682</v>
      </c>
      <c r="J241" s="20">
        <v>0</v>
      </c>
      <c r="K241" s="9">
        <v>0</v>
      </c>
      <c r="L241" s="20">
        <v>110</v>
      </c>
      <c r="M241" s="9">
        <v>1.6408114558472554E-2</v>
      </c>
      <c r="N241" s="20">
        <v>1010</v>
      </c>
      <c r="O241" s="9">
        <v>0.15065632458233891</v>
      </c>
      <c r="P241" s="20">
        <v>193</v>
      </c>
      <c r="Q241" s="9">
        <v>2.8788782816229118E-2</v>
      </c>
    </row>
    <row r="242" spans="4:17" x14ac:dyDescent="0.25">
      <c r="D242" s="8" t="s">
        <v>655</v>
      </c>
      <c r="E242" s="20">
        <v>734</v>
      </c>
      <c r="F242" s="20">
        <v>568</v>
      </c>
      <c r="G242" s="9">
        <v>0.77384196185286103</v>
      </c>
      <c r="H242" s="20">
        <v>373</v>
      </c>
      <c r="I242" s="9">
        <v>0.65669014084507038</v>
      </c>
      <c r="J242" s="20">
        <v>0</v>
      </c>
      <c r="K242" s="9">
        <v>0</v>
      </c>
      <c r="L242" s="20">
        <v>10</v>
      </c>
      <c r="M242" s="9">
        <v>1.7605633802816902E-2</v>
      </c>
      <c r="N242" s="20">
        <v>120</v>
      </c>
      <c r="O242" s="9">
        <v>0.21126760563380281</v>
      </c>
      <c r="P242" s="20">
        <v>6</v>
      </c>
      <c r="Q242" s="9">
        <v>1.0563380281690141E-2</v>
      </c>
    </row>
    <row r="243" spans="4:17" x14ac:dyDescent="0.25">
      <c r="D243" s="8" t="s">
        <v>479</v>
      </c>
      <c r="E243" s="20">
        <v>1479</v>
      </c>
      <c r="F243" s="20">
        <v>1226</v>
      </c>
      <c r="G243" s="9">
        <v>0.8289384719405003</v>
      </c>
      <c r="H243" s="20">
        <v>898</v>
      </c>
      <c r="I243" s="9">
        <v>0.73246329526916798</v>
      </c>
      <c r="J243" s="20">
        <v>0</v>
      </c>
      <c r="K243" s="9">
        <v>0</v>
      </c>
      <c r="L243" s="20">
        <v>14</v>
      </c>
      <c r="M243" s="9">
        <v>1.1419249592169658E-2</v>
      </c>
      <c r="N243" s="20">
        <v>172</v>
      </c>
      <c r="O243" s="9">
        <v>0.1402936378466558</v>
      </c>
      <c r="P243" s="20">
        <v>18</v>
      </c>
      <c r="Q243" s="9">
        <v>1.468189233278956E-2</v>
      </c>
    </row>
    <row r="244" spans="4:17" x14ac:dyDescent="0.25">
      <c r="D244" s="8" t="s">
        <v>480</v>
      </c>
      <c r="E244" s="20">
        <v>1168</v>
      </c>
      <c r="F244" s="20">
        <v>945</v>
      </c>
      <c r="G244" s="9">
        <v>0.80907534246575341</v>
      </c>
      <c r="H244" s="20">
        <v>696</v>
      </c>
      <c r="I244" s="9">
        <v>0.73650793650793656</v>
      </c>
      <c r="J244" s="20">
        <v>0</v>
      </c>
      <c r="K244" s="9">
        <v>0</v>
      </c>
      <c r="L244" s="20">
        <v>16</v>
      </c>
      <c r="M244" s="9">
        <v>1.6931216931216932E-2</v>
      </c>
      <c r="N244" s="20">
        <v>147</v>
      </c>
      <c r="O244" s="9">
        <v>0.15555555555555556</v>
      </c>
      <c r="P244" s="20">
        <v>31</v>
      </c>
      <c r="Q244" s="9">
        <v>3.2804232804232801E-2</v>
      </c>
    </row>
    <row r="245" spans="4:17" x14ac:dyDescent="0.25">
      <c r="D245" s="8" t="s">
        <v>664</v>
      </c>
      <c r="E245" s="20">
        <v>1069</v>
      </c>
      <c r="F245" s="20">
        <v>898</v>
      </c>
      <c r="G245" s="9">
        <v>0.84003741814780164</v>
      </c>
      <c r="H245" s="20">
        <v>645</v>
      </c>
      <c r="I245" s="9">
        <v>0.71826280623608019</v>
      </c>
      <c r="J245" s="20">
        <v>0</v>
      </c>
      <c r="K245" s="9">
        <v>0</v>
      </c>
      <c r="L245" s="20">
        <v>7</v>
      </c>
      <c r="M245" s="9">
        <v>7.7951002227171495E-3</v>
      </c>
      <c r="N245" s="20">
        <v>117</v>
      </c>
      <c r="O245" s="9">
        <v>0.13028953229398663</v>
      </c>
      <c r="P245" s="20">
        <v>7</v>
      </c>
      <c r="Q245" s="9">
        <v>7.7951002227171495E-3</v>
      </c>
    </row>
    <row r="246" spans="4:17" x14ac:dyDescent="0.25">
      <c r="D246" s="8" t="s">
        <v>665</v>
      </c>
      <c r="E246" s="20">
        <v>815</v>
      </c>
      <c r="F246" s="20">
        <v>669</v>
      </c>
      <c r="G246" s="9">
        <v>0.82085889570552151</v>
      </c>
      <c r="H246" s="20">
        <v>481</v>
      </c>
      <c r="I246" s="9">
        <v>0.71898355754858001</v>
      </c>
      <c r="J246" s="20">
        <v>0</v>
      </c>
      <c r="K246" s="9">
        <v>0</v>
      </c>
      <c r="L246" s="20">
        <v>17</v>
      </c>
      <c r="M246" s="9">
        <v>2.5411061285500747E-2</v>
      </c>
      <c r="N246" s="20">
        <v>69</v>
      </c>
      <c r="O246" s="9">
        <v>0.1031390134529148</v>
      </c>
      <c r="P246" s="20">
        <v>33</v>
      </c>
      <c r="Q246" s="9">
        <v>4.9327354260089683E-2</v>
      </c>
    </row>
    <row r="247" spans="4:17" x14ac:dyDescent="0.25">
      <c r="D247" s="8" t="s">
        <v>487</v>
      </c>
      <c r="E247" s="20">
        <v>1274</v>
      </c>
      <c r="F247" s="20">
        <v>906</v>
      </c>
      <c r="G247" s="9">
        <v>0.71114599686028257</v>
      </c>
      <c r="H247" s="20">
        <v>68</v>
      </c>
      <c r="I247" s="9">
        <v>7.505518763796909E-2</v>
      </c>
      <c r="J247" s="20"/>
      <c r="K247" s="9">
        <v>0</v>
      </c>
      <c r="L247" s="20">
        <v>21</v>
      </c>
      <c r="M247" s="9">
        <v>2.3178807947019868E-2</v>
      </c>
      <c r="N247" s="20">
        <v>232</v>
      </c>
      <c r="O247" s="9">
        <v>0.25607064017660042</v>
      </c>
      <c r="P247" s="20">
        <v>62</v>
      </c>
      <c r="Q247" s="9">
        <v>6.8432671081677707E-2</v>
      </c>
    </row>
    <row r="248" spans="4:17" x14ac:dyDescent="0.25">
      <c r="D248" s="8" t="s">
        <v>496</v>
      </c>
      <c r="E248" s="20">
        <v>774</v>
      </c>
      <c r="F248" s="20">
        <v>659</v>
      </c>
      <c r="G248" s="9">
        <v>0.85142118863049099</v>
      </c>
      <c r="H248" s="20">
        <v>511</v>
      </c>
      <c r="I248" s="9">
        <v>0.77541729893778455</v>
      </c>
      <c r="J248" s="20">
        <v>0</v>
      </c>
      <c r="K248" s="9">
        <v>0</v>
      </c>
      <c r="L248" s="20">
        <v>17</v>
      </c>
      <c r="M248" s="9">
        <v>2.5796661608497723E-2</v>
      </c>
      <c r="N248" s="20">
        <v>59</v>
      </c>
      <c r="O248" s="9">
        <v>8.9529590288315627E-2</v>
      </c>
      <c r="P248" s="20">
        <v>12</v>
      </c>
      <c r="Q248" s="9">
        <v>1.8209408194233688E-2</v>
      </c>
    </row>
    <row r="249" spans="4:17" x14ac:dyDescent="0.25">
      <c r="D249" s="8" t="s">
        <v>673</v>
      </c>
      <c r="E249" s="20">
        <v>989</v>
      </c>
      <c r="F249" s="20">
        <v>833</v>
      </c>
      <c r="G249" s="9">
        <v>0.84226491405460058</v>
      </c>
      <c r="H249" s="20">
        <v>622</v>
      </c>
      <c r="I249" s="9">
        <v>0.7466986794717887</v>
      </c>
      <c r="J249" s="20">
        <v>0</v>
      </c>
      <c r="K249" s="9">
        <v>0</v>
      </c>
      <c r="L249" s="20">
        <v>8</v>
      </c>
      <c r="M249" s="9">
        <v>9.6038415366146452E-3</v>
      </c>
      <c r="N249" s="20">
        <v>94</v>
      </c>
      <c r="O249" s="9">
        <v>0.11284513805522209</v>
      </c>
      <c r="P249" s="20">
        <v>24</v>
      </c>
      <c r="Q249" s="9">
        <v>2.8811524609843937E-2</v>
      </c>
    </row>
    <row r="250" spans="4:17" x14ac:dyDescent="0.25">
      <c r="D250" s="7" t="s">
        <v>476</v>
      </c>
      <c r="E250" s="20">
        <v>9343</v>
      </c>
      <c r="F250" s="20">
        <v>7979</v>
      </c>
      <c r="G250" s="9">
        <v>0.85400834849620033</v>
      </c>
      <c r="H250" s="20">
        <v>6206</v>
      </c>
      <c r="I250" s="9">
        <v>0.77779170322095503</v>
      </c>
      <c r="J250" s="20">
        <v>0</v>
      </c>
      <c r="K250" s="9">
        <v>0</v>
      </c>
      <c r="L250" s="20">
        <v>323</v>
      </c>
      <c r="M250" s="9">
        <v>4.0481263316205038E-2</v>
      </c>
      <c r="N250" s="20">
        <v>652</v>
      </c>
      <c r="O250" s="9">
        <v>8.1714500563980455E-2</v>
      </c>
      <c r="P250" s="20">
        <v>177</v>
      </c>
      <c r="Q250" s="9">
        <v>2.2183230981325981E-2</v>
      </c>
    </row>
    <row r="251" spans="4:17" x14ac:dyDescent="0.25">
      <c r="D251" s="8" t="s">
        <v>653</v>
      </c>
      <c r="E251" s="20">
        <v>580</v>
      </c>
      <c r="F251" s="20">
        <v>477</v>
      </c>
      <c r="G251" s="9">
        <v>0.82241379310344831</v>
      </c>
      <c r="H251" s="20">
        <v>384</v>
      </c>
      <c r="I251" s="9">
        <v>0.80503144654088055</v>
      </c>
      <c r="J251" s="20">
        <v>0</v>
      </c>
      <c r="K251" s="9">
        <v>0</v>
      </c>
      <c r="L251" s="20">
        <v>18</v>
      </c>
      <c r="M251" s="9">
        <v>3.7735849056603772E-2</v>
      </c>
      <c r="N251" s="20">
        <v>55</v>
      </c>
      <c r="O251" s="9">
        <v>0.11530398322851153</v>
      </c>
      <c r="P251" s="20">
        <v>9</v>
      </c>
      <c r="Q251" s="9">
        <v>1.8867924528301886E-2</v>
      </c>
    </row>
    <row r="252" spans="4:17" x14ac:dyDescent="0.25">
      <c r="D252" s="8" t="s">
        <v>656</v>
      </c>
      <c r="E252" s="20">
        <v>1466</v>
      </c>
      <c r="F252" s="20">
        <v>1261</v>
      </c>
      <c r="G252" s="9">
        <v>0.86016371077762621</v>
      </c>
      <c r="H252" s="20">
        <v>991</v>
      </c>
      <c r="I252" s="9">
        <v>0.78588421887390958</v>
      </c>
      <c r="J252" s="20">
        <v>0</v>
      </c>
      <c r="K252" s="9">
        <v>0</v>
      </c>
      <c r="L252" s="20">
        <v>60</v>
      </c>
      <c r="M252" s="9">
        <v>4.7581284694686754E-2</v>
      </c>
      <c r="N252" s="20">
        <v>89</v>
      </c>
      <c r="O252" s="9">
        <v>7.0578905630452021E-2</v>
      </c>
      <c r="P252" s="20">
        <v>21</v>
      </c>
      <c r="Q252" s="9">
        <v>1.6653449643140365E-2</v>
      </c>
    </row>
    <row r="253" spans="4:17" x14ac:dyDescent="0.25">
      <c r="D253" s="8" t="s">
        <v>659</v>
      </c>
      <c r="E253" s="20">
        <v>559</v>
      </c>
      <c r="F253" s="20">
        <v>491</v>
      </c>
      <c r="G253" s="9">
        <v>0.87835420393559926</v>
      </c>
      <c r="H253" s="20">
        <v>437</v>
      </c>
      <c r="I253" s="9">
        <v>0.89002036659877803</v>
      </c>
      <c r="J253" s="20">
        <v>0</v>
      </c>
      <c r="K253" s="9">
        <v>0</v>
      </c>
      <c r="L253" s="20">
        <v>19</v>
      </c>
      <c r="M253" s="9">
        <v>3.8696537678207736E-2</v>
      </c>
      <c r="N253" s="20">
        <v>27</v>
      </c>
      <c r="O253" s="9">
        <v>5.4989816700610997E-2</v>
      </c>
      <c r="P253" s="20">
        <v>10</v>
      </c>
      <c r="Q253" s="9">
        <v>2.0366598778004074E-2</v>
      </c>
    </row>
    <row r="254" spans="4:17" x14ac:dyDescent="0.25">
      <c r="D254" s="8" t="s">
        <v>485</v>
      </c>
      <c r="E254" s="20">
        <v>599</v>
      </c>
      <c r="F254" s="20">
        <v>540</v>
      </c>
      <c r="G254" s="9">
        <v>0.90150250417362265</v>
      </c>
      <c r="H254" s="20">
        <v>470</v>
      </c>
      <c r="I254" s="9">
        <v>0.87037037037037035</v>
      </c>
      <c r="J254" s="20">
        <v>0</v>
      </c>
      <c r="K254" s="9">
        <v>0</v>
      </c>
      <c r="L254" s="20">
        <v>31</v>
      </c>
      <c r="M254" s="9">
        <v>5.7407407407407407E-2</v>
      </c>
      <c r="N254" s="20">
        <v>13</v>
      </c>
      <c r="O254" s="9">
        <v>2.4074074074074074E-2</v>
      </c>
      <c r="P254" s="20">
        <v>5</v>
      </c>
      <c r="Q254" s="9">
        <v>9.2592592592592587E-3</v>
      </c>
    </row>
    <row r="255" spans="4:17" x14ac:dyDescent="0.25">
      <c r="D255" s="8" t="s">
        <v>668</v>
      </c>
      <c r="E255" s="20">
        <v>518</v>
      </c>
      <c r="F255" s="20">
        <v>445</v>
      </c>
      <c r="G255" s="9">
        <v>0.85907335907335902</v>
      </c>
      <c r="H255" s="20">
        <v>374</v>
      </c>
      <c r="I255" s="9">
        <v>0.84044943820224716</v>
      </c>
      <c r="J255" s="20">
        <v>0</v>
      </c>
      <c r="K255" s="9">
        <v>0</v>
      </c>
      <c r="L255" s="20">
        <v>14</v>
      </c>
      <c r="M255" s="9">
        <v>3.1460674157303373E-2</v>
      </c>
      <c r="N255" s="20">
        <v>39</v>
      </c>
      <c r="O255" s="9">
        <v>8.7640449438202248E-2</v>
      </c>
      <c r="P255" s="20">
        <v>10</v>
      </c>
      <c r="Q255" s="9">
        <v>2.247191011235955E-2</v>
      </c>
    </row>
    <row r="256" spans="4:17" x14ac:dyDescent="0.25">
      <c r="D256" s="8" t="s">
        <v>670</v>
      </c>
      <c r="E256" s="20">
        <v>1013</v>
      </c>
      <c r="F256" s="20">
        <v>884</v>
      </c>
      <c r="G256" s="9">
        <v>0.8726554787759131</v>
      </c>
      <c r="H256" s="20">
        <v>748</v>
      </c>
      <c r="I256" s="9">
        <v>0.84615384615384615</v>
      </c>
      <c r="J256" s="20">
        <v>0</v>
      </c>
      <c r="K256" s="9">
        <v>0</v>
      </c>
      <c r="L256" s="20">
        <v>22</v>
      </c>
      <c r="M256" s="9">
        <v>2.4886877828054297E-2</v>
      </c>
      <c r="N256" s="20">
        <v>68</v>
      </c>
      <c r="O256" s="9">
        <v>7.6923076923076927E-2</v>
      </c>
      <c r="P256" s="20">
        <v>16</v>
      </c>
      <c r="Q256" s="9">
        <v>1.8099547511312219E-2</v>
      </c>
    </row>
    <row r="257" spans="4:17" x14ac:dyDescent="0.25">
      <c r="D257" s="8" t="s">
        <v>671</v>
      </c>
      <c r="E257" s="20">
        <v>899</v>
      </c>
      <c r="F257" s="20">
        <v>764</v>
      </c>
      <c r="G257" s="9">
        <v>0.84983314794215792</v>
      </c>
      <c r="H257" s="20">
        <v>633</v>
      </c>
      <c r="I257" s="9">
        <v>0.82853403141361259</v>
      </c>
      <c r="J257" s="20">
        <v>0</v>
      </c>
      <c r="K257" s="9">
        <v>0</v>
      </c>
      <c r="L257" s="20">
        <v>14</v>
      </c>
      <c r="M257" s="9">
        <v>1.832460732984293E-2</v>
      </c>
      <c r="N257" s="20">
        <v>94</v>
      </c>
      <c r="O257" s="9">
        <v>0.12303664921465969</v>
      </c>
      <c r="P257" s="20">
        <v>7</v>
      </c>
      <c r="Q257" s="9">
        <v>9.1623036649214652E-3</v>
      </c>
    </row>
    <row r="258" spans="4:17" x14ac:dyDescent="0.25">
      <c r="D258" s="8" t="s">
        <v>497</v>
      </c>
      <c r="E258" s="20">
        <v>999</v>
      </c>
      <c r="F258" s="20">
        <v>808</v>
      </c>
      <c r="G258" s="9">
        <v>0.80880880880880879</v>
      </c>
      <c r="H258" s="20">
        <v>640</v>
      </c>
      <c r="I258" s="9">
        <v>0.79207920792079212</v>
      </c>
      <c r="J258" s="20">
        <v>0</v>
      </c>
      <c r="K258" s="9">
        <v>0</v>
      </c>
      <c r="L258" s="20">
        <v>41</v>
      </c>
      <c r="M258" s="9">
        <v>5.0742574257425746E-2</v>
      </c>
      <c r="N258" s="20">
        <v>93</v>
      </c>
      <c r="O258" s="9">
        <v>0.1150990099009901</v>
      </c>
      <c r="P258" s="20">
        <v>28</v>
      </c>
      <c r="Q258" s="9">
        <v>3.4653465346534656E-2</v>
      </c>
    </row>
    <row r="259" spans="4:17" x14ac:dyDescent="0.25">
      <c r="D259" s="8" t="s">
        <v>672</v>
      </c>
      <c r="E259" s="20">
        <v>1019</v>
      </c>
      <c r="F259" s="20">
        <v>884</v>
      </c>
      <c r="G259" s="9">
        <v>0.8675171736997056</v>
      </c>
      <c r="H259" s="20">
        <v>738</v>
      </c>
      <c r="I259" s="9">
        <v>0.83484162895927605</v>
      </c>
      <c r="J259" s="20">
        <v>0</v>
      </c>
      <c r="K259" s="9">
        <v>0</v>
      </c>
      <c r="L259" s="20">
        <v>46</v>
      </c>
      <c r="M259" s="9">
        <v>5.2036199095022627E-2</v>
      </c>
      <c r="N259" s="20">
        <v>54</v>
      </c>
      <c r="O259" s="9">
        <v>6.1085972850678731E-2</v>
      </c>
      <c r="P259" s="20">
        <v>16</v>
      </c>
      <c r="Q259" s="9">
        <v>1.8099547511312219E-2</v>
      </c>
    </row>
    <row r="260" spans="4:17" x14ac:dyDescent="0.25">
      <c r="D260" s="8" t="s">
        <v>675</v>
      </c>
      <c r="E260" s="20">
        <v>993</v>
      </c>
      <c r="F260" s="20">
        <v>834</v>
      </c>
      <c r="G260" s="9">
        <v>0.83987915407854985</v>
      </c>
      <c r="H260" s="20">
        <v>716</v>
      </c>
      <c r="I260" s="9">
        <v>0.85851318944844124</v>
      </c>
      <c r="J260" s="20">
        <v>0</v>
      </c>
      <c r="K260" s="9">
        <v>0</v>
      </c>
      <c r="L260" s="20">
        <v>46</v>
      </c>
      <c r="M260" s="9">
        <v>5.5155875299760189E-2</v>
      </c>
      <c r="N260" s="20">
        <v>56</v>
      </c>
      <c r="O260" s="9">
        <v>6.7146282973621102E-2</v>
      </c>
      <c r="P260" s="20">
        <v>31</v>
      </c>
      <c r="Q260" s="9">
        <v>3.7170263788968823E-2</v>
      </c>
    </row>
    <row r="261" spans="4:17" x14ac:dyDescent="0.25">
      <c r="D261" s="8" t="s">
        <v>477</v>
      </c>
      <c r="E261" s="20">
        <v>698</v>
      </c>
      <c r="F261" s="20">
        <v>591</v>
      </c>
      <c r="G261" s="9">
        <v>0.84670487106017189</v>
      </c>
      <c r="H261" s="20">
        <v>75</v>
      </c>
      <c r="I261" s="9">
        <v>0.12690355329949238</v>
      </c>
      <c r="J261" s="20"/>
      <c r="K261" s="9">
        <v>0</v>
      </c>
      <c r="L261" s="20">
        <v>12</v>
      </c>
      <c r="M261" s="9">
        <v>2.030456852791878E-2</v>
      </c>
      <c r="N261" s="20">
        <v>64</v>
      </c>
      <c r="O261" s="9">
        <v>0.10829103214890017</v>
      </c>
      <c r="P261" s="20">
        <v>24</v>
      </c>
      <c r="Q261" s="9">
        <v>4.060913705583756E-2</v>
      </c>
    </row>
    <row r="262" spans="4:17" x14ac:dyDescent="0.25">
      <c r="D262" s="6" t="s">
        <v>676</v>
      </c>
      <c r="E262" s="20">
        <v>50088</v>
      </c>
      <c r="F262" s="20">
        <v>37797</v>
      </c>
      <c r="G262" s="9">
        <v>0.7546118830857691</v>
      </c>
      <c r="H262" s="20">
        <v>26753</v>
      </c>
      <c r="I262" s="9">
        <v>0.70780749794957276</v>
      </c>
      <c r="J262" s="20">
        <v>2</v>
      </c>
      <c r="K262" s="9">
        <v>5.2914252453898459E-5</v>
      </c>
      <c r="L262" s="20">
        <v>2116</v>
      </c>
      <c r="M262" s="9">
        <v>5.5983279096224567E-2</v>
      </c>
      <c r="N262" s="20">
        <v>5209</v>
      </c>
      <c r="O262" s="9">
        <v>0.13781517051617853</v>
      </c>
      <c r="P262" s="20">
        <v>872</v>
      </c>
      <c r="Q262" s="9">
        <v>2.3070614069899728E-2</v>
      </c>
    </row>
    <row r="263" spans="4:17" x14ac:dyDescent="0.25">
      <c r="D263" s="7" t="s">
        <v>693</v>
      </c>
      <c r="E263" s="20">
        <v>4790</v>
      </c>
      <c r="F263" s="20">
        <v>3762</v>
      </c>
      <c r="G263" s="9">
        <v>0.78538622129436331</v>
      </c>
      <c r="H263" s="20">
        <v>2638</v>
      </c>
      <c r="I263" s="9">
        <v>0.70122275385433275</v>
      </c>
      <c r="J263" s="20">
        <v>0</v>
      </c>
      <c r="K263" s="9">
        <v>0</v>
      </c>
      <c r="L263" s="20">
        <v>154</v>
      </c>
      <c r="M263" s="9">
        <v>4.0935672514619881E-2</v>
      </c>
      <c r="N263" s="20">
        <v>623</v>
      </c>
      <c r="O263" s="9">
        <v>0.1656034024455077</v>
      </c>
      <c r="P263" s="20">
        <v>51</v>
      </c>
      <c r="Q263" s="9">
        <v>1.3556618819776715E-2</v>
      </c>
    </row>
    <row r="264" spans="4:17" x14ac:dyDescent="0.25">
      <c r="D264" s="8" t="s">
        <v>694</v>
      </c>
      <c r="E264" s="20">
        <v>409</v>
      </c>
      <c r="F264" s="20">
        <v>328</v>
      </c>
      <c r="G264" s="9">
        <v>0.80195599022004893</v>
      </c>
      <c r="H264" s="20">
        <v>218</v>
      </c>
      <c r="I264" s="9">
        <v>0.66463414634146345</v>
      </c>
      <c r="J264" s="20">
        <v>0</v>
      </c>
      <c r="K264" s="9">
        <v>0</v>
      </c>
      <c r="L264" s="20">
        <v>12</v>
      </c>
      <c r="M264" s="9">
        <v>3.6585365853658534E-2</v>
      </c>
      <c r="N264" s="20">
        <v>42</v>
      </c>
      <c r="O264" s="9">
        <v>0.12804878048780488</v>
      </c>
      <c r="P264" s="20">
        <v>6</v>
      </c>
      <c r="Q264" s="9">
        <v>1.8292682926829267E-2</v>
      </c>
    </row>
    <row r="265" spans="4:17" x14ac:dyDescent="0.25">
      <c r="D265" s="8" t="s">
        <v>696</v>
      </c>
      <c r="E265" s="20">
        <v>965</v>
      </c>
      <c r="F265" s="20">
        <v>753</v>
      </c>
      <c r="G265" s="9">
        <v>0.78031088082901556</v>
      </c>
      <c r="H265" s="20">
        <v>520</v>
      </c>
      <c r="I265" s="9">
        <v>0.69057104913678624</v>
      </c>
      <c r="J265" s="20">
        <v>0</v>
      </c>
      <c r="K265" s="9">
        <v>0</v>
      </c>
      <c r="L265" s="20">
        <v>29</v>
      </c>
      <c r="M265" s="9">
        <v>3.851261620185923E-2</v>
      </c>
      <c r="N265" s="20">
        <v>127</v>
      </c>
      <c r="O265" s="9">
        <v>0.16865869853917662</v>
      </c>
      <c r="P265" s="20">
        <v>12</v>
      </c>
      <c r="Q265" s="9">
        <v>1.5936254980079681E-2</v>
      </c>
    </row>
    <row r="266" spans="4:17" x14ac:dyDescent="0.25">
      <c r="D266" s="8" t="s">
        <v>704</v>
      </c>
      <c r="E266" s="20">
        <v>508</v>
      </c>
      <c r="F266" s="20">
        <v>386</v>
      </c>
      <c r="G266" s="9">
        <v>0.75984251968503935</v>
      </c>
      <c r="H266" s="20">
        <v>289</v>
      </c>
      <c r="I266" s="9">
        <v>0.74870466321243523</v>
      </c>
      <c r="J266" s="20">
        <v>0</v>
      </c>
      <c r="K266" s="9">
        <v>0</v>
      </c>
      <c r="L266" s="20">
        <v>18</v>
      </c>
      <c r="M266" s="9">
        <v>4.6632124352331605E-2</v>
      </c>
      <c r="N266" s="20">
        <v>79</v>
      </c>
      <c r="O266" s="9">
        <v>0.20466321243523317</v>
      </c>
      <c r="P266" s="20">
        <v>5</v>
      </c>
      <c r="Q266" s="9">
        <v>1.2953367875647668E-2</v>
      </c>
    </row>
    <row r="267" spans="4:17" x14ac:dyDescent="0.25">
      <c r="D267" s="8" t="s">
        <v>709</v>
      </c>
      <c r="E267" s="20">
        <v>2146</v>
      </c>
      <c r="F267" s="20">
        <v>1691</v>
      </c>
      <c r="G267" s="9">
        <v>0.78797763280521904</v>
      </c>
      <c r="H267" s="20">
        <v>1167</v>
      </c>
      <c r="I267" s="9">
        <v>0.69012418687167354</v>
      </c>
      <c r="J267" s="20">
        <v>0</v>
      </c>
      <c r="K267" s="9">
        <v>0</v>
      </c>
      <c r="L267" s="20">
        <v>61</v>
      </c>
      <c r="M267" s="9">
        <v>3.6073329390892965E-2</v>
      </c>
      <c r="N267" s="20">
        <v>285</v>
      </c>
      <c r="O267" s="9">
        <v>0.16853932584269662</v>
      </c>
      <c r="P267" s="20">
        <v>20</v>
      </c>
      <c r="Q267" s="9">
        <v>1.1827321111768185E-2</v>
      </c>
    </row>
    <row r="268" spans="4:17" x14ac:dyDescent="0.25">
      <c r="D268" s="8" t="s">
        <v>713</v>
      </c>
      <c r="E268" s="20">
        <v>762</v>
      </c>
      <c r="F268" s="20">
        <v>604</v>
      </c>
      <c r="G268" s="9">
        <v>0.79265091863517056</v>
      </c>
      <c r="H268" s="20">
        <v>444</v>
      </c>
      <c r="I268" s="9">
        <v>0.73509933774834435</v>
      </c>
      <c r="J268" s="20">
        <v>0</v>
      </c>
      <c r="K268" s="9">
        <v>0</v>
      </c>
      <c r="L268" s="20">
        <v>34</v>
      </c>
      <c r="M268" s="9">
        <v>5.6291390728476824E-2</v>
      </c>
      <c r="N268" s="20">
        <v>90</v>
      </c>
      <c r="O268" s="9">
        <v>0.1490066225165563</v>
      </c>
      <c r="P268" s="20">
        <v>8</v>
      </c>
      <c r="Q268" s="9">
        <v>1.3245033112582781E-2</v>
      </c>
    </row>
    <row r="269" spans="4:17" x14ac:dyDescent="0.25">
      <c r="D269" s="7" t="s">
        <v>679</v>
      </c>
      <c r="E269" s="20">
        <v>5589</v>
      </c>
      <c r="F269" s="20">
        <v>4316</v>
      </c>
      <c r="G269" s="9">
        <v>0.77223116836643402</v>
      </c>
      <c r="H269" s="20">
        <v>2804</v>
      </c>
      <c r="I269" s="9">
        <v>0.64967562557924008</v>
      </c>
      <c r="J269" s="20">
        <v>0</v>
      </c>
      <c r="K269" s="9">
        <v>0</v>
      </c>
      <c r="L269" s="20">
        <v>475</v>
      </c>
      <c r="M269" s="9">
        <v>0.11005560704355885</v>
      </c>
      <c r="N269" s="20">
        <v>437</v>
      </c>
      <c r="O269" s="9">
        <v>0.10125115848007414</v>
      </c>
      <c r="P269" s="20">
        <v>84</v>
      </c>
      <c r="Q269" s="9">
        <v>1.9462465245597776E-2</v>
      </c>
    </row>
    <row r="270" spans="4:17" x14ac:dyDescent="0.25">
      <c r="D270" s="8" t="s">
        <v>680</v>
      </c>
      <c r="E270" s="20">
        <v>1511</v>
      </c>
      <c r="F270" s="20">
        <v>1196</v>
      </c>
      <c r="G270" s="9">
        <v>0.79152878888153544</v>
      </c>
      <c r="H270" s="20">
        <v>779</v>
      </c>
      <c r="I270" s="9">
        <v>0.65133779264214042</v>
      </c>
      <c r="J270" s="20">
        <v>0</v>
      </c>
      <c r="K270" s="9">
        <v>0</v>
      </c>
      <c r="L270" s="20">
        <v>104</v>
      </c>
      <c r="M270" s="9">
        <v>8.6956521739130432E-2</v>
      </c>
      <c r="N270" s="20">
        <v>116</v>
      </c>
      <c r="O270" s="9">
        <v>9.6989966555183951E-2</v>
      </c>
      <c r="P270" s="20">
        <v>28</v>
      </c>
      <c r="Q270" s="9">
        <v>2.3411371237458192E-2</v>
      </c>
    </row>
    <row r="271" spans="4:17" x14ac:dyDescent="0.25">
      <c r="D271" s="8" t="s">
        <v>685</v>
      </c>
      <c r="E271" s="20">
        <v>1920</v>
      </c>
      <c r="F271" s="20">
        <v>1513</v>
      </c>
      <c r="G271" s="9">
        <v>0.78802083333333328</v>
      </c>
      <c r="H271" s="20">
        <v>1016</v>
      </c>
      <c r="I271" s="9">
        <v>0.67151354923992068</v>
      </c>
      <c r="J271" s="20">
        <v>0</v>
      </c>
      <c r="K271" s="9">
        <v>0</v>
      </c>
      <c r="L271" s="20">
        <v>181</v>
      </c>
      <c r="M271" s="9">
        <v>0.11962987442167879</v>
      </c>
      <c r="N271" s="20">
        <v>129</v>
      </c>
      <c r="O271" s="9">
        <v>8.5261070720423007E-2</v>
      </c>
      <c r="P271" s="20">
        <v>18</v>
      </c>
      <c r="Q271" s="9">
        <v>1.1896893588896233E-2</v>
      </c>
    </row>
    <row r="272" spans="4:17" x14ac:dyDescent="0.25">
      <c r="D272" s="8" t="s">
        <v>697</v>
      </c>
      <c r="E272" s="20">
        <v>324</v>
      </c>
      <c r="F272" s="20">
        <v>173</v>
      </c>
      <c r="G272" s="9">
        <v>0.53395061728395066</v>
      </c>
      <c r="H272" s="20">
        <v>86</v>
      </c>
      <c r="I272" s="9">
        <v>0.49710982658959535</v>
      </c>
      <c r="J272" s="20">
        <v>0</v>
      </c>
      <c r="K272" s="9">
        <v>0</v>
      </c>
      <c r="L272" s="20">
        <v>40</v>
      </c>
      <c r="M272" s="9">
        <v>0.23121387283236994</v>
      </c>
      <c r="N272" s="20">
        <v>68</v>
      </c>
      <c r="O272" s="9">
        <v>0.39306358381502893</v>
      </c>
      <c r="P272" s="20">
        <v>8</v>
      </c>
      <c r="Q272" s="9">
        <v>4.6242774566473986E-2</v>
      </c>
    </row>
    <row r="273" spans="4:17" x14ac:dyDescent="0.25">
      <c r="D273" s="8" t="s">
        <v>705</v>
      </c>
      <c r="E273" s="20">
        <v>1834</v>
      </c>
      <c r="F273" s="20">
        <v>1434</v>
      </c>
      <c r="G273" s="9">
        <v>0.78189749182115598</v>
      </c>
      <c r="H273" s="20">
        <v>923</v>
      </c>
      <c r="I273" s="9">
        <v>0.64365411436541142</v>
      </c>
      <c r="J273" s="20">
        <v>0</v>
      </c>
      <c r="K273" s="9">
        <v>0</v>
      </c>
      <c r="L273" s="20">
        <v>150</v>
      </c>
      <c r="M273" s="9">
        <v>0.10460251046025104</v>
      </c>
      <c r="N273" s="20">
        <v>124</v>
      </c>
      <c r="O273" s="9">
        <v>8.6471408647140868E-2</v>
      </c>
      <c r="P273" s="20">
        <v>30</v>
      </c>
      <c r="Q273" s="9">
        <v>2.0920502092050208E-2</v>
      </c>
    </row>
    <row r="274" spans="4:17" x14ac:dyDescent="0.25">
      <c r="D274" s="7" t="s">
        <v>681</v>
      </c>
      <c r="E274" s="20">
        <v>6302</v>
      </c>
      <c r="F274" s="20">
        <v>4884</v>
      </c>
      <c r="G274" s="9">
        <v>0.77499206601079018</v>
      </c>
      <c r="H274" s="20">
        <v>3523</v>
      </c>
      <c r="I274" s="9">
        <v>0.72133497133497138</v>
      </c>
      <c r="J274" s="20">
        <v>0</v>
      </c>
      <c r="K274" s="9">
        <v>0</v>
      </c>
      <c r="L274" s="20">
        <v>472</v>
      </c>
      <c r="M274" s="9">
        <v>9.6642096642096637E-2</v>
      </c>
      <c r="N274" s="20">
        <v>589</v>
      </c>
      <c r="O274" s="9">
        <v>0.1205978705978706</v>
      </c>
      <c r="P274" s="20">
        <v>89</v>
      </c>
      <c r="Q274" s="9">
        <v>1.8222768222768224E-2</v>
      </c>
    </row>
    <row r="275" spans="4:17" x14ac:dyDescent="0.25">
      <c r="D275" s="8" t="s">
        <v>682</v>
      </c>
      <c r="E275" s="20">
        <v>2680</v>
      </c>
      <c r="F275" s="20">
        <v>2063</v>
      </c>
      <c r="G275" s="9">
        <v>0.76977611940298507</v>
      </c>
      <c r="H275" s="20">
        <v>1449</v>
      </c>
      <c r="I275" s="9">
        <v>0.7023751817741154</v>
      </c>
      <c r="J275" s="20">
        <v>0</v>
      </c>
      <c r="K275" s="9">
        <v>0</v>
      </c>
      <c r="L275" s="20">
        <v>309</v>
      </c>
      <c r="M275" s="9">
        <v>0.14978187106156082</v>
      </c>
      <c r="N275" s="20">
        <v>148</v>
      </c>
      <c r="O275" s="9">
        <v>7.1740184197770243E-2</v>
      </c>
      <c r="P275" s="20">
        <v>37</v>
      </c>
      <c r="Q275" s="9">
        <v>1.7935046049442561E-2</v>
      </c>
    </row>
    <row r="276" spans="4:17" x14ac:dyDescent="0.25">
      <c r="D276" s="8" t="s">
        <v>689</v>
      </c>
      <c r="E276" s="20">
        <v>986</v>
      </c>
      <c r="F276" s="20">
        <v>787</v>
      </c>
      <c r="G276" s="9">
        <v>0.79817444219066935</v>
      </c>
      <c r="H276" s="20">
        <v>574</v>
      </c>
      <c r="I276" s="9">
        <v>0.72935196950444725</v>
      </c>
      <c r="J276" s="20">
        <v>0</v>
      </c>
      <c r="K276" s="9">
        <v>0</v>
      </c>
      <c r="L276" s="20">
        <v>17</v>
      </c>
      <c r="M276" s="9">
        <v>2.1601016518424398E-2</v>
      </c>
      <c r="N276" s="20">
        <v>138</v>
      </c>
      <c r="O276" s="9">
        <v>0.17534942820838628</v>
      </c>
      <c r="P276" s="20">
        <v>8</v>
      </c>
      <c r="Q276" s="9">
        <v>1.0165184243964422E-2</v>
      </c>
    </row>
    <row r="277" spans="4:17" x14ac:dyDescent="0.25">
      <c r="D277" s="8" t="s">
        <v>698</v>
      </c>
      <c r="E277" s="20">
        <v>1744</v>
      </c>
      <c r="F277" s="20">
        <v>1354</v>
      </c>
      <c r="G277" s="9">
        <v>0.77637614678899081</v>
      </c>
      <c r="H277" s="20">
        <v>998</v>
      </c>
      <c r="I277" s="9">
        <v>0.73707533234859679</v>
      </c>
      <c r="J277" s="20">
        <v>0</v>
      </c>
      <c r="K277" s="9">
        <v>0</v>
      </c>
      <c r="L277" s="20">
        <v>88</v>
      </c>
      <c r="M277" s="9">
        <v>6.4992614475627764E-2</v>
      </c>
      <c r="N277" s="20">
        <v>193</v>
      </c>
      <c r="O277" s="9">
        <v>0.14254062038404727</v>
      </c>
      <c r="P277" s="20">
        <v>37</v>
      </c>
      <c r="Q277" s="9">
        <v>2.7326440177252585E-2</v>
      </c>
    </row>
    <row r="278" spans="4:17" x14ac:dyDescent="0.25">
      <c r="D278" s="8" t="s">
        <v>699</v>
      </c>
      <c r="E278" s="20">
        <v>892</v>
      </c>
      <c r="F278" s="20">
        <v>680</v>
      </c>
      <c r="G278" s="9">
        <v>0.7623318385650224</v>
      </c>
      <c r="H278" s="20">
        <v>502</v>
      </c>
      <c r="I278" s="9">
        <v>0.7382352941176471</v>
      </c>
      <c r="J278" s="20">
        <v>0</v>
      </c>
      <c r="K278" s="9">
        <v>0</v>
      </c>
      <c r="L278" s="20">
        <v>58</v>
      </c>
      <c r="M278" s="9">
        <v>8.5294117647058826E-2</v>
      </c>
      <c r="N278" s="20">
        <v>110</v>
      </c>
      <c r="O278" s="9">
        <v>0.16176470588235295</v>
      </c>
      <c r="P278" s="20">
        <v>7</v>
      </c>
      <c r="Q278" s="9">
        <v>1.0294117647058823E-2</v>
      </c>
    </row>
    <row r="279" spans="4:17" x14ac:dyDescent="0.25">
      <c r="D279" s="7" t="s">
        <v>702</v>
      </c>
      <c r="E279" s="20">
        <v>8326</v>
      </c>
      <c r="F279" s="20">
        <v>6473</v>
      </c>
      <c r="G279" s="9">
        <v>0.77744415085275043</v>
      </c>
      <c r="H279" s="20">
        <v>3822</v>
      </c>
      <c r="I279" s="9">
        <v>0.59045264946701681</v>
      </c>
      <c r="J279" s="20">
        <v>1</v>
      </c>
      <c r="K279" s="9">
        <v>1.5448787270199289E-4</v>
      </c>
      <c r="L279" s="20">
        <v>207</v>
      </c>
      <c r="M279" s="9">
        <v>3.1978989649312527E-2</v>
      </c>
      <c r="N279" s="20">
        <v>1104</v>
      </c>
      <c r="O279" s="9">
        <v>0.17055461146300016</v>
      </c>
      <c r="P279" s="20">
        <v>115</v>
      </c>
      <c r="Q279" s="9">
        <v>1.7766105360729183E-2</v>
      </c>
    </row>
    <row r="280" spans="4:17" x14ac:dyDescent="0.25">
      <c r="D280" s="8" t="s">
        <v>703</v>
      </c>
      <c r="E280" s="20">
        <v>747</v>
      </c>
      <c r="F280" s="20">
        <v>572</v>
      </c>
      <c r="G280" s="9">
        <v>0.76572958500669341</v>
      </c>
      <c r="H280" s="20">
        <v>396</v>
      </c>
      <c r="I280" s="9">
        <v>0.69230769230769229</v>
      </c>
      <c r="J280" s="20">
        <v>1</v>
      </c>
      <c r="K280" s="9">
        <v>1.7482517482517483E-3</v>
      </c>
      <c r="L280" s="20">
        <v>13</v>
      </c>
      <c r="M280" s="9">
        <v>2.2727272727272728E-2</v>
      </c>
      <c r="N280" s="20">
        <v>115</v>
      </c>
      <c r="O280" s="9">
        <v>0.20104895104895104</v>
      </c>
      <c r="P280" s="20">
        <v>9</v>
      </c>
      <c r="Q280" s="9">
        <v>1.5734265734265736E-2</v>
      </c>
    </row>
    <row r="281" spans="4:17" x14ac:dyDescent="0.25">
      <c r="D281" s="8" t="s">
        <v>706</v>
      </c>
      <c r="E281" s="20">
        <v>1960</v>
      </c>
      <c r="F281" s="20">
        <v>1440</v>
      </c>
      <c r="G281" s="9">
        <v>0.73469387755102045</v>
      </c>
      <c r="H281" s="20">
        <v>558</v>
      </c>
      <c r="I281" s="9">
        <v>0.38750000000000001</v>
      </c>
      <c r="J281" s="20">
        <v>0</v>
      </c>
      <c r="K281" s="9">
        <v>0</v>
      </c>
      <c r="L281" s="20">
        <v>108</v>
      </c>
      <c r="M281" s="9">
        <v>7.4999999999999997E-2</v>
      </c>
      <c r="N281" s="20">
        <v>240</v>
      </c>
      <c r="O281" s="9">
        <v>0.16666666666666666</v>
      </c>
      <c r="P281" s="20">
        <v>38</v>
      </c>
      <c r="Q281" s="9">
        <v>2.6388888888888889E-2</v>
      </c>
    </row>
    <row r="282" spans="4:17" x14ac:dyDescent="0.25">
      <c r="D282" s="8" t="s">
        <v>708</v>
      </c>
      <c r="E282" s="20">
        <v>2345</v>
      </c>
      <c r="F282" s="20">
        <v>1870</v>
      </c>
      <c r="G282" s="9">
        <v>0.79744136460554371</v>
      </c>
      <c r="H282" s="20">
        <v>1178</v>
      </c>
      <c r="I282" s="9">
        <v>0.62994652406417118</v>
      </c>
      <c r="J282" s="20">
        <v>0</v>
      </c>
      <c r="K282" s="9">
        <v>0</v>
      </c>
      <c r="L282" s="20">
        <v>30</v>
      </c>
      <c r="M282" s="9">
        <v>1.6042780748663103E-2</v>
      </c>
      <c r="N282" s="20">
        <v>287</v>
      </c>
      <c r="O282" s="9">
        <v>0.153475935828877</v>
      </c>
      <c r="P282" s="20">
        <v>37</v>
      </c>
      <c r="Q282" s="9">
        <v>1.9786096256684493E-2</v>
      </c>
    </row>
    <row r="283" spans="4:17" x14ac:dyDescent="0.25">
      <c r="D283" s="8" t="s">
        <v>710</v>
      </c>
      <c r="E283" s="20">
        <v>626</v>
      </c>
      <c r="F283" s="20">
        <v>485</v>
      </c>
      <c r="G283" s="9">
        <v>0.77476038338658149</v>
      </c>
      <c r="H283" s="20">
        <v>337</v>
      </c>
      <c r="I283" s="9">
        <v>0.69484536082474224</v>
      </c>
      <c r="J283" s="20">
        <v>0</v>
      </c>
      <c r="K283" s="9">
        <v>0</v>
      </c>
      <c r="L283" s="20">
        <v>14</v>
      </c>
      <c r="M283" s="9">
        <v>2.88659793814433E-2</v>
      </c>
      <c r="N283" s="20">
        <v>95</v>
      </c>
      <c r="O283" s="9">
        <v>0.19587628865979381</v>
      </c>
      <c r="P283" s="20">
        <v>8</v>
      </c>
      <c r="Q283" s="9">
        <v>1.6494845360824743E-2</v>
      </c>
    </row>
    <row r="284" spans="4:17" x14ac:dyDescent="0.25">
      <c r="D284" s="8" t="s">
        <v>715</v>
      </c>
      <c r="E284" s="20">
        <v>2648</v>
      </c>
      <c r="F284" s="20">
        <v>2106</v>
      </c>
      <c r="G284" s="9">
        <v>0.7953172205438066</v>
      </c>
      <c r="H284" s="20">
        <v>1353</v>
      </c>
      <c r="I284" s="9">
        <v>0.64245014245014243</v>
      </c>
      <c r="J284" s="20">
        <v>0</v>
      </c>
      <c r="K284" s="9">
        <v>0</v>
      </c>
      <c r="L284" s="20">
        <v>42</v>
      </c>
      <c r="M284" s="9">
        <v>1.9943019943019943E-2</v>
      </c>
      <c r="N284" s="20">
        <v>367</v>
      </c>
      <c r="O284" s="9">
        <v>0.17426400759734093</v>
      </c>
      <c r="P284" s="20">
        <v>23</v>
      </c>
      <c r="Q284" s="9">
        <v>1.0921177587844255E-2</v>
      </c>
    </row>
    <row r="285" spans="4:17" x14ac:dyDescent="0.25">
      <c r="D285" s="7" t="s">
        <v>677</v>
      </c>
      <c r="E285" s="20">
        <v>7140</v>
      </c>
      <c r="F285" s="20">
        <v>5711</v>
      </c>
      <c r="G285" s="9">
        <v>0.79985994397759108</v>
      </c>
      <c r="H285" s="20">
        <v>4086</v>
      </c>
      <c r="I285" s="9">
        <v>0.71546139029942213</v>
      </c>
      <c r="J285" s="20">
        <v>1</v>
      </c>
      <c r="K285" s="9">
        <v>1.7510068289266329E-4</v>
      </c>
      <c r="L285" s="20">
        <v>249</v>
      </c>
      <c r="M285" s="9">
        <v>4.3600070040273158E-2</v>
      </c>
      <c r="N285" s="20">
        <v>698</v>
      </c>
      <c r="O285" s="9">
        <v>0.12222027665907897</v>
      </c>
      <c r="P285" s="20">
        <v>150</v>
      </c>
      <c r="Q285" s="9">
        <v>2.6265102433899491E-2</v>
      </c>
    </row>
    <row r="286" spans="4:17" x14ac:dyDescent="0.25">
      <c r="D286" s="8" t="s">
        <v>678</v>
      </c>
      <c r="E286" s="20">
        <v>1253</v>
      </c>
      <c r="F286" s="20">
        <v>990</v>
      </c>
      <c r="G286" s="9">
        <v>0.79010375099760577</v>
      </c>
      <c r="H286" s="20">
        <v>700</v>
      </c>
      <c r="I286" s="9">
        <v>0.70707070707070707</v>
      </c>
      <c r="J286" s="20">
        <v>0</v>
      </c>
      <c r="K286" s="9">
        <v>0</v>
      </c>
      <c r="L286" s="20">
        <v>72</v>
      </c>
      <c r="M286" s="9">
        <v>7.2727272727272724E-2</v>
      </c>
      <c r="N286" s="20">
        <v>104</v>
      </c>
      <c r="O286" s="9">
        <v>0.10505050505050505</v>
      </c>
      <c r="P286" s="20">
        <v>25</v>
      </c>
      <c r="Q286" s="9">
        <v>2.5252525252525252E-2</v>
      </c>
    </row>
    <row r="287" spans="4:17" x14ac:dyDescent="0.25">
      <c r="D287" s="8" t="s">
        <v>686</v>
      </c>
      <c r="E287" s="20">
        <v>2339</v>
      </c>
      <c r="F287" s="20">
        <v>1874</v>
      </c>
      <c r="G287" s="9">
        <v>0.80119709277469009</v>
      </c>
      <c r="H287" s="20">
        <v>1329</v>
      </c>
      <c r="I287" s="9">
        <v>0.70917822838847389</v>
      </c>
      <c r="J287" s="20">
        <v>1</v>
      </c>
      <c r="K287" s="9">
        <v>5.3361792956243333E-4</v>
      </c>
      <c r="L287" s="20">
        <v>38</v>
      </c>
      <c r="M287" s="9">
        <v>2.0277481323372464E-2</v>
      </c>
      <c r="N287" s="20">
        <v>221</v>
      </c>
      <c r="O287" s="9">
        <v>0.11792956243329776</v>
      </c>
      <c r="P287" s="20">
        <v>89</v>
      </c>
      <c r="Q287" s="9">
        <v>4.7491995731056565E-2</v>
      </c>
    </row>
    <row r="288" spans="4:17" x14ac:dyDescent="0.25">
      <c r="D288" s="8" t="s">
        <v>692</v>
      </c>
      <c r="E288" s="20">
        <v>1711</v>
      </c>
      <c r="F288" s="20">
        <v>1389</v>
      </c>
      <c r="G288" s="9">
        <v>0.81180596142606665</v>
      </c>
      <c r="H288" s="20">
        <v>1037</v>
      </c>
      <c r="I288" s="9">
        <v>0.74658027357811374</v>
      </c>
      <c r="J288" s="20">
        <v>0</v>
      </c>
      <c r="K288" s="9">
        <v>0</v>
      </c>
      <c r="L288" s="20">
        <v>41</v>
      </c>
      <c r="M288" s="9">
        <v>2.9517638588912886E-2</v>
      </c>
      <c r="N288" s="20">
        <v>206</v>
      </c>
      <c r="O288" s="9">
        <v>0.14830813534917206</v>
      </c>
      <c r="P288" s="20">
        <v>10</v>
      </c>
      <c r="Q288" s="9">
        <v>7.199424046076314E-3</v>
      </c>
    </row>
    <row r="289" spans="4:17" x14ac:dyDescent="0.25">
      <c r="D289" s="8" t="s">
        <v>701</v>
      </c>
      <c r="E289" s="20">
        <v>1837</v>
      </c>
      <c r="F289" s="20">
        <v>1458</v>
      </c>
      <c r="G289" s="9">
        <v>0.79368535655960804</v>
      </c>
      <c r="H289" s="20">
        <v>1020</v>
      </c>
      <c r="I289" s="9">
        <v>0.69958847736625518</v>
      </c>
      <c r="J289" s="20">
        <v>0</v>
      </c>
      <c r="K289" s="9">
        <v>0</v>
      </c>
      <c r="L289" s="20">
        <v>98</v>
      </c>
      <c r="M289" s="9">
        <v>6.7215363511659812E-2</v>
      </c>
      <c r="N289" s="20">
        <v>167</v>
      </c>
      <c r="O289" s="9">
        <v>0.11454046639231824</v>
      </c>
      <c r="P289" s="20">
        <v>26</v>
      </c>
      <c r="Q289" s="9">
        <v>1.7832647462277092E-2</v>
      </c>
    </row>
    <row r="290" spans="4:17" x14ac:dyDescent="0.25">
      <c r="D290" s="7" t="s">
        <v>683</v>
      </c>
      <c r="E290" s="20">
        <v>5488</v>
      </c>
      <c r="F290" s="20">
        <v>4265</v>
      </c>
      <c r="G290" s="9">
        <v>0.77715014577259478</v>
      </c>
      <c r="H290" s="20">
        <v>2905</v>
      </c>
      <c r="I290" s="9">
        <v>0.6811254396248535</v>
      </c>
      <c r="J290" s="20">
        <v>0</v>
      </c>
      <c r="K290" s="9">
        <v>0</v>
      </c>
      <c r="L290" s="20">
        <v>254</v>
      </c>
      <c r="M290" s="9">
        <v>5.9554513481828837E-2</v>
      </c>
      <c r="N290" s="20">
        <v>616</v>
      </c>
      <c r="O290" s="9">
        <v>0.14443141852286048</v>
      </c>
      <c r="P290" s="20">
        <v>87</v>
      </c>
      <c r="Q290" s="9">
        <v>2.0398593200468933E-2</v>
      </c>
    </row>
    <row r="291" spans="4:17" x14ac:dyDescent="0.25">
      <c r="D291" s="8" t="s">
        <v>684</v>
      </c>
      <c r="E291" s="20">
        <v>1411</v>
      </c>
      <c r="F291" s="20">
        <v>1080</v>
      </c>
      <c r="G291" s="9">
        <v>0.76541459957476965</v>
      </c>
      <c r="H291" s="20">
        <v>712</v>
      </c>
      <c r="I291" s="9">
        <v>0.65925925925925921</v>
      </c>
      <c r="J291" s="20">
        <v>0</v>
      </c>
      <c r="K291" s="9">
        <v>0</v>
      </c>
      <c r="L291" s="20">
        <v>41</v>
      </c>
      <c r="M291" s="9">
        <v>3.7962962962962962E-2</v>
      </c>
      <c r="N291" s="20">
        <v>185</v>
      </c>
      <c r="O291" s="9">
        <v>0.17129629629629631</v>
      </c>
      <c r="P291" s="20">
        <v>29</v>
      </c>
      <c r="Q291" s="9">
        <v>2.6851851851851852E-2</v>
      </c>
    </row>
    <row r="292" spans="4:17" x14ac:dyDescent="0.25">
      <c r="D292" s="8" t="s">
        <v>690</v>
      </c>
      <c r="E292" s="20">
        <v>1468</v>
      </c>
      <c r="F292" s="20">
        <v>1121</v>
      </c>
      <c r="G292" s="9">
        <v>0.76362397820163486</v>
      </c>
      <c r="H292" s="20">
        <v>774</v>
      </c>
      <c r="I292" s="9">
        <v>0.69045495093666365</v>
      </c>
      <c r="J292" s="20">
        <v>0</v>
      </c>
      <c r="K292" s="9">
        <v>0</v>
      </c>
      <c r="L292" s="20">
        <v>49</v>
      </c>
      <c r="M292" s="9">
        <v>4.3710972346119537E-2</v>
      </c>
      <c r="N292" s="20">
        <v>212</v>
      </c>
      <c r="O292" s="9">
        <v>0.18911685994647637</v>
      </c>
      <c r="P292" s="20">
        <v>22</v>
      </c>
      <c r="Q292" s="9">
        <v>1.9625334522747548E-2</v>
      </c>
    </row>
    <row r="293" spans="4:17" x14ac:dyDescent="0.25">
      <c r="D293" s="8" t="s">
        <v>711</v>
      </c>
      <c r="E293" s="20">
        <v>874</v>
      </c>
      <c r="F293" s="20">
        <v>691</v>
      </c>
      <c r="G293" s="9">
        <v>0.79061784897025167</v>
      </c>
      <c r="H293" s="20">
        <v>461</v>
      </c>
      <c r="I293" s="9">
        <v>0.66714905933429813</v>
      </c>
      <c r="J293" s="20">
        <v>0</v>
      </c>
      <c r="K293" s="9">
        <v>0</v>
      </c>
      <c r="L293" s="20">
        <v>66</v>
      </c>
      <c r="M293" s="9">
        <v>9.5513748191027495E-2</v>
      </c>
      <c r="N293" s="20">
        <v>64</v>
      </c>
      <c r="O293" s="9">
        <v>9.2619392185238777E-2</v>
      </c>
      <c r="P293" s="20">
        <v>8</v>
      </c>
      <c r="Q293" s="9">
        <v>1.1577424023154847E-2</v>
      </c>
    </row>
    <row r="294" spans="4:17" x14ac:dyDescent="0.25">
      <c r="D294" s="8" t="s">
        <v>712</v>
      </c>
      <c r="E294" s="20">
        <v>1735</v>
      </c>
      <c r="F294" s="20">
        <v>1373</v>
      </c>
      <c r="G294" s="9">
        <v>0.79135446685878963</v>
      </c>
      <c r="H294" s="20">
        <v>958</v>
      </c>
      <c r="I294" s="9">
        <v>0.69774217042971598</v>
      </c>
      <c r="J294" s="20">
        <v>0</v>
      </c>
      <c r="K294" s="9">
        <v>0</v>
      </c>
      <c r="L294" s="20">
        <v>98</v>
      </c>
      <c r="M294" s="9">
        <v>7.1376547705753829E-2</v>
      </c>
      <c r="N294" s="20">
        <v>155</v>
      </c>
      <c r="O294" s="9">
        <v>0.11289147851420248</v>
      </c>
      <c r="P294" s="20">
        <v>28</v>
      </c>
      <c r="Q294" s="9">
        <v>2.0393299344501091E-2</v>
      </c>
    </row>
    <row r="295" spans="4:17" x14ac:dyDescent="0.25">
      <c r="D295" s="7" t="s">
        <v>687</v>
      </c>
      <c r="E295" s="20">
        <v>12453</v>
      </c>
      <c r="F295" s="20">
        <v>8386</v>
      </c>
      <c r="G295" s="9">
        <v>0.6734120292299044</v>
      </c>
      <c r="H295" s="20">
        <v>6975</v>
      </c>
      <c r="I295" s="9">
        <v>0.83174338182685426</v>
      </c>
      <c r="J295" s="20">
        <v>0</v>
      </c>
      <c r="K295" s="9">
        <v>0</v>
      </c>
      <c r="L295" s="20">
        <v>305</v>
      </c>
      <c r="M295" s="9">
        <v>3.6370140710708321E-2</v>
      </c>
      <c r="N295" s="20">
        <v>1142</v>
      </c>
      <c r="O295" s="9">
        <v>0.13617934652993083</v>
      </c>
      <c r="P295" s="20">
        <v>296</v>
      </c>
      <c r="Q295" s="9">
        <v>3.5296923443834963E-2</v>
      </c>
    </row>
    <row r="296" spans="4:17" x14ac:dyDescent="0.25">
      <c r="D296" s="8" t="s">
        <v>688</v>
      </c>
      <c r="E296" s="20">
        <v>1736</v>
      </c>
      <c r="F296" s="20">
        <v>1433</v>
      </c>
      <c r="G296" s="9">
        <v>0.82546082949308752</v>
      </c>
      <c r="H296" s="20">
        <v>925</v>
      </c>
      <c r="I296" s="9">
        <v>0.64549895324494067</v>
      </c>
      <c r="J296" s="20">
        <v>0</v>
      </c>
      <c r="K296" s="9">
        <v>0</v>
      </c>
      <c r="L296" s="20">
        <v>38</v>
      </c>
      <c r="M296" s="9">
        <v>2.6517794836008374E-2</v>
      </c>
      <c r="N296" s="20">
        <v>132</v>
      </c>
      <c r="O296" s="9">
        <v>9.2114445219818569E-2</v>
      </c>
      <c r="P296" s="20">
        <v>66</v>
      </c>
      <c r="Q296" s="9">
        <v>4.6057222609909285E-2</v>
      </c>
    </row>
    <row r="297" spans="4:17" x14ac:dyDescent="0.25">
      <c r="D297" s="8" t="s">
        <v>691</v>
      </c>
      <c r="E297" s="20">
        <v>3309</v>
      </c>
      <c r="F297" s="20">
        <v>2650</v>
      </c>
      <c r="G297" s="9">
        <v>0.80084617709277728</v>
      </c>
      <c r="H297" s="20">
        <v>1841</v>
      </c>
      <c r="I297" s="9">
        <v>0.69471698113207547</v>
      </c>
      <c r="J297" s="20">
        <v>0</v>
      </c>
      <c r="K297" s="9">
        <v>0</v>
      </c>
      <c r="L297" s="20">
        <v>104</v>
      </c>
      <c r="M297" s="9">
        <v>3.9245283018867927E-2</v>
      </c>
      <c r="N297" s="20">
        <v>283</v>
      </c>
      <c r="O297" s="9">
        <v>0.10679245283018868</v>
      </c>
      <c r="P297" s="20">
        <v>116</v>
      </c>
      <c r="Q297" s="9">
        <v>4.3773584905660377E-2</v>
      </c>
    </row>
    <row r="298" spans="4:17" x14ac:dyDescent="0.25">
      <c r="D298" s="8" t="s">
        <v>695</v>
      </c>
      <c r="E298" s="20">
        <v>1629</v>
      </c>
      <c r="F298" s="20">
        <v>1300</v>
      </c>
      <c r="G298" s="9">
        <v>0.79803560466543888</v>
      </c>
      <c r="H298" s="20">
        <v>778</v>
      </c>
      <c r="I298" s="9">
        <v>0.59846153846153849</v>
      </c>
      <c r="J298" s="20">
        <v>0</v>
      </c>
      <c r="K298" s="9">
        <v>0</v>
      </c>
      <c r="L298" s="20">
        <v>30</v>
      </c>
      <c r="M298" s="9">
        <v>2.3076923076923078E-2</v>
      </c>
      <c r="N298" s="20">
        <v>173</v>
      </c>
      <c r="O298" s="9">
        <v>0.13307692307692306</v>
      </c>
      <c r="P298" s="20">
        <v>39</v>
      </c>
      <c r="Q298" s="9">
        <v>0.03</v>
      </c>
    </row>
    <row r="299" spans="4:17" x14ac:dyDescent="0.25">
      <c r="D299" s="8" t="s">
        <v>700</v>
      </c>
      <c r="E299" s="20">
        <v>4308</v>
      </c>
      <c r="F299" s="20">
        <v>1778</v>
      </c>
      <c r="G299" s="9">
        <v>0.4127205199628598</v>
      </c>
      <c r="H299" s="20">
        <v>2464</v>
      </c>
      <c r="I299" s="9">
        <v>1.3858267716535433</v>
      </c>
      <c r="J299" s="20">
        <v>0</v>
      </c>
      <c r="K299" s="9">
        <v>0</v>
      </c>
      <c r="L299" s="20">
        <v>110</v>
      </c>
      <c r="M299" s="9">
        <v>6.1867266591676039E-2</v>
      </c>
      <c r="N299" s="20">
        <v>406</v>
      </c>
      <c r="O299" s="9">
        <v>0.2283464566929134</v>
      </c>
      <c r="P299" s="20">
        <v>48</v>
      </c>
      <c r="Q299" s="9">
        <v>2.6996625421822271E-2</v>
      </c>
    </row>
    <row r="300" spans="4:17" x14ac:dyDescent="0.25">
      <c r="D300" s="8" t="s">
        <v>707</v>
      </c>
      <c r="E300" s="20">
        <v>258</v>
      </c>
      <c r="F300" s="20">
        <v>224</v>
      </c>
      <c r="G300" s="9">
        <v>0.86821705426356588</v>
      </c>
      <c r="H300" s="20">
        <v>197</v>
      </c>
      <c r="I300" s="9">
        <v>0.8794642857142857</v>
      </c>
      <c r="J300" s="20">
        <v>0</v>
      </c>
      <c r="K300" s="9">
        <v>0</v>
      </c>
      <c r="L300" s="20">
        <v>2</v>
      </c>
      <c r="M300" s="9">
        <v>8.9285714285714281E-3</v>
      </c>
      <c r="N300" s="20">
        <v>19</v>
      </c>
      <c r="O300" s="9">
        <v>8.4821428571428575E-2</v>
      </c>
      <c r="P300" s="20">
        <v>8</v>
      </c>
      <c r="Q300" s="9">
        <v>3.5714285714285712E-2</v>
      </c>
    </row>
    <row r="301" spans="4:17" x14ac:dyDescent="0.25">
      <c r="D301" s="8" t="s">
        <v>714</v>
      </c>
      <c r="E301" s="20">
        <v>1213</v>
      </c>
      <c r="F301" s="20">
        <v>1001</v>
      </c>
      <c r="G301" s="9">
        <v>0.82522671063478981</v>
      </c>
      <c r="H301" s="20">
        <v>770</v>
      </c>
      <c r="I301" s="9">
        <v>0.76923076923076927</v>
      </c>
      <c r="J301" s="20">
        <v>0</v>
      </c>
      <c r="K301" s="9">
        <v>0</v>
      </c>
      <c r="L301" s="20">
        <v>21</v>
      </c>
      <c r="M301" s="9">
        <v>2.097902097902098E-2</v>
      </c>
      <c r="N301" s="20">
        <v>129</v>
      </c>
      <c r="O301" s="9">
        <v>0.12887112887112886</v>
      </c>
      <c r="P301" s="20">
        <v>19</v>
      </c>
      <c r="Q301" s="9">
        <v>1.898101898101898E-2</v>
      </c>
    </row>
    <row r="302" spans="4:17" x14ac:dyDescent="0.25">
      <c r="D302" s="6" t="s">
        <v>501</v>
      </c>
      <c r="E302" s="20">
        <v>42169</v>
      </c>
      <c r="F302" s="20">
        <v>31647</v>
      </c>
      <c r="G302" s="9">
        <v>0.75048021058123271</v>
      </c>
      <c r="H302" s="20">
        <v>20619</v>
      </c>
      <c r="I302" s="9">
        <v>0.65153095080102374</v>
      </c>
      <c r="J302" s="20">
        <v>1</v>
      </c>
      <c r="K302" s="9">
        <v>3.1598571744557146E-5</v>
      </c>
      <c r="L302" s="20">
        <v>1612</v>
      </c>
      <c r="M302" s="9">
        <v>5.0936897652226122E-2</v>
      </c>
      <c r="N302" s="20">
        <v>5720</v>
      </c>
      <c r="O302" s="9">
        <v>0.18074383037886688</v>
      </c>
      <c r="P302" s="20">
        <v>1749</v>
      </c>
      <c r="Q302" s="9">
        <v>5.526590198123045E-2</v>
      </c>
    </row>
    <row r="303" spans="4:17" x14ac:dyDescent="0.25">
      <c r="D303" s="7" t="s">
        <v>717</v>
      </c>
      <c r="E303" s="20">
        <v>5533</v>
      </c>
      <c r="F303" s="20">
        <v>4155</v>
      </c>
      <c r="G303" s="9">
        <v>0.75094885234050246</v>
      </c>
      <c r="H303" s="20">
        <v>2948</v>
      </c>
      <c r="I303" s="9">
        <v>0.70950661853188934</v>
      </c>
      <c r="J303" s="20">
        <v>0</v>
      </c>
      <c r="K303" s="9">
        <v>0</v>
      </c>
      <c r="L303" s="20">
        <v>406</v>
      </c>
      <c r="M303" s="9">
        <v>9.7713598074608901E-2</v>
      </c>
      <c r="N303" s="20">
        <v>732</v>
      </c>
      <c r="O303" s="9">
        <v>0.17617328519855596</v>
      </c>
      <c r="P303" s="20">
        <v>52</v>
      </c>
      <c r="Q303" s="9">
        <v>1.2515042117930204E-2</v>
      </c>
    </row>
    <row r="304" spans="4:17" x14ac:dyDescent="0.25">
      <c r="D304" s="8" t="s">
        <v>718</v>
      </c>
      <c r="E304" s="20">
        <v>1269</v>
      </c>
      <c r="F304" s="20">
        <v>967</v>
      </c>
      <c r="G304" s="9">
        <v>0.76201733648542158</v>
      </c>
      <c r="H304" s="20">
        <v>697</v>
      </c>
      <c r="I304" s="9">
        <v>0.72078593588417783</v>
      </c>
      <c r="J304" s="20">
        <v>0</v>
      </c>
      <c r="K304" s="9">
        <v>0</v>
      </c>
      <c r="L304" s="20">
        <v>93</v>
      </c>
      <c r="M304" s="9">
        <v>9.6173733195449848E-2</v>
      </c>
      <c r="N304" s="20">
        <v>168</v>
      </c>
      <c r="O304" s="9">
        <v>0.17373319544984489</v>
      </c>
      <c r="P304" s="20">
        <v>9</v>
      </c>
      <c r="Q304" s="9">
        <v>9.3071354705274046E-3</v>
      </c>
    </row>
    <row r="305" spans="4:17" x14ac:dyDescent="0.25">
      <c r="D305" s="8" t="s">
        <v>720</v>
      </c>
      <c r="E305" s="20">
        <v>1893</v>
      </c>
      <c r="F305" s="20">
        <v>1480</v>
      </c>
      <c r="G305" s="9">
        <v>0.78182778658214469</v>
      </c>
      <c r="H305" s="20">
        <v>1109</v>
      </c>
      <c r="I305" s="9">
        <v>0.74932432432432428</v>
      </c>
      <c r="J305" s="20">
        <v>0</v>
      </c>
      <c r="K305" s="9">
        <v>0</v>
      </c>
      <c r="L305" s="20">
        <v>112</v>
      </c>
      <c r="M305" s="9">
        <v>7.567567567567568E-2</v>
      </c>
      <c r="N305" s="20">
        <v>209</v>
      </c>
      <c r="O305" s="9">
        <v>0.14121621621621622</v>
      </c>
      <c r="P305" s="20">
        <v>24</v>
      </c>
      <c r="Q305" s="9">
        <v>1.6216216216216217E-2</v>
      </c>
    </row>
    <row r="306" spans="4:17" x14ac:dyDescent="0.25">
      <c r="D306" s="8" t="s">
        <v>722</v>
      </c>
      <c r="E306" s="20">
        <v>412</v>
      </c>
      <c r="F306" s="20">
        <v>312</v>
      </c>
      <c r="G306" s="9">
        <v>0.75728155339805825</v>
      </c>
      <c r="H306" s="20">
        <v>196</v>
      </c>
      <c r="I306" s="9">
        <v>0.62820512820512819</v>
      </c>
      <c r="J306" s="20">
        <v>0</v>
      </c>
      <c r="K306" s="9">
        <v>0</v>
      </c>
      <c r="L306" s="20">
        <v>43</v>
      </c>
      <c r="M306" s="9">
        <v>0.13782051282051283</v>
      </c>
      <c r="N306" s="20">
        <v>35</v>
      </c>
      <c r="O306" s="9">
        <v>0.11217948717948718</v>
      </c>
      <c r="P306" s="20">
        <v>3</v>
      </c>
      <c r="Q306" s="9">
        <v>9.6153846153846159E-3</v>
      </c>
    </row>
    <row r="307" spans="4:17" x14ac:dyDescent="0.25">
      <c r="D307" s="8" t="s">
        <v>723</v>
      </c>
      <c r="E307" s="20">
        <v>766</v>
      </c>
      <c r="F307" s="20">
        <v>549</v>
      </c>
      <c r="G307" s="9">
        <v>0.71671018276762399</v>
      </c>
      <c r="H307" s="20">
        <v>380</v>
      </c>
      <c r="I307" s="9">
        <v>0.69216757741347901</v>
      </c>
      <c r="J307" s="20">
        <v>0</v>
      </c>
      <c r="K307" s="9">
        <v>0</v>
      </c>
      <c r="L307" s="20">
        <v>68</v>
      </c>
      <c r="M307" s="9">
        <v>0.12386156648451731</v>
      </c>
      <c r="N307" s="20">
        <v>110</v>
      </c>
      <c r="O307" s="9">
        <v>0.20036429872495445</v>
      </c>
      <c r="P307" s="20">
        <v>14</v>
      </c>
      <c r="Q307" s="9">
        <v>2.5500910746812388E-2</v>
      </c>
    </row>
    <row r="308" spans="4:17" x14ac:dyDescent="0.25">
      <c r="D308" s="8" t="s">
        <v>749</v>
      </c>
      <c r="E308" s="20">
        <v>1193</v>
      </c>
      <c r="F308" s="20">
        <v>847</v>
      </c>
      <c r="G308" s="9">
        <v>0.70997485331098076</v>
      </c>
      <c r="H308" s="20">
        <v>566</v>
      </c>
      <c r="I308" s="9">
        <v>0.66824085005903189</v>
      </c>
      <c r="J308" s="20">
        <v>0</v>
      </c>
      <c r="K308" s="9">
        <v>0</v>
      </c>
      <c r="L308" s="20">
        <v>90</v>
      </c>
      <c r="M308" s="9">
        <v>0.10625737898465171</v>
      </c>
      <c r="N308" s="20">
        <v>210</v>
      </c>
      <c r="O308" s="9">
        <v>0.24793388429752067</v>
      </c>
      <c r="P308" s="20">
        <v>2</v>
      </c>
      <c r="Q308" s="9">
        <v>2.3612750885478157E-3</v>
      </c>
    </row>
    <row r="309" spans="4:17" x14ac:dyDescent="0.25">
      <c r="D309" s="7" t="s">
        <v>502</v>
      </c>
      <c r="E309" s="20">
        <v>7121</v>
      </c>
      <c r="F309" s="20">
        <v>5793</v>
      </c>
      <c r="G309" s="9">
        <v>0.81350933857604268</v>
      </c>
      <c r="H309" s="20">
        <v>4215</v>
      </c>
      <c r="I309" s="9">
        <v>0.72760227861211813</v>
      </c>
      <c r="J309" s="20">
        <v>1</v>
      </c>
      <c r="K309" s="9">
        <v>1.7262213015708613E-4</v>
      </c>
      <c r="L309" s="20">
        <v>230</v>
      </c>
      <c r="M309" s="9">
        <v>3.970308993612981E-2</v>
      </c>
      <c r="N309" s="20">
        <v>334</v>
      </c>
      <c r="O309" s="9">
        <v>5.7655791472466772E-2</v>
      </c>
      <c r="P309" s="20">
        <v>568</v>
      </c>
      <c r="Q309" s="9">
        <v>9.804936992922493E-2</v>
      </c>
    </row>
    <row r="310" spans="4:17" x14ac:dyDescent="0.25">
      <c r="D310" s="8" t="s">
        <v>503</v>
      </c>
      <c r="E310" s="20">
        <v>1274</v>
      </c>
      <c r="F310" s="20">
        <v>1020</v>
      </c>
      <c r="G310" s="9">
        <v>0.80062794348508637</v>
      </c>
      <c r="H310" s="20">
        <v>826</v>
      </c>
      <c r="I310" s="9">
        <v>0.80980392156862746</v>
      </c>
      <c r="J310" s="20">
        <v>0</v>
      </c>
      <c r="K310" s="9">
        <v>0</v>
      </c>
      <c r="L310" s="20">
        <v>30</v>
      </c>
      <c r="M310" s="9">
        <v>2.9411764705882353E-2</v>
      </c>
      <c r="N310" s="20">
        <v>102</v>
      </c>
      <c r="O310" s="9">
        <v>0.1</v>
      </c>
      <c r="P310" s="20">
        <v>78</v>
      </c>
      <c r="Q310" s="9">
        <v>7.6470588235294124E-2</v>
      </c>
    </row>
    <row r="311" spans="4:17" x14ac:dyDescent="0.25">
      <c r="D311" s="8" t="s">
        <v>721</v>
      </c>
      <c r="E311" s="20">
        <v>1952</v>
      </c>
      <c r="F311" s="20">
        <v>1538</v>
      </c>
      <c r="G311" s="9">
        <v>0.78790983606557374</v>
      </c>
      <c r="H311" s="20">
        <v>1225</v>
      </c>
      <c r="I311" s="9">
        <v>0.79648894668400516</v>
      </c>
      <c r="J311" s="20">
        <v>1</v>
      </c>
      <c r="K311" s="9">
        <v>6.5019505851755528E-4</v>
      </c>
      <c r="L311" s="20">
        <v>83</v>
      </c>
      <c r="M311" s="9">
        <v>5.3966189856957086E-2</v>
      </c>
      <c r="N311" s="20">
        <v>196</v>
      </c>
      <c r="O311" s="9">
        <v>0.12743823146944083</v>
      </c>
      <c r="P311" s="20">
        <v>78</v>
      </c>
      <c r="Q311" s="9">
        <v>5.071521456436931E-2</v>
      </c>
    </row>
    <row r="312" spans="4:17" x14ac:dyDescent="0.25">
      <c r="D312" s="8" t="s">
        <v>506</v>
      </c>
      <c r="E312" s="20">
        <v>2101</v>
      </c>
      <c r="F312" s="20">
        <v>1763</v>
      </c>
      <c r="G312" s="9">
        <v>0.83912422655878149</v>
      </c>
      <c r="H312" s="20">
        <v>940</v>
      </c>
      <c r="I312" s="9">
        <v>0.53318207600680656</v>
      </c>
      <c r="J312" s="20"/>
      <c r="K312" s="9">
        <v>0</v>
      </c>
      <c r="L312" s="20">
        <v>47</v>
      </c>
      <c r="M312" s="9">
        <v>2.6659103800340329E-2</v>
      </c>
      <c r="N312" s="20">
        <v>9</v>
      </c>
      <c r="O312" s="9">
        <v>5.1049347702779354E-3</v>
      </c>
      <c r="P312" s="20">
        <v>243</v>
      </c>
      <c r="Q312" s="9">
        <v>0.13783323879750425</v>
      </c>
    </row>
    <row r="313" spans="4:17" x14ac:dyDescent="0.25">
      <c r="D313" s="8" t="s">
        <v>738</v>
      </c>
      <c r="E313" s="20">
        <v>946</v>
      </c>
      <c r="F313" s="20">
        <v>760</v>
      </c>
      <c r="G313" s="9">
        <v>0.80338266384778012</v>
      </c>
      <c r="H313" s="20">
        <v>610</v>
      </c>
      <c r="I313" s="9">
        <v>0.80263157894736847</v>
      </c>
      <c r="J313" s="20">
        <v>0</v>
      </c>
      <c r="K313" s="9">
        <v>0</v>
      </c>
      <c r="L313" s="20">
        <v>55</v>
      </c>
      <c r="M313" s="9">
        <v>7.2368421052631582E-2</v>
      </c>
      <c r="N313" s="20">
        <v>14</v>
      </c>
      <c r="O313" s="9">
        <v>1.8421052631578946E-2</v>
      </c>
      <c r="P313" s="20">
        <v>82</v>
      </c>
      <c r="Q313" s="9">
        <v>0.10789473684210527</v>
      </c>
    </row>
    <row r="314" spans="4:17" x14ac:dyDescent="0.25">
      <c r="D314" s="8" t="s">
        <v>748</v>
      </c>
      <c r="E314" s="20">
        <v>848</v>
      </c>
      <c r="F314" s="20">
        <v>712</v>
      </c>
      <c r="G314" s="9">
        <v>0.839622641509434</v>
      </c>
      <c r="H314" s="20">
        <v>614</v>
      </c>
      <c r="I314" s="9">
        <v>0.86235955056179781</v>
      </c>
      <c r="J314" s="20">
        <v>0</v>
      </c>
      <c r="K314" s="9">
        <v>0</v>
      </c>
      <c r="L314" s="20">
        <v>15</v>
      </c>
      <c r="M314" s="9">
        <v>2.1067415730337078E-2</v>
      </c>
      <c r="N314" s="20">
        <v>13</v>
      </c>
      <c r="O314" s="9">
        <v>1.8258426966292134E-2</v>
      </c>
      <c r="P314" s="20">
        <v>87</v>
      </c>
      <c r="Q314" s="9">
        <v>0.12219101123595505</v>
      </c>
    </row>
    <row r="315" spans="4:17" x14ac:dyDescent="0.25">
      <c r="D315" s="7" t="s">
        <v>504</v>
      </c>
      <c r="E315" s="20">
        <v>6481</v>
      </c>
      <c r="F315" s="20">
        <v>4999</v>
      </c>
      <c r="G315" s="9">
        <v>0.77133158463200124</v>
      </c>
      <c r="H315" s="20">
        <v>2894</v>
      </c>
      <c r="I315" s="9">
        <v>0.57891578315663128</v>
      </c>
      <c r="J315" s="20">
        <v>0</v>
      </c>
      <c r="K315" s="9">
        <v>0</v>
      </c>
      <c r="L315" s="20">
        <v>243</v>
      </c>
      <c r="M315" s="9">
        <v>4.8609721944388881E-2</v>
      </c>
      <c r="N315" s="20">
        <v>709</v>
      </c>
      <c r="O315" s="9">
        <v>0.14182836567313462</v>
      </c>
      <c r="P315" s="20">
        <v>300</v>
      </c>
      <c r="Q315" s="9">
        <v>6.0012002400480095E-2</v>
      </c>
    </row>
    <row r="316" spans="4:17" x14ac:dyDescent="0.25">
      <c r="D316" s="8" t="s">
        <v>719</v>
      </c>
      <c r="E316" s="20">
        <v>1096</v>
      </c>
      <c r="F316" s="20">
        <v>883</v>
      </c>
      <c r="G316" s="9">
        <v>0.80565693430656937</v>
      </c>
      <c r="H316" s="20">
        <v>679</v>
      </c>
      <c r="I316" s="9">
        <v>0.76896942242355604</v>
      </c>
      <c r="J316" s="20">
        <v>0</v>
      </c>
      <c r="K316" s="9">
        <v>0</v>
      </c>
      <c r="L316" s="20">
        <v>71</v>
      </c>
      <c r="M316" s="9">
        <v>8.0407701019252542E-2</v>
      </c>
      <c r="N316" s="20">
        <v>92</v>
      </c>
      <c r="O316" s="9">
        <v>0.10419026047565119</v>
      </c>
      <c r="P316" s="20">
        <v>18</v>
      </c>
      <c r="Q316" s="9">
        <v>2.0385050962627407E-2</v>
      </c>
    </row>
    <row r="317" spans="4:17" x14ac:dyDescent="0.25">
      <c r="D317" s="8" t="s">
        <v>724</v>
      </c>
      <c r="E317" s="20">
        <v>714</v>
      </c>
      <c r="F317" s="20">
        <v>493</v>
      </c>
      <c r="G317" s="9">
        <v>0.69047619047619047</v>
      </c>
      <c r="H317" s="20">
        <v>303</v>
      </c>
      <c r="I317" s="9">
        <v>0.61460446247464506</v>
      </c>
      <c r="J317" s="20">
        <v>0</v>
      </c>
      <c r="K317" s="9">
        <v>0</v>
      </c>
      <c r="L317" s="20">
        <v>39</v>
      </c>
      <c r="M317" s="9">
        <v>7.9107505070993914E-2</v>
      </c>
      <c r="N317" s="20">
        <v>116</v>
      </c>
      <c r="O317" s="9">
        <v>0.23529411764705882</v>
      </c>
      <c r="P317" s="20">
        <v>25</v>
      </c>
      <c r="Q317" s="9">
        <v>5.0709939148073022E-2</v>
      </c>
    </row>
    <row r="318" spans="4:17" x14ac:dyDescent="0.25">
      <c r="D318" s="8" t="s">
        <v>505</v>
      </c>
      <c r="E318" s="20">
        <v>964</v>
      </c>
      <c r="F318" s="20">
        <v>730</v>
      </c>
      <c r="G318" s="9">
        <v>0.75726141078838172</v>
      </c>
      <c r="H318" s="20">
        <v>58</v>
      </c>
      <c r="I318" s="9">
        <v>7.9452054794520555E-2</v>
      </c>
      <c r="J318" s="20"/>
      <c r="K318" s="9">
        <v>0</v>
      </c>
      <c r="L318" s="20">
        <v>39</v>
      </c>
      <c r="M318" s="9">
        <v>5.3424657534246578E-2</v>
      </c>
      <c r="N318" s="20">
        <v>13</v>
      </c>
      <c r="O318" s="9">
        <v>1.7808219178082191E-2</v>
      </c>
      <c r="P318" s="20">
        <v>151</v>
      </c>
      <c r="Q318" s="9">
        <v>0.20684931506849316</v>
      </c>
    </row>
    <row r="319" spans="4:17" x14ac:dyDescent="0.25">
      <c r="D319" s="8" t="s">
        <v>732</v>
      </c>
      <c r="E319" s="20">
        <v>536</v>
      </c>
      <c r="F319" s="20">
        <v>425</v>
      </c>
      <c r="G319" s="9">
        <v>0.79291044776119401</v>
      </c>
      <c r="H319" s="20">
        <v>337</v>
      </c>
      <c r="I319" s="9">
        <v>0.79294117647058826</v>
      </c>
      <c r="J319" s="20">
        <v>0</v>
      </c>
      <c r="K319" s="9">
        <v>0</v>
      </c>
      <c r="L319" s="20">
        <v>11</v>
      </c>
      <c r="M319" s="9">
        <v>2.5882352941176471E-2</v>
      </c>
      <c r="N319" s="20">
        <v>67</v>
      </c>
      <c r="O319" s="9">
        <v>0.15764705882352942</v>
      </c>
      <c r="P319" s="20">
        <v>14</v>
      </c>
      <c r="Q319" s="9">
        <v>3.2941176470588238E-2</v>
      </c>
    </row>
    <row r="320" spans="4:17" x14ac:dyDescent="0.25">
      <c r="D320" s="8" t="s">
        <v>734</v>
      </c>
      <c r="E320" s="20">
        <v>1096</v>
      </c>
      <c r="F320" s="20">
        <v>817</v>
      </c>
      <c r="G320" s="9">
        <v>0.74543795620437958</v>
      </c>
      <c r="H320" s="20">
        <v>600</v>
      </c>
      <c r="I320" s="9">
        <v>0.73439412484700117</v>
      </c>
      <c r="J320" s="20">
        <v>0</v>
      </c>
      <c r="K320" s="9">
        <v>0</v>
      </c>
      <c r="L320" s="20">
        <v>26</v>
      </c>
      <c r="M320" s="9">
        <v>3.182374541003672E-2</v>
      </c>
      <c r="N320" s="20">
        <v>196</v>
      </c>
      <c r="O320" s="9">
        <v>0.23990208078335373</v>
      </c>
      <c r="P320" s="20">
        <v>18</v>
      </c>
      <c r="Q320" s="9">
        <v>2.2031823745410038E-2</v>
      </c>
    </row>
    <row r="321" spans="4:17" x14ac:dyDescent="0.25">
      <c r="D321" s="8" t="s">
        <v>735</v>
      </c>
      <c r="E321" s="20">
        <v>907</v>
      </c>
      <c r="F321" s="20">
        <v>676</v>
      </c>
      <c r="G321" s="9">
        <v>0.74531422271223813</v>
      </c>
      <c r="H321" s="20">
        <v>481</v>
      </c>
      <c r="I321" s="9">
        <v>0.71153846153846156</v>
      </c>
      <c r="J321" s="20">
        <v>0</v>
      </c>
      <c r="K321" s="9">
        <v>0</v>
      </c>
      <c r="L321" s="20">
        <v>22</v>
      </c>
      <c r="M321" s="9">
        <v>3.2544378698224852E-2</v>
      </c>
      <c r="N321" s="20">
        <v>139</v>
      </c>
      <c r="O321" s="9">
        <v>0.20562130177514792</v>
      </c>
      <c r="P321" s="20">
        <v>30</v>
      </c>
      <c r="Q321" s="9">
        <v>4.4378698224852069E-2</v>
      </c>
    </row>
    <row r="322" spans="4:17" x14ac:dyDescent="0.25">
      <c r="D322" s="8" t="s">
        <v>744</v>
      </c>
      <c r="E322" s="20">
        <v>451</v>
      </c>
      <c r="F322" s="20">
        <v>397</v>
      </c>
      <c r="G322" s="9">
        <v>0.88026607538802659</v>
      </c>
      <c r="H322" s="20">
        <v>346</v>
      </c>
      <c r="I322" s="9">
        <v>0.87153652392947101</v>
      </c>
      <c r="J322" s="20">
        <v>0</v>
      </c>
      <c r="K322" s="9">
        <v>0</v>
      </c>
      <c r="L322" s="20">
        <v>26</v>
      </c>
      <c r="M322" s="9">
        <v>6.5491183879093195E-2</v>
      </c>
      <c r="N322" s="20">
        <v>12</v>
      </c>
      <c r="O322" s="9">
        <v>3.0226700251889168E-2</v>
      </c>
      <c r="P322" s="20">
        <v>3</v>
      </c>
      <c r="Q322" s="9">
        <v>7.556675062972292E-3</v>
      </c>
    </row>
    <row r="323" spans="4:17" x14ac:dyDescent="0.25">
      <c r="D323" s="8" t="s">
        <v>512</v>
      </c>
      <c r="E323" s="20">
        <v>717</v>
      </c>
      <c r="F323" s="20">
        <v>578</v>
      </c>
      <c r="G323" s="9">
        <v>0.80613668061366806</v>
      </c>
      <c r="H323" s="20">
        <v>90</v>
      </c>
      <c r="I323" s="9">
        <v>0.15570934256055363</v>
      </c>
      <c r="J323" s="20"/>
      <c r="K323" s="9">
        <v>0</v>
      </c>
      <c r="L323" s="20">
        <v>9</v>
      </c>
      <c r="M323" s="9">
        <v>1.5570934256055362E-2</v>
      </c>
      <c r="N323" s="20">
        <v>74</v>
      </c>
      <c r="O323" s="9">
        <v>0.12802768166089964</v>
      </c>
      <c r="P323" s="20">
        <v>41</v>
      </c>
      <c r="Q323" s="9">
        <v>7.0934256055363326E-2</v>
      </c>
    </row>
    <row r="324" spans="4:17" x14ac:dyDescent="0.25">
      <c r="D324" s="7" t="s">
        <v>509</v>
      </c>
      <c r="E324" s="20">
        <v>7370</v>
      </c>
      <c r="F324" s="20">
        <v>5437</v>
      </c>
      <c r="G324" s="9">
        <v>0.73772048846675708</v>
      </c>
      <c r="H324" s="20">
        <v>3076</v>
      </c>
      <c r="I324" s="9">
        <v>0.56575317270553616</v>
      </c>
      <c r="J324" s="20">
        <v>0</v>
      </c>
      <c r="K324" s="9">
        <v>0</v>
      </c>
      <c r="L324" s="20">
        <v>278</v>
      </c>
      <c r="M324" s="9">
        <v>5.113113849549384E-2</v>
      </c>
      <c r="N324" s="20">
        <v>977</v>
      </c>
      <c r="O324" s="9">
        <v>0.17969468456869597</v>
      </c>
      <c r="P324" s="20">
        <v>437</v>
      </c>
      <c r="Q324" s="9">
        <v>8.0375206915578437E-2</v>
      </c>
    </row>
    <row r="325" spans="4:17" x14ac:dyDescent="0.25">
      <c r="D325" s="8" t="s">
        <v>716</v>
      </c>
      <c r="E325" s="20">
        <v>1123</v>
      </c>
      <c r="F325" s="20">
        <v>776</v>
      </c>
      <c r="G325" s="9">
        <v>0.69100623330365096</v>
      </c>
      <c r="H325" s="20">
        <v>501</v>
      </c>
      <c r="I325" s="9">
        <v>0.64561855670103097</v>
      </c>
      <c r="J325" s="20">
        <v>0</v>
      </c>
      <c r="K325" s="9">
        <v>0</v>
      </c>
      <c r="L325" s="20">
        <v>35</v>
      </c>
      <c r="M325" s="9">
        <v>4.5103092783505154E-2</v>
      </c>
      <c r="N325" s="20">
        <v>224</v>
      </c>
      <c r="O325" s="9">
        <v>0.28865979381443296</v>
      </c>
      <c r="P325" s="20">
        <v>40</v>
      </c>
      <c r="Q325" s="9">
        <v>5.1546391752577317E-2</v>
      </c>
    </row>
    <row r="326" spans="4:17" x14ac:dyDescent="0.25">
      <c r="D326" s="8" t="s">
        <v>725</v>
      </c>
      <c r="E326" s="20">
        <v>755</v>
      </c>
      <c r="F326" s="20">
        <v>582</v>
      </c>
      <c r="G326" s="9">
        <v>0.77086092715231791</v>
      </c>
      <c r="H326" s="20">
        <v>394</v>
      </c>
      <c r="I326" s="9">
        <v>0.67697594501718217</v>
      </c>
      <c r="J326" s="20">
        <v>0</v>
      </c>
      <c r="K326" s="9">
        <v>0</v>
      </c>
      <c r="L326" s="20">
        <v>14</v>
      </c>
      <c r="M326" s="9">
        <v>2.4054982817869417E-2</v>
      </c>
      <c r="N326" s="20">
        <v>120</v>
      </c>
      <c r="O326" s="9">
        <v>0.20618556701030927</v>
      </c>
      <c r="P326" s="20">
        <v>16</v>
      </c>
      <c r="Q326" s="9">
        <v>2.7491408934707903E-2</v>
      </c>
    </row>
    <row r="327" spans="4:17" x14ac:dyDescent="0.25">
      <c r="D327" s="8" t="s">
        <v>729</v>
      </c>
      <c r="E327" s="20">
        <v>352</v>
      </c>
      <c r="F327" s="20">
        <v>283</v>
      </c>
      <c r="G327" s="9">
        <v>0.80397727272727271</v>
      </c>
      <c r="H327" s="20">
        <v>212</v>
      </c>
      <c r="I327" s="9">
        <v>0.74911660777385158</v>
      </c>
      <c r="J327" s="20">
        <v>0</v>
      </c>
      <c r="K327" s="9">
        <v>0</v>
      </c>
      <c r="L327" s="20">
        <v>2</v>
      </c>
      <c r="M327" s="9">
        <v>7.0671378091872791E-3</v>
      </c>
      <c r="N327" s="20">
        <v>50</v>
      </c>
      <c r="O327" s="9">
        <v>0.17667844522968199</v>
      </c>
      <c r="P327" s="20">
        <v>7</v>
      </c>
      <c r="Q327" s="9">
        <v>2.4734982332155476E-2</v>
      </c>
    </row>
    <row r="328" spans="4:17" x14ac:dyDescent="0.25">
      <c r="D328" s="8" t="s">
        <v>736</v>
      </c>
      <c r="E328" s="20">
        <v>1105</v>
      </c>
      <c r="F328" s="20">
        <v>785</v>
      </c>
      <c r="G328" s="9">
        <v>0.71040723981900455</v>
      </c>
      <c r="H328" s="20">
        <v>503</v>
      </c>
      <c r="I328" s="9">
        <v>0.64076433121019105</v>
      </c>
      <c r="J328" s="20">
        <v>0</v>
      </c>
      <c r="K328" s="9">
        <v>0</v>
      </c>
      <c r="L328" s="20">
        <v>74</v>
      </c>
      <c r="M328" s="9">
        <v>9.4267515923566886E-2</v>
      </c>
      <c r="N328" s="20">
        <v>150</v>
      </c>
      <c r="O328" s="9">
        <v>0.19108280254777071</v>
      </c>
      <c r="P328" s="20">
        <v>55</v>
      </c>
      <c r="Q328" s="9">
        <v>7.0063694267515922E-2</v>
      </c>
    </row>
    <row r="329" spans="4:17" x14ac:dyDescent="0.25">
      <c r="D329" s="8" t="s">
        <v>743</v>
      </c>
      <c r="E329" s="20">
        <v>1861</v>
      </c>
      <c r="F329" s="20">
        <v>1454</v>
      </c>
      <c r="G329" s="9">
        <v>0.78130037614185921</v>
      </c>
      <c r="H329" s="20">
        <v>1089</v>
      </c>
      <c r="I329" s="9">
        <v>0.7489683631361761</v>
      </c>
      <c r="J329" s="20">
        <v>0</v>
      </c>
      <c r="K329" s="9">
        <v>0</v>
      </c>
      <c r="L329" s="20">
        <v>95</v>
      </c>
      <c r="M329" s="9">
        <v>6.5337001375515819E-2</v>
      </c>
      <c r="N329" s="20">
        <v>238</v>
      </c>
      <c r="O329" s="9">
        <v>0.16368638239339753</v>
      </c>
      <c r="P329" s="20">
        <v>5</v>
      </c>
      <c r="Q329" s="9">
        <v>3.4387895460797797E-3</v>
      </c>
    </row>
    <row r="330" spans="4:17" x14ac:dyDescent="0.25">
      <c r="D330" s="8" t="s">
        <v>510</v>
      </c>
      <c r="E330" s="20">
        <v>1507</v>
      </c>
      <c r="F330" s="20">
        <v>1081</v>
      </c>
      <c r="G330" s="9">
        <v>0.71731917717319182</v>
      </c>
      <c r="H330" s="20">
        <v>78</v>
      </c>
      <c r="I330" s="9">
        <v>7.2155411655874191E-2</v>
      </c>
      <c r="J330" s="20"/>
      <c r="K330" s="9">
        <v>0</v>
      </c>
      <c r="L330" s="20">
        <v>46</v>
      </c>
      <c r="M330" s="9">
        <v>4.2553191489361701E-2</v>
      </c>
      <c r="N330" s="20">
        <v>52</v>
      </c>
      <c r="O330" s="9">
        <v>4.8103607770582792E-2</v>
      </c>
      <c r="P330" s="20">
        <v>300</v>
      </c>
      <c r="Q330" s="9">
        <v>0.27752081406105455</v>
      </c>
    </row>
    <row r="331" spans="4:17" x14ac:dyDescent="0.25">
      <c r="D331" s="8" t="s">
        <v>747</v>
      </c>
      <c r="E331" s="20">
        <v>667</v>
      </c>
      <c r="F331" s="20">
        <v>476</v>
      </c>
      <c r="G331" s="9">
        <v>0.71364317841079461</v>
      </c>
      <c r="H331" s="20">
        <v>299</v>
      </c>
      <c r="I331" s="9">
        <v>0.62815126050420167</v>
      </c>
      <c r="J331" s="20">
        <v>0</v>
      </c>
      <c r="K331" s="9">
        <v>0</v>
      </c>
      <c r="L331" s="20">
        <v>12</v>
      </c>
      <c r="M331" s="9">
        <v>2.5210084033613446E-2</v>
      </c>
      <c r="N331" s="20">
        <v>143</v>
      </c>
      <c r="O331" s="9">
        <v>0.30042016806722688</v>
      </c>
      <c r="P331" s="20">
        <v>14</v>
      </c>
      <c r="Q331" s="9">
        <v>2.9411764705882353E-2</v>
      </c>
    </row>
    <row r="332" spans="4:17" x14ac:dyDescent="0.25">
      <c r="D332" s="7" t="s">
        <v>507</v>
      </c>
      <c r="E332" s="20">
        <v>5049</v>
      </c>
      <c r="F332" s="20">
        <v>3565</v>
      </c>
      <c r="G332" s="9">
        <v>0.70608041196276494</v>
      </c>
      <c r="H332" s="20">
        <v>2297</v>
      </c>
      <c r="I332" s="9">
        <v>0.6443197755960729</v>
      </c>
      <c r="J332" s="20">
        <v>0</v>
      </c>
      <c r="K332" s="9">
        <v>0</v>
      </c>
      <c r="L332" s="20">
        <v>139</v>
      </c>
      <c r="M332" s="9">
        <v>3.8990182328190744E-2</v>
      </c>
      <c r="N332" s="20">
        <v>1104</v>
      </c>
      <c r="O332" s="9">
        <v>0.30967741935483872</v>
      </c>
      <c r="P332" s="20">
        <v>62</v>
      </c>
      <c r="Q332" s="9">
        <v>1.7391304347826087E-2</v>
      </c>
    </row>
    <row r="333" spans="4:17" x14ac:dyDescent="0.25">
      <c r="D333" s="8" t="s">
        <v>508</v>
      </c>
      <c r="E333" s="20">
        <v>1950</v>
      </c>
      <c r="F333" s="20">
        <v>1437</v>
      </c>
      <c r="G333" s="9">
        <v>0.7369230769230769</v>
      </c>
      <c r="H333" s="20">
        <v>999</v>
      </c>
      <c r="I333" s="9">
        <v>0.69519832985386221</v>
      </c>
      <c r="J333" s="20"/>
      <c r="K333" s="9">
        <v>0</v>
      </c>
      <c r="L333" s="20">
        <v>30</v>
      </c>
      <c r="M333" s="9">
        <v>2.0876826722338204E-2</v>
      </c>
      <c r="N333" s="20">
        <v>434</v>
      </c>
      <c r="O333" s="9">
        <v>0.30201809324982604</v>
      </c>
      <c r="P333" s="20">
        <v>9</v>
      </c>
      <c r="Q333" s="9">
        <v>6.2630480167014616E-3</v>
      </c>
    </row>
    <row r="334" spans="4:17" x14ac:dyDescent="0.25">
      <c r="D334" s="8" t="s">
        <v>741</v>
      </c>
      <c r="E334" s="20">
        <v>1606</v>
      </c>
      <c r="F334" s="20">
        <v>1147</v>
      </c>
      <c r="G334" s="9">
        <v>0.71419676214196759</v>
      </c>
      <c r="H334" s="20">
        <v>703</v>
      </c>
      <c r="I334" s="9">
        <v>0.61290322580645162</v>
      </c>
      <c r="J334" s="20">
        <v>0</v>
      </c>
      <c r="K334" s="9">
        <v>0</v>
      </c>
      <c r="L334" s="20">
        <v>78</v>
      </c>
      <c r="M334" s="9">
        <v>6.8003487358326065E-2</v>
      </c>
      <c r="N334" s="20">
        <v>288</v>
      </c>
      <c r="O334" s="9">
        <v>0.25108979947689625</v>
      </c>
      <c r="P334" s="20">
        <v>22</v>
      </c>
      <c r="Q334" s="9">
        <v>1.9180470793374021E-2</v>
      </c>
    </row>
    <row r="335" spans="4:17" x14ac:dyDescent="0.25">
      <c r="D335" s="8" t="s">
        <v>511</v>
      </c>
      <c r="E335" s="20">
        <v>1493</v>
      </c>
      <c r="F335" s="20">
        <v>981</v>
      </c>
      <c r="G335" s="9">
        <v>0.65706630944407229</v>
      </c>
      <c r="H335" s="20">
        <v>595</v>
      </c>
      <c r="I335" s="9">
        <v>0.60652395514780832</v>
      </c>
      <c r="J335" s="20">
        <v>0</v>
      </c>
      <c r="K335" s="9">
        <v>0</v>
      </c>
      <c r="L335" s="20">
        <v>31</v>
      </c>
      <c r="M335" s="9">
        <v>3.1600407747196739E-2</v>
      </c>
      <c r="N335" s="20">
        <v>382</v>
      </c>
      <c r="O335" s="9">
        <v>0.38939857288481139</v>
      </c>
      <c r="P335" s="20">
        <v>31</v>
      </c>
      <c r="Q335" s="9">
        <v>3.1600407747196739E-2</v>
      </c>
    </row>
    <row r="336" spans="4:17" x14ac:dyDescent="0.25">
      <c r="D336" s="7" t="s">
        <v>726</v>
      </c>
      <c r="E336" s="20">
        <v>4969</v>
      </c>
      <c r="F336" s="20">
        <v>3458</v>
      </c>
      <c r="G336" s="9">
        <v>0.69591467095995174</v>
      </c>
      <c r="H336" s="20">
        <v>2253</v>
      </c>
      <c r="I336" s="9">
        <v>0.65153267784846736</v>
      </c>
      <c r="J336" s="20">
        <v>0</v>
      </c>
      <c r="K336" s="9">
        <v>0</v>
      </c>
      <c r="L336" s="20">
        <v>131</v>
      </c>
      <c r="M336" s="9">
        <v>3.7883169462116832E-2</v>
      </c>
      <c r="N336" s="20">
        <v>970</v>
      </c>
      <c r="O336" s="9">
        <v>0.28050896471949105</v>
      </c>
      <c r="P336" s="20">
        <v>212</v>
      </c>
      <c r="Q336" s="9">
        <v>6.1307113938692884E-2</v>
      </c>
    </row>
    <row r="337" spans="4:17" x14ac:dyDescent="0.25">
      <c r="D337" s="8" t="s">
        <v>727</v>
      </c>
      <c r="E337" s="20">
        <v>782</v>
      </c>
      <c r="F337" s="20">
        <v>621</v>
      </c>
      <c r="G337" s="9">
        <v>0.79411764705882348</v>
      </c>
      <c r="H337" s="20">
        <v>428</v>
      </c>
      <c r="I337" s="9">
        <v>0.68921095008051525</v>
      </c>
      <c r="J337" s="20">
        <v>0</v>
      </c>
      <c r="K337" s="9">
        <v>0</v>
      </c>
      <c r="L337" s="20">
        <v>10</v>
      </c>
      <c r="M337" s="9">
        <v>1.610305958132045E-2</v>
      </c>
      <c r="N337" s="20">
        <v>111</v>
      </c>
      <c r="O337" s="9">
        <v>0.17874396135265699</v>
      </c>
      <c r="P337" s="20">
        <v>15</v>
      </c>
      <c r="Q337" s="9">
        <v>2.4154589371980676E-2</v>
      </c>
    </row>
    <row r="338" spans="4:17" x14ac:dyDescent="0.25">
      <c r="D338" s="8" t="s">
        <v>730</v>
      </c>
      <c r="E338" s="20">
        <v>238</v>
      </c>
      <c r="F338" s="20">
        <v>168</v>
      </c>
      <c r="G338" s="9">
        <v>0.70588235294117652</v>
      </c>
      <c r="H338" s="20">
        <v>103</v>
      </c>
      <c r="I338" s="9">
        <v>0.61309523809523814</v>
      </c>
      <c r="J338" s="20">
        <v>0</v>
      </c>
      <c r="K338" s="9">
        <v>0</v>
      </c>
      <c r="L338" s="20">
        <v>14</v>
      </c>
      <c r="M338" s="9">
        <v>8.3333333333333329E-2</v>
      </c>
      <c r="N338" s="20">
        <v>39</v>
      </c>
      <c r="O338" s="9">
        <v>0.23214285714285715</v>
      </c>
      <c r="P338" s="20">
        <v>3</v>
      </c>
      <c r="Q338" s="9">
        <v>1.7857142857142856E-2</v>
      </c>
    </row>
    <row r="339" spans="4:17" x14ac:dyDescent="0.25">
      <c r="D339" s="8" t="s">
        <v>733</v>
      </c>
      <c r="E339" s="20">
        <v>532</v>
      </c>
      <c r="F339" s="20">
        <v>344</v>
      </c>
      <c r="G339" s="9">
        <v>0.64661654135338342</v>
      </c>
      <c r="H339" s="20">
        <v>221</v>
      </c>
      <c r="I339" s="9">
        <v>0.64244186046511631</v>
      </c>
      <c r="J339" s="20">
        <v>0</v>
      </c>
      <c r="K339" s="9">
        <v>0</v>
      </c>
      <c r="L339" s="20">
        <v>65</v>
      </c>
      <c r="M339" s="9">
        <v>0.18895348837209303</v>
      </c>
      <c r="N339" s="20">
        <v>74</v>
      </c>
      <c r="O339" s="9">
        <v>0.21511627906976744</v>
      </c>
      <c r="P339" s="20">
        <v>25</v>
      </c>
      <c r="Q339" s="9">
        <v>7.2674418604651167E-2</v>
      </c>
    </row>
    <row r="340" spans="4:17" x14ac:dyDescent="0.25">
      <c r="D340" s="8" t="s">
        <v>737</v>
      </c>
      <c r="E340" s="20">
        <v>888</v>
      </c>
      <c r="F340" s="20">
        <v>617</v>
      </c>
      <c r="G340" s="9">
        <v>0.69481981981981977</v>
      </c>
      <c r="H340" s="20">
        <v>400</v>
      </c>
      <c r="I340" s="9">
        <v>0.64829821717990277</v>
      </c>
      <c r="J340" s="20">
        <v>0</v>
      </c>
      <c r="K340" s="9">
        <v>0</v>
      </c>
      <c r="L340" s="20">
        <v>10</v>
      </c>
      <c r="M340" s="9">
        <v>1.6207455429497569E-2</v>
      </c>
      <c r="N340" s="20">
        <v>191</v>
      </c>
      <c r="O340" s="9">
        <v>0.30956239870340357</v>
      </c>
      <c r="P340" s="20">
        <v>30</v>
      </c>
      <c r="Q340" s="9">
        <v>4.8622366288492709E-2</v>
      </c>
    </row>
    <row r="341" spans="4:17" x14ac:dyDescent="0.25">
      <c r="D341" s="8" t="s">
        <v>745</v>
      </c>
      <c r="E341" s="20">
        <v>2079</v>
      </c>
      <c r="F341" s="20">
        <v>1362</v>
      </c>
      <c r="G341" s="9">
        <v>0.65512265512265511</v>
      </c>
      <c r="H341" s="20">
        <v>858</v>
      </c>
      <c r="I341" s="9">
        <v>0.62995594713656389</v>
      </c>
      <c r="J341" s="20">
        <v>0</v>
      </c>
      <c r="K341" s="9">
        <v>0</v>
      </c>
      <c r="L341" s="20">
        <v>24</v>
      </c>
      <c r="M341" s="9">
        <v>1.7621145374449341E-2</v>
      </c>
      <c r="N341" s="20">
        <v>482</v>
      </c>
      <c r="O341" s="9">
        <v>0.35389133627019087</v>
      </c>
      <c r="P341" s="20">
        <v>128</v>
      </c>
      <c r="Q341" s="9">
        <v>9.3979441997063137E-2</v>
      </c>
    </row>
    <row r="342" spans="4:17" x14ac:dyDescent="0.25">
      <c r="D342" s="8" t="s">
        <v>746</v>
      </c>
      <c r="E342" s="20">
        <v>450</v>
      </c>
      <c r="F342" s="20">
        <v>346</v>
      </c>
      <c r="G342" s="9">
        <v>0.76888888888888884</v>
      </c>
      <c r="H342" s="20">
        <v>243</v>
      </c>
      <c r="I342" s="9">
        <v>0.70231213872832365</v>
      </c>
      <c r="J342" s="20">
        <v>0</v>
      </c>
      <c r="K342" s="9">
        <v>0</v>
      </c>
      <c r="L342" s="20">
        <v>8</v>
      </c>
      <c r="M342" s="9">
        <v>2.3121387283236993E-2</v>
      </c>
      <c r="N342" s="20">
        <v>73</v>
      </c>
      <c r="O342" s="9">
        <v>0.21098265895953758</v>
      </c>
      <c r="P342" s="20">
        <v>11</v>
      </c>
      <c r="Q342" s="9">
        <v>3.1791907514450865E-2</v>
      </c>
    </row>
    <row r="343" spans="4:17" x14ac:dyDescent="0.25">
      <c r="D343" s="7" t="s">
        <v>728</v>
      </c>
      <c r="E343" s="20">
        <v>5646</v>
      </c>
      <c r="F343" s="20">
        <v>4240</v>
      </c>
      <c r="G343" s="9">
        <v>0.750974140984768</v>
      </c>
      <c r="H343" s="20">
        <v>2936</v>
      </c>
      <c r="I343" s="9">
        <v>0.6924528301886792</v>
      </c>
      <c r="J343" s="20">
        <v>0</v>
      </c>
      <c r="K343" s="9">
        <v>0</v>
      </c>
      <c r="L343" s="20">
        <v>185</v>
      </c>
      <c r="M343" s="9">
        <v>4.363207547169811E-2</v>
      </c>
      <c r="N343" s="20">
        <v>894</v>
      </c>
      <c r="O343" s="9">
        <v>0.21084905660377359</v>
      </c>
      <c r="P343" s="20">
        <v>118</v>
      </c>
      <c r="Q343" s="9">
        <v>2.7830188679245284E-2</v>
      </c>
    </row>
    <row r="344" spans="4:17" x14ac:dyDescent="0.25">
      <c r="D344" s="8" t="s">
        <v>487</v>
      </c>
      <c r="E344" s="20">
        <v>902</v>
      </c>
      <c r="F344" s="20">
        <v>692</v>
      </c>
      <c r="G344" s="9">
        <v>0.76718403547671843</v>
      </c>
      <c r="H344" s="20">
        <v>489</v>
      </c>
      <c r="I344" s="9">
        <v>0.70664739884393069</v>
      </c>
      <c r="J344" s="20">
        <v>0</v>
      </c>
      <c r="K344" s="9">
        <v>0</v>
      </c>
      <c r="L344" s="20">
        <v>8</v>
      </c>
      <c r="M344" s="9">
        <v>1.1560693641618497E-2</v>
      </c>
      <c r="N344" s="20">
        <v>126</v>
      </c>
      <c r="O344" s="9">
        <v>0.18208092485549132</v>
      </c>
      <c r="P344" s="20">
        <v>46</v>
      </c>
      <c r="Q344" s="9">
        <v>6.6473988439306353E-2</v>
      </c>
    </row>
    <row r="345" spans="4:17" x14ac:dyDescent="0.25">
      <c r="D345" s="8" t="s">
        <v>731</v>
      </c>
      <c r="E345" s="20">
        <v>738</v>
      </c>
      <c r="F345" s="20">
        <v>561</v>
      </c>
      <c r="G345" s="9">
        <v>0.76016260162601623</v>
      </c>
      <c r="H345" s="20">
        <v>408</v>
      </c>
      <c r="I345" s="9">
        <v>0.72727272727272729</v>
      </c>
      <c r="J345" s="20">
        <v>0</v>
      </c>
      <c r="K345" s="9">
        <v>0</v>
      </c>
      <c r="L345" s="20">
        <v>13</v>
      </c>
      <c r="M345" s="9">
        <v>2.3172905525846704E-2</v>
      </c>
      <c r="N345" s="20">
        <v>110</v>
      </c>
      <c r="O345" s="9">
        <v>0.19607843137254902</v>
      </c>
      <c r="P345" s="20">
        <v>34</v>
      </c>
      <c r="Q345" s="9">
        <v>6.0606060606060608E-2</v>
      </c>
    </row>
    <row r="346" spans="4:17" x14ac:dyDescent="0.25">
      <c r="D346" s="8" t="s">
        <v>739</v>
      </c>
      <c r="E346" s="20">
        <v>979</v>
      </c>
      <c r="F346" s="20">
        <v>793</v>
      </c>
      <c r="G346" s="9">
        <v>0.81001021450459654</v>
      </c>
      <c r="H346" s="20">
        <v>544</v>
      </c>
      <c r="I346" s="9">
        <v>0.68600252206809587</v>
      </c>
      <c r="J346" s="20">
        <v>0</v>
      </c>
      <c r="K346" s="9">
        <v>0</v>
      </c>
      <c r="L346" s="20">
        <v>70</v>
      </c>
      <c r="M346" s="9">
        <v>8.8272383354350573E-2</v>
      </c>
      <c r="N346" s="20">
        <v>74</v>
      </c>
      <c r="O346" s="9">
        <v>9.3316519546027737E-2</v>
      </c>
      <c r="P346" s="20">
        <v>10</v>
      </c>
      <c r="Q346" s="9">
        <v>1.2610340479192938E-2</v>
      </c>
    </row>
    <row r="347" spans="4:17" x14ac:dyDescent="0.25">
      <c r="D347" s="8" t="s">
        <v>740</v>
      </c>
      <c r="E347" s="20">
        <v>886</v>
      </c>
      <c r="F347" s="20">
        <v>617</v>
      </c>
      <c r="G347" s="9">
        <v>0.69638826185101577</v>
      </c>
      <c r="H347" s="20">
        <v>421</v>
      </c>
      <c r="I347" s="9">
        <v>0.68233387358184761</v>
      </c>
      <c r="J347" s="20">
        <v>0</v>
      </c>
      <c r="K347" s="9">
        <v>0</v>
      </c>
      <c r="L347" s="20">
        <v>27</v>
      </c>
      <c r="M347" s="9">
        <v>4.3760129659643439E-2</v>
      </c>
      <c r="N347" s="20">
        <v>177</v>
      </c>
      <c r="O347" s="9">
        <v>0.28687196110210694</v>
      </c>
      <c r="P347" s="20">
        <v>16</v>
      </c>
      <c r="Q347" s="9">
        <v>2.5931928687196109E-2</v>
      </c>
    </row>
    <row r="348" spans="4:17" x14ac:dyDescent="0.25">
      <c r="D348" s="8" t="s">
        <v>742</v>
      </c>
      <c r="E348" s="20">
        <v>2141</v>
      </c>
      <c r="F348" s="20">
        <v>1577</v>
      </c>
      <c r="G348" s="9">
        <v>0.73657169546940682</v>
      </c>
      <c r="H348" s="20">
        <v>1074</v>
      </c>
      <c r="I348" s="9">
        <v>0.68103994927076728</v>
      </c>
      <c r="J348" s="20">
        <v>0</v>
      </c>
      <c r="K348" s="9">
        <v>0</v>
      </c>
      <c r="L348" s="20">
        <v>67</v>
      </c>
      <c r="M348" s="9">
        <v>4.2485732403297401E-2</v>
      </c>
      <c r="N348" s="20">
        <v>407</v>
      </c>
      <c r="O348" s="9">
        <v>0.25808497146480658</v>
      </c>
      <c r="P348" s="20">
        <v>12</v>
      </c>
      <c r="Q348" s="9">
        <v>7.6093849080532657E-3</v>
      </c>
    </row>
    <row r="349" spans="4:17" x14ac:dyDescent="0.25">
      <c r="D349" s="6" t="s">
        <v>208</v>
      </c>
      <c r="E349" s="20">
        <v>316231</v>
      </c>
      <c r="F349" s="20">
        <v>243967</v>
      </c>
      <c r="G349" s="9">
        <v>0.77148350414728473</v>
      </c>
      <c r="H349" s="20">
        <v>171515</v>
      </c>
      <c r="I349" s="9">
        <v>0.70302540917419154</v>
      </c>
      <c r="J349" s="20">
        <v>8</v>
      </c>
      <c r="K349" s="9">
        <v>3.2791320137559588E-5</v>
      </c>
      <c r="L349" s="20">
        <v>14732</v>
      </c>
      <c r="M349" s="9">
        <v>6.038521603331598E-2</v>
      </c>
      <c r="N349" s="20">
        <v>31882</v>
      </c>
      <c r="O349" s="9">
        <v>0.13068160857820935</v>
      </c>
      <c r="P349" s="20">
        <v>11645</v>
      </c>
      <c r="Q349" s="9">
        <v>4.7731865375235175E-2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7081E1-6101-4647-B2A4-950398CEB78A}">
  <dimension ref="B1:Q349"/>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3.5703125" customWidth="1"/>
    <col min="13" max="13" width="14.7109375" customWidth="1"/>
    <col min="14" max="14" width="11.85546875" customWidth="1"/>
    <col min="15" max="15" width="10.140625" customWidth="1"/>
    <col min="16" max="17" width="13.42578125" customWidth="1"/>
  </cols>
  <sheetData>
    <row r="1" spans="2:4" ht="26.25" x14ac:dyDescent="0.4">
      <c r="B1" s="2" t="s">
        <v>181</v>
      </c>
      <c r="D1" s="4" t="s">
        <v>182</v>
      </c>
    </row>
    <row r="2" spans="2:4" ht="18.75" x14ac:dyDescent="0.3">
      <c r="B2" s="3">
        <f>MAX(data[[#All],[Rel_D]])</f>
        <v>44606</v>
      </c>
    </row>
    <row r="3" spans="2:4" ht="32.25" customHeight="1" x14ac:dyDescent="0.25"/>
    <row r="21" spans="4:17" ht="45" x14ac:dyDescent="0.25">
      <c r="D21" s="10"/>
      <c r="E21" s="11" t="s">
        <v>209</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05 Adults aged 50 to 69 yrs",$D$23)</f>
        <v>251278</v>
      </c>
      <c r="F22" s="15">
        <f>GETPIVOTDATA("Sum of 05f Second Vaccination",$D$23)</f>
        <v>189865</v>
      </c>
      <c r="G22" s="16">
        <f>GETPIVOTDATA("Sum of 05f%",$D$23)</f>
        <v>0.75559738616194017</v>
      </c>
      <c r="H22" s="15">
        <f>GETPIVOTDATA("Sum of 05a Vaccinated (Booster)",$D$23)</f>
        <v>142483</v>
      </c>
      <c r="I22" s="16">
        <f>GETPIVOTDATA("Sum of 05a%",$D$23)</f>
        <v>0.75044373633897765</v>
      </c>
      <c r="J22" s="15">
        <f>GETPIVOTDATA("Sum of 05b Contraindicated (inc allergies, exclu vaccinated)",$D$23)</f>
        <v>5</v>
      </c>
      <c r="K22" s="16">
        <f>GETPIVOTDATA("Sum of 05b%",$D$23)</f>
        <v>2.6334500829536777E-5</v>
      </c>
      <c r="L22" s="15">
        <f>GETPIVOTDATA("Sum of 05c Declined (excl vaccinated or contraindicated)",$D$23)</f>
        <v>8879</v>
      </c>
      <c r="M22" s="16">
        <f>GETPIVOTDATA("Sum of 05c%",$D$23)</f>
        <v>4.6764806573091407E-2</v>
      </c>
      <c r="N22" s="15">
        <f>GETPIVOTDATA("Sum of 05d Invited no outcome (excl vac, contr, decl)",$D$23)</f>
        <v>26902</v>
      </c>
      <c r="O22" s="16">
        <f>GETPIVOTDATA("Sum of 05d%",$D$23)</f>
        <v>0.14169014826323967</v>
      </c>
      <c r="P22" s="15">
        <f>GETPIVOTDATA("Sum of 05e No contact coded [CALL]",$D$23)</f>
        <v>18511</v>
      </c>
      <c r="Q22" s="16">
        <f>GETPIVOTDATA("Sum of 05e%",$D$23)</f>
        <v>9.7495588971111047E-2</v>
      </c>
    </row>
    <row r="23" spans="4:17" hidden="1" x14ac:dyDescent="0.25">
      <c r="D23" s="5" t="s">
        <v>194</v>
      </c>
      <c r="E23" t="s">
        <v>294</v>
      </c>
      <c r="F23" t="s">
        <v>295</v>
      </c>
      <c r="G23" t="s">
        <v>296</v>
      </c>
      <c r="H23" t="s">
        <v>297</v>
      </c>
      <c r="I23" t="s">
        <v>298</v>
      </c>
      <c r="J23" t="s">
        <v>299</v>
      </c>
      <c r="K23" t="s">
        <v>300</v>
      </c>
      <c r="L23" t="s">
        <v>301</v>
      </c>
      <c r="M23" t="s">
        <v>302</v>
      </c>
      <c r="N23" t="s">
        <v>303</v>
      </c>
      <c r="O23" t="s">
        <v>304</v>
      </c>
      <c r="P23" t="s">
        <v>305</v>
      </c>
      <c r="Q23" t="s">
        <v>306</v>
      </c>
    </row>
    <row r="24" spans="4:17" x14ac:dyDescent="0.25">
      <c r="D24" s="6" t="s">
        <v>434</v>
      </c>
      <c r="E24" s="20">
        <v>25842</v>
      </c>
      <c r="F24" s="20">
        <v>18855</v>
      </c>
      <c r="G24" s="9">
        <v>0.72962618992338057</v>
      </c>
      <c r="H24" s="20">
        <v>13287</v>
      </c>
      <c r="I24" s="9">
        <v>0.70469371519490853</v>
      </c>
      <c r="J24" s="20">
        <v>0</v>
      </c>
      <c r="K24" s="9">
        <v>0</v>
      </c>
      <c r="L24" s="20">
        <v>542</v>
      </c>
      <c r="M24" s="9">
        <v>2.8745690798196766E-2</v>
      </c>
      <c r="N24" s="20">
        <v>1331</v>
      </c>
      <c r="O24" s="9">
        <v>7.0591355078228585E-2</v>
      </c>
      <c r="P24" s="20">
        <v>4416</v>
      </c>
      <c r="Q24" s="9">
        <v>0.23420843277645187</v>
      </c>
    </row>
    <row r="25" spans="4:17" x14ac:dyDescent="0.25">
      <c r="D25" s="7" t="s">
        <v>447</v>
      </c>
      <c r="E25" s="20">
        <v>3503</v>
      </c>
      <c r="F25" s="20">
        <v>2707</v>
      </c>
      <c r="G25" s="9">
        <v>0.77276620039965749</v>
      </c>
      <c r="H25" s="20">
        <v>1939</v>
      </c>
      <c r="I25" s="9">
        <v>0.71629109715552275</v>
      </c>
      <c r="J25" s="20">
        <v>0</v>
      </c>
      <c r="K25" s="9">
        <v>0</v>
      </c>
      <c r="L25" s="20">
        <v>41</v>
      </c>
      <c r="M25" s="9">
        <v>1.5145917990395271E-2</v>
      </c>
      <c r="N25" s="20">
        <v>102</v>
      </c>
      <c r="O25" s="9">
        <v>3.7680088659032142E-2</v>
      </c>
      <c r="P25" s="20">
        <v>554</v>
      </c>
      <c r="Q25" s="9">
        <v>0.2046545991872922</v>
      </c>
    </row>
    <row r="26" spans="4:17" x14ac:dyDescent="0.25">
      <c r="D26" s="8" t="s">
        <v>515</v>
      </c>
      <c r="E26" s="20">
        <v>794</v>
      </c>
      <c r="F26" s="20">
        <v>647</v>
      </c>
      <c r="G26" s="9">
        <v>0.81486146095717882</v>
      </c>
      <c r="H26" s="20">
        <v>486</v>
      </c>
      <c r="I26" s="9">
        <v>0.75115919629057182</v>
      </c>
      <c r="J26" s="20">
        <v>0</v>
      </c>
      <c r="K26" s="9">
        <v>0</v>
      </c>
      <c r="L26" s="20">
        <v>0</v>
      </c>
      <c r="M26" s="9">
        <v>0</v>
      </c>
      <c r="N26" s="20">
        <v>17</v>
      </c>
      <c r="O26" s="9">
        <v>2.6275115919629059E-2</v>
      </c>
      <c r="P26" s="20">
        <v>104</v>
      </c>
      <c r="Q26" s="9">
        <v>0.160741885625966</v>
      </c>
    </row>
    <row r="27" spans="4:17" x14ac:dyDescent="0.25">
      <c r="D27" s="8" t="s">
        <v>529</v>
      </c>
      <c r="E27" s="20">
        <v>552</v>
      </c>
      <c r="F27" s="20">
        <v>425</v>
      </c>
      <c r="G27" s="9">
        <v>0.76992753623188404</v>
      </c>
      <c r="H27" s="20">
        <v>306</v>
      </c>
      <c r="I27" s="9">
        <v>0.72</v>
      </c>
      <c r="J27" s="20">
        <v>0</v>
      </c>
      <c r="K27" s="9">
        <v>0</v>
      </c>
      <c r="L27" s="20">
        <v>16</v>
      </c>
      <c r="M27" s="9">
        <v>3.7647058823529408E-2</v>
      </c>
      <c r="N27" s="20">
        <v>73</v>
      </c>
      <c r="O27" s="9">
        <v>0.17176470588235293</v>
      </c>
      <c r="P27" s="20">
        <v>26</v>
      </c>
      <c r="Q27" s="9">
        <v>6.1176470588235297E-2</v>
      </c>
    </row>
    <row r="28" spans="4:17" x14ac:dyDescent="0.25">
      <c r="D28" s="8" t="s">
        <v>448</v>
      </c>
      <c r="E28" s="20">
        <v>2157</v>
      </c>
      <c r="F28" s="20">
        <v>1635</v>
      </c>
      <c r="G28" s="9">
        <v>0.75799721835883171</v>
      </c>
      <c r="H28" s="20">
        <v>1147</v>
      </c>
      <c r="I28" s="9">
        <v>0.7015290519877676</v>
      </c>
      <c r="J28" s="20">
        <v>0</v>
      </c>
      <c r="K28" s="9">
        <v>0</v>
      </c>
      <c r="L28" s="20">
        <v>25</v>
      </c>
      <c r="M28" s="9">
        <v>1.5290519877675841E-2</v>
      </c>
      <c r="N28" s="20">
        <v>12</v>
      </c>
      <c r="O28" s="9">
        <v>7.3394495412844041E-3</v>
      </c>
      <c r="P28" s="20">
        <v>424</v>
      </c>
      <c r="Q28" s="9">
        <v>0.25932721712538226</v>
      </c>
    </row>
    <row r="29" spans="4:17" x14ac:dyDescent="0.25">
      <c r="D29" s="7" t="s">
        <v>444</v>
      </c>
      <c r="E29" s="20">
        <v>3901</v>
      </c>
      <c r="F29" s="20">
        <v>2701</v>
      </c>
      <c r="G29" s="9">
        <v>0.69238656754678285</v>
      </c>
      <c r="H29" s="20">
        <v>1807</v>
      </c>
      <c r="I29" s="9">
        <v>0.66901147723065535</v>
      </c>
      <c r="J29" s="20">
        <v>0</v>
      </c>
      <c r="K29" s="9">
        <v>0</v>
      </c>
      <c r="L29" s="20">
        <v>249</v>
      </c>
      <c r="M29" s="9">
        <v>9.218807848944835E-2</v>
      </c>
      <c r="N29" s="20">
        <v>565</v>
      </c>
      <c r="O29" s="9">
        <v>0.20918178452425026</v>
      </c>
      <c r="P29" s="20">
        <v>270</v>
      </c>
      <c r="Q29" s="9">
        <v>9.9962976675305446E-2</v>
      </c>
    </row>
    <row r="30" spans="4:17" x14ac:dyDescent="0.25">
      <c r="D30" s="8" t="s">
        <v>516</v>
      </c>
      <c r="E30" s="20">
        <v>602</v>
      </c>
      <c r="F30" s="20">
        <v>425</v>
      </c>
      <c r="G30" s="9">
        <v>0.70598006644518274</v>
      </c>
      <c r="H30" s="20">
        <v>287</v>
      </c>
      <c r="I30" s="9">
        <v>0.67529411764705882</v>
      </c>
      <c r="J30" s="20">
        <v>0</v>
      </c>
      <c r="K30" s="9">
        <v>0</v>
      </c>
      <c r="L30" s="20">
        <v>41</v>
      </c>
      <c r="M30" s="9">
        <v>9.6470588235294114E-2</v>
      </c>
      <c r="N30" s="20">
        <v>78</v>
      </c>
      <c r="O30" s="9">
        <v>0.18352941176470589</v>
      </c>
      <c r="P30" s="20">
        <v>47</v>
      </c>
      <c r="Q30" s="9">
        <v>0.11058823529411765</v>
      </c>
    </row>
    <row r="31" spans="4:17" x14ac:dyDescent="0.25">
      <c r="D31" s="8" t="s">
        <v>517</v>
      </c>
      <c r="E31" s="20">
        <v>674</v>
      </c>
      <c r="F31" s="20">
        <v>536</v>
      </c>
      <c r="G31" s="9">
        <v>0.79525222551928787</v>
      </c>
      <c r="H31" s="20">
        <v>381</v>
      </c>
      <c r="I31" s="9">
        <v>0.71082089552238803</v>
      </c>
      <c r="J31" s="20">
        <v>0</v>
      </c>
      <c r="K31" s="9">
        <v>0</v>
      </c>
      <c r="L31" s="20">
        <v>4</v>
      </c>
      <c r="M31" s="9">
        <v>7.462686567164179E-3</v>
      </c>
      <c r="N31" s="20">
        <v>31</v>
      </c>
      <c r="O31" s="9">
        <v>5.7835820895522388E-2</v>
      </c>
      <c r="P31" s="20">
        <v>80</v>
      </c>
      <c r="Q31" s="9">
        <v>0.14925373134328357</v>
      </c>
    </row>
    <row r="32" spans="4:17" x14ac:dyDescent="0.25">
      <c r="D32" s="8" t="s">
        <v>524</v>
      </c>
      <c r="E32" s="20">
        <v>871</v>
      </c>
      <c r="F32" s="20">
        <v>617</v>
      </c>
      <c r="G32" s="9">
        <v>0.70838117106773824</v>
      </c>
      <c r="H32" s="20">
        <v>438</v>
      </c>
      <c r="I32" s="9">
        <v>0.70988654781199356</v>
      </c>
      <c r="J32" s="20">
        <v>0</v>
      </c>
      <c r="K32" s="9">
        <v>0</v>
      </c>
      <c r="L32" s="20">
        <v>58</v>
      </c>
      <c r="M32" s="9">
        <v>9.4003241491085895E-2</v>
      </c>
      <c r="N32" s="20">
        <v>56</v>
      </c>
      <c r="O32" s="9">
        <v>9.0761750405186387E-2</v>
      </c>
      <c r="P32" s="20">
        <v>116</v>
      </c>
      <c r="Q32" s="9">
        <v>0.18800648298217179</v>
      </c>
    </row>
    <row r="33" spans="4:17" x14ac:dyDescent="0.25">
      <c r="D33" s="8" t="s">
        <v>445</v>
      </c>
      <c r="E33" s="20">
        <v>1754</v>
      </c>
      <c r="F33" s="20">
        <v>1123</v>
      </c>
      <c r="G33" s="9">
        <v>0.6402508551881414</v>
      </c>
      <c r="H33" s="20">
        <v>701</v>
      </c>
      <c r="I33" s="9">
        <v>0.62422083704363318</v>
      </c>
      <c r="J33" s="20">
        <v>0</v>
      </c>
      <c r="K33" s="9">
        <v>0</v>
      </c>
      <c r="L33" s="20">
        <v>146</v>
      </c>
      <c r="M33" s="9">
        <v>0.13000890471950133</v>
      </c>
      <c r="N33" s="20">
        <v>400</v>
      </c>
      <c r="O33" s="9">
        <v>0.3561887800534283</v>
      </c>
      <c r="P33" s="20">
        <v>27</v>
      </c>
      <c r="Q33" s="9">
        <v>2.4042742653606411E-2</v>
      </c>
    </row>
    <row r="34" spans="4:17" x14ac:dyDescent="0.25">
      <c r="D34" s="7" t="s">
        <v>437</v>
      </c>
      <c r="E34" s="20">
        <v>4748</v>
      </c>
      <c r="F34" s="20">
        <v>3644</v>
      </c>
      <c r="G34" s="9">
        <v>0.76748104465037914</v>
      </c>
      <c r="H34" s="20">
        <v>2597</v>
      </c>
      <c r="I34" s="9">
        <v>0.71267837541163559</v>
      </c>
      <c r="J34" s="20">
        <v>0</v>
      </c>
      <c r="K34" s="9">
        <v>0</v>
      </c>
      <c r="L34" s="20">
        <v>34</v>
      </c>
      <c r="M34" s="9">
        <v>9.3304061470911078E-3</v>
      </c>
      <c r="N34" s="20">
        <v>112</v>
      </c>
      <c r="O34" s="9">
        <v>3.0735455543358946E-2</v>
      </c>
      <c r="P34" s="20">
        <v>850</v>
      </c>
      <c r="Q34" s="9">
        <v>0.2332601536772777</v>
      </c>
    </row>
    <row r="35" spans="4:17" x14ac:dyDescent="0.25">
      <c r="D35" s="8" t="s">
        <v>438</v>
      </c>
      <c r="E35" s="20">
        <v>574</v>
      </c>
      <c r="F35" s="20">
        <v>445</v>
      </c>
      <c r="G35" s="9">
        <v>0.77526132404181181</v>
      </c>
      <c r="H35" s="20">
        <v>308</v>
      </c>
      <c r="I35" s="9">
        <v>0.69213483146067412</v>
      </c>
      <c r="J35" s="20">
        <v>0</v>
      </c>
      <c r="K35" s="9">
        <v>0</v>
      </c>
      <c r="L35" s="20">
        <v>1</v>
      </c>
      <c r="M35" s="9">
        <v>2.2471910112359553E-3</v>
      </c>
      <c r="N35" s="20">
        <v>7</v>
      </c>
      <c r="O35" s="9">
        <v>1.5730337078651686E-2</v>
      </c>
      <c r="P35" s="20">
        <v>114</v>
      </c>
      <c r="Q35" s="9">
        <v>0.25617977528089886</v>
      </c>
    </row>
    <row r="36" spans="4:17" x14ac:dyDescent="0.25">
      <c r="D36" s="8" t="s">
        <v>520</v>
      </c>
      <c r="E36" s="20">
        <v>783</v>
      </c>
      <c r="F36" s="20">
        <v>634</v>
      </c>
      <c r="G36" s="9">
        <v>0.80970625798212004</v>
      </c>
      <c r="H36" s="20">
        <v>456</v>
      </c>
      <c r="I36" s="9">
        <v>0.71924290220820186</v>
      </c>
      <c r="J36" s="20">
        <v>0</v>
      </c>
      <c r="K36" s="9">
        <v>0</v>
      </c>
      <c r="L36" s="20">
        <v>2</v>
      </c>
      <c r="M36" s="9">
        <v>3.1545741324921135E-3</v>
      </c>
      <c r="N36" s="20">
        <v>6</v>
      </c>
      <c r="O36" s="9">
        <v>9.4637223974763408E-3</v>
      </c>
      <c r="P36" s="20">
        <v>117</v>
      </c>
      <c r="Q36" s="9">
        <v>0.18454258675078863</v>
      </c>
    </row>
    <row r="37" spans="4:17" x14ac:dyDescent="0.25">
      <c r="D37" s="8" t="s">
        <v>525</v>
      </c>
      <c r="E37" s="20">
        <v>644</v>
      </c>
      <c r="F37" s="20">
        <v>443</v>
      </c>
      <c r="G37" s="9">
        <v>0.68788819875776397</v>
      </c>
      <c r="H37" s="20">
        <v>273</v>
      </c>
      <c r="I37" s="9">
        <v>0.61625282167042894</v>
      </c>
      <c r="J37" s="20">
        <v>0</v>
      </c>
      <c r="K37" s="9">
        <v>0</v>
      </c>
      <c r="L37" s="20">
        <v>18</v>
      </c>
      <c r="M37" s="9">
        <v>4.0632054176072234E-2</v>
      </c>
      <c r="N37" s="20">
        <v>19</v>
      </c>
      <c r="O37" s="9">
        <v>4.2889390519187359E-2</v>
      </c>
      <c r="P37" s="20">
        <v>149</v>
      </c>
      <c r="Q37" s="9">
        <v>0.33634311512415349</v>
      </c>
    </row>
    <row r="38" spans="4:17" x14ac:dyDescent="0.25">
      <c r="D38" s="8" t="s">
        <v>526</v>
      </c>
      <c r="E38" s="20">
        <v>628</v>
      </c>
      <c r="F38" s="20">
        <v>504</v>
      </c>
      <c r="G38" s="9">
        <v>0.80254777070063699</v>
      </c>
      <c r="H38" s="20">
        <v>361</v>
      </c>
      <c r="I38" s="9">
        <v>0.71626984126984128</v>
      </c>
      <c r="J38" s="20">
        <v>0</v>
      </c>
      <c r="K38" s="9">
        <v>0</v>
      </c>
      <c r="L38" s="20">
        <v>7</v>
      </c>
      <c r="M38" s="9">
        <v>1.3888888888888888E-2</v>
      </c>
      <c r="N38" s="20">
        <v>36</v>
      </c>
      <c r="O38" s="9">
        <v>7.1428571428571425E-2</v>
      </c>
      <c r="P38" s="20">
        <v>72</v>
      </c>
      <c r="Q38" s="9">
        <v>0.14285714285714285</v>
      </c>
    </row>
    <row r="39" spans="4:17" x14ac:dyDescent="0.25">
      <c r="D39" s="8" t="s">
        <v>530</v>
      </c>
      <c r="E39" s="20">
        <v>634</v>
      </c>
      <c r="F39" s="20">
        <v>519</v>
      </c>
      <c r="G39" s="9">
        <v>0.81861198738170349</v>
      </c>
      <c r="H39" s="20">
        <v>388</v>
      </c>
      <c r="I39" s="9">
        <v>0.74759152215799618</v>
      </c>
      <c r="J39" s="20">
        <v>0</v>
      </c>
      <c r="K39" s="9">
        <v>0</v>
      </c>
      <c r="L39" s="20">
        <v>0</v>
      </c>
      <c r="M39" s="9">
        <v>0</v>
      </c>
      <c r="N39" s="20">
        <v>0</v>
      </c>
      <c r="O39" s="9">
        <v>0</v>
      </c>
      <c r="P39" s="20">
        <v>101</v>
      </c>
      <c r="Q39" s="9">
        <v>0.19460500963391136</v>
      </c>
    </row>
    <row r="40" spans="4:17" x14ac:dyDescent="0.25">
      <c r="D40" s="8" t="s">
        <v>532</v>
      </c>
      <c r="E40" s="20">
        <v>989</v>
      </c>
      <c r="F40" s="20">
        <v>740</v>
      </c>
      <c r="G40" s="9">
        <v>0.74823053589484323</v>
      </c>
      <c r="H40" s="20">
        <v>553</v>
      </c>
      <c r="I40" s="9">
        <v>0.74729729729729732</v>
      </c>
      <c r="J40" s="20">
        <v>0</v>
      </c>
      <c r="K40" s="9">
        <v>0</v>
      </c>
      <c r="L40" s="20">
        <v>1</v>
      </c>
      <c r="M40" s="9">
        <v>1.3513513513513514E-3</v>
      </c>
      <c r="N40" s="20">
        <v>3</v>
      </c>
      <c r="O40" s="9">
        <v>4.0540540540540543E-3</v>
      </c>
      <c r="P40" s="20">
        <v>220</v>
      </c>
      <c r="Q40" s="9">
        <v>0.29729729729729731</v>
      </c>
    </row>
    <row r="41" spans="4:17" x14ac:dyDescent="0.25">
      <c r="D41" s="8" t="s">
        <v>534</v>
      </c>
      <c r="E41" s="20">
        <v>496</v>
      </c>
      <c r="F41" s="20">
        <v>359</v>
      </c>
      <c r="G41" s="9">
        <v>0.72379032258064513</v>
      </c>
      <c r="H41" s="20">
        <v>258</v>
      </c>
      <c r="I41" s="9">
        <v>0.71866295264623958</v>
      </c>
      <c r="J41" s="20">
        <v>0</v>
      </c>
      <c r="K41" s="9">
        <v>0</v>
      </c>
      <c r="L41" s="20">
        <v>5</v>
      </c>
      <c r="M41" s="9">
        <v>1.3927576601671309E-2</v>
      </c>
      <c r="N41" s="20">
        <v>41</v>
      </c>
      <c r="O41" s="9">
        <v>0.11420612813370473</v>
      </c>
      <c r="P41" s="20">
        <v>77</v>
      </c>
      <c r="Q41" s="9">
        <v>0.21448467966573817</v>
      </c>
    </row>
    <row r="42" spans="4:17" x14ac:dyDescent="0.25">
      <c r="D42" s="7" t="s">
        <v>442</v>
      </c>
      <c r="E42" s="20">
        <v>5758</v>
      </c>
      <c r="F42" s="20">
        <v>4258</v>
      </c>
      <c r="G42" s="9">
        <v>0.7394928794720389</v>
      </c>
      <c r="H42" s="20">
        <v>3123</v>
      </c>
      <c r="I42" s="9">
        <v>0.73344293095349933</v>
      </c>
      <c r="J42" s="20">
        <v>0</v>
      </c>
      <c r="K42" s="9">
        <v>0</v>
      </c>
      <c r="L42" s="20">
        <v>167</v>
      </c>
      <c r="M42" s="9">
        <v>3.9220291216533587E-2</v>
      </c>
      <c r="N42" s="20">
        <v>237</v>
      </c>
      <c r="O42" s="9">
        <v>5.56599342414279E-2</v>
      </c>
      <c r="P42" s="20">
        <v>957</v>
      </c>
      <c r="Q42" s="9">
        <v>0.2247534053546266</v>
      </c>
    </row>
    <row r="43" spans="4:17" x14ac:dyDescent="0.25">
      <c r="D43" s="8" t="s">
        <v>519</v>
      </c>
      <c r="E43" s="20">
        <v>350</v>
      </c>
      <c r="F43" s="20">
        <v>268</v>
      </c>
      <c r="G43" s="9">
        <v>0.76571428571428568</v>
      </c>
      <c r="H43" s="20">
        <v>201</v>
      </c>
      <c r="I43" s="9">
        <v>0.75</v>
      </c>
      <c r="J43" s="20">
        <v>0</v>
      </c>
      <c r="K43" s="9">
        <v>0</v>
      </c>
      <c r="L43" s="20">
        <v>14</v>
      </c>
      <c r="M43" s="9">
        <v>5.2238805970149252E-2</v>
      </c>
      <c r="N43" s="20">
        <v>10</v>
      </c>
      <c r="O43" s="9">
        <v>3.7313432835820892E-2</v>
      </c>
      <c r="P43" s="20">
        <v>50</v>
      </c>
      <c r="Q43" s="9">
        <v>0.18656716417910449</v>
      </c>
    </row>
    <row r="44" spans="4:17" x14ac:dyDescent="0.25">
      <c r="D44" s="8" t="s">
        <v>521</v>
      </c>
      <c r="E44" s="20">
        <v>509</v>
      </c>
      <c r="F44" s="20">
        <v>419</v>
      </c>
      <c r="G44" s="9">
        <v>0.82318271119842834</v>
      </c>
      <c r="H44" s="20">
        <v>321</v>
      </c>
      <c r="I44" s="9">
        <v>0.76610978520286399</v>
      </c>
      <c r="J44" s="20">
        <v>0</v>
      </c>
      <c r="K44" s="9">
        <v>0</v>
      </c>
      <c r="L44" s="20">
        <v>55</v>
      </c>
      <c r="M44" s="9">
        <v>0.13126491646778043</v>
      </c>
      <c r="N44" s="20">
        <v>19</v>
      </c>
      <c r="O44" s="9">
        <v>4.5346062052505964E-2</v>
      </c>
      <c r="P44" s="20">
        <v>6</v>
      </c>
      <c r="Q44" s="9">
        <v>1.4319809069212411E-2</v>
      </c>
    </row>
    <row r="45" spans="4:17" x14ac:dyDescent="0.25">
      <c r="D45" s="8" t="s">
        <v>522</v>
      </c>
      <c r="E45" s="20">
        <v>737</v>
      </c>
      <c r="F45" s="20">
        <v>556</v>
      </c>
      <c r="G45" s="9">
        <v>0.75440976933514248</v>
      </c>
      <c r="H45" s="20">
        <v>413</v>
      </c>
      <c r="I45" s="9">
        <v>0.7428057553956835</v>
      </c>
      <c r="J45" s="20">
        <v>0</v>
      </c>
      <c r="K45" s="9">
        <v>0</v>
      </c>
      <c r="L45" s="20">
        <v>1</v>
      </c>
      <c r="M45" s="9">
        <v>1.7985611510791368E-3</v>
      </c>
      <c r="N45" s="20">
        <v>34</v>
      </c>
      <c r="O45" s="9">
        <v>6.1151079136690649E-2</v>
      </c>
      <c r="P45" s="20">
        <v>124</v>
      </c>
      <c r="Q45" s="9">
        <v>0.22302158273381295</v>
      </c>
    </row>
    <row r="46" spans="4:17" x14ac:dyDescent="0.25">
      <c r="D46" s="8" t="s">
        <v>523</v>
      </c>
      <c r="E46" s="20">
        <v>491</v>
      </c>
      <c r="F46" s="20">
        <v>357</v>
      </c>
      <c r="G46" s="9">
        <v>0.72708757637474541</v>
      </c>
      <c r="H46" s="20">
        <v>273</v>
      </c>
      <c r="I46" s="9">
        <v>0.76470588235294112</v>
      </c>
      <c r="J46" s="20">
        <v>0</v>
      </c>
      <c r="K46" s="9">
        <v>0</v>
      </c>
      <c r="L46" s="20">
        <v>78</v>
      </c>
      <c r="M46" s="9">
        <v>0.21848739495798319</v>
      </c>
      <c r="N46" s="20">
        <v>26</v>
      </c>
      <c r="O46" s="9">
        <v>7.2829131652661069E-2</v>
      </c>
      <c r="P46" s="20">
        <v>19</v>
      </c>
      <c r="Q46" s="9">
        <v>5.3221288515406161E-2</v>
      </c>
    </row>
    <row r="47" spans="4:17" x14ac:dyDescent="0.25">
      <c r="D47" s="8" t="s">
        <v>527</v>
      </c>
      <c r="E47" s="20">
        <v>660</v>
      </c>
      <c r="F47" s="20">
        <v>485</v>
      </c>
      <c r="G47" s="9">
        <v>0.73484848484848486</v>
      </c>
      <c r="H47" s="20">
        <v>356</v>
      </c>
      <c r="I47" s="9">
        <v>0.73402061855670098</v>
      </c>
      <c r="J47" s="20">
        <v>0</v>
      </c>
      <c r="K47" s="9">
        <v>0</v>
      </c>
      <c r="L47" s="20">
        <v>1</v>
      </c>
      <c r="M47" s="9">
        <v>2.0618556701030928E-3</v>
      </c>
      <c r="N47" s="20">
        <v>65</v>
      </c>
      <c r="O47" s="9">
        <v>0.13402061855670103</v>
      </c>
      <c r="P47" s="20">
        <v>91</v>
      </c>
      <c r="Q47" s="9">
        <v>0.18762886597938144</v>
      </c>
    </row>
    <row r="48" spans="4:17" x14ac:dyDescent="0.25">
      <c r="D48" s="8" t="s">
        <v>528</v>
      </c>
      <c r="E48" s="20">
        <v>1148</v>
      </c>
      <c r="F48" s="20">
        <v>842</v>
      </c>
      <c r="G48" s="9">
        <v>0.73344947735191635</v>
      </c>
      <c r="H48" s="20">
        <v>624</v>
      </c>
      <c r="I48" s="9">
        <v>0.74109263657957247</v>
      </c>
      <c r="J48" s="20">
        <v>0</v>
      </c>
      <c r="K48" s="9">
        <v>0</v>
      </c>
      <c r="L48" s="20">
        <v>3</v>
      </c>
      <c r="M48" s="9">
        <v>3.5629453681710215E-3</v>
      </c>
      <c r="N48" s="20">
        <v>11</v>
      </c>
      <c r="O48" s="9">
        <v>1.3064133016627079E-2</v>
      </c>
      <c r="P48" s="20">
        <v>263</v>
      </c>
      <c r="Q48" s="9">
        <v>0.31235154394299286</v>
      </c>
    </row>
    <row r="49" spans="4:17" x14ac:dyDescent="0.25">
      <c r="D49" s="8" t="s">
        <v>443</v>
      </c>
      <c r="E49" s="20">
        <v>535</v>
      </c>
      <c r="F49" s="20">
        <v>422</v>
      </c>
      <c r="G49" s="9">
        <v>0.78878504672897198</v>
      </c>
      <c r="H49" s="20">
        <v>297</v>
      </c>
      <c r="I49" s="9">
        <v>0.70379146919431279</v>
      </c>
      <c r="J49" s="20">
        <v>0</v>
      </c>
      <c r="K49" s="9">
        <v>0</v>
      </c>
      <c r="L49" s="20">
        <v>6</v>
      </c>
      <c r="M49" s="9">
        <v>1.4218009478672985E-2</v>
      </c>
      <c r="N49" s="20">
        <v>52</v>
      </c>
      <c r="O49" s="9">
        <v>0.12322274881516587</v>
      </c>
      <c r="P49" s="20">
        <v>41</v>
      </c>
      <c r="Q49" s="9">
        <v>9.7156398104265407E-2</v>
      </c>
    </row>
    <row r="50" spans="4:17" x14ac:dyDescent="0.25">
      <c r="D50" s="8" t="s">
        <v>533</v>
      </c>
      <c r="E50" s="20">
        <v>613</v>
      </c>
      <c r="F50" s="20">
        <v>352</v>
      </c>
      <c r="G50" s="9">
        <v>0.57422512234910272</v>
      </c>
      <c r="H50" s="20">
        <v>235</v>
      </c>
      <c r="I50" s="9">
        <v>0.66761363636363635</v>
      </c>
      <c r="J50" s="20">
        <v>0</v>
      </c>
      <c r="K50" s="9">
        <v>0</v>
      </c>
      <c r="L50" s="20">
        <v>9</v>
      </c>
      <c r="M50" s="9">
        <v>2.556818181818182E-2</v>
      </c>
      <c r="N50" s="20">
        <v>19</v>
      </c>
      <c r="O50" s="9">
        <v>5.3977272727272728E-2</v>
      </c>
      <c r="P50" s="20">
        <v>225</v>
      </c>
      <c r="Q50" s="9">
        <v>0.63920454545454541</v>
      </c>
    </row>
    <row r="51" spans="4:17" x14ac:dyDescent="0.25">
      <c r="D51" s="8" t="s">
        <v>536</v>
      </c>
      <c r="E51" s="20">
        <v>715</v>
      </c>
      <c r="F51" s="20">
        <v>557</v>
      </c>
      <c r="G51" s="9">
        <v>0.779020979020979</v>
      </c>
      <c r="H51" s="20">
        <v>403</v>
      </c>
      <c r="I51" s="9">
        <v>0.72351885098743263</v>
      </c>
      <c r="J51" s="20">
        <v>0</v>
      </c>
      <c r="K51" s="9">
        <v>0</v>
      </c>
      <c r="L51" s="20">
        <v>0</v>
      </c>
      <c r="M51" s="9">
        <v>0</v>
      </c>
      <c r="N51" s="20">
        <v>1</v>
      </c>
      <c r="O51" s="9">
        <v>1.7953321364452424E-3</v>
      </c>
      <c r="P51" s="20">
        <v>138</v>
      </c>
      <c r="Q51" s="9">
        <v>0.24775583482944344</v>
      </c>
    </row>
    <row r="52" spans="4:17" x14ac:dyDescent="0.25">
      <c r="D52" s="7" t="s">
        <v>435</v>
      </c>
      <c r="E52" s="20">
        <v>3307</v>
      </c>
      <c r="F52" s="20">
        <v>2318</v>
      </c>
      <c r="G52" s="9">
        <v>0.7009374055034775</v>
      </c>
      <c r="H52" s="20">
        <v>1504</v>
      </c>
      <c r="I52" s="9">
        <v>0.64883520276100082</v>
      </c>
      <c r="J52" s="20">
        <v>0</v>
      </c>
      <c r="K52" s="9">
        <v>0</v>
      </c>
      <c r="L52" s="20">
        <v>26</v>
      </c>
      <c r="M52" s="9">
        <v>1.1216566005176877E-2</v>
      </c>
      <c r="N52" s="20">
        <v>108</v>
      </c>
      <c r="O52" s="9">
        <v>4.6591889559965488E-2</v>
      </c>
      <c r="P52" s="20">
        <v>742</v>
      </c>
      <c r="Q52" s="9">
        <v>0.32010353753235549</v>
      </c>
    </row>
    <row r="53" spans="4:17" x14ac:dyDescent="0.25">
      <c r="D53" s="8" t="s">
        <v>436</v>
      </c>
      <c r="E53" s="20">
        <v>721</v>
      </c>
      <c r="F53" s="20">
        <v>469</v>
      </c>
      <c r="G53" s="9">
        <v>0.65048543689320393</v>
      </c>
      <c r="H53" s="20">
        <v>305</v>
      </c>
      <c r="I53" s="9">
        <v>0.65031982942430699</v>
      </c>
      <c r="J53" s="20">
        <v>0</v>
      </c>
      <c r="K53" s="9">
        <v>0</v>
      </c>
      <c r="L53" s="20">
        <v>1</v>
      </c>
      <c r="M53" s="9">
        <v>2.1321961620469083E-3</v>
      </c>
      <c r="N53" s="20">
        <v>37</v>
      </c>
      <c r="O53" s="9">
        <v>7.8891257995735611E-2</v>
      </c>
      <c r="P53" s="20">
        <v>194</v>
      </c>
      <c r="Q53" s="9">
        <v>0.4136460554371002</v>
      </c>
    </row>
    <row r="54" spans="4:17" x14ac:dyDescent="0.25">
      <c r="D54" s="8" t="s">
        <v>513</v>
      </c>
      <c r="E54" s="20">
        <v>1874</v>
      </c>
      <c r="F54" s="20">
        <v>1359</v>
      </c>
      <c r="G54" s="9">
        <v>0.72518676627534684</v>
      </c>
      <c r="H54" s="20">
        <v>899</v>
      </c>
      <c r="I54" s="9">
        <v>0.66151582045621782</v>
      </c>
      <c r="J54" s="20">
        <v>0</v>
      </c>
      <c r="K54" s="9">
        <v>0</v>
      </c>
      <c r="L54" s="20">
        <v>17</v>
      </c>
      <c r="M54" s="9">
        <v>1.2509197939661517E-2</v>
      </c>
      <c r="N54" s="20">
        <v>58</v>
      </c>
      <c r="O54" s="9">
        <v>4.2678440029433405E-2</v>
      </c>
      <c r="P54" s="20">
        <v>374</v>
      </c>
      <c r="Q54" s="9">
        <v>0.27520235467255333</v>
      </c>
    </row>
    <row r="55" spans="4:17" x14ac:dyDescent="0.25">
      <c r="D55" s="8" t="s">
        <v>531</v>
      </c>
      <c r="E55" s="20">
        <v>305</v>
      </c>
      <c r="F55" s="20">
        <v>186</v>
      </c>
      <c r="G55" s="9">
        <v>0.60983606557377046</v>
      </c>
      <c r="H55" s="20">
        <v>123</v>
      </c>
      <c r="I55" s="9">
        <v>0.66129032258064513</v>
      </c>
      <c r="J55" s="20">
        <v>0</v>
      </c>
      <c r="K55" s="9">
        <v>0</v>
      </c>
      <c r="L55" s="20">
        <v>1</v>
      </c>
      <c r="M55" s="9">
        <v>5.3763440860215058E-3</v>
      </c>
      <c r="N55" s="20">
        <v>11</v>
      </c>
      <c r="O55" s="9">
        <v>5.9139784946236562E-2</v>
      </c>
      <c r="P55" s="20">
        <v>94</v>
      </c>
      <c r="Q55" s="9">
        <v>0.5053763440860215</v>
      </c>
    </row>
    <row r="56" spans="4:17" x14ac:dyDescent="0.25">
      <c r="D56" s="8" t="s">
        <v>537</v>
      </c>
      <c r="E56" s="20">
        <v>407</v>
      </c>
      <c r="F56" s="20">
        <v>304</v>
      </c>
      <c r="G56" s="9">
        <v>0.74692874692874689</v>
      </c>
      <c r="H56" s="20">
        <v>177</v>
      </c>
      <c r="I56" s="9">
        <v>0.58223684210526316</v>
      </c>
      <c r="J56" s="20">
        <v>0</v>
      </c>
      <c r="K56" s="9">
        <v>0</v>
      </c>
      <c r="L56" s="20">
        <v>7</v>
      </c>
      <c r="M56" s="9">
        <v>2.3026315789473683E-2</v>
      </c>
      <c r="N56" s="20">
        <v>2</v>
      </c>
      <c r="O56" s="9">
        <v>6.5789473684210523E-3</v>
      </c>
      <c r="P56" s="20">
        <v>80</v>
      </c>
      <c r="Q56" s="9">
        <v>0.26315789473684209</v>
      </c>
    </row>
    <row r="57" spans="4:17" x14ac:dyDescent="0.25">
      <c r="D57" s="7" t="s">
        <v>439</v>
      </c>
      <c r="E57" s="20">
        <v>4625</v>
      </c>
      <c r="F57" s="20">
        <v>3227</v>
      </c>
      <c r="G57" s="9">
        <v>0.69772972972972969</v>
      </c>
      <c r="H57" s="20">
        <v>2317</v>
      </c>
      <c r="I57" s="9">
        <v>0.71800433839479394</v>
      </c>
      <c r="J57" s="20">
        <v>0</v>
      </c>
      <c r="K57" s="9">
        <v>0</v>
      </c>
      <c r="L57" s="20">
        <v>25</v>
      </c>
      <c r="M57" s="9">
        <v>7.7471335605825845E-3</v>
      </c>
      <c r="N57" s="20">
        <v>207</v>
      </c>
      <c r="O57" s="9">
        <v>6.4146265881623796E-2</v>
      </c>
      <c r="P57" s="20">
        <v>1043</v>
      </c>
      <c r="Q57" s="9">
        <v>0.3232104121475054</v>
      </c>
    </row>
    <row r="58" spans="4:17" x14ac:dyDescent="0.25">
      <c r="D58" s="8" t="s">
        <v>514</v>
      </c>
      <c r="E58" s="20">
        <v>1241</v>
      </c>
      <c r="F58" s="20">
        <v>1001</v>
      </c>
      <c r="G58" s="9">
        <v>0.80660757453666398</v>
      </c>
      <c r="H58" s="20">
        <v>737</v>
      </c>
      <c r="I58" s="9">
        <v>0.73626373626373631</v>
      </c>
      <c r="J58" s="20">
        <v>0</v>
      </c>
      <c r="K58" s="9">
        <v>0</v>
      </c>
      <c r="L58" s="20">
        <v>10</v>
      </c>
      <c r="M58" s="9">
        <v>9.99000999000999E-3</v>
      </c>
      <c r="N58" s="20">
        <v>38</v>
      </c>
      <c r="O58" s="9">
        <v>3.796203796203796E-2</v>
      </c>
      <c r="P58" s="20">
        <v>166</v>
      </c>
      <c r="Q58" s="9">
        <v>0.16583416583416583</v>
      </c>
    </row>
    <row r="59" spans="4:17" x14ac:dyDescent="0.25">
      <c r="D59" s="8" t="s">
        <v>518</v>
      </c>
      <c r="E59" s="20">
        <v>557</v>
      </c>
      <c r="F59" s="20">
        <v>318</v>
      </c>
      <c r="G59" s="9">
        <v>0.57091561938958713</v>
      </c>
      <c r="H59" s="20">
        <v>211</v>
      </c>
      <c r="I59" s="9">
        <v>0.66352201257861632</v>
      </c>
      <c r="J59" s="20">
        <v>0</v>
      </c>
      <c r="K59" s="9">
        <v>0</v>
      </c>
      <c r="L59" s="20">
        <v>0</v>
      </c>
      <c r="M59" s="9">
        <v>0</v>
      </c>
      <c r="N59" s="20">
        <v>11</v>
      </c>
      <c r="O59" s="9">
        <v>3.4591194968553458E-2</v>
      </c>
      <c r="P59" s="20">
        <v>202</v>
      </c>
      <c r="Q59" s="9">
        <v>0.63522012578616349</v>
      </c>
    </row>
    <row r="60" spans="4:17" x14ac:dyDescent="0.25">
      <c r="D60" s="8" t="s">
        <v>441</v>
      </c>
      <c r="E60" s="20">
        <v>286</v>
      </c>
      <c r="F60" s="20">
        <v>188</v>
      </c>
      <c r="G60" s="9">
        <v>0.65734265734265729</v>
      </c>
      <c r="H60" s="20">
        <v>131</v>
      </c>
      <c r="I60" s="9">
        <v>0.69680851063829785</v>
      </c>
      <c r="J60" s="20">
        <v>0</v>
      </c>
      <c r="K60" s="9">
        <v>0</v>
      </c>
      <c r="L60" s="20">
        <v>2</v>
      </c>
      <c r="M60" s="9">
        <v>1.0638297872340425E-2</v>
      </c>
      <c r="N60" s="20">
        <v>4</v>
      </c>
      <c r="O60" s="9">
        <v>2.1276595744680851E-2</v>
      </c>
      <c r="P60" s="20">
        <v>86</v>
      </c>
      <c r="Q60" s="9">
        <v>0.45744680851063829</v>
      </c>
    </row>
    <row r="61" spans="4:17" x14ac:dyDescent="0.25">
      <c r="D61" s="8" t="s">
        <v>446</v>
      </c>
      <c r="E61" s="20">
        <v>922</v>
      </c>
      <c r="F61" s="20">
        <v>611</v>
      </c>
      <c r="G61" s="9">
        <v>0.66268980477223427</v>
      </c>
      <c r="H61" s="20">
        <v>389</v>
      </c>
      <c r="I61" s="9">
        <v>0.63666121112929619</v>
      </c>
      <c r="J61" s="20">
        <v>0</v>
      </c>
      <c r="K61" s="9">
        <v>0</v>
      </c>
      <c r="L61" s="20">
        <v>0</v>
      </c>
      <c r="M61" s="9">
        <v>0</v>
      </c>
      <c r="N61" s="20">
        <v>70</v>
      </c>
      <c r="O61" s="9">
        <v>0.11456628477905073</v>
      </c>
      <c r="P61" s="20">
        <v>204</v>
      </c>
      <c r="Q61" s="9">
        <v>0.33387888707037644</v>
      </c>
    </row>
    <row r="62" spans="4:17" x14ac:dyDescent="0.25">
      <c r="D62" s="8" t="s">
        <v>535</v>
      </c>
      <c r="E62" s="20">
        <v>564</v>
      </c>
      <c r="F62" s="20">
        <v>439</v>
      </c>
      <c r="G62" s="9">
        <v>0.77836879432624118</v>
      </c>
      <c r="H62" s="20">
        <v>316</v>
      </c>
      <c r="I62" s="9">
        <v>0.71981776765375849</v>
      </c>
      <c r="J62" s="20">
        <v>0</v>
      </c>
      <c r="K62" s="9">
        <v>0</v>
      </c>
      <c r="L62" s="20">
        <v>1</v>
      </c>
      <c r="M62" s="9">
        <v>2.2779043280182231E-3</v>
      </c>
      <c r="N62" s="20">
        <v>25</v>
      </c>
      <c r="O62" s="9">
        <v>5.6947608200455579E-2</v>
      </c>
      <c r="P62" s="20">
        <v>86</v>
      </c>
      <c r="Q62" s="9">
        <v>0.1958997722095672</v>
      </c>
    </row>
    <row r="63" spans="4:17" x14ac:dyDescent="0.25">
      <c r="D63" s="8" t="s">
        <v>440</v>
      </c>
      <c r="E63" s="20">
        <v>1055</v>
      </c>
      <c r="F63" s="20">
        <v>670</v>
      </c>
      <c r="G63" s="9">
        <v>0.63507109004739337</v>
      </c>
      <c r="H63" s="20">
        <v>533</v>
      </c>
      <c r="I63" s="9">
        <v>0.79552238805970155</v>
      </c>
      <c r="J63" s="20">
        <v>0</v>
      </c>
      <c r="K63" s="9">
        <v>0</v>
      </c>
      <c r="L63" s="20">
        <v>12</v>
      </c>
      <c r="M63" s="9">
        <v>1.7910447761194031E-2</v>
      </c>
      <c r="N63" s="20">
        <v>59</v>
      </c>
      <c r="O63" s="9">
        <v>8.8059701492537307E-2</v>
      </c>
      <c r="P63" s="20">
        <v>299</v>
      </c>
      <c r="Q63" s="9">
        <v>0.44626865671641791</v>
      </c>
    </row>
    <row r="64" spans="4:17" x14ac:dyDescent="0.25">
      <c r="D64" s="6" t="s">
        <v>449</v>
      </c>
      <c r="E64" s="20">
        <v>33928</v>
      </c>
      <c r="F64" s="20">
        <v>24285</v>
      </c>
      <c r="G64" s="9">
        <v>0.71578047630275876</v>
      </c>
      <c r="H64" s="20">
        <v>18047</v>
      </c>
      <c r="I64" s="9">
        <v>0.74313362157710516</v>
      </c>
      <c r="J64" s="20">
        <v>0</v>
      </c>
      <c r="K64" s="9">
        <v>0</v>
      </c>
      <c r="L64" s="20">
        <v>2718</v>
      </c>
      <c r="M64" s="9">
        <v>0.11192093885114268</v>
      </c>
      <c r="N64" s="20">
        <v>5180</v>
      </c>
      <c r="O64" s="9">
        <v>0.21330039118797611</v>
      </c>
      <c r="P64" s="20">
        <v>675</v>
      </c>
      <c r="Q64" s="9">
        <v>2.7794935145151328E-2</v>
      </c>
    </row>
    <row r="65" spans="4:17" x14ac:dyDescent="0.25">
      <c r="D65" s="7" t="s">
        <v>541</v>
      </c>
      <c r="E65" s="20">
        <v>4174</v>
      </c>
      <c r="F65" s="20">
        <v>3056</v>
      </c>
      <c r="G65" s="9">
        <v>0.73215141351221846</v>
      </c>
      <c r="H65" s="20">
        <v>2430</v>
      </c>
      <c r="I65" s="9">
        <v>0.79515706806282727</v>
      </c>
      <c r="J65" s="20">
        <v>0</v>
      </c>
      <c r="K65" s="9">
        <v>0</v>
      </c>
      <c r="L65" s="20">
        <v>326</v>
      </c>
      <c r="M65" s="9">
        <v>0.10667539267015706</v>
      </c>
      <c r="N65" s="20">
        <v>571</v>
      </c>
      <c r="O65" s="9">
        <v>0.1868455497382199</v>
      </c>
      <c r="P65" s="20">
        <v>122</v>
      </c>
      <c r="Q65" s="9">
        <v>3.9921465968586388E-2</v>
      </c>
    </row>
    <row r="66" spans="4:17" x14ac:dyDescent="0.25">
      <c r="D66" s="8" t="s">
        <v>542</v>
      </c>
      <c r="E66" s="20">
        <v>510</v>
      </c>
      <c r="F66" s="20">
        <v>307</v>
      </c>
      <c r="G66" s="9">
        <v>0.60196078431372546</v>
      </c>
      <c r="H66" s="20">
        <v>220</v>
      </c>
      <c r="I66" s="9">
        <v>0.71661237785016285</v>
      </c>
      <c r="J66" s="20">
        <v>0</v>
      </c>
      <c r="K66" s="9">
        <v>0</v>
      </c>
      <c r="L66" s="20">
        <v>10</v>
      </c>
      <c r="M66" s="9">
        <v>3.2573289902280131E-2</v>
      </c>
      <c r="N66" s="20">
        <v>139</v>
      </c>
      <c r="O66" s="9">
        <v>0.45276872964169379</v>
      </c>
      <c r="P66" s="20">
        <v>41</v>
      </c>
      <c r="Q66" s="9">
        <v>0.13355048859934854</v>
      </c>
    </row>
    <row r="67" spans="4:17" x14ac:dyDescent="0.25">
      <c r="D67" s="8" t="s">
        <v>543</v>
      </c>
      <c r="E67" s="20">
        <v>1842</v>
      </c>
      <c r="F67" s="20">
        <v>1474</v>
      </c>
      <c r="G67" s="9">
        <v>0.80021715526601522</v>
      </c>
      <c r="H67" s="20">
        <v>1259</v>
      </c>
      <c r="I67" s="9">
        <v>0.85413839891451837</v>
      </c>
      <c r="J67" s="20">
        <v>0</v>
      </c>
      <c r="K67" s="9">
        <v>0</v>
      </c>
      <c r="L67" s="20">
        <v>210</v>
      </c>
      <c r="M67" s="9">
        <v>0.14246947082767977</v>
      </c>
      <c r="N67" s="20">
        <v>116</v>
      </c>
      <c r="O67" s="9">
        <v>7.8697421981004073E-2</v>
      </c>
      <c r="P67" s="20">
        <v>3</v>
      </c>
      <c r="Q67" s="9">
        <v>2.0352781546811396E-3</v>
      </c>
    </row>
    <row r="68" spans="4:17" x14ac:dyDescent="0.25">
      <c r="D68" s="8" t="s">
        <v>546</v>
      </c>
      <c r="E68" s="20">
        <v>383</v>
      </c>
      <c r="F68" s="20">
        <v>233</v>
      </c>
      <c r="G68" s="9">
        <v>0.60835509138381205</v>
      </c>
      <c r="H68" s="20">
        <v>160</v>
      </c>
      <c r="I68" s="9">
        <v>0.68669527896995708</v>
      </c>
      <c r="J68" s="20">
        <v>0</v>
      </c>
      <c r="K68" s="9">
        <v>0</v>
      </c>
      <c r="L68" s="20">
        <v>1</v>
      </c>
      <c r="M68" s="9">
        <v>4.2918454935622317E-3</v>
      </c>
      <c r="N68" s="20">
        <v>67</v>
      </c>
      <c r="O68" s="9">
        <v>0.28755364806866951</v>
      </c>
      <c r="P68" s="20">
        <v>69</v>
      </c>
      <c r="Q68" s="9">
        <v>0.29613733905579398</v>
      </c>
    </row>
    <row r="69" spans="4:17" x14ac:dyDescent="0.25">
      <c r="D69" s="8" t="s">
        <v>566</v>
      </c>
      <c r="E69" s="20">
        <v>1439</v>
      </c>
      <c r="F69" s="20">
        <v>1042</v>
      </c>
      <c r="G69" s="9">
        <v>0.72411396803335648</v>
      </c>
      <c r="H69" s="20">
        <v>791</v>
      </c>
      <c r="I69" s="9">
        <v>0.75911708253358923</v>
      </c>
      <c r="J69" s="20">
        <v>0</v>
      </c>
      <c r="K69" s="9">
        <v>0</v>
      </c>
      <c r="L69" s="20">
        <v>105</v>
      </c>
      <c r="M69" s="9">
        <v>0.10076775431861804</v>
      </c>
      <c r="N69" s="20">
        <v>249</v>
      </c>
      <c r="O69" s="9">
        <v>0.23896353166986564</v>
      </c>
      <c r="P69" s="20">
        <v>9</v>
      </c>
      <c r="Q69" s="9">
        <v>8.6372360844529754E-3</v>
      </c>
    </row>
    <row r="70" spans="4:17" x14ac:dyDescent="0.25">
      <c r="D70" s="7" t="s">
        <v>547</v>
      </c>
      <c r="E70" s="20">
        <v>4116</v>
      </c>
      <c r="F70" s="20">
        <v>2846</v>
      </c>
      <c r="G70" s="9">
        <v>0.69144800777453841</v>
      </c>
      <c r="H70" s="20">
        <v>1914</v>
      </c>
      <c r="I70" s="9">
        <v>0.67252283907238231</v>
      </c>
      <c r="J70" s="20">
        <v>0</v>
      </c>
      <c r="K70" s="9">
        <v>0</v>
      </c>
      <c r="L70" s="20">
        <v>431</v>
      </c>
      <c r="M70" s="9">
        <v>0.15144061841180603</v>
      </c>
      <c r="N70" s="20">
        <v>665</v>
      </c>
      <c r="O70" s="9">
        <v>0.23366127898805342</v>
      </c>
      <c r="P70" s="20">
        <v>55</v>
      </c>
      <c r="Q70" s="9">
        <v>1.932536893886156E-2</v>
      </c>
    </row>
    <row r="71" spans="4:17" x14ac:dyDescent="0.25">
      <c r="D71" s="8" t="s">
        <v>548</v>
      </c>
      <c r="E71" s="20">
        <v>460</v>
      </c>
      <c r="F71" s="20">
        <v>324</v>
      </c>
      <c r="G71" s="9">
        <v>0.70434782608695656</v>
      </c>
      <c r="H71" s="20">
        <v>183</v>
      </c>
      <c r="I71" s="9">
        <v>0.56481481481481477</v>
      </c>
      <c r="J71" s="20">
        <v>0</v>
      </c>
      <c r="K71" s="9">
        <v>0</v>
      </c>
      <c r="L71" s="20">
        <v>16</v>
      </c>
      <c r="M71" s="9">
        <v>4.9382716049382713E-2</v>
      </c>
      <c r="N71" s="20">
        <v>101</v>
      </c>
      <c r="O71" s="9">
        <v>0.31172839506172839</v>
      </c>
      <c r="P71" s="20">
        <v>5</v>
      </c>
      <c r="Q71" s="9">
        <v>1.5432098765432098E-2</v>
      </c>
    </row>
    <row r="72" spans="4:17" x14ac:dyDescent="0.25">
      <c r="D72" s="8" t="s">
        <v>554</v>
      </c>
      <c r="E72" s="20">
        <v>437</v>
      </c>
      <c r="F72" s="20">
        <v>338</v>
      </c>
      <c r="G72" s="9">
        <v>0.77345537757437066</v>
      </c>
      <c r="H72" s="20">
        <v>270</v>
      </c>
      <c r="I72" s="9">
        <v>0.79881656804733725</v>
      </c>
      <c r="J72" s="20">
        <v>0</v>
      </c>
      <c r="K72" s="9">
        <v>0</v>
      </c>
      <c r="L72" s="20">
        <v>72</v>
      </c>
      <c r="M72" s="9">
        <v>0.21301775147928995</v>
      </c>
      <c r="N72" s="20">
        <v>16</v>
      </c>
      <c r="O72" s="9">
        <v>4.7337278106508875E-2</v>
      </c>
      <c r="P72" s="20">
        <v>1</v>
      </c>
      <c r="Q72" s="9">
        <v>2.9585798816568047E-3</v>
      </c>
    </row>
    <row r="73" spans="4:17" x14ac:dyDescent="0.25">
      <c r="D73" s="8" t="s">
        <v>557</v>
      </c>
      <c r="E73" s="20">
        <v>655</v>
      </c>
      <c r="F73" s="20">
        <v>418</v>
      </c>
      <c r="G73" s="9">
        <v>0.63816793893129775</v>
      </c>
      <c r="H73" s="20">
        <v>238</v>
      </c>
      <c r="I73" s="9">
        <v>0.56937799043062198</v>
      </c>
      <c r="J73" s="20">
        <v>0</v>
      </c>
      <c r="K73" s="9">
        <v>0</v>
      </c>
      <c r="L73" s="20">
        <v>73</v>
      </c>
      <c r="M73" s="9">
        <v>0.17464114832535885</v>
      </c>
      <c r="N73" s="20">
        <v>130</v>
      </c>
      <c r="O73" s="9">
        <v>0.31100478468899523</v>
      </c>
      <c r="P73" s="20">
        <v>14</v>
      </c>
      <c r="Q73" s="9">
        <v>3.3492822966507178E-2</v>
      </c>
    </row>
    <row r="74" spans="4:17" x14ac:dyDescent="0.25">
      <c r="D74" s="8" t="s">
        <v>564</v>
      </c>
      <c r="E74" s="20">
        <v>220</v>
      </c>
      <c r="F74" s="20">
        <v>154</v>
      </c>
      <c r="G74" s="9">
        <v>0.7</v>
      </c>
      <c r="H74" s="20">
        <v>100</v>
      </c>
      <c r="I74" s="9">
        <v>0.64935064935064934</v>
      </c>
      <c r="J74" s="20">
        <v>0</v>
      </c>
      <c r="K74" s="9">
        <v>0</v>
      </c>
      <c r="L74" s="20">
        <v>25</v>
      </c>
      <c r="M74" s="9">
        <v>0.16233766233766234</v>
      </c>
      <c r="N74" s="20">
        <v>34</v>
      </c>
      <c r="O74" s="9">
        <v>0.22077922077922077</v>
      </c>
      <c r="P74" s="20">
        <v>1</v>
      </c>
      <c r="Q74" s="9">
        <v>6.4935064935064939E-3</v>
      </c>
    </row>
    <row r="75" spans="4:17" x14ac:dyDescent="0.25">
      <c r="D75" s="8" t="s">
        <v>571</v>
      </c>
      <c r="E75" s="20">
        <v>705</v>
      </c>
      <c r="F75" s="20">
        <v>437</v>
      </c>
      <c r="G75" s="9">
        <v>0.6198581560283688</v>
      </c>
      <c r="H75" s="20">
        <v>286</v>
      </c>
      <c r="I75" s="9">
        <v>0.65446224256292906</v>
      </c>
      <c r="J75" s="20">
        <v>0</v>
      </c>
      <c r="K75" s="9">
        <v>0</v>
      </c>
      <c r="L75" s="20">
        <v>54</v>
      </c>
      <c r="M75" s="9">
        <v>0.12356979405034325</v>
      </c>
      <c r="N75" s="20">
        <v>155</v>
      </c>
      <c r="O75" s="9">
        <v>0.35469107551487417</v>
      </c>
      <c r="P75" s="20">
        <v>31</v>
      </c>
      <c r="Q75" s="9">
        <v>7.0938215102974822E-2</v>
      </c>
    </row>
    <row r="76" spans="4:17" x14ac:dyDescent="0.25">
      <c r="D76" s="8" t="s">
        <v>578</v>
      </c>
      <c r="E76" s="20">
        <v>1166</v>
      </c>
      <c r="F76" s="20">
        <v>885</v>
      </c>
      <c r="G76" s="9">
        <v>0.75900514579759859</v>
      </c>
      <c r="H76" s="20">
        <v>637</v>
      </c>
      <c r="I76" s="9">
        <v>0.71977401129943508</v>
      </c>
      <c r="J76" s="20">
        <v>0</v>
      </c>
      <c r="K76" s="9">
        <v>0</v>
      </c>
      <c r="L76" s="20">
        <v>39</v>
      </c>
      <c r="M76" s="9">
        <v>4.4067796610169491E-2</v>
      </c>
      <c r="N76" s="20">
        <v>211</v>
      </c>
      <c r="O76" s="9">
        <v>0.2384180790960452</v>
      </c>
      <c r="P76" s="20">
        <v>1</v>
      </c>
      <c r="Q76" s="9">
        <v>1.1299435028248588E-3</v>
      </c>
    </row>
    <row r="77" spans="4:17" x14ac:dyDescent="0.25">
      <c r="D77" s="8" t="s">
        <v>579</v>
      </c>
      <c r="E77" s="20">
        <v>473</v>
      </c>
      <c r="F77" s="20">
        <v>290</v>
      </c>
      <c r="G77" s="9">
        <v>0.61310782241014794</v>
      </c>
      <c r="H77" s="20">
        <v>200</v>
      </c>
      <c r="I77" s="9">
        <v>0.68965517241379315</v>
      </c>
      <c r="J77" s="20">
        <v>0</v>
      </c>
      <c r="K77" s="9">
        <v>0</v>
      </c>
      <c r="L77" s="20">
        <v>152</v>
      </c>
      <c r="M77" s="9">
        <v>0.52413793103448281</v>
      </c>
      <c r="N77" s="20">
        <v>18</v>
      </c>
      <c r="O77" s="9">
        <v>6.2068965517241378E-2</v>
      </c>
      <c r="P77" s="20">
        <v>2</v>
      </c>
      <c r="Q77" s="9">
        <v>6.8965517241379309E-3</v>
      </c>
    </row>
    <row r="78" spans="4:17" x14ac:dyDescent="0.25">
      <c r="D78" s="7" t="s">
        <v>539</v>
      </c>
      <c r="E78" s="20">
        <v>4942</v>
      </c>
      <c r="F78" s="20">
        <v>3210</v>
      </c>
      <c r="G78" s="9">
        <v>0.6495346013759612</v>
      </c>
      <c r="H78" s="20">
        <v>2280</v>
      </c>
      <c r="I78" s="9">
        <v>0.71028037383177567</v>
      </c>
      <c r="J78" s="20">
        <v>0</v>
      </c>
      <c r="K78" s="9">
        <v>0</v>
      </c>
      <c r="L78" s="20">
        <v>692</v>
      </c>
      <c r="M78" s="9">
        <v>0.21557632398753895</v>
      </c>
      <c r="N78" s="20">
        <v>799</v>
      </c>
      <c r="O78" s="9">
        <v>0.24890965732087228</v>
      </c>
      <c r="P78" s="20">
        <v>101</v>
      </c>
      <c r="Q78" s="9">
        <v>3.1464174454828658E-2</v>
      </c>
    </row>
    <row r="79" spans="4:17" x14ac:dyDescent="0.25">
      <c r="D79" s="8" t="s">
        <v>540</v>
      </c>
      <c r="E79" s="20">
        <v>653</v>
      </c>
      <c r="F79" s="20">
        <v>379</v>
      </c>
      <c r="G79" s="9">
        <v>0.58039816232771824</v>
      </c>
      <c r="H79" s="20">
        <v>253</v>
      </c>
      <c r="I79" s="9">
        <v>0.66754617414248019</v>
      </c>
      <c r="J79" s="20">
        <v>0</v>
      </c>
      <c r="K79" s="9">
        <v>0</v>
      </c>
      <c r="L79" s="20">
        <v>70</v>
      </c>
      <c r="M79" s="9">
        <v>0.18469656992084432</v>
      </c>
      <c r="N79" s="20">
        <v>173</v>
      </c>
      <c r="O79" s="9">
        <v>0.45646437994722955</v>
      </c>
      <c r="P79" s="20">
        <v>11</v>
      </c>
      <c r="Q79" s="9">
        <v>2.9023746701846966E-2</v>
      </c>
    </row>
    <row r="80" spans="4:17" x14ac:dyDescent="0.25">
      <c r="D80" s="8" t="s">
        <v>558</v>
      </c>
      <c r="E80" s="20">
        <v>661</v>
      </c>
      <c r="F80" s="20">
        <v>452</v>
      </c>
      <c r="G80" s="9">
        <v>0.68381240544629351</v>
      </c>
      <c r="H80" s="20">
        <v>284</v>
      </c>
      <c r="I80" s="9">
        <v>0.62831858407079644</v>
      </c>
      <c r="J80" s="20">
        <v>0</v>
      </c>
      <c r="K80" s="9">
        <v>0</v>
      </c>
      <c r="L80" s="20">
        <v>81</v>
      </c>
      <c r="M80" s="9">
        <v>0.17920353982300885</v>
      </c>
      <c r="N80" s="20">
        <v>108</v>
      </c>
      <c r="O80" s="9">
        <v>0.23893805309734514</v>
      </c>
      <c r="P80" s="20">
        <v>0</v>
      </c>
      <c r="Q80" s="9">
        <v>0</v>
      </c>
    </row>
    <row r="81" spans="4:17" x14ac:dyDescent="0.25">
      <c r="D81" s="8" t="s">
        <v>559</v>
      </c>
      <c r="E81" s="20">
        <v>718</v>
      </c>
      <c r="F81" s="20">
        <v>328</v>
      </c>
      <c r="G81" s="9">
        <v>0.45682451253481893</v>
      </c>
      <c r="H81" s="20">
        <v>230</v>
      </c>
      <c r="I81" s="9">
        <v>0.70121951219512191</v>
      </c>
      <c r="J81" s="20">
        <v>0</v>
      </c>
      <c r="K81" s="9">
        <v>0</v>
      </c>
      <c r="L81" s="20">
        <v>306</v>
      </c>
      <c r="M81" s="9">
        <v>0.93292682926829273</v>
      </c>
      <c r="N81" s="20">
        <v>41</v>
      </c>
      <c r="O81" s="9">
        <v>0.125</v>
      </c>
      <c r="P81" s="20">
        <v>27</v>
      </c>
      <c r="Q81" s="9">
        <v>8.2317073170731711E-2</v>
      </c>
    </row>
    <row r="82" spans="4:17" x14ac:dyDescent="0.25">
      <c r="D82" s="8" t="s">
        <v>561</v>
      </c>
      <c r="E82" s="20">
        <v>1686</v>
      </c>
      <c r="F82" s="20">
        <v>1249</v>
      </c>
      <c r="G82" s="9">
        <v>0.74080664294187426</v>
      </c>
      <c r="H82" s="20">
        <v>950</v>
      </c>
      <c r="I82" s="9">
        <v>0.76060848678943149</v>
      </c>
      <c r="J82" s="20">
        <v>0</v>
      </c>
      <c r="K82" s="9">
        <v>0</v>
      </c>
      <c r="L82" s="20">
        <v>178</v>
      </c>
      <c r="M82" s="9">
        <v>0.14251401120896717</v>
      </c>
      <c r="N82" s="20">
        <v>195</v>
      </c>
      <c r="O82" s="9">
        <v>0.15612489991993594</v>
      </c>
      <c r="P82" s="20">
        <v>17</v>
      </c>
      <c r="Q82" s="9">
        <v>1.3610888710968775E-2</v>
      </c>
    </row>
    <row r="83" spans="4:17" x14ac:dyDescent="0.25">
      <c r="D83" s="8" t="s">
        <v>576</v>
      </c>
      <c r="E83" s="20">
        <v>1224</v>
      </c>
      <c r="F83" s="20">
        <v>802</v>
      </c>
      <c r="G83" s="9">
        <v>0.65522875816993464</v>
      </c>
      <c r="H83" s="20">
        <v>563</v>
      </c>
      <c r="I83" s="9">
        <v>0.70199501246882789</v>
      </c>
      <c r="J83" s="20">
        <v>0</v>
      </c>
      <c r="K83" s="9">
        <v>0</v>
      </c>
      <c r="L83" s="20">
        <v>57</v>
      </c>
      <c r="M83" s="9">
        <v>7.1072319201995013E-2</v>
      </c>
      <c r="N83" s="20">
        <v>282</v>
      </c>
      <c r="O83" s="9">
        <v>0.35162094763092272</v>
      </c>
      <c r="P83" s="20">
        <v>46</v>
      </c>
      <c r="Q83" s="9">
        <v>5.7356608478802994E-2</v>
      </c>
    </row>
    <row r="84" spans="4:17" x14ac:dyDescent="0.25">
      <c r="D84" s="7" t="s">
        <v>544</v>
      </c>
      <c r="E84" s="20">
        <v>4623</v>
      </c>
      <c r="F84" s="20">
        <v>3363</v>
      </c>
      <c r="G84" s="9">
        <v>0.72744970798182995</v>
      </c>
      <c r="H84" s="20">
        <v>2573</v>
      </c>
      <c r="I84" s="9">
        <v>0.7650906928337794</v>
      </c>
      <c r="J84" s="20">
        <v>0</v>
      </c>
      <c r="K84" s="9">
        <v>0</v>
      </c>
      <c r="L84" s="20">
        <v>310</v>
      </c>
      <c r="M84" s="9">
        <v>9.2179601546238471E-2</v>
      </c>
      <c r="N84" s="20">
        <v>705</v>
      </c>
      <c r="O84" s="9">
        <v>0.2096342551293488</v>
      </c>
      <c r="P84" s="20">
        <v>64</v>
      </c>
      <c r="Q84" s="9">
        <v>1.903062741599762E-2</v>
      </c>
    </row>
    <row r="85" spans="4:17" x14ac:dyDescent="0.25">
      <c r="D85" s="8" t="s">
        <v>545</v>
      </c>
      <c r="E85" s="20">
        <v>403</v>
      </c>
      <c r="F85" s="20">
        <v>301</v>
      </c>
      <c r="G85" s="9">
        <v>0.74689826302729534</v>
      </c>
      <c r="H85" s="20">
        <v>195</v>
      </c>
      <c r="I85" s="9">
        <v>0.64784053156146182</v>
      </c>
      <c r="J85" s="20">
        <v>0</v>
      </c>
      <c r="K85" s="9">
        <v>0</v>
      </c>
      <c r="L85" s="20">
        <v>36</v>
      </c>
      <c r="M85" s="9">
        <v>0.11960132890365449</v>
      </c>
      <c r="N85" s="20">
        <v>40</v>
      </c>
      <c r="O85" s="9">
        <v>0.13289036544850499</v>
      </c>
      <c r="P85" s="20">
        <v>6</v>
      </c>
      <c r="Q85" s="9">
        <v>1.9933554817275746E-2</v>
      </c>
    </row>
    <row r="86" spans="4:17" x14ac:dyDescent="0.25">
      <c r="D86" s="8" t="s">
        <v>551</v>
      </c>
      <c r="E86" s="20">
        <v>665</v>
      </c>
      <c r="F86" s="20">
        <v>419</v>
      </c>
      <c r="G86" s="9">
        <v>0.63007518796992479</v>
      </c>
      <c r="H86" s="20">
        <v>293</v>
      </c>
      <c r="I86" s="9">
        <v>0.69928400954653935</v>
      </c>
      <c r="J86" s="20">
        <v>0</v>
      </c>
      <c r="K86" s="9">
        <v>0</v>
      </c>
      <c r="L86" s="20">
        <v>8</v>
      </c>
      <c r="M86" s="9">
        <v>1.9093078758949882E-2</v>
      </c>
      <c r="N86" s="20">
        <v>223</v>
      </c>
      <c r="O86" s="9">
        <v>0.53221957040572787</v>
      </c>
      <c r="P86" s="20">
        <v>0</v>
      </c>
      <c r="Q86" s="9">
        <v>0</v>
      </c>
    </row>
    <row r="87" spans="4:17" x14ac:dyDescent="0.25">
      <c r="D87" s="8" t="s">
        <v>560</v>
      </c>
      <c r="E87" s="20">
        <v>1068</v>
      </c>
      <c r="F87" s="20">
        <v>829</v>
      </c>
      <c r="G87" s="9">
        <v>0.77621722846441943</v>
      </c>
      <c r="H87" s="20">
        <v>669</v>
      </c>
      <c r="I87" s="9">
        <v>0.80699638118214712</v>
      </c>
      <c r="J87" s="20">
        <v>0</v>
      </c>
      <c r="K87" s="9">
        <v>0</v>
      </c>
      <c r="L87" s="20">
        <v>3</v>
      </c>
      <c r="M87" s="9">
        <v>3.6188178528347406E-3</v>
      </c>
      <c r="N87" s="20">
        <v>193</v>
      </c>
      <c r="O87" s="9">
        <v>0.23281061519903498</v>
      </c>
      <c r="P87" s="20">
        <v>11</v>
      </c>
      <c r="Q87" s="9">
        <v>1.3268998793727383E-2</v>
      </c>
    </row>
    <row r="88" spans="4:17" x14ac:dyDescent="0.25">
      <c r="D88" s="8" t="s">
        <v>562</v>
      </c>
      <c r="E88" s="20">
        <v>1237</v>
      </c>
      <c r="F88" s="20">
        <v>957</v>
      </c>
      <c r="G88" s="9">
        <v>0.77364591754244139</v>
      </c>
      <c r="H88" s="20">
        <v>782</v>
      </c>
      <c r="I88" s="9">
        <v>0.81713688610240331</v>
      </c>
      <c r="J88" s="20">
        <v>0</v>
      </c>
      <c r="K88" s="9">
        <v>0</v>
      </c>
      <c r="L88" s="20">
        <v>193</v>
      </c>
      <c r="M88" s="9">
        <v>0.20167189132706373</v>
      </c>
      <c r="N88" s="20">
        <v>52</v>
      </c>
      <c r="O88" s="9">
        <v>5.4336468129571575E-2</v>
      </c>
      <c r="P88" s="20">
        <v>13</v>
      </c>
      <c r="Q88" s="9">
        <v>1.3584117032392894E-2</v>
      </c>
    </row>
    <row r="89" spans="4:17" x14ac:dyDescent="0.25">
      <c r="D89" s="8" t="s">
        <v>563</v>
      </c>
      <c r="E89" s="20">
        <v>783</v>
      </c>
      <c r="F89" s="20">
        <v>545</v>
      </c>
      <c r="G89" s="9">
        <v>0.69604086845466151</v>
      </c>
      <c r="H89" s="20">
        <v>429</v>
      </c>
      <c r="I89" s="9">
        <v>0.78715596330275228</v>
      </c>
      <c r="J89" s="20">
        <v>0</v>
      </c>
      <c r="K89" s="9">
        <v>0</v>
      </c>
      <c r="L89" s="20">
        <v>26</v>
      </c>
      <c r="M89" s="9">
        <v>4.7706422018348627E-2</v>
      </c>
      <c r="N89" s="20">
        <v>103</v>
      </c>
      <c r="O89" s="9">
        <v>0.1889908256880734</v>
      </c>
      <c r="P89" s="20">
        <v>29</v>
      </c>
      <c r="Q89" s="9">
        <v>5.321100917431193E-2</v>
      </c>
    </row>
    <row r="90" spans="4:17" x14ac:dyDescent="0.25">
      <c r="D90" s="8" t="s">
        <v>580</v>
      </c>
      <c r="E90" s="20">
        <v>467</v>
      </c>
      <c r="F90" s="20">
        <v>312</v>
      </c>
      <c r="G90" s="9">
        <v>0.66809421841541761</v>
      </c>
      <c r="H90" s="20">
        <v>205</v>
      </c>
      <c r="I90" s="9">
        <v>0.65705128205128205</v>
      </c>
      <c r="J90" s="20">
        <v>0</v>
      </c>
      <c r="K90" s="9">
        <v>0</v>
      </c>
      <c r="L90" s="20">
        <v>44</v>
      </c>
      <c r="M90" s="9">
        <v>0.14102564102564102</v>
      </c>
      <c r="N90" s="20">
        <v>94</v>
      </c>
      <c r="O90" s="9">
        <v>0.30128205128205127</v>
      </c>
      <c r="P90" s="20">
        <v>5</v>
      </c>
      <c r="Q90" s="9">
        <v>1.6025641025641024E-2</v>
      </c>
    </row>
    <row r="91" spans="4:17" x14ac:dyDescent="0.25">
      <c r="D91" s="7" t="s">
        <v>552</v>
      </c>
      <c r="E91" s="20">
        <v>5753</v>
      </c>
      <c r="F91" s="20">
        <v>4364</v>
      </c>
      <c r="G91" s="9">
        <v>0.75856075091256736</v>
      </c>
      <c r="H91" s="20">
        <v>3391</v>
      </c>
      <c r="I91" s="9">
        <v>0.77703941338221816</v>
      </c>
      <c r="J91" s="20">
        <v>0</v>
      </c>
      <c r="K91" s="9">
        <v>0</v>
      </c>
      <c r="L91" s="20">
        <v>198</v>
      </c>
      <c r="M91" s="9">
        <v>4.5371219065077913E-2</v>
      </c>
      <c r="N91" s="20">
        <v>936</v>
      </c>
      <c r="O91" s="9">
        <v>0.21448212648945922</v>
      </c>
      <c r="P91" s="20">
        <v>93</v>
      </c>
      <c r="Q91" s="9">
        <v>2.1310724106324473E-2</v>
      </c>
    </row>
    <row r="92" spans="4:17" x14ac:dyDescent="0.25">
      <c r="D92" s="8" t="s">
        <v>553</v>
      </c>
      <c r="E92" s="20">
        <v>763</v>
      </c>
      <c r="F92" s="20">
        <v>548</v>
      </c>
      <c r="G92" s="9">
        <v>0.71821756225425948</v>
      </c>
      <c r="H92" s="20">
        <v>424</v>
      </c>
      <c r="I92" s="9">
        <v>0.77372262773722633</v>
      </c>
      <c r="J92" s="20">
        <v>0</v>
      </c>
      <c r="K92" s="9">
        <v>0</v>
      </c>
      <c r="L92" s="20">
        <v>22</v>
      </c>
      <c r="M92" s="9">
        <v>4.0145985401459854E-2</v>
      </c>
      <c r="N92" s="20">
        <v>149</v>
      </c>
      <c r="O92" s="9">
        <v>0.27189781021897808</v>
      </c>
      <c r="P92" s="20">
        <v>24</v>
      </c>
      <c r="Q92" s="9">
        <v>4.3795620437956206E-2</v>
      </c>
    </row>
    <row r="93" spans="4:17" x14ac:dyDescent="0.25">
      <c r="D93" s="8" t="s">
        <v>565</v>
      </c>
      <c r="E93" s="20">
        <v>873</v>
      </c>
      <c r="F93" s="20">
        <v>673</v>
      </c>
      <c r="G93" s="9">
        <v>0.77090492554410084</v>
      </c>
      <c r="H93" s="20">
        <v>491</v>
      </c>
      <c r="I93" s="9">
        <v>0.72956909361069833</v>
      </c>
      <c r="J93" s="20">
        <v>0</v>
      </c>
      <c r="K93" s="9">
        <v>0</v>
      </c>
      <c r="L93" s="20">
        <v>10</v>
      </c>
      <c r="M93" s="9">
        <v>1.4858841010401188E-2</v>
      </c>
      <c r="N93" s="20">
        <v>153</v>
      </c>
      <c r="O93" s="9">
        <v>0.22734026745913818</v>
      </c>
      <c r="P93" s="20">
        <v>7</v>
      </c>
      <c r="Q93" s="9">
        <v>1.0401188707280832E-2</v>
      </c>
    </row>
    <row r="94" spans="4:17" x14ac:dyDescent="0.25">
      <c r="D94" s="8" t="s">
        <v>567</v>
      </c>
      <c r="E94" s="20">
        <v>448</v>
      </c>
      <c r="F94" s="20">
        <v>271</v>
      </c>
      <c r="G94" s="9">
        <v>0.6049107142857143</v>
      </c>
      <c r="H94" s="20">
        <v>190</v>
      </c>
      <c r="I94" s="9">
        <v>0.70110701107011075</v>
      </c>
      <c r="J94" s="20">
        <v>0</v>
      </c>
      <c r="K94" s="9">
        <v>0</v>
      </c>
      <c r="L94" s="20">
        <v>15</v>
      </c>
      <c r="M94" s="9">
        <v>5.5350553505535055E-2</v>
      </c>
      <c r="N94" s="20">
        <v>142</v>
      </c>
      <c r="O94" s="9">
        <v>0.52398523985239853</v>
      </c>
      <c r="P94" s="20">
        <v>1</v>
      </c>
      <c r="Q94" s="9">
        <v>3.6900369003690036E-3</v>
      </c>
    </row>
    <row r="95" spans="4:17" x14ac:dyDescent="0.25">
      <c r="D95" s="8" t="s">
        <v>574</v>
      </c>
      <c r="E95" s="20">
        <v>639</v>
      </c>
      <c r="F95" s="20">
        <v>459</v>
      </c>
      <c r="G95" s="9">
        <v>0.71830985915492962</v>
      </c>
      <c r="H95" s="20">
        <v>327</v>
      </c>
      <c r="I95" s="9">
        <v>0.71241830065359479</v>
      </c>
      <c r="J95" s="20">
        <v>0</v>
      </c>
      <c r="K95" s="9">
        <v>0</v>
      </c>
      <c r="L95" s="20">
        <v>11</v>
      </c>
      <c r="M95" s="9">
        <v>2.3965141612200435E-2</v>
      </c>
      <c r="N95" s="20">
        <v>137</v>
      </c>
      <c r="O95" s="9">
        <v>0.29847494553376908</v>
      </c>
      <c r="P95" s="20">
        <v>6</v>
      </c>
      <c r="Q95" s="9">
        <v>1.3071895424836602E-2</v>
      </c>
    </row>
    <row r="96" spans="4:17" x14ac:dyDescent="0.25">
      <c r="D96" s="8" t="s">
        <v>575</v>
      </c>
      <c r="E96" s="20">
        <v>1422</v>
      </c>
      <c r="F96" s="20">
        <v>1093</v>
      </c>
      <c r="G96" s="9">
        <v>0.76863572433192684</v>
      </c>
      <c r="H96" s="20">
        <v>798</v>
      </c>
      <c r="I96" s="9">
        <v>0.73010064043915823</v>
      </c>
      <c r="J96" s="20">
        <v>0</v>
      </c>
      <c r="K96" s="9">
        <v>0</v>
      </c>
      <c r="L96" s="20">
        <v>66</v>
      </c>
      <c r="M96" s="9">
        <v>6.0384263494967977E-2</v>
      </c>
      <c r="N96" s="20">
        <v>184</v>
      </c>
      <c r="O96" s="9">
        <v>0.16834400731930466</v>
      </c>
      <c r="P96" s="20">
        <v>41</v>
      </c>
      <c r="Q96" s="9">
        <v>3.7511436413540711E-2</v>
      </c>
    </row>
    <row r="97" spans="4:17" x14ac:dyDescent="0.25">
      <c r="D97" s="8" t="s">
        <v>577</v>
      </c>
      <c r="E97" s="20">
        <v>1608</v>
      </c>
      <c r="F97" s="20">
        <v>1320</v>
      </c>
      <c r="G97" s="9">
        <v>0.82089552238805974</v>
      </c>
      <c r="H97" s="20">
        <v>1161</v>
      </c>
      <c r="I97" s="9">
        <v>0.87954545454545452</v>
      </c>
      <c r="J97" s="20">
        <v>0</v>
      </c>
      <c r="K97" s="9">
        <v>0</v>
      </c>
      <c r="L97" s="20">
        <v>74</v>
      </c>
      <c r="M97" s="9">
        <v>5.6060606060606061E-2</v>
      </c>
      <c r="N97" s="20">
        <v>171</v>
      </c>
      <c r="O97" s="9">
        <v>0.12954545454545455</v>
      </c>
      <c r="P97" s="20">
        <v>14</v>
      </c>
      <c r="Q97" s="9">
        <v>1.0606060606060607E-2</v>
      </c>
    </row>
    <row r="98" spans="4:17" x14ac:dyDescent="0.25">
      <c r="D98" s="7" t="s">
        <v>549</v>
      </c>
      <c r="E98" s="20">
        <v>2874</v>
      </c>
      <c r="F98" s="20">
        <v>1910</v>
      </c>
      <c r="G98" s="9">
        <v>0.66457898399443283</v>
      </c>
      <c r="H98" s="20">
        <v>1203</v>
      </c>
      <c r="I98" s="9">
        <v>0.62984293193717278</v>
      </c>
      <c r="J98" s="20">
        <v>0</v>
      </c>
      <c r="K98" s="9">
        <v>0</v>
      </c>
      <c r="L98" s="20">
        <v>425</v>
      </c>
      <c r="M98" s="9">
        <v>0.22251308900523561</v>
      </c>
      <c r="N98" s="20">
        <v>423</v>
      </c>
      <c r="O98" s="9">
        <v>0.22146596858638742</v>
      </c>
      <c r="P98" s="20">
        <v>18</v>
      </c>
      <c r="Q98" s="9">
        <v>9.4240837696335077E-3</v>
      </c>
    </row>
    <row r="99" spans="4:17" x14ac:dyDescent="0.25">
      <c r="D99" s="8" t="s">
        <v>550</v>
      </c>
      <c r="E99" s="20">
        <v>444</v>
      </c>
      <c r="F99" s="20">
        <v>271</v>
      </c>
      <c r="G99" s="9">
        <v>0.61036036036036034</v>
      </c>
      <c r="H99" s="20">
        <v>151</v>
      </c>
      <c r="I99" s="9">
        <v>0.55719557195571956</v>
      </c>
      <c r="J99" s="20">
        <v>0</v>
      </c>
      <c r="K99" s="9">
        <v>0</v>
      </c>
      <c r="L99" s="20">
        <v>139</v>
      </c>
      <c r="M99" s="9">
        <v>0.51291512915129156</v>
      </c>
      <c r="N99" s="20">
        <v>23</v>
      </c>
      <c r="O99" s="9">
        <v>8.4870848708487087E-2</v>
      </c>
      <c r="P99" s="20">
        <v>0</v>
      </c>
      <c r="Q99" s="9">
        <v>0</v>
      </c>
    </row>
    <row r="100" spans="4:17" x14ac:dyDescent="0.25">
      <c r="D100" s="8" t="s">
        <v>568</v>
      </c>
      <c r="E100" s="20">
        <v>1331</v>
      </c>
      <c r="F100" s="20">
        <v>895</v>
      </c>
      <c r="G100" s="9">
        <v>0.67242674680691206</v>
      </c>
      <c r="H100" s="20">
        <v>571</v>
      </c>
      <c r="I100" s="9">
        <v>0.63798882681564251</v>
      </c>
      <c r="J100" s="20">
        <v>0</v>
      </c>
      <c r="K100" s="9">
        <v>0</v>
      </c>
      <c r="L100" s="20">
        <v>124</v>
      </c>
      <c r="M100" s="9">
        <v>0.13854748603351955</v>
      </c>
      <c r="N100" s="20">
        <v>250</v>
      </c>
      <c r="O100" s="9">
        <v>0.27932960893854747</v>
      </c>
      <c r="P100" s="20">
        <v>15</v>
      </c>
      <c r="Q100" s="9">
        <v>1.6759776536312849E-2</v>
      </c>
    </row>
    <row r="101" spans="4:17" x14ac:dyDescent="0.25">
      <c r="D101" s="8" t="s">
        <v>569</v>
      </c>
      <c r="E101" s="20">
        <v>1099</v>
      </c>
      <c r="F101" s="20">
        <v>744</v>
      </c>
      <c r="G101" s="9">
        <v>0.67697907188353046</v>
      </c>
      <c r="H101" s="20">
        <v>481</v>
      </c>
      <c r="I101" s="9">
        <v>0.646505376344086</v>
      </c>
      <c r="J101" s="20">
        <v>0</v>
      </c>
      <c r="K101" s="9">
        <v>0</v>
      </c>
      <c r="L101" s="20">
        <v>162</v>
      </c>
      <c r="M101" s="9">
        <v>0.21774193548387097</v>
      </c>
      <c r="N101" s="20">
        <v>150</v>
      </c>
      <c r="O101" s="9">
        <v>0.20161290322580644</v>
      </c>
      <c r="P101" s="20">
        <v>3</v>
      </c>
      <c r="Q101" s="9">
        <v>4.0322580645161289E-3</v>
      </c>
    </row>
    <row r="102" spans="4:17" x14ac:dyDescent="0.25">
      <c r="D102" s="7" t="s">
        <v>555</v>
      </c>
      <c r="E102" s="20">
        <v>3857</v>
      </c>
      <c r="F102" s="20">
        <v>2749</v>
      </c>
      <c r="G102" s="9">
        <v>0.71273010111485613</v>
      </c>
      <c r="H102" s="20">
        <v>2013</v>
      </c>
      <c r="I102" s="9">
        <v>0.73226627864678062</v>
      </c>
      <c r="J102" s="20">
        <v>0</v>
      </c>
      <c r="K102" s="9">
        <v>0</v>
      </c>
      <c r="L102" s="20">
        <v>188</v>
      </c>
      <c r="M102" s="9">
        <v>6.8388504910876682E-2</v>
      </c>
      <c r="N102" s="20">
        <v>597</v>
      </c>
      <c r="O102" s="9">
        <v>0.21716987995634776</v>
      </c>
      <c r="P102" s="20">
        <v>135</v>
      </c>
      <c r="Q102" s="9">
        <v>4.9108766824299745E-2</v>
      </c>
    </row>
    <row r="103" spans="4:17" x14ac:dyDescent="0.25">
      <c r="D103" s="8" t="s">
        <v>556</v>
      </c>
      <c r="E103" s="20">
        <v>797</v>
      </c>
      <c r="F103" s="20">
        <v>545</v>
      </c>
      <c r="G103" s="9">
        <v>0.68381430363864493</v>
      </c>
      <c r="H103" s="20">
        <v>413</v>
      </c>
      <c r="I103" s="9">
        <v>0.75779816513761467</v>
      </c>
      <c r="J103" s="20">
        <v>0</v>
      </c>
      <c r="K103" s="9">
        <v>0</v>
      </c>
      <c r="L103" s="20">
        <v>20</v>
      </c>
      <c r="M103" s="9">
        <v>3.669724770642202E-2</v>
      </c>
      <c r="N103" s="20">
        <v>127</v>
      </c>
      <c r="O103" s="9">
        <v>0.23302752293577983</v>
      </c>
      <c r="P103" s="20">
        <v>77</v>
      </c>
      <c r="Q103" s="9">
        <v>0.14128440366972478</v>
      </c>
    </row>
    <row r="104" spans="4:17" x14ac:dyDescent="0.25">
      <c r="D104" s="8" t="s">
        <v>572</v>
      </c>
      <c r="E104" s="20">
        <v>189</v>
      </c>
      <c r="F104" s="20">
        <v>67</v>
      </c>
      <c r="G104" s="9">
        <v>0.35449735449735448</v>
      </c>
      <c r="H104" s="20">
        <v>43</v>
      </c>
      <c r="I104" s="9">
        <v>0.64179104477611937</v>
      </c>
      <c r="J104" s="20">
        <v>0</v>
      </c>
      <c r="K104" s="9">
        <v>0</v>
      </c>
      <c r="L104" s="20">
        <v>19</v>
      </c>
      <c r="M104" s="9">
        <v>0.28358208955223879</v>
      </c>
      <c r="N104" s="20">
        <v>66</v>
      </c>
      <c r="O104" s="9">
        <v>0.9850746268656716</v>
      </c>
      <c r="P104" s="20">
        <v>15</v>
      </c>
      <c r="Q104" s="9">
        <v>0.22388059701492538</v>
      </c>
    </row>
    <row r="105" spans="4:17" x14ac:dyDescent="0.25">
      <c r="D105" s="8" t="s">
        <v>581</v>
      </c>
      <c r="E105" s="20">
        <v>1595</v>
      </c>
      <c r="F105" s="20">
        <v>1252</v>
      </c>
      <c r="G105" s="9">
        <v>0.78495297805642639</v>
      </c>
      <c r="H105" s="20">
        <v>947</v>
      </c>
      <c r="I105" s="9">
        <v>0.75638977635782745</v>
      </c>
      <c r="J105" s="20">
        <v>0</v>
      </c>
      <c r="K105" s="9">
        <v>0</v>
      </c>
      <c r="L105" s="20">
        <v>67</v>
      </c>
      <c r="M105" s="9">
        <v>5.3514376996805113E-2</v>
      </c>
      <c r="N105" s="20">
        <v>177</v>
      </c>
      <c r="O105" s="9">
        <v>0.14137380191693291</v>
      </c>
      <c r="P105" s="20">
        <v>11</v>
      </c>
      <c r="Q105" s="9">
        <v>8.7859424920127792E-3</v>
      </c>
    </row>
    <row r="106" spans="4:17" x14ac:dyDescent="0.25">
      <c r="D106" s="8" t="s">
        <v>582</v>
      </c>
      <c r="E106" s="20">
        <v>814</v>
      </c>
      <c r="F106" s="20">
        <v>562</v>
      </c>
      <c r="G106" s="9">
        <v>0.69041769041769041</v>
      </c>
      <c r="H106" s="20">
        <v>385</v>
      </c>
      <c r="I106" s="9">
        <v>0.68505338078291811</v>
      </c>
      <c r="J106" s="20">
        <v>0</v>
      </c>
      <c r="K106" s="9">
        <v>0</v>
      </c>
      <c r="L106" s="20">
        <v>76</v>
      </c>
      <c r="M106" s="9">
        <v>0.13523131672597866</v>
      </c>
      <c r="N106" s="20">
        <v>137</v>
      </c>
      <c r="O106" s="9">
        <v>0.24377224199288255</v>
      </c>
      <c r="P106" s="20">
        <v>13</v>
      </c>
      <c r="Q106" s="9">
        <v>2.3131672597864767E-2</v>
      </c>
    </row>
    <row r="107" spans="4:17" x14ac:dyDescent="0.25">
      <c r="D107" s="8" t="s">
        <v>583</v>
      </c>
      <c r="E107" s="20">
        <v>462</v>
      </c>
      <c r="F107" s="20">
        <v>323</v>
      </c>
      <c r="G107" s="9">
        <v>0.69913419913419916</v>
      </c>
      <c r="H107" s="20">
        <v>225</v>
      </c>
      <c r="I107" s="9">
        <v>0.69659442724458209</v>
      </c>
      <c r="J107" s="20">
        <v>0</v>
      </c>
      <c r="K107" s="9">
        <v>0</v>
      </c>
      <c r="L107" s="20">
        <v>6</v>
      </c>
      <c r="M107" s="9">
        <v>1.8575851393188854E-2</v>
      </c>
      <c r="N107" s="20">
        <v>90</v>
      </c>
      <c r="O107" s="9">
        <v>0.27863777089783281</v>
      </c>
      <c r="P107" s="20">
        <v>19</v>
      </c>
      <c r="Q107" s="9">
        <v>5.8823529411764705E-2</v>
      </c>
    </row>
    <row r="108" spans="4:17" x14ac:dyDescent="0.25">
      <c r="D108" s="7" t="s">
        <v>450</v>
      </c>
      <c r="E108" s="20">
        <v>3589</v>
      </c>
      <c r="F108" s="20">
        <v>2787</v>
      </c>
      <c r="G108" s="9">
        <v>0.77653942602396209</v>
      </c>
      <c r="H108" s="20">
        <v>2243</v>
      </c>
      <c r="I108" s="9">
        <v>0.8048080373161105</v>
      </c>
      <c r="J108" s="20">
        <v>0</v>
      </c>
      <c r="K108" s="9">
        <v>0</v>
      </c>
      <c r="L108" s="20">
        <v>148</v>
      </c>
      <c r="M108" s="9">
        <v>5.3103695730175815E-2</v>
      </c>
      <c r="N108" s="20">
        <v>484</v>
      </c>
      <c r="O108" s="9">
        <v>0.17366343738787227</v>
      </c>
      <c r="P108" s="20">
        <v>87</v>
      </c>
      <c r="Q108" s="9">
        <v>3.1216361679224973E-2</v>
      </c>
    </row>
    <row r="109" spans="4:17" x14ac:dyDescent="0.25">
      <c r="D109" s="8" t="s">
        <v>538</v>
      </c>
      <c r="E109" s="20">
        <v>398</v>
      </c>
      <c r="F109" s="20">
        <v>290</v>
      </c>
      <c r="G109" s="9">
        <v>0.72864321608040206</v>
      </c>
      <c r="H109" s="20">
        <v>204</v>
      </c>
      <c r="I109" s="9">
        <v>0.70344827586206893</v>
      </c>
      <c r="J109" s="20">
        <v>0</v>
      </c>
      <c r="K109" s="9">
        <v>0</v>
      </c>
      <c r="L109" s="20">
        <v>20</v>
      </c>
      <c r="M109" s="9">
        <v>6.8965517241379309E-2</v>
      </c>
      <c r="N109" s="20">
        <v>69</v>
      </c>
      <c r="O109" s="9">
        <v>0.23793103448275862</v>
      </c>
      <c r="P109" s="20">
        <v>5</v>
      </c>
      <c r="Q109" s="9">
        <v>1.7241379310344827E-2</v>
      </c>
    </row>
    <row r="110" spans="4:17" x14ac:dyDescent="0.25">
      <c r="D110" s="8" t="s">
        <v>451</v>
      </c>
      <c r="E110" s="20">
        <v>908</v>
      </c>
      <c r="F110" s="20">
        <v>630</v>
      </c>
      <c r="G110" s="9">
        <v>0.69383259911894268</v>
      </c>
      <c r="H110" s="20">
        <v>496</v>
      </c>
      <c r="I110" s="9">
        <v>0.78730158730158728</v>
      </c>
      <c r="J110" s="20">
        <v>0</v>
      </c>
      <c r="K110" s="9">
        <v>0</v>
      </c>
      <c r="L110" s="20">
        <v>11</v>
      </c>
      <c r="M110" s="9">
        <v>1.7460317460317461E-2</v>
      </c>
      <c r="N110" s="20">
        <v>181</v>
      </c>
      <c r="O110" s="9">
        <v>0.28730158730158728</v>
      </c>
      <c r="P110" s="20">
        <v>65</v>
      </c>
      <c r="Q110" s="9">
        <v>0.10317460317460317</v>
      </c>
    </row>
    <row r="111" spans="4:17" x14ac:dyDescent="0.25">
      <c r="D111" s="8" t="s">
        <v>570</v>
      </c>
      <c r="E111" s="20">
        <v>1056</v>
      </c>
      <c r="F111" s="20">
        <v>912</v>
      </c>
      <c r="G111" s="9">
        <v>0.86363636363636365</v>
      </c>
      <c r="H111" s="20">
        <v>788</v>
      </c>
      <c r="I111" s="9">
        <v>0.86403508771929827</v>
      </c>
      <c r="J111" s="20">
        <v>0</v>
      </c>
      <c r="K111" s="9">
        <v>0</v>
      </c>
      <c r="L111" s="20">
        <v>83</v>
      </c>
      <c r="M111" s="9">
        <v>9.1008771929824567E-2</v>
      </c>
      <c r="N111" s="20">
        <v>39</v>
      </c>
      <c r="O111" s="9">
        <v>4.2763157894736843E-2</v>
      </c>
      <c r="P111" s="20">
        <v>3</v>
      </c>
      <c r="Q111" s="9">
        <v>3.2894736842105261E-3</v>
      </c>
    </row>
    <row r="112" spans="4:17" x14ac:dyDescent="0.25">
      <c r="D112" s="8" t="s">
        <v>573</v>
      </c>
      <c r="E112" s="20">
        <v>1227</v>
      </c>
      <c r="F112" s="20">
        <v>955</v>
      </c>
      <c r="G112" s="9">
        <v>0.77832110839445801</v>
      </c>
      <c r="H112" s="20">
        <v>755</v>
      </c>
      <c r="I112" s="9">
        <v>0.79057591623036649</v>
      </c>
      <c r="J112" s="20">
        <v>0</v>
      </c>
      <c r="K112" s="9">
        <v>0</v>
      </c>
      <c r="L112" s="20">
        <v>34</v>
      </c>
      <c r="M112" s="9">
        <v>3.5602094240837698E-2</v>
      </c>
      <c r="N112" s="20">
        <v>195</v>
      </c>
      <c r="O112" s="9">
        <v>0.20418848167539266</v>
      </c>
      <c r="P112" s="20">
        <v>14</v>
      </c>
      <c r="Q112" s="9">
        <v>1.4659685863874346E-2</v>
      </c>
    </row>
    <row r="113" spans="4:17" x14ac:dyDescent="0.25">
      <c r="D113" s="6" t="s">
        <v>452</v>
      </c>
      <c r="E113" s="20">
        <v>42930</v>
      </c>
      <c r="F113" s="20">
        <v>37013</v>
      </c>
      <c r="G113" s="9">
        <v>0.86217097600745396</v>
      </c>
      <c r="H113" s="20">
        <v>31781</v>
      </c>
      <c r="I113" s="9">
        <v>0.85864426012482098</v>
      </c>
      <c r="J113" s="20">
        <v>1</v>
      </c>
      <c r="K113" s="9">
        <v>2.7017534379812497E-5</v>
      </c>
      <c r="L113" s="20">
        <v>680</v>
      </c>
      <c r="M113" s="9">
        <v>1.8371923378272498E-2</v>
      </c>
      <c r="N113" s="20">
        <v>2404</v>
      </c>
      <c r="O113" s="9">
        <v>6.495015264906924E-2</v>
      </c>
      <c r="P113" s="20">
        <v>2104</v>
      </c>
      <c r="Q113" s="9">
        <v>5.6844892335125498E-2</v>
      </c>
    </row>
    <row r="114" spans="4:17" x14ac:dyDescent="0.25">
      <c r="D114" s="7" t="s">
        <v>587</v>
      </c>
      <c r="E114" s="20">
        <v>6196</v>
      </c>
      <c r="F114" s="20">
        <v>5179</v>
      </c>
      <c r="G114" s="9">
        <v>0.8358618463524855</v>
      </c>
      <c r="H114" s="20">
        <v>4389</v>
      </c>
      <c r="I114" s="9">
        <v>0.84746089978760375</v>
      </c>
      <c r="J114" s="20">
        <v>0</v>
      </c>
      <c r="K114" s="9">
        <v>0</v>
      </c>
      <c r="L114" s="20">
        <v>99</v>
      </c>
      <c r="M114" s="9">
        <v>1.911565939370535E-2</v>
      </c>
      <c r="N114" s="20">
        <v>395</v>
      </c>
      <c r="O114" s="9">
        <v>7.6269550106198111E-2</v>
      </c>
      <c r="P114" s="20">
        <v>377</v>
      </c>
      <c r="Q114" s="9">
        <v>7.279397567097895E-2</v>
      </c>
    </row>
    <row r="115" spans="4:17" x14ac:dyDescent="0.25">
      <c r="D115" s="8" t="s">
        <v>588</v>
      </c>
      <c r="E115" s="20">
        <v>713</v>
      </c>
      <c r="F115" s="20">
        <v>649</v>
      </c>
      <c r="G115" s="9">
        <v>0.91023842917251052</v>
      </c>
      <c r="H115" s="20">
        <v>581</v>
      </c>
      <c r="I115" s="9">
        <v>0.89522342064714944</v>
      </c>
      <c r="J115" s="20">
        <v>0</v>
      </c>
      <c r="K115" s="9">
        <v>0</v>
      </c>
      <c r="L115" s="20">
        <v>5</v>
      </c>
      <c r="M115" s="9">
        <v>7.7041602465331279E-3</v>
      </c>
      <c r="N115" s="20">
        <v>26</v>
      </c>
      <c r="O115" s="9">
        <v>4.0061633281972264E-2</v>
      </c>
      <c r="P115" s="20">
        <v>22</v>
      </c>
      <c r="Q115" s="9">
        <v>3.3898305084745763E-2</v>
      </c>
    </row>
    <row r="116" spans="4:17" x14ac:dyDescent="0.25">
      <c r="D116" s="8" t="s">
        <v>589</v>
      </c>
      <c r="E116" s="20">
        <v>625</v>
      </c>
      <c r="F116" s="20">
        <v>443</v>
      </c>
      <c r="G116" s="9">
        <v>0.70879999999999999</v>
      </c>
      <c r="H116" s="20">
        <v>355</v>
      </c>
      <c r="I116" s="9">
        <v>0.80135440180586903</v>
      </c>
      <c r="J116" s="20">
        <v>0</v>
      </c>
      <c r="K116" s="9">
        <v>0</v>
      </c>
      <c r="L116" s="20">
        <v>1</v>
      </c>
      <c r="M116" s="9">
        <v>2.257336343115124E-3</v>
      </c>
      <c r="N116" s="20">
        <v>3</v>
      </c>
      <c r="O116" s="9">
        <v>6.7720090293453723E-3</v>
      </c>
      <c r="P116" s="20">
        <v>123</v>
      </c>
      <c r="Q116" s="9">
        <v>0.27765237020316025</v>
      </c>
    </row>
    <row r="117" spans="4:17" x14ac:dyDescent="0.25">
      <c r="D117" s="8" t="s">
        <v>591</v>
      </c>
      <c r="E117" s="20">
        <v>892</v>
      </c>
      <c r="F117" s="20">
        <v>733</v>
      </c>
      <c r="G117" s="9">
        <v>0.8217488789237668</v>
      </c>
      <c r="H117" s="20">
        <v>594</v>
      </c>
      <c r="I117" s="9">
        <v>0.81036834924965895</v>
      </c>
      <c r="J117" s="20">
        <v>0</v>
      </c>
      <c r="K117" s="9">
        <v>0</v>
      </c>
      <c r="L117" s="20">
        <v>16</v>
      </c>
      <c r="M117" s="9">
        <v>2.1828103683492497E-2</v>
      </c>
      <c r="N117" s="20">
        <v>87</v>
      </c>
      <c r="O117" s="9">
        <v>0.11869031377899045</v>
      </c>
      <c r="P117" s="20">
        <v>36</v>
      </c>
      <c r="Q117" s="9">
        <v>4.9113233287858118E-2</v>
      </c>
    </row>
    <row r="118" spans="4:17" x14ac:dyDescent="0.25">
      <c r="D118" s="8" t="s">
        <v>598</v>
      </c>
      <c r="E118" s="20">
        <v>571</v>
      </c>
      <c r="F118" s="20">
        <v>450</v>
      </c>
      <c r="G118" s="9">
        <v>0.78809106830122588</v>
      </c>
      <c r="H118" s="20">
        <v>383</v>
      </c>
      <c r="I118" s="9">
        <v>0.85111111111111115</v>
      </c>
      <c r="J118" s="20">
        <v>0</v>
      </c>
      <c r="K118" s="9">
        <v>0</v>
      </c>
      <c r="L118" s="20">
        <v>7</v>
      </c>
      <c r="M118" s="9">
        <v>1.5555555555555555E-2</v>
      </c>
      <c r="N118" s="20">
        <v>72</v>
      </c>
      <c r="O118" s="9">
        <v>0.16</v>
      </c>
      <c r="P118" s="20">
        <v>33</v>
      </c>
      <c r="Q118" s="9">
        <v>7.3333333333333334E-2</v>
      </c>
    </row>
    <row r="119" spans="4:17" x14ac:dyDescent="0.25">
      <c r="D119" s="8" t="s">
        <v>607</v>
      </c>
      <c r="E119" s="20">
        <v>542</v>
      </c>
      <c r="F119" s="20">
        <v>461</v>
      </c>
      <c r="G119" s="9">
        <v>0.85055350553505538</v>
      </c>
      <c r="H119" s="20">
        <v>383</v>
      </c>
      <c r="I119" s="9">
        <v>0.83080260303687636</v>
      </c>
      <c r="J119" s="20">
        <v>0</v>
      </c>
      <c r="K119" s="9">
        <v>0</v>
      </c>
      <c r="L119" s="20">
        <v>2</v>
      </c>
      <c r="M119" s="9">
        <v>4.3383947939262474E-3</v>
      </c>
      <c r="N119" s="20">
        <v>5</v>
      </c>
      <c r="O119" s="9">
        <v>1.0845986984815618E-2</v>
      </c>
      <c r="P119" s="20">
        <v>64</v>
      </c>
      <c r="Q119" s="9">
        <v>0.13882863340563992</v>
      </c>
    </row>
    <row r="120" spans="4:17" x14ac:dyDescent="0.25">
      <c r="D120" s="8" t="s">
        <v>608</v>
      </c>
      <c r="E120" s="20">
        <v>669</v>
      </c>
      <c r="F120" s="20">
        <v>569</v>
      </c>
      <c r="G120" s="9">
        <v>0.85052316890881918</v>
      </c>
      <c r="H120" s="20">
        <v>477</v>
      </c>
      <c r="I120" s="9">
        <v>0.83831282952548325</v>
      </c>
      <c r="J120" s="20">
        <v>0</v>
      </c>
      <c r="K120" s="9">
        <v>0</v>
      </c>
      <c r="L120" s="20">
        <v>32</v>
      </c>
      <c r="M120" s="9">
        <v>5.6239015817223195E-2</v>
      </c>
      <c r="N120" s="20">
        <v>3</v>
      </c>
      <c r="O120" s="9">
        <v>5.272407732864675E-3</v>
      </c>
      <c r="P120" s="20">
        <v>49</v>
      </c>
      <c r="Q120" s="9">
        <v>8.6115992970123026E-2</v>
      </c>
    </row>
    <row r="121" spans="4:17" x14ac:dyDescent="0.25">
      <c r="D121" s="8" t="s">
        <v>610</v>
      </c>
      <c r="E121" s="20">
        <v>1415</v>
      </c>
      <c r="F121" s="20">
        <v>1222</v>
      </c>
      <c r="G121" s="9">
        <v>0.86360424028268556</v>
      </c>
      <c r="H121" s="20">
        <v>1063</v>
      </c>
      <c r="I121" s="9">
        <v>0.86988543371522098</v>
      </c>
      <c r="J121" s="20">
        <v>0</v>
      </c>
      <c r="K121" s="9">
        <v>0</v>
      </c>
      <c r="L121" s="20">
        <v>28</v>
      </c>
      <c r="M121" s="9">
        <v>2.2913256955810146E-2</v>
      </c>
      <c r="N121" s="20">
        <v>134</v>
      </c>
      <c r="O121" s="9">
        <v>0.10965630114566285</v>
      </c>
      <c r="P121" s="20">
        <v>16</v>
      </c>
      <c r="Q121" s="9">
        <v>1.3093289689034371E-2</v>
      </c>
    </row>
    <row r="122" spans="4:17" x14ac:dyDescent="0.25">
      <c r="D122" s="8" t="s">
        <v>613</v>
      </c>
      <c r="E122" s="20">
        <v>769</v>
      </c>
      <c r="F122" s="20">
        <v>652</v>
      </c>
      <c r="G122" s="9">
        <v>0.8478543563068921</v>
      </c>
      <c r="H122" s="20">
        <v>553</v>
      </c>
      <c r="I122" s="9">
        <v>0.84815950920245398</v>
      </c>
      <c r="J122" s="20">
        <v>0</v>
      </c>
      <c r="K122" s="9">
        <v>0</v>
      </c>
      <c r="L122" s="20">
        <v>8</v>
      </c>
      <c r="M122" s="9">
        <v>1.2269938650306749E-2</v>
      </c>
      <c r="N122" s="20">
        <v>65</v>
      </c>
      <c r="O122" s="9">
        <v>9.9693251533742325E-2</v>
      </c>
      <c r="P122" s="20">
        <v>34</v>
      </c>
      <c r="Q122" s="9">
        <v>5.2147239263803678E-2</v>
      </c>
    </row>
    <row r="123" spans="4:17" x14ac:dyDescent="0.25">
      <c r="D123" s="7" t="s">
        <v>602</v>
      </c>
      <c r="E123" s="20">
        <v>7385</v>
      </c>
      <c r="F123" s="20">
        <v>6331</v>
      </c>
      <c r="G123" s="9">
        <v>0.85727826675693974</v>
      </c>
      <c r="H123" s="20">
        <v>5569</v>
      </c>
      <c r="I123" s="9">
        <v>0.8796398673195388</v>
      </c>
      <c r="J123" s="20">
        <v>0</v>
      </c>
      <c r="K123" s="9">
        <v>0</v>
      </c>
      <c r="L123" s="20">
        <v>61</v>
      </c>
      <c r="M123" s="9">
        <v>9.6351287316379722E-3</v>
      </c>
      <c r="N123" s="20">
        <v>550</v>
      </c>
      <c r="O123" s="9">
        <v>8.6874111514768593E-2</v>
      </c>
      <c r="P123" s="20">
        <v>315</v>
      </c>
      <c r="Q123" s="9">
        <v>4.9755172958458382E-2</v>
      </c>
    </row>
    <row r="124" spans="4:17" x14ac:dyDescent="0.25">
      <c r="D124" s="8" t="s">
        <v>603</v>
      </c>
      <c r="E124" s="20">
        <v>2930</v>
      </c>
      <c r="F124" s="20">
        <v>2409</v>
      </c>
      <c r="G124" s="9">
        <v>0.82218430034129697</v>
      </c>
      <c r="H124" s="20">
        <v>2095</v>
      </c>
      <c r="I124" s="9">
        <v>0.86965545869655458</v>
      </c>
      <c r="J124" s="20">
        <v>0</v>
      </c>
      <c r="K124" s="9">
        <v>0</v>
      </c>
      <c r="L124" s="20">
        <v>22</v>
      </c>
      <c r="M124" s="9">
        <v>9.1324200913242004E-3</v>
      </c>
      <c r="N124" s="20">
        <v>310</v>
      </c>
      <c r="O124" s="9">
        <v>0.12868410128684102</v>
      </c>
      <c r="P124" s="20">
        <v>123</v>
      </c>
      <c r="Q124" s="9">
        <v>5.1058530510585308E-2</v>
      </c>
    </row>
    <row r="125" spans="4:17" x14ac:dyDescent="0.25">
      <c r="D125" s="8" t="s">
        <v>614</v>
      </c>
      <c r="E125" s="20">
        <v>1655</v>
      </c>
      <c r="F125" s="20">
        <v>1496</v>
      </c>
      <c r="G125" s="9">
        <v>0.90392749244712989</v>
      </c>
      <c r="H125" s="20">
        <v>1320</v>
      </c>
      <c r="I125" s="9">
        <v>0.88235294117647056</v>
      </c>
      <c r="J125" s="20">
        <v>0</v>
      </c>
      <c r="K125" s="9">
        <v>0</v>
      </c>
      <c r="L125" s="20">
        <v>8</v>
      </c>
      <c r="M125" s="9">
        <v>5.3475935828877002E-3</v>
      </c>
      <c r="N125" s="20">
        <v>71</v>
      </c>
      <c r="O125" s="9">
        <v>4.7459893048128345E-2</v>
      </c>
      <c r="P125" s="20">
        <v>54</v>
      </c>
      <c r="Q125" s="9">
        <v>3.6096256684491977E-2</v>
      </c>
    </row>
    <row r="126" spans="4:17" x14ac:dyDescent="0.25">
      <c r="D126" s="8" t="s">
        <v>620</v>
      </c>
      <c r="E126" s="20">
        <v>2800</v>
      </c>
      <c r="F126" s="20">
        <v>2426</v>
      </c>
      <c r="G126" s="9">
        <v>0.86642857142857144</v>
      </c>
      <c r="H126" s="20">
        <v>2154</v>
      </c>
      <c r="I126" s="9">
        <v>0.88788128606760097</v>
      </c>
      <c r="J126" s="20">
        <v>0</v>
      </c>
      <c r="K126" s="9">
        <v>0</v>
      </c>
      <c r="L126" s="20">
        <v>31</v>
      </c>
      <c r="M126" s="9">
        <v>1.2778235779060182E-2</v>
      </c>
      <c r="N126" s="20">
        <v>169</v>
      </c>
      <c r="O126" s="9">
        <v>6.9661995053586154E-2</v>
      </c>
      <c r="P126" s="20">
        <v>138</v>
      </c>
      <c r="Q126" s="9">
        <v>5.688375927452597E-2</v>
      </c>
    </row>
    <row r="127" spans="4:17" x14ac:dyDescent="0.25">
      <c r="D127" s="7" t="s">
        <v>453</v>
      </c>
      <c r="E127" s="20">
        <v>12026</v>
      </c>
      <c r="F127" s="20">
        <v>9972</v>
      </c>
      <c r="G127" s="9">
        <v>0.82920339264925991</v>
      </c>
      <c r="H127" s="20">
        <v>8265</v>
      </c>
      <c r="I127" s="9">
        <v>0.82882069795427193</v>
      </c>
      <c r="J127" s="20">
        <v>0</v>
      </c>
      <c r="K127" s="9">
        <v>0</v>
      </c>
      <c r="L127" s="20">
        <v>141</v>
      </c>
      <c r="M127" s="9">
        <v>1.4139590854392299E-2</v>
      </c>
      <c r="N127" s="20">
        <v>959</v>
      </c>
      <c r="O127" s="9">
        <v>9.6169273967107907E-2</v>
      </c>
      <c r="P127" s="20">
        <v>720</v>
      </c>
      <c r="Q127" s="9">
        <v>7.2202166064981949E-2</v>
      </c>
    </row>
    <row r="128" spans="4:17" x14ac:dyDescent="0.25">
      <c r="D128" s="8" t="s">
        <v>584</v>
      </c>
      <c r="E128" s="20">
        <v>339</v>
      </c>
      <c r="F128" s="20">
        <v>258</v>
      </c>
      <c r="G128" s="9">
        <v>0.76106194690265483</v>
      </c>
      <c r="H128" s="20">
        <v>190</v>
      </c>
      <c r="I128" s="9">
        <v>0.73643410852713176</v>
      </c>
      <c r="J128" s="20">
        <v>0</v>
      </c>
      <c r="K128" s="9">
        <v>0</v>
      </c>
      <c r="L128" s="20">
        <v>6</v>
      </c>
      <c r="M128" s="9">
        <v>2.3255813953488372E-2</v>
      </c>
      <c r="N128" s="20">
        <v>39</v>
      </c>
      <c r="O128" s="9">
        <v>0.15116279069767441</v>
      </c>
      <c r="P128" s="20">
        <v>26</v>
      </c>
      <c r="Q128" s="9">
        <v>0.10077519379844961</v>
      </c>
    </row>
    <row r="129" spans="4:17" x14ac:dyDescent="0.25">
      <c r="D129" s="8" t="s">
        <v>590</v>
      </c>
      <c r="E129" s="20">
        <v>839</v>
      </c>
      <c r="F129" s="20">
        <v>689</v>
      </c>
      <c r="G129" s="9">
        <v>0.82121573301549466</v>
      </c>
      <c r="H129" s="20">
        <v>556</v>
      </c>
      <c r="I129" s="9">
        <v>0.80696661828737304</v>
      </c>
      <c r="J129" s="20">
        <v>0</v>
      </c>
      <c r="K129" s="9">
        <v>0</v>
      </c>
      <c r="L129" s="20">
        <v>24</v>
      </c>
      <c r="M129" s="9">
        <v>3.483309143686502E-2</v>
      </c>
      <c r="N129" s="20">
        <v>66</v>
      </c>
      <c r="O129" s="9">
        <v>9.579100145137881E-2</v>
      </c>
      <c r="P129" s="20">
        <v>43</v>
      </c>
      <c r="Q129" s="9">
        <v>6.2409288824383166E-2</v>
      </c>
    </row>
    <row r="130" spans="4:17" x14ac:dyDescent="0.25">
      <c r="D130" s="8" t="s">
        <v>592</v>
      </c>
      <c r="E130" s="20">
        <v>485</v>
      </c>
      <c r="F130" s="20">
        <v>344</v>
      </c>
      <c r="G130" s="9">
        <v>0.70927835051546395</v>
      </c>
      <c r="H130" s="20">
        <v>264</v>
      </c>
      <c r="I130" s="9">
        <v>0.76744186046511631</v>
      </c>
      <c r="J130" s="20">
        <v>0</v>
      </c>
      <c r="K130" s="9">
        <v>0</v>
      </c>
      <c r="L130" s="20">
        <v>1</v>
      </c>
      <c r="M130" s="9">
        <v>2.9069767441860465E-3</v>
      </c>
      <c r="N130" s="20">
        <v>61</v>
      </c>
      <c r="O130" s="9">
        <v>0.17732558139534885</v>
      </c>
      <c r="P130" s="20">
        <v>63</v>
      </c>
      <c r="Q130" s="9">
        <v>0.18313953488372092</v>
      </c>
    </row>
    <row r="131" spans="4:17" x14ac:dyDescent="0.25">
      <c r="D131" s="8" t="s">
        <v>454</v>
      </c>
      <c r="E131" s="20">
        <v>997</v>
      </c>
      <c r="F131" s="20">
        <v>842</v>
      </c>
      <c r="G131" s="9">
        <v>0.84453360080240725</v>
      </c>
      <c r="H131" s="20">
        <v>696</v>
      </c>
      <c r="I131" s="9">
        <v>0.82660332541567694</v>
      </c>
      <c r="J131" s="20">
        <v>0</v>
      </c>
      <c r="K131" s="9">
        <v>0</v>
      </c>
      <c r="L131" s="20">
        <v>3</v>
      </c>
      <c r="M131" s="9">
        <v>3.5629453681710215E-3</v>
      </c>
      <c r="N131" s="20">
        <v>93</v>
      </c>
      <c r="O131" s="9">
        <v>0.11045130641330166</v>
      </c>
      <c r="P131" s="20">
        <v>45</v>
      </c>
      <c r="Q131" s="9">
        <v>5.3444180522565318E-2</v>
      </c>
    </row>
    <row r="132" spans="4:17" x14ac:dyDescent="0.25">
      <c r="D132" s="8" t="s">
        <v>594</v>
      </c>
      <c r="E132" s="20">
        <v>469</v>
      </c>
      <c r="F132" s="20">
        <v>397</v>
      </c>
      <c r="G132" s="9">
        <v>0.84648187633262262</v>
      </c>
      <c r="H132" s="20">
        <v>334</v>
      </c>
      <c r="I132" s="9">
        <v>0.84130982367758189</v>
      </c>
      <c r="J132" s="20">
        <v>0</v>
      </c>
      <c r="K132" s="9">
        <v>0</v>
      </c>
      <c r="L132" s="20">
        <v>8</v>
      </c>
      <c r="M132" s="9">
        <v>2.0151133501259445E-2</v>
      </c>
      <c r="N132" s="20">
        <v>27</v>
      </c>
      <c r="O132" s="9">
        <v>6.8010075566750636E-2</v>
      </c>
      <c r="P132" s="20">
        <v>30</v>
      </c>
      <c r="Q132" s="9">
        <v>7.5566750629722929E-2</v>
      </c>
    </row>
    <row r="133" spans="4:17" x14ac:dyDescent="0.25">
      <c r="D133" s="8" t="s">
        <v>597</v>
      </c>
      <c r="E133" s="20">
        <v>976</v>
      </c>
      <c r="F133" s="20">
        <v>829</v>
      </c>
      <c r="G133" s="9">
        <v>0.84938524590163933</v>
      </c>
      <c r="H133" s="20">
        <v>660</v>
      </c>
      <c r="I133" s="9">
        <v>0.79613992762364294</v>
      </c>
      <c r="J133" s="20">
        <v>0</v>
      </c>
      <c r="K133" s="9">
        <v>0</v>
      </c>
      <c r="L133" s="20">
        <v>11</v>
      </c>
      <c r="M133" s="9">
        <v>1.3268998793727383E-2</v>
      </c>
      <c r="N133" s="20">
        <v>63</v>
      </c>
      <c r="O133" s="9">
        <v>7.5995174909529548E-2</v>
      </c>
      <c r="P133" s="20">
        <v>57</v>
      </c>
      <c r="Q133" s="9">
        <v>6.8757539203860074E-2</v>
      </c>
    </row>
    <row r="134" spans="4:17" x14ac:dyDescent="0.25">
      <c r="D134" s="8" t="s">
        <v>599</v>
      </c>
      <c r="E134" s="20">
        <v>453</v>
      </c>
      <c r="F134" s="20">
        <v>359</v>
      </c>
      <c r="G134" s="9">
        <v>0.79249448123620314</v>
      </c>
      <c r="H134" s="20">
        <v>277</v>
      </c>
      <c r="I134" s="9">
        <v>0.77158774373259054</v>
      </c>
      <c r="J134" s="20">
        <v>0</v>
      </c>
      <c r="K134" s="9">
        <v>0</v>
      </c>
      <c r="L134" s="20">
        <v>3</v>
      </c>
      <c r="M134" s="9">
        <v>8.356545961002786E-3</v>
      </c>
      <c r="N134" s="20">
        <v>56</v>
      </c>
      <c r="O134" s="9">
        <v>0.15598885793871867</v>
      </c>
      <c r="P134" s="20">
        <v>24</v>
      </c>
      <c r="Q134" s="9">
        <v>6.6852367688022288E-2</v>
      </c>
    </row>
    <row r="135" spans="4:17" x14ac:dyDescent="0.25">
      <c r="D135" s="8" t="s">
        <v>457</v>
      </c>
      <c r="E135" s="20">
        <v>828</v>
      </c>
      <c r="F135" s="20">
        <v>669</v>
      </c>
      <c r="G135" s="9">
        <v>0.80797101449275366</v>
      </c>
      <c r="H135" s="20">
        <v>541</v>
      </c>
      <c r="I135" s="9">
        <v>0.80866965620328846</v>
      </c>
      <c r="J135" s="20">
        <v>0</v>
      </c>
      <c r="K135" s="9">
        <v>0</v>
      </c>
      <c r="L135" s="20">
        <v>10</v>
      </c>
      <c r="M135" s="9">
        <v>1.4947683109118086E-2</v>
      </c>
      <c r="N135" s="20">
        <v>102</v>
      </c>
      <c r="O135" s="9">
        <v>0.15246636771300448</v>
      </c>
      <c r="P135" s="20">
        <v>22</v>
      </c>
      <c r="Q135" s="9">
        <v>3.2884902840059793E-2</v>
      </c>
    </row>
    <row r="136" spans="4:17" x14ac:dyDescent="0.25">
      <c r="D136" s="8" t="s">
        <v>600</v>
      </c>
      <c r="E136" s="20">
        <v>1887</v>
      </c>
      <c r="F136" s="20">
        <v>1580</v>
      </c>
      <c r="G136" s="9">
        <v>0.83730789613142553</v>
      </c>
      <c r="H136" s="20">
        <v>1325</v>
      </c>
      <c r="I136" s="9">
        <v>0.83860759493670889</v>
      </c>
      <c r="J136" s="20">
        <v>0</v>
      </c>
      <c r="K136" s="9">
        <v>0</v>
      </c>
      <c r="L136" s="20">
        <v>16</v>
      </c>
      <c r="M136" s="9">
        <v>1.0126582278481013E-2</v>
      </c>
      <c r="N136" s="20">
        <v>192</v>
      </c>
      <c r="O136" s="9">
        <v>0.12151898734177215</v>
      </c>
      <c r="P136" s="20">
        <v>65</v>
      </c>
      <c r="Q136" s="9">
        <v>4.1139240506329111E-2</v>
      </c>
    </row>
    <row r="137" spans="4:17" x14ac:dyDescent="0.25">
      <c r="D137" s="8" t="s">
        <v>604</v>
      </c>
      <c r="E137" s="20">
        <v>599</v>
      </c>
      <c r="F137" s="20">
        <v>494</v>
      </c>
      <c r="G137" s="9">
        <v>0.82470784641068451</v>
      </c>
      <c r="H137" s="20">
        <v>427</v>
      </c>
      <c r="I137" s="9">
        <v>0.86437246963562753</v>
      </c>
      <c r="J137" s="20">
        <v>0</v>
      </c>
      <c r="K137" s="9">
        <v>0</v>
      </c>
      <c r="L137" s="20">
        <v>2</v>
      </c>
      <c r="M137" s="9">
        <v>4.048582995951417E-3</v>
      </c>
      <c r="N137" s="20">
        <v>35</v>
      </c>
      <c r="O137" s="9">
        <v>7.08502024291498E-2</v>
      </c>
      <c r="P137" s="20">
        <v>61</v>
      </c>
      <c r="Q137" s="9">
        <v>0.12348178137651822</v>
      </c>
    </row>
    <row r="138" spans="4:17" x14ac:dyDescent="0.25">
      <c r="D138" s="8" t="s">
        <v>605</v>
      </c>
      <c r="E138" s="20">
        <v>992</v>
      </c>
      <c r="F138" s="20">
        <v>774</v>
      </c>
      <c r="G138" s="9">
        <v>0.780241935483871</v>
      </c>
      <c r="H138" s="20">
        <v>622</v>
      </c>
      <c r="I138" s="9">
        <v>0.80361757105943155</v>
      </c>
      <c r="J138" s="20">
        <v>0</v>
      </c>
      <c r="K138" s="9">
        <v>0</v>
      </c>
      <c r="L138" s="20">
        <v>2</v>
      </c>
      <c r="M138" s="9">
        <v>2.5839793281653748E-3</v>
      </c>
      <c r="N138" s="20">
        <v>45</v>
      </c>
      <c r="O138" s="9">
        <v>5.8139534883720929E-2</v>
      </c>
      <c r="P138" s="20">
        <v>141</v>
      </c>
      <c r="Q138" s="9">
        <v>0.18217054263565891</v>
      </c>
    </row>
    <row r="139" spans="4:17" x14ac:dyDescent="0.25">
      <c r="D139" s="8" t="s">
        <v>458</v>
      </c>
      <c r="E139" s="20">
        <v>397</v>
      </c>
      <c r="F139" s="20">
        <v>316</v>
      </c>
      <c r="G139" s="9">
        <v>0.79596977329974816</v>
      </c>
      <c r="H139" s="20">
        <v>257</v>
      </c>
      <c r="I139" s="9">
        <v>0.81329113924050633</v>
      </c>
      <c r="J139" s="20">
        <v>0</v>
      </c>
      <c r="K139" s="9">
        <v>0</v>
      </c>
      <c r="L139" s="20">
        <v>2</v>
      </c>
      <c r="M139" s="9">
        <v>6.3291139240506328E-3</v>
      </c>
      <c r="N139" s="20">
        <v>44</v>
      </c>
      <c r="O139" s="9">
        <v>0.13924050632911392</v>
      </c>
      <c r="P139" s="20">
        <v>28</v>
      </c>
      <c r="Q139" s="9">
        <v>8.8607594936708861E-2</v>
      </c>
    </row>
    <row r="140" spans="4:17" x14ac:dyDescent="0.25">
      <c r="D140" s="8" t="s">
        <v>612</v>
      </c>
      <c r="E140" s="20">
        <v>2182</v>
      </c>
      <c r="F140" s="20">
        <v>1948</v>
      </c>
      <c r="G140" s="9">
        <v>0.8927589367552704</v>
      </c>
      <c r="H140" s="20">
        <v>1743</v>
      </c>
      <c r="I140" s="9">
        <v>0.89476386036960986</v>
      </c>
      <c r="J140" s="20">
        <v>0</v>
      </c>
      <c r="K140" s="9">
        <v>0</v>
      </c>
      <c r="L140" s="20">
        <v>52</v>
      </c>
      <c r="M140" s="9">
        <v>2.6694045174537988E-2</v>
      </c>
      <c r="N140" s="20">
        <v>62</v>
      </c>
      <c r="O140" s="9">
        <v>3.1827515400410678E-2</v>
      </c>
      <c r="P140" s="20">
        <v>98</v>
      </c>
      <c r="Q140" s="9">
        <v>5.0308008213552365E-2</v>
      </c>
    </row>
    <row r="141" spans="4:17" x14ac:dyDescent="0.25">
      <c r="D141" s="8" t="s">
        <v>615</v>
      </c>
      <c r="E141" s="20">
        <v>583</v>
      </c>
      <c r="F141" s="20">
        <v>473</v>
      </c>
      <c r="G141" s="9">
        <v>0.81132075471698117</v>
      </c>
      <c r="H141" s="20">
        <v>373</v>
      </c>
      <c r="I141" s="9">
        <v>0.78858350951374212</v>
      </c>
      <c r="J141" s="20">
        <v>0</v>
      </c>
      <c r="K141" s="9">
        <v>0</v>
      </c>
      <c r="L141" s="20">
        <v>1</v>
      </c>
      <c r="M141" s="9">
        <v>2.1141649048625794E-3</v>
      </c>
      <c r="N141" s="20">
        <v>74</v>
      </c>
      <c r="O141" s="9">
        <v>0.15644820295983086</v>
      </c>
      <c r="P141" s="20">
        <v>17</v>
      </c>
      <c r="Q141" s="9">
        <v>3.5940803382663845E-2</v>
      </c>
    </row>
    <row r="142" spans="4:17" x14ac:dyDescent="0.25">
      <c r="D142" s="7" t="s">
        <v>455</v>
      </c>
      <c r="E142" s="20">
        <v>17323</v>
      </c>
      <c r="F142" s="20">
        <v>15531</v>
      </c>
      <c r="G142" s="9">
        <v>0.89655371471454137</v>
      </c>
      <c r="H142" s="20">
        <v>13558</v>
      </c>
      <c r="I142" s="9">
        <v>0.87296374991951575</v>
      </c>
      <c r="J142" s="20">
        <v>1</v>
      </c>
      <c r="K142" s="9">
        <v>6.4387354323610849E-5</v>
      </c>
      <c r="L142" s="20">
        <v>379</v>
      </c>
      <c r="M142" s="9">
        <v>2.440280728864851E-2</v>
      </c>
      <c r="N142" s="20">
        <v>500</v>
      </c>
      <c r="O142" s="9">
        <v>3.219367716180542E-2</v>
      </c>
      <c r="P142" s="20">
        <v>692</v>
      </c>
      <c r="Q142" s="9">
        <v>4.4556049191938701E-2</v>
      </c>
    </row>
    <row r="143" spans="4:17" x14ac:dyDescent="0.25">
      <c r="D143" s="8" t="s">
        <v>585</v>
      </c>
      <c r="E143" s="20">
        <v>793</v>
      </c>
      <c r="F143" s="20">
        <v>730</v>
      </c>
      <c r="G143" s="9">
        <v>0.92055485498108447</v>
      </c>
      <c r="H143" s="20">
        <v>665</v>
      </c>
      <c r="I143" s="9">
        <v>0.91095890410958902</v>
      </c>
      <c r="J143" s="20">
        <v>0</v>
      </c>
      <c r="K143" s="9">
        <v>0</v>
      </c>
      <c r="L143" s="20">
        <v>23</v>
      </c>
      <c r="M143" s="9">
        <v>3.1506849315068496E-2</v>
      </c>
      <c r="N143" s="20">
        <v>17</v>
      </c>
      <c r="O143" s="9">
        <v>2.3287671232876714E-2</v>
      </c>
      <c r="P143" s="20">
        <v>16</v>
      </c>
      <c r="Q143" s="9">
        <v>2.1917808219178082E-2</v>
      </c>
    </row>
    <row r="144" spans="4:17" x14ac:dyDescent="0.25">
      <c r="D144" s="8" t="s">
        <v>586</v>
      </c>
      <c r="E144" s="20">
        <v>783</v>
      </c>
      <c r="F144" s="20">
        <v>700</v>
      </c>
      <c r="G144" s="9">
        <v>0.89399744572158368</v>
      </c>
      <c r="H144" s="20">
        <v>586</v>
      </c>
      <c r="I144" s="9">
        <v>0.83714285714285719</v>
      </c>
      <c r="J144" s="20">
        <v>0</v>
      </c>
      <c r="K144" s="9">
        <v>0</v>
      </c>
      <c r="L144" s="20">
        <v>2</v>
      </c>
      <c r="M144" s="9">
        <v>2.8571428571428571E-3</v>
      </c>
      <c r="N144" s="20">
        <v>16</v>
      </c>
      <c r="O144" s="9">
        <v>2.2857142857142857E-2</v>
      </c>
      <c r="P144" s="20">
        <v>52</v>
      </c>
      <c r="Q144" s="9">
        <v>7.4285714285714288E-2</v>
      </c>
    </row>
    <row r="145" spans="4:17" x14ac:dyDescent="0.25">
      <c r="D145" s="8" t="s">
        <v>593</v>
      </c>
      <c r="E145" s="20">
        <v>2200</v>
      </c>
      <c r="F145" s="20">
        <v>2097</v>
      </c>
      <c r="G145" s="9">
        <v>0.95318181818181813</v>
      </c>
      <c r="H145" s="20">
        <v>1936</v>
      </c>
      <c r="I145" s="9">
        <v>0.92322365283738672</v>
      </c>
      <c r="J145" s="20">
        <v>0</v>
      </c>
      <c r="K145" s="9">
        <v>0</v>
      </c>
      <c r="L145" s="20">
        <v>19</v>
      </c>
      <c r="M145" s="9">
        <v>9.0605627086313787E-3</v>
      </c>
      <c r="N145" s="20">
        <v>15</v>
      </c>
      <c r="O145" s="9">
        <v>7.1530758226037196E-3</v>
      </c>
      <c r="P145" s="20">
        <v>51</v>
      </c>
      <c r="Q145" s="9">
        <v>2.4320457796852647E-2</v>
      </c>
    </row>
    <row r="146" spans="4:17" x14ac:dyDescent="0.25">
      <c r="D146" s="8" t="s">
        <v>595</v>
      </c>
      <c r="E146" s="20">
        <v>1251</v>
      </c>
      <c r="F146" s="20">
        <v>1132</v>
      </c>
      <c r="G146" s="9">
        <v>0.90487609912070344</v>
      </c>
      <c r="H146" s="20">
        <v>1025</v>
      </c>
      <c r="I146" s="9">
        <v>0.90547703180212014</v>
      </c>
      <c r="J146" s="20">
        <v>1</v>
      </c>
      <c r="K146" s="9">
        <v>8.8339222614840988E-4</v>
      </c>
      <c r="L146" s="20">
        <v>17</v>
      </c>
      <c r="M146" s="9">
        <v>1.5017667844522967E-2</v>
      </c>
      <c r="N146" s="20">
        <v>22</v>
      </c>
      <c r="O146" s="9">
        <v>1.9434628975265017E-2</v>
      </c>
      <c r="P146" s="20">
        <v>72</v>
      </c>
      <c r="Q146" s="9">
        <v>6.3604240282685506E-2</v>
      </c>
    </row>
    <row r="147" spans="4:17" x14ac:dyDescent="0.25">
      <c r="D147" s="8" t="s">
        <v>596</v>
      </c>
      <c r="E147" s="20">
        <v>447</v>
      </c>
      <c r="F147" s="20">
        <v>372</v>
      </c>
      <c r="G147" s="9">
        <v>0.83221476510067116</v>
      </c>
      <c r="H147" s="20">
        <v>280</v>
      </c>
      <c r="I147" s="9">
        <v>0.75268817204301075</v>
      </c>
      <c r="J147" s="20">
        <v>0</v>
      </c>
      <c r="K147" s="9">
        <v>0</v>
      </c>
      <c r="L147" s="20">
        <v>22</v>
      </c>
      <c r="M147" s="9">
        <v>5.9139784946236562E-2</v>
      </c>
      <c r="N147" s="20">
        <v>9</v>
      </c>
      <c r="O147" s="9">
        <v>2.4193548387096774E-2</v>
      </c>
      <c r="P147" s="20">
        <v>35</v>
      </c>
      <c r="Q147" s="9">
        <v>9.4086021505376344E-2</v>
      </c>
    </row>
    <row r="148" spans="4:17" x14ac:dyDescent="0.25">
      <c r="D148" s="8" t="s">
        <v>456</v>
      </c>
      <c r="E148" s="20">
        <v>1388</v>
      </c>
      <c r="F148" s="20">
        <v>1225</v>
      </c>
      <c r="G148" s="9">
        <v>0.88256484149855907</v>
      </c>
      <c r="H148" s="20">
        <v>1059</v>
      </c>
      <c r="I148" s="9">
        <v>0.86448979591836739</v>
      </c>
      <c r="J148" s="20">
        <v>0</v>
      </c>
      <c r="K148" s="9">
        <v>0</v>
      </c>
      <c r="L148" s="20">
        <v>23</v>
      </c>
      <c r="M148" s="9">
        <v>1.8775510204081632E-2</v>
      </c>
      <c r="N148" s="20">
        <v>67</v>
      </c>
      <c r="O148" s="9">
        <v>5.4693877551020405E-2</v>
      </c>
      <c r="P148" s="20">
        <v>51</v>
      </c>
      <c r="Q148" s="9">
        <v>4.1632653061224489E-2</v>
      </c>
    </row>
    <row r="149" spans="4:17" x14ac:dyDescent="0.25">
      <c r="D149" s="8" t="s">
        <v>601</v>
      </c>
      <c r="E149" s="20">
        <v>2574</v>
      </c>
      <c r="F149" s="20">
        <v>2345</v>
      </c>
      <c r="G149" s="9">
        <v>0.91103341103341107</v>
      </c>
      <c r="H149" s="20">
        <v>2062</v>
      </c>
      <c r="I149" s="9">
        <v>0.87931769722814501</v>
      </c>
      <c r="J149" s="20">
        <v>0</v>
      </c>
      <c r="K149" s="9">
        <v>0</v>
      </c>
      <c r="L149" s="20">
        <v>35</v>
      </c>
      <c r="M149" s="9">
        <v>1.4925373134328358E-2</v>
      </c>
      <c r="N149" s="20">
        <v>163</v>
      </c>
      <c r="O149" s="9">
        <v>6.9509594882729217E-2</v>
      </c>
      <c r="P149" s="20">
        <v>11</v>
      </c>
      <c r="Q149" s="9">
        <v>4.690831556503198E-3</v>
      </c>
    </row>
    <row r="150" spans="4:17" x14ac:dyDescent="0.25">
      <c r="D150" s="8" t="s">
        <v>606</v>
      </c>
      <c r="E150" s="20">
        <v>714</v>
      </c>
      <c r="F150" s="20">
        <v>566</v>
      </c>
      <c r="G150" s="9">
        <v>0.79271708683473385</v>
      </c>
      <c r="H150" s="20">
        <v>448</v>
      </c>
      <c r="I150" s="9">
        <v>0.79151943462897523</v>
      </c>
      <c r="J150" s="20">
        <v>0</v>
      </c>
      <c r="K150" s="9">
        <v>0</v>
      </c>
      <c r="L150" s="20">
        <v>4</v>
      </c>
      <c r="M150" s="9">
        <v>7.0671378091872791E-3</v>
      </c>
      <c r="N150" s="20">
        <v>2</v>
      </c>
      <c r="O150" s="9">
        <v>3.5335689045936395E-3</v>
      </c>
      <c r="P150" s="20">
        <v>121</v>
      </c>
      <c r="Q150" s="9">
        <v>0.21378091872791519</v>
      </c>
    </row>
    <row r="151" spans="4:17" x14ac:dyDescent="0.25">
      <c r="D151" s="8" t="s">
        <v>609</v>
      </c>
      <c r="E151" s="20">
        <v>711</v>
      </c>
      <c r="F151" s="20">
        <v>617</v>
      </c>
      <c r="G151" s="9">
        <v>0.86779184247538677</v>
      </c>
      <c r="H151" s="20">
        <v>517</v>
      </c>
      <c r="I151" s="9">
        <v>0.83792544570502436</v>
      </c>
      <c r="J151" s="20">
        <v>0</v>
      </c>
      <c r="K151" s="9">
        <v>0</v>
      </c>
      <c r="L151" s="20">
        <v>32</v>
      </c>
      <c r="M151" s="9">
        <v>5.1863857374392218E-2</v>
      </c>
      <c r="N151" s="20">
        <v>33</v>
      </c>
      <c r="O151" s="9">
        <v>5.3484602917341979E-2</v>
      </c>
      <c r="P151" s="20">
        <v>13</v>
      </c>
      <c r="Q151" s="9">
        <v>2.1069692058346839E-2</v>
      </c>
    </row>
    <row r="152" spans="4:17" x14ac:dyDescent="0.25">
      <c r="D152" s="8" t="s">
        <v>611</v>
      </c>
      <c r="E152" s="20">
        <v>771</v>
      </c>
      <c r="F152" s="20">
        <v>709</v>
      </c>
      <c r="G152" s="9">
        <v>0.91958495460440981</v>
      </c>
      <c r="H152" s="20">
        <v>642</v>
      </c>
      <c r="I152" s="9">
        <v>0.90550070521861781</v>
      </c>
      <c r="J152" s="20">
        <v>0</v>
      </c>
      <c r="K152" s="9">
        <v>0</v>
      </c>
      <c r="L152" s="20">
        <v>35</v>
      </c>
      <c r="M152" s="9">
        <v>4.9365303244005641E-2</v>
      </c>
      <c r="N152" s="20">
        <v>7</v>
      </c>
      <c r="O152" s="9">
        <v>9.8730606488011286E-3</v>
      </c>
      <c r="P152" s="20">
        <v>11</v>
      </c>
      <c r="Q152" s="9">
        <v>1.5514809590973202E-2</v>
      </c>
    </row>
    <row r="153" spans="4:17" x14ac:dyDescent="0.25">
      <c r="D153" s="8" t="s">
        <v>616</v>
      </c>
      <c r="E153" s="20">
        <v>2156</v>
      </c>
      <c r="F153" s="20">
        <v>1902</v>
      </c>
      <c r="G153" s="9">
        <v>0.88218923933209648</v>
      </c>
      <c r="H153" s="20">
        <v>1617</v>
      </c>
      <c r="I153" s="9">
        <v>0.85015772870662465</v>
      </c>
      <c r="J153" s="20">
        <v>0</v>
      </c>
      <c r="K153" s="9">
        <v>0</v>
      </c>
      <c r="L153" s="20">
        <v>33</v>
      </c>
      <c r="M153" s="9">
        <v>1.7350157728706624E-2</v>
      </c>
      <c r="N153" s="20">
        <v>72</v>
      </c>
      <c r="O153" s="9">
        <v>3.7854889589905363E-2</v>
      </c>
      <c r="P153" s="20">
        <v>124</v>
      </c>
      <c r="Q153" s="9">
        <v>6.5194532071503677E-2</v>
      </c>
    </row>
    <row r="154" spans="4:17" x14ac:dyDescent="0.25">
      <c r="D154" s="8" t="s">
        <v>617</v>
      </c>
      <c r="E154" s="20">
        <v>818</v>
      </c>
      <c r="F154" s="20">
        <v>724</v>
      </c>
      <c r="G154" s="9">
        <v>0.88508557457212711</v>
      </c>
      <c r="H154" s="20">
        <v>638</v>
      </c>
      <c r="I154" s="9">
        <v>0.88121546961325969</v>
      </c>
      <c r="J154" s="20">
        <v>0</v>
      </c>
      <c r="K154" s="9">
        <v>0</v>
      </c>
      <c r="L154" s="20">
        <v>37</v>
      </c>
      <c r="M154" s="9">
        <v>5.1104972375690609E-2</v>
      </c>
      <c r="N154" s="20">
        <v>1</v>
      </c>
      <c r="O154" s="9">
        <v>1.3812154696132596E-3</v>
      </c>
      <c r="P154" s="20">
        <v>37</v>
      </c>
      <c r="Q154" s="9">
        <v>5.1104972375690609E-2</v>
      </c>
    </row>
    <row r="155" spans="4:17" x14ac:dyDescent="0.25">
      <c r="D155" s="8" t="s">
        <v>618</v>
      </c>
      <c r="E155" s="20">
        <v>676</v>
      </c>
      <c r="F155" s="20">
        <v>626</v>
      </c>
      <c r="G155" s="9">
        <v>0.92603550295857984</v>
      </c>
      <c r="H155" s="20">
        <v>572</v>
      </c>
      <c r="I155" s="9">
        <v>0.91373801916932906</v>
      </c>
      <c r="J155" s="20">
        <v>0</v>
      </c>
      <c r="K155" s="9">
        <v>0</v>
      </c>
      <c r="L155" s="20">
        <v>16</v>
      </c>
      <c r="M155" s="9">
        <v>2.5559105431309903E-2</v>
      </c>
      <c r="N155" s="20">
        <v>12</v>
      </c>
      <c r="O155" s="9">
        <v>1.9169329073482427E-2</v>
      </c>
      <c r="P155" s="20">
        <v>13</v>
      </c>
      <c r="Q155" s="9">
        <v>2.0766773162939296E-2</v>
      </c>
    </row>
    <row r="156" spans="4:17" x14ac:dyDescent="0.25">
      <c r="D156" s="8" t="s">
        <v>619</v>
      </c>
      <c r="E156" s="20">
        <v>638</v>
      </c>
      <c r="F156" s="20">
        <v>553</v>
      </c>
      <c r="G156" s="9">
        <v>0.86677115987460818</v>
      </c>
      <c r="H156" s="20">
        <v>473</v>
      </c>
      <c r="I156" s="9">
        <v>0.8553345388788427</v>
      </c>
      <c r="J156" s="20">
        <v>0</v>
      </c>
      <c r="K156" s="9">
        <v>0</v>
      </c>
      <c r="L156" s="20">
        <v>15</v>
      </c>
      <c r="M156" s="9">
        <v>2.7124773960216998E-2</v>
      </c>
      <c r="N156" s="20">
        <v>43</v>
      </c>
      <c r="O156" s="9">
        <v>7.7757685352622063E-2</v>
      </c>
      <c r="P156" s="20">
        <v>16</v>
      </c>
      <c r="Q156" s="9">
        <v>2.8933092224231464E-2</v>
      </c>
    </row>
    <row r="157" spans="4:17" x14ac:dyDescent="0.25">
      <c r="D157" s="8" t="s">
        <v>621</v>
      </c>
      <c r="E157" s="20">
        <v>1403</v>
      </c>
      <c r="F157" s="20">
        <v>1233</v>
      </c>
      <c r="G157" s="9">
        <v>0.87883107626514612</v>
      </c>
      <c r="H157" s="20">
        <v>1038</v>
      </c>
      <c r="I157" s="9">
        <v>0.84184914841849146</v>
      </c>
      <c r="J157" s="20">
        <v>0</v>
      </c>
      <c r="K157" s="9">
        <v>0</v>
      </c>
      <c r="L157" s="20">
        <v>66</v>
      </c>
      <c r="M157" s="9">
        <v>5.3527980535279802E-2</v>
      </c>
      <c r="N157" s="20">
        <v>21</v>
      </c>
      <c r="O157" s="9">
        <v>1.7031630170316302E-2</v>
      </c>
      <c r="P157" s="20">
        <v>69</v>
      </c>
      <c r="Q157" s="9">
        <v>5.5961070559610707E-2</v>
      </c>
    </row>
    <row r="158" spans="4:17" x14ac:dyDescent="0.25">
      <c r="D158" s="6" t="s">
        <v>405</v>
      </c>
      <c r="E158" s="20">
        <v>39680</v>
      </c>
      <c r="F158" s="20">
        <v>27455</v>
      </c>
      <c r="G158" s="9">
        <v>0.6919102822580645</v>
      </c>
      <c r="H158" s="20">
        <v>19012</v>
      </c>
      <c r="I158" s="9">
        <v>0.69247860134765982</v>
      </c>
      <c r="J158" s="20">
        <v>3</v>
      </c>
      <c r="K158" s="9">
        <v>1.092697140775815E-4</v>
      </c>
      <c r="L158" s="20">
        <v>1960</v>
      </c>
      <c r="M158" s="9">
        <v>7.1389546530686576E-2</v>
      </c>
      <c r="N158" s="20">
        <v>5038</v>
      </c>
      <c r="O158" s="9">
        <v>0.18350027317428519</v>
      </c>
      <c r="P158" s="20">
        <v>3962</v>
      </c>
      <c r="Q158" s="9">
        <v>0.1443088690584593</v>
      </c>
    </row>
    <row r="159" spans="4:17" x14ac:dyDescent="0.25">
      <c r="D159" s="7" t="s">
        <v>406</v>
      </c>
      <c r="E159" s="20">
        <v>6577</v>
      </c>
      <c r="F159" s="20">
        <v>4579</v>
      </c>
      <c r="G159" s="9">
        <v>0.6962140793674928</v>
      </c>
      <c r="H159" s="20">
        <v>3128</v>
      </c>
      <c r="I159" s="9">
        <v>0.68311858484385235</v>
      </c>
      <c r="J159" s="20">
        <v>0</v>
      </c>
      <c r="K159" s="9">
        <v>0</v>
      </c>
      <c r="L159" s="20">
        <v>74</v>
      </c>
      <c r="M159" s="9">
        <v>1.6160733784669142E-2</v>
      </c>
      <c r="N159" s="20">
        <v>818</v>
      </c>
      <c r="O159" s="9">
        <v>0.17864162480891024</v>
      </c>
      <c r="P159" s="20">
        <v>932</v>
      </c>
      <c r="Q159" s="9">
        <v>0.20353789036907621</v>
      </c>
    </row>
    <row r="160" spans="4:17" x14ac:dyDescent="0.25">
      <c r="D160" s="8" t="s">
        <v>407</v>
      </c>
      <c r="E160" s="20">
        <v>994</v>
      </c>
      <c r="F160" s="20">
        <v>686</v>
      </c>
      <c r="G160" s="9">
        <v>0.6901408450704225</v>
      </c>
      <c r="H160" s="20">
        <v>439</v>
      </c>
      <c r="I160" s="9">
        <v>0.63994169096209907</v>
      </c>
      <c r="J160" s="20">
        <v>0</v>
      </c>
      <c r="K160" s="9">
        <v>0</v>
      </c>
      <c r="L160" s="20">
        <v>9</v>
      </c>
      <c r="M160" s="9">
        <v>1.3119533527696793E-2</v>
      </c>
      <c r="N160" s="20">
        <v>35</v>
      </c>
      <c r="O160" s="9">
        <v>5.1020408163265307E-2</v>
      </c>
      <c r="P160" s="20">
        <v>239</v>
      </c>
      <c r="Q160" s="9">
        <v>0.34839650145772594</v>
      </c>
    </row>
    <row r="161" spans="4:17" x14ac:dyDescent="0.25">
      <c r="D161" s="8" t="s">
        <v>408</v>
      </c>
      <c r="E161" s="20">
        <v>939</v>
      </c>
      <c r="F161" s="20">
        <v>550</v>
      </c>
      <c r="G161" s="9">
        <v>0.58572949946751862</v>
      </c>
      <c r="H161" s="20">
        <v>339</v>
      </c>
      <c r="I161" s="9">
        <v>0.61636363636363634</v>
      </c>
      <c r="J161" s="20">
        <v>0</v>
      </c>
      <c r="K161" s="9">
        <v>0</v>
      </c>
      <c r="L161" s="20">
        <v>2</v>
      </c>
      <c r="M161" s="9">
        <v>3.6363636363636364E-3</v>
      </c>
      <c r="N161" s="20">
        <v>151</v>
      </c>
      <c r="O161" s="9">
        <v>0.27454545454545454</v>
      </c>
      <c r="P161" s="20">
        <v>221</v>
      </c>
      <c r="Q161" s="9">
        <v>0.4018181818181818</v>
      </c>
    </row>
    <row r="162" spans="4:17" x14ac:dyDescent="0.25">
      <c r="D162" s="8" t="s">
        <v>409</v>
      </c>
      <c r="E162" s="20">
        <v>1424</v>
      </c>
      <c r="F162" s="20">
        <v>1042</v>
      </c>
      <c r="G162" s="9">
        <v>0.7317415730337079</v>
      </c>
      <c r="H162" s="20">
        <v>742</v>
      </c>
      <c r="I162" s="9">
        <v>0.71209213051823417</v>
      </c>
      <c r="J162" s="20">
        <v>0</v>
      </c>
      <c r="K162" s="9">
        <v>0</v>
      </c>
      <c r="L162" s="20">
        <v>1</v>
      </c>
      <c r="M162" s="9">
        <v>9.5969289827255275E-4</v>
      </c>
      <c r="N162" s="20">
        <v>304</v>
      </c>
      <c r="O162" s="9">
        <v>0.29174664107485604</v>
      </c>
      <c r="P162" s="20">
        <v>30</v>
      </c>
      <c r="Q162" s="9">
        <v>2.8790786948176585E-2</v>
      </c>
    </row>
    <row r="163" spans="4:17" x14ac:dyDescent="0.25">
      <c r="D163" s="8" t="s">
        <v>410</v>
      </c>
      <c r="E163" s="20">
        <v>796</v>
      </c>
      <c r="F163" s="20">
        <v>555</v>
      </c>
      <c r="G163" s="9">
        <v>0.69723618090452266</v>
      </c>
      <c r="H163" s="20">
        <v>359</v>
      </c>
      <c r="I163" s="9">
        <v>0.6468468468468469</v>
      </c>
      <c r="J163" s="20">
        <v>0</v>
      </c>
      <c r="K163" s="9">
        <v>0</v>
      </c>
      <c r="L163" s="20">
        <v>49</v>
      </c>
      <c r="M163" s="9">
        <v>8.8288288288288289E-2</v>
      </c>
      <c r="N163" s="20">
        <v>148</v>
      </c>
      <c r="O163" s="9">
        <v>0.26666666666666666</v>
      </c>
      <c r="P163" s="20">
        <v>22</v>
      </c>
      <c r="Q163" s="9">
        <v>3.9639639639639637E-2</v>
      </c>
    </row>
    <row r="164" spans="4:17" x14ac:dyDescent="0.25">
      <c r="D164" s="8" t="s">
        <v>411</v>
      </c>
      <c r="E164" s="20">
        <v>1131</v>
      </c>
      <c r="F164" s="20">
        <v>791</v>
      </c>
      <c r="G164" s="9">
        <v>0.69938107869142352</v>
      </c>
      <c r="H164" s="20">
        <v>590</v>
      </c>
      <c r="I164" s="9">
        <v>0.74589127686472823</v>
      </c>
      <c r="J164" s="20">
        <v>0</v>
      </c>
      <c r="K164" s="9">
        <v>0</v>
      </c>
      <c r="L164" s="20">
        <v>7</v>
      </c>
      <c r="M164" s="9">
        <v>8.8495575221238937E-3</v>
      </c>
      <c r="N164" s="20">
        <v>65</v>
      </c>
      <c r="O164" s="9">
        <v>8.2174462705436158E-2</v>
      </c>
      <c r="P164" s="20">
        <v>238</v>
      </c>
      <c r="Q164" s="9">
        <v>0.30088495575221241</v>
      </c>
    </row>
    <row r="165" spans="4:17" x14ac:dyDescent="0.25">
      <c r="D165" s="8" t="s">
        <v>412</v>
      </c>
      <c r="E165" s="20">
        <v>851</v>
      </c>
      <c r="F165" s="20">
        <v>630</v>
      </c>
      <c r="G165" s="9">
        <v>0.74030552291421858</v>
      </c>
      <c r="H165" s="20">
        <v>438</v>
      </c>
      <c r="I165" s="9">
        <v>0.69523809523809521</v>
      </c>
      <c r="J165" s="20">
        <v>0</v>
      </c>
      <c r="K165" s="9">
        <v>0</v>
      </c>
      <c r="L165" s="20">
        <v>2</v>
      </c>
      <c r="M165" s="9">
        <v>3.1746031746031746E-3</v>
      </c>
      <c r="N165" s="20">
        <v>19</v>
      </c>
      <c r="O165" s="9">
        <v>3.0158730158730159E-2</v>
      </c>
      <c r="P165" s="20">
        <v>180</v>
      </c>
      <c r="Q165" s="9">
        <v>0.2857142857142857</v>
      </c>
    </row>
    <row r="166" spans="4:17" x14ac:dyDescent="0.25">
      <c r="D166" s="8" t="s">
        <v>648</v>
      </c>
      <c r="E166" s="20">
        <v>442</v>
      </c>
      <c r="F166" s="20">
        <v>325</v>
      </c>
      <c r="G166" s="9">
        <v>0.73529411764705888</v>
      </c>
      <c r="H166" s="20">
        <v>221</v>
      </c>
      <c r="I166" s="9">
        <v>0.68</v>
      </c>
      <c r="J166" s="20">
        <v>0</v>
      </c>
      <c r="K166" s="9">
        <v>0</v>
      </c>
      <c r="L166" s="20">
        <v>4</v>
      </c>
      <c r="M166" s="9">
        <v>1.2307692307692308E-2</v>
      </c>
      <c r="N166" s="20">
        <v>96</v>
      </c>
      <c r="O166" s="9">
        <v>0.29538461538461541</v>
      </c>
      <c r="P166" s="20">
        <v>2</v>
      </c>
      <c r="Q166" s="9">
        <v>6.1538461538461538E-3</v>
      </c>
    </row>
    <row r="167" spans="4:17" x14ac:dyDescent="0.25">
      <c r="D167" s="7" t="s">
        <v>463</v>
      </c>
      <c r="E167" s="20">
        <v>4421</v>
      </c>
      <c r="F167" s="20">
        <v>2890</v>
      </c>
      <c r="G167" s="9">
        <v>0.65369825831259898</v>
      </c>
      <c r="H167" s="20">
        <v>1982</v>
      </c>
      <c r="I167" s="9">
        <v>0.6858131487889273</v>
      </c>
      <c r="J167" s="20">
        <v>0</v>
      </c>
      <c r="K167" s="9">
        <v>0</v>
      </c>
      <c r="L167" s="20">
        <v>117</v>
      </c>
      <c r="M167" s="9">
        <v>4.0484429065743947E-2</v>
      </c>
      <c r="N167" s="20">
        <v>778</v>
      </c>
      <c r="O167" s="9">
        <v>0.26920415224913496</v>
      </c>
      <c r="P167" s="20">
        <v>473</v>
      </c>
      <c r="Q167" s="9">
        <v>0.16366782006920416</v>
      </c>
    </row>
    <row r="168" spans="4:17" x14ac:dyDescent="0.25">
      <c r="D168" s="8" t="s">
        <v>642</v>
      </c>
      <c r="E168" s="20">
        <v>929</v>
      </c>
      <c r="F168" s="20">
        <v>549</v>
      </c>
      <c r="G168" s="9">
        <v>0.59095801937567272</v>
      </c>
      <c r="H168" s="20">
        <v>382</v>
      </c>
      <c r="I168" s="9">
        <v>0.69581056466302371</v>
      </c>
      <c r="J168" s="20">
        <v>0</v>
      </c>
      <c r="K168" s="9">
        <v>0</v>
      </c>
      <c r="L168" s="20">
        <v>76</v>
      </c>
      <c r="M168" s="9">
        <v>0.13843351548269581</v>
      </c>
      <c r="N168" s="20">
        <v>228</v>
      </c>
      <c r="O168" s="9">
        <v>0.41530054644808745</v>
      </c>
      <c r="P168" s="20">
        <v>47</v>
      </c>
      <c r="Q168" s="9">
        <v>8.5610200364298727E-2</v>
      </c>
    </row>
    <row r="169" spans="4:17" x14ac:dyDescent="0.25">
      <c r="D169" s="8" t="s">
        <v>473</v>
      </c>
      <c r="E169" s="20">
        <v>2108</v>
      </c>
      <c r="F169" s="20">
        <v>1395</v>
      </c>
      <c r="G169" s="9">
        <v>0.66176470588235292</v>
      </c>
      <c r="H169" s="20">
        <v>939</v>
      </c>
      <c r="I169" s="9">
        <v>0.67311827956989245</v>
      </c>
      <c r="J169" s="20">
        <v>0</v>
      </c>
      <c r="K169" s="9">
        <v>0</v>
      </c>
      <c r="L169" s="20">
        <v>17</v>
      </c>
      <c r="M169" s="9">
        <v>1.2186379928315413E-2</v>
      </c>
      <c r="N169" s="20">
        <v>502</v>
      </c>
      <c r="O169" s="9">
        <v>0.35985663082437275</v>
      </c>
      <c r="P169" s="20">
        <v>133</v>
      </c>
      <c r="Q169" s="9">
        <v>9.5340501792114701E-2</v>
      </c>
    </row>
    <row r="170" spans="4:17" x14ac:dyDescent="0.25">
      <c r="D170" s="8" t="s">
        <v>464</v>
      </c>
      <c r="E170" s="20">
        <v>1384</v>
      </c>
      <c r="F170" s="20">
        <v>946</v>
      </c>
      <c r="G170" s="9">
        <v>0.68352601156069359</v>
      </c>
      <c r="H170" s="20">
        <v>661</v>
      </c>
      <c r="I170" s="9">
        <v>0.69873150105708248</v>
      </c>
      <c r="J170" s="20">
        <v>0</v>
      </c>
      <c r="K170" s="9">
        <v>0</v>
      </c>
      <c r="L170" s="20">
        <v>24</v>
      </c>
      <c r="M170" s="9">
        <v>2.5369978858350951E-2</v>
      </c>
      <c r="N170" s="20">
        <v>48</v>
      </c>
      <c r="O170" s="9">
        <v>5.0739957716701901E-2</v>
      </c>
      <c r="P170" s="20">
        <v>293</v>
      </c>
      <c r="Q170" s="9">
        <v>0.30972515856236787</v>
      </c>
    </row>
    <row r="171" spans="4:17" x14ac:dyDescent="0.25">
      <c r="D171" s="7" t="s">
        <v>467</v>
      </c>
      <c r="E171" s="20">
        <v>4380</v>
      </c>
      <c r="F171" s="20">
        <v>2987</v>
      </c>
      <c r="G171" s="9">
        <v>0.68196347031963467</v>
      </c>
      <c r="H171" s="20">
        <v>2064</v>
      </c>
      <c r="I171" s="9">
        <v>0.69099430867090728</v>
      </c>
      <c r="J171" s="20">
        <v>0</v>
      </c>
      <c r="K171" s="9">
        <v>0</v>
      </c>
      <c r="L171" s="20">
        <v>158</v>
      </c>
      <c r="M171" s="9">
        <v>5.2895882156009377E-2</v>
      </c>
      <c r="N171" s="20">
        <v>542</v>
      </c>
      <c r="O171" s="9">
        <v>0.18145296283896886</v>
      </c>
      <c r="P171" s="20">
        <v>546</v>
      </c>
      <c r="Q171" s="9">
        <v>0.18279209909608302</v>
      </c>
    </row>
    <row r="172" spans="4:17" x14ac:dyDescent="0.25">
      <c r="D172" s="8" t="s">
        <v>623</v>
      </c>
      <c r="E172" s="20">
        <v>685</v>
      </c>
      <c r="F172" s="20">
        <v>503</v>
      </c>
      <c r="G172" s="9">
        <v>0.73430656934306571</v>
      </c>
      <c r="H172" s="20">
        <v>344</v>
      </c>
      <c r="I172" s="9">
        <v>0.68389662027832998</v>
      </c>
      <c r="J172" s="20">
        <v>0</v>
      </c>
      <c r="K172" s="9">
        <v>0</v>
      </c>
      <c r="L172" s="20">
        <v>5</v>
      </c>
      <c r="M172" s="9">
        <v>9.9403578528827041E-3</v>
      </c>
      <c r="N172" s="20">
        <v>131</v>
      </c>
      <c r="O172" s="9">
        <v>0.26043737574552683</v>
      </c>
      <c r="P172" s="20">
        <v>22</v>
      </c>
      <c r="Q172" s="9">
        <v>4.37375745526839E-2</v>
      </c>
    </row>
    <row r="173" spans="4:17" x14ac:dyDescent="0.25">
      <c r="D173" s="8" t="s">
        <v>625</v>
      </c>
      <c r="E173" s="20">
        <v>1208</v>
      </c>
      <c r="F173" s="20">
        <v>820</v>
      </c>
      <c r="G173" s="9">
        <v>0.67880794701986757</v>
      </c>
      <c r="H173" s="20">
        <v>535</v>
      </c>
      <c r="I173" s="9">
        <v>0.65243902439024393</v>
      </c>
      <c r="J173" s="20">
        <v>0</v>
      </c>
      <c r="K173" s="9">
        <v>0</v>
      </c>
      <c r="L173" s="20">
        <v>58</v>
      </c>
      <c r="M173" s="9">
        <v>7.0731707317073164E-2</v>
      </c>
      <c r="N173" s="20">
        <v>65</v>
      </c>
      <c r="O173" s="9">
        <v>7.926829268292683E-2</v>
      </c>
      <c r="P173" s="20">
        <v>212</v>
      </c>
      <c r="Q173" s="9">
        <v>0.25853658536585367</v>
      </c>
    </row>
    <row r="174" spans="4:17" x14ac:dyDescent="0.25">
      <c r="D174" s="8" t="s">
        <v>636</v>
      </c>
      <c r="E174" s="20">
        <v>1541</v>
      </c>
      <c r="F174" s="20">
        <v>1116</v>
      </c>
      <c r="G174" s="9">
        <v>0.72420506164828036</v>
      </c>
      <c r="H174" s="20">
        <v>844</v>
      </c>
      <c r="I174" s="9">
        <v>0.75627240143369179</v>
      </c>
      <c r="J174" s="20">
        <v>0</v>
      </c>
      <c r="K174" s="9">
        <v>0</v>
      </c>
      <c r="L174" s="20">
        <v>87</v>
      </c>
      <c r="M174" s="9">
        <v>7.7956989247311828E-2</v>
      </c>
      <c r="N174" s="20">
        <v>260</v>
      </c>
      <c r="O174" s="9">
        <v>0.23297491039426524</v>
      </c>
      <c r="P174" s="20">
        <v>41</v>
      </c>
      <c r="Q174" s="9">
        <v>3.6738351254480286E-2</v>
      </c>
    </row>
    <row r="175" spans="4:17" x14ac:dyDescent="0.25">
      <c r="D175" s="8" t="s">
        <v>468</v>
      </c>
      <c r="E175" s="20">
        <v>946</v>
      </c>
      <c r="F175" s="20">
        <v>548</v>
      </c>
      <c r="G175" s="9">
        <v>0.57928118393234673</v>
      </c>
      <c r="H175" s="20">
        <v>341</v>
      </c>
      <c r="I175" s="9">
        <v>0.62226277372262773</v>
      </c>
      <c r="J175" s="20">
        <v>0</v>
      </c>
      <c r="K175" s="9">
        <v>0</v>
      </c>
      <c r="L175" s="20">
        <v>8</v>
      </c>
      <c r="M175" s="9">
        <v>1.4598540145985401E-2</v>
      </c>
      <c r="N175" s="20">
        <v>86</v>
      </c>
      <c r="O175" s="9">
        <v>0.15693430656934307</v>
      </c>
      <c r="P175" s="20">
        <v>271</v>
      </c>
      <c r="Q175" s="9">
        <v>0.49452554744525545</v>
      </c>
    </row>
    <row r="176" spans="4:17" x14ac:dyDescent="0.25">
      <c r="D176" s="7" t="s">
        <v>470</v>
      </c>
      <c r="E176" s="20">
        <v>2517</v>
      </c>
      <c r="F176" s="20">
        <v>1874</v>
      </c>
      <c r="G176" s="9">
        <v>0.74453714739769572</v>
      </c>
      <c r="H176" s="20">
        <v>1311</v>
      </c>
      <c r="I176" s="9">
        <v>0.69957310565635</v>
      </c>
      <c r="J176" s="20">
        <v>0</v>
      </c>
      <c r="K176" s="9">
        <v>0</v>
      </c>
      <c r="L176" s="20">
        <v>118</v>
      </c>
      <c r="M176" s="9">
        <v>6.2966915688367125E-2</v>
      </c>
      <c r="N176" s="20">
        <v>167</v>
      </c>
      <c r="O176" s="9">
        <v>8.9114194236926361E-2</v>
      </c>
      <c r="P176" s="20">
        <v>281</v>
      </c>
      <c r="Q176" s="9">
        <v>0.14994663820704376</v>
      </c>
    </row>
    <row r="177" spans="4:17" x14ac:dyDescent="0.25">
      <c r="D177" s="8" t="s">
        <v>624</v>
      </c>
      <c r="E177" s="20">
        <v>250</v>
      </c>
      <c r="F177" s="20">
        <v>177</v>
      </c>
      <c r="G177" s="9">
        <v>0.70799999999999996</v>
      </c>
      <c r="H177" s="20">
        <v>131</v>
      </c>
      <c r="I177" s="9">
        <v>0.74011299435028244</v>
      </c>
      <c r="J177" s="20">
        <v>0</v>
      </c>
      <c r="K177" s="9">
        <v>0</v>
      </c>
      <c r="L177" s="20">
        <v>6</v>
      </c>
      <c r="M177" s="9">
        <v>3.3898305084745763E-2</v>
      </c>
      <c r="N177" s="20">
        <v>32</v>
      </c>
      <c r="O177" s="9">
        <v>0.1807909604519774</v>
      </c>
      <c r="P177" s="20">
        <v>26</v>
      </c>
      <c r="Q177" s="9">
        <v>0.14689265536723164</v>
      </c>
    </row>
    <row r="178" spans="4:17" x14ac:dyDescent="0.25">
      <c r="D178" s="8" t="s">
        <v>629</v>
      </c>
      <c r="E178" s="20">
        <v>204</v>
      </c>
      <c r="F178" s="20">
        <v>153</v>
      </c>
      <c r="G178" s="9">
        <v>0.75</v>
      </c>
      <c r="H178" s="20">
        <v>128</v>
      </c>
      <c r="I178" s="9">
        <v>0.83660130718954251</v>
      </c>
      <c r="J178" s="20">
        <v>0</v>
      </c>
      <c r="K178" s="9">
        <v>0</v>
      </c>
      <c r="L178" s="20">
        <v>1</v>
      </c>
      <c r="M178" s="9">
        <v>6.5359477124183009E-3</v>
      </c>
      <c r="N178" s="20">
        <v>7</v>
      </c>
      <c r="O178" s="9">
        <v>4.5751633986928102E-2</v>
      </c>
      <c r="P178" s="20">
        <v>41</v>
      </c>
      <c r="Q178" s="9">
        <v>0.26797385620915032</v>
      </c>
    </row>
    <row r="179" spans="4:17" x14ac:dyDescent="0.25">
      <c r="D179" s="8" t="s">
        <v>641</v>
      </c>
      <c r="E179" s="20">
        <v>429</v>
      </c>
      <c r="F179" s="20">
        <v>303</v>
      </c>
      <c r="G179" s="9">
        <v>0.70629370629370625</v>
      </c>
      <c r="H179" s="20">
        <v>201</v>
      </c>
      <c r="I179" s="9">
        <v>0.6633663366336634</v>
      </c>
      <c r="J179" s="20">
        <v>0</v>
      </c>
      <c r="K179" s="9">
        <v>0</v>
      </c>
      <c r="L179" s="20">
        <v>83</v>
      </c>
      <c r="M179" s="9">
        <v>0.27392739273927391</v>
      </c>
      <c r="N179" s="20">
        <v>12</v>
      </c>
      <c r="O179" s="9">
        <v>3.9603960396039604E-2</v>
      </c>
      <c r="P179" s="20">
        <v>18</v>
      </c>
      <c r="Q179" s="9">
        <v>5.9405940594059403E-2</v>
      </c>
    </row>
    <row r="180" spans="4:17" x14ac:dyDescent="0.25">
      <c r="D180" s="8" t="s">
        <v>643</v>
      </c>
      <c r="E180" s="20">
        <v>1000</v>
      </c>
      <c r="F180" s="20">
        <v>757</v>
      </c>
      <c r="G180" s="9">
        <v>0.75700000000000001</v>
      </c>
      <c r="H180" s="20">
        <v>507</v>
      </c>
      <c r="I180" s="9">
        <v>0.66974900924702774</v>
      </c>
      <c r="J180" s="20">
        <v>0</v>
      </c>
      <c r="K180" s="9">
        <v>0</v>
      </c>
      <c r="L180" s="20">
        <v>12</v>
      </c>
      <c r="M180" s="9">
        <v>1.5852047556142668E-2</v>
      </c>
      <c r="N180" s="20">
        <v>53</v>
      </c>
      <c r="O180" s="9">
        <v>7.0013210039630125E-2</v>
      </c>
      <c r="P180" s="20">
        <v>147</v>
      </c>
      <c r="Q180" s="9">
        <v>0.19418758256274768</v>
      </c>
    </row>
    <row r="181" spans="4:17" x14ac:dyDescent="0.25">
      <c r="D181" s="8" t="s">
        <v>471</v>
      </c>
      <c r="E181" s="20">
        <v>359</v>
      </c>
      <c r="F181" s="20">
        <v>260</v>
      </c>
      <c r="G181" s="9">
        <v>0.72423398328690802</v>
      </c>
      <c r="H181" s="20">
        <v>186</v>
      </c>
      <c r="I181" s="9">
        <v>0.7153846153846154</v>
      </c>
      <c r="J181" s="20">
        <v>0</v>
      </c>
      <c r="K181" s="9">
        <v>0</v>
      </c>
      <c r="L181" s="20">
        <v>8</v>
      </c>
      <c r="M181" s="9">
        <v>3.0769230769230771E-2</v>
      </c>
      <c r="N181" s="20">
        <v>61</v>
      </c>
      <c r="O181" s="9">
        <v>0.23461538461538461</v>
      </c>
      <c r="P181" s="20">
        <v>18</v>
      </c>
      <c r="Q181" s="9">
        <v>6.9230769230769235E-2</v>
      </c>
    </row>
    <row r="182" spans="4:17" x14ac:dyDescent="0.25">
      <c r="D182" s="8" t="s">
        <v>474</v>
      </c>
      <c r="E182" s="20">
        <v>275</v>
      </c>
      <c r="F182" s="20">
        <v>224</v>
      </c>
      <c r="G182" s="9">
        <v>0.81454545454545457</v>
      </c>
      <c r="H182" s="20">
        <v>158</v>
      </c>
      <c r="I182" s="9">
        <v>0.7053571428571429</v>
      </c>
      <c r="J182" s="20">
        <v>0</v>
      </c>
      <c r="K182" s="9">
        <v>0</v>
      </c>
      <c r="L182" s="20">
        <v>8</v>
      </c>
      <c r="M182" s="9">
        <v>3.5714285714285712E-2</v>
      </c>
      <c r="N182" s="20">
        <v>2</v>
      </c>
      <c r="O182" s="9">
        <v>8.9285714285714281E-3</v>
      </c>
      <c r="P182" s="20">
        <v>31</v>
      </c>
      <c r="Q182" s="9">
        <v>0.13839285714285715</v>
      </c>
    </row>
    <row r="183" spans="4:17" x14ac:dyDescent="0.25">
      <c r="D183" s="7" t="s">
        <v>461</v>
      </c>
      <c r="E183" s="20">
        <v>3717</v>
      </c>
      <c r="F183" s="20">
        <v>2882</v>
      </c>
      <c r="G183" s="9">
        <v>0.7753564702717245</v>
      </c>
      <c r="H183" s="20">
        <v>2006</v>
      </c>
      <c r="I183" s="9">
        <v>0.69604441360166547</v>
      </c>
      <c r="J183" s="20">
        <v>0</v>
      </c>
      <c r="K183" s="9">
        <v>0</v>
      </c>
      <c r="L183" s="20">
        <v>33</v>
      </c>
      <c r="M183" s="9">
        <v>1.1450381679389313E-2</v>
      </c>
      <c r="N183" s="20">
        <v>319</v>
      </c>
      <c r="O183" s="9">
        <v>0.11068702290076336</v>
      </c>
      <c r="P183" s="20">
        <v>367</v>
      </c>
      <c r="Q183" s="9">
        <v>0.12734212352532964</v>
      </c>
    </row>
    <row r="184" spans="4:17" x14ac:dyDescent="0.25">
      <c r="D184" s="8" t="s">
        <v>462</v>
      </c>
      <c r="E184" s="20">
        <v>158</v>
      </c>
      <c r="F184" s="20">
        <v>125</v>
      </c>
      <c r="G184" s="9">
        <v>0.79113924050632911</v>
      </c>
      <c r="H184" s="20">
        <v>85</v>
      </c>
      <c r="I184" s="9">
        <v>0.68</v>
      </c>
      <c r="J184" s="20">
        <v>0</v>
      </c>
      <c r="K184" s="9">
        <v>0</v>
      </c>
      <c r="L184" s="20">
        <v>4</v>
      </c>
      <c r="M184" s="9">
        <v>3.2000000000000001E-2</v>
      </c>
      <c r="N184" s="20">
        <v>16</v>
      </c>
      <c r="O184" s="9">
        <v>0.128</v>
      </c>
      <c r="P184" s="20">
        <v>11</v>
      </c>
      <c r="Q184" s="9">
        <v>8.7999999999999995E-2</v>
      </c>
    </row>
    <row r="185" spans="4:17" x14ac:dyDescent="0.25">
      <c r="D185" s="8" t="s">
        <v>633</v>
      </c>
      <c r="E185" s="20">
        <v>303</v>
      </c>
      <c r="F185" s="20">
        <v>275</v>
      </c>
      <c r="G185" s="9">
        <v>0.90759075907590758</v>
      </c>
      <c r="H185" s="20">
        <v>193</v>
      </c>
      <c r="I185" s="9">
        <v>0.70181818181818179</v>
      </c>
      <c r="J185" s="20">
        <v>0</v>
      </c>
      <c r="K185" s="9">
        <v>0</v>
      </c>
      <c r="L185" s="20">
        <v>0</v>
      </c>
      <c r="M185" s="9">
        <v>0</v>
      </c>
      <c r="N185" s="20">
        <v>20</v>
      </c>
      <c r="O185" s="9">
        <v>7.2727272727272724E-2</v>
      </c>
      <c r="P185" s="20">
        <v>4</v>
      </c>
      <c r="Q185" s="9">
        <v>1.4545454545454545E-2</v>
      </c>
    </row>
    <row r="186" spans="4:17" x14ac:dyDescent="0.25">
      <c r="D186" s="8" t="s">
        <v>638</v>
      </c>
      <c r="E186" s="20">
        <v>605</v>
      </c>
      <c r="F186" s="20">
        <v>481</v>
      </c>
      <c r="G186" s="9">
        <v>0.79504132231404956</v>
      </c>
      <c r="H186" s="20">
        <v>337</v>
      </c>
      <c r="I186" s="9">
        <v>0.70062370062370061</v>
      </c>
      <c r="J186" s="20">
        <v>0</v>
      </c>
      <c r="K186" s="9">
        <v>0</v>
      </c>
      <c r="L186" s="20">
        <v>12</v>
      </c>
      <c r="M186" s="9">
        <v>2.4948024948024949E-2</v>
      </c>
      <c r="N186" s="20">
        <v>64</v>
      </c>
      <c r="O186" s="9">
        <v>0.13305613305613306</v>
      </c>
      <c r="P186" s="20">
        <v>24</v>
      </c>
      <c r="Q186" s="9">
        <v>4.9896049896049899E-2</v>
      </c>
    </row>
    <row r="187" spans="4:17" x14ac:dyDescent="0.25">
      <c r="D187" s="8" t="s">
        <v>644</v>
      </c>
      <c r="E187" s="20">
        <v>1330</v>
      </c>
      <c r="F187" s="20">
        <v>1081</v>
      </c>
      <c r="G187" s="9">
        <v>0.81278195488721805</v>
      </c>
      <c r="H187" s="20">
        <v>747</v>
      </c>
      <c r="I187" s="9">
        <v>0.69102682701202589</v>
      </c>
      <c r="J187" s="20">
        <v>0</v>
      </c>
      <c r="K187" s="9">
        <v>0</v>
      </c>
      <c r="L187" s="20">
        <v>8</v>
      </c>
      <c r="M187" s="9">
        <v>7.4005550416281225E-3</v>
      </c>
      <c r="N187" s="20">
        <v>88</v>
      </c>
      <c r="O187" s="9">
        <v>8.1406105457909342E-2</v>
      </c>
      <c r="P187" s="20">
        <v>115</v>
      </c>
      <c r="Q187" s="9">
        <v>0.10638297872340426</v>
      </c>
    </row>
    <row r="188" spans="4:17" x14ac:dyDescent="0.25">
      <c r="D188" s="8" t="s">
        <v>649</v>
      </c>
      <c r="E188" s="20">
        <v>287</v>
      </c>
      <c r="F188" s="20">
        <v>173</v>
      </c>
      <c r="G188" s="9">
        <v>0.60278745644599308</v>
      </c>
      <c r="H188" s="20">
        <v>117</v>
      </c>
      <c r="I188" s="9">
        <v>0.67630057803468213</v>
      </c>
      <c r="J188" s="20">
        <v>0</v>
      </c>
      <c r="K188" s="9">
        <v>0</v>
      </c>
      <c r="L188" s="20">
        <v>0</v>
      </c>
      <c r="M188" s="9">
        <v>0</v>
      </c>
      <c r="N188" s="20">
        <v>81</v>
      </c>
      <c r="O188" s="9">
        <v>0.46820809248554912</v>
      </c>
      <c r="P188" s="20">
        <v>29</v>
      </c>
      <c r="Q188" s="9">
        <v>0.16763005780346821</v>
      </c>
    </row>
    <row r="189" spans="4:17" x14ac:dyDescent="0.25">
      <c r="D189" s="8" t="s">
        <v>652</v>
      </c>
      <c r="E189" s="20">
        <v>1034</v>
      </c>
      <c r="F189" s="20">
        <v>747</v>
      </c>
      <c r="G189" s="9">
        <v>0.72243713733075432</v>
      </c>
      <c r="H189" s="20">
        <v>527</v>
      </c>
      <c r="I189" s="9">
        <v>0.70548862115127176</v>
      </c>
      <c r="J189" s="20">
        <v>0</v>
      </c>
      <c r="K189" s="9">
        <v>0</v>
      </c>
      <c r="L189" s="20">
        <v>9</v>
      </c>
      <c r="M189" s="9">
        <v>1.2048192771084338E-2</v>
      </c>
      <c r="N189" s="20">
        <v>50</v>
      </c>
      <c r="O189" s="9">
        <v>6.6934404283801874E-2</v>
      </c>
      <c r="P189" s="20">
        <v>184</v>
      </c>
      <c r="Q189" s="9">
        <v>0.24631860776439091</v>
      </c>
    </row>
    <row r="190" spans="4:17" x14ac:dyDescent="0.25">
      <c r="D190" s="7" t="s">
        <v>459</v>
      </c>
      <c r="E190" s="20">
        <v>3180</v>
      </c>
      <c r="F190" s="20">
        <v>2279</v>
      </c>
      <c r="G190" s="9">
        <v>0.71666666666666667</v>
      </c>
      <c r="H190" s="20">
        <v>1608</v>
      </c>
      <c r="I190" s="9">
        <v>0.70557261956998685</v>
      </c>
      <c r="J190" s="20">
        <v>0</v>
      </c>
      <c r="K190" s="9">
        <v>0</v>
      </c>
      <c r="L190" s="20">
        <v>35</v>
      </c>
      <c r="M190" s="9">
        <v>1.5357612988152698E-2</v>
      </c>
      <c r="N190" s="20">
        <v>385</v>
      </c>
      <c r="O190" s="9">
        <v>0.16893374286967969</v>
      </c>
      <c r="P190" s="20">
        <v>397</v>
      </c>
      <c r="Q190" s="9">
        <v>0.17419921017990347</v>
      </c>
    </row>
    <row r="191" spans="4:17" x14ac:dyDescent="0.25">
      <c r="D191" s="8" t="s">
        <v>460</v>
      </c>
      <c r="E191" s="20">
        <v>1125</v>
      </c>
      <c r="F191" s="20">
        <v>835</v>
      </c>
      <c r="G191" s="9">
        <v>0.74222222222222223</v>
      </c>
      <c r="H191" s="20">
        <v>607</v>
      </c>
      <c r="I191" s="9">
        <v>0.72694610778443114</v>
      </c>
      <c r="J191" s="20">
        <v>0</v>
      </c>
      <c r="K191" s="9">
        <v>0</v>
      </c>
      <c r="L191" s="20">
        <v>16</v>
      </c>
      <c r="M191" s="9">
        <v>1.9161676646706587E-2</v>
      </c>
      <c r="N191" s="20">
        <v>146</v>
      </c>
      <c r="O191" s="9">
        <v>0.17485029940119762</v>
      </c>
      <c r="P191" s="20">
        <v>102</v>
      </c>
      <c r="Q191" s="9">
        <v>0.12215568862275449</v>
      </c>
    </row>
    <row r="192" spans="4:17" x14ac:dyDescent="0.25">
      <c r="D192" s="8" t="s">
        <v>634</v>
      </c>
      <c r="E192" s="20">
        <v>845</v>
      </c>
      <c r="F192" s="20">
        <v>528</v>
      </c>
      <c r="G192" s="9">
        <v>0.62485207100591711</v>
      </c>
      <c r="H192" s="20">
        <v>363</v>
      </c>
      <c r="I192" s="9">
        <v>0.6875</v>
      </c>
      <c r="J192" s="20">
        <v>0</v>
      </c>
      <c r="K192" s="9">
        <v>0</v>
      </c>
      <c r="L192" s="20">
        <v>3</v>
      </c>
      <c r="M192" s="9">
        <v>5.681818181818182E-3</v>
      </c>
      <c r="N192" s="20">
        <v>21</v>
      </c>
      <c r="O192" s="9">
        <v>3.9772727272727272E-2</v>
      </c>
      <c r="P192" s="20">
        <v>270</v>
      </c>
      <c r="Q192" s="9">
        <v>0.51136363636363635</v>
      </c>
    </row>
    <row r="193" spans="4:17" x14ac:dyDescent="0.25">
      <c r="D193" s="8" t="s">
        <v>651</v>
      </c>
      <c r="E193" s="20">
        <v>1210</v>
      </c>
      <c r="F193" s="20">
        <v>916</v>
      </c>
      <c r="G193" s="9">
        <v>0.75702479338842976</v>
      </c>
      <c r="H193" s="20">
        <v>638</v>
      </c>
      <c r="I193" s="9">
        <v>0.69650655021834063</v>
      </c>
      <c r="J193" s="20">
        <v>0</v>
      </c>
      <c r="K193" s="9">
        <v>0</v>
      </c>
      <c r="L193" s="20">
        <v>16</v>
      </c>
      <c r="M193" s="9">
        <v>1.7467248908296942E-2</v>
      </c>
      <c r="N193" s="20">
        <v>218</v>
      </c>
      <c r="O193" s="9">
        <v>0.23799126637554585</v>
      </c>
      <c r="P193" s="20">
        <v>25</v>
      </c>
      <c r="Q193" s="9">
        <v>2.7292576419213975E-2</v>
      </c>
    </row>
    <row r="194" spans="4:17" x14ac:dyDescent="0.25">
      <c r="D194" s="7" t="s">
        <v>631</v>
      </c>
      <c r="E194" s="20">
        <v>4017</v>
      </c>
      <c r="F194" s="20">
        <v>2726</v>
      </c>
      <c r="G194" s="9">
        <v>0.67861588249937765</v>
      </c>
      <c r="H194" s="20">
        <v>1955</v>
      </c>
      <c r="I194" s="9">
        <v>0.7171680117388114</v>
      </c>
      <c r="J194" s="20">
        <v>3</v>
      </c>
      <c r="K194" s="9">
        <v>1.1005135730007337E-3</v>
      </c>
      <c r="L194" s="20">
        <v>623</v>
      </c>
      <c r="M194" s="9">
        <v>0.2285399853264857</v>
      </c>
      <c r="N194" s="20">
        <v>244</v>
      </c>
      <c r="O194" s="9">
        <v>8.950843727072634E-2</v>
      </c>
      <c r="P194" s="20">
        <v>308</v>
      </c>
      <c r="Q194" s="9">
        <v>0.11298606016140866</v>
      </c>
    </row>
    <row r="195" spans="4:17" x14ac:dyDescent="0.25">
      <c r="D195" s="8" t="s">
        <v>632</v>
      </c>
      <c r="E195" s="20">
        <v>984</v>
      </c>
      <c r="F195" s="20">
        <v>618</v>
      </c>
      <c r="G195" s="9">
        <v>0.62804878048780488</v>
      </c>
      <c r="H195" s="20">
        <v>444</v>
      </c>
      <c r="I195" s="9">
        <v>0.71844660194174759</v>
      </c>
      <c r="J195" s="20">
        <v>0</v>
      </c>
      <c r="K195" s="9">
        <v>0</v>
      </c>
      <c r="L195" s="20">
        <v>42</v>
      </c>
      <c r="M195" s="9">
        <v>6.7961165048543687E-2</v>
      </c>
      <c r="N195" s="20">
        <v>83</v>
      </c>
      <c r="O195" s="9">
        <v>0.13430420711974109</v>
      </c>
      <c r="P195" s="20">
        <v>219</v>
      </c>
      <c r="Q195" s="9">
        <v>0.35436893203883496</v>
      </c>
    </row>
    <row r="196" spans="4:17" x14ac:dyDescent="0.25">
      <c r="D196" s="8" t="s">
        <v>635</v>
      </c>
      <c r="E196" s="20">
        <v>600</v>
      </c>
      <c r="F196" s="20">
        <v>464</v>
      </c>
      <c r="G196" s="9">
        <v>0.77333333333333332</v>
      </c>
      <c r="H196" s="20">
        <v>333</v>
      </c>
      <c r="I196" s="9">
        <v>0.71767241379310343</v>
      </c>
      <c r="J196" s="20">
        <v>3</v>
      </c>
      <c r="K196" s="9">
        <v>6.4655172413793103E-3</v>
      </c>
      <c r="L196" s="20">
        <v>13</v>
      </c>
      <c r="M196" s="9">
        <v>2.8017241379310345E-2</v>
      </c>
      <c r="N196" s="20">
        <v>83</v>
      </c>
      <c r="O196" s="9">
        <v>0.1788793103448276</v>
      </c>
      <c r="P196" s="20">
        <v>11</v>
      </c>
      <c r="Q196" s="9">
        <v>2.3706896551724137E-2</v>
      </c>
    </row>
    <row r="197" spans="4:17" x14ac:dyDescent="0.25">
      <c r="D197" s="8" t="s">
        <v>646</v>
      </c>
      <c r="E197" s="20">
        <v>791</v>
      </c>
      <c r="F197" s="20">
        <v>519</v>
      </c>
      <c r="G197" s="9">
        <v>0.65613147914032866</v>
      </c>
      <c r="H197" s="20">
        <v>369</v>
      </c>
      <c r="I197" s="9">
        <v>0.71098265895953761</v>
      </c>
      <c r="J197" s="20">
        <v>0</v>
      </c>
      <c r="K197" s="9">
        <v>0</v>
      </c>
      <c r="L197" s="20">
        <v>200</v>
      </c>
      <c r="M197" s="9">
        <v>0.38535645472061658</v>
      </c>
      <c r="N197" s="20">
        <v>4</v>
      </c>
      <c r="O197" s="9">
        <v>7.7071290944123313E-3</v>
      </c>
      <c r="P197" s="20">
        <v>43</v>
      </c>
      <c r="Q197" s="9">
        <v>8.2851637764932567E-2</v>
      </c>
    </row>
    <row r="198" spans="4:17" x14ac:dyDescent="0.25">
      <c r="D198" s="8" t="s">
        <v>647</v>
      </c>
      <c r="E198" s="20">
        <v>973</v>
      </c>
      <c r="F198" s="20">
        <v>607</v>
      </c>
      <c r="G198" s="9">
        <v>0.6238437821171634</v>
      </c>
      <c r="H198" s="20">
        <v>466</v>
      </c>
      <c r="I198" s="9">
        <v>0.76771004942339371</v>
      </c>
      <c r="J198" s="20">
        <v>0</v>
      </c>
      <c r="K198" s="9">
        <v>0</v>
      </c>
      <c r="L198" s="20">
        <v>317</v>
      </c>
      <c r="M198" s="9">
        <v>0.52224052718286651</v>
      </c>
      <c r="N198" s="20">
        <v>11</v>
      </c>
      <c r="O198" s="9">
        <v>1.8121911037891267E-2</v>
      </c>
      <c r="P198" s="20">
        <v>20</v>
      </c>
      <c r="Q198" s="9">
        <v>3.2948929159802305E-2</v>
      </c>
    </row>
    <row r="199" spans="4:17" x14ac:dyDescent="0.25">
      <c r="D199" s="8" t="s">
        <v>650</v>
      </c>
      <c r="E199" s="20">
        <v>669</v>
      </c>
      <c r="F199" s="20">
        <v>518</v>
      </c>
      <c r="G199" s="9">
        <v>0.77428998505231694</v>
      </c>
      <c r="H199" s="20">
        <v>343</v>
      </c>
      <c r="I199" s="9">
        <v>0.66216216216216217</v>
      </c>
      <c r="J199" s="20">
        <v>0</v>
      </c>
      <c r="K199" s="9">
        <v>0</v>
      </c>
      <c r="L199" s="20">
        <v>51</v>
      </c>
      <c r="M199" s="9">
        <v>9.8455598455598453E-2</v>
      </c>
      <c r="N199" s="20">
        <v>63</v>
      </c>
      <c r="O199" s="9">
        <v>0.12162162162162163</v>
      </c>
      <c r="P199" s="20">
        <v>15</v>
      </c>
      <c r="Q199" s="9">
        <v>2.8957528957528959E-2</v>
      </c>
    </row>
    <row r="200" spans="4:17" x14ac:dyDescent="0.25">
      <c r="D200" s="7" t="s">
        <v>626</v>
      </c>
      <c r="E200" s="20">
        <v>5060</v>
      </c>
      <c r="F200" s="20">
        <v>3468</v>
      </c>
      <c r="G200" s="9">
        <v>0.68537549407114629</v>
      </c>
      <c r="H200" s="20">
        <v>2378</v>
      </c>
      <c r="I200" s="9">
        <v>0.68569780853517881</v>
      </c>
      <c r="J200" s="20">
        <v>0</v>
      </c>
      <c r="K200" s="9">
        <v>0</v>
      </c>
      <c r="L200" s="20">
        <v>266</v>
      </c>
      <c r="M200" s="9">
        <v>7.6701268742791234E-2</v>
      </c>
      <c r="N200" s="20">
        <v>785</v>
      </c>
      <c r="O200" s="9">
        <v>0.22635524798154555</v>
      </c>
      <c r="P200" s="20">
        <v>370</v>
      </c>
      <c r="Q200" s="9">
        <v>0.10668973471741638</v>
      </c>
    </row>
    <row r="201" spans="4:17" x14ac:dyDescent="0.25">
      <c r="D201" s="8" t="s">
        <v>627</v>
      </c>
      <c r="E201" s="20">
        <v>531</v>
      </c>
      <c r="F201" s="20">
        <v>356</v>
      </c>
      <c r="G201" s="9">
        <v>0.6704331450094162</v>
      </c>
      <c r="H201" s="20">
        <v>267</v>
      </c>
      <c r="I201" s="9">
        <v>0.75</v>
      </c>
      <c r="J201" s="20">
        <v>0</v>
      </c>
      <c r="K201" s="9">
        <v>0</v>
      </c>
      <c r="L201" s="20">
        <v>8</v>
      </c>
      <c r="M201" s="9">
        <v>2.247191011235955E-2</v>
      </c>
      <c r="N201" s="20">
        <v>33</v>
      </c>
      <c r="O201" s="9">
        <v>9.269662921348315E-2</v>
      </c>
      <c r="P201" s="20">
        <v>109</v>
      </c>
      <c r="Q201" s="9">
        <v>0.3061797752808989</v>
      </c>
    </row>
    <row r="202" spans="4:17" x14ac:dyDescent="0.25">
      <c r="D202" s="8" t="s">
        <v>628</v>
      </c>
      <c r="E202" s="20">
        <v>1034</v>
      </c>
      <c r="F202" s="20">
        <v>756</v>
      </c>
      <c r="G202" s="9">
        <v>0.7311411992263056</v>
      </c>
      <c r="H202" s="20">
        <v>493</v>
      </c>
      <c r="I202" s="9">
        <v>0.65211640211640209</v>
      </c>
      <c r="J202" s="20">
        <v>0</v>
      </c>
      <c r="K202" s="9">
        <v>0</v>
      </c>
      <c r="L202" s="20">
        <v>31</v>
      </c>
      <c r="M202" s="9">
        <v>4.1005291005291003E-2</v>
      </c>
      <c r="N202" s="20">
        <v>198</v>
      </c>
      <c r="O202" s="9">
        <v>0.26190476190476192</v>
      </c>
      <c r="P202" s="20">
        <v>19</v>
      </c>
      <c r="Q202" s="9">
        <v>2.5132275132275131E-2</v>
      </c>
    </row>
    <row r="203" spans="4:17" x14ac:dyDescent="0.25">
      <c r="D203" s="8" t="s">
        <v>630</v>
      </c>
      <c r="E203" s="20">
        <v>545</v>
      </c>
      <c r="F203" s="20">
        <v>381</v>
      </c>
      <c r="G203" s="9">
        <v>0.69908256880733943</v>
      </c>
      <c r="H203" s="20">
        <v>259</v>
      </c>
      <c r="I203" s="9">
        <v>0.67979002624671914</v>
      </c>
      <c r="J203" s="20">
        <v>0</v>
      </c>
      <c r="K203" s="9">
        <v>0</v>
      </c>
      <c r="L203" s="20">
        <v>6</v>
      </c>
      <c r="M203" s="9">
        <v>1.5748031496062992E-2</v>
      </c>
      <c r="N203" s="20">
        <v>87</v>
      </c>
      <c r="O203" s="9">
        <v>0.2283464566929134</v>
      </c>
      <c r="P203" s="20">
        <v>54</v>
      </c>
      <c r="Q203" s="9">
        <v>0.14173228346456693</v>
      </c>
    </row>
    <row r="204" spans="4:17" x14ac:dyDescent="0.25">
      <c r="D204" s="8" t="s">
        <v>637</v>
      </c>
      <c r="E204" s="20">
        <v>900</v>
      </c>
      <c r="F204" s="20">
        <v>574</v>
      </c>
      <c r="G204" s="9">
        <v>0.63777777777777778</v>
      </c>
      <c r="H204" s="20">
        <v>409</v>
      </c>
      <c r="I204" s="9">
        <v>0.71254355400696867</v>
      </c>
      <c r="J204" s="20">
        <v>0</v>
      </c>
      <c r="K204" s="9">
        <v>0</v>
      </c>
      <c r="L204" s="20">
        <v>202</v>
      </c>
      <c r="M204" s="9">
        <v>0.3519163763066202</v>
      </c>
      <c r="N204" s="20">
        <v>59</v>
      </c>
      <c r="O204" s="9">
        <v>0.10278745644599303</v>
      </c>
      <c r="P204" s="20">
        <v>36</v>
      </c>
      <c r="Q204" s="9">
        <v>6.2717770034843204E-2</v>
      </c>
    </row>
    <row r="205" spans="4:17" x14ac:dyDescent="0.25">
      <c r="D205" s="8" t="s">
        <v>645</v>
      </c>
      <c r="E205" s="20">
        <v>2050</v>
      </c>
      <c r="F205" s="20">
        <v>1401</v>
      </c>
      <c r="G205" s="9">
        <v>0.68341463414634152</v>
      </c>
      <c r="H205" s="20">
        <v>950</v>
      </c>
      <c r="I205" s="9">
        <v>0.67808708065667378</v>
      </c>
      <c r="J205" s="20">
        <v>0</v>
      </c>
      <c r="K205" s="9">
        <v>0</v>
      </c>
      <c r="L205" s="20">
        <v>19</v>
      </c>
      <c r="M205" s="9">
        <v>1.3561741613133477E-2</v>
      </c>
      <c r="N205" s="20">
        <v>408</v>
      </c>
      <c r="O205" s="9">
        <v>0.29122055674518199</v>
      </c>
      <c r="P205" s="20">
        <v>152</v>
      </c>
      <c r="Q205" s="9">
        <v>0.10849393290506781</v>
      </c>
    </row>
    <row r="206" spans="4:17" x14ac:dyDescent="0.25">
      <c r="D206" s="7" t="s">
        <v>465</v>
      </c>
      <c r="E206" s="20">
        <v>5811</v>
      </c>
      <c r="F206" s="20">
        <v>3770</v>
      </c>
      <c r="G206" s="9">
        <v>0.64876957494407161</v>
      </c>
      <c r="H206" s="20">
        <v>2580</v>
      </c>
      <c r="I206" s="9">
        <v>0.68435013262599464</v>
      </c>
      <c r="J206" s="20">
        <v>0</v>
      </c>
      <c r="K206" s="9">
        <v>0</v>
      </c>
      <c r="L206" s="20">
        <v>536</v>
      </c>
      <c r="M206" s="9">
        <v>0.14217506631299734</v>
      </c>
      <c r="N206" s="20">
        <v>1000</v>
      </c>
      <c r="O206" s="9">
        <v>0.26525198938992045</v>
      </c>
      <c r="P206" s="20">
        <v>288</v>
      </c>
      <c r="Q206" s="9">
        <v>7.6392572944297077E-2</v>
      </c>
    </row>
    <row r="207" spans="4:17" x14ac:dyDescent="0.25">
      <c r="D207" s="8" t="s">
        <v>622</v>
      </c>
      <c r="E207" s="20">
        <v>1006</v>
      </c>
      <c r="F207" s="20">
        <v>694</v>
      </c>
      <c r="G207" s="9">
        <v>0.68986083499005968</v>
      </c>
      <c r="H207" s="20">
        <v>469</v>
      </c>
      <c r="I207" s="9">
        <v>0.67579250720461093</v>
      </c>
      <c r="J207" s="20">
        <v>0</v>
      </c>
      <c r="K207" s="9">
        <v>0</v>
      </c>
      <c r="L207" s="20">
        <v>8</v>
      </c>
      <c r="M207" s="9">
        <v>1.1527377521613832E-2</v>
      </c>
      <c r="N207" s="20">
        <v>243</v>
      </c>
      <c r="O207" s="9">
        <v>0.35014409221902015</v>
      </c>
      <c r="P207" s="20">
        <v>29</v>
      </c>
      <c r="Q207" s="9">
        <v>4.1786743515850142E-2</v>
      </c>
    </row>
    <row r="208" spans="4:17" x14ac:dyDescent="0.25">
      <c r="D208" s="8" t="s">
        <v>466</v>
      </c>
      <c r="E208" s="20">
        <v>1183</v>
      </c>
      <c r="F208" s="20">
        <v>827</v>
      </c>
      <c r="G208" s="9">
        <v>0.69907016060862215</v>
      </c>
      <c r="H208" s="20">
        <v>547</v>
      </c>
      <c r="I208" s="9">
        <v>0.66142684401451024</v>
      </c>
      <c r="J208" s="20">
        <v>0</v>
      </c>
      <c r="K208" s="9">
        <v>0</v>
      </c>
      <c r="L208" s="20">
        <v>22</v>
      </c>
      <c r="M208" s="9">
        <v>2.6602176541717048E-2</v>
      </c>
      <c r="N208" s="20">
        <v>249</v>
      </c>
      <c r="O208" s="9">
        <v>0.3010882708585248</v>
      </c>
      <c r="P208" s="20">
        <v>39</v>
      </c>
      <c r="Q208" s="9">
        <v>4.7158403869407499E-2</v>
      </c>
    </row>
    <row r="209" spans="4:17" x14ac:dyDescent="0.25">
      <c r="D209" s="8" t="s">
        <v>639</v>
      </c>
      <c r="E209" s="20">
        <v>1017</v>
      </c>
      <c r="F209" s="20">
        <v>728</v>
      </c>
      <c r="G209" s="9">
        <v>0.71583087512291055</v>
      </c>
      <c r="H209" s="20">
        <v>533</v>
      </c>
      <c r="I209" s="9">
        <v>0.7321428571428571</v>
      </c>
      <c r="J209" s="20">
        <v>0</v>
      </c>
      <c r="K209" s="9">
        <v>0</v>
      </c>
      <c r="L209" s="20">
        <v>30</v>
      </c>
      <c r="M209" s="9">
        <v>4.1208791208791208E-2</v>
      </c>
      <c r="N209" s="20">
        <v>185</v>
      </c>
      <c r="O209" s="9">
        <v>0.25412087912087911</v>
      </c>
      <c r="P209" s="20">
        <v>36</v>
      </c>
      <c r="Q209" s="9">
        <v>4.9450549450549448E-2</v>
      </c>
    </row>
    <row r="210" spans="4:17" x14ac:dyDescent="0.25">
      <c r="D210" s="8" t="s">
        <v>640</v>
      </c>
      <c r="E210" s="20">
        <v>453</v>
      </c>
      <c r="F210" s="20">
        <v>267</v>
      </c>
      <c r="G210" s="9">
        <v>0.58940397350993379</v>
      </c>
      <c r="H210" s="20">
        <v>178</v>
      </c>
      <c r="I210" s="9">
        <v>0.66666666666666663</v>
      </c>
      <c r="J210" s="20">
        <v>0</v>
      </c>
      <c r="K210" s="9">
        <v>0</v>
      </c>
      <c r="L210" s="20">
        <v>41</v>
      </c>
      <c r="M210" s="9">
        <v>0.15355805243445692</v>
      </c>
      <c r="N210" s="20">
        <v>105</v>
      </c>
      <c r="O210" s="9">
        <v>0.39325842696629215</v>
      </c>
      <c r="P210" s="20">
        <v>13</v>
      </c>
      <c r="Q210" s="9">
        <v>4.8689138576779027E-2</v>
      </c>
    </row>
    <row r="211" spans="4:17" x14ac:dyDescent="0.25">
      <c r="D211" s="8" t="s">
        <v>469</v>
      </c>
      <c r="E211" s="20">
        <v>1057</v>
      </c>
      <c r="F211" s="20">
        <v>647</v>
      </c>
      <c r="G211" s="9">
        <v>0.61210974456007572</v>
      </c>
      <c r="H211" s="20">
        <v>458</v>
      </c>
      <c r="I211" s="9">
        <v>0.70788253477588869</v>
      </c>
      <c r="J211" s="20">
        <v>0</v>
      </c>
      <c r="K211" s="9">
        <v>0</v>
      </c>
      <c r="L211" s="20">
        <v>31</v>
      </c>
      <c r="M211" s="9">
        <v>4.7913446676970631E-2</v>
      </c>
      <c r="N211" s="20">
        <v>212</v>
      </c>
      <c r="O211" s="9">
        <v>0.32766615146831529</v>
      </c>
      <c r="P211" s="20">
        <v>127</v>
      </c>
      <c r="Q211" s="9">
        <v>0.19629057187017002</v>
      </c>
    </row>
    <row r="212" spans="4:17" x14ac:dyDescent="0.25">
      <c r="D212" s="8" t="s">
        <v>472</v>
      </c>
      <c r="E212" s="20">
        <v>1095</v>
      </c>
      <c r="F212" s="20">
        <v>607</v>
      </c>
      <c r="G212" s="9">
        <v>0.55433789954337898</v>
      </c>
      <c r="H212" s="20">
        <v>395</v>
      </c>
      <c r="I212" s="9">
        <v>0.65074135090609553</v>
      </c>
      <c r="J212" s="20">
        <v>0</v>
      </c>
      <c r="K212" s="9">
        <v>0</v>
      </c>
      <c r="L212" s="20">
        <v>404</v>
      </c>
      <c r="M212" s="9">
        <v>0.66556836902800653</v>
      </c>
      <c r="N212" s="20">
        <v>6</v>
      </c>
      <c r="O212" s="9">
        <v>9.8846787479406912E-3</v>
      </c>
      <c r="P212" s="20">
        <v>44</v>
      </c>
      <c r="Q212" s="9">
        <v>7.248764415156507E-2</v>
      </c>
    </row>
    <row r="213" spans="4:17" x14ac:dyDescent="0.25">
      <c r="D213" s="6" t="s">
        <v>475</v>
      </c>
      <c r="E213" s="20">
        <v>41714</v>
      </c>
      <c r="F213" s="20">
        <v>33193</v>
      </c>
      <c r="G213" s="9">
        <v>0.79572805293186943</v>
      </c>
      <c r="H213" s="20">
        <v>24946</v>
      </c>
      <c r="I213" s="9">
        <v>0.75154400024101464</v>
      </c>
      <c r="J213" s="20">
        <v>1</v>
      </c>
      <c r="K213" s="9">
        <v>3.0126833971017986E-5</v>
      </c>
      <c r="L213" s="20">
        <v>948</v>
      </c>
      <c r="M213" s="9">
        <v>2.856023860452505E-2</v>
      </c>
      <c r="N213" s="20">
        <v>3237</v>
      </c>
      <c r="O213" s="9">
        <v>9.7520561564185218E-2</v>
      </c>
      <c r="P213" s="20">
        <v>3494</v>
      </c>
      <c r="Q213" s="9">
        <v>0.10526315789473684</v>
      </c>
    </row>
    <row r="214" spans="4:17" x14ac:dyDescent="0.25">
      <c r="D214" s="7" t="s">
        <v>481</v>
      </c>
      <c r="E214" s="20">
        <v>5228</v>
      </c>
      <c r="F214" s="20">
        <v>4017</v>
      </c>
      <c r="G214" s="9">
        <v>0.768362662586075</v>
      </c>
      <c r="H214" s="20">
        <v>2706</v>
      </c>
      <c r="I214" s="9">
        <v>0.67363704256908141</v>
      </c>
      <c r="J214" s="20">
        <v>0</v>
      </c>
      <c r="K214" s="9">
        <v>0</v>
      </c>
      <c r="L214" s="20">
        <v>175</v>
      </c>
      <c r="M214" s="9">
        <v>4.3564849390092107E-2</v>
      </c>
      <c r="N214" s="20">
        <v>372</v>
      </c>
      <c r="O214" s="9">
        <v>9.2606422703510077E-2</v>
      </c>
      <c r="P214" s="20">
        <v>527</v>
      </c>
      <c r="Q214" s="9">
        <v>0.13119243216330595</v>
      </c>
    </row>
    <row r="215" spans="4:17" x14ac:dyDescent="0.25">
      <c r="D215" s="8" t="s">
        <v>654</v>
      </c>
      <c r="E215" s="20">
        <v>509</v>
      </c>
      <c r="F215" s="20">
        <v>369</v>
      </c>
      <c r="G215" s="9">
        <v>0.72495088408644404</v>
      </c>
      <c r="H215" s="20">
        <v>272</v>
      </c>
      <c r="I215" s="9">
        <v>0.73712737127371275</v>
      </c>
      <c r="J215" s="20">
        <v>0</v>
      </c>
      <c r="K215" s="9">
        <v>0</v>
      </c>
      <c r="L215" s="20">
        <v>8</v>
      </c>
      <c r="M215" s="9">
        <v>2.1680216802168022E-2</v>
      </c>
      <c r="N215" s="20">
        <v>87</v>
      </c>
      <c r="O215" s="9">
        <v>0.23577235772357724</v>
      </c>
      <c r="P215" s="20">
        <v>32</v>
      </c>
      <c r="Q215" s="9">
        <v>8.6720867208672087E-2</v>
      </c>
    </row>
    <row r="216" spans="4:17" x14ac:dyDescent="0.25">
      <c r="D216" s="8" t="s">
        <v>657</v>
      </c>
      <c r="E216" s="20">
        <v>535</v>
      </c>
      <c r="F216" s="20">
        <v>438</v>
      </c>
      <c r="G216" s="9">
        <v>0.81869158878504678</v>
      </c>
      <c r="H216" s="20">
        <v>329</v>
      </c>
      <c r="I216" s="9">
        <v>0.75114155251141557</v>
      </c>
      <c r="J216" s="20">
        <v>0</v>
      </c>
      <c r="K216" s="9">
        <v>0</v>
      </c>
      <c r="L216" s="20">
        <v>2</v>
      </c>
      <c r="M216" s="9">
        <v>4.5662100456621002E-3</v>
      </c>
      <c r="N216" s="20">
        <v>59</v>
      </c>
      <c r="O216" s="9">
        <v>0.13470319634703196</v>
      </c>
      <c r="P216" s="20">
        <v>23</v>
      </c>
      <c r="Q216" s="9">
        <v>5.2511415525114152E-2</v>
      </c>
    </row>
    <row r="217" spans="4:17" x14ac:dyDescent="0.25">
      <c r="D217" s="8" t="s">
        <v>482</v>
      </c>
      <c r="E217" s="20">
        <v>638</v>
      </c>
      <c r="F217" s="20">
        <v>481</v>
      </c>
      <c r="G217" s="9">
        <v>0.75391849529780564</v>
      </c>
      <c r="H217" s="20">
        <v>357</v>
      </c>
      <c r="I217" s="9">
        <v>0.74220374220374219</v>
      </c>
      <c r="J217" s="20">
        <v>0</v>
      </c>
      <c r="K217" s="9">
        <v>0</v>
      </c>
      <c r="L217" s="20">
        <v>5</v>
      </c>
      <c r="M217" s="9">
        <v>1.0395010395010396E-2</v>
      </c>
      <c r="N217" s="20">
        <v>106</v>
      </c>
      <c r="O217" s="9">
        <v>0.22037422037422039</v>
      </c>
      <c r="P217" s="20">
        <v>27</v>
      </c>
      <c r="Q217" s="9">
        <v>5.6133056133056136E-2</v>
      </c>
    </row>
    <row r="218" spans="4:17" x14ac:dyDescent="0.25">
      <c r="D218" s="8" t="s">
        <v>663</v>
      </c>
      <c r="E218" s="20">
        <v>987</v>
      </c>
      <c r="F218" s="20">
        <v>741</v>
      </c>
      <c r="G218" s="9">
        <v>0.75075987841945291</v>
      </c>
      <c r="H218" s="20">
        <v>565</v>
      </c>
      <c r="I218" s="9">
        <v>0.76248313090418351</v>
      </c>
      <c r="J218" s="20">
        <v>0</v>
      </c>
      <c r="K218" s="9">
        <v>0</v>
      </c>
      <c r="L218" s="20">
        <v>125</v>
      </c>
      <c r="M218" s="9">
        <v>0.16869095816464239</v>
      </c>
      <c r="N218" s="20">
        <v>4</v>
      </c>
      <c r="O218" s="9">
        <v>5.3981106612685558E-3</v>
      </c>
      <c r="P218" s="20">
        <v>92</v>
      </c>
      <c r="Q218" s="9">
        <v>0.12415654520917679</v>
      </c>
    </row>
    <row r="219" spans="4:17" x14ac:dyDescent="0.25">
      <c r="D219" s="8" t="s">
        <v>486</v>
      </c>
      <c r="E219" s="20">
        <v>760</v>
      </c>
      <c r="F219" s="20">
        <v>614</v>
      </c>
      <c r="G219" s="9">
        <v>0.80789473684210522</v>
      </c>
      <c r="H219" s="20">
        <v>451</v>
      </c>
      <c r="I219" s="9">
        <v>0.73452768729641693</v>
      </c>
      <c r="J219" s="20">
        <v>0</v>
      </c>
      <c r="K219" s="9">
        <v>0</v>
      </c>
      <c r="L219" s="20">
        <v>28</v>
      </c>
      <c r="M219" s="9">
        <v>4.5602605863192182E-2</v>
      </c>
      <c r="N219" s="20">
        <v>58</v>
      </c>
      <c r="O219" s="9">
        <v>9.4462540716612378E-2</v>
      </c>
      <c r="P219" s="20">
        <v>27</v>
      </c>
      <c r="Q219" s="9">
        <v>4.3973941368078175E-2</v>
      </c>
    </row>
    <row r="220" spans="4:17" x14ac:dyDescent="0.25">
      <c r="D220" s="8" t="s">
        <v>669</v>
      </c>
      <c r="E220" s="20">
        <v>459</v>
      </c>
      <c r="F220" s="20">
        <v>382</v>
      </c>
      <c r="G220" s="9">
        <v>0.83224400871459692</v>
      </c>
      <c r="H220" s="20">
        <v>310</v>
      </c>
      <c r="I220" s="9">
        <v>0.81151832460732987</v>
      </c>
      <c r="J220" s="20">
        <v>0</v>
      </c>
      <c r="K220" s="9">
        <v>0</v>
      </c>
      <c r="L220" s="20">
        <v>6</v>
      </c>
      <c r="M220" s="9">
        <v>1.5706806282722512E-2</v>
      </c>
      <c r="N220" s="20">
        <v>30</v>
      </c>
      <c r="O220" s="9">
        <v>7.8534031413612565E-2</v>
      </c>
      <c r="P220" s="20">
        <v>31</v>
      </c>
      <c r="Q220" s="9">
        <v>8.1151832460732987E-2</v>
      </c>
    </row>
    <row r="221" spans="4:17" x14ac:dyDescent="0.25">
      <c r="D221" s="8" t="s">
        <v>498</v>
      </c>
      <c r="E221" s="20">
        <v>541</v>
      </c>
      <c r="F221" s="20">
        <v>439</v>
      </c>
      <c r="G221" s="9">
        <v>0.81146025878003691</v>
      </c>
      <c r="H221" s="20">
        <v>330</v>
      </c>
      <c r="I221" s="9">
        <v>0.75170842824601369</v>
      </c>
      <c r="J221" s="20">
        <v>0</v>
      </c>
      <c r="K221" s="9">
        <v>0</v>
      </c>
      <c r="L221" s="20">
        <v>1</v>
      </c>
      <c r="M221" s="9">
        <v>2.2779043280182231E-3</v>
      </c>
      <c r="N221" s="20">
        <v>23</v>
      </c>
      <c r="O221" s="9">
        <v>5.2391799544419138E-2</v>
      </c>
      <c r="P221" s="20">
        <v>65</v>
      </c>
      <c r="Q221" s="9">
        <v>0.1480637813211845</v>
      </c>
    </row>
    <row r="222" spans="4:17" x14ac:dyDescent="0.25">
      <c r="D222" s="8" t="s">
        <v>500</v>
      </c>
      <c r="E222" s="20">
        <v>799</v>
      </c>
      <c r="F222" s="20">
        <v>553</v>
      </c>
      <c r="G222" s="9">
        <v>0.69211514392991236</v>
      </c>
      <c r="H222" s="20">
        <v>92</v>
      </c>
      <c r="I222" s="9">
        <v>0.16636528028933092</v>
      </c>
      <c r="J222" s="20"/>
      <c r="K222" s="9">
        <v>0</v>
      </c>
      <c r="L222" s="20"/>
      <c r="M222" s="9">
        <v>0</v>
      </c>
      <c r="N222" s="20">
        <v>5</v>
      </c>
      <c r="O222" s="9">
        <v>9.0415913200723331E-3</v>
      </c>
      <c r="P222" s="20">
        <v>230</v>
      </c>
      <c r="Q222" s="9">
        <v>0.41591320072332733</v>
      </c>
    </row>
    <row r="223" spans="4:17" x14ac:dyDescent="0.25">
      <c r="D223" s="7" t="s">
        <v>489</v>
      </c>
      <c r="E223" s="20">
        <v>6136</v>
      </c>
      <c r="F223" s="20">
        <v>4927</v>
      </c>
      <c r="G223" s="9">
        <v>0.80296610169491522</v>
      </c>
      <c r="H223" s="20">
        <v>3958</v>
      </c>
      <c r="I223" s="9">
        <v>0.80332859752384822</v>
      </c>
      <c r="J223" s="20">
        <v>0</v>
      </c>
      <c r="K223" s="9">
        <v>0</v>
      </c>
      <c r="L223" s="20">
        <v>100</v>
      </c>
      <c r="M223" s="9">
        <v>2.0296326364927949E-2</v>
      </c>
      <c r="N223" s="20">
        <v>333</v>
      </c>
      <c r="O223" s="9">
        <v>6.7586766795210071E-2</v>
      </c>
      <c r="P223" s="20">
        <v>663</v>
      </c>
      <c r="Q223" s="9">
        <v>0.13456464379947231</v>
      </c>
    </row>
    <row r="224" spans="4:17" x14ac:dyDescent="0.25">
      <c r="D224" s="8" t="s">
        <v>658</v>
      </c>
      <c r="E224" s="20">
        <v>902</v>
      </c>
      <c r="F224" s="20">
        <v>763</v>
      </c>
      <c r="G224" s="9">
        <v>0.84589800443458985</v>
      </c>
      <c r="H224" s="20">
        <v>624</v>
      </c>
      <c r="I224" s="9">
        <v>0.81782437745740499</v>
      </c>
      <c r="J224" s="20">
        <v>0</v>
      </c>
      <c r="K224" s="9">
        <v>0</v>
      </c>
      <c r="L224" s="20">
        <v>41</v>
      </c>
      <c r="M224" s="9">
        <v>5.3735255570117955E-2</v>
      </c>
      <c r="N224" s="20">
        <v>11</v>
      </c>
      <c r="O224" s="9">
        <v>1.4416775884665793E-2</v>
      </c>
      <c r="P224" s="20">
        <v>78</v>
      </c>
      <c r="Q224" s="9">
        <v>0.10222804718217562</v>
      </c>
    </row>
    <row r="225" spans="4:17" x14ac:dyDescent="0.25">
      <c r="D225" s="8" t="s">
        <v>660</v>
      </c>
      <c r="E225" s="20">
        <v>913</v>
      </c>
      <c r="F225" s="20">
        <v>702</v>
      </c>
      <c r="G225" s="9">
        <v>0.76889375684556405</v>
      </c>
      <c r="H225" s="20">
        <v>545</v>
      </c>
      <c r="I225" s="9">
        <v>0.77635327635327633</v>
      </c>
      <c r="J225" s="20">
        <v>0</v>
      </c>
      <c r="K225" s="9">
        <v>0</v>
      </c>
      <c r="L225" s="20">
        <v>0</v>
      </c>
      <c r="M225" s="9">
        <v>0</v>
      </c>
      <c r="N225" s="20">
        <v>17</v>
      </c>
      <c r="O225" s="9">
        <v>2.4216524216524215E-2</v>
      </c>
      <c r="P225" s="20">
        <v>178</v>
      </c>
      <c r="Q225" s="9">
        <v>0.25356125356125359</v>
      </c>
    </row>
    <row r="226" spans="4:17" x14ac:dyDescent="0.25">
      <c r="D226" s="8" t="s">
        <v>661</v>
      </c>
      <c r="E226" s="20">
        <v>1606</v>
      </c>
      <c r="F226" s="20">
        <v>1237</v>
      </c>
      <c r="G226" s="9">
        <v>0.7702366127023661</v>
      </c>
      <c r="H226" s="20">
        <v>997</v>
      </c>
      <c r="I226" s="9">
        <v>0.80598221503637835</v>
      </c>
      <c r="J226" s="20">
        <v>0</v>
      </c>
      <c r="K226" s="9">
        <v>0</v>
      </c>
      <c r="L226" s="20">
        <v>24</v>
      </c>
      <c r="M226" s="9">
        <v>1.9401778496362168E-2</v>
      </c>
      <c r="N226" s="20">
        <v>156</v>
      </c>
      <c r="O226" s="9">
        <v>0.12611156022635409</v>
      </c>
      <c r="P226" s="20">
        <v>159</v>
      </c>
      <c r="Q226" s="9">
        <v>0.12853678253839934</v>
      </c>
    </row>
    <row r="227" spans="4:17" x14ac:dyDescent="0.25">
      <c r="D227" s="8" t="s">
        <v>662</v>
      </c>
      <c r="E227" s="20">
        <v>449</v>
      </c>
      <c r="F227" s="20">
        <v>376</v>
      </c>
      <c r="G227" s="9">
        <v>0.83741648106904232</v>
      </c>
      <c r="H227" s="20">
        <v>312</v>
      </c>
      <c r="I227" s="9">
        <v>0.82978723404255317</v>
      </c>
      <c r="J227" s="20">
        <v>0</v>
      </c>
      <c r="K227" s="9">
        <v>0</v>
      </c>
      <c r="L227" s="20">
        <v>13</v>
      </c>
      <c r="M227" s="9">
        <v>3.4574468085106384E-2</v>
      </c>
      <c r="N227" s="20">
        <v>11</v>
      </c>
      <c r="O227" s="9">
        <v>2.9255319148936171E-2</v>
      </c>
      <c r="P227" s="20">
        <v>41</v>
      </c>
      <c r="Q227" s="9">
        <v>0.10904255319148937</v>
      </c>
    </row>
    <row r="228" spans="4:17" x14ac:dyDescent="0.25">
      <c r="D228" s="8" t="s">
        <v>490</v>
      </c>
      <c r="E228" s="20">
        <v>501</v>
      </c>
      <c r="F228" s="20">
        <v>446</v>
      </c>
      <c r="G228" s="9">
        <v>0.8902195608782435</v>
      </c>
      <c r="H228" s="20">
        <v>375</v>
      </c>
      <c r="I228" s="9">
        <v>0.84080717488789236</v>
      </c>
      <c r="J228" s="20">
        <v>0</v>
      </c>
      <c r="K228" s="9">
        <v>0</v>
      </c>
      <c r="L228" s="20">
        <v>0</v>
      </c>
      <c r="M228" s="9">
        <v>0</v>
      </c>
      <c r="N228" s="20">
        <v>0</v>
      </c>
      <c r="O228" s="9">
        <v>0</v>
      </c>
      <c r="P228" s="20">
        <v>46</v>
      </c>
      <c r="Q228" s="9">
        <v>0.1031390134529148</v>
      </c>
    </row>
    <row r="229" spans="4:17" x14ac:dyDescent="0.25">
      <c r="D229" s="8" t="s">
        <v>666</v>
      </c>
      <c r="E229" s="20">
        <v>851</v>
      </c>
      <c r="F229" s="20">
        <v>674</v>
      </c>
      <c r="G229" s="9">
        <v>0.79200940070505288</v>
      </c>
      <c r="H229" s="20">
        <v>535</v>
      </c>
      <c r="I229" s="9">
        <v>0.79376854599406532</v>
      </c>
      <c r="J229" s="20">
        <v>0</v>
      </c>
      <c r="K229" s="9">
        <v>0</v>
      </c>
      <c r="L229" s="20">
        <v>19</v>
      </c>
      <c r="M229" s="9">
        <v>2.8189910979228485E-2</v>
      </c>
      <c r="N229" s="20">
        <v>133</v>
      </c>
      <c r="O229" s="9">
        <v>0.19732937685459942</v>
      </c>
      <c r="P229" s="20">
        <v>2</v>
      </c>
      <c r="Q229" s="9">
        <v>2.967359050445104E-3</v>
      </c>
    </row>
    <row r="230" spans="4:17" x14ac:dyDescent="0.25">
      <c r="D230" s="8" t="s">
        <v>674</v>
      </c>
      <c r="E230" s="20">
        <v>914</v>
      </c>
      <c r="F230" s="20">
        <v>729</v>
      </c>
      <c r="G230" s="9">
        <v>0.79759299781181614</v>
      </c>
      <c r="H230" s="20">
        <v>570</v>
      </c>
      <c r="I230" s="9">
        <v>0.78189300411522633</v>
      </c>
      <c r="J230" s="20">
        <v>0</v>
      </c>
      <c r="K230" s="9">
        <v>0</v>
      </c>
      <c r="L230" s="20">
        <v>3</v>
      </c>
      <c r="M230" s="9">
        <v>4.11522633744856E-3</v>
      </c>
      <c r="N230" s="20">
        <v>5</v>
      </c>
      <c r="O230" s="9">
        <v>6.8587105624142658E-3</v>
      </c>
      <c r="P230" s="20">
        <v>159</v>
      </c>
      <c r="Q230" s="9">
        <v>0.21810699588477367</v>
      </c>
    </row>
    <row r="231" spans="4:17" x14ac:dyDescent="0.25">
      <c r="D231" s="7" t="s">
        <v>491</v>
      </c>
      <c r="E231" s="20">
        <v>6189</v>
      </c>
      <c r="F231" s="20">
        <v>4212</v>
      </c>
      <c r="G231" s="9">
        <v>0.68056228793019879</v>
      </c>
      <c r="H231" s="20">
        <v>1948</v>
      </c>
      <c r="I231" s="9">
        <v>0.46248812915479581</v>
      </c>
      <c r="J231" s="20">
        <v>0</v>
      </c>
      <c r="K231" s="9">
        <v>0</v>
      </c>
      <c r="L231" s="20">
        <v>194</v>
      </c>
      <c r="M231" s="9">
        <v>4.6058879392212725E-2</v>
      </c>
      <c r="N231" s="20">
        <v>733</v>
      </c>
      <c r="O231" s="9">
        <v>0.17402659069325735</v>
      </c>
      <c r="P231" s="20">
        <v>837</v>
      </c>
      <c r="Q231" s="9">
        <v>0.19871794871794871</v>
      </c>
    </row>
    <row r="232" spans="4:17" x14ac:dyDescent="0.25">
      <c r="D232" s="8" t="s">
        <v>493</v>
      </c>
      <c r="E232" s="20">
        <v>1440</v>
      </c>
      <c r="F232" s="20">
        <v>972</v>
      </c>
      <c r="G232" s="9">
        <v>0.67500000000000004</v>
      </c>
      <c r="H232" s="20">
        <v>696</v>
      </c>
      <c r="I232" s="9">
        <v>0.71604938271604934</v>
      </c>
      <c r="J232" s="20">
        <v>0</v>
      </c>
      <c r="K232" s="9">
        <v>0</v>
      </c>
      <c r="L232" s="20">
        <v>100</v>
      </c>
      <c r="M232" s="9">
        <v>0.102880658436214</v>
      </c>
      <c r="N232" s="20">
        <v>298</v>
      </c>
      <c r="O232" s="9">
        <v>0.30658436213991769</v>
      </c>
      <c r="P232" s="20">
        <v>26</v>
      </c>
      <c r="Q232" s="9">
        <v>2.6748971193415638E-2</v>
      </c>
    </row>
    <row r="233" spans="4:17" x14ac:dyDescent="0.25">
      <c r="D233" s="8" t="s">
        <v>494</v>
      </c>
      <c r="E233" s="20">
        <v>873</v>
      </c>
      <c r="F233" s="20">
        <v>656</v>
      </c>
      <c r="G233" s="9">
        <v>0.75143184421534936</v>
      </c>
      <c r="H233" s="20">
        <v>398</v>
      </c>
      <c r="I233" s="9">
        <v>0.60670731707317072</v>
      </c>
      <c r="J233" s="20">
        <v>0</v>
      </c>
      <c r="K233" s="9">
        <v>0</v>
      </c>
      <c r="L233" s="20">
        <v>4</v>
      </c>
      <c r="M233" s="9">
        <v>6.0975609756097563E-3</v>
      </c>
      <c r="N233" s="20">
        <v>30</v>
      </c>
      <c r="O233" s="9">
        <v>4.573170731707317E-2</v>
      </c>
      <c r="P233" s="20">
        <v>156</v>
      </c>
      <c r="Q233" s="9">
        <v>0.23780487804878048</v>
      </c>
    </row>
    <row r="234" spans="4:17" x14ac:dyDescent="0.25">
      <c r="D234" s="8" t="s">
        <v>499</v>
      </c>
      <c r="E234" s="20">
        <v>1681</v>
      </c>
      <c r="F234" s="20">
        <v>1090</v>
      </c>
      <c r="G234" s="9">
        <v>0.64842355740630575</v>
      </c>
      <c r="H234" s="20">
        <v>659</v>
      </c>
      <c r="I234" s="9">
        <v>0.6045871559633027</v>
      </c>
      <c r="J234" s="20">
        <v>0</v>
      </c>
      <c r="K234" s="9">
        <v>0</v>
      </c>
      <c r="L234" s="20">
        <v>15</v>
      </c>
      <c r="M234" s="9">
        <v>1.3761467889908258E-2</v>
      </c>
      <c r="N234" s="20">
        <v>366</v>
      </c>
      <c r="O234" s="9">
        <v>0.33577981651376149</v>
      </c>
      <c r="P234" s="20">
        <v>120</v>
      </c>
      <c r="Q234" s="9">
        <v>0.11009174311926606</v>
      </c>
    </row>
    <row r="235" spans="4:17" x14ac:dyDescent="0.25">
      <c r="D235" s="8" t="s">
        <v>492</v>
      </c>
      <c r="E235" s="20">
        <v>558</v>
      </c>
      <c r="F235" s="20">
        <v>377</v>
      </c>
      <c r="G235" s="9">
        <v>0.67562724014336917</v>
      </c>
      <c r="H235" s="20">
        <v>96</v>
      </c>
      <c r="I235" s="9">
        <v>0.25464190981432361</v>
      </c>
      <c r="J235" s="20"/>
      <c r="K235" s="9">
        <v>0</v>
      </c>
      <c r="L235" s="20">
        <v>73</v>
      </c>
      <c r="M235" s="9">
        <v>0.19363395225464192</v>
      </c>
      <c r="N235" s="20">
        <v>33</v>
      </c>
      <c r="O235" s="9">
        <v>8.7533156498673742E-2</v>
      </c>
      <c r="P235" s="20">
        <v>71</v>
      </c>
      <c r="Q235" s="9">
        <v>0.1883289124668435</v>
      </c>
    </row>
    <row r="236" spans="4:17" x14ac:dyDescent="0.25">
      <c r="D236" s="8" t="s">
        <v>495</v>
      </c>
      <c r="E236" s="20">
        <v>1637</v>
      </c>
      <c r="F236" s="20">
        <v>1117</v>
      </c>
      <c r="G236" s="9">
        <v>0.68234575442883327</v>
      </c>
      <c r="H236" s="20">
        <v>99</v>
      </c>
      <c r="I236" s="9">
        <v>8.8630259623992833E-2</v>
      </c>
      <c r="J236" s="20"/>
      <c r="K236" s="9">
        <v>0</v>
      </c>
      <c r="L236" s="20">
        <v>2</v>
      </c>
      <c r="M236" s="9">
        <v>1.7905102954341987E-3</v>
      </c>
      <c r="N236" s="20">
        <v>6</v>
      </c>
      <c r="O236" s="9">
        <v>5.3715308863025966E-3</v>
      </c>
      <c r="P236" s="20">
        <v>464</v>
      </c>
      <c r="Q236" s="9">
        <v>0.41539838854073413</v>
      </c>
    </row>
    <row r="237" spans="4:17" x14ac:dyDescent="0.25">
      <c r="D237" s="7" t="s">
        <v>483</v>
      </c>
      <c r="E237" s="20">
        <v>4228</v>
      </c>
      <c r="F237" s="20">
        <v>3405</v>
      </c>
      <c r="G237" s="9">
        <v>0.80534531693472089</v>
      </c>
      <c r="H237" s="20">
        <v>2771</v>
      </c>
      <c r="I237" s="9">
        <v>0.8138032305433186</v>
      </c>
      <c r="J237" s="20">
        <v>0</v>
      </c>
      <c r="K237" s="9">
        <v>0</v>
      </c>
      <c r="L237" s="20">
        <v>109</v>
      </c>
      <c r="M237" s="9">
        <v>3.2011747430249635E-2</v>
      </c>
      <c r="N237" s="20">
        <v>413</v>
      </c>
      <c r="O237" s="9">
        <v>0.12129221732745962</v>
      </c>
      <c r="P237" s="20">
        <v>215</v>
      </c>
      <c r="Q237" s="9">
        <v>6.3142437591776804E-2</v>
      </c>
    </row>
    <row r="238" spans="4:17" x14ac:dyDescent="0.25">
      <c r="D238" s="8" t="s">
        <v>484</v>
      </c>
      <c r="E238" s="20">
        <v>2069</v>
      </c>
      <c r="F238" s="20">
        <v>1668</v>
      </c>
      <c r="G238" s="9">
        <v>0.80618656355727403</v>
      </c>
      <c r="H238" s="20">
        <v>1385</v>
      </c>
      <c r="I238" s="9">
        <v>0.83033573141486805</v>
      </c>
      <c r="J238" s="20">
        <v>0</v>
      </c>
      <c r="K238" s="9">
        <v>0</v>
      </c>
      <c r="L238" s="20">
        <v>21</v>
      </c>
      <c r="M238" s="9">
        <v>1.2589928057553957E-2</v>
      </c>
      <c r="N238" s="20">
        <v>215</v>
      </c>
      <c r="O238" s="9">
        <v>0.1288968824940048</v>
      </c>
      <c r="P238" s="20">
        <v>122</v>
      </c>
      <c r="Q238" s="9">
        <v>7.3141486810551562E-2</v>
      </c>
    </row>
    <row r="239" spans="4:17" x14ac:dyDescent="0.25">
      <c r="D239" s="8" t="s">
        <v>488</v>
      </c>
      <c r="E239" s="20">
        <v>445</v>
      </c>
      <c r="F239" s="20">
        <v>332</v>
      </c>
      <c r="G239" s="9">
        <v>0.74606741573033708</v>
      </c>
      <c r="H239" s="20">
        <v>256</v>
      </c>
      <c r="I239" s="9">
        <v>0.77108433734939763</v>
      </c>
      <c r="J239" s="20">
        <v>0</v>
      </c>
      <c r="K239" s="9">
        <v>0</v>
      </c>
      <c r="L239" s="20">
        <v>5</v>
      </c>
      <c r="M239" s="9">
        <v>1.5060240963855422E-2</v>
      </c>
      <c r="N239" s="20">
        <v>48</v>
      </c>
      <c r="O239" s="9">
        <v>0.14457831325301204</v>
      </c>
      <c r="P239" s="20">
        <v>49</v>
      </c>
      <c r="Q239" s="9">
        <v>0.14759036144578314</v>
      </c>
    </row>
    <row r="240" spans="4:17" x14ac:dyDescent="0.25">
      <c r="D240" s="8" t="s">
        <v>667</v>
      </c>
      <c r="E240" s="20">
        <v>1714</v>
      </c>
      <c r="F240" s="20">
        <v>1405</v>
      </c>
      <c r="G240" s="9">
        <v>0.81971995332555425</v>
      </c>
      <c r="H240" s="20">
        <v>1130</v>
      </c>
      <c r="I240" s="9">
        <v>0.80427046263345192</v>
      </c>
      <c r="J240" s="20">
        <v>0</v>
      </c>
      <c r="K240" s="9">
        <v>0</v>
      </c>
      <c r="L240" s="20">
        <v>83</v>
      </c>
      <c r="M240" s="9">
        <v>5.9074733096085408E-2</v>
      </c>
      <c r="N240" s="20">
        <v>150</v>
      </c>
      <c r="O240" s="9">
        <v>0.10676156583629894</v>
      </c>
      <c r="P240" s="20">
        <v>44</v>
      </c>
      <c r="Q240" s="9">
        <v>3.1316725978647687E-2</v>
      </c>
    </row>
    <row r="241" spans="4:17" x14ac:dyDescent="0.25">
      <c r="D241" s="7" t="s">
        <v>478</v>
      </c>
      <c r="E241" s="20">
        <v>6668</v>
      </c>
      <c r="F241" s="20">
        <v>5194</v>
      </c>
      <c r="G241" s="9">
        <v>0.77894421115776846</v>
      </c>
      <c r="H241" s="20">
        <v>3572</v>
      </c>
      <c r="I241" s="9">
        <v>0.68771659607239122</v>
      </c>
      <c r="J241" s="20">
        <v>0</v>
      </c>
      <c r="K241" s="9">
        <v>0</v>
      </c>
      <c r="L241" s="20">
        <v>85</v>
      </c>
      <c r="M241" s="9">
        <v>1.6365036580670005E-2</v>
      </c>
      <c r="N241" s="20">
        <v>788</v>
      </c>
      <c r="O241" s="9">
        <v>0.15171351559491722</v>
      </c>
      <c r="P241" s="20">
        <v>476</v>
      </c>
      <c r="Q241" s="9">
        <v>9.1644204851752023E-2</v>
      </c>
    </row>
    <row r="242" spans="4:17" x14ac:dyDescent="0.25">
      <c r="D242" s="8" t="s">
        <v>655</v>
      </c>
      <c r="E242" s="20">
        <v>398</v>
      </c>
      <c r="F242" s="20">
        <v>292</v>
      </c>
      <c r="G242" s="9">
        <v>0.73366834170854267</v>
      </c>
      <c r="H242" s="20">
        <v>192</v>
      </c>
      <c r="I242" s="9">
        <v>0.65753424657534243</v>
      </c>
      <c r="J242" s="20">
        <v>0</v>
      </c>
      <c r="K242" s="9">
        <v>0</v>
      </c>
      <c r="L242" s="20">
        <v>1</v>
      </c>
      <c r="M242" s="9">
        <v>3.4246575342465752E-3</v>
      </c>
      <c r="N242" s="20">
        <v>69</v>
      </c>
      <c r="O242" s="9">
        <v>0.2363013698630137</v>
      </c>
      <c r="P242" s="20">
        <v>26</v>
      </c>
      <c r="Q242" s="9">
        <v>8.9041095890410954E-2</v>
      </c>
    </row>
    <row r="243" spans="4:17" x14ac:dyDescent="0.25">
      <c r="D243" s="8" t="s">
        <v>479</v>
      </c>
      <c r="E243" s="20">
        <v>1131</v>
      </c>
      <c r="F243" s="20">
        <v>913</v>
      </c>
      <c r="G243" s="9">
        <v>0.80725022104332445</v>
      </c>
      <c r="H243" s="20">
        <v>713</v>
      </c>
      <c r="I243" s="9">
        <v>0.78094194961664842</v>
      </c>
      <c r="J243" s="20">
        <v>0</v>
      </c>
      <c r="K243" s="9">
        <v>0</v>
      </c>
      <c r="L243" s="20">
        <v>5</v>
      </c>
      <c r="M243" s="9">
        <v>5.4764512595837896E-3</v>
      </c>
      <c r="N243" s="20">
        <v>184</v>
      </c>
      <c r="O243" s="9">
        <v>0.20153340635268346</v>
      </c>
      <c r="P243" s="20">
        <v>8</v>
      </c>
      <c r="Q243" s="9">
        <v>8.7623220153340634E-3</v>
      </c>
    </row>
    <row r="244" spans="4:17" x14ac:dyDescent="0.25">
      <c r="D244" s="8" t="s">
        <v>480</v>
      </c>
      <c r="E244" s="20">
        <v>952</v>
      </c>
      <c r="F244" s="20">
        <v>716</v>
      </c>
      <c r="G244" s="9">
        <v>0.75210084033613445</v>
      </c>
      <c r="H244" s="20">
        <v>555</v>
      </c>
      <c r="I244" s="9">
        <v>0.77513966480446927</v>
      </c>
      <c r="J244" s="20">
        <v>0</v>
      </c>
      <c r="K244" s="9">
        <v>0</v>
      </c>
      <c r="L244" s="20">
        <v>5</v>
      </c>
      <c r="M244" s="9">
        <v>6.9832402234636867E-3</v>
      </c>
      <c r="N244" s="20">
        <v>141</v>
      </c>
      <c r="O244" s="9">
        <v>0.19692737430167598</v>
      </c>
      <c r="P244" s="20">
        <v>68</v>
      </c>
      <c r="Q244" s="9">
        <v>9.4972067039106142E-2</v>
      </c>
    </row>
    <row r="245" spans="4:17" x14ac:dyDescent="0.25">
      <c r="D245" s="8" t="s">
        <v>664</v>
      </c>
      <c r="E245" s="20">
        <v>761</v>
      </c>
      <c r="F245" s="20">
        <v>609</v>
      </c>
      <c r="G245" s="9">
        <v>0.80026281208935612</v>
      </c>
      <c r="H245" s="20">
        <v>457</v>
      </c>
      <c r="I245" s="9">
        <v>0.75041050903119866</v>
      </c>
      <c r="J245" s="20">
        <v>0</v>
      </c>
      <c r="K245" s="9">
        <v>0</v>
      </c>
      <c r="L245" s="20">
        <v>3</v>
      </c>
      <c r="M245" s="9">
        <v>4.9261083743842365E-3</v>
      </c>
      <c r="N245" s="20">
        <v>44</v>
      </c>
      <c r="O245" s="9">
        <v>7.2249589490968796E-2</v>
      </c>
      <c r="P245" s="20">
        <v>89</v>
      </c>
      <c r="Q245" s="9">
        <v>0.14614121510673234</v>
      </c>
    </row>
    <row r="246" spans="4:17" x14ac:dyDescent="0.25">
      <c r="D246" s="8" t="s">
        <v>665</v>
      </c>
      <c r="E246" s="20">
        <v>619</v>
      </c>
      <c r="F246" s="20">
        <v>485</v>
      </c>
      <c r="G246" s="9">
        <v>0.78352180936995153</v>
      </c>
      <c r="H246" s="20">
        <v>372</v>
      </c>
      <c r="I246" s="9">
        <v>0.76701030927835057</v>
      </c>
      <c r="J246" s="20">
        <v>0</v>
      </c>
      <c r="K246" s="9">
        <v>0</v>
      </c>
      <c r="L246" s="20">
        <v>12</v>
      </c>
      <c r="M246" s="9">
        <v>2.4742268041237112E-2</v>
      </c>
      <c r="N246" s="20">
        <v>77</v>
      </c>
      <c r="O246" s="9">
        <v>0.15876288659793814</v>
      </c>
      <c r="P246" s="20">
        <v>34</v>
      </c>
      <c r="Q246" s="9">
        <v>7.0103092783505155E-2</v>
      </c>
    </row>
    <row r="247" spans="4:17" x14ac:dyDescent="0.25">
      <c r="D247" s="8" t="s">
        <v>487</v>
      </c>
      <c r="E247" s="20">
        <v>905</v>
      </c>
      <c r="F247" s="20">
        <v>637</v>
      </c>
      <c r="G247" s="9">
        <v>0.70386740331491715</v>
      </c>
      <c r="H247" s="20">
        <v>93</v>
      </c>
      <c r="I247" s="9">
        <v>0.14599686028257458</v>
      </c>
      <c r="J247" s="20"/>
      <c r="K247" s="9">
        <v>0</v>
      </c>
      <c r="L247" s="20">
        <v>39</v>
      </c>
      <c r="M247" s="9">
        <v>6.1224489795918366E-2</v>
      </c>
      <c r="N247" s="20">
        <v>110</v>
      </c>
      <c r="O247" s="9">
        <v>0.17268445839874411</v>
      </c>
      <c r="P247" s="20">
        <v>121</v>
      </c>
      <c r="Q247" s="9">
        <v>0.18995290423861852</v>
      </c>
    </row>
    <row r="248" spans="4:17" x14ac:dyDescent="0.25">
      <c r="D248" s="8" t="s">
        <v>496</v>
      </c>
      <c r="E248" s="20">
        <v>703</v>
      </c>
      <c r="F248" s="20">
        <v>571</v>
      </c>
      <c r="G248" s="9">
        <v>0.81223328591749644</v>
      </c>
      <c r="H248" s="20">
        <v>437</v>
      </c>
      <c r="I248" s="9">
        <v>0.76532399299474607</v>
      </c>
      <c r="J248" s="20">
        <v>0</v>
      </c>
      <c r="K248" s="9">
        <v>0</v>
      </c>
      <c r="L248" s="20">
        <v>13</v>
      </c>
      <c r="M248" s="9">
        <v>2.276707530647986E-2</v>
      </c>
      <c r="N248" s="20">
        <v>70</v>
      </c>
      <c r="O248" s="9">
        <v>0.12259194395796848</v>
      </c>
      <c r="P248" s="20">
        <v>30</v>
      </c>
      <c r="Q248" s="9">
        <v>5.2539404553415062E-2</v>
      </c>
    </row>
    <row r="249" spans="4:17" x14ac:dyDescent="0.25">
      <c r="D249" s="8" t="s">
        <v>673</v>
      </c>
      <c r="E249" s="20">
        <v>1199</v>
      </c>
      <c r="F249" s="20">
        <v>971</v>
      </c>
      <c r="G249" s="9">
        <v>0.80984153461217678</v>
      </c>
      <c r="H249" s="20">
        <v>753</v>
      </c>
      <c r="I249" s="9">
        <v>0.77548918640576725</v>
      </c>
      <c r="J249" s="20">
        <v>0</v>
      </c>
      <c r="K249" s="9">
        <v>0</v>
      </c>
      <c r="L249" s="20">
        <v>7</v>
      </c>
      <c r="M249" s="9">
        <v>7.2090628218331619E-3</v>
      </c>
      <c r="N249" s="20">
        <v>93</v>
      </c>
      <c r="O249" s="9">
        <v>9.577754891864057E-2</v>
      </c>
      <c r="P249" s="20">
        <v>100</v>
      </c>
      <c r="Q249" s="9">
        <v>0.10298661174047374</v>
      </c>
    </row>
    <row r="250" spans="4:17" x14ac:dyDescent="0.25">
      <c r="D250" s="7" t="s">
        <v>476</v>
      </c>
      <c r="E250" s="20">
        <v>13265</v>
      </c>
      <c r="F250" s="20">
        <v>11438</v>
      </c>
      <c r="G250" s="9">
        <v>0.86226912928759891</v>
      </c>
      <c r="H250" s="20">
        <v>9991</v>
      </c>
      <c r="I250" s="9">
        <v>0.87349186920790345</v>
      </c>
      <c r="J250" s="20">
        <v>1</v>
      </c>
      <c r="K250" s="9">
        <v>8.7427872005595378E-5</v>
      </c>
      <c r="L250" s="20">
        <v>285</v>
      </c>
      <c r="M250" s="9">
        <v>2.4916943521594685E-2</v>
      </c>
      <c r="N250" s="20">
        <v>598</v>
      </c>
      <c r="O250" s="9">
        <v>5.2281867459346036E-2</v>
      </c>
      <c r="P250" s="20">
        <v>776</v>
      </c>
      <c r="Q250" s="9">
        <v>6.7844028676342025E-2</v>
      </c>
    </row>
    <row r="251" spans="4:17" x14ac:dyDescent="0.25">
      <c r="D251" s="8" t="s">
        <v>653</v>
      </c>
      <c r="E251" s="20">
        <v>673</v>
      </c>
      <c r="F251" s="20">
        <v>568</v>
      </c>
      <c r="G251" s="9">
        <v>0.84398216939078752</v>
      </c>
      <c r="H251" s="20">
        <v>497</v>
      </c>
      <c r="I251" s="9">
        <v>0.875</v>
      </c>
      <c r="J251" s="20">
        <v>0</v>
      </c>
      <c r="K251" s="9">
        <v>0</v>
      </c>
      <c r="L251" s="20">
        <v>5</v>
      </c>
      <c r="M251" s="9">
        <v>8.8028169014084511E-3</v>
      </c>
      <c r="N251" s="20">
        <v>75</v>
      </c>
      <c r="O251" s="9">
        <v>0.13204225352112675</v>
      </c>
      <c r="P251" s="20">
        <v>18</v>
      </c>
      <c r="Q251" s="9">
        <v>3.1690140845070422E-2</v>
      </c>
    </row>
    <row r="252" spans="4:17" x14ac:dyDescent="0.25">
      <c r="D252" s="8" t="s">
        <v>656</v>
      </c>
      <c r="E252" s="20">
        <v>1501</v>
      </c>
      <c r="F252" s="20">
        <v>1268</v>
      </c>
      <c r="G252" s="9">
        <v>0.84477015323117921</v>
      </c>
      <c r="H252" s="20">
        <v>1031</v>
      </c>
      <c r="I252" s="9">
        <v>0.81309148264984232</v>
      </c>
      <c r="J252" s="20">
        <v>0</v>
      </c>
      <c r="K252" s="9">
        <v>0</v>
      </c>
      <c r="L252" s="20">
        <v>87</v>
      </c>
      <c r="M252" s="9">
        <v>6.8611987381703474E-2</v>
      </c>
      <c r="N252" s="20">
        <v>90</v>
      </c>
      <c r="O252" s="9">
        <v>7.0977917981072558E-2</v>
      </c>
      <c r="P252" s="20">
        <v>31</v>
      </c>
      <c r="Q252" s="9">
        <v>2.4447949526813881E-2</v>
      </c>
    </row>
    <row r="253" spans="4:17" x14ac:dyDescent="0.25">
      <c r="D253" s="8" t="s">
        <v>659</v>
      </c>
      <c r="E253" s="20">
        <v>858</v>
      </c>
      <c r="F253" s="20">
        <v>738</v>
      </c>
      <c r="G253" s="9">
        <v>0.8601398601398601</v>
      </c>
      <c r="H253" s="20">
        <v>667</v>
      </c>
      <c r="I253" s="9">
        <v>0.90379403794037938</v>
      </c>
      <c r="J253" s="20">
        <v>0</v>
      </c>
      <c r="K253" s="9">
        <v>0</v>
      </c>
      <c r="L253" s="20">
        <v>30</v>
      </c>
      <c r="M253" s="9">
        <v>4.065040650406504E-2</v>
      </c>
      <c r="N253" s="20">
        <v>14</v>
      </c>
      <c r="O253" s="9">
        <v>1.8970189701897018E-2</v>
      </c>
      <c r="P253" s="20">
        <v>63</v>
      </c>
      <c r="Q253" s="9">
        <v>8.5365853658536592E-2</v>
      </c>
    </row>
    <row r="254" spans="4:17" x14ac:dyDescent="0.25">
      <c r="D254" s="8" t="s">
        <v>485</v>
      </c>
      <c r="E254" s="20">
        <v>956</v>
      </c>
      <c r="F254" s="20">
        <v>863</v>
      </c>
      <c r="G254" s="9">
        <v>0.90271966527196656</v>
      </c>
      <c r="H254" s="20">
        <v>784</v>
      </c>
      <c r="I254" s="9">
        <v>0.90845886442641943</v>
      </c>
      <c r="J254" s="20">
        <v>0</v>
      </c>
      <c r="K254" s="9">
        <v>0</v>
      </c>
      <c r="L254" s="20">
        <v>40</v>
      </c>
      <c r="M254" s="9">
        <v>4.6349942062572425E-2</v>
      </c>
      <c r="N254" s="20">
        <v>40</v>
      </c>
      <c r="O254" s="9">
        <v>4.6349942062572425E-2</v>
      </c>
      <c r="P254" s="20">
        <v>7</v>
      </c>
      <c r="Q254" s="9">
        <v>8.1112398609501733E-3</v>
      </c>
    </row>
    <row r="255" spans="4:17" x14ac:dyDescent="0.25">
      <c r="D255" s="8" t="s">
        <v>668</v>
      </c>
      <c r="E255" s="20">
        <v>689</v>
      </c>
      <c r="F255" s="20">
        <v>578</v>
      </c>
      <c r="G255" s="9">
        <v>0.83889695210449933</v>
      </c>
      <c r="H255" s="20">
        <v>486</v>
      </c>
      <c r="I255" s="9">
        <v>0.84083044982698962</v>
      </c>
      <c r="J255" s="20">
        <v>0</v>
      </c>
      <c r="K255" s="9">
        <v>0</v>
      </c>
      <c r="L255" s="20">
        <v>7</v>
      </c>
      <c r="M255" s="9">
        <v>1.2110726643598616E-2</v>
      </c>
      <c r="N255" s="20">
        <v>16</v>
      </c>
      <c r="O255" s="9">
        <v>2.768166089965398E-2</v>
      </c>
      <c r="P255" s="20">
        <v>77</v>
      </c>
      <c r="Q255" s="9">
        <v>0.13321799307958476</v>
      </c>
    </row>
    <row r="256" spans="4:17" x14ac:dyDescent="0.25">
      <c r="D256" s="8" t="s">
        <v>670</v>
      </c>
      <c r="E256" s="20">
        <v>2087</v>
      </c>
      <c r="F256" s="20">
        <v>1855</v>
      </c>
      <c r="G256" s="9">
        <v>0.88883564925730718</v>
      </c>
      <c r="H256" s="20">
        <v>1658</v>
      </c>
      <c r="I256" s="9">
        <v>0.89380053908355794</v>
      </c>
      <c r="J256" s="20">
        <v>0</v>
      </c>
      <c r="K256" s="9">
        <v>0</v>
      </c>
      <c r="L256" s="20">
        <v>18</v>
      </c>
      <c r="M256" s="9">
        <v>9.7035040431266845E-3</v>
      </c>
      <c r="N256" s="20">
        <v>33</v>
      </c>
      <c r="O256" s="9">
        <v>1.778975741239892E-2</v>
      </c>
      <c r="P256" s="20">
        <v>160</v>
      </c>
      <c r="Q256" s="9">
        <v>8.6253369272237201E-2</v>
      </c>
    </row>
    <row r="257" spans="4:17" x14ac:dyDescent="0.25">
      <c r="D257" s="8" t="s">
        <v>671</v>
      </c>
      <c r="E257" s="20">
        <v>1067</v>
      </c>
      <c r="F257" s="20">
        <v>887</v>
      </c>
      <c r="G257" s="9">
        <v>0.83130271790065602</v>
      </c>
      <c r="H257" s="20">
        <v>763</v>
      </c>
      <c r="I257" s="9">
        <v>0.86020293122886138</v>
      </c>
      <c r="J257" s="20">
        <v>0</v>
      </c>
      <c r="K257" s="9">
        <v>0</v>
      </c>
      <c r="L257" s="20">
        <v>12</v>
      </c>
      <c r="M257" s="9">
        <v>1.3528748590755355E-2</v>
      </c>
      <c r="N257" s="20">
        <v>131</v>
      </c>
      <c r="O257" s="9">
        <v>0.14768883878241262</v>
      </c>
      <c r="P257" s="20">
        <v>21</v>
      </c>
      <c r="Q257" s="9">
        <v>2.367531003382187E-2</v>
      </c>
    </row>
    <row r="258" spans="4:17" x14ac:dyDescent="0.25">
      <c r="D258" s="8" t="s">
        <v>497</v>
      </c>
      <c r="E258" s="20">
        <v>1214</v>
      </c>
      <c r="F258" s="20">
        <v>1002</v>
      </c>
      <c r="G258" s="9">
        <v>0.82537067545304776</v>
      </c>
      <c r="H258" s="20">
        <v>838</v>
      </c>
      <c r="I258" s="9">
        <v>0.83632734530938124</v>
      </c>
      <c r="J258" s="20">
        <v>0</v>
      </c>
      <c r="K258" s="9">
        <v>0</v>
      </c>
      <c r="L258" s="20">
        <v>19</v>
      </c>
      <c r="M258" s="9">
        <v>1.8962075848303395E-2</v>
      </c>
      <c r="N258" s="20">
        <v>36</v>
      </c>
      <c r="O258" s="9">
        <v>3.5928143712574849E-2</v>
      </c>
      <c r="P258" s="20">
        <v>132</v>
      </c>
      <c r="Q258" s="9">
        <v>0.1317365269461078</v>
      </c>
    </row>
    <row r="259" spans="4:17" x14ac:dyDescent="0.25">
      <c r="D259" s="8" t="s">
        <v>672</v>
      </c>
      <c r="E259" s="20">
        <v>1503</v>
      </c>
      <c r="F259" s="20">
        <v>1302</v>
      </c>
      <c r="G259" s="9">
        <v>0.8662674650698603</v>
      </c>
      <c r="H259" s="20">
        <v>1157</v>
      </c>
      <c r="I259" s="9">
        <v>0.88863287250384027</v>
      </c>
      <c r="J259" s="20">
        <v>0</v>
      </c>
      <c r="K259" s="9">
        <v>0</v>
      </c>
      <c r="L259" s="20">
        <v>50</v>
      </c>
      <c r="M259" s="9">
        <v>3.840245775729647E-2</v>
      </c>
      <c r="N259" s="20">
        <v>58</v>
      </c>
      <c r="O259" s="9">
        <v>4.4546850998463901E-2</v>
      </c>
      <c r="P259" s="20">
        <v>82</v>
      </c>
      <c r="Q259" s="9">
        <v>6.2980030721966201E-2</v>
      </c>
    </row>
    <row r="260" spans="4:17" x14ac:dyDescent="0.25">
      <c r="D260" s="8" t="s">
        <v>675</v>
      </c>
      <c r="E260" s="20">
        <v>1526</v>
      </c>
      <c r="F260" s="20">
        <v>1329</v>
      </c>
      <c r="G260" s="9">
        <v>0.87090432503276538</v>
      </c>
      <c r="H260" s="20">
        <v>1189</v>
      </c>
      <c r="I260" s="9">
        <v>0.89465763732129422</v>
      </c>
      <c r="J260" s="20">
        <v>0</v>
      </c>
      <c r="K260" s="9">
        <v>0</v>
      </c>
      <c r="L260" s="20">
        <v>8</v>
      </c>
      <c r="M260" s="9">
        <v>6.0195635816403309E-3</v>
      </c>
      <c r="N260" s="20">
        <v>17</v>
      </c>
      <c r="O260" s="9">
        <v>1.2791572610985704E-2</v>
      </c>
      <c r="P260" s="20">
        <v>152</v>
      </c>
      <c r="Q260" s="9">
        <v>0.1143717080511663</v>
      </c>
    </row>
    <row r="261" spans="4:17" x14ac:dyDescent="0.25">
      <c r="D261" s="8" t="s">
        <v>477</v>
      </c>
      <c r="E261" s="20">
        <v>1191</v>
      </c>
      <c r="F261" s="20">
        <v>1048</v>
      </c>
      <c r="G261" s="9">
        <v>0.87993282955499585</v>
      </c>
      <c r="H261" s="20">
        <v>921</v>
      </c>
      <c r="I261" s="9">
        <v>0.87881679389312972</v>
      </c>
      <c r="J261" s="20">
        <v>1</v>
      </c>
      <c r="K261" s="9">
        <v>9.5419847328244271E-4</v>
      </c>
      <c r="L261" s="20">
        <v>9</v>
      </c>
      <c r="M261" s="9">
        <v>8.5877862595419852E-3</v>
      </c>
      <c r="N261" s="20">
        <v>88</v>
      </c>
      <c r="O261" s="9">
        <v>8.3969465648854963E-2</v>
      </c>
      <c r="P261" s="20">
        <v>33</v>
      </c>
      <c r="Q261" s="9">
        <v>3.1488549618320608E-2</v>
      </c>
    </row>
    <row r="262" spans="4:17" x14ac:dyDescent="0.25">
      <c r="D262" s="6" t="s">
        <v>676</v>
      </c>
      <c r="E262" s="20">
        <v>26373</v>
      </c>
      <c r="F262" s="20">
        <v>19244</v>
      </c>
      <c r="G262" s="9">
        <v>0.72968566336783836</v>
      </c>
      <c r="H262" s="20">
        <v>15156</v>
      </c>
      <c r="I262" s="9">
        <v>0.78757015173560585</v>
      </c>
      <c r="J262" s="20">
        <v>0</v>
      </c>
      <c r="K262" s="9">
        <v>0</v>
      </c>
      <c r="L262" s="20">
        <v>1036</v>
      </c>
      <c r="M262" s="9">
        <v>5.3834961546456041E-2</v>
      </c>
      <c r="N262" s="20">
        <v>3365</v>
      </c>
      <c r="O262" s="9">
        <v>0.17485969652878819</v>
      </c>
      <c r="P262" s="20">
        <v>1093</v>
      </c>
      <c r="Q262" s="9">
        <v>5.679692371648306E-2</v>
      </c>
    </row>
    <row r="263" spans="4:17" x14ac:dyDescent="0.25">
      <c r="D263" s="7" t="s">
        <v>693</v>
      </c>
      <c r="E263" s="20">
        <v>3000</v>
      </c>
      <c r="F263" s="20">
        <v>2275</v>
      </c>
      <c r="G263" s="9">
        <v>0.7583333333333333</v>
      </c>
      <c r="H263" s="20">
        <v>1764</v>
      </c>
      <c r="I263" s="9">
        <v>0.77538461538461534</v>
      </c>
      <c r="J263" s="20">
        <v>0</v>
      </c>
      <c r="K263" s="9">
        <v>0</v>
      </c>
      <c r="L263" s="20">
        <v>38</v>
      </c>
      <c r="M263" s="9">
        <v>1.6703296703296705E-2</v>
      </c>
      <c r="N263" s="20">
        <v>416</v>
      </c>
      <c r="O263" s="9">
        <v>0.18285714285714286</v>
      </c>
      <c r="P263" s="20">
        <v>199</v>
      </c>
      <c r="Q263" s="9">
        <v>8.747252747252747E-2</v>
      </c>
    </row>
    <row r="264" spans="4:17" x14ac:dyDescent="0.25">
      <c r="D264" s="8" t="s">
        <v>694</v>
      </c>
      <c r="E264" s="20">
        <v>298</v>
      </c>
      <c r="F264" s="20">
        <v>215</v>
      </c>
      <c r="G264" s="9">
        <v>0.72147651006711411</v>
      </c>
      <c r="H264" s="20">
        <v>147</v>
      </c>
      <c r="I264" s="9">
        <v>0.68372093023255809</v>
      </c>
      <c r="J264" s="20">
        <v>0</v>
      </c>
      <c r="K264" s="9">
        <v>0</v>
      </c>
      <c r="L264" s="20">
        <v>4</v>
      </c>
      <c r="M264" s="9">
        <v>1.8604651162790697E-2</v>
      </c>
      <c r="N264" s="20">
        <v>47</v>
      </c>
      <c r="O264" s="9">
        <v>0.21860465116279071</v>
      </c>
      <c r="P264" s="20">
        <v>24</v>
      </c>
      <c r="Q264" s="9">
        <v>0.11162790697674418</v>
      </c>
    </row>
    <row r="265" spans="4:17" x14ac:dyDescent="0.25">
      <c r="D265" s="8" t="s">
        <v>696</v>
      </c>
      <c r="E265" s="20">
        <v>609</v>
      </c>
      <c r="F265" s="20">
        <v>427</v>
      </c>
      <c r="G265" s="9">
        <v>0.70114942528735635</v>
      </c>
      <c r="H265" s="20">
        <v>316</v>
      </c>
      <c r="I265" s="9">
        <v>0.74004683840749419</v>
      </c>
      <c r="J265" s="20">
        <v>0</v>
      </c>
      <c r="K265" s="9">
        <v>0</v>
      </c>
      <c r="L265" s="20">
        <v>11</v>
      </c>
      <c r="M265" s="9">
        <v>2.576112412177986E-2</v>
      </c>
      <c r="N265" s="20">
        <v>82</v>
      </c>
      <c r="O265" s="9">
        <v>0.19203747072599531</v>
      </c>
      <c r="P265" s="20">
        <v>75</v>
      </c>
      <c r="Q265" s="9">
        <v>0.1756440281030445</v>
      </c>
    </row>
    <row r="266" spans="4:17" x14ac:dyDescent="0.25">
      <c r="D266" s="8" t="s">
        <v>704</v>
      </c>
      <c r="E266" s="20">
        <v>329</v>
      </c>
      <c r="F266" s="20">
        <v>228</v>
      </c>
      <c r="G266" s="9">
        <v>0.69300911854103342</v>
      </c>
      <c r="H266" s="20">
        <v>176</v>
      </c>
      <c r="I266" s="9">
        <v>0.77192982456140347</v>
      </c>
      <c r="J266" s="20">
        <v>0</v>
      </c>
      <c r="K266" s="9">
        <v>0</v>
      </c>
      <c r="L266" s="20">
        <v>7</v>
      </c>
      <c r="M266" s="9">
        <v>3.0701754385964911E-2</v>
      </c>
      <c r="N266" s="20">
        <v>58</v>
      </c>
      <c r="O266" s="9">
        <v>0.25438596491228072</v>
      </c>
      <c r="P266" s="20">
        <v>29</v>
      </c>
      <c r="Q266" s="9">
        <v>0.12719298245614036</v>
      </c>
    </row>
    <row r="267" spans="4:17" x14ac:dyDescent="0.25">
      <c r="D267" s="8" t="s">
        <v>709</v>
      </c>
      <c r="E267" s="20">
        <v>1324</v>
      </c>
      <c r="F267" s="20">
        <v>1053</v>
      </c>
      <c r="G267" s="9">
        <v>0.7953172205438066</v>
      </c>
      <c r="H267" s="20">
        <v>846</v>
      </c>
      <c r="I267" s="9">
        <v>0.80341880341880345</v>
      </c>
      <c r="J267" s="20">
        <v>0</v>
      </c>
      <c r="K267" s="9">
        <v>0</v>
      </c>
      <c r="L267" s="20">
        <v>12</v>
      </c>
      <c r="M267" s="9">
        <v>1.1396011396011397E-2</v>
      </c>
      <c r="N267" s="20">
        <v>162</v>
      </c>
      <c r="O267" s="9">
        <v>0.15384615384615385</v>
      </c>
      <c r="P267" s="20">
        <v>65</v>
      </c>
      <c r="Q267" s="9">
        <v>6.1728395061728392E-2</v>
      </c>
    </row>
    <row r="268" spans="4:17" x14ac:dyDescent="0.25">
      <c r="D268" s="8" t="s">
        <v>713</v>
      </c>
      <c r="E268" s="20">
        <v>440</v>
      </c>
      <c r="F268" s="20">
        <v>352</v>
      </c>
      <c r="G268" s="9">
        <v>0.8</v>
      </c>
      <c r="H268" s="20">
        <v>279</v>
      </c>
      <c r="I268" s="9">
        <v>0.79261363636363635</v>
      </c>
      <c r="J268" s="20">
        <v>0</v>
      </c>
      <c r="K268" s="9">
        <v>0</v>
      </c>
      <c r="L268" s="20">
        <v>4</v>
      </c>
      <c r="M268" s="9">
        <v>1.1363636363636364E-2</v>
      </c>
      <c r="N268" s="20">
        <v>67</v>
      </c>
      <c r="O268" s="9">
        <v>0.19034090909090909</v>
      </c>
      <c r="P268" s="20">
        <v>6</v>
      </c>
      <c r="Q268" s="9">
        <v>1.7045454545454544E-2</v>
      </c>
    </row>
    <row r="269" spans="4:17" x14ac:dyDescent="0.25">
      <c r="D269" s="7" t="s">
        <v>679</v>
      </c>
      <c r="E269" s="20">
        <v>2378</v>
      </c>
      <c r="F269" s="20">
        <v>1804</v>
      </c>
      <c r="G269" s="9">
        <v>0.75862068965517238</v>
      </c>
      <c r="H269" s="20">
        <v>1291</v>
      </c>
      <c r="I269" s="9">
        <v>0.71563192904656314</v>
      </c>
      <c r="J269" s="20">
        <v>0</v>
      </c>
      <c r="K269" s="9">
        <v>0</v>
      </c>
      <c r="L269" s="20">
        <v>275</v>
      </c>
      <c r="M269" s="9">
        <v>0.1524390243902439</v>
      </c>
      <c r="N269" s="20">
        <v>159</v>
      </c>
      <c r="O269" s="9">
        <v>8.8137472283813745E-2</v>
      </c>
      <c r="P269" s="20">
        <v>72</v>
      </c>
      <c r="Q269" s="9">
        <v>3.9911308203991129E-2</v>
      </c>
    </row>
    <row r="270" spans="4:17" x14ac:dyDescent="0.25">
      <c r="D270" s="8" t="s">
        <v>680</v>
      </c>
      <c r="E270" s="20">
        <v>629</v>
      </c>
      <c r="F270" s="20">
        <v>479</v>
      </c>
      <c r="G270" s="9">
        <v>0.76152623211446746</v>
      </c>
      <c r="H270" s="20">
        <v>342</v>
      </c>
      <c r="I270" s="9">
        <v>0.71398747390396655</v>
      </c>
      <c r="J270" s="20">
        <v>0</v>
      </c>
      <c r="K270" s="9">
        <v>0</v>
      </c>
      <c r="L270" s="20">
        <v>51</v>
      </c>
      <c r="M270" s="9">
        <v>0.10647181628392484</v>
      </c>
      <c r="N270" s="20">
        <v>60</v>
      </c>
      <c r="O270" s="9">
        <v>0.12526096033402923</v>
      </c>
      <c r="P270" s="20">
        <v>25</v>
      </c>
      <c r="Q270" s="9">
        <v>5.2192066805845511E-2</v>
      </c>
    </row>
    <row r="271" spans="4:17" x14ac:dyDescent="0.25">
      <c r="D271" s="8" t="s">
        <v>685</v>
      </c>
      <c r="E271" s="20">
        <v>834</v>
      </c>
      <c r="F271" s="20">
        <v>678</v>
      </c>
      <c r="G271" s="9">
        <v>0.81294964028776984</v>
      </c>
      <c r="H271" s="20">
        <v>495</v>
      </c>
      <c r="I271" s="9">
        <v>0.73008849557522126</v>
      </c>
      <c r="J271" s="20">
        <v>0</v>
      </c>
      <c r="K271" s="9">
        <v>0</v>
      </c>
      <c r="L271" s="20">
        <v>97</v>
      </c>
      <c r="M271" s="9">
        <v>0.14306784660766961</v>
      </c>
      <c r="N271" s="20">
        <v>27</v>
      </c>
      <c r="O271" s="9">
        <v>3.9823008849557522E-2</v>
      </c>
      <c r="P271" s="20">
        <v>12</v>
      </c>
      <c r="Q271" s="9">
        <v>1.7699115044247787E-2</v>
      </c>
    </row>
    <row r="272" spans="4:17" x14ac:dyDescent="0.25">
      <c r="D272" s="8" t="s">
        <v>697</v>
      </c>
      <c r="E272" s="20">
        <v>115</v>
      </c>
      <c r="F272" s="20">
        <v>53</v>
      </c>
      <c r="G272" s="9">
        <v>0.46086956521739131</v>
      </c>
      <c r="H272" s="20">
        <v>30</v>
      </c>
      <c r="I272" s="9">
        <v>0.56603773584905659</v>
      </c>
      <c r="J272" s="20">
        <v>0</v>
      </c>
      <c r="K272" s="9">
        <v>0</v>
      </c>
      <c r="L272" s="20">
        <v>12</v>
      </c>
      <c r="M272" s="9">
        <v>0.22641509433962265</v>
      </c>
      <c r="N272" s="20">
        <v>35</v>
      </c>
      <c r="O272" s="9">
        <v>0.660377358490566</v>
      </c>
      <c r="P272" s="20">
        <v>8</v>
      </c>
      <c r="Q272" s="9">
        <v>0.15094339622641509</v>
      </c>
    </row>
    <row r="273" spans="4:17" x14ac:dyDescent="0.25">
      <c r="D273" s="8" t="s">
        <v>705</v>
      </c>
      <c r="E273" s="20">
        <v>800</v>
      </c>
      <c r="F273" s="20">
        <v>594</v>
      </c>
      <c r="G273" s="9">
        <v>0.74250000000000005</v>
      </c>
      <c r="H273" s="20">
        <v>424</v>
      </c>
      <c r="I273" s="9">
        <v>0.71380471380471378</v>
      </c>
      <c r="J273" s="20">
        <v>0</v>
      </c>
      <c r="K273" s="9">
        <v>0</v>
      </c>
      <c r="L273" s="20">
        <v>115</v>
      </c>
      <c r="M273" s="9">
        <v>0.19360269360269361</v>
      </c>
      <c r="N273" s="20">
        <v>37</v>
      </c>
      <c r="O273" s="9">
        <v>6.2289562289562291E-2</v>
      </c>
      <c r="P273" s="20">
        <v>27</v>
      </c>
      <c r="Q273" s="9">
        <v>4.5454545454545456E-2</v>
      </c>
    </row>
    <row r="274" spans="4:17" x14ac:dyDescent="0.25">
      <c r="D274" s="7" t="s">
        <v>681</v>
      </c>
      <c r="E274" s="20">
        <v>4594</v>
      </c>
      <c r="F274" s="20">
        <v>3280</v>
      </c>
      <c r="G274" s="9">
        <v>0.71397474967348717</v>
      </c>
      <c r="H274" s="20">
        <v>2556</v>
      </c>
      <c r="I274" s="9">
        <v>0.77926829268292686</v>
      </c>
      <c r="J274" s="20">
        <v>0</v>
      </c>
      <c r="K274" s="9">
        <v>0</v>
      </c>
      <c r="L274" s="20">
        <v>308</v>
      </c>
      <c r="M274" s="9">
        <v>9.3902439024390244E-2</v>
      </c>
      <c r="N274" s="20">
        <v>646</v>
      </c>
      <c r="O274" s="9">
        <v>0.19695121951219513</v>
      </c>
      <c r="P274" s="20">
        <v>207</v>
      </c>
      <c r="Q274" s="9">
        <v>6.3109756097560976E-2</v>
      </c>
    </row>
    <row r="275" spans="4:17" x14ac:dyDescent="0.25">
      <c r="D275" s="8" t="s">
        <v>682</v>
      </c>
      <c r="E275" s="20">
        <v>1926</v>
      </c>
      <c r="F275" s="20">
        <v>1344</v>
      </c>
      <c r="G275" s="9">
        <v>0.69781931464174451</v>
      </c>
      <c r="H275" s="20">
        <v>1039</v>
      </c>
      <c r="I275" s="9">
        <v>0.77306547619047616</v>
      </c>
      <c r="J275" s="20">
        <v>0</v>
      </c>
      <c r="K275" s="9">
        <v>0</v>
      </c>
      <c r="L275" s="20">
        <v>277</v>
      </c>
      <c r="M275" s="9">
        <v>0.20610119047619047</v>
      </c>
      <c r="N275" s="20">
        <v>149</v>
      </c>
      <c r="O275" s="9">
        <v>0.11086309523809523</v>
      </c>
      <c r="P275" s="20">
        <v>78</v>
      </c>
      <c r="Q275" s="9">
        <v>5.8035714285714288E-2</v>
      </c>
    </row>
    <row r="276" spans="4:17" x14ac:dyDescent="0.25">
      <c r="D276" s="8" t="s">
        <v>689</v>
      </c>
      <c r="E276" s="20">
        <v>785</v>
      </c>
      <c r="F276" s="20">
        <v>604</v>
      </c>
      <c r="G276" s="9">
        <v>0.76942675159235674</v>
      </c>
      <c r="H276" s="20">
        <v>477</v>
      </c>
      <c r="I276" s="9">
        <v>0.78973509933774833</v>
      </c>
      <c r="J276" s="20">
        <v>0</v>
      </c>
      <c r="K276" s="9">
        <v>0</v>
      </c>
      <c r="L276" s="20">
        <v>9</v>
      </c>
      <c r="M276" s="9">
        <v>1.4900662251655629E-2</v>
      </c>
      <c r="N276" s="20">
        <v>133</v>
      </c>
      <c r="O276" s="9">
        <v>0.22019867549668873</v>
      </c>
      <c r="P276" s="20">
        <v>22</v>
      </c>
      <c r="Q276" s="9">
        <v>3.6423841059602648E-2</v>
      </c>
    </row>
    <row r="277" spans="4:17" x14ac:dyDescent="0.25">
      <c r="D277" s="8" t="s">
        <v>698</v>
      </c>
      <c r="E277" s="20">
        <v>1258</v>
      </c>
      <c r="F277" s="20">
        <v>940</v>
      </c>
      <c r="G277" s="9">
        <v>0.74721780604133547</v>
      </c>
      <c r="H277" s="20">
        <v>730</v>
      </c>
      <c r="I277" s="9">
        <v>0.77659574468085102</v>
      </c>
      <c r="J277" s="20">
        <v>0</v>
      </c>
      <c r="K277" s="9">
        <v>0</v>
      </c>
      <c r="L277" s="20">
        <v>17</v>
      </c>
      <c r="M277" s="9">
        <v>1.8085106382978722E-2</v>
      </c>
      <c r="N277" s="20">
        <v>197</v>
      </c>
      <c r="O277" s="9">
        <v>0.20957446808510638</v>
      </c>
      <c r="P277" s="20">
        <v>70</v>
      </c>
      <c r="Q277" s="9">
        <v>7.4468085106382975E-2</v>
      </c>
    </row>
    <row r="278" spans="4:17" x14ac:dyDescent="0.25">
      <c r="D278" s="8" t="s">
        <v>699</v>
      </c>
      <c r="E278" s="20">
        <v>625</v>
      </c>
      <c r="F278" s="20">
        <v>392</v>
      </c>
      <c r="G278" s="9">
        <v>0.62719999999999998</v>
      </c>
      <c r="H278" s="20">
        <v>310</v>
      </c>
      <c r="I278" s="9">
        <v>0.79081632653061229</v>
      </c>
      <c r="J278" s="20">
        <v>0</v>
      </c>
      <c r="K278" s="9">
        <v>0</v>
      </c>
      <c r="L278" s="20">
        <v>5</v>
      </c>
      <c r="M278" s="9">
        <v>1.2755102040816327E-2</v>
      </c>
      <c r="N278" s="20">
        <v>167</v>
      </c>
      <c r="O278" s="9">
        <v>0.42602040816326531</v>
      </c>
      <c r="P278" s="20">
        <v>37</v>
      </c>
      <c r="Q278" s="9">
        <v>9.438775510204081E-2</v>
      </c>
    </row>
    <row r="279" spans="4:17" x14ac:dyDescent="0.25">
      <c r="D279" s="7" t="s">
        <v>702</v>
      </c>
      <c r="E279" s="20">
        <v>3396</v>
      </c>
      <c r="F279" s="20">
        <v>2585</v>
      </c>
      <c r="G279" s="9">
        <v>0.76118963486454649</v>
      </c>
      <c r="H279" s="20">
        <v>1709</v>
      </c>
      <c r="I279" s="9">
        <v>0.66112185686653768</v>
      </c>
      <c r="J279" s="20">
        <v>0</v>
      </c>
      <c r="K279" s="9">
        <v>0</v>
      </c>
      <c r="L279" s="20">
        <v>28</v>
      </c>
      <c r="M279" s="9">
        <v>1.0831721470019342E-2</v>
      </c>
      <c r="N279" s="20">
        <v>540</v>
      </c>
      <c r="O279" s="9">
        <v>0.20889748549323017</v>
      </c>
      <c r="P279" s="20">
        <v>152</v>
      </c>
      <c r="Q279" s="9">
        <v>5.8800773694390712E-2</v>
      </c>
    </row>
    <row r="280" spans="4:17" x14ac:dyDescent="0.25">
      <c r="D280" s="8" t="s">
        <v>703</v>
      </c>
      <c r="E280" s="20">
        <v>378</v>
      </c>
      <c r="F280" s="20">
        <v>269</v>
      </c>
      <c r="G280" s="9">
        <v>0.71164021164021163</v>
      </c>
      <c r="H280" s="20">
        <v>173</v>
      </c>
      <c r="I280" s="9">
        <v>0.64312267657992561</v>
      </c>
      <c r="J280" s="20">
        <v>0</v>
      </c>
      <c r="K280" s="9">
        <v>0</v>
      </c>
      <c r="L280" s="20">
        <v>1</v>
      </c>
      <c r="M280" s="9">
        <v>3.7174721189591076E-3</v>
      </c>
      <c r="N280" s="20">
        <v>65</v>
      </c>
      <c r="O280" s="9">
        <v>0.24163568773234201</v>
      </c>
      <c r="P280" s="20">
        <v>26</v>
      </c>
      <c r="Q280" s="9">
        <v>9.6654275092936809E-2</v>
      </c>
    </row>
    <row r="281" spans="4:17" x14ac:dyDescent="0.25">
      <c r="D281" s="8" t="s">
        <v>706</v>
      </c>
      <c r="E281" s="20">
        <v>766</v>
      </c>
      <c r="F281" s="20">
        <v>565</v>
      </c>
      <c r="G281" s="9">
        <v>0.73759791122715401</v>
      </c>
      <c r="H281" s="20">
        <v>253</v>
      </c>
      <c r="I281" s="9">
        <v>0.44778761061946903</v>
      </c>
      <c r="J281" s="20">
        <v>0</v>
      </c>
      <c r="K281" s="9">
        <v>0</v>
      </c>
      <c r="L281" s="20">
        <v>15</v>
      </c>
      <c r="M281" s="9">
        <v>2.6548672566371681E-2</v>
      </c>
      <c r="N281" s="20">
        <v>113</v>
      </c>
      <c r="O281" s="9">
        <v>0.2</v>
      </c>
      <c r="P281" s="20">
        <v>53</v>
      </c>
      <c r="Q281" s="9">
        <v>9.3805309734513273E-2</v>
      </c>
    </row>
    <row r="282" spans="4:17" x14ac:dyDescent="0.25">
      <c r="D282" s="8" t="s">
        <v>708</v>
      </c>
      <c r="E282" s="20">
        <v>799</v>
      </c>
      <c r="F282" s="20">
        <v>617</v>
      </c>
      <c r="G282" s="9">
        <v>0.77221526908635796</v>
      </c>
      <c r="H282" s="20">
        <v>428</v>
      </c>
      <c r="I282" s="9">
        <v>0.69367909238249592</v>
      </c>
      <c r="J282" s="20">
        <v>0</v>
      </c>
      <c r="K282" s="9">
        <v>0</v>
      </c>
      <c r="L282" s="20">
        <v>0</v>
      </c>
      <c r="M282" s="9">
        <v>0</v>
      </c>
      <c r="N282" s="20">
        <v>123</v>
      </c>
      <c r="O282" s="9">
        <v>0.19935170178282011</v>
      </c>
      <c r="P282" s="20">
        <v>42</v>
      </c>
      <c r="Q282" s="9">
        <v>6.8071312803889783E-2</v>
      </c>
    </row>
    <row r="283" spans="4:17" x14ac:dyDescent="0.25">
      <c r="D283" s="8" t="s">
        <v>710</v>
      </c>
      <c r="E283" s="20">
        <v>287</v>
      </c>
      <c r="F283" s="20">
        <v>201</v>
      </c>
      <c r="G283" s="9">
        <v>0.70034843205574915</v>
      </c>
      <c r="H283" s="20">
        <v>138</v>
      </c>
      <c r="I283" s="9">
        <v>0.68656716417910446</v>
      </c>
      <c r="J283" s="20">
        <v>0</v>
      </c>
      <c r="K283" s="9">
        <v>0</v>
      </c>
      <c r="L283" s="20">
        <v>3</v>
      </c>
      <c r="M283" s="9">
        <v>1.4925373134328358E-2</v>
      </c>
      <c r="N283" s="20">
        <v>62</v>
      </c>
      <c r="O283" s="9">
        <v>0.30845771144278605</v>
      </c>
      <c r="P283" s="20">
        <v>17</v>
      </c>
      <c r="Q283" s="9">
        <v>8.45771144278607E-2</v>
      </c>
    </row>
    <row r="284" spans="4:17" x14ac:dyDescent="0.25">
      <c r="D284" s="8" t="s">
        <v>715</v>
      </c>
      <c r="E284" s="20">
        <v>1166</v>
      </c>
      <c r="F284" s="20">
        <v>933</v>
      </c>
      <c r="G284" s="9">
        <v>0.80017152658662094</v>
      </c>
      <c r="H284" s="20">
        <v>717</v>
      </c>
      <c r="I284" s="9">
        <v>0.76848874598070738</v>
      </c>
      <c r="J284" s="20">
        <v>0</v>
      </c>
      <c r="K284" s="9">
        <v>0</v>
      </c>
      <c r="L284" s="20">
        <v>9</v>
      </c>
      <c r="M284" s="9">
        <v>9.6463022508038593E-3</v>
      </c>
      <c r="N284" s="20">
        <v>177</v>
      </c>
      <c r="O284" s="9">
        <v>0.18971061093247588</v>
      </c>
      <c r="P284" s="20">
        <v>14</v>
      </c>
      <c r="Q284" s="9">
        <v>1.5005359056806002E-2</v>
      </c>
    </row>
    <row r="285" spans="4:17" x14ac:dyDescent="0.25">
      <c r="D285" s="7" t="s">
        <v>677</v>
      </c>
      <c r="E285" s="20">
        <v>3529</v>
      </c>
      <c r="F285" s="20">
        <v>2689</v>
      </c>
      <c r="G285" s="9">
        <v>0.76197223009351089</v>
      </c>
      <c r="H285" s="20">
        <v>2125</v>
      </c>
      <c r="I285" s="9">
        <v>0.7902566009669022</v>
      </c>
      <c r="J285" s="20">
        <v>0</v>
      </c>
      <c r="K285" s="9">
        <v>0</v>
      </c>
      <c r="L285" s="20">
        <v>93</v>
      </c>
      <c r="M285" s="9">
        <v>3.4585347712904425E-2</v>
      </c>
      <c r="N285" s="20">
        <v>522</v>
      </c>
      <c r="O285" s="9">
        <v>0.19412420974339903</v>
      </c>
      <c r="P285" s="20">
        <v>95</v>
      </c>
      <c r="Q285" s="9">
        <v>3.5329118631461508E-2</v>
      </c>
    </row>
    <row r="286" spans="4:17" x14ac:dyDescent="0.25">
      <c r="D286" s="8" t="s">
        <v>678</v>
      </c>
      <c r="E286" s="20">
        <v>607</v>
      </c>
      <c r="F286" s="20">
        <v>452</v>
      </c>
      <c r="G286" s="9">
        <v>0.74464579901153216</v>
      </c>
      <c r="H286" s="20">
        <v>339</v>
      </c>
      <c r="I286" s="9">
        <v>0.75</v>
      </c>
      <c r="J286" s="20">
        <v>0</v>
      </c>
      <c r="K286" s="9">
        <v>0</v>
      </c>
      <c r="L286" s="20">
        <v>29</v>
      </c>
      <c r="M286" s="9">
        <v>6.4159292035398233E-2</v>
      </c>
      <c r="N286" s="20">
        <v>79</v>
      </c>
      <c r="O286" s="9">
        <v>0.1747787610619469</v>
      </c>
      <c r="P286" s="20">
        <v>28</v>
      </c>
      <c r="Q286" s="9">
        <v>6.1946902654867256E-2</v>
      </c>
    </row>
    <row r="287" spans="4:17" x14ac:dyDescent="0.25">
      <c r="D287" s="8" t="s">
        <v>686</v>
      </c>
      <c r="E287" s="20">
        <v>1176</v>
      </c>
      <c r="F287" s="20">
        <v>904</v>
      </c>
      <c r="G287" s="9">
        <v>0.76870748299319724</v>
      </c>
      <c r="H287" s="20">
        <v>719</v>
      </c>
      <c r="I287" s="9">
        <v>0.79535398230088494</v>
      </c>
      <c r="J287" s="20">
        <v>0</v>
      </c>
      <c r="K287" s="9">
        <v>0</v>
      </c>
      <c r="L287" s="20">
        <v>12</v>
      </c>
      <c r="M287" s="9">
        <v>1.3274336283185841E-2</v>
      </c>
      <c r="N287" s="20">
        <v>184</v>
      </c>
      <c r="O287" s="9">
        <v>0.20353982300884957</v>
      </c>
      <c r="P287" s="20">
        <v>35</v>
      </c>
      <c r="Q287" s="9">
        <v>3.8716814159292033E-2</v>
      </c>
    </row>
    <row r="288" spans="4:17" x14ac:dyDescent="0.25">
      <c r="D288" s="8" t="s">
        <v>692</v>
      </c>
      <c r="E288" s="20">
        <v>766</v>
      </c>
      <c r="F288" s="20">
        <v>543</v>
      </c>
      <c r="G288" s="9">
        <v>0.70887728459530031</v>
      </c>
      <c r="H288" s="20">
        <v>422</v>
      </c>
      <c r="I288" s="9">
        <v>0.77716390423572745</v>
      </c>
      <c r="J288" s="20">
        <v>0</v>
      </c>
      <c r="K288" s="9">
        <v>0</v>
      </c>
      <c r="L288" s="20">
        <v>28</v>
      </c>
      <c r="M288" s="9">
        <v>5.1565377532228361E-2</v>
      </c>
      <c r="N288" s="20">
        <v>140</v>
      </c>
      <c r="O288" s="9">
        <v>0.25782688766114181</v>
      </c>
      <c r="P288" s="20">
        <v>14</v>
      </c>
      <c r="Q288" s="9">
        <v>2.5782688766114181E-2</v>
      </c>
    </row>
    <row r="289" spans="4:17" x14ac:dyDescent="0.25">
      <c r="D289" s="8" t="s">
        <v>701</v>
      </c>
      <c r="E289" s="20">
        <v>980</v>
      </c>
      <c r="F289" s="20">
        <v>790</v>
      </c>
      <c r="G289" s="9">
        <v>0.80612244897959184</v>
      </c>
      <c r="H289" s="20">
        <v>645</v>
      </c>
      <c r="I289" s="9">
        <v>0.81645569620253167</v>
      </c>
      <c r="J289" s="20">
        <v>0</v>
      </c>
      <c r="K289" s="9">
        <v>0</v>
      </c>
      <c r="L289" s="20">
        <v>24</v>
      </c>
      <c r="M289" s="9">
        <v>3.0379746835443037E-2</v>
      </c>
      <c r="N289" s="20">
        <v>119</v>
      </c>
      <c r="O289" s="9">
        <v>0.15063291139240506</v>
      </c>
      <c r="P289" s="20">
        <v>18</v>
      </c>
      <c r="Q289" s="9">
        <v>2.2784810126582278E-2</v>
      </c>
    </row>
    <row r="290" spans="4:17" x14ac:dyDescent="0.25">
      <c r="D290" s="7" t="s">
        <v>683</v>
      </c>
      <c r="E290" s="20">
        <v>3017</v>
      </c>
      <c r="F290" s="20">
        <v>2382</v>
      </c>
      <c r="G290" s="9">
        <v>0.78952601922439514</v>
      </c>
      <c r="H290" s="20">
        <v>1804</v>
      </c>
      <c r="I290" s="9">
        <v>0.7573467674223342</v>
      </c>
      <c r="J290" s="20">
        <v>0</v>
      </c>
      <c r="K290" s="9">
        <v>0</v>
      </c>
      <c r="L290" s="20">
        <v>154</v>
      </c>
      <c r="M290" s="9">
        <v>6.4651553316540725E-2</v>
      </c>
      <c r="N290" s="20">
        <v>294</v>
      </c>
      <c r="O290" s="9">
        <v>0.12342569269521411</v>
      </c>
      <c r="P290" s="20">
        <v>99</v>
      </c>
      <c r="Q290" s="9">
        <v>4.1561712846347604E-2</v>
      </c>
    </row>
    <row r="291" spans="4:17" x14ac:dyDescent="0.25">
      <c r="D291" s="8" t="s">
        <v>684</v>
      </c>
      <c r="E291" s="20">
        <v>841</v>
      </c>
      <c r="F291" s="20">
        <v>688</v>
      </c>
      <c r="G291" s="9">
        <v>0.81807372175980975</v>
      </c>
      <c r="H291" s="20">
        <v>518</v>
      </c>
      <c r="I291" s="9">
        <v>0.75290697674418605</v>
      </c>
      <c r="J291" s="20">
        <v>0</v>
      </c>
      <c r="K291" s="9">
        <v>0</v>
      </c>
      <c r="L291" s="20">
        <v>10</v>
      </c>
      <c r="M291" s="9">
        <v>1.4534883720930232E-2</v>
      </c>
      <c r="N291" s="20">
        <v>80</v>
      </c>
      <c r="O291" s="9">
        <v>0.11627906976744186</v>
      </c>
      <c r="P291" s="20">
        <v>42</v>
      </c>
      <c r="Q291" s="9">
        <v>6.1046511627906974E-2</v>
      </c>
    </row>
    <row r="292" spans="4:17" x14ac:dyDescent="0.25">
      <c r="D292" s="8" t="s">
        <v>690</v>
      </c>
      <c r="E292" s="20">
        <v>698</v>
      </c>
      <c r="F292" s="20">
        <v>545</v>
      </c>
      <c r="G292" s="9">
        <v>0.78080229226361031</v>
      </c>
      <c r="H292" s="20">
        <v>412</v>
      </c>
      <c r="I292" s="9">
        <v>0.75596330275229362</v>
      </c>
      <c r="J292" s="20">
        <v>0</v>
      </c>
      <c r="K292" s="9">
        <v>0</v>
      </c>
      <c r="L292" s="20">
        <v>28</v>
      </c>
      <c r="M292" s="9">
        <v>5.1376146788990829E-2</v>
      </c>
      <c r="N292" s="20">
        <v>90</v>
      </c>
      <c r="O292" s="9">
        <v>0.16513761467889909</v>
      </c>
      <c r="P292" s="20">
        <v>12</v>
      </c>
      <c r="Q292" s="9">
        <v>2.2018348623853212E-2</v>
      </c>
    </row>
    <row r="293" spans="4:17" x14ac:dyDescent="0.25">
      <c r="D293" s="8" t="s">
        <v>711</v>
      </c>
      <c r="E293" s="20">
        <v>462</v>
      </c>
      <c r="F293" s="20">
        <v>328</v>
      </c>
      <c r="G293" s="9">
        <v>0.70995670995671001</v>
      </c>
      <c r="H293" s="20">
        <v>246</v>
      </c>
      <c r="I293" s="9">
        <v>0.75</v>
      </c>
      <c r="J293" s="20">
        <v>0</v>
      </c>
      <c r="K293" s="9">
        <v>0</v>
      </c>
      <c r="L293" s="20">
        <v>70</v>
      </c>
      <c r="M293" s="9">
        <v>0.21341463414634146</v>
      </c>
      <c r="N293" s="20">
        <v>43</v>
      </c>
      <c r="O293" s="9">
        <v>0.13109756097560976</v>
      </c>
      <c r="P293" s="20">
        <v>5</v>
      </c>
      <c r="Q293" s="9">
        <v>1.524390243902439E-2</v>
      </c>
    </row>
    <row r="294" spans="4:17" x14ac:dyDescent="0.25">
      <c r="D294" s="8" t="s">
        <v>712</v>
      </c>
      <c r="E294" s="20">
        <v>1016</v>
      </c>
      <c r="F294" s="20">
        <v>821</v>
      </c>
      <c r="G294" s="9">
        <v>0.80807086614173229</v>
      </c>
      <c r="H294" s="20">
        <v>628</v>
      </c>
      <c r="I294" s="9">
        <v>0.76492082825822172</v>
      </c>
      <c r="J294" s="20">
        <v>0</v>
      </c>
      <c r="K294" s="9">
        <v>0</v>
      </c>
      <c r="L294" s="20">
        <v>46</v>
      </c>
      <c r="M294" s="9">
        <v>5.6029232643118147E-2</v>
      </c>
      <c r="N294" s="20">
        <v>81</v>
      </c>
      <c r="O294" s="9">
        <v>9.866017052375152E-2</v>
      </c>
      <c r="P294" s="20">
        <v>40</v>
      </c>
      <c r="Q294" s="9">
        <v>4.8721071863580996E-2</v>
      </c>
    </row>
    <row r="295" spans="4:17" x14ac:dyDescent="0.25">
      <c r="D295" s="7" t="s">
        <v>687</v>
      </c>
      <c r="E295" s="20">
        <v>6459</v>
      </c>
      <c r="F295" s="20">
        <v>4229</v>
      </c>
      <c r="G295" s="9">
        <v>0.6547453166124787</v>
      </c>
      <c r="H295" s="20">
        <v>3907</v>
      </c>
      <c r="I295" s="9">
        <v>0.92385906833766851</v>
      </c>
      <c r="J295" s="20">
        <v>0</v>
      </c>
      <c r="K295" s="9">
        <v>0</v>
      </c>
      <c r="L295" s="20">
        <v>140</v>
      </c>
      <c r="M295" s="9">
        <v>3.3104752896665882E-2</v>
      </c>
      <c r="N295" s="20">
        <v>788</v>
      </c>
      <c r="O295" s="9">
        <v>0.18633246630409081</v>
      </c>
      <c r="P295" s="20">
        <v>269</v>
      </c>
      <c r="Q295" s="9">
        <v>6.3608418065736583E-2</v>
      </c>
    </row>
    <row r="296" spans="4:17" x14ac:dyDescent="0.25">
      <c r="D296" s="8" t="s">
        <v>688</v>
      </c>
      <c r="E296" s="20">
        <v>731</v>
      </c>
      <c r="F296" s="20">
        <v>572</v>
      </c>
      <c r="G296" s="9">
        <v>0.78248974008207939</v>
      </c>
      <c r="H296" s="20">
        <v>425</v>
      </c>
      <c r="I296" s="9">
        <v>0.74300699300699302</v>
      </c>
      <c r="J296" s="20">
        <v>0</v>
      </c>
      <c r="K296" s="9">
        <v>0</v>
      </c>
      <c r="L296" s="20">
        <v>9</v>
      </c>
      <c r="M296" s="9">
        <v>1.5734265734265736E-2</v>
      </c>
      <c r="N296" s="20">
        <v>87</v>
      </c>
      <c r="O296" s="9">
        <v>0.15209790209790211</v>
      </c>
      <c r="P296" s="20">
        <v>39</v>
      </c>
      <c r="Q296" s="9">
        <v>6.8181818181818177E-2</v>
      </c>
    </row>
    <row r="297" spans="4:17" x14ac:dyDescent="0.25">
      <c r="D297" s="8" t="s">
        <v>691</v>
      </c>
      <c r="E297" s="20">
        <v>1461</v>
      </c>
      <c r="F297" s="20">
        <v>1121</v>
      </c>
      <c r="G297" s="9">
        <v>0.76728268309377134</v>
      </c>
      <c r="H297" s="20">
        <v>795</v>
      </c>
      <c r="I297" s="9">
        <v>0.70918822479928634</v>
      </c>
      <c r="J297" s="20">
        <v>0</v>
      </c>
      <c r="K297" s="9">
        <v>0</v>
      </c>
      <c r="L297" s="20">
        <v>42</v>
      </c>
      <c r="M297" s="9">
        <v>3.7466547725245318E-2</v>
      </c>
      <c r="N297" s="20">
        <v>143</v>
      </c>
      <c r="O297" s="9">
        <v>0.12756467439785907</v>
      </c>
      <c r="P297" s="20">
        <v>88</v>
      </c>
      <c r="Q297" s="9">
        <v>7.8501338090990191E-2</v>
      </c>
    </row>
    <row r="298" spans="4:17" x14ac:dyDescent="0.25">
      <c r="D298" s="8" t="s">
        <v>695</v>
      </c>
      <c r="E298" s="20">
        <v>578</v>
      </c>
      <c r="F298" s="20">
        <v>470</v>
      </c>
      <c r="G298" s="9">
        <v>0.81314878892733566</v>
      </c>
      <c r="H298" s="20">
        <v>330</v>
      </c>
      <c r="I298" s="9">
        <v>0.7021276595744681</v>
      </c>
      <c r="J298" s="20">
        <v>0</v>
      </c>
      <c r="K298" s="9">
        <v>0</v>
      </c>
      <c r="L298" s="20">
        <v>5</v>
      </c>
      <c r="M298" s="9">
        <v>1.0638297872340425E-2</v>
      </c>
      <c r="N298" s="20">
        <v>75</v>
      </c>
      <c r="O298" s="9">
        <v>0.15957446808510639</v>
      </c>
      <c r="P298" s="20">
        <v>13</v>
      </c>
      <c r="Q298" s="9">
        <v>2.7659574468085105E-2</v>
      </c>
    </row>
    <row r="299" spans="4:17" x14ac:dyDescent="0.25">
      <c r="D299" s="8" t="s">
        <v>700</v>
      </c>
      <c r="E299" s="20">
        <v>2096</v>
      </c>
      <c r="F299" s="20">
        <v>843</v>
      </c>
      <c r="G299" s="9">
        <v>0.40219465648854963</v>
      </c>
      <c r="H299" s="20">
        <v>1306</v>
      </c>
      <c r="I299" s="9">
        <v>1.5492289442467377</v>
      </c>
      <c r="J299" s="20">
        <v>0</v>
      </c>
      <c r="K299" s="9">
        <v>0</v>
      </c>
      <c r="L299" s="20">
        <v>74</v>
      </c>
      <c r="M299" s="9">
        <v>8.7781731909845784E-2</v>
      </c>
      <c r="N299" s="20">
        <v>258</v>
      </c>
      <c r="O299" s="9">
        <v>0.30604982206405695</v>
      </c>
      <c r="P299" s="20">
        <v>32</v>
      </c>
      <c r="Q299" s="9">
        <v>3.795966785290629E-2</v>
      </c>
    </row>
    <row r="300" spans="4:17" x14ac:dyDescent="0.25">
      <c r="D300" s="8" t="s">
        <v>707</v>
      </c>
      <c r="E300" s="20">
        <v>295</v>
      </c>
      <c r="F300" s="20">
        <v>232</v>
      </c>
      <c r="G300" s="9">
        <v>0.78644067796610173</v>
      </c>
      <c r="H300" s="20">
        <v>204</v>
      </c>
      <c r="I300" s="9">
        <v>0.87931034482758619</v>
      </c>
      <c r="J300" s="20">
        <v>0</v>
      </c>
      <c r="K300" s="9">
        <v>0</v>
      </c>
      <c r="L300" s="20">
        <v>1</v>
      </c>
      <c r="M300" s="9">
        <v>4.3103448275862068E-3</v>
      </c>
      <c r="N300" s="20">
        <v>34</v>
      </c>
      <c r="O300" s="9">
        <v>0.14655172413793102</v>
      </c>
      <c r="P300" s="20">
        <v>23</v>
      </c>
      <c r="Q300" s="9">
        <v>9.9137931034482762E-2</v>
      </c>
    </row>
    <row r="301" spans="4:17" x14ac:dyDescent="0.25">
      <c r="D301" s="8" t="s">
        <v>714</v>
      </c>
      <c r="E301" s="20">
        <v>1298</v>
      </c>
      <c r="F301" s="20">
        <v>991</v>
      </c>
      <c r="G301" s="9">
        <v>0.76348228043143296</v>
      </c>
      <c r="H301" s="20">
        <v>847</v>
      </c>
      <c r="I301" s="9">
        <v>0.85469223007063577</v>
      </c>
      <c r="J301" s="20">
        <v>0</v>
      </c>
      <c r="K301" s="9">
        <v>0</v>
      </c>
      <c r="L301" s="20">
        <v>9</v>
      </c>
      <c r="M301" s="9">
        <v>9.0817356205852677E-3</v>
      </c>
      <c r="N301" s="20">
        <v>191</v>
      </c>
      <c r="O301" s="9">
        <v>0.1927346115035318</v>
      </c>
      <c r="P301" s="20">
        <v>74</v>
      </c>
      <c r="Q301" s="9">
        <v>7.4672048435923316E-2</v>
      </c>
    </row>
    <row r="302" spans="4:17" x14ac:dyDescent="0.25">
      <c r="D302" s="6" t="s">
        <v>501</v>
      </c>
      <c r="E302" s="20">
        <v>40811</v>
      </c>
      <c r="F302" s="20">
        <v>29820</v>
      </c>
      <c r="G302" s="9">
        <v>0.73068535443875426</v>
      </c>
      <c r="H302" s="20">
        <v>20254</v>
      </c>
      <c r="I302" s="9">
        <v>0.67920858484238766</v>
      </c>
      <c r="J302" s="20">
        <v>0</v>
      </c>
      <c r="K302" s="9">
        <v>0</v>
      </c>
      <c r="L302" s="20">
        <v>995</v>
      </c>
      <c r="M302" s="9">
        <v>3.3366867873910126E-2</v>
      </c>
      <c r="N302" s="20">
        <v>6347</v>
      </c>
      <c r="O302" s="9">
        <v>0.21284372904091214</v>
      </c>
      <c r="P302" s="20">
        <v>2767</v>
      </c>
      <c r="Q302" s="9">
        <v>9.2790073775989274E-2</v>
      </c>
    </row>
    <row r="303" spans="4:17" x14ac:dyDescent="0.25">
      <c r="D303" s="7" t="s">
        <v>717</v>
      </c>
      <c r="E303" s="20">
        <v>5272</v>
      </c>
      <c r="F303" s="20">
        <v>3994</v>
      </c>
      <c r="G303" s="9">
        <v>0.75758725341426403</v>
      </c>
      <c r="H303" s="20">
        <v>3156</v>
      </c>
      <c r="I303" s="9">
        <v>0.79018527791687532</v>
      </c>
      <c r="J303" s="20">
        <v>0</v>
      </c>
      <c r="K303" s="9">
        <v>0</v>
      </c>
      <c r="L303" s="20">
        <v>252</v>
      </c>
      <c r="M303" s="9">
        <v>6.3094641962944412E-2</v>
      </c>
      <c r="N303" s="20">
        <v>809</v>
      </c>
      <c r="O303" s="9">
        <v>0.20255383074611918</v>
      </c>
      <c r="P303" s="20">
        <v>104</v>
      </c>
      <c r="Q303" s="9">
        <v>2.6039058587881823E-2</v>
      </c>
    </row>
    <row r="304" spans="4:17" x14ac:dyDescent="0.25">
      <c r="D304" s="8" t="s">
        <v>718</v>
      </c>
      <c r="E304" s="20">
        <v>1056</v>
      </c>
      <c r="F304" s="20">
        <v>791</v>
      </c>
      <c r="G304" s="9">
        <v>0.74905303030303028</v>
      </c>
      <c r="H304" s="20">
        <v>617</v>
      </c>
      <c r="I304" s="9">
        <v>0.78002528445006325</v>
      </c>
      <c r="J304" s="20">
        <v>0</v>
      </c>
      <c r="K304" s="9">
        <v>0</v>
      </c>
      <c r="L304" s="20">
        <v>54</v>
      </c>
      <c r="M304" s="9">
        <v>6.8268015170670035E-2</v>
      </c>
      <c r="N304" s="20">
        <v>165</v>
      </c>
      <c r="O304" s="9">
        <v>0.20859671302149177</v>
      </c>
      <c r="P304" s="20">
        <v>26</v>
      </c>
      <c r="Q304" s="9">
        <v>3.286978508217446E-2</v>
      </c>
    </row>
    <row r="305" spans="4:17" x14ac:dyDescent="0.25">
      <c r="D305" s="8" t="s">
        <v>720</v>
      </c>
      <c r="E305" s="20">
        <v>1735</v>
      </c>
      <c r="F305" s="20">
        <v>1433</v>
      </c>
      <c r="G305" s="9">
        <v>0.82593659942363118</v>
      </c>
      <c r="H305" s="20">
        <v>1178</v>
      </c>
      <c r="I305" s="9">
        <v>0.82205163991625962</v>
      </c>
      <c r="J305" s="20">
        <v>0</v>
      </c>
      <c r="K305" s="9">
        <v>0</v>
      </c>
      <c r="L305" s="20">
        <v>25</v>
      </c>
      <c r="M305" s="9">
        <v>1.7445917655268667E-2</v>
      </c>
      <c r="N305" s="20">
        <v>216</v>
      </c>
      <c r="O305" s="9">
        <v>0.15073272854152128</v>
      </c>
      <c r="P305" s="20">
        <v>21</v>
      </c>
      <c r="Q305" s="9">
        <v>1.465457083042568E-2</v>
      </c>
    </row>
    <row r="306" spans="4:17" x14ac:dyDescent="0.25">
      <c r="D306" s="8" t="s">
        <v>722</v>
      </c>
      <c r="E306" s="20">
        <v>422</v>
      </c>
      <c r="F306" s="20">
        <v>318</v>
      </c>
      <c r="G306" s="9">
        <v>0.75355450236966826</v>
      </c>
      <c r="H306" s="20">
        <v>230</v>
      </c>
      <c r="I306" s="9">
        <v>0.72327044025157228</v>
      </c>
      <c r="J306" s="20">
        <v>0</v>
      </c>
      <c r="K306" s="9">
        <v>0</v>
      </c>
      <c r="L306" s="20">
        <v>20</v>
      </c>
      <c r="M306" s="9">
        <v>6.2893081761006289E-2</v>
      </c>
      <c r="N306" s="20">
        <v>52</v>
      </c>
      <c r="O306" s="9">
        <v>0.16352201257861634</v>
      </c>
      <c r="P306" s="20">
        <v>21</v>
      </c>
      <c r="Q306" s="9">
        <v>6.6037735849056603E-2</v>
      </c>
    </row>
    <row r="307" spans="4:17" x14ac:dyDescent="0.25">
      <c r="D307" s="8" t="s">
        <v>723</v>
      </c>
      <c r="E307" s="20">
        <v>761</v>
      </c>
      <c r="F307" s="20">
        <v>531</v>
      </c>
      <c r="G307" s="9">
        <v>0.69776609724047312</v>
      </c>
      <c r="H307" s="20">
        <v>394</v>
      </c>
      <c r="I307" s="9">
        <v>0.74199623352165722</v>
      </c>
      <c r="J307" s="20">
        <v>0</v>
      </c>
      <c r="K307" s="9">
        <v>0</v>
      </c>
      <c r="L307" s="20">
        <v>64</v>
      </c>
      <c r="M307" s="9">
        <v>0.12052730696798493</v>
      </c>
      <c r="N307" s="20">
        <v>138</v>
      </c>
      <c r="O307" s="9">
        <v>0.25988700564971751</v>
      </c>
      <c r="P307" s="20">
        <v>16</v>
      </c>
      <c r="Q307" s="9">
        <v>3.0131826741996232E-2</v>
      </c>
    </row>
    <row r="308" spans="4:17" x14ac:dyDescent="0.25">
      <c r="D308" s="8" t="s">
        <v>749</v>
      </c>
      <c r="E308" s="20">
        <v>1298</v>
      </c>
      <c r="F308" s="20">
        <v>921</v>
      </c>
      <c r="G308" s="9">
        <v>0.70955315870570113</v>
      </c>
      <c r="H308" s="20">
        <v>737</v>
      </c>
      <c r="I308" s="9">
        <v>0.80021715526601522</v>
      </c>
      <c r="J308" s="20">
        <v>0</v>
      </c>
      <c r="K308" s="9">
        <v>0</v>
      </c>
      <c r="L308" s="20">
        <v>89</v>
      </c>
      <c r="M308" s="9">
        <v>9.6634093376764388E-2</v>
      </c>
      <c r="N308" s="20">
        <v>238</v>
      </c>
      <c r="O308" s="9">
        <v>0.25841476655808904</v>
      </c>
      <c r="P308" s="20">
        <v>20</v>
      </c>
      <c r="Q308" s="9">
        <v>2.1715526601520086E-2</v>
      </c>
    </row>
    <row r="309" spans="4:17" x14ac:dyDescent="0.25">
      <c r="D309" s="7" t="s">
        <v>502</v>
      </c>
      <c r="E309" s="20">
        <v>8350</v>
      </c>
      <c r="F309" s="20">
        <v>7150</v>
      </c>
      <c r="G309" s="9">
        <v>0.85628742514970058</v>
      </c>
      <c r="H309" s="20">
        <v>4981</v>
      </c>
      <c r="I309" s="9">
        <v>0.69664335664335664</v>
      </c>
      <c r="J309" s="20">
        <v>0</v>
      </c>
      <c r="K309" s="9">
        <v>0</v>
      </c>
      <c r="L309" s="20">
        <v>188</v>
      </c>
      <c r="M309" s="9">
        <v>2.6293706293706295E-2</v>
      </c>
      <c r="N309" s="20">
        <v>355</v>
      </c>
      <c r="O309" s="9">
        <v>4.9650349650349652E-2</v>
      </c>
      <c r="P309" s="20">
        <v>518</v>
      </c>
      <c r="Q309" s="9">
        <v>7.2447552447552452E-2</v>
      </c>
    </row>
    <row r="310" spans="4:17" x14ac:dyDescent="0.25">
      <c r="D310" s="8" t="s">
        <v>503</v>
      </c>
      <c r="E310" s="20">
        <v>1283</v>
      </c>
      <c r="F310" s="20">
        <v>1060</v>
      </c>
      <c r="G310" s="9">
        <v>0.82618862042088859</v>
      </c>
      <c r="H310" s="20">
        <v>908</v>
      </c>
      <c r="I310" s="9">
        <v>0.85660377358490569</v>
      </c>
      <c r="J310" s="20">
        <v>0</v>
      </c>
      <c r="K310" s="9">
        <v>0</v>
      </c>
      <c r="L310" s="20">
        <v>24</v>
      </c>
      <c r="M310" s="9">
        <v>2.2641509433962263E-2</v>
      </c>
      <c r="N310" s="20">
        <v>118</v>
      </c>
      <c r="O310" s="9">
        <v>0.11132075471698114</v>
      </c>
      <c r="P310" s="20">
        <v>52</v>
      </c>
      <c r="Q310" s="9">
        <v>4.9056603773584909E-2</v>
      </c>
    </row>
    <row r="311" spans="4:17" x14ac:dyDescent="0.25">
      <c r="D311" s="8" t="s">
        <v>721</v>
      </c>
      <c r="E311" s="20">
        <v>2141</v>
      </c>
      <c r="F311" s="20">
        <v>1790</v>
      </c>
      <c r="G311" s="9">
        <v>0.83605791686127973</v>
      </c>
      <c r="H311" s="20">
        <v>1491</v>
      </c>
      <c r="I311" s="9">
        <v>0.83296089385474859</v>
      </c>
      <c r="J311" s="20">
        <v>0</v>
      </c>
      <c r="K311" s="9">
        <v>0</v>
      </c>
      <c r="L311" s="20">
        <v>59</v>
      </c>
      <c r="M311" s="9">
        <v>3.2960893854748603E-2</v>
      </c>
      <c r="N311" s="20">
        <v>217</v>
      </c>
      <c r="O311" s="9">
        <v>0.12122905027932961</v>
      </c>
      <c r="P311" s="20">
        <v>39</v>
      </c>
      <c r="Q311" s="9">
        <v>2.1787709497206705E-2</v>
      </c>
    </row>
    <row r="312" spans="4:17" x14ac:dyDescent="0.25">
      <c r="D312" s="8" t="s">
        <v>506</v>
      </c>
      <c r="E312" s="20">
        <v>2634</v>
      </c>
      <c r="F312" s="20">
        <v>2324</v>
      </c>
      <c r="G312" s="9">
        <v>0.88230827638572518</v>
      </c>
      <c r="H312" s="20">
        <v>848</v>
      </c>
      <c r="I312" s="9">
        <v>0.3648881239242685</v>
      </c>
      <c r="J312" s="20"/>
      <c r="K312" s="9">
        <v>0</v>
      </c>
      <c r="L312" s="20">
        <v>43</v>
      </c>
      <c r="M312" s="9">
        <v>1.8502581755593803E-2</v>
      </c>
      <c r="N312" s="20">
        <v>1</v>
      </c>
      <c r="O312" s="9">
        <v>4.3029259896729778E-4</v>
      </c>
      <c r="P312" s="20">
        <v>229</v>
      </c>
      <c r="Q312" s="9">
        <v>9.8537005163511188E-2</v>
      </c>
    </row>
    <row r="313" spans="4:17" x14ac:dyDescent="0.25">
      <c r="D313" s="8" t="s">
        <v>738</v>
      </c>
      <c r="E313" s="20">
        <v>935</v>
      </c>
      <c r="F313" s="20">
        <v>781</v>
      </c>
      <c r="G313" s="9">
        <v>0.83529411764705885</v>
      </c>
      <c r="H313" s="20">
        <v>683</v>
      </c>
      <c r="I313" s="9">
        <v>0.87451984635083224</v>
      </c>
      <c r="J313" s="20">
        <v>0</v>
      </c>
      <c r="K313" s="9">
        <v>0</v>
      </c>
      <c r="L313" s="20">
        <v>44</v>
      </c>
      <c r="M313" s="9">
        <v>5.6338028169014086E-2</v>
      </c>
      <c r="N313" s="20">
        <v>16</v>
      </c>
      <c r="O313" s="9">
        <v>2.0486555697823303E-2</v>
      </c>
      <c r="P313" s="20">
        <v>67</v>
      </c>
      <c r="Q313" s="9">
        <v>8.5787451984635082E-2</v>
      </c>
    </row>
    <row r="314" spans="4:17" x14ac:dyDescent="0.25">
      <c r="D314" s="8" t="s">
        <v>748</v>
      </c>
      <c r="E314" s="20">
        <v>1357</v>
      </c>
      <c r="F314" s="20">
        <v>1195</v>
      </c>
      <c r="G314" s="9">
        <v>0.88061901252763453</v>
      </c>
      <c r="H314" s="20">
        <v>1051</v>
      </c>
      <c r="I314" s="9">
        <v>0.87949790794979077</v>
      </c>
      <c r="J314" s="20">
        <v>0</v>
      </c>
      <c r="K314" s="9">
        <v>0</v>
      </c>
      <c r="L314" s="20">
        <v>18</v>
      </c>
      <c r="M314" s="9">
        <v>1.506276150627615E-2</v>
      </c>
      <c r="N314" s="20">
        <v>3</v>
      </c>
      <c r="O314" s="9">
        <v>2.5104602510460251E-3</v>
      </c>
      <c r="P314" s="20">
        <v>131</v>
      </c>
      <c r="Q314" s="9">
        <v>0.1096234309623431</v>
      </c>
    </row>
    <row r="315" spans="4:17" x14ac:dyDescent="0.25">
      <c r="D315" s="7" t="s">
        <v>504</v>
      </c>
      <c r="E315" s="20">
        <v>6549</v>
      </c>
      <c r="F315" s="20">
        <v>4935</v>
      </c>
      <c r="G315" s="9">
        <v>0.75355016032982136</v>
      </c>
      <c r="H315" s="20">
        <v>3074</v>
      </c>
      <c r="I315" s="9">
        <v>0.62289766970618032</v>
      </c>
      <c r="J315" s="20">
        <v>0</v>
      </c>
      <c r="K315" s="9">
        <v>0</v>
      </c>
      <c r="L315" s="20">
        <v>158</v>
      </c>
      <c r="M315" s="9">
        <v>3.2016210739614998E-2</v>
      </c>
      <c r="N315" s="20">
        <v>860</v>
      </c>
      <c r="O315" s="9">
        <v>0.17426545086119555</v>
      </c>
      <c r="P315" s="20">
        <v>454</v>
      </c>
      <c r="Q315" s="9">
        <v>9.1995947315096249E-2</v>
      </c>
    </row>
    <row r="316" spans="4:17" x14ac:dyDescent="0.25">
      <c r="D316" s="8" t="s">
        <v>719</v>
      </c>
      <c r="E316" s="20">
        <v>1052</v>
      </c>
      <c r="F316" s="20">
        <v>823</v>
      </c>
      <c r="G316" s="9">
        <v>0.78231939163498099</v>
      </c>
      <c r="H316" s="20">
        <v>665</v>
      </c>
      <c r="I316" s="9">
        <v>0.80801944106925883</v>
      </c>
      <c r="J316" s="20">
        <v>0</v>
      </c>
      <c r="K316" s="9">
        <v>0</v>
      </c>
      <c r="L316" s="20">
        <v>43</v>
      </c>
      <c r="M316" s="9">
        <v>5.2247873633049821E-2</v>
      </c>
      <c r="N316" s="20">
        <v>127</v>
      </c>
      <c r="O316" s="9">
        <v>0.1543134872417983</v>
      </c>
      <c r="P316" s="20">
        <v>33</v>
      </c>
      <c r="Q316" s="9">
        <v>4.0097205346294046E-2</v>
      </c>
    </row>
    <row r="317" spans="4:17" x14ac:dyDescent="0.25">
      <c r="D317" s="8" t="s">
        <v>724</v>
      </c>
      <c r="E317" s="20">
        <v>802</v>
      </c>
      <c r="F317" s="20">
        <v>480</v>
      </c>
      <c r="G317" s="9">
        <v>0.59850374064837908</v>
      </c>
      <c r="H317" s="20">
        <v>337</v>
      </c>
      <c r="I317" s="9">
        <v>0.70208333333333328</v>
      </c>
      <c r="J317" s="20">
        <v>0</v>
      </c>
      <c r="K317" s="9">
        <v>0</v>
      </c>
      <c r="L317" s="20">
        <v>11</v>
      </c>
      <c r="M317" s="9">
        <v>2.2916666666666665E-2</v>
      </c>
      <c r="N317" s="20">
        <v>175</v>
      </c>
      <c r="O317" s="9">
        <v>0.36458333333333331</v>
      </c>
      <c r="P317" s="20">
        <v>112</v>
      </c>
      <c r="Q317" s="9">
        <v>0.23333333333333334</v>
      </c>
    </row>
    <row r="318" spans="4:17" x14ac:dyDescent="0.25">
      <c r="D318" s="8" t="s">
        <v>505</v>
      </c>
      <c r="E318" s="20">
        <v>985</v>
      </c>
      <c r="F318" s="20">
        <v>703</v>
      </c>
      <c r="G318" s="9">
        <v>0.71370558375634519</v>
      </c>
      <c r="H318" s="20">
        <v>97</v>
      </c>
      <c r="I318" s="9">
        <v>0.13798008534850639</v>
      </c>
      <c r="J318" s="20"/>
      <c r="K318" s="9">
        <v>0</v>
      </c>
      <c r="L318" s="20">
        <v>5</v>
      </c>
      <c r="M318" s="9">
        <v>7.1123755334281651E-3</v>
      </c>
      <c r="N318" s="20">
        <v>113</v>
      </c>
      <c r="O318" s="9">
        <v>0.16073968705547653</v>
      </c>
      <c r="P318" s="20">
        <v>152</v>
      </c>
      <c r="Q318" s="9">
        <v>0.21621621621621623</v>
      </c>
    </row>
    <row r="319" spans="4:17" x14ac:dyDescent="0.25">
      <c r="D319" s="8" t="s">
        <v>732</v>
      </c>
      <c r="E319" s="20">
        <v>542</v>
      </c>
      <c r="F319" s="20">
        <v>462</v>
      </c>
      <c r="G319" s="9">
        <v>0.85239852398523985</v>
      </c>
      <c r="H319" s="20">
        <v>395</v>
      </c>
      <c r="I319" s="9">
        <v>0.85497835497835495</v>
      </c>
      <c r="J319" s="20">
        <v>0</v>
      </c>
      <c r="K319" s="9">
        <v>0</v>
      </c>
      <c r="L319" s="20">
        <v>23</v>
      </c>
      <c r="M319" s="9">
        <v>4.9783549783549784E-2</v>
      </c>
      <c r="N319" s="20">
        <v>38</v>
      </c>
      <c r="O319" s="9">
        <v>8.2251082251082255E-2</v>
      </c>
      <c r="P319" s="20">
        <v>11</v>
      </c>
      <c r="Q319" s="9">
        <v>2.3809523809523808E-2</v>
      </c>
    </row>
    <row r="320" spans="4:17" x14ac:dyDescent="0.25">
      <c r="D320" s="8" t="s">
        <v>734</v>
      </c>
      <c r="E320" s="20">
        <v>1285</v>
      </c>
      <c r="F320" s="20">
        <v>991</v>
      </c>
      <c r="G320" s="9">
        <v>0.77120622568093389</v>
      </c>
      <c r="H320" s="20">
        <v>752</v>
      </c>
      <c r="I320" s="9">
        <v>0.75882946518668015</v>
      </c>
      <c r="J320" s="20">
        <v>0</v>
      </c>
      <c r="K320" s="9">
        <v>0</v>
      </c>
      <c r="L320" s="20">
        <v>22</v>
      </c>
      <c r="M320" s="9">
        <v>2.2199798183652877E-2</v>
      </c>
      <c r="N320" s="20">
        <v>190</v>
      </c>
      <c r="O320" s="9">
        <v>0.19172552976791121</v>
      </c>
      <c r="P320" s="20">
        <v>47</v>
      </c>
      <c r="Q320" s="9">
        <v>4.742684157416751E-2</v>
      </c>
    </row>
    <row r="321" spans="4:17" x14ac:dyDescent="0.25">
      <c r="D321" s="8" t="s">
        <v>735</v>
      </c>
      <c r="E321" s="20">
        <v>718</v>
      </c>
      <c r="F321" s="20">
        <v>517</v>
      </c>
      <c r="G321" s="9">
        <v>0.72005571030640669</v>
      </c>
      <c r="H321" s="20">
        <v>376</v>
      </c>
      <c r="I321" s="9">
        <v>0.72727272727272729</v>
      </c>
      <c r="J321" s="20">
        <v>0</v>
      </c>
      <c r="K321" s="9">
        <v>0</v>
      </c>
      <c r="L321" s="20">
        <v>10</v>
      </c>
      <c r="M321" s="9">
        <v>1.9342359767891684E-2</v>
      </c>
      <c r="N321" s="20">
        <v>128</v>
      </c>
      <c r="O321" s="9">
        <v>0.24758220502901354</v>
      </c>
      <c r="P321" s="20">
        <v>45</v>
      </c>
      <c r="Q321" s="9">
        <v>8.7040618955512572E-2</v>
      </c>
    </row>
    <row r="322" spans="4:17" x14ac:dyDescent="0.25">
      <c r="D322" s="8" t="s">
        <v>744</v>
      </c>
      <c r="E322" s="20">
        <v>466</v>
      </c>
      <c r="F322" s="20">
        <v>419</v>
      </c>
      <c r="G322" s="9">
        <v>0.89914163090128751</v>
      </c>
      <c r="H322" s="20">
        <v>374</v>
      </c>
      <c r="I322" s="9">
        <v>0.89260143198090691</v>
      </c>
      <c r="J322" s="20">
        <v>0</v>
      </c>
      <c r="K322" s="9">
        <v>0</v>
      </c>
      <c r="L322" s="20">
        <v>25</v>
      </c>
      <c r="M322" s="9">
        <v>5.9665871121718374E-2</v>
      </c>
      <c r="N322" s="20">
        <v>16</v>
      </c>
      <c r="O322" s="9">
        <v>3.8186157517899763E-2</v>
      </c>
      <c r="P322" s="20">
        <v>0</v>
      </c>
      <c r="Q322" s="9">
        <v>0</v>
      </c>
    </row>
    <row r="323" spans="4:17" x14ac:dyDescent="0.25">
      <c r="D323" s="8" t="s">
        <v>512</v>
      </c>
      <c r="E323" s="20">
        <v>699</v>
      </c>
      <c r="F323" s="20">
        <v>540</v>
      </c>
      <c r="G323" s="9">
        <v>0.77253218884120167</v>
      </c>
      <c r="H323" s="20">
        <v>78</v>
      </c>
      <c r="I323" s="9">
        <v>0.14444444444444443</v>
      </c>
      <c r="J323" s="20"/>
      <c r="K323" s="9">
        <v>0</v>
      </c>
      <c r="L323" s="20">
        <v>19</v>
      </c>
      <c r="M323" s="9">
        <v>3.5185185185185187E-2</v>
      </c>
      <c r="N323" s="20">
        <v>73</v>
      </c>
      <c r="O323" s="9">
        <v>0.13518518518518519</v>
      </c>
      <c r="P323" s="20">
        <v>54</v>
      </c>
      <c r="Q323" s="9">
        <v>0.1</v>
      </c>
    </row>
    <row r="324" spans="4:17" x14ac:dyDescent="0.25">
      <c r="D324" s="7" t="s">
        <v>509</v>
      </c>
      <c r="E324" s="20">
        <v>7154</v>
      </c>
      <c r="F324" s="20">
        <v>4870</v>
      </c>
      <c r="G324" s="9">
        <v>0.68073804864411513</v>
      </c>
      <c r="H324" s="20">
        <v>2892</v>
      </c>
      <c r="I324" s="9">
        <v>0.59383983572895283</v>
      </c>
      <c r="J324" s="20">
        <v>0</v>
      </c>
      <c r="K324" s="9">
        <v>0</v>
      </c>
      <c r="L324" s="20">
        <v>187</v>
      </c>
      <c r="M324" s="9">
        <v>3.8398357289527722E-2</v>
      </c>
      <c r="N324" s="20">
        <v>1252</v>
      </c>
      <c r="O324" s="9">
        <v>0.25708418891170431</v>
      </c>
      <c r="P324" s="20">
        <v>688</v>
      </c>
      <c r="Q324" s="9">
        <v>0.14127310061601642</v>
      </c>
    </row>
    <row r="325" spans="4:17" x14ac:dyDescent="0.25">
      <c r="D325" s="8" t="s">
        <v>716</v>
      </c>
      <c r="E325" s="20">
        <v>1013</v>
      </c>
      <c r="F325" s="20">
        <v>627</v>
      </c>
      <c r="G325" s="9">
        <v>0.61895360315893388</v>
      </c>
      <c r="H325" s="20">
        <v>426</v>
      </c>
      <c r="I325" s="9">
        <v>0.67942583732057416</v>
      </c>
      <c r="J325" s="20">
        <v>0</v>
      </c>
      <c r="K325" s="9">
        <v>0</v>
      </c>
      <c r="L325" s="20">
        <v>9</v>
      </c>
      <c r="M325" s="9">
        <v>1.4354066985645933E-2</v>
      </c>
      <c r="N325" s="20">
        <v>315</v>
      </c>
      <c r="O325" s="9">
        <v>0.50239234449760761</v>
      </c>
      <c r="P325" s="20">
        <v>27</v>
      </c>
      <c r="Q325" s="9">
        <v>4.3062200956937802E-2</v>
      </c>
    </row>
    <row r="326" spans="4:17" x14ac:dyDescent="0.25">
      <c r="D326" s="8" t="s">
        <v>725</v>
      </c>
      <c r="E326" s="20">
        <v>643</v>
      </c>
      <c r="F326" s="20">
        <v>430</v>
      </c>
      <c r="G326" s="9">
        <v>0.66874027993779162</v>
      </c>
      <c r="H326" s="20">
        <v>269</v>
      </c>
      <c r="I326" s="9">
        <v>0.62558139534883717</v>
      </c>
      <c r="J326" s="20">
        <v>0</v>
      </c>
      <c r="K326" s="9">
        <v>0</v>
      </c>
      <c r="L326" s="20">
        <v>10</v>
      </c>
      <c r="M326" s="9">
        <v>2.3255813953488372E-2</v>
      </c>
      <c r="N326" s="20">
        <v>142</v>
      </c>
      <c r="O326" s="9">
        <v>0.33023255813953489</v>
      </c>
      <c r="P326" s="20">
        <v>39</v>
      </c>
      <c r="Q326" s="9">
        <v>9.0697674418604657E-2</v>
      </c>
    </row>
    <row r="327" spans="4:17" x14ac:dyDescent="0.25">
      <c r="D327" s="8" t="s">
        <v>729</v>
      </c>
      <c r="E327" s="20">
        <v>398</v>
      </c>
      <c r="F327" s="20">
        <v>278</v>
      </c>
      <c r="G327" s="9">
        <v>0.69849246231155782</v>
      </c>
      <c r="H327" s="20">
        <v>193</v>
      </c>
      <c r="I327" s="9">
        <v>0.69424460431654678</v>
      </c>
      <c r="J327" s="20">
        <v>0</v>
      </c>
      <c r="K327" s="9">
        <v>0</v>
      </c>
      <c r="L327" s="20">
        <v>1</v>
      </c>
      <c r="M327" s="9">
        <v>3.5971223021582736E-3</v>
      </c>
      <c r="N327" s="20">
        <v>57</v>
      </c>
      <c r="O327" s="9">
        <v>0.20503597122302158</v>
      </c>
      <c r="P327" s="20">
        <v>52</v>
      </c>
      <c r="Q327" s="9">
        <v>0.18705035971223022</v>
      </c>
    </row>
    <row r="328" spans="4:17" x14ac:dyDescent="0.25">
      <c r="D328" s="8" t="s">
        <v>736</v>
      </c>
      <c r="E328" s="20">
        <v>985</v>
      </c>
      <c r="F328" s="20">
        <v>619</v>
      </c>
      <c r="G328" s="9">
        <v>0.62842639593908634</v>
      </c>
      <c r="H328" s="20">
        <v>441</v>
      </c>
      <c r="I328" s="9">
        <v>0.71243941841680125</v>
      </c>
      <c r="J328" s="20">
        <v>0</v>
      </c>
      <c r="K328" s="9">
        <v>0</v>
      </c>
      <c r="L328" s="20">
        <v>82</v>
      </c>
      <c r="M328" s="9">
        <v>0.13247172859450726</v>
      </c>
      <c r="N328" s="20">
        <v>140</v>
      </c>
      <c r="O328" s="9">
        <v>0.22617124394184168</v>
      </c>
      <c r="P328" s="20">
        <v>128</v>
      </c>
      <c r="Q328" s="9">
        <v>0.20678513731825526</v>
      </c>
    </row>
    <row r="329" spans="4:17" x14ac:dyDescent="0.25">
      <c r="D329" s="8" t="s">
        <v>743</v>
      </c>
      <c r="E329" s="20">
        <v>1977</v>
      </c>
      <c r="F329" s="20">
        <v>1555</v>
      </c>
      <c r="G329" s="9">
        <v>0.78654527061203849</v>
      </c>
      <c r="H329" s="20">
        <v>1227</v>
      </c>
      <c r="I329" s="9">
        <v>0.78906752411575565</v>
      </c>
      <c r="J329" s="20">
        <v>0</v>
      </c>
      <c r="K329" s="9">
        <v>0</v>
      </c>
      <c r="L329" s="20">
        <v>68</v>
      </c>
      <c r="M329" s="9">
        <v>4.3729903536977491E-2</v>
      </c>
      <c r="N329" s="20">
        <v>311</v>
      </c>
      <c r="O329" s="9">
        <v>0.2</v>
      </c>
      <c r="P329" s="20">
        <v>9</v>
      </c>
      <c r="Q329" s="9">
        <v>5.7877813504823147E-3</v>
      </c>
    </row>
    <row r="330" spans="4:17" x14ac:dyDescent="0.25">
      <c r="D330" s="8" t="s">
        <v>510</v>
      </c>
      <c r="E330" s="20">
        <v>1392</v>
      </c>
      <c r="F330" s="20">
        <v>987</v>
      </c>
      <c r="G330" s="9">
        <v>0.70905172413793105</v>
      </c>
      <c r="H330" s="20">
        <v>89</v>
      </c>
      <c r="I330" s="9">
        <v>9.0172239108409324E-2</v>
      </c>
      <c r="J330" s="20"/>
      <c r="K330" s="9">
        <v>0</v>
      </c>
      <c r="L330" s="20">
        <v>8</v>
      </c>
      <c r="M330" s="9">
        <v>8.1053698074974676E-3</v>
      </c>
      <c r="N330" s="20">
        <v>20</v>
      </c>
      <c r="O330" s="9">
        <v>2.0263424518743668E-2</v>
      </c>
      <c r="P330" s="20">
        <v>351</v>
      </c>
      <c r="Q330" s="9">
        <v>0.35562310030395139</v>
      </c>
    </row>
    <row r="331" spans="4:17" x14ac:dyDescent="0.25">
      <c r="D331" s="8" t="s">
        <v>747</v>
      </c>
      <c r="E331" s="20">
        <v>746</v>
      </c>
      <c r="F331" s="20">
        <v>374</v>
      </c>
      <c r="G331" s="9">
        <v>0.50134048257372654</v>
      </c>
      <c r="H331" s="20">
        <v>247</v>
      </c>
      <c r="I331" s="9">
        <v>0.66042780748663099</v>
      </c>
      <c r="J331" s="20">
        <v>0</v>
      </c>
      <c r="K331" s="9">
        <v>0</v>
      </c>
      <c r="L331" s="20">
        <v>9</v>
      </c>
      <c r="M331" s="9">
        <v>2.4064171122994651E-2</v>
      </c>
      <c r="N331" s="20">
        <v>267</v>
      </c>
      <c r="O331" s="9">
        <v>0.71390374331550799</v>
      </c>
      <c r="P331" s="20">
        <v>82</v>
      </c>
      <c r="Q331" s="9">
        <v>0.21925133689839571</v>
      </c>
    </row>
    <row r="332" spans="4:17" x14ac:dyDescent="0.25">
      <c r="D332" s="7" t="s">
        <v>507</v>
      </c>
      <c r="E332" s="20">
        <v>4045</v>
      </c>
      <c r="F332" s="20">
        <v>2570</v>
      </c>
      <c r="G332" s="9">
        <v>0.63535228677379485</v>
      </c>
      <c r="H332" s="20">
        <v>1685</v>
      </c>
      <c r="I332" s="9">
        <v>0.6556420233463035</v>
      </c>
      <c r="J332" s="20">
        <v>0</v>
      </c>
      <c r="K332" s="9">
        <v>0</v>
      </c>
      <c r="L332" s="20">
        <v>75</v>
      </c>
      <c r="M332" s="9">
        <v>2.9182879377431907E-2</v>
      </c>
      <c r="N332" s="20">
        <v>1031</v>
      </c>
      <c r="O332" s="9">
        <v>0.40116731517509729</v>
      </c>
      <c r="P332" s="20">
        <v>258</v>
      </c>
      <c r="Q332" s="9">
        <v>0.10038910505836576</v>
      </c>
    </row>
    <row r="333" spans="4:17" x14ac:dyDescent="0.25">
      <c r="D333" s="8" t="s">
        <v>508</v>
      </c>
      <c r="E333" s="20">
        <v>1662</v>
      </c>
      <c r="F333" s="20">
        <v>1099</v>
      </c>
      <c r="G333" s="9">
        <v>0.66125150421179302</v>
      </c>
      <c r="H333" s="20">
        <v>789</v>
      </c>
      <c r="I333" s="9">
        <v>0.71792538671519568</v>
      </c>
      <c r="J333" s="20"/>
      <c r="K333" s="9">
        <v>0</v>
      </c>
      <c r="L333" s="20">
        <v>29</v>
      </c>
      <c r="M333" s="9">
        <v>2.6387625113739762E-2</v>
      </c>
      <c r="N333" s="20">
        <v>458</v>
      </c>
      <c r="O333" s="9">
        <v>0.41674249317561418</v>
      </c>
      <c r="P333" s="20">
        <v>46</v>
      </c>
      <c r="Q333" s="9">
        <v>4.1856232939035488E-2</v>
      </c>
    </row>
    <row r="334" spans="4:17" x14ac:dyDescent="0.25">
      <c r="D334" s="8" t="s">
        <v>741</v>
      </c>
      <c r="E334" s="20">
        <v>1120</v>
      </c>
      <c r="F334" s="20">
        <v>719</v>
      </c>
      <c r="G334" s="9">
        <v>0.64196428571428577</v>
      </c>
      <c r="H334" s="20">
        <v>433</v>
      </c>
      <c r="I334" s="9">
        <v>0.60222531293463144</v>
      </c>
      <c r="J334" s="20">
        <v>0</v>
      </c>
      <c r="K334" s="9">
        <v>0</v>
      </c>
      <c r="L334" s="20">
        <v>35</v>
      </c>
      <c r="M334" s="9">
        <v>4.8678720445062586E-2</v>
      </c>
      <c r="N334" s="20">
        <v>226</v>
      </c>
      <c r="O334" s="9">
        <v>0.31432545201668982</v>
      </c>
      <c r="P334" s="20">
        <v>97</v>
      </c>
      <c r="Q334" s="9">
        <v>0.13490959666203059</v>
      </c>
    </row>
    <row r="335" spans="4:17" x14ac:dyDescent="0.25">
      <c r="D335" s="8" t="s">
        <v>511</v>
      </c>
      <c r="E335" s="20">
        <v>1263</v>
      </c>
      <c r="F335" s="20">
        <v>752</v>
      </c>
      <c r="G335" s="9">
        <v>0.59540775930324619</v>
      </c>
      <c r="H335" s="20">
        <v>463</v>
      </c>
      <c r="I335" s="9">
        <v>0.61569148936170215</v>
      </c>
      <c r="J335" s="20">
        <v>0</v>
      </c>
      <c r="K335" s="9">
        <v>0</v>
      </c>
      <c r="L335" s="20">
        <v>11</v>
      </c>
      <c r="M335" s="9">
        <v>1.4627659574468085E-2</v>
      </c>
      <c r="N335" s="20">
        <v>347</v>
      </c>
      <c r="O335" s="9">
        <v>0.46143617021276595</v>
      </c>
      <c r="P335" s="20">
        <v>115</v>
      </c>
      <c r="Q335" s="9">
        <v>0.15292553191489361</v>
      </c>
    </row>
    <row r="336" spans="4:17" x14ac:dyDescent="0.25">
      <c r="D336" s="7" t="s">
        <v>726</v>
      </c>
      <c r="E336" s="20">
        <v>4397</v>
      </c>
      <c r="F336" s="20">
        <v>2764</v>
      </c>
      <c r="G336" s="9">
        <v>0.62861041619285873</v>
      </c>
      <c r="H336" s="20">
        <v>1850</v>
      </c>
      <c r="I336" s="9">
        <v>0.66931982633863962</v>
      </c>
      <c r="J336" s="20">
        <v>0</v>
      </c>
      <c r="K336" s="9">
        <v>0</v>
      </c>
      <c r="L336" s="20">
        <v>33</v>
      </c>
      <c r="M336" s="9">
        <v>1.1939218523878437E-2</v>
      </c>
      <c r="N336" s="20">
        <v>1048</v>
      </c>
      <c r="O336" s="9">
        <v>0.37916063675832129</v>
      </c>
      <c r="P336" s="20">
        <v>451</v>
      </c>
      <c r="Q336" s="9">
        <v>0.16316931982633864</v>
      </c>
    </row>
    <row r="337" spans="4:17" x14ac:dyDescent="0.25">
      <c r="D337" s="8" t="s">
        <v>727</v>
      </c>
      <c r="E337" s="20">
        <v>756</v>
      </c>
      <c r="F337" s="20">
        <v>563</v>
      </c>
      <c r="G337" s="9">
        <v>0.74470899470899465</v>
      </c>
      <c r="H337" s="20">
        <v>424</v>
      </c>
      <c r="I337" s="9">
        <v>0.75310834813499117</v>
      </c>
      <c r="J337" s="20">
        <v>0</v>
      </c>
      <c r="K337" s="9">
        <v>0</v>
      </c>
      <c r="L337" s="20">
        <v>4</v>
      </c>
      <c r="M337" s="9">
        <v>7.104795737122558E-3</v>
      </c>
      <c r="N337" s="20">
        <v>117</v>
      </c>
      <c r="O337" s="9">
        <v>0.20781527531083482</v>
      </c>
      <c r="P337" s="20">
        <v>61</v>
      </c>
      <c r="Q337" s="9">
        <v>0.10834813499111901</v>
      </c>
    </row>
    <row r="338" spans="4:17" x14ac:dyDescent="0.25">
      <c r="D338" s="8" t="s">
        <v>730</v>
      </c>
      <c r="E338" s="20">
        <v>295</v>
      </c>
      <c r="F338" s="20">
        <v>162</v>
      </c>
      <c r="G338" s="9">
        <v>0.54915254237288136</v>
      </c>
      <c r="H338" s="20">
        <v>103</v>
      </c>
      <c r="I338" s="9">
        <v>0.63580246913580252</v>
      </c>
      <c r="J338" s="20">
        <v>0</v>
      </c>
      <c r="K338" s="9">
        <v>0</v>
      </c>
      <c r="L338" s="20">
        <v>5</v>
      </c>
      <c r="M338" s="9">
        <v>3.0864197530864196E-2</v>
      </c>
      <c r="N338" s="20">
        <v>72</v>
      </c>
      <c r="O338" s="9">
        <v>0.44444444444444442</v>
      </c>
      <c r="P338" s="20">
        <v>47</v>
      </c>
      <c r="Q338" s="9">
        <v>0.29012345679012347</v>
      </c>
    </row>
    <row r="339" spans="4:17" x14ac:dyDescent="0.25">
      <c r="D339" s="8" t="s">
        <v>733</v>
      </c>
      <c r="E339" s="20">
        <v>449</v>
      </c>
      <c r="F339" s="20">
        <v>292</v>
      </c>
      <c r="G339" s="9">
        <v>0.65033407572383073</v>
      </c>
      <c r="H339" s="20">
        <v>188</v>
      </c>
      <c r="I339" s="9">
        <v>0.64383561643835618</v>
      </c>
      <c r="J339" s="20">
        <v>0</v>
      </c>
      <c r="K339" s="9">
        <v>0</v>
      </c>
      <c r="L339" s="20">
        <v>7</v>
      </c>
      <c r="M339" s="9">
        <v>2.3972602739726026E-2</v>
      </c>
      <c r="N339" s="20">
        <v>128</v>
      </c>
      <c r="O339" s="9">
        <v>0.43835616438356162</v>
      </c>
      <c r="P339" s="20">
        <v>13</v>
      </c>
      <c r="Q339" s="9">
        <v>4.4520547945205477E-2</v>
      </c>
    </row>
    <row r="340" spans="4:17" x14ac:dyDescent="0.25">
      <c r="D340" s="8" t="s">
        <v>737</v>
      </c>
      <c r="E340" s="20">
        <v>854</v>
      </c>
      <c r="F340" s="20">
        <v>483</v>
      </c>
      <c r="G340" s="9">
        <v>0.56557377049180324</v>
      </c>
      <c r="H340" s="20">
        <v>307</v>
      </c>
      <c r="I340" s="9">
        <v>0.63561076604554867</v>
      </c>
      <c r="J340" s="20">
        <v>0</v>
      </c>
      <c r="K340" s="9">
        <v>0</v>
      </c>
      <c r="L340" s="20">
        <v>5</v>
      </c>
      <c r="M340" s="9">
        <v>1.0351966873706004E-2</v>
      </c>
      <c r="N340" s="20">
        <v>224</v>
      </c>
      <c r="O340" s="9">
        <v>0.46376811594202899</v>
      </c>
      <c r="P340" s="20">
        <v>121</v>
      </c>
      <c r="Q340" s="9">
        <v>0.25051759834368531</v>
      </c>
    </row>
    <row r="341" spans="4:17" x14ac:dyDescent="0.25">
      <c r="D341" s="8" t="s">
        <v>745</v>
      </c>
      <c r="E341" s="20">
        <v>1658</v>
      </c>
      <c r="F341" s="20">
        <v>1009</v>
      </c>
      <c r="G341" s="9">
        <v>0.6085645355850422</v>
      </c>
      <c r="H341" s="20">
        <v>647</v>
      </c>
      <c r="I341" s="9">
        <v>0.64122893954410309</v>
      </c>
      <c r="J341" s="20">
        <v>0</v>
      </c>
      <c r="K341" s="9">
        <v>0</v>
      </c>
      <c r="L341" s="20">
        <v>5</v>
      </c>
      <c r="M341" s="9">
        <v>4.9554013875123884E-3</v>
      </c>
      <c r="N341" s="20">
        <v>425</v>
      </c>
      <c r="O341" s="9">
        <v>0.42120911793855303</v>
      </c>
      <c r="P341" s="20">
        <v>175</v>
      </c>
      <c r="Q341" s="9">
        <v>0.1734390485629336</v>
      </c>
    </row>
    <row r="342" spans="4:17" x14ac:dyDescent="0.25">
      <c r="D342" s="8" t="s">
        <v>746</v>
      </c>
      <c r="E342" s="20">
        <v>385</v>
      </c>
      <c r="F342" s="20">
        <v>255</v>
      </c>
      <c r="G342" s="9">
        <v>0.66233766233766234</v>
      </c>
      <c r="H342" s="20">
        <v>181</v>
      </c>
      <c r="I342" s="9">
        <v>0.70980392156862748</v>
      </c>
      <c r="J342" s="20">
        <v>0</v>
      </c>
      <c r="K342" s="9">
        <v>0</v>
      </c>
      <c r="L342" s="20">
        <v>7</v>
      </c>
      <c r="M342" s="9">
        <v>2.7450980392156862E-2</v>
      </c>
      <c r="N342" s="20">
        <v>82</v>
      </c>
      <c r="O342" s="9">
        <v>0.32156862745098042</v>
      </c>
      <c r="P342" s="20">
        <v>34</v>
      </c>
      <c r="Q342" s="9">
        <v>0.13333333333333333</v>
      </c>
    </row>
    <row r="343" spans="4:17" x14ac:dyDescent="0.25">
      <c r="D343" s="7" t="s">
        <v>728</v>
      </c>
      <c r="E343" s="20">
        <v>5044</v>
      </c>
      <c r="F343" s="20">
        <v>3537</v>
      </c>
      <c r="G343" s="9">
        <v>0.70122918318794603</v>
      </c>
      <c r="H343" s="20">
        <v>2616</v>
      </c>
      <c r="I343" s="9">
        <v>0.73960983884648002</v>
      </c>
      <c r="J343" s="20">
        <v>0</v>
      </c>
      <c r="K343" s="9">
        <v>0</v>
      </c>
      <c r="L343" s="20">
        <v>102</v>
      </c>
      <c r="M343" s="9">
        <v>2.883799830364716E-2</v>
      </c>
      <c r="N343" s="20">
        <v>992</v>
      </c>
      <c r="O343" s="9">
        <v>0.28046366977664688</v>
      </c>
      <c r="P343" s="20">
        <v>294</v>
      </c>
      <c r="Q343" s="9">
        <v>8.3121289228159451E-2</v>
      </c>
    </row>
    <row r="344" spans="4:17" x14ac:dyDescent="0.25">
      <c r="D344" s="8" t="s">
        <v>487</v>
      </c>
      <c r="E344" s="20">
        <v>958</v>
      </c>
      <c r="F344" s="20">
        <v>658</v>
      </c>
      <c r="G344" s="9">
        <v>0.68684759916492688</v>
      </c>
      <c r="H344" s="20">
        <v>537</v>
      </c>
      <c r="I344" s="9">
        <v>0.81610942249240126</v>
      </c>
      <c r="J344" s="20">
        <v>0</v>
      </c>
      <c r="K344" s="9">
        <v>0</v>
      </c>
      <c r="L344" s="20">
        <v>8</v>
      </c>
      <c r="M344" s="9">
        <v>1.2158054711246201E-2</v>
      </c>
      <c r="N344" s="20">
        <v>88</v>
      </c>
      <c r="O344" s="9">
        <v>0.1337386018237082</v>
      </c>
      <c r="P344" s="20">
        <v>180</v>
      </c>
      <c r="Q344" s="9">
        <v>0.2735562310030395</v>
      </c>
    </row>
    <row r="345" spans="4:17" x14ac:dyDescent="0.25">
      <c r="D345" s="8" t="s">
        <v>731</v>
      </c>
      <c r="E345" s="20">
        <v>617</v>
      </c>
      <c r="F345" s="20">
        <v>428</v>
      </c>
      <c r="G345" s="9">
        <v>0.69367909238249592</v>
      </c>
      <c r="H345" s="20">
        <v>299</v>
      </c>
      <c r="I345" s="9">
        <v>0.69859813084112155</v>
      </c>
      <c r="J345" s="20">
        <v>0</v>
      </c>
      <c r="K345" s="9">
        <v>0</v>
      </c>
      <c r="L345" s="20">
        <v>18</v>
      </c>
      <c r="M345" s="9">
        <v>4.2056074766355138E-2</v>
      </c>
      <c r="N345" s="20">
        <v>106</v>
      </c>
      <c r="O345" s="9">
        <v>0.24766355140186916</v>
      </c>
      <c r="P345" s="20">
        <v>55</v>
      </c>
      <c r="Q345" s="9">
        <v>0.12850467289719625</v>
      </c>
    </row>
    <row r="346" spans="4:17" x14ac:dyDescent="0.25">
      <c r="D346" s="8" t="s">
        <v>739</v>
      </c>
      <c r="E346" s="20">
        <v>830</v>
      </c>
      <c r="F346" s="20">
        <v>588</v>
      </c>
      <c r="G346" s="9">
        <v>0.70843373493975903</v>
      </c>
      <c r="H346" s="20">
        <v>404</v>
      </c>
      <c r="I346" s="9">
        <v>0.68707482993197277</v>
      </c>
      <c r="J346" s="20">
        <v>0</v>
      </c>
      <c r="K346" s="9">
        <v>0</v>
      </c>
      <c r="L346" s="20">
        <v>27</v>
      </c>
      <c r="M346" s="9">
        <v>4.5918367346938778E-2</v>
      </c>
      <c r="N346" s="20">
        <v>181</v>
      </c>
      <c r="O346" s="9">
        <v>0.30782312925170069</v>
      </c>
      <c r="P346" s="20">
        <v>15</v>
      </c>
      <c r="Q346" s="9">
        <v>2.5510204081632654E-2</v>
      </c>
    </row>
    <row r="347" spans="4:17" x14ac:dyDescent="0.25">
      <c r="D347" s="8" t="s">
        <v>740</v>
      </c>
      <c r="E347" s="20">
        <v>911</v>
      </c>
      <c r="F347" s="20">
        <v>648</v>
      </c>
      <c r="G347" s="9">
        <v>0.71130625686059279</v>
      </c>
      <c r="H347" s="20">
        <v>459</v>
      </c>
      <c r="I347" s="9">
        <v>0.70833333333333337</v>
      </c>
      <c r="J347" s="20">
        <v>0</v>
      </c>
      <c r="K347" s="9">
        <v>0</v>
      </c>
      <c r="L347" s="20">
        <v>26</v>
      </c>
      <c r="M347" s="9">
        <v>4.0123456790123455E-2</v>
      </c>
      <c r="N347" s="20">
        <v>185</v>
      </c>
      <c r="O347" s="9">
        <v>0.28549382716049382</v>
      </c>
      <c r="P347" s="20">
        <v>17</v>
      </c>
      <c r="Q347" s="9">
        <v>2.6234567901234566E-2</v>
      </c>
    </row>
    <row r="348" spans="4:17" x14ac:dyDescent="0.25">
      <c r="D348" s="8" t="s">
        <v>742</v>
      </c>
      <c r="E348" s="20">
        <v>1728</v>
      </c>
      <c r="F348" s="20">
        <v>1215</v>
      </c>
      <c r="G348" s="9">
        <v>0.703125</v>
      </c>
      <c r="H348" s="20">
        <v>917</v>
      </c>
      <c r="I348" s="9">
        <v>0.75473251028806587</v>
      </c>
      <c r="J348" s="20">
        <v>0</v>
      </c>
      <c r="K348" s="9">
        <v>0</v>
      </c>
      <c r="L348" s="20">
        <v>23</v>
      </c>
      <c r="M348" s="9">
        <v>1.8930041152263374E-2</v>
      </c>
      <c r="N348" s="20">
        <v>432</v>
      </c>
      <c r="O348" s="9">
        <v>0.35555555555555557</v>
      </c>
      <c r="P348" s="20">
        <v>27</v>
      </c>
      <c r="Q348" s="9">
        <v>2.2222222222222223E-2</v>
      </c>
    </row>
    <row r="349" spans="4:17" x14ac:dyDescent="0.25">
      <c r="D349" s="6" t="s">
        <v>208</v>
      </c>
      <c r="E349" s="20">
        <v>251278</v>
      </c>
      <c r="F349" s="20">
        <v>189865</v>
      </c>
      <c r="G349" s="9">
        <v>0.75559738616194017</v>
      </c>
      <c r="H349" s="20">
        <v>142483</v>
      </c>
      <c r="I349" s="9">
        <v>0.75044373633897765</v>
      </c>
      <c r="J349" s="20">
        <v>5</v>
      </c>
      <c r="K349" s="9">
        <v>2.6334500829536777E-5</v>
      </c>
      <c r="L349" s="20">
        <v>8879</v>
      </c>
      <c r="M349" s="9">
        <v>4.6764806573091407E-2</v>
      </c>
      <c r="N349" s="20">
        <v>26902</v>
      </c>
      <c r="O349" s="9">
        <v>0.14169014826323967</v>
      </c>
      <c r="P349" s="20">
        <v>18511</v>
      </c>
      <c r="Q349" s="9">
        <v>9.7495588971111047E-2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798D20-A074-47CC-BB8E-65287CCCAB37}">
  <dimension ref="B1:Q349"/>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3" width="12" customWidth="1"/>
    <col min="14" max="14" width="12.42578125" customWidth="1"/>
    <col min="15" max="15" width="12.28515625" customWidth="1"/>
    <col min="16" max="17" width="13.140625" customWidth="1"/>
  </cols>
  <sheetData>
    <row r="1" spans="2:4" ht="26.25" x14ac:dyDescent="0.4">
      <c r="B1" s="2" t="s">
        <v>181</v>
      </c>
      <c r="D1" s="4" t="s">
        <v>182</v>
      </c>
    </row>
    <row r="2" spans="2:4" ht="18.75" x14ac:dyDescent="0.3">
      <c r="B2" s="3">
        <f>MAX(data[[#All],[Rel_D]])</f>
        <v>44606</v>
      </c>
    </row>
    <row r="3" spans="2:4" ht="32.25" customHeight="1" x14ac:dyDescent="0.25"/>
    <row r="21" spans="4:17" ht="45" x14ac:dyDescent="0.25">
      <c r="D21" s="10"/>
      <c r="E21" s="11" t="s">
        <v>307</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06 Adults aged 16 to 49 yrs at risk of Covid or Flu",$D$23)</f>
        <v>47252</v>
      </c>
      <c r="F22" s="15">
        <f>GETPIVOTDATA("Sum of 06f Second Vaccination",$D$23)</f>
        <v>34132</v>
      </c>
      <c r="G22" s="16">
        <f>GETPIVOTDATA("Sum of 06f%",$D$23)</f>
        <v>0.72233979514094637</v>
      </c>
      <c r="H22" s="15">
        <f>GETPIVOTDATA("Sum of 06a Vaccinated (Booster)",$D$23)</f>
        <v>20852</v>
      </c>
      <c r="I22" s="16">
        <f>GETPIVOTDATA("Sum of 06a%",$D$23)</f>
        <v>0.61092230165240835</v>
      </c>
      <c r="J22" s="15">
        <f>GETPIVOTDATA("Sum of 06b Contraindicated (inc allergies, exclu vaccinated)",$D$23)</f>
        <v>1</v>
      </c>
      <c r="K22" s="16">
        <f>GETPIVOTDATA("Sum of 06b%",$D$23)</f>
        <v>2.9298019453884917E-5</v>
      </c>
      <c r="L22" s="15">
        <f>GETPIVOTDATA("Sum of 06c Declined (excl vaccinated or contraindicated)",$D$23)</f>
        <v>1156</v>
      </c>
      <c r="M22" s="16">
        <f>GETPIVOTDATA("Sum of 06c%",$D$23)</f>
        <v>3.3868510488690967E-2</v>
      </c>
      <c r="N22" s="15">
        <f>GETPIVOTDATA("Sum of 06d Invited no outcome (excl vac, contr, decl)",$D$23)</f>
        <v>6124</v>
      </c>
      <c r="O22" s="16">
        <f>GETPIVOTDATA("Sum of 06d%",$D$23)</f>
        <v>0.17942107113559122</v>
      </c>
      <c r="P22" s="15">
        <f>GETPIVOTDATA("Sum of 06e No contact coded [CALL]",$D$23)</f>
        <v>2934</v>
      </c>
      <c r="Q22" s="16">
        <f>GETPIVOTDATA("Sum of 06e%",$D$23)</f>
        <v>8.5960389077698346E-2</v>
      </c>
    </row>
    <row r="23" spans="4:17" hidden="1" x14ac:dyDescent="0.25">
      <c r="D23" s="5" t="s">
        <v>194</v>
      </c>
      <c r="E23" t="s">
        <v>308</v>
      </c>
      <c r="F23" t="s">
        <v>309</v>
      </c>
      <c r="G23" t="s">
        <v>310</v>
      </c>
      <c r="H23" t="s">
        <v>311</v>
      </c>
      <c r="I23" t="s">
        <v>312</v>
      </c>
      <c r="J23" t="s">
        <v>313</v>
      </c>
      <c r="K23" t="s">
        <v>314</v>
      </c>
      <c r="L23" t="s">
        <v>315</v>
      </c>
      <c r="M23" t="s">
        <v>316</v>
      </c>
      <c r="N23" t="s">
        <v>317</v>
      </c>
      <c r="O23" t="s">
        <v>318</v>
      </c>
      <c r="P23" t="s">
        <v>319</v>
      </c>
      <c r="Q23" t="s">
        <v>320</v>
      </c>
    </row>
    <row r="24" spans="4:17" x14ac:dyDescent="0.25">
      <c r="D24" s="6" t="s">
        <v>434</v>
      </c>
      <c r="E24" s="20">
        <v>4143</v>
      </c>
      <c r="F24" s="20">
        <v>2858</v>
      </c>
      <c r="G24" s="9">
        <v>0.68983828143857107</v>
      </c>
      <c r="H24" s="20">
        <v>1471</v>
      </c>
      <c r="I24" s="9">
        <v>0.51469559132260323</v>
      </c>
      <c r="J24" s="20">
        <v>0</v>
      </c>
      <c r="K24" s="9">
        <v>0</v>
      </c>
      <c r="L24" s="20">
        <v>49</v>
      </c>
      <c r="M24" s="9">
        <v>1.7144856543037088E-2</v>
      </c>
      <c r="N24" s="20">
        <v>317</v>
      </c>
      <c r="O24" s="9">
        <v>0.11091672498250525</v>
      </c>
      <c r="P24" s="20">
        <v>632</v>
      </c>
      <c r="Q24" s="9">
        <v>0.22113365990202938</v>
      </c>
    </row>
    <row r="25" spans="4:17" x14ac:dyDescent="0.25">
      <c r="D25" s="7" t="s">
        <v>447</v>
      </c>
      <c r="E25" s="20">
        <v>587</v>
      </c>
      <c r="F25" s="20">
        <v>417</v>
      </c>
      <c r="G25" s="9">
        <v>0.71039182282793867</v>
      </c>
      <c r="H25" s="20">
        <v>227</v>
      </c>
      <c r="I25" s="9">
        <v>0.54436450839328532</v>
      </c>
      <c r="J25" s="20">
        <v>0</v>
      </c>
      <c r="K25" s="9">
        <v>0</v>
      </c>
      <c r="L25" s="20">
        <v>9</v>
      </c>
      <c r="M25" s="9">
        <v>2.1582733812949641E-2</v>
      </c>
      <c r="N25" s="20">
        <v>17</v>
      </c>
      <c r="O25" s="9">
        <v>4.0767386091127102E-2</v>
      </c>
      <c r="P25" s="20">
        <v>94</v>
      </c>
      <c r="Q25" s="9">
        <v>0.22541966426858512</v>
      </c>
    </row>
    <row r="26" spans="4:17" x14ac:dyDescent="0.25">
      <c r="D26" s="8" t="s">
        <v>515</v>
      </c>
      <c r="E26" s="20">
        <v>145</v>
      </c>
      <c r="F26" s="20">
        <v>111</v>
      </c>
      <c r="G26" s="9">
        <v>0.76551724137931032</v>
      </c>
      <c r="H26" s="20">
        <v>63</v>
      </c>
      <c r="I26" s="9">
        <v>0.56756756756756754</v>
      </c>
      <c r="J26" s="20">
        <v>0</v>
      </c>
      <c r="K26" s="9">
        <v>0</v>
      </c>
      <c r="L26" s="20">
        <v>1</v>
      </c>
      <c r="M26" s="9">
        <v>9.0090090090090089E-3</v>
      </c>
      <c r="N26" s="20">
        <v>3</v>
      </c>
      <c r="O26" s="9">
        <v>2.7027027027027029E-2</v>
      </c>
      <c r="P26" s="20">
        <v>19</v>
      </c>
      <c r="Q26" s="9">
        <v>0.17117117117117117</v>
      </c>
    </row>
    <row r="27" spans="4:17" x14ac:dyDescent="0.25">
      <c r="D27" s="8" t="s">
        <v>529</v>
      </c>
      <c r="E27" s="20">
        <v>80</v>
      </c>
      <c r="F27" s="20">
        <v>61</v>
      </c>
      <c r="G27" s="9">
        <v>0.76249999999999996</v>
      </c>
      <c r="H27" s="20">
        <v>30</v>
      </c>
      <c r="I27" s="9">
        <v>0.49180327868852458</v>
      </c>
      <c r="J27" s="20">
        <v>0</v>
      </c>
      <c r="K27" s="9">
        <v>0</v>
      </c>
      <c r="L27" s="20">
        <v>0</v>
      </c>
      <c r="M27" s="9">
        <v>0</v>
      </c>
      <c r="N27" s="20">
        <v>9</v>
      </c>
      <c r="O27" s="9">
        <v>0.14754098360655737</v>
      </c>
      <c r="P27" s="20">
        <v>4</v>
      </c>
      <c r="Q27" s="9">
        <v>6.5573770491803282E-2</v>
      </c>
    </row>
    <row r="28" spans="4:17" x14ac:dyDescent="0.25">
      <c r="D28" s="8" t="s">
        <v>448</v>
      </c>
      <c r="E28" s="20">
        <v>362</v>
      </c>
      <c r="F28" s="20">
        <v>245</v>
      </c>
      <c r="G28" s="9">
        <v>0.67679558011049723</v>
      </c>
      <c r="H28" s="20">
        <v>134</v>
      </c>
      <c r="I28" s="9">
        <v>0.54693877551020409</v>
      </c>
      <c r="J28" s="20">
        <v>0</v>
      </c>
      <c r="K28" s="9">
        <v>0</v>
      </c>
      <c r="L28" s="20">
        <v>8</v>
      </c>
      <c r="M28" s="9">
        <v>3.2653061224489799E-2</v>
      </c>
      <c r="N28" s="20">
        <v>5</v>
      </c>
      <c r="O28" s="9">
        <v>2.0408163265306121E-2</v>
      </c>
      <c r="P28" s="20">
        <v>71</v>
      </c>
      <c r="Q28" s="9">
        <v>0.28979591836734692</v>
      </c>
    </row>
    <row r="29" spans="4:17" x14ac:dyDescent="0.25">
      <c r="D29" s="7" t="s">
        <v>444</v>
      </c>
      <c r="E29" s="20">
        <v>562</v>
      </c>
      <c r="F29" s="20">
        <v>374</v>
      </c>
      <c r="G29" s="9">
        <v>0.66548042704626331</v>
      </c>
      <c r="H29" s="20">
        <v>200</v>
      </c>
      <c r="I29" s="9">
        <v>0.53475935828877008</v>
      </c>
      <c r="J29" s="20">
        <v>0</v>
      </c>
      <c r="K29" s="9">
        <v>0</v>
      </c>
      <c r="L29" s="20">
        <v>16</v>
      </c>
      <c r="M29" s="9">
        <v>4.2780748663101602E-2</v>
      </c>
      <c r="N29" s="20">
        <v>53</v>
      </c>
      <c r="O29" s="9">
        <v>0.14171122994652408</v>
      </c>
      <c r="P29" s="20">
        <v>77</v>
      </c>
      <c r="Q29" s="9">
        <v>0.20588235294117646</v>
      </c>
    </row>
    <row r="30" spans="4:17" x14ac:dyDescent="0.25">
      <c r="D30" s="8" t="s">
        <v>516</v>
      </c>
      <c r="E30" s="20">
        <v>123</v>
      </c>
      <c r="F30" s="20">
        <v>77</v>
      </c>
      <c r="G30" s="9">
        <v>0.62601626016260159</v>
      </c>
      <c r="H30" s="20">
        <v>34</v>
      </c>
      <c r="I30" s="9">
        <v>0.44155844155844154</v>
      </c>
      <c r="J30" s="20">
        <v>0</v>
      </c>
      <c r="K30" s="9">
        <v>0</v>
      </c>
      <c r="L30" s="20">
        <v>1</v>
      </c>
      <c r="M30" s="9">
        <v>1.2987012987012988E-2</v>
      </c>
      <c r="N30" s="20">
        <v>9</v>
      </c>
      <c r="O30" s="9">
        <v>0.11688311688311688</v>
      </c>
      <c r="P30" s="20">
        <v>28</v>
      </c>
      <c r="Q30" s="9">
        <v>0.36363636363636365</v>
      </c>
    </row>
    <row r="31" spans="4:17" x14ac:dyDescent="0.25">
      <c r="D31" s="8" t="s">
        <v>517</v>
      </c>
      <c r="E31" s="20">
        <v>108</v>
      </c>
      <c r="F31" s="20">
        <v>73</v>
      </c>
      <c r="G31" s="9">
        <v>0.67592592592592593</v>
      </c>
      <c r="H31" s="20">
        <v>38</v>
      </c>
      <c r="I31" s="9">
        <v>0.52054794520547942</v>
      </c>
      <c r="J31" s="20">
        <v>0</v>
      </c>
      <c r="K31" s="9">
        <v>0</v>
      </c>
      <c r="L31" s="20">
        <v>0</v>
      </c>
      <c r="M31" s="9">
        <v>0</v>
      </c>
      <c r="N31" s="20">
        <v>5</v>
      </c>
      <c r="O31" s="9">
        <v>6.8493150684931503E-2</v>
      </c>
      <c r="P31" s="20">
        <v>23</v>
      </c>
      <c r="Q31" s="9">
        <v>0.31506849315068491</v>
      </c>
    </row>
    <row r="32" spans="4:17" x14ac:dyDescent="0.25">
      <c r="D32" s="8" t="s">
        <v>524</v>
      </c>
      <c r="E32" s="20">
        <v>101</v>
      </c>
      <c r="F32" s="20">
        <v>64</v>
      </c>
      <c r="G32" s="9">
        <v>0.63366336633663367</v>
      </c>
      <c r="H32" s="20">
        <v>38</v>
      </c>
      <c r="I32" s="9">
        <v>0.59375</v>
      </c>
      <c r="J32" s="20">
        <v>0</v>
      </c>
      <c r="K32" s="9">
        <v>0</v>
      </c>
      <c r="L32" s="20">
        <v>2</v>
      </c>
      <c r="M32" s="9">
        <v>3.125E-2</v>
      </c>
      <c r="N32" s="20">
        <v>5</v>
      </c>
      <c r="O32" s="9">
        <v>7.8125E-2</v>
      </c>
      <c r="P32" s="20">
        <v>21</v>
      </c>
      <c r="Q32" s="9">
        <v>0.328125</v>
      </c>
    </row>
    <row r="33" spans="4:17" x14ac:dyDescent="0.25">
      <c r="D33" s="8" t="s">
        <v>445</v>
      </c>
      <c r="E33" s="20">
        <v>230</v>
      </c>
      <c r="F33" s="20">
        <v>160</v>
      </c>
      <c r="G33" s="9">
        <v>0.69565217391304346</v>
      </c>
      <c r="H33" s="20">
        <v>90</v>
      </c>
      <c r="I33" s="9">
        <v>0.5625</v>
      </c>
      <c r="J33" s="20">
        <v>0</v>
      </c>
      <c r="K33" s="9">
        <v>0</v>
      </c>
      <c r="L33" s="20">
        <v>13</v>
      </c>
      <c r="M33" s="9">
        <v>8.1250000000000003E-2</v>
      </c>
      <c r="N33" s="20">
        <v>34</v>
      </c>
      <c r="O33" s="9">
        <v>0.21249999999999999</v>
      </c>
      <c r="P33" s="20">
        <v>5</v>
      </c>
      <c r="Q33" s="9">
        <v>3.125E-2</v>
      </c>
    </row>
    <row r="34" spans="4:17" x14ac:dyDescent="0.25">
      <c r="D34" s="7" t="s">
        <v>437</v>
      </c>
      <c r="E34" s="20">
        <v>680</v>
      </c>
      <c r="F34" s="20">
        <v>480</v>
      </c>
      <c r="G34" s="9">
        <v>0.70588235294117652</v>
      </c>
      <c r="H34" s="20">
        <v>248</v>
      </c>
      <c r="I34" s="9">
        <v>0.51666666666666672</v>
      </c>
      <c r="J34" s="20">
        <v>0</v>
      </c>
      <c r="K34" s="9">
        <v>0</v>
      </c>
      <c r="L34" s="20">
        <v>7</v>
      </c>
      <c r="M34" s="9">
        <v>1.4583333333333334E-2</v>
      </c>
      <c r="N34" s="20">
        <v>52</v>
      </c>
      <c r="O34" s="9">
        <v>0.10833333333333334</v>
      </c>
      <c r="P34" s="20">
        <v>95</v>
      </c>
      <c r="Q34" s="9">
        <v>0.19791666666666666</v>
      </c>
    </row>
    <row r="35" spans="4:17" x14ac:dyDescent="0.25">
      <c r="D35" s="8" t="s">
        <v>438</v>
      </c>
      <c r="E35" s="20">
        <v>101</v>
      </c>
      <c r="F35" s="20">
        <v>74</v>
      </c>
      <c r="G35" s="9">
        <v>0.73267326732673266</v>
      </c>
      <c r="H35" s="20">
        <v>37</v>
      </c>
      <c r="I35" s="9">
        <v>0.5</v>
      </c>
      <c r="J35" s="20">
        <v>0</v>
      </c>
      <c r="K35" s="9">
        <v>0</v>
      </c>
      <c r="L35" s="20">
        <v>0</v>
      </c>
      <c r="M35" s="9">
        <v>0</v>
      </c>
      <c r="N35" s="20">
        <v>3</v>
      </c>
      <c r="O35" s="9">
        <v>4.0540540540540543E-2</v>
      </c>
      <c r="P35" s="20">
        <v>17</v>
      </c>
      <c r="Q35" s="9">
        <v>0.22972972972972974</v>
      </c>
    </row>
    <row r="36" spans="4:17" x14ac:dyDescent="0.25">
      <c r="D36" s="8" t="s">
        <v>520</v>
      </c>
      <c r="E36" s="20">
        <v>96</v>
      </c>
      <c r="F36" s="20">
        <v>67</v>
      </c>
      <c r="G36" s="9">
        <v>0.69791666666666663</v>
      </c>
      <c r="H36" s="20">
        <v>34</v>
      </c>
      <c r="I36" s="9">
        <v>0.5074626865671642</v>
      </c>
      <c r="J36" s="20">
        <v>0</v>
      </c>
      <c r="K36" s="9">
        <v>0</v>
      </c>
      <c r="L36" s="20">
        <v>1</v>
      </c>
      <c r="M36" s="9">
        <v>1.4925373134328358E-2</v>
      </c>
      <c r="N36" s="20">
        <v>5</v>
      </c>
      <c r="O36" s="9">
        <v>7.4626865671641784E-2</v>
      </c>
      <c r="P36" s="20">
        <v>12</v>
      </c>
      <c r="Q36" s="9">
        <v>0.17910447761194029</v>
      </c>
    </row>
    <row r="37" spans="4:17" x14ac:dyDescent="0.25">
      <c r="D37" s="8" t="s">
        <v>525</v>
      </c>
      <c r="E37" s="20">
        <v>73</v>
      </c>
      <c r="F37" s="20">
        <v>48</v>
      </c>
      <c r="G37" s="9">
        <v>0.65753424657534243</v>
      </c>
      <c r="H37" s="20">
        <v>27</v>
      </c>
      <c r="I37" s="9">
        <v>0.5625</v>
      </c>
      <c r="J37" s="20">
        <v>0</v>
      </c>
      <c r="K37" s="9">
        <v>0</v>
      </c>
      <c r="L37" s="20">
        <v>2</v>
      </c>
      <c r="M37" s="9">
        <v>4.1666666666666664E-2</v>
      </c>
      <c r="N37" s="20">
        <v>3</v>
      </c>
      <c r="O37" s="9">
        <v>6.25E-2</v>
      </c>
      <c r="P37" s="20">
        <v>13</v>
      </c>
      <c r="Q37" s="9">
        <v>0.27083333333333331</v>
      </c>
    </row>
    <row r="38" spans="4:17" x14ac:dyDescent="0.25">
      <c r="D38" s="8" t="s">
        <v>526</v>
      </c>
      <c r="E38" s="20">
        <v>116</v>
      </c>
      <c r="F38" s="20">
        <v>75</v>
      </c>
      <c r="G38" s="9">
        <v>0.64655172413793105</v>
      </c>
      <c r="H38" s="20">
        <v>40</v>
      </c>
      <c r="I38" s="9">
        <v>0.53333333333333333</v>
      </c>
      <c r="J38" s="20">
        <v>0</v>
      </c>
      <c r="K38" s="9">
        <v>0</v>
      </c>
      <c r="L38" s="20">
        <v>1</v>
      </c>
      <c r="M38" s="9">
        <v>1.3333333333333334E-2</v>
      </c>
      <c r="N38" s="20">
        <v>19</v>
      </c>
      <c r="O38" s="9">
        <v>0.25333333333333335</v>
      </c>
      <c r="P38" s="20">
        <v>12</v>
      </c>
      <c r="Q38" s="9">
        <v>0.16</v>
      </c>
    </row>
    <row r="39" spans="4:17" x14ac:dyDescent="0.25">
      <c r="D39" s="8" t="s">
        <v>530</v>
      </c>
      <c r="E39" s="20">
        <v>70</v>
      </c>
      <c r="F39" s="20">
        <v>58</v>
      </c>
      <c r="G39" s="9">
        <v>0.82857142857142863</v>
      </c>
      <c r="H39" s="20">
        <v>31</v>
      </c>
      <c r="I39" s="9">
        <v>0.53448275862068961</v>
      </c>
      <c r="J39" s="20">
        <v>0</v>
      </c>
      <c r="K39" s="9">
        <v>0</v>
      </c>
      <c r="L39" s="20">
        <v>0</v>
      </c>
      <c r="M39" s="9">
        <v>0</v>
      </c>
      <c r="N39" s="20">
        <v>1</v>
      </c>
      <c r="O39" s="9">
        <v>1.7241379310344827E-2</v>
      </c>
      <c r="P39" s="20">
        <v>10</v>
      </c>
      <c r="Q39" s="9">
        <v>0.17241379310344829</v>
      </c>
    </row>
    <row r="40" spans="4:17" x14ac:dyDescent="0.25">
      <c r="D40" s="8" t="s">
        <v>532</v>
      </c>
      <c r="E40" s="20">
        <v>159</v>
      </c>
      <c r="F40" s="20">
        <v>117</v>
      </c>
      <c r="G40" s="9">
        <v>0.73584905660377353</v>
      </c>
      <c r="H40" s="20">
        <v>67</v>
      </c>
      <c r="I40" s="9">
        <v>0.57264957264957261</v>
      </c>
      <c r="J40" s="20">
        <v>0</v>
      </c>
      <c r="K40" s="9">
        <v>0</v>
      </c>
      <c r="L40" s="20">
        <v>0</v>
      </c>
      <c r="M40" s="9">
        <v>0</v>
      </c>
      <c r="N40" s="20">
        <v>9</v>
      </c>
      <c r="O40" s="9">
        <v>7.6923076923076927E-2</v>
      </c>
      <c r="P40" s="20">
        <v>26</v>
      </c>
      <c r="Q40" s="9">
        <v>0.22222222222222221</v>
      </c>
    </row>
    <row r="41" spans="4:17" x14ac:dyDescent="0.25">
      <c r="D41" s="8" t="s">
        <v>534</v>
      </c>
      <c r="E41" s="20">
        <v>65</v>
      </c>
      <c r="F41" s="20">
        <v>41</v>
      </c>
      <c r="G41" s="9">
        <v>0.63076923076923075</v>
      </c>
      <c r="H41" s="20">
        <v>12</v>
      </c>
      <c r="I41" s="9">
        <v>0.29268292682926828</v>
      </c>
      <c r="J41" s="20">
        <v>0</v>
      </c>
      <c r="K41" s="9">
        <v>0</v>
      </c>
      <c r="L41" s="20">
        <v>3</v>
      </c>
      <c r="M41" s="9">
        <v>7.3170731707317069E-2</v>
      </c>
      <c r="N41" s="20">
        <v>12</v>
      </c>
      <c r="O41" s="9">
        <v>0.29268292682926828</v>
      </c>
      <c r="P41" s="20">
        <v>5</v>
      </c>
      <c r="Q41" s="9">
        <v>0.12195121951219512</v>
      </c>
    </row>
    <row r="42" spans="4:17" x14ac:dyDescent="0.25">
      <c r="D42" s="7" t="s">
        <v>442</v>
      </c>
      <c r="E42" s="20">
        <v>747</v>
      </c>
      <c r="F42" s="20">
        <v>500</v>
      </c>
      <c r="G42" s="9">
        <v>0.66934404283801874</v>
      </c>
      <c r="H42" s="20">
        <v>268</v>
      </c>
      <c r="I42" s="9">
        <v>0.53600000000000003</v>
      </c>
      <c r="J42" s="20">
        <v>0</v>
      </c>
      <c r="K42" s="9">
        <v>0</v>
      </c>
      <c r="L42" s="20">
        <v>6</v>
      </c>
      <c r="M42" s="9">
        <v>1.2E-2</v>
      </c>
      <c r="N42" s="20">
        <v>59</v>
      </c>
      <c r="O42" s="9">
        <v>0.11799999999999999</v>
      </c>
      <c r="P42" s="20">
        <v>130</v>
      </c>
      <c r="Q42" s="9">
        <v>0.26</v>
      </c>
    </row>
    <row r="43" spans="4:17" x14ac:dyDescent="0.25">
      <c r="D43" s="8" t="s">
        <v>519</v>
      </c>
      <c r="E43" s="20">
        <v>43</v>
      </c>
      <c r="F43" s="20">
        <v>30</v>
      </c>
      <c r="G43" s="9">
        <v>0.69767441860465118</v>
      </c>
      <c r="H43" s="20">
        <v>15</v>
      </c>
      <c r="I43" s="9">
        <v>0.5</v>
      </c>
      <c r="J43" s="20">
        <v>0</v>
      </c>
      <c r="K43" s="9">
        <v>0</v>
      </c>
      <c r="L43" s="20">
        <v>2</v>
      </c>
      <c r="M43" s="9">
        <v>6.6666666666666666E-2</v>
      </c>
      <c r="N43" s="20">
        <v>4</v>
      </c>
      <c r="O43" s="9">
        <v>0.13333333333333333</v>
      </c>
      <c r="P43" s="20">
        <v>3</v>
      </c>
      <c r="Q43" s="9">
        <v>0.1</v>
      </c>
    </row>
    <row r="44" spans="4:17" x14ac:dyDescent="0.25">
      <c r="D44" s="8" t="s">
        <v>521</v>
      </c>
      <c r="E44" s="20">
        <v>65</v>
      </c>
      <c r="F44" s="20">
        <v>41</v>
      </c>
      <c r="G44" s="9">
        <v>0.63076923076923075</v>
      </c>
      <c r="H44" s="20">
        <v>21</v>
      </c>
      <c r="I44" s="9">
        <v>0.51219512195121952</v>
      </c>
      <c r="J44" s="20">
        <v>0</v>
      </c>
      <c r="K44" s="9">
        <v>0</v>
      </c>
      <c r="L44" s="20">
        <v>2</v>
      </c>
      <c r="M44" s="9">
        <v>4.878048780487805E-2</v>
      </c>
      <c r="N44" s="20">
        <v>10</v>
      </c>
      <c r="O44" s="9">
        <v>0.24390243902439024</v>
      </c>
      <c r="P44" s="20">
        <v>9</v>
      </c>
      <c r="Q44" s="9">
        <v>0.21951219512195122</v>
      </c>
    </row>
    <row r="45" spans="4:17" x14ac:dyDescent="0.25">
      <c r="D45" s="8" t="s">
        <v>522</v>
      </c>
      <c r="E45" s="20">
        <v>147</v>
      </c>
      <c r="F45" s="20">
        <v>104</v>
      </c>
      <c r="G45" s="9">
        <v>0.70748299319727892</v>
      </c>
      <c r="H45" s="20">
        <v>65</v>
      </c>
      <c r="I45" s="9">
        <v>0.625</v>
      </c>
      <c r="J45" s="20">
        <v>0</v>
      </c>
      <c r="K45" s="9">
        <v>0</v>
      </c>
      <c r="L45" s="20">
        <v>1</v>
      </c>
      <c r="M45" s="9">
        <v>9.6153846153846159E-3</v>
      </c>
      <c r="N45" s="20">
        <v>10</v>
      </c>
      <c r="O45" s="9">
        <v>9.6153846153846159E-2</v>
      </c>
      <c r="P45" s="20">
        <v>22</v>
      </c>
      <c r="Q45" s="9">
        <v>0.21153846153846154</v>
      </c>
    </row>
    <row r="46" spans="4:17" x14ac:dyDescent="0.25">
      <c r="D46" s="8" t="s">
        <v>523</v>
      </c>
      <c r="E46" s="20">
        <v>25</v>
      </c>
      <c r="F46" s="20">
        <v>19</v>
      </c>
      <c r="G46" s="9">
        <v>0.76</v>
      </c>
      <c r="H46" s="20">
        <v>11</v>
      </c>
      <c r="I46" s="9">
        <v>0.57894736842105265</v>
      </c>
      <c r="J46" s="20">
        <v>0</v>
      </c>
      <c r="K46" s="9">
        <v>0</v>
      </c>
      <c r="L46" s="20">
        <v>0</v>
      </c>
      <c r="M46" s="9">
        <v>0</v>
      </c>
      <c r="N46" s="20">
        <v>1</v>
      </c>
      <c r="O46" s="9">
        <v>5.2631578947368418E-2</v>
      </c>
      <c r="P46" s="20">
        <v>4</v>
      </c>
      <c r="Q46" s="9">
        <v>0.21052631578947367</v>
      </c>
    </row>
    <row r="47" spans="4:17" x14ac:dyDescent="0.25">
      <c r="D47" s="8" t="s">
        <v>527</v>
      </c>
      <c r="E47" s="20">
        <v>87</v>
      </c>
      <c r="F47" s="20">
        <v>59</v>
      </c>
      <c r="G47" s="9">
        <v>0.67816091954022983</v>
      </c>
      <c r="H47" s="20">
        <v>39</v>
      </c>
      <c r="I47" s="9">
        <v>0.66101694915254239</v>
      </c>
      <c r="J47" s="20">
        <v>0</v>
      </c>
      <c r="K47" s="9">
        <v>0</v>
      </c>
      <c r="L47" s="20">
        <v>0</v>
      </c>
      <c r="M47" s="9">
        <v>0</v>
      </c>
      <c r="N47" s="20">
        <v>17</v>
      </c>
      <c r="O47" s="9">
        <v>0.28813559322033899</v>
      </c>
      <c r="P47" s="20">
        <v>4</v>
      </c>
      <c r="Q47" s="9">
        <v>6.7796610169491525E-2</v>
      </c>
    </row>
    <row r="48" spans="4:17" x14ac:dyDescent="0.25">
      <c r="D48" s="8" t="s">
        <v>528</v>
      </c>
      <c r="E48" s="20">
        <v>143</v>
      </c>
      <c r="F48" s="20">
        <v>89</v>
      </c>
      <c r="G48" s="9">
        <v>0.6223776223776224</v>
      </c>
      <c r="H48" s="20">
        <v>40</v>
      </c>
      <c r="I48" s="9">
        <v>0.449438202247191</v>
      </c>
      <c r="J48" s="20">
        <v>0</v>
      </c>
      <c r="K48" s="9">
        <v>0</v>
      </c>
      <c r="L48" s="20">
        <v>0</v>
      </c>
      <c r="M48" s="9">
        <v>0</v>
      </c>
      <c r="N48" s="20">
        <v>1</v>
      </c>
      <c r="O48" s="9">
        <v>1.1235955056179775E-2</v>
      </c>
      <c r="P48" s="20">
        <v>43</v>
      </c>
      <c r="Q48" s="9">
        <v>0.48314606741573035</v>
      </c>
    </row>
    <row r="49" spans="4:17" x14ac:dyDescent="0.25">
      <c r="D49" s="8" t="s">
        <v>443</v>
      </c>
      <c r="E49" s="20">
        <v>82</v>
      </c>
      <c r="F49" s="20">
        <v>52</v>
      </c>
      <c r="G49" s="9">
        <v>0.63414634146341464</v>
      </c>
      <c r="H49" s="20">
        <v>23</v>
      </c>
      <c r="I49" s="9">
        <v>0.44230769230769229</v>
      </c>
      <c r="J49" s="20">
        <v>0</v>
      </c>
      <c r="K49" s="9">
        <v>0</v>
      </c>
      <c r="L49" s="20">
        <v>1</v>
      </c>
      <c r="M49" s="9">
        <v>1.9230769230769232E-2</v>
      </c>
      <c r="N49" s="20">
        <v>13</v>
      </c>
      <c r="O49" s="9">
        <v>0.25</v>
      </c>
      <c r="P49" s="20">
        <v>11</v>
      </c>
      <c r="Q49" s="9">
        <v>0.21153846153846154</v>
      </c>
    </row>
    <row r="50" spans="4:17" x14ac:dyDescent="0.25">
      <c r="D50" s="8" t="s">
        <v>533</v>
      </c>
      <c r="E50" s="20">
        <v>82</v>
      </c>
      <c r="F50" s="20">
        <v>55</v>
      </c>
      <c r="G50" s="9">
        <v>0.67073170731707321</v>
      </c>
      <c r="H50" s="20">
        <v>28</v>
      </c>
      <c r="I50" s="9">
        <v>0.50909090909090904</v>
      </c>
      <c r="J50" s="20">
        <v>0</v>
      </c>
      <c r="K50" s="9">
        <v>0</v>
      </c>
      <c r="L50" s="20">
        <v>0</v>
      </c>
      <c r="M50" s="9">
        <v>0</v>
      </c>
      <c r="N50" s="20">
        <v>2</v>
      </c>
      <c r="O50" s="9">
        <v>3.6363636363636362E-2</v>
      </c>
      <c r="P50" s="20">
        <v>15</v>
      </c>
      <c r="Q50" s="9">
        <v>0.27272727272727271</v>
      </c>
    </row>
    <row r="51" spans="4:17" x14ac:dyDescent="0.25">
      <c r="D51" s="8" t="s">
        <v>536</v>
      </c>
      <c r="E51" s="20">
        <v>73</v>
      </c>
      <c r="F51" s="20">
        <v>51</v>
      </c>
      <c r="G51" s="9">
        <v>0.69863013698630139</v>
      </c>
      <c r="H51" s="20">
        <v>26</v>
      </c>
      <c r="I51" s="9">
        <v>0.50980392156862742</v>
      </c>
      <c r="J51" s="20">
        <v>0</v>
      </c>
      <c r="K51" s="9">
        <v>0</v>
      </c>
      <c r="L51" s="20">
        <v>0</v>
      </c>
      <c r="M51" s="9">
        <v>0</v>
      </c>
      <c r="N51" s="20">
        <v>1</v>
      </c>
      <c r="O51" s="9">
        <v>1.9607843137254902E-2</v>
      </c>
      <c r="P51" s="20">
        <v>19</v>
      </c>
      <c r="Q51" s="9">
        <v>0.37254901960784315</v>
      </c>
    </row>
    <row r="52" spans="4:17" x14ac:dyDescent="0.25">
      <c r="D52" s="7" t="s">
        <v>435</v>
      </c>
      <c r="E52" s="20">
        <v>654</v>
      </c>
      <c r="F52" s="20">
        <v>444</v>
      </c>
      <c r="G52" s="9">
        <v>0.67889908256880738</v>
      </c>
      <c r="H52" s="20">
        <v>213</v>
      </c>
      <c r="I52" s="9">
        <v>0.47972972972972971</v>
      </c>
      <c r="J52" s="20">
        <v>0</v>
      </c>
      <c r="K52" s="9">
        <v>0</v>
      </c>
      <c r="L52" s="20">
        <v>7</v>
      </c>
      <c r="M52" s="9">
        <v>1.5765765765765764E-2</v>
      </c>
      <c r="N52" s="20">
        <v>76</v>
      </c>
      <c r="O52" s="9">
        <v>0.17117117117117117</v>
      </c>
      <c r="P52" s="20">
        <v>83</v>
      </c>
      <c r="Q52" s="9">
        <v>0.18693693693693694</v>
      </c>
    </row>
    <row r="53" spans="4:17" x14ac:dyDescent="0.25">
      <c r="D53" s="8" t="s">
        <v>436</v>
      </c>
      <c r="E53" s="20">
        <v>147</v>
      </c>
      <c r="F53" s="20">
        <v>106</v>
      </c>
      <c r="G53" s="9">
        <v>0.72108843537414968</v>
      </c>
      <c r="H53" s="20">
        <v>51</v>
      </c>
      <c r="I53" s="9">
        <v>0.48113207547169812</v>
      </c>
      <c r="J53" s="20">
        <v>0</v>
      </c>
      <c r="K53" s="9">
        <v>0</v>
      </c>
      <c r="L53" s="20">
        <v>1</v>
      </c>
      <c r="M53" s="9">
        <v>9.433962264150943E-3</v>
      </c>
      <c r="N53" s="20">
        <v>17</v>
      </c>
      <c r="O53" s="9">
        <v>0.16037735849056603</v>
      </c>
      <c r="P53" s="20">
        <v>13</v>
      </c>
      <c r="Q53" s="9">
        <v>0.12264150943396226</v>
      </c>
    </row>
    <row r="54" spans="4:17" x14ac:dyDescent="0.25">
      <c r="D54" s="8" t="s">
        <v>513</v>
      </c>
      <c r="E54" s="20">
        <v>401</v>
      </c>
      <c r="F54" s="20">
        <v>266</v>
      </c>
      <c r="G54" s="9">
        <v>0.66334164588528677</v>
      </c>
      <c r="H54" s="20">
        <v>133</v>
      </c>
      <c r="I54" s="9">
        <v>0.5</v>
      </c>
      <c r="J54" s="20">
        <v>0</v>
      </c>
      <c r="K54" s="9">
        <v>0</v>
      </c>
      <c r="L54" s="20">
        <v>5</v>
      </c>
      <c r="M54" s="9">
        <v>1.8796992481203006E-2</v>
      </c>
      <c r="N54" s="20">
        <v>57</v>
      </c>
      <c r="O54" s="9">
        <v>0.21428571428571427</v>
      </c>
      <c r="P54" s="20">
        <v>44</v>
      </c>
      <c r="Q54" s="9">
        <v>0.16541353383458646</v>
      </c>
    </row>
    <row r="55" spans="4:17" x14ac:dyDescent="0.25">
      <c r="D55" s="8" t="s">
        <v>531</v>
      </c>
      <c r="E55" s="20">
        <v>35</v>
      </c>
      <c r="F55" s="20">
        <v>20</v>
      </c>
      <c r="G55" s="9">
        <v>0.5714285714285714</v>
      </c>
      <c r="H55" s="20">
        <v>8</v>
      </c>
      <c r="I55" s="9">
        <v>0.4</v>
      </c>
      <c r="J55" s="20">
        <v>0</v>
      </c>
      <c r="K55" s="9">
        <v>0</v>
      </c>
      <c r="L55" s="20">
        <v>0</v>
      </c>
      <c r="M55" s="9">
        <v>0</v>
      </c>
      <c r="N55" s="20">
        <v>1</v>
      </c>
      <c r="O55" s="9">
        <v>0.05</v>
      </c>
      <c r="P55" s="20">
        <v>12</v>
      </c>
      <c r="Q55" s="9">
        <v>0.6</v>
      </c>
    </row>
    <row r="56" spans="4:17" x14ac:dyDescent="0.25">
      <c r="D56" s="8" t="s">
        <v>537</v>
      </c>
      <c r="E56" s="20">
        <v>71</v>
      </c>
      <c r="F56" s="20">
        <v>52</v>
      </c>
      <c r="G56" s="9">
        <v>0.73239436619718312</v>
      </c>
      <c r="H56" s="20">
        <v>21</v>
      </c>
      <c r="I56" s="9">
        <v>0.40384615384615385</v>
      </c>
      <c r="J56" s="20">
        <v>0</v>
      </c>
      <c r="K56" s="9">
        <v>0</v>
      </c>
      <c r="L56" s="20">
        <v>1</v>
      </c>
      <c r="M56" s="9">
        <v>1.9230769230769232E-2</v>
      </c>
      <c r="N56" s="20">
        <v>1</v>
      </c>
      <c r="O56" s="9">
        <v>1.9230769230769232E-2</v>
      </c>
      <c r="P56" s="20">
        <v>14</v>
      </c>
      <c r="Q56" s="9">
        <v>0.26923076923076922</v>
      </c>
    </row>
    <row r="57" spans="4:17" x14ac:dyDescent="0.25">
      <c r="D57" s="7" t="s">
        <v>439</v>
      </c>
      <c r="E57" s="20">
        <v>913</v>
      </c>
      <c r="F57" s="20">
        <v>643</v>
      </c>
      <c r="G57" s="9">
        <v>0.70427163198247533</v>
      </c>
      <c r="H57" s="20">
        <v>315</v>
      </c>
      <c r="I57" s="9">
        <v>0.48989113530326595</v>
      </c>
      <c r="J57" s="20">
        <v>0</v>
      </c>
      <c r="K57" s="9">
        <v>0</v>
      </c>
      <c r="L57" s="20">
        <v>4</v>
      </c>
      <c r="M57" s="9">
        <v>6.2208398133748056E-3</v>
      </c>
      <c r="N57" s="20">
        <v>60</v>
      </c>
      <c r="O57" s="9">
        <v>9.3312597200622086E-2</v>
      </c>
      <c r="P57" s="20">
        <v>153</v>
      </c>
      <c r="Q57" s="9">
        <v>0.23794712286158631</v>
      </c>
    </row>
    <row r="58" spans="4:17" x14ac:dyDescent="0.25">
      <c r="D58" s="8" t="s">
        <v>514</v>
      </c>
      <c r="E58" s="20">
        <v>295</v>
      </c>
      <c r="F58" s="20">
        <v>225</v>
      </c>
      <c r="G58" s="9">
        <v>0.76271186440677963</v>
      </c>
      <c r="H58" s="20">
        <v>101</v>
      </c>
      <c r="I58" s="9">
        <v>0.44888888888888889</v>
      </c>
      <c r="J58" s="20">
        <v>0</v>
      </c>
      <c r="K58" s="9">
        <v>0</v>
      </c>
      <c r="L58" s="20">
        <v>3</v>
      </c>
      <c r="M58" s="9">
        <v>1.3333333333333334E-2</v>
      </c>
      <c r="N58" s="20">
        <v>9</v>
      </c>
      <c r="O58" s="9">
        <v>0.04</v>
      </c>
      <c r="P58" s="20">
        <v>44</v>
      </c>
      <c r="Q58" s="9">
        <v>0.19555555555555557</v>
      </c>
    </row>
    <row r="59" spans="4:17" x14ac:dyDescent="0.25">
      <c r="D59" s="8" t="s">
        <v>518</v>
      </c>
      <c r="E59" s="20">
        <v>94</v>
      </c>
      <c r="F59" s="20">
        <v>72</v>
      </c>
      <c r="G59" s="9">
        <v>0.76595744680851063</v>
      </c>
      <c r="H59" s="20">
        <v>31</v>
      </c>
      <c r="I59" s="9">
        <v>0.43055555555555558</v>
      </c>
      <c r="J59" s="20">
        <v>0</v>
      </c>
      <c r="K59" s="9">
        <v>0</v>
      </c>
      <c r="L59" s="20">
        <v>0</v>
      </c>
      <c r="M59" s="9">
        <v>0</v>
      </c>
      <c r="N59" s="20">
        <v>2</v>
      </c>
      <c r="O59" s="9">
        <v>2.7777777777777776E-2</v>
      </c>
      <c r="P59" s="20">
        <v>14</v>
      </c>
      <c r="Q59" s="9">
        <v>0.19444444444444445</v>
      </c>
    </row>
    <row r="60" spans="4:17" x14ac:dyDescent="0.25">
      <c r="D60" s="8" t="s">
        <v>441</v>
      </c>
      <c r="E60" s="20">
        <v>51</v>
      </c>
      <c r="F60" s="20">
        <v>35</v>
      </c>
      <c r="G60" s="9">
        <v>0.68627450980392157</v>
      </c>
      <c r="H60" s="20">
        <v>23</v>
      </c>
      <c r="I60" s="9">
        <v>0.65714285714285714</v>
      </c>
      <c r="J60" s="20">
        <v>0</v>
      </c>
      <c r="K60" s="9">
        <v>0</v>
      </c>
      <c r="L60" s="20">
        <v>0</v>
      </c>
      <c r="M60" s="9">
        <v>0</v>
      </c>
      <c r="N60" s="20">
        <v>3</v>
      </c>
      <c r="O60" s="9">
        <v>8.5714285714285715E-2</v>
      </c>
      <c r="P60" s="20">
        <v>10</v>
      </c>
      <c r="Q60" s="9">
        <v>0.2857142857142857</v>
      </c>
    </row>
    <row r="61" spans="4:17" x14ac:dyDescent="0.25">
      <c r="D61" s="8" t="s">
        <v>446</v>
      </c>
      <c r="E61" s="20">
        <v>208</v>
      </c>
      <c r="F61" s="20">
        <v>134</v>
      </c>
      <c r="G61" s="9">
        <v>0.64423076923076927</v>
      </c>
      <c r="H61" s="20">
        <v>62</v>
      </c>
      <c r="I61" s="9">
        <v>0.46268656716417911</v>
      </c>
      <c r="J61" s="20">
        <v>0</v>
      </c>
      <c r="K61" s="9">
        <v>0</v>
      </c>
      <c r="L61" s="20">
        <v>0</v>
      </c>
      <c r="M61" s="9">
        <v>0</v>
      </c>
      <c r="N61" s="20">
        <v>35</v>
      </c>
      <c r="O61" s="9">
        <v>0.26119402985074625</v>
      </c>
      <c r="P61" s="20">
        <v>27</v>
      </c>
      <c r="Q61" s="9">
        <v>0.20149253731343283</v>
      </c>
    </row>
    <row r="62" spans="4:17" x14ac:dyDescent="0.25">
      <c r="D62" s="8" t="s">
        <v>535</v>
      </c>
      <c r="E62" s="20">
        <v>86</v>
      </c>
      <c r="F62" s="20">
        <v>60</v>
      </c>
      <c r="G62" s="9">
        <v>0.69767441860465118</v>
      </c>
      <c r="H62" s="20">
        <v>34</v>
      </c>
      <c r="I62" s="9">
        <v>0.56666666666666665</v>
      </c>
      <c r="J62" s="20">
        <v>0</v>
      </c>
      <c r="K62" s="9">
        <v>0</v>
      </c>
      <c r="L62" s="20">
        <v>0</v>
      </c>
      <c r="M62" s="9">
        <v>0</v>
      </c>
      <c r="N62" s="20">
        <v>10</v>
      </c>
      <c r="O62" s="9">
        <v>0.16666666666666666</v>
      </c>
      <c r="P62" s="20">
        <v>12</v>
      </c>
      <c r="Q62" s="9">
        <v>0.2</v>
      </c>
    </row>
    <row r="63" spans="4:17" x14ac:dyDescent="0.25">
      <c r="D63" s="8" t="s">
        <v>440</v>
      </c>
      <c r="E63" s="20">
        <v>179</v>
      </c>
      <c r="F63" s="20">
        <v>117</v>
      </c>
      <c r="G63" s="9">
        <v>0.65363128491620115</v>
      </c>
      <c r="H63" s="20">
        <v>64</v>
      </c>
      <c r="I63" s="9">
        <v>0.54700854700854706</v>
      </c>
      <c r="J63" s="20">
        <v>0</v>
      </c>
      <c r="K63" s="9">
        <v>0</v>
      </c>
      <c r="L63" s="20">
        <v>1</v>
      </c>
      <c r="M63" s="9">
        <v>8.5470085470085479E-3</v>
      </c>
      <c r="N63" s="20">
        <v>1</v>
      </c>
      <c r="O63" s="9">
        <v>8.5470085470085479E-3</v>
      </c>
      <c r="P63" s="20">
        <v>46</v>
      </c>
      <c r="Q63" s="9">
        <v>0.39316239316239315</v>
      </c>
    </row>
    <row r="64" spans="4:17" x14ac:dyDescent="0.25">
      <c r="D64" s="6" t="s">
        <v>449</v>
      </c>
      <c r="E64" s="20">
        <v>7467</v>
      </c>
      <c r="F64" s="20">
        <v>5290</v>
      </c>
      <c r="G64" s="9">
        <v>0.70845051560198202</v>
      </c>
      <c r="H64" s="20">
        <v>3459</v>
      </c>
      <c r="I64" s="9">
        <v>0.65387523629489608</v>
      </c>
      <c r="J64" s="20">
        <v>1</v>
      </c>
      <c r="K64" s="9">
        <v>1.8903591682419661E-4</v>
      </c>
      <c r="L64" s="20">
        <v>337</v>
      </c>
      <c r="M64" s="9">
        <v>6.3705103969754248E-2</v>
      </c>
      <c r="N64" s="20">
        <v>1284</v>
      </c>
      <c r="O64" s="9">
        <v>0.24272211720226844</v>
      </c>
      <c r="P64" s="20">
        <v>225</v>
      </c>
      <c r="Q64" s="9">
        <v>4.2533081285444231E-2</v>
      </c>
    </row>
    <row r="65" spans="4:17" x14ac:dyDescent="0.25">
      <c r="D65" s="7" t="s">
        <v>541</v>
      </c>
      <c r="E65" s="20">
        <v>808</v>
      </c>
      <c r="F65" s="20">
        <v>613</v>
      </c>
      <c r="G65" s="9">
        <v>0.75866336633663367</v>
      </c>
      <c r="H65" s="20">
        <v>417</v>
      </c>
      <c r="I65" s="9">
        <v>0.68026101141924955</v>
      </c>
      <c r="J65" s="20">
        <v>0</v>
      </c>
      <c r="K65" s="9">
        <v>0</v>
      </c>
      <c r="L65" s="20">
        <v>26</v>
      </c>
      <c r="M65" s="9">
        <v>4.2414355628058731E-2</v>
      </c>
      <c r="N65" s="20">
        <v>114</v>
      </c>
      <c r="O65" s="9">
        <v>0.18597063621533441</v>
      </c>
      <c r="P65" s="20">
        <v>17</v>
      </c>
      <c r="Q65" s="9">
        <v>2.7732463295269169E-2</v>
      </c>
    </row>
    <row r="66" spans="4:17" x14ac:dyDescent="0.25">
      <c r="D66" s="8" t="s">
        <v>542</v>
      </c>
      <c r="E66" s="20">
        <v>157</v>
      </c>
      <c r="F66" s="20">
        <v>127</v>
      </c>
      <c r="G66" s="9">
        <v>0.80891719745222934</v>
      </c>
      <c r="H66" s="20">
        <v>92</v>
      </c>
      <c r="I66" s="9">
        <v>0.72440944881889768</v>
      </c>
      <c r="J66" s="20">
        <v>0</v>
      </c>
      <c r="K66" s="9">
        <v>0</v>
      </c>
      <c r="L66" s="20">
        <v>2</v>
      </c>
      <c r="M66" s="9">
        <v>1.5748031496062992E-2</v>
      </c>
      <c r="N66" s="20">
        <v>16</v>
      </c>
      <c r="O66" s="9">
        <v>0.12598425196850394</v>
      </c>
      <c r="P66" s="20">
        <v>4</v>
      </c>
      <c r="Q66" s="9">
        <v>3.1496062992125984E-2</v>
      </c>
    </row>
    <row r="67" spans="4:17" x14ac:dyDescent="0.25">
      <c r="D67" s="8" t="s">
        <v>543</v>
      </c>
      <c r="E67" s="20">
        <v>309</v>
      </c>
      <c r="F67" s="20">
        <v>250</v>
      </c>
      <c r="G67" s="9">
        <v>0.80906148867313921</v>
      </c>
      <c r="H67" s="20">
        <v>174</v>
      </c>
      <c r="I67" s="9">
        <v>0.69599999999999995</v>
      </c>
      <c r="J67" s="20">
        <v>0</v>
      </c>
      <c r="K67" s="9">
        <v>0</v>
      </c>
      <c r="L67" s="20">
        <v>21</v>
      </c>
      <c r="M67" s="9">
        <v>8.4000000000000005E-2</v>
      </c>
      <c r="N67" s="20">
        <v>26</v>
      </c>
      <c r="O67" s="9">
        <v>0.104</v>
      </c>
      <c r="P67" s="20">
        <v>1</v>
      </c>
      <c r="Q67" s="9">
        <v>4.0000000000000001E-3</v>
      </c>
    </row>
    <row r="68" spans="4:17" x14ac:dyDescent="0.25">
      <c r="D68" s="8" t="s">
        <v>546</v>
      </c>
      <c r="E68" s="20">
        <v>93</v>
      </c>
      <c r="F68" s="20">
        <v>72</v>
      </c>
      <c r="G68" s="9">
        <v>0.77419354838709675</v>
      </c>
      <c r="H68" s="20">
        <v>46</v>
      </c>
      <c r="I68" s="9">
        <v>0.63888888888888884</v>
      </c>
      <c r="J68" s="20">
        <v>0</v>
      </c>
      <c r="K68" s="9">
        <v>0</v>
      </c>
      <c r="L68" s="20">
        <v>0</v>
      </c>
      <c r="M68" s="9">
        <v>0</v>
      </c>
      <c r="N68" s="20">
        <v>12</v>
      </c>
      <c r="O68" s="9">
        <v>0.16666666666666666</v>
      </c>
      <c r="P68" s="20">
        <v>6</v>
      </c>
      <c r="Q68" s="9">
        <v>8.3333333333333329E-2</v>
      </c>
    </row>
    <row r="69" spans="4:17" x14ac:dyDescent="0.25">
      <c r="D69" s="8" t="s">
        <v>566</v>
      </c>
      <c r="E69" s="20">
        <v>249</v>
      </c>
      <c r="F69" s="20">
        <v>164</v>
      </c>
      <c r="G69" s="9">
        <v>0.65863453815261042</v>
      </c>
      <c r="H69" s="20">
        <v>105</v>
      </c>
      <c r="I69" s="9">
        <v>0.6402439024390244</v>
      </c>
      <c r="J69" s="20">
        <v>0</v>
      </c>
      <c r="K69" s="9">
        <v>0</v>
      </c>
      <c r="L69" s="20">
        <v>3</v>
      </c>
      <c r="M69" s="9">
        <v>1.8292682926829267E-2</v>
      </c>
      <c r="N69" s="20">
        <v>60</v>
      </c>
      <c r="O69" s="9">
        <v>0.36585365853658536</v>
      </c>
      <c r="P69" s="20">
        <v>6</v>
      </c>
      <c r="Q69" s="9">
        <v>3.6585365853658534E-2</v>
      </c>
    </row>
    <row r="70" spans="4:17" x14ac:dyDescent="0.25">
      <c r="D70" s="7" t="s">
        <v>547</v>
      </c>
      <c r="E70" s="20">
        <v>840</v>
      </c>
      <c r="F70" s="20">
        <v>558</v>
      </c>
      <c r="G70" s="9">
        <v>0.66428571428571426</v>
      </c>
      <c r="H70" s="20">
        <v>343</v>
      </c>
      <c r="I70" s="9">
        <v>0.61469534050179209</v>
      </c>
      <c r="J70" s="20">
        <v>0</v>
      </c>
      <c r="K70" s="9">
        <v>0</v>
      </c>
      <c r="L70" s="20">
        <v>40</v>
      </c>
      <c r="M70" s="9">
        <v>7.1684587813620068E-2</v>
      </c>
      <c r="N70" s="20">
        <v>180</v>
      </c>
      <c r="O70" s="9">
        <v>0.32258064516129031</v>
      </c>
      <c r="P70" s="20">
        <v>32</v>
      </c>
      <c r="Q70" s="9">
        <v>5.7347670250896057E-2</v>
      </c>
    </row>
    <row r="71" spans="4:17" x14ac:dyDescent="0.25">
      <c r="D71" s="8" t="s">
        <v>548</v>
      </c>
      <c r="E71" s="20">
        <v>87</v>
      </c>
      <c r="F71" s="20">
        <v>50</v>
      </c>
      <c r="G71" s="9">
        <v>0.57471264367816088</v>
      </c>
      <c r="H71" s="20">
        <v>27</v>
      </c>
      <c r="I71" s="9">
        <v>0.54</v>
      </c>
      <c r="J71" s="20">
        <v>0</v>
      </c>
      <c r="K71" s="9">
        <v>0</v>
      </c>
      <c r="L71" s="20">
        <v>2</v>
      </c>
      <c r="M71" s="9">
        <v>0.04</v>
      </c>
      <c r="N71" s="20">
        <v>25</v>
      </c>
      <c r="O71" s="9">
        <v>0.5</v>
      </c>
      <c r="P71" s="20">
        <v>3</v>
      </c>
      <c r="Q71" s="9">
        <v>0.06</v>
      </c>
    </row>
    <row r="72" spans="4:17" x14ac:dyDescent="0.25">
      <c r="D72" s="8" t="s">
        <v>554</v>
      </c>
      <c r="E72" s="20">
        <v>66</v>
      </c>
      <c r="F72" s="20">
        <v>49</v>
      </c>
      <c r="G72" s="9">
        <v>0.74242424242424243</v>
      </c>
      <c r="H72" s="20">
        <v>25</v>
      </c>
      <c r="I72" s="9">
        <v>0.51020408163265307</v>
      </c>
      <c r="J72" s="20">
        <v>0</v>
      </c>
      <c r="K72" s="9">
        <v>0</v>
      </c>
      <c r="L72" s="20">
        <v>4</v>
      </c>
      <c r="M72" s="9">
        <v>8.1632653061224483E-2</v>
      </c>
      <c r="N72" s="20">
        <v>12</v>
      </c>
      <c r="O72" s="9">
        <v>0.24489795918367346</v>
      </c>
      <c r="P72" s="20">
        <v>1</v>
      </c>
      <c r="Q72" s="9">
        <v>2.0408163265306121E-2</v>
      </c>
    </row>
    <row r="73" spans="4:17" x14ac:dyDescent="0.25">
      <c r="D73" s="8" t="s">
        <v>557</v>
      </c>
      <c r="E73" s="20">
        <v>35</v>
      </c>
      <c r="F73" s="20">
        <v>16</v>
      </c>
      <c r="G73" s="9">
        <v>0.45714285714285713</v>
      </c>
      <c r="H73" s="20">
        <v>8</v>
      </c>
      <c r="I73" s="9">
        <v>0.5</v>
      </c>
      <c r="J73" s="20">
        <v>0</v>
      </c>
      <c r="K73" s="9">
        <v>0</v>
      </c>
      <c r="L73" s="20">
        <v>7</v>
      </c>
      <c r="M73" s="9">
        <v>0.4375</v>
      </c>
      <c r="N73" s="20">
        <v>10</v>
      </c>
      <c r="O73" s="9">
        <v>0.625</v>
      </c>
      <c r="P73" s="20">
        <v>2</v>
      </c>
      <c r="Q73" s="9">
        <v>0.125</v>
      </c>
    </row>
    <row r="74" spans="4:17" x14ac:dyDescent="0.25">
      <c r="D74" s="8" t="s">
        <v>564</v>
      </c>
      <c r="E74" s="20">
        <v>33</v>
      </c>
      <c r="F74" s="20">
        <v>20</v>
      </c>
      <c r="G74" s="9">
        <v>0.60606060606060608</v>
      </c>
      <c r="H74" s="20">
        <v>13</v>
      </c>
      <c r="I74" s="9">
        <v>0.65</v>
      </c>
      <c r="J74" s="20">
        <v>0</v>
      </c>
      <c r="K74" s="9">
        <v>0</v>
      </c>
      <c r="L74" s="20">
        <v>4</v>
      </c>
      <c r="M74" s="9">
        <v>0.2</v>
      </c>
      <c r="N74" s="20">
        <v>7</v>
      </c>
      <c r="O74" s="9">
        <v>0.35</v>
      </c>
      <c r="P74" s="20">
        <v>1</v>
      </c>
      <c r="Q74" s="9">
        <v>0.05</v>
      </c>
    </row>
    <row r="75" spans="4:17" x14ac:dyDescent="0.25">
      <c r="D75" s="8" t="s">
        <v>571</v>
      </c>
      <c r="E75" s="20">
        <v>99</v>
      </c>
      <c r="F75" s="20">
        <v>48</v>
      </c>
      <c r="G75" s="9">
        <v>0.48484848484848486</v>
      </c>
      <c r="H75" s="20">
        <v>20</v>
      </c>
      <c r="I75" s="9">
        <v>0.41666666666666669</v>
      </c>
      <c r="J75" s="20">
        <v>0</v>
      </c>
      <c r="K75" s="9">
        <v>0</v>
      </c>
      <c r="L75" s="20">
        <v>2</v>
      </c>
      <c r="M75" s="9">
        <v>4.1666666666666664E-2</v>
      </c>
      <c r="N75" s="20">
        <v>29</v>
      </c>
      <c r="O75" s="9">
        <v>0.60416666666666663</v>
      </c>
      <c r="P75" s="20">
        <v>14</v>
      </c>
      <c r="Q75" s="9">
        <v>0.29166666666666669</v>
      </c>
    </row>
    <row r="76" spans="4:17" x14ac:dyDescent="0.25">
      <c r="D76" s="8" t="s">
        <v>578</v>
      </c>
      <c r="E76" s="20">
        <v>412</v>
      </c>
      <c r="F76" s="20">
        <v>297</v>
      </c>
      <c r="G76" s="9">
        <v>0.720873786407767</v>
      </c>
      <c r="H76" s="20">
        <v>199</v>
      </c>
      <c r="I76" s="9">
        <v>0.67003367003366998</v>
      </c>
      <c r="J76" s="20">
        <v>0</v>
      </c>
      <c r="K76" s="9">
        <v>0</v>
      </c>
      <c r="L76" s="20">
        <v>10</v>
      </c>
      <c r="M76" s="9">
        <v>3.3670033670033669E-2</v>
      </c>
      <c r="N76" s="20">
        <v>82</v>
      </c>
      <c r="O76" s="9">
        <v>0.27609427609427611</v>
      </c>
      <c r="P76" s="20">
        <v>9</v>
      </c>
      <c r="Q76" s="9">
        <v>3.0303030303030304E-2</v>
      </c>
    </row>
    <row r="77" spans="4:17" x14ac:dyDescent="0.25">
      <c r="D77" s="8" t="s">
        <v>579</v>
      </c>
      <c r="E77" s="20">
        <v>108</v>
      </c>
      <c r="F77" s="20">
        <v>78</v>
      </c>
      <c r="G77" s="9">
        <v>0.72222222222222221</v>
      </c>
      <c r="H77" s="20">
        <v>51</v>
      </c>
      <c r="I77" s="9">
        <v>0.65384615384615385</v>
      </c>
      <c r="J77" s="20">
        <v>0</v>
      </c>
      <c r="K77" s="9">
        <v>0</v>
      </c>
      <c r="L77" s="20">
        <v>11</v>
      </c>
      <c r="M77" s="9">
        <v>0.14102564102564102</v>
      </c>
      <c r="N77" s="20">
        <v>15</v>
      </c>
      <c r="O77" s="9">
        <v>0.19230769230769232</v>
      </c>
      <c r="P77" s="20">
        <v>2</v>
      </c>
      <c r="Q77" s="9">
        <v>2.564102564102564E-2</v>
      </c>
    </row>
    <row r="78" spans="4:17" x14ac:dyDescent="0.25">
      <c r="D78" s="7" t="s">
        <v>539</v>
      </c>
      <c r="E78" s="20">
        <v>1058</v>
      </c>
      <c r="F78" s="20">
        <v>690</v>
      </c>
      <c r="G78" s="9">
        <v>0.65217391304347827</v>
      </c>
      <c r="H78" s="20">
        <v>413</v>
      </c>
      <c r="I78" s="9">
        <v>0.59855072463768111</v>
      </c>
      <c r="J78" s="20">
        <v>0</v>
      </c>
      <c r="K78" s="9">
        <v>0</v>
      </c>
      <c r="L78" s="20">
        <v>99</v>
      </c>
      <c r="M78" s="9">
        <v>0.14347826086956522</v>
      </c>
      <c r="N78" s="20">
        <v>185</v>
      </c>
      <c r="O78" s="9">
        <v>0.26811594202898553</v>
      </c>
      <c r="P78" s="20">
        <v>31</v>
      </c>
      <c r="Q78" s="9">
        <v>4.4927536231884058E-2</v>
      </c>
    </row>
    <row r="79" spans="4:17" x14ac:dyDescent="0.25">
      <c r="D79" s="8" t="s">
        <v>540</v>
      </c>
      <c r="E79" s="20">
        <v>131</v>
      </c>
      <c r="F79" s="20">
        <v>83</v>
      </c>
      <c r="G79" s="9">
        <v>0.63358778625954193</v>
      </c>
      <c r="H79" s="20">
        <v>45</v>
      </c>
      <c r="I79" s="9">
        <v>0.54216867469879515</v>
      </c>
      <c r="J79" s="20">
        <v>0</v>
      </c>
      <c r="K79" s="9">
        <v>0</v>
      </c>
      <c r="L79" s="20">
        <v>7</v>
      </c>
      <c r="M79" s="9">
        <v>8.4337349397590355E-2</v>
      </c>
      <c r="N79" s="20">
        <v>27</v>
      </c>
      <c r="O79" s="9">
        <v>0.3253012048192771</v>
      </c>
      <c r="P79" s="20">
        <v>5</v>
      </c>
      <c r="Q79" s="9">
        <v>6.0240963855421686E-2</v>
      </c>
    </row>
    <row r="80" spans="4:17" x14ac:dyDescent="0.25">
      <c r="D80" s="8" t="s">
        <v>558</v>
      </c>
      <c r="E80" s="20">
        <v>99</v>
      </c>
      <c r="F80" s="20">
        <v>57</v>
      </c>
      <c r="G80" s="9">
        <v>0.5757575757575758</v>
      </c>
      <c r="H80" s="20">
        <v>24</v>
      </c>
      <c r="I80" s="9">
        <v>0.42105263157894735</v>
      </c>
      <c r="J80" s="20">
        <v>0</v>
      </c>
      <c r="K80" s="9">
        <v>0</v>
      </c>
      <c r="L80" s="20">
        <v>25</v>
      </c>
      <c r="M80" s="9">
        <v>0.43859649122807015</v>
      </c>
      <c r="N80" s="20">
        <v>9</v>
      </c>
      <c r="O80" s="9">
        <v>0.15789473684210525</v>
      </c>
      <c r="P80" s="20">
        <v>1</v>
      </c>
      <c r="Q80" s="9">
        <v>1.7543859649122806E-2</v>
      </c>
    </row>
    <row r="81" spans="4:17" x14ac:dyDescent="0.25">
      <c r="D81" s="8" t="s">
        <v>559</v>
      </c>
      <c r="E81" s="20">
        <v>139</v>
      </c>
      <c r="F81" s="20">
        <v>93</v>
      </c>
      <c r="G81" s="9">
        <v>0.6690647482014388</v>
      </c>
      <c r="H81" s="20">
        <v>50</v>
      </c>
      <c r="I81" s="9">
        <v>0.5376344086021505</v>
      </c>
      <c r="J81" s="20">
        <v>0</v>
      </c>
      <c r="K81" s="9">
        <v>0</v>
      </c>
      <c r="L81" s="20">
        <v>17</v>
      </c>
      <c r="M81" s="9">
        <v>0.18279569892473119</v>
      </c>
      <c r="N81" s="20">
        <v>15</v>
      </c>
      <c r="O81" s="9">
        <v>0.16129032258064516</v>
      </c>
      <c r="P81" s="20">
        <v>2</v>
      </c>
      <c r="Q81" s="9">
        <v>2.1505376344086023E-2</v>
      </c>
    </row>
    <row r="82" spans="4:17" x14ac:dyDescent="0.25">
      <c r="D82" s="8" t="s">
        <v>561</v>
      </c>
      <c r="E82" s="20">
        <v>393</v>
      </c>
      <c r="F82" s="20">
        <v>255</v>
      </c>
      <c r="G82" s="9">
        <v>0.64885496183206104</v>
      </c>
      <c r="H82" s="20">
        <v>152</v>
      </c>
      <c r="I82" s="9">
        <v>0.59607843137254901</v>
      </c>
      <c r="J82" s="20">
        <v>0</v>
      </c>
      <c r="K82" s="9">
        <v>0</v>
      </c>
      <c r="L82" s="20">
        <v>38</v>
      </c>
      <c r="M82" s="9">
        <v>0.14901960784313725</v>
      </c>
      <c r="N82" s="20">
        <v>81</v>
      </c>
      <c r="O82" s="9">
        <v>0.31764705882352939</v>
      </c>
      <c r="P82" s="20">
        <v>4</v>
      </c>
      <c r="Q82" s="9">
        <v>1.5686274509803921E-2</v>
      </c>
    </row>
    <row r="83" spans="4:17" x14ac:dyDescent="0.25">
      <c r="D83" s="8" t="s">
        <v>576</v>
      </c>
      <c r="E83" s="20">
        <v>296</v>
      </c>
      <c r="F83" s="20">
        <v>202</v>
      </c>
      <c r="G83" s="9">
        <v>0.68243243243243246</v>
      </c>
      <c r="H83" s="20">
        <v>142</v>
      </c>
      <c r="I83" s="9">
        <v>0.70297029702970293</v>
      </c>
      <c r="J83" s="20">
        <v>0</v>
      </c>
      <c r="K83" s="9">
        <v>0</v>
      </c>
      <c r="L83" s="20">
        <v>12</v>
      </c>
      <c r="M83" s="9">
        <v>5.9405940594059403E-2</v>
      </c>
      <c r="N83" s="20">
        <v>53</v>
      </c>
      <c r="O83" s="9">
        <v>0.26237623762376239</v>
      </c>
      <c r="P83" s="20">
        <v>19</v>
      </c>
      <c r="Q83" s="9">
        <v>9.405940594059406E-2</v>
      </c>
    </row>
    <row r="84" spans="4:17" x14ac:dyDescent="0.25">
      <c r="D84" s="7" t="s">
        <v>544</v>
      </c>
      <c r="E84" s="20">
        <v>1252</v>
      </c>
      <c r="F84" s="20">
        <v>948</v>
      </c>
      <c r="G84" s="9">
        <v>0.75718849840255587</v>
      </c>
      <c r="H84" s="20">
        <v>681</v>
      </c>
      <c r="I84" s="9">
        <v>0.71835443037974689</v>
      </c>
      <c r="J84" s="20">
        <v>0</v>
      </c>
      <c r="K84" s="9">
        <v>0</v>
      </c>
      <c r="L84" s="20">
        <v>28</v>
      </c>
      <c r="M84" s="9">
        <v>2.9535864978902954E-2</v>
      </c>
      <c r="N84" s="20">
        <v>218</v>
      </c>
      <c r="O84" s="9">
        <v>0.22995780590717299</v>
      </c>
      <c r="P84" s="20">
        <v>15</v>
      </c>
      <c r="Q84" s="9">
        <v>1.5822784810126583E-2</v>
      </c>
    </row>
    <row r="85" spans="4:17" x14ac:dyDescent="0.25">
      <c r="D85" s="8" t="s">
        <v>545</v>
      </c>
      <c r="E85" s="20">
        <v>64</v>
      </c>
      <c r="F85" s="20">
        <v>38</v>
      </c>
      <c r="G85" s="9">
        <v>0.59375</v>
      </c>
      <c r="H85" s="20">
        <v>18</v>
      </c>
      <c r="I85" s="9">
        <v>0.47368421052631576</v>
      </c>
      <c r="J85" s="20">
        <v>0</v>
      </c>
      <c r="K85" s="9">
        <v>0</v>
      </c>
      <c r="L85" s="20">
        <v>7</v>
      </c>
      <c r="M85" s="9">
        <v>0.18421052631578946</v>
      </c>
      <c r="N85" s="20">
        <v>12</v>
      </c>
      <c r="O85" s="9">
        <v>0.31578947368421051</v>
      </c>
      <c r="P85" s="20">
        <v>2</v>
      </c>
      <c r="Q85" s="9">
        <v>5.2631578947368418E-2</v>
      </c>
    </row>
    <row r="86" spans="4:17" x14ac:dyDescent="0.25">
      <c r="D86" s="8" t="s">
        <v>551</v>
      </c>
      <c r="E86" s="20">
        <v>122</v>
      </c>
      <c r="F86" s="20">
        <v>76</v>
      </c>
      <c r="G86" s="9">
        <v>0.62295081967213117</v>
      </c>
      <c r="H86" s="20">
        <v>45</v>
      </c>
      <c r="I86" s="9">
        <v>0.59210526315789469</v>
      </c>
      <c r="J86" s="20">
        <v>0</v>
      </c>
      <c r="K86" s="9">
        <v>0</v>
      </c>
      <c r="L86" s="20">
        <v>3</v>
      </c>
      <c r="M86" s="9">
        <v>3.9473684210526314E-2</v>
      </c>
      <c r="N86" s="20">
        <v>37</v>
      </c>
      <c r="O86" s="9">
        <v>0.48684210526315791</v>
      </c>
      <c r="P86" s="20">
        <v>2</v>
      </c>
      <c r="Q86" s="9">
        <v>2.6315789473684209E-2</v>
      </c>
    </row>
    <row r="87" spans="4:17" x14ac:dyDescent="0.25">
      <c r="D87" s="8" t="s">
        <v>560</v>
      </c>
      <c r="E87" s="20">
        <v>309</v>
      </c>
      <c r="F87" s="20">
        <v>226</v>
      </c>
      <c r="G87" s="9">
        <v>0.73139158576051777</v>
      </c>
      <c r="H87" s="20">
        <v>148</v>
      </c>
      <c r="I87" s="9">
        <v>0.65486725663716816</v>
      </c>
      <c r="J87" s="20">
        <v>0</v>
      </c>
      <c r="K87" s="9">
        <v>0</v>
      </c>
      <c r="L87" s="20">
        <v>2</v>
      </c>
      <c r="M87" s="9">
        <v>8.8495575221238937E-3</v>
      </c>
      <c r="N87" s="20">
        <v>68</v>
      </c>
      <c r="O87" s="9">
        <v>0.30088495575221241</v>
      </c>
      <c r="P87" s="20">
        <v>1</v>
      </c>
      <c r="Q87" s="9">
        <v>4.4247787610619468E-3</v>
      </c>
    </row>
    <row r="88" spans="4:17" x14ac:dyDescent="0.25">
      <c r="D88" s="8" t="s">
        <v>562</v>
      </c>
      <c r="E88" s="20">
        <v>262</v>
      </c>
      <c r="F88" s="20">
        <v>188</v>
      </c>
      <c r="G88" s="9">
        <v>0.71755725190839692</v>
      </c>
      <c r="H88" s="20">
        <v>140</v>
      </c>
      <c r="I88" s="9">
        <v>0.74468085106382975</v>
      </c>
      <c r="J88" s="20">
        <v>0</v>
      </c>
      <c r="K88" s="9">
        <v>0</v>
      </c>
      <c r="L88" s="20">
        <v>13</v>
      </c>
      <c r="M88" s="9">
        <v>6.9148936170212769E-2</v>
      </c>
      <c r="N88" s="20">
        <v>49</v>
      </c>
      <c r="O88" s="9">
        <v>0.26063829787234044</v>
      </c>
      <c r="P88" s="20">
        <v>5</v>
      </c>
      <c r="Q88" s="9">
        <v>2.6595744680851064E-2</v>
      </c>
    </row>
    <row r="89" spans="4:17" x14ac:dyDescent="0.25">
      <c r="D89" s="8" t="s">
        <v>563</v>
      </c>
      <c r="E89" s="20">
        <v>444</v>
      </c>
      <c r="F89" s="20">
        <v>390</v>
      </c>
      <c r="G89" s="9">
        <v>0.8783783783783784</v>
      </c>
      <c r="H89" s="20">
        <v>315</v>
      </c>
      <c r="I89" s="9">
        <v>0.80769230769230771</v>
      </c>
      <c r="J89" s="20">
        <v>0</v>
      </c>
      <c r="K89" s="9">
        <v>0</v>
      </c>
      <c r="L89" s="20">
        <v>2</v>
      </c>
      <c r="M89" s="9">
        <v>5.1282051282051282E-3</v>
      </c>
      <c r="N89" s="20">
        <v>37</v>
      </c>
      <c r="O89" s="9">
        <v>9.4871794871794868E-2</v>
      </c>
      <c r="P89" s="20">
        <v>5</v>
      </c>
      <c r="Q89" s="9">
        <v>1.282051282051282E-2</v>
      </c>
    </row>
    <row r="90" spans="4:17" x14ac:dyDescent="0.25">
      <c r="D90" s="8" t="s">
        <v>580</v>
      </c>
      <c r="E90" s="20">
        <v>51</v>
      </c>
      <c r="F90" s="20">
        <v>30</v>
      </c>
      <c r="G90" s="9">
        <v>0.58823529411764708</v>
      </c>
      <c r="H90" s="20">
        <v>15</v>
      </c>
      <c r="I90" s="9">
        <v>0.5</v>
      </c>
      <c r="J90" s="20">
        <v>0</v>
      </c>
      <c r="K90" s="9">
        <v>0</v>
      </c>
      <c r="L90" s="20">
        <v>1</v>
      </c>
      <c r="M90" s="9">
        <v>3.3333333333333333E-2</v>
      </c>
      <c r="N90" s="20">
        <v>15</v>
      </c>
      <c r="O90" s="9">
        <v>0.5</v>
      </c>
      <c r="P90" s="20">
        <v>0</v>
      </c>
      <c r="Q90" s="9">
        <v>0</v>
      </c>
    </row>
    <row r="91" spans="4:17" x14ac:dyDescent="0.25">
      <c r="D91" s="7" t="s">
        <v>552</v>
      </c>
      <c r="E91" s="20">
        <v>1263</v>
      </c>
      <c r="F91" s="20">
        <v>910</v>
      </c>
      <c r="G91" s="9">
        <v>0.72050673000791765</v>
      </c>
      <c r="H91" s="20">
        <v>592</v>
      </c>
      <c r="I91" s="9">
        <v>0.65054945054945057</v>
      </c>
      <c r="J91" s="20">
        <v>0</v>
      </c>
      <c r="K91" s="9">
        <v>0</v>
      </c>
      <c r="L91" s="20">
        <v>31</v>
      </c>
      <c r="M91" s="9">
        <v>3.4065934065934063E-2</v>
      </c>
      <c r="N91" s="20">
        <v>225</v>
      </c>
      <c r="O91" s="9">
        <v>0.24725274725274726</v>
      </c>
      <c r="P91" s="20">
        <v>43</v>
      </c>
      <c r="Q91" s="9">
        <v>4.7252747252747251E-2</v>
      </c>
    </row>
    <row r="92" spans="4:17" x14ac:dyDescent="0.25">
      <c r="D92" s="8" t="s">
        <v>553</v>
      </c>
      <c r="E92" s="20">
        <v>318</v>
      </c>
      <c r="F92" s="20">
        <v>253</v>
      </c>
      <c r="G92" s="9">
        <v>0.79559748427672961</v>
      </c>
      <c r="H92" s="20">
        <v>180</v>
      </c>
      <c r="I92" s="9">
        <v>0.71146245059288538</v>
      </c>
      <c r="J92" s="20">
        <v>0</v>
      </c>
      <c r="K92" s="9">
        <v>0</v>
      </c>
      <c r="L92" s="20">
        <v>7</v>
      </c>
      <c r="M92" s="9">
        <v>2.766798418972332E-2</v>
      </c>
      <c r="N92" s="20">
        <v>44</v>
      </c>
      <c r="O92" s="9">
        <v>0.17391304347826086</v>
      </c>
      <c r="P92" s="20">
        <v>7</v>
      </c>
      <c r="Q92" s="9">
        <v>2.766798418972332E-2</v>
      </c>
    </row>
    <row r="93" spans="4:17" x14ac:dyDescent="0.25">
      <c r="D93" s="8" t="s">
        <v>565</v>
      </c>
      <c r="E93" s="20">
        <v>177</v>
      </c>
      <c r="F93" s="20">
        <v>125</v>
      </c>
      <c r="G93" s="9">
        <v>0.70621468926553677</v>
      </c>
      <c r="H93" s="20">
        <v>85</v>
      </c>
      <c r="I93" s="9">
        <v>0.68</v>
      </c>
      <c r="J93" s="20">
        <v>0</v>
      </c>
      <c r="K93" s="9">
        <v>0</v>
      </c>
      <c r="L93" s="20">
        <v>1</v>
      </c>
      <c r="M93" s="9">
        <v>8.0000000000000002E-3</v>
      </c>
      <c r="N93" s="20">
        <v>32</v>
      </c>
      <c r="O93" s="9">
        <v>0.25600000000000001</v>
      </c>
      <c r="P93" s="20">
        <v>14</v>
      </c>
      <c r="Q93" s="9">
        <v>0.112</v>
      </c>
    </row>
    <row r="94" spans="4:17" x14ac:dyDescent="0.25">
      <c r="D94" s="8" t="s">
        <v>567</v>
      </c>
      <c r="E94" s="20">
        <v>74</v>
      </c>
      <c r="F94" s="20">
        <v>49</v>
      </c>
      <c r="G94" s="9">
        <v>0.66216216216216217</v>
      </c>
      <c r="H94" s="20">
        <v>27</v>
      </c>
      <c r="I94" s="9">
        <v>0.55102040816326525</v>
      </c>
      <c r="J94" s="20">
        <v>0</v>
      </c>
      <c r="K94" s="9">
        <v>0</v>
      </c>
      <c r="L94" s="20">
        <v>0</v>
      </c>
      <c r="M94" s="9">
        <v>0</v>
      </c>
      <c r="N94" s="20">
        <v>18</v>
      </c>
      <c r="O94" s="9">
        <v>0.36734693877551022</v>
      </c>
      <c r="P94" s="20">
        <v>6</v>
      </c>
      <c r="Q94" s="9">
        <v>0.12244897959183673</v>
      </c>
    </row>
    <row r="95" spans="4:17" x14ac:dyDescent="0.25">
      <c r="D95" s="8" t="s">
        <v>574</v>
      </c>
      <c r="E95" s="20">
        <v>149</v>
      </c>
      <c r="F95" s="20">
        <v>105</v>
      </c>
      <c r="G95" s="9">
        <v>0.70469798657718119</v>
      </c>
      <c r="H95" s="20">
        <v>69</v>
      </c>
      <c r="I95" s="9">
        <v>0.65714285714285714</v>
      </c>
      <c r="J95" s="20">
        <v>0</v>
      </c>
      <c r="K95" s="9">
        <v>0</v>
      </c>
      <c r="L95" s="20">
        <v>5</v>
      </c>
      <c r="M95" s="9">
        <v>4.7619047619047616E-2</v>
      </c>
      <c r="N95" s="20">
        <v>26</v>
      </c>
      <c r="O95" s="9">
        <v>0.24761904761904763</v>
      </c>
      <c r="P95" s="20">
        <v>0</v>
      </c>
      <c r="Q95" s="9">
        <v>0</v>
      </c>
    </row>
    <row r="96" spans="4:17" x14ac:dyDescent="0.25">
      <c r="D96" s="8" t="s">
        <v>575</v>
      </c>
      <c r="E96" s="20">
        <v>404</v>
      </c>
      <c r="F96" s="20">
        <v>266</v>
      </c>
      <c r="G96" s="9">
        <v>0.65841584158415845</v>
      </c>
      <c r="H96" s="20">
        <v>139</v>
      </c>
      <c r="I96" s="9">
        <v>0.52255639097744366</v>
      </c>
      <c r="J96" s="20">
        <v>0</v>
      </c>
      <c r="K96" s="9">
        <v>0</v>
      </c>
      <c r="L96" s="20">
        <v>13</v>
      </c>
      <c r="M96" s="9">
        <v>4.8872180451127817E-2</v>
      </c>
      <c r="N96" s="20">
        <v>90</v>
      </c>
      <c r="O96" s="9">
        <v>0.33834586466165412</v>
      </c>
      <c r="P96" s="20">
        <v>12</v>
      </c>
      <c r="Q96" s="9">
        <v>4.5112781954887216E-2</v>
      </c>
    </row>
    <row r="97" spans="4:17" x14ac:dyDescent="0.25">
      <c r="D97" s="8" t="s">
        <v>577</v>
      </c>
      <c r="E97" s="20">
        <v>141</v>
      </c>
      <c r="F97" s="20">
        <v>112</v>
      </c>
      <c r="G97" s="9">
        <v>0.79432624113475181</v>
      </c>
      <c r="H97" s="20">
        <v>92</v>
      </c>
      <c r="I97" s="9">
        <v>0.8214285714285714</v>
      </c>
      <c r="J97" s="20">
        <v>0</v>
      </c>
      <c r="K97" s="9">
        <v>0</v>
      </c>
      <c r="L97" s="20">
        <v>5</v>
      </c>
      <c r="M97" s="9">
        <v>4.4642857142857144E-2</v>
      </c>
      <c r="N97" s="20">
        <v>15</v>
      </c>
      <c r="O97" s="9">
        <v>0.13392857142857142</v>
      </c>
      <c r="P97" s="20">
        <v>4</v>
      </c>
      <c r="Q97" s="9">
        <v>3.5714285714285712E-2</v>
      </c>
    </row>
    <row r="98" spans="4:17" x14ac:dyDescent="0.25">
      <c r="D98" s="7" t="s">
        <v>549</v>
      </c>
      <c r="E98" s="20">
        <v>597</v>
      </c>
      <c r="F98" s="20">
        <v>369</v>
      </c>
      <c r="G98" s="9">
        <v>0.61809045226130654</v>
      </c>
      <c r="H98" s="20">
        <v>174</v>
      </c>
      <c r="I98" s="9">
        <v>0.47154471544715448</v>
      </c>
      <c r="J98" s="20">
        <v>0</v>
      </c>
      <c r="K98" s="9">
        <v>0</v>
      </c>
      <c r="L98" s="20">
        <v>68</v>
      </c>
      <c r="M98" s="9">
        <v>0.18428184281842819</v>
      </c>
      <c r="N98" s="20">
        <v>108</v>
      </c>
      <c r="O98" s="9">
        <v>0.29268292682926828</v>
      </c>
      <c r="P98" s="20">
        <v>19</v>
      </c>
      <c r="Q98" s="9">
        <v>5.1490514905149054E-2</v>
      </c>
    </row>
    <row r="99" spans="4:17" x14ac:dyDescent="0.25">
      <c r="D99" s="8" t="s">
        <v>550</v>
      </c>
      <c r="E99" s="20">
        <v>41</v>
      </c>
      <c r="F99" s="20">
        <v>28</v>
      </c>
      <c r="G99" s="9">
        <v>0.68292682926829273</v>
      </c>
      <c r="H99" s="20">
        <v>11</v>
      </c>
      <c r="I99" s="9">
        <v>0.39285714285714285</v>
      </c>
      <c r="J99" s="20">
        <v>0</v>
      </c>
      <c r="K99" s="9">
        <v>0</v>
      </c>
      <c r="L99" s="20">
        <v>4</v>
      </c>
      <c r="M99" s="9">
        <v>0.14285714285714285</v>
      </c>
      <c r="N99" s="20">
        <v>8</v>
      </c>
      <c r="O99" s="9">
        <v>0.2857142857142857</v>
      </c>
      <c r="P99" s="20">
        <v>0</v>
      </c>
      <c r="Q99" s="9">
        <v>0</v>
      </c>
    </row>
    <row r="100" spans="4:17" x14ac:dyDescent="0.25">
      <c r="D100" s="8" t="s">
        <v>568</v>
      </c>
      <c r="E100" s="20">
        <v>402</v>
      </c>
      <c r="F100" s="20">
        <v>274</v>
      </c>
      <c r="G100" s="9">
        <v>0.68159203980099503</v>
      </c>
      <c r="H100" s="20">
        <v>136</v>
      </c>
      <c r="I100" s="9">
        <v>0.49635036496350365</v>
      </c>
      <c r="J100" s="20">
        <v>0</v>
      </c>
      <c r="K100" s="9">
        <v>0</v>
      </c>
      <c r="L100" s="20">
        <v>18</v>
      </c>
      <c r="M100" s="9">
        <v>6.569343065693431E-2</v>
      </c>
      <c r="N100" s="20">
        <v>81</v>
      </c>
      <c r="O100" s="9">
        <v>0.29562043795620441</v>
      </c>
      <c r="P100" s="20">
        <v>12</v>
      </c>
      <c r="Q100" s="9">
        <v>4.3795620437956206E-2</v>
      </c>
    </row>
    <row r="101" spans="4:17" x14ac:dyDescent="0.25">
      <c r="D101" s="8" t="s">
        <v>569</v>
      </c>
      <c r="E101" s="20">
        <v>154</v>
      </c>
      <c r="F101" s="20">
        <v>67</v>
      </c>
      <c r="G101" s="9">
        <v>0.43506493506493504</v>
      </c>
      <c r="H101" s="20">
        <v>27</v>
      </c>
      <c r="I101" s="9">
        <v>0.40298507462686567</v>
      </c>
      <c r="J101" s="20">
        <v>0</v>
      </c>
      <c r="K101" s="9">
        <v>0</v>
      </c>
      <c r="L101" s="20">
        <v>46</v>
      </c>
      <c r="M101" s="9">
        <v>0.68656716417910446</v>
      </c>
      <c r="N101" s="20">
        <v>19</v>
      </c>
      <c r="O101" s="9">
        <v>0.28358208955223879</v>
      </c>
      <c r="P101" s="20">
        <v>7</v>
      </c>
      <c r="Q101" s="9">
        <v>0.1044776119402985</v>
      </c>
    </row>
    <row r="102" spans="4:17" x14ac:dyDescent="0.25">
      <c r="D102" s="7" t="s">
        <v>555</v>
      </c>
      <c r="E102" s="20">
        <v>841</v>
      </c>
      <c r="F102" s="20">
        <v>573</v>
      </c>
      <c r="G102" s="9">
        <v>0.68133174791914386</v>
      </c>
      <c r="H102" s="20">
        <v>393</v>
      </c>
      <c r="I102" s="9">
        <v>0.68586387434554974</v>
      </c>
      <c r="J102" s="20">
        <v>0</v>
      </c>
      <c r="K102" s="9">
        <v>0</v>
      </c>
      <c r="L102" s="20">
        <v>26</v>
      </c>
      <c r="M102" s="9">
        <v>4.5375218150087257E-2</v>
      </c>
      <c r="N102" s="20">
        <v>141</v>
      </c>
      <c r="O102" s="9">
        <v>0.24607329842931938</v>
      </c>
      <c r="P102" s="20">
        <v>49</v>
      </c>
      <c r="Q102" s="9">
        <v>8.5514834205933685E-2</v>
      </c>
    </row>
    <row r="103" spans="4:17" x14ac:dyDescent="0.25">
      <c r="D103" s="8" t="s">
        <v>556</v>
      </c>
      <c r="E103" s="20">
        <v>143</v>
      </c>
      <c r="F103" s="20">
        <v>97</v>
      </c>
      <c r="G103" s="9">
        <v>0.67832167832167833</v>
      </c>
      <c r="H103" s="20">
        <v>60</v>
      </c>
      <c r="I103" s="9">
        <v>0.61855670103092786</v>
      </c>
      <c r="J103" s="20">
        <v>0</v>
      </c>
      <c r="K103" s="9">
        <v>0</v>
      </c>
      <c r="L103" s="20">
        <v>0</v>
      </c>
      <c r="M103" s="9">
        <v>0</v>
      </c>
      <c r="N103" s="20">
        <v>34</v>
      </c>
      <c r="O103" s="9">
        <v>0.35051546391752575</v>
      </c>
      <c r="P103" s="20">
        <v>8</v>
      </c>
      <c r="Q103" s="9">
        <v>8.247422680412371E-2</v>
      </c>
    </row>
    <row r="104" spans="4:17" x14ac:dyDescent="0.25">
      <c r="D104" s="8" t="s">
        <v>572</v>
      </c>
      <c r="E104" s="20">
        <v>33</v>
      </c>
      <c r="F104" s="20">
        <v>15</v>
      </c>
      <c r="G104" s="9">
        <v>0.45454545454545453</v>
      </c>
      <c r="H104" s="20">
        <v>5</v>
      </c>
      <c r="I104" s="9">
        <v>0.33333333333333331</v>
      </c>
      <c r="J104" s="20">
        <v>0</v>
      </c>
      <c r="K104" s="9">
        <v>0</v>
      </c>
      <c r="L104" s="20">
        <v>7</v>
      </c>
      <c r="M104" s="9">
        <v>0.46666666666666667</v>
      </c>
      <c r="N104" s="20">
        <v>4</v>
      </c>
      <c r="O104" s="9">
        <v>0.26666666666666666</v>
      </c>
      <c r="P104" s="20">
        <v>2</v>
      </c>
      <c r="Q104" s="9">
        <v>0.13333333333333333</v>
      </c>
    </row>
    <row r="105" spans="4:17" x14ac:dyDescent="0.25">
      <c r="D105" s="8" t="s">
        <v>581</v>
      </c>
      <c r="E105" s="20">
        <v>377</v>
      </c>
      <c r="F105" s="20">
        <v>263</v>
      </c>
      <c r="G105" s="9">
        <v>0.69761273209549068</v>
      </c>
      <c r="H105" s="20">
        <v>189</v>
      </c>
      <c r="I105" s="9">
        <v>0.71863117870722437</v>
      </c>
      <c r="J105" s="20">
        <v>0</v>
      </c>
      <c r="K105" s="9">
        <v>0</v>
      </c>
      <c r="L105" s="20">
        <v>13</v>
      </c>
      <c r="M105" s="9">
        <v>4.9429657794676805E-2</v>
      </c>
      <c r="N105" s="20">
        <v>63</v>
      </c>
      <c r="O105" s="9">
        <v>0.23954372623574144</v>
      </c>
      <c r="P105" s="20">
        <v>16</v>
      </c>
      <c r="Q105" s="9">
        <v>6.0836501901140684E-2</v>
      </c>
    </row>
    <row r="106" spans="4:17" x14ac:dyDescent="0.25">
      <c r="D106" s="8" t="s">
        <v>582</v>
      </c>
      <c r="E106" s="20">
        <v>96</v>
      </c>
      <c r="F106" s="20">
        <v>53</v>
      </c>
      <c r="G106" s="9">
        <v>0.55208333333333337</v>
      </c>
      <c r="H106" s="20">
        <v>33</v>
      </c>
      <c r="I106" s="9">
        <v>0.62264150943396224</v>
      </c>
      <c r="J106" s="20">
        <v>0</v>
      </c>
      <c r="K106" s="9">
        <v>0</v>
      </c>
      <c r="L106" s="20">
        <v>4</v>
      </c>
      <c r="M106" s="9">
        <v>7.5471698113207544E-2</v>
      </c>
      <c r="N106" s="20">
        <v>22</v>
      </c>
      <c r="O106" s="9">
        <v>0.41509433962264153</v>
      </c>
      <c r="P106" s="20">
        <v>10</v>
      </c>
      <c r="Q106" s="9">
        <v>0.18867924528301888</v>
      </c>
    </row>
    <row r="107" spans="4:17" x14ac:dyDescent="0.25">
      <c r="D107" s="8" t="s">
        <v>583</v>
      </c>
      <c r="E107" s="20">
        <v>192</v>
      </c>
      <c r="F107" s="20">
        <v>145</v>
      </c>
      <c r="G107" s="9">
        <v>0.75520833333333337</v>
      </c>
      <c r="H107" s="20">
        <v>106</v>
      </c>
      <c r="I107" s="9">
        <v>0.73103448275862071</v>
      </c>
      <c r="J107" s="20">
        <v>0</v>
      </c>
      <c r="K107" s="9">
        <v>0</v>
      </c>
      <c r="L107" s="20">
        <v>2</v>
      </c>
      <c r="M107" s="9">
        <v>1.3793103448275862E-2</v>
      </c>
      <c r="N107" s="20">
        <v>18</v>
      </c>
      <c r="O107" s="9">
        <v>0.12413793103448276</v>
      </c>
      <c r="P107" s="20">
        <v>13</v>
      </c>
      <c r="Q107" s="9">
        <v>8.9655172413793102E-2</v>
      </c>
    </row>
    <row r="108" spans="4:17" x14ac:dyDescent="0.25">
      <c r="D108" s="7" t="s">
        <v>450</v>
      </c>
      <c r="E108" s="20">
        <v>808</v>
      </c>
      <c r="F108" s="20">
        <v>629</v>
      </c>
      <c r="G108" s="9">
        <v>0.77846534653465349</v>
      </c>
      <c r="H108" s="20">
        <v>446</v>
      </c>
      <c r="I108" s="9">
        <v>0.70906200317965029</v>
      </c>
      <c r="J108" s="20">
        <v>1</v>
      </c>
      <c r="K108" s="9">
        <v>1.589825119236884E-3</v>
      </c>
      <c r="L108" s="20">
        <v>19</v>
      </c>
      <c r="M108" s="9">
        <v>3.0206677265500796E-2</v>
      </c>
      <c r="N108" s="20">
        <v>113</v>
      </c>
      <c r="O108" s="9">
        <v>0.17965023847376788</v>
      </c>
      <c r="P108" s="20">
        <v>19</v>
      </c>
      <c r="Q108" s="9">
        <v>3.0206677265500796E-2</v>
      </c>
    </row>
    <row r="109" spans="4:17" x14ac:dyDescent="0.25">
      <c r="D109" s="8" t="s">
        <v>538</v>
      </c>
      <c r="E109" s="20">
        <v>87</v>
      </c>
      <c r="F109" s="20">
        <v>73</v>
      </c>
      <c r="G109" s="9">
        <v>0.83908045977011492</v>
      </c>
      <c r="H109" s="20">
        <v>49</v>
      </c>
      <c r="I109" s="9">
        <v>0.67123287671232879</v>
      </c>
      <c r="J109" s="20">
        <v>0</v>
      </c>
      <c r="K109" s="9">
        <v>0</v>
      </c>
      <c r="L109" s="20">
        <v>0</v>
      </c>
      <c r="M109" s="9">
        <v>0</v>
      </c>
      <c r="N109" s="20">
        <v>9</v>
      </c>
      <c r="O109" s="9">
        <v>0.12328767123287671</v>
      </c>
      <c r="P109" s="20">
        <v>4</v>
      </c>
      <c r="Q109" s="9">
        <v>5.4794520547945202E-2</v>
      </c>
    </row>
    <row r="110" spans="4:17" x14ac:dyDescent="0.25">
      <c r="D110" s="8" t="s">
        <v>451</v>
      </c>
      <c r="E110" s="20">
        <v>157</v>
      </c>
      <c r="F110" s="20">
        <v>101</v>
      </c>
      <c r="G110" s="9">
        <v>0.64331210191082799</v>
      </c>
      <c r="H110" s="20">
        <v>63</v>
      </c>
      <c r="I110" s="9">
        <v>0.62376237623762376</v>
      </c>
      <c r="J110" s="20">
        <v>0</v>
      </c>
      <c r="K110" s="9">
        <v>0</v>
      </c>
      <c r="L110" s="20">
        <v>2</v>
      </c>
      <c r="M110" s="9">
        <v>1.9801980198019802E-2</v>
      </c>
      <c r="N110" s="20">
        <v>43</v>
      </c>
      <c r="O110" s="9">
        <v>0.42574257425742573</v>
      </c>
      <c r="P110" s="20">
        <v>4</v>
      </c>
      <c r="Q110" s="9">
        <v>3.9603960396039604E-2</v>
      </c>
    </row>
    <row r="111" spans="4:17" x14ac:dyDescent="0.25">
      <c r="D111" s="8" t="s">
        <v>570</v>
      </c>
      <c r="E111" s="20">
        <v>234</v>
      </c>
      <c r="F111" s="20">
        <v>207</v>
      </c>
      <c r="G111" s="9">
        <v>0.88461538461538458</v>
      </c>
      <c r="H111" s="20">
        <v>153</v>
      </c>
      <c r="I111" s="9">
        <v>0.73913043478260865</v>
      </c>
      <c r="J111" s="20">
        <v>1</v>
      </c>
      <c r="K111" s="9">
        <v>4.830917874396135E-3</v>
      </c>
      <c r="L111" s="20">
        <v>5</v>
      </c>
      <c r="M111" s="9">
        <v>2.4154589371980676E-2</v>
      </c>
      <c r="N111" s="20">
        <v>16</v>
      </c>
      <c r="O111" s="9">
        <v>7.7294685990338161E-2</v>
      </c>
      <c r="P111" s="20">
        <v>0</v>
      </c>
      <c r="Q111" s="9">
        <v>0</v>
      </c>
    </row>
    <row r="112" spans="4:17" x14ac:dyDescent="0.25">
      <c r="D112" s="8" t="s">
        <v>573</v>
      </c>
      <c r="E112" s="20">
        <v>330</v>
      </c>
      <c r="F112" s="20">
        <v>248</v>
      </c>
      <c r="G112" s="9">
        <v>0.75151515151515147</v>
      </c>
      <c r="H112" s="20">
        <v>181</v>
      </c>
      <c r="I112" s="9">
        <v>0.72983870967741937</v>
      </c>
      <c r="J112" s="20">
        <v>0</v>
      </c>
      <c r="K112" s="9">
        <v>0</v>
      </c>
      <c r="L112" s="20">
        <v>12</v>
      </c>
      <c r="M112" s="9">
        <v>4.8387096774193547E-2</v>
      </c>
      <c r="N112" s="20">
        <v>45</v>
      </c>
      <c r="O112" s="9">
        <v>0.18145161290322581</v>
      </c>
      <c r="P112" s="20">
        <v>11</v>
      </c>
      <c r="Q112" s="9">
        <v>4.4354838709677422E-2</v>
      </c>
    </row>
    <row r="113" spans="4:17" x14ac:dyDescent="0.25">
      <c r="D113" s="6" t="s">
        <v>452</v>
      </c>
      <c r="E113" s="20">
        <v>5021</v>
      </c>
      <c r="F113" s="20">
        <v>3955</v>
      </c>
      <c r="G113" s="9">
        <v>0.78769169488149771</v>
      </c>
      <c r="H113" s="20">
        <v>2572</v>
      </c>
      <c r="I113" s="9">
        <v>0.65031605562579009</v>
      </c>
      <c r="J113" s="20">
        <v>0</v>
      </c>
      <c r="K113" s="9">
        <v>0</v>
      </c>
      <c r="L113" s="20">
        <v>117</v>
      </c>
      <c r="M113" s="9">
        <v>2.9582806573957017E-2</v>
      </c>
      <c r="N113" s="20">
        <v>343</v>
      </c>
      <c r="O113" s="9">
        <v>8.6725663716814158E-2</v>
      </c>
      <c r="P113" s="20">
        <v>351</v>
      </c>
      <c r="Q113" s="9">
        <v>8.8748419721871044E-2</v>
      </c>
    </row>
    <row r="114" spans="4:17" x14ac:dyDescent="0.25">
      <c r="D114" s="7" t="s">
        <v>587</v>
      </c>
      <c r="E114" s="20">
        <v>698</v>
      </c>
      <c r="F114" s="20">
        <v>537</v>
      </c>
      <c r="G114" s="9">
        <v>0.7693409742120344</v>
      </c>
      <c r="H114" s="20">
        <v>347</v>
      </c>
      <c r="I114" s="9">
        <v>0.64618249534450656</v>
      </c>
      <c r="J114" s="20">
        <v>0</v>
      </c>
      <c r="K114" s="9">
        <v>0</v>
      </c>
      <c r="L114" s="20">
        <v>26</v>
      </c>
      <c r="M114" s="9">
        <v>4.8417132216014895E-2</v>
      </c>
      <c r="N114" s="20">
        <v>54</v>
      </c>
      <c r="O114" s="9">
        <v>0.1005586592178771</v>
      </c>
      <c r="P114" s="20">
        <v>42</v>
      </c>
      <c r="Q114" s="9">
        <v>7.8212290502793297E-2</v>
      </c>
    </row>
    <row r="115" spans="4:17" x14ac:dyDescent="0.25">
      <c r="D115" s="8" t="s">
        <v>588</v>
      </c>
      <c r="E115" s="20">
        <v>58</v>
      </c>
      <c r="F115" s="20">
        <v>48</v>
      </c>
      <c r="G115" s="9">
        <v>0.82758620689655171</v>
      </c>
      <c r="H115" s="20">
        <v>35</v>
      </c>
      <c r="I115" s="9">
        <v>0.72916666666666663</v>
      </c>
      <c r="J115" s="20">
        <v>0</v>
      </c>
      <c r="K115" s="9">
        <v>0</v>
      </c>
      <c r="L115" s="20">
        <v>2</v>
      </c>
      <c r="M115" s="9">
        <v>4.1666666666666664E-2</v>
      </c>
      <c r="N115" s="20">
        <v>5</v>
      </c>
      <c r="O115" s="9">
        <v>0.10416666666666667</v>
      </c>
      <c r="P115" s="20">
        <v>1</v>
      </c>
      <c r="Q115" s="9">
        <v>2.0833333333333332E-2</v>
      </c>
    </row>
    <row r="116" spans="4:17" x14ac:dyDescent="0.25">
      <c r="D116" s="8" t="s">
        <v>589</v>
      </c>
      <c r="E116" s="20">
        <v>44</v>
      </c>
      <c r="F116" s="20">
        <v>31</v>
      </c>
      <c r="G116" s="9">
        <v>0.70454545454545459</v>
      </c>
      <c r="H116" s="20">
        <v>21</v>
      </c>
      <c r="I116" s="9">
        <v>0.67741935483870963</v>
      </c>
      <c r="J116" s="20">
        <v>0</v>
      </c>
      <c r="K116" s="9">
        <v>0</v>
      </c>
      <c r="L116" s="20">
        <v>0</v>
      </c>
      <c r="M116" s="9">
        <v>0</v>
      </c>
      <c r="N116" s="20">
        <v>0</v>
      </c>
      <c r="O116" s="9">
        <v>0</v>
      </c>
      <c r="P116" s="20">
        <v>11</v>
      </c>
      <c r="Q116" s="9">
        <v>0.35483870967741937</v>
      </c>
    </row>
    <row r="117" spans="4:17" x14ac:dyDescent="0.25">
      <c r="D117" s="8" t="s">
        <v>591</v>
      </c>
      <c r="E117" s="20">
        <v>121</v>
      </c>
      <c r="F117" s="20">
        <v>92</v>
      </c>
      <c r="G117" s="9">
        <v>0.76033057851239672</v>
      </c>
      <c r="H117" s="20">
        <v>60</v>
      </c>
      <c r="I117" s="9">
        <v>0.65217391304347827</v>
      </c>
      <c r="J117" s="20">
        <v>0</v>
      </c>
      <c r="K117" s="9">
        <v>0</v>
      </c>
      <c r="L117" s="20">
        <v>6</v>
      </c>
      <c r="M117" s="9">
        <v>6.5217391304347824E-2</v>
      </c>
      <c r="N117" s="20">
        <v>11</v>
      </c>
      <c r="O117" s="9">
        <v>0.11956521739130435</v>
      </c>
      <c r="P117" s="20">
        <v>3</v>
      </c>
      <c r="Q117" s="9">
        <v>3.2608695652173912E-2</v>
      </c>
    </row>
    <row r="118" spans="4:17" x14ac:dyDescent="0.25">
      <c r="D118" s="8" t="s">
        <v>598</v>
      </c>
      <c r="E118" s="20">
        <v>61</v>
      </c>
      <c r="F118" s="20">
        <v>44</v>
      </c>
      <c r="G118" s="9">
        <v>0.72131147540983609</v>
      </c>
      <c r="H118" s="20">
        <v>30</v>
      </c>
      <c r="I118" s="9">
        <v>0.68181818181818177</v>
      </c>
      <c r="J118" s="20">
        <v>0</v>
      </c>
      <c r="K118" s="9">
        <v>0</v>
      </c>
      <c r="L118" s="20">
        <v>1</v>
      </c>
      <c r="M118" s="9">
        <v>2.2727272727272728E-2</v>
      </c>
      <c r="N118" s="20">
        <v>8</v>
      </c>
      <c r="O118" s="9">
        <v>0.18181818181818182</v>
      </c>
      <c r="P118" s="20">
        <v>4</v>
      </c>
      <c r="Q118" s="9">
        <v>9.0909090909090912E-2</v>
      </c>
    </row>
    <row r="119" spans="4:17" x14ac:dyDescent="0.25">
      <c r="D119" s="8" t="s">
        <v>607</v>
      </c>
      <c r="E119" s="20">
        <v>63</v>
      </c>
      <c r="F119" s="20">
        <v>44</v>
      </c>
      <c r="G119" s="9">
        <v>0.69841269841269837</v>
      </c>
      <c r="H119" s="20">
        <v>27</v>
      </c>
      <c r="I119" s="9">
        <v>0.61363636363636365</v>
      </c>
      <c r="J119" s="20">
        <v>0</v>
      </c>
      <c r="K119" s="9">
        <v>0</v>
      </c>
      <c r="L119" s="20">
        <v>3</v>
      </c>
      <c r="M119" s="9">
        <v>6.8181818181818177E-2</v>
      </c>
      <c r="N119" s="20">
        <v>4</v>
      </c>
      <c r="O119" s="9">
        <v>9.0909090909090912E-2</v>
      </c>
      <c r="P119" s="20">
        <v>11</v>
      </c>
      <c r="Q119" s="9">
        <v>0.25</v>
      </c>
    </row>
    <row r="120" spans="4:17" x14ac:dyDescent="0.25">
      <c r="D120" s="8" t="s">
        <v>608</v>
      </c>
      <c r="E120" s="20">
        <v>81</v>
      </c>
      <c r="F120" s="20">
        <v>59</v>
      </c>
      <c r="G120" s="9">
        <v>0.72839506172839508</v>
      </c>
      <c r="H120" s="20">
        <v>42</v>
      </c>
      <c r="I120" s="9">
        <v>0.71186440677966101</v>
      </c>
      <c r="J120" s="20">
        <v>0</v>
      </c>
      <c r="K120" s="9">
        <v>0</v>
      </c>
      <c r="L120" s="20">
        <v>7</v>
      </c>
      <c r="M120" s="9">
        <v>0.11864406779661017</v>
      </c>
      <c r="N120" s="20">
        <v>0</v>
      </c>
      <c r="O120" s="9">
        <v>0</v>
      </c>
      <c r="P120" s="20">
        <v>6</v>
      </c>
      <c r="Q120" s="9">
        <v>0.10169491525423729</v>
      </c>
    </row>
    <row r="121" spans="4:17" x14ac:dyDescent="0.25">
      <c r="D121" s="8" t="s">
        <v>610</v>
      </c>
      <c r="E121" s="20">
        <v>157</v>
      </c>
      <c r="F121" s="20">
        <v>123</v>
      </c>
      <c r="G121" s="9">
        <v>0.78343949044585992</v>
      </c>
      <c r="H121" s="20">
        <v>73</v>
      </c>
      <c r="I121" s="9">
        <v>0.5934959349593496</v>
      </c>
      <c r="J121" s="20">
        <v>0</v>
      </c>
      <c r="K121" s="9">
        <v>0</v>
      </c>
      <c r="L121" s="20">
        <v>7</v>
      </c>
      <c r="M121" s="9">
        <v>5.6910569105691054E-2</v>
      </c>
      <c r="N121" s="20">
        <v>17</v>
      </c>
      <c r="O121" s="9">
        <v>0.13821138211382114</v>
      </c>
      <c r="P121" s="20">
        <v>4</v>
      </c>
      <c r="Q121" s="9">
        <v>3.2520325203252036E-2</v>
      </c>
    </row>
    <row r="122" spans="4:17" x14ac:dyDescent="0.25">
      <c r="D122" s="8" t="s">
        <v>613</v>
      </c>
      <c r="E122" s="20">
        <v>113</v>
      </c>
      <c r="F122" s="20">
        <v>96</v>
      </c>
      <c r="G122" s="9">
        <v>0.84955752212389379</v>
      </c>
      <c r="H122" s="20">
        <v>59</v>
      </c>
      <c r="I122" s="9">
        <v>0.61458333333333337</v>
      </c>
      <c r="J122" s="20">
        <v>0</v>
      </c>
      <c r="K122" s="9">
        <v>0</v>
      </c>
      <c r="L122" s="20">
        <v>0</v>
      </c>
      <c r="M122" s="9">
        <v>0</v>
      </c>
      <c r="N122" s="20">
        <v>9</v>
      </c>
      <c r="O122" s="9">
        <v>9.375E-2</v>
      </c>
      <c r="P122" s="20">
        <v>2</v>
      </c>
      <c r="Q122" s="9">
        <v>2.0833333333333332E-2</v>
      </c>
    </row>
    <row r="123" spans="4:17" x14ac:dyDescent="0.25">
      <c r="D123" s="7" t="s">
        <v>602</v>
      </c>
      <c r="E123" s="20">
        <v>717</v>
      </c>
      <c r="F123" s="20">
        <v>584</v>
      </c>
      <c r="G123" s="9">
        <v>0.81450488145048816</v>
      </c>
      <c r="H123" s="20">
        <v>389</v>
      </c>
      <c r="I123" s="9">
        <v>0.66609589041095896</v>
      </c>
      <c r="J123" s="20">
        <v>0</v>
      </c>
      <c r="K123" s="9">
        <v>0</v>
      </c>
      <c r="L123" s="20">
        <v>11</v>
      </c>
      <c r="M123" s="9">
        <v>1.8835616438356163E-2</v>
      </c>
      <c r="N123" s="20">
        <v>58</v>
      </c>
      <c r="O123" s="9">
        <v>9.9315068493150679E-2</v>
      </c>
      <c r="P123" s="20">
        <v>29</v>
      </c>
      <c r="Q123" s="9">
        <v>4.965753424657534E-2</v>
      </c>
    </row>
    <row r="124" spans="4:17" x14ac:dyDescent="0.25">
      <c r="D124" s="8" t="s">
        <v>603</v>
      </c>
      <c r="E124" s="20">
        <v>318</v>
      </c>
      <c r="F124" s="20">
        <v>245</v>
      </c>
      <c r="G124" s="9">
        <v>0.77044025157232709</v>
      </c>
      <c r="H124" s="20">
        <v>161</v>
      </c>
      <c r="I124" s="9">
        <v>0.65714285714285714</v>
      </c>
      <c r="J124" s="20">
        <v>0</v>
      </c>
      <c r="K124" s="9">
        <v>0</v>
      </c>
      <c r="L124" s="20">
        <v>6</v>
      </c>
      <c r="M124" s="9">
        <v>2.4489795918367346E-2</v>
      </c>
      <c r="N124" s="20">
        <v>35</v>
      </c>
      <c r="O124" s="9">
        <v>0.14285714285714285</v>
      </c>
      <c r="P124" s="20">
        <v>13</v>
      </c>
      <c r="Q124" s="9">
        <v>5.3061224489795916E-2</v>
      </c>
    </row>
    <row r="125" spans="4:17" x14ac:dyDescent="0.25">
      <c r="D125" s="8" t="s">
        <v>614</v>
      </c>
      <c r="E125" s="20">
        <v>158</v>
      </c>
      <c r="F125" s="20">
        <v>128</v>
      </c>
      <c r="G125" s="9">
        <v>0.810126582278481</v>
      </c>
      <c r="H125" s="20">
        <v>79</v>
      </c>
      <c r="I125" s="9">
        <v>0.6171875</v>
      </c>
      <c r="J125" s="20">
        <v>0</v>
      </c>
      <c r="K125" s="9">
        <v>0</v>
      </c>
      <c r="L125" s="20">
        <v>2</v>
      </c>
      <c r="M125" s="9">
        <v>1.5625E-2</v>
      </c>
      <c r="N125" s="20">
        <v>6</v>
      </c>
      <c r="O125" s="9">
        <v>4.6875E-2</v>
      </c>
      <c r="P125" s="20">
        <v>14</v>
      </c>
      <c r="Q125" s="9">
        <v>0.109375</v>
      </c>
    </row>
    <row r="126" spans="4:17" x14ac:dyDescent="0.25">
      <c r="D126" s="8" t="s">
        <v>620</v>
      </c>
      <c r="E126" s="20">
        <v>241</v>
      </c>
      <c r="F126" s="20">
        <v>211</v>
      </c>
      <c r="G126" s="9">
        <v>0.87551867219917012</v>
      </c>
      <c r="H126" s="20">
        <v>149</v>
      </c>
      <c r="I126" s="9">
        <v>0.70616113744075826</v>
      </c>
      <c r="J126" s="20">
        <v>0</v>
      </c>
      <c r="K126" s="9">
        <v>0</v>
      </c>
      <c r="L126" s="20">
        <v>3</v>
      </c>
      <c r="M126" s="9">
        <v>1.4218009478672985E-2</v>
      </c>
      <c r="N126" s="20">
        <v>17</v>
      </c>
      <c r="O126" s="9">
        <v>8.0568720379146919E-2</v>
      </c>
      <c r="P126" s="20">
        <v>2</v>
      </c>
      <c r="Q126" s="9">
        <v>9.4786729857819912E-3</v>
      </c>
    </row>
    <row r="127" spans="4:17" x14ac:dyDescent="0.25">
      <c r="D127" s="7" t="s">
        <v>453</v>
      </c>
      <c r="E127" s="20">
        <v>1640</v>
      </c>
      <c r="F127" s="20">
        <v>1216</v>
      </c>
      <c r="G127" s="9">
        <v>0.74146341463414633</v>
      </c>
      <c r="H127" s="20">
        <v>748</v>
      </c>
      <c r="I127" s="9">
        <v>0.61513157894736847</v>
      </c>
      <c r="J127" s="20">
        <v>0</v>
      </c>
      <c r="K127" s="9">
        <v>0</v>
      </c>
      <c r="L127" s="20">
        <v>15</v>
      </c>
      <c r="M127" s="9">
        <v>1.2335526315789474E-2</v>
      </c>
      <c r="N127" s="20">
        <v>166</v>
      </c>
      <c r="O127" s="9">
        <v>0.13651315789473684</v>
      </c>
      <c r="P127" s="20">
        <v>152</v>
      </c>
      <c r="Q127" s="9">
        <v>0.125</v>
      </c>
    </row>
    <row r="128" spans="4:17" x14ac:dyDescent="0.25">
      <c r="D128" s="8" t="s">
        <v>584</v>
      </c>
      <c r="E128" s="20">
        <v>68</v>
      </c>
      <c r="F128" s="20">
        <v>46</v>
      </c>
      <c r="G128" s="9">
        <v>0.67647058823529416</v>
      </c>
      <c r="H128" s="20">
        <v>28</v>
      </c>
      <c r="I128" s="9">
        <v>0.60869565217391308</v>
      </c>
      <c r="J128" s="20">
        <v>0</v>
      </c>
      <c r="K128" s="9">
        <v>0</v>
      </c>
      <c r="L128" s="20">
        <v>0</v>
      </c>
      <c r="M128" s="9">
        <v>0</v>
      </c>
      <c r="N128" s="20">
        <v>7</v>
      </c>
      <c r="O128" s="9">
        <v>0.15217391304347827</v>
      </c>
      <c r="P128" s="20">
        <v>11</v>
      </c>
      <c r="Q128" s="9">
        <v>0.2391304347826087</v>
      </c>
    </row>
    <row r="129" spans="4:17" x14ac:dyDescent="0.25">
      <c r="D129" s="8" t="s">
        <v>590</v>
      </c>
      <c r="E129" s="20">
        <v>128</v>
      </c>
      <c r="F129" s="20">
        <v>96</v>
      </c>
      <c r="G129" s="9">
        <v>0.75</v>
      </c>
      <c r="H129" s="20">
        <v>64</v>
      </c>
      <c r="I129" s="9">
        <v>0.66666666666666663</v>
      </c>
      <c r="J129" s="20">
        <v>0</v>
      </c>
      <c r="K129" s="9">
        <v>0</v>
      </c>
      <c r="L129" s="20">
        <v>1</v>
      </c>
      <c r="M129" s="9">
        <v>1.0416666666666666E-2</v>
      </c>
      <c r="N129" s="20">
        <v>18</v>
      </c>
      <c r="O129" s="9">
        <v>0.1875</v>
      </c>
      <c r="P129" s="20">
        <v>5</v>
      </c>
      <c r="Q129" s="9">
        <v>5.2083333333333336E-2</v>
      </c>
    </row>
    <row r="130" spans="4:17" x14ac:dyDescent="0.25">
      <c r="D130" s="8" t="s">
        <v>592</v>
      </c>
      <c r="E130" s="20">
        <v>75</v>
      </c>
      <c r="F130" s="20">
        <v>53</v>
      </c>
      <c r="G130" s="9">
        <v>0.70666666666666667</v>
      </c>
      <c r="H130" s="20">
        <v>34</v>
      </c>
      <c r="I130" s="9">
        <v>0.64150943396226412</v>
      </c>
      <c r="J130" s="20">
        <v>0</v>
      </c>
      <c r="K130" s="9">
        <v>0</v>
      </c>
      <c r="L130" s="20">
        <v>0</v>
      </c>
      <c r="M130" s="9">
        <v>0</v>
      </c>
      <c r="N130" s="20">
        <v>14</v>
      </c>
      <c r="O130" s="9">
        <v>0.26415094339622641</v>
      </c>
      <c r="P130" s="20">
        <v>3</v>
      </c>
      <c r="Q130" s="9">
        <v>5.6603773584905662E-2</v>
      </c>
    </row>
    <row r="131" spans="4:17" x14ac:dyDescent="0.25">
      <c r="D131" s="8" t="s">
        <v>454</v>
      </c>
      <c r="E131" s="20">
        <v>139</v>
      </c>
      <c r="F131" s="20">
        <v>105</v>
      </c>
      <c r="G131" s="9">
        <v>0.75539568345323738</v>
      </c>
      <c r="H131" s="20">
        <v>56</v>
      </c>
      <c r="I131" s="9">
        <v>0.53333333333333333</v>
      </c>
      <c r="J131" s="20">
        <v>0</v>
      </c>
      <c r="K131" s="9">
        <v>0</v>
      </c>
      <c r="L131" s="20">
        <v>0</v>
      </c>
      <c r="M131" s="9">
        <v>0</v>
      </c>
      <c r="N131" s="20">
        <v>14</v>
      </c>
      <c r="O131" s="9">
        <v>0.13333333333333333</v>
      </c>
      <c r="P131" s="20">
        <v>16</v>
      </c>
      <c r="Q131" s="9">
        <v>0.15238095238095239</v>
      </c>
    </row>
    <row r="132" spans="4:17" x14ac:dyDescent="0.25">
      <c r="D132" s="8" t="s">
        <v>594</v>
      </c>
      <c r="E132" s="20">
        <v>40</v>
      </c>
      <c r="F132" s="20">
        <v>32</v>
      </c>
      <c r="G132" s="9">
        <v>0.8</v>
      </c>
      <c r="H132" s="20">
        <v>22</v>
      </c>
      <c r="I132" s="9">
        <v>0.6875</v>
      </c>
      <c r="J132" s="20">
        <v>0</v>
      </c>
      <c r="K132" s="9">
        <v>0</v>
      </c>
      <c r="L132" s="20">
        <v>2</v>
      </c>
      <c r="M132" s="9">
        <v>6.25E-2</v>
      </c>
      <c r="N132" s="20">
        <v>3</v>
      </c>
      <c r="O132" s="9">
        <v>9.375E-2</v>
      </c>
      <c r="P132" s="20">
        <v>1</v>
      </c>
      <c r="Q132" s="9">
        <v>3.125E-2</v>
      </c>
    </row>
    <row r="133" spans="4:17" x14ac:dyDescent="0.25">
      <c r="D133" s="8" t="s">
        <v>597</v>
      </c>
      <c r="E133" s="20">
        <v>132</v>
      </c>
      <c r="F133" s="20">
        <v>96</v>
      </c>
      <c r="G133" s="9">
        <v>0.72727272727272729</v>
      </c>
      <c r="H133" s="20">
        <v>56</v>
      </c>
      <c r="I133" s="9">
        <v>0.58333333333333337</v>
      </c>
      <c r="J133" s="20">
        <v>0</v>
      </c>
      <c r="K133" s="9">
        <v>0</v>
      </c>
      <c r="L133" s="20">
        <v>0</v>
      </c>
      <c r="M133" s="9">
        <v>0</v>
      </c>
      <c r="N133" s="20">
        <v>14</v>
      </c>
      <c r="O133" s="9">
        <v>0.14583333333333334</v>
      </c>
      <c r="P133" s="20">
        <v>19</v>
      </c>
      <c r="Q133" s="9">
        <v>0.19791666666666666</v>
      </c>
    </row>
    <row r="134" spans="4:17" x14ac:dyDescent="0.25">
      <c r="D134" s="8" t="s">
        <v>599</v>
      </c>
      <c r="E134" s="20">
        <v>67</v>
      </c>
      <c r="F134" s="20">
        <v>41</v>
      </c>
      <c r="G134" s="9">
        <v>0.61194029850746268</v>
      </c>
      <c r="H134" s="20">
        <v>25</v>
      </c>
      <c r="I134" s="9">
        <v>0.6097560975609756</v>
      </c>
      <c r="J134" s="20">
        <v>0</v>
      </c>
      <c r="K134" s="9">
        <v>0</v>
      </c>
      <c r="L134" s="20">
        <v>0</v>
      </c>
      <c r="M134" s="9">
        <v>0</v>
      </c>
      <c r="N134" s="20">
        <v>9</v>
      </c>
      <c r="O134" s="9">
        <v>0.21951219512195122</v>
      </c>
      <c r="P134" s="20">
        <v>10</v>
      </c>
      <c r="Q134" s="9">
        <v>0.24390243902439024</v>
      </c>
    </row>
    <row r="135" spans="4:17" x14ac:dyDescent="0.25">
      <c r="D135" s="8" t="s">
        <v>457</v>
      </c>
      <c r="E135" s="20">
        <v>214</v>
      </c>
      <c r="F135" s="20">
        <v>160</v>
      </c>
      <c r="G135" s="9">
        <v>0.74766355140186913</v>
      </c>
      <c r="H135" s="20">
        <v>98</v>
      </c>
      <c r="I135" s="9">
        <v>0.61250000000000004</v>
      </c>
      <c r="J135" s="20">
        <v>0</v>
      </c>
      <c r="K135" s="9">
        <v>0</v>
      </c>
      <c r="L135" s="20">
        <v>3</v>
      </c>
      <c r="M135" s="9">
        <v>1.8749999999999999E-2</v>
      </c>
      <c r="N135" s="20">
        <v>15</v>
      </c>
      <c r="O135" s="9">
        <v>9.375E-2</v>
      </c>
      <c r="P135" s="20">
        <v>22</v>
      </c>
      <c r="Q135" s="9">
        <v>0.13750000000000001</v>
      </c>
    </row>
    <row r="136" spans="4:17" x14ac:dyDescent="0.25">
      <c r="D136" s="8" t="s">
        <v>600</v>
      </c>
      <c r="E136" s="20">
        <v>243</v>
      </c>
      <c r="F136" s="20">
        <v>184</v>
      </c>
      <c r="G136" s="9">
        <v>0.75720164609053497</v>
      </c>
      <c r="H136" s="20">
        <v>123</v>
      </c>
      <c r="I136" s="9">
        <v>0.66847826086956519</v>
      </c>
      <c r="J136" s="20">
        <v>0</v>
      </c>
      <c r="K136" s="9">
        <v>0</v>
      </c>
      <c r="L136" s="20">
        <v>3</v>
      </c>
      <c r="M136" s="9">
        <v>1.6304347826086956E-2</v>
      </c>
      <c r="N136" s="20">
        <v>32</v>
      </c>
      <c r="O136" s="9">
        <v>0.17391304347826086</v>
      </c>
      <c r="P136" s="20">
        <v>9</v>
      </c>
      <c r="Q136" s="9">
        <v>4.8913043478260872E-2</v>
      </c>
    </row>
    <row r="137" spans="4:17" x14ac:dyDescent="0.25">
      <c r="D137" s="8" t="s">
        <v>604</v>
      </c>
      <c r="E137" s="20">
        <v>49</v>
      </c>
      <c r="F137" s="20">
        <v>37</v>
      </c>
      <c r="G137" s="9">
        <v>0.75510204081632648</v>
      </c>
      <c r="H137" s="20">
        <v>23</v>
      </c>
      <c r="I137" s="9">
        <v>0.6216216216216216</v>
      </c>
      <c r="J137" s="20">
        <v>0</v>
      </c>
      <c r="K137" s="9">
        <v>0</v>
      </c>
      <c r="L137" s="20">
        <v>1</v>
      </c>
      <c r="M137" s="9">
        <v>2.7027027027027029E-2</v>
      </c>
      <c r="N137" s="20">
        <v>7</v>
      </c>
      <c r="O137" s="9">
        <v>0.1891891891891892</v>
      </c>
      <c r="P137" s="20">
        <v>0</v>
      </c>
      <c r="Q137" s="9">
        <v>0</v>
      </c>
    </row>
    <row r="138" spans="4:17" x14ac:dyDescent="0.25">
      <c r="D138" s="8" t="s">
        <v>605</v>
      </c>
      <c r="E138" s="20">
        <v>151</v>
      </c>
      <c r="F138" s="20">
        <v>113</v>
      </c>
      <c r="G138" s="9">
        <v>0.7483443708609272</v>
      </c>
      <c r="H138" s="20">
        <v>68</v>
      </c>
      <c r="I138" s="9">
        <v>0.60176991150442483</v>
      </c>
      <c r="J138" s="20">
        <v>0</v>
      </c>
      <c r="K138" s="9">
        <v>0</v>
      </c>
      <c r="L138" s="20">
        <v>1</v>
      </c>
      <c r="M138" s="9">
        <v>8.8495575221238937E-3</v>
      </c>
      <c r="N138" s="20">
        <v>2</v>
      </c>
      <c r="O138" s="9">
        <v>1.7699115044247787E-2</v>
      </c>
      <c r="P138" s="20">
        <v>32</v>
      </c>
      <c r="Q138" s="9">
        <v>0.2831858407079646</v>
      </c>
    </row>
    <row r="139" spans="4:17" x14ac:dyDescent="0.25">
      <c r="D139" s="8" t="s">
        <v>458</v>
      </c>
      <c r="E139" s="20">
        <v>64</v>
      </c>
      <c r="F139" s="20">
        <v>45</v>
      </c>
      <c r="G139" s="9">
        <v>0.703125</v>
      </c>
      <c r="H139" s="20">
        <v>21</v>
      </c>
      <c r="I139" s="9">
        <v>0.46666666666666667</v>
      </c>
      <c r="J139" s="20">
        <v>0</v>
      </c>
      <c r="K139" s="9">
        <v>0</v>
      </c>
      <c r="L139" s="20">
        <v>1</v>
      </c>
      <c r="M139" s="9">
        <v>2.2222222222222223E-2</v>
      </c>
      <c r="N139" s="20">
        <v>5</v>
      </c>
      <c r="O139" s="9">
        <v>0.1111111111111111</v>
      </c>
      <c r="P139" s="20">
        <v>5</v>
      </c>
      <c r="Q139" s="9">
        <v>0.1111111111111111</v>
      </c>
    </row>
    <row r="140" spans="4:17" x14ac:dyDescent="0.25">
      <c r="D140" s="8" t="s">
        <v>612</v>
      </c>
      <c r="E140" s="20">
        <v>199</v>
      </c>
      <c r="F140" s="20">
        <v>161</v>
      </c>
      <c r="G140" s="9">
        <v>0.80904522613065322</v>
      </c>
      <c r="H140" s="20">
        <v>105</v>
      </c>
      <c r="I140" s="9">
        <v>0.65217391304347827</v>
      </c>
      <c r="J140" s="20">
        <v>0</v>
      </c>
      <c r="K140" s="9">
        <v>0</v>
      </c>
      <c r="L140" s="20">
        <v>2</v>
      </c>
      <c r="M140" s="9">
        <v>1.2422360248447204E-2</v>
      </c>
      <c r="N140" s="20">
        <v>22</v>
      </c>
      <c r="O140" s="9">
        <v>0.13664596273291926</v>
      </c>
      <c r="P140" s="20">
        <v>5</v>
      </c>
      <c r="Q140" s="9">
        <v>3.1055900621118012E-2</v>
      </c>
    </row>
    <row r="141" spans="4:17" x14ac:dyDescent="0.25">
      <c r="D141" s="8" t="s">
        <v>615</v>
      </c>
      <c r="E141" s="20">
        <v>71</v>
      </c>
      <c r="F141" s="20">
        <v>47</v>
      </c>
      <c r="G141" s="9">
        <v>0.6619718309859155</v>
      </c>
      <c r="H141" s="20">
        <v>25</v>
      </c>
      <c r="I141" s="9">
        <v>0.53191489361702127</v>
      </c>
      <c r="J141" s="20">
        <v>0</v>
      </c>
      <c r="K141" s="9">
        <v>0</v>
      </c>
      <c r="L141" s="20">
        <v>1</v>
      </c>
      <c r="M141" s="9">
        <v>2.1276595744680851E-2</v>
      </c>
      <c r="N141" s="20">
        <v>4</v>
      </c>
      <c r="O141" s="9">
        <v>8.5106382978723402E-2</v>
      </c>
      <c r="P141" s="20">
        <v>14</v>
      </c>
      <c r="Q141" s="9">
        <v>0.2978723404255319</v>
      </c>
    </row>
    <row r="142" spans="4:17" x14ac:dyDescent="0.25">
      <c r="D142" s="7" t="s">
        <v>455</v>
      </c>
      <c r="E142" s="20">
        <v>1966</v>
      </c>
      <c r="F142" s="20">
        <v>1618</v>
      </c>
      <c r="G142" s="9">
        <v>0.82299084435401826</v>
      </c>
      <c r="H142" s="20">
        <v>1088</v>
      </c>
      <c r="I142" s="9">
        <v>0.67243510506798521</v>
      </c>
      <c r="J142" s="20">
        <v>0</v>
      </c>
      <c r="K142" s="9">
        <v>0</v>
      </c>
      <c r="L142" s="20">
        <v>65</v>
      </c>
      <c r="M142" s="9">
        <v>4.0173053152039555E-2</v>
      </c>
      <c r="N142" s="20">
        <v>65</v>
      </c>
      <c r="O142" s="9">
        <v>4.0173053152039555E-2</v>
      </c>
      <c r="P142" s="20">
        <v>128</v>
      </c>
      <c r="Q142" s="9">
        <v>7.9110012360939425E-2</v>
      </c>
    </row>
    <row r="143" spans="4:17" x14ac:dyDescent="0.25">
      <c r="D143" s="8" t="s">
        <v>585</v>
      </c>
      <c r="E143" s="20">
        <v>98</v>
      </c>
      <c r="F143" s="20">
        <v>82</v>
      </c>
      <c r="G143" s="9">
        <v>0.83673469387755106</v>
      </c>
      <c r="H143" s="20">
        <v>58</v>
      </c>
      <c r="I143" s="9">
        <v>0.70731707317073167</v>
      </c>
      <c r="J143" s="20">
        <v>0</v>
      </c>
      <c r="K143" s="9">
        <v>0</v>
      </c>
      <c r="L143" s="20">
        <v>3</v>
      </c>
      <c r="M143" s="9">
        <v>3.6585365853658534E-2</v>
      </c>
      <c r="N143" s="20">
        <v>2</v>
      </c>
      <c r="O143" s="9">
        <v>2.4390243902439025E-2</v>
      </c>
      <c r="P143" s="20">
        <v>3</v>
      </c>
      <c r="Q143" s="9">
        <v>3.6585365853658534E-2</v>
      </c>
    </row>
    <row r="144" spans="4:17" x14ac:dyDescent="0.25">
      <c r="D144" s="8" t="s">
        <v>586</v>
      </c>
      <c r="E144" s="20">
        <v>90</v>
      </c>
      <c r="F144" s="20">
        <v>72</v>
      </c>
      <c r="G144" s="9">
        <v>0.8</v>
      </c>
      <c r="H144" s="20">
        <v>43</v>
      </c>
      <c r="I144" s="9">
        <v>0.59722222222222221</v>
      </c>
      <c r="J144" s="20">
        <v>0</v>
      </c>
      <c r="K144" s="9">
        <v>0</v>
      </c>
      <c r="L144" s="20">
        <v>3</v>
      </c>
      <c r="M144" s="9">
        <v>4.1666666666666664E-2</v>
      </c>
      <c r="N144" s="20">
        <v>6</v>
      </c>
      <c r="O144" s="9">
        <v>8.3333333333333329E-2</v>
      </c>
      <c r="P144" s="20">
        <v>4</v>
      </c>
      <c r="Q144" s="9">
        <v>5.5555555555555552E-2</v>
      </c>
    </row>
    <row r="145" spans="4:17" x14ac:dyDescent="0.25">
      <c r="D145" s="8" t="s">
        <v>593</v>
      </c>
      <c r="E145" s="20">
        <v>283</v>
      </c>
      <c r="F145" s="20">
        <v>246</v>
      </c>
      <c r="G145" s="9">
        <v>0.86925795053003529</v>
      </c>
      <c r="H145" s="20">
        <v>185</v>
      </c>
      <c r="I145" s="9">
        <v>0.75203252032520329</v>
      </c>
      <c r="J145" s="20">
        <v>0</v>
      </c>
      <c r="K145" s="9">
        <v>0</v>
      </c>
      <c r="L145" s="20">
        <v>7</v>
      </c>
      <c r="M145" s="9">
        <v>2.8455284552845527E-2</v>
      </c>
      <c r="N145" s="20">
        <v>5</v>
      </c>
      <c r="O145" s="9">
        <v>2.032520325203252E-2</v>
      </c>
      <c r="P145" s="20">
        <v>13</v>
      </c>
      <c r="Q145" s="9">
        <v>5.2845528455284556E-2</v>
      </c>
    </row>
    <row r="146" spans="4:17" x14ac:dyDescent="0.25">
      <c r="D146" s="8" t="s">
        <v>595</v>
      </c>
      <c r="E146" s="20">
        <v>123</v>
      </c>
      <c r="F146" s="20">
        <v>109</v>
      </c>
      <c r="G146" s="9">
        <v>0.88617886178861793</v>
      </c>
      <c r="H146" s="20">
        <v>79</v>
      </c>
      <c r="I146" s="9">
        <v>0.72477064220183485</v>
      </c>
      <c r="J146" s="20">
        <v>0</v>
      </c>
      <c r="K146" s="9">
        <v>0</v>
      </c>
      <c r="L146" s="20">
        <v>3</v>
      </c>
      <c r="M146" s="9">
        <v>2.7522935779816515E-2</v>
      </c>
      <c r="N146" s="20">
        <v>2</v>
      </c>
      <c r="O146" s="9">
        <v>1.834862385321101E-2</v>
      </c>
      <c r="P146" s="20">
        <v>7</v>
      </c>
      <c r="Q146" s="9">
        <v>6.4220183486238536E-2</v>
      </c>
    </row>
    <row r="147" spans="4:17" x14ac:dyDescent="0.25">
      <c r="D147" s="8" t="s">
        <v>596</v>
      </c>
      <c r="E147" s="20">
        <v>38</v>
      </c>
      <c r="F147" s="20">
        <v>25</v>
      </c>
      <c r="G147" s="9">
        <v>0.65789473684210531</v>
      </c>
      <c r="H147" s="20">
        <v>16</v>
      </c>
      <c r="I147" s="9">
        <v>0.64</v>
      </c>
      <c r="J147" s="20">
        <v>0</v>
      </c>
      <c r="K147" s="9">
        <v>0</v>
      </c>
      <c r="L147" s="20">
        <v>2</v>
      </c>
      <c r="M147" s="9">
        <v>0.08</v>
      </c>
      <c r="N147" s="20">
        <v>5</v>
      </c>
      <c r="O147" s="9">
        <v>0.2</v>
      </c>
      <c r="P147" s="20">
        <v>2</v>
      </c>
      <c r="Q147" s="9">
        <v>0.08</v>
      </c>
    </row>
    <row r="148" spans="4:17" x14ac:dyDescent="0.25">
      <c r="D148" s="8" t="s">
        <v>456</v>
      </c>
      <c r="E148" s="20">
        <v>189</v>
      </c>
      <c r="F148" s="20">
        <v>161</v>
      </c>
      <c r="G148" s="9">
        <v>0.85185185185185186</v>
      </c>
      <c r="H148" s="20">
        <v>104</v>
      </c>
      <c r="I148" s="9">
        <v>0.64596273291925466</v>
      </c>
      <c r="J148" s="20">
        <v>0</v>
      </c>
      <c r="K148" s="9">
        <v>0</v>
      </c>
      <c r="L148" s="20">
        <v>7</v>
      </c>
      <c r="M148" s="9">
        <v>4.3478260869565216E-2</v>
      </c>
      <c r="N148" s="20">
        <v>3</v>
      </c>
      <c r="O148" s="9">
        <v>1.8633540372670808E-2</v>
      </c>
      <c r="P148" s="20">
        <v>14</v>
      </c>
      <c r="Q148" s="9">
        <v>8.6956521739130432E-2</v>
      </c>
    </row>
    <row r="149" spans="4:17" x14ac:dyDescent="0.25">
      <c r="D149" s="8" t="s">
        <v>601</v>
      </c>
      <c r="E149" s="20">
        <v>273</v>
      </c>
      <c r="F149" s="20">
        <v>232</v>
      </c>
      <c r="G149" s="9">
        <v>0.8498168498168498</v>
      </c>
      <c r="H149" s="20">
        <v>152</v>
      </c>
      <c r="I149" s="9">
        <v>0.65517241379310343</v>
      </c>
      <c r="J149" s="20">
        <v>0</v>
      </c>
      <c r="K149" s="9">
        <v>0</v>
      </c>
      <c r="L149" s="20">
        <v>6</v>
      </c>
      <c r="M149" s="9">
        <v>2.5862068965517241E-2</v>
      </c>
      <c r="N149" s="20">
        <v>2</v>
      </c>
      <c r="O149" s="9">
        <v>8.6206896551724137E-3</v>
      </c>
      <c r="P149" s="20">
        <v>23</v>
      </c>
      <c r="Q149" s="9">
        <v>9.9137931034482762E-2</v>
      </c>
    </row>
    <row r="150" spans="4:17" x14ac:dyDescent="0.25">
      <c r="D150" s="8" t="s">
        <v>606</v>
      </c>
      <c r="E150" s="20">
        <v>74</v>
      </c>
      <c r="F150" s="20">
        <v>56</v>
      </c>
      <c r="G150" s="9">
        <v>0.7567567567567568</v>
      </c>
      <c r="H150" s="20">
        <v>33</v>
      </c>
      <c r="I150" s="9">
        <v>0.5892857142857143</v>
      </c>
      <c r="J150" s="20">
        <v>0</v>
      </c>
      <c r="K150" s="9">
        <v>0</v>
      </c>
      <c r="L150" s="20">
        <v>1</v>
      </c>
      <c r="M150" s="9">
        <v>1.7857142857142856E-2</v>
      </c>
      <c r="N150" s="20">
        <v>5</v>
      </c>
      <c r="O150" s="9">
        <v>8.9285714285714288E-2</v>
      </c>
      <c r="P150" s="20">
        <v>10</v>
      </c>
      <c r="Q150" s="9">
        <v>0.17857142857142858</v>
      </c>
    </row>
    <row r="151" spans="4:17" x14ac:dyDescent="0.25">
      <c r="D151" s="8" t="s">
        <v>609</v>
      </c>
      <c r="E151" s="20">
        <v>87</v>
      </c>
      <c r="F151" s="20">
        <v>73</v>
      </c>
      <c r="G151" s="9">
        <v>0.83908045977011492</v>
      </c>
      <c r="H151" s="20">
        <v>45</v>
      </c>
      <c r="I151" s="9">
        <v>0.61643835616438358</v>
      </c>
      <c r="J151" s="20">
        <v>0</v>
      </c>
      <c r="K151" s="9">
        <v>0</v>
      </c>
      <c r="L151" s="20">
        <v>5</v>
      </c>
      <c r="M151" s="9">
        <v>6.8493150684931503E-2</v>
      </c>
      <c r="N151" s="20">
        <v>3</v>
      </c>
      <c r="O151" s="9">
        <v>4.1095890410958902E-2</v>
      </c>
      <c r="P151" s="20">
        <v>0</v>
      </c>
      <c r="Q151" s="9">
        <v>0</v>
      </c>
    </row>
    <row r="152" spans="4:17" x14ac:dyDescent="0.25">
      <c r="D152" s="8" t="s">
        <v>611</v>
      </c>
      <c r="E152" s="20">
        <v>86</v>
      </c>
      <c r="F152" s="20">
        <v>75</v>
      </c>
      <c r="G152" s="9">
        <v>0.87209302325581395</v>
      </c>
      <c r="H152" s="20">
        <v>55</v>
      </c>
      <c r="I152" s="9">
        <v>0.73333333333333328</v>
      </c>
      <c r="J152" s="20">
        <v>0</v>
      </c>
      <c r="K152" s="9">
        <v>0</v>
      </c>
      <c r="L152" s="20">
        <v>4</v>
      </c>
      <c r="M152" s="9">
        <v>5.3333333333333337E-2</v>
      </c>
      <c r="N152" s="20">
        <v>3</v>
      </c>
      <c r="O152" s="9">
        <v>0.04</v>
      </c>
      <c r="P152" s="20">
        <v>3</v>
      </c>
      <c r="Q152" s="9">
        <v>0.04</v>
      </c>
    </row>
    <row r="153" spans="4:17" x14ac:dyDescent="0.25">
      <c r="D153" s="8" t="s">
        <v>616</v>
      </c>
      <c r="E153" s="20">
        <v>202</v>
      </c>
      <c r="F153" s="20">
        <v>150</v>
      </c>
      <c r="G153" s="9">
        <v>0.74257425742574257</v>
      </c>
      <c r="H153" s="20">
        <v>95</v>
      </c>
      <c r="I153" s="9">
        <v>0.6333333333333333</v>
      </c>
      <c r="J153" s="20">
        <v>0</v>
      </c>
      <c r="K153" s="9">
        <v>0</v>
      </c>
      <c r="L153" s="20">
        <v>5</v>
      </c>
      <c r="M153" s="9">
        <v>3.3333333333333333E-2</v>
      </c>
      <c r="N153" s="20">
        <v>17</v>
      </c>
      <c r="O153" s="9">
        <v>0.11333333333333333</v>
      </c>
      <c r="P153" s="20">
        <v>17</v>
      </c>
      <c r="Q153" s="9">
        <v>0.11333333333333333</v>
      </c>
    </row>
    <row r="154" spans="4:17" x14ac:dyDescent="0.25">
      <c r="D154" s="8" t="s">
        <v>617</v>
      </c>
      <c r="E154" s="20">
        <v>106</v>
      </c>
      <c r="F154" s="20">
        <v>86</v>
      </c>
      <c r="G154" s="9">
        <v>0.81132075471698117</v>
      </c>
      <c r="H154" s="20">
        <v>65</v>
      </c>
      <c r="I154" s="9">
        <v>0.7558139534883721</v>
      </c>
      <c r="J154" s="20">
        <v>0</v>
      </c>
      <c r="K154" s="9">
        <v>0</v>
      </c>
      <c r="L154" s="20">
        <v>4</v>
      </c>
      <c r="M154" s="9">
        <v>4.6511627906976744E-2</v>
      </c>
      <c r="N154" s="20">
        <v>1</v>
      </c>
      <c r="O154" s="9">
        <v>1.1627906976744186E-2</v>
      </c>
      <c r="P154" s="20">
        <v>8</v>
      </c>
      <c r="Q154" s="9">
        <v>9.3023255813953487E-2</v>
      </c>
    </row>
    <row r="155" spans="4:17" x14ac:dyDescent="0.25">
      <c r="D155" s="8" t="s">
        <v>618</v>
      </c>
      <c r="E155" s="20">
        <v>91</v>
      </c>
      <c r="F155" s="20">
        <v>79</v>
      </c>
      <c r="G155" s="9">
        <v>0.86813186813186816</v>
      </c>
      <c r="H155" s="20">
        <v>58</v>
      </c>
      <c r="I155" s="9">
        <v>0.73417721518987344</v>
      </c>
      <c r="J155" s="20">
        <v>0</v>
      </c>
      <c r="K155" s="9">
        <v>0</v>
      </c>
      <c r="L155" s="20">
        <v>0</v>
      </c>
      <c r="M155" s="9">
        <v>0</v>
      </c>
      <c r="N155" s="20">
        <v>4</v>
      </c>
      <c r="O155" s="9">
        <v>5.0632911392405063E-2</v>
      </c>
      <c r="P155" s="20">
        <v>5</v>
      </c>
      <c r="Q155" s="9">
        <v>6.3291139240506333E-2</v>
      </c>
    </row>
    <row r="156" spans="4:17" x14ac:dyDescent="0.25">
      <c r="D156" s="8" t="s">
        <v>619</v>
      </c>
      <c r="E156" s="20">
        <v>62</v>
      </c>
      <c r="F156" s="20">
        <v>50</v>
      </c>
      <c r="G156" s="9">
        <v>0.80645161290322576</v>
      </c>
      <c r="H156" s="20">
        <v>31</v>
      </c>
      <c r="I156" s="9">
        <v>0.62</v>
      </c>
      <c r="J156" s="20">
        <v>0</v>
      </c>
      <c r="K156" s="9">
        <v>0</v>
      </c>
      <c r="L156" s="20">
        <v>4</v>
      </c>
      <c r="M156" s="9">
        <v>0.08</v>
      </c>
      <c r="N156" s="20">
        <v>1</v>
      </c>
      <c r="O156" s="9">
        <v>0.02</v>
      </c>
      <c r="P156" s="20">
        <v>5</v>
      </c>
      <c r="Q156" s="9">
        <v>0.1</v>
      </c>
    </row>
    <row r="157" spans="4:17" x14ac:dyDescent="0.25">
      <c r="D157" s="8" t="s">
        <v>621</v>
      </c>
      <c r="E157" s="20">
        <v>164</v>
      </c>
      <c r="F157" s="20">
        <v>122</v>
      </c>
      <c r="G157" s="9">
        <v>0.74390243902439024</v>
      </c>
      <c r="H157" s="20">
        <v>69</v>
      </c>
      <c r="I157" s="9">
        <v>0.56557377049180324</v>
      </c>
      <c r="J157" s="20">
        <v>0</v>
      </c>
      <c r="K157" s="9">
        <v>0</v>
      </c>
      <c r="L157" s="20">
        <v>11</v>
      </c>
      <c r="M157" s="9">
        <v>9.0163934426229511E-2</v>
      </c>
      <c r="N157" s="20">
        <v>6</v>
      </c>
      <c r="O157" s="9">
        <v>4.9180327868852458E-2</v>
      </c>
      <c r="P157" s="20">
        <v>14</v>
      </c>
      <c r="Q157" s="9">
        <v>0.11475409836065574</v>
      </c>
    </row>
    <row r="158" spans="4:17" x14ac:dyDescent="0.25">
      <c r="D158" s="6" t="s">
        <v>405</v>
      </c>
      <c r="E158" s="20">
        <v>8309</v>
      </c>
      <c r="F158" s="20">
        <v>5814</v>
      </c>
      <c r="G158" s="9">
        <v>0.69972319171982189</v>
      </c>
      <c r="H158" s="20">
        <v>3400</v>
      </c>
      <c r="I158" s="9">
        <v>0.58479532163742687</v>
      </c>
      <c r="J158" s="20">
        <v>0</v>
      </c>
      <c r="K158" s="9">
        <v>0</v>
      </c>
      <c r="L158" s="20">
        <v>213</v>
      </c>
      <c r="M158" s="9">
        <v>3.6635706914344687E-2</v>
      </c>
      <c r="N158" s="20">
        <v>1085</v>
      </c>
      <c r="O158" s="9">
        <v>0.18661850705194358</v>
      </c>
      <c r="P158" s="20">
        <v>684</v>
      </c>
      <c r="Q158" s="9">
        <v>0.11764705882352941</v>
      </c>
    </row>
    <row r="159" spans="4:17" x14ac:dyDescent="0.25">
      <c r="D159" s="7" t="s">
        <v>406</v>
      </c>
      <c r="E159" s="20">
        <v>1317</v>
      </c>
      <c r="F159" s="20">
        <v>903</v>
      </c>
      <c r="G159" s="9">
        <v>0.68564920273348517</v>
      </c>
      <c r="H159" s="20">
        <v>477</v>
      </c>
      <c r="I159" s="9">
        <v>0.52823920265780733</v>
      </c>
      <c r="J159" s="20">
        <v>0</v>
      </c>
      <c r="K159" s="9">
        <v>0</v>
      </c>
      <c r="L159" s="20">
        <v>15</v>
      </c>
      <c r="M159" s="9">
        <v>1.6611295681063124E-2</v>
      </c>
      <c r="N159" s="20">
        <v>205</v>
      </c>
      <c r="O159" s="9">
        <v>0.22702104097452935</v>
      </c>
      <c r="P159" s="20">
        <v>98</v>
      </c>
      <c r="Q159" s="9">
        <v>0.10852713178294573</v>
      </c>
    </row>
    <row r="160" spans="4:17" x14ac:dyDescent="0.25">
      <c r="D160" s="8" t="s">
        <v>407</v>
      </c>
      <c r="E160" s="20">
        <v>236</v>
      </c>
      <c r="F160" s="20">
        <v>166</v>
      </c>
      <c r="G160" s="9">
        <v>0.70338983050847459</v>
      </c>
      <c r="H160" s="20">
        <v>87</v>
      </c>
      <c r="I160" s="9">
        <v>0.52409638554216864</v>
      </c>
      <c r="J160" s="20">
        <v>0</v>
      </c>
      <c r="K160" s="9">
        <v>0</v>
      </c>
      <c r="L160" s="20">
        <v>2</v>
      </c>
      <c r="M160" s="9">
        <v>1.2048192771084338E-2</v>
      </c>
      <c r="N160" s="20">
        <v>26</v>
      </c>
      <c r="O160" s="9">
        <v>0.15662650602409639</v>
      </c>
      <c r="P160" s="20">
        <v>20</v>
      </c>
      <c r="Q160" s="9">
        <v>0.12048192771084337</v>
      </c>
    </row>
    <row r="161" spans="4:17" x14ac:dyDescent="0.25">
      <c r="D161" s="8" t="s">
        <v>408</v>
      </c>
      <c r="E161" s="20">
        <v>126</v>
      </c>
      <c r="F161" s="20">
        <v>75</v>
      </c>
      <c r="G161" s="9">
        <v>0.59523809523809523</v>
      </c>
      <c r="H161" s="20">
        <v>35</v>
      </c>
      <c r="I161" s="9">
        <v>0.46666666666666667</v>
      </c>
      <c r="J161" s="20">
        <v>0</v>
      </c>
      <c r="K161" s="9">
        <v>0</v>
      </c>
      <c r="L161" s="20">
        <v>2</v>
      </c>
      <c r="M161" s="9">
        <v>2.6666666666666668E-2</v>
      </c>
      <c r="N161" s="20">
        <v>25</v>
      </c>
      <c r="O161" s="9">
        <v>0.33333333333333331</v>
      </c>
      <c r="P161" s="20">
        <v>12</v>
      </c>
      <c r="Q161" s="9">
        <v>0.16</v>
      </c>
    </row>
    <row r="162" spans="4:17" x14ac:dyDescent="0.25">
      <c r="D162" s="8" t="s">
        <v>409</v>
      </c>
      <c r="E162" s="20">
        <v>297</v>
      </c>
      <c r="F162" s="20">
        <v>197</v>
      </c>
      <c r="G162" s="9">
        <v>0.66329966329966328</v>
      </c>
      <c r="H162" s="20">
        <v>100</v>
      </c>
      <c r="I162" s="9">
        <v>0.50761421319796951</v>
      </c>
      <c r="J162" s="20">
        <v>0</v>
      </c>
      <c r="K162" s="9">
        <v>0</v>
      </c>
      <c r="L162" s="20">
        <v>3</v>
      </c>
      <c r="M162" s="9">
        <v>1.5228426395939087E-2</v>
      </c>
      <c r="N162" s="20">
        <v>68</v>
      </c>
      <c r="O162" s="9">
        <v>0.34517766497461927</v>
      </c>
      <c r="P162" s="20">
        <v>10</v>
      </c>
      <c r="Q162" s="9">
        <v>5.0761421319796954E-2</v>
      </c>
    </row>
    <row r="163" spans="4:17" x14ac:dyDescent="0.25">
      <c r="D163" s="8" t="s">
        <v>410</v>
      </c>
      <c r="E163" s="20">
        <v>210</v>
      </c>
      <c r="F163" s="20">
        <v>145</v>
      </c>
      <c r="G163" s="9">
        <v>0.69047619047619047</v>
      </c>
      <c r="H163" s="20">
        <v>81</v>
      </c>
      <c r="I163" s="9">
        <v>0.55862068965517242</v>
      </c>
      <c r="J163" s="20">
        <v>0</v>
      </c>
      <c r="K163" s="9">
        <v>0</v>
      </c>
      <c r="L163" s="20">
        <v>1</v>
      </c>
      <c r="M163" s="9">
        <v>6.8965517241379309E-3</v>
      </c>
      <c r="N163" s="20">
        <v>31</v>
      </c>
      <c r="O163" s="9">
        <v>0.21379310344827587</v>
      </c>
      <c r="P163" s="20">
        <v>21</v>
      </c>
      <c r="Q163" s="9">
        <v>0.14482758620689656</v>
      </c>
    </row>
    <row r="164" spans="4:17" x14ac:dyDescent="0.25">
      <c r="D164" s="8" t="s">
        <v>411</v>
      </c>
      <c r="E164" s="20">
        <v>188</v>
      </c>
      <c r="F164" s="20">
        <v>128</v>
      </c>
      <c r="G164" s="9">
        <v>0.68085106382978722</v>
      </c>
      <c r="H164" s="20">
        <v>64</v>
      </c>
      <c r="I164" s="9">
        <v>0.5</v>
      </c>
      <c r="J164" s="20">
        <v>0</v>
      </c>
      <c r="K164" s="9">
        <v>0</v>
      </c>
      <c r="L164" s="20">
        <v>3</v>
      </c>
      <c r="M164" s="9">
        <v>2.34375E-2</v>
      </c>
      <c r="N164" s="20">
        <v>26</v>
      </c>
      <c r="O164" s="9">
        <v>0.203125</v>
      </c>
      <c r="P164" s="20">
        <v>16</v>
      </c>
      <c r="Q164" s="9">
        <v>0.125</v>
      </c>
    </row>
    <row r="165" spans="4:17" x14ac:dyDescent="0.25">
      <c r="D165" s="8" t="s">
        <v>412</v>
      </c>
      <c r="E165" s="20">
        <v>164</v>
      </c>
      <c r="F165" s="20">
        <v>125</v>
      </c>
      <c r="G165" s="9">
        <v>0.76219512195121952</v>
      </c>
      <c r="H165" s="20">
        <v>69</v>
      </c>
      <c r="I165" s="9">
        <v>0.55200000000000005</v>
      </c>
      <c r="J165" s="20">
        <v>0</v>
      </c>
      <c r="K165" s="9">
        <v>0</v>
      </c>
      <c r="L165" s="20">
        <v>0</v>
      </c>
      <c r="M165" s="9">
        <v>0</v>
      </c>
      <c r="N165" s="20">
        <v>11</v>
      </c>
      <c r="O165" s="9">
        <v>8.7999999999999995E-2</v>
      </c>
      <c r="P165" s="20">
        <v>17</v>
      </c>
      <c r="Q165" s="9">
        <v>0.13600000000000001</v>
      </c>
    </row>
    <row r="166" spans="4:17" x14ac:dyDescent="0.25">
      <c r="D166" s="8" t="s">
        <v>648</v>
      </c>
      <c r="E166" s="20">
        <v>96</v>
      </c>
      <c r="F166" s="20">
        <v>67</v>
      </c>
      <c r="G166" s="9">
        <v>0.69791666666666663</v>
      </c>
      <c r="H166" s="20">
        <v>41</v>
      </c>
      <c r="I166" s="9">
        <v>0.61194029850746268</v>
      </c>
      <c r="J166" s="20">
        <v>0</v>
      </c>
      <c r="K166" s="9">
        <v>0</v>
      </c>
      <c r="L166" s="20">
        <v>4</v>
      </c>
      <c r="M166" s="9">
        <v>5.9701492537313432E-2</v>
      </c>
      <c r="N166" s="20">
        <v>18</v>
      </c>
      <c r="O166" s="9">
        <v>0.26865671641791045</v>
      </c>
      <c r="P166" s="20">
        <v>2</v>
      </c>
      <c r="Q166" s="9">
        <v>2.9850746268656716E-2</v>
      </c>
    </row>
    <row r="167" spans="4:17" x14ac:dyDescent="0.25">
      <c r="D167" s="7" t="s">
        <v>463</v>
      </c>
      <c r="E167" s="20">
        <v>960</v>
      </c>
      <c r="F167" s="20">
        <v>641</v>
      </c>
      <c r="G167" s="9">
        <v>0.66770833333333335</v>
      </c>
      <c r="H167" s="20">
        <v>372</v>
      </c>
      <c r="I167" s="9">
        <v>0.58034321372854913</v>
      </c>
      <c r="J167" s="20">
        <v>0</v>
      </c>
      <c r="K167" s="9">
        <v>0</v>
      </c>
      <c r="L167" s="20">
        <v>4</v>
      </c>
      <c r="M167" s="9">
        <v>6.2402496099843996E-3</v>
      </c>
      <c r="N167" s="20">
        <v>115</v>
      </c>
      <c r="O167" s="9">
        <v>0.1794071762870515</v>
      </c>
      <c r="P167" s="20">
        <v>137</v>
      </c>
      <c r="Q167" s="9">
        <v>0.21372854914196568</v>
      </c>
    </row>
    <row r="168" spans="4:17" x14ac:dyDescent="0.25">
      <c r="D168" s="8" t="s">
        <v>642</v>
      </c>
      <c r="E168" s="20">
        <v>365</v>
      </c>
      <c r="F168" s="20">
        <v>227</v>
      </c>
      <c r="G168" s="9">
        <v>0.62191780821917808</v>
      </c>
      <c r="H168" s="20">
        <v>117</v>
      </c>
      <c r="I168" s="9">
        <v>0.51541850220264318</v>
      </c>
      <c r="J168" s="20">
        <v>0</v>
      </c>
      <c r="K168" s="9">
        <v>0</v>
      </c>
      <c r="L168" s="20">
        <v>2</v>
      </c>
      <c r="M168" s="9">
        <v>8.8105726872246704E-3</v>
      </c>
      <c r="N168" s="20">
        <v>77</v>
      </c>
      <c r="O168" s="9">
        <v>0.33920704845814981</v>
      </c>
      <c r="P168" s="20">
        <v>35</v>
      </c>
      <c r="Q168" s="9">
        <v>0.15418502202643172</v>
      </c>
    </row>
    <row r="169" spans="4:17" x14ac:dyDescent="0.25">
      <c r="D169" s="8" t="s">
        <v>473</v>
      </c>
      <c r="E169" s="20">
        <v>288</v>
      </c>
      <c r="F169" s="20">
        <v>185</v>
      </c>
      <c r="G169" s="9">
        <v>0.64236111111111116</v>
      </c>
      <c r="H169" s="20">
        <v>100</v>
      </c>
      <c r="I169" s="9">
        <v>0.54054054054054057</v>
      </c>
      <c r="J169" s="20">
        <v>0</v>
      </c>
      <c r="K169" s="9">
        <v>0</v>
      </c>
      <c r="L169" s="20">
        <v>2</v>
      </c>
      <c r="M169" s="9">
        <v>1.0810810810810811E-2</v>
      </c>
      <c r="N169" s="20">
        <v>26</v>
      </c>
      <c r="O169" s="9">
        <v>0.14054054054054055</v>
      </c>
      <c r="P169" s="20">
        <v>54</v>
      </c>
      <c r="Q169" s="9">
        <v>0.29189189189189191</v>
      </c>
    </row>
    <row r="170" spans="4:17" x14ac:dyDescent="0.25">
      <c r="D170" s="8" t="s">
        <v>464</v>
      </c>
      <c r="E170" s="20">
        <v>307</v>
      </c>
      <c r="F170" s="20">
        <v>229</v>
      </c>
      <c r="G170" s="9">
        <v>0.74592833876221498</v>
      </c>
      <c r="H170" s="20">
        <v>155</v>
      </c>
      <c r="I170" s="9">
        <v>0.67685589519650657</v>
      </c>
      <c r="J170" s="20">
        <v>0</v>
      </c>
      <c r="K170" s="9">
        <v>0</v>
      </c>
      <c r="L170" s="20">
        <v>0</v>
      </c>
      <c r="M170" s="9">
        <v>0</v>
      </c>
      <c r="N170" s="20">
        <v>12</v>
      </c>
      <c r="O170" s="9">
        <v>5.2401746724890827E-2</v>
      </c>
      <c r="P170" s="20">
        <v>48</v>
      </c>
      <c r="Q170" s="9">
        <v>0.20960698689956331</v>
      </c>
    </row>
    <row r="171" spans="4:17" x14ac:dyDescent="0.25">
      <c r="D171" s="7" t="s">
        <v>467</v>
      </c>
      <c r="E171" s="20">
        <v>909</v>
      </c>
      <c r="F171" s="20">
        <v>647</v>
      </c>
      <c r="G171" s="9">
        <v>0.71177117711771176</v>
      </c>
      <c r="H171" s="20">
        <v>396</v>
      </c>
      <c r="I171" s="9">
        <v>0.61205564142194746</v>
      </c>
      <c r="J171" s="20">
        <v>0</v>
      </c>
      <c r="K171" s="9">
        <v>0</v>
      </c>
      <c r="L171" s="20">
        <v>29</v>
      </c>
      <c r="M171" s="9">
        <v>4.482225656877898E-2</v>
      </c>
      <c r="N171" s="20">
        <v>104</v>
      </c>
      <c r="O171" s="9">
        <v>0.160741885625966</v>
      </c>
      <c r="P171" s="20">
        <v>72</v>
      </c>
      <c r="Q171" s="9">
        <v>0.11128284389489954</v>
      </c>
    </row>
    <row r="172" spans="4:17" x14ac:dyDescent="0.25">
      <c r="D172" s="8" t="s">
        <v>623</v>
      </c>
      <c r="E172" s="20">
        <v>120</v>
      </c>
      <c r="F172" s="20">
        <v>76</v>
      </c>
      <c r="G172" s="9">
        <v>0.6333333333333333</v>
      </c>
      <c r="H172" s="20">
        <v>42</v>
      </c>
      <c r="I172" s="9">
        <v>0.55263157894736847</v>
      </c>
      <c r="J172" s="20">
        <v>0</v>
      </c>
      <c r="K172" s="9">
        <v>0</v>
      </c>
      <c r="L172" s="20">
        <v>2</v>
      </c>
      <c r="M172" s="9">
        <v>2.6315789473684209E-2</v>
      </c>
      <c r="N172" s="20">
        <v>21</v>
      </c>
      <c r="O172" s="9">
        <v>0.27631578947368424</v>
      </c>
      <c r="P172" s="20">
        <v>13</v>
      </c>
      <c r="Q172" s="9">
        <v>0.17105263157894737</v>
      </c>
    </row>
    <row r="173" spans="4:17" x14ac:dyDescent="0.25">
      <c r="D173" s="8" t="s">
        <v>625</v>
      </c>
      <c r="E173" s="20">
        <v>327</v>
      </c>
      <c r="F173" s="20">
        <v>242</v>
      </c>
      <c r="G173" s="9">
        <v>0.74006116207951067</v>
      </c>
      <c r="H173" s="20">
        <v>151</v>
      </c>
      <c r="I173" s="9">
        <v>0.62396694214876036</v>
      </c>
      <c r="J173" s="20">
        <v>0</v>
      </c>
      <c r="K173" s="9">
        <v>0</v>
      </c>
      <c r="L173" s="20">
        <v>10</v>
      </c>
      <c r="M173" s="9">
        <v>4.1322314049586778E-2</v>
      </c>
      <c r="N173" s="20">
        <v>31</v>
      </c>
      <c r="O173" s="9">
        <v>0.128099173553719</v>
      </c>
      <c r="P173" s="20">
        <v>26</v>
      </c>
      <c r="Q173" s="9">
        <v>0.10743801652892562</v>
      </c>
    </row>
    <row r="174" spans="4:17" x14ac:dyDescent="0.25">
      <c r="D174" s="8" t="s">
        <v>636</v>
      </c>
      <c r="E174" s="20">
        <v>304</v>
      </c>
      <c r="F174" s="20">
        <v>211</v>
      </c>
      <c r="G174" s="9">
        <v>0.69407894736842102</v>
      </c>
      <c r="H174" s="20">
        <v>142</v>
      </c>
      <c r="I174" s="9">
        <v>0.67298578199052128</v>
      </c>
      <c r="J174" s="20">
        <v>0</v>
      </c>
      <c r="K174" s="9">
        <v>0</v>
      </c>
      <c r="L174" s="20">
        <v>15</v>
      </c>
      <c r="M174" s="9">
        <v>7.1090047393364927E-2</v>
      </c>
      <c r="N174" s="20">
        <v>42</v>
      </c>
      <c r="O174" s="9">
        <v>0.1990521327014218</v>
      </c>
      <c r="P174" s="20">
        <v>20</v>
      </c>
      <c r="Q174" s="9">
        <v>9.4786729857819899E-2</v>
      </c>
    </row>
    <row r="175" spans="4:17" x14ac:dyDescent="0.25">
      <c r="D175" s="8" t="s">
        <v>468</v>
      </c>
      <c r="E175" s="20">
        <v>158</v>
      </c>
      <c r="F175" s="20">
        <v>118</v>
      </c>
      <c r="G175" s="9">
        <v>0.74683544303797467</v>
      </c>
      <c r="H175" s="20">
        <v>61</v>
      </c>
      <c r="I175" s="9">
        <v>0.51694915254237284</v>
      </c>
      <c r="J175" s="20">
        <v>0</v>
      </c>
      <c r="K175" s="9">
        <v>0</v>
      </c>
      <c r="L175" s="20">
        <v>2</v>
      </c>
      <c r="M175" s="9">
        <v>1.6949152542372881E-2</v>
      </c>
      <c r="N175" s="20">
        <v>10</v>
      </c>
      <c r="O175" s="9">
        <v>8.4745762711864403E-2</v>
      </c>
      <c r="P175" s="20">
        <v>13</v>
      </c>
      <c r="Q175" s="9">
        <v>0.11016949152542373</v>
      </c>
    </row>
    <row r="176" spans="4:17" x14ac:dyDescent="0.25">
      <c r="D176" s="7" t="s">
        <v>470</v>
      </c>
      <c r="E176" s="20">
        <v>632</v>
      </c>
      <c r="F176" s="20">
        <v>465</v>
      </c>
      <c r="G176" s="9">
        <v>0.73575949367088611</v>
      </c>
      <c r="H176" s="20">
        <v>258</v>
      </c>
      <c r="I176" s="9">
        <v>0.55483870967741933</v>
      </c>
      <c r="J176" s="20">
        <v>0</v>
      </c>
      <c r="K176" s="9">
        <v>0</v>
      </c>
      <c r="L176" s="20">
        <v>24</v>
      </c>
      <c r="M176" s="9">
        <v>5.1612903225806452E-2</v>
      </c>
      <c r="N176" s="20">
        <v>54</v>
      </c>
      <c r="O176" s="9">
        <v>0.11612903225806452</v>
      </c>
      <c r="P176" s="20">
        <v>50</v>
      </c>
      <c r="Q176" s="9">
        <v>0.10752688172043011</v>
      </c>
    </row>
    <row r="177" spans="4:17" x14ac:dyDescent="0.25">
      <c r="D177" s="8" t="s">
        <v>624</v>
      </c>
      <c r="E177" s="20">
        <v>61</v>
      </c>
      <c r="F177" s="20">
        <v>41</v>
      </c>
      <c r="G177" s="9">
        <v>0.67213114754098358</v>
      </c>
      <c r="H177" s="20">
        <v>20</v>
      </c>
      <c r="I177" s="9">
        <v>0.48780487804878048</v>
      </c>
      <c r="J177" s="20">
        <v>0</v>
      </c>
      <c r="K177" s="9">
        <v>0</v>
      </c>
      <c r="L177" s="20">
        <v>0</v>
      </c>
      <c r="M177" s="9">
        <v>0</v>
      </c>
      <c r="N177" s="20">
        <v>10</v>
      </c>
      <c r="O177" s="9">
        <v>0.24390243902439024</v>
      </c>
      <c r="P177" s="20">
        <v>9</v>
      </c>
      <c r="Q177" s="9">
        <v>0.21951219512195122</v>
      </c>
    </row>
    <row r="178" spans="4:17" x14ac:dyDescent="0.25">
      <c r="D178" s="8" t="s">
        <v>629</v>
      </c>
      <c r="E178" s="20">
        <v>55</v>
      </c>
      <c r="F178" s="20">
        <v>47</v>
      </c>
      <c r="G178" s="9">
        <v>0.8545454545454545</v>
      </c>
      <c r="H178" s="20">
        <v>36</v>
      </c>
      <c r="I178" s="9">
        <v>0.76595744680851063</v>
      </c>
      <c r="J178" s="20">
        <v>0</v>
      </c>
      <c r="K178" s="9">
        <v>0</v>
      </c>
      <c r="L178" s="20">
        <v>3</v>
      </c>
      <c r="M178" s="9">
        <v>6.3829787234042548E-2</v>
      </c>
      <c r="N178" s="20">
        <v>2</v>
      </c>
      <c r="O178" s="9">
        <v>4.2553191489361701E-2</v>
      </c>
      <c r="P178" s="20">
        <v>2</v>
      </c>
      <c r="Q178" s="9">
        <v>4.2553191489361701E-2</v>
      </c>
    </row>
    <row r="179" spans="4:17" x14ac:dyDescent="0.25">
      <c r="D179" s="8" t="s">
        <v>641</v>
      </c>
      <c r="E179" s="20">
        <v>76</v>
      </c>
      <c r="F179" s="20">
        <v>52</v>
      </c>
      <c r="G179" s="9">
        <v>0.68421052631578949</v>
      </c>
      <c r="H179" s="20">
        <v>24</v>
      </c>
      <c r="I179" s="9">
        <v>0.46153846153846156</v>
      </c>
      <c r="J179" s="20">
        <v>0</v>
      </c>
      <c r="K179" s="9">
        <v>0</v>
      </c>
      <c r="L179" s="20">
        <v>6</v>
      </c>
      <c r="M179" s="9">
        <v>0.11538461538461539</v>
      </c>
      <c r="N179" s="20">
        <v>6</v>
      </c>
      <c r="O179" s="9">
        <v>0.11538461538461539</v>
      </c>
      <c r="P179" s="20">
        <v>7</v>
      </c>
      <c r="Q179" s="9">
        <v>0.13461538461538461</v>
      </c>
    </row>
    <row r="180" spans="4:17" x14ac:dyDescent="0.25">
      <c r="D180" s="8" t="s">
        <v>643</v>
      </c>
      <c r="E180" s="20">
        <v>218</v>
      </c>
      <c r="F180" s="20">
        <v>168</v>
      </c>
      <c r="G180" s="9">
        <v>0.77064220183486243</v>
      </c>
      <c r="H180" s="20">
        <v>91</v>
      </c>
      <c r="I180" s="9">
        <v>0.54166666666666663</v>
      </c>
      <c r="J180" s="20">
        <v>0</v>
      </c>
      <c r="K180" s="9">
        <v>0</v>
      </c>
      <c r="L180" s="20">
        <v>5</v>
      </c>
      <c r="M180" s="9">
        <v>2.976190476190476E-2</v>
      </c>
      <c r="N180" s="20">
        <v>24</v>
      </c>
      <c r="O180" s="9">
        <v>0.14285714285714285</v>
      </c>
      <c r="P180" s="20">
        <v>11</v>
      </c>
      <c r="Q180" s="9">
        <v>6.5476190476190479E-2</v>
      </c>
    </row>
    <row r="181" spans="4:17" x14ac:dyDescent="0.25">
      <c r="D181" s="8" t="s">
        <v>471</v>
      </c>
      <c r="E181" s="20">
        <v>74</v>
      </c>
      <c r="F181" s="20">
        <v>56</v>
      </c>
      <c r="G181" s="9">
        <v>0.7567567567567568</v>
      </c>
      <c r="H181" s="20">
        <v>28</v>
      </c>
      <c r="I181" s="9">
        <v>0.5</v>
      </c>
      <c r="J181" s="20">
        <v>0</v>
      </c>
      <c r="K181" s="9">
        <v>0</v>
      </c>
      <c r="L181" s="20">
        <v>2</v>
      </c>
      <c r="M181" s="9">
        <v>3.5714285714285712E-2</v>
      </c>
      <c r="N181" s="20">
        <v>5</v>
      </c>
      <c r="O181" s="9">
        <v>8.9285714285714288E-2</v>
      </c>
      <c r="P181" s="20">
        <v>6</v>
      </c>
      <c r="Q181" s="9">
        <v>0.10714285714285714</v>
      </c>
    </row>
    <row r="182" spans="4:17" x14ac:dyDescent="0.25">
      <c r="D182" s="8" t="s">
        <v>474</v>
      </c>
      <c r="E182" s="20">
        <v>148</v>
      </c>
      <c r="F182" s="20">
        <v>101</v>
      </c>
      <c r="G182" s="9">
        <v>0.68243243243243246</v>
      </c>
      <c r="H182" s="20">
        <v>59</v>
      </c>
      <c r="I182" s="9">
        <v>0.58415841584158412</v>
      </c>
      <c r="J182" s="20">
        <v>0</v>
      </c>
      <c r="K182" s="9">
        <v>0</v>
      </c>
      <c r="L182" s="20">
        <v>8</v>
      </c>
      <c r="M182" s="9">
        <v>7.9207920792079209E-2</v>
      </c>
      <c r="N182" s="20">
        <v>7</v>
      </c>
      <c r="O182" s="9">
        <v>6.9306930693069313E-2</v>
      </c>
      <c r="P182" s="20">
        <v>15</v>
      </c>
      <c r="Q182" s="9">
        <v>0.14851485148514851</v>
      </c>
    </row>
    <row r="183" spans="4:17" x14ac:dyDescent="0.25">
      <c r="D183" s="7" t="s">
        <v>461</v>
      </c>
      <c r="E183" s="20">
        <v>789</v>
      </c>
      <c r="F183" s="20">
        <v>586</v>
      </c>
      <c r="G183" s="9">
        <v>0.74271229404309247</v>
      </c>
      <c r="H183" s="20">
        <v>324</v>
      </c>
      <c r="I183" s="9">
        <v>0.55290102389078499</v>
      </c>
      <c r="J183" s="20">
        <v>0</v>
      </c>
      <c r="K183" s="9">
        <v>0</v>
      </c>
      <c r="L183" s="20">
        <v>12</v>
      </c>
      <c r="M183" s="9">
        <v>2.0477815699658702E-2</v>
      </c>
      <c r="N183" s="20">
        <v>65</v>
      </c>
      <c r="O183" s="9">
        <v>0.11092150170648464</v>
      </c>
      <c r="P183" s="20">
        <v>80</v>
      </c>
      <c r="Q183" s="9">
        <v>0.13651877133105803</v>
      </c>
    </row>
    <row r="184" spans="4:17" x14ac:dyDescent="0.25">
      <c r="D184" s="8" t="s">
        <v>462</v>
      </c>
      <c r="E184" s="20">
        <v>28</v>
      </c>
      <c r="F184" s="20">
        <v>17</v>
      </c>
      <c r="G184" s="9">
        <v>0.6071428571428571</v>
      </c>
      <c r="H184" s="20">
        <v>6</v>
      </c>
      <c r="I184" s="9">
        <v>0.35294117647058826</v>
      </c>
      <c r="J184" s="20">
        <v>0</v>
      </c>
      <c r="K184" s="9">
        <v>0</v>
      </c>
      <c r="L184" s="20">
        <v>1</v>
      </c>
      <c r="M184" s="9">
        <v>5.8823529411764705E-2</v>
      </c>
      <c r="N184" s="20">
        <v>3</v>
      </c>
      <c r="O184" s="9">
        <v>0.17647058823529413</v>
      </c>
      <c r="P184" s="20">
        <v>3</v>
      </c>
      <c r="Q184" s="9">
        <v>0.17647058823529413</v>
      </c>
    </row>
    <row r="185" spans="4:17" x14ac:dyDescent="0.25">
      <c r="D185" s="8" t="s">
        <v>633</v>
      </c>
      <c r="E185" s="20">
        <v>120</v>
      </c>
      <c r="F185" s="20">
        <v>102</v>
      </c>
      <c r="G185" s="9">
        <v>0.85</v>
      </c>
      <c r="H185" s="20">
        <v>46</v>
      </c>
      <c r="I185" s="9">
        <v>0.45098039215686275</v>
      </c>
      <c r="J185" s="20">
        <v>0</v>
      </c>
      <c r="K185" s="9">
        <v>0</v>
      </c>
      <c r="L185" s="20">
        <v>1</v>
      </c>
      <c r="M185" s="9">
        <v>9.8039215686274508E-3</v>
      </c>
      <c r="N185" s="20">
        <v>8</v>
      </c>
      <c r="O185" s="9">
        <v>7.8431372549019607E-2</v>
      </c>
      <c r="P185" s="20">
        <v>1</v>
      </c>
      <c r="Q185" s="9">
        <v>9.8039215686274508E-3</v>
      </c>
    </row>
    <row r="186" spans="4:17" x14ac:dyDescent="0.25">
      <c r="D186" s="8" t="s">
        <v>638</v>
      </c>
      <c r="E186" s="20">
        <v>127</v>
      </c>
      <c r="F186" s="20">
        <v>90</v>
      </c>
      <c r="G186" s="9">
        <v>0.70866141732283461</v>
      </c>
      <c r="H186" s="20">
        <v>48</v>
      </c>
      <c r="I186" s="9">
        <v>0.53333333333333333</v>
      </c>
      <c r="J186" s="20">
        <v>0</v>
      </c>
      <c r="K186" s="9">
        <v>0</v>
      </c>
      <c r="L186" s="20">
        <v>4</v>
      </c>
      <c r="M186" s="9">
        <v>4.4444444444444446E-2</v>
      </c>
      <c r="N186" s="20">
        <v>17</v>
      </c>
      <c r="O186" s="9">
        <v>0.18888888888888888</v>
      </c>
      <c r="P186" s="20">
        <v>10</v>
      </c>
      <c r="Q186" s="9">
        <v>0.1111111111111111</v>
      </c>
    </row>
    <row r="187" spans="4:17" x14ac:dyDescent="0.25">
      <c r="D187" s="8" t="s">
        <v>644</v>
      </c>
      <c r="E187" s="20">
        <v>243</v>
      </c>
      <c r="F187" s="20">
        <v>177</v>
      </c>
      <c r="G187" s="9">
        <v>0.72839506172839508</v>
      </c>
      <c r="H187" s="20">
        <v>104</v>
      </c>
      <c r="I187" s="9">
        <v>0.58757062146892658</v>
      </c>
      <c r="J187" s="20">
        <v>0</v>
      </c>
      <c r="K187" s="9">
        <v>0</v>
      </c>
      <c r="L187" s="20">
        <v>1</v>
      </c>
      <c r="M187" s="9">
        <v>5.6497175141242938E-3</v>
      </c>
      <c r="N187" s="20">
        <v>26</v>
      </c>
      <c r="O187" s="9">
        <v>0.14689265536723164</v>
      </c>
      <c r="P187" s="20">
        <v>22</v>
      </c>
      <c r="Q187" s="9">
        <v>0.12429378531073447</v>
      </c>
    </row>
    <row r="188" spans="4:17" x14ac:dyDescent="0.25">
      <c r="D188" s="8" t="s">
        <v>649</v>
      </c>
      <c r="E188" s="20">
        <v>32</v>
      </c>
      <c r="F188" s="20">
        <v>19</v>
      </c>
      <c r="G188" s="9">
        <v>0.59375</v>
      </c>
      <c r="H188" s="20">
        <v>12</v>
      </c>
      <c r="I188" s="9">
        <v>0.63157894736842102</v>
      </c>
      <c r="J188" s="20">
        <v>0</v>
      </c>
      <c r="K188" s="9">
        <v>0</v>
      </c>
      <c r="L188" s="20">
        <v>0</v>
      </c>
      <c r="M188" s="9">
        <v>0</v>
      </c>
      <c r="N188" s="20">
        <v>3</v>
      </c>
      <c r="O188" s="9">
        <v>0.15789473684210525</v>
      </c>
      <c r="P188" s="20">
        <v>8</v>
      </c>
      <c r="Q188" s="9">
        <v>0.42105263157894735</v>
      </c>
    </row>
    <row r="189" spans="4:17" x14ac:dyDescent="0.25">
      <c r="D189" s="8" t="s">
        <v>652</v>
      </c>
      <c r="E189" s="20">
        <v>239</v>
      </c>
      <c r="F189" s="20">
        <v>181</v>
      </c>
      <c r="G189" s="9">
        <v>0.75732217573221761</v>
      </c>
      <c r="H189" s="20">
        <v>108</v>
      </c>
      <c r="I189" s="9">
        <v>0.59668508287292821</v>
      </c>
      <c r="J189" s="20">
        <v>0</v>
      </c>
      <c r="K189" s="9">
        <v>0</v>
      </c>
      <c r="L189" s="20">
        <v>5</v>
      </c>
      <c r="M189" s="9">
        <v>2.7624309392265192E-2</v>
      </c>
      <c r="N189" s="20">
        <v>8</v>
      </c>
      <c r="O189" s="9">
        <v>4.4198895027624308E-2</v>
      </c>
      <c r="P189" s="20">
        <v>36</v>
      </c>
      <c r="Q189" s="9">
        <v>0.19889502762430938</v>
      </c>
    </row>
    <row r="190" spans="4:17" x14ac:dyDescent="0.25">
      <c r="D190" s="7" t="s">
        <v>459</v>
      </c>
      <c r="E190" s="20">
        <v>777</v>
      </c>
      <c r="F190" s="20">
        <v>526</v>
      </c>
      <c r="G190" s="9">
        <v>0.67696267696267698</v>
      </c>
      <c r="H190" s="20">
        <v>292</v>
      </c>
      <c r="I190" s="9">
        <v>0.55513307984790872</v>
      </c>
      <c r="J190" s="20">
        <v>0</v>
      </c>
      <c r="K190" s="9">
        <v>0</v>
      </c>
      <c r="L190" s="20">
        <v>5</v>
      </c>
      <c r="M190" s="9">
        <v>9.5057034220532317E-3</v>
      </c>
      <c r="N190" s="20">
        <v>161</v>
      </c>
      <c r="O190" s="9">
        <v>0.30608365019011408</v>
      </c>
      <c r="P190" s="20">
        <v>41</v>
      </c>
      <c r="Q190" s="9">
        <v>7.7946768060836502E-2</v>
      </c>
    </row>
    <row r="191" spans="4:17" x14ac:dyDescent="0.25">
      <c r="D191" s="8" t="s">
        <v>460</v>
      </c>
      <c r="E191" s="20">
        <v>300</v>
      </c>
      <c r="F191" s="20">
        <v>207</v>
      </c>
      <c r="G191" s="9">
        <v>0.69</v>
      </c>
      <c r="H191" s="20">
        <v>108</v>
      </c>
      <c r="I191" s="9">
        <v>0.52173913043478259</v>
      </c>
      <c r="J191" s="20">
        <v>0</v>
      </c>
      <c r="K191" s="9">
        <v>0</v>
      </c>
      <c r="L191" s="20">
        <v>1</v>
      </c>
      <c r="M191" s="9">
        <v>4.830917874396135E-3</v>
      </c>
      <c r="N191" s="20">
        <v>49</v>
      </c>
      <c r="O191" s="9">
        <v>0.23671497584541062</v>
      </c>
      <c r="P191" s="20">
        <v>23</v>
      </c>
      <c r="Q191" s="9">
        <v>0.1111111111111111</v>
      </c>
    </row>
    <row r="192" spans="4:17" x14ac:dyDescent="0.25">
      <c r="D192" s="8" t="s">
        <v>634</v>
      </c>
      <c r="E192" s="20">
        <v>152</v>
      </c>
      <c r="F192" s="20">
        <v>96</v>
      </c>
      <c r="G192" s="9">
        <v>0.63157894736842102</v>
      </c>
      <c r="H192" s="20">
        <v>53</v>
      </c>
      <c r="I192" s="9">
        <v>0.55208333333333337</v>
      </c>
      <c r="J192" s="20">
        <v>0</v>
      </c>
      <c r="K192" s="9">
        <v>0</v>
      </c>
      <c r="L192" s="20">
        <v>1</v>
      </c>
      <c r="M192" s="9">
        <v>1.0416666666666666E-2</v>
      </c>
      <c r="N192" s="20">
        <v>33</v>
      </c>
      <c r="O192" s="9">
        <v>0.34375</v>
      </c>
      <c r="P192" s="20">
        <v>17</v>
      </c>
      <c r="Q192" s="9">
        <v>0.17708333333333334</v>
      </c>
    </row>
    <row r="193" spans="4:17" x14ac:dyDescent="0.25">
      <c r="D193" s="8" t="s">
        <v>651</v>
      </c>
      <c r="E193" s="20">
        <v>325</v>
      </c>
      <c r="F193" s="20">
        <v>223</v>
      </c>
      <c r="G193" s="9">
        <v>0.68615384615384611</v>
      </c>
      <c r="H193" s="20">
        <v>131</v>
      </c>
      <c r="I193" s="9">
        <v>0.58744394618834084</v>
      </c>
      <c r="J193" s="20">
        <v>0</v>
      </c>
      <c r="K193" s="9">
        <v>0</v>
      </c>
      <c r="L193" s="20">
        <v>3</v>
      </c>
      <c r="M193" s="9">
        <v>1.3452914798206279E-2</v>
      </c>
      <c r="N193" s="20">
        <v>79</v>
      </c>
      <c r="O193" s="9">
        <v>0.35426008968609868</v>
      </c>
      <c r="P193" s="20">
        <v>1</v>
      </c>
      <c r="Q193" s="9">
        <v>4.4843049327354259E-3</v>
      </c>
    </row>
    <row r="194" spans="4:17" x14ac:dyDescent="0.25">
      <c r="D194" s="7" t="s">
        <v>631</v>
      </c>
      <c r="E194" s="20">
        <v>793</v>
      </c>
      <c r="F194" s="20">
        <v>558</v>
      </c>
      <c r="G194" s="9">
        <v>0.70365699873896592</v>
      </c>
      <c r="H194" s="20">
        <v>352</v>
      </c>
      <c r="I194" s="9">
        <v>0.63082437275985659</v>
      </c>
      <c r="J194" s="20">
        <v>0</v>
      </c>
      <c r="K194" s="9">
        <v>0</v>
      </c>
      <c r="L194" s="20">
        <v>57</v>
      </c>
      <c r="M194" s="9">
        <v>0.10215053763440861</v>
      </c>
      <c r="N194" s="20">
        <v>91</v>
      </c>
      <c r="O194" s="9">
        <v>0.16308243727598568</v>
      </c>
      <c r="P194" s="20">
        <v>43</v>
      </c>
      <c r="Q194" s="9">
        <v>7.7060931899641583E-2</v>
      </c>
    </row>
    <row r="195" spans="4:17" x14ac:dyDescent="0.25">
      <c r="D195" s="8" t="s">
        <v>632</v>
      </c>
      <c r="E195" s="20">
        <v>131</v>
      </c>
      <c r="F195" s="20">
        <v>97</v>
      </c>
      <c r="G195" s="9">
        <v>0.74045801526717558</v>
      </c>
      <c r="H195" s="20">
        <v>62</v>
      </c>
      <c r="I195" s="9">
        <v>0.63917525773195871</v>
      </c>
      <c r="J195" s="20">
        <v>0</v>
      </c>
      <c r="K195" s="9">
        <v>0</v>
      </c>
      <c r="L195" s="20">
        <v>18</v>
      </c>
      <c r="M195" s="9">
        <v>0.18556701030927836</v>
      </c>
      <c r="N195" s="20">
        <v>4</v>
      </c>
      <c r="O195" s="9">
        <v>4.1237113402061855E-2</v>
      </c>
      <c r="P195" s="20">
        <v>9</v>
      </c>
      <c r="Q195" s="9">
        <v>9.2783505154639179E-2</v>
      </c>
    </row>
    <row r="196" spans="4:17" x14ac:dyDescent="0.25">
      <c r="D196" s="8" t="s">
        <v>635</v>
      </c>
      <c r="E196" s="20">
        <v>167</v>
      </c>
      <c r="F196" s="20">
        <v>123</v>
      </c>
      <c r="G196" s="9">
        <v>0.73652694610778446</v>
      </c>
      <c r="H196" s="20">
        <v>84</v>
      </c>
      <c r="I196" s="9">
        <v>0.68292682926829273</v>
      </c>
      <c r="J196" s="20">
        <v>0</v>
      </c>
      <c r="K196" s="9">
        <v>0</v>
      </c>
      <c r="L196" s="20">
        <v>8</v>
      </c>
      <c r="M196" s="9">
        <v>6.5040650406504072E-2</v>
      </c>
      <c r="N196" s="20">
        <v>19</v>
      </c>
      <c r="O196" s="9">
        <v>0.15447154471544716</v>
      </c>
      <c r="P196" s="20">
        <v>2</v>
      </c>
      <c r="Q196" s="9">
        <v>1.6260162601626018E-2</v>
      </c>
    </row>
    <row r="197" spans="4:17" x14ac:dyDescent="0.25">
      <c r="D197" s="8" t="s">
        <v>646</v>
      </c>
      <c r="E197" s="20">
        <v>150</v>
      </c>
      <c r="F197" s="20">
        <v>110</v>
      </c>
      <c r="G197" s="9">
        <v>0.73333333333333328</v>
      </c>
      <c r="H197" s="20">
        <v>70</v>
      </c>
      <c r="I197" s="9">
        <v>0.63636363636363635</v>
      </c>
      <c r="J197" s="20">
        <v>0</v>
      </c>
      <c r="K197" s="9">
        <v>0</v>
      </c>
      <c r="L197" s="20">
        <v>8</v>
      </c>
      <c r="M197" s="9">
        <v>7.2727272727272724E-2</v>
      </c>
      <c r="N197" s="20">
        <v>19</v>
      </c>
      <c r="O197" s="9">
        <v>0.17272727272727273</v>
      </c>
      <c r="P197" s="20">
        <v>9</v>
      </c>
      <c r="Q197" s="9">
        <v>8.1818181818181818E-2</v>
      </c>
    </row>
    <row r="198" spans="4:17" x14ac:dyDescent="0.25">
      <c r="D198" s="8" t="s">
        <v>647</v>
      </c>
      <c r="E198" s="20">
        <v>141</v>
      </c>
      <c r="F198" s="20">
        <v>89</v>
      </c>
      <c r="G198" s="9">
        <v>0.63120567375886527</v>
      </c>
      <c r="H198" s="20">
        <v>52</v>
      </c>
      <c r="I198" s="9">
        <v>0.5842696629213483</v>
      </c>
      <c r="J198" s="20">
        <v>0</v>
      </c>
      <c r="K198" s="9">
        <v>0</v>
      </c>
      <c r="L198" s="20">
        <v>9</v>
      </c>
      <c r="M198" s="9">
        <v>0.10112359550561797</v>
      </c>
      <c r="N198" s="20">
        <v>25</v>
      </c>
      <c r="O198" s="9">
        <v>0.2808988764044944</v>
      </c>
      <c r="P198" s="20">
        <v>13</v>
      </c>
      <c r="Q198" s="9">
        <v>0.14606741573033707</v>
      </c>
    </row>
    <row r="199" spans="4:17" x14ac:dyDescent="0.25">
      <c r="D199" s="8" t="s">
        <v>650</v>
      </c>
      <c r="E199" s="20">
        <v>204</v>
      </c>
      <c r="F199" s="20">
        <v>139</v>
      </c>
      <c r="G199" s="9">
        <v>0.68137254901960786</v>
      </c>
      <c r="H199" s="20">
        <v>84</v>
      </c>
      <c r="I199" s="9">
        <v>0.60431654676258995</v>
      </c>
      <c r="J199" s="20">
        <v>0</v>
      </c>
      <c r="K199" s="9">
        <v>0</v>
      </c>
      <c r="L199" s="20">
        <v>14</v>
      </c>
      <c r="M199" s="9">
        <v>0.10071942446043165</v>
      </c>
      <c r="N199" s="20">
        <v>24</v>
      </c>
      <c r="O199" s="9">
        <v>0.17266187050359713</v>
      </c>
      <c r="P199" s="20">
        <v>10</v>
      </c>
      <c r="Q199" s="9">
        <v>7.1942446043165464E-2</v>
      </c>
    </row>
    <row r="200" spans="4:17" x14ac:dyDescent="0.25">
      <c r="D200" s="7" t="s">
        <v>626</v>
      </c>
      <c r="E200" s="20">
        <v>832</v>
      </c>
      <c r="F200" s="20">
        <v>538</v>
      </c>
      <c r="G200" s="9">
        <v>0.64663461538461542</v>
      </c>
      <c r="H200" s="20">
        <v>306</v>
      </c>
      <c r="I200" s="9">
        <v>0.56877323420074355</v>
      </c>
      <c r="J200" s="20">
        <v>0</v>
      </c>
      <c r="K200" s="9">
        <v>0</v>
      </c>
      <c r="L200" s="20">
        <v>31</v>
      </c>
      <c r="M200" s="9">
        <v>5.7620817843866169E-2</v>
      </c>
      <c r="N200" s="20">
        <v>147</v>
      </c>
      <c r="O200" s="9">
        <v>0.27323420074349442</v>
      </c>
      <c r="P200" s="20">
        <v>62</v>
      </c>
      <c r="Q200" s="9">
        <v>0.11524163568773234</v>
      </c>
    </row>
    <row r="201" spans="4:17" x14ac:dyDescent="0.25">
      <c r="D201" s="8" t="s">
        <v>627</v>
      </c>
      <c r="E201" s="20">
        <v>76</v>
      </c>
      <c r="F201" s="20">
        <v>45</v>
      </c>
      <c r="G201" s="9">
        <v>0.59210526315789469</v>
      </c>
      <c r="H201" s="20">
        <v>31</v>
      </c>
      <c r="I201" s="9">
        <v>0.68888888888888888</v>
      </c>
      <c r="J201" s="20">
        <v>0</v>
      </c>
      <c r="K201" s="9">
        <v>0</v>
      </c>
      <c r="L201" s="20">
        <v>6</v>
      </c>
      <c r="M201" s="9">
        <v>0.13333333333333333</v>
      </c>
      <c r="N201" s="20">
        <v>17</v>
      </c>
      <c r="O201" s="9">
        <v>0.37777777777777777</v>
      </c>
      <c r="P201" s="20">
        <v>4</v>
      </c>
      <c r="Q201" s="9">
        <v>8.8888888888888892E-2</v>
      </c>
    </row>
    <row r="202" spans="4:17" x14ac:dyDescent="0.25">
      <c r="D202" s="8" t="s">
        <v>628</v>
      </c>
      <c r="E202" s="20">
        <v>153</v>
      </c>
      <c r="F202" s="20">
        <v>95</v>
      </c>
      <c r="G202" s="9">
        <v>0.62091503267973858</v>
      </c>
      <c r="H202" s="20">
        <v>38</v>
      </c>
      <c r="I202" s="9">
        <v>0.4</v>
      </c>
      <c r="J202" s="20">
        <v>0</v>
      </c>
      <c r="K202" s="9">
        <v>0</v>
      </c>
      <c r="L202" s="20">
        <v>7</v>
      </c>
      <c r="M202" s="9">
        <v>7.3684210526315783E-2</v>
      </c>
      <c r="N202" s="20">
        <v>34</v>
      </c>
      <c r="O202" s="9">
        <v>0.35789473684210527</v>
      </c>
      <c r="P202" s="20">
        <v>7</v>
      </c>
      <c r="Q202" s="9">
        <v>7.3684210526315783E-2</v>
      </c>
    </row>
    <row r="203" spans="4:17" x14ac:dyDescent="0.25">
      <c r="D203" s="8" t="s">
        <v>630</v>
      </c>
      <c r="E203" s="20">
        <v>107</v>
      </c>
      <c r="F203" s="20">
        <v>72</v>
      </c>
      <c r="G203" s="9">
        <v>0.67289719626168221</v>
      </c>
      <c r="H203" s="20">
        <v>40</v>
      </c>
      <c r="I203" s="9">
        <v>0.55555555555555558</v>
      </c>
      <c r="J203" s="20">
        <v>0</v>
      </c>
      <c r="K203" s="9">
        <v>0</v>
      </c>
      <c r="L203" s="20">
        <v>1</v>
      </c>
      <c r="M203" s="9">
        <v>1.3888888888888888E-2</v>
      </c>
      <c r="N203" s="20">
        <v>22</v>
      </c>
      <c r="O203" s="9">
        <v>0.30555555555555558</v>
      </c>
      <c r="P203" s="20">
        <v>6</v>
      </c>
      <c r="Q203" s="9">
        <v>8.3333333333333329E-2</v>
      </c>
    </row>
    <row r="204" spans="4:17" x14ac:dyDescent="0.25">
      <c r="D204" s="8" t="s">
        <v>637</v>
      </c>
      <c r="E204" s="20">
        <v>143</v>
      </c>
      <c r="F204" s="20">
        <v>81</v>
      </c>
      <c r="G204" s="9">
        <v>0.56643356643356646</v>
      </c>
      <c r="H204" s="20">
        <v>45</v>
      </c>
      <c r="I204" s="9">
        <v>0.55555555555555558</v>
      </c>
      <c r="J204" s="20">
        <v>0</v>
      </c>
      <c r="K204" s="9">
        <v>0</v>
      </c>
      <c r="L204" s="20">
        <v>11</v>
      </c>
      <c r="M204" s="9">
        <v>0.13580246913580246</v>
      </c>
      <c r="N204" s="20">
        <v>11</v>
      </c>
      <c r="O204" s="9">
        <v>0.13580246913580246</v>
      </c>
      <c r="P204" s="20">
        <v>24</v>
      </c>
      <c r="Q204" s="9">
        <v>0.29629629629629628</v>
      </c>
    </row>
    <row r="205" spans="4:17" x14ac:dyDescent="0.25">
      <c r="D205" s="8" t="s">
        <v>645</v>
      </c>
      <c r="E205" s="20">
        <v>353</v>
      </c>
      <c r="F205" s="20">
        <v>245</v>
      </c>
      <c r="G205" s="9">
        <v>0.69405099150141647</v>
      </c>
      <c r="H205" s="20">
        <v>152</v>
      </c>
      <c r="I205" s="9">
        <v>0.62040816326530612</v>
      </c>
      <c r="J205" s="20">
        <v>0</v>
      </c>
      <c r="K205" s="9">
        <v>0</v>
      </c>
      <c r="L205" s="20">
        <v>6</v>
      </c>
      <c r="M205" s="9">
        <v>2.4489795918367346E-2</v>
      </c>
      <c r="N205" s="20">
        <v>63</v>
      </c>
      <c r="O205" s="9">
        <v>0.25714285714285712</v>
      </c>
      <c r="P205" s="20">
        <v>21</v>
      </c>
      <c r="Q205" s="9">
        <v>8.5714285714285715E-2</v>
      </c>
    </row>
    <row r="206" spans="4:17" x14ac:dyDescent="0.25">
      <c r="D206" s="7" t="s">
        <v>465</v>
      </c>
      <c r="E206" s="20">
        <v>1300</v>
      </c>
      <c r="F206" s="20">
        <v>950</v>
      </c>
      <c r="G206" s="9">
        <v>0.73076923076923073</v>
      </c>
      <c r="H206" s="20">
        <v>623</v>
      </c>
      <c r="I206" s="9">
        <v>0.65578947368421048</v>
      </c>
      <c r="J206" s="20">
        <v>0</v>
      </c>
      <c r="K206" s="9">
        <v>0</v>
      </c>
      <c r="L206" s="20">
        <v>36</v>
      </c>
      <c r="M206" s="9">
        <v>3.7894736842105266E-2</v>
      </c>
      <c r="N206" s="20">
        <v>143</v>
      </c>
      <c r="O206" s="9">
        <v>0.15052631578947367</v>
      </c>
      <c r="P206" s="20">
        <v>101</v>
      </c>
      <c r="Q206" s="9">
        <v>0.10631578947368421</v>
      </c>
    </row>
    <row r="207" spans="4:17" x14ac:dyDescent="0.25">
      <c r="D207" s="8" t="s">
        <v>622</v>
      </c>
      <c r="E207" s="20">
        <v>159</v>
      </c>
      <c r="F207" s="20">
        <v>106</v>
      </c>
      <c r="G207" s="9">
        <v>0.66666666666666663</v>
      </c>
      <c r="H207" s="20">
        <v>57</v>
      </c>
      <c r="I207" s="9">
        <v>0.53773584905660377</v>
      </c>
      <c r="J207" s="20">
        <v>0</v>
      </c>
      <c r="K207" s="9">
        <v>0</v>
      </c>
      <c r="L207" s="20">
        <v>3</v>
      </c>
      <c r="M207" s="9">
        <v>2.8301886792452831E-2</v>
      </c>
      <c r="N207" s="20">
        <v>15</v>
      </c>
      <c r="O207" s="9">
        <v>0.14150943396226415</v>
      </c>
      <c r="P207" s="20">
        <v>26</v>
      </c>
      <c r="Q207" s="9">
        <v>0.24528301886792453</v>
      </c>
    </row>
    <row r="208" spans="4:17" x14ac:dyDescent="0.25">
      <c r="D208" s="8" t="s">
        <v>466</v>
      </c>
      <c r="E208" s="20">
        <v>241</v>
      </c>
      <c r="F208" s="20">
        <v>165</v>
      </c>
      <c r="G208" s="9">
        <v>0.68464730290456433</v>
      </c>
      <c r="H208" s="20">
        <v>93</v>
      </c>
      <c r="I208" s="9">
        <v>0.5636363636363636</v>
      </c>
      <c r="J208" s="20">
        <v>0</v>
      </c>
      <c r="K208" s="9">
        <v>0</v>
      </c>
      <c r="L208" s="20">
        <v>2</v>
      </c>
      <c r="M208" s="9">
        <v>1.2121212121212121E-2</v>
      </c>
      <c r="N208" s="20">
        <v>29</v>
      </c>
      <c r="O208" s="9">
        <v>0.17575757575757575</v>
      </c>
      <c r="P208" s="20">
        <v>24</v>
      </c>
      <c r="Q208" s="9">
        <v>0.14545454545454545</v>
      </c>
    </row>
    <row r="209" spans="4:17" x14ac:dyDescent="0.25">
      <c r="D209" s="8" t="s">
        <v>639</v>
      </c>
      <c r="E209" s="20">
        <v>513</v>
      </c>
      <c r="F209" s="20">
        <v>414</v>
      </c>
      <c r="G209" s="9">
        <v>0.80701754385964908</v>
      </c>
      <c r="H209" s="20">
        <v>308</v>
      </c>
      <c r="I209" s="9">
        <v>0.7439613526570048</v>
      </c>
      <c r="J209" s="20">
        <v>0</v>
      </c>
      <c r="K209" s="9">
        <v>0</v>
      </c>
      <c r="L209" s="20">
        <v>15</v>
      </c>
      <c r="M209" s="9">
        <v>3.6231884057971016E-2</v>
      </c>
      <c r="N209" s="20">
        <v>60</v>
      </c>
      <c r="O209" s="9">
        <v>0.14492753623188406</v>
      </c>
      <c r="P209" s="20">
        <v>7</v>
      </c>
      <c r="Q209" s="9">
        <v>1.6908212560386472E-2</v>
      </c>
    </row>
    <row r="210" spans="4:17" x14ac:dyDescent="0.25">
      <c r="D210" s="8" t="s">
        <v>640</v>
      </c>
      <c r="E210" s="20">
        <v>61</v>
      </c>
      <c r="F210" s="20">
        <v>32</v>
      </c>
      <c r="G210" s="9">
        <v>0.52459016393442626</v>
      </c>
      <c r="H210" s="20">
        <v>19</v>
      </c>
      <c r="I210" s="9">
        <v>0.59375</v>
      </c>
      <c r="J210" s="20">
        <v>0</v>
      </c>
      <c r="K210" s="9">
        <v>0</v>
      </c>
      <c r="L210" s="20">
        <v>9</v>
      </c>
      <c r="M210" s="9">
        <v>0.28125</v>
      </c>
      <c r="N210" s="20">
        <v>10</v>
      </c>
      <c r="O210" s="9">
        <v>0.3125</v>
      </c>
      <c r="P210" s="20">
        <v>2</v>
      </c>
      <c r="Q210" s="9">
        <v>6.25E-2</v>
      </c>
    </row>
    <row r="211" spans="4:17" x14ac:dyDescent="0.25">
      <c r="D211" s="8" t="s">
        <v>469</v>
      </c>
      <c r="E211" s="20">
        <v>203</v>
      </c>
      <c r="F211" s="20">
        <v>149</v>
      </c>
      <c r="G211" s="9">
        <v>0.73399014778325122</v>
      </c>
      <c r="H211" s="20">
        <v>98</v>
      </c>
      <c r="I211" s="9">
        <v>0.65771812080536918</v>
      </c>
      <c r="J211" s="20">
        <v>0</v>
      </c>
      <c r="K211" s="9">
        <v>0</v>
      </c>
      <c r="L211" s="20">
        <v>1</v>
      </c>
      <c r="M211" s="9">
        <v>6.7114093959731542E-3</v>
      </c>
      <c r="N211" s="20">
        <v>21</v>
      </c>
      <c r="O211" s="9">
        <v>0.14093959731543623</v>
      </c>
      <c r="P211" s="20">
        <v>22</v>
      </c>
      <c r="Q211" s="9">
        <v>0.1476510067114094</v>
      </c>
    </row>
    <row r="212" spans="4:17" x14ac:dyDescent="0.25">
      <c r="D212" s="8" t="s">
        <v>472</v>
      </c>
      <c r="E212" s="20">
        <v>123</v>
      </c>
      <c r="F212" s="20">
        <v>84</v>
      </c>
      <c r="G212" s="9">
        <v>0.68292682926829273</v>
      </c>
      <c r="H212" s="20">
        <v>48</v>
      </c>
      <c r="I212" s="9">
        <v>0.5714285714285714</v>
      </c>
      <c r="J212" s="20">
        <v>0</v>
      </c>
      <c r="K212" s="9">
        <v>0</v>
      </c>
      <c r="L212" s="20">
        <v>6</v>
      </c>
      <c r="M212" s="9">
        <v>7.1428571428571425E-2</v>
      </c>
      <c r="N212" s="20">
        <v>8</v>
      </c>
      <c r="O212" s="9">
        <v>9.5238095238095233E-2</v>
      </c>
      <c r="P212" s="20">
        <v>20</v>
      </c>
      <c r="Q212" s="9">
        <v>0.23809523809523808</v>
      </c>
    </row>
    <row r="213" spans="4:17" x14ac:dyDescent="0.25">
      <c r="D213" s="6" t="s">
        <v>475</v>
      </c>
      <c r="E213" s="20">
        <v>6427</v>
      </c>
      <c r="F213" s="20">
        <v>4983</v>
      </c>
      <c r="G213" s="9">
        <v>0.77532285669830403</v>
      </c>
      <c r="H213" s="20">
        <v>2978</v>
      </c>
      <c r="I213" s="9">
        <v>0.59763194862532609</v>
      </c>
      <c r="J213" s="20">
        <v>0</v>
      </c>
      <c r="K213" s="9">
        <v>0</v>
      </c>
      <c r="L213" s="20">
        <v>101</v>
      </c>
      <c r="M213" s="9">
        <v>2.0268914308649407E-2</v>
      </c>
      <c r="N213" s="20">
        <v>695</v>
      </c>
      <c r="O213" s="9">
        <v>0.13947421232189444</v>
      </c>
      <c r="P213" s="20">
        <v>325</v>
      </c>
      <c r="Q213" s="9">
        <v>6.522175396347582E-2</v>
      </c>
    </row>
    <row r="214" spans="4:17" x14ac:dyDescent="0.25">
      <c r="D214" s="7" t="s">
        <v>481</v>
      </c>
      <c r="E214" s="20">
        <v>1093</v>
      </c>
      <c r="F214" s="20">
        <v>856</v>
      </c>
      <c r="G214" s="9">
        <v>0.7831655992680695</v>
      </c>
      <c r="H214" s="20">
        <v>452</v>
      </c>
      <c r="I214" s="9">
        <v>0.5280373831775701</v>
      </c>
      <c r="J214" s="20">
        <v>0</v>
      </c>
      <c r="K214" s="9">
        <v>0</v>
      </c>
      <c r="L214" s="20">
        <v>9</v>
      </c>
      <c r="M214" s="9">
        <v>1.0514018691588784E-2</v>
      </c>
      <c r="N214" s="20">
        <v>103</v>
      </c>
      <c r="O214" s="9">
        <v>0.12032710280373832</v>
      </c>
      <c r="P214" s="20">
        <v>55</v>
      </c>
      <c r="Q214" s="9">
        <v>6.4252336448598124E-2</v>
      </c>
    </row>
    <row r="215" spans="4:17" x14ac:dyDescent="0.25">
      <c r="D215" s="8" t="s">
        <v>654</v>
      </c>
      <c r="E215" s="20">
        <v>141</v>
      </c>
      <c r="F215" s="20">
        <v>116</v>
      </c>
      <c r="G215" s="9">
        <v>0.82269503546099287</v>
      </c>
      <c r="H215" s="20">
        <v>66</v>
      </c>
      <c r="I215" s="9">
        <v>0.56896551724137934</v>
      </c>
      <c r="J215" s="20">
        <v>0</v>
      </c>
      <c r="K215" s="9">
        <v>0</v>
      </c>
      <c r="L215" s="20">
        <v>1</v>
      </c>
      <c r="M215" s="9">
        <v>8.6206896551724137E-3</v>
      </c>
      <c r="N215" s="20">
        <v>17</v>
      </c>
      <c r="O215" s="9">
        <v>0.14655172413793102</v>
      </c>
      <c r="P215" s="20">
        <v>0</v>
      </c>
      <c r="Q215" s="9">
        <v>0</v>
      </c>
    </row>
    <row r="216" spans="4:17" x14ac:dyDescent="0.25">
      <c r="D216" s="8" t="s">
        <v>657</v>
      </c>
      <c r="E216" s="20">
        <v>92</v>
      </c>
      <c r="F216" s="20">
        <v>69</v>
      </c>
      <c r="G216" s="9">
        <v>0.75</v>
      </c>
      <c r="H216" s="20">
        <v>37</v>
      </c>
      <c r="I216" s="9">
        <v>0.53623188405797106</v>
      </c>
      <c r="J216" s="20">
        <v>0</v>
      </c>
      <c r="K216" s="9">
        <v>0</v>
      </c>
      <c r="L216" s="20">
        <v>1</v>
      </c>
      <c r="M216" s="9">
        <v>1.4492753623188406E-2</v>
      </c>
      <c r="N216" s="20">
        <v>13</v>
      </c>
      <c r="O216" s="9">
        <v>0.18840579710144928</v>
      </c>
      <c r="P216" s="20">
        <v>0</v>
      </c>
      <c r="Q216" s="9">
        <v>0</v>
      </c>
    </row>
    <row r="217" spans="4:17" x14ac:dyDescent="0.25">
      <c r="D217" s="8" t="s">
        <v>482</v>
      </c>
      <c r="E217" s="20">
        <v>199</v>
      </c>
      <c r="F217" s="20">
        <v>156</v>
      </c>
      <c r="G217" s="9">
        <v>0.7839195979899497</v>
      </c>
      <c r="H217" s="20">
        <v>85</v>
      </c>
      <c r="I217" s="9">
        <v>0.54487179487179482</v>
      </c>
      <c r="J217" s="20">
        <v>0</v>
      </c>
      <c r="K217" s="9">
        <v>0</v>
      </c>
      <c r="L217" s="20">
        <v>1</v>
      </c>
      <c r="M217" s="9">
        <v>6.41025641025641E-3</v>
      </c>
      <c r="N217" s="20">
        <v>23</v>
      </c>
      <c r="O217" s="9">
        <v>0.14743589743589744</v>
      </c>
      <c r="P217" s="20">
        <v>5</v>
      </c>
      <c r="Q217" s="9">
        <v>3.2051282051282048E-2</v>
      </c>
    </row>
    <row r="218" spans="4:17" x14ac:dyDescent="0.25">
      <c r="D218" s="8" t="s">
        <v>663</v>
      </c>
      <c r="E218" s="20">
        <v>169</v>
      </c>
      <c r="F218" s="20">
        <v>134</v>
      </c>
      <c r="G218" s="9">
        <v>0.79289940828402372</v>
      </c>
      <c r="H218" s="20">
        <v>94</v>
      </c>
      <c r="I218" s="9">
        <v>0.70149253731343286</v>
      </c>
      <c r="J218" s="20">
        <v>0</v>
      </c>
      <c r="K218" s="9">
        <v>0</v>
      </c>
      <c r="L218" s="20">
        <v>4</v>
      </c>
      <c r="M218" s="9">
        <v>2.9850746268656716E-2</v>
      </c>
      <c r="N218" s="20">
        <v>12</v>
      </c>
      <c r="O218" s="9">
        <v>8.9552238805970144E-2</v>
      </c>
      <c r="P218" s="20">
        <v>10</v>
      </c>
      <c r="Q218" s="9">
        <v>7.4626865671641784E-2</v>
      </c>
    </row>
    <row r="219" spans="4:17" x14ac:dyDescent="0.25">
      <c r="D219" s="8" t="s">
        <v>486</v>
      </c>
      <c r="E219" s="20">
        <v>193</v>
      </c>
      <c r="F219" s="20">
        <v>160</v>
      </c>
      <c r="G219" s="9">
        <v>0.82901554404145072</v>
      </c>
      <c r="H219" s="20">
        <v>91</v>
      </c>
      <c r="I219" s="9">
        <v>0.56874999999999998</v>
      </c>
      <c r="J219" s="20">
        <v>0</v>
      </c>
      <c r="K219" s="9">
        <v>0</v>
      </c>
      <c r="L219" s="20">
        <v>2</v>
      </c>
      <c r="M219" s="9">
        <v>1.2500000000000001E-2</v>
      </c>
      <c r="N219" s="20">
        <v>13</v>
      </c>
      <c r="O219" s="9">
        <v>8.1250000000000003E-2</v>
      </c>
      <c r="P219" s="20">
        <v>4</v>
      </c>
      <c r="Q219" s="9">
        <v>2.5000000000000001E-2</v>
      </c>
    </row>
    <row r="220" spans="4:17" x14ac:dyDescent="0.25">
      <c r="D220" s="8" t="s">
        <v>669</v>
      </c>
      <c r="E220" s="20">
        <v>93</v>
      </c>
      <c r="F220" s="20">
        <v>70</v>
      </c>
      <c r="G220" s="9">
        <v>0.75268817204301075</v>
      </c>
      <c r="H220" s="20">
        <v>37</v>
      </c>
      <c r="I220" s="9">
        <v>0.52857142857142858</v>
      </c>
      <c r="J220" s="20">
        <v>0</v>
      </c>
      <c r="K220" s="9">
        <v>0</v>
      </c>
      <c r="L220" s="20">
        <v>0</v>
      </c>
      <c r="M220" s="9">
        <v>0</v>
      </c>
      <c r="N220" s="20">
        <v>14</v>
      </c>
      <c r="O220" s="9">
        <v>0.2</v>
      </c>
      <c r="P220" s="20">
        <v>7</v>
      </c>
      <c r="Q220" s="9">
        <v>0.1</v>
      </c>
    </row>
    <row r="221" spans="4:17" x14ac:dyDescent="0.25">
      <c r="D221" s="8" t="s">
        <v>498</v>
      </c>
      <c r="E221" s="20">
        <v>96</v>
      </c>
      <c r="F221" s="20">
        <v>73</v>
      </c>
      <c r="G221" s="9">
        <v>0.76041666666666663</v>
      </c>
      <c r="H221" s="20">
        <v>34</v>
      </c>
      <c r="I221" s="9">
        <v>0.46575342465753422</v>
      </c>
      <c r="J221" s="20">
        <v>0</v>
      </c>
      <c r="K221" s="9">
        <v>0</v>
      </c>
      <c r="L221" s="20">
        <v>0</v>
      </c>
      <c r="M221" s="9">
        <v>0</v>
      </c>
      <c r="N221" s="20">
        <v>3</v>
      </c>
      <c r="O221" s="9">
        <v>4.1095890410958902E-2</v>
      </c>
      <c r="P221" s="20">
        <v>15</v>
      </c>
      <c r="Q221" s="9">
        <v>0.20547945205479451</v>
      </c>
    </row>
    <row r="222" spans="4:17" x14ac:dyDescent="0.25">
      <c r="D222" s="8" t="s">
        <v>500</v>
      </c>
      <c r="E222" s="20">
        <v>110</v>
      </c>
      <c r="F222" s="20">
        <v>78</v>
      </c>
      <c r="G222" s="9">
        <v>0.70909090909090911</v>
      </c>
      <c r="H222" s="20">
        <v>8</v>
      </c>
      <c r="I222" s="9">
        <v>0.10256410256410256</v>
      </c>
      <c r="J222" s="20"/>
      <c r="K222" s="9">
        <v>0</v>
      </c>
      <c r="L222" s="20"/>
      <c r="M222" s="9">
        <v>0</v>
      </c>
      <c r="N222" s="20">
        <v>8</v>
      </c>
      <c r="O222" s="9">
        <v>0.10256410256410256</v>
      </c>
      <c r="P222" s="20">
        <v>14</v>
      </c>
      <c r="Q222" s="9">
        <v>0.17948717948717949</v>
      </c>
    </row>
    <row r="223" spans="4:17" x14ac:dyDescent="0.25">
      <c r="D223" s="7" t="s">
        <v>489</v>
      </c>
      <c r="E223" s="20">
        <v>749</v>
      </c>
      <c r="F223" s="20">
        <v>585</v>
      </c>
      <c r="G223" s="9">
        <v>0.78104138851802407</v>
      </c>
      <c r="H223" s="20">
        <v>328</v>
      </c>
      <c r="I223" s="9">
        <v>0.56068376068376069</v>
      </c>
      <c r="J223" s="20">
        <v>0</v>
      </c>
      <c r="K223" s="9">
        <v>0</v>
      </c>
      <c r="L223" s="20">
        <v>12</v>
      </c>
      <c r="M223" s="9">
        <v>2.0512820512820513E-2</v>
      </c>
      <c r="N223" s="20">
        <v>94</v>
      </c>
      <c r="O223" s="9">
        <v>0.1606837606837607</v>
      </c>
      <c r="P223" s="20">
        <v>30</v>
      </c>
      <c r="Q223" s="9">
        <v>5.128205128205128E-2</v>
      </c>
    </row>
    <row r="224" spans="4:17" x14ac:dyDescent="0.25">
      <c r="D224" s="8" t="s">
        <v>658</v>
      </c>
      <c r="E224" s="20">
        <v>105</v>
      </c>
      <c r="F224" s="20">
        <v>87</v>
      </c>
      <c r="G224" s="9">
        <v>0.82857142857142863</v>
      </c>
      <c r="H224" s="20">
        <v>51</v>
      </c>
      <c r="I224" s="9">
        <v>0.58620689655172409</v>
      </c>
      <c r="J224" s="20">
        <v>0</v>
      </c>
      <c r="K224" s="9">
        <v>0</v>
      </c>
      <c r="L224" s="20">
        <v>4</v>
      </c>
      <c r="M224" s="9">
        <v>4.5977011494252873E-2</v>
      </c>
      <c r="N224" s="20">
        <v>4</v>
      </c>
      <c r="O224" s="9">
        <v>4.5977011494252873E-2</v>
      </c>
      <c r="P224" s="20">
        <v>8</v>
      </c>
      <c r="Q224" s="9">
        <v>9.1954022988505746E-2</v>
      </c>
    </row>
    <row r="225" spans="4:17" x14ac:dyDescent="0.25">
      <c r="D225" s="8" t="s">
        <v>660</v>
      </c>
      <c r="E225" s="20">
        <v>111</v>
      </c>
      <c r="F225" s="20">
        <v>86</v>
      </c>
      <c r="G225" s="9">
        <v>0.77477477477477474</v>
      </c>
      <c r="H225" s="20">
        <v>52</v>
      </c>
      <c r="I225" s="9">
        <v>0.60465116279069764</v>
      </c>
      <c r="J225" s="20">
        <v>0</v>
      </c>
      <c r="K225" s="9">
        <v>0</v>
      </c>
      <c r="L225" s="20">
        <v>0</v>
      </c>
      <c r="M225" s="9">
        <v>0</v>
      </c>
      <c r="N225" s="20">
        <v>15</v>
      </c>
      <c r="O225" s="9">
        <v>0.1744186046511628</v>
      </c>
      <c r="P225" s="20">
        <v>3</v>
      </c>
      <c r="Q225" s="9">
        <v>3.4883720930232558E-2</v>
      </c>
    </row>
    <row r="226" spans="4:17" x14ac:dyDescent="0.25">
      <c r="D226" s="8" t="s">
        <v>661</v>
      </c>
      <c r="E226" s="20">
        <v>225</v>
      </c>
      <c r="F226" s="20">
        <v>172</v>
      </c>
      <c r="G226" s="9">
        <v>0.76444444444444448</v>
      </c>
      <c r="H226" s="20">
        <v>94</v>
      </c>
      <c r="I226" s="9">
        <v>0.54651162790697672</v>
      </c>
      <c r="J226" s="20">
        <v>0</v>
      </c>
      <c r="K226" s="9">
        <v>0</v>
      </c>
      <c r="L226" s="20">
        <v>2</v>
      </c>
      <c r="M226" s="9">
        <v>1.1627906976744186E-2</v>
      </c>
      <c r="N226" s="20">
        <v>37</v>
      </c>
      <c r="O226" s="9">
        <v>0.21511627906976744</v>
      </c>
      <c r="P226" s="20">
        <v>6</v>
      </c>
      <c r="Q226" s="9">
        <v>3.4883720930232558E-2</v>
      </c>
    </row>
    <row r="227" spans="4:17" x14ac:dyDescent="0.25">
      <c r="D227" s="8" t="s">
        <v>662</v>
      </c>
      <c r="E227" s="20">
        <v>82</v>
      </c>
      <c r="F227" s="20">
        <v>67</v>
      </c>
      <c r="G227" s="9">
        <v>0.81707317073170727</v>
      </c>
      <c r="H227" s="20">
        <v>38</v>
      </c>
      <c r="I227" s="9">
        <v>0.56716417910447758</v>
      </c>
      <c r="J227" s="20">
        <v>0</v>
      </c>
      <c r="K227" s="9">
        <v>0</v>
      </c>
      <c r="L227" s="20">
        <v>4</v>
      </c>
      <c r="M227" s="9">
        <v>5.9701492537313432E-2</v>
      </c>
      <c r="N227" s="20">
        <v>6</v>
      </c>
      <c r="O227" s="9">
        <v>8.9552238805970144E-2</v>
      </c>
      <c r="P227" s="20">
        <v>3</v>
      </c>
      <c r="Q227" s="9">
        <v>4.4776119402985072E-2</v>
      </c>
    </row>
    <row r="228" spans="4:17" x14ac:dyDescent="0.25">
      <c r="D228" s="8" t="s">
        <v>490</v>
      </c>
      <c r="E228" s="20">
        <v>43</v>
      </c>
      <c r="F228" s="20">
        <v>37</v>
      </c>
      <c r="G228" s="9">
        <v>0.86046511627906974</v>
      </c>
      <c r="H228" s="20">
        <v>24</v>
      </c>
      <c r="I228" s="9">
        <v>0.64864864864864868</v>
      </c>
      <c r="J228" s="20">
        <v>0</v>
      </c>
      <c r="K228" s="9">
        <v>0</v>
      </c>
      <c r="L228" s="20">
        <v>0</v>
      </c>
      <c r="M228" s="9">
        <v>0</v>
      </c>
      <c r="N228" s="20">
        <v>5</v>
      </c>
      <c r="O228" s="9">
        <v>0.13513513513513514</v>
      </c>
      <c r="P228" s="20">
        <v>1</v>
      </c>
      <c r="Q228" s="9">
        <v>2.7027027027027029E-2</v>
      </c>
    </row>
    <row r="229" spans="4:17" x14ac:dyDescent="0.25">
      <c r="D229" s="8" t="s">
        <v>666</v>
      </c>
      <c r="E229" s="20">
        <v>92</v>
      </c>
      <c r="F229" s="20">
        <v>74</v>
      </c>
      <c r="G229" s="9">
        <v>0.80434782608695654</v>
      </c>
      <c r="H229" s="20">
        <v>37</v>
      </c>
      <c r="I229" s="9">
        <v>0.5</v>
      </c>
      <c r="J229" s="20">
        <v>0</v>
      </c>
      <c r="K229" s="9">
        <v>0</v>
      </c>
      <c r="L229" s="20">
        <v>0</v>
      </c>
      <c r="M229" s="9">
        <v>0</v>
      </c>
      <c r="N229" s="20">
        <v>14</v>
      </c>
      <c r="O229" s="9">
        <v>0.1891891891891892</v>
      </c>
      <c r="P229" s="20">
        <v>0</v>
      </c>
      <c r="Q229" s="9">
        <v>0</v>
      </c>
    </row>
    <row r="230" spans="4:17" x14ac:dyDescent="0.25">
      <c r="D230" s="8" t="s">
        <v>674</v>
      </c>
      <c r="E230" s="20">
        <v>91</v>
      </c>
      <c r="F230" s="20">
        <v>62</v>
      </c>
      <c r="G230" s="9">
        <v>0.68131868131868134</v>
      </c>
      <c r="H230" s="20">
        <v>32</v>
      </c>
      <c r="I230" s="9">
        <v>0.5161290322580645</v>
      </c>
      <c r="J230" s="20">
        <v>0</v>
      </c>
      <c r="K230" s="9">
        <v>0</v>
      </c>
      <c r="L230" s="20">
        <v>2</v>
      </c>
      <c r="M230" s="9">
        <v>3.2258064516129031E-2</v>
      </c>
      <c r="N230" s="20">
        <v>13</v>
      </c>
      <c r="O230" s="9">
        <v>0.20967741935483872</v>
      </c>
      <c r="P230" s="20">
        <v>9</v>
      </c>
      <c r="Q230" s="9">
        <v>0.14516129032258066</v>
      </c>
    </row>
    <row r="231" spans="4:17" x14ac:dyDescent="0.25">
      <c r="D231" s="7" t="s">
        <v>491</v>
      </c>
      <c r="E231" s="20">
        <v>1172</v>
      </c>
      <c r="F231" s="20">
        <v>804</v>
      </c>
      <c r="G231" s="9">
        <v>0.68600682593856654</v>
      </c>
      <c r="H231" s="20">
        <v>377</v>
      </c>
      <c r="I231" s="9">
        <v>0.46890547263681592</v>
      </c>
      <c r="J231" s="20">
        <v>0</v>
      </c>
      <c r="K231" s="9">
        <v>0</v>
      </c>
      <c r="L231" s="20">
        <v>12</v>
      </c>
      <c r="M231" s="9">
        <v>1.4925373134328358E-2</v>
      </c>
      <c r="N231" s="20">
        <v>172</v>
      </c>
      <c r="O231" s="9">
        <v>0.21393034825870647</v>
      </c>
      <c r="P231" s="20">
        <v>97</v>
      </c>
      <c r="Q231" s="9">
        <v>0.12064676616915423</v>
      </c>
    </row>
    <row r="232" spans="4:17" x14ac:dyDescent="0.25">
      <c r="D232" s="8" t="s">
        <v>493</v>
      </c>
      <c r="E232" s="20">
        <v>253</v>
      </c>
      <c r="F232" s="20">
        <v>172</v>
      </c>
      <c r="G232" s="9">
        <v>0.67984189723320154</v>
      </c>
      <c r="H232" s="20">
        <v>98</v>
      </c>
      <c r="I232" s="9">
        <v>0.56976744186046513</v>
      </c>
      <c r="J232" s="20">
        <v>0</v>
      </c>
      <c r="K232" s="9">
        <v>0</v>
      </c>
      <c r="L232" s="20">
        <v>6</v>
      </c>
      <c r="M232" s="9">
        <v>3.4883720930232558E-2</v>
      </c>
      <c r="N232" s="20">
        <v>46</v>
      </c>
      <c r="O232" s="9">
        <v>0.26744186046511625</v>
      </c>
      <c r="P232" s="20">
        <v>9</v>
      </c>
      <c r="Q232" s="9">
        <v>5.232558139534884E-2</v>
      </c>
    </row>
    <row r="233" spans="4:17" x14ac:dyDescent="0.25">
      <c r="D233" s="8" t="s">
        <v>494</v>
      </c>
      <c r="E233" s="20">
        <v>224</v>
      </c>
      <c r="F233" s="20">
        <v>154</v>
      </c>
      <c r="G233" s="9">
        <v>0.6875</v>
      </c>
      <c r="H233" s="20">
        <v>70</v>
      </c>
      <c r="I233" s="9">
        <v>0.45454545454545453</v>
      </c>
      <c r="J233" s="20">
        <v>0</v>
      </c>
      <c r="K233" s="9">
        <v>0</v>
      </c>
      <c r="L233" s="20">
        <v>3</v>
      </c>
      <c r="M233" s="9">
        <v>1.948051948051948E-2</v>
      </c>
      <c r="N233" s="20">
        <v>44</v>
      </c>
      <c r="O233" s="9">
        <v>0.2857142857142857</v>
      </c>
      <c r="P233" s="20">
        <v>9</v>
      </c>
      <c r="Q233" s="9">
        <v>5.844155844155844E-2</v>
      </c>
    </row>
    <row r="234" spans="4:17" x14ac:dyDescent="0.25">
      <c r="D234" s="8" t="s">
        <v>499</v>
      </c>
      <c r="E234" s="20">
        <v>348</v>
      </c>
      <c r="F234" s="20">
        <v>244</v>
      </c>
      <c r="G234" s="9">
        <v>0.70114942528735635</v>
      </c>
      <c r="H234" s="20">
        <v>120</v>
      </c>
      <c r="I234" s="9">
        <v>0.49180327868852458</v>
      </c>
      <c r="J234" s="20">
        <v>0</v>
      </c>
      <c r="K234" s="9">
        <v>0</v>
      </c>
      <c r="L234" s="20">
        <v>3</v>
      </c>
      <c r="M234" s="9">
        <v>1.2295081967213115E-2</v>
      </c>
      <c r="N234" s="20">
        <v>66</v>
      </c>
      <c r="O234" s="9">
        <v>0.27049180327868855</v>
      </c>
      <c r="P234" s="20">
        <v>10</v>
      </c>
      <c r="Q234" s="9">
        <v>4.0983606557377046E-2</v>
      </c>
    </row>
    <row r="235" spans="4:17" x14ac:dyDescent="0.25">
      <c r="D235" s="8" t="s">
        <v>492</v>
      </c>
      <c r="E235" s="20">
        <v>111</v>
      </c>
      <c r="F235" s="20">
        <v>76</v>
      </c>
      <c r="G235" s="9">
        <v>0.68468468468468469</v>
      </c>
      <c r="H235" s="20">
        <v>6</v>
      </c>
      <c r="I235" s="9">
        <v>7.8947368421052627E-2</v>
      </c>
      <c r="J235" s="20"/>
      <c r="K235" s="9">
        <v>0</v>
      </c>
      <c r="L235" s="20"/>
      <c r="M235" s="9">
        <v>0</v>
      </c>
      <c r="N235" s="20">
        <v>9</v>
      </c>
      <c r="O235" s="9">
        <v>0.11842105263157894</v>
      </c>
      <c r="P235" s="20">
        <v>21</v>
      </c>
      <c r="Q235" s="9">
        <v>0.27631578947368424</v>
      </c>
    </row>
    <row r="236" spans="4:17" x14ac:dyDescent="0.25">
      <c r="D236" s="8" t="s">
        <v>495</v>
      </c>
      <c r="E236" s="20">
        <v>236</v>
      </c>
      <c r="F236" s="20">
        <v>158</v>
      </c>
      <c r="G236" s="9">
        <v>0.66949152542372881</v>
      </c>
      <c r="H236" s="20">
        <v>83</v>
      </c>
      <c r="I236" s="9">
        <v>0.52531645569620256</v>
      </c>
      <c r="J236" s="20"/>
      <c r="K236" s="9">
        <v>0</v>
      </c>
      <c r="L236" s="20"/>
      <c r="M236" s="9">
        <v>0</v>
      </c>
      <c r="N236" s="20">
        <v>7</v>
      </c>
      <c r="O236" s="9">
        <v>4.4303797468354431E-2</v>
      </c>
      <c r="P236" s="20">
        <v>48</v>
      </c>
      <c r="Q236" s="9">
        <v>0.30379746835443039</v>
      </c>
    </row>
    <row r="237" spans="4:17" x14ac:dyDescent="0.25">
      <c r="D237" s="7" t="s">
        <v>483</v>
      </c>
      <c r="E237" s="20">
        <v>576</v>
      </c>
      <c r="F237" s="20">
        <v>469</v>
      </c>
      <c r="G237" s="9">
        <v>0.81423611111111116</v>
      </c>
      <c r="H237" s="20">
        <v>300</v>
      </c>
      <c r="I237" s="9">
        <v>0.63965884861407252</v>
      </c>
      <c r="J237" s="20">
        <v>0</v>
      </c>
      <c r="K237" s="9">
        <v>0</v>
      </c>
      <c r="L237" s="20">
        <v>9</v>
      </c>
      <c r="M237" s="9">
        <v>1.9189765458422176E-2</v>
      </c>
      <c r="N237" s="20">
        <v>59</v>
      </c>
      <c r="O237" s="9">
        <v>0.1257995735607676</v>
      </c>
      <c r="P237" s="20">
        <v>16</v>
      </c>
      <c r="Q237" s="9">
        <v>3.4115138592750532E-2</v>
      </c>
    </row>
    <row r="238" spans="4:17" x14ac:dyDescent="0.25">
      <c r="D238" s="8" t="s">
        <v>484</v>
      </c>
      <c r="E238" s="20">
        <v>228</v>
      </c>
      <c r="F238" s="20">
        <v>179</v>
      </c>
      <c r="G238" s="9">
        <v>0.78508771929824561</v>
      </c>
      <c r="H238" s="20">
        <v>124</v>
      </c>
      <c r="I238" s="9">
        <v>0.69273743016759781</v>
      </c>
      <c r="J238" s="20">
        <v>0</v>
      </c>
      <c r="K238" s="9">
        <v>0</v>
      </c>
      <c r="L238" s="20">
        <v>4</v>
      </c>
      <c r="M238" s="9">
        <v>2.23463687150838E-2</v>
      </c>
      <c r="N238" s="20">
        <v>30</v>
      </c>
      <c r="O238" s="9">
        <v>0.16759776536312848</v>
      </c>
      <c r="P238" s="20">
        <v>4</v>
      </c>
      <c r="Q238" s="9">
        <v>2.23463687150838E-2</v>
      </c>
    </row>
    <row r="239" spans="4:17" x14ac:dyDescent="0.25">
      <c r="D239" s="8" t="s">
        <v>488</v>
      </c>
      <c r="E239" s="20">
        <v>53</v>
      </c>
      <c r="F239" s="20">
        <v>44</v>
      </c>
      <c r="G239" s="9">
        <v>0.83018867924528306</v>
      </c>
      <c r="H239" s="20">
        <v>26</v>
      </c>
      <c r="I239" s="9">
        <v>0.59090909090909094</v>
      </c>
      <c r="J239" s="20">
        <v>0</v>
      </c>
      <c r="K239" s="9">
        <v>0</v>
      </c>
      <c r="L239" s="20">
        <v>0</v>
      </c>
      <c r="M239" s="9">
        <v>0</v>
      </c>
      <c r="N239" s="20">
        <v>7</v>
      </c>
      <c r="O239" s="9">
        <v>0.15909090909090909</v>
      </c>
      <c r="P239" s="20">
        <v>0</v>
      </c>
      <c r="Q239" s="9">
        <v>0</v>
      </c>
    </row>
    <row r="240" spans="4:17" x14ac:dyDescent="0.25">
      <c r="D240" s="8" t="s">
        <v>667</v>
      </c>
      <c r="E240" s="20">
        <v>295</v>
      </c>
      <c r="F240" s="20">
        <v>246</v>
      </c>
      <c r="G240" s="9">
        <v>0.83389830508474572</v>
      </c>
      <c r="H240" s="20">
        <v>150</v>
      </c>
      <c r="I240" s="9">
        <v>0.6097560975609756</v>
      </c>
      <c r="J240" s="20">
        <v>0</v>
      </c>
      <c r="K240" s="9">
        <v>0</v>
      </c>
      <c r="L240" s="20">
        <v>5</v>
      </c>
      <c r="M240" s="9">
        <v>2.032520325203252E-2</v>
      </c>
      <c r="N240" s="20">
        <v>22</v>
      </c>
      <c r="O240" s="9">
        <v>8.943089430894309E-2</v>
      </c>
      <c r="P240" s="20">
        <v>12</v>
      </c>
      <c r="Q240" s="9">
        <v>4.878048780487805E-2</v>
      </c>
    </row>
    <row r="241" spans="4:17" x14ac:dyDescent="0.25">
      <c r="D241" s="7" t="s">
        <v>478</v>
      </c>
      <c r="E241" s="20">
        <v>1004</v>
      </c>
      <c r="F241" s="20">
        <v>723</v>
      </c>
      <c r="G241" s="9">
        <v>0.72011952191235062</v>
      </c>
      <c r="H241" s="20">
        <v>366</v>
      </c>
      <c r="I241" s="9">
        <v>0.50622406639004147</v>
      </c>
      <c r="J241" s="20">
        <v>0</v>
      </c>
      <c r="K241" s="9">
        <v>0</v>
      </c>
      <c r="L241" s="20">
        <v>10</v>
      </c>
      <c r="M241" s="9">
        <v>1.3831258644536652E-2</v>
      </c>
      <c r="N241" s="20">
        <v>120</v>
      </c>
      <c r="O241" s="9">
        <v>0.16597510373443983</v>
      </c>
      <c r="P241" s="20">
        <v>89</v>
      </c>
      <c r="Q241" s="9">
        <v>0.12309820193637622</v>
      </c>
    </row>
    <row r="242" spans="4:17" x14ac:dyDescent="0.25">
      <c r="D242" s="8" t="s">
        <v>655</v>
      </c>
      <c r="E242" s="20">
        <v>63</v>
      </c>
      <c r="F242" s="20">
        <v>44</v>
      </c>
      <c r="G242" s="9">
        <v>0.69841269841269837</v>
      </c>
      <c r="H242" s="20">
        <v>24</v>
      </c>
      <c r="I242" s="9">
        <v>0.54545454545454541</v>
      </c>
      <c r="J242" s="20">
        <v>0</v>
      </c>
      <c r="K242" s="9">
        <v>0</v>
      </c>
      <c r="L242" s="20">
        <v>0</v>
      </c>
      <c r="M242" s="9">
        <v>0</v>
      </c>
      <c r="N242" s="20">
        <v>16</v>
      </c>
      <c r="O242" s="9">
        <v>0.36363636363636365</v>
      </c>
      <c r="P242" s="20">
        <v>0</v>
      </c>
      <c r="Q242" s="9">
        <v>0</v>
      </c>
    </row>
    <row r="243" spans="4:17" x14ac:dyDescent="0.25">
      <c r="D243" s="8" t="s">
        <v>479</v>
      </c>
      <c r="E243" s="20">
        <v>187</v>
      </c>
      <c r="F243" s="20">
        <v>146</v>
      </c>
      <c r="G243" s="9">
        <v>0.78074866310160429</v>
      </c>
      <c r="H243" s="20">
        <v>86</v>
      </c>
      <c r="I243" s="9">
        <v>0.58904109589041098</v>
      </c>
      <c r="J243" s="20">
        <v>0</v>
      </c>
      <c r="K243" s="9">
        <v>0</v>
      </c>
      <c r="L243" s="20">
        <v>0</v>
      </c>
      <c r="M243" s="9">
        <v>0</v>
      </c>
      <c r="N243" s="20">
        <v>23</v>
      </c>
      <c r="O243" s="9">
        <v>0.15753424657534246</v>
      </c>
      <c r="P243" s="20">
        <v>11</v>
      </c>
      <c r="Q243" s="9">
        <v>7.5342465753424653E-2</v>
      </c>
    </row>
    <row r="244" spans="4:17" x14ac:dyDescent="0.25">
      <c r="D244" s="8" t="s">
        <v>480</v>
      </c>
      <c r="E244" s="20">
        <v>156</v>
      </c>
      <c r="F244" s="20">
        <v>111</v>
      </c>
      <c r="G244" s="9">
        <v>0.71153846153846156</v>
      </c>
      <c r="H244" s="20">
        <v>70</v>
      </c>
      <c r="I244" s="9">
        <v>0.63063063063063063</v>
      </c>
      <c r="J244" s="20">
        <v>0</v>
      </c>
      <c r="K244" s="9">
        <v>0</v>
      </c>
      <c r="L244" s="20">
        <v>3</v>
      </c>
      <c r="M244" s="9">
        <v>2.7027027027027029E-2</v>
      </c>
      <c r="N244" s="20">
        <v>25</v>
      </c>
      <c r="O244" s="9">
        <v>0.22522522522522523</v>
      </c>
      <c r="P244" s="20">
        <v>4</v>
      </c>
      <c r="Q244" s="9">
        <v>3.6036036036036036E-2</v>
      </c>
    </row>
    <row r="245" spans="4:17" x14ac:dyDescent="0.25">
      <c r="D245" s="8" t="s">
        <v>664</v>
      </c>
      <c r="E245" s="20">
        <v>97</v>
      </c>
      <c r="F245" s="20">
        <v>75</v>
      </c>
      <c r="G245" s="9">
        <v>0.77319587628865982</v>
      </c>
      <c r="H245" s="20">
        <v>45</v>
      </c>
      <c r="I245" s="9">
        <v>0.6</v>
      </c>
      <c r="J245" s="20">
        <v>0</v>
      </c>
      <c r="K245" s="9">
        <v>0</v>
      </c>
      <c r="L245" s="20">
        <v>2</v>
      </c>
      <c r="M245" s="9">
        <v>2.6666666666666668E-2</v>
      </c>
      <c r="N245" s="20">
        <v>12</v>
      </c>
      <c r="O245" s="9">
        <v>0.16</v>
      </c>
      <c r="P245" s="20">
        <v>5</v>
      </c>
      <c r="Q245" s="9">
        <v>6.6666666666666666E-2</v>
      </c>
    </row>
    <row r="246" spans="4:17" x14ac:dyDescent="0.25">
      <c r="D246" s="8" t="s">
        <v>665</v>
      </c>
      <c r="E246" s="20">
        <v>115</v>
      </c>
      <c r="F246" s="20">
        <v>77</v>
      </c>
      <c r="G246" s="9">
        <v>0.66956521739130437</v>
      </c>
      <c r="H246" s="20">
        <v>35</v>
      </c>
      <c r="I246" s="9">
        <v>0.45454545454545453</v>
      </c>
      <c r="J246" s="20">
        <v>0</v>
      </c>
      <c r="K246" s="9">
        <v>0</v>
      </c>
      <c r="L246" s="20">
        <v>4</v>
      </c>
      <c r="M246" s="9">
        <v>5.1948051948051951E-2</v>
      </c>
      <c r="N246" s="20">
        <v>10</v>
      </c>
      <c r="O246" s="9">
        <v>0.12987012987012986</v>
      </c>
      <c r="P246" s="20">
        <v>21</v>
      </c>
      <c r="Q246" s="9">
        <v>0.27272727272727271</v>
      </c>
    </row>
    <row r="247" spans="4:17" x14ac:dyDescent="0.25">
      <c r="D247" s="8" t="s">
        <v>487</v>
      </c>
      <c r="E247" s="20">
        <v>173</v>
      </c>
      <c r="F247" s="20">
        <v>97</v>
      </c>
      <c r="G247" s="9">
        <v>0.56069364161849711</v>
      </c>
      <c r="H247" s="20">
        <v>8</v>
      </c>
      <c r="I247" s="9">
        <v>8.247422680412371E-2</v>
      </c>
      <c r="J247" s="20"/>
      <c r="K247" s="9">
        <v>0</v>
      </c>
      <c r="L247" s="20"/>
      <c r="M247" s="9">
        <v>0</v>
      </c>
      <c r="N247" s="20">
        <v>15</v>
      </c>
      <c r="O247" s="9">
        <v>0.15463917525773196</v>
      </c>
      <c r="P247" s="20">
        <v>40</v>
      </c>
      <c r="Q247" s="9">
        <v>0.41237113402061853</v>
      </c>
    </row>
    <row r="248" spans="4:17" x14ac:dyDescent="0.25">
      <c r="D248" s="8" t="s">
        <v>496</v>
      </c>
      <c r="E248" s="20">
        <v>86</v>
      </c>
      <c r="F248" s="20">
        <v>73</v>
      </c>
      <c r="G248" s="9">
        <v>0.84883720930232553</v>
      </c>
      <c r="H248" s="20">
        <v>47</v>
      </c>
      <c r="I248" s="9">
        <v>0.64383561643835618</v>
      </c>
      <c r="J248" s="20">
        <v>0</v>
      </c>
      <c r="K248" s="9">
        <v>0</v>
      </c>
      <c r="L248" s="20">
        <v>1</v>
      </c>
      <c r="M248" s="9">
        <v>1.3698630136986301E-2</v>
      </c>
      <c r="N248" s="20">
        <v>5</v>
      </c>
      <c r="O248" s="9">
        <v>6.8493150684931503E-2</v>
      </c>
      <c r="P248" s="20">
        <v>1</v>
      </c>
      <c r="Q248" s="9">
        <v>1.3698630136986301E-2</v>
      </c>
    </row>
    <row r="249" spans="4:17" x14ac:dyDescent="0.25">
      <c r="D249" s="8" t="s">
        <v>673</v>
      </c>
      <c r="E249" s="20">
        <v>127</v>
      </c>
      <c r="F249" s="20">
        <v>100</v>
      </c>
      <c r="G249" s="9">
        <v>0.78740157480314965</v>
      </c>
      <c r="H249" s="20">
        <v>51</v>
      </c>
      <c r="I249" s="9">
        <v>0.51</v>
      </c>
      <c r="J249" s="20">
        <v>0</v>
      </c>
      <c r="K249" s="9">
        <v>0</v>
      </c>
      <c r="L249" s="20">
        <v>0</v>
      </c>
      <c r="M249" s="9">
        <v>0</v>
      </c>
      <c r="N249" s="20">
        <v>14</v>
      </c>
      <c r="O249" s="9">
        <v>0.14000000000000001</v>
      </c>
      <c r="P249" s="20">
        <v>7</v>
      </c>
      <c r="Q249" s="9">
        <v>7.0000000000000007E-2</v>
      </c>
    </row>
    <row r="250" spans="4:17" x14ac:dyDescent="0.25">
      <c r="D250" s="7" t="s">
        <v>476</v>
      </c>
      <c r="E250" s="20">
        <v>1833</v>
      </c>
      <c r="F250" s="20">
        <v>1546</v>
      </c>
      <c r="G250" s="9">
        <v>0.84342607746863063</v>
      </c>
      <c r="H250" s="20">
        <v>1155</v>
      </c>
      <c r="I250" s="9">
        <v>0.7470892626131953</v>
      </c>
      <c r="J250" s="20">
        <v>0</v>
      </c>
      <c r="K250" s="9">
        <v>0</v>
      </c>
      <c r="L250" s="20">
        <v>49</v>
      </c>
      <c r="M250" s="9">
        <v>3.169469598965071E-2</v>
      </c>
      <c r="N250" s="20">
        <v>147</v>
      </c>
      <c r="O250" s="9">
        <v>9.5084087968952138E-2</v>
      </c>
      <c r="P250" s="20">
        <v>38</v>
      </c>
      <c r="Q250" s="9">
        <v>2.4579560155239329E-2</v>
      </c>
    </row>
    <row r="251" spans="4:17" x14ac:dyDescent="0.25">
      <c r="D251" s="8" t="s">
        <v>653</v>
      </c>
      <c r="E251" s="20">
        <v>72</v>
      </c>
      <c r="F251" s="20">
        <v>60</v>
      </c>
      <c r="G251" s="9">
        <v>0.83333333333333337</v>
      </c>
      <c r="H251" s="20">
        <v>44</v>
      </c>
      <c r="I251" s="9">
        <v>0.73333333333333328</v>
      </c>
      <c r="J251" s="20">
        <v>0</v>
      </c>
      <c r="K251" s="9">
        <v>0</v>
      </c>
      <c r="L251" s="20">
        <v>0</v>
      </c>
      <c r="M251" s="9">
        <v>0</v>
      </c>
      <c r="N251" s="20">
        <v>9</v>
      </c>
      <c r="O251" s="9">
        <v>0.15</v>
      </c>
      <c r="P251" s="20">
        <v>2</v>
      </c>
      <c r="Q251" s="9">
        <v>3.3333333333333333E-2</v>
      </c>
    </row>
    <row r="252" spans="4:17" x14ac:dyDescent="0.25">
      <c r="D252" s="8" t="s">
        <v>656</v>
      </c>
      <c r="E252" s="20">
        <v>259</v>
      </c>
      <c r="F252" s="20">
        <v>204</v>
      </c>
      <c r="G252" s="9">
        <v>0.78764478764478763</v>
      </c>
      <c r="H252" s="20">
        <v>131</v>
      </c>
      <c r="I252" s="9">
        <v>0.64215686274509809</v>
      </c>
      <c r="J252" s="20">
        <v>0</v>
      </c>
      <c r="K252" s="9">
        <v>0</v>
      </c>
      <c r="L252" s="20">
        <v>17</v>
      </c>
      <c r="M252" s="9">
        <v>8.3333333333333329E-2</v>
      </c>
      <c r="N252" s="20">
        <v>13</v>
      </c>
      <c r="O252" s="9">
        <v>6.3725490196078427E-2</v>
      </c>
      <c r="P252" s="20">
        <v>14</v>
      </c>
      <c r="Q252" s="9">
        <v>6.8627450980392163E-2</v>
      </c>
    </row>
    <row r="253" spans="4:17" x14ac:dyDescent="0.25">
      <c r="D253" s="8" t="s">
        <v>659</v>
      </c>
      <c r="E253" s="20">
        <v>142</v>
      </c>
      <c r="F253" s="20">
        <v>125</v>
      </c>
      <c r="G253" s="9">
        <v>0.88028169014084512</v>
      </c>
      <c r="H253" s="20">
        <v>94</v>
      </c>
      <c r="I253" s="9">
        <v>0.752</v>
      </c>
      <c r="J253" s="20">
        <v>0</v>
      </c>
      <c r="K253" s="9">
        <v>0</v>
      </c>
      <c r="L253" s="20">
        <v>2</v>
      </c>
      <c r="M253" s="9">
        <v>1.6E-2</v>
      </c>
      <c r="N253" s="20">
        <v>6</v>
      </c>
      <c r="O253" s="9">
        <v>4.8000000000000001E-2</v>
      </c>
      <c r="P253" s="20">
        <v>5</v>
      </c>
      <c r="Q253" s="9">
        <v>0.04</v>
      </c>
    </row>
    <row r="254" spans="4:17" x14ac:dyDescent="0.25">
      <c r="D254" s="8" t="s">
        <v>485</v>
      </c>
      <c r="E254" s="20">
        <v>145</v>
      </c>
      <c r="F254" s="20">
        <v>128</v>
      </c>
      <c r="G254" s="9">
        <v>0.88275862068965516</v>
      </c>
      <c r="H254" s="20">
        <v>102</v>
      </c>
      <c r="I254" s="9">
        <v>0.796875</v>
      </c>
      <c r="J254" s="20">
        <v>0</v>
      </c>
      <c r="K254" s="9">
        <v>0</v>
      </c>
      <c r="L254" s="20">
        <v>13</v>
      </c>
      <c r="M254" s="9">
        <v>0.1015625</v>
      </c>
      <c r="N254" s="20">
        <v>1</v>
      </c>
      <c r="O254" s="9">
        <v>7.8125E-3</v>
      </c>
      <c r="P254" s="20">
        <v>2</v>
      </c>
      <c r="Q254" s="9">
        <v>1.5625E-2</v>
      </c>
    </row>
    <row r="255" spans="4:17" x14ac:dyDescent="0.25">
      <c r="D255" s="8" t="s">
        <v>668</v>
      </c>
      <c r="E255" s="20">
        <v>133</v>
      </c>
      <c r="F255" s="20">
        <v>110</v>
      </c>
      <c r="G255" s="9">
        <v>0.82706766917293228</v>
      </c>
      <c r="H255" s="20">
        <v>74</v>
      </c>
      <c r="I255" s="9">
        <v>0.67272727272727273</v>
      </c>
      <c r="J255" s="20">
        <v>0</v>
      </c>
      <c r="K255" s="9">
        <v>0</v>
      </c>
      <c r="L255" s="20">
        <v>3</v>
      </c>
      <c r="M255" s="9">
        <v>2.7272727272727271E-2</v>
      </c>
      <c r="N255" s="20">
        <v>13</v>
      </c>
      <c r="O255" s="9">
        <v>0.11818181818181818</v>
      </c>
      <c r="P255" s="20">
        <v>2</v>
      </c>
      <c r="Q255" s="9">
        <v>1.8181818181818181E-2</v>
      </c>
    </row>
    <row r="256" spans="4:17" x14ac:dyDescent="0.25">
      <c r="D256" s="8" t="s">
        <v>670</v>
      </c>
      <c r="E256" s="20">
        <v>184</v>
      </c>
      <c r="F256" s="20">
        <v>145</v>
      </c>
      <c r="G256" s="9">
        <v>0.78804347826086951</v>
      </c>
      <c r="H256" s="20">
        <v>111</v>
      </c>
      <c r="I256" s="9">
        <v>0.76551724137931032</v>
      </c>
      <c r="J256" s="20">
        <v>0</v>
      </c>
      <c r="K256" s="9">
        <v>0</v>
      </c>
      <c r="L256" s="20">
        <v>5</v>
      </c>
      <c r="M256" s="9">
        <v>3.4482758620689655E-2</v>
      </c>
      <c r="N256" s="20">
        <v>22</v>
      </c>
      <c r="O256" s="9">
        <v>0.15172413793103448</v>
      </c>
      <c r="P256" s="20">
        <v>3</v>
      </c>
      <c r="Q256" s="9">
        <v>2.0689655172413793E-2</v>
      </c>
    </row>
    <row r="257" spans="4:17" x14ac:dyDescent="0.25">
      <c r="D257" s="8" t="s">
        <v>671</v>
      </c>
      <c r="E257" s="20">
        <v>181</v>
      </c>
      <c r="F257" s="20">
        <v>156</v>
      </c>
      <c r="G257" s="9">
        <v>0.86187845303867405</v>
      </c>
      <c r="H257" s="20">
        <v>117</v>
      </c>
      <c r="I257" s="9">
        <v>0.75</v>
      </c>
      <c r="J257" s="20">
        <v>0</v>
      </c>
      <c r="K257" s="9">
        <v>0</v>
      </c>
      <c r="L257" s="20">
        <v>1</v>
      </c>
      <c r="M257" s="9">
        <v>6.41025641025641E-3</v>
      </c>
      <c r="N257" s="20">
        <v>15</v>
      </c>
      <c r="O257" s="9">
        <v>9.6153846153846159E-2</v>
      </c>
      <c r="P257" s="20">
        <v>1</v>
      </c>
      <c r="Q257" s="9">
        <v>6.41025641025641E-3</v>
      </c>
    </row>
    <row r="258" spans="4:17" x14ac:dyDescent="0.25">
      <c r="D258" s="8" t="s">
        <v>497</v>
      </c>
      <c r="E258" s="20">
        <v>153</v>
      </c>
      <c r="F258" s="20">
        <v>129</v>
      </c>
      <c r="G258" s="9">
        <v>0.84313725490196079</v>
      </c>
      <c r="H258" s="20">
        <v>97</v>
      </c>
      <c r="I258" s="9">
        <v>0.75193798449612403</v>
      </c>
      <c r="J258" s="20">
        <v>0</v>
      </c>
      <c r="K258" s="9">
        <v>0</v>
      </c>
      <c r="L258" s="20">
        <v>4</v>
      </c>
      <c r="M258" s="9">
        <v>3.1007751937984496E-2</v>
      </c>
      <c r="N258" s="20">
        <v>15</v>
      </c>
      <c r="O258" s="9">
        <v>0.11627906976744186</v>
      </c>
      <c r="P258" s="20">
        <v>2</v>
      </c>
      <c r="Q258" s="9">
        <v>1.5503875968992248E-2</v>
      </c>
    </row>
    <row r="259" spans="4:17" x14ac:dyDescent="0.25">
      <c r="D259" s="8" t="s">
        <v>672</v>
      </c>
      <c r="E259" s="20">
        <v>227</v>
      </c>
      <c r="F259" s="20">
        <v>195</v>
      </c>
      <c r="G259" s="9">
        <v>0.8590308370044053</v>
      </c>
      <c r="H259" s="20">
        <v>149</v>
      </c>
      <c r="I259" s="9">
        <v>0.76410256410256405</v>
      </c>
      <c r="J259" s="20">
        <v>0</v>
      </c>
      <c r="K259" s="9">
        <v>0</v>
      </c>
      <c r="L259" s="20">
        <v>4</v>
      </c>
      <c r="M259" s="9">
        <v>2.0512820512820513E-2</v>
      </c>
      <c r="N259" s="20">
        <v>20</v>
      </c>
      <c r="O259" s="9">
        <v>0.10256410256410256</v>
      </c>
      <c r="P259" s="20">
        <v>1</v>
      </c>
      <c r="Q259" s="9">
        <v>5.1282051282051282E-3</v>
      </c>
    </row>
    <row r="260" spans="4:17" x14ac:dyDescent="0.25">
      <c r="D260" s="8" t="s">
        <v>675</v>
      </c>
      <c r="E260" s="20">
        <v>194</v>
      </c>
      <c r="F260" s="20">
        <v>173</v>
      </c>
      <c r="G260" s="9">
        <v>0.89175257731958768</v>
      </c>
      <c r="H260" s="20">
        <v>144</v>
      </c>
      <c r="I260" s="9">
        <v>0.83236994219653182</v>
      </c>
      <c r="J260" s="20">
        <v>0</v>
      </c>
      <c r="K260" s="9">
        <v>0</v>
      </c>
      <c r="L260" s="20">
        <v>0</v>
      </c>
      <c r="M260" s="9">
        <v>0</v>
      </c>
      <c r="N260" s="20">
        <v>16</v>
      </c>
      <c r="O260" s="9">
        <v>9.2485549132947972E-2</v>
      </c>
      <c r="P260" s="20">
        <v>3</v>
      </c>
      <c r="Q260" s="9">
        <v>1.7341040462427744E-2</v>
      </c>
    </row>
    <row r="261" spans="4:17" x14ac:dyDescent="0.25">
      <c r="D261" s="8" t="s">
        <v>477</v>
      </c>
      <c r="E261" s="20">
        <v>143</v>
      </c>
      <c r="F261" s="20">
        <v>121</v>
      </c>
      <c r="G261" s="9">
        <v>0.84615384615384615</v>
      </c>
      <c r="H261" s="20">
        <v>92</v>
      </c>
      <c r="I261" s="9">
        <v>0.76033057851239672</v>
      </c>
      <c r="J261" s="20"/>
      <c r="K261" s="9">
        <v>0</v>
      </c>
      <c r="L261" s="20"/>
      <c r="M261" s="9">
        <v>0</v>
      </c>
      <c r="N261" s="20">
        <v>17</v>
      </c>
      <c r="O261" s="9">
        <v>0.14049586776859505</v>
      </c>
      <c r="P261" s="20">
        <v>3</v>
      </c>
      <c r="Q261" s="9">
        <v>2.4793388429752067E-2</v>
      </c>
    </row>
    <row r="262" spans="4:17" x14ac:dyDescent="0.25">
      <c r="D262" s="6" t="s">
        <v>676</v>
      </c>
      <c r="E262" s="20">
        <v>8965</v>
      </c>
      <c r="F262" s="20">
        <v>6322</v>
      </c>
      <c r="G262" s="9">
        <v>0.70518683770217516</v>
      </c>
      <c r="H262" s="20">
        <v>3938</v>
      </c>
      <c r="I262" s="9">
        <v>0.62290414425814611</v>
      </c>
      <c r="J262" s="20">
        <v>0</v>
      </c>
      <c r="K262" s="9">
        <v>0</v>
      </c>
      <c r="L262" s="20">
        <v>188</v>
      </c>
      <c r="M262" s="9">
        <v>2.9737424865548878E-2</v>
      </c>
      <c r="N262" s="20">
        <v>1316</v>
      </c>
      <c r="O262" s="9">
        <v>0.20816197405884213</v>
      </c>
      <c r="P262" s="20">
        <v>251</v>
      </c>
      <c r="Q262" s="9">
        <v>3.9702625751344513E-2</v>
      </c>
    </row>
    <row r="263" spans="4:17" x14ac:dyDescent="0.25">
      <c r="D263" s="7" t="s">
        <v>693</v>
      </c>
      <c r="E263" s="20">
        <v>1042</v>
      </c>
      <c r="F263" s="20">
        <v>768</v>
      </c>
      <c r="G263" s="9">
        <v>0.73704414587332057</v>
      </c>
      <c r="H263" s="20">
        <v>493</v>
      </c>
      <c r="I263" s="9">
        <v>0.64192708333333337</v>
      </c>
      <c r="J263" s="20">
        <v>0</v>
      </c>
      <c r="K263" s="9">
        <v>0</v>
      </c>
      <c r="L263" s="20">
        <v>19</v>
      </c>
      <c r="M263" s="9">
        <v>2.4739583333333332E-2</v>
      </c>
      <c r="N263" s="20">
        <v>177</v>
      </c>
      <c r="O263" s="9">
        <v>0.23046875</v>
      </c>
      <c r="P263" s="20">
        <v>23</v>
      </c>
      <c r="Q263" s="9">
        <v>2.9947916666666668E-2</v>
      </c>
    </row>
    <row r="264" spans="4:17" x14ac:dyDescent="0.25">
      <c r="D264" s="8" t="s">
        <v>694</v>
      </c>
      <c r="E264" s="20">
        <v>92</v>
      </c>
      <c r="F264" s="20">
        <v>75</v>
      </c>
      <c r="G264" s="9">
        <v>0.81521739130434778</v>
      </c>
      <c r="H264" s="20">
        <v>49</v>
      </c>
      <c r="I264" s="9">
        <v>0.65333333333333332</v>
      </c>
      <c r="J264" s="20">
        <v>0</v>
      </c>
      <c r="K264" s="9">
        <v>0</v>
      </c>
      <c r="L264" s="20">
        <v>2</v>
      </c>
      <c r="M264" s="9">
        <v>2.6666666666666668E-2</v>
      </c>
      <c r="N264" s="20">
        <v>9</v>
      </c>
      <c r="O264" s="9">
        <v>0.12</v>
      </c>
      <c r="P264" s="20">
        <v>2</v>
      </c>
      <c r="Q264" s="9">
        <v>2.6666666666666668E-2</v>
      </c>
    </row>
    <row r="265" spans="4:17" x14ac:dyDescent="0.25">
      <c r="D265" s="8" t="s">
        <v>696</v>
      </c>
      <c r="E265" s="20">
        <v>263</v>
      </c>
      <c r="F265" s="20">
        <v>194</v>
      </c>
      <c r="G265" s="9">
        <v>0.73764258555133078</v>
      </c>
      <c r="H265" s="20">
        <v>123</v>
      </c>
      <c r="I265" s="9">
        <v>0.634020618556701</v>
      </c>
      <c r="J265" s="20">
        <v>0</v>
      </c>
      <c r="K265" s="9">
        <v>0</v>
      </c>
      <c r="L265" s="20">
        <v>2</v>
      </c>
      <c r="M265" s="9">
        <v>1.0309278350515464E-2</v>
      </c>
      <c r="N265" s="20">
        <v>43</v>
      </c>
      <c r="O265" s="9">
        <v>0.22164948453608246</v>
      </c>
      <c r="P265" s="20">
        <v>6</v>
      </c>
      <c r="Q265" s="9">
        <v>3.0927835051546393E-2</v>
      </c>
    </row>
    <row r="266" spans="4:17" x14ac:dyDescent="0.25">
      <c r="D266" s="8" t="s">
        <v>704</v>
      </c>
      <c r="E266" s="20">
        <v>120</v>
      </c>
      <c r="F266" s="20">
        <v>88</v>
      </c>
      <c r="G266" s="9">
        <v>0.73333333333333328</v>
      </c>
      <c r="H266" s="20">
        <v>53</v>
      </c>
      <c r="I266" s="9">
        <v>0.60227272727272729</v>
      </c>
      <c r="J266" s="20">
        <v>0</v>
      </c>
      <c r="K266" s="9">
        <v>0</v>
      </c>
      <c r="L266" s="20">
        <v>2</v>
      </c>
      <c r="M266" s="9">
        <v>2.2727272727272728E-2</v>
      </c>
      <c r="N266" s="20">
        <v>19</v>
      </c>
      <c r="O266" s="9">
        <v>0.21590909090909091</v>
      </c>
      <c r="P266" s="20">
        <v>3</v>
      </c>
      <c r="Q266" s="9">
        <v>3.4090909090909088E-2</v>
      </c>
    </row>
    <row r="267" spans="4:17" x14ac:dyDescent="0.25">
      <c r="D267" s="8" t="s">
        <v>709</v>
      </c>
      <c r="E267" s="20">
        <v>371</v>
      </c>
      <c r="F267" s="20">
        <v>256</v>
      </c>
      <c r="G267" s="9">
        <v>0.69002695417789761</v>
      </c>
      <c r="H267" s="20">
        <v>151</v>
      </c>
      <c r="I267" s="9">
        <v>0.58984375</v>
      </c>
      <c r="J267" s="20">
        <v>0</v>
      </c>
      <c r="K267" s="9">
        <v>0</v>
      </c>
      <c r="L267" s="20">
        <v>10</v>
      </c>
      <c r="M267" s="9">
        <v>3.90625E-2</v>
      </c>
      <c r="N267" s="20">
        <v>79</v>
      </c>
      <c r="O267" s="9">
        <v>0.30859375</v>
      </c>
      <c r="P267" s="20">
        <v>9</v>
      </c>
      <c r="Q267" s="9">
        <v>3.515625E-2</v>
      </c>
    </row>
    <row r="268" spans="4:17" x14ac:dyDescent="0.25">
      <c r="D268" s="8" t="s">
        <v>713</v>
      </c>
      <c r="E268" s="20">
        <v>196</v>
      </c>
      <c r="F268" s="20">
        <v>155</v>
      </c>
      <c r="G268" s="9">
        <v>0.79081632653061229</v>
      </c>
      <c r="H268" s="20">
        <v>117</v>
      </c>
      <c r="I268" s="9">
        <v>0.75483870967741939</v>
      </c>
      <c r="J268" s="20">
        <v>0</v>
      </c>
      <c r="K268" s="9">
        <v>0</v>
      </c>
      <c r="L268" s="20">
        <v>3</v>
      </c>
      <c r="M268" s="9">
        <v>1.935483870967742E-2</v>
      </c>
      <c r="N268" s="20">
        <v>27</v>
      </c>
      <c r="O268" s="9">
        <v>0.17419354838709677</v>
      </c>
      <c r="P268" s="20">
        <v>3</v>
      </c>
      <c r="Q268" s="9">
        <v>1.935483870967742E-2</v>
      </c>
    </row>
    <row r="269" spans="4:17" x14ac:dyDescent="0.25">
      <c r="D269" s="7" t="s">
        <v>679</v>
      </c>
      <c r="E269" s="20">
        <v>899</v>
      </c>
      <c r="F269" s="20">
        <v>657</v>
      </c>
      <c r="G269" s="9">
        <v>0.73081201334816459</v>
      </c>
      <c r="H269" s="20">
        <v>375</v>
      </c>
      <c r="I269" s="9">
        <v>0.57077625570776258</v>
      </c>
      <c r="J269" s="20">
        <v>0</v>
      </c>
      <c r="K269" s="9">
        <v>0</v>
      </c>
      <c r="L269" s="20">
        <v>42</v>
      </c>
      <c r="M269" s="9">
        <v>6.3926940639269403E-2</v>
      </c>
      <c r="N269" s="20">
        <v>120</v>
      </c>
      <c r="O269" s="9">
        <v>0.18264840182648401</v>
      </c>
      <c r="P269" s="20">
        <v>14</v>
      </c>
      <c r="Q269" s="9">
        <v>2.1308980213089801E-2</v>
      </c>
    </row>
    <row r="270" spans="4:17" x14ac:dyDescent="0.25">
      <c r="D270" s="8" t="s">
        <v>680</v>
      </c>
      <c r="E270" s="20">
        <v>200</v>
      </c>
      <c r="F270" s="20">
        <v>156</v>
      </c>
      <c r="G270" s="9">
        <v>0.78</v>
      </c>
      <c r="H270" s="20">
        <v>88</v>
      </c>
      <c r="I270" s="9">
        <v>0.5641025641025641</v>
      </c>
      <c r="J270" s="20">
        <v>0</v>
      </c>
      <c r="K270" s="9">
        <v>0</v>
      </c>
      <c r="L270" s="20">
        <v>7</v>
      </c>
      <c r="M270" s="9">
        <v>4.4871794871794872E-2</v>
      </c>
      <c r="N270" s="20">
        <v>22</v>
      </c>
      <c r="O270" s="9">
        <v>0.14102564102564102</v>
      </c>
      <c r="P270" s="20">
        <v>3</v>
      </c>
      <c r="Q270" s="9">
        <v>1.9230769230769232E-2</v>
      </c>
    </row>
    <row r="271" spans="4:17" x14ac:dyDescent="0.25">
      <c r="D271" s="8" t="s">
        <v>685</v>
      </c>
      <c r="E271" s="20">
        <v>390</v>
      </c>
      <c r="F271" s="20">
        <v>295</v>
      </c>
      <c r="G271" s="9">
        <v>0.75641025641025639</v>
      </c>
      <c r="H271" s="20">
        <v>175</v>
      </c>
      <c r="I271" s="9">
        <v>0.59322033898305082</v>
      </c>
      <c r="J271" s="20">
        <v>0</v>
      </c>
      <c r="K271" s="9">
        <v>0</v>
      </c>
      <c r="L271" s="20">
        <v>13</v>
      </c>
      <c r="M271" s="9">
        <v>4.4067796610169491E-2</v>
      </c>
      <c r="N271" s="20">
        <v>54</v>
      </c>
      <c r="O271" s="9">
        <v>0.18305084745762712</v>
      </c>
      <c r="P271" s="20">
        <v>3</v>
      </c>
      <c r="Q271" s="9">
        <v>1.0169491525423728E-2</v>
      </c>
    </row>
    <row r="272" spans="4:17" x14ac:dyDescent="0.25">
      <c r="D272" s="8" t="s">
        <v>697</v>
      </c>
      <c r="E272" s="20">
        <v>30</v>
      </c>
      <c r="F272" s="20">
        <v>11</v>
      </c>
      <c r="G272" s="9">
        <v>0.36666666666666664</v>
      </c>
      <c r="H272" s="20">
        <v>4</v>
      </c>
      <c r="I272" s="9">
        <v>0.36363636363636365</v>
      </c>
      <c r="J272" s="20">
        <v>0</v>
      </c>
      <c r="K272" s="9">
        <v>0</v>
      </c>
      <c r="L272" s="20">
        <v>6</v>
      </c>
      <c r="M272" s="9">
        <v>0.54545454545454541</v>
      </c>
      <c r="N272" s="20">
        <v>7</v>
      </c>
      <c r="O272" s="9">
        <v>0.63636363636363635</v>
      </c>
      <c r="P272" s="20">
        <v>0</v>
      </c>
      <c r="Q272" s="9">
        <v>0</v>
      </c>
    </row>
    <row r="273" spans="4:17" x14ac:dyDescent="0.25">
      <c r="D273" s="8" t="s">
        <v>705</v>
      </c>
      <c r="E273" s="20">
        <v>279</v>
      </c>
      <c r="F273" s="20">
        <v>195</v>
      </c>
      <c r="G273" s="9">
        <v>0.69892473118279574</v>
      </c>
      <c r="H273" s="20">
        <v>108</v>
      </c>
      <c r="I273" s="9">
        <v>0.55384615384615388</v>
      </c>
      <c r="J273" s="20">
        <v>0</v>
      </c>
      <c r="K273" s="9">
        <v>0</v>
      </c>
      <c r="L273" s="20">
        <v>16</v>
      </c>
      <c r="M273" s="9">
        <v>8.2051282051282051E-2</v>
      </c>
      <c r="N273" s="20">
        <v>37</v>
      </c>
      <c r="O273" s="9">
        <v>0.18974358974358974</v>
      </c>
      <c r="P273" s="20">
        <v>8</v>
      </c>
      <c r="Q273" s="9">
        <v>4.1025641025641026E-2</v>
      </c>
    </row>
    <row r="274" spans="4:17" x14ac:dyDescent="0.25">
      <c r="D274" s="7" t="s">
        <v>681</v>
      </c>
      <c r="E274" s="20">
        <v>1113</v>
      </c>
      <c r="F274" s="20">
        <v>827</v>
      </c>
      <c r="G274" s="9">
        <v>0.74303683737645998</v>
      </c>
      <c r="H274" s="20">
        <v>541</v>
      </c>
      <c r="I274" s="9">
        <v>0.6541717049576784</v>
      </c>
      <c r="J274" s="20">
        <v>0</v>
      </c>
      <c r="K274" s="9">
        <v>0</v>
      </c>
      <c r="L274" s="20">
        <v>32</v>
      </c>
      <c r="M274" s="9">
        <v>3.8694074969770252E-2</v>
      </c>
      <c r="N274" s="20">
        <v>164</v>
      </c>
      <c r="O274" s="9">
        <v>0.19830713422007254</v>
      </c>
      <c r="P274" s="20">
        <v>30</v>
      </c>
      <c r="Q274" s="9">
        <v>3.6275695284159616E-2</v>
      </c>
    </row>
    <row r="275" spans="4:17" x14ac:dyDescent="0.25">
      <c r="D275" s="8" t="s">
        <v>682</v>
      </c>
      <c r="E275" s="20">
        <v>461</v>
      </c>
      <c r="F275" s="20">
        <v>355</v>
      </c>
      <c r="G275" s="9">
        <v>0.77006507592190887</v>
      </c>
      <c r="H275" s="20">
        <v>239</v>
      </c>
      <c r="I275" s="9">
        <v>0.6732394366197183</v>
      </c>
      <c r="J275" s="20">
        <v>0</v>
      </c>
      <c r="K275" s="9">
        <v>0</v>
      </c>
      <c r="L275" s="20">
        <v>22</v>
      </c>
      <c r="M275" s="9">
        <v>6.1971830985915494E-2</v>
      </c>
      <c r="N275" s="20">
        <v>58</v>
      </c>
      <c r="O275" s="9">
        <v>0.16338028169014085</v>
      </c>
      <c r="P275" s="20">
        <v>8</v>
      </c>
      <c r="Q275" s="9">
        <v>2.2535211267605635E-2</v>
      </c>
    </row>
    <row r="276" spans="4:17" x14ac:dyDescent="0.25">
      <c r="D276" s="8" t="s">
        <v>689</v>
      </c>
      <c r="E276" s="20">
        <v>215</v>
      </c>
      <c r="F276" s="20">
        <v>152</v>
      </c>
      <c r="G276" s="9">
        <v>0.7069767441860465</v>
      </c>
      <c r="H276" s="20">
        <v>103</v>
      </c>
      <c r="I276" s="9">
        <v>0.67763157894736847</v>
      </c>
      <c r="J276" s="20">
        <v>0</v>
      </c>
      <c r="K276" s="9">
        <v>0</v>
      </c>
      <c r="L276" s="20">
        <v>5</v>
      </c>
      <c r="M276" s="9">
        <v>3.2894736842105261E-2</v>
      </c>
      <c r="N276" s="20">
        <v>36</v>
      </c>
      <c r="O276" s="9">
        <v>0.23684210526315788</v>
      </c>
      <c r="P276" s="20">
        <v>6</v>
      </c>
      <c r="Q276" s="9">
        <v>3.9473684210526314E-2</v>
      </c>
    </row>
    <row r="277" spans="4:17" x14ac:dyDescent="0.25">
      <c r="D277" s="8" t="s">
        <v>698</v>
      </c>
      <c r="E277" s="20">
        <v>281</v>
      </c>
      <c r="F277" s="20">
        <v>209</v>
      </c>
      <c r="G277" s="9">
        <v>0.74377224199288261</v>
      </c>
      <c r="H277" s="20">
        <v>125</v>
      </c>
      <c r="I277" s="9">
        <v>0.59808612440191389</v>
      </c>
      <c r="J277" s="20">
        <v>0</v>
      </c>
      <c r="K277" s="9">
        <v>0</v>
      </c>
      <c r="L277" s="20">
        <v>2</v>
      </c>
      <c r="M277" s="9">
        <v>9.5693779904306216E-3</v>
      </c>
      <c r="N277" s="20">
        <v>43</v>
      </c>
      <c r="O277" s="9">
        <v>0.20574162679425836</v>
      </c>
      <c r="P277" s="20">
        <v>10</v>
      </c>
      <c r="Q277" s="9">
        <v>4.784688995215311E-2</v>
      </c>
    </row>
    <row r="278" spans="4:17" x14ac:dyDescent="0.25">
      <c r="D278" s="8" t="s">
        <v>699</v>
      </c>
      <c r="E278" s="20">
        <v>156</v>
      </c>
      <c r="F278" s="20">
        <v>111</v>
      </c>
      <c r="G278" s="9">
        <v>0.71153846153846156</v>
      </c>
      <c r="H278" s="20">
        <v>74</v>
      </c>
      <c r="I278" s="9">
        <v>0.66666666666666663</v>
      </c>
      <c r="J278" s="20">
        <v>0</v>
      </c>
      <c r="K278" s="9">
        <v>0</v>
      </c>
      <c r="L278" s="20">
        <v>3</v>
      </c>
      <c r="M278" s="9">
        <v>2.7027027027027029E-2</v>
      </c>
      <c r="N278" s="20">
        <v>27</v>
      </c>
      <c r="O278" s="9">
        <v>0.24324324324324326</v>
      </c>
      <c r="P278" s="20">
        <v>6</v>
      </c>
      <c r="Q278" s="9">
        <v>5.4054054054054057E-2</v>
      </c>
    </row>
    <row r="279" spans="4:17" x14ac:dyDescent="0.25">
      <c r="D279" s="7" t="s">
        <v>702</v>
      </c>
      <c r="E279" s="20">
        <v>1478</v>
      </c>
      <c r="F279" s="20">
        <v>1075</v>
      </c>
      <c r="G279" s="9">
        <v>0.72733423545331533</v>
      </c>
      <c r="H279" s="20">
        <v>533</v>
      </c>
      <c r="I279" s="9">
        <v>0.49581395348837209</v>
      </c>
      <c r="J279" s="20">
        <v>0</v>
      </c>
      <c r="K279" s="9">
        <v>0</v>
      </c>
      <c r="L279" s="20">
        <v>20</v>
      </c>
      <c r="M279" s="9">
        <v>1.8604651162790697E-2</v>
      </c>
      <c r="N279" s="20">
        <v>261</v>
      </c>
      <c r="O279" s="9">
        <v>0.2427906976744186</v>
      </c>
      <c r="P279" s="20">
        <v>24</v>
      </c>
      <c r="Q279" s="9">
        <v>2.2325581395348838E-2</v>
      </c>
    </row>
    <row r="280" spans="4:17" x14ac:dyDescent="0.25">
      <c r="D280" s="8" t="s">
        <v>703</v>
      </c>
      <c r="E280" s="20">
        <v>114</v>
      </c>
      <c r="F280" s="20">
        <v>86</v>
      </c>
      <c r="G280" s="9">
        <v>0.75438596491228072</v>
      </c>
      <c r="H280" s="20">
        <v>56</v>
      </c>
      <c r="I280" s="9">
        <v>0.65116279069767447</v>
      </c>
      <c r="J280" s="20">
        <v>0</v>
      </c>
      <c r="K280" s="9">
        <v>0</v>
      </c>
      <c r="L280" s="20">
        <v>0</v>
      </c>
      <c r="M280" s="9">
        <v>0</v>
      </c>
      <c r="N280" s="20">
        <v>21</v>
      </c>
      <c r="O280" s="9">
        <v>0.2441860465116279</v>
      </c>
      <c r="P280" s="20">
        <v>4</v>
      </c>
      <c r="Q280" s="9">
        <v>4.6511627906976744E-2</v>
      </c>
    </row>
    <row r="281" spans="4:17" x14ac:dyDescent="0.25">
      <c r="D281" s="8" t="s">
        <v>706</v>
      </c>
      <c r="E281" s="20">
        <v>362</v>
      </c>
      <c r="F281" s="20">
        <v>259</v>
      </c>
      <c r="G281" s="9">
        <v>0.71546961325966851</v>
      </c>
      <c r="H281" s="20">
        <v>57</v>
      </c>
      <c r="I281" s="9">
        <v>0.22007722007722008</v>
      </c>
      <c r="J281" s="20">
        <v>0</v>
      </c>
      <c r="K281" s="9">
        <v>0</v>
      </c>
      <c r="L281" s="20">
        <v>16</v>
      </c>
      <c r="M281" s="9">
        <v>6.1776061776061778E-2</v>
      </c>
      <c r="N281" s="20">
        <v>60</v>
      </c>
      <c r="O281" s="9">
        <v>0.23166023166023167</v>
      </c>
      <c r="P281" s="20">
        <v>5</v>
      </c>
      <c r="Q281" s="9">
        <v>1.9305019305019305E-2</v>
      </c>
    </row>
    <row r="282" spans="4:17" x14ac:dyDescent="0.25">
      <c r="D282" s="8" t="s">
        <v>708</v>
      </c>
      <c r="E282" s="20">
        <v>440</v>
      </c>
      <c r="F282" s="20">
        <v>336</v>
      </c>
      <c r="G282" s="9">
        <v>0.76363636363636367</v>
      </c>
      <c r="H282" s="20">
        <v>199</v>
      </c>
      <c r="I282" s="9">
        <v>0.59226190476190477</v>
      </c>
      <c r="J282" s="20">
        <v>0</v>
      </c>
      <c r="K282" s="9">
        <v>0</v>
      </c>
      <c r="L282" s="20">
        <v>1</v>
      </c>
      <c r="M282" s="9">
        <v>2.976190476190476E-3</v>
      </c>
      <c r="N282" s="20">
        <v>70</v>
      </c>
      <c r="O282" s="9">
        <v>0.20833333333333334</v>
      </c>
      <c r="P282" s="20">
        <v>6</v>
      </c>
      <c r="Q282" s="9">
        <v>1.7857142857142856E-2</v>
      </c>
    </row>
    <row r="283" spans="4:17" x14ac:dyDescent="0.25">
      <c r="D283" s="8" t="s">
        <v>710</v>
      </c>
      <c r="E283" s="20">
        <v>135</v>
      </c>
      <c r="F283" s="20">
        <v>95</v>
      </c>
      <c r="G283" s="9">
        <v>0.70370370370370372</v>
      </c>
      <c r="H283" s="20">
        <v>52</v>
      </c>
      <c r="I283" s="9">
        <v>0.54736842105263162</v>
      </c>
      <c r="J283" s="20">
        <v>0</v>
      </c>
      <c r="K283" s="9">
        <v>0</v>
      </c>
      <c r="L283" s="20">
        <v>0</v>
      </c>
      <c r="M283" s="9">
        <v>0</v>
      </c>
      <c r="N283" s="20">
        <v>27</v>
      </c>
      <c r="O283" s="9">
        <v>0.28421052631578947</v>
      </c>
      <c r="P283" s="20">
        <v>0</v>
      </c>
      <c r="Q283" s="9">
        <v>0</v>
      </c>
    </row>
    <row r="284" spans="4:17" x14ac:dyDescent="0.25">
      <c r="D284" s="8" t="s">
        <v>715</v>
      </c>
      <c r="E284" s="20">
        <v>427</v>
      </c>
      <c r="F284" s="20">
        <v>299</v>
      </c>
      <c r="G284" s="9">
        <v>0.70023419203747073</v>
      </c>
      <c r="H284" s="20">
        <v>169</v>
      </c>
      <c r="I284" s="9">
        <v>0.56521739130434778</v>
      </c>
      <c r="J284" s="20">
        <v>0</v>
      </c>
      <c r="K284" s="9">
        <v>0</v>
      </c>
      <c r="L284" s="20">
        <v>3</v>
      </c>
      <c r="M284" s="9">
        <v>1.0033444816053512E-2</v>
      </c>
      <c r="N284" s="20">
        <v>83</v>
      </c>
      <c r="O284" s="9">
        <v>0.27759197324414714</v>
      </c>
      <c r="P284" s="20">
        <v>9</v>
      </c>
      <c r="Q284" s="9">
        <v>3.0100334448160536E-2</v>
      </c>
    </row>
    <row r="285" spans="4:17" x14ac:dyDescent="0.25">
      <c r="D285" s="7" t="s">
        <v>677</v>
      </c>
      <c r="E285" s="20">
        <v>1087</v>
      </c>
      <c r="F285" s="20">
        <v>797</v>
      </c>
      <c r="G285" s="9">
        <v>0.73321067157313713</v>
      </c>
      <c r="H285" s="20">
        <v>480</v>
      </c>
      <c r="I285" s="9">
        <v>0.60225846925972393</v>
      </c>
      <c r="J285" s="20">
        <v>0</v>
      </c>
      <c r="K285" s="9">
        <v>0</v>
      </c>
      <c r="L285" s="20">
        <v>23</v>
      </c>
      <c r="M285" s="9">
        <v>2.8858218318695106E-2</v>
      </c>
      <c r="N285" s="20">
        <v>152</v>
      </c>
      <c r="O285" s="9">
        <v>0.19071518193224593</v>
      </c>
      <c r="P285" s="20">
        <v>42</v>
      </c>
      <c r="Q285" s="9">
        <v>5.2697616060225848E-2</v>
      </c>
    </row>
    <row r="286" spans="4:17" x14ac:dyDescent="0.25">
      <c r="D286" s="8" t="s">
        <v>678</v>
      </c>
      <c r="E286" s="20">
        <v>271</v>
      </c>
      <c r="F286" s="20">
        <v>196</v>
      </c>
      <c r="G286" s="9">
        <v>0.7232472324723247</v>
      </c>
      <c r="H286" s="20">
        <v>111</v>
      </c>
      <c r="I286" s="9">
        <v>0.56632653061224492</v>
      </c>
      <c r="J286" s="20">
        <v>0</v>
      </c>
      <c r="K286" s="9">
        <v>0</v>
      </c>
      <c r="L286" s="20">
        <v>9</v>
      </c>
      <c r="M286" s="9">
        <v>4.5918367346938778E-2</v>
      </c>
      <c r="N286" s="20">
        <v>43</v>
      </c>
      <c r="O286" s="9">
        <v>0.21938775510204081</v>
      </c>
      <c r="P286" s="20">
        <v>10</v>
      </c>
      <c r="Q286" s="9">
        <v>5.1020408163265307E-2</v>
      </c>
    </row>
    <row r="287" spans="4:17" x14ac:dyDescent="0.25">
      <c r="D287" s="8" t="s">
        <v>686</v>
      </c>
      <c r="E287" s="20">
        <v>382</v>
      </c>
      <c r="F287" s="20">
        <v>273</v>
      </c>
      <c r="G287" s="9">
        <v>0.71465968586387429</v>
      </c>
      <c r="H287" s="20">
        <v>169</v>
      </c>
      <c r="I287" s="9">
        <v>0.61904761904761907</v>
      </c>
      <c r="J287" s="20">
        <v>0</v>
      </c>
      <c r="K287" s="9">
        <v>0</v>
      </c>
      <c r="L287" s="20">
        <v>2</v>
      </c>
      <c r="M287" s="9">
        <v>7.326007326007326E-3</v>
      </c>
      <c r="N287" s="20">
        <v>52</v>
      </c>
      <c r="O287" s="9">
        <v>0.19047619047619047</v>
      </c>
      <c r="P287" s="20">
        <v>17</v>
      </c>
      <c r="Q287" s="9">
        <v>6.2271062271062272E-2</v>
      </c>
    </row>
    <row r="288" spans="4:17" x14ac:dyDescent="0.25">
      <c r="D288" s="8" t="s">
        <v>692</v>
      </c>
      <c r="E288" s="20">
        <v>157</v>
      </c>
      <c r="F288" s="20">
        <v>107</v>
      </c>
      <c r="G288" s="9">
        <v>0.68152866242038213</v>
      </c>
      <c r="H288" s="20">
        <v>71</v>
      </c>
      <c r="I288" s="9">
        <v>0.66355140186915884</v>
      </c>
      <c r="J288" s="20">
        <v>0</v>
      </c>
      <c r="K288" s="9">
        <v>0</v>
      </c>
      <c r="L288" s="20">
        <v>4</v>
      </c>
      <c r="M288" s="9">
        <v>3.7383177570093455E-2</v>
      </c>
      <c r="N288" s="20">
        <v>32</v>
      </c>
      <c r="O288" s="9">
        <v>0.29906542056074764</v>
      </c>
      <c r="P288" s="20">
        <v>5</v>
      </c>
      <c r="Q288" s="9">
        <v>4.6728971962616821E-2</v>
      </c>
    </row>
    <row r="289" spans="4:17" x14ac:dyDescent="0.25">
      <c r="D289" s="8" t="s">
        <v>701</v>
      </c>
      <c r="E289" s="20">
        <v>277</v>
      </c>
      <c r="F289" s="20">
        <v>221</v>
      </c>
      <c r="G289" s="9">
        <v>0.79783393501805056</v>
      </c>
      <c r="H289" s="20">
        <v>129</v>
      </c>
      <c r="I289" s="9">
        <v>0.58371040723981904</v>
      </c>
      <c r="J289" s="20">
        <v>0</v>
      </c>
      <c r="K289" s="9">
        <v>0</v>
      </c>
      <c r="L289" s="20">
        <v>8</v>
      </c>
      <c r="M289" s="9">
        <v>3.6199095022624438E-2</v>
      </c>
      <c r="N289" s="20">
        <v>25</v>
      </c>
      <c r="O289" s="9">
        <v>0.11312217194570136</v>
      </c>
      <c r="P289" s="20">
        <v>10</v>
      </c>
      <c r="Q289" s="9">
        <v>4.5248868778280542E-2</v>
      </c>
    </row>
    <row r="290" spans="4:17" x14ac:dyDescent="0.25">
      <c r="D290" s="7" t="s">
        <v>683</v>
      </c>
      <c r="E290" s="20">
        <v>1126</v>
      </c>
      <c r="F290" s="20">
        <v>840</v>
      </c>
      <c r="G290" s="9">
        <v>0.74600355239786853</v>
      </c>
      <c r="H290" s="20">
        <v>489</v>
      </c>
      <c r="I290" s="9">
        <v>0.58214285714285718</v>
      </c>
      <c r="J290" s="20">
        <v>0</v>
      </c>
      <c r="K290" s="9">
        <v>0</v>
      </c>
      <c r="L290" s="20">
        <v>30</v>
      </c>
      <c r="M290" s="9">
        <v>3.5714285714285712E-2</v>
      </c>
      <c r="N290" s="20">
        <v>146</v>
      </c>
      <c r="O290" s="9">
        <v>0.1738095238095238</v>
      </c>
      <c r="P290" s="20">
        <v>31</v>
      </c>
      <c r="Q290" s="9">
        <v>3.6904761904761905E-2</v>
      </c>
    </row>
    <row r="291" spans="4:17" x14ac:dyDescent="0.25">
      <c r="D291" s="8" t="s">
        <v>684</v>
      </c>
      <c r="E291" s="20">
        <v>283</v>
      </c>
      <c r="F291" s="20">
        <v>203</v>
      </c>
      <c r="G291" s="9">
        <v>0.71731448763250882</v>
      </c>
      <c r="H291" s="20">
        <v>114</v>
      </c>
      <c r="I291" s="9">
        <v>0.56157635467980294</v>
      </c>
      <c r="J291" s="20">
        <v>0</v>
      </c>
      <c r="K291" s="9">
        <v>0</v>
      </c>
      <c r="L291" s="20">
        <v>4</v>
      </c>
      <c r="M291" s="9">
        <v>1.9704433497536946E-2</v>
      </c>
      <c r="N291" s="20">
        <v>41</v>
      </c>
      <c r="O291" s="9">
        <v>0.2019704433497537</v>
      </c>
      <c r="P291" s="20">
        <v>12</v>
      </c>
      <c r="Q291" s="9">
        <v>5.9113300492610835E-2</v>
      </c>
    </row>
    <row r="292" spans="4:17" x14ac:dyDescent="0.25">
      <c r="D292" s="8" t="s">
        <v>690</v>
      </c>
      <c r="E292" s="20">
        <v>288</v>
      </c>
      <c r="F292" s="20">
        <v>222</v>
      </c>
      <c r="G292" s="9">
        <v>0.77083333333333337</v>
      </c>
      <c r="H292" s="20">
        <v>140</v>
      </c>
      <c r="I292" s="9">
        <v>0.63063063063063063</v>
      </c>
      <c r="J292" s="20">
        <v>0</v>
      </c>
      <c r="K292" s="9">
        <v>0</v>
      </c>
      <c r="L292" s="20">
        <v>8</v>
      </c>
      <c r="M292" s="9">
        <v>3.6036036036036036E-2</v>
      </c>
      <c r="N292" s="20">
        <v>30</v>
      </c>
      <c r="O292" s="9">
        <v>0.13513513513513514</v>
      </c>
      <c r="P292" s="20">
        <v>8</v>
      </c>
      <c r="Q292" s="9">
        <v>3.6036036036036036E-2</v>
      </c>
    </row>
    <row r="293" spans="4:17" x14ac:dyDescent="0.25">
      <c r="D293" s="8" t="s">
        <v>711</v>
      </c>
      <c r="E293" s="20">
        <v>204</v>
      </c>
      <c r="F293" s="20">
        <v>162</v>
      </c>
      <c r="G293" s="9">
        <v>0.79411764705882348</v>
      </c>
      <c r="H293" s="20">
        <v>102</v>
      </c>
      <c r="I293" s="9">
        <v>0.62962962962962965</v>
      </c>
      <c r="J293" s="20">
        <v>0</v>
      </c>
      <c r="K293" s="9">
        <v>0</v>
      </c>
      <c r="L293" s="20">
        <v>4</v>
      </c>
      <c r="M293" s="9">
        <v>2.4691358024691357E-2</v>
      </c>
      <c r="N293" s="20">
        <v>24</v>
      </c>
      <c r="O293" s="9">
        <v>0.14814814814814814</v>
      </c>
      <c r="P293" s="20">
        <v>2</v>
      </c>
      <c r="Q293" s="9">
        <v>1.2345679012345678E-2</v>
      </c>
    </row>
    <row r="294" spans="4:17" x14ac:dyDescent="0.25">
      <c r="D294" s="8" t="s">
        <v>712</v>
      </c>
      <c r="E294" s="20">
        <v>351</v>
      </c>
      <c r="F294" s="20">
        <v>253</v>
      </c>
      <c r="G294" s="9">
        <v>0.72079772079772075</v>
      </c>
      <c r="H294" s="20">
        <v>133</v>
      </c>
      <c r="I294" s="9">
        <v>0.52569169960474305</v>
      </c>
      <c r="J294" s="20">
        <v>0</v>
      </c>
      <c r="K294" s="9">
        <v>0</v>
      </c>
      <c r="L294" s="20">
        <v>14</v>
      </c>
      <c r="M294" s="9">
        <v>5.533596837944664E-2</v>
      </c>
      <c r="N294" s="20">
        <v>51</v>
      </c>
      <c r="O294" s="9">
        <v>0.20158102766798419</v>
      </c>
      <c r="P294" s="20">
        <v>9</v>
      </c>
      <c r="Q294" s="9">
        <v>3.5573122529644272E-2</v>
      </c>
    </row>
    <row r="295" spans="4:17" x14ac:dyDescent="0.25">
      <c r="D295" s="7" t="s">
        <v>687</v>
      </c>
      <c r="E295" s="20">
        <v>2220</v>
      </c>
      <c r="F295" s="20">
        <v>1358</v>
      </c>
      <c r="G295" s="9">
        <v>0.61171171171171168</v>
      </c>
      <c r="H295" s="20">
        <v>1027</v>
      </c>
      <c r="I295" s="9">
        <v>0.75625920471281294</v>
      </c>
      <c r="J295" s="20">
        <v>0</v>
      </c>
      <c r="K295" s="9">
        <v>0</v>
      </c>
      <c r="L295" s="20">
        <v>22</v>
      </c>
      <c r="M295" s="9">
        <v>1.6200294550810016E-2</v>
      </c>
      <c r="N295" s="20">
        <v>296</v>
      </c>
      <c r="O295" s="9">
        <v>0.21796759941089838</v>
      </c>
      <c r="P295" s="20">
        <v>87</v>
      </c>
      <c r="Q295" s="9">
        <v>6.4064801178203234E-2</v>
      </c>
    </row>
    <row r="296" spans="4:17" x14ac:dyDescent="0.25">
      <c r="D296" s="8" t="s">
        <v>688</v>
      </c>
      <c r="E296" s="20">
        <v>277</v>
      </c>
      <c r="F296" s="20">
        <v>212</v>
      </c>
      <c r="G296" s="9">
        <v>0.76534296028880866</v>
      </c>
      <c r="H296" s="20">
        <v>127</v>
      </c>
      <c r="I296" s="9">
        <v>0.59905660377358494</v>
      </c>
      <c r="J296" s="20">
        <v>0</v>
      </c>
      <c r="K296" s="9">
        <v>0</v>
      </c>
      <c r="L296" s="20">
        <v>0</v>
      </c>
      <c r="M296" s="9">
        <v>0</v>
      </c>
      <c r="N296" s="20">
        <v>25</v>
      </c>
      <c r="O296" s="9">
        <v>0.11792452830188679</v>
      </c>
      <c r="P296" s="20">
        <v>18</v>
      </c>
      <c r="Q296" s="9">
        <v>8.4905660377358486E-2</v>
      </c>
    </row>
    <row r="297" spans="4:17" x14ac:dyDescent="0.25">
      <c r="D297" s="8" t="s">
        <v>691</v>
      </c>
      <c r="E297" s="20">
        <v>560</v>
      </c>
      <c r="F297" s="20">
        <v>433</v>
      </c>
      <c r="G297" s="9">
        <v>0.77321428571428574</v>
      </c>
      <c r="H297" s="20">
        <v>290</v>
      </c>
      <c r="I297" s="9">
        <v>0.66974595842956119</v>
      </c>
      <c r="J297" s="20">
        <v>0</v>
      </c>
      <c r="K297" s="9">
        <v>0</v>
      </c>
      <c r="L297" s="20">
        <v>12</v>
      </c>
      <c r="M297" s="9">
        <v>2.771362586605081E-2</v>
      </c>
      <c r="N297" s="20">
        <v>48</v>
      </c>
      <c r="O297" s="9">
        <v>0.11085450346420324</v>
      </c>
      <c r="P297" s="20">
        <v>36</v>
      </c>
      <c r="Q297" s="9">
        <v>8.3140877598152418E-2</v>
      </c>
    </row>
    <row r="298" spans="4:17" x14ac:dyDescent="0.25">
      <c r="D298" s="8" t="s">
        <v>695</v>
      </c>
      <c r="E298" s="20">
        <v>223</v>
      </c>
      <c r="F298" s="20">
        <v>156</v>
      </c>
      <c r="G298" s="9">
        <v>0.69955156950672648</v>
      </c>
      <c r="H298" s="20">
        <v>79</v>
      </c>
      <c r="I298" s="9">
        <v>0.50641025641025639</v>
      </c>
      <c r="J298" s="20">
        <v>0</v>
      </c>
      <c r="K298" s="9">
        <v>0</v>
      </c>
      <c r="L298" s="20">
        <v>1</v>
      </c>
      <c r="M298" s="9">
        <v>6.41025641025641E-3</v>
      </c>
      <c r="N298" s="20">
        <v>36</v>
      </c>
      <c r="O298" s="9">
        <v>0.23076923076923078</v>
      </c>
      <c r="P298" s="20">
        <v>16</v>
      </c>
      <c r="Q298" s="9">
        <v>0.10256410256410256</v>
      </c>
    </row>
    <row r="299" spans="4:17" x14ac:dyDescent="0.25">
      <c r="D299" s="8" t="s">
        <v>700</v>
      </c>
      <c r="E299" s="20">
        <v>828</v>
      </c>
      <c r="F299" s="20">
        <v>303</v>
      </c>
      <c r="G299" s="9">
        <v>0.36594202898550726</v>
      </c>
      <c r="H299" s="20">
        <v>348</v>
      </c>
      <c r="I299" s="9">
        <v>1.1485148514851484</v>
      </c>
      <c r="J299" s="20">
        <v>0</v>
      </c>
      <c r="K299" s="9">
        <v>0</v>
      </c>
      <c r="L299" s="20">
        <v>6</v>
      </c>
      <c r="M299" s="9">
        <v>1.9801980198019802E-2</v>
      </c>
      <c r="N299" s="20">
        <v>140</v>
      </c>
      <c r="O299" s="9">
        <v>0.46204620462046203</v>
      </c>
      <c r="P299" s="20">
        <v>12</v>
      </c>
      <c r="Q299" s="9">
        <v>3.9603960396039604E-2</v>
      </c>
    </row>
    <row r="300" spans="4:17" x14ac:dyDescent="0.25">
      <c r="D300" s="8" t="s">
        <v>707</v>
      </c>
      <c r="E300" s="20">
        <v>49</v>
      </c>
      <c r="F300" s="20">
        <v>40</v>
      </c>
      <c r="G300" s="9">
        <v>0.81632653061224492</v>
      </c>
      <c r="H300" s="20">
        <v>31</v>
      </c>
      <c r="I300" s="9">
        <v>0.77500000000000002</v>
      </c>
      <c r="J300" s="20">
        <v>0</v>
      </c>
      <c r="K300" s="9">
        <v>0</v>
      </c>
      <c r="L300" s="20">
        <v>0</v>
      </c>
      <c r="M300" s="9">
        <v>0</v>
      </c>
      <c r="N300" s="20">
        <v>6</v>
      </c>
      <c r="O300" s="9">
        <v>0.15</v>
      </c>
      <c r="P300" s="20">
        <v>3</v>
      </c>
      <c r="Q300" s="9">
        <v>7.4999999999999997E-2</v>
      </c>
    </row>
    <row r="301" spans="4:17" x14ac:dyDescent="0.25">
      <c r="D301" s="8" t="s">
        <v>714</v>
      </c>
      <c r="E301" s="20">
        <v>283</v>
      </c>
      <c r="F301" s="20">
        <v>214</v>
      </c>
      <c r="G301" s="9">
        <v>0.75618374558303891</v>
      </c>
      <c r="H301" s="20">
        <v>152</v>
      </c>
      <c r="I301" s="9">
        <v>0.71028037383177567</v>
      </c>
      <c r="J301" s="20">
        <v>0</v>
      </c>
      <c r="K301" s="9">
        <v>0</v>
      </c>
      <c r="L301" s="20">
        <v>3</v>
      </c>
      <c r="M301" s="9">
        <v>1.4018691588785047E-2</v>
      </c>
      <c r="N301" s="20">
        <v>41</v>
      </c>
      <c r="O301" s="9">
        <v>0.19158878504672897</v>
      </c>
      <c r="P301" s="20">
        <v>2</v>
      </c>
      <c r="Q301" s="9">
        <v>9.3457943925233638E-3</v>
      </c>
    </row>
    <row r="302" spans="4:17" x14ac:dyDescent="0.25">
      <c r="D302" s="6" t="s">
        <v>501</v>
      </c>
      <c r="E302" s="20">
        <v>6920</v>
      </c>
      <c r="F302" s="20">
        <v>4910</v>
      </c>
      <c r="G302" s="9">
        <v>0.70953757225433522</v>
      </c>
      <c r="H302" s="20">
        <v>3034</v>
      </c>
      <c r="I302" s="9">
        <v>0.61792260692464362</v>
      </c>
      <c r="J302" s="20">
        <v>0</v>
      </c>
      <c r="K302" s="9">
        <v>0</v>
      </c>
      <c r="L302" s="20">
        <v>151</v>
      </c>
      <c r="M302" s="9">
        <v>3.075356415478615E-2</v>
      </c>
      <c r="N302" s="20">
        <v>1084</v>
      </c>
      <c r="O302" s="9">
        <v>0.22077393075356416</v>
      </c>
      <c r="P302" s="20">
        <v>466</v>
      </c>
      <c r="Q302" s="9">
        <v>9.4908350305498976E-2</v>
      </c>
    </row>
    <row r="303" spans="4:17" x14ac:dyDescent="0.25">
      <c r="D303" s="7" t="s">
        <v>717</v>
      </c>
      <c r="E303" s="20">
        <v>942</v>
      </c>
      <c r="F303" s="20">
        <v>677</v>
      </c>
      <c r="G303" s="9">
        <v>0.71868365180467086</v>
      </c>
      <c r="H303" s="20">
        <v>466</v>
      </c>
      <c r="I303" s="9">
        <v>0.68833087149187588</v>
      </c>
      <c r="J303" s="20">
        <v>0</v>
      </c>
      <c r="K303" s="9">
        <v>0</v>
      </c>
      <c r="L303" s="20">
        <v>30</v>
      </c>
      <c r="M303" s="9">
        <v>4.4313146233382568E-2</v>
      </c>
      <c r="N303" s="20">
        <v>167</v>
      </c>
      <c r="O303" s="9">
        <v>0.2466765140324963</v>
      </c>
      <c r="P303" s="20">
        <v>28</v>
      </c>
      <c r="Q303" s="9">
        <v>4.1358936484490398E-2</v>
      </c>
    </row>
    <row r="304" spans="4:17" x14ac:dyDescent="0.25">
      <c r="D304" s="8" t="s">
        <v>718</v>
      </c>
      <c r="E304" s="20">
        <v>134</v>
      </c>
      <c r="F304" s="20">
        <v>84</v>
      </c>
      <c r="G304" s="9">
        <v>0.62686567164179108</v>
      </c>
      <c r="H304" s="20">
        <v>55</v>
      </c>
      <c r="I304" s="9">
        <v>0.65476190476190477</v>
      </c>
      <c r="J304" s="20">
        <v>0</v>
      </c>
      <c r="K304" s="9">
        <v>0</v>
      </c>
      <c r="L304" s="20">
        <v>5</v>
      </c>
      <c r="M304" s="9">
        <v>5.9523809523809521E-2</v>
      </c>
      <c r="N304" s="20">
        <v>28</v>
      </c>
      <c r="O304" s="9">
        <v>0.33333333333333331</v>
      </c>
      <c r="P304" s="20">
        <v>9</v>
      </c>
      <c r="Q304" s="9">
        <v>0.10714285714285714</v>
      </c>
    </row>
    <row r="305" spans="4:17" x14ac:dyDescent="0.25">
      <c r="D305" s="8" t="s">
        <v>720</v>
      </c>
      <c r="E305" s="20">
        <v>443</v>
      </c>
      <c r="F305" s="20">
        <v>362</v>
      </c>
      <c r="G305" s="9">
        <v>0.81715575620767489</v>
      </c>
      <c r="H305" s="20">
        <v>274</v>
      </c>
      <c r="I305" s="9">
        <v>0.75690607734806625</v>
      </c>
      <c r="J305" s="20">
        <v>0</v>
      </c>
      <c r="K305" s="9">
        <v>0</v>
      </c>
      <c r="L305" s="20">
        <v>6</v>
      </c>
      <c r="M305" s="9">
        <v>1.6574585635359115E-2</v>
      </c>
      <c r="N305" s="20">
        <v>58</v>
      </c>
      <c r="O305" s="9">
        <v>0.16022099447513813</v>
      </c>
      <c r="P305" s="20">
        <v>7</v>
      </c>
      <c r="Q305" s="9">
        <v>1.9337016574585635E-2</v>
      </c>
    </row>
    <row r="306" spans="4:17" x14ac:dyDescent="0.25">
      <c r="D306" s="8" t="s">
        <v>722</v>
      </c>
      <c r="E306" s="20">
        <v>60</v>
      </c>
      <c r="F306" s="20">
        <v>40</v>
      </c>
      <c r="G306" s="9">
        <v>0.66666666666666663</v>
      </c>
      <c r="H306" s="20">
        <v>27</v>
      </c>
      <c r="I306" s="9">
        <v>0.67500000000000004</v>
      </c>
      <c r="J306" s="20">
        <v>0</v>
      </c>
      <c r="K306" s="9">
        <v>0</v>
      </c>
      <c r="L306" s="20">
        <v>5</v>
      </c>
      <c r="M306" s="9">
        <v>0.125</v>
      </c>
      <c r="N306" s="20">
        <v>6</v>
      </c>
      <c r="O306" s="9">
        <v>0.15</v>
      </c>
      <c r="P306" s="20">
        <v>3</v>
      </c>
      <c r="Q306" s="9">
        <v>7.4999999999999997E-2</v>
      </c>
    </row>
    <row r="307" spans="4:17" x14ac:dyDescent="0.25">
      <c r="D307" s="8" t="s">
        <v>723</v>
      </c>
      <c r="E307" s="20">
        <v>103</v>
      </c>
      <c r="F307" s="20">
        <v>69</v>
      </c>
      <c r="G307" s="9">
        <v>0.66990291262135926</v>
      </c>
      <c r="H307" s="20">
        <v>36</v>
      </c>
      <c r="I307" s="9">
        <v>0.52173913043478259</v>
      </c>
      <c r="J307" s="20">
        <v>0</v>
      </c>
      <c r="K307" s="9">
        <v>0</v>
      </c>
      <c r="L307" s="20">
        <v>4</v>
      </c>
      <c r="M307" s="9">
        <v>5.7971014492753624E-2</v>
      </c>
      <c r="N307" s="20">
        <v>22</v>
      </c>
      <c r="O307" s="9">
        <v>0.3188405797101449</v>
      </c>
      <c r="P307" s="20">
        <v>2</v>
      </c>
      <c r="Q307" s="9">
        <v>2.8985507246376812E-2</v>
      </c>
    </row>
    <row r="308" spans="4:17" x14ac:dyDescent="0.25">
      <c r="D308" s="8" t="s">
        <v>749</v>
      </c>
      <c r="E308" s="20">
        <v>202</v>
      </c>
      <c r="F308" s="20">
        <v>122</v>
      </c>
      <c r="G308" s="9">
        <v>0.60396039603960394</v>
      </c>
      <c r="H308" s="20">
        <v>74</v>
      </c>
      <c r="I308" s="9">
        <v>0.60655737704918034</v>
      </c>
      <c r="J308" s="20">
        <v>0</v>
      </c>
      <c r="K308" s="9">
        <v>0</v>
      </c>
      <c r="L308" s="20">
        <v>10</v>
      </c>
      <c r="M308" s="9">
        <v>8.1967213114754092E-2</v>
      </c>
      <c r="N308" s="20">
        <v>53</v>
      </c>
      <c r="O308" s="9">
        <v>0.4344262295081967</v>
      </c>
      <c r="P308" s="20">
        <v>7</v>
      </c>
      <c r="Q308" s="9">
        <v>5.737704918032787E-2</v>
      </c>
    </row>
    <row r="309" spans="4:17" x14ac:dyDescent="0.25">
      <c r="D309" s="7" t="s">
        <v>502</v>
      </c>
      <c r="E309" s="20">
        <v>1027</v>
      </c>
      <c r="F309" s="20">
        <v>787</v>
      </c>
      <c r="G309" s="9">
        <v>0.76630963972736121</v>
      </c>
      <c r="H309" s="20">
        <v>496</v>
      </c>
      <c r="I309" s="9">
        <v>0.63024142312579412</v>
      </c>
      <c r="J309" s="20">
        <v>0</v>
      </c>
      <c r="K309" s="9">
        <v>0</v>
      </c>
      <c r="L309" s="20">
        <v>33</v>
      </c>
      <c r="M309" s="9">
        <v>4.1931385006353239E-2</v>
      </c>
      <c r="N309" s="20">
        <v>62</v>
      </c>
      <c r="O309" s="9">
        <v>7.8780177890724265E-2</v>
      </c>
      <c r="P309" s="20">
        <v>107</v>
      </c>
      <c r="Q309" s="9">
        <v>0.13595933926302414</v>
      </c>
    </row>
    <row r="310" spans="4:17" x14ac:dyDescent="0.25">
      <c r="D310" s="8" t="s">
        <v>503</v>
      </c>
      <c r="E310" s="20">
        <v>210</v>
      </c>
      <c r="F310" s="20">
        <v>151</v>
      </c>
      <c r="G310" s="9">
        <v>0.71904761904761905</v>
      </c>
      <c r="H310" s="20">
        <v>103</v>
      </c>
      <c r="I310" s="9">
        <v>0.68211920529801329</v>
      </c>
      <c r="J310" s="20">
        <v>0</v>
      </c>
      <c r="K310" s="9">
        <v>0</v>
      </c>
      <c r="L310" s="20">
        <v>7</v>
      </c>
      <c r="M310" s="9">
        <v>4.6357615894039736E-2</v>
      </c>
      <c r="N310" s="20">
        <v>30</v>
      </c>
      <c r="O310" s="9">
        <v>0.19867549668874171</v>
      </c>
      <c r="P310" s="20">
        <v>15</v>
      </c>
      <c r="Q310" s="9">
        <v>9.9337748344370855E-2</v>
      </c>
    </row>
    <row r="311" spans="4:17" x14ac:dyDescent="0.25">
      <c r="D311" s="8" t="s">
        <v>721</v>
      </c>
      <c r="E311" s="20">
        <v>262</v>
      </c>
      <c r="F311" s="20">
        <v>192</v>
      </c>
      <c r="G311" s="9">
        <v>0.73282442748091603</v>
      </c>
      <c r="H311" s="20">
        <v>115</v>
      </c>
      <c r="I311" s="9">
        <v>0.59895833333333337</v>
      </c>
      <c r="J311" s="20">
        <v>0</v>
      </c>
      <c r="K311" s="9">
        <v>0</v>
      </c>
      <c r="L311" s="20">
        <v>14</v>
      </c>
      <c r="M311" s="9">
        <v>7.2916666666666671E-2</v>
      </c>
      <c r="N311" s="20">
        <v>27</v>
      </c>
      <c r="O311" s="9">
        <v>0.140625</v>
      </c>
      <c r="P311" s="20">
        <v>19</v>
      </c>
      <c r="Q311" s="9">
        <v>9.8958333333333329E-2</v>
      </c>
    </row>
    <row r="312" spans="4:17" x14ac:dyDescent="0.25">
      <c r="D312" s="8" t="s">
        <v>506</v>
      </c>
      <c r="E312" s="20">
        <v>254</v>
      </c>
      <c r="F312" s="20">
        <v>200</v>
      </c>
      <c r="G312" s="9">
        <v>0.78740157480314965</v>
      </c>
      <c r="H312" s="20">
        <v>96</v>
      </c>
      <c r="I312" s="9">
        <v>0.48</v>
      </c>
      <c r="J312" s="20"/>
      <c r="K312" s="9">
        <v>0</v>
      </c>
      <c r="L312" s="20">
        <v>8</v>
      </c>
      <c r="M312" s="9">
        <v>0.04</v>
      </c>
      <c r="N312" s="20">
        <v>3</v>
      </c>
      <c r="O312" s="9">
        <v>1.4999999999999999E-2</v>
      </c>
      <c r="P312" s="20">
        <v>35</v>
      </c>
      <c r="Q312" s="9">
        <v>0.17499999999999999</v>
      </c>
    </row>
    <row r="313" spans="4:17" x14ac:dyDescent="0.25">
      <c r="D313" s="8" t="s">
        <v>738</v>
      </c>
      <c r="E313" s="20">
        <v>195</v>
      </c>
      <c r="F313" s="20">
        <v>164</v>
      </c>
      <c r="G313" s="9">
        <v>0.84102564102564104</v>
      </c>
      <c r="H313" s="20">
        <v>132</v>
      </c>
      <c r="I313" s="9">
        <v>0.80487804878048785</v>
      </c>
      <c r="J313" s="20">
        <v>0</v>
      </c>
      <c r="K313" s="9">
        <v>0</v>
      </c>
      <c r="L313" s="20">
        <v>4</v>
      </c>
      <c r="M313" s="9">
        <v>2.4390243902439025E-2</v>
      </c>
      <c r="N313" s="20">
        <v>1</v>
      </c>
      <c r="O313" s="9">
        <v>6.0975609756097563E-3</v>
      </c>
      <c r="P313" s="20">
        <v>19</v>
      </c>
      <c r="Q313" s="9">
        <v>0.11585365853658537</v>
      </c>
    </row>
    <row r="314" spans="4:17" x14ac:dyDescent="0.25">
      <c r="D314" s="8" t="s">
        <v>748</v>
      </c>
      <c r="E314" s="20">
        <v>106</v>
      </c>
      <c r="F314" s="20">
        <v>80</v>
      </c>
      <c r="G314" s="9">
        <v>0.75471698113207553</v>
      </c>
      <c r="H314" s="20">
        <v>50</v>
      </c>
      <c r="I314" s="9">
        <v>0.625</v>
      </c>
      <c r="J314" s="20">
        <v>0</v>
      </c>
      <c r="K314" s="9">
        <v>0</v>
      </c>
      <c r="L314" s="20">
        <v>0</v>
      </c>
      <c r="M314" s="9">
        <v>0</v>
      </c>
      <c r="N314" s="20">
        <v>1</v>
      </c>
      <c r="O314" s="9">
        <v>1.2500000000000001E-2</v>
      </c>
      <c r="P314" s="20">
        <v>19</v>
      </c>
      <c r="Q314" s="9">
        <v>0.23749999999999999</v>
      </c>
    </row>
    <row r="315" spans="4:17" x14ac:dyDescent="0.25">
      <c r="D315" s="7" t="s">
        <v>504</v>
      </c>
      <c r="E315" s="20">
        <v>1185</v>
      </c>
      <c r="F315" s="20">
        <v>845</v>
      </c>
      <c r="G315" s="9">
        <v>0.71308016877637126</v>
      </c>
      <c r="H315" s="20">
        <v>497</v>
      </c>
      <c r="I315" s="9">
        <v>0.58816568047337281</v>
      </c>
      <c r="J315" s="20">
        <v>0</v>
      </c>
      <c r="K315" s="9">
        <v>0</v>
      </c>
      <c r="L315" s="20">
        <v>24</v>
      </c>
      <c r="M315" s="9">
        <v>2.8402366863905324E-2</v>
      </c>
      <c r="N315" s="20">
        <v>193</v>
      </c>
      <c r="O315" s="9">
        <v>0.22840236686390533</v>
      </c>
      <c r="P315" s="20">
        <v>74</v>
      </c>
      <c r="Q315" s="9">
        <v>8.7573964497041426E-2</v>
      </c>
    </row>
    <row r="316" spans="4:17" x14ac:dyDescent="0.25">
      <c r="D316" s="8" t="s">
        <v>719</v>
      </c>
      <c r="E316" s="20">
        <v>267</v>
      </c>
      <c r="F316" s="20">
        <v>206</v>
      </c>
      <c r="G316" s="9">
        <v>0.77153558052434457</v>
      </c>
      <c r="H316" s="20">
        <v>157</v>
      </c>
      <c r="I316" s="9">
        <v>0.76213592233009708</v>
      </c>
      <c r="J316" s="20">
        <v>0</v>
      </c>
      <c r="K316" s="9">
        <v>0</v>
      </c>
      <c r="L316" s="20">
        <v>2</v>
      </c>
      <c r="M316" s="9">
        <v>9.7087378640776691E-3</v>
      </c>
      <c r="N316" s="20">
        <v>46</v>
      </c>
      <c r="O316" s="9">
        <v>0.22330097087378642</v>
      </c>
      <c r="P316" s="20">
        <v>7</v>
      </c>
      <c r="Q316" s="9">
        <v>3.3980582524271843E-2</v>
      </c>
    </row>
    <row r="317" spans="4:17" x14ac:dyDescent="0.25">
      <c r="D317" s="8" t="s">
        <v>724</v>
      </c>
      <c r="E317" s="20">
        <v>153</v>
      </c>
      <c r="F317" s="20">
        <v>97</v>
      </c>
      <c r="G317" s="9">
        <v>0.63398692810457513</v>
      </c>
      <c r="H317" s="20">
        <v>56</v>
      </c>
      <c r="I317" s="9">
        <v>0.57731958762886593</v>
      </c>
      <c r="J317" s="20">
        <v>0</v>
      </c>
      <c r="K317" s="9">
        <v>0</v>
      </c>
      <c r="L317" s="20">
        <v>1</v>
      </c>
      <c r="M317" s="9">
        <v>1.0309278350515464E-2</v>
      </c>
      <c r="N317" s="20">
        <v>45</v>
      </c>
      <c r="O317" s="9">
        <v>0.46391752577319589</v>
      </c>
      <c r="P317" s="20">
        <v>2</v>
      </c>
      <c r="Q317" s="9">
        <v>2.0618556701030927E-2</v>
      </c>
    </row>
    <row r="318" spans="4:17" x14ac:dyDescent="0.25">
      <c r="D318" s="8" t="s">
        <v>505</v>
      </c>
      <c r="E318" s="20">
        <v>113</v>
      </c>
      <c r="F318" s="20">
        <v>67</v>
      </c>
      <c r="G318" s="9">
        <v>0.59292035398230092</v>
      </c>
      <c r="H318" s="20">
        <v>9</v>
      </c>
      <c r="I318" s="9">
        <v>0.13432835820895522</v>
      </c>
      <c r="J318" s="20"/>
      <c r="K318" s="9">
        <v>0</v>
      </c>
      <c r="L318" s="20">
        <v>6</v>
      </c>
      <c r="M318" s="9">
        <v>8.9552238805970144E-2</v>
      </c>
      <c r="N318" s="20"/>
      <c r="O318" s="9">
        <v>0</v>
      </c>
      <c r="P318" s="20">
        <v>35</v>
      </c>
      <c r="Q318" s="9">
        <v>0.52238805970149249</v>
      </c>
    </row>
    <row r="319" spans="4:17" x14ac:dyDescent="0.25">
      <c r="D319" s="8" t="s">
        <v>732</v>
      </c>
      <c r="E319" s="20">
        <v>74</v>
      </c>
      <c r="F319" s="20">
        <v>55</v>
      </c>
      <c r="G319" s="9">
        <v>0.7432432432432432</v>
      </c>
      <c r="H319" s="20">
        <v>37</v>
      </c>
      <c r="I319" s="9">
        <v>0.67272727272727273</v>
      </c>
      <c r="J319" s="20">
        <v>0</v>
      </c>
      <c r="K319" s="9">
        <v>0</v>
      </c>
      <c r="L319" s="20">
        <v>2</v>
      </c>
      <c r="M319" s="9">
        <v>3.6363636363636362E-2</v>
      </c>
      <c r="N319" s="20">
        <v>13</v>
      </c>
      <c r="O319" s="9">
        <v>0.23636363636363636</v>
      </c>
      <c r="P319" s="20">
        <v>2</v>
      </c>
      <c r="Q319" s="9">
        <v>3.6363636363636362E-2</v>
      </c>
    </row>
    <row r="320" spans="4:17" x14ac:dyDescent="0.25">
      <c r="D320" s="8" t="s">
        <v>734</v>
      </c>
      <c r="E320" s="20">
        <v>159</v>
      </c>
      <c r="F320" s="20">
        <v>109</v>
      </c>
      <c r="G320" s="9">
        <v>0.68553459119496851</v>
      </c>
      <c r="H320" s="20">
        <v>66</v>
      </c>
      <c r="I320" s="9">
        <v>0.60550458715596334</v>
      </c>
      <c r="J320" s="20">
        <v>0</v>
      </c>
      <c r="K320" s="9">
        <v>0</v>
      </c>
      <c r="L320" s="20">
        <v>5</v>
      </c>
      <c r="M320" s="9">
        <v>4.5871559633027525E-2</v>
      </c>
      <c r="N320" s="20">
        <v>30</v>
      </c>
      <c r="O320" s="9">
        <v>0.27522935779816515</v>
      </c>
      <c r="P320" s="20">
        <v>4</v>
      </c>
      <c r="Q320" s="9">
        <v>3.669724770642202E-2</v>
      </c>
    </row>
    <row r="321" spans="4:17" x14ac:dyDescent="0.25">
      <c r="D321" s="8" t="s">
        <v>735</v>
      </c>
      <c r="E321" s="20">
        <v>191</v>
      </c>
      <c r="F321" s="20">
        <v>130</v>
      </c>
      <c r="G321" s="9">
        <v>0.68062827225130895</v>
      </c>
      <c r="H321" s="20">
        <v>76</v>
      </c>
      <c r="I321" s="9">
        <v>0.58461538461538465</v>
      </c>
      <c r="J321" s="20">
        <v>0</v>
      </c>
      <c r="K321" s="9">
        <v>0</v>
      </c>
      <c r="L321" s="20">
        <v>6</v>
      </c>
      <c r="M321" s="9">
        <v>4.6153846153846156E-2</v>
      </c>
      <c r="N321" s="20">
        <v>41</v>
      </c>
      <c r="O321" s="9">
        <v>0.31538461538461537</v>
      </c>
      <c r="P321" s="20">
        <v>5</v>
      </c>
      <c r="Q321" s="9">
        <v>3.8461538461538464E-2</v>
      </c>
    </row>
    <row r="322" spans="4:17" x14ac:dyDescent="0.25">
      <c r="D322" s="8" t="s">
        <v>744</v>
      </c>
      <c r="E322" s="20">
        <v>123</v>
      </c>
      <c r="F322" s="20">
        <v>104</v>
      </c>
      <c r="G322" s="9">
        <v>0.84552845528455289</v>
      </c>
      <c r="H322" s="20">
        <v>89</v>
      </c>
      <c r="I322" s="9">
        <v>0.85576923076923073</v>
      </c>
      <c r="J322" s="20">
        <v>0</v>
      </c>
      <c r="K322" s="9">
        <v>0</v>
      </c>
      <c r="L322" s="20">
        <v>2</v>
      </c>
      <c r="M322" s="9">
        <v>1.9230769230769232E-2</v>
      </c>
      <c r="N322" s="20">
        <v>9</v>
      </c>
      <c r="O322" s="9">
        <v>8.6538461538461536E-2</v>
      </c>
      <c r="P322" s="20">
        <v>2</v>
      </c>
      <c r="Q322" s="9">
        <v>1.9230769230769232E-2</v>
      </c>
    </row>
    <row r="323" spans="4:17" x14ac:dyDescent="0.25">
      <c r="D323" s="8" t="s">
        <v>512</v>
      </c>
      <c r="E323" s="20">
        <v>105</v>
      </c>
      <c r="F323" s="20">
        <v>77</v>
      </c>
      <c r="G323" s="9">
        <v>0.73333333333333328</v>
      </c>
      <c r="H323" s="20">
        <v>7</v>
      </c>
      <c r="I323" s="9">
        <v>9.0909090909090912E-2</v>
      </c>
      <c r="J323" s="20"/>
      <c r="K323" s="9">
        <v>0</v>
      </c>
      <c r="L323" s="20"/>
      <c r="M323" s="9">
        <v>0</v>
      </c>
      <c r="N323" s="20">
        <v>9</v>
      </c>
      <c r="O323" s="9">
        <v>0.11688311688311688</v>
      </c>
      <c r="P323" s="20">
        <v>17</v>
      </c>
      <c r="Q323" s="9">
        <v>0.22077922077922077</v>
      </c>
    </row>
    <row r="324" spans="4:17" x14ac:dyDescent="0.25">
      <c r="D324" s="7" t="s">
        <v>509</v>
      </c>
      <c r="E324" s="20">
        <v>1196</v>
      </c>
      <c r="F324" s="20">
        <v>846</v>
      </c>
      <c r="G324" s="9">
        <v>0.70735785953177255</v>
      </c>
      <c r="H324" s="20">
        <v>541</v>
      </c>
      <c r="I324" s="9">
        <v>0.63947990543735223</v>
      </c>
      <c r="J324" s="20">
        <v>0</v>
      </c>
      <c r="K324" s="9">
        <v>0</v>
      </c>
      <c r="L324" s="20">
        <v>24</v>
      </c>
      <c r="M324" s="9">
        <v>2.8368794326241134E-2</v>
      </c>
      <c r="N324" s="20">
        <v>161</v>
      </c>
      <c r="O324" s="9">
        <v>0.19030732860520094</v>
      </c>
      <c r="P324" s="20">
        <v>117</v>
      </c>
      <c r="Q324" s="9">
        <v>0.13829787234042554</v>
      </c>
    </row>
    <row r="325" spans="4:17" x14ac:dyDescent="0.25">
      <c r="D325" s="8" t="s">
        <v>716</v>
      </c>
      <c r="E325" s="20">
        <v>196</v>
      </c>
      <c r="F325" s="20">
        <v>143</v>
      </c>
      <c r="G325" s="9">
        <v>0.72959183673469385</v>
      </c>
      <c r="H325" s="20">
        <v>92</v>
      </c>
      <c r="I325" s="9">
        <v>0.64335664335664333</v>
      </c>
      <c r="J325" s="20">
        <v>0</v>
      </c>
      <c r="K325" s="9">
        <v>0</v>
      </c>
      <c r="L325" s="20">
        <v>0</v>
      </c>
      <c r="M325" s="9">
        <v>0</v>
      </c>
      <c r="N325" s="20">
        <v>15</v>
      </c>
      <c r="O325" s="9">
        <v>0.1048951048951049</v>
      </c>
      <c r="P325" s="20">
        <v>29</v>
      </c>
      <c r="Q325" s="9">
        <v>0.20279720279720279</v>
      </c>
    </row>
    <row r="326" spans="4:17" x14ac:dyDescent="0.25">
      <c r="D326" s="8" t="s">
        <v>725</v>
      </c>
      <c r="E326" s="20">
        <v>130</v>
      </c>
      <c r="F326" s="20">
        <v>102</v>
      </c>
      <c r="G326" s="9">
        <v>0.7846153846153846</v>
      </c>
      <c r="H326" s="20">
        <v>73</v>
      </c>
      <c r="I326" s="9">
        <v>0.71568627450980393</v>
      </c>
      <c r="J326" s="20">
        <v>0</v>
      </c>
      <c r="K326" s="9">
        <v>0</v>
      </c>
      <c r="L326" s="20">
        <v>5</v>
      </c>
      <c r="M326" s="9">
        <v>4.9019607843137254E-2</v>
      </c>
      <c r="N326" s="20">
        <v>15</v>
      </c>
      <c r="O326" s="9">
        <v>0.14705882352941177</v>
      </c>
      <c r="P326" s="20">
        <v>2</v>
      </c>
      <c r="Q326" s="9">
        <v>1.9607843137254902E-2</v>
      </c>
    </row>
    <row r="327" spans="4:17" x14ac:dyDescent="0.25">
      <c r="D327" s="8" t="s">
        <v>729</v>
      </c>
      <c r="E327" s="20">
        <v>59</v>
      </c>
      <c r="F327" s="20">
        <v>42</v>
      </c>
      <c r="G327" s="9">
        <v>0.71186440677966101</v>
      </c>
      <c r="H327" s="20">
        <v>28</v>
      </c>
      <c r="I327" s="9">
        <v>0.66666666666666663</v>
      </c>
      <c r="J327" s="20">
        <v>0</v>
      </c>
      <c r="K327" s="9">
        <v>0</v>
      </c>
      <c r="L327" s="20">
        <v>0</v>
      </c>
      <c r="M327" s="9">
        <v>0</v>
      </c>
      <c r="N327" s="20">
        <v>6</v>
      </c>
      <c r="O327" s="9">
        <v>0.14285714285714285</v>
      </c>
      <c r="P327" s="20">
        <v>9</v>
      </c>
      <c r="Q327" s="9">
        <v>0.21428571428571427</v>
      </c>
    </row>
    <row r="328" spans="4:17" x14ac:dyDescent="0.25">
      <c r="D328" s="8" t="s">
        <v>736</v>
      </c>
      <c r="E328" s="20">
        <v>162</v>
      </c>
      <c r="F328" s="20">
        <v>100</v>
      </c>
      <c r="G328" s="9">
        <v>0.61728395061728392</v>
      </c>
      <c r="H328" s="20">
        <v>44</v>
      </c>
      <c r="I328" s="9">
        <v>0.44</v>
      </c>
      <c r="J328" s="20">
        <v>0</v>
      </c>
      <c r="K328" s="9">
        <v>0</v>
      </c>
      <c r="L328" s="20">
        <v>12</v>
      </c>
      <c r="M328" s="9">
        <v>0.12</v>
      </c>
      <c r="N328" s="20">
        <v>43</v>
      </c>
      <c r="O328" s="9">
        <v>0.43</v>
      </c>
      <c r="P328" s="20">
        <v>3</v>
      </c>
      <c r="Q328" s="9">
        <v>0.03</v>
      </c>
    </row>
    <row r="329" spans="4:17" x14ac:dyDescent="0.25">
      <c r="D329" s="8" t="s">
        <v>743</v>
      </c>
      <c r="E329" s="20">
        <v>307</v>
      </c>
      <c r="F329" s="20">
        <v>233</v>
      </c>
      <c r="G329" s="9">
        <v>0.75895765472312704</v>
      </c>
      <c r="H329" s="20">
        <v>169</v>
      </c>
      <c r="I329" s="9">
        <v>0.72532188841201717</v>
      </c>
      <c r="J329" s="20">
        <v>0</v>
      </c>
      <c r="K329" s="9">
        <v>0</v>
      </c>
      <c r="L329" s="20">
        <v>6</v>
      </c>
      <c r="M329" s="9">
        <v>2.575107296137339E-2</v>
      </c>
      <c r="N329" s="20">
        <v>55</v>
      </c>
      <c r="O329" s="9">
        <v>0.23605150214592274</v>
      </c>
      <c r="P329" s="20">
        <v>2</v>
      </c>
      <c r="Q329" s="9">
        <v>8.5836909871244635E-3</v>
      </c>
    </row>
    <row r="330" spans="4:17" x14ac:dyDescent="0.25">
      <c r="D330" s="8" t="s">
        <v>510</v>
      </c>
      <c r="E330" s="20">
        <v>237</v>
      </c>
      <c r="F330" s="20">
        <v>154</v>
      </c>
      <c r="G330" s="9">
        <v>0.64978902953586493</v>
      </c>
      <c r="H330" s="20">
        <v>92</v>
      </c>
      <c r="I330" s="9">
        <v>0.59740259740259738</v>
      </c>
      <c r="J330" s="20"/>
      <c r="K330" s="9">
        <v>0</v>
      </c>
      <c r="L330" s="20">
        <v>1</v>
      </c>
      <c r="M330" s="9">
        <v>6.4935064935064939E-3</v>
      </c>
      <c r="N330" s="20">
        <v>5</v>
      </c>
      <c r="O330" s="9">
        <v>3.2467532467532464E-2</v>
      </c>
      <c r="P330" s="20">
        <v>66</v>
      </c>
      <c r="Q330" s="9">
        <v>0.42857142857142855</v>
      </c>
    </row>
    <row r="331" spans="4:17" x14ac:dyDescent="0.25">
      <c r="D331" s="8" t="s">
        <v>747</v>
      </c>
      <c r="E331" s="20">
        <v>105</v>
      </c>
      <c r="F331" s="20">
        <v>72</v>
      </c>
      <c r="G331" s="9">
        <v>0.68571428571428572</v>
      </c>
      <c r="H331" s="20">
        <v>43</v>
      </c>
      <c r="I331" s="9">
        <v>0.59722222222222221</v>
      </c>
      <c r="J331" s="20">
        <v>0</v>
      </c>
      <c r="K331" s="9">
        <v>0</v>
      </c>
      <c r="L331" s="20">
        <v>0</v>
      </c>
      <c r="M331" s="9">
        <v>0</v>
      </c>
      <c r="N331" s="20">
        <v>22</v>
      </c>
      <c r="O331" s="9">
        <v>0.30555555555555558</v>
      </c>
      <c r="P331" s="20">
        <v>6</v>
      </c>
      <c r="Q331" s="9">
        <v>8.3333333333333329E-2</v>
      </c>
    </row>
    <row r="332" spans="4:17" x14ac:dyDescent="0.25">
      <c r="D332" s="7" t="s">
        <v>507</v>
      </c>
      <c r="E332" s="20">
        <v>748</v>
      </c>
      <c r="F332" s="20">
        <v>462</v>
      </c>
      <c r="G332" s="9">
        <v>0.61764705882352944</v>
      </c>
      <c r="H332" s="20">
        <v>226</v>
      </c>
      <c r="I332" s="9">
        <v>0.48917748917748916</v>
      </c>
      <c r="J332" s="20">
        <v>0</v>
      </c>
      <c r="K332" s="9">
        <v>0</v>
      </c>
      <c r="L332" s="20">
        <v>10</v>
      </c>
      <c r="M332" s="9">
        <v>2.1645021645021644E-2</v>
      </c>
      <c r="N332" s="20">
        <v>207</v>
      </c>
      <c r="O332" s="9">
        <v>0.44805194805194803</v>
      </c>
      <c r="P332" s="20">
        <v>26</v>
      </c>
      <c r="Q332" s="9">
        <v>5.627705627705628E-2</v>
      </c>
    </row>
    <row r="333" spans="4:17" x14ac:dyDescent="0.25">
      <c r="D333" s="8" t="s">
        <v>508</v>
      </c>
      <c r="E333" s="20">
        <v>284</v>
      </c>
      <c r="F333" s="20">
        <v>176</v>
      </c>
      <c r="G333" s="9">
        <v>0.61971830985915488</v>
      </c>
      <c r="H333" s="20">
        <v>97</v>
      </c>
      <c r="I333" s="9">
        <v>0.55113636363636365</v>
      </c>
      <c r="J333" s="20"/>
      <c r="K333" s="9">
        <v>0</v>
      </c>
      <c r="L333" s="20">
        <v>1</v>
      </c>
      <c r="M333" s="9">
        <v>5.681818181818182E-3</v>
      </c>
      <c r="N333" s="20">
        <v>90</v>
      </c>
      <c r="O333" s="9">
        <v>0.51136363636363635</v>
      </c>
      <c r="P333" s="20">
        <v>7</v>
      </c>
      <c r="Q333" s="9">
        <v>3.9772727272727272E-2</v>
      </c>
    </row>
    <row r="334" spans="4:17" x14ac:dyDescent="0.25">
      <c r="D334" s="8" t="s">
        <v>741</v>
      </c>
      <c r="E334" s="20">
        <v>320</v>
      </c>
      <c r="F334" s="20">
        <v>200</v>
      </c>
      <c r="G334" s="9">
        <v>0.625</v>
      </c>
      <c r="H334" s="20">
        <v>89</v>
      </c>
      <c r="I334" s="9">
        <v>0.44500000000000001</v>
      </c>
      <c r="J334" s="20">
        <v>0</v>
      </c>
      <c r="K334" s="9">
        <v>0</v>
      </c>
      <c r="L334" s="20">
        <v>6</v>
      </c>
      <c r="M334" s="9">
        <v>0.03</v>
      </c>
      <c r="N334" s="20">
        <v>76</v>
      </c>
      <c r="O334" s="9">
        <v>0.38</v>
      </c>
      <c r="P334" s="20">
        <v>15</v>
      </c>
      <c r="Q334" s="9">
        <v>7.4999999999999997E-2</v>
      </c>
    </row>
    <row r="335" spans="4:17" x14ac:dyDescent="0.25">
      <c r="D335" s="8" t="s">
        <v>511</v>
      </c>
      <c r="E335" s="20">
        <v>144</v>
      </c>
      <c r="F335" s="20">
        <v>86</v>
      </c>
      <c r="G335" s="9">
        <v>0.59722222222222221</v>
      </c>
      <c r="H335" s="20">
        <v>40</v>
      </c>
      <c r="I335" s="9">
        <v>0.46511627906976744</v>
      </c>
      <c r="J335" s="20">
        <v>0</v>
      </c>
      <c r="K335" s="9">
        <v>0</v>
      </c>
      <c r="L335" s="20">
        <v>3</v>
      </c>
      <c r="M335" s="9">
        <v>3.4883720930232558E-2</v>
      </c>
      <c r="N335" s="20">
        <v>41</v>
      </c>
      <c r="O335" s="9">
        <v>0.47674418604651164</v>
      </c>
      <c r="P335" s="20">
        <v>4</v>
      </c>
      <c r="Q335" s="9">
        <v>4.6511627906976744E-2</v>
      </c>
    </row>
    <row r="336" spans="4:17" x14ac:dyDescent="0.25">
      <c r="D336" s="7" t="s">
        <v>726</v>
      </c>
      <c r="E336" s="20">
        <v>724</v>
      </c>
      <c r="F336" s="20">
        <v>486</v>
      </c>
      <c r="G336" s="9">
        <v>0.67127071823204421</v>
      </c>
      <c r="H336" s="20">
        <v>277</v>
      </c>
      <c r="I336" s="9">
        <v>0.56995884773662553</v>
      </c>
      <c r="J336" s="20">
        <v>0</v>
      </c>
      <c r="K336" s="9">
        <v>0</v>
      </c>
      <c r="L336" s="20">
        <v>7</v>
      </c>
      <c r="M336" s="9">
        <v>1.4403292181069959E-2</v>
      </c>
      <c r="N336" s="20">
        <v>115</v>
      </c>
      <c r="O336" s="9">
        <v>0.23662551440329219</v>
      </c>
      <c r="P336" s="20">
        <v>90</v>
      </c>
      <c r="Q336" s="9">
        <v>0.18518518518518517</v>
      </c>
    </row>
    <row r="337" spans="4:17" x14ac:dyDescent="0.25">
      <c r="D337" s="8" t="s">
        <v>727</v>
      </c>
      <c r="E337" s="20">
        <v>159</v>
      </c>
      <c r="F337" s="20">
        <v>120</v>
      </c>
      <c r="G337" s="9">
        <v>0.75471698113207553</v>
      </c>
      <c r="H337" s="20">
        <v>75</v>
      </c>
      <c r="I337" s="9">
        <v>0.625</v>
      </c>
      <c r="J337" s="20">
        <v>0</v>
      </c>
      <c r="K337" s="9">
        <v>0</v>
      </c>
      <c r="L337" s="20">
        <v>1</v>
      </c>
      <c r="M337" s="9">
        <v>8.3333333333333332E-3</v>
      </c>
      <c r="N337" s="20">
        <v>31</v>
      </c>
      <c r="O337" s="9">
        <v>0.25833333333333336</v>
      </c>
      <c r="P337" s="20">
        <v>1</v>
      </c>
      <c r="Q337" s="9">
        <v>8.3333333333333332E-3</v>
      </c>
    </row>
    <row r="338" spans="4:17" x14ac:dyDescent="0.25">
      <c r="D338" s="8" t="s">
        <v>730</v>
      </c>
      <c r="E338" s="20">
        <v>49</v>
      </c>
      <c r="F338" s="20">
        <v>34</v>
      </c>
      <c r="G338" s="9">
        <v>0.69387755102040816</v>
      </c>
      <c r="H338" s="20">
        <v>15</v>
      </c>
      <c r="I338" s="9">
        <v>0.44117647058823528</v>
      </c>
      <c r="J338" s="20">
        <v>0</v>
      </c>
      <c r="K338" s="9">
        <v>0</v>
      </c>
      <c r="L338" s="20">
        <v>3</v>
      </c>
      <c r="M338" s="9">
        <v>8.8235294117647065E-2</v>
      </c>
      <c r="N338" s="20">
        <v>10</v>
      </c>
      <c r="O338" s="9">
        <v>0.29411764705882354</v>
      </c>
      <c r="P338" s="20">
        <v>1</v>
      </c>
      <c r="Q338" s="9">
        <v>2.9411764705882353E-2</v>
      </c>
    </row>
    <row r="339" spans="4:17" x14ac:dyDescent="0.25">
      <c r="D339" s="8" t="s">
        <v>733</v>
      </c>
      <c r="E339" s="20">
        <v>62</v>
      </c>
      <c r="F339" s="20">
        <v>41</v>
      </c>
      <c r="G339" s="9">
        <v>0.66129032258064513</v>
      </c>
      <c r="H339" s="20">
        <v>19</v>
      </c>
      <c r="I339" s="9">
        <v>0.46341463414634149</v>
      </c>
      <c r="J339" s="20">
        <v>0</v>
      </c>
      <c r="K339" s="9">
        <v>0</v>
      </c>
      <c r="L339" s="20">
        <v>1</v>
      </c>
      <c r="M339" s="9">
        <v>2.4390243902439025E-2</v>
      </c>
      <c r="N339" s="20">
        <v>12</v>
      </c>
      <c r="O339" s="9">
        <v>0.29268292682926828</v>
      </c>
      <c r="P339" s="20">
        <v>7</v>
      </c>
      <c r="Q339" s="9">
        <v>0.17073170731707318</v>
      </c>
    </row>
    <row r="340" spans="4:17" x14ac:dyDescent="0.25">
      <c r="D340" s="8" t="s">
        <v>737</v>
      </c>
      <c r="E340" s="20">
        <v>105</v>
      </c>
      <c r="F340" s="20">
        <v>66</v>
      </c>
      <c r="G340" s="9">
        <v>0.62857142857142856</v>
      </c>
      <c r="H340" s="20">
        <v>36</v>
      </c>
      <c r="I340" s="9">
        <v>0.54545454545454541</v>
      </c>
      <c r="J340" s="20">
        <v>0</v>
      </c>
      <c r="K340" s="9">
        <v>0</v>
      </c>
      <c r="L340" s="20">
        <v>2</v>
      </c>
      <c r="M340" s="9">
        <v>3.0303030303030304E-2</v>
      </c>
      <c r="N340" s="20">
        <v>15</v>
      </c>
      <c r="O340" s="9">
        <v>0.22727272727272727</v>
      </c>
      <c r="P340" s="20">
        <v>21</v>
      </c>
      <c r="Q340" s="9">
        <v>0.31818181818181818</v>
      </c>
    </row>
    <row r="341" spans="4:17" x14ac:dyDescent="0.25">
      <c r="D341" s="8" t="s">
        <v>745</v>
      </c>
      <c r="E341" s="20">
        <v>285</v>
      </c>
      <c r="F341" s="20">
        <v>181</v>
      </c>
      <c r="G341" s="9">
        <v>0.63508771929824559</v>
      </c>
      <c r="H341" s="20">
        <v>106</v>
      </c>
      <c r="I341" s="9">
        <v>0.58563535911602205</v>
      </c>
      <c r="J341" s="20">
        <v>0</v>
      </c>
      <c r="K341" s="9">
        <v>0</v>
      </c>
      <c r="L341" s="20">
        <v>0</v>
      </c>
      <c r="M341" s="9">
        <v>0</v>
      </c>
      <c r="N341" s="20">
        <v>34</v>
      </c>
      <c r="O341" s="9">
        <v>0.18784530386740331</v>
      </c>
      <c r="P341" s="20">
        <v>54</v>
      </c>
      <c r="Q341" s="9">
        <v>0.2983425414364641</v>
      </c>
    </row>
    <row r="342" spans="4:17" x14ac:dyDescent="0.25">
      <c r="D342" s="8" t="s">
        <v>746</v>
      </c>
      <c r="E342" s="20">
        <v>64</v>
      </c>
      <c r="F342" s="20">
        <v>44</v>
      </c>
      <c r="G342" s="9">
        <v>0.6875</v>
      </c>
      <c r="H342" s="20">
        <v>26</v>
      </c>
      <c r="I342" s="9">
        <v>0.59090909090909094</v>
      </c>
      <c r="J342" s="20">
        <v>0</v>
      </c>
      <c r="K342" s="9">
        <v>0</v>
      </c>
      <c r="L342" s="20">
        <v>0</v>
      </c>
      <c r="M342" s="9">
        <v>0</v>
      </c>
      <c r="N342" s="20">
        <v>13</v>
      </c>
      <c r="O342" s="9">
        <v>0.29545454545454547</v>
      </c>
      <c r="P342" s="20">
        <v>6</v>
      </c>
      <c r="Q342" s="9">
        <v>0.13636363636363635</v>
      </c>
    </row>
    <row r="343" spans="4:17" x14ac:dyDescent="0.25">
      <c r="D343" s="7" t="s">
        <v>728</v>
      </c>
      <c r="E343" s="20">
        <v>1098</v>
      </c>
      <c r="F343" s="20">
        <v>807</v>
      </c>
      <c r="G343" s="9">
        <v>0.73497267759562845</v>
      </c>
      <c r="H343" s="20">
        <v>531</v>
      </c>
      <c r="I343" s="9">
        <v>0.65799256505576209</v>
      </c>
      <c r="J343" s="20">
        <v>0</v>
      </c>
      <c r="K343" s="9">
        <v>0</v>
      </c>
      <c r="L343" s="20">
        <v>23</v>
      </c>
      <c r="M343" s="9">
        <v>2.8500619578686492E-2</v>
      </c>
      <c r="N343" s="20">
        <v>179</v>
      </c>
      <c r="O343" s="9">
        <v>0.22180916976456011</v>
      </c>
      <c r="P343" s="20">
        <v>24</v>
      </c>
      <c r="Q343" s="9">
        <v>2.9739776951672861E-2</v>
      </c>
    </row>
    <row r="344" spans="4:17" x14ac:dyDescent="0.25">
      <c r="D344" s="8" t="s">
        <v>487</v>
      </c>
      <c r="E344" s="20">
        <v>124</v>
      </c>
      <c r="F344" s="20">
        <v>89</v>
      </c>
      <c r="G344" s="9">
        <v>0.717741935483871</v>
      </c>
      <c r="H344" s="20">
        <v>59</v>
      </c>
      <c r="I344" s="9">
        <v>0.6629213483146067</v>
      </c>
      <c r="J344" s="20">
        <v>0</v>
      </c>
      <c r="K344" s="9">
        <v>0</v>
      </c>
      <c r="L344" s="20">
        <v>1</v>
      </c>
      <c r="M344" s="9">
        <v>1.1235955056179775E-2</v>
      </c>
      <c r="N344" s="20">
        <v>15</v>
      </c>
      <c r="O344" s="9">
        <v>0.16853932584269662</v>
      </c>
      <c r="P344" s="20">
        <v>14</v>
      </c>
      <c r="Q344" s="9">
        <v>0.15730337078651685</v>
      </c>
    </row>
    <row r="345" spans="4:17" x14ac:dyDescent="0.25">
      <c r="D345" s="8" t="s">
        <v>731</v>
      </c>
      <c r="E345" s="20">
        <v>199</v>
      </c>
      <c r="F345" s="20">
        <v>148</v>
      </c>
      <c r="G345" s="9">
        <v>0.74371859296482412</v>
      </c>
      <c r="H345" s="20">
        <v>102</v>
      </c>
      <c r="I345" s="9">
        <v>0.68918918918918914</v>
      </c>
      <c r="J345" s="20">
        <v>0</v>
      </c>
      <c r="K345" s="9">
        <v>0</v>
      </c>
      <c r="L345" s="20">
        <v>1</v>
      </c>
      <c r="M345" s="9">
        <v>6.7567567567567571E-3</v>
      </c>
      <c r="N345" s="20">
        <v>27</v>
      </c>
      <c r="O345" s="9">
        <v>0.18243243243243243</v>
      </c>
      <c r="P345" s="20">
        <v>6</v>
      </c>
      <c r="Q345" s="9">
        <v>4.0540540540540543E-2</v>
      </c>
    </row>
    <row r="346" spans="4:17" x14ac:dyDescent="0.25">
      <c r="D346" s="8" t="s">
        <v>739</v>
      </c>
      <c r="E346" s="20">
        <v>283</v>
      </c>
      <c r="F346" s="20">
        <v>219</v>
      </c>
      <c r="G346" s="9">
        <v>0.77385159010600701</v>
      </c>
      <c r="H346" s="20">
        <v>131</v>
      </c>
      <c r="I346" s="9">
        <v>0.59817351598173518</v>
      </c>
      <c r="J346" s="20">
        <v>0</v>
      </c>
      <c r="K346" s="9">
        <v>0</v>
      </c>
      <c r="L346" s="20">
        <v>13</v>
      </c>
      <c r="M346" s="9">
        <v>5.9360730593607303E-2</v>
      </c>
      <c r="N346" s="20">
        <v>38</v>
      </c>
      <c r="O346" s="9">
        <v>0.17351598173515981</v>
      </c>
      <c r="P346" s="20">
        <v>2</v>
      </c>
      <c r="Q346" s="9">
        <v>9.1324200913242004E-3</v>
      </c>
    </row>
    <row r="347" spans="4:17" x14ac:dyDescent="0.25">
      <c r="D347" s="8" t="s">
        <v>740</v>
      </c>
      <c r="E347" s="20">
        <v>112</v>
      </c>
      <c r="F347" s="20">
        <v>72</v>
      </c>
      <c r="G347" s="9">
        <v>0.6428571428571429</v>
      </c>
      <c r="H347" s="20">
        <v>44</v>
      </c>
      <c r="I347" s="9">
        <v>0.61111111111111116</v>
      </c>
      <c r="J347" s="20">
        <v>0</v>
      </c>
      <c r="K347" s="9">
        <v>0</v>
      </c>
      <c r="L347" s="20">
        <v>3</v>
      </c>
      <c r="M347" s="9">
        <v>4.1666666666666664E-2</v>
      </c>
      <c r="N347" s="20">
        <v>30</v>
      </c>
      <c r="O347" s="9">
        <v>0.41666666666666669</v>
      </c>
      <c r="P347" s="20">
        <v>0</v>
      </c>
      <c r="Q347" s="9">
        <v>0</v>
      </c>
    </row>
    <row r="348" spans="4:17" x14ac:dyDescent="0.25">
      <c r="D348" s="8" t="s">
        <v>742</v>
      </c>
      <c r="E348" s="20">
        <v>380</v>
      </c>
      <c r="F348" s="20">
        <v>279</v>
      </c>
      <c r="G348" s="9">
        <v>0.73421052631578942</v>
      </c>
      <c r="H348" s="20">
        <v>195</v>
      </c>
      <c r="I348" s="9">
        <v>0.69892473118279574</v>
      </c>
      <c r="J348" s="20">
        <v>0</v>
      </c>
      <c r="K348" s="9">
        <v>0</v>
      </c>
      <c r="L348" s="20">
        <v>5</v>
      </c>
      <c r="M348" s="9">
        <v>1.7921146953405017E-2</v>
      </c>
      <c r="N348" s="20">
        <v>69</v>
      </c>
      <c r="O348" s="9">
        <v>0.24731182795698925</v>
      </c>
      <c r="P348" s="20">
        <v>2</v>
      </c>
      <c r="Q348" s="9">
        <v>7.1684587813620072E-3</v>
      </c>
    </row>
    <row r="349" spans="4:17" x14ac:dyDescent="0.25">
      <c r="D349" s="6" t="s">
        <v>208</v>
      </c>
      <c r="E349" s="20">
        <v>47252</v>
      </c>
      <c r="F349" s="20">
        <v>34132</v>
      </c>
      <c r="G349" s="9">
        <v>0.72233979514094637</v>
      </c>
      <c r="H349" s="20">
        <v>20852</v>
      </c>
      <c r="I349" s="9">
        <v>0.61092230165240835</v>
      </c>
      <c r="J349" s="20">
        <v>1</v>
      </c>
      <c r="K349" s="9">
        <v>2.9298019453884917E-5</v>
      </c>
      <c r="L349" s="20">
        <v>1156</v>
      </c>
      <c r="M349" s="9">
        <v>3.3868510488690967E-2</v>
      </c>
      <c r="N349" s="20">
        <v>6124</v>
      </c>
      <c r="O349" s="9">
        <v>0.17942107113559122</v>
      </c>
      <c r="P349" s="20">
        <v>2934</v>
      </c>
      <c r="Q349" s="9">
        <v>8.5960389077698346E-2</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EBF08F-C4C2-4D33-8CDE-07B9C7C3CF6B}">
  <dimension ref="B1:Q349"/>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4.5703125" customWidth="1"/>
    <col min="13" max="13" width="12.42578125" customWidth="1"/>
    <col min="14" max="14" width="12" customWidth="1"/>
    <col min="15" max="15" width="9.5703125" customWidth="1"/>
    <col min="16" max="17" width="13" customWidth="1"/>
  </cols>
  <sheetData>
    <row r="1" spans="2:4" ht="26.25" x14ac:dyDescent="0.4">
      <c r="B1" s="2" t="s">
        <v>181</v>
      </c>
      <c r="D1" s="4" t="s">
        <v>182</v>
      </c>
    </row>
    <row r="2" spans="2:4" ht="18.75" x14ac:dyDescent="0.3">
      <c r="B2" s="3">
        <f>MAX(data[[#All],[Rel_D]])</f>
        <v>44606</v>
      </c>
    </row>
    <row r="3" spans="2:4" ht="32.25" customHeight="1" x14ac:dyDescent="0.25"/>
    <row r="21" spans="4:17" ht="45" x14ac:dyDescent="0.25">
      <c r="D21" s="10"/>
      <c r="E21" s="11" t="s">
        <v>321</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07 Housebound (exc immunosuppressed)",$D$23)</f>
        <v>14279</v>
      </c>
      <c r="F22" s="15">
        <f>GETPIVOTDATA("Sum of 07f Second Vaccination",$D$23)</f>
        <v>12521</v>
      </c>
      <c r="G22" s="16">
        <f>GETPIVOTDATA("Sum of 07f%",$D$23)</f>
        <v>0.87688213460326359</v>
      </c>
      <c r="H22" s="15">
        <f>GETPIVOTDATA("Sum of 07a Vaccinated (Booster)",$D$23)</f>
        <v>10766</v>
      </c>
      <c r="I22" s="16">
        <f>GETPIVOTDATA("Sum of 07a%",$D$23)</f>
        <v>0.85983547639964863</v>
      </c>
      <c r="J22" s="15">
        <f>GETPIVOTDATA("Sum of 07b Contraindicated (inc allergies, exclu vaccinated)",$D$23)</f>
        <v>0</v>
      </c>
      <c r="K22" s="16">
        <f>GETPIVOTDATA("Sum of 07b%",$D$23)</f>
        <v>0</v>
      </c>
      <c r="L22" s="15">
        <f>GETPIVOTDATA("Sum of 07c Declined (excl vaccinated or contraindicated)",$D$23)</f>
        <v>874</v>
      </c>
      <c r="M22" s="16">
        <f>GETPIVOTDATA("Sum of 07c%",$D$23)</f>
        <v>6.9802731411229141E-2</v>
      </c>
      <c r="N22" s="15">
        <f>GETPIVOTDATA("Sum of 07d Invited no outcome (excl vac, contr, decl)",$D$23)</f>
        <v>252</v>
      </c>
      <c r="O22" s="16">
        <f>GETPIVOTDATA("Sum of 07d%",$D$23)</f>
        <v>2.0126188004153021E-2</v>
      </c>
      <c r="P22" s="15">
        <f>GETPIVOTDATA("Sum of 07e No contact coded [CALL]",$D$23)</f>
        <v>121</v>
      </c>
      <c r="Q22" s="16">
        <f>GETPIVOTDATA("Sum of 07e%",$D$23)</f>
        <v>9.6637648750099829E-3</v>
      </c>
    </row>
    <row r="23" spans="4:17" hidden="1" x14ac:dyDescent="0.25">
      <c r="D23" s="5" t="s">
        <v>194</v>
      </c>
      <c r="E23" t="s">
        <v>322</v>
      </c>
      <c r="F23" t="s">
        <v>323</v>
      </c>
      <c r="G23" t="s">
        <v>324</v>
      </c>
      <c r="H23" t="s">
        <v>325</v>
      </c>
      <c r="I23" t="s">
        <v>326</v>
      </c>
      <c r="J23" t="s">
        <v>327</v>
      </c>
      <c r="K23" t="s">
        <v>328</v>
      </c>
      <c r="L23" t="s">
        <v>329</v>
      </c>
      <c r="M23" t="s">
        <v>330</v>
      </c>
      <c r="N23" t="s">
        <v>331</v>
      </c>
      <c r="O23" t="s">
        <v>332</v>
      </c>
      <c r="P23" t="s">
        <v>333</v>
      </c>
      <c r="Q23" t="s">
        <v>334</v>
      </c>
    </row>
    <row r="24" spans="4:17" x14ac:dyDescent="0.25">
      <c r="D24" s="6" t="s">
        <v>434</v>
      </c>
      <c r="E24" s="20">
        <v>1381</v>
      </c>
      <c r="F24" s="20">
        <v>1233</v>
      </c>
      <c r="G24" s="9">
        <v>0.89283128167994208</v>
      </c>
      <c r="H24" s="20">
        <v>1036</v>
      </c>
      <c r="I24" s="9">
        <v>0.84022708840227089</v>
      </c>
      <c r="J24" s="20">
        <v>0</v>
      </c>
      <c r="K24" s="9">
        <v>0</v>
      </c>
      <c r="L24" s="20">
        <v>74</v>
      </c>
      <c r="M24" s="9">
        <v>6.0016220600162207E-2</v>
      </c>
      <c r="N24" s="20">
        <v>23</v>
      </c>
      <c r="O24" s="9">
        <v>1.8653690186536901E-2</v>
      </c>
      <c r="P24" s="20">
        <v>16</v>
      </c>
      <c r="Q24" s="9">
        <v>1.2976480129764802E-2</v>
      </c>
    </row>
    <row r="25" spans="4:17" x14ac:dyDescent="0.25">
      <c r="D25" s="7" t="s">
        <v>447</v>
      </c>
      <c r="E25" s="20">
        <v>270</v>
      </c>
      <c r="F25" s="20">
        <v>243</v>
      </c>
      <c r="G25" s="9">
        <v>0.9</v>
      </c>
      <c r="H25" s="20">
        <v>213</v>
      </c>
      <c r="I25" s="9">
        <v>0.87654320987654322</v>
      </c>
      <c r="J25" s="20">
        <v>0</v>
      </c>
      <c r="K25" s="9">
        <v>0</v>
      </c>
      <c r="L25" s="20">
        <v>14</v>
      </c>
      <c r="M25" s="9">
        <v>5.7613168724279837E-2</v>
      </c>
      <c r="N25" s="20">
        <v>7</v>
      </c>
      <c r="O25" s="9">
        <v>2.8806584362139918E-2</v>
      </c>
      <c r="P25" s="20">
        <v>3</v>
      </c>
      <c r="Q25" s="9">
        <v>1.2345679012345678E-2</v>
      </c>
    </row>
    <row r="26" spans="4:17" x14ac:dyDescent="0.25">
      <c r="D26" s="8" t="s">
        <v>515</v>
      </c>
      <c r="E26" s="20">
        <v>33</v>
      </c>
      <c r="F26" s="20">
        <v>32</v>
      </c>
      <c r="G26" s="9">
        <v>0.96969696969696972</v>
      </c>
      <c r="H26" s="20">
        <v>28</v>
      </c>
      <c r="I26" s="9">
        <v>0.875</v>
      </c>
      <c r="J26" s="20">
        <v>0</v>
      </c>
      <c r="K26" s="9">
        <v>0</v>
      </c>
      <c r="L26" s="20">
        <v>0</v>
      </c>
      <c r="M26" s="9">
        <v>0</v>
      </c>
      <c r="N26" s="20">
        <v>0</v>
      </c>
      <c r="O26" s="9">
        <v>0</v>
      </c>
      <c r="P26" s="20">
        <v>1</v>
      </c>
      <c r="Q26" s="9">
        <v>3.125E-2</v>
      </c>
    </row>
    <row r="27" spans="4:17" x14ac:dyDescent="0.25">
      <c r="D27" s="8" t="s">
        <v>529</v>
      </c>
      <c r="E27" s="20">
        <v>55</v>
      </c>
      <c r="F27" s="20">
        <v>51</v>
      </c>
      <c r="G27" s="9">
        <v>0.92727272727272725</v>
      </c>
      <c r="H27" s="20">
        <v>42</v>
      </c>
      <c r="I27" s="9">
        <v>0.82352941176470584</v>
      </c>
      <c r="J27" s="20">
        <v>0</v>
      </c>
      <c r="K27" s="9">
        <v>0</v>
      </c>
      <c r="L27" s="20">
        <v>2</v>
      </c>
      <c r="M27" s="9">
        <v>3.9215686274509803E-2</v>
      </c>
      <c r="N27" s="20">
        <v>2</v>
      </c>
      <c r="O27" s="9">
        <v>3.9215686274509803E-2</v>
      </c>
      <c r="P27" s="20">
        <v>0</v>
      </c>
      <c r="Q27" s="9">
        <v>0</v>
      </c>
    </row>
    <row r="28" spans="4:17" x14ac:dyDescent="0.25">
      <c r="D28" s="8" t="s">
        <v>448</v>
      </c>
      <c r="E28" s="20">
        <v>182</v>
      </c>
      <c r="F28" s="20">
        <v>160</v>
      </c>
      <c r="G28" s="9">
        <v>0.87912087912087911</v>
      </c>
      <c r="H28" s="20">
        <v>143</v>
      </c>
      <c r="I28" s="9">
        <v>0.89375000000000004</v>
      </c>
      <c r="J28" s="20">
        <v>0</v>
      </c>
      <c r="K28" s="9">
        <v>0</v>
      </c>
      <c r="L28" s="20">
        <v>12</v>
      </c>
      <c r="M28" s="9">
        <v>7.4999999999999997E-2</v>
      </c>
      <c r="N28" s="20">
        <v>5</v>
      </c>
      <c r="O28" s="9">
        <v>3.125E-2</v>
      </c>
      <c r="P28" s="20">
        <v>2</v>
      </c>
      <c r="Q28" s="9">
        <v>1.2500000000000001E-2</v>
      </c>
    </row>
    <row r="29" spans="4:17" x14ac:dyDescent="0.25">
      <c r="D29" s="7" t="s">
        <v>444</v>
      </c>
      <c r="E29" s="20">
        <v>156</v>
      </c>
      <c r="F29" s="20">
        <v>126</v>
      </c>
      <c r="G29" s="9">
        <v>0.80769230769230771</v>
      </c>
      <c r="H29" s="20">
        <v>96</v>
      </c>
      <c r="I29" s="9">
        <v>0.76190476190476186</v>
      </c>
      <c r="J29" s="20">
        <v>0</v>
      </c>
      <c r="K29" s="9">
        <v>0</v>
      </c>
      <c r="L29" s="20">
        <v>16</v>
      </c>
      <c r="M29" s="9">
        <v>0.12698412698412698</v>
      </c>
      <c r="N29" s="20">
        <v>3</v>
      </c>
      <c r="O29" s="9">
        <v>2.3809523809523808E-2</v>
      </c>
      <c r="P29" s="20">
        <v>2</v>
      </c>
      <c r="Q29" s="9">
        <v>1.5873015873015872E-2</v>
      </c>
    </row>
    <row r="30" spans="4:17" x14ac:dyDescent="0.25">
      <c r="D30" s="8" t="s">
        <v>516</v>
      </c>
      <c r="E30" s="20">
        <v>23</v>
      </c>
      <c r="F30" s="20">
        <v>17</v>
      </c>
      <c r="G30" s="9">
        <v>0.73913043478260865</v>
      </c>
      <c r="H30" s="20">
        <v>15</v>
      </c>
      <c r="I30" s="9">
        <v>0.88235294117647056</v>
      </c>
      <c r="J30" s="20">
        <v>0</v>
      </c>
      <c r="K30" s="9">
        <v>0</v>
      </c>
      <c r="L30" s="20">
        <v>2</v>
      </c>
      <c r="M30" s="9">
        <v>0.11764705882352941</v>
      </c>
      <c r="N30" s="20">
        <v>0</v>
      </c>
      <c r="O30" s="9">
        <v>0</v>
      </c>
      <c r="P30" s="20">
        <v>1</v>
      </c>
      <c r="Q30" s="9">
        <v>5.8823529411764705E-2</v>
      </c>
    </row>
    <row r="31" spans="4:17" x14ac:dyDescent="0.25">
      <c r="D31" s="8" t="s">
        <v>517</v>
      </c>
      <c r="E31" s="20">
        <v>28</v>
      </c>
      <c r="F31" s="20">
        <v>24</v>
      </c>
      <c r="G31" s="9">
        <v>0.8571428571428571</v>
      </c>
      <c r="H31" s="20">
        <v>19</v>
      </c>
      <c r="I31" s="9">
        <v>0.79166666666666663</v>
      </c>
      <c r="J31" s="20">
        <v>0</v>
      </c>
      <c r="K31" s="9">
        <v>0</v>
      </c>
      <c r="L31" s="20">
        <v>2</v>
      </c>
      <c r="M31" s="9">
        <v>8.3333333333333329E-2</v>
      </c>
      <c r="N31" s="20">
        <v>1</v>
      </c>
      <c r="O31" s="9">
        <v>4.1666666666666664E-2</v>
      </c>
      <c r="P31" s="20">
        <v>0</v>
      </c>
      <c r="Q31" s="9">
        <v>0</v>
      </c>
    </row>
    <row r="32" spans="4:17" x14ac:dyDescent="0.25">
      <c r="D32" s="8" t="s">
        <v>524</v>
      </c>
      <c r="E32" s="20">
        <v>43</v>
      </c>
      <c r="F32" s="20">
        <v>37</v>
      </c>
      <c r="G32" s="9">
        <v>0.86046511627906974</v>
      </c>
      <c r="H32" s="20">
        <v>35</v>
      </c>
      <c r="I32" s="9">
        <v>0.94594594594594594</v>
      </c>
      <c r="J32" s="20">
        <v>0</v>
      </c>
      <c r="K32" s="9">
        <v>0</v>
      </c>
      <c r="L32" s="20">
        <v>4</v>
      </c>
      <c r="M32" s="9">
        <v>0.10810810810810811</v>
      </c>
      <c r="N32" s="20">
        <v>0</v>
      </c>
      <c r="O32" s="9">
        <v>0</v>
      </c>
      <c r="P32" s="20">
        <v>0</v>
      </c>
      <c r="Q32" s="9">
        <v>0</v>
      </c>
    </row>
    <row r="33" spans="4:17" x14ac:dyDescent="0.25">
      <c r="D33" s="8" t="s">
        <v>445</v>
      </c>
      <c r="E33" s="20">
        <v>62</v>
      </c>
      <c r="F33" s="20">
        <v>48</v>
      </c>
      <c r="G33" s="9">
        <v>0.77419354838709675</v>
      </c>
      <c r="H33" s="20">
        <v>27</v>
      </c>
      <c r="I33" s="9">
        <v>0.5625</v>
      </c>
      <c r="J33" s="20">
        <v>0</v>
      </c>
      <c r="K33" s="9">
        <v>0</v>
      </c>
      <c r="L33" s="20">
        <v>8</v>
      </c>
      <c r="M33" s="9">
        <v>0.16666666666666666</v>
      </c>
      <c r="N33" s="20">
        <v>2</v>
      </c>
      <c r="O33" s="9">
        <v>4.1666666666666664E-2</v>
      </c>
      <c r="P33" s="20">
        <v>1</v>
      </c>
      <c r="Q33" s="9">
        <v>2.0833333333333332E-2</v>
      </c>
    </row>
    <row r="34" spans="4:17" x14ac:dyDescent="0.25">
      <c r="D34" s="7" t="s">
        <v>437</v>
      </c>
      <c r="E34" s="20">
        <v>299</v>
      </c>
      <c r="F34" s="20">
        <v>271</v>
      </c>
      <c r="G34" s="9">
        <v>0.90635451505016718</v>
      </c>
      <c r="H34" s="20">
        <v>232</v>
      </c>
      <c r="I34" s="9">
        <v>0.85608856088560881</v>
      </c>
      <c r="J34" s="20">
        <v>0</v>
      </c>
      <c r="K34" s="9">
        <v>0</v>
      </c>
      <c r="L34" s="20">
        <v>10</v>
      </c>
      <c r="M34" s="9">
        <v>3.6900369003690037E-2</v>
      </c>
      <c r="N34" s="20">
        <v>4</v>
      </c>
      <c r="O34" s="9">
        <v>1.4760147601476014E-2</v>
      </c>
      <c r="P34" s="20">
        <v>4</v>
      </c>
      <c r="Q34" s="9">
        <v>1.4760147601476014E-2</v>
      </c>
    </row>
    <row r="35" spans="4:17" x14ac:dyDescent="0.25">
      <c r="D35" s="8" t="s">
        <v>438</v>
      </c>
      <c r="E35" s="20">
        <v>106</v>
      </c>
      <c r="F35" s="20">
        <v>100</v>
      </c>
      <c r="G35" s="9">
        <v>0.94339622641509435</v>
      </c>
      <c r="H35" s="20">
        <v>96</v>
      </c>
      <c r="I35" s="9">
        <v>0.96</v>
      </c>
      <c r="J35" s="20">
        <v>0</v>
      </c>
      <c r="K35" s="9">
        <v>0</v>
      </c>
      <c r="L35" s="20">
        <v>2</v>
      </c>
      <c r="M35" s="9">
        <v>0.02</v>
      </c>
      <c r="N35" s="20">
        <v>1</v>
      </c>
      <c r="O35" s="9">
        <v>0.01</v>
      </c>
      <c r="P35" s="20">
        <v>2</v>
      </c>
      <c r="Q35" s="9">
        <v>0.02</v>
      </c>
    </row>
    <row r="36" spans="4:17" x14ac:dyDescent="0.25">
      <c r="D36" s="8" t="s">
        <v>520</v>
      </c>
      <c r="E36" s="20">
        <v>32</v>
      </c>
      <c r="F36" s="20">
        <v>29</v>
      </c>
      <c r="G36" s="9">
        <v>0.90625</v>
      </c>
      <c r="H36" s="20">
        <v>21</v>
      </c>
      <c r="I36" s="9">
        <v>0.72413793103448276</v>
      </c>
      <c r="J36" s="20">
        <v>0</v>
      </c>
      <c r="K36" s="9">
        <v>0</v>
      </c>
      <c r="L36" s="20">
        <v>0</v>
      </c>
      <c r="M36" s="9">
        <v>0</v>
      </c>
      <c r="N36" s="20">
        <v>0</v>
      </c>
      <c r="O36" s="9">
        <v>0</v>
      </c>
      <c r="P36" s="20">
        <v>1</v>
      </c>
      <c r="Q36" s="9">
        <v>3.4482758620689655E-2</v>
      </c>
    </row>
    <row r="37" spans="4:17" x14ac:dyDescent="0.25">
      <c r="D37" s="8" t="s">
        <v>525</v>
      </c>
      <c r="E37" s="20">
        <v>15</v>
      </c>
      <c r="F37" s="20">
        <v>13</v>
      </c>
      <c r="G37" s="9">
        <v>0.8666666666666667</v>
      </c>
      <c r="H37" s="20">
        <v>13</v>
      </c>
      <c r="I37" s="9">
        <v>1</v>
      </c>
      <c r="J37" s="20">
        <v>0</v>
      </c>
      <c r="K37" s="9">
        <v>0</v>
      </c>
      <c r="L37" s="20">
        <v>2</v>
      </c>
      <c r="M37" s="9">
        <v>0.15384615384615385</v>
      </c>
      <c r="N37" s="20">
        <v>0</v>
      </c>
      <c r="O37" s="9">
        <v>0</v>
      </c>
      <c r="P37" s="20">
        <v>0</v>
      </c>
      <c r="Q37" s="9">
        <v>0</v>
      </c>
    </row>
    <row r="38" spans="4:17" x14ac:dyDescent="0.25">
      <c r="D38" s="8" t="s">
        <v>526</v>
      </c>
      <c r="E38" s="20">
        <v>46</v>
      </c>
      <c r="F38" s="20">
        <v>40</v>
      </c>
      <c r="G38" s="9">
        <v>0.86956521739130432</v>
      </c>
      <c r="H38" s="20">
        <v>33</v>
      </c>
      <c r="I38" s="9">
        <v>0.82499999999999996</v>
      </c>
      <c r="J38" s="20">
        <v>0</v>
      </c>
      <c r="K38" s="9">
        <v>0</v>
      </c>
      <c r="L38" s="20">
        <v>1</v>
      </c>
      <c r="M38" s="9">
        <v>2.5000000000000001E-2</v>
      </c>
      <c r="N38" s="20">
        <v>3</v>
      </c>
      <c r="O38" s="9">
        <v>7.4999999999999997E-2</v>
      </c>
      <c r="P38" s="20">
        <v>0</v>
      </c>
      <c r="Q38" s="9">
        <v>0</v>
      </c>
    </row>
    <row r="39" spans="4:17" x14ac:dyDescent="0.25">
      <c r="D39" s="8" t="s">
        <v>530</v>
      </c>
      <c r="E39" s="20">
        <v>20</v>
      </c>
      <c r="F39" s="20">
        <v>19</v>
      </c>
      <c r="G39" s="9">
        <v>0.95</v>
      </c>
      <c r="H39" s="20">
        <v>12</v>
      </c>
      <c r="I39" s="9">
        <v>0.63157894736842102</v>
      </c>
      <c r="J39" s="20">
        <v>0</v>
      </c>
      <c r="K39" s="9">
        <v>0</v>
      </c>
      <c r="L39" s="20">
        <v>0</v>
      </c>
      <c r="M39" s="9">
        <v>0</v>
      </c>
      <c r="N39" s="20">
        <v>0</v>
      </c>
      <c r="O39" s="9">
        <v>0</v>
      </c>
      <c r="P39" s="20">
        <v>0</v>
      </c>
      <c r="Q39" s="9">
        <v>0</v>
      </c>
    </row>
    <row r="40" spans="4:17" x14ac:dyDescent="0.25">
      <c r="D40" s="8" t="s">
        <v>532</v>
      </c>
      <c r="E40" s="20">
        <v>50</v>
      </c>
      <c r="F40" s="20">
        <v>44</v>
      </c>
      <c r="G40" s="9">
        <v>0.88</v>
      </c>
      <c r="H40" s="20">
        <v>35</v>
      </c>
      <c r="I40" s="9">
        <v>0.79545454545454541</v>
      </c>
      <c r="J40" s="20">
        <v>0</v>
      </c>
      <c r="K40" s="9">
        <v>0</v>
      </c>
      <c r="L40" s="20">
        <v>4</v>
      </c>
      <c r="M40" s="9">
        <v>9.0909090909090912E-2</v>
      </c>
      <c r="N40" s="20">
        <v>0</v>
      </c>
      <c r="O40" s="9">
        <v>0</v>
      </c>
      <c r="P40" s="20">
        <v>1</v>
      </c>
      <c r="Q40" s="9">
        <v>2.2727272727272728E-2</v>
      </c>
    </row>
    <row r="41" spans="4:17" x14ac:dyDescent="0.25">
      <c r="D41" s="8" t="s">
        <v>534</v>
      </c>
      <c r="E41" s="20">
        <v>30</v>
      </c>
      <c r="F41" s="20">
        <v>26</v>
      </c>
      <c r="G41" s="9">
        <v>0.8666666666666667</v>
      </c>
      <c r="H41" s="20">
        <v>22</v>
      </c>
      <c r="I41" s="9">
        <v>0.84615384615384615</v>
      </c>
      <c r="J41" s="20">
        <v>0</v>
      </c>
      <c r="K41" s="9">
        <v>0</v>
      </c>
      <c r="L41" s="20">
        <v>1</v>
      </c>
      <c r="M41" s="9">
        <v>3.8461538461538464E-2</v>
      </c>
      <c r="N41" s="20">
        <v>0</v>
      </c>
      <c r="O41" s="9">
        <v>0</v>
      </c>
      <c r="P41" s="20">
        <v>0</v>
      </c>
      <c r="Q41" s="9">
        <v>0</v>
      </c>
    </row>
    <row r="42" spans="4:17" x14ac:dyDescent="0.25">
      <c r="D42" s="7" t="s">
        <v>442</v>
      </c>
      <c r="E42" s="20">
        <v>346</v>
      </c>
      <c r="F42" s="20">
        <v>324</v>
      </c>
      <c r="G42" s="9">
        <v>0.93641618497109824</v>
      </c>
      <c r="H42" s="20">
        <v>269</v>
      </c>
      <c r="I42" s="9">
        <v>0.83024691358024694</v>
      </c>
      <c r="J42" s="20">
        <v>0</v>
      </c>
      <c r="K42" s="9">
        <v>0</v>
      </c>
      <c r="L42" s="20">
        <v>8</v>
      </c>
      <c r="M42" s="9">
        <v>2.4691358024691357E-2</v>
      </c>
      <c r="N42" s="20">
        <v>5</v>
      </c>
      <c r="O42" s="9">
        <v>1.5432098765432098E-2</v>
      </c>
      <c r="P42" s="20">
        <v>3</v>
      </c>
      <c r="Q42" s="9">
        <v>9.2592592592592587E-3</v>
      </c>
    </row>
    <row r="43" spans="4:17" x14ac:dyDescent="0.25">
      <c r="D43" s="8" t="s">
        <v>519</v>
      </c>
      <c r="E43" s="20">
        <v>24</v>
      </c>
      <c r="F43" s="20">
        <v>23</v>
      </c>
      <c r="G43" s="9">
        <v>0.95833333333333337</v>
      </c>
      <c r="H43" s="20">
        <v>19</v>
      </c>
      <c r="I43" s="9">
        <v>0.82608695652173914</v>
      </c>
      <c r="J43" s="20">
        <v>0</v>
      </c>
      <c r="K43" s="9">
        <v>0</v>
      </c>
      <c r="L43" s="20">
        <v>1</v>
      </c>
      <c r="M43" s="9">
        <v>4.3478260869565216E-2</v>
      </c>
      <c r="N43" s="20">
        <v>0</v>
      </c>
      <c r="O43" s="9">
        <v>0</v>
      </c>
      <c r="P43" s="20">
        <v>0</v>
      </c>
      <c r="Q43" s="9">
        <v>0</v>
      </c>
    </row>
    <row r="44" spans="4:17" x14ac:dyDescent="0.25">
      <c r="D44" s="8" t="s">
        <v>521</v>
      </c>
      <c r="E44" s="20">
        <v>55</v>
      </c>
      <c r="F44" s="20">
        <v>49</v>
      </c>
      <c r="G44" s="9">
        <v>0.89090909090909087</v>
      </c>
      <c r="H44" s="20">
        <v>43</v>
      </c>
      <c r="I44" s="9">
        <v>0.87755102040816324</v>
      </c>
      <c r="J44" s="20">
        <v>0</v>
      </c>
      <c r="K44" s="9">
        <v>0</v>
      </c>
      <c r="L44" s="20">
        <v>4</v>
      </c>
      <c r="M44" s="9">
        <v>8.1632653061224483E-2</v>
      </c>
      <c r="N44" s="20">
        <v>0</v>
      </c>
      <c r="O44" s="9">
        <v>0</v>
      </c>
      <c r="P44" s="20">
        <v>0</v>
      </c>
      <c r="Q44" s="9">
        <v>0</v>
      </c>
    </row>
    <row r="45" spans="4:17" x14ac:dyDescent="0.25">
      <c r="D45" s="8" t="s">
        <v>522</v>
      </c>
      <c r="E45" s="20">
        <v>53</v>
      </c>
      <c r="F45" s="20">
        <v>52</v>
      </c>
      <c r="G45" s="9">
        <v>0.98113207547169812</v>
      </c>
      <c r="H45" s="20">
        <v>41</v>
      </c>
      <c r="I45" s="9">
        <v>0.78846153846153844</v>
      </c>
      <c r="J45" s="20">
        <v>0</v>
      </c>
      <c r="K45" s="9">
        <v>0</v>
      </c>
      <c r="L45" s="20">
        <v>0</v>
      </c>
      <c r="M45" s="9">
        <v>0</v>
      </c>
      <c r="N45" s="20">
        <v>1</v>
      </c>
      <c r="O45" s="9">
        <v>1.9230769230769232E-2</v>
      </c>
      <c r="P45" s="20">
        <v>0</v>
      </c>
      <c r="Q45" s="9">
        <v>0</v>
      </c>
    </row>
    <row r="46" spans="4:17" x14ac:dyDescent="0.25">
      <c r="D46" s="8" t="s">
        <v>523</v>
      </c>
      <c r="E46" s="20">
        <v>6</v>
      </c>
      <c r="F46" s="20">
        <v>6</v>
      </c>
      <c r="G46" s="9">
        <v>1</v>
      </c>
      <c r="H46" s="20">
        <v>6</v>
      </c>
      <c r="I46" s="9">
        <v>1</v>
      </c>
      <c r="J46" s="20">
        <v>0</v>
      </c>
      <c r="K46" s="9">
        <v>0</v>
      </c>
      <c r="L46" s="20">
        <v>0</v>
      </c>
      <c r="M46" s="9">
        <v>0</v>
      </c>
      <c r="N46" s="20">
        <v>0</v>
      </c>
      <c r="O46" s="9">
        <v>0</v>
      </c>
      <c r="P46" s="20">
        <v>0</v>
      </c>
      <c r="Q46" s="9">
        <v>0</v>
      </c>
    </row>
    <row r="47" spans="4:17" x14ac:dyDescent="0.25">
      <c r="D47" s="8" t="s">
        <v>527</v>
      </c>
      <c r="E47" s="20">
        <v>61</v>
      </c>
      <c r="F47" s="20">
        <v>57</v>
      </c>
      <c r="G47" s="9">
        <v>0.93442622950819676</v>
      </c>
      <c r="H47" s="20">
        <v>50</v>
      </c>
      <c r="I47" s="9">
        <v>0.8771929824561403</v>
      </c>
      <c r="J47" s="20">
        <v>0</v>
      </c>
      <c r="K47" s="9">
        <v>0</v>
      </c>
      <c r="L47" s="20">
        <v>1</v>
      </c>
      <c r="M47" s="9">
        <v>1.7543859649122806E-2</v>
      </c>
      <c r="N47" s="20">
        <v>3</v>
      </c>
      <c r="O47" s="9">
        <v>5.2631578947368418E-2</v>
      </c>
      <c r="P47" s="20">
        <v>0</v>
      </c>
      <c r="Q47" s="9">
        <v>0</v>
      </c>
    </row>
    <row r="48" spans="4:17" x14ac:dyDescent="0.25">
      <c r="D48" s="8" t="s">
        <v>528</v>
      </c>
      <c r="E48" s="20">
        <v>65</v>
      </c>
      <c r="F48" s="20">
        <v>59</v>
      </c>
      <c r="G48" s="9">
        <v>0.90769230769230769</v>
      </c>
      <c r="H48" s="20">
        <v>41</v>
      </c>
      <c r="I48" s="9">
        <v>0.69491525423728817</v>
      </c>
      <c r="J48" s="20">
        <v>0</v>
      </c>
      <c r="K48" s="9">
        <v>0</v>
      </c>
      <c r="L48" s="20">
        <v>1</v>
      </c>
      <c r="M48" s="9">
        <v>1.6949152542372881E-2</v>
      </c>
      <c r="N48" s="20">
        <v>1</v>
      </c>
      <c r="O48" s="9">
        <v>1.6949152542372881E-2</v>
      </c>
      <c r="P48" s="20">
        <v>1</v>
      </c>
      <c r="Q48" s="9">
        <v>1.6949152542372881E-2</v>
      </c>
    </row>
    <row r="49" spans="4:17" x14ac:dyDescent="0.25">
      <c r="D49" s="8" t="s">
        <v>443</v>
      </c>
      <c r="E49" s="20">
        <v>12</v>
      </c>
      <c r="F49" s="20">
        <v>12</v>
      </c>
      <c r="G49" s="9">
        <v>1</v>
      </c>
      <c r="H49" s="20">
        <v>9</v>
      </c>
      <c r="I49" s="9">
        <v>0.75</v>
      </c>
      <c r="J49" s="20">
        <v>0</v>
      </c>
      <c r="K49" s="9">
        <v>0</v>
      </c>
      <c r="L49" s="20">
        <v>0</v>
      </c>
      <c r="M49" s="9">
        <v>0</v>
      </c>
      <c r="N49" s="20">
        <v>0</v>
      </c>
      <c r="O49" s="9">
        <v>0</v>
      </c>
      <c r="P49" s="20">
        <v>0</v>
      </c>
      <c r="Q49" s="9">
        <v>0</v>
      </c>
    </row>
    <row r="50" spans="4:17" x14ac:dyDescent="0.25">
      <c r="D50" s="8" t="s">
        <v>533</v>
      </c>
      <c r="E50" s="20">
        <v>23</v>
      </c>
      <c r="F50" s="20">
        <v>23</v>
      </c>
      <c r="G50" s="9">
        <v>1</v>
      </c>
      <c r="H50" s="20">
        <v>21</v>
      </c>
      <c r="I50" s="9">
        <v>0.91304347826086951</v>
      </c>
      <c r="J50" s="20">
        <v>0</v>
      </c>
      <c r="K50" s="9">
        <v>0</v>
      </c>
      <c r="L50" s="20">
        <v>0</v>
      </c>
      <c r="M50" s="9">
        <v>0</v>
      </c>
      <c r="N50" s="20">
        <v>0</v>
      </c>
      <c r="O50" s="9">
        <v>0</v>
      </c>
      <c r="P50" s="20">
        <v>0</v>
      </c>
      <c r="Q50" s="9">
        <v>0</v>
      </c>
    </row>
    <row r="51" spans="4:17" x14ac:dyDescent="0.25">
      <c r="D51" s="8" t="s">
        <v>536</v>
      </c>
      <c r="E51" s="20">
        <v>47</v>
      </c>
      <c r="F51" s="20">
        <v>43</v>
      </c>
      <c r="G51" s="9">
        <v>0.91489361702127658</v>
      </c>
      <c r="H51" s="20">
        <v>39</v>
      </c>
      <c r="I51" s="9">
        <v>0.90697674418604646</v>
      </c>
      <c r="J51" s="20">
        <v>0</v>
      </c>
      <c r="K51" s="9">
        <v>0</v>
      </c>
      <c r="L51" s="20">
        <v>1</v>
      </c>
      <c r="M51" s="9">
        <v>2.3255813953488372E-2</v>
      </c>
      <c r="N51" s="20">
        <v>0</v>
      </c>
      <c r="O51" s="9">
        <v>0</v>
      </c>
      <c r="P51" s="20">
        <v>2</v>
      </c>
      <c r="Q51" s="9">
        <v>4.6511627906976744E-2</v>
      </c>
    </row>
    <row r="52" spans="4:17" x14ac:dyDescent="0.25">
      <c r="D52" s="7" t="s">
        <v>435</v>
      </c>
      <c r="E52" s="20">
        <v>91</v>
      </c>
      <c r="F52" s="20">
        <v>78</v>
      </c>
      <c r="G52" s="9">
        <v>0.8571428571428571</v>
      </c>
      <c r="H52" s="20">
        <v>66</v>
      </c>
      <c r="I52" s="9">
        <v>0.84615384615384615</v>
      </c>
      <c r="J52" s="20">
        <v>0</v>
      </c>
      <c r="K52" s="9">
        <v>0</v>
      </c>
      <c r="L52" s="20">
        <v>9</v>
      </c>
      <c r="M52" s="9">
        <v>0.11538461538461539</v>
      </c>
      <c r="N52" s="20">
        <v>1</v>
      </c>
      <c r="O52" s="9">
        <v>1.282051282051282E-2</v>
      </c>
      <c r="P52" s="20">
        <v>2</v>
      </c>
      <c r="Q52" s="9">
        <v>2.564102564102564E-2</v>
      </c>
    </row>
    <row r="53" spans="4:17" x14ac:dyDescent="0.25">
      <c r="D53" s="8" t="s">
        <v>436</v>
      </c>
      <c r="E53" s="20">
        <v>22</v>
      </c>
      <c r="F53" s="20">
        <v>19</v>
      </c>
      <c r="G53" s="9">
        <v>0.86363636363636365</v>
      </c>
      <c r="H53" s="20">
        <v>16</v>
      </c>
      <c r="I53" s="9">
        <v>0.84210526315789469</v>
      </c>
      <c r="J53" s="20">
        <v>0</v>
      </c>
      <c r="K53" s="9">
        <v>0</v>
      </c>
      <c r="L53" s="20">
        <v>1</v>
      </c>
      <c r="M53" s="9">
        <v>5.2631578947368418E-2</v>
      </c>
      <c r="N53" s="20">
        <v>1</v>
      </c>
      <c r="O53" s="9">
        <v>5.2631578947368418E-2</v>
      </c>
      <c r="P53" s="20">
        <v>0</v>
      </c>
      <c r="Q53" s="9">
        <v>0</v>
      </c>
    </row>
    <row r="54" spans="4:17" x14ac:dyDescent="0.25">
      <c r="D54" s="8" t="s">
        <v>513</v>
      </c>
      <c r="E54" s="20">
        <v>57</v>
      </c>
      <c r="F54" s="20">
        <v>51</v>
      </c>
      <c r="G54" s="9">
        <v>0.89473684210526316</v>
      </c>
      <c r="H54" s="20">
        <v>46</v>
      </c>
      <c r="I54" s="9">
        <v>0.90196078431372551</v>
      </c>
      <c r="J54" s="20">
        <v>0</v>
      </c>
      <c r="K54" s="9">
        <v>0</v>
      </c>
      <c r="L54" s="20">
        <v>6</v>
      </c>
      <c r="M54" s="9">
        <v>0.11764705882352941</v>
      </c>
      <c r="N54" s="20">
        <v>0</v>
      </c>
      <c r="O54" s="9">
        <v>0</v>
      </c>
      <c r="P54" s="20">
        <v>0</v>
      </c>
      <c r="Q54" s="9">
        <v>0</v>
      </c>
    </row>
    <row r="55" spans="4:17" x14ac:dyDescent="0.25">
      <c r="D55" s="8" t="s">
        <v>531</v>
      </c>
      <c r="E55" s="20">
        <v>7</v>
      </c>
      <c r="F55" s="20">
        <v>5</v>
      </c>
      <c r="G55" s="9">
        <v>0.7142857142857143</v>
      </c>
      <c r="H55" s="20">
        <v>2</v>
      </c>
      <c r="I55" s="9">
        <v>0.4</v>
      </c>
      <c r="J55" s="20">
        <v>0</v>
      </c>
      <c r="K55" s="9">
        <v>0</v>
      </c>
      <c r="L55" s="20">
        <v>1</v>
      </c>
      <c r="M55" s="9">
        <v>0.2</v>
      </c>
      <c r="N55" s="20">
        <v>0</v>
      </c>
      <c r="O55" s="9">
        <v>0</v>
      </c>
      <c r="P55" s="20">
        <v>1</v>
      </c>
      <c r="Q55" s="9">
        <v>0.2</v>
      </c>
    </row>
    <row r="56" spans="4:17" x14ac:dyDescent="0.25">
      <c r="D56" s="8" t="s">
        <v>537</v>
      </c>
      <c r="E56" s="20">
        <v>5</v>
      </c>
      <c r="F56" s="20">
        <v>3</v>
      </c>
      <c r="G56" s="9">
        <v>0.6</v>
      </c>
      <c r="H56" s="20">
        <v>2</v>
      </c>
      <c r="I56" s="9">
        <v>0.66666666666666663</v>
      </c>
      <c r="J56" s="20">
        <v>0</v>
      </c>
      <c r="K56" s="9">
        <v>0</v>
      </c>
      <c r="L56" s="20">
        <v>1</v>
      </c>
      <c r="M56" s="9">
        <v>0.33333333333333331</v>
      </c>
      <c r="N56" s="20">
        <v>0</v>
      </c>
      <c r="O56" s="9">
        <v>0</v>
      </c>
      <c r="P56" s="20">
        <v>1</v>
      </c>
      <c r="Q56" s="9">
        <v>0.33333333333333331</v>
      </c>
    </row>
    <row r="57" spans="4:17" x14ac:dyDescent="0.25">
      <c r="D57" s="7" t="s">
        <v>439</v>
      </c>
      <c r="E57" s="20">
        <v>219</v>
      </c>
      <c r="F57" s="20">
        <v>191</v>
      </c>
      <c r="G57" s="9">
        <v>0.87214611872146119</v>
      </c>
      <c r="H57" s="20">
        <v>160</v>
      </c>
      <c r="I57" s="9">
        <v>0.83769633507853403</v>
      </c>
      <c r="J57" s="20">
        <v>0</v>
      </c>
      <c r="K57" s="9">
        <v>0</v>
      </c>
      <c r="L57" s="20">
        <v>17</v>
      </c>
      <c r="M57" s="9">
        <v>8.9005235602094238E-2</v>
      </c>
      <c r="N57" s="20">
        <v>3</v>
      </c>
      <c r="O57" s="9">
        <v>1.5706806282722512E-2</v>
      </c>
      <c r="P57" s="20">
        <v>2</v>
      </c>
      <c r="Q57" s="9">
        <v>1.0471204188481676E-2</v>
      </c>
    </row>
    <row r="58" spans="4:17" x14ac:dyDescent="0.25">
      <c r="D58" s="8" t="s">
        <v>514</v>
      </c>
      <c r="E58" s="20">
        <v>114</v>
      </c>
      <c r="F58" s="20">
        <v>98</v>
      </c>
      <c r="G58" s="9">
        <v>0.85964912280701755</v>
      </c>
      <c r="H58" s="20">
        <v>82</v>
      </c>
      <c r="I58" s="9">
        <v>0.83673469387755106</v>
      </c>
      <c r="J58" s="20">
        <v>0</v>
      </c>
      <c r="K58" s="9">
        <v>0</v>
      </c>
      <c r="L58" s="20">
        <v>11</v>
      </c>
      <c r="M58" s="9">
        <v>0.11224489795918367</v>
      </c>
      <c r="N58" s="20">
        <v>0</v>
      </c>
      <c r="O58" s="9">
        <v>0</v>
      </c>
      <c r="P58" s="20">
        <v>2</v>
      </c>
      <c r="Q58" s="9">
        <v>2.0408163265306121E-2</v>
      </c>
    </row>
    <row r="59" spans="4:17" x14ac:dyDescent="0.25">
      <c r="D59" s="8" t="s">
        <v>518</v>
      </c>
      <c r="E59" s="20">
        <v>5</v>
      </c>
      <c r="F59" s="20">
        <v>5</v>
      </c>
      <c r="G59" s="9">
        <v>1</v>
      </c>
      <c r="H59" s="20">
        <v>1</v>
      </c>
      <c r="I59" s="9">
        <v>0.2</v>
      </c>
      <c r="J59" s="20">
        <v>0</v>
      </c>
      <c r="K59" s="9">
        <v>0</v>
      </c>
      <c r="L59" s="20">
        <v>0</v>
      </c>
      <c r="M59" s="9">
        <v>0</v>
      </c>
      <c r="N59" s="20">
        <v>0</v>
      </c>
      <c r="O59" s="9">
        <v>0</v>
      </c>
      <c r="P59" s="20">
        <v>0</v>
      </c>
      <c r="Q59" s="9">
        <v>0</v>
      </c>
    </row>
    <row r="60" spans="4:17" x14ac:dyDescent="0.25">
      <c r="D60" s="8" t="s">
        <v>441</v>
      </c>
      <c r="E60" s="20">
        <v>15</v>
      </c>
      <c r="F60" s="20">
        <v>13</v>
      </c>
      <c r="G60" s="9">
        <v>0.8666666666666667</v>
      </c>
      <c r="H60" s="20">
        <v>12</v>
      </c>
      <c r="I60" s="9">
        <v>0.92307692307692313</v>
      </c>
      <c r="J60" s="20">
        <v>0</v>
      </c>
      <c r="K60" s="9">
        <v>0</v>
      </c>
      <c r="L60" s="20">
        <v>0</v>
      </c>
      <c r="M60" s="9">
        <v>0</v>
      </c>
      <c r="N60" s="20">
        <v>1</v>
      </c>
      <c r="O60" s="9">
        <v>7.6923076923076927E-2</v>
      </c>
      <c r="P60" s="20">
        <v>0</v>
      </c>
      <c r="Q60" s="9">
        <v>0</v>
      </c>
    </row>
    <row r="61" spans="4:17" x14ac:dyDescent="0.25">
      <c r="D61" s="8" t="s">
        <v>446</v>
      </c>
      <c r="E61" s="20">
        <v>26</v>
      </c>
      <c r="F61" s="20">
        <v>19</v>
      </c>
      <c r="G61" s="9">
        <v>0.73076923076923073</v>
      </c>
      <c r="H61" s="20">
        <v>17</v>
      </c>
      <c r="I61" s="9">
        <v>0.89473684210526316</v>
      </c>
      <c r="J61" s="20">
        <v>0</v>
      </c>
      <c r="K61" s="9">
        <v>0</v>
      </c>
      <c r="L61" s="20">
        <v>5</v>
      </c>
      <c r="M61" s="9">
        <v>0.26315789473684209</v>
      </c>
      <c r="N61" s="20">
        <v>1</v>
      </c>
      <c r="O61" s="9">
        <v>5.2631578947368418E-2</v>
      </c>
      <c r="P61" s="20">
        <v>0</v>
      </c>
      <c r="Q61" s="9">
        <v>0</v>
      </c>
    </row>
    <row r="62" spans="4:17" x14ac:dyDescent="0.25">
      <c r="D62" s="8" t="s">
        <v>535</v>
      </c>
      <c r="E62" s="20">
        <v>38</v>
      </c>
      <c r="F62" s="20">
        <v>36</v>
      </c>
      <c r="G62" s="9">
        <v>0.94736842105263153</v>
      </c>
      <c r="H62" s="20">
        <v>32</v>
      </c>
      <c r="I62" s="9">
        <v>0.88888888888888884</v>
      </c>
      <c r="J62" s="20">
        <v>0</v>
      </c>
      <c r="K62" s="9">
        <v>0</v>
      </c>
      <c r="L62" s="20">
        <v>1</v>
      </c>
      <c r="M62" s="9">
        <v>2.7777777777777776E-2</v>
      </c>
      <c r="N62" s="20">
        <v>1</v>
      </c>
      <c r="O62" s="9">
        <v>2.7777777777777776E-2</v>
      </c>
      <c r="P62" s="20">
        <v>0</v>
      </c>
      <c r="Q62" s="9">
        <v>0</v>
      </c>
    </row>
    <row r="63" spans="4:17" x14ac:dyDescent="0.25">
      <c r="D63" s="8" t="s">
        <v>440</v>
      </c>
      <c r="E63" s="20">
        <v>21</v>
      </c>
      <c r="F63" s="20">
        <v>20</v>
      </c>
      <c r="G63" s="9">
        <v>0.95238095238095233</v>
      </c>
      <c r="H63" s="20">
        <v>16</v>
      </c>
      <c r="I63" s="9">
        <v>0.8</v>
      </c>
      <c r="J63" s="20">
        <v>0</v>
      </c>
      <c r="K63" s="9">
        <v>0</v>
      </c>
      <c r="L63" s="20">
        <v>0</v>
      </c>
      <c r="M63" s="9">
        <v>0</v>
      </c>
      <c r="N63" s="20">
        <v>0</v>
      </c>
      <c r="O63" s="9">
        <v>0</v>
      </c>
      <c r="P63" s="20">
        <v>0</v>
      </c>
      <c r="Q63" s="9">
        <v>0</v>
      </c>
    </row>
    <row r="64" spans="4:17" x14ac:dyDescent="0.25">
      <c r="D64" s="6" t="s">
        <v>449</v>
      </c>
      <c r="E64" s="20">
        <v>2235</v>
      </c>
      <c r="F64" s="20">
        <v>1814</v>
      </c>
      <c r="G64" s="9">
        <v>0.81163310961968682</v>
      </c>
      <c r="H64" s="20">
        <v>1548</v>
      </c>
      <c r="I64" s="9">
        <v>0.85336273428886433</v>
      </c>
      <c r="J64" s="20">
        <v>0</v>
      </c>
      <c r="K64" s="9">
        <v>0</v>
      </c>
      <c r="L64" s="20">
        <v>296</v>
      </c>
      <c r="M64" s="9">
        <v>0.1631753031973539</v>
      </c>
      <c r="N64" s="20">
        <v>52</v>
      </c>
      <c r="O64" s="9">
        <v>2.8665931642778392E-2</v>
      </c>
      <c r="P64" s="20">
        <v>14</v>
      </c>
      <c r="Q64" s="9">
        <v>7.717750826901874E-3</v>
      </c>
    </row>
    <row r="65" spans="4:17" x14ac:dyDescent="0.25">
      <c r="D65" s="7" t="s">
        <v>541</v>
      </c>
      <c r="E65" s="20">
        <v>240</v>
      </c>
      <c r="F65" s="20">
        <v>196</v>
      </c>
      <c r="G65" s="9">
        <v>0.81666666666666665</v>
      </c>
      <c r="H65" s="20">
        <v>170</v>
      </c>
      <c r="I65" s="9">
        <v>0.86734693877551017</v>
      </c>
      <c r="J65" s="20">
        <v>0</v>
      </c>
      <c r="K65" s="9">
        <v>0</v>
      </c>
      <c r="L65" s="20">
        <v>33</v>
      </c>
      <c r="M65" s="9">
        <v>0.1683673469387755</v>
      </c>
      <c r="N65" s="20">
        <v>4</v>
      </c>
      <c r="O65" s="9">
        <v>2.0408163265306121E-2</v>
      </c>
      <c r="P65" s="20">
        <v>2</v>
      </c>
      <c r="Q65" s="9">
        <v>1.020408163265306E-2</v>
      </c>
    </row>
    <row r="66" spans="4:17" x14ac:dyDescent="0.25">
      <c r="D66" s="8" t="s">
        <v>542</v>
      </c>
      <c r="E66" s="20">
        <v>29</v>
      </c>
      <c r="F66" s="20">
        <v>18</v>
      </c>
      <c r="G66" s="9">
        <v>0.62068965517241381</v>
      </c>
      <c r="H66" s="20">
        <v>17</v>
      </c>
      <c r="I66" s="9">
        <v>0.94444444444444442</v>
      </c>
      <c r="J66" s="20">
        <v>0</v>
      </c>
      <c r="K66" s="9">
        <v>0</v>
      </c>
      <c r="L66" s="20">
        <v>8</v>
      </c>
      <c r="M66" s="9">
        <v>0.44444444444444442</v>
      </c>
      <c r="N66" s="20">
        <v>1</v>
      </c>
      <c r="O66" s="9">
        <v>5.5555555555555552E-2</v>
      </c>
      <c r="P66" s="20">
        <v>0</v>
      </c>
      <c r="Q66" s="9">
        <v>0</v>
      </c>
    </row>
    <row r="67" spans="4:17" x14ac:dyDescent="0.25">
      <c r="D67" s="8" t="s">
        <v>543</v>
      </c>
      <c r="E67" s="20">
        <v>140</v>
      </c>
      <c r="F67" s="20">
        <v>125</v>
      </c>
      <c r="G67" s="9">
        <v>0.8928571428571429</v>
      </c>
      <c r="H67" s="20">
        <v>113</v>
      </c>
      <c r="I67" s="9">
        <v>0.90400000000000003</v>
      </c>
      <c r="J67" s="20">
        <v>0</v>
      </c>
      <c r="K67" s="9">
        <v>0</v>
      </c>
      <c r="L67" s="20">
        <v>13</v>
      </c>
      <c r="M67" s="9">
        <v>0.104</v>
      </c>
      <c r="N67" s="20">
        <v>0</v>
      </c>
      <c r="O67" s="9">
        <v>0</v>
      </c>
      <c r="P67" s="20">
        <v>0</v>
      </c>
      <c r="Q67" s="9">
        <v>0</v>
      </c>
    </row>
    <row r="68" spans="4:17" x14ac:dyDescent="0.25">
      <c r="D68" s="8" t="s">
        <v>546</v>
      </c>
      <c r="E68" s="20">
        <v>18</v>
      </c>
      <c r="F68" s="20">
        <v>16</v>
      </c>
      <c r="G68" s="9">
        <v>0.88888888888888884</v>
      </c>
      <c r="H68" s="20">
        <v>12</v>
      </c>
      <c r="I68" s="9">
        <v>0.75</v>
      </c>
      <c r="J68" s="20">
        <v>0</v>
      </c>
      <c r="K68" s="9">
        <v>0</v>
      </c>
      <c r="L68" s="20">
        <v>0</v>
      </c>
      <c r="M68" s="9">
        <v>0</v>
      </c>
      <c r="N68" s="20">
        <v>0</v>
      </c>
      <c r="O68" s="9">
        <v>0</v>
      </c>
      <c r="P68" s="20">
        <v>2</v>
      </c>
      <c r="Q68" s="9">
        <v>0.125</v>
      </c>
    </row>
    <row r="69" spans="4:17" x14ac:dyDescent="0.25">
      <c r="D69" s="8" t="s">
        <v>566</v>
      </c>
      <c r="E69" s="20">
        <v>53</v>
      </c>
      <c r="F69" s="20">
        <v>37</v>
      </c>
      <c r="G69" s="9">
        <v>0.69811320754716977</v>
      </c>
      <c r="H69" s="20">
        <v>28</v>
      </c>
      <c r="I69" s="9">
        <v>0.7567567567567568</v>
      </c>
      <c r="J69" s="20">
        <v>0</v>
      </c>
      <c r="K69" s="9">
        <v>0</v>
      </c>
      <c r="L69" s="20">
        <v>12</v>
      </c>
      <c r="M69" s="9">
        <v>0.32432432432432434</v>
      </c>
      <c r="N69" s="20">
        <v>3</v>
      </c>
      <c r="O69" s="9">
        <v>8.1081081081081086E-2</v>
      </c>
      <c r="P69" s="20">
        <v>0</v>
      </c>
      <c r="Q69" s="9">
        <v>0</v>
      </c>
    </row>
    <row r="70" spans="4:17" x14ac:dyDescent="0.25">
      <c r="D70" s="7" t="s">
        <v>547</v>
      </c>
      <c r="E70" s="20">
        <v>303</v>
      </c>
      <c r="F70" s="20">
        <v>250</v>
      </c>
      <c r="G70" s="9">
        <v>0.82508250825082508</v>
      </c>
      <c r="H70" s="20">
        <v>208</v>
      </c>
      <c r="I70" s="9">
        <v>0.83199999999999996</v>
      </c>
      <c r="J70" s="20">
        <v>0</v>
      </c>
      <c r="K70" s="9">
        <v>0</v>
      </c>
      <c r="L70" s="20">
        <v>37</v>
      </c>
      <c r="M70" s="9">
        <v>0.14799999999999999</v>
      </c>
      <c r="N70" s="20">
        <v>4</v>
      </c>
      <c r="O70" s="9">
        <v>1.6E-2</v>
      </c>
      <c r="P70" s="20">
        <v>1</v>
      </c>
      <c r="Q70" s="9">
        <v>4.0000000000000001E-3</v>
      </c>
    </row>
    <row r="71" spans="4:17" x14ac:dyDescent="0.25">
      <c r="D71" s="8" t="s">
        <v>548</v>
      </c>
      <c r="E71" s="20">
        <v>28</v>
      </c>
      <c r="F71" s="20">
        <v>24</v>
      </c>
      <c r="G71" s="9">
        <v>0.8571428571428571</v>
      </c>
      <c r="H71" s="20">
        <v>19</v>
      </c>
      <c r="I71" s="9">
        <v>0.79166666666666663</v>
      </c>
      <c r="J71" s="20">
        <v>0</v>
      </c>
      <c r="K71" s="9">
        <v>0</v>
      </c>
      <c r="L71" s="20">
        <v>4</v>
      </c>
      <c r="M71" s="9">
        <v>0.16666666666666666</v>
      </c>
      <c r="N71" s="20">
        <v>0</v>
      </c>
      <c r="O71" s="9">
        <v>0</v>
      </c>
      <c r="P71" s="20">
        <v>0</v>
      </c>
      <c r="Q71" s="9">
        <v>0</v>
      </c>
    </row>
    <row r="72" spans="4:17" x14ac:dyDescent="0.25">
      <c r="D72" s="8" t="s">
        <v>554</v>
      </c>
      <c r="E72" s="20">
        <v>28</v>
      </c>
      <c r="F72" s="20">
        <v>24</v>
      </c>
      <c r="G72" s="9">
        <v>0.8571428571428571</v>
      </c>
      <c r="H72" s="20">
        <v>20</v>
      </c>
      <c r="I72" s="9">
        <v>0.83333333333333337</v>
      </c>
      <c r="J72" s="20">
        <v>0</v>
      </c>
      <c r="K72" s="9">
        <v>0</v>
      </c>
      <c r="L72" s="20">
        <v>3</v>
      </c>
      <c r="M72" s="9">
        <v>0.125</v>
      </c>
      <c r="N72" s="20">
        <v>0</v>
      </c>
      <c r="O72" s="9">
        <v>0</v>
      </c>
      <c r="P72" s="20">
        <v>0</v>
      </c>
      <c r="Q72" s="9">
        <v>0</v>
      </c>
    </row>
    <row r="73" spans="4:17" x14ac:dyDescent="0.25">
      <c r="D73" s="8" t="s">
        <v>557</v>
      </c>
      <c r="E73" s="20">
        <v>51</v>
      </c>
      <c r="F73" s="20">
        <v>36</v>
      </c>
      <c r="G73" s="9">
        <v>0.70588235294117652</v>
      </c>
      <c r="H73" s="20">
        <v>27</v>
      </c>
      <c r="I73" s="9">
        <v>0.75</v>
      </c>
      <c r="J73" s="20">
        <v>0</v>
      </c>
      <c r="K73" s="9">
        <v>0</v>
      </c>
      <c r="L73" s="20">
        <v>9</v>
      </c>
      <c r="M73" s="9">
        <v>0.25</v>
      </c>
      <c r="N73" s="20">
        <v>3</v>
      </c>
      <c r="O73" s="9">
        <v>8.3333333333333329E-2</v>
      </c>
      <c r="P73" s="20">
        <v>0</v>
      </c>
      <c r="Q73" s="9">
        <v>0</v>
      </c>
    </row>
    <row r="74" spans="4:17" x14ac:dyDescent="0.25">
      <c r="D74" s="8" t="s">
        <v>564</v>
      </c>
      <c r="E74" s="20">
        <v>29</v>
      </c>
      <c r="F74" s="20">
        <v>28</v>
      </c>
      <c r="G74" s="9">
        <v>0.96551724137931039</v>
      </c>
      <c r="H74" s="20">
        <v>21</v>
      </c>
      <c r="I74" s="9">
        <v>0.75</v>
      </c>
      <c r="J74" s="20">
        <v>0</v>
      </c>
      <c r="K74" s="9">
        <v>0</v>
      </c>
      <c r="L74" s="20">
        <v>1</v>
      </c>
      <c r="M74" s="9">
        <v>3.5714285714285712E-2</v>
      </c>
      <c r="N74" s="20">
        <v>0</v>
      </c>
      <c r="O74" s="9">
        <v>0</v>
      </c>
      <c r="P74" s="20">
        <v>0</v>
      </c>
      <c r="Q74" s="9">
        <v>0</v>
      </c>
    </row>
    <row r="75" spans="4:17" x14ac:dyDescent="0.25">
      <c r="D75" s="8" t="s">
        <v>571</v>
      </c>
      <c r="E75" s="20">
        <v>24</v>
      </c>
      <c r="F75" s="20">
        <v>18</v>
      </c>
      <c r="G75" s="9">
        <v>0.75</v>
      </c>
      <c r="H75" s="20">
        <v>14</v>
      </c>
      <c r="I75" s="9">
        <v>0.77777777777777779</v>
      </c>
      <c r="J75" s="20">
        <v>0</v>
      </c>
      <c r="K75" s="9">
        <v>0</v>
      </c>
      <c r="L75" s="20">
        <v>4</v>
      </c>
      <c r="M75" s="9">
        <v>0.22222222222222221</v>
      </c>
      <c r="N75" s="20">
        <v>0</v>
      </c>
      <c r="O75" s="9">
        <v>0</v>
      </c>
      <c r="P75" s="20">
        <v>0</v>
      </c>
      <c r="Q75" s="9">
        <v>0</v>
      </c>
    </row>
    <row r="76" spans="4:17" x14ac:dyDescent="0.25">
      <c r="D76" s="8" t="s">
        <v>578</v>
      </c>
      <c r="E76" s="20">
        <v>108</v>
      </c>
      <c r="F76" s="20">
        <v>90</v>
      </c>
      <c r="G76" s="9">
        <v>0.83333333333333337</v>
      </c>
      <c r="H76" s="20">
        <v>81</v>
      </c>
      <c r="I76" s="9">
        <v>0.9</v>
      </c>
      <c r="J76" s="20">
        <v>0</v>
      </c>
      <c r="K76" s="9">
        <v>0</v>
      </c>
      <c r="L76" s="20">
        <v>11</v>
      </c>
      <c r="M76" s="9">
        <v>0.12222222222222222</v>
      </c>
      <c r="N76" s="20">
        <v>1</v>
      </c>
      <c r="O76" s="9">
        <v>1.1111111111111112E-2</v>
      </c>
      <c r="P76" s="20">
        <v>1</v>
      </c>
      <c r="Q76" s="9">
        <v>1.1111111111111112E-2</v>
      </c>
    </row>
    <row r="77" spans="4:17" x14ac:dyDescent="0.25">
      <c r="D77" s="8" t="s">
        <v>579</v>
      </c>
      <c r="E77" s="20">
        <v>35</v>
      </c>
      <c r="F77" s="20">
        <v>30</v>
      </c>
      <c r="G77" s="9">
        <v>0.8571428571428571</v>
      </c>
      <c r="H77" s="20">
        <v>26</v>
      </c>
      <c r="I77" s="9">
        <v>0.8666666666666667</v>
      </c>
      <c r="J77" s="20">
        <v>0</v>
      </c>
      <c r="K77" s="9">
        <v>0</v>
      </c>
      <c r="L77" s="20">
        <v>5</v>
      </c>
      <c r="M77" s="9">
        <v>0.16666666666666666</v>
      </c>
      <c r="N77" s="20">
        <v>0</v>
      </c>
      <c r="O77" s="9">
        <v>0</v>
      </c>
      <c r="P77" s="20">
        <v>0</v>
      </c>
      <c r="Q77" s="9">
        <v>0</v>
      </c>
    </row>
    <row r="78" spans="4:17" x14ac:dyDescent="0.25">
      <c r="D78" s="7" t="s">
        <v>539</v>
      </c>
      <c r="E78" s="20">
        <v>371</v>
      </c>
      <c r="F78" s="20">
        <v>286</v>
      </c>
      <c r="G78" s="9">
        <v>0.77088948787061995</v>
      </c>
      <c r="H78" s="20">
        <v>248</v>
      </c>
      <c r="I78" s="9">
        <v>0.86713286713286708</v>
      </c>
      <c r="J78" s="20">
        <v>0</v>
      </c>
      <c r="K78" s="9">
        <v>0</v>
      </c>
      <c r="L78" s="20">
        <v>60</v>
      </c>
      <c r="M78" s="9">
        <v>0.20979020979020979</v>
      </c>
      <c r="N78" s="20">
        <v>9</v>
      </c>
      <c r="O78" s="9">
        <v>3.1468531468531472E-2</v>
      </c>
      <c r="P78" s="20">
        <v>3</v>
      </c>
      <c r="Q78" s="9">
        <v>1.048951048951049E-2</v>
      </c>
    </row>
    <row r="79" spans="4:17" x14ac:dyDescent="0.25">
      <c r="D79" s="8" t="s">
        <v>540</v>
      </c>
      <c r="E79" s="20">
        <v>50</v>
      </c>
      <c r="F79" s="20">
        <v>41</v>
      </c>
      <c r="G79" s="9">
        <v>0.82</v>
      </c>
      <c r="H79" s="20">
        <v>35</v>
      </c>
      <c r="I79" s="9">
        <v>0.85365853658536583</v>
      </c>
      <c r="J79" s="20">
        <v>0</v>
      </c>
      <c r="K79" s="9">
        <v>0</v>
      </c>
      <c r="L79" s="20">
        <v>6</v>
      </c>
      <c r="M79" s="9">
        <v>0.14634146341463414</v>
      </c>
      <c r="N79" s="20">
        <v>1</v>
      </c>
      <c r="O79" s="9">
        <v>2.4390243902439025E-2</v>
      </c>
      <c r="P79" s="20">
        <v>0</v>
      </c>
      <c r="Q79" s="9">
        <v>0</v>
      </c>
    </row>
    <row r="80" spans="4:17" x14ac:dyDescent="0.25">
      <c r="D80" s="8" t="s">
        <v>558</v>
      </c>
      <c r="E80" s="20">
        <v>53</v>
      </c>
      <c r="F80" s="20">
        <v>40</v>
      </c>
      <c r="G80" s="9">
        <v>0.75471698113207553</v>
      </c>
      <c r="H80" s="20">
        <v>32</v>
      </c>
      <c r="I80" s="9">
        <v>0.8</v>
      </c>
      <c r="J80" s="20">
        <v>0</v>
      </c>
      <c r="K80" s="9">
        <v>0</v>
      </c>
      <c r="L80" s="20">
        <v>12</v>
      </c>
      <c r="M80" s="9">
        <v>0.3</v>
      </c>
      <c r="N80" s="20">
        <v>0</v>
      </c>
      <c r="O80" s="9">
        <v>0</v>
      </c>
      <c r="P80" s="20">
        <v>0</v>
      </c>
      <c r="Q80" s="9">
        <v>0</v>
      </c>
    </row>
    <row r="81" spans="4:17" x14ac:dyDescent="0.25">
      <c r="D81" s="8" t="s">
        <v>559</v>
      </c>
      <c r="E81" s="20">
        <v>58</v>
      </c>
      <c r="F81" s="20">
        <v>49</v>
      </c>
      <c r="G81" s="9">
        <v>0.84482758620689657</v>
      </c>
      <c r="H81" s="20">
        <v>45</v>
      </c>
      <c r="I81" s="9">
        <v>0.91836734693877553</v>
      </c>
      <c r="J81" s="20">
        <v>0</v>
      </c>
      <c r="K81" s="9">
        <v>0</v>
      </c>
      <c r="L81" s="20">
        <v>2</v>
      </c>
      <c r="M81" s="9">
        <v>4.0816326530612242E-2</v>
      </c>
      <c r="N81" s="20">
        <v>1</v>
      </c>
      <c r="O81" s="9">
        <v>2.0408163265306121E-2</v>
      </c>
      <c r="P81" s="20">
        <v>0</v>
      </c>
      <c r="Q81" s="9">
        <v>0</v>
      </c>
    </row>
    <row r="82" spans="4:17" x14ac:dyDescent="0.25">
      <c r="D82" s="8" t="s">
        <v>561</v>
      </c>
      <c r="E82" s="20">
        <v>122</v>
      </c>
      <c r="F82" s="20">
        <v>90</v>
      </c>
      <c r="G82" s="9">
        <v>0.73770491803278693</v>
      </c>
      <c r="H82" s="20">
        <v>80</v>
      </c>
      <c r="I82" s="9">
        <v>0.88888888888888884</v>
      </c>
      <c r="J82" s="20">
        <v>0</v>
      </c>
      <c r="K82" s="9">
        <v>0</v>
      </c>
      <c r="L82" s="20">
        <v>24</v>
      </c>
      <c r="M82" s="9">
        <v>0.26666666666666666</v>
      </c>
      <c r="N82" s="20">
        <v>5</v>
      </c>
      <c r="O82" s="9">
        <v>5.5555555555555552E-2</v>
      </c>
      <c r="P82" s="20">
        <v>1</v>
      </c>
      <c r="Q82" s="9">
        <v>1.1111111111111112E-2</v>
      </c>
    </row>
    <row r="83" spans="4:17" x14ac:dyDescent="0.25">
      <c r="D83" s="8" t="s">
        <v>576</v>
      </c>
      <c r="E83" s="20">
        <v>88</v>
      </c>
      <c r="F83" s="20">
        <v>66</v>
      </c>
      <c r="G83" s="9">
        <v>0.75</v>
      </c>
      <c r="H83" s="20">
        <v>56</v>
      </c>
      <c r="I83" s="9">
        <v>0.84848484848484851</v>
      </c>
      <c r="J83" s="20">
        <v>0</v>
      </c>
      <c r="K83" s="9">
        <v>0</v>
      </c>
      <c r="L83" s="20">
        <v>16</v>
      </c>
      <c r="M83" s="9">
        <v>0.24242424242424243</v>
      </c>
      <c r="N83" s="20">
        <v>2</v>
      </c>
      <c r="O83" s="9">
        <v>3.0303030303030304E-2</v>
      </c>
      <c r="P83" s="20">
        <v>2</v>
      </c>
      <c r="Q83" s="9">
        <v>3.0303030303030304E-2</v>
      </c>
    </row>
    <row r="84" spans="4:17" x14ac:dyDescent="0.25">
      <c r="D84" s="7" t="s">
        <v>544</v>
      </c>
      <c r="E84" s="20">
        <v>326</v>
      </c>
      <c r="F84" s="20">
        <v>259</v>
      </c>
      <c r="G84" s="9">
        <v>0.79447852760736193</v>
      </c>
      <c r="H84" s="20">
        <v>209</v>
      </c>
      <c r="I84" s="9">
        <v>0.806949806949807</v>
      </c>
      <c r="J84" s="20">
        <v>0</v>
      </c>
      <c r="K84" s="9">
        <v>0</v>
      </c>
      <c r="L84" s="20">
        <v>47</v>
      </c>
      <c r="M84" s="9">
        <v>0.18146718146718147</v>
      </c>
      <c r="N84" s="20">
        <v>9</v>
      </c>
      <c r="O84" s="9">
        <v>3.4749034749034749E-2</v>
      </c>
      <c r="P84" s="20">
        <v>2</v>
      </c>
      <c r="Q84" s="9">
        <v>7.7220077220077222E-3</v>
      </c>
    </row>
    <row r="85" spans="4:17" x14ac:dyDescent="0.25">
      <c r="D85" s="8" t="s">
        <v>545</v>
      </c>
      <c r="E85" s="20">
        <v>31</v>
      </c>
      <c r="F85" s="20">
        <v>19</v>
      </c>
      <c r="G85" s="9">
        <v>0.61290322580645162</v>
      </c>
      <c r="H85" s="20">
        <v>14</v>
      </c>
      <c r="I85" s="9">
        <v>0.73684210526315785</v>
      </c>
      <c r="J85" s="20">
        <v>0</v>
      </c>
      <c r="K85" s="9">
        <v>0</v>
      </c>
      <c r="L85" s="20">
        <v>8</v>
      </c>
      <c r="M85" s="9">
        <v>0.42105263157894735</v>
      </c>
      <c r="N85" s="20">
        <v>1</v>
      </c>
      <c r="O85" s="9">
        <v>5.2631578947368418E-2</v>
      </c>
      <c r="P85" s="20">
        <v>0</v>
      </c>
      <c r="Q85" s="9">
        <v>0</v>
      </c>
    </row>
    <row r="86" spans="4:17" x14ac:dyDescent="0.25">
      <c r="D86" s="8" t="s">
        <v>551</v>
      </c>
      <c r="E86" s="20">
        <v>44</v>
      </c>
      <c r="F86" s="20">
        <v>40</v>
      </c>
      <c r="G86" s="9">
        <v>0.90909090909090906</v>
      </c>
      <c r="H86" s="20">
        <v>23</v>
      </c>
      <c r="I86" s="9">
        <v>0.57499999999999996</v>
      </c>
      <c r="J86" s="20">
        <v>0</v>
      </c>
      <c r="K86" s="9">
        <v>0</v>
      </c>
      <c r="L86" s="20">
        <v>2</v>
      </c>
      <c r="M86" s="9">
        <v>0.05</v>
      </c>
      <c r="N86" s="20">
        <v>2</v>
      </c>
      <c r="O86" s="9">
        <v>0.05</v>
      </c>
      <c r="P86" s="20">
        <v>0</v>
      </c>
      <c r="Q86" s="9">
        <v>0</v>
      </c>
    </row>
    <row r="87" spans="4:17" x14ac:dyDescent="0.25">
      <c r="D87" s="8" t="s">
        <v>560</v>
      </c>
      <c r="E87" s="20">
        <v>74</v>
      </c>
      <c r="F87" s="20">
        <v>62</v>
      </c>
      <c r="G87" s="9">
        <v>0.83783783783783783</v>
      </c>
      <c r="H87" s="20">
        <v>54</v>
      </c>
      <c r="I87" s="9">
        <v>0.87096774193548387</v>
      </c>
      <c r="J87" s="20">
        <v>0</v>
      </c>
      <c r="K87" s="9">
        <v>0</v>
      </c>
      <c r="L87" s="20">
        <v>6</v>
      </c>
      <c r="M87" s="9">
        <v>9.6774193548387094E-2</v>
      </c>
      <c r="N87" s="20">
        <v>1</v>
      </c>
      <c r="O87" s="9">
        <v>1.6129032258064516E-2</v>
      </c>
      <c r="P87" s="20">
        <v>1</v>
      </c>
      <c r="Q87" s="9">
        <v>1.6129032258064516E-2</v>
      </c>
    </row>
    <row r="88" spans="4:17" x14ac:dyDescent="0.25">
      <c r="D88" s="8" t="s">
        <v>562</v>
      </c>
      <c r="E88" s="20">
        <v>93</v>
      </c>
      <c r="F88" s="20">
        <v>68</v>
      </c>
      <c r="G88" s="9">
        <v>0.73118279569892475</v>
      </c>
      <c r="H88" s="20">
        <v>61</v>
      </c>
      <c r="I88" s="9">
        <v>0.8970588235294118</v>
      </c>
      <c r="J88" s="20">
        <v>0</v>
      </c>
      <c r="K88" s="9">
        <v>0</v>
      </c>
      <c r="L88" s="20">
        <v>22</v>
      </c>
      <c r="M88" s="9">
        <v>0.3235294117647059</v>
      </c>
      <c r="N88" s="20">
        <v>2</v>
      </c>
      <c r="O88" s="9">
        <v>2.9411764705882353E-2</v>
      </c>
      <c r="P88" s="20">
        <v>0</v>
      </c>
      <c r="Q88" s="9">
        <v>0</v>
      </c>
    </row>
    <row r="89" spans="4:17" x14ac:dyDescent="0.25">
      <c r="D89" s="8" t="s">
        <v>563</v>
      </c>
      <c r="E89" s="20">
        <v>42</v>
      </c>
      <c r="F89" s="20">
        <v>35</v>
      </c>
      <c r="G89" s="9">
        <v>0.83333333333333337</v>
      </c>
      <c r="H89" s="20">
        <v>27</v>
      </c>
      <c r="I89" s="9">
        <v>0.77142857142857146</v>
      </c>
      <c r="J89" s="20">
        <v>0</v>
      </c>
      <c r="K89" s="9">
        <v>0</v>
      </c>
      <c r="L89" s="20">
        <v>4</v>
      </c>
      <c r="M89" s="9">
        <v>0.11428571428571428</v>
      </c>
      <c r="N89" s="20">
        <v>2</v>
      </c>
      <c r="O89" s="9">
        <v>5.7142857142857141E-2</v>
      </c>
      <c r="P89" s="20">
        <v>0</v>
      </c>
      <c r="Q89" s="9">
        <v>0</v>
      </c>
    </row>
    <row r="90" spans="4:17" x14ac:dyDescent="0.25">
      <c r="D90" s="8" t="s">
        <v>580</v>
      </c>
      <c r="E90" s="20">
        <v>42</v>
      </c>
      <c r="F90" s="20">
        <v>35</v>
      </c>
      <c r="G90" s="9">
        <v>0.83333333333333337</v>
      </c>
      <c r="H90" s="20">
        <v>30</v>
      </c>
      <c r="I90" s="9">
        <v>0.8571428571428571</v>
      </c>
      <c r="J90" s="20">
        <v>0</v>
      </c>
      <c r="K90" s="9">
        <v>0</v>
      </c>
      <c r="L90" s="20">
        <v>5</v>
      </c>
      <c r="M90" s="9">
        <v>0.14285714285714285</v>
      </c>
      <c r="N90" s="20">
        <v>1</v>
      </c>
      <c r="O90" s="9">
        <v>2.8571428571428571E-2</v>
      </c>
      <c r="P90" s="20">
        <v>1</v>
      </c>
      <c r="Q90" s="9">
        <v>2.8571428571428571E-2</v>
      </c>
    </row>
    <row r="91" spans="4:17" x14ac:dyDescent="0.25">
      <c r="D91" s="7" t="s">
        <v>552</v>
      </c>
      <c r="E91" s="20">
        <v>324</v>
      </c>
      <c r="F91" s="20">
        <v>277</v>
      </c>
      <c r="G91" s="9">
        <v>0.85493827160493829</v>
      </c>
      <c r="H91" s="20">
        <v>240</v>
      </c>
      <c r="I91" s="9">
        <v>0.86642599277978338</v>
      </c>
      <c r="J91" s="20">
        <v>0</v>
      </c>
      <c r="K91" s="9">
        <v>0</v>
      </c>
      <c r="L91" s="20">
        <v>28</v>
      </c>
      <c r="M91" s="9">
        <v>0.10108303249097472</v>
      </c>
      <c r="N91" s="20">
        <v>12</v>
      </c>
      <c r="O91" s="9">
        <v>4.3321299638989168E-2</v>
      </c>
      <c r="P91" s="20">
        <v>1</v>
      </c>
      <c r="Q91" s="9">
        <v>3.6101083032490976E-3</v>
      </c>
    </row>
    <row r="92" spans="4:17" x14ac:dyDescent="0.25">
      <c r="D92" s="8" t="s">
        <v>553</v>
      </c>
      <c r="E92" s="20">
        <v>30</v>
      </c>
      <c r="F92" s="20">
        <v>25</v>
      </c>
      <c r="G92" s="9">
        <v>0.83333333333333337</v>
      </c>
      <c r="H92" s="20">
        <v>19</v>
      </c>
      <c r="I92" s="9">
        <v>0.76</v>
      </c>
      <c r="J92" s="20">
        <v>0</v>
      </c>
      <c r="K92" s="9">
        <v>0</v>
      </c>
      <c r="L92" s="20">
        <v>1</v>
      </c>
      <c r="M92" s="9">
        <v>0.04</v>
      </c>
      <c r="N92" s="20">
        <v>2</v>
      </c>
      <c r="O92" s="9">
        <v>0.08</v>
      </c>
      <c r="P92" s="20">
        <v>0</v>
      </c>
      <c r="Q92" s="9">
        <v>0</v>
      </c>
    </row>
    <row r="93" spans="4:17" x14ac:dyDescent="0.25">
      <c r="D93" s="8" t="s">
        <v>565</v>
      </c>
      <c r="E93" s="20">
        <v>45</v>
      </c>
      <c r="F93" s="20">
        <v>38</v>
      </c>
      <c r="G93" s="9">
        <v>0.84444444444444444</v>
      </c>
      <c r="H93" s="20">
        <v>28</v>
      </c>
      <c r="I93" s="9">
        <v>0.73684210526315785</v>
      </c>
      <c r="J93" s="20">
        <v>0</v>
      </c>
      <c r="K93" s="9">
        <v>0</v>
      </c>
      <c r="L93" s="20">
        <v>4</v>
      </c>
      <c r="M93" s="9">
        <v>0.10526315789473684</v>
      </c>
      <c r="N93" s="20">
        <v>1</v>
      </c>
      <c r="O93" s="9">
        <v>2.6315789473684209E-2</v>
      </c>
      <c r="P93" s="20">
        <v>0</v>
      </c>
      <c r="Q93" s="9">
        <v>0</v>
      </c>
    </row>
    <row r="94" spans="4:17" x14ac:dyDescent="0.25">
      <c r="D94" s="8" t="s">
        <v>567</v>
      </c>
      <c r="E94" s="20">
        <v>12</v>
      </c>
      <c r="F94" s="20">
        <v>8</v>
      </c>
      <c r="G94" s="9">
        <v>0.66666666666666663</v>
      </c>
      <c r="H94" s="20">
        <v>6</v>
      </c>
      <c r="I94" s="9">
        <v>0.75</v>
      </c>
      <c r="J94" s="20">
        <v>0</v>
      </c>
      <c r="K94" s="9">
        <v>0</v>
      </c>
      <c r="L94" s="20">
        <v>0</v>
      </c>
      <c r="M94" s="9">
        <v>0</v>
      </c>
      <c r="N94" s="20">
        <v>3</v>
      </c>
      <c r="O94" s="9">
        <v>0.375</v>
      </c>
      <c r="P94" s="20">
        <v>1</v>
      </c>
      <c r="Q94" s="9">
        <v>0.125</v>
      </c>
    </row>
    <row r="95" spans="4:17" x14ac:dyDescent="0.25">
      <c r="D95" s="8" t="s">
        <v>574</v>
      </c>
      <c r="E95" s="20">
        <v>40</v>
      </c>
      <c r="F95" s="20">
        <v>36</v>
      </c>
      <c r="G95" s="9">
        <v>0.9</v>
      </c>
      <c r="H95" s="20">
        <v>34</v>
      </c>
      <c r="I95" s="9">
        <v>0.94444444444444442</v>
      </c>
      <c r="J95" s="20">
        <v>0</v>
      </c>
      <c r="K95" s="9">
        <v>0</v>
      </c>
      <c r="L95" s="20">
        <v>2</v>
      </c>
      <c r="M95" s="9">
        <v>5.5555555555555552E-2</v>
      </c>
      <c r="N95" s="20">
        <v>2</v>
      </c>
      <c r="O95" s="9">
        <v>5.5555555555555552E-2</v>
      </c>
      <c r="P95" s="20">
        <v>0</v>
      </c>
      <c r="Q95" s="9">
        <v>0</v>
      </c>
    </row>
    <row r="96" spans="4:17" x14ac:dyDescent="0.25">
      <c r="D96" s="8" t="s">
        <v>575</v>
      </c>
      <c r="E96" s="20">
        <v>113</v>
      </c>
      <c r="F96" s="20">
        <v>92</v>
      </c>
      <c r="G96" s="9">
        <v>0.81415929203539827</v>
      </c>
      <c r="H96" s="20">
        <v>81</v>
      </c>
      <c r="I96" s="9">
        <v>0.88043478260869568</v>
      </c>
      <c r="J96" s="20">
        <v>0</v>
      </c>
      <c r="K96" s="9">
        <v>0</v>
      </c>
      <c r="L96" s="20">
        <v>17</v>
      </c>
      <c r="M96" s="9">
        <v>0.18478260869565216</v>
      </c>
      <c r="N96" s="20">
        <v>2</v>
      </c>
      <c r="O96" s="9">
        <v>2.1739130434782608E-2</v>
      </c>
      <c r="P96" s="20">
        <v>0</v>
      </c>
      <c r="Q96" s="9">
        <v>0</v>
      </c>
    </row>
    <row r="97" spans="4:17" x14ac:dyDescent="0.25">
      <c r="D97" s="8" t="s">
        <v>577</v>
      </c>
      <c r="E97" s="20">
        <v>84</v>
      </c>
      <c r="F97" s="20">
        <v>78</v>
      </c>
      <c r="G97" s="9">
        <v>0.9285714285714286</v>
      </c>
      <c r="H97" s="20">
        <v>72</v>
      </c>
      <c r="I97" s="9">
        <v>0.92307692307692313</v>
      </c>
      <c r="J97" s="20">
        <v>0</v>
      </c>
      <c r="K97" s="9">
        <v>0</v>
      </c>
      <c r="L97" s="20">
        <v>4</v>
      </c>
      <c r="M97" s="9">
        <v>5.128205128205128E-2</v>
      </c>
      <c r="N97" s="20">
        <v>2</v>
      </c>
      <c r="O97" s="9">
        <v>2.564102564102564E-2</v>
      </c>
      <c r="P97" s="20">
        <v>0</v>
      </c>
      <c r="Q97" s="9">
        <v>0</v>
      </c>
    </row>
    <row r="98" spans="4:17" x14ac:dyDescent="0.25">
      <c r="D98" s="7" t="s">
        <v>549</v>
      </c>
      <c r="E98" s="20">
        <v>187</v>
      </c>
      <c r="F98" s="20">
        <v>139</v>
      </c>
      <c r="G98" s="9">
        <v>0.74331550802139035</v>
      </c>
      <c r="H98" s="20">
        <v>116</v>
      </c>
      <c r="I98" s="9">
        <v>0.83453237410071945</v>
      </c>
      <c r="J98" s="20">
        <v>0</v>
      </c>
      <c r="K98" s="9">
        <v>0</v>
      </c>
      <c r="L98" s="20">
        <v>41</v>
      </c>
      <c r="M98" s="9">
        <v>0.29496402877697842</v>
      </c>
      <c r="N98" s="20">
        <v>2</v>
      </c>
      <c r="O98" s="9">
        <v>1.4388489208633094E-2</v>
      </c>
      <c r="P98" s="20">
        <v>0</v>
      </c>
      <c r="Q98" s="9">
        <v>0</v>
      </c>
    </row>
    <row r="99" spans="4:17" x14ac:dyDescent="0.25">
      <c r="D99" s="8" t="s">
        <v>550</v>
      </c>
      <c r="E99" s="20">
        <v>20</v>
      </c>
      <c r="F99" s="20">
        <v>15</v>
      </c>
      <c r="G99" s="9">
        <v>0.75</v>
      </c>
      <c r="H99" s="20">
        <v>10</v>
      </c>
      <c r="I99" s="9">
        <v>0.66666666666666663</v>
      </c>
      <c r="J99" s="20">
        <v>0</v>
      </c>
      <c r="K99" s="9">
        <v>0</v>
      </c>
      <c r="L99" s="20">
        <v>4</v>
      </c>
      <c r="M99" s="9">
        <v>0.26666666666666666</v>
      </c>
      <c r="N99" s="20">
        <v>0</v>
      </c>
      <c r="O99" s="9">
        <v>0</v>
      </c>
      <c r="P99" s="20">
        <v>0</v>
      </c>
      <c r="Q99" s="9">
        <v>0</v>
      </c>
    </row>
    <row r="100" spans="4:17" x14ac:dyDescent="0.25">
      <c r="D100" s="8" t="s">
        <v>568</v>
      </c>
      <c r="E100" s="20">
        <v>82</v>
      </c>
      <c r="F100" s="20">
        <v>63</v>
      </c>
      <c r="G100" s="9">
        <v>0.76829268292682928</v>
      </c>
      <c r="H100" s="20">
        <v>57</v>
      </c>
      <c r="I100" s="9">
        <v>0.90476190476190477</v>
      </c>
      <c r="J100" s="20">
        <v>0</v>
      </c>
      <c r="K100" s="9">
        <v>0</v>
      </c>
      <c r="L100" s="20">
        <v>15</v>
      </c>
      <c r="M100" s="9">
        <v>0.23809523809523808</v>
      </c>
      <c r="N100" s="20">
        <v>2</v>
      </c>
      <c r="O100" s="9">
        <v>3.1746031746031744E-2</v>
      </c>
      <c r="P100" s="20">
        <v>0</v>
      </c>
      <c r="Q100" s="9">
        <v>0</v>
      </c>
    </row>
    <row r="101" spans="4:17" x14ac:dyDescent="0.25">
      <c r="D101" s="8" t="s">
        <v>569</v>
      </c>
      <c r="E101" s="20">
        <v>85</v>
      </c>
      <c r="F101" s="20">
        <v>61</v>
      </c>
      <c r="G101" s="9">
        <v>0.71764705882352942</v>
      </c>
      <c r="H101" s="20">
        <v>49</v>
      </c>
      <c r="I101" s="9">
        <v>0.80327868852459017</v>
      </c>
      <c r="J101" s="20">
        <v>0</v>
      </c>
      <c r="K101" s="9">
        <v>0</v>
      </c>
      <c r="L101" s="20">
        <v>22</v>
      </c>
      <c r="M101" s="9">
        <v>0.36065573770491804</v>
      </c>
      <c r="N101" s="20">
        <v>0</v>
      </c>
      <c r="O101" s="9">
        <v>0</v>
      </c>
      <c r="P101" s="20">
        <v>0</v>
      </c>
      <c r="Q101" s="9">
        <v>0</v>
      </c>
    </row>
    <row r="102" spans="4:17" x14ac:dyDescent="0.25">
      <c r="D102" s="7" t="s">
        <v>555</v>
      </c>
      <c r="E102" s="20">
        <v>272</v>
      </c>
      <c r="F102" s="20">
        <v>227</v>
      </c>
      <c r="G102" s="9">
        <v>0.8345588235294118</v>
      </c>
      <c r="H102" s="20">
        <v>199</v>
      </c>
      <c r="I102" s="9">
        <v>0.87665198237885467</v>
      </c>
      <c r="J102" s="20">
        <v>0</v>
      </c>
      <c r="K102" s="9">
        <v>0</v>
      </c>
      <c r="L102" s="20">
        <v>31</v>
      </c>
      <c r="M102" s="9">
        <v>0.13656387665198239</v>
      </c>
      <c r="N102" s="20">
        <v>6</v>
      </c>
      <c r="O102" s="9">
        <v>2.643171806167401E-2</v>
      </c>
      <c r="P102" s="20">
        <v>4</v>
      </c>
      <c r="Q102" s="9">
        <v>1.7621145374449341E-2</v>
      </c>
    </row>
    <row r="103" spans="4:17" x14ac:dyDescent="0.25">
      <c r="D103" s="8" t="s">
        <v>556</v>
      </c>
      <c r="E103" s="20">
        <v>36</v>
      </c>
      <c r="F103" s="20">
        <v>30</v>
      </c>
      <c r="G103" s="9">
        <v>0.83333333333333337</v>
      </c>
      <c r="H103" s="20">
        <v>25</v>
      </c>
      <c r="I103" s="9">
        <v>0.83333333333333337</v>
      </c>
      <c r="J103" s="20">
        <v>0</v>
      </c>
      <c r="K103" s="9">
        <v>0</v>
      </c>
      <c r="L103" s="20">
        <v>5</v>
      </c>
      <c r="M103" s="9">
        <v>0.16666666666666666</v>
      </c>
      <c r="N103" s="20">
        <v>0</v>
      </c>
      <c r="O103" s="9">
        <v>0</v>
      </c>
      <c r="P103" s="20">
        <v>0</v>
      </c>
      <c r="Q103" s="9">
        <v>0</v>
      </c>
    </row>
    <row r="104" spans="4:17" x14ac:dyDescent="0.25">
      <c r="D104" s="8" t="s">
        <v>572</v>
      </c>
      <c r="E104" s="20">
        <v>2</v>
      </c>
      <c r="F104" s="20">
        <v>1</v>
      </c>
      <c r="G104" s="9">
        <v>0.5</v>
      </c>
      <c r="H104" s="20">
        <v>1</v>
      </c>
      <c r="I104" s="9">
        <v>1</v>
      </c>
      <c r="J104" s="20">
        <v>0</v>
      </c>
      <c r="K104" s="9">
        <v>0</v>
      </c>
      <c r="L104" s="20">
        <v>1</v>
      </c>
      <c r="M104" s="9">
        <v>1</v>
      </c>
      <c r="N104" s="20">
        <v>0</v>
      </c>
      <c r="O104" s="9">
        <v>0</v>
      </c>
      <c r="P104" s="20">
        <v>0</v>
      </c>
      <c r="Q104" s="9">
        <v>0</v>
      </c>
    </row>
    <row r="105" spans="4:17" x14ac:dyDescent="0.25">
      <c r="D105" s="8" t="s">
        <v>581</v>
      </c>
      <c r="E105" s="20">
        <v>130</v>
      </c>
      <c r="F105" s="20">
        <v>115</v>
      </c>
      <c r="G105" s="9">
        <v>0.88461538461538458</v>
      </c>
      <c r="H105" s="20">
        <v>104</v>
      </c>
      <c r="I105" s="9">
        <v>0.90434782608695652</v>
      </c>
      <c r="J105" s="20">
        <v>0</v>
      </c>
      <c r="K105" s="9">
        <v>0</v>
      </c>
      <c r="L105" s="20">
        <v>12</v>
      </c>
      <c r="M105" s="9">
        <v>0.10434782608695652</v>
      </c>
      <c r="N105" s="20">
        <v>2</v>
      </c>
      <c r="O105" s="9">
        <v>1.7391304347826087E-2</v>
      </c>
      <c r="P105" s="20">
        <v>0</v>
      </c>
      <c r="Q105" s="9">
        <v>0</v>
      </c>
    </row>
    <row r="106" spans="4:17" x14ac:dyDescent="0.25">
      <c r="D106" s="8" t="s">
        <v>582</v>
      </c>
      <c r="E106" s="20">
        <v>84</v>
      </c>
      <c r="F106" s="20">
        <v>68</v>
      </c>
      <c r="G106" s="9">
        <v>0.80952380952380953</v>
      </c>
      <c r="H106" s="20">
        <v>57</v>
      </c>
      <c r="I106" s="9">
        <v>0.83823529411764708</v>
      </c>
      <c r="J106" s="20">
        <v>0</v>
      </c>
      <c r="K106" s="9">
        <v>0</v>
      </c>
      <c r="L106" s="20">
        <v>11</v>
      </c>
      <c r="M106" s="9">
        <v>0.16176470588235295</v>
      </c>
      <c r="N106" s="20">
        <v>2</v>
      </c>
      <c r="O106" s="9">
        <v>2.9411764705882353E-2</v>
      </c>
      <c r="P106" s="20">
        <v>1</v>
      </c>
      <c r="Q106" s="9">
        <v>1.4705882352941176E-2</v>
      </c>
    </row>
    <row r="107" spans="4:17" x14ac:dyDescent="0.25">
      <c r="D107" s="8" t="s">
        <v>583</v>
      </c>
      <c r="E107" s="20">
        <v>20</v>
      </c>
      <c r="F107" s="20">
        <v>13</v>
      </c>
      <c r="G107" s="9">
        <v>0.65</v>
      </c>
      <c r="H107" s="20">
        <v>12</v>
      </c>
      <c r="I107" s="9">
        <v>0.92307692307692313</v>
      </c>
      <c r="J107" s="20">
        <v>0</v>
      </c>
      <c r="K107" s="9">
        <v>0</v>
      </c>
      <c r="L107" s="20">
        <v>2</v>
      </c>
      <c r="M107" s="9">
        <v>0.15384615384615385</v>
      </c>
      <c r="N107" s="20">
        <v>2</v>
      </c>
      <c r="O107" s="9">
        <v>0.15384615384615385</v>
      </c>
      <c r="P107" s="20">
        <v>3</v>
      </c>
      <c r="Q107" s="9">
        <v>0.23076923076923078</v>
      </c>
    </row>
    <row r="108" spans="4:17" x14ac:dyDescent="0.25">
      <c r="D108" s="7" t="s">
        <v>450</v>
      </c>
      <c r="E108" s="20">
        <v>212</v>
      </c>
      <c r="F108" s="20">
        <v>180</v>
      </c>
      <c r="G108" s="9">
        <v>0.84905660377358494</v>
      </c>
      <c r="H108" s="20">
        <v>158</v>
      </c>
      <c r="I108" s="9">
        <v>0.87777777777777777</v>
      </c>
      <c r="J108" s="20">
        <v>0</v>
      </c>
      <c r="K108" s="9">
        <v>0</v>
      </c>
      <c r="L108" s="20">
        <v>19</v>
      </c>
      <c r="M108" s="9">
        <v>0.10555555555555556</v>
      </c>
      <c r="N108" s="20">
        <v>6</v>
      </c>
      <c r="O108" s="9">
        <v>3.3333333333333333E-2</v>
      </c>
      <c r="P108" s="20">
        <v>1</v>
      </c>
      <c r="Q108" s="9">
        <v>5.5555555555555558E-3</v>
      </c>
    </row>
    <row r="109" spans="4:17" x14ac:dyDescent="0.25">
      <c r="D109" s="8" t="s">
        <v>538</v>
      </c>
      <c r="E109" s="20">
        <v>40</v>
      </c>
      <c r="F109" s="20">
        <v>32</v>
      </c>
      <c r="G109" s="9">
        <v>0.8</v>
      </c>
      <c r="H109" s="20">
        <v>30</v>
      </c>
      <c r="I109" s="9">
        <v>0.9375</v>
      </c>
      <c r="J109" s="20">
        <v>0</v>
      </c>
      <c r="K109" s="9">
        <v>0</v>
      </c>
      <c r="L109" s="20">
        <v>5</v>
      </c>
      <c r="M109" s="9">
        <v>0.15625</v>
      </c>
      <c r="N109" s="20">
        <v>1</v>
      </c>
      <c r="O109" s="9">
        <v>3.125E-2</v>
      </c>
      <c r="P109" s="20">
        <v>1</v>
      </c>
      <c r="Q109" s="9">
        <v>3.125E-2</v>
      </c>
    </row>
    <row r="110" spans="4:17" x14ac:dyDescent="0.25">
      <c r="D110" s="8" t="s">
        <v>451</v>
      </c>
      <c r="E110" s="20">
        <v>50</v>
      </c>
      <c r="F110" s="20">
        <v>40</v>
      </c>
      <c r="G110" s="9">
        <v>0.8</v>
      </c>
      <c r="H110" s="20">
        <v>34</v>
      </c>
      <c r="I110" s="9">
        <v>0.85</v>
      </c>
      <c r="J110" s="20">
        <v>0</v>
      </c>
      <c r="K110" s="9">
        <v>0</v>
      </c>
      <c r="L110" s="20">
        <v>4</v>
      </c>
      <c r="M110" s="9">
        <v>0.1</v>
      </c>
      <c r="N110" s="20">
        <v>4</v>
      </c>
      <c r="O110" s="9">
        <v>0.1</v>
      </c>
      <c r="P110" s="20">
        <v>0</v>
      </c>
      <c r="Q110" s="9">
        <v>0</v>
      </c>
    </row>
    <row r="111" spans="4:17" x14ac:dyDescent="0.25">
      <c r="D111" s="8" t="s">
        <v>570</v>
      </c>
      <c r="E111" s="20">
        <v>51</v>
      </c>
      <c r="F111" s="20">
        <v>44</v>
      </c>
      <c r="G111" s="9">
        <v>0.86274509803921573</v>
      </c>
      <c r="H111" s="20">
        <v>41</v>
      </c>
      <c r="I111" s="9">
        <v>0.93181818181818177</v>
      </c>
      <c r="J111" s="20">
        <v>0</v>
      </c>
      <c r="K111" s="9">
        <v>0</v>
      </c>
      <c r="L111" s="20">
        <v>6</v>
      </c>
      <c r="M111" s="9">
        <v>0.13636363636363635</v>
      </c>
      <c r="N111" s="20">
        <v>1</v>
      </c>
      <c r="O111" s="9">
        <v>2.2727272727272728E-2</v>
      </c>
      <c r="P111" s="20">
        <v>0</v>
      </c>
      <c r="Q111" s="9">
        <v>0</v>
      </c>
    </row>
    <row r="112" spans="4:17" x14ac:dyDescent="0.25">
      <c r="D112" s="8" t="s">
        <v>573</v>
      </c>
      <c r="E112" s="20">
        <v>71</v>
      </c>
      <c r="F112" s="20">
        <v>64</v>
      </c>
      <c r="G112" s="9">
        <v>0.90140845070422537</v>
      </c>
      <c r="H112" s="20">
        <v>53</v>
      </c>
      <c r="I112" s="9">
        <v>0.828125</v>
      </c>
      <c r="J112" s="20">
        <v>0</v>
      </c>
      <c r="K112" s="9">
        <v>0</v>
      </c>
      <c r="L112" s="20">
        <v>4</v>
      </c>
      <c r="M112" s="9">
        <v>6.25E-2</v>
      </c>
      <c r="N112" s="20">
        <v>0</v>
      </c>
      <c r="O112" s="9">
        <v>0</v>
      </c>
      <c r="P112" s="20">
        <v>0</v>
      </c>
      <c r="Q112" s="9">
        <v>0</v>
      </c>
    </row>
    <row r="113" spans="4:17" x14ac:dyDescent="0.25">
      <c r="D113" s="6" t="s">
        <v>452</v>
      </c>
      <c r="E113" s="20">
        <v>2277</v>
      </c>
      <c r="F113" s="20">
        <v>2151</v>
      </c>
      <c r="G113" s="9">
        <v>0.94466403162055335</v>
      </c>
      <c r="H113" s="20">
        <v>1990</v>
      </c>
      <c r="I113" s="9">
        <v>0.9251510925151093</v>
      </c>
      <c r="J113" s="20">
        <v>0</v>
      </c>
      <c r="K113" s="9">
        <v>0</v>
      </c>
      <c r="L113" s="20">
        <v>52</v>
      </c>
      <c r="M113" s="9">
        <v>2.417480241748024E-2</v>
      </c>
      <c r="N113" s="20">
        <v>14</v>
      </c>
      <c r="O113" s="9">
        <v>6.5086006508600653E-3</v>
      </c>
      <c r="P113" s="20">
        <v>18</v>
      </c>
      <c r="Q113" s="9">
        <v>8.368200836820083E-3</v>
      </c>
    </row>
    <row r="114" spans="4:17" x14ac:dyDescent="0.25">
      <c r="D114" s="7" t="s">
        <v>587</v>
      </c>
      <c r="E114" s="20">
        <v>321</v>
      </c>
      <c r="F114" s="20">
        <v>299</v>
      </c>
      <c r="G114" s="9">
        <v>0.93146417445482865</v>
      </c>
      <c r="H114" s="20">
        <v>270</v>
      </c>
      <c r="I114" s="9">
        <v>0.90301003344481601</v>
      </c>
      <c r="J114" s="20">
        <v>0</v>
      </c>
      <c r="K114" s="9">
        <v>0</v>
      </c>
      <c r="L114" s="20">
        <v>8</v>
      </c>
      <c r="M114" s="9">
        <v>2.6755852842809364E-2</v>
      </c>
      <c r="N114" s="20">
        <v>0</v>
      </c>
      <c r="O114" s="9">
        <v>0</v>
      </c>
      <c r="P114" s="20">
        <v>5</v>
      </c>
      <c r="Q114" s="9">
        <v>1.6722408026755852E-2</v>
      </c>
    </row>
    <row r="115" spans="4:17" x14ac:dyDescent="0.25">
      <c r="D115" s="8" t="s">
        <v>588</v>
      </c>
      <c r="E115" s="20">
        <v>34</v>
      </c>
      <c r="F115" s="20">
        <v>33</v>
      </c>
      <c r="G115" s="9">
        <v>0.97058823529411764</v>
      </c>
      <c r="H115" s="20">
        <v>30</v>
      </c>
      <c r="I115" s="9">
        <v>0.90909090909090906</v>
      </c>
      <c r="J115" s="20">
        <v>0</v>
      </c>
      <c r="K115" s="9">
        <v>0</v>
      </c>
      <c r="L115" s="20">
        <v>0</v>
      </c>
      <c r="M115" s="9">
        <v>0</v>
      </c>
      <c r="N115" s="20">
        <v>0</v>
      </c>
      <c r="O115" s="9">
        <v>0</v>
      </c>
      <c r="P115" s="20">
        <v>0</v>
      </c>
      <c r="Q115" s="9">
        <v>0</v>
      </c>
    </row>
    <row r="116" spans="4:17" x14ac:dyDescent="0.25">
      <c r="D116" s="8" t="s">
        <v>589</v>
      </c>
      <c r="E116" s="20">
        <v>1</v>
      </c>
      <c r="F116" s="20">
        <v>1</v>
      </c>
      <c r="G116" s="9">
        <v>1</v>
      </c>
      <c r="H116" s="20">
        <v>1</v>
      </c>
      <c r="I116" s="9">
        <v>1</v>
      </c>
      <c r="J116" s="20">
        <v>0</v>
      </c>
      <c r="K116" s="9">
        <v>0</v>
      </c>
      <c r="L116" s="20">
        <v>0</v>
      </c>
      <c r="M116" s="9">
        <v>0</v>
      </c>
      <c r="N116" s="20">
        <v>0</v>
      </c>
      <c r="O116" s="9">
        <v>0</v>
      </c>
      <c r="P116" s="20">
        <v>0</v>
      </c>
      <c r="Q116" s="9">
        <v>0</v>
      </c>
    </row>
    <row r="117" spans="4:17" x14ac:dyDescent="0.25">
      <c r="D117" s="8" t="s">
        <v>591</v>
      </c>
      <c r="E117" s="20">
        <v>58</v>
      </c>
      <c r="F117" s="20">
        <v>55</v>
      </c>
      <c r="G117" s="9">
        <v>0.94827586206896552</v>
      </c>
      <c r="H117" s="20">
        <v>48</v>
      </c>
      <c r="I117" s="9">
        <v>0.87272727272727268</v>
      </c>
      <c r="J117" s="20">
        <v>0</v>
      </c>
      <c r="K117" s="9">
        <v>0</v>
      </c>
      <c r="L117" s="20">
        <v>2</v>
      </c>
      <c r="M117" s="9">
        <v>3.6363636363636362E-2</v>
      </c>
      <c r="N117" s="20">
        <v>0</v>
      </c>
      <c r="O117" s="9">
        <v>0</v>
      </c>
      <c r="P117" s="20">
        <v>0</v>
      </c>
      <c r="Q117" s="9">
        <v>0</v>
      </c>
    </row>
    <row r="118" spans="4:17" x14ac:dyDescent="0.25">
      <c r="D118" s="8" t="s">
        <v>598</v>
      </c>
      <c r="E118" s="20">
        <v>19</v>
      </c>
      <c r="F118" s="20">
        <v>18</v>
      </c>
      <c r="G118" s="9">
        <v>0.94736842105263153</v>
      </c>
      <c r="H118" s="20">
        <v>17</v>
      </c>
      <c r="I118" s="9">
        <v>0.94444444444444442</v>
      </c>
      <c r="J118" s="20">
        <v>0</v>
      </c>
      <c r="K118" s="9">
        <v>0</v>
      </c>
      <c r="L118" s="20">
        <v>0</v>
      </c>
      <c r="M118" s="9">
        <v>0</v>
      </c>
      <c r="N118" s="20">
        <v>0</v>
      </c>
      <c r="O118" s="9">
        <v>0</v>
      </c>
      <c r="P118" s="20">
        <v>1</v>
      </c>
      <c r="Q118" s="9">
        <v>5.5555555555555552E-2</v>
      </c>
    </row>
    <row r="119" spans="4:17" x14ac:dyDescent="0.25">
      <c r="D119" s="8" t="s">
        <v>607</v>
      </c>
      <c r="E119" s="20">
        <v>39</v>
      </c>
      <c r="F119" s="20">
        <v>35</v>
      </c>
      <c r="G119" s="9">
        <v>0.89743589743589747</v>
      </c>
      <c r="H119" s="20">
        <v>31</v>
      </c>
      <c r="I119" s="9">
        <v>0.88571428571428568</v>
      </c>
      <c r="J119" s="20">
        <v>0</v>
      </c>
      <c r="K119" s="9">
        <v>0</v>
      </c>
      <c r="L119" s="20">
        <v>1</v>
      </c>
      <c r="M119" s="9">
        <v>2.8571428571428571E-2</v>
      </c>
      <c r="N119" s="20">
        <v>0</v>
      </c>
      <c r="O119" s="9">
        <v>0</v>
      </c>
      <c r="P119" s="20">
        <v>2</v>
      </c>
      <c r="Q119" s="9">
        <v>5.7142857142857141E-2</v>
      </c>
    </row>
    <row r="120" spans="4:17" x14ac:dyDescent="0.25">
      <c r="D120" s="8" t="s">
        <v>608</v>
      </c>
      <c r="E120" s="20">
        <v>31</v>
      </c>
      <c r="F120" s="20">
        <v>26</v>
      </c>
      <c r="G120" s="9">
        <v>0.83870967741935487</v>
      </c>
      <c r="H120" s="20">
        <v>20</v>
      </c>
      <c r="I120" s="9">
        <v>0.76923076923076927</v>
      </c>
      <c r="J120" s="20">
        <v>0</v>
      </c>
      <c r="K120" s="9">
        <v>0</v>
      </c>
      <c r="L120" s="20">
        <v>1</v>
      </c>
      <c r="M120" s="9">
        <v>3.8461538461538464E-2</v>
      </c>
      <c r="N120" s="20">
        <v>0</v>
      </c>
      <c r="O120" s="9">
        <v>0</v>
      </c>
      <c r="P120" s="20">
        <v>0</v>
      </c>
      <c r="Q120" s="9">
        <v>0</v>
      </c>
    </row>
    <row r="121" spans="4:17" x14ac:dyDescent="0.25">
      <c r="D121" s="8" t="s">
        <v>610</v>
      </c>
      <c r="E121" s="20">
        <v>96</v>
      </c>
      <c r="F121" s="20">
        <v>90</v>
      </c>
      <c r="G121" s="9">
        <v>0.9375</v>
      </c>
      <c r="H121" s="20">
        <v>84</v>
      </c>
      <c r="I121" s="9">
        <v>0.93333333333333335</v>
      </c>
      <c r="J121" s="20">
        <v>0</v>
      </c>
      <c r="K121" s="9">
        <v>0</v>
      </c>
      <c r="L121" s="20">
        <v>4</v>
      </c>
      <c r="M121" s="9">
        <v>4.4444444444444446E-2</v>
      </c>
      <c r="N121" s="20">
        <v>0</v>
      </c>
      <c r="O121" s="9">
        <v>0</v>
      </c>
      <c r="P121" s="20">
        <v>0</v>
      </c>
      <c r="Q121" s="9">
        <v>0</v>
      </c>
    </row>
    <row r="122" spans="4:17" x14ac:dyDescent="0.25">
      <c r="D122" s="8" t="s">
        <v>613</v>
      </c>
      <c r="E122" s="20">
        <v>43</v>
      </c>
      <c r="F122" s="20">
        <v>41</v>
      </c>
      <c r="G122" s="9">
        <v>0.95348837209302328</v>
      </c>
      <c r="H122" s="20">
        <v>39</v>
      </c>
      <c r="I122" s="9">
        <v>0.95121951219512191</v>
      </c>
      <c r="J122" s="20">
        <v>0</v>
      </c>
      <c r="K122" s="9">
        <v>0</v>
      </c>
      <c r="L122" s="20">
        <v>0</v>
      </c>
      <c r="M122" s="9">
        <v>0</v>
      </c>
      <c r="N122" s="20">
        <v>0</v>
      </c>
      <c r="O122" s="9">
        <v>0</v>
      </c>
      <c r="P122" s="20">
        <v>2</v>
      </c>
      <c r="Q122" s="9">
        <v>4.878048780487805E-2</v>
      </c>
    </row>
    <row r="123" spans="4:17" x14ac:dyDescent="0.25">
      <c r="D123" s="7" t="s">
        <v>602</v>
      </c>
      <c r="E123" s="20">
        <v>500</v>
      </c>
      <c r="F123" s="20">
        <v>486</v>
      </c>
      <c r="G123" s="9">
        <v>0.97199999999999998</v>
      </c>
      <c r="H123" s="20">
        <v>447</v>
      </c>
      <c r="I123" s="9">
        <v>0.91975308641975306</v>
      </c>
      <c r="J123" s="20">
        <v>0</v>
      </c>
      <c r="K123" s="9">
        <v>0</v>
      </c>
      <c r="L123" s="20">
        <v>8</v>
      </c>
      <c r="M123" s="9">
        <v>1.646090534979424E-2</v>
      </c>
      <c r="N123" s="20">
        <v>0</v>
      </c>
      <c r="O123" s="9">
        <v>0</v>
      </c>
      <c r="P123" s="20">
        <v>2</v>
      </c>
      <c r="Q123" s="9">
        <v>4.11522633744856E-3</v>
      </c>
    </row>
    <row r="124" spans="4:17" x14ac:dyDescent="0.25">
      <c r="D124" s="8" t="s">
        <v>603</v>
      </c>
      <c r="E124" s="20">
        <v>196</v>
      </c>
      <c r="F124" s="20">
        <v>191</v>
      </c>
      <c r="G124" s="9">
        <v>0.97448979591836737</v>
      </c>
      <c r="H124" s="20">
        <v>179</v>
      </c>
      <c r="I124" s="9">
        <v>0.93717277486910999</v>
      </c>
      <c r="J124" s="20">
        <v>0</v>
      </c>
      <c r="K124" s="9">
        <v>0</v>
      </c>
      <c r="L124" s="20">
        <v>3</v>
      </c>
      <c r="M124" s="9">
        <v>1.5706806282722512E-2</v>
      </c>
      <c r="N124" s="20">
        <v>0</v>
      </c>
      <c r="O124" s="9">
        <v>0</v>
      </c>
      <c r="P124" s="20">
        <v>0</v>
      </c>
      <c r="Q124" s="9">
        <v>0</v>
      </c>
    </row>
    <row r="125" spans="4:17" x14ac:dyDescent="0.25">
      <c r="D125" s="8" t="s">
        <v>614</v>
      </c>
      <c r="E125" s="20">
        <v>108</v>
      </c>
      <c r="F125" s="20">
        <v>106</v>
      </c>
      <c r="G125" s="9">
        <v>0.98148148148148151</v>
      </c>
      <c r="H125" s="20">
        <v>96</v>
      </c>
      <c r="I125" s="9">
        <v>0.90566037735849059</v>
      </c>
      <c r="J125" s="20">
        <v>0</v>
      </c>
      <c r="K125" s="9">
        <v>0</v>
      </c>
      <c r="L125" s="20">
        <v>1</v>
      </c>
      <c r="M125" s="9">
        <v>9.433962264150943E-3</v>
      </c>
      <c r="N125" s="20">
        <v>0</v>
      </c>
      <c r="O125" s="9">
        <v>0</v>
      </c>
      <c r="P125" s="20">
        <v>0</v>
      </c>
      <c r="Q125" s="9">
        <v>0</v>
      </c>
    </row>
    <row r="126" spans="4:17" x14ac:dyDescent="0.25">
      <c r="D126" s="8" t="s">
        <v>620</v>
      </c>
      <c r="E126" s="20">
        <v>196</v>
      </c>
      <c r="F126" s="20">
        <v>189</v>
      </c>
      <c r="G126" s="9">
        <v>0.9642857142857143</v>
      </c>
      <c r="H126" s="20">
        <v>172</v>
      </c>
      <c r="I126" s="9">
        <v>0.91005291005291</v>
      </c>
      <c r="J126" s="20">
        <v>0</v>
      </c>
      <c r="K126" s="9">
        <v>0</v>
      </c>
      <c r="L126" s="20">
        <v>4</v>
      </c>
      <c r="M126" s="9">
        <v>2.1164021164021163E-2</v>
      </c>
      <c r="N126" s="20">
        <v>0</v>
      </c>
      <c r="O126" s="9">
        <v>0</v>
      </c>
      <c r="P126" s="20">
        <v>2</v>
      </c>
      <c r="Q126" s="9">
        <v>1.0582010582010581E-2</v>
      </c>
    </row>
    <row r="127" spans="4:17" x14ac:dyDescent="0.25">
      <c r="D127" s="7" t="s">
        <v>453</v>
      </c>
      <c r="E127" s="20">
        <v>602</v>
      </c>
      <c r="F127" s="20">
        <v>551</v>
      </c>
      <c r="G127" s="9">
        <v>0.91528239202657802</v>
      </c>
      <c r="H127" s="20">
        <v>496</v>
      </c>
      <c r="I127" s="9">
        <v>0.90018148820326682</v>
      </c>
      <c r="J127" s="20">
        <v>0</v>
      </c>
      <c r="K127" s="9">
        <v>0</v>
      </c>
      <c r="L127" s="20">
        <v>12</v>
      </c>
      <c r="M127" s="9">
        <v>2.1778584392014518E-2</v>
      </c>
      <c r="N127" s="20">
        <v>12</v>
      </c>
      <c r="O127" s="9">
        <v>2.1778584392014518E-2</v>
      </c>
      <c r="P127" s="20">
        <v>9</v>
      </c>
      <c r="Q127" s="9">
        <v>1.6333938294010888E-2</v>
      </c>
    </row>
    <row r="128" spans="4:17" x14ac:dyDescent="0.25">
      <c r="D128" s="8" t="s">
        <v>584</v>
      </c>
      <c r="E128" s="20">
        <v>16</v>
      </c>
      <c r="F128" s="20">
        <v>13</v>
      </c>
      <c r="G128" s="9">
        <v>0.8125</v>
      </c>
      <c r="H128" s="20">
        <v>9</v>
      </c>
      <c r="I128" s="9">
        <v>0.69230769230769229</v>
      </c>
      <c r="J128" s="20">
        <v>0</v>
      </c>
      <c r="K128" s="9">
        <v>0</v>
      </c>
      <c r="L128" s="20">
        <v>1</v>
      </c>
      <c r="M128" s="9">
        <v>7.6923076923076927E-2</v>
      </c>
      <c r="N128" s="20">
        <v>0</v>
      </c>
      <c r="O128" s="9">
        <v>0</v>
      </c>
      <c r="P128" s="20">
        <v>1</v>
      </c>
      <c r="Q128" s="9">
        <v>7.6923076923076927E-2</v>
      </c>
    </row>
    <row r="129" spans="4:17" x14ac:dyDescent="0.25">
      <c r="D129" s="8" t="s">
        <v>590</v>
      </c>
      <c r="E129" s="20">
        <v>56</v>
      </c>
      <c r="F129" s="20">
        <v>55</v>
      </c>
      <c r="G129" s="9">
        <v>0.9821428571428571</v>
      </c>
      <c r="H129" s="20">
        <v>48</v>
      </c>
      <c r="I129" s="9">
        <v>0.87272727272727268</v>
      </c>
      <c r="J129" s="20">
        <v>0</v>
      </c>
      <c r="K129" s="9">
        <v>0</v>
      </c>
      <c r="L129" s="20">
        <v>0</v>
      </c>
      <c r="M129" s="9">
        <v>0</v>
      </c>
      <c r="N129" s="20">
        <v>0</v>
      </c>
      <c r="O129" s="9">
        <v>0</v>
      </c>
      <c r="P129" s="20">
        <v>0</v>
      </c>
      <c r="Q129" s="9">
        <v>0</v>
      </c>
    </row>
    <row r="130" spans="4:17" x14ac:dyDescent="0.25">
      <c r="D130" s="8" t="s">
        <v>592</v>
      </c>
      <c r="E130" s="20">
        <v>13</v>
      </c>
      <c r="F130" s="20">
        <v>11</v>
      </c>
      <c r="G130" s="9">
        <v>0.84615384615384615</v>
      </c>
      <c r="H130" s="20">
        <v>10</v>
      </c>
      <c r="I130" s="9">
        <v>0.90909090909090906</v>
      </c>
      <c r="J130" s="20">
        <v>0</v>
      </c>
      <c r="K130" s="9">
        <v>0</v>
      </c>
      <c r="L130" s="20">
        <v>1</v>
      </c>
      <c r="M130" s="9">
        <v>9.0909090909090912E-2</v>
      </c>
      <c r="N130" s="20">
        <v>1</v>
      </c>
      <c r="O130" s="9">
        <v>9.0909090909090912E-2</v>
      </c>
      <c r="P130" s="20">
        <v>0</v>
      </c>
      <c r="Q130" s="9">
        <v>0</v>
      </c>
    </row>
    <row r="131" spans="4:17" x14ac:dyDescent="0.25">
      <c r="D131" s="8" t="s">
        <v>454</v>
      </c>
      <c r="E131" s="20">
        <v>36</v>
      </c>
      <c r="F131" s="20">
        <v>27</v>
      </c>
      <c r="G131" s="9">
        <v>0.75</v>
      </c>
      <c r="H131" s="20">
        <v>24</v>
      </c>
      <c r="I131" s="9">
        <v>0.88888888888888884</v>
      </c>
      <c r="J131" s="20">
        <v>0</v>
      </c>
      <c r="K131" s="9">
        <v>0</v>
      </c>
      <c r="L131" s="20">
        <v>0</v>
      </c>
      <c r="M131" s="9">
        <v>0</v>
      </c>
      <c r="N131" s="20">
        <v>1</v>
      </c>
      <c r="O131" s="9">
        <v>3.7037037037037035E-2</v>
      </c>
      <c r="P131" s="20">
        <v>4</v>
      </c>
      <c r="Q131" s="9">
        <v>0.14814814814814814</v>
      </c>
    </row>
    <row r="132" spans="4:17" x14ac:dyDescent="0.25">
      <c r="D132" s="8" t="s">
        <v>594</v>
      </c>
      <c r="E132" s="20">
        <v>5</v>
      </c>
      <c r="F132" s="20">
        <v>4</v>
      </c>
      <c r="G132" s="9">
        <v>0.8</v>
      </c>
      <c r="H132" s="20">
        <v>4</v>
      </c>
      <c r="I132" s="9">
        <v>1</v>
      </c>
      <c r="J132" s="20">
        <v>0</v>
      </c>
      <c r="K132" s="9">
        <v>0</v>
      </c>
      <c r="L132" s="20">
        <v>0</v>
      </c>
      <c r="M132" s="9">
        <v>0</v>
      </c>
      <c r="N132" s="20">
        <v>1</v>
      </c>
      <c r="O132" s="9">
        <v>0.25</v>
      </c>
      <c r="P132" s="20">
        <v>0</v>
      </c>
      <c r="Q132" s="9">
        <v>0</v>
      </c>
    </row>
    <row r="133" spans="4:17" x14ac:dyDescent="0.25">
      <c r="D133" s="8" t="s">
        <v>597</v>
      </c>
      <c r="E133" s="20">
        <v>89</v>
      </c>
      <c r="F133" s="20">
        <v>87</v>
      </c>
      <c r="G133" s="9">
        <v>0.97752808988764039</v>
      </c>
      <c r="H133" s="20">
        <v>81</v>
      </c>
      <c r="I133" s="9">
        <v>0.93103448275862066</v>
      </c>
      <c r="J133" s="20">
        <v>0</v>
      </c>
      <c r="K133" s="9">
        <v>0</v>
      </c>
      <c r="L133" s="20">
        <v>2</v>
      </c>
      <c r="M133" s="9">
        <v>2.2988505747126436E-2</v>
      </c>
      <c r="N133" s="20">
        <v>0</v>
      </c>
      <c r="O133" s="9">
        <v>0</v>
      </c>
      <c r="P133" s="20">
        <v>0</v>
      </c>
      <c r="Q133" s="9">
        <v>0</v>
      </c>
    </row>
    <row r="134" spans="4:17" x14ac:dyDescent="0.25">
      <c r="D134" s="8" t="s">
        <v>599</v>
      </c>
      <c r="E134" s="20">
        <v>12</v>
      </c>
      <c r="F134" s="20">
        <v>10</v>
      </c>
      <c r="G134" s="9">
        <v>0.83333333333333337</v>
      </c>
      <c r="H134" s="20">
        <v>7</v>
      </c>
      <c r="I134" s="9">
        <v>0.7</v>
      </c>
      <c r="J134" s="20">
        <v>0</v>
      </c>
      <c r="K134" s="9">
        <v>0</v>
      </c>
      <c r="L134" s="20">
        <v>0</v>
      </c>
      <c r="M134" s="9">
        <v>0</v>
      </c>
      <c r="N134" s="20">
        <v>1</v>
      </c>
      <c r="O134" s="9">
        <v>0.1</v>
      </c>
      <c r="P134" s="20">
        <v>1</v>
      </c>
      <c r="Q134" s="9">
        <v>0.1</v>
      </c>
    </row>
    <row r="135" spans="4:17" x14ac:dyDescent="0.25">
      <c r="D135" s="8" t="s">
        <v>457</v>
      </c>
      <c r="E135" s="20">
        <v>24</v>
      </c>
      <c r="F135" s="20">
        <v>21</v>
      </c>
      <c r="G135" s="9">
        <v>0.875</v>
      </c>
      <c r="H135" s="20">
        <v>14</v>
      </c>
      <c r="I135" s="9">
        <v>0.66666666666666663</v>
      </c>
      <c r="J135" s="20">
        <v>0</v>
      </c>
      <c r="K135" s="9">
        <v>0</v>
      </c>
      <c r="L135" s="20">
        <v>0</v>
      </c>
      <c r="M135" s="9">
        <v>0</v>
      </c>
      <c r="N135" s="20">
        <v>0</v>
      </c>
      <c r="O135" s="9">
        <v>0</v>
      </c>
      <c r="P135" s="20">
        <v>0</v>
      </c>
      <c r="Q135" s="9">
        <v>0</v>
      </c>
    </row>
    <row r="136" spans="4:17" x14ac:dyDescent="0.25">
      <c r="D136" s="8" t="s">
        <v>600</v>
      </c>
      <c r="E136" s="20">
        <v>94</v>
      </c>
      <c r="F136" s="20">
        <v>87</v>
      </c>
      <c r="G136" s="9">
        <v>0.92553191489361697</v>
      </c>
      <c r="H136" s="20">
        <v>80</v>
      </c>
      <c r="I136" s="9">
        <v>0.91954022988505746</v>
      </c>
      <c r="J136" s="20">
        <v>0</v>
      </c>
      <c r="K136" s="9">
        <v>0</v>
      </c>
      <c r="L136" s="20">
        <v>1</v>
      </c>
      <c r="M136" s="9">
        <v>1.1494252873563218E-2</v>
      </c>
      <c r="N136" s="20">
        <v>5</v>
      </c>
      <c r="O136" s="9">
        <v>5.7471264367816091E-2</v>
      </c>
      <c r="P136" s="20">
        <v>0</v>
      </c>
      <c r="Q136" s="9">
        <v>0</v>
      </c>
    </row>
    <row r="137" spans="4:17" x14ac:dyDescent="0.25">
      <c r="D137" s="8" t="s">
        <v>604</v>
      </c>
      <c r="E137" s="20">
        <v>41</v>
      </c>
      <c r="F137" s="20">
        <v>38</v>
      </c>
      <c r="G137" s="9">
        <v>0.92682926829268297</v>
      </c>
      <c r="H137" s="20">
        <v>36</v>
      </c>
      <c r="I137" s="9">
        <v>0.94736842105263153</v>
      </c>
      <c r="J137" s="20">
        <v>0</v>
      </c>
      <c r="K137" s="9">
        <v>0</v>
      </c>
      <c r="L137" s="20">
        <v>1</v>
      </c>
      <c r="M137" s="9">
        <v>2.6315789473684209E-2</v>
      </c>
      <c r="N137" s="20">
        <v>0</v>
      </c>
      <c r="O137" s="9">
        <v>0</v>
      </c>
      <c r="P137" s="20">
        <v>1</v>
      </c>
      <c r="Q137" s="9">
        <v>2.6315789473684209E-2</v>
      </c>
    </row>
    <row r="138" spans="4:17" x14ac:dyDescent="0.25">
      <c r="D138" s="8" t="s">
        <v>605</v>
      </c>
      <c r="E138" s="20">
        <v>40</v>
      </c>
      <c r="F138" s="20">
        <v>36</v>
      </c>
      <c r="G138" s="9">
        <v>0.9</v>
      </c>
      <c r="H138" s="20">
        <v>34</v>
      </c>
      <c r="I138" s="9">
        <v>0.94444444444444442</v>
      </c>
      <c r="J138" s="20">
        <v>0</v>
      </c>
      <c r="K138" s="9">
        <v>0</v>
      </c>
      <c r="L138" s="20">
        <v>0</v>
      </c>
      <c r="M138" s="9">
        <v>0</v>
      </c>
      <c r="N138" s="20">
        <v>2</v>
      </c>
      <c r="O138" s="9">
        <v>5.5555555555555552E-2</v>
      </c>
      <c r="P138" s="20">
        <v>1</v>
      </c>
      <c r="Q138" s="9">
        <v>2.7777777777777776E-2</v>
      </c>
    </row>
    <row r="139" spans="4:17" x14ac:dyDescent="0.25">
      <c r="D139" s="8" t="s">
        <v>458</v>
      </c>
      <c r="E139" s="20">
        <v>28</v>
      </c>
      <c r="F139" s="20">
        <v>25</v>
      </c>
      <c r="G139" s="9">
        <v>0.8928571428571429</v>
      </c>
      <c r="H139" s="20">
        <v>20</v>
      </c>
      <c r="I139" s="9">
        <v>0.8</v>
      </c>
      <c r="J139" s="20">
        <v>0</v>
      </c>
      <c r="K139" s="9">
        <v>0</v>
      </c>
      <c r="L139" s="20">
        <v>2</v>
      </c>
      <c r="M139" s="9">
        <v>0.08</v>
      </c>
      <c r="N139" s="20">
        <v>0</v>
      </c>
      <c r="O139" s="9">
        <v>0</v>
      </c>
      <c r="P139" s="20">
        <v>0</v>
      </c>
      <c r="Q139" s="9">
        <v>0</v>
      </c>
    </row>
    <row r="140" spans="4:17" x14ac:dyDescent="0.25">
      <c r="D140" s="8" t="s">
        <v>612</v>
      </c>
      <c r="E140" s="20">
        <v>123</v>
      </c>
      <c r="F140" s="20">
        <v>116</v>
      </c>
      <c r="G140" s="9">
        <v>0.94308943089430897</v>
      </c>
      <c r="H140" s="20">
        <v>111</v>
      </c>
      <c r="I140" s="9">
        <v>0.9568965517241379</v>
      </c>
      <c r="J140" s="20">
        <v>0</v>
      </c>
      <c r="K140" s="9">
        <v>0</v>
      </c>
      <c r="L140" s="20">
        <v>4</v>
      </c>
      <c r="M140" s="9">
        <v>3.4482758620689655E-2</v>
      </c>
      <c r="N140" s="20">
        <v>0</v>
      </c>
      <c r="O140" s="9">
        <v>0</v>
      </c>
      <c r="P140" s="20">
        <v>1</v>
      </c>
      <c r="Q140" s="9">
        <v>8.6206896551724137E-3</v>
      </c>
    </row>
    <row r="141" spans="4:17" x14ac:dyDescent="0.25">
      <c r="D141" s="8" t="s">
        <v>615</v>
      </c>
      <c r="E141" s="20">
        <v>25</v>
      </c>
      <c r="F141" s="20">
        <v>21</v>
      </c>
      <c r="G141" s="9">
        <v>0.84</v>
      </c>
      <c r="H141" s="20">
        <v>18</v>
      </c>
      <c r="I141" s="9">
        <v>0.8571428571428571</v>
      </c>
      <c r="J141" s="20">
        <v>0</v>
      </c>
      <c r="K141" s="9">
        <v>0</v>
      </c>
      <c r="L141" s="20">
        <v>0</v>
      </c>
      <c r="M141" s="9">
        <v>0</v>
      </c>
      <c r="N141" s="20">
        <v>1</v>
      </c>
      <c r="O141" s="9">
        <v>4.7619047619047616E-2</v>
      </c>
      <c r="P141" s="20">
        <v>0</v>
      </c>
      <c r="Q141" s="9">
        <v>0</v>
      </c>
    </row>
    <row r="142" spans="4:17" x14ac:dyDescent="0.25">
      <c r="D142" s="7" t="s">
        <v>455</v>
      </c>
      <c r="E142" s="20">
        <v>854</v>
      </c>
      <c r="F142" s="20">
        <v>815</v>
      </c>
      <c r="G142" s="9">
        <v>0.95433255269320838</v>
      </c>
      <c r="H142" s="20">
        <v>777</v>
      </c>
      <c r="I142" s="9">
        <v>0.9533742331288344</v>
      </c>
      <c r="J142" s="20">
        <v>0</v>
      </c>
      <c r="K142" s="9">
        <v>0</v>
      </c>
      <c r="L142" s="20">
        <v>24</v>
      </c>
      <c r="M142" s="9">
        <v>2.9447852760736196E-2</v>
      </c>
      <c r="N142" s="20">
        <v>2</v>
      </c>
      <c r="O142" s="9">
        <v>2.4539877300613498E-3</v>
      </c>
      <c r="P142" s="20">
        <v>2</v>
      </c>
      <c r="Q142" s="9">
        <v>2.4539877300613498E-3</v>
      </c>
    </row>
    <row r="143" spans="4:17" x14ac:dyDescent="0.25">
      <c r="D143" s="8" t="s">
        <v>585</v>
      </c>
      <c r="E143" s="20">
        <v>65</v>
      </c>
      <c r="F143" s="20">
        <v>61</v>
      </c>
      <c r="G143" s="9">
        <v>0.93846153846153846</v>
      </c>
      <c r="H143" s="20">
        <v>59</v>
      </c>
      <c r="I143" s="9">
        <v>0.96721311475409832</v>
      </c>
      <c r="J143" s="20">
        <v>0</v>
      </c>
      <c r="K143" s="9">
        <v>0</v>
      </c>
      <c r="L143" s="20">
        <v>2</v>
      </c>
      <c r="M143" s="9">
        <v>3.2786885245901641E-2</v>
      </c>
      <c r="N143" s="20">
        <v>0</v>
      </c>
      <c r="O143" s="9">
        <v>0</v>
      </c>
      <c r="P143" s="20">
        <v>0</v>
      </c>
      <c r="Q143" s="9">
        <v>0</v>
      </c>
    </row>
    <row r="144" spans="4:17" x14ac:dyDescent="0.25">
      <c r="D144" s="8" t="s">
        <v>586</v>
      </c>
      <c r="E144" s="20">
        <v>42</v>
      </c>
      <c r="F144" s="20">
        <v>40</v>
      </c>
      <c r="G144" s="9">
        <v>0.95238095238095233</v>
      </c>
      <c r="H144" s="20">
        <v>38</v>
      </c>
      <c r="I144" s="9">
        <v>0.95</v>
      </c>
      <c r="J144" s="20">
        <v>0</v>
      </c>
      <c r="K144" s="9">
        <v>0</v>
      </c>
      <c r="L144" s="20">
        <v>1</v>
      </c>
      <c r="M144" s="9">
        <v>2.5000000000000001E-2</v>
      </c>
      <c r="N144" s="20">
        <v>0</v>
      </c>
      <c r="O144" s="9">
        <v>0</v>
      </c>
      <c r="P144" s="20">
        <v>0</v>
      </c>
      <c r="Q144" s="9">
        <v>0</v>
      </c>
    </row>
    <row r="145" spans="4:17" x14ac:dyDescent="0.25">
      <c r="D145" s="8" t="s">
        <v>593</v>
      </c>
      <c r="E145" s="20">
        <v>78</v>
      </c>
      <c r="F145" s="20">
        <v>76</v>
      </c>
      <c r="G145" s="9">
        <v>0.97435897435897434</v>
      </c>
      <c r="H145" s="20">
        <v>73</v>
      </c>
      <c r="I145" s="9">
        <v>0.96052631578947367</v>
      </c>
      <c r="J145" s="20">
        <v>0</v>
      </c>
      <c r="K145" s="9">
        <v>0</v>
      </c>
      <c r="L145" s="20">
        <v>1</v>
      </c>
      <c r="M145" s="9">
        <v>1.3157894736842105E-2</v>
      </c>
      <c r="N145" s="20">
        <v>1</v>
      </c>
      <c r="O145" s="9">
        <v>1.3157894736842105E-2</v>
      </c>
      <c r="P145" s="20">
        <v>0</v>
      </c>
      <c r="Q145" s="9">
        <v>0</v>
      </c>
    </row>
    <row r="146" spans="4:17" x14ac:dyDescent="0.25">
      <c r="D146" s="8" t="s">
        <v>595</v>
      </c>
      <c r="E146" s="20">
        <v>54</v>
      </c>
      <c r="F146" s="20">
        <v>52</v>
      </c>
      <c r="G146" s="9">
        <v>0.96296296296296291</v>
      </c>
      <c r="H146" s="20">
        <v>51</v>
      </c>
      <c r="I146" s="9">
        <v>0.98076923076923073</v>
      </c>
      <c r="J146" s="20">
        <v>0</v>
      </c>
      <c r="K146" s="9">
        <v>0</v>
      </c>
      <c r="L146" s="20">
        <v>2</v>
      </c>
      <c r="M146" s="9">
        <v>3.8461538461538464E-2</v>
      </c>
      <c r="N146" s="20">
        <v>0</v>
      </c>
      <c r="O146" s="9">
        <v>0</v>
      </c>
      <c r="P146" s="20">
        <v>0</v>
      </c>
      <c r="Q146" s="9">
        <v>0</v>
      </c>
    </row>
    <row r="147" spans="4:17" x14ac:dyDescent="0.25">
      <c r="D147" s="8" t="s">
        <v>596</v>
      </c>
      <c r="E147" s="20">
        <v>35</v>
      </c>
      <c r="F147" s="20">
        <v>35</v>
      </c>
      <c r="G147" s="9">
        <v>1</v>
      </c>
      <c r="H147" s="20">
        <v>34</v>
      </c>
      <c r="I147" s="9">
        <v>0.97142857142857142</v>
      </c>
      <c r="J147" s="20">
        <v>0</v>
      </c>
      <c r="K147" s="9">
        <v>0</v>
      </c>
      <c r="L147" s="20">
        <v>0</v>
      </c>
      <c r="M147" s="9">
        <v>0</v>
      </c>
      <c r="N147" s="20">
        <v>0</v>
      </c>
      <c r="O147" s="9">
        <v>0</v>
      </c>
      <c r="P147" s="20">
        <v>0</v>
      </c>
      <c r="Q147" s="9">
        <v>0</v>
      </c>
    </row>
    <row r="148" spans="4:17" x14ac:dyDescent="0.25">
      <c r="D148" s="8" t="s">
        <v>456</v>
      </c>
      <c r="E148" s="20">
        <v>82</v>
      </c>
      <c r="F148" s="20">
        <v>78</v>
      </c>
      <c r="G148" s="9">
        <v>0.95121951219512191</v>
      </c>
      <c r="H148" s="20">
        <v>76</v>
      </c>
      <c r="I148" s="9">
        <v>0.97435897435897434</v>
      </c>
      <c r="J148" s="20">
        <v>0</v>
      </c>
      <c r="K148" s="9">
        <v>0</v>
      </c>
      <c r="L148" s="20">
        <v>2</v>
      </c>
      <c r="M148" s="9">
        <v>2.564102564102564E-2</v>
      </c>
      <c r="N148" s="20">
        <v>0</v>
      </c>
      <c r="O148" s="9">
        <v>0</v>
      </c>
      <c r="P148" s="20">
        <v>0</v>
      </c>
      <c r="Q148" s="9">
        <v>0</v>
      </c>
    </row>
    <row r="149" spans="4:17" x14ac:dyDescent="0.25">
      <c r="D149" s="8" t="s">
        <v>601</v>
      </c>
      <c r="E149" s="20">
        <v>95</v>
      </c>
      <c r="F149" s="20">
        <v>90</v>
      </c>
      <c r="G149" s="9">
        <v>0.94736842105263153</v>
      </c>
      <c r="H149" s="20">
        <v>87</v>
      </c>
      <c r="I149" s="9">
        <v>0.96666666666666667</v>
      </c>
      <c r="J149" s="20">
        <v>0</v>
      </c>
      <c r="K149" s="9">
        <v>0</v>
      </c>
      <c r="L149" s="20">
        <v>3</v>
      </c>
      <c r="M149" s="9">
        <v>3.3333333333333333E-2</v>
      </c>
      <c r="N149" s="20">
        <v>1</v>
      </c>
      <c r="O149" s="9">
        <v>1.1111111111111112E-2</v>
      </c>
      <c r="P149" s="20">
        <v>0</v>
      </c>
      <c r="Q149" s="9">
        <v>0</v>
      </c>
    </row>
    <row r="150" spans="4:17" x14ac:dyDescent="0.25">
      <c r="D150" s="8" t="s">
        <v>606</v>
      </c>
      <c r="E150" s="20">
        <v>17</v>
      </c>
      <c r="F150" s="20">
        <v>16</v>
      </c>
      <c r="G150" s="9">
        <v>0.94117647058823528</v>
      </c>
      <c r="H150" s="20">
        <v>10</v>
      </c>
      <c r="I150" s="9">
        <v>0.625</v>
      </c>
      <c r="J150" s="20">
        <v>0</v>
      </c>
      <c r="K150" s="9">
        <v>0</v>
      </c>
      <c r="L150" s="20">
        <v>0</v>
      </c>
      <c r="M150" s="9">
        <v>0</v>
      </c>
      <c r="N150" s="20">
        <v>0</v>
      </c>
      <c r="O150" s="9">
        <v>0</v>
      </c>
      <c r="P150" s="20">
        <v>1</v>
      </c>
      <c r="Q150" s="9">
        <v>6.25E-2</v>
      </c>
    </row>
    <row r="151" spans="4:17" x14ac:dyDescent="0.25">
      <c r="D151" s="8" t="s">
        <v>609</v>
      </c>
      <c r="E151" s="20">
        <v>39</v>
      </c>
      <c r="F151" s="20">
        <v>35</v>
      </c>
      <c r="G151" s="9">
        <v>0.89743589743589747</v>
      </c>
      <c r="H151" s="20">
        <v>33</v>
      </c>
      <c r="I151" s="9">
        <v>0.94285714285714284</v>
      </c>
      <c r="J151" s="20">
        <v>0</v>
      </c>
      <c r="K151" s="9">
        <v>0</v>
      </c>
      <c r="L151" s="20">
        <v>3</v>
      </c>
      <c r="M151" s="9">
        <v>8.5714285714285715E-2</v>
      </c>
      <c r="N151" s="20">
        <v>0</v>
      </c>
      <c r="O151" s="9">
        <v>0</v>
      </c>
      <c r="P151" s="20">
        <v>1</v>
      </c>
      <c r="Q151" s="9">
        <v>2.8571428571428571E-2</v>
      </c>
    </row>
    <row r="152" spans="4:17" x14ac:dyDescent="0.25">
      <c r="D152" s="8" t="s">
        <v>611</v>
      </c>
      <c r="E152" s="20">
        <v>51</v>
      </c>
      <c r="F152" s="20">
        <v>49</v>
      </c>
      <c r="G152" s="9">
        <v>0.96078431372549022</v>
      </c>
      <c r="H152" s="20">
        <v>44</v>
      </c>
      <c r="I152" s="9">
        <v>0.89795918367346939</v>
      </c>
      <c r="J152" s="20">
        <v>0</v>
      </c>
      <c r="K152" s="9">
        <v>0</v>
      </c>
      <c r="L152" s="20">
        <v>1</v>
      </c>
      <c r="M152" s="9">
        <v>2.0408163265306121E-2</v>
      </c>
      <c r="N152" s="20">
        <v>0</v>
      </c>
      <c r="O152" s="9">
        <v>0</v>
      </c>
      <c r="P152" s="20">
        <v>0</v>
      </c>
      <c r="Q152" s="9">
        <v>0</v>
      </c>
    </row>
    <row r="153" spans="4:17" x14ac:dyDescent="0.25">
      <c r="D153" s="8" t="s">
        <v>616</v>
      </c>
      <c r="E153" s="20">
        <v>151</v>
      </c>
      <c r="F153" s="20">
        <v>148</v>
      </c>
      <c r="G153" s="9">
        <v>0.98013245033112584</v>
      </c>
      <c r="H153" s="20">
        <v>146</v>
      </c>
      <c r="I153" s="9">
        <v>0.98648648648648651</v>
      </c>
      <c r="J153" s="20">
        <v>0</v>
      </c>
      <c r="K153" s="9">
        <v>0</v>
      </c>
      <c r="L153" s="20">
        <v>2</v>
      </c>
      <c r="M153" s="9">
        <v>1.3513513513513514E-2</v>
      </c>
      <c r="N153" s="20">
        <v>0</v>
      </c>
      <c r="O153" s="9">
        <v>0</v>
      </c>
      <c r="P153" s="20">
        <v>0</v>
      </c>
      <c r="Q153" s="9">
        <v>0</v>
      </c>
    </row>
    <row r="154" spans="4:17" x14ac:dyDescent="0.25">
      <c r="D154" s="8" t="s">
        <v>617</v>
      </c>
      <c r="E154" s="20">
        <v>41</v>
      </c>
      <c r="F154" s="20">
        <v>40</v>
      </c>
      <c r="G154" s="9">
        <v>0.97560975609756095</v>
      </c>
      <c r="H154" s="20">
        <v>40</v>
      </c>
      <c r="I154" s="9">
        <v>1</v>
      </c>
      <c r="J154" s="20">
        <v>0</v>
      </c>
      <c r="K154" s="9">
        <v>0</v>
      </c>
      <c r="L154" s="20">
        <v>0</v>
      </c>
      <c r="M154" s="9">
        <v>0</v>
      </c>
      <c r="N154" s="20">
        <v>0</v>
      </c>
      <c r="O154" s="9">
        <v>0</v>
      </c>
      <c r="P154" s="20">
        <v>0</v>
      </c>
      <c r="Q154" s="9">
        <v>0</v>
      </c>
    </row>
    <row r="155" spans="4:17" x14ac:dyDescent="0.25">
      <c r="D155" s="8" t="s">
        <v>618</v>
      </c>
      <c r="E155" s="20">
        <v>14</v>
      </c>
      <c r="F155" s="20">
        <v>12</v>
      </c>
      <c r="G155" s="9">
        <v>0.8571428571428571</v>
      </c>
      <c r="H155" s="20">
        <v>11</v>
      </c>
      <c r="I155" s="9">
        <v>0.91666666666666663</v>
      </c>
      <c r="J155" s="20">
        <v>0</v>
      </c>
      <c r="K155" s="9">
        <v>0</v>
      </c>
      <c r="L155" s="20">
        <v>1</v>
      </c>
      <c r="M155" s="9">
        <v>8.3333333333333329E-2</v>
      </c>
      <c r="N155" s="20">
        <v>0</v>
      </c>
      <c r="O155" s="9">
        <v>0</v>
      </c>
      <c r="P155" s="20">
        <v>0</v>
      </c>
      <c r="Q155" s="9">
        <v>0</v>
      </c>
    </row>
    <row r="156" spans="4:17" x14ac:dyDescent="0.25">
      <c r="D156" s="8" t="s">
        <v>619</v>
      </c>
      <c r="E156" s="20">
        <v>23</v>
      </c>
      <c r="F156" s="20">
        <v>20</v>
      </c>
      <c r="G156" s="9">
        <v>0.86956521739130432</v>
      </c>
      <c r="H156" s="20">
        <v>18</v>
      </c>
      <c r="I156" s="9">
        <v>0.9</v>
      </c>
      <c r="J156" s="20">
        <v>0</v>
      </c>
      <c r="K156" s="9">
        <v>0</v>
      </c>
      <c r="L156" s="20">
        <v>2</v>
      </c>
      <c r="M156" s="9">
        <v>0.1</v>
      </c>
      <c r="N156" s="20">
        <v>0</v>
      </c>
      <c r="O156" s="9">
        <v>0</v>
      </c>
      <c r="P156" s="20">
        <v>0</v>
      </c>
      <c r="Q156" s="9">
        <v>0</v>
      </c>
    </row>
    <row r="157" spans="4:17" x14ac:dyDescent="0.25">
      <c r="D157" s="8" t="s">
        <v>621</v>
      </c>
      <c r="E157" s="20">
        <v>67</v>
      </c>
      <c r="F157" s="20">
        <v>63</v>
      </c>
      <c r="G157" s="9">
        <v>0.94029850746268662</v>
      </c>
      <c r="H157" s="20">
        <v>57</v>
      </c>
      <c r="I157" s="9">
        <v>0.90476190476190477</v>
      </c>
      <c r="J157" s="20">
        <v>0</v>
      </c>
      <c r="K157" s="9">
        <v>0</v>
      </c>
      <c r="L157" s="20">
        <v>4</v>
      </c>
      <c r="M157" s="9">
        <v>6.3492063492063489E-2</v>
      </c>
      <c r="N157" s="20">
        <v>0</v>
      </c>
      <c r="O157" s="9">
        <v>0</v>
      </c>
      <c r="P157" s="20">
        <v>0</v>
      </c>
      <c r="Q157" s="9">
        <v>0</v>
      </c>
    </row>
    <row r="158" spans="4:17" x14ac:dyDescent="0.25">
      <c r="D158" s="6" t="s">
        <v>405</v>
      </c>
      <c r="E158" s="20">
        <v>2131</v>
      </c>
      <c r="F158" s="20">
        <v>1871</v>
      </c>
      <c r="G158" s="9">
        <v>0.87799155326137968</v>
      </c>
      <c r="H158" s="20">
        <v>1618</v>
      </c>
      <c r="I158" s="9">
        <v>0.86477819347942275</v>
      </c>
      <c r="J158" s="20">
        <v>0</v>
      </c>
      <c r="K158" s="9">
        <v>0</v>
      </c>
      <c r="L158" s="20">
        <v>124</v>
      </c>
      <c r="M158" s="9">
        <v>6.6274719401389626E-2</v>
      </c>
      <c r="N158" s="20">
        <v>60</v>
      </c>
      <c r="O158" s="9">
        <v>3.2068412613575625E-2</v>
      </c>
      <c r="P158" s="20">
        <v>14</v>
      </c>
      <c r="Q158" s="9">
        <v>7.4826296098343134E-3</v>
      </c>
    </row>
    <row r="159" spans="4:17" x14ac:dyDescent="0.25">
      <c r="D159" s="7" t="s">
        <v>406</v>
      </c>
      <c r="E159" s="20">
        <v>424</v>
      </c>
      <c r="F159" s="20">
        <v>376</v>
      </c>
      <c r="G159" s="9">
        <v>0.8867924528301887</v>
      </c>
      <c r="H159" s="20">
        <v>336</v>
      </c>
      <c r="I159" s="9">
        <v>0.8936170212765957</v>
      </c>
      <c r="J159" s="20">
        <v>0</v>
      </c>
      <c r="K159" s="9">
        <v>0</v>
      </c>
      <c r="L159" s="20">
        <v>24</v>
      </c>
      <c r="M159" s="9">
        <v>6.3829787234042548E-2</v>
      </c>
      <c r="N159" s="20">
        <v>9</v>
      </c>
      <c r="O159" s="9">
        <v>2.3936170212765957E-2</v>
      </c>
      <c r="P159" s="20">
        <v>2</v>
      </c>
      <c r="Q159" s="9">
        <v>5.3191489361702126E-3</v>
      </c>
    </row>
    <row r="160" spans="4:17" x14ac:dyDescent="0.25">
      <c r="D160" s="8" t="s">
        <v>407</v>
      </c>
      <c r="E160" s="20">
        <v>23</v>
      </c>
      <c r="F160" s="20">
        <v>20</v>
      </c>
      <c r="G160" s="9">
        <v>0.86956521739130432</v>
      </c>
      <c r="H160" s="20">
        <v>16</v>
      </c>
      <c r="I160" s="9">
        <v>0.8</v>
      </c>
      <c r="J160" s="20">
        <v>0</v>
      </c>
      <c r="K160" s="9">
        <v>0</v>
      </c>
      <c r="L160" s="20">
        <v>0</v>
      </c>
      <c r="M160" s="9">
        <v>0</v>
      </c>
      <c r="N160" s="20">
        <v>1</v>
      </c>
      <c r="O160" s="9">
        <v>0.05</v>
      </c>
      <c r="P160" s="20">
        <v>1</v>
      </c>
      <c r="Q160" s="9">
        <v>0.05</v>
      </c>
    </row>
    <row r="161" spans="4:17" x14ac:dyDescent="0.25">
      <c r="D161" s="8" t="s">
        <v>408</v>
      </c>
      <c r="E161" s="20">
        <v>56</v>
      </c>
      <c r="F161" s="20">
        <v>47</v>
      </c>
      <c r="G161" s="9">
        <v>0.8392857142857143</v>
      </c>
      <c r="H161" s="20">
        <v>43</v>
      </c>
      <c r="I161" s="9">
        <v>0.91489361702127658</v>
      </c>
      <c r="J161" s="20">
        <v>0</v>
      </c>
      <c r="K161" s="9">
        <v>0</v>
      </c>
      <c r="L161" s="20">
        <v>7</v>
      </c>
      <c r="M161" s="9">
        <v>0.14893617021276595</v>
      </c>
      <c r="N161" s="20">
        <v>0</v>
      </c>
      <c r="O161" s="9">
        <v>0</v>
      </c>
      <c r="P161" s="20">
        <v>0</v>
      </c>
      <c r="Q161" s="9">
        <v>0</v>
      </c>
    </row>
    <row r="162" spans="4:17" x14ac:dyDescent="0.25">
      <c r="D162" s="8" t="s">
        <v>409</v>
      </c>
      <c r="E162" s="20">
        <v>195</v>
      </c>
      <c r="F162" s="20">
        <v>170</v>
      </c>
      <c r="G162" s="9">
        <v>0.87179487179487181</v>
      </c>
      <c r="H162" s="20">
        <v>155</v>
      </c>
      <c r="I162" s="9">
        <v>0.91176470588235292</v>
      </c>
      <c r="J162" s="20">
        <v>0</v>
      </c>
      <c r="K162" s="9">
        <v>0</v>
      </c>
      <c r="L162" s="20">
        <v>14</v>
      </c>
      <c r="M162" s="9">
        <v>8.2352941176470587E-2</v>
      </c>
      <c r="N162" s="20">
        <v>5</v>
      </c>
      <c r="O162" s="9">
        <v>2.9411764705882353E-2</v>
      </c>
      <c r="P162" s="20">
        <v>0</v>
      </c>
      <c r="Q162" s="9">
        <v>0</v>
      </c>
    </row>
    <row r="163" spans="4:17" x14ac:dyDescent="0.25">
      <c r="D163" s="8" t="s">
        <v>410</v>
      </c>
      <c r="E163" s="20">
        <v>17</v>
      </c>
      <c r="F163" s="20">
        <v>15</v>
      </c>
      <c r="G163" s="9">
        <v>0.88235294117647056</v>
      </c>
      <c r="H163" s="20">
        <v>11</v>
      </c>
      <c r="I163" s="9">
        <v>0.73333333333333328</v>
      </c>
      <c r="J163" s="20">
        <v>0</v>
      </c>
      <c r="K163" s="9">
        <v>0</v>
      </c>
      <c r="L163" s="20">
        <v>1</v>
      </c>
      <c r="M163" s="9">
        <v>6.6666666666666666E-2</v>
      </c>
      <c r="N163" s="20">
        <v>1</v>
      </c>
      <c r="O163" s="9">
        <v>6.6666666666666666E-2</v>
      </c>
      <c r="P163" s="20">
        <v>0</v>
      </c>
      <c r="Q163" s="9">
        <v>0</v>
      </c>
    </row>
    <row r="164" spans="4:17" x14ac:dyDescent="0.25">
      <c r="D164" s="8" t="s">
        <v>411</v>
      </c>
      <c r="E164" s="20">
        <v>91</v>
      </c>
      <c r="F164" s="20">
        <v>86</v>
      </c>
      <c r="G164" s="9">
        <v>0.94505494505494503</v>
      </c>
      <c r="H164" s="20">
        <v>78</v>
      </c>
      <c r="I164" s="9">
        <v>0.90697674418604646</v>
      </c>
      <c r="J164" s="20">
        <v>0</v>
      </c>
      <c r="K164" s="9">
        <v>0</v>
      </c>
      <c r="L164" s="20">
        <v>2</v>
      </c>
      <c r="M164" s="9">
        <v>2.3255813953488372E-2</v>
      </c>
      <c r="N164" s="20">
        <v>0</v>
      </c>
      <c r="O164" s="9">
        <v>0</v>
      </c>
      <c r="P164" s="20">
        <v>1</v>
      </c>
      <c r="Q164" s="9">
        <v>1.1627906976744186E-2</v>
      </c>
    </row>
    <row r="165" spans="4:17" x14ac:dyDescent="0.25">
      <c r="D165" s="8" t="s">
        <v>412</v>
      </c>
      <c r="E165" s="20">
        <v>29</v>
      </c>
      <c r="F165" s="20">
        <v>27</v>
      </c>
      <c r="G165" s="9">
        <v>0.93103448275862066</v>
      </c>
      <c r="H165" s="20">
        <v>24</v>
      </c>
      <c r="I165" s="9">
        <v>0.88888888888888884</v>
      </c>
      <c r="J165" s="20">
        <v>0</v>
      </c>
      <c r="K165" s="9">
        <v>0</v>
      </c>
      <c r="L165" s="20">
        <v>0</v>
      </c>
      <c r="M165" s="9">
        <v>0</v>
      </c>
      <c r="N165" s="20">
        <v>2</v>
      </c>
      <c r="O165" s="9">
        <v>7.407407407407407E-2</v>
      </c>
      <c r="P165" s="20">
        <v>0</v>
      </c>
      <c r="Q165" s="9">
        <v>0</v>
      </c>
    </row>
    <row r="166" spans="4:17" x14ac:dyDescent="0.25">
      <c r="D166" s="8" t="s">
        <v>648</v>
      </c>
      <c r="E166" s="20">
        <v>13</v>
      </c>
      <c r="F166" s="20">
        <v>11</v>
      </c>
      <c r="G166" s="9">
        <v>0.84615384615384615</v>
      </c>
      <c r="H166" s="20">
        <v>9</v>
      </c>
      <c r="I166" s="9">
        <v>0.81818181818181823</v>
      </c>
      <c r="J166" s="20">
        <v>0</v>
      </c>
      <c r="K166" s="9">
        <v>0</v>
      </c>
      <c r="L166" s="20">
        <v>0</v>
      </c>
      <c r="M166" s="9">
        <v>0</v>
      </c>
      <c r="N166" s="20">
        <v>0</v>
      </c>
      <c r="O166" s="9">
        <v>0</v>
      </c>
      <c r="P166" s="20">
        <v>0</v>
      </c>
      <c r="Q166" s="9">
        <v>0</v>
      </c>
    </row>
    <row r="167" spans="4:17" x14ac:dyDescent="0.25">
      <c r="D167" s="7" t="s">
        <v>463</v>
      </c>
      <c r="E167" s="20">
        <v>136</v>
      </c>
      <c r="F167" s="20">
        <v>116</v>
      </c>
      <c r="G167" s="9">
        <v>0.8529411764705882</v>
      </c>
      <c r="H167" s="20">
        <v>96</v>
      </c>
      <c r="I167" s="9">
        <v>0.82758620689655171</v>
      </c>
      <c r="J167" s="20">
        <v>0</v>
      </c>
      <c r="K167" s="9">
        <v>0</v>
      </c>
      <c r="L167" s="20">
        <v>10</v>
      </c>
      <c r="M167" s="9">
        <v>8.6206896551724144E-2</v>
      </c>
      <c r="N167" s="20">
        <v>8</v>
      </c>
      <c r="O167" s="9">
        <v>6.8965517241379309E-2</v>
      </c>
      <c r="P167" s="20">
        <v>1</v>
      </c>
      <c r="Q167" s="9">
        <v>8.6206896551724137E-3</v>
      </c>
    </row>
    <row r="168" spans="4:17" x14ac:dyDescent="0.25">
      <c r="D168" s="8" t="s">
        <v>642</v>
      </c>
      <c r="E168" s="20">
        <v>30</v>
      </c>
      <c r="F168" s="20">
        <v>28</v>
      </c>
      <c r="G168" s="9">
        <v>0.93333333333333335</v>
      </c>
      <c r="H168" s="20">
        <v>23</v>
      </c>
      <c r="I168" s="9">
        <v>0.8214285714285714</v>
      </c>
      <c r="J168" s="20">
        <v>0</v>
      </c>
      <c r="K168" s="9">
        <v>0</v>
      </c>
      <c r="L168" s="20">
        <v>1</v>
      </c>
      <c r="M168" s="9">
        <v>3.5714285714285712E-2</v>
      </c>
      <c r="N168" s="20">
        <v>1</v>
      </c>
      <c r="O168" s="9">
        <v>3.5714285714285712E-2</v>
      </c>
      <c r="P168" s="20">
        <v>0</v>
      </c>
      <c r="Q168" s="9">
        <v>0</v>
      </c>
    </row>
    <row r="169" spans="4:17" x14ac:dyDescent="0.25">
      <c r="D169" s="8" t="s">
        <v>473</v>
      </c>
      <c r="E169" s="20">
        <v>77</v>
      </c>
      <c r="F169" s="20">
        <v>63</v>
      </c>
      <c r="G169" s="9">
        <v>0.81818181818181823</v>
      </c>
      <c r="H169" s="20">
        <v>52</v>
      </c>
      <c r="I169" s="9">
        <v>0.82539682539682535</v>
      </c>
      <c r="J169" s="20">
        <v>0</v>
      </c>
      <c r="K169" s="9">
        <v>0</v>
      </c>
      <c r="L169" s="20">
        <v>8</v>
      </c>
      <c r="M169" s="9">
        <v>0.12698412698412698</v>
      </c>
      <c r="N169" s="20">
        <v>5</v>
      </c>
      <c r="O169" s="9">
        <v>7.9365079365079361E-2</v>
      </c>
      <c r="P169" s="20">
        <v>0</v>
      </c>
      <c r="Q169" s="9">
        <v>0</v>
      </c>
    </row>
    <row r="170" spans="4:17" x14ac:dyDescent="0.25">
      <c r="D170" s="8" t="s">
        <v>464</v>
      </c>
      <c r="E170" s="20">
        <v>29</v>
      </c>
      <c r="F170" s="20">
        <v>25</v>
      </c>
      <c r="G170" s="9">
        <v>0.86206896551724133</v>
      </c>
      <c r="H170" s="20">
        <v>21</v>
      </c>
      <c r="I170" s="9">
        <v>0.84</v>
      </c>
      <c r="J170" s="20">
        <v>0</v>
      </c>
      <c r="K170" s="9">
        <v>0</v>
      </c>
      <c r="L170" s="20">
        <v>1</v>
      </c>
      <c r="M170" s="9">
        <v>0.04</v>
      </c>
      <c r="N170" s="20">
        <v>2</v>
      </c>
      <c r="O170" s="9">
        <v>0.08</v>
      </c>
      <c r="P170" s="20">
        <v>1</v>
      </c>
      <c r="Q170" s="9">
        <v>0.04</v>
      </c>
    </row>
    <row r="171" spans="4:17" x14ac:dyDescent="0.25">
      <c r="D171" s="7" t="s">
        <v>467</v>
      </c>
      <c r="E171" s="20">
        <v>206</v>
      </c>
      <c r="F171" s="20">
        <v>183</v>
      </c>
      <c r="G171" s="9">
        <v>0.88834951456310685</v>
      </c>
      <c r="H171" s="20">
        <v>162</v>
      </c>
      <c r="I171" s="9">
        <v>0.88524590163934425</v>
      </c>
      <c r="J171" s="20">
        <v>0</v>
      </c>
      <c r="K171" s="9">
        <v>0</v>
      </c>
      <c r="L171" s="20">
        <v>6</v>
      </c>
      <c r="M171" s="9">
        <v>3.2786885245901641E-2</v>
      </c>
      <c r="N171" s="20">
        <v>6</v>
      </c>
      <c r="O171" s="9">
        <v>3.2786885245901641E-2</v>
      </c>
      <c r="P171" s="20">
        <v>2</v>
      </c>
      <c r="Q171" s="9">
        <v>1.092896174863388E-2</v>
      </c>
    </row>
    <row r="172" spans="4:17" x14ac:dyDescent="0.25">
      <c r="D172" s="8" t="s">
        <v>623</v>
      </c>
      <c r="E172" s="20">
        <v>29</v>
      </c>
      <c r="F172" s="20">
        <v>22</v>
      </c>
      <c r="G172" s="9">
        <v>0.75862068965517238</v>
      </c>
      <c r="H172" s="20">
        <v>21</v>
      </c>
      <c r="I172" s="9">
        <v>0.95454545454545459</v>
      </c>
      <c r="J172" s="20">
        <v>0</v>
      </c>
      <c r="K172" s="9">
        <v>0</v>
      </c>
      <c r="L172" s="20">
        <v>1</v>
      </c>
      <c r="M172" s="9">
        <v>4.5454545454545456E-2</v>
      </c>
      <c r="N172" s="20">
        <v>3</v>
      </c>
      <c r="O172" s="9">
        <v>0.13636363636363635</v>
      </c>
      <c r="P172" s="20">
        <v>0</v>
      </c>
      <c r="Q172" s="9">
        <v>0</v>
      </c>
    </row>
    <row r="173" spans="4:17" x14ac:dyDescent="0.25">
      <c r="D173" s="8" t="s">
        <v>625</v>
      </c>
      <c r="E173" s="20">
        <v>51</v>
      </c>
      <c r="F173" s="20">
        <v>40</v>
      </c>
      <c r="G173" s="9">
        <v>0.78431372549019607</v>
      </c>
      <c r="H173" s="20">
        <v>37</v>
      </c>
      <c r="I173" s="9">
        <v>0.92500000000000004</v>
      </c>
      <c r="J173" s="20">
        <v>0</v>
      </c>
      <c r="K173" s="9">
        <v>0</v>
      </c>
      <c r="L173" s="20">
        <v>4</v>
      </c>
      <c r="M173" s="9">
        <v>0.1</v>
      </c>
      <c r="N173" s="20">
        <v>3</v>
      </c>
      <c r="O173" s="9">
        <v>7.4999999999999997E-2</v>
      </c>
      <c r="P173" s="20">
        <v>1</v>
      </c>
      <c r="Q173" s="9">
        <v>2.5000000000000001E-2</v>
      </c>
    </row>
    <row r="174" spans="4:17" x14ac:dyDescent="0.25">
      <c r="D174" s="8" t="s">
        <v>636</v>
      </c>
      <c r="E174" s="20">
        <v>90</v>
      </c>
      <c r="F174" s="20">
        <v>87</v>
      </c>
      <c r="G174" s="9">
        <v>0.96666666666666667</v>
      </c>
      <c r="H174" s="20">
        <v>76</v>
      </c>
      <c r="I174" s="9">
        <v>0.87356321839080464</v>
      </c>
      <c r="J174" s="20">
        <v>0</v>
      </c>
      <c r="K174" s="9">
        <v>0</v>
      </c>
      <c r="L174" s="20">
        <v>0</v>
      </c>
      <c r="M174" s="9">
        <v>0</v>
      </c>
      <c r="N174" s="20">
        <v>0</v>
      </c>
      <c r="O174" s="9">
        <v>0</v>
      </c>
      <c r="P174" s="20">
        <v>1</v>
      </c>
      <c r="Q174" s="9">
        <v>1.1494252873563218E-2</v>
      </c>
    </row>
    <row r="175" spans="4:17" x14ac:dyDescent="0.25">
      <c r="D175" s="8" t="s">
        <v>468</v>
      </c>
      <c r="E175" s="20">
        <v>36</v>
      </c>
      <c r="F175" s="20">
        <v>34</v>
      </c>
      <c r="G175" s="9">
        <v>0.94444444444444442</v>
      </c>
      <c r="H175" s="20">
        <v>28</v>
      </c>
      <c r="I175" s="9">
        <v>0.82352941176470584</v>
      </c>
      <c r="J175" s="20">
        <v>0</v>
      </c>
      <c r="K175" s="9">
        <v>0</v>
      </c>
      <c r="L175" s="20">
        <v>1</v>
      </c>
      <c r="M175" s="9">
        <v>2.9411764705882353E-2</v>
      </c>
      <c r="N175" s="20">
        <v>0</v>
      </c>
      <c r="O175" s="9">
        <v>0</v>
      </c>
      <c r="P175" s="20">
        <v>0</v>
      </c>
      <c r="Q175" s="9">
        <v>0</v>
      </c>
    </row>
    <row r="176" spans="4:17" x14ac:dyDescent="0.25">
      <c r="D176" s="7" t="s">
        <v>470</v>
      </c>
      <c r="E176" s="20">
        <v>191</v>
      </c>
      <c r="F176" s="20">
        <v>167</v>
      </c>
      <c r="G176" s="9">
        <v>0.87434554973821987</v>
      </c>
      <c r="H176" s="20">
        <v>136</v>
      </c>
      <c r="I176" s="9">
        <v>0.81437125748502992</v>
      </c>
      <c r="J176" s="20">
        <v>0</v>
      </c>
      <c r="K176" s="9">
        <v>0</v>
      </c>
      <c r="L176" s="20">
        <v>13</v>
      </c>
      <c r="M176" s="9">
        <v>7.7844311377245512E-2</v>
      </c>
      <c r="N176" s="20">
        <v>5</v>
      </c>
      <c r="O176" s="9">
        <v>2.9940119760479042E-2</v>
      </c>
      <c r="P176" s="20">
        <v>3</v>
      </c>
      <c r="Q176" s="9">
        <v>1.7964071856287425E-2</v>
      </c>
    </row>
    <row r="177" spans="4:17" x14ac:dyDescent="0.25">
      <c r="D177" s="8" t="s">
        <v>624</v>
      </c>
      <c r="E177" s="20">
        <v>16</v>
      </c>
      <c r="F177" s="20">
        <v>16</v>
      </c>
      <c r="G177" s="9">
        <v>1</v>
      </c>
      <c r="H177" s="20">
        <v>12</v>
      </c>
      <c r="I177" s="9">
        <v>0.75</v>
      </c>
      <c r="J177" s="20">
        <v>0</v>
      </c>
      <c r="K177" s="9">
        <v>0</v>
      </c>
      <c r="L177" s="20">
        <v>0</v>
      </c>
      <c r="M177" s="9">
        <v>0</v>
      </c>
      <c r="N177" s="20">
        <v>0</v>
      </c>
      <c r="O177" s="9">
        <v>0</v>
      </c>
      <c r="P177" s="20">
        <v>0</v>
      </c>
      <c r="Q177" s="9">
        <v>0</v>
      </c>
    </row>
    <row r="178" spans="4:17" x14ac:dyDescent="0.25">
      <c r="D178" s="8" t="s">
        <v>629</v>
      </c>
      <c r="E178" s="20">
        <v>1</v>
      </c>
      <c r="F178" s="20">
        <v>0</v>
      </c>
      <c r="G178" s="9">
        <v>0</v>
      </c>
      <c r="H178" s="20">
        <v>0</v>
      </c>
      <c r="I178" s="9">
        <v>0</v>
      </c>
      <c r="J178" s="20">
        <v>0</v>
      </c>
      <c r="K178" s="9">
        <v>0</v>
      </c>
      <c r="L178" s="20">
        <v>0</v>
      </c>
      <c r="M178" s="9">
        <v>0</v>
      </c>
      <c r="N178" s="20">
        <v>0</v>
      </c>
      <c r="O178" s="9">
        <v>0</v>
      </c>
      <c r="P178" s="20">
        <v>0</v>
      </c>
      <c r="Q178" s="9">
        <v>0</v>
      </c>
    </row>
    <row r="179" spans="4:17" x14ac:dyDescent="0.25">
      <c r="D179" s="8" t="s">
        <v>641</v>
      </c>
      <c r="E179" s="20">
        <v>58</v>
      </c>
      <c r="F179" s="20">
        <v>50</v>
      </c>
      <c r="G179" s="9">
        <v>0.86206896551724133</v>
      </c>
      <c r="H179" s="20">
        <v>41</v>
      </c>
      <c r="I179" s="9">
        <v>0.82</v>
      </c>
      <c r="J179" s="20">
        <v>0</v>
      </c>
      <c r="K179" s="9">
        <v>0</v>
      </c>
      <c r="L179" s="20">
        <v>5</v>
      </c>
      <c r="M179" s="9">
        <v>0.1</v>
      </c>
      <c r="N179" s="20">
        <v>0</v>
      </c>
      <c r="O179" s="9">
        <v>0</v>
      </c>
      <c r="P179" s="20">
        <v>2</v>
      </c>
      <c r="Q179" s="9">
        <v>0.04</v>
      </c>
    </row>
    <row r="180" spans="4:17" x14ac:dyDescent="0.25">
      <c r="D180" s="8" t="s">
        <v>643</v>
      </c>
      <c r="E180" s="20">
        <v>85</v>
      </c>
      <c r="F180" s="20">
        <v>75</v>
      </c>
      <c r="G180" s="9">
        <v>0.88235294117647056</v>
      </c>
      <c r="H180" s="20">
        <v>64</v>
      </c>
      <c r="I180" s="9">
        <v>0.85333333333333339</v>
      </c>
      <c r="J180" s="20">
        <v>0</v>
      </c>
      <c r="K180" s="9">
        <v>0</v>
      </c>
      <c r="L180" s="20">
        <v>6</v>
      </c>
      <c r="M180" s="9">
        <v>0.08</v>
      </c>
      <c r="N180" s="20">
        <v>3</v>
      </c>
      <c r="O180" s="9">
        <v>0.04</v>
      </c>
      <c r="P180" s="20">
        <v>0</v>
      </c>
      <c r="Q180" s="9">
        <v>0</v>
      </c>
    </row>
    <row r="181" spans="4:17" x14ac:dyDescent="0.25">
      <c r="D181" s="8" t="s">
        <v>471</v>
      </c>
      <c r="E181" s="20">
        <v>13</v>
      </c>
      <c r="F181" s="20">
        <v>11</v>
      </c>
      <c r="G181" s="9">
        <v>0.84615384615384615</v>
      </c>
      <c r="H181" s="20">
        <v>8</v>
      </c>
      <c r="I181" s="9">
        <v>0.72727272727272729</v>
      </c>
      <c r="J181" s="20">
        <v>0</v>
      </c>
      <c r="K181" s="9">
        <v>0</v>
      </c>
      <c r="L181" s="20">
        <v>1</v>
      </c>
      <c r="M181" s="9">
        <v>9.0909090909090912E-2</v>
      </c>
      <c r="N181" s="20">
        <v>1</v>
      </c>
      <c r="O181" s="9">
        <v>9.0909090909090912E-2</v>
      </c>
      <c r="P181" s="20">
        <v>0</v>
      </c>
      <c r="Q181" s="9">
        <v>0</v>
      </c>
    </row>
    <row r="182" spans="4:17" x14ac:dyDescent="0.25">
      <c r="D182" s="8" t="s">
        <v>474</v>
      </c>
      <c r="E182" s="20">
        <v>18</v>
      </c>
      <c r="F182" s="20">
        <v>15</v>
      </c>
      <c r="G182" s="9">
        <v>0.83333333333333337</v>
      </c>
      <c r="H182" s="20">
        <v>11</v>
      </c>
      <c r="I182" s="9">
        <v>0.73333333333333328</v>
      </c>
      <c r="J182" s="20">
        <v>0</v>
      </c>
      <c r="K182" s="9">
        <v>0</v>
      </c>
      <c r="L182" s="20">
        <v>1</v>
      </c>
      <c r="M182" s="9">
        <v>6.6666666666666666E-2</v>
      </c>
      <c r="N182" s="20">
        <v>1</v>
      </c>
      <c r="O182" s="9">
        <v>6.6666666666666666E-2</v>
      </c>
      <c r="P182" s="20">
        <v>1</v>
      </c>
      <c r="Q182" s="9">
        <v>6.6666666666666666E-2</v>
      </c>
    </row>
    <row r="183" spans="4:17" x14ac:dyDescent="0.25">
      <c r="D183" s="7" t="s">
        <v>461</v>
      </c>
      <c r="E183" s="20">
        <v>298</v>
      </c>
      <c r="F183" s="20">
        <v>265</v>
      </c>
      <c r="G183" s="9">
        <v>0.88926174496644295</v>
      </c>
      <c r="H183" s="20">
        <v>236</v>
      </c>
      <c r="I183" s="9">
        <v>0.89056603773584908</v>
      </c>
      <c r="J183" s="20">
        <v>0</v>
      </c>
      <c r="K183" s="9">
        <v>0</v>
      </c>
      <c r="L183" s="20">
        <v>11</v>
      </c>
      <c r="M183" s="9">
        <v>4.1509433962264149E-2</v>
      </c>
      <c r="N183" s="20">
        <v>10</v>
      </c>
      <c r="O183" s="9">
        <v>3.7735849056603772E-2</v>
      </c>
      <c r="P183" s="20">
        <v>2</v>
      </c>
      <c r="Q183" s="9">
        <v>7.5471698113207548E-3</v>
      </c>
    </row>
    <row r="184" spans="4:17" x14ac:dyDescent="0.25">
      <c r="D184" s="8" t="s">
        <v>462</v>
      </c>
      <c r="E184" s="20">
        <v>43</v>
      </c>
      <c r="F184" s="20">
        <v>38</v>
      </c>
      <c r="G184" s="9">
        <v>0.88372093023255816</v>
      </c>
      <c r="H184" s="20">
        <v>35</v>
      </c>
      <c r="I184" s="9">
        <v>0.92105263157894735</v>
      </c>
      <c r="J184" s="20">
        <v>0</v>
      </c>
      <c r="K184" s="9">
        <v>0</v>
      </c>
      <c r="L184" s="20">
        <v>0</v>
      </c>
      <c r="M184" s="9">
        <v>0</v>
      </c>
      <c r="N184" s="20">
        <v>3</v>
      </c>
      <c r="O184" s="9">
        <v>7.8947368421052627E-2</v>
      </c>
      <c r="P184" s="20">
        <v>0</v>
      </c>
      <c r="Q184" s="9">
        <v>0</v>
      </c>
    </row>
    <row r="185" spans="4:17" x14ac:dyDescent="0.25">
      <c r="D185" s="8" t="s">
        <v>633</v>
      </c>
      <c r="E185" s="20">
        <v>8</v>
      </c>
      <c r="F185" s="20">
        <v>8</v>
      </c>
      <c r="G185" s="9">
        <v>1</v>
      </c>
      <c r="H185" s="20">
        <v>4</v>
      </c>
      <c r="I185" s="9">
        <v>0.5</v>
      </c>
      <c r="J185" s="20">
        <v>0</v>
      </c>
      <c r="K185" s="9">
        <v>0</v>
      </c>
      <c r="L185" s="20">
        <v>0</v>
      </c>
      <c r="M185" s="9">
        <v>0</v>
      </c>
      <c r="N185" s="20">
        <v>0</v>
      </c>
      <c r="O185" s="9">
        <v>0</v>
      </c>
      <c r="P185" s="20">
        <v>0</v>
      </c>
      <c r="Q185" s="9">
        <v>0</v>
      </c>
    </row>
    <row r="186" spans="4:17" x14ac:dyDescent="0.25">
      <c r="D186" s="8" t="s">
        <v>638</v>
      </c>
      <c r="E186" s="20">
        <v>56</v>
      </c>
      <c r="F186" s="20">
        <v>52</v>
      </c>
      <c r="G186" s="9">
        <v>0.9285714285714286</v>
      </c>
      <c r="H186" s="20">
        <v>50</v>
      </c>
      <c r="I186" s="9">
        <v>0.96153846153846156</v>
      </c>
      <c r="J186" s="20">
        <v>0</v>
      </c>
      <c r="K186" s="9">
        <v>0</v>
      </c>
      <c r="L186" s="20">
        <v>3</v>
      </c>
      <c r="M186" s="9">
        <v>5.7692307692307696E-2</v>
      </c>
      <c r="N186" s="20">
        <v>0</v>
      </c>
      <c r="O186" s="9">
        <v>0</v>
      </c>
      <c r="P186" s="20">
        <v>0</v>
      </c>
      <c r="Q186" s="9">
        <v>0</v>
      </c>
    </row>
    <row r="187" spans="4:17" x14ac:dyDescent="0.25">
      <c r="D187" s="8" t="s">
        <v>644</v>
      </c>
      <c r="E187" s="20">
        <v>104</v>
      </c>
      <c r="F187" s="20">
        <v>92</v>
      </c>
      <c r="G187" s="9">
        <v>0.88461538461538458</v>
      </c>
      <c r="H187" s="20">
        <v>83</v>
      </c>
      <c r="I187" s="9">
        <v>0.90217391304347827</v>
      </c>
      <c r="J187" s="20">
        <v>0</v>
      </c>
      <c r="K187" s="9">
        <v>0</v>
      </c>
      <c r="L187" s="20">
        <v>4</v>
      </c>
      <c r="M187" s="9">
        <v>4.3478260869565216E-2</v>
      </c>
      <c r="N187" s="20">
        <v>3</v>
      </c>
      <c r="O187" s="9">
        <v>3.2608695652173912E-2</v>
      </c>
      <c r="P187" s="20">
        <v>0</v>
      </c>
      <c r="Q187" s="9">
        <v>0</v>
      </c>
    </row>
    <row r="188" spans="4:17" x14ac:dyDescent="0.25">
      <c r="D188" s="8" t="s">
        <v>649</v>
      </c>
      <c r="E188" s="20">
        <v>5</v>
      </c>
      <c r="F188" s="20">
        <v>4</v>
      </c>
      <c r="G188" s="9">
        <v>0.8</v>
      </c>
      <c r="H188" s="20">
        <v>3</v>
      </c>
      <c r="I188" s="9">
        <v>0.75</v>
      </c>
      <c r="J188" s="20">
        <v>0</v>
      </c>
      <c r="K188" s="9">
        <v>0</v>
      </c>
      <c r="L188" s="20">
        <v>1</v>
      </c>
      <c r="M188" s="9">
        <v>0.25</v>
      </c>
      <c r="N188" s="20">
        <v>0</v>
      </c>
      <c r="O188" s="9">
        <v>0</v>
      </c>
      <c r="P188" s="20">
        <v>0</v>
      </c>
      <c r="Q188" s="9">
        <v>0</v>
      </c>
    </row>
    <row r="189" spans="4:17" x14ac:dyDescent="0.25">
      <c r="D189" s="8" t="s">
        <v>652</v>
      </c>
      <c r="E189" s="20">
        <v>82</v>
      </c>
      <c r="F189" s="20">
        <v>71</v>
      </c>
      <c r="G189" s="9">
        <v>0.86585365853658536</v>
      </c>
      <c r="H189" s="20">
        <v>61</v>
      </c>
      <c r="I189" s="9">
        <v>0.85915492957746475</v>
      </c>
      <c r="J189" s="20">
        <v>0</v>
      </c>
      <c r="K189" s="9">
        <v>0</v>
      </c>
      <c r="L189" s="20">
        <v>3</v>
      </c>
      <c r="M189" s="9">
        <v>4.2253521126760563E-2</v>
      </c>
      <c r="N189" s="20">
        <v>4</v>
      </c>
      <c r="O189" s="9">
        <v>5.6338028169014086E-2</v>
      </c>
      <c r="P189" s="20">
        <v>2</v>
      </c>
      <c r="Q189" s="9">
        <v>2.8169014084507043E-2</v>
      </c>
    </row>
    <row r="190" spans="4:17" x14ac:dyDescent="0.25">
      <c r="D190" s="7" t="s">
        <v>459</v>
      </c>
      <c r="E190" s="20">
        <v>146</v>
      </c>
      <c r="F190" s="20">
        <v>128</v>
      </c>
      <c r="G190" s="9">
        <v>0.87671232876712324</v>
      </c>
      <c r="H190" s="20">
        <v>99</v>
      </c>
      <c r="I190" s="9">
        <v>0.7734375</v>
      </c>
      <c r="J190" s="20">
        <v>0</v>
      </c>
      <c r="K190" s="9">
        <v>0</v>
      </c>
      <c r="L190" s="20">
        <v>7</v>
      </c>
      <c r="M190" s="9">
        <v>5.46875E-2</v>
      </c>
      <c r="N190" s="20">
        <v>4</v>
      </c>
      <c r="O190" s="9">
        <v>3.125E-2</v>
      </c>
      <c r="P190" s="20">
        <v>2</v>
      </c>
      <c r="Q190" s="9">
        <v>1.5625E-2</v>
      </c>
    </row>
    <row r="191" spans="4:17" x14ac:dyDescent="0.25">
      <c r="D191" s="8" t="s">
        <v>460</v>
      </c>
      <c r="E191" s="20">
        <v>55</v>
      </c>
      <c r="F191" s="20">
        <v>47</v>
      </c>
      <c r="G191" s="9">
        <v>0.8545454545454545</v>
      </c>
      <c r="H191" s="20">
        <v>39</v>
      </c>
      <c r="I191" s="9">
        <v>0.82978723404255317</v>
      </c>
      <c r="J191" s="20">
        <v>0</v>
      </c>
      <c r="K191" s="9">
        <v>0</v>
      </c>
      <c r="L191" s="20">
        <v>4</v>
      </c>
      <c r="M191" s="9">
        <v>8.5106382978723402E-2</v>
      </c>
      <c r="N191" s="20">
        <v>1</v>
      </c>
      <c r="O191" s="9">
        <v>2.1276595744680851E-2</v>
      </c>
      <c r="P191" s="20">
        <v>1</v>
      </c>
      <c r="Q191" s="9">
        <v>2.1276595744680851E-2</v>
      </c>
    </row>
    <row r="192" spans="4:17" x14ac:dyDescent="0.25">
      <c r="D192" s="8" t="s">
        <v>634</v>
      </c>
      <c r="E192" s="20">
        <v>50</v>
      </c>
      <c r="F192" s="20">
        <v>43</v>
      </c>
      <c r="G192" s="9">
        <v>0.86</v>
      </c>
      <c r="H192" s="20">
        <v>32</v>
      </c>
      <c r="I192" s="9">
        <v>0.7441860465116279</v>
      </c>
      <c r="J192" s="20">
        <v>0</v>
      </c>
      <c r="K192" s="9">
        <v>0</v>
      </c>
      <c r="L192" s="20">
        <v>2</v>
      </c>
      <c r="M192" s="9">
        <v>4.6511627906976744E-2</v>
      </c>
      <c r="N192" s="20">
        <v>1</v>
      </c>
      <c r="O192" s="9">
        <v>2.3255813953488372E-2</v>
      </c>
      <c r="P192" s="20">
        <v>1</v>
      </c>
      <c r="Q192" s="9">
        <v>2.3255813953488372E-2</v>
      </c>
    </row>
    <row r="193" spans="4:17" x14ac:dyDescent="0.25">
      <c r="D193" s="8" t="s">
        <v>651</v>
      </c>
      <c r="E193" s="20">
        <v>41</v>
      </c>
      <c r="F193" s="20">
        <v>38</v>
      </c>
      <c r="G193" s="9">
        <v>0.92682926829268297</v>
      </c>
      <c r="H193" s="20">
        <v>28</v>
      </c>
      <c r="I193" s="9">
        <v>0.73684210526315785</v>
      </c>
      <c r="J193" s="20">
        <v>0</v>
      </c>
      <c r="K193" s="9">
        <v>0</v>
      </c>
      <c r="L193" s="20">
        <v>1</v>
      </c>
      <c r="M193" s="9">
        <v>2.6315789473684209E-2</v>
      </c>
      <c r="N193" s="20">
        <v>2</v>
      </c>
      <c r="O193" s="9">
        <v>5.2631578947368418E-2</v>
      </c>
      <c r="P193" s="20">
        <v>0</v>
      </c>
      <c r="Q193" s="9">
        <v>0</v>
      </c>
    </row>
    <row r="194" spans="4:17" x14ac:dyDescent="0.25">
      <c r="D194" s="7" t="s">
        <v>631</v>
      </c>
      <c r="E194" s="20">
        <v>238</v>
      </c>
      <c r="F194" s="20">
        <v>204</v>
      </c>
      <c r="G194" s="9">
        <v>0.8571428571428571</v>
      </c>
      <c r="H194" s="20">
        <v>175</v>
      </c>
      <c r="I194" s="9">
        <v>0.85784313725490191</v>
      </c>
      <c r="J194" s="20">
        <v>0</v>
      </c>
      <c r="K194" s="9">
        <v>0</v>
      </c>
      <c r="L194" s="20">
        <v>22</v>
      </c>
      <c r="M194" s="9">
        <v>0.10784313725490197</v>
      </c>
      <c r="N194" s="20">
        <v>4</v>
      </c>
      <c r="O194" s="9">
        <v>1.9607843137254902E-2</v>
      </c>
      <c r="P194" s="20">
        <v>0</v>
      </c>
      <c r="Q194" s="9">
        <v>0</v>
      </c>
    </row>
    <row r="195" spans="4:17" x14ac:dyDescent="0.25">
      <c r="D195" s="8" t="s">
        <v>632</v>
      </c>
      <c r="E195" s="20">
        <v>53</v>
      </c>
      <c r="F195" s="20">
        <v>48</v>
      </c>
      <c r="G195" s="9">
        <v>0.90566037735849059</v>
      </c>
      <c r="H195" s="20">
        <v>43</v>
      </c>
      <c r="I195" s="9">
        <v>0.89583333333333337</v>
      </c>
      <c r="J195" s="20">
        <v>0</v>
      </c>
      <c r="K195" s="9">
        <v>0</v>
      </c>
      <c r="L195" s="20">
        <v>3</v>
      </c>
      <c r="M195" s="9">
        <v>6.25E-2</v>
      </c>
      <c r="N195" s="20">
        <v>1</v>
      </c>
      <c r="O195" s="9">
        <v>2.0833333333333332E-2</v>
      </c>
      <c r="P195" s="20">
        <v>0</v>
      </c>
      <c r="Q195" s="9">
        <v>0</v>
      </c>
    </row>
    <row r="196" spans="4:17" x14ac:dyDescent="0.25">
      <c r="D196" s="8" t="s">
        <v>635</v>
      </c>
      <c r="E196" s="20">
        <v>73</v>
      </c>
      <c r="F196" s="20">
        <v>66</v>
      </c>
      <c r="G196" s="9">
        <v>0.90410958904109584</v>
      </c>
      <c r="H196" s="20">
        <v>60</v>
      </c>
      <c r="I196" s="9">
        <v>0.90909090909090906</v>
      </c>
      <c r="J196" s="20">
        <v>0</v>
      </c>
      <c r="K196" s="9">
        <v>0</v>
      </c>
      <c r="L196" s="20">
        <v>6</v>
      </c>
      <c r="M196" s="9">
        <v>9.0909090909090912E-2</v>
      </c>
      <c r="N196" s="20">
        <v>0</v>
      </c>
      <c r="O196" s="9">
        <v>0</v>
      </c>
      <c r="P196" s="20">
        <v>0</v>
      </c>
      <c r="Q196" s="9">
        <v>0</v>
      </c>
    </row>
    <row r="197" spans="4:17" x14ac:dyDescent="0.25">
      <c r="D197" s="8" t="s">
        <v>646</v>
      </c>
      <c r="E197" s="20">
        <v>32</v>
      </c>
      <c r="F197" s="20">
        <v>25</v>
      </c>
      <c r="G197" s="9">
        <v>0.78125</v>
      </c>
      <c r="H197" s="20">
        <v>20</v>
      </c>
      <c r="I197" s="9">
        <v>0.8</v>
      </c>
      <c r="J197" s="20">
        <v>0</v>
      </c>
      <c r="K197" s="9">
        <v>0</v>
      </c>
      <c r="L197" s="20">
        <v>4</v>
      </c>
      <c r="M197" s="9">
        <v>0.16</v>
      </c>
      <c r="N197" s="20">
        <v>0</v>
      </c>
      <c r="O197" s="9">
        <v>0</v>
      </c>
      <c r="P197" s="20">
        <v>0</v>
      </c>
      <c r="Q197" s="9">
        <v>0</v>
      </c>
    </row>
    <row r="198" spans="4:17" x14ac:dyDescent="0.25">
      <c r="D198" s="8" t="s">
        <v>647</v>
      </c>
      <c r="E198" s="20">
        <v>38</v>
      </c>
      <c r="F198" s="20">
        <v>31</v>
      </c>
      <c r="G198" s="9">
        <v>0.81578947368421051</v>
      </c>
      <c r="H198" s="20">
        <v>29</v>
      </c>
      <c r="I198" s="9">
        <v>0.93548387096774188</v>
      </c>
      <c r="J198" s="20">
        <v>0</v>
      </c>
      <c r="K198" s="9">
        <v>0</v>
      </c>
      <c r="L198" s="20">
        <v>5</v>
      </c>
      <c r="M198" s="9">
        <v>0.16129032258064516</v>
      </c>
      <c r="N198" s="20">
        <v>1</v>
      </c>
      <c r="O198" s="9">
        <v>3.2258064516129031E-2</v>
      </c>
      <c r="P198" s="20">
        <v>0</v>
      </c>
      <c r="Q198" s="9">
        <v>0</v>
      </c>
    </row>
    <row r="199" spans="4:17" x14ac:dyDescent="0.25">
      <c r="D199" s="8" t="s">
        <v>650</v>
      </c>
      <c r="E199" s="20">
        <v>42</v>
      </c>
      <c r="F199" s="20">
        <v>34</v>
      </c>
      <c r="G199" s="9">
        <v>0.80952380952380953</v>
      </c>
      <c r="H199" s="20">
        <v>23</v>
      </c>
      <c r="I199" s="9">
        <v>0.67647058823529416</v>
      </c>
      <c r="J199" s="20">
        <v>0</v>
      </c>
      <c r="K199" s="9">
        <v>0</v>
      </c>
      <c r="L199" s="20">
        <v>4</v>
      </c>
      <c r="M199" s="9">
        <v>0.11764705882352941</v>
      </c>
      <c r="N199" s="20">
        <v>2</v>
      </c>
      <c r="O199" s="9">
        <v>5.8823529411764705E-2</v>
      </c>
      <c r="P199" s="20">
        <v>0</v>
      </c>
      <c r="Q199" s="9">
        <v>0</v>
      </c>
    </row>
    <row r="200" spans="4:17" x14ac:dyDescent="0.25">
      <c r="D200" s="7" t="s">
        <v>626</v>
      </c>
      <c r="E200" s="20">
        <v>230</v>
      </c>
      <c r="F200" s="20">
        <v>205</v>
      </c>
      <c r="G200" s="9">
        <v>0.89130434782608692</v>
      </c>
      <c r="H200" s="20">
        <v>183</v>
      </c>
      <c r="I200" s="9">
        <v>0.89268292682926831</v>
      </c>
      <c r="J200" s="20">
        <v>0</v>
      </c>
      <c r="K200" s="9">
        <v>0</v>
      </c>
      <c r="L200" s="20">
        <v>12</v>
      </c>
      <c r="M200" s="9">
        <v>5.8536585365853662E-2</v>
      </c>
      <c r="N200" s="20">
        <v>7</v>
      </c>
      <c r="O200" s="9">
        <v>3.4146341463414637E-2</v>
      </c>
      <c r="P200" s="20">
        <v>1</v>
      </c>
      <c r="Q200" s="9">
        <v>4.8780487804878049E-3</v>
      </c>
    </row>
    <row r="201" spans="4:17" x14ac:dyDescent="0.25">
      <c r="D201" s="8" t="s">
        <v>627</v>
      </c>
      <c r="E201" s="20">
        <v>38</v>
      </c>
      <c r="F201" s="20">
        <v>37</v>
      </c>
      <c r="G201" s="9">
        <v>0.97368421052631582</v>
      </c>
      <c r="H201" s="20">
        <v>36</v>
      </c>
      <c r="I201" s="9">
        <v>0.97297297297297303</v>
      </c>
      <c r="J201" s="20">
        <v>0</v>
      </c>
      <c r="K201" s="9">
        <v>0</v>
      </c>
      <c r="L201" s="20">
        <v>0</v>
      </c>
      <c r="M201" s="9">
        <v>0</v>
      </c>
      <c r="N201" s="20">
        <v>1</v>
      </c>
      <c r="O201" s="9">
        <v>2.7027027027027029E-2</v>
      </c>
      <c r="P201" s="20">
        <v>0</v>
      </c>
      <c r="Q201" s="9">
        <v>0</v>
      </c>
    </row>
    <row r="202" spans="4:17" x14ac:dyDescent="0.25">
      <c r="D202" s="8" t="s">
        <v>628</v>
      </c>
      <c r="E202" s="20">
        <v>40</v>
      </c>
      <c r="F202" s="20">
        <v>38</v>
      </c>
      <c r="G202" s="9">
        <v>0.95</v>
      </c>
      <c r="H202" s="20">
        <v>32</v>
      </c>
      <c r="I202" s="9">
        <v>0.84210526315789469</v>
      </c>
      <c r="J202" s="20">
        <v>0</v>
      </c>
      <c r="K202" s="9">
        <v>0</v>
      </c>
      <c r="L202" s="20">
        <v>1</v>
      </c>
      <c r="M202" s="9">
        <v>2.6315789473684209E-2</v>
      </c>
      <c r="N202" s="20">
        <v>1</v>
      </c>
      <c r="O202" s="9">
        <v>2.6315789473684209E-2</v>
      </c>
      <c r="P202" s="20">
        <v>0</v>
      </c>
      <c r="Q202" s="9">
        <v>0</v>
      </c>
    </row>
    <row r="203" spans="4:17" x14ac:dyDescent="0.25">
      <c r="D203" s="8" t="s">
        <v>630</v>
      </c>
      <c r="E203" s="20">
        <v>16</v>
      </c>
      <c r="F203" s="20">
        <v>12</v>
      </c>
      <c r="G203" s="9">
        <v>0.75</v>
      </c>
      <c r="H203" s="20">
        <v>10</v>
      </c>
      <c r="I203" s="9">
        <v>0.83333333333333337</v>
      </c>
      <c r="J203" s="20">
        <v>0</v>
      </c>
      <c r="K203" s="9">
        <v>0</v>
      </c>
      <c r="L203" s="20">
        <v>1</v>
      </c>
      <c r="M203" s="9">
        <v>8.3333333333333329E-2</v>
      </c>
      <c r="N203" s="20">
        <v>0</v>
      </c>
      <c r="O203" s="9">
        <v>0</v>
      </c>
      <c r="P203" s="20">
        <v>1</v>
      </c>
      <c r="Q203" s="9">
        <v>8.3333333333333329E-2</v>
      </c>
    </row>
    <row r="204" spans="4:17" x14ac:dyDescent="0.25">
      <c r="D204" s="8" t="s">
        <v>637</v>
      </c>
      <c r="E204" s="20">
        <v>26</v>
      </c>
      <c r="F204" s="20">
        <v>21</v>
      </c>
      <c r="G204" s="9">
        <v>0.80769230769230771</v>
      </c>
      <c r="H204" s="20">
        <v>20</v>
      </c>
      <c r="I204" s="9">
        <v>0.95238095238095233</v>
      </c>
      <c r="J204" s="20">
        <v>0</v>
      </c>
      <c r="K204" s="9">
        <v>0</v>
      </c>
      <c r="L204" s="20">
        <v>2</v>
      </c>
      <c r="M204" s="9">
        <v>9.5238095238095233E-2</v>
      </c>
      <c r="N204" s="20">
        <v>2</v>
      </c>
      <c r="O204" s="9">
        <v>9.5238095238095233E-2</v>
      </c>
      <c r="P204" s="20">
        <v>0</v>
      </c>
      <c r="Q204" s="9">
        <v>0</v>
      </c>
    </row>
    <row r="205" spans="4:17" x14ac:dyDescent="0.25">
      <c r="D205" s="8" t="s">
        <v>645</v>
      </c>
      <c r="E205" s="20">
        <v>110</v>
      </c>
      <c r="F205" s="20">
        <v>97</v>
      </c>
      <c r="G205" s="9">
        <v>0.88181818181818183</v>
      </c>
      <c r="H205" s="20">
        <v>85</v>
      </c>
      <c r="I205" s="9">
        <v>0.87628865979381443</v>
      </c>
      <c r="J205" s="20">
        <v>0</v>
      </c>
      <c r="K205" s="9">
        <v>0</v>
      </c>
      <c r="L205" s="20">
        <v>8</v>
      </c>
      <c r="M205" s="9">
        <v>8.247422680412371E-2</v>
      </c>
      <c r="N205" s="20">
        <v>3</v>
      </c>
      <c r="O205" s="9">
        <v>3.0927835051546393E-2</v>
      </c>
      <c r="P205" s="20">
        <v>0</v>
      </c>
      <c r="Q205" s="9">
        <v>0</v>
      </c>
    </row>
    <row r="206" spans="4:17" x14ac:dyDescent="0.25">
      <c r="D206" s="7" t="s">
        <v>465</v>
      </c>
      <c r="E206" s="20">
        <v>262</v>
      </c>
      <c r="F206" s="20">
        <v>227</v>
      </c>
      <c r="G206" s="9">
        <v>0.86641221374045807</v>
      </c>
      <c r="H206" s="20">
        <v>195</v>
      </c>
      <c r="I206" s="9">
        <v>0.8590308370044053</v>
      </c>
      <c r="J206" s="20">
        <v>0</v>
      </c>
      <c r="K206" s="9">
        <v>0</v>
      </c>
      <c r="L206" s="20">
        <v>19</v>
      </c>
      <c r="M206" s="9">
        <v>8.3700440528634359E-2</v>
      </c>
      <c r="N206" s="20">
        <v>7</v>
      </c>
      <c r="O206" s="9">
        <v>3.0837004405286344E-2</v>
      </c>
      <c r="P206" s="20">
        <v>1</v>
      </c>
      <c r="Q206" s="9">
        <v>4.4052863436123352E-3</v>
      </c>
    </row>
    <row r="207" spans="4:17" x14ac:dyDescent="0.25">
      <c r="D207" s="8" t="s">
        <v>622</v>
      </c>
      <c r="E207" s="20">
        <v>59</v>
      </c>
      <c r="F207" s="20">
        <v>52</v>
      </c>
      <c r="G207" s="9">
        <v>0.88135593220338981</v>
      </c>
      <c r="H207" s="20">
        <v>48</v>
      </c>
      <c r="I207" s="9">
        <v>0.92307692307692313</v>
      </c>
      <c r="J207" s="20">
        <v>0</v>
      </c>
      <c r="K207" s="9">
        <v>0</v>
      </c>
      <c r="L207" s="20">
        <v>3</v>
      </c>
      <c r="M207" s="9">
        <v>5.7692307692307696E-2</v>
      </c>
      <c r="N207" s="20">
        <v>2</v>
      </c>
      <c r="O207" s="9">
        <v>3.8461538461538464E-2</v>
      </c>
      <c r="P207" s="20">
        <v>0</v>
      </c>
      <c r="Q207" s="9">
        <v>0</v>
      </c>
    </row>
    <row r="208" spans="4:17" x14ac:dyDescent="0.25">
      <c r="D208" s="8" t="s">
        <v>466</v>
      </c>
      <c r="E208" s="20">
        <v>111</v>
      </c>
      <c r="F208" s="20">
        <v>98</v>
      </c>
      <c r="G208" s="9">
        <v>0.88288288288288286</v>
      </c>
      <c r="H208" s="20">
        <v>81</v>
      </c>
      <c r="I208" s="9">
        <v>0.82653061224489799</v>
      </c>
      <c r="J208" s="20">
        <v>0</v>
      </c>
      <c r="K208" s="9">
        <v>0</v>
      </c>
      <c r="L208" s="20">
        <v>7</v>
      </c>
      <c r="M208" s="9">
        <v>7.1428571428571425E-2</v>
      </c>
      <c r="N208" s="20">
        <v>1</v>
      </c>
      <c r="O208" s="9">
        <v>1.020408163265306E-2</v>
      </c>
      <c r="P208" s="20">
        <v>1</v>
      </c>
      <c r="Q208" s="9">
        <v>1.020408163265306E-2</v>
      </c>
    </row>
    <row r="209" spans="4:17" x14ac:dyDescent="0.25">
      <c r="D209" s="8" t="s">
        <v>639</v>
      </c>
      <c r="E209" s="20">
        <v>24</v>
      </c>
      <c r="F209" s="20">
        <v>17</v>
      </c>
      <c r="G209" s="9">
        <v>0.70833333333333337</v>
      </c>
      <c r="H209" s="20">
        <v>15</v>
      </c>
      <c r="I209" s="9">
        <v>0.88235294117647056</v>
      </c>
      <c r="J209" s="20">
        <v>0</v>
      </c>
      <c r="K209" s="9">
        <v>0</v>
      </c>
      <c r="L209" s="20">
        <v>3</v>
      </c>
      <c r="M209" s="9">
        <v>0.17647058823529413</v>
      </c>
      <c r="N209" s="20">
        <v>2</v>
      </c>
      <c r="O209" s="9">
        <v>0.11764705882352941</v>
      </c>
      <c r="P209" s="20">
        <v>0</v>
      </c>
      <c r="Q209" s="9">
        <v>0</v>
      </c>
    </row>
    <row r="210" spans="4:17" x14ac:dyDescent="0.25">
      <c r="D210" s="8" t="s">
        <v>640</v>
      </c>
      <c r="E210" s="20">
        <v>9</v>
      </c>
      <c r="F210" s="20">
        <v>7</v>
      </c>
      <c r="G210" s="9">
        <v>0.77777777777777779</v>
      </c>
      <c r="H210" s="20">
        <v>5</v>
      </c>
      <c r="I210" s="9">
        <v>0.7142857142857143</v>
      </c>
      <c r="J210" s="20">
        <v>0</v>
      </c>
      <c r="K210" s="9">
        <v>0</v>
      </c>
      <c r="L210" s="20">
        <v>2</v>
      </c>
      <c r="M210" s="9">
        <v>0.2857142857142857</v>
      </c>
      <c r="N210" s="20">
        <v>0</v>
      </c>
      <c r="O210" s="9">
        <v>0</v>
      </c>
      <c r="P210" s="20">
        <v>0</v>
      </c>
      <c r="Q210" s="9">
        <v>0</v>
      </c>
    </row>
    <row r="211" spans="4:17" x14ac:dyDescent="0.25">
      <c r="D211" s="8" t="s">
        <v>469</v>
      </c>
      <c r="E211" s="20">
        <v>34</v>
      </c>
      <c r="F211" s="20">
        <v>29</v>
      </c>
      <c r="G211" s="9">
        <v>0.8529411764705882</v>
      </c>
      <c r="H211" s="20">
        <v>27</v>
      </c>
      <c r="I211" s="9">
        <v>0.93103448275862066</v>
      </c>
      <c r="J211" s="20">
        <v>0</v>
      </c>
      <c r="K211" s="9">
        <v>0</v>
      </c>
      <c r="L211" s="20">
        <v>3</v>
      </c>
      <c r="M211" s="9">
        <v>0.10344827586206896</v>
      </c>
      <c r="N211" s="20">
        <v>2</v>
      </c>
      <c r="O211" s="9">
        <v>6.8965517241379309E-2</v>
      </c>
      <c r="P211" s="20">
        <v>0</v>
      </c>
      <c r="Q211" s="9">
        <v>0</v>
      </c>
    </row>
    <row r="212" spans="4:17" x14ac:dyDescent="0.25">
      <c r="D212" s="8" t="s">
        <v>472</v>
      </c>
      <c r="E212" s="20">
        <v>25</v>
      </c>
      <c r="F212" s="20">
        <v>24</v>
      </c>
      <c r="G212" s="9">
        <v>0.96</v>
      </c>
      <c r="H212" s="20">
        <v>19</v>
      </c>
      <c r="I212" s="9">
        <v>0.79166666666666663</v>
      </c>
      <c r="J212" s="20">
        <v>0</v>
      </c>
      <c r="K212" s="9">
        <v>0</v>
      </c>
      <c r="L212" s="20">
        <v>1</v>
      </c>
      <c r="M212" s="9">
        <v>4.1666666666666664E-2</v>
      </c>
      <c r="N212" s="20">
        <v>0</v>
      </c>
      <c r="O212" s="9">
        <v>0</v>
      </c>
      <c r="P212" s="20">
        <v>0</v>
      </c>
      <c r="Q212" s="9">
        <v>0</v>
      </c>
    </row>
    <row r="213" spans="4:17" x14ac:dyDescent="0.25">
      <c r="D213" s="6" t="s">
        <v>475</v>
      </c>
      <c r="E213" s="20">
        <v>2009</v>
      </c>
      <c r="F213" s="20">
        <v>1866</v>
      </c>
      <c r="G213" s="9">
        <v>0.92882030861124942</v>
      </c>
      <c r="H213" s="20">
        <v>1589</v>
      </c>
      <c r="I213" s="9">
        <v>0.85155412647374062</v>
      </c>
      <c r="J213" s="20">
        <v>0</v>
      </c>
      <c r="K213" s="9">
        <v>0</v>
      </c>
      <c r="L213" s="20">
        <v>56</v>
      </c>
      <c r="M213" s="9">
        <v>3.0010718113612004E-2</v>
      </c>
      <c r="N213" s="20">
        <v>13</v>
      </c>
      <c r="O213" s="9">
        <v>6.9667738478027871E-3</v>
      </c>
      <c r="P213" s="20">
        <v>19</v>
      </c>
      <c r="Q213" s="9">
        <v>1.0182207931404072E-2</v>
      </c>
    </row>
    <row r="214" spans="4:17" x14ac:dyDescent="0.25">
      <c r="D214" s="7" t="s">
        <v>481</v>
      </c>
      <c r="E214" s="20">
        <v>407</v>
      </c>
      <c r="F214" s="20">
        <v>385</v>
      </c>
      <c r="G214" s="9">
        <v>0.94594594594594594</v>
      </c>
      <c r="H214" s="20">
        <v>330</v>
      </c>
      <c r="I214" s="9">
        <v>0.8571428571428571</v>
      </c>
      <c r="J214" s="20">
        <v>0</v>
      </c>
      <c r="K214" s="9">
        <v>0</v>
      </c>
      <c r="L214" s="20">
        <v>7</v>
      </c>
      <c r="M214" s="9">
        <v>1.8181818181818181E-2</v>
      </c>
      <c r="N214" s="20">
        <v>0</v>
      </c>
      <c r="O214" s="9">
        <v>0</v>
      </c>
      <c r="P214" s="20">
        <v>2</v>
      </c>
      <c r="Q214" s="9">
        <v>5.1948051948051948E-3</v>
      </c>
    </row>
    <row r="215" spans="4:17" x14ac:dyDescent="0.25">
      <c r="D215" s="8" t="s">
        <v>654</v>
      </c>
      <c r="E215" s="20">
        <v>20</v>
      </c>
      <c r="F215" s="20">
        <v>17</v>
      </c>
      <c r="G215" s="9">
        <v>0.85</v>
      </c>
      <c r="H215" s="20">
        <v>15</v>
      </c>
      <c r="I215" s="9">
        <v>0.88235294117647056</v>
      </c>
      <c r="J215" s="20">
        <v>0</v>
      </c>
      <c r="K215" s="9">
        <v>0</v>
      </c>
      <c r="L215" s="20">
        <v>2</v>
      </c>
      <c r="M215" s="9">
        <v>0.11764705882352941</v>
      </c>
      <c r="N215" s="20">
        <v>0</v>
      </c>
      <c r="O215" s="9">
        <v>0</v>
      </c>
      <c r="P215" s="20">
        <v>0</v>
      </c>
      <c r="Q215" s="9">
        <v>0</v>
      </c>
    </row>
    <row r="216" spans="4:17" x14ac:dyDescent="0.25">
      <c r="D216" s="8" t="s">
        <v>657</v>
      </c>
      <c r="E216" s="20">
        <v>33</v>
      </c>
      <c r="F216" s="20">
        <v>33</v>
      </c>
      <c r="G216" s="9">
        <v>1</v>
      </c>
      <c r="H216" s="20">
        <v>27</v>
      </c>
      <c r="I216" s="9">
        <v>0.81818181818181823</v>
      </c>
      <c r="J216" s="20">
        <v>0</v>
      </c>
      <c r="K216" s="9">
        <v>0</v>
      </c>
      <c r="L216" s="20">
        <v>0</v>
      </c>
      <c r="M216" s="9">
        <v>0</v>
      </c>
      <c r="N216" s="20">
        <v>0</v>
      </c>
      <c r="O216" s="9">
        <v>0</v>
      </c>
      <c r="P216" s="20">
        <v>0</v>
      </c>
      <c r="Q216" s="9">
        <v>0</v>
      </c>
    </row>
    <row r="217" spans="4:17" x14ac:dyDescent="0.25">
      <c r="D217" s="8" t="s">
        <v>482</v>
      </c>
      <c r="E217" s="20">
        <v>113</v>
      </c>
      <c r="F217" s="20">
        <v>109</v>
      </c>
      <c r="G217" s="9">
        <v>0.96460176991150437</v>
      </c>
      <c r="H217" s="20">
        <v>96</v>
      </c>
      <c r="I217" s="9">
        <v>0.88073394495412849</v>
      </c>
      <c r="J217" s="20">
        <v>0</v>
      </c>
      <c r="K217" s="9">
        <v>0</v>
      </c>
      <c r="L217" s="20">
        <v>2</v>
      </c>
      <c r="M217" s="9">
        <v>1.834862385321101E-2</v>
      </c>
      <c r="N217" s="20">
        <v>0</v>
      </c>
      <c r="O217" s="9">
        <v>0</v>
      </c>
      <c r="P217" s="20">
        <v>0</v>
      </c>
      <c r="Q217" s="9">
        <v>0</v>
      </c>
    </row>
    <row r="218" spans="4:17" x14ac:dyDescent="0.25">
      <c r="D218" s="8" t="s">
        <v>663</v>
      </c>
      <c r="E218" s="20">
        <v>98</v>
      </c>
      <c r="F218" s="20">
        <v>94</v>
      </c>
      <c r="G218" s="9">
        <v>0.95918367346938771</v>
      </c>
      <c r="H218" s="20">
        <v>85</v>
      </c>
      <c r="I218" s="9">
        <v>0.9042553191489362</v>
      </c>
      <c r="J218" s="20">
        <v>0</v>
      </c>
      <c r="K218" s="9">
        <v>0</v>
      </c>
      <c r="L218" s="20">
        <v>1</v>
      </c>
      <c r="M218" s="9">
        <v>1.0638297872340425E-2</v>
      </c>
      <c r="N218" s="20">
        <v>0</v>
      </c>
      <c r="O218" s="9">
        <v>0</v>
      </c>
      <c r="P218" s="20">
        <v>0</v>
      </c>
      <c r="Q218" s="9">
        <v>0</v>
      </c>
    </row>
    <row r="219" spans="4:17" x14ac:dyDescent="0.25">
      <c r="D219" s="8" t="s">
        <v>486</v>
      </c>
      <c r="E219" s="20">
        <v>52</v>
      </c>
      <c r="F219" s="20">
        <v>50</v>
      </c>
      <c r="G219" s="9">
        <v>0.96153846153846156</v>
      </c>
      <c r="H219" s="20">
        <v>42</v>
      </c>
      <c r="I219" s="9">
        <v>0.84</v>
      </c>
      <c r="J219" s="20">
        <v>0</v>
      </c>
      <c r="K219" s="9">
        <v>0</v>
      </c>
      <c r="L219" s="20">
        <v>1</v>
      </c>
      <c r="M219" s="9">
        <v>0.02</v>
      </c>
      <c r="N219" s="20">
        <v>0</v>
      </c>
      <c r="O219" s="9">
        <v>0</v>
      </c>
      <c r="P219" s="20">
        <v>0</v>
      </c>
      <c r="Q219" s="9">
        <v>0</v>
      </c>
    </row>
    <row r="220" spans="4:17" x14ac:dyDescent="0.25">
      <c r="D220" s="8" t="s">
        <v>669</v>
      </c>
      <c r="E220" s="20">
        <v>19</v>
      </c>
      <c r="F220" s="20">
        <v>17</v>
      </c>
      <c r="G220" s="9">
        <v>0.89473684210526316</v>
      </c>
      <c r="H220" s="20">
        <v>14</v>
      </c>
      <c r="I220" s="9">
        <v>0.82352941176470584</v>
      </c>
      <c r="J220" s="20">
        <v>0</v>
      </c>
      <c r="K220" s="9">
        <v>0</v>
      </c>
      <c r="L220" s="20">
        <v>1</v>
      </c>
      <c r="M220" s="9">
        <v>5.8823529411764705E-2</v>
      </c>
      <c r="N220" s="20">
        <v>0</v>
      </c>
      <c r="O220" s="9">
        <v>0</v>
      </c>
      <c r="P220" s="20">
        <v>0</v>
      </c>
      <c r="Q220" s="9">
        <v>0</v>
      </c>
    </row>
    <row r="221" spans="4:17" x14ac:dyDescent="0.25">
      <c r="D221" s="8" t="s">
        <v>498</v>
      </c>
      <c r="E221" s="20">
        <v>43</v>
      </c>
      <c r="F221" s="20">
        <v>40</v>
      </c>
      <c r="G221" s="9">
        <v>0.93023255813953487</v>
      </c>
      <c r="H221" s="20">
        <v>30</v>
      </c>
      <c r="I221" s="9">
        <v>0.75</v>
      </c>
      <c r="J221" s="20">
        <v>0</v>
      </c>
      <c r="K221" s="9">
        <v>0</v>
      </c>
      <c r="L221" s="20">
        <v>0</v>
      </c>
      <c r="M221" s="9">
        <v>0</v>
      </c>
      <c r="N221" s="20">
        <v>0</v>
      </c>
      <c r="O221" s="9">
        <v>0</v>
      </c>
      <c r="P221" s="20">
        <v>1</v>
      </c>
      <c r="Q221" s="9">
        <v>2.5000000000000001E-2</v>
      </c>
    </row>
    <row r="222" spans="4:17" x14ac:dyDescent="0.25">
      <c r="D222" s="8" t="s">
        <v>500</v>
      </c>
      <c r="E222" s="20">
        <v>29</v>
      </c>
      <c r="F222" s="20">
        <v>25</v>
      </c>
      <c r="G222" s="9">
        <v>0.86206896551724133</v>
      </c>
      <c r="H222" s="20">
        <v>21</v>
      </c>
      <c r="I222" s="9">
        <v>0.84</v>
      </c>
      <c r="J222" s="20"/>
      <c r="K222" s="9">
        <v>0</v>
      </c>
      <c r="L222" s="20"/>
      <c r="M222" s="9">
        <v>0</v>
      </c>
      <c r="N222" s="20"/>
      <c r="O222" s="9">
        <v>0</v>
      </c>
      <c r="P222" s="20">
        <v>1</v>
      </c>
      <c r="Q222" s="9">
        <v>0.04</v>
      </c>
    </row>
    <row r="223" spans="4:17" x14ac:dyDescent="0.25">
      <c r="D223" s="7" t="s">
        <v>489</v>
      </c>
      <c r="E223" s="20">
        <v>207</v>
      </c>
      <c r="F223" s="20">
        <v>191</v>
      </c>
      <c r="G223" s="9">
        <v>0.92270531400966183</v>
      </c>
      <c r="H223" s="20">
        <v>172</v>
      </c>
      <c r="I223" s="9">
        <v>0.90052356020942403</v>
      </c>
      <c r="J223" s="20">
        <v>0</v>
      </c>
      <c r="K223" s="9">
        <v>0</v>
      </c>
      <c r="L223" s="20">
        <v>5</v>
      </c>
      <c r="M223" s="9">
        <v>2.6178010471204188E-2</v>
      </c>
      <c r="N223" s="20">
        <v>1</v>
      </c>
      <c r="O223" s="9">
        <v>5.235602094240838E-3</v>
      </c>
      <c r="P223" s="20">
        <v>0</v>
      </c>
      <c r="Q223" s="9">
        <v>0</v>
      </c>
    </row>
    <row r="224" spans="4:17" x14ac:dyDescent="0.25">
      <c r="D224" s="8" t="s">
        <v>658</v>
      </c>
      <c r="E224" s="20">
        <v>26</v>
      </c>
      <c r="F224" s="20">
        <v>24</v>
      </c>
      <c r="G224" s="9">
        <v>0.92307692307692313</v>
      </c>
      <c r="H224" s="20">
        <v>21</v>
      </c>
      <c r="I224" s="9">
        <v>0.875</v>
      </c>
      <c r="J224" s="20">
        <v>0</v>
      </c>
      <c r="K224" s="9">
        <v>0</v>
      </c>
      <c r="L224" s="20">
        <v>0</v>
      </c>
      <c r="M224" s="9">
        <v>0</v>
      </c>
      <c r="N224" s="20">
        <v>0</v>
      </c>
      <c r="O224" s="9">
        <v>0</v>
      </c>
      <c r="P224" s="20">
        <v>0</v>
      </c>
      <c r="Q224" s="9">
        <v>0</v>
      </c>
    </row>
    <row r="225" spans="4:17" x14ac:dyDescent="0.25">
      <c r="D225" s="8" t="s">
        <v>660</v>
      </c>
      <c r="E225" s="20">
        <v>10</v>
      </c>
      <c r="F225" s="20">
        <v>8</v>
      </c>
      <c r="G225" s="9">
        <v>0.8</v>
      </c>
      <c r="H225" s="20">
        <v>6</v>
      </c>
      <c r="I225" s="9">
        <v>0.75</v>
      </c>
      <c r="J225" s="20">
        <v>0</v>
      </c>
      <c r="K225" s="9">
        <v>0</v>
      </c>
      <c r="L225" s="20">
        <v>0</v>
      </c>
      <c r="M225" s="9">
        <v>0</v>
      </c>
      <c r="N225" s="20">
        <v>0</v>
      </c>
      <c r="O225" s="9">
        <v>0</v>
      </c>
      <c r="P225" s="20">
        <v>0</v>
      </c>
      <c r="Q225" s="9">
        <v>0</v>
      </c>
    </row>
    <row r="226" spans="4:17" x14ac:dyDescent="0.25">
      <c r="D226" s="8" t="s">
        <v>661</v>
      </c>
      <c r="E226" s="20">
        <v>55</v>
      </c>
      <c r="F226" s="20">
        <v>53</v>
      </c>
      <c r="G226" s="9">
        <v>0.96363636363636362</v>
      </c>
      <c r="H226" s="20">
        <v>49</v>
      </c>
      <c r="I226" s="9">
        <v>0.92452830188679247</v>
      </c>
      <c r="J226" s="20">
        <v>0</v>
      </c>
      <c r="K226" s="9">
        <v>0</v>
      </c>
      <c r="L226" s="20">
        <v>2</v>
      </c>
      <c r="M226" s="9">
        <v>3.7735849056603772E-2</v>
      </c>
      <c r="N226" s="20">
        <v>0</v>
      </c>
      <c r="O226" s="9">
        <v>0</v>
      </c>
      <c r="P226" s="20">
        <v>0</v>
      </c>
      <c r="Q226" s="9">
        <v>0</v>
      </c>
    </row>
    <row r="227" spans="4:17" x14ac:dyDescent="0.25">
      <c r="D227" s="8" t="s">
        <v>662</v>
      </c>
      <c r="E227" s="20">
        <v>12</v>
      </c>
      <c r="F227" s="20">
        <v>12</v>
      </c>
      <c r="G227" s="9">
        <v>1</v>
      </c>
      <c r="H227" s="20">
        <v>12</v>
      </c>
      <c r="I227" s="9">
        <v>1</v>
      </c>
      <c r="J227" s="20">
        <v>0</v>
      </c>
      <c r="K227" s="9">
        <v>0</v>
      </c>
      <c r="L227" s="20">
        <v>0</v>
      </c>
      <c r="M227" s="9">
        <v>0</v>
      </c>
      <c r="N227" s="20">
        <v>0</v>
      </c>
      <c r="O227" s="9">
        <v>0</v>
      </c>
      <c r="P227" s="20">
        <v>0</v>
      </c>
      <c r="Q227" s="9">
        <v>0</v>
      </c>
    </row>
    <row r="228" spans="4:17" x14ac:dyDescent="0.25">
      <c r="D228" s="8" t="s">
        <v>490</v>
      </c>
      <c r="E228" s="20">
        <v>9</v>
      </c>
      <c r="F228" s="20">
        <v>9</v>
      </c>
      <c r="G228" s="9">
        <v>1</v>
      </c>
      <c r="H228" s="20">
        <v>8</v>
      </c>
      <c r="I228" s="9">
        <v>0.88888888888888884</v>
      </c>
      <c r="J228" s="20">
        <v>0</v>
      </c>
      <c r="K228" s="9">
        <v>0</v>
      </c>
      <c r="L228" s="20">
        <v>0</v>
      </c>
      <c r="M228" s="9">
        <v>0</v>
      </c>
      <c r="N228" s="20">
        <v>0</v>
      </c>
      <c r="O228" s="9">
        <v>0</v>
      </c>
      <c r="P228" s="20">
        <v>0</v>
      </c>
      <c r="Q228" s="9">
        <v>0</v>
      </c>
    </row>
    <row r="229" spans="4:17" x14ac:dyDescent="0.25">
      <c r="D229" s="8" t="s">
        <v>666</v>
      </c>
      <c r="E229" s="20">
        <v>36</v>
      </c>
      <c r="F229" s="20">
        <v>35</v>
      </c>
      <c r="G229" s="9">
        <v>0.97222222222222221</v>
      </c>
      <c r="H229" s="20">
        <v>33</v>
      </c>
      <c r="I229" s="9">
        <v>0.94285714285714284</v>
      </c>
      <c r="J229" s="20">
        <v>0</v>
      </c>
      <c r="K229" s="9">
        <v>0</v>
      </c>
      <c r="L229" s="20">
        <v>0</v>
      </c>
      <c r="M229" s="9">
        <v>0</v>
      </c>
      <c r="N229" s="20">
        <v>0</v>
      </c>
      <c r="O229" s="9">
        <v>0</v>
      </c>
      <c r="P229" s="20">
        <v>0</v>
      </c>
      <c r="Q229" s="9">
        <v>0</v>
      </c>
    </row>
    <row r="230" spans="4:17" x14ac:dyDescent="0.25">
      <c r="D230" s="8" t="s">
        <v>674</v>
      </c>
      <c r="E230" s="20">
        <v>59</v>
      </c>
      <c r="F230" s="20">
        <v>50</v>
      </c>
      <c r="G230" s="9">
        <v>0.84745762711864403</v>
      </c>
      <c r="H230" s="20">
        <v>43</v>
      </c>
      <c r="I230" s="9">
        <v>0.86</v>
      </c>
      <c r="J230" s="20">
        <v>0</v>
      </c>
      <c r="K230" s="9">
        <v>0</v>
      </c>
      <c r="L230" s="20">
        <v>3</v>
      </c>
      <c r="M230" s="9">
        <v>0.06</v>
      </c>
      <c r="N230" s="20">
        <v>1</v>
      </c>
      <c r="O230" s="9">
        <v>0.02</v>
      </c>
      <c r="P230" s="20">
        <v>0</v>
      </c>
      <c r="Q230" s="9">
        <v>0</v>
      </c>
    </row>
    <row r="231" spans="4:17" x14ac:dyDescent="0.25">
      <c r="D231" s="7" t="s">
        <v>491</v>
      </c>
      <c r="E231" s="20">
        <v>302</v>
      </c>
      <c r="F231" s="20">
        <v>265</v>
      </c>
      <c r="G231" s="9">
        <v>0.87748344370860931</v>
      </c>
      <c r="H231" s="20">
        <v>183</v>
      </c>
      <c r="I231" s="9">
        <v>0.69056603773584901</v>
      </c>
      <c r="J231" s="20">
        <v>0</v>
      </c>
      <c r="K231" s="9">
        <v>0</v>
      </c>
      <c r="L231" s="20">
        <v>13</v>
      </c>
      <c r="M231" s="9">
        <v>4.9056603773584909E-2</v>
      </c>
      <c r="N231" s="20">
        <v>7</v>
      </c>
      <c r="O231" s="9">
        <v>2.6415094339622643E-2</v>
      </c>
      <c r="P231" s="20">
        <v>7</v>
      </c>
      <c r="Q231" s="9">
        <v>2.6415094339622643E-2</v>
      </c>
    </row>
    <row r="232" spans="4:17" x14ac:dyDescent="0.25">
      <c r="D232" s="8" t="s">
        <v>493</v>
      </c>
      <c r="E232" s="20">
        <v>142</v>
      </c>
      <c r="F232" s="20">
        <v>131</v>
      </c>
      <c r="G232" s="9">
        <v>0.92253521126760563</v>
      </c>
      <c r="H232" s="20">
        <v>121</v>
      </c>
      <c r="I232" s="9">
        <v>0.92366412213740456</v>
      </c>
      <c r="J232" s="20">
        <v>0</v>
      </c>
      <c r="K232" s="9">
        <v>0</v>
      </c>
      <c r="L232" s="20">
        <v>4</v>
      </c>
      <c r="M232" s="9">
        <v>3.0534351145038167E-2</v>
      </c>
      <c r="N232" s="20">
        <v>4</v>
      </c>
      <c r="O232" s="9">
        <v>3.0534351145038167E-2</v>
      </c>
      <c r="P232" s="20">
        <v>1</v>
      </c>
      <c r="Q232" s="9">
        <v>7.6335877862595417E-3</v>
      </c>
    </row>
    <row r="233" spans="4:17" x14ac:dyDescent="0.25">
      <c r="D233" s="8" t="s">
        <v>494</v>
      </c>
      <c r="E233" s="20">
        <v>27</v>
      </c>
      <c r="F233" s="20">
        <v>22</v>
      </c>
      <c r="G233" s="9">
        <v>0.81481481481481477</v>
      </c>
      <c r="H233" s="20">
        <v>14</v>
      </c>
      <c r="I233" s="9">
        <v>0.63636363636363635</v>
      </c>
      <c r="J233" s="20">
        <v>0</v>
      </c>
      <c r="K233" s="9">
        <v>0</v>
      </c>
      <c r="L233" s="20">
        <v>1</v>
      </c>
      <c r="M233" s="9">
        <v>4.5454545454545456E-2</v>
      </c>
      <c r="N233" s="20">
        <v>2</v>
      </c>
      <c r="O233" s="9">
        <v>9.0909090909090912E-2</v>
      </c>
      <c r="P233" s="20">
        <v>1</v>
      </c>
      <c r="Q233" s="9">
        <v>4.5454545454545456E-2</v>
      </c>
    </row>
    <row r="234" spans="4:17" x14ac:dyDescent="0.25">
      <c r="D234" s="8" t="s">
        <v>499</v>
      </c>
      <c r="E234" s="20">
        <v>48</v>
      </c>
      <c r="F234" s="20">
        <v>41</v>
      </c>
      <c r="G234" s="9">
        <v>0.85416666666666663</v>
      </c>
      <c r="H234" s="20">
        <v>30</v>
      </c>
      <c r="I234" s="9">
        <v>0.73170731707317072</v>
      </c>
      <c r="J234" s="20">
        <v>0</v>
      </c>
      <c r="K234" s="9">
        <v>0</v>
      </c>
      <c r="L234" s="20">
        <v>3</v>
      </c>
      <c r="M234" s="9">
        <v>7.3170731707317069E-2</v>
      </c>
      <c r="N234" s="20">
        <v>1</v>
      </c>
      <c r="O234" s="9">
        <v>2.4390243902439025E-2</v>
      </c>
      <c r="P234" s="20">
        <v>2</v>
      </c>
      <c r="Q234" s="9">
        <v>4.878048780487805E-2</v>
      </c>
    </row>
    <row r="235" spans="4:17" x14ac:dyDescent="0.25">
      <c r="D235" s="8" t="s">
        <v>492</v>
      </c>
      <c r="E235" s="20">
        <v>26</v>
      </c>
      <c r="F235" s="20">
        <v>21</v>
      </c>
      <c r="G235" s="9">
        <v>0.80769230769230771</v>
      </c>
      <c r="H235" s="20">
        <v>9</v>
      </c>
      <c r="I235" s="9">
        <v>0.42857142857142855</v>
      </c>
      <c r="J235" s="20"/>
      <c r="K235" s="9">
        <v>0</v>
      </c>
      <c r="L235" s="20">
        <v>4</v>
      </c>
      <c r="M235" s="9">
        <v>0.19047619047619047</v>
      </c>
      <c r="N235" s="20"/>
      <c r="O235" s="9">
        <v>0</v>
      </c>
      <c r="P235" s="20"/>
      <c r="Q235" s="9">
        <v>0</v>
      </c>
    </row>
    <row r="236" spans="4:17" x14ac:dyDescent="0.25">
      <c r="D236" s="8" t="s">
        <v>495</v>
      </c>
      <c r="E236" s="20">
        <v>59</v>
      </c>
      <c r="F236" s="20">
        <v>50</v>
      </c>
      <c r="G236" s="9">
        <v>0.84745762711864403</v>
      </c>
      <c r="H236" s="20">
        <v>9</v>
      </c>
      <c r="I236" s="9">
        <v>0.18</v>
      </c>
      <c r="J236" s="20"/>
      <c r="K236" s="9">
        <v>0</v>
      </c>
      <c r="L236" s="20">
        <v>1</v>
      </c>
      <c r="M236" s="9">
        <v>0.02</v>
      </c>
      <c r="N236" s="20"/>
      <c r="O236" s="9">
        <v>0</v>
      </c>
      <c r="P236" s="20">
        <v>3</v>
      </c>
      <c r="Q236" s="9">
        <v>0.06</v>
      </c>
    </row>
    <row r="237" spans="4:17" x14ac:dyDescent="0.25">
      <c r="D237" s="7" t="s">
        <v>483</v>
      </c>
      <c r="E237" s="20">
        <v>253</v>
      </c>
      <c r="F237" s="20">
        <v>231</v>
      </c>
      <c r="G237" s="9">
        <v>0.91304347826086951</v>
      </c>
      <c r="H237" s="20">
        <v>208</v>
      </c>
      <c r="I237" s="9">
        <v>0.90043290043290047</v>
      </c>
      <c r="J237" s="20">
        <v>0</v>
      </c>
      <c r="K237" s="9">
        <v>0</v>
      </c>
      <c r="L237" s="20">
        <v>10</v>
      </c>
      <c r="M237" s="9">
        <v>4.3290043290043288E-2</v>
      </c>
      <c r="N237" s="20">
        <v>3</v>
      </c>
      <c r="O237" s="9">
        <v>1.2987012987012988E-2</v>
      </c>
      <c r="P237" s="20">
        <v>1</v>
      </c>
      <c r="Q237" s="9">
        <v>4.329004329004329E-3</v>
      </c>
    </row>
    <row r="238" spans="4:17" x14ac:dyDescent="0.25">
      <c r="D238" s="8" t="s">
        <v>484</v>
      </c>
      <c r="E238" s="20">
        <v>129</v>
      </c>
      <c r="F238" s="20">
        <v>120</v>
      </c>
      <c r="G238" s="9">
        <v>0.93023255813953487</v>
      </c>
      <c r="H238" s="20">
        <v>108</v>
      </c>
      <c r="I238" s="9">
        <v>0.9</v>
      </c>
      <c r="J238" s="20">
        <v>0</v>
      </c>
      <c r="K238" s="9">
        <v>0</v>
      </c>
      <c r="L238" s="20">
        <v>4</v>
      </c>
      <c r="M238" s="9">
        <v>3.3333333333333333E-2</v>
      </c>
      <c r="N238" s="20">
        <v>2</v>
      </c>
      <c r="O238" s="9">
        <v>1.6666666666666666E-2</v>
      </c>
      <c r="P238" s="20">
        <v>1</v>
      </c>
      <c r="Q238" s="9">
        <v>8.3333333333333332E-3</v>
      </c>
    </row>
    <row r="239" spans="4:17" x14ac:dyDescent="0.25">
      <c r="D239" s="8" t="s">
        <v>488</v>
      </c>
      <c r="E239" s="20">
        <v>16</v>
      </c>
      <c r="F239" s="20">
        <v>15</v>
      </c>
      <c r="G239" s="9">
        <v>0.9375</v>
      </c>
      <c r="H239" s="20">
        <v>14</v>
      </c>
      <c r="I239" s="9">
        <v>0.93333333333333335</v>
      </c>
      <c r="J239" s="20">
        <v>0</v>
      </c>
      <c r="K239" s="9">
        <v>0</v>
      </c>
      <c r="L239" s="20">
        <v>1</v>
      </c>
      <c r="M239" s="9">
        <v>6.6666666666666666E-2</v>
      </c>
      <c r="N239" s="20">
        <v>0</v>
      </c>
      <c r="O239" s="9">
        <v>0</v>
      </c>
      <c r="P239" s="20">
        <v>0</v>
      </c>
      <c r="Q239" s="9">
        <v>0</v>
      </c>
    </row>
    <row r="240" spans="4:17" x14ac:dyDescent="0.25">
      <c r="D240" s="8" t="s">
        <v>667</v>
      </c>
      <c r="E240" s="20">
        <v>108</v>
      </c>
      <c r="F240" s="20">
        <v>96</v>
      </c>
      <c r="G240" s="9">
        <v>0.88888888888888884</v>
      </c>
      <c r="H240" s="20">
        <v>86</v>
      </c>
      <c r="I240" s="9">
        <v>0.89583333333333337</v>
      </c>
      <c r="J240" s="20">
        <v>0</v>
      </c>
      <c r="K240" s="9">
        <v>0</v>
      </c>
      <c r="L240" s="20">
        <v>5</v>
      </c>
      <c r="M240" s="9">
        <v>5.2083333333333336E-2</v>
      </c>
      <c r="N240" s="20">
        <v>1</v>
      </c>
      <c r="O240" s="9">
        <v>1.0416666666666666E-2</v>
      </c>
      <c r="P240" s="20">
        <v>0</v>
      </c>
      <c r="Q240" s="9">
        <v>0</v>
      </c>
    </row>
    <row r="241" spans="4:17" x14ac:dyDescent="0.25">
      <c r="D241" s="7" t="s">
        <v>478</v>
      </c>
      <c r="E241" s="20">
        <v>326</v>
      </c>
      <c r="F241" s="20">
        <v>306</v>
      </c>
      <c r="G241" s="9">
        <v>0.93865030674846628</v>
      </c>
      <c r="H241" s="20">
        <v>272</v>
      </c>
      <c r="I241" s="9">
        <v>0.88888888888888884</v>
      </c>
      <c r="J241" s="20">
        <v>0</v>
      </c>
      <c r="K241" s="9">
        <v>0</v>
      </c>
      <c r="L241" s="20">
        <v>7</v>
      </c>
      <c r="M241" s="9">
        <v>2.2875816993464051E-2</v>
      </c>
      <c r="N241" s="20">
        <v>1</v>
      </c>
      <c r="O241" s="9">
        <v>3.2679738562091504E-3</v>
      </c>
      <c r="P241" s="20">
        <v>3</v>
      </c>
      <c r="Q241" s="9">
        <v>9.8039215686274508E-3</v>
      </c>
    </row>
    <row r="242" spans="4:17" x14ac:dyDescent="0.25">
      <c r="D242" s="8" t="s">
        <v>655</v>
      </c>
      <c r="E242" s="20">
        <v>8</v>
      </c>
      <c r="F242" s="20">
        <v>7</v>
      </c>
      <c r="G242" s="9">
        <v>0.875</v>
      </c>
      <c r="H242" s="20">
        <v>6</v>
      </c>
      <c r="I242" s="9">
        <v>0.8571428571428571</v>
      </c>
      <c r="J242" s="20">
        <v>0</v>
      </c>
      <c r="K242" s="9">
        <v>0</v>
      </c>
      <c r="L242" s="20">
        <v>0</v>
      </c>
      <c r="M242" s="9">
        <v>0</v>
      </c>
      <c r="N242" s="20">
        <v>0</v>
      </c>
      <c r="O242" s="9">
        <v>0</v>
      </c>
      <c r="P242" s="20">
        <v>0</v>
      </c>
      <c r="Q242" s="9">
        <v>0</v>
      </c>
    </row>
    <row r="243" spans="4:17" x14ac:dyDescent="0.25">
      <c r="D243" s="8" t="s">
        <v>479</v>
      </c>
      <c r="E243" s="20">
        <v>81</v>
      </c>
      <c r="F243" s="20">
        <v>76</v>
      </c>
      <c r="G243" s="9">
        <v>0.93827160493827155</v>
      </c>
      <c r="H243" s="20">
        <v>65</v>
      </c>
      <c r="I243" s="9">
        <v>0.85526315789473684</v>
      </c>
      <c r="J243" s="20">
        <v>0</v>
      </c>
      <c r="K243" s="9">
        <v>0</v>
      </c>
      <c r="L243" s="20">
        <v>3</v>
      </c>
      <c r="M243" s="9">
        <v>3.9473684210526314E-2</v>
      </c>
      <c r="N243" s="20">
        <v>0</v>
      </c>
      <c r="O243" s="9">
        <v>0</v>
      </c>
      <c r="P243" s="20">
        <v>0</v>
      </c>
      <c r="Q243" s="9">
        <v>0</v>
      </c>
    </row>
    <row r="244" spans="4:17" x14ac:dyDescent="0.25">
      <c r="D244" s="8" t="s">
        <v>480</v>
      </c>
      <c r="E244" s="20">
        <v>53</v>
      </c>
      <c r="F244" s="20">
        <v>50</v>
      </c>
      <c r="G244" s="9">
        <v>0.94339622641509435</v>
      </c>
      <c r="H244" s="20">
        <v>47</v>
      </c>
      <c r="I244" s="9">
        <v>0.94</v>
      </c>
      <c r="J244" s="20">
        <v>0</v>
      </c>
      <c r="K244" s="9">
        <v>0</v>
      </c>
      <c r="L244" s="20">
        <v>1</v>
      </c>
      <c r="M244" s="9">
        <v>0.02</v>
      </c>
      <c r="N244" s="20">
        <v>0</v>
      </c>
      <c r="O244" s="9">
        <v>0</v>
      </c>
      <c r="P244" s="20">
        <v>0</v>
      </c>
      <c r="Q244" s="9">
        <v>0</v>
      </c>
    </row>
    <row r="245" spans="4:17" x14ac:dyDescent="0.25">
      <c r="D245" s="8" t="s">
        <v>664</v>
      </c>
      <c r="E245" s="20">
        <v>33</v>
      </c>
      <c r="F245" s="20">
        <v>29</v>
      </c>
      <c r="G245" s="9">
        <v>0.87878787878787878</v>
      </c>
      <c r="H245" s="20">
        <v>27</v>
      </c>
      <c r="I245" s="9">
        <v>0.93103448275862066</v>
      </c>
      <c r="J245" s="20">
        <v>0</v>
      </c>
      <c r="K245" s="9">
        <v>0</v>
      </c>
      <c r="L245" s="20">
        <v>2</v>
      </c>
      <c r="M245" s="9">
        <v>6.8965517241379309E-2</v>
      </c>
      <c r="N245" s="20">
        <v>0</v>
      </c>
      <c r="O245" s="9">
        <v>0</v>
      </c>
      <c r="P245" s="20">
        <v>1</v>
      </c>
      <c r="Q245" s="9">
        <v>3.4482758620689655E-2</v>
      </c>
    </row>
    <row r="246" spans="4:17" x14ac:dyDescent="0.25">
      <c r="D246" s="8" t="s">
        <v>665</v>
      </c>
      <c r="E246" s="20">
        <v>32</v>
      </c>
      <c r="F246" s="20">
        <v>30</v>
      </c>
      <c r="G246" s="9">
        <v>0.9375</v>
      </c>
      <c r="H246" s="20">
        <v>27</v>
      </c>
      <c r="I246" s="9">
        <v>0.9</v>
      </c>
      <c r="J246" s="20">
        <v>0</v>
      </c>
      <c r="K246" s="9">
        <v>0</v>
      </c>
      <c r="L246" s="20">
        <v>0</v>
      </c>
      <c r="M246" s="9">
        <v>0</v>
      </c>
      <c r="N246" s="20">
        <v>1</v>
      </c>
      <c r="O246" s="9">
        <v>3.3333333333333333E-2</v>
      </c>
      <c r="P246" s="20">
        <v>1</v>
      </c>
      <c r="Q246" s="9">
        <v>3.3333333333333333E-2</v>
      </c>
    </row>
    <row r="247" spans="4:17" x14ac:dyDescent="0.25">
      <c r="D247" s="8" t="s">
        <v>487</v>
      </c>
      <c r="E247" s="20">
        <v>44</v>
      </c>
      <c r="F247" s="20">
        <v>42</v>
      </c>
      <c r="G247" s="9">
        <v>0.95454545454545459</v>
      </c>
      <c r="H247" s="20">
        <v>34</v>
      </c>
      <c r="I247" s="9">
        <v>0.80952380952380953</v>
      </c>
      <c r="J247" s="20"/>
      <c r="K247" s="9">
        <v>0</v>
      </c>
      <c r="L247" s="20">
        <v>1</v>
      </c>
      <c r="M247" s="9">
        <v>2.3809523809523808E-2</v>
      </c>
      <c r="N247" s="20"/>
      <c r="O247" s="9">
        <v>0</v>
      </c>
      <c r="P247" s="20"/>
      <c r="Q247" s="9">
        <v>0</v>
      </c>
    </row>
    <row r="248" spans="4:17" x14ac:dyDescent="0.25">
      <c r="D248" s="8" t="s">
        <v>496</v>
      </c>
      <c r="E248" s="20">
        <v>37</v>
      </c>
      <c r="F248" s="20">
        <v>35</v>
      </c>
      <c r="G248" s="9">
        <v>0.94594594594594594</v>
      </c>
      <c r="H248" s="20">
        <v>32</v>
      </c>
      <c r="I248" s="9">
        <v>0.91428571428571426</v>
      </c>
      <c r="J248" s="20">
        <v>0</v>
      </c>
      <c r="K248" s="9">
        <v>0</v>
      </c>
      <c r="L248" s="20">
        <v>0</v>
      </c>
      <c r="M248" s="9">
        <v>0</v>
      </c>
      <c r="N248" s="20">
        <v>0</v>
      </c>
      <c r="O248" s="9">
        <v>0</v>
      </c>
      <c r="P248" s="20">
        <v>1</v>
      </c>
      <c r="Q248" s="9">
        <v>2.8571428571428571E-2</v>
      </c>
    </row>
    <row r="249" spans="4:17" x14ac:dyDescent="0.25">
      <c r="D249" s="8" t="s">
        <v>673</v>
      </c>
      <c r="E249" s="20">
        <v>38</v>
      </c>
      <c r="F249" s="20">
        <v>37</v>
      </c>
      <c r="G249" s="9">
        <v>0.97368421052631582</v>
      </c>
      <c r="H249" s="20">
        <v>34</v>
      </c>
      <c r="I249" s="9">
        <v>0.91891891891891897</v>
      </c>
      <c r="J249" s="20">
        <v>0</v>
      </c>
      <c r="K249" s="9">
        <v>0</v>
      </c>
      <c r="L249" s="20">
        <v>0</v>
      </c>
      <c r="M249" s="9">
        <v>0</v>
      </c>
      <c r="N249" s="20">
        <v>0</v>
      </c>
      <c r="O249" s="9">
        <v>0</v>
      </c>
      <c r="P249" s="20">
        <v>0</v>
      </c>
      <c r="Q249" s="9">
        <v>0</v>
      </c>
    </row>
    <row r="250" spans="4:17" x14ac:dyDescent="0.25">
      <c r="D250" s="7" t="s">
        <v>476</v>
      </c>
      <c r="E250" s="20">
        <v>514</v>
      </c>
      <c r="F250" s="20">
        <v>488</v>
      </c>
      <c r="G250" s="9">
        <v>0.94941634241245132</v>
      </c>
      <c r="H250" s="20">
        <v>424</v>
      </c>
      <c r="I250" s="9">
        <v>0.86885245901639341</v>
      </c>
      <c r="J250" s="20">
        <v>0</v>
      </c>
      <c r="K250" s="9">
        <v>0</v>
      </c>
      <c r="L250" s="20">
        <v>14</v>
      </c>
      <c r="M250" s="9">
        <v>2.8688524590163935E-2</v>
      </c>
      <c r="N250" s="20">
        <v>1</v>
      </c>
      <c r="O250" s="9">
        <v>2.0491803278688526E-3</v>
      </c>
      <c r="P250" s="20">
        <v>6</v>
      </c>
      <c r="Q250" s="9">
        <v>1.2295081967213115E-2</v>
      </c>
    </row>
    <row r="251" spans="4:17" x14ac:dyDescent="0.25">
      <c r="D251" s="8" t="s">
        <v>653</v>
      </c>
      <c r="E251" s="20">
        <v>32</v>
      </c>
      <c r="F251" s="20">
        <v>32</v>
      </c>
      <c r="G251" s="9">
        <v>1</v>
      </c>
      <c r="H251" s="20">
        <v>30</v>
      </c>
      <c r="I251" s="9">
        <v>0.9375</v>
      </c>
      <c r="J251" s="20">
        <v>0</v>
      </c>
      <c r="K251" s="9">
        <v>0</v>
      </c>
      <c r="L251" s="20">
        <v>0</v>
      </c>
      <c r="M251" s="9">
        <v>0</v>
      </c>
      <c r="N251" s="20">
        <v>0</v>
      </c>
      <c r="O251" s="9">
        <v>0</v>
      </c>
      <c r="P251" s="20">
        <v>0</v>
      </c>
      <c r="Q251" s="9">
        <v>0</v>
      </c>
    </row>
    <row r="252" spans="4:17" x14ac:dyDescent="0.25">
      <c r="D252" s="8" t="s">
        <v>656</v>
      </c>
      <c r="E252" s="20">
        <v>74</v>
      </c>
      <c r="F252" s="20">
        <v>68</v>
      </c>
      <c r="G252" s="9">
        <v>0.91891891891891897</v>
      </c>
      <c r="H252" s="20">
        <v>64</v>
      </c>
      <c r="I252" s="9">
        <v>0.94117647058823528</v>
      </c>
      <c r="J252" s="20">
        <v>0</v>
      </c>
      <c r="K252" s="9">
        <v>0</v>
      </c>
      <c r="L252" s="20">
        <v>5</v>
      </c>
      <c r="M252" s="9">
        <v>7.3529411764705885E-2</v>
      </c>
      <c r="N252" s="20">
        <v>0</v>
      </c>
      <c r="O252" s="9">
        <v>0</v>
      </c>
      <c r="P252" s="20">
        <v>0</v>
      </c>
      <c r="Q252" s="9">
        <v>0</v>
      </c>
    </row>
    <row r="253" spans="4:17" x14ac:dyDescent="0.25">
      <c r="D253" s="8" t="s">
        <v>659</v>
      </c>
      <c r="E253" s="20">
        <v>23</v>
      </c>
      <c r="F253" s="20">
        <v>23</v>
      </c>
      <c r="G253" s="9">
        <v>1</v>
      </c>
      <c r="H253" s="20">
        <v>19</v>
      </c>
      <c r="I253" s="9">
        <v>0.82608695652173914</v>
      </c>
      <c r="J253" s="20">
        <v>0</v>
      </c>
      <c r="K253" s="9">
        <v>0</v>
      </c>
      <c r="L253" s="20">
        <v>0</v>
      </c>
      <c r="M253" s="9">
        <v>0</v>
      </c>
      <c r="N253" s="20">
        <v>0</v>
      </c>
      <c r="O253" s="9">
        <v>0</v>
      </c>
      <c r="P253" s="20">
        <v>0</v>
      </c>
      <c r="Q253" s="9">
        <v>0</v>
      </c>
    </row>
    <row r="254" spans="4:17" x14ac:dyDescent="0.25">
      <c r="D254" s="8" t="s">
        <v>485</v>
      </c>
      <c r="E254" s="20">
        <v>28</v>
      </c>
      <c r="F254" s="20">
        <v>28</v>
      </c>
      <c r="G254" s="9">
        <v>1</v>
      </c>
      <c r="H254" s="20">
        <v>27</v>
      </c>
      <c r="I254" s="9">
        <v>0.9642857142857143</v>
      </c>
      <c r="J254" s="20">
        <v>0</v>
      </c>
      <c r="K254" s="9">
        <v>0</v>
      </c>
      <c r="L254" s="20">
        <v>0</v>
      </c>
      <c r="M254" s="9">
        <v>0</v>
      </c>
      <c r="N254" s="20">
        <v>0</v>
      </c>
      <c r="O254" s="9">
        <v>0</v>
      </c>
      <c r="P254" s="20">
        <v>0</v>
      </c>
      <c r="Q254" s="9">
        <v>0</v>
      </c>
    </row>
    <row r="255" spans="4:17" x14ac:dyDescent="0.25">
      <c r="D255" s="8" t="s">
        <v>668</v>
      </c>
      <c r="E255" s="20">
        <v>27</v>
      </c>
      <c r="F255" s="20">
        <v>25</v>
      </c>
      <c r="G255" s="9">
        <v>0.92592592592592593</v>
      </c>
      <c r="H255" s="20">
        <v>22</v>
      </c>
      <c r="I255" s="9">
        <v>0.88</v>
      </c>
      <c r="J255" s="20">
        <v>0</v>
      </c>
      <c r="K255" s="9">
        <v>0</v>
      </c>
      <c r="L255" s="20">
        <v>0</v>
      </c>
      <c r="M255" s="9">
        <v>0</v>
      </c>
      <c r="N255" s="20">
        <v>0</v>
      </c>
      <c r="O255" s="9">
        <v>0</v>
      </c>
      <c r="P255" s="20">
        <v>1</v>
      </c>
      <c r="Q255" s="9">
        <v>0.04</v>
      </c>
    </row>
    <row r="256" spans="4:17" x14ac:dyDescent="0.25">
      <c r="D256" s="8" t="s">
        <v>670</v>
      </c>
      <c r="E256" s="20">
        <v>83</v>
      </c>
      <c r="F256" s="20">
        <v>79</v>
      </c>
      <c r="G256" s="9">
        <v>0.95180722891566261</v>
      </c>
      <c r="H256" s="20">
        <v>70</v>
      </c>
      <c r="I256" s="9">
        <v>0.88607594936708856</v>
      </c>
      <c r="J256" s="20">
        <v>0</v>
      </c>
      <c r="K256" s="9">
        <v>0</v>
      </c>
      <c r="L256" s="20">
        <v>2</v>
      </c>
      <c r="M256" s="9">
        <v>2.5316455696202531E-2</v>
      </c>
      <c r="N256" s="20">
        <v>0</v>
      </c>
      <c r="O256" s="9">
        <v>0</v>
      </c>
      <c r="P256" s="20">
        <v>1</v>
      </c>
      <c r="Q256" s="9">
        <v>1.2658227848101266E-2</v>
      </c>
    </row>
    <row r="257" spans="4:17" x14ac:dyDescent="0.25">
      <c r="D257" s="8" t="s">
        <v>671</v>
      </c>
      <c r="E257" s="20">
        <v>23</v>
      </c>
      <c r="F257" s="20">
        <v>22</v>
      </c>
      <c r="G257" s="9">
        <v>0.95652173913043481</v>
      </c>
      <c r="H257" s="20">
        <v>20</v>
      </c>
      <c r="I257" s="9">
        <v>0.90909090909090906</v>
      </c>
      <c r="J257" s="20">
        <v>0</v>
      </c>
      <c r="K257" s="9">
        <v>0</v>
      </c>
      <c r="L257" s="20">
        <v>1</v>
      </c>
      <c r="M257" s="9">
        <v>4.5454545454545456E-2</v>
      </c>
      <c r="N257" s="20">
        <v>0</v>
      </c>
      <c r="O257" s="9">
        <v>0</v>
      </c>
      <c r="P257" s="20">
        <v>0</v>
      </c>
      <c r="Q257" s="9">
        <v>0</v>
      </c>
    </row>
    <row r="258" spans="4:17" x14ac:dyDescent="0.25">
      <c r="D258" s="8" t="s">
        <v>497</v>
      </c>
      <c r="E258" s="20">
        <v>53</v>
      </c>
      <c r="F258" s="20">
        <v>50</v>
      </c>
      <c r="G258" s="9">
        <v>0.94339622641509435</v>
      </c>
      <c r="H258" s="20">
        <v>41</v>
      </c>
      <c r="I258" s="9">
        <v>0.82</v>
      </c>
      <c r="J258" s="20">
        <v>0</v>
      </c>
      <c r="K258" s="9">
        <v>0</v>
      </c>
      <c r="L258" s="20">
        <v>0</v>
      </c>
      <c r="M258" s="9">
        <v>0</v>
      </c>
      <c r="N258" s="20">
        <v>1</v>
      </c>
      <c r="O258" s="9">
        <v>0.02</v>
      </c>
      <c r="P258" s="20">
        <v>1</v>
      </c>
      <c r="Q258" s="9">
        <v>0.02</v>
      </c>
    </row>
    <row r="259" spans="4:17" x14ac:dyDescent="0.25">
      <c r="D259" s="8" t="s">
        <v>672</v>
      </c>
      <c r="E259" s="20">
        <v>79</v>
      </c>
      <c r="F259" s="20">
        <v>74</v>
      </c>
      <c r="G259" s="9">
        <v>0.93670886075949367</v>
      </c>
      <c r="H259" s="20">
        <v>66</v>
      </c>
      <c r="I259" s="9">
        <v>0.89189189189189189</v>
      </c>
      <c r="J259" s="20">
        <v>0</v>
      </c>
      <c r="K259" s="9">
        <v>0</v>
      </c>
      <c r="L259" s="20">
        <v>4</v>
      </c>
      <c r="M259" s="9">
        <v>5.4054054054054057E-2</v>
      </c>
      <c r="N259" s="20">
        <v>0</v>
      </c>
      <c r="O259" s="9">
        <v>0</v>
      </c>
      <c r="P259" s="20">
        <v>1</v>
      </c>
      <c r="Q259" s="9">
        <v>1.3513513513513514E-2</v>
      </c>
    </row>
    <row r="260" spans="4:17" x14ac:dyDescent="0.25">
      <c r="D260" s="8" t="s">
        <v>675</v>
      </c>
      <c r="E260" s="20">
        <v>61</v>
      </c>
      <c r="F260" s="20">
        <v>58</v>
      </c>
      <c r="G260" s="9">
        <v>0.95081967213114749</v>
      </c>
      <c r="H260" s="20">
        <v>57</v>
      </c>
      <c r="I260" s="9">
        <v>0.98275862068965514</v>
      </c>
      <c r="J260" s="20">
        <v>0</v>
      </c>
      <c r="K260" s="9">
        <v>0</v>
      </c>
      <c r="L260" s="20">
        <v>1</v>
      </c>
      <c r="M260" s="9">
        <v>1.7241379310344827E-2</v>
      </c>
      <c r="N260" s="20">
        <v>0</v>
      </c>
      <c r="O260" s="9">
        <v>0</v>
      </c>
      <c r="P260" s="20">
        <v>2</v>
      </c>
      <c r="Q260" s="9">
        <v>3.4482758620689655E-2</v>
      </c>
    </row>
    <row r="261" spans="4:17" x14ac:dyDescent="0.25">
      <c r="D261" s="8" t="s">
        <v>477</v>
      </c>
      <c r="E261" s="20">
        <v>31</v>
      </c>
      <c r="F261" s="20">
        <v>29</v>
      </c>
      <c r="G261" s="9">
        <v>0.93548387096774188</v>
      </c>
      <c r="H261" s="20">
        <v>8</v>
      </c>
      <c r="I261" s="9">
        <v>0.27586206896551724</v>
      </c>
      <c r="J261" s="20"/>
      <c r="K261" s="9">
        <v>0</v>
      </c>
      <c r="L261" s="20">
        <v>1</v>
      </c>
      <c r="M261" s="9">
        <v>3.4482758620689655E-2</v>
      </c>
      <c r="N261" s="20"/>
      <c r="O261" s="9">
        <v>0</v>
      </c>
      <c r="P261" s="20"/>
      <c r="Q261" s="9">
        <v>0</v>
      </c>
    </row>
    <row r="262" spans="4:17" x14ac:dyDescent="0.25">
      <c r="D262" s="6" t="s">
        <v>676</v>
      </c>
      <c r="E262" s="20">
        <v>2029</v>
      </c>
      <c r="F262" s="20">
        <v>1645</v>
      </c>
      <c r="G262" s="9">
        <v>0.81074420896993593</v>
      </c>
      <c r="H262" s="20">
        <v>1445</v>
      </c>
      <c r="I262" s="9">
        <v>0.87841945288753798</v>
      </c>
      <c r="J262" s="20">
        <v>0</v>
      </c>
      <c r="K262" s="9">
        <v>0</v>
      </c>
      <c r="L262" s="20">
        <v>149</v>
      </c>
      <c r="M262" s="9">
        <v>9.057750759878419E-2</v>
      </c>
      <c r="N262" s="20">
        <v>28</v>
      </c>
      <c r="O262" s="9">
        <v>1.7021276595744681E-2</v>
      </c>
      <c r="P262" s="20">
        <v>5</v>
      </c>
      <c r="Q262" s="9">
        <v>3.0395136778115501E-3</v>
      </c>
    </row>
    <row r="263" spans="4:17" x14ac:dyDescent="0.25">
      <c r="D263" s="7" t="s">
        <v>693</v>
      </c>
      <c r="E263" s="20">
        <v>264</v>
      </c>
      <c r="F263" s="20">
        <v>236</v>
      </c>
      <c r="G263" s="9">
        <v>0.89393939393939392</v>
      </c>
      <c r="H263" s="20">
        <v>191</v>
      </c>
      <c r="I263" s="9">
        <v>0.80932203389830504</v>
      </c>
      <c r="J263" s="20">
        <v>0</v>
      </c>
      <c r="K263" s="9">
        <v>0</v>
      </c>
      <c r="L263" s="20">
        <v>21</v>
      </c>
      <c r="M263" s="9">
        <v>8.8983050847457626E-2</v>
      </c>
      <c r="N263" s="20">
        <v>3</v>
      </c>
      <c r="O263" s="9">
        <v>1.2711864406779662E-2</v>
      </c>
      <c r="P263" s="20">
        <v>0</v>
      </c>
      <c r="Q263" s="9">
        <v>0</v>
      </c>
    </row>
    <row r="264" spans="4:17" x14ac:dyDescent="0.25">
      <c r="D264" s="8" t="s">
        <v>694</v>
      </c>
      <c r="E264" s="20">
        <v>23</v>
      </c>
      <c r="F264" s="20">
        <v>20</v>
      </c>
      <c r="G264" s="9">
        <v>0.86956521739130432</v>
      </c>
      <c r="H264" s="20">
        <v>19</v>
      </c>
      <c r="I264" s="9">
        <v>0.95</v>
      </c>
      <c r="J264" s="20">
        <v>0</v>
      </c>
      <c r="K264" s="9">
        <v>0</v>
      </c>
      <c r="L264" s="20">
        <v>3</v>
      </c>
      <c r="M264" s="9">
        <v>0.15</v>
      </c>
      <c r="N264" s="20">
        <v>0</v>
      </c>
      <c r="O264" s="9">
        <v>0</v>
      </c>
      <c r="P264" s="20">
        <v>0</v>
      </c>
      <c r="Q264" s="9">
        <v>0</v>
      </c>
    </row>
    <row r="265" spans="4:17" x14ac:dyDescent="0.25">
      <c r="D265" s="8" t="s">
        <v>696</v>
      </c>
      <c r="E265" s="20">
        <v>35</v>
      </c>
      <c r="F265" s="20">
        <v>32</v>
      </c>
      <c r="G265" s="9">
        <v>0.91428571428571426</v>
      </c>
      <c r="H265" s="20">
        <v>26</v>
      </c>
      <c r="I265" s="9">
        <v>0.8125</v>
      </c>
      <c r="J265" s="20">
        <v>0</v>
      </c>
      <c r="K265" s="9">
        <v>0</v>
      </c>
      <c r="L265" s="20">
        <v>2</v>
      </c>
      <c r="M265" s="9">
        <v>6.25E-2</v>
      </c>
      <c r="N265" s="20">
        <v>1</v>
      </c>
      <c r="O265" s="9">
        <v>3.125E-2</v>
      </c>
      <c r="P265" s="20">
        <v>0</v>
      </c>
      <c r="Q265" s="9">
        <v>0</v>
      </c>
    </row>
    <row r="266" spans="4:17" x14ac:dyDescent="0.25">
      <c r="D266" s="8" t="s">
        <v>704</v>
      </c>
      <c r="E266" s="20">
        <v>38</v>
      </c>
      <c r="F266" s="20">
        <v>34</v>
      </c>
      <c r="G266" s="9">
        <v>0.89473684210526316</v>
      </c>
      <c r="H266" s="20">
        <v>26</v>
      </c>
      <c r="I266" s="9">
        <v>0.76470588235294112</v>
      </c>
      <c r="J266" s="20">
        <v>0</v>
      </c>
      <c r="K266" s="9">
        <v>0</v>
      </c>
      <c r="L266" s="20">
        <v>3</v>
      </c>
      <c r="M266" s="9">
        <v>8.8235294117647065E-2</v>
      </c>
      <c r="N266" s="20">
        <v>0</v>
      </c>
      <c r="O266" s="9">
        <v>0</v>
      </c>
      <c r="P266" s="20">
        <v>0</v>
      </c>
      <c r="Q266" s="9">
        <v>0</v>
      </c>
    </row>
    <row r="267" spans="4:17" x14ac:dyDescent="0.25">
      <c r="D267" s="8" t="s">
        <v>709</v>
      </c>
      <c r="E267" s="20">
        <v>131</v>
      </c>
      <c r="F267" s="20">
        <v>115</v>
      </c>
      <c r="G267" s="9">
        <v>0.87786259541984735</v>
      </c>
      <c r="H267" s="20">
        <v>93</v>
      </c>
      <c r="I267" s="9">
        <v>0.80869565217391304</v>
      </c>
      <c r="J267" s="20">
        <v>0</v>
      </c>
      <c r="K267" s="9">
        <v>0</v>
      </c>
      <c r="L267" s="20">
        <v>11</v>
      </c>
      <c r="M267" s="9">
        <v>9.5652173913043481E-2</v>
      </c>
      <c r="N267" s="20">
        <v>2</v>
      </c>
      <c r="O267" s="9">
        <v>1.7391304347826087E-2</v>
      </c>
      <c r="P267" s="20">
        <v>0</v>
      </c>
      <c r="Q267" s="9">
        <v>0</v>
      </c>
    </row>
    <row r="268" spans="4:17" x14ac:dyDescent="0.25">
      <c r="D268" s="8" t="s">
        <v>713</v>
      </c>
      <c r="E268" s="20">
        <v>37</v>
      </c>
      <c r="F268" s="20">
        <v>35</v>
      </c>
      <c r="G268" s="9">
        <v>0.94594594594594594</v>
      </c>
      <c r="H268" s="20">
        <v>27</v>
      </c>
      <c r="I268" s="9">
        <v>0.77142857142857146</v>
      </c>
      <c r="J268" s="20">
        <v>0</v>
      </c>
      <c r="K268" s="9">
        <v>0</v>
      </c>
      <c r="L268" s="20">
        <v>2</v>
      </c>
      <c r="M268" s="9">
        <v>5.7142857142857141E-2</v>
      </c>
      <c r="N268" s="20">
        <v>0</v>
      </c>
      <c r="O268" s="9">
        <v>0</v>
      </c>
      <c r="P268" s="20">
        <v>0</v>
      </c>
      <c r="Q268" s="9">
        <v>0</v>
      </c>
    </row>
    <row r="269" spans="4:17" x14ac:dyDescent="0.25">
      <c r="D269" s="7" t="s">
        <v>679</v>
      </c>
      <c r="E269" s="20">
        <v>137</v>
      </c>
      <c r="F269" s="20">
        <v>115</v>
      </c>
      <c r="G269" s="9">
        <v>0.83941605839416056</v>
      </c>
      <c r="H269" s="20">
        <v>80</v>
      </c>
      <c r="I269" s="9">
        <v>0.69565217391304346</v>
      </c>
      <c r="J269" s="20">
        <v>0</v>
      </c>
      <c r="K269" s="9">
        <v>0</v>
      </c>
      <c r="L269" s="20">
        <v>11</v>
      </c>
      <c r="M269" s="9">
        <v>9.5652173913043481E-2</v>
      </c>
      <c r="N269" s="20">
        <v>0</v>
      </c>
      <c r="O269" s="9">
        <v>0</v>
      </c>
      <c r="P269" s="20">
        <v>0</v>
      </c>
      <c r="Q269" s="9">
        <v>0</v>
      </c>
    </row>
    <row r="270" spans="4:17" x14ac:dyDescent="0.25">
      <c r="D270" s="8" t="s">
        <v>680</v>
      </c>
      <c r="E270" s="20">
        <v>57</v>
      </c>
      <c r="F270" s="20">
        <v>47</v>
      </c>
      <c r="G270" s="9">
        <v>0.82456140350877194</v>
      </c>
      <c r="H270" s="20">
        <v>30</v>
      </c>
      <c r="I270" s="9">
        <v>0.63829787234042556</v>
      </c>
      <c r="J270" s="20">
        <v>0</v>
      </c>
      <c r="K270" s="9">
        <v>0</v>
      </c>
      <c r="L270" s="20">
        <v>5</v>
      </c>
      <c r="M270" s="9">
        <v>0.10638297872340426</v>
      </c>
      <c r="N270" s="20">
        <v>0</v>
      </c>
      <c r="O270" s="9">
        <v>0</v>
      </c>
      <c r="P270" s="20">
        <v>0</v>
      </c>
      <c r="Q270" s="9">
        <v>0</v>
      </c>
    </row>
    <row r="271" spans="4:17" x14ac:dyDescent="0.25">
      <c r="D271" s="8" t="s">
        <v>685</v>
      </c>
      <c r="E271" s="20">
        <v>41</v>
      </c>
      <c r="F271" s="20">
        <v>34</v>
      </c>
      <c r="G271" s="9">
        <v>0.82926829268292679</v>
      </c>
      <c r="H271" s="20">
        <v>27</v>
      </c>
      <c r="I271" s="9">
        <v>0.79411764705882348</v>
      </c>
      <c r="J271" s="20">
        <v>0</v>
      </c>
      <c r="K271" s="9">
        <v>0</v>
      </c>
      <c r="L271" s="20">
        <v>4</v>
      </c>
      <c r="M271" s="9">
        <v>0.11764705882352941</v>
      </c>
      <c r="N271" s="20">
        <v>0</v>
      </c>
      <c r="O271" s="9">
        <v>0</v>
      </c>
      <c r="P271" s="20">
        <v>0</v>
      </c>
      <c r="Q271" s="9">
        <v>0</v>
      </c>
    </row>
    <row r="272" spans="4:17" x14ac:dyDescent="0.25">
      <c r="D272" s="8" t="s">
        <v>697</v>
      </c>
      <c r="E272" s="20">
        <v>0</v>
      </c>
      <c r="F272" s="20">
        <v>0</v>
      </c>
      <c r="G272" s="9">
        <v>0</v>
      </c>
      <c r="H272" s="20">
        <v>0</v>
      </c>
      <c r="I272" s="9">
        <v>0</v>
      </c>
      <c r="J272" s="20">
        <v>0</v>
      </c>
      <c r="K272" s="9">
        <v>0</v>
      </c>
      <c r="L272" s="20">
        <v>0</v>
      </c>
      <c r="M272" s="9">
        <v>0</v>
      </c>
      <c r="N272" s="20">
        <v>0</v>
      </c>
      <c r="O272" s="9">
        <v>0</v>
      </c>
      <c r="P272" s="20">
        <v>0</v>
      </c>
      <c r="Q272" s="9">
        <v>0</v>
      </c>
    </row>
    <row r="273" spans="4:17" x14ac:dyDescent="0.25">
      <c r="D273" s="8" t="s">
        <v>705</v>
      </c>
      <c r="E273" s="20">
        <v>39</v>
      </c>
      <c r="F273" s="20">
        <v>34</v>
      </c>
      <c r="G273" s="9">
        <v>0.87179487179487181</v>
      </c>
      <c r="H273" s="20">
        <v>23</v>
      </c>
      <c r="I273" s="9">
        <v>0.67647058823529416</v>
      </c>
      <c r="J273" s="20">
        <v>0</v>
      </c>
      <c r="K273" s="9">
        <v>0</v>
      </c>
      <c r="L273" s="20">
        <v>2</v>
      </c>
      <c r="M273" s="9">
        <v>5.8823529411764705E-2</v>
      </c>
      <c r="N273" s="20">
        <v>0</v>
      </c>
      <c r="O273" s="9">
        <v>0</v>
      </c>
      <c r="P273" s="20">
        <v>0</v>
      </c>
      <c r="Q273" s="9">
        <v>0</v>
      </c>
    </row>
    <row r="274" spans="4:17" x14ac:dyDescent="0.25">
      <c r="D274" s="7" t="s">
        <v>681</v>
      </c>
      <c r="E274" s="20">
        <v>179</v>
      </c>
      <c r="F274" s="20">
        <v>150</v>
      </c>
      <c r="G274" s="9">
        <v>0.83798882681564246</v>
      </c>
      <c r="H274" s="20">
        <v>136</v>
      </c>
      <c r="I274" s="9">
        <v>0.90666666666666662</v>
      </c>
      <c r="J274" s="20">
        <v>0</v>
      </c>
      <c r="K274" s="9">
        <v>0</v>
      </c>
      <c r="L274" s="20">
        <v>20</v>
      </c>
      <c r="M274" s="9">
        <v>0.13333333333333333</v>
      </c>
      <c r="N274" s="20">
        <v>4</v>
      </c>
      <c r="O274" s="9">
        <v>2.6666666666666668E-2</v>
      </c>
      <c r="P274" s="20">
        <v>0</v>
      </c>
      <c r="Q274" s="9">
        <v>0</v>
      </c>
    </row>
    <row r="275" spans="4:17" x14ac:dyDescent="0.25">
      <c r="D275" s="8" t="s">
        <v>682</v>
      </c>
      <c r="E275" s="20">
        <v>54</v>
      </c>
      <c r="F275" s="20">
        <v>47</v>
      </c>
      <c r="G275" s="9">
        <v>0.87037037037037035</v>
      </c>
      <c r="H275" s="20">
        <v>41</v>
      </c>
      <c r="I275" s="9">
        <v>0.87234042553191493</v>
      </c>
      <c r="J275" s="20">
        <v>0</v>
      </c>
      <c r="K275" s="9">
        <v>0</v>
      </c>
      <c r="L275" s="20">
        <v>5</v>
      </c>
      <c r="M275" s="9">
        <v>0.10638297872340426</v>
      </c>
      <c r="N275" s="20">
        <v>1</v>
      </c>
      <c r="O275" s="9">
        <v>2.1276595744680851E-2</v>
      </c>
      <c r="P275" s="20">
        <v>0</v>
      </c>
      <c r="Q275" s="9">
        <v>0</v>
      </c>
    </row>
    <row r="276" spans="4:17" x14ac:dyDescent="0.25">
      <c r="D276" s="8" t="s">
        <v>689</v>
      </c>
      <c r="E276" s="20">
        <v>27</v>
      </c>
      <c r="F276" s="20">
        <v>24</v>
      </c>
      <c r="G276" s="9">
        <v>0.88888888888888884</v>
      </c>
      <c r="H276" s="20">
        <v>21</v>
      </c>
      <c r="I276" s="9">
        <v>0.875</v>
      </c>
      <c r="J276" s="20">
        <v>0</v>
      </c>
      <c r="K276" s="9">
        <v>0</v>
      </c>
      <c r="L276" s="20">
        <v>2</v>
      </c>
      <c r="M276" s="9">
        <v>8.3333333333333329E-2</v>
      </c>
      <c r="N276" s="20">
        <v>1</v>
      </c>
      <c r="O276" s="9">
        <v>4.1666666666666664E-2</v>
      </c>
      <c r="P276" s="20">
        <v>0</v>
      </c>
      <c r="Q276" s="9">
        <v>0</v>
      </c>
    </row>
    <row r="277" spans="4:17" x14ac:dyDescent="0.25">
      <c r="D277" s="8" t="s">
        <v>698</v>
      </c>
      <c r="E277" s="20">
        <v>66</v>
      </c>
      <c r="F277" s="20">
        <v>53</v>
      </c>
      <c r="G277" s="9">
        <v>0.80303030303030298</v>
      </c>
      <c r="H277" s="20">
        <v>51</v>
      </c>
      <c r="I277" s="9">
        <v>0.96226415094339623</v>
      </c>
      <c r="J277" s="20">
        <v>0</v>
      </c>
      <c r="K277" s="9">
        <v>0</v>
      </c>
      <c r="L277" s="20">
        <v>10</v>
      </c>
      <c r="M277" s="9">
        <v>0.18867924528301888</v>
      </c>
      <c r="N277" s="20">
        <v>1</v>
      </c>
      <c r="O277" s="9">
        <v>1.8867924528301886E-2</v>
      </c>
      <c r="P277" s="20">
        <v>0</v>
      </c>
      <c r="Q277" s="9">
        <v>0</v>
      </c>
    </row>
    <row r="278" spans="4:17" x14ac:dyDescent="0.25">
      <c r="D278" s="8" t="s">
        <v>699</v>
      </c>
      <c r="E278" s="20">
        <v>32</v>
      </c>
      <c r="F278" s="20">
        <v>26</v>
      </c>
      <c r="G278" s="9">
        <v>0.8125</v>
      </c>
      <c r="H278" s="20">
        <v>23</v>
      </c>
      <c r="I278" s="9">
        <v>0.88461538461538458</v>
      </c>
      <c r="J278" s="20">
        <v>0</v>
      </c>
      <c r="K278" s="9">
        <v>0</v>
      </c>
      <c r="L278" s="20">
        <v>3</v>
      </c>
      <c r="M278" s="9">
        <v>0.11538461538461539</v>
      </c>
      <c r="N278" s="20">
        <v>1</v>
      </c>
      <c r="O278" s="9">
        <v>3.8461538461538464E-2</v>
      </c>
      <c r="P278" s="20">
        <v>0</v>
      </c>
      <c r="Q278" s="9">
        <v>0</v>
      </c>
    </row>
    <row r="279" spans="4:17" x14ac:dyDescent="0.25">
      <c r="D279" s="7" t="s">
        <v>702</v>
      </c>
      <c r="E279" s="20">
        <v>358</v>
      </c>
      <c r="F279" s="20">
        <v>307</v>
      </c>
      <c r="G279" s="9">
        <v>0.85754189944134074</v>
      </c>
      <c r="H279" s="20">
        <v>231</v>
      </c>
      <c r="I279" s="9">
        <v>0.75244299674267101</v>
      </c>
      <c r="J279" s="20">
        <v>0</v>
      </c>
      <c r="K279" s="9">
        <v>0</v>
      </c>
      <c r="L279" s="20">
        <v>31</v>
      </c>
      <c r="M279" s="9">
        <v>0.10097719869706841</v>
      </c>
      <c r="N279" s="20">
        <v>7</v>
      </c>
      <c r="O279" s="9">
        <v>2.2801302931596091E-2</v>
      </c>
      <c r="P279" s="20">
        <v>0</v>
      </c>
      <c r="Q279" s="9">
        <v>0</v>
      </c>
    </row>
    <row r="280" spans="4:17" x14ac:dyDescent="0.25">
      <c r="D280" s="8" t="s">
        <v>703</v>
      </c>
      <c r="E280" s="20">
        <v>43</v>
      </c>
      <c r="F280" s="20">
        <v>40</v>
      </c>
      <c r="G280" s="9">
        <v>0.93023255813953487</v>
      </c>
      <c r="H280" s="20">
        <v>35</v>
      </c>
      <c r="I280" s="9">
        <v>0.875</v>
      </c>
      <c r="J280" s="20">
        <v>0</v>
      </c>
      <c r="K280" s="9">
        <v>0</v>
      </c>
      <c r="L280" s="20">
        <v>3</v>
      </c>
      <c r="M280" s="9">
        <v>7.4999999999999997E-2</v>
      </c>
      <c r="N280" s="20">
        <v>0</v>
      </c>
      <c r="O280" s="9">
        <v>0</v>
      </c>
      <c r="P280" s="20">
        <v>0</v>
      </c>
      <c r="Q280" s="9">
        <v>0</v>
      </c>
    </row>
    <row r="281" spans="4:17" x14ac:dyDescent="0.25">
      <c r="D281" s="8" t="s">
        <v>706</v>
      </c>
      <c r="E281" s="20">
        <v>61</v>
      </c>
      <c r="F281" s="20">
        <v>46</v>
      </c>
      <c r="G281" s="9">
        <v>0.75409836065573765</v>
      </c>
      <c r="H281" s="20">
        <v>23</v>
      </c>
      <c r="I281" s="9">
        <v>0.5</v>
      </c>
      <c r="J281" s="20">
        <v>0</v>
      </c>
      <c r="K281" s="9">
        <v>0</v>
      </c>
      <c r="L281" s="20">
        <v>8</v>
      </c>
      <c r="M281" s="9">
        <v>0.17391304347826086</v>
      </c>
      <c r="N281" s="20">
        <v>3</v>
      </c>
      <c r="O281" s="9">
        <v>6.5217391304347824E-2</v>
      </c>
      <c r="P281" s="20">
        <v>0</v>
      </c>
      <c r="Q281" s="9">
        <v>0</v>
      </c>
    </row>
    <row r="282" spans="4:17" x14ac:dyDescent="0.25">
      <c r="D282" s="8" t="s">
        <v>708</v>
      </c>
      <c r="E282" s="20">
        <v>81</v>
      </c>
      <c r="F282" s="20">
        <v>65</v>
      </c>
      <c r="G282" s="9">
        <v>0.80246913580246915</v>
      </c>
      <c r="H282" s="20">
        <v>45</v>
      </c>
      <c r="I282" s="9">
        <v>0.69230769230769229</v>
      </c>
      <c r="J282" s="20">
        <v>0</v>
      </c>
      <c r="K282" s="9">
        <v>0</v>
      </c>
      <c r="L282" s="20">
        <v>10</v>
      </c>
      <c r="M282" s="9">
        <v>0.15384615384615385</v>
      </c>
      <c r="N282" s="20">
        <v>3</v>
      </c>
      <c r="O282" s="9">
        <v>4.6153846153846156E-2</v>
      </c>
      <c r="P282" s="20">
        <v>0</v>
      </c>
      <c r="Q282" s="9">
        <v>0</v>
      </c>
    </row>
    <row r="283" spans="4:17" x14ac:dyDescent="0.25">
      <c r="D283" s="8" t="s">
        <v>710</v>
      </c>
      <c r="E283" s="20">
        <v>25</v>
      </c>
      <c r="F283" s="20">
        <v>21</v>
      </c>
      <c r="G283" s="9">
        <v>0.84</v>
      </c>
      <c r="H283" s="20">
        <v>18</v>
      </c>
      <c r="I283" s="9">
        <v>0.8571428571428571</v>
      </c>
      <c r="J283" s="20">
        <v>0</v>
      </c>
      <c r="K283" s="9">
        <v>0</v>
      </c>
      <c r="L283" s="20">
        <v>2</v>
      </c>
      <c r="M283" s="9">
        <v>9.5238095238095233E-2</v>
      </c>
      <c r="N283" s="20">
        <v>1</v>
      </c>
      <c r="O283" s="9">
        <v>4.7619047619047616E-2</v>
      </c>
      <c r="P283" s="20">
        <v>0</v>
      </c>
      <c r="Q283" s="9">
        <v>0</v>
      </c>
    </row>
    <row r="284" spans="4:17" x14ac:dyDescent="0.25">
      <c r="D284" s="8" t="s">
        <v>715</v>
      </c>
      <c r="E284" s="20">
        <v>148</v>
      </c>
      <c r="F284" s="20">
        <v>135</v>
      </c>
      <c r="G284" s="9">
        <v>0.91216216216216217</v>
      </c>
      <c r="H284" s="20">
        <v>110</v>
      </c>
      <c r="I284" s="9">
        <v>0.81481481481481477</v>
      </c>
      <c r="J284" s="20">
        <v>0</v>
      </c>
      <c r="K284" s="9">
        <v>0</v>
      </c>
      <c r="L284" s="20">
        <v>8</v>
      </c>
      <c r="M284" s="9">
        <v>5.9259259259259262E-2</v>
      </c>
      <c r="N284" s="20">
        <v>0</v>
      </c>
      <c r="O284" s="9">
        <v>0</v>
      </c>
      <c r="P284" s="20">
        <v>0</v>
      </c>
      <c r="Q284" s="9">
        <v>0</v>
      </c>
    </row>
    <row r="285" spans="4:17" x14ac:dyDescent="0.25">
      <c r="D285" s="7" t="s">
        <v>677</v>
      </c>
      <c r="E285" s="20">
        <v>281</v>
      </c>
      <c r="F285" s="20">
        <v>250</v>
      </c>
      <c r="G285" s="9">
        <v>0.88967971530249113</v>
      </c>
      <c r="H285" s="20">
        <v>229</v>
      </c>
      <c r="I285" s="9">
        <v>0.91600000000000004</v>
      </c>
      <c r="J285" s="20">
        <v>0</v>
      </c>
      <c r="K285" s="9">
        <v>0</v>
      </c>
      <c r="L285" s="20">
        <v>17</v>
      </c>
      <c r="M285" s="9">
        <v>6.8000000000000005E-2</v>
      </c>
      <c r="N285" s="20">
        <v>2</v>
      </c>
      <c r="O285" s="9">
        <v>8.0000000000000002E-3</v>
      </c>
      <c r="P285" s="20">
        <v>1</v>
      </c>
      <c r="Q285" s="9">
        <v>4.0000000000000001E-3</v>
      </c>
    </row>
    <row r="286" spans="4:17" x14ac:dyDescent="0.25">
      <c r="D286" s="8" t="s">
        <v>678</v>
      </c>
      <c r="E286" s="20">
        <v>39</v>
      </c>
      <c r="F286" s="20">
        <v>37</v>
      </c>
      <c r="G286" s="9">
        <v>0.94871794871794868</v>
      </c>
      <c r="H286" s="20">
        <v>34</v>
      </c>
      <c r="I286" s="9">
        <v>0.91891891891891897</v>
      </c>
      <c r="J286" s="20">
        <v>0</v>
      </c>
      <c r="K286" s="9">
        <v>0</v>
      </c>
      <c r="L286" s="20">
        <v>1</v>
      </c>
      <c r="M286" s="9">
        <v>2.7027027027027029E-2</v>
      </c>
      <c r="N286" s="20">
        <v>0</v>
      </c>
      <c r="O286" s="9">
        <v>0</v>
      </c>
      <c r="P286" s="20">
        <v>0</v>
      </c>
      <c r="Q286" s="9">
        <v>0</v>
      </c>
    </row>
    <row r="287" spans="4:17" x14ac:dyDescent="0.25">
      <c r="D287" s="8" t="s">
        <v>686</v>
      </c>
      <c r="E287" s="20">
        <v>121</v>
      </c>
      <c r="F287" s="20">
        <v>109</v>
      </c>
      <c r="G287" s="9">
        <v>0.90082644628099173</v>
      </c>
      <c r="H287" s="20">
        <v>102</v>
      </c>
      <c r="I287" s="9">
        <v>0.93577981651376152</v>
      </c>
      <c r="J287" s="20">
        <v>0</v>
      </c>
      <c r="K287" s="9">
        <v>0</v>
      </c>
      <c r="L287" s="20">
        <v>7</v>
      </c>
      <c r="M287" s="9">
        <v>6.4220183486238536E-2</v>
      </c>
      <c r="N287" s="20">
        <v>1</v>
      </c>
      <c r="O287" s="9">
        <v>9.1743119266055051E-3</v>
      </c>
      <c r="P287" s="20">
        <v>1</v>
      </c>
      <c r="Q287" s="9">
        <v>9.1743119266055051E-3</v>
      </c>
    </row>
    <row r="288" spans="4:17" x14ac:dyDescent="0.25">
      <c r="D288" s="8" t="s">
        <v>692</v>
      </c>
      <c r="E288" s="20">
        <v>55</v>
      </c>
      <c r="F288" s="20">
        <v>47</v>
      </c>
      <c r="G288" s="9">
        <v>0.8545454545454545</v>
      </c>
      <c r="H288" s="20">
        <v>42</v>
      </c>
      <c r="I288" s="9">
        <v>0.8936170212765957</v>
      </c>
      <c r="J288" s="20">
        <v>0</v>
      </c>
      <c r="K288" s="9">
        <v>0</v>
      </c>
      <c r="L288" s="20">
        <v>4</v>
      </c>
      <c r="M288" s="9">
        <v>8.5106382978723402E-2</v>
      </c>
      <c r="N288" s="20">
        <v>0</v>
      </c>
      <c r="O288" s="9">
        <v>0</v>
      </c>
      <c r="P288" s="20">
        <v>0</v>
      </c>
      <c r="Q288" s="9">
        <v>0</v>
      </c>
    </row>
    <row r="289" spans="4:17" x14ac:dyDescent="0.25">
      <c r="D289" s="8" t="s">
        <v>701</v>
      </c>
      <c r="E289" s="20">
        <v>66</v>
      </c>
      <c r="F289" s="20">
        <v>57</v>
      </c>
      <c r="G289" s="9">
        <v>0.86363636363636365</v>
      </c>
      <c r="H289" s="20">
        <v>51</v>
      </c>
      <c r="I289" s="9">
        <v>0.89473684210526316</v>
      </c>
      <c r="J289" s="20">
        <v>0</v>
      </c>
      <c r="K289" s="9">
        <v>0</v>
      </c>
      <c r="L289" s="20">
        <v>5</v>
      </c>
      <c r="M289" s="9">
        <v>8.771929824561403E-2</v>
      </c>
      <c r="N289" s="20">
        <v>1</v>
      </c>
      <c r="O289" s="9">
        <v>1.7543859649122806E-2</v>
      </c>
      <c r="P289" s="20">
        <v>0</v>
      </c>
      <c r="Q289" s="9">
        <v>0</v>
      </c>
    </row>
    <row r="290" spans="4:17" x14ac:dyDescent="0.25">
      <c r="D290" s="7" t="s">
        <v>683</v>
      </c>
      <c r="E290" s="20">
        <v>249</v>
      </c>
      <c r="F290" s="20">
        <v>220</v>
      </c>
      <c r="G290" s="9">
        <v>0.88353413654618473</v>
      </c>
      <c r="H290" s="20">
        <v>170</v>
      </c>
      <c r="I290" s="9">
        <v>0.77272727272727271</v>
      </c>
      <c r="J290" s="20">
        <v>0</v>
      </c>
      <c r="K290" s="9">
        <v>0</v>
      </c>
      <c r="L290" s="20">
        <v>14</v>
      </c>
      <c r="M290" s="9">
        <v>6.363636363636363E-2</v>
      </c>
      <c r="N290" s="20">
        <v>3</v>
      </c>
      <c r="O290" s="9">
        <v>1.3636363636363636E-2</v>
      </c>
      <c r="P290" s="20">
        <v>2</v>
      </c>
      <c r="Q290" s="9">
        <v>9.0909090909090905E-3</v>
      </c>
    </row>
    <row r="291" spans="4:17" x14ac:dyDescent="0.25">
      <c r="D291" s="8" t="s">
        <v>684</v>
      </c>
      <c r="E291" s="20">
        <v>103</v>
      </c>
      <c r="F291" s="20">
        <v>95</v>
      </c>
      <c r="G291" s="9">
        <v>0.92233009708737868</v>
      </c>
      <c r="H291" s="20">
        <v>74</v>
      </c>
      <c r="I291" s="9">
        <v>0.77894736842105261</v>
      </c>
      <c r="J291" s="20">
        <v>0</v>
      </c>
      <c r="K291" s="9">
        <v>0</v>
      </c>
      <c r="L291" s="20">
        <v>4</v>
      </c>
      <c r="M291" s="9">
        <v>4.2105263157894736E-2</v>
      </c>
      <c r="N291" s="20">
        <v>2</v>
      </c>
      <c r="O291" s="9">
        <v>2.1052631578947368E-2</v>
      </c>
      <c r="P291" s="20">
        <v>0</v>
      </c>
      <c r="Q291" s="9">
        <v>0</v>
      </c>
    </row>
    <row r="292" spans="4:17" x14ac:dyDescent="0.25">
      <c r="D292" s="8" t="s">
        <v>690</v>
      </c>
      <c r="E292" s="20">
        <v>36</v>
      </c>
      <c r="F292" s="20">
        <v>35</v>
      </c>
      <c r="G292" s="9">
        <v>0.97222222222222221</v>
      </c>
      <c r="H292" s="20">
        <v>28</v>
      </c>
      <c r="I292" s="9">
        <v>0.8</v>
      </c>
      <c r="J292" s="20">
        <v>0</v>
      </c>
      <c r="K292" s="9">
        <v>0</v>
      </c>
      <c r="L292" s="20">
        <v>0</v>
      </c>
      <c r="M292" s="9">
        <v>0</v>
      </c>
      <c r="N292" s="20">
        <v>0</v>
      </c>
      <c r="O292" s="9">
        <v>0</v>
      </c>
      <c r="P292" s="20">
        <v>0</v>
      </c>
      <c r="Q292" s="9">
        <v>0</v>
      </c>
    </row>
    <row r="293" spans="4:17" x14ac:dyDescent="0.25">
      <c r="D293" s="8" t="s">
        <v>711</v>
      </c>
      <c r="E293" s="20">
        <v>27</v>
      </c>
      <c r="F293" s="20">
        <v>20</v>
      </c>
      <c r="G293" s="9">
        <v>0.7407407407407407</v>
      </c>
      <c r="H293" s="20">
        <v>14</v>
      </c>
      <c r="I293" s="9">
        <v>0.7</v>
      </c>
      <c r="J293" s="20">
        <v>0</v>
      </c>
      <c r="K293" s="9">
        <v>0</v>
      </c>
      <c r="L293" s="20">
        <v>3</v>
      </c>
      <c r="M293" s="9">
        <v>0.15</v>
      </c>
      <c r="N293" s="20">
        <v>1</v>
      </c>
      <c r="O293" s="9">
        <v>0.05</v>
      </c>
      <c r="P293" s="20">
        <v>0</v>
      </c>
      <c r="Q293" s="9">
        <v>0</v>
      </c>
    </row>
    <row r="294" spans="4:17" x14ac:dyDescent="0.25">
      <c r="D294" s="8" t="s">
        <v>712</v>
      </c>
      <c r="E294" s="20">
        <v>83</v>
      </c>
      <c r="F294" s="20">
        <v>70</v>
      </c>
      <c r="G294" s="9">
        <v>0.84337349397590367</v>
      </c>
      <c r="H294" s="20">
        <v>54</v>
      </c>
      <c r="I294" s="9">
        <v>0.77142857142857146</v>
      </c>
      <c r="J294" s="20">
        <v>0</v>
      </c>
      <c r="K294" s="9">
        <v>0</v>
      </c>
      <c r="L294" s="20">
        <v>7</v>
      </c>
      <c r="M294" s="9">
        <v>0.1</v>
      </c>
      <c r="N294" s="20">
        <v>0</v>
      </c>
      <c r="O294" s="9">
        <v>0</v>
      </c>
      <c r="P294" s="20">
        <v>2</v>
      </c>
      <c r="Q294" s="9">
        <v>2.8571428571428571E-2</v>
      </c>
    </row>
    <row r="295" spans="4:17" x14ac:dyDescent="0.25">
      <c r="D295" s="7" t="s">
        <v>687</v>
      </c>
      <c r="E295" s="20">
        <v>561</v>
      </c>
      <c r="F295" s="20">
        <v>367</v>
      </c>
      <c r="G295" s="9">
        <v>0.65418894830659535</v>
      </c>
      <c r="H295" s="20">
        <v>408</v>
      </c>
      <c r="I295" s="9">
        <v>1.111716621253406</v>
      </c>
      <c r="J295" s="20">
        <v>0</v>
      </c>
      <c r="K295" s="9">
        <v>0</v>
      </c>
      <c r="L295" s="20">
        <v>35</v>
      </c>
      <c r="M295" s="9">
        <v>9.5367847411444148E-2</v>
      </c>
      <c r="N295" s="20">
        <v>9</v>
      </c>
      <c r="O295" s="9">
        <v>2.4523160762942781E-2</v>
      </c>
      <c r="P295" s="20">
        <v>2</v>
      </c>
      <c r="Q295" s="9">
        <v>5.4495912806539508E-3</v>
      </c>
    </row>
    <row r="296" spans="4:17" x14ac:dyDescent="0.25">
      <c r="D296" s="8" t="s">
        <v>688</v>
      </c>
      <c r="E296" s="20">
        <v>71</v>
      </c>
      <c r="F296" s="20">
        <v>64</v>
      </c>
      <c r="G296" s="9">
        <v>0.90140845070422537</v>
      </c>
      <c r="H296" s="20">
        <v>45</v>
      </c>
      <c r="I296" s="9">
        <v>0.703125</v>
      </c>
      <c r="J296" s="20">
        <v>0</v>
      </c>
      <c r="K296" s="9">
        <v>0</v>
      </c>
      <c r="L296" s="20">
        <v>5</v>
      </c>
      <c r="M296" s="9">
        <v>7.8125E-2</v>
      </c>
      <c r="N296" s="20">
        <v>0</v>
      </c>
      <c r="O296" s="9">
        <v>0</v>
      </c>
      <c r="P296" s="20">
        <v>1</v>
      </c>
      <c r="Q296" s="9">
        <v>1.5625E-2</v>
      </c>
    </row>
    <row r="297" spans="4:17" x14ac:dyDescent="0.25">
      <c r="D297" s="8" t="s">
        <v>691</v>
      </c>
      <c r="E297" s="20">
        <v>58</v>
      </c>
      <c r="F297" s="20">
        <v>49</v>
      </c>
      <c r="G297" s="9">
        <v>0.84482758620689657</v>
      </c>
      <c r="H297" s="20">
        <v>35</v>
      </c>
      <c r="I297" s="9">
        <v>0.7142857142857143</v>
      </c>
      <c r="J297" s="20">
        <v>0</v>
      </c>
      <c r="K297" s="9">
        <v>0</v>
      </c>
      <c r="L297" s="20">
        <v>2</v>
      </c>
      <c r="M297" s="9">
        <v>4.0816326530612242E-2</v>
      </c>
      <c r="N297" s="20">
        <v>2</v>
      </c>
      <c r="O297" s="9">
        <v>4.0816326530612242E-2</v>
      </c>
      <c r="P297" s="20">
        <v>1</v>
      </c>
      <c r="Q297" s="9">
        <v>2.0408163265306121E-2</v>
      </c>
    </row>
    <row r="298" spans="4:17" x14ac:dyDescent="0.25">
      <c r="D298" s="8" t="s">
        <v>695</v>
      </c>
      <c r="E298" s="20">
        <v>90</v>
      </c>
      <c r="F298" s="20">
        <v>81</v>
      </c>
      <c r="G298" s="9">
        <v>0.9</v>
      </c>
      <c r="H298" s="20">
        <v>61</v>
      </c>
      <c r="I298" s="9">
        <v>0.75308641975308643</v>
      </c>
      <c r="J298" s="20">
        <v>0</v>
      </c>
      <c r="K298" s="9">
        <v>0</v>
      </c>
      <c r="L298" s="20">
        <v>3</v>
      </c>
      <c r="M298" s="9">
        <v>3.7037037037037035E-2</v>
      </c>
      <c r="N298" s="20">
        <v>2</v>
      </c>
      <c r="O298" s="9">
        <v>2.4691358024691357E-2</v>
      </c>
      <c r="P298" s="20">
        <v>0</v>
      </c>
      <c r="Q298" s="9">
        <v>0</v>
      </c>
    </row>
    <row r="299" spans="4:17" x14ac:dyDescent="0.25">
      <c r="D299" s="8" t="s">
        <v>700</v>
      </c>
      <c r="E299" s="20">
        <v>296</v>
      </c>
      <c r="F299" s="20">
        <v>130</v>
      </c>
      <c r="G299" s="9">
        <v>0.4391891891891892</v>
      </c>
      <c r="H299" s="20">
        <v>228</v>
      </c>
      <c r="I299" s="9">
        <v>1.7538461538461538</v>
      </c>
      <c r="J299" s="20">
        <v>0</v>
      </c>
      <c r="K299" s="9">
        <v>0</v>
      </c>
      <c r="L299" s="20">
        <v>24</v>
      </c>
      <c r="M299" s="9">
        <v>0.18461538461538463</v>
      </c>
      <c r="N299" s="20">
        <v>4</v>
      </c>
      <c r="O299" s="9">
        <v>3.0769230769230771E-2</v>
      </c>
      <c r="P299" s="20">
        <v>0</v>
      </c>
      <c r="Q299" s="9">
        <v>0</v>
      </c>
    </row>
    <row r="300" spans="4:17" x14ac:dyDescent="0.25">
      <c r="D300" s="8" t="s">
        <v>707</v>
      </c>
      <c r="E300" s="20">
        <v>10</v>
      </c>
      <c r="F300" s="20">
        <v>10</v>
      </c>
      <c r="G300" s="9">
        <v>1</v>
      </c>
      <c r="H300" s="20">
        <v>10</v>
      </c>
      <c r="I300" s="9">
        <v>1</v>
      </c>
      <c r="J300" s="20">
        <v>0</v>
      </c>
      <c r="K300" s="9">
        <v>0</v>
      </c>
      <c r="L300" s="20">
        <v>0</v>
      </c>
      <c r="M300" s="9">
        <v>0</v>
      </c>
      <c r="N300" s="20">
        <v>0</v>
      </c>
      <c r="O300" s="9">
        <v>0</v>
      </c>
      <c r="P300" s="20">
        <v>0</v>
      </c>
      <c r="Q300" s="9">
        <v>0</v>
      </c>
    </row>
    <row r="301" spans="4:17" x14ac:dyDescent="0.25">
      <c r="D301" s="8" t="s">
        <v>714</v>
      </c>
      <c r="E301" s="20">
        <v>36</v>
      </c>
      <c r="F301" s="20">
        <v>33</v>
      </c>
      <c r="G301" s="9">
        <v>0.91666666666666663</v>
      </c>
      <c r="H301" s="20">
        <v>29</v>
      </c>
      <c r="I301" s="9">
        <v>0.87878787878787878</v>
      </c>
      <c r="J301" s="20">
        <v>0</v>
      </c>
      <c r="K301" s="9">
        <v>0</v>
      </c>
      <c r="L301" s="20">
        <v>1</v>
      </c>
      <c r="M301" s="9">
        <v>3.0303030303030304E-2</v>
      </c>
      <c r="N301" s="20">
        <v>1</v>
      </c>
      <c r="O301" s="9">
        <v>3.0303030303030304E-2</v>
      </c>
      <c r="P301" s="20">
        <v>0</v>
      </c>
      <c r="Q301" s="9">
        <v>0</v>
      </c>
    </row>
    <row r="302" spans="4:17" x14ac:dyDescent="0.25">
      <c r="D302" s="6" t="s">
        <v>501</v>
      </c>
      <c r="E302" s="20">
        <v>2217</v>
      </c>
      <c r="F302" s="20">
        <v>1941</v>
      </c>
      <c r="G302" s="9">
        <v>0.87550744248985113</v>
      </c>
      <c r="H302" s="20">
        <v>1540</v>
      </c>
      <c r="I302" s="9">
        <v>0.79340546110252452</v>
      </c>
      <c r="J302" s="20">
        <v>0</v>
      </c>
      <c r="K302" s="9">
        <v>0</v>
      </c>
      <c r="L302" s="20">
        <v>123</v>
      </c>
      <c r="M302" s="9">
        <v>6.3369397217928905E-2</v>
      </c>
      <c r="N302" s="20">
        <v>62</v>
      </c>
      <c r="O302" s="9">
        <v>3.1942297784647092E-2</v>
      </c>
      <c r="P302" s="20">
        <v>35</v>
      </c>
      <c r="Q302" s="9">
        <v>1.8031942297784646E-2</v>
      </c>
    </row>
    <row r="303" spans="4:17" x14ac:dyDescent="0.25">
      <c r="D303" s="7" t="s">
        <v>717</v>
      </c>
      <c r="E303" s="20">
        <v>202</v>
      </c>
      <c r="F303" s="20">
        <v>176</v>
      </c>
      <c r="G303" s="9">
        <v>0.87128712871287128</v>
      </c>
      <c r="H303" s="20">
        <v>149</v>
      </c>
      <c r="I303" s="9">
        <v>0.84659090909090906</v>
      </c>
      <c r="J303" s="20">
        <v>0</v>
      </c>
      <c r="K303" s="9">
        <v>0</v>
      </c>
      <c r="L303" s="20">
        <v>16</v>
      </c>
      <c r="M303" s="9">
        <v>9.0909090909090912E-2</v>
      </c>
      <c r="N303" s="20">
        <v>3</v>
      </c>
      <c r="O303" s="9">
        <v>1.7045454545454544E-2</v>
      </c>
      <c r="P303" s="20">
        <v>2</v>
      </c>
      <c r="Q303" s="9">
        <v>1.1363636363636364E-2</v>
      </c>
    </row>
    <row r="304" spans="4:17" x14ac:dyDescent="0.25">
      <c r="D304" s="8" t="s">
        <v>718</v>
      </c>
      <c r="E304" s="20">
        <v>29</v>
      </c>
      <c r="F304" s="20">
        <v>24</v>
      </c>
      <c r="G304" s="9">
        <v>0.82758620689655171</v>
      </c>
      <c r="H304" s="20">
        <v>18</v>
      </c>
      <c r="I304" s="9">
        <v>0.75</v>
      </c>
      <c r="J304" s="20">
        <v>0</v>
      </c>
      <c r="K304" s="9">
        <v>0</v>
      </c>
      <c r="L304" s="20">
        <v>3</v>
      </c>
      <c r="M304" s="9">
        <v>0.125</v>
      </c>
      <c r="N304" s="20">
        <v>1</v>
      </c>
      <c r="O304" s="9">
        <v>4.1666666666666664E-2</v>
      </c>
      <c r="P304" s="20">
        <v>0</v>
      </c>
      <c r="Q304" s="9">
        <v>0</v>
      </c>
    </row>
    <row r="305" spans="4:17" x14ac:dyDescent="0.25">
      <c r="D305" s="8" t="s">
        <v>720</v>
      </c>
      <c r="E305" s="20">
        <v>87</v>
      </c>
      <c r="F305" s="20">
        <v>78</v>
      </c>
      <c r="G305" s="9">
        <v>0.89655172413793105</v>
      </c>
      <c r="H305" s="20">
        <v>66</v>
      </c>
      <c r="I305" s="9">
        <v>0.84615384615384615</v>
      </c>
      <c r="J305" s="20">
        <v>0</v>
      </c>
      <c r="K305" s="9">
        <v>0</v>
      </c>
      <c r="L305" s="20">
        <v>4</v>
      </c>
      <c r="M305" s="9">
        <v>5.128205128205128E-2</v>
      </c>
      <c r="N305" s="20">
        <v>2</v>
      </c>
      <c r="O305" s="9">
        <v>2.564102564102564E-2</v>
      </c>
      <c r="P305" s="20">
        <v>1</v>
      </c>
      <c r="Q305" s="9">
        <v>1.282051282051282E-2</v>
      </c>
    </row>
    <row r="306" spans="4:17" x14ac:dyDescent="0.25">
      <c r="D306" s="8" t="s">
        <v>722</v>
      </c>
      <c r="E306" s="20">
        <v>18</v>
      </c>
      <c r="F306" s="20">
        <v>13</v>
      </c>
      <c r="G306" s="9">
        <v>0.72222222222222221</v>
      </c>
      <c r="H306" s="20">
        <v>10</v>
      </c>
      <c r="I306" s="9">
        <v>0.76923076923076927</v>
      </c>
      <c r="J306" s="20">
        <v>0</v>
      </c>
      <c r="K306" s="9">
        <v>0</v>
      </c>
      <c r="L306" s="20">
        <v>4</v>
      </c>
      <c r="M306" s="9">
        <v>0.30769230769230771</v>
      </c>
      <c r="N306" s="20">
        <v>0</v>
      </c>
      <c r="O306" s="9">
        <v>0</v>
      </c>
      <c r="P306" s="20">
        <v>1</v>
      </c>
      <c r="Q306" s="9">
        <v>7.6923076923076927E-2</v>
      </c>
    </row>
    <row r="307" spans="4:17" x14ac:dyDescent="0.25">
      <c r="D307" s="8" t="s">
        <v>723</v>
      </c>
      <c r="E307" s="20">
        <v>16</v>
      </c>
      <c r="F307" s="20">
        <v>14</v>
      </c>
      <c r="G307" s="9">
        <v>0.875</v>
      </c>
      <c r="H307" s="20">
        <v>13</v>
      </c>
      <c r="I307" s="9">
        <v>0.9285714285714286</v>
      </c>
      <c r="J307" s="20">
        <v>0</v>
      </c>
      <c r="K307" s="9">
        <v>0</v>
      </c>
      <c r="L307" s="20">
        <v>2</v>
      </c>
      <c r="M307" s="9">
        <v>0.14285714285714285</v>
      </c>
      <c r="N307" s="20">
        <v>0</v>
      </c>
      <c r="O307" s="9">
        <v>0</v>
      </c>
      <c r="P307" s="20">
        <v>0</v>
      </c>
      <c r="Q307" s="9">
        <v>0</v>
      </c>
    </row>
    <row r="308" spans="4:17" x14ac:dyDescent="0.25">
      <c r="D308" s="8" t="s">
        <v>749</v>
      </c>
      <c r="E308" s="20">
        <v>52</v>
      </c>
      <c r="F308" s="20">
        <v>47</v>
      </c>
      <c r="G308" s="9">
        <v>0.90384615384615385</v>
      </c>
      <c r="H308" s="20">
        <v>42</v>
      </c>
      <c r="I308" s="9">
        <v>0.8936170212765957</v>
      </c>
      <c r="J308" s="20">
        <v>0</v>
      </c>
      <c r="K308" s="9">
        <v>0</v>
      </c>
      <c r="L308" s="20">
        <v>3</v>
      </c>
      <c r="M308" s="9">
        <v>6.3829787234042548E-2</v>
      </c>
      <c r="N308" s="20">
        <v>0</v>
      </c>
      <c r="O308" s="9">
        <v>0</v>
      </c>
      <c r="P308" s="20">
        <v>0</v>
      </c>
      <c r="Q308" s="9">
        <v>0</v>
      </c>
    </row>
    <row r="309" spans="4:17" x14ac:dyDescent="0.25">
      <c r="D309" s="7" t="s">
        <v>502</v>
      </c>
      <c r="E309" s="20">
        <v>601</v>
      </c>
      <c r="F309" s="20">
        <v>559</v>
      </c>
      <c r="G309" s="9">
        <v>0.93011647254575702</v>
      </c>
      <c r="H309" s="20">
        <v>461</v>
      </c>
      <c r="I309" s="9">
        <v>0.8246869409660107</v>
      </c>
      <c r="J309" s="20">
        <v>0</v>
      </c>
      <c r="K309" s="9">
        <v>0</v>
      </c>
      <c r="L309" s="20">
        <v>22</v>
      </c>
      <c r="M309" s="9">
        <v>3.9355992844364938E-2</v>
      </c>
      <c r="N309" s="20">
        <v>5</v>
      </c>
      <c r="O309" s="9">
        <v>8.9445438282647581E-3</v>
      </c>
      <c r="P309" s="20">
        <v>4</v>
      </c>
      <c r="Q309" s="9">
        <v>7.1556350626118068E-3</v>
      </c>
    </row>
    <row r="310" spans="4:17" x14ac:dyDescent="0.25">
      <c r="D310" s="8" t="s">
        <v>503</v>
      </c>
      <c r="E310" s="20">
        <v>82</v>
      </c>
      <c r="F310" s="20">
        <v>81</v>
      </c>
      <c r="G310" s="9">
        <v>0.98780487804878048</v>
      </c>
      <c r="H310" s="20">
        <v>80</v>
      </c>
      <c r="I310" s="9">
        <v>0.98765432098765427</v>
      </c>
      <c r="J310" s="20">
        <v>0</v>
      </c>
      <c r="K310" s="9">
        <v>0</v>
      </c>
      <c r="L310" s="20">
        <v>1</v>
      </c>
      <c r="M310" s="9">
        <v>1.2345679012345678E-2</v>
      </c>
      <c r="N310" s="20">
        <v>0</v>
      </c>
      <c r="O310" s="9">
        <v>0</v>
      </c>
      <c r="P310" s="20">
        <v>0</v>
      </c>
      <c r="Q310" s="9">
        <v>0</v>
      </c>
    </row>
    <row r="311" spans="4:17" x14ac:dyDescent="0.25">
      <c r="D311" s="8" t="s">
        <v>721</v>
      </c>
      <c r="E311" s="20">
        <v>164</v>
      </c>
      <c r="F311" s="20">
        <v>146</v>
      </c>
      <c r="G311" s="9">
        <v>0.8902439024390244</v>
      </c>
      <c r="H311" s="20">
        <v>132</v>
      </c>
      <c r="I311" s="9">
        <v>0.90410958904109584</v>
      </c>
      <c r="J311" s="20">
        <v>0</v>
      </c>
      <c r="K311" s="9">
        <v>0</v>
      </c>
      <c r="L311" s="20">
        <v>11</v>
      </c>
      <c r="M311" s="9">
        <v>7.5342465753424653E-2</v>
      </c>
      <c r="N311" s="20">
        <v>2</v>
      </c>
      <c r="O311" s="9">
        <v>1.3698630136986301E-2</v>
      </c>
      <c r="P311" s="20">
        <v>2</v>
      </c>
      <c r="Q311" s="9">
        <v>1.3698630136986301E-2</v>
      </c>
    </row>
    <row r="312" spans="4:17" x14ac:dyDescent="0.25">
      <c r="D312" s="8" t="s">
        <v>506</v>
      </c>
      <c r="E312" s="20">
        <v>181</v>
      </c>
      <c r="F312" s="20">
        <v>168</v>
      </c>
      <c r="G312" s="9">
        <v>0.92817679558011046</v>
      </c>
      <c r="H312" s="20">
        <v>96</v>
      </c>
      <c r="I312" s="9">
        <v>0.5714285714285714</v>
      </c>
      <c r="J312" s="20"/>
      <c r="K312" s="9">
        <v>0</v>
      </c>
      <c r="L312" s="20">
        <v>4</v>
      </c>
      <c r="M312" s="9">
        <v>2.3809523809523808E-2</v>
      </c>
      <c r="N312" s="20">
        <v>2</v>
      </c>
      <c r="O312" s="9">
        <v>1.1904761904761904E-2</v>
      </c>
      <c r="P312" s="20">
        <v>2</v>
      </c>
      <c r="Q312" s="9">
        <v>1.1904761904761904E-2</v>
      </c>
    </row>
    <row r="313" spans="4:17" x14ac:dyDescent="0.25">
      <c r="D313" s="8" t="s">
        <v>738</v>
      </c>
      <c r="E313" s="20">
        <v>93</v>
      </c>
      <c r="F313" s="20">
        <v>87</v>
      </c>
      <c r="G313" s="9">
        <v>0.93548387096774188</v>
      </c>
      <c r="H313" s="20">
        <v>84</v>
      </c>
      <c r="I313" s="9">
        <v>0.96551724137931039</v>
      </c>
      <c r="J313" s="20">
        <v>0</v>
      </c>
      <c r="K313" s="9">
        <v>0</v>
      </c>
      <c r="L313" s="20">
        <v>5</v>
      </c>
      <c r="M313" s="9">
        <v>5.7471264367816091E-2</v>
      </c>
      <c r="N313" s="20">
        <v>0</v>
      </c>
      <c r="O313" s="9">
        <v>0</v>
      </c>
      <c r="P313" s="20">
        <v>0</v>
      </c>
      <c r="Q313" s="9">
        <v>0</v>
      </c>
    </row>
    <row r="314" spans="4:17" x14ac:dyDescent="0.25">
      <c r="D314" s="8" t="s">
        <v>748</v>
      </c>
      <c r="E314" s="20">
        <v>81</v>
      </c>
      <c r="F314" s="20">
        <v>77</v>
      </c>
      <c r="G314" s="9">
        <v>0.95061728395061729</v>
      </c>
      <c r="H314" s="20">
        <v>69</v>
      </c>
      <c r="I314" s="9">
        <v>0.89610389610389607</v>
      </c>
      <c r="J314" s="20">
        <v>0</v>
      </c>
      <c r="K314" s="9">
        <v>0</v>
      </c>
      <c r="L314" s="20">
        <v>1</v>
      </c>
      <c r="M314" s="9">
        <v>1.2987012987012988E-2</v>
      </c>
      <c r="N314" s="20">
        <v>1</v>
      </c>
      <c r="O314" s="9">
        <v>1.2987012987012988E-2</v>
      </c>
      <c r="P314" s="20">
        <v>0</v>
      </c>
      <c r="Q314" s="9">
        <v>0</v>
      </c>
    </row>
    <row r="315" spans="4:17" x14ac:dyDescent="0.25">
      <c r="D315" s="7" t="s">
        <v>504</v>
      </c>
      <c r="E315" s="20">
        <v>488</v>
      </c>
      <c r="F315" s="20">
        <v>443</v>
      </c>
      <c r="G315" s="9">
        <v>0.90778688524590168</v>
      </c>
      <c r="H315" s="20">
        <v>373</v>
      </c>
      <c r="I315" s="9">
        <v>0.84198645598194133</v>
      </c>
      <c r="J315" s="20">
        <v>0</v>
      </c>
      <c r="K315" s="9">
        <v>0</v>
      </c>
      <c r="L315" s="20">
        <v>21</v>
      </c>
      <c r="M315" s="9">
        <v>4.740406320541761E-2</v>
      </c>
      <c r="N315" s="20">
        <v>7</v>
      </c>
      <c r="O315" s="9">
        <v>1.580135440180587E-2</v>
      </c>
      <c r="P315" s="20">
        <v>11</v>
      </c>
      <c r="Q315" s="9">
        <v>2.4830699774266364E-2</v>
      </c>
    </row>
    <row r="316" spans="4:17" x14ac:dyDescent="0.25">
      <c r="D316" s="8" t="s">
        <v>719</v>
      </c>
      <c r="E316" s="20">
        <v>22</v>
      </c>
      <c r="F316" s="20">
        <v>17</v>
      </c>
      <c r="G316" s="9">
        <v>0.77272727272727271</v>
      </c>
      <c r="H316" s="20">
        <v>17</v>
      </c>
      <c r="I316" s="9">
        <v>1</v>
      </c>
      <c r="J316" s="20">
        <v>0</v>
      </c>
      <c r="K316" s="9">
        <v>0</v>
      </c>
      <c r="L316" s="20">
        <v>4</v>
      </c>
      <c r="M316" s="9">
        <v>0.23529411764705882</v>
      </c>
      <c r="N316" s="20">
        <v>0</v>
      </c>
      <c r="O316" s="9">
        <v>0</v>
      </c>
      <c r="P316" s="20">
        <v>0</v>
      </c>
      <c r="Q316" s="9">
        <v>0</v>
      </c>
    </row>
    <row r="317" spans="4:17" x14ac:dyDescent="0.25">
      <c r="D317" s="8" t="s">
        <v>724</v>
      </c>
      <c r="E317" s="20">
        <v>19</v>
      </c>
      <c r="F317" s="20">
        <v>16</v>
      </c>
      <c r="G317" s="9">
        <v>0.84210526315789469</v>
      </c>
      <c r="H317" s="20">
        <v>12</v>
      </c>
      <c r="I317" s="9">
        <v>0.75</v>
      </c>
      <c r="J317" s="20">
        <v>0</v>
      </c>
      <c r="K317" s="9">
        <v>0</v>
      </c>
      <c r="L317" s="20">
        <v>2</v>
      </c>
      <c r="M317" s="9">
        <v>0.125</v>
      </c>
      <c r="N317" s="20">
        <v>1</v>
      </c>
      <c r="O317" s="9">
        <v>6.25E-2</v>
      </c>
      <c r="P317" s="20">
        <v>0</v>
      </c>
      <c r="Q317" s="9">
        <v>0</v>
      </c>
    </row>
    <row r="318" spans="4:17" x14ac:dyDescent="0.25">
      <c r="D318" s="8" t="s">
        <v>505</v>
      </c>
      <c r="E318" s="20">
        <v>107</v>
      </c>
      <c r="F318" s="20">
        <v>99</v>
      </c>
      <c r="G318" s="9">
        <v>0.92523364485981308</v>
      </c>
      <c r="H318" s="20">
        <v>85</v>
      </c>
      <c r="I318" s="9">
        <v>0.85858585858585856</v>
      </c>
      <c r="J318" s="20"/>
      <c r="K318" s="9">
        <v>0</v>
      </c>
      <c r="L318" s="20"/>
      <c r="M318" s="9">
        <v>0</v>
      </c>
      <c r="N318" s="20"/>
      <c r="O318" s="9">
        <v>0</v>
      </c>
      <c r="P318" s="20">
        <v>7</v>
      </c>
      <c r="Q318" s="9">
        <v>7.0707070707070704E-2</v>
      </c>
    </row>
    <row r="319" spans="4:17" x14ac:dyDescent="0.25">
      <c r="D319" s="8" t="s">
        <v>732</v>
      </c>
      <c r="E319" s="20">
        <v>82</v>
      </c>
      <c r="F319" s="20">
        <v>79</v>
      </c>
      <c r="G319" s="9">
        <v>0.96341463414634143</v>
      </c>
      <c r="H319" s="20">
        <v>62</v>
      </c>
      <c r="I319" s="9">
        <v>0.78481012658227844</v>
      </c>
      <c r="J319" s="20">
        <v>0</v>
      </c>
      <c r="K319" s="9">
        <v>0</v>
      </c>
      <c r="L319" s="20">
        <v>1</v>
      </c>
      <c r="M319" s="9">
        <v>1.2658227848101266E-2</v>
      </c>
      <c r="N319" s="20">
        <v>1</v>
      </c>
      <c r="O319" s="9">
        <v>1.2658227848101266E-2</v>
      </c>
      <c r="P319" s="20">
        <v>0</v>
      </c>
      <c r="Q319" s="9">
        <v>0</v>
      </c>
    </row>
    <row r="320" spans="4:17" x14ac:dyDescent="0.25">
      <c r="D320" s="8" t="s">
        <v>734</v>
      </c>
      <c r="E320" s="20">
        <v>93</v>
      </c>
      <c r="F320" s="20">
        <v>81</v>
      </c>
      <c r="G320" s="9">
        <v>0.87096774193548387</v>
      </c>
      <c r="H320" s="20">
        <v>66</v>
      </c>
      <c r="I320" s="9">
        <v>0.81481481481481477</v>
      </c>
      <c r="J320" s="20">
        <v>0</v>
      </c>
      <c r="K320" s="9">
        <v>0</v>
      </c>
      <c r="L320" s="20">
        <v>6</v>
      </c>
      <c r="M320" s="9">
        <v>7.407407407407407E-2</v>
      </c>
      <c r="N320" s="20">
        <v>2</v>
      </c>
      <c r="O320" s="9">
        <v>2.4691358024691357E-2</v>
      </c>
      <c r="P320" s="20">
        <v>2</v>
      </c>
      <c r="Q320" s="9">
        <v>2.4691358024691357E-2</v>
      </c>
    </row>
    <row r="321" spans="4:17" x14ac:dyDescent="0.25">
      <c r="D321" s="8" t="s">
        <v>735</v>
      </c>
      <c r="E321" s="20">
        <v>35</v>
      </c>
      <c r="F321" s="20">
        <v>28</v>
      </c>
      <c r="G321" s="9">
        <v>0.8</v>
      </c>
      <c r="H321" s="20">
        <v>23</v>
      </c>
      <c r="I321" s="9">
        <v>0.8214285714285714</v>
      </c>
      <c r="J321" s="20">
        <v>0</v>
      </c>
      <c r="K321" s="9">
        <v>0</v>
      </c>
      <c r="L321" s="20">
        <v>5</v>
      </c>
      <c r="M321" s="9">
        <v>0.17857142857142858</v>
      </c>
      <c r="N321" s="20">
        <v>2</v>
      </c>
      <c r="O321" s="9">
        <v>7.1428571428571425E-2</v>
      </c>
      <c r="P321" s="20">
        <v>0</v>
      </c>
      <c r="Q321" s="9">
        <v>0</v>
      </c>
    </row>
    <row r="322" spans="4:17" x14ac:dyDescent="0.25">
      <c r="D322" s="8" t="s">
        <v>744</v>
      </c>
      <c r="E322" s="20">
        <v>14</v>
      </c>
      <c r="F322" s="20">
        <v>12</v>
      </c>
      <c r="G322" s="9">
        <v>0.8571428571428571</v>
      </c>
      <c r="H322" s="20">
        <v>11</v>
      </c>
      <c r="I322" s="9">
        <v>0.91666666666666663</v>
      </c>
      <c r="J322" s="20">
        <v>0</v>
      </c>
      <c r="K322" s="9">
        <v>0</v>
      </c>
      <c r="L322" s="20">
        <v>2</v>
      </c>
      <c r="M322" s="9">
        <v>0.16666666666666666</v>
      </c>
      <c r="N322" s="20">
        <v>0</v>
      </c>
      <c r="O322" s="9">
        <v>0</v>
      </c>
      <c r="P322" s="20">
        <v>0</v>
      </c>
      <c r="Q322" s="9">
        <v>0</v>
      </c>
    </row>
    <row r="323" spans="4:17" x14ac:dyDescent="0.25">
      <c r="D323" s="8" t="s">
        <v>512</v>
      </c>
      <c r="E323" s="20">
        <v>116</v>
      </c>
      <c r="F323" s="20">
        <v>111</v>
      </c>
      <c r="G323" s="9">
        <v>0.9568965517241379</v>
      </c>
      <c r="H323" s="20">
        <v>97</v>
      </c>
      <c r="I323" s="9">
        <v>0.87387387387387383</v>
      </c>
      <c r="J323" s="20"/>
      <c r="K323" s="9">
        <v>0</v>
      </c>
      <c r="L323" s="20">
        <v>1</v>
      </c>
      <c r="M323" s="9">
        <v>9.0090090090090089E-3</v>
      </c>
      <c r="N323" s="20">
        <v>1</v>
      </c>
      <c r="O323" s="9">
        <v>9.0090090090090089E-3</v>
      </c>
      <c r="P323" s="20">
        <v>2</v>
      </c>
      <c r="Q323" s="9">
        <v>1.8018018018018018E-2</v>
      </c>
    </row>
    <row r="324" spans="4:17" x14ac:dyDescent="0.25">
      <c r="D324" s="7" t="s">
        <v>509</v>
      </c>
      <c r="E324" s="20">
        <v>287</v>
      </c>
      <c r="F324" s="20">
        <v>246</v>
      </c>
      <c r="G324" s="9">
        <v>0.8571428571428571</v>
      </c>
      <c r="H324" s="20">
        <v>175</v>
      </c>
      <c r="I324" s="9">
        <v>0.71138211382113825</v>
      </c>
      <c r="J324" s="20">
        <v>0</v>
      </c>
      <c r="K324" s="9">
        <v>0</v>
      </c>
      <c r="L324" s="20">
        <v>13</v>
      </c>
      <c r="M324" s="9">
        <v>5.2845528455284556E-2</v>
      </c>
      <c r="N324" s="20">
        <v>13</v>
      </c>
      <c r="O324" s="9">
        <v>5.2845528455284556E-2</v>
      </c>
      <c r="P324" s="20">
        <v>5</v>
      </c>
      <c r="Q324" s="9">
        <v>2.032520325203252E-2</v>
      </c>
    </row>
    <row r="325" spans="4:17" x14ac:dyDescent="0.25">
      <c r="D325" s="8" t="s">
        <v>716</v>
      </c>
      <c r="E325" s="20">
        <v>11</v>
      </c>
      <c r="F325" s="20">
        <v>9</v>
      </c>
      <c r="G325" s="9">
        <v>0.81818181818181823</v>
      </c>
      <c r="H325" s="20">
        <v>3</v>
      </c>
      <c r="I325" s="9">
        <v>0.33333333333333331</v>
      </c>
      <c r="J325" s="20">
        <v>0</v>
      </c>
      <c r="K325" s="9">
        <v>0</v>
      </c>
      <c r="L325" s="20">
        <v>1</v>
      </c>
      <c r="M325" s="9">
        <v>0.1111111111111111</v>
      </c>
      <c r="N325" s="20">
        <v>1</v>
      </c>
      <c r="O325" s="9">
        <v>0.1111111111111111</v>
      </c>
      <c r="P325" s="20">
        <v>0</v>
      </c>
      <c r="Q325" s="9">
        <v>0</v>
      </c>
    </row>
    <row r="326" spans="4:17" x14ac:dyDescent="0.25">
      <c r="D326" s="8" t="s">
        <v>725</v>
      </c>
      <c r="E326" s="20">
        <v>11</v>
      </c>
      <c r="F326" s="20">
        <v>10</v>
      </c>
      <c r="G326" s="9">
        <v>0.90909090909090906</v>
      </c>
      <c r="H326" s="20">
        <v>9</v>
      </c>
      <c r="I326" s="9">
        <v>0.9</v>
      </c>
      <c r="J326" s="20">
        <v>0</v>
      </c>
      <c r="K326" s="9">
        <v>0</v>
      </c>
      <c r="L326" s="20">
        <v>1</v>
      </c>
      <c r="M326" s="9">
        <v>0.1</v>
      </c>
      <c r="N326" s="20">
        <v>0</v>
      </c>
      <c r="O326" s="9">
        <v>0</v>
      </c>
      <c r="P326" s="20">
        <v>0</v>
      </c>
      <c r="Q326" s="9">
        <v>0</v>
      </c>
    </row>
    <row r="327" spans="4:17" x14ac:dyDescent="0.25">
      <c r="D327" s="8" t="s">
        <v>729</v>
      </c>
      <c r="E327" s="20">
        <v>24</v>
      </c>
      <c r="F327" s="20">
        <v>23</v>
      </c>
      <c r="G327" s="9">
        <v>0.95833333333333337</v>
      </c>
      <c r="H327" s="20">
        <v>21</v>
      </c>
      <c r="I327" s="9">
        <v>0.91304347826086951</v>
      </c>
      <c r="J327" s="20">
        <v>0</v>
      </c>
      <c r="K327" s="9">
        <v>0</v>
      </c>
      <c r="L327" s="20">
        <v>1</v>
      </c>
      <c r="M327" s="9">
        <v>4.3478260869565216E-2</v>
      </c>
      <c r="N327" s="20">
        <v>0</v>
      </c>
      <c r="O327" s="9">
        <v>0</v>
      </c>
      <c r="P327" s="20">
        <v>0</v>
      </c>
      <c r="Q327" s="9">
        <v>0</v>
      </c>
    </row>
    <row r="328" spans="4:17" x14ac:dyDescent="0.25">
      <c r="D328" s="8" t="s">
        <v>736</v>
      </c>
      <c r="E328" s="20">
        <v>31</v>
      </c>
      <c r="F328" s="20">
        <v>24</v>
      </c>
      <c r="G328" s="9">
        <v>0.77419354838709675</v>
      </c>
      <c r="H328" s="20">
        <v>20</v>
      </c>
      <c r="I328" s="9">
        <v>0.83333333333333337</v>
      </c>
      <c r="J328" s="20">
        <v>0</v>
      </c>
      <c r="K328" s="9">
        <v>0</v>
      </c>
      <c r="L328" s="20">
        <v>2</v>
      </c>
      <c r="M328" s="9">
        <v>8.3333333333333329E-2</v>
      </c>
      <c r="N328" s="20">
        <v>1</v>
      </c>
      <c r="O328" s="9">
        <v>4.1666666666666664E-2</v>
      </c>
      <c r="P328" s="20">
        <v>1</v>
      </c>
      <c r="Q328" s="9">
        <v>4.1666666666666664E-2</v>
      </c>
    </row>
    <row r="329" spans="4:17" x14ac:dyDescent="0.25">
      <c r="D329" s="8" t="s">
        <v>743</v>
      </c>
      <c r="E329" s="20">
        <v>101</v>
      </c>
      <c r="F329" s="20">
        <v>88</v>
      </c>
      <c r="G329" s="9">
        <v>0.87128712871287128</v>
      </c>
      <c r="H329" s="20">
        <v>82</v>
      </c>
      <c r="I329" s="9">
        <v>0.93181818181818177</v>
      </c>
      <c r="J329" s="20">
        <v>0</v>
      </c>
      <c r="K329" s="9">
        <v>0</v>
      </c>
      <c r="L329" s="20">
        <v>5</v>
      </c>
      <c r="M329" s="9">
        <v>5.6818181818181816E-2</v>
      </c>
      <c r="N329" s="20">
        <v>3</v>
      </c>
      <c r="O329" s="9">
        <v>3.4090909090909088E-2</v>
      </c>
      <c r="P329" s="20">
        <v>1</v>
      </c>
      <c r="Q329" s="9">
        <v>1.1363636363636364E-2</v>
      </c>
    </row>
    <row r="330" spans="4:17" x14ac:dyDescent="0.25">
      <c r="D330" s="8" t="s">
        <v>510</v>
      </c>
      <c r="E330" s="20">
        <v>62</v>
      </c>
      <c r="F330" s="20">
        <v>57</v>
      </c>
      <c r="G330" s="9">
        <v>0.91935483870967738</v>
      </c>
      <c r="H330" s="20">
        <v>9</v>
      </c>
      <c r="I330" s="9">
        <v>0.15789473684210525</v>
      </c>
      <c r="J330" s="20"/>
      <c r="K330" s="9">
        <v>0</v>
      </c>
      <c r="L330" s="20">
        <v>3</v>
      </c>
      <c r="M330" s="9">
        <v>5.2631578947368418E-2</v>
      </c>
      <c r="N330" s="20"/>
      <c r="O330" s="9">
        <v>0</v>
      </c>
      <c r="P330" s="20">
        <v>1</v>
      </c>
      <c r="Q330" s="9">
        <v>1.7543859649122806E-2</v>
      </c>
    </row>
    <row r="331" spans="4:17" x14ac:dyDescent="0.25">
      <c r="D331" s="8" t="s">
        <v>747</v>
      </c>
      <c r="E331" s="20">
        <v>47</v>
      </c>
      <c r="F331" s="20">
        <v>35</v>
      </c>
      <c r="G331" s="9">
        <v>0.74468085106382975</v>
      </c>
      <c r="H331" s="20">
        <v>31</v>
      </c>
      <c r="I331" s="9">
        <v>0.88571428571428568</v>
      </c>
      <c r="J331" s="20">
        <v>0</v>
      </c>
      <c r="K331" s="9">
        <v>0</v>
      </c>
      <c r="L331" s="20">
        <v>0</v>
      </c>
      <c r="M331" s="9">
        <v>0</v>
      </c>
      <c r="N331" s="20">
        <v>8</v>
      </c>
      <c r="O331" s="9">
        <v>0.22857142857142856</v>
      </c>
      <c r="P331" s="20">
        <v>2</v>
      </c>
      <c r="Q331" s="9">
        <v>5.7142857142857141E-2</v>
      </c>
    </row>
    <row r="332" spans="4:17" x14ac:dyDescent="0.25">
      <c r="D332" s="7" t="s">
        <v>507</v>
      </c>
      <c r="E332" s="20">
        <v>201</v>
      </c>
      <c r="F332" s="20">
        <v>160</v>
      </c>
      <c r="G332" s="9">
        <v>0.79601990049751248</v>
      </c>
      <c r="H332" s="20">
        <v>77</v>
      </c>
      <c r="I332" s="9">
        <v>0.48125000000000001</v>
      </c>
      <c r="J332" s="20">
        <v>0</v>
      </c>
      <c r="K332" s="9">
        <v>0</v>
      </c>
      <c r="L332" s="20">
        <v>19</v>
      </c>
      <c r="M332" s="9">
        <v>0.11874999999999999</v>
      </c>
      <c r="N332" s="20">
        <v>10</v>
      </c>
      <c r="O332" s="9">
        <v>6.25E-2</v>
      </c>
      <c r="P332" s="20">
        <v>3</v>
      </c>
      <c r="Q332" s="9">
        <v>1.8749999999999999E-2</v>
      </c>
    </row>
    <row r="333" spans="4:17" x14ac:dyDescent="0.25">
      <c r="D333" s="8" t="s">
        <v>508</v>
      </c>
      <c r="E333" s="20">
        <v>55</v>
      </c>
      <c r="F333" s="20">
        <v>40</v>
      </c>
      <c r="G333" s="9">
        <v>0.72727272727272729</v>
      </c>
      <c r="H333" s="20">
        <v>5</v>
      </c>
      <c r="I333" s="9">
        <v>0.125</v>
      </c>
      <c r="J333" s="20"/>
      <c r="K333" s="9">
        <v>0</v>
      </c>
      <c r="L333" s="20">
        <v>9</v>
      </c>
      <c r="M333" s="9">
        <v>0.22500000000000001</v>
      </c>
      <c r="N333" s="20">
        <v>1</v>
      </c>
      <c r="O333" s="9">
        <v>2.5000000000000001E-2</v>
      </c>
      <c r="P333" s="20">
        <v>3</v>
      </c>
      <c r="Q333" s="9">
        <v>7.4999999999999997E-2</v>
      </c>
    </row>
    <row r="334" spans="4:17" x14ac:dyDescent="0.25">
      <c r="D334" s="8" t="s">
        <v>741</v>
      </c>
      <c r="E334" s="20">
        <v>60</v>
      </c>
      <c r="F334" s="20">
        <v>51</v>
      </c>
      <c r="G334" s="9">
        <v>0.85</v>
      </c>
      <c r="H334" s="20">
        <v>36</v>
      </c>
      <c r="I334" s="9">
        <v>0.70588235294117652</v>
      </c>
      <c r="J334" s="20">
        <v>0</v>
      </c>
      <c r="K334" s="9">
        <v>0</v>
      </c>
      <c r="L334" s="20">
        <v>3</v>
      </c>
      <c r="M334" s="9">
        <v>5.8823529411764705E-2</v>
      </c>
      <c r="N334" s="20">
        <v>3</v>
      </c>
      <c r="O334" s="9">
        <v>5.8823529411764705E-2</v>
      </c>
      <c r="P334" s="20">
        <v>0</v>
      </c>
      <c r="Q334" s="9">
        <v>0</v>
      </c>
    </row>
    <row r="335" spans="4:17" x14ac:dyDescent="0.25">
      <c r="D335" s="8" t="s">
        <v>511</v>
      </c>
      <c r="E335" s="20">
        <v>86</v>
      </c>
      <c r="F335" s="20">
        <v>69</v>
      </c>
      <c r="G335" s="9">
        <v>0.80232558139534882</v>
      </c>
      <c r="H335" s="20">
        <v>36</v>
      </c>
      <c r="I335" s="9">
        <v>0.52173913043478259</v>
      </c>
      <c r="J335" s="20">
        <v>0</v>
      </c>
      <c r="K335" s="9">
        <v>0</v>
      </c>
      <c r="L335" s="20">
        <v>7</v>
      </c>
      <c r="M335" s="9">
        <v>0.10144927536231885</v>
      </c>
      <c r="N335" s="20">
        <v>6</v>
      </c>
      <c r="O335" s="9">
        <v>8.6956521739130432E-2</v>
      </c>
      <c r="P335" s="20">
        <v>0</v>
      </c>
      <c r="Q335" s="9">
        <v>0</v>
      </c>
    </row>
    <row r="336" spans="4:17" x14ac:dyDescent="0.25">
      <c r="D336" s="7" t="s">
        <v>726</v>
      </c>
      <c r="E336" s="20">
        <v>235</v>
      </c>
      <c r="F336" s="20">
        <v>189</v>
      </c>
      <c r="G336" s="9">
        <v>0.80425531914893622</v>
      </c>
      <c r="H336" s="20">
        <v>161</v>
      </c>
      <c r="I336" s="9">
        <v>0.85185185185185186</v>
      </c>
      <c r="J336" s="20">
        <v>0</v>
      </c>
      <c r="K336" s="9">
        <v>0</v>
      </c>
      <c r="L336" s="20">
        <v>18</v>
      </c>
      <c r="M336" s="9">
        <v>9.5238095238095233E-2</v>
      </c>
      <c r="N336" s="20">
        <v>14</v>
      </c>
      <c r="O336" s="9">
        <v>7.407407407407407E-2</v>
      </c>
      <c r="P336" s="20">
        <v>7</v>
      </c>
      <c r="Q336" s="9">
        <v>3.7037037037037035E-2</v>
      </c>
    </row>
    <row r="337" spans="4:17" x14ac:dyDescent="0.25">
      <c r="D337" s="8" t="s">
        <v>727</v>
      </c>
      <c r="E337" s="20">
        <v>29</v>
      </c>
      <c r="F337" s="20">
        <v>26</v>
      </c>
      <c r="G337" s="9">
        <v>0.89655172413793105</v>
      </c>
      <c r="H337" s="20">
        <v>25</v>
      </c>
      <c r="I337" s="9">
        <v>0.96153846153846156</v>
      </c>
      <c r="J337" s="20">
        <v>0</v>
      </c>
      <c r="K337" s="9">
        <v>0</v>
      </c>
      <c r="L337" s="20">
        <v>0</v>
      </c>
      <c r="M337" s="9">
        <v>0</v>
      </c>
      <c r="N337" s="20">
        <v>2</v>
      </c>
      <c r="O337" s="9">
        <v>7.6923076923076927E-2</v>
      </c>
      <c r="P337" s="20">
        <v>1</v>
      </c>
      <c r="Q337" s="9">
        <v>3.8461538461538464E-2</v>
      </c>
    </row>
    <row r="338" spans="4:17" x14ac:dyDescent="0.25">
      <c r="D338" s="8" t="s">
        <v>730</v>
      </c>
      <c r="E338" s="20">
        <v>11</v>
      </c>
      <c r="F338" s="20">
        <v>10</v>
      </c>
      <c r="G338" s="9">
        <v>0.90909090909090906</v>
      </c>
      <c r="H338" s="20">
        <v>8</v>
      </c>
      <c r="I338" s="9">
        <v>0.8</v>
      </c>
      <c r="J338" s="20">
        <v>0</v>
      </c>
      <c r="K338" s="9">
        <v>0</v>
      </c>
      <c r="L338" s="20">
        <v>0</v>
      </c>
      <c r="M338" s="9">
        <v>0</v>
      </c>
      <c r="N338" s="20">
        <v>0</v>
      </c>
      <c r="O338" s="9">
        <v>0</v>
      </c>
      <c r="P338" s="20">
        <v>0</v>
      </c>
      <c r="Q338" s="9">
        <v>0</v>
      </c>
    </row>
    <row r="339" spans="4:17" x14ac:dyDescent="0.25">
      <c r="D339" s="8" t="s">
        <v>733</v>
      </c>
      <c r="E339" s="20">
        <v>14</v>
      </c>
      <c r="F339" s="20">
        <v>13</v>
      </c>
      <c r="G339" s="9">
        <v>0.9285714285714286</v>
      </c>
      <c r="H339" s="20">
        <v>10</v>
      </c>
      <c r="I339" s="9">
        <v>0.76923076923076927</v>
      </c>
      <c r="J339" s="20">
        <v>0</v>
      </c>
      <c r="K339" s="9">
        <v>0</v>
      </c>
      <c r="L339" s="20">
        <v>1</v>
      </c>
      <c r="M339" s="9">
        <v>7.6923076923076927E-2</v>
      </c>
      <c r="N339" s="20">
        <v>0</v>
      </c>
      <c r="O339" s="9">
        <v>0</v>
      </c>
      <c r="P339" s="20">
        <v>0</v>
      </c>
      <c r="Q339" s="9">
        <v>0</v>
      </c>
    </row>
    <row r="340" spans="4:17" x14ac:dyDescent="0.25">
      <c r="D340" s="8" t="s">
        <v>737</v>
      </c>
      <c r="E340" s="20">
        <v>71</v>
      </c>
      <c r="F340" s="20">
        <v>59</v>
      </c>
      <c r="G340" s="9">
        <v>0.83098591549295775</v>
      </c>
      <c r="H340" s="20">
        <v>50</v>
      </c>
      <c r="I340" s="9">
        <v>0.84745762711864403</v>
      </c>
      <c r="J340" s="20">
        <v>0</v>
      </c>
      <c r="K340" s="9">
        <v>0</v>
      </c>
      <c r="L340" s="20">
        <v>4</v>
      </c>
      <c r="M340" s="9">
        <v>6.7796610169491525E-2</v>
      </c>
      <c r="N340" s="20">
        <v>3</v>
      </c>
      <c r="O340" s="9">
        <v>5.0847457627118647E-2</v>
      </c>
      <c r="P340" s="20">
        <v>2</v>
      </c>
      <c r="Q340" s="9">
        <v>3.3898305084745763E-2</v>
      </c>
    </row>
    <row r="341" spans="4:17" x14ac:dyDescent="0.25">
      <c r="D341" s="8" t="s">
        <v>745</v>
      </c>
      <c r="E341" s="20">
        <v>95</v>
      </c>
      <c r="F341" s="20">
        <v>68</v>
      </c>
      <c r="G341" s="9">
        <v>0.71578947368421053</v>
      </c>
      <c r="H341" s="20">
        <v>56</v>
      </c>
      <c r="I341" s="9">
        <v>0.82352941176470584</v>
      </c>
      <c r="J341" s="20">
        <v>0</v>
      </c>
      <c r="K341" s="9">
        <v>0</v>
      </c>
      <c r="L341" s="20">
        <v>13</v>
      </c>
      <c r="M341" s="9">
        <v>0.19117647058823528</v>
      </c>
      <c r="N341" s="20">
        <v>7</v>
      </c>
      <c r="O341" s="9">
        <v>0.10294117647058823</v>
      </c>
      <c r="P341" s="20">
        <v>4</v>
      </c>
      <c r="Q341" s="9">
        <v>5.8823529411764705E-2</v>
      </c>
    </row>
    <row r="342" spans="4:17" x14ac:dyDescent="0.25">
      <c r="D342" s="8" t="s">
        <v>746</v>
      </c>
      <c r="E342" s="20">
        <v>15</v>
      </c>
      <c r="F342" s="20">
        <v>13</v>
      </c>
      <c r="G342" s="9">
        <v>0.8666666666666667</v>
      </c>
      <c r="H342" s="20">
        <v>12</v>
      </c>
      <c r="I342" s="9">
        <v>0.92307692307692313</v>
      </c>
      <c r="J342" s="20">
        <v>0</v>
      </c>
      <c r="K342" s="9">
        <v>0</v>
      </c>
      <c r="L342" s="20">
        <v>0</v>
      </c>
      <c r="M342" s="9">
        <v>0</v>
      </c>
      <c r="N342" s="20">
        <v>2</v>
      </c>
      <c r="O342" s="9">
        <v>0.15384615384615385</v>
      </c>
      <c r="P342" s="20">
        <v>0</v>
      </c>
      <c r="Q342" s="9">
        <v>0</v>
      </c>
    </row>
    <row r="343" spans="4:17" x14ac:dyDescent="0.25">
      <c r="D343" s="7" t="s">
        <v>728</v>
      </c>
      <c r="E343" s="20">
        <v>203</v>
      </c>
      <c r="F343" s="20">
        <v>168</v>
      </c>
      <c r="G343" s="9">
        <v>0.82758620689655171</v>
      </c>
      <c r="H343" s="20">
        <v>144</v>
      </c>
      <c r="I343" s="9">
        <v>0.8571428571428571</v>
      </c>
      <c r="J343" s="20">
        <v>0</v>
      </c>
      <c r="K343" s="9">
        <v>0</v>
      </c>
      <c r="L343" s="20">
        <v>14</v>
      </c>
      <c r="M343" s="9">
        <v>8.3333333333333329E-2</v>
      </c>
      <c r="N343" s="20">
        <v>10</v>
      </c>
      <c r="O343" s="9">
        <v>5.9523809523809521E-2</v>
      </c>
      <c r="P343" s="20">
        <v>3</v>
      </c>
      <c r="Q343" s="9">
        <v>1.7857142857142856E-2</v>
      </c>
    </row>
    <row r="344" spans="4:17" x14ac:dyDescent="0.25">
      <c r="D344" s="8" t="s">
        <v>487</v>
      </c>
      <c r="E344" s="20">
        <v>44</v>
      </c>
      <c r="F344" s="20">
        <v>39</v>
      </c>
      <c r="G344" s="9">
        <v>0.88636363636363635</v>
      </c>
      <c r="H344" s="20">
        <v>36</v>
      </c>
      <c r="I344" s="9">
        <v>0.92307692307692313</v>
      </c>
      <c r="J344" s="20">
        <v>0</v>
      </c>
      <c r="K344" s="9">
        <v>0</v>
      </c>
      <c r="L344" s="20">
        <v>3</v>
      </c>
      <c r="M344" s="9">
        <v>7.6923076923076927E-2</v>
      </c>
      <c r="N344" s="20">
        <v>1</v>
      </c>
      <c r="O344" s="9">
        <v>2.564102564102564E-2</v>
      </c>
      <c r="P344" s="20">
        <v>0</v>
      </c>
      <c r="Q344" s="9">
        <v>0</v>
      </c>
    </row>
    <row r="345" spans="4:17" x14ac:dyDescent="0.25">
      <c r="D345" s="8" t="s">
        <v>731</v>
      </c>
      <c r="E345" s="20">
        <v>8</v>
      </c>
      <c r="F345" s="20">
        <v>8</v>
      </c>
      <c r="G345" s="9">
        <v>1</v>
      </c>
      <c r="H345" s="20">
        <v>6</v>
      </c>
      <c r="I345" s="9">
        <v>0.75</v>
      </c>
      <c r="J345" s="20">
        <v>0</v>
      </c>
      <c r="K345" s="9">
        <v>0</v>
      </c>
      <c r="L345" s="20">
        <v>0</v>
      </c>
      <c r="M345" s="9">
        <v>0</v>
      </c>
      <c r="N345" s="20">
        <v>0</v>
      </c>
      <c r="O345" s="9">
        <v>0</v>
      </c>
      <c r="P345" s="20">
        <v>0</v>
      </c>
      <c r="Q345" s="9">
        <v>0</v>
      </c>
    </row>
    <row r="346" spans="4:17" x14ac:dyDescent="0.25">
      <c r="D346" s="8" t="s">
        <v>739</v>
      </c>
      <c r="E346" s="20">
        <v>20</v>
      </c>
      <c r="F346" s="20">
        <v>17</v>
      </c>
      <c r="G346" s="9">
        <v>0.85</v>
      </c>
      <c r="H346" s="20">
        <v>12</v>
      </c>
      <c r="I346" s="9">
        <v>0.70588235294117652</v>
      </c>
      <c r="J346" s="20">
        <v>0</v>
      </c>
      <c r="K346" s="9">
        <v>0</v>
      </c>
      <c r="L346" s="20">
        <v>2</v>
      </c>
      <c r="M346" s="9">
        <v>0.11764705882352941</v>
      </c>
      <c r="N346" s="20">
        <v>0</v>
      </c>
      <c r="O346" s="9">
        <v>0</v>
      </c>
      <c r="P346" s="20">
        <v>0</v>
      </c>
      <c r="Q346" s="9">
        <v>0</v>
      </c>
    </row>
    <row r="347" spans="4:17" x14ac:dyDescent="0.25">
      <c r="D347" s="8" t="s">
        <v>740</v>
      </c>
      <c r="E347" s="20">
        <v>55</v>
      </c>
      <c r="F347" s="20">
        <v>45</v>
      </c>
      <c r="G347" s="9">
        <v>0.81818181818181823</v>
      </c>
      <c r="H347" s="20">
        <v>43</v>
      </c>
      <c r="I347" s="9">
        <v>0.9555555555555556</v>
      </c>
      <c r="J347" s="20">
        <v>0</v>
      </c>
      <c r="K347" s="9">
        <v>0</v>
      </c>
      <c r="L347" s="20">
        <v>5</v>
      </c>
      <c r="M347" s="9">
        <v>0.1111111111111111</v>
      </c>
      <c r="N347" s="20">
        <v>1</v>
      </c>
      <c r="O347" s="9">
        <v>2.2222222222222223E-2</v>
      </c>
      <c r="P347" s="20">
        <v>1</v>
      </c>
      <c r="Q347" s="9">
        <v>2.2222222222222223E-2</v>
      </c>
    </row>
    <row r="348" spans="4:17" x14ac:dyDescent="0.25">
      <c r="D348" s="8" t="s">
        <v>742</v>
      </c>
      <c r="E348" s="20">
        <v>76</v>
      </c>
      <c r="F348" s="20">
        <v>59</v>
      </c>
      <c r="G348" s="9">
        <v>0.77631578947368418</v>
      </c>
      <c r="H348" s="20">
        <v>47</v>
      </c>
      <c r="I348" s="9">
        <v>0.79661016949152541</v>
      </c>
      <c r="J348" s="20">
        <v>0</v>
      </c>
      <c r="K348" s="9">
        <v>0</v>
      </c>
      <c r="L348" s="20">
        <v>4</v>
      </c>
      <c r="M348" s="9">
        <v>6.7796610169491525E-2</v>
      </c>
      <c r="N348" s="20">
        <v>8</v>
      </c>
      <c r="O348" s="9">
        <v>0.13559322033898305</v>
      </c>
      <c r="P348" s="20">
        <v>2</v>
      </c>
      <c r="Q348" s="9">
        <v>3.3898305084745763E-2</v>
      </c>
    </row>
    <row r="349" spans="4:17" x14ac:dyDescent="0.25">
      <c r="D349" s="6" t="s">
        <v>208</v>
      </c>
      <c r="E349" s="20">
        <v>14279</v>
      </c>
      <c r="F349" s="20">
        <v>12521</v>
      </c>
      <c r="G349" s="9">
        <v>0.87688213460326359</v>
      </c>
      <c r="H349" s="20">
        <v>10766</v>
      </c>
      <c r="I349" s="9">
        <v>0.85983547639964863</v>
      </c>
      <c r="J349" s="20">
        <v>0</v>
      </c>
      <c r="K349" s="9">
        <v>0</v>
      </c>
      <c r="L349" s="20">
        <v>874</v>
      </c>
      <c r="M349" s="9">
        <v>6.9802731411229141E-2</v>
      </c>
      <c r="N349" s="20">
        <v>252</v>
      </c>
      <c r="O349" s="9">
        <v>2.0126188004153021E-2</v>
      </c>
      <c r="P349" s="20">
        <v>121</v>
      </c>
      <c r="Q349" s="9">
        <v>9.6637648750099829E-3</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F39284-D097-4354-965F-1DED761B6C9E}">
  <dimension ref="B1:Q349"/>
  <sheetViews>
    <sheetView showGridLines="0" zoomScale="90" zoomScaleNormal="90" workbookViewId="0">
      <pane xSplit="3" ySplit="3" topLeftCell="D4" activePane="bottomRight" state="frozen"/>
      <selection pane="topRight" activeCell="D1" sqref="D1"/>
      <selection pane="bottomLeft" activeCell="A4" sqref="A4"/>
      <selection pane="bottomRight"/>
    </sheetView>
  </sheetViews>
  <sheetFormatPr defaultRowHeight="15" x14ac:dyDescent="0.25"/>
  <cols>
    <col min="1" max="1" width="2.7109375" customWidth="1"/>
    <col min="2" max="2" width="31.140625" bestFit="1" customWidth="1"/>
    <col min="3" max="3" width="2" customWidth="1"/>
    <col min="4" max="4" width="65.7109375" customWidth="1"/>
    <col min="5" max="5" width="21.7109375" customWidth="1"/>
    <col min="6" max="6" width="16.28515625" customWidth="1"/>
    <col min="7" max="7" width="14.7109375" customWidth="1"/>
    <col min="8" max="8" width="17.5703125" customWidth="1"/>
    <col min="9" max="9" width="14.7109375" customWidth="1"/>
    <col min="10" max="10" width="16.85546875" customWidth="1"/>
    <col min="11" max="11" width="14.7109375" customWidth="1"/>
    <col min="12" max="12" width="14.5703125" customWidth="1"/>
    <col min="13" max="13" width="12.42578125" customWidth="1"/>
    <col min="14" max="14" width="12" customWidth="1"/>
    <col min="15" max="15" width="9.5703125" customWidth="1"/>
    <col min="16" max="17" width="13" customWidth="1"/>
  </cols>
  <sheetData>
    <row r="1" spans="2:4" ht="26.25" x14ac:dyDescent="0.4">
      <c r="B1" s="2" t="s">
        <v>181</v>
      </c>
      <c r="D1" s="4" t="s">
        <v>182</v>
      </c>
    </row>
    <row r="2" spans="2:4" ht="18.75" x14ac:dyDescent="0.3">
      <c r="B2" s="3">
        <f>MAX(data[[#All],[Rel_D]])</f>
        <v>44606</v>
      </c>
    </row>
    <row r="3" spans="2:4" ht="32.25" customHeight="1" x14ac:dyDescent="0.25"/>
    <row r="21" spans="4:17" ht="45" x14ac:dyDescent="0.25">
      <c r="D21" s="10"/>
      <c r="E21" s="11" t="s">
        <v>433</v>
      </c>
      <c r="F21" s="11" t="s">
        <v>185</v>
      </c>
      <c r="G21" s="12" t="s">
        <v>186</v>
      </c>
      <c r="H21" s="11" t="s">
        <v>187</v>
      </c>
      <c r="I21" s="12" t="s">
        <v>186</v>
      </c>
      <c r="J21" s="10" t="s">
        <v>188</v>
      </c>
      <c r="K21" s="13" t="s">
        <v>189</v>
      </c>
      <c r="L21" s="10" t="s">
        <v>134</v>
      </c>
      <c r="M21" s="12" t="s">
        <v>190</v>
      </c>
      <c r="N21" s="11" t="s">
        <v>142</v>
      </c>
      <c r="O21" s="12" t="s">
        <v>191</v>
      </c>
      <c r="P21" s="11" t="s">
        <v>192</v>
      </c>
      <c r="Q21" s="11" t="s">
        <v>193</v>
      </c>
    </row>
    <row r="22" spans="4:17" x14ac:dyDescent="0.25">
      <c r="D22" s="14" t="s">
        <v>210</v>
      </c>
      <c r="E22" s="15">
        <f>GETPIVOTDATA("Sum of 08 Healthy adults aged 18+",$D$23)</f>
        <v>1399415</v>
      </c>
      <c r="F22" s="15">
        <f>GETPIVOTDATA("Sum of 08f Second Vaccination",$D$23)</f>
        <v>855316</v>
      </c>
      <c r="G22" s="16">
        <f>GETPIVOTDATA("Sum of 08f%",$D$23)</f>
        <v>0.61119539236037912</v>
      </c>
      <c r="H22" s="15">
        <f>GETPIVOTDATA("Sum of 08a Vaccinated (Booster)",$D$23)</f>
        <v>510637</v>
      </c>
      <c r="I22" s="16">
        <f>GETPIVOTDATA("Sum of 08a%",$D$23)</f>
        <v>0.59701560592810143</v>
      </c>
      <c r="J22" s="15">
        <f>GETPIVOTDATA("Sum of 08b Contraindicated (inc allergies, exclu vaccinated)",$D$23)</f>
        <v>7</v>
      </c>
      <c r="K22" s="16">
        <f>GETPIVOTDATA("Sum of 08b%",$D$23)</f>
        <v>8.1841097325432931E-6</v>
      </c>
      <c r="L22" s="15">
        <f>GETPIVOTDATA("Sum of 08c Declined (excl vaccinated or contraindicated)",$D$23)</f>
        <v>24978</v>
      </c>
      <c r="M22" s="16">
        <f>GETPIVOTDATA("Sum of 08c%",$D$23)</f>
        <v>2.9203241842780912E-2</v>
      </c>
      <c r="N22" s="15">
        <f>GETPIVOTDATA("Sum of 08d Invited no outcome (excl vac, contr, decl)",$D$23)</f>
        <v>247031</v>
      </c>
      <c r="O22" s="16">
        <f>GETPIVOTDATA("Sum of 08d%",$D$23)</f>
        <v>0.28881840161998606</v>
      </c>
      <c r="P22" s="15">
        <f>GETPIVOTDATA("Sum of 08e No contact coded [CALL]",$D$23)</f>
        <v>206974</v>
      </c>
      <c r="Q22" s="16">
        <f>GETPIVOTDATA("Sum of 08e%",$D$23)</f>
        <v>0.24198541825477368</v>
      </c>
    </row>
    <row r="23" spans="4:17" hidden="1" x14ac:dyDescent="0.25">
      <c r="D23" s="5" t="s">
        <v>194</v>
      </c>
      <c r="E23" t="s">
        <v>420</v>
      </c>
      <c r="F23" t="s">
        <v>422</v>
      </c>
      <c r="G23" t="s">
        <v>432</v>
      </c>
      <c r="H23" t="s">
        <v>421</v>
      </c>
      <c r="I23" t="s">
        <v>427</v>
      </c>
      <c r="J23" t="s">
        <v>423</v>
      </c>
      <c r="K23" t="s">
        <v>428</v>
      </c>
      <c r="L23" t="s">
        <v>424</v>
      </c>
      <c r="M23" t="s">
        <v>429</v>
      </c>
      <c r="N23" t="s">
        <v>425</v>
      </c>
      <c r="O23" t="s">
        <v>430</v>
      </c>
      <c r="P23" t="s">
        <v>426</v>
      </c>
      <c r="Q23" t="s">
        <v>431</v>
      </c>
    </row>
    <row r="24" spans="4:17" x14ac:dyDescent="0.25">
      <c r="D24" s="6" t="s">
        <v>434</v>
      </c>
      <c r="E24" s="20">
        <v>127886</v>
      </c>
      <c r="F24" s="20">
        <v>74209</v>
      </c>
      <c r="G24" s="9">
        <v>0.58027461958306614</v>
      </c>
      <c r="H24" s="20">
        <v>37620</v>
      </c>
      <c r="I24" s="9">
        <v>0.50694659677397624</v>
      </c>
      <c r="J24" s="20">
        <v>0</v>
      </c>
      <c r="K24" s="9">
        <v>0</v>
      </c>
      <c r="L24" s="20">
        <v>1920</v>
      </c>
      <c r="M24" s="9">
        <v>2.5872872562627176E-2</v>
      </c>
      <c r="N24" s="20">
        <v>9801</v>
      </c>
      <c r="O24" s="9">
        <v>0.13207292915953592</v>
      </c>
      <c r="P24" s="20">
        <v>35219</v>
      </c>
      <c r="Q24" s="9">
        <v>0.47459203061623251</v>
      </c>
    </row>
    <row r="25" spans="4:17" x14ac:dyDescent="0.25">
      <c r="D25" s="7" t="s">
        <v>447</v>
      </c>
      <c r="E25" s="20">
        <v>16711</v>
      </c>
      <c r="F25" s="20">
        <v>10501</v>
      </c>
      <c r="G25" s="9">
        <v>0.628388486625576</v>
      </c>
      <c r="H25" s="20">
        <v>5438</v>
      </c>
      <c r="I25" s="9">
        <v>0.51785544233882486</v>
      </c>
      <c r="J25" s="20">
        <v>0</v>
      </c>
      <c r="K25" s="9">
        <v>0</v>
      </c>
      <c r="L25" s="20">
        <v>158</v>
      </c>
      <c r="M25" s="9">
        <v>1.5046186077516427E-2</v>
      </c>
      <c r="N25" s="20">
        <v>634</v>
      </c>
      <c r="O25" s="9">
        <v>6.0375202361679842E-2</v>
      </c>
      <c r="P25" s="20">
        <v>4518</v>
      </c>
      <c r="Q25" s="9">
        <v>0.43024473859632417</v>
      </c>
    </row>
    <row r="26" spans="4:17" x14ac:dyDescent="0.25">
      <c r="D26" s="8" t="s">
        <v>515</v>
      </c>
      <c r="E26" s="20">
        <v>3668</v>
      </c>
      <c r="F26" s="20">
        <v>2435</v>
      </c>
      <c r="G26" s="9">
        <v>0.6638495092693566</v>
      </c>
      <c r="H26" s="20">
        <v>1330</v>
      </c>
      <c r="I26" s="9">
        <v>0.5462012320328542</v>
      </c>
      <c r="J26" s="20">
        <v>0</v>
      </c>
      <c r="K26" s="9">
        <v>0</v>
      </c>
      <c r="L26" s="20">
        <v>21</v>
      </c>
      <c r="M26" s="9">
        <v>8.6242299794661199E-3</v>
      </c>
      <c r="N26" s="20">
        <v>146</v>
      </c>
      <c r="O26" s="9">
        <v>5.995893223819302E-2</v>
      </c>
      <c r="P26" s="20">
        <v>881</v>
      </c>
      <c r="Q26" s="9">
        <v>0.36180698151950719</v>
      </c>
    </row>
    <row r="27" spans="4:17" x14ac:dyDescent="0.25">
      <c r="D27" s="8" t="s">
        <v>529</v>
      </c>
      <c r="E27" s="20">
        <v>2682</v>
      </c>
      <c r="F27" s="20">
        <v>1630</v>
      </c>
      <c r="G27" s="9">
        <v>0.60775540641312453</v>
      </c>
      <c r="H27" s="20">
        <v>836</v>
      </c>
      <c r="I27" s="9">
        <v>0.51288343558282212</v>
      </c>
      <c r="J27" s="20">
        <v>0</v>
      </c>
      <c r="K27" s="9">
        <v>0</v>
      </c>
      <c r="L27" s="20">
        <v>29</v>
      </c>
      <c r="M27" s="9">
        <v>1.7791411042944787E-2</v>
      </c>
      <c r="N27" s="20">
        <v>375</v>
      </c>
      <c r="O27" s="9">
        <v>0.23006134969325154</v>
      </c>
      <c r="P27" s="20">
        <v>485</v>
      </c>
      <c r="Q27" s="9">
        <v>0.29754601226993865</v>
      </c>
    </row>
    <row r="28" spans="4:17" x14ac:dyDescent="0.25">
      <c r="D28" s="8" t="s">
        <v>448</v>
      </c>
      <c r="E28" s="20">
        <v>10361</v>
      </c>
      <c r="F28" s="20">
        <v>6436</v>
      </c>
      <c r="G28" s="9">
        <v>0.62117556220442038</v>
      </c>
      <c r="H28" s="20">
        <v>3272</v>
      </c>
      <c r="I28" s="9">
        <v>0.50839030453697953</v>
      </c>
      <c r="J28" s="20">
        <v>0</v>
      </c>
      <c r="K28" s="9">
        <v>0</v>
      </c>
      <c r="L28" s="20">
        <v>108</v>
      </c>
      <c r="M28" s="9">
        <v>1.678060907395898E-2</v>
      </c>
      <c r="N28" s="20">
        <v>113</v>
      </c>
      <c r="O28" s="9">
        <v>1.7557489123679305E-2</v>
      </c>
      <c r="P28" s="20">
        <v>3152</v>
      </c>
      <c r="Q28" s="9">
        <v>0.48974518334369171</v>
      </c>
    </row>
    <row r="29" spans="4:17" x14ac:dyDescent="0.25">
      <c r="D29" s="7" t="s">
        <v>444</v>
      </c>
      <c r="E29" s="20">
        <v>21550</v>
      </c>
      <c r="F29" s="20">
        <v>11686</v>
      </c>
      <c r="G29" s="9">
        <v>0.54227378190255215</v>
      </c>
      <c r="H29" s="20">
        <v>5678</v>
      </c>
      <c r="I29" s="9">
        <v>0.48588054081807291</v>
      </c>
      <c r="J29" s="20">
        <v>0</v>
      </c>
      <c r="K29" s="9">
        <v>0</v>
      </c>
      <c r="L29" s="20">
        <v>852</v>
      </c>
      <c r="M29" s="9">
        <v>7.2907752866678083E-2</v>
      </c>
      <c r="N29" s="20">
        <v>4480</v>
      </c>
      <c r="O29" s="9">
        <v>0.38336470990929317</v>
      </c>
      <c r="P29" s="20">
        <v>3399</v>
      </c>
      <c r="Q29" s="9">
        <v>0.2908608591476981</v>
      </c>
    </row>
    <row r="30" spans="4:17" x14ac:dyDescent="0.25">
      <c r="D30" s="8" t="s">
        <v>516</v>
      </c>
      <c r="E30" s="20">
        <v>3496</v>
      </c>
      <c r="F30" s="20">
        <v>1869</v>
      </c>
      <c r="G30" s="9">
        <v>0.53461098398169338</v>
      </c>
      <c r="H30" s="20">
        <v>885</v>
      </c>
      <c r="I30" s="9">
        <v>0.47351524879614765</v>
      </c>
      <c r="J30" s="20">
        <v>0</v>
      </c>
      <c r="K30" s="9">
        <v>0</v>
      </c>
      <c r="L30" s="20">
        <v>69</v>
      </c>
      <c r="M30" s="9">
        <v>3.691813804173355E-2</v>
      </c>
      <c r="N30" s="20">
        <v>245</v>
      </c>
      <c r="O30" s="9">
        <v>0.13108614232209737</v>
      </c>
      <c r="P30" s="20">
        <v>1127</v>
      </c>
      <c r="Q30" s="9">
        <v>0.60299625468164797</v>
      </c>
    </row>
    <row r="31" spans="4:17" x14ac:dyDescent="0.25">
      <c r="D31" s="8" t="s">
        <v>517</v>
      </c>
      <c r="E31" s="20">
        <v>3163</v>
      </c>
      <c r="F31" s="20">
        <v>1926</v>
      </c>
      <c r="G31" s="9">
        <v>0.60891558646854249</v>
      </c>
      <c r="H31" s="20">
        <v>1012</v>
      </c>
      <c r="I31" s="9">
        <v>0.52544132917964692</v>
      </c>
      <c r="J31" s="20">
        <v>0</v>
      </c>
      <c r="K31" s="9">
        <v>0</v>
      </c>
      <c r="L31" s="20">
        <v>32</v>
      </c>
      <c r="M31" s="9">
        <v>1.6614745586708203E-2</v>
      </c>
      <c r="N31" s="20">
        <v>158</v>
      </c>
      <c r="O31" s="9">
        <v>8.2035306334371755E-2</v>
      </c>
      <c r="P31" s="20">
        <v>891</v>
      </c>
      <c r="Q31" s="9">
        <v>0.46261682242990654</v>
      </c>
    </row>
    <row r="32" spans="4:17" x14ac:dyDescent="0.25">
      <c r="D32" s="8" t="s">
        <v>524</v>
      </c>
      <c r="E32" s="20">
        <v>3393</v>
      </c>
      <c r="F32" s="20">
        <v>1859</v>
      </c>
      <c r="G32" s="9">
        <v>0.54789272030651337</v>
      </c>
      <c r="H32" s="20">
        <v>1007</v>
      </c>
      <c r="I32" s="9">
        <v>0.54168908015061856</v>
      </c>
      <c r="J32" s="20">
        <v>0</v>
      </c>
      <c r="K32" s="9">
        <v>0</v>
      </c>
      <c r="L32" s="20">
        <v>125</v>
      </c>
      <c r="M32" s="9">
        <v>6.7240451855836478E-2</v>
      </c>
      <c r="N32" s="20">
        <v>192</v>
      </c>
      <c r="O32" s="9">
        <v>0.10328133405056482</v>
      </c>
      <c r="P32" s="20">
        <v>1041</v>
      </c>
      <c r="Q32" s="9">
        <v>0.5599784830554061</v>
      </c>
    </row>
    <row r="33" spans="4:17" x14ac:dyDescent="0.25">
      <c r="D33" s="8" t="s">
        <v>445</v>
      </c>
      <c r="E33" s="20">
        <v>11498</v>
      </c>
      <c r="F33" s="20">
        <v>6032</v>
      </c>
      <c r="G33" s="9">
        <v>0.52461297616976865</v>
      </c>
      <c r="H33" s="20">
        <v>2774</v>
      </c>
      <c r="I33" s="9">
        <v>0.45988063660477452</v>
      </c>
      <c r="J33" s="20">
        <v>0</v>
      </c>
      <c r="K33" s="9">
        <v>0</v>
      </c>
      <c r="L33" s="20">
        <v>626</v>
      </c>
      <c r="M33" s="9">
        <v>0.10377984084880637</v>
      </c>
      <c r="N33" s="20">
        <v>3885</v>
      </c>
      <c r="O33" s="9">
        <v>0.64406498673740054</v>
      </c>
      <c r="P33" s="20">
        <v>340</v>
      </c>
      <c r="Q33" s="9">
        <v>5.636604774535809E-2</v>
      </c>
    </row>
    <row r="34" spans="4:17" x14ac:dyDescent="0.25">
      <c r="D34" s="7" t="s">
        <v>437</v>
      </c>
      <c r="E34" s="20">
        <v>21100</v>
      </c>
      <c r="F34" s="20">
        <v>12755</v>
      </c>
      <c r="G34" s="9">
        <v>0.60450236966824644</v>
      </c>
      <c r="H34" s="20">
        <v>6693</v>
      </c>
      <c r="I34" s="9">
        <v>0.52473539788318302</v>
      </c>
      <c r="J34" s="20">
        <v>0</v>
      </c>
      <c r="K34" s="9">
        <v>0</v>
      </c>
      <c r="L34" s="20">
        <v>211</v>
      </c>
      <c r="M34" s="9">
        <v>1.6542532340258723E-2</v>
      </c>
      <c r="N34" s="20">
        <v>1101</v>
      </c>
      <c r="O34" s="9">
        <v>8.6319090552724423E-2</v>
      </c>
      <c r="P34" s="20">
        <v>5948</v>
      </c>
      <c r="Q34" s="9">
        <v>0.46632693061544495</v>
      </c>
    </row>
    <row r="35" spans="4:17" x14ac:dyDescent="0.25">
      <c r="D35" s="8" t="s">
        <v>438</v>
      </c>
      <c r="E35" s="20">
        <v>2480</v>
      </c>
      <c r="F35" s="20">
        <v>1521</v>
      </c>
      <c r="G35" s="9">
        <v>0.6133064516129032</v>
      </c>
      <c r="H35" s="20">
        <v>770</v>
      </c>
      <c r="I35" s="9">
        <v>0.50624589086127547</v>
      </c>
      <c r="J35" s="20">
        <v>0</v>
      </c>
      <c r="K35" s="9">
        <v>0</v>
      </c>
      <c r="L35" s="20">
        <v>2</v>
      </c>
      <c r="M35" s="9">
        <v>1.3149243918474688E-3</v>
      </c>
      <c r="N35" s="20">
        <v>177</v>
      </c>
      <c r="O35" s="9">
        <v>0.11637080867850098</v>
      </c>
      <c r="P35" s="20">
        <v>650</v>
      </c>
      <c r="Q35" s="9">
        <v>0.42735042735042733</v>
      </c>
    </row>
    <row r="36" spans="4:17" x14ac:dyDescent="0.25">
      <c r="D36" s="8" t="s">
        <v>520</v>
      </c>
      <c r="E36" s="20">
        <v>3121</v>
      </c>
      <c r="F36" s="20">
        <v>2022</v>
      </c>
      <c r="G36" s="9">
        <v>0.64786927266901639</v>
      </c>
      <c r="H36" s="20">
        <v>1105</v>
      </c>
      <c r="I36" s="9">
        <v>0.54648862512363994</v>
      </c>
      <c r="J36" s="20">
        <v>0</v>
      </c>
      <c r="K36" s="9">
        <v>0</v>
      </c>
      <c r="L36" s="20">
        <v>13</v>
      </c>
      <c r="M36" s="9">
        <v>6.429277942631058E-3</v>
      </c>
      <c r="N36" s="20">
        <v>40</v>
      </c>
      <c r="O36" s="9">
        <v>1.9782393669634024E-2</v>
      </c>
      <c r="P36" s="20">
        <v>867</v>
      </c>
      <c r="Q36" s="9">
        <v>0.42878338278931749</v>
      </c>
    </row>
    <row r="37" spans="4:17" x14ac:dyDescent="0.25">
      <c r="D37" s="8" t="s">
        <v>525</v>
      </c>
      <c r="E37" s="20">
        <v>3214</v>
      </c>
      <c r="F37" s="20">
        <v>1636</v>
      </c>
      <c r="G37" s="9">
        <v>0.50902302426882384</v>
      </c>
      <c r="H37" s="20">
        <v>693</v>
      </c>
      <c r="I37" s="9">
        <v>0.42359413202933988</v>
      </c>
      <c r="J37" s="20">
        <v>0</v>
      </c>
      <c r="K37" s="9">
        <v>0</v>
      </c>
      <c r="L37" s="20">
        <v>108</v>
      </c>
      <c r="M37" s="9">
        <v>6.6014669926650366E-2</v>
      </c>
      <c r="N37" s="20">
        <v>146</v>
      </c>
      <c r="O37" s="9">
        <v>8.9242053789731046E-2</v>
      </c>
      <c r="P37" s="20">
        <v>1178</v>
      </c>
      <c r="Q37" s="9">
        <v>0.72004889975550124</v>
      </c>
    </row>
    <row r="38" spans="4:17" x14ac:dyDescent="0.25">
      <c r="D38" s="8" t="s">
        <v>526</v>
      </c>
      <c r="E38" s="20">
        <v>2776</v>
      </c>
      <c r="F38" s="20">
        <v>1683</v>
      </c>
      <c r="G38" s="9">
        <v>0.60626801152737753</v>
      </c>
      <c r="H38" s="20">
        <v>956</v>
      </c>
      <c r="I38" s="9">
        <v>0.56803327391562686</v>
      </c>
      <c r="J38" s="20">
        <v>0</v>
      </c>
      <c r="K38" s="9">
        <v>0</v>
      </c>
      <c r="L38" s="20">
        <v>40</v>
      </c>
      <c r="M38" s="9">
        <v>2.3767082590612002E-2</v>
      </c>
      <c r="N38" s="20">
        <v>263</v>
      </c>
      <c r="O38" s="9">
        <v>0.15626856803327391</v>
      </c>
      <c r="P38" s="20">
        <v>652</v>
      </c>
      <c r="Q38" s="9">
        <v>0.38740344622697565</v>
      </c>
    </row>
    <row r="39" spans="4:17" x14ac:dyDescent="0.25">
      <c r="D39" s="8" t="s">
        <v>530</v>
      </c>
      <c r="E39" s="20">
        <v>2751</v>
      </c>
      <c r="F39" s="20">
        <v>1737</v>
      </c>
      <c r="G39" s="9">
        <v>0.63140676117775352</v>
      </c>
      <c r="H39" s="20">
        <v>965</v>
      </c>
      <c r="I39" s="9">
        <v>0.55555555555555558</v>
      </c>
      <c r="J39" s="20">
        <v>0</v>
      </c>
      <c r="K39" s="9">
        <v>0</v>
      </c>
      <c r="L39" s="20">
        <v>5</v>
      </c>
      <c r="M39" s="9">
        <v>2.8785261945883708E-3</v>
      </c>
      <c r="N39" s="20">
        <v>39</v>
      </c>
      <c r="O39" s="9">
        <v>2.2452504317789293E-2</v>
      </c>
      <c r="P39" s="20">
        <v>827</v>
      </c>
      <c r="Q39" s="9">
        <v>0.47610823258491652</v>
      </c>
    </row>
    <row r="40" spans="4:17" x14ac:dyDescent="0.25">
      <c r="D40" s="8" t="s">
        <v>532</v>
      </c>
      <c r="E40" s="20">
        <v>4410</v>
      </c>
      <c r="F40" s="20">
        <v>2753</v>
      </c>
      <c r="G40" s="9">
        <v>0.62426303854875287</v>
      </c>
      <c r="H40" s="20">
        <v>1492</v>
      </c>
      <c r="I40" s="9">
        <v>0.54195423174718493</v>
      </c>
      <c r="J40" s="20">
        <v>0</v>
      </c>
      <c r="K40" s="9">
        <v>0</v>
      </c>
      <c r="L40" s="20">
        <v>13</v>
      </c>
      <c r="M40" s="9">
        <v>4.7221213221939704E-3</v>
      </c>
      <c r="N40" s="20">
        <v>258</v>
      </c>
      <c r="O40" s="9">
        <v>9.3715946240464948E-2</v>
      </c>
      <c r="P40" s="20">
        <v>1169</v>
      </c>
      <c r="Q40" s="9">
        <v>0.42462767889575009</v>
      </c>
    </row>
    <row r="41" spans="4:17" x14ac:dyDescent="0.25">
      <c r="D41" s="8" t="s">
        <v>534</v>
      </c>
      <c r="E41" s="20">
        <v>2348</v>
      </c>
      <c r="F41" s="20">
        <v>1403</v>
      </c>
      <c r="G41" s="9">
        <v>0.59752981260647364</v>
      </c>
      <c r="H41" s="20">
        <v>712</v>
      </c>
      <c r="I41" s="9">
        <v>0.5074839629365645</v>
      </c>
      <c r="J41" s="20">
        <v>0</v>
      </c>
      <c r="K41" s="9">
        <v>0</v>
      </c>
      <c r="L41" s="20">
        <v>30</v>
      </c>
      <c r="M41" s="9">
        <v>2.1382751247327157E-2</v>
      </c>
      <c r="N41" s="20">
        <v>178</v>
      </c>
      <c r="O41" s="9">
        <v>0.12687099073414113</v>
      </c>
      <c r="P41" s="20">
        <v>605</v>
      </c>
      <c r="Q41" s="9">
        <v>0.43121881682109764</v>
      </c>
    </row>
    <row r="42" spans="4:17" x14ac:dyDescent="0.25">
      <c r="D42" s="7" t="s">
        <v>442</v>
      </c>
      <c r="E42" s="20">
        <v>25544</v>
      </c>
      <c r="F42" s="20">
        <v>15285</v>
      </c>
      <c r="G42" s="9">
        <v>0.59837926714688383</v>
      </c>
      <c r="H42" s="20">
        <v>8176</v>
      </c>
      <c r="I42" s="9">
        <v>0.53490350016355903</v>
      </c>
      <c r="J42" s="20">
        <v>0</v>
      </c>
      <c r="K42" s="9">
        <v>0</v>
      </c>
      <c r="L42" s="20">
        <v>369</v>
      </c>
      <c r="M42" s="9">
        <v>2.4141315014720315E-2</v>
      </c>
      <c r="N42" s="20">
        <v>1383</v>
      </c>
      <c r="O42" s="9">
        <v>9.0480863591756625E-2</v>
      </c>
      <c r="P42" s="20">
        <v>7253</v>
      </c>
      <c r="Q42" s="9">
        <v>0.4745175008177952</v>
      </c>
    </row>
    <row r="43" spans="4:17" x14ac:dyDescent="0.25">
      <c r="D43" s="8" t="s">
        <v>519</v>
      </c>
      <c r="E43" s="20">
        <v>1310</v>
      </c>
      <c r="F43" s="20">
        <v>851</v>
      </c>
      <c r="G43" s="9">
        <v>0.64961832061068703</v>
      </c>
      <c r="H43" s="20">
        <v>514</v>
      </c>
      <c r="I43" s="9">
        <v>0.60399529964747356</v>
      </c>
      <c r="J43" s="20">
        <v>0</v>
      </c>
      <c r="K43" s="9">
        <v>0</v>
      </c>
      <c r="L43" s="20">
        <v>48</v>
      </c>
      <c r="M43" s="9">
        <v>5.6404230317273797E-2</v>
      </c>
      <c r="N43" s="20">
        <v>63</v>
      </c>
      <c r="O43" s="9">
        <v>7.4030552291421858E-2</v>
      </c>
      <c r="P43" s="20">
        <v>283</v>
      </c>
      <c r="Q43" s="9">
        <v>0.33254994124559339</v>
      </c>
    </row>
    <row r="44" spans="4:17" x14ac:dyDescent="0.25">
      <c r="D44" s="8" t="s">
        <v>521</v>
      </c>
      <c r="E44" s="20">
        <v>2029</v>
      </c>
      <c r="F44" s="20">
        <v>1319</v>
      </c>
      <c r="G44" s="9">
        <v>0.65007392804337116</v>
      </c>
      <c r="H44" s="20">
        <v>774</v>
      </c>
      <c r="I44" s="9">
        <v>0.58680818802122825</v>
      </c>
      <c r="J44" s="20">
        <v>0</v>
      </c>
      <c r="K44" s="9">
        <v>0</v>
      </c>
      <c r="L44" s="20">
        <v>98</v>
      </c>
      <c r="M44" s="9">
        <v>7.429871114480667E-2</v>
      </c>
      <c r="N44" s="20">
        <v>150</v>
      </c>
      <c r="O44" s="9">
        <v>0.11372251705837756</v>
      </c>
      <c r="P44" s="20">
        <v>381</v>
      </c>
      <c r="Q44" s="9">
        <v>0.28885519332827903</v>
      </c>
    </row>
    <row r="45" spans="4:17" x14ac:dyDescent="0.25">
      <c r="D45" s="8" t="s">
        <v>522</v>
      </c>
      <c r="E45" s="20">
        <v>3552</v>
      </c>
      <c r="F45" s="20">
        <v>2155</v>
      </c>
      <c r="G45" s="9">
        <v>0.6067004504504504</v>
      </c>
      <c r="H45" s="20">
        <v>1123</v>
      </c>
      <c r="I45" s="9">
        <v>0.52111368909512756</v>
      </c>
      <c r="J45" s="20">
        <v>0</v>
      </c>
      <c r="K45" s="9">
        <v>0</v>
      </c>
      <c r="L45" s="20">
        <v>9</v>
      </c>
      <c r="M45" s="9">
        <v>4.1763341067285386E-3</v>
      </c>
      <c r="N45" s="20">
        <v>183</v>
      </c>
      <c r="O45" s="9">
        <v>8.4918793503480278E-2</v>
      </c>
      <c r="P45" s="20">
        <v>1025</v>
      </c>
      <c r="Q45" s="9">
        <v>0.47563805104408352</v>
      </c>
    </row>
    <row r="46" spans="4:17" x14ac:dyDescent="0.25">
      <c r="D46" s="8" t="s">
        <v>523</v>
      </c>
      <c r="E46" s="20">
        <v>2247</v>
      </c>
      <c r="F46" s="20">
        <v>1381</v>
      </c>
      <c r="G46" s="9">
        <v>0.61459724076546507</v>
      </c>
      <c r="H46" s="20">
        <v>771</v>
      </c>
      <c r="I46" s="9">
        <v>0.55829109341057204</v>
      </c>
      <c r="J46" s="20">
        <v>0</v>
      </c>
      <c r="K46" s="9">
        <v>0</v>
      </c>
      <c r="L46" s="20">
        <v>152</v>
      </c>
      <c r="M46" s="9">
        <v>0.11006517016654598</v>
      </c>
      <c r="N46" s="20">
        <v>73</v>
      </c>
      <c r="O46" s="9">
        <v>5.286024619840695E-2</v>
      </c>
      <c r="P46" s="20">
        <v>557</v>
      </c>
      <c r="Q46" s="9">
        <v>0.40333091962346124</v>
      </c>
    </row>
    <row r="47" spans="4:17" x14ac:dyDescent="0.25">
      <c r="D47" s="8" t="s">
        <v>527</v>
      </c>
      <c r="E47" s="20">
        <v>3034</v>
      </c>
      <c r="F47" s="20">
        <v>1767</v>
      </c>
      <c r="G47" s="9">
        <v>0.5823994726433751</v>
      </c>
      <c r="H47" s="20">
        <v>958</v>
      </c>
      <c r="I47" s="9">
        <v>0.54216185625353708</v>
      </c>
      <c r="J47" s="20">
        <v>0</v>
      </c>
      <c r="K47" s="9">
        <v>0</v>
      </c>
      <c r="L47" s="20">
        <v>1</v>
      </c>
      <c r="M47" s="9">
        <v>5.6593095642331638E-4</v>
      </c>
      <c r="N47" s="20">
        <v>465</v>
      </c>
      <c r="O47" s="9">
        <v>0.26315789473684209</v>
      </c>
      <c r="P47" s="20">
        <v>654</v>
      </c>
      <c r="Q47" s="9">
        <v>0.37011884550084889</v>
      </c>
    </row>
    <row r="48" spans="4:17" x14ac:dyDescent="0.25">
      <c r="D48" s="8" t="s">
        <v>528</v>
      </c>
      <c r="E48" s="20">
        <v>5084</v>
      </c>
      <c r="F48" s="20">
        <v>3081</v>
      </c>
      <c r="G48" s="9">
        <v>0.60601888276947291</v>
      </c>
      <c r="H48" s="20">
        <v>1642</v>
      </c>
      <c r="I48" s="9">
        <v>0.53294384939954564</v>
      </c>
      <c r="J48" s="20">
        <v>0</v>
      </c>
      <c r="K48" s="9">
        <v>0</v>
      </c>
      <c r="L48" s="20">
        <v>10</v>
      </c>
      <c r="M48" s="9">
        <v>3.2456994482310936E-3</v>
      </c>
      <c r="N48" s="20">
        <v>58</v>
      </c>
      <c r="O48" s="9">
        <v>1.8825056799740343E-2</v>
      </c>
      <c r="P48" s="20">
        <v>1670</v>
      </c>
      <c r="Q48" s="9">
        <v>0.54203180785459271</v>
      </c>
    </row>
    <row r="49" spans="4:17" x14ac:dyDescent="0.25">
      <c r="D49" s="8" t="s">
        <v>443</v>
      </c>
      <c r="E49" s="20">
        <v>2263</v>
      </c>
      <c r="F49" s="20">
        <v>1402</v>
      </c>
      <c r="G49" s="9">
        <v>0.61953159522757406</v>
      </c>
      <c r="H49" s="20">
        <v>720</v>
      </c>
      <c r="I49" s="9">
        <v>0.51355206847360912</v>
      </c>
      <c r="J49" s="20">
        <v>0</v>
      </c>
      <c r="K49" s="9">
        <v>0</v>
      </c>
      <c r="L49" s="20">
        <v>23</v>
      </c>
      <c r="M49" s="9">
        <v>1.6405135520684736E-2</v>
      </c>
      <c r="N49" s="20">
        <v>273</v>
      </c>
      <c r="O49" s="9">
        <v>0.19472182596291013</v>
      </c>
      <c r="P49" s="20">
        <v>445</v>
      </c>
      <c r="Q49" s="9">
        <v>0.31740370898716119</v>
      </c>
    </row>
    <row r="50" spans="4:17" x14ac:dyDescent="0.25">
      <c r="D50" s="8" t="s">
        <v>533</v>
      </c>
      <c r="E50" s="20">
        <v>3130</v>
      </c>
      <c r="F50" s="20">
        <v>1526</v>
      </c>
      <c r="G50" s="9">
        <v>0.48753993610223645</v>
      </c>
      <c r="H50" s="20">
        <v>691</v>
      </c>
      <c r="I50" s="9">
        <v>0.45281782437745738</v>
      </c>
      <c r="J50" s="20">
        <v>0</v>
      </c>
      <c r="K50" s="9">
        <v>0</v>
      </c>
      <c r="L50" s="20">
        <v>26</v>
      </c>
      <c r="M50" s="9">
        <v>1.7038007863695939E-2</v>
      </c>
      <c r="N50" s="20">
        <v>111</v>
      </c>
      <c r="O50" s="9">
        <v>7.2739187418086507E-2</v>
      </c>
      <c r="P50" s="20">
        <v>1292</v>
      </c>
      <c r="Q50" s="9">
        <v>0.84665792922673655</v>
      </c>
    </row>
    <row r="51" spans="4:17" x14ac:dyDescent="0.25">
      <c r="D51" s="8" t="s">
        <v>536</v>
      </c>
      <c r="E51" s="20">
        <v>2895</v>
      </c>
      <c r="F51" s="20">
        <v>1803</v>
      </c>
      <c r="G51" s="9">
        <v>0.62279792746113993</v>
      </c>
      <c r="H51" s="20">
        <v>983</v>
      </c>
      <c r="I51" s="9">
        <v>0.54520244037714916</v>
      </c>
      <c r="J51" s="20">
        <v>0</v>
      </c>
      <c r="K51" s="9">
        <v>0</v>
      </c>
      <c r="L51" s="20">
        <v>2</v>
      </c>
      <c r="M51" s="9">
        <v>1.1092623405435386E-3</v>
      </c>
      <c r="N51" s="20">
        <v>7</v>
      </c>
      <c r="O51" s="9">
        <v>3.8824181919023849E-3</v>
      </c>
      <c r="P51" s="20">
        <v>946</v>
      </c>
      <c r="Q51" s="9">
        <v>0.52468108707709371</v>
      </c>
    </row>
    <row r="52" spans="4:17" x14ac:dyDescent="0.25">
      <c r="D52" s="7" t="s">
        <v>435</v>
      </c>
      <c r="E52" s="20">
        <v>18473</v>
      </c>
      <c r="F52" s="20">
        <v>10454</v>
      </c>
      <c r="G52" s="9">
        <v>0.56590699940453637</v>
      </c>
      <c r="H52" s="20">
        <v>4711</v>
      </c>
      <c r="I52" s="9">
        <v>0.45064090300363496</v>
      </c>
      <c r="J52" s="20">
        <v>0</v>
      </c>
      <c r="K52" s="9">
        <v>0</v>
      </c>
      <c r="L52" s="20">
        <v>163</v>
      </c>
      <c r="M52" s="9">
        <v>1.5592117849626937E-2</v>
      </c>
      <c r="N52" s="20">
        <v>956</v>
      </c>
      <c r="O52" s="9">
        <v>9.1448249473885593E-2</v>
      </c>
      <c r="P52" s="20">
        <v>5753</v>
      </c>
      <c r="Q52" s="9">
        <v>0.55031566864358139</v>
      </c>
    </row>
    <row r="53" spans="4:17" x14ac:dyDescent="0.25">
      <c r="D53" s="8" t="s">
        <v>436</v>
      </c>
      <c r="E53" s="20">
        <v>4170</v>
      </c>
      <c r="F53" s="20">
        <v>2285</v>
      </c>
      <c r="G53" s="9">
        <v>0.54796163069544368</v>
      </c>
      <c r="H53" s="20">
        <v>977</v>
      </c>
      <c r="I53" s="9">
        <v>0.42757111597374181</v>
      </c>
      <c r="J53" s="20">
        <v>0</v>
      </c>
      <c r="K53" s="9">
        <v>0</v>
      </c>
      <c r="L53" s="20">
        <v>15</v>
      </c>
      <c r="M53" s="9">
        <v>6.5645514223194746E-3</v>
      </c>
      <c r="N53" s="20">
        <v>267</v>
      </c>
      <c r="O53" s="9">
        <v>0.11684901531728666</v>
      </c>
      <c r="P53" s="20">
        <v>1386</v>
      </c>
      <c r="Q53" s="9">
        <v>0.60656455142231946</v>
      </c>
    </row>
    <row r="54" spans="4:17" x14ac:dyDescent="0.25">
      <c r="D54" s="8" t="s">
        <v>513</v>
      </c>
      <c r="E54" s="20">
        <v>10319</v>
      </c>
      <c r="F54" s="20">
        <v>5961</v>
      </c>
      <c r="G54" s="9">
        <v>0.57767225506347519</v>
      </c>
      <c r="H54" s="20">
        <v>2796</v>
      </c>
      <c r="I54" s="9">
        <v>0.46904881731253145</v>
      </c>
      <c r="J54" s="20">
        <v>0</v>
      </c>
      <c r="K54" s="9">
        <v>0</v>
      </c>
      <c r="L54" s="20">
        <v>111</v>
      </c>
      <c r="M54" s="9">
        <v>1.8621036738802214E-2</v>
      </c>
      <c r="N54" s="20">
        <v>626</v>
      </c>
      <c r="O54" s="9">
        <v>0.10501593692333501</v>
      </c>
      <c r="P54" s="20">
        <v>2958</v>
      </c>
      <c r="Q54" s="9">
        <v>0.49622546552591845</v>
      </c>
    </row>
    <row r="55" spans="4:17" x14ac:dyDescent="0.25">
      <c r="D55" s="8" t="s">
        <v>531</v>
      </c>
      <c r="E55" s="20">
        <v>1401</v>
      </c>
      <c r="F55" s="20">
        <v>706</v>
      </c>
      <c r="G55" s="9">
        <v>0.50392576730906491</v>
      </c>
      <c r="H55" s="20">
        <v>288</v>
      </c>
      <c r="I55" s="9">
        <v>0.40793201133144474</v>
      </c>
      <c r="J55" s="20">
        <v>0</v>
      </c>
      <c r="K55" s="9">
        <v>0</v>
      </c>
      <c r="L55" s="20">
        <v>6</v>
      </c>
      <c r="M55" s="9">
        <v>8.4985835694051E-3</v>
      </c>
      <c r="N55" s="20">
        <v>35</v>
      </c>
      <c r="O55" s="9">
        <v>4.9575070821529746E-2</v>
      </c>
      <c r="P55" s="20">
        <v>554</v>
      </c>
      <c r="Q55" s="9">
        <v>0.7847025495750708</v>
      </c>
    </row>
    <row r="56" spans="4:17" x14ac:dyDescent="0.25">
      <c r="D56" s="8" t="s">
        <v>537</v>
      </c>
      <c r="E56" s="20">
        <v>2583</v>
      </c>
      <c r="F56" s="20">
        <v>1502</v>
      </c>
      <c r="G56" s="9">
        <v>0.58149438637243511</v>
      </c>
      <c r="H56" s="20">
        <v>650</v>
      </c>
      <c r="I56" s="9">
        <v>0.43275632490013316</v>
      </c>
      <c r="J56" s="20">
        <v>0</v>
      </c>
      <c r="K56" s="9">
        <v>0</v>
      </c>
      <c r="L56" s="20">
        <v>31</v>
      </c>
      <c r="M56" s="9">
        <v>2.0639147802929428E-2</v>
      </c>
      <c r="N56" s="20">
        <v>28</v>
      </c>
      <c r="O56" s="9">
        <v>1.8641810918774968E-2</v>
      </c>
      <c r="P56" s="20">
        <v>855</v>
      </c>
      <c r="Q56" s="9">
        <v>0.56924101198402133</v>
      </c>
    </row>
    <row r="57" spans="4:17" x14ac:dyDescent="0.25">
      <c r="D57" s="7" t="s">
        <v>439</v>
      </c>
      <c r="E57" s="20">
        <v>24508</v>
      </c>
      <c r="F57" s="20">
        <v>13528</v>
      </c>
      <c r="G57" s="9">
        <v>0.55198302595071003</v>
      </c>
      <c r="H57" s="20">
        <v>6924</v>
      </c>
      <c r="I57" s="9">
        <v>0.51182732111176821</v>
      </c>
      <c r="J57" s="20">
        <v>0</v>
      </c>
      <c r="K57" s="9">
        <v>0</v>
      </c>
      <c r="L57" s="20">
        <v>167</v>
      </c>
      <c r="M57" s="9">
        <v>1.2344766410408043E-2</v>
      </c>
      <c r="N57" s="20">
        <v>1247</v>
      </c>
      <c r="O57" s="9">
        <v>9.2179183914843282E-2</v>
      </c>
      <c r="P57" s="20">
        <v>8348</v>
      </c>
      <c r="Q57" s="9">
        <v>0.61709047900650504</v>
      </c>
    </row>
    <row r="58" spans="4:17" x14ac:dyDescent="0.25">
      <c r="D58" s="8" t="s">
        <v>514</v>
      </c>
      <c r="E58" s="20">
        <v>6083</v>
      </c>
      <c r="F58" s="20">
        <v>3957</v>
      </c>
      <c r="G58" s="9">
        <v>0.65050139733684043</v>
      </c>
      <c r="H58" s="20">
        <v>2089</v>
      </c>
      <c r="I58" s="9">
        <v>0.52792519585544606</v>
      </c>
      <c r="J58" s="20">
        <v>0</v>
      </c>
      <c r="K58" s="9">
        <v>0</v>
      </c>
      <c r="L58" s="20">
        <v>56</v>
      </c>
      <c r="M58" s="9">
        <v>1.4152135456153651E-2</v>
      </c>
      <c r="N58" s="20">
        <v>204</v>
      </c>
      <c r="O58" s="9">
        <v>5.1554207733131158E-2</v>
      </c>
      <c r="P58" s="20">
        <v>1553</v>
      </c>
      <c r="Q58" s="9">
        <v>0.39246904220368967</v>
      </c>
    </row>
    <row r="59" spans="4:17" x14ac:dyDescent="0.25">
      <c r="D59" s="8" t="s">
        <v>518</v>
      </c>
      <c r="E59" s="20">
        <v>3240</v>
      </c>
      <c r="F59" s="20">
        <v>1626</v>
      </c>
      <c r="G59" s="9">
        <v>0.50185185185185188</v>
      </c>
      <c r="H59" s="20">
        <v>769</v>
      </c>
      <c r="I59" s="9">
        <v>0.47293972939729395</v>
      </c>
      <c r="J59" s="20">
        <v>0</v>
      </c>
      <c r="K59" s="9">
        <v>0</v>
      </c>
      <c r="L59" s="20">
        <v>6</v>
      </c>
      <c r="M59" s="9">
        <v>3.6900369003690036E-3</v>
      </c>
      <c r="N59" s="20">
        <v>65</v>
      </c>
      <c r="O59" s="9">
        <v>3.997539975399754E-2</v>
      </c>
      <c r="P59" s="20">
        <v>1363</v>
      </c>
      <c r="Q59" s="9">
        <v>0.83825338253382531</v>
      </c>
    </row>
    <row r="60" spans="4:17" x14ac:dyDescent="0.25">
      <c r="D60" s="8" t="s">
        <v>441</v>
      </c>
      <c r="E60" s="20">
        <v>1607</v>
      </c>
      <c r="F60" s="20">
        <v>759</v>
      </c>
      <c r="G60" s="9">
        <v>0.47230864965774738</v>
      </c>
      <c r="H60" s="20">
        <v>366</v>
      </c>
      <c r="I60" s="9">
        <v>0.48221343873517786</v>
      </c>
      <c r="J60" s="20">
        <v>0</v>
      </c>
      <c r="K60" s="9">
        <v>0</v>
      </c>
      <c r="L60" s="20">
        <v>13</v>
      </c>
      <c r="M60" s="9">
        <v>1.7127799736495388E-2</v>
      </c>
      <c r="N60" s="20">
        <v>76</v>
      </c>
      <c r="O60" s="9">
        <v>0.10013175230566534</v>
      </c>
      <c r="P60" s="20">
        <v>685</v>
      </c>
      <c r="Q60" s="9">
        <v>0.9025032938076416</v>
      </c>
    </row>
    <row r="61" spans="4:17" x14ac:dyDescent="0.25">
      <c r="D61" s="8" t="s">
        <v>446</v>
      </c>
      <c r="E61" s="20">
        <v>4994</v>
      </c>
      <c r="F61" s="20">
        <v>2653</v>
      </c>
      <c r="G61" s="9">
        <v>0.53123748498197843</v>
      </c>
      <c r="H61" s="20">
        <v>1190</v>
      </c>
      <c r="I61" s="9">
        <v>0.44854881266490765</v>
      </c>
      <c r="J61" s="20">
        <v>0</v>
      </c>
      <c r="K61" s="9">
        <v>0</v>
      </c>
      <c r="L61" s="20">
        <v>10</v>
      </c>
      <c r="M61" s="9">
        <v>3.7693177534866189E-3</v>
      </c>
      <c r="N61" s="20">
        <v>558</v>
      </c>
      <c r="O61" s="9">
        <v>0.21032793064455332</v>
      </c>
      <c r="P61" s="20">
        <v>1472</v>
      </c>
      <c r="Q61" s="9">
        <v>0.55484357331323031</v>
      </c>
    </row>
    <row r="62" spans="4:17" x14ac:dyDescent="0.25">
      <c r="D62" s="8" t="s">
        <v>535</v>
      </c>
      <c r="E62" s="20">
        <v>2985</v>
      </c>
      <c r="F62" s="20">
        <v>1890</v>
      </c>
      <c r="G62" s="9">
        <v>0.63316582914572861</v>
      </c>
      <c r="H62" s="20">
        <v>952</v>
      </c>
      <c r="I62" s="9">
        <v>0.50370370370370365</v>
      </c>
      <c r="J62" s="20">
        <v>0</v>
      </c>
      <c r="K62" s="9">
        <v>0</v>
      </c>
      <c r="L62" s="20">
        <v>15</v>
      </c>
      <c r="M62" s="9">
        <v>7.9365079365079361E-3</v>
      </c>
      <c r="N62" s="20">
        <v>273</v>
      </c>
      <c r="O62" s="9">
        <v>0.14444444444444443</v>
      </c>
      <c r="P62" s="20">
        <v>667</v>
      </c>
      <c r="Q62" s="9">
        <v>0.3529100529100529</v>
      </c>
    </row>
    <row r="63" spans="4:17" x14ac:dyDescent="0.25">
      <c r="D63" s="8" t="s">
        <v>440</v>
      </c>
      <c r="E63" s="20">
        <v>5599</v>
      </c>
      <c r="F63" s="20">
        <v>2643</v>
      </c>
      <c r="G63" s="9">
        <v>0.47204858010358991</v>
      </c>
      <c r="H63" s="20">
        <v>1558</v>
      </c>
      <c r="I63" s="9">
        <v>0.58948164964055993</v>
      </c>
      <c r="J63" s="20">
        <v>0</v>
      </c>
      <c r="K63" s="9">
        <v>0</v>
      </c>
      <c r="L63" s="20">
        <v>67</v>
      </c>
      <c r="M63" s="9">
        <v>2.5349981082103672E-2</v>
      </c>
      <c r="N63" s="20">
        <v>71</v>
      </c>
      <c r="O63" s="9">
        <v>2.6863412788497919E-2</v>
      </c>
      <c r="P63" s="20">
        <v>2608</v>
      </c>
      <c r="Q63" s="9">
        <v>0.98675747256905033</v>
      </c>
    </row>
    <row r="64" spans="4:17" x14ac:dyDescent="0.25">
      <c r="D64" s="6" t="s">
        <v>449</v>
      </c>
      <c r="E64" s="20">
        <v>209649</v>
      </c>
      <c r="F64" s="20">
        <v>124862</v>
      </c>
      <c r="G64" s="9">
        <v>0.59557641581882104</v>
      </c>
      <c r="H64" s="20">
        <v>78989</v>
      </c>
      <c r="I64" s="9">
        <v>0.63261040188367956</v>
      </c>
      <c r="J64" s="20">
        <v>2</v>
      </c>
      <c r="K64" s="9">
        <v>1.6017683522608962E-5</v>
      </c>
      <c r="L64" s="20">
        <v>8019</v>
      </c>
      <c r="M64" s="9">
        <v>6.4222902083900621E-2</v>
      </c>
      <c r="N64" s="20">
        <v>55762</v>
      </c>
      <c r="O64" s="9">
        <v>0.44658903429386043</v>
      </c>
      <c r="P64" s="20">
        <v>11833</v>
      </c>
      <c r="Q64" s="9">
        <v>9.4768624561515913E-2</v>
      </c>
    </row>
    <row r="65" spans="4:17" x14ac:dyDescent="0.25">
      <c r="D65" s="7" t="s">
        <v>541</v>
      </c>
      <c r="E65" s="20">
        <v>23147</v>
      </c>
      <c r="F65" s="20">
        <v>14700</v>
      </c>
      <c r="G65" s="9">
        <v>0.63507149954637754</v>
      </c>
      <c r="H65" s="20">
        <v>9796</v>
      </c>
      <c r="I65" s="9">
        <v>0.66639455782312929</v>
      </c>
      <c r="J65" s="20">
        <v>0</v>
      </c>
      <c r="K65" s="9">
        <v>0</v>
      </c>
      <c r="L65" s="20">
        <v>1259</v>
      </c>
      <c r="M65" s="9">
        <v>8.5646258503401365E-2</v>
      </c>
      <c r="N65" s="20">
        <v>4976</v>
      </c>
      <c r="O65" s="9">
        <v>0.33850340136054424</v>
      </c>
      <c r="P65" s="20">
        <v>1349</v>
      </c>
      <c r="Q65" s="9">
        <v>9.1768707482993192E-2</v>
      </c>
    </row>
    <row r="66" spans="4:17" x14ac:dyDescent="0.25">
      <c r="D66" s="8" t="s">
        <v>542</v>
      </c>
      <c r="E66" s="20">
        <v>4936</v>
      </c>
      <c r="F66" s="20">
        <v>3131</v>
      </c>
      <c r="G66" s="9">
        <v>0.63431928687196115</v>
      </c>
      <c r="H66" s="20">
        <v>2083</v>
      </c>
      <c r="I66" s="9">
        <v>0.66528265729798786</v>
      </c>
      <c r="J66" s="20">
        <v>0</v>
      </c>
      <c r="K66" s="9">
        <v>0</v>
      </c>
      <c r="L66" s="20">
        <v>47</v>
      </c>
      <c r="M66" s="9">
        <v>1.5011178537208559E-2</v>
      </c>
      <c r="N66" s="20">
        <v>1232</v>
      </c>
      <c r="O66" s="9">
        <v>0.39348450974129673</v>
      </c>
      <c r="P66" s="20">
        <v>328</v>
      </c>
      <c r="Q66" s="9">
        <v>0.10475886298307251</v>
      </c>
    </row>
    <row r="67" spans="4:17" x14ac:dyDescent="0.25">
      <c r="D67" s="8" t="s">
        <v>543</v>
      </c>
      <c r="E67" s="20">
        <v>7357</v>
      </c>
      <c r="F67" s="20">
        <v>5106</v>
      </c>
      <c r="G67" s="9">
        <v>0.69403289384259892</v>
      </c>
      <c r="H67" s="20">
        <v>3739</v>
      </c>
      <c r="I67" s="9">
        <v>0.73227575401488443</v>
      </c>
      <c r="J67" s="20">
        <v>0</v>
      </c>
      <c r="K67" s="9">
        <v>0</v>
      </c>
      <c r="L67" s="20">
        <v>1042</v>
      </c>
      <c r="M67" s="9">
        <v>0.20407363885624755</v>
      </c>
      <c r="N67" s="20">
        <v>944</v>
      </c>
      <c r="O67" s="9">
        <v>0.18488053270661967</v>
      </c>
      <c r="P67" s="20">
        <v>38</v>
      </c>
      <c r="Q67" s="9">
        <v>7.4422248335291813E-3</v>
      </c>
    </row>
    <row r="68" spans="4:17" x14ac:dyDescent="0.25">
      <c r="D68" s="8" t="s">
        <v>546</v>
      </c>
      <c r="E68" s="20">
        <v>3306</v>
      </c>
      <c r="F68" s="20">
        <v>2119</v>
      </c>
      <c r="G68" s="9">
        <v>0.64095583787053845</v>
      </c>
      <c r="H68" s="20">
        <v>1302</v>
      </c>
      <c r="I68" s="9">
        <v>0.61444077394997643</v>
      </c>
      <c r="J68" s="20">
        <v>0</v>
      </c>
      <c r="K68" s="9">
        <v>0</v>
      </c>
      <c r="L68" s="20">
        <v>14</v>
      </c>
      <c r="M68" s="9">
        <v>6.6068900424728644E-3</v>
      </c>
      <c r="N68" s="20">
        <v>270</v>
      </c>
      <c r="O68" s="9">
        <v>0.12741859367626238</v>
      </c>
      <c r="P68" s="20">
        <v>780</v>
      </c>
      <c r="Q68" s="9">
        <v>0.36809815950920244</v>
      </c>
    </row>
    <row r="69" spans="4:17" x14ac:dyDescent="0.25">
      <c r="D69" s="8" t="s">
        <v>566</v>
      </c>
      <c r="E69" s="20">
        <v>7548</v>
      </c>
      <c r="F69" s="20">
        <v>4344</v>
      </c>
      <c r="G69" s="9">
        <v>0.57551669316375198</v>
      </c>
      <c r="H69" s="20">
        <v>2672</v>
      </c>
      <c r="I69" s="9">
        <v>0.61510128913443829</v>
      </c>
      <c r="J69" s="20">
        <v>0</v>
      </c>
      <c r="K69" s="9">
        <v>0</v>
      </c>
      <c r="L69" s="20">
        <v>156</v>
      </c>
      <c r="M69" s="9">
        <v>3.591160220994475E-2</v>
      </c>
      <c r="N69" s="20">
        <v>2530</v>
      </c>
      <c r="O69" s="9">
        <v>0.58241252302025781</v>
      </c>
      <c r="P69" s="20">
        <v>203</v>
      </c>
      <c r="Q69" s="9">
        <v>4.6731123388581951E-2</v>
      </c>
    </row>
    <row r="70" spans="4:17" x14ac:dyDescent="0.25">
      <c r="D70" s="7" t="s">
        <v>547</v>
      </c>
      <c r="E70" s="20">
        <v>21836</v>
      </c>
      <c r="F70" s="20">
        <v>12233</v>
      </c>
      <c r="G70" s="9">
        <v>0.56022165231727428</v>
      </c>
      <c r="H70" s="20">
        <v>7032</v>
      </c>
      <c r="I70" s="9">
        <v>0.57483855145916785</v>
      </c>
      <c r="J70" s="20">
        <v>0</v>
      </c>
      <c r="K70" s="9">
        <v>0</v>
      </c>
      <c r="L70" s="20">
        <v>1231</v>
      </c>
      <c r="M70" s="9">
        <v>0.10062944494400393</v>
      </c>
      <c r="N70" s="20">
        <v>6738</v>
      </c>
      <c r="O70" s="9">
        <v>0.5508051990517453</v>
      </c>
      <c r="P70" s="20">
        <v>638</v>
      </c>
      <c r="Q70" s="9">
        <v>5.2154009646039404E-2</v>
      </c>
    </row>
    <row r="71" spans="4:17" x14ac:dyDescent="0.25">
      <c r="D71" s="8" t="s">
        <v>548</v>
      </c>
      <c r="E71" s="20">
        <v>3118</v>
      </c>
      <c r="F71" s="20">
        <v>1419</v>
      </c>
      <c r="G71" s="9">
        <v>0.45509942270686338</v>
      </c>
      <c r="H71" s="20">
        <v>677</v>
      </c>
      <c r="I71" s="9">
        <v>0.47709654686398872</v>
      </c>
      <c r="J71" s="20">
        <v>0</v>
      </c>
      <c r="K71" s="9">
        <v>0</v>
      </c>
      <c r="L71" s="20">
        <v>168</v>
      </c>
      <c r="M71" s="9">
        <v>0.11839323467230443</v>
      </c>
      <c r="N71" s="20">
        <v>1288</v>
      </c>
      <c r="O71" s="9">
        <v>0.90768146582100073</v>
      </c>
      <c r="P71" s="20">
        <v>113</v>
      </c>
      <c r="Q71" s="9">
        <v>7.9633544749823815E-2</v>
      </c>
    </row>
    <row r="72" spans="4:17" x14ac:dyDescent="0.25">
      <c r="D72" s="8" t="s">
        <v>554</v>
      </c>
      <c r="E72" s="20">
        <v>1710</v>
      </c>
      <c r="F72" s="20">
        <v>1026</v>
      </c>
      <c r="G72" s="9">
        <v>0.6</v>
      </c>
      <c r="H72" s="20">
        <v>686</v>
      </c>
      <c r="I72" s="9">
        <v>0.66861598440545811</v>
      </c>
      <c r="J72" s="20">
        <v>0</v>
      </c>
      <c r="K72" s="9">
        <v>0</v>
      </c>
      <c r="L72" s="20">
        <v>260</v>
      </c>
      <c r="M72" s="9">
        <v>0.25341130604288498</v>
      </c>
      <c r="N72" s="20">
        <v>323</v>
      </c>
      <c r="O72" s="9">
        <v>0.31481481481481483</v>
      </c>
      <c r="P72" s="20">
        <v>29</v>
      </c>
      <c r="Q72" s="9">
        <v>2.8265107212475632E-2</v>
      </c>
    </row>
    <row r="73" spans="4:17" x14ac:dyDescent="0.25">
      <c r="D73" s="8" t="s">
        <v>557</v>
      </c>
      <c r="E73" s="20">
        <v>2993</v>
      </c>
      <c r="F73" s="20">
        <v>1483</v>
      </c>
      <c r="G73" s="9">
        <v>0.49548947544269961</v>
      </c>
      <c r="H73" s="20">
        <v>698</v>
      </c>
      <c r="I73" s="9">
        <v>0.47066756574511126</v>
      </c>
      <c r="J73" s="20">
        <v>0</v>
      </c>
      <c r="K73" s="9">
        <v>0</v>
      </c>
      <c r="L73" s="20">
        <v>338</v>
      </c>
      <c r="M73" s="9">
        <v>0.22791638570465272</v>
      </c>
      <c r="N73" s="20">
        <v>925</v>
      </c>
      <c r="O73" s="9">
        <v>0.62373567093728932</v>
      </c>
      <c r="P73" s="20">
        <v>110</v>
      </c>
      <c r="Q73" s="9">
        <v>7.4173971679028991E-2</v>
      </c>
    </row>
    <row r="74" spans="4:17" x14ac:dyDescent="0.25">
      <c r="D74" s="8" t="s">
        <v>564</v>
      </c>
      <c r="E74" s="20">
        <v>1116</v>
      </c>
      <c r="F74" s="20">
        <v>621</v>
      </c>
      <c r="G74" s="9">
        <v>0.55645161290322576</v>
      </c>
      <c r="H74" s="20">
        <v>315</v>
      </c>
      <c r="I74" s="9">
        <v>0.50724637681159424</v>
      </c>
      <c r="J74" s="20">
        <v>0</v>
      </c>
      <c r="K74" s="9">
        <v>0</v>
      </c>
      <c r="L74" s="20">
        <v>63</v>
      </c>
      <c r="M74" s="9">
        <v>0.10144927536231885</v>
      </c>
      <c r="N74" s="20">
        <v>316</v>
      </c>
      <c r="O74" s="9">
        <v>0.50885668276972629</v>
      </c>
      <c r="P74" s="20">
        <v>64</v>
      </c>
      <c r="Q74" s="9">
        <v>0.10305958132045089</v>
      </c>
    </row>
    <row r="75" spans="4:17" x14ac:dyDescent="0.25">
      <c r="D75" s="8" t="s">
        <v>571</v>
      </c>
      <c r="E75" s="20">
        <v>2694</v>
      </c>
      <c r="F75" s="20">
        <v>1316</v>
      </c>
      <c r="G75" s="9">
        <v>0.4884929472902747</v>
      </c>
      <c r="H75" s="20">
        <v>691</v>
      </c>
      <c r="I75" s="9">
        <v>0.52507598784194531</v>
      </c>
      <c r="J75" s="20">
        <v>0</v>
      </c>
      <c r="K75" s="9">
        <v>0</v>
      </c>
      <c r="L75" s="20">
        <v>84</v>
      </c>
      <c r="M75" s="9">
        <v>6.3829787234042548E-2</v>
      </c>
      <c r="N75" s="20">
        <v>908</v>
      </c>
      <c r="O75" s="9">
        <v>0.6899696048632219</v>
      </c>
      <c r="P75" s="20">
        <v>251</v>
      </c>
      <c r="Q75" s="9">
        <v>0.19072948328267478</v>
      </c>
    </row>
    <row r="76" spans="4:17" x14ac:dyDescent="0.25">
      <c r="D76" s="8" t="s">
        <v>578</v>
      </c>
      <c r="E76" s="20">
        <v>7201</v>
      </c>
      <c r="F76" s="20">
        <v>4619</v>
      </c>
      <c r="G76" s="9">
        <v>0.64143868907096235</v>
      </c>
      <c r="H76" s="20">
        <v>2981</v>
      </c>
      <c r="I76" s="9">
        <v>0.64537778739987006</v>
      </c>
      <c r="J76" s="20">
        <v>0</v>
      </c>
      <c r="K76" s="9">
        <v>0</v>
      </c>
      <c r="L76" s="20">
        <v>116</v>
      </c>
      <c r="M76" s="9">
        <v>2.5113660965576965E-2</v>
      </c>
      <c r="N76" s="20">
        <v>2109</v>
      </c>
      <c r="O76" s="9">
        <v>0.45659233600346394</v>
      </c>
      <c r="P76" s="20">
        <v>32</v>
      </c>
      <c r="Q76" s="9">
        <v>6.9279064732626107E-3</v>
      </c>
    </row>
    <row r="77" spans="4:17" x14ac:dyDescent="0.25">
      <c r="D77" s="8" t="s">
        <v>579</v>
      </c>
      <c r="E77" s="20">
        <v>3004</v>
      </c>
      <c r="F77" s="20">
        <v>1749</v>
      </c>
      <c r="G77" s="9">
        <v>0.58222370173102533</v>
      </c>
      <c r="H77" s="20">
        <v>984</v>
      </c>
      <c r="I77" s="9">
        <v>0.56260720411663812</v>
      </c>
      <c r="J77" s="20">
        <v>0</v>
      </c>
      <c r="K77" s="9">
        <v>0</v>
      </c>
      <c r="L77" s="20">
        <v>202</v>
      </c>
      <c r="M77" s="9">
        <v>0.115494568324757</v>
      </c>
      <c r="N77" s="20">
        <v>869</v>
      </c>
      <c r="O77" s="9">
        <v>0.49685534591194969</v>
      </c>
      <c r="P77" s="20">
        <v>39</v>
      </c>
      <c r="Q77" s="9">
        <v>2.2298456260720412E-2</v>
      </c>
    </row>
    <row r="78" spans="4:17" x14ac:dyDescent="0.25">
      <c r="D78" s="7" t="s">
        <v>539</v>
      </c>
      <c r="E78" s="20">
        <v>25170</v>
      </c>
      <c r="F78" s="20">
        <v>14395</v>
      </c>
      <c r="G78" s="9">
        <v>0.57191100516487881</v>
      </c>
      <c r="H78" s="20">
        <v>8673</v>
      </c>
      <c r="I78" s="9">
        <v>0.6025008683570684</v>
      </c>
      <c r="J78" s="20">
        <v>0</v>
      </c>
      <c r="K78" s="9">
        <v>0</v>
      </c>
      <c r="L78" s="20">
        <v>1581</v>
      </c>
      <c r="M78" s="9">
        <v>0.1098298020145884</v>
      </c>
      <c r="N78" s="20">
        <v>6978</v>
      </c>
      <c r="O78" s="9">
        <v>0.48475164987843</v>
      </c>
      <c r="P78" s="20">
        <v>1090</v>
      </c>
      <c r="Q78" s="9">
        <v>7.5720736366794023E-2</v>
      </c>
    </row>
    <row r="79" spans="4:17" x14ac:dyDescent="0.25">
      <c r="D79" s="8" t="s">
        <v>540</v>
      </c>
      <c r="E79" s="20">
        <v>3060</v>
      </c>
      <c r="F79" s="20">
        <v>1667</v>
      </c>
      <c r="G79" s="9">
        <v>0.54477124183006531</v>
      </c>
      <c r="H79" s="20">
        <v>953</v>
      </c>
      <c r="I79" s="9">
        <v>0.5716856628674265</v>
      </c>
      <c r="J79" s="20">
        <v>0</v>
      </c>
      <c r="K79" s="9">
        <v>0</v>
      </c>
      <c r="L79" s="20">
        <v>112</v>
      </c>
      <c r="M79" s="9">
        <v>6.7186562687462509E-2</v>
      </c>
      <c r="N79" s="20">
        <v>961</v>
      </c>
      <c r="O79" s="9">
        <v>0.57648470305938815</v>
      </c>
      <c r="P79" s="20">
        <v>186</v>
      </c>
      <c r="Q79" s="9">
        <v>0.11157768446310738</v>
      </c>
    </row>
    <row r="80" spans="4:17" x14ac:dyDescent="0.25">
      <c r="D80" s="8" t="s">
        <v>558</v>
      </c>
      <c r="E80" s="20">
        <v>2889</v>
      </c>
      <c r="F80" s="20">
        <v>1583</v>
      </c>
      <c r="G80" s="9">
        <v>0.54794046382831429</v>
      </c>
      <c r="H80" s="20">
        <v>803</v>
      </c>
      <c r="I80" s="9">
        <v>0.50726468730259</v>
      </c>
      <c r="J80" s="20">
        <v>0</v>
      </c>
      <c r="K80" s="9">
        <v>0</v>
      </c>
      <c r="L80" s="20">
        <v>501</v>
      </c>
      <c r="M80" s="9">
        <v>0.31648768161718255</v>
      </c>
      <c r="N80" s="20">
        <v>634</v>
      </c>
      <c r="O80" s="9">
        <v>0.40050536955148452</v>
      </c>
      <c r="P80" s="20">
        <v>24</v>
      </c>
      <c r="Q80" s="9">
        <v>1.5161086544535692E-2</v>
      </c>
    </row>
    <row r="81" spans="4:17" x14ac:dyDescent="0.25">
      <c r="D81" s="8" t="s">
        <v>559</v>
      </c>
      <c r="E81" s="20">
        <v>3427</v>
      </c>
      <c r="F81" s="20">
        <v>1666</v>
      </c>
      <c r="G81" s="9">
        <v>0.48613948059527284</v>
      </c>
      <c r="H81" s="20">
        <v>984</v>
      </c>
      <c r="I81" s="9">
        <v>0.59063625450180068</v>
      </c>
      <c r="J81" s="20">
        <v>0</v>
      </c>
      <c r="K81" s="9">
        <v>0</v>
      </c>
      <c r="L81" s="20">
        <v>438</v>
      </c>
      <c r="M81" s="9">
        <v>0.26290516206482595</v>
      </c>
      <c r="N81" s="20">
        <v>843</v>
      </c>
      <c r="O81" s="9">
        <v>0.50600240096038418</v>
      </c>
      <c r="P81" s="20">
        <v>319</v>
      </c>
      <c r="Q81" s="9">
        <v>0.1914765906362545</v>
      </c>
    </row>
    <row r="82" spans="4:17" x14ac:dyDescent="0.25">
      <c r="D82" s="8" t="s">
        <v>561</v>
      </c>
      <c r="E82" s="20">
        <v>8420</v>
      </c>
      <c r="F82" s="20">
        <v>5154</v>
      </c>
      <c r="G82" s="9">
        <v>0.61211401425178147</v>
      </c>
      <c r="H82" s="20">
        <v>3267</v>
      </c>
      <c r="I82" s="9">
        <v>0.63387660069848661</v>
      </c>
      <c r="J82" s="20">
        <v>0</v>
      </c>
      <c r="K82" s="9">
        <v>0</v>
      </c>
      <c r="L82" s="20">
        <v>384</v>
      </c>
      <c r="M82" s="9">
        <v>7.4505238649592548E-2</v>
      </c>
      <c r="N82" s="20">
        <v>2350</v>
      </c>
      <c r="O82" s="9">
        <v>0.45595653861078772</v>
      </c>
      <c r="P82" s="20">
        <v>158</v>
      </c>
      <c r="Q82" s="9">
        <v>3.0655801319363601E-2</v>
      </c>
    </row>
    <row r="83" spans="4:17" x14ac:dyDescent="0.25">
      <c r="D83" s="8" t="s">
        <v>576</v>
      </c>
      <c r="E83" s="20">
        <v>7374</v>
      </c>
      <c r="F83" s="20">
        <v>4325</v>
      </c>
      <c r="G83" s="9">
        <v>0.58652020612964473</v>
      </c>
      <c r="H83" s="20">
        <v>2666</v>
      </c>
      <c r="I83" s="9">
        <v>0.61641618497109829</v>
      </c>
      <c r="J83" s="20">
        <v>0</v>
      </c>
      <c r="K83" s="9">
        <v>0</v>
      </c>
      <c r="L83" s="20">
        <v>146</v>
      </c>
      <c r="M83" s="9">
        <v>3.3757225433526009E-2</v>
      </c>
      <c r="N83" s="20">
        <v>2190</v>
      </c>
      <c r="O83" s="9">
        <v>0.50635838150289014</v>
      </c>
      <c r="P83" s="20">
        <v>403</v>
      </c>
      <c r="Q83" s="9">
        <v>9.3179190751445082E-2</v>
      </c>
    </row>
    <row r="84" spans="4:17" x14ac:dyDescent="0.25">
      <c r="D84" s="7" t="s">
        <v>544</v>
      </c>
      <c r="E84" s="20">
        <v>35124</v>
      </c>
      <c r="F84" s="20">
        <v>22964</v>
      </c>
      <c r="G84" s="9">
        <v>0.65379797289602548</v>
      </c>
      <c r="H84" s="20">
        <v>15266</v>
      </c>
      <c r="I84" s="9">
        <v>0.66477965511234971</v>
      </c>
      <c r="J84" s="20">
        <v>0</v>
      </c>
      <c r="K84" s="9">
        <v>0</v>
      </c>
      <c r="L84" s="20">
        <v>589</v>
      </c>
      <c r="M84" s="9">
        <v>2.5648841665215118E-2</v>
      </c>
      <c r="N84" s="20">
        <v>8955</v>
      </c>
      <c r="O84" s="9">
        <v>0.38995819543633514</v>
      </c>
      <c r="P84" s="20">
        <v>1252</v>
      </c>
      <c r="Q84" s="9">
        <v>5.452011844626372E-2</v>
      </c>
    </row>
    <row r="85" spans="4:17" x14ac:dyDescent="0.25">
      <c r="D85" s="8" t="s">
        <v>545</v>
      </c>
      <c r="E85" s="20">
        <v>2496</v>
      </c>
      <c r="F85" s="20">
        <v>1373</v>
      </c>
      <c r="G85" s="9">
        <v>0.55008012820512819</v>
      </c>
      <c r="H85" s="20">
        <v>778</v>
      </c>
      <c r="I85" s="9">
        <v>0.56664238892935181</v>
      </c>
      <c r="J85" s="20">
        <v>0</v>
      </c>
      <c r="K85" s="9">
        <v>0</v>
      </c>
      <c r="L85" s="20">
        <v>90</v>
      </c>
      <c r="M85" s="9">
        <v>6.5549890750182083E-2</v>
      </c>
      <c r="N85" s="20">
        <v>801</v>
      </c>
      <c r="O85" s="9">
        <v>0.58339402767662052</v>
      </c>
      <c r="P85" s="20">
        <v>110</v>
      </c>
      <c r="Q85" s="9">
        <v>8.0116533139111434E-2</v>
      </c>
    </row>
    <row r="86" spans="4:17" x14ac:dyDescent="0.25">
      <c r="D86" s="8" t="s">
        <v>551</v>
      </c>
      <c r="E86" s="20">
        <v>4022</v>
      </c>
      <c r="F86" s="20">
        <v>2216</v>
      </c>
      <c r="G86" s="9">
        <v>0.55096966683242166</v>
      </c>
      <c r="H86" s="20">
        <v>1283</v>
      </c>
      <c r="I86" s="9">
        <v>0.57897111913357402</v>
      </c>
      <c r="J86" s="20">
        <v>0</v>
      </c>
      <c r="K86" s="9">
        <v>0</v>
      </c>
      <c r="L86" s="20">
        <v>35</v>
      </c>
      <c r="M86" s="9">
        <v>1.57942238267148E-2</v>
      </c>
      <c r="N86" s="20">
        <v>1569</v>
      </c>
      <c r="O86" s="9">
        <v>0.7080324909747292</v>
      </c>
      <c r="P86" s="20">
        <v>34</v>
      </c>
      <c r="Q86" s="9">
        <v>1.5342960288808664E-2</v>
      </c>
    </row>
    <row r="87" spans="4:17" x14ac:dyDescent="0.25">
      <c r="D87" s="8" t="s">
        <v>560</v>
      </c>
      <c r="E87" s="20">
        <v>7009</v>
      </c>
      <c r="F87" s="20">
        <v>4211</v>
      </c>
      <c r="G87" s="9">
        <v>0.60079897274932226</v>
      </c>
      <c r="H87" s="20">
        <v>2840</v>
      </c>
      <c r="I87" s="9">
        <v>0.67442412728568035</v>
      </c>
      <c r="J87" s="20">
        <v>0</v>
      </c>
      <c r="K87" s="9">
        <v>0</v>
      </c>
      <c r="L87" s="20">
        <v>20</v>
      </c>
      <c r="M87" s="9">
        <v>4.7494656851104254E-3</v>
      </c>
      <c r="N87" s="20">
        <v>2357</v>
      </c>
      <c r="O87" s="9">
        <v>0.55972453099026365</v>
      </c>
      <c r="P87" s="20">
        <v>140</v>
      </c>
      <c r="Q87" s="9">
        <v>3.3246259795772976E-2</v>
      </c>
    </row>
    <row r="88" spans="4:17" x14ac:dyDescent="0.25">
      <c r="D88" s="8" t="s">
        <v>562</v>
      </c>
      <c r="E88" s="20">
        <v>6856</v>
      </c>
      <c r="F88" s="20">
        <v>4444</v>
      </c>
      <c r="G88" s="9">
        <v>0.64819136522753795</v>
      </c>
      <c r="H88" s="20">
        <v>3025</v>
      </c>
      <c r="I88" s="9">
        <v>0.68069306930693074</v>
      </c>
      <c r="J88" s="20">
        <v>0</v>
      </c>
      <c r="K88" s="9">
        <v>0</v>
      </c>
      <c r="L88" s="20">
        <v>260</v>
      </c>
      <c r="M88" s="9">
        <v>5.8505850585058507E-2</v>
      </c>
      <c r="N88" s="20">
        <v>1533</v>
      </c>
      <c r="O88" s="9">
        <v>0.34495949594959496</v>
      </c>
      <c r="P88" s="20">
        <v>400</v>
      </c>
      <c r="Q88" s="9">
        <v>9.0009000900090008E-2</v>
      </c>
    </row>
    <row r="89" spans="4:17" x14ac:dyDescent="0.25">
      <c r="D89" s="8" t="s">
        <v>563</v>
      </c>
      <c r="E89" s="20">
        <v>12141</v>
      </c>
      <c r="F89" s="20">
        <v>9166</v>
      </c>
      <c r="G89" s="9">
        <v>0.7549625236800922</v>
      </c>
      <c r="H89" s="20">
        <v>6452</v>
      </c>
      <c r="I89" s="9">
        <v>0.70390573859917083</v>
      </c>
      <c r="J89" s="20">
        <v>0</v>
      </c>
      <c r="K89" s="9">
        <v>0</v>
      </c>
      <c r="L89" s="20">
        <v>56</v>
      </c>
      <c r="M89" s="9">
        <v>6.1095352389264673E-3</v>
      </c>
      <c r="N89" s="20">
        <v>1977</v>
      </c>
      <c r="O89" s="9">
        <v>0.21568841370281475</v>
      </c>
      <c r="P89" s="20">
        <v>504</v>
      </c>
      <c r="Q89" s="9">
        <v>5.4985817150338206E-2</v>
      </c>
    </row>
    <row r="90" spans="4:17" x14ac:dyDescent="0.25">
      <c r="D90" s="8" t="s">
        <v>580</v>
      </c>
      <c r="E90" s="20">
        <v>2600</v>
      </c>
      <c r="F90" s="20">
        <v>1554</v>
      </c>
      <c r="G90" s="9">
        <v>0.59769230769230774</v>
      </c>
      <c r="H90" s="20">
        <v>888</v>
      </c>
      <c r="I90" s="9">
        <v>0.5714285714285714</v>
      </c>
      <c r="J90" s="20">
        <v>0</v>
      </c>
      <c r="K90" s="9">
        <v>0</v>
      </c>
      <c r="L90" s="20">
        <v>128</v>
      </c>
      <c r="M90" s="9">
        <v>8.2368082368082365E-2</v>
      </c>
      <c r="N90" s="20">
        <v>718</v>
      </c>
      <c r="O90" s="9">
        <v>0.46203346203346202</v>
      </c>
      <c r="P90" s="20">
        <v>64</v>
      </c>
      <c r="Q90" s="9">
        <v>4.1184041184041183E-2</v>
      </c>
    </row>
    <row r="91" spans="4:17" x14ac:dyDescent="0.25">
      <c r="D91" s="7" t="s">
        <v>552</v>
      </c>
      <c r="E91" s="20">
        <v>40444</v>
      </c>
      <c r="F91" s="20">
        <v>24060</v>
      </c>
      <c r="G91" s="9">
        <v>0.59489664721590352</v>
      </c>
      <c r="H91" s="20">
        <v>15737</v>
      </c>
      <c r="I91" s="9">
        <v>0.65407315045719039</v>
      </c>
      <c r="J91" s="20">
        <v>0</v>
      </c>
      <c r="K91" s="9">
        <v>0</v>
      </c>
      <c r="L91" s="20">
        <v>538</v>
      </c>
      <c r="M91" s="9">
        <v>2.2360764754779716E-2</v>
      </c>
      <c r="N91" s="20">
        <v>11855</v>
      </c>
      <c r="O91" s="9">
        <v>0.4927265170407315</v>
      </c>
      <c r="P91" s="20">
        <v>2130</v>
      </c>
      <c r="Q91" s="9">
        <v>8.8528678304239397E-2</v>
      </c>
    </row>
    <row r="92" spans="4:17" x14ac:dyDescent="0.25">
      <c r="D92" s="8" t="s">
        <v>553</v>
      </c>
      <c r="E92" s="20">
        <v>8544</v>
      </c>
      <c r="F92" s="20">
        <v>5237</v>
      </c>
      <c r="G92" s="9">
        <v>0.61294475655430714</v>
      </c>
      <c r="H92" s="20">
        <v>3641</v>
      </c>
      <c r="I92" s="9">
        <v>0.69524536948634719</v>
      </c>
      <c r="J92" s="20">
        <v>0</v>
      </c>
      <c r="K92" s="9">
        <v>0</v>
      </c>
      <c r="L92" s="20">
        <v>50</v>
      </c>
      <c r="M92" s="9">
        <v>9.5474508306282214E-3</v>
      </c>
      <c r="N92" s="20">
        <v>2175</v>
      </c>
      <c r="O92" s="9">
        <v>0.41531411113232769</v>
      </c>
      <c r="P92" s="20">
        <v>787</v>
      </c>
      <c r="Q92" s="9">
        <v>0.15027687607408821</v>
      </c>
    </row>
    <row r="93" spans="4:17" x14ac:dyDescent="0.25">
      <c r="D93" s="8" t="s">
        <v>565</v>
      </c>
      <c r="E93" s="20">
        <v>7039</v>
      </c>
      <c r="F93" s="20">
        <v>4160</v>
      </c>
      <c r="G93" s="9">
        <v>0.59099303878391818</v>
      </c>
      <c r="H93" s="20">
        <v>2566</v>
      </c>
      <c r="I93" s="9">
        <v>0.61682692307692311</v>
      </c>
      <c r="J93" s="20">
        <v>0</v>
      </c>
      <c r="K93" s="9">
        <v>0</v>
      </c>
      <c r="L93" s="20">
        <v>52</v>
      </c>
      <c r="M93" s="9">
        <v>1.2500000000000001E-2</v>
      </c>
      <c r="N93" s="20">
        <v>1963</v>
      </c>
      <c r="O93" s="9">
        <v>0.47187499999999999</v>
      </c>
      <c r="P93" s="20">
        <v>483</v>
      </c>
      <c r="Q93" s="9">
        <v>0.11610576923076923</v>
      </c>
    </row>
    <row r="94" spans="4:17" x14ac:dyDescent="0.25">
      <c r="D94" s="8" t="s">
        <v>567</v>
      </c>
      <c r="E94" s="20">
        <v>2631</v>
      </c>
      <c r="F94" s="20">
        <v>1309</v>
      </c>
      <c r="G94" s="9">
        <v>0.49752945648042568</v>
      </c>
      <c r="H94" s="20">
        <v>780</v>
      </c>
      <c r="I94" s="9">
        <v>0.59587471352177235</v>
      </c>
      <c r="J94" s="20">
        <v>0</v>
      </c>
      <c r="K94" s="9">
        <v>0</v>
      </c>
      <c r="L94" s="20">
        <v>29</v>
      </c>
      <c r="M94" s="9">
        <v>2.2154316271963331E-2</v>
      </c>
      <c r="N94" s="20">
        <v>1073</v>
      </c>
      <c r="O94" s="9">
        <v>0.81970970206264326</v>
      </c>
      <c r="P94" s="20">
        <v>110</v>
      </c>
      <c r="Q94" s="9">
        <v>8.4033613445378158E-2</v>
      </c>
    </row>
    <row r="95" spans="4:17" x14ac:dyDescent="0.25">
      <c r="D95" s="8" t="s">
        <v>574</v>
      </c>
      <c r="E95" s="20">
        <v>5397</v>
      </c>
      <c r="F95" s="20">
        <v>2919</v>
      </c>
      <c r="G95" s="9">
        <v>0.54085603112840464</v>
      </c>
      <c r="H95" s="20">
        <v>1751</v>
      </c>
      <c r="I95" s="9">
        <v>0.59986296676944162</v>
      </c>
      <c r="J95" s="20">
        <v>0</v>
      </c>
      <c r="K95" s="9">
        <v>0</v>
      </c>
      <c r="L95" s="20">
        <v>120</v>
      </c>
      <c r="M95" s="9">
        <v>4.1109969167523124E-2</v>
      </c>
      <c r="N95" s="20">
        <v>1909</v>
      </c>
      <c r="O95" s="9">
        <v>0.65399109284001367</v>
      </c>
      <c r="P95" s="20">
        <v>158</v>
      </c>
      <c r="Q95" s="9">
        <v>5.4128126070572116E-2</v>
      </c>
    </row>
    <row r="96" spans="4:17" x14ac:dyDescent="0.25">
      <c r="D96" s="8" t="s">
        <v>575</v>
      </c>
      <c r="E96" s="20">
        <v>9020</v>
      </c>
      <c r="F96" s="20">
        <v>5223</v>
      </c>
      <c r="G96" s="9">
        <v>0.57904656319290471</v>
      </c>
      <c r="H96" s="20">
        <v>3025</v>
      </c>
      <c r="I96" s="9">
        <v>0.57916905992724488</v>
      </c>
      <c r="J96" s="20">
        <v>0</v>
      </c>
      <c r="K96" s="9">
        <v>0</v>
      </c>
      <c r="L96" s="20">
        <v>125</v>
      </c>
      <c r="M96" s="9">
        <v>2.3932605782117557E-2</v>
      </c>
      <c r="N96" s="20">
        <v>2879</v>
      </c>
      <c r="O96" s="9">
        <v>0.55121577637373154</v>
      </c>
      <c r="P96" s="20">
        <v>337</v>
      </c>
      <c r="Q96" s="9">
        <v>6.4522305188588938E-2</v>
      </c>
    </row>
    <row r="97" spans="4:17" x14ac:dyDescent="0.25">
      <c r="D97" s="8" t="s">
        <v>577</v>
      </c>
      <c r="E97" s="20">
        <v>7813</v>
      </c>
      <c r="F97" s="20">
        <v>5212</v>
      </c>
      <c r="G97" s="9">
        <v>0.66709330602841421</v>
      </c>
      <c r="H97" s="20">
        <v>3974</v>
      </c>
      <c r="I97" s="9">
        <v>0.76247122026093628</v>
      </c>
      <c r="J97" s="20">
        <v>0</v>
      </c>
      <c r="K97" s="9">
        <v>0</v>
      </c>
      <c r="L97" s="20">
        <v>162</v>
      </c>
      <c r="M97" s="9">
        <v>3.108211818879509E-2</v>
      </c>
      <c r="N97" s="20">
        <v>1856</v>
      </c>
      <c r="O97" s="9">
        <v>0.35610130468150419</v>
      </c>
      <c r="P97" s="20">
        <v>255</v>
      </c>
      <c r="Q97" s="9">
        <v>4.8925556408288565E-2</v>
      </c>
    </row>
    <row r="98" spans="4:17" x14ac:dyDescent="0.25">
      <c r="D98" s="7" t="s">
        <v>549</v>
      </c>
      <c r="E98" s="20">
        <v>18437</v>
      </c>
      <c r="F98" s="20">
        <v>8158</v>
      </c>
      <c r="G98" s="9">
        <v>0.44247979606226612</v>
      </c>
      <c r="H98" s="20">
        <v>3835</v>
      </c>
      <c r="I98" s="9">
        <v>0.47009070850698703</v>
      </c>
      <c r="J98" s="20">
        <v>0</v>
      </c>
      <c r="K98" s="9">
        <v>0</v>
      </c>
      <c r="L98" s="20">
        <v>1997</v>
      </c>
      <c r="M98" s="9">
        <v>0.24479038980142193</v>
      </c>
      <c r="N98" s="20">
        <v>6060</v>
      </c>
      <c r="O98" s="9">
        <v>0.74282912478548668</v>
      </c>
      <c r="P98" s="20">
        <v>1304</v>
      </c>
      <c r="Q98" s="9">
        <v>0.15984309879872519</v>
      </c>
    </row>
    <row r="99" spans="4:17" x14ac:dyDescent="0.25">
      <c r="D99" s="8" t="s">
        <v>550</v>
      </c>
      <c r="E99" s="20">
        <v>3324</v>
      </c>
      <c r="F99" s="20">
        <v>1036</v>
      </c>
      <c r="G99" s="9">
        <v>0.31167268351383876</v>
      </c>
      <c r="H99" s="20">
        <v>355</v>
      </c>
      <c r="I99" s="9">
        <v>0.34266409266409265</v>
      </c>
      <c r="J99" s="20">
        <v>0</v>
      </c>
      <c r="K99" s="9">
        <v>0</v>
      </c>
      <c r="L99" s="20">
        <v>502</v>
      </c>
      <c r="M99" s="9">
        <v>0.48455598455598453</v>
      </c>
      <c r="N99" s="20">
        <v>970</v>
      </c>
      <c r="O99" s="9">
        <v>0.93629343629343631</v>
      </c>
      <c r="P99" s="20">
        <v>671</v>
      </c>
      <c r="Q99" s="9">
        <v>0.64768339768339767</v>
      </c>
    </row>
    <row r="100" spans="4:17" x14ac:dyDescent="0.25">
      <c r="D100" s="8" t="s">
        <v>568</v>
      </c>
      <c r="E100" s="20">
        <v>8150</v>
      </c>
      <c r="F100" s="20">
        <v>4332</v>
      </c>
      <c r="G100" s="9">
        <v>0.53153374233128836</v>
      </c>
      <c r="H100" s="20">
        <v>2313</v>
      </c>
      <c r="I100" s="9">
        <v>0.53393351800554012</v>
      </c>
      <c r="J100" s="20">
        <v>0</v>
      </c>
      <c r="K100" s="9">
        <v>0</v>
      </c>
      <c r="L100" s="20">
        <v>243</v>
      </c>
      <c r="M100" s="9">
        <v>5.6094182825484763E-2</v>
      </c>
      <c r="N100" s="20">
        <v>2979</v>
      </c>
      <c r="O100" s="9">
        <v>0.68767313019390586</v>
      </c>
      <c r="P100" s="20">
        <v>212</v>
      </c>
      <c r="Q100" s="9">
        <v>4.8938134810710986E-2</v>
      </c>
    </row>
    <row r="101" spans="4:17" x14ac:dyDescent="0.25">
      <c r="D101" s="8" t="s">
        <v>569</v>
      </c>
      <c r="E101" s="20">
        <v>6963</v>
      </c>
      <c r="F101" s="20">
        <v>2790</v>
      </c>
      <c r="G101" s="9">
        <v>0.40068935803532962</v>
      </c>
      <c r="H101" s="20">
        <v>1167</v>
      </c>
      <c r="I101" s="9">
        <v>0.41827956989247311</v>
      </c>
      <c r="J101" s="20">
        <v>0</v>
      </c>
      <c r="K101" s="9">
        <v>0</v>
      </c>
      <c r="L101" s="20">
        <v>1252</v>
      </c>
      <c r="M101" s="9">
        <v>0.44874551971326165</v>
      </c>
      <c r="N101" s="20">
        <v>2111</v>
      </c>
      <c r="O101" s="9">
        <v>0.75663082437275986</v>
      </c>
      <c r="P101" s="20">
        <v>421</v>
      </c>
      <c r="Q101" s="9">
        <v>0.15089605734767025</v>
      </c>
    </row>
    <row r="102" spans="4:17" x14ac:dyDescent="0.25">
      <c r="D102" s="7" t="s">
        <v>555</v>
      </c>
      <c r="E102" s="20">
        <v>23794</v>
      </c>
      <c r="F102" s="20">
        <v>14335</v>
      </c>
      <c r="G102" s="9">
        <v>0.60246280574934863</v>
      </c>
      <c r="H102" s="20">
        <v>9026</v>
      </c>
      <c r="I102" s="9">
        <v>0.62964771538193232</v>
      </c>
      <c r="J102" s="20">
        <v>0</v>
      </c>
      <c r="K102" s="9">
        <v>0</v>
      </c>
      <c r="L102" s="20">
        <v>367</v>
      </c>
      <c r="M102" s="9">
        <v>2.5601674223927451E-2</v>
      </c>
      <c r="N102" s="20">
        <v>4714</v>
      </c>
      <c r="O102" s="9">
        <v>0.32884548308336242</v>
      </c>
      <c r="P102" s="20">
        <v>3160</v>
      </c>
      <c r="Q102" s="9">
        <v>0.22043948378095571</v>
      </c>
    </row>
    <row r="103" spans="4:17" x14ac:dyDescent="0.25">
      <c r="D103" s="8" t="s">
        <v>556</v>
      </c>
      <c r="E103" s="20">
        <v>4531</v>
      </c>
      <c r="F103" s="20">
        <v>2664</v>
      </c>
      <c r="G103" s="9">
        <v>0.58794967998234382</v>
      </c>
      <c r="H103" s="20">
        <v>1671</v>
      </c>
      <c r="I103" s="9">
        <v>0.62725225225225223</v>
      </c>
      <c r="J103" s="20">
        <v>0</v>
      </c>
      <c r="K103" s="9">
        <v>0</v>
      </c>
      <c r="L103" s="20">
        <v>33</v>
      </c>
      <c r="M103" s="9">
        <v>1.2387387387387387E-2</v>
      </c>
      <c r="N103" s="20">
        <v>468</v>
      </c>
      <c r="O103" s="9">
        <v>0.17567567567567569</v>
      </c>
      <c r="P103" s="20">
        <v>1159</v>
      </c>
      <c r="Q103" s="9">
        <v>0.43506006006006004</v>
      </c>
    </row>
    <row r="104" spans="4:17" x14ac:dyDescent="0.25">
      <c r="D104" s="8" t="s">
        <v>572</v>
      </c>
      <c r="E104" s="20">
        <v>810</v>
      </c>
      <c r="F104" s="20">
        <v>278</v>
      </c>
      <c r="G104" s="9">
        <v>0.34320987654320989</v>
      </c>
      <c r="H104" s="20">
        <v>116</v>
      </c>
      <c r="I104" s="9">
        <v>0.41726618705035973</v>
      </c>
      <c r="J104" s="20">
        <v>0</v>
      </c>
      <c r="K104" s="9">
        <v>0</v>
      </c>
      <c r="L104" s="20">
        <v>61</v>
      </c>
      <c r="M104" s="9">
        <v>0.21942446043165467</v>
      </c>
      <c r="N104" s="20">
        <v>270</v>
      </c>
      <c r="O104" s="9">
        <v>0.97122302158273377</v>
      </c>
      <c r="P104" s="20">
        <v>106</v>
      </c>
      <c r="Q104" s="9">
        <v>0.38129496402877699</v>
      </c>
    </row>
    <row r="105" spans="4:17" x14ac:dyDescent="0.25">
      <c r="D105" s="8" t="s">
        <v>581</v>
      </c>
      <c r="E105" s="20">
        <v>8634</v>
      </c>
      <c r="F105" s="20">
        <v>5391</v>
      </c>
      <c r="G105" s="9">
        <v>0.62439193884642108</v>
      </c>
      <c r="H105" s="20">
        <v>3535</v>
      </c>
      <c r="I105" s="9">
        <v>0.65572250046373581</v>
      </c>
      <c r="J105" s="20">
        <v>0</v>
      </c>
      <c r="K105" s="9">
        <v>0</v>
      </c>
      <c r="L105" s="20">
        <v>122</v>
      </c>
      <c r="M105" s="9">
        <v>2.2630309775551846E-2</v>
      </c>
      <c r="N105" s="20">
        <v>2253</v>
      </c>
      <c r="O105" s="9">
        <v>0.41791875347801893</v>
      </c>
      <c r="P105" s="20">
        <v>445</v>
      </c>
      <c r="Q105" s="9">
        <v>8.2544982378037465E-2</v>
      </c>
    </row>
    <row r="106" spans="4:17" x14ac:dyDescent="0.25">
      <c r="D106" s="8" t="s">
        <v>582</v>
      </c>
      <c r="E106" s="20">
        <v>4280</v>
      </c>
      <c r="F106" s="20">
        <v>2373</v>
      </c>
      <c r="G106" s="9">
        <v>0.55443925233644864</v>
      </c>
      <c r="H106" s="20">
        <v>1333</v>
      </c>
      <c r="I106" s="9">
        <v>0.56173619890434046</v>
      </c>
      <c r="J106" s="20">
        <v>0</v>
      </c>
      <c r="K106" s="9">
        <v>0</v>
      </c>
      <c r="L106" s="20">
        <v>128</v>
      </c>
      <c r="M106" s="9">
        <v>5.3940160134850403E-2</v>
      </c>
      <c r="N106" s="20">
        <v>824</v>
      </c>
      <c r="O106" s="9">
        <v>0.34723978086809948</v>
      </c>
      <c r="P106" s="20">
        <v>725</v>
      </c>
      <c r="Q106" s="9">
        <v>0.3055204382638011</v>
      </c>
    </row>
    <row r="107" spans="4:17" x14ac:dyDescent="0.25">
      <c r="D107" s="8" t="s">
        <v>583</v>
      </c>
      <c r="E107" s="20">
        <v>5539</v>
      </c>
      <c r="F107" s="20">
        <v>3629</v>
      </c>
      <c r="G107" s="9">
        <v>0.65517241379310343</v>
      </c>
      <c r="H107" s="20">
        <v>2371</v>
      </c>
      <c r="I107" s="9">
        <v>0.65334802976026451</v>
      </c>
      <c r="J107" s="20">
        <v>0</v>
      </c>
      <c r="K107" s="9">
        <v>0</v>
      </c>
      <c r="L107" s="20">
        <v>23</v>
      </c>
      <c r="M107" s="9">
        <v>6.3378341140810143E-3</v>
      </c>
      <c r="N107" s="20">
        <v>899</v>
      </c>
      <c r="O107" s="9">
        <v>0.24772664645907963</v>
      </c>
      <c r="P107" s="20">
        <v>725</v>
      </c>
      <c r="Q107" s="9">
        <v>0.19977955359603197</v>
      </c>
    </row>
    <row r="108" spans="4:17" x14ac:dyDescent="0.25">
      <c r="D108" s="7" t="s">
        <v>450</v>
      </c>
      <c r="E108" s="20">
        <v>21697</v>
      </c>
      <c r="F108" s="20">
        <v>14017</v>
      </c>
      <c r="G108" s="9">
        <v>0.64603401391897497</v>
      </c>
      <c r="H108" s="20">
        <v>9624</v>
      </c>
      <c r="I108" s="9">
        <v>0.6865948491117928</v>
      </c>
      <c r="J108" s="20">
        <v>2</v>
      </c>
      <c r="K108" s="9">
        <v>1.4268388385531855E-4</v>
      </c>
      <c r="L108" s="20">
        <v>457</v>
      </c>
      <c r="M108" s="9">
        <v>3.2603267460940284E-2</v>
      </c>
      <c r="N108" s="20">
        <v>5486</v>
      </c>
      <c r="O108" s="9">
        <v>0.39138189341513874</v>
      </c>
      <c r="P108" s="20">
        <v>910</v>
      </c>
      <c r="Q108" s="9">
        <v>6.4921167154169943E-2</v>
      </c>
    </row>
    <row r="109" spans="4:17" x14ac:dyDescent="0.25">
      <c r="D109" s="8" t="s">
        <v>538</v>
      </c>
      <c r="E109" s="20">
        <v>3353</v>
      </c>
      <c r="F109" s="20">
        <v>2018</v>
      </c>
      <c r="G109" s="9">
        <v>0.60184909036683565</v>
      </c>
      <c r="H109" s="20">
        <v>1300</v>
      </c>
      <c r="I109" s="9">
        <v>0.64420218037661048</v>
      </c>
      <c r="J109" s="20">
        <v>1</v>
      </c>
      <c r="K109" s="9">
        <v>4.9554013875123884E-4</v>
      </c>
      <c r="L109" s="20">
        <v>78</v>
      </c>
      <c r="M109" s="9">
        <v>3.865213082259663E-2</v>
      </c>
      <c r="N109" s="20">
        <v>894</v>
      </c>
      <c r="O109" s="9">
        <v>0.44301288404360756</v>
      </c>
      <c r="P109" s="20">
        <v>236</v>
      </c>
      <c r="Q109" s="9">
        <v>0.11694747274529237</v>
      </c>
    </row>
    <row r="110" spans="4:17" x14ac:dyDescent="0.25">
      <c r="D110" s="8" t="s">
        <v>451</v>
      </c>
      <c r="E110" s="20">
        <v>5148</v>
      </c>
      <c r="F110" s="20">
        <v>2932</v>
      </c>
      <c r="G110" s="9">
        <v>0.56954156954156954</v>
      </c>
      <c r="H110" s="20">
        <v>1841</v>
      </c>
      <c r="I110" s="9">
        <v>0.6278990450204639</v>
      </c>
      <c r="J110" s="20">
        <v>0</v>
      </c>
      <c r="K110" s="9">
        <v>0</v>
      </c>
      <c r="L110" s="20">
        <v>25</v>
      </c>
      <c r="M110" s="9">
        <v>8.5266030013642566E-3</v>
      </c>
      <c r="N110" s="20">
        <v>1659</v>
      </c>
      <c r="O110" s="9">
        <v>0.56582537517053211</v>
      </c>
      <c r="P110" s="20">
        <v>291</v>
      </c>
      <c r="Q110" s="9">
        <v>9.9249658935879947E-2</v>
      </c>
    </row>
    <row r="111" spans="4:17" x14ac:dyDescent="0.25">
      <c r="D111" s="8" t="s">
        <v>570</v>
      </c>
      <c r="E111" s="20">
        <v>5451</v>
      </c>
      <c r="F111" s="20">
        <v>4071</v>
      </c>
      <c r="G111" s="9">
        <v>0.74683544303797467</v>
      </c>
      <c r="H111" s="20">
        <v>3112</v>
      </c>
      <c r="I111" s="9">
        <v>0.76443134365020882</v>
      </c>
      <c r="J111" s="20">
        <v>1</v>
      </c>
      <c r="K111" s="9">
        <v>2.4563989191844754E-4</v>
      </c>
      <c r="L111" s="20">
        <v>256</v>
      </c>
      <c r="M111" s="9">
        <v>6.2883812331122571E-2</v>
      </c>
      <c r="N111" s="20">
        <v>890</v>
      </c>
      <c r="O111" s="9">
        <v>0.21861950380741832</v>
      </c>
      <c r="P111" s="20">
        <v>66</v>
      </c>
      <c r="Q111" s="9">
        <v>1.6212232866617538E-2</v>
      </c>
    </row>
    <row r="112" spans="4:17" x14ac:dyDescent="0.25">
      <c r="D112" s="8" t="s">
        <v>573</v>
      </c>
      <c r="E112" s="20">
        <v>7745</v>
      </c>
      <c r="F112" s="20">
        <v>4996</v>
      </c>
      <c r="G112" s="9">
        <v>0.64506132989025178</v>
      </c>
      <c r="H112" s="20">
        <v>3371</v>
      </c>
      <c r="I112" s="9">
        <v>0.67473979183346677</v>
      </c>
      <c r="J112" s="20">
        <v>0</v>
      </c>
      <c r="K112" s="9">
        <v>0</v>
      </c>
      <c r="L112" s="20">
        <v>98</v>
      </c>
      <c r="M112" s="9">
        <v>1.9615692554043235E-2</v>
      </c>
      <c r="N112" s="20">
        <v>2043</v>
      </c>
      <c r="O112" s="9">
        <v>0.40892714171337069</v>
      </c>
      <c r="P112" s="20">
        <v>317</v>
      </c>
      <c r="Q112" s="9">
        <v>6.3450760608486784E-2</v>
      </c>
    </row>
    <row r="113" spans="4:17" x14ac:dyDescent="0.25">
      <c r="D113" s="6" t="s">
        <v>452</v>
      </c>
      <c r="E113" s="20">
        <v>157949</v>
      </c>
      <c r="F113" s="20">
        <v>116496</v>
      </c>
      <c r="G113" s="9">
        <v>0.73755452709418867</v>
      </c>
      <c r="H113" s="20">
        <v>80667</v>
      </c>
      <c r="I113" s="9">
        <v>0.69244437577255868</v>
      </c>
      <c r="J113" s="20">
        <v>1</v>
      </c>
      <c r="K113" s="9">
        <v>8.5839857162477687E-6</v>
      </c>
      <c r="L113" s="20">
        <v>2527</v>
      </c>
      <c r="M113" s="9">
        <v>2.1691731904958111E-2</v>
      </c>
      <c r="N113" s="20">
        <v>11968</v>
      </c>
      <c r="O113" s="9">
        <v>0.10273314105205329</v>
      </c>
      <c r="P113" s="20">
        <v>20959</v>
      </c>
      <c r="Q113" s="9">
        <v>0.17991175662683698</v>
      </c>
    </row>
    <row r="114" spans="4:17" x14ac:dyDescent="0.25">
      <c r="D114" s="7" t="s">
        <v>587</v>
      </c>
      <c r="E114" s="20">
        <v>23958</v>
      </c>
      <c r="F114" s="20">
        <v>16629</v>
      </c>
      <c r="G114" s="9">
        <v>0.69408965689957425</v>
      </c>
      <c r="H114" s="20">
        <v>11136</v>
      </c>
      <c r="I114" s="9">
        <v>0.66967346202417466</v>
      </c>
      <c r="J114" s="20">
        <v>0</v>
      </c>
      <c r="K114" s="9">
        <v>0</v>
      </c>
      <c r="L114" s="20">
        <v>510</v>
      </c>
      <c r="M114" s="9">
        <v>3.0669312646581275E-2</v>
      </c>
      <c r="N114" s="20">
        <v>2358</v>
      </c>
      <c r="O114" s="9">
        <v>0.14180046906007576</v>
      </c>
      <c r="P114" s="20">
        <v>3327</v>
      </c>
      <c r="Q114" s="9">
        <v>0.2000721630885802</v>
      </c>
    </row>
    <row r="115" spans="4:17" x14ac:dyDescent="0.25">
      <c r="D115" s="8" t="s">
        <v>588</v>
      </c>
      <c r="E115" s="20">
        <v>2153</v>
      </c>
      <c r="F115" s="20">
        <v>1738</v>
      </c>
      <c r="G115" s="9">
        <v>0.8072457036692986</v>
      </c>
      <c r="H115" s="20">
        <v>1337</v>
      </c>
      <c r="I115" s="9">
        <v>0.76927502876869969</v>
      </c>
      <c r="J115" s="20">
        <v>0</v>
      </c>
      <c r="K115" s="9">
        <v>0</v>
      </c>
      <c r="L115" s="20">
        <v>13</v>
      </c>
      <c r="M115" s="9">
        <v>7.4798619102416572E-3</v>
      </c>
      <c r="N115" s="20">
        <v>115</v>
      </c>
      <c r="O115" s="9">
        <v>6.6168009205983896E-2</v>
      </c>
      <c r="P115" s="20">
        <v>211</v>
      </c>
      <c r="Q115" s="9">
        <v>0.12140391254315305</v>
      </c>
    </row>
    <row r="116" spans="4:17" x14ac:dyDescent="0.25">
      <c r="D116" s="8" t="s">
        <v>589</v>
      </c>
      <c r="E116" s="20">
        <v>2475</v>
      </c>
      <c r="F116" s="20">
        <v>1451</v>
      </c>
      <c r="G116" s="9">
        <v>0.58626262626262626</v>
      </c>
      <c r="H116" s="20">
        <v>918</v>
      </c>
      <c r="I116" s="9">
        <v>0.63266712611991727</v>
      </c>
      <c r="J116" s="20">
        <v>0</v>
      </c>
      <c r="K116" s="9">
        <v>0</v>
      </c>
      <c r="L116" s="20">
        <v>1</v>
      </c>
      <c r="M116" s="9">
        <v>6.8917987594762232E-4</v>
      </c>
      <c r="N116" s="20">
        <v>5</v>
      </c>
      <c r="O116" s="9">
        <v>3.4458993797381117E-3</v>
      </c>
      <c r="P116" s="20">
        <v>772</v>
      </c>
      <c r="Q116" s="9">
        <v>0.53204686423156444</v>
      </c>
    </row>
    <row r="117" spans="4:17" x14ac:dyDescent="0.25">
      <c r="D117" s="8" t="s">
        <v>591</v>
      </c>
      <c r="E117" s="20">
        <v>3422</v>
      </c>
      <c r="F117" s="20">
        <v>2328</v>
      </c>
      <c r="G117" s="9">
        <v>0.68030391583869088</v>
      </c>
      <c r="H117" s="20">
        <v>1483</v>
      </c>
      <c r="I117" s="9">
        <v>0.63702749140893467</v>
      </c>
      <c r="J117" s="20">
        <v>0</v>
      </c>
      <c r="K117" s="9">
        <v>0</v>
      </c>
      <c r="L117" s="20">
        <v>109</v>
      </c>
      <c r="M117" s="9">
        <v>4.6821305841924399E-2</v>
      </c>
      <c r="N117" s="20">
        <v>605</v>
      </c>
      <c r="O117" s="9">
        <v>0.25987972508591067</v>
      </c>
      <c r="P117" s="20">
        <v>253</v>
      </c>
      <c r="Q117" s="9">
        <v>0.10867697594501718</v>
      </c>
    </row>
    <row r="118" spans="4:17" x14ac:dyDescent="0.25">
      <c r="D118" s="8" t="s">
        <v>598</v>
      </c>
      <c r="E118" s="20">
        <v>2020</v>
      </c>
      <c r="F118" s="20">
        <v>1399</v>
      </c>
      <c r="G118" s="9">
        <v>0.69257425742574252</v>
      </c>
      <c r="H118" s="20">
        <v>972</v>
      </c>
      <c r="I118" s="9">
        <v>0.6947819871336669</v>
      </c>
      <c r="J118" s="20">
        <v>0</v>
      </c>
      <c r="K118" s="9">
        <v>0</v>
      </c>
      <c r="L118" s="20">
        <v>16</v>
      </c>
      <c r="M118" s="9">
        <v>1.143674052894925E-2</v>
      </c>
      <c r="N118" s="20">
        <v>256</v>
      </c>
      <c r="O118" s="9">
        <v>0.182987848463188</v>
      </c>
      <c r="P118" s="20">
        <v>266</v>
      </c>
      <c r="Q118" s="9">
        <v>0.19013581129378126</v>
      </c>
    </row>
    <row r="119" spans="4:17" x14ac:dyDescent="0.25">
      <c r="D119" s="8" t="s">
        <v>607</v>
      </c>
      <c r="E119" s="20">
        <v>2069</v>
      </c>
      <c r="F119" s="20">
        <v>1454</v>
      </c>
      <c r="G119" s="9">
        <v>0.7027549540840986</v>
      </c>
      <c r="H119" s="20">
        <v>929</v>
      </c>
      <c r="I119" s="9">
        <v>0.63892709766162314</v>
      </c>
      <c r="J119" s="20">
        <v>0</v>
      </c>
      <c r="K119" s="9">
        <v>0</v>
      </c>
      <c r="L119" s="20">
        <v>29</v>
      </c>
      <c r="M119" s="9">
        <v>1.9944979367262722E-2</v>
      </c>
      <c r="N119" s="20">
        <v>37</v>
      </c>
      <c r="O119" s="9">
        <v>2.5447042640990371E-2</v>
      </c>
      <c r="P119" s="20">
        <v>457</v>
      </c>
      <c r="Q119" s="9">
        <v>0.31430536451169189</v>
      </c>
    </row>
    <row r="120" spans="4:17" x14ac:dyDescent="0.25">
      <c r="D120" s="8" t="s">
        <v>608</v>
      </c>
      <c r="E120" s="20">
        <v>2452</v>
      </c>
      <c r="F120" s="20">
        <v>1744</v>
      </c>
      <c r="G120" s="9">
        <v>0.71125611745513861</v>
      </c>
      <c r="H120" s="20">
        <v>1144</v>
      </c>
      <c r="I120" s="9">
        <v>0.65596330275229353</v>
      </c>
      <c r="J120" s="20">
        <v>0</v>
      </c>
      <c r="K120" s="9">
        <v>0</v>
      </c>
      <c r="L120" s="20">
        <v>152</v>
      </c>
      <c r="M120" s="9">
        <v>8.7155963302752298E-2</v>
      </c>
      <c r="N120" s="20">
        <v>27</v>
      </c>
      <c r="O120" s="9">
        <v>1.548165137614679E-2</v>
      </c>
      <c r="P120" s="20">
        <v>418</v>
      </c>
      <c r="Q120" s="9">
        <v>0.23967889908256881</v>
      </c>
    </row>
    <row r="121" spans="4:17" x14ac:dyDescent="0.25">
      <c r="D121" s="8" t="s">
        <v>610</v>
      </c>
      <c r="E121" s="20">
        <v>5605</v>
      </c>
      <c r="F121" s="20">
        <v>3978</v>
      </c>
      <c r="G121" s="9">
        <v>0.70972346119536134</v>
      </c>
      <c r="H121" s="20">
        <v>2717</v>
      </c>
      <c r="I121" s="9">
        <v>0.68300653594771243</v>
      </c>
      <c r="J121" s="20">
        <v>0</v>
      </c>
      <c r="K121" s="9">
        <v>0</v>
      </c>
      <c r="L121" s="20">
        <v>161</v>
      </c>
      <c r="M121" s="9">
        <v>4.047259929612871E-2</v>
      </c>
      <c r="N121" s="20">
        <v>938</v>
      </c>
      <c r="O121" s="9">
        <v>0.23579688285570638</v>
      </c>
      <c r="P121" s="20">
        <v>320</v>
      </c>
      <c r="Q121" s="9">
        <v>8.044243338360986E-2</v>
      </c>
    </row>
    <row r="122" spans="4:17" x14ac:dyDescent="0.25">
      <c r="D122" s="8" t="s">
        <v>613</v>
      </c>
      <c r="E122" s="20">
        <v>3762</v>
      </c>
      <c r="F122" s="20">
        <v>2537</v>
      </c>
      <c r="G122" s="9">
        <v>0.67437533227006907</v>
      </c>
      <c r="H122" s="20">
        <v>1636</v>
      </c>
      <c r="I122" s="9">
        <v>0.64485612928655889</v>
      </c>
      <c r="J122" s="20">
        <v>0</v>
      </c>
      <c r="K122" s="9">
        <v>0</v>
      </c>
      <c r="L122" s="20">
        <v>29</v>
      </c>
      <c r="M122" s="9">
        <v>1.1430823807646828E-2</v>
      </c>
      <c r="N122" s="20">
        <v>375</v>
      </c>
      <c r="O122" s="9">
        <v>0.14781237682301931</v>
      </c>
      <c r="P122" s="20">
        <v>630</v>
      </c>
      <c r="Q122" s="9">
        <v>0.24832479306267244</v>
      </c>
    </row>
    <row r="123" spans="4:17" x14ac:dyDescent="0.25">
      <c r="D123" s="7" t="s">
        <v>602</v>
      </c>
      <c r="E123" s="20">
        <v>27665</v>
      </c>
      <c r="F123" s="20">
        <v>20619</v>
      </c>
      <c r="G123" s="9">
        <v>0.74530995843123082</v>
      </c>
      <c r="H123" s="20">
        <v>14671</v>
      </c>
      <c r="I123" s="9">
        <v>0.71152820214365387</v>
      </c>
      <c r="J123" s="20">
        <v>0</v>
      </c>
      <c r="K123" s="9">
        <v>0</v>
      </c>
      <c r="L123" s="20">
        <v>270</v>
      </c>
      <c r="M123" s="9">
        <v>1.3094718463553033E-2</v>
      </c>
      <c r="N123" s="20">
        <v>3097</v>
      </c>
      <c r="O123" s="9">
        <v>0.15020127067268055</v>
      </c>
      <c r="P123" s="20">
        <v>2678</v>
      </c>
      <c r="Q123" s="9">
        <v>0.12988020757553712</v>
      </c>
    </row>
    <row r="124" spans="4:17" x14ac:dyDescent="0.25">
      <c r="D124" s="8" t="s">
        <v>603</v>
      </c>
      <c r="E124" s="20">
        <v>11433</v>
      </c>
      <c r="F124" s="20">
        <v>8083</v>
      </c>
      <c r="G124" s="9">
        <v>0.70698854193999827</v>
      </c>
      <c r="H124" s="20">
        <v>5459</v>
      </c>
      <c r="I124" s="9">
        <v>0.67536805641469755</v>
      </c>
      <c r="J124" s="20">
        <v>0</v>
      </c>
      <c r="K124" s="9">
        <v>0</v>
      </c>
      <c r="L124" s="20">
        <v>103</v>
      </c>
      <c r="M124" s="9">
        <v>1.2742793517258443E-2</v>
      </c>
      <c r="N124" s="20">
        <v>2046</v>
      </c>
      <c r="O124" s="9">
        <v>0.25312384015835704</v>
      </c>
      <c r="P124" s="20">
        <v>724</v>
      </c>
      <c r="Q124" s="9">
        <v>8.9570703946554503E-2</v>
      </c>
    </row>
    <row r="125" spans="4:17" x14ac:dyDescent="0.25">
      <c r="D125" s="8" t="s">
        <v>614</v>
      </c>
      <c r="E125" s="20">
        <v>5793</v>
      </c>
      <c r="F125" s="20">
        <v>4523</v>
      </c>
      <c r="G125" s="9">
        <v>0.78076989470050062</v>
      </c>
      <c r="H125" s="20">
        <v>3320</v>
      </c>
      <c r="I125" s="9">
        <v>0.73402608887906262</v>
      </c>
      <c r="J125" s="20">
        <v>0</v>
      </c>
      <c r="K125" s="9">
        <v>0</v>
      </c>
      <c r="L125" s="20">
        <v>25</v>
      </c>
      <c r="M125" s="9">
        <v>5.5273048861375195E-3</v>
      </c>
      <c r="N125" s="20">
        <v>169</v>
      </c>
      <c r="O125" s="9">
        <v>3.7364581030289633E-2</v>
      </c>
      <c r="P125" s="20">
        <v>863</v>
      </c>
      <c r="Q125" s="9">
        <v>0.19080256466946716</v>
      </c>
    </row>
    <row r="126" spans="4:17" x14ac:dyDescent="0.25">
      <c r="D126" s="8" t="s">
        <v>620</v>
      </c>
      <c r="E126" s="20">
        <v>10439</v>
      </c>
      <c r="F126" s="20">
        <v>8013</v>
      </c>
      <c r="G126" s="9">
        <v>0.76760226075294569</v>
      </c>
      <c r="H126" s="20">
        <v>5892</v>
      </c>
      <c r="I126" s="9">
        <v>0.73530512916510671</v>
      </c>
      <c r="J126" s="20">
        <v>0</v>
      </c>
      <c r="K126" s="9">
        <v>0</v>
      </c>
      <c r="L126" s="20">
        <v>142</v>
      </c>
      <c r="M126" s="9">
        <v>1.772120304505179E-2</v>
      </c>
      <c r="N126" s="20">
        <v>882</v>
      </c>
      <c r="O126" s="9">
        <v>0.11007113440658929</v>
      </c>
      <c r="P126" s="20">
        <v>1091</v>
      </c>
      <c r="Q126" s="9">
        <v>0.13615375015599651</v>
      </c>
    </row>
    <row r="127" spans="4:17" x14ac:dyDescent="0.25">
      <c r="D127" s="7" t="s">
        <v>453</v>
      </c>
      <c r="E127" s="20">
        <v>47433</v>
      </c>
      <c r="F127" s="20">
        <v>32782</v>
      </c>
      <c r="G127" s="9">
        <v>0.69112221449202027</v>
      </c>
      <c r="H127" s="20">
        <v>21285</v>
      </c>
      <c r="I127" s="9">
        <v>0.64928924409737054</v>
      </c>
      <c r="J127" s="20">
        <v>0</v>
      </c>
      <c r="K127" s="9">
        <v>0</v>
      </c>
      <c r="L127" s="20">
        <v>465</v>
      </c>
      <c r="M127" s="9">
        <v>1.4184613507412604E-2</v>
      </c>
      <c r="N127" s="20">
        <v>5266</v>
      </c>
      <c r="O127" s="9">
        <v>0.16063693490330058</v>
      </c>
      <c r="P127" s="20">
        <v>6916</v>
      </c>
      <c r="Q127" s="9">
        <v>0.21096943444573241</v>
      </c>
    </row>
    <row r="128" spans="4:17" x14ac:dyDescent="0.25">
      <c r="D128" s="8" t="s">
        <v>584</v>
      </c>
      <c r="E128" s="20">
        <v>1664</v>
      </c>
      <c r="F128" s="20">
        <v>986</v>
      </c>
      <c r="G128" s="9">
        <v>0.59254807692307687</v>
      </c>
      <c r="H128" s="20">
        <v>526</v>
      </c>
      <c r="I128" s="9">
        <v>0.53346855983772823</v>
      </c>
      <c r="J128" s="20">
        <v>0</v>
      </c>
      <c r="K128" s="9">
        <v>0</v>
      </c>
      <c r="L128" s="20">
        <v>10</v>
      </c>
      <c r="M128" s="9">
        <v>1.0141987829614604E-2</v>
      </c>
      <c r="N128" s="20">
        <v>260</v>
      </c>
      <c r="O128" s="9">
        <v>0.26369168356997974</v>
      </c>
      <c r="P128" s="20">
        <v>305</v>
      </c>
      <c r="Q128" s="9">
        <v>0.30933062880324541</v>
      </c>
    </row>
    <row r="129" spans="4:17" x14ac:dyDescent="0.25">
      <c r="D129" s="8" t="s">
        <v>590</v>
      </c>
      <c r="E129" s="20">
        <v>3631</v>
      </c>
      <c r="F129" s="20">
        <v>2378</v>
      </c>
      <c r="G129" s="9">
        <v>0.65491600110162485</v>
      </c>
      <c r="H129" s="20">
        <v>1447</v>
      </c>
      <c r="I129" s="9">
        <v>0.60849453322119429</v>
      </c>
      <c r="J129" s="20">
        <v>0</v>
      </c>
      <c r="K129" s="9">
        <v>0</v>
      </c>
      <c r="L129" s="20">
        <v>93</v>
      </c>
      <c r="M129" s="9">
        <v>3.9108494533221197E-2</v>
      </c>
      <c r="N129" s="20">
        <v>718</v>
      </c>
      <c r="O129" s="9">
        <v>0.30193439865433136</v>
      </c>
      <c r="P129" s="20">
        <v>263</v>
      </c>
      <c r="Q129" s="9">
        <v>0.11059714045416316</v>
      </c>
    </row>
    <row r="130" spans="4:17" x14ac:dyDescent="0.25">
      <c r="D130" s="8" t="s">
        <v>592</v>
      </c>
      <c r="E130" s="20">
        <v>1994</v>
      </c>
      <c r="F130" s="20">
        <v>1108</v>
      </c>
      <c r="G130" s="9">
        <v>0.55566700100300903</v>
      </c>
      <c r="H130" s="20">
        <v>618</v>
      </c>
      <c r="I130" s="9">
        <v>0.5577617328519856</v>
      </c>
      <c r="J130" s="20">
        <v>0</v>
      </c>
      <c r="K130" s="9">
        <v>0</v>
      </c>
      <c r="L130" s="20">
        <v>7</v>
      </c>
      <c r="M130" s="9">
        <v>6.3176895306859202E-3</v>
      </c>
      <c r="N130" s="20">
        <v>503</v>
      </c>
      <c r="O130" s="9">
        <v>0.45397111913357402</v>
      </c>
      <c r="P130" s="20">
        <v>280</v>
      </c>
      <c r="Q130" s="9">
        <v>0.25270758122743681</v>
      </c>
    </row>
    <row r="131" spans="4:17" x14ac:dyDescent="0.25">
      <c r="D131" s="8" t="s">
        <v>454</v>
      </c>
      <c r="E131" s="20">
        <v>3758</v>
      </c>
      <c r="F131" s="20">
        <v>2660</v>
      </c>
      <c r="G131" s="9">
        <v>0.70782331027142098</v>
      </c>
      <c r="H131" s="20">
        <v>1705</v>
      </c>
      <c r="I131" s="9">
        <v>0.64097744360902253</v>
      </c>
      <c r="J131" s="20">
        <v>0</v>
      </c>
      <c r="K131" s="9">
        <v>0</v>
      </c>
      <c r="L131" s="20">
        <v>20</v>
      </c>
      <c r="M131" s="9">
        <v>7.5187969924812026E-3</v>
      </c>
      <c r="N131" s="20">
        <v>210</v>
      </c>
      <c r="O131" s="9">
        <v>7.8947368421052627E-2</v>
      </c>
      <c r="P131" s="20">
        <v>725</v>
      </c>
      <c r="Q131" s="9">
        <v>0.27255639097744361</v>
      </c>
    </row>
    <row r="132" spans="4:17" x14ac:dyDescent="0.25">
      <c r="D132" s="8" t="s">
        <v>594</v>
      </c>
      <c r="E132" s="20">
        <v>1524</v>
      </c>
      <c r="F132" s="20">
        <v>1099</v>
      </c>
      <c r="G132" s="9">
        <v>0.72112860892388453</v>
      </c>
      <c r="H132" s="20">
        <v>729</v>
      </c>
      <c r="I132" s="9">
        <v>0.66333030027297546</v>
      </c>
      <c r="J132" s="20">
        <v>0</v>
      </c>
      <c r="K132" s="9">
        <v>0</v>
      </c>
      <c r="L132" s="20">
        <v>24</v>
      </c>
      <c r="M132" s="9">
        <v>2.1838034576888082E-2</v>
      </c>
      <c r="N132" s="20">
        <v>121</v>
      </c>
      <c r="O132" s="9">
        <v>0.11010009099181074</v>
      </c>
      <c r="P132" s="20">
        <v>222</v>
      </c>
      <c r="Q132" s="9">
        <v>0.20200181983621474</v>
      </c>
    </row>
    <row r="133" spans="4:17" x14ac:dyDescent="0.25">
      <c r="D133" s="8" t="s">
        <v>597</v>
      </c>
      <c r="E133" s="20">
        <v>3670</v>
      </c>
      <c r="F133" s="20">
        <v>2468</v>
      </c>
      <c r="G133" s="9">
        <v>0.6724795640326976</v>
      </c>
      <c r="H133" s="20">
        <v>1527</v>
      </c>
      <c r="I133" s="9">
        <v>0.61871961102106965</v>
      </c>
      <c r="J133" s="20">
        <v>0</v>
      </c>
      <c r="K133" s="9">
        <v>0</v>
      </c>
      <c r="L133" s="20">
        <v>60</v>
      </c>
      <c r="M133" s="9">
        <v>2.4311183144246355E-2</v>
      </c>
      <c r="N133" s="20">
        <v>460</v>
      </c>
      <c r="O133" s="9">
        <v>0.18638573743922204</v>
      </c>
      <c r="P133" s="20">
        <v>519</v>
      </c>
      <c r="Q133" s="9">
        <v>0.21029173419773095</v>
      </c>
    </row>
    <row r="134" spans="4:17" x14ac:dyDescent="0.25">
      <c r="D134" s="8" t="s">
        <v>599</v>
      </c>
      <c r="E134" s="20">
        <v>1857</v>
      </c>
      <c r="F134" s="20">
        <v>1178</v>
      </c>
      <c r="G134" s="9">
        <v>0.6343564889606893</v>
      </c>
      <c r="H134" s="20">
        <v>700</v>
      </c>
      <c r="I134" s="9">
        <v>0.59422750424448212</v>
      </c>
      <c r="J134" s="20">
        <v>0</v>
      </c>
      <c r="K134" s="9">
        <v>0</v>
      </c>
      <c r="L134" s="20">
        <v>8</v>
      </c>
      <c r="M134" s="9">
        <v>6.7911714770797962E-3</v>
      </c>
      <c r="N134" s="20">
        <v>331</v>
      </c>
      <c r="O134" s="9">
        <v>0.28098471986417656</v>
      </c>
      <c r="P134" s="20">
        <v>245</v>
      </c>
      <c r="Q134" s="9">
        <v>0.20797962648556875</v>
      </c>
    </row>
    <row r="135" spans="4:17" x14ac:dyDescent="0.25">
      <c r="D135" s="8" t="s">
        <v>457</v>
      </c>
      <c r="E135" s="20">
        <v>4909</v>
      </c>
      <c r="F135" s="20">
        <v>3309</v>
      </c>
      <c r="G135" s="9">
        <v>0.67406803829700546</v>
      </c>
      <c r="H135" s="20">
        <v>2102</v>
      </c>
      <c r="I135" s="9">
        <v>0.63523723179208225</v>
      </c>
      <c r="J135" s="20">
        <v>0</v>
      </c>
      <c r="K135" s="9">
        <v>0</v>
      </c>
      <c r="L135" s="20">
        <v>32</v>
      </c>
      <c r="M135" s="9">
        <v>9.6705953460259897E-3</v>
      </c>
      <c r="N135" s="20">
        <v>360</v>
      </c>
      <c r="O135" s="9">
        <v>0.10879419764279238</v>
      </c>
      <c r="P135" s="20">
        <v>995</v>
      </c>
      <c r="Q135" s="9">
        <v>0.30069507404049561</v>
      </c>
    </row>
    <row r="136" spans="4:17" x14ac:dyDescent="0.25">
      <c r="D136" s="8" t="s">
        <v>600</v>
      </c>
      <c r="E136" s="20">
        <v>7286</v>
      </c>
      <c r="F136" s="20">
        <v>5120</v>
      </c>
      <c r="G136" s="9">
        <v>0.70271754048860824</v>
      </c>
      <c r="H136" s="20">
        <v>3305</v>
      </c>
      <c r="I136" s="9">
        <v>0.6455078125</v>
      </c>
      <c r="J136" s="20">
        <v>0</v>
      </c>
      <c r="K136" s="9">
        <v>0</v>
      </c>
      <c r="L136" s="20">
        <v>48</v>
      </c>
      <c r="M136" s="9">
        <v>9.3749999999999997E-3</v>
      </c>
      <c r="N136" s="20">
        <v>1111</v>
      </c>
      <c r="O136" s="9">
        <v>0.21699218749999999</v>
      </c>
      <c r="P136" s="20">
        <v>691</v>
      </c>
      <c r="Q136" s="9">
        <v>0.13496093749999999</v>
      </c>
    </row>
    <row r="137" spans="4:17" x14ac:dyDescent="0.25">
      <c r="D137" s="8" t="s">
        <v>604</v>
      </c>
      <c r="E137" s="20">
        <v>2158</v>
      </c>
      <c r="F137" s="20">
        <v>1565</v>
      </c>
      <c r="G137" s="9">
        <v>0.72520852641334566</v>
      </c>
      <c r="H137" s="20">
        <v>1154</v>
      </c>
      <c r="I137" s="9">
        <v>0.73738019169329072</v>
      </c>
      <c r="J137" s="20">
        <v>0</v>
      </c>
      <c r="K137" s="9">
        <v>0</v>
      </c>
      <c r="L137" s="20">
        <v>15</v>
      </c>
      <c r="M137" s="9">
        <v>9.5846645367412137E-3</v>
      </c>
      <c r="N137" s="20">
        <v>244</v>
      </c>
      <c r="O137" s="9">
        <v>0.15591054313099043</v>
      </c>
      <c r="P137" s="20">
        <v>258</v>
      </c>
      <c r="Q137" s="9">
        <v>0.16485623003194888</v>
      </c>
    </row>
    <row r="138" spans="4:17" x14ac:dyDescent="0.25">
      <c r="D138" s="8" t="s">
        <v>605</v>
      </c>
      <c r="E138" s="20">
        <v>3978</v>
      </c>
      <c r="F138" s="20">
        <v>2618</v>
      </c>
      <c r="G138" s="9">
        <v>0.65811965811965811</v>
      </c>
      <c r="H138" s="20">
        <v>1654</v>
      </c>
      <c r="I138" s="9">
        <v>0.63177998472116115</v>
      </c>
      <c r="J138" s="20">
        <v>0</v>
      </c>
      <c r="K138" s="9">
        <v>0</v>
      </c>
      <c r="L138" s="20">
        <v>14</v>
      </c>
      <c r="M138" s="9">
        <v>5.3475935828877002E-3</v>
      </c>
      <c r="N138" s="20">
        <v>92</v>
      </c>
      <c r="O138" s="9">
        <v>3.5141329258976318E-2</v>
      </c>
      <c r="P138" s="20">
        <v>1062</v>
      </c>
      <c r="Q138" s="9">
        <v>0.40565317035905274</v>
      </c>
    </row>
    <row r="139" spans="4:17" x14ac:dyDescent="0.25">
      <c r="D139" s="8" t="s">
        <v>458</v>
      </c>
      <c r="E139" s="20">
        <v>1667</v>
      </c>
      <c r="F139" s="20">
        <v>1100</v>
      </c>
      <c r="G139" s="9">
        <v>0.65986802639472109</v>
      </c>
      <c r="H139" s="20">
        <v>657</v>
      </c>
      <c r="I139" s="9">
        <v>0.59727272727272729</v>
      </c>
      <c r="J139" s="20">
        <v>0</v>
      </c>
      <c r="K139" s="9">
        <v>0</v>
      </c>
      <c r="L139" s="20">
        <v>19</v>
      </c>
      <c r="M139" s="9">
        <v>1.7272727272727273E-2</v>
      </c>
      <c r="N139" s="20">
        <v>83</v>
      </c>
      <c r="O139" s="9">
        <v>7.5454545454545455E-2</v>
      </c>
      <c r="P139" s="20">
        <v>378</v>
      </c>
      <c r="Q139" s="9">
        <v>0.34363636363636363</v>
      </c>
    </row>
    <row r="140" spans="4:17" x14ac:dyDescent="0.25">
      <c r="D140" s="8" t="s">
        <v>612</v>
      </c>
      <c r="E140" s="20">
        <v>6815</v>
      </c>
      <c r="F140" s="20">
        <v>5527</v>
      </c>
      <c r="G140" s="9">
        <v>0.81100513573000732</v>
      </c>
      <c r="H140" s="20">
        <v>4188</v>
      </c>
      <c r="I140" s="9">
        <v>0.75773475664917678</v>
      </c>
      <c r="J140" s="20">
        <v>0</v>
      </c>
      <c r="K140" s="9">
        <v>0</v>
      </c>
      <c r="L140" s="20">
        <v>110</v>
      </c>
      <c r="M140" s="9">
        <v>1.990229781074724E-2</v>
      </c>
      <c r="N140" s="20">
        <v>676</v>
      </c>
      <c r="O140" s="9">
        <v>0.12230866654604668</v>
      </c>
      <c r="P140" s="20">
        <v>332</v>
      </c>
      <c r="Q140" s="9">
        <v>6.0068753392437127E-2</v>
      </c>
    </row>
    <row r="141" spans="4:17" x14ac:dyDescent="0.25">
      <c r="D141" s="8" t="s">
        <v>615</v>
      </c>
      <c r="E141" s="20">
        <v>2522</v>
      </c>
      <c r="F141" s="20">
        <v>1666</v>
      </c>
      <c r="G141" s="9">
        <v>0.66058683584456779</v>
      </c>
      <c r="H141" s="20">
        <v>973</v>
      </c>
      <c r="I141" s="9">
        <v>0.58403361344537819</v>
      </c>
      <c r="J141" s="20">
        <v>0</v>
      </c>
      <c r="K141" s="9">
        <v>0</v>
      </c>
      <c r="L141" s="20">
        <v>5</v>
      </c>
      <c r="M141" s="9">
        <v>3.0012004801920769E-3</v>
      </c>
      <c r="N141" s="20">
        <v>97</v>
      </c>
      <c r="O141" s="9">
        <v>5.822328931572629E-2</v>
      </c>
      <c r="P141" s="20">
        <v>641</v>
      </c>
      <c r="Q141" s="9">
        <v>0.38475390156062422</v>
      </c>
    </row>
    <row r="142" spans="4:17" x14ac:dyDescent="0.25">
      <c r="D142" s="7" t="s">
        <v>455</v>
      </c>
      <c r="E142" s="20">
        <v>58893</v>
      </c>
      <c r="F142" s="20">
        <v>46466</v>
      </c>
      <c r="G142" s="9">
        <v>0.78899020257076391</v>
      </c>
      <c r="H142" s="20">
        <v>33575</v>
      </c>
      <c r="I142" s="9">
        <v>0.72257134248697974</v>
      </c>
      <c r="J142" s="20">
        <v>1</v>
      </c>
      <c r="K142" s="9">
        <v>2.1521112211079068E-5</v>
      </c>
      <c r="L142" s="20">
        <v>1282</v>
      </c>
      <c r="M142" s="9">
        <v>2.7590065854603364E-2</v>
      </c>
      <c r="N142" s="20">
        <v>1247</v>
      </c>
      <c r="O142" s="9">
        <v>2.6836826927215597E-2</v>
      </c>
      <c r="P142" s="20">
        <v>8038</v>
      </c>
      <c r="Q142" s="9">
        <v>0.17298669995265356</v>
      </c>
    </row>
    <row r="143" spans="4:17" x14ac:dyDescent="0.25">
      <c r="D143" s="8" t="s">
        <v>585</v>
      </c>
      <c r="E143" s="20">
        <v>2800</v>
      </c>
      <c r="F143" s="20">
        <v>2344</v>
      </c>
      <c r="G143" s="9">
        <v>0.83714285714285719</v>
      </c>
      <c r="H143" s="20">
        <v>1772</v>
      </c>
      <c r="I143" s="9">
        <v>0.75597269624573382</v>
      </c>
      <c r="J143" s="20">
        <v>0</v>
      </c>
      <c r="K143" s="9">
        <v>0</v>
      </c>
      <c r="L143" s="20">
        <v>87</v>
      </c>
      <c r="M143" s="9">
        <v>3.7116040955631396E-2</v>
      </c>
      <c r="N143" s="20">
        <v>191</v>
      </c>
      <c r="O143" s="9">
        <v>8.1484641638225261E-2</v>
      </c>
      <c r="P143" s="20">
        <v>102</v>
      </c>
      <c r="Q143" s="9">
        <v>4.3515358361774746E-2</v>
      </c>
    </row>
    <row r="144" spans="4:17" x14ac:dyDescent="0.25">
      <c r="D144" s="8" t="s">
        <v>586</v>
      </c>
      <c r="E144" s="20">
        <v>2527</v>
      </c>
      <c r="F144" s="20">
        <v>1961</v>
      </c>
      <c r="G144" s="9">
        <v>0.77601899485555992</v>
      </c>
      <c r="H144" s="20">
        <v>1312</v>
      </c>
      <c r="I144" s="9">
        <v>0.66904640489546152</v>
      </c>
      <c r="J144" s="20">
        <v>0</v>
      </c>
      <c r="K144" s="9">
        <v>0</v>
      </c>
      <c r="L144" s="20">
        <v>19</v>
      </c>
      <c r="M144" s="9">
        <v>9.6889342172361038E-3</v>
      </c>
      <c r="N144" s="20">
        <v>41</v>
      </c>
      <c r="O144" s="9">
        <v>2.0907700152983173E-2</v>
      </c>
      <c r="P144" s="20">
        <v>423</v>
      </c>
      <c r="Q144" s="9">
        <v>0.21570627231004588</v>
      </c>
    </row>
    <row r="145" spans="4:17" x14ac:dyDescent="0.25">
      <c r="D145" s="8" t="s">
        <v>593</v>
      </c>
      <c r="E145" s="20">
        <v>7011</v>
      </c>
      <c r="F145" s="20">
        <v>6205</v>
      </c>
      <c r="G145" s="9">
        <v>0.88503779774639857</v>
      </c>
      <c r="H145" s="20">
        <v>4999</v>
      </c>
      <c r="I145" s="9">
        <v>0.80564061240934726</v>
      </c>
      <c r="J145" s="20">
        <v>0</v>
      </c>
      <c r="K145" s="9">
        <v>0</v>
      </c>
      <c r="L145" s="20">
        <v>117</v>
      </c>
      <c r="M145" s="9">
        <v>1.8855761482675263E-2</v>
      </c>
      <c r="N145" s="20">
        <v>41</v>
      </c>
      <c r="O145" s="9">
        <v>6.6075745366639804E-3</v>
      </c>
      <c r="P145" s="20">
        <v>502</v>
      </c>
      <c r="Q145" s="9">
        <v>8.0902497985495564E-2</v>
      </c>
    </row>
    <row r="146" spans="4:17" x14ac:dyDescent="0.25">
      <c r="D146" s="8" t="s">
        <v>595</v>
      </c>
      <c r="E146" s="20">
        <v>3782</v>
      </c>
      <c r="F146" s="20">
        <v>3188</v>
      </c>
      <c r="G146" s="9">
        <v>0.84294024325753569</v>
      </c>
      <c r="H146" s="20">
        <v>2499</v>
      </c>
      <c r="I146" s="9">
        <v>0.78387703889585947</v>
      </c>
      <c r="J146" s="20">
        <v>1</v>
      </c>
      <c r="K146" s="9">
        <v>3.1367628607277288E-4</v>
      </c>
      <c r="L146" s="20">
        <v>62</v>
      </c>
      <c r="M146" s="9">
        <v>1.944792973651192E-2</v>
      </c>
      <c r="N146" s="20">
        <v>41</v>
      </c>
      <c r="O146" s="9">
        <v>1.2860727728983688E-2</v>
      </c>
      <c r="P146" s="20">
        <v>420</v>
      </c>
      <c r="Q146" s="9">
        <v>0.13174404015056462</v>
      </c>
    </row>
    <row r="147" spans="4:17" x14ac:dyDescent="0.25">
      <c r="D147" s="8" t="s">
        <v>596</v>
      </c>
      <c r="E147" s="20">
        <v>1785</v>
      </c>
      <c r="F147" s="20">
        <v>1245</v>
      </c>
      <c r="G147" s="9">
        <v>0.69747899159663862</v>
      </c>
      <c r="H147" s="20">
        <v>766</v>
      </c>
      <c r="I147" s="9">
        <v>0.6152610441767068</v>
      </c>
      <c r="J147" s="20">
        <v>0</v>
      </c>
      <c r="K147" s="9">
        <v>0</v>
      </c>
      <c r="L147" s="20">
        <v>72</v>
      </c>
      <c r="M147" s="9">
        <v>5.7831325301204821E-2</v>
      </c>
      <c r="N147" s="20">
        <v>36</v>
      </c>
      <c r="O147" s="9">
        <v>2.891566265060241E-2</v>
      </c>
      <c r="P147" s="20">
        <v>350</v>
      </c>
      <c r="Q147" s="9">
        <v>0.28112449799196787</v>
      </c>
    </row>
    <row r="148" spans="4:17" x14ac:dyDescent="0.25">
      <c r="D148" s="8" t="s">
        <v>456</v>
      </c>
      <c r="E148" s="20">
        <v>5383</v>
      </c>
      <c r="F148" s="20">
        <v>4178</v>
      </c>
      <c r="G148" s="9">
        <v>0.77614712985324164</v>
      </c>
      <c r="H148" s="20">
        <v>2918</v>
      </c>
      <c r="I148" s="9">
        <v>0.69842029679272377</v>
      </c>
      <c r="J148" s="20">
        <v>0</v>
      </c>
      <c r="K148" s="9">
        <v>0</v>
      </c>
      <c r="L148" s="20">
        <v>106</v>
      </c>
      <c r="M148" s="9">
        <v>2.537099090473911E-2</v>
      </c>
      <c r="N148" s="20">
        <v>107</v>
      </c>
      <c r="O148" s="9">
        <v>2.5610339875538537E-2</v>
      </c>
      <c r="P148" s="20">
        <v>810</v>
      </c>
      <c r="Q148" s="9">
        <v>0.19387266634753469</v>
      </c>
    </row>
    <row r="149" spans="4:17" x14ac:dyDescent="0.25">
      <c r="D149" s="8" t="s">
        <v>601</v>
      </c>
      <c r="E149" s="20">
        <v>7876</v>
      </c>
      <c r="F149" s="20">
        <v>6311</v>
      </c>
      <c r="G149" s="9">
        <v>0.80129507364144237</v>
      </c>
      <c r="H149" s="20">
        <v>4656</v>
      </c>
      <c r="I149" s="9">
        <v>0.73775946759626054</v>
      </c>
      <c r="J149" s="20">
        <v>0</v>
      </c>
      <c r="K149" s="9">
        <v>0</v>
      </c>
      <c r="L149" s="20">
        <v>146</v>
      </c>
      <c r="M149" s="9">
        <v>2.313421010933291E-2</v>
      </c>
      <c r="N149" s="20">
        <v>229</v>
      </c>
      <c r="O149" s="9">
        <v>3.6285850102994774E-2</v>
      </c>
      <c r="P149" s="20">
        <v>964</v>
      </c>
      <c r="Q149" s="9">
        <v>0.15274916811915704</v>
      </c>
    </row>
    <row r="150" spans="4:17" x14ac:dyDescent="0.25">
      <c r="D150" s="8" t="s">
        <v>606</v>
      </c>
      <c r="E150" s="20">
        <v>2989</v>
      </c>
      <c r="F150" s="20">
        <v>1844</v>
      </c>
      <c r="G150" s="9">
        <v>0.61692873870859821</v>
      </c>
      <c r="H150" s="20">
        <v>1053</v>
      </c>
      <c r="I150" s="9">
        <v>0.57104121475054226</v>
      </c>
      <c r="J150" s="20">
        <v>0</v>
      </c>
      <c r="K150" s="9">
        <v>0</v>
      </c>
      <c r="L150" s="20">
        <v>33</v>
      </c>
      <c r="M150" s="9">
        <v>1.7895878524945771E-2</v>
      </c>
      <c r="N150" s="20">
        <v>40</v>
      </c>
      <c r="O150" s="9">
        <v>2.1691973969631236E-2</v>
      </c>
      <c r="P150" s="20">
        <v>919</v>
      </c>
      <c r="Q150" s="9">
        <v>0.49837310195227763</v>
      </c>
    </row>
    <row r="151" spans="4:17" x14ac:dyDescent="0.25">
      <c r="D151" s="8" t="s">
        <v>609</v>
      </c>
      <c r="E151" s="20">
        <v>2774</v>
      </c>
      <c r="F151" s="20">
        <v>2009</v>
      </c>
      <c r="G151" s="9">
        <v>0.72422494592646003</v>
      </c>
      <c r="H151" s="20">
        <v>1350</v>
      </c>
      <c r="I151" s="9">
        <v>0.6719761075161772</v>
      </c>
      <c r="J151" s="20">
        <v>0</v>
      </c>
      <c r="K151" s="9">
        <v>0</v>
      </c>
      <c r="L151" s="20">
        <v>131</v>
      </c>
      <c r="M151" s="9">
        <v>6.5206570433051267E-2</v>
      </c>
      <c r="N151" s="20">
        <v>81</v>
      </c>
      <c r="O151" s="9">
        <v>4.0318566450970629E-2</v>
      </c>
      <c r="P151" s="20">
        <v>429</v>
      </c>
      <c r="Q151" s="9">
        <v>0.21353907416625187</v>
      </c>
    </row>
    <row r="152" spans="4:17" x14ac:dyDescent="0.25">
      <c r="D152" s="8" t="s">
        <v>611</v>
      </c>
      <c r="E152" s="20">
        <v>2514</v>
      </c>
      <c r="F152" s="20">
        <v>2058</v>
      </c>
      <c r="G152" s="9">
        <v>0.81861575178997614</v>
      </c>
      <c r="H152" s="20">
        <v>1556</v>
      </c>
      <c r="I152" s="9">
        <v>0.75607385811467442</v>
      </c>
      <c r="J152" s="20">
        <v>0</v>
      </c>
      <c r="K152" s="9">
        <v>0</v>
      </c>
      <c r="L152" s="20">
        <v>91</v>
      </c>
      <c r="M152" s="9">
        <v>4.4217687074829932E-2</v>
      </c>
      <c r="N152" s="20">
        <v>29</v>
      </c>
      <c r="O152" s="9">
        <v>1.4091350826044704E-2</v>
      </c>
      <c r="P152" s="20">
        <v>265</v>
      </c>
      <c r="Q152" s="9">
        <v>0.12876579203109814</v>
      </c>
    </row>
    <row r="153" spans="4:17" x14ac:dyDescent="0.25">
      <c r="D153" s="8" t="s">
        <v>616</v>
      </c>
      <c r="E153" s="20">
        <v>6985</v>
      </c>
      <c r="F153" s="20">
        <v>5350</v>
      </c>
      <c r="G153" s="9">
        <v>0.76592698639942736</v>
      </c>
      <c r="H153" s="20">
        <v>3744</v>
      </c>
      <c r="I153" s="9">
        <v>0.69981308411214949</v>
      </c>
      <c r="J153" s="20">
        <v>0</v>
      </c>
      <c r="K153" s="9">
        <v>0</v>
      </c>
      <c r="L153" s="20">
        <v>103</v>
      </c>
      <c r="M153" s="9">
        <v>1.9252336448598129E-2</v>
      </c>
      <c r="N153" s="20">
        <v>213</v>
      </c>
      <c r="O153" s="9">
        <v>3.9813084112149531E-2</v>
      </c>
      <c r="P153" s="20">
        <v>1093</v>
      </c>
      <c r="Q153" s="9">
        <v>0.20429906542056075</v>
      </c>
    </row>
    <row r="154" spans="4:17" x14ac:dyDescent="0.25">
      <c r="D154" s="8" t="s">
        <v>617</v>
      </c>
      <c r="E154" s="20">
        <v>2922</v>
      </c>
      <c r="F154" s="20">
        <v>2370</v>
      </c>
      <c r="G154" s="9">
        <v>0.81108829568788499</v>
      </c>
      <c r="H154" s="20">
        <v>1713</v>
      </c>
      <c r="I154" s="9">
        <v>0.72278481012658224</v>
      </c>
      <c r="J154" s="20">
        <v>0</v>
      </c>
      <c r="K154" s="9">
        <v>0</v>
      </c>
      <c r="L154" s="20">
        <v>49</v>
      </c>
      <c r="M154" s="9">
        <v>2.0675105485232069E-2</v>
      </c>
      <c r="N154" s="20">
        <v>16</v>
      </c>
      <c r="O154" s="9">
        <v>6.7510548523206752E-3</v>
      </c>
      <c r="P154" s="20">
        <v>376</v>
      </c>
      <c r="Q154" s="9">
        <v>0.15864978902953586</v>
      </c>
    </row>
    <row r="155" spans="4:17" x14ac:dyDescent="0.25">
      <c r="D155" s="8" t="s">
        <v>618</v>
      </c>
      <c r="E155" s="20">
        <v>2241</v>
      </c>
      <c r="F155" s="20">
        <v>1909</v>
      </c>
      <c r="G155" s="9">
        <v>0.85185185185185186</v>
      </c>
      <c r="H155" s="20">
        <v>1480</v>
      </c>
      <c r="I155" s="9">
        <v>0.77527501309586166</v>
      </c>
      <c r="J155" s="20">
        <v>0</v>
      </c>
      <c r="K155" s="9">
        <v>0</v>
      </c>
      <c r="L155" s="20">
        <v>42</v>
      </c>
      <c r="M155" s="9">
        <v>2.2001047668936617E-2</v>
      </c>
      <c r="N155" s="20">
        <v>25</v>
      </c>
      <c r="O155" s="9">
        <v>1.3095861707700367E-2</v>
      </c>
      <c r="P155" s="20">
        <v>209</v>
      </c>
      <c r="Q155" s="9">
        <v>0.10948140387637506</v>
      </c>
    </row>
    <row r="156" spans="4:17" x14ac:dyDescent="0.25">
      <c r="D156" s="8" t="s">
        <v>619</v>
      </c>
      <c r="E156" s="20">
        <v>2024</v>
      </c>
      <c r="F156" s="20">
        <v>1545</v>
      </c>
      <c r="G156" s="9">
        <v>0.76333992094861658</v>
      </c>
      <c r="H156" s="20">
        <v>1125</v>
      </c>
      <c r="I156" s="9">
        <v>0.72815533980582525</v>
      </c>
      <c r="J156" s="20">
        <v>0</v>
      </c>
      <c r="K156" s="9">
        <v>0</v>
      </c>
      <c r="L156" s="20">
        <v>59</v>
      </c>
      <c r="M156" s="9">
        <v>3.8187702265372166E-2</v>
      </c>
      <c r="N156" s="20">
        <v>110</v>
      </c>
      <c r="O156" s="9">
        <v>7.1197411003236247E-2</v>
      </c>
      <c r="P156" s="20">
        <v>255</v>
      </c>
      <c r="Q156" s="9">
        <v>0.1650485436893204</v>
      </c>
    </row>
    <row r="157" spans="4:17" x14ac:dyDescent="0.25">
      <c r="D157" s="8" t="s">
        <v>621</v>
      </c>
      <c r="E157" s="20">
        <v>5280</v>
      </c>
      <c r="F157" s="20">
        <v>3949</v>
      </c>
      <c r="G157" s="9">
        <v>0.74791666666666667</v>
      </c>
      <c r="H157" s="20">
        <v>2632</v>
      </c>
      <c r="I157" s="9">
        <v>0.66649784755634334</v>
      </c>
      <c r="J157" s="20">
        <v>0</v>
      </c>
      <c r="K157" s="9">
        <v>0</v>
      </c>
      <c r="L157" s="20">
        <v>165</v>
      </c>
      <c r="M157" s="9">
        <v>4.1782729805013928E-2</v>
      </c>
      <c r="N157" s="20">
        <v>47</v>
      </c>
      <c r="O157" s="9">
        <v>1.1901747277791846E-2</v>
      </c>
      <c r="P157" s="20">
        <v>921</v>
      </c>
      <c r="Q157" s="9">
        <v>0.2332236009116232</v>
      </c>
    </row>
    <row r="158" spans="4:17" x14ac:dyDescent="0.25">
      <c r="D158" s="6" t="s">
        <v>405</v>
      </c>
      <c r="E158" s="20">
        <v>266465</v>
      </c>
      <c r="F158" s="20">
        <v>146914</v>
      </c>
      <c r="G158" s="9">
        <v>0.55134445424352163</v>
      </c>
      <c r="H158" s="20">
        <v>78225</v>
      </c>
      <c r="I158" s="9">
        <v>0.53245436105476673</v>
      </c>
      <c r="J158" s="20">
        <v>3</v>
      </c>
      <c r="K158" s="9">
        <v>2.0420109724056251E-5</v>
      </c>
      <c r="L158" s="20">
        <v>3933</v>
      </c>
      <c r="M158" s="9">
        <v>2.6770763848237743E-2</v>
      </c>
      <c r="N158" s="20">
        <v>32773</v>
      </c>
      <c r="O158" s="9">
        <v>0.22307608532883183</v>
      </c>
      <c r="P158" s="20">
        <v>68912</v>
      </c>
      <c r="Q158" s="9">
        <v>0.46906353376805476</v>
      </c>
    </row>
    <row r="159" spans="4:17" x14ac:dyDescent="0.25">
      <c r="D159" s="7" t="s">
        <v>406</v>
      </c>
      <c r="E159" s="20">
        <v>37796</v>
      </c>
      <c r="F159" s="20">
        <v>20972</v>
      </c>
      <c r="G159" s="9">
        <v>0.55487353159064456</v>
      </c>
      <c r="H159" s="20">
        <v>10317</v>
      </c>
      <c r="I159" s="9">
        <v>0.4919416364676712</v>
      </c>
      <c r="J159" s="20">
        <v>0</v>
      </c>
      <c r="K159" s="9">
        <v>0</v>
      </c>
      <c r="L159" s="20">
        <v>324</v>
      </c>
      <c r="M159" s="9">
        <v>1.5449170322334541E-2</v>
      </c>
      <c r="N159" s="20">
        <v>5922</v>
      </c>
      <c r="O159" s="9">
        <v>0.28237650200267023</v>
      </c>
      <c r="P159" s="20">
        <v>8636</v>
      </c>
      <c r="Q159" s="9">
        <v>0.41178714476444783</v>
      </c>
    </row>
    <row r="160" spans="4:17" x14ac:dyDescent="0.25">
      <c r="D160" s="8" t="s">
        <v>407</v>
      </c>
      <c r="E160" s="20">
        <v>6902</v>
      </c>
      <c r="F160" s="20">
        <v>3855</v>
      </c>
      <c r="G160" s="9">
        <v>0.55853375833091856</v>
      </c>
      <c r="H160" s="20">
        <v>1700</v>
      </c>
      <c r="I160" s="9">
        <v>0.44098573281452658</v>
      </c>
      <c r="J160" s="20">
        <v>0</v>
      </c>
      <c r="K160" s="9">
        <v>0</v>
      </c>
      <c r="L160" s="20">
        <v>69</v>
      </c>
      <c r="M160" s="9">
        <v>1.7898832684824902E-2</v>
      </c>
      <c r="N160" s="20">
        <v>700</v>
      </c>
      <c r="O160" s="9">
        <v>0.18158236057068741</v>
      </c>
      <c r="P160" s="20">
        <v>1869</v>
      </c>
      <c r="Q160" s="9">
        <v>0.48482490272373541</v>
      </c>
    </row>
    <row r="161" spans="4:17" x14ac:dyDescent="0.25">
      <c r="D161" s="8" t="s">
        <v>408</v>
      </c>
      <c r="E161" s="20">
        <v>4489</v>
      </c>
      <c r="F161" s="20">
        <v>2124</v>
      </c>
      <c r="G161" s="9">
        <v>0.47315660503452883</v>
      </c>
      <c r="H161" s="20">
        <v>980</v>
      </c>
      <c r="I161" s="9">
        <v>0.46139359698681731</v>
      </c>
      <c r="J161" s="20">
        <v>0</v>
      </c>
      <c r="K161" s="9">
        <v>0</v>
      </c>
      <c r="L161" s="20">
        <v>13</v>
      </c>
      <c r="M161" s="9">
        <v>6.1205273069679846E-3</v>
      </c>
      <c r="N161" s="20">
        <v>769</v>
      </c>
      <c r="O161" s="9">
        <v>0.3620527306967985</v>
      </c>
      <c r="P161" s="20">
        <v>1405</v>
      </c>
      <c r="Q161" s="9">
        <v>0.66148775894538603</v>
      </c>
    </row>
    <row r="162" spans="4:17" x14ac:dyDescent="0.25">
      <c r="D162" s="8" t="s">
        <v>409</v>
      </c>
      <c r="E162" s="20">
        <v>7139</v>
      </c>
      <c r="F162" s="20">
        <v>4029</v>
      </c>
      <c r="G162" s="9">
        <v>0.56436475696876309</v>
      </c>
      <c r="H162" s="20">
        <v>2082</v>
      </c>
      <c r="I162" s="9">
        <v>0.51675353685778114</v>
      </c>
      <c r="J162" s="20">
        <v>0</v>
      </c>
      <c r="K162" s="9">
        <v>0</v>
      </c>
      <c r="L162" s="20">
        <v>28</v>
      </c>
      <c r="M162" s="9">
        <v>6.9496152891536361E-3</v>
      </c>
      <c r="N162" s="20">
        <v>2361</v>
      </c>
      <c r="O162" s="9">
        <v>0.58600148920327622</v>
      </c>
      <c r="P162" s="20">
        <v>345</v>
      </c>
      <c r="Q162" s="9">
        <v>8.5629188384214447E-2</v>
      </c>
    </row>
    <row r="163" spans="4:17" x14ac:dyDescent="0.25">
      <c r="D163" s="8" t="s">
        <v>410</v>
      </c>
      <c r="E163" s="20">
        <v>5372</v>
      </c>
      <c r="F163" s="20">
        <v>3178</v>
      </c>
      <c r="G163" s="9">
        <v>0.59158600148920326</v>
      </c>
      <c r="H163" s="20">
        <v>1523</v>
      </c>
      <c r="I163" s="9">
        <v>0.4792322215229704</v>
      </c>
      <c r="J163" s="20">
        <v>0</v>
      </c>
      <c r="K163" s="9">
        <v>0</v>
      </c>
      <c r="L163" s="20">
        <v>64</v>
      </c>
      <c r="M163" s="9">
        <v>2.0138451856513532E-2</v>
      </c>
      <c r="N163" s="20">
        <v>751</v>
      </c>
      <c r="O163" s="9">
        <v>0.23631214600377595</v>
      </c>
      <c r="P163" s="20">
        <v>1104</v>
      </c>
      <c r="Q163" s="9">
        <v>0.34738829452485842</v>
      </c>
    </row>
    <row r="164" spans="4:17" x14ac:dyDescent="0.25">
      <c r="D164" s="8" t="s">
        <v>411</v>
      </c>
      <c r="E164" s="20">
        <v>6295</v>
      </c>
      <c r="F164" s="20">
        <v>3390</v>
      </c>
      <c r="G164" s="9">
        <v>0.53852263701350278</v>
      </c>
      <c r="H164" s="20">
        <v>1793</v>
      </c>
      <c r="I164" s="9">
        <v>0.52890855457227137</v>
      </c>
      <c r="J164" s="20">
        <v>0</v>
      </c>
      <c r="K164" s="9">
        <v>0</v>
      </c>
      <c r="L164" s="20">
        <v>29</v>
      </c>
      <c r="M164" s="9">
        <v>8.5545722713864306E-3</v>
      </c>
      <c r="N164" s="20">
        <v>470</v>
      </c>
      <c r="O164" s="9">
        <v>0.13864306784660768</v>
      </c>
      <c r="P164" s="20">
        <v>2102</v>
      </c>
      <c r="Q164" s="9">
        <v>0.62005899705014744</v>
      </c>
    </row>
    <row r="165" spans="4:17" x14ac:dyDescent="0.25">
      <c r="D165" s="8" t="s">
        <v>412</v>
      </c>
      <c r="E165" s="20">
        <v>4518</v>
      </c>
      <c r="F165" s="20">
        <v>2778</v>
      </c>
      <c r="G165" s="9">
        <v>0.61487383798140771</v>
      </c>
      <c r="H165" s="20">
        <v>1420</v>
      </c>
      <c r="I165" s="9">
        <v>0.51115910727141833</v>
      </c>
      <c r="J165" s="20">
        <v>0</v>
      </c>
      <c r="K165" s="9">
        <v>0</v>
      </c>
      <c r="L165" s="20">
        <v>5</v>
      </c>
      <c r="M165" s="9">
        <v>1.7998560115190785E-3</v>
      </c>
      <c r="N165" s="20">
        <v>66</v>
      </c>
      <c r="O165" s="9">
        <v>2.3758099352051837E-2</v>
      </c>
      <c r="P165" s="20">
        <v>1448</v>
      </c>
      <c r="Q165" s="9">
        <v>0.52123830093592516</v>
      </c>
    </row>
    <row r="166" spans="4:17" x14ac:dyDescent="0.25">
      <c r="D166" s="8" t="s">
        <v>648</v>
      </c>
      <c r="E166" s="20">
        <v>3081</v>
      </c>
      <c r="F166" s="20">
        <v>1618</v>
      </c>
      <c r="G166" s="9">
        <v>0.525154170723791</v>
      </c>
      <c r="H166" s="20">
        <v>819</v>
      </c>
      <c r="I166" s="9">
        <v>0.50618046971569841</v>
      </c>
      <c r="J166" s="20">
        <v>0</v>
      </c>
      <c r="K166" s="9">
        <v>0</v>
      </c>
      <c r="L166" s="20">
        <v>116</v>
      </c>
      <c r="M166" s="9">
        <v>7.1693448702101356E-2</v>
      </c>
      <c r="N166" s="20">
        <v>805</v>
      </c>
      <c r="O166" s="9">
        <v>0.49752781211372066</v>
      </c>
      <c r="P166" s="20">
        <v>363</v>
      </c>
      <c r="Q166" s="9">
        <v>0.22435105067985167</v>
      </c>
    </row>
    <row r="167" spans="4:17" x14ac:dyDescent="0.25">
      <c r="D167" s="7" t="s">
        <v>463</v>
      </c>
      <c r="E167" s="20">
        <v>32046</v>
      </c>
      <c r="F167" s="20">
        <v>17282</v>
      </c>
      <c r="G167" s="9">
        <v>0.53928727454284464</v>
      </c>
      <c r="H167" s="20">
        <v>9320</v>
      </c>
      <c r="I167" s="9">
        <v>0.53928943409327623</v>
      </c>
      <c r="J167" s="20">
        <v>0</v>
      </c>
      <c r="K167" s="9">
        <v>0</v>
      </c>
      <c r="L167" s="20">
        <v>221</v>
      </c>
      <c r="M167" s="9">
        <v>1.2787871774100221E-2</v>
      </c>
      <c r="N167" s="20">
        <v>1334</v>
      </c>
      <c r="O167" s="9">
        <v>7.7190140030089116E-2</v>
      </c>
      <c r="P167" s="20">
        <v>11640</v>
      </c>
      <c r="Q167" s="9">
        <v>0.67353315588473561</v>
      </c>
    </row>
    <row r="168" spans="4:17" x14ac:dyDescent="0.25">
      <c r="D168" s="8" t="s">
        <v>642</v>
      </c>
      <c r="E168" s="20">
        <v>7593</v>
      </c>
      <c r="F168" s="20">
        <v>3561</v>
      </c>
      <c r="G168" s="9">
        <v>0.46898459107072304</v>
      </c>
      <c r="H168" s="20">
        <v>1843</v>
      </c>
      <c r="I168" s="9">
        <v>0.51755124964897503</v>
      </c>
      <c r="J168" s="20">
        <v>0</v>
      </c>
      <c r="K168" s="9">
        <v>0</v>
      </c>
      <c r="L168" s="20">
        <v>103</v>
      </c>
      <c r="M168" s="9">
        <v>2.8924459421510812E-2</v>
      </c>
      <c r="N168" s="20">
        <v>413</v>
      </c>
      <c r="O168" s="9">
        <v>0.11597865768042685</v>
      </c>
      <c r="P168" s="20">
        <v>3133</v>
      </c>
      <c r="Q168" s="9">
        <v>0.87980904240381919</v>
      </c>
    </row>
    <row r="169" spans="4:17" x14ac:dyDescent="0.25">
      <c r="D169" s="8" t="s">
        <v>473</v>
      </c>
      <c r="E169" s="20">
        <v>10731</v>
      </c>
      <c r="F169" s="20">
        <v>5313</v>
      </c>
      <c r="G169" s="9">
        <v>0.49510763209393344</v>
      </c>
      <c r="H169" s="20">
        <v>2709</v>
      </c>
      <c r="I169" s="9">
        <v>0.50988142292490124</v>
      </c>
      <c r="J169" s="20">
        <v>0</v>
      </c>
      <c r="K169" s="9">
        <v>0</v>
      </c>
      <c r="L169" s="20">
        <v>73</v>
      </c>
      <c r="M169" s="9">
        <v>1.3739883305100696E-2</v>
      </c>
      <c r="N169" s="20">
        <v>708</v>
      </c>
      <c r="O169" s="9">
        <v>0.13325804630152457</v>
      </c>
      <c r="P169" s="20">
        <v>4178</v>
      </c>
      <c r="Q169" s="9">
        <v>0.78637304724261248</v>
      </c>
    </row>
    <row r="170" spans="4:17" x14ac:dyDescent="0.25">
      <c r="D170" s="8" t="s">
        <v>464</v>
      </c>
      <c r="E170" s="20">
        <v>13722</v>
      </c>
      <c r="F170" s="20">
        <v>8408</v>
      </c>
      <c r="G170" s="9">
        <v>0.6127386678326775</v>
      </c>
      <c r="H170" s="20">
        <v>4768</v>
      </c>
      <c r="I170" s="9">
        <v>0.56707897240723126</v>
      </c>
      <c r="J170" s="20">
        <v>0</v>
      </c>
      <c r="K170" s="9">
        <v>0</v>
      </c>
      <c r="L170" s="20">
        <v>45</v>
      </c>
      <c r="M170" s="9">
        <v>5.3520456707897238E-3</v>
      </c>
      <c r="N170" s="20">
        <v>213</v>
      </c>
      <c r="O170" s="9">
        <v>2.533301617507136E-2</v>
      </c>
      <c r="P170" s="20">
        <v>4329</v>
      </c>
      <c r="Q170" s="9">
        <v>0.51486679352997144</v>
      </c>
    </row>
    <row r="171" spans="4:17" x14ac:dyDescent="0.25">
      <c r="D171" s="7" t="s">
        <v>467</v>
      </c>
      <c r="E171" s="20">
        <v>35198</v>
      </c>
      <c r="F171" s="20">
        <v>19327</v>
      </c>
      <c r="G171" s="9">
        <v>0.54909369850559686</v>
      </c>
      <c r="H171" s="20">
        <v>10238</v>
      </c>
      <c r="I171" s="9">
        <v>0.52972525482485644</v>
      </c>
      <c r="J171" s="20">
        <v>0</v>
      </c>
      <c r="K171" s="9">
        <v>0</v>
      </c>
      <c r="L171" s="20">
        <v>389</v>
      </c>
      <c r="M171" s="9">
        <v>2.0127283075490245E-2</v>
      </c>
      <c r="N171" s="20">
        <v>2922</v>
      </c>
      <c r="O171" s="9">
        <v>0.15118745796036634</v>
      </c>
      <c r="P171" s="20">
        <v>10542</v>
      </c>
      <c r="Q171" s="9">
        <v>0.54545454545454541</v>
      </c>
    </row>
    <row r="172" spans="4:17" x14ac:dyDescent="0.25">
      <c r="D172" s="8" t="s">
        <v>623</v>
      </c>
      <c r="E172" s="20">
        <v>3406</v>
      </c>
      <c r="F172" s="20">
        <v>1805</v>
      </c>
      <c r="G172" s="9">
        <v>0.52994715208455667</v>
      </c>
      <c r="H172" s="20">
        <v>917</v>
      </c>
      <c r="I172" s="9">
        <v>0.50803324099722991</v>
      </c>
      <c r="J172" s="20">
        <v>0</v>
      </c>
      <c r="K172" s="9">
        <v>0</v>
      </c>
      <c r="L172" s="20">
        <v>9</v>
      </c>
      <c r="M172" s="9">
        <v>4.9861495844875344E-3</v>
      </c>
      <c r="N172" s="20">
        <v>468</v>
      </c>
      <c r="O172" s="9">
        <v>0.25927977839335181</v>
      </c>
      <c r="P172" s="20">
        <v>918</v>
      </c>
      <c r="Q172" s="9">
        <v>0.50858725761772849</v>
      </c>
    </row>
    <row r="173" spans="4:17" x14ac:dyDescent="0.25">
      <c r="D173" s="8" t="s">
        <v>625</v>
      </c>
      <c r="E173" s="20">
        <v>14169</v>
      </c>
      <c r="F173" s="20">
        <v>8076</v>
      </c>
      <c r="G173" s="9">
        <v>0.56997670971839931</v>
      </c>
      <c r="H173" s="20">
        <v>4256</v>
      </c>
      <c r="I173" s="9">
        <v>0.52699356116889551</v>
      </c>
      <c r="J173" s="20">
        <v>0</v>
      </c>
      <c r="K173" s="9">
        <v>0</v>
      </c>
      <c r="L173" s="20">
        <v>133</v>
      </c>
      <c r="M173" s="9">
        <v>1.6468548786527985E-2</v>
      </c>
      <c r="N173" s="20">
        <v>275</v>
      </c>
      <c r="O173" s="9">
        <v>3.4051510648836054E-2</v>
      </c>
      <c r="P173" s="20">
        <v>4759</v>
      </c>
      <c r="Q173" s="9">
        <v>0.58927686973749382</v>
      </c>
    </row>
    <row r="174" spans="4:17" x14ac:dyDescent="0.25">
      <c r="D174" s="8" t="s">
        <v>636</v>
      </c>
      <c r="E174" s="20">
        <v>8417</v>
      </c>
      <c r="F174" s="20">
        <v>4974</v>
      </c>
      <c r="G174" s="9">
        <v>0.59094689319234883</v>
      </c>
      <c r="H174" s="20">
        <v>2953</v>
      </c>
      <c r="I174" s="9">
        <v>0.59368717330116605</v>
      </c>
      <c r="J174" s="20">
        <v>0</v>
      </c>
      <c r="K174" s="9">
        <v>0</v>
      </c>
      <c r="L174" s="20">
        <v>222</v>
      </c>
      <c r="M174" s="9">
        <v>4.4632086851628471E-2</v>
      </c>
      <c r="N174" s="20">
        <v>1986</v>
      </c>
      <c r="O174" s="9">
        <v>0.39927623642943305</v>
      </c>
      <c r="P174" s="20">
        <v>837</v>
      </c>
      <c r="Q174" s="9">
        <v>0.16827503015681544</v>
      </c>
    </row>
    <row r="175" spans="4:17" x14ac:dyDescent="0.25">
      <c r="D175" s="8" t="s">
        <v>468</v>
      </c>
      <c r="E175" s="20">
        <v>9206</v>
      </c>
      <c r="F175" s="20">
        <v>4472</v>
      </c>
      <c r="G175" s="9">
        <v>0.48577014990223766</v>
      </c>
      <c r="H175" s="20">
        <v>2112</v>
      </c>
      <c r="I175" s="9">
        <v>0.47227191413237923</v>
      </c>
      <c r="J175" s="20">
        <v>0</v>
      </c>
      <c r="K175" s="9">
        <v>0</v>
      </c>
      <c r="L175" s="20">
        <v>25</v>
      </c>
      <c r="M175" s="9">
        <v>5.5903398926654743E-3</v>
      </c>
      <c r="N175" s="20">
        <v>193</v>
      </c>
      <c r="O175" s="9">
        <v>4.3157423971377458E-2</v>
      </c>
      <c r="P175" s="20">
        <v>4028</v>
      </c>
      <c r="Q175" s="9">
        <v>0.90071556350626114</v>
      </c>
    </row>
    <row r="176" spans="4:17" x14ac:dyDescent="0.25">
      <c r="D176" s="7" t="s">
        <v>470</v>
      </c>
      <c r="E176" s="20">
        <v>17969</v>
      </c>
      <c r="F176" s="20">
        <v>10766</v>
      </c>
      <c r="G176" s="9">
        <v>0.5991429684456564</v>
      </c>
      <c r="H176" s="20">
        <v>5518</v>
      </c>
      <c r="I176" s="9">
        <v>0.51253947612855288</v>
      </c>
      <c r="J176" s="20">
        <v>0</v>
      </c>
      <c r="K176" s="9">
        <v>0</v>
      </c>
      <c r="L176" s="20">
        <v>279</v>
      </c>
      <c r="M176" s="9">
        <v>2.5914917332342559E-2</v>
      </c>
      <c r="N176" s="20">
        <v>1133</v>
      </c>
      <c r="O176" s="9">
        <v>0.10523871447148431</v>
      </c>
      <c r="P176" s="20">
        <v>4727</v>
      </c>
      <c r="Q176" s="9">
        <v>0.43906743451606911</v>
      </c>
    </row>
    <row r="177" spans="4:17" x14ac:dyDescent="0.25">
      <c r="D177" s="8" t="s">
        <v>624</v>
      </c>
      <c r="E177" s="20">
        <v>1783</v>
      </c>
      <c r="F177" s="20">
        <v>1005</v>
      </c>
      <c r="G177" s="9">
        <v>0.56365675827257433</v>
      </c>
      <c r="H177" s="20">
        <v>504</v>
      </c>
      <c r="I177" s="9">
        <v>0.5014925373134328</v>
      </c>
      <c r="J177" s="20">
        <v>0</v>
      </c>
      <c r="K177" s="9">
        <v>0</v>
      </c>
      <c r="L177" s="20">
        <v>18</v>
      </c>
      <c r="M177" s="9">
        <v>1.7910447761194031E-2</v>
      </c>
      <c r="N177" s="20">
        <v>365</v>
      </c>
      <c r="O177" s="9">
        <v>0.36318407960199006</v>
      </c>
      <c r="P177" s="20">
        <v>286</v>
      </c>
      <c r="Q177" s="9">
        <v>0.28457711442786071</v>
      </c>
    </row>
    <row r="178" spans="4:17" x14ac:dyDescent="0.25">
      <c r="D178" s="8" t="s">
        <v>629</v>
      </c>
      <c r="E178" s="20">
        <v>2185</v>
      </c>
      <c r="F178" s="20">
        <v>1322</v>
      </c>
      <c r="G178" s="9">
        <v>0.60503432494279175</v>
      </c>
      <c r="H178" s="20">
        <v>769</v>
      </c>
      <c r="I178" s="9">
        <v>0.58169440242057491</v>
      </c>
      <c r="J178" s="20">
        <v>0</v>
      </c>
      <c r="K178" s="9">
        <v>0</v>
      </c>
      <c r="L178" s="20">
        <v>7</v>
      </c>
      <c r="M178" s="9">
        <v>5.2950075642965201E-3</v>
      </c>
      <c r="N178" s="20">
        <v>89</v>
      </c>
      <c r="O178" s="9">
        <v>6.7322239031770051E-2</v>
      </c>
      <c r="P178" s="20">
        <v>663</v>
      </c>
      <c r="Q178" s="9">
        <v>0.50151285930408473</v>
      </c>
    </row>
    <row r="179" spans="4:17" x14ac:dyDescent="0.25">
      <c r="D179" s="8" t="s">
        <v>641</v>
      </c>
      <c r="E179" s="20">
        <v>3301</v>
      </c>
      <c r="F179" s="20">
        <v>1840</v>
      </c>
      <c r="G179" s="9">
        <v>0.55740684641017868</v>
      </c>
      <c r="H179" s="20">
        <v>845</v>
      </c>
      <c r="I179" s="9">
        <v>0.45923913043478259</v>
      </c>
      <c r="J179" s="20">
        <v>0</v>
      </c>
      <c r="K179" s="9">
        <v>0</v>
      </c>
      <c r="L179" s="20">
        <v>162</v>
      </c>
      <c r="M179" s="9">
        <v>8.804347826086957E-2</v>
      </c>
      <c r="N179" s="20">
        <v>106</v>
      </c>
      <c r="O179" s="9">
        <v>5.7608695652173914E-2</v>
      </c>
      <c r="P179" s="20">
        <v>991</v>
      </c>
      <c r="Q179" s="9">
        <v>0.53858695652173916</v>
      </c>
    </row>
    <row r="180" spans="4:17" x14ac:dyDescent="0.25">
      <c r="D180" s="8" t="s">
        <v>643</v>
      </c>
      <c r="E180" s="20">
        <v>5673</v>
      </c>
      <c r="F180" s="20">
        <v>3507</v>
      </c>
      <c r="G180" s="9">
        <v>0.61819143310417768</v>
      </c>
      <c r="H180" s="20">
        <v>1781</v>
      </c>
      <c r="I180" s="9">
        <v>0.50784145993726837</v>
      </c>
      <c r="J180" s="20">
        <v>0</v>
      </c>
      <c r="K180" s="9">
        <v>0</v>
      </c>
      <c r="L180" s="20">
        <v>48</v>
      </c>
      <c r="M180" s="9">
        <v>1.3686911890504704E-2</v>
      </c>
      <c r="N180" s="20">
        <v>337</v>
      </c>
      <c r="O180" s="9">
        <v>9.609352723125178E-2</v>
      </c>
      <c r="P180" s="20">
        <v>1479</v>
      </c>
      <c r="Q180" s="9">
        <v>0.42172797262617623</v>
      </c>
    </row>
    <row r="181" spans="4:17" x14ac:dyDescent="0.25">
      <c r="D181" s="8" t="s">
        <v>471</v>
      </c>
      <c r="E181" s="20">
        <v>2511</v>
      </c>
      <c r="F181" s="20">
        <v>1515</v>
      </c>
      <c r="G181" s="9">
        <v>0.60334528076463556</v>
      </c>
      <c r="H181" s="20">
        <v>802</v>
      </c>
      <c r="I181" s="9">
        <v>0.52937293729372936</v>
      </c>
      <c r="J181" s="20">
        <v>0</v>
      </c>
      <c r="K181" s="9">
        <v>0</v>
      </c>
      <c r="L181" s="20">
        <v>17</v>
      </c>
      <c r="M181" s="9">
        <v>1.1221122112211221E-2</v>
      </c>
      <c r="N181" s="20">
        <v>196</v>
      </c>
      <c r="O181" s="9">
        <v>0.12937293729372937</v>
      </c>
      <c r="P181" s="20">
        <v>627</v>
      </c>
      <c r="Q181" s="9">
        <v>0.41386138613861384</v>
      </c>
    </row>
    <row r="182" spans="4:17" x14ac:dyDescent="0.25">
      <c r="D182" s="8" t="s">
        <v>474</v>
      </c>
      <c r="E182" s="20">
        <v>2516</v>
      </c>
      <c r="F182" s="20">
        <v>1577</v>
      </c>
      <c r="G182" s="9">
        <v>0.62678855325914151</v>
      </c>
      <c r="H182" s="20">
        <v>817</v>
      </c>
      <c r="I182" s="9">
        <v>0.51807228915662651</v>
      </c>
      <c r="J182" s="20">
        <v>0</v>
      </c>
      <c r="K182" s="9">
        <v>0</v>
      </c>
      <c r="L182" s="20">
        <v>27</v>
      </c>
      <c r="M182" s="9">
        <v>1.7121116043119847E-2</v>
      </c>
      <c r="N182" s="20">
        <v>40</v>
      </c>
      <c r="O182" s="9">
        <v>2.5364616360177554E-2</v>
      </c>
      <c r="P182" s="20">
        <v>681</v>
      </c>
      <c r="Q182" s="9">
        <v>0.4318325935320228</v>
      </c>
    </row>
    <row r="183" spans="4:17" x14ac:dyDescent="0.25">
      <c r="D183" s="7" t="s">
        <v>461</v>
      </c>
      <c r="E183" s="20">
        <v>25659</v>
      </c>
      <c r="F183" s="20">
        <v>14686</v>
      </c>
      <c r="G183" s="9">
        <v>0.57235278070072881</v>
      </c>
      <c r="H183" s="20">
        <v>7454</v>
      </c>
      <c r="I183" s="9">
        <v>0.50755821871169826</v>
      </c>
      <c r="J183" s="20">
        <v>0</v>
      </c>
      <c r="K183" s="9">
        <v>0</v>
      </c>
      <c r="L183" s="20">
        <v>141</v>
      </c>
      <c r="M183" s="9">
        <v>9.6009805256707069E-3</v>
      </c>
      <c r="N183" s="20">
        <v>2195</v>
      </c>
      <c r="O183" s="9">
        <v>0.14946207272232057</v>
      </c>
      <c r="P183" s="20">
        <v>7274</v>
      </c>
      <c r="Q183" s="9">
        <v>0.49530164782786329</v>
      </c>
    </row>
    <row r="184" spans="4:17" x14ac:dyDescent="0.25">
      <c r="D184" s="8" t="s">
        <v>462</v>
      </c>
      <c r="E184" s="20">
        <v>1187</v>
      </c>
      <c r="F184" s="20">
        <v>690</v>
      </c>
      <c r="G184" s="9">
        <v>0.5812973883740522</v>
      </c>
      <c r="H184" s="20">
        <v>318</v>
      </c>
      <c r="I184" s="9">
        <v>0.46086956521739131</v>
      </c>
      <c r="J184" s="20">
        <v>0</v>
      </c>
      <c r="K184" s="9">
        <v>0</v>
      </c>
      <c r="L184" s="20">
        <v>10</v>
      </c>
      <c r="M184" s="9">
        <v>1.4492753623188406E-2</v>
      </c>
      <c r="N184" s="20">
        <v>133</v>
      </c>
      <c r="O184" s="9">
        <v>0.1927536231884058</v>
      </c>
      <c r="P184" s="20">
        <v>284</v>
      </c>
      <c r="Q184" s="9">
        <v>0.4115942028985507</v>
      </c>
    </row>
    <row r="185" spans="4:17" x14ac:dyDescent="0.25">
      <c r="D185" s="8" t="s">
        <v>633</v>
      </c>
      <c r="E185" s="20">
        <v>3093</v>
      </c>
      <c r="F185" s="20">
        <v>1986</v>
      </c>
      <c r="G185" s="9">
        <v>0.64209505334626571</v>
      </c>
      <c r="H185" s="20">
        <v>896</v>
      </c>
      <c r="I185" s="9">
        <v>0.45115810674723061</v>
      </c>
      <c r="J185" s="20">
        <v>0</v>
      </c>
      <c r="K185" s="9">
        <v>0</v>
      </c>
      <c r="L185" s="20">
        <v>14</v>
      </c>
      <c r="M185" s="9">
        <v>7.0493454179254783E-3</v>
      </c>
      <c r="N185" s="20">
        <v>412</v>
      </c>
      <c r="O185" s="9">
        <v>0.20745216515609266</v>
      </c>
      <c r="P185" s="20">
        <v>510</v>
      </c>
      <c r="Q185" s="9">
        <v>0.25679758308157102</v>
      </c>
    </row>
    <row r="186" spans="4:17" x14ac:dyDescent="0.25">
      <c r="D186" s="8" t="s">
        <v>638</v>
      </c>
      <c r="E186" s="20">
        <v>4312</v>
      </c>
      <c r="F186" s="20">
        <v>2436</v>
      </c>
      <c r="G186" s="9">
        <v>0.56493506493506496</v>
      </c>
      <c r="H186" s="20">
        <v>1291</v>
      </c>
      <c r="I186" s="9">
        <v>0.52996715927750415</v>
      </c>
      <c r="J186" s="20">
        <v>0</v>
      </c>
      <c r="K186" s="9">
        <v>0</v>
      </c>
      <c r="L186" s="20">
        <v>48</v>
      </c>
      <c r="M186" s="9">
        <v>1.9704433497536946E-2</v>
      </c>
      <c r="N186" s="20">
        <v>836</v>
      </c>
      <c r="O186" s="9">
        <v>0.34318555008210183</v>
      </c>
      <c r="P186" s="20">
        <v>778</v>
      </c>
      <c r="Q186" s="9">
        <v>0.319376026272578</v>
      </c>
    </row>
    <row r="187" spans="4:17" x14ac:dyDescent="0.25">
      <c r="D187" s="8" t="s">
        <v>644</v>
      </c>
      <c r="E187" s="20">
        <v>8839</v>
      </c>
      <c r="F187" s="20">
        <v>5468</v>
      </c>
      <c r="G187" s="9">
        <v>0.61862201606516576</v>
      </c>
      <c r="H187" s="20">
        <v>2771</v>
      </c>
      <c r="I187" s="9">
        <v>0.50676664228237012</v>
      </c>
      <c r="J187" s="20">
        <v>0</v>
      </c>
      <c r="K187" s="9">
        <v>0</v>
      </c>
      <c r="L187" s="20">
        <v>18</v>
      </c>
      <c r="M187" s="9">
        <v>3.2918800292611556E-3</v>
      </c>
      <c r="N187" s="20">
        <v>581</v>
      </c>
      <c r="O187" s="9">
        <v>0.1062545720555962</v>
      </c>
      <c r="P187" s="20">
        <v>2276</v>
      </c>
      <c r="Q187" s="9">
        <v>0.41623994147768839</v>
      </c>
    </row>
    <row r="188" spans="4:17" x14ac:dyDescent="0.25">
      <c r="D188" s="8" t="s">
        <v>649</v>
      </c>
      <c r="E188" s="20">
        <v>1682</v>
      </c>
      <c r="F188" s="20">
        <v>666</v>
      </c>
      <c r="G188" s="9">
        <v>0.39595719381688466</v>
      </c>
      <c r="H188" s="20">
        <v>336</v>
      </c>
      <c r="I188" s="9">
        <v>0.50450450450450446</v>
      </c>
      <c r="J188" s="20">
        <v>0</v>
      </c>
      <c r="K188" s="9">
        <v>0</v>
      </c>
      <c r="L188" s="20">
        <v>2</v>
      </c>
      <c r="M188" s="9">
        <v>3.003003003003003E-3</v>
      </c>
      <c r="N188" s="20">
        <v>95</v>
      </c>
      <c r="O188" s="9">
        <v>0.14264264264264265</v>
      </c>
      <c r="P188" s="20">
        <v>837</v>
      </c>
      <c r="Q188" s="9">
        <v>1.2567567567567568</v>
      </c>
    </row>
    <row r="189" spans="4:17" x14ac:dyDescent="0.25">
      <c r="D189" s="8" t="s">
        <v>652</v>
      </c>
      <c r="E189" s="20">
        <v>6546</v>
      </c>
      <c r="F189" s="20">
        <v>3440</v>
      </c>
      <c r="G189" s="9">
        <v>0.52551176290864654</v>
      </c>
      <c r="H189" s="20">
        <v>1842</v>
      </c>
      <c r="I189" s="9">
        <v>0.53546511627906979</v>
      </c>
      <c r="J189" s="20">
        <v>0</v>
      </c>
      <c r="K189" s="9">
        <v>0</v>
      </c>
      <c r="L189" s="20">
        <v>49</v>
      </c>
      <c r="M189" s="9">
        <v>1.4244186046511629E-2</v>
      </c>
      <c r="N189" s="20">
        <v>138</v>
      </c>
      <c r="O189" s="9">
        <v>4.011627906976744E-2</v>
      </c>
      <c r="P189" s="20">
        <v>2589</v>
      </c>
      <c r="Q189" s="9">
        <v>0.75261627906976747</v>
      </c>
    </row>
    <row r="190" spans="4:17" x14ac:dyDescent="0.25">
      <c r="D190" s="7" t="s">
        <v>459</v>
      </c>
      <c r="E190" s="20">
        <v>19824</v>
      </c>
      <c r="F190" s="20">
        <v>11051</v>
      </c>
      <c r="G190" s="9">
        <v>0.55745560936238903</v>
      </c>
      <c r="H190" s="20">
        <v>6125</v>
      </c>
      <c r="I190" s="9">
        <v>0.55424848430006335</v>
      </c>
      <c r="J190" s="20">
        <v>0</v>
      </c>
      <c r="K190" s="9">
        <v>0</v>
      </c>
      <c r="L190" s="20">
        <v>94</v>
      </c>
      <c r="M190" s="9">
        <v>8.5060175549724008E-3</v>
      </c>
      <c r="N190" s="20">
        <v>4603</v>
      </c>
      <c r="O190" s="9">
        <v>0.41652339154827617</v>
      </c>
      <c r="P190" s="20">
        <v>3101</v>
      </c>
      <c r="Q190" s="9">
        <v>0.28060808976563206</v>
      </c>
    </row>
    <row r="191" spans="4:17" x14ac:dyDescent="0.25">
      <c r="D191" s="8" t="s">
        <v>460</v>
      </c>
      <c r="E191" s="20">
        <v>6415</v>
      </c>
      <c r="F191" s="20">
        <v>3849</v>
      </c>
      <c r="G191" s="9">
        <v>0.6</v>
      </c>
      <c r="H191" s="20">
        <v>2113</v>
      </c>
      <c r="I191" s="9">
        <v>0.54897375941803062</v>
      </c>
      <c r="J191" s="20">
        <v>0</v>
      </c>
      <c r="K191" s="9">
        <v>0</v>
      </c>
      <c r="L191" s="20">
        <v>37</v>
      </c>
      <c r="M191" s="9">
        <v>9.6128864640166282E-3</v>
      </c>
      <c r="N191" s="20">
        <v>1237</v>
      </c>
      <c r="O191" s="9">
        <v>0.32138217718888024</v>
      </c>
      <c r="P191" s="20">
        <v>989</v>
      </c>
      <c r="Q191" s="9">
        <v>0.25694985710574175</v>
      </c>
    </row>
    <row r="192" spans="4:17" x14ac:dyDescent="0.25">
      <c r="D192" s="8" t="s">
        <v>634</v>
      </c>
      <c r="E192" s="20">
        <v>4577</v>
      </c>
      <c r="F192" s="20">
        <v>2250</v>
      </c>
      <c r="G192" s="9">
        <v>0.49158837666593841</v>
      </c>
      <c r="H192" s="20">
        <v>1187</v>
      </c>
      <c r="I192" s="9">
        <v>0.52755555555555556</v>
      </c>
      <c r="J192" s="20">
        <v>0</v>
      </c>
      <c r="K192" s="9">
        <v>0</v>
      </c>
      <c r="L192" s="20">
        <v>13</v>
      </c>
      <c r="M192" s="9">
        <v>5.7777777777777775E-3</v>
      </c>
      <c r="N192" s="20">
        <v>128</v>
      </c>
      <c r="O192" s="9">
        <v>5.6888888888888892E-2</v>
      </c>
      <c r="P192" s="20">
        <v>1964</v>
      </c>
      <c r="Q192" s="9">
        <v>0.87288888888888894</v>
      </c>
    </row>
    <row r="193" spans="4:17" x14ac:dyDescent="0.25">
      <c r="D193" s="8" t="s">
        <v>651</v>
      </c>
      <c r="E193" s="20">
        <v>8832</v>
      </c>
      <c r="F193" s="20">
        <v>4952</v>
      </c>
      <c r="G193" s="9">
        <v>0.56068840579710144</v>
      </c>
      <c r="H193" s="20">
        <v>2825</v>
      </c>
      <c r="I193" s="9">
        <v>0.57047657512116312</v>
      </c>
      <c r="J193" s="20">
        <v>0</v>
      </c>
      <c r="K193" s="9">
        <v>0</v>
      </c>
      <c r="L193" s="20">
        <v>44</v>
      </c>
      <c r="M193" s="9">
        <v>8.8852988691437811E-3</v>
      </c>
      <c r="N193" s="20">
        <v>3238</v>
      </c>
      <c r="O193" s="9">
        <v>0.65387722132471726</v>
      </c>
      <c r="P193" s="20">
        <v>148</v>
      </c>
      <c r="Q193" s="9">
        <v>2.9886914378029081E-2</v>
      </c>
    </row>
    <row r="194" spans="4:17" x14ac:dyDescent="0.25">
      <c r="D194" s="7" t="s">
        <v>631</v>
      </c>
      <c r="E194" s="20">
        <v>23900</v>
      </c>
      <c r="F194" s="20">
        <v>12729</v>
      </c>
      <c r="G194" s="9">
        <v>0.53259414225941426</v>
      </c>
      <c r="H194" s="20">
        <v>6980</v>
      </c>
      <c r="I194" s="9">
        <v>0.54835415193652293</v>
      </c>
      <c r="J194" s="20">
        <v>3</v>
      </c>
      <c r="K194" s="9">
        <v>2.3568230025925054E-4</v>
      </c>
      <c r="L194" s="20">
        <v>948</v>
      </c>
      <c r="M194" s="9">
        <v>7.4475606881923173E-2</v>
      </c>
      <c r="N194" s="20">
        <v>1484</v>
      </c>
      <c r="O194" s="9">
        <v>0.11658417786157593</v>
      </c>
      <c r="P194" s="20">
        <v>7504</v>
      </c>
      <c r="Q194" s="9">
        <v>0.58951999371513863</v>
      </c>
    </row>
    <row r="195" spans="4:17" x14ac:dyDescent="0.25">
      <c r="D195" s="8" t="s">
        <v>632</v>
      </c>
      <c r="E195" s="20">
        <v>5808</v>
      </c>
      <c r="F195" s="20">
        <v>2819</v>
      </c>
      <c r="G195" s="9">
        <v>0.48536501377410468</v>
      </c>
      <c r="H195" s="20">
        <v>1612</v>
      </c>
      <c r="I195" s="9">
        <v>0.57183398368215677</v>
      </c>
      <c r="J195" s="20">
        <v>0</v>
      </c>
      <c r="K195" s="9">
        <v>0</v>
      </c>
      <c r="L195" s="20">
        <v>130</v>
      </c>
      <c r="M195" s="9">
        <v>4.6115643845335223E-2</v>
      </c>
      <c r="N195" s="20">
        <v>187</v>
      </c>
      <c r="O195" s="9">
        <v>6.6335579992905291E-2</v>
      </c>
      <c r="P195" s="20">
        <v>2457</v>
      </c>
      <c r="Q195" s="9">
        <v>0.87158566867683573</v>
      </c>
    </row>
    <row r="196" spans="4:17" x14ac:dyDescent="0.25">
      <c r="D196" s="8" t="s">
        <v>635</v>
      </c>
      <c r="E196" s="20">
        <v>3546</v>
      </c>
      <c r="F196" s="20">
        <v>2165</v>
      </c>
      <c r="G196" s="9">
        <v>0.61054709531866891</v>
      </c>
      <c r="H196" s="20">
        <v>1081</v>
      </c>
      <c r="I196" s="9">
        <v>0.49930715935334874</v>
      </c>
      <c r="J196" s="20">
        <v>3</v>
      </c>
      <c r="K196" s="9">
        <v>1.3856812933025404E-3</v>
      </c>
      <c r="L196" s="20">
        <v>81</v>
      </c>
      <c r="M196" s="9">
        <v>3.7413394919168591E-2</v>
      </c>
      <c r="N196" s="20">
        <v>381</v>
      </c>
      <c r="O196" s="9">
        <v>0.17598152424942262</v>
      </c>
      <c r="P196" s="20">
        <v>695</v>
      </c>
      <c r="Q196" s="9">
        <v>0.32101616628175522</v>
      </c>
    </row>
    <row r="197" spans="4:17" x14ac:dyDescent="0.25">
      <c r="D197" s="8" t="s">
        <v>646</v>
      </c>
      <c r="E197" s="20">
        <v>5763</v>
      </c>
      <c r="F197" s="20">
        <v>2884</v>
      </c>
      <c r="G197" s="9">
        <v>0.50043380183931985</v>
      </c>
      <c r="H197" s="20">
        <v>1602</v>
      </c>
      <c r="I197" s="9">
        <v>0.5554785020804438</v>
      </c>
      <c r="J197" s="20">
        <v>0</v>
      </c>
      <c r="K197" s="9">
        <v>0</v>
      </c>
      <c r="L197" s="20">
        <v>260</v>
      </c>
      <c r="M197" s="9">
        <v>9.0152565880721222E-2</v>
      </c>
      <c r="N197" s="20">
        <v>142</v>
      </c>
      <c r="O197" s="9">
        <v>4.9237170596393896E-2</v>
      </c>
      <c r="P197" s="20">
        <v>2157</v>
      </c>
      <c r="Q197" s="9">
        <v>0.74791955617198336</v>
      </c>
    </row>
    <row r="198" spans="4:17" x14ac:dyDescent="0.25">
      <c r="D198" s="8" t="s">
        <v>647</v>
      </c>
      <c r="E198" s="20">
        <v>4117</v>
      </c>
      <c r="F198" s="20">
        <v>2276</v>
      </c>
      <c r="G198" s="9">
        <v>0.55282973038620353</v>
      </c>
      <c r="H198" s="20">
        <v>1391</v>
      </c>
      <c r="I198" s="9">
        <v>0.61115992970123023</v>
      </c>
      <c r="J198" s="20">
        <v>0</v>
      </c>
      <c r="K198" s="9">
        <v>0</v>
      </c>
      <c r="L198" s="20">
        <v>358</v>
      </c>
      <c r="M198" s="9">
        <v>0.15729349736379614</v>
      </c>
      <c r="N198" s="20">
        <v>150</v>
      </c>
      <c r="O198" s="9">
        <v>6.5905096660808432E-2</v>
      </c>
      <c r="P198" s="20">
        <v>1168</v>
      </c>
      <c r="Q198" s="9">
        <v>0.51318101933216165</v>
      </c>
    </row>
    <row r="199" spans="4:17" x14ac:dyDescent="0.25">
      <c r="D199" s="8" t="s">
        <v>650</v>
      </c>
      <c r="E199" s="20">
        <v>4666</v>
      </c>
      <c r="F199" s="20">
        <v>2585</v>
      </c>
      <c r="G199" s="9">
        <v>0.5540077153879126</v>
      </c>
      <c r="H199" s="20">
        <v>1294</v>
      </c>
      <c r="I199" s="9">
        <v>0.5005802707930368</v>
      </c>
      <c r="J199" s="20">
        <v>0</v>
      </c>
      <c r="K199" s="9">
        <v>0</v>
      </c>
      <c r="L199" s="20">
        <v>119</v>
      </c>
      <c r="M199" s="9">
        <v>4.6034816247582204E-2</v>
      </c>
      <c r="N199" s="20">
        <v>624</v>
      </c>
      <c r="O199" s="9">
        <v>0.24139264990328821</v>
      </c>
      <c r="P199" s="20">
        <v>1027</v>
      </c>
      <c r="Q199" s="9">
        <v>0.39729206963249514</v>
      </c>
    </row>
    <row r="200" spans="4:17" x14ac:dyDescent="0.25">
      <c r="D200" s="7" t="s">
        <v>626</v>
      </c>
      <c r="E200" s="20">
        <v>29348</v>
      </c>
      <c r="F200" s="20">
        <v>15792</v>
      </c>
      <c r="G200" s="9">
        <v>0.53809458906910179</v>
      </c>
      <c r="H200" s="20">
        <v>8204</v>
      </c>
      <c r="I200" s="9">
        <v>0.51950354609929073</v>
      </c>
      <c r="J200" s="20">
        <v>0</v>
      </c>
      <c r="K200" s="9">
        <v>0</v>
      </c>
      <c r="L200" s="20">
        <v>619</v>
      </c>
      <c r="M200" s="9">
        <v>3.9197061803444781E-2</v>
      </c>
      <c r="N200" s="20">
        <v>6087</v>
      </c>
      <c r="O200" s="9">
        <v>0.38544832826747721</v>
      </c>
      <c r="P200" s="20">
        <v>5361</v>
      </c>
      <c r="Q200" s="9">
        <v>0.33947568389057753</v>
      </c>
    </row>
    <row r="201" spans="4:17" x14ac:dyDescent="0.25">
      <c r="D201" s="8" t="s">
        <v>627</v>
      </c>
      <c r="E201" s="20">
        <v>2917</v>
      </c>
      <c r="F201" s="20">
        <v>1625</v>
      </c>
      <c r="G201" s="9">
        <v>0.55707919094960578</v>
      </c>
      <c r="H201" s="20">
        <v>916</v>
      </c>
      <c r="I201" s="9">
        <v>0.56369230769230771</v>
      </c>
      <c r="J201" s="20">
        <v>0</v>
      </c>
      <c r="K201" s="9">
        <v>0</v>
      </c>
      <c r="L201" s="20">
        <v>27</v>
      </c>
      <c r="M201" s="9">
        <v>1.6615384615384615E-2</v>
      </c>
      <c r="N201" s="20">
        <v>567</v>
      </c>
      <c r="O201" s="9">
        <v>0.34892307692307695</v>
      </c>
      <c r="P201" s="20">
        <v>536</v>
      </c>
      <c r="Q201" s="9">
        <v>0.32984615384615384</v>
      </c>
    </row>
    <row r="202" spans="4:17" x14ac:dyDescent="0.25">
      <c r="D202" s="8" t="s">
        <v>628</v>
      </c>
      <c r="E202" s="20">
        <v>5411</v>
      </c>
      <c r="F202" s="20">
        <v>3026</v>
      </c>
      <c r="G202" s="9">
        <v>0.55923119571243762</v>
      </c>
      <c r="H202" s="20">
        <v>1445</v>
      </c>
      <c r="I202" s="9">
        <v>0.47752808988764045</v>
      </c>
      <c r="J202" s="20">
        <v>0</v>
      </c>
      <c r="K202" s="9">
        <v>0</v>
      </c>
      <c r="L202" s="20">
        <v>125</v>
      </c>
      <c r="M202" s="9">
        <v>4.1308658294778589E-2</v>
      </c>
      <c r="N202" s="20">
        <v>1744</v>
      </c>
      <c r="O202" s="9">
        <v>0.57633840052875085</v>
      </c>
      <c r="P202" s="20">
        <v>224</v>
      </c>
      <c r="Q202" s="9">
        <v>7.4025115664243232E-2</v>
      </c>
    </row>
    <row r="203" spans="4:17" x14ac:dyDescent="0.25">
      <c r="D203" s="8" t="s">
        <v>630</v>
      </c>
      <c r="E203" s="20">
        <v>3823</v>
      </c>
      <c r="F203" s="20">
        <v>2106</v>
      </c>
      <c r="G203" s="9">
        <v>0.5508762751765629</v>
      </c>
      <c r="H203" s="20">
        <v>1135</v>
      </c>
      <c r="I203" s="9">
        <v>0.53893637226970559</v>
      </c>
      <c r="J203" s="20">
        <v>0</v>
      </c>
      <c r="K203" s="9">
        <v>0</v>
      </c>
      <c r="L203" s="20">
        <v>43</v>
      </c>
      <c r="M203" s="9">
        <v>2.0417853751187084E-2</v>
      </c>
      <c r="N203" s="20">
        <v>1099</v>
      </c>
      <c r="O203" s="9">
        <v>0.52184235517568855</v>
      </c>
      <c r="P203" s="20">
        <v>395</v>
      </c>
      <c r="Q203" s="9">
        <v>0.18755935422602088</v>
      </c>
    </row>
    <row r="204" spans="4:17" x14ac:dyDescent="0.25">
      <c r="D204" s="8" t="s">
        <v>637</v>
      </c>
      <c r="E204" s="20">
        <v>4673</v>
      </c>
      <c r="F204" s="20">
        <v>2313</v>
      </c>
      <c r="G204" s="9">
        <v>0.49497111063556604</v>
      </c>
      <c r="H204" s="20">
        <v>1167</v>
      </c>
      <c r="I204" s="9">
        <v>0.50453955901426717</v>
      </c>
      <c r="J204" s="20">
        <v>0</v>
      </c>
      <c r="K204" s="9">
        <v>0</v>
      </c>
      <c r="L204" s="20">
        <v>347</v>
      </c>
      <c r="M204" s="9">
        <v>0.15002161694768698</v>
      </c>
      <c r="N204" s="20">
        <v>623</v>
      </c>
      <c r="O204" s="9">
        <v>0.26934716817985299</v>
      </c>
      <c r="P204" s="20">
        <v>1125</v>
      </c>
      <c r="Q204" s="9">
        <v>0.48638132295719844</v>
      </c>
    </row>
    <row r="205" spans="4:17" x14ac:dyDescent="0.25">
      <c r="D205" s="8" t="s">
        <v>645</v>
      </c>
      <c r="E205" s="20">
        <v>12524</v>
      </c>
      <c r="F205" s="20">
        <v>6722</v>
      </c>
      <c r="G205" s="9">
        <v>0.53672947939955284</v>
      </c>
      <c r="H205" s="20">
        <v>3541</v>
      </c>
      <c r="I205" s="9">
        <v>0.52677774471883365</v>
      </c>
      <c r="J205" s="20">
        <v>0</v>
      </c>
      <c r="K205" s="9">
        <v>0</v>
      </c>
      <c r="L205" s="20">
        <v>77</v>
      </c>
      <c r="M205" s="9">
        <v>1.1454924129723296E-2</v>
      </c>
      <c r="N205" s="20">
        <v>2054</v>
      </c>
      <c r="O205" s="9">
        <v>0.30556382029157991</v>
      </c>
      <c r="P205" s="20">
        <v>3081</v>
      </c>
      <c r="Q205" s="9">
        <v>0.45834573043736981</v>
      </c>
    </row>
    <row r="206" spans="4:17" x14ac:dyDescent="0.25">
      <c r="D206" s="7" t="s">
        <v>465</v>
      </c>
      <c r="E206" s="20">
        <v>44725</v>
      </c>
      <c r="F206" s="20">
        <v>24309</v>
      </c>
      <c r="G206" s="9">
        <v>0.54352152040245949</v>
      </c>
      <c r="H206" s="20">
        <v>14069</v>
      </c>
      <c r="I206" s="9">
        <v>0.57875683903081165</v>
      </c>
      <c r="J206" s="20">
        <v>0</v>
      </c>
      <c r="K206" s="9">
        <v>0</v>
      </c>
      <c r="L206" s="20">
        <v>918</v>
      </c>
      <c r="M206" s="9">
        <v>3.776379118844872E-2</v>
      </c>
      <c r="N206" s="20">
        <v>7093</v>
      </c>
      <c r="O206" s="9">
        <v>0.29178493562055208</v>
      </c>
      <c r="P206" s="20">
        <v>10127</v>
      </c>
      <c r="Q206" s="9">
        <v>0.41659467686864948</v>
      </c>
    </row>
    <row r="207" spans="4:17" x14ac:dyDescent="0.25">
      <c r="D207" s="8" t="s">
        <v>622</v>
      </c>
      <c r="E207" s="20">
        <v>6661</v>
      </c>
      <c r="F207" s="20">
        <v>3389</v>
      </c>
      <c r="G207" s="9">
        <v>0.50878246509533098</v>
      </c>
      <c r="H207" s="20">
        <v>1715</v>
      </c>
      <c r="I207" s="9">
        <v>0.50604898200059012</v>
      </c>
      <c r="J207" s="20">
        <v>0</v>
      </c>
      <c r="K207" s="9">
        <v>0</v>
      </c>
      <c r="L207" s="20">
        <v>38</v>
      </c>
      <c r="M207" s="9">
        <v>1.1212747123045146E-2</v>
      </c>
      <c r="N207" s="20">
        <v>605</v>
      </c>
      <c r="O207" s="9">
        <v>0.17851873709058719</v>
      </c>
      <c r="P207" s="20">
        <v>2264</v>
      </c>
      <c r="Q207" s="9">
        <v>0.66804367069932136</v>
      </c>
    </row>
    <row r="208" spans="4:17" x14ac:dyDescent="0.25">
      <c r="D208" s="8" t="s">
        <v>466</v>
      </c>
      <c r="E208" s="20">
        <v>7810</v>
      </c>
      <c r="F208" s="20">
        <v>4312</v>
      </c>
      <c r="G208" s="9">
        <v>0.55211267605633807</v>
      </c>
      <c r="H208" s="20">
        <v>2087</v>
      </c>
      <c r="I208" s="9">
        <v>0.48399814471243041</v>
      </c>
      <c r="J208" s="20">
        <v>0</v>
      </c>
      <c r="K208" s="9">
        <v>0</v>
      </c>
      <c r="L208" s="20">
        <v>59</v>
      </c>
      <c r="M208" s="9">
        <v>1.3682745825602969E-2</v>
      </c>
      <c r="N208" s="20">
        <v>1027</v>
      </c>
      <c r="O208" s="9">
        <v>0.23817254174397032</v>
      </c>
      <c r="P208" s="20">
        <v>1927</v>
      </c>
      <c r="Q208" s="9">
        <v>0.44689239332096475</v>
      </c>
    </row>
    <row r="209" spans="4:17" x14ac:dyDescent="0.25">
      <c r="D209" s="8" t="s">
        <v>639</v>
      </c>
      <c r="E209" s="20">
        <v>13485</v>
      </c>
      <c r="F209" s="20">
        <v>8807</v>
      </c>
      <c r="G209" s="9">
        <v>0.65309603262884686</v>
      </c>
      <c r="H209" s="20">
        <v>6009</v>
      </c>
      <c r="I209" s="9">
        <v>0.68229817190870901</v>
      </c>
      <c r="J209" s="20">
        <v>0</v>
      </c>
      <c r="K209" s="9">
        <v>0</v>
      </c>
      <c r="L209" s="20">
        <v>193</v>
      </c>
      <c r="M209" s="9">
        <v>2.1914386283638017E-2</v>
      </c>
      <c r="N209" s="20">
        <v>3359</v>
      </c>
      <c r="O209" s="9">
        <v>0.38140115816963777</v>
      </c>
      <c r="P209" s="20">
        <v>542</v>
      </c>
      <c r="Q209" s="9">
        <v>6.1541955262859091E-2</v>
      </c>
    </row>
    <row r="210" spans="4:17" x14ac:dyDescent="0.25">
      <c r="D210" s="8" t="s">
        <v>640</v>
      </c>
      <c r="E210" s="20">
        <v>2592</v>
      </c>
      <c r="F210" s="20">
        <v>1024</v>
      </c>
      <c r="G210" s="9">
        <v>0.39506172839506171</v>
      </c>
      <c r="H210" s="20">
        <v>499</v>
      </c>
      <c r="I210" s="9">
        <v>0.4873046875</v>
      </c>
      <c r="J210" s="20">
        <v>0</v>
      </c>
      <c r="K210" s="9">
        <v>0</v>
      </c>
      <c r="L210" s="20">
        <v>99</v>
      </c>
      <c r="M210" s="9">
        <v>9.66796875E-2</v>
      </c>
      <c r="N210" s="20">
        <v>1165</v>
      </c>
      <c r="O210" s="9">
        <v>1.1376953125</v>
      </c>
      <c r="P210" s="20">
        <v>123</v>
      </c>
      <c r="Q210" s="9">
        <v>0.1201171875</v>
      </c>
    </row>
    <row r="211" spans="4:17" x14ac:dyDescent="0.25">
      <c r="D211" s="8" t="s">
        <v>469</v>
      </c>
      <c r="E211" s="20">
        <v>8101</v>
      </c>
      <c r="F211" s="20">
        <v>4286</v>
      </c>
      <c r="G211" s="9">
        <v>0.5290704851252932</v>
      </c>
      <c r="H211" s="20">
        <v>2513</v>
      </c>
      <c r="I211" s="9">
        <v>0.58632757816145586</v>
      </c>
      <c r="J211" s="20">
        <v>0</v>
      </c>
      <c r="K211" s="9">
        <v>0</v>
      </c>
      <c r="L211" s="20">
        <v>53</v>
      </c>
      <c r="M211" s="9">
        <v>1.2365842277181521E-2</v>
      </c>
      <c r="N211" s="20">
        <v>781</v>
      </c>
      <c r="O211" s="9">
        <v>0.18222118525431638</v>
      </c>
      <c r="P211" s="20">
        <v>2577</v>
      </c>
      <c r="Q211" s="9">
        <v>0.60125991600559958</v>
      </c>
    </row>
    <row r="212" spans="4:17" x14ac:dyDescent="0.25">
      <c r="D212" s="8" t="s">
        <v>472</v>
      </c>
      <c r="E212" s="20">
        <v>6076</v>
      </c>
      <c r="F212" s="20">
        <v>2491</v>
      </c>
      <c r="G212" s="9">
        <v>0.40997366688610926</v>
      </c>
      <c r="H212" s="20">
        <v>1246</v>
      </c>
      <c r="I212" s="9">
        <v>0.50020072260136494</v>
      </c>
      <c r="J212" s="20">
        <v>0</v>
      </c>
      <c r="K212" s="9">
        <v>0</v>
      </c>
      <c r="L212" s="20">
        <v>476</v>
      </c>
      <c r="M212" s="9">
        <v>0.19108791649939783</v>
      </c>
      <c r="N212" s="20">
        <v>156</v>
      </c>
      <c r="O212" s="9">
        <v>6.2625451625853076E-2</v>
      </c>
      <c r="P212" s="20">
        <v>2694</v>
      </c>
      <c r="Q212" s="9">
        <v>1.081493376154155</v>
      </c>
    </row>
    <row r="213" spans="4:17" x14ac:dyDescent="0.25">
      <c r="D213" s="6" t="s">
        <v>475</v>
      </c>
      <c r="E213" s="20">
        <v>199063</v>
      </c>
      <c r="F213" s="20">
        <v>129509</v>
      </c>
      <c r="G213" s="9">
        <v>0.65059302833776245</v>
      </c>
      <c r="H213" s="20">
        <v>78601</v>
      </c>
      <c r="I213" s="9">
        <v>0.60691534951238912</v>
      </c>
      <c r="J213" s="20">
        <v>1</v>
      </c>
      <c r="K213" s="9">
        <v>7.7214710946729567E-6</v>
      </c>
      <c r="L213" s="20">
        <v>2459</v>
      </c>
      <c r="M213" s="9">
        <v>1.8987097421800801E-2</v>
      </c>
      <c r="N213" s="20">
        <v>35529</v>
      </c>
      <c r="O213" s="9">
        <v>0.27433614652263549</v>
      </c>
      <c r="P213" s="20">
        <v>23229</v>
      </c>
      <c r="Q213" s="9">
        <v>0.17936205205815811</v>
      </c>
    </row>
    <row r="214" spans="4:17" x14ac:dyDescent="0.25">
      <c r="D214" s="7" t="s">
        <v>481</v>
      </c>
      <c r="E214" s="20">
        <v>29632</v>
      </c>
      <c r="F214" s="20">
        <v>18441</v>
      </c>
      <c r="G214" s="9">
        <v>0.62233396328293733</v>
      </c>
      <c r="H214" s="20">
        <v>9705</v>
      </c>
      <c r="I214" s="9">
        <v>0.5262729786887913</v>
      </c>
      <c r="J214" s="20">
        <v>0</v>
      </c>
      <c r="K214" s="9">
        <v>0</v>
      </c>
      <c r="L214" s="20">
        <v>316</v>
      </c>
      <c r="M214" s="9">
        <v>1.7135730166476872E-2</v>
      </c>
      <c r="N214" s="20">
        <v>4866</v>
      </c>
      <c r="O214" s="9">
        <v>0.26386855376606477</v>
      </c>
      <c r="P214" s="20">
        <v>4731</v>
      </c>
      <c r="Q214" s="9">
        <v>0.25654790954937368</v>
      </c>
    </row>
    <row r="215" spans="4:17" x14ac:dyDescent="0.25">
      <c r="D215" s="8" t="s">
        <v>654</v>
      </c>
      <c r="E215" s="20">
        <v>3376</v>
      </c>
      <c r="F215" s="20">
        <v>2081</v>
      </c>
      <c r="G215" s="9">
        <v>0.61640995260663511</v>
      </c>
      <c r="H215" s="20">
        <v>1193</v>
      </c>
      <c r="I215" s="9">
        <v>0.57328207592503599</v>
      </c>
      <c r="J215" s="20">
        <v>0</v>
      </c>
      <c r="K215" s="9">
        <v>0</v>
      </c>
      <c r="L215" s="20">
        <v>24</v>
      </c>
      <c r="M215" s="9">
        <v>1.1532916866890917E-2</v>
      </c>
      <c r="N215" s="20">
        <v>788</v>
      </c>
      <c r="O215" s="9">
        <v>0.37866410379625182</v>
      </c>
      <c r="P215" s="20">
        <v>332</v>
      </c>
      <c r="Q215" s="9">
        <v>0.15953868332532437</v>
      </c>
    </row>
    <row r="216" spans="4:17" x14ac:dyDescent="0.25">
      <c r="D216" s="8" t="s">
        <v>657</v>
      </c>
      <c r="E216" s="20">
        <v>2860</v>
      </c>
      <c r="F216" s="20">
        <v>1934</v>
      </c>
      <c r="G216" s="9">
        <v>0.67622377622377627</v>
      </c>
      <c r="H216" s="20">
        <v>1081</v>
      </c>
      <c r="I216" s="9">
        <v>0.5589451913133402</v>
      </c>
      <c r="J216" s="20">
        <v>0</v>
      </c>
      <c r="K216" s="9">
        <v>0</v>
      </c>
      <c r="L216" s="20">
        <v>15</v>
      </c>
      <c r="M216" s="9">
        <v>7.7559462254395035E-3</v>
      </c>
      <c r="N216" s="20">
        <v>476</v>
      </c>
      <c r="O216" s="9">
        <v>0.24612202688728024</v>
      </c>
      <c r="P216" s="20">
        <v>298</v>
      </c>
      <c r="Q216" s="9">
        <v>0.15408479834539815</v>
      </c>
    </row>
    <row r="217" spans="4:17" x14ac:dyDescent="0.25">
      <c r="D217" s="8" t="s">
        <v>482</v>
      </c>
      <c r="E217" s="20">
        <v>3563</v>
      </c>
      <c r="F217" s="20">
        <v>2308</v>
      </c>
      <c r="G217" s="9">
        <v>0.64776873421274206</v>
      </c>
      <c r="H217" s="20">
        <v>1205</v>
      </c>
      <c r="I217" s="9">
        <v>0.52209705372616988</v>
      </c>
      <c r="J217" s="20">
        <v>0</v>
      </c>
      <c r="K217" s="9">
        <v>0</v>
      </c>
      <c r="L217" s="20">
        <v>24</v>
      </c>
      <c r="M217" s="9">
        <v>1.0398613518197574E-2</v>
      </c>
      <c r="N217" s="20">
        <v>788</v>
      </c>
      <c r="O217" s="9">
        <v>0.34142114384748701</v>
      </c>
      <c r="P217" s="20">
        <v>264</v>
      </c>
      <c r="Q217" s="9">
        <v>0.11438474870017332</v>
      </c>
    </row>
    <row r="218" spans="4:17" x14ac:dyDescent="0.25">
      <c r="D218" s="8" t="s">
        <v>663</v>
      </c>
      <c r="E218" s="20">
        <v>6521</v>
      </c>
      <c r="F218" s="20">
        <v>3822</v>
      </c>
      <c r="G218" s="9">
        <v>0.58610642539487812</v>
      </c>
      <c r="H218" s="20">
        <v>2146</v>
      </c>
      <c r="I218" s="9">
        <v>0.56148613291470439</v>
      </c>
      <c r="J218" s="20">
        <v>0</v>
      </c>
      <c r="K218" s="9">
        <v>0</v>
      </c>
      <c r="L218" s="20">
        <v>186</v>
      </c>
      <c r="M218" s="9">
        <v>4.8665620094191522E-2</v>
      </c>
      <c r="N218" s="20">
        <v>1245</v>
      </c>
      <c r="O218" s="9">
        <v>0.32574568288854006</v>
      </c>
      <c r="P218" s="20">
        <v>984</v>
      </c>
      <c r="Q218" s="9">
        <v>0.25745682888540034</v>
      </c>
    </row>
    <row r="219" spans="4:17" x14ac:dyDescent="0.25">
      <c r="D219" s="8" t="s">
        <v>486</v>
      </c>
      <c r="E219" s="20">
        <v>3654</v>
      </c>
      <c r="F219" s="20">
        <v>2432</v>
      </c>
      <c r="G219" s="9">
        <v>0.6655719759168035</v>
      </c>
      <c r="H219" s="20">
        <v>1394</v>
      </c>
      <c r="I219" s="9">
        <v>0.57319078947368418</v>
      </c>
      <c r="J219" s="20">
        <v>0</v>
      </c>
      <c r="K219" s="9">
        <v>0</v>
      </c>
      <c r="L219" s="20">
        <v>47</v>
      </c>
      <c r="M219" s="9">
        <v>1.9325657894736843E-2</v>
      </c>
      <c r="N219" s="20">
        <v>788</v>
      </c>
      <c r="O219" s="9">
        <v>0.32401315789473684</v>
      </c>
      <c r="P219" s="20">
        <v>203</v>
      </c>
      <c r="Q219" s="9">
        <v>8.3470394736842105E-2</v>
      </c>
    </row>
    <row r="220" spans="4:17" x14ac:dyDescent="0.25">
      <c r="D220" s="8" t="s">
        <v>669</v>
      </c>
      <c r="E220" s="20">
        <v>2110</v>
      </c>
      <c r="F220" s="20">
        <v>1486</v>
      </c>
      <c r="G220" s="9">
        <v>0.70426540284360195</v>
      </c>
      <c r="H220" s="20">
        <v>874</v>
      </c>
      <c r="I220" s="9">
        <v>0.58815612382234184</v>
      </c>
      <c r="J220" s="20">
        <v>0</v>
      </c>
      <c r="K220" s="9">
        <v>0</v>
      </c>
      <c r="L220" s="20">
        <v>9</v>
      </c>
      <c r="M220" s="9">
        <v>6.0565275908479139E-3</v>
      </c>
      <c r="N220" s="20">
        <v>363</v>
      </c>
      <c r="O220" s="9">
        <v>0.24427994616419918</v>
      </c>
      <c r="P220" s="20">
        <v>156</v>
      </c>
      <c r="Q220" s="9">
        <v>0.10497981157469717</v>
      </c>
    </row>
    <row r="221" spans="4:17" x14ac:dyDescent="0.25">
      <c r="D221" s="8" t="s">
        <v>498</v>
      </c>
      <c r="E221" s="20">
        <v>2730</v>
      </c>
      <c r="F221" s="20">
        <v>1894</v>
      </c>
      <c r="G221" s="9">
        <v>0.69377289377289375</v>
      </c>
      <c r="H221" s="20">
        <v>1081</v>
      </c>
      <c r="I221" s="9">
        <v>0.57074973600844769</v>
      </c>
      <c r="J221" s="20">
        <v>0</v>
      </c>
      <c r="K221" s="9">
        <v>0</v>
      </c>
      <c r="L221" s="20">
        <v>9</v>
      </c>
      <c r="M221" s="9">
        <v>4.7518479408658922E-3</v>
      </c>
      <c r="N221" s="20">
        <v>57</v>
      </c>
      <c r="O221" s="9">
        <v>3.0095036958817319E-2</v>
      </c>
      <c r="P221" s="20">
        <v>670</v>
      </c>
      <c r="Q221" s="9">
        <v>0.35374868004223864</v>
      </c>
    </row>
    <row r="222" spans="4:17" x14ac:dyDescent="0.25">
      <c r="D222" s="8" t="s">
        <v>500</v>
      </c>
      <c r="E222" s="20">
        <v>4818</v>
      </c>
      <c r="F222" s="20">
        <v>2484</v>
      </c>
      <c r="G222" s="9">
        <v>0.5155666251556662</v>
      </c>
      <c r="H222" s="20">
        <v>731</v>
      </c>
      <c r="I222" s="9">
        <v>0.29428341384863121</v>
      </c>
      <c r="J222" s="20"/>
      <c r="K222" s="9">
        <v>0</v>
      </c>
      <c r="L222" s="20">
        <v>2</v>
      </c>
      <c r="M222" s="9">
        <v>8.0515297906602254E-4</v>
      </c>
      <c r="N222" s="20">
        <v>361</v>
      </c>
      <c r="O222" s="9">
        <v>0.14533011272141708</v>
      </c>
      <c r="P222" s="20">
        <v>1824</v>
      </c>
      <c r="Q222" s="9">
        <v>0.7342995169082126</v>
      </c>
    </row>
    <row r="223" spans="4:17" x14ac:dyDescent="0.25">
      <c r="D223" s="7" t="s">
        <v>489</v>
      </c>
      <c r="E223" s="20">
        <v>26001</v>
      </c>
      <c r="F223" s="20">
        <v>17360</v>
      </c>
      <c r="G223" s="9">
        <v>0.66766662820660749</v>
      </c>
      <c r="H223" s="20">
        <v>10943</v>
      </c>
      <c r="I223" s="9">
        <v>0.63035714285714284</v>
      </c>
      <c r="J223" s="20">
        <v>0</v>
      </c>
      <c r="K223" s="9">
        <v>0</v>
      </c>
      <c r="L223" s="20">
        <v>403</v>
      </c>
      <c r="M223" s="9">
        <v>2.3214285714285715E-2</v>
      </c>
      <c r="N223" s="20">
        <v>4495</v>
      </c>
      <c r="O223" s="9">
        <v>0.25892857142857145</v>
      </c>
      <c r="P223" s="20">
        <v>2825</v>
      </c>
      <c r="Q223" s="9">
        <v>0.16273041474654379</v>
      </c>
    </row>
    <row r="224" spans="4:17" x14ac:dyDescent="0.25">
      <c r="D224" s="8" t="s">
        <v>658</v>
      </c>
      <c r="E224" s="20">
        <v>3847</v>
      </c>
      <c r="F224" s="20">
        <v>2721</v>
      </c>
      <c r="G224" s="9">
        <v>0.70730439303353265</v>
      </c>
      <c r="H224" s="20">
        <v>1723</v>
      </c>
      <c r="I224" s="9">
        <v>0.63322307975009184</v>
      </c>
      <c r="J224" s="20">
        <v>0</v>
      </c>
      <c r="K224" s="9">
        <v>0</v>
      </c>
      <c r="L224" s="20">
        <v>111</v>
      </c>
      <c r="M224" s="9">
        <v>4.0793825799338476E-2</v>
      </c>
      <c r="N224" s="20">
        <v>574</v>
      </c>
      <c r="O224" s="9">
        <v>0.2109518559353179</v>
      </c>
      <c r="P224" s="20">
        <v>325</v>
      </c>
      <c r="Q224" s="9">
        <v>0.11944138184490996</v>
      </c>
    </row>
    <row r="225" spans="4:17" x14ac:dyDescent="0.25">
      <c r="D225" s="8" t="s">
        <v>660</v>
      </c>
      <c r="E225" s="20">
        <v>4118</v>
      </c>
      <c r="F225" s="20">
        <v>2562</v>
      </c>
      <c r="G225" s="9">
        <v>0.6221466731423021</v>
      </c>
      <c r="H225" s="20">
        <v>1515</v>
      </c>
      <c r="I225" s="9">
        <v>0.59133489461358313</v>
      </c>
      <c r="J225" s="20">
        <v>0</v>
      </c>
      <c r="K225" s="9">
        <v>0</v>
      </c>
      <c r="L225" s="20">
        <v>15</v>
      </c>
      <c r="M225" s="9">
        <v>5.8548009367681503E-3</v>
      </c>
      <c r="N225" s="20">
        <v>603</v>
      </c>
      <c r="O225" s="9">
        <v>0.23536299765807964</v>
      </c>
      <c r="P225" s="20">
        <v>777</v>
      </c>
      <c r="Q225" s="9">
        <v>0.30327868852459017</v>
      </c>
    </row>
    <row r="226" spans="4:17" x14ac:dyDescent="0.25">
      <c r="D226" s="8" t="s">
        <v>661</v>
      </c>
      <c r="E226" s="20">
        <v>7170</v>
      </c>
      <c r="F226" s="20">
        <v>4570</v>
      </c>
      <c r="G226" s="9">
        <v>0.63737796373779643</v>
      </c>
      <c r="H226" s="20">
        <v>2846</v>
      </c>
      <c r="I226" s="9">
        <v>0.62275711159737412</v>
      </c>
      <c r="J226" s="20">
        <v>0</v>
      </c>
      <c r="K226" s="9">
        <v>0</v>
      </c>
      <c r="L226" s="20">
        <v>151</v>
      </c>
      <c r="M226" s="9">
        <v>3.3041575492341359E-2</v>
      </c>
      <c r="N226" s="20">
        <v>1541</v>
      </c>
      <c r="O226" s="9">
        <v>0.33719912472647701</v>
      </c>
      <c r="P226" s="20">
        <v>658</v>
      </c>
      <c r="Q226" s="9">
        <v>0.14398249452954048</v>
      </c>
    </row>
    <row r="227" spans="4:17" x14ac:dyDescent="0.25">
      <c r="D227" s="8" t="s">
        <v>662</v>
      </c>
      <c r="E227" s="20">
        <v>1844</v>
      </c>
      <c r="F227" s="20">
        <v>1319</v>
      </c>
      <c r="G227" s="9">
        <v>0.71529284164858997</v>
      </c>
      <c r="H227" s="20">
        <v>831</v>
      </c>
      <c r="I227" s="9">
        <v>0.63002274450341167</v>
      </c>
      <c r="J227" s="20">
        <v>0</v>
      </c>
      <c r="K227" s="9">
        <v>0</v>
      </c>
      <c r="L227" s="20">
        <v>24</v>
      </c>
      <c r="M227" s="9">
        <v>1.8195602729340409E-2</v>
      </c>
      <c r="N227" s="20">
        <v>253</v>
      </c>
      <c r="O227" s="9">
        <v>0.19181197877179681</v>
      </c>
      <c r="P227" s="20">
        <v>184</v>
      </c>
      <c r="Q227" s="9">
        <v>0.13949962092494314</v>
      </c>
    </row>
    <row r="228" spans="4:17" x14ac:dyDescent="0.25">
      <c r="D228" s="8" t="s">
        <v>490</v>
      </c>
      <c r="E228" s="20">
        <v>1746</v>
      </c>
      <c r="F228" s="20">
        <v>1377</v>
      </c>
      <c r="G228" s="9">
        <v>0.78865979381443296</v>
      </c>
      <c r="H228" s="20">
        <v>971</v>
      </c>
      <c r="I228" s="9">
        <v>0.70515613652868558</v>
      </c>
      <c r="J228" s="20">
        <v>0</v>
      </c>
      <c r="K228" s="9">
        <v>0</v>
      </c>
      <c r="L228" s="20">
        <v>3</v>
      </c>
      <c r="M228" s="9">
        <v>2.1786492374727671E-3</v>
      </c>
      <c r="N228" s="20">
        <v>160</v>
      </c>
      <c r="O228" s="9">
        <v>0.11619462599854757</v>
      </c>
      <c r="P228" s="20">
        <v>155</v>
      </c>
      <c r="Q228" s="9">
        <v>0.11256354393609296</v>
      </c>
    </row>
    <row r="229" spans="4:17" x14ac:dyDescent="0.25">
      <c r="D229" s="8" t="s">
        <v>666</v>
      </c>
      <c r="E229" s="20">
        <v>3621</v>
      </c>
      <c r="F229" s="20">
        <v>2457</v>
      </c>
      <c r="G229" s="9">
        <v>0.6785418392709196</v>
      </c>
      <c r="H229" s="20">
        <v>1578</v>
      </c>
      <c r="I229" s="9">
        <v>0.6422466422466423</v>
      </c>
      <c r="J229" s="20">
        <v>0</v>
      </c>
      <c r="K229" s="9">
        <v>0</v>
      </c>
      <c r="L229" s="20">
        <v>50</v>
      </c>
      <c r="M229" s="9">
        <v>2.0350020350020349E-2</v>
      </c>
      <c r="N229" s="20">
        <v>957</v>
      </c>
      <c r="O229" s="9">
        <v>0.3894993894993895</v>
      </c>
      <c r="P229" s="20">
        <v>13</v>
      </c>
      <c r="Q229" s="9">
        <v>5.2910052910052907E-3</v>
      </c>
    </row>
    <row r="230" spans="4:17" x14ac:dyDescent="0.25">
      <c r="D230" s="8" t="s">
        <v>674</v>
      </c>
      <c r="E230" s="20">
        <v>3655</v>
      </c>
      <c r="F230" s="20">
        <v>2354</v>
      </c>
      <c r="G230" s="9">
        <v>0.64404924760601912</v>
      </c>
      <c r="H230" s="20">
        <v>1479</v>
      </c>
      <c r="I230" s="9">
        <v>0.6282922684791844</v>
      </c>
      <c r="J230" s="20">
        <v>0</v>
      </c>
      <c r="K230" s="9">
        <v>0</v>
      </c>
      <c r="L230" s="20">
        <v>49</v>
      </c>
      <c r="M230" s="9">
        <v>2.0815632965165677E-2</v>
      </c>
      <c r="N230" s="20">
        <v>407</v>
      </c>
      <c r="O230" s="9">
        <v>0.17289719626168223</v>
      </c>
      <c r="P230" s="20">
        <v>713</v>
      </c>
      <c r="Q230" s="9">
        <v>0.30288870008496177</v>
      </c>
    </row>
    <row r="231" spans="4:17" x14ac:dyDescent="0.25">
      <c r="D231" s="7" t="s">
        <v>491</v>
      </c>
      <c r="E231" s="20">
        <v>41330</v>
      </c>
      <c r="F231" s="20">
        <v>22115</v>
      </c>
      <c r="G231" s="9">
        <v>0.53508347447374793</v>
      </c>
      <c r="H231" s="20">
        <v>10546</v>
      </c>
      <c r="I231" s="9">
        <v>0.47687090210264527</v>
      </c>
      <c r="J231" s="20">
        <v>0</v>
      </c>
      <c r="K231" s="9">
        <v>0</v>
      </c>
      <c r="L231" s="20">
        <v>447</v>
      </c>
      <c r="M231" s="9">
        <v>2.0212525435224959E-2</v>
      </c>
      <c r="N231" s="20">
        <v>8805</v>
      </c>
      <c r="O231" s="9">
        <v>0.398146054713995</v>
      </c>
      <c r="P231" s="20">
        <v>7489</v>
      </c>
      <c r="Q231" s="9">
        <v>0.3386389328510061</v>
      </c>
    </row>
    <row r="232" spans="4:17" x14ac:dyDescent="0.25">
      <c r="D232" s="8" t="s">
        <v>493</v>
      </c>
      <c r="E232" s="20">
        <v>8308</v>
      </c>
      <c r="F232" s="20">
        <v>4448</v>
      </c>
      <c r="G232" s="9">
        <v>0.535387578237843</v>
      </c>
      <c r="H232" s="20">
        <v>2386</v>
      </c>
      <c r="I232" s="9">
        <v>0.53642086330935257</v>
      </c>
      <c r="J232" s="20">
        <v>0</v>
      </c>
      <c r="K232" s="9">
        <v>0</v>
      </c>
      <c r="L232" s="20">
        <v>234</v>
      </c>
      <c r="M232" s="9">
        <v>5.2607913669064747E-2</v>
      </c>
      <c r="N232" s="20">
        <v>2884</v>
      </c>
      <c r="O232" s="9">
        <v>0.64838129496402874</v>
      </c>
      <c r="P232" s="20">
        <v>328</v>
      </c>
      <c r="Q232" s="9">
        <v>7.3741007194244604E-2</v>
      </c>
    </row>
    <row r="233" spans="4:17" x14ac:dyDescent="0.25">
      <c r="D233" s="8" t="s">
        <v>494</v>
      </c>
      <c r="E233" s="20">
        <v>5485</v>
      </c>
      <c r="F233" s="20">
        <v>3344</v>
      </c>
      <c r="G233" s="9">
        <v>0.60966271649954418</v>
      </c>
      <c r="H233" s="20">
        <v>1479</v>
      </c>
      <c r="I233" s="9">
        <v>0.44228468899521534</v>
      </c>
      <c r="J233" s="20">
        <v>0</v>
      </c>
      <c r="K233" s="9">
        <v>0</v>
      </c>
      <c r="L233" s="20">
        <v>29</v>
      </c>
      <c r="M233" s="9">
        <v>8.6722488038277513E-3</v>
      </c>
      <c r="N233" s="20">
        <v>1109</v>
      </c>
      <c r="O233" s="9">
        <v>0.33163875598086123</v>
      </c>
      <c r="P233" s="20">
        <v>673</v>
      </c>
      <c r="Q233" s="9">
        <v>0.20125598086124402</v>
      </c>
    </row>
    <row r="234" spans="4:17" x14ac:dyDescent="0.25">
      <c r="D234" s="8" t="s">
        <v>499</v>
      </c>
      <c r="E234" s="20">
        <v>14629</v>
      </c>
      <c r="F234" s="20">
        <v>7260</v>
      </c>
      <c r="G234" s="9">
        <v>0.4962745232073279</v>
      </c>
      <c r="H234" s="20">
        <v>3187</v>
      </c>
      <c r="I234" s="9">
        <v>0.43898071625344354</v>
      </c>
      <c r="J234" s="20">
        <v>0</v>
      </c>
      <c r="K234" s="9">
        <v>0</v>
      </c>
      <c r="L234" s="20">
        <v>78</v>
      </c>
      <c r="M234" s="9">
        <v>1.0743801652892562E-2</v>
      </c>
      <c r="N234" s="20">
        <v>4262</v>
      </c>
      <c r="O234" s="9">
        <v>0.58705234159779618</v>
      </c>
      <c r="P234" s="20">
        <v>1953</v>
      </c>
      <c r="Q234" s="9">
        <v>0.2690082644628099</v>
      </c>
    </row>
    <row r="235" spans="4:17" x14ac:dyDescent="0.25">
      <c r="D235" s="8" t="s">
        <v>492</v>
      </c>
      <c r="E235" s="20">
        <v>3243</v>
      </c>
      <c r="F235" s="20">
        <v>1758</v>
      </c>
      <c r="G235" s="9">
        <v>0.54209065679925994</v>
      </c>
      <c r="H235" s="20">
        <v>851</v>
      </c>
      <c r="I235" s="9">
        <v>0.48407281001137659</v>
      </c>
      <c r="J235" s="20"/>
      <c r="K235" s="9">
        <v>0</v>
      </c>
      <c r="L235" s="20">
        <v>99</v>
      </c>
      <c r="M235" s="9">
        <v>5.6313993174061432E-2</v>
      </c>
      <c r="N235" s="20">
        <v>402</v>
      </c>
      <c r="O235" s="9">
        <v>0.22866894197952217</v>
      </c>
      <c r="P235" s="20">
        <v>831</v>
      </c>
      <c r="Q235" s="9">
        <v>0.47269624573378838</v>
      </c>
    </row>
    <row r="236" spans="4:17" x14ac:dyDescent="0.25">
      <c r="D236" s="8" t="s">
        <v>495</v>
      </c>
      <c r="E236" s="20">
        <v>9665</v>
      </c>
      <c r="F236" s="20">
        <v>5305</v>
      </c>
      <c r="G236" s="9">
        <v>0.54888773926539058</v>
      </c>
      <c r="H236" s="20">
        <v>2643</v>
      </c>
      <c r="I236" s="9">
        <v>0.49820923656927429</v>
      </c>
      <c r="J236" s="20"/>
      <c r="K236" s="9">
        <v>0</v>
      </c>
      <c r="L236" s="20">
        <v>7</v>
      </c>
      <c r="M236" s="9">
        <v>1.3195098963242225E-3</v>
      </c>
      <c r="N236" s="20">
        <v>148</v>
      </c>
      <c r="O236" s="9">
        <v>2.7898209236569275E-2</v>
      </c>
      <c r="P236" s="20">
        <v>3704</v>
      </c>
      <c r="Q236" s="9">
        <v>0.69820923656927425</v>
      </c>
    </row>
    <row r="237" spans="4:17" x14ac:dyDescent="0.25">
      <c r="D237" s="7" t="s">
        <v>483</v>
      </c>
      <c r="E237" s="20">
        <v>19841</v>
      </c>
      <c r="F237" s="20">
        <v>13062</v>
      </c>
      <c r="G237" s="9">
        <v>0.65833375333904542</v>
      </c>
      <c r="H237" s="20">
        <v>8406</v>
      </c>
      <c r="I237" s="9">
        <v>0.64354616444648594</v>
      </c>
      <c r="J237" s="20">
        <v>0</v>
      </c>
      <c r="K237" s="9">
        <v>0</v>
      </c>
      <c r="L237" s="20">
        <v>301</v>
      </c>
      <c r="M237" s="9">
        <v>2.3043944265809219E-2</v>
      </c>
      <c r="N237" s="20">
        <v>4306</v>
      </c>
      <c r="O237" s="9">
        <v>0.32965855152350332</v>
      </c>
      <c r="P237" s="20">
        <v>1408</v>
      </c>
      <c r="Q237" s="9">
        <v>0.10779359975501454</v>
      </c>
    </row>
    <row r="238" spans="4:17" x14ac:dyDescent="0.25">
      <c r="D238" s="8" t="s">
        <v>484</v>
      </c>
      <c r="E238" s="20">
        <v>8841</v>
      </c>
      <c r="F238" s="20">
        <v>5861</v>
      </c>
      <c r="G238" s="9">
        <v>0.66293405723334464</v>
      </c>
      <c r="H238" s="20">
        <v>3959</v>
      </c>
      <c r="I238" s="9">
        <v>0.67548199965876132</v>
      </c>
      <c r="J238" s="20">
        <v>0</v>
      </c>
      <c r="K238" s="9">
        <v>0</v>
      </c>
      <c r="L238" s="20">
        <v>106</v>
      </c>
      <c r="M238" s="9">
        <v>1.8085650912813514E-2</v>
      </c>
      <c r="N238" s="20">
        <v>1804</v>
      </c>
      <c r="O238" s="9">
        <v>0.30779730421429791</v>
      </c>
      <c r="P238" s="20">
        <v>741</v>
      </c>
      <c r="Q238" s="9">
        <v>0.12642893704146049</v>
      </c>
    </row>
    <row r="239" spans="4:17" x14ac:dyDescent="0.25">
      <c r="D239" s="8" t="s">
        <v>488</v>
      </c>
      <c r="E239" s="20">
        <v>2092</v>
      </c>
      <c r="F239" s="20">
        <v>1280</v>
      </c>
      <c r="G239" s="9">
        <v>0.6118546845124283</v>
      </c>
      <c r="H239" s="20">
        <v>756</v>
      </c>
      <c r="I239" s="9">
        <v>0.59062499999999996</v>
      </c>
      <c r="J239" s="20">
        <v>0</v>
      </c>
      <c r="K239" s="9">
        <v>0</v>
      </c>
      <c r="L239" s="20">
        <v>16</v>
      </c>
      <c r="M239" s="9">
        <v>1.2500000000000001E-2</v>
      </c>
      <c r="N239" s="20">
        <v>435</v>
      </c>
      <c r="O239" s="9">
        <v>0.33984375</v>
      </c>
      <c r="P239" s="20">
        <v>273</v>
      </c>
      <c r="Q239" s="9">
        <v>0.21328125000000001</v>
      </c>
    </row>
    <row r="240" spans="4:17" x14ac:dyDescent="0.25">
      <c r="D240" s="8" t="s">
        <v>667</v>
      </c>
      <c r="E240" s="20">
        <v>8908</v>
      </c>
      <c r="F240" s="20">
        <v>5921</v>
      </c>
      <c r="G240" s="9">
        <v>0.66468343062415802</v>
      </c>
      <c r="H240" s="20">
        <v>3691</v>
      </c>
      <c r="I240" s="9">
        <v>0.62337442999493331</v>
      </c>
      <c r="J240" s="20">
        <v>0</v>
      </c>
      <c r="K240" s="9">
        <v>0</v>
      </c>
      <c r="L240" s="20">
        <v>179</v>
      </c>
      <c r="M240" s="9">
        <v>3.0231379834487419E-2</v>
      </c>
      <c r="N240" s="20">
        <v>2067</v>
      </c>
      <c r="O240" s="9">
        <v>0.34909643641276811</v>
      </c>
      <c r="P240" s="20">
        <v>394</v>
      </c>
      <c r="Q240" s="9">
        <v>6.6542813713899682E-2</v>
      </c>
    </row>
    <row r="241" spans="4:17" x14ac:dyDescent="0.25">
      <c r="D241" s="7" t="s">
        <v>478</v>
      </c>
      <c r="E241" s="20">
        <v>32645</v>
      </c>
      <c r="F241" s="20">
        <v>20723</v>
      </c>
      <c r="G241" s="9">
        <v>0.63479859090212898</v>
      </c>
      <c r="H241" s="20">
        <v>10854</v>
      </c>
      <c r="I241" s="9">
        <v>0.52376586401582781</v>
      </c>
      <c r="J241" s="20">
        <v>0</v>
      </c>
      <c r="K241" s="9">
        <v>0</v>
      </c>
      <c r="L241" s="20">
        <v>238</v>
      </c>
      <c r="M241" s="9">
        <v>1.1484823625922888E-2</v>
      </c>
      <c r="N241" s="20">
        <v>6425</v>
      </c>
      <c r="O241" s="9">
        <v>0.31004198233846453</v>
      </c>
      <c r="P241" s="20">
        <v>3767</v>
      </c>
      <c r="Q241" s="9">
        <v>0.18177869999517443</v>
      </c>
    </row>
    <row r="242" spans="4:17" x14ac:dyDescent="0.25">
      <c r="D242" s="8" t="s">
        <v>655</v>
      </c>
      <c r="E242" s="20">
        <v>2595</v>
      </c>
      <c r="F242" s="20">
        <v>1510</v>
      </c>
      <c r="G242" s="9">
        <v>0.58188824662813099</v>
      </c>
      <c r="H242" s="20">
        <v>681</v>
      </c>
      <c r="I242" s="9">
        <v>0.4509933774834437</v>
      </c>
      <c r="J242" s="20">
        <v>0</v>
      </c>
      <c r="K242" s="9">
        <v>0</v>
      </c>
      <c r="L242" s="20">
        <v>16</v>
      </c>
      <c r="M242" s="9">
        <v>1.0596026490066225E-2</v>
      </c>
      <c r="N242" s="20">
        <v>757</v>
      </c>
      <c r="O242" s="9">
        <v>0.50132450331125833</v>
      </c>
      <c r="P242" s="20">
        <v>155</v>
      </c>
      <c r="Q242" s="9">
        <v>0.10264900662251655</v>
      </c>
    </row>
    <row r="243" spans="4:17" x14ac:dyDescent="0.25">
      <c r="D243" s="8" t="s">
        <v>479</v>
      </c>
      <c r="E243" s="20">
        <v>5467</v>
      </c>
      <c r="F243" s="20">
        <v>3678</v>
      </c>
      <c r="G243" s="9">
        <v>0.67276385586244736</v>
      </c>
      <c r="H243" s="20">
        <v>2112</v>
      </c>
      <c r="I243" s="9">
        <v>0.57422512234910272</v>
      </c>
      <c r="J243" s="20">
        <v>0</v>
      </c>
      <c r="K243" s="9">
        <v>0</v>
      </c>
      <c r="L243" s="20">
        <v>30</v>
      </c>
      <c r="M243" s="9">
        <v>8.1566068515497546E-3</v>
      </c>
      <c r="N243" s="20">
        <v>1226</v>
      </c>
      <c r="O243" s="9">
        <v>0.33333333333333331</v>
      </c>
      <c r="P243" s="20">
        <v>273</v>
      </c>
      <c r="Q243" s="9">
        <v>7.4225122349102779E-2</v>
      </c>
    </row>
    <row r="244" spans="4:17" x14ac:dyDescent="0.25">
      <c r="D244" s="8" t="s">
        <v>480</v>
      </c>
      <c r="E244" s="20">
        <v>4482</v>
      </c>
      <c r="F244" s="20">
        <v>2795</v>
      </c>
      <c r="G244" s="9">
        <v>0.62360553324408741</v>
      </c>
      <c r="H244" s="20">
        <v>1686</v>
      </c>
      <c r="I244" s="9">
        <v>0.60322003577817529</v>
      </c>
      <c r="J244" s="20">
        <v>0</v>
      </c>
      <c r="K244" s="9">
        <v>0</v>
      </c>
      <c r="L244" s="20">
        <v>24</v>
      </c>
      <c r="M244" s="9">
        <v>8.5867620751341675E-3</v>
      </c>
      <c r="N244" s="20">
        <v>1150</v>
      </c>
      <c r="O244" s="9">
        <v>0.41144901610017887</v>
      </c>
      <c r="P244" s="20">
        <v>312</v>
      </c>
      <c r="Q244" s="9">
        <v>0.11162790697674418</v>
      </c>
    </row>
    <row r="245" spans="4:17" x14ac:dyDescent="0.25">
      <c r="D245" s="8" t="s">
        <v>664</v>
      </c>
      <c r="E245" s="20">
        <v>4322</v>
      </c>
      <c r="F245" s="20">
        <v>2802</v>
      </c>
      <c r="G245" s="9">
        <v>0.64831096714484038</v>
      </c>
      <c r="H245" s="20">
        <v>1549</v>
      </c>
      <c r="I245" s="9">
        <v>0.55281941470378304</v>
      </c>
      <c r="J245" s="20">
        <v>0</v>
      </c>
      <c r="K245" s="9">
        <v>0</v>
      </c>
      <c r="L245" s="20">
        <v>21</v>
      </c>
      <c r="M245" s="9">
        <v>7.4946466809421844E-3</v>
      </c>
      <c r="N245" s="20">
        <v>1064</v>
      </c>
      <c r="O245" s="9">
        <v>0.37972876516773735</v>
      </c>
      <c r="P245" s="20">
        <v>271</v>
      </c>
      <c r="Q245" s="9">
        <v>9.6716630977872947E-2</v>
      </c>
    </row>
    <row r="246" spans="4:17" x14ac:dyDescent="0.25">
      <c r="D246" s="8" t="s">
        <v>665</v>
      </c>
      <c r="E246" s="20">
        <v>3119</v>
      </c>
      <c r="F246" s="20">
        <v>1940</v>
      </c>
      <c r="G246" s="9">
        <v>0.62199422891952549</v>
      </c>
      <c r="H246" s="20">
        <v>1071</v>
      </c>
      <c r="I246" s="9">
        <v>0.55206185567010313</v>
      </c>
      <c r="J246" s="20">
        <v>0</v>
      </c>
      <c r="K246" s="9">
        <v>0</v>
      </c>
      <c r="L246" s="20">
        <v>52</v>
      </c>
      <c r="M246" s="9">
        <v>2.6804123711340205E-2</v>
      </c>
      <c r="N246" s="20">
        <v>653</v>
      </c>
      <c r="O246" s="9">
        <v>0.33659793814432992</v>
      </c>
      <c r="P246" s="20">
        <v>322</v>
      </c>
      <c r="Q246" s="9">
        <v>0.16597938144329896</v>
      </c>
    </row>
    <row r="247" spans="4:17" x14ac:dyDescent="0.25">
      <c r="D247" s="8" t="s">
        <v>487</v>
      </c>
      <c r="E247" s="20">
        <v>5215</v>
      </c>
      <c r="F247" s="20">
        <v>2991</v>
      </c>
      <c r="G247" s="9">
        <v>0.57353787152444868</v>
      </c>
      <c r="H247" s="20">
        <v>753</v>
      </c>
      <c r="I247" s="9">
        <v>0.25175526579739216</v>
      </c>
      <c r="J247" s="20"/>
      <c r="K247" s="9">
        <v>0</v>
      </c>
      <c r="L247" s="20">
        <v>45</v>
      </c>
      <c r="M247" s="9">
        <v>1.5045135406218655E-2</v>
      </c>
      <c r="N247" s="20">
        <v>444</v>
      </c>
      <c r="O247" s="9">
        <v>0.14844533600802406</v>
      </c>
      <c r="P247" s="20">
        <v>1492</v>
      </c>
      <c r="Q247" s="9">
        <v>0.49882982280173854</v>
      </c>
    </row>
    <row r="248" spans="4:17" x14ac:dyDescent="0.25">
      <c r="D248" s="8" t="s">
        <v>496</v>
      </c>
      <c r="E248" s="20">
        <v>2866</v>
      </c>
      <c r="F248" s="20">
        <v>1997</v>
      </c>
      <c r="G248" s="9">
        <v>0.69678995115143061</v>
      </c>
      <c r="H248" s="20">
        <v>1147</v>
      </c>
      <c r="I248" s="9">
        <v>0.57436154231347025</v>
      </c>
      <c r="J248" s="20">
        <v>0</v>
      </c>
      <c r="K248" s="9">
        <v>0</v>
      </c>
      <c r="L248" s="20">
        <v>23</v>
      </c>
      <c r="M248" s="9">
        <v>1.1517275913870806E-2</v>
      </c>
      <c r="N248" s="20">
        <v>406</v>
      </c>
      <c r="O248" s="9">
        <v>0.20330495743615423</v>
      </c>
      <c r="P248" s="20">
        <v>295</v>
      </c>
      <c r="Q248" s="9">
        <v>0.14772158237356034</v>
      </c>
    </row>
    <row r="249" spans="4:17" x14ac:dyDescent="0.25">
      <c r="D249" s="8" t="s">
        <v>673</v>
      </c>
      <c r="E249" s="20">
        <v>4579</v>
      </c>
      <c r="F249" s="20">
        <v>3010</v>
      </c>
      <c r="G249" s="9">
        <v>0.65734876610613668</v>
      </c>
      <c r="H249" s="20">
        <v>1855</v>
      </c>
      <c r="I249" s="9">
        <v>0.61627906976744184</v>
      </c>
      <c r="J249" s="20">
        <v>0</v>
      </c>
      <c r="K249" s="9">
        <v>0</v>
      </c>
      <c r="L249" s="20">
        <v>27</v>
      </c>
      <c r="M249" s="9">
        <v>8.9700996677740865E-3</v>
      </c>
      <c r="N249" s="20">
        <v>725</v>
      </c>
      <c r="O249" s="9">
        <v>0.24086378737541528</v>
      </c>
      <c r="P249" s="20">
        <v>647</v>
      </c>
      <c r="Q249" s="9">
        <v>0.21495016611295681</v>
      </c>
    </row>
    <row r="250" spans="4:17" x14ac:dyDescent="0.25">
      <c r="D250" s="7" t="s">
        <v>476</v>
      </c>
      <c r="E250" s="20">
        <v>49614</v>
      </c>
      <c r="F250" s="20">
        <v>37808</v>
      </c>
      <c r="G250" s="9">
        <v>0.7620429717418471</v>
      </c>
      <c r="H250" s="20">
        <v>28147</v>
      </c>
      <c r="I250" s="9">
        <v>0.74447206940330091</v>
      </c>
      <c r="J250" s="20">
        <v>1</v>
      </c>
      <c r="K250" s="9">
        <v>2.6449428692340246E-5</v>
      </c>
      <c r="L250" s="20">
        <v>754</v>
      </c>
      <c r="M250" s="9">
        <v>1.9942869234024545E-2</v>
      </c>
      <c r="N250" s="20">
        <v>6632</v>
      </c>
      <c r="O250" s="9">
        <v>0.17541261108760051</v>
      </c>
      <c r="P250" s="20">
        <v>3009</v>
      </c>
      <c r="Q250" s="9">
        <v>7.9586330935251803E-2</v>
      </c>
    </row>
    <row r="251" spans="4:17" x14ac:dyDescent="0.25">
      <c r="D251" s="8" t="s">
        <v>653</v>
      </c>
      <c r="E251" s="20">
        <v>2492</v>
      </c>
      <c r="F251" s="20">
        <v>1848</v>
      </c>
      <c r="G251" s="9">
        <v>0.7415730337078652</v>
      </c>
      <c r="H251" s="20">
        <v>1381</v>
      </c>
      <c r="I251" s="9">
        <v>0.74729437229437234</v>
      </c>
      <c r="J251" s="20">
        <v>0</v>
      </c>
      <c r="K251" s="9">
        <v>0</v>
      </c>
      <c r="L251" s="20">
        <v>24</v>
      </c>
      <c r="M251" s="9">
        <v>1.2987012987012988E-2</v>
      </c>
      <c r="N251" s="20">
        <v>420</v>
      </c>
      <c r="O251" s="9">
        <v>0.22727272727272727</v>
      </c>
      <c r="P251" s="20">
        <v>118</v>
      </c>
      <c r="Q251" s="9">
        <v>6.3852813852813856E-2</v>
      </c>
    </row>
    <row r="252" spans="4:17" x14ac:dyDescent="0.25">
      <c r="D252" s="8" t="s">
        <v>656</v>
      </c>
      <c r="E252" s="20">
        <v>6051</v>
      </c>
      <c r="F252" s="20">
        <v>4289</v>
      </c>
      <c r="G252" s="9">
        <v>0.70880846141133702</v>
      </c>
      <c r="H252" s="20">
        <v>2739</v>
      </c>
      <c r="I252" s="9">
        <v>0.63861039869433434</v>
      </c>
      <c r="J252" s="20">
        <v>0</v>
      </c>
      <c r="K252" s="9">
        <v>0</v>
      </c>
      <c r="L252" s="20">
        <v>179</v>
      </c>
      <c r="M252" s="9">
        <v>4.1734670086267196E-2</v>
      </c>
      <c r="N252" s="20">
        <v>1036</v>
      </c>
      <c r="O252" s="9">
        <v>0.24154814642107716</v>
      </c>
      <c r="P252" s="20">
        <v>313</v>
      </c>
      <c r="Q252" s="9">
        <v>7.2977384005595711E-2</v>
      </c>
    </row>
    <row r="253" spans="4:17" x14ac:dyDescent="0.25">
      <c r="D253" s="8" t="s">
        <v>659</v>
      </c>
      <c r="E253" s="20">
        <v>2912</v>
      </c>
      <c r="F253" s="20">
        <v>2305</v>
      </c>
      <c r="G253" s="9">
        <v>0.79155219780219777</v>
      </c>
      <c r="H253" s="20">
        <v>1719</v>
      </c>
      <c r="I253" s="9">
        <v>0.74577006507592192</v>
      </c>
      <c r="J253" s="20">
        <v>0</v>
      </c>
      <c r="K253" s="9">
        <v>0</v>
      </c>
      <c r="L253" s="20">
        <v>55</v>
      </c>
      <c r="M253" s="9">
        <v>2.3861171366594359E-2</v>
      </c>
      <c r="N253" s="20">
        <v>260</v>
      </c>
      <c r="O253" s="9">
        <v>0.11279826464208242</v>
      </c>
      <c r="P253" s="20">
        <v>203</v>
      </c>
      <c r="Q253" s="9">
        <v>8.8069414316702815E-2</v>
      </c>
    </row>
    <row r="254" spans="4:17" x14ac:dyDescent="0.25">
      <c r="D254" s="8" t="s">
        <v>485</v>
      </c>
      <c r="E254" s="20">
        <v>3501</v>
      </c>
      <c r="F254" s="20">
        <v>2896</v>
      </c>
      <c r="G254" s="9">
        <v>0.82719223079120252</v>
      </c>
      <c r="H254" s="20">
        <v>2281</v>
      </c>
      <c r="I254" s="9">
        <v>0.78763812154696133</v>
      </c>
      <c r="J254" s="20">
        <v>0</v>
      </c>
      <c r="K254" s="9">
        <v>0</v>
      </c>
      <c r="L254" s="20">
        <v>157</v>
      </c>
      <c r="M254" s="9">
        <v>5.4212707182320442E-2</v>
      </c>
      <c r="N254" s="20">
        <v>298</v>
      </c>
      <c r="O254" s="9">
        <v>0.10290055248618785</v>
      </c>
      <c r="P254" s="20">
        <v>70</v>
      </c>
      <c r="Q254" s="9">
        <v>2.4171270718232045E-2</v>
      </c>
    </row>
    <row r="255" spans="4:17" x14ac:dyDescent="0.25">
      <c r="D255" s="8" t="s">
        <v>668</v>
      </c>
      <c r="E255" s="20">
        <v>3260</v>
      </c>
      <c r="F255" s="20">
        <v>2343</v>
      </c>
      <c r="G255" s="9">
        <v>0.71871165644171775</v>
      </c>
      <c r="H255" s="20">
        <v>1582</v>
      </c>
      <c r="I255" s="9">
        <v>0.67520273154075972</v>
      </c>
      <c r="J255" s="20">
        <v>0</v>
      </c>
      <c r="K255" s="9">
        <v>0</v>
      </c>
      <c r="L255" s="20">
        <v>31</v>
      </c>
      <c r="M255" s="9">
        <v>1.3230900554844216E-2</v>
      </c>
      <c r="N255" s="20">
        <v>465</v>
      </c>
      <c r="O255" s="9">
        <v>0.19846350832266324</v>
      </c>
      <c r="P255" s="20">
        <v>317</v>
      </c>
      <c r="Q255" s="9">
        <v>0.13529662825437475</v>
      </c>
    </row>
    <row r="256" spans="4:17" x14ac:dyDescent="0.25">
      <c r="D256" s="8" t="s">
        <v>670</v>
      </c>
      <c r="E256" s="20">
        <v>6037</v>
      </c>
      <c r="F256" s="20">
        <v>4858</v>
      </c>
      <c r="G256" s="9">
        <v>0.804704323339407</v>
      </c>
      <c r="H256" s="20">
        <v>3850</v>
      </c>
      <c r="I256" s="9">
        <v>0.79250720461095103</v>
      </c>
      <c r="J256" s="20">
        <v>0</v>
      </c>
      <c r="K256" s="9">
        <v>0</v>
      </c>
      <c r="L256" s="20">
        <v>56</v>
      </c>
      <c r="M256" s="9">
        <v>1.1527377521613832E-2</v>
      </c>
      <c r="N256" s="20">
        <v>711</v>
      </c>
      <c r="O256" s="9">
        <v>0.14635652531906135</v>
      </c>
      <c r="P256" s="20">
        <v>264</v>
      </c>
      <c r="Q256" s="9">
        <v>5.4343351173322355E-2</v>
      </c>
    </row>
    <row r="257" spans="4:17" x14ac:dyDescent="0.25">
      <c r="D257" s="8" t="s">
        <v>671</v>
      </c>
      <c r="E257" s="20">
        <v>4737</v>
      </c>
      <c r="F257" s="20">
        <v>3551</v>
      </c>
      <c r="G257" s="9">
        <v>0.74963056786995985</v>
      </c>
      <c r="H257" s="20">
        <v>2659</v>
      </c>
      <c r="I257" s="9">
        <v>0.74880315404111519</v>
      </c>
      <c r="J257" s="20">
        <v>0</v>
      </c>
      <c r="K257" s="9">
        <v>0</v>
      </c>
      <c r="L257" s="20">
        <v>37</v>
      </c>
      <c r="M257" s="9">
        <v>1.0419600112644326E-2</v>
      </c>
      <c r="N257" s="20">
        <v>879</v>
      </c>
      <c r="O257" s="9">
        <v>0.24753590537876655</v>
      </c>
      <c r="P257" s="20">
        <v>134</v>
      </c>
      <c r="Q257" s="9">
        <v>3.7735849056603772E-2</v>
      </c>
    </row>
    <row r="258" spans="4:17" x14ac:dyDescent="0.25">
      <c r="D258" s="8" t="s">
        <v>497</v>
      </c>
      <c r="E258" s="20">
        <v>4754</v>
      </c>
      <c r="F258" s="20">
        <v>3356</v>
      </c>
      <c r="G258" s="9">
        <v>0.70593184686579724</v>
      </c>
      <c r="H258" s="20">
        <v>2332</v>
      </c>
      <c r="I258" s="9">
        <v>0.69487485101311086</v>
      </c>
      <c r="J258" s="20">
        <v>0</v>
      </c>
      <c r="K258" s="9">
        <v>0</v>
      </c>
      <c r="L258" s="20">
        <v>39</v>
      </c>
      <c r="M258" s="9">
        <v>1.1620977353992848E-2</v>
      </c>
      <c r="N258" s="20">
        <v>645</v>
      </c>
      <c r="O258" s="9">
        <v>0.19219308700834326</v>
      </c>
      <c r="P258" s="20">
        <v>541</v>
      </c>
      <c r="Q258" s="9">
        <v>0.16120381406436235</v>
      </c>
    </row>
    <row r="259" spans="4:17" x14ac:dyDescent="0.25">
      <c r="D259" s="8" t="s">
        <v>672</v>
      </c>
      <c r="E259" s="20">
        <v>5654</v>
      </c>
      <c r="F259" s="20">
        <v>4438</v>
      </c>
      <c r="G259" s="9">
        <v>0.78493102228510792</v>
      </c>
      <c r="H259" s="20">
        <v>3499</v>
      </c>
      <c r="I259" s="9">
        <v>0.78841820639927895</v>
      </c>
      <c r="J259" s="20">
        <v>0</v>
      </c>
      <c r="K259" s="9">
        <v>0</v>
      </c>
      <c r="L259" s="20">
        <v>102</v>
      </c>
      <c r="M259" s="9">
        <v>2.298332582244254E-2</v>
      </c>
      <c r="N259" s="20">
        <v>668</v>
      </c>
      <c r="O259" s="9">
        <v>0.15051825146462369</v>
      </c>
      <c r="P259" s="20">
        <v>323</v>
      </c>
      <c r="Q259" s="9">
        <v>7.2780531771068052E-2</v>
      </c>
    </row>
    <row r="260" spans="4:17" x14ac:dyDescent="0.25">
      <c r="D260" s="8" t="s">
        <v>675</v>
      </c>
      <c r="E260" s="20">
        <v>5815</v>
      </c>
      <c r="F260" s="20">
        <v>4590</v>
      </c>
      <c r="G260" s="9">
        <v>0.78933791917454854</v>
      </c>
      <c r="H260" s="20">
        <v>3596</v>
      </c>
      <c r="I260" s="9">
        <v>0.78344226579520693</v>
      </c>
      <c r="J260" s="20">
        <v>0</v>
      </c>
      <c r="K260" s="9">
        <v>0</v>
      </c>
      <c r="L260" s="20">
        <v>43</v>
      </c>
      <c r="M260" s="9">
        <v>9.3681917211328979E-3</v>
      </c>
      <c r="N260" s="20">
        <v>542</v>
      </c>
      <c r="O260" s="9">
        <v>0.11808278867102397</v>
      </c>
      <c r="P260" s="20">
        <v>519</v>
      </c>
      <c r="Q260" s="9">
        <v>0.1130718954248366</v>
      </c>
    </row>
    <row r="261" spans="4:17" x14ac:dyDescent="0.25">
      <c r="D261" s="8" t="s">
        <v>477</v>
      </c>
      <c r="E261" s="20">
        <v>4401</v>
      </c>
      <c r="F261" s="20">
        <v>3334</v>
      </c>
      <c r="G261" s="9">
        <v>0.75755510111338331</v>
      </c>
      <c r="H261" s="20">
        <v>2509</v>
      </c>
      <c r="I261" s="9">
        <v>0.75254949010197958</v>
      </c>
      <c r="J261" s="20">
        <v>1</v>
      </c>
      <c r="K261" s="9">
        <v>2.9994001199760045E-4</v>
      </c>
      <c r="L261" s="20">
        <v>31</v>
      </c>
      <c r="M261" s="9">
        <v>9.2981403719256152E-3</v>
      </c>
      <c r="N261" s="20">
        <v>708</v>
      </c>
      <c r="O261" s="9">
        <v>0.21235752849430115</v>
      </c>
      <c r="P261" s="20">
        <v>207</v>
      </c>
      <c r="Q261" s="9">
        <v>6.2087582483503302E-2</v>
      </c>
    </row>
    <row r="262" spans="4:17" x14ac:dyDescent="0.25">
      <c r="D262" s="6" t="s">
        <v>676</v>
      </c>
      <c r="E262" s="20">
        <v>245473</v>
      </c>
      <c r="F262" s="20">
        <v>147210</v>
      </c>
      <c r="G262" s="9">
        <v>0.59969935593731283</v>
      </c>
      <c r="H262" s="20">
        <v>84490</v>
      </c>
      <c r="I262" s="9">
        <v>0.57394198763670945</v>
      </c>
      <c r="J262" s="20">
        <v>0</v>
      </c>
      <c r="K262" s="9">
        <v>0</v>
      </c>
      <c r="L262" s="20">
        <v>3057</v>
      </c>
      <c r="M262" s="9">
        <v>2.0766252292643162E-2</v>
      </c>
      <c r="N262" s="20">
        <v>62017</v>
      </c>
      <c r="O262" s="9">
        <v>0.42128252156782825</v>
      </c>
      <c r="P262" s="20">
        <v>19742</v>
      </c>
      <c r="Q262" s="9">
        <v>0.134107737246111</v>
      </c>
    </row>
    <row r="263" spans="4:17" x14ac:dyDescent="0.25">
      <c r="D263" s="7" t="s">
        <v>693</v>
      </c>
      <c r="E263" s="20">
        <v>22776</v>
      </c>
      <c r="F263" s="20">
        <v>14453</v>
      </c>
      <c r="G263" s="9">
        <v>0.63457147874956099</v>
      </c>
      <c r="H263" s="20">
        <v>9001</v>
      </c>
      <c r="I263" s="9">
        <v>0.62277727807375627</v>
      </c>
      <c r="J263" s="20">
        <v>0</v>
      </c>
      <c r="K263" s="9">
        <v>0</v>
      </c>
      <c r="L263" s="20">
        <v>273</v>
      </c>
      <c r="M263" s="9">
        <v>1.8888812011347126E-2</v>
      </c>
      <c r="N263" s="20">
        <v>5283</v>
      </c>
      <c r="O263" s="9">
        <v>0.36552964782398117</v>
      </c>
      <c r="P263" s="20">
        <v>1718</v>
      </c>
      <c r="Q263" s="9">
        <v>0.11886805507507092</v>
      </c>
    </row>
    <row r="264" spans="4:17" x14ac:dyDescent="0.25">
      <c r="D264" s="8" t="s">
        <v>694</v>
      </c>
      <c r="E264" s="20">
        <v>3258</v>
      </c>
      <c r="F264" s="20">
        <v>1996</v>
      </c>
      <c r="G264" s="9">
        <v>0.61264579496623695</v>
      </c>
      <c r="H264" s="20">
        <v>1204</v>
      </c>
      <c r="I264" s="9">
        <v>0.60320641282565135</v>
      </c>
      <c r="J264" s="20">
        <v>0</v>
      </c>
      <c r="K264" s="9">
        <v>0</v>
      </c>
      <c r="L264" s="20">
        <v>38</v>
      </c>
      <c r="M264" s="9">
        <v>1.9038076152304611E-2</v>
      </c>
      <c r="N264" s="20">
        <v>789</v>
      </c>
      <c r="O264" s="9">
        <v>0.39529058116232463</v>
      </c>
      <c r="P264" s="20">
        <v>288</v>
      </c>
      <c r="Q264" s="9">
        <v>0.14428857715430862</v>
      </c>
    </row>
    <row r="265" spans="4:17" x14ac:dyDescent="0.25">
      <c r="D265" s="8" t="s">
        <v>696</v>
      </c>
      <c r="E265" s="20">
        <v>5284</v>
      </c>
      <c r="F265" s="20">
        <v>3232</v>
      </c>
      <c r="G265" s="9">
        <v>0.6116578349735049</v>
      </c>
      <c r="H265" s="20">
        <v>1863</v>
      </c>
      <c r="I265" s="9">
        <v>0.57642326732673266</v>
      </c>
      <c r="J265" s="20">
        <v>0</v>
      </c>
      <c r="K265" s="9">
        <v>0</v>
      </c>
      <c r="L265" s="20">
        <v>54</v>
      </c>
      <c r="M265" s="9">
        <v>1.6707920792079209E-2</v>
      </c>
      <c r="N265" s="20">
        <v>1258</v>
      </c>
      <c r="O265" s="9">
        <v>0.38923267326732675</v>
      </c>
      <c r="P265" s="20">
        <v>514</v>
      </c>
      <c r="Q265" s="9">
        <v>0.15903465346534654</v>
      </c>
    </row>
    <row r="266" spans="4:17" x14ac:dyDescent="0.25">
      <c r="D266" s="8" t="s">
        <v>704</v>
      </c>
      <c r="E266" s="20">
        <v>2477</v>
      </c>
      <c r="F266" s="20">
        <v>1564</v>
      </c>
      <c r="G266" s="9">
        <v>0.63140896245458211</v>
      </c>
      <c r="H266" s="20">
        <v>1009</v>
      </c>
      <c r="I266" s="9">
        <v>0.6451406649616368</v>
      </c>
      <c r="J266" s="20">
        <v>0</v>
      </c>
      <c r="K266" s="9">
        <v>0</v>
      </c>
      <c r="L266" s="20">
        <v>36</v>
      </c>
      <c r="M266" s="9">
        <v>2.3017902813299233E-2</v>
      </c>
      <c r="N266" s="20">
        <v>550</v>
      </c>
      <c r="O266" s="9">
        <v>0.35166240409207161</v>
      </c>
      <c r="P266" s="20">
        <v>193</v>
      </c>
      <c r="Q266" s="9">
        <v>0.12340153452685422</v>
      </c>
    </row>
    <row r="267" spans="4:17" x14ac:dyDescent="0.25">
      <c r="D267" s="8" t="s">
        <v>709</v>
      </c>
      <c r="E267" s="20">
        <v>7575</v>
      </c>
      <c r="F267" s="20">
        <v>4762</v>
      </c>
      <c r="G267" s="9">
        <v>0.62864686468646869</v>
      </c>
      <c r="H267" s="20">
        <v>2868</v>
      </c>
      <c r="I267" s="9">
        <v>0.60226795464090721</v>
      </c>
      <c r="J267" s="20">
        <v>0</v>
      </c>
      <c r="K267" s="9">
        <v>0</v>
      </c>
      <c r="L267" s="20">
        <v>106</v>
      </c>
      <c r="M267" s="9">
        <v>2.2259554808903823E-2</v>
      </c>
      <c r="N267" s="20">
        <v>1747</v>
      </c>
      <c r="O267" s="9">
        <v>0.36686266274674506</v>
      </c>
      <c r="P267" s="20">
        <v>586</v>
      </c>
      <c r="Q267" s="9">
        <v>0.12305753884922302</v>
      </c>
    </row>
    <row r="268" spans="4:17" x14ac:dyDescent="0.25">
      <c r="D268" s="8" t="s">
        <v>713</v>
      </c>
      <c r="E268" s="20">
        <v>4182</v>
      </c>
      <c r="F268" s="20">
        <v>2899</v>
      </c>
      <c r="G268" s="9">
        <v>0.69320899091343857</v>
      </c>
      <c r="H268" s="20">
        <v>2057</v>
      </c>
      <c r="I268" s="9">
        <v>0.7095550189720593</v>
      </c>
      <c r="J268" s="20">
        <v>0</v>
      </c>
      <c r="K268" s="9">
        <v>0</v>
      </c>
      <c r="L268" s="20">
        <v>39</v>
      </c>
      <c r="M268" s="9">
        <v>1.3452914798206279E-2</v>
      </c>
      <c r="N268" s="20">
        <v>939</v>
      </c>
      <c r="O268" s="9">
        <v>0.32390479475681272</v>
      </c>
      <c r="P268" s="20">
        <v>137</v>
      </c>
      <c r="Q268" s="9">
        <v>4.7257675060365642E-2</v>
      </c>
    </row>
    <row r="269" spans="4:17" x14ac:dyDescent="0.25">
      <c r="D269" s="7" t="s">
        <v>679</v>
      </c>
      <c r="E269" s="20">
        <v>27053</v>
      </c>
      <c r="F269" s="20">
        <v>14757</v>
      </c>
      <c r="G269" s="9">
        <v>0.54548478911765796</v>
      </c>
      <c r="H269" s="20">
        <v>8220</v>
      </c>
      <c r="I269" s="9">
        <v>0.55702378532221997</v>
      </c>
      <c r="J269" s="20">
        <v>0</v>
      </c>
      <c r="K269" s="9">
        <v>0</v>
      </c>
      <c r="L269" s="20">
        <v>616</v>
      </c>
      <c r="M269" s="9">
        <v>4.1742901673781932E-2</v>
      </c>
      <c r="N269" s="20">
        <v>7941</v>
      </c>
      <c r="O269" s="9">
        <v>0.53811750355763366</v>
      </c>
      <c r="P269" s="20">
        <v>2178</v>
      </c>
      <c r="Q269" s="9">
        <v>0.14759097377515756</v>
      </c>
    </row>
    <row r="270" spans="4:17" x14ac:dyDescent="0.25">
      <c r="D270" s="8" t="s">
        <v>680</v>
      </c>
      <c r="E270" s="20">
        <v>5653</v>
      </c>
      <c r="F270" s="20">
        <v>3174</v>
      </c>
      <c r="G270" s="9">
        <v>0.56147178489297722</v>
      </c>
      <c r="H270" s="20">
        <v>1729</v>
      </c>
      <c r="I270" s="9">
        <v>0.54473850031505988</v>
      </c>
      <c r="J270" s="20">
        <v>0</v>
      </c>
      <c r="K270" s="9">
        <v>0</v>
      </c>
      <c r="L270" s="20">
        <v>106</v>
      </c>
      <c r="M270" s="9">
        <v>3.3396345305608068E-2</v>
      </c>
      <c r="N270" s="20">
        <v>1771</v>
      </c>
      <c r="O270" s="9">
        <v>0.55797101449275366</v>
      </c>
      <c r="P270" s="20">
        <v>284</v>
      </c>
      <c r="Q270" s="9">
        <v>8.9477000630119721E-2</v>
      </c>
    </row>
    <row r="271" spans="4:17" x14ac:dyDescent="0.25">
      <c r="D271" s="8" t="s">
        <v>685</v>
      </c>
      <c r="E271" s="20">
        <v>10247</v>
      </c>
      <c r="F271" s="20">
        <v>6209</v>
      </c>
      <c r="G271" s="9">
        <v>0.60593344393481019</v>
      </c>
      <c r="H271" s="20">
        <v>3724</v>
      </c>
      <c r="I271" s="9">
        <v>0.5997745208568207</v>
      </c>
      <c r="J271" s="20">
        <v>0</v>
      </c>
      <c r="K271" s="9">
        <v>0</v>
      </c>
      <c r="L271" s="20">
        <v>222</v>
      </c>
      <c r="M271" s="9">
        <v>3.5754549846996296E-2</v>
      </c>
      <c r="N271" s="20">
        <v>2767</v>
      </c>
      <c r="O271" s="9">
        <v>0.44564342084071507</v>
      </c>
      <c r="P271" s="20">
        <v>522</v>
      </c>
      <c r="Q271" s="9">
        <v>8.4071509099693992E-2</v>
      </c>
    </row>
    <row r="272" spans="4:17" x14ac:dyDescent="0.25">
      <c r="D272" s="8" t="s">
        <v>697</v>
      </c>
      <c r="E272" s="20">
        <v>777</v>
      </c>
      <c r="F272" s="20">
        <v>228</v>
      </c>
      <c r="G272" s="9">
        <v>0.29343629343629346</v>
      </c>
      <c r="H272" s="20">
        <v>87</v>
      </c>
      <c r="I272" s="9">
        <v>0.38157894736842107</v>
      </c>
      <c r="J272" s="20">
        <v>0</v>
      </c>
      <c r="K272" s="9">
        <v>0</v>
      </c>
      <c r="L272" s="20">
        <v>59</v>
      </c>
      <c r="M272" s="9">
        <v>0.25877192982456143</v>
      </c>
      <c r="N272" s="20">
        <v>312</v>
      </c>
      <c r="O272" s="9">
        <v>1.368421052631579</v>
      </c>
      <c r="P272" s="20">
        <v>58</v>
      </c>
      <c r="Q272" s="9">
        <v>0.25438596491228072</v>
      </c>
    </row>
    <row r="273" spans="4:17" x14ac:dyDescent="0.25">
      <c r="D273" s="8" t="s">
        <v>705</v>
      </c>
      <c r="E273" s="20">
        <v>10376</v>
      </c>
      <c r="F273" s="20">
        <v>5146</v>
      </c>
      <c r="G273" s="9">
        <v>0.49595219737856594</v>
      </c>
      <c r="H273" s="20">
        <v>2680</v>
      </c>
      <c r="I273" s="9">
        <v>0.5207928488146133</v>
      </c>
      <c r="J273" s="20">
        <v>0</v>
      </c>
      <c r="K273" s="9">
        <v>0</v>
      </c>
      <c r="L273" s="20">
        <v>229</v>
      </c>
      <c r="M273" s="9">
        <v>4.4500582977069568E-2</v>
      </c>
      <c r="N273" s="20">
        <v>3091</v>
      </c>
      <c r="O273" s="9">
        <v>0.60066070734551102</v>
      </c>
      <c r="P273" s="20">
        <v>1314</v>
      </c>
      <c r="Q273" s="9">
        <v>0.25534395647104546</v>
      </c>
    </row>
    <row r="274" spans="4:17" x14ac:dyDescent="0.25">
      <c r="D274" s="7" t="s">
        <v>681</v>
      </c>
      <c r="E274" s="20">
        <v>43824</v>
      </c>
      <c r="F274" s="20">
        <v>26438</v>
      </c>
      <c r="G274" s="9">
        <v>0.60327674333698433</v>
      </c>
      <c r="H274" s="20">
        <v>16295</v>
      </c>
      <c r="I274" s="9">
        <v>0.61634768136772822</v>
      </c>
      <c r="J274" s="20">
        <v>0</v>
      </c>
      <c r="K274" s="9">
        <v>0</v>
      </c>
      <c r="L274" s="20">
        <v>694</v>
      </c>
      <c r="M274" s="9">
        <v>2.6250094560859367E-2</v>
      </c>
      <c r="N274" s="20">
        <v>11511</v>
      </c>
      <c r="O274" s="9">
        <v>0.43539602087903773</v>
      </c>
      <c r="P274" s="20">
        <v>2959</v>
      </c>
      <c r="Q274" s="9">
        <v>0.11192223314925485</v>
      </c>
    </row>
    <row r="275" spans="4:17" x14ac:dyDescent="0.25">
      <c r="D275" s="8" t="s">
        <v>682</v>
      </c>
      <c r="E275" s="20">
        <v>19311</v>
      </c>
      <c r="F275" s="20">
        <v>11781</v>
      </c>
      <c r="G275" s="9">
        <v>0.61006680130495572</v>
      </c>
      <c r="H275" s="20">
        <v>7340</v>
      </c>
      <c r="I275" s="9">
        <v>0.62303709362532889</v>
      </c>
      <c r="J275" s="20">
        <v>0</v>
      </c>
      <c r="K275" s="9">
        <v>0</v>
      </c>
      <c r="L275" s="20">
        <v>572</v>
      </c>
      <c r="M275" s="9">
        <v>4.8552754435107377E-2</v>
      </c>
      <c r="N275" s="20">
        <v>4986</v>
      </c>
      <c r="O275" s="9">
        <v>0.42322383498854088</v>
      </c>
      <c r="P275" s="20">
        <v>1029</v>
      </c>
      <c r="Q275" s="9">
        <v>8.7344028520499106E-2</v>
      </c>
    </row>
    <row r="276" spans="4:17" x14ac:dyDescent="0.25">
      <c r="D276" s="8" t="s">
        <v>689</v>
      </c>
      <c r="E276" s="20">
        <v>7227</v>
      </c>
      <c r="F276" s="20">
        <v>4287</v>
      </c>
      <c r="G276" s="9">
        <v>0.59319219593192196</v>
      </c>
      <c r="H276" s="20">
        <v>2695</v>
      </c>
      <c r="I276" s="9">
        <v>0.62864473991135994</v>
      </c>
      <c r="J276" s="20">
        <v>0</v>
      </c>
      <c r="K276" s="9">
        <v>0</v>
      </c>
      <c r="L276" s="20">
        <v>33</v>
      </c>
      <c r="M276" s="9">
        <v>7.6976906927921623E-3</v>
      </c>
      <c r="N276" s="20">
        <v>2105</v>
      </c>
      <c r="O276" s="9">
        <v>0.49101936085840914</v>
      </c>
      <c r="P276" s="20">
        <v>460</v>
      </c>
      <c r="Q276" s="9">
        <v>0.10730114299043621</v>
      </c>
    </row>
    <row r="277" spans="4:17" x14ac:dyDescent="0.25">
      <c r="D277" s="8" t="s">
        <v>698</v>
      </c>
      <c r="E277" s="20">
        <v>10503</v>
      </c>
      <c r="F277" s="20">
        <v>6747</v>
      </c>
      <c r="G277" s="9">
        <v>0.64238788917452161</v>
      </c>
      <c r="H277" s="20">
        <v>4055</v>
      </c>
      <c r="I277" s="9">
        <v>0.6010078553431154</v>
      </c>
      <c r="J277" s="20">
        <v>0</v>
      </c>
      <c r="K277" s="9">
        <v>0</v>
      </c>
      <c r="L277" s="20">
        <v>72</v>
      </c>
      <c r="M277" s="9">
        <v>1.0671409515340151E-2</v>
      </c>
      <c r="N277" s="20">
        <v>2258</v>
      </c>
      <c r="O277" s="9">
        <v>0.33466725952275084</v>
      </c>
      <c r="P277" s="20">
        <v>832</v>
      </c>
      <c r="Q277" s="9">
        <v>0.1233140655105973</v>
      </c>
    </row>
    <row r="278" spans="4:17" x14ac:dyDescent="0.25">
      <c r="D278" s="8" t="s">
        <v>699</v>
      </c>
      <c r="E278" s="20">
        <v>6783</v>
      </c>
      <c r="F278" s="20">
        <v>3623</v>
      </c>
      <c r="G278" s="9">
        <v>0.53412944125018424</v>
      </c>
      <c r="H278" s="20">
        <v>2205</v>
      </c>
      <c r="I278" s="9">
        <v>0.60861164780568588</v>
      </c>
      <c r="J278" s="20">
        <v>0</v>
      </c>
      <c r="K278" s="9">
        <v>0</v>
      </c>
      <c r="L278" s="20">
        <v>17</v>
      </c>
      <c r="M278" s="9">
        <v>4.6922439966878273E-3</v>
      </c>
      <c r="N278" s="20">
        <v>2162</v>
      </c>
      <c r="O278" s="9">
        <v>0.59674303063759315</v>
      </c>
      <c r="P278" s="20">
        <v>638</v>
      </c>
      <c r="Q278" s="9">
        <v>0.17609715705216672</v>
      </c>
    </row>
    <row r="279" spans="4:17" x14ac:dyDescent="0.25">
      <c r="D279" s="7" t="s">
        <v>702</v>
      </c>
      <c r="E279" s="20">
        <v>36561</v>
      </c>
      <c r="F279" s="20">
        <v>21981</v>
      </c>
      <c r="G279" s="9">
        <v>0.60121440879625831</v>
      </c>
      <c r="H279" s="20">
        <v>9918</v>
      </c>
      <c r="I279" s="9">
        <v>0.45120786133478913</v>
      </c>
      <c r="J279" s="20">
        <v>0</v>
      </c>
      <c r="K279" s="9">
        <v>0</v>
      </c>
      <c r="L279" s="20">
        <v>219</v>
      </c>
      <c r="M279" s="9">
        <v>9.9631499931759245E-3</v>
      </c>
      <c r="N279" s="20">
        <v>10017</v>
      </c>
      <c r="O279" s="9">
        <v>0.45571175105773165</v>
      </c>
      <c r="P279" s="20">
        <v>2432</v>
      </c>
      <c r="Q279" s="9">
        <v>0.11064100814339657</v>
      </c>
    </row>
    <row r="280" spans="4:17" x14ac:dyDescent="0.25">
      <c r="D280" s="8" t="s">
        <v>703</v>
      </c>
      <c r="E280" s="20">
        <v>4224</v>
      </c>
      <c r="F280" s="20">
        <v>2453</v>
      </c>
      <c r="G280" s="9">
        <v>0.58072916666666663</v>
      </c>
      <c r="H280" s="20">
        <v>1466</v>
      </c>
      <c r="I280" s="9">
        <v>0.5976355483081941</v>
      </c>
      <c r="J280" s="20">
        <v>0</v>
      </c>
      <c r="K280" s="9">
        <v>0</v>
      </c>
      <c r="L280" s="20">
        <v>11</v>
      </c>
      <c r="M280" s="9">
        <v>4.4843049327354259E-3</v>
      </c>
      <c r="N280" s="20">
        <v>1196</v>
      </c>
      <c r="O280" s="9">
        <v>0.48756624541377902</v>
      </c>
      <c r="P280" s="20">
        <v>369</v>
      </c>
      <c r="Q280" s="9">
        <v>0.15042804728903383</v>
      </c>
    </row>
    <row r="281" spans="4:17" x14ac:dyDescent="0.25">
      <c r="D281" s="8" t="s">
        <v>706</v>
      </c>
      <c r="E281" s="20">
        <v>9641</v>
      </c>
      <c r="F281" s="20">
        <v>5860</v>
      </c>
      <c r="G281" s="9">
        <v>0.60782076548075925</v>
      </c>
      <c r="H281" s="20">
        <v>879</v>
      </c>
      <c r="I281" s="9">
        <v>0.15</v>
      </c>
      <c r="J281" s="20">
        <v>0</v>
      </c>
      <c r="K281" s="9">
        <v>0</v>
      </c>
      <c r="L281" s="20">
        <v>141</v>
      </c>
      <c r="M281" s="9">
        <v>2.4061433447098976E-2</v>
      </c>
      <c r="N281" s="20">
        <v>2525</v>
      </c>
      <c r="O281" s="9">
        <v>0.4308873720136519</v>
      </c>
      <c r="P281" s="20">
        <v>683</v>
      </c>
      <c r="Q281" s="9">
        <v>0.11655290102389078</v>
      </c>
    </row>
    <row r="282" spans="4:17" x14ac:dyDescent="0.25">
      <c r="D282" s="8" t="s">
        <v>708</v>
      </c>
      <c r="E282" s="20">
        <v>9751</v>
      </c>
      <c r="F282" s="20">
        <v>6265</v>
      </c>
      <c r="G282" s="9">
        <v>0.64249820531227564</v>
      </c>
      <c r="H282" s="20">
        <v>3560</v>
      </c>
      <c r="I282" s="9">
        <v>0.56823623304070237</v>
      </c>
      <c r="J282" s="20">
        <v>0</v>
      </c>
      <c r="K282" s="9">
        <v>0</v>
      </c>
      <c r="L282" s="20">
        <v>21</v>
      </c>
      <c r="M282" s="9">
        <v>3.3519553072625698E-3</v>
      </c>
      <c r="N282" s="20">
        <v>2266</v>
      </c>
      <c r="O282" s="9">
        <v>0.36169193934557065</v>
      </c>
      <c r="P282" s="20">
        <v>694</v>
      </c>
      <c r="Q282" s="9">
        <v>0.11077414205905826</v>
      </c>
    </row>
    <row r="283" spans="4:17" x14ac:dyDescent="0.25">
      <c r="D283" s="8" t="s">
        <v>710</v>
      </c>
      <c r="E283" s="20">
        <v>2580</v>
      </c>
      <c r="F283" s="20">
        <v>1379</v>
      </c>
      <c r="G283" s="9">
        <v>0.53449612403100777</v>
      </c>
      <c r="H283" s="20">
        <v>732</v>
      </c>
      <c r="I283" s="9">
        <v>0.53081943437273382</v>
      </c>
      <c r="J283" s="20">
        <v>0</v>
      </c>
      <c r="K283" s="9">
        <v>0</v>
      </c>
      <c r="L283" s="20">
        <v>15</v>
      </c>
      <c r="M283" s="9">
        <v>1.0877447425670777E-2</v>
      </c>
      <c r="N283" s="20">
        <v>829</v>
      </c>
      <c r="O283" s="9">
        <v>0.60116026105873821</v>
      </c>
      <c r="P283" s="20">
        <v>217</v>
      </c>
      <c r="Q283" s="9">
        <v>0.15736040609137056</v>
      </c>
    </row>
    <row r="284" spans="4:17" x14ac:dyDescent="0.25">
      <c r="D284" s="8" t="s">
        <v>715</v>
      </c>
      <c r="E284" s="20">
        <v>10365</v>
      </c>
      <c r="F284" s="20">
        <v>6024</v>
      </c>
      <c r="G284" s="9">
        <v>0.58118668596237333</v>
      </c>
      <c r="H284" s="20">
        <v>3281</v>
      </c>
      <c r="I284" s="9">
        <v>0.54465471447543157</v>
      </c>
      <c r="J284" s="20">
        <v>0</v>
      </c>
      <c r="K284" s="9">
        <v>0</v>
      </c>
      <c r="L284" s="20">
        <v>31</v>
      </c>
      <c r="M284" s="9">
        <v>5.1460823373173968E-3</v>
      </c>
      <c r="N284" s="20">
        <v>3201</v>
      </c>
      <c r="O284" s="9">
        <v>0.53137450199203184</v>
      </c>
      <c r="P284" s="20">
        <v>469</v>
      </c>
      <c r="Q284" s="9">
        <v>7.7855245683930943E-2</v>
      </c>
    </row>
    <row r="285" spans="4:17" x14ac:dyDescent="0.25">
      <c r="D285" s="7" t="s">
        <v>677</v>
      </c>
      <c r="E285" s="20">
        <v>30550</v>
      </c>
      <c r="F285" s="20">
        <v>18800</v>
      </c>
      <c r="G285" s="9">
        <v>0.61538461538461542</v>
      </c>
      <c r="H285" s="20">
        <v>10732</v>
      </c>
      <c r="I285" s="9">
        <v>0.57085106382978723</v>
      </c>
      <c r="J285" s="20">
        <v>0</v>
      </c>
      <c r="K285" s="9">
        <v>0</v>
      </c>
      <c r="L285" s="20">
        <v>411</v>
      </c>
      <c r="M285" s="9">
        <v>2.1861702127659574E-2</v>
      </c>
      <c r="N285" s="20">
        <v>8149</v>
      </c>
      <c r="O285" s="9">
        <v>0.43345744680851062</v>
      </c>
      <c r="P285" s="20">
        <v>1464</v>
      </c>
      <c r="Q285" s="9">
        <v>7.7872340425531913E-2</v>
      </c>
    </row>
    <row r="286" spans="4:17" x14ac:dyDescent="0.25">
      <c r="D286" s="8" t="s">
        <v>678</v>
      </c>
      <c r="E286" s="20">
        <v>7843</v>
      </c>
      <c r="F286" s="20">
        <v>5117</v>
      </c>
      <c r="G286" s="9">
        <v>0.65242891750605636</v>
      </c>
      <c r="H286" s="20">
        <v>2885</v>
      </c>
      <c r="I286" s="9">
        <v>0.56380691811608363</v>
      </c>
      <c r="J286" s="20">
        <v>0</v>
      </c>
      <c r="K286" s="9">
        <v>0</v>
      </c>
      <c r="L286" s="20">
        <v>104</v>
      </c>
      <c r="M286" s="9">
        <v>2.0324408833300764E-2</v>
      </c>
      <c r="N286" s="20">
        <v>1806</v>
      </c>
      <c r="O286" s="9">
        <v>0.35294117647058826</v>
      </c>
      <c r="P286" s="20">
        <v>391</v>
      </c>
      <c r="Q286" s="9">
        <v>7.6411960132890366E-2</v>
      </c>
    </row>
    <row r="287" spans="4:17" x14ac:dyDescent="0.25">
      <c r="D287" s="8" t="s">
        <v>686</v>
      </c>
      <c r="E287" s="20">
        <v>8772</v>
      </c>
      <c r="F287" s="20">
        <v>5365</v>
      </c>
      <c r="G287" s="9">
        <v>0.61160510715914274</v>
      </c>
      <c r="H287" s="20">
        <v>2949</v>
      </c>
      <c r="I287" s="9">
        <v>0.5496738117427773</v>
      </c>
      <c r="J287" s="20">
        <v>0</v>
      </c>
      <c r="K287" s="9">
        <v>0</v>
      </c>
      <c r="L287" s="20">
        <v>48</v>
      </c>
      <c r="M287" s="9">
        <v>8.9468779123951531E-3</v>
      </c>
      <c r="N287" s="20">
        <v>2442</v>
      </c>
      <c r="O287" s="9">
        <v>0.45517241379310347</v>
      </c>
      <c r="P287" s="20">
        <v>433</v>
      </c>
      <c r="Q287" s="9">
        <v>8.0708294501397951E-2</v>
      </c>
    </row>
    <row r="288" spans="4:17" x14ac:dyDescent="0.25">
      <c r="D288" s="8" t="s">
        <v>692</v>
      </c>
      <c r="E288" s="20">
        <v>6794</v>
      </c>
      <c r="F288" s="20">
        <v>3759</v>
      </c>
      <c r="G288" s="9">
        <v>0.55328230791875188</v>
      </c>
      <c r="H288" s="20">
        <v>2178</v>
      </c>
      <c r="I288" s="9">
        <v>0.57940941739824425</v>
      </c>
      <c r="J288" s="20">
        <v>0</v>
      </c>
      <c r="K288" s="9">
        <v>0</v>
      </c>
      <c r="L288" s="20">
        <v>56</v>
      </c>
      <c r="M288" s="9">
        <v>1.4897579143389199E-2</v>
      </c>
      <c r="N288" s="20">
        <v>2205</v>
      </c>
      <c r="O288" s="9">
        <v>0.58659217877094971</v>
      </c>
      <c r="P288" s="20">
        <v>355</v>
      </c>
      <c r="Q288" s="9">
        <v>9.4440010641127961E-2</v>
      </c>
    </row>
    <row r="289" spans="4:17" x14ac:dyDescent="0.25">
      <c r="D289" s="8" t="s">
        <v>701</v>
      </c>
      <c r="E289" s="20">
        <v>7141</v>
      </c>
      <c r="F289" s="20">
        <v>4559</v>
      </c>
      <c r="G289" s="9">
        <v>0.63842599075759698</v>
      </c>
      <c r="H289" s="20">
        <v>2720</v>
      </c>
      <c r="I289" s="9">
        <v>0.59662206624259706</v>
      </c>
      <c r="J289" s="20">
        <v>0</v>
      </c>
      <c r="K289" s="9">
        <v>0</v>
      </c>
      <c r="L289" s="20">
        <v>203</v>
      </c>
      <c r="M289" s="9">
        <v>4.452730862031147E-2</v>
      </c>
      <c r="N289" s="20">
        <v>1696</v>
      </c>
      <c r="O289" s="9">
        <v>0.37201140601008992</v>
      </c>
      <c r="P289" s="20">
        <v>285</v>
      </c>
      <c r="Q289" s="9">
        <v>6.2513709146742702E-2</v>
      </c>
    </row>
    <row r="290" spans="4:17" x14ac:dyDescent="0.25">
      <c r="D290" s="7" t="s">
        <v>683</v>
      </c>
      <c r="E290" s="20">
        <v>34001</v>
      </c>
      <c r="F290" s="20">
        <v>18983</v>
      </c>
      <c r="G290" s="9">
        <v>0.55830710861445254</v>
      </c>
      <c r="H290" s="20">
        <v>11284</v>
      </c>
      <c r="I290" s="9">
        <v>0.59442659221408634</v>
      </c>
      <c r="J290" s="20">
        <v>0</v>
      </c>
      <c r="K290" s="9">
        <v>0</v>
      </c>
      <c r="L290" s="20">
        <v>434</v>
      </c>
      <c r="M290" s="9">
        <v>2.2862561239003317E-2</v>
      </c>
      <c r="N290" s="20">
        <v>9344</v>
      </c>
      <c r="O290" s="9">
        <v>0.4922298899014908</v>
      </c>
      <c r="P290" s="20">
        <v>3159</v>
      </c>
      <c r="Q290" s="9">
        <v>0.16641205288942737</v>
      </c>
    </row>
    <row r="291" spans="4:17" x14ac:dyDescent="0.25">
      <c r="D291" s="8" t="s">
        <v>684</v>
      </c>
      <c r="E291" s="20">
        <v>5965</v>
      </c>
      <c r="F291" s="20">
        <v>3806</v>
      </c>
      <c r="G291" s="9">
        <v>0.63805532271584242</v>
      </c>
      <c r="H291" s="20">
        <v>2318</v>
      </c>
      <c r="I291" s="9">
        <v>0.60903836048344717</v>
      </c>
      <c r="J291" s="20">
        <v>0</v>
      </c>
      <c r="K291" s="9">
        <v>0</v>
      </c>
      <c r="L291" s="20">
        <v>51</v>
      </c>
      <c r="M291" s="9">
        <v>1.3399894902785077E-2</v>
      </c>
      <c r="N291" s="20">
        <v>1303</v>
      </c>
      <c r="O291" s="9">
        <v>0.34235417761429321</v>
      </c>
      <c r="P291" s="20">
        <v>496</v>
      </c>
      <c r="Q291" s="9">
        <v>0.13032054650551761</v>
      </c>
    </row>
    <row r="292" spans="4:17" x14ac:dyDescent="0.25">
      <c r="D292" s="8" t="s">
        <v>690</v>
      </c>
      <c r="E292" s="20">
        <v>13832</v>
      </c>
      <c r="F292" s="20">
        <v>6387</v>
      </c>
      <c r="G292" s="9">
        <v>0.46175534991324463</v>
      </c>
      <c r="H292" s="20">
        <v>3656</v>
      </c>
      <c r="I292" s="9">
        <v>0.57241271332393928</v>
      </c>
      <c r="J292" s="20">
        <v>0</v>
      </c>
      <c r="K292" s="9">
        <v>0</v>
      </c>
      <c r="L292" s="20">
        <v>87</v>
      </c>
      <c r="M292" s="9">
        <v>1.3621418506341005E-2</v>
      </c>
      <c r="N292" s="20">
        <v>4444</v>
      </c>
      <c r="O292" s="9">
        <v>0.69578832002505087</v>
      </c>
      <c r="P292" s="20">
        <v>1906</v>
      </c>
      <c r="Q292" s="9">
        <v>0.29841866290903396</v>
      </c>
    </row>
    <row r="293" spans="4:17" x14ac:dyDescent="0.25">
      <c r="D293" s="8" t="s">
        <v>711</v>
      </c>
      <c r="E293" s="20">
        <v>6386</v>
      </c>
      <c r="F293" s="20">
        <v>4003</v>
      </c>
      <c r="G293" s="9">
        <v>0.62683996241778894</v>
      </c>
      <c r="H293" s="20">
        <v>2444</v>
      </c>
      <c r="I293" s="9">
        <v>0.6105420934299276</v>
      </c>
      <c r="J293" s="20">
        <v>0</v>
      </c>
      <c r="K293" s="9">
        <v>0</v>
      </c>
      <c r="L293" s="20">
        <v>126</v>
      </c>
      <c r="M293" s="9">
        <v>3.1476392705470896E-2</v>
      </c>
      <c r="N293" s="20">
        <v>1749</v>
      </c>
      <c r="O293" s="9">
        <v>0.43692230826879841</v>
      </c>
      <c r="P293" s="20">
        <v>185</v>
      </c>
      <c r="Q293" s="9">
        <v>4.6215338496127904E-2</v>
      </c>
    </row>
    <row r="294" spans="4:17" x14ac:dyDescent="0.25">
      <c r="D294" s="8" t="s">
        <v>712</v>
      </c>
      <c r="E294" s="20">
        <v>7818</v>
      </c>
      <c r="F294" s="20">
        <v>4787</v>
      </c>
      <c r="G294" s="9">
        <v>0.61230493732412383</v>
      </c>
      <c r="H294" s="20">
        <v>2866</v>
      </c>
      <c r="I294" s="9">
        <v>0.59870482556925009</v>
      </c>
      <c r="J294" s="20">
        <v>0</v>
      </c>
      <c r="K294" s="9">
        <v>0</v>
      </c>
      <c r="L294" s="20">
        <v>170</v>
      </c>
      <c r="M294" s="9">
        <v>3.5512847294756636E-2</v>
      </c>
      <c r="N294" s="20">
        <v>1848</v>
      </c>
      <c r="O294" s="9">
        <v>0.38604554000417796</v>
      </c>
      <c r="P294" s="20">
        <v>572</v>
      </c>
      <c r="Q294" s="9">
        <v>0.11949028619176938</v>
      </c>
    </row>
    <row r="295" spans="4:17" x14ac:dyDescent="0.25">
      <c r="D295" s="7" t="s">
        <v>687</v>
      </c>
      <c r="E295" s="20">
        <v>50708</v>
      </c>
      <c r="F295" s="20">
        <v>31798</v>
      </c>
      <c r="G295" s="9">
        <v>0.62708053955983278</v>
      </c>
      <c r="H295" s="20">
        <v>19040</v>
      </c>
      <c r="I295" s="9">
        <v>0.59877979747153909</v>
      </c>
      <c r="J295" s="20">
        <v>0</v>
      </c>
      <c r="K295" s="9">
        <v>0</v>
      </c>
      <c r="L295" s="20">
        <v>410</v>
      </c>
      <c r="M295" s="9">
        <v>1.289389269765394E-2</v>
      </c>
      <c r="N295" s="20">
        <v>9772</v>
      </c>
      <c r="O295" s="9">
        <v>0.3073149254670105</v>
      </c>
      <c r="P295" s="20">
        <v>5832</v>
      </c>
      <c r="Q295" s="9">
        <v>0.18340776149443361</v>
      </c>
    </row>
    <row r="296" spans="4:17" x14ac:dyDescent="0.25">
      <c r="D296" s="8" t="s">
        <v>688</v>
      </c>
      <c r="E296" s="20">
        <v>7210</v>
      </c>
      <c r="F296" s="20">
        <v>4274</v>
      </c>
      <c r="G296" s="9">
        <v>0.59278779472954235</v>
      </c>
      <c r="H296" s="20">
        <v>2317</v>
      </c>
      <c r="I296" s="9">
        <v>0.54211511464670104</v>
      </c>
      <c r="J296" s="20">
        <v>0</v>
      </c>
      <c r="K296" s="9">
        <v>0</v>
      </c>
      <c r="L296" s="20">
        <v>29</v>
      </c>
      <c r="M296" s="9">
        <v>6.7852129153018253E-3</v>
      </c>
      <c r="N296" s="20">
        <v>916</v>
      </c>
      <c r="O296" s="9">
        <v>0.21431913897987834</v>
      </c>
      <c r="P296" s="20">
        <v>1570</v>
      </c>
      <c r="Q296" s="9">
        <v>0.36733738886289191</v>
      </c>
    </row>
    <row r="297" spans="4:17" x14ac:dyDescent="0.25">
      <c r="D297" s="8" t="s">
        <v>691</v>
      </c>
      <c r="E297" s="20">
        <v>20002</v>
      </c>
      <c r="F297" s="20">
        <v>12207</v>
      </c>
      <c r="G297" s="9">
        <v>0.61028897110288971</v>
      </c>
      <c r="H297" s="20">
        <v>7117</v>
      </c>
      <c r="I297" s="9">
        <v>0.58302613254689928</v>
      </c>
      <c r="J297" s="20">
        <v>0</v>
      </c>
      <c r="K297" s="9">
        <v>0</v>
      </c>
      <c r="L297" s="20">
        <v>81</v>
      </c>
      <c r="M297" s="9">
        <v>6.6355369869746869E-3</v>
      </c>
      <c r="N297" s="20">
        <v>3966</v>
      </c>
      <c r="O297" s="9">
        <v>0.32489555173261242</v>
      </c>
      <c r="P297" s="20">
        <v>2396</v>
      </c>
      <c r="Q297" s="9">
        <v>0.19628082247890555</v>
      </c>
    </row>
    <row r="298" spans="4:17" x14ac:dyDescent="0.25">
      <c r="D298" s="8" t="s">
        <v>695</v>
      </c>
      <c r="E298" s="20">
        <v>5203</v>
      </c>
      <c r="F298" s="20">
        <v>3231</v>
      </c>
      <c r="G298" s="9">
        <v>0.62098789160099943</v>
      </c>
      <c r="H298" s="20">
        <v>1613</v>
      </c>
      <c r="I298" s="9">
        <v>0.49922624574435159</v>
      </c>
      <c r="J298" s="20">
        <v>0</v>
      </c>
      <c r="K298" s="9">
        <v>0</v>
      </c>
      <c r="L298" s="20">
        <v>14</v>
      </c>
      <c r="M298" s="9">
        <v>4.333023831631074E-3</v>
      </c>
      <c r="N298" s="20">
        <v>683</v>
      </c>
      <c r="O298" s="9">
        <v>0.21138966264314454</v>
      </c>
      <c r="P298" s="20">
        <v>925</v>
      </c>
      <c r="Q298" s="9">
        <v>0.28628907458991026</v>
      </c>
    </row>
    <row r="299" spans="4:17" x14ac:dyDescent="0.25">
      <c r="D299" s="8" t="s">
        <v>700</v>
      </c>
      <c r="E299" s="20">
        <v>8258</v>
      </c>
      <c r="F299" s="20">
        <v>5321</v>
      </c>
      <c r="G299" s="9">
        <v>0.644344877694357</v>
      </c>
      <c r="H299" s="20">
        <v>3144</v>
      </c>
      <c r="I299" s="9">
        <v>0.5908663785002819</v>
      </c>
      <c r="J299" s="20">
        <v>0</v>
      </c>
      <c r="K299" s="9">
        <v>0</v>
      </c>
      <c r="L299" s="20">
        <v>217</v>
      </c>
      <c r="M299" s="9">
        <v>4.0781807930840068E-2</v>
      </c>
      <c r="N299" s="20">
        <v>2141</v>
      </c>
      <c r="O299" s="9">
        <v>0.40236797594437135</v>
      </c>
      <c r="P299" s="20">
        <v>183</v>
      </c>
      <c r="Q299" s="9">
        <v>3.4392031573012592E-2</v>
      </c>
    </row>
    <row r="300" spans="4:17" x14ac:dyDescent="0.25">
      <c r="D300" s="8" t="s">
        <v>707</v>
      </c>
      <c r="E300" s="20">
        <v>1499</v>
      </c>
      <c r="F300" s="20">
        <v>1021</v>
      </c>
      <c r="G300" s="9">
        <v>0.68112074716477655</v>
      </c>
      <c r="H300" s="20">
        <v>776</v>
      </c>
      <c r="I300" s="9">
        <v>0.76003917727717929</v>
      </c>
      <c r="J300" s="20">
        <v>0</v>
      </c>
      <c r="K300" s="9">
        <v>0</v>
      </c>
      <c r="L300" s="20">
        <v>3</v>
      </c>
      <c r="M300" s="9">
        <v>2.9382957884427031E-3</v>
      </c>
      <c r="N300" s="20">
        <v>311</v>
      </c>
      <c r="O300" s="9">
        <v>0.30460333006856022</v>
      </c>
      <c r="P300" s="20">
        <v>118</v>
      </c>
      <c r="Q300" s="9">
        <v>0.11557296767874632</v>
      </c>
    </row>
    <row r="301" spans="4:17" x14ac:dyDescent="0.25">
      <c r="D301" s="8" t="s">
        <v>714</v>
      </c>
      <c r="E301" s="20">
        <v>8536</v>
      </c>
      <c r="F301" s="20">
        <v>5744</v>
      </c>
      <c r="G301" s="9">
        <v>0.67291471415182758</v>
      </c>
      <c r="H301" s="20">
        <v>4073</v>
      </c>
      <c r="I301" s="9">
        <v>0.70908774373259054</v>
      </c>
      <c r="J301" s="20">
        <v>0</v>
      </c>
      <c r="K301" s="9">
        <v>0</v>
      </c>
      <c r="L301" s="20">
        <v>66</v>
      </c>
      <c r="M301" s="9">
        <v>1.149025069637883E-2</v>
      </c>
      <c r="N301" s="20">
        <v>1755</v>
      </c>
      <c r="O301" s="9">
        <v>0.30553621169916434</v>
      </c>
      <c r="P301" s="20">
        <v>640</v>
      </c>
      <c r="Q301" s="9">
        <v>0.11142061281337047</v>
      </c>
    </row>
    <row r="302" spans="4:17" x14ac:dyDescent="0.25">
      <c r="D302" s="6" t="s">
        <v>501</v>
      </c>
      <c r="E302" s="20">
        <v>192930</v>
      </c>
      <c r="F302" s="20">
        <v>116116</v>
      </c>
      <c r="G302" s="9">
        <v>0.60185559529362986</v>
      </c>
      <c r="H302" s="20">
        <v>72045</v>
      </c>
      <c r="I302" s="9">
        <v>0.62045712907781869</v>
      </c>
      <c r="J302" s="20">
        <v>0</v>
      </c>
      <c r="K302" s="9">
        <v>0</v>
      </c>
      <c r="L302" s="20">
        <v>3063</v>
      </c>
      <c r="M302" s="9">
        <v>2.6378793620172931E-2</v>
      </c>
      <c r="N302" s="20">
        <v>39181</v>
      </c>
      <c r="O302" s="9">
        <v>0.3374298115677426</v>
      </c>
      <c r="P302" s="20">
        <v>27080</v>
      </c>
      <c r="Q302" s="9">
        <v>0.23321506080126769</v>
      </c>
    </row>
    <row r="303" spans="4:17" x14ac:dyDescent="0.25">
      <c r="D303" s="7" t="s">
        <v>717</v>
      </c>
      <c r="E303" s="20">
        <v>24239</v>
      </c>
      <c r="F303" s="20">
        <v>15327</v>
      </c>
      <c r="G303" s="9">
        <v>0.63232806633937044</v>
      </c>
      <c r="H303" s="20">
        <v>10098</v>
      </c>
      <c r="I303" s="9">
        <v>0.65883734586024667</v>
      </c>
      <c r="J303" s="20">
        <v>0</v>
      </c>
      <c r="K303" s="9">
        <v>0</v>
      </c>
      <c r="L303" s="20">
        <v>674</v>
      </c>
      <c r="M303" s="9">
        <v>4.3974685196059245E-2</v>
      </c>
      <c r="N303" s="20">
        <v>6181</v>
      </c>
      <c r="O303" s="9">
        <v>0.40327526587068574</v>
      </c>
      <c r="P303" s="20">
        <v>1070</v>
      </c>
      <c r="Q303" s="9">
        <v>6.9811443857245387E-2</v>
      </c>
    </row>
    <row r="304" spans="4:17" x14ac:dyDescent="0.25">
      <c r="D304" s="8" t="s">
        <v>718</v>
      </c>
      <c r="E304" s="20">
        <v>4395</v>
      </c>
      <c r="F304" s="20">
        <v>2648</v>
      </c>
      <c r="G304" s="9">
        <v>0.60250284414106936</v>
      </c>
      <c r="H304" s="20">
        <v>1709</v>
      </c>
      <c r="I304" s="9">
        <v>0.64539274924471302</v>
      </c>
      <c r="J304" s="20">
        <v>0</v>
      </c>
      <c r="K304" s="9">
        <v>0</v>
      </c>
      <c r="L304" s="20">
        <v>101</v>
      </c>
      <c r="M304" s="9">
        <v>3.8141993957703929E-2</v>
      </c>
      <c r="N304" s="20">
        <v>1247</v>
      </c>
      <c r="O304" s="9">
        <v>0.47092145015105741</v>
      </c>
      <c r="P304" s="20">
        <v>219</v>
      </c>
      <c r="Q304" s="9">
        <v>8.2703927492447135E-2</v>
      </c>
    </row>
    <row r="305" spans="4:17" x14ac:dyDescent="0.25">
      <c r="D305" s="8" t="s">
        <v>720</v>
      </c>
      <c r="E305" s="20">
        <v>9251</v>
      </c>
      <c r="F305" s="20">
        <v>6703</v>
      </c>
      <c r="G305" s="9">
        <v>0.72457031672251648</v>
      </c>
      <c r="H305" s="20">
        <v>4848</v>
      </c>
      <c r="I305" s="9">
        <v>0.72325824257795013</v>
      </c>
      <c r="J305" s="20">
        <v>0</v>
      </c>
      <c r="K305" s="9">
        <v>0</v>
      </c>
      <c r="L305" s="20">
        <v>102</v>
      </c>
      <c r="M305" s="9">
        <v>1.521706698493212E-2</v>
      </c>
      <c r="N305" s="20">
        <v>1796</v>
      </c>
      <c r="O305" s="9">
        <v>0.26793972847978514</v>
      </c>
      <c r="P305" s="20">
        <v>317</v>
      </c>
      <c r="Q305" s="9">
        <v>4.7292257198269433E-2</v>
      </c>
    </row>
    <row r="306" spans="4:17" x14ac:dyDescent="0.25">
      <c r="D306" s="8" t="s">
        <v>722</v>
      </c>
      <c r="E306" s="20">
        <v>1576</v>
      </c>
      <c r="F306" s="20">
        <v>969</v>
      </c>
      <c r="G306" s="9">
        <v>0.61484771573604058</v>
      </c>
      <c r="H306" s="20">
        <v>546</v>
      </c>
      <c r="I306" s="9">
        <v>0.56346749226006188</v>
      </c>
      <c r="J306" s="20">
        <v>0</v>
      </c>
      <c r="K306" s="9">
        <v>0</v>
      </c>
      <c r="L306" s="20">
        <v>46</v>
      </c>
      <c r="M306" s="9">
        <v>4.7471620227038186E-2</v>
      </c>
      <c r="N306" s="20">
        <v>379</v>
      </c>
      <c r="O306" s="9">
        <v>0.39112487100103199</v>
      </c>
      <c r="P306" s="20">
        <v>95</v>
      </c>
      <c r="Q306" s="9">
        <v>9.8039215686274508E-2</v>
      </c>
    </row>
    <row r="307" spans="4:17" x14ac:dyDescent="0.25">
      <c r="D307" s="8" t="s">
        <v>723</v>
      </c>
      <c r="E307" s="20">
        <v>3580</v>
      </c>
      <c r="F307" s="20">
        <v>2031</v>
      </c>
      <c r="G307" s="9">
        <v>0.56731843575418994</v>
      </c>
      <c r="H307" s="20">
        <v>1178</v>
      </c>
      <c r="I307" s="9">
        <v>0.58000984736582961</v>
      </c>
      <c r="J307" s="20">
        <v>0</v>
      </c>
      <c r="K307" s="9">
        <v>0</v>
      </c>
      <c r="L307" s="20">
        <v>211</v>
      </c>
      <c r="M307" s="9">
        <v>0.10388970950270802</v>
      </c>
      <c r="N307" s="20">
        <v>1029</v>
      </c>
      <c r="O307" s="9">
        <v>0.50664697193500741</v>
      </c>
      <c r="P307" s="20">
        <v>154</v>
      </c>
      <c r="Q307" s="9">
        <v>7.5824716888232405E-2</v>
      </c>
    </row>
    <row r="308" spans="4:17" x14ac:dyDescent="0.25">
      <c r="D308" s="8" t="s">
        <v>749</v>
      </c>
      <c r="E308" s="20">
        <v>5437</v>
      </c>
      <c r="F308" s="20">
        <v>2976</v>
      </c>
      <c r="G308" s="9">
        <v>0.5473606768438477</v>
      </c>
      <c r="H308" s="20">
        <v>1817</v>
      </c>
      <c r="I308" s="9">
        <v>0.61055107526881724</v>
      </c>
      <c r="J308" s="20">
        <v>0</v>
      </c>
      <c r="K308" s="9">
        <v>0</v>
      </c>
      <c r="L308" s="20">
        <v>214</v>
      </c>
      <c r="M308" s="9">
        <v>7.190860215053764E-2</v>
      </c>
      <c r="N308" s="20">
        <v>1730</v>
      </c>
      <c r="O308" s="9">
        <v>0.58131720430107525</v>
      </c>
      <c r="P308" s="20">
        <v>285</v>
      </c>
      <c r="Q308" s="9">
        <v>9.5766129032258063E-2</v>
      </c>
    </row>
    <row r="309" spans="4:17" x14ac:dyDescent="0.25">
      <c r="D309" s="7" t="s">
        <v>502</v>
      </c>
      <c r="E309" s="20">
        <v>30130</v>
      </c>
      <c r="F309" s="20">
        <v>21206</v>
      </c>
      <c r="G309" s="9">
        <v>0.70381679389312979</v>
      </c>
      <c r="H309" s="20">
        <v>15147</v>
      </c>
      <c r="I309" s="9">
        <v>0.71427897764783554</v>
      </c>
      <c r="J309" s="20">
        <v>0</v>
      </c>
      <c r="K309" s="9">
        <v>0</v>
      </c>
      <c r="L309" s="20">
        <v>440</v>
      </c>
      <c r="M309" s="9">
        <v>2.0748844666603792E-2</v>
      </c>
      <c r="N309" s="20">
        <v>735</v>
      </c>
      <c r="O309" s="9">
        <v>3.4660001886258604E-2</v>
      </c>
      <c r="P309" s="20">
        <v>6726</v>
      </c>
      <c r="Q309" s="9">
        <v>0.3171743846081298</v>
      </c>
    </row>
    <row r="310" spans="4:17" x14ac:dyDescent="0.25">
      <c r="D310" s="8" t="s">
        <v>503</v>
      </c>
      <c r="E310" s="20">
        <v>5009</v>
      </c>
      <c r="F310" s="20">
        <v>3235</v>
      </c>
      <c r="G310" s="9">
        <v>0.64583749251347577</v>
      </c>
      <c r="H310" s="20">
        <v>2132</v>
      </c>
      <c r="I310" s="9">
        <v>0.65904173106646058</v>
      </c>
      <c r="J310" s="20">
        <v>0</v>
      </c>
      <c r="K310" s="9">
        <v>0</v>
      </c>
      <c r="L310" s="20">
        <v>57</v>
      </c>
      <c r="M310" s="9">
        <v>1.7619783616692426E-2</v>
      </c>
      <c r="N310" s="20">
        <v>210</v>
      </c>
      <c r="O310" s="9">
        <v>6.4914992272024727E-2</v>
      </c>
      <c r="P310" s="20">
        <v>1306</v>
      </c>
      <c r="Q310" s="9">
        <v>0.40370942812982996</v>
      </c>
    </row>
    <row r="311" spans="4:17" x14ac:dyDescent="0.25">
      <c r="D311" s="8" t="s">
        <v>721</v>
      </c>
      <c r="E311" s="20">
        <v>7381</v>
      </c>
      <c r="F311" s="20">
        <v>4851</v>
      </c>
      <c r="G311" s="9">
        <v>0.65722801788375562</v>
      </c>
      <c r="H311" s="20">
        <v>3244</v>
      </c>
      <c r="I311" s="9">
        <v>0.66872809729952587</v>
      </c>
      <c r="J311" s="20">
        <v>0</v>
      </c>
      <c r="K311" s="9">
        <v>0</v>
      </c>
      <c r="L311" s="20">
        <v>125</v>
      </c>
      <c r="M311" s="9">
        <v>2.5767882910740055E-2</v>
      </c>
      <c r="N311" s="20">
        <v>420</v>
      </c>
      <c r="O311" s="9">
        <v>8.6580086580086577E-2</v>
      </c>
      <c r="P311" s="20">
        <v>1667</v>
      </c>
      <c r="Q311" s="9">
        <v>0.34364048649762935</v>
      </c>
    </row>
    <row r="312" spans="4:17" x14ac:dyDescent="0.25">
      <c r="D312" s="8" t="s">
        <v>506</v>
      </c>
      <c r="E312" s="20">
        <v>9147</v>
      </c>
      <c r="F312" s="20">
        <v>6974</v>
      </c>
      <c r="G312" s="9">
        <v>0.76243577129113371</v>
      </c>
      <c r="H312" s="20">
        <v>5243</v>
      </c>
      <c r="I312" s="9">
        <v>0.75179237166618873</v>
      </c>
      <c r="J312" s="20"/>
      <c r="K312" s="9">
        <v>0</v>
      </c>
      <c r="L312" s="20">
        <v>131</v>
      </c>
      <c r="M312" s="9">
        <v>1.8784055061657586E-2</v>
      </c>
      <c r="N312" s="20">
        <v>22</v>
      </c>
      <c r="O312" s="9">
        <v>3.1545741324921135E-3</v>
      </c>
      <c r="P312" s="20">
        <v>1799</v>
      </c>
      <c r="Q312" s="9">
        <v>0.25795813019787783</v>
      </c>
    </row>
    <row r="313" spans="4:17" x14ac:dyDescent="0.25">
      <c r="D313" s="8" t="s">
        <v>738</v>
      </c>
      <c r="E313" s="20">
        <v>4445</v>
      </c>
      <c r="F313" s="20">
        <v>3105</v>
      </c>
      <c r="G313" s="9">
        <v>0.69853768278965134</v>
      </c>
      <c r="H313" s="20">
        <v>2218</v>
      </c>
      <c r="I313" s="9">
        <v>0.71433172302737524</v>
      </c>
      <c r="J313" s="20">
        <v>0</v>
      </c>
      <c r="K313" s="9">
        <v>0</v>
      </c>
      <c r="L313" s="20">
        <v>82</v>
      </c>
      <c r="M313" s="9">
        <v>2.640901771336554E-2</v>
      </c>
      <c r="N313" s="20">
        <v>60</v>
      </c>
      <c r="O313" s="9">
        <v>1.932367149758454E-2</v>
      </c>
      <c r="P313" s="20">
        <v>1032</v>
      </c>
      <c r="Q313" s="9">
        <v>0.33236714975845411</v>
      </c>
    </row>
    <row r="314" spans="4:17" x14ac:dyDescent="0.25">
      <c r="D314" s="8" t="s">
        <v>748</v>
      </c>
      <c r="E314" s="20">
        <v>4148</v>
      </c>
      <c r="F314" s="20">
        <v>3041</v>
      </c>
      <c r="G314" s="9">
        <v>0.73312439729990353</v>
      </c>
      <c r="H314" s="20">
        <v>2310</v>
      </c>
      <c r="I314" s="9">
        <v>0.75961854653074645</v>
      </c>
      <c r="J314" s="20">
        <v>0</v>
      </c>
      <c r="K314" s="9">
        <v>0</v>
      </c>
      <c r="L314" s="20">
        <v>45</v>
      </c>
      <c r="M314" s="9">
        <v>1.4797763893456099E-2</v>
      </c>
      <c r="N314" s="20">
        <v>23</v>
      </c>
      <c r="O314" s="9">
        <v>7.5633015455442293E-3</v>
      </c>
      <c r="P314" s="20">
        <v>922</v>
      </c>
      <c r="Q314" s="9">
        <v>0.30318974021703388</v>
      </c>
    </row>
    <row r="315" spans="4:17" x14ac:dyDescent="0.25">
      <c r="D315" s="7" t="s">
        <v>504</v>
      </c>
      <c r="E315" s="20">
        <v>30620</v>
      </c>
      <c r="F315" s="20">
        <v>19325</v>
      </c>
      <c r="G315" s="9">
        <v>0.63112344872632264</v>
      </c>
      <c r="H315" s="20">
        <v>11967</v>
      </c>
      <c r="I315" s="9">
        <v>0.61924967658473484</v>
      </c>
      <c r="J315" s="20">
        <v>0</v>
      </c>
      <c r="K315" s="9">
        <v>0</v>
      </c>
      <c r="L315" s="20">
        <v>628</v>
      </c>
      <c r="M315" s="9">
        <v>3.2496765847347994E-2</v>
      </c>
      <c r="N315" s="20">
        <v>5966</v>
      </c>
      <c r="O315" s="9">
        <v>0.30871927554980594</v>
      </c>
      <c r="P315" s="20">
        <v>3507</v>
      </c>
      <c r="Q315" s="9">
        <v>0.18147477360931435</v>
      </c>
    </row>
    <row r="316" spans="4:17" x14ac:dyDescent="0.25">
      <c r="D316" s="8" t="s">
        <v>719</v>
      </c>
      <c r="E316" s="20">
        <v>5787</v>
      </c>
      <c r="F316" s="20">
        <v>3994</v>
      </c>
      <c r="G316" s="9">
        <v>0.69016761707274932</v>
      </c>
      <c r="H316" s="20">
        <v>2822</v>
      </c>
      <c r="I316" s="9">
        <v>0.70655983975963943</v>
      </c>
      <c r="J316" s="20">
        <v>0</v>
      </c>
      <c r="K316" s="9">
        <v>0</v>
      </c>
      <c r="L316" s="20">
        <v>104</v>
      </c>
      <c r="M316" s="9">
        <v>2.6039058587881823E-2</v>
      </c>
      <c r="N316" s="20">
        <v>1189</v>
      </c>
      <c r="O316" s="9">
        <v>0.29769654481722585</v>
      </c>
      <c r="P316" s="20">
        <v>259</v>
      </c>
      <c r="Q316" s="9">
        <v>6.4847270906359541E-2</v>
      </c>
    </row>
    <row r="317" spans="4:17" x14ac:dyDescent="0.25">
      <c r="D317" s="8" t="s">
        <v>724</v>
      </c>
      <c r="E317" s="20">
        <v>4521</v>
      </c>
      <c r="F317" s="20">
        <v>2279</v>
      </c>
      <c r="G317" s="9">
        <v>0.50409201504092016</v>
      </c>
      <c r="H317" s="20">
        <v>1244</v>
      </c>
      <c r="I317" s="9">
        <v>0.54585344449319873</v>
      </c>
      <c r="J317" s="20">
        <v>0</v>
      </c>
      <c r="K317" s="9">
        <v>0</v>
      </c>
      <c r="L317" s="20">
        <v>40</v>
      </c>
      <c r="M317" s="9">
        <v>1.7551557700745943E-2</v>
      </c>
      <c r="N317" s="20">
        <v>1486</v>
      </c>
      <c r="O317" s="9">
        <v>0.65204036858271175</v>
      </c>
      <c r="P317" s="20">
        <v>546</v>
      </c>
      <c r="Q317" s="9">
        <v>0.2395787626151821</v>
      </c>
    </row>
    <row r="318" spans="4:17" x14ac:dyDescent="0.25">
      <c r="D318" s="8" t="s">
        <v>505</v>
      </c>
      <c r="E318" s="20">
        <v>4257</v>
      </c>
      <c r="F318" s="20">
        <v>2395</v>
      </c>
      <c r="G318" s="9">
        <v>0.56260277190509744</v>
      </c>
      <c r="H318" s="20">
        <v>883</v>
      </c>
      <c r="I318" s="9">
        <v>0.36868475991649269</v>
      </c>
      <c r="J318" s="20"/>
      <c r="K318" s="9">
        <v>0</v>
      </c>
      <c r="L318" s="20">
        <v>168</v>
      </c>
      <c r="M318" s="9">
        <v>7.0146137787056362E-2</v>
      </c>
      <c r="N318" s="20">
        <v>188</v>
      </c>
      <c r="O318" s="9">
        <v>7.8496868475991646E-2</v>
      </c>
      <c r="P318" s="20">
        <v>1314</v>
      </c>
      <c r="Q318" s="9">
        <v>0.54864300626304807</v>
      </c>
    </row>
    <row r="319" spans="4:17" x14ac:dyDescent="0.25">
      <c r="D319" s="8" t="s">
        <v>732</v>
      </c>
      <c r="E319" s="20">
        <v>2037</v>
      </c>
      <c r="F319" s="20">
        <v>1445</v>
      </c>
      <c r="G319" s="9">
        <v>0.70937653411880219</v>
      </c>
      <c r="H319" s="20">
        <v>971</v>
      </c>
      <c r="I319" s="9">
        <v>0.67197231833910032</v>
      </c>
      <c r="J319" s="20">
        <v>0</v>
      </c>
      <c r="K319" s="9">
        <v>0</v>
      </c>
      <c r="L319" s="20">
        <v>52</v>
      </c>
      <c r="M319" s="9">
        <v>3.5986159169550176E-2</v>
      </c>
      <c r="N319" s="20">
        <v>354</v>
      </c>
      <c r="O319" s="9">
        <v>0.24498269896193772</v>
      </c>
      <c r="P319" s="20">
        <v>121</v>
      </c>
      <c r="Q319" s="9">
        <v>8.3737024221453293E-2</v>
      </c>
    </row>
    <row r="320" spans="4:17" x14ac:dyDescent="0.25">
      <c r="D320" s="8" t="s">
        <v>734</v>
      </c>
      <c r="E320" s="20">
        <v>4818</v>
      </c>
      <c r="F320" s="20">
        <v>3028</v>
      </c>
      <c r="G320" s="9">
        <v>0.62847654628476546</v>
      </c>
      <c r="H320" s="20">
        <v>1901</v>
      </c>
      <c r="I320" s="9">
        <v>0.62780713342140027</v>
      </c>
      <c r="J320" s="20">
        <v>0</v>
      </c>
      <c r="K320" s="9">
        <v>0</v>
      </c>
      <c r="L320" s="20">
        <v>102</v>
      </c>
      <c r="M320" s="9">
        <v>3.3685601056803169E-2</v>
      </c>
      <c r="N320" s="20">
        <v>1259</v>
      </c>
      <c r="O320" s="9">
        <v>0.4157859973579921</v>
      </c>
      <c r="P320" s="20">
        <v>215</v>
      </c>
      <c r="Q320" s="9">
        <v>7.1003963011889035E-2</v>
      </c>
    </row>
    <row r="321" spans="4:17" x14ac:dyDescent="0.25">
      <c r="D321" s="8" t="s">
        <v>735</v>
      </c>
      <c r="E321" s="20">
        <v>3581</v>
      </c>
      <c r="F321" s="20">
        <v>2249</v>
      </c>
      <c r="G321" s="9">
        <v>0.62803686121195201</v>
      </c>
      <c r="H321" s="20">
        <v>1440</v>
      </c>
      <c r="I321" s="9">
        <v>0.64028457092040902</v>
      </c>
      <c r="J321" s="20">
        <v>0</v>
      </c>
      <c r="K321" s="9">
        <v>0</v>
      </c>
      <c r="L321" s="20">
        <v>42</v>
      </c>
      <c r="M321" s="9">
        <v>1.8674966651845263E-2</v>
      </c>
      <c r="N321" s="20">
        <v>865</v>
      </c>
      <c r="O321" s="9">
        <v>0.38461538461538464</v>
      </c>
      <c r="P321" s="20">
        <v>293</v>
      </c>
      <c r="Q321" s="9">
        <v>0.13028012449977769</v>
      </c>
    </row>
    <row r="322" spans="4:17" x14ac:dyDescent="0.25">
      <c r="D322" s="8" t="s">
        <v>744</v>
      </c>
      <c r="E322" s="20">
        <v>2642</v>
      </c>
      <c r="F322" s="20">
        <v>2080</v>
      </c>
      <c r="G322" s="9">
        <v>0.78728236184708555</v>
      </c>
      <c r="H322" s="20">
        <v>1722</v>
      </c>
      <c r="I322" s="9">
        <v>0.82788461538461533</v>
      </c>
      <c r="J322" s="20">
        <v>0</v>
      </c>
      <c r="K322" s="9">
        <v>0</v>
      </c>
      <c r="L322" s="20">
        <v>86</v>
      </c>
      <c r="M322" s="9">
        <v>4.1346153846153845E-2</v>
      </c>
      <c r="N322" s="20">
        <v>385</v>
      </c>
      <c r="O322" s="9">
        <v>0.18509615384615385</v>
      </c>
      <c r="P322" s="20">
        <v>21</v>
      </c>
      <c r="Q322" s="9">
        <v>1.0096153846153847E-2</v>
      </c>
    </row>
    <row r="323" spans="4:17" x14ac:dyDescent="0.25">
      <c r="D323" s="8" t="s">
        <v>512</v>
      </c>
      <c r="E323" s="20">
        <v>2977</v>
      </c>
      <c r="F323" s="20">
        <v>1855</v>
      </c>
      <c r="G323" s="9">
        <v>0.62311051394020822</v>
      </c>
      <c r="H323" s="20">
        <v>984</v>
      </c>
      <c r="I323" s="9">
        <v>0.53045822102425877</v>
      </c>
      <c r="J323" s="20"/>
      <c r="K323" s="9">
        <v>0</v>
      </c>
      <c r="L323" s="20">
        <v>34</v>
      </c>
      <c r="M323" s="9">
        <v>1.8328840970350403E-2</v>
      </c>
      <c r="N323" s="20">
        <v>240</v>
      </c>
      <c r="O323" s="9">
        <v>0.1293800539083558</v>
      </c>
      <c r="P323" s="20">
        <v>738</v>
      </c>
      <c r="Q323" s="9">
        <v>0.39784366576819408</v>
      </c>
    </row>
    <row r="324" spans="4:17" x14ac:dyDescent="0.25">
      <c r="D324" s="7" t="s">
        <v>509</v>
      </c>
      <c r="E324" s="20">
        <v>36446</v>
      </c>
      <c r="F324" s="20">
        <v>20942</v>
      </c>
      <c r="G324" s="9">
        <v>0.57460352302035889</v>
      </c>
      <c r="H324" s="20">
        <v>12827</v>
      </c>
      <c r="I324" s="9">
        <v>0.61250119377327861</v>
      </c>
      <c r="J324" s="20">
        <v>0</v>
      </c>
      <c r="K324" s="9">
        <v>0</v>
      </c>
      <c r="L324" s="20">
        <v>692</v>
      </c>
      <c r="M324" s="9">
        <v>3.3043644351064848E-2</v>
      </c>
      <c r="N324" s="20">
        <v>7288</v>
      </c>
      <c r="O324" s="9">
        <v>0.34800878617133035</v>
      </c>
      <c r="P324" s="20">
        <v>6145</v>
      </c>
      <c r="Q324" s="9">
        <v>0.29342947187470153</v>
      </c>
    </row>
    <row r="325" spans="4:17" x14ac:dyDescent="0.25">
      <c r="D325" s="8" t="s">
        <v>716</v>
      </c>
      <c r="E325" s="20">
        <v>7089</v>
      </c>
      <c r="F325" s="20">
        <v>3891</v>
      </c>
      <c r="G325" s="9">
        <v>0.54887854422344473</v>
      </c>
      <c r="H325" s="20">
        <v>2366</v>
      </c>
      <c r="I325" s="9">
        <v>0.60806990490876378</v>
      </c>
      <c r="J325" s="20">
        <v>0</v>
      </c>
      <c r="K325" s="9">
        <v>0</v>
      </c>
      <c r="L325" s="20">
        <v>36</v>
      </c>
      <c r="M325" s="9">
        <v>9.2521202775636083E-3</v>
      </c>
      <c r="N325" s="20">
        <v>822</v>
      </c>
      <c r="O325" s="9">
        <v>0.21125674633770239</v>
      </c>
      <c r="P325" s="20">
        <v>2036</v>
      </c>
      <c r="Q325" s="9">
        <v>0.52325880236443079</v>
      </c>
    </row>
    <row r="326" spans="4:17" x14ac:dyDescent="0.25">
      <c r="D326" s="8" t="s">
        <v>725</v>
      </c>
      <c r="E326" s="20">
        <v>4481</v>
      </c>
      <c r="F326" s="20">
        <v>2555</v>
      </c>
      <c r="G326" s="9">
        <v>0.57018522651193926</v>
      </c>
      <c r="H326" s="20">
        <v>1485</v>
      </c>
      <c r="I326" s="9">
        <v>0.58121330724070452</v>
      </c>
      <c r="J326" s="20">
        <v>0</v>
      </c>
      <c r="K326" s="9">
        <v>0</v>
      </c>
      <c r="L326" s="20">
        <v>74</v>
      </c>
      <c r="M326" s="9">
        <v>2.8962818003913895E-2</v>
      </c>
      <c r="N326" s="20">
        <v>1325</v>
      </c>
      <c r="O326" s="9">
        <v>0.51859099804305286</v>
      </c>
      <c r="P326" s="20">
        <v>341</v>
      </c>
      <c r="Q326" s="9">
        <v>0.13346379647749509</v>
      </c>
    </row>
    <row r="327" spans="4:17" x14ac:dyDescent="0.25">
      <c r="D327" s="8" t="s">
        <v>729</v>
      </c>
      <c r="E327" s="20">
        <v>2233</v>
      </c>
      <c r="F327" s="20">
        <v>1323</v>
      </c>
      <c r="G327" s="9">
        <v>0.59247648902821315</v>
      </c>
      <c r="H327" s="20">
        <v>774</v>
      </c>
      <c r="I327" s="9">
        <v>0.58503401360544216</v>
      </c>
      <c r="J327" s="20">
        <v>0</v>
      </c>
      <c r="K327" s="9">
        <v>0</v>
      </c>
      <c r="L327" s="20">
        <v>5</v>
      </c>
      <c r="M327" s="9">
        <v>3.779289493575208E-3</v>
      </c>
      <c r="N327" s="20">
        <v>410</v>
      </c>
      <c r="O327" s="9">
        <v>0.30990173847316704</v>
      </c>
      <c r="P327" s="20">
        <v>417</v>
      </c>
      <c r="Q327" s="9">
        <v>0.31519274376417233</v>
      </c>
    </row>
    <row r="328" spans="4:17" x14ac:dyDescent="0.25">
      <c r="D328" s="8" t="s">
        <v>736</v>
      </c>
      <c r="E328" s="20">
        <v>4859</v>
      </c>
      <c r="F328" s="20">
        <v>2568</v>
      </c>
      <c r="G328" s="9">
        <v>0.52850380736777114</v>
      </c>
      <c r="H328" s="20">
        <v>1505</v>
      </c>
      <c r="I328" s="9">
        <v>0.5860591900311527</v>
      </c>
      <c r="J328" s="20">
        <v>0</v>
      </c>
      <c r="K328" s="9">
        <v>0</v>
      </c>
      <c r="L328" s="20">
        <v>362</v>
      </c>
      <c r="M328" s="9">
        <v>0.1409657320872274</v>
      </c>
      <c r="N328" s="20">
        <v>1295</v>
      </c>
      <c r="O328" s="9">
        <v>0.50428348909657317</v>
      </c>
      <c r="P328" s="20">
        <v>424</v>
      </c>
      <c r="Q328" s="9">
        <v>0.16510903426791276</v>
      </c>
    </row>
    <row r="329" spans="4:17" x14ac:dyDescent="0.25">
      <c r="D329" s="8" t="s">
        <v>743</v>
      </c>
      <c r="E329" s="20">
        <v>8934</v>
      </c>
      <c r="F329" s="20">
        <v>5833</v>
      </c>
      <c r="G329" s="9">
        <v>0.65289903738526978</v>
      </c>
      <c r="H329" s="20">
        <v>3882</v>
      </c>
      <c r="I329" s="9">
        <v>0.6655237442139551</v>
      </c>
      <c r="J329" s="20">
        <v>0</v>
      </c>
      <c r="K329" s="9">
        <v>0</v>
      </c>
      <c r="L329" s="20">
        <v>166</v>
      </c>
      <c r="M329" s="9">
        <v>2.8458769072518431E-2</v>
      </c>
      <c r="N329" s="20">
        <v>2501</v>
      </c>
      <c r="O329" s="9">
        <v>0.42876735813475053</v>
      </c>
      <c r="P329" s="20">
        <v>172</v>
      </c>
      <c r="Q329" s="9">
        <v>2.9487399279958856E-2</v>
      </c>
    </row>
    <row r="330" spans="4:17" x14ac:dyDescent="0.25">
      <c r="D330" s="8" t="s">
        <v>510</v>
      </c>
      <c r="E330" s="20">
        <v>5711</v>
      </c>
      <c r="F330" s="20">
        <v>3243</v>
      </c>
      <c r="G330" s="9">
        <v>0.56785151462090699</v>
      </c>
      <c r="H330" s="20">
        <v>1988</v>
      </c>
      <c r="I330" s="9">
        <v>0.61301264261486277</v>
      </c>
      <c r="J330" s="20"/>
      <c r="K330" s="9">
        <v>0</v>
      </c>
      <c r="L330" s="20">
        <v>29</v>
      </c>
      <c r="M330" s="9">
        <v>8.9423373419673137E-3</v>
      </c>
      <c r="N330" s="20">
        <v>202</v>
      </c>
      <c r="O330" s="9">
        <v>6.2288004933703359E-2</v>
      </c>
      <c r="P330" s="20">
        <v>2037</v>
      </c>
      <c r="Q330" s="9">
        <v>0.62812210915818689</v>
      </c>
    </row>
    <row r="331" spans="4:17" x14ac:dyDescent="0.25">
      <c r="D331" s="8" t="s">
        <v>747</v>
      </c>
      <c r="E331" s="20">
        <v>3139</v>
      </c>
      <c r="F331" s="20">
        <v>1529</v>
      </c>
      <c r="G331" s="9">
        <v>0.48709780184772222</v>
      </c>
      <c r="H331" s="20">
        <v>827</v>
      </c>
      <c r="I331" s="9">
        <v>0.54087638979725305</v>
      </c>
      <c r="J331" s="20">
        <v>0</v>
      </c>
      <c r="K331" s="9">
        <v>0</v>
      </c>
      <c r="L331" s="20">
        <v>20</v>
      </c>
      <c r="M331" s="9">
        <v>1.3080444735120994E-2</v>
      </c>
      <c r="N331" s="20">
        <v>733</v>
      </c>
      <c r="O331" s="9">
        <v>0.47939829954218444</v>
      </c>
      <c r="P331" s="20">
        <v>718</v>
      </c>
      <c r="Q331" s="9">
        <v>0.46958796599084368</v>
      </c>
    </row>
    <row r="332" spans="4:17" x14ac:dyDescent="0.25">
      <c r="D332" s="7" t="s">
        <v>507</v>
      </c>
      <c r="E332" s="20">
        <v>21293</v>
      </c>
      <c r="F332" s="20">
        <v>10943</v>
      </c>
      <c r="G332" s="9">
        <v>0.51392476400695064</v>
      </c>
      <c r="H332" s="20">
        <v>5453</v>
      </c>
      <c r="I332" s="9">
        <v>0.49830942154802155</v>
      </c>
      <c r="J332" s="20">
        <v>0</v>
      </c>
      <c r="K332" s="9">
        <v>0</v>
      </c>
      <c r="L332" s="20">
        <v>205</v>
      </c>
      <c r="M332" s="9">
        <v>1.8733436900301562E-2</v>
      </c>
      <c r="N332" s="20">
        <v>7664</v>
      </c>
      <c r="O332" s="9">
        <v>0.70035639221420087</v>
      </c>
      <c r="P332" s="20">
        <v>1613</v>
      </c>
      <c r="Q332" s="9">
        <v>0.14740016448871424</v>
      </c>
    </row>
    <row r="333" spans="4:17" x14ac:dyDescent="0.25">
      <c r="D333" s="8" t="s">
        <v>508</v>
      </c>
      <c r="E333" s="20">
        <v>9409</v>
      </c>
      <c r="F333" s="20">
        <v>5065</v>
      </c>
      <c r="G333" s="9">
        <v>0.5383143798490807</v>
      </c>
      <c r="H333" s="20">
        <v>2929</v>
      </c>
      <c r="I333" s="9">
        <v>0.57828232971372162</v>
      </c>
      <c r="J333" s="20"/>
      <c r="K333" s="9">
        <v>0</v>
      </c>
      <c r="L333" s="20">
        <v>64</v>
      </c>
      <c r="M333" s="9">
        <v>1.2635735439289239E-2</v>
      </c>
      <c r="N333" s="20">
        <v>3607</v>
      </c>
      <c r="O333" s="9">
        <v>0.71214215202369202</v>
      </c>
      <c r="P333" s="20">
        <v>422</v>
      </c>
      <c r="Q333" s="9">
        <v>8.331688055281343E-2</v>
      </c>
    </row>
    <row r="334" spans="4:17" x14ac:dyDescent="0.25">
      <c r="D334" s="8" t="s">
        <v>741</v>
      </c>
      <c r="E334" s="20">
        <v>6180</v>
      </c>
      <c r="F334" s="20">
        <v>3147</v>
      </c>
      <c r="G334" s="9">
        <v>0.50922330097087376</v>
      </c>
      <c r="H334" s="20">
        <v>1314</v>
      </c>
      <c r="I334" s="9">
        <v>0.41754051477597715</v>
      </c>
      <c r="J334" s="20">
        <v>0</v>
      </c>
      <c r="K334" s="9">
        <v>0</v>
      </c>
      <c r="L334" s="20">
        <v>103</v>
      </c>
      <c r="M334" s="9">
        <v>3.2729583730537019E-2</v>
      </c>
      <c r="N334" s="20">
        <v>2370</v>
      </c>
      <c r="O334" s="9">
        <v>0.75309818875119161</v>
      </c>
      <c r="P334" s="20">
        <v>224</v>
      </c>
      <c r="Q334" s="9">
        <v>7.1178900540197015E-2</v>
      </c>
    </row>
    <row r="335" spans="4:17" x14ac:dyDescent="0.25">
      <c r="D335" s="8" t="s">
        <v>511</v>
      </c>
      <c r="E335" s="20">
        <v>5704</v>
      </c>
      <c r="F335" s="20">
        <v>2731</v>
      </c>
      <c r="G335" s="9">
        <v>0.47878681626928471</v>
      </c>
      <c r="H335" s="20">
        <v>1210</v>
      </c>
      <c r="I335" s="9">
        <v>0.44306114976199196</v>
      </c>
      <c r="J335" s="20">
        <v>0</v>
      </c>
      <c r="K335" s="9">
        <v>0</v>
      </c>
      <c r="L335" s="20">
        <v>38</v>
      </c>
      <c r="M335" s="9">
        <v>1.3914317099963384E-2</v>
      </c>
      <c r="N335" s="20">
        <v>1687</v>
      </c>
      <c r="O335" s="9">
        <v>0.61772244599047965</v>
      </c>
      <c r="P335" s="20">
        <v>967</v>
      </c>
      <c r="Q335" s="9">
        <v>0.35408275357012081</v>
      </c>
    </row>
    <row r="336" spans="4:17" x14ac:dyDescent="0.25">
      <c r="D336" s="7" t="s">
        <v>726</v>
      </c>
      <c r="E336" s="20">
        <v>22712</v>
      </c>
      <c r="F336" s="20">
        <v>11724</v>
      </c>
      <c r="G336" s="9">
        <v>0.51620288834096517</v>
      </c>
      <c r="H336" s="20">
        <v>6272</v>
      </c>
      <c r="I336" s="9">
        <v>0.53497099965881956</v>
      </c>
      <c r="J336" s="20">
        <v>0</v>
      </c>
      <c r="K336" s="9">
        <v>0</v>
      </c>
      <c r="L336" s="20">
        <v>148</v>
      </c>
      <c r="M336" s="9">
        <v>1.2623677925622655E-2</v>
      </c>
      <c r="N336" s="20">
        <v>3802</v>
      </c>
      <c r="O336" s="9">
        <v>0.32429205049471171</v>
      </c>
      <c r="P336" s="20">
        <v>6165</v>
      </c>
      <c r="Q336" s="9">
        <v>0.52584442169907886</v>
      </c>
    </row>
    <row r="337" spans="4:17" x14ac:dyDescent="0.25">
      <c r="D337" s="8" t="s">
        <v>727</v>
      </c>
      <c r="E337" s="20">
        <v>4210</v>
      </c>
      <c r="F337" s="20">
        <v>2679</v>
      </c>
      <c r="G337" s="9">
        <v>0.63634204275534445</v>
      </c>
      <c r="H337" s="20">
        <v>1658</v>
      </c>
      <c r="I337" s="9">
        <v>0.61888764464352375</v>
      </c>
      <c r="J337" s="20">
        <v>0</v>
      </c>
      <c r="K337" s="9">
        <v>0</v>
      </c>
      <c r="L337" s="20">
        <v>8</v>
      </c>
      <c r="M337" s="9">
        <v>2.9861888764464353E-3</v>
      </c>
      <c r="N337" s="20">
        <v>714</v>
      </c>
      <c r="O337" s="9">
        <v>0.26651735722284436</v>
      </c>
      <c r="P337" s="20">
        <v>683</v>
      </c>
      <c r="Q337" s="9">
        <v>0.25494587532661439</v>
      </c>
    </row>
    <row r="338" spans="4:17" x14ac:dyDescent="0.25">
      <c r="D338" s="8" t="s">
        <v>730</v>
      </c>
      <c r="E338" s="20">
        <v>1347</v>
      </c>
      <c r="F338" s="20">
        <v>581</v>
      </c>
      <c r="G338" s="9">
        <v>0.43132887899034894</v>
      </c>
      <c r="H338" s="20">
        <v>274</v>
      </c>
      <c r="I338" s="9">
        <v>0.47160068846815834</v>
      </c>
      <c r="J338" s="20">
        <v>0</v>
      </c>
      <c r="K338" s="9">
        <v>0</v>
      </c>
      <c r="L338" s="20">
        <v>36</v>
      </c>
      <c r="M338" s="9">
        <v>6.1962134251290879E-2</v>
      </c>
      <c r="N338" s="20">
        <v>398</v>
      </c>
      <c r="O338" s="9">
        <v>0.68502581755593805</v>
      </c>
      <c r="P338" s="20">
        <v>273</v>
      </c>
      <c r="Q338" s="9">
        <v>0.46987951807228917</v>
      </c>
    </row>
    <row r="339" spans="4:17" x14ac:dyDescent="0.25">
      <c r="D339" s="8" t="s">
        <v>733</v>
      </c>
      <c r="E339" s="20">
        <v>2313</v>
      </c>
      <c r="F339" s="20">
        <v>1164</v>
      </c>
      <c r="G339" s="9">
        <v>0.50324254215304798</v>
      </c>
      <c r="H339" s="20">
        <v>591</v>
      </c>
      <c r="I339" s="9">
        <v>0.50773195876288657</v>
      </c>
      <c r="J339" s="20">
        <v>0</v>
      </c>
      <c r="K339" s="9">
        <v>0</v>
      </c>
      <c r="L339" s="20">
        <v>31</v>
      </c>
      <c r="M339" s="9">
        <v>2.6632302405498281E-2</v>
      </c>
      <c r="N339" s="20">
        <v>854</v>
      </c>
      <c r="O339" s="9">
        <v>0.73367697594501713</v>
      </c>
      <c r="P339" s="20">
        <v>183</v>
      </c>
      <c r="Q339" s="9">
        <v>0.15721649484536082</v>
      </c>
    </row>
    <row r="340" spans="4:17" x14ac:dyDescent="0.25">
      <c r="D340" s="8" t="s">
        <v>737</v>
      </c>
      <c r="E340" s="20">
        <v>3440</v>
      </c>
      <c r="F340" s="20">
        <v>1634</v>
      </c>
      <c r="G340" s="9">
        <v>0.47499999999999998</v>
      </c>
      <c r="H340" s="20">
        <v>796</v>
      </c>
      <c r="I340" s="9">
        <v>0.48714810281517745</v>
      </c>
      <c r="J340" s="20">
        <v>0</v>
      </c>
      <c r="K340" s="9">
        <v>0</v>
      </c>
      <c r="L340" s="20">
        <v>17</v>
      </c>
      <c r="M340" s="9">
        <v>1.0403916768665851E-2</v>
      </c>
      <c r="N340" s="20">
        <v>598</v>
      </c>
      <c r="O340" s="9">
        <v>0.3659730722154223</v>
      </c>
      <c r="P340" s="20">
        <v>1048</v>
      </c>
      <c r="Q340" s="9">
        <v>0.64137086903304774</v>
      </c>
    </row>
    <row r="341" spans="4:17" x14ac:dyDescent="0.25">
      <c r="D341" s="8" t="s">
        <v>745</v>
      </c>
      <c r="E341" s="20">
        <v>9095</v>
      </c>
      <c r="F341" s="20">
        <v>4412</v>
      </c>
      <c r="G341" s="9">
        <v>0.48510170423309512</v>
      </c>
      <c r="H341" s="20">
        <v>2243</v>
      </c>
      <c r="I341" s="9">
        <v>0.50838621940163187</v>
      </c>
      <c r="J341" s="20">
        <v>0</v>
      </c>
      <c r="K341" s="9">
        <v>0</v>
      </c>
      <c r="L341" s="20">
        <v>21</v>
      </c>
      <c r="M341" s="9">
        <v>4.7597461468721668E-3</v>
      </c>
      <c r="N341" s="20">
        <v>563</v>
      </c>
      <c r="O341" s="9">
        <v>0.12760652765185856</v>
      </c>
      <c r="P341" s="20">
        <v>3715</v>
      </c>
      <c r="Q341" s="9">
        <v>0.84202175883952857</v>
      </c>
    </row>
    <row r="342" spans="4:17" x14ac:dyDescent="0.25">
      <c r="D342" s="8" t="s">
        <v>746</v>
      </c>
      <c r="E342" s="20">
        <v>2307</v>
      </c>
      <c r="F342" s="20">
        <v>1254</v>
      </c>
      <c r="G342" s="9">
        <v>0.54356306892067618</v>
      </c>
      <c r="H342" s="20">
        <v>710</v>
      </c>
      <c r="I342" s="9">
        <v>0.56618819776714513</v>
      </c>
      <c r="J342" s="20">
        <v>0</v>
      </c>
      <c r="K342" s="9">
        <v>0</v>
      </c>
      <c r="L342" s="20">
        <v>35</v>
      </c>
      <c r="M342" s="9">
        <v>2.7910685805422646E-2</v>
      </c>
      <c r="N342" s="20">
        <v>675</v>
      </c>
      <c r="O342" s="9">
        <v>0.53827751196172247</v>
      </c>
      <c r="P342" s="20">
        <v>263</v>
      </c>
      <c r="Q342" s="9">
        <v>0.20972886762360446</v>
      </c>
    </row>
    <row r="343" spans="4:17" x14ac:dyDescent="0.25">
      <c r="D343" s="7" t="s">
        <v>728</v>
      </c>
      <c r="E343" s="20">
        <v>27490</v>
      </c>
      <c r="F343" s="20">
        <v>16649</v>
      </c>
      <c r="G343" s="9">
        <v>0.60563841396871587</v>
      </c>
      <c r="H343" s="20">
        <v>10281</v>
      </c>
      <c r="I343" s="9">
        <v>0.61751456543936578</v>
      </c>
      <c r="J343" s="20">
        <v>0</v>
      </c>
      <c r="K343" s="9">
        <v>0</v>
      </c>
      <c r="L343" s="20">
        <v>276</v>
      </c>
      <c r="M343" s="9">
        <v>1.6577572226560155E-2</v>
      </c>
      <c r="N343" s="20">
        <v>7545</v>
      </c>
      <c r="O343" s="9">
        <v>0.45318037119346505</v>
      </c>
      <c r="P343" s="20">
        <v>1854</v>
      </c>
      <c r="Q343" s="9">
        <v>0.1113580395218932</v>
      </c>
    </row>
    <row r="344" spans="4:17" x14ac:dyDescent="0.25">
      <c r="D344" s="8" t="s">
        <v>487</v>
      </c>
      <c r="E344" s="20">
        <v>4411</v>
      </c>
      <c r="F344" s="20">
        <v>2530</v>
      </c>
      <c r="G344" s="9">
        <v>0.57356608478802995</v>
      </c>
      <c r="H344" s="20">
        <v>1650</v>
      </c>
      <c r="I344" s="9">
        <v>0.65217391304347827</v>
      </c>
      <c r="J344" s="20">
        <v>0</v>
      </c>
      <c r="K344" s="9">
        <v>0</v>
      </c>
      <c r="L344" s="20">
        <v>22</v>
      </c>
      <c r="M344" s="9">
        <v>8.6956521739130436E-3</v>
      </c>
      <c r="N344" s="20">
        <v>875</v>
      </c>
      <c r="O344" s="9">
        <v>0.3458498023715415</v>
      </c>
      <c r="P344" s="20">
        <v>797</v>
      </c>
      <c r="Q344" s="9">
        <v>0.31501976284584982</v>
      </c>
    </row>
    <row r="345" spans="4:17" x14ac:dyDescent="0.25">
      <c r="D345" s="8" t="s">
        <v>731</v>
      </c>
      <c r="E345" s="20">
        <v>3756</v>
      </c>
      <c r="F345" s="20">
        <v>2302</v>
      </c>
      <c r="G345" s="9">
        <v>0.61288604898828536</v>
      </c>
      <c r="H345" s="20">
        <v>1501</v>
      </c>
      <c r="I345" s="9">
        <v>0.65204170286707208</v>
      </c>
      <c r="J345" s="20">
        <v>0</v>
      </c>
      <c r="K345" s="9">
        <v>0</v>
      </c>
      <c r="L345" s="20">
        <v>39</v>
      </c>
      <c r="M345" s="9">
        <v>1.6941789748045177E-2</v>
      </c>
      <c r="N345" s="20">
        <v>980</v>
      </c>
      <c r="O345" s="9">
        <v>0.4257167680278019</v>
      </c>
      <c r="P345" s="20">
        <v>284</v>
      </c>
      <c r="Q345" s="9">
        <v>0.12337098175499565</v>
      </c>
    </row>
    <row r="346" spans="4:17" x14ac:dyDescent="0.25">
      <c r="D346" s="8" t="s">
        <v>739</v>
      </c>
      <c r="E346" s="20">
        <v>4921</v>
      </c>
      <c r="F346" s="20">
        <v>3004</v>
      </c>
      <c r="G346" s="9">
        <v>0.61044503149766305</v>
      </c>
      <c r="H346" s="20">
        <v>1648</v>
      </c>
      <c r="I346" s="9">
        <v>0.54860186418109191</v>
      </c>
      <c r="J346" s="20">
        <v>0</v>
      </c>
      <c r="K346" s="9">
        <v>0</v>
      </c>
      <c r="L346" s="20">
        <v>104</v>
      </c>
      <c r="M346" s="9">
        <v>3.462050599201065E-2</v>
      </c>
      <c r="N346" s="20">
        <v>1473</v>
      </c>
      <c r="O346" s="9">
        <v>0.4903462050599201</v>
      </c>
      <c r="P346" s="20">
        <v>118</v>
      </c>
      <c r="Q346" s="9">
        <v>3.9280958721704395E-2</v>
      </c>
    </row>
    <row r="347" spans="4:17" x14ac:dyDescent="0.25">
      <c r="D347" s="8" t="s">
        <v>740</v>
      </c>
      <c r="E347" s="20">
        <v>4069</v>
      </c>
      <c r="F347" s="20">
        <v>2411</v>
      </c>
      <c r="G347" s="9">
        <v>0.59252887687392475</v>
      </c>
      <c r="H347" s="20">
        <v>1375</v>
      </c>
      <c r="I347" s="9">
        <v>0.57030277892990455</v>
      </c>
      <c r="J347" s="20">
        <v>0</v>
      </c>
      <c r="K347" s="9">
        <v>0</v>
      </c>
      <c r="L347" s="20">
        <v>52</v>
      </c>
      <c r="M347" s="9">
        <v>2.1567814184985483E-2</v>
      </c>
      <c r="N347" s="20">
        <v>1115</v>
      </c>
      <c r="O347" s="9">
        <v>0.46246370800497721</v>
      </c>
      <c r="P347" s="20">
        <v>305</v>
      </c>
      <c r="Q347" s="9">
        <v>0.12650352550808794</v>
      </c>
    </row>
    <row r="348" spans="4:17" x14ac:dyDescent="0.25">
      <c r="D348" s="8" t="s">
        <v>742</v>
      </c>
      <c r="E348" s="20">
        <v>10333</v>
      </c>
      <c r="F348" s="20">
        <v>6402</v>
      </c>
      <c r="G348" s="9">
        <v>0.61956837317332814</v>
      </c>
      <c r="H348" s="20">
        <v>4107</v>
      </c>
      <c r="I348" s="9">
        <v>0.64151827553889407</v>
      </c>
      <c r="J348" s="20">
        <v>0</v>
      </c>
      <c r="K348" s="9">
        <v>0</v>
      </c>
      <c r="L348" s="20">
        <v>59</v>
      </c>
      <c r="M348" s="9">
        <v>9.2158700406123079E-3</v>
      </c>
      <c r="N348" s="20">
        <v>3102</v>
      </c>
      <c r="O348" s="9">
        <v>0.4845360824742268</v>
      </c>
      <c r="P348" s="20">
        <v>350</v>
      </c>
      <c r="Q348" s="9">
        <v>5.4670415495157762E-2</v>
      </c>
    </row>
    <row r="349" spans="4:17" x14ac:dyDescent="0.25">
      <c r="D349" s="6" t="s">
        <v>208</v>
      </c>
      <c r="E349" s="20">
        <v>1399415</v>
      </c>
      <c r="F349" s="20">
        <v>855316</v>
      </c>
      <c r="G349" s="9">
        <v>0.61119539236037912</v>
      </c>
      <c r="H349" s="20">
        <v>510637</v>
      </c>
      <c r="I349" s="9">
        <v>0.59701560592810143</v>
      </c>
      <c r="J349" s="20">
        <v>7</v>
      </c>
      <c r="K349" s="9">
        <v>8.1841097325432931E-6</v>
      </c>
      <c r="L349" s="20">
        <v>24978</v>
      </c>
      <c r="M349" s="9">
        <v>2.9203241842780912E-2</v>
      </c>
      <c r="N349" s="20">
        <v>247031</v>
      </c>
      <c r="O349" s="9">
        <v>0.28881840161998606</v>
      </c>
      <c r="P349" s="20">
        <v>206974</v>
      </c>
      <c r="Q349" s="9">
        <v>0.24198541825477368</v>
      </c>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524635-DD56-4AA8-A6DD-9C8DB88A9A9E}">
  <dimension ref="A1:B15"/>
  <sheetViews>
    <sheetView workbookViewId="0">
      <selection activeCell="C29" sqref="C29"/>
    </sheetView>
  </sheetViews>
  <sheetFormatPr defaultRowHeight="15" x14ac:dyDescent="0.25"/>
  <cols>
    <col min="1" max="1" width="54.85546875" bestFit="1" customWidth="1"/>
    <col min="2" max="2" width="6"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214</v>
      </c>
      <c r="B2" s="20">
        <v>20750</v>
      </c>
    </row>
    <row r="3" spans="1:2" x14ac:dyDescent="0.25">
      <c r="A3" s="6" t="s">
        <v>216</v>
      </c>
      <c r="B3" s="20">
        <v>1</v>
      </c>
    </row>
    <row r="4" spans="1:2" x14ac:dyDescent="0.25">
      <c r="A4" s="6" t="s">
        <v>218</v>
      </c>
      <c r="B4" s="20">
        <v>1455</v>
      </c>
    </row>
    <row r="5" spans="1:2" x14ac:dyDescent="0.25">
      <c r="A5" s="6" t="s">
        <v>220</v>
      </c>
      <c r="B5" s="20">
        <v>2093</v>
      </c>
    </row>
    <row r="6" spans="1:2" x14ac:dyDescent="0.25">
      <c r="A6" s="6" t="s">
        <v>222</v>
      </c>
      <c r="B6" s="20">
        <v>646</v>
      </c>
    </row>
    <row r="7" spans="1:2" x14ac:dyDescent="0.25">
      <c r="A7" s="6" t="s">
        <v>336</v>
      </c>
      <c r="B7" s="20">
        <v>1</v>
      </c>
    </row>
    <row r="10" spans="1:2" x14ac:dyDescent="0.25">
      <c r="A10" s="6" t="s">
        <v>187</v>
      </c>
      <c r="B10">
        <f>GETPIVOTDATA("Sum of 01a Vaccinated (Booster)",$A$1)</f>
        <v>20750</v>
      </c>
    </row>
    <row r="11" spans="1:2" x14ac:dyDescent="0.25">
      <c r="A11" t="s">
        <v>188</v>
      </c>
      <c r="B11">
        <f>GETPIVOTDATA("Sum of 01b Contraindicated (inc allergies, exclu vaccinated)",$A$1)</f>
        <v>1</v>
      </c>
    </row>
    <row r="12" spans="1:2" x14ac:dyDescent="0.25">
      <c r="A12" t="s">
        <v>134</v>
      </c>
      <c r="B12">
        <f>GETPIVOTDATA("Sum of 01c Declined (excl vaccinated or contraindicated)",$A$1)</f>
        <v>1455</v>
      </c>
    </row>
    <row r="13" spans="1:2" x14ac:dyDescent="0.25">
      <c r="A13" t="s">
        <v>142</v>
      </c>
      <c r="B13">
        <f>GETPIVOTDATA("Sum of 01d Invited no outcome (excl vac, contr, decl)",$A$1)</f>
        <v>2093</v>
      </c>
    </row>
    <row r="14" spans="1:2" x14ac:dyDescent="0.25">
      <c r="A14" t="s">
        <v>192</v>
      </c>
      <c r="B14">
        <f>GETPIVOTDATA("Sum of 01e No contact coded [CALL]",$A$1)</f>
        <v>646</v>
      </c>
    </row>
    <row r="15" spans="1:2" x14ac:dyDescent="0.25">
      <c r="A15" t="s">
        <v>337</v>
      </c>
      <c r="B15">
        <f>SUM(B10:B14)</f>
        <v>24945</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18F308-A8DE-45AC-80F6-756092A3E6C2}">
  <dimension ref="A1:B15"/>
  <sheetViews>
    <sheetView workbookViewId="0">
      <selection activeCell="A10" sqref="A10:B15"/>
    </sheetView>
  </sheetViews>
  <sheetFormatPr defaultRowHeight="15" x14ac:dyDescent="0.25"/>
  <cols>
    <col min="1" max="1" width="56.42578125" bestFit="1" customWidth="1"/>
    <col min="2" max="2" width="4"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228</v>
      </c>
      <c r="B2" s="20">
        <v>647</v>
      </c>
    </row>
    <row r="3" spans="1:2" x14ac:dyDescent="0.25">
      <c r="A3" s="6" t="s">
        <v>230</v>
      </c>
      <c r="B3" s="20">
        <v>0</v>
      </c>
    </row>
    <row r="4" spans="1:2" x14ac:dyDescent="0.25">
      <c r="A4" s="6" t="s">
        <v>232</v>
      </c>
      <c r="B4" s="20">
        <v>43</v>
      </c>
    </row>
    <row r="5" spans="1:2" x14ac:dyDescent="0.25">
      <c r="A5" s="6" t="s">
        <v>234</v>
      </c>
      <c r="B5" s="20">
        <v>18</v>
      </c>
    </row>
    <row r="6" spans="1:2" x14ac:dyDescent="0.25">
      <c r="A6" s="6" t="s">
        <v>236</v>
      </c>
      <c r="B6" s="20">
        <v>3</v>
      </c>
    </row>
    <row r="7" spans="1:2" x14ac:dyDescent="0.25">
      <c r="A7" s="6" t="s">
        <v>336</v>
      </c>
      <c r="B7" s="20">
        <v>1</v>
      </c>
    </row>
    <row r="10" spans="1:2" x14ac:dyDescent="0.25">
      <c r="A10" s="6" t="s">
        <v>187</v>
      </c>
      <c r="B10">
        <f>GETPIVOTDATA("Sum of 01.1a Vaccinated (Booster)",$A$1)</f>
        <v>647</v>
      </c>
    </row>
    <row r="11" spans="1:2" x14ac:dyDescent="0.25">
      <c r="A11" t="s">
        <v>188</v>
      </c>
      <c r="B11">
        <f>GETPIVOTDATA("Sum of 01.1b Contraindicated (inc allergies, exclu vaccinated)",$A$1)</f>
        <v>0</v>
      </c>
    </row>
    <row r="12" spans="1:2" x14ac:dyDescent="0.25">
      <c r="A12" t="s">
        <v>134</v>
      </c>
      <c r="B12">
        <f>GETPIVOTDATA("Sum of 01.1c Declined (excl vaccinated or contraindicated)",$A$1)</f>
        <v>43</v>
      </c>
    </row>
    <row r="13" spans="1:2" x14ac:dyDescent="0.25">
      <c r="A13" t="s">
        <v>142</v>
      </c>
      <c r="B13">
        <f>GETPIVOTDATA("Sum of 01.1d Invited no outcome (excl vac, contr, decl)",$A$1)</f>
        <v>18</v>
      </c>
    </row>
    <row r="14" spans="1:2" x14ac:dyDescent="0.25">
      <c r="A14" t="s">
        <v>192</v>
      </c>
      <c r="B14">
        <f>GETPIVOTDATA("Sum of 01.1e No contact coded [CALL]",$A$1)</f>
        <v>3</v>
      </c>
    </row>
    <row r="15" spans="1:2" x14ac:dyDescent="0.25">
      <c r="A15" t="s">
        <v>337</v>
      </c>
      <c r="B15">
        <f>SUM(B10:B14)</f>
        <v>711</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24D241-0E0F-47F3-8B1E-4D7DED75D49D}">
  <dimension ref="A1:B15"/>
  <sheetViews>
    <sheetView workbookViewId="0">
      <selection activeCell="A10" sqref="A10:B15"/>
    </sheetView>
  </sheetViews>
  <sheetFormatPr defaultRowHeight="15" x14ac:dyDescent="0.25"/>
  <cols>
    <col min="1" max="1" width="56.42578125" bestFit="1" customWidth="1"/>
    <col min="2" max="2" width="4"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242</v>
      </c>
      <c r="B2" s="20">
        <v>173</v>
      </c>
    </row>
    <row r="3" spans="1:2" x14ac:dyDescent="0.25">
      <c r="A3" s="6" t="s">
        <v>244</v>
      </c>
      <c r="B3" s="20">
        <v>0</v>
      </c>
    </row>
    <row r="4" spans="1:2" x14ac:dyDescent="0.25">
      <c r="A4" s="6" t="s">
        <v>246</v>
      </c>
      <c r="B4" s="20">
        <v>12</v>
      </c>
    </row>
    <row r="5" spans="1:2" x14ac:dyDescent="0.25">
      <c r="A5" s="6" t="s">
        <v>248</v>
      </c>
      <c r="B5" s="20">
        <v>5</v>
      </c>
    </row>
    <row r="6" spans="1:2" x14ac:dyDescent="0.25">
      <c r="A6" s="6" t="s">
        <v>250</v>
      </c>
      <c r="B6" s="20">
        <v>3</v>
      </c>
    </row>
    <row r="7" spans="1:2" x14ac:dyDescent="0.25">
      <c r="A7" s="6" t="s">
        <v>336</v>
      </c>
      <c r="B7" s="20">
        <v>1</v>
      </c>
    </row>
    <row r="10" spans="1:2" x14ac:dyDescent="0.25">
      <c r="A10" s="6" t="s">
        <v>187</v>
      </c>
      <c r="B10">
        <f>GETPIVOTDATA("Sum of 01.2a Vaccinated (Booster)",$A$1)</f>
        <v>173</v>
      </c>
    </row>
    <row r="11" spans="1:2" x14ac:dyDescent="0.25">
      <c r="A11" t="s">
        <v>188</v>
      </c>
      <c r="B11">
        <f>GETPIVOTDATA("Sum of 01.2b Contraindicated (inc allergies, exclu vaccinated)",$A$1)</f>
        <v>0</v>
      </c>
    </row>
    <row r="12" spans="1:2" x14ac:dyDescent="0.25">
      <c r="A12" t="s">
        <v>134</v>
      </c>
      <c r="B12">
        <f>GETPIVOTDATA("Sum of 01.2c Declined (excl vaccinated or contraindicated)",$A$1)</f>
        <v>12</v>
      </c>
    </row>
    <row r="13" spans="1:2" x14ac:dyDescent="0.25">
      <c r="A13" t="s">
        <v>142</v>
      </c>
      <c r="B13">
        <f>GETPIVOTDATA("Sum of 01.2d Invited no outcome (excl vac, contr, decl)",$A$1)</f>
        <v>5</v>
      </c>
    </row>
    <row r="14" spans="1:2" x14ac:dyDescent="0.25">
      <c r="A14" t="s">
        <v>192</v>
      </c>
      <c r="B14">
        <f>GETPIVOTDATA("Sum of 01.2e No contact coded [CALL]",$A$1)</f>
        <v>3</v>
      </c>
    </row>
    <row r="15" spans="1:2" x14ac:dyDescent="0.25">
      <c r="A15" t="s">
        <v>337</v>
      </c>
      <c r="B15">
        <f>SUM(B10:B14)</f>
        <v>193</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30ED4F-A6E9-4CCF-A288-11A4E4A53BA6}">
  <dimension ref="A1:B15"/>
  <sheetViews>
    <sheetView workbookViewId="0">
      <selection activeCell="C16" sqref="C16"/>
    </sheetView>
  </sheetViews>
  <sheetFormatPr defaultRowHeight="15" x14ac:dyDescent="0.25"/>
  <cols>
    <col min="1" max="1" width="54.85546875" bestFit="1" customWidth="1"/>
    <col min="2" max="2" width="5"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256</v>
      </c>
      <c r="B2" s="20">
        <v>3455</v>
      </c>
    </row>
    <row r="3" spans="1:2" x14ac:dyDescent="0.25">
      <c r="A3" s="6" t="s">
        <v>258</v>
      </c>
      <c r="B3" s="20">
        <v>0</v>
      </c>
    </row>
    <row r="4" spans="1:2" x14ac:dyDescent="0.25">
      <c r="A4" s="6" t="s">
        <v>260</v>
      </c>
      <c r="B4" s="20">
        <v>129</v>
      </c>
    </row>
    <row r="5" spans="1:2" x14ac:dyDescent="0.25">
      <c r="A5" s="6" t="s">
        <v>262</v>
      </c>
      <c r="B5" s="20">
        <v>34</v>
      </c>
    </row>
    <row r="6" spans="1:2" x14ac:dyDescent="0.25">
      <c r="A6" s="6" t="s">
        <v>264</v>
      </c>
      <c r="B6" s="20">
        <v>46</v>
      </c>
    </row>
    <row r="7" spans="1:2" x14ac:dyDescent="0.25">
      <c r="A7" s="6" t="s">
        <v>336</v>
      </c>
      <c r="B7" s="20">
        <v>1</v>
      </c>
    </row>
    <row r="10" spans="1:2" x14ac:dyDescent="0.25">
      <c r="A10" s="6" t="s">
        <v>187</v>
      </c>
      <c r="B10">
        <f>GETPIVOTDATA("Sum of 02a Vaccinated (Booster)",$A$1)</f>
        <v>3455</v>
      </c>
    </row>
    <row r="11" spans="1:2" x14ac:dyDescent="0.25">
      <c r="A11" t="s">
        <v>188</v>
      </c>
      <c r="B11">
        <f>GETPIVOTDATA("Sum of 02b Contraindicated (inc allergies, exclu vaccinated)",$A$1)</f>
        <v>0</v>
      </c>
    </row>
    <row r="12" spans="1:2" x14ac:dyDescent="0.25">
      <c r="A12" t="s">
        <v>134</v>
      </c>
      <c r="B12">
        <f>GETPIVOTDATA("Sum of 02c Declined (excl vaccinated or contraindicated)",$A$1)</f>
        <v>129</v>
      </c>
    </row>
    <row r="13" spans="1:2" x14ac:dyDescent="0.25">
      <c r="A13" t="s">
        <v>142</v>
      </c>
      <c r="B13">
        <f>GETPIVOTDATA("Sum of 02d Invited no outcome (excl vac, contr, decl)",$A$1)</f>
        <v>34</v>
      </c>
    </row>
    <row r="14" spans="1:2" x14ac:dyDescent="0.25">
      <c r="A14" t="s">
        <v>192</v>
      </c>
      <c r="B14">
        <f>GETPIVOTDATA("Sum of 02e No contact coded [CALL]",$A$1)</f>
        <v>46</v>
      </c>
    </row>
    <row r="15" spans="1:2" x14ac:dyDescent="0.25">
      <c r="A15" t="s">
        <v>337</v>
      </c>
      <c r="B15">
        <f>SUM(B10:B14)</f>
        <v>3664</v>
      </c>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1A426C-71B4-4F02-864A-76B2D2A3B7D8}">
  <dimension ref="A1:B15"/>
  <sheetViews>
    <sheetView workbookViewId="0">
      <selection activeCell="A10" sqref="A10:B15"/>
    </sheetView>
  </sheetViews>
  <sheetFormatPr defaultRowHeight="15" x14ac:dyDescent="0.25"/>
  <cols>
    <col min="1" max="1" width="54.85546875" bestFit="1" customWidth="1"/>
    <col min="2" max="2" width="7"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270</v>
      </c>
      <c r="B2" s="20">
        <v>100820</v>
      </c>
    </row>
    <row r="3" spans="1:2" x14ac:dyDescent="0.25">
      <c r="A3" s="6" t="s">
        <v>272</v>
      </c>
      <c r="B3" s="20">
        <v>6</v>
      </c>
    </row>
    <row r="4" spans="1:2" x14ac:dyDescent="0.25">
      <c r="A4" s="6" t="s">
        <v>274</v>
      </c>
      <c r="B4" s="20">
        <v>5979</v>
      </c>
    </row>
    <row r="5" spans="1:2" x14ac:dyDescent="0.25">
      <c r="A5" s="6" t="s">
        <v>276</v>
      </c>
      <c r="B5" s="20">
        <v>3554</v>
      </c>
    </row>
    <row r="6" spans="1:2" x14ac:dyDescent="0.25">
      <c r="A6" s="6" t="s">
        <v>278</v>
      </c>
      <c r="B6" s="20">
        <v>2296</v>
      </c>
    </row>
    <row r="7" spans="1:2" x14ac:dyDescent="0.25">
      <c r="A7" s="6" t="s">
        <v>336</v>
      </c>
      <c r="B7" s="20">
        <v>1</v>
      </c>
    </row>
    <row r="10" spans="1:2" x14ac:dyDescent="0.25">
      <c r="A10" s="6" t="s">
        <v>187</v>
      </c>
      <c r="B10">
        <f>GETPIVOTDATA("Sum of 03a Vaccinated (Booster)",$A$1)</f>
        <v>100820</v>
      </c>
    </row>
    <row r="11" spans="1:2" x14ac:dyDescent="0.25">
      <c r="A11" t="s">
        <v>188</v>
      </c>
      <c r="B11">
        <f>GETPIVOTDATA("Sum of 03b Contraindicated (inc allergies, exclu vaccinated)",$A$1)</f>
        <v>6</v>
      </c>
    </row>
    <row r="12" spans="1:2" x14ac:dyDescent="0.25">
      <c r="A12" t="s">
        <v>134</v>
      </c>
      <c r="B12">
        <f>GETPIVOTDATA("Sum of 03c Declined (excl vaccinated or contraindicated)",$A$1)</f>
        <v>5979</v>
      </c>
    </row>
    <row r="13" spans="1:2" x14ac:dyDescent="0.25">
      <c r="A13" t="s">
        <v>142</v>
      </c>
      <c r="B13">
        <f>GETPIVOTDATA("Sum of 03d Invited no outcome (excl vac, contr, decl)",$A$1)</f>
        <v>3554</v>
      </c>
    </row>
    <row r="14" spans="1:2" x14ac:dyDescent="0.25">
      <c r="A14" t="s">
        <v>192</v>
      </c>
      <c r="B14">
        <f>GETPIVOTDATA("Sum of 03e No contact coded [CALL]",$A$1)</f>
        <v>2296</v>
      </c>
    </row>
    <row r="15" spans="1:2" x14ac:dyDescent="0.25">
      <c r="A15" t="s">
        <v>337</v>
      </c>
      <c r="B15">
        <f>SUM(B10:B14)</f>
        <v>112655</v>
      </c>
    </row>
  </sheetData>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5DFA84-24FF-4CD2-9F31-631A9C3BD2E1}">
  <dimension ref="A1:B15"/>
  <sheetViews>
    <sheetView workbookViewId="0">
      <selection activeCell="A10" sqref="A10:B15"/>
    </sheetView>
  </sheetViews>
  <sheetFormatPr defaultRowHeight="15" x14ac:dyDescent="0.25"/>
  <cols>
    <col min="1" max="1" width="54.85546875" bestFit="1" customWidth="1"/>
    <col min="2" max="2" width="7"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284</v>
      </c>
      <c r="B2" s="20">
        <v>171515</v>
      </c>
    </row>
    <row r="3" spans="1:2" x14ac:dyDescent="0.25">
      <c r="A3" s="6" t="s">
        <v>286</v>
      </c>
      <c r="B3" s="20">
        <v>8</v>
      </c>
    </row>
    <row r="4" spans="1:2" x14ac:dyDescent="0.25">
      <c r="A4" s="6" t="s">
        <v>288</v>
      </c>
      <c r="B4" s="20">
        <v>14732</v>
      </c>
    </row>
    <row r="5" spans="1:2" x14ac:dyDescent="0.25">
      <c r="A5" s="6" t="s">
        <v>290</v>
      </c>
      <c r="B5" s="20">
        <v>31882</v>
      </c>
    </row>
    <row r="6" spans="1:2" x14ac:dyDescent="0.25">
      <c r="A6" s="6" t="s">
        <v>292</v>
      </c>
      <c r="B6" s="20">
        <v>11645</v>
      </c>
    </row>
    <row r="7" spans="1:2" x14ac:dyDescent="0.25">
      <c r="A7" s="6" t="s">
        <v>336</v>
      </c>
      <c r="B7" s="20">
        <v>1</v>
      </c>
    </row>
    <row r="10" spans="1:2" x14ac:dyDescent="0.25">
      <c r="A10" s="6" t="s">
        <v>187</v>
      </c>
      <c r="B10">
        <f>GETPIVOTDATA("Sum of 04a Vaccinated (Booster)",$A$1)</f>
        <v>171515</v>
      </c>
    </row>
    <row r="11" spans="1:2" x14ac:dyDescent="0.25">
      <c r="A11" t="s">
        <v>188</v>
      </c>
      <c r="B11">
        <f>GETPIVOTDATA("Sum of 04b Contraindicated (inc allergies, exclu vaccinated)",$A$1)</f>
        <v>8</v>
      </c>
    </row>
    <row r="12" spans="1:2" x14ac:dyDescent="0.25">
      <c r="A12" t="s">
        <v>134</v>
      </c>
      <c r="B12">
        <f>GETPIVOTDATA("Sum of 04c Declined (excl vaccinated or contraindicated)",$A$1)</f>
        <v>14732</v>
      </c>
    </row>
    <row r="13" spans="1:2" x14ac:dyDescent="0.25">
      <c r="A13" t="s">
        <v>142</v>
      </c>
      <c r="B13">
        <f>GETPIVOTDATA("Sum of 04d Invited no outcome (excl vac, contr, decl)",$A$1)</f>
        <v>31882</v>
      </c>
    </row>
    <row r="14" spans="1:2" x14ac:dyDescent="0.25">
      <c r="A14" t="s">
        <v>192</v>
      </c>
      <c r="B14">
        <f>GETPIVOTDATA("Sum of 04e No contact coded [CALL]",$A$1)</f>
        <v>11645</v>
      </c>
    </row>
    <row r="15" spans="1:2" x14ac:dyDescent="0.25">
      <c r="A15" t="s">
        <v>337</v>
      </c>
      <c r="B15">
        <f>SUM(B10:B14)</f>
        <v>229782</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A4D4FB-371F-4EB9-83BF-C7665CC5047C}">
  <dimension ref="A1:B15"/>
  <sheetViews>
    <sheetView workbookViewId="0">
      <selection activeCell="A10" sqref="A10:B15"/>
    </sheetView>
  </sheetViews>
  <sheetFormatPr defaultRowHeight="15" x14ac:dyDescent="0.25"/>
  <cols>
    <col min="1" max="1" width="54.85546875" bestFit="1" customWidth="1"/>
    <col min="2" max="2" width="7"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297</v>
      </c>
      <c r="B2" s="20">
        <v>142483</v>
      </c>
    </row>
    <row r="3" spans="1:2" x14ac:dyDescent="0.25">
      <c r="A3" s="6" t="s">
        <v>299</v>
      </c>
      <c r="B3" s="20">
        <v>5</v>
      </c>
    </row>
    <row r="4" spans="1:2" x14ac:dyDescent="0.25">
      <c r="A4" s="6" t="s">
        <v>301</v>
      </c>
      <c r="B4" s="20">
        <v>8879</v>
      </c>
    </row>
    <row r="5" spans="1:2" x14ac:dyDescent="0.25">
      <c r="A5" s="6" t="s">
        <v>303</v>
      </c>
      <c r="B5" s="20">
        <v>26902</v>
      </c>
    </row>
    <row r="6" spans="1:2" x14ac:dyDescent="0.25">
      <c r="A6" s="6" t="s">
        <v>305</v>
      </c>
      <c r="B6" s="20">
        <v>18511</v>
      </c>
    </row>
    <row r="7" spans="1:2" x14ac:dyDescent="0.25">
      <c r="A7" s="6" t="s">
        <v>336</v>
      </c>
      <c r="B7" s="20">
        <v>1</v>
      </c>
    </row>
    <row r="10" spans="1:2" x14ac:dyDescent="0.25">
      <c r="A10" s="6" t="s">
        <v>187</v>
      </c>
      <c r="B10">
        <f>GETPIVOTDATA("Sum of 05a Vaccinated (Booster)",$A$1)</f>
        <v>142483</v>
      </c>
    </row>
    <row r="11" spans="1:2" x14ac:dyDescent="0.25">
      <c r="A11" t="s">
        <v>188</v>
      </c>
      <c r="B11">
        <f>GETPIVOTDATA("Sum of 05b Contraindicated (inc allergies, exclu vaccinated)",$A$1)</f>
        <v>5</v>
      </c>
    </row>
    <row r="12" spans="1:2" x14ac:dyDescent="0.25">
      <c r="A12" t="s">
        <v>134</v>
      </c>
      <c r="B12">
        <f>GETPIVOTDATA("Sum of 05c Declined (excl vaccinated or contraindicated)",$A$1)</f>
        <v>8879</v>
      </c>
    </row>
    <row r="13" spans="1:2" x14ac:dyDescent="0.25">
      <c r="A13" t="s">
        <v>142</v>
      </c>
      <c r="B13">
        <f>GETPIVOTDATA("Sum of 05d Invited no outcome (excl vac, contr, decl)",$A$1)</f>
        <v>26902</v>
      </c>
    </row>
    <row r="14" spans="1:2" x14ac:dyDescent="0.25">
      <c r="A14" t="s">
        <v>192</v>
      </c>
      <c r="B14">
        <f>GETPIVOTDATA("Sum of 05e No contact coded [CALL]",$A$1)</f>
        <v>18511</v>
      </c>
    </row>
    <row r="15" spans="1:2" x14ac:dyDescent="0.25">
      <c r="A15" t="s">
        <v>337</v>
      </c>
      <c r="B15">
        <f>SUM(B10:B14)</f>
        <v>196780</v>
      </c>
    </row>
  </sheetData>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1E46E7-FE04-4C02-A109-3D712B705140}">
  <dimension ref="A1:B15"/>
  <sheetViews>
    <sheetView workbookViewId="0">
      <selection activeCell="B15" sqref="A10:B15"/>
    </sheetView>
  </sheetViews>
  <sheetFormatPr defaultRowHeight="15" x14ac:dyDescent="0.25"/>
  <cols>
    <col min="1" max="1" width="54.85546875" bestFit="1" customWidth="1"/>
    <col min="2" max="2" width="6"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311</v>
      </c>
      <c r="B2" s="20">
        <v>20852</v>
      </c>
    </row>
    <row r="3" spans="1:2" x14ac:dyDescent="0.25">
      <c r="A3" s="6" t="s">
        <v>313</v>
      </c>
      <c r="B3" s="20">
        <v>1</v>
      </c>
    </row>
    <row r="4" spans="1:2" x14ac:dyDescent="0.25">
      <c r="A4" s="6" t="s">
        <v>315</v>
      </c>
      <c r="B4" s="20">
        <v>1156</v>
      </c>
    </row>
    <row r="5" spans="1:2" x14ac:dyDescent="0.25">
      <c r="A5" s="6" t="s">
        <v>317</v>
      </c>
      <c r="B5" s="20">
        <v>6124</v>
      </c>
    </row>
    <row r="6" spans="1:2" x14ac:dyDescent="0.25">
      <c r="A6" s="6" t="s">
        <v>319</v>
      </c>
      <c r="B6" s="20">
        <v>2934</v>
      </c>
    </row>
    <row r="7" spans="1:2" x14ac:dyDescent="0.25">
      <c r="A7" s="6" t="s">
        <v>336</v>
      </c>
      <c r="B7" s="20">
        <v>1</v>
      </c>
    </row>
    <row r="10" spans="1:2" x14ac:dyDescent="0.25">
      <c r="A10" s="6" t="s">
        <v>187</v>
      </c>
      <c r="B10">
        <f>GETPIVOTDATA("Sum of 06a Vaccinated (Booster)",$A$1)</f>
        <v>20852</v>
      </c>
    </row>
    <row r="11" spans="1:2" x14ac:dyDescent="0.25">
      <c r="A11" t="s">
        <v>188</v>
      </c>
      <c r="B11">
        <f>GETPIVOTDATA("Sum of 06b Contraindicated (inc allergies, exclu vaccinated)",$A$1)</f>
        <v>1</v>
      </c>
    </row>
    <row r="12" spans="1:2" x14ac:dyDescent="0.25">
      <c r="A12" t="s">
        <v>134</v>
      </c>
      <c r="B12">
        <f>GETPIVOTDATA("Sum of 06c Declined (excl vaccinated or contraindicated)",$A$1)</f>
        <v>1156</v>
      </c>
    </row>
    <row r="13" spans="1:2" x14ac:dyDescent="0.25">
      <c r="A13" t="s">
        <v>142</v>
      </c>
      <c r="B13">
        <f>GETPIVOTDATA("Sum of 06d Invited no outcome (excl vac, contr, decl)",$A$1)</f>
        <v>6124</v>
      </c>
    </row>
    <row r="14" spans="1:2" x14ac:dyDescent="0.25">
      <c r="A14" t="s">
        <v>192</v>
      </c>
      <c r="B14">
        <f>GETPIVOTDATA("Sum of 06e No contact coded [CALL]",$A$1)</f>
        <v>2934</v>
      </c>
    </row>
    <row r="15" spans="1:2" x14ac:dyDescent="0.25">
      <c r="A15" t="s">
        <v>337</v>
      </c>
      <c r="B15">
        <f>SUM(B10:B14)</f>
        <v>31067</v>
      </c>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A84901-DE7E-4167-91C7-E8A944E0A3EC}">
  <dimension ref="A1:B15"/>
  <sheetViews>
    <sheetView workbookViewId="0">
      <selection activeCell="A10" sqref="A10:B15"/>
    </sheetView>
  </sheetViews>
  <sheetFormatPr defaultRowHeight="15" x14ac:dyDescent="0.25"/>
  <cols>
    <col min="1" max="1" width="54.85546875" bestFit="1" customWidth="1"/>
    <col min="2" max="2" width="6"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325</v>
      </c>
      <c r="B2" s="20">
        <v>10766</v>
      </c>
    </row>
    <row r="3" spans="1:2" x14ac:dyDescent="0.25">
      <c r="A3" s="6" t="s">
        <v>327</v>
      </c>
      <c r="B3" s="20">
        <v>0</v>
      </c>
    </row>
    <row r="4" spans="1:2" x14ac:dyDescent="0.25">
      <c r="A4" s="6" t="s">
        <v>329</v>
      </c>
      <c r="B4" s="20">
        <v>874</v>
      </c>
    </row>
    <row r="5" spans="1:2" x14ac:dyDescent="0.25">
      <c r="A5" s="6" t="s">
        <v>331</v>
      </c>
      <c r="B5" s="20">
        <v>252</v>
      </c>
    </row>
    <row r="6" spans="1:2" x14ac:dyDescent="0.25">
      <c r="A6" s="6" t="s">
        <v>333</v>
      </c>
      <c r="B6" s="20">
        <v>121</v>
      </c>
    </row>
    <row r="7" spans="1:2" x14ac:dyDescent="0.25">
      <c r="A7" s="6" t="s">
        <v>336</v>
      </c>
      <c r="B7" s="20">
        <v>1</v>
      </c>
    </row>
    <row r="10" spans="1:2" x14ac:dyDescent="0.25">
      <c r="A10" s="6" t="s">
        <v>187</v>
      </c>
      <c r="B10">
        <f>GETPIVOTDATA("Sum of 07a Vaccinated (Booster)",$A$1)</f>
        <v>10766</v>
      </c>
    </row>
    <row r="11" spans="1:2" x14ac:dyDescent="0.25">
      <c r="A11" t="s">
        <v>188</v>
      </c>
      <c r="B11">
        <f>GETPIVOTDATA("Sum of 07b Contraindicated (inc allergies, exclu vaccinated)",$A$1)</f>
        <v>0</v>
      </c>
    </row>
    <row r="12" spans="1:2" x14ac:dyDescent="0.25">
      <c r="A12" t="s">
        <v>134</v>
      </c>
      <c r="B12">
        <f>GETPIVOTDATA("Sum of 07c Declined (excl vaccinated or contraindicated)",$A$1)</f>
        <v>874</v>
      </c>
    </row>
    <row r="13" spans="1:2" x14ac:dyDescent="0.25">
      <c r="A13" t="s">
        <v>142</v>
      </c>
      <c r="B13">
        <f>GETPIVOTDATA("Sum of 07d Invited no outcome (excl vac, contr, decl)",$A$1)</f>
        <v>252</v>
      </c>
    </row>
    <row r="14" spans="1:2" x14ac:dyDescent="0.25">
      <c r="A14" t="s">
        <v>192</v>
      </c>
      <c r="B14">
        <f>GETPIVOTDATA("Sum of 07e No contact coded [CALL]",$A$1)</f>
        <v>121</v>
      </c>
    </row>
    <row r="15" spans="1:2" x14ac:dyDescent="0.25">
      <c r="A15" t="s">
        <v>337</v>
      </c>
      <c r="B15">
        <f>SUM(B10:B14)</f>
        <v>12013</v>
      </c>
    </row>
  </sheetData>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D94A78-7B40-4292-956D-F8F57FA063E2}">
  <dimension ref="A1:B15"/>
  <sheetViews>
    <sheetView workbookViewId="0">
      <selection activeCell="A10" sqref="A10:B15"/>
    </sheetView>
  </sheetViews>
  <sheetFormatPr defaultRowHeight="15" x14ac:dyDescent="0.25"/>
  <cols>
    <col min="1" max="1" width="54.85546875" bestFit="1" customWidth="1"/>
    <col min="2" max="2" width="7" bestFit="1" customWidth="1"/>
    <col min="3" max="3" width="52" bestFit="1" customWidth="1"/>
    <col min="4" max="4" width="48.7109375" bestFit="1" customWidth="1"/>
    <col min="5" max="5" width="33.140625" bestFit="1" customWidth="1"/>
    <col min="6" max="6" width="12" bestFit="1" customWidth="1"/>
  </cols>
  <sheetData>
    <row r="1" spans="1:2" x14ac:dyDescent="0.25">
      <c r="A1" s="5" t="s">
        <v>335</v>
      </c>
    </row>
    <row r="2" spans="1:2" x14ac:dyDescent="0.25">
      <c r="A2" s="6" t="s">
        <v>336</v>
      </c>
      <c r="B2" s="20">
        <v>1</v>
      </c>
    </row>
    <row r="3" spans="1:2" x14ac:dyDescent="0.25">
      <c r="A3" s="6" t="s">
        <v>421</v>
      </c>
      <c r="B3" s="20">
        <v>510637</v>
      </c>
    </row>
    <row r="4" spans="1:2" x14ac:dyDescent="0.25">
      <c r="A4" s="6" t="s">
        <v>423</v>
      </c>
      <c r="B4" s="20">
        <v>7</v>
      </c>
    </row>
    <row r="5" spans="1:2" x14ac:dyDescent="0.25">
      <c r="A5" s="6" t="s">
        <v>424</v>
      </c>
      <c r="B5" s="20">
        <v>24978</v>
      </c>
    </row>
    <row r="6" spans="1:2" x14ac:dyDescent="0.25">
      <c r="A6" s="6" t="s">
        <v>425</v>
      </c>
      <c r="B6" s="20">
        <v>247031</v>
      </c>
    </row>
    <row r="7" spans="1:2" x14ac:dyDescent="0.25">
      <c r="A7" s="6" t="s">
        <v>426</v>
      </c>
      <c r="B7" s="20">
        <v>206974</v>
      </c>
    </row>
    <row r="10" spans="1:2" x14ac:dyDescent="0.25">
      <c r="A10" s="6" t="s">
        <v>187</v>
      </c>
      <c r="B10">
        <f>GETPIVOTDATA("Sum of 08a Vaccinated (Booster)",$A$1)</f>
        <v>510637</v>
      </c>
    </row>
    <row r="11" spans="1:2" x14ac:dyDescent="0.25">
      <c r="A11" t="s">
        <v>188</v>
      </c>
      <c r="B11">
        <f>GETPIVOTDATA("Sum of 08b Contraindicated (inc allergies, exclu vaccinated)",$A$1)</f>
        <v>7</v>
      </c>
    </row>
    <row r="12" spans="1:2" x14ac:dyDescent="0.25">
      <c r="A12" t="s">
        <v>134</v>
      </c>
      <c r="B12">
        <f>GETPIVOTDATA("Sum of 08c Declined (excl vaccinated or contraindicated)",$A$1)</f>
        <v>24978</v>
      </c>
    </row>
    <row r="13" spans="1:2" x14ac:dyDescent="0.25">
      <c r="A13" t="s">
        <v>142</v>
      </c>
      <c r="B13">
        <f>GETPIVOTDATA("Sum of 08d Invited no outcome (excl vac, contr, decl)",$A$1)</f>
        <v>247031</v>
      </c>
    </row>
    <row r="14" spans="1:2" x14ac:dyDescent="0.25">
      <c r="A14" t="s">
        <v>192</v>
      </c>
      <c r="B14">
        <f>GETPIVOTDATA("Sum of 08e No contact coded [CALL]",$A$1)</f>
        <v>206974</v>
      </c>
    </row>
    <row r="15" spans="1:2" x14ac:dyDescent="0.25">
      <c r="A15" t="s">
        <v>337</v>
      </c>
      <c r="B15">
        <f>SUM(B10:B14)</f>
        <v>989627</v>
      </c>
    </row>
  </sheetData>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76261F-A0DB-43B8-BF69-130C36573261}">
  <dimension ref="A1:BV4508"/>
  <sheetViews>
    <sheetView workbookViewId="0">
      <selection sqref="A1:BV4942"/>
    </sheetView>
  </sheetViews>
  <sheetFormatPr defaultRowHeight="15" x14ac:dyDescent="0.25"/>
  <cols>
    <col min="1" max="1" width="21.5703125" bestFit="1" customWidth="1"/>
    <col min="2" max="2" width="40.28515625" bestFit="1" customWidth="1"/>
    <col min="3" max="3" width="67.5703125" bestFit="1" customWidth="1"/>
    <col min="4" max="4" width="10.7109375" style="1" bestFit="1" customWidth="1"/>
    <col min="5" max="5" width="55.28515625" bestFit="1" customWidth="1"/>
    <col min="6" max="6" width="45.42578125" bestFit="1" customWidth="1"/>
    <col min="7" max="7" width="27.140625" bestFit="1" customWidth="1"/>
    <col min="8" max="8" width="54.85546875" bestFit="1" customWidth="1"/>
    <col min="9" max="9" width="27.140625" bestFit="1" customWidth="1"/>
    <col min="10" max="10" width="25.5703125" bestFit="1" customWidth="1"/>
    <col min="11" max="11" width="47.42578125" bestFit="1" customWidth="1"/>
    <col min="12" max="12" width="44.140625" bestFit="1" customWidth="1"/>
    <col min="13" max="13" width="28.7109375" bestFit="1" customWidth="1"/>
    <col min="14" max="14" width="62" bestFit="1" customWidth="1"/>
    <col min="15" max="15" width="25.5703125" bestFit="1" customWidth="1"/>
    <col min="16" max="16" width="47.42578125" bestFit="1" customWidth="1"/>
    <col min="17" max="17" width="28.7109375" bestFit="1" customWidth="1"/>
    <col min="18" max="18" width="28.85546875" bestFit="1" customWidth="1"/>
    <col min="19" max="19" width="25.5703125" bestFit="1" customWidth="1"/>
    <col min="20" max="20" width="47.42578125" bestFit="1" customWidth="1"/>
    <col min="21" max="21" width="44.140625" bestFit="1" customWidth="1"/>
    <col min="22" max="22" width="28.7109375" bestFit="1" customWidth="1"/>
    <col min="23" max="23" width="51.5703125" bestFit="1" customWidth="1"/>
    <col min="24" max="24" width="25.5703125" bestFit="1" customWidth="1"/>
    <col min="25" max="25" width="47.42578125" bestFit="1" customWidth="1"/>
    <col min="26" max="26" width="44.140625" bestFit="1" customWidth="1"/>
    <col min="27" max="27" width="28.7109375" bestFit="1" customWidth="1"/>
    <col min="28" max="28" width="26.7109375" bestFit="1" customWidth="1"/>
    <col min="29" max="29" width="25.5703125" bestFit="1" customWidth="1"/>
    <col min="30" max="30" width="47.42578125" bestFit="1" customWidth="1"/>
    <col min="31" max="31" width="44.140625" bestFit="1" customWidth="1"/>
    <col min="32" max="32" width="28.7109375" bestFit="1" customWidth="1"/>
    <col min="33" max="33" width="46.28515625" bestFit="1" customWidth="1"/>
    <col min="34" max="34" width="25.5703125" bestFit="1" customWidth="1"/>
    <col min="35" max="35" width="47.42578125" bestFit="1" customWidth="1"/>
    <col min="36" max="36" width="44.140625" bestFit="1" customWidth="1"/>
    <col min="37" max="37" width="28.7109375" bestFit="1" customWidth="1"/>
    <col min="38" max="38" width="40.85546875" bestFit="1" customWidth="1"/>
    <col min="39" max="39" width="25.5703125" bestFit="1" customWidth="1"/>
    <col min="40" max="40" width="47.42578125" bestFit="1" customWidth="1"/>
    <col min="41" max="41" width="44.140625" bestFit="1" customWidth="1"/>
    <col min="42" max="42" width="28.7109375" bestFit="1" customWidth="1"/>
    <col min="43" max="43" width="51.85546875" bestFit="1" customWidth="1"/>
    <col min="44" max="44" width="49.140625" bestFit="1" customWidth="1"/>
    <col min="45" max="45" width="45.85546875" bestFit="1" customWidth="1"/>
    <col min="46" max="46" width="30.28515625" bestFit="1" customWidth="1"/>
    <col min="47" max="47" width="51.85546875" bestFit="1" customWidth="1"/>
    <col min="48" max="48" width="49.140625" bestFit="1" customWidth="1"/>
    <col min="49" max="49" width="45.85546875" bestFit="1" customWidth="1"/>
    <col min="50" max="50" width="30.28515625" bestFit="1" customWidth="1"/>
    <col min="51" max="52" width="50.28515625" bestFit="1" customWidth="1"/>
    <col min="53" max="53" width="44.140625" bestFit="1" customWidth="1"/>
    <col min="54" max="58" width="50.28515625" bestFit="1" customWidth="1"/>
    <col min="59" max="60" width="25.5703125" bestFit="1" customWidth="1"/>
    <col min="61" max="67" width="24" bestFit="1" customWidth="1"/>
    <col min="68" max="68" width="27" bestFit="1" customWidth="1"/>
    <col min="69" max="69" width="25.5703125" bestFit="1" customWidth="1"/>
    <col min="70" max="70" width="50.28515625" bestFit="1" customWidth="1"/>
    <col min="71" max="71" width="47.42578125" bestFit="1" customWidth="1"/>
    <col min="72" max="72" width="44.140625" bestFit="1" customWidth="1"/>
    <col min="73" max="73" width="28.7109375" bestFit="1" customWidth="1"/>
    <col min="74" max="74" width="24" customWidth="1"/>
  </cols>
  <sheetData>
    <row r="1" spans="1:74" x14ac:dyDescent="0.25">
      <c r="A1" t="s">
        <v>338</v>
      </c>
      <c r="B1" t="s">
        <v>339</v>
      </c>
      <c r="C1" t="s">
        <v>340</v>
      </c>
      <c r="D1" s="1" t="s">
        <v>341</v>
      </c>
      <c r="E1" t="s">
        <v>342</v>
      </c>
      <c r="F1" t="s">
        <v>343</v>
      </c>
      <c r="G1" t="s">
        <v>344</v>
      </c>
      <c r="H1" t="s">
        <v>345</v>
      </c>
      <c r="I1" t="s">
        <v>346</v>
      </c>
      <c r="J1" t="s">
        <v>347</v>
      </c>
      <c r="K1" t="s">
        <v>348</v>
      </c>
      <c r="L1" t="s">
        <v>349</v>
      </c>
      <c r="M1" t="s">
        <v>350</v>
      </c>
      <c r="N1" t="s">
        <v>351</v>
      </c>
      <c r="O1" t="s">
        <v>352</v>
      </c>
      <c r="P1" t="s">
        <v>353</v>
      </c>
      <c r="Q1" t="s">
        <v>354</v>
      </c>
      <c r="R1" t="s">
        <v>355</v>
      </c>
      <c r="S1" t="s">
        <v>356</v>
      </c>
      <c r="T1" t="s">
        <v>357</v>
      </c>
      <c r="U1" t="s">
        <v>358</v>
      </c>
      <c r="V1" t="s">
        <v>359</v>
      </c>
      <c r="W1" t="s">
        <v>360</v>
      </c>
      <c r="X1" t="s">
        <v>361</v>
      </c>
      <c r="Y1" t="s">
        <v>362</v>
      </c>
      <c r="Z1" t="s">
        <v>363</v>
      </c>
      <c r="AA1" t="s">
        <v>364</v>
      </c>
      <c r="AB1" t="s">
        <v>365</v>
      </c>
      <c r="AC1" t="s">
        <v>366</v>
      </c>
      <c r="AD1" t="s">
        <v>367</v>
      </c>
      <c r="AE1" t="s">
        <v>368</v>
      </c>
      <c r="AF1" t="s">
        <v>369</v>
      </c>
      <c r="AG1" t="s">
        <v>370</v>
      </c>
      <c r="AH1" t="s">
        <v>371</v>
      </c>
      <c r="AI1" t="s">
        <v>372</v>
      </c>
      <c r="AJ1" t="s">
        <v>373</v>
      </c>
      <c r="AK1" t="s">
        <v>374</v>
      </c>
      <c r="AL1" t="s">
        <v>375</v>
      </c>
      <c r="AM1" t="s">
        <v>376</v>
      </c>
      <c r="AN1" t="s">
        <v>377</v>
      </c>
      <c r="AO1" t="s">
        <v>378</v>
      </c>
      <c r="AP1" t="s">
        <v>379</v>
      </c>
      <c r="AQ1" t="s">
        <v>380</v>
      </c>
      <c r="AR1" t="s">
        <v>381</v>
      </c>
      <c r="AS1" t="s">
        <v>382</v>
      </c>
      <c r="AT1" t="s">
        <v>383</v>
      </c>
      <c r="AU1" t="s">
        <v>384</v>
      </c>
      <c r="AV1" t="s">
        <v>385</v>
      </c>
      <c r="AW1" t="s">
        <v>386</v>
      </c>
      <c r="AX1" t="s">
        <v>387</v>
      </c>
      <c r="AY1" t="s">
        <v>388</v>
      </c>
      <c r="AZ1" t="s">
        <v>389</v>
      </c>
      <c r="BA1" t="s">
        <v>390</v>
      </c>
      <c r="BB1" t="s">
        <v>391</v>
      </c>
      <c r="BC1" t="s">
        <v>392</v>
      </c>
      <c r="BD1" t="s">
        <v>393</v>
      </c>
      <c r="BE1" t="s">
        <v>394</v>
      </c>
      <c r="BF1" t="s">
        <v>395</v>
      </c>
      <c r="BG1" t="s">
        <v>396</v>
      </c>
      <c r="BH1" t="s">
        <v>397</v>
      </c>
      <c r="BI1" t="s">
        <v>398</v>
      </c>
      <c r="BJ1" t="s">
        <v>399</v>
      </c>
      <c r="BK1" t="s">
        <v>400</v>
      </c>
      <c r="BL1" t="s">
        <v>401</v>
      </c>
      <c r="BM1" t="s">
        <v>402</v>
      </c>
      <c r="BN1" t="s">
        <v>403</v>
      </c>
      <c r="BO1" t="s">
        <v>404</v>
      </c>
      <c r="BP1" t="s">
        <v>413</v>
      </c>
      <c r="BQ1" t="s">
        <v>414</v>
      </c>
      <c r="BR1" t="s">
        <v>415</v>
      </c>
      <c r="BS1" t="s">
        <v>416</v>
      </c>
      <c r="BT1" t="s">
        <v>417</v>
      </c>
      <c r="BU1" t="s">
        <v>418</v>
      </c>
      <c r="BV1" t="s">
        <v>419</v>
      </c>
    </row>
    <row r="2" spans="1:74" x14ac:dyDescent="0.25">
      <c r="A2" s="20" t="s">
        <v>434</v>
      </c>
      <c r="B2" s="20" t="s">
        <v>435</v>
      </c>
      <c r="C2" s="20" t="s">
        <v>436</v>
      </c>
      <c r="D2" s="1">
        <v>44493</v>
      </c>
      <c r="E2">
        <v>88</v>
      </c>
      <c r="F2">
        <v>0</v>
      </c>
      <c r="G2">
        <v>0</v>
      </c>
      <c r="H2">
        <v>0</v>
      </c>
      <c r="I2">
        <v>0</v>
      </c>
      <c r="J2">
        <v>10</v>
      </c>
      <c r="K2">
        <v>1</v>
      </c>
      <c r="L2">
        <v>8</v>
      </c>
      <c r="M2">
        <v>7</v>
      </c>
      <c r="N2">
        <v>4</v>
      </c>
      <c r="O2">
        <v>0</v>
      </c>
      <c r="P2">
        <v>1</v>
      </c>
      <c r="Q2">
        <v>0</v>
      </c>
      <c r="R2">
        <v>256</v>
      </c>
      <c r="S2">
        <v>0</v>
      </c>
      <c r="T2">
        <v>77</v>
      </c>
      <c r="U2">
        <v>15</v>
      </c>
      <c r="V2">
        <v>19</v>
      </c>
      <c r="W2">
        <v>1113</v>
      </c>
      <c r="X2">
        <v>0</v>
      </c>
      <c r="Y2">
        <v>43</v>
      </c>
      <c r="Z2">
        <v>109</v>
      </c>
      <c r="AA2">
        <v>138</v>
      </c>
      <c r="AB2">
        <v>730</v>
      </c>
      <c r="AC2">
        <v>20</v>
      </c>
      <c r="AD2">
        <v>0</v>
      </c>
      <c r="AE2">
        <v>38</v>
      </c>
      <c r="AF2">
        <v>207</v>
      </c>
      <c r="AG2">
        <v>146</v>
      </c>
      <c r="AH2">
        <v>0</v>
      </c>
      <c r="AI2">
        <v>0</v>
      </c>
      <c r="AJ2">
        <v>27</v>
      </c>
      <c r="AK2">
        <v>15</v>
      </c>
      <c r="AL2">
        <v>20</v>
      </c>
      <c r="AM2">
        <v>0</v>
      </c>
      <c r="AN2">
        <v>0</v>
      </c>
      <c r="AO2">
        <v>1</v>
      </c>
      <c r="AP2">
        <v>0</v>
      </c>
      <c r="AQ2">
        <v>0</v>
      </c>
      <c r="AR2">
        <v>0</v>
      </c>
      <c r="AS2">
        <v>0</v>
      </c>
      <c r="AT2">
        <v>0</v>
      </c>
      <c r="AU2">
        <v>0</v>
      </c>
      <c r="AV2">
        <v>0</v>
      </c>
      <c r="AW2">
        <v>0</v>
      </c>
      <c r="AX2">
        <v>0</v>
      </c>
      <c r="AY2">
        <v>0</v>
      </c>
      <c r="AZ2">
        <v>0</v>
      </c>
      <c r="BA2">
        <v>0</v>
      </c>
      <c r="BB2">
        <v>6</v>
      </c>
      <c r="BC2">
        <v>18</v>
      </c>
      <c r="BD2">
        <v>0</v>
      </c>
      <c r="BE2">
        <v>0</v>
      </c>
      <c r="BF2">
        <v>0</v>
      </c>
      <c r="BG2" s="20"/>
      <c r="BH2" s="20"/>
      <c r="BI2" s="20"/>
      <c r="BJ2" s="20"/>
      <c r="BK2" s="20"/>
      <c r="BL2" s="20"/>
      <c r="BM2" s="20"/>
      <c r="BN2" s="20"/>
      <c r="BO2" s="20"/>
      <c r="BP2" s="20"/>
      <c r="BQ2" s="20"/>
      <c r="BR2" s="20"/>
      <c r="BS2" s="20"/>
      <c r="BT2" s="20"/>
      <c r="BU2" s="20"/>
      <c r="BV2" s="20"/>
    </row>
    <row r="3" spans="1:74" x14ac:dyDescent="0.25">
      <c r="A3" s="20" t="s">
        <v>434</v>
      </c>
      <c r="B3" s="20" t="s">
        <v>435</v>
      </c>
      <c r="C3" s="20" t="s">
        <v>436</v>
      </c>
      <c r="D3" s="1">
        <v>44500</v>
      </c>
      <c r="E3">
        <v>87</v>
      </c>
      <c r="F3">
        <v>0</v>
      </c>
      <c r="G3">
        <v>0</v>
      </c>
      <c r="H3">
        <v>0</v>
      </c>
      <c r="I3">
        <v>0</v>
      </c>
      <c r="J3">
        <v>13</v>
      </c>
      <c r="K3">
        <v>1</v>
      </c>
      <c r="L3">
        <v>8</v>
      </c>
      <c r="M3">
        <v>6</v>
      </c>
      <c r="N3">
        <v>4</v>
      </c>
      <c r="O3">
        <v>0</v>
      </c>
      <c r="P3">
        <v>1</v>
      </c>
      <c r="Q3">
        <v>0</v>
      </c>
      <c r="R3">
        <v>255</v>
      </c>
      <c r="S3">
        <v>0</v>
      </c>
      <c r="T3">
        <v>93</v>
      </c>
      <c r="U3">
        <v>15</v>
      </c>
      <c r="V3">
        <v>19</v>
      </c>
      <c r="W3">
        <v>1106</v>
      </c>
      <c r="X3">
        <v>0</v>
      </c>
      <c r="Y3">
        <v>60</v>
      </c>
      <c r="Z3">
        <v>105</v>
      </c>
      <c r="AA3">
        <v>137</v>
      </c>
      <c r="AB3">
        <v>730</v>
      </c>
      <c r="AC3">
        <v>32</v>
      </c>
      <c r="AD3">
        <v>0</v>
      </c>
      <c r="AE3">
        <v>38</v>
      </c>
      <c r="AF3">
        <v>208</v>
      </c>
      <c r="AG3">
        <v>144</v>
      </c>
      <c r="AH3">
        <v>0</v>
      </c>
      <c r="AI3">
        <v>2</v>
      </c>
      <c r="AJ3">
        <v>26</v>
      </c>
      <c r="AK3">
        <v>15</v>
      </c>
      <c r="AL3">
        <v>20</v>
      </c>
      <c r="AM3">
        <v>0</v>
      </c>
      <c r="AN3">
        <v>0</v>
      </c>
      <c r="AO3">
        <v>1</v>
      </c>
      <c r="AP3">
        <v>0</v>
      </c>
      <c r="AQ3">
        <v>0</v>
      </c>
      <c r="AR3">
        <v>0</v>
      </c>
      <c r="AS3">
        <v>0</v>
      </c>
      <c r="AT3">
        <v>0</v>
      </c>
      <c r="AU3">
        <v>0</v>
      </c>
      <c r="AV3">
        <v>0</v>
      </c>
      <c r="AW3">
        <v>0</v>
      </c>
      <c r="AX3">
        <v>0</v>
      </c>
      <c r="AY3">
        <v>0</v>
      </c>
      <c r="AZ3">
        <v>0</v>
      </c>
      <c r="BA3">
        <v>0</v>
      </c>
      <c r="BB3">
        <v>6</v>
      </c>
      <c r="BC3">
        <v>19</v>
      </c>
      <c r="BD3">
        <v>0</v>
      </c>
      <c r="BE3">
        <v>0</v>
      </c>
      <c r="BF3">
        <v>0</v>
      </c>
      <c r="BG3" s="20"/>
      <c r="BH3" s="20"/>
      <c r="BI3" s="20"/>
      <c r="BJ3" s="20"/>
      <c r="BK3" s="20"/>
      <c r="BL3" s="20"/>
      <c r="BM3" s="20"/>
      <c r="BN3" s="20"/>
      <c r="BO3" s="20"/>
      <c r="BP3" s="20"/>
      <c r="BQ3" s="20"/>
      <c r="BR3" s="20"/>
      <c r="BS3" s="20"/>
      <c r="BT3" s="20"/>
      <c r="BU3" s="20"/>
      <c r="BV3" s="20"/>
    </row>
    <row r="4" spans="1:74" x14ac:dyDescent="0.25">
      <c r="A4" s="20" t="s">
        <v>434</v>
      </c>
      <c r="B4" s="20" t="s">
        <v>435</v>
      </c>
      <c r="C4" s="20" t="s">
        <v>436</v>
      </c>
      <c r="D4" s="1">
        <v>44507</v>
      </c>
      <c r="E4">
        <v>87</v>
      </c>
      <c r="F4">
        <v>0</v>
      </c>
      <c r="G4">
        <v>0</v>
      </c>
      <c r="H4">
        <v>0</v>
      </c>
      <c r="I4">
        <v>0</v>
      </c>
      <c r="J4">
        <v>16</v>
      </c>
      <c r="K4">
        <v>1</v>
      </c>
      <c r="L4">
        <v>8</v>
      </c>
      <c r="M4">
        <v>6</v>
      </c>
      <c r="N4">
        <v>4</v>
      </c>
      <c r="O4">
        <v>1</v>
      </c>
      <c r="P4">
        <v>0</v>
      </c>
      <c r="Q4">
        <v>0</v>
      </c>
      <c r="R4">
        <v>255</v>
      </c>
      <c r="S4">
        <v>108</v>
      </c>
      <c r="T4">
        <v>6</v>
      </c>
      <c r="U4">
        <v>15</v>
      </c>
      <c r="V4">
        <v>19</v>
      </c>
      <c r="W4">
        <v>1102</v>
      </c>
      <c r="X4">
        <v>94</v>
      </c>
      <c r="Y4">
        <v>19</v>
      </c>
      <c r="Z4">
        <v>104</v>
      </c>
      <c r="AA4">
        <v>136</v>
      </c>
      <c r="AB4">
        <v>729</v>
      </c>
      <c r="AC4">
        <v>41</v>
      </c>
      <c r="AD4">
        <v>0</v>
      </c>
      <c r="AE4">
        <v>38</v>
      </c>
      <c r="AF4">
        <v>205</v>
      </c>
      <c r="AG4">
        <v>145</v>
      </c>
      <c r="AH4">
        <v>2</v>
      </c>
      <c r="AI4">
        <v>0</v>
      </c>
      <c r="AJ4">
        <v>27</v>
      </c>
      <c r="AK4">
        <v>15</v>
      </c>
      <c r="AL4">
        <v>20</v>
      </c>
      <c r="AM4">
        <v>2</v>
      </c>
      <c r="AN4">
        <v>0</v>
      </c>
      <c r="AO4">
        <v>1</v>
      </c>
      <c r="AP4">
        <v>0</v>
      </c>
      <c r="AQ4">
        <v>0</v>
      </c>
      <c r="AR4">
        <v>0</v>
      </c>
      <c r="AS4">
        <v>0</v>
      </c>
      <c r="AT4">
        <v>0</v>
      </c>
      <c r="AU4">
        <v>0</v>
      </c>
      <c r="AV4">
        <v>0</v>
      </c>
      <c r="AW4">
        <v>0</v>
      </c>
      <c r="AX4">
        <v>0</v>
      </c>
      <c r="AY4">
        <v>0</v>
      </c>
      <c r="AZ4">
        <v>0</v>
      </c>
      <c r="BA4">
        <v>0</v>
      </c>
      <c r="BB4">
        <v>0</v>
      </c>
      <c r="BC4">
        <v>0</v>
      </c>
      <c r="BD4">
        <v>0</v>
      </c>
      <c r="BE4">
        <v>0</v>
      </c>
      <c r="BF4">
        <v>0</v>
      </c>
      <c r="BG4" s="20">
        <v>0</v>
      </c>
      <c r="BH4" s="20">
        <v>0</v>
      </c>
      <c r="BI4" s="20">
        <v>64</v>
      </c>
      <c r="BJ4" s="20">
        <v>4</v>
      </c>
      <c r="BK4" s="20">
        <v>209</v>
      </c>
      <c r="BL4" s="20">
        <v>785</v>
      </c>
      <c r="BM4" s="20">
        <v>453</v>
      </c>
      <c r="BN4" s="20">
        <v>92</v>
      </c>
      <c r="BO4" s="20">
        <v>19</v>
      </c>
      <c r="BP4" s="20"/>
      <c r="BQ4" s="20"/>
      <c r="BR4" s="20"/>
      <c r="BS4" s="20"/>
      <c r="BT4" s="20"/>
      <c r="BU4" s="20"/>
      <c r="BV4" s="20"/>
    </row>
    <row r="5" spans="1:74" x14ac:dyDescent="0.25">
      <c r="A5" s="20" t="s">
        <v>434</v>
      </c>
      <c r="B5" s="20" t="s">
        <v>435</v>
      </c>
      <c r="C5" s="20" t="s">
        <v>436</v>
      </c>
      <c r="D5" s="1">
        <v>44514</v>
      </c>
      <c r="E5">
        <v>87</v>
      </c>
      <c r="F5">
        <v>0</v>
      </c>
      <c r="G5">
        <v>0</v>
      </c>
      <c r="H5">
        <v>0</v>
      </c>
      <c r="I5">
        <v>0</v>
      </c>
      <c r="J5">
        <v>19</v>
      </c>
      <c r="K5">
        <v>1</v>
      </c>
      <c r="L5">
        <v>8</v>
      </c>
      <c r="M5">
        <v>6</v>
      </c>
      <c r="N5">
        <v>4</v>
      </c>
      <c r="O5">
        <v>1</v>
      </c>
      <c r="P5">
        <v>0</v>
      </c>
      <c r="Q5">
        <v>0</v>
      </c>
      <c r="R5">
        <v>253</v>
      </c>
      <c r="S5">
        <v>121</v>
      </c>
      <c r="T5">
        <v>6</v>
      </c>
      <c r="U5">
        <v>15</v>
      </c>
      <c r="V5">
        <v>19</v>
      </c>
      <c r="W5">
        <v>1106</v>
      </c>
      <c r="X5">
        <v>132</v>
      </c>
      <c r="Y5">
        <v>18</v>
      </c>
      <c r="Z5">
        <v>102</v>
      </c>
      <c r="AA5">
        <v>138</v>
      </c>
      <c r="AB5">
        <v>730</v>
      </c>
      <c r="AC5">
        <v>57</v>
      </c>
      <c r="AD5">
        <v>0</v>
      </c>
      <c r="AE5">
        <v>37</v>
      </c>
      <c r="AF5">
        <v>204</v>
      </c>
      <c r="AG5">
        <v>142</v>
      </c>
      <c r="AH5">
        <v>3</v>
      </c>
      <c r="AI5">
        <v>0</v>
      </c>
      <c r="AJ5">
        <v>25</v>
      </c>
      <c r="AK5">
        <v>15</v>
      </c>
      <c r="AL5">
        <v>21</v>
      </c>
      <c r="AM5">
        <v>3</v>
      </c>
      <c r="AN5">
        <v>0</v>
      </c>
      <c r="AO5">
        <v>1</v>
      </c>
      <c r="AP5">
        <v>0</v>
      </c>
      <c r="AQ5">
        <v>0</v>
      </c>
      <c r="AR5">
        <v>0</v>
      </c>
      <c r="AS5">
        <v>0</v>
      </c>
      <c r="AT5">
        <v>0</v>
      </c>
      <c r="AU5">
        <v>0</v>
      </c>
      <c r="AV5">
        <v>0</v>
      </c>
      <c r="AW5">
        <v>0</v>
      </c>
      <c r="AX5">
        <v>0</v>
      </c>
      <c r="AY5">
        <v>0</v>
      </c>
      <c r="AZ5">
        <v>0</v>
      </c>
      <c r="BA5">
        <v>0</v>
      </c>
      <c r="BB5">
        <v>0</v>
      </c>
      <c r="BC5">
        <v>0</v>
      </c>
      <c r="BD5">
        <v>0</v>
      </c>
      <c r="BE5">
        <v>0</v>
      </c>
      <c r="BF5">
        <v>0</v>
      </c>
      <c r="BG5" s="20">
        <v>0</v>
      </c>
      <c r="BH5" s="20">
        <v>0</v>
      </c>
      <c r="BI5" s="20">
        <v>64</v>
      </c>
      <c r="BJ5" s="20">
        <v>4</v>
      </c>
      <c r="BK5" s="20">
        <v>207</v>
      </c>
      <c r="BL5" s="20">
        <v>790</v>
      </c>
      <c r="BM5" s="20">
        <v>457</v>
      </c>
      <c r="BN5" s="20">
        <v>90</v>
      </c>
      <c r="BO5" s="20">
        <v>20</v>
      </c>
      <c r="BP5" s="20"/>
      <c r="BQ5" s="20"/>
      <c r="BR5" s="20"/>
      <c r="BS5" s="20"/>
      <c r="BT5" s="20"/>
      <c r="BU5" s="20"/>
      <c r="BV5" s="20"/>
    </row>
    <row r="6" spans="1:74" x14ac:dyDescent="0.25">
      <c r="A6" s="20" t="s">
        <v>434</v>
      </c>
      <c r="B6" s="20" t="s">
        <v>435</v>
      </c>
      <c r="C6" s="20" t="s">
        <v>436</v>
      </c>
      <c r="D6" s="1">
        <v>44521</v>
      </c>
      <c r="E6">
        <v>89</v>
      </c>
      <c r="F6">
        <v>0</v>
      </c>
      <c r="G6">
        <v>0</v>
      </c>
      <c r="H6">
        <v>0</v>
      </c>
      <c r="I6">
        <v>0</v>
      </c>
      <c r="J6">
        <v>29</v>
      </c>
      <c r="K6">
        <v>1</v>
      </c>
      <c r="L6">
        <v>8</v>
      </c>
      <c r="M6">
        <v>6</v>
      </c>
      <c r="N6">
        <v>4</v>
      </c>
      <c r="O6">
        <v>1</v>
      </c>
      <c r="P6">
        <v>0</v>
      </c>
      <c r="Q6">
        <v>0</v>
      </c>
      <c r="R6">
        <v>252</v>
      </c>
      <c r="S6">
        <v>129</v>
      </c>
      <c r="T6">
        <v>6</v>
      </c>
      <c r="U6">
        <v>15</v>
      </c>
      <c r="V6">
        <v>18</v>
      </c>
      <c r="W6">
        <v>1106</v>
      </c>
      <c r="X6">
        <v>177</v>
      </c>
      <c r="Y6">
        <v>18</v>
      </c>
      <c r="Z6">
        <v>101</v>
      </c>
      <c r="AA6">
        <v>134</v>
      </c>
      <c r="AB6">
        <v>731</v>
      </c>
      <c r="AC6">
        <v>78</v>
      </c>
      <c r="AD6">
        <v>0</v>
      </c>
      <c r="AE6">
        <v>37</v>
      </c>
      <c r="AF6">
        <v>202</v>
      </c>
      <c r="AG6">
        <v>144</v>
      </c>
      <c r="AH6">
        <v>3</v>
      </c>
      <c r="AI6">
        <v>0</v>
      </c>
      <c r="AJ6">
        <v>24</v>
      </c>
      <c r="AK6">
        <v>14</v>
      </c>
      <c r="AL6">
        <v>21</v>
      </c>
      <c r="AM6">
        <v>3</v>
      </c>
      <c r="AN6">
        <v>0</v>
      </c>
      <c r="AO6">
        <v>1</v>
      </c>
      <c r="AP6">
        <v>0</v>
      </c>
      <c r="AQ6">
        <v>0</v>
      </c>
      <c r="AR6">
        <v>0</v>
      </c>
      <c r="AS6">
        <v>0</v>
      </c>
      <c r="AT6">
        <v>0</v>
      </c>
      <c r="AU6">
        <v>0</v>
      </c>
      <c r="AV6">
        <v>0</v>
      </c>
      <c r="AW6">
        <v>0</v>
      </c>
      <c r="AX6">
        <v>0</v>
      </c>
      <c r="AY6">
        <v>0</v>
      </c>
      <c r="AZ6">
        <v>0</v>
      </c>
      <c r="BA6">
        <v>0</v>
      </c>
      <c r="BB6">
        <v>0</v>
      </c>
      <c r="BC6">
        <v>0</v>
      </c>
      <c r="BD6">
        <v>0</v>
      </c>
      <c r="BE6">
        <v>0</v>
      </c>
      <c r="BF6">
        <v>0</v>
      </c>
      <c r="BG6" s="20">
        <v>0</v>
      </c>
      <c r="BH6" s="20">
        <v>0</v>
      </c>
      <c r="BI6" s="20">
        <v>65</v>
      </c>
      <c r="BJ6" s="20">
        <v>4</v>
      </c>
      <c r="BK6" s="20">
        <v>206</v>
      </c>
      <c r="BL6" s="20">
        <v>792</v>
      </c>
      <c r="BM6" s="20">
        <v>459</v>
      </c>
      <c r="BN6" s="20">
        <v>94</v>
      </c>
      <c r="BO6" s="20">
        <v>20</v>
      </c>
      <c r="BP6" s="20"/>
      <c r="BQ6" s="20"/>
      <c r="BR6" s="20"/>
      <c r="BS6" s="20"/>
      <c r="BT6" s="20"/>
      <c r="BU6" s="20"/>
      <c r="BV6" s="20"/>
    </row>
    <row r="7" spans="1:74" x14ac:dyDescent="0.25">
      <c r="A7" s="20" t="s">
        <v>434</v>
      </c>
      <c r="B7" s="20" t="s">
        <v>435</v>
      </c>
      <c r="C7" s="20" t="s">
        <v>436</v>
      </c>
      <c r="D7" s="1">
        <v>44528</v>
      </c>
      <c r="E7">
        <v>89</v>
      </c>
      <c r="F7">
        <v>0</v>
      </c>
      <c r="G7">
        <v>0</v>
      </c>
      <c r="H7">
        <v>0</v>
      </c>
      <c r="I7">
        <v>0</v>
      </c>
      <c r="J7">
        <v>34</v>
      </c>
      <c r="K7">
        <v>1</v>
      </c>
      <c r="L7">
        <v>8</v>
      </c>
      <c r="M7">
        <v>6</v>
      </c>
      <c r="N7">
        <v>4</v>
      </c>
      <c r="O7">
        <v>1</v>
      </c>
      <c r="P7">
        <v>0</v>
      </c>
      <c r="Q7">
        <v>0</v>
      </c>
      <c r="R7">
        <v>253</v>
      </c>
      <c r="S7">
        <v>138</v>
      </c>
      <c r="T7">
        <v>6</v>
      </c>
      <c r="U7">
        <v>15</v>
      </c>
      <c r="V7">
        <v>19</v>
      </c>
      <c r="W7">
        <v>1109</v>
      </c>
      <c r="X7">
        <v>247</v>
      </c>
      <c r="Y7">
        <v>18</v>
      </c>
      <c r="Z7">
        <v>101</v>
      </c>
      <c r="AA7">
        <v>135</v>
      </c>
      <c r="AB7">
        <v>731</v>
      </c>
      <c r="AC7">
        <v>122</v>
      </c>
      <c r="AD7">
        <v>0</v>
      </c>
      <c r="AE7">
        <v>36</v>
      </c>
      <c r="AF7">
        <v>198</v>
      </c>
      <c r="AG7">
        <v>144</v>
      </c>
      <c r="AH7">
        <v>4</v>
      </c>
      <c r="AI7">
        <v>0</v>
      </c>
      <c r="AJ7">
        <v>24</v>
      </c>
      <c r="AK7">
        <v>13</v>
      </c>
      <c r="AL7">
        <v>21</v>
      </c>
      <c r="AM7">
        <v>4</v>
      </c>
      <c r="AN7">
        <v>0</v>
      </c>
      <c r="AO7">
        <v>1</v>
      </c>
      <c r="AP7">
        <v>0</v>
      </c>
      <c r="AQ7">
        <v>0</v>
      </c>
      <c r="AR7">
        <v>0</v>
      </c>
      <c r="AS7">
        <v>0</v>
      </c>
      <c r="AT7">
        <v>0</v>
      </c>
      <c r="AU7">
        <v>0</v>
      </c>
      <c r="AV7">
        <v>0</v>
      </c>
      <c r="AW7">
        <v>0</v>
      </c>
      <c r="AX7">
        <v>0</v>
      </c>
      <c r="AY7">
        <v>0</v>
      </c>
      <c r="AZ7">
        <v>0</v>
      </c>
      <c r="BA7">
        <v>0</v>
      </c>
      <c r="BB7">
        <v>0</v>
      </c>
      <c r="BC7">
        <v>0</v>
      </c>
      <c r="BD7">
        <v>0</v>
      </c>
      <c r="BE7">
        <v>0</v>
      </c>
      <c r="BF7">
        <v>0</v>
      </c>
      <c r="BG7" s="20">
        <v>0</v>
      </c>
      <c r="BH7" s="20">
        <v>0</v>
      </c>
      <c r="BI7" s="20">
        <v>65</v>
      </c>
      <c r="BJ7" s="20">
        <v>4</v>
      </c>
      <c r="BK7" s="20">
        <v>206</v>
      </c>
      <c r="BL7" s="20">
        <v>797</v>
      </c>
      <c r="BM7" s="20">
        <v>464</v>
      </c>
      <c r="BN7" s="20">
        <v>95</v>
      </c>
      <c r="BO7" s="20">
        <v>20</v>
      </c>
      <c r="BP7" s="20"/>
      <c r="BQ7" s="20"/>
      <c r="BR7" s="20"/>
      <c r="BS7" s="20"/>
      <c r="BT7" s="20"/>
      <c r="BU7" s="20"/>
      <c r="BV7" s="20"/>
    </row>
    <row r="8" spans="1:74" x14ac:dyDescent="0.25">
      <c r="A8" s="20" t="s">
        <v>434</v>
      </c>
      <c r="B8" s="20" t="s">
        <v>435</v>
      </c>
      <c r="C8" s="20" t="s">
        <v>436</v>
      </c>
      <c r="D8" s="1">
        <v>44535</v>
      </c>
      <c r="E8">
        <v>90</v>
      </c>
      <c r="F8">
        <v>0</v>
      </c>
      <c r="G8">
        <v>0</v>
      </c>
      <c r="H8">
        <v>0</v>
      </c>
      <c r="I8">
        <v>0</v>
      </c>
      <c r="J8">
        <v>36</v>
      </c>
      <c r="K8">
        <v>1</v>
      </c>
      <c r="L8">
        <v>8</v>
      </c>
      <c r="M8">
        <v>7</v>
      </c>
      <c r="N8">
        <v>4</v>
      </c>
      <c r="O8">
        <v>3</v>
      </c>
      <c r="P8">
        <v>0</v>
      </c>
      <c r="Q8">
        <v>0</v>
      </c>
      <c r="R8">
        <v>252</v>
      </c>
      <c r="S8">
        <v>143</v>
      </c>
      <c r="T8">
        <v>5</v>
      </c>
      <c r="U8">
        <v>13</v>
      </c>
      <c r="V8">
        <v>19</v>
      </c>
      <c r="W8">
        <v>1110</v>
      </c>
      <c r="X8">
        <v>291</v>
      </c>
      <c r="Y8">
        <v>18</v>
      </c>
      <c r="Z8">
        <v>100</v>
      </c>
      <c r="AA8">
        <v>138</v>
      </c>
      <c r="AB8">
        <v>724</v>
      </c>
      <c r="AC8">
        <v>168</v>
      </c>
      <c r="AD8">
        <v>0</v>
      </c>
      <c r="AE8">
        <v>36</v>
      </c>
      <c r="AF8">
        <v>195</v>
      </c>
      <c r="AG8">
        <v>143</v>
      </c>
      <c r="AH8">
        <v>8</v>
      </c>
      <c r="AI8">
        <v>0</v>
      </c>
      <c r="AJ8">
        <v>22</v>
      </c>
      <c r="AK8">
        <v>13</v>
      </c>
      <c r="AL8">
        <v>23</v>
      </c>
      <c r="AM8">
        <v>7</v>
      </c>
      <c r="AN8">
        <v>1</v>
      </c>
      <c r="AO8">
        <v>1</v>
      </c>
      <c r="AP8">
        <v>0</v>
      </c>
      <c r="AQ8">
        <v>0</v>
      </c>
      <c r="AR8">
        <v>0</v>
      </c>
      <c r="AS8">
        <v>0</v>
      </c>
      <c r="AT8">
        <v>0</v>
      </c>
      <c r="AU8">
        <v>0</v>
      </c>
      <c r="AV8">
        <v>0</v>
      </c>
      <c r="AW8">
        <v>0</v>
      </c>
      <c r="AX8">
        <v>0</v>
      </c>
      <c r="AY8">
        <v>0</v>
      </c>
      <c r="AZ8">
        <v>0</v>
      </c>
      <c r="BA8">
        <v>0</v>
      </c>
      <c r="BB8">
        <v>0</v>
      </c>
      <c r="BC8">
        <v>0</v>
      </c>
      <c r="BD8">
        <v>0</v>
      </c>
      <c r="BE8">
        <v>0</v>
      </c>
      <c r="BF8">
        <v>0</v>
      </c>
      <c r="BG8" s="20">
        <v>0</v>
      </c>
      <c r="BH8" s="20">
        <v>0</v>
      </c>
      <c r="BI8" s="20">
        <v>66</v>
      </c>
      <c r="BJ8" s="20">
        <v>4</v>
      </c>
      <c r="BK8" s="20">
        <v>206</v>
      </c>
      <c r="BL8" s="20">
        <v>802</v>
      </c>
      <c r="BM8" s="20">
        <v>461</v>
      </c>
      <c r="BN8" s="20">
        <v>96</v>
      </c>
      <c r="BO8" s="20">
        <v>21</v>
      </c>
      <c r="BP8" s="20"/>
      <c r="BQ8" s="20"/>
      <c r="BR8" s="20"/>
      <c r="BS8" s="20"/>
      <c r="BT8" s="20"/>
      <c r="BU8" s="20"/>
      <c r="BV8" s="20"/>
    </row>
    <row r="9" spans="1:74" x14ac:dyDescent="0.25">
      <c r="A9" s="20" t="s">
        <v>434</v>
      </c>
      <c r="B9" s="20" t="s">
        <v>435</v>
      </c>
      <c r="C9" s="20" t="s">
        <v>436</v>
      </c>
      <c r="D9" s="1">
        <v>44542</v>
      </c>
      <c r="E9">
        <v>90</v>
      </c>
      <c r="F9">
        <v>0</v>
      </c>
      <c r="G9">
        <v>0</v>
      </c>
      <c r="H9">
        <v>0</v>
      </c>
      <c r="I9">
        <v>0</v>
      </c>
      <c r="J9">
        <v>37</v>
      </c>
      <c r="K9">
        <v>1</v>
      </c>
      <c r="L9">
        <v>7</v>
      </c>
      <c r="M9">
        <v>7</v>
      </c>
      <c r="N9">
        <v>4</v>
      </c>
      <c r="O9">
        <v>3</v>
      </c>
      <c r="P9">
        <v>0</v>
      </c>
      <c r="Q9">
        <v>0</v>
      </c>
      <c r="R9">
        <v>254</v>
      </c>
      <c r="S9">
        <v>150</v>
      </c>
      <c r="T9">
        <v>5</v>
      </c>
      <c r="U9">
        <v>13</v>
      </c>
      <c r="V9">
        <v>20</v>
      </c>
      <c r="W9">
        <v>1111</v>
      </c>
      <c r="X9">
        <v>334</v>
      </c>
      <c r="Y9">
        <v>18</v>
      </c>
      <c r="Z9">
        <v>98</v>
      </c>
      <c r="AA9">
        <v>136</v>
      </c>
      <c r="AB9">
        <v>722</v>
      </c>
      <c r="AC9">
        <v>195</v>
      </c>
      <c r="AD9">
        <v>0</v>
      </c>
      <c r="AE9">
        <v>38</v>
      </c>
      <c r="AF9">
        <v>193</v>
      </c>
      <c r="AG9">
        <v>143</v>
      </c>
      <c r="AH9">
        <v>15</v>
      </c>
      <c r="AI9">
        <v>0</v>
      </c>
      <c r="AJ9">
        <v>21</v>
      </c>
      <c r="AK9">
        <v>12</v>
      </c>
      <c r="AL9">
        <v>23</v>
      </c>
      <c r="AM9">
        <v>9</v>
      </c>
      <c r="AN9">
        <v>1</v>
      </c>
      <c r="AO9">
        <v>1</v>
      </c>
      <c r="AP9">
        <v>0</v>
      </c>
      <c r="AQ9">
        <v>0</v>
      </c>
      <c r="AR9">
        <v>0</v>
      </c>
      <c r="AS9">
        <v>0</v>
      </c>
      <c r="AT9">
        <v>0</v>
      </c>
      <c r="AU9">
        <v>0</v>
      </c>
      <c r="AV9">
        <v>0</v>
      </c>
      <c r="AW9">
        <v>0</v>
      </c>
      <c r="AX9">
        <v>0</v>
      </c>
      <c r="AY9">
        <v>0</v>
      </c>
      <c r="AZ9">
        <v>0</v>
      </c>
      <c r="BA9">
        <v>0</v>
      </c>
      <c r="BB9">
        <v>0</v>
      </c>
      <c r="BC9">
        <v>0</v>
      </c>
      <c r="BD9">
        <v>0</v>
      </c>
      <c r="BE9">
        <v>0</v>
      </c>
      <c r="BF9">
        <v>0</v>
      </c>
      <c r="BG9" s="20">
        <v>0</v>
      </c>
      <c r="BH9" s="20">
        <v>0</v>
      </c>
      <c r="BI9" s="20">
        <v>66</v>
      </c>
      <c r="BJ9" s="20">
        <v>4</v>
      </c>
      <c r="BK9" s="20">
        <v>207</v>
      </c>
      <c r="BL9" s="20">
        <v>808</v>
      </c>
      <c r="BM9" s="20">
        <v>461</v>
      </c>
      <c r="BN9" s="20">
        <v>96</v>
      </c>
      <c r="BO9" s="20">
        <v>21</v>
      </c>
      <c r="BP9" s="20"/>
      <c r="BQ9" s="20"/>
      <c r="BR9" s="20"/>
      <c r="BS9" s="20"/>
      <c r="BT9" s="20"/>
      <c r="BU9" s="20"/>
      <c r="BV9" s="20"/>
    </row>
    <row r="10" spans="1:74" x14ac:dyDescent="0.25">
      <c r="A10" s="20" t="s">
        <v>434</v>
      </c>
      <c r="B10" s="20" t="s">
        <v>435</v>
      </c>
      <c r="C10" s="20" t="s">
        <v>436</v>
      </c>
      <c r="D10" s="1">
        <v>44549</v>
      </c>
      <c r="E10">
        <v>90</v>
      </c>
      <c r="F10">
        <v>0</v>
      </c>
      <c r="G10">
        <v>0</v>
      </c>
      <c r="H10">
        <v>0</v>
      </c>
      <c r="I10">
        <v>0</v>
      </c>
      <c r="J10">
        <v>39</v>
      </c>
      <c r="K10">
        <v>1</v>
      </c>
      <c r="L10">
        <v>7</v>
      </c>
      <c r="M10">
        <v>7</v>
      </c>
      <c r="N10">
        <v>4</v>
      </c>
      <c r="O10">
        <v>3</v>
      </c>
      <c r="P10">
        <v>0</v>
      </c>
      <c r="Q10">
        <v>0</v>
      </c>
      <c r="R10">
        <v>254</v>
      </c>
      <c r="S10">
        <v>153</v>
      </c>
      <c r="T10">
        <v>5</v>
      </c>
      <c r="U10">
        <v>12</v>
      </c>
      <c r="V10">
        <v>19</v>
      </c>
      <c r="W10">
        <v>1111</v>
      </c>
      <c r="X10">
        <v>378</v>
      </c>
      <c r="Y10">
        <v>17</v>
      </c>
      <c r="Z10">
        <v>96</v>
      </c>
      <c r="AA10">
        <v>131</v>
      </c>
      <c r="AB10">
        <v>720</v>
      </c>
      <c r="AC10">
        <v>243</v>
      </c>
      <c r="AD10">
        <v>0</v>
      </c>
      <c r="AE10">
        <v>38</v>
      </c>
      <c r="AF10">
        <v>194</v>
      </c>
      <c r="AG10">
        <v>145</v>
      </c>
      <c r="AH10">
        <v>28</v>
      </c>
      <c r="AI10">
        <v>1</v>
      </c>
      <c r="AJ10">
        <v>20</v>
      </c>
      <c r="AK10">
        <v>12</v>
      </c>
      <c r="AL10">
        <v>23</v>
      </c>
      <c r="AM10">
        <v>14</v>
      </c>
      <c r="AN10">
        <v>1</v>
      </c>
      <c r="AO10">
        <v>1</v>
      </c>
      <c r="AP10">
        <v>0</v>
      </c>
      <c r="AQ10">
        <v>0</v>
      </c>
      <c r="AR10">
        <v>0</v>
      </c>
      <c r="AS10">
        <v>0</v>
      </c>
      <c r="AT10">
        <v>0</v>
      </c>
      <c r="AU10">
        <v>0</v>
      </c>
      <c r="AV10">
        <v>0</v>
      </c>
      <c r="AW10">
        <v>0</v>
      </c>
      <c r="AX10">
        <v>0</v>
      </c>
      <c r="AY10">
        <v>0</v>
      </c>
      <c r="AZ10">
        <v>0</v>
      </c>
      <c r="BA10">
        <v>0</v>
      </c>
      <c r="BB10">
        <v>0</v>
      </c>
      <c r="BC10">
        <v>0</v>
      </c>
      <c r="BD10">
        <v>0</v>
      </c>
      <c r="BE10">
        <v>0</v>
      </c>
      <c r="BF10">
        <v>0</v>
      </c>
      <c r="BG10" s="20">
        <v>0</v>
      </c>
      <c r="BH10" s="20">
        <v>0</v>
      </c>
      <c r="BI10" s="20">
        <v>66</v>
      </c>
      <c r="BJ10" s="20">
        <v>4</v>
      </c>
      <c r="BK10" s="20">
        <v>209</v>
      </c>
      <c r="BL10" s="20">
        <v>815</v>
      </c>
      <c r="BM10" s="20">
        <v>460</v>
      </c>
      <c r="BN10" s="20">
        <v>99</v>
      </c>
      <c r="BO10" s="20">
        <v>21</v>
      </c>
      <c r="BP10" s="20">
        <v>4133</v>
      </c>
      <c r="BQ10" s="20">
        <v>518</v>
      </c>
      <c r="BR10" s="20">
        <v>0</v>
      </c>
      <c r="BS10" s="20">
        <v>11</v>
      </c>
      <c r="BT10" s="20">
        <v>285</v>
      </c>
      <c r="BU10" s="20">
        <v>1421</v>
      </c>
      <c r="BV10" s="20">
        <v>2172</v>
      </c>
    </row>
    <row r="11" spans="1:74" x14ac:dyDescent="0.25">
      <c r="A11" s="20" t="s">
        <v>434</v>
      </c>
      <c r="B11" s="20" t="s">
        <v>435</v>
      </c>
      <c r="C11" s="20" t="s">
        <v>436</v>
      </c>
      <c r="D11" s="1">
        <v>44558</v>
      </c>
      <c r="E11">
        <v>89</v>
      </c>
      <c r="F11">
        <v>0</v>
      </c>
      <c r="G11">
        <v>0</v>
      </c>
      <c r="H11">
        <v>0</v>
      </c>
      <c r="I11">
        <v>0</v>
      </c>
      <c r="J11">
        <v>43</v>
      </c>
      <c r="K11">
        <v>1</v>
      </c>
      <c r="L11">
        <v>7</v>
      </c>
      <c r="M11">
        <v>7</v>
      </c>
      <c r="N11">
        <v>4</v>
      </c>
      <c r="O11">
        <v>3</v>
      </c>
      <c r="P11">
        <v>0</v>
      </c>
      <c r="Q11">
        <v>0</v>
      </c>
      <c r="R11">
        <v>255</v>
      </c>
      <c r="S11">
        <v>157</v>
      </c>
      <c r="T11">
        <v>5</v>
      </c>
      <c r="U11">
        <v>12</v>
      </c>
      <c r="V11">
        <v>19</v>
      </c>
      <c r="W11">
        <v>1109</v>
      </c>
      <c r="X11">
        <v>426</v>
      </c>
      <c r="Y11">
        <v>17</v>
      </c>
      <c r="Z11">
        <v>92</v>
      </c>
      <c r="AA11">
        <v>130</v>
      </c>
      <c r="AB11">
        <v>719</v>
      </c>
      <c r="AC11">
        <v>259</v>
      </c>
      <c r="AD11">
        <v>0</v>
      </c>
      <c r="AE11">
        <v>37</v>
      </c>
      <c r="AF11">
        <v>195</v>
      </c>
      <c r="AG11">
        <v>144</v>
      </c>
      <c r="AH11">
        <v>36</v>
      </c>
      <c r="AI11">
        <v>1</v>
      </c>
      <c r="AJ11">
        <v>18</v>
      </c>
      <c r="AK11">
        <v>13</v>
      </c>
      <c r="AL11">
        <v>22</v>
      </c>
      <c r="AM11">
        <v>14</v>
      </c>
      <c r="AN11">
        <v>1</v>
      </c>
      <c r="AO11">
        <v>1</v>
      </c>
      <c r="AP11">
        <v>0</v>
      </c>
      <c r="AQ11">
        <v>0</v>
      </c>
      <c r="AR11">
        <v>0</v>
      </c>
      <c r="AS11">
        <v>0</v>
      </c>
      <c r="AT11">
        <v>0</v>
      </c>
      <c r="AU11">
        <v>0</v>
      </c>
      <c r="AV11">
        <v>0</v>
      </c>
      <c r="AW11">
        <v>0</v>
      </c>
      <c r="AX11">
        <v>0</v>
      </c>
      <c r="AY11">
        <v>0</v>
      </c>
      <c r="AZ11">
        <v>0</v>
      </c>
      <c r="BA11">
        <v>0</v>
      </c>
      <c r="BB11">
        <v>0</v>
      </c>
      <c r="BC11">
        <v>0</v>
      </c>
      <c r="BD11">
        <v>0</v>
      </c>
      <c r="BE11">
        <v>0</v>
      </c>
      <c r="BF11">
        <v>0</v>
      </c>
      <c r="BG11" s="20">
        <v>0</v>
      </c>
      <c r="BH11" s="20">
        <v>0</v>
      </c>
      <c r="BI11" s="20">
        <v>66</v>
      </c>
      <c r="BJ11" s="20">
        <v>4</v>
      </c>
      <c r="BK11" s="20">
        <v>210</v>
      </c>
      <c r="BL11" s="20">
        <v>817</v>
      </c>
      <c r="BM11" s="20">
        <v>460</v>
      </c>
      <c r="BN11" s="20">
        <v>98</v>
      </c>
      <c r="BO11" s="20">
        <v>20</v>
      </c>
      <c r="BP11" s="20">
        <v>4124</v>
      </c>
      <c r="BQ11" s="20">
        <v>692</v>
      </c>
      <c r="BR11" s="20">
        <v>0</v>
      </c>
      <c r="BS11" s="20">
        <v>11</v>
      </c>
      <c r="BT11" s="20">
        <v>277</v>
      </c>
      <c r="BU11" s="20">
        <v>1408</v>
      </c>
      <c r="BV11" s="20">
        <v>2186</v>
      </c>
    </row>
    <row r="12" spans="1:74" x14ac:dyDescent="0.25">
      <c r="A12" s="20" t="s">
        <v>434</v>
      </c>
      <c r="B12" s="20" t="s">
        <v>435</v>
      </c>
      <c r="C12" s="20" t="s">
        <v>436</v>
      </c>
      <c r="D12" s="1">
        <v>44564</v>
      </c>
      <c r="E12">
        <v>89</v>
      </c>
      <c r="F12">
        <v>0</v>
      </c>
      <c r="G12">
        <v>0</v>
      </c>
      <c r="H12">
        <v>0</v>
      </c>
      <c r="I12">
        <v>0</v>
      </c>
      <c r="J12">
        <v>43</v>
      </c>
      <c r="K12">
        <v>1</v>
      </c>
      <c r="L12">
        <v>7</v>
      </c>
      <c r="M12">
        <v>7</v>
      </c>
      <c r="N12">
        <v>4</v>
      </c>
      <c r="O12">
        <v>3</v>
      </c>
      <c r="P12">
        <v>0</v>
      </c>
      <c r="Q12">
        <v>0</v>
      </c>
      <c r="R12">
        <v>258</v>
      </c>
      <c r="S12">
        <v>158</v>
      </c>
      <c r="T12">
        <v>5</v>
      </c>
      <c r="U12">
        <v>11</v>
      </c>
      <c r="V12">
        <v>20</v>
      </c>
      <c r="W12">
        <v>1108</v>
      </c>
      <c r="X12">
        <v>443</v>
      </c>
      <c r="Y12">
        <v>17</v>
      </c>
      <c r="Z12">
        <v>91</v>
      </c>
      <c r="AA12">
        <v>129</v>
      </c>
      <c r="AB12">
        <v>723</v>
      </c>
      <c r="AC12">
        <v>270</v>
      </c>
      <c r="AD12">
        <v>0</v>
      </c>
      <c r="AE12">
        <v>38</v>
      </c>
      <c r="AF12">
        <v>198</v>
      </c>
      <c r="AG12">
        <v>144</v>
      </c>
      <c r="AH12">
        <v>40</v>
      </c>
      <c r="AI12">
        <v>1</v>
      </c>
      <c r="AJ12">
        <v>18</v>
      </c>
      <c r="AK12">
        <v>13</v>
      </c>
      <c r="AL12">
        <v>22</v>
      </c>
      <c r="AM12">
        <v>16</v>
      </c>
      <c r="AN12">
        <v>1</v>
      </c>
      <c r="AO12">
        <v>1</v>
      </c>
      <c r="AP12">
        <v>0</v>
      </c>
      <c r="AQ12">
        <v>0</v>
      </c>
      <c r="AR12">
        <v>0</v>
      </c>
      <c r="AS12">
        <v>0</v>
      </c>
      <c r="AT12">
        <v>0</v>
      </c>
      <c r="AU12">
        <v>0</v>
      </c>
      <c r="AV12">
        <v>0</v>
      </c>
      <c r="AW12">
        <v>0</v>
      </c>
      <c r="AX12">
        <v>0</v>
      </c>
      <c r="AY12">
        <v>0</v>
      </c>
      <c r="AZ12">
        <v>0</v>
      </c>
      <c r="BA12">
        <v>0</v>
      </c>
      <c r="BB12">
        <v>0</v>
      </c>
      <c r="BC12">
        <v>0</v>
      </c>
      <c r="BD12">
        <v>0</v>
      </c>
      <c r="BE12">
        <v>0</v>
      </c>
      <c r="BF12">
        <v>0</v>
      </c>
      <c r="BG12" s="20">
        <v>0</v>
      </c>
      <c r="BH12" s="20">
        <v>0</v>
      </c>
      <c r="BI12" s="20">
        <v>67</v>
      </c>
      <c r="BJ12" s="20">
        <v>4</v>
      </c>
      <c r="BK12" s="20">
        <v>212</v>
      </c>
      <c r="BL12" s="20">
        <v>820</v>
      </c>
      <c r="BM12" s="20">
        <v>460</v>
      </c>
      <c r="BN12" s="20">
        <v>98</v>
      </c>
      <c r="BO12" s="20">
        <v>20</v>
      </c>
      <c r="BP12" s="20">
        <v>4127</v>
      </c>
      <c r="BQ12" s="20">
        <v>759</v>
      </c>
      <c r="BR12" s="20">
        <v>0</v>
      </c>
      <c r="BS12" s="20">
        <v>11</v>
      </c>
      <c r="BT12" s="20">
        <v>275</v>
      </c>
      <c r="BU12" s="20">
        <v>1406</v>
      </c>
      <c r="BV12" s="20">
        <v>2203</v>
      </c>
    </row>
    <row r="13" spans="1:74" x14ac:dyDescent="0.25">
      <c r="A13" s="20" t="s">
        <v>434</v>
      </c>
      <c r="B13" s="20" t="s">
        <v>435</v>
      </c>
      <c r="C13" s="20" t="s">
        <v>436</v>
      </c>
      <c r="D13" s="1">
        <v>44570</v>
      </c>
      <c r="E13">
        <v>89</v>
      </c>
      <c r="F13">
        <v>0</v>
      </c>
      <c r="G13">
        <v>0</v>
      </c>
      <c r="H13">
        <v>0</v>
      </c>
      <c r="I13">
        <v>0</v>
      </c>
      <c r="J13">
        <v>44</v>
      </c>
      <c r="K13">
        <v>1</v>
      </c>
      <c r="L13">
        <v>7</v>
      </c>
      <c r="M13">
        <v>7</v>
      </c>
      <c r="N13">
        <v>4</v>
      </c>
      <c r="O13">
        <v>3</v>
      </c>
      <c r="P13">
        <v>0</v>
      </c>
      <c r="Q13">
        <v>0</v>
      </c>
      <c r="R13">
        <v>258</v>
      </c>
      <c r="S13">
        <v>159</v>
      </c>
      <c r="T13">
        <v>5</v>
      </c>
      <c r="U13">
        <v>11</v>
      </c>
      <c r="V13">
        <v>20</v>
      </c>
      <c r="W13">
        <v>1110</v>
      </c>
      <c r="X13">
        <v>468</v>
      </c>
      <c r="Y13">
        <v>16</v>
      </c>
      <c r="Z13">
        <v>90</v>
      </c>
      <c r="AA13">
        <v>130</v>
      </c>
      <c r="AB13">
        <v>721</v>
      </c>
      <c r="AC13">
        <v>283</v>
      </c>
      <c r="AD13">
        <v>1</v>
      </c>
      <c r="AE13">
        <v>38</v>
      </c>
      <c r="AF13">
        <v>196</v>
      </c>
      <c r="AG13">
        <v>145</v>
      </c>
      <c r="AH13">
        <v>43</v>
      </c>
      <c r="AI13">
        <v>1</v>
      </c>
      <c r="AJ13">
        <v>17</v>
      </c>
      <c r="AK13">
        <v>14</v>
      </c>
      <c r="AL13">
        <v>23</v>
      </c>
      <c r="AM13">
        <v>16</v>
      </c>
      <c r="AN13">
        <v>1</v>
      </c>
      <c r="AO13">
        <v>1</v>
      </c>
      <c r="AP13">
        <v>0</v>
      </c>
      <c r="AQ13">
        <v>0</v>
      </c>
      <c r="AR13">
        <v>0</v>
      </c>
      <c r="AS13">
        <v>0</v>
      </c>
      <c r="AT13">
        <v>0</v>
      </c>
      <c r="AU13">
        <v>0</v>
      </c>
      <c r="AV13">
        <v>0</v>
      </c>
      <c r="AW13">
        <v>0</v>
      </c>
      <c r="AX13">
        <v>0</v>
      </c>
      <c r="AY13">
        <v>0</v>
      </c>
      <c r="AZ13">
        <v>0</v>
      </c>
      <c r="BA13">
        <v>0</v>
      </c>
      <c r="BB13">
        <v>0</v>
      </c>
      <c r="BC13">
        <v>0</v>
      </c>
      <c r="BD13">
        <v>0</v>
      </c>
      <c r="BE13">
        <v>0</v>
      </c>
      <c r="BF13">
        <v>0</v>
      </c>
      <c r="BG13" s="20">
        <v>0</v>
      </c>
      <c r="BH13" s="20">
        <v>0</v>
      </c>
      <c r="BI13" s="20">
        <v>67</v>
      </c>
      <c r="BJ13" s="20">
        <v>4</v>
      </c>
      <c r="BK13" s="20">
        <v>212</v>
      </c>
      <c r="BL13" s="20">
        <v>820</v>
      </c>
      <c r="BM13" s="20">
        <v>460</v>
      </c>
      <c r="BN13" s="20">
        <v>99</v>
      </c>
      <c r="BO13" s="20">
        <v>20</v>
      </c>
      <c r="BP13" s="20">
        <v>4124</v>
      </c>
      <c r="BQ13" s="20">
        <v>826</v>
      </c>
      <c r="BR13" s="20">
        <v>0</v>
      </c>
      <c r="BS13" s="20">
        <v>14</v>
      </c>
      <c r="BT13" s="20">
        <v>267</v>
      </c>
      <c r="BU13" s="20">
        <v>1395</v>
      </c>
      <c r="BV13" s="20">
        <v>2219</v>
      </c>
    </row>
    <row r="14" spans="1:74" x14ac:dyDescent="0.25">
      <c r="A14" s="20" t="s">
        <v>434</v>
      </c>
      <c r="B14" s="20" t="s">
        <v>435</v>
      </c>
      <c r="C14" s="20" t="s">
        <v>436</v>
      </c>
      <c r="D14" s="1">
        <v>44577</v>
      </c>
      <c r="E14">
        <v>89</v>
      </c>
      <c r="F14">
        <v>0</v>
      </c>
      <c r="G14">
        <v>0</v>
      </c>
      <c r="H14">
        <v>0</v>
      </c>
      <c r="I14">
        <v>0</v>
      </c>
      <c r="J14">
        <v>45</v>
      </c>
      <c r="K14">
        <v>1</v>
      </c>
      <c r="L14">
        <v>6</v>
      </c>
      <c r="M14">
        <v>7</v>
      </c>
      <c r="N14">
        <v>4</v>
      </c>
      <c r="O14">
        <v>3</v>
      </c>
      <c r="P14">
        <v>0</v>
      </c>
      <c r="Q14">
        <v>0</v>
      </c>
      <c r="R14">
        <v>260</v>
      </c>
      <c r="S14">
        <v>161</v>
      </c>
      <c r="T14">
        <v>5</v>
      </c>
      <c r="U14">
        <v>11</v>
      </c>
      <c r="V14">
        <v>21</v>
      </c>
      <c r="W14">
        <v>1118</v>
      </c>
      <c r="X14">
        <v>475</v>
      </c>
      <c r="Y14">
        <v>16</v>
      </c>
      <c r="Z14">
        <v>93</v>
      </c>
      <c r="AA14">
        <v>134</v>
      </c>
      <c r="AB14">
        <v>720</v>
      </c>
      <c r="AC14">
        <v>290</v>
      </c>
      <c r="AD14">
        <v>1</v>
      </c>
      <c r="AE14">
        <v>37</v>
      </c>
      <c r="AF14">
        <v>195</v>
      </c>
      <c r="AG14">
        <v>146</v>
      </c>
      <c r="AH14">
        <v>46</v>
      </c>
      <c r="AI14">
        <v>1</v>
      </c>
      <c r="AJ14">
        <v>16</v>
      </c>
      <c r="AK14">
        <v>14</v>
      </c>
      <c r="AL14">
        <v>23</v>
      </c>
      <c r="AM14">
        <v>16</v>
      </c>
      <c r="AN14">
        <v>1</v>
      </c>
      <c r="AO14">
        <v>1</v>
      </c>
      <c r="AP14">
        <v>0</v>
      </c>
      <c r="AQ14">
        <v>0</v>
      </c>
      <c r="AR14">
        <v>0</v>
      </c>
      <c r="AS14">
        <v>0</v>
      </c>
      <c r="AT14">
        <v>0</v>
      </c>
      <c r="AU14">
        <v>0</v>
      </c>
      <c r="AV14">
        <v>0</v>
      </c>
      <c r="AW14">
        <v>0</v>
      </c>
      <c r="AX14">
        <v>0</v>
      </c>
      <c r="AY14">
        <v>0</v>
      </c>
      <c r="AZ14">
        <v>0</v>
      </c>
      <c r="BA14">
        <v>0</v>
      </c>
      <c r="BB14">
        <v>0</v>
      </c>
      <c r="BC14">
        <v>0</v>
      </c>
      <c r="BD14">
        <v>0</v>
      </c>
      <c r="BE14">
        <v>0</v>
      </c>
      <c r="BF14">
        <v>0</v>
      </c>
      <c r="BG14" s="20">
        <v>0</v>
      </c>
      <c r="BH14" s="20">
        <v>0</v>
      </c>
      <c r="BI14" s="20">
        <v>69</v>
      </c>
      <c r="BJ14" s="20">
        <v>4</v>
      </c>
      <c r="BK14" s="20">
        <v>213</v>
      </c>
      <c r="BL14" s="20">
        <v>828</v>
      </c>
      <c r="BM14" s="20">
        <v>463</v>
      </c>
      <c r="BN14" s="20">
        <v>102</v>
      </c>
      <c r="BO14" s="20">
        <v>20</v>
      </c>
      <c r="BP14" s="20">
        <v>4142</v>
      </c>
      <c r="BQ14" s="20">
        <v>879</v>
      </c>
      <c r="BR14" s="20">
        <v>0</v>
      </c>
      <c r="BS14" s="20">
        <v>14</v>
      </c>
      <c r="BT14" s="20">
        <v>264</v>
      </c>
      <c r="BU14" s="20">
        <v>1396</v>
      </c>
      <c r="BV14" s="20">
        <v>2232</v>
      </c>
    </row>
    <row r="15" spans="1:74" x14ac:dyDescent="0.25">
      <c r="A15" s="20" t="s">
        <v>434</v>
      </c>
      <c r="B15" s="20" t="s">
        <v>435</v>
      </c>
      <c r="C15" s="20" t="s">
        <v>436</v>
      </c>
      <c r="D15" s="1">
        <v>44584</v>
      </c>
      <c r="E15">
        <v>88</v>
      </c>
      <c r="F15">
        <v>0</v>
      </c>
      <c r="G15">
        <v>0</v>
      </c>
      <c r="H15">
        <v>0</v>
      </c>
      <c r="I15">
        <v>0</v>
      </c>
      <c r="J15">
        <v>45</v>
      </c>
      <c r="K15">
        <v>1</v>
      </c>
      <c r="L15">
        <v>6</v>
      </c>
      <c r="M15">
        <v>7</v>
      </c>
      <c r="N15">
        <v>4</v>
      </c>
      <c r="O15">
        <v>3</v>
      </c>
      <c r="P15">
        <v>0</v>
      </c>
      <c r="Q15">
        <v>0</v>
      </c>
      <c r="R15">
        <v>260</v>
      </c>
      <c r="S15">
        <v>161</v>
      </c>
      <c r="T15">
        <v>5</v>
      </c>
      <c r="U15">
        <v>11</v>
      </c>
      <c r="V15">
        <v>22</v>
      </c>
      <c r="W15">
        <v>1123</v>
      </c>
      <c r="X15">
        <v>486</v>
      </c>
      <c r="Y15">
        <v>17</v>
      </c>
      <c r="Z15">
        <v>92</v>
      </c>
      <c r="AA15">
        <v>133</v>
      </c>
      <c r="AB15">
        <v>723</v>
      </c>
      <c r="AC15">
        <v>295</v>
      </c>
      <c r="AD15">
        <v>1</v>
      </c>
      <c r="AE15">
        <v>37</v>
      </c>
      <c r="AF15">
        <v>196</v>
      </c>
      <c r="AG15">
        <v>146</v>
      </c>
      <c r="AH15">
        <v>48</v>
      </c>
      <c r="AI15">
        <v>1</v>
      </c>
      <c r="AJ15">
        <v>16</v>
      </c>
      <c r="AK15">
        <v>14</v>
      </c>
      <c r="AL15">
        <v>22</v>
      </c>
      <c r="AM15">
        <v>15</v>
      </c>
      <c r="AN15">
        <v>1</v>
      </c>
      <c r="AO15">
        <v>1</v>
      </c>
      <c r="AP15">
        <v>0</v>
      </c>
      <c r="AQ15">
        <v>0</v>
      </c>
      <c r="AR15">
        <v>0</v>
      </c>
      <c r="AS15">
        <v>0</v>
      </c>
      <c r="AT15">
        <v>0</v>
      </c>
      <c r="AU15">
        <v>0</v>
      </c>
      <c r="AV15">
        <v>0</v>
      </c>
      <c r="AW15">
        <v>0</v>
      </c>
      <c r="AX15">
        <v>0</v>
      </c>
      <c r="AY15">
        <v>0</v>
      </c>
      <c r="AZ15">
        <v>0</v>
      </c>
      <c r="BA15">
        <v>0</v>
      </c>
      <c r="BB15">
        <v>0</v>
      </c>
      <c r="BC15">
        <v>0</v>
      </c>
      <c r="BD15">
        <v>0</v>
      </c>
      <c r="BE15">
        <v>0</v>
      </c>
      <c r="BF15">
        <v>0</v>
      </c>
      <c r="BG15" s="20">
        <v>0</v>
      </c>
      <c r="BH15" s="20">
        <v>0</v>
      </c>
      <c r="BI15" s="20">
        <v>69</v>
      </c>
      <c r="BJ15" s="20">
        <v>4</v>
      </c>
      <c r="BK15" s="20">
        <v>212</v>
      </c>
      <c r="BL15" s="20">
        <v>833</v>
      </c>
      <c r="BM15" s="20">
        <v>467</v>
      </c>
      <c r="BN15" s="20">
        <v>103</v>
      </c>
      <c r="BO15" s="20">
        <v>19</v>
      </c>
      <c r="BP15" s="20">
        <v>4155</v>
      </c>
      <c r="BQ15" s="20">
        <v>898</v>
      </c>
      <c r="BR15" s="20">
        <v>0</v>
      </c>
      <c r="BS15" s="20">
        <v>15</v>
      </c>
      <c r="BT15" s="20">
        <v>270</v>
      </c>
      <c r="BU15" s="20">
        <v>1391</v>
      </c>
      <c r="BV15" s="20">
        <v>2242</v>
      </c>
    </row>
    <row r="16" spans="1:74" x14ac:dyDescent="0.25">
      <c r="A16" s="20" t="s">
        <v>434</v>
      </c>
      <c r="B16" s="20" t="s">
        <v>435</v>
      </c>
      <c r="C16" s="20" t="s">
        <v>436</v>
      </c>
      <c r="D16" s="1">
        <v>44591</v>
      </c>
      <c r="E16">
        <v>88</v>
      </c>
      <c r="F16">
        <v>0</v>
      </c>
      <c r="G16">
        <v>0</v>
      </c>
      <c r="H16">
        <v>0</v>
      </c>
      <c r="I16">
        <v>0</v>
      </c>
      <c r="J16">
        <v>46</v>
      </c>
      <c r="K16">
        <v>1</v>
      </c>
      <c r="L16">
        <v>6</v>
      </c>
      <c r="M16">
        <v>7</v>
      </c>
      <c r="N16">
        <v>4</v>
      </c>
      <c r="O16">
        <v>3</v>
      </c>
      <c r="P16">
        <v>0</v>
      </c>
      <c r="Q16">
        <v>0</v>
      </c>
      <c r="R16">
        <v>260</v>
      </c>
      <c r="S16">
        <v>162</v>
      </c>
      <c r="T16">
        <v>5</v>
      </c>
      <c r="U16">
        <v>11</v>
      </c>
      <c r="V16">
        <v>20</v>
      </c>
      <c r="W16">
        <v>1126</v>
      </c>
      <c r="X16">
        <v>494</v>
      </c>
      <c r="Y16">
        <v>17</v>
      </c>
      <c r="Z16">
        <v>90</v>
      </c>
      <c r="AA16">
        <v>130</v>
      </c>
      <c r="AB16">
        <v>726</v>
      </c>
      <c r="AC16">
        <v>301</v>
      </c>
      <c r="AD16">
        <v>1</v>
      </c>
      <c r="AE16">
        <v>37</v>
      </c>
      <c r="AF16">
        <v>196</v>
      </c>
      <c r="AG16">
        <v>147</v>
      </c>
      <c r="AH16">
        <v>50</v>
      </c>
      <c r="AI16">
        <v>1</v>
      </c>
      <c r="AJ16">
        <v>17</v>
      </c>
      <c r="AK16">
        <v>13</v>
      </c>
      <c r="AL16">
        <v>22</v>
      </c>
      <c r="AM16">
        <v>15</v>
      </c>
      <c r="AN16">
        <v>1</v>
      </c>
      <c r="AO16">
        <v>1</v>
      </c>
      <c r="AP16">
        <v>0</v>
      </c>
      <c r="AQ16">
        <v>0</v>
      </c>
      <c r="AR16">
        <v>0</v>
      </c>
      <c r="AS16">
        <v>0</v>
      </c>
      <c r="AT16">
        <v>0</v>
      </c>
      <c r="AU16">
        <v>0</v>
      </c>
      <c r="AV16">
        <v>0</v>
      </c>
      <c r="AW16">
        <v>0</v>
      </c>
      <c r="AX16">
        <v>0</v>
      </c>
      <c r="AY16">
        <v>0</v>
      </c>
      <c r="AZ16">
        <v>0</v>
      </c>
      <c r="BA16">
        <v>0</v>
      </c>
      <c r="BB16">
        <v>0</v>
      </c>
      <c r="BC16">
        <v>0</v>
      </c>
      <c r="BD16">
        <v>0</v>
      </c>
      <c r="BE16">
        <v>0</v>
      </c>
      <c r="BF16">
        <v>0</v>
      </c>
      <c r="BG16" s="20">
        <v>0</v>
      </c>
      <c r="BH16" s="20">
        <v>0</v>
      </c>
      <c r="BI16" s="20">
        <v>69</v>
      </c>
      <c r="BJ16" s="20">
        <v>4</v>
      </c>
      <c r="BK16" s="20">
        <v>213</v>
      </c>
      <c r="BL16" s="20">
        <v>837</v>
      </c>
      <c r="BM16" s="20">
        <v>470</v>
      </c>
      <c r="BN16" s="20">
        <v>104</v>
      </c>
      <c r="BO16" s="20">
        <v>19</v>
      </c>
      <c r="BP16" s="20">
        <v>4176</v>
      </c>
      <c r="BQ16" s="20">
        <v>937</v>
      </c>
      <c r="BR16" s="20">
        <v>0</v>
      </c>
      <c r="BS16" s="20">
        <v>15</v>
      </c>
      <c r="BT16" s="20">
        <v>268</v>
      </c>
      <c r="BU16" s="20">
        <v>1399</v>
      </c>
      <c r="BV16" s="20">
        <v>2264</v>
      </c>
    </row>
    <row r="17" spans="1:74" x14ac:dyDescent="0.25">
      <c r="A17" s="20" t="s">
        <v>434</v>
      </c>
      <c r="B17" s="20" t="s">
        <v>435</v>
      </c>
      <c r="C17" s="20" t="s">
        <v>436</v>
      </c>
      <c r="D17" s="1">
        <v>44599</v>
      </c>
      <c r="E17">
        <v>88</v>
      </c>
      <c r="F17">
        <v>0</v>
      </c>
      <c r="G17">
        <v>0</v>
      </c>
      <c r="H17">
        <v>0</v>
      </c>
      <c r="I17">
        <v>0</v>
      </c>
      <c r="J17">
        <v>46</v>
      </c>
      <c r="K17">
        <v>1</v>
      </c>
      <c r="L17">
        <v>6</v>
      </c>
      <c r="M17">
        <v>7</v>
      </c>
      <c r="N17">
        <v>4</v>
      </c>
      <c r="O17">
        <v>3</v>
      </c>
      <c r="P17">
        <v>0</v>
      </c>
      <c r="Q17">
        <v>0</v>
      </c>
      <c r="R17">
        <v>262</v>
      </c>
      <c r="S17">
        <v>165</v>
      </c>
      <c r="T17">
        <v>5</v>
      </c>
      <c r="U17">
        <v>11</v>
      </c>
      <c r="V17">
        <v>20</v>
      </c>
      <c r="W17">
        <v>1130</v>
      </c>
      <c r="X17">
        <v>500</v>
      </c>
      <c r="Y17">
        <v>17</v>
      </c>
      <c r="Z17">
        <v>91</v>
      </c>
      <c r="AA17">
        <v>133</v>
      </c>
      <c r="AB17">
        <v>724</v>
      </c>
      <c r="AC17">
        <v>303</v>
      </c>
      <c r="AD17">
        <v>1</v>
      </c>
      <c r="AE17">
        <v>37</v>
      </c>
      <c r="AF17">
        <v>197</v>
      </c>
      <c r="AG17">
        <v>147</v>
      </c>
      <c r="AH17">
        <v>51</v>
      </c>
      <c r="AI17">
        <v>1</v>
      </c>
      <c r="AJ17">
        <v>17</v>
      </c>
      <c r="AK17">
        <v>13</v>
      </c>
      <c r="AL17">
        <v>22</v>
      </c>
      <c r="AM17">
        <v>15</v>
      </c>
      <c r="AN17">
        <v>1</v>
      </c>
      <c r="AO17">
        <v>1</v>
      </c>
      <c r="AP17">
        <v>0</v>
      </c>
      <c r="AQ17">
        <v>0</v>
      </c>
      <c r="AR17">
        <v>0</v>
      </c>
      <c r="AS17">
        <v>0</v>
      </c>
      <c r="AT17">
        <v>0</v>
      </c>
      <c r="AU17">
        <v>0</v>
      </c>
      <c r="AV17">
        <v>0</v>
      </c>
      <c r="AW17">
        <v>0</v>
      </c>
      <c r="AX17">
        <v>0</v>
      </c>
      <c r="AY17">
        <v>0</v>
      </c>
      <c r="AZ17">
        <v>0</v>
      </c>
      <c r="BA17">
        <v>0</v>
      </c>
      <c r="BB17">
        <v>0</v>
      </c>
      <c r="BC17">
        <v>0</v>
      </c>
      <c r="BD17">
        <v>0</v>
      </c>
      <c r="BE17">
        <v>0</v>
      </c>
      <c r="BF17">
        <v>0</v>
      </c>
      <c r="BG17" s="20">
        <v>0</v>
      </c>
      <c r="BH17" s="20">
        <v>0</v>
      </c>
      <c r="BI17" s="20">
        <v>69</v>
      </c>
      <c r="BJ17" s="20">
        <v>4</v>
      </c>
      <c r="BK17" s="20">
        <v>215</v>
      </c>
      <c r="BL17" s="20">
        <v>836</v>
      </c>
      <c r="BM17" s="20">
        <v>467</v>
      </c>
      <c r="BN17" s="20">
        <v>104</v>
      </c>
      <c r="BO17" s="20">
        <v>19</v>
      </c>
      <c r="BP17" s="20">
        <v>4177</v>
      </c>
      <c r="BQ17" s="20">
        <v>960</v>
      </c>
      <c r="BR17" s="20">
        <v>0</v>
      </c>
      <c r="BS17" s="20">
        <v>15</v>
      </c>
      <c r="BT17" s="20">
        <v>268</v>
      </c>
      <c r="BU17" s="20">
        <v>1393</v>
      </c>
      <c r="BV17" s="20">
        <v>2274</v>
      </c>
    </row>
    <row r="18" spans="1:74" x14ac:dyDescent="0.25">
      <c r="A18" s="20" t="s">
        <v>434</v>
      </c>
      <c r="B18" s="20" t="s">
        <v>435</v>
      </c>
      <c r="C18" s="20" t="s">
        <v>436</v>
      </c>
      <c r="D18" s="1">
        <v>44606</v>
      </c>
      <c r="E18">
        <v>89</v>
      </c>
      <c r="F18">
        <v>0</v>
      </c>
      <c r="G18">
        <v>0</v>
      </c>
      <c r="H18">
        <v>0</v>
      </c>
      <c r="I18">
        <v>0</v>
      </c>
      <c r="J18">
        <v>46</v>
      </c>
      <c r="K18">
        <v>1</v>
      </c>
      <c r="L18">
        <v>6</v>
      </c>
      <c r="M18">
        <v>8</v>
      </c>
      <c r="N18">
        <v>4</v>
      </c>
      <c r="O18">
        <v>3</v>
      </c>
      <c r="P18">
        <v>0</v>
      </c>
      <c r="Q18">
        <v>0</v>
      </c>
      <c r="R18">
        <v>262</v>
      </c>
      <c r="S18">
        <v>167</v>
      </c>
      <c r="T18">
        <v>5</v>
      </c>
      <c r="U18">
        <v>11</v>
      </c>
      <c r="V18">
        <v>20</v>
      </c>
      <c r="W18">
        <v>1137</v>
      </c>
      <c r="X18">
        <v>507</v>
      </c>
      <c r="Y18">
        <v>17</v>
      </c>
      <c r="Z18">
        <v>91</v>
      </c>
      <c r="AA18">
        <v>133</v>
      </c>
      <c r="AB18">
        <v>721</v>
      </c>
      <c r="AC18">
        <v>305</v>
      </c>
      <c r="AD18">
        <v>1</v>
      </c>
      <c r="AE18">
        <v>37</v>
      </c>
      <c r="AF18">
        <v>194</v>
      </c>
      <c r="AG18">
        <v>147</v>
      </c>
      <c r="AH18">
        <v>51</v>
      </c>
      <c r="AI18">
        <v>1</v>
      </c>
      <c r="AJ18">
        <v>17</v>
      </c>
      <c r="AK18">
        <v>13</v>
      </c>
      <c r="AL18">
        <v>22</v>
      </c>
      <c r="AM18">
        <v>16</v>
      </c>
      <c r="AN18">
        <v>1</v>
      </c>
      <c r="AO18">
        <v>1</v>
      </c>
      <c r="AP18">
        <v>0</v>
      </c>
      <c r="AQ18">
        <v>0</v>
      </c>
      <c r="AR18">
        <v>0</v>
      </c>
      <c r="AS18">
        <v>0</v>
      </c>
      <c r="AT18">
        <v>0</v>
      </c>
      <c r="AU18">
        <v>0</v>
      </c>
      <c r="AV18">
        <v>0</v>
      </c>
      <c r="AW18">
        <v>0</v>
      </c>
      <c r="AX18">
        <v>0</v>
      </c>
      <c r="AY18">
        <v>0</v>
      </c>
      <c r="AZ18">
        <v>0</v>
      </c>
      <c r="BA18">
        <v>0</v>
      </c>
      <c r="BB18">
        <v>0</v>
      </c>
      <c r="BC18">
        <v>0</v>
      </c>
      <c r="BD18">
        <v>0</v>
      </c>
      <c r="BE18">
        <v>0</v>
      </c>
      <c r="BF18">
        <v>0</v>
      </c>
      <c r="BG18" s="20">
        <v>0</v>
      </c>
      <c r="BH18" s="20">
        <v>0</v>
      </c>
      <c r="BI18" s="20">
        <v>69</v>
      </c>
      <c r="BJ18" s="20">
        <v>4</v>
      </c>
      <c r="BK18" s="20">
        <v>215</v>
      </c>
      <c r="BL18" s="20">
        <v>842</v>
      </c>
      <c r="BM18" s="20">
        <v>469</v>
      </c>
      <c r="BN18" s="20">
        <v>106</v>
      </c>
      <c r="BO18" s="20">
        <v>19</v>
      </c>
      <c r="BP18" s="20">
        <v>4169</v>
      </c>
      <c r="BQ18" s="20">
        <v>977</v>
      </c>
      <c r="BR18" s="20">
        <v>0</v>
      </c>
      <c r="BS18" s="20">
        <v>15</v>
      </c>
      <c r="BT18" s="20">
        <v>267</v>
      </c>
      <c r="BU18" s="20">
        <v>1385</v>
      </c>
      <c r="BV18" s="20">
        <v>2285</v>
      </c>
    </row>
    <row r="19" spans="1:74" x14ac:dyDescent="0.25">
      <c r="A19" s="20" t="s">
        <v>434</v>
      </c>
      <c r="B19" s="20" t="s">
        <v>435</v>
      </c>
      <c r="C19" s="20" t="s">
        <v>436</v>
      </c>
      <c r="D19" s="1">
        <v>44606</v>
      </c>
      <c r="W19">
        <v>1</v>
      </c>
      <c r="Z19">
        <v>1</v>
      </c>
      <c r="AA19">
        <v>1</v>
      </c>
      <c r="BG19" s="20"/>
      <c r="BH19" s="20"/>
      <c r="BI19" s="20"/>
      <c r="BJ19" s="20"/>
      <c r="BK19" s="20"/>
      <c r="BL19" s="20"/>
      <c r="BM19" s="20"/>
      <c r="BN19" s="20"/>
      <c r="BO19" s="20"/>
      <c r="BP19" s="20">
        <v>1</v>
      </c>
      <c r="BQ19" s="20"/>
      <c r="BR19" s="20"/>
      <c r="BS19" s="20"/>
      <c r="BT19" s="20"/>
      <c r="BU19" s="20">
        <v>1</v>
      </c>
      <c r="BV19" s="20"/>
    </row>
    <row r="20" spans="1:74" x14ac:dyDescent="0.25">
      <c r="A20" s="20" t="s">
        <v>434</v>
      </c>
      <c r="B20" s="20" t="s">
        <v>435</v>
      </c>
      <c r="C20" s="20" t="s">
        <v>513</v>
      </c>
      <c r="D20" s="1">
        <v>44493</v>
      </c>
      <c r="E20">
        <v>224</v>
      </c>
      <c r="F20">
        <v>6</v>
      </c>
      <c r="G20">
        <v>1</v>
      </c>
      <c r="H20">
        <v>0</v>
      </c>
      <c r="I20">
        <v>0</v>
      </c>
      <c r="J20">
        <v>26</v>
      </c>
      <c r="K20">
        <v>4</v>
      </c>
      <c r="L20">
        <v>21</v>
      </c>
      <c r="M20">
        <v>11</v>
      </c>
      <c r="N20">
        <v>16</v>
      </c>
      <c r="O20">
        <v>0</v>
      </c>
      <c r="P20">
        <v>6</v>
      </c>
      <c r="Q20">
        <v>0</v>
      </c>
      <c r="R20">
        <v>539</v>
      </c>
      <c r="S20">
        <v>0</v>
      </c>
      <c r="T20">
        <v>166</v>
      </c>
      <c r="U20">
        <v>8</v>
      </c>
      <c r="V20">
        <v>18</v>
      </c>
      <c r="W20">
        <v>2871</v>
      </c>
      <c r="X20">
        <v>0</v>
      </c>
      <c r="Y20">
        <v>121</v>
      </c>
      <c r="Z20">
        <v>197</v>
      </c>
      <c r="AA20">
        <v>390</v>
      </c>
      <c r="AB20">
        <v>1855</v>
      </c>
      <c r="AC20">
        <v>87</v>
      </c>
      <c r="AD20">
        <v>15</v>
      </c>
      <c r="AE20">
        <v>50</v>
      </c>
      <c r="AF20">
        <v>404</v>
      </c>
      <c r="AG20">
        <v>381</v>
      </c>
      <c r="AH20">
        <v>0</v>
      </c>
      <c r="AI20">
        <v>7</v>
      </c>
      <c r="AJ20">
        <v>49</v>
      </c>
      <c r="AK20">
        <v>64</v>
      </c>
      <c r="AL20">
        <v>57</v>
      </c>
      <c r="AM20">
        <v>0</v>
      </c>
      <c r="AN20">
        <v>4</v>
      </c>
      <c r="AO20">
        <v>0</v>
      </c>
      <c r="AP20">
        <v>0</v>
      </c>
      <c r="AQ20">
        <v>0</v>
      </c>
      <c r="AR20">
        <v>0</v>
      </c>
      <c r="AS20">
        <v>0</v>
      </c>
      <c r="AT20">
        <v>0</v>
      </c>
      <c r="AU20">
        <v>0</v>
      </c>
      <c r="AV20">
        <v>0</v>
      </c>
      <c r="AW20">
        <v>0</v>
      </c>
      <c r="AX20">
        <v>0</v>
      </c>
      <c r="AY20">
        <v>0</v>
      </c>
      <c r="AZ20">
        <v>2</v>
      </c>
      <c r="BA20">
        <v>0</v>
      </c>
      <c r="BB20">
        <v>65</v>
      </c>
      <c r="BC20">
        <v>57</v>
      </c>
      <c r="BD20">
        <v>0</v>
      </c>
      <c r="BE20">
        <v>4</v>
      </c>
      <c r="BF20">
        <v>6</v>
      </c>
      <c r="BG20" s="20"/>
      <c r="BH20" s="20"/>
      <c r="BI20" s="20"/>
      <c r="BJ20" s="20"/>
      <c r="BK20" s="20"/>
      <c r="BL20" s="20"/>
      <c r="BM20" s="20"/>
      <c r="BN20" s="20"/>
      <c r="BO20" s="20"/>
      <c r="BP20" s="20"/>
      <c r="BQ20" s="20"/>
      <c r="BR20" s="20"/>
      <c r="BS20" s="20"/>
      <c r="BT20" s="20"/>
      <c r="BU20" s="20"/>
      <c r="BV20" s="20"/>
    </row>
    <row r="21" spans="1:74" x14ac:dyDescent="0.25">
      <c r="A21" s="20" t="s">
        <v>434</v>
      </c>
      <c r="B21" s="20" t="s">
        <v>435</v>
      </c>
      <c r="C21" s="20" t="s">
        <v>513</v>
      </c>
      <c r="D21" s="1">
        <v>44500</v>
      </c>
      <c r="E21">
        <v>224</v>
      </c>
      <c r="F21">
        <v>6</v>
      </c>
      <c r="G21">
        <v>1</v>
      </c>
      <c r="H21">
        <v>0</v>
      </c>
      <c r="I21">
        <v>0</v>
      </c>
      <c r="J21">
        <v>40</v>
      </c>
      <c r="K21">
        <v>4</v>
      </c>
      <c r="L21">
        <v>21</v>
      </c>
      <c r="M21">
        <v>11</v>
      </c>
      <c r="N21">
        <v>16</v>
      </c>
      <c r="O21">
        <v>0</v>
      </c>
      <c r="P21">
        <v>8</v>
      </c>
      <c r="Q21">
        <v>0</v>
      </c>
      <c r="R21">
        <v>540</v>
      </c>
      <c r="S21">
        <v>0</v>
      </c>
      <c r="T21">
        <v>212</v>
      </c>
      <c r="U21">
        <v>8</v>
      </c>
      <c r="V21">
        <v>19</v>
      </c>
      <c r="W21">
        <v>2864</v>
      </c>
      <c r="X21">
        <v>0</v>
      </c>
      <c r="Y21">
        <v>199</v>
      </c>
      <c r="Z21">
        <v>197</v>
      </c>
      <c r="AA21">
        <v>384</v>
      </c>
      <c r="AB21">
        <v>1855</v>
      </c>
      <c r="AC21">
        <v>121</v>
      </c>
      <c r="AD21">
        <v>15</v>
      </c>
      <c r="AE21">
        <v>52</v>
      </c>
      <c r="AF21">
        <v>402</v>
      </c>
      <c r="AG21">
        <v>376</v>
      </c>
      <c r="AH21">
        <v>0</v>
      </c>
      <c r="AI21">
        <v>9</v>
      </c>
      <c r="AJ21">
        <v>48</v>
      </c>
      <c r="AK21">
        <v>60</v>
      </c>
      <c r="AL21">
        <v>57</v>
      </c>
      <c r="AM21">
        <v>0</v>
      </c>
      <c r="AN21">
        <v>10</v>
      </c>
      <c r="AO21">
        <v>0</v>
      </c>
      <c r="AP21">
        <v>0</v>
      </c>
      <c r="AQ21">
        <v>0</v>
      </c>
      <c r="AR21">
        <v>0</v>
      </c>
      <c r="AS21">
        <v>0</v>
      </c>
      <c r="AT21">
        <v>0</v>
      </c>
      <c r="AU21">
        <v>0</v>
      </c>
      <c r="AV21">
        <v>0</v>
      </c>
      <c r="AW21">
        <v>0</v>
      </c>
      <c r="AX21">
        <v>0</v>
      </c>
      <c r="AY21">
        <v>0</v>
      </c>
      <c r="AZ21">
        <v>2</v>
      </c>
      <c r="BA21">
        <v>0</v>
      </c>
      <c r="BB21">
        <v>65</v>
      </c>
      <c r="BC21">
        <v>56</v>
      </c>
      <c r="BD21">
        <v>0</v>
      </c>
      <c r="BE21">
        <v>4</v>
      </c>
      <c r="BF21">
        <v>6</v>
      </c>
      <c r="BG21" s="20"/>
      <c r="BH21" s="20"/>
      <c r="BI21" s="20"/>
      <c r="BJ21" s="20"/>
      <c r="BK21" s="20"/>
      <c r="BL21" s="20"/>
      <c r="BM21" s="20"/>
      <c r="BN21" s="20"/>
      <c r="BO21" s="20"/>
      <c r="BP21" s="20"/>
      <c r="BQ21" s="20"/>
      <c r="BR21" s="20"/>
      <c r="BS21" s="20"/>
      <c r="BT21" s="20"/>
      <c r="BU21" s="20"/>
      <c r="BV21" s="20"/>
    </row>
    <row r="22" spans="1:74" x14ac:dyDescent="0.25">
      <c r="A22" s="20" t="s">
        <v>434</v>
      </c>
      <c r="B22" s="20" t="s">
        <v>435</v>
      </c>
      <c r="C22" s="20" t="s">
        <v>513</v>
      </c>
      <c r="D22" s="1">
        <v>44507</v>
      </c>
      <c r="E22">
        <v>225</v>
      </c>
      <c r="F22">
        <v>6</v>
      </c>
      <c r="G22">
        <v>1</v>
      </c>
      <c r="H22">
        <v>0</v>
      </c>
      <c r="I22">
        <v>0</v>
      </c>
      <c r="J22">
        <v>51</v>
      </c>
      <c r="K22">
        <v>4</v>
      </c>
      <c r="L22">
        <v>21</v>
      </c>
      <c r="M22">
        <v>11</v>
      </c>
      <c r="N22">
        <v>1</v>
      </c>
      <c r="O22">
        <v>1</v>
      </c>
      <c r="P22">
        <v>0</v>
      </c>
      <c r="Q22">
        <v>0</v>
      </c>
      <c r="R22">
        <v>556</v>
      </c>
      <c r="S22">
        <v>255</v>
      </c>
      <c r="T22">
        <v>67</v>
      </c>
      <c r="U22">
        <v>8</v>
      </c>
      <c r="V22">
        <v>20</v>
      </c>
      <c r="W22">
        <v>2863</v>
      </c>
      <c r="X22">
        <v>308</v>
      </c>
      <c r="Y22">
        <v>57</v>
      </c>
      <c r="Z22">
        <v>200</v>
      </c>
      <c r="AA22">
        <v>376</v>
      </c>
      <c r="AB22">
        <v>1858</v>
      </c>
      <c r="AC22">
        <v>148</v>
      </c>
      <c r="AD22">
        <v>17</v>
      </c>
      <c r="AE22">
        <v>55</v>
      </c>
      <c r="AF22">
        <v>401</v>
      </c>
      <c r="AG22">
        <v>375</v>
      </c>
      <c r="AH22">
        <v>13</v>
      </c>
      <c r="AI22">
        <v>4</v>
      </c>
      <c r="AJ22">
        <v>50</v>
      </c>
      <c r="AK22">
        <v>58</v>
      </c>
      <c r="AL22">
        <v>57</v>
      </c>
      <c r="AM22">
        <v>11</v>
      </c>
      <c r="AN22">
        <v>6</v>
      </c>
      <c r="AO22">
        <v>0</v>
      </c>
      <c r="AP22">
        <v>0</v>
      </c>
      <c r="AQ22">
        <v>0</v>
      </c>
      <c r="AR22">
        <v>0</v>
      </c>
      <c r="AS22">
        <v>0</v>
      </c>
      <c r="AT22">
        <v>0</v>
      </c>
      <c r="AU22">
        <v>0</v>
      </c>
      <c r="AV22">
        <v>0</v>
      </c>
      <c r="AW22">
        <v>0</v>
      </c>
      <c r="AX22">
        <v>0</v>
      </c>
      <c r="AY22">
        <v>0</v>
      </c>
      <c r="AZ22">
        <v>0</v>
      </c>
      <c r="BA22">
        <v>0</v>
      </c>
      <c r="BB22">
        <v>0</v>
      </c>
      <c r="BC22">
        <v>0</v>
      </c>
      <c r="BD22">
        <v>0</v>
      </c>
      <c r="BE22">
        <v>0</v>
      </c>
      <c r="BF22">
        <v>0</v>
      </c>
      <c r="BG22" s="20">
        <v>6</v>
      </c>
      <c r="BH22" s="20">
        <v>0</v>
      </c>
      <c r="BI22" s="20">
        <v>183</v>
      </c>
      <c r="BJ22" s="20">
        <v>1</v>
      </c>
      <c r="BK22" s="20">
        <v>451</v>
      </c>
      <c r="BL22" s="20">
        <v>2072</v>
      </c>
      <c r="BM22" s="20">
        <v>1311</v>
      </c>
      <c r="BN22" s="20">
        <v>234</v>
      </c>
      <c r="BO22" s="20">
        <v>51</v>
      </c>
      <c r="BP22" s="20"/>
      <c r="BQ22" s="20"/>
      <c r="BR22" s="20"/>
      <c r="BS22" s="20"/>
      <c r="BT22" s="20"/>
      <c r="BU22" s="20"/>
      <c r="BV22" s="20"/>
    </row>
    <row r="23" spans="1:74" x14ac:dyDescent="0.25">
      <c r="A23" s="20" t="s">
        <v>434</v>
      </c>
      <c r="B23" s="20" t="s">
        <v>435</v>
      </c>
      <c r="C23" s="20" t="s">
        <v>513</v>
      </c>
      <c r="D23" s="1">
        <v>44514</v>
      </c>
      <c r="E23">
        <v>224</v>
      </c>
      <c r="F23">
        <v>6</v>
      </c>
      <c r="G23">
        <v>1</v>
      </c>
      <c r="H23">
        <v>0</v>
      </c>
      <c r="I23">
        <v>0</v>
      </c>
      <c r="J23">
        <v>64</v>
      </c>
      <c r="K23">
        <v>4</v>
      </c>
      <c r="L23">
        <v>21</v>
      </c>
      <c r="M23">
        <v>11</v>
      </c>
      <c r="N23">
        <v>1</v>
      </c>
      <c r="O23">
        <v>1</v>
      </c>
      <c r="P23">
        <v>0</v>
      </c>
      <c r="Q23">
        <v>0</v>
      </c>
      <c r="R23">
        <v>557</v>
      </c>
      <c r="S23">
        <v>279</v>
      </c>
      <c r="T23">
        <v>66</v>
      </c>
      <c r="U23">
        <v>8</v>
      </c>
      <c r="V23">
        <v>21</v>
      </c>
      <c r="W23">
        <v>2855</v>
      </c>
      <c r="X23">
        <v>424</v>
      </c>
      <c r="Y23">
        <v>59</v>
      </c>
      <c r="Z23">
        <v>198</v>
      </c>
      <c r="AA23">
        <v>367</v>
      </c>
      <c r="AB23">
        <v>1860</v>
      </c>
      <c r="AC23">
        <v>195</v>
      </c>
      <c r="AD23">
        <v>17</v>
      </c>
      <c r="AE23">
        <v>54</v>
      </c>
      <c r="AF23">
        <v>401</v>
      </c>
      <c r="AG23">
        <v>380</v>
      </c>
      <c r="AH23">
        <v>20</v>
      </c>
      <c r="AI23">
        <v>4</v>
      </c>
      <c r="AJ23">
        <v>51</v>
      </c>
      <c r="AK23">
        <v>57</v>
      </c>
      <c r="AL23">
        <v>57</v>
      </c>
      <c r="AM23">
        <v>12</v>
      </c>
      <c r="AN23">
        <v>6</v>
      </c>
      <c r="AO23">
        <v>0</v>
      </c>
      <c r="AP23">
        <v>0</v>
      </c>
      <c r="AQ23">
        <v>0</v>
      </c>
      <c r="AR23">
        <v>0</v>
      </c>
      <c r="AS23">
        <v>0</v>
      </c>
      <c r="AT23">
        <v>0</v>
      </c>
      <c r="AU23">
        <v>0</v>
      </c>
      <c r="AV23">
        <v>0</v>
      </c>
      <c r="AW23">
        <v>0</v>
      </c>
      <c r="AX23">
        <v>0</v>
      </c>
      <c r="AY23">
        <v>0</v>
      </c>
      <c r="AZ23">
        <v>0</v>
      </c>
      <c r="BA23">
        <v>0</v>
      </c>
      <c r="BB23">
        <v>0</v>
      </c>
      <c r="BC23">
        <v>0</v>
      </c>
      <c r="BD23">
        <v>0</v>
      </c>
      <c r="BE23">
        <v>0</v>
      </c>
      <c r="BF23">
        <v>0</v>
      </c>
      <c r="BG23" s="20">
        <v>6</v>
      </c>
      <c r="BH23" s="20">
        <v>0</v>
      </c>
      <c r="BI23" s="20">
        <v>182</v>
      </c>
      <c r="BJ23" s="20">
        <v>1</v>
      </c>
      <c r="BK23" s="20">
        <v>452</v>
      </c>
      <c r="BL23" s="20">
        <v>2080</v>
      </c>
      <c r="BM23" s="20">
        <v>1317</v>
      </c>
      <c r="BN23" s="20">
        <v>236</v>
      </c>
      <c r="BO23" s="20">
        <v>51</v>
      </c>
      <c r="BP23" s="20"/>
      <c r="BQ23" s="20"/>
      <c r="BR23" s="20"/>
      <c r="BS23" s="20"/>
      <c r="BT23" s="20"/>
      <c r="BU23" s="20"/>
      <c r="BV23" s="20"/>
    </row>
    <row r="24" spans="1:74" x14ac:dyDescent="0.25">
      <c r="A24" s="20" t="s">
        <v>434</v>
      </c>
      <c r="B24" s="20" t="s">
        <v>435</v>
      </c>
      <c r="C24" s="20" t="s">
        <v>513</v>
      </c>
      <c r="D24" s="1">
        <v>44521</v>
      </c>
      <c r="E24">
        <v>224</v>
      </c>
      <c r="F24">
        <v>6</v>
      </c>
      <c r="G24">
        <v>1</v>
      </c>
      <c r="H24">
        <v>0</v>
      </c>
      <c r="I24">
        <v>0</v>
      </c>
      <c r="J24">
        <v>72</v>
      </c>
      <c r="K24">
        <v>4</v>
      </c>
      <c r="L24">
        <v>21</v>
      </c>
      <c r="M24">
        <v>11</v>
      </c>
      <c r="N24">
        <v>1</v>
      </c>
      <c r="O24">
        <v>1</v>
      </c>
      <c r="P24">
        <v>0</v>
      </c>
      <c r="Q24">
        <v>0</v>
      </c>
      <c r="R24">
        <v>556</v>
      </c>
      <c r="S24">
        <v>301</v>
      </c>
      <c r="T24">
        <v>66</v>
      </c>
      <c r="U24">
        <v>8</v>
      </c>
      <c r="V24">
        <v>21</v>
      </c>
      <c r="W24">
        <v>2857</v>
      </c>
      <c r="X24">
        <v>540</v>
      </c>
      <c r="Y24">
        <v>60</v>
      </c>
      <c r="Z24">
        <v>194</v>
      </c>
      <c r="AA24">
        <v>364</v>
      </c>
      <c r="AB24">
        <v>1864</v>
      </c>
      <c r="AC24">
        <v>240</v>
      </c>
      <c r="AD24">
        <v>17</v>
      </c>
      <c r="AE24">
        <v>55</v>
      </c>
      <c r="AF24">
        <v>398</v>
      </c>
      <c r="AG24">
        <v>382</v>
      </c>
      <c r="AH24">
        <v>23</v>
      </c>
      <c r="AI24">
        <v>4</v>
      </c>
      <c r="AJ24">
        <v>51</v>
      </c>
      <c r="AK24">
        <v>57</v>
      </c>
      <c r="AL24">
        <v>58</v>
      </c>
      <c r="AM24">
        <v>14</v>
      </c>
      <c r="AN24">
        <v>6</v>
      </c>
      <c r="AO24">
        <v>0</v>
      </c>
      <c r="AP24">
        <v>0</v>
      </c>
      <c r="AQ24">
        <v>0</v>
      </c>
      <c r="AR24">
        <v>0</v>
      </c>
      <c r="AS24">
        <v>0</v>
      </c>
      <c r="AT24">
        <v>0</v>
      </c>
      <c r="AU24">
        <v>0</v>
      </c>
      <c r="AV24">
        <v>0</v>
      </c>
      <c r="AW24">
        <v>0</v>
      </c>
      <c r="AX24">
        <v>0</v>
      </c>
      <c r="AY24">
        <v>0</v>
      </c>
      <c r="AZ24">
        <v>0</v>
      </c>
      <c r="BA24">
        <v>0</v>
      </c>
      <c r="BB24">
        <v>0</v>
      </c>
      <c r="BC24">
        <v>0</v>
      </c>
      <c r="BD24">
        <v>0</v>
      </c>
      <c r="BE24">
        <v>0</v>
      </c>
      <c r="BF24">
        <v>0</v>
      </c>
      <c r="BG24" s="20">
        <v>6</v>
      </c>
      <c r="BH24" s="20">
        <v>0</v>
      </c>
      <c r="BI24" s="20">
        <v>182</v>
      </c>
      <c r="BJ24" s="20">
        <v>1</v>
      </c>
      <c r="BK24" s="20">
        <v>453</v>
      </c>
      <c r="BL24" s="20">
        <v>2091</v>
      </c>
      <c r="BM24" s="20">
        <v>1321</v>
      </c>
      <c r="BN24" s="20">
        <v>238</v>
      </c>
      <c r="BO24" s="20">
        <v>52</v>
      </c>
      <c r="BP24" s="20"/>
      <c r="BQ24" s="20"/>
      <c r="BR24" s="20"/>
      <c r="BS24" s="20"/>
      <c r="BT24" s="20"/>
      <c r="BU24" s="20"/>
      <c r="BV24" s="20"/>
    </row>
    <row r="25" spans="1:74" x14ac:dyDescent="0.25">
      <c r="A25" s="20" t="s">
        <v>434</v>
      </c>
      <c r="B25" s="20" t="s">
        <v>435</v>
      </c>
      <c r="C25" s="20" t="s">
        <v>513</v>
      </c>
      <c r="D25" s="1">
        <v>44528</v>
      </c>
      <c r="E25">
        <v>224</v>
      </c>
      <c r="F25">
        <v>6</v>
      </c>
      <c r="G25">
        <v>1</v>
      </c>
      <c r="H25">
        <v>1</v>
      </c>
      <c r="I25">
        <v>0</v>
      </c>
      <c r="J25">
        <v>77</v>
      </c>
      <c r="K25">
        <v>4</v>
      </c>
      <c r="L25">
        <v>20</v>
      </c>
      <c r="M25">
        <v>11</v>
      </c>
      <c r="N25">
        <v>1</v>
      </c>
      <c r="O25">
        <v>1</v>
      </c>
      <c r="P25">
        <v>0</v>
      </c>
      <c r="Q25">
        <v>0</v>
      </c>
      <c r="R25">
        <v>556</v>
      </c>
      <c r="S25">
        <v>319</v>
      </c>
      <c r="T25">
        <v>66</v>
      </c>
      <c r="U25">
        <v>7</v>
      </c>
      <c r="V25">
        <v>21</v>
      </c>
      <c r="W25">
        <v>2775</v>
      </c>
      <c r="X25">
        <v>688</v>
      </c>
      <c r="Y25">
        <v>57</v>
      </c>
      <c r="Z25">
        <v>181</v>
      </c>
      <c r="AA25">
        <v>334</v>
      </c>
      <c r="AB25">
        <v>1864</v>
      </c>
      <c r="AC25">
        <v>346</v>
      </c>
      <c r="AD25">
        <v>17</v>
      </c>
      <c r="AE25">
        <v>55</v>
      </c>
      <c r="AF25">
        <v>395</v>
      </c>
      <c r="AG25">
        <v>386</v>
      </c>
      <c r="AH25">
        <v>31</v>
      </c>
      <c r="AI25">
        <v>4</v>
      </c>
      <c r="AJ25">
        <v>51</v>
      </c>
      <c r="AK25">
        <v>57</v>
      </c>
      <c r="AL25">
        <v>58</v>
      </c>
      <c r="AM25">
        <v>17</v>
      </c>
      <c r="AN25">
        <v>6</v>
      </c>
      <c r="AO25">
        <v>0</v>
      </c>
      <c r="AP25">
        <v>0</v>
      </c>
      <c r="AQ25">
        <v>0</v>
      </c>
      <c r="AR25">
        <v>0</v>
      </c>
      <c r="AS25">
        <v>0</v>
      </c>
      <c r="AT25">
        <v>0</v>
      </c>
      <c r="AU25">
        <v>0</v>
      </c>
      <c r="AV25">
        <v>0</v>
      </c>
      <c r="AW25">
        <v>0</v>
      </c>
      <c r="AX25">
        <v>0</v>
      </c>
      <c r="AY25">
        <v>0</v>
      </c>
      <c r="AZ25">
        <v>0</v>
      </c>
      <c r="BA25">
        <v>0</v>
      </c>
      <c r="BB25">
        <v>0</v>
      </c>
      <c r="BC25">
        <v>0</v>
      </c>
      <c r="BD25">
        <v>0</v>
      </c>
      <c r="BE25">
        <v>0</v>
      </c>
      <c r="BF25">
        <v>0</v>
      </c>
      <c r="BG25" s="20">
        <v>6</v>
      </c>
      <c r="BH25" s="20">
        <v>1</v>
      </c>
      <c r="BI25" s="20">
        <v>183</v>
      </c>
      <c r="BJ25" s="20">
        <v>1</v>
      </c>
      <c r="BK25" s="20">
        <v>453</v>
      </c>
      <c r="BL25" s="20">
        <v>2069</v>
      </c>
      <c r="BM25" s="20">
        <v>1325</v>
      </c>
      <c r="BN25" s="20">
        <v>242</v>
      </c>
      <c r="BO25" s="20">
        <v>52</v>
      </c>
      <c r="BP25" s="20"/>
      <c r="BQ25" s="20"/>
      <c r="BR25" s="20"/>
      <c r="BS25" s="20"/>
      <c r="BT25" s="20"/>
      <c r="BU25" s="20"/>
      <c r="BV25" s="20"/>
    </row>
    <row r="26" spans="1:74" x14ac:dyDescent="0.25">
      <c r="A26" s="20" t="s">
        <v>434</v>
      </c>
      <c r="B26" s="20" t="s">
        <v>435</v>
      </c>
      <c r="C26" s="20" t="s">
        <v>513</v>
      </c>
      <c r="D26" s="1">
        <v>44535</v>
      </c>
      <c r="E26">
        <v>223</v>
      </c>
      <c r="F26">
        <v>6</v>
      </c>
      <c r="G26">
        <v>4</v>
      </c>
      <c r="H26">
        <v>1</v>
      </c>
      <c r="I26">
        <v>0</v>
      </c>
      <c r="J26">
        <v>87</v>
      </c>
      <c r="K26">
        <v>3</v>
      </c>
      <c r="L26">
        <v>20</v>
      </c>
      <c r="M26">
        <v>10</v>
      </c>
      <c r="N26">
        <v>1</v>
      </c>
      <c r="O26">
        <v>1</v>
      </c>
      <c r="P26">
        <v>0</v>
      </c>
      <c r="Q26">
        <v>0</v>
      </c>
      <c r="R26">
        <v>557</v>
      </c>
      <c r="S26">
        <v>335</v>
      </c>
      <c r="T26">
        <v>65</v>
      </c>
      <c r="U26">
        <v>7</v>
      </c>
      <c r="V26">
        <v>22</v>
      </c>
      <c r="W26">
        <v>2775</v>
      </c>
      <c r="X26">
        <v>801</v>
      </c>
      <c r="Y26">
        <v>54</v>
      </c>
      <c r="Z26">
        <v>184</v>
      </c>
      <c r="AA26">
        <v>326</v>
      </c>
      <c r="AB26">
        <v>1874</v>
      </c>
      <c r="AC26">
        <v>454</v>
      </c>
      <c r="AD26">
        <v>17</v>
      </c>
      <c r="AE26">
        <v>55</v>
      </c>
      <c r="AF26">
        <v>400</v>
      </c>
      <c r="AG26">
        <v>390</v>
      </c>
      <c r="AH26">
        <v>42</v>
      </c>
      <c r="AI26">
        <v>4</v>
      </c>
      <c r="AJ26">
        <v>52</v>
      </c>
      <c r="AK26">
        <v>57</v>
      </c>
      <c r="AL26">
        <v>58</v>
      </c>
      <c r="AM26">
        <v>30</v>
      </c>
      <c r="AN26">
        <v>6</v>
      </c>
      <c r="AO26">
        <v>0</v>
      </c>
      <c r="AP26">
        <v>0</v>
      </c>
      <c r="AQ26">
        <v>0</v>
      </c>
      <c r="AR26">
        <v>0</v>
      </c>
      <c r="AS26">
        <v>0</v>
      </c>
      <c r="AT26">
        <v>0</v>
      </c>
      <c r="AU26">
        <v>0</v>
      </c>
      <c r="AV26">
        <v>0</v>
      </c>
      <c r="AW26">
        <v>0</v>
      </c>
      <c r="AX26">
        <v>0</v>
      </c>
      <c r="AY26">
        <v>0</v>
      </c>
      <c r="AZ26">
        <v>0</v>
      </c>
      <c r="BA26">
        <v>0</v>
      </c>
      <c r="BB26">
        <v>0</v>
      </c>
      <c r="BC26">
        <v>0</v>
      </c>
      <c r="BD26">
        <v>0</v>
      </c>
      <c r="BE26">
        <v>0</v>
      </c>
      <c r="BF26">
        <v>0</v>
      </c>
      <c r="BG26" s="20">
        <v>6</v>
      </c>
      <c r="BH26" s="20">
        <v>1</v>
      </c>
      <c r="BI26" s="20">
        <v>183</v>
      </c>
      <c r="BJ26" s="20">
        <v>1</v>
      </c>
      <c r="BK26" s="20">
        <v>453</v>
      </c>
      <c r="BL26" s="20">
        <v>2074</v>
      </c>
      <c r="BM26" s="20">
        <v>1332</v>
      </c>
      <c r="BN26" s="20">
        <v>248</v>
      </c>
      <c r="BO26" s="20">
        <v>52</v>
      </c>
      <c r="BP26" s="20"/>
      <c r="BQ26" s="20"/>
      <c r="BR26" s="20"/>
      <c r="BS26" s="20"/>
      <c r="BT26" s="20"/>
      <c r="BU26" s="20"/>
      <c r="BV26" s="20"/>
    </row>
    <row r="27" spans="1:74" x14ac:dyDescent="0.25">
      <c r="A27" s="20" t="s">
        <v>434</v>
      </c>
      <c r="B27" s="20" t="s">
        <v>435</v>
      </c>
      <c r="C27" s="20" t="s">
        <v>513</v>
      </c>
      <c r="D27" s="1">
        <v>44542</v>
      </c>
      <c r="E27">
        <v>222</v>
      </c>
      <c r="F27">
        <v>6</v>
      </c>
      <c r="G27">
        <v>4</v>
      </c>
      <c r="H27">
        <v>1</v>
      </c>
      <c r="I27">
        <v>0</v>
      </c>
      <c r="J27">
        <v>99</v>
      </c>
      <c r="K27">
        <v>3</v>
      </c>
      <c r="L27">
        <v>20</v>
      </c>
      <c r="M27">
        <v>10</v>
      </c>
      <c r="N27">
        <v>1</v>
      </c>
      <c r="O27">
        <v>1</v>
      </c>
      <c r="P27">
        <v>0</v>
      </c>
      <c r="Q27">
        <v>0</v>
      </c>
      <c r="R27">
        <v>557</v>
      </c>
      <c r="S27">
        <v>349</v>
      </c>
      <c r="T27">
        <v>65</v>
      </c>
      <c r="U27">
        <v>7</v>
      </c>
      <c r="V27">
        <v>23</v>
      </c>
      <c r="W27">
        <v>2776</v>
      </c>
      <c r="X27">
        <v>902</v>
      </c>
      <c r="Y27">
        <v>51</v>
      </c>
      <c r="Z27">
        <v>191</v>
      </c>
      <c r="AA27">
        <v>316</v>
      </c>
      <c r="AB27">
        <v>1876</v>
      </c>
      <c r="AC27">
        <v>557</v>
      </c>
      <c r="AD27">
        <v>17</v>
      </c>
      <c r="AE27">
        <v>57</v>
      </c>
      <c r="AF27">
        <v>396</v>
      </c>
      <c r="AG27">
        <v>392</v>
      </c>
      <c r="AH27">
        <v>53</v>
      </c>
      <c r="AI27">
        <v>4</v>
      </c>
      <c r="AJ27">
        <v>53</v>
      </c>
      <c r="AK27">
        <v>54</v>
      </c>
      <c r="AL27">
        <v>58</v>
      </c>
      <c r="AM27">
        <v>35</v>
      </c>
      <c r="AN27">
        <v>6</v>
      </c>
      <c r="AO27">
        <v>0</v>
      </c>
      <c r="AP27">
        <v>0</v>
      </c>
      <c r="AQ27">
        <v>0</v>
      </c>
      <c r="AR27">
        <v>0</v>
      </c>
      <c r="AS27">
        <v>0</v>
      </c>
      <c r="AT27">
        <v>0</v>
      </c>
      <c r="AU27">
        <v>0</v>
      </c>
      <c r="AV27">
        <v>0</v>
      </c>
      <c r="AW27">
        <v>0</v>
      </c>
      <c r="AX27">
        <v>0</v>
      </c>
      <c r="AY27">
        <v>0</v>
      </c>
      <c r="AZ27">
        <v>0</v>
      </c>
      <c r="BA27">
        <v>0</v>
      </c>
      <c r="BB27">
        <v>0</v>
      </c>
      <c r="BC27">
        <v>0</v>
      </c>
      <c r="BD27">
        <v>0</v>
      </c>
      <c r="BE27">
        <v>0</v>
      </c>
      <c r="BF27">
        <v>0</v>
      </c>
      <c r="BG27" s="20">
        <v>6</v>
      </c>
      <c r="BH27" s="20">
        <v>1</v>
      </c>
      <c r="BI27" s="20">
        <v>182</v>
      </c>
      <c r="BJ27" s="20">
        <v>1</v>
      </c>
      <c r="BK27" s="20">
        <v>452</v>
      </c>
      <c r="BL27" s="20">
        <v>2081</v>
      </c>
      <c r="BM27" s="20">
        <v>1337</v>
      </c>
      <c r="BN27" s="20">
        <v>251</v>
      </c>
      <c r="BO27" s="20">
        <v>52</v>
      </c>
      <c r="BP27" s="20"/>
      <c r="BQ27" s="20"/>
      <c r="BR27" s="20"/>
      <c r="BS27" s="20"/>
      <c r="BT27" s="20"/>
      <c r="BU27" s="20"/>
      <c r="BV27" s="20"/>
    </row>
    <row r="28" spans="1:74" x14ac:dyDescent="0.25">
      <c r="A28" s="20" t="s">
        <v>434</v>
      </c>
      <c r="B28" s="20" t="s">
        <v>435</v>
      </c>
      <c r="C28" s="20" t="s">
        <v>513</v>
      </c>
      <c r="D28" s="1">
        <v>44549</v>
      </c>
      <c r="E28">
        <v>221</v>
      </c>
      <c r="F28">
        <v>6</v>
      </c>
      <c r="G28">
        <v>4</v>
      </c>
      <c r="H28">
        <v>1</v>
      </c>
      <c r="I28">
        <v>0</v>
      </c>
      <c r="J28">
        <v>109</v>
      </c>
      <c r="K28">
        <v>3</v>
      </c>
      <c r="L28">
        <v>20</v>
      </c>
      <c r="M28">
        <v>10</v>
      </c>
      <c r="N28">
        <v>2</v>
      </c>
      <c r="O28">
        <v>2</v>
      </c>
      <c r="P28">
        <v>0</v>
      </c>
      <c r="Q28">
        <v>0</v>
      </c>
      <c r="R28">
        <v>557</v>
      </c>
      <c r="S28">
        <v>368</v>
      </c>
      <c r="T28">
        <v>64</v>
      </c>
      <c r="U28">
        <v>7</v>
      </c>
      <c r="V28">
        <v>23</v>
      </c>
      <c r="W28">
        <v>2778</v>
      </c>
      <c r="X28">
        <v>1027</v>
      </c>
      <c r="Y28">
        <v>50</v>
      </c>
      <c r="Z28">
        <v>193</v>
      </c>
      <c r="AA28">
        <v>306</v>
      </c>
      <c r="AB28">
        <v>1876</v>
      </c>
      <c r="AC28">
        <v>686</v>
      </c>
      <c r="AD28">
        <v>17</v>
      </c>
      <c r="AE28">
        <v>57</v>
      </c>
      <c r="AF28">
        <v>392</v>
      </c>
      <c r="AG28">
        <v>397</v>
      </c>
      <c r="AH28">
        <v>84</v>
      </c>
      <c r="AI28">
        <v>4</v>
      </c>
      <c r="AJ28">
        <v>55</v>
      </c>
      <c r="AK28">
        <v>55</v>
      </c>
      <c r="AL28">
        <v>60</v>
      </c>
      <c r="AM28">
        <v>46</v>
      </c>
      <c r="AN28">
        <v>6</v>
      </c>
      <c r="AO28">
        <v>0</v>
      </c>
      <c r="AP28">
        <v>0</v>
      </c>
      <c r="AQ28">
        <v>0</v>
      </c>
      <c r="AR28">
        <v>0</v>
      </c>
      <c r="AS28">
        <v>0</v>
      </c>
      <c r="AT28">
        <v>0</v>
      </c>
      <c r="AU28">
        <v>0</v>
      </c>
      <c r="AV28">
        <v>0</v>
      </c>
      <c r="AW28">
        <v>0</v>
      </c>
      <c r="AX28">
        <v>0</v>
      </c>
      <c r="AY28">
        <v>0</v>
      </c>
      <c r="AZ28">
        <v>0</v>
      </c>
      <c r="BA28">
        <v>0</v>
      </c>
      <c r="BB28">
        <v>0</v>
      </c>
      <c r="BC28">
        <v>1</v>
      </c>
      <c r="BD28">
        <v>0</v>
      </c>
      <c r="BE28">
        <v>0</v>
      </c>
      <c r="BF28">
        <v>0</v>
      </c>
      <c r="BG28" s="20">
        <v>6</v>
      </c>
      <c r="BH28" s="20">
        <v>1</v>
      </c>
      <c r="BI28" s="20">
        <v>182</v>
      </c>
      <c r="BJ28" s="20">
        <v>2</v>
      </c>
      <c r="BK28" s="20">
        <v>451</v>
      </c>
      <c r="BL28" s="20">
        <v>2089</v>
      </c>
      <c r="BM28" s="20">
        <v>1340</v>
      </c>
      <c r="BN28" s="20">
        <v>255</v>
      </c>
      <c r="BO28" s="20">
        <v>54</v>
      </c>
      <c r="BP28" s="20">
        <v>10299</v>
      </c>
      <c r="BQ28" s="20">
        <v>1606</v>
      </c>
      <c r="BR28" s="20">
        <v>0</v>
      </c>
      <c r="BS28" s="20">
        <v>114</v>
      </c>
      <c r="BT28" s="20">
        <v>613</v>
      </c>
      <c r="BU28" s="20">
        <v>3136</v>
      </c>
      <c r="BV28" s="20">
        <v>5755</v>
      </c>
    </row>
    <row r="29" spans="1:74" x14ac:dyDescent="0.25">
      <c r="A29" s="20" t="s">
        <v>434</v>
      </c>
      <c r="B29" s="20" t="s">
        <v>435</v>
      </c>
      <c r="C29" s="20" t="s">
        <v>513</v>
      </c>
      <c r="D29" s="1">
        <v>44558</v>
      </c>
      <c r="E29">
        <v>221</v>
      </c>
      <c r="F29">
        <v>6</v>
      </c>
      <c r="G29">
        <v>4</v>
      </c>
      <c r="H29">
        <v>1</v>
      </c>
      <c r="I29">
        <v>0</v>
      </c>
      <c r="J29">
        <v>116</v>
      </c>
      <c r="K29">
        <v>3</v>
      </c>
      <c r="L29">
        <v>20</v>
      </c>
      <c r="M29">
        <v>10</v>
      </c>
      <c r="N29">
        <v>2</v>
      </c>
      <c r="O29">
        <v>2</v>
      </c>
      <c r="P29">
        <v>0</v>
      </c>
      <c r="Q29">
        <v>0</v>
      </c>
      <c r="R29">
        <v>556</v>
      </c>
      <c r="S29">
        <v>374</v>
      </c>
      <c r="T29">
        <v>63</v>
      </c>
      <c r="U29">
        <v>8</v>
      </c>
      <c r="V29">
        <v>22</v>
      </c>
      <c r="W29">
        <v>2770</v>
      </c>
      <c r="X29">
        <v>1151</v>
      </c>
      <c r="Y29">
        <v>49</v>
      </c>
      <c r="Z29">
        <v>192</v>
      </c>
      <c r="AA29">
        <v>298</v>
      </c>
      <c r="AB29">
        <v>1876</v>
      </c>
      <c r="AC29">
        <v>768</v>
      </c>
      <c r="AD29">
        <v>17</v>
      </c>
      <c r="AE29">
        <v>53</v>
      </c>
      <c r="AF29">
        <v>392</v>
      </c>
      <c r="AG29">
        <v>399</v>
      </c>
      <c r="AH29">
        <v>103</v>
      </c>
      <c r="AI29">
        <v>5</v>
      </c>
      <c r="AJ29">
        <v>55</v>
      </c>
      <c r="AK29">
        <v>54</v>
      </c>
      <c r="AL29">
        <v>60</v>
      </c>
      <c r="AM29">
        <v>48</v>
      </c>
      <c r="AN29">
        <v>6</v>
      </c>
      <c r="AO29">
        <v>0</v>
      </c>
      <c r="AP29">
        <v>0</v>
      </c>
      <c r="AQ29">
        <v>0</v>
      </c>
      <c r="AR29">
        <v>0</v>
      </c>
      <c r="AS29">
        <v>0</v>
      </c>
      <c r="AT29">
        <v>0</v>
      </c>
      <c r="AU29">
        <v>0</v>
      </c>
      <c r="AV29">
        <v>0</v>
      </c>
      <c r="AW29">
        <v>0</v>
      </c>
      <c r="AX29">
        <v>0</v>
      </c>
      <c r="AY29">
        <v>0</v>
      </c>
      <c r="AZ29">
        <v>0</v>
      </c>
      <c r="BA29">
        <v>0</v>
      </c>
      <c r="BB29">
        <v>0</v>
      </c>
      <c r="BC29">
        <v>1</v>
      </c>
      <c r="BD29">
        <v>0</v>
      </c>
      <c r="BE29">
        <v>0</v>
      </c>
      <c r="BF29">
        <v>0</v>
      </c>
      <c r="BG29" s="20">
        <v>6</v>
      </c>
      <c r="BH29" s="20">
        <v>1</v>
      </c>
      <c r="BI29" s="20">
        <v>182</v>
      </c>
      <c r="BJ29" s="20">
        <v>2</v>
      </c>
      <c r="BK29" s="20">
        <v>452</v>
      </c>
      <c r="BL29" s="20">
        <v>2093</v>
      </c>
      <c r="BM29" s="20">
        <v>1343</v>
      </c>
      <c r="BN29" s="20">
        <v>257</v>
      </c>
      <c r="BO29" s="20">
        <v>54</v>
      </c>
      <c r="BP29" s="20">
        <v>10289</v>
      </c>
      <c r="BQ29" s="20">
        <v>2098</v>
      </c>
      <c r="BR29" s="20">
        <v>0</v>
      </c>
      <c r="BS29" s="20">
        <v>113</v>
      </c>
      <c r="BT29" s="20">
        <v>614</v>
      </c>
      <c r="BU29" s="20">
        <v>3101</v>
      </c>
      <c r="BV29" s="20">
        <v>5796</v>
      </c>
    </row>
    <row r="30" spans="1:74" x14ac:dyDescent="0.25">
      <c r="A30" s="20" t="s">
        <v>434</v>
      </c>
      <c r="B30" s="20" t="s">
        <v>435</v>
      </c>
      <c r="C30" s="20" t="s">
        <v>513</v>
      </c>
      <c r="D30" s="1">
        <v>44564</v>
      </c>
      <c r="E30">
        <v>219</v>
      </c>
      <c r="F30">
        <v>6</v>
      </c>
      <c r="G30">
        <v>4</v>
      </c>
      <c r="H30">
        <v>1</v>
      </c>
      <c r="I30">
        <v>0</v>
      </c>
      <c r="J30">
        <v>118</v>
      </c>
      <c r="K30">
        <v>3</v>
      </c>
      <c r="L30">
        <v>20</v>
      </c>
      <c r="M30">
        <v>10</v>
      </c>
      <c r="N30">
        <v>2</v>
      </c>
      <c r="O30">
        <v>2</v>
      </c>
      <c r="P30">
        <v>0</v>
      </c>
      <c r="Q30">
        <v>0</v>
      </c>
      <c r="R30">
        <v>559</v>
      </c>
      <c r="S30">
        <v>378</v>
      </c>
      <c r="T30">
        <v>64</v>
      </c>
      <c r="U30">
        <v>8</v>
      </c>
      <c r="V30">
        <v>22</v>
      </c>
      <c r="W30">
        <v>2774</v>
      </c>
      <c r="X30">
        <v>1214</v>
      </c>
      <c r="Y30">
        <v>49</v>
      </c>
      <c r="Z30">
        <v>191</v>
      </c>
      <c r="AA30">
        <v>296</v>
      </c>
      <c r="AB30">
        <v>1881</v>
      </c>
      <c r="AC30">
        <v>799</v>
      </c>
      <c r="AD30">
        <v>16</v>
      </c>
      <c r="AE30">
        <v>54</v>
      </c>
      <c r="AF30">
        <v>392</v>
      </c>
      <c r="AG30">
        <v>402</v>
      </c>
      <c r="AH30">
        <v>112</v>
      </c>
      <c r="AI30">
        <v>5</v>
      </c>
      <c r="AJ30">
        <v>57</v>
      </c>
      <c r="AK30">
        <v>52</v>
      </c>
      <c r="AL30">
        <v>60</v>
      </c>
      <c r="AM30">
        <v>48</v>
      </c>
      <c r="AN30">
        <v>6</v>
      </c>
      <c r="AO30">
        <v>0</v>
      </c>
      <c r="AP30">
        <v>0</v>
      </c>
      <c r="AQ30">
        <v>0</v>
      </c>
      <c r="AR30">
        <v>0</v>
      </c>
      <c r="AS30">
        <v>0</v>
      </c>
      <c r="AT30">
        <v>0</v>
      </c>
      <c r="AU30">
        <v>0</v>
      </c>
      <c r="AV30">
        <v>0</v>
      </c>
      <c r="AW30">
        <v>0</v>
      </c>
      <c r="AX30">
        <v>0</v>
      </c>
      <c r="AY30">
        <v>0</v>
      </c>
      <c r="AZ30">
        <v>0</v>
      </c>
      <c r="BA30">
        <v>0</v>
      </c>
      <c r="BB30">
        <v>0</v>
      </c>
      <c r="BC30">
        <v>1</v>
      </c>
      <c r="BD30">
        <v>0</v>
      </c>
      <c r="BE30">
        <v>0</v>
      </c>
      <c r="BF30">
        <v>0</v>
      </c>
      <c r="BG30" s="20">
        <v>6</v>
      </c>
      <c r="BH30" s="20">
        <v>1</v>
      </c>
      <c r="BI30" s="20">
        <v>180</v>
      </c>
      <c r="BJ30" s="20">
        <v>2</v>
      </c>
      <c r="BK30" s="20">
        <v>454</v>
      </c>
      <c r="BL30" s="20">
        <v>2097</v>
      </c>
      <c r="BM30" s="20">
        <v>1349</v>
      </c>
      <c r="BN30" s="20">
        <v>259</v>
      </c>
      <c r="BO30" s="20">
        <v>54</v>
      </c>
      <c r="BP30" s="20">
        <v>10295</v>
      </c>
      <c r="BQ30" s="20">
        <v>2296</v>
      </c>
      <c r="BR30" s="20">
        <v>0</v>
      </c>
      <c r="BS30" s="20">
        <v>112</v>
      </c>
      <c r="BT30" s="20">
        <v>619</v>
      </c>
      <c r="BU30" s="20">
        <v>3086</v>
      </c>
      <c r="BV30" s="20">
        <v>5825</v>
      </c>
    </row>
    <row r="31" spans="1:74" x14ac:dyDescent="0.25">
      <c r="A31" s="20" t="s">
        <v>434</v>
      </c>
      <c r="B31" s="20" t="s">
        <v>435</v>
      </c>
      <c r="C31" s="20" t="s">
        <v>513</v>
      </c>
      <c r="D31" s="1">
        <v>44570</v>
      </c>
      <c r="E31">
        <v>219</v>
      </c>
      <c r="F31">
        <v>6</v>
      </c>
      <c r="G31">
        <v>4</v>
      </c>
      <c r="H31">
        <v>1</v>
      </c>
      <c r="I31">
        <v>0</v>
      </c>
      <c r="J31">
        <v>122</v>
      </c>
      <c r="K31">
        <v>3</v>
      </c>
      <c r="L31">
        <v>20</v>
      </c>
      <c r="M31">
        <v>10</v>
      </c>
      <c r="N31">
        <v>2</v>
      </c>
      <c r="O31">
        <v>2</v>
      </c>
      <c r="P31">
        <v>0</v>
      </c>
      <c r="Q31">
        <v>0</v>
      </c>
      <c r="R31">
        <v>558</v>
      </c>
      <c r="S31">
        <v>377</v>
      </c>
      <c r="T31">
        <v>64</v>
      </c>
      <c r="U31">
        <v>8</v>
      </c>
      <c r="V31">
        <v>22</v>
      </c>
      <c r="W31">
        <v>2779</v>
      </c>
      <c r="X31">
        <v>1246</v>
      </c>
      <c r="Y31">
        <v>49</v>
      </c>
      <c r="Z31">
        <v>186</v>
      </c>
      <c r="AA31">
        <v>289</v>
      </c>
      <c r="AB31">
        <v>1884</v>
      </c>
      <c r="AC31">
        <v>841</v>
      </c>
      <c r="AD31">
        <v>16</v>
      </c>
      <c r="AE31">
        <v>54</v>
      </c>
      <c r="AF31">
        <v>391</v>
      </c>
      <c r="AG31">
        <v>403</v>
      </c>
      <c r="AH31">
        <v>121</v>
      </c>
      <c r="AI31">
        <v>5</v>
      </c>
      <c r="AJ31">
        <v>57</v>
      </c>
      <c r="AK31">
        <v>50</v>
      </c>
      <c r="AL31">
        <v>60</v>
      </c>
      <c r="AM31">
        <v>48</v>
      </c>
      <c r="AN31">
        <v>6</v>
      </c>
      <c r="AO31">
        <v>0</v>
      </c>
      <c r="AP31">
        <v>0</v>
      </c>
      <c r="AQ31">
        <v>0</v>
      </c>
      <c r="AR31">
        <v>0</v>
      </c>
      <c r="AS31">
        <v>0</v>
      </c>
      <c r="AT31">
        <v>0</v>
      </c>
      <c r="AU31">
        <v>0</v>
      </c>
      <c r="AV31">
        <v>0</v>
      </c>
      <c r="AW31">
        <v>0</v>
      </c>
      <c r="AX31">
        <v>0</v>
      </c>
      <c r="AY31">
        <v>0</v>
      </c>
      <c r="AZ31">
        <v>0</v>
      </c>
      <c r="BA31">
        <v>0</v>
      </c>
      <c r="BB31">
        <v>0</v>
      </c>
      <c r="BC31">
        <v>1</v>
      </c>
      <c r="BD31">
        <v>0</v>
      </c>
      <c r="BE31">
        <v>0</v>
      </c>
      <c r="BF31">
        <v>0</v>
      </c>
      <c r="BG31" s="20">
        <v>6</v>
      </c>
      <c r="BH31" s="20">
        <v>1</v>
      </c>
      <c r="BI31" s="20">
        <v>180</v>
      </c>
      <c r="BJ31" s="20">
        <v>2</v>
      </c>
      <c r="BK31" s="20">
        <v>453</v>
      </c>
      <c r="BL31" s="20">
        <v>2108</v>
      </c>
      <c r="BM31" s="20">
        <v>1354</v>
      </c>
      <c r="BN31" s="20">
        <v>264</v>
      </c>
      <c r="BO31" s="20">
        <v>54</v>
      </c>
      <c r="BP31" s="20">
        <v>10314</v>
      </c>
      <c r="BQ31" s="20">
        <v>2475</v>
      </c>
      <c r="BR31" s="20">
        <v>0</v>
      </c>
      <c r="BS31" s="20">
        <v>111</v>
      </c>
      <c r="BT31" s="20">
        <v>609</v>
      </c>
      <c r="BU31" s="20">
        <v>3069</v>
      </c>
      <c r="BV31" s="20">
        <v>5861</v>
      </c>
    </row>
    <row r="32" spans="1:74" x14ac:dyDescent="0.25">
      <c r="A32" s="20" t="s">
        <v>434</v>
      </c>
      <c r="B32" s="20" t="s">
        <v>435</v>
      </c>
      <c r="C32" s="20" t="s">
        <v>513</v>
      </c>
      <c r="D32" s="1">
        <v>44577</v>
      </c>
      <c r="E32">
        <v>220</v>
      </c>
      <c r="F32">
        <v>6</v>
      </c>
      <c r="G32">
        <v>4</v>
      </c>
      <c r="H32">
        <v>1</v>
      </c>
      <c r="I32">
        <v>0</v>
      </c>
      <c r="J32">
        <v>123</v>
      </c>
      <c r="K32">
        <v>3</v>
      </c>
      <c r="L32">
        <v>20</v>
      </c>
      <c r="M32">
        <v>10</v>
      </c>
      <c r="N32">
        <v>2</v>
      </c>
      <c r="O32">
        <v>2</v>
      </c>
      <c r="P32">
        <v>0</v>
      </c>
      <c r="Q32">
        <v>0</v>
      </c>
      <c r="R32">
        <v>558</v>
      </c>
      <c r="S32">
        <v>380</v>
      </c>
      <c r="T32">
        <v>64</v>
      </c>
      <c r="U32">
        <v>9</v>
      </c>
      <c r="V32">
        <v>21</v>
      </c>
      <c r="W32">
        <v>2775</v>
      </c>
      <c r="X32">
        <v>1283</v>
      </c>
      <c r="Y32">
        <v>47</v>
      </c>
      <c r="Z32">
        <v>187</v>
      </c>
      <c r="AA32">
        <v>284</v>
      </c>
      <c r="AB32">
        <v>1881</v>
      </c>
      <c r="AC32">
        <v>858</v>
      </c>
      <c r="AD32">
        <v>16</v>
      </c>
      <c r="AE32">
        <v>54</v>
      </c>
      <c r="AF32">
        <v>389</v>
      </c>
      <c r="AG32">
        <v>402</v>
      </c>
      <c r="AH32">
        <v>121</v>
      </c>
      <c r="AI32">
        <v>5</v>
      </c>
      <c r="AJ32">
        <v>56</v>
      </c>
      <c r="AK32">
        <v>48</v>
      </c>
      <c r="AL32">
        <v>58</v>
      </c>
      <c r="AM32">
        <v>47</v>
      </c>
      <c r="AN32">
        <v>6</v>
      </c>
      <c r="AO32">
        <v>0</v>
      </c>
      <c r="AP32">
        <v>0</v>
      </c>
      <c r="AQ32">
        <v>0</v>
      </c>
      <c r="AR32">
        <v>0</v>
      </c>
      <c r="AS32">
        <v>0</v>
      </c>
      <c r="AT32">
        <v>0</v>
      </c>
      <c r="AU32">
        <v>0</v>
      </c>
      <c r="AV32">
        <v>0</v>
      </c>
      <c r="AW32">
        <v>0</v>
      </c>
      <c r="AX32">
        <v>0</v>
      </c>
      <c r="AY32">
        <v>0</v>
      </c>
      <c r="AZ32">
        <v>0</v>
      </c>
      <c r="BA32">
        <v>0</v>
      </c>
      <c r="BB32">
        <v>0</v>
      </c>
      <c r="BC32">
        <v>1</v>
      </c>
      <c r="BD32">
        <v>0</v>
      </c>
      <c r="BE32">
        <v>0</v>
      </c>
      <c r="BF32">
        <v>0</v>
      </c>
      <c r="BG32" s="20">
        <v>6</v>
      </c>
      <c r="BH32" s="20">
        <v>1</v>
      </c>
      <c r="BI32" s="20">
        <v>182</v>
      </c>
      <c r="BJ32" s="20">
        <v>2</v>
      </c>
      <c r="BK32" s="20">
        <v>453</v>
      </c>
      <c r="BL32" s="20">
        <v>2109</v>
      </c>
      <c r="BM32" s="20">
        <v>1354</v>
      </c>
      <c r="BN32" s="20">
        <v>264</v>
      </c>
      <c r="BO32" s="20">
        <v>52</v>
      </c>
      <c r="BP32" s="20">
        <v>10309</v>
      </c>
      <c r="BQ32" s="20">
        <v>2591</v>
      </c>
      <c r="BR32" s="20">
        <v>0</v>
      </c>
      <c r="BS32" s="20">
        <v>110</v>
      </c>
      <c r="BT32" s="20">
        <v>601</v>
      </c>
      <c r="BU32" s="20">
        <v>3049</v>
      </c>
      <c r="BV32" s="20">
        <v>5880</v>
      </c>
    </row>
    <row r="33" spans="1:74" x14ac:dyDescent="0.25">
      <c r="A33" s="20" t="s">
        <v>434</v>
      </c>
      <c r="B33" s="20" t="s">
        <v>435</v>
      </c>
      <c r="C33" s="20" t="s">
        <v>513</v>
      </c>
      <c r="D33" s="1">
        <v>44584</v>
      </c>
      <c r="E33">
        <v>219</v>
      </c>
      <c r="F33">
        <v>6</v>
      </c>
      <c r="G33">
        <v>4</v>
      </c>
      <c r="H33">
        <v>1</v>
      </c>
      <c r="I33">
        <v>0</v>
      </c>
      <c r="J33">
        <v>124</v>
      </c>
      <c r="K33">
        <v>3</v>
      </c>
      <c r="L33">
        <v>20</v>
      </c>
      <c r="M33">
        <v>10</v>
      </c>
      <c r="N33">
        <v>2</v>
      </c>
      <c r="O33">
        <v>2</v>
      </c>
      <c r="P33">
        <v>0</v>
      </c>
      <c r="Q33">
        <v>0</v>
      </c>
      <c r="R33">
        <v>557</v>
      </c>
      <c r="S33">
        <v>378</v>
      </c>
      <c r="T33">
        <v>64</v>
      </c>
      <c r="U33">
        <v>9</v>
      </c>
      <c r="V33">
        <v>22</v>
      </c>
      <c r="W33">
        <v>2778</v>
      </c>
      <c r="X33">
        <v>1289</v>
      </c>
      <c r="Y33">
        <v>48</v>
      </c>
      <c r="Z33">
        <v>185</v>
      </c>
      <c r="AA33">
        <v>280</v>
      </c>
      <c r="AB33">
        <v>1876</v>
      </c>
      <c r="AC33">
        <v>868</v>
      </c>
      <c r="AD33">
        <v>16</v>
      </c>
      <c r="AE33">
        <v>54</v>
      </c>
      <c r="AF33">
        <v>387</v>
      </c>
      <c r="AG33">
        <v>402</v>
      </c>
      <c r="AH33">
        <v>125</v>
      </c>
      <c r="AI33">
        <v>5</v>
      </c>
      <c r="AJ33">
        <v>57</v>
      </c>
      <c r="AK33">
        <v>46</v>
      </c>
      <c r="AL33">
        <v>58</v>
      </c>
      <c r="AM33">
        <v>47</v>
      </c>
      <c r="AN33">
        <v>6</v>
      </c>
      <c r="AO33">
        <v>0</v>
      </c>
      <c r="AP33">
        <v>0</v>
      </c>
      <c r="AQ33">
        <v>0</v>
      </c>
      <c r="AR33">
        <v>0</v>
      </c>
      <c r="AS33">
        <v>0</v>
      </c>
      <c r="AT33">
        <v>0</v>
      </c>
      <c r="AU33">
        <v>0</v>
      </c>
      <c r="AV33">
        <v>0</v>
      </c>
      <c r="AW33">
        <v>0</v>
      </c>
      <c r="AX33">
        <v>0</v>
      </c>
      <c r="AY33">
        <v>0</v>
      </c>
      <c r="AZ33">
        <v>0</v>
      </c>
      <c r="BA33">
        <v>0</v>
      </c>
      <c r="BB33">
        <v>0</v>
      </c>
      <c r="BC33">
        <v>1</v>
      </c>
      <c r="BD33">
        <v>0</v>
      </c>
      <c r="BE33">
        <v>0</v>
      </c>
      <c r="BF33">
        <v>0</v>
      </c>
      <c r="BG33" s="20">
        <v>6</v>
      </c>
      <c r="BH33" s="20">
        <v>1</v>
      </c>
      <c r="BI33" s="20">
        <v>181</v>
      </c>
      <c r="BJ33" s="20">
        <v>2</v>
      </c>
      <c r="BK33" s="20">
        <v>451</v>
      </c>
      <c r="BL33" s="20">
        <v>2116</v>
      </c>
      <c r="BM33" s="20">
        <v>1351</v>
      </c>
      <c r="BN33" s="20">
        <v>264</v>
      </c>
      <c r="BO33" s="20">
        <v>52</v>
      </c>
      <c r="BP33" s="20">
        <v>10307</v>
      </c>
      <c r="BQ33" s="20">
        <v>2652</v>
      </c>
      <c r="BR33" s="20">
        <v>0</v>
      </c>
      <c r="BS33" s="20">
        <v>108</v>
      </c>
      <c r="BT33" s="20">
        <v>606</v>
      </c>
      <c r="BU33" s="20">
        <v>3034</v>
      </c>
      <c r="BV33" s="20">
        <v>5897</v>
      </c>
    </row>
    <row r="34" spans="1:74" x14ac:dyDescent="0.25">
      <c r="A34" s="20" t="s">
        <v>434</v>
      </c>
      <c r="B34" s="20" t="s">
        <v>435</v>
      </c>
      <c r="C34" s="20" t="s">
        <v>513</v>
      </c>
      <c r="D34" s="1">
        <v>44591</v>
      </c>
      <c r="E34">
        <v>220</v>
      </c>
      <c r="F34">
        <v>6</v>
      </c>
      <c r="G34">
        <v>4</v>
      </c>
      <c r="H34">
        <v>1</v>
      </c>
      <c r="I34">
        <v>1</v>
      </c>
      <c r="J34">
        <v>126</v>
      </c>
      <c r="K34">
        <v>3</v>
      </c>
      <c r="L34">
        <v>20</v>
      </c>
      <c r="M34">
        <v>11</v>
      </c>
      <c r="N34">
        <v>2</v>
      </c>
      <c r="O34">
        <v>2</v>
      </c>
      <c r="P34">
        <v>0</v>
      </c>
      <c r="Q34">
        <v>0</v>
      </c>
      <c r="R34">
        <v>557</v>
      </c>
      <c r="S34">
        <v>378</v>
      </c>
      <c r="T34">
        <v>64</v>
      </c>
      <c r="U34">
        <v>9</v>
      </c>
      <c r="V34">
        <v>21</v>
      </c>
      <c r="W34">
        <v>2785</v>
      </c>
      <c r="X34">
        <v>1318</v>
      </c>
      <c r="Y34">
        <v>47</v>
      </c>
      <c r="Z34">
        <v>188</v>
      </c>
      <c r="AA34">
        <v>268</v>
      </c>
      <c r="AB34">
        <v>1874</v>
      </c>
      <c r="AC34">
        <v>884</v>
      </c>
      <c r="AD34">
        <v>16</v>
      </c>
      <c r="AE34">
        <v>57</v>
      </c>
      <c r="AF34">
        <v>379</v>
      </c>
      <c r="AG34">
        <v>402</v>
      </c>
      <c r="AH34">
        <v>129</v>
      </c>
      <c r="AI34">
        <v>5</v>
      </c>
      <c r="AJ34">
        <v>58</v>
      </c>
      <c r="AK34">
        <v>45</v>
      </c>
      <c r="AL34">
        <v>58</v>
      </c>
      <c r="AM34">
        <v>47</v>
      </c>
      <c r="AN34">
        <v>6</v>
      </c>
      <c r="AO34">
        <v>0</v>
      </c>
      <c r="AP34">
        <v>0</v>
      </c>
      <c r="AQ34">
        <v>0</v>
      </c>
      <c r="AR34">
        <v>0</v>
      </c>
      <c r="AS34">
        <v>0</v>
      </c>
      <c r="AT34">
        <v>0</v>
      </c>
      <c r="AU34">
        <v>0</v>
      </c>
      <c r="AV34">
        <v>0</v>
      </c>
      <c r="AW34">
        <v>0</v>
      </c>
      <c r="AX34">
        <v>0</v>
      </c>
      <c r="AY34">
        <v>0</v>
      </c>
      <c r="AZ34">
        <v>0</v>
      </c>
      <c r="BA34">
        <v>0</v>
      </c>
      <c r="BB34">
        <v>0</v>
      </c>
      <c r="BC34">
        <v>1</v>
      </c>
      <c r="BD34">
        <v>0</v>
      </c>
      <c r="BE34">
        <v>0</v>
      </c>
      <c r="BF34">
        <v>0</v>
      </c>
      <c r="BG34" s="20">
        <v>6</v>
      </c>
      <c r="BH34" s="20">
        <v>1</v>
      </c>
      <c r="BI34" s="20">
        <v>182</v>
      </c>
      <c r="BJ34" s="20">
        <v>2</v>
      </c>
      <c r="BK34" s="20">
        <v>451</v>
      </c>
      <c r="BL34" s="20">
        <v>2129</v>
      </c>
      <c r="BM34" s="20">
        <v>1354</v>
      </c>
      <c r="BN34" s="20">
        <v>265</v>
      </c>
      <c r="BO34" s="20">
        <v>52</v>
      </c>
      <c r="BP34" s="20">
        <v>10311</v>
      </c>
      <c r="BQ34" s="20">
        <v>2725</v>
      </c>
      <c r="BR34" s="20">
        <v>0</v>
      </c>
      <c r="BS34" s="20">
        <v>109</v>
      </c>
      <c r="BT34" s="20">
        <v>621</v>
      </c>
      <c r="BU34" s="20">
        <v>2989</v>
      </c>
      <c r="BV34" s="20">
        <v>5926</v>
      </c>
    </row>
    <row r="35" spans="1:74" x14ac:dyDescent="0.25">
      <c r="A35" s="20" t="s">
        <v>434</v>
      </c>
      <c r="B35" s="20" t="s">
        <v>435</v>
      </c>
      <c r="C35" s="20" t="s">
        <v>513</v>
      </c>
      <c r="D35" s="1">
        <v>44599</v>
      </c>
      <c r="E35">
        <v>220</v>
      </c>
      <c r="F35">
        <v>5</v>
      </c>
      <c r="G35">
        <v>4</v>
      </c>
      <c r="H35">
        <v>1</v>
      </c>
      <c r="I35">
        <v>1</v>
      </c>
      <c r="J35">
        <v>127</v>
      </c>
      <c r="K35">
        <v>3</v>
      </c>
      <c r="L35">
        <v>20</v>
      </c>
      <c r="M35">
        <v>12</v>
      </c>
      <c r="N35">
        <v>2</v>
      </c>
      <c r="O35">
        <v>2</v>
      </c>
      <c r="P35">
        <v>0</v>
      </c>
      <c r="Q35">
        <v>0</v>
      </c>
      <c r="R35">
        <v>560</v>
      </c>
      <c r="S35">
        <v>381</v>
      </c>
      <c r="T35">
        <v>64</v>
      </c>
      <c r="U35">
        <v>10</v>
      </c>
      <c r="V35">
        <v>21</v>
      </c>
      <c r="W35">
        <v>2781</v>
      </c>
      <c r="X35">
        <v>1332</v>
      </c>
      <c r="Y35">
        <v>45</v>
      </c>
      <c r="Z35">
        <v>193</v>
      </c>
      <c r="AA35">
        <v>265</v>
      </c>
      <c r="AB35">
        <v>1877</v>
      </c>
      <c r="AC35">
        <v>891</v>
      </c>
      <c r="AD35">
        <v>16</v>
      </c>
      <c r="AE35">
        <v>60</v>
      </c>
      <c r="AF35">
        <v>378</v>
      </c>
      <c r="AG35">
        <v>400</v>
      </c>
      <c r="AH35">
        <v>132</v>
      </c>
      <c r="AI35">
        <v>5</v>
      </c>
      <c r="AJ35">
        <v>57</v>
      </c>
      <c r="AK35">
        <v>44</v>
      </c>
      <c r="AL35">
        <v>58</v>
      </c>
      <c r="AM35">
        <v>47</v>
      </c>
      <c r="AN35">
        <v>6</v>
      </c>
      <c r="AO35">
        <v>0</v>
      </c>
      <c r="AP35">
        <v>0</v>
      </c>
      <c r="AQ35">
        <v>0</v>
      </c>
      <c r="AR35">
        <v>0</v>
      </c>
      <c r="AS35">
        <v>0</v>
      </c>
      <c r="AT35">
        <v>0</v>
      </c>
      <c r="AU35">
        <v>0</v>
      </c>
      <c r="AV35">
        <v>0</v>
      </c>
      <c r="AW35">
        <v>0</v>
      </c>
      <c r="AX35">
        <v>0</v>
      </c>
      <c r="AY35">
        <v>0</v>
      </c>
      <c r="AZ35">
        <v>0</v>
      </c>
      <c r="BA35">
        <v>0</v>
      </c>
      <c r="BB35">
        <v>0</v>
      </c>
      <c r="BC35">
        <v>1</v>
      </c>
      <c r="BD35">
        <v>0</v>
      </c>
      <c r="BE35">
        <v>0</v>
      </c>
      <c r="BF35">
        <v>0</v>
      </c>
      <c r="BG35" s="20">
        <v>5</v>
      </c>
      <c r="BH35" s="20">
        <v>1</v>
      </c>
      <c r="BI35" s="20">
        <v>182</v>
      </c>
      <c r="BJ35" s="20">
        <v>2</v>
      </c>
      <c r="BK35" s="20">
        <v>453</v>
      </c>
      <c r="BL35" s="20">
        <v>2130</v>
      </c>
      <c r="BM35" s="20">
        <v>1356</v>
      </c>
      <c r="BN35" s="20">
        <v>264</v>
      </c>
      <c r="BO35" s="20">
        <v>52</v>
      </c>
      <c r="BP35" s="20">
        <v>10318</v>
      </c>
      <c r="BQ35" s="20">
        <v>2758</v>
      </c>
      <c r="BR35" s="20">
        <v>0</v>
      </c>
      <c r="BS35" s="20">
        <v>109</v>
      </c>
      <c r="BT35" s="20">
        <v>631</v>
      </c>
      <c r="BU35" s="20">
        <v>2971</v>
      </c>
      <c r="BV35" s="20">
        <v>5940</v>
      </c>
    </row>
    <row r="36" spans="1:74" x14ac:dyDescent="0.25">
      <c r="A36" s="20" t="s">
        <v>434</v>
      </c>
      <c r="B36" s="20" t="s">
        <v>435</v>
      </c>
      <c r="C36" s="20" t="s">
        <v>513</v>
      </c>
      <c r="D36" s="1">
        <v>44606</v>
      </c>
      <c r="E36">
        <v>218</v>
      </c>
      <c r="F36">
        <v>5</v>
      </c>
      <c r="G36">
        <v>4</v>
      </c>
      <c r="H36">
        <v>1</v>
      </c>
      <c r="I36">
        <v>1</v>
      </c>
      <c r="J36">
        <v>126</v>
      </c>
      <c r="K36">
        <v>3</v>
      </c>
      <c r="L36">
        <v>20</v>
      </c>
      <c r="M36">
        <v>12</v>
      </c>
      <c r="N36">
        <v>2</v>
      </c>
      <c r="O36">
        <v>2</v>
      </c>
      <c r="P36">
        <v>0</v>
      </c>
      <c r="Q36">
        <v>0</v>
      </c>
      <c r="R36">
        <v>561</v>
      </c>
      <c r="S36">
        <v>381</v>
      </c>
      <c r="T36">
        <v>64</v>
      </c>
      <c r="U36">
        <v>10</v>
      </c>
      <c r="V36">
        <v>22</v>
      </c>
      <c r="W36">
        <v>2791</v>
      </c>
      <c r="X36">
        <v>1340</v>
      </c>
      <c r="Y36">
        <v>45</v>
      </c>
      <c r="Z36">
        <v>191</v>
      </c>
      <c r="AA36">
        <v>265</v>
      </c>
      <c r="AB36">
        <v>1874</v>
      </c>
      <c r="AC36">
        <v>899</v>
      </c>
      <c r="AD36">
        <v>17</v>
      </c>
      <c r="AE36">
        <v>58</v>
      </c>
      <c r="AF36">
        <v>374</v>
      </c>
      <c r="AG36">
        <v>400</v>
      </c>
      <c r="AH36">
        <v>133</v>
      </c>
      <c r="AI36">
        <v>5</v>
      </c>
      <c r="AJ36">
        <v>57</v>
      </c>
      <c r="AK36">
        <v>44</v>
      </c>
      <c r="AL36">
        <v>57</v>
      </c>
      <c r="AM36">
        <v>46</v>
      </c>
      <c r="AN36">
        <v>6</v>
      </c>
      <c r="AO36">
        <v>0</v>
      </c>
      <c r="AP36">
        <v>0</v>
      </c>
      <c r="AQ36">
        <v>0</v>
      </c>
      <c r="AR36">
        <v>0</v>
      </c>
      <c r="AS36">
        <v>0</v>
      </c>
      <c r="AT36">
        <v>0</v>
      </c>
      <c r="AU36">
        <v>0</v>
      </c>
      <c r="AV36">
        <v>0</v>
      </c>
      <c r="AW36">
        <v>0</v>
      </c>
      <c r="AX36">
        <v>0</v>
      </c>
      <c r="AY36">
        <v>0</v>
      </c>
      <c r="AZ36">
        <v>0</v>
      </c>
      <c r="BA36">
        <v>0</v>
      </c>
      <c r="BB36">
        <v>0</v>
      </c>
      <c r="BC36">
        <v>1</v>
      </c>
      <c r="BD36">
        <v>0</v>
      </c>
      <c r="BE36">
        <v>0</v>
      </c>
      <c r="BF36">
        <v>0</v>
      </c>
      <c r="BG36" s="20">
        <v>5</v>
      </c>
      <c r="BH36" s="20">
        <v>1</v>
      </c>
      <c r="BI36" s="20">
        <v>180</v>
      </c>
      <c r="BJ36" s="20">
        <v>2</v>
      </c>
      <c r="BK36" s="20">
        <v>453</v>
      </c>
      <c r="BL36" s="20">
        <v>2145</v>
      </c>
      <c r="BM36" s="20">
        <v>1359</v>
      </c>
      <c r="BN36" s="20">
        <v>265</v>
      </c>
      <c r="BO36" s="20">
        <v>51</v>
      </c>
      <c r="BP36" s="20">
        <v>10318</v>
      </c>
      <c r="BQ36" s="20">
        <v>2796</v>
      </c>
      <c r="BR36" s="20">
        <v>0</v>
      </c>
      <c r="BS36" s="20">
        <v>111</v>
      </c>
      <c r="BT36" s="20">
        <v>626</v>
      </c>
      <c r="BU36" s="20">
        <v>2957</v>
      </c>
      <c r="BV36" s="20">
        <v>5961</v>
      </c>
    </row>
    <row r="37" spans="1:74" x14ac:dyDescent="0.25">
      <c r="A37" s="20" t="s">
        <v>434</v>
      </c>
      <c r="B37" s="20" t="s">
        <v>435</v>
      </c>
      <c r="C37" s="20" t="s">
        <v>513</v>
      </c>
      <c r="D37" s="1">
        <v>44606</v>
      </c>
      <c r="AG37">
        <v>1</v>
      </c>
      <c r="BG37" s="20"/>
      <c r="BH37" s="20"/>
      <c r="BI37" s="20"/>
      <c r="BJ37" s="20"/>
      <c r="BK37" s="20"/>
      <c r="BL37" s="20"/>
      <c r="BM37" s="20"/>
      <c r="BN37" s="20">
        <v>1</v>
      </c>
      <c r="BO37" s="20"/>
      <c r="BP37" s="20">
        <v>1</v>
      </c>
      <c r="BQ37" s="20"/>
      <c r="BR37" s="20"/>
      <c r="BS37" s="20"/>
      <c r="BT37" s="20"/>
      <c r="BU37" s="20">
        <v>1</v>
      </c>
      <c r="BV37" s="20"/>
    </row>
    <row r="38" spans="1:74" x14ac:dyDescent="0.25">
      <c r="A38" s="20" t="s">
        <v>434</v>
      </c>
      <c r="B38" s="20" t="s">
        <v>439</v>
      </c>
      <c r="C38" s="20" t="s">
        <v>514</v>
      </c>
      <c r="D38" s="1">
        <v>44493</v>
      </c>
      <c r="E38">
        <v>250</v>
      </c>
      <c r="F38">
        <v>4</v>
      </c>
      <c r="G38">
        <v>0</v>
      </c>
      <c r="H38">
        <v>7</v>
      </c>
      <c r="I38">
        <v>2</v>
      </c>
      <c r="J38">
        <v>61</v>
      </c>
      <c r="K38">
        <v>11</v>
      </c>
      <c r="L38">
        <v>2</v>
      </c>
      <c r="M38">
        <v>6</v>
      </c>
      <c r="N38">
        <v>20</v>
      </c>
      <c r="O38">
        <v>0</v>
      </c>
      <c r="P38">
        <v>4</v>
      </c>
      <c r="Q38">
        <v>0</v>
      </c>
      <c r="R38">
        <v>598</v>
      </c>
      <c r="S38">
        <v>0</v>
      </c>
      <c r="T38">
        <v>259</v>
      </c>
      <c r="U38">
        <v>0</v>
      </c>
      <c r="V38">
        <v>4</v>
      </c>
      <c r="W38">
        <v>1602</v>
      </c>
      <c r="X38">
        <v>0</v>
      </c>
      <c r="Y38">
        <v>75</v>
      </c>
      <c r="Z38">
        <v>46</v>
      </c>
      <c r="AA38">
        <v>138</v>
      </c>
      <c r="AB38">
        <v>1244</v>
      </c>
      <c r="AC38">
        <v>57</v>
      </c>
      <c r="AD38">
        <v>14</v>
      </c>
      <c r="AE38">
        <v>40</v>
      </c>
      <c r="AF38">
        <v>175</v>
      </c>
      <c r="AG38">
        <v>273</v>
      </c>
      <c r="AH38">
        <v>0</v>
      </c>
      <c r="AI38">
        <v>5</v>
      </c>
      <c r="AJ38">
        <v>9</v>
      </c>
      <c r="AK38">
        <v>60</v>
      </c>
      <c r="AL38">
        <v>105</v>
      </c>
      <c r="AM38">
        <v>0</v>
      </c>
      <c r="AN38">
        <v>8</v>
      </c>
      <c r="AO38">
        <v>0</v>
      </c>
      <c r="AP38">
        <v>1</v>
      </c>
      <c r="AQ38">
        <v>0</v>
      </c>
      <c r="AR38">
        <v>1</v>
      </c>
      <c r="AS38">
        <v>0</v>
      </c>
      <c r="AT38">
        <v>0</v>
      </c>
      <c r="AU38">
        <v>0</v>
      </c>
      <c r="AV38">
        <v>0</v>
      </c>
      <c r="AW38">
        <v>0</v>
      </c>
      <c r="AX38">
        <v>0</v>
      </c>
      <c r="AY38">
        <v>0</v>
      </c>
      <c r="AZ38">
        <v>0</v>
      </c>
      <c r="BA38">
        <v>0</v>
      </c>
      <c r="BB38">
        <v>46</v>
      </c>
      <c r="BC38">
        <v>56</v>
      </c>
      <c r="BD38">
        <v>0</v>
      </c>
      <c r="BE38">
        <v>3</v>
      </c>
      <c r="BF38">
        <v>13</v>
      </c>
      <c r="BG38" s="20"/>
      <c r="BH38" s="20"/>
      <c r="BI38" s="20"/>
      <c r="BJ38" s="20"/>
      <c r="BK38" s="20"/>
      <c r="BL38" s="20"/>
      <c r="BM38" s="20"/>
      <c r="BN38" s="20"/>
      <c r="BO38" s="20"/>
      <c r="BP38" s="20"/>
      <c r="BQ38" s="20"/>
      <c r="BR38" s="20"/>
      <c r="BS38" s="20"/>
      <c r="BT38" s="20"/>
      <c r="BU38" s="20"/>
      <c r="BV38" s="20"/>
    </row>
    <row r="39" spans="1:74" x14ac:dyDescent="0.25">
      <c r="A39" s="20" t="s">
        <v>434</v>
      </c>
      <c r="B39" s="20" t="s">
        <v>439</v>
      </c>
      <c r="C39" s="20" t="s">
        <v>514</v>
      </c>
      <c r="D39" s="1">
        <v>44500</v>
      </c>
      <c r="E39">
        <v>250</v>
      </c>
      <c r="F39">
        <v>4</v>
      </c>
      <c r="G39">
        <v>1</v>
      </c>
      <c r="H39">
        <v>7</v>
      </c>
      <c r="I39">
        <v>2</v>
      </c>
      <c r="J39">
        <v>77</v>
      </c>
      <c r="K39">
        <v>11</v>
      </c>
      <c r="L39">
        <v>2</v>
      </c>
      <c r="M39">
        <v>6</v>
      </c>
      <c r="N39">
        <v>20</v>
      </c>
      <c r="O39">
        <v>0</v>
      </c>
      <c r="P39">
        <v>5</v>
      </c>
      <c r="Q39">
        <v>0</v>
      </c>
      <c r="R39">
        <v>597</v>
      </c>
      <c r="S39">
        <v>0</v>
      </c>
      <c r="T39">
        <v>318</v>
      </c>
      <c r="U39">
        <v>1</v>
      </c>
      <c r="V39">
        <v>3</v>
      </c>
      <c r="W39">
        <v>1599</v>
      </c>
      <c r="X39">
        <v>0</v>
      </c>
      <c r="Y39">
        <v>128</v>
      </c>
      <c r="Z39">
        <v>46</v>
      </c>
      <c r="AA39">
        <v>136</v>
      </c>
      <c r="AB39">
        <v>1245</v>
      </c>
      <c r="AC39">
        <v>88</v>
      </c>
      <c r="AD39">
        <v>13</v>
      </c>
      <c r="AE39">
        <v>41</v>
      </c>
      <c r="AF39">
        <v>174</v>
      </c>
      <c r="AG39">
        <v>278</v>
      </c>
      <c r="AH39">
        <v>0</v>
      </c>
      <c r="AI39">
        <v>5</v>
      </c>
      <c r="AJ39">
        <v>9</v>
      </c>
      <c r="AK39">
        <v>57</v>
      </c>
      <c r="AL39">
        <v>106</v>
      </c>
      <c r="AM39">
        <v>0</v>
      </c>
      <c r="AN39">
        <v>11</v>
      </c>
      <c r="AO39">
        <v>0</v>
      </c>
      <c r="AP39">
        <v>2</v>
      </c>
      <c r="AQ39">
        <v>0</v>
      </c>
      <c r="AR39">
        <v>1</v>
      </c>
      <c r="AS39">
        <v>0</v>
      </c>
      <c r="AT39">
        <v>0</v>
      </c>
      <c r="AU39">
        <v>0</v>
      </c>
      <c r="AV39">
        <v>0</v>
      </c>
      <c r="AW39">
        <v>0</v>
      </c>
      <c r="AX39">
        <v>0</v>
      </c>
      <c r="AY39">
        <v>0</v>
      </c>
      <c r="AZ39">
        <v>0</v>
      </c>
      <c r="BA39">
        <v>0</v>
      </c>
      <c r="BB39">
        <v>45</v>
      </c>
      <c r="BC39">
        <v>55</v>
      </c>
      <c r="BD39">
        <v>0</v>
      </c>
      <c r="BE39">
        <v>3</v>
      </c>
      <c r="BF39">
        <v>13</v>
      </c>
      <c r="BG39" s="20"/>
      <c r="BH39" s="20"/>
      <c r="BI39" s="20"/>
      <c r="BJ39" s="20"/>
      <c r="BK39" s="20"/>
      <c r="BL39" s="20"/>
      <c r="BM39" s="20"/>
      <c r="BN39" s="20"/>
      <c r="BO39" s="20"/>
      <c r="BP39" s="20"/>
      <c r="BQ39" s="20"/>
      <c r="BR39" s="20"/>
      <c r="BS39" s="20"/>
      <c r="BT39" s="20"/>
      <c r="BU39" s="20"/>
      <c r="BV39" s="20"/>
    </row>
    <row r="40" spans="1:74" x14ac:dyDescent="0.25">
      <c r="A40" s="20" t="s">
        <v>434</v>
      </c>
      <c r="B40" s="20" t="s">
        <v>439</v>
      </c>
      <c r="C40" s="20" t="s">
        <v>514</v>
      </c>
      <c r="D40" s="1">
        <v>44507</v>
      </c>
      <c r="E40">
        <v>250</v>
      </c>
      <c r="F40">
        <v>4</v>
      </c>
      <c r="G40">
        <v>2</v>
      </c>
      <c r="H40">
        <v>7</v>
      </c>
      <c r="I40">
        <v>4</v>
      </c>
      <c r="J40">
        <v>98</v>
      </c>
      <c r="K40">
        <v>11</v>
      </c>
      <c r="L40">
        <v>2</v>
      </c>
      <c r="M40">
        <v>6</v>
      </c>
      <c r="N40">
        <v>20</v>
      </c>
      <c r="O40">
        <v>5</v>
      </c>
      <c r="P40">
        <v>0</v>
      </c>
      <c r="Q40">
        <v>0</v>
      </c>
      <c r="R40">
        <v>597</v>
      </c>
      <c r="S40">
        <v>363</v>
      </c>
      <c r="T40">
        <v>45</v>
      </c>
      <c r="U40">
        <v>1</v>
      </c>
      <c r="V40">
        <v>3</v>
      </c>
      <c r="W40">
        <v>1594</v>
      </c>
      <c r="X40">
        <v>206</v>
      </c>
      <c r="Y40">
        <v>52</v>
      </c>
      <c r="Z40">
        <v>45</v>
      </c>
      <c r="AA40">
        <v>136</v>
      </c>
      <c r="AB40">
        <v>1248</v>
      </c>
      <c r="AC40">
        <v>123</v>
      </c>
      <c r="AD40">
        <v>12</v>
      </c>
      <c r="AE40">
        <v>41</v>
      </c>
      <c r="AF40">
        <v>173</v>
      </c>
      <c r="AG40">
        <v>278</v>
      </c>
      <c r="AH40">
        <v>7</v>
      </c>
      <c r="AI40">
        <v>3</v>
      </c>
      <c r="AJ40">
        <v>9</v>
      </c>
      <c r="AK40">
        <v>54</v>
      </c>
      <c r="AL40">
        <v>107</v>
      </c>
      <c r="AM40">
        <v>14</v>
      </c>
      <c r="AN40">
        <v>12</v>
      </c>
      <c r="AO40">
        <v>0</v>
      </c>
      <c r="AP40">
        <v>2</v>
      </c>
      <c r="AQ40">
        <v>0</v>
      </c>
      <c r="AR40">
        <v>1</v>
      </c>
      <c r="AS40">
        <v>0</v>
      </c>
      <c r="AT40">
        <v>0</v>
      </c>
      <c r="AU40">
        <v>0</v>
      </c>
      <c r="AV40">
        <v>0</v>
      </c>
      <c r="AW40">
        <v>0</v>
      </c>
      <c r="AX40">
        <v>0</v>
      </c>
      <c r="AY40">
        <v>0</v>
      </c>
      <c r="AZ40">
        <v>0</v>
      </c>
      <c r="BA40">
        <v>0</v>
      </c>
      <c r="BB40">
        <v>0</v>
      </c>
      <c r="BC40">
        <v>0</v>
      </c>
      <c r="BD40">
        <v>0</v>
      </c>
      <c r="BE40">
        <v>0</v>
      </c>
      <c r="BF40">
        <v>0</v>
      </c>
      <c r="BG40" s="20">
        <v>3</v>
      </c>
      <c r="BH40" s="20">
        <v>7</v>
      </c>
      <c r="BI40" s="20">
        <v>228</v>
      </c>
      <c r="BJ40" s="20">
        <v>20</v>
      </c>
      <c r="BK40" s="20">
        <v>536</v>
      </c>
      <c r="BL40" s="20">
        <v>1301</v>
      </c>
      <c r="BM40" s="20">
        <v>987</v>
      </c>
      <c r="BN40" s="20">
        <v>193</v>
      </c>
      <c r="BO40" s="20">
        <v>91</v>
      </c>
      <c r="BP40" s="20"/>
      <c r="BQ40" s="20"/>
      <c r="BR40" s="20"/>
      <c r="BS40" s="20"/>
      <c r="BT40" s="20"/>
      <c r="BU40" s="20"/>
      <c r="BV40" s="20"/>
    </row>
    <row r="41" spans="1:74" x14ac:dyDescent="0.25">
      <c r="A41" s="20" t="s">
        <v>434</v>
      </c>
      <c r="B41" s="20" t="s">
        <v>439</v>
      </c>
      <c r="C41" s="20" t="s">
        <v>514</v>
      </c>
      <c r="D41" s="1">
        <v>44514</v>
      </c>
      <c r="E41">
        <v>251</v>
      </c>
      <c r="F41">
        <v>4</v>
      </c>
      <c r="G41">
        <v>2</v>
      </c>
      <c r="H41">
        <v>7</v>
      </c>
      <c r="I41">
        <v>4</v>
      </c>
      <c r="J41">
        <v>115</v>
      </c>
      <c r="K41">
        <v>11</v>
      </c>
      <c r="L41">
        <v>2</v>
      </c>
      <c r="M41">
        <v>7</v>
      </c>
      <c r="N41">
        <v>20</v>
      </c>
      <c r="O41">
        <v>5</v>
      </c>
      <c r="P41">
        <v>0</v>
      </c>
      <c r="Q41">
        <v>0</v>
      </c>
      <c r="R41">
        <v>593</v>
      </c>
      <c r="S41">
        <v>392</v>
      </c>
      <c r="T41">
        <v>45</v>
      </c>
      <c r="U41">
        <v>1</v>
      </c>
      <c r="V41">
        <v>3</v>
      </c>
      <c r="W41">
        <v>1600</v>
      </c>
      <c r="X41">
        <v>305</v>
      </c>
      <c r="Y41">
        <v>51</v>
      </c>
      <c r="Z41">
        <v>50</v>
      </c>
      <c r="AA41">
        <v>134</v>
      </c>
      <c r="AB41">
        <v>1247</v>
      </c>
      <c r="AC41">
        <v>160</v>
      </c>
      <c r="AD41">
        <v>12</v>
      </c>
      <c r="AE41">
        <v>39</v>
      </c>
      <c r="AF41">
        <v>170</v>
      </c>
      <c r="AG41">
        <v>277</v>
      </c>
      <c r="AH41">
        <v>7</v>
      </c>
      <c r="AI41">
        <v>3</v>
      </c>
      <c r="AJ41">
        <v>10</v>
      </c>
      <c r="AK41">
        <v>52</v>
      </c>
      <c r="AL41">
        <v>111</v>
      </c>
      <c r="AM41">
        <v>17</v>
      </c>
      <c r="AN41">
        <v>12</v>
      </c>
      <c r="AO41">
        <v>0</v>
      </c>
      <c r="AP41">
        <v>2</v>
      </c>
      <c r="AQ41">
        <v>0</v>
      </c>
      <c r="AR41">
        <v>1</v>
      </c>
      <c r="AS41">
        <v>0</v>
      </c>
      <c r="AT41">
        <v>0</v>
      </c>
      <c r="AU41">
        <v>0</v>
      </c>
      <c r="AV41">
        <v>0</v>
      </c>
      <c r="AW41">
        <v>0</v>
      </c>
      <c r="AX41">
        <v>0</v>
      </c>
      <c r="AY41">
        <v>0</v>
      </c>
      <c r="AZ41">
        <v>0</v>
      </c>
      <c r="BA41">
        <v>0</v>
      </c>
      <c r="BB41">
        <v>0</v>
      </c>
      <c r="BC41">
        <v>0</v>
      </c>
      <c r="BD41">
        <v>0</v>
      </c>
      <c r="BE41">
        <v>0</v>
      </c>
      <c r="BF41">
        <v>0</v>
      </c>
      <c r="BG41" s="20">
        <v>3</v>
      </c>
      <c r="BH41" s="20">
        <v>7</v>
      </c>
      <c r="BI41" s="20">
        <v>228</v>
      </c>
      <c r="BJ41" s="20">
        <v>20</v>
      </c>
      <c r="BK41" s="20">
        <v>532</v>
      </c>
      <c r="BL41" s="20">
        <v>1308</v>
      </c>
      <c r="BM41" s="20">
        <v>987</v>
      </c>
      <c r="BN41" s="20">
        <v>195</v>
      </c>
      <c r="BO41" s="20">
        <v>95</v>
      </c>
      <c r="BP41" s="20"/>
      <c r="BQ41" s="20"/>
      <c r="BR41" s="20"/>
      <c r="BS41" s="20"/>
      <c r="BT41" s="20"/>
      <c r="BU41" s="20"/>
      <c r="BV41" s="20"/>
    </row>
    <row r="42" spans="1:74" x14ac:dyDescent="0.25">
      <c r="A42" s="20" t="s">
        <v>434</v>
      </c>
      <c r="B42" s="20" t="s">
        <v>439</v>
      </c>
      <c r="C42" s="20" t="s">
        <v>514</v>
      </c>
      <c r="D42" s="1">
        <v>44521</v>
      </c>
      <c r="E42">
        <v>253</v>
      </c>
      <c r="F42">
        <v>4</v>
      </c>
      <c r="G42">
        <v>2</v>
      </c>
      <c r="H42">
        <v>7</v>
      </c>
      <c r="I42">
        <v>5</v>
      </c>
      <c r="J42">
        <v>136</v>
      </c>
      <c r="K42">
        <v>10</v>
      </c>
      <c r="L42">
        <v>2</v>
      </c>
      <c r="M42">
        <v>7</v>
      </c>
      <c r="N42">
        <v>19</v>
      </c>
      <c r="O42">
        <v>6</v>
      </c>
      <c r="P42">
        <v>0</v>
      </c>
      <c r="Q42">
        <v>0</v>
      </c>
      <c r="R42">
        <v>595</v>
      </c>
      <c r="S42">
        <v>407</v>
      </c>
      <c r="T42">
        <v>45</v>
      </c>
      <c r="U42">
        <v>1</v>
      </c>
      <c r="V42">
        <v>3</v>
      </c>
      <c r="W42">
        <v>1601</v>
      </c>
      <c r="X42">
        <v>392</v>
      </c>
      <c r="Y42">
        <v>50</v>
      </c>
      <c r="Z42">
        <v>51</v>
      </c>
      <c r="AA42">
        <v>133</v>
      </c>
      <c r="AB42">
        <v>1239</v>
      </c>
      <c r="AC42">
        <v>210</v>
      </c>
      <c r="AD42">
        <v>12</v>
      </c>
      <c r="AE42">
        <v>39</v>
      </c>
      <c r="AF42">
        <v>169</v>
      </c>
      <c r="AG42">
        <v>280</v>
      </c>
      <c r="AH42">
        <v>9</v>
      </c>
      <c r="AI42">
        <v>3</v>
      </c>
      <c r="AJ42">
        <v>10</v>
      </c>
      <c r="AK42">
        <v>50</v>
      </c>
      <c r="AL42">
        <v>110</v>
      </c>
      <c r="AM42">
        <v>24</v>
      </c>
      <c r="AN42">
        <v>11</v>
      </c>
      <c r="AO42">
        <v>0</v>
      </c>
      <c r="AP42">
        <v>2</v>
      </c>
      <c r="AQ42">
        <v>0</v>
      </c>
      <c r="AR42">
        <v>1</v>
      </c>
      <c r="AS42">
        <v>0</v>
      </c>
      <c r="AT42">
        <v>0</v>
      </c>
      <c r="AU42">
        <v>0</v>
      </c>
      <c r="AV42">
        <v>0</v>
      </c>
      <c r="AW42">
        <v>0</v>
      </c>
      <c r="AX42">
        <v>0</v>
      </c>
      <c r="AY42">
        <v>0</v>
      </c>
      <c r="AZ42">
        <v>0</v>
      </c>
      <c r="BA42">
        <v>0</v>
      </c>
      <c r="BB42">
        <v>0</v>
      </c>
      <c r="BC42">
        <v>0</v>
      </c>
      <c r="BD42">
        <v>0</v>
      </c>
      <c r="BE42">
        <v>0</v>
      </c>
      <c r="BF42">
        <v>0</v>
      </c>
      <c r="BG42" s="20">
        <v>3</v>
      </c>
      <c r="BH42" s="20">
        <v>7</v>
      </c>
      <c r="BI42" s="20">
        <v>230</v>
      </c>
      <c r="BJ42" s="20">
        <v>19</v>
      </c>
      <c r="BK42" s="20">
        <v>534</v>
      </c>
      <c r="BL42" s="20">
        <v>1310</v>
      </c>
      <c r="BM42" s="20">
        <v>981</v>
      </c>
      <c r="BN42" s="20">
        <v>198</v>
      </c>
      <c r="BO42" s="20">
        <v>94</v>
      </c>
      <c r="BP42" s="20"/>
      <c r="BQ42" s="20"/>
      <c r="BR42" s="20"/>
      <c r="BS42" s="20"/>
      <c r="BT42" s="20"/>
      <c r="BU42" s="20"/>
      <c r="BV42" s="20"/>
    </row>
    <row r="43" spans="1:74" x14ac:dyDescent="0.25">
      <c r="A43" s="20" t="s">
        <v>434</v>
      </c>
      <c r="B43" s="20" t="s">
        <v>439</v>
      </c>
      <c r="C43" s="20" t="s">
        <v>514</v>
      </c>
      <c r="D43" s="1">
        <v>44528</v>
      </c>
      <c r="E43">
        <v>253</v>
      </c>
      <c r="F43">
        <v>5</v>
      </c>
      <c r="G43">
        <v>2</v>
      </c>
      <c r="H43">
        <v>7</v>
      </c>
      <c r="I43">
        <v>5</v>
      </c>
      <c r="J43">
        <v>143</v>
      </c>
      <c r="K43">
        <v>10</v>
      </c>
      <c r="L43">
        <v>2</v>
      </c>
      <c r="M43">
        <v>7</v>
      </c>
      <c r="N43">
        <v>18</v>
      </c>
      <c r="O43">
        <v>6</v>
      </c>
      <c r="P43">
        <v>0</v>
      </c>
      <c r="Q43">
        <v>0</v>
      </c>
      <c r="R43">
        <v>595</v>
      </c>
      <c r="S43">
        <v>420</v>
      </c>
      <c r="T43">
        <v>46</v>
      </c>
      <c r="U43">
        <v>1</v>
      </c>
      <c r="V43">
        <v>3</v>
      </c>
      <c r="W43">
        <v>1601</v>
      </c>
      <c r="X43">
        <v>477</v>
      </c>
      <c r="Y43">
        <v>49</v>
      </c>
      <c r="Z43">
        <v>50</v>
      </c>
      <c r="AA43">
        <v>129</v>
      </c>
      <c r="AB43">
        <v>1235</v>
      </c>
      <c r="AC43">
        <v>285</v>
      </c>
      <c r="AD43">
        <v>12</v>
      </c>
      <c r="AE43">
        <v>39</v>
      </c>
      <c r="AF43">
        <v>169</v>
      </c>
      <c r="AG43">
        <v>281</v>
      </c>
      <c r="AH43">
        <v>13</v>
      </c>
      <c r="AI43">
        <v>3</v>
      </c>
      <c r="AJ43">
        <v>10</v>
      </c>
      <c r="AK43">
        <v>48</v>
      </c>
      <c r="AL43">
        <v>108</v>
      </c>
      <c r="AM43">
        <v>24</v>
      </c>
      <c r="AN43">
        <v>10</v>
      </c>
      <c r="AO43">
        <v>0</v>
      </c>
      <c r="AP43">
        <v>2</v>
      </c>
      <c r="AQ43">
        <v>0</v>
      </c>
      <c r="AR43">
        <v>1</v>
      </c>
      <c r="AS43">
        <v>0</v>
      </c>
      <c r="AT43">
        <v>0</v>
      </c>
      <c r="AU43">
        <v>0</v>
      </c>
      <c r="AV43">
        <v>0</v>
      </c>
      <c r="AW43">
        <v>0</v>
      </c>
      <c r="AX43">
        <v>0</v>
      </c>
      <c r="AY43">
        <v>0</v>
      </c>
      <c r="AZ43">
        <v>0</v>
      </c>
      <c r="BA43">
        <v>0</v>
      </c>
      <c r="BB43">
        <v>0</v>
      </c>
      <c r="BC43">
        <v>0</v>
      </c>
      <c r="BD43">
        <v>0</v>
      </c>
      <c r="BE43">
        <v>0</v>
      </c>
      <c r="BF43">
        <v>0</v>
      </c>
      <c r="BG43" s="20">
        <v>4</v>
      </c>
      <c r="BH43" s="20">
        <v>7</v>
      </c>
      <c r="BI43" s="20">
        <v>230</v>
      </c>
      <c r="BJ43" s="20">
        <v>18</v>
      </c>
      <c r="BK43" s="20">
        <v>533</v>
      </c>
      <c r="BL43" s="20">
        <v>1318</v>
      </c>
      <c r="BM43" s="20">
        <v>981</v>
      </c>
      <c r="BN43" s="20">
        <v>200</v>
      </c>
      <c r="BO43" s="20">
        <v>93</v>
      </c>
      <c r="BP43" s="20"/>
      <c r="BQ43" s="20"/>
      <c r="BR43" s="20"/>
      <c r="BS43" s="20"/>
      <c r="BT43" s="20"/>
      <c r="BU43" s="20"/>
      <c r="BV43" s="20"/>
    </row>
    <row r="44" spans="1:74" x14ac:dyDescent="0.25">
      <c r="A44" s="20" t="s">
        <v>434</v>
      </c>
      <c r="B44" s="20" t="s">
        <v>439</v>
      </c>
      <c r="C44" s="20" t="s">
        <v>514</v>
      </c>
      <c r="D44" s="1">
        <v>44535</v>
      </c>
      <c r="E44">
        <v>253</v>
      </c>
      <c r="F44">
        <v>5</v>
      </c>
      <c r="G44">
        <v>3</v>
      </c>
      <c r="H44">
        <v>7</v>
      </c>
      <c r="I44">
        <v>6</v>
      </c>
      <c r="J44">
        <v>161</v>
      </c>
      <c r="K44">
        <v>10</v>
      </c>
      <c r="L44">
        <v>2</v>
      </c>
      <c r="M44">
        <v>7</v>
      </c>
      <c r="N44">
        <v>18</v>
      </c>
      <c r="O44">
        <v>8</v>
      </c>
      <c r="P44">
        <v>0</v>
      </c>
      <c r="Q44">
        <v>0</v>
      </c>
      <c r="R44">
        <v>593</v>
      </c>
      <c r="S44">
        <v>433</v>
      </c>
      <c r="T44">
        <v>46</v>
      </c>
      <c r="U44">
        <v>1</v>
      </c>
      <c r="V44">
        <v>3</v>
      </c>
      <c r="W44">
        <v>1607</v>
      </c>
      <c r="X44">
        <v>578</v>
      </c>
      <c r="Y44">
        <v>50</v>
      </c>
      <c r="Z44">
        <v>51</v>
      </c>
      <c r="AA44">
        <v>128</v>
      </c>
      <c r="AB44">
        <v>1237</v>
      </c>
      <c r="AC44">
        <v>379</v>
      </c>
      <c r="AD44">
        <v>12</v>
      </c>
      <c r="AE44">
        <v>39</v>
      </c>
      <c r="AF44">
        <v>169</v>
      </c>
      <c r="AG44">
        <v>282</v>
      </c>
      <c r="AH44">
        <v>28</v>
      </c>
      <c r="AI44">
        <v>3</v>
      </c>
      <c r="AJ44">
        <v>10</v>
      </c>
      <c r="AK44">
        <v>48</v>
      </c>
      <c r="AL44">
        <v>110</v>
      </c>
      <c r="AM44">
        <v>33</v>
      </c>
      <c r="AN44">
        <v>11</v>
      </c>
      <c r="AO44">
        <v>0</v>
      </c>
      <c r="AP44">
        <v>2</v>
      </c>
      <c r="AQ44">
        <v>0</v>
      </c>
      <c r="AR44">
        <v>1</v>
      </c>
      <c r="AS44">
        <v>0</v>
      </c>
      <c r="AT44">
        <v>0</v>
      </c>
      <c r="AU44">
        <v>0</v>
      </c>
      <c r="AV44">
        <v>0</v>
      </c>
      <c r="AW44">
        <v>0</v>
      </c>
      <c r="AX44">
        <v>0</v>
      </c>
      <c r="AY44">
        <v>0</v>
      </c>
      <c r="AZ44">
        <v>0</v>
      </c>
      <c r="BA44">
        <v>0</v>
      </c>
      <c r="BB44">
        <v>0</v>
      </c>
      <c r="BC44">
        <v>0</v>
      </c>
      <c r="BD44">
        <v>0</v>
      </c>
      <c r="BE44">
        <v>0</v>
      </c>
      <c r="BF44">
        <v>0</v>
      </c>
      <c r="BG44" s="20">
        <v>4</v>
      </c>
      <c r="BH44" s="20">
        <v>7</v>
      </c>
      <c r="BI44" s="20">
        <v>230</v>
      </c>
      <c r="BJ44" s="20">
        <v>18</v>
      </c>
      <c r="BK44" s="20">
        <v>531</v>
      </c>
      <c r="BL44" s="20">
        <v>1330</v>
      </c>
      <c r="BM44" s="20">
        <v>984</v>
      </c>
      <c r="BN44" s="20">
        <v>201</v>
      </c>
      <c r="BO44" s="20">
        <v>94</v>
      </c>
      <c r="BP44" s="20"/>
      <c r="BQ44" s="20"/>
      <c r="BR44" s="20"/>
      <c r="BS44" s="20"/>
      <c r="BT44" s="20"/>
      <c r="BU44" s="20"/>
      <c r="BV44" s="20"/>
    </row>
    <row r="45" spans="1:74" x14ac:dyDescent="0.25">
      <c r="A45" s="20" t="s">
        <v>434</v>
      </c>
      <c r="B45" s="20" t="s">
        <v>439</v>
      </c>
      <c r="C45" s="20" t="s">
        <v>514</v>
      </c>
      <c r="D45" s="1">
        <v>44542</v>
      </c>
      <c r="E45">
        <v>252</v>
      </c>
      <c r="F45">
        <v>5</v>
      </c>
      <c r="G45">
        <v>3</v>
      </c>
      <c r="H45">
        <v>7</v>
      </c>
      <c r="I45">
        <v>6</v>
      </c>
      <c r="J45">
        <v>167</v>
      </c>
      <c r="K45">
        <v>10</v>
      </c>
      <c r="L45">
        <v>2</v>
      </c>
      <c r="M45">
        <v>7</v>
      </c>
      <c r="N45">
        <v>19</v>
      </c>
      <c r="O45">
        <v>16</v>
      </c>
      <c r="P45">
        <v>1</v>
      </c>
      <c r="Q45">
        <v>0</v>
      </c>
      <c r="R45">
        <v>590</v>
      </c>
      <c r="S45">
        <v>444</v>
      </c>
      <c r="T45">
        <v>45</v>
      </c>
      <c r="U45">
        <v>1</v>
      </c>
      <c r="V45">
        <v>3</v>
      </c>
      <c r="W45">
        <v>1605</v>
      </c>
      <c r="X45">
        <v>641</v>
      </c>
      <c r="Y45">
        <v>49</v>
      </c>
      <c r="Z45">
        <v>52</v>
      </c>
      <c r="AA45">
        <v>128</v>
      </c>
      <c r="AB45">
        <v>1232</v>
      </c>
      <c r="AC45">
        <v>482</v>
      </c>
      <c r="AD45">
        <v>11</v>
      </c>
      <c r="AE45">
        <v>39</v>
      </c>
      <c r="AF45">
        <v>164</v>
      </c>
      <c r="AG45">
        <v>283</v>
      </c>
      <c r="AH45">
        <v>40</v>
      </c>
      <c r="AI45">
        <v>3</v>
      </c>
      <c r="AJ45">
        <v>10</v>
      </c>
      <c r="AK45">
        <v>48</v>
      </c>
      <c r="AL45">
        <v>112</v>
      </c>
      <c r="AM45">
        <v>67</v>
      </c>
      <c r="AN45">
        <v>11</v>
      </c>
      <c r="AO45">
        <v>0</v>
      </c>
      <c r="AP45">
        <v>2</v>
      </c>
      <c r="AQ45">
        <v>0</v>
      </c>
      <c r="AR45">
        <v>1</v>
      </c>
      <c r="AS45">
        <v>0</v>
      </c>
      <c r="AT45">
        <v>0</v>
      </c>
      <c r="AU45">
        <v>0</v>
      </c>
      <c r="AV45">
        <v>0</v>
      </c>
      <c r="AW45">
        <v>0</v>
      </c>
      <c r="AX45">
        <v>0</v>
      </c>
      <c r="AY45">
        <v>0</v>
      </c>
      <c r="AZ45">
        <v>0</v>
      </c>
      <c r="BA45">
        <v>0</v>
      </c>
      <c r="BB45">
        <v>0</v>
      </c>
      <c r="BC45">
        <v>0</v>
      </c>
      <c r="BD45">
        <v>0</v>
      </c>
      <c r="BE45">
        <v>0</v>
      </c>
      <c r="BF45">
        <v>0</v>
      </c>
      <c r="BG45" s="20">
        <v>4</v>
      </c>
      <c r="BH45" s="20">
        <v>7</v>
      </c>
      <c r="BI45" s="20">
        <v>229</v>
      </c>
      <c r="BJ45" s="20">
        <v>18</v>
      </c>
      <c r="BK45" s="20">
        <v>529</v>
      </c>
      <c r="BL45" s="20">
        <v>1328</v>
      </c>
      <c r="BM45" s="20">
        <v>985</v>
      </c>
      <c r="BN45" s="20">
        <v>204</v>
      </c>
      <c r="BO45" s="20">
        <v>96</v>
      </c>
      <c r="BP45" s="20"/>
      <c r="BQ45" s="20"/>
      <c r="BR45" s="20"/>
      <c r="BS45" s="20"/>
      <c r="BT45" s="20"/>
      <c r="BU45" s="20"/>
      <c r="BV45" s="20"/>
    </row>
    <row r="46" spans="1:74" x14ac:dyDescent="0.25">
      <c r="A46" s="20" t="s">
        <v>434</v>
      </c>
      <c r="B46" s="20" t="s">
        <v>439</v>
      </c>
      <c r="C46" s="20" t="s">
        <v>514</v>
      </c>
      <c r="D46" s="1">
        <v>44549</v>
      </c>
      <c r="E46">
        <v>254</v>
      </c>
      <c r="F46">
        <v>6</v>
      </c>
      <c r="G46">
        <v>4</v>
      </c>
      <c r="H46">
        <v>7</v>
      </c>
      <c r="I46">
        <v>7</v>
      </c>
      <c r="J46">
        <v>174</v>
      </c>
      <c r="K46">
        <v>10</v>
      </c>
      <c r="L46">
        <v>2</v>
      </c>
      <c r="M46">
        <v>8</v>
      </c>
      <c r="N46">
        <v>19</v>
      </c>
      <c r="O46">
        <v>16</v>
      </c>
      <c r="P46">
        <v>1</v>
      </c>
      <c r="Q46">
        <v>0</v>
      </c>
      <c r="R46">
        <v>590</v>
      </c>
      <c r="S46">
        <v>456</v>
      </c>
      <c r="T46">
        <v>43</v>
      </c>
      <c r="U46">
        <v>0</v>
      </c>
      <c r="V46">
        <v>3</v>
      </c>
      <c r="W46">
        <v>1612</v>
      </c>
      <c r="X46">
        <v>755</v>
      </c>
      <c r="Y46">
        <v>49</v>
      </c>
      <c r="Z46">
        <v>51</v>
      </c>
      <c r="AA46">
        <v>127</v>
      </c>
      <c r="AB46">
        <v>1233</v>
      </c>
      <c r="AC46">
        <v>578</v>
      </c>
      <c r="AD46">
        <v>11</v>
      </c>
      <c r="AE46">
        <v>39</v>
      </c>
      <c r="AF46">
        <v>162</v>
      </c>
      <c r="AG46">
        <v>285</v>
      </c>
      <c r="AH46">
        <v>59</v>
      </c>
      <c r="AI46">
        <v>3</v>
      </c>
      <c r="AJ46">
        <v>9</v>
      </c>
      <c r="AK46">
        <v>48</v>
      </c>
      <c r="AL46">
        <v>113</v>
      </c>
      <c r="AM46">
        <v>76</v>
      </c>
      <c r="AN46">
        <v>11</v>
      </c>
      <c r="AO46">
        <v>0</v>
      </c>
      <c r="AP46">
        <v>2</v>
      </c>
      <c r="AQ46">
        <v>0</v>
      </c>
      <c r="AR46">
        <v>1</v>
      </c>
      <c r="AS46">
        <v>0</v>
      </c>
      <c r="AT46">
        <v>0</v>
      </c>
      <c r="AU46">
        <v>0</v>
      </c>
      <c r="AV46">
        <v>0</v>
      </c>
      <c r="AW46">
        <v>0</v>
      </c>
      <c r="AX46">
        <v>0</v>
      </c>
      <c r="AY46">
        <v>0</v>
      </c>
      <c r="AZ46">
        <v>0</v>
      </c>
      <c r="BA46">
        <v>0</v>
      </c>
      <c r="BB46">
        <v>0</v>
      </c>
      <c r="BC46">
        <v>0</v>
      </c>
      <c r="BD46">
        <v>0</v>
      </c>
      <c r="BE46">
        <v>0</v>
      </c>
      <c r="BF46">
        <v>0</v>
      </c>
      <c r="BG46" s="20">
        <v>5</v>
      </c>
      <c r="BH46" s="20">
        <v>7</v>
      </c>
      <c r="BI46" s="20">
        <v>230</v>
      </c>
      <c r="BJ46" s="20">
        <v>18</v>
      </c>
      <c r="BK46" s="20">
        <v>530</v>
      </c>
      <c r="BL46" s="20">
        <v>1337</v>
      </c>
      <c r="BM46" s="20">
        <v>987</v>
      </c>
      <c r="BN46" s="20">
        <v>206</v>
      </c>
      <c r="BO46" s="20">
        <v>97</v>
      </c>
      <c r="BP46" s="20">
        <v>6070</v>
      </c>
      <c r="BQ46" s="20">
        <v>1219</v>
      </c>
      <c r="BR46" s="20">
        <v>0</v>
      </c>
      <c r="BS46" s="20">
        <v>63</v>
      </c>
      <c r="BT46" s="20">
        <v>214</v>
      </c>
      <c r="BU46" s="20">
        <v>1613</v>
      </c>
      <c r="BV46" s="20">
        <v>3829</v>
      </c>
    </row>
    <row r="47" spans="1:74" x14ac:dyDescent="0.25">
      <c r="A47" s="20" t="s">
        <v>434</v>
      </c>
      <c r="B47" s="20" t="s">
        <v>439</v>
      </c>
      <c r="C47" s="20" t="s">
        <v>514</v>
      </c>
      <c r="D47" s="1">
        <v>44558</v>
      </c>
      <c r="E47">
        <v>251</v>
      </c>
      <c r="F47">
        <v>6</v>
      </c>
      <c r="G47">
        <v>4</v>
      </c>
      <c r="H47">
        <v>7</v>
      </c>
      <c r="I47">
        <v>7</v>
      </c>
      <c r="J47">
        <v>180</v>
      </c>
      <c r="K47">
        <v>10</v>
      </c>
      <c r="L47">
        <v>1</v>
      </c>
      <c r="M47">
        <v>8</v>
      </c>
      <c r="N47">
        <v>19</v>
      </c>
      <c r="O47">
        <v>16</v>
      </c>
      <c r="P47">
        <v>1</v>
      </c>
      <c r="Q47">
        <v>0</v>
      </c>
      <c r="R47">
        <v>588</v>
      </c>
      <c r="S47">
        <v>464</v>
      </c>
      <c r="T47">
        <v>41</v>
      </c>
      <c r="U47">
        <v>0</v>
      </c>
      <c r="V47">
        <v>2</v>
      </c>
      <c r="W47">
        <v>1609</v>
      </c>
      <c r="X47">
        <v>843</v>
      </c>
      <c r="Y47">
        <v>48</v>
      </c>
      <c r="Z47">
        <v>50</v>
      </c>
      <c r="AA47">
        <v>123</v>
      </c>
      <c r="AB47">
        <v>1229</v>
      </c>
      <c r="AC47">
        <v>645</v>
      </c>
      <c r="AD47">
        <v>11</v>
      </c>
      <c r="AE47">
        <v>39</v>
      </c>
      <c r="AF47">
        <v>161</v>
      </c>
      <c r="AG47">
        <v>287</v>
      </c>
      <c r="AH47">
        <v>80</v>
      </c>
      <c r="AI47">
        <v>3</v>
      </c>
      <c r="AJ47">
        <v>10</v>
      </c>
      <c r="AK47">
        <v>47</v>
      </c>
      <c r="AL47">
        <v>113</v>
      </c>
      <c r="AM47">
        <v>78</v>
      </c>
      <c r="AN47">
        <v>11</v>
      </c>
      <c r="AO47">
        <v>0</v>
      </c>
      <c r="AP47">
        <v>2</v>
      </c>
      <c r="AQ47">
        <v>0</v>
      </c>
      <c r="AR47">
        <v>1</v>
      </c>
      <c r="AS47">
        <v>0</v>
      </c>
      <c r="AT47">
        <v>0</v>
      </c>
      <c r="AU47">
        <v>0</v>
      </c>
      <c r="AV47">
        <v>0</v>
      </c>
      <c r="AW47">
        <v>0</v>
      </c>
      <c r="AX47">
        <v>0</v>
      </c>
      <c r="AY47">
        <v>0</v>
      </c>
      <c r="AZ47">
        <v>0</v>
      </c>
      <c r="BA47">
        <v>0</v>
      </c>
      <c r="BB47">
        <v>0</v>
      </c>
      <c r="BC47">
        <v>0</v>
      </c>
      <c r="BD47">
        <v>0</v>
      </c>
      <c r="BE47">
        <v>0</v>
      </c>
      <c r="BF47">
        <v>0</v>
      </c>
      <c r="BG47" s="20">
        <v>5</v>
      </c>
      <c r="BH47" s="20">
        <v>7</v>
      </c>
      <c r="BI47" s="20">
        <v>230</v>
      </c>
      <c r="BJ47" s="20">
        <v>18</v>
      </c>
      <c r="BK47" s="20">
        <v>528</v>
      </c>
      <c r="BL47" s="20">
        <v>1338</v>
      </c>
      <c r="BM47" s="20">
        <v>987</v>
      </c>
      <c r="BN47" s="20">
        <v>211</v>
      </c>
      <c r="BO47" s="20">
        <v>97</v>
      </c>
      <c r="BP47" s="20">
        <v>6075</v>
      </c>
      <c r="BQ47" s="20">
        <v>1597</v>
      </c>
      <c r="BR47" s="20">
        <v>0</v>
      </c>
      <c r="BS47" s="20">
        <v>60</v>
      </c>
      <c r="BT47" s="20">
        <v>216</v>
      </c>
      <c r="BU47" s="20">
        <v>1606</v>
      </c>
      <c r="BV47" s="20">
        <v>3854</v>
      </c>
    </row>
    <row r="48" spans="1:74" x14ac:dyDescent="0.25">
      <c r="A48" s="20" t="s">
        <v>434</v>
      </c>
      <c r="B48" s="20" t="s">
        <v>439</v>
      </c>
      <c r="C48" s="20" t="s">
        <v>514</v>
      </c>
      <c r="D48" s="1">
        <v>44564</v>
      </c>
      <c r="E48">
        <v>250</v>
      </c>
      <c r="F48">
        <v>6</v>
      </c>
      <c r="G48">
        <v>4</v>
      </c>
      <c r="H48">
        <v>7</v>
      </c>
      <c r="I48">
        <v>7</v>
      </c>
      <c r="J48">
        <v>182</v>
      </c>
      <c r="K48">
        <v>10</v>
      </c>
      <c r="L48">
        <v>1</v>
      </c>
      <c r="M48">
        <v>8</v>
      </c>
      <c r="N48">
        <v>19</v>
      </c>
      <c r="O48">
        <v>16</v>
      </c>
      <c r="P48">
        <v>1</v>
      </c>
      <c r="Q48">
        <v>0</v>
      </c>
      <c r="R48">
        <v>589</v>
      </c>
      <c r="S48">
        <v>467</v>
      </c>
      <c r="T48">
        <v>41</v>
      </c>
      <c r="U48">
        <v>0</v>
      </c>
      <c r="V48">
        <v>2</v>
      </c>
      <c r="W48">
        <v>1609</v>
      </c>
      <c r="X48">
        <v>873</v>
      </c>
      <c r="Y48">
        <v>48</v>
      </c>
      <c r="Z48">
        <v>48</v>
      </c>
      <c r="AA48">
        <v>121</v>
      </c>
      <c r="AB48">
        <v>1237</v>
      </c>
      <c r="AC48">
        <v>678</v>
      </c>
      <c r="AD48">
        <v>10</v>
      </c>
      <c r="AE48">
        <v>39</v>
      </c>
      <c r="AF48">
        <v>164</v>
      </c>
      <c r="AG48">
        <v>286</v>
      </c>
      <c r="AH48">
        <v>89</v>
      </c>
      <c r="AI48">
        <v>3</v>
      </c>
      <c r="AJ48">
        <v>10</v>
      </c>
      <c r="AK48">
        <v>47</v>
      </c>
      <c r="AL48">
        <v>113</v>
      </c>
      <c r="AM48">
        <v>78</v>
      </c>
      <c r="AN48">
        <v>11</v>
      </c>
      <c r="AO48">
        <v>0</v>
      </c>
      <c r="AP48">
        <v>2</v>
      </c>
      <c r="AQ48">
        <v>0</v>
      </c>
      <c r="AR48">
        <v>1</v>
      </c>
      <c r="AS48">
        <v>0</v>
      </c>
      <c r="AT48">
        <v>0</v>
      </c>
      <c r="AU48">
        <v>0</v>
      </c>
      <c r="AV48">
        <v>0</v>
      </c>
      <c r="AW48">
        <v>0</v>
      </c>
      <c r="AX48">
        <v>0</v>
      </c>
      <c r="AY48">
        <v>0</v>
      </c>
      <c r="AZ48">
        <v>0</v>
      </c>
      <c r="BA48">
        <v>0</v>
      </c>
      <c r="BB48">
        <v>0</v>
      </c>
      <c r="BC48">
        <v>0</v>
      </c>
      <c r="BD48">
        <v>0</v>
      </c>
      <c r="BE48">
        <v>0</v>
      </c>
      <c r="BF48">
        <v>0</v>
      </c>
      <c r="BG48" s="20">
        <v>5</v>
      </c>
      <c r="BH48" s="20">
        <v>7</v>
      </c>
      <c r="BI48" s="20">
        <v>229</v>
      </c>
      <c r="BJ48" s="20">
        <v>18</v>
      </c>
      <c r="BK48" s="20">
        <v>529</v>
      </c>
      <c r="BL48" s="20">
        <v>1338</v>
      </c>
      <c r="BM48" s="20">
        <v>993</v>
      </c>
      <c r="BN48" s="20">
        <v>212</v>
      </c>
      <c r="BO48" s="20">
        <v>97</v>
      </c>
      <c r="BP48" s="20">
        <v>6078</v>
      </c>
      <c r="BQ48" s="20">
        <v>1743</v>
      </c>
      <c r="BR48" s="20">
        <v>0</v>
      </c>
      <c r="BS48" s="20">
        <v>59</v>
      </c>
      <c r="BT48" s="20">
        <v>216</v>
      </c>
      <c r="BU48" s="20">
        <v>1599</v>
      </c>
      <c r="BV48" s="20">
        <v>3867</v>
      </c>
    </row>
    <row r="49" spans="1:74" x14ac:dyDescent="0.25">
      <c r="A49" s="20" t="s">
        <v>434</v>
      </c>
      <c r="B49" s="20" t="s">
        <v>439</v>
      </c>
      <c r="C49" s="20" t="s">
        <v>514</v>
      </c>
      <c r="D49" s="1">
        <v>44570</v>
      </c>
      <c r="E49">
        <v>249</v>
      </c>
      <c r="F49">
        <v>6</v>
      </c>
      <c r="G49">
        <v>4</v>
      </c>
      <c r="H49">
        <v>7</v>
      </c>
      <c r="I49">
        <v>7</v>
      </c>
      <c r="J49">
        <v>184</v>
      </c>
      <c r="K49">
        <v>10</v>
      </c>
      <c r="L49">
        <v>1</v>
      </c>
      <c r="M49">
        <v>8</v>
      </c>
      <c r="N49">
        <v>19</v>
      </c>
      <c r="O49">
        <v>16</v>
      </c>
      <c r="P49">
        <v>1</v>
      </c>
      <c r="Q49">
        <v>0</v>
      </c>
      <c r="R49">
        <v>591</v>
      </c>
      <c r="S49">
        <v>472</v>
      </c>
      <c r="T49">
        <v>41</v>
      </c>
      <c r="U49">
        <v>0</v>
      </c>
      <c r="V49">
        <v>2</v>
      </c>
      <c r="W49">
        <v>1609</v>
      </c>
      <c r="X49">
        <v>897</v>
      </c>
      <c r="Y49">
        <v>48</v>
      </c>
      <c r="Z49">
        <v>48</v>
      </c>
      <c r="AA49">
        <v>119</v>
      </c>
      <c r="AB49">
        <v>1238</v>
      </c>
      <c r="AC49">
        <v>692</v>
      </c>
      <c r="AD49">
        <v>10</v>
      </c>
      <c r="AE49">
        <v>39</v>
      </c>
      <c r="AF49">
        <v>164</v>
      </c>
      <c r="AG49">
        <v>286</v>
      </c>
      <c r="AH49">
        <v>90</v>
      </c>
      <c r="AI49">
        <v>3</v>
      </c>
      <c r="AJ49">
        <v>10</v>
      </c>
      <c r="AK49">
        <v>47</v>
      </c>
      <c r="AL49">
        <v>113</v>
      </c>
      <c r="AM49">
        <v>79</v>
      </c>
      <c r="AN49">
        <v>11</v>
      </c>
      <c r="AO49">
        <v>0</v>
      </c>
      <c r="AP49">
        <v>2</v>
      </c>
      <c r="AQ49">
        <v>0</v>
      </c>
      <c r="AR49">
        <v>1</v>
      </c>
      <c r="AS49">
        <v>0</v>
      </c>
      <c r="AT49">
        <v>0</v>
      </c>
      <c r="AU49">
        <v>0</v>
      </c>
      <c r="AV49">
        <v>0</v>
      </c>
      <c r="AW49">
        <v>0</v>
      </c>
      <c r="AX49">
        <v>0</v>
      </c>
      <c r="AY49">
        <v>0</v>
      </c>
      <c r="AZ49">
        <v>0</v>
      </c>
      <c r="BA49">
        <v>0</v>
      </c>
      <c r="BB49">
        <v>0</v>
      </c>
      <c r="BC49">
        <v>0</v>
      </c>
      <c r="BD49">
        <v>0</v>
      </c>
      <c r="BE49">
        <v>0</v>
      </c>
      <c r="BF49">
        <v>0</v>
      </c>
      <c r="BG49" s="20">
        <v>5</v>
      </c>
      <c r="BH49" s="20">
        <v>7</v>
      </c>
      <c r="BI49" s="20">
        <v>228</v>
      </c>
      <c r="BJ49" s="20">
        <v>18</v>
      </c>
      <c r="BK49" s="20">
        <v>531</v>
      </c>
      <c r="BL49" s="20">
        <v>1339</v>
      </c>
      <c r="BM49" s="20">
        <v>996</v>
      </c>
      <c r="BN49" s="20">
        <v>212</v>
      </c>
      <c r="BO49" s="20">
        <v>97</v>
      </c>
      <c r="BP49" s="20">
        <v>6071</v>
      </c>
      <c r="BQ49" s="20">
        <v>1849</v>
      </c>
      <c r="BR49" s="20">
        <v>0</v>
      </c>
      <c r="BS49" s="20">
        <v>59</v>
      </c>
      <c r="BT49" s="20">
        <v>213</v>
      </c>
      <c r="BU49" s="20">
        <v>1584</v>
      </c>
      <c r="BV49" s="20">
        <v>3883</v>
      </c>
    </row>
    <row r="50" spans="1:74" x14ac:dyDescent="0.25">
      <c r="A50" s="20" t="s">
        <v>434</v>
      </c>
      <c r="B50" s="20" t="s">
        <v>439</v>
      </c>
      <c r="C50" s="20" t="s">
        <v>514</v>
      </c>
      <c r="D50" s="1">
        <v>44577</v>
      </c>
      <c r="E50">
        <v>249</v>
      </c>
      <c r="F50">
        <v>6</v>
      </c>
      <c r="G50">
        <v>4</v>
      </c>
      <c r="H50">
        <v>7</v>
      </c>
      <c r="I50">
        <v>7</v>
      </c>
      <c r="J50">
        <v>185</v>
      </c>
      <c r="K50">
        <v>10</v>
      </c>
      <c r="L50">
        <v>1</v>
      </c>
      <c r="M50">
        <v>8</v>
      </c>
      <c r="N50">
        <v>20</v>
      </c>
      <c r="O50">
        <v>17</v>
      </c>
      <c r="P50">
        <v>1</v>
      </c>
      <c r="Q50">
        <v>0</v>
      </c>
      <c r="R50">
        <v>588</v>
      </c>
      <c r="S50">
        <v>473</v>
      </c>
      <c r="T50">
        <v>39</v>
      </c>
      <c r="U50">
        <v>0</v>
      </c>
      <c r="V50">
        <v>2</v>
      </c>
      <c r="W50">
        <v>1609</v>
      </c>
      <c r="X50">
        <v>911</v>
      </c>
      <c r="Y50">
        <v>48</v>
      </c>
      <c r="Z50">
        <v>48</v>
      </c>
      <c r="AA50">
        <v>120</v>
      </c>
      <c r="AB50">
        <v>1240</v>
      </c>
      <c r="AC50">
        <v>710</v>
      </c>
      <c r="AD50">
        <v>10</v>
      </c>
      <c r="AE50">
        <v>39</v>
      </c>
      <c r="AF50">
        <v>166</v>
      </c>
      <c r="AG50">
        <v>287</v>
      </c>
      <c r="AH50">
        <v>94</v>
      </c>
      <c r="AI50">
        <v>3</v>
      </c>
      <c r="AJ50">
        <v>10</v>
      </c>
      <c r="AK50">
        <v>46</v>
      </c>
      <c r="AL50">
        <v>115</v>
      </c>
      <c r="AM50">
        <v>80</v>
      </c>
      <c r="AN50">
        <v>12</v>
      </c>
      <c r="AO50">
        <v>0</v>
      </c>
      <c r="AP50">
        <v>2</v>
      </c>
      <c r="AQ50">
        <v>0</v>
      </c>
      <c r="AR50">
        <v>1</v>
      </c>
      <c r="AS50">
        <v>0</v>
      </c>
      <c r="AT50">
        <v>0</v>
      </c>
      <c r="AU50">
        <v>0</v>
      </c>
      <c r="AV50">
        <v>0</v>
      </c>
      <c r="AW50">
        <v>0</v>
      </c>
      <c r="AX50">
        <v>0</v>
      </c>
      <c r="AY50">
        <v>0</v>
      </c>
      <c r="AZ50">
        <v>0</v>
      </c>
      <c r="BA50">
        <v>0</v>
      </c>
      <c r="BB50">
        <v>0</v>
      </c>
      <c r="BC50">
        <v>0</v>
      </c>
      <c r="BD50">
        <v>0</v>
      </c>
      <c r="BE50">
        <v>0</v>
      </c>
      <c r="BF50">
        <v>0</v>
      </c>
      <c r="BG50" s="20">
        <v>5</v>
      </c>
      <c r="BH50" s="20">
        <v>7</v>
      </c>
      <c r="BI50" s="20">
        <v>229</v>
      </c>
      <c r="BJ50" s="20">
        <v>19</v>
      </c>
      <c r="BK50" s="20">
        <v>530</v>
      </c>
      <c r="BL50" s="20">
        <v>1341</v>
      </c>
      <c r="BM50" s="20">
        <v>997</v>
      </c>
      <c r="BN50" s="20">
        <v>218</v>
      </c>
      <c r="BO50" s="20">
        <v>99</v>
      </c>
      <c r="BP50" s="20">
        <v>6072</v>
      </c>
      <c r="BQ50" s="20">
        <v>1929</v>
      </c>
      <c r="BR50" s="20">
        <v>0</v>
      </c>
      <c r="BS50" s="20">
        <v>58</v>
      </c>
      <c r="BT50" s="20">
        <v>212</v>
      </c>
      <c r="BU50" s="20">
        <v>1572</v>
      </c>
      <c r="BV50" s="20">
        <v>3906</v>
      </c>
    </row>
    <row r="51" spans="1:74" x14ac:dyDescent="0.25">
      <c r="A51" s="20" t="s">
        <v>434</v>
      </c>
      <c r="B51" s="20" t="s">
        <v>439</v>
      </c>
      <c r="C51" s="20" t="s">
        <v>514</v>
      </c>
      <c r="D51" s="1">
        <v>44584</v>
      </c>
      <c r="E51">
        <v>250</v>
      </c>
      <c r="F51">
        <v>6</v>
      </c>
      <c r="G51">
        <v>4</v>
      </c>
      <c r="H51">
        <v>7</v>
      </c>
      <c r="I51">
        <v>7</v>
      </c>
      <c r="J51">
        <v>186</v>
      </c>
      <c r="K51">
        <v>10</v>
      </c>
      <c r="L51">
        <v>1</v>
      </c>
      <c r="M51">
        <v>8</v>
      </c>
      <c r="N51">
        <v>20</v>
      </c>
      <c r="O51">
        <v>17</v>
      </c>
      <c r="P51">
        <v>1</v>
      </c>
      <c r="Q51">
        <v>0</v>
      </c>
      <c r="R51">
        <v>585</v>
      </c>
      <c r="S51">
        <v>472</v>
      </c>
      <c r="T51">
        <v>38</v>
      </c>
      <c r="U51">
        <v>0</v>
      </c>
      <c r="V51">
        <v>2</v>
      </c>
      <c r="W51">
        <v>1610</v>
      </c>
      <c r="X51">
        <v>922</v>
      </c>
      <c r="Y51">
        <v>48</v>
      </c>
      <c r="Z51">
        <v>47</v>
      </c>
      <c r="AA51">
        <v>122</v>
      </c>
      <c r="AB51">
        <v>1239</v>
      </c>
      <c r="AC51">
        <v>715</v>
      </c>
      <c r="AD51">
        <v>10</v>
      </c>
      <c r="AE51">
        <v>38</v>
      </c>
      <c r="AF51">
        <v>166</v>
      </c>
      <c r="AG51">
        <v>290</v>
      </c>
      <c r="AH51">
        <v>97</v>
      </c>
      <c r="AI51">
        <v>3</v>
      </c>
      <c r="AJ51">
        <v>10</v>
      </c>
      <c r="AK51">
        <v>46</v>
      </c>
      <c r="AL51">
        <v>115</v>
      </c>
      <c r="AM51">
        <v>80</v>
      </c>
      <c r="AN51">
        <v>12</v>
      </c>
      <c r="AO51">
        <v>0</v>
      </c>
      <c r="AP51">
        <v>2</v>
      </c>
      <c r="AQ51">
        <v>0</v>
      </c>
      <c r="AR51">
        <v>1</v>
      </c>
      <c r="AS51">
        <v>0</v>
      </c>
      <c r="AT51">
        <v>0</v>
      </c>
      <c r="AU51">
        <v>0</v>
      </c>
      <c r="AV51">
        <v>0</v>
      </c>
      <c r="AW51">
        <v>0</v>
      </c>
      <c r="AX51">
        <v>0</v>
      </c>
      <c r="AY51">
        <v>0</v>
      </c>
      <c r="AZ51">
        <v>0</v>
      </c>
      <c r="BA51">
        <v>0</v>
      </c>
      <c r="BB51">
        <v>0</v>
      </c>
      <c r="BC51">
        <v>0</v>
      </c>
      <c r="BD51">
        <v>0</v>
      </c>
      <c r="BE51">
        <v>0</v>
      </c>
      <c r="BF51">
        <v>0</v>
      </c>
      <c r="BG51" s="20">
        <v>5</v>
      </c>
      <c r="BH51" s="20">
        <v>7</v>
      </c>
      <c r="BI51" s="20">
        <v>229</v>
      </c>
      <c r="BJ51" s="20">
        <v>19</v>
      </c>
      <c r="BK51" s="20">
        <v>528</v>
      </c>
      <c r="BL51" s="20">
        <v>1342</v>
      </c>
      <c r="BM51" s="20">
        <v>998</v>
      </c>
      <c r="BN51" s="20">
        <v>219</v>
      </c>
      <c r="BO51" s="20">
        <v>99</v>
      </c>
      <c r="BP51" s="20">
        <v>6068</v>
      </c>
      <c r="BQ51" s="20">
        <v>1955</v>
      </c>
      <c r="BR51" s="20">
        <v>0</v>
      </c>
      <c r="BS51" s="20">
        <v>56</v>
      </c>
      <c r="BT51" s="20">
        <v>212</v>
      </c>
      <c r="BU51" s="20">
        <v>1566</v>
      </c>
      <c r="BV51" s="20">
        <v>3916</v>
      </c>
    </row>
    <row r="52" spans="1:74" x14ac:dyDescent="0.25">
      <c r="A52" s="20" t="s">
        <v>434</v>
      </c>
      <c r="B52" s="20" t="s">
        <v>439</v>
      </c>
      <c r="C52" s="20" t="s">
        <v>514</v>
      </c>
      <c r="D52" s="1">
        <v>44591</v>
      </c>
      <c r="E52">
        <v>251</v>
      </c>
      <c r="F52">
        <v>7</v>
      </c>
      <c r="G52">
        <v>6</v>
      </c>
      <c r="H52">
        <v>6</v>
      </c>
      <c r="I52">
        <v>6</v>
      </c>
      <c r="J52">
        <v>188</v>
      </c>
      <c r="K52">
        <v>10</v>
      </c>
      <c r="L52">
        <v>1</v>
      </c>
      <c r="M52">
        <v>8</v>
      </c>
      <c r="N52">
        <v>19</v>
      </c>
      <c r="O52">
        <v>17</v>
      </c>
      <c r="P52">
        <v>1</v>
      </c>
      <c r="Q52">
        <v>0</v>
      </c>
      <c r="R52">
        <v>586</v>
      </c>
      <c r="S52">
        <v>476</v>
      </c>
      <c r="T52">
        <v>38</v>
      </c>
      <c r="U52">
        <v>0</v>
      </c>
      <c r="V52">
        <v>2</v>
      </c>
      <c r="W52">
        <v>1609</v>
      </c>
      <c r="X52">
        <v>939</v>
      </c>
      <c r="Y52">
        <v>47</v>
      </c>
      <c r="Z52">
        <v>46</v>
      </c>
      <c r="AA52">
        <v>120</v>
      </c>
      <c r="AB52">
        <v>1240</v>
      </c>
      <c r="AC52">
        <v>723</v>
      </c>
      <c r="AD52">
        <v>10</v>
      </c>
      <c r="AE52">
        <v>38</v>
      </c>
      <c r="AF52">
        <v>164</v>
      </c>
      <c r="AG52">
        <v>293</v>
      </c>
      <c r="AH52">
        <v>99</v>
      </c>
      <c r="AI52">
        <v>3</v>
      </c>
      <c r="AJ52">
        <v>10</v>
      </c>
      <c r="AK52">
        <v>46</v>
      </c>
      <c r="AL52">
        <v>115</v>
      </c>
      <c r="AM52">
        <v>82</v>
      </c>
      <c r="AN52">
        <v>12</v>
      </c>
      <c r="AO52">
        <v>0</v>
      </c>
      <c r="AP52">
        <v>2</v>
      </c>
      <c r="AQ52">
        <v>0</v>
      </c>
      <c r="AR52">
        <v>1</v>
      </c>
      <c r="AS52">
        <v>0</v>
      </c>
      <c r="AT52">
        <v>0</v>
      </c>
      <c r="AU52">
        <v>0</v>
      </c>
      <c r="AV52">
        <v>0</v>
      </c>
      <c r="AW52">
        <v>0</v>
      </c>
      <c r="AX52">
        <v>0</v>
      </c>
      <c r="AY52">
        <v>0</v>
      </c>
      <c r="AZ52">
        <v>0</v>
      </c>
      <c r="BA52">
        <v>0</v>
      </c>
      <c r="BB52">
        <v>0</v>
      </c>
      <c r="BC52">
        <v>0</v>
      </c>
      <c r="BD52">
        <v>0</v>
      </c>
      <c r="BE52">
        <v>0</v>
      </c>
      <c r="BF52">
        <v>0</v>
      </c>
      <c r="BG52" s="20">
        <v>6</v>
      </c>
      <c r="BH52" s="20">
        <v>6</v>
      </c>
      <c r="BI52" s="20">
        <v>230</v>
      </c>
      <c r="BJ52" s="20">
        <v>18</v>
      </c>
      <c r="BK52" s="20">
        <v>529</v>
      </c>
      <c r="BL52" s="20">
        <v>1344</v>
      </c>
      <c r="BM52" s="20">
        <v>1000</v>
      </c>
      <c r="BN52" s="20">
        <v>220</v>
      </c>
      <c r="BO52" s="20">
        <v>99</v>
      </c>
      <c r="BP52" s="20">
        <v>6072</v>
      </c>
      <c r="BQ52" s="20">
        <v>2018</v>
      </c>
      <c r="BR52" s="20">
        <v>0</v>
      </c>
      <c r="BS52" s="20">
        <v>56</v>
      </c>
      <c r="BT52" s="20">
        <v>210</v>
      </c>
      <c r="BU52" s="20">
        <v>1540</v>
      </c>
      <c r="BV52" s="20">
        <v>3940</v>
      </c>
    </row>
    <row r="53" spans="1:74" x14ac:dyDescent="0.25">
      <c r="A53" s="20" t="s">
        <v>434</v>
      </c>
      <c r="B53" s="20" t="s">
        <v>439</v>
      </c>
      <c r="C53" s="20" t="s">
        <v>514</v>
      </c>
      <c r="D53" s="1">
        <v>44599</v>
      </c>
      <c r="E53">
        <v>250</v>
      </c>
      <c r="F53">
        <v>7</v>
      </c>
      <c r="G53">
        <v>6</v>
      </c>
      <c r="H53">
        <v>6</v>
      </c>
      <c r="I53">
        <v>6</v>
      </c>
      <c r="J53">
        <v>188</v>
      </c>
      <c r="K53">
        <v>10</v>
      </c>
      <c r="L53">
        <v>1</v>
      </c>
      <c r="M53">
        <v>8</v>
      </c>
      <c r="N53">
        <v>19</v>
      </c>
      <c r="O53">
        <v>17</v>
      </c>
      <c r="P53">
        <v>1</v>
      </c>
      <c r="Q53">
        <v>0</v>
      </c>
      <c r="R53">
        <v>587</v>
      </c>
      <c r="S53">
        <v>477</v>
      </c>
      <c r="T53">
        <v>38</v>
      </c>
      <c r="U53">
        <v>0</v>
      </c>
      <c r="V53">
        <v>2</v>
      </c>
      <c r="W53">
        <v>1614</v>
      </c>
      <c r="X53">
        <v>948</v>
      </c>
      <c r="Y53">
        <v>47</v>
      </c>
      <c r="Z53">
        <v>46</v>
      </c>
      <c r="AA53">
        <v>119</v>
      </c>
      <c r="AB53">
        <v>1240</v>
      </c>
      <c r="AC53">
        <v>735</v>
      </c>
      <c r="AD53">
        <v>10</v>
      </c>
      <c r="AE53">
        <v>38</v>
      </c>
      <c r="AF53">
        <v>165</v>
      </c>
      <c r="AG53">
        <v>296</v>
      </c>
      <c r="AH53">
        <v>100</v>
      </c>
      <c r="AI53">
        <v>3</v>
      </c>
      <c r="AJ53">
        <v>9</v>
      </c>
      <c r="AK53">
        <v>46</v>
      </c>
      <c r="AL53">
        <v>114</v>
      </c>
      <c r="AM53">
        <v>82</v>
      </c>
      <c r="AN53">
        <v>12</v>
      </c>
      <c r="AO53">
        <v>0</v>
      </c>
      <c r="AP53">
        <v>2</v>
      </c>
      <c r="AQ53">
        <v>0</v>
      </c>
      <c r="AR53">
        <v>1</v>
      </c>
      <c r="AS53">
        <v>0</v>
      </c>
      <c r="AT53">
        <v>0</v>
      </c>
      <c r="AU53">
        <v>0</v>
      </c>
      <c r="AV53">
        <v>0</v>
      </c>
      <c r="AW53">
        <v>0</v>
      </c>
      <c r="AX53">
        <v>0</v>
      </c>
      <c r="AY53">
        <v>0</v>
      </c>
      <c r="AZ53">
        <v>0</v>
      </c>
      <c r="BA53">
        <v>0</v>
      </c>
      <c r="BB53">
        <v>0</v>
      </c>
      <c r="BC53">
        <v>0</v>
      </c>
      <c r="BD53">
        <v>0</v>
      </c>
      <c r="BE53">
        <v>0</v>
      </c>
      <c r="BF53">
        <v>0</v>
      </c>
      <c r="BG53" s="20">
        <v>6</v>
      </c>
      <c r="BH53" s="20">
        <v>6</v>
      </c>
      <c r="BI53" s="20">
        <v>229</v>
      </c>
      <c r="BJ53" s="20">
        <v>18</v>
      </c>
      <c r="BK53" s="20">
        <v>530</v>
      </c>
      <c r="BL53" s="20">
        <v>1349</v>
      </c>
      <c r="BM53" s="20">
        <v>1002</v>
      </c>
      <c r="BN53" s="20">
        <v>223</v>
      </c>
      <c r="BO53" s="20">
        <v>98</v>
      </c>
      <c r="BP53" s="20">
        <v>6077</v>
      </c>
      <c r="BQ53" s="20">
        <v>2062</v>
      </c>
      <c r="BR53" s="20">
        <v>0</v>
      </c>
      <c r="BS53" s="20">
        <v>56</v>
      </c>
      <c r="BT53" s="20">
        <v>208</v>
      </c>
      <c r="BU53" s="20">
        <v>1542</v>
      </c>
      <c r="BV53" s="20">
        <v>3956</v>
      </c>
    </row>
    <row r="54" spans="1:74" x14ac:dyDescent="0.25">
      <c r="A54" s="20" t="s">
        <v>434</v>
      </c>
      <c r="B54" s="20" t="s">
        <v>439</v>
      </c>
      <c r="C54" s="20" t="s">
        <v>514</v>
      </c>
      <c r="D54" s="1">
        <v>44606</v>
      </c>
      <c r="E54">
        <v>250</v>
      </c>
      <c r="F54">
        <v>7</v>
      </c>
      <c r="G54">
        <v>6</v>
      </c>
      <c r="H54">
        <v>6</v>
      </c>
      <c r="I54">
        <v>6</v>
      </c>
      <c r="J54">
        <v>188</v>
      </c>
      <c r="K54">
        <v>10</v>
      </c>
      <c r="L54">
        <v>1</v>
      </c>
      <c r="M54">
        <v>8</v>
      </c>
      <c r="N54">
        <v>19</v>
      </c>
      <c r="O54">
        <v>17</v>
      </c>
      <c r="P54">
        <v>1</v>
      </c>
      <c r="Q54">
        <v>0</v>
      </c>
      <c r="R54">
        <v>583</v>
      </c>
      <c r="S54">
        <v>474</v>
      </c>
      <c r="T54">
        <v>37</v>
      </c>
      <c r="U54">
        <v>0</v>
      </c>
      <c r="V54">
        <v>2</v>
      </c>
      <c r="W54">
        <v>1610</v>
      </c>
      <c r="X54">
        <v>953</v>
      </c>
      <c r="Y54">
        <v>47</v>
      </c>
      <c r="Z54">
        <v>46</v>
      </c>
      <c r="AA54">
        <v>120</v>
      </c>
      <c r="AB54">
        <v>1241</v>
      </c>
      <c r="AC54">
        <v>737</v>
      </c>
      <c r="AD54">
        <v>10</v>
      </c>
      <c r="AE54">
        <v>38</v>
      </c>
      <c r="AF54">
        <v>166</v>
      </c>
      <c r="AG54">
        <v>295</v>
      </c>
      <c r="AH54">
        <v>101</v>
      </c>
      <c r="AI54">
        <v>3</v>
      </c>
      <c r="AJ54">
        <v>9</v>
      </c>
      <c r="AK54">
        <v>44</v>
      </c>
      <c r="AL54">
        <v>114</v>
      </c>
      <c r="AM54">
        <v>82</v>
      </c>
      <c r="AN54">
        <v>11</v>
      </c>
      <c r="AO54">
        <v>0</v>
      </c>
      <c r="AP54">
        <v>2</v>
      </c>
      <c r="AQ54">
        <v>0</v>
      </c>
      <c r="AR54">
        <v>1</v>
      </c>
      <c r="AS54">
        <v>0</v>
      </c>
      <c r="AT54">
        <v>0</v>
      </c>
      <c r="AU54">
        <v>0</v>
      </c>
      <c r="AV54">
        <v>0</v>
      </c>
      <c r="AW54">
        <v>0</v>
      </c>
      <c r="AX54">
        <v>0</v>
      </c>
      <c r="AY54">
        <v>0</v>
      </c>
      <c r="AZ54">
        <v>0</v>
      </c>
      <c r="BA54">
        <v>0</v>
      </c>
      <c r="BB54">
        <v>0</v>
      </c>
      <c r="BC54">
        <v>0</v>
      </c>
      <c r="BD54">
        <v>0</v>
      </c>
      <c r="BE54">
        <v>0</v>
      </c>
      <c r="BF54">
        <v>0</v>
      </c>
      <c r="BG54" s="20">
        <v>6</v>
      </c>
      <c r="BH54" s="20">
        <v>6</v>
      </c>
      <c r="BI54" s="20">
        <v>229</v>
      </c>
      <c r="BJ54" s="20">
        <v>18</v>
      </c>
      <c r="BK54" s="20">
        <v>527</v>
      </c>
      <c r="BL54" s="20">
        <v>1345</v>
      </c>
      <c r="BM54" s="20">
        <v>1001</v>
      </c>
      <c r="BN54" s="20">
        <v>225</v>
      </c>
      <c r="BO54" s="20">
        <v>98</v>
      </c>
      <c r="BP54" s="20">
        <v>6083</v>
      </c>
      <c r="BQ54" s="20">
        <v>2089</v>
      </c>
      <c r="BR54" s="20">
        <v>0</v>
      </c>
      <c r="BS54" s="20">
        <v>56</v>
      </c>
      <c r="BT54" s="20">
        <v>204</v>
      </c>
      <c r="BU54" s="20">
        <v>1553</v>
      </c>
      <c r="BV54" s="20">
        <v>3957</v>
      </c>
    </row>
    <row r="55" spans="1:74" x14ac:dyDescent="0.25">
      <c r="A55" s="20" t="s">
        <v>434</v>
      </c>
      <c r="B55" s="20" t="s">
        <v>447</v>
      </c>
      <c r="C55" s="20" t="s">
        <v>515</v>
      </c>
      <c r="D55" s="1">
        <v>44493</v>
      </c>
      <c r="E55">
        <v>89</v>
      </c>
      <c r="F55">
        <v>2</v>
      </c>
      <c r="G55">
        <v>0</v>
      </c>
      <c r="H55">
        <v>0</v>
      </c>
      <c r="I55">
        <v>0</v>
      </c>
      <c r="J55">
        <v>19</v>
      </c>
      <c r="K55">
        <v>2</v>
      </c>
      <c r="L55">
        <v>6</v>
      </c>
      <c r="M55">
        <v>5</v>
      </c>
      <c r="N55">
        <v>0</v>
      </c>
      <c r="O55">
        <v>0</v>
      </c>
      <c r="P55">
        <v>0</v>
      </c>
      <c r="Q55">
        <v>0</v>
      </c>
      <c r="R55">
        <v>358</v>
      </c>
      <c r="S55">
        <v>0</v>
      </c>
      <c r="T55">
        <v>177</v>
      </c>
      <c r="U55">
        <v>3</v>
      </c>
      <c r="V55">
        <v>7</v>
      </c>
      <c r="W55">
        <v>1192</v>
      </c>
      <c r="X55">
        <v>0</v>
      </c>
      <c r="Y55">
        <v>67</v>
      </c>
      <c r="Z55">
        <v>85</v>
      </c>
      <c r="AA55">
        <v>139</v>
      </c>
      <c r="AB55">
        <v>764</v>
      </c>
      <c r="AC55">
        <v>50</v>
      </c>
      <c r="AD55">
        <v>1</v>
      </c>
      <c r="AE55">
        <v>18</v>
      </c>
      <c r="AF55">
        <v>103</v>
      </c>
      <c r="AG55">
        <v>132</v>
      </c>
      <c r="AH55">
        <v>0</v>
      </c>
      <c r="AI55">
        <v>4</v>
      </c>
      <c r="AJ55">
        <v>3</v>
      </c>
      <c r="AK55">
        <v>23</v>
      </c>
      <c r="AL55">
        <v>32</v>
      </c>
      <c r="AM55">
        <v>0</v>
      </c>
      <c r="AN55">
        <v>5</v>
      </c>
      <c r="AO55">
        <v>0</v>
      </c>
      <c r="AP55">
        <v>1</v>
      </c>
      <c r="AQ55">
        <v>0</v>
      </c>
      <c r="AR55">
        <v>0</v>
      </c>
      <c r="AS55">
        <v>0</v>
      </c>
      <c r="AT55">
        <v>0</v>
      </c>
      <c r="AU55">
        <v>0</v>
      </c>
      <c r="AV55">
        <v>0</v>
      </c>
      <c r="AW55">
        <v>0</v>
      </c>
      <c r="AX55">
        <v>0</v>
      </c>
      <c r="AY55">
        <v>0</v>
      </c>
      <c r="AZ55">
        <v>0</v>
      </c>
      <c r="BA55">
        <v>0</v>
      </c>
      <c r="BB55">
        <v>9</v>
      </c>
      <c r="BC55">
        <v>20</v>
      </c>
      <c r="BD55">
        <v>0</v>
      </c>
      <c r="BE55">
        <v>1</v>
      </c>
      <c r="BF55">
        <v>0</v>
      </c>
      <c r="BG55" s="20"/>
      <c r="BH55" s="20"/>
      <c r="BI55" s="20"/>
      <c r="BJ55" s="20"/>
      <c r="BK55" s="20"/>
      <c r="BL55" s="20"/>
      <c r="BM55" s="20"/>
      <c r="BN55" s="20"/>
      <c r="BO55" s="20"/>
      <c r="BP55" s="20"/>
      <c r="BQ55" s="20"/>
      <c r="BR55" s="20"/>
      <c r="BS55" s="20"/>
      <c r="BT55" s="20"/>
      <c r="BU55" s="20"/>
      <c r="BV55" s="20"/>
    </row>
    <row r="56" spans="1:74" x14ac:dyDescent="0.25">
      <c r="A56" s="20" t="s">
        <v>434</v>
      </c>
      <c r="B56" s="20" t="s">
        <v>447</v>
      </c>
      <c r="C56" s="20" t="s">
        <v>515</v>
      </c>
      <c r="D56" s="1">
        <v>44500</v>
      </c>
      <c r="E56">
        <v>91</v>
      </c>
      <c r="F56">
        <v>2</v>
      </c>
      <c r="G56">
        <v>1</v>
      </c>
      <c r="H56">
        <v>0</v>
      </c>
      <c r="I56">
        <v>0</v>
      </c>
      <c r="J56">
        <v>29</v>
      </c>
      <c r="K56">
        <v>2</v>
      </c>
      <c r="L56">
        <v>6</v>
      </c>
      <c r="M56">
        <v>6</v>
      </c>
      <c r="N56">
        <v>0</v>
      </c>
      <c r="O56">
        <v>0</v>
      </c>
      <c r="P56">
        <v>0</v>
      </c>
      <c r="Q56">
        <v>0</v>
      </c>
      <c r="R56">
        <v>358</v>
      </c>
      <c r="S56">
        <v>0</v>
      </c>
      <c r="T56">
        <v>207</v>
      </c>
      <c r="U56">
        <v>3</v>
      </c>
      <c r="V56">
        <v>7</v>
      </c>
      <c r="W56">
        <v>1188</v>
      </c>
      <c r="X56">
        <v>0</v>
      </c>
      <c r="Y56">
        <v>115</v>
      </c>
      <c r="Z56">
        <v>83</v>
      </c>
      <c r="AA56">
        <v>136</v>
      </c>
      <c r="AB56">
        <v>766</v>
      </c>
      <c r="AC56">
        <v>65</v>
      </c>
      <c r="AD56">
        <v>1</v>
      </c>
      <c r="AE56">
        <v>18</v>
      </c>
      <c r="AF56">
        <v>105</v>
      </c>
      <c r="AG56">
        <v>135</v>
      </c>
      <c r="AH56">
        <v>0</v>
      </c>
      <c r="AI56">
        <v>4</v>
      </c>
      <c r="AJ56">
        <v>3</v>
      </c>
      <c r="AK56">
        <v>25</v>
      </c>
      <c r="AL56">
        <v>35</v>
      </c>
      <c r="AM56">
        <v>0</v>
      </c>
      <c r="AN56">
        <v>7</v>
      </c>
      <c r="AO56">
        <v>0</v>
      </c>
      <c r="AP56">
        <v>1</v>
      </c>
      <c r="AQ56">
        <v>0</v>
      </c>
      <c r="AR56">
        <v>0</v>
      </c>
      <c r="AS56">
        <v>0</v>
      </c>
      <c r="AT56">
        <v>0</v>
      </c>
      <c r="AU56">
        <v>0</v>
      </c>
      <c r="AV56">
        <v>0</v>
      </c>
      <c r="AW56">
        <v>0</v>
      </c>
      <c r="AX56">
        <v>0</v>
      </c>
      <c r="AY56">
        <v>0</v>
      </c>
      <c r="AZ56">
        <v>0</v>
      </c>
      <c r="BA56">
        <v>0</v>
      </c>
      <c r="BB56">
        <v>9</v>
      </c>
      <c r="BC56">
        <v>20</v>
      </c>
      <c r="BD56">
        <v>0</v>
      </c>
      <c r="BE56">
        <v>1</v>
      </c>
      <c r="BF56">
        <v>0</v>
      </c>
      <c r="BG56" s="20"/>
      <c r="BH56" s="20"/>
      <c r="BI56" s="20"/>
      <c r="BJ56" s="20"/>
      <c r="BK56" s="20"/>
      <c r="BL56" s="20"/>
      <c r="BM56" s="20"/>
      <c r="BN56" s="20"/>
      <c r="BO56" s="20"/>
      <c r="BP56" s="20"/>
      <c r="BQ56" s="20"/>
      <c r="BR56" s="20"/>
      <c r="BS56" s="20"/>
      <c r="BT56" s="20"/>
      <c r="BU56" s="20"/>
      <c r="BV56" s="20"/>
    </row>
    <row r="57" spans="1:74" x14ac:dyDescent="0.25">
      <c r="A57" s="20" t="s">
        <v>434</v>
      </c>
      <c r="B57" s="20" t="s">
        <v>447</v>
      </c>
      <c r="C57" s="20" t="s">
        <v>515</v>
      </c>
      <c r="D57" s="1">
        <v>44507</v>
      </c>
      <c r="E57">
        <v>92</v>
      </c>
      <c r="F57">
        <v>2</v>
      </c>
      <c r="G57">
        <v>1</v>
      </c>
      <c r="H57">
        <v>0</v>
      </c>
      <c r="I57">
        <v>0</v>
      </c>
      <c r="J57">
        <v>33</v>
      </c>
      <c r="K57">
        <v>2</v>
      </c>
      <c r="L57">
        <v>7</v>
      </c>
      <c r="M57">
        <v>6</v>
      </c>
      <c r="N57">
        <v>0</v>
      </c>
      <c r="O57">
        <v>0</v>
      </c>
      <c r="P57">
        <v>0</v>
      </c>
      <c r="Q57">
        <v>0</v>
      </c>
      <c r="R57">
        <v>359</v>
      </c>
      <c r="S57">
        <v>240</v>
      </c>
      <c r="T57">
        <v>9</v>
      </c>
      <c r="U57">
        <v>2</v>
      </c>
      <c r="V57">
        <v>7</v>
      </c>
      <c r="W57">
        <v>1193</v>
      </c>
      <c r="X57">
        <v>162</v>
      </c>
      <c r="Y57">
        <v>21</v>
      </c>
      <c r="Z57">
        <v>85</v>
      </c>
      <c r="AA57">
        <v>132</v>
      </c>
      <c r="AB57">
        <v>768</v>
      </c>
      <c r="AC57">
        <v>82</v>
      </c>
      <c r="AD57">
        <v>1</v>
      </c>
      <c r="AE57">
        <v>19</v>
      </c>
      <c r="AF57">
        <v>106</v>
      </c>
      <c r="AG57">
        <v>135</v>
      </c>
      <c r="AH57">
        <v>6</v>
      </c>
      <c r="AI57">
        <v>1</v>
      </c>
      <c r="AJ57">
        <v>3</v>
      </c>
      <c r="AK57">
        <v>24</v>
      </c>
      <c r="AL57">
        <v>35</v>
      </c>
      <c r="AM57">
        <v>8</v>
      </c>
      <c r="AN57">
        <v>0</v>
      </c>
      <c r="AO57">
        <v>0</v>
      </c>
      <c r="AP57">
        <v>1</v>
      </c>
      <c r="AQ57">
        <v>0</v>
      </c>
      <c r="AR57">
        <v>0</v>
      </c>
      <c r="AS57">
        <v>0</v>
      </c>
      <c r="AT57">
        <v>0</v>
      </c>
      <c r="AU57">
        <v>0</v>
      </c>
      <c r="AV57">
        <v>0</v>
      </c>
      <c r="AW57">
        <v>0</v>
      </c>
      <c r="AX57">
        <v>0</v>
      </c>
      <c r="AY57">
        <v>0</v>
      </c>
      <c r="AZ57">
        <v>0</v>
      </c>
      <c r="BA57">
        <v>0</v>
      </c>
      <c r="BB57">
        <v>0</v>
      </c>
      <c r="BC57">
        <v>0</v>
      </c>
      <c r="BD57">
        <v>0</v>
      </c>
      <c r="BE57">
        <v>0</v>
      </c>
      <c r="BF57">
        <v>0</v>
      </c>
      <c r="BG57" s="20">
        <v>2</v>
      </c>
      <c r="BH57" s="20">
        <v>0</v>
      </c>
      <c r="BI57" s="20">
        <v>74</v>
      </c>
      <c r="BJ57" s="20">
        <v>0</v>
      </c>
      <c r="BK57" s="20">
        <v>333</v>
      </c>
      <c r="BL57" s="20">
        <v>904</v>
      </c>
      <c r="BM57" s="20">
        <v>619</v>
      </c>
      <c r="BN57" s="20">
        <v>99</v>
      </c>
      <c r="BO57" s="20">
        <v>33</v>
      </c>
      <c r="BP57" s="20"/>
      <c r="BQ57" s="20"/>
      <c r="BR57" s="20"/>
      <c r="BS57" s="20"/>
      <c r="BT57" s="20"/>
      <c r="BU57" s="20"/>
      <c r="BV57" s="20"/>
    </row>
    <row r="58" spans="1:74" x14ac:dyDescent="0.25">
      <c r="A58" s="20" t="s">
        <v>434</v>
      </c>
      <c r="B58" s="20" t="s">
        <v>447</v>
      </c>
      <c r="C58" s="20" t="s">
        <v>515</v>
      </c>
      <c r="D58" s="1">
        <v>44514</v>
      </c>
      <c r="E58">
        <v>93</v>
      </c>
      <c r="F58">
        <v>2</v>
      </c>
      <c r="G58">
        <v>1</v>
      </c>
      <c r="H58">
        <v>0</v>
      </c>
      <c r="I58">
        <v>0</v>
      </c>
      <c r="J58">
        <v>39</v>
      </c>
      <c r="K58">
        <v>2</v>
      </c>
      <c r="L58">
        <v>7</v>
      </c>
      <c r="M58">
        <v>6</v>
      </c>
      <c r="N58">
        <v>0</v>
      </c>
      <c r="O58">
        <v>0</v>
      </c>
      <c r="P58">
        <v>0</v>
      </c>
      <c r="Q58">
        <v>0</v>
      </c>
      <c r="R58">
        <v>359</v>
      </c>
      <c r="S58">
        <v>256</v>
      </c>
      <c r="T58">
        <v>9</v>
      </c>
      <c r="U58">
        <v>2</v>
      </c>
      <c r="V58">
        <v>7</v>
      </c>
      <c r="W58">
        <v>1194</v>
      </c>
      <c r="X58">
        <v>232</v>
      </c>
      <c r="Y58">
        <v>21</v>
      </c>
      <c r="Z58">
        <v>86</v>
      </c>
      <c r="AA58">
        <v>132</v>
      </c>
      <c r="AB58">
        <v>769</v>
      </c>
      <c r="AC58">
        <v>107</v>
      </c>
      <c r="AD58">
        <v>1</v>
      </c>
      <c r="AE58">
        <v>19</v>
      </c>
      <c r="AF58">
        <v>105</v>
      </c>
      <c r="AG58">
        <v>135</v>
      </c>
      <c r="AH58">
        <v>7</v>
      </c>
      <c r="AI58">
        <v>1</v>
      </c>
      <c r="AJ58">
        <v>2</v>
      </c>
      <c r="AK58">
        <v>24</v>
      </c>
      <c r="AL58">
        <v>36</v>
      </c>
      <c r="AM58">
        <v>10</v>
      </c>
      <c r="AN58">
        <v>0</v>
      </c>
      <c r="AO58">
        <v>0</v>
      </c>
      <c r="AP58">
        <v>1</v>
      </c>
      <c r="AQ58">
        <v>0</v>
      </c>
      <c r="AR58">
        <v>0</v>
      </c>
      <c r="AS58">
        <v>0</v>
      </c>
      <c r="AT58">
        <v>0</v>
      </c>
      <c r="AU58">
        <v>0</v>
      </c>
      <c r="AV58">
        <v>0</v>
      </c>
      <c r="AW58">
        <v>0</v>
      </c>
      <c r="AX58">
        <v>0</v>
      </c>
      <c r="AY58">
        <v>0</v>
      </c>
      <c r="AZ58">
        <v>0</v>
      </c>
      <c r="BA58">
        <v>0</v>
      </c>
      <c r="BB58">
        <v>0</v>
      </c>
      <c r="BC58">
        <v>0</v>
      </c>
      <c r="BD58">
        <v>0</v>
      </c>
      <c r="BE58">
        <v>0</v>
      </c>
      <c r="BF58">
        <v>0</v>
      </c>
      <c r="BG58" s="20">
        <v>2</v>
      </c>
      <c r="BH58" s="20">
        <v>0</v>
      </c>
      <c r="BI58" s="20">
        <v>75</v>
      </c>
      <c r="BJ58" s="20">
        <v>0</v>
      </c>
      <c r="BK58" s="20">
        <v>333</v>
      </c>
      <c r="BL58" s="20">
        <v>910</v>
      </c>
      <c r="BM58" s="20">
        <v>621</v>
      </c>
      <c r="BN58" s="20">
        <v>100</v>
      </c>
      <c r="BO58" s="20">
        <v>34</v>
      </c>
      <c r="BP58" s="20"/>
      <c r="BQ58" s="20"/>
      <c r="BR58" s="20"/>
      <c r="BS58" s="20"/>
      <c r="BT58" s="20"/>
      <c r="BU58" s="20"/>
      <c r="BV58" s="20"/>
    </row>
    <row r="59" spans="1:74" x14ac:dyDescent="0.25">
      <c r="A59" s="20" t="s">
        <v>434</v>
      </c>
      <c r="B59" s="20" t="s">
        <v>447</v>
      </c>
      <c r="C59" s="20" t="s">
        <v>515</v>
      </c>
      <c r="D59" s="1">
        <v>44521</v>
      </c>
      <c r="E59">
        <v>92</v>
      </c>
      <c r="F59">
        <v>2</v>
      </c>
      <c r="G59">
        <v>1</v>
      </c>
      <c r="H59">
        <v>0</v>
      </c>
      <c r="I59">
        <v>0</v>
      </c>
      <c r="J59">
        <v>43</v>
      </c>
      <c r="K59">
        <v>2</v>
      </c>
      <c r="L59">
        <v>7</v>
      </c>
      <c r="M59">
        <v>6</v>
      </c>
      <c r="N59">
        <v>0</v>
      </c>
      <c r="O59">
        <v>0</v>
      </c>
      <c r="P59">
        <v>0</v>
      </c>
      <c r="Q59">
        <v>0</v>
      </c>
      <c r="R59">
        <v>358</v>
      </c>
      <c r="S59">
        <v>262</v>
      </c>
      <c r="T59">
        <v>9</v>
      </c>
      <c r="U59">
        <v>2</v>
      </c>
      <c r="V59">
        <v>7</v>
      </c>
      <c r="W59">
        <v>1197</v>
      </c>
      <c r="X59">
        <v>297</v>
      </c>
      <c r="Y59">
        <v>21</v>
      </c>
      <c r="Z59">
        <v>85</v>
      </c>
      <c r="AA59">
        <v>132</v>
      </c>
      <c r="AB59">
        <v>772</v>
      </c>
      <c r="AC59">
        <v>141</v>
      </c>
      <c r="AD59">
        <v>1</v>
      </c>
      <c r="AE59">
        <v>19</v>
      </c>
      <c r="AF59">
        <v>105</v>
      </c>
      <c r="AG59">
        <v>137</v>
      </c>
      <c r="AH59">
        <v>9</v>
      </c>
      <c r="AI59">
        <v>1</v>
      </c>
      <c r="AJ59">
        <v>2</v>
      </c>
      <c r="AK59">
        <v>23</v>
      </c>
      <c r="AL59">
        <v>36</v>
      </c>
      <c r="AM59">
        <v>12</v>
      </c>
      <c r="AN59">
        <v>0</v>
      </c>
      <c r="AO59">
        <v>0</v>
      </c>
      <c r="AP59">
        <v>1</v>
      </c>
      <c r="AQ59">
        <v>0</v>
      </c>
      <c r="AR59">
        <v>0</v>
      </c>
      <c r="AS59">
        <v>0</v>
      </c>
      <c r="AT59">
        <v>0</v>
      </c>
      <c r="AU59">
        <v>0</v>
      </c>
      <c r="AV59">
        <v>0</v>
      </c>
      <c r="AW59">
        <v>0</v>
      </c>
      <c r="AX59">
        <v>0</v>
      </c>
      <c r="AY59">
        <v>0</v>
      </c>
      <c r="AZ59">
        <v>0</v>
      </c>
      <c r="BA59">
        <v>0</v>
      </c>
      <c r="BB59">
        <v>0</v>
      </c>
      <c r="BC59">
        <v>0</v>
      </c>
      <c r="BD59">
        <v>0</v>
      </c>
      <c r="BE59">
        <v>0</v>
      </c>
      <c r="BF59">
        <v>0</v>
      </c>
      <c r="BG59" s="20">
        <v>2</v>
      </c>
      <c r="BH59" s="20">
        <v>0</v>
      </c>
      <c r="BI59" s="20">
        <v>74</v>
      </c>
      <c r="BJ59" s="20">
        <v>0</v>
      </c>
      <c r="BK59" s="20">
        <v>332</v>
      </c>
      <c r="BL59" s="20">
        <v>912</v>
      </c>
      <c r="BM59" s="20">
        <v>625</v>
      </c>
      <c r="BN59" s="20">
        <v>102</v>
      </c>
      <c r="BO59" s="20">
        <v>34</v>
      </c>
      <c r="BP59" s="20"/>
      <c r="BQ59" s="20"/>
      <c r="BR59" s="20"/>
      <c r="BS59" s="20"/>
      <c r="BT59" s="20"/>
      <c r="BU59" s="20"/>
      <c r="BV59" s="20"/>
    </row>
    <row r="60" spans="1:74" x14ac:dyDescent="0.25">
      <c r="A60" s="20" t="s">
        <v>434</v>
      </c>
      <c r="B60" s="20" t="s">
        <v>447</v>
      </c>
      <c r="C60" s="20" t="s">
        <v>515</v>
      </c>
      <c r="D60" s="1">
        <v>44528</v>
      </c>
      <c r="E60">
        <v>92</v>
      </c>
      <c r="F60">
        <v>2</v>
      </c>
      <c r="G60">
        <v>1</v>
      </c>
      <c r="H60">
        <v>0</v>
      </c>
      <c r="I60">
        <v>0</v>
      </c>
      <c r="J60">
        <v>45</v>
      </c>
      <c r="K60">
        <v>2</v>
      </c>
      <c r="L60">
        <v>7</v>
      </c>
      <c r="M60">
        <v>6</v>
      </c>
      <c r="N60">
        <v>0</v>
      </c>
      <c r="O60">
        <v>0</v>
      </c>
      <c r="P60">
        <v>0</v>
      </c>
      <c r="Q60">
        <v>0</v>
      </c>
      <c r="R60">
        <v>356</v>
      </c>
      <c r="S60">
        <v>279</v>
      </c>
      <c r="T60">
        <v>9</v>
      </c>
      <c r="U60">
        <v>2</v>
      </c>
      <c r="V60">
        <v>7</v>
      </c>
      <c r="W60">
        <v>1153</v>
      </c>
      <c r="X60">
        <v>394</v>
      </c>
      <c r="Y60">
        <v>19</v>
      </c>
      <c r="Z60">
        <v>73</v>
      </c>
      <c r="AA60">
        <v>117</v>
      </c>
      <c r="AB60">
        <v>774</v>
      </c>
      <c r="AC60">
        <v>196</v>
      </c>
      <c r="AD60">
        <v>1</v>
      </c>
      <c r="AE60">
        <v>18</v>
      </c>
      <c r="AF60">
        <v>105</v>
      </c>
      <c r="AG60">
        <v>138</v>
      </c>
      <c r="AH60">
        <v>10</v>
      </c>
      <c r="AI60">
        <v>1</v>
      </c>
      <c r="AJ60">
        <v>2</v>
      </c>
      <c r="AK60">
        <v>23</v>
      </c>
      <c r="AL60">
        <v>36</v>
      </c>
      <c r="AM60">
        <v>14</v>
      </c>
      <c r="AN60">
        <v>0</v>
      </c>
      <c r="AO60">
        <v>0</v>
      </c>
      <c r="AP60">
        <v>1</v>
      </c>
      <c r="AQ60">
        <v>0</v>
      </c>
      <c r="AR60">
        <v>0</v>
      </c>
      <c r="AS60">
        <v>0</v>
      </c>
      <c r="AT60">
        <v>0</v>
      </c>
      <c r="AU60">
        <v>0</v>
      </c>
      <c r="AV60">
        <v>0</v>
      </c>
      <c r="AW60">
        <v>0</v>
      </c>
      <c r="AX60">
        <v>0</v>
      </c>
      <c r="AY60">
        <v>0</v>
      </c>
      <c r="AZ60">
        <v>0</v>
      </c>
      <c r="BA60">
        <v>0</v>
      </c>
      <c r="BB60">
        <v>0</v>
      </c>
      <c r="BC60">
        <v>0</v>
      </c>
      <c r="BD60">
        <v>0</v>
      </c>
      <c r="BE60">
        <v>0</v>
      </c>
      <c r="BF60">
        <v>0</v>
      </c>
      <c r="BG60" s="20">
        <v>2</v>
      </c>
      <c r="BH60" s="20">
        <v>0</v>
      </c>
      <c r="BI60" s="20">
        <v>74</v>
      </c>
      <c r="BJ60" s="20">
        <v>0</v>
      </c>
      <c r="BK60" s="20">
        <v>330</v>
      </c>
      <c r="BL60" s="20">
        <v>898</v>
      </c>
      <c r="BM60" s="20">
        <v>627</v>
      </c>
      <c r="BN60" s="20">
        <v>103</v>
      </c>
      <c r="BO60" s="20">
        <v>33</v>
      </c>
      <c r="BP60" s="20"/>
      <c r="BQ60" s="20"/>
      <c r="BR60" s="20"/>
      <c r="BS60" s="20"/>
      <c r="BT60" s="20"/>
      <c r="BU60" s="20"/>
      <c r="BV60" s="20"/>
    </row>
    <row r="61" spans="1:74" x14ac:dyDescent="0.25">
      <c r="A61" s="20" t="s">
        <v>434</v>
      </c>
      <c r="B61" s="20" t="s">
        <v>447</v>
      </c>
      <c r="C61" s="20" t="s">
        <v>515</v>
      </c>
      <c r="D61" s="1">
        <v>44535</v>
      </c>
      <c r="E61">
        <v>93</v>
      </c>
      <c r="F61">
        <v>2</v>
      </c>
      <c r="G61">
        <v>1</v>
      </c>
      <c r="H61">
        <v>0</v>
      </c>
      <c r="I61">
        <v>0</v>
      </c>
      <c r="J61">
        <v>48</v>
      </c>
      <c r="K61">
        <v>2</v>
      </c>
      <c r="L61">
        <v>7</v>
      </c>
      <c r="M61">
        <v>5</v>
      </c>
      <c r="N61">
        <v>0</v>
      </c>
      <c r="O61">
        <v>0</v>
      </c>
      <c r="P61">
        <v>0</v>
      </c>
      <c r="Q61">
        <v>0</v>
      </c>
      <c r="R61">
        <v>356</v>
      </c>
      <c r="S61">
        <v>287</v>
      </c>
      <c r="T61">
        <v>9</v>
      </c>
      <c r="U61">
        <v>2</v>
      </c>
      <c r="V61">
        <v>7</v>
      </c>
      <c r="W61">
        <v>1154</v>
      </c>
      <c r="X61">
        <v>459</v>
      </c>
      <c r="Y61">
        <v>19</v>
      </c>
      <c r="Z61">
        <v>73</v>
      </c>
      <c r="AA61">
        <v>117</v>
      </c>
      <c r="AB61">
        <v>773</v>
      </c>
      <c r="AC61">
        <v>270</v>
      </c>
      <c r="AD61">
        <v>1</v>
      </c>
      <c r="AE61">
        <v>17</v>
      </c>
      <c r="AF61">
        <v>104</v>
      </c>
      <c r="AG61">
        <v>141</v>
      </c>
      <c r="AH61">
        <v>14</v>
      </c>
      <c r="AI61">
        <v>1</v>
      </c>
      <c r="AJ61">
        <v>3</v>
      </c>
      <c r="AK61">
        <v>25</v>
      </c>
      <c r="AL61">
        <v>35</v>
      </c>
      <c r="AM61">
        <v>14</v>
      </c>
      <c r="AN61">
        <v>0</v>
      </c>
      <c r="AO61">
        <v>0</v>
      </c>
      <c r="AP61">
        <v>1</v>
      </c>
      <c r="AQ61">
        <v>0</v>
      </c>
      <c r="AR61">
        <v>0</v>
      </c>
      <c r="AS61">
        <v>0</v>
      </c>
      <c r="AT61">
        <v>0</v>
      </c>
      <c r="AU61">
        <v>0</v>
      </c>
      <c r="AV61">
        <v>0</v>
      </c>
      <c r="AW61">
        <v>0</v>
      </c>
      <c r="AX61">
        <v>0</v>
      </c>
      <c r="AY61">
        <v>0</v>
      </c>
      <c r="AZ61">
        <v>0</v>
      </c>
      <c r="BA61">
        <v>0</v>
      </c>
      <c r="BB61">
        <v>0</v>
      </c>
      <c r="BC61">
        <v>0</v>
      </c>
      <c r="BD61">
        <v>0</v>
      </c>
      <c r="BE61">
        <v>0</v>
      </c>
      <c r="BF61">
        <v>0</v>
      </c>
      <c r="BG61" s="20">
        <v>2</v>
      </c>
      <c r="BH61" s="20">
        <v>0</v>
      </c>
      <c r="BI61" s="20">
        <v>74</v>
      </c>
      <c r="BJ61" s="20">
        <v>0</v>
      </c>
      <c r="BK61" s="20">
        <v>331</v>
      </c>
      <c r="BL61" s="20">
        <v>903</v>
      </c>
      <c r="BM61" s="20">
        <v>628</v>
      </c>
      <c r="BN61" s="20">
        <v>103</v>
      </c>
      <c r="BO61" s="20">
        <v>32</v>
      </c>
      <c r="BP61" s="20"/>
      <c r="BQ61" s="20"/>
      <c r="BR61" s="20"/>
      <c r="BS61" s="20"/>
      <c r="BT61" s="20"/>
      <c r="BU61" s="20"/>
      <c r="BV61" s="20"/>
    </row>
    <row r="62" spans="1:74" x14ac:dyDescent="0.25">
      <c r="A62" s="20" t="s">
        <v>434</v>
      </c>
      <c r="B62" s="20" t="s">
        <v>447</v>
      </c>
      <c r="C62" s="20" t="s">
        <v>515</v>
      </c>
      <c r="D62" s="1">
        <v>44542</v>
      </c>
      <c r="E62">
        <v>93</v>
      </c>
      <c r="F62">
        <v>2</v>
      </c>
      <c r="G62">
        <v>1</v>
      </c>
      <c r="H62">
        <v>0</v>
      </c>
      <c r="I62">
        <v>0</v>
      </c>
      <c r="J62">
        <v>50</v>
      </c>
      <c r="K62">
        <v>2</v>
      </c>
      <c r="L62">
        <v>7</v>
      </c>
      <c r="M62">
        <v>5</v>
      </c>
      <c r="N62">
        <v>0</v>
      </c>
      <c r="O62">
        <v>0</v>
      </c>
      <c r="P62">
        <v>0</v>
      </c>
      <c r="Q62">
        <v>0</v>
      </c>
      <c r="R62">
        <v>358</v>
      </c>
      <c r="S62">
        <v>294</v>
      </c>
      <c r="T62">
        <v>9</v>
      </c>
      <c r="U62">
        <v>2</v>
      </c>
      <c r="V62">
        <v>7</v>
      </c>
      <c r="W62">
        <v>1156</v>
      </c>
      <c r="X62">
        <v>492</v>
      </c>
      <c r="Y62">
        <v>19</v>
      </c>
      <c r="Z62">
        <v>75</v>
      </c>
      <c r="AA62">
        <v>114</v>
      </c>
      <c r="AB62">
        <v>777</v>
      </c>
      <c r="AC62">
        <v>321</v>
      </c>
      <c r="AD62">
        <v>1</v>
      </c>
      <c r="AE62">
        <v>16</v>
      </c>
      <c r="AF62">
        <v>105</v>
      </c>
      <c r="AG62">
        <v>140</v>
      </c>
      <c r="AH62">
        <v>19</v>
      </c>
      <c r="AI62">
        <v>2</v>
      </c>
      <c r="AJ62">
        <v>2</v>
      </c>
      <c r="AK62">
        <v>25</v>
      </c>
      <c r="AL62">
        <v>35</v>
      </c>
      <c r="AM62">
        <v>15</v>
      </c>
      <c r="AN62">
        <v>0</v>
      </c>
      <c r="AO62">
        <v>0</v>
      </c>
      <c r="AP62">
        <v>1</v>
      </c>
      <c r="AQ62">
        <v>0</v>
      </c>
      <c r="AR62">
        <v>0</v>
      </c>
      <c r="AS62">
        <v>0</v>
      </c>
      <c r="AT62">
        <v>0</v>
      </c>
      <c r="AU62">
        <v>0</v>
      </c>
      <c r="AV62">
        <v>0</v>
      </c>
      <c r="AW62">
        <v>0</v>
      </c>
      <c r="AX62">
        <v>0</v>
      </c>
      <c r="AY62">
        <v>0</v>
      </c>
      <c r="AZ62">
        <v>0</v>
      </c>
      <c r="BA62">
        <v>0</v>
      </c>
      <c r="BB62">
        <v>0</v>
      </c>
      <c r="BC62">
        <v>0</v>
      </c>
      <c r="BD62">
        <v>0</v>
      </c>
      <c r="BE62">
        <v>0</v>
      </c>
      <c r="BF62">
        <v>0</v>
      </c>
      <c r="BG62" s="20">
        <v>2</v>
      </c>
      <c r="BH62" s="20">
        <v>0</v>
      </c>
      <c r="BI62" s="20">
        <v>75</v>
      </c>
      <c r="BJ62" s="20">
        <v>0</v>
      </c>
      <c r="BK62" s="20">
        <v>333</v>
      </c>
      <c r="BL62" s="20">
        <v>905</v>
      </c>
      <c r="BM62" s="20">
        <v>630</v>
      </c>
      <c r="BN62" s="20">
        <v>104</v>
      </c>
      <c r="BO62" s="20">
        <v>32</v>
      </c>
      <c r="BP62" s="20"/>
      <c r="BQ62" s="20"/>
      <c r="BR62" s="20"/>
      <c r="BS62" s="20"/>
      <c r="BT62" s="20"/>
      <c r="BU62" s="20"/>
      <c r="BV62" s="20"/>
    </row>
    <row r="63" spans="1:74" x14ac:dyDescent="0.25">
      <c r="A63" s="20" t="s">
        <v>434</v>
      </c>
      <c r="B63" s="20" t="s">
        <v>447</v>
      </c>
      <c r="C63" s="20" t="s">
        <v>515</v>
      </c>
      <c r="D63" s="1">
        <v>44549</v>
      </c>
      <c r="E63">
        <v>94</v>
      </c>
      <c r="F63">
        <v>2</v>
      </c>
      <c r="G63">
        <v>2</v>
      </c>
      <c r="H63">
        <v>0</v>
      </c>
      <c r="I63">
        <v>0</v>
      </c>
      <c r="J63">
        <v>55</v>
      </c>
      <c r="K63">
        <v>2</v>
      </c>
      <c r="L63">
        <v>7</v>
      </c>
      <c r="M63">
        <v>4</v>
      </c>
      <c r="N63">
        <v>0</v>
      </c>
      <c r="O63">
        <v>0</v>
      </c>
      <c r="P63">
        <v>0</v>
      </c>
      <c r="Q63">
        <v>0</v>
      </c>
      <c r="R63">
        <v>358</v>
      </c>
      <c r="S63">
        <v>298</v>
      </c>
      <c r="T63">
        <v>9</v>
      </c>
      <c r="U63">
        <v>2</v>
      </c>
      <c r="V63">
        <v>8</v>
      </c>
      <c r="W63">
        <v>1164</v>
      </c>
      <c r="X63">
        <v>549</v>
      </c>
      <c r="Y63">
        <v>21</v>
      </c>
      <c r="Z63">
        <v>76</v>
      </c>
      <c r="AA63">
        <v>112</v>
      </c>
      <c r="AB63">
        <v>780</v>
      </c>
      <c r="AC63">
        <v>383</v>
      </c>
      <c r="AD63">
        <v>1</v>
      </c>
      <c r="AE63">
        <v>16</v>
      </c>
      <c r="AF63">
        <v>106</v>
      </c>
      <c r="AG63">
        <v>140</v>
      </c>
      <c r="AH63">
        <v>33</v>
      </c>
      <c r="AI63">
        <v>2</v>
      </c>
      <c r="AJ63">
        <v>3</v>
      </c>
      <c r="AK63">
        <v>24</v>
      </c>
      <c r="AL63">
        <v>35</v>
      </c>
      <c r="AM63">
        <v>27</v>
      </c>
      <c r="AN63">
        <v>0</v>
      </c>
      <c r="AO63">
        <v>0</v>
      </c>
      <c r="AP63">
        <v>1</v>
      </c>
      <c r="AQ63">
        <v>0</v>
      </c>
      <c r="AR63">
        <v>0</v>
      </c>
      <c r="AS63">
        <v>0</v>
      </c>
      <c r="AT63">
        <v>0</v>
      </c>
      <c r="AU63">
        <v>0</v>
      </c>
      <c r="AV63">
        <v>0</v>
      </c>
      <c r="AW63">
        <v>0</v>
      </c>
      <c r="AX63">
        <v>0</v>
      </c>
      <c r="AY63">
        <v>0</v>
      </c>
      <c r="AZ63">
        <v>0</v>
      </c>
      <c r="BA63">
        <v>0</v>
      </c>
      <c r="BB63">
        <v>0</v>
      </c>
      <c r="BC63">
        <v>0</v>
      </c>
      <c r="BD63">
        <v>0</v>
      </c>
      <c r="BE63">
        <v>0</v>
      </c>
      <c r="BF63">
        <v>0</v>
      </c>
      <c r="BG63" s="20">
        <v>2</v>
      </c>
      <c r="BH63" s="20">
        <v>0</v>
      </c>
      <c r="BI63" s="20">
        <v>77</v>
      </c>
      <c r="BJ63" s="20">
        <v>0</v>
      </c>
      <c r="BK63" s="20">
        <v>332</v>
      </c>
      <c r="BL63" s="20">
        <v>912</v>
      </c>
      <c r="BM63" s="20">
        <v>631</v>
      </c>
      <c r="BN63" s="20">
        <v>104</v>
      </c>
      <c r="BO63" s="20">
        <v>34</v>
      </c>
      <c r="BP63" s="20">
        <v>3660</v>
      </c>
      <c r="BQ63" s="20">
        <v>781</v>
      </c>
      <c r="BR63" s="20">
        <v>0</v>
      </c>
      <c r="BS63" s="20">
        <v>23</v>
      </c>
      <c r="BT63" s="20">
        <v>152</v>
      </c>
      <c r="BU63" s="20">
        <v>925</v>
      </c>
      <c r="BV63" s="20">
        <v>2380</v>
      </c>
    </row>
    <row r="64" spans="1:74" x14ac:dyDescent="0.25">
      <c r="A64" s="20" t="s">
        <v>434</v>
      </c>
      <c r="B64" s="20" t="s">
        <v>447</v>
      </c>
      <c r="C64" s="20" t="s">
        <v>515</v>
      </c>
      <c r="D64" s="1">
        <v>44558</v>
      </c>
      <c r="E64">
        <v>95</v>
      </c>
      <c r="F64">
        <v>2</v>
      </c>
      <c r="G64">
        <v>2</v>
      </c>
      <c r="H64">
        <v>0</v>
      </c>
      <c r="I64">
        <v>0</v>
      </c>
      <c r="J64">
        <v>56</v>
      </c>
      <c r="K64">
        <v>2</v>
      </c>
      <c r="L64">
        <v>7</v>
      </c>
      <c r="M64">
        <v>5</v>
      </c>
      <c r="N64">
        <v>0</v>
      </c>
      <c r="O64">
        <v>0</v>
      </c>
      <c r="P64">
        <v>0</v>
      </c>
      <c r="Q64">
        <v>0</v>
      </c>
      <c r="R64">
        <v>357</v>
      </c>
      <c r="S64">
        <v>301</v>
      </c>
      <c r="T64">
        <v>9</v>
      </c>
      <c r="U64">
        <v>2</v>
      </c>
      <c r="V64">
        <v>8</v>
      </c>
      <c r="W64">
        <v>1170</v>
      </c>
      <c r="X64">
        <v>594</v>
      </c>
      <c r="Y64">
        <v>22</v>
      </c>
      <c r="Z64">
        <v>72</v>
      </c>
      <c r="AA64">
        <v>111</v>
      </c>
      <c r="AB64">
        <v>783</v>
      </c>
      <c r="AC64">
        <v>430</v>
      </c>
      <c r="AD64">
        <v>0</v>
      </c>
      <c r="AE64">
        <v>16</v>
      </c>
      <c r="AF64">
        <v>106</v>
      </c>
      <c r="AG64">
        <v>142</v>
      </c>
      <c r="AH64">
        <v>49</v>
      </c>
      <c r="AI64">
        <v>1</v>
      </c>
      <c r="AJ64">
        <v>3</v>
      </c>
      <c r="AK64">
        <v>24</v>
      </c>
      <c r="AL64">
        <v>34</v>
      </c>
      <c r="AM64">
        <v>29</v>
      </c>
      <c r="AN64">
        <v>0</v>
      </c>
      <c r="AO64">
        <v>0</v>
      </c>
      <c r="AP64">
        <v>1</v>
      </c>
      <c r="AQ64">
        <v>0</v>
      </c>
      <c r="AR64">
        <v>0</v>
      </c>
      <c r="AS64">
        <v>0</v>
      </c>
      <c r="AT64">
        <v>0</v>
      </c>
      <c r="AU64">
        <v>0</v>
      </c>
      <c r="AV64">
        <v>0</v>
      </c>
      <c r="AW64">
        <v>0</v>
      </c>
      <c r="AX64">
        <v>0</v>
      </c>
      <c r="AY64">
        <v>0</v>
      </c>
      <c r="AZ64">
        <v>0</v>
      </c>
      <c r="BA64">
        <v>0</v>
      </c>
      <c r="BB64">
        <v>0</v>
      </c>
      <c r="BC64">
        <v>0</v>
      </c>
      <c r="BD64">
        <v>0</v>
      </c>
      <c r="BE64">
        <v>0</v>
      </c>
      <c r="BF64">
        <v>0</v>
      </c>
      <c r="BG64" s="20">
        <v>2</v>
      </c>
      <c r="BH64" s="20">
        <v>0</v>
      </c>
      <c r="BI64" s="20">
        <v>77</v>
      </c>
      <c r="BJ64" s="20">
        <v>0</v>
      </c>
      <c r="BK64" s="20">
        <v>331</v>
      </c>
      <c r="BL64" s="20">
        <v>921</v>
      </c>
      <c r="BM64" s="20">
        <v>638</v>
      </c>
      <c r="BN64" s="20">
        <v>107</v>
      </c>
      <c r="BO64" s="20">
        <v>33</v>
      </c>
      <c r="BP64" s="20">
        <v>3659</v>
      </c>
      <c r="BQ64" s="20">
        <v>1012</v>
      </c>
      <c r="BR64" s="20">
        <v>0</v>
      </c>
      <c r="BS64" s="20">
        <v>20</v>
      </c>
      <c r="BT64" s="20">
        <v>152</v>
      </c>
      <c r="BU64" s="20">
        <v>919</v>
      </c>
      <c r="BV64" s="20">
        <v>2392</v>
      </c>
    </row>
    <row r="65" spans="1:74" x14ac:dyDescent="0.25">
      <c r="A65" s="20" t="s">
        <v>434</v>
      </c>
      <c r="B65" s="20" t="s">
        <v>447</v>
      </c>
      <c r="C65" s="20" t="s">
        <v>515</v>
      </c>
      <c r="D65" s="1">
        <v>44564</v>
      </c>
      <c r="E65">
        <v>94</v>
      </c>
      <c r="F65">
        <v>2</v>
      </c>
      <c r="G65">
        <v>2</v>
      </c>
      <c r="H65">
        <v>0</v>
      </c>
      <c r="I65">
        <v>0</v>
      </c>
      <c r="J65">
        <v>55</v>
      </c>
      <c r="K65">
        <v>2</v>
      </c>
      <c r="L65">
        <v>7</v>
      </c>
      <c r="M65">
        <v>5</v>
      </c>
      <c r="N65">
        <v>0</v>
      </c>
      <c r="O65">
        <v>0</v>
      </c>
      <c r="P65">
        <v>0</v>
      </c>
      <c r="Q65">
        <v>0</v>
      </c>
      <c r="R65">
        <v>360</v>
      </c>
      <c r="S65">
        <v>305</v>
      </c>
      <c r="T65">
        <v>9</v>
      </c>
      <c r="U65">
        <v>2</v>
      </c>
      <c r="V65">
        <v>8</v>
      </c>
      <c r="W65">
        <v>1165</v>
      </c>
      <c r="X65">
        <v>618</v>
      </c>
      <c r="Y65">
        <v>22</v>
      </c>
      <c r="Z65">
        <v>73</v>
      </c>
      <c r="AA65">
        <v>109</v>
      </c>
      <c r="AB65">
        <v>787</v>
      </c>
      <c r="AC65">
        <v>446</v>
      </c>
      <c r="AD65">
        <v>0</v>
      </c>
      <c r="AE65">
        <v>16</v>
      </c>
      <c r="AF65">
        <v>107</v>
      </c>
      <c r="AG65">
        <v>143</v>
      </c>
      <c r="AH65">
        <v>55</v>
      </c>
      <c r="AI65">
        <v>1</v>
      </c>
      <c r="AJ65">
        <v>3</v>
      </c>
      <c r="AK65">
        <v>23</v>
      </c>
      <c r="AL65">
        <v>34</v>
      </c>
      <c r="AM65">
        <v>29</v>
      </c>
      <c r="AN65">
        <v>0</v>
      </c>
      <c r="AO65">
        <v>0</v>
      </c>
      <c r="AP65">
        <v>1</v>
      </c>
      <c r="AQ65">
        <v>0</v>
      </c>
      <c r="AR65">
        <v>0</v>
      </c>
      <c r="AS65">
        <v>0</v>
      </c>
      <c r="AT65">
        <v>0</v>
      </c>
      <c r="AU65">
        <v>0</v>
      </c>
      <c r="AV65">
        <v>0</v>
      </c>
      <c r="AW65">
        <v>0</v>
      </c>
      <c r="AX65">
        <v>0</v>
      </c>
      <c r="AY65">
        <v>0</v>
      </c>
      <c r="AZ65">
        <v>0</v>
      </c>
      <c r="BA65">
        <v>0</v>
      </c>
      <c r="BB65">
        <v>0</v>
      </c>
      <c r="BC65">
        <v>0</v>
      </c>
      <c r="BD65">
        <v>0</v>
      </c>
      <c r="BE65">
        <v>0</v>
      </c>
      <c r="BF65">
        <v>0</v>
      </c>
      <c r="BG65" s="20">
        <v>2</v>
      </c>
      <c r="BH65" s="20">
        <v>0</v>
      </c>
      <c r="BI65" s="20">
        <v>76</v>
      </c>
      <c r="BJ65" s="20">
        <v>0</v>
      </c>
      <c r="BK65" s="20">
        <v>334</v>
      </c>
      <c r="BL65" s="20">
        <v>918</v>
      </c>
      <c r="BM65" s="20">
        <v>640</v>
      </c>
      <c r="BN65" s="20">
        <v>109</v>
      </c>
      <c r="BO65" s="20">
        <v>33</v>
      </c>
      <c r="BP65" s="20">
        <v>3668</v>
      </c>
      <c r="BQ65" s="20">
        <v>1110</v>
      </c>
      <c r="BR65" s="20">
        <v>0</v>
      </c>
      <c r="BS65" s="20">
        <v>20</v>
      </c>
      <c r="BT65" s="20">
        <v>152</v>
      </c>
      <c r="BU65" s="20">
        <v>913</v>
      </c>
      <c r="BV65" s="20">
        <v>2400</v>
      </c>
    </row>
    <row r="66" spans="1:74" x14ac:dyDescent="0.25">
      <c r="A66" s="20" t="s">
        <v>434</v>
      </c>
      <c r="B66" s="20" t="s">
        <v>447</v>
      </c>
      <c r="C66" s="20" t="s">
        <v>515</v>
      </c>
      <c r="D66" s="1">
        <v>44570</v>
      </c>
      <c r="E66">
        <v>94</v>
      </c>
      <c r="F66">
        <v>2</v>
      </c>
      <c r="G66">
        <v>2</v>
      </c>
      <c r="H66">
        <v>0</v>
      </c>
      <c r="I66">
        <v>0</v>
      </c>
      <c r="J66">
        <v>60</v>
      </c>
      <c r="K66">
        <v>2</v>
      </c>
      <c r="L66">
        <v>7</v>
      </c>
      <c r="M66">
        <v>4</v>
      </c>
      <c r="N66">
        <v>0</v>
      </c>
      <c r="O66">
        <v>0</v>
      </c>
      <c r="P66">
        <v>0</v>
      </c>
      <c r="Q66">
        <v>0</v>
      </c>
      <c r="R66">
        <v>359</v>
      </c>
      <c r="S66">
        <v>304</v>
      </c>
      <c r="T66">
        <v>9</v>
      </c>
      <c r="U66">
        <v>2</v>
      </c>
      <c r="V66">
        <v>8</v>
      </c>
      <c r="W66">
        <v>1169</v>
      </c>
      <c r="X66">
        <v>634</v>
      </c>
      <c r="Y66">
        <v>22</v>
      </c>
      <c r="Z66">
        <v>72</v>
      </c>
      <c r="AA66">
        <v>109</v>
      </c>
      <c r="AB66">
        <v>787</v>
      </c>
      <c r="AC66">
        <v>458</v>
      </c>
      <c r="AD66">
        <v>0</v>
      </c>
      <c r="AE66">
        <v>16</v>
      </c>
      <c r="AF66">
        <v>106</v>
      </c>
      <c r="AG66">
        <v>143</v>
      </c>
      <c r="AH66">
        <v>56</v>
      </c>
      <c r="AI66">
        <v>1</v>
      </c>
      <c r="AJ66">
        <v>4</v>
      </c>
      <c r="AK66">
        <v>22</v>
      </c>
      <c r="AL66">
        <v>34</v>
      </c>
      <c r="AM66">
        <v>29</v>
      </c>
      <c r="AN66">
        <v>0</v>
      </c>
      <c r="AO66">
        <v>0</v>
      </c>
      <c r="AP66">
        <v>1</v>
      </c>
      <c r="AQ66">
        <v>0</v>
      </c>
      <c r="AR66">
        <v>0</v>
      </c>
      <c r="AS66">
        <v>0</v>
      </c>
      <c r="AT66">
        <v>0</v>
      </c>
      <c r="AU66">
        <v>0</v>
      </c>
      <c r="AV66">
        <v>0</v>
      </c>
      <c r="AW66">
        <v>0</v>
      </c>
      <c r="AX66">
        <v>0</v>
      </c>
      <c r="AY66">
        <v>0</v>
      </c>
      <c r="AZ66">
        <v>0</v>
      </c>
      <c r="BA66">
        <v>0</v>
      </c>
      <c r="BB66">
        <v>0</v>
      </c>
      <c r="BC66">
        <v>0</v>
      </c>
      <c r="BD66">
        <v>0</v>
      </c>
      <c r="BE66">
        <v>0</v>
      </c>
      <c r="BF66">
        <v>0</v>
      </c>
      <c r="BG66" s="20">
        <v>2</v>
      </c>
      <c r="BH66" s="20">
        <v>0</v>
      </c>
      <c r="BI66" s="20">
        <v>76</v>
      </c>
      <c r="BJ66" s="20">
        <v>0</v>
      </c>
      <c r="BK66" s="20">
        <v>333</v>
      </c>
      <c r="BL66" s="20">
        <v>922</v>
      </c>
      <c r="BM66" s="20">
        <v>641</v>
      </c>
      <c r="BN66" s="20">
        <v>110</v>
      </c>
      <c r="BO66" s="20">
        <v>33</v>
      </c>
      <c r="BP66" s="20">
        <v>3671</v>
      </c>
      <c r="BQ66" s="20">
        <v>1180</v>
      </c>
      <c r="BR66" s="20">
        <v>0</v>
      </c>
      <c r="BS66" s="20">
        <v>20</v>
      </c>
      <c r="BT66" s="20">
        <v>152</v>
      </c>
      <c r="BU66" s="20">
        <v>907</v>
      </c>
      <c r="BV66" s="20">
        <v>2412</v>
      </c>
    </row>
    <row r="67" spans="1:74" x14ac:dyDescent="0.25">
      <c r="A67" s="20" t="s">
        <v>434</v>
      </c>
      <c r="B67" s="20" t="s">
        <v>447</v>
      </c>
      <c r="C67" s="20" t="s">
        <v>515</v>
      </c>
      <c r="D67" s="1">
        <v>44577</v>
      </c>
      <c r="E67">
        <v>96</v>
      </c>
      <c r="F67">
        <v>2</v>
      </c>
      <c r="G67">
        <v>2</v>
      </c>
      <c r="H67">
        <v>0</v>
      </c>
      <c r="I67">
        <v>0</v>
      </c>
      <c r="J67">
        <v>65</v>
      </c>
      <c r="K67">
        <v>2</v>
      </c>
      <c r="L67">
        <v>7</v>
      </c>
      <c r="M67">
        <v>4</v>
      </c>
      <c r="N67">
        <v>0</v>
      </c>
      <c r="O67">
        <v>0</v>
      </c>
      <c r="P67">
        <v>0</v>
      </c>
      <c r="Q67">
        <v>0</v>
      </c>
      <c r="R67">
        <v>359</v>
      </c>
      <c r="S67">
        <v>307</v>
      </c>
      <c r="T67">
        <v>9</v>
      </c>
      <c r="U67">
        <v>2</v>
      </c>
      <c r="V67">
        <v>8</v>
      </c>
      <c r="W67">
        <v>1164</v>
      </c>
      <c r="X67">
        <v>644</v>
      </c>
      <c r="Y67">
        <v>22</v>
      </c>
      <c r="Z67">
        <v>71</v>
      </c>
      <c r="AA67">
        <v>105</v>
      </c>
      <c r="AB67">
        <v>786</v>
      </c>
      <c r="AC67">
        <v>464</v>
      </c>
      <c r="AD67">
        <v>0</v>
      </c>
      <c r="AE67">
        <v>16</v>
      </c>
      <c r="AF67">
        <v>106</v>
      </c>
      <c r="AG67">
        <v>143</v>
      </c>
      <c r="AH67">
        <v>59</v>
      </c>
      <c r="AI67">
        <v>1</v>
      </c>
      <c r="AJ67">
        <v>4</v>
      </c>
      <c r="AK67">
        <v>22</v>
      </c>
      <c r="AL67">
        <v>34</v>
      </c>
      <c r="AM67">
        <v>29</v>
      </c>
      <c r="AN67">
        <v>0</v>
      </c>
      <c r="AO67">
        <v>0</v>
      </c>
      <c r="AP67">
        <v>1</v>
      </c>
      <c r="AQ67">
        <v>0</v>
      </c>
      <c r="AR67">
        <v>0</v>
      </c>
      <c r="AS67">
        <v>0</v>
      </c>
      <c r="AT67">
        <v>0</v>
      </c>
      <c r="AU67">
        <v>0</v>
      </c>
      <c r="AV67">
        <v>0</v>
      </c>
      <c r="AW67">
        <v>0</v>
      </c>
      <c r="AX67">
        <v>0</v>
      </c>
      <c r="AY67">
        <v>0</v>
      </c>
      <c r="AZ67">
        <v>0</v>
      </c>
      <c r="BA67">
        <v>0</v>
      </c>
      <c r="BB67">
        <v>0</v>
      </c>
      <c r="BC67">
        <v>0</v>
      </c>
      <c r="BD67">
        <v>0</v>
      </c>
      <c r="BE67">
        <v>0</v>
      </c>
      <c r="BF67">
        <v>0</v>
      </c>
      <c r="BG67" s="20">
        <v>2</v>
      </c>
      <c r="BH67" s="20">
        <v>0</v>
      </c>
      <c r="BI67" s="20">
        <v>78</v>
      </c>
      <c r="BJ67" s="20">
        <v>0</v>
      </c>
      <c r="BK67" s="20">
        <v>333</v>
      </c>
      <c r="BL67" s="20">
        <v>921</v>
      </c>
      <c r="BM67" s="20">
        <v>640</v>
      </c>
      <c r="BN67" s="20">
        <v>109</v>
      </c>
      <c r="BO67" s="20">
        <v>33</v>
      </c>
      <c r="BP67" s="20">
        <v>3662</v>
      </c>
      <c r="BQ67" s="20">
        <v>1236</v>
      </c>
      <c r="BR67" s="20">
        <v>0</v>
      </c>
      <c r="BS67" s="20">
        <v>20</v>
      </c>
      <c r="BT67" s="20">
        <v>149</v>
      </c>
      <c r="BU67" s="20">
        <v>900</v>
      </c>
      <c r="BV67" s="20">
        <v>2409</v>
      </c>
    </row>
    <row r="68" spans="1:74" x14ac:dyDescent="0.25">
      <c r="A68" s="20" t="s">
        <v>434</v>
      </c>
      <c r="B68" s="20" t="s">
        <v>447</v>
      </c>
      <c r="C68" s="20" t="s">
        <v>515</v>
      </c>
      <c r="D68" s="1">
        <v>44584</v>
      </c>
      <c r="E68">
        <v>96</v>
      </c>
      <c r="F68">
        <v>2</v>
      </c>
      <c r="G68">
        <v>2</v>
      </c>
      <c r="H68">
        <v>0</v>
      </c>
      <c r="I68">
        <v>0</v>
      </c>
      <c r="J68">
        <v>65</v>
      </c>
      <c r="K68">
        <v>2</v>
      </c>
      <c r="L68">
        <v>7</v>
      </c>
      <c r="M68">
        <v>4</v>
      </c>
      <c r="N68">
        <v>0</v>
      </c>
      <c r="O68">
        <v>0</v>
      </c>
      <c r="P68">
        <v>0</v>
      </c>
      <c r="Q68">
        <v>0</v>
      </c>
      <c r="R68">
        <v>360</v>
      </c>
      <c r="S68">
        <v>307</v>
      </c>
      <c r="T68">
        <v>9</v>
      </c>
      <c r="U68">
        <v>2</v>
      </c>
      <c r="V68">
        <v>9</v>
      </c>
      <c r="W68">
        <v>1165</v>
      </c>
      <c r="X68">
        <v>649</v>
      </c>
      <c r="Y68">
        <v>21</v>
      </c>
      <c r="Z68">
        <v>71</v>
      </c>
      <c r="AA68">
        <v>104</v>
      </c>
      <c r="AB68">
        <v>788</v>
      </c>
      <c r="AC68">
        <v>466</v>
      </c>
      <c r="AD68">
        <v>0</v>
      </c>
      <c r="AE68">
        <v>17</v>
      </c>
      <c r="AF68">
        <v>106</v>
      </c>
      <c r="AG68">
        <v>143</v>
      </c>
      <c r="AH68">
        <v>59</v>
      </c>
      <c r="AI68">
        <v>1</v>
      </c>
      <c r="AJ68">
        <v>4</v>
      </c>
      <c r="AK68">
        <v>21</v>
      </c>
      <c r="AL68">
        <v>34</v>
      </c>
      <c r="AM68">
        <v>29</v>
      </c>
      <c r="AN68">
        <v>0</v>
      </c>
      <c r="AO68">
        <v>0</v>
      </c>
      <c r="AP68">
        <v>1</v>
      </c>
      <c r="AQ68">
        <v>0</v>
      </c>
      <c r="AR68">
        <v>0</v>
      </c>
      <c r="AS68">
        <v>0</v>
      </c>
      <c r="AT68">
        <v>0</v>
      </c>
      <c r="AU68">
        <v>0</v>
      </c>
      <c r="AV68">
        <v>0</v>
      </c>
      <c r="AW68">
        <v>0</v>
      </c>
      <c r="AX68">
        <v>0</v>
      </c>
      <c r="AY68">
        <v>0</v>
      </c>
      <c r="AZ68">
        <v>0</v>
      </c>
      <c r="BA68">
        <v>0</v>
      </c>
      <c r="BB68">
        <v>0</v>
      </c>
      <c r="BC68">
        <v>0</v>
      </c>
      <c r="BD68">
        <v>0</v>
      </c>
      <c r="BE68">
        <v>0</v>
      </c>
      <c r="BF68">
        <v>0</v>
      </c>
      <c r="BG68" s="20">
        <v>2</v>
      </c>
      <c r="BH68" s="20">
        <v>0</v>
      </c>
      <c r="BI68" s="20">
        <v>78</v>
      </c>
      <c r="BJ68" s="20">
        <v>0</v>
      </c>
      <c r="BK68" s="20">
        <v>333</v>
      </c>
      <c r="BL68" s="20">
        <v>924</v>
      </c>
      <c r="BM68" s="20">
        <v>640</v>
      </c>
      <c r="BN68" s="20">
        <v>109</v>
      </c>
      <c r="BO68" s="20">
        <v>33</v>
      </c>
      <c r="BP68" s="20">
        <v>3665</v>
      </c>
      <c r="BQ68" s="20">
        <v>1251</v>
      </c>
      <c r="BR68" s="20">
        <v>0</v>
      </c>
      <c r="BS68" s="20">
        <v>21</v>
      </c>
      <c r="BT68" s="20">
        <v>148</v>
      </c>
      <c r="BU68" s="20">
        <v>899</v>
      </c>
      <c r="BV68" s="20">
        <v>2413</v>
      </c>
    </row>
    <row r="69" spans="1:74" x14ac:dyDescent="0.25">
      <c r="A69" s="20" t="s">
        <v>434</v>
      </c>
      <c r="B69" s="20" t="s">
        <v>447</v>
      </c>
      <c r="C69" s="20" t="s">
        <v>515</v>
      </c>
      <c r="D69" s="1">
        <v>44591</v>
      </c>
      <c r="E69">
        <v>95</v>
      </c>
      <c r="F69">
        <v>2</v>
      </c>
      <c r="G69">
        <v>2</v>
      </c>
      <c r="H69">
        <v>0</v>
      </c>
      <c r="I69">
        <v>0</v>
      </c>
      <c r="J69">
        <v>66</v>
      </c>
      <c r="K69">
        <v>2</v>
      </c>
      <c r="L69">
        <v>7</v>
      </c>
      <c r="M69">
        <v>4</v>
      </c>
      <c r="N69">
        <v>0</v>
      </c>
      <c r="O69">
        <v>0</v>
      </c>
      <c r="P69">
        <v>0</v>
      </c>
      <c r="Q69">
        <v>0</v>
      </c>
      <c r="R69">
        <v>359</v>
      </c>
      <c r="S69">
        <v>307</v>
      </c>
      <c r="T69">
        <v>9</v>
      </c>
      <c r="U69">
        <v>2</v>
      </c>
      <c r="V69">
        <v>9</v>
      </c>
      <c r="W69">
        <v>1163</v>
      </c>
      <c r="X69">
        <v>661</v>
      </c>
      <c r="Y69">
        <v>21</v>
      </c>
      <c r="Z69">
        <v>71</v>
      </c>
      <c r="AA69">
        <v>104</v>
      </c>
      <c r="AB69">
        <v>790</v>
      </c>
      <c r="AC69">
        <v>479</v>
      </c>
      <c r="AD69">
        <v>0</v>
      </c>
      <c r="AE69">
        <v>17</v>
      </c>
      <c r="AF69">
        <v>106</v>
      </c>
      <c r="AG69">
        <v>143</v>
      </c>
      <c r="AH69">
        <v>63</v>
      </c>
      <c r="AI69">
        <v>1</v>
      </c>
      <c r="AJ69">
        <v>3</v>
      </c>
      <c r="AK69">
        <v>21</v>
      </c>
      <c r="AL69">
        <v>34</v>
      </c>
      <c r="AM69">
        <v>29</v>
      </c>
      <c r="AN69">
        <v>0</v>
      </c>
      <c r="AO69">
        <v>0</v>
      </c>
      <c r="AP69">
        <v>1</v>
      </c>
      <c r="AQ69">
        <v>0</v>
      </c>
      <c r="AR69">
        <v>0</v>
      </c>
      <c r="AS69">
        <v>0</v>
      </c>
      <c r="AT69">
        <v>0</v>
      </c>
      <c r="AU69">
        <v>0</v>
      </c>
      <c r="AV69">
        <v>0</v>
      </c>
      <c r="AW69">
        <v>0</v>
      </c>
      <c r="AX69">
        <v>0</v>
      </c>
      <c r="AY69">
        <v>0</v>
      </c>
      <c r="AZ69">
        <v>0</v>
      </c>
      <c r="BA69">
        <v>0</v>
      </c>
      <c r="BB69">
        <v>0</v>
      </c>
      <c r="BC69">
        <v>0</v>
      </c>
      <c r="BD69">
        <v>0</v>
      </c>
      <c r="BE69">
        <v>0</v>
      </c>
      <c r="BF69">
        <v>0</v>
      </c>
      <c r="BG69" s="20">
        <v>2</v>
      </c>
      <c r="BH69" s="20">
        <v>0</v>
      </c>
      <c r="BI69" s="20">
        <v>77</v>
      </c>
      <c r="BJ69" s="20">
        <v>0</v>
      </c>
      <c r="BK69" s="20">
        <v>332</v>
      </c>
      <c r="BL69" s="20">
        <v>922</v>
      </c>
      <c r="BM69" s="20">
        <v>642</v>
      </c>
      <c r="BN69" s="20">
        <v>109</v>
      </c>
      <c r="BO69" s="20">
        <v>33</v>
      </c>
      <c r="BP69" s="20">
        <v>3663</v>
      </c>
      <c r="BQ69" s="20">
        <v>1296</v>
      </c>
      <c r="BR69" s="20">
        <v>0</v>
      </c>
      <c r="BS69" s="20">
        <v>21</v>
      </c>
      <c r="BT69" s="20">
        <v>147</v>
      </c>
      <c r="BU69" s="20">
        <v>890</v>
      </c>
      <c r="BV69" s="20">
        <v>2420</v>
      </c>
    </row>
    <row r="70" spans="1:74" x14ac:dyDescent="0.25">
      <c r="A70" s="20" t="s">
        <v>434</v>
      </c>
      <c r="B70" s="20" t="s">
        <v>447</v>
      </c>
      <c r="C70" s="20" t="s">
        <v>515</v>
      </c>
      <c r="D70" s="1">
        <v>44599</v>
      </c>
      <c r="E70">
        <v>95</v>
      </c>
      <c r="F70">
        <v>2</v>
      </c>
      <c r="G70">
        <v>2</v>
      </c>
      <c r="H70">
        <v>0</v>
      </c>
      <c r="I70">
        <v>0</v>
      </c>
      <c r="J70">
        <v>66</v>
      </c>
      <c r="K70">
        <v>2</v>
      </c>
      <c r="L70">
        <v>7</v>
      </c>
      <c r="M70">
        <v>4</v>
      </c>
      <c r="N70">
        <v>0</v>
      </c>
      <c r="O70">
        <v>0</v>
      </c>
      <c r="P70">
        <v>0</v>
      </c>
      <c r="Q70">
        <v>0</v>
      </c>
      <c r="R70">
        <v>358</v>
      </c>
      <c r="S70">
        <v>306</v>
      </c>
      <c r="T70">
        <v>9</v>
      </c>
      <c r="U70">
        <v>2</v>
      </c>
      <c r="V70">
        <v>9</v>
      </c>
      <c r="W70">
        <v>1160</v>
      </c>
      <c r="X70">
        <v>665</v>
      </c>
      <c r="Y70">
        <v>21</v>
      </c>
      <c r="Z70">
        <v>70</v>
      </c>
      <c r="AA70">
        <v>102</v>
      </c>
      <c r="AB70">
        <v>790</v>
      </c>
      <c r="AC70">
        <v>480</v>
      </c>
      <c r="AD70">
        <v>0</v>
      </c>
      <c r="AE70">
        <v>17</v>
      </c>
      <c r="AF70">
        <v>103</v>
      </c>
      <c r="AG70">
        <v>144</v>
      </c>
      <c r="AH70">
        <v>63</v>
      </c>
      <c r="AI70">
        <v>1</v>
      </c>
      <c r="AJ70">
        <v>3</v>
      </c>
      <c r="AK70">
        <v>21</v>
      </c>
      <c r="AL70">
        <v>33</v>
      </c>
      <c r="AM70">
        <v>28</v>
      </c>
      <c r="AN70">
        <v>0</v>
      </c>
      <c r="AO70">
        <v>0</v>
      </c>
      <c r="AP70">
        <v>1</v>
      </c>
      <c r="AQ70">
        <v>0</v>
      </c>
      <c r="AR70">
        <v>0</v>
      </c>
      <c r="AS70">
        <v>0</v>
      </c>
      <c r="AT70">
        <v>0</v>
      </c>
      <c r="AU70">
        <v>0</v>
      </c>
      <c r="AV70">
        <v>0</v>
      </c>
      <c r="AW70">
        <v>0</v>
      </c>
      <c r="AX70">
        <v>0</v>
      </c>
      <c r="AY70">
        <v>0</v>
      </c>
      <c r="AZ70">
        <v>0</v>
      </c>
      <c r="BA70">
        <v>0</v>
      </c>
      <c r="BB70">
        <v>0</v>
      </c>
      <c r="BC70">
        <v>0</v>
      </c>
      <c r="BD70">
        <v>0</v>
      </c>
      <c r="BE70">
        <v>0</v>
      </c>
      <c r="BF70">
        <v>0</v>
      </c>
      <c r="BG70" s="20">
        <v>2</v>
      </c>
      <c r="BH70" s="20">
        <v>0</v>
      </c>
      <c r="BI70" s="20">
        <v>77</v>
      </c>
      <c r="BJ70" s="20">
        <v>0</v>
      </c>
      <c r="BK70" s="20">
        <v>331</v>
      </c>
      <c r="BL70" s="20">
        <v>925</v>
      </c>
      <c r="BM70" s="20">
        <v>644</v>
      </c>
      <c r="BN70" s="20">
        <v>110</v>
      </c>
      <c r="BO70" s="20">
        <v>32</v>
      </c>
      <c r="BP70" s="20">
        <v>3668</v>
      </c>
      <c r="BQ70" s="20">
        <v>1312</v>
      </c>
      <c r="BR70" s="20">
        <v>0</v>
      </c>
      <c r="BS70" s="20">
        <v>21</v>
      </c>
      <c r="BT70" s="20">
        <v>146</v>
      </c>
      <c r="BU70" s="20">
        <v>881</v>
      </c>
      <c r="BV70" s="20">
        <v>2428</v>
      </c>
    </row>
    <row r="71" spans="1:74" x14ac:dyDescent="0.25">
      <c r="A71" s="20" t="s">
        <v>434</v>
      </c>
      <c r="B71" s="20" t="s">
        <v>447</v>
      </c>
      <c r="C71" s="20" t="s">
        <v>515</v>
      </c>
      <c r="D71" s="1">
        <v>44606</v>
      </c>
      <c r="E71">
        <v>95</v>
      </c>
      <c r="F71">
        <v>2</v>
      </c>
      <c r="G71">
        <v>2</v>
      </c>
      <c r="H71">
        <v>0</v>
      </c>
      <c r="I71">
        <v>0</v>
      </c>
      <c r="J71">
        <v>66</v>
      </c>
      <c r="K71">
        <v>2</v>
      </c>
      <c r="L71">
        <v>7</v>
      </c>
      <c r="M71">
        <v>4</v>
      </c>
      <c r="N71">
        <v>0</v>
      </c>
      <c r="O71">
        <v>0</v>
      </c>
      <c r="P71">
        <v>0</v>
      </c>
      <c r="Q71">
        <v>0</v>
      </c>
      <c r="R71">
        <v>357</v>
      </c>
      <c r="S71">
        <v>305</v>
      </c>
      <c r="T71">
        <v>9</v>
      </c>
      <c r="U71">
        <v>2</v>
      </c>
      <c r="V71">
        <v>8</v>
      </c>
      <c r="W71">
        <v>1162</v>
      </c>
      <c r="X71">
        <v>666</v>
      </c>
      <c r="Y71">
        <v>21</v>
      </c>
      <c r="Z71">
        <v>68</v>
      </c>
      <c r="AA71">
        <v>102</v>
      </c>
      <c r="AB71">
        <v>794</v>
      </c>
      <c r="AC71">
        <v>486</v>
      </c>
      <c r="AD71">
        <v>0</v>
      </c>
      <c r="AE71">
        <v>17</v>
      </c>
      <c r="AF71">
        <v>104</v>
      </c>
      <c r="AG71">
        <v>145</v>
      </c>
      <c r="AH71">
        <v>63</v>
      </c>
      <c r="AI71">
        <v>1</v>
      </c>
      <c r="AJ71">
        <v>3</v>
      </c>
      <c r="AK71">
        <v>19</v>
      </c>
      <c r="AL71">
        <v>33</v>
      </c>
      <c r="AM71">
        <v>28</v>
      </c>
      <c r="AN71">
        <v>0</v>
      </c>
      <c r="AO71">
        <v>0</v>
      </c>
      <c r="AP71">
        <v>1</v>
      </c>
      <c r="AQ71">
        <v>0</v>
      </c>
      <c r="AR71">
        <v>0</v>
      </c>
      <c r="AS71">
        <v>0</v>
      </c>
      <c r="AT71">
        <v>0</v>
      </c>
      <c r="AU71">
        <v>0</v>
      </c>
      <c r="AV71">
        <v>0</v>
      </c>
      <c r="AW71">
        <v>0</v>
      </c>
      <c r="AX71">
        <v>0</v>
      </c>
      <c r="AY71">
        <v>0</v>
      </c>
      <c r="AZ71">
        <v>0</v>
      </c>
      <c r="BA71">
        <v>0</v>
      </c>
      <c r="BB71">
        <v>0</v>
      </c>
      <c r="BC71">
        <v>0</v>
      </c>
      <c r="BD71">
        <v>0</v>
      </c>
      <c r="BE71">
        <v>0</v>
      </c>
      <c r="BF71">
        <v>0</v>
      </c>
      <c r="BG71" s="20">
        <v>2</v>
      </c>
      <c r="BH71" s="20">
        <v>0</v>
      </c>
      <c r="BI71" s="20">
        <v>77</v>
      </c>
      <c r="BJ71" s="20">
        <v>0</v>
      </c>
      <c r="BK71" s="20">
        <v>330</v>
      </c>
      <c r="BL71" s="20">
        <v>930</v>
      </c>
      <c r="BM71" s="20">
        <v>647</v>
      </c>
      <c r="BN71" s="20">
        <v>111</v>
      </c>
      <c r="BO71" s="20">
        <v>32</v>
      </c>
      <c r="BP71" s="20">
        <v>3668</v>
      </c>
      <c r="BQ71" s="20">
        <v>1330</v>
      </c>
      <c r="BR71" s="20">
        <v>0</v>
      </c>
      <c r="BS71" s="20">
        <v>21</v>
      </c>
      <c r="BT71" s="20">
        <v>146</v>
      </c>
      <c r="BU71" s="20">
        <v>881</v>
      </c>
      <c r="BV71" s="20">
        <v>2435</v>
      </c>
    </row>
    <row r="72" spans="1:74" x14ac:dyDescent="0.25">
      <c r="A72" s="20" t="s">
        <v>434</v>
      </c>
      <c r="B72" s="20" t="s">
        <v>444</v>
      </c>
      <c r="C72" s="20" t="s">
        <v>516</v>
      </c>
      <c r="D72" s="1">
        <v>44493</v>
      </c>
      <c r="E72">
        <v>71</v>
      </c>
      <c r="F72">
        <v>0</v>
      </c>
      <c r="G72">
        <v>0</v>
      </c>
      <c r="H72">
        <v>3</v>
      </c>
      <c r="I72">
        <v>3</v>
      </c>
      <c r="J72">
        <v>12</v>
      </c>
      <c r="K72">
        <v>3</v>
      </c>
      <c r="L72">
        <v>5</v>
      </c>
      <c r="M72">
        <v>4</v>
      </c>
      <c r="N72">
        <v>34</v>
      </c>
      <c r="O72">
        <v>0</v>
      </c>
      <c r="P72">
        <v>18</v>
      </c>
      <c r="Q72">
        <v>2</v>
      </c>
      <c r="R72">
        <v>197</v>
      </c>
      <c r="S72">
        <v>0</v>
      </c>
      <c r="T72">
        <v>52</v>
      </c>
      <c r="U72">
        <v>1</v>
      </c>
      <c r="V72">
        <v>10</v>
      </c>
      <c r="W72">
        <v>903</v>
      </c>
      <c r="X72">
        <v>0</v>
      </c>
      <c r="Y72">
        <v>47</v>
      </c>
      <c r="Z72">
        <v>67</v>
      </c>
      <c r="AA72">
        <v>140</v>
      </c>
      <c r="AB72">
        <v>598</v>
      </c>
      <c r="AC72">
        <v>28</v>
      </c>
      <c r="AD72">
        <v>42</v>
      </c>
      <c r="AE72">
        <v>80</v>
      </c>
      <c r="AF72">
        <v>41</v>
      </c>
      <c r="AG72">
        <v>109</v>
      </c>
      <c r="AH72">
        <v>0</v>
      </c>
      <c r="AI72">
        <v>0</v>
      </c>
      <c r="AJ72">
        <v>5</v>
      </c>
      <c r="AK72">
        <v>31</v>
      </c>
      <c r="AL72">
        <v>23</v>
      </c>
      <c r="AM72">
        <v>0</v>
      </c>
      <c r="AN72">
        <v>3</v>
      </c>
      <c r="AO72">
        <v>1</v>
      </c>
      <c r="AP72">
        <v>1</v>
      </c>
      <c r="AQ72">
        <v>0</v>
      </c>
      <c r="AR72">
        <v>0</v>
      </c>
      <c r="AS72">
        <v>0</v>
      </c>
      <c r="AT72">
        <v>0</v>
      </c>
      <c r="AU72">
        <v>0</v>
      </c>
      <c r="AV72">
        <v>0</v>
      </c>
      <c r="AW72">
        <v>0</v>
      </c>
      <c r="AX72">
        <v>0</v>
      </c>
      <c r="AY72">
        <v>0</v>
      </c>
      <c r="AZ72">
        <v>3</v>
      </c>
      <c r="BA72">
        <v>0</v>
      </c>
      <c r="BB72">
        <v>23</v>
      </c>
      <c r="BC72">
        <v>51</v>
      </c>
      <c r="BD72">
        <v>0</v>
      </c>
      <c r="BE72">
        <v>1</v>
      </c>
      <c r="BF72">
        <v>3</v>
      </c>
      <c r="BG72" s="20"/>
      <c r="BH72" s="20"/>
      <c r="BI72" s="20"/>
      <c r="BJ72" s="20"/>
      <c r="BK72" s="20"/>
      <c r="BL72" s="20"/>
      <c r="BM72" s="20"/>
      <c r="BN72" s="20"/>
      <c r="BO72" s="20"/>
      <c r="BP72" s="20"/>
      <c r="BQ72" s="20"/>
      <c r="BR72" s="20"/>
      <c r="BS72" s="20"/>
      <c r="BT72" s="20"/>
      <c r="BU72" s="20"/>
      <c r="BV72" s="20"/>
    </row>
    <row r="73" spans="1:74" x14ac:dyDescent="0.25">
      <c r="A73" s="20" t="s">
        <v>434</v>
      </c>
      <c r="B73" s="20" t="s">
        <v>444</v>
      </c>
      <c r="C73" s="20" t="s">
        <v>516</v>
      </c>
      <c r="D73" s="1">
        <v>44500</v>
      </c>
      <c r="E73">
        <v>72</v>
      </c>
      <c r="F73">
        <v>0</v>
      </c>
      <c r="G73">
        <v>0</v>
      </c>
      <c r="H73">
        <v>3</v>
      </c>
      <c r="I73">
        <v>3</v>
      </c>
      <c r="J73">
        <v>16</v>
      </c>
      <c r="K73">
        <v>3</v>
      </c>
      <c r="L73">
        <v>5</v>
      </c>
      <c r="M73">
        <v>4</v>
      </c>
      <c r="N73">
        <v>34</v>
      </c>
      <c r="O73">
        <v>0</v>
      </c>
      <c r="P73">
        <v>19</v>
      </c>
      <c r="Q73">
        <v>2</v>
      </c>
      <c r="R73">
        <v>201</v>
      </c>
      <c r="S73">
        <v>0</v>
      </c>
      <c r="T73">
        <v>67</v>
      </c>
      <c r="U73">
        <v>1</v>
      </c>
      <c r="V73">
        <v>12</v>
      </c>
      <c r="W73">
        <v>901</v>
      </c>
      <c r="X73">
        <v>0</v>
      </c>
      <c r="Y73">
        <v>68</v>
      </c>
      <c r="Z73">
        <v>66</v>
      </c>
      <c r="AA73">
        <v>137</v>
      </c>
      <c r="AB73">
        <v>597</v>
      </c>
      <c r="AC73">
        <v>39</v>
      </c>
      <c r="AD73">
        <v>42</v>
      </c>
      <c r="AE73">
        <v>80</v>
      </c>
      <c r="AF73">
        <v>39</v>
      </c>
      <c r="AG73">
        <v>110</v>
      </c>
      <c r="AH73">
        <v>0</v>
      </c>
      <c r="AI73">
        <v>1</v>
      </c>
      <c r="AJ73">
        <v>5</v>
      </c>
      <c r="AK73">
        <v>32</v>
      </c>
      <c r="AL73">
        <v>23</v>
      </c>
      <c r="AM73">
        <v>0</v>
      </c>
      <c r="AN73">
        <v>3</v>
      </c>
      <c r="AO73">
        <v>1</v>
      </c>
      <c r="AP73">
        <v>1</v>
      </c>
      <c r="AQ73">
        <v>0</v>
      </c>
      <c r="AR73">
        <v>0</v>
      </c>
      <c r="AS73">
        <v>0</v>
      </c>
      <c r="AT73">
        <v>0</v>
      </c>
      <c r="AU73">
        <v>0</v>
      </c>
      <c r="AV73">
        <v>0</v>
      </c>
      <c r="AW73">
        <v>0</v>
      </c>
      <c r="AX73">
        <v>0</v>
      </c>
      <c r="AY73">
        <v>0</v>
      </c>
      <c r="AZ73">
        <v>2</v>
      </c>
      <c r="BA73">
        <v>0</v>
      </c>
      <c r="BB73">
        <v>23</v>
      </c>
      <c r="BC73">
        <v>49</v>
      </c>
      <c r="BD73">
        <v>0</v>
      </c>
      <c r="BE73">
        <v>1</v>
      </c>
      <c r="BF73">
        <v>2</v>
      </c>
      <c r="BG73" s="20"/>
      <c r="BH73" s="20"/>
      <c r="BI73" s="20"/>
      <c r="BJ73" s="20"/>
      <c r="BK73" s="20"/>
      <c r="BL73" s="20"/>
      <c r="BM73" s="20"/>
      <c r="BN73" s="20"/>
      <c r="BO73" s="20"/>
      <c r="BP73" s="20"/>
      <c r="BQ73" s="20"/>
      <c r="BR73" s="20"/>
      <c r="BS73" s="20"/>
      <c r="BT73" s="20"/>
      <c r="BU73" s="20"/>
      <c r="BV73" s="20"/>
    </row>
    <row r="74" spans="1:74" x14ac:dyDescent="0.25">
      <c r="A74" s="20" t="s">
        <v>434</v>
      </c>
      <c r="B74" s="20" t="s">
        <v>444</v>
      </c>
      <c r="C74" s="20" t="s">
        <v>516</v>
      </c>
      <c r="D74" s="1">
        <v>44507</v>
      </c>
      <c r="E74">
        <v>72</v>
      </c>
      <c r="F74">
        <v>0</v>
      </c>
      <c r="G74">
        <v>0</v>
      </c>
      <c r="H74">
        <v>3</v>
      </c>
      <c r="I74">
        <v>3</v>
      </c>
      <c r="J74">
        <v>19</v>
      </c>
      <c r="K74">
        <v>3</v>
      </c>
      <c r="L74">
        <v>5</v>
      </c>
      <c r="M74">
        <v>4</v>
      </c>
      <c r="N74">
        <v>34</v>
      </c>
      <c r="O74">
        <v>20</v>
      </c>
      <c r="P74">
        <v>2</v>
      </c>
      <c r="Q74">
        <v>3</v>
      </c>
      <c r="R74">
        <v>202</v>
      </c>
      <c r="S74">
        <v>77</v>
      </c>
      <c r="T74">
        <v>23</v>
      </c>
      <c r="U74">
        <v>1</v>
      </c>
      <c r="V74">
        <v>11</v>
      </c>
      <c r="W74">
        <v>905</v>
      </c>
      <c r="X74">
        <v>96</v>
      </c>
      <c r="Y74">
        <v>47</v>
      </c>
      <c r="Z74">
        <v>65</v>
      </c>
      <c r="AA74">
        <v>139</v>
      </c>
      <c r="AB74">
        <v>598</v>
      </c>
      <c r="AC74">
        <v>55</v>
      </c>
      <c r="AD74">
        <v>42</v>
      </c>
      <c r="AE74">
        <v>80</v>
      </c>
      <c r="AF74">
        <v>41</v>
      </c>
      <c r="AG74">
        <v>111</v>
      </c>
      <c r="AH74">
        <v>1</v>
      </c>
      <c r="AI74">
        <v>1</v>
      </c>
      <c r="AJ74">
        <v>5</v>
      </c>
      <c r="AK74">
        <v>32</v>
      </c>
      <c r="AL74">
        <v>23</v>
      </c>
      <c r="AM74">
        <v>4</v>
      </c>
      <c r="AN74">
        <v>2</v>
      </c>
      <c r="AO74">
        <v>1</v>
      </c>
      <c r="AP74">
        <v>1</v>
      </c>
      <c r="AQ74">
        <v>0</v>
      </c>
      <c r="AR74">
        <v>0</v>
      </c>
      <c r="AS74">
        <v>0</v>
      </c>
      <c r="AT74">
        <v>0</v>
      </c>
      <c r="AU74">
        <v>0</v>
      </c>
      <c r="AV74">
        <v>0</v>
      </c>
      <c r="AW74">
        <v>0</v>
      </c>
      <c r="AX74">
        <v>0</v>
      </c>
      <c r="AY74">
        <v>0</v>
      </c>
      <c r="AZ74">
        <v>0</v>
      </c>
      <c r="BA74">
        <v>0</v>
      </c>
      <c r="BB74">
        <v>0</v>
      </c>
      <c r="BC74">
        <v>0</v>
      </c>
      <c r="BD74">
        <v>0</v>
      </c>
      <c r="BE74">
        <v>0</v>
      </c>
      <c r="BF74">
        <v>0</v>
      </c>
      <c r="BG74" s="20">
        <v>0</v>
      </c>
      <c r="BH74" s="20">
        <v>3</v>
      </c>
      <c r="BI74" s="20">
        <v>55</v>
      </c>
      <c r="BJ74" s="20">
        <v>26</v>
      </c>
      <c r="BK74" s="20">
        <v>158</v>
      </c>
      <c r="BL74" s="20">
        <v>609</v>
      </c>
      <c r="BM74" s="20">
        <v>419</v>
      </c>
      <c r="BN74" s="20">
        <v>68</v>
      </c>
      <c r="BO74" s="20">
        <v>17</v>
      </c>
      <c r="BP74" s="20"/>
      <c r="BQ74" s="20"/>
      <c r="BR74" s="20"/>
      <c r="BS74" s="20"/>
      <c r="BT74" s="20"/>
      <c r="BU74" s="20"/>
      <c r="BV74" s="20"/>
    </row>
    <row r="75" spans="1:74" x14ac:dyDescent="0.25">
      <c r="A75" s="20" t="s">
        <v>434</v>
      </c>
      <c r="B75" s="20" t="s">
        <v>444</v>
      </c>
      <c r="C75" s="20" t="s">
        <v>516</v>
      </c>
      <c r="D75" s="1">
        <v>44514</v>
      </c>
      <c r="E75">
        <v>72</v>
      </c>
      <c r="F75">
        <v>0</v>
      </c>
      <c r="G75">
        <v>0</v>
      </c>
      <c r="H75">
        <v>3</v>
      </c>
      <c r="I75">
        <v>3</v>
      </c>
      <c r="J75">
        <v>21</v>
      </c>
      <c r="K75">
        <v>3</v>
      </c>
      <c r="L75">
        <v>4</v>
      </c>
      <c r="M75">
        <v>4</v>
      </c>
      <c r="N75">
        <v>34</v>
      </c>
      <c r="O75">
        <v>20</v>
      </c>
      <c r="P75">
        <v>2</v>
      </c>
      <c r="Q75">
        <v>3</v>
      </c>
      <c r="R75">
        <v>202</v>
      </c>
      <c r="S75">
        <v>85</v>
      </c>
      <c r="T75">
        <v>23</v>
      </c>
      <c r="U75">
        <v>1</v>
      </c>
      <c r="V75">
        <v>11</v>
      </c>
      <c r="W75">
        <v>903</v>
      </c>
      <c r="X75">
        <v>128</v>
      </c>
      <c r="Y75">
        <v>47</v>
      </c>
      <c r="Z75">
        <v>63</v>
      </c>
      <c r="AA75">
        <v>136</v>
      </c>
      <c r="AB75">
        <v>600</v>
      </c>
      <c r="AC75">
        <v>72</v>
      </c>
      <c r="AD75">
        <v>42</v>
      </c>
      <c r="AE75">
        <v>80</v>
      </c>
      <c r="AF75">
        <v>41</v>
      </c>
      <c r="AG75">
        <v>112</v>
      </c>
      <c r="AH75">
        <v>1</v>
      </c>
      <c r="AI75">
        <v>1</v>
      </c>
      <c r="AJ75">
        <v>6</v>
      </c>
      <c r="AK75">
        <v>32</v>
      </c>
      <c r="AL75">
        <v>23</v>
      </c>
      <c r="AM75">
        <v>4</v>
      </c>
      <c r="AN75">
        <v>2</v>
      </c>
      <c r="AO75">
        <v>1</v>
      </c>
      <c r="AP75">
        <v>1</v>
      </c>
      <c r="AQ75">
        <v>0</v>
      </c>
      <c r="AR75">
        <v>0</v>
      </c>
      <c r="AS75">
        <v>0</v>
      </c>
      <c r="AT75">
        <v>0</v>
      </c>
      <c r="AU75">
        <v>0</v>
      </c>
      <c r="AV75">
        <v>0</v>
      </c>
      <c r="AW75">
        <v>0</v>
      </c>
      <c r="AX75">
        <v>0</v>
      </c>
      <c r="AY75">
        <v>0</v>
      </c>
      <c r="AZ75">
        <v>0</v>
      </c>
      <c r="BA75">
        <v>0</v>
      </c>
      <c r="BB75">
        <v>0</v>
      </c>
      <c r="BC75">
        <v>0</v>
      </c>
      <c r="BD75">
        <v>0</v>
      </c>
      <c r="BE75">
        <v>0</v>
      </c>
      <c r="BF75">
        <v>0</v>
      </c>
      <c r="BG75" s="20">
        <v>0</v>
      </c>
      <c r="BH75" s="20">
        <v>3</v>
      </c>
      <c r="BI75" s="20">
        <v>56</v>
      </c>
      <c r="BJ75" s="20">
        <v>26</v>
      </c>
      <c r="BK75" s="20">
        <v>158</v>
      </c>
      <c r="BL75" s="20">
        <v>609</v>
      </c>
      <c r="BM75" s="20">
        <v>422</v>
      </c>
      <c r="BN75" s="20">
        <v>68</v>
      </c>
      <c r="BO75" s="20">
        <v>17</v>
      </c>
      <c r="BP75" s="20"/>
      <c r="BQ75" s="20"/>
      <c r="BR75" s="20"/>
      <c r="BS75" s="20"/>
      <c r="BT75" s="20"/>
      <c r="BU75" s="20"/>
      <c r="BV75" s="20"/>
    </row>
    <row r="76" spans="1:74" x14ac:dyDescent="0.25">
      <c r="A76" s="20" t="s">
        <v>434</v>
      </c>
      <c r="B76" s="20" t="s">
        <v>444</v>
      </c>
      <c r="C76" s="20" t="s">
        <v>516</v>
      </c>
      <c r="D76" s="1">
        <v>44521</v>
      </c>
      <c r="E76">
        <v>73</v>
      </c>
      <c r="F76">
        <v>0</v>
      </c>
      <c r="G76">
        <v>0</v>
      </c>
      <c r="H76">
        <v>3</v>
      </c>
      <c r="I76">
        <v>3</v>
      </c>
      <c r="J76">
        <v>25</v>
      </c>
      <c r="K76">
        <v>3</v>
      </c>
      <c r="L76">
        <v>3</v>
      </c>
      <c r="M76">
        <v>4</v>
      </c>
      <c r="N76">
        <v>34</v>
      </c>
      <c r="O76">
        <v>20</v>
      </c>
      <c r="P76">
        <v>2</v>
      </c>
      <c r="Q76">
        <v>3</v>
      </c>
      <c r="R76">
        <v>202</v>
      </c>
      <c r="S76">
        <v>92</v>
      </c>
      <c r="T76">
        <v>23</v>
      </c>
      <c r="U76">
        <v>2</v>
      </c>
      <c r="V76">
        <v>10</v>
      </c>
      <c r="W76">
        <v>907</v>
      </c>
      <c r="X76">
        <v>164</v>
      </c>
      <c r="Y76">
        <v>47</v>
      </c>
      <c r="Z76">
        <v>65</v>
      </c>
      <c r="AA76">
        <v>136</v>
      </c>
      <c r="AB76">
        <v>600</v>
      </c>
      <c r="AC76">
        <v>88</v>
      </c>
      <c r="AD76">
        <v>42</v>
      </c>
      <c r="AE76">
        <v>80</v>
      </c>
      <c r="AF76">
        <v>43</v>
      </c>
      <c r="AG76">
        <v>112</v>
      </c>
      <c r="AH76">
        <v>2</v>
      </c>
      <c r="AI76">
        <v>1</v>
      </c>
      <c r="AJ76">
        <v>6</v>
      </c>
      <c r="AK76">
        <v>32</v>
      </c>
      <c r="AL76">
        <v>23</v>
      </c>
      <c r="AM76">
        <v>4</v>
      </c>
      <c r="AN76">
        <v>2</v>
      </c>
      <c r="AO76">
        <v>1</v>
      </c>
      <c r="AP76">
        <v>1</v>
      </c>
      <c r="AQ76">
        <v>0</v>
      </c>
      <c r="AR76">
        <v>0</v>
      </c>
      <c r="AS76">
        <v>0</v>
      </c>
      <c r="AT76">
        <v>0</v>
      </c>
      <c r="AU76">
        <v>0</v>
      </c>
      <c r="AV76">
        <v>0</v>
      </c>
      <c r="AW76">
        <v>0</v>
      </c>
      <c r="AX76">
        <v>0</v>
      </c>
      <c r="AY76">
        <v>0</v>
      </c>
      <c r="AZ76">
        <v>0</v>
      </c>
      <c r="BA76">
        <v>0</v>
      </c>
      <c r="BB76">
        <v>0</v>
      </c>
      <c r="BC76">
        <v>0</v>
      </c>
      <c r="BD76">
        <v>0</v>
      </c>
      <c r="BE76">
        <v>0</v>
      </c>
      <c r="BF76">
        <v>0</v>
      </c>
      <c r="BG76" s="20">
        <v>0</v>
      </c>
      <c r="BH76" s="20">
        <v>3</v>
      </c>
      <c r="BI76" s="20">
        <v>57</v>
      </c>
      <c r="BJ76" s="20">
        <v>26</v>
      </c>
      <c r="BK76" s="20">
        <v>158</v>
      </c>
      <c r="BL76" s="20">
        <v>612</v>
      </c>
      <c r="BM76" s="20">
        <v>423</v>
      </c>
      <c r="BN76" s="20">
        <v>68</v>
      </c>
      <c r="BO76" s="20">
        <v>17</v>
      </c>
      <c r="BP76" s="20"/>
      <c r="BQ76" s="20"/>
      <c r="BR76" s="20"/>
      <c r="BS76" s="20"/>
      <c r="BT76" s="20"/>
      <c r="BU76" s="20"/>
      <c r="BV76" s="20"/>
    </row>
    <row r="77" spans="1:74" x14ac:dyDescent="0.25">
      <c r="A77" s="20" t="s">
        <v>434</v>
      </c>
      <c r="B77" s="20" t="s">
        <v>444</v>
      </c>
      <c r="C77" s="20" t="s">
        <v>516</v>
      </c>
      <c r="D77" s="1">
        <v>44528</v>
      </c>
      <c r="E77">
        <v>72</v>
      </c>
      <c r="F77">
        <v>0</v>
      </c>
      <c r="G77">
        <v>0</v>
      </c>
      <c r="H77">
        <v>3</v>
      </c>
      <c r="I77">
        <v>3</v>
      </c>
      <c r="J77">
        <v>30</v>
      </c>
      <c r="K77">
        <v>3</v>
      </c>
      <c r="L77">
        <v>4</v>
      </c>
      <c r="M77">
        <v>3</v>
      </c>
      <c r="N77">
        <v>36</v>
      </c>
      <c r="O77">
        <v>20</v>
      </c>
      <c r="P77">
        <v>2</v>
      </c>
      <c r="Q77">
        <v>3</v>
      </c>
      <c r="R77">
        <v>200</v>
      </c>
      <c r="S77">
        <v>101</v>
      </c>
      <c r="T77">
        <v>23</v>
      </c>
      <c r="U77">
        <v>2</v>
      </c>
      <c r="V77">
        <v>10</v>
      </c>
      <c r="W77">
        <v>906</v>
      </c>
      <c r="X77">
        <v>216</v>
      </c>
      <c r="Y77">
        <v>47</v>
      </c>
      <c r="Z77">
        <v>67</v>
      </c>
      <c r="AA77">
        <v>130</v>
      </c>
      <c r="AB77">
        <v>601</v>
      </c>
      <c r="AC77">
        <v>116</v>
      </c>
      <c r="AD77">
        <v>42</v>
      </c>
      <c r="AE77">
        <v>80</v>
      </c>
      <c r="AF77">
        <v>43</v>
      </c>
      <c r="AG77">
        <v>112</v>
      </c>
      <c r="AH77">
        <v>5</v>
      </c>
      <c r="AI77">
        <v>1</v>
      </c>
      <c r="AJ77">
        <v>6</v>
      </c>
      <c r="AK77">
        <v>32</v>
      </c>
      <c r="AL77">
        <v>23</v>
      </c>
      <c r="AM77">
        <v>4</v>
      </c>
      <c r="AN77">
        <v>2</v>
      </c>
      <c r="AO77">
        <v>1</v>
      </c>
      <c r="AP77">
        <v>1</v>
      </c>
      <c r="AQ77">
        <v>0</v>
      </c>
      <c r="AR77">
        <v>0</v>
      </c>
      <c r="AS77">
        <v>0</v>
      </c>
      <c r="AT77">
        <v>0</v>
      </c>
      <c r="AU77">
        <v>0</v>
      </c>
      <c r="AV77">
        <v>0</v>
      </c>
      <c r="AW77">
        <v>0</v>
      </c>
      <c r="AX77">
        <v>0</v>
      </c>
      <c r="AY77">
        <v>0</v>
      </c>
      <c r="AZ77">
        <v>0</v>
      </c>
      <c r="BA77">
        <v>0</v>
      </c>
      <c r="BB77">
        <v>0</v>
      </c>
      <c r="BC77">
        <v>0</v>
      </c>
      <c r="BD77">
        <v>0</v>
      </c>
      <c r="BE77">
        <v>0</v>
      </c>
      <c r="BF77">
        <v>0</v>
      </c>
      <c r="BG77" s="20">
        <v>0</v>
      </c>
      <c r="BH77" s="20">
        <v>3</v>
      </c>
      <c r="BI77" s="20">
        <v>56</v>
      </c>
      <c r="BJ77" s="20">
        <v>28</v>
      </c>
      <c r="BK77" s="20">
        <v>157</v>
      </c>
      <c r="BL77" s="20">
        <v>614</v>
      </c>
      <c r="BM77" s="20">
        <v>425</v>
      </c>
      <c r="BN77" s="20">
        <v>68</v>
      </c>
      <c r="BO77" s="20">
        <v>17</v>
      </c>
      <c r="BP77" s="20"/>
      <c r="BQ77" s="20"/>
      <c r="BR77" s="20"/>
      <c r="BS77" s="20"/>
      <c r="BT77" s="20"/>
      <c r="BU77" s="20"/>
      <c r="BV77" s="20"/>
    </row>
    <row r="78" spans="1:74" x14ac:dyDescent="0.25">
      <c r="A78" s="20" t="s">
        <v>434</v>
      </c>
      <c r="B78" s="20" t="s">
        <v>444</v>
      </c>
      <c r="C78" s="20" t="s">
        <v>516</v>
      </c>
      <c r="D78" s="1">
        <v>44535</v>
      </c>
      <c r="E78">
        <v>71</v>
      </c>
      <c r="F78">
        <v>0</v>
      </c>
      <c r="G78">
        <v>0</v>
      </c>
      <c r="H78">
        <v>3</v>
      </c>
      <c r="I78">
        <v>3</v>
      </c>
      <c r="J78">
        <v>32</v>
      </c>
      <c r="K78">
        <v>3</v>
      </c>
      <c r="L78">
        <v>4</v>
      </c>
      <c r="M78">
        <v>3</v>
      </c>
      <c r="N78">
        <v>36</v>
      </c>
      <c r="O78">
        <v>20</v>
      </c>
      <c r="P78">
        <v>2</v>
      </c>
      <c r="Q78">
        <v>3</v>
      </c>
      <c r="R78">
        <v>200</v>
      </c>
      <c r="S78">
        <v>109</v>
      </c>
      <c r="T78">
        <v>23</v>
      </c>
      <c r="U78">
        <v>2</v>
      </c>
      <c r="V78">
        <v>11</v>
      </c>
      <c r="W78">
        <v>908</v>
      </c>
      <c r="X78">
        <v>256</v>
      </c>
      <c r="Y78">
        <v>48</v>
      </c>
      <c r="Z78">
        <v>67</v>
      </c>
      <c r="AA78">
        <v>125</v>
      </c>
      <c r="AB78">
        <v>599</v>
      </c>
      <c r="AC78">
        <v>153</v>
      </c>
      <c r="AD78">
        <v>42</v>
      </c>
      <c r="AE78">
        <v>80</v>
      </c>
      <c r="AF78">
        <v>42</v>
      </c>
      <c r="AG78">
        <v>112</v>
      </c>
      <c r="AH78">
        <v>6</v>
      </c>
      <c r="AI78">
        <v>1</v>
      </c>
      <c r="AJ78">
        <v>6</v>
      </c>
      <c r="AK78">
        <v>32</v>
      </c>
      <c r="AL78">
        <v>23</v>
      </c>
      <c r="AM78">
        <v>4</v>
      </c>
      <c r="AN78">
        <v>3</v>
      </c>
      <c r="AO78">
        <v>1</v>
      </c>
      <c r="AP78">
        <v>1</v>
      </c>
      <c r="AQ78">
        <v>0</v>
      </c>
      <c r="AR78">
        <v>0</v>
      </c>
      <c r="AS78">
        <v>0</v>
      </c>
      <c r="AT78">
        <v>0</v>
      </c>
      <c r="AU78">
        <v>0</v>
      </c>
      <c r="AV78">
        <v>0</v>
      </c>
      <c r="AW78">
        <v>0</v>
      </c>
      <c r="AX78">
        <v>0</v>
      </c>
      <c r="AY78">
        <v>0</v>
      </c>
      <c r="AZ78">
        <v>0</v>
      </c>
      <c r="BA78">
        <v>0</v>
      </c>
      <c r="BB78">
        <v>0</v>
      </c>
      <c r="BC78">
        <v>0</v>
      </c>
      <c r="BD78">
        <v>0</v>
      </c>
      <c r="BE78">
        <v>0</v>
      </c>
      <c r="BF78">
        <v>0</v>
      </c>
      <c r="BG78" s="20">
        <v>0</v>
      </c>
      <c r="BH78" s="20">
        <v>3</v>
      </c>
      <c r="BI78" s="20">
        <v>57</v>
      </c>
      <c r="BJ78" s="20">
        <v>28</v>
      </c>
      <c r="BK78" s="20">
        <v>156</v>
      </c>
      <c r="BL78" s="20">
        <v>621</v>
      </c>
      <c r="BM78" s="20">
        <v>423</v>
      </c>
      <c r="BN78" s="20">
        <v>67</v>
      </c>
      <c r="BO78" s="20">
        <v>16</v>
      </c>
      <c r="BP78" s="20"/>
      <c r="BQ78" s="20"/>
      <c r="BR78" s="20"/>
      <c r="BS78" s="20"/>
      <c r="BT78" s="20"/>
      <c r="BU78" s="20"/>
      <c r="BV78" s="20"/>
    </row>
    <row r="79" spans="1:74" x14ac:dyDescent="0.25">
      <c r="A79" s="20" t="s">
        <v>434</v>
      </c>
      <c r="B79" s="20" t="s">
        <v>444</v>
      </c>
      <c r="C79" s="20" t="s">
        <v>516</v>
      </c>
      <c r="D79" s="1">
        <v>44542</v>
      </c>
      <c r="E79">
        <v>70</v>
      </c>
      <c r="F79">
        <v>0</v>
      </c>
      <c r="G79">
        <v>0</v>
      </c>
      <c r="H79">
        <v>3</v>
      </c>
      <c r="I79">
        <v>3</v>
      </c>
      <c r="J79">
        <v>35</v>
      </c>
      <c r="K79">
        <v>3</v>
      </c>
      <c r="L79">
        <v>3</v>
      </c>
      <c r="M79">
        <v>3</v>
      </c>
      <c r="N79">
        <v>36</v>
      </c>
      <c r="O79">
        <v>19</v>
      </c>
      <c r="P79">
        <v>2</v>
      </c>
      <c r="Q79">
        <v>4</v>
      </c>
      <c r="R79">
        <v>199</v>
      </c>
      <c r="S79">
        <v>116</v>
      </c>
      <c r="T79">
        <v>23</v>
      </c>
      <c r="U79">
        <v>2</v>
      </c>
      <c r="V79">
        <v>10</v>
      </c>
      <c r="W79">
        <v>914</v>
      </c>
      <c r="X79">
        <v>294</v>
      </c>
      <c r="Y79">
        <v>48</v>
      </c>
      <c r="Z79">
        <v>69</v>
      </c>
      <c r="AA79">
        <v>120</v>
      </c>
      <c r="AB79">
        <v>596</v>
      </c>
      <c r="AC79">
        <v>193</v>
      </c>
      <c r="AD79">
        <v>42</v>
      </c>
      <c r="AE79">
        <v>79</v>
      </c>
      <c r="AF79">
        <v>44</v>
      </c>
      <c r="AG79">
        <v>113</v>
      </c>
      <c r="AH79">
        <v>7</v>
      </c>
      <c r="AI79">
        <v>1</v>
      </c>
      <c r="AJ79">
        <v>6</v>
      </c>
      <c r="AK79">
        <v>30</v>
      </c>
      <c r="AL79">
        <v>23</v>
      </c>
      <c r="AM79">
        <v>7</v>
      </c>
      <c r="AN79">
        <v>3</v>
      </c>
      <c r="AO79">
        <v>0</v>
      </c>
      <c r="AP79">
        <v>1</v>
      </c>
      <c r="AQ79">
        <v>0</v>
      </c>
      <c r="AR79">
        <v>0</v>
      </c>
      <c r="AS79">
        <v>0</v>
      </c>
      <c r="AT79">
        <v>0</v>
      </c>
      <c r="AU79">
        <v>0</v>
      </c>
      <c r="AV79">
        <v>0</v>
      </c>
      <c r="AW79">
        <v>0</v>
      </c>
      <c r="AX79">
        <v>0</v>
      </c>
      <c r="AY79">
        <v>0</v>
      </c>
      <c r="AZ79">
        <v>0</v>
      </c>
      <c r="BA79">
        <v>0</v>
      </c>
      <c r="BB79">
        <v>0</v>
      </c>
      <c r="BC79">
        <v>0</v>
      </c>
      <c r="BD79">
        <v>0</v>
      </c>
      <c r="BE79">
        <v>0</v>
      </c>
      <c r="BF79">
        <v>0</v>
      </c>
      <c r="BG79" s="20">
        <v>0</v>
      </c>
      <c r="BH79" s="20">
        <v>3</v>
      </c>
      <c r="BI79" s="20">
        <v>58</v>
      </c>
      <c r="BJ79" s="20">
        <v>27</v>
      </c>
      <c r="BK79" s="20">
        <v>157</v>
      </c>
      <c r="BL79" s="20">
        <v>629</v>
      </c>
      <c r="BM79" s="20">
        <v>418</v>
      </c>
      <c r="BN79" s="20">
        <v>70</v>
      </c>
      <c r="BO79" s="20">
        <v>16</v>
      </c>
      <c r="BP79" s="20"/>
      <c r="BQ79" s="20"/>
      <c r="BR79" s="20"/>
      <c r="BS79" s="20"/>
      <c r="BT79" s="20"/>
      <c r="BU79" s="20"/>
      <c r="BV79" s="20"/>
    </row>
    <row r="80" spans="1:74" x14ac:dyDescent="0.25">
      <c r="A80" s="20" t="s">
        <v>434</v>
      </c>
      <c r="B80" s="20" t="s">
        <v>444</v>
      </c>
      <c r="C80" s="20" t="s">
        <v>516</v>
      </c>
      <c r="D80" s="1">
        <v>44549</v>
      </c>
      <c r="E80">
        <v>70</v>
      </c>
      <c r="F80">
        <v>0</v>
      </c>
      <c r="G80">
        <v>0</v>
      </c>
      <c r="H80">
        <v>3</v>
      </c>
      <c r="I80">
        <v>3</v>
      </c>
      <c r="J80">
        <v>36</v>
      </c>
      <c r="K80">
        <v>3</v>
      </c>
      <c r="L80">
        <v>3</v>
      </c>
      <c r="M80">
        <v>3</v>
      </c>
      <c r="N80">
        <v>37</v>
      </c>
      <c r="O80">
        <v>20</v>
      </c>
      <c r="P80">
        <v>2</v>
      </c>
      <c r="Q80">
        <v>4</v>
      </c>
      <c r="R80">
        <v>199</v>
      </c>
      <c r="S80">
        <v>122</v>
      </c>
      <c r="T80">
        <v>23</v>
      </c>
      <c r="U80">
        <v>2</v>
      </c>
      <c r="V80">
        <v>10</v>
      </c>
      <c r="W80">
        <v>919</v>
      </c>
      <c r="X80">
        <v>329</v>
      </c>
      <c r="Y80">
        <v>48</v>
      </c>
      <c r="Z80">
        <v>72</v>
      </c>
      <c r="AA80">
        <v>120</v>
      </c>
      <c r="AB80">
        <v>597</v>
      </c>
      <c r="AC80">
        <v>233</v>
      </c>
      <c r="AD80">
        <v>42</v>
      </c>
      <c r="AE80">
        <v>79</v>
      </c>
      <c r="AF80">
        <v>45</v>
      </c>
      <c r="AG80">
        <v>114</v>
      </c>
      <c r="AH80">
        <v>18</v>
      </c>
      <c r="AI80">
        <v>1</v>
      </c>
      <c r="AJ80">
        <v>7</v>
      </c>
      <c r="AK80">
        <v>29</v>
      </c>
      <c r="AL80">
        <v>23</v>
      </c>
      <c r="AM80">
        <v>10</v>
      </c>
      <c r="AN80">
        <v>3</v>
      </c>
      <c r="AO80">
        <v>0</v>
      </c>
      <c r="AP80">
        <v>1</v>
      </c>
      <c r="AQ80">
        <v>0</v>
      </c>
      <c r="AR80">
        <v>0</v>
      </c>
      <c r="AS80">
        <v>0</v>
      </c>
      <c r="AT80">
        <v>0</v>
      </c>
      <c r="AU80">
        <v>0</v>
      </c>
      <c r="AV80">
        <v>0</v>
      </c>
      <c r="AW80">
        <v>0</v>
      </c>
      <c r="AX80">
        <v>0</v>
      </c>
      <c r="AY80">
        <v>0</v>
      </c>
      <c r="AZ80">
        <v>0</v>
      </c>
      <c r="BA80">
        <v>0</v>
      </c>
      <c r="BB80">
        <v>0</v>
      </c>
      <c r="BC80">
        <v>0</v>
      </c>
      <c r="BD80">
        <v>0</v>
      </c>
      <c r="BE80">
        <v>0</v>
      </c>
      <c r="BF80">
        <v>0</v>
      </c>
      <c r="BG80" s="20">
        <v>0</v>
      </c>
      <c r="BH80" s="20">
        <v>3</v>
      </c>
      <c r="BI80" s="20">
        <v>58</v>
      </c>
      <c r="BJ80" s="20">
        <v>28</v>
      </c>
      <c r="BK80" s="20">
        <v>157</v>
      </c>
      <c r="BL80" s="20">
        <v>635</v>
      </c>
      <c r="BM80" s="20">
        <v>418</v>
      </c>
      <c r="BN80" s="20">
        <v>71</v>
      </c>
      <c r="BO80" s="20">
        <v>16</v>
      </c>
      <c r="BP80" s="20">
        <v>3486</v>
      </c>
      <c r="BQ80" s="20">
        <v>497</v>
      </c>
      <c r="BR80" s="20">
        <v>0</v>
      </c>
      <c r="BS80" s="20">
        <v>69</v>
      </c>
      <c r="BT80" s="20">
        <v>234</v>
      </c>
      <c r="BU80" s="20">
        <v>1196</v>
      </c>
      <c r="BV80" s="20">
        <v>1789</v>
      </c>
    </row>
    <row r="81" spans="1:74" x14ac:dyDescent="0.25">
      <c r="A81" s="20" t="s">
        <v>434</v>
      </c>
      <c r="B81" s="20" t="s">
        <v>444</v>
      </c>
      <c r="C81" s="20" t="s">
        <v>516</v>
      </c>
      <c r="D81" s="1">
        <v>44558</v>
      </c>
      <c r="E81">
        <v>71</v>
      </c>
      <c r="F81">
        <v>0</v>
      </c>
      <c r="G81">
        <v>0</v>
      </c>
      <c r="H81">
        <v>3</v>
      </c>
      <c r="I81">
        <v>3</v>
      </c>
      <c r="J81">
        <v>38</v>
      </c>
      <c r="K81">
        <v>3</v>
      </c>
      <c r="L81">
        <v>3</v>
      </c>
      <c r="M81">
        <v>3</v>
      </c>
      <c r="N81">
        <v>38</v>
      </c>
      <c r="O81">
        <v>20</v>
      </c>
      <c r="P81">
        <v>3</v>
      </c>
      <c r="Q81">
        <v>4</v>
      </c>
      <c r="R81">
        <v>200</v>
      </c>
      <c r="S81">
        <v>129</v>
      </c>
      <c r="T81">
        <v>23</v>
      </c>
      <c r="U81">
        <v>2</v>
      </c>
      <c r="V81">
        <v>11</v>
      </c>
      <c r="W81">
        <v>918</v>
      </c>
      <c r="X81">
        <v>355</v>
      </c>
      <c r="Y81">
        <v>47</v>
      </c>
      <c r="Z81">
        <v>74</v>
      </c>
      <c r="AA81">
        <v>114</v>
      </c>
      <c r="AB81">
        <v>600</v>
      </c>
      <c r="AC81">
        <v>255</v>
      </c>
      <c r="AD81">
        <v>41</v>
      </c>
      <c r="AE81">
        <v>79</v>
      </c>
      <c r="AF81">
        <v>45</v>
      </c>
      <c r="AG81">
        <v>115</v>
      </c>
      <c r="AH81">
        <v>22</v>
      </c>
      <c r="AI81">
        <v>1</v>
      </c>
      <c r="AJ81">
        <v>5</v>
      </c>
      <c r="AK81">
        <v>29</v>
      </c>
      <c r="AL81">
        <v>22</v>
      </c>
      <c r="AM81">
        <v>13</v>
      </c>
      <c r="AN81">
        <v>3</v>
      </c>
      <c r="AO81">
        <v>0</v>
      </c>
      <c r="AP81">
        <v>1</v>
      </c>
      <c r="AQ81">
        <v>0</v>
      </c>
      <c r="AR81">
        <v>0</v>
      </c>
      <c r="AS81">
        <v>0</v>
      </c>
      <c r="AT81">
        <v>0</v>
      </c>
      <c r="AU81">
        <v>0</v>
      </c>
      <c r="AV81">
        <v>0</v>
      </c>
      <c r="AW81">
        <v>0</v>
      </c>
      <c r="AX81">
        <v>0</v>
      </c>
      <c r="AY81">
        <v>0</v>
      </c>
      <c r="AZ81">
        <v>0</v>
      </c>
      <c r="BA81">
        <v>0</v>
      </c>
      <c r="BB81">
        <v>0</v>
      </c>
      <c r="BC81">
        <v>0</v>
      </c>
      <c r="BD81">
        <v>0</v>
      </c>
      <c r="BE81">
        <v>0</v>
      </c>
      <c r="BF81">
        <v>0</v>
      </c>
      <c r="BG81" s="20">
        <v>0</v>
      </c>
      <c r="BH81" s="20">
        <v>3</v>
      </c>
      <c r="BI81" s="20">
        <v>59</v>
      </c>
      <c r="BJ81" s="20">
        <v>28</v>
      </c>
      <c r="BK81" s="20">
        <v>158</v>
      </c>
      <c r="BL81" s="20">
        <v>637</v>
      </c>
      <c r="BM81" s="20">
        <v>421</v>
      </c>
      <c r="BN81" s="20">
        <v>73</v>
      </c>
      <c r="BO81" s="20">
        <v>15</v>
      </c>
      <c r="BP81" s="20">
        <v>3492</v>
      </c>
      <c r="BQ81" s="20">
        <v>635</v>
      </c>
      <c r="BR81" s="20">
        <v>0</v>
      </c>
      <c r="BS81" s="20">
        <v>68</v>
      </c>
      <c r="BT81" s="20">
        <v>231</v>
      </c>
      <c r="BU81" s="20">
        <v>1191</v>
      </c>
      <c r="BV81" s="20">
        <v>1805</v>
      </c>
    </row>
    <row r="82" spans="1:74" x14ac:dyDescent="0.25">
      <c r="A82" s="20" t="s">
        <v>434</v>
      </c>
      <c r="B82" s="20" t="s">
        <v>444</v>
      </c>
      <c r="C82" s="20" t="s">
        <v>516</v>
      </c>
      <c r="D82" s="1">
        <v>44564</v>
      </c>
      <c r="E82">
        <v>72</v>
      </c>
      <c r="F82">
        <v>0</v>
      </c>
      <c r="G82">
        <v>0</v>
      </c>
      <c r="H82">
        <v>3</v>
      </c>
      <c r="I82">
        <v>3</v>
      </c>
      <c r="J82">
        <v>40</v>
      </c>
      <c r="K82">
        <v>3</v>
      </c>
      <c r="L82">
        <v>3</v>
      </c>
      <c r="M82">
        <v>3</v>
      </c>
      <c r="N82">
        <v>38</v>
      </c>
      <c r="O82">
        <v>20</v>
      </c>
      <c r="P82">
        <v>3</v>
      </c>
      <c r="Q82">
        <v>4</v>
      </c>
      <c r="R82">
        <v>201</v>
      </c>
      <c r="S82">
        <v>132</v>
      </c>
      <c r="T82">
        <v>23</v>
      </c>
      <c r="U82">
        <v>2</v>
      </c>
      <c r="V82">
        <v>11</v>
      </c>
      <c r="W82">
        <v>918</v>
      </c>
      <c r="X82">
        <v>373</v>
      </c>
      <c r="Y82">
        <v>47</v>
      </c>
      <c r="Z82">
        <v>73</v>
      </c>
      <c r="AA82">
        <v>114</v>
      </c>
      <c r="AB82">
        <v>599</v>
      </c>
      <c r="AC82">
        <v>260</v>
      </c>
      <c r="AD82">
        <v>41</v>
      </c>
      <c r="AE82">
        <v>79</v>
      </c>
      <c r="AF82">
        <v>46</v>
      </c>
      <c r="AG82">
        <v>115</v>
      </c>
      <c r="AH82">
        <v>28</v>
      </c>
      <c r="AI82">
        <v>1</v>
      </c>
      <c r="AJ82">
        <v>5</v>
      </c>
      <c r="AK82">
        <v>28</v>
      </c>
      <c r="AL82">
        <v>22</v>
      </c>
      <c r="AM82">
        <v>13</v>
      </c>
      <c r="AN82">
        <v>3</v>
      </c>
      <c r="AO82">
        <v>0</v>
      </c>
      <c r="AP82">
        <v>1</v>
      </c>
      <c r="AQ82">
        <v>0</v>
      </c>
      <c r="AR82">
        <v>0</v>
      </c>
      <c r="AS82">
        <v>0</v>
      </c>
      <c r="AT82">
        <v>0</v>
      </c>
      <c r="AU82">
        <v>0</v>
      </c>
      <c r="AV82">
        <v>0</v>
      </c>
      <c r="AW82">
        <v>0</v>
      </c>
      <c r="AX82">
        <v>0</v>
      </c>
      <c r="AY82">
        <v>0</v>
      </c>
      <c r="AZ82">
        <v>0</v>
      </c>
      <c r="BA82">
        <v>0</v>
      </c>
      <c r="BB82">
        <v>0</v>
      </c>
      <c r="BC82">
        <v>0</v>
      </c>
      <c r="BD82">
        <v>0</v>
      </c>
      <c r="BE82">
        <v>0</v>
      </c>
      <c r="BF82">
        <v>0</v>
      </c>
      <c r="BG82" s="20">
        <v>0</v>
      </c>
      <c r="BH82" s="20">
        <v>3</v>
      </c>
      <c r="BI82" s="20">
        <v>60</v>
      </c>
      <c r="BJ82" s="20">
        <v>28</v>
      </c>
      <c r="BK82" s="20">
        <v>159</v>
      </c>
      <c r="BL82" s="20">
        <v>637</v>
      </c>
      <c r="BM82" s="20">
        <v>419</v>
      </c>
      <c r="BN82" s="20">
        <v>73</v>
      </c>
      <c r="BO82" s="20">
        <v>15</v>
      </c>
      <c r="BP82" s="20">
        <v>3497</v>
      </c>
      <c r="BQ82" s="20">
        <v>708</v>
      </c>
      <c r="BR82" s="20">
        <v>0</v>
      </c>
      <c r="BS82" s="20">
        <v>67</v>
      </c>
      <c r="BT82" s="20">
        <v>228</v>
      </c>
      <c r="BU82" s="20">
        <v>1188</v>
      </c>
      <c r="BV82" s="20">
        <v>1814</v>
      </c>
    </row>
    <row r="83" spans="1:74" x14ac:dyDescent="0.25">
      <c r="A83" s="20" t="s">
        <v>434</v>
      </c>
      <c r="B83" s="20" t="s">
        <v>444</v>
      </c>
      <c r="C83" s="20" t="s">
        <v>516</v>
      </c>
      <c r="D83" s="1">
        <v>44570</v>
      </c>
      <c r="E83">
        <v>72</v>
      </c>
      <c r="F83">
        <v>0</v>
      </c>
      <c r="G83">
        <v>0</v>
      </c>
      <c r="H83">
        <v>3</v>
      </c>
      <c r="I83">
        <v>3</v>
      </c>
      <c r="J83">
        <v>40</v>
      </c>
      <c r="K83">
        <v>3</v>
      </c>
      <c r="L83">
        <v>3</v>
      </c>
      <c r="M83">
        <v>3</v>
      </c>
      <c r="N83">
        <v>38</v>
      </c>
      <c r="O83">
        <v>20</v>
      </c>
      <c r="P83">
        <v>3</v>
      </c>
      <c r="Q83">
        <v>4</v>
      </c>
      <c r="R83">
        <v>201</v>
      </c>
      <c r="S83">
        <v>134</v>
      </c>
      <c r="T83">
        <v>23</v>
      </c>
      <c r="U83">
        <v>2</v>
      </c>
      <c r="V83">
        <v>10</v>
      </c>
      <c r="W83">
        <v>920</v>
      </c>
      <c r="X83">
        <v>388</v>
      </c>
      <c r="Y83">
        <v>47</v>
      </c>
      <c r="Z83">
        <v>72</v>
      </c>
      <c r="AA83">
        <v>115</v>
      </c>
      <c r="AB83">
        <v>598</v>
      </c>
      <c r="AC83">
        <v>265</v>
      </c>
      <c r="AD83">
        <v>41</v>
      </c>
      <c r="AE83">
        <v>78</v>
      </c>
      <c r="AF83">
        <v>46</v>
      </c>
      <c r="AG83">
        <v>116</v>
      </c>
      <c r="AH83">
        <v>29</v>
      </c>
      <c r="AI83">
        <v>1</v>
      </c>
      <c r="AJ83">
        <v>5</v>
      </c>
      <c r="AK83">
        <v>27</v>
      </c>
      <c r="AL83">
        <v>22</v>
      </c>
      <c r="AM83">
        <v>13</v>
      </c>
      <c r="AN83">
        <v>3</v>
      </c>
      <c r="AO83">
        <v>0</v>
      </c>
      <c r="AP83">
        <v>1</v>
      </c>
      <c r="AQ83">
        <v>0</v>
      </c>
      <c r="AR83">
        <v>0</v>
      </c>
      <c r="AS83">
        <v>0</v>
      </c>
      <c r="AT83">
        <v>0</v>
      </c>
      <c r="AU83">
        <v>0</v>
      </c>
      <c r="AV83">
        <v>0</v>
      </c>
      <c r="AW83">
        <v>0</v>
      </c>
      <c r="AX83">
        <v>0</v>
      </c>
      <c r="AY83">
        <v>0</v>
      </c>
      <c r="AZ83">
        <v>0</v>
      </c>
      <c r="BA83">
        <v>0</v>
      </c>
      <c r="BB83">
        <v>0</v>
      </c>
      <c r="BC83">
        <v>0</v>
      </c>
      <c r="BD83">
        <v>0</v>
      </c>
      <c r="BE83">
        <v>0</v>
      </c>
      <c r="BF83">
        <v>0</v>
      </c>
      <c r="BG83" s="20">
        <v>0</v>
      </c>
      <c r="BH83" s="20">
        <v>3</v>
      </c>
      <c r="BI83" s="20">
        <v>60</v>
      </c>
      <c r="BJ83" s="20">
        <v>28</v>
      </c>
      <c r="BK83" s="20">
        <v>160</v>
      </c>
      <c r="BL83" s="20">
        <v>640</v>
      </c>
      <c r="BM83" s="20">
        <v>421</v>
      </c>
      <c r="BN83" s="20">
        <v>73</v>
      </c>
      <c r="BO83" s="20">
        <v>15</v>
      </c>
      <c r="BP83" s="20">
        <v>3501</v>
      </c>
      <c r="BQ83" s="20">
        <v>756</v>
      </c>
      <c r="BR83" s="20">
        <v>0</v>
      </c>
      <c r="BS83" s="20">
        <v>67</v>
      </c>
      <c r="BT83" s="20">
        <v>231</v>
      </c>
      <c r="BU83" s="20">
        <v>1181</v>
      </c>
      <c r="BV83" s="20">
        <v>1826</v>
      </c>
    </row>
    <row r="84" spans="1:74" x14ac:dyDescent="0.25">
      <c r="A84" s="20" t="s">
        <v>434</v>
      </c>
      <c r="B84" s="20" t="s">
        <v>444</v>
      </c>
      <c r="C84" s="20" t="s">
        <v>516</v>
      </c>
      <c r="D84" s="1">
        <v>44577</v>
      </c>
      <c r="E84">
        <v>72</v>
      </c>
      <c r="F84">
        <v>0</v>
      </c>
      <c r="G84">
        <v>0</v>
      </c>
      <c r="H84">
        <v>3</v>
      </c>
      <c r="I84">
        <v>3</v>
      </c>
      <c r="J84">
        <v>40</v>
      </c>
      <c r="K84">
        <v>3</v>
      </c>
      <c r="L84">
        <v>3</v>
      </c>
      <c r="M84">
        <v>3</v>
      </c>
      <c r="N84">
        <v>36</v>
      </c>
      <c r="O84">
        <v>18</v>
      </c>
      <c r="P84">
        <v>3</v>
      </c>
      <c r="Q84">
        <v>4</v>
      </c>
      <c r="R84">
        <v>202</v>
      </c>
      <c r="S84">
        <v>136</v>
      </c>
      <c r="T84">
        <v>23</v>
      </c>
      <c r="U84">
        <v>2</v>
      </c>
      <c r="V84">
        <v>10</v>
      </c>
      <c r="W84">
        <v>922</v>
      </c>
      <c r="X84">
        <v>400</v>
      </c>
      <c r="Y84">
        <v>46</v>
      </c>
      <c r="Z84">
        <v>73</v>
      </c>
      <c r="AA84">
        <v>116</v>
      </c>
      <c r="AB84">
        <v>598</v>
      </c>
      <c r="AC84">
        <v>274</v>
      </c>
      <c r="AD84">
        <v>41</v>
      </c>
      <c r="AE84">
        <v>78</v>
      </c>
      <c r="AF84">
        <v>45</v>
      </c>
      <c r="AG84">
        <v>119</v>
      </c>
      <c r="AH84">
        <v>29</v>
      </c>
      <c r="AI84">
        <v>1</v>
      </c>
      <c r="AJ84">
        <v>6</v>
      </c>
      <c r="AK84">
        <v>29</v>
      </c>
      <c r="AL84">
        <v>22</v>
      </c>
      <c r="AM84">
        <v>13</v>
      </c>
      <c r="AN84">
        <v>3</v>
      </c>
      <c r="AO84">
        <v>0</v>
      </c>
      <c r="AP84">
        <v>1</v>
      </c>
      <c r="AQ84">
        <v>0</v>
      </c>
      <c r="AR84">
        <v>0</v>
      </c>
      <c r="AS84">
        <v>0</v>
      </c>
      <c r="AT84">
        <v>0</v>
      </c>
      <c r="AU84">
        <v>0</v>
      </c>
      <c r="AV84">
        <v>0</v>
      </c>
      <c r="AW84">
        <v>0</v>
      </c>
      <c r="AX84">
        <v>0</v>
      </c>
      <c r="AY84">
        <v>0</v>
      </c>
      <c r="AZ84">
        <v>0</v>
      </c>
      <c r="BA84">
        <v>0</v>
      </c>
      <c r="BB84">
        <v>0</v>
      </c>
      <c r="BC84">
        <v>0</v>
      </c>
      <c r="BD84">
        <v>0</v>
      </c>
      <c r="BE84">
        <v>0</v>
      </c>
      <c r="BF84">
        <v>0</v>
      </c>
      <c r="BG84" s="20">
        <v>0</v>
      </c>
      <c r="BH84" s="20">
        <v>3</v>
      </c>
      <c r="BI84" s="20">
        <v>61</v>
      </c>
      <c r="BJ84" s="20">
        <v>26</v>
      </c>
      <c r="BK84" s="20">
        <v>161</v>
      </c>
      <c r="BL84" s="20">
        <v>644</v>
      </c>
      <c r="BM84" s="20">
        <v>421</v>
      </c>
      <c r="BN84" s="20">
        <v>73</v>
      </c>
      <c r="BO84" s="20">
        <v>15</v>
      </c>
      <c r="BP84" s="20">
        <v>3495</v>
      </c>
      <c r="BQ84" s="20">
        <v>805</v>
      </c>
      <c r="BR84" s="20">
        <v>0</v>
      </c>
      <c r="BS84" s="20">
        <v>68</v>
      </c>
      <c r="BT84" s="20">
        <v>233</v>
      </c>
      <c r="BU84" s="20">
        <v>1160</v>
      </c>
      <c r="BV84" s="20">
        <v>1833</v>
      </c>
    </row>
    <row r="85" spans="1:74" x14ac:dyDescent="0.25">
      <c r="A85" s="20" t="s">
        <v>434</v>
      </c>
      <c r="B85" s="20" t="s">
        <v>444</v>
      </c>
      <c r="C85" s="20" t="s">
        <v>516</v>
      </c>
      <c r="D85" s="1">
        <v>44584</v>
      </c>
      <c r="E85">
        <v>72</v>
      </c>
      <c r="F85">
        <v>0</v>
      </c>
      <c r="G85">
        <v>0</v>
      </c>
      <c r="H85">
        <v>3</v>
      </c>
      <c r="I85">
        <v>3</v>
      </c>
      <c r="J85">
        <v>40</v>
      </c>
      <c r="K85">
        <v>3</v>
      </c>
      <c r="L85">
        <v>3</v>
      </c>
      <c r="M85">
        <v>3</v>
      </c>
      <c r="N85">
        <v>35</v>
      </c>
      <c r="O85">
        <v>18</v>
      </c>
      <c r="P85">
        <v>2</v>
      </c>
      <c r="Q85">
        <v>4</v>
      </c>
      <c r="R85">
        <v>202</v>
      </c>
      <c r="S85">
        <v>138</v>
      </c>
      <c r="T85">
        <v>23</v>
      </c>
      <c r="U85">
        <v>2</v>
      </c>
      <c r="V85">
        <v>10</v>
      </c>
      <c r="W85">
        <v>917</v>
      </c>
      <c r="X85">
        <v>398</v>
      </c>
      <c r="Y85">
        <v>46</v>
      </c>
      <c r="Z85">
        <v>70</v>
      </c>
      <c r="AA85">
        <v>114</v>
      </c>
      <c r="AB85">
        <v>598</v>
      </c>
      <c r="AC85">
        <v>277</v>
      </c>
      <c r="AD85">
        <v>41</v>
      </c>
      <c r="AE85">
        <v>78</v>
      </c>
      <c r="AF85">
        <v>46</v>
      </c>
      <c r="AG85">
        <v>122</v>
      </c>
      <c r="AH85">
        <v>31</v>
      </c>
      <c r="AI85">
        <v>1</v>
      </c>
      <c r="AJ85">
        <v>7</v>
      </c>
      <c r="AK85">
        <v>30</v>
      </c>
      <c r="AL85">
        <v>20</v>
      </c>
      <c r="AM85">
        <v>13</v>
      </c>
      <c r="AN85">
        <v>1</v>
      </c>
      <c r="AO85">
        <v>0</v>
      </c>
      <c r="AP85">
        <v>1</v>
      </c>
      <c r="AQ85">
        <v>0</v>
      </c>
      <c r="AR85">
        <v>0</v>
      </c>
      <c r="AS85">
        <v>0</v>
      </c>
      <c r="AT85">
        <v>0</v>
      </c>
      <c r="AU85">
        <v>0</v>
      </c>
      <c r="AV85">
        <v>0</v>
      </c>
      <c r="AW85">
        <v>0</v>
      </c>
      <c r="AX85">
        <v>0</v>
      </c>
      <c r="AY85">
        <v>0</v>
      </c>
      <c r="AZ85">
        <v>0</v>
      </c>
      <c r="BA85">
        <v>0</v>
      </c>
      <c r="BB85">
        <v>0</v>
      </c>
      <c r="BC85">
        <v>0</v>
      </c>
      <c r="BD85">
        <v>0</v>
      </c>
      <c r="BE85">
        <v>0</v>
      </c>
      <c r="BF85">
        <v>0</v>
      </c>
      <c r="BG85" s="20">
        <v>0</v>
      </c>
      <c r="BH85" s="20">
        <v>3</v>
      </c>
      <c r="BI85" s="20">
        <v>61</v>
      </c>
      <c r="BJ85" s="20">
        <v>26</v>
      </c>
      <c r="BK85" s="20">
        <v>161</v>
      </c>
      <c r="BL85" s="20">
        <v>643</v>
      </c>
      <c r="BM85" s="20">
        <v>420</v>
      </c>
      <c r="BN85" s="20">
        <v>74</v>
      </c>
      <c r="BO85" s="20">
        <v>15</v>
      </c>
      <c r="BP85" s="20">
        <v>3487</v>
      </c>
      <c r="BQ85" s="20">
        <v>816</v>
      </c>
      <c r="BR85" s="20">
        <v>0</v>
      </c>
      <c r="BS85" s="20">
        <v>68</v>
      </c>
      <c r="BT85" s="20">
        <v>238</v>
      </c>
      <c r="BU85" s="20">
        <v>1150</v>
      </c>
      <c r="BV85" s="20">
        <v>1837</v>
      </c>
    </row>
    <row r="86" spans="1:74" x14ac:dyDescent="0.25">
      <c r="A86" s="20" t="s">
        <v>434</v>
      </c>
      <c r="B86" s="20" t="s">
        <v>444</v>
      </c>
      <c r="C86" s="20" t="s">
        <v>516</v>
      </c>
      <c r="D86" s="1">
        <v>44591</v>
      </c>
      <c r="E86">
        <v>72</v>
      </c>
      <c r="F86">
        <v>0</v>
      </c>
      <c r="G86">
        <v>0</v>
      </c>
      <c r="H86">
        <v>3</v>
      </c>
      <c r="I86">
        <v>3</v>
      </c>
      <c r="J86">
        <v>40</v>
      </c>
      <c r="K86">
        <v>3</v>
      </c>
      <c r="L86">
        <v>3</v>
      </c>
      <c r="M86">
        <v>3</v>
      </c>
      <c r="N86">
        <v>38</v>
      </c>
      <c r="O86">
        <v>20</v>
      </c>
      <c r="P86">
        <v>2</v>
      </c>
      <c r="Q86">
        <v>4</v>
      </c>
      <c r="R86">
        <v>201</v>
      </c>
      <c r="S86">
        <v>137</v>
      </c>
      <c r="T86">
        <v>24</v>
      </c>
      <c r="U86">
        <v>2</v>
      </c>
      <c r="V86">
        <v>10</v>
      </c>
      <c r="W86">
        <v>924</v>
      </c>
      <c r="X86">
        <v>403</v>
      </c>
      <c r="Y86">
        <v>46</v>
      </c>
      <c r="Z86">
        <v>70</v>
      </c>
      <c r="AA86">
        <v>114</v>
      </c>
      <c r="AB86">
        <v>601</v>
      </c>
      <c r="AC86">
        <v>283</v>
      </c>
      <c r="AD86">
        <v>41</v>
      </c>
      <c r="AE86">
        <v>78</v>
      </c>
      <c r="AF86">
        <v>46</v>
      </c>
      <c r="AG86">
        <v>123</v>
      </c>
      <c r="AH86">
        <v>32</v>
      </c>
      <c r="AI86">
        <v>1</v>
      </c>
      <c r="AJ86">
        <v>7</v>
      </c>
      <c r="AK86">
        <v>30</v>
      </c>
      <c r="AL86">
        <v>21</v>
      </c>
      <c r="AM86">
        <v>14</v>
      </c>
      <c r="AN86">
        <v>1</v>
      </c>
      <c r="AO86">
        <v>0</v>
      </c>
      <c r="AP86">
        <v>1</v>
      </c>
      <c r="AQ86">
        <v>0</v>
      </c>
      <c r="AR86">
        <v>0</v>
      </c>
      <c r="AS86">
        <v>0</v>
      </c>
      <c r="AT86">
        <v>0</v>
      </c>
      <c r="AU86">
        <v>0</v>
      </c>
      <c r="AV86">
        <v>0</v>
      </c>
      <c r="AW86">
        <v>0</v>
      </c>
      <c r="AX86">
        <v>0</v>
      </c>
      <c r="AY86">
        <v>0</v>
      </c>
      <c r="AZ86">
        <v>0</v>
      </c>
      <c r="BA86">
        <v>0</v>
      </c>
      <c r="BB86">
        <v>0</v>
      </c>
      <c r="BC86">
        <v>0</v>
      </c>
      <c r="BD86">
        <v>0</v>
      </c>
      <c r="BE86">
        <v>0</v>
      </c>
      <c r="BF86">
        <v>0</v>
      </c>
      <c r="BG86" s="20">
        <v>0</v>
      </c>
      <c r="BH86" s="20">
        <v>3</v>
      </c>
      <c r="BI86" s="20">
        <v>62</v>
      </c>
      <c r="BJ86" s="20">
        <v>28</v>
      </c>
      <c r="BK86" s="20">
        <v>160</v>
      </c>
      <c r="BL86" s="20">
        <v>648</v>
      </c>
      <c r="BM86" s="20">
        <v>422</v>
      </c>
      <c r="BN86" s="20">
        <v>76</v>
      </c>
      <c r="BO86" s="20">
        <v>16</v>
      </c>
      <c r="BP86" s="20">
        <v>3484</v>
      </c>
      <c r="BQ86" s="20">
        <v>845</v>
      </c>
      <c r="BR86" s="20">
        <v>0</v>
      </c>
      <c r="BS86" s="20">
        <v>67</v>
      </c>
      <c r="BT86" s="20">
        <v>241</v>
      </c>
      <c r="BU86" s="20">
        <v>1137</v>
      </c>
      <c r="BV86" s="20">
        <v>1846</v>
      </c>
    </row>
    <row r="87" spans="1:74" x14ac:dyDescent="0.25">
      <c r="A87" s="20" t="s">
        <v>434</v>
      </c>
      <c r="B87" s="20" t="s">
        <v>444</v>
      </c>
      <c r="C87" s="20" t="s">
        <v>516</v>
      </c>
      <c r="D87" s="1">
        <v>44599</v>
      </c>
      <c r="E87">
        <v>72</v>
      </c>
      <c r="F87">
        <v>0</v>
      </c>
      <c r="G87">
        <v>0</v>
      </c>
      <c r="H87">
        <v>3</v>
      </c>
      <c r="I87">
        <v>3</v>
      </c>
      <c r="J87">
        <v>40</v>
      </c>
      <c r="K87">
        <v>3</v>
      </c>
      <c r="L87">
        <v>4</v>
      </c>
      <c r="M87">
        <v>2</v>
      </c>
      <c r="N87">
        <v>38</v>
      </c>
      <c r="O87">
        <v>20</v>
      </c>
      <c r="P87">
        <v>2</v>
      </c>
      <c r="Q87">
        <v>4</v>
      </c>
      <c r="R87">
        <v>203</v>
      </c>
      <c r="S87">
        <v>139</v>
      </c>
      <c r="T87">
        <v>25</v>
      </c>
      <c r="U87">
        <v>3</v>
      </c>
      <c r="V87">
        <v>9</v>
      </c>
      <c r="W87">
        <v>924</v>
      </c>
      <c r="X87">
        <v>409</v>
      </c>
      <c r="Y87">
        <v>45</v>
      </c>
      <c r="Z87">
        <v>74</v>
      </c>
      <c r="AA87">
        <v>108</v>
      </c>
      <c r="AB87">
        <v>600</v>
      </c>
      <c r="AC87">
        <v>284</v>
      </c>
      <c r="AD87">
        <v>41</v>
      </c>
      <c r="AE87">
        <v>78</v>
      </c>
      <c r="AF87">
        <v>46</v>
      </c>
      <c r="AG87">
        <v>123</v>
      </c>
      <c r="AH87">
        <v>34</v>
      </c>
      <c r="AI87">
        <v>1</v>
      </c>
      <c r="AJ87">
        <v>7</v>
      </c>
      <c r="AK87">
        <v>30</v>
      </c>
      <c r="AL87">
        <v>23</v>
      </c>
      <c r="AM87">
        <v>15</v>
      </c>
      <c r="AN87">
        <v>2</v>
      </c>
      <c r="AO87">
        <v>0</v>
      </c>
      <c r="AP87">
        <v>1</v>
      </c>
      <c r="AQ87">
        <v>0</v>
      </c>
      <c r="AR87">
        <v>0</v>
      </c>
      <c r="AS87">
        <v>0</v>
      </c>
      <c r="AT87">
        <v>0</v>
      </c>
      <c r="AU87">
        <v>0</v>
      </c>
      <c r="AV87">
        <v>0</v>
      </c>
      <c r="AW87">
        <v>0</v>
      </c>
      <c r="AX87">
        <v>0</v>
      </c>
      <c r="AY87">
        <v>0</v>
      </c>
      <c r="AZ87">
        <v>0</v>
      </c>
      <c r="BA87">
        <v>0</v>
      </c>
      <c r="BB87">
        <v>0</v>
      </c>
      <c r="BC87">
        <v>0</v>
      </c>
      <c r="BD87">
        <v>0</v>
      </c>
      <c r="BE87">
        <v>0</v>
      </c>
      <c r="BF87">
        <v>0</v>
      </c>
      <c r="BG87" s="20">
        <v>0</v>
      </c>
      <c r="BH87" s="20">
        <v>3</v>
      </c>
      <c r="BI87" s="20">
        <v>62</v>
      </c>
      <c r="BJ87" s="20">
        <v>28</v>
      </c>
      <c r="BK87" s="20">
        <v>161</v>
      </c>
      <c r="BL87" s="20">
        <v>651</v>
      </c>
      <c r="BM87" s="20">
        <v>423</v>
      </c>
      <c r="BN87" s="20">
        <v>76</v>
      </c>
      <c r="BO87" s="20">
        <v>17</v>
      </c>
      <c r="BP87" s="20">
        <v>3487</v>
      </c>
      <c r="BQ87" s="20">
        <v>862</v>
      </c>
      <c r="BR87" s="20">
        <v>0</v>
      </c>
      <c r="BS87" s="20">
        <v>67</v>
      </c>
      <c r="BT87" s="20">
        <v>245</v>
      </c>
      <c r="BU87" s="20">
        <v>1126</v>
      </c>
      <c r="BV87" s="20">
        <v>1853</v>
      </c>
    </row>
    <row r="88" spans="1:74" x14ac:dyDescent="0.25">
      <c r="A88" s="20" t="s">
        <v>434</v>
      </c>
      <c r="B88" s="20" t="s">
        <v>444</v>
      </c>
      <c r="C88" s="20" t="s">
        <v>516</v>
      </c>
      <c r="D88" s="1">
        <v>44606</v>
      </c>
      <c r="E88">
        <v>72</v>
      </c>
      <c r="F88">
        <v>0</v>
      </c>
      <c r="G88">
        <v>0</v>
      </c>
      <c r="H88">
        <v>3</v>
      </c>
      <c r="I88">
        <v>3</v>
      </c>
      <c r="J88">
        <v>40</v>
      </c>
      <c r="K88">
        <v>3</v>
      </c>
      <c r="L88">
        <v>4</v>
      </c>
      <c r="M88">
        <v>2</v>
      </c>
      <c r="N88">
        <v>38</v>
      </c>
      <c r="O88">
        <v>20</v>
      </c>
      <c r="P88">
        <v>2</v>
      </c>
      <c r="Q88">
        <v>4</v>
      </c>
      <c r="R88">
        <v>203</v>
      </c>
      <c r="S88">
        <v>140</v>
      </c>
      <c r="T88">
        <v>25</v>
      </c>
      <c r="U88">
        <v>3</v>
      </c>
      <c r="V88">
        <v>9</v>
      </c>
      <c r="W88">
        <v>928</v>
      </c>
      <c r="X88">
        <v>415</v>
      </c>
      <c r="Y88">
        <v>45</v>
      </c>
      <c r="Z88">
        <v>75</v>
      </c>
      <c r="AA88">
        <v>108</v>
      </c>
      <c r="AB88">
        <v>602</v>
      </c>
      <c r="AC88">
        <v>287</v>
      </c>
      <c r="AD88">
        <v>41</v>
      </c>
      <c r="AE88">
        <v>78</v>
      </c>
      <c r="AF88">
        <v>47</v>
      </c>
      <c r="AG88">
        <v>123</v>
      </c>
      <c r="AH88">
        <v>34</v>
      </c>
      <c r="AI88">
        <v>1</v>
      </c>
      <c r="AJ88">
        <v>9</v>
      </c>
      <c r="AK88">
        <v>28</v>
      </c>
      <c r="AL88">
        <v>23</v>
      </c>
      <c r="AM88">
        <v>15</v>
      </c>
      <c r="AN88">
        <v>2</v>
      </c>
      <c r="AO88">
        <v>0</v>
      </c>
      <c r="AP88">
        <v>1</v>
      </c>
      <c r="AQ88">
        <v>0</v>
      </c>
      <c r="AR88">
        <v>0</v>
      </c>
      <c r="AS88">
        <v>0</v>
      </c>
      <c r="AT88">
        <v>0</v>
      </c>
      <c r="AU88">
        <v>0</v>
      </c>
      <c r="AV88">
        <v>0</v>
      </c>
      <c r="AW88">
        <v>0</v>
      </c>
      <c r="AX88">
        <v>0</v>
      </c>
      <c r="AY88">
        <v>0</v>
      </c>
      <c r="AZ88">
        <v>0</v>
      </c>
      <c r="BA88">
        <v>0</v>
      </c>
      <c r="BB88">
        <v>0</v>
      </c>
      <c r="BC88">
        <v>0</v>
      </c>
      <c r="BD88">
        <v>0</v>
      </c>
      <c r="BE88">
        <v>0</v>
      </c>
      <c r="BF88">
        <v>0</v>
      </c>
      <c r="BG88" s="20">
        <v>0</v>
      </c>
      <c r="BH88" s="20">
        <v>3</v>
      </c>
      <c r="BI88" s="20">
        <v>62</v>
      </c>
      <c r="BJ88" s="20">
        <v>28</v>
      </c>
      <c r="BK88" s="20">
        <v>162</v>
      </c>
      <c r="BL88" s="20">
        <v>655</v>
      </c>
      <c r="BM88" s="20">
        <v>425</v>
      </c>
      <c r="BN88" s="20">
        <v>77</v>
      </c>
      <c r="BO88" s="20">
        <v>17</v>
      </c>
      <c r="BP88" s="20">
        <v>3496</v>
      </c>
      <c r="BQ88" s="20">
        <v>885</v>
      </c>
      <c r="BR88" s="20">
        <v>0</v>
      </c>
      <c r="BS88" s="20">
        <v>69</v>
      </c>
      <c r="BT88" s="20">
        <v>245</v>
      </c>
      <c r="BU88" s="20">
        <v>1127</v>
      </c>
      <c r="BV88" s="20">
        <v>1869</v>
      </c>
    </row>
    <row r="89" spans="1:74" x14ac:dyDescent="0.25">
      <c r="A89" s="20" t="s">
        <v>434</v>
      </c>
      <c r="B89" s="20" t="s">
        <v>444</v>
      </c>
      <c r="C89" s="20" t="s">
        <v>517</v>
      </c>
      <c r="D89" s="1">
        <v>44493</v>
      </c>
      <c r="E89">
        <v>67</v>
      </c>
      <c r="F89">
        <v>0</v>
      </c>
      <c r="G89">
        <v>0</v>
      </c>
      <c r="H89">
        <v>0</v>
      </c>
      <c r="I89">
        <v>0</v>
      </c>
      <c r="J89">
        <v>13</v>
      </c>
      <c r="K89">
        <v>0</v>
      </c>
      <c r="L89">
        <v>5</v>
      </c>
      <c r="M89">
        <v>7</v>
      </c>
      <c r="N89">
        <v>33</v>
      </c>
      <c r="O89">
        <v>0</v>
      </c>
      <c r="P89">
        <v>0</v>
      </c>
      <c r="Q89">
        <v>2</v>
      </c>
      <c r="R89">
        <v>409</v>
      </c>
      <c r="S89">
        <v>0</v>
      </c>
      <c r="T89">
        <v>164</v>
      </c>
      <c r="U89">
        <v>16</v>
      </c>
      <c r="V89">
        <v>8</v>
      </c>
      <c r="W89">
        <v>922</v>
      </c>
      <c r="X89">
        <v>1</v>
      </c>
      <c r="Y89">
        <v>40</v>
      </c>
      <c r="Z89">
        <v>66</v>
      </c>
      <c r="AA89">
        <v>120</v>
      </c>
      <c r="AB89">
        <v>667</v>
      </c>
      <c r="AC89">
        <v>25</v>
      </c>
      <c r="AD89">
        <v>3</v>
      </c>
      <c r="AE89">
        <v>26</v>
      </c>
      <c r="AF89">
        <v>92</v>
      </c>
      <c r="AG89">
        <v>108</v>
      </c>
      <c r="AH89">
        <v>0</v>
      </c>
      <c r="AI89">
        <v>3</v>
      </c>
      <c r="AJ89">
        <v>7</v>
      </c>
      <c r="AK89">
        <v>29</v>
      </c>
      <c r="AL89">
        <v>31</v>
      </c>
      <c r="AM89">
        <v>0</v>
      </c>
      <c r="AN89">
        <v>1</v>
      </c>
      <c r="AO89">
        <v>1</v>
      </c>
      <c r="AP89">
        <v>0</v>
      </c>
      <c r="AQ89">
        <v>0</v>
      </c>
      <c r="AR89">
        <v>0</v>
      </c>
      <c r="AS89">
        <v>0</v>
      </c>
      <c r="AT89">
        <v>0</v>
      </c>
      <c r="AU89">
        <v>0</v>
      </c>
      <c r="AV89">
        <v>0</v>
      </c>
      <c r="AW89">
        <v>0</v>
      </c>
      <c r="AX89">
        <v>0</v>
      </c>
      <c r="AY89">
        <v>0</v>
      </c>
      <c r="AZ89">
        <v>1</v>
      </c>
      <c r="BA89">
        <v>2</v>
      </c>
      <c r="BB89">
        <v>6</v>
      </c>
      <c r="BC89">
        <v>15</v>
      </c>
      <c r="BD89">
        <v>0</v>
      </c>
      <c r="BE89">
        <v>0</v>
      </c>
      <c r="BF89">
        <v>1</v>
      </c>
      <c r="BG89" s="20"/>
      <c r="BH89" s="20"/>
      <c r="BI89" s="20"/>
      <c r="BJ89" s="20"/>
      <c r="BK89" s="20"/>
      <c r="BL89" s="20"/>
      <c r="BM89" s="20"/>
      <c r="BN89" s="20"/>
      <c r="BO89" s="20"/>
      <c r="BP89" s="20"/>
      <c r="BQ89" s="20"/>
      <c r="BR89" s="20"/>
      <c r="BS89" s="20"/>
      <c r="BT89" s="20"/>
      <c r="BU89" s="20"/>
      <c r="BV89" s="20"/>
    </row>
    <row r="90" spans="1:74" x14ac:dyDescent="0.25">
      <c r="A90" s="20" t="s">
        <v>434</v>
      </c>
      <c r="B90" s="20" t="s">
        <v>444</v>
      </c>
      <c r="C90" s="20" t="s">
        <v>517</v>
      </c>
      <c r="D90" s="1">
        <v>44500</v>
      </c>
      <c r="E90">
        <v>67</v>
      </c>
      <c r="F90">
        <v>1</v>
      </c>
      <c r="G90">
        <v>0</v>
      </c>
      <c r="H90">
        <v>0</v>
      </c>
      <c r="I90">
        <v>0</v>
      </c>
      <c r="J90">
        <v>18</v>
      </c>
      <c r="K90">
        <v>0</v>
      </c>
      <c r="L90">
        <v>5</v>
      </c>
      <c r="M90">
        <v>7</v>
      </c>
      <c r="N90">
        <v>33</v>
      </c>
      <c r="O90">
        <v>0</v>
      </c>
      <c r="P90">
        <v>0</v>
      </c>
      <c r="Q90">
        <v>1</v>
      </c>
      <c r="R90">
        <v>410</v>
      </c>
      <c r="S90">
        <v>0</v>
      </c>
      <c r="T90">
        <v>206</v>
      </c>
      <c r="U90">
        <v>16</v>
      </c>
      <c r="V90">
        <v>7</v>
      </c>
      <c r="W90">
        <v>923</v>
      </c>
      <c r="X90">
        <v>1</v>
      </c>
      <c r="Y90">
        <v>61</v>
      </c>
      <c r="Z90">
        <v>66</v>
      </c>
      <c r="AA90">
        <v>119</v>
      </c>
      <c r="AB90">
        <v>668</v>
      </c>
      <c r="AC90">
        <v>36</v>
      </c>
      <c r="AD90">
        <v>3</v>
      </c>
      <c r="AE90">
        <v>26</v>
      </c>
      <c r="AF90">
        <v>92</v>
      </c>
      <c r="AG90">
        <v>107</v>
      </c>
      <c r="AH90">
        <v>0</v>
      </c>
      <c r="AI90">
        <v>5</v>
      </c>
      <c r="AJ90">
        <v>7</v>
      </c>
      <c r="AK90">
        <v>28</v>
      </c>
      <c r="AL90">
        <v>31</v>
      </c>
      <c r="AM90">
        <v>0</v>
      </c>
      <c r="AN90">
        <v>1</v>
      </c>
      <c r="AO90">
        <v>1</v>
      </c>
      <c r="AP90">
        <v>0</v>
      </c>
      <c r="AQ90">
        <v>0</v>
      </c>
      <c r="AR90">
        <v>0</v>
      </c>
      <c r="AS90">
        <v>0</v>
      </c>
      <c r="AT90">
        <v>0</v>
      </c>
      <c r="AU90">
        <v>0</v>
      </c>
      <c r="AV90">
        <v>0</v>
      </c>
      <c r="AW90">
        <v>0</v>
      </c>
      <c r="AX90">
        <v>0</v>
      </c>
      <c r="AY90">
        <v>0</v>
      </c>
      <c r="AZ90">
        <v>1</v>
      </c>
      <c r="BA90">
        <v>2</v>
      </c>
      <c r="BB90">
        <v>6</v>
      </c>
      <c r="BC90">
        <v>15</v>
      </c>
      <c r="BD90">
        <v>0</v>
      </c>
      <c r="BE90">
        <v>0</v>
      </c>
      <c r="BF90">
        <v>1</v>
      </c>
      <c r="BG90" s="20"/>
      <c r="BH90" s="20"/>
      <c r="BI90" s="20"/>
      <c r="BJ90" s="20"/>
      <c r="BK90" s="20"/>
      <c r="BL90" s="20"/>
      <c r="BM90" s="20"/>
      <c r="BN90" s="20"/>
      <c r="BO90" s="20"/>
      <c r="BP90" s="20"/>
      <c r="BQ90" s="20"/>
      <c r="BR90" s="20"/>
      <c r="BS90" s="20"/>
      <c r="BT90" s="20"/>
      <c r="BU90" s="20"/>
      <c r="BV90" s="20"/>
    </row>
    <row r="91" spans="1:74" x14ac:dyDescent="0.25">
      <c r="A91" s="20" t="s">
        <v>434</v>
      </c>
      <c r="B91" s="20" t="s">
        <v>444</v>
      </c>
      <c r="C91" s="20" t="s">
        <v>517</v>
      </c>
      <c r="D91" s="1">
        <v>44507</v>
      </c>
      <c r="E91">
        <v>68</v>
      </c>
      <c r="F91">
        <v>1</v>
      </c>
      <c r="G91">
        <v>0</v>
      </c>
      <c r="H91">
        <v>0</v>
      </c>
      <c r="I91">
        <v>0</v>
      </c>
      <c r="J91">
        <v>21</v>
      </c>
      <c r="K91">
        <v>0</v>
      </c>
      <c r="L91">
        <v>5</v>
      </c>
      <c r="M91">
        <v>7</v>
      </c>
      <c r="N91">
        <v>32</v>
      </c>
      <c r="O91">
        <v>17</v>
      </c>
      <c r="P91">
        <v>1</v>
      </c>
      <c r="Q91">
        <v>0</v>
      </c>
      <c r="R91">
        <v>408</v>
      </c>
      <c r="S91">
        <v>239</v>
      </c>
      <c r="T91">
        <v>6</v>
      </c>
      <c r="U91">
        <v>16</v>
      </c>
      <c r="V91">
        <v>7</v>
      </c>
      <c r="W91">
        <v>924</v>
      </c>
      <c r="X91">
        <v>104</v>
      </c>
      <c r="Y91">
        <v>14</v>
      </c>
      <c r="Z91">
        <v>66</v>
      </c>
      <c r="AA91">
        <v>120</v>
      </c>
      <c r="AB91">
        <v>668</v>
      </c>
      <c r="AC91">
        <v>56</v>
      </c>
      <c r="AD91">
        <v>3</v>
      </c>
      <c r="AE91">
        <v>26</v>
      </c>
      <c r="AF91">
        <v>92</v>
      </c>
      <c r="AG91">
        <v>109</v>
      </c>
      <c r="AH91">
        <v>6</v>
      </c>
      <c r="AI91">
        <v>0</v>
      </c>
      <c r="AJ91">
        <v>7</v>
      </c>
      <c r="AK91">
        <v>29</v>
      </c>
      <c r="AL91">
        <v>31</v>
      </c>
      <c r="AM91">
        <v>7</v>
      </c>
      <c r="AN91">
        <v>1</v>
      </c>
      <c r="AO91">
        <v>1</v>
      </c>
      <c r="AP91">
        <v>0</v>
      </c>
      <c r="AQ91">
        <v>0</v>
      </c>
      <c r="AR91">
        <v>0</v>
      </c>
      <c r="AS91">
        <v>0</v>
      </c>
      <c r="AT91">
        <v>0</v>
      </c>
      <c r="AU91">
        <v>0</v>
      </c>
      <c r="AV91">
        <v>0</v>
      </c>
      <c r="AW91">
        <v>0</v>
      </c>
      <c r="AX91">
        <v>0</v>
      </c>
      <c r="AY91">
        <v>0</v>
      </c>
      <c r="AZ91">
        <v>0</v>
      </c>
      <c r="BA91">
        <v>2</v>
      </c>
      <c r="BB91">
        <v>0</v>
      </c>
      <c r="BC91">
        <v>1</v>
      </c>
      <c r="BD91">
        <v>0</v>
      </c>
      <c r="BE91">
        <v>0</v>
      </c>
      <c r="BF91">
        <v>0</v>
      </c>
      <c r="BG91" s="20">
        <v>1</v>
      </c>
      <c r="BH91" s="20">
        <v>0</v>
      </c>
      <c r="BI91" s="20">
        <v>53</v>
      </c>
      <c r="BJ91" s="20">
        <v>27</v>
      </c>
      <c r="BK91" s="20">
        <v>369</v>
      </c>
      <c r="BL91" s="20">
        <v>684</v>
      </c>
      <c r="BM91" s="20">
        <v>518</v>
      </c>
      <c r="BN91" s="20">
        <v>68</v>
      </c>
      <c r="BO91" s="20">
        <v>27</v>
      </c>
      <c r="BP91" s="20"/>
      <c r="BQ91" s="20"/>
      <c r="BR91" s="20"/>
      <c r="BS91" s="20"/>
      <c r="BT91" s="20"/>
      <c r="BU91" s="20"/>
      <c r="BV91" s="20"/>
    </row>
    <row r="92" spans="1:74" x14ac:dyDescent="0.25">
      <c r="A92" s="20" t="s">
        <v>434</v>
      </c>
      <c r="B92" s="20" t="s">
        <v>444</v>
      </c>
      <c r="C92" s="20" t="s">
        <v>517</v>
      </c>
      <c r="D92" s="1">
        <v>44514</v>
      </c>
      <c r="E92">
        <v>68</v>
      </c>
      <c r="F92">
        <v>1</v>
      </c>
      <c r="G92">
        <v>0</v>
      </c>
      <c r="H92">
        <v>0</v>
      </c>
      <c r="I92">
        <v>0</v>
      </c>
      <c r="J92">
        <v>24</v>
      </c>
      <c r="K92">
        <v>0</v>
      </c>
      <c r="L92">
        <v>5</v>
      </c>
      <c r="M92">
        <v>7</v>
      </c>
      <c r="N92">
        <v>31</v>
      </c>
      <c r="O92">
        <v>17</v>
      </c>
      <c r="P92">
        <v>1</v>
      </c>
      <c r="Q92">
        <v>0</v>
      </c>
      <c r="R92">
        <v>412</v>
      </c>
      <c r="S92">
        <v>267</v>
      </c>
      <c r="T92">
        <v>6</v>
      </c>
      <c r="U92">
        <v>17</v>
      </c>
      <c r="V92">
        <v>8</v>
      </c>
      <c r="W92">
        <v>924</v>
      </c>
      <c r="X92">
        <v>170</v>
      </c>
      <c r="Y92">
        <v>15</v>
      </c>
      <c r="Z92">
        <v>67</v>
      </c>
      <c r="AA92">
        <v>118</v>
      </c>
      <c r="AB92">
        <v>667</v>
      </c>
      <c r="AC92">
        <v>83</v>
      </c>
      <c r="AD92">
        <v>3</v>
      </c>
      <c r="AE92">
        <v>26</v>
      </c>
      <c r="AF92">
        <v>91</v>
      </c>
      <c r="AG92">
        <v>110</v>
      </c>
      <c r="AH92">
        <v>7</v>
      </c>
      <c r="AI92">
        <v>0</v>
      </c>
      <c r="AJ92">
        <v>7</v>
      </c>
      <c r="AK92">
        <v>29</v>
      </c>
      <c r="AL92">
        <v>29</v>
      </c>
      <c r="AM92">
        <v>7</v>
      </c>
      <c r="AN92">
        <v>1</v>
      </c>
      <c r="AO92">
        <v>1</v>
      </c>
      <c r="AP92">
        <v>0</v>
      </c>
      <c r="AQ92">
        <v>0</v>
      </c>
      <c r="AR92">
        <v>0</v>
      </c>
      <c r="AS92">
        <v>0</v>
      </c>
      <c r="AT92">
        <v>0</v>
      </c>
      <c r="AU92">
        <v>0</v>
      </c>
      <c r="AV92">
        <v>0</v>
      </c>
      <c r="AW92">
        <v>0</v>
      </c>
      <c r="AX92">
        <v>0</v>
      </c>
      <c r="AY92">
        <v>0</v>
      </c>
      <c r="AZ92">
        <v>0</v>
      </c>
      <c r="BA92">
        <v>2</v>
      </c>
      <c r="BB92">
        <v>0</v>
      </c>
      <c r="BC92">
        <v>1</v>
      </c>
      <c r="BD92">
        <v>0</v>
      </c>
      <c r="BE92">
        <v>0</v>
      </c>
      <c r="BF92">
        <v>0</v>
      </c>
      <c r="BG92" s="20">
        <v>1</v>
      </c>
      <c r="BH92" s="20">
        <v>0</v>
      </c>
      <c r="BI92" s="20">
        <v>53</v>
      </c>
      <c r="BJ92" s="20">
        <v>27</v>
      </c>
      <c r="BK92" s="20">
        <v>372</v>
      </c>
      <c r="BL92" s="20">
        <v>685</v>
      </c>
      <c r="BM92" s="20">
        <v>519</v>
      </c>
      <c r="BN92" s="20">
        <v>69</v>
      </c>
      <c r="BO92" s="20">
        <v>26</v>
      </c>
      <c r="BP92" s="20"/>
      <c r="BQ92" s="20"/>
      <c r="BR92" s="20"/>
      <c r="BS92" s="20"/>
      <c r="BT92" s="20"/>
      <c r="BU92" s="20"/>
      <c r="BV92" s="20"/>
    </row>
    <row r="93" spans="1:74" x14ac:dyDescent="0.25">
      <c r="A93" s="20" t="s">
        <v>434</v>
      </c>
      <c r="B93" s="20" t="s">
        <v>444</v>
      </c>
      <c r="C93" s="20" t="s">
        <v>517</v>
      </c>
      <c r="D93" s="1">
        <v>44521</v>
      </c>
      <c r="E93">
        <v>68</v>
      </c>
      <c r="F93">
        <v>1</v>
      </c>
      <c r="G93">
        <v>0</v>
      </c>
      <c r="H93">
        <v>0</v>
      </c>
      <c r="I93">
        <v>0</v>
      </c>
      <c r="J93">
        <v>26</v>
      </c>
      <c r="K93">
        <v>0</v>
      </c>
      <c r="L93">
        <v>5</v>
      </c>
      <c r="M93">
        <v>7</v>
      </c>
      <c r="N93">
        <v>33</v>
      </c>
      <c r="O93">
        <v>17</v>
      </c>
      <c r="P93">
        <v>1</v>
      </c>
      <c r="Q93">
        <v>2</v>
      </c>
      <c r="R93">
        <v>414</v>
      </c>
      <c r="S93">
        <v>287</v>
      </c>
      <c r="T93">
        <v>6</v>
      </c>
      <c r="U93">
        <v>17</v>
      </c>
      <c r="V93">
        <v>8</v>
      </c>
      <c r="W93">
        <v>928</v>
      </c>
      <c r="X93">
        <v>217</v>
      </c>
      <c r="Y93">
        <v>17</v>
      </c>
      <c r="Z93">
        <v>66</v>
      </c>
      <c r="AA93">
        <v>118</v>
      </c>
      <c r="AB93">
        <v>667</v>
      </c>
      <c r="AC93">
        <v>102</v>
      </c>
      <c r="AD93">
        <v>3</v>
      </c>
      <c r="AE93">
        <v>27</v>
      </c>
      <c r="AF93">
        <v>89</v>
      </c>
      <c r="AG93">
        <v>109</v>
      </c>
      <c r="AH93">
        <v>8</v>
      </c>
      <c r="AI93">
        <v>0</v>
      </c>
      <c r="AJ93">
        <v>6</v>
      </c>
      <c r="AK93">
        <v>29</v>
      </c>
      <c r="AL93">
        <v>29</v>
      </c>
      <c r="AM93">
        <v>8</v>
      </c>
      <c r="AN93">
        <v>1</v>
      </c>
      <c r="AO93">
        <v>1</v>
      </c>
      <c r="AP93">
        <v>0</v>
      </c>
      <c r="AQ93">
        <v>0</v>
      </c>
      <c r="AR93">
        <v>0</v>
      </c>
      <c r="AS93">
        <v>0</v>
      </c>
      <c r="AT93">
        <v>0</v>
      </c>
      <c r="AU93">
        <v>0</v>
      </c>
      <c r="AV93">
        <v>0</v>
      </c>
      <c r="AW93">
        <v>0</v>
      </c>
      <c r="AX93">
        <v>0</v>
      </c>
      <c r="AY93">
        <v>0</v>
      </c>
      <c r="AZ93">
        <v>0</v>
      </c>
      <c r="BA93">
        <v>2</v>
      </c>
      <c r="BB93">
        <v>0</v>
      </c>
      <c r="BC93">
        <v>1</v>
      </c>
      <c r="BD93">
        <v>0</v>
      </c>
      <c r="BE93">
        <v>0</v>
      </c>
      <c r="BF93">
        <v>0</v>
      </c>
      <c r="BG93" s="20">
        <v>1</v>
      </c>
      <c r="BH93" s="20">
        <v>0</v>
      </c>
      <c r="BI93" s="20">
        <v>53</v>
      </c>
      <c r="BJ93" s="20">
        <v>27</v>
      </c>
      <c r="BK93" s="20">
        <v>374</v>
      </c>
      <c r="BL93" s="20">
        <v>687</v>
      </c>
      <c r="BM93" s="20">
        <v>525</v>
      </c>
      <c r="BN93" s="20">
        <v>69</v>
      </c>
      <c r="BO93" s="20">
        <v>26</v>
      </c>
      <c r="BP93" s="20"/>
      <c r="BQ93" s="20"/>
      <c r="BR93" s="20"/>
      <c r="BS93" s="20"/>
      <c r="BT93" s="20"/>
      <c r="BU93" s="20"/>
      <c r="BV93" s="20"/>
    </row>
    <row r="94" spans="1:74" x14ac:dyDescent="0.25">
      <c r="A94" s="20" t="s">
        <v>434</v>
      </c>
      <c r="B94" s="20" t="s">
        <v>444</v>
      </c>
      <c r="C94" s="20" t="s">
        <v>517</v>
      </c>
      <c r="D94" s="1">
        <v>44528</v>
      </c>
      <c r="E94">
        <v>68</v>
      </c>
      <c r="F94">
        <v>1</v>
      </c>
      <c r="G94">
        <v>0</v>
      </c>
      <c r="H94">
        <v>0</v>
      </c>
      <c r="I94">
        <v>0</v>
      </c>
      <c r="J94">
        <v>30</v>
      </c>
      <c r="K94">
        <v>0</v>
      </c>
      <c r="L94">
        <v>5</v>
      </c>
      <c r="M94">
        <v>7</v>
      </c>
      <c r="N94">
        <v>34</v>
      </c>
      <c r="O94">
        <v>17</v>
      </c>
      <c r="P94">
        <v>1</v>
      </c>
      <c r="Q94">
        <v>1</v>
      </c>
      <c r="R94">
        <v>410</v>
      </c>
      <c r="S94">
        <v>295</v>
      </c>
      <c r="T94">
        <v>5</v>
      </c>
      <c r="U94">
        <v>16</v>
      </c>
      <c r="V94">
        <v>7</v>
      </c>
      <c r="W94">
        <v>924</v>
      </c>
      <c r="X94">
        <v>282</v>
      </c>
      <c r="Y94">
        <v>16</v>
      </c>
      <c r="Z94">
        <v>66</v>
      </c>
      <c r="AA94">
        <v>115</v>
      </c>
      <c r="AB94">
        <v>667</v>
      </c>
      <c r="AC94">
        <v>169</v>
      </c>
      <c r="AD94">
        <v>3</v>
      </c>
      <c r="AE94">
        <v>26</v>
      </c>
      <c r="AF94">
        <v>89</v>
      </c>
      <c r="AG94">
        <v>109</v>
      </c>
      <c r="AH94">
        <v>10</v>
      </c>
      <c r="AI94">
        <v>0</v>
      </c>
      <c r="AJ94">
        <v>6</v>
      </c>
      <c r="AK94">
        <v>29</v>
      </c>
      <c r="AL94">
        <v>32</v>
      </c>
      <c r="AM94">
        <v>8</v>
      </c>
      <c r="AN94">
        <v>2</v>
      </c>
      <c r="AO94">
        <v>1</v>
      </c>
      <c r="AP94">
        <v>0</v>
      </c>
      <c r="AQ94">
        <v>0</v>
      </c>
      <c r="AR94">
        <v>0</v>
      </c>
      <c r="AS94">
        <v>0</v>
      </c>
      <c r="AT94">
        <v>0</v>
      </c>
      <c r="AU94">
        <v>0</v>
      </c>
      <c r="AV94">
        <v>0</v>
      </c>
      <c r="AW94">
        <v>0</v>
      </c>
      <c r="AX94">
        <v>0</v>
      </c>
      <c r="AY94">
        <v>0</v>
      </c>
      <c r="AZ94">
        <v>0</v>
      </c>
      <c r="BA94">
        <v>2</v>
      </c>
      <c r="BB94">
        <v>0</v>
      </c>
      <c r="BC94">
        <v>1</v>
      </c>
      <c r="BD94">
        <v>0</v>
      </c>
      <c r="BE94">
        <v>0</v>
      </c>
      <c r="BF94">
        <v>0</v>
      </c>
      <c r="BG94" s="20">
        <v>1</v>
      </c>
      <c r="BH94" s="20">
        <v>0</v>
      </c>
      <c r="BI94" s="20">
        <v>53</v>
      </c>
      <c r="BJ94" s="20">
        <v>29</v>
      </c>
      <c r="BK94" s="20">
        <v>372</v>
      </c>
      <c r="BL94" s="20">
        <v>686</v>
      </c>
      <c r="BM94" s="20">
        <v>526</v>
      </c>
      <c r="BN94" s="20">
        <v>70</v>
      </c>
      <c r="BO94" s="20">
        <v>28</v>
      </c>
      <c r="BP94" s="20"/>
      <c r="BQ94" s="20"/>
      <c r="BR94" s="20"/>
      <c r="BS94" s="20"/>
      <c r="BT94" s="20"/>
      <c r="BU94" s="20"/>
      <c r="BV94" s="20"/>
    </row>
    <row r="95" spans="1:74" x14ac:dyDescent="0.25">
      <c r="A95" s="20" t="s">
        <v>434</v>
      </c>
      <c r="B95" s="20" t="s">
        <v>444</v>
      </c>
      <c r="C95" s="20" t="s">
        <v>517</v>
      </c>
      <c r="D95" s="1">
        <v>44535</v>
      </c>
      <c r="E95">
        <v>69</v>
      </c>
      <c r="F95">
        <v>1</v>
      </c>
      <c r="G95">
        <v>0</v>
      </c>
      <c r="H95">
        <v>0</v>
      </c>
      <c r="I95">
        <v>0</v>
      </c>
      <c r="J95">
        <v>35</v>
      </c>
      <c r="K95">
        <v>0</v>
      </c>
      <c r="L95">
        <v>5</v>
      </c>
      <c r="M95">
        <v>7</v>
      </c>
      <c r="N95">
        <v>32</v>
      </c>
      <c r="O95">
        <v>17</v>
      </c>
      <c r="P95">
        <v>1</v>
      </c>
      <c r="Q95">
        <v>1</v>
      </c>
      <c r="R95">
        <v>408</v>
      </c>
      <c r="S95">
        <v>306</v>
      </c>
      <c r="T95">
        <v>6</v>
      </c>
      <c r="U95">
        <v>15</v>
      </c>
      <c r="V95">
        <v>7</v>
      </c>
      <c r="W95">
        <v>926</v>
      </c>
      <c r="X95">
        <v>330</v>
      </c>
      <c r="Y95">
        <v>16</v>
      </c>
      <c r="Z95">
        <v>66</v>
      </c>
      <c r="AA95">
        <v>115</v>
      </c>
      <c r="AB95">
        <v>666</v>
      </c>
      <c r="AC95">
        <v>219</v>
      </c>
      <c r="AD95">
        <v>3</v>
      </c>
      <c r="AE95">
        <v>27</v>
      </c>
      <c r="AF95">
        <v>87</v>
      </c>
      <c r="AG95">
        <v>110</v>
      </c>
      <c r="AH95">
        <v>14</v>
      </c>
      <c r="AI95">
        <v>0</v>
      </c>
      <c r="AJ95">
        <v>6</v>
      </c>
      <c r="AK95">
        <v>28</v>
      </c>
      <c r="AL95">
        <v>31</v>
      </c>
      <c r="AM95">
        <v>12</v>
      </c>
      <c r="AN95">
        <v>2</v>
      </c>
      <c r="AO95">
        <v>1</v>
      </c>
      <c r="AP95">
        <v>0</v>
      </c>
      <c r="AQ95">
        <v>0</v>
      </c>
      <c r="AR95">
        <v>0</v>
      </c>
      <c r="AS95">
        <v>0</v>
      </c>
      <c r="AT95">
        <v>0</v>
      </c>
      <c r="AU95">
        <v>0</v>
      </c>
      <c r="AV95">
        <v>0</v>
      </c>
      <c r="AW95">
        <v>0</v>
      </c>
      <c r="AX95">
        <v>0</v>
      </c>
      <c r="AY95">
        <v>0</v>
      </c>
      <c r="AZ95">
        <v>0</v>
      </c>
      <c r="BA95">
        <v>2</v>
      </c>
      <c r="BB95">
        <v>0</v>
      </c>
      <c r="BC95">
        <v>1</v>
      </c>
      <c r="BD95">
        <v>0</v>
      </c>
      <c r="BE95">
        <v>0</v>
      </c>
      <c r="BF95">
        <v>0</v>
      </c>
      <c r="BG95" s="20">
        <v>1</v>
      </c>
      <c r="BH95" s="20">
        <v>0</v>
      </c>
      <c r="BI95" s="20">
        <v>55</v>
      </c>
      <c r="BJ95" s="20">
        <v>27</v>
      </c>
      <c r="BK95" s="20">
        <v>370</v>
      </c>
      <c r="BL95" s="20">
        <v>688</v>
      </c>
      <c r="BM95" s="20">
        <v>526</v>
      </c>
      <c r="BN95" s="20">
        <v>70</v>
      </c>
      <c r="BO95" s="20">
        <v>27</v>
      </c>
      <c r="BP95" s="20"/>
      <c r="BQ95" s="20"/>
      <c r="BR95" s="20"/>
      <c r="BS95" s="20"/>
      <c r="BT95" s="20"/>
      <c r="BU95" s="20"/>
      <c r="BV95" s="20"/>
    </row>
    <row r="96" spans="1:74" x14ac:dyDescent="0.25">
      <c r="A96" s="20" t="s">
        <v>434</v>
      </c>
      <c r="B96" s="20" t="s">
        <v>444</v>
      </c>
      <c r="C96" s="20" t="s">
        <v>517</v>
      </c>
      <c r="D96" s="1">
        <v>44542</v>
      </c>
      <c r="E96">
        <v>70</v>
      </c>
      <c r="F96">
        <v>1</v>
      </c>
      <c r="G96">
        <v>1</v>
      </c>
      <c r="H96">
        <v>0</v>
      </c>
      <c r="I96">
        <v>0</v>
      </c>
      <c r="J96">
        <v>37</v>
      </c>
      <c r="K96">
        <v>0</v>
      </c>
      <c r="L96">
        <v>5</v>
      </c>
      <c r="M96">
        <v>7</v>
      </c>
      <c r="N96">
        <v>32</v>
      </c>
      <c r="O96">
        <v>17</v>
      </c>
      <c r="P96">
        <v>1</v>
      </c>
      <c r="Q96">
        <v>1</v>
      </c>
      <c r="R96">
        <v>406</v>
      </c>
      <c r="S96">
        <v>315</v>
      </c>
      <c r="T96">
        <v>5</v>
      </c>
      <c r="U96">
        <v>15</v>
      </c>
      <c r="V96">
        <v>7</v>
      </c>
      <c r="W96">
        <v>929</v>
      </c>
      <c r="X96">
        <v>356</v>
      </c>
      <c r="Y96">
        <v>16</v>
      </c>
      <c r="Z96">
        <v>66</v>
      </c>
      <c r="AA96">
        <v>111</v>
      </c>
      <c r="AB96">
        <v>667</v>
      </c>
      <c r="AC96">
        <v>266</v>
      </c>
      <c r="AD96">
        <v>3</v>
      </c>
      <c r="AE96">
        <v>27</v>
      </c>
      <c r="AF96">
        <v>87</v>
      </c>
      <c r="AG96">
        <v>108</v>
      </c>
      <c r="AH96">
        <v>18</v>
      </c>
      <c r="AI96">
        <v>0</v>
      </c>
      <c r="AJ96">
        <v>6</v>
      </c>
      <c r="AK96">
        <v>27</v>
      </c>
      <c r="AL96">
        <v>31</v>
      </c>
      <c r="AM96">
        <v>16</v>
      </c>
      <c r="AN96">
        <v>2</v>
      </c>
      <c r="AO96">
        <v>1</v>
      </c>
      <c r="AP96">
        <v>0</v>
      </c>
      <c r="AQ96">
        <v>0</v>
      </c>
      <c r="AR96">
        <v>0</v>
      </c>
      <c r="AS96">
        <v>0</v>
      </c>
      <c r="AT96">
        <v>0</v>
      </c>
      <c r="AU96">
        <v>0</v>
      </c>
      <c r="AV96">
        <v>0</v>
      </c>
      <c r="AW96">
        <v>0</v>
      </c>
      <c r="AX96">
        <v>0</v>
      </c>
      <c r="AY96">
        <v>0</v>
      </c>
      <c r="AZ96">
        <v>0</v>
      </c>
      <c r="BA96">
        <v>2</v>
      </c>
      <c r="BB96">
        <v>0</v>
      </c>
      <c r="BC96">
        <v>1</v>
      </c>
      <c r="BD96">
        <v>0</v>
      </c>
      <c r="BE96">
        <v>0</v>
      </c>
      <c r="BF96">
        <v>0</v>
      </c>
      <c r="BG96" s="20">
        <v>1</v>
      </c>
      <c r="BH96" s="20">
        <v>0</v>
      </c>
      <c r="BI96" s="20">
        <v>56</v>
      </c>
      <c r="BJ96" s="20">
        <v>27</v>
      </c>
      <c r="BK96" s="20">
        <v>369</v>
      </c>
      <c r="BL96" s="20">
        <v>692</v>
      </c>
      <c r="BM96" s="20">
        <v>525</v>
      </c>
      <c r="BN96" s="20">
        <v>69</v>
      </c>
      <c r="BO96" s="20">
        <v>27</v>
      </c>
      <c r="BP96" s="20"/>
      <c r="BQ96" s="20"/>
      <c r="BR96" s="20"/>
      <c r="BS96" s="20"/>
      <c r="BT96" s="20"/>
      <c r="BU96" s="20"/>
      <c r="BV96" s="20"/>
    </row>
    <row r="97" spans="1:74" x14ac:dyDescent="0.25">
      <c r="A97" s="20" t="s">
        <v>434</v>
      </c>
      <c r="B97" s="20" t="s">
        <v>444</v>
      </c>
      <c r="C97" s="20" t="s">
        <v>517</v>
      </c>
      <c r="D97" s="1">
        <v>44549</v>
      </c>
      <c r="E97">
        <v>70</v>
      </c>
      <c r="F97">
        <v>1</v>
      </c>
      <c r="G97">
        <v>1</v>
      </c>
      <c r="H97">
        <v>0</v>
      </c>
      <c r="I97">
        <v>0</v>
      </c>
      <c r="J97">
        <v>39</v>
      </c>
      <c r="K97">
        <v>0</v>
      </c>
      <c r="L97">
        <v>5</v>
      </c>
      <c r="M97">
        <v>7</v>
      </c>
      <c r="N97">
        <v>31</v>
      </c>
      <c r="O97">
        <v>15</v>
      </c>
      <c r="P97">
        <v>1</v>
      </c>
      <c r="Q97">
        <v>2</v>
      </c>
      <c r="R97">
        <v>407</v>
      </c>
      <c r="S97">
        <v>326</v>
      </c>
      <c r="T97">
        <v>5</v>
      </c>
      <c r="U97">
        <v>15</v>
      </c>
      <c r="V97">
        <v>7</v>
      </c>
      <c r="W97">
        <v>928</v>
      </c>
      <c r="X97">
        <v>391</v>
      </c>
      <c r="Y97">
        <v>16</v>
      </c>
      <c r="Z97">
        <v>66</v>
      </c>
      <c r="AA97">
        <v>110</v>
      </c>
      <c r="AB97">
        <v>668</v>
      </c>
      <c r="AC97">
        <v>307</v>
      </c>
      <c r="AD97">
        <v>3</v>
      </c>
      <c r="AE97">
        <v>28</v>
      </c>
      <c r="AF97">
        <v>87</v>
      </c>
      <c r="AG97">
        <v>108</v>
      </c>
      <c r="AH97">
        <v>20</v>
      </c>
      <c r="AI97">
        <v>0</v>
      </c>
      <c r="AJ97">
        <v>5</v>
      </c>
      <c r="AK97">
        <v>27</v>
      </c>
      <c r="AL97">
        <v>30</v>
      </c>
      <c r="AM97">
        <v>15</v>
      </c>
      <c r="AN97">
        <v>2</v>
      </c>
      <c r="AO97">
        <v>1</v>
      </c>
      <c r="AP97">
        <v>0</v>
      </c>
      <c r="AQ97">
        <v>0</v>
      </c>
      <c r="AR97">
        <v>0</v>
      </c>
      <c r="AS97">
        <v>0</v>
      </c>
      <c r="AT97">
        <v>0</v>
      </c>
      <c r="AU97">
        <v>0</v>
      </c>
      <c r="AV97">
        <v>0</v>
      </c>
      <c r="AW97">
        <v>0</v>
      </c>
      <c r="AX97">
        <v>0</v>
      </c>
      <c r="AY97">
        <v>0</v>
      </c>
      <c r="AZ97">
        <v>0</v>
      </c>
      <c r="BA97">
        <v>1</v>
      </c>
      <c r="BB97">
        <v>0</v>
      </c>
      <c r="BC97">
        <v>1</v>
      </c>
      <c r="BD97">
        <v>0</v>
      </c>
      <c r="BE97">
        <v>0</v>
      </c>
      <c r="BF97">
        <v>0</v>
      </c>
      <c r="BG97" s="20">
        <v>1</v>
      </c>
      <c r="BH97" s="20">
        <v>0</v>
      </c>
      <c r="BI97" s="20">
        <v>56</v>
      </c>
      <c r="BJ97" s="20">
        <v>26</v>
      </c>
      <c r="BK97" s="20">
        <v>370</v>
      </c>
      <c r="BL97" s="20">
        <v>694</v>
      </c>
      <c r="BM97" s="20">
        <v>526</v>
      </c>
      <c r="BN97" s="20">
        <v>70</v>
      </c>
      <c r="BO97" s="20">
        <v>26</v>
      </c>
      <c r="BP97" s="20">
        <v>3144</v>
      </c>
      <c r="BQ97" s="20">
        <v>641</v>
      </c>
      <c r="BR97" s="20">
        <v>0</v>
      </c>
      <c r="BS97" s="20">
        <v>23</v>
      </c>
      <c r="BT97" s="20">
        <v>137</v>
      </c>
      <c r="BU97" s="20">
        <v>956</v>
      </c>
      <c r="BV97" s="20">
        <v>1869</v>
      </c>
    </row>
    <row r="98" spans="1:74" x14ac:dyDescent="0.25">
      <c r="A98" s="20" t="s">
        <v>434</v>
      </c>
      <c r="B98" s="20" t="s">
        <v>444</v>
      </c>
      <c r="C98" s="20" t="s">
        <v>517</v>
      </c>
      <c r="D98" s="1">
        <v>44558</v>
      </c>
      <c r="E98">
        <v>72</v>
      </c>
      <c r="F98">
        <v>1</v>
      </c>
      <c r="G98">
        <v>1</v>
      </c>
      <c r="H98">
        <v>0</v>
      </c>
      <c r="I98">
        <v>0</v>
      </c>
      <c r="J98">
        <v>44</v>
      </c>
      <c r="K98">
        <v>0</v>
      </c>
      <c r="L98">
        <v>5</v>
      </c>
      <c r="M98">
        <v>7</v>
      </c>
      <c r="N98">
        <v>32</v>
      </c>
      <c r="O98">
        <v>16</v>
      </c>
      <c r="P98">
        <v>1</v>
      </c>
      <c r="Q98">
        <v>3</v>
      </c>
      <c r="R98">
        <v>406</v>
      </c>
      <c r="S98">
        <v>333</v>
      </c>
      <c r="T98">
        <v>5</v>
      </c>
      <c r="U98">
        <v>15</v>
      </c>
      <c r="V98">
        <v>7</v>
      </c>
      <c r="W98">
        <v>927</v>
      </c>
      <c r="X98">
        <v>423</v>
      </c>
      <c r="Y98">
        <v>17</v>
      </c>
      <c r="Z98">
        <v>63</v>
      </c>
      <c r="AA98">
        <v>106</v>
      </c>
      <c r="AB98">
        <v>666</v>
      </c>
      <c r="AC98">
        <v>334</v>
      </c>
      <c r="AD98">
        <v>3</v>
      </c>
      <c r="AE98">
        <v>30</v>
      </c>
      <c r="AF98">
        <v>85</v>
      </c>
      <c r="AG98">
        <v>109</v>
      </c>
      <c r="AH98">
        <v>24</v>
      </c>
      <c r="AI98">
        <v>0</v>
      </c>
      <c r="AJ98">
        <v>4</v>
      </c>
      <c r="AK98">
        <v>27</v>
      </c>
      <c r="AL98">
        <v>30</v>
      </c>
      <c r="AM98">
        <v>18</v>
      </c>
      <c r="AN98">
        <v>2</v>
      </c>
      <c r="AO98">
        <v>1</v>
      </c>
      <c r="AP98">
        <v>0</v>
      </c>
      <c r="AQ98">
        <v>0</v>
      </c>
      <c r="AR98">
        <v>0</v>
      </c>
      <c r="AS98">
        <v>0</v>
      </c>
      <c r="AT98">
        <v>0</v>
      </c>
      <c r="AU98">
        <v>0</v>
      </c>
      <c r="AV98">
        <v>0</v>
      </c>
      <c r="AW98">
        <v>0</v>
      </c>
      <c r="AX98">
        <v>0</v>
      </c>
      <c r="AY98">
        <v>0</v>
      </c>
      <c r="AZ98">
        <v>0</v>
      </c>
      <c r="BA98">
        <v>1</v>
      </c>
      <c r="BB98">
        <v>0</v>
      </c>
      <c r="BC98">
        <v>1</v>
      </c>
      <c r="BD98">
        <v>0</v>
      </c>
      <c r="BE98">
        <v>0</v>
      </c>
      <c r="BF98">
        <v>0</v>
      </c>
      <c r="BG98" s="20">
        <v>1</v>
      </c>
      <c r="BH98" s="20">
        <v>0</v>
      </c>
      <c r="BI98" s="20">
        <v>58</v>
      </c>
      <c r="BJ98" s="20">
        <v>26</v>
      </c>
      <c r="BK98" s="20">
        <v>370</v>
      </c>
      <c r="BL98" s="20">
        <v>697</v>
      </c>
      <c r="BM98" s="20">
        <v>526</v>
      </c>
      <c r="BN98" s="20">
        <v>71</v>
      </c>
      <c r="BO98" s="20">
        <v>26</v>
      </c>
      <c r="BP98" s="20">
        <v>3158</v>
      </c>
      <c r="BQ98" s="20">
        <v>767</v>
      </c>
      <c r="BR98" s="20">
        <v>0</v>
      </c>
      <c r="BS98" s="20">
        <v>23</v>
      </c>
      <c r="BT98" s="20">
        <v>141</v>
      </c>
      <c r="BU98" s="20">
        <v>950</v>
      </c>
      <c r="BV98" s="20">
        <v>1891</v>
      </c>
    </row>
    <row r="99" spans="1:74" x14ac:dyDescent="0.25">
      <c r="A99" s="20" t="s">
        <v>434</v>
      </c>
      <c r="B99" s="20" t="s">
        <v>444</v>
      </c>
      <c r="C99" s="20" t="s">
        <v>517</v>
      </c>
      <c r="D99" s="1">
        <v>44564</v>
      </c>
      <c r="E99">
        <v>72</v>
      </c>
      <c r="F99">
        <v>1</v>
      </c>
      <c r="G99">
        <v>1</v>
      </c>
      <c r="H99">
        <v>0</v>
      </c>
      <c r="I99">
        <v>0</v>
      </c>
      <c r="J99">
        <v>44</v>
      </c>
      <c r="K99">
        <v>0</v>
      </c>
      <c r="L99">
        <v>5</v>
      </c>
      <c r="M99">
        <v>7</v>
      </c>
      <c r="N99">
        <v>32</v>
      </c>
      <c r="O99">
        <v>15</v>
      </c>
      <c r="P99">
        <v>1</v>
      </c>
      <c r="Q99">
        <v>3</v>
      </c>
      <c r="R99">
        <v>405</v>
      </c>
      <c r="S99">
        <v>333</v>
      </c>
      <c r="T99">
        <v>5</v>
      </c>
      <c r="U99">
        <v>14</v>
      </c>
      <c r="V99">
        <v>7</v>
      </c>
      <c r="W99">
        <v>918</v>
      </c>
      <c r="X99">
        <v>432</v>
      </c>
      <c r="Y99">
        <v>16</v>
      </c>
      <c r="Z99">
        <v>64</v>
      </c>
      <c r="AA99">
        <v>99</v>
      </c>
      <c r="AB99">
        <v>666</v>
      </c>
      <c r="AC99">
        <v>347</v>
      </c>
      <c r="AD99">
        <v>3</v>
      </c>
      <c r="AE99">
        <v>30</v>
      </c>
      <c r="AF99">
        <v>84</v>
      </c>
      <c r="AG99">
        <v>109</v>
      </c>
      <c r="AH99">
        <v>29</v>
      </c>
      <c r="AI99">
        <v>0</v>
      </c>
      <c r="AJ99">
        <v>4</v>
      </c>
      <c r="AK99">
        <v>27</v>
      </c>
      <c r="AL99">
        <v>30</v>
      </c>
      <c r="AM99">
        <v>18</v>
      </c>
      <c r="AN99">
        <v>2</v>
      </c>
      <c r="AO99">
        <v>1</v>
      </c>
      <c r="AP99">
        <v>0</v>
      </c>
      <c r="AQ99">
        <v>0</v>
      </c>
      <c r="AR99">
        <v>0</v>
      </c>
      <c r="AS99">
        <v>0</v>
      </c>
      <c r="AT99">
        <v>0</v>
      </c>
      <c r="AU99">
        <v>0</v>
      </c>
      <c r="AV99">
        <v>0</v>
      </c>
      <c r="AW99">
        <v>0</v>
      </c>
      <c r="AX99">
        <v>0</v>
      </c>
      <c r="AY99">
        <v>0</v>
      </c>
      <c r="AZ99">
        <v>0</v>
      </c>
      <c r="BA99">
        <v>1</v>
      </c>
      <c r="BB99">
        <v>0</v>
      </c>
      <c r="BC99">
        <v>1</v>
      </c>
      <c r="BD99">
        <v>0</v>
      </c>
      <c r="BE99">
        <v>0</v>
      </c>
      <c r="BF99">
        <v>0</v>
      </c>
      <c r="BG99" s="20">
        <v>1</v>
      </c>
      <c r="BH99" s="20">
        <v>0</v>
      </c>
      <c r="BI99" s="20">
        <v>58</v>
      </c>
      <c r="BJ99" s="20">
        <v>26</v>
      </c>
      <c r="BK99" s="20">
        <v>370</v>
      </c>
      <c r="BL99" s="20">
        <v>698</v>
      </c>
      <c r="BM99" s="20">
        <v>530</v>
      </c>
      <c r="BN99" s="20">
        <v>71</v>
      </c>
      <c r="BO99" s="20">
        <v>26</v>
      </c>
      <c r="BP99" s="20">
        <v>3165</v>
      </c>
      <c r="BQ99" s="20">
        <v>847</v>
      </c>
      <c r="BR99" s="20">
        <v>0</v>
      </c>
      <c r="BS99" s="20">
        <v>25</v>
      </c>
      <c r="BT99" s="20">
        <v>144</v>
      </c>
      <c r="BU99" s="20">
        <v>945</v>
      </c>
      <c r="BV99" s="20">
        <v>1896</v>
      </c>
    </row>
    <row r="100" spans="1:74" x14ac:dyDescent="0.25">
      <c r="A100" s="20" t="s">
        <v>434</v>
      </c>
      <c r="B100" s="20" t="s">
        <v>444</v>
      </c>
      <c r="C100" s="20" t="s">
        <v>517</v>
      </c>
      <c r="D100" s="1">
        <v>44570</v>
      </c>
      <c r="E100">
        <v>73</v>
      </c>
      <c r="F100">
        <v>1</v>
      </c>
      <c r="G100">
        <v>1</v>
      </c>
      <c r="H100">
        <v>0</v>
      </c>
      <c r="I100">
        <v>0</v>
      </c>
      <c r="J100">
        <v>43</v>
      </c>
      <c r="K100">
        <v>0</v>
      </c>
      <c r="L100">
        <v>5</v>
      </c>
      <c r="M100">
        <v>7</v>
      </c>
      <c r="N100">
        <v>31</v>
      </c>
      <c r="O100">
        <v>15</v>
      </c>
      <c r="P100">
        <v>1</v>
      </c>
      <c r="Q100">
        <v>3</v>
      </c>
      <c r="R100">
        <v>406</v>
      </c>
      <c r="S100">
        <v>333</v>
      </c>
      <c r="T100">
        <v>5</v>
      </c>
      <c r="U100">
        <v>14</v>
      </c>
      <c r="V100">
        <v>8</v>
      </c>
      <c r="W100">
        <v>915</v>
      </c>
      <c r="X100">
        <v>454</v>
      </c>
      <c r="Y100">
        <v>14</v>
      </c>
      <c r="Z100">
        <v>61</v>
      </c>
      <c r="AA100">
        <v>97</v>
      </c>
      <c r="AB100">
        <v>669</v>
      </c>
      <c r="AC100">
        <v>357</v>
      </c>
      <c r="AD100">
        <v>3</v>
      </c>
      <c r="AE100">
        <v>31</v>
      </c>
      <c r="AF100">
        <v>83</v>
      </c>
      <c r="AG100">
        <v>108</v>
      </c>
      <c r="AH100">
        <v>34</v>
      </c>
      <c r="AI100">
        <v>0</v>
      </c>
      <c r="AJ100">
        <v>4</v>
      </c>
      <c r="AK100">
        <v>24</v>
      </c>
      <c r="AL100">
        <v>29</v>
      </c>
      <c r="AM100">
        <v>18</v>
      </c>
      <c r="AN100">
        <v>2</v>
      </c>
      <c r="AO100">
        <v>1</v>
      </c>
      <c r="AP100">
        <v>0</v>
      </c>
      <c r="AQ100">
        <v>0</v>
      </c>
      <c r="AR100">
        <v>0</v>
      </c>
      <c r="AS100">
        <v>0</v>
      </c>
      <c r="AT100">
        <v>0</v>
      </c>
      <c r="AU100">
        <v>0</v>
      </c>
      <c r="AV100">
        <v>0</v>
      </c>
      <c r="AW100">
        <v>0</v>
      </c>
      <c r="AX100">
        <v>0</v>
      </c>
      <c r="AY100">
        <v>0</v>
      </c>
      <c r="AZ100">
        <v>0</v>
      </c>
      <c r="BA100">
        <v>1</v>
      </c>
      <c r="BB100">
        <v>0</v>
      </c>
      <c r="BC100">
        <v>1</v>
      </c>
      <c r="BD100">
        <v>0</v>
      </c>
      <c r="BE100">
        <v>0</v>
      </c>
      <c r="BF100">
        <v>0</v>
      </c>
      <c r="BG100" s="20">
        <v>1</v>
      </c>
      <c r="BH100" s="20">
        <v>0</v>
      </c>
      <c r="BI100" s="20">
        <v>59</v>
      </c>
      <c r="BJ100" s="20">
        <v>25</v>
      </c>
      <c r="BK100" s="20">
        <v>371</v>
      </c>
      <c r="BL100" s="20">
        <v>699</v>
      </c>
      <c r="BM100" s="20">
        <v>534</v>
      </c>
      <c r="BN100" s="20">
        <v>70</v>
      </c>
      <c r="BO100" s="20">
        <v>26</v>
      </c>
      <c r="BP100" s="20">
        <v>3168</v>
      </c>
      <c r="BQ100" s="20">
        <v>893</v>
      </c>
      <c r="BR100" s="20">
        <v>0</v>
      </c>
      <c r="BS100" s="20">
        <v>26</v>
      </c>
      <c r="BT100" s="20">
        <v>147</v>
      </c>
      <c r="BU100" s="20">
        <v>939</v>
      </c>
      <c r="BV100" s="20">
        <v>1903</v>
      </c>
    </row>
    <row r="101" spans="1:74" x14ac:dyDescent="0.25">
      <c r="A101" s="20" t="s">
        <v>434</v>
      </c>
      <c r="B101" s="20" t="s">
        <v>444</v>
      </c>
      <c r="C101" s="20" t="s">
        <v>517</v>
      </c>
      <c r="D101" s="1">
        <v>44577</v>
      </c>
      <c r="E101">
        <v>73</v>
      </c>
      <c r="F101">
        <v>1</v>
      </c>
      <c r="G101">
        <v>1</v>
      </c>
      <c r="H101">
        <v>0</v>
      </c>
      <c r="I101">
        <v>0</v>
      </c>
      <c r="J101">
        <v>43</v>
      </c>
      <c r="K101">
        <v>0</v>
      </c>
      <c r="L101">
        <v>5</v>
      </c>
      <c r="M101">
        <v>7</v>
      </c>
      <c r="N101">
        <v>31</v>
      </c>
      <c r="O101">
        <v>15</v>
      </c>
      <c r="P101">
        <v>1</v>
      </c>
      <c r="Q101">
        <v>3</v>
      </c>
      <c r="R101">
        <v>404</v>
      </c>
      <c r="S101">
        <v>335</v>
      </c>
      <c r="T101">
        <v>5</v>
      </c>
      <c r="U101">
        <v>14</v>
      </c>
      <c r="V101">
        <v>7</v>
      </c>
      <c r="W101">
        <v>917</v>
      </c>
      <c r="X101">
        <v>463</v>
      </c>
      <c r="Y101">
        <v>14</v>
      </c>
      <c r="Z101">
        <v>60</v>
      </c>
      <c r="AA101">
        <v>97</v>
      </c>
      <c r="AB101">
        <v>673</v>
      </c>
      <c r="AC101">
        <v>366</v>
      </c>
      <c r="AD101">
        <v>3</v>
      </c>
      <c r="AE101">
        <v>31</v>
      </c>
      <c r="AF101">
        <v>82</v>
      </c>
      <c r="AG101">
        <v>109</v>
      </c>
      <c r="AH101">
        <v>35</v>
      </c>
      <c r="AI101">
        <v>0</v>
      </c>
      <c r="AJ101">
        <v>4</v>
      </c>
      <c r="AK101">
        <v>25</v>
      </c>
      <c r="AL101">
        <v>31</v>
      </c>
      <c r="AM101">
        <v>19</v>
      </c>
      <c r="AN101">
        <v>2</v>
      </c>
      <c r="AO101">
        <v>2</v>
      </c>
      <c r="AP101">
        <v>0</v>
      </c>
      <c r="AQ101">
        <v>0</v>
      </c>
      <c r="AR101">
        <v>0</v>
      </c>
      <c r="AS101">
        <v>0</v>
      </c>
      <c r="AT101">
        <v>0</v>
      </c>
      <c r="AU101">
        <v>0</v>
      </c>
      <c r="AV101">
        <v>0</v>
      </c>
      <c r="AW101">
        <v>0</v>
      </c>
      <c r="AX101">
        <v>0</v>
      </c>
      <c r="AY101">
        <v>0</v>
      </c>
      <c r="AZ101">
        <v>0</v>
      </c>
      <c r="BA101">
        <v>2</v>
      </c>
      <c r="BB101">
        <v>0</v>
      </c>
      <c r="BC101">
        <v>1</v>
      </c>
      <c r="BD101">
        <v>0</v>
      </c>
      <c r="BE101">
        <v>0</v>
      </c>
      <c r="BF101">
        <v>0</v>
      </c>
      <c r="BG101" s="20">
        <v>1</v>
      </c>
      <c r="BH101" s="20">
        <v>0</v>
      </c>
      <c r="BI101" s="20">
        <v>59</v>
      </c>
      <c r="BJ101" s="20">
        <v>24</v>
      </c>
      <c r="BK101" s="20">
        <v>370</v>
      </c>
      <c r="BL101" s="20">
        <v>701</v>
      </c>
      <c r="BM101" s="20">
        <v>537</v>
      </c>
      <c r="BN101" s="20">
        <v>70</v>
      </c>
      <c r="BO101" s="20">
        <v>27</v>
      </c>
      <c r="BP101" s="20">
        <v>3164</v>
      </c>
      <c r="BQ101" s="20">
        <v>930</v>
      </c>
      <c r="BR101" s="20">
        <v>0</v>
      </c>
      <c r="BS101" s="20">
        <v>27</v>
      </c>
      <c r="BT101" s="20">
        <v>146</v>
      </c>
      <c r="BU101" s="20">
        <v>925</v>
      </c>
      <c r="BV101" s="20">
        <v>1911</v>
      </c>
    </row>
    <row r="102" spans="1:74" x14ac:dyDescent="0.25">
      <c r="A102" s="20" t="s">
        <v>434</v>
      </c>
      <c r="B102" s="20" t="s">
        <v>444</v>
      </c>
      <c r="C102" s="20" t="s">
        <v>517</v>
      </c>
      <c r="D102" s="1">
        <v>44584</v>
      </c>
      <c r="E102">
        <v>73</v>
      </c>
      <c r="F102">
        <v>1</v>
      </c>
      <c r="G102">
        <v>1</v>
      </c>
      <c r="H102">
        <v>0</v>
      </c>
      <c r="I102">
        <v>0</v>
      </c>
      <c r="J102">
        <v>43</v>
      </c>
      <c r="K102">
        <v>0</v>
      </c>
      <c r="L102">
        <v>5</v>
      </c>
      <c r="M102">
        <v>7</v>
      </c>
      <c r="N102">
        <v>29</v>
      </c>
      <c r="O102">
        <v>15</v>
      </c>
      <c r="P102">
        <v>1</v>
      </c>
      <c r="Q102">
        <v>2</v>
      </c>
      <c r="R102">
        <v>403</v>
      </c>
      <c r="S102">
        <v>335</v>
      </c>
      <c r="T102">
        <v>5</v>
      </c>
      <c r="U102">
        <v>14</v>
      </c>
      <c r="V102">
        <v>8</v>
      </c>
      <c r="W102">
        <v>914</v>
      </c>
      <c r="X102">
        <v>464</v>
      </c>
      <c r="Y102">
        <v>13</v>
      </c>
      <c r="Z102">
        <v>61</v>
      </c>
      <c r="AA102">
        <v>93</v>
      </c>
      <c r="AB102">
        <v>675</v>
      </c>
      <c r="AC102">
        <v>369</v>
      </c>
      <c r="AD102">
        <v>3</v>
      </c>
      <c r="AE102">
        <v>30</v>
      </c>
      <c r="AF102">
        <v>82</v>
      </c>
      <c r="AG102">
        <v>110</v>
      </c>
      <c r="AH102">
        <v>36</v>
      </c>
      <c r="AI102">
        <v>0</v>
      </c>
      <c r="AJ102">
        <v>4</v>
      </c>
      <c r="AK102">
        <v>24</v>
      </c>
      <c r="AL102">
        <v>30</v>
      </c>
      <c r="AM102">
        <v>19</v>
      </c>
      <c r="AN102">
        <v>2</v>
      </c>
      <c r="AO102">
        <v>2</v>
      </c>
      <c r="AP102">
        <v>0</v>
      </c>
      <c r="AQ102">
        <v>0</v>
      </c>
      <c r="AR102">
        <v>0</v>
      </c>
      <c r="AS102">
        <v>0</v>
      </c>
      <c r="AT102">
        <v>0</v>
      </c>
      <c r="AU102">
        <v>0</v>
      </c>
      <c r="AV102">
        <v>0</v>
      </c>
      <c r="AW102">
        <v>0</v>
      </c>
      <c r="AX102">
        <v>0</v>
      </c>
      <c r="AY102">
        <v>0</v>
      </c>
      <c r="AZ102">
        <v>0</v>
      </c>
      <c r="BA102">
        <v>2</v>
      </c>
      <c r="BB102">
        <v>0</v>
      </c>
      <c r="BC102">
        <v>0</v>
      </c>
      <c r="BD102">
        <v>0</v>
      </c>
      <c r="BE102">
        <v>0</v>
      </c>
      <c r="BF102">
        <v>0</v>
      </c>
      <c r="BG102" s="20">
        <v>1</v>
      </c>
      <c r="BH102" s="20">
        <v>0</v>
      </c>
      <c r="BI102" s="20">
        <v>59</v>
      </c>
      <c r="BJ102" s="20">
        <v>23</v>
      </c>
      <c r="BK102" s="20">
        <v>368</v>
      </c>
      <c r="BL102" s="20">
        <v>703</v>
      </c>
      <c r="BM102" s="20">
        <v>538</v>
      </c>
      <c r="BN102" s="20">
        <v>71</v>
      </c>
      <c r="BO102" s="20">
        <v>26</v>
      </c>
      <c r="BP102" s="20">
        <v>3166</v>
      </c>
      <c r="BQ102" s="20">
        <v>943</v>
      </c>
      <c r="BR102" s="20">
        <v>0</v>
      </c>
      <c r="BS102" s="20">
        <v>28</v>
      </c>
      <c r="BT102" s="20">
        <v>148</v>
      </c>
      <c r="BU102" s="20">
        <v>920</v>
      </c>
      <c r="BV102" s="20">
        <v>1915</v>
      </c>
    </row>
    <row r="103" spans="1:74" x14ac:dyDescent="0.25">
      <c r="A103" s="20" t="s">
        <v>434</v>
      </c>
      <c r="B103" s="20" t="s">
        <v>444</v>
      </c>
      <c r="C103" s="20" t="s">
        <v>517</v>
      </c>
      <c r="D103" s="1">
        <v>44591</v>
      </c>
      <c r="E103">
        <v>75</v>
      </c>
      <c r="F103">
        <v>1</v>
      </c>
      <c r="G103">
        <v>1</v>
      </c>
      <c r="H103">
        <v>0</v>
      </c>
      <c r="I103">
        <v>0</v>
      </c>
      <c r="J103">
        <v>45</v>
      </c>
      <c r="K103">
        <v>0</v>
      </c>
      <c r="L103">
        <v>5</v>
      </c>
      <c r="M103">
        <v>7</v>
      </c>
      <c r="N103">
        <v>29</v>
      </c>
      <c r="O103">
        <v>15</v>
      </c>
      <c r="P103">
        <v>1</v>
      </c>
      <c r="Q103">
        <v>2</v>
      </c>
      <c r="R103">
        <v>404</v>
      </c>
      <c r="S103">
        <v>336</v>
      </c>
      <c r="T103">
        <v>6</v>
      </c>
      <c r="U103">
        <v>13</v>
      </c>
      <c r="V103">
        <v>8</v>
      </c>
      <c r="W103">
        <v>916</v>
      </c>
      <c r="X103">
        <v>468</v>
      </c>
      <c r="Y103">
        <v>13</v>
      </c>
      <c r="Z103">
        <v>64</v>
      </c>
      <c r="AA103">
        <v>94</v>
      </c>
      <c r="AB103">
        <v>676</v>
      </c>
      <c r="AC103">
        <v>376</v>
      </c>
      <c r="AD103">
        <v>4</v>
      </c>
      <c r="AE103">
        <v>31</v>
      </c>
      <c r="AF103">
        <v>81</v>
      </c>
      <c r="AG103">
        <v>112</v>
      </c>
      <c r="AH103">
        <v>37</v>
      </c>
      <c r="AI103">
        <v>0</v>
      </c>
      <c r="AJ103">
        <v>4</v>
      </c>
      <c r="AK103">
        <v>24</v>
      </c>
      <c r="AL103">
        <v>29</v>
      </c>
      <c r="AM103">
        <v>18</v>
      </c>
      <c r="AN103">
        <v>2</v>
      </c>
      <c r="AO103">
        <v>2</v>
      </c>
      <c r="AP103">
        <v>0</v>
      </c>
      <c r="AQ103">
        <v>0</v>
      </c>
      <c r="AR103">
        <v>0</v>
      </c>
      <c r="AS103">
        <v>0</v>
      </c>
      <c r="AT103">
        <v>0</v>
      </c>
      <c r="AU103">
        <v>0</v>
      </c>
      <c r="AV103">
        <v>0</v>
      </c>
      <c r="AW103">
        <v>0</v>
      </c>
      <c r="AX103">
        <v>0</v>
      </c>
      <c r="AY103">
        <v>0</v>
      </c>
      <c r="AZ103">
        <v>0</v>
      </c>
      <c r="BA103">
        <v>2</v>
      </c>
      <c r="BB103">
        <v>0</v>
      </c>
      <c r="BC103">
        <v>0</v>
      </c>
      <c r="BD103">
        <v>0</v>
      </c>
      <c r="BE103">
        <v>0</v>
      </c>
      <c r="BF103">
        <v>0</v>
      </c>
      <c r="BG103" s="20">
        <v>1</v>
      </c>
      <c r="BH103" s="20">
        <v>0</v>
      </c>
      <c r="BI103" s="20">
        <v>62</v>
      </c>
      <c r="BJ103" s="20">
        <v>23</v>
      </c>
      <c r="BK103" s="20">
        <v>369</v>
      </c>
      <c r="BL103" s="20">
        <v>702</v>
      </c>
      <c r="BM103" s="20">
        <v>539</v>
      </c>
      <c r="BN103" s="20">
        <v>74</v>
      </c>
      <c r="BO103" s="20">
        <v>25</v>
      </c>
      <c r="BP103" s="20">
        <v>3169</v>
      </c>
      <c r="BQ103" s="20">
        <v>982</v>
      </c>
      <c r="BR103" s="20">
        <v>0</v>
      </c>
      <c r="BS103" s="20">
        <v>31</v>
      </c>
      <c r="BT103" s="20">
        <v>148</v>
      </c>
      <c r="BU103" s="20">
        <v>911</v>
      </c>
      <c r="BV103" s="20">
        <v>1924</v>
      </c>
    </row>
    <row r="104" spans="1:74" x14ac:dyDescent="0.25">
      <c r="A104" s="20" t="s">
        <v>434</v>
      </c>
      <c r="B104" s="20" t="s">
        <v>444</v>
      </c>
      <c r="C104" s="20" t="s">
        <v>517</v>
      </c>
      <c r="D104" s="1">
        <v>44599</v>
      </c>
      <c r="E104">
        <v>76</v>
      </c>
      <c r="F104">
        <v>1</v>
      </c>
      <c r="G104">
        <v>1</v>
      </c>
      <c r="H104">
        <v>0</v>
      </c>
      <c r="I104">
        <v>0</v>
      </c>
      <c r="J104">
        <v>46</v>
      </c>
      <c r="K104">
        <v>0</v>
      </c>
      <c r="L104">
        <v>5</v>
      </c>
      <c r="M104">
        <v>7</v>
      </c>
      <c r="N104">
        <v>30</v>
      </c>
      <c r="O104">
        <v>20</v>
      </c>
      <c r="P104">
        <v>1</v>
      </c>
      <c r="Q104">
        <v>1</v>
      </c>
      <c r="R104">
        <v>404</v>
      </c>
      <c r="S104">
        <v>337</v>
      </c>
      <c r="T104">
        <v>6</v>
      </c>
      <c r="U104">
        <v>14</v>
      </c>
      <c r="V104">
        <v>7</v>
      </c>
      <c r="W104">
        <v>912</v>
      </c>
      <c r="X104">
        <v>472</v>
      </c>
      <c r="Y104">
        <v>13</v>
      </c>
      <c r="Z104">
        <v>63</v>
      </c>
      <c r="AA104">
        <v>92</v>
      </c>
      <c r="AB104">
        <v>672</v>
      </c>
      <c r="AC104">
        <v>378</v>
      </c>
      <c r="AD104">
        <v>4</v>
      </c>
      <c r="AE104">
        <v>31</v>
      </c>
      <c r="AF104">
        <v>79</v>
      </c>
      <c r="AG104">
        <v>109</v>
      </c>
      <c r="AH104">
        <v>37</v>
      </c>
      <c r="AI104">
        <v>0</v>
      </c>
      <c r="AJ104">
        <v>4</v>
      </c>
      <c r="AK104">
        <v>24</v>
      </c>
      <c r="AL104">
        <v>31</v>
      </c>
      <c r="AM104">
        <v>19</v>
      </c>
      <c r="AN104">
        <v>2</v>
      </c>
      <c r="AO104">
        <v>1</v>
      </c>
      <c r="AP104">
        <v>0</v>
      </c>
      <c r="AQ104">
        <v>0</v>
      </c>
      <c r="AR104">
        <v>0</v>
      </c>
      <c r="AS104">
        <v>0</v>
      </c>
      <c r="AT104">
        <v>0</v>
      </c>
      <c r="AU104">
        <v>0</v>
      </c>
      <c r="AV104">
        <v>0</v>
      </c>
      <c r="AW104">
        <v>0</v>
      </c>
      <c r="AX104">
        <v>0</v>
      </c>
      <c r="AY104">
        <v>0</v>
      </c>
      <c r="AZ104">
        <v>0</v>
      </c>
      <c r="BA104">
        <v>1</v>
      </c>
      <c r="BB104">
        <v>0</v>
      </c>
      <c r="BC104">
        <v>0</v>
      </c>
      <c r="BD104">
        <v>0</v>
      </c>
      <c r="BE104">
        <v>0</v>
      </c>
      <c r="BF104">
        <v>0</v>
      </c>
      <c r="BG104" s="20">
        <v>1</v>
      </c>
      <c r="BH104" s="20">
        <v>0</v>
      </c>
      <c r="BI104" s="20">
        <v>63</v>
      </c>
      <c r="BJ104" s="20">
        <v>24</v>
      </c>
      <c r="BK104" s="20">
        <v>368</v>
      </c>
      <c r="BL104" s="20">
        <v>700</v>
      </c>
      <c r="BM104" s="20">
        <v>535</v>
      </c>
      <c r="BN104" s="20">
        <v>73</v>
      </c>
      <c r="BO104" s="20">
        <v>27</v>
      </c>
      <c r="BP104" s="20">
        <v>3167</v>
      </c>
      <c r="BQ104" s="20">
        <v>1005</v>
      </c>
      <c r="BR104" s="20">
        <v>0</v>
      </c>
      <c r="BS104" s="20">
        <v>31</v>
      </c>
      <c r="BT104" s="20">
        <v>154</v>
      </c>
      <c r="BU104" s="20">
        <v>899</v>
      </c>
      <c r="BV104" s="20">
        <v>1926</v>
      </c>
    </row>
    <row r="105" spans="1:74" x14ac:dyDescent="0.25">
      <c r="A105" s="20" t="s">
        <v>434</v>
      </c>
      <c r="B105" s="20" t="s">
        <v>444</v>
      </c>
      <c r="C105" s="20" t="s">
        <v>517</v>
      </c>
      <c r="D105" s="1">
        <v>44606</v>
      </c>
      <c r="E105">
        <v>76</v>
      </c>
      <c r="F105">
        <v>1</v>
      </c>
      <c r="G105">
        <v>1</v>
      </c>
      <c r="H105">
        <v>0</v>
      </c>
      <c r="I105">
        <v>0</v>
      </c>
      <c r="J105">
        <v>46</v>
      </c>
      <c r="K105">
        <v>0</v>
      </c>
      <c r="L105">
        <v>5</v>
      </c>
      <c r="M105">
        <v>7</v>
      </c>
      <c r="N105">
        <v>28</v>
      </c>
      <c r="O105">
        <v>19</v>
      </c>
      <c r="P105">
        <v>1</v>
      </c>
      <c r="Q105">
        <v>1</v>
      </c>
      <c r="R105">
        <v>404</v>
      </c>
      <c r="S105">
        <v>338</v>
      </c>
      <c r="T105">
        <v>6</v>
      </c>
      <c r="U105">
        <v>14</v>
      </c>
      <c r="V105">
        <v>7</v>
      </c>
      <c r="W105">
        <v>914</v>
      </c>
      <c r="X105">
        <v>474</v>
      </c>
      <c r="Y105">
        <v>13</v>
      </c>
      <c r="Z105">
        <v>64</v>
      </c>
      <c r="AA105">
        <v>90</v>
      </c>
      <c r="AB105">
        <v>674</v>
      </c>
      <c r="AC105">
        <v>381</v>
      </c>
      <c r="AD105">
        <v>4</v>
      </c>
      <c r="AE105">
        <v>31</v>
      </c>
      <c r="AF105">
        <v>80</v>
      </c>
      <c r="AG105">
        <v>108</v>
      </c>
      <c r="AH105">
        <v>38</v>
      </c>
      <c r="AI105">
        <v>0</v>
      </c>
      <c r="AJ105">
        <v>5</v>
      </c>
      <c r="AK105">
        <v>23</v>
      </c>
      <c r="AL105">
        <v>28</v>
      </c>
      <c r="AM105">
        <v>19</v>
      </c>
      <c r="AN105">
        <v>2</v>
      </c>
      <c r="AO105">
        <v>1</v>
      </c>
      <c r="AP105">
        <v>0</v>
      </c>
      <c r="AQ105">
        <v>0</v>
      </c>
      <c r="AR105">
        <v>0</v>
      </c>
      <c r="AS105">
        <v>0</v>
      </c>
      <c r="AT105">
        <v>0</v>
      </c>
      <c r="AU105">
        <v>0</v>
      </c>
      <c r="AV105">
        <v>0</v>
      </c>
      <c r="AW105">
        <v>0</v>
      </c>
      <c r="AX105">
        <v>0</v>
      </c>
      <c r="AY105">
        <v>0</v>
      </c>
      <c r="AZ105">
        <v>0</v>
      </c>
      <c r="BA105">
        <v>1</v>
      </c>
      <c r="BB105">
        <v>0</v>
      </c>
      <c r="BC105">
        <v>0</v>
      </c>
      <c r="BD105">
        <v>0</v>
      </c>
      <c r="BE105">
        <v>0</v>
      </c>
      <c r="BF105">
        <v>0</v>
      </c>
      <c r="BG105" s="20">
        <v>1</v>
      </c>
      <c r="BH105" s="20">
        <v>0</v>
      </c>
      <c r="BI105" s="20">
        <v>63</v>
      </c>
      <c r="BJ105" s="20">
        <v>22</v>
      </c>
      <c r="BK105" s="20">
        <v>368</v>
      </c>
      <c r="BL105" s="20">
        <v>702</v>
      </c>
      <c r="BM105" s="20">
        <v>536</v>
      </c>
      <c r="BN105" s="20">
        <v>73</v>
      </c>
      <c r="BO105" s="20">
        <v>24</v>
      </c>
      <c r="BP105" s="20">
        <v>3163</v>
      </c>
      <c r="BQ105" s="20">
        <v>1012</v>
      </c>
      <c r="BR105" s="20">
        <v>0</v>
      </c>
      <c r="BS105" s="20">
        <v>32</v>
      </c>
      <c r="BT105" s="20">
        <v>158</v>
      </c>
      <c r="BU105" s="20">
        <v>891</v>
      </c>
      <c r="BV105" s="20">
        <v>1926</v>
      </c>
    </row>
    <row r="106" spans="1:74" x14ac:dyDescent="0.25">
      <c r="A106" s="20" t="s">
        <v>434</v>
      </c>
      <c r="B106" s="20" t="s">
        <v>437</v>
      </c>
      <c r="C106" s="20" t="s">
        <v>438</v>
      </c>
      <c r="D106" s="1">
        <v>44493</v>
      </c>
      <c r="E106">
        <v>70</v>
      </c>
      <c r="F106">
        <v>3</v>
      </c>
      <c r="G106">
        <v>2</v>
      </c>
      <c r="H106">
        <v>6</v>
      </c>
      <c r="I106">
        <v>2</v>
      </c>
      <c r="J106">
        <v>11</v>
      </c>
      <c r="K106">
        <v>1</v>
      </c>
      <c r="L106">
        <v>0</v>
      </c>
      <c r="M106">
        <v>8</v>
      </c>
      <c r="N106">
        <v>170</v>
      </c>
      <c r="O106">
        <v>0</v>
      </c>
      <c r="P106">
        <v>56</v>
      </c>
      <c r="Q106">
        <v>12</v>
      </c>
      <c r="R106">
        <v>284</v>
      </c>
      <c r="S106">
        <v>0</v>
      </c>
      <c r="T106">
        <v>107</v>
      </c>
      <c r="U106">
        <v>0</v>
      </c>
      <c r="V106">
        <v>29</v>
      </c>
      <c r="W106">
        <v>690</v>
      </c>
      <c r="X106">
        <v>0</v>
      </c>
      <c r="Y106">
        <v>61</v>
      </c>
      <c r="Z106">
        <v>4</v>
      </c>
      <c r="AA106">
        <v>90</v>
      </c>
      <c r="AB106">
        <v>569</v>
      </c>
      <c r="AC106">
        <v>47</v>
      </c>
      <c r="AD106">
        <v>0</v>
      </c>
      <c r="AE106">
        <v>5</v>
      </c>
      <c r="AF106">
        <v>121</v>
      </c>
      <c r="AG106">
        <v>98</v>
      </c>
      <c r="AH106">
        <v>0</v>
      </c>
      <c r="AI106">
        <v>2</v>
      </c>
      <c r="AJ106">
        <v>3</v>
      </c>
      <c r="AK106">
        <v>22</v>
      </c>
      <c r="AL106">
        <v>113</v>
      </c>
      <c r="AM106">
        <v>0</v>
      </c>
      <c r="AN106">
        <v>36</v>
      </c>
      <c r="AO106">
        <v>1</v>
      </c>
      <c r="AP106">
        <v>5</v>
      </c>
      <c r="AQ106">
        <v>0</v>
      </c>
      <c r="AR106">
        <v>0</v>
      </c>
      <c r="AS106">
        <v>0</v>
      </c>
      <c r="AT106">
        <v>0</v>
      </c>
      <c r="AU106">
        <v>0</v>
      </c>
      <c r="AV106">
        <v>0</v>
      </c>
      <c r="AW106">
        <v>0</v>
      </c>
      <c r="AX106">
        <v>0</v>
      </c>
      <c r="AY106">
        <v>0</v>
      </c>
      <c r="AZ106">
        <v>2</v>
      </c>
      <c r="BA106">
        <v>0</v>
      </c>
      <c r="BB106">
        <v>1</v>
      </c>
      <c r="BC106">
        <v>5</v>
      </c>
      <c r="BD106">
        <v>0</v>
      </c>
      <c r="BE106">
        <v>0</v>
      </c>
      <c r="BF106">
        <v>1</v>
      </c>
      <c r="BG106" s="20"/>
      <c r="BH106" s="20"/>
      <c r="BI106" s="20"/>
      <c r="BJ106" s="20"/>
      <c r="BK106" s="20"/>
      <c r="BL106" s="20"/>
      <c r="BM106" s="20"/>
      <c r="BN106" s="20"/>
      <c r="BO106" s="20"/>
      <c r="BP106" s="20"/>
      <c r="BQ106" s="20"/>
      <c r="BR106" s="20"/>
      <c r="BS106" s="20"/>
      <c r="BT106" s="20"/>
      <c r="BU106" s="20"/>
      <c r="BV106" s="20"/>
    </row>
    <row r="107" spans="1:74" x14ac:dyDescent="0.25">
      <c r="A107" s="20" t="s">
        <v>434</v>
      </c>
      <c r="B107" s="20" t="s">
        <v>437</v>
      </c>
      <c r="C107" s="20" t="s">
        <v>438</v>
      </c>
      <c r="D107" s="1">
        <v>44500</v>
      </c>
      <c r="E107">
        <v>70</v>
      </c>
      <c r="F107">
        <v>3</v>
      </c>
      <c r="G107">
        <v>2</v>
      </c>
      <c r="H107">
        <v>6</v>
      </c>
      <c r="I107">
        <v>5</v>
      </c>
      <c r="J107">
        <v>22</v>
      </c>
      <c r="K107">
        <v>1</v>
      </c>
      <c r="L107">
        <v>0</v>
      </c>
      <c r="M107">
        <v>8</v>
      </c>
      <c r="N107">
        <v>169</v>
      </c>
      <c r="O107">
        <v>0</v>
      </c>
      <c r="P107">
        <v>91</v>
      </c>
      <c r="Q107">
        <v>12</v>
      </c>
      <c r="R107">
        <v>282</v>
      </c>
      <c r="S107">
        <v>0</v>
      </c>
      <c r="T107">
        <v>137</v>
      </c>
      <c r="U107">
        <v>0</v>
      </c>
      <c r="V107">
        <v>29</v>
      </c>
      <c r="W107">
        <v>690</v>
      </c>
      <c r="X107">
        <v>0</v>
      </c>
      <c r="Y107">
        <v>91</v>
      </c>
      <c r="Z107">
        <v>4</v>
      </c>
      <c r="AA107">
        <v>87</v>
      </c>
      <c r="AB107">
        <v>567</v>
      </c>
      <c r="AC107">
        <v>56</v>
      </c>
      <c r="AD107">
        <v>0</v>
      </c>
      <c r="AE107">
        <v>5</v>
      </c>
      <c r="AF107">
        <v>121</v>
      </c>
      <c r="AG107">
        <v>99</v>
      </c>
      <c r="AH107">
        <v>0</v>
      </c>
      <c r="AI107">
        <v>2</v>
      </c>
      <c r="AJ107">
        <v>3</v>
      </c>
      <c r="AK107">
        <v>22</v>
      </c>
      <c r="AL107">
        <v>116</v>
      </c>
      <c r="AM107">
        <v>0</v>
      </c>
      <c r="AN107">
        <v>48</v>
      </c>
      <c r="AO107">
        <v>1</v>
      </c>
      <c r="AP107">
        <v>5</v>
      </c>
      <c r="AQ107">
        <v>0</v>
      </c>
      <c r="AR107">
        <v>0</v>
      </c>
      <c r="AS107">
        <v>0</v>
      </c>
      <c r="AT107">
        <v>0</v>
      </c>
      <c r="AU107">
        <v>0</v>
      </c>
      <c r="AV107">
        <v>0</v>
      </c>
      <c r="AW107">
        <v>0</v>
      </c>
      <c r="AX107">
        <v>0</v>
      </c>
      <c r="AY107">
        <v>0</v>
      </c>
      <c r="AZ107">
        <v>2</v>
      </c>
      <c r="BA107">
        <v>0</v>
      </c>
      <c r="BB107">
        <v>1</v>
      </c>
      <c r="BC107">
        <v>5</v>
      </c>
      <c r="BD107">
        <v>0</v>
      </c>
      <c r="BE107">
        <v>0</v>
      </c>
      <c r="BF107">
        <v>1</v>
      </c>
      <c r="BG107" s="20"/>
      <c r="BH107" s="20"/>
      <c r="BI107" s="20"/>
      <c r="BJ107" s="20"/>
      <c r="BK107" s="20"/>
      <c r="BL107" s="20"/>
      <c r="BM107" s="20"/>
      <c r="BN107" s="20"/>
      <c r="BO107" s="20"/>
      <c r="BP107" s="20"/>
      <c r="BQ107" s="20"/>
      <c r="BR107" s="20"/>
      <c r="BS107" s="20"/>
      <c r="BT107" s="20"/>
      <c r="BU107" s="20"/>
      <c r="BV107" s="20"/>
    </row>
    <row r="108" spans="1:74" x14ac:dyDescent="0.25">
      <c r="A108" s="20" t="s">
        <v>434</v>
      </c>
      <c r="B108" s="20" t="s">
        <v>437</v>
      </c>
      <c r="C108" s="20" t="s">
        <v>438</v>
      </c>
      <c r="D108" s="1">
        <v>44507</v>
      </c>
      <c r="E108">
        <v>70</v>
      </c>
      <c r="F108">
        <v>3</v>
      </c>
      <c r="G108">
        <v>2</v>
      </c>
      <c r="H108">
        <v>6</v>
      </c>
      <c r="I108">
        <v>5</v>
      </c>
      <c r="J108">
        <v>30</v>
      </c>
      <c r="K108">
        <v>1</v>
      </c>
      <c r="L108">
        <v>0</v>
      </c>
      <c r="M108">
        <v>8</v>
      </c>
      <c r="N108">
        <v>168</v>
      </c>
      <c r="O108">
        <v>103</v>
      </c>
      <c r="P108">
        <v>2</v>
      </c>
      <c r="Q108">
        <v>11</v>
      </c>
      <c r="R108">
        <v>279</v>
      </c>
      <c r="S108">
        <v>151</v>
      </c>
      <c r="T108">
        <v>0</v>
      </c>
      <c r="U108">
        <v>0</v>
      </c>
      <c r="V108">
        <v>31</v>
      </c>
      <c r="W108">
        <v>690</v>
      </c>
      <c r="X108">
        <v>124</v>
      </c>
      <c r="Y108">
        <v>5</v>
      </c>
      <c r="Z108">
        <v>5</v>
      </c>
      <c r="AA108">
        <v>87</v>
      </c>
      <c r="AB108">
        <v>570</v>
      </c>
      <c r="AC108">
        <v>71</v>
      </c>
      <c r="AD108">
        <v>0</v>
      </c>
      <c r="AE108">
        <v>7</v>
      </c>
      <c r="AF108">
        <v>119</v>
      </c>
      <c r="AG108">
        <v>100</v>
      </c>
      <c r="AH108">
        <v>4</v>
      </c>
      <c r="AI108">
        <v>0</v>
      </c>
      <c r="AJ108">
        <v>3</v>
      </c>
      <c r="AK108">
        <v>22</v>
      </c>
      <c r="AL108">
        <v>115</v>
      </c>
      <c r="AM108">
        <v>57</v>
      </c>
      <c r="AN108">
        <v>1</v>
      </c>
      <c r="AO108">
        <v>1</v>
      </c>
      <c r="AP108">
        <v>5</v>
      </c>
      <c r="AQ108">
        <v>0</v>
      </c>
      <c r="AR108">
        <v>0</v>
      </c>
      <c r="AS108">
        <v>0</v>
      </c>
      <c r="AT108">
        <v>0</v>
      </c>
      <c r="AU108">
        <v>0</v>
      </c>
      <c r="AV108">
        <v>0</v>
      </c>
      <c r="AW108">
        <v>0</v>
      </c>
      <c r="AX108">
        <v>0</v>
      </c>
      <c r="AY108">
        <v>0</v>
      </c>
      <c r="AZ108">
        <v>0</v>
      </c>
      <c r="BA108">
        <v>0</v>
      </c>
      <c r="BB108">
        <v>0</v>
      </c>
      <c r="BC108">
        <v>0</v>
      </c>
      <c r="BD108">
        <v>0</v>
      </c>
      <c r="BE108">
        <v>0</v>
      </c>
      <c r="BF108">
        <v>0</v>
      </c>
      <c r="BG108" s="20">
        <v>3</v>
      </c>
      <c r="BH108" s="20">
        <v>6</v>
      </c>
      <c r="BI108" s="20">
        <v>60</v>
      </c>
      <c r="BJ108" s="20">
        <v>149</v>
      </c>
      <c r="BK108" s="20">
        <v>244</v>
      </c>
      <c r="BL108" s="20">
        <v>557</v>
      </c>
      <c r="BM108" s="20">
        <v>434</v>
      </c>
      <c r="BN108" s="20">
        <v>67</v>
      </c>
      <c r="BO108" s="20">
        <v>105</v>
      </c>
      <c r="BP108" s="20"/>
      <c r="BQ108" s="20"/>
      <c r="BR108" s="20"/>
      <c r="BS108" s="20"/>
      <c r="BT108" s="20"/>
      <c r="BU108" s="20"/>
      <c r="BV108" s="20"/>
    </row>
    <row r="109" spans="1:74" x14ac:dyDescent="0.25">
      <c r="A109" s="20" t="s">
        <v>434</v>
      </c>
      <c r="B109" s="20" t="s">
        <v>437</v>
      </c>
      <c r="C109" s="20" t="s">
        <v>438</v>
      </c>
      <c r="D109" s="1">
        <v>44514</v>
      </c>
      <c r="E109">
        <v>69</v>
      </c>
      <c r="F109">
        <v>3</v>
      </c>
      <c r="G109">
        <v>2</v>
      </c>
      <c r="H109">
        <v>5</v>
      </c>
      <c r="I109">
        <v>4</v>
      </c>
      <c r="J109">
        <v>35</v>
      </c>
      <c r="K109">
        <v>1</v>
      </c>
      <c r="L109">
        <v>0</v>
      </c>
      <c r="M109">
        <v>8</v>
      </c>
      <c r="N109">
        <v>173</v>
      </c>
      <c r="O109">
        <v>104</v>
      </c>
      <c r="P109">
        <v>2</v>
      </c>
      <c r="Q109">
        <v>10</v>
      </c>
      <c r="R109">
        <v>278</v>
      </c>
      <c r="S109">
        <v>165</v>
      </c>
      <c r="T109">
        <v>0</v>
      </c>
      <c r="U109">
        <v>0</v>
      </c>
      <c r="V109">
        <v>31</v>
      </c>
      <c r="W109">
        <v>692</v>
      </c>
      <c r="X109">
        <v>160</v>
      </c>
      <c r="Y109">
        <v>5</v>
      </c>
      <c r="Z109">
        <v>5</v>
      </c>
      <c r="AA109">
        <v>87</v>
      </c>
      <c r="AB109">
        <v>572</v>
      </c>
      <c r="AC109">
        <v>86</v>
      </c>
      <c r="AD109">
        <v>0</v>
      </c>
      <c r="AE109">
        <v>7</v>
      </c>
      <c r="AF109">
        <v>119</v>
      </c>
      <c r="AG109">
        <v>101</v>
      </c>
      <c r="AH109">
        <v>5</v>
      </c>
      <c r="AI109">
        <v>0</v>
      </c>
      <c r="AJ109">
        <v>3</v>
      </c>
      <c r="AK109">
        <v>23</v>
      </c>
      <c r="AL109">
        <v>117</v>
      </c>
      <c r="AM109">
        <v>57</v>
      </c>
      <c r="AN109">
        <v>1</v>
      </c>
      <c r="AO109">
        <v>1</v>
      </c>
      <c r="AP109">
        <v>5</v>
      </c>
      <c r="AQ109">
        <v>0</v>
      </c>
      <c r="AR109">
        <v>0</v>
      </c>
      <c r="AS109">
        <v>0</v>
      </c>
      <c r="AT109">
        <v>0</v>
      </c>
      <c r="AU109">
        <v>0</v>
      </c>
      <c r="AV109">
        <v>0</v>
      </c>
      <c r="AW109">
        <v>0</v>
      </c>
      <c r="AX109">
        <v>0</v>
      </c>
      <c r="AY109">
        <v>0</v>
      </c>
      <c r="AZ109">
        <v>0</v>
      </c>
      <c r="BA109">
        <v>0</v>
      </c>
      <c r="BB109">
        <v>0</v>
      </c>
      <c r="BC109">
        <v>0</v>
      </c>
      <c r="BD109">
        <v>0</v>
      </c>
      <c r="BE109">
        <v>0</v>
      </c>
      <c r="BF109">
        <v>0</v>
      </c>
      <c r="BG109" s="20">
        <v>3</v>
      </c>
      <c r="BH109" s="20">
        <v>5</v>
      </c>
      <c r="BI109" s="20">
        <v>59</v>
      </c>
      <c r="BJ109" s="20">
        <v>155</v>
      </c>
      <c r="BK109" s="20">
        <v>243</v>
      </c>
      <c r="BL109" s="20">
        <v>558</v>
      </c>
      <c r="BM109" s="20">
        <v>437</v>
      </c>
      <c r="BN109" s="20">
        <v>67</v>
      </c>
      <c r="BO109" s="20">
        <v>107</v>
      </c>
      <c r="BP109" s="20"/>
      <c r="BQ109" s="20"/>
      <c r="BR109" s="20"/>
      <c r="BS109" s="20"/>
      <c r="BT109" s="20"/>
      <c r="BU109" s="20"/>
      <c r="BV109" s="20"/>
    </row>
    <row r="110" spans="1:74" x14ac:dyDescent="0.25">
      <c r="A110" s="20" t="s">
        <v>434</v>
      </c>
      <c r="B110" s="20" t="s">
        <v>437</v>
      </c>
      <c r="C110" s="20" t="s">
        <v>438</v>
      </c>
      <c r="D110" s="1">
        <v>44521</v>
      </c>
      <c r="E110">
        <v>70</v>
      </c>
      <c r="F110">
        <v>3</v>
      </c>
      <c r="G110">
        <v>3</v>
      </c>
      <c r="H110">
        <v>5</v>
      </c>
      <c r="I110">
        <v>4</v>
      </c>
      <c r="J110">
        <v>39</v>
      </c>
      <c r="K110">
        <v>1</v>
      </c>
      <c r="L110">
        <v>0</v>
      </c>
      <c r="M110">
        <v>8</v>
      </c>
      <c r="N110">
        <v>172</v>
      </c>
      <c r="O110">
        <v>107</v>
      </c>
      <c r="P110">
        <v>2</v>
      </c>
      <c r="Q110">
        <v>10</v>
      </c>
      <c r="R110">
        <v>278</v>
      </c>
      <c r="S110">
        <v>175</v>
      </c>
      <c r="T110">
        <v>0</v>
      </c>
      <c r="U110">
        <v>0</v>
      </c>
      <c r="V110">
        <v>33</v>
      </c>
      <c r="W110">
        <v>697</v>
      </c>
      <c r="X110">
        <v>195</v>
      </c>
      <c r="Y110">
        <v>5</v>
      </c>
      <c r="Z110">
        <v>5</v>
      </c>
      <c r="AA110">
        <v>87</v>
      </c>
      <c r="AB110">
        <v>571</v>
      </c>
      <c r="AC110">
        <v>111</v>
      </c>
      <c r="AD110">
        <v>0</v>
      </c>
      <c r="AE110">
        <v>7</v>
      </c>
      <c r="AF110">
        <v>117</v>
      </c>
      <c r="AG110">
        <v>101</v>
      </c>
      <c r="AH110">
        <v>6</v>
      </c>
      <c r="AI110">
        <v>0</v>
      </c>
      <c r="AJ110">
        <v>3</v>
      </c>
      <c r="AK110">
        <v>23</v>
      </c>
      <c r="AL110">
        <v>117</v>
      </c>
      <c r="AM110">
        <v>80</v>
      </c>
      <c r="AN110">
        <v>1</v>
      </c>
      <c r="AO110">
        <v>1</v>
      </c>
      <c r="AP110">
        <v>4</v>
      </c>
      <c r="AQ110">
        <v>0</v>
      </c>
      <c r="AR110">
        <v>0</v>
      </c>
      <c r="AS110">
        <v>0</v>
      </c>
      <c r="AT110">
        <v>0</v>
      </c>
      <c r="AU110">
        <v>0</v>
      </c>
      <c r="AV110">
        <v>0</v>
      </c>
      <c r="AW110">
        <v>0</v>
      </c>
      <c r="AX110">
        <v>0</v>
      </c>
      <c r="AY110">
        <v>0</v>
      </c>
      <c r="AZ110">
        <v>0</v>
      </c>
      <c r="BA110">
        <v>0</v>
      </c>
      <c r="BB110">
        <v>0</v>
      </c>
      <c r="BC110">
        <v>0</v>
      </c>
      <c r="BD110">
        <v>0</v>
      </c>
      <c r="BE110">
        <v>0</v>
      </c>
      <c r="BF110">
        <v>0</v>
      </c>
      <c r="BG110" s="20">
        <v>3</v>
      </c>
      <c r="BH110" s="20">
        <v>5</v>
      </c>
      <c r="BI110" s="20">
        <v>60</v>
      </c>
      <c r="BJ110" s="20">
        <v>154</v>
      </c>
      <c r="BK110" s="20">
        <v>241</v>
      </c>
      <c r="BL110" s="20">
        <v>566</v>
      </c>
      <c r="BM110" s="20">
        <v>436</v>
      </c>
      <c r="BN110" s="20">
        <v>67</v>
      </c>
      <c r="BO110" s="20">
        <v>107</v>
      </c>
      <c r="BP110" s="20"/>
      <c r="BQ110" s="20"/>
      <c r="BR110" s="20"/>
      <c r="BS110" s="20"/>
      <c r="BT110" s="20"/>
      <c r="BU110" s="20"/>
      <c r="BV110" s="20"/>
    </row>
    <row r="111" spans="1:74" x14ac:dyDescent="0.25">
      <c r="A111" s="20" t="s">
        <v>434</v>
      </c>
      <c r="B111" s="20" t="s">
        <v>437</v>
      </c>
      <c r="C111" s="20" t="s">
        <v>438</v>
      </c>
      <c r="D111" s="1">
        <v>44528</v>
      </c>
      <c r="E111">
        <v>70</v>
      </c>
      <c r="F111">
        <v>3</v>
      </c>
      <c r="G111">
        <v>3</v>
      </c>
      <c r="H111">
        <v>5</v>
      </c>
      <c r="I111">
        <v>4</v>
      </c>
      <c r="J111">
        <v>43</v>
      </c>
      <c r="K111">
        <v>1</v>
      </c>
      <c r="L111">
        <v>0</v>
      </c>
      <c r="M111">
        <v>8</v>
      </c>
      <c r="N111">
        <v>173</v>
      </c>
      <c r="O111">
        <v>126</v>
      </c>
      <c r="P111">
        <v>0</v>
      </c>
      <c r="Q111">
        <v>9</v>
      </c>
      <c r="R111">
        <v>271</v>
      </c>
      <c r="S111">
        <v>187</v>
      </c>
      <c r="T111">
        <v>0</v>
      </c>
      <c r="U111">
        <v>0</v>
      </c>
      <c r="V111">
        <v>29</v>
      </c>
      <c r="W111">
        <v>694</v>
      </c>
      <c r="X111">
        <v>226</v>
      </c>
      <c r="Y111">
        <v>5</v>
      </c>
      <c r="Z111">
        <v>5</v>
      </c>
      <c r="AA111">
        <v>86</v>
      </c>
      <c r="AB111">
        <v>571</v>
      </c>
      <c r="AC111">
        <v>133</v>
      </c>
      <c r="AD111">
        <v>0</v>
      </c>
      <c r="AE111">
        <v>6</v>
      </c>
      <c r="AF111">
        <v>116</v>
      </c>
      <c r="AG111">
        <v>101</v>
      </c>
      <c r="AH111">
        <v>9</v>
      </c>
      <c r="AI111">
        <v>0</v>
      </c>
      <c r="AJ111">
        <v>3</v>
      </c>
      <c r="AK111">
        <v>22</v>
      </c>
      <c r="AL111">
        <v>116</v>
      </c>
      <c r="AM111">
        <v>86</v>
      </c>
      <c r="AN111">
        <v>1</v>
      </c>
      <c r="AO111">
        <v>1</v>
      </c>
      <c r="AP111">
        <v>4</v>
      </c>
      <c r="AQ111">
        <v>0</v>
      </c>
      <c r="AR111">
        <v>0</v>
      </c>
      <c r="AS111">
        <v>0</v>
      </c>
      <c r="AT111">
        <v>0</v>
      </c>
      <c r="AU111">
        <v>0</v>
      </c>
      <c r="AV111">
        <v>0</v>
      </c>
      <c r="AW111">
        <v>0</v>
      </c>
      <c r="AX111">
        <v>0</v>
      </c>
      <c r="AY111">
        <v>0</v>
      </c>
      <c r="AZ111">
        <v>0</v>
      </c>
      <c r="BA111">
        <v>0</v>
      </c>
      <c r="BB111">
        <v>0</v>
      </c>
      <c r="BC111">
        <v>0</v>
      </c>
      <c r="BD111">
        <v>0</v>
      </c>
      <c r="BE111">
        <v>0</v>
      </c>
      <c r="BF111">
        <v>0</v>
      </c>
      <c r="BG111" s="20">
        <v>3</v>
      </c>
      <c r="BH111" s="20">
        <v>5</v>
      </c>
      <c r="BI111" s="20">
        <v>60</v>
      </c>
      <c r="BJ111" s="20">
        <v>157</v>
      </c>
      <c r="BK111" s="20">
        <v>237</v>
      </c>
      <c r="BL111" s="20">
        <v>565</v>
      </c>
      <c r="BM111" s="20">
        <v>436</v>
      </c>
      <c r="BN111" s="20">
        <v>67</v>
      </c>
      <c r="BO111" s="20">
        <v>106</v>
      </c>
      <c r="BP111" s="20"/>
      <c r="BQ111" s="20"/>
      <c r="BR111" s="20"/>
      <c r="BS111" s="20"/>
      <c r="BT111" s="20"/>
      <c r="BU111" s="20"/>
      <c r="BV111" s="20"/>
    </row>
    <row r="112" spans="1:74" x14ac:dyDescent="0.25">
      <c r="A112" s="20" t="s">
        <v>434</v>
      </c>
      <c r="B112" s="20" t="s">
        <v>437</v>
      </c>
      <c r="C112" s="20" t="s">
        <v>438</v>
      </c>
      <c r="D112" s="1">
        <v>44535</v>
      </c>
      <c r="E112">
        <v>70</v>
      </c>
      <c r="F112">
        <v>3</v>
      </c>
      <c r="G112">
        <v>3</v>
      </c>
      <c r="H112">
        <v>5</v>
      </c>
      <c r="I112">
        <v>4</v>
      </c>
      <c r="J112">
        <v>45</v>
      </c>
      <c r="K112">
        <v>1</v>
      </c>
      <c r="L112">
        <v>0</v>
      </c>
      <c r="M112">
        <v>8</v>
      </c>
      <c r="N112">
        <v>179</v>
      </c>
      <c r="O112">
        <v>128</v>
      </c>
      <c r="P112">
        <v>0</v>
      </c>
      <c r="Q112">
        <v>9</v>
      </c>
      <c r="R112">
        <v>270</v>
      </c>
      <c r="S112">
        <v>193</v>
      </c>
      <c r="T112">
        <v>0</v>
      </c>
      <c r="U112">
        <v>0</v>
      </c>
      <c r="V112">
        <v>28</v>
      </c>
      <c r="W112">
        <v>689</v>
      </c>
      <c r="X112">
        <v>266</v>
      </c>
      <c r="Y112">
        <v>5</v>
      </c>
      <c r="Z112">
        <v>4</v>
      </c>
      <c r="AA112">
        <v>83</v>
      </c>
      <c r="AB112">
        <v>572</v>
      </c>
      <c r="AC112">
        <v>176</v>
      </c>
      <c r="AD112">
        <v>0</v>
      </c>
      <c r="AE112">
        <v>6</v>
      </c>
      <c r="AF112">
        <v>115</v>
      </c>
      <c r="AG112">
        <v>102</v>
      </c>
      <c r="AH112">
        <v>12</v>
      </c>
      <c r="AI112">
        <v>0</v>
      </c>
      <c r="AJ112">
        <v>3</v>
      </c>
      <c r="AK112">
        <v>22</v>
      </c>
      <c r="AL112">
        <v>120</v>
      </c>
      <c r="AM112">
        <v>86</v>
      </c>
      <c r="AN112">
        <v>1</v>
      </c>
      <c r="AO112">
        <v>1</v>
      </c>
      <c r="AP112">
        <v>4</v>
      </c>
      <c r="AQ112">
        <v>0</v>
      </c>
      <c r="AR112">
        <v>0</v>
      </c>
      <c r="AS112">
        <v>0</v>
      </c>
      <c r="AT112">
        <v>0</v>
      </c>
      <c r="AU112">
        <v>0</v>
      </c>
      <c r="AV112">
        <v>0</v>
      </c>
      <c r="AW112">
        <v>0</v>
      </c>
      <c r="AX112">
        <v>0</v>
      </c>
      <c r="AY112">
        <v>0</v>
      </c>
      <c r="AZ112">
        <v>0</v>
      </c>
      <c r="BA112">
        <v>0</v>
      </c>
      <c r="BB112">
        <v>0</v>
      </c>
      <c r="BC112">
        <v>0</v>
      </c>
      <c r="BD112">
        <v>0</v>
      </c>
      <c r="BE112">
        <v>0</v>
      </c>
      <c r="BF112">
        <v>0</v>
      </c>
      <c r="BG112" s="20">
        <v>3</v>
      </c>
      <c r="BH112" s="20">
        <v>5</v>
      </c>
      <c r="BI112" s="20">
        <v>60</v>
      </c>
      <c r="BJ112" s="20">
        <v>163</v>
      </c>
      <c r="BK112" s="20">
        <v>236</v>
      </c>
      <c r="BL112" s="20">
        <v>564</v>
      </c>
      <c r="BM112" s="20">
        <v>438</v>
      </c>
      <c r="BN112" s="20">
        <v>69</v>
      </c>
      <c r="BO112" s="20">
        <v>110</v>
      </c>
      <c r="BP112" s="20"/>
      <c r="BQ112" s="20"/>
      <c r="BR112" s="20"/>
      <c r="BS112" s="20"/>
      <c r="BT112" s="20"/>
      <c r="BU112" s="20"/>
      <c r="BV112" s="20"/>
    </row>
    <row r="113" spans="1:74" x14ac:dyDescent="0.25">
      <c r="A113" s="20" t="s">
        <v>434</v>
      </c>
      <c r="B113" s="20" t="s">
        <v>437</v>
      </c>
      <c r="C113" s="20" t="s">
        <v>438</v>
      </c>
      <c r="D113" s="1">
        <v>44542</v>
      </c>
      <c r="E113">
        <v>71</v>
      </c>
      <c r="F113">
        <v>4</v>
      </c>
      <c r="G113">
        <v>3</v>
      </c>
      <c r="H113">
        <v>5</v>
      </c>
      <c r="I113">
        <v>4</v>
      </c>
      <c r="J113">
        <v>45</v>
      </c>
      <c r="K113">
        <v>1</v>
      </c>
      <c r="L113">
        <v>0</v>
      </c>
      <c r="M113">
        <v>8</v>
      </c>
      <c r="N113">
        <v>176</v>
      </c>
      <c r="O113">
        <v>128</v>
      </c>
      <c r="P113">
        <v>0</v>
      </c>
      <c r="Q113">
        <v>9</v>
      </c>
      <c r="R113">
        <v>270</v>
      </c>
      <c r="S113">
        <v>196</v>
      </c>
      <c r="T113">
        <v>0</v>
      </c>
      <c r="U113">
        <v>0</v>
      </c>
      <c r="V113">
        <v>27</v>
      </c>
      <c r="W113">
        <v>686</v>
      </c>
      <c r="X113">
        <v>294</v>
      </c>
      <c r="Y113">
        <v>5</v>
      </c>
      <c r="Z113">
        <v>3</v>
      </c>
      <c r="AA113">
        <v>82</v>
      </c>
      <c r="AB113">
        <v>572</v>
      </c>
      <c r="AC113">
        <v>211</v>
      </c>
      <c r="AD113">
        <v>0</v>
      </c>
      <c r="AE113">
        <v>6</v>
      </c>
      <c r="AF113">
        <v>116</v>
      </c>
      <c r="AG113">
        <v>103</v>
      </c>
      <c r="AH113">
        <v>14</v>
      </c>
      <c r="AI113">
        <v>0</v>
      </c>
      <c r="AJ113">
        <v>3</v>
      </c>
      <c r="AK113">
        <v>23</v>
      </c>
      <c r="AL113">
        <v>118</v>
      </c>
      <c r="AM113">
        <v>86</v>
      </c>
      <c r="AN113">
        <v>1</v>
      </c>
      <c r="AO113">
        <v>1</v>
      </c>
      <c r="AP113">
        <v>4</v>
      </c>
      <c r="AQ113">
        <v>0</v>
      </c>
      <c r="AR113">
        <v>0</v>
      </c>
      <c r="AS113">
        <v>0</v>
      </c>
      <c r="AT113">
        <v>0</v>
      </c>
      <c r="AU113">
        <v>0</v>
      </c>
      <c r="AV113">
        <v>0</v>
      </c>
      <c r="AW113">
        <v>0</v>
      </c>
      <c r="AX113">
        <v>0</v>
      </c>
      <c r="AY113">
        <v>0</v>
      </c>
      <c r="AZ113">
        <v>0</v>
      </c>
      <c r="BA113">
        <v>0</v>
      </c>
      <c r="BB113">
        <v>0</v>
      </c>
      <c r="BC113">
        <v>0</v>
      </c>
      <c r="BD113">
        <v>0</v>
      </c>
      <c r="BE113">
        <v>0</v>
      </c>
      <c r="BF113">
        <v>0</v>
      </c>
      <c r="BG113" s="20">
        <v>4</v>
      </c>
      <c r="BH113" s="20">
        <v>5</v>
      </c>
      <c r="BI113" s="20">
        <v>61</v>
      </c>
      <c r="BJ113" s="20">
        <v>160</v>
      </c>
      <c r="BK113" s="20">
        <v>237</v>
      </c>
      <c r="BL113" s="20">
        <v>565</v>
      </c>
      <c r="BM113" s="20">
        <v>439</v>
      </c>
      <c r="BN113" s="20">
        <v>69</v>
      </c>
      <c r="BO113" s="20">
        <v>108</v>
      </c>
      <c r="BP113" s="20"/>
      <c r="BQ113" s="20"/>
      <c r="BR113" s="20"/>
      <c r="BS113" s="20"/>
      <c r="BT113" s="20"/>
      <c r="BU113" s="20"/>
      <c r="BV113" s="20"/>
    </row>
    <row r="114" spans="1:74" x14ac:dyDescent="0.25">
      <c r="A114" s="20" t="s">
        <v>434</v>
      </c>
      <c r="B114" s="20" t="s">
        <v>437</v>
      </c>
      <c r="C114" s="20" t="s">
        <v>438</v>
      </c>
      <c r="D114" s="1">
        <v>44549</v>
      </c>
      <c r="E114">
        <v>70</v>
      </c>
      <c r="F114">
        <v>3</v>
      </c>
      <c r="G114">
        <v>3</v>
      </c>
      <c r="H114">
        <v>5</v>
      </c>
      <c r="I114">
        <v>4</v>
      </c>
      <c r="J114">
        <v>47</v>
      </c>
      <c r="K114">
        <v>1</v>
      </c>
      <c r="L114">
        <v>0</v>
      </c>
      <c r="M114">
        <v>8</v>
      </c>
      <c r="N114">
        <v>174</v>
      </c>
      <c r="O114">
        <v>128</v>
      </c>
      <c r="P114">
        <v>0</v>
      </c>
      <c r="Q114">
        <v>9</v>
      </c>
      <c r="R114">
        <v>271</v>
      </c>
      <c r="S114">
        <v>202</v>
      </c>
      <c r="T114">
        <v>1</v>
      </c>
      <c r="U114">
        <v>1</v>
      </c>
      <c r="V114">
        <v>26</v>
      </c>
      <c r="W114">
        <v>688</v>
      </c>
      <c r="X114">
        <v>339</v>
      </c>
      <c r="Y114">
        <v>5</v>
      </c>
      <c r="Z114">
        <v>3</v>
      </c>
      <c r="AA114">
        <v>85</v>
      </c>
      <c r="AB114">
        <v>575</v>
      </c>
      <c r="AC114">
        <v>252</v>
      </c>
      <c r="AD114">
        <v>0</v>
      </c>
      <c r="AE114">
        <v>6</v>
      </c>
      <c r="AF114">
        <v>115</v>
      </c>
      <c r="AG114">
        <v>102</v>
      </c>
      <c r="AH114">
        <v>20</v>
      </c>
      <c r="AI114">
        <v>0</v>
      </c>
      <c r="AJ114">
        <v>3</v>
      </c>
      <c r="AK114">
        <v>22</v>
      </c>
      <c r="AL114">
        <v>117</v>
      </c>
      <c r="AM114">
        <v>86</v>
      </c>
      <c r="AN114">
        <v>1</v>
      </c>
      <c r="AO114">
        <v>1</v>
      </c>
      <c r="AP114">
        <v>4</v>
      </c>
      <c r="AQ114">
        <v>0</v>
      </c>
      <c r="AR114">
        <v>0</v>
      </c>
      <c r="AS114">
        <v>0</v>
      </c>
      <c r="AT114">
        <v>0</v>
      </c>
      <c r="AU114">
        <v>0</v>
      </c>
      <c r="AV114">
        <v>0</v>
      </c>
      <c r="AW114">
        <v>0</v>
      </c>
      <c r="AX114">
        <v>0</v>
      </c>
      <c r="AY114">
        <v>0</v>
      </c>
      <c r="AZ114">
        <v>0</v>
      </c>
      <c r="BA114">
        <v>0</v>
      </c>
      <c r="BB114">
        <v>0</v>
      </c>
      <c r="BC114">
        <v>0</v>
      </c>
      <c r="BD114">
        <v>0</v>
      </c>
      <c r="BE114">
        <v>0</v>
      </c>
      <c r="BF114">
        <v>0</v>
      </c>
      <c r="BG114" s="20">
        <v>3</v>
      </c>
      <c r="BH114" s="20">
        <v>5</v>
      </c>
      <c r="BI114" s="20">
        <v>60</v>
      </c>
      <c r="BJ114" s="20">
        <v>159</v>
      </c>
      <c r="BK114" s="20">
        <v>237</v>
      </c>
      <c r="BL114" s="20">
        <v>568</v>
      </c>
      <c r="BM114" s="20">
        <v>443</v>
      </c>
      <c r="BN114" s="20">
        <v>71</v>
      </c>
      <c r="BO114" s="20">
        <v>107</v>
      </c>
      <c r="BP114" s="20">
        <v>2479</v>
      </c>
      <c r="BQ114" s="20">
        <v>504</v>
      </c>
      <c r="BR114" s="20">
        <v>0</v>
      </c>
      <c r="BS114" s="20">
        <v>2</v>
      </c>
      <c r="BT114" s="20">
        <v>186</v>
      </c>
      <c r="BU114" s="20">
        <v>684</v>
      </c>
      <c r="BV114" s="20">
        <v>1469</v>
      </c>
    </row>
    <row r="115" spans="1:74" x14ac:dyDescent="0.25">
      <c r="A115" s="20" t="s">
        <v>434</v>
      </c>
      <c r="B115" s="20" t="s">
        <v>437</v>
      </c>
      <c r="C115" s="20" t="s">
        <v>438</v>
      </c>
      <c r="D115" s="1">
        <v>44558</v>
      </c>
      <c r="E115">
        <v>70</v>
      </c>
      <c r="F115">
        <v>3</v>
      </c>
      <c r="G115">
        <v>3</v>
      </c>
      <c r="H115">
        <v>5</v>
      </c>
      <c r="I115">
        <v>4</v>
      </c>
      <c r="J115">
        <v>49</v>
      </c>
      <c r="K115">
        <v>1</v>
      </c>
      <c r="L115">
        <v>0</v>
      </c>
      <c r="M115">
        <v>8</v>
      </c>
      <c r="N115">
        <v>175</v>
      </c>
      <c r="O115">
        <v>129</v>
      </c>
      <c r="P115">
        <v>1</v>
      </c>
      <c r="Q115">
        <v>9</v>
      </c>
      <c r="R115">
        <v>273</v>
      </c>
      <c r="S115">
        <v>207</v>
      </c>
      <c r="T115">
        <v>1</v>
      </c>
      <c r="U115">
        <v>1</v>
      </c>
      <c r="V115">
        <v>27</v>
      </c>
      <c r="W115">
        <v>687</v>
      </c>
      <c r="X115">
        <v>365</v>
      </c>
      <c r="Y115">
        <v>5</v>
      </c>
      <c r="Z115">
        <v>3</v>
      </c>
      <c r="AA115">
        <v>83</v>
      </c>
      <c r="AB115">
        <v>576</v>
      </c>
      <c r="AC115">
        <v>283</v>
      </c>
      <c r="AD115">
        <v>0</v>
      </c>
      <c r="AE115">
        <v>6</v>
      </c>
      <c r="AF115">
        <v>113</v>
      </c>
      <c r="AG115">
        <v>102</v>
      </c>
      <c r="AH115">
        <v>25</v>
      </c>
      <c r="AI115">
        <v>0</v>
      </c>
      <c r="AJ115">
        <v>3</v>
      </c>
      <c r="AK115">
        <v>21</v>
      </c>
      <c r="AL115">
        <v>117</v>
      </c>
      <c r="AM115">
        <v>90</v>
      </c>
      <c r="AN115">
        <v>1</v>
      </c>
      <c r="AO115">
        <v>1</v>
      </c>
      <c r="AP115">
        <v>4</v>
      </c>
      <c r="AQ115">
        <v>0</v>
      </c>
      <c r="AR115">
        <v>0</v>
      </c>
      <c r="AS115">
        <v>0</v>
      </c>
      <c r="AT115">
        <v>0</v>
      </c>
      <c r="AU115">
        <v>0</v>
      </c>
      <c r="AV115">
        <v>0</v>
      </c>
      <c r="AW115">
        <v>0</v>
      </c>
      <c r="AX115">
        <v>0</v>
      </c>
      <c r="AY115">
        <v>0</v>
      </c>
      <c r="AZ115">
        <v>0</v>
      </c>
      <c r="BA115">
        <v>0</v>
      </c>
      <c r="BB115">
        <v>0</v>
      </c>
      <c r="BC115">
        <v>0</v>
      </c>
      <c r="BD115">
        <v>0</v>
      </c>
      <c r="BE115">
        <v>0</v>
      </c>
      <c r="BF115">
        <v>0</v>
      </c>
      <c r="BG115" s="20">
        <v>3</v>
      </c>
      <c r="BH115" s="20">
        <v>5</v>
      </c>
      <c r="BI115" s="20">
        <v>60</v>
      </c>
      <c r="BJ115" s="20">
        <v>159</v>
      </c>
      <c r="BK115" s="20">
        <v>238</v>
      </c>
      <c r="BL115" s="20">
        <v>571</v>
      </c>
      <c r="BM115" s="20">
        <v>444</v>
      </c>
      <c r="BN115" s="20">
        <v>72</v>
      </c>
      <c r="BO115" s="20">
        <v>107</v>
      </c>
      <c r="BP115" s="20">
        <v>2484</v>
      </c>
      <c r="BQ115" s="20">
        <v>631</v>
      </c>
      <c r="BR115" s="20">
        <v>0</v>
      </c>
      <c r="BS115" s="20">
        <v>2</v>
      </c>
      <c r="BT115" s="20">
        <v>185</v>
      </c>
      <c r="BU115" s="20">
        <v>678</v>
      </c>
      <c r="BV115" s="20">
        <v>1481</v>
      </c>
    </row>
    <row r="116" spans="1:74" x14ac:dyDescent="0.25">
      <c r="A116" s="20" t="s">
        <v>434</v>
      </c>
      <c r="B116" s="20" t="s">
        <v>437</v>
      </c>
      <c r="C116" s="20" t="s">
        <v>438</v>
      </c>
      <c r="D116" s="1">
        <v>44564</v>
      </c>
      <c r="E116">
        <v>70</v>
      </c>
      <c r="F116">
        <v>3</v>
      </c>
      <c r="G116">
        <v>3</v>
      </c>
      <c r="H116">
        <v>4</v>
      </c>
      <c r="I116">
        <v>4</v>
      </c>
      <c r="J116">
        <v>49</v>
      </c>
      <c r="K116">
        <v>1</v>
      </c>
      <c r="L116">
        <v>0</v>
      </c>
      <c r="M116">
        <v>8</v>
      </c>
      <c r="N116">
        <v>176</v>
      </c>
      <c r="O116">
        <v>129</v>
      </c>
      <c r="P116">
        <v>1</v>
      </c>
      <c r="Q116">
        <v>10</v>
      </c>
      <c r="R116">
        <v>272</v>
      </c>
      <c r="S116">
        <v>208</v>
      </c>
      <c r="T116">
        <v>1</v>
      </c>
      <c r="U116">
        <v>1</v>
      </c>
      <c r="V116">
        <v>26</v>
      </c>
      <c r="W116">
        <v>686</v>
      </c>
      <c r="X116">
        <v>379</v>
      </c>
      <c r="Y116">
        <v>6</v>
      </c>
      <c r="Z116">
        <v>3</v>
      </c>
      <c r="AA116">
        <v>82</v>
      </c>
      <c r="AB116">
        <v>577</v>
      </c>
      <c r="AC116">
        <v>290</v>
      </c>
      <c r="AD116">
        <v>1</v>
      </c>
      <c r="AE116">
        <v>5</v>
      </c>
      <c r="AF116">
        <v>113</v>
      </c>
      <c r="AG116">
        <v>103</v>
      </c>
      <c r="AH116">
        <v>29</v>
      </c>
      <c r="AI116">
        <v>0</v>
      </c>
      <c r="AJ116">
        <v>3</v>
      </c>
      <c r="AK116">
        <v>21</v>
      </c>
      <c r="AL116">
        <v>117</v>
      </c>
      <c r="AM116">
        <v>90</v>
      </c>
      <c r="AN116">
        <v>1</v>
      </c>
      <c r="AO116">
        <v>1</v>
      </c>
      <c r="AP116">
        <v>4</v>
      </c>
      <c r="AQ116">
        <v>0</v>
      </c>
      <c r="AR116">
        <v>0</v>
      </c>
      <c r="AS116">
        <v>0</v>
      </c>
      <c r="AT116">
        <v>0</v>
      </c>
      <c r="AU116">
        <v>0</v>
      </c>
      <c r="AV116">
        <v>0</v>
      </c>
      <c r="AW116">
        <v>0</v>
      </c>
      <c r="AX116">
        <v>0</v>
      </c>
      <c r="AY116">
        <v>0</v>
      </c>
      <c r="AZ116">
        <v>0</v>
      </c>
      <c r="BA116">
        <v>0</v>
      </c>
      <c r="BB116">
        <v>0</v>
      </c>
      <c r="BC116">
        <v>0</v>
      </c>
      <c r="BD116">
        <v>0</v>
      </c>
      <c r="BE116">
        <v>0</v>
      </c>
      <c r="BF116">
        <v>0</v>
      </c>
      <c r="BG116" s="20">
        <v>3</v>
      </c>
      <c r="BH116" s="20">
        <v>4</v>
      </c>
      <c r="BI116" s="20">
        <v>60</v>
      </c>
      <c r="BJ116" s="20">
        <v>160</v>
      </c>
      <c r="BK116" s="20">
        <v>238</v>
      </c>
      <c r="BL116" s="20">
        <v>571</v>
      </c>
      <c r="BM116" s="20">
        <v>446</v>
      </c>
      <c r="BN116" s="20">
        <v>73</v>
      </c>
      <c r="BO116" s="20">
        <v>107</v>
      </c>
      <c r="BP116" s="20">
        <v>2484</v>
      </c>
      <c r="BQ116" s="20">
        <v>673</v>
      </c>
      <c r="BR116" s="20">
        <v>0</v>
      </c>
      <c r="BS116" s="20">
        <v>3</v>
      </c>
      <c r="BT116" s="20">
        <v>182</v>
      </c>
      <c r="BU116" s="20">
        <v>675</v>
      </c>
      <c r="BV116" s="20">
        <v>1486</v>
      </c>
    </row>
    <row r="117" spans="1:74" x14ac:dyDescent="0.25">
      <c r="A117" s="20" t="s">
        <v>434</v>
      </c>
      <c r="B117" s="20" t="s">
        <v>437</v>
      </c>
      <c r="C117" s="20" t="s">
        <v>438</v>
      </c>
      <c r="D117" s="1">
        <v>44570</v>
      </c>
      <c r="E117">
        <v>70</v>
      </c>
      <c r="F117">
        <v>3</v>
      </c>
      <c r="G117">
        <v>3</v>
      </c>
      <c r="H117">
        <v>4</v>
      </c>
      <c r="I117">
        <v>4</v>
      </c>
      <c r="J117">
        <v>50</v>
      </c>
      <c r="K117">
        <v>1</v>
      </c>
      <c r="L117">
        <v>0</v>
      </c>
      <c r="M117">
        <v>8</v>
      </c>
      <c r="N117">
        <v>171</v>
      </c>
      <c r="O117">
        <v>125</v>
      </c>
      <c r="P117">
        <v>1</v>
      </c>
      <c r="Q117">
        <v>10</v>
      </c>
      <c r="R117">
        <v>273</v>
      </c>
      <c r="S117">
        <v>209</v>
      </c>
      <c r="T117">
        <v>1</v>
      </c>
      <c r="U117">
        <v>0</v>
      </c>
      <c r="V117">
        <v>26</v>
      </c>
      <c r="W117">
        <v>681</v>
      </c>
      <c r="X117">
        <v>385</v>
      </c>
      <c r="Y117">
        <v>6</v>
      </c>
      <c r="Z117">
        <v>2</v>
      </c>
      <c r="AA117">
        <v>82</v>
      </c>
      <c r="AB117">
        <v>575</v>
      </c>
      <c r="AC117">
        <v>296</v>
      </c>
      <c r="AD117">
        <v>1</v>
      </c>
      <c r="AE117">
        <v>5</v>
      </c>
      <c r="AF117">
        <v>113</v>
      </c>
      <c r="AG117">
        <v>103</v>
      </c>
      <c r="AH117">
        <v>30</v>
      </c>
      <c r="AI117">
        <v>0</v>
      </c>
      <c r="AJ117">
        <v>3</v>
      </c>
      <c r="AK117">
        <v>21</v>
      </c>
      <c r="AL117">
        <v>112</v>
      </c>
      <c r="AM117">
        <v>90</v>
      </c>
      <c r="AN117">
        <v>1</v>
      </c>
      <c r="AO117">
        <v>1</v>
      </c>
      <c r="AP117">
        <v>4</v>
      </c>
      <c r="AQ117">
        <v>0</v>
      </c>
      <c r="AR117">
        <v>0</v>
      </c>
      <c r="AS117">
        <v>0</v>
      </c>
      <c r="AT117">
        <v>0</v>
      </c>
      <c r="AU117">
        <v>0</v>
      </c>
      <c r="AV117">
        <v>0</v>
      </c>
      <c r="AW117">
        <v>0</v>
      </c>
      <c r="AX117">
        <v>0</v>
      </c>
      <c r="AY117">
        <v>0</v>
      </c>
      <c r="AZ117">
        <v>0</v>
      </c>
      <c r="BA117">
        <v>0</v>
      </c>
      <c r="BB117">
        <v>0</v>
      </c>
      <c r="BC117">
        <v>0</v>
      </c>
      <c r="BD117">
        <v>0</v>
      </c>
      <c r="BE117">
        <v>0</v>
      </c>
      <c r="BF117">
        <v>0</v>
      </c>
      <c r="BG117" s="20">
        <v>3</v>
      </c>
      <c r="BH117" s="20">
        <v>4</v>
      </c>
      <c r="BI117" s="20">
        <v>60</v>
      </c>
      <c r="BJ117" s="20">
        <v>156</v>
      </c>
      <c r="BK117" s="20">
        <v>240</v>
      </c>
      <c r="BL117" s="20">
        <v>568</v>
      </c>
      <c r="BM117" s="20">
        <v>444</v>
      </c>
      <c r="BN117" s="20">
        <v>73</v>
      </c>
      <c r="BO117" s="20">
        <v>105</v>
      </c>
      <c r="BP117" s="20">
        <v>2483</v>
      </c>
      <c r="BQ117" s="20">
        <v>701</v>
      </c>
      <c r="BR117" s="20">
        <v>0</v>
      </c>
      <c r="BS117" s="20">
        <v>3</v>
      </c>
      <c r="BT117" s="20">
        <v>177</v>
      </c>
      <c r="BU117" s="20">
        <v>672</v>
      </c>
      <c r="BV117" s="20">
        <v>1492</v>
      </c>
    </row>
    <row r="118" spans="1:74" x14ac:dyDescent="0.25">
      <c r="A118" s="20" t="s">
        <v>434</v>
      </c>
      <c r="B118" s="20" t="s">
        <v>437</v>
      </c>
      <c r="C118" s="20" t="s">
        <v>438</v>
      </c>
      <c r="D118" s="1">
        <v>44577</v>
      </c>
      <c r="E118">
        <v>71</v>
      </c>
      <c r="F118">
        <v>3</v>
      </c>
      <c r="G118">
        <v>3</v>
      </c>
      <c r="H118">
        <v>6</v>
      </c>
      <c r="I118">
        <v>6</v>
      </c>
      <c r="J118">
        <v>50</v>
      </c>
      <c r="K118">
        <v>1</v>
      </c>
      <c r="L118">
        <v>0</v>
      </c>
      <c r="M118">
        <v>8</v>
      </c>
      <c r="N118">
        <v>167</v>
      </c>
      <c r="O118">
        <v>127</v>
      </c>
      <c r="P118">
        <v>1</v>
      </c>
      <c r="Q118">
        <v>10</v>
      </c>
      <c r="R118">
        <v>274</v>
      </c>
      <c r="S118">
        <v>212</v>
      </c>
      <c r="T118">
        <v>0</v>
      </c>
      <c r="U118">
        <v>0</v>
      </c>
      <c r="V118">
        <v>24</v>
      </c>
      <c r="W118">
        <v>680</v>
      </c>
      <c r="X118">
        <v>391</v>
      </c>
      <c r="Y118">
        <v>6</v>
      </c>
      <c r="Z118">
        <v>4</v>
      </c>
      <c r="AA118">
        <v>80</v>
      </c>
      <c r="AB118">
        <v>574</v>
      </c>
      <c r="AC118">
        <v>303</v>
      </c>
      <c r="AD118">
        <v>1</v>
      </c>
      <c r="AE118">
        <v>6</v>
      </c>
      <c r="AF118">
        <v>112</v>
      </c>
      <c r="AG118">
        <v>103</v>
      </c>
      <c r="AH118">
        <v>34</v>
      </c>
      <c r="AI118">
        <v>0</v>
      </c>
      <c r="AJ118">
        <v>3</v>
      </c>
      <c r="AK118">
        <v>21</v>
      </c>
      <c r="AL118">
        <v>113</v>
      </c>
      <c r="AM118">
        <v>93</v>
      </c>
      <c r="AN118">
        <v>1</v>
      </c>
      <c r="AO118">
        <v>1</v>
      </c>
      <c r="AP118">
        <v>4</v>
      </c>
      <c r="AQ118">
        <v>0</v>
      </c>
      <c r="AR118">
        <v>0</v>
      </c>
      <c r="AS118">
        <v>0</v>
      </c>
      <c r="AT118">
        <v>0</v>
      </c>
      <c r="AU118">
        <v>0</v>
      </c>
      <c r="AV118">
        <v>0</v>
      </c>
      <c r="AW118">
        <v>0</v>
      </c>
      <c r="AX118">
        <v>0</v>
      </c>
      <c r="AY118">
        <v>0</v>
      </c>
      <c r="AZ118">
        <v>0</v>
      </c>
      <c r="BA118">
        <v>0</v>
      </c>
      <c r="BB118">
        <v>0</v>
      </c>
      <c r="BC118">
        <v>0</v>
      </c>
      <c r="BD118">
        <v>0</v>
      </c>
      <c r="BE118">
        <v>0</v>
      </c>
      <c r="BF118">
        <v>0</v>
      </c>
      <c r="BG118" s="20">
        <v>3</v>
      </c>
      <c r="BH118" s="20">
        <v>6</v>
      </c>
      <c r="BI118" s="20">
        <v>61</v>
      </c>
      <c r="BJ118" s="20">
        <v>152</v>
      </c>
      <c r="BK118" s="20">
        <v>242</v>
      </c>
      <c r="BL118" s="20">
        <v>567</v>
      </c>
      <c r="BM118" s="20">
        <v>446</v>
      </c>
      <c r="BN118" s="20">
        <v>73</v>
      </c>
      <c r="BO118" s="20">
        <v>106</v>
      </c>
      <c r="BP118" s="20">
        <v>2486</v>
      </c>
      <c r="BQ118" s="20">
        <v>734</v>
      </c>
      <c r="BR118" s="20">
        <v>0</v>
      </c>
      <c r="BS118" s="20">
        <v>3</v>
      </c>
      <c r="BT118" s="20">
        <v>177</v>
      </c>
      <c r="BU118" s="20">
        <v>666</v>
      </c>
      <c r="BV118" s="20">
        <v>1504</v>
      </c>
    </row>
    <row r="119" spans="1:74" x14ac:dyDescent="0.25">
      <c r="A119" s="20" t="s">
        <v>434</v>
      </c>
      <c r="B119" s="20" t="s">
        <v>437</v>
      </c>
      <c r="C119" s="20" t="s">
        <v>438</v>
      </c>
      <c r="D119" s="1">
        <v>44584</v>
      </c>
      <c r="E119">
        <v>71</v>
      </c>
      <c r="F119">
        <v>3</v>
      </c>
      <c r="G119">
        <v>3</v>
      </c>
      <c r="H119">
        <v>6</v>
      </c>
      <c r="I119">
        <v>6</v>
      </c>
      <c r="J119">
        <v>50</v>
      </c>
      <c r="K119">
        <v>1</v>
      </c>
      <c r="L119">
        <v>0</v>
      </c>
      <c r="M119">
        <v>8</v>
      </c>
      <c r="N119">
        <v>169</v>
      </c>
      <c r="O119">
        <v>134</v>
      </c>
      <c r="P119">
        <v>1</v>
      </c>
      <c r="Q119">
        <v>6</v>
      </c>
      <c r="R119">
        <v>276</v>
      </c>
      <c r="S119">
        <v>214</v>
      </c>
      <c r="T119">
        <v>1</v>
      </c>
      <c r="U119">
        <v>0</v>
      </c>
      <c r="V119">
        <v>24</v>
      </c>
      <c r="W119">
        <v>681</v>
      </c>
      <c r="X119">
        <v>393</v>
      </c>
      <c r="Y119">
        <v>6</v>
      </c>
      <c r="Z119">
        <v>4</v>
      </c>
      <c r="AA119">
        <v>80</v>
      </c>
      <c r="AB119">
        <v>576</v>
      </c>
      <c r="AC119">
        <v>307</v>
      </c>
      <c r="AD119">
        <v>1</v>
      </c>
      <c r="AE119">
        <v>6</v>
      </c>
      <c r="AF119">
        <v>113</v>
      </c>
      <c r="AG119">
        <v>102</v>
      </c>
      <c r="AH119">
        <v>36</v>
      </c>
      <c r="AI119">
        <v>0</v>
      </c>
      <c r="AJ119">
        <v>3</v>
      </c>
      <c r="AK119">
        <v>20</v>
      </c>
      <c r="AL119">
        <v>112</v>
      </c>
      <c r="AM119">
        <v>94</v>
      </c>
      <c r="AN119">
        <v>1</v>
      </c>
      <c r="AO119">
        <v>1</v>
      </c>
      <c r="AP119">
        <v>3</v>
      </c>
      <c r="AQ119">
        <v>0</v>
      </c>
      <c r="AR119">
        <v>0</v>
      </c>
      <c r="AS119">
        <v>0</v>
      </c>
      <c r="AT119">
        <v>0</v>
      </c>
      <c r="AU119">
        <v>0</v>
      </c>
      <c r="AV119">
        <v>0</v>
      </c>
      <c r="AW119">
        <v>0</v>
      </c>
      <c r="AX119">
        <v>0</v>
      </c>
      <c r="AY119">
        <v>0</v>
      </c>
      <c r="AZ119">
        <v>0</v>
      </c>
      <c r="BA119">
        <v>0</v>
      </c>
      <c r="BB119">
        <v>0</v>
      </c>
      <c r="BC119">
        <v>0</v>
      </c>
      <c r="BD119">
        <v>0</v>
      </c>
      <c r="BE119">
        <v>0</v>
      </c>
      <c r="BF119">
        <v>0</v>
      </c>
      <c r="BG119" s="20">
        <v>3</v>
      </c>
      <c r="BH119" s="20">
        <v>6</v>
      </c>
      <c r="BI119" s="20">
        <v>61</v>
      </c>
      <c r="BJ119" s="20">
        <v>157</v>
      </c>
      <c r="BK119" s="20">
        <v>244</v>
      </c>
      <c r="BL119" s="20">
        <v>568</v>
      </c>
      <c r="BM119" s="20">
        <v>448</v>
      </c>
      <c r="BN119" s="20">
        <v>72</v>
      </c>
      <c r="BO119" s="20">
        <v>106</v>
      </c>
      <c r="BP119" s="20">
        <v>2489</v>
      </c>
      <c r="BQ119" s="20">
        <v>747</v>
      </c>
      <c r="BR119" s="20">
        <v>0</v>
      </c>
      <c r="BS119" s="20">
        <v>3</v>
      </c>
      <c r="BT119" s="20">
        <v>175</v>
      </c>
      <c r="BU119" s="20">
        <v>663</v>
      </c>
      <c r="BV119" s="20">
        <v>1515</v>
      </c>
    </row>
    <row r="120" spans="1:74" x14ac:dyDescent="0.25">
      <c r="A120" s="20" t="s">
        <v>434</v>
      </c>
      <c r="B120" s="20" t="s">
        <v>437</v>
      </c>
      <c r="C120" s="20" t="s">
        <v>438</v>
      </c>
      <c r="D120" s="1">
        <v>44591</v>
      </c>
      <c r="E120">
        <v>70</v>
      </c>
      <c r="F120">
        <v>3</v>
      </c>
      <c r="G120">
        <v>3</v>
      </c>
      <c r="H120">
        <v>6</v>
      </c>
      <c r="I120">
        <v>6</v>
      </c>
      <c r="J120">
        <v>50</v>
      </c>
      <c r="K120">
        <v>1</v>
      </c>
      <c r="L120">
        <v>0</v>
      </c>
      <c r="M120">
        <v>8</v>
      </c>
      <c r="N120">
        <v>164</v>
      </c>
      <c r="O120">
        <v>130</v>
      </c>
      <c r="P120">
        <v>2</v>
      </c>
      <c r="Q120">
        <v>5</v>
      </c>
      <c r="R120">
        <v>276</v>
      </c>
      <c r="S120">
        <v>215</v>
      </c>
      <c r="T120">
        <v>1</v>
      </c>
      <c r="U120">
        <v>0</v>
      </c>
      <c r="V120">
        <v>24</v>
      </c>
      <c r="W120">
        <v>681</v>
      </c>
      <c r="X120">
        <v>399</v>
      </c>
      <c r="Y120">
        <v>6</v>
      </c>
      <c r="Z120">
        <v>6</v>
      </c>
      <c r="AA120">
        <v>78</v>
      </c>
      <c r="AB120">
        <v>578</v>
      </c>
      <c r="AC120">
        <v>309</v>
      </c>
      <c r="AD120">
        <v>1</v>
      </c>
      <c r="AE120">
        <v>6</v>
      </c>
      <c r="AF120">
        <v>115</v>
      </c>
      <c r="AG120">
        <v>101</v>
      </c>
      <c r="AH120">
        <v>36</v>
      </c>
      <c r="AI120">
        <v>0</v>
      </c>
      <c r="AJ120">
        <v>3</v>
      </c>
      <c r="AK120">
        <v>19</v>
      </c>
      <c r="AL120">
        <v>109</v>
      </c>
      <c r="AM120">
        <v>91</v>
      </c>
      <c r="AN120">
        <v>1</v>
      </c>
      <c r="AO120">
        <v>1</v>
      </c>
      <c r="AP120">
        <v>3</v>
      </c>
      <c r="AQ120">
        <v>0</v>
      </c>
      <c r="AR120">
        <v>0</v>
      </c>
      <c r="AS120">
        <v>0</v>
      </c>
      <c r="AT120">
        <v>0</v>
      </c>
      <c r="AU120">
        <v>0</v>
      </c>
      <c r="AV120">
        <v>0</v>
      </c>
      <c r="AW120">
        <v>0</v>
      </c>
      <c r="AX120">
        <v>0</v>
      </c>
      <c r="AY120">
        <v>0</v>
      </c>
      <c r="AZ120">
        <v>0</v>
      </c>
      <c r="BA120">
        <v>0</v>
      </c>
      <c r="BB120">
        <v>0</v>
      </c>
      <c r="BC120">
        <v>0</v>
      </c>
      <c r="BD120">
        <v>0</v>
      </c>
      <c r="BE120">
        <v>0</v>
      </c>
      <c r="BF120">
        <v>0</v>
      </c>
      <c r="BG120" s="20">
        <v>3</v>
      </c>
      <c r="BH120" s="20">
        <v>6</v>
      </c>
      <c r="BI120" s="20">
        <v>60</v>
      </c>
      <c r="BJ120" s="20">
        <v>152</v>
      </c>
      <c r="BK120" s="20">
        <v>244</v>
      </c>
      <c r="BL120" s="20">
        <v>569</v>
      </c>
      <c r="BM120" s="20">
        <v>448</v>
      </c>
      <c r="BN120" s="20">
        <v>72</v>
      </c>
      <c r="BO120" s="20">
        <v>103</v>
      </c>
      <c r="BP120" s="20">
        <v>2489</v>
      </c>
      <c r="BQ120" s="20">
        <v>759</v>
      </c>
      <c r="BR120" s="20">
        <v>0</v>
      </c>
      <c r="BS120" s="20">
        <v>3</v>
      </c>
      <c r="BT120" s="20">
        <v>174</v>
      </c>
      <c r="BU120" s="20">
        <v>656</v>
      </c>
      <c r="BV120" s="20">
        <v>1519</v>
      </c>
    </row>
    <row r="121" spans="1:74" x14ac:dyDescent="0.25">
      <c r="A121" s="20" t="s">
        <v>434</v>
      </c>
      <c r="B121" s="20" t="s">
        <v>437</v>
      </c>
      <c r="C121" s="20" t="s">
        <v>438</v>
      </c>
      <c r="D121" s="1">
        <v>44599</v>
      </c>
      <c r="E121">
        <v>69</v>
      </c>
      <c r="F121">
        <v>3</v>
      </c>
      <c r="G121">
        <v>3</v>
      </c>
      <c r="H121">
        <v>6</v>
      </c>
      <c r="I121">
        <v>6</v>
      </c>
      <c r="J121">
        <v>50</v>
      </c>
      <c r="K121">
        <v>1</v>
      </c>
      <c r="L121">
        <v>0</v>
      </c>
      <c r="M121">
        <v>8</v>
      </c>
      <c r="N121">
        <v>162</v>
      </c>
      <c r="O121">
        <v>143</v>
      </c>
      <c r="P121">
        <v>4</v>
      </c>
      <c r="Q121">
        <v>0</v>
      </c>
      <c r="R121">
        <v>276</v>
      </c>
      <c r="S121">
        <v>220</v>
      </c>
      <c r="T121">
        <v>1</v>
      </c>
      <c r="U121">
        <v>0</v>
      </c>
      <c r="V121">
        <v>23</v>
      </c>
      <c r="W121">
        <v>685</v>
      </c>
      <c r="X121">
        <v>403</v>
      </c>
      <c r="Y121">
        <v>8</v>
      </c>
      <c r="Z121">
        <v>5</v>
      </c>
      <c r="AA121">
        <v>80</v>
      </c>
      <c r="AB121">
        <v>577</v>
      </c>
      <c r="AC121">
        <v>311</v>
      </c>
      <c r="AD121">
        <v>1</v>
      </c>
      <c r="AE121">
        <v>7</v>
      </c>
      <c r="AF121">
        <v>113</v>
      </c>
      <c r="AG121">
        <v>101</v>
      </c>
      <c r="AH121">
        <v>37</v>
      </c>
      <c r="AI121">
        <v>0</v>
      </c>
      <c r="AJ121">
        <v>3</v>
      </c>
      <c r="AK121">
        <v>18</v>
      </c>
      <c r="AL121">
        <v>107</v>
      </c>
      <c r="AM121">
        <v>91</v>
      </c>
      <c r="AN121">
        <v>2</v>
      </c>
      <c r="AO121">
        <v>1</v>
      </c>
      <c r="AP121">
        <v>2</v>
      </c>
      <c r="AQ121">
        <v>0</v>
      </c>
      <c r="AR121">
        <v>0</v>
      </c>
      <c r="AS121">
        <v>0</v>
      </c>
      <c r="AT121">
        <v>0</v>
      </c>
      <c r="AU121">
        <v>0</v>
      </c>
      <c r="AV121">
        <v>0</v>
      </c>
      <c r="AW121">
        <v>0</v>
      </c>
      <c r="AX121">
        <v>0</v>
      </c>
      <c r="AY121">
        <v>0</v>
      </c>
      <c r="AZ121">
        <v>0</v>
      </c>
      <c r="BA121">
        <v>0</v>
      </c>
      <c r="BB121">
        <v>0</v>
      </c>
      <c r="BC121">
        <v>0</v>
      </c>
      <c r="BD121">
        <v>0</v>
      </c>
      <c r="BE121">
        <v>0</v>
      </c>
      <c r="BF121">
        <v>0</v>
      </c>
      <c r="BG121" s="20">
        <v>3</v>
      </c>
      <c r="BH121" s="20">
        <v>6</v>
      </c>
      <c r="BI121" s="20">
        <v>59</v>
      </c>
      <c r="BJ121" s="20">
        <v>157</v>
      </c>
      <c r="BK121" s="20">
        <v>248</v>
      </c>
      <c r="BL121" s="20">
        <v>569</v>
      </c>
      <c r="BM121" s="20">
        <v>447</v>
      </c>
      <c r="BN121" s="20">
        <v>74</v>
      </c>
      <c r="BO121" s="20">
        <v>101</v>
      </c>
      <c r="BP121" s="20">
        <v>2484</v>
      </c>
      <c r="BQ121" s="20">
        <v>768</v>
      </c>
      <c r="BR121" s="20">
        <v>0</v>
      </c>
      <c r="BS121" s="20">
        <v>2</v>
      </c>
      <c r="BT121" s="20">
        <v>175</v>
      </c>
      <c r="BU121" s="20">
        <v>649</v>
      </c>
      <c r="BV121" s="20">
        <v>1524</v>
      </c>
    </row>
    <row r="122" spans="1:74" x14ac:dyDescent="0.25">
      <c r="A122" s="20" t="s">
        <v>434</v>
      </c>
      <c r="B122" s="20" t="s">
        <v>437</v>
      </c>
      <c r="C122" s="20" t="s">
        <v>438</v>
      </c>
      <c r="D122" s="1">
        <v>44606</v>
      </c>
      <c r="E122">
        <v>70</v>
      </c>
      <c r="F122">
        <v>4</v>
      </c>
      <c r="G122">
        <v>4</v>
      </c>
      <c r="H122">
        <v>7</v>
      </c>
      <c r="I122">
        <v>7</v>
      </c>
      <c r="J122">
        <v>51</v>
      </c>
      <c r="K122">
        <v>1</v>
      </c>
      <c r="L122">
        <v>0</v>
      </c>
      <c r="M122">
        <v>8</v>
      </c>
      <c r="N122">
        <v>182</v>
      </c>
      <c r="O122">
        <v>165</v>
      </c>
      <c r="P122">
        <v>4</v>
      </c>
      <c r="Q122">
        <v>1</v>
      </c>
      <c r="R122">
        <v>260</v>
      </c>
      <c r="S122">
        <v>209</v>
      </c>
      <c r="T122">
        <v>0</v>
      </c>
      <c r="U122">
        <v>0</v>
      </c>
      <c r="V122">
        <v>23</v>
      </c>
      <c r="W122">
        <v>684</v>
      </c>
      <c r="X122">
        <v>407</v>
      </c>
      <c r="Y122">
        <v>9</v>
      </c>
      <c r="Z122">
        <v>5</v>
      </c>
      <c r="AA122">
        <v>79</v>
      </c>
      <c r="AB122">
        <v>574</v>
      </c>
      <c r="AC122">
        <v>308</v>
      </c>
      <c r="AD122">
        <v>1</v>
      </c>
      <c r="AE122">
        <v>7</v>
      </c>
      <c r="AF122">
        <v>114</v>
      </c>
      <c r="AG122">
        <v>101</v>
      </c>
      <c r="AH122">
        <v>37</v>
      </c>
      <c r="AI122">
        <v>0</v>
      </c>
      <c r="AJ122">
        <v>3</v>
      </c>
      <c r="AK122">
        <v>17</v>
      </c>
      <c r="AL122">
        <v>105</v>
      </c>
      <c r="AM122">
        <v>96</v>
      </c>
      <c r="AN122">
        <v>2</v>
      </c>
      <c r="AO122">
        <v>1</v>
      </c>
      <c r="AP122">
        <v>2</v>
      </c>
      <c r="AQ122">
        <v>0</v>
      </c>
      <c r="AR122">
        <v>0</v>
      </c>
      <c r="AS122">
        <v>0</v>
      </c>
      <c r="AT122">
        <v>0</v>
      </c>
      <c r="AU122">
        <v>0</v>
      </c>
      <c r="AV122">
        <v>0</v>
      </c>
      <c r="AW122">
        <v>0</v>
      </c>
      <c r="AX122">
        <v>0</v>
      </c>
      <c r="AY122">
        <v>0</v>
      </c>
      <c r="AZ122">
        <v>0</v>
      </c>
      <c r="BA122">
        <v>0</v>
      </c>
      <c r="BB122">
        <v>0</v>
      </c>
      <c r="BC122">
        <v>0</v>
      </c>
      <c r="BD122">
        <v>0</v>
      </c>
      <c r="BE122">
        <v>0</v>
      </c>
      <c r="BF122">
        <v>0</v>
      </c>
      <c r="BG122" s="20">
        <v>4</v>
      </c>
      <c r="BH122" s="20">
        <v>7</v>
      </c>
      <c r="BI122" s="20">
        <v>60</v>
      </c>
      <c r="BJ122" s="20">
        <v>174</v>
      </c>
      <c r="BK122" s="20">
        <v>234</v>
      </c>
      <c r="BL122" s="20">
        <v>569</v>
      </c>
      <c r="BM122" s="20">
        <v>445</v>
      </c>
      <c r="BN122" s="20">
        <v>74</v>
      </c>
      <c r="BO122" s="20">
        <v>99</v>
      </c>
      <c r="BP122" s="20">
        <v>2480</v>
      </c>
      <c r="BQ122" s="20">
        <v>770</v>
      </c>
      <c r="BR122" s="20">
        <v>0</v>
      </c>
      <c r="BS122" s="20">
        <v>2</v>
      </c>
      <c r="BT122" s="20">
        <v>177</v>
      </c>
      <c r="BU122" s="20">
        <v>650</v>
      </c>
      <c r="BV122" s="20">
        <v>1521</v>
      </c>
    </row>
    <row r="123" spans="1:74" x14ac:dyDescent="0.25">
      <c r="A123" s="20" t="s">
        <v>434</v>
      </c>
      <c r="B123" s="20" t="s">
        <v>437</v>
      </c>
      <c r="C123" s="20" t="s">
        <v>438</v>
      </c>
      <c r="D123" s="1">
        <v>44606</v>
      </c>
      <c r="W123">
        <v>1</v>
      </c>
      <c r="AA123">
        <v>1</v>
      </c>
      <c r="AL123">
        <v>1</v>
      </c>
      <c r="BG123" s="20"/>
      <c r="BH123" s="20"/>
      <c r="BI123" s="20"/>
      <c r="BJ123" s="20"/>
      <c r="BK123" s="20"/>
      <c r="BL123" s="20"/>
      <c r="BM123" s="20"/>
      <c r="BN123" s="20"/>
      <c r="BO123" s="20">
        <v>1</v>
      </c>
      <c r="BP123" s="20"/>
      <c r="BQ123" s="20"/>
      <c r="BR123" s="20"/>
      <c r="BS123" s="20"/>
      <c r="BT123" s="20"/>
      <c r="BU123" s="20"/>
      <c r="BV123" s="20"/>
    </row>
    <row r="124" spans="1:74" x14ac:dyDescent="0.25">
      <c r="A124" s="20" t="s">
        <v>434</v>
      </c>
      <c r="B124" s="20" t="s">
        <v>439</v>
      </c>
      <c r="C124" s="20" t="s">
        <v>518</v>
      </c>
      <c r="D124" s="1">
        <v>44493</v>
      </c>
      <c r="E124">
        <v>36</v>
      </c>
      <c r="F124">
        <v>1</v>
      </c>
      <c r="G124">
        <v>0</v>
      </c>
      <c r="H124">
        <v>0</v>
      </c>
      <c r="I124">
        <v>0</v>
      </c>
      <c r="J124">
        <v>5</v>
      </c>
      <c r="K124">
        <v>2</v>
      </c>
      <c r="L124">
        <v>1</v>
      </c>
      <c r="M124">
        <v>5</v>
      </c>
      <c r="N124">
        <v>0</v>
      </c>
      <c r="O124">
        <v>0</v>
      </c>
      <c r="P124">
        <v>0</v>
      </c>
      <c r="Q124">
        <v>0</v>
      </c>
      <c r="R124">
        <v>184</v>
      </c>
      <c r="S124">
        <v>0</v>
      </c>
      <c r="T124">
        <v>63</v>
      </c>
      <c r="U124">
        <v>9</v>
      </c>
      <c r="V124">
        <v>5</v>
      </c>
      <c r="W124">
        <v>687</v>
      </c>
      <c r="X124">
        <v>0</v>
      </c>
      <c r="Y124">
        <v>54</v>
      </c>
      <c r="Z124">
        <v>42</v>
      </c>
      <c r="AA124">
        <v>89</v>
      </c>
      <c r="AB124">
        <v>550</v>
      </c>
      <c r="AC124">
        <v>21</v>
      </c>
      <c r="AD124">
        <v>0</v>
      </c>
      <c r="AE124">
        <v>10</v>
      </c>
      <c r="AF124">
        <v>213</v>
      </c>
      <c r="AG124">
        <v>97</v>
      </c>
      <c r="AH124">
        <v>0</v>
      </c>
      <c r="AI124">
        <v>2</v>
      </c>
      <c r="AJ124">
        <v>2</v>
      </c>
      <c r="AK124">
        <v>23</v>
      </c>
      <c r="AL124">
        <v>5</v>
      </c>
      <c r="AM124">
        <v>0</v>
      </c>
      <c r="AN124">
        <v>1</v>
      </c>
      <c r="AO124">
        <v>0</v>
      </c>
      <c r="AP124">
        <v>0</v>
      </c>
      <c r="AQ124">
        <v>0</v>
      </c>
      <c r="AR124">
        <v>0</v>
      </c>
      <c r="AS124">
        <v>0</v>
      </c>
      <c r="AT124">
        <v>0</v>
      </c>
      <c r="AU124">
        <v>0</v>
      </c>
      <c r="AV124">
        <v>0</v>
      </c>
      <c r="AW124">
        <v>0</v>
      </c>
      <c r="AX124">
        <v>0</v>
      </c>
      <c r="AY124">
        <v>0</v>
      </c>
      <c r="AZ124">
        <v>0</v>
      </c>
      <c r="BA124">
        <v>0</v>
      </c>
      <c r="BB124">
        <v>9</v>
      </c>
      <c r="BC124">
        <v>9</v>
      </c>
      <c r="BD124">
        <v>0</v>
      </c>
      <c r="BE124">
        <v>0</v>
      </c>
      <c r="BF124">
        <v>0</v>
      </c>
      <c r="BG124" s="20"/>
      <c r="BH124" s="20"/>
      <c r="BI124" s="20"/>
      <c r="BJ124" s="20"/>
      <c r="BK124" s="20"/>
      <c r="BL124" s="20"/>
      <c r="BM124" s="20"/>
      <c r="BN124" s="20"/>
      <c r="BO124" s="20"/>
      <c r="BP124" s="20"/>
      <c r="BQ124" s="20"/>
      <c r="BR124" s="20"/>
      <c r="BS124" s="20"/>
      <c r="BT124" s="20"/>
      <c r="BU124" s="20"/>
      <c r="BV124" s="20"/>
    </row>
    <row r="125" spans="1:74" x14ac:dyDescent="0.25">
      <c r="A125" s="20" t="s">
        <v>434</v>
      </c>
      <c r="B125" s="20" t="s">
        <v>439</v>
      </c>
      <c r="C125" s="20" t="s">
        <v>518</v>
      </c>
      <c r="D125" s="1">
        <v>44500</v>
      </c>
      <c r="E125">
        <v>36</v>
      </c>
      <c r="F125">
        <v>1</v>
      </c>
      <c r="G125">
        <v>0</v>
      </c>
      <c r="H125">
        <v>0</v>
      </c>
      <c r="I125">
        <v>0</v>
      </c>
      <c r="J125">
        <v>5</v>
      </c>
      <c r="K125">
        <v>2</v>
      </c>
      <c r="L125">
        <v>1</v>
      </c>
      <c r="M125">
        <v>5</v>
      </c>
      <c r="N125">
        <v>0</v>
      </c>
      <c r="O125">
        <v>0</v>
      </c>
      <c r="P125">
        <v>0</v>
      </c>
      <c r="Q125">
        <v>0</v>
      </c>
      <c r="R125">
        <v>185</v>
      </c>
      <c r="S125">
        <v>0</v>
      </c>
      <c r="T125">
        <v>74</v>
      </c>
      <c r="U125">
        <v>9</v>
      </c>
      <c r="V125">
        <v>5</v>
      </c>
      <c r="W125">
        <v>690</v>
      </c>
      <c r="X125">
        <v>0</v>
      </c>
      <c r="Y125">
        <v>68</v>
      </c>
      <c r="Z125">
        <v>40</v>
      </c>
      <c r="AA125">
        <v>89</v>
      </c>
      <c r="AB125">
        <v>550</v>
      </c>
      <c r="AC125">
        <v>30</v>
      </c>
      <c r="AD125">
        <v>0</v>
      </c>
      <c r="AE125">
        <v>10</v>
      </c>
      <c r="AF125">
        <v>212</v>
      </c>
      <c r="AG125">
        <v>97</v>
      </c>
      <c r="AH125">
        <v>0</v>
      </c>
      <c r="AI125">
        <v>4</v>
      </c>
      <c r="AJ125">
        <v>2</v>
      </c>
      <c r="AK125">
        <v>21</v>
      </c>
      <c r="AL125">
        <v>5</v>
      </c>
      <c r="AM125">
        <v>0</v>
      </c>
      <c r="AN125">
        <v>1</v>
      </c>
      <c r="AO125">
        <v>0</v>
      </c>
      <c r="AP125">
        <v>0</v>
      </c>
      <c r="AQ125">
        <v>0</v>
      </c>
      <c r="AR125">
        <v>0</v>
      </c>
      <c r="AS125">
        <v>0</v>
      </c>
      <c r="AT125">
        <v>0</v>
      </c>
      <c r="AU125">
        <v>0</v>
      </c>
      <c r="AV125">
        <v>0</v>
      </c>
      <c r="AW125">
        <v>0</v>
      </c>
      <c r="AX125">
        <v>0</v>
      </c>
      <c r="AY125">
        <v>0</v>
      </c>
      <c r="AZ125">
        <v>0</v>
      </c>
      <c r="BA125">
        <v>0</v>
      </c>
      <c r="BB125">
        <v>9</v>
      </c>
      <c r="BC125">
        <v>9</v>
      </c>
      <c r="BD125">
        <v>0</v>
      </c>
      <c r="BE125">
        <v>0</v>
      </c>
      <c r="BF125">
        <v>0</v>
      </c>
      <c r="BG125" s="20"/>
      <c r="BH125" s="20"/>
      <c r="BI125" s="20"/>
      <c r="BJ125" s="20"/>
      <c r="BK125" s="20"/>
      <c r="BL125" s="20"/>
      <c r="BM125" s="20"/>
      <c r="BN125" s="20"/>
      <c r="BO125" s="20"/>
      <c r="BP125" s="20"/>
      <c r="BQ125" s="20"/>
      <c r="BR125" s="20"/>
      <c r="BS125" s="20"/>
      <c r="BT125" s="20"/>
      <c r="BU125" s="20"/>
      <c r="BV125" s="20"/>
    </row>
    <row r="126" spans="1:74" x14ac:dyDescent="0.25">
      <c r="A126" s="20" t="s">
        <v>434</v>
      </c>
      <c r="B126" s="20" t="s">
        <v>439</v>
      </c>
      <c r="C126" s="20" t="s">
        <v>518</v>
      </c>
      <c r="D126" s="1">
        <v>44507</v>
      </c>
      <c r="E126">
        <v>36</v>
      </c>
      <c r="F126">
        <v>1</v>
      </c>
      <c r="G126">
        <v>0</v>
      </c>
      <c r="H126">
        <v>0</v>
      </c>
      <c r="I126">
        <v>0</v>
      </c>
      <c r="J126">
        <v>6</v>
      </c>
      <c r="K126">
        <v>2</v>
      </c>
      <c r="L126">
        <v>1</v>
      </c>
      <c r="M126">
        <v>5</v>
      </c>
      <c r="N126">
        <v>0</v>
      </c>
      <c r="O126">
        <v>0</v>
      </c>
      <c r="P126">
        <v>0</v>
      </c>
      <c r="Q126">
        <v>0</v>
      </c>
      <c r="R126">
        <v>181</v>
      </c>
      <c r="S126">
        <v>84</v>
      </c>
      <c r="T126">
        <v>9</v>
      </c>
      <c r="U126">
        <v>8</v>
      </c>
      <c r="V126">
        <v>5</v>
      </c>
      <c r="W126">
        <v>691</v>
      </c>
      <c r="X126">
        <v>86</v>
      </c>
      <c r="Y126">
        <v>8</v>
      </c>
      <c r="Z126">
        <v>40</v>
      </c>
      <c r="AA126">
        <v>88</v>
      </c>
      <c r="AB126">
        <v>546</v>
      </c>
      <c r="AC126">
        <v>40</v>
      </c>
      <c r="AD126">
        <v>0</v>
      </c>
      <c r="AE126">
        <v>10</v>
      </c>
      <c r="AF126">
        <v>210</v>
      </c>
      <c r="AG126">
        <v>94</v>
      </c>
      <c r="AH126">
        <v>4</v>
      </c>
      <c r="AI126">
        <v>0</v>
      </c>
      <c r="AJ126">
        <v>2</v>
      </c>
      <c r="AK126">
        <v>20</v>
      </c>
      <c r="AL126">
        <v>5</v>
      </c>
      <c r="AM126">
        <v>1</v>
      </c>
      <c r="AN126">
        <v>0</v>
      </c>
      <c r="AO126">
        <v>0</v>
      </c>
      <c r="AP126">
        <v>0</v>
      </c>
      <c r="AQ126">
        <v>0</v>
      </c>
      <c r="AR126">
        <v>0</v>
      </c>
      <c r="AS126">
        <v>0</v>
      </c>
      <c r="AT126">
        <v>0</v>
      </c>
      <c r="AU126">
        <v>0</v>
      </c>
      <c r="AV126">
        <v>0</v>
      </c>
      <c r="AW126">
        <v>0</v>
      </c>
      <c r="AX126">
        <v>0</v>
      </c>
      <c r="AY126">
        <v>0</v>
      </c>
      <c r="AZ126">
        <v>0</v>
      </c>
      <c r="BA126">
        <v>0</v>
      </c>
      <c r="BB126">
        <v>0</v>
      </c>
      <c r="BC126">
        <v>0</v>
      </c>
      <c r="BD126">
        <v>0</v>
      </c>
      <c r="BE126">
        <v>0</v>
      </c>
      <c r="BF126">
        <v>0</v>
      </c>
      <c r="BG126" s="20">
        <v>1</v>
      </c>
      <c r="BH126" s="20">
        <v>0</v>
      </c>
      <c r="BI126" s="20">
        <v>28</v>
      </c>
      <c r="BJ126" s="20">
        <v>0</v>
      </c>
      <c r="BK126" s="20">
        <v>155</v>
      </c>
      <c r="BL126" s="20">
        <v>529</v>
      </c>
      <c r="BM126" s="20">
        <v>306</v>
      </c>
      <c r="BN126" s="20">
        <v>63</v>
      </c>
      <c r="BO126" s="20">
        <v>5</v>
      </c>
      <c r="BP126" s="20"/>
      <c r="BQ126" s="20"/>
      <c r="BR126" s="20"/>
      <c r="BS126" s="20"/>
      <c r="BT126" s="20"/>
      <c r="BU126" s="20"/>
      <c r="BV126" s="20"/>
    </row>
    <row r="127" spans="1:74" x14ac:dyDescent="0.25">
      <c r="A127" s="20" t="s">
        <v>434</v>
      </c>
      <c r="B127" s="20" t="s">
        <v>439</v>
      </c>
      <c r="C127" s="20" t="s">
        <v>518</v>
      </c>
      <c r="D127" s="1">
        <v>44514</v>
      </c>
      <c r="E127">
        <v>38</v>
      </c>
      <c r="F127">
        <v>1</v>
      </c>
      <c r="G127">
        <v>0</v>
      </c>
      <c r="H127">
        <v>0</v>
      </c>
      <c r="I127">
        <v>0</v>
      </c>
      <c r="J127">
        <v>7</v>
      </c>
      <c r="K127">
        <v>2</v>
      </c>
      <c r="L127">
        <v>1</v>
      </c>
      <c r="M127">
        <v>5</v>
      </c>
      <c r="N127">
        <v>0</v>
      </c>
      <c r="O127">
        <v>0</v>
      </c>
      <c r="P127">
        <v>0</v>
      </c>
      <c r="Q127">
        <v>0</v>
      </c>
      <c r="R127">
        <v>181</v>
      </c>
      <c r="S127">
        <v>91</v>
      </c>
      <c r="T127">
        <v>9</v>
      </c>
      <c r="U127">
        <v>8</v>
      </c>
      <c r="V127">
        <v>5</v>
      </c>
      <c r="W127">
        <v>694</v>
      </c>
      <c r="X127">
        <v>115</v>
      </c>
      <c r="Y127">
        <v>8</v>
      </c>
      <c r="Z127">
        <v>39</v>
      </c>
      <c r="AA127">
        <v>88</v>
      </c>
      <c r="AB127">
        <v>547</v>
      </c>
      <c r="AC127">
        <v>47</v>
      </c>
      <c r="AD127">
        <v>0</v>
      </c>
      <c r="AE127">
        <v>10</v>
      </c>
      <c r="AF127">
        <v>213</v>
      </c>
      <c r="AG127">
        <v>94</v>
      </c>
      <c r="AH127">
        <v>4</v>
      </c>
      <c r="AI127">
        <v>0</v>
      </c>
      <c r="AJ127">
        <v>2</v>
      </c>
      <c r="AK127">
        <v>20</v>
      </c>
      <c r="AL127">
        <v>5</v>
      </c>
      <c r="AM127">
        <v>1</v>
      </c>
      <c r="AN127">
        <v>0</v>
      </c>
      <c r="AO127">
        <v>0</v>
      </c>
      <c r="AP127">
        <v>0</v>
      </c>
      <c r="AQ127">
        <v>0</v>
      </c>
      <c r="AR127">
        <v>0</v>
      </c>
      <c r="AS127">
        <v>0</v>
      </c>
      <c r="AT127">
        <v>0</v>
      </c>
      <c r="AU127">
        <v>0</v>
      </c>
      <c r="AV127">
        <v>0</v>
      </c>
      <c r="AW127">
        <v>0</v>
      </c>
      <c r="AX127">
        <v>0</v>
      </c>
      <c r="AY127">
        <v>0</v>
      </c>
      <c r="AZ127">
        <v>0</v>
      </c>
      <c r="BA127">
        <v>0</v>
      </c>
      <c r="BB127">
        <v>0</v>
      </c>
      <c r="BC127">
        <v>0</v>
      </c>
      <c r="BD127">
        <v>0</v>
      </c>
      <c r="BE127">
        <v>0</v>
      </c>
      <c r="BF127">
        <v>0</v>
      </c>
      <c r="BG127" s="20">
        <v>1</v>
      </c>
      <c r="BH127" s="20">
        <v>0</v>
      </c>
      <c r="BI127" s="20">
        <v>28</v>
      </c>
      <c r="BJ127" s="20">
        <v>0</v>
      </c>
      <c r="BK127" s="20">
        <v>155</v>
      </c>
      <c r="BL127" s="20">
        <v>532</v>
      </c>
      <c r="BM127" s="20">
        <v>305</v>
      </c>
      <c r="BN127" s="20">
        <v>63</v>
      </c>
      <c r="BO127" s="20">
        <v>5</v>
      </c>
      <c r="BP127" s="20"/>
      <c r="BQ127" s="20"/>
      <c r="BR127" s="20"/>
      <c r="BS127" s="20"/>
      <c r="BT127" s="20"/>
      <c r="BU127" s="20"/>
      <c r="BV127" s="20"/>
    </row>
    <row r="128" spans="1:74" x14ac:dyDescent="0.25">
      <c r="A128" s="20" t="s">
        <v>434</v>
      </c>
      <c r="B128" s="20" t="s">
        <v>439</v>
      </c>
      <c r="C128" s="20" t="s">
        <v>518</v>
      </c>
      <c r="D128" s="1">
        <v>44521</v>
      </c>
      <c r="E128">
        <v>38</v>
      </c>
      <c r="F128">
        <v>1</v>
      </c>
      <c r="G128">
        <v>0</v>
      </c>
      <c r="H128">
        <v>0</v>
      </c>
      <c r="I128">
        <v>0</v>
      </c>
      <c r="J128">
        <v>7</v>
      </c>
      <c r="K128">
        <v>2</v>
      </c>
      <c r="L128">
        <v>1</v>
      </c>
      <c r="M128">
        <v>5</v>
      </c>
      <c r="N128">
        <v>0</v>
      </c>
      <c r="O128">
        <v>0</v>
      </c>
      <c r="P128">
        <v>0</v>
      </c>
      <c r="Q128">
        <v>0</v>
      </c>
      <c r="R128">
        <v>181</v>
      </c>
      <c r="S128">
        <v>97</v>
      </c>
      <c r="T128">
        <v>9</v>
      </c>
      <c r="U128">
        <v>8</v>
      </c>
      <c r="V128">
        <v>5</v>
      </c>
      <c r="W128">
        <v>697</v>
      </c>
      <c r="X128">
        <v>155</v>
      </c>
      <c r="Y128">
        <v>8</v>
      </c>
      <c r="Z128">
        <v>39</v>
      </c>
      <c r="AA128">
        <v>86</v>
      </c>
      <c r="AB128">
        <v>544</v>
      </c>
      <c r="AC128">
        <v>55</v>
      </c>
      <c r="AD128">
        <v>0</v>
      </c>
      <c r="AE128">
        <v>9</v>
      </c>
      <c r="AF128">
        <v>212</v>
      </c>
      <c r="AG128">
        <v>95</v>
      </c>
      <c r="AH128">
        <v>5</v>
      </c>
      <c r="AI128">
        <v>0</v>
      </c>
      <c r="AJ128">
        <v>2</v>
      </c>
      <c r="AK128">
        <v>20</v>
      </c>
      <c r="AL128">
        <v>5</v>
      </c>
      <c r="AM128">
        <v>1</v>
      </c>
      <c r="AN128">
        <v>0</v>
      </c>
      <c r="AO128">
        <v>0</v>
      </c>
      <c r="AP128">
        <v>0</v>
      </c>
      <c r="AQ128">
        <v>0</v>
      </c>
      <c r="AR128">
        <v>0</v>
      </c>
      <c r="AS128">
        <v>0</v>
      </c>
      <c r="AT128">
        <v>0</v>
      </c>
      <c r="AU128">
        <v>0</v>
      </c>
      <c r="AV128">
        <v>0</v>
      </c>
      <c r="AW128">
        <v>0</v>
      </c>
      <c r="AX128">
        <v>0</v>
      </c>
      <c r="AY128">
        <v>0</v>
      </c>
      <c r="AZ128">
        <v>0</v>
      </c>
      <c r="BA128">
        <v>0</v>
      </c>
      <c r="BB128">
        <v>0</v>
      </c>
      <c r="BC128">
        <v>0</v>
      </c>
      <c r="BD128">
        <v>0</v>
      </c>
      <c r="BE128">
        <v>0</v>
      </c>
      <c r="BF128">
        <v>0</v>
      </c>
      <c r="BG128" s="20">
        <v>1</v>
      </c>
      <c r="BH128" s="20">
        <v>0</v>
      </c>
      <c r="BI128" s="20">
        <v>28</v>
      </c>
      <c r="BJ128" s="20">
        <v>0</v>
      </c>
      <c r="BK128" s="20">
        <v>155</v>
      </c>
      <c r="BL128" s="20">
        <v>535</v>
      </c>
      <c r="BM128" s="20">
        <v>303</v>
      </c>
      <c r="BN128" s="20">
        <v>64</v>
      </c>
      <c r="BO128" s="20">
        <v>5</v>
      </c>
      <c r="BP128" s="20"/>
      <c r="BQ128" s="20"/>
      <c r="BR128" s="20"/>
      <c r="BS128" s="20"/>
      <c r="BT128" s="20"/>
      <c r="BU128" s="20"/>
      <c r="BV128" s="20"/>
    </row>
    <row r="129" spans="1:74" x14ac:dyDescent="0.25">
      <c r="A129" s="20" t="s">
        <v>434</v>
      </c>
      <c r="B129" s="20" t="s">
        <v>439</v>
      </c>
      <c r="C129" s="20" t="s">
        <v>518</v>
      </c>
      <c r="D129" s="1">
        <v>44528</v>
      </c>
      <c r="E129">
        <v>38</v>
      </c>
      <c r="F129">
        <v>1</v>
      </c>
      <c r="G129">
        <v>0</v>
      </c>
      <c r="H129">
        <v>0</v>
      </c>
      <c r="I129">
        <v>0</v>
      </c>
      <c r="J129">
        <v>8</v>
      </c>
      <c r="K129">
        <v>2</v>
      </c>
      <c r="L129">
        <v>1</v>
      </c>
      <c r="M129">
        <v>5</v>
      </c>
      <c r="N129">
        <v>0</v>
      </c>
      <c r="O129">
        <v>0</v>
      </c>
      <c r="P129">
        <v>0</v>
      </c>
      <c r="Q129">
        <v>0</v>
      </c>
      <c r="R129">
        <v>181</v>
      </c>
      <c r="S129">
        <v>103</v>
      </c>
      <c r="T129">
        <v>9</v>
      </c>
      <c r="U129">
        <v>8</v>
      </c>
      <c r="V129">
        <v>5</v>
      </c>
      <c r="W129">
        <v>701</v>
      </c>
      <c r="X129">
        <v>192</v>
      </c>
      <c r="Y129">
        <v>7</v>
      </c>
      <c r="Z129">
        <v>40</v>
      </c>
      <c r="AA129">
        <v>85</v>
      </c>
      <c r="AB129">
        <v>545</v>
      </c>
      <c r="AC129">
        <v>77</v>
      </c>
      <c r="AD129">
        <v>0</v>
      </c>
      <c r="AE129">
        <v>9</v>
      </c>
      <c r="AF129">
        <v>211</v>
      </c>
      <c r="AG129">
        <v>95</v>
      </c>
      <c r="AH129">
        <v>7</v>
      </c>
      <c r="AI129">
        <v>0</v>
      </c>
      <c r="AJ129">
        <v>1</v>
      </c>
      <c r="AK129">
        <v>21</v>
      </c>
      <c r="AL129">
        <v>5</v>
      </c>
      <c r="AM129">
        <v>1</v>
      </c>
      <c r="AN129">
        <v>0</v>
      </c>
      <c r="AO129">
        <v>0</v>
      </c>
      <c r="AP129">
        <v>0</v>
      </c>
      <c r="AQ129">
        <v>0</v>
      </c>
      <c r="AR129">
        <v>0</v>
      </c>
      <c r="AS129">
        <v>0</v>
      </c>
      <c r="AT129">
        <v>0</v>
      </c>
      <c r="AU129">
        <v>0</v>
      </c>
      <c r="AV129">
        <v>0</v>
      </c>
      <c r="AW129">
        <v>0</v>
      </c>
      <c r="AX129">
        <v>0</v>
      </c>
      <c r="AY129">
        <v>0</v>
      </c>
      <c r="AZ129">
        <v>0</v>
      </c>
      <c r="BA129">
        <v>0</v>
      </c>
      <c r="BB129">
        <v>0</v>
      </c>
      <c r="BC129">
        <v>0</v>
      </c>
      <c r="BD129">
        <v>0</v>
      </c>
      <c r="BE129">
        <v>0</v>
      </c>
      <c r="BF129">
        <v>0</v>
      </c>
      <c r="BG129" s="20">
        <v>1</v>
      </c>
      <c r="BH129" s="20">
        <v>0</v>
      </c>
      <c r="BI129" s="20">
        <v>28</v>
      </c>
      <c r="BJ129" s="20">
        <v>0</v>
      </c>
      <c r="BK129" s="20">
        <v>155</v>
      </c>
      <c r="BL129" s="20">
        <v>539</v>
      </c>
      <c r="BM129" s="20">
        <v>305</v>
      </c>
      <c r="BN129" s="20">
        <v>64</v>
      </c>
      <c r="BO129" s="20">
        <v>5</v>
      </c>
      <c r="BP129" s="20"/>
      <c r="BQ129" s="20"/>
      <c r="BR129" s="20"/>
      <c r="BS129" s="20"/>
      <c r="BT129" s="20"/>
      <c r="BU129" s="20"/>
      <c r="BV129" s="20"/>
    </row>
    <row r="130" spans="1:74" x14ac:dyDescent="0.25">
      <c r="A130" s="20" t="s">
        <v>434</v>
      </c>
      <c r="B130" s="20" t="s">
        <v>439</v>
      </c>
      <c r="C130" s="20" t="s">
        <v>518</v>
      </c>
      <c r="D130" s="1">
        <v>44535</v>
      </c>
      <c r="E130">
        <v>38</v>
      </c>
      <c r="F130">
        <v>1</v>
      </c>
      <c r="G130">
        <v>0</v>
      </c>
      <c r="H130">
        <v>0</v>
      </c>
      <c r="I130">
        <v>0</v>
      </c>
      <c r="J130">
        <v>8</v>
      </c>
      <c r="K130">
        <v>2</v>
      </c>
      <c r="L130">
        <v>1</v>
      </c>
      <c r="M130">
        <v>5</v>
      </c>
      <c r="N130">
        <v>0</v>
      </c>
      <c r="O130">
        <v>0</v>
      </c>
      <c r="P130">
        <v>0</v>
      </c>
      <c r="Q130">
        <v>0</v>
      </c>
      <c r="R130">
        <v>183</v>
      </c>
      <c r="S130">
        <v>108</v>
      </c>
      <c r="T130">
        <v>9</v>
      </c>
      <c r="U130">
        <v>8</v>
      </c>
      <c r="V130">
        <v>5</v>
      </c>
      <c r="W130">
        <v>705</v>
      </c>
      <c r="X130">
        <v>224</v>
      </c>
      <c r="Y130">
        <v>8</v>
      </c>
      <c r="Z130">
        <v>39</v>
      </c>
      <c r="AA130">
        <v>86</v>
      </c>
      <c r="AB130">
        <v>547</v>
      </c>
      <c r="AC130">
        <v>102</v>
      </c>
      <c r="AD130">
        <v>0</v>
      </c>
      <c r="AE130">
        <v>8</v>
      </c>
      <c r="AF130">
        <v>210</v>
      </c>
      <c r="AG130">
        <v>96</v>
      </c>
      <c r="AH130">
        <v>8</v>
      </c>
      <c r="AI130">
        <v>0</v>
      </c>
      <c r="AJ130">
        <v>0</v>
      </c>
      <c r="AK130">
        <v>21</v>
      </c>
      <c r="AL130">
        <v>5</v>
      </c>
      <c r="AM130">
        <v>1</v>
      </c>
      <c r="AN130">
        <v>0</v>
      </c>
      <c r="AO130">
        <v>0</v>
      </c>
      <c r="AP130">
        <v>0</v>
      </c>
      <c r="AQ130">
        <v>0</v>
      </c>
      <c r="AR130">
        <v>0</v>
      </c>
      <c r="AS130">
        <v>0</v>
      </c>
      <c r="AT130">
        <v>0</v>
      </c>
      <c r="AU130">
        <v>0</v>
      </c>
      <c r="AV130">
        <v>0</v>
      </c>
      <c r="AW130">
        <v>0</v>
      </c>
      <c r="AX130">
        <v>0</v>
      </c>
      <c r="AY130">
        <v>0</v>
      </c>
      <c r="AZ130">
        <v>0</v>
      </c>
      <c r="BA130">
        <v>0</v>
      </c>
      <c r="BB130">
        <v>0</v>
      </c>
      <c r="BC130">
        <v>0</v>
      </c>
      <c r="BD130">
        <v>0</v>
      </c>
      <c r="BE130">
        <v>0</v>
      </c>
      <c r="BF130">
        <v>0</v>
      </c>
      <c r="BG130" s="20">
        <v>1</v>
      </c>
      <c r="BH130" s="20">
        <v>0</v>
      </c>
      <c r="BI130" s="20">
        <v>28</v>
      </c>
      <c r="BJ130" s="20">
        <v>0</v>
      </c>
      <c r="BK130" s="20">
        <v>157</v>
      </c>
      <c r="BL130" s="20">
        <v>542</v>
      </c>
      <c r="BM130" s="20">
        <v>308</v>
      </c>
      <c r="BN130" s="20">
        <v>64</v>
      </c>
      <c r="BO130" s="20">
        <v>5</v>
      </c>
      <c r="BP130" s="20"/>
      <c r="BQ130" s="20"/>
      <c r="BR130" s="20"/>
      <c r="BS130" s="20"/>
      <c r="BT130" s="20"/>
      <c r="BU130" s="20"/>
      <c r="BV130" s="20"/>
    </row>
    <row r="131" spans="1:74" x14ac:dyDescent="0.25">
      <c r="A131" s="20" t="s">
        <v>434</v>
      </c>
      <c r="B131" s="20" t="s">
        <v>439</v>
      </c>
      <c r="C131" s="20" t="s">
        <v>518</v>
      </c>
      <c r="D131" s="1">
        <v>44542</v>
      </c>
      <c r="E131">
        <v>37</v>
      </c>
      <c r="F131">
        <v>1</v>
      </c>
      <c r="G131">
        <v>0</v>
      </c>
      <c r="H131">
        <v>0</v>
      </c>
      <c r="I131">
        <v>0</v>
      </c>
      <c r="J131">
        <v>10</v>
      </c>
      <c r="K131">
        <v>2</v>
      </c>
      <c r="L131">
        <v>1</v>
      </c>
      <c r="M131">
        <v>5</v>
      </c>
      <c r="N131">
        <v>0</v>
      </c>
      <c r="O131">
        <v>0</v>
      </c>
      <c r="P131">
        <v>0</v>
      </c>
      <c r="Q131">
        <v>0</v>
      </c>
      <c r="R131">
        <v>183</v>
      </c>
      <c r="S131">
        <v>116</v>
      </c>
      <c r="T131">
        <v>9</v>
      </c>
      <c r="U131">
        <v>8</v>
      </c>
      <c r="V131">
        <v>5</v>
      </c>
      <c r="W131">
        <v>701</v>
      </c>
      <c r="X131">
        <v>248</v>
      </c>
      <c r="Y131">
        <v>7</v>
      </c>
      <c r="Z131">
        <v>39</v>
      </c>
      <c r="AA131">
        <v>86</v>
      </c>
      <c r="AB131">
        <v>550</v>
      </c>
      <c r="AC131">
        <v>114</v>
      </c>
      <c r="AD131">
        <v>0</v>
      </c>
      <c r="AE131">
        <v>10</v>
      </c>
      <c r="AF131">
        <v>208</v>
      </c>
      <c r="AG131">
        <v>96</v>
      </c>
      <c r="AH131">
        <v>11</v>
      </c>
      <c r="AI131">
        <v>0</v>
      </c>
      <c r="AJ131">
        <v>0</v>
      </c>
      <c r="AK131">
        <v>20</v>
      </c>
      <c r="AL131">
        <v>5</v>
      </c>
      <c r="AM131">
        <v>1</v>
      </c>
      <c r="AN131">
        <v>0</v>
      </c>
      <c r="AO131">
        <v>0</v>
      </c>
      <c r="AP131">
        <v>0</v>
      </c>
      <c r="AQ131">
        <v>0</v>
      </c>
      <c r="AR131">
        <v>0</v>
      </c>
      <c r="AS131">
        <v>0</v>
      </c>
      <c r="AT131">
        <v>0</v>
      </c>
      <c r="AU131">
        <v>0</v>
      </c>
      <c r="AV131">
        <v>0</v>
      </c>
      <c r="AW131">
        <v>0</v>
      </c>
      <c r="AX131">
        <v>0</v>
      </c>
      <c r="AY131">
        <v>0</v>
      </c>
      <c r="AZ131">
        <v>0</v>
      </c>
      <c r="BA131">
        <v>0</v>
      </c>
      <c r="BB131">
        <v>0</v>
      </c>
      <c r="BC131">
        <v>0</v>
      </c>
      <c r="BD131">
        <v>0</v>
      </c>
      <c r="BE131">
        <v>0</v>
      </c>
      <c r="BF131">
        <v>0</v>
      </c>
      <c r="BG131" s="20">
        <v>1</v>
      </c>
      <c r="BH131" s="20">
        <v>0</v>
      </c>
      <c r="BI131" s="20">
        <v>27</v>
      </c>
      <c r="BJ131" s="20">
        <v>0</v>
      </c>
      <c r="BK131" s="20">
        <v>157</v>
      </c>
      <c r="BL131" s="20">
        <v>539</v>
      </c>
      <c r="BM131" s="20">
        <v>310</v>
      </c>
      <c r="BN131" s="20">
        <v>67</v>
      </c>
      <c r="BO131" s="20">
        <v>5</v>
      </c>
      <c r="BP131" s="20"/>
      <c r="BQ131" s="20"/>
      <c r="BR131" s="20"/>
      <c r="BS131" s="20"/>
      <c r="BT131" s="20"/>
      <c r="BU131" s="20"/>
      <c r="BV131" s="20"/>
    </row>
    <row r="132" spans="1:74" x14ac:dyDescent="0.25">
      <c r="A132" s="20" t="s">
        <v>434</v>
      </c>
      <c r="B132" s="20" t="s">
        <v>439</v>
      </c>
      <c r="C132" s="20" t="s">
        <v>518</v>
      </c>
      <c r="D132" s="1">
        <v>44549</v>
      </c>
      <c r="E132">
        <v>37</v>
      </c>
      <c r="F132">
        <v>1</v>
      </c>
      <c r="G132">
        <v>0</v>
      </c>
      <c r="H132">
        <v>0</v>
      </c>
      <c r="I132">
        <v>0</v>
      </c>
      <c r="J132">
        <v>13</v>
      </c>
      <c r="K132">
        <v>2</v>
      </c>
      <c r="L132">
        <v>1</v>
      </c>
      <c r="M132">
        <v>5</v>
      </c>
      <c r="N132">
        <v>0</v>
      </c>
      <c r="O132">
        <v>0</v>
      </c>
      <c r="P132">
        <v>0</v>
      </c>
      <c r="Q132">
        <v>0</v>
      </c>
      <c r="R132">
        <v>183</v>
      </c>
      <c r="S132">
        <v>122</v>
      </c>
      <c r="T132">
        <v>9</v>
      </c>
      <c r="U132">
        <v>8</v>
      </c>
      <c r="V132">
        <v>5</v>
      </c>
      <c r="W132">
        <v>700</v>
      </c>
      <c r="X132">
        <v>287</v>
      </c>
      <c r="Y132">
        <v>8</v>
      </c>
      <c r="Z132">
        <v>38</v>
      </c>
      <c r="AA132">
        <v>83</v>
      </c>
      <c r="AB132">
        <v>550</v>
      </c>
      <c r="AC132">
        <v>147</v>
      </c>
      <c r="AD132">
        <v>0</v>
      </c>
      <c r="AE132">
        <v>11</v>
      </c>
      <c r="AF132">
        <v>203</v>
      </c>
      <c r="AG132">
        <v>97</v>
      </c>
      <c r="AH132">
        <v>17</v>
      </c>
      <c r="AI132">
        <v>0</v>
      </c>
      <c r="AJ132">
        <v>0</v>
      </c>
      <c r="AK132">
        <v>18</v>
      </c>
      <c r="AL132">
        <v>5</v>
      </c>
      <c r="AM132">
        <v>1</v>
      </c>
      <c r="AN132">
        <v>0</v>
      </c>
      <c r="AO132">
        <v>0</v>
      </c>
      <c r="AP132">
        <v>0</v>
      </c>
      <c r="AQ132">
        <v>0</v>
      </c>
      <c r="AR132">
        <v>0</v>
      </c>
      <c r="AS132">
        <v>0</v>
      </c>
      <c r="AT132">
        <v>0</v>
      </c>
      <c r="AU132">
        <v>0</v>
      </c>
      <c r="AV132">
        <v>0</v>
      </c>
      <c r="AW132">
        <v>0</v>
      </c>
      <c r="AX132">
        <v>0</v>
      </c>
      <c r="AY132">
        <v>0</v>
      </c>
      <c r="AZ132">
        <v>0</v>
      </c>
      <c r="BA132">
        <v>0</v>
      </c>
      <c r="BB132">
        <v>0</v>
      </c>
      <c r="BC132">
        <v>0</v>
      </c>
      <c r="BD132">
        <v>0</v>
      </c>
      <c r="BE132">
        <v>0</v>
      </c>
      <c r="BF132">
        <v>0</v>
      </c>
      <c r="BG132" s="20">
        <v>1</v>
      </c>
      <c r="BH132" s="20">
        <v>0</v>
      </c>
      <c r="BI132" s="20">
        <v>27</v>
      </c>
      <c r="BJ132" s="20">
        <v>0</v>
      </c>
      <c r="BK132" s="20">
        <v>157</v>
      </c>
      <c r="BL132" s="20">
        <v>543</v>
      </c>
      <c r="BM132" s="20">
        <v>312</v>
      </c>
      <c r="BN132" s="20">
        <v>68</v>
      </c>
      <c r="BO132" s="20">
        <v>5</v>
      </c>
      <c r="BP132" s="20">
        <v>3172</v>
      </c>
      <c r="BQ132" s="20">
        <v>370</v>
      </c>
      <c r="BR132" s="20">
        <v>0</v>
      </c>
      <c r="BS132" s="20">
        <v>7</v>
      </c>
      <c r="BT132" s="20">
        <v>63</v>
      </c>
      <c r="BU132" s="20">
        <v>1363</v>
      </c>
      <c r="BV132" s="20">
        <v>1548</v>
      </c>
    </row>
    <row r="133" spans="1:74" x14ac:dyDescent="0.25">
      <c r="A133" s="20" t="s">
        <v>434</v>
      </c>
      <c r="B133" s="20" t="s">
        <v>439</v>
      </c>
      <c r="C133" s="20" t="s">
        <v>518</v>
      </c>
      <c r="D133" s="1">
        <v>44558</v>
      </c>
      <c r="E133">
        <v>37</v>
      </c>
      <c r="F133">
        <v>1</v>
      </c>
      <c r="G133">
        <v>0</v>
      </c>
      <c r="H133">
        <v>0</v>
      </c>
      <c r="I133">
        <v>0</v>
      </c>
      <c r="J133">
        <v>17</v>
      </c>
      <c r="K133">
        <v>2</v>
      </c>
      <c r="L133">
        <v>1</v>
      </c>
      <c r="M133">
        <v>5</v>
      </c>
      <c r="N133">
        <v>0</v>
      </c>
      <c r="O133">
        <v>0</v>
      </c>
      <c r="P133">
        <v>0</v>
      </c>
      <c r="Q133">
        <v>0</v>
      </c>
      <c r="R133">
        <v>183</v>
      </c>
      <c r="S133">
        <v>125</v>
      </c>
      <c r="T133">
        <v>9</v>
      </c>
      <c r="U133">
        <v>8</v>
      </c>
      <c r="V133">
        <v>5</v>
      </c>
      <c r="W133">
        <v>701</v>
      </c>
      <c r="X133">
        <v>328</v>
      </c>
      <c r="Y133">
        <v>8</v>
      </c>
      <c r="Z133">
        <v>38</v>
      </c>
      <c r="AA133">
        <v>82</v>
      </c>
      <c r="AB133">
        <v>552</v>
      </c>
      <c r="AC133">
        <v>178</v>
      </c>
      <c r="AD133">
        <v>0</v>
      </c>
      <c r="AE133">
        <v>11</v>
      </c>
      <c r="AF133">
        <v>203</v>
      </c>
      <c r="AG133">
        <v>97</v>
      </c>
      <c r="AH133">
        <v>22</v>
      </c>
      <c r="AI133">
        <v>0</v>
      </c>
      <c r="AJ133">
        <v>1</v>
      </c>
      <c r="AK133">
        <v>17</v>
      </c>
      <c r="AL133">
        <v>5</v>
      </c>
      <c r="AM133">
        <v>1</v>
      </c>
      <c r="AN133">
        <v>0</v>
      </c>
      <c r="AO133">
        <v>0</v>
      </c>
      <c r="AP133">
        <v>0</v>
      </c>
      <c r="AQ133">
        <v>0</v>
      </c>
      <c r="AR133">
        <v>0</v>
      </c>
      <c r="AS133">
        <v>0</v>
      </c>
      <c r="AT133">
        <v>0</v>
      </c>
      <c r="AU133">
        <v>0</v>
      </c>
      <c r="AV133">
        <v>0</v>
      </c>
      <c r="AW133">
        <v>0</v>
      </c>
      <c r="AX133">
        <v>0</v>
      </c>
      <c r="AY133">
        <v>0</v>
      </c>
      <c r="AZ133">
        <v>0</v>
      </c>
      <c r="BA133">
        <v>0</v>
      </c>
      <c r="BB133">
        <v>0</v>
      </c>
      <c r="BC133">
        <v>0</v>
      </c>
      <c r="BD133">
        <v>0</v>
      </c>
      <c r="BE133">
        <v>0</v>
      </c>
      <c r="BF133">
        <v>0</v>
      </c>
      <c r="BG133" s="20">
        <v>1</v>
      </c>
      <c r="BH133" s="20">
        <v>0</v>
      </c>
      <c r="BI133" s="20">
        <v>27</v>
      </c>
      <c r="BJ133" s="20">
        <v>0</v>
      </c>
      <c r="BK133" s="20">
        <v>157</v>
      </c>
      <c r="BL133" s="20">
        <v>547</v>
      </c>
      <c r="BM133" s="20">
        <v>313</v>
      </c>
      <c r="BN133" s="20">
        <v>68</v>
      </c>
      <c r="BO133" s="20">
        <v>5</v>
      </c>
      <c r="BP133" s="20">
        <v>3204</v>
      </c>
      <c r="BQ133" s="20">
        <v>526</v>
      </c>
      <c r="BR133" s="20">
        <v>0</v>
      </c>
      <c r="BS133" s="20">
        <v>7</v>
      </c>
      <c r="BT133" s="20">
        <v>63</v>
      </c>
      <c r="BU133" s="20">
        <v>1375</v>
      </c>
      <c r="BV133" s="20">
        <v>1561</v>
      </c>
    </row>
    <row r="134" spans="1:74" x14ac:dyDescent="0.25">
      <c r="A134" s="20" t="s">
        <v>434</v>
      </c>
      <c r="B134" s="20" t="s">
        <v>439</v>
      </c>
      <c r="C134" s="20" t="s">
        <v>518</v>
      </c>
      <c r="D134" s="1">
        <v>44564</v>
      </c>
      <c r="E134">
        <v>37</v>
      </c>
      <c r="F134">
        <v>1</v>
      </c>
      <c r="G134">
        <v>0</v>
      </c>
      <c r="H134">
        <v>0</v>
      </c>
      <c r="I134">
        <v>0</v>
      </c>
      <c r="J134">
        <v>17</v>
      </c>
      <c r="K134">
        <v>2</v>
      </c>
      <c r="L134">
        <v>1</v>
      </c>
      <c r="M134">
        <v>5</v>
      </c>
      <c r="N134">
        <v>0</v>
      </c>
      <c r="O134">
        <v>0</v>
      </c>
      <c r="P134">
        <v>0</v>
      </c>
      <c r="Q134">
        <v>0</v>
      </c>
      <c r="R134">
        <v>188</v>
      </c>
      <c r="S134">
        <v>127</v>
      </c>
      <c r="T134">
        <v>9</v>
      </c>
      <c r="U134">
        <v>9</v>
      </c>
      <c r="V134">
        <v>5</v>
      </c>
      <c r="W134">
        <v>699</v>
      </c>
      <c r="X134">
        <v>345</v>
      </c>
      <c r="Y134">
        <v>8</v>
      </c>
      <c r="Z134">
        <v>37</v>
      </c>
      <c r="AA134">
        <v>82</v>
      </c>
      <c r="AB134">
        <v>555</v>
      </c>
      <c r="AC134">
        <v>185</v>
      </c>
      <c r="AD134">
        <v>0</v>
      </c>
      <c r="AE134">
        <v>11</v>
      </c>
      <c r="AF134">
        <v>204</v>
      </c>
      <c r="AG134">
        <v>96</v>
      </c>
      <c r="AH134">
        <v>24</v>
      </c>
      <c r="AI134">
        <v>0</v>
      </c>
      <c r="AJ134">
        <v>1</v>
      </c>
      <c r="AK134">
        <v>16</v>
      </c>
      <c r="AL134">
        <v>5</v>
      </c>
      <c r="AM134">
        <v>1</v>
      </c>
      <c r="AN134">
        <v>0</v>
      </c>
      <c r="AO134">
        <v>0</v>
      </c>
      <c r="AP134">
        <v>0</v>
      </c>
      <c r="AQ134">
        <v>0</v>
      </c>
      <c r="AR134">
        <v>0</v>
      </c>
      <c r="AS134">
        <v>0</v>
      </c>
      <c r="AT134">
        <v>0</v>
      </c>
      <c r="AU134">
        <v>0</v>
      </c>
      <c r="AV134">
        <v>0</v>
      </c>
      <c r="AW134">
        <v>0</v>
      </c>
      <c r="AX134">
        <v>0</v>
      </c>
      <c r="AY134">
        <v>0</v>
      </c>
      <c r="AZ134">
        <v>0</v>
      </c>
      <c r="BA134">
        <v>0</v>
      </c>
      <c r="BB134">
        <v>0</v>
      </c>
      <c r="BC134">
        <v>0</v>
      </c>
      <c r="BD134">
        <v>0</v>
      </c>
      <c r="BE134">
        <v>0</v>
      </c>
      <c r="BF134">
        <v>0</v>
      </c>
      <c r="BG134" s="20">
        <v>1</v>
      </c>
      <c r="BH134" s="20">
        <v>0</v>
      </c>
      <c r="BI134" s="20">
        <v>27</v>
      </c>
      <c r="BJ134" s="20">
        <v>0</v>
      </c>
      <c r="BK134" s="20">
        <v>161</v>
      </c>
      <c r="BL134" s="20">
        <v>546</v>
      </c>
      <c r="BM134" s="20">
        <v>315</v>
      </c>
      <c r="BN134" s="20">
        <v>68</v>
      </c>
      <c r="BO134" s="20">
        <v>5</v>
      </c>
      <c r="BP134" s="20">
        <v>3210</v>
      </c>
      <c r="BQ134" s="20">
        <v>585</v>
      </c>
      <c r="BR134" s="20">
        <v>0</v>
      </c>
      <c r="BS134" s="20">
        <v>6</v>
      </c>
      <c r="BT134" s="20">
        <v>64</v>
      </c>
      <c r="BU134" s="20">
        <v>1369</v>
      </c>
      <c r="BV134" s="20">
        <v>1573</v>
      </c>
    </row>
    <row r="135" spans="1:74" x14ac:dyDescent="0.25">
      <c r="A135" s="20" t="s">
        <v>434</v>
      </c>
      <c r="B135" s="20" t="s">
        <v>439</v>
      </c>
      <c r="C135" s="20" t="s">
        <v>518</v>
      </c>
      <c r="D135" s="1">
        <v>44570</v>
      </c>
      <c r="E135">
        <v>38</v>
      </c>
      <c r="F135">
        <v>1</v>
      </c>
      <c r="G135">
        <v>0</v>
      </c>
      <c r="H135">
        <v>0</v>
      </c>
      <c r="I135">
        <v>0</v>
      </c>
      <c r="J135">
        <v>18</v>
      </c>
      <c r="K135">
        <v>2</v>
      </c>
      <c r="L135">
        <v>1</v>
      </c>
      <c r="M135">
        <v>5</v>
      </c>
      <c r="N135">
        <v>0</v>
      </c>
      <c r="O135">
        <v>0</v>
      </c>
      <c r="P135">
        <v>0</v>
      </c>
      <c r="Q135">
        <v>0</v>
      </c>
      <c r="R135">
        <v>189</v>
      </c>
      <c r="S135">
        <v>130</v>
      </c>
      <c r="T135">
        <v>9</v>
      </c>
      <c r="U135">
        <v>9</v>
      </c>
      <c r="V135">
        <v>5</v>
      </c>
      <c r="W135">
        <v>694</v>
      </c>
      <c r="X135">
        <v>352</v>
      </c>
      <c r="Y135">
        <v>8</v>
      </c>
      <c r="Z135">
        <v>36</v>
      </c>
      <c r="AA135">
        <v>80</v>
      </c>
      <c r="AB135">
        <v>556</v>
      </c>
      <c r="AC135">
        <v>196</v>
      </c>
      <c r="AD135">
        <v>0</v>
      </c>
      <c r="AE135">
        <v>11</v>
      </c>
      <c r="AF135">
        <v>203</v>
      </c>
      <c r="AG135">
        <v>96</v>
      </c>
      <c r="AH135">
        <v>28</v>
      </c>
      <c r="AI135">
        <v>0</v>
      </c>
      <c r="AJ135">
        <v>1</v>
      </c>
      <c r="AK135">
        <v>16</v>
      </c>
      <c r="AL135">
        <v>5</v>
      </c>
      <c r="AM135">
        <v>1</v>
      </c>
      <c r="AN135">
        <v>0</v>
      </c>
      <c r="AO135">
        <v>0</v>
      </c>
      <c r="AP135">
        <v>0</v>
      </c>
      <c r="AQ135">
        <v>0</v>
      </c>
      <c r="AR135">
        <v>0</v>
      </c>
      <c r="AS135">
        <v>0</v>
      </c>
      <c r="AT135">
        <v>0</v>
      </c>
      <c r="AU135">
        <v>0</v>
      </c>
      <c r="AV135">
        <v>0</v>
      </c>
      <c r="AW135">
        <v>0</v>
      </c>
      <c r="AX135">
        <v>0</v>
      </c>
      <c r="AY135">
        <v>0</v>
      </c>
      <c r="AZ135">
        <v>0</v>
      </c>
      <c r="BA135">
        <v>0</v>
      </c>
      <c r="BB135">
        <v>0</v>
      </c>
      <c r="BC135">
        <v>0</v>
      </c>
      <c r="BD135">
        <v>0</v>
      </c>
      <c r="BE135">
        <v>0</v>
      </c>
      <c r="BF135">
        <v>0</v>
      </c>
      <c r="BG135" s="20">
        <v>1</v>
      </c>
      <c r="BH135" s="20">
        <v>0</v>
      </c>
      <c r="BI135" s="20">
        <v>28</v>
      </c>
      <c r="BJ135" s="20">
        <v>0</v>
      </c>
      <c r="BK135" s="20">
        <v>162</v>
      </c>
      <c r="BL135" s="20">
        <v>545</v>
      </c>
      <c r="BM135" s="20">
        <v>315</v>
      </c>
      <c r="BN135" s="20">
        <v>69</v>
      </c>
      <c r="BO135" s="20">
        <v>5</v>
      </c>
      <c r="BP135" s="20">
        <v>3227</v>
      </c>
      <c r="BQ135" s="20">
        <v>660</v>
      </c>
      <c r="BR135" s="20">
        <v>0</v>
      </c>
      <c r="BS135" s="20">
        <v>6</v>
      </c>
      <c r="BT135" s="20">
        <v>64</v>
      </c>
      <c r="BU135" s="20">
        <v>1365</v>
      </c>
      <c r="BV135" s="20">
        <v>1589</v>
      </c>
    </row>
    <row r="136" spans="1:74" x14ac:dyDescent="0.25">
      <c r="A136" s="20" t="s">
        <v>434</v>
      </c>
      <c r="B136" s="20" t="s">
        <v>439</v>
      </c>
      <c r="C136" s="20" t="s">
        <v>518</v>
      </c>
      <c r="D136" s="1">
        <v>44577</v>
      </c>
      <c r="E136">
        <v>37</v>
      </c>
      <c r="F136">
        <v>1</v>
      </c>
      <c r="G136">
        <v>0</v>
      </c>
      <c r="H136">
        <v>0</v>
      </c>
      <c r="I136">
        <v>0</v>
      </c>
      <c r="J136">
        <v>20</v>
      </c>
      <c r="K136">
        <v>2</v>
      </c>
      <c r="L136">
        <v>1</v>
      </c>
      <c r="M136">
        <v>4</v>
      </c>
      <c r="N136">
        <v>0</v>
      </c>
      <c r="O136">
        <v>0</v>
      </c>
      <c r="P136">
        <v>0</v>
      </c>
      <c r="Q136">
        <v>0</v>
      </c>
      <c r="R136">
        <v>188</v>
      </c>
      <c r="S136">
        <v>129</v>
      </c>
      <c r="T136">
        <v>9</v>
      </c>
      <c r="U136">
        <v>9</v>
      </c>
      <c r="V136">
        <v>5</v>
      </c>
      <c r="W136">
        <v>694</v>
      </c>
      <c r="X136">
        <v>355</v>
      </c>
      <c r="Y136">
        <v>8</v>
      </c>
      <c r="Z136">
        <v>36</v>
      </c>
      <c r="AA136">
        <v>83</v>
      </c>
      <c r="AB136">
        <v>556</v>
      </c>
      <c r="AC136">
        <v>200</v>
      </c>
      <c r="AD136">
        <v>0</v>
      </c>
      <c r="AE136">
        <v>11</v>
      </c>
      <c r="AF136">
        <v>202</v>
      </c>
      <c r="AG136">
        <v>95</v>
      </c>
      <c r="AH136">
        <v>31</v>
      </c>
      <c r="AI136">
        <v>0</v>
      </c>
      <c r="AJ136">
        <v>2</v>
      </c>
      <c r="AK136">
        <v>14</v>
      </c>
      <c r="AL136">
        <v>5</v>
      </c>
      <c r="AM136">
        <v>1</v>
      </c>
      <c r="AN136">
        <v>0</v>
      </c>
      <c r="AO136">
        <v>0</v>
      </c>
      <c r="AP136">
        <v>0</v>
      </c>
      <c r="AQ136">
        <v>0</v>
      </c>
      <c r="AR136">
        <v>0</v>
      </c>
      <c r="AS136">
        <v>0</v>
      </c>
      <c r="AT136">
        <v>0</v>
      </c>
      <c r="AU136">
        <v>0</v>
      </c>
      <c r="AV136">
        <v>0</v>
      </c>
      <c r="AW136">
        <v>0</v>
      </c>
      <c r="AX136">
        <v>0</v>
      </c>
      <c r="AY136">
        <v>0</v>
      </c>
      <c r="AZ136">
        <v>0</v>
      </c>
      <c r="BA136">
        <v>0</v>
      </c>
      <c r="BB136">
        <v>0</v>
      </c>
      <c r="BC136">
        <v>0</v>
      </c>
      <c r="BD136">
        <v>0</v>
      </c>
      <c r="BE136">
        <v>0</v>
      </c>
      <c r="BF136">
        <v>0</v>
      </c>
      <c r="BG136" s="20">
        <v>1</v>
      </c>
      <c r="BH136" s="20">
        <v>0</v>
      </c>
      <c r="BI136" s="20">
        <v>28</v>
      </c>
      <c r="BJ136" s="20">
        <v>0</v>
      </c>
      <c r="BK136" s="20">
        <v>161</v>
      </c>
      <c r="BL136" s="20">
        <v>548</v>
      </c>
      <c r="BM136" s="20">
        <v>315</v>
      </c>
      <c r="BN136" s="20">
        <v>70</v>
      </c>
      <c r="BO136" s="20">
        <v>5</v>
      </c>
      <c r="BP136" s="20">
        <v>3216</v>
      </c>
      <c r="BQ136" s="20">
        <v>696</v>
      </c>
      <c r="BR136" s="20">
        <v>0</v>
      </c>
      <c r="BS136" s="20">
        <v>6</v>
      </c>
      <c r="BT136" s="20">
        <v>65</v>
      </c>
      <c r="BU136" s="20">
        <v>1359</v>
      </c>
      <c r="BV136" s="20">
        <v>1589</v>
      </c>
    </row>
    <row r="137" spans="1:74" x14ac:dyDescent="0.25">
      <c r="A137" s="20" t="s">
        <v>434</v>
      </c>
      <c r="B137" s="20" t="s">
        <v>439</v>
      </c>
      <c r="C137" s="20" t="s">
        <v>518</v>
      </c>
      <c r="D137" s="1">
        <v>44584</v>
      </c>
      <c r="E137">
        <v>37</v>
      </c>
      <c r="F137">
        <v>1</v>
      </c>
      <c r="G137">
        <v>0</v>
      </c>
      <c r="H137">
        <v>0</v>
      </c>
      <c r="I137">
        <v>0</v>
      </c>
      <c r="J137">
        <v>20</v>
      </c>
      <c r="K137">
        <v>2</v>
      </c>
      <c r="L137">
        <v>1</v>
      </c>
      <c r="M137">
        <v>4</v>
      </c>
      <c r="N137">
        <v>0</v>
      </c>
      <c r="O137">
        <v>0</v>
      </c>
      <c r="P137">
        <v>0</v>
      </c>
      <c r="Q137">
        <v>0</v>
      </c>
      <c r="R137">
        <v>187</v>
      </c>
      <c r="S137">
        <v>130</v>
      </c>
      <c r="T137">
        <v>9</v>
      </c>
      <c r="U137">
        <v>9</v>
      </c>
      <c r="V137">
        <v>5</v>
      </c>
      <c r="W137">
        <v>693</v>
      </c>
      <c r="X137">
        <v>359</v>
      </c>
      <c r="Y137">
        <v>8</v>
      </c>
      <c r="Z137">
        <v>36</v>
      </c>
      <c r="AA137">
        <v>82</v>
      </c>
      <c r="AB137">
        <v>557</v>
      </c>
      <c r="AC137">
        <v>205</v>
      </c>
      <c r="AD137">
        <v>0</v>
      </c>
      <c r="AE137">
        <v>11</v>
      </c>
      <c r="AF137">
        <v>202</v>
      </c>
      <c r="AG137">
        <v>95</v>
      </c>
      <c r="AH137">
        <v>31</v>
      </c>
      <c r="AI137">
        <v>0</v>
      </c>
      <c r="AJ137">
        <v>2</v>
      </c>
      <c r="AK137">
        <v>14</v>
      </c>
      <c r="AL137">
        <v>5</v>
      </c>
      <c r="AM137">
        <v>1</v>
      </c>
      <c r="AN137">
        <v>0</v>
      </c>
      <c r="AO137">
        <v>0</v>
      </c>
      <c r="AP137">
        <v>0</v>
      </c>
      <c r="AQ137">
        <v>0</v>
      </c>
      <c r="AR137">
        <v>0</v>
      </c>
      <c r="AS137">
        <v>0</v>
      </c>
      <c r="AT137">
        <v>0</v>
      </c>
      <c r="AU137">
        <v>0</v>
      </c>
      <c r="AV137">
        <v>0</v>
      </c>
      <c r="AW137">
        <v>0</v>
      </c>
      <c r="AX137">
        <v>0</v>
      </c>
      <c r="AY137">
        <v>0</v>
      </c>
      <c r="AZ137">
        <v>0</v>
      </c>
      <c r="BA137">
        <v>0</v>
      </c>
      <c r="BB137">
        <v>0</v>
      </c>
      <c r="BC137">
        <v>0</v>
      </c>
      <c r="BD137">
        <v>0</v>
      </c>
      <c r="BE137">
        <v>0</v>
      </c>
      <c r="BF137">
        <v>0</v>
      </c>
      <c r="BG137" s="20">
        <v>1</v>
      </c>
      <c r="BH137" s="20">
        <v>0</v>
      </c>
      <c r="BI137" s="20">
        <v>28</v>
      </c>
      <c r="BJ137" s="20">
        <v>0</v>
      </c>
      <c r="BK137" s="20">
        <v>160</v>
      </c>
      <c r="BL137" s="20">
        <v>548</v>
      </c>
      <c r="BM137" s="20">
        <v>318</v>
      </c>
      <c r="BN137" s="20">
        <v>70</v>
      </c>
      <c r="BO137" s="20">
        <v>5</v>
      </c>
      <c r="BP137" s="20">
        <v>3223</v>
      </c>
      <c r="BQ137" s="20">
        <v>715</v>
      </c>
      <c r="BR137" s="20">
        <v>0</v>
      </c>
      <c r="BS137" s="20">
        <v>6</v>
      </c>
      <c r="BT137" s="20">
        <v>64</v>
      </c>
      <c r="BU137" s="20">
        <v>1357</v>
      </c>
      <c r="BV137" s="20">
        <v>1600</v>
      </c>
    </row>
    <row r="138" spans="1:74" x14ac:dyDescent="0.25">
      <c r="A138" s="20" t="s">
        <v>434</v>
      </c>
      <c r="B138" s="20" t="s">
        <v>439</v>
      </c>
      <c r="C138" s="20" t="s">
        <v>518</v>
      </c>
      <c r="D138" s="1">
        <v>44591</v>
      </c>
      <c r="E138">
        <v>38</v>
      </c>
      <c r="F138">
        <v>1</v>
      </c>
      <c r="G138">
        <v>0</v>
      </c>
      <c r="H138">
        <v>0</v>
      </c>
      <c r="I138">
        <v>0</v>
      </c>
      <c r="J138">
        <v>20</v>
      </c>
      <c r="K138">
        <v>2</v>
      </c>
      <c r="L138">
        <v>1</v>
      </c>
      <c r="M138">
        <v>4</v>
      </c>
      <c r="N138">
        <v>0</v>
      </c>
      <c r="O138">
        <v>0</v>
      </c>
      <c r="P138">
        <v>0</v>
      </c>
      <c r="Q138">
        <v>0</v>
      </c>
      <c r="R138">
        <v>189</v>
      </c>
      <c r="S138">
        <v>132</v>
      </c>
      <c r="T138">
        <v>9</v>
      </c>
      <c r="U138">
        <v>9</v>
      </c>
      <c r="V138">
        <v>6</v>
      </c>
      <c r="W138">
        <v>691</v>
      </c>
      <c r="X138">
        <v>363</v>
      </c>
      <c r="Y138">
        <v>8</v>
      </c>
      <c r="Z138">
        <v>36</v>
      </c>
      <c r="AA138">
        <v>81</v>
      </c>
      <c r="AB138">
        <v>556</v>
      </c>
      <c r="AC138">
        <v>206</v>
      </c>
      <c r="AD138">
        <v>0</v>
      </c>
      <c r="AE138">
        <v>11</v>
      </c>
      <c r="AF138">
        <v>202</v>
      </c>
      <c r="AG138">
        <v>94</v>
      </c>
      <c r="AH138">
        <v>30</v>
      </c>
      <c r="AI138">
        <v>0</v>
      </c>
      <c r="AJ138">
        <v>2</v>
      </c>
      <c r="AK138">
        <v>14</v>
      </c>
      <c r="AL138">
        <v>5</v>
      </c>
      <c r="AM138">
        <v>1</v>
      </c>
      <c r="AN138">
        <v>0</v>
      </c>
      <c r="AO138">
        <v>0</v>
      </c>
      <c r="AP138">
        <v>0</v>
      </c>
      <c r="AQ138">
        <v>0</v>
      </c>
      <c r="AR138">
        <v>0</v>
      </c>
      <c r="AS138">
        <v>0</v>
      </c>
      <c r="AT138">
        <v>0</v>
      </c>
      <c r="AU138">
        <v>0</v>
      </c>
      <c r="AV138">
        <v>0</v>
      </c>
      <c r="AW138">
        <v>0</v>
      </c>
      <c r="AX138">
        <v>0</v>
      </c>
      <c r="AY138">
        <v>0</v>
      </c>
      <c r="AZ138">
        <v>0</v>
      </c>
      <c r="BA138">
        <v>0</v>
      </c>
      <c r="BB138">
        <v>0</v>
      </c>
      <c r="BC138">
        <v>0</v>
      </c>
      <c r="BD138">
        <v>0</v>
      </c>
      <c r="BE138">
        <v>0</v>
      </c>
      <c r="BF138">
        <v>0</v>
      </c>
      <c r="BG138" s="20">
        <v>1</v>
      </c>
      <c r="BH138" s="20">
        <v>0</v>
      </c>
      <c r="BI138" s="20">
        <v>29</v>
      </c>
      <c r="BJ138" s="20">
        <v>0</v>
      </c>
      <c r="BK138" s="20">
        <v>162</v>
      </c>
      <c r="BL138" s="20">
        <v>548</v>
      </c>
      <c r="BM138" s="20">
        <v>317</v>
      </c>
      <c r="BN138" s="20">
        <v>70</v>
      </c>
      <c r="BO138" s="20">
        <v>5</v>
      </c>
      <c r="BP138" s="20">
        <v>3230</v>
      </c>
      <c r="BQ138" s="20">
        <v>734</v>
      </c>
      <c r="BR138" s="20">
        <v>0</v>
      </c>
      <c r="BS138" s="20">
        <v>6</v>
      </c>
      <c r="BT138" s="20">
        <v>63</v>
      </c>
      <c r="BU138" s="20">
        <v>1362</v>
      </c>
      <c r="BV138" s="20">
        <v>1612</v>
      </c>
    </row>
    <row r="139" spans="1:74" x14ac:dyDescent="0.25">
      <c r="A139" s="20" t="s">
        <v>434</v>
      </c>
      <c r="B139" s="20" t="s">
        <v>439</v>
      </c>
      <c r="C139" s="20" t="s">
        <v>518</v>
      </c>
      <c r="D139" s="1">
        <v>44599</v>
      </c>
      <c r="E139">
        <v>38</v>
      </c>
      <c r="F139">
        <v>1</v>
      </c>
      <c r="G139">
        <v>0</v>
      </c>
      <c r="H139">
        <v>0</v>
      </c>
      <c r="I139">
        <v>0</v>
      </c>
      <c r="J139">
        <v>20</v>
      </c>
      <c r="K139">
        <v>2</v>
      </c>
      <c r="L139">
        <v>1</v>
      </c>
      <c r="M139">
        <v>4</v>
      </c>
      <c r="N139">
        <v>0</v>
      </c>
      <c r="O139">
        <v>0</v>
      </c>
      <c r="P139">
        <v>0</v>
      </c>
      <c r="Q139">
        <v>0</v>
      </c>
      <c r="R139">
        <v>191</v>
      </c>
      <c r="S139">
        <v>134</v>
      </c>
      <c r="T139">
        <v>9</v>
      </c>
      <c r="U139">
        <v>9</v>
      </c>
      <c r="V139">
        <v>7</v>
      </c>
      <c r="W139">
        <v>692</v>
      </c>
      <c r="X139">
        <v>363</v>
      </c>
      <c r="Y139">
        <v>8</v>
      </c>
      <c r="Z139">
        <v>37</v>
      </c>
      <c r="AA139">
        <v>80</v>
      </c>
      <c r="AB139">
        <v>557</v>
      </c>
      <c r="AC139">
        <v>209</v>
      </c>
      <c r="AD139">
        <v>0</v>
      </c>
      <c r="AE139">
        <v>11</v>
      </c>
      <c r="AF139">
        <v>202</v>
      </c>
      <c r="AG139">
        <v>94</v>
      </c>
      <c r="AH139">
        <v>31</v>
      </c>
      <c r="AI139">
        <v>0</v>
      </c>
      <c r="AJ139">
        <v>2</v>
      </c>
      <c r="AK139">
        <v>14</v>
      </c>
      <c r="AL139">
        <v>5</v>
      </c>
      <c r="AM139">
        <v>1</v>
      </c>
      <c r="AN139">
        <v>0</v>
      </c>
      <c r="AO139">
        <v>0</v>
      </c>
      <c r="AP139">
        <v>0</v>
      </c>
      <c r="AQ139">
        <v>0</v>
      </c>
      <c r="AR139">
        <v>0</v>
      </c>
      <c r="AS139">
        <v>0</v>
      </c>
      <c r="AT139">
        <v>0</v>
      </c>
      <c r="AU139">
        <v>0</v>
      </c>
      <c r="AV139">
        <v>0</v>
      </c>
      <c r="AW139">
        <v>0</v>
      </c>
      <c r="AX139">
        <v>0</v>
      </c>
      <c r="AY139">
        <v>0</v>
      </c>
      <c r="AZ139">
        <v>0</v>
      </c>
      <c r="BA139">
        <v>0</v>
      </c>
      <c r="BB139">
        <v>0</v>
      </c>
      <c r="BC139">
        <v>0</v>
      </c>
      <c r="BD139">
        <v>0</v>
      </c>
      <c r="BE139">
        <v>0</v>
      </c>
      <c r="BF139">
        <v>0</v>
      </c>
      <c r="BG139" s="20">
        <v>1</v>
      </c>
      <c r="BH139" s="20">
        <v>0</v>
      </c>
      <c r="BI139" s="20">
        <v>29</v>
      </c>
      <c r="BJ139" s="20">
        <v>0</v>
      </c>
      <c r="BK139" s="20">
        <v>163</v>
      </c>
      <c r="BL139" s="20">
        <v>549</v>
      </c>
      <c r="BM139" s="20">
        <v>318</v>
      </c>
      <c r="BN139" s="20">
        <v>72</v>
      </c>
      <c r="BO139" s="20">
        <v>5</v>
      </c>
      <c r="BP139" s="20">
        <v>3229</v>
      </c>
      <c r="BQ139" s="20">
        <v>751</v>
      </c>
      <c r="BR139" s="20">
        <v>0</v>
      </c>
      <c r="BS139" s="20">
        <v>6</v>
      </c>
      <c r="BT139" s="20">
        <v>63</v>
      </c>
      <c r="BU139" s="20">
        <v>1357</v>
      </c>
      <c r="BV139" s="20">
        <v>1621</v>
      </c>
    </row>
    <row r="140" spans="1:74" x14ac:dyDescent="0.25">
      <c r="A140" s="20" t="s">
        <v>434</v>
      </c>
      <c r="B140" s="20" t="s">
        <v>439</v>
      </c>
      <c r="C140" s="20" t="s">
        <v>518</v>
      </c>
      <c r="D140" s="1">
        <v>44606</v>
      </c>
      <c r="E140">
        <v>38</v>
      </c>
      <c r="F140">
        <v>1</v>
      </c>
      <c r="G140">
        <v>0</v>
      </c>
      <c r="H140">
        <v>0</v>
      </c>
      <c r="I140">
        <v>0</v>
      </c>
      <c r="J140">
        <v>20</v>
      </c>
      <c r="K140">
        <v>2</v>
      </c>
      <c r="L140">
        <v>1</v>
      </c>
      <c r="M140">
        <v>4</v>
      </c>
      <c r="N140">
        <v>0</v>
      </c>
      <c r="O140">
        <v>0</v>
      </c>
      <c r="P140">
        <v>0</v>
      </c>
      <c r="Q140">
        <v>0</v>
      </c>
      <c r="R140">
        <v>191</v>
      </c>
      <c r="S140">
        <v>134</v>
      </c>
      <c r="T140">
        <v>9</v>
      </c>
      <c r="U140">
        <v>9</v>
      </c>
      <c r="V140">
        <v>7</v>
      </c>
      <c r="W140">
        <v>690</v>
      </c>
      <c r="X140">
        <v>365</v>
      </c>
      <c r="Y140">
        <v>8</v>
      </c>
      <c r="Z140">
        <v>37</v>
      </c>
      <c r="AA140">
        <v>77</v>
      </c>
      <c r="AB140">
        <v>557</v>
      </c>
      <c r="AC140">
        <v>211</v>
      </c>
      <c r="AD140">
        <v>0</v>
      </c>
      <c r="AE140">
        <v>11</v>
      </c>
      <c r="AF140">
        <v>202</v>
      </c>
      <c r="AG140">
        <v>94</v>
      </c>
      <c r="AH140">
        <v>31</v>
      </c>
      <c r="AI140">
        <v>0</v>
      </c>
      <c r="AJ140">
        <v>2</v>
      </c>
      <c r="AK140">
        <v>14</v>
      </c>
      <c r="AL140">
        <v>5</v>
      </c>
      <c r="AM140">
        <v>1</v>
      </c>
      <c r="AN140">
        <v>0</v>
      </c>
      <c r="AO140">
        <v>0</v>
      </c>
      <c r="AP140">
        <v>0</v>
      </c>
      <c r="AQ140">
        <v>0</v>
      </c>
      <c r="AR140">
        <v>0</v>
      </c>
      <c r="AS140">
        <v>0</v>
      </c>
      <c r="AT140">
        <v>0</v>
      </c>
      <c r="AU140">
        <v>0</v>
      </c>
      <c r="AV140">
        <v>0</v>
      </c>
      <c r="AW140">
        <v>0</v>
      </c>
      <c r="AX140">
        <v>0</v>
      </c>
      <c r="AY140">
        <v>0</v>
      </c>
      <c r="AZ140">
        <v>0</v>
      </c>
      <c r="BA140">
        <v>0</v>
      </c>
      <c r="BB140">
        <v>0</v>
      </c>
      <c r="BC140">
        <v>0</v>
      </c>
      <c r="BD140">
        <v>0</v>
      </c>
      <c r="BE140">
        <v>0</v>
      </c>
      <c r="BF140">
        <v>0</v>
      </c>
      <c r="BG140" s="20">
        <v>1</v>
      </c>
      <c r="BH140" s="20">
        <v>0</v>
      </c>
      <c r="BI140" s="20">
        <v>29</v>
      </c>
      <c r="BJ140" s="20">
        <v>0</v>
      </c>
      <c r="BK140" s="20">
        <v>163</v>
      </c>
      <c r="BL140" s="20">
        <v>550</v>
      </c>
      <c r="BM140" s="20">
        <v>318</v>
      </c>
      <c r="BN140" s="20">
        <v>72</v>
      </c>
      <c r="BO140" s="20">
        <v>5</v>
      </c>
      <c r="BP140" s="20">
        <v>3240</v>
      </c>
      <c r="BQ140" s="20">
        <v>769</v>
      </c>
      <c r="BR140" s="20">
        <v>0</v>
      </c>
      <c r="BS140" s="20">
        <v>6</v>
      </c>
      <c r="BT140" s="20">
        <v>65</v>
      </c>
      <c r="BU140" s="20">
        <v>1363</v>
      </c>
      <c r="BV140" s="20">
        <v>1626</v>
      </c>
    </row>
    <row r="141" spans="1:74" x14ac:dyDescent="0.25">
      <c r="A141" s="20" t="s">
        <v>434</v>
      </c>
      <c r="B141" s="20" t="s">
        <v>442</v>
      </c>
      <c r="C141" s="20" t="s">
        <v>519</v>
      </c>
      <c r="D141" s="1">
        <v>44493</v>
      </c>
      <c r="E141">
        <v>28</v>
      </c>
      <c r="F141">
        <v>0</v>
      </c>
      <c r="G141">
        <v>0</v>
      </c>
      <c r="H141">
        <v>0</v>
      </c>
      <c r="I141">
        <v>0</v>
      </c>
      <c r="J141">
        <v>11</v>
      </c>
      <c r="K141">
        <v>0</v>
      </c>
      <c r="L141">
        <v>0</v>
      </c>
      <c r="M141">
        <v>1</v>
      </c>
      <c r="N141">
        <v>0</v>
      </c>
      <c r="O141">
        <v>0</v>
      </c>
      <c r="P141">
        <v>0</v>
      </c>
      <c r="Q141">
        <v>0</v>
      </c>
      <c r="R141">
        <v>241</v>
      </c>
      <c r="S141">
        <v>0</v>
      </c>
      <c r="T141">
        <v>97</v>
      </c>
      <c r="U141">
        <v>1</v>
      </c>
      <c r="V141">
        <v>5</v>
      </c>
      <c r="W141">
        <v>267</v>
      </c>
      <c r="X141">
        <v>0</v>
      </c>
      <c r="Y141">
        <v>24</v>
      </c>
      <c r="Z141">
        <v>8</v>
      </c>
      <c r="AA141">
        <v>13</v>
      </c>
      <c r="AB141">
        <v>354</v>
      </c>
      <c r="AC141">
        <v>15</v>
      </c>
      <c r="AD141">
        <v>16</v>
      </c>
      <c r="AE141">
        <v>11</v>
      </c>
      <c r="AF141">
        <v>50</v>
      </c>
      <c r="AG141">
        <v>36</v>
      </c>
      <c r="AH141">
        <v>0</v>
      </c>
      <c r="AI141">
        <v>3</v>
      </c>
      <c r="AJ141">
        <v>2</v>
      </c>
      <c r="AK141">
        <v>5</v>
      </c>
      <c r="AL141">
        <v>23</v>
      </c>
      <c r="AM141">
        <v>0</v>
      </c>
      <c r="AN141">
        <v>3</v>
      </c>
      <c r="AO141">
        <v>0</v>
      </c>
      <c r="AP141">
        <v>0</v>
      </c>
      <c r="AQ141">
        <v>0</v>
      </c>
      <c r="AR141">
        <v>0</v>
      </c>
      <c r="AS141">
        <v>0</v>
      </c>
      <c r="AT141">
        <v>0</v>
      </c>
      <c r="AU141">
        <v>0</v>
      </c>
      <c r="AV141">
        <v>0</v>
      </c>
      <c r="AW141">
        <v>0</v>
      </c>
      <c r="AX141">
        <v>0</v>
      </c>
      <c r="AY141">
        <v>0</v>
      </c>
      <c r="AZ141">
        <v>0</v>
      </c>
      <c r="BA141">
        <v>0</v>
      </c>
      <c r="BB141">
        <v>13</v>
      </c>
      <c r="BC141">
        <v>9</v>
      </c>
      <c r="BD141">
        <v>0</v>
      </c>
      <c r="BE141">
        <v>2</v>
      </c>
      <c r="BF141">
        <v>1</v>
      </c>
      <c r="BG141" s="20"/>
      <c r="BH141" s="20"/>
      <c r="BI141" s="20"/>
      <c r="BJ141" s="20"/>
      <c r="BK141" s="20"/>
      <c r="BL141" s="20"/>
      <c r="BM141" s="20"/>
      <c r="BN141" s="20"/>
      <c r="BO141" s="20"/>
      <c r="BP141" s="20"/>
      <c r="BQ141" s="20"/>
      <c r="BR141" s="20"/>
      <c r="BS141" s="20"/>
      <c r="BT141" s="20"/>
      <c r="BU141" s="20"/>
      <c r="BV141" s="20"/>
    </row>
    <row r="142" spans="1:74" x14ac:dyDescent="0.25">
      <c r="A142" s="20" t="s">
        <v>434</v>
      </c>
      <c r="B142" s="20" t="s">
        <v>442</v>
      </c>
      <c r="C142" s="20" t="s">
        <v>519</v>
      </c>
      <c r="D142" s="1">
        <v>44500</v>
      </c>
      <c r="E142">
        <v>28</v>
      </c>
      <c r="F142">
        <v>0</v>
      </c>
      <c r="G142">
        <v>0</v>
      </c>
      <c r="H142">
        <v>0</v>
      </c>
      <c r="I142">
        <v>0</v>
      </c>
      <c r="J142">
        <v>12</v>
      </c>
      <c r="K142">
        <v>0</v>
      </c>
      <c r="L142">
        <v>0</v>
      </c>
      <c r="M142">
        <v>1</v>
      </c>
      <c r="N142">
        <v>0</v>
      </c>
      <c r="O142">
        <v>0</v>
      </c>
      <c r="P142">
        <v>0</v>
      </c>
      <c r="Q142">
        <v>0</v>
      </c>
      <c r="R142">
        <v>241</v>
      </c>
      <c r="S142">
        <v>0</v>
      </c>
      <c r="T142">
        <v>117</v>
      </c>
      <c r="U142">
        <v>1</v>
      </c>
      <c r="V142">
        <v>5</v>
      </c>
      <c r="W142">
        <v>267</v>
      </c>
      <c r="X142">
        <v>0</v>
      </c>
      <c r="Y142">
        <v>38</v>
      </c>
      <c r="Z142">
        <v>8</v>
      </c>
      <c r="AA142">
        <v>13</v>
      </c>
      <c r="AB142">
        <v>354</v>
      </c>
      <c r="AC142">
        <v>29</v>
      </c>
      <c r="AD142">
        <v>16</v>
      </c>
      <c r="AE142">
        <v>11</v>
      </c>
      <c r="AF142">
        <v>50</v>
      </c>
      <c r="AG142">
        <v>37</v>
      </c>
      <c r="AH142">
        <v>0</v>
      </c>
      <c r="AI142">
        <v>4</v>
      </c>
      <c r="AJ142">
        <v>2</v>
      </c>
      <c r="AK142">
        <v>5</v>
      </c>
      <c r="AL142">
        <v>23</v>
      </c>
      <c r="AM142">
        <v>0</v>
      </c>
      <c r="AN142">
        <v>4</v>
      </c>
      <c r="AO142">
        <v>0</v>
      </c>
      <c r="AP142">
        <v>0</v>
      </c>
      <c r="AQ142">
        <v>0</v>
      </c>
      <c r="AR142">
        <v>0</v>
      </c>
      <c r="AS142">
        <v>0</v>
      </c>
      <c r="AT142">
        <v>0</v>
      </c>
      <c r="AU142">
        <v>0</v>
      </c>
      <c r="AV142">
        <v>0</v>
      </c>
      <c r="AW142">
        <v>0</v>
      </c>
      <c r="AX142">
        <v>0</v>
      </c>
      <c r="AY142">
        <v>0</v>
      </c>
      <c r="AZ142">
        <v>0</v>
      </c>
      <c r="BA142">
        <v>0</v>
      </c>
      <c r="BB142">
        <v>13</v>
      </c>
      <c r="BC142">
        <v>9</v>
      </c>
      <c r="BD142">
        <v>0</v>
      </c>
      <c r="BE142">
        <v>2</v>
      </c>
      <c r="BF142">
        <v>1</v>
      </c>
      <c r="BG142" s="20"/>
      <c r="BH142" s="20"/>
      <c r="BI142" s="20"/>
      <c r="BJ142" s="20"/>
      <c r="BK142" s="20"/>
      <c r="BL142" s="20"/>
      <c r="BM142" s="20"/>
      <c r="BN142" s="20"/>
      <c r="BO142" s="20"/>
      <c r="BP142" s="20"/>
      <c r="BQ142" s="20"/>
      <c r="BR142" s="20"/>
      <c r="BS142" s="20"/>
      <c r="BT142" s="20"/>
      <c r="BU142" s="20"/>
      <c r="BV142" s="20"/>
    </row>
    <row r="143" spans="1:74" x14ac:dyDescent="0.25">
      <c r="A143" s="20" t="s">
        <v>434</v>
      </c>
      <c r="B143" s="20" t="s">
        <v>442</v>
      </c>
      <c r="C143" s="20" t="s">
        <v>519</v>
      </c>
      <c r="D143" s="1">
        <v>44507</v>
      </c>
      <c r="E143">
        <v>28</v>
      </c>
      <c r="F143">
        <v>0</v>
      </c>
      <c r="G143">
        <v>0</v>
      </c>
      <c r="H143">
        <v>0</v>
      </c>
      <c r="I143">
        <v>0</v>
      </c>
      <c r="J143">
        <v>14</v>
      </c>
      <c r="K143">
        <v>0</v>
      </c>
      <c r="L143">
        <v>0</v>
      </c>
      <c r="M143">
        <v>1</v>
      </c>
      <c r="N143">
        <v>0</v>
      </c>
      <c r="O143">
        <v>0</v>
      </c>
      <c r="P143">
        <v>0</v>
      </c>
      <c r="Q143">
        <v>0</v>
      </c>
      <c r="R143">
        <v>241</v>
      </c>
      <c r="S143">
        <v>135</v>
      </c>
      <c r="T143">
        <v>13</v>
      </c>
      <c r="U143">
        <v>1</v>
      </c>
      <c r="V143">
        <v>5</v>
      </c>
      <c r="W143">
        <v>265</v>
      </c>
      <c r="X143">
        <v>53</v>
      </c>
      <c r="Y143">
        <v>9</v>
      </c>
      <c r="Z143">
        <v>8</v>
      </c>
      <c r="AA143">
        <v>13</v>
      </c>
      <c r="AB143">
        <v>355</v>
      </c>
      <c r="AC143">
        <v>39</v>
      </c>
      <c r="AD143">
        <v>16</v>
      </c>
      <c r="AE143">
        <v>11</v>
      </c>
      <c r="AF143">
        <v>51</v>
      </c>
      <c r="AG143">
        <v>37</v>
      </c>
      <c r="AH143">
        <v>4</v>
      </c>
      <c r="AI143">
        <v>2</v>
      </c>
      <c r="AJ143">
        <v>2</v>
      </c>
      <c r="AK143">
        <v>5</v>
      </c>
      <c r="AL143">
        <v>22</v>
      </c>
      <c r="AM143">
        <v>5</v>
      </c>
      <c r="AN143">
        <v>1</v>
      </c>
      <c r="AO143">
        <v>0</v>
      </c>
      <c r="AP143">
        <v>0</v>
      </c>
      <c r="AQ143">
        <v>0</v>
      </c>
      <c r="AR143">
        <v>0</v>
      </c>
      <c r="AS143">
        <v>0</v>
      </c>
      <c r="AT143">
        <v>0</v>
      </c>
      <c r="AU143">
        <v>0</v>
      </c>
      <c r="AV143">
        <v>0</v>
      </c>
      <c r="AW143">
        <v>0</v>
      </c>
      <c r="AX143">
        <v>0</v>
      </c>
      <c r="AY143">
        <v>0</v>
      </c>
      <c r="AZ143">
        <v>0</v>
      </c>
      <c r="BA143">
        <v>0</v>
      </c>
      <c r="BB143">
        <v>0</v>
      </c>
      <c r="BC143">
        <v>0</v>
      </c>
      <c r="BD143">
        <v>0</v>
      </c>
      <c r="BE143">
        <v>0</v>
      </c>
      <c r="BF143">
        <v>0</v>
      </c>
      <c r="BG143" s="20">
        <v>0</v>
      </c>
      <c r="BH143" s="20">
        <v>0</v>
      </c>
      <c r="BI143" s="20">
        <v>26</v>
      </c>
      <c r="BJ143" s="20">
        <v>0</v>
      </c>
      <c r="BK143" s="20">
        <v>219</v>
      </c>
      <c r="BL143" s="20">
        <v>230</v>
      </c>
      <c r="BM143" s="20">
        <v>268</v>
      </c>
      <c r="BN143" s="20">
        <v>25</v>
      </c>
      <c r="BO143" s="20">
        <v>21</v>
      </c>
      <c r="BP143" s="20"/>
      <c r="BQ143" s="20"/>
      <c r="BR143" s="20"/>
      <c r="BS143" s="20"/>
      <c r="BT143" s="20"/>
      <c r="BU143" s="20"/>
      <c r="BV143" s="20"/>
    </row>
    <row r="144" spans="1:74" x14ac:dyDescent="0.25">
      <c r="A144" s="20" t="s">
        <v>434</v>
      </c>
      <c r="B144" s="20" t="s">
        <v>442</v>
      </c>
      <c r="C144" s="20" t="s">
        <v>519</v>
      </c>
      <c r="D144" s="1">
        <v>44514</v>
      </c>
      <c r="E144">
        <v>28</v>
      </c>
      <c r="F144">
        <v>0</v>
      </c>
      <c r="G144">
        <v>0</v>
      </c>
      <c r="H144">
        <v>0</v>
      </c>
      <c r="I144">
        <v>0</v>
      </c>
      <c r="J144">
        <v>17</v>
      </c>
      <c r="K144">
        <v>0</v>
      </c>
      <c r="L144">
        <v>0</v>
      </c>
      <c r="M144">
        <v>1</v>
      </c>
      <c r="N144">
        <v>0</v>
      </c>
      <c r="O144">
        <v>0</v>
      </c>
      <c r="P144">
        <v>0</v>
      </c>
      <c r="Q144">
        <v>0</v>
      </c>
      <c r="R144">
        <v>242</v>
      </c>
      <c r="S144">
        <v>155</v>
      </c>
      <c r="T144">
        <v>13</v>
      </c>
      <c r="U144">
        <v>1</v>
      </c>
      <c r="V144">
        <v>5</v>
      </c>
      <c r="W144">
        <v>265</v>
      </c>
      <c r="X144">
        <v>69</v>
      </c>
      <c r="Y144">
        <v>9</v>
      </c>
      <c r="Z144">
        <v>8</v>
      </c>
      <c r="AA144">
        <v>13</v>
      </c>
      <c r="AB144">
        <v>354</v>
      </c>
      <c r="AC144">
        <v>56</v>
      </c>
      <c r="AD144">
        <v>16</v>
      </c>
      <c r="AE144">
        <v>11</v>
      </c>
      <c r="AF144">
        <v>50</v>
      </c>
      <c r="AG144">
        <v>40</v>
      </c>
      <c r="AH144">
        <v>4</v>
      </c>
      <c r="AI144">
        <v>2</v>
      </c>
      <c r="AJ144">
        <v>2</v>
      </c>
      <c r="AK144">
        <v>6</v>
      </c>
      <c r="AL144">
        <v>22</v>
      </c>
      <c r="AM144">
        <v>6</v>
      </c>
      <c r="AN144">
        <v>1</v>
      </c>
      <c r="AO144">
        <v>0</v>
      </c>
      <c r="AP144">
        <v>0</v>
      </c>
      <c r="AQ144">
        <v>0</v>
      </c>
      <c r="AR144">
        <v>0</v>
      </c>
      <c r="AS144">
        <v>0</v>
      </c>
      <c r="AT144">
        <v>0</v>
      </c>
      <c r="AU144">
        <v>0</v>
      </c>
      <c r="AV144">
        <v>0</v>
      </c>
      <c r="AW144">
        <v>0</v>
      </c>
      <c r="AX144">
        <v>0</v>
      </c>
      <c r="AY144">
        <v>0</v>
      </c>
      <c r="AZ144">
        <v>0</v>
      </c>
      <c r="BA144">
        <v>0</v>
      </c>
      <c r="BB144">
        <v>0</v>
      </c>
      <c r="BC144">
        <v>0</v>
      </c>
      <c r="BD144">
        <v>0</v>
      </c>
      <c r="BE144">
        <v>0</v>
      </c>
      <c r="BF144">
        <v>0</v>
      </c>
      <c r="BG144" s="20">
        <v>0</v>
      </c>
      <c r="BH144" s="20">
        <v>0</v>
      </c>
      <c r="BI144" s="20">
        <v>26</v>
      </c>
      <c r="BJ144" s="20">
        <v>0</v>
      </c>
      <c r="BK144" s="20">
        <v>220</v>
      </c>
      <c r="BL144" s="20">
        <v>230</v>
      </c>
      <c r="BM144" s="20">
        <v>269</v>
      </c>
      <c r="BN144" s="20">
        <v>27</v>
      </c>
      <c r="BO144" s="20">
        <v>21</v>
      </c>
      <c r="BP144" s="20"/>
      <c r="BQ144" s="20"/>
      <c r="BR144" s="20"/>
      <c r="BS144" s="20"/>
      <c r="BT144" s="20"/>
      <c r="BU144" s="20"/>
      <c r="BV144" s="20"/>
    </row>
    <row r="145" spans="1:74" x14ac:dyDescent="0.25">
      <c r="A145" s="20" t="s">
        <v>434</v>
      </c>
      <c r="B145" s="20" t="s">
        <v>442</v>
      </c>
      <c r="C145" s="20" t="s">
        <v>519</v>
      </c>
      <c r="D145" s="1">
        <v>44521</v>
      </c>
      <c r="E145">
        <v>28</v>
      </c>
      <c r="F145">
        <v>0</v>
      </c>
      <c r="G145">
        <v>0</v>
      </c>
      <c r="H145">
        <v>0</v>
      </c>
      <c r="I145">
        <v>0</v>
      </c>
      <c r="J145">
        <v>17</v>
      </c>
      <c r="K145">
        <v>0</v>
      </c>
      <c r="L145">
        <v>0</v>
      </c>
      <c r="M145">
        <v>1</v>
      </c>
      <c r="N145">
        <v>0</v>
      </c>
      <c r="O145">
        <v>0</v>
      </c>
      <c r="P145">
        <v>0</v>
      </c>
      <c r="Q145">
        <v>0</v>
      </c>
      <c r="R145">
        <v>242</v>
      </c>
      <c r="S145">
        <v>165</v>
      </c>
      <c r="T145">
        <v>14</v>
      </c>
      <c r="U145">
        <v>1</v>
      </c>
      <c r="V145">
        <v>4</v>
      </c>
      <c r="W145">
        <v>265</v>
      </c>
      <c r="X145">
        <v>88</v>
      </c>
      <c r="Y145">
        <v>9</v>
      </c>
      <c r="Z145">
        <v>9</v>
      </c>
      <c r="AA145">
        <v>12</v>
      </c>
      <c r="AB145">
        <v>354</v>
      </c>
      <c r="AC145">
        <v>81</v>
      </c>
      <c r="AD145">
        <v>15</v>
      </c>
      <c r="AE145">
        <v>11</v>
      </c>
      <c r="AF145">
        <v>50</v>
      </c>
      <c r="AG145">
        <v>40</v>
      </c>
      <c r="AH145">
        <v>4</v>
      </c>
      <c r="AI145">
        <v>2</v>
      </c>
      <c r="AJ145">
        <v>2</v>
      </c>
      <c r="AK145">
        <v>6</v>
      </c>
      <c r="AL145">
        <v>22</v>
      </c>
      <c r="AM145">
        <v>6</v>
      </c>
      <c r="AN145">
        <v>1</v>
      </c>
      <c r="AO145">
        <v>0</v>
      </c>
      <c r="AP145">
        <v>0</v>
      </c>
      <c r="AQ145">
        <v>0</v>
      </c>
      <c r="AR145">
        <v>0</v>
      </c>
      <c r="AS145">
        <v>0</v>
      </c>
      <c r="AT145">
        <v>0</v>
      </c>
      <c r="AU145">
        <v>0</v>
      </c>
      <c r="AV145">
        <v>0</v>
      </c>
      <c r="AW145">
        <v>0</v>
      </c>
      <c r="AX145">
        <v>0</v>
      </c>
      <c r="AY145">
        <v>0</v>
      </c>
      <c r="AZ145">
        <v>0</v>
      </c>
      <c r="BA145">
        <v>0</v>
      </c>
      <c r="BB145">
        <v>0</v>
      </c>
      <c r="BC145">
        <v>0</v>
      </c>
      <c r="BD145">
        <v>0</v>
      </c>
      <c r="BE145">
        <v>0</v>
      </c>
      <c r="BF145">
        <v>0</v>
      </c>
      <c r="BG145" s="20">
        <v>0</v>
      </c>
      <c r="BH145" s="20">
        <v>0</v>
      </c>
      <c r="BI145" s="20">
        <v>26</v>
      </c>
      <c r="BJ145" s="20">
        <v>0</v>
      </c>
      <c r="BK145" s="20">
        <v>220</v>
      </c>
      <c r="BL145" s="20">
        <v>231</v>
      </c>
      <c r="BM145" s="20">
        <v>269</v>
      </c>
      <c r="BN145" s="20">
        <v>28</v>
      </c>
      <c r="BO145" s="20">
        <v>21</v>
      </c>
      <c r="BP145" s="20"/>
      <c r="BQ145" s="20"/>
      <c r="BR145" s="20"/>
      <c r="BS145" s="20"/>
      <c r="BT145" s="20"/>
      <c r="BU145" s="20"/>
      <c r="BV145" s="20"/>
    </row>
    <row r="146" spans="1:74" x14ac:dyDescent="0.25">
      <c r="A146" s="20" t="s">
        <v>434</v>
      </c>
      <c r="B146" s="20" t="s">
        <v>442</v>
      </c>
      <c r="C146" s="20" t="s">
        <v>519</v>
      </c>
      <c r="D146" s="1">
        <v>44528</v>
      </c>
      <c r="E146">
        <v>28</v>
      </c>
      <c r="F146">
        <v>0</v>
      </c>
      <c r="G146">
        <v>0</v>
      </c>
      <c r="H146">
        <v>0</v>
      </c>
      <c r="I146">
        <v>0</v>
      </c>
      <c r="J146">
        <v>17</v>
      </c>
      <c r="K146">
        <v>0</v>
      </c>
      <c r="L146">
        <v>0</v>
      </c>
      <c r="M146">
        <v>1</v>
      </c>
      <c r="N146">
        <v>0</v>
      </c>
      <c r="O146">
        <v>0</v>
      </c>
      <c r="P146">
        <v>0</v>
      </c>
      <c r="Q146">
        <v>0</v>
      </c>
      <c r="R146">
        <v>238</v>
      </c>
      <c r="S146">
        <v>175</v>
      </c>
      <c r="T146">
        <v>14</v>
      </c>
      <c r="U146">
        <v>1</v>
      </c>
      <c r="V146">
        <v>5</v>
      </c>
      <c r="W146">
        <v>265</v>
      </c>
      <c r="X146">
        <v>102</v>
      </c>
      <c r="Y146">
        <v>9</v>
      </c>
      <c r="Z146">
        <v>9</v>
      </c>
      <c r="AA146">
        <v>12</v>
      </c>
      <c r="AB146">
        <v>355</v>
      </c>
      <c r="AC146">
        <v>102</v>
      </c>
      <c r="AD146">
        <v>15</v>
      </c>
      <c r="AE146">
        <v>11</v>
      </c>
      <c r="AF146">
        <v>50</v>
      </c>
      <c r="AG146">
        <v>40</v>
      </c>
      <c r="AH146">
        <v>4</v>
      </c>
      <c r="AI146">
        <v>2</v>
      </c>
      <c r="AJ146">
        <v>2</v>
      </c>
      <c r="AK146">
        <v>6</v>
      </c>
      <c r="AL146">
        <v>25</v>
      </c>
      <c r="AM146">
        <v>7</v>
      </c>
      <c r="AN146">
        <v>1</v>
      </c>
      <c r="AO146">
        <v>0</v>
      </c>
      <c r="AP146">
        <v>0</v>
      </c>
      <c r="AQ146">
        <v>0</v>
      </c>
      <c r="AR146">
        <v>0</v>
      </c>
      <c r="AS146">
        <v>0</v>
      </c>
      <c r="AT146">
        <v>0</v>
      </c>
      <c r="AU146">
        <v>0</v>
      </c>
      <c r="AV146">
        <v>0</v>
      </c>
      <c r="AW146">
        <v>0</v>
      </c>
      <c r="AX146">
        <v>0</v>
      </c>
      <c r="AY146">
        <v>0</v>
      </c>
      <c r="AZ146">
        <v>0</v>
      </c>
      <c r="BA146">
        <v>0</v>
      </c>
      <c r="BB146">
        <v>0</v>
      </c>
      <c r="BC146">
        <v>0</v>
      </c>
      <c r="BD146">
        <v>0</v>
      </c>
      <c r="BE146">
        <v>0</v>
      </c>
      <c r="BF146">
        <v>0</v>
      </c>
      <c r="BG146" s="20">
        <v>0</v>
      </c>
      <c r="BH146" s="20">
        <v>0</v>
      </c>
      <c r="BI146" s="20">
        <v>26</v>
      </c>
      <c r="BJ146" s="20">
        <v>0</v>
      </c>
      <c r="BK146" s="20">
        <v>215</v>
      </c>
      <c r="BL146" s="20">
        <v>231</v>
      </c>
      <c r="BM146" s="20">
        <v>270</v>
      </c>
      <c r="BN146" s="20">
        <v>28</v>
      </c>
      <c r="BO146" s="20">
        <v>24</v>
      </c>
      <c r="BP146" s="20"/>
      <c r="BQ146" s="20"/>
      <c r="BR146" s="20"/>
      <c r="BS146" s="20"/>
      <c r="BT146" s="20"/>
      <c r="BU146" s="20"/>
      <c r="BV146" s="20"/>
    </row>
    <row r="147" spans="1:74" x14ac:dyDescent="0.25">
      <c r="A147" s="20" t="s">
        <v>434</v>
      </c>
      <c r="B147" s="20" t="s">
        <v>442</v>
      </c>
      <c r="C147" s="20" t="s">
        <v>519</v>
      </c>
      <c r="D147" s="1">
        <v>44535</v>
      </c>
      <c r="E147">
        <v>28</v>
      </c>
      <c r="F147">
        <v>0</v>
      </c>
      <c r="G147">
        <v>0</v>
      </c>
      <c r="H147">
        <v>0</v>
      </c>
      <c r="I147">
        <v>0</v>
      </c>
      <c r="J147">
        <v>17</v>
      </c>
      <c r="K147">
        <v>0</v>
      </c>
      <c r="L147">
        <v>0</v>
      </c>
      <c r="M147">
        <v>1</v>
      </c>
      <c r="N147">
        <v>0</v>
      </c>
      <c r="O147">
        <v>0</v>
      </c>
      <c r="P147">
        <v>0</v>
      </c>
      <c r="Q147">
        <v>0</v>
      </c>
      <c r="R147">
        <v>238</v>
      </c>
      <c r="S147">
        <v>181</v>
      </c>
      <c r="T147">
        <v>14</v>
      </c>
      <c r="U147">
        <v>1</v>
      </c>
      <c r="V147">
        <v>5</v>
      </c>
      <c r="W147">
        <v>264</v>
      </c>
      <c r="X147">
        <v>124</v>
      </c>
      <c r="Y147">
        <v>8</v>
      </c>
      <c r="Z147">
        <v>9</v>
      </c>
      <c r="AA147">
        <v>12</v>
      </c>
      <c r="AB147">
        <v>355</v>
      </c>
      <c r="AC147">
        <v>130</v>
      </c>
      <c r="AD147">
        <v>15</v>
      </c>
      <c r="AE147">
        <v>11</v>
      </c>
      <c r="AF147">
        <v>51</v>
      </c>
      <c r="AG147">
        <v>41</v>
      </c>
      <c r="AH147">
        <v>5</v>
      </c>
      <c r="AI147">
        <v>2</v>
      </c>
      <c r="AJ147">
        <v>2</v>
      </c>
      <c r="AK147">
        <v>6</v>
      </c>
      <c r="AL147">
        <v>25</v>
      </c>
      <c r="AM147">
        <v>7</v>
      </c>
      <c r="AN147">
        <v>1</v>
      </c>
      <c r="AO147">
        <v>0</v>
      </c>
      <c r="AP147">
        <v>0</v>
      </c>
      <c r="AQ147">
        <v>0</v>
      </c>
      <c r="AR147">
        <v>0</v>
      </c>
      <c r="AS147">
        <v>0</v>
      </c>
      <c r="AT147">
        <v>0</v>
      </c>
      <c r="AU147">
        <v>0</v>
      </c>
      <c r="AV147">
        <v>0</v>
      </c>
      <c r="AW147">
        <v>0</v>
      </c>
      <c r="AX147">
        <v>0</v>
      </c>
      <c r="AY147">
        <v>0</v>
      </c>
      <c r="AZ147">
        <v>0</v>
      </c>
      <c r="BA147">
        <v>0</v>
      </c>
      <c r="BB147">
        <v>0</v>
      </c>
      <c r="BC147">
        <v>0</v>
      </c>
      <c r="BD147">
        <v>0</v>
      </c>
      <c r="BE147">
        <v>0</v>
      </c>
      <c r="BF147">
        <v>0</v>
      </c>
      <c r="BG147" s="20">
        <v>0</v>
      </c>
      <c r="BH147" s="20">
        <v>0</v>
      </c>
      <c r="BI147" s="20">
        <v>26</v>
      </c>
      <c r="BJ147" s="20">
        <v>0</v>
      </c>
      <c r="BK147" s="20">
        <v>215</v>
      </c>
      <c r="BL147" s="20">
        <v>231</v>
      </c>
      <c r="BM147" s="20">
        <v>270</v>
      </c>
      <c r="BN147" s="20">
        <v>29</v>
      </c>
      <c r="BO147" s="20">
        <v>24</v>
      </c>
      <c r="BP147" s="20"/>
      <c r="BQ147" s="20"/>
      <c r="BR147" s="20"/>
      <c r="BS147" s="20"/>
      <c r="BT147" s="20"/>
      <c r="BU147" s="20"/>
      <c r="BV147" s="20"/>
    </row>
    <row r="148" spans="1:74" x14ac:dyDescent="0.25">
      <c r="A148" s="20" t="s">
        <v>434</v>
      </c>
      <c r="B148" s="20" t="s">
        <v>442</v>
      </c>
      <c r="C148" s="20" t="s">
        <v>519</v>
      </c>
      <c r="D148" s="1">
        <v>44542</v>
      </c>
      <c r="E148">
        <v>28</v>
      </c>
      <c r="F148">
        <v>0</v>
      </c>
      <c r="G148">
        <v>0</v>
      </c>
      <c r="H148">
        <v>0</v>
      </c>
      <c r="I148">
        <v>0</v>
      </c>
      <c r="J148">
        <v>19</v>
      </c>
      <c r="K148">
        <v>0</v>
      </c>
      <c r="L148">
        <v>0</v>
      </c>
      <c r="M148">
        <v>1</v>
      </c>
      <c r="N148">
        <v>0</v>
      </c>
      <c r="O148">
        <v>0</v>
      </c>
      <c r="P148">
        <v>0</v>
      </c>
      <c r="Q148">
        <v>0</v>
      </c>
      <c r="R148">
        <v>238</v>
      </c>
      <c r="S148">
        <v>184</v>
      </c>
      <c r="T148">
        <v>14</v>
      </c>
      <c r="U148">
        <v>1</v>
      </c>
      <c r="V148">
        <v>5</v>
      </c>
      <c r="W148">
        <v>265</v>
      </c>
      <c r="X148">
        <v>136</v>
      </c>
      <c r="Y148">
        <v>8</v>
      </c>
      <c r="Z148">
        <v>8</v>
      </c>
      <c r="AA148">
        <v>12</v>
      </c>
      <c r="AB148">
        <v>353</v>
      </c>
      <c r="AC148">
        <v>154</v>
      </c>
      <c r="AD148">
        <v>14</v>
      </c>
      <c r="AE148">
        <v>11</v>
      </c>
      <c r="AF148">
        <v>51</v>
      </c>
      <c r="AG148">
        <v>41</v>
      </c>
      <c r="AH148">
        <v>8</v>
      </c>
      <c r="AI148">
        <v>2</v>
      </c>
      <c r="AJ148">
        <v>3</v>
      </c>
      <c r="AK148">
        <v>5</v>
      </c>
      <c r="AL148">
        <v>25</v>
      </c>
      <c r="AM148">
        <v>10</v>
      </c>
      <c r="AN148">
        <v>1</v>
      </c>
      <c r="AO148">
        <v>0</v>
      </c>
      <c r="AP148">
        <v>0</v>
      </c>
      <c r="AQ148">
        <v>0</v>
      </c>
      <c r="AR148">
        <v>0</v>
      </c>
      <c r="AS148">
        <v>0</v>
      </c>
      <c r="AT148">
        <v>0</v>
      </c>
      <c r="AU148">
        <v>0</v>
      </c>
      <c r="AV148">
        <v>0</v>
      </c>
      <c r="AW148">
        <v>0</v>
      </c>
      <c r="AX148">
        <v>0</v>
      </c>
      <c r="AY148">
        <v>0</v>
      </c>
      <c r="AZ148">
        <v>0</v>
      </c>
      <c r="BA148">
        <v>0</v>
      </c>
      <c r="BB148">
        <v>0</v>
      </c>
      <c r="BC148">
        <v>0</v>
      </c>
      <c r="BD148">
        <v>0</v>
      </c>
      <c r="BE148">
        <v>0</v>
      </c>
      <c r="BF148">
        <v>0</v>
      </c>
      <c r="BG148" s="20">
        <v>0</v>
      </c>
      <c r="BH148" s="20">
        <v>0</v>
      </c>
      <c r="BI148" s="20">
        <v>26</v>
      </c>
      <c r="BJ148" s="20">
        <v>0</v>
      </c>
      <c r="BK148" s="20">
        <v>215</v>
      </c>
      <c r="BL148" s="20">
        <v>233</v>
      </c>
      <c r="BM148" s="20">
        <v>269</v>
      </c>
      <c r="BN148" s="20">
        <v>29</v>
      </c>
      <c r="BO148" s="20">
        <v>24</v>
      </c>
      <c r="BP148" s="20"/>
      <c r="BQ148" s="20"/>
      <c r="BR148" s="20"/>
      <c r="BS148" s="20"/>
      <c r="BT148" s="20"/>
      <c r="BU148" s="20"/>
      <c r="BV148" s="20"/>
    </row>
    <row r="149" spans="1:74" x14ac:dyDescent="0.25">
      <c r="A149" s="20" t="s">
        <v>434</v>
      </c>
      <c r="B149" s="20" t="s">
        <v>442</v>
      </c>
      <c r="C149" s="20" t="s">
        <v>519</v>
      </c>
      <c r="D149" s="1">
        <v>44549</v>
      </c>
      <c r="E149">
        <v>28</v>
      </c>
      <c r="F149">
        <v>0</v>
      </c>
      <c r="G149">
        <v>0</v>
      </c>
      <c r="H149">
        <v>0</v>
      </c>
      <c r="I149">
        <v>0</v>
      </c>
      <c r="J149">
        <v>21</v>
      </c>
      <c r="K149">
        <v>0</v>
      </c>
      <c r="L149">
        <v>0</v>
      </c>
      <c r="M149">
        <v>1</v>
      </c>
      <c r="N149">
        <v>0</v>
      </c>
      <c r="O149">
        <v>0</v>
      </c>
      <c r="P149">
        <v>0</v>
      </c>
      <c r="Q149">
        <v>0</v>
      </c>
      <c r="R149">
        <v>238</v>
      </c>
      <c r="S149">
        <v>191</v>
      </c>
      <c r="T149">
        <v>14</v>
      </c>
      <c r="U149">
        <v>1</v>
      </c>
      <c r="V149">
        <v>5</v>
      </c>
      <c r="W149">
        <v>265</v>
      </c>
      <c r="X149">
        <v>152</v>
      </c>
      <c r="Y149">
        <v>8</v>
      </c>
      <c r="Z149">
        <v>8</v>
      </c>
      <c r="AA149">
        <v>12</v>
      </c>
      <c r="AB149">
        <v>353</v>
      </c>
      <c r="AC149">
        <v>177</v>
      </c>
      <c r="AD149">
        <v>14</v>
      </c>
      <c r="AE149">
        <v>11</v>
      </c>
      <c r="AF149">
        <v>51</v>
      </c>
      <c r="AG149">
        <v>41</v>
      </c>
      <c r="AH149">
        <v>12</v>
      </c>
      <c r="AI149">
        <v>2</v>
      </c>
      <c r="AJ149">
        <v>3</v>
      </c>
      <c r="AK149">
        <v>5</v>
      </c>
      <c r="AL149">
        <v>25</v>
      </c>
      <c r="AM149">
        <v>17</v>
      </c>
      <c r="AN149">
        <v>1</v>
      </c>
      <c r="AO149">
        <v>0</v>
      </c>
      <c r="AP149">
        <v>0</v>
      </c>
      <c r="AQ149">
        <v>0</v>
      </c>
      <c r="AR149">
        <v>0</v>
      </c>
      <c r="AS149">
        <v>0</v>
      </c>
      <c r="AT149">
        <v>0</v>
      </c>
      <c r="AU149">
        <v>0</v>
      </c>
      <c r="AV149">
        <v>0</v>
      </c>
      <c r="AW149">
        <v>0</v>
      </c>
      <c r="AX149">
        <v>0</v>
      </c>
      <c r="AY149">
        <v>0</v>
      </c>
      <c r="AZ149">
        <v>0</v>
      </c>
      <c r="BA149">
        <v>0</v>
      </c>
      <c r="BB149">
        <v>0</v>
      </c>
      <c r="BC149">
        <v>0</v>
      </c>
      <c r="BD149">
        <v>0</v>
      </c>
      <c r="BE149">
        <v>0</v>
      </c>
      <c r="BF149">
        <v>0</v>
      </c>
      <c r="BG149" s="20">
        <v>0</v>
      </c>
      <c r="BH149" s="20">
        <v>0</v>
      </c>
      <c r="BI149" s="20">
        <v>26</v>
      </c>
      <c r="BJ149" s="20">
        <v>0</v>
      </c>
      <c r="BK149" s="20">
        <v>215</v>
      </c>
      <c r="BL149" s="20">
        <v>233</v>
      </c>
      <c r="BM149" s="20">
        <v>269</v>
      </c>
      <c r="BN149" s="20">
        <v>29</v>
      </c>
      <c r="BO149" s="20">
        <v>24</v>
      </c>
      <c r="BP149" s="20">
        <v>1312</v>
      </c>
      <c r="BQ149" s="20">
        <v>360</v>
      </c>
      <c r="BR149" s="20">
        <v>0</v>
      </c>
      <c r="BS149" s="20">
        <v>49</v>
      </c>
      <c r="BT149" s="20">
        <v>65</v>
      </c>
      <c r="BU149" s="20">
        <v>294</v>
      </c>
      <c r="BV149" s="20">
        <v>841</v>
      </c>
    </row>
    <row r="150" spans="1:74" x14ac:dyDescent="0.25">
      <c r="A150" s="20" t="s">
        <v>434</v>
      </c>
      <c r="B150" s="20" t="s">
        <v>442</v>
      </c>
      <c r="C150" s="20" t="s">
        <v>519</v>
      </c>
      <c r="D150" s="1">
        <v>44558</v>
      </c>
      <c r="E150">
        <v>28</v>
      </c>
      <c r="F150">
        <v>0</v>
      </c>
      <c r="G150">
        <v>0</v>
      </c>
      <c r="H150">
        <v>0</v>
      </c>
      <c r="I150">
        <v>0</v>
      </c>
      <c r="J150">
        <v>21</v>
      </c>
      <c r="K150">
        <v>0</v>
      </c>
      <c r="L150">
        <v>0</v>
      </c>
      <c r="M150">
        <v>1</v>
      </c>
      <c r="N150">
        <v>0</v>
      </c>
      <c r="O150">
        <v>0</v>
      </c>
      <c r="P150">
        <v>0</v>
      </c>
      <c r="Q150">
        <v>0</v>
      </c>
      <c r="R150">
        <v>238</v>
      </c>
      <c r="S150">
        <v>196</v>
      </c>
      <c r="T150">
        <v>14</v>
      </c>
      <c r="U150">
        <v>1</v>
      </c>
      <c r="V150">
        <v>5</v>
      </c>
      <c r="W150">
        <v>266</v>
      </c>
      <c r="X150">
        <v>173</v>
      </c>
      <c r="Y150">
        <v>8</v>
      </c>
      <c r="Z150">
        <v>7</v>
      </c>
      <c r="AA150">
        <v>12</v>
      </c>
      <c r="AB150">
        <v>352</v>
      </c>
      <c r="AC150">
        <v>189</v>
      </c>
      <c r="AD150">
        <v>14</v>
      </c>
      <c r="AE150">
        <v>10</v>
      </c>
      <c r="AF150">
        <v>50</v>
      </c>
      <c r="AG150">
        <v>41</v>
      </c>
      <c r="AH150">
        <v>14</v>
      </c>
      <c r="AI150">
        <v>2</v>
      </c>
      <c r="AJ150">
        <v>3</v>
      </c>
      <c r="AK150">
        <v>5</v>
      </c>
      <c r="AL150">
        <v>25</v>
      </c>
      <c r="AM150">
        <v>19</v>
      </c>
      <c r="AN150">
        <v>1</v>
      </c>
      <c r="AO150">
        <v>0</v>
      </c>
      <c r="AP150">
        <v>0</v>
      </c>
      <c r="AQ150">
        <v>0</v>
      </c>
      <c r="AR150">
        <v>0</v>
      </c>
      <c r="AS150">
        <v>0</v>
      </c>
      <c r="AT150">
        <v>0</v>
      </c>
      <c r="AU150">
        <v>0</v>
      </c>
      <c r="AV150">
        <v>0</v>
      </c>
      <c r="AW150">
        <v>0</v>
      </c>
      <c r="AX150">
        <v>0</v>
      </c>
      <c r="AY150">
        <v>0</v>
      </c>
      <c r="AZ150">
        <v>0</v>
      </c>
      <c r="BA150">
        <v>0</v>
      </c>
      <c r="BB150">
        <v>0</v>
      </c>
      <c r="BC150">
        <v>0</v>
      </c>
      <c r="BD150">
        <v>0</v>
      </c>
      <c r="BE150">
        <v>0</v>
      </c>
      <c r="BF150">
        <v>0</v>
      </c>
      <c r="BG150" s="20">
        <v>0</v>
      </c>
      <c r="BH150" s="20">
        <v>0</v>
      </c>
      <c r="BI150" s="20">
        <v>26</v>
      </c>
      <c r="BJ150" s="20">
        <v>0</v>
      </c>
      <c r="BK150" s="20">
        <v>215</v>
      </c>
      <c r="BL150" s="20">
        <v>234</v>
      </c>
      <c r="BM150" s="20">
        <v>268</v>
      </c>
      <c r="BN150" s="20">
        <v>29</v>
      </c>
      <c r="BO150" s="20">
        <v>24</v>
      </c>
      <c r="BP150" s="20">
        <v>1311</v>
      </c>
      <c r="BQ150" s="20">
        <v>445</v>
      </c>
      <c r="BR150" s="20">
        <v>0</v>
      </c>
      <c r="BS150" s="20">
        <v>49</v>
      </c>
      <c r="BT150" s="20">
        <v>64</v>
      </c>
      <c r="BU150" s="20">
        <v>293</v>
      </c>
      <c r="BV150" s="20">
        <v>843</v>
      </c>
    </row>
    <row r="151" spans="1:74" x14ac:dyDescent="0.25">
      <c r="A151" s="20" t="s">
        <v>434</v>
      </c>
      <c r="B151" s="20" t="s">
        <v>442</v>
      </c>
      <c r="C151" s="20" t="s">
        <v>519</v>
      </c>
      <c r="D151" s="1">
        <v>44564</v>
      </c>
      <c r="E151">
        <v>28</v>
      </c>
      <c r="F151">
        <v>0</v>
      </c>
      <c r="G151">
        <v>0</v>
      </c>
      <c r="H151">
        <v>0</v>
      </c>
      <c r="I151">
        <v>0</v>
      </c>
      <c r="J151">
        <v>21</v>
      </c>
      <c r="K151">
        <v>0</v>
      </c>
      <c r="L151">
        <v>0</v>
      </c>
      <c r="M151">
        <v>1</v>
      </c>
      <c r="N151">
        <v>0</v>
      </c>
      <c r="O151">
        <v>0</v>
      </c>
      <c r="P151">
        <v>0</v>
      </c>
      <c r="Q151">
        <v>0</v>
      </c>
      <c r="R151">
        <v>238</v>
      </c>
      <c r="S151">
        <v>196</v>
      </c>
      <c r="T151">
        <v>14</v>
      </c>
      <c r="U151">
        <v>1</v>
      </c>
      <c r="V151">
        <v>5</v>
      </c>
      <c r="W151">
        <v>266</v>
      </c>
      <c r="X151">
        <v>176</v>
      </c>
      <c r="Y151">
        <v>8</v>
      </c>
      <c r="Z151">
        <v>7</v>
      </c>
      <c r="AA151">
        <v>12</v>
      </c>
      <c r="AB151">
        <v>352</v>
      </c>
      <c r="AC151">
        <v>196</v>
      </c>
      <c r="AD151">
        <v>14</v>
      </c>
      <c r="AE151">
        <v>10</v>
      </c>
      <c r="AF151">
        <v>50</v>
      </c>
      <c r="AG151">
        <v>41</v>
      </c>
      <c r="AH151">
        <v>14</v>
      </c>
      <c r="AI151">
        <v>2</v>
      </c>
      <c r="AJ151">
        <v>2</v>
      </c>
      <c r="AK151">
        <v>4</v>
      </c>
      <c r="AL151">
        <v>25</v>
      </c>
      <c r="AM151">
        <v>19</v>
      </c>
      <c r="AN151">
        <v>1</v>
      </c>
      <c r="AO151">
        <v>0</v>
      </c>
      <c r="AP151">
        <v>0</v>
      </c>
      <c r="AQ151">
        <v>0</v>
      </c>
      <c r="AR151">
        <v>0</v>
      </c>
      <c r="AS151">
        <v>0</v>
      </c>
      <c r="AT151">
        <v>0</v>
      </c>
      <c r="AU151">
        <v>0</v>
      </c>
      <c r="AV151">
        <v>0</v>
      </c>
      <c r="AW151">
        <v>0</v>
      </c>
      <c r="AX151">
        <v>0</v>
      </c>
      <c r="AY151">
        <v>0</v>
      </c>
      <c r="AZ151">
        <v>0</v>
      </c>
      <c r="BA151">
        <v>0</v>
      </c>
      <c r="BB151">
        <v>0</v>
      </c>
      <c r="BC151">
        <v>0</v>
      </c>
      <c r="BD151">
        <v>0</v>
      </c>
      <c r="BE151">
        <v>0</v>
      </c>
      <c r="BF151">
        <v>0</v>
      </c>
      <c r="BG151" s="20">
        <v>0</v>
      </c>
      <c r="BH151" s="20">
        <v>0</v>
      </c>
      <c r="BI151" s="20">
        <v>26</v>
      </c>
      <c r="BJ151" s="20">
        <v>0</v>
      </c>
      <c r="BK151" s="20">
        <v>215</v>
      </c>
      <c r="BL151" s="20">
        <v>234</v>
      </c>
      <c r="BM151" s="20">
        <v>268</v>
      </c>
      <c r="BN151" s="20">
        <v>29</v>
      </c>
      <c r="BO151" s="20">
        <v>24</v>
      </c>
      <c r="BP151" s="20">
        <v>1311</v>
      </c>
      <c r="BQ151" s="20">
        <v>466</v>
      </c>
      <c r="BR151" s="20">
        <v>0</v>
      </c>
      <c r="BS151" s="20">
        <v>48</v>
      </c>
      <c r="BT151" s="20">
        <v>63</v>
      </c>
      <c r="BU151" s="20">
        <v>291</v>
      </c>
      <c r="BV151" s="20">
        <v>846</v>
      </c>
    </row>
    <row r="152" spans="1:74" x14ac:dyDescent="0.25">
      <c r="A152" s="20" t="s">
        <v>434</v>
      </c>
      <c r="B152" s="20" t="s">
        <v>442</v>
      </c>
      <c r="C152" s="20" t="s">
        <v>519</v>
      </c>
      <c r="D152" s="1">
        <v>44570</v>
      </c>
      <c r="E152">
        <v>28</v>
      </c>
      <c r="F152">
        <v>0</v>
      </c>
      <c r="G152">
        <v>0</v>
      </c>
      <c r="H152">
        <v>0</v>
      </c>
      <c r="I152">
        <v>0</v>
      </c>
      <c r="J152">
        <v>21</v>
      </c>
      <c r="K152">
        <v>0</v>
      </c>
      <c r="L152">
        <v>0</v>
      </c>
      <c r="M152">
        <v>1</v>
      </c>
      <c r="N152">
        <v>0</v>
      </c>
      <c r="O152">
        <v>0</v>
      </c>
      <c r="P152">
        <v>0</v>
      </c>
      <c r="Q152">
        <v>0</v>
      </c>
      <c r="R152">
        <v>238</v>
      </c>
      <c r="S152">
        <v>199</v>
      </c>
      <c r="T152">
        <v>14</v>
      </c>
      <c r="U152">
        <v>1</v>
      </c>
      <c r="V152">
        <v>5</v>
      </c>
      <c r="W152">
        <v>267</v>
      </c>
      <c r="X152">
        <v>179</v>
      </c>
      <c r="Y152">
        <v>8</v>
      </c>
      <c r="Z152">
        <v>7</v>
      </c>
      <c r="AA152">
        <v>12</v>
      </c>
      <c r="AB152">
        <v>351</v>
      </c>
      <c r="AC152">
        <v>198</v>
      </c>
      <c r="AD152">
        <v>14</v>
      </c>
      <c r="AE152">
        <v>10</v>
      </c>
      <c r="AF152">
        <v>50</v>
      </c>
      <c r="AG152">
        <v>41</v>
      </c>
      <c r="AH152">
        <v>15</v>
      </c>
      <c r="AI152">
        <v>2</v>
      </c>
      <c r="AJ152">
        <v>3</v>
      </c>
      <c r="AK152">
        <v>3</v>
      </c>
      <c r="AL152">
        <v>25</v>
      </c>
      <c r="AM152">
        <v>19</v>
      </c>
      <c r="AN152">
        <v>1</v>
      </c>
      <c r="AO152">
        <v>0</v>
      </c>
      <c r="AP152">
        <v>0</v>
      </c>
      <c r="AQ152">
        <v>0</v>
      </c>
      <c r="AR152">
        <v>0</v>
      </c>
      <c r="AS152">
        <v>0</v>
      </c>
      <c r="AT152">
        <v>0</v>
      </c>
      <c r="AU152">
        <v>0</v>
      </c>
      <c r="AV152">
        <v>0</v>
      </c>
      <c r="AW152">
        <v>0</v>
      </c>
      <c r="AX152">
        <v>0</v>
      </c>
      <c r="AY152">
        <v>0</v>
      </c>
      <c r="AZ152">
        <v>0</v>
      </c>
      <c r="BA152">
        <v>0</v>
      </c>
      <c r="BB152">
        <v>0</v>
      </c>
      <c r="BC152">
        <v>0</v>
      </c>
      <c r="BD152">
        <v>0</v>
      </c>
      <c r="BE152">
        <v>0</v>
      </c>
      <c r="BF152">
        <v>0</v>
      </c>
      <c r="BG152" s="20">
        <v>0</v>
      </c>
      <c r="BH152" s="20">
        <v>0</v>
      </c>
      <c r="BI152" s="20">
        <v>26</v>
      </c>
      <c r="BJ152" s="20">
        <v>0</v>
      </c>
      <c r="BK152" s="20">
        <v>215</v>
      </c>
      <c r="BL152" s="20">
        <v>235</v>
      </c>
      <c r="BM152" s="20">
        <v>267</v>
      </c>
      <c r="BN152" s="20">
        <v>29</v>
      </c>
      <c r="BO152" s="20">
        <v>24</v>
      </c>
      <c r="BP152" s="20">
        <v>1309</v>
      </c>
      <c r="BQ152" s="20">
        <v>480</v>
      </c>
      <c r="BR152" s="20">
        <v>0</v>
      </c>
      <c r="BS152" s="20">
        <v>48</v>
      </c>
      <c r="BT152" s="20">
        <v>65</v>
      </c>
      <c r="BU152" s="20">
        <v>288</v>
      </c>
      <c r="BV152" s="20">
        <v>845</v>
      </c>
    </row>
    <row r="153" spans="1:74" x14ac:dyDescent="0.25">
      <c r="A153" s="20" t="s">
        <v>434</v>
      </c>
      <c r="B153" s="20" t="s">
        <v>442</v>
      </c>
      <c r="C153" s="20" t="s">
        <v>519</v>
      </c>
      <c r="D153" s="1">
        <v>44577</v>
      </c>
      <c r="E153">
        <v>28</v>
      </c>
      <c r="F153">
        <v>0</v>
      </c>
      <c r="G153">
        <v>0</v>
      </c>
      <c r="H153">
        <v>0</v>
      </c>
      <c r="I153">
        <v>0</v>
      </c>
      <c r="J153">
        <v>21</v>
      </c>
      <c r="K153">
        <v>0</v>
      </c>
      <c r="L153">
        <v>0</v>
      </c>
      <c r="M153">
        <v>1</v>
      </c>
      <c r="N153">
        <v>0</v>
      </c>
      <c r="O153">
        <v>0</v>
      </c>
      <c r="P153">
        <v>0</v>
      </c>
      <c r="Q153">
        <v>0</v>
      </c>
      <c r="R153">
        <v>237</v>
      </c>
      <c r="S153">
        <v>199</v>
      </c>
      <c r="T153">
        <v>14</v>
      </c>
      <c r="U153">
        <v>1</v>
      </c>
      <c r="V153">
        <v>5</v>
      </c>
      <c r="W153">
        <v>268</v>
      </c>
      <c r="X153">
        <v>182</v>
      </c>
      <c r="Y153">
        <v>8</v>
      </c>
      <c r="Z153">
        <v>6</v>
      </c>
      <c r="AA153">
        <v>12</v>
      </c>
      <c r="AB153">
        <v>350</v>
      </c>
      <c r="AC153">
        <v>199</v>
      </c>
      <c r="AD153">
        <v>14</v>
      </c>
      <c r="AE153">
        <v>10</v>
      </c>
      <c r="AF153">
        <v>50</v>
      </c>
      <c r="AG153">
        <v>42</v>
      </c>
      <c r="AH153">
        <v>15</v>
      </c>
      <c r="AI153">
        <v>2</v>
      </c>
      <c r="AJ153">
        <v>3</v>
      </c>
      <c r="AK153">
        <v>3</v>
      </c>
      <c r="AL153">
        <v>25</v>
      </c>
      <c r="AM153">
        <v>19</v>
      </c>
      <c r="AN153">
        <v>1</v>
      </c>
      <c r="AO153">
        <v>0</v>
      </c>
      <c r="AP153">
        <v>0</v>
      </c>
      <c r="AQ153">
        <v>0</v>
      </c>
      <c r="AR153">
        <v>0</v>
      </c>
      <c r="AS153">
        <v>0</v>
      </c>
      <c r="AT153">
        <v>0</v>
      </c>
      <c r="AU153">
        <v>0</v>
      </c>
      <c r="AV153">
        <v>0</v>
      </c>
      <c r="AW153">
        <v>0</v>
      </c>
      <c r="AX153">
        <v>0</v>
      </c>
      <c r="AY153">
        <v>0</v>
      </c>
      <c r="AZ153">
        <v>0</v>
      </c>
      <c r="BA153">
        <v>0</v>
      </c>
      <c r="BB153">
        <v>0</v>
      </c>
      <c r="BC153">
        <v>0</v>
      </c>
      <c r="BD153">
        <v>0</v>
      </c>
      <c r="BE153">
        <v>0</v>
      </c>
      <c r="BF153">
        <v>0</v>
      </c>
      <c r="BG153" s="20">
        <v>0</v>
      </c>
      <c r="BH153" s="20">
        <v>0</v>
      </c>
      <c r="BI153" s="20">
        <v>26</v>
      </c>
      <c r="BJ153" s="20">
        <v>0</v>
      </c>
      <c r="BK153" s="20">
        <v>214</v>
      </c>
      <c r="BL153" s="20">
        <v>236</v>
      </c>
      <c r="BM153" s="20">
        <v>266</v>
      </c>
      <c r="BN153" s="20">
        <v>30</v>
      </c>
      <c r="BO153" s="20">
        <v>24</v>
      </c>
      <c r="BP153" s="20">
        <v>1309</v>
      </c>
      <c r="BQ153" s="20">
        <v>486</v>
      </c>
      <c r="BR153" s="20">
        <v>0</v>
      </c>
      <c r="BS153" s="20">
        <v>48</v>
      </c>
      <c r="BT153" s="20">
        <v>65</v>
      </c>
      <c r="BU153" s="20">
        <v>288</v>
      </c>
      <c r="BV153" s="20">
        <v>848</v>
      </c>
    </row>
    <row r="154" spans="1:74" x14ac:dyDescent="0.25">
      <c r="A154" s="20" t="s">
        <v>434</v>
      </c>
      <c r="B154" s="20" t="s">
        <v>442</v>
      </c>
      <c r="C154" s="20" t="s">
        <v>519</v>
      </c>
      <c r="D154" s="1">
        <v>44584</v>
      </c>
      <c r="E154">
        <v>28</v>
      </c>
      <c r="F154">
        <v>0</v>
      </c>
      <c r="G154">
        <v>0</v>
      </c>
      <c r="H154">
        <v>0</v>
      </c>
      <c r="I154">
        <v>0</v>
      </c>
      <c r="J154">
        <v>21</v>
      </c>
      <c r="K154">
        <v>0</v>
      </c>
      <c r="L154">
        <v>0</v>
      </c>
      <c r="M154">
        <v>1</v>
      </c>
      <c r="N154">
        <v>0</v>
      </c>
      <c r="O154">
        <v>0</v>
      </c>
      <c r="P154">
        <v>0</v>
      </c>
      <c r="Q154">
        <v>0</v>
      </c>
      <c r="R154">
        <v>238</v>
      </c>
      <c r="S154">
        <v>200</v>
      </c>
      <c r="T154">
        <v>14</v>
      </c>
      <c r="U154">
        <v>1</v>
      </c>
      <c r="V154">
        <v>5</v>
      </c>
      <c r="W154">
        <v>268</v>
      </c>
      <c r="X154">
        <v>183</v>
      </c>
      <c r="Y154">
        <v>8</v>
      </c>
      <c r="Z154">
        <v>7</v>
      </c>
      <c r="AA154">
        <v>11</v>
      </c>
      <c r="AB154">
        <v>350</v>
      </c>
      <c r="AC154">
        <v>199</v>
      </c>
      <c r="AD154">
        <v>14</v>
      </c>
      <c r="AE154">
        <v>10</v>
      </c>
      <c r="AF154">
        <v>50</v>
      </c>
      <c r="AG154">
        <v>42</v>
      </c>
      <c r="AH154">
        <v>15</v>
      </c>
      <c r="AI154">
        <v>2</v>
      </c>
      <c r="AJ154">
        <v>3</v>
      </c>
      <c r="AK154">
        <v>3</v>
      </c>
      <c r="AL154">
        <v>25</v>
      </c>
      <c r="AM154">
        <v>19</v>
      </c>
      <c r="AN154">
        <v>1</v>
      </c>
      <c r="AO154">
        <v>0</v>
      </c>
      <c r="AP154">
        <v>0</v>
      </c>
      <c r="AQ154">
        <v>0</v>
      </c>
      <c r="AR154">
        <v>0</v>
      </c>
      <c r="AS154">
        <v>0</v>
      </c>
      <c r="AT154">
        <v>0</v>
      </c>
      <c r="AU154">
        <v>0</v>
      </c>
      <c r="AV154">
        <v>0</v>
      </c>
      <c r="AW154">
        <v>0</v>
      </c>
      <c r="AX154">
        <v>0</v>
      </c>
      <c r="AY154">
        <v>0</v>
      </c>
      <c r="AZ154">
        <v>0</v>
      </c>
      <c r="BA154">
        <v>0</v>
      </c>
      <c r="BB154">
        <v>0</v>
      </c>
      <c r="BC154">
        <v>0</v>
      </c>
      <c r="BD154">
        <v>0</v>
      </c>
      <c r="BE154">
        <v>0</v>
      </c>
      <c r="BF154">
        <v>0</v>
      </c>
      <c r="BG154" s="20">
        <v>0</v>
      </c>
      <c r="BH154" s="20">
        <v>0</v>
      </c>
      <c r="BI154" s="20">
        <v>26</v>
      </c>
      <c r="BJ154" s="20">
        <v>0</v>
      </c>
      <c r="BK154" s="20">
        <v>215</v>
      </c>
      <c r="BL154" s="20">
        <v>236</v>
      </c>
      <c r="BM154" s="20">
        <v>267</v>
      </c>
      <c r="BN154" s="20">
        <v>30</v>
      </c>
      <c r="BO154" s="20">
        <v>24</v>
      </c>
      <c r="BP154" s="20">
        <v>1311</v>
      </c>
      <c r="BQ154" s="20">
        <v>491</v>
      </c>
      <c r="BR154" s="20">
        <v>0</v>
      </c>
      <c r="BS154" s="20">
        <v>48</v>
      </c>
      <c r="BT154" s="20">
        <v>65</v>
      </c>
      <c r="BU154" s="20">
        <v>286</v>
      </c>
      <c r="BV154" s="20">
        <v>849</v>
      </c>
    </row>
    <row r="155" spans="1:74" x14ac:dyDescent="0.25">
      <c r="A155" s="20" t="s">
        <v>434</v>
      </c>
      <c r="B155" s="20" t="s">
        <v>442</v>
      </c>
      <c r="C155" s="20" t="s">
        <v>519</v>
      </c>
      <c r="D155" s="1">
        <v>44591</v>
      </c>
      <c r="E155">
        <v>28</v>
      </c>
      <c r="F155">
        <v>0</v>
      </c>
      <c r="G155">
        <v>0</v>
      </c>
      <c r="H155">
        <v>0</v>
      </c>
      <c r="I155">
        <v>0</v>
      </c>
      <c r="J155">
        <v>21</v>
      </c>
      <c r="K155">
        <v>0</v>
      </c>
      <c r="L155">
        <v>0</v>
      </c>
      <c r="M155">
        <v>1</v>
      </c>
      <c r="N155">
        <v>0</v>
      </c>
      <c r="O155">
        <v>0</v>
      </c>
      <c r="P155">
        <v>0</v>
      </c>
      <c r="Q155">
        <v>0</v>
      </c>
      <c r="R155">
        <v>238</v>
      </c>
      <c r="S155">
        <v>201</v>
      </c>
      <c r="T155">
        <v>14</v>
      </c>
      <c r="U155">
        <v>1</v>
      </c>
      <c r="V155">
        <v>5</v>
      </c>
      <c r="W155">
        <v>267</v>
      </c>
      <c r="X155">
        <v>184</v>
      </c>
      <c r="Y155">
        <v>8</v>
      </c>
      <c r="Z155">
        <v>7</v>
      </c>
      <c r="AA155">
        <v>11</v>
      </c>
      <c r="AB155">
        <v>350</v>
      </c>
      <c r="AC155">
        <v>201</v>
      </c>
      <c r="AD155">
        <v>14</v>
      </c>
      <c r="AE155">
        <v>10</v>
      </c>
      <c r="AF155">
        <v>50</v>
      </c>
      <c r="AG155">
        <v>42</v>
      </c>
      <c r="AH155">
        <v>15</v>
      </c>
      <c r="AI155">
        <v>2</v>
      </c>
      <c r="AJ155">
        <v>3</v>
      </c>
      <c r="AK155">
        <v>3</v>
      </c>
      <c r="AL155">
        <v>25</v>
      </c>
      <c r="AM155">
        <v>19</v>
      </c>
      <c r="AN155">
        <v>1</v>
      </c>
      <c r="AO155">
        <v>0</v>
      </c>
      <c r="AP155">
        <v>0</v>
      </c>
      <c r="AQ155">
        <v>0</v>
      </c>
      <c r="AR155">
        <v>0</v>
      </c>
      <c r="AS155">
        <v>0</v>
      </c>
      <c r="AT155">
        <v>0</v>
      </c>
      <c r="AU155">
        <v>0</v>
      </c>
      <c r="AV155">
        <v>0</v>
      </c>
      <c r="AW155">
        <v>0</v>
      </c>
      <c r="AX155">
        <v>0</v>
      </c>
      <c r="AY155">
        <v>0</v>
      </c>
      <c r="AZ155">
        <v>0</v>
      </c>
      <c r="BA155">
        <v>0</v>
      </c>
      <c r="BB155">
        <v>0</v>
      </c>
      <c r="BC155">
        <v>0</v>
      </c>
      <c r="BD155">
        <v>0</v>
      </c>
      <c r="BE155">
        <v>0</v>
      </c>
      <c r="BF155">
        <v>0</v>
      </c>
      <c r="BG155" s="20">
        <v>0</v>
      </c>
      <c r="BH155" s="20">
        <v>0</v>
      </c>
      <c r="BI155" s="20">
        <v>26</v>
      </c>
      <c r="BJ155" s="20">
        <v>0</v>
      </c>
      <c r="BK155" s="20">
        <v>215</v>
      </c>
      <c r="BL155" s="20">
        <v>235</v>
      </c>
      <c r="BM155" s="20">
        <v>268</v>
      </c>
      <c r="BN155" s="20">
        <v>30</v>
      </c>
      <c r="BO155" s="20">
        <v>24</v>
      </c>
      <c r="BP155" s="20">
        <v>1313</v>
      </c>
      <c r="BQ155" s="20">
        <v>502</v>
      </c>
      <c r="BR155" s="20">
        <v>0</v>
      </c>
      <c r="BS155" s="20">
        <v>48</v>
      </c>
      <c r="BT155" s="20">
        <v>63</v>
      </c>
      <c r="BU155" s="20">
        <v>284</v>
      </c>
      <c r="BV155" s="20">
        <v>850</v>
      </c>
    </row>
    <row r="156" spans="1:74" x14ac:dyDescent="0.25">
      <c r="A156" s="20" t="s">
        <v>434</v>
      </c>
      <c r="B156" s="20" t="s">
        <v>442</v>
      </c>
      <c r="C156" s="20" t="s">
        <v>519</v>
      </c>
      <c r="D156" s="1">
        <v>44599</v>
      </c>
      <c r="E156">
        <v>28</v>
      </c>
      <c r="F156">
        <v>0</v>
      </c>
      <c r="G156">
        <v>0</v>
      </c>
      <c r="H156">
        <v>0</v>
      </c>
      <c r="I156">
        <v>0</v>
      </c>
      <c r="J156">
        <v>21</v>
      </c>
      <c r="K156">
        <v>0</v>
      </c>
      <c r="L156">
        <v>0</v>
      </c>
      <c r="M156">
        <v>1</v>
      </c>
      <c r="N156">
        <v>0</v>
      </c>
      <c r="O156">
        <v>0</v>
      </c>
      <c r="P156">
        <v>0</v>
      </c>
      <c r="Q156">
        <v>0</v>
      </c>
      <c r="R156">
        <v>238</v>
      </c>
      <c r="S156">
        <v>201</v>
      </c>
      <c r="T156">
        <v>14</v>
      </c>
      <c r="U156">
        <v>1</v>
      </c>
      <c r="V156">
        <v>5</v>
      </c>
      <c r="W156">
        <v>267</v>
      </c>
      <c r="X156">
        <v>184</v>
      </c>
      <c r="Y156">
        <v>8</v>
      </c>
      <c r="Z156">
        <v>7</v>
      </c>
      <c r="AA156">
        <v>11</v>
      </c>
      <c r="AB156">
        <v>350</v>
      </c>
      <c r="AC156">
        <v>203</v>
      </c>
      <c r="AD156">
        <v>14</v>
      </c>
      <c r="AE156">
        <v>10</v>
      </c>
      <c r="AF156">
        <v>50</v>
      </c>
      <c r="AG156">
        <v>42</v>
      </c>
      <c r="AH156">
        <v>15</v>
      </c>
      <c r="AI156">
        <v>2</v>
      </c>
      <c r="AJ156">
        <v>3</v>
      </c>
      <c r="AK156">
        <v>3</v>
      </c>
      <c r="AL156">
        <v>25</v>
      </c>
      <c r="AM156">
        <v>19</v>
      </c>
      <c r="AN156">
        <v>1</v>
      </c>
      <c r="AO156">
        <v>0</v>
      </c>
      <c r="AP156">
        <v>0</v>
      </c>
      <c r="AQ156">
        <v>0</v>
      </c>
      <c r="AR156">
        <v>0</v>
      </c>
      <c r="AS156">
        <v>0</v>
      </c>
      <c r="AT156">
        <v>0</v>
      </c>
      <c r="AU156">
        <v>0</v>
      </c>
      <c r="AV156">
        <v>0</v>
      </c>
      <c r="AW156">
        <v>0</v>
      </c>
      <c r="AX156">
        <v>0</v>
      </c>
      <c r="AY156">
        <v>0</v>
      </c>
      <c r="AZ156">
        <v>0</v>
      </c>
      <c r="BA156">
        <v>0</v>
      </c>
      <c r="BB156">
        <v>0</v>
      </c>
      <c r="BC156">
        <v>0</v>
      </c>
      <c r="BD156">
        <v>0</v>
      </c>
      <c r="BE156">
        <v>0</v>
      </c>
      <c r="BF156">
        <v>0</v>
      </c>
      <c r="BG156" s="20">
        <v>0</v>
      </c>
      <c r="BH156" s="20">
        <v>0</v>
      </c>
      <c r="BI156" s="20">
        <v>26</v>
      </c>
      <c r="BJ156" s="20">
        <v>0</v>
      </c>
      <c r="BK156" s="20">
        <v>215</v>
      </c>
      <c r="BL156" s="20">
        <v>235</v>
      </c>
      <c r="BM156" s="20">
        <v>268</v>
      </c>
      <c r="BN156" s="20">
        <v>30</v>
      </c>
      <c r="BO156" s="20">
        <v>24</v>
      </c>
      <c r="BP156" s="20">
        <v>1316</v>
      </c>
      <c r="BQ156" s="20">
        <v>509</v>
      </c>
      <c r="BR156" s="20">
        <v>0</v>
      </c>
      <c r="BS156" s="20">
        <v>48</v>
      </c>
      <c r="BT156" s="20">
        <v>63</v>
      </c>
      <c r="BU156" s="20">
        <v>286</v>
      </c>
      <c r="BV156" s="20">
        <v>852</v>
      </c>
    </row>
    <row r="157" spans="1:74" x14ac:dyDescent="0.25">
      <c r="A157" s="20" t="s">
        <v>434</v>
      </c>
      <c r="B157" s="20" t="s">
        <v>442</v>
      </c>
      <c r="C157" s="20" t="s">
        <v>519</v>
      </c>
      <c r="D157" s="1">
        <v>44606</v>
      </c>
      <c r="E157">
        <v>28</v>
      </c>
      <c r="F157">
        <v>0</v>
      </c>
      <c r="G157">
        <v>0</v>
      </c>
      <c r="H157">
        <v>0</v>
      </c>
      <c r="I157">
        <v>0</v>
      </c>
      <c r="J157">
        <v>21</v>
      </c>
      <c r="K157">
        <v>0</v>
      </c>
      <c r="L157">
        <v>0</v>
      </c>
      <c r="M157">
        <v>1</v>
      </c>
      <c r="N157">
        <v>0</v>
      </c>
      <c r="O157">
        <v>0</v>
      </c>
      <c r="P157">
        <v>0</v>
      </c>
      <c r="Q157">
        <v>0</v>
      </c>
      <c r="R157">
        <v>238</v>
      </c>
      <c r="S157">
        <v>202</v>
      </c>
      <c r="T157">
        <v>14</v>
      </c>
      <c r="U157">
        <v>1</v>
      </c>
      <c r="V157">
        <v>4</v>
      </c>
      <c r="W157">
        <v>268</v>
      </c>
      <c r="X157">
        <v>186</v>
      </c>
      <c r="Y157">
        <v>8</v>
      </c>
      <c r="Z157">
        <v>7</v>
      </c>
      <c r="AA157">
        <v>11</v>
      </c>
      <c r="AB157">
        <v>350</v>
      </c>
      <c r="AC157">
        <v>201</v>
      </c>
      <c r="AD157">
        <v>14</v>
      </c>
      <c r="AE157">
        <v>10</v>
      </c>
      <c r="AF157">
        <v>50</v>
      </c>
      <c r="AG157">
        <v>43</v>
      </c>
      <c r="AH157">
        <v>15</v>
      </c>
      <c r="AI157">
        <v>2</v>
      </c>
      <c r="AJ157">
        <v>4</v>
      </c>
      <c r="AK157">
        <v>3</v>
      </c>
      <c r="AL157">
        <v>24</v>
      </c>
      <c r="AM157">
        <v>19</v>
      </c>
      <c r="AN157">
        <v>1</v>
      </c>
      <c r="AO157">
        <v>0</v>
      </c>
      <c r="AP157">
        <v>0</v>
      </c>
      <c r="AQ157">
        <v>0</v>
      </c>
      <c r="AR157">
        <v>0</v>
      </c>
      <c r="AS157">
        <v>0</v>
      </c>
      <c r="AT157">
        <v>0</v>
      </c>
      <c r="AU157">
        <v>0</v>
      </c>
      <c r="AV157">
        <v>0</v>
      </c>
      <c r="AW157">
        <v>0</v>
      </c>
      <c r="AX157">
        <v>0</v>
      </c>
      <c r="AY157">
        <v>0</v>
      </c>
      <c r="AZ157">
        <v>0</v>
      </c>
      <c r="BA157">
        <v>0</v>
      </c>
      <c r="BB157">
        <v>0</v>
      </c>
      <c r="BC157">
        <v>0</v>
      </c>
      <c r="BD157">
        <v>0</v>
      </c>
      <c r="BE157">
        <v>0</v>
      </c>
      <c r="BF157">
        <v>0</v>
      </c>
      <c r="BG157" s="20">
        <v>0</v>
      </c>
      <c r="BH157" s="20">
        <v>0</v>
      </c>
      <c r="BI157" s="20">
        <v>26</v>
      </c>
      <c r="BJ157" s="20">
        <v>0</v>
      </c>
      <c r="BK157" s="20">
        <v>216</v>
      </c>
      <c r="BL157" s="20">
        <v>236</v>
      </c>
      <c r="BM157" s="20">
        <v>268</v>
      </c>
      <c r="BN157" s="20">
        <v>30</v>
      </c>
      <c r="BO157" s="20">
        <v>23</v>
      </c>
      <c r="BP157" s="20">
        <v>1310</v>
      </c>
      <c r="BQ157" s="20">
        <v>514</v>
      </c>
      <c r="BR157" s="20">
        <v>0</v>
      </c>
      <c r="BS157" s="20">
        <v>48</v>
      </c>
      <c r="BT157" s="20">
        <v>63</v>
      </c>
      <c r="BU157" s="20">
        <v>283</v>
      </c>
      <c r="BV157" s="20">
        <v>851</v>
      </c>
    </row>
    <row r="158" spans="1:74" x14ac:dyDescent="0.25">
      <c r="A158" s="20" t="s">
        <v>434</v>
      </c>
      <c r="B158" s="20" t="s">
        <v>437</v>
      </c>
      <c r="C158" s="20" t="s">
        <v>520</v>
      </c>
      <c r="D158" s="1">
        <v>44493</v>
      </c>
      <c r="E158">
        <v>59</v>
      </c>
      <c r="F158">
        <v>1</v>
      </c>
      <c r="G158">
        <v>0</v>
      </c>
      <c r="H158">
        <v>0</v>
      </c>
      <c r="I158">
        <v>0</v>
      </c>
      <c r="J158">
        <v>9</v>
      </c>
      <c r="K158">
        <v>0</v>
      </c>
      <c r="L158">
        <v>1</v>
      </c>
      <c r="M158">
        <v>2</v>
      </c>
      <c r="N158">
        <v>0</v>
      </c>
      <c r="O158">
        <v>0</v>
      </c>
      <c r="P158">
        <v>0</v>
      </c>
      <c r="Q158">
        <v>0</v>
      </c>
      <c r="R158">
        <v>378</v>
      </c>
      <c r="S158">
        <v>0</v>
      </c>
      <c r="T158">
        <v>143</v>
      </c>
      <c r="U158">
        <v>1</v>
      </c>
      <c r="V158">
        <v>20</v>
      </c>
      <c r="W158">
        <v>761</v>
      </c>
      <c r="X158">
        <v>0</v>
      </c>
      <c r="Y158">
        <v>42</v>
      </c>
      <c r="Z158">
        <v>13</v>
      </c>
      <c r="AA158">
        <v>110</v>
      </c>
      <c r="AB158">
        <v>787</v>
      </c>
      <c r="AC158">
        <v>37</v>
      </c>
      <c r="AD158">
        <v>3</v>
      </c>
      <c r="AE158">
        <v>6</v>
      </c>
      <c r="AF158">
        <v>127</v>
      </c>
      <c r="AG158">
        <v>98</v>
      </c>
      <c r="AH158">
        <v>0</v>
      </c>
      <c r="AI158">
        <v>3</v>
      </c>
      <c r="AJ158">
        <v>7</v>
      </c>
      <c r="AK158">
        <v>21</v>
      </c>
      <c r="AL158">
        <v>38</v>
      </c>
      <c r="AM158">
        <v>0</v>
      </c>
      <c r="AN158">
        <v>2</v>
      </c>
      <c r="AO158">
        <v>0</v>
      </c>
      <c r="AP158">
        <v>1</v>
      </c>
      <c r="AQ158">
        <v>0</v>
      </c>
      <c r="AR158">
        <v>0</v>
      </c>
      <c r="AS158">
        <v>0</v>
      </c>
      <c r="AT158">
        <v>0</v>
      </c>
      <c r="AU158">
        <v>0</v>
      </c>
      <c r="AV158">
        <v>0</v>
      </c>
      <c r="AW158">
        <v>0</v>
      </c>
      <c r="AX158">
        <v>0</v>
      </c>
      <c r="AY158">
        <v>0</v>
      </c>
      <c r="AZ158">
        <v>0</v>
      </c>
      <c r="BA158">
        <v>0</v>
      </c>
      <c r="BB158">
        <v>8</v>
      </c>
      <c r="BC158">
        <v>8</v>
      </c>
      <c r="BD158">
        <v>0</v>
      </c>
      <c r="BE158">
        <v>1</v>
      </c>
      <c r="BF158">
        <v>0</v>
      </c>
      <c r="BG158" s="20"/>
      <c r="BH158" s="20"/>
      <c r="BI158" s="20"/>
      <c r="BJ158" s="20"/>
      <c r="BK158" s="20"/>
      <c r="BL158" s="20"/>
      <c r="BM158" s="20"/>
      <c r="BN158" s="20"/>
      <c r="BO158" s="20"/>
      <c r="BP158" s="20"/>
      <c r="BQ158" s="20"/>
      <c r="BR158" s="20"/>
      <c r="BS158" s="20"/>
      <c r="BT158" s="20"/>
      <c r="BU158" s="20"/>
      <c r="BV158" s="20"/>
    </row>
    <row r="159" spans="1:74" x14ac:dyDescent="0.25">
      <c r="A159" s="20" t="s">
        <v>434</v>
      </c>
      <c r="B159" s="20" t="s">
        <v>437</v>
      </c>
      <c r="C159" s="20" t="s">
        <v>520</v>
      </c>
      <c r="D159" s="1">
        <v>44500</v>
      </c>
      <c r="E159">
        <v>58</v>
      </c>
      <c r="F159">
        <v>1</v>
      </c>
      <c r="G159">
        <v>0</v>
      </c>
      <c r="H159">
        <v>0</v>
      </c>
      <c r="I159">
        <v>0</v>
      </c>
      <c r="J159">
        <v>14</v>
      </c>
      <c r="K159">
        <v>0</v>
      </c>
      <c r="L159">
        <v>1</v>
      </c>
      <c r="M159">
        <v>2</v>
      </c>
      <c r="N159">
        <v>0</v>
      </c>
      <c r="O159">
        <v>0</v>
      </c>
      <c r="P159">
        <v>0</v>
      </c>
      <c r="Q159">
        <v>0</v>
      </c>
      <c r="R159">
        <v>375</v>
      </c>
      <c r="S159">
        <v>0</v>
      </c>
      <c r="T159">
        <v>200</v>
      </c>
      <c r="U159">
        <v>2</v>
      </c>
      <c r="V159">
        <v>17</v>
      </c>
      <c r="W159">
        <v>764</v>
      </c>
      <c r="X159">
        <v>0</v>
      </c>
      <c r="Y159">
        <v>76</v>
      </c>
      <c r="Z159">
        <v>13</v>
      </c>
      <c r="AA159">
        <v>108</v>
      </c>
      <c r="AB159">
        <v>784</v>
      </c>
      <c r="AC159">
        <v>62</v>
      </c>
      <c r="AD159">
        <v>3</v>
      </c>
      <c r="AE159">
        <v>5</v>
      </c>
      <c r="AF159">
        <v>125</v>
      </c>
      <c r="AG159">
        <v>97</v>
      </c>
      <c r="AH159">
        <v>0</v>
      </c>
      <c r="AI159">
        <v>4</v>
      </c>
      <c r="AJ159">
        <v>7</v>
      </c>
      <c r="AK159">
        <v>20</v>
      </c>
      <c r="AL159">
        <v>38</v>
      </c>
      <c r="AM159">
        <v>0</v>
      </c>
      <c r="AN159">
        <v>3</v>
      </c>
      <c r="AO159">
        <v>0</v>
      </c>
      <c r="AP159">
        <v>1</v>
      </c>
      <c r="AQ159">
        <v>0</v>
      </c>
      <c r="AR159">
        <v>0</v>
      </c>
      <c r="AS159">
        <v>0</v>
      </c>
      <c r="AT159">
        <v>0</v>
      </c>
      <c r="AU159">
        <v>0</v>
      </c>
      <c r="AV159">
        <v>0</v>
      </c>
      <c r="AW159">
        <v>0</v>
      </c>
      <c r="AX159">
        <v>0</v>
      </c>
      <c r="AY159">
        <v>0</v>
      </c>
      <c r="AZ159">
        <v>0</v>
      </c>
      <c r="BA159">
        <v>0</v>
      </c>
      <c r="BB159">
        <v>8</v>
      </c>
      <c r="BC159">
        <v>8</v>
      </c>
      <c r="BD159">
        <v>0</v>
      </c>
      <c r="BE159">
        <v>1</v>
      </c>
      <c r="BF159">
        <v>0</v>
      </c>
      <c r="BG159" s="20"/>
      <c r="BH159" s="20"/>
      <c r="BI159" s="20"/>
      <c r="BJ159" s="20"/>
      <c r="BK159" s="20"/>
      <c r="BL159" s="20"/>
      <c r="BM159" s="20"/>
      <c r="BN159" s="20"/>
      <c r="BO159" s="20"/>
      <c r="BP159" s="20"/>
      <c r="BQ159" s="20"/>
      <c r="BR159" s="20"/>
      <c r="BS159" s="20"/>
      <c r="BT159" s="20"/>
      <c r="BU159" s="20"/>
      <c r="BV159" s="20"/>
    </row>
    <row r="160" spans="1:74" x14ac:dyDescent="0.25">
      <c r="A160" s="20" t="s">
        <v>434</v>
      </c>
      <c r="B160" s="20" t="s">
        <v>437</v>
      </c>
      <c r="C160" s="20" t="s">
        <v>520</v>
      </c>
      <c r="D160" s="1">
        <v>44507</v>
      </c>
      <c r="E160">
        <v>58</v>
      </c>
      <c r="F160">
        <v>1</v>
      </c>
      <c r="G160">
        <v>0</v>
      </c>
      <c r="H160">
        <v>0</v>
      </c>
      <c r="I160">
        <v>0</v>
      </c>
      <c r="J160">
        <v>18</v>
      </c>
      <c r="K160">
        <v>0</v>
      </c>
      <c r="L160">
        <v>1</v>
      </c>
      <c r="M160">
        <v>2</v>
      </c>
      <c r="N160">
        <v>0</v>
      </c>
      <c r="O160">
        <v>0</v>
      </c>
      <c r="P160">
        <v>0</v>
      </c>
      <c r="Q160">
        <v>0</v>
      </c>
      <c r="R160">
        <v>375</v>
      </c>
      <c r="S160">
        <v>225</v>
      </c>
      <c r="T160">
        <v>8</v>
      </c>
      <c r="U160">
        <v>2</v>
      </c>
      <c r="V160">
        <v>17</v>
      </c>
      <c r="W160">
        <v>761</v>
      </c>
      <c r="X160">
        <v>114</v>
      </c>
      <c r="Y160">
        <v>8</v>
      </c>
      <c r="Z160">
        <v>13</v>
      </c>
      <c r="AA160">
        <v>104</v>
      </c>
      <c r="AB160">
        <v>788</v>
      </c>
      <c r="AC160">
        <v>94</v>
      </c>
      <c r="AD160">
        <v>3</v>
      </c>
      <c r="AE160">
        <v>5</v>
      </c>
      <c r="AF160">
        <v>124</v>
      </c>
      <c r="AG160">
        <v>97</v>
      </c>
      <c r="AH160">
        <v>7</v>
      </c>
      <c r="AI160">
        <v>1</v>
      </c>
      <c r="AJ160">
        <v>6</v>
      </c>
      <c r="AK160">
        <v>20</v>
      </c>
      <c r="AL160">
        <v>38</v>
      </c>
      <c r="AM160">
        <v>3</v>
      </c>
      <c r="AN160">
        <v>0</v>
      </c>
      <c r="AO160">
        <v>0</v>
      </c>
      <c r="AP160">
        <v>1</v>
      </c>
      <c r="AQ160">
        <v>0</v>
      </c>
      <c r="AR160">
        <v>0</v>
      </c>
      <c r="AS160">
        <v>0</v>
      </c>
      <c r="AT160">
        <v>0</v>
      </c>
      <c r="AU160">
        <v>0</v>
      </c>
      <c r="AV160">
        <v>0</v>
      </c>
      <c r="AW160">
        <v>0</v>
      </c>
      <c r="AX160">
        <v>0</v>
      </c>
      <c r="AY160">
        <v>0</v>
      </c>
      <c r="AZ160">
        <v>0</v>
      </c>
      <c r="BA160">
        <v>0</v>
      </c>
      <c r="BB160">
        <v>0</v>
      </c>
      <c r="BC160">
        <v>0</v>
      </c>
      <c r="BD160">
        <v>0</v>
      </c>
      <c r="BE160">
        <v>0</v>
      </c>
      <c r="BF160">
        <v>0</v>
      </c>
      <c r="BG160" s="20">
        <v>1</v>
      </c>
      <c r="BH160" s="20">
        <v>0</v>
      </c>
      <c r="BI160" s="20">
        <v>54</v>
      </c>
      <c r="BJ160" s="20">
        <v>0</v>
      </c>
      <c r="BK160" s="20">
        <v>344</v>
      </c>
      <c r="BL160" s="20">
        <v>608</v>
      </c>
      <c r="BM160" s="20">
        <v>629</v>
      </c>
      <c r="BN160" s="20">
        <v>59</v>
      </c>
      <c r="BO160" s="20">
        <v>35</v>
      </c>
      <c r="BP160" s="20"/>
      <c r="BQ160" s="20"/>
      <c r="BR160" s="20"/>
      <c r="BS160" s="20"/>
      <c r="BT160" s="20"/>
      <c r="BU160" s="20"/>
      <c r="BV160" s="20"/>
    </row>
    <row r="161" spans="1:74" x14ac:dyDescent="0.25">
      <c r="A161" s="20" t="s">
        <v>434</v>
      </c>
      <c r="B161" s="20" t="s">
        <v>437</v>
      </c>
      <c r="C161" s="20" t="s">
        <v>520</v>
      </c>
      <c r="D161" s="1">
        <v>44514</v>
      </c>
      <c r="E161">
        <v>59</v>
      </c>
      <c r="F161">
        <v>1</v>
      </c>
      <c r="G161">
        <v>0</v>
      </c>
      <c r="H161">
        <v>0</v>
      </c>
      <c r="I161">
        <v>0</v>
      </c>
      <c r="J161">
        <v>22</v>
      </c>
      <c r="K161">
        <v>0</v>
      </c>
      <c r="L161">
        <v>1</v>
      </c>
      <c r="M161">
        <v>2</v>
      </c>
      <c r="N161">
        <v>0</v>
      </c>
      <c r="O161">
        <v>0</v>
      </c>
      <c r="P161">
        <v>0</v>
      </c>
      <c r="Q161">
        <v>0</v>
      </c>
      <c r="R161">
        <v>372</v>
      </c>
      <c r="S161">
        <v>236</v>
      </c>
      <c r="T161">
        <v>8</v>
      </c>
      <c r="U161">
        <v>2</v>
      </c>
      <c r="V161">
        <v>16</v>
      </c>
      <c r="W161">
        <v>764</v>
      </c>
      <c r="X161">
        <v>152</v>
      </c>
      <c r="Y161">
        <v>8</v>
      </c>
      <c r="Z161">
        <v>12</v>
      </c>
      <c r="AA161">
        <v>105</v>
      </c>
      <c r="AB161">
        <v>787</v>
      </c>
      <c r="AC161">
        <v>126</v>
      </c>
      <c r="AD161">
        <v>3</v>
      </c>
      <c r="AE161">
        <v>5</v>
      </c>
      <c r="AF161">
        <v>124</v>
      </c>
      <c r="AG161">
        <v>97</v>
      </c>
      <c r="AH161">
        <v>7</v>
      </c>
      <c r="AI161">
        <v>1</v>
      </c>
      <c r="AJ161">
        <v>6</v>
      </c>
      <c r="AK161">
        <v>19</v>
      </c>
      <c r="AL161">
        <v>37</v>
      </c>
      <c r="AM161">
        <v>3</v>
      </c>
      <c r="AN161">
        <v>0</v>
      </c>
      <c r="AO161">
        <v>0</v>
      </c>
      <c r="AP161">
        <v>1</v>
      </c>
      <c r="AQ161">
        <v>0</v>
      </c>
      <c r="AR161">
        <v>0</v>
      </c>
      <c r="AS161">
        <v>0</v>
      </c>
      <c r="AT161">
        <v>0</v>
      </c>
      <c r="AU161">
        <v>0</v>
      </c>
      <c r="AV161">
        <v>0</v>
      </c>
      <c r="AW161">
        <v>0</v>
      </c>
      <c r="AX161">
        <v>0</v>
      </c>
      <c r="AY161">
        <v>0</v>
      </c>
      <c r="AZ161">
        <v>0</v>
      </c>
      <c r="BA161">
        <v>0</v>
      </c>
      <c r="BB161">
        <v>0</v>
      </c>
      <c r="BC161">
        <v>0</v>
      </c>
      <c r="BD161">
        <v>0</v>
      </c>
      <c r="BE161">
        <v>0</v>
      </c>
      <c r="BF161">
        <v>0</v>
      </c>
      <c r="BG161" s="20">
        <v>1</v>
      </c>
      <c r="BH161" s="20">
        <v>0</v>
      </c>
      <c r="BI161" s="20">
        <v>55</v>
      </c>
      <c r="BJ161" s="20">
        <v>0</v>
      </c>
      <c r="BK161" s="20">
        <v>342</v>
      </c>
      <c r="BL161" s="20">
        <v>610</v>
      </c>
      <c r="BM161" s="20">
        <v>629</v>
      </c>
      <c r="BN161" s="20">
        <v>61</v>
      </c>
      <c r="BO161" s="20">
        <v>34</v>
      </c>
      <c r="BP161" s="20"/>
      <c r="BQ161" s="20"/>
      <c r="BR161" s="20"/>
      <c r="BS161" s="20"/>
      <c r="BT161" s="20"/>
      <c r="BU161" s="20"/>
      <c r="BV161" s="20"/>
    </row>
    <row r="162" spans="1:74" x14ac:dyDescent="0.25">
      <c r="A162" s="20" t="s">
        <v>434</v>
      </c>
      <c r="B162" s="20" t="s">
        <v>437</v>
      </c>
      <c r="C162" s="20" t="s">
        <v>520</v>
      </c>
      <c r="D162" s="1">
        <v>44521</v>
      </c>
      <c r="E162">
        <v>59</v>
      </c>
      <c r="F162">
        <v>1</v>
      </c>
      <c r="G162">
        <v>0</v>
      </c>
      <c r="H162">
        <v>0</v>
      </c>
      <c r="I162">
        <v>0</v>
      </c>
      <c r="J162">
        <v>24</v>
      </c>
      <c r="K162">
        <v>0</v>
      </c>
      <c r="L162">
        <v>1</v>
      </c>
      <c r="M162">
        <v>2</v>
      </c>
      <c r="N162">
        <v>0</v>
      </c>
      <c r="O162">
        <v>0</v>
      </c>
      <c r="P162">
        <v>0</v>
      </c>
      <c r="Q162">
        <v>0</v>
      </c>
      <c r="R162">
        <v>372</v>
      </c>
      <c r="S162">
        <v>244</v>
      </c>
      <c r="T162">
        <v>8</v>
      </c>
      <c r="U162">
        <v>2</v>
      </c>
      <c r="V162">
        <v>16</v>
      </c>
      <c r="W162">
        <v>763</v>
      </c>
      <c r="X162">
        <v>182</v>
      </c>
      <c r="Y162">
        <v>8</v>
      </c>
      <c r="Z162">
        <v>12</v>
      </c>
      <c r="AA162">
        <v>104</v>
      </c>
      <c r="AB162">
        <v>786</v>
      </c>
      <c r="AC162">
        <v>149</v>
      </c>
      <c r="AD162">
        <v>3</v>
      </c>
      <c r="AE162">
        <v>7</v>
      </c>
      <c r="AF162">
        <v>122</v>
      </c>
      <c r="AG162">
        <v>97</v>
      </c>
      <c r="AH162">
        <v>7</v>
      </c>
      <c r="AI162">
        <v>1</v>
      </c>
      <c r="AJ162">
        <v>6</v>
      </c>
      <c r="AK162">
        <v>18</v>
      </c>
      <c r="AL162">
        <v>34</v>
      </c>
      <c r="AM162">
        <v>3</v>
      </c>
      <c r="AN162">
        <v>0</v>
      </c>
      <c r="AO162">
        <v>0</v>
      </c>
      <c r="AP162">
        <v>1</v>
      </c>
      <c r="AQ162">
        <v>0</v>
      </c>
      <c r="AR162">
        <v>0</v>
      </c>
      <c r="AS162">
        <v>0</v>
      </c>
      <c r="AT162">
        <v>0</v>
      </c>
      <c r="AU162">
        <v>0</v>
      </c>
      <c r="AV162">
        <v>0</v>
      </c>
      <c r="AW162">
        <v>0</v>
      </c>
      <c r="AX162">
        <v>0</v>
      </c>
      <c r="AY162">
        <v>0</v>
      </c>
      <c r="AZ162">
        <v>0</v>
      </c>
      <c r="BA162">
        <v>0</v>
      </c>
      <c r="BB162">
        <v>0</v>
      </c>
      <c r="BC162">
        <v>0</v>
      </c>
      <c r="BD162">
        <v>0</v>
      </c>
      <c r="BE162">
        <v>0</v>
      </c>
      <c r="BF162">
        <v>0</v>
      </c>
      <c r="BG162" s="20">
        <v>1</v>
      </c>
      <c r="BH162" s="20">
        <v>0</v>
      </c>
      <c r="BI162" s="20">
        <v>55</v>
      </c>
      <c r="BJ162" s="20">
        <v>0</v>
      </c>
      <c r="BK162" s="20">
        <v>342</v>
      </c>
      <c r="BL162" s="20">
        <v>610</v>
      </c>
      <c r="BM162" s="20">
        <v>630</v>
      </c>
      <c r="BN162" s="20">
        <v>61</v>
      </c>
      <c r="BO162" s="20">
        <v>31</v>
      </c>
      <c r="BP162" s="20"/>
      <c r="BQ162" s="20"/>
      <c r="BR162" s="20"/>
      <c r="BS162" s="20"/>
      <c r="BT162" s="20"/>
      <c r="BU162" s="20"/>
      <c r="BV162" s="20"/>
    </row>
    <row r="163" spans="1:74" x14ac:dyDescent="0.25">
      <c r="A163" s="20" t="s">
        <v>434</v>
      </c>
      <c r="B163" s="20" t="s">
        <v>437</v>
      </c>
      <c r="C163" s="20" t="s">
        <v>520</v>
      </c>
      <c r="D163" s="1">
        <v>44528</v>
      </c>
      <c r="E163">
        <v>59</v>
      </c>
      <c r="F163">
        <v>1</v>
      </c>
      <c r="G163">
        <v>0</v>
      </c>
      <c r="H163">
        <v>0</v>
      </c>
      <c r="I163">
        <v>0</v>
      </c>
      <c r="J163">
        <v>29</v>
      </c>
      <c r="K163">
        <v>0</v>
      </c>
      <c r="L163">
        <v>1</v>
      </c>
      <c r="M163">
        <v>2</v>
      </c>
      <c r="N163">
        <v>0</v>
      </c>
      <c r="O163">
        <v>0</v>
      </c>
      <c r="P163">
        <v>0</v>
      </c>
      <c r="Q163">
        <v>0</v>
      </c>
      <c r="R163">
        <v>373</v>
      </c>
      <c r="S163">
        <v>258</v>
      </c>
      <c r="T163">
        <v>8</v>
      </c>
      <c r="U163">
        <v>2</v>
      </c>
      <c r="V163">
        <v>17</v>
      </c>
      <c r="W163">
        <v>768</v>
      </c>
      <c r="X163">
        <v>236</v>
      </c>
      <c r="Y163">
        <v>8</v>
      </c>
      <c r="Z163">
        <v>12</v>
      </c>
      <c r="AA163">
        <v>104</v>
      </c>
      <c r="AB163">
        <v>783</v>
      </c>
      <c r="AC163">
        <v>209</v>
      </c>
      <c r="AD163">
        <v>2</v>
      </c>
      <c r="AE163">
        <v>7</v>
      </c>
      <c r="AF163">
        <v>120</v>
      </c>
      <c r="AG163">
        <v>97</v>
      </c>
      <c r="AH163">
        <v>10</v>
      </c>
      <c r="AI163">
        <v>1</v>
      </c>
      <c r="AJ163">
        <v>6</v>
      </c>
      <c r="AK163">
        <v>18</v>
      </c>
      <c r="AL163">
        <v>34</v>
      </c>
      <c r="AM163">
        <v>3</v>
      </c>
      <c r="AN163">
        <v>0</v>
      </c>
      <c r="AO163">
        <v>0</v>
      </c>
      <c r="AP163">
        <v>1</v>
      </c>
      <c r="AQ163">
        <v>0</v>
      </c>
      <c r="AR163">
        <v>0</v>
      </c>
      <c r="AS163">
        <v>0</v>
      </c>
      <c r="AT163">
        <v>0</v>
      </c>
      <c r="AU163">
        <v>0</v>
      </c>
      <c r="AV163">
        <v>0</v>
      </c>
      <c r="AW163">
        <v>0</v>
      </c>
      <c r="AX163">
        <v>0</v>
      </c>
      <c r="AY163">
        <v>0</v>
      </c>
      <c r="AZ163">
        <v>0</v>
      </c>
      <c r="BA163">
        <v>0</v>
      </c>
      <c r="BB163">
        <v>0</v>
      </c>
      <c r="BC163">
        <v>0</v>
      </c>
      <c r="BD163">
        <v>0</v>
      </c>
      <c r="BE163">
        <v>0</v>
      </c>
      <c r="BF163">
        <v>0</v>
      </c>
      <c r="BG163" s="20">
        <v>1</v>
      </c>
      <c r="BH163" s="20">
        <v>0</v>
      </c>
      <c r="BI163" s="20">
        <v>55</v>
      </c>
      <c r="BJ163" s="20">
        <v>0</v>
      </c>
      <c r="BK163" s="20">
        <v>342</v>
      </c>
      <c r="BL163" s="20">
        <v>616</v>
      </c>
      <c r="BM163" s="20">
        <v>628</v>
      </c>
      <c r="BN163" s="20">
        <v>61</v>
      </c>
      <c r="BO163" s="20">
        <v>31</v>
      </c>
      <c r="BP163" s="20"/>
      <c r="BQ163" s="20"/>
      <c r="BR163" s="20"/>
      <c r="BS163" s="20"/>
      <c r="BT163" s="20"/>
      <c r="BU163" s="20"/>
      <c r="BV163" s="20"/>
    </row>
    <row r="164" spans="1:74" x14ac:dyDescent="0.25">
      <c r="A164" s="20" t="s">
        <v>434</v>
      </c>
      <c r="B164" s="20" t="s">
        <v>437</v>
      </c>
      <c r="C164" s="20" t="s">
        <v>520</v>
      </c>
      <c r="D164" s="1">
        <v>44535</v>
      </c>
      <c r="E164">
        <v>61</v>
      </c>
      <c r="F164">
        <v>1</v>
      </c>
      <c r="G164">
        <v>0</v>
      </c>
      <c r="H164">
        <v>0</v>
      </c>
      <c r="I164">
        <v>0</v>
      </c>
      <c r="J164">
        <v>34</v>
      </c>
      <c r="K164">
        <v>0</v>
      </c>
      <c r="L164">
        <v>1</v>
      </c>
      <c r="M164">
        <v>2</v>
      </c>
      <c r="N164">
        <v>0</v>
      </c>
      <c r="O164">
        <v>0</v>
      </c>
      <c r="P164">
        <v>0</v>
      </c>
      <c r="Q164">
        <v>0</v>
      </c>
      <c r="R164">
        <v>372</v>
      </c>
      <c r="S164">
        <v>271</v>
      </c>
      <c r="T164">
        <v>8</v>
      </c>
      <c r="U164">
        <v>2</v>
      </c>
      <c r="V164">
        <v>17</v>
      </c>
      <c r="W164">
        <v>769</v>
      </c>
      <c r="X164">
        <v>277</v>
      </c>
      <c r="Y164">
        <v>8</v>
      </c>
      <c r="Z164">
        <v>12</v>
      </c>
      <c r="AA164">
        <v>107</v>
      </c>
      <c r="AB164">
        <v>788</v>
      </c>
      <c r="AC164">
        <v>264</v>
      </c>
      <c r="AD164">
        <v>2</v>
      </c>
      <c r="AE164">
        <v>7</v>
      </c>
      <c r="AF164">
        <v>125</v>
      </c>
      <c r="AG164">
        <v>99</v>
      </c>
      <c r="AH164">
        <v>11</v>
      </c>
      <c r="AI164">
        <v>1</v>
      </c>
      <c r="AJ164">
        <v>6</v>
      </c>
      <c r="AK164">
        <v>17</v>
      </c>
      <c r="AL164">
        <v>34</v>
      </c>
      <c r="AM164">
        <v>8</v>
      </c>
      <c r="AN164">
        <v>0</v>
      </c>
      <c r="AO164">
        <v>0</v>
      </c>
      <c r="AP164">
        <v>1</v>
      </c>
      <c r="AQ164">
        <v>0</v>
      </c>
      <c r="AR164">
        <v>0</v>
      </c>
      <c r="AS164">
        <v>0</v>
      </c>
      <c r="AT164">
        <v>0</v>
      </c>
      <c r="AU164">
        <v>0</v>
      </c>
      <c r="AV164">
        <v>0</v>
      </c>
      <c r="AW164">
        <v>0</v>
      </c>
      <c r="AX164">
        <v>0</v>
      </c>
      <c r="AY164">
        <v>0</v>
      </c>
      <c r="AZ164">
        <v>0</v>
      </c>
      <c r="BA164">
        <v>0</v>
      </c>
      <c r="BB164">
        <v>0</v>
      </c>
      <c r="BC164">
        <v>0</v>
      </c>
      <c r="BD164">
        <v>0</v>
      </c>
      <c r="BE164">
        <v>0</v>
      </c>
      <c r="BF164">
        <v>0</v>
      </c>
      <c r="BG164" s="20">
        <v>1</v>
      </c>
      <c r="BH164" s="20">
        <v>0</v>
      </c>
      <c r="BI164" s="20">
        <v>57</v>
      </c>
      <c r="BJ164" s="20">
        <v>0</v>
      </c>
      <c r="BK164" s="20">
        <v>341</v>
      </c>
      <c r="BL164" s="20">
        <v>615</v>
      </c>
      <c r="BM164" s="20">
        <v>630</v>
      </c>
      <c r="BN164" s="20">
        <v>64</v>
      </c>
      <c r="BO164" s="20">
        <v>31</v>
      </c>
      <c r="BP164" s="20"/>
      <c r="BQ164" s="20"/>
      <c r="BR164" s="20"/>
      <c r="BS164" s="20"/>
      <c r="BT164" s="20"/>
      <c r="BU164" s="20"/>
      <c r="BV164" s="20"/>
    </row>
    <row r="165" spans="1:74" x14ac:dyDescent="0.25">
      <c r="A165" s="20" t="s">
        <v>434</v>
      </c>
      <c r="B165" s="20" t="s">
        <v>437</v>
      </c>
      <c r="C165" s="20" t="s">
        <v>520</v>
      </c>
      <c r="D165" s="1">
        <v>44542</v>
      </c>
      <c r="E165">
        <v>62</v>
      </c>
      <c r="F165">
        <v>1</v>
      </c>
      <c r="G165">
        <v>0</v>
      </c>
      <c r="H165">
        <v>0</v>
      </c>
      <c r="I165">
        <v>0</v>
      </c>
      <c r="J165">
        <v>36</v>
      </c>
      <c r="K165">
        <v>0</v>
      </c>
      <c r="L165">
        <v>1</v>
      </c>
      <c r="M165">
        <v>2</v>
      </c>
      <c r="N165">
        <v>0</v>
      </c>
      <c r="O165">
        <v>0</v>
      </c>
      <c r="P165">
        <v>0</v>
      </c>
      <c r="Q165">
        <v>0</v>
      </c>
      <c r="R165">
        <v>370</v>
      </c>
      <c r="S165">
        <v>284</v>
      </c>
      <c r="T165">
        <v>8</v>
      </c>
      <c r="U165">
        <v>2</v>
      </c>
      <c r="V165">
        <v>16</v>
      </c>
      <c r="W165">
        <v>778</v>
      </c>
      <c r="X165">
        <v>305</v>
      </c>
      <c r="Y165">
        <v>8</v>
      </c>
      <c r="Z165">
        <v>12</v>
      </c>
      <c r="AA165">
        <v>104</v>
      </c>
      <c r="AB165">
        <v>786</v>
      </c>
      <c r="AC165">
        <v>308</v>
      </c>
      <c r="AD165">
        <v>2</v>
      </c>
      <c r="AE165">
        <v>7</v>
      </c>
      <c r="AF165">
        <v>121</v>
      </c>
      <c r="AG165">
        <v>99</v>
      </c>
      <c r="AH165">
        <v>14</v>
      </c>
      <c r="AI165">
        <v>1</v>
      </c>
      <c r="AJ165">
        <v>6</v>
      </c>
      <c r="AK165">
        <v>17</v>
      </c>
      <c r="AL165">
        <v>34</v>
      </c>
      <c r="AM165">
        <v>13</v>
      </c>
      <c r="AN165">
        <v>0</v>
      </c>
      <c r="AO165">
        <v>0</v>
      </c>
      <c r="AP165">
        <v>1</v>
      </c>
      <c r="AQ165">
        <v>0</v>
      </c>
      <c r="AR165">
        <v>0</v>
      </c>
      <c r="AS165">
        <v>0</v>
      </c>
      <c r="AT165">
        <v>0</v>
      </c>
      <c r="AU165">
        <v>0</v>
      </c>
      <c r="AV165">
        <v>0</v>
      </c>
      <c r="AW165">
        <v>0</v>
      </c>
      <c r="AX165">
        <v>0</v>
      </c>
      <c r="AY165">
        <v>0</v>
      </c>
      <c r="AZ165">
        <v>0</v>
      </c>
      <c r="BA165">
        <v>0</v>
      </c>
      <c r="BB165">
        <v>0</v>
      </c>
      <c r="BC165">
        <v>0</v>
      </c>
      <c r="BD165">
        <v>0</v>
      </c>
      <c r="BE165">
        <v>0</v>
      </c>
      <c r="BF165">
        <v>0</v>
      </c>
      <c r="BG165" s="20">
        <v>1</v>
      </c>
      <c r="BH165" s="20">
        <v>0</v>
      </c>
      <c r="BI165" s="20">
        <v>57</v>
      </c>
      <c r="BJ165" s="20">
        <v>0</v>
      </c>
      <c r="BK165" s="20">
        <v>340</v>
      </c>
      <c r="BL165" s="20">
        <v>626</v>
      </c>
      <c r="BM165" s="20">
        <v>631</v>
      </c>
      <c r="BN165" s="20">
        <v>64</v>
      </c>
      <c r="BO165" s="20">
        <v>31</v>
      </c>
      <c r="BP165" s="20"/>
      <c r="BQ165" s="20"/>
      <c r="BR165" s="20"/>
      <c r="BS165" s="20"/>
      <c r="BT165" s="20"/>
      <c r="BU165" s="20"/>
      <c r="BV165" s="20"/>
    </row>
    <row r="166" spans="1:74" x14ac:dyDescent="0.25">
      <c r="A166" s="20" t="s">
        <v>434</v>
      </c>
      <c r="B166" s="20" t="s">
        <v>437</v>
      </c>
      <c r="C166" s="20" t="s">
        <v>520</v>
      </c>
      <c r="D166" s="1">
        <v>44549</v>
      </c>
      <c r="E166">
        <v>62</v>
      </c>
      <c r="F166">
        <v>1</v>
      </c>
      <c r="G166">
        <v>0</v>
      </c>
      <c r="H166">
        <v>0</v>
      </c>
      <c r="I166">
        <v>0</v>
      </c>
      <c r="J166">
        <v>38</v>
      </c>
      <c r="K166">
        <v>0</v>
      </c>
      <c r="L166">
        <v>1</v>
      </c>
      <c r="M166">
        <v>2</v>
      </c>
      <c r="N166">
        <v>0</v>
      </c>
      <c r="O166">
        <v>0</v>
      </c>
      <c r="P166">
        <v>0</v>
      </c>
      <c r="Q166">
        <v>0</v>
      </c>
      <c r="R166">
        <v>370</v>
      </c>
      <c r="S166">
        <v>294</v>
      </c>
      <c r="T166">
        <v>8</v>
      </c>
      <c r="U166">
        <v>2</v>
      </c>
      <c r="V166">
        <v>16</v>
      </c>
      <c r="W166">
        <v>781</v>
      </c>
      <c r="X166">
        <v>339</v>
      </c>
      <c r="Y166">
        <v>9</v>
      </c>
      <c r="Z166">
        <v>12</v>
      </c>
      <c r="AA166">
        <v>101</v>
      </c>
      <c r="AB166">
        <v>784</v>
      </c>
      <c r="AC166">
        <v>382</v>
      </c>
      <c r="AD166">
        <v>2</v>
      </c>
      <c r="AE166">
        <v>7</v>
      </c>
      <c r="AF166">
        <v>120</v>
      </c>
      <c r="AG166">
        <v>99</v>
      </c>
      <c r="AH166">
        <v>18</v>
      </c>
      <c r="AI166">
        <v>1</v>
      </c>
      <c r="AJ166">
        <v>6</v>
      </c>
      <c r="AK166">
        <v>17</v>
      </c>
      <c r="AL166">
        <v>33</v>
      </c>
      <c r="AM166">
        <v>15</v>
      </c>
      <c r="AN166">
        <v>0</v>
      </c>
      <c r="AO166">
        <v>0</v>
      </c>
      <c r="AP166">
        <v>1</v>
      </c>
      <c r="AQ166">
        <v>0</v>
      </c>
      <c r="AR166">
        <v>0</v>
      </c>
      <c r="AS166">
        <v>0</v>
      </c>
      <c r="AT166">
        <v>0</v>
      </c>
      <c r="AU166">
        <v>0</v>
      </c>
      <c r="AV166">
        <v>0</v>
      </c>
      <c r="AW166">
        <v>0</v>
      </c>
      <c r="AX166">
        <v>0</v>
      </c>
      <c r="AY166">
        <v>0</v>
      </c>
      <c r="AZ166">
        <v>0</v>
      </c>
      <c r="BA166">
        <v>0</v>
      </c>
      <c r="BB166">
        <v>0</v>
      </c>
      <c r="BC166">
        <v>0</v>
      </c>
      <c r="BD166">
        <v>0</v>
      </c>
      <c r="BE166">
        <v>0</v>
      </c>
      <c r="BF166">
        <v>0</v>
      </c>
      <c r="BG166" s="20">
        <v>1</v>
      </c>
      <c r="BH166" s="20">
        <v>0</v>
      </c>
      <c r="BI166" s="20">
        <v>57</v>
      </c>
      <c r="BJ166" s="20">
        <v>0</v>
      </c>
      <c r="BK166" s="20">
        <v>341</v>
      </c>
      <c r="BL166" s="20">
        <v>630</v>
      </c>
      <c r="BM166" s="20">
        <v>630</v>
      </c>
      <c r="BN166" s="20">
        <v>64</v>
      </c>
      <c r="BO166" s="20">
        <v>30</v>
      </c>
      <c r="BP166" s="20">
        <v>3144</v>
      </c>
      <c r="BQ166" s="20">
        <v>727</v>
      </c>
      <c r="BR166" s="20">
        <v>0</v>
      </c>
      <c r="BS166" s="20">
        <v>12</v>
      </c>
      <c r="BT166" s="20">
        <v>36</v>
      </c>
      <c r="BU166" s="20">
        <v>920</v>
      </c>
      <c r="BV166" s="20">
        <v>1981</v>
      </c>
    </row>
    <row r="167" spans="1:74" x14ac:dyDescent="0.25">
      <c r="A167" s="20" t="s">
        <v>434</v>
      </c>
      <c r="B167" s="20" t="s">
        <v>437</v>
      </c>
      <c r="C167" s="20" t="s">
        <v>520</v>
      </c>
      <c r="D167" s="1">
        <v>44558</v>
      </c>
      <c r="E167">
        <v>62</v>
      </c>
      <c r="F167">
        <v>1</v>
      </c>
      <c r="G167">
        <v>1</v>
      </c>
      <c r="H167">
        <v>0</v>
      </c>
      <c r="I167">
        <v>0</v>
      </c>
      <c r="J167">
        <v>41</v>
      </c>
      <c r="K167">
        <v>0</v>
      </c>
      <c r="L167">
        <v>1</v>
      </c>
      <c r="M167">
        <v>2</v>
      </c>
      <c r="N167">
        <v>0</v>
      </c>
      <c r="O167">
        <v>0</v>
      </c>
      <c r="P167">
        <v>0</v>
      </c>
      <c r="Q167">
        <v>0</v>
      </c>
      <c r="R167">
        <v>369</v>
      </c>
      <c r="S167">
        <v>300</v>
      </c>
      <c r="T167">
        <v>8</v>
      </c>
      <c r="U167">
        <v>2</v>
      </c>
      <c r="V167">
        <v>14</v>
      </c>
      <c r="W167">
        <v>783</v>
      </c>
      <c r="X167">
        <v>379</v>
      </c>
      <c r="Y167">
        <v>9</v>
      </c>
      <c r="Z167">
        <v>11</v>
      </c>
      <c r="AA167">
        <v>101</v>
      </c>
      <c r="AB167">
        <v>781</v>
      </c>
      <c r="AC167">
        <v>403</v>
      </c>
      <c r="AD167">
        <v>2</v>
      </c>
      <c r="AE167">
        <v>7</v>
      </c>
      <c r="AF167">
        <v>119</v>
      </c>
      <c r="AG167">
        <v>99</v>
      </c>
      <c r="AH167">
        <v>26</v>
      </c>
      <c r="AI167">
        <v>1</v>
      </c>
      <c r="AJ167">
        <v>6</v>
      </c>
      <c r="AK167">
        <v>17</v>
      </c>
      <c r="AL167">
        <v>32</v>
      </c>
      <c r="AM167">
        <v>20</v>
      </c>
      <c r="AN167">
        <v>0</v>
      </c>
      <c r="AO167">
        <v>0</v>
      </c>
      <c r="AP167">
        <v>1</v>
      </c>
      <c r="AQ167">
        <v>0</v>
      </c>
      <c r="AR167">
        <v>0</v>
      </c>
      <c r="AS167">
        <v>0</v>
      </c>
      <c r="AT167">
        <v>0</v>
      </c>
      <c r="AU167">
        <v>0</v>
      </c>
      <c r="AV167">
        <v>0</v>
      </c>
      <c r="AW167">
        <v>0</v>
      </c>
      <c r="AX167">
        <v>0</v>
      </c>
      <c r="AY167">
        <v>0</v>
      </c>
      <c r="AZ167">
        <v>0</v>
      </c>
      <c r="BA167">
        <v>0</v>
      </c>
      <c r="BB167">
        <v>0</v>
      </c>
      <c r="BC167">
        <v>0</v>
      </c>
      <c r="BD167">
        <v>0</v>
      </c>
      <c r="BE167">
        <v>0</v>
      </c>
      <c r="BF167">
        <v>0</v>
      </c>
      <c r="BG167" s="20">
        <v>1</v>
      </c>
      <c r="BH167" s="20">
        <v>0</v>
      </c>
      <c r="BI167" s="20">
        <v>57</v>
      </c>
      <c r="BJ167" s="20">
        <v>0</v>
      </c>
      <c r="BK167" s="20">
        <v>341</v>
      </c>
      <c r="BL167" s="20">
        <v>631</v>
      </c>
      <c r="BM167" s="20">
        <v>628</v>
      </c>
      <c r="BN167" s="20">
        <v>65</v>
      </c>
      <c r="BO167" s="20">
        <v>29</v>
      </c>
      <c r="BP167" s="20">
        <v>3131</v>
      </c>
      <c r="BQ167" s="20">
        <v>872</v>
      </c>
      <c r="BR167" s="20">
        <v>0</v>
      </c>
      <c r="BS167" s="20">
        <v>12</v>
      </c>
      <c r="BT167" s="20">
        <v>37</v>
      </c>
      <c r="BU167" s="20">
        <v>909</v>
      </c>
      <c r="BV167" s="20">
        <v>1983</v>
      </c>
    </row>
    <row r="168" spans="1:74" x14ac:dyDescent="0.25">
      <c r="A168" s="20" t="s">
        <v>434</v>
      </c>
      <c r="B168" s="20" t="s">
        <v>437</v>
      </c>
      <c r="C168" s="20" t="s">
        <v>520</v>
      </c>
      <c r="D168" s="1">
        <v>44564</v>
      </c>
      <c r="E168">
        <v>63</v>
      </c>
      <c r="F168">
        <v>1</v>
      </c>
      <c r="G168">
        <v>1</v>
      </c>
      <c r="H168">
        <v>0</v>
      </c>
      <c r="I168">
        <v>0</v>
      </c>
      <c r="J168">
        <v>42</v>
      </c>
      <c r="K168">
        <v>0</v>
      </c>
      <c r="L168">
        <v>1</v>
      </c>
      <c r="M168">
        <v>2</v>
      </c>
      <c r="N168">
        <v>0</v>
      </c>
      <c r="O168">
        <v>0</v>
      </c>
      <c r="P168">
        <v>0</v>
      </c>
      <c r="Q168">
        <v>0</v>
      </c>
      <c r="R168">
        <v>369</v>
      </c>
      <c r="S168">
        <v>301</v>
      </c>
      <c r="T168">
        <v>8</v>
      </c>
      <c r="U168">
        <v>1</v>
      </c>
      <c r="V168">
        <v>14</v>
      </c>
      <c r="W168">
        <v>786</v>
      </c>
      <c r="X168">
        <v>395</v>
      </c>
      <c r="Y168">
        <v>10</v>
      </c>
      <c r="Z168">
        <v>11</v>
      </c>
      <c r="AA168">
        <v>100</v>
      </c>
      <c r="AB168">
        <v>783</v>
      </c>
      <c r="AC168">
        <v>415</v>
      </c>
      <c r="AD168">
        <v>2</v>
      </c>
      <c r="AE168">
        <v>7</v>
      </c>
      <c r="AF168">
        <v>120</v>
      </c>
      <c r="AG168">
        <v>98</v>
      </c>
      <c r="AH168">
        <v>28</v>
      </c>
      <c r="AI168">
        <v>1</v>
      </c>
      <c r="AJ168">
        <v>5</v>
      </c>
      <c r="AK168">
        <v>17</v>
      </c>
      <c r="AL168">
        <v>32</v>
      </c>
      <c r="AM168">
        <v>20</v>
      </c>
      <c r="AN168">
        <v>0</v>
      </c>
      <c r="AO168">
        <v>0</v>
      </c>
      <c r="AP168">
        <v>1</v>
      </c>
      <c r="AQ168">
        <v>0</v>
      </c>
      <c r="AR168">
        <v>0</v>
      </c>
      <c r="AS168">
        <v>0</v>
      </c>
      <c r="AT168">
        <v>0</v>
      </c>
      <c r="AU168">
        <v>0</v>
      </c>
      <c r="AV168">
        <v>0</v>
      </c>
      <c r="AW168">
        <v>0</v>
      </c>
      <c r="AX168">
        <v>0</v>
      </c>
      <c r="AY168">
        <v>0</v>
      </c>
      <c r="AZ168">
        <v>0</v>
      </c>
      <c r="BA168">
        <v>0</v>
      </c>
      <c r="BB168">
        <v>0</v>
      </c>
      <c r="BC168">
        <v>0</v>
      </c>
      <c r="BD168">
        <v>0</v>
      </c>
      <c r="BE168">
        <v>0</v>
      </c>
      <c r="BF168">
        <v>0</v>
      </c>
      <c r="BG168" s="20">
        <v>1</v>
      </c>
      <c r="BH168" s="20">
        <v>0</v>
      </c>
      <c r="BI168" s="20">
        <v>58</v>
      </c>
      <c r="BJ168" s="20">
        <v>0</v>
      </c>
      <c r="BK168" s="20">
        <v>341</v>
      </c>
      <c r="BL168" s="20">
        <v>635</v>
      </c>
      <c r="BM168" s="20">
        <v>630</v>
      </c>
      <c r="BN168" s="20">
        <v>64</v>
      </c>
      <c r="BO168" s="20">
        <v>29</v>
      </c>
      <c r="BP168" s="20">
        <v>3134</v>
      </c>
      <c r="BQ168" s="20">
        <v>946</v>
      </c>
      <c r="BR168" s="20">
        <v>0</v>
      </c>
      <c r="BS168" s="20">
        <v>12</v>
      </c>
      <c r="BT168" s="20">
        <v>36</v>
      </c>
      <c r="BU168" s="20">
        <v>907</v>
      </c>
      <c r="BV168" s="20">
        <v>1991</v>
      </c>
    </row>
    <row r="169" spans="1:74" x14ac:dyDescent="0.25">
      <c r="A169" s="20" t="s">
        <v>434</v>
      </c>
      <c r="B169" s="20" t="s">
        <v>437</v>
      </c>
      <c r="C169" s="20" t="s">
        <v>520</v>
      </c>
      <c r="D169" s="1">
        <v>44570</v>
      </c>
      <c r="E169">
        <v>62</v>
      </c>
      <c r="F169">
        <v>1</v>
      </c>
      <c r="G169">
        <v>1</v>
      </c>
      <c r="H169">
        <v>0</v>
      </c>
      <c r="I169">
        <v>0</v>
      </c>
      <c r="J169">
        <v>42</v>
      </c>
      <c r="K169">
        <v>0</v>
      </c>
      <c r="L169">
        <v>1</v>
      </c>
      <c r="M169">
        <v>2</v>
      </c>
      <c r="N169">
        <v>0</v>
      </c>
      <c r="O169">
        <v>0</v>
      </c>
      <c r="P169">
        <v>0</v>
      </c>
      <c r="Q169">
        <v>0</v>
      </c>
      <c r="R169">
        <v>370</v>
      </c>
      <c r="S169">
        <v>303</v>
      </c>
      <c r="T169">
        <v>8</v>
      </c>
      <c r="U169">
        <v>1</v>
      </c>
      <c r="V169">
        <v>14</v>
      </c>
      <c r="W169">
        <v>790</v>
      </c>
      <c r="X169">
        <v>411</v>
      </c>
      <c r="Y169">
        <v>10</v>
      </c>
      <c r="Z169">
        <v>12</v>
      </c>
      <c r="AA169">
        <v>98</v>
      </c>
      <c r="AB169">
        <v>778</v>
      </c>
      <c r="AC169">
        <v>434</v>
      </c>
      <c r="AD169">
        <v>2</v>
      </c>
      <c r="AE169">
        <v>6</v>
      </c>
      <c r="AF169">
        <v>119</v>
      </c>
      <c r="AG169">
        <v>99</v>
      </c>
      <c r="AH169">
        <v>31</v>
      </c>
      <c r="AI169">
        <v>1</v>
      </c>
      <c r="AJ169">
        <v>5</v>
      </c>
      <c r="AK169">
        <v>17</v>
      </c>
      <c r="AL169">
        <v>31</v>
      </c>
      <c r="AM169">
        <v>21</v>
      </c>
      <c r="AN169">
        <v>0</v>
      </c>
      <c r="AO169">
        <v>0</v>
      </c>
      <c r="AP169">
        <v>1</v>
      </c>
      <c r="AQ169">
        <v>0</v>
      </c>
      <c r="AR169">
        <v>0</v>
      </c>
      <c r="AS169">
        <v>0</v>
      </c>
      <c r="AT169">
        <v>0</v>
      </c>
      <c r="AU169">
        <v>0</v>
      </c>
      <c r="AV169">
        <v>0</v>
      </c>
      <c r="AW169">
        <v>0</v>
      </c>
      <c r="AX169">
        <v>0</v>
      </c>
      <c r="AY169">
        <v>0</v>
      </c>
      <c r="AZ169">
        <v>0</v>
      </c>
      <c r="BA169">
        <v>0</v>
      </c>
      <c r="BB169">
        <v>0</v>
      </c>
      <c r="BC169">
        <v>0</v>
      </c>
      <c r="BD169">
        <v>0</v>
      </c>
      <c r="BE169">
        <v>0</v>
      </c>
      <c r="BF169">
        <v>0</v>
      </c>
      <c r="BG169" s="20">
        <v>1</v>
      </c>
      <c r="BH169" s="20">
        <v>0</v>
      </c>
      <c r="BI169" s="20">
        <v>57</v>
      </c>
      <c r="BJ169" s="20">
        <v>0</v>
      </c>
      <c r="BK169" s="20">
        <v>342</v>
      </c>
      <c r="BL169" s="20">
        <v>638</v>
      </c>
      <c r="BM169" s="20">
        <v>627</v>
      </c>
      <c r="BN169" s="20">
        <v>66</v>
      </c>
      <c r="BO169" s="20">
        <v>28</v>
      </c>
      <c r="BP169" s="20">
        <v>3128</v>
      </c>
      <c r="BQ169" s="20">
        <v>1005</v>
      </c>
      <c r="BR169" s="20">
        <v>0</v>
      </c>
      <c r="BS169" s="20">
        <v>12</v>
      </c>
      <c r="BT169" s="20">
        <v>34</v>
      </c>
      <c r="BU169" s="20">
        <v>898</v>
      </c>
      <c r="BV169" s="20">
        <v>1994</v>
      </c>
    </row>
    <row r="170" spans="1:74" x14ac:dyDescent="0.25">
      <c r="A170" s="20" t="s">
        <v>434</v>
      </c>
      <c r="B170" s="20" t="s">
        <v>437</v>
      </c>
      <c r="C170" s="20" t="s">
        <v>520</v>
      </c>
      <c r="D170" s="1">
        <v>44577</v>
      </c>
      <c r="E170">
        <v>62</v>
      </c>
      <c r="F170">
        <v>1</v>
      </c>
      <c r="G170">
        <v>1</v>
      </c>
      <c r="H170">
        <v>0</v>
      </c>
      <c r="I170">
        <v>0</v>
      </c>
      <c r="J170">
        <v>42</v>
      </c>
      <c r="K170">
        <v>0</v>
      </c>
      <c r="L170">
        <v>1</v>
      </c>
      <c r="M170">
        <v>2</v>
      </c>
      <c r="N170">
        <v>0</v>
      </c>
      <c r="O170">
        <v>0</v>
      </c>
      <c r="P170">
        <v>0</v>
      </c>
      <c r="Q170">
        <v>0</v>
      </c>
      <c r="R170">
        <v>369</v>
      </c>
      <c r="S170">
        <v>305</v>
      </c>
      <c r="T170">
        <v>8</v>
      </c>
      <c r="U170">
        <v>1</v>
      </c>
      <c r="V170">
        <v>14</v>
      </c>
      <c r="W170">
        <v>790</v>
      </c>
      <c r="X170">
        <v>425</v>
      </c>
      <c r="Y170">
        <v>9</v>
      </c>
      <c r="Z170">
        <v>10</v>
      </c>
      <c r="AA170">
        <v>97</v>
      </c>
      <c r="AB170">
        <v>778</v>
      </c>
      <c r="AC170">
        <v>443</v>
      </c>
      <c r="AD170">
        <v>2</v>
      </c>
      <c r="AE170">
        <v>6</v>
      </c>
      <c r="AF170">
        <v>117</v>
      </c>
      <c r="AG170">
        <v>98</v>
      </c>
      <c r="AH170">
        <v>32</v>
      </c>
      <c r="AI170">
        <v>1</v>
      </c>
      <c r="AJ170">
        <v>5</v>
      </c>
      <c r="AK170">
        <v>16</v>
      </c>
      <c r="AL170">
        <v>31</v>
      </c>
      <c r="AM170">
        <v>21</v>
      </c>
      <c r="AN170">
        <v>0</v>
      </c>
      <c r="AO170">
        <v>0</v>
      </c>
      <c r="AP170">
        <v>1</v>
      </c>
      <c r="AQ170">
        <v>0</v>
      </c>
      <c r="AR170">
        <v>0</v>
      </c>
      <c r="AS170">
        <v>0</v>
      </c>
      <c r="AT170">
        <v>0</v>
      </c>
      <c r="AU170">
        <v>0</v>
      </c>
      <c r="AV170">
        <v>0</v>
      </c>
      <c r="AW170">
        <v>0</v>
      </c>
      <c r="AX170">
        <v>0</v>
      </c>
      <c r="AY170">
        <v>0</v>
      </c>
      <c r="AZ170">
        <v>0</v>
      </c>
      <c r="BA170">
        <v>0</v>
      </c>
      <c r="BB170">
        <v>0</v>
      </c>
      <c r="BC170">
        <v>0</v>
      </c>
      <c r="BD170">
        <v>0</v>
      </c>
      <c r="BE170">
        <v>0</v>
      </c>
      <c r="BF170">
        <v>0</v>
      </c>
      <c r="BG170" s="20">
        <v>1</v>
      </c>
      <c r="BH170" s="20">
        <v>0</v>
      </c>
      <c r="BI170" s="20">
        <v>57</v>
      </c>
      <c r="BJ170" s="20">
        <v>0</v>
      </c>
      <c r="BK170" s="20">
        <v>342</v>
      </c>
      <c r="BL170" s="20">
        <v>639</v>
      </c>
      <c r="BM170" s="20">
        <v>628</v>
      </c>
      <c r="BN170" s="20">
        <v>67</v>
      </c>
      <c r="BO170" s="20">
        <v>28</v>
      </c>
      <c r="BP170" s="20">
        <v>3122</v>
      </c>
      <c r="BQ170" s="20">
        <v>1048</v>
      </c>
      <c r="BR170" s="20">
        <v>0</v>
      </c>
      <c r="BS170" s="20">
        <v>12</v>
      </c>
      <c r="BT170" s="20">
        <v>35</v>
      </c>
      <c r="BU170" s="20">
        <v>890</v>
      </c>
      <c r="BV170" s="20">
        <v>2002</v>
      </c>
    </row>
    <row r="171" spans="1:74" x14ac:dyDescent="0.25">
      <c r="A171" s="20" t="s">
        <v>434</v>
      </c>
      <c r="B171" s="20" t="s">
        <v>437</v>
      </c>
      <c r="C171" s="20" t="s">
        <v>520</v>
      </c>
      <c r="D171" s="1">
        <v>44584</v>
      </c>
      <c r="E171">
        <v>61</v>
      </c>
      <c r="F171">
        <v>1</v>
      </c>
      <c r="G171">
        <v>1</v>
      </c>
      <c r="H171">
        <v>0</v>
      </c>
      <c r="I171">
        <v>0</v>
      </c>
      <c r="J171">
        <v>41</v>
      </c>
      <c r="K171">
        <v>0</v>
      </c>
      <c r="L171">
        <v>1</v>
      </c>
      <c r="M171">
        <v>2</v>
      </c>
      <c r="N171">
        <v>0</v>
      </c>
      <c r="O171">
        <v>0</v>
      </c>
      <c r="P171">
        <v>0</v>
      </c>
      <c r="Q171">
        <v>0</v>
      </c>
      <c r="R171">
        <v>369</v>
      </c>
      <c r="S171">
        <v>307</v>
      </c>
      <c r="T171">
        <v>8</v>
      </c>
      <c r="U171">
        <v>1</v>
      </c>
      <c r="V171">
        <v>14</v>
      </c>
      <c r="W171">
        <v>799</v>
      </c>
      <c r="X171">
        <v>431</v>
      </c>
      <c r="Y171">
        <v>8</v>
      </c>
      <c r="Z171">
        <v>8</v>
      </c>
      <c r="AA171">
        <v>99</v>
      </c>
      <c r="AB171">
        <v>776</v>
      </c>
      <c r="AC171">
        <v>445</v>
      </c>
      <c r="AD171">
        <v>2</v>
      </c>
      <c r="AE171">
        <v>6</v>
      </c>
      <c r="AF171">
        <v>116</v>
      </c>
      <c r="AG171">
        <v>98</v>
      </c>
      <c r="AH171">
        <v>32</v>
      </c>
      <c r="AI171">
        <v>1</v>
      </c>
      <c r="AJ171">
        <v>5</v>
      </c>
      <c r="AK171">
        <v>15</v>
      </c>
      <c r="AL171">
        <v>31</v>
      </c>
      <c r="AM171">
        <v>21</v>
      </c>
      <c r="AN171">
        <v>0</v>
      </c>
      <c r="AO171">
        <v>0</v>
      </c>
      <c r="AP171">
        <v>1</v>
      </c>
      <c r="AQ171">
        <v>0</v>
      </c>
      <c r="AR171">
        <v>0</v>
      </c>
      <c r="AS171">
        <v>0</v>
      </c>
      <c r="AT171">
        <v>0</v>
      </c>
      <c r="AU171">
        <v>0</v>
      </c>
      <c r="AV171">
        <v>0</v>
      </c>
      <c r="AW171">
        <v>0</v>
      </c>
      <c r="AX171">
        <v>0</v>
      </c>
      <c r="AY171">
        <v>0</v>
      </c>
      <c r="AZ171">
        <v>0</v>
      </c>
      <c r="BA171">
        <v>0</v>
      </c>
      <c r="BB171">
        <v>0</v>
      </c>
      <c r="BC171">
        <v>0</v>
      </c>
      <c r="BD171">
        <v>0</v>
      </c>
      <c r="BE171">
        <v>0</v>
      </c>
      <c r="BF171">
        <v>0</v>
      </c>
      <c r="BG171" s="20">
        <v>1</v>
      </c>
      <c r="BH171" s="20">
        <v>0</v>
      </c>
      <c r="BI171" s="20">
        <v>56</v>
      </c>
      <c r="BJ171" s="20">
        <v>0</v>
      </c>
      <c r="BK171" s="20">
        <v>342</v>
      </c>
      <c r="BL171" s="20">
        <v>647</v>
      </c>
      <c r="BM171" s="20">
        <v>628</v>
      </c>
      <c r="BN171" s="20">
        <v>68</v>
      </c>
      <c r="BO171" s="20">
        <v>28</v>
      </c>
      <c r="BP171" s="20">
        <v>3120</v>
      </c>
      <c r="BQ171" s="20">
        <v>1065</v>
      </c>
      <c r="BR171" s="20">
        <v>0</v>
      </c>
      <c r="BS171" s="20">
        <v>13</v>
      </c>
      <c r="BT171" s="20">
        <v>35</v>
      </c>
      <c r="BU171" s="20">
        <v>880</v>
      </c>
      <c r="BV171" s="20">
        <v>2008</v>
      </c>
    </row>
    <row r="172" spans="1:74" x14ac:dyDescent="0.25">
      <c r="A172" s="20" t="s">
        <v>434</v>
      </c>
      <c r="B172" s="20" t="s">
        <v>437</v>
      </c>
      <c r="C172" s="20" t="s">
        <v>520</v>
      </c>
      <c r="D172" s="1">
        <v>44591</v>
      </c>
      <c r="E172">
        <v>61</v>
      </c>
      <c r="F172">
        <v>1</v>
      </c>
      <c r="G172">
        <v>1</v>
      </c>
      <c r="H172">
        <v>0</v>
      </c>
      <c r="I172">
        <v>0</v>
      </c>
      <c r="J172">
        <v>43</v>
      </c>
      <c r="K172">
        <v>0</v>
      </c>
      <c r="L172">
        <v>1</v>
      </c>
      <c r="M172">
        <v>2</v>
      </c>
      <c r="N172">
        <v>0</v>
      </c>
      <c r="O172">
        <v>0</v>
      </c>
      <c r="P172">
        <v>0</v>
      </c>
      <c r="Q172">
        <v>0</v>
      </c>
      <c r="R172">
        <v>370</v>
      </c>
      <c r="S172">
        <v>310</v>
      </c>
      <c r="T172">
        <v>7</v>
      </c>
      <c r="U172">
        <v>1</v>
      </c>
      <c r="V172">
        <v>14</v>
      </c>
      <c r="W172">
        <v>797</v>
      </c>
      <c r="X172">
        <v>439</v>
      </c>
      <c r="Y172">
        <v>9</v>
      </c>
      <c r="Z172">
        <v>10</v>
      </c>
      <c r="AA172">
        <v>95</v>
      </c>
      <c r="AB172">
        <v>780</v>
      </c>
      <c r="AC172">
        <v>453</v>
      </c>
      <c r="AD172">
        <v>2</v>
      </c>
      <c r="AE172">
        <v>6</v>
      </c>
      <c r="AF172">
        <v>115</v>
      </c>
      <c r="AG172">
        <v>98</v>
      </c>
      <c r="AH172">
        <v>31</v>
      </c>
      <c r="AI172">
        <v>1</v>
      </c>
      <c r="AJ172">
        <v>5</v>
      </c>
      <c r="AK172">
        <v>14</v>
      </c>
      <c r="AL172">
        <v>31</v>
      </c>
      <c r="AM172">
        <v>21</v>
      </c>
      <c r="AN172">
        <v>0</v>
      </c>
      <c r="AO172">
        <v>0</v>
      </c>
      <c r="AP172">
        <v>1</v>
      </c>
      <c r="AQ172">
        <v>0</v>
      </c>
      <c r="AR172">
        <v>0</v>
      </c>
      <c r="AS172">
        <v>0</v>
      </c>
      <c r="AT172">
        <v>0</v>
      </c>
      <c r="AU172">
        <v>0</v>
      </c>
      <c r="AV172">
        <v>0</v>
      </c>
      <c r="AW172">
        <v>0</v>
      </c>
      <c r="AX172">
        <v>0</v>
      </c>
      <c r="AY172">
        <v>0</v>
      </c>
      <c r="AZ172">
        <v>0</v>
      </c>
      <c r="BA172">
        <v>0</v>
      </c>
      <c r="BB172">
        <v>0</v>
      </c>
      <c r="BC172">
        <v>0</v>
      </c>
      <c r="BD172">
        <v>0</v>
      </c>
      <c r="BE172">
        <v>0</v>
      </c>
      <c r="BF172">
        <v>0</v>
      </c>
      <c r="BG172" s="20">
        <v>1</v>
      </c>
      <c r="BH172" s="20">
        <v>0</v>
      </c>
      <c r="BI172" s="20">
        <v>56</v>
      </c>
      <c r="BJ172" s="20">
        <v>0</v>
      </c>
      <c r="BK172" s="20">
        <v>343</v>
      </c>
      <c r="BL172" s="20">
        <v>646</v>
      </c>
      <c r="BM172" s="20">
        <v>635</v>
      </c>
      <c r="BN172" s="20">
        <v>68</v>
      </c>
      <c r="BO172" s="20">
        <v>28</v>
      </c>
      <c r="BP172" s="20">
        <v>3124</v>
      </c>
      <c r="BQ172" s="20">
        <v>1088</v>
      </c>
      <c r="BR172" s="20">
        <v>0</v>
      </c>
      <c r="BS172" s="20">
        <v>13</v>
      </c>
      <c r="BT172" s="20">
        <v>38</v>
      </c>
      <c r="BU172" s="20">
        <v>874</v>
      </c>
      <c r="BV172" s="20">
        <v>2013</v>
      </c>
    </row>
    <row r="173" spans="1:74" x14ac:dyDescent="0.25">
      <c r="A173" s="20" t="s">
        <v>434</v>
      </c>
      <c r="B173" s="20" t="s">
        <v>437</v>
      </c>
      <c r="C173" s="20" t="s">
        <v>520</v>
      </c>
      <c r="D173" s="1">
        <v>44599</v>
      </c>
      <c r="E173">
        <v>59</v>
      </c>
      <c r="F173">
        <v>0</v>
      </c>
      <c r="G173">
        <v>0</v>
      </c>
      <c r="H173">
        <v>0</v>
      </c>
      <c r="I173">
        <v>0</v>
      </c>
      <c r="J173">
        <v>43</v>
      </c>
      <c r="K173">
        <v>0</v>
      </c>
      <c r="L173">
        <v>1</v>
      </c>
      <c r="M173">
        <v>2</v>
      </c>
      <c r="N173">
        <v>0</v>
      </c>
      <c r="O173">
        <v>0</v>
      </c>
      <c r="P173">
        <v>0</v>
      </c>
      <c r="Q173">
        <v>0</v>
      </c>
      <c r="R173">
        <v>370</v>
      </c>
      <c r="S173">
        <v>311</v>
      </c>
      <c r="T173">
        <v>7</v>
      </c>
      <c r="U173">
        <v>1</v>
      </c>
      <c r="V173">
        <v>14</v>
      </c>
      <c r="W173">
        <v>793</v>
      </c>
      <c r="X173">
        <v>438</v>
      </c>
      <c r="Y173">
        <v>9</v>
      </c>
      <c r="Z173">
        <v>10</v>
      </c>
      <c r="AA173">
        <v>95</v>
      </c>
      <c r="AB173">
        <v>786</v>
      </c>
      <c r="AC173">
        <v>455</v>
      </c>
      <c r="AD173">
        <v>2</v>
      </c>
      <c r="AE173">
        <v>6</v>
      </c>
      <c r="AF173">
        <v>119</v>
      </c>
      <c r="AG173">
        <v>97</v>
      </c>
      <c r="AH173">
        <v>32</v>
      </c>
      <c r="AI173">
        <v>1</v>
      </c>
      <c r="AJ173">
        <v>5</v>
      </c>
      <c r="AK173">
        <v>13</v>
      </c>
      <c r="AL173">
        <v>31</v>
      </c>
      <c r="AM173">
        <v>21</v>
      </c>
      <c r="AN173">
        <v>0</v>
      </c>
      <c r="AO173">
        <v>0</v>
      </c>
      <c r="AP173">
        <v>1</v>
      </c>
      <c r="AQ173">
        <v>0</v>
      </c>
      <c r="AR173">
        <v>0</v>
      </c>
      <c r="AS173">
        <v>0</v>
      </c>
      <c r="AT173">
        <v>0</v>
      </c>
      <c r="AU173">
        <v>0</v>
      </c>
      <c r="AV173">
        <v>0</v>
      </c>
      <c r="AW173">
        <v>0</v>
      </c>
      <c r="AX173">
        <v>0</v>
      </c>
      <c r="AY173">
        <v>0</v>
      </c>
      <c r="AZ173">
        <v>0</v>
      </c>
      <c r="BA173">
        <v>0</v>
      </c>
      <c r="BB173">
        <v>0</v>
      </c>
      <c r="BC173">
        <v>0</v>
      </c>
      <c r="BD173">
        <v>0</v>
      </c>
      <c r="BE173">
        <v>0</v>
      </c>
      <c r="BF173">
        <v>0</v>
      </c>
      <c r="BG173" s="20">
        <v>0</v>
      </c>
      <c r="BH173" s="20">
        <v>0</v>
      </c>
      <c r="BI173" s="20">
        <v>55</v>
      </c>
      <c r="BJ173" s="20">
        <v>0</v>
      </c>
      <c r="BK173" s="20">
        <v>343</v>
      </c>
      <c r="BL173" s="20">
        <v>644</v>
      </c>
      <c r="BM173" s="20">
        <v>636</v>
      </c>
      <c r="BN173" s="20">
        <v>67</v>
      </c>
      <c r="BO173" s="20">
        <v>28</v>
      </c>
      <c r="BP173" s="20">
        <v>3125</v>
      </c>
      <c r="BQ173" s="20">
        <v>1092</v>
      </c>
      <c r="BR173" s="20">
        <v>0</v>
      </c>
      <c r="BS173" s="20">
        <v>13</v>
      </c>
      <c r="BT173" s="20">
        <v>38</v>
      </c>
      <c r="BU173" s="20">
        <v>873</v>
      </c>
      <c r="BV173" s="20">
        <v>2017</v>
      </c>
    </row>
    <row r="174" spans="1:74" x14ac:dyDescent="0.25">
      <c r="A174" s="20" t="s">
        <v>434</v>
      </c>
      <c r="B174" s="20" t="s">
        <v>437</v>
      </c>
      <c r="C174" s="20" t="s">
        <v>520</v>
      </c>
      <c r="D174" s="1">
        <v>44606</v>
      </c>
      <c r="E174">
        <v>59</v>
      </c>
      <c r="F174">
        <v>0</v>
      </c>
      <c r="G174">
        <v>0</v>
      </c>
      <c r="H174">
        <v>0</v>
      </c>
      <c r="I174">
        <v>0</v>
      </c>
      <c r="J174">
        <v>43</v>
      </c>
      <c r="K174">
        <v>0</v>
      </c>
      <c r="L174">
        <v>1</v>
      </c>
      <c r="M174">
        <v>2</v>
      </c>
      <c r="N174">
        <v>0</v>
      </c>
      <c r="O174">
        <v>0</v>
      </c>
      <c r="P174">
        <v>0</v>
      </c>
      <c r="Q174">
        <v>0</v>
      </c>
      <c r="R174">
        <v>373</v>
      </c>
      <c r="S174">
        <v>314</v>
      </c>
      <c r="T174">
        <v>7</v>
      </c>
      <c r="U174">
        <v>1</v>
      </c>
      <c r="V174">
        <v>15</v>
      </c>
      <c r="W174">
        <v>790</v>
      </c>
      <c r="X174">
        <v>437</v>
      </c>
      <c r="Y174">
        <v>9</v>
      </c>
      <c r="Z174">
        <v>11</v>
      </c>
      <c r="AA174">
        <v>96</v>
      </c>
      <c r="AB174">
        <v>783</v>
      </c>
      <c r="AC174">
        <v>456</v>
      </c>
      <c r="AD174">
        <v>2</v>
      </c>
      <c r="AE174">
        <v>6</v>
      </c>
      <c r="AF174">
        <v>117</v>
      </c>
      <c r="AG174">
        <v>96</v>
      </c>
      <c r="AH174">
        <v>34</v>
      </c>
      <c r="AI174">
        <v>1</v>
      </c>
      <c r="AJ174">
        <v>5</v>
      </c>
      <c r="AK174">
        <v>12</v>
      </c>
      <c r="AL174">
        <v>32</v>
      </c>
      <c r="AM174">
        <v>21</v>
      </c>
      <c r="AN174">
        <v>0</v>
      </c>
      <c r="AO174">
        <v>0</v>
      </c>
      <c r="AP174">
        <v>1</v>
      </c>
      <c r="AQ174">
        <v>0</v>
      </c>
      <c r="AR174">
        <v>0</v>
      </c>
      <c r="AS174">
        <v>0</v>
      </c>
      <c r="AT174">
        <v>0</v>
      </c>
      <c r="AU174">
        <v>0</v>
      </c>
      <c r="AV174">
        <v>0</v>
      </c>
      <c r="AW174">
        <v>0</v>
      </c>
      <c r="AX174">
        <v>0</v>
      </c>
      <c r="AY174">
        <v>0</v>
      </c>
      <c r="AZ174">
        <v>0</v>
      </c>
      <c r="BA174">
        <v>0</v>
      </c>
      <c r="BB174">
        <v>0</v>
      </c>
      <c r="BC174">
        <v>0</v>
      </c>
      <c r="BD174">
        <v>0</v>
      </c>
      <c r="BE174">
        <v>0</v>
      </c>
      <c r="BF174">
        <v>0</v>
      </c>
      <c r="BG174" s="20">
        <v>0</v>
      </c>
      <c r="BH174" s="20">
        <v>0</v>
      </c>
      <c r="BI174" s="20">
        <v>55</v>
      </c>
      <c r="BJ174" s="20">
        <v>0</v>
      </c>
      <c r="BK174" s="20">
        <v>346</v>
      </c>
      <c r="BL174" s="20">
        <v>640</v>
      </c>
      <c r="BM174" s="20">
        <v>634</v>
      </c>
      <c r="BN174" s="20">
        <v>67</v>
      </c>
      <c r="BO174" s="20">
        <v>29</v>
      </c>
      <c r="BP174" s="20">
        <v>3121</v>
      </c>
      <c r="BQ174" s="20">
        <v>1105</v>
      </c>
      <c r="BR174" s="20">
        <v>0</v>
      </c>
      <c r="BS174" s="20">
        <v>13</v>
      </c>
      <c r="BT174" s="20">
        <v>40</v>
      </c>
      <c r="BU174" s="20">
        <v>867</v>
      </c>
      <c r="BV174" s="20">
        <v>2022</v>
      </c>
    </row>
    <row r="175" spans="1:74" x14ac:dyDescent="0.25">
      <c r="A175" s="20" t="s">
        <v>434</v>
      </c>
      <c r="B175" s="20" t="s">
        <v>442</v>
      </c>
      <c r="C175" s="20" t="s">
        <v>521</v>
      </c>
      <c r="D175" s="1">
        <v>44493</v>
      </c>
      <c r="E175">
        <v>45</v>
      </c>
      <c r="F175">
        <v>1</v>
      </c>
      <c r="G175">
        <v>0</v>
      </c>
      <c r="H175">
        <v>0</v>
      </c>
      <c r="I175">
        <v>0</v>
      </c>
      <c r="J175">
        <v>10</v>
      </c>
      <c r="K175">
        <v>5</v>
      </c>
      <c r="L175">
        <v>1</v>
      </c>
      <c r="M175">
        <v>0</v>
      </c>
      <c r="N175">
        <v>2</v>
      </c>
      <c r="O175">
        <v>0</v>
      </c>
      <c r="P175">
        <v>0</v>
      </c>
      <c r="Q175">
        <v>0</v>
      </c>
      <c r="R175">
        <v>328</v>
      </c>
      <c r="S175">
        <v>0</v>
      </c>
      <c r="T175">
        <v>146</v>
      </c>
      <c r="U175">
        <v>0</v>
      </c>
      <c r="V175">
        <v>1</v>
      </c>
      <c r="W175">
        <v>585</v>
      </c>
      <c r="X175">
        <v>0</v>
      </c>
      <c r="Y175">
        <v>42</v>
      </c>
      <c r="Z175">
        <v>11</v>
      </c>
      <c r="AA175">
        <v>18</v>
      </c>
      <c r="AB175">
        <v>509</v>
      </c>
      <c r="AC175">
        <v>26</v>
      </c>
      <c r="AD175">
        <v>70</v>
      </c>
      <c r="AE175">
        <v>9</v>
      </c>
      <c r="AF175">
        <v>8</v>
      </c>
      <c r="AG175">
        <v>62</v>
      </c>
      <c r="AH175">
        <v>0</v>
      </c>
      <c r="AI175">
        <v>0</v>
      </c>
      <c r="AJ175">
        <v>5</v>
      </c>
      <c r="AK175">
        <v>10</v>
      </c>
      <c r="AL175">
        <v>48</v>
      </c>
      <c r="AM175">
        <v>0</v>
      </c>
      <c r="AN175">
        <v>3</v>
      </c>
      <c r="AO175">
        <v>0</v>
      </c>
      <c r="AP175">
        <v>1</v>
      </c>
      <c r="AQ175">
        <v>0</v>
      </c>
      <c r="AR175">
        <v>1</v>
      </c>
      <c r="AS175">
        <v>0</v>
      </c>
      <c r="AT175">
        <v>0</v>
      </c>
      <c r="AU175">
        <v>0</v>
      </c>
      <c r="AV175">
        <v>0</v>
      </c>
      <c r="AW175">
        <v>0</v>
      </c>
      <c r="AX175">
        <v>0</v>
      </c>
      <c r="AY175">
        <v>0</v>
      </c>
      <c r="AZ175">
        <v>0</v>
      </c>
      <c r="BA175">
        <v>0</v>
      </c>
      <c r="BB175">
        <v>13</v>
      </c>
      <c r="BC175">
        <v>62</v>
      </c>
      <c r="BD175">
        <v>0</v>
      </c>
      <c r="BE175">
        <v>3</v>
      </c>
      <c r="BF175">
        <v>3</v>
      </c>
      <c r="BG175" s="20"/>
      <c r="BH175" s="20"/>
      <c r="BI175" s="20"/>
      <c r="BJ175" s="20"/>
      <c r="BK175" s="20"/>
      <c r="BL175" s="20"/>
      <c r="BM175" s="20"/>
      <c r="BN175" s="20"/>
      <c r="BO175" s="20"/>
      <c r="BP175" s="20"/>
      <c r="BQ175" s="20"/>
      <c r="BR175" s="20"/>
      <c r="BS175" s="20"/>
      <c r="BT175" s="20"/>
      <c r="BU175" s="20"/>
      <c r="BV175" s="20"/>
    </row>
    <row r="176" spans="1:74" x14ac:dyDescent="0.25">
      <c r="A176" s="20" t="s">
        <v>434</v>
      </c>
      <c r="B176" s="20" t="s">
        <v>442</v>
      </c>
      <c r="C176" s="20" t="s">
        <v>521</v>
      </c>
      <c r="D176" s="1">
        <v>44500</v>
      </c>
      <c r="E176">
        <v>45</v>
      </c>
      <c r="F176">
        <v>1</v>
      </c>
      <c r="G176">
        <v>0</v>
      </c>
      <c r="H176">
        <v>0</v>
      </c>
      <c r="I176">
        <v>0</v>
      </c>
      <c r="J176">
        <v>13</v>
      </c>
      <c r="K176">
        <v>5</v>
      </c>
      <c r="L176">
        <v>1</v>
      </c>
      <c r="M176">
        <v>0</v>
      </c>
      <c r="N176">
        <v>2</v>
      </c>
      <c r="O176">
        <v>0</v>
      </c>
      <c r="P176">
        <v>0</v>
      </c>
      <c r="Q176">
        <v>0</v>
      </c>
      <c r="R176">
        <v>328</v>
      </c>
      <c r="S176">
        <v>0</v>
      </c>
      <c r="T176">
        <v>185</v>
      </c>
      <c r="U176">
        <v>0</v>
      </c>
      <c r="V176">
        <v>0</v>
      </c>
      <c r="W176">
        <v>583</v>
      </c>
      <c r="X176">
        <v>0</v>
      </c>
      <c r="Y176">
        <v>68</v>
      </c>
      <c r="Z176">
        <v>11</v>
      </c>
      <c r="AA176">
        <v>19</v>
      </c>
      <c r="AB176">
        <v>511</v>
      </c>
      <c r="AC176">
        <v>32</v>
      </c>
      <c r="AD176">
        <v>69</v>
      </c>
      <c r="AE176">
        <v>9</v>
      </c>
      <c r="AF176">
        <v>9</v>
      </c>
      <c r="AG176">
        <v>63</v>
      </c>
      <c r="AH176">
        <v>0</v>
      </c>
      <c r="AI176">
        <v>0</v>
      </c>
      <c r="AJ176">
        <v>5</v>
      </c>
      <c r="AK176">
        <v>10</v>
      </c>
      <c r="AL176">
        <v>48</v>
      </c>
      <c r="AM176">
        <v>0</v>
      </c>
      <c r="AN176">
        <v>7</v>
      </c>
      <c r="AO176">
        <v>0</v>
      </c>
      <c r="AP176">
        <v>1</v>
      </c>
      <c r="AQ176">
        <v>0</v>
      </c>
      <c r="AR176">
        <v>1</v>
      </c>
      <c r="AS176">
        <v>0</v>
      </c>
      <c r="AT176">
        <v>0</v>
      </c>
      <c r="AU176">
        <v>0</v>
      </c>
      <c r="AV176">
        <v>0</v>
      </c>
      <c r="AW176">
        <v>0</v>
      </c>
      <c r="AX176">
        <v>0</v>
      </c>
      <c r="AY176">
        <v>0</v>
      </c>
      <c r="AZ176">
        <v>0</v>
      </c>
      <c r="BA176">
        <v>0</v>
      </c>
      <c r="BB176">
        <v>13</v>
      </c>
      <c r="BC176">
        <v>60</v>
      </c>
      <c r="BD176">
        <v>0</v>
      </c>
      <c r="BE176">
        <v>3</v>
      </c>
      <c r="BF176">
        <v>3</v>
      </c>
      <c r="BG176" s="20"/>
      <c r="BH176" s="20"/>
      <c r="BI176" s="20"/>
      <c r="BJ176" s="20"/>
      <c r="BK176" s="20"/>
      <c r="BL176" s="20"/>
      <c r="BM176" s="20"/>
      <c r="BN176" s="20"/>
      <c r="BO176" s="20"/>
      <c r="BP176" s="20"/>
      <c r="BQ176" s="20"/>
      <c r="BR176" s="20"/>
      <c r="BS176" s="20"/>
      <c r="BT176" s="20"/>
      <c r="BU176" s="20"/>
      <c r="BV176" s="20"/>
    </row>
    <row r="177" spans="1:74" x14ac:dyDescent="0.25">
      <c r="A177" s="20" t="s">
        <v>434</v>
      </c>
      <c r="B177" s="20" t="s">
        <v>442</v>
      </c>
      <c r="C177" s="20" t="s">
        <v>521</v>
      </c>
      <c r="D177" s="1">
        <v>44507</v>
      </c>
      <c r="E177">
        <v>45</v>
      </c>
      <c r="F177">
        <v>1</v>
      </c>
      <c r="G177">
        <v>0</v>
      </c>
      <c r="H177">
        <v>0</v>
      </c>
      <c r="I177">
        <v>0</v>
      </c>
      <c r="J177">
        <v>15</v>
      </c>
      <c r="K177">
        <v>5</v>
      </c>
      <c r="L177">
        <v>1</v>
      </c>
      <c r="M177">
        <v>0</v>
      </c>
      <c r="N177">
        <v>2</v>
      </c>
      <c r="O177">
        <v>0</v>
      </c>
      <c r="P177">
        <v>0</v>
      </c>
      <c r="Q177">
        <v>0</v>
      </c>
      <c r="R177">
        <v>329</v>
      </c>
      <c r="S177">
        <v>215</v>
      </c>
      <c r="T177">
        <v>13</v>
      </c>
      <c r="U177">
        <v>0</v>
      </c>
      <c r="V177">
        <v>1</v>
      </c>
      <c r="W177">
        <v>584</v>
      </c>
      <c r="X177">
        <v>105</v>
      </c>
      <c r="Y177">
        <v>60</v>
      </c>
      <c r="Z177">
        <v>11</v>
      </c>
      <c r="AA177">
        <v>20</v>
      </c>
      <c r="AB177">
        <v>516</v>
      </c>
      <c r="AC177">
        <v>43</v>
      </c>
      <c r="AD177">
        <v>69</v>
      </c>
      <c r="AE177">
        <v>9</v>
      </c>
      <c r="AF177">
        <v>9</v>
      </c>
      <c r="AG177">
        <v>63</v>
      </c>
      <c r="AH177">
        <v>1</v>
      </c>
      <c r="AI177">
        <v>3</v>
      </c>
      <c r="AJ177">
        <v>5</v>
      </c>
      <c r="AK177">
        <v>10</v>
      </c>
      <c r="AL177">
        <v>48</v>
      </c>
      <c r="AM177">
        <v>9</v>
      </c>
      <c r="AN177">
        <v>3</v>
      </c>
      <c r="AO177">
        <v>0</v>
      </c>
      <c r="AP177">
        <v>1</v>
      </c>
      <c r="AQ177">
        <v>0</v>
      </c>
      <c r="AR177">
        <v>1</v>
      </c>
      <c r="AS177">
        <v>0</v>
      </c>
      <c r="AT177">
        <v>0</v>
      </c>
      <c r="AU177">
        <v>0</v>
      </c>
      <c r="AV177">
        <v>0</v>
      </c>
      <c r="AW177">
        <v>0</v>
      </c>
      <c r="AX177">
        <v>0</v>
      </c>
      <c r="AY177">
        <v>0</v>
      </c>
      <c r="AZ177">
        <v>0</v>
      </c>
      <c r="BA177">
        <v>0</v>
      </c>
      <c r="BB177">
        <v>0</v>
      </c>
      <c r="BC177">
        <v>0</v>
      </c>
      <c r="BD177">
        <v>0</v>
      </c>
      <c r="BE177">
        <v>0</v>
      </c>
      <c r="BF177">
        <v>0</v>
      </c>
      <c r="BG177" s="20">
        <v>0</v>
      </c>
      <c r="BH177" s="20">
        <v>0</v>
      </c>
      <c r="BI177" s="20">
        <v>38</v>
      </c>
      <c r="BJ177" s="20">
        <v>2</v>
      </c>
      <c r="BK177" s="20">
        <v>309</v>
      </c>
      <c r="BL177" s="20">
        <v>476</v>
      </c>
      <c r="BM177" s="20">
        <v>413</v>
      </c>
      <c r="BN177" s="20">
        <v>39</v>
      </c>
      <c r="BO177" s="20">
        <v>43</v>
      </c>
      <c r="BP177" s="20"/>
      <c r="BQ177" s="20"/>
      <c r="BR177" s="20"/>
      <c r="BS177" s="20"/>
      <c r="BT177" s="20"/>
      <c r="BU177" s="20"/>
      <c r="BV177" s="20"/>
    </row>
    <row r="178" spans="1:74" x14ac:dyDescent="0.25">
      <c r="A178" s="20" t="s">
        <v>434</v>
      </c>
      <c r="B178" s="20" t="s">
        <v>442</v>
      </c>
      <c r="C178" s="20" t="s">
        <v>521</v>
      </c>
      <c r="D178" s="1">
        <v>44514</v>
      </c>
      <c r="E178">
        <v>44</v>
      </c>
      <c r="F178">
        <v>1</v>
      </c>
      <c r="G178">
        <v>0</v>
      </c>
      <c r="H178">
        <v>0</v>
      </c>
      <c r="I178">
        <v>0</v>
      </c>
      <c r="J178">
        <v>19</v>
      </c>
      <c r="K178">
        <v>5</v>
      </c>
      <c r="L178">
        <v>1</v>
      </c>
      <c r="M178">
        <v>1</v>
      </c>
      <c r="N178">
        <v>2</v>
      </c>
      <c r="O178">
        <v>0</v>
      </c>
      <c r="P178">
        <v>0</v>
      </c>
      <c r="Q178">
        <v>0</v>
      </c>
      <c r="R178">
        <v>326</v>
      </c>
      <c r="S178">
        <v>241</v>
      </c>
      <c r="T178">
        <v>14</v>
      </c>
      <c r="U178">
        <v>0</v>
      </c>
      <c r="V178">
        <v>1</v>
      </c>
      <c r="W178">
        <v>586</v>
      </c>
      <c r="X178">
        <v>158</v>
      </c>
      <c r="Y178">
        <v>59</v>
      </c>
      <c r="Z178">
        <v>12</v>
      </c>
      <c r="AA178">
        <v>18</v>
      </c>
      <c r="AB178">
        <v>511</v>
      </c>
      <c r="AC178">
        <v>62</v>
      </c>
      <c r="AD178">
        <v>68</v>
      </c>
      <c r="AE178">
        <v>9</v>
      </c>
      <c r="AF178">
        <v>7</v>
      </c>
      <c r="AG178">
        <v>62</v>
      </c>
      <c r="AH178">
        <v>1</v>
      </c>
      <c r="AI178">
        <v>3</v>
      </c>
      <c r="AJ178">
        <v>5</v>
      </c>
      <c r="AK178">
        <v>11</v>
      </c>
      <c r="AL178">
        <v>53</v>
      </c>
      <c r="AM178">
        <v>12</v>
      </c>
      <c r="AN178">
        <v>3</v>
      </c>
      <c r="AO178">
        <v>0</v>
      </c>
      <c r="AP178">
        <v>0</v>
      </c>
      <c r="AQ178">
        <v>0</v>
      </c>
      <c r="AR178">
        <v>1</v>
      </c>
      <c r="AS178">
        <v>0</v>
      </c>
      <c r="AT178">
        <v>0</v>
      </c>
      <c r="AU178">
        <v>0</v>
      </c>
      <c r="AV178">
        <v>0</v>
      </c>
      <c r="AW178">
        <v>0</v>
      </c>
      <c r="AX178">
        <v>0</v>
      </c>
      <c r="AY178">
        <v>0</v>
      </c>
      <c r="AZ178">
        <v>0</v>
      </c>
      <c r="BA178">
        <v>0</v>
      </c>
      <c r="BB178">
        <v>0</v>
      </c>
      <c r="BC178">
        <v>0</v>
      </c>
      <c r="BD178">
        <v>0</v>
      </c>
      <c r="BE178">
        <v>0</v>
      </c>
      <c r="BF178">
        <v>0</v>
      </c>
      <c r="BG178" s="20">
        <v>0</v>
      </c>
      <c r="BH178" s="20">
        <v>0</v>
      </c>
      <c r="BI178" s="20">
        <v>36</v>
      </c>
      <c r="BJ178" s="20">
        <v>2</v>
      </c>
      <c r="BK178" s="20">
        <v>305</v>
      </c>
      <c r="BL178" s="20">
        <v>482</v>
      </c>
      <c r="BM178" s="20">
        <v>411</v>
      </c>
      <c r="BN178" s="20">
        <v>37</v>
      </c>
      <c r="BO178" s="20">
        <v>48</v>
      </c>
      <c r="BP178" s="20"/>
      <c r="BQ178" s="20"/>
      <c r="BR178" s="20"/>
      <c r="BS178" s="20"/>
      <c r="BT178" s="20"/>
      <c r="BU178" s="20"/>
      <c r="BV178" s="20"/>
    </row>
    <row r="179" spans="1:74" x14ac:dyDescent="0.25">
      <c r="A179" s="20" t="s">
        <v>434</v>
      </c>
      <c r="B179" s="20" t="s">
        <v>442</v>
      </c>
      <c r="C179" s="20" t="s">
        <v>521</v>
      </c>
      <c r="D179" s="1">
        <v>44521</v>
      </c>
      <c r="E179">
        <v>44</v>
      </c>
      <c r="F179">
        <v>1</v>
      </c>
      <c r="G179">
        <v>0</v>
      </c>
      <c r="H179">
        <v>0</v>
      </c>
      <c r="I179">
        <v>0</v>
      </c>
      <c r="J179">
        <v>22</v>
      </c>
      <c r="K179">
        <v>5</v>
      </c>
      <c r="L179">
        <v>1</v>
      </c>
      <c r="M179">
        <v>1</v>
      </c>
      <c r="N179">
        <v>2</v>
      </c>
      <c r="O179">
        <v>0</v>
      </c>
      <c r="P179">
        <v>0</v>
      </c>
      <c r="Q179">
        <v>0</v>
      </c>
      <c r="R179">
        <v>326</v>
      </c>
      <c r="S179">
        <v>250</v>
      </c>
      <c r="T179">
        <v>14</v>
      </c>
      <c r="U179">
        <v>0</v>
      </c>
      <c r="V179">
        <v>0</v>
      </c>
      <c r="W179">
        <v>580</v>
      </c>
      <c r="X179">
        <v>187</v>
      </c>
      <c r="Y179">
        <v>58</v>
      </c>
      <c r="Z179">
        <v>12</v>
      </c>
      <c r="AA179">
        <v>14</v>
      </c>
      <c r="AB179">
        <v>509</v>
      </c>
      <c r="AC179">
        <v>77</v>
      </c>
      <c r="AD179">
        <v>68</v>
      </c>
      <c r="AE179">
        <v>9</v>
      </c>
      <c r="AF179">
        <v>8</v>
      </c>
      <c r="AG179">
        <v>61</v>
      </c>
      <c r="AH179">
        <v>1</v>
      </c>
      <c r="AI179">
        <v>3</v>
      </c>
      <c r="AJ179">
        <v>4</v>
      </c>
      <c r="AK179">
        <v>11</v>
      </c>
      <c r="AL179">
        <v>54</v>
      </c>
      <c r="AM179">
        <v>14</v>
      </c>
      <c r="AN179">
        <v>3</v>
      </c>
      <c r="AO179">
        <v>0</v>
      </c>
      <c r="AP179">
        <v>0</v>
      </c>
      <c r="AQ179">
        <v>0</v>
      </c>
      <c r="AR179">
        <v>1</v>
      </c>
      <c r="AS179">
        <v>0</v>
      </c>
      <c r="AT179">
        <v>0</v>
      </c>
      <c r="AU179">
        <v>0</v>
      </c>
      <c r="AV179">
        <v>0</v>
      </c>
      <c r="AW179">
        <v>0</v>
      </c>
      <c r="AX179">
        <v>0</v>
      </c>
      <c r="AY179">
        <v>0</v>
      </c>
      <c r="AZ179">
        <v>0</v>
      </c>
      <c r="BA179">
        <v>0</v>
      </c>
      <c r="BB179">
        <v>0</v>
      </c>
      <c r="BC179">
        <v>0</v>
      </c>
      <c r="BD179">
        <v>0</v>
      </c>
      <c r="BE179">
        <v>0</v>
      </c>
      <c r="BF179">
        <v>0</v>
      </c>
      <c r="BG179" s="20">
        <v>0</v>
      </c>
      <c r="BH179" s="20">
        <v>0</v>
      </c>
      <c r="BI179" s="20">
        <v>36</v>
      </c>
      <c r="BJ179" s="20">
        <v>2</v>
      </c>
      <c r="BK179" s="20">
        <v>306</v>
      </c>
      <c r="BL179" s="20">
        <v>480</v>
      </c>
      <c r="BM179" s="20">
        <v>409</v>
      </c>
      <c r="BN179" s="20">
        <v>37</v>
      </c>
      <c r="BO179" s="20">
        <v>49</v>
      </c>
      <c r="BP179" s="20"/>
      <c r="BQ179" s="20"/>
      <c r="BR179" s="20"/>
      <c r="BS179" s="20"/>
      <c r="BT179" s="20"/>
      <c r="BU179" s="20"/>
      <c r="BV179" s="20"/>
    </row>
    <row r="180" spans="1:74" x14ac:dyDescent="0.25">
      <c r="A180" s="20" t="s">
        <v>434</v>
      </c>
      <c r="B180" s="20" t="s">
        <v>442</v>
      </c>
      <c r="C180" s="20" t="s">
        <v>521</v>
      </c>
      <c r="D180" s="1">
        <v>44528</v>
      </c>
      <c r="E180">
        <v>44</v>
      </c>
      <c r="F180">
        <v>1</v>
      </c>
      <c r="G180">
        <v>0</v>
      </c>
      <c r="H180">
        <v>0</v>
      </c>
      <c r="I180">
        <v>0</v>
      </c>
      <c r="J180">
        <v>25</v>
      </c>
      <c r="K180">
        <v>5</v>
      </c>
      <c r="L180">
        <v>1</v>
      </c>
      <c r="M180">
        <v>1</v>
      </c>
      <c r="N180">
        <v>2</v>
      </c>
      <c r="O180">
        <v>1</v>
      </c>
      <c r="P180">
        <v>0</v>
      </c>
      <c r="Q180">
        <v>0</v>
      </c>
      <c r="R180">
        <v>325</v>
      </c>
      <c r="S180">
        <v>261</v>
      </c>
      <c r="T180">
        <v>14</v>
      </c>
      <c r="U180">
        <v>0</v>
      </c>
      <c r="V180">
        <v>0</v>
      </c>
      <c r="W180">
        <v>582</v>
      </c>
      <c r="X180">
        <v>228</v>
      </c>
      <c r="Y180">
        <v>58</v>
      </c>
      <c r="Z180">
        <v>12</v>
      </c>
      <c r="AA180">
        <v>14</v>
      </c>
      <c r="AB180">
        <v>507</v>
      </c>
      <c r="AC180">
        <v>115</v>
      </c>
      <c r="AD180">
        <v>68</v>
      </c>
      <c r="AE180">
        <v>9</v>
      </c>
      <c r="AF180">
        <v>8</v>
      </c>
      <c r="AG180">
        <v>62</v>
      </c>
      <c r="AH180">
        <v>4</v>
      </c>
      <c r="AI180">
        <v>3</v>
      </c>
      <c r="AJ180">
        <v>4</v>
      </c>
      <c r="AK180">
        <v>12</v>
      </c>
      <c r="AL180">
        <v>55</v>
      </c>
      <c r="AM180">
        <v>22</v>
      </c>
      <c r="AN180">
        <v>3</v>
      </c>
      <c r="AO180">
        <v>0</v>
      </c>
      <c r="AP180">
        <v>0</v>
      </c>
      <c r="AQ180">
        <v>0</v>
      </c>
      <c r="AR180">
        <v>1</v>
      </c>
      <c r="AS180">
        <v>0</v>
      </c>
      <c r="AT180">
        <v>0</v>
      </c>
      <c r="AU180">
        <v>0</v>
      </c>
      <c r="AV180">
        <v>0</v>
      </c>
      <c r="AW180">
        <v>0</v>
      </c>
      <c r="AX180">
        <v>0</v>
      </c>
      <c r="AY180">
        <v>0</v>
      </c>
      <c r="AZ180">
        <v>0</v>
      </c>
      <c r="BA180">
        <v>0</v>
      </c>
      <c r="BB180">
        <v>0</v>
      </c>
      <c r="BC180">
        <v>0</v>
      </c>
      <c r="BD180">
        <v>0</v>
      </c>
      <c r="BE180">
        <v>0</v>
      </c>
      <c r="BF180">
        <v>0</v>
      </c>
      <c r="BG180" s="20">
        <v>0</v>
      </c>
      <c r="BH180" s="20">
        <v>0</v>
      </c>
      <c r="BI180" s="20">
        <v>36</v>
      </c>
      <c r="BJ180" s="20">
        <v>2</v>
      </c>
      <c r="BK180" s="20">
        <v>307</v>
      </c>
      <c r="BL180" s="20">
        <v>483</v>
      </c>
      <c r="BM180" s="20">
        <v>409</v>
      </c>
      <c r="BN180" s="20">
        <v>37</v>
      </c>
      <c r="BO180" s="20">
        <v>50</v>
      </c>
      <c r="BP180" s="20"/>
      <c r="BQ180" s="20"/>
      <c r="BR180" s="20"/>
      <c r="BS180" s="20"/>
      <c r="BT180" s="20"/>
      <c r="BU180" s="20"/>
      <c r="BV180" s="20"/>
    </row>
    <row r="181" spans="1:74" x14ac:dyDescent="0.25">
      <c r="A181" s="20" t="s">
        <v>434</v>
      </c>
      <c r="B181" s="20" t="s">
        <v>442</v>
      </c>
      <c r="C181" s="20" t="s">
        <v>521</v>
      </c>
      <c r="D181" s="1">
        <v>44535</v>
      </c>
      <c r="E181">
        <v>45</v>
      </c>
      <c r="F181">
        <v>1</v>
      </c>
      <c r="G181">
        <v>0</v>
      </c>
      <c r="H181">
        <v>0</v>
      </c>
      <c r="I181">
        <v>0</v>
      </c>
      <c r="J181">
        <v>26</v>
      </c>
      <c r="K181">
        <v>5</v>
      </c>
      <c r="L181">
        <v>1</v>
      </c>
      <c r="M181">
        <v>0</v>
      </c>
      <c r="N181">
        <v>2</v>
      </c>
      <c r="O181">
        <v>1</v>
      </c>
      <c r="P181">
        <v>0</v>
      </c>
      <c r="Q181">
        <v>0</v>
      </c>
      <c r="R181">
        <v>326</v>
      </c>
      <c r="S181">
        <v>273</v>
      </c>
      <c r="T181">
        <v>14</v>
      </c>
      <c r="U181">
        <v>0</v>
      </c>
      <c r="V181">
        <v>0</v>
      </c>
      <c r="W181">
        <v>580</v>
      </c>
      <c r="X181">
        <v>261</v>
      </c>
      <c r="Y181">
        <v>55</v>
      </c>
      <c r="Z181">
        <v>12</v>
      </c>
      <c r="AA181">
        <v>13</v>
      </c>
      <c r="AB181">
        <v>506</v>
      </c>
      <c r="AC181">
        <v>163</v>
      </c>
      <c r="AD181">
        <v>66</v>
      </c>
      <c r="AE181">
        <v>10</v>
      </c>
      <c r="AF181">
        <v>8</v>
      </c>
      <c r="AG181">
        <v>60</v>
      </c>
      <c r="AH181">
        <v>6</v>
      </c>
      <c r="AI181">
        <v>3</v>
      </c>
      <c r="AJ181">
        <v>4</v>
      </c>
      <c r="AK181">
        <v>11</v>
      </c>
      <c r="AL181">
        <v>56</v>
      </c>
      <c r="AM181">
        <v>22</v>
      </c>
      <c r="AN181">
        <v>4</v>
      </c>
      <c r="AO181">
        <v>0</v>
      </c>
      <c r="AP181">
        <v>0</v>
      </c>
      <c r="AQ181">
        <v>0</v>
      </c>
      <c r="AR181">
        <v>1</v>
      </c>
      <c r="AS181">
        <v>0</v>
      </c>
      <c r="AT181">
        <v>0</v>
      </c>
      <c r="AU181">
        <v>0</v>
      </c>
      <c r="AV181">
        <v>0</v>
      </c>
      <c r="AW181">
        <v>0</v>
      </c>
      <c r="AX181">
        <v>0</v>
      </c>
      <c r="AY181">
        <v>0</v>
      </c>
      <c r="AZ181">
        <v>0</v>
      </c>
      <c r="BA181">
        <v>0</v>
      </c>
      <c r="BB181">
        <v>0</v>
      </c>
      <c r="BC181">
        <v>0</v>
      </c>
      <c r="BD181">
        <v>0</v>
      </c>
      <c r="BE181">
        <v>0</v>
      </c>
      <c r="BF181">
        <v>0</v>
      </c>
      <c r="BG181" s="20">
        <v>0</v>
      </c>
      <c r="BH181" s="20">
        <v>0</v>
      </c>
      <c r="BI181" s="20">
        <v>37</v>
      </c>
      <c r="BJ181" s="20">
        <v>2</v>
      </c>
      <c r="BK181" s="20">
        <v>308</v>
      </c>
      <c r="BL181" s="20">
        <v>484</v>
      </c>
      <c r="BM181" s="20">
        <v>409</v>
      </c>
      <c r="BN181" s="20">
        <v>36</v>
      </c>
      <c r="BO181" s="20">
        <v>50</v>
      </c>
      <c r="BP181" s="20"/>
      <c r="BQ181" s="20"/>
      <c r="BR181" s="20"/>
      <c r="BS181" s="20"/>
      <c r="BT181" s="20"/>
      <c r="BU181" s="20"/>
      <c r="BV181" s="20"/>
    </row>
    <row r="182" spans="1:74" x14ac:dyDescent="0.25">
      <c r="A182" s="20" t="s">
        <v>434</v>
      </c>
      <c r="B182" s="20" t="s">
        <v>442</v>
      </c>
      <c r="C182" s="20" t="s">
        <v>521</v>
      </c>
      <c r="D182" s="1">
        <v>44542</v>
      </c>
      <c r="E182">
        <v>44</v>
      </c>
      <c r="F182">
        <v>1</v>
      </c>
      <c r="G182">
        <v>0</v>
      </c>
      <c r="H182">
        <v>0</v>
      </c>
      <c r="I182">
        <v>0</v>
      </c>
      <c r="J182">
        <v>26</v>
      </c>
      <c r="K182">
        <v>5</v>
      </c>
      <c r="L182">
        <v>1</v>
      </c>
      <c r="M182">
        <v>0</v>
      </c>
      <c r="N182">
        <v>2</v>
      </c>
      <c r="O182">
        <v>1</v>
      </c>
      <c r="P182">
        <v>0</v>
      </c>
      <c r="Q182">
        <v>0</v>
      </c>
      <c r="R182">
        <v>326</v>
      </c>
      <c r="S182">
        <v>277</v>
      </c>
      <c r="T182">
        <v>14</v>
      </c>
      <c r="U182">
        <v>0</v>
      </c>
      <c r="V182">
        <v>0</v>
      </c>
      <c r="W182">
        <v>580</v>
      </c>
      <c r="X182">
        <v>280</v>
      </c>
      <c r="Y182">
        <v>55</v>
      </c>
      <c r="Z182">
        <v>12</v>
      </c>
      <c r="AA182">
        <v>13</v>
      </c>
      <c r="AB182">
        <v>508</v>
      </c>
      <c r="AC182">
        <v>231</v>
      </c>
      <c r="AD182">
        <v>66</v>
      </c>
      <c r="AE182">
        <v>10</v>
      </c>
      <c r="AF182">
        <v>9</v>
      </c>
      <c r="AG182">
        <v>62</v>
      </c>
      <c r="AH182">
        <v>8</v>
      </c>
      <c r="AI182">
        <v>3</v>
      </c>
      <c r="AJ182">
        <v>4</v>
      </c>
      <c r="AK182">
        <v>12</v>
      </c>
      <c r="AL182">
        <v>55</v>
      </c>
      <c r="AM182">
        <v>31</v>
      </c>
      <c r="AN182">
        <v>4</v>
      </c>
      <c r="AO182">
        <v>0</v>
      </c>
      <c r="AP182">
        <v>0</v>
      </c>
      <c r="AQ182">
        <v>0</v>
      </c>
      <c r="AR182">
        <v>1</v>
      </c>
      <c r="AS182">
        <v>0</v>
      </c>
      <c r="AT182">
        <v>0</v>
      </c>
      <c r="AU182">
        <v>0</v>
      </c>
      <c r="AV182">
        <v>0</v>
      </c>
      <c r="AW182">
        <v>0</v>
      </c>
      <c r="AX182">
        <v>0</v>
      </c>
      <c r="AY182">
        <v>0</v>
      </c>
      <c r="AZ182">
        <v>0</v>
      </c>
      <c r="BA182">
        <v>0</v>
      </c>
      <c r="BB182">
        <v>0</v>
      </c>
      <c r="BC182">
        <v>0</v>
      </c>
      <c r="BD182">
        <v>0</v>
      </c>
      <c r="BE182">
        <v>0</v>
      </c>
      <c r="BF182">
        <v>0</v>
      </c>
      <c r="BG182" s="20">
        <v>0</v>
      </c>
      <c r="BH182" s="20">
        <v>0</v>
      </c>
      <c r="BI182" s="20">
        <v>36</v>
      </c>
      <c r="BJ182" s="20">
        <v>2</v>
      </c>
      <c r="BK182" s="20">
        <v>308</v>
      </c>
      <c r="BL182" s="20">
        <v>487</v>
      </c>
      <c r="BM182" s="20">
        <v>410</v>
      </c>
      <c r="BN182" s="20">
        <v>37</v>
      </c>
      <c r="BO182" s="20">
        <v>49</v>
      </c>
      <c r="BP182" s="20"/>
      <c r="BQ182" s="20"/>
      <c r="BR182" s="20"/>
      <c r="BS182" s="20"/>
      <c r="BT182" s="20"/>
      <c r="BU182" s="20"/>
      <c r="BV182" s="20"/>
    </row>
    <row r="183" spans="1:74" x14ac:dyDescent="0.25">
      <c r="A183" s="20" t="s">
        <v>434</v>
      </c>
      <c r="B183" s="20" t="s">
        <v>442</v>
      </c>
      <c r="C183" s="20" t="s">
        <v>521</v>
      </c>
      <c r="D183" s="1">
        <v>44549</v>
      </c>
      <c r="E183">
        <v>47</v>
      </c>
      <c r="F183">
        <v>1</v>
      </c>
      <c r="G183">
        <v>0</v>
      </c>
      <c r="H183">
        <v>0</v>
      </c>
      <c r="I183">
        <v>0</v>
      </c>
      <c r="J183">
        <v>32</v>
      </c>
      <c r="K183">
        <v>5</v>
      </c>
      <c r="L183">
        <v>1</v>
      </c>
      <c r="M183">
        <v>0</v>
      </c>
      <c r="N183">
        <v>2</v>
      </c>
      <c r="O183">
        <v>1</v>
      </c>
      <c r="P183">
        <v>0</v>
      </c>
      <c r="Q183">
        <v>0</v>
      </c>
      <c r="R183">
        <v>326</v>
      </c>
      <c r="S183">
        <v>280</v>
      </c>
      <c r="T183">
        <v>14</v>
      </c>
      <c r="U183">
        <v>1</v>
      </c>
      <c r="V183">
        <v>0</v>
      </c>
      <c r="W183">
        <v>582</v>
      </c>
      <c r="X183">
        <v>318</v>
      </c>
      <c r="Y183">
        <v>55</v>
      </c>
      <c r="Z183">
        <v>13</v>
      </c>
      <c r="AA183">
        <v>16</v>
      </c>
      <c r="AB183">
        <v>511</v>
      </c>
      <c r="AC183">
        <v>282</v>
      </c>
      <c r="AD183">
        <v>66</v>
      </c>
      <c r="AE183">
        <v>10</v>
      </c>
      <c r="AF183">
        <v>11</v>
      </c>
      <c r="AG183">
        <v>62</v>
      </c>
      <c r="AH183">
        <v>10</v>
      </c>
      <c r="AI183">
        <v>3</v>
      </c>
      <c r="AJ183">
        <v>5</v>
      </c>
      <c r="AK183">
        <v>11</v>
      </c>
      <c r="AL183">
        <v>55</v>
      </c>
      <c r="AM183">
        <v>37</v>
      </c>
      <c r="AN183">
        <v>4</v>
      </c>
      <c r="AO183">
        <v>0</v>
      </c>
      <c r="AP183">
        <v>0</v>
      </c>
      <c r="AQ183">
        <v>0</v>
      </c>
      <c r="AR183">
        <v>1</v>
      </c>
      <c r="AS183">
        <v>0</v>
      </c>
      <c r="AT183">
        <v>0</v>
      </c>
      <c r="AU183">
        <v>0</v>
      </c>
      <c r="AV183">
        <v>0</v>
      </c>
      <c r="AW183">
        <v>0</v>
      </c>
      <c r="AX183">
        <v>0</v>
      </c>
      <c r="AY183">
        <v>0</v>
      </c>
      <c r="AZ183">
        <v>0</v>
      </c>
      <c r="BA183">
        <v>0</v>
      </c>
      <c r="BB183">
        <v>0</v>
      </c>
      <c r="BC183">
        <v>0</v>
      </c>
      <c r="BD183">
        <v>0</v>
      </c>
      <c r="BE183">
        <v>0</v>
      </c>
      <c r="BF183">
        <v>0</v>
      </c>
      <c r="BG183" s="20">
        <v>0</v>
      </c>
      <c r="BH183" s="20">
        <v>0</v>
      </c>
      <c r="BI183" s="20">
        <v>39</v>
      </c>
      <c r="BJ183" s="20">
        <v>2</v>
      </c>
      <c r="BK183" s="20">
        <v>307</v>
      </c>
      <c r="BL183" s="20">
        <v>485</v>
      </c>
      <c r="BM183" s="20">
        <v>411</v>
      </c>
      <c r="BN183" s="20">
        <v>37</v>
      </c>
      <c r="BO183" s="20">
        <v>49</v>
      </c>
      <c r="BP183" s="20">
        <v>2018</v>
      </c>
      <c r="BQ183" s="20">
        <v>514</v>
      </c>
      <c r="BR183" s="20">
        <v>0</v>
      </c>
      <c r="BS183" s="20">
        <v>113</v>
      </c>
      <c r="BT183" s="20">
        <v>106</v>
      </c>
      <c r="BU183" s="20">
        <v>424</v>
      </c>
      <c r="BV183" s="20">
        <v>1273</v>
      </c>
    </row>
    <row r="184" spans="1:74" x14ac:dyDescent="0.25">
      <c r="A184" s="20" t="s">
        <v>434</v>
      </c>
      <c r="B184" s="20" t="s">
        <v>442</v>
      </c>
      <c r="C184" s="20" t="s">
        <v>521</v>
      </c>
      <c r="D184" s="1">
        <v>44558</v>
      </c>
      <c r="E184">
        <v>47</v>
      </c>
      <c r="F184">
        <v>1</v>
      </c>
      <c r="G184">
        <v>0</v>
      </c>
      <c r="H184">
        <v>0</v>
      </c>
      <c r="I184">
        <v>0</v>
      </c>
      <c r="J184">
        <v>34</v>
      </c>
      <c r="K184">
        <v>5</v>
      </c>
      <c r="L184">
        <v>1</v>
      </c>
      <c r="M184">
        <v>0</v>
      </c>
      <c r="N184">
        <v>2</v>
      </c>
      <c r="O184">
        <v>1</v>
      </c>
      <c r="P184">
        <v>0</v>
      </c>
      <c r="Q184">
        <v>0</v>
      </c>
      <c r="R184">
        <v>324</v>
      </c>
      <c r="S184">
        <v>282</v>
      </c>
      <c r="T184">
        <v>14</v>
      </c>
      <c r="U184">
        <v>1</v>
      </c>
      <c r="V184">
        <v>0</v>
      </c>
      <c r="W184">
        <v>583</v>
      </c>
      <c r="X184">
        <v>338</v>
      </c>
      <c r="Y184">
        <v>55</v>
      </c>
      <c r="Z184">
        <v>17</v>
      </c>
      <c r="AA184">
        <v>9</v>
      </c>
      <c r="AB184">
        <v>512</v>
      </c>
      <c r="AC184">
        <v>299</v>
      </c>
      <c r="AD184">
        <v>66</v>
      </c>
      <c r="AE184">
        <v>13</v>
      </c>
      <c r="AF184">
        <v>10</v>
      </c>
      <c r="AG184">
        <v>64</v>
      </c>
      <c r="AH184">
        <v>16</v>
      </c>
      <c r="AI184">
        <v>3</v>
      </c>
      <c r="AJ184">
        <v>5</v>
      </c>
      <c r="AK184">
        <v>13</v>
      </c>
      <c r="AL184">
        <v>55</v>
      </c>
      <c r="AM184">
        <v>41</v>
      </c>
      <c r="AN184">
        <v>4</v>
      </c>
      <c r="AO184">
        <v>0</v>
      </c>
      <c r="AP184">
        <v>0</v>
      </c>
      <c r="AQ184">
        <v>0</v>
      </c>
      <c r="AR184">
        <v>1</v>
      </c>
      <c r="AS184">
        <v>0</v>
      </c>
      <c r="AT184">
        <v>0</v>
      </c>
      <c r="AU184">
        <v>0</v>
      </c>
      <c r="AV184">
        <v>0</v>
      </c>
      <c r="AW184">
        <v>0</v>
      </c>
      <c r="AX184">
        <v>0</v>
      </c>
      <c r="AY184">
        <v>0</v>
      </c>
      <c r="AZ184">
        <v>0</v>
      </c>
      <c r="BA184">
        <v>0</v>
      </c>
      <c r="BB184">
        <v>0</v>
      </c>
      <c r="BC184">
        <v>0</v>
      </c>
      <c r="BD184">
        <v>0</v>
      </c>
      <c r="BE184">
        <v>0</v>
      </c>
      <c r="BF184">
        <v>0</v>
      </c>
      <c r="BG184" s="20">
        <v>0</v>
      </c>
      <c r="BH184" s="20">
        <v>0</v>
      </c>
      <c r="BI184" s="20">
        <v>39</v>
      </c>
      <c r="BJ184" s="20">
        <v>2</v>
      </c>
      <c r="BK184" s="20">
        <v>305</v>
      </c>
      <c r="BL184" s="20">
        <v>486</v>
      </c>
      <c r="BM184" s="20">
        <v>411</v>
      </c>
      <c r="BN184" s="20">
        <v>38</v>
      </c>
      <c r="BO184" s="20">
        <v>49</v>
      </c>
      <c r="BP184" s="20">
        <v>2024</v>
      </c>
      <c r="BQ184" s="20">
        <v>620</v>
      </c>
      <c r="BR184" s="20">
        <v>0</v>
      </c>
      <c r="BS184" s="20">
        <v>113</v>
      </c>
      <c r="BT184" s="20">
        <v>124</v>
      </c>
      <c r="BU184" s="20">
        <v>410</v>
      </c>
      <c r="BV184" s="20">
        <v>1283</v>
      </c>
    </row>
    <row r="185" spans="1:74" x14ac:dyDescent="0.25">
      <c r="A185" s="20" t="s">
        <v>434</v>
      </c>
      <c r="B185" s="20" t="s">
        <v>442</v>
      </c>
      <c r="C185" s="20" t="s">
        <v>521</v>
      </c>
      <c r="D185" s="1">
        <v>44564</v>
      </c>
      <c r="E185">
        <v>47</v>
      </c>
      <c r="F185">
        <v>1</v>
      </c>
      <c r="G185">
        <v>0</v>
      </c>
      <c r="H185">
        <v>0</v>
      </c>
      <c r="I185">
        <v>0</v>
      </c>
      <c r="J185">
        <v>34</v>
      </c>
      <c r="K185">
        <v>5</v>
      </c>
      <c r="L185">
        <v>1</v>
      </c>
      <c r="M185">
        <v>0</v>
      </c>
      <c r="N185">
        <v>2</v>
      </c>
      <c r="O185">
        <v>1</v>
      </c>
      <c r="P185">
        <v>0</v>
      </c>
      <c r="Q185">
        <v>0</v>
      </c>
      <c r="R185">
        <v>324</v>
      </c>
      <c r="S185">
        <v>284</v>
      </c>
      <c r="T185">
        <v>14</v>
      </c>
      <c r="U185">
        <v>1</v>
      </c>
      <c r="V185">
        <v>0</v>
      </c>
      <c r="W185">
        <v>584</v>
      </c>
      <c r="X185">
        <v>348</v>
      </c>
      <c r="Y185">
        <v>55</v>
      </c>
      <c r="Z185">
        <v>18</v>
      </c>
      <c r="AA185">
        <v>9</v>
      </c>
      <c r="AB185">
        <v>512</v>
      </c>
      <c r="AC185">
        <v>308</v>
      </c>
      <c r="AD185">
        <v>64</v>
      </c>
      <c r="AE185">
        <v>13</v>
      </c>
      <c r="AF185">
        <v>10</v>
      </c>
      <c r="AG185">
        <v>64</v>
      </c>
      <c r="AH185">
        <v>17</v>
      </c>
      <c r="AI185">
        <v>3</v>
      </c>
      <c r="AJ185">
        <v>5</v>
      </c>
      <c r="AK185">
        <v>13</v>
      </c>
      <c r="AL185">
        <v>55</v>
      </c>
      <c r="AM185">
        <v>41</v>
      </c>
      <c r="AN185">
        <v>4</v>
      </c>
      <c r="AO185">
        <v>0</v>
      </c>
      <c r="AP185">
        <v>0</v>
      </c>
      <c r="AQ185">
        <v>0</v>
      </c>
      <c r="AR185">
        <v>1</v>
      </c>
      <c r="AS185">
        <v>0</v>
      </c>
      <c r="AT185">
        <v>0</v>
      </c>
      <c r="AU185">
        <v>0</v>
      </c>
      <c r="AV185">
        <v>0</v>
      </c>
      <c r="AW185">
        <v>0</v>
      </c>
      <c r="AX185">
        <v>0</v>
      </c>
      <c r="AY185">
        <v>0</v>
      </c>
      <c r="AZ185">
        <v>0</v>
      </c>
      <c r="BA185">
        <v>0</v>
      </c>
      <c r="BB185">
        <v>0</v>
      </c>
      <c r="BC185">
        <v>0</v>
      </c>
      <c r="BD185">
        <v>0</v>
      </c>
      <c r="BE185">
        <v>0</v>
      </c>
      <c r="BF185">
        <v>0</v>
      </c>
      <c r="BG185" s="20">
        <v>0</v>
      </c>
      <c r="BH185" s="20">
        <v>0</v>
      </c>
      <c r="BI185" s="20">
        <v>39</v>
      </c>
      <c r="BJ185" s="20">
        <v>2</v>
      </c>
      <c r="BK185" s="20">
        <v>305</v>
      </c>
      <c r="BL185" s="20">
        <v>486</v>
      </c>
      <c r="BM185" s="20">
        <v>413</v>
      </c>
      <c r="BN185" s="20">
        <v>38</v>
      </c>
      <c r="BO185" s="20">
        <v>49</v>
      </c>
      <c r="BP185" s="20">
        <v>2020</v>
      </c>
      <c r="BQ185" s="20">
        <v>658</v>
      </c>
      <c r="BR185" s="20">
        <v>0</v>
      </c>
      <c r="BS185" s="20">
        <v>111</v>
      </c>
      <c r="BT185" s="20">
        <v>126</v>
      </c>
      <c r="BU185" s="20">
        <v>402</v>
      </c>
      <c r="BV185" s="20">
        <v>1287</v>
      </c>
    </row>
    <row r="186" spans="1:74" x14ac:dyDescent="0.25">
      <c r="A186" s="20" t="s">
        <v>434</v>
      </c>
      <c r="B186" s="20" t="s">
        <v>442</v>
      </c>
      <c r="C186" s="20" t="s">
        <v>521</v>
      </c>
      <c r="D186" s="1">
        <v>44570</v>
      </c>
      <c r="E186">
        <v>47</v>
      </c>
      <c r="F186">
        <v>1</v>
      </c>
      <c r="G186">
        <v>0</v>
      </c>
      <c r="H186">
        <v>0</v>
      </c>
      <c r="I186">
        <v>0</v>
      </c>
      <c r="J186">
        <v>34</v>
      </c>
      <c r="K186">
        <v>5</v>
      </c>
      <c r="L186">
        <v>1</v>
      </c>
      <c r="M186">
        <v>0</v>
      </c>
      <c r="N186">
        <v>2</v>
      </c>
      <c r="O186">
        <v>1</v>
      </c>
      <c r="P186">
        <v>0</v>
      </c>
      <c r="Q186">
        <v>0</v>
      </c>
      <c r="R186">
        <v>325</v>
      </c>
      <c r="S186">
        <v>285</v>
      </c>
      <c r="T186">
        <v>14</v>
      </c>
      <c r="U186">
        <v>1</v>
      </c>
      <c r="V186">
        <v>1</v>
      </c>
      <c r="W186">
        <v>586</v>
      </c>
      <c r="X186">
        <v>358</v>
      </c>
      <c r="Y186">
        <v>55</v>
      </c>
      <c r="Z186">
        <v>18</v>
      </c>
      <c r="AA186">
        <v>11</v>
      </c>
      <c r="AB186">
        <v>517</v>
      </c>
      <c r="AC186">
        <v>315</v>
      </c>
      <c r="AD186">
        <v>64</v>
      </c>
      <c r="AE186">
        <v>13</v>
      </c>
      <c r="AF186">
        <v>13</v>
      </c>
      <c r="AG186">
        <v>63</v>
      </c>
      <c r="AH186">
        <v>17</v>
      </c>
      <c r="AI186">
        <v>2</v>
      </c>
      <c r="AJ186">
        <v>5</v>
      </c>
      <c r="AK186">
        <v>13</v>
      </c>
      <c r="AL186">
        <v>54</v>
      </c>
      <c r="AM186">
        <v>40</v>
      </c>
      <c r="AN186">
        <v>4</v>
      </c>
      <c r="AO186">
        <v>0</v>
      </c>
      <c r="AP186">
        <v>0</v>
      </c>
      <c r="AQ186">
        <v>0</v>
      </c>
      <c r="AR186">
        <v>1</v>
      </c>
      <c r="AS186">
        <v>0</v>
      </c>
      <c r="AT186">
        <v>0</v>
      </c>
      <c r="AU186">
        <v>0</v>
      </c>
      <c r="AV186">
        <v>0</v>
      </c>
      <c r="AW186">
        <v>0</v>
      </c>
      <c r="AX186">
        <v>0</v>
      </c>
      <c r="AY186">
        <v>0</v>
      </c>
      <c r="AZ186">
        <v>0</v>
      </c>
      <c r="BA186">
        <v>0</v>
      </c>
      <c r="BB186">
        <v>0</v>
      </c>
      <c r="BC186">
        <v>0</v>
      </c>
      <c r="BD186">
        <v>0</v>
      </c>
      <c r="BE186">
        <v>0</v>
      </c>
      <c r="BF186">
        <v>0</v>
      </c>
      <c r="BG186" s="20">
        <v>0</v>
      </c>
      <c r="BH186" s="20">
        <v>0</v>
      </c>
      <c r="BI186" s="20">
        <v>39</v>
      </c>
      <c r="BJ186" s="20">
        <v>2</v>
      </c>
      <c r="BK186" s="20">
        <v>305</v>
      </c>
      <c r="BL186" s="20">
        <v>485</v>
      </c>
      <c r="BM186" s="20">
        <v>417</v>
      </c>
      <c r="BN186" s="20">
        <v>37</v>
      </c>
      <c r="BO186" s="20">
        <v>48</v>
      </c>
      <c r="BP186" s="20">
        <v>2028</v>
      </c>
      <c r="BQ186" s="20">
        <v>692</v>
      </c>
      <c r="BR186" s="20">
        <v>0</v>
      </c>
      <c r="BS186" s="20">
        <v>109</v>
      </c>
      <c r="BT186" s="20">
        <v>126</v>
      </c>
      <c r="BU186" s="20">
        <v>406</v>
      </c>
      <c r="BV186" s="20">
        <v>1295</v>
      </c>
    </row>
    <row r="187" spans="1:74" x14ac:dyDescent="0.25">
      <c r="A187" s="20" t="s">
        <v>434</v>
      </c>
      <c r="B187" s="20" t="s">
        <v>442</v>
      </c>
      <c r="C187" s="20" t="s">
        <v>521</v>
      </c>
      <c r="D187" s="1">
        <v>44577</v>
      </c>
      <c r="E187">
        <v>47</v>
      </c>
      <c r="F187">
        <v>1</v>
      </c>
      <c r="G187">
        <v>0</v>
      </c>
      <c r="H187">
        <v>0</v>
      </c>
      <c r="I187">
        <v>0</v>
      </c>
      <c r="J187">
        <v>34</v>
      </c>
      <c r="K187">
        <v>5</v>
      </c>
      <c r="L187">
        <v>1</v>
      </c>
      <c r="M187">
        <v>0</v>
      </c>
      <c r="N187">
        <v>2</v>
      </c>
      <c r="O187">
        <v>1</v>
      </c>
      <c r="P187">
        <v>0</v>
      </c>
      <c r="Q187">
        <v>0</v>
      </c>
      <c r="R187">
        <v>325</v>
      </c>
      <c r="S187">
        <v>285</v>
      </c>
      <c r="T187">
        <v>14</v>
      </c>
      <c r="U187">
        <v>2</v>
      </c>
      <c r="V187">
        <v>0</v>
      </c>
      <c r="W187">
        <v>584</v>
      </c>
      <c r="X187">
        <v>363</v>
      </c>
      <c r="Y187">
        <v>55</v>
      </c>
      <c r="Z187">
        <v>20</v>
      </c>
      <c r="AA187">
        <v>9</v>
      </c>
      <c r="AB187">
        <v>519</v>
      </c>
      <c r="AC187">
        <v>319</v>
      </c>
      <c r="AD187">
        <v>64</v>
      </c>
      <c r="AE187">
        <v>13</v>
      </c>
      <c r="AF187">
        <v>13</v>
      </c>
      <c r="AG187">
        <v>64</v>
      </c>
      <c r="AH187">
        <v>18</v>
      </c>
      <c r="AI187">
        <v>2</v>
      </c>
      <c r="AJ187">
        <v>5</v>
      </c>
      <c r="AK187">
        <v>14</v>
      </c>
      <c r="AL187">
        <v>53</v>
      </c>
      <c r="AM187">
        <v>40</v>
      </c>
      <c r="AN187">
        <v>4</v>
      </c>
      <c r="AO187">
        <v>0</v>
      </c>
      <c r="AP187">
        <v>0</v>
      </c>
      <c r="AQ187">
        <v>0</v>
      </c>
      <c r="AR187">
        <v>1</v>
      </c>
      <c r="AS187">
        <v>0</v>
      </c>
      <c r="AT187">
        <v>0</v>
      </c>
      <c r="AU187">
        <v>0</v>
      </c>
      <c r="AV187">
        <v>0</v>
      </c>
      <c r="AW187">
        <v>0</v>
      </c>
      <c r="AX187">
        <v>0</v>
      </c>
      <c r="AY187">
        <v>0</v>
      </c>
      <c r="AZ187">
        <v>0</v>
      </c>
      <c r="BA187">
        <v>0</v>
      </c>
      <c r="BB187">
        <v>0</v>
      </c>
      <c r="BC187">
        <v>0</v>
      </c>
      <c r="BD187">
        <v>0</v>
      </c>
      <c r="BE187">
        <v>0</v>
      </c>
      <c r="BF187">
        <v>0</v>
      </c>
      <c r="BG187" s="20">
        <v>0</v>
      </c>
      <c r="BH187" s="20">
        <v>0</v>
      </c>
      <c r="BI187" s="20">
        <v>40</v>
      </c>
      <c r="BJ187" s="20">
        <v>2</v>
      </c>
      <c r="BK187" s="20">
        <v>305</v>
      </c>
      <c r="BL187" s="20">
        <v>484</v>
      </c>
      <c r="BM187" s="20">
        <v>419</v>
      </c>
      <c r="BN187" s="20">
        <v>39</v>
      </c>
      <c r="BO187" s="20">
        <v>47</v>
      </c>
      <c r="BP187" s="20">
        <v>2031</v>
      </c>
      <c r="BQ187" s="20">
        <v>727</v>
      </c>
      <c r="BR187" s="20">
        <v>0</v>
      </c>
      <c r="BS187" s="20">
        <v>108</v>
      </c>
      <c r="BT187" s="20">
        <v>127</v>
      </c>
      <c r="BU187" s="20">
        <v>405</v>
      </c>
      <c r="BV187" s="20">
        <v>1306</v>
      </c>
    </row>
    <row r="188" spans="1:74" x14ac:dyDescent="0.25">
      <c r="A188" s="20" t="s">
        <v>434</v>
      </c>
      <c r="B188" s="20" t="s">
        <v>442</v>
      </c>
      <c r="C188" s="20" t="s">
        <v>521</v>
      </c>
      <c r="D188" s="1">
        <v>44584</v>
      </c>
      <c r="E188">
        <v>47</v>
      </c>
      <c r="F188">
        <v>1</v>
      </c>
      <c r="G188">
        <v>0</v>
      </c>
      <c r="H188">
        <v>0</v>
      </c>
      <c r="I188">
        <v>0</v>
      </c>
      <c r="J188">
        <v>34</v>
      </c>
      <c r="K188">
        <v>5</v>
      </c>
      <c r="L188">
        <v>1</v>
      </c>
      <c r="M188">
        <v>0</v>
      </c>
      <c r="N188">
        <v>2</v>
      </c>
      <c r="O188">
        <v>1</v>
      </c>
      <c r="P188">
        <v>0</v>
      </c>
      <c r="Q188">
        <v>0</v>
      </c>
      <c r="R188">
        <v>324</v>
      </c>
      <c r="S188">
        <v>284</v>
      </c>
      <c r="T188">
        <v>14</v>
      </c>
      <c r="U188">
        <v>2</v>
      </c>
      <c r="V188">
        <v>0</v>
      </c>
      <c r="W188">
        <v>582</v>
      </c>
      <c r="X188">
        <v>362</v>
      </c>
      <c r="Y188">
        <v>56</v>
      </c>
      <c r="Z188">
        <v>19</v>
      </c>
      <c r="AA188">
        <v>10</v>
      </c>
      <c r="AB188">
        <v>515</v>
      </c>
      <c r="AC188">
        <v>319</v>
      </c>
      <c r="AD188">
        <v>60</v>
      </c>
      <c r="AE188">
        <v>15</v>
      </c>
      <c r="AF188">
        <v>12</v>
      </c>
      <c r="AG188">
        <v>66</v>
      </c>
      <c r="AH188">
        <v>19</v>
      </c>
      <c r="AI188">
        <v>2</v>
      </c>
      <c r="AJ188">
        <v>9</v>
      </c>
      <c r="AK188">
        <v>12</v>
      </c>
      <c r="AL188">
        <v>54</v>
      </c>
      <c r="AM188">
        <v>41</v>
      </c>
      <c r="AN188">
        <v>4</v>
      </c>
      <c r="AO188">
        <v>0</v>
      </c>
      <c r="AP188">
        <v>0</v>
      </c>
      <c r="AQ188">
        <v>0</v>
      </c>
      <c r="AR188">
        <v>1</v>
      </c>
      <c r="AS188">
        <v>0</v>
      </c>
      <c r="AT188">
        <v>0</v>
      </c>
      <c r="AU188">
        <v>0</v>
      </c>
      <c r="AV188">
        <v>0</v>
      </c>
      <c r="AW188">
        <v>0</v>
      </c>
      <c r="AX188">
        <v>0</v>
      </c>
      <c r="AY188">
        <v>0</v>
      </c>
      <c r="AZ188">
        <v>0</v>
      </c>
      <c r="BA188">
        <v>0</v>
      </c>
      <c r="BB188">
        <v>0</v>
      </c>
      <c r="BC188">
        <v>0</v>
      </c>
      <c r="BD188">
        <v>0</v>
      </c>
      <c r="BE188">
        <v>0</v>
      </c>
      <c r="BF188">
        <v>0</v>
      </c>
      <c r="BG188" s="20">
        <v>0</v>
      </c>
      <c r="BH188" s="20">
        <v>0</v>
      </c>
      <c r="BI188" s="20">
        <v>40</v>
      </c>
      <c r="BJ188" s="20">
        <v>2</v>
      </c>
      <c r="BK188" s="20">
        <v>304</v>
      </c>
      <c r="BL188" s="20">
        <v>482</v>
      </c>
      <c r="BM188" s="20">
        <v>418</v>
      </c>
      <c r="BN188" s="20">
        <v>39</v>
      </c>
      <c r="BO188" s="20">
        <v>48</v>
      </c>
      <c r="BP188" s="20">
        <v>2036</v>
      </c>
      <c r="BQ188" s="20">
        <v>740</v>
      </c>
      <c r="BR188" s="20">
        <v>0</v>
      </c>
      <c r="BS188" s="20">
        <v>104</v>
      </c>
      <c r="BT188" s="20">
        <v>134</v>
      </c>
      <c r="BU188" s="20">
        <v>409</v>
      </c>
      <c r="BV188" s="20">
        <v>1306</v>
      </c>
    </row>
    <row r="189" spans="1:74" x14ac:dyDescent="0.25">
      <c r="A189" s="20" t="s">
        <v>434</v>
      </c>
      <c r="B189" s="20" t="s">
        <v>442</v>
      </c>
      <c r="C189" s="20" t="s">
        <v>521</v>
      </c>
      <c r="D189" s="1">
        <v>44591</v>
      </c>
      <c r="E189">
        <v>47</v>
      </c>
      <c r="F189">
        <v>1</v>
      </c>
      <c r="G189">
        <v>0</v>
      </c>
      <c r="H189">
        <v>0</v>
      </c>
      <c r="I189">
        <v>0</v>
      </c>
      <c r="J189">
        <v>34</v>
      </c>
      <c r="K189">
        <v>5</v>
      </c>
      <c r="L189">
        <v>1</v>
      </c>
      <c r="M189">
        <v>0</v>
      </c>
      <c r="N189">
        <v>2</v>
      </c>
      <c r="O189">
        <v>1</v>
      </c>
      <c r="P189">
        <v>0</v>
      </c>
      <c r="Q189">
        <v>0</v>
      </c>
      <c r="R189">
        <v>325</v>
      </c>
      <c r="S189">
        <v>285</v>
      </c>
      <c r="T189">
        <v>14</v>
      </c>
      <c r="U189">
        <v>2</v>
      </c>
      <c r="V189">
        <v>0</v>
      </c>
      <c r="W189">
        <v>586</v>
      </c>
      <c r="X189">
        <v>367</v>
      </c>
      <c r="Y189">
        <v>56</v>
      </c>
      <c r="Z189">
        <v>22</v>
      </c>
      <c r="AA189">
        <v>10</v>
      </c>
      <c r="AB189">
        <v>510</v>
      </c>
      <c r="AC189">
        <v>319</v>
      </c>
      <c r="AD189">
        <v>56</v>
      </c>
      <c r="AE189">
        <v>18</v>
      </c>
      <c r="AF189">
        <v>7</v>
      </c>
      <c r="AG189">
        <v>65</v>
      </c>
      <c r="AH189">
        <v>20</v>
      </c>
      <c r="AI189">
        <v>2</v>
      </c>
      <c r="AJ189">
        <v>11</v>
      </c>
      <c r="AK189">
        <v>10</v>
      </c>
      <c r="AL189">
        <v>55</v>
      </c>
      <c r="AM189">
        <v>42</v>
      </c>
      <c r="AN189">
        <v>4</v>
      </c>
      <c r="AO189">
        <v>0</v>
      </c>
      <c r="AP189">
        <v>0</v>
      </c>
      <c r="AQ189">
        <v>0</v>
      </c>
      <c r="AR189">
        <v>1</v>
      </c>
      <c r="AS189">
        <v>0</v>
      </c>
      <c r="AT189">
        <v>0</v>
      </c>
      <c r="AU189">
        <v>0</v>
      </c>
      <c r="AV189">
        <v>0</v>
      </c>
      <c r="AW189">
        <v>0</v>
      </c>
      <c r="AX189">
        <v>0</v>
      </c>
      <c r="AY189">
        <v>0</v>
      </c>
      <c r="AZ189">
        <v>0</v>
      </c>
      <c r="BA189">
        <v>0</v>
      </c>
      <c r="BB189">
        <v>0</v>
      </c>
      <c r="BC189">
        <v>0</v>
      </c>
      <c r="BD189">
        <v>0</v>
      </c>
      <c r="BE189">
        <v>0</v>
      </c>
      <c r="BF189">
        <v>0</v>
      </c>
      <c r="BG189" s="20">
        <v>0</v>
      </c>
      <c r="BH189" s="20">
        <v>0</v>
      </c>
      <c r="BI189" s="20">
        <v>40</v>
      </c>
      <c r="BJ189" s="20">
        <v>2</v>
      </c>
      <c r="BK189" s="20">
        <v>305</v>
      </c>
      <c r="BL189" s="20">
        <v>483</v>
      </c>
      <c r="BM189" s="20">
        <v>418</v>
      </c>
      <c r="BN189" s="20">
        <v>39</v>
      </c>
      <c r="BO189" s="20">
        <v>49</v>
      </c>
      <c r="BP189" s="20">
        <v>2029</v>
      </c>
      <c r="BQ189" s="20">
        <v>754</v>
      </c>
      <c r="BR189" s="20">
        <v>0</v>
      </c>
      <c r="BS189" s="20">
        <v>99</v>
      </c>
      <c r="BT189" s="20">
        <v>151</v>
      </c>
      <c r="BU189" s="20">
        <v>384</v>
      </c>
      <c r="BV189" s="20">
        <v>1311</v>
      </c>
    </row>
    <row r="190" spans="1:74" x14ac:dyDescent="0.25">
      <c r="A190" s="20" t="s">
        <v>434</v>
      </c>
      <c r="B190" s="20" t="s">
        <v>442</v>
      </c>
      <c r="C190" s="20" t="s">
        <v>521</v>
      </c>
      <c r="D190" s="1">
        <v>44599</v>
      </c>
      <c r="E190">
        <v>47</v>
      </c>
      <c r="F190">
        <v>1</v>
      </c>
      <c r="G190">
        <v>0</v>
      </c>
      <c r="H190">
        <v>0</v>
      </c>
      <c r="I190">
        <v>0</v>
      </c>
      <c r="J190">
        <v>34</v>
      </c>
      <c r="K190">
        <v>5</v>
      </c>
      <c r="L190">
        <v>1</v>
      </c>
      <c r="M190">
        <v>0</v>
      </c>
      <c r="N190">
        <v>2</v>
      </c>
      <c r="O190">
        <v>1</v>
      </c>
      <c r="P190">
        <v>0</v>
      </c>
      <c r="Q190">
        <v>0</v>
      </c>
      <c r="R190">
        <v>327</v>
      </c>
      <c r="S190">
        <v>287</v>
      </c>
      <c r="T190">
        <v>14</v>
      </c>
      <c r="U190">
        <v>2</v>
      </c>
      <c r="V190">
        <v>0</v>
      </c>
      <c r="W190">
        <v>588</v>
      </c>
      <c r="X190">
        <v>368</v>
      </c>
      <c r="Y190">
        <v>56</v>
      </c>
      <c r="Z190">
        <v>24</v>
      </c>
      <c r="AA190">
        <v>10</v>
      </c>
      <c r="AB190">
        <v>508</v>
      </c>
      <c r="AC190">
        <v>320</v>
      </c>
      <c r="AD190">
        <v>56</v>
      </c>
      <c r="AE190">
        <v>18</v>
      </c>
      <c r="AF190">
        <v>7</v>
      </c>
      <c r="AG190">
        <v>65</v>
      </c>
      <c r="AH190">
        <v>20</v>
      </c>
      <c r="AI190">
        <v>2</v>
      </c>
      <c r="AJ190">
        <v>11</v>
      </c>
      <c r="AK190">
        <v>9</v>
      </c>
      <c r="AL190">
        <v>54</v>
      </c>
      <c r="AM190">
        <v>42</v>
      </c>
      <c r="AN190">
        <v>4</v>
      </c>
      <c r="AO190">
        <v>0</v>
      </c>
      <c r="AP190">
        <v>0</v>
      </c>
      <c r="AQ190">
        <v>0</v>
      </c>
      <c r="AR190">
        <v>1</v>
      </c>
      <c r="AS190">
        <v>0</v>
      </c>
      <c r="AT190">
        <v>0</v>
      </c>
      <c r="AU190">
        <v>0</v>
      </c>
      <c r="AV190">
        <v>0</v>
      </c>
      <c r="AW190">
        <v>0</v>
      </c>
      <c r="AX190">
        <v>0</v>
      </c>
      <c r="AY190">
        <v>0</v>
      </c>
      <c r="AZ190">
        <v>0</v>
      </c>
      <c r="BA190">
        <v>0</v>
      </c>
      <c r="BB190">
        <v>0</v>
      </c>
      <c r="BC190">
        <v>0</v>
      </c>
      <c r="BD190">
        <v>0</v>
      </c>
      <c r="BE190">
        <v>0</v>
      </c>
      <c r="BF190">
        <v>0</v>
      </c>
      <c r="BG190" s="20">
        <v>0</v>
      </c>
      <c r="BH190" s="20">
        <v>0</v>
      </c>
      <c r="BI190" s="20">
        <v>40</v>
      </c>
      <c r="BJ190" s="20">
        <v>2</v>
      </c>
      <c r="BK190" s="20">
        <v>307</v>
      </c>
      <c r="BL190" s="20">
        <v>484</v>
      </c>
      <c r="BM190" s="20">
        <v>417</v>
      </c>
      <c r="BN190" s="20">
        <v>40</v>
      </c>
      <c r="BO190" s="20">
        <v>48</v>
      </c>
      <c r="BP190" s="20">
        <v>2026</v>
      </c>
      <c r="BQ190" s="20">
        <v>762</v>
      </c>
      <c r="BR190" s="20">
        <v>0</v>
      </c>
      <c r="BS190" s="20">
        <v>99</v>
      </c>
      <c r="BT190" s="20">
        <v>150</v>
      </c>
      <c r="BU190" s="20">
        <v>382</v>
      </c>
      <c r="BV190" s="20">
        <v>1315</v>
      </c>
    </row>
    <row r="191" spans="1:74" x14ac:dyDescent="0.25">
      <c r="A191" s="20" t="s">
        <v>434</v>
      </c>
      <c r="B191" s="20" t="s">
        <v>442</v>
      </c>
      <c r="C191" s="20" t="s">
        <v>521</v>
      </c>
      <c r="D191" s="1">
        <v>44606</v>
      </c>
      <c r="E191">
        <v>47</v>
      </c>
      <c r="F191">
        <v>1</v>
      </c>
      <c r="G191">
        <v>0</v>
      </c>
      <c r="H191">
        <v>0</v>
      </c>
      <c r="I191">
        <v>0</v>
      </c>
      <c r="J191">
        <v>34</v>
      </c>
      <c r="K191">
        <v>5</v>
      </c>
      <c r="L191">
        <v>1</v>
      </c>
      <c r="M191">
        <v>0</v>
      </c>
      <c r="N191">
        <v>2</v>
      </c>
      <c r="O191">
        <v>1</v>
      </c>
      <c r="P191">
        <v>0</v>
      </c>
      <c r="Q191">
        <v>0</v>
      </c>
      <c r="R191">
        <v>326</v>
      </c>
      <c r="S191">
        <v>287</v>
      </c>
      <c r="T191">
        <v>14</v>
      </c>
      <c r="U191">
        <v>2</v>
      </c>
      <c r="V191">
        <v>0</v>
      </c>
      <c r="W191">
        <v>588</v>
      </c>
      <c r="X191">
        <v>371</v>
      </c>
      <c r="Y191">
        <v>56</v>
      </c>
      <c r="Z191">
        <v>25</v>
      </c>
      <c r="AA191">
        <v>9</v>
      </c>
      <c r="AB191">
        <v>509</v>
      </c>
      <c r="AC191">
        <v>321</v>
      </c>
      <c r="AD191">
        <v>55</v>
      </c>
      <c r="AE191">
        <v>19</v>
      </c>
      <c r="AF191">
        <v>6</v>
      </c>
      <c r="AG191">
        <v>65</v>
      </c>
      <c r="AH191">
        <v>21</v>
      </c>
      <c r="AI191">
        <v>2</v>
      </c>
      <c r="AJ191">
        <v>10</v>
      </c>
      <c r="AK191">
        <v>9</v>
      </c>
      <c r="AL191">
        <v>55</v>
      </c>
      <c r="AM191">
        <v>43</v>
      </c>
      <c r="AN191">
        <v>4</v>
      </c>
      <c r="AO191">
        <v>0</v>
      </c>
      <c r="AP191">
        <v>0</v>
      </c>
      <c r="AQ191">
        <v>0</v>
      </c>
      <c r="AR191">
        <v>1</v>
      </c>
      <c r="AS191">
        <v>0</v>
      </c>
      <c r="AT191">
        <v>0</v>
      </c>
      <c r="AU191">
        <v>0</v>
      </c>
      <c r="AV191">
        <v>0</v>
      </c>
      <c r="AW191">
        <v>0</v>
      </c>
      <c r="AX191">
        <v>0</v>
      </c>
      <c r="AY191">
        <v>0</v>
      </c>
      <c r="AZ191">
        <v>0</v>
      </c>
      <c r="BA191">
        <v>0</v>
      </c>
      <c r="BB191">
        <v>0</v>
      </c>
      <c r="BC191">
        <v>0</v>
      </c>
      <c r="BD191">
        <v>0</v>
      </c>
      <c r="BE191">
        <v>0</v>
      </c>
      <c r="BF191">
        <v>0</v>
      </c>
      <c r="BG191" s="20">
        <v>0</v>
      </c>
      <c r="BH191" s="20">
        <v>0</v>
      </c>
      <c r="BI191" s="20">
        <v>40</v>
      </c>
      <c r="BJ191" s="20">
        <v>2</v>
      </c>
      <c r="BK191" s="20">
        <v>307</v>
      </c>
      <c r="BL191" s="20">
        <v>484</v>
      </c>
      <c r="BM191" s="20">
        <v>419</v>
      </c>
      <c r="BN191" s="20">
        <v>41</v>
      </c>
      <c r="BO191" s="20">
        <v>49</v>
      </c>
      <c r="BP191" s="20">
        <v>2029</v>
      </c>
      <c r="BQ191" s="20">
        <v>774</v>
      </c>
      <c r="BR191" s="20">
        <v>0</v>
      </c>
      <c r="BS191" s="20">
        <v>98</v>
      </c>
      <c r="BT191" s="20">
        <v>150</v>
      </c>
      <c r="BU191" s="20">
        <v>381</v>
      </c>
      <c r="BV191" s="20">
        <v>1319</v>
      </c>
    </row>
    <row r="192" spans="1:74" x14ac:dyDescent="0.25">
      <c r="A192" s="20" t="s">
        <v>434</v>
      </c>
      <c r="B192" s="20" t="s">
        <v>442</v>
      </c>
      <c r="C192" s="20" t="s">
        <v>522</v>
      </c>
      <c r="D192" s="1">
        <v>44493</v>
      </c>
      <c r="E192">
        <v>96</v>
      </c>
      <c r="F192">
        <v>4</v>
      </c>
      <c r="G192">
        <v>0</v>
      </c>
      <c r="H192">
        <v>0</v>
      </c>
      <c r="I192">
        <v>0</v>
      </c>
      <c r="J192">
        <v>18</v>
      </c>
      <c r="K192">
        <v>0</v>
      </c>
      <c r="L192">
        <v>7</v>
      </c>
      <c r="M192">
        <v>4</v>
      </c>
      <c r="N192">
        <v>2</v>
      </c>
      <c r="O192">
        <v>0</v>
      </c>
      <c r="P192">
        <v>0</v>
      </c>
      <c r="Q192">
        <v>0</v>
      </c>
      <c r="R192">
        <v>364</v>
      </c>
      <c r="S192">
        <v>0</v>
      </c>
      <c r="T192">
        <v>107</v>
      </c>
      <c r="U192">
        <v>20</v>
      </c>
      <c r="V192">
        <v>4</v>
      </c>
      <c r="W192">
        <v>1052</v>
      </c>
      <c r="X192">
        <v>0</v>
      </c>
      <c r="Y192">
        <v>64</v>
      </c>
      <c r="Z192">
        <v>95</v>
      </c>
      <c r="AA192">
        <v>120</v>
      </c>
      <c r="AB192">
        <v>740</v>
      </c>
      <c r="AC192">
        <v>24</v>
      </c>
      <c r="AD192">
        <v>1</v>
      </c>
      <c r="AE192">
        <v>37</v>
      </c>
      <c r="AF192">
        <v>138</v>
      </c>
      <c r="AG192">
        <v>138</v>
      </c>
      <c r="AH192">
        <v>0</v>
      </c>
      <c r="AI192">
        <v>1</v>
      </c>
      <c r="AJ192">
        <v>11</v>
      </c>
      <c r="AK192">
        <v>27</v>
      </c>
      <c r="AL192">
        <v>57</v>
      </c>
      <c r="AM192">
        <v>0</v>
      </c>
      <c r="AN192">
        <v>8</v>
      </c>
      <c r="AO192">
        <v>1</v>
      </c>
      <c r="AP192">
        <v>0</v>
      </c>
      <c r="AQ192">
        <v>0</v>
      </c>
      <c r="AR192">
        <v>0</v>
      </c>
      <c r="AS192">
        <v>0</v>
      </c>
      <c r="AT192">
        <v>0</v>
      </c>
      <c r="AU192">
        <v>0</v>
      </c>
      <c r="AV192">
        <v>0</v>
      </c>
      <c r="AW192">
        <v>0</v>
      </c>
      <c r="AX192">
        <v>0</v>
      </c>
      <c r="AY192">
        <v>0</v>
      </c>
      <c r="AZ192">
        <v>0</v>
      </c>
      <c r="BA192">
        <v>0</v>
      </c>
      <c r="BB192">
        <v>10</v>
      </c>
      <c r="BC192">
        <v>8</v>
      </c>
      <c r="BD192">
        <v>0</v>
      </c>
      <c r="BE192">
        <v>0</v>
      </c>
      <c r="BF192">
        <v>1</v>
      </c>
      <c r="BG192" s="20"/>
      <c r="BH192" s="20"/>
      <c r="BI192" s="20"/>
      <c r="BJ192" s="20"/>
      <c r="BK192" s="20"/>
      <c r="BL192" s="20"/>
      <c r="BM192" s="20"/>
      <c r="BN192" s="20"/>
      <c r="BO192" s="20"/>
      <c r="BP192" s="20"/>
      <c r="BQ192" s="20"/>
      <c r="BR192" s="20"/>
      <c r="BS192" s="20"/>
      <c r="BT192" s="20"/>
      <c r="BU192" s="20"/>
      <c r="BV192" s="20"/>
    </row>
    <row r="193" spans="1:74" x14ac:dyDescent="0.25">
      <c r="A193" s="20" t="s">
        <v>434</v>
      </c>
      <c r="B193" s="20" t="s">
        <v>442</v>
      </c>
      <c r="C193" s="20" t="s">
        <v>522</v>
      </c>
      <c r="D193" s="1">
        <v>44500</v>
      </c>
      <c r="E193">
        <v>96</v>
      </c>
      <c r="F193">
        <v>4</v>
      </c>
      <c r="G193">
        <v>1</v>
      </c>
      <c r="H193">
        <v>0</v>
      </c>
      <c r="I193">
        <v>0</v>
      </c>
      <c r="J193">
        <v>24</v>
      </c>
      <c r="K193">
        <v>0</v>
      </c>
      <c r="L193">
        <v>7</v>
      </c>
      <c r="M193">
        <v>4</v>
      </c>
      <c r="N193">
        <v>2</v>
      </c>
      <c r="O193">
        <v>0</v>
      </c>
      <c r="P193">
        <v>0</v>
      </c>
      <c r="Q193">
        <v>0</v>
      </c>
      <c r="R193">
        <v>364</v>
      </c>
      <c r="S193">
        <v>0</v>
      </c>
      <c r="T193">
        <v>170</v>
      </c>
      <c r="U193">
        <v>20</v>
      </c>
      <c r="V193">
        <v>4</v>
      </c>
      <c r="W193">
        <v>1050</v>
      </c>
      <c r="X193">
        <v>0</v>
      </c>
      <c r="Y193">
        <v>111</v>
      </c>
      <c r="Z193">
        <v>94</v>
      </c>
      <c r="AA193">
        <v>120</v>
      </c>
      <c r="AB193">
        <v>740</v>
      </c>
      <c r="AC193">
        <v>42</v>
      </c>
      <c r="AD193">
        <v>1</v>
      </c>
      <c r="AE193">
        <v>37</v>
      </c>
      <c r="AF193">
        <v>134</v>
      </c>
      <c r="AG193">
        <v>138</v>
      </c>
      <c r="AH193">
        <v>0</v>
      </c>
      <c r="AI193">
        <v>2</v>
      </c>
      <c r="AJ193">
        <v>10</v>
      </c>
      <c r="AK193">
        <v>26</v>
      </c>
      <c r="AL193">
        <v>56</v>
      </c>
      <c r="AM193">
        <v>0</v>
      </c>
      <c r="AN193">
        <v>11</v>
      </c>
      <c r="AO193">
        <v>1</v>
      </c>
      <c r="AP193">
        <v>0</v>
      </c>
      <c r="AQ193">
        <v>0</v>
      </c>
      <c r="AR193">
        <v>0</v>
      </c>
      <c r="AS193">
        <v>0</v>
      </c>
      <c r="AT193">
        <v>0</v>
      </c>
      <c r="AU193">
        <v>0</v>
      </c>
      <c r="AV193">
        <v>0</v>
      </c>
      <c r="AW193">
        <v>0</v>
      </c>
      <c r="AX193">
        <v>0</v>
      </c>
      <c r="AY193">
        <v>0</v>
      </c>
      <c r="AZ193">
        <v>0</v>
      </c>
      <c r="BA193">
        <v>0</v>
      </c>
      <c r="BB193">
        <v>10</v>
      </c>
      <c r="BC193">
        <v>8</v>
      </c>
      <c r="BD193">
        <v>0</v>
      </c>
      <c r="BE193">
        <v>0</v>
      </c>
      <c r="BF193">
        <v>0</v>
      </c>
      <c r="BG193" s="20"/>
      <c r="BH193" s="20"/>
      <c r="BI193" s="20"/>
      <c r="BJ193" s="20"/>
      <c r="BK193" s="20"/>
      <c r="BL193" s="20"/>
      <c r="BM193" s="20"/>
      <c r="BN193" s="20"/>
      <c r="BO193" s="20"/>
      <c r="BP193" s="20"/>
      <c r="BQ193" s="20"/>
      <c r="BR193" s="20"/>
      <c r="BS193" s="20"/>
      <c r="BT193" s="20"/>
      <c r="BU193" s="20"/>
      <c r="BV193" s="20"/>
    </row>
    <row r="194" spans="1:74" x14ac:dyDescent="0.25">
      <c r="A194" s="20" t="s">
        <v>434</v>
      </c>
      <c r="B194" s="20" t="s">
        <v>442</v>
      </c>
      <c r="C194" s="20" t="s">
        <v>522</v>
      </c>
      <c r="D194" s="1">
        <v>44507</v>
      </c>
      <c r="E194">
        <v>96</v>
      </c>
      <c r="F194">
        <v>4</v>
      </c>
      <c r="G194">
        <v>1</v>
      </c>
      <c r="H194">
        <v>0</v>
      </c>
      <c r="I194">
        <v>0</v>
      </c>
      <c r="J194">
        <v>30</v>
      </c>
      <c r="K194">
        <v>0</v>
      </c>
      <c r="L194">
        <v>7</v>
      </c>
      <c r="M194">
        <v>4</v>
      </c>
      <c r="N194">
        <v>2</v>
      </c>
      <c r="O194">
        <v>0</v>
      </c>
      <c r="P194">
        <v>0</v>
      </c>
      <c r="Q194">
        <v>0</v>
      </c>
      <c r="R194">
        <v>364</v>
      </c>
      <c r="S194">
        <v>206</v>
      </c>
      <c r="T194">
        <v>10</v>
      </c>
      <c r="U194">
        <v>20</v>
      </c>
      <c r="V194">
        <v>4</v>
      </c>
      <c r="W194">
        <v>1050</v>
      </c>
      <c r="X194">
        <v>154</v>
      </c>
      <c r="Y194">
        <v>8</v>
      </c>
      <c r="Z194">
        <v>95</v>
      </c>
      <c r="AA194">
        <v>119</v>
      </c>
      <c r="AB194">
        <v>742</v>
      </c>
      <c r="AC194">
        <v>53</v>
      </c>
      <c r="AD194">
        <v>1</v>
      </c>
      <c r="AE194">
        <v>37</v>
      </c>
      <c r="AF194">
        <v>134</v>
      </c>
      <c r="AG194">
        <v>137</v>
      </c>
      <c r="AH194">
        <v>3</v>
      </c>
      <c r="AI194">
        <v>0</v>
      </c>
      <c r="AJ194">
        <v>11</v>
      </c>
      <c r="AK194">
        <v>25</v>
      </c>
      <c r="AL194">
        <v>56</v>
      </c>
      <c r="AM194">
        <v>12</v>
      </c>
      <c r="AN194">
        <v>0</v>
      </c>
      <c r="AO194">
        <v>1</v>
      </c>
      <c r="AP194">
        <v>0</v>
      </c>
      <c r="AQ194">
        <v>0</v>
      </c>
      <c r="AR194">
        <v>0</v>
      </c>
      <c r="AS194">
        <v>0</v>
      </c>
      <c r="AT194">
        <v>0</v>
      </c>
      <c r="AU194">
        <v>0</v>
      </c>
      <c r="AV194">
        <v>0</v>
      </c>
      <c r="AW194">
        <v>0</v>
      </c>
      <c r="AX194">
        <v>0</v>
      </c>
      <c r="AY194">
        <v>0</v>
      </c>
      <c r="AZ194">
        <v>0</v>
      </c>
      <c r="BA194">
        <v>0</v>
      </c>
      <c r="BB194">
        <v>0</v>
      </c>
      <c r="BC194">
        <v>0</v>
      </c>
      <c r="BD194">
        <v>0</v>
      </c>
      <c r="BE194">
        <v>0</v>
      </c>
      <c r="BF194">
        <v>0</v>
      </c>
      <c r="BG194" s="20">
        <v>3</v>
      </c>
      <c r="BH194" s="20">
        <v>0</v>
      </c>
      <c r="BI194" s="20">
        <v>83</v>
      </c>
      <c r="BJ194" s="20">
        <v>2</v>
      </c>
      <c r="BK194" s="20">
        <v>329</v>
      </c>
      <c r="BL194" s="20">
        <v>793</v>
      </c>
      <c r="BM194" s="20">
        <v>544</v>
      </c>
      <c r="BN194" s="20">
        <v>91</v>
      </c>
      <c r="BO194" s="20">
        <v>55</v>
      </c>
      <c r="BP194" s="20"/>
      <c r="BQ194" s="20"/>
      <c r="BR194" s="20"/>
      <c r="BS194" s="20"/>
      <c r="BT194" s="20"/>
      <c r="BU194" s="20"/>
      <c r="BV194" s="20"/>
    </row>
    <row r="195" spans="1:74" x14ac:dyDescent="0.25">
      <c r="A195" s="20" t="s">
        <v>434</v>
      </c>
      <c r="B195" s="20" t="s">
        <v>442</v>
      </c>
      <c r="C195" s="20" t="s">
        <v>522</v>
      </c>
      <c r="D195" s="1">
        <v>44514</v>
      </c>
      <c r="E195">
        <v>97</v>
      </c>
      <c r="F195">
        <v>4</v>
      </c>
      <c r="G195">
        <v>1</v>
      </c>
      <c r="H195">
        <v>0</v>
      </c>
      <c r="I195">
        <v>0</v>
      </c>
      <c r="J195">
        <v>31</v>
      </c>
      <c r="K195">
        <v>0</v>
      </c>
      <c r="L195">
        <v>7</v>
      </c>
      <c r="M195">
        <v>4</v>
      </c>
      <c r="N195">
        <v>2</v>
      </c>
      <c r="O195">
        <v>0</v>
      </c>
      <c r="P195">
        <v>0</v>
      </c>
      <c r="Q195">
        <v>0</v>
      </c>
      <c r="R195">
        <v>364</v>
      </c>
      <c r="S195">
        <v>231</v>
      </c>
      <c r="T195">
        <v>10</v>
      </c>
      <c r="U195">
        <v>19</v>
      </c>
      <c r="V195">
        <v>4</v>
      </c>
      <c r="W195">
        <v>1050</v>
      </c>
      <c r="X195">
        <v>213</v>
      </c>
      <c r="Y195">
        <v>8</v>
      </c>
      <c r="Z195">
        <v>96</v>
      </c>
      <c r="AA195">
        <v>115</v>
      </c>
      <c r="AB195">
        <v>741</v>
      </c>
      <c r="AC195">
        <v>69</v>
      </c>
      <c r="AD195">
        <v>1</v>
      </c>
      <c r="AE195">
        <v>37</v>
      </c>
      <c r="AF195">
        <v>135</v>
      </c>
      <c r="AG195">
        <v>136</v>
      </c>
      <c r="AH195">
        <v>3</v>
      </c>
      <c r="AI195">
        <v>0</v>
      </c>
      <c r="AJ195">
        <v>10</v>
      </c>
      <c r="AK195">
        <v>25</v>
      </c>
      <c r="AL195">
        <v>56</v>
      </c>
      <c r="AM195">
        <v>13</v>
      </c>
      <c r="AN195">
        <v>0</v>
      </c>
      <c r="AO195">
        <v>1</v>
      </c>
      <c r="AP195">
        <v>0</v>
      </c>
      <c r="AQ195">
        <v>0</v>
      </c>
      <c r="AR195">
        <v>0</v>
      </c>
      <c r="AS195">
        <v>0</v>
      </c>
      <c r="AT195">
        <v>0</v>
      </c>
      <c r="AU195">
        <v>0</v>
      </c>
      <c r="AV195">
        <v>0</v>
      </c>
      <c r="AW195">
        <v>0</v>
      </c>
      <c r="AX195">
        <v>0</v>
      </c>
      <c r="AY195">
        <v>0</v>
      </c>
      <c r="AZ195">
        <v>0</v>
      </c>
      <c r="BA195">
        <v>0</v>
      </c>
      <c r="BB195">
        <v>0</v>
      </c>
      <c r="BC195">
        <v>0</v>
      </c>
      <c r="BD195">
        <v>0</v>
      </c>
      <c r="BE195">
        <v>0</v>
      </c>
      <c r="BF195">
        <v>0</v>
      </c>
      <c r="BG195" s="20">
        <v>3</v>
      </c>
      <c r="BH195" s="20">
        <v>0</v>
      </c>
      <c r="BI195" s="20">
        <v>84</v>
      </c>
      <c r="BJ195" s="20">
        <v>2</v>
      </c>
      <c r="BK195" s="20">
        <v>329</v>
      </c>
      <c r="BL195" s="20">
        <v>799</v>
      </c>
      <c r="BM195" s="20">
        <v>543</v>
      </c>
      <c r="BN195" s="20">
        <v>90</v>
      </c>
      <c r="BO195" s="20">
        <v>55</v>
      </c>
      <c r="BP195" s="20"/>
      <c r="BQ195" s="20"/>
      <c r="BR195" s="20"/>
      <c r="BS195" s="20"/>
      <c r="BT195" s="20"/>
      <c r="BU195" s="20"/>
      <c r="BV195" s="20"/>
    </row>
    <row r="196" spans="1:74" x14ac:dyDescent="0.25">
      <c r="A196" s="20" t="s">
        <v>434</v>
      </c>
      <c r="B196" s="20" t="s">
        <v>442</v>
      </c>
      <c r="C196" s="20" t="s">
        <v>522</v>
      </c>
      <c r="D196" s="1">
        <v>44521</v>
      </c>
      <c r="E196">
        <v>99</v>
      </c>
      <c r="F196">
        <v>4</v>
      </c>
      <c r="G196">
        <v>1</v>
      </c>
      <c r="H196">
        <v>0</v>
      </c>
      <c r="I196">
        <v>0</v>
      </c>
      <c r="J196">
        <v>33</v>
      </c>
      <c r="K196">
        <v>0</v>
      </c>
      <c r="L196">
        <v>8</v>
      </c>
      <c r="M196">
        <v>4</v>
      </c>
      <c r="N196">
        <v>2</v>
      </c>
      <c r="O196">
        <v>0</v>
      </c>
      <c r="P196">
        <v>0</v>
      </c>
      <c r="Q196">
        <v>0</v>
      </c>
      <c r="R196">
        <v>365</v>
      </c>
      <c r="S196">
        <v>245</v>
      </c>
      <c r="T196">
        <v>11</v>
      </c>
      <c r="U196">
        <v>19</v>
      </c>
      <c r="V196">
        <v>4</v>
      </c>
      <c r="W196">
        <v>1059</v>
      </c>
      <c r="X196">
        <v>273</v>
      </c>
      <c r="Y196">
        <v>9</v>
      </c>
      <c r="Z196">
        <v>95</v>
      </c>
      <c r="AA196">
        <v>113</v>
      </c>
      <c r="AB196">
        <v>737</v>
      </c>
      <c r="AC196">
        <v>99</v>
      </c>
      <c r="AD196">
        <v>0</v>
      </c>
      <c r="AE196">
        <v>33</v>
      </c>
      <c r="AF196">
        <v>132</v>
      </c>
      <c r="AG196">
        <v>139</v>
      </c>
      <c r="AH196">
        <v>5</v>
      </c>
      <c r="AI196">
        <v>0</v>
      </c>
      <c r="AJ196">
        <v>11</v>
      </c>
      <c r="AK196">
        <v>26</v>
      </c>
      <c r="AL196">
        <v>55</v>
      </c>
      <c r="AM196">
        <v>14</v>
      </c>
      <c r="AN196">
        <v>0</v>
      </c>
      <c r="AO196">
        <v>1</v>
      </c>
      <c r="AP196">
        <v>0</v>
      </c>
      <c r="AQ196">
        <v>0</v>
      </c>
      <c r="AR196">
        <v>0</v>
      </c>
      <c r="AS196">
        <v>0</v>
      </c>
      <c r="AT196">
        <v>0</v>
      </c>
      <c r="AU196">
        <v>0</v>
      </c>
      <c r="AV196">
        <v>0</v>
      </c>
      <c r="AW196">
        <v>0</v>
      </c>
      <c r="AX196">
        <v>0</v>
      </c>
      <c r="AY196">
        <v>0</v>
      </c>
      <c r="AZ196">
        <v>0</v>
      </c>
      <c r="BA196">
        <v>0</v>
      </c>
      <c r="BB196">
        <v>0</v>
      </c>
      <c r="BC196">
        <v>0</v>
      </c>
      <c r="BD196">
        <v>0</v>
      </c>
      <c r="BE196">
        <v>0</v>
      </c>
      <c r="BF196">
        <v>0</v>
      </c>
      <c r="BG196" s="20">
        <v>3</v>
      </c>
      <c r="BH196" s="20">
        <v>0</v>
      </c>
      <c r="BI196" s="20">
        <v>84</v>
      </c>
      <c r="BJ196" s="20">
        <v>2</v>
      </c>
      <c r="BK196" s="20">
        <v>330</v>
      </c>
      <c r="BL196" s="20">
        <v>810</v>
      </c>
      <c r="BM196" s="20">
        <v>547</v>
      </c>
      <c r="BN196" s="20">
        <v>92</v>
      </c>
      <c r="BO196" s="20">
        <v>54</v>
      </c>
      <c r="BP196" s="20"/>
      <c r="BQ196" s="20"/>
      <c r="BR196" s="20"/>
      <c r="BS196" s="20"/>
      <c r="BT196" s="20"/>
      <c r="BU196" s="20"/>
      <c r="BV196" s="20"/>
    </row>
    <row r="197" spans="1:74" x14ac:dyDescent="0.25">
      <c r="A197" s="20" t="s">
        <v>434</v>
      </c>
      <c r="B197" s="20" t="s">
        <v>442</v>
      </c>
      <c r="C197" s="20" t="s">
        <v>522</v>
      </c>
      <c r="D197" s="1">
        <v>44528</v>
      </c>
      <c r="E197">
        <v>98</v>
      </c>
      <c r="F197">
        <v>4</v>
      </c>
      <c r="G197">
        <v>1</v>
      </c>
      <c r="H197">
        <v>0</v>
      </c>
      <c r="I197">
        <v>0</v>
      </c>
      <c r="J197">
        <v>38</v>
      </c>
      <c r="K197">
        <v>0</v>
      </c>
      <c r="L197">
        <v>8</v>
      </c>
      <c r="M197">
        <v>4</v>
      </c>
      <c r="N197">
        <v>2</v>
      </c>
      <c r="O197">
        <v>0</v>
      </c>
      <c r="P197">
        <v>0</v>
      </c>
      <c r="Q197">
        <v>0</v>
      </c>
      <c r="R197">
        <v>365</v>
      </c>
      <c r="S197">
        <v>262</v>
      </c>
      <c r="T197">
        <v>11</v>
      </c>
      <c r="U197">
        <v>19</v>
      </c>
      <c r="V197">
        <v>4</v>
      </c>
      <c r="W197">
        <v>1058</v>
      </c>
      <c r="X197">
        <v>329</v>
      </c>
      <c r="Y197">
        <v>9</v>
      </c>
      <c r="Z197">
        <v>96</v>
      </c>
      <c r="AA197">
        <v>109</v>
      </c>
      <c r="AB197">
        <v>735</v>
      </c>
      <c r="AC197">
        <v>146</v>
      </c>
      <c r="AD197">
        <v>1</v>
      </c>
      <c r="AE197">
        <v>33</v>
      </c>
      <c r="AF197">
        <v>129</v>
      </c>
      <c r="AG197">
        <v>140</v>
      </c>
      <c r="AH197">
        <v>10</v>
      </c>
      <c r="AI197">
        <v>0</v>
      </c>
      <c r="AJ197">
        <v>11</v>
      </c>
      <c r="AK197">
        <v>25</v>
      </c>
      <c r="AL197">
        <v>54</v>
      </c>
      <c r="AM197">
        <v>16</v>
      </c>
      <c r="AN197">
        <v>0</v>
      </c>
      <c r="AO197">
        <v>1</v>
      </c>
      <c r="AP197">
        <v>0</v>
      </c>
      <c r="AQ197">
        <v>0</v>
      </c>
      <c r="AR197">
        <v>0</v>
      </c>
      <c r="AS197">
        <v>0</v>
      </c>
      <c r="AT197">
        <v>0</v>
      </c>
      <c r="AU197">
        <v>0</v>
      </c>
      <c r="AV197">
        <v>0</v>
      </c>
      <c r="AW197">
        <v>0</v>
      </c>
      <c r="AX197">
        <v>0</v>
      </c>
      <c r="AY197">
        <v>0</v>
      </c>
      <c r="AZ197">
        <v>0</v>
      </c>
      <c r="BA197">
        <v>0</v>
      </c>
      <c r="BB197">
        <v>0</v>
      </c>
      <c r="BC197">
        <v>0</v>
      </c>
      <c r="BD197">
        <v>0</v>
      </c>
      <c r="BE197">
        <v>0</v>
      </c>
      <c r="BF197">
        <v>0</v>
      </c>
      <c r="BG197" s="20">
        <v>3</v>
      </c>
      <c r="BH197" s="20">
        <v>0</v>
      </c>
      <c r="BI197" s="20">
        <v>83</v>
      </c>
      <c r="BJ197" s="20">
        <v>2</v>
      </c>
      <c r="BK197" s="20">
        <v>330</v>
      </c>
      <c r="BL197" s="20">
        <v>811</v>
      </c>
      <c r="BM197" s="20">
        <v>546</v>
      </c>
      <c r="BN197" s="20">
        <v>93</v>
      </c>
      <c r="BO197" s="20">
        <v>53</v>
      </c>
      <c r="BP197" s="20"/>
      <c r="BQ197" s="20"/>
      <c r="BR197" s="20"/>
      <c r="BS197" s="20"/>
      <c r="BT197" s="20"/>
      <c r="BU197" s="20"/>
      <c r="BV197" s="20"/>
    </row>
    <row r="198" spans="1:74" x14ac:dyDescent="0.25">
      <c r="A198" s="20" t="s">
        <v>434</v>
      </c>
      <c r="B198" s="20" t="s">
        <v>442</v>
      </c>
      <c r="C198" s="20" t="s">
        <v>522</v>
      </c>
      <c r="D198" s="1">
        <v>44535</v>
      </c>
      <c r="E198">
        <v>98</v>
      </c>
      <c r="F198">
        <v>4</v>
      </c>
      <c r="G198">
        <v>1</v>
      </c>
      <c r="H198">
        <v>0</v>
      </c>
      <c r="I198">
        <v>0</v>
      </c>
      <c r="J198">
        <v>44</v>
      </c>
      <c r="K198">
        <v>0</v>
      </c>
      <c r="L198">
        <v>8</v>
      </c>
      <c r="M198">
        <v>4</v>
      </c>
      <c r="N198">
        <v>2</v>
      </c>
      <c r="O198">
        <v>0</v>
      </c>
      <c r="P198">
        <v>0</v>
      </c>
      <c r="Q198">
        <v>0</v>
      </c>
      <c r="R198">
        <v>363</v>
      </c>
      <c r="S198">
        <v>272</v>
      </c>
      <c r="T198">
        <v>11</v>
      </c>
      <c r="U198">
        <v>19</v>
      </c>
      <c r="V198">
        <v>4</v>
      </c>
      <c r="W198">
        <v>1060</v>
      </c>
      <c r="X198">
        <v>391</v>
      </c>
      <c r="Y198">
        <v>8</v>
      </c>
      <c r="Z198">
        <v>93</v>
      </c>
      <c r="AA198">
        <v>109</v>
      </c>
      <c r="AB198">
        <v>740</v>
      </c>
      <c r="AC198">
        <v>210</v>
      </c>
      <c r="AD198">
        <v>1</v>
      </c>
      <c r="AE198">
        <v>35</v>
      </c>
      <c r="AF198">
        <v>129</v>
      </c>
      <c r="AG198">
        <v>140</v>
      </c>
      <c r="AH198">
        <v>17</v>
      </c>
      <c r="AI198">
        <v>0</v>
      </c>
      <c r="AJ198">
        <v>11</v>
      </c>
      <c r="AK198">
        <v>25</v>
      </c>
      <c r="AL198">
        <v>54</v>
      </c>
      <c r="AM198">
        <v>17</v>
      </c>
      <c r="AN198">
        <v>0</v>
      </c>
      <c r="AO198">
        <v>1</v>
      </c>
      <c r="AP198">
        <v>0</v>
      </c>
      <c r="AQ198">
        <v>0</v>
      </c>
      <c r="AR198">
        <v>0</v>
      </c>
      <c r="AS198">
        <v>0</v>
      </c>
      <c r="AT198">
        <v>0</v>
      </c>
      <c r="AU198">
        <v>0</v>
      </c>
      <c r="AV198">
        <v>0</v>
      </c>
      <c r="AW198">
        <v>0</v>
      </c>
      <c r="AX198">
        <v>0</v>
      </c>
      <c r="AY198">
        <v>0</v>
      </c>
      <c r="AZ198">
        <v>0</v>
      </c>
      <c r="BA198">
        <v>0</v>
      </c>
      <c r="BB198">
        <v>0</v>
      </c>
      <c r="BC198">
        <v>0</v>
      </c>
      <c r="BD198">
        <v>0</v>
      </c>
      <c r="BE198">
        <v>0</v>
      </c>
      <c r="BF198">
        <v>0</v>
      </c>
      <c r="BG198" s="20">
        <v>3</v>
      </c>
      <c r="BH198" s="20">
        <v>0</v>
      </c>
      <c r="BI198" s="20">
        <v>83</v>
      </c>
      <c r="BJ198" s="20">
        <v>2</v>
      </c>
      <c r="BK198" s="20">
        <v>328</v>
      </c>
      <c r="BL198" s="20">
        <v>814</v>
      </c>
      <c r="BM198" s="20">
        <v>548</v>
      </c>
      <c r="BN198" s="20">
        <v>94</v>
      </c>
      <c r="BO198" s="20">
        <v>53</v>
      </c>
      <c r="BP198" s="20"/>
      <c r="BQ198" s="20"/>
      <c r="BR198" s="20"/>
      <c r="BS198" s="20"/>
      <c r="BT198" s="20"/>
      <c r="BU198" s="20"/>
      <c r="BV198" s="20"/>
    </row>
    <row r="199" spans="1:74" x14ac:dyDescent="0.25">
      <c r="A199" s="20" t="s">
        <v>434</v>
      </c>
      <c r="B199" s="20" t="s">
        <v>442</v>
      </c>
      <c r="C199" s="20" t="s">
        <v>522</v>
      </c>
      <c r="D199" s="1">
        <v>44542</v>
      </c>
      <c r="E199">
        <v>98</v>
      </c>
      <c r="F199">
        <v>4</v>
      </c>
      <c r="G199">
        <v>1</v>
      </c>
      <c r="H199">
        <v>0</v>
      </c>
      <c r="I199">
        <v>0</v>
      </c>
      <c r="J199">
        <v>48</v>
      </c>
      <c r="K199">
        <v>0</v>
      </c>
      <c r="L199">
        <v>8</v>
      </c>
      <c r="M199">
        <v>4</v>
      </c>
      <c r="N199">
        <v>2</v>
      </c>
      <c r="O199">
        <v>0</v>
      </c>
      <c r="P199">
        <v>0</v>
      </c>
      <c r="Q199">
        <v>0</v>
      </c>
      <c r="R199">
        <v>363</v>
      </c>
      <c r="S199">
        <v>282</v>
      </c>
      <c r="T199">
        <v>11</v>
      </c>
      <c r="U199">
        <v>19</v>
      </c>
      <c r="V199">
        <v>4</v>
      </c>
      <c r="W199">
        <v>1061</v>
      </c>
      <c r="X199">
        <v>441</v>
      </c>
      <c r="Y199">
        <v>8</v>
      </c>
      <c r="Z199">
        <v>92</v>
      </c>
      <c r="AA199">
        <v>107</v>
      </c>
      <c r="AB199">
        <v>744</v>
      </c>
      <c r="AC199">
        <v>265</v>
      </c>
      <c r="AD199">
        <v>1</v>
      </c>
      <c r="AE199">
        <v>35</v>
      </c>
      <c r="AF199">
        <v>131</v>
      </c>
      <c r="AG199">
        <v>141</v>
      </c>
      <c r="AH199">
        <v>23</v>
      </c>
      <c r="AI199">
        <v>1</v>
      </c>
      <c r="AJ199">
        <v>11</v>
      </c>
      <c r="AK199">
        <v>25</v>
      </c>
      <c r="AL199">
        <v>54</v>
      </c>
      <c r="AM199">
        <v>17</v>
      </c>
      <c r="AN199">
        <v>0</v>
      </c>
      <c r="AO199">
        <v>1</v>
      </c>
      <c r="AP199">
        <v>0</v>
      </c>
      <c r="AQ199">
        <v>0</v>
      </c>
      <c r="AR199">
        <v>0</v>
      </c>
      <c r="AS199">
        <v>0</v>
      </c>
      <c r="AT199">
        <v>0</v>
      </c>
      <c r="AU199">
        <v>0</v>
      </c>
      <c r="AV199">
        <v>0</v>
      </c>
      <c r="AW199">
        <v>0</v>
      </c>
      <c r="AX199">
        <v>0</v>
      </c>
      <c r="AY199">
        <v>0</v>
      </c>
      <c r="AZ199">
        <v>0</v>
      </c>
      <c r="BA199">
        <v>0</v>
      </c>
      <c r="BB199">
        <v>0</v>
      </c>
      <c r="BC199">
        <v>0</v>
      </c>
      <c r="BD199">
        <v>0</v>
      </c>
      <c r="BE199">
        <v>0</v>
      </c>
      <c r="BF199">
        <v>0</v>
      </c>
      <c r="BG199" s="20">
        <v>3</v>
      </c>
      <c r="BH199" s="20">
        <v>0</v>
      </c>
      <c r="BI199" s="20">
        <v>83</v>
      </c>
      <c r="BJ199" s="20">
        <v>2</v>
      </c>
      <c r="BK199" s="20">
        <v>328</v>
      </c>
      <c r="BL199" s="20">
        <v>815</v>
      </c>
      <c r="BM199" s="20">
        <v>550</v>
      </c>
      <c r="BN199" s="20">
        <v>94</v>
      </c>
      <c r="BO199" s="20">
        <v>53</v>
      </c>
      <c r="BP199" s="20"/>
      <c r="BQ199" s="20"/>
      <c r="BR199" s="20"/>
      <c r="BS199" s="20"/>
      <c r="BT199" s="20"/>
      <c r="BU199" s="20"/>
      <c r="BV199" s="20"/>
    </row>
    <row r="200" spans="1:74" x14ac:dyDescent="0.25">
      <c r="A200" s="20" t="s">
        <v>434</v>
      </c>
      <c r="B200" s="20" t="s">
        <v>442</v>
      </c>
      <c r="C200" s="20" t="s">
        <v>522</v>
      </c>
      <c r="D200" s="1">
        <v>44549</v>
      </c>
      <c r="E200">
        <v>97</v>
      </c>
      <c r="F200">
        <v>4</v>
      </c>
      <c r="G200">
        <v>1</v>
      </c>
      <c r="H200">
        <v>0</v>
      </c>
      <c r="I200">
        <v>0</v>
      </c>
      <c r="J200">
        <v>56</v>
      </c>
      <c r="K200">
        <v>0</v>
      </c>
      <c r="L200">
        <v>8</v>
      </c>
      <c r="M200">
        <v>4</v>
      </c>
      <c r="N200">
        <v>2</v>
      </c>
      <c r="O200">
        <v>1</v>
      </c>
      <c r="P200">
        <v>0</v>
      </c>
      <c r="Q200">
        <v>0</v>
      </c>
      <c r="R200">
        <v>363</v>
      </c>
      <c r="S200">
        <v>287</v>
      </c>
      <c r="T200">
        <v>11</v>
      </c>
      <c r="U200">
        <v>19</v>
      </c>
      <c r="V200">
        <v>4</v>
      </c>
      <c r="W200">
        <v>1066</v>
      </c>
      <c r="X200">
        <v>499</v>
      </c>
      <c r="Y200">
        <v>9</v>
      </c>
      <c r="Z200">
        <v>93</v>
      </c>
      <c r="AA200">
        <v>107</v>
      </c>
      <c r="AB200">
        <v>743</v>
      </c>
      <c r="AC200">
        <v>330</v>
      </c>
      <c r="AD200">
        <v>1</v>
      </c>
      <c r="AE200">
        <v>36</v>
      </c>
      <c r="AF200">
        <v>129</v>
      </c>
      <c r="AG200">
        <v>140</v>
      </c>
      <c r="AH200">
        <v>39</v>
      </c>
      <c r="AI200">
        <v>1</v>
      </c>
      <c r="AJ200">
        <v>10</v>
      </c>
      <c r="AK200">
        <v>25</v>
      </c>
      <c r="AL200">
        <v>54</v>
      </c>
      <c r="AM200">
        <v>37</v>
      </c>
      <c r="AN200">
        <v>0</v>
      </c>
      <c r="AO200">
        <v>1</v>
      </c>
      <c r="AP200">
        <v>0</v>
      </c>
      <c r="AQ200">
        <v>0</v>
      </c>
      <c r="AR200">
        <v>0</v>
      </c>
      <c r="AS200">
        <v>0</v>
      </c>
      <c r="AT200">
        <v>0</v>
      </c>
      <c r="AU200">
        <v>0</v>
      </c>
      <c r="AV200">
        <v>0</v>
      </c>
      <c r="AW200">
        <v>0</v>
      </c>
      <c r="AX200">
        <v>0</v>
      </c>
      <c r="AY200">
        <v>0</v>
      </c>
      <c r="AZ200">
        <v>0</v>
      </c>
      <c r="BA200">
        <v>0</v>
      </c>
      <c r="BB200">
        <v>0</v>
      </c>
      <c r="BC200">
        <v>0</v>
      </c>
      <c r="BD200">
        <v>0</v>
      </c>
      <c r="BE200">
        <v>0</v>
      </c>
      <c r="BF200">
        <v>0</v>
      </c>
      <c r="BG200" s="20">
        <v>3</v>
      </c>
      <c r="BH200" s="20">
        <v>0</v>
      </c>
      <c r="BI200" s="20">
        <v>83</v>
      </c>
      <c r="BJ200" s="20">
        <v>2</v>
      </c>
      <c r="BK200" s="20">
        <v>328</v>
      </c>
      <c r="BL200" s="20">
        <v>819</v>
      </c>
      <c r="BM200" s="20">
        <v>550</v>
      </c>
      <c r="BN200" s="20">
        <v>94</v>
      </c>
      <c r="BO200" s="20">
        <v>53</v>
      </c>
      <c r="BP200" s="20">
        <v>3532</v>
      </c>
      <c r="BQ200" s="20">
        <v>651</v>
      </c>
      <c r="BR200" s="20">
        <v>0</v>
      </c>
      <c r="BS200" s="20">
        <v>9</v>
      </c>
      <c r="BT200" s="20">
        <v>189</v>
      </c>
      <c r="BU200" s="20">
        <v>1057</v>
      </c>
      <c r="BV200" s="20">
        <v>2083</v>
      </c>
    </row>
    <row r="201" spans="1:74" x14ac:dyDescent="0.25">
      <c r="A201" s="20" t="s">
        <v>434</v>
      </c>
      <c r="B201" s="20" t="s">
        <v>442</v>
      </c>
      <c r="C201" s="20" t="s">
        <v>522</v>
      </c>
      <c r="D201" s="1">
        <v>44558</v>
      </c>
      <c r="E201">
        <v>97</v>
      </c>
      <c r="F201">
        <v>4</v>
      </c>
      <c r="G201">
        <v>2</v>
      </c>
      <c r="H201">
        <v>0</v>
      </c>
      <c r="I201">
        <v>0</v>
      </c>
      <c r="J201">
        <v>58</v>
      </c>
      <c r="K201">
        <v>0</v>
      </c>
      <c r="L201">
        <v>8</v>
      </c>
      <c r="M201">
        <v>4</v>
      </c>
      <c r="N201">
        <v>2</v>
      </c>
      <c r="O201">
        <v>1</v>
      </c>
      <c r="P201">
        <v>0</v>
      </c>
      <c r="Q201">
        <v>0</v>
      </c>
      <c r="R201">
        <v>365</v>
      </c>
      <c r="S201">
        <v>295</v>
      </c>
      <c r="T201">
        <v>11</v>
      </c>
      <c r="U201">
        <v>19</v>
      </c>
      <c r="V201">
        <v>4</v>
      </c>
      <c r="W201">
        <v>1067</v>
      </c>
      <c r="X201">
        <v>532</v>
      </c>
      <c r="Y201">
        <v>9</v>
      </c>
      <c r="Z201">
        <v>90</v>
      </c>
      <c r="AA201">
        <v>107</v>
      </c>
      <c r="AB201">
        <v>744</v>
      </c>
      <c r="AC201">
        <v>363</v>
      </c>
      <c r="AD201">
        <v>1</v>
      </c>
      <c r="AE201">
        <v>37</v>
      </c>
      <c r="AF201">
        <v>129</v>
      </c>
      <c r="AG201">
        <v>141</v>
      </c>
      <c r="AH201">
        <v>49</v>
      </c>
      <c r="AI201">
        <v>1</v>
      </c>
      <c r="AJ201">
        <v>10</v>
      </c>
      <c r="AK201">
        <v>25</v>
      </c>
      <c r="AL201">
        <v>54</v>
      </c>
      <c r="AM201">
        <v>41</v>
      </c>
      <c r="AN201">
        <v>0</v>
      </c>
      <c r="AO201">
        <v>1</v>
      </c>
      <c r="AP201">
        <v>0</v>
      </c>
      <c r="AQ201">
        <v>0</v>
      </c>
      <c r="AR201">
        <v>0</v>
      </c>
      <c r="AS201">
        <v>0</v>
      </c>
      <c r="AT201">
        <v>0</v>
      </c>
      <c r="AU201">
        <v>0</v>
      </c>
      <c r="AV201">
        <v>0</v>
      </c>
      <c r="AW201">
        <v>0</v>
      </c>
      <c r="AX201">
        <v>0</v>
      </c>
      <c r="AY201">
        <v>0</v>
      </c>
      <c r="AZ201">
        <v>0</v>
      </c>
      <c r="BA201">
        <v>0</v>
      </c>
      <c r="BB201">
        <v>0</v>
      </c>
      <c r="BC201">
        <v>0</v>
      </c>
      <c r="BD201">
        <v>0</v>
      </c>
      <c r="BE201">
        <v>0</v>
      </c>
      <c r="BF201">
        <v>0</v>
      </c>
      <c r="BG201" s="20">
        <v>3</v>
      </c>
      <c r="BH201" s="20">
        <v>0</v>
      </c>
      <c r="BI201" s="20">
        <v>83</v>
      </c>
      <c r="BJ201" s="20">
        <v>2</v>
      </c>
      <c r="BK201" s="20">
        <v>330</v>
      </c>
      <c r="BL201" s="20">
        <v>820</v>
      </c>
      <c r="BM201" s="20">
        <v>551</v>
      </c>
      <c r="BN201" s="20">
        <v>95</v>
      </c>
      <c r="BO201" s="20">
        <v>53</v>
      </c>
      <c r="BP201" s="20">
        <v>3539</v>
      </c>
      <c r="BQ201" s="20">
        <v>826</v>
      </c>
      <c r="BR201" s="20">
        <v>0</v>
      </c>
      <c r="BS201" s="20">
        <v>9</v>
      </c>
      <c r="BT201" s="20">
        <v>190</v>
      </c>
      <c r="BU201" s="20">
        <v>1052</v>
      </c>
      <c r="BV201" s="20">
        <v>2093</v>
      </c>
    </row>
    <row r="202" spans="1:74" x14ac:dyDescent="0.25">
      <c r="A202" s="20" t="s">
        <v>434</v>
      </c>
      <c r="B202" s="20" t="s">
        <v>442</v>
      </c>
      <c r="C202" s="20" t="s">
        <v>522</v>
      </c>
      <c r="D202" s="1">
        <v>44564</v>
      </c>
      <c r="E202">
        <v>97</v>
      </c>
      <c r="F202">
        <v>4</v>
      </c>
      <c r="G202">
        <v>2</v>
      </c>
      <c r="H202">
        <v>0</v>
      </c>
      <c r="I202">
        <v>0</v>
      </c>
      <c r="J202">
        <v>58</v>
      </c>
      <c r="K202">
        <v>0</v>
      </c>
      <c r="L202">
        <v>8</v>
      </c>
      <c r="M202">
        <v>4</v>
      </c>
      <c r="N202">
        <v>2</v>
      </c>
      <c r="O202">
        <v>1</v>
      </c>
      <c r="P202">
        <v>0</v>
      </c>
      <c r="Q202">
        <v>0</v>
      </c>
      <c r="R202">
        <v>368</v>
      </c>
      <c r="S202">
        <v>298</v>
      </c>
      <c r="T202">
        <v>11</v>
      </c>
      <c r="U202">
        <v>19</v>
      </c>
      <c r="V202">
        <v>5</v>
      </c>
      <c r="W202">
        <v>1065</v>
      </c>
      <c r="X202">
        <v>546</v>
      </c>
      <c r="Y202">
        <v>9</v>
      </c>
      <c r="Z202">
        <v>89</v>
      </c>
      <c r="AA202">
        <v>106</v>
      </c>
      <c r="AB202">
        <v>744</v>
      </c>
      <c r="AC202">
        <v>387</v>
      </c>
      <c r="AD202">
        <v>1</v>
      </c>
      <c r="AE202">
        <v>35</v>
      </c>
      <c r="AF202">
        <v>128</v>
      </c>
      <c r="AG202">
        <v>144</v>
      </c>
      <c r="AH202">
        <v>52</v>
      </c>
      <c r="AI202">
        <v>1</v>
      </c>
      <c r="AJ202">
        <v>10</v>
      </c>
      <c r="AK202">
        <v>25</v>
      </c>
      <c r="AL202">
        <v>54</v>
      </c>
      <c r="AM202">
        <v>41</v>
      </c>
      <c r="AN202">
        <v>0</v>
      </c>
      <c r="AO202">
        <v>1</v>
      </c>
      <c r="AP202">
        <v>0</v>
      </c>
      <c r="AQ202">
        <v>0</v>
      </c>
      <c r="AR202">
        <v>0</v>
      </c>
      <c r="AS202">
        <v>0</v>
      </c>
      <c r="AT202">
        <v>0</v>
      </c>
      <c r="AU202">
        <v>0</v>
      </c>
      <c r="AV202">
        <v>0</v>
      </c>
      <c r="AW202">
        <v>0</v>
      </c>
      <c r="AX202">
        <v>0</v>
      </c>
      <c r="AY202">
        <v>0</v>
      </c>
      <c r="AZ202">
        <v>0</v>
      </c>
      <c r="BA202">
        <v>0</v>
      </c>
      <c r="BB202">
        <v>0</v>
      </c>
      <c r="BC202">
        <v>0</v>
      </c>
      <c r="BD202">
        <v>0</v>
      </c>
      <c r="BE202">
        <v>0</v>
      </c>
      <c r="BF202">
        <v>0</v>
      </c>
      <c r="BG202" s="20">
        <v>3</v>
      </c>
      <c r="BH202" s="20">
        <v>0</v>
      </c>
      <c r="BI202" s="20">
        <v>83</v>
      </c>
      <c r="BJ202" s="20">
        <v>2</v>
      </c>
      <c r="BK202" s="20">
        <v>332</v>
      </c>
      <c r="BL202" s="20">
        <v>820</v>
      </c>
      <c r="BM202" s="20">
        <v>555</v>
      </c>
      <c r="BN202" s="20">
        <v>98</v>
      </c>
      <c r="BO202" s="20">
        <v>53</v>
      </c>
      <c r="BP202" s="20">
        <v>3541</v>
      </c>
      <c r="BQ202" s="20">
        <v>912</v>
      </c>
      <c r="BR202" s="20">
        <v>0</v>
      </c>
      <c r="BS202" s="20">
        <v>9</v>
      </c>
      <c r="BT202" s="20">
        <v>188</v>
      </c>
      <c r="BU202" s="20">
        <v>1051</v>
      </c>
      <c r="BV202" s="20">
        <v>2106</v>
      </c>
    </row>
    <row r="203" spans="1:74" x14ac:dyDescent="0.25">
      <c r="A203" s="20" t="s">
        <v>434</v>
      </c>
      <c r="B203" s="20" t="s">
        <v>442</v>
      </c>
      <c r="C203" s="20" t="s">
        <v>522</v>
      </c>
      <c r="D203" s="1">
        <v>44570</v>
      </c>
      <c r="E203">
        <v>97</v>
      </c>
      <c r="F203">
        <v>4</v>
      </c>
      <c r="G203">
        <v>2</v>
      </c>
      <c r="H203">
        <v>0</v>
      </c>
      <c r="I203">
        <v>0</v>
      </c>
      <c r="J203">
        <v>59</v>
      </c>
      <c r="K203">
        <v>0</v>
      </c>
      <c r="L203">
        <v>8</v>
      </c>
      <c r="M203">
        <v>4</v>
      </c>
      <c r="N203">
        <v>2</v>
      </c>
      <c r="O203">
        <v>2</v>
      </c>
      <c r="P203">
        <v>0</v>
      </c>
      <c r="Q203">
        <v>0</v>
      </c>
      <c r="R203">
        <v>367</v>
      </c>
      <c r="S203">
        <v>300</v>
      </c>
      <c r="T203">
        <v>11</v>
      </c>
      <c r="U203">
        <v>19</v>
      </c>
      <c r="V203">
        <v>5</v>
      </c>
      <c r="W203">
        <v>1065</v>
      </c>
      <c r="X203">
        <v>565</v>
      </c>
      <c r="Y203">
        <v>9</v>
      </c>
      <c r="Z203">
        <v>88</v>
      </c>
      <c r="AA203">
        <v>107</v>
      </c>
      <c r="AB203">
        <v>743</v>
      </c>
      <c r="AC203">
        <v>401</v>
      </c>
      <c r="AD203">
        <v>1</v>
      </c>
      <c r="AE203">
        <v>35</v>
      </c>
      <c r="AF203">
        <v>127</v>
      </c>
      <c r="AG203">
        <v>144</v>
      </c>
      <c r="AH203">
        <v>55</v>
      </c>
      <c r="AI203">
        <v>1</v>
      </c>
      <c r="AJ203">
        <v>11</v>
      </c>
      <c r="AK203">
        <v>23</v>
      </c>
      <c r="AL203">
        <v>54</v>
      </c>
      <c r="AM203">
        <v>41</v>
      </c>
      <c r="AN203">
        <v>0</v>
      </c>
      <c r="AO203">
        <v>1</v>
      </c>
      <c r="AP203">
        <v>0</v>
      </c>
      <c r="AQ203">
        <v>0</v>
      </c>
      <c r="AR203">
        <v>0</v>
      </c>
      <c r="AS203">
        <v>0</v>
      </c>
      <c r="AT203">
        <v>0</v>
      </c>
      <c r="AU203">
        <v>0</v>
      </c>
      <c r="AV203">
        <v>0</v>
      </c>
      <c r="AW203">
        <v>0</v>
      </c>
      <c r="AX203">
        <v>0</v>
      </c>
      <c r="AY203">
        <v>0</v>
      </c>
      <c r="AZ203">
        <v>0</v>
      </c>
      <c r="BA203">
        <v>0</v>
      </c>
      <c r="BB203">
        <v>0</v>
      </c>
      <c r="BC203">
        <v>0</v>
      </c>
      <c r="BD203">
        <v>0</v>
      </c>
      <c r="BE203">
        <v>0</v>
      </c>
      <c r="BF203">
        <v>0</v>
      </c>
      <c r="BG203" s="20">
        <v>3</v>
      </c>
      <c r="BH203" s="20">
        <v>0</v>
      </c>
      <c r="BI203" s="20">
        <v>83</v>
      </c>
      <c r="BJ203" s="20">
        <v>2</v>
      </c>
      <c r="BK203" s="20">
        <v>331</v>
      </c>
      <c r="BL203" s="20">
        <v>820</v>
      </c>
      <c r="BM203" s="20">
        <v>556</v>
      </c>
      <c r="BN203" s="20">
        <v>98</v>
      </c>
      <c r="BO203" s="20">
        <v>53</v>
      </c>
      <c r="BP203" s="20">
        <v>3538</v>
      </c>
      <c r="BQ203" s="20">
        <v>989</v>
      </c>
      <c r="BR203" s="20">
        <v>0</v>
      </c>
      <c r="BS203" s="20">
        <v>9</v>
      </c>
      <c r="BT203" s="20">
        <v>186</v>
      </c>
      <c r="BU203" s="20">
        <v>1043</v>
      </c>
      <c r="BV203" s="20">
        <v>2119</v>
      </c>
    </row>
    <row r="204" spans="1:74" x14ac:dyDescent="0.25">
      <c r="A204" s="20" t="s">
        <v>434</v>
      </c>
      <c r="B204" s="20" t="s">
        <v>442</v>
      </c>
      <c r="C204" s="20" t="s">
        <v>522</v>
      </c>
      <c r="D204" s="1">
        <v>44577</v>
      </c>
      <c r="E204">
        <v>97</v>
      </c>
      <c r="F204">
        <v>4</v>
      </c>
      <c r="G204">
        <v>2</v>
      </c>
      <c r="H204">
        <v>0</v>
      </c>
      <c r="I204">
        <v>0</v>
      </c>
      <c r="J204">
        <v>61</v>
      </c>
      <c r="K204">
        <v>0</v>
      </c>
      <c r="L204">
        <v>8</v>
      </c>
      <c r="M204">
        <v>4</v>
      </c>
      <c r="N204">
        <v>2</v>
      </c>
      <c r="O204">
        <v>2</v>
      </c>
      <c r="P204">
        <v>0</v>
      </c>
      <c r="Q204">
        <v>0</v>
      </c>
      <c r="R204">
        <v>367</v>
      </c>
      <c r="S204">
        <v>300</v>
      </c>
      <c r="T204">
        <v>11</v>
      </c>
      <c r="U204">
        <v>18</v>
      </c>
      <c r="V204">
        <v>7</v>
      </c>
      <c r="W204">
        <v>1064</v>
      </c>
      <c r="X204">
        <v>572</v>
      </c>
      <c r="Y204">
        <v>9</v>
      </c>
      <c r="Z204">
        <v>87</v>
      </c>
      <c r="AA204">
        <v>108</v>
      </c>
      <c r="AB204">
        <v>746</v>
      </c>
      <c r="AC204">
        <v>409</v>
      </c>
      <c r="AD204">
        <v>1</v>
      </c>
      <c r="AE204">
        <v>35</v>
      </c>
      <c r="AF204">
        <v>128</v>
      </c>
      <c r="AG204">
        <v>145</v>
      </c>
      <c r="AH204">
        <v>60</v>
      </c>
      <c r="AI204">
        <v>1</v>
      </c>
      <c r="AJ204">
        <v>11</v>
      </c>
      <c r="AK204">
        <v>23</v>
      </c>
      <c r="AL204">
        <v>54</v>
      </c>
      <c r="AM204">
        <v>41</v>
      </c>
      <c r="AN204">
        <v>0</v>
      </c>
      <c r="AO204">
        <v>1</v>
      </c>
      <c r="AP204">
        <v>0</v>
      </c>
      <c r="AQ204">
        <v>0</v>
      </c>
      <c r="AR204">
        <v>0</v>
      </c>
      <c r="AS204">
        <v>0</v>
      </c>
      <c r="AT204">
        <v>0</v>
      </c>
      <c r="AU204">
        <v>0</v>
      </c>
      <c r="AV204">
        <v>0</v>
      </c>
      <c r="AW204">
        <v>0</v>
      </c>
      <c r="AX204">
        <v>0</v>
      </c>
      <c r="AY204">
        <v>0</v>
      </c>
      <c r="AZ204">
        <v>0</v>
      </c>
      <c r="BA204">
        <v>0</v>
      </c>
      <c r="BB204">
        <v>0</v>
      </c>
      <c r="BC204">
        <v>0</v>
      </c>
      <c r="BD204">
        <v>0</v>
      </c>
      <c r="BE204">
        <v>0</v>
      </c>
      <c r="BF204">
        <v>0</v>
      </c>
      <c r="BG204" s="20">
        <v>3</v>
      </c>
      <c r="BH204" s="20">
        <v>0</v>
      </c>
      <c r="BI204" s="20">
        <v>83</v>
      </c>
      <c r="BJ204" s="20">
        <v>2</v>
      </c>
      <c r="BK204" s="20">
        <v>330</v>
      </c>
      <c r="BL204" s="20">
        <v>818</v>
      </c>
      <c r="BM204" s="20">
        <v>560</v>
      </c>
      <c r="BN204" s="20">
        <v>100</v>
      </c>
      <c r="BO204" s="20">
        <v>53</v>
      </c>
      <c r="BP204" s="20">
        <v>3551</v>
      </c>
      <c r="BQ204" s="20">
        <v>1043</v>
      </c>
      <c r="BR204" s="20">
        <v>0</v>
      </c>
      <c r="BS204" s="20">
        <v>9</v>
      </c>
      <c r="BT204" s="20">
        <v>185</v>
      </c>
      <c r="BU204" s="20">
        <v>1043</v>
      </c>
      <c r="BV204" s="20">
        <v>2134</v>
      </c>
    </row>
    <row r="205" spans="1:74" x14ac:dyDescent="0.25">
      <c r="A205" s="20" t="s">
        <v>434</v>
      </c>
      <c r="B205" s="20" t="s">
        <v>442</v>
      </c>
      <c r="C205" s="20" t="s">
        <v>522</v>
      </c>
      <c r="D205" s="1">
        <v>44584</v>
      </c>
      <c r="E205">
        <v>96</v>
      </c>
      <c r="F205">
        <v>4</v>
      </c>
      <c r="G205">
        <v>2</v>
      </c>
      <c r="H205">
        <v>0</v>
      </c>
      <c r="I205">
        <v>0</v>
      </c>
      <c r="J205">
        <v>61</v>
      </c>
      <c r="K205">
        <v>0</v>
      </c>
      <c r="L205">
        <v>7</v>
      </c>
      <c r="M205">
        <v>4</v>
      </c>
      <c r="N205">
        <v>2</v>
      </c>
      <c r="O205">
        <v>2</v>
      </c>
      <c r="P205">
        <v>0</v>
      </c>
      <c r="Q205">
        <v>0</v>
      </c>
      <c r="R205">
        <v>366</v>
      </c>
      <c r="S205">
        <v>301</v>
      </c>
      <c r="T205">
        <v>11</v>
      </c>
      <c r="U205">
        <v>17</v>
      </c>
      <c r="V205">
        <v>7</v>
      </c>
      <c r="W205">
        <v>1063</v>
      </c>
      <c r="X205">
        <v>577</v>
      </c>
      <c r="Y205">
        <v>9</v>
      </c>
      <c r="Z205">
        <v>88</v>
      </c>
      <c r="AA205">
        <v>109</v>
      </c>
      <c r="AB205">
        <v>744</v>
      </c>
      <c r="AC205">
        <v>413</v>
      </c>
      <c r="AD205">
        <v>1</v>
      </c>
      <c r="AE205">
        <v>34</v>
      </c>
      <c r="AF205">
        <v>127</v>
      </c>
      <c r="AG205">
        <v>147</v>
      </c>
      <c r="AH205">
        <v>61</v>
      </c>
      <c r="AI205">
        <v>1</v>
      </c>
      <c r="AJ205">
        <v>11</v>
      </c>
      <c r="AK205">
        <v>23</v>
      </c>
      <c r="AL205">
        <v>53</v>
      </c>
      <c r="AM205">
        <v>41</v>
      </c>
      <c r="AN205">
        <v>0</v>
      </c>
      <c r="AO205">
        <v>1</v>
      </c>
      <c r="AP205">
        <v>0</v>
      </c>
      <c r="AQ205">
        <v>0</v>
      </c>
      <c r="AR205">
        <v>0</v>
      </c>
      <c r="AS205">
        <v>0</v>
      </c>
      <c r="AT205">
        <v>0</v>
      </c>
      <c r="AU205">
        <v>0</v>
      </c>
      <c r="AV205">
        <v>0</v>
      </c>
      <c r="AW205">
        <v>0</v>
      </c>
      <c r="AX205">
        <v>0</v>
      </c>
      <c r="AY205">
        <v>0</v>
      </c>
      <c r="AZ205">
        <v>0</v>
      </c>
      <c r="BA205">
        <v>0</v>
      </c>
      <c r="BB205">
        <v>0</v>
      </c>
      <c r="BC205">
        <v>0</v>
      </c>
      <c r="BD205">
        <v>0</v>
      </c>
      <c r="BE205">
        <v>0</v>
      </c>
      <c r="BF205">
        <v>0</v>
      </c>
      <c r="BG205" s="20">
        <v>3</v>
      </c>
      <c r="BH205" s="20">
        <v>0</v>
      </c>
      <c r="BI205" s="20">
        <v>83</v>
      </c>
      <c r="BJ205" s="20">
        <v>2</v>
      </c>
      <c r="BK205" s="20">
        <v>330</v>
      </c>
      <c r="BL205" s="20">
        <v>817</v>
      </c>
      <c r="BM205" s="20">
        <v>560</v>
      </c>
      <c r="BN205" s="20">
        <v>103</v>
      </c>
      <c r="BO205" s="20">
        <v>52</v>
      </c>
      <c r="BP205" s="20">
        <v>3550</v>
      </c>
      <c r="BQ205" s="20">
        <v>1057</v>
      </c>
      <c r="BR205" s="20">
        <v>0</v>
      </c>
      <c r="BS205" s="20">
        <v>9</v>
      </c>
      <c r="BT205" s="20">
        <v>182</v>
      </c>
      <c r="BU205" s="20">
        <v>1038</v>
      </c>
      <c r="BV205" s="20">
        <v>2143</v>
      </c>
    </row>
    <row r="206" spans="1:74" x14ac:dyDescent="0.25">
      <c r="A206" s="20" t="s">
        <v>434</v>
      </c>
      <c r="B206" s="20" t="s">
        <v>442</v>
      </c>
      <c r="C206" s="20" t="s">
        <v>522</v>
      </c>
      <c r="D206" s="1">
        <v>44591</v>
      </c>
      <c r="E206">
        <v>97</v>
      </c>
      <c r="F206">
        <v>5</v>
      </c>
      <c r="G206">
        <v>3</v>
      </c>
      <c r="H206">
        <v>0</v>
      </c>
      <c r="I206">
        <v>0</v>
      </c>
      <c r="J206">
        <v>61</v>
      </c>
      <c r="K206">
        <v>0</v>
      </c>
      <c r="L206">
        <v>8</v>
      </c>
      <c r="M206">
        <v>4</v>
      </c>
      <c r="N206">
        <v>2</v>
      </c>
      <c r="O206">
        <v>2</v>
      </c>
      <c r="P206">
        <v>0</v>
      </c>
      <c r="Q206">
        <v>0</v>
      </c>
      <c r="R206">
        <v>368</v>
      </c>
      <c r="S206">
        <v>302</v>
      </c>
      <c r="T206">
        <v>11</v>
      </c>
      <c r="U206">
        <v>17</v>
      </c>
      <c r="V206">
        <v>7</v>
      </c>
      <c r="W206">
        <v>1075</v>
      </c>
      <c r="X206">
        <v>584</v>
      </c>
      <c r="Y206">
        <v>9</v>
      </c>
      <c r="Z206">
        <v>84</v>
      </c>
      <c r="AA206">
        <v>111</v>
      </c>
      <c r="AB206">
        <v>737</v>
      </c>
      <c r="AC206">
        <v>412</v>
      </c>
      <c r="AD206">
        <v>1</v>
      </c>
      <c r="AE206">
        <v>34</v>
      </c>
      <c r="AF206">
        <v>125</v>
      </c>
      <c r="AG206">
        <v>146</v>
      </c>
      <c r="AH206">
        <v>61</v>
      </c>
      <c r="AI206">
        <v>1</v>
      </c>
      <c r="AJ206">
        <v>11</v>
      </c>
      <c r="AK206">
        <v>23</v>
      </c>
      <c r="AL206">
        <v>53</v>
      </c>
      <c r="AM206">
        <v>41</v>
      </c>
      <c r="AN206">
        <v>0</v>
      </c>
      <c r="AO206">
        <v>1</v>
      </c>
      <c r="AP206">
        <v>0</v>
      </c>
      <c r="AQ206">
        <v>0</v>
      </c>
      <c r="AR206">
        <v>0</v>
      </c>
      <c r="AS206">
        <v>0</v>
      </c>
      <c r="AT206">
        <v>0</v>
      </c>
      <c r="AU206">
        <v>0</v>
      </c>
      <c r="AV206">
        <v>0</v>
      </c>
      <c r="AW206">
        <v>0</v>
      </c>
      <c r="AX206">
        <v>0</v>
      </c>
      <c r="AY206">
        <v>0</v>
      </c>
      <c r="AZ206">
        <v>0</v>
      </c>
      <c r="BA206">
        <v>0</v>
      </c>
      <c r="BB206">
        <v>0</v>
      </c>
      <c r="BC206">
        <v>0</v>
      </c>
      <c r="BD206">
        <v>0</v>
      </c>
      <c r="BE206">
        <v>0</v>
      </c>
      <c r="BF206">
        <v>0</v>
      </c>
      <c r="BG206" s="20">
        <v>4</v>
      </c>
      <c r="BH206" s="20">
        <v>0</v>
      </c>
      <c r="BI206" s="20">
        <v>83</v>
      </c>
      <c r="BJ206" s="20">
        <v>2</v>
      </c>
      <c r="BK206" s="20">
        <v>332</v>
      </c>
      <c r="BL206" s="20">
        <v>829</v>
      </c>
      <c r="BM206" s="20">
        <v>555</v>
      </c>
      <c r="BN206" s="20">
        <v>102</v>
      </c>
      <c r="BO206" s="20">
        <v>52</v>
      </c>
      <c r="BP206" s="20">
        <v>3542</v>
      </c>
      <c r="BQ206" s="20">
        <v>1079</v>
      </c>
      <c r="BR206" s="20">
        <v>0</v>
      </c>
      <c r="BS206" s="20">
        <v>9</v>
      </c>
      <c r="BT206" s="20">
        <v>184</v>
      </c>
      <c r="BU206" s="20">
        <v>1030</v>
      </c>
      <c r="BV206" s="20">
        <v>2141</v>
      </c>
    </row>
    <row r="207" spans="1:74" x14ac:dyDescent="0.25">
      <c r="A207" s="20" t="s">
        <v>434</v>
      </c>
      <c r="B207" s="20" t="s">
        <v>442</v>
      </c>
      <c r="C207" s="20" t="s">
        <v>522</v>
      </c>
      <c r="D207" s="1">
        <v>44599</v>
      </c>
      <c r="E207">
        <v>98</v>
      </c>
      <c r="F207">
        <v>5</v>
      </c>
      <c r="G207">
        <v>3</v>
      </c>
      <c r="H207">
        <v>0</v>
      </c>
      <c r="I207">
        <v>0</v>
      </c>
      <c r="J207">
        <v>62</v>
      </c>
      <c r="K207">
        <v>0</v>
      </c>
      <c r="L207">
        <v>8</v>
      </c>
      <c r="M207">
        <v>3</v>
      </c>
      <c r="N207">
        <v>2</v>
      </c>
      <c r="O207">
        <v>2</v>
      </c>
      <c r="P207">
        <v>0</v>
      </c>
      <c r="Q207">
        <v>0</v>
      </c>
      <c r="R207">
        <v>368</v>
      </c>
      <c r="S207">
        <v>302</v>
      </c>
      <c r="T207">
        <v>11</v>
      </c>
      <c r="U207">
        <v>17</v>
      </c>
      <c r="V207">
        <v>7</v>
      </c>
      <c r="W207">
        <v>1076</v>
      </c>
      <c r="X207">
        <v>592</v>
      </c>
      <c r="Y207">
        <v>9</v>
      </c>
      <c r="Z207">
        <v>85</v>
      </c>
      <c r="AA207">
        <v>112</v>
      </c>
      <c r="AB207">
        <v>738</v>
      </c>
      <c r="AC207">
        <v>414</v>
      </c>
      <c r="AD207">
        <v>1</v>
      </c>
      <c r="AE207">
        <v>35</v>
      </c>
      <c r="AF207">
        <v>123</v>
      </c>
      <c r="AG207">
        <v>146</v>
      </c>
      <c r="AH207">
        <v>63</v>
      </c>
      <c r="AI207">
        <v>1</v>
      </c>
      <c r="AJ207">
        <v>11</v>
      </c>
      <c r="AK207">
        <v>22</v>
      </c>
      <c r="AL207">
        <v>53</v>
      </c>
      <c r="AM207">
        <v>41</v>
      </c>
      <c r="AN207">
        <v>0</v>
      </c>
      <c r="AO207">
        <v>1</v>
      </c>
      <c r="AP207">
        <v>0</v>
      </c>
      <c r="AQ207">
        <v>0</v>
      </c>
      <c r="AR207">
        <v>0</v>
      </c>
      <c r="AS207">
        <v>0</v>
      </c>
      <c r="AT207">
        <v>0</v>
      </c>
      <c r="AU207">
        <v>0</v>
      </c>
      <c r="AV207">
        <v>0</v>
      </c>
      <c r="AW207">
        <v>0</v>
      </c>
      <c r="AX207">
        <v>0</v>
      </c>
      <c r="AY207">
        <v>0</v>
      </c>
      <c r="AZ207">
        <v>0</v>
      </c>
      <c r="BA207">
        <v>0</v>
      </c>
      <c r="BB207">
        <v>0</v>
      </c>
      <c r="BC207">
        <v>0</v>
      </c>
      <c r="BD207">
        <v>0</v>
      </c>
      <c r="BE207">
        <v>0</v>
      </c>
      <c r="BF207">
        <v>0</v>
      </c>
      <c r="BG207" s="20">
        <v>4</v>
      </c>
      <c r="BH207" s="20">
        <v>0</v>
      </c>
      <c r="BI207" s="20">
        <v>84</v>
      </c>
      <c r="BJ207" s="20">
        <v>2</v>
      </c>
      <c r="BK207" s="20">
        <v>332</v>
      </c>
      <c r="BL207" s="20">
        <v>831</v>
      </c>
      <c r="BM207" s="20">
        <v>556</v>
      </c>
      <c r="BN207" s="20">
        <v>102</v>
      </c>
      <c r="BO207" s="20">
        <v>52</v>
      </c>
      <c r="BP207" s="20">
        <v>3538</v>
      </c>
      <c r="BQ207" s="20">
        <v>1100</v>
      </c>
      <c r="BR207" s="20">
        <v>0</v>
      </c>
      <c r="BS207" s="20">
        <v>9</v>
      </c>
      <c r="BT207" s="20">
        <v>182</v>
      </c>
      <c r="BU207" s="20">
        <v>1020</v>
      </c>
      <c r="BV207" s="20">
        <v>2146</v>
      </c>
    </row>
    <row r="208" spans="1:74" x14ac:dyDescent="0.25">
      <c r="A208" s="20" t="s">
        <v>434</v>
      </c>
      <c r="B208" s="20" t="s">
        <v>442</v>
      </c>
      <c r="C208" s="20" t="s">
        <v>522</v>
      </c>
      <c r="D208" s="1">
        <v>44606</v>
      </c>
      <c r="E208">
        <v>98</v>
      </c>
      <c r="F208">
        <v>5</v>
      </c>
      <c r="G208">
        <v>3</v>
      </c>
      <c r="H208">
        <v>0</v>
      </c>
      <c r="I208">
        <v>0</v>
      </c>
      <c r="J208">
        <v>62</v>
      </c>
      <c r="K208">
        <v>0</v>
      </c>
      <c r="L208">
        <v>8</v>
      </c>
      <c r="M208">
        <v>3</v>
      </c>
      <c r="N208">
        <v>2</v>
      </c>
      <c r="O208">
        <v>2</v>
      </c>
      <c r="P208">
        <v>0</v>
      </c>
      <c r="Q208">
        <v>0</v>
      </c>
      <c r="R208">
        <v>369</v>
      </c>
      <c r="S208">
        <v>302</v>
      </c>
      <c r="T208">
        <v>11</v>
      </c>
      <c r="U208">
        <v>18</v>
      </c>
      <c r="V208">
        <v>7</v>
      </c>
      <c r="W208">
        <v>1080</v>
      </c>
      <c r="X208">
        <v>598</v>
      </c>
      <c r="Y208">
        <v>9</v>
      </c>
      <c r="Z208">
        <v>86</v>
      </c>
      <c r="AA208">
        <v>112</v>
      </c>
      <c r="AB208">
        <v>737</v>
      </c>
      <c r="AC208">
        <v>413</v>
      </c>
      <c r="AD208">
        <v>1</v>
      </c>
      <c r="AE208">
        <v>34</v>
      </c>
      <c r="AF208">
        <v>124</v>
      </c>
      <c r="AG208">
        <v>147</v>
      </c>
      <c r="AH208">
        <v>65</v>
      </c>
      <c r="AI208">
        <v>1</v>
      </c>
      <c r="AJ208">
        <v>10</v>
      </c>
      <c r="AK208">
        <v>22</v>
      </c>
      <c r="AL208">
        <v>53</v>
      </c>
      <c r="AM208">
        <v>41</v>
      </c>
      <c r="AN208">
        <v>0</v>
      </c>
      <c r="AO208">
        <v>1</v>
      </c>
      <c r="AP208">
        <v>0</v>
      </c>
      <c r="AQ208">
        <v>0</v>
      </c>
      <c r="AR208">
        <v>0</v>
      </c>
      <c r="AS208">
        <v>0</v>
      </c>
      <c r="AT208">
        <v>0</v>
      </c>
      <c r="AU208">
        <v>0</v>
      </c>
      <c r="AV208">
        <v>0</v>
      </c>
      <c r="AW208">
        <v>0</v>
      </c>
      <c r="AX208">
        <v>0</v>
      </c>
      <c r="AY208">
        <v>0</v>
      </c>
      <c r="AZ208">
        <v>0</v>
      </c>
      <c r="BA208">
        <v>0</v>
      </c>
      <c r="BB208">
        <v>0</v>
      </c>
      <c r="BC208">
        <v>0</v>
      </c>
      <c r="BD208">
        <v>0</v>
      </c>
      <c r="BE208">
        <v>0</v>
      </c>
      <c r="BF208">
        <v>0</v>
      </c>
      <c r="BG208" s="20">
        <v>4</v>
      </c>
      <c r="BH208" s="20">
        <v>0</v>
      </c>
      <c r="BI208" s="20">
        <v>84</v>
      </c>
      <c r="BJ208" s="20">
        <v>2</v>
      </c>
      <c r="BK208" s="20">
        <v>332</v>
      </c>
      <c r="BL208" s="20">
        <v>834</v>
      </c>
      <c r="BM208" s="20">
        <v>556</v>
      </c>
      <c r="BN208" s="20">
        <v>104</v>
      </c>
      <c r="BO208" s="20">
        <v>52</v>
      </c>
      <c r="BP208" s="20">
        <v>3552</v>
      </c>
      <c r="BQ208" s="20">
        <v>1123</v>
      </c>
      <c r="BR208" s="20">
        <v>0</v>
      </c>
      <c r="BS208" s="20">
        <v>9</v>
      </c>
      <c r="BT208" s="20">
        <v>183</v>
      </c>
      <c r="BU208" s="20">
        <v>1025</v>
      </c>
      <c r="BV208" s="20">
        <v>2155</v>
      </c>
    </row>
    <row r="209" spans="1:74" x14ac:dyDescent="0.25">
      <c r="A209" s="20" t="s">
        <v>434</v>
      </c>
      <c r="B209" s="20" t="s">
        <v>442</v>
      </c>
      <c r="C209" s="20" t="s">
        <v>523</v>
      </c>
      <c r="D209" s="1">
        <v>44493</v>
      </c>
      <c r="E209">
        <v>67</v>
      </c>
      <c r="F209">
        <v>0</v>
      </c>
      <c r="G209">
        <v>0</v>
      </c>
      <c r="H209">
        <v>0</v>
      </c>
      <c r="I209">
        <v>0</v>
      </c>
      <c r="J209">
        <v>10</v>
      </c>
      <c r="K209">
        <v>6</v>
      </c>
      <c r="L209">
        <v>1</v>
      </c>
      <c r="M209">
        <v>9</v>
      </c>
      <c r="N209">
        <v>0</v>
      </c>
      <c r="O209">
        <v>0</v>
      </c>
      <c r="P209">
        <v>0</v>
      </c>
      <c r="Q209">
        <v>0</v>
      </c>
      <c r="R209">
        <v>153</v>
      </c>
      <c r="S209">
        <v>0</v>
      </c>
      <c r="T209">
        <v>67</v>
      </c>
      <c r="U209">
        <v>0</v>
      </c>
      <c r="V209">
        <v>0</v>
      </c>
      <c r="W209">
        <v>462</v>
      </c>
      <c r="X209">
        <v>0</v>
      </c>
      <c r="Y209">
        <v>24</v>
      </c>
      <c r="Z209">
        <v>14</v>
      </c>
      <c r="AA209">
        <v>19</v>
      </c>
      <c r="AB209">
        <v>482</v>
      </c>
      <c r="AC209">
        <v>20</v>
      </c>
      <c r="AD209">
        <v>80</v>
      </c>
      <c r="AE209">
        <v>25</v>
      </c>
      <c r="AF209">
        <v>18</v>
      </c>
      <c r="AG209">
        <v>21</v>
      </c>
      <c r="AH209">
        <v>0</v>
      </c>
      <c r="AI209">
        <v>0</v>
      </c>
      <c r="AJ209">
        <v>1</v>
      </c>
      <c r="AK209">
        <v>2</v>
      </c>
      <c r="AL209">
        <v>7</v>
      </c>
      <c r="AM209">
        <v>0</v>
      </c>
      <c r="AN209">
        <v>1</v>
      </c>
      <c r="AO209">
        <v>0</v>
      </c>
      <c r="AP209">
        <v>0</v>
      </c>
      <c r="AQ209">
        <v>0</v>
      </c>
      <c r="AR209">
        <v>0</v>
      </c>
      <c r="AS209">
        <v>0</v>
      </c>
      <c r="AT209">
        <v>0</v>
      </c>
      <c r="AU209">
        <v>0</v>
      </c>
      <c r="AV209">
        <v>0</v>
      </c>
      <c r="AW209">
        <v>0</v>
      </c>
      <c r="AX209">
        <v>0</v>
      </c>
      <c r="AY209">
        <v>0</v>
      </c>
      <c r="AZ209">
        <v>0</v>
      </c>
      <c r="BA209">
        <v>0</v>
      </c>
      <c r="BB209">
        <v>15</v>
      </c>
      <c r="BC209">
        <v>44</v>
      </c>
      <c r="BD209">
        <v>0</v>
      </c>
      <c r="BE209">
        <v>0</v>
      </c>
      <c r="BF209">
        <v>0</v>
      </c>
      <c r="BG209" s="20"/>
      <c r="BH209" s="20"/>
      <c r="BI209" s="20"/>
      <c r="BJ209" s="20"/>
      <c r="BK209" s="20"/>
      <c r="BL209" s="20"/>
      <c r="BM209" s="20"/>
      <c r="BN209" s="20"/>
      <c r="BO209" s="20"/>
      <c r="BP209" s="20"/>
      <c r="BQ209" s="20"/>
      <c r="BR209" s="20"/>
      <c r="BS209" s="20"/>
      <c r="BT209" s="20"/>
      <c r="BU209" s="20"/>
      <c r="BV209" s="20"/>
    </row>
    <row r="210" spans="1:74" x14ac:dyDescent="0.25">
      <c r="A210" s="20" t="s">
        <v>434</v>
      </c>
      <c r="B210" s="20" t="s">
        <v>442</v>
      </c>
      <c r="C210" s="20" t="s">
        <v>523</v>
      </c>
      <c r="D210" s="1">
        <v>44500</v>
      </c>
      <c r="E210">
        <v>67</v>
      </c>
      <c r="F210">
        <v>0</v>
      </c>
      <c r="G210">
        <v>0</v>
      </c>
      <c r="H210">
        <v>0</v>
      </c>
      <c r="I210">
        <v>0</v>
      </c>
      <c r="J210">
        <v>12</v>
      </c>
      <c r="K210">
        <v>6</v>
      </c>
      <c r="L210">
        <v>1</v>
      </c>
      <c r="M210">
        <v>9</v>
      </c>
      <c r="N210">
        <v>0</v>
      </c>
      <c r="O210">
        <v>0</v>
      </c>
      <c r="P210">
        <v>0</v>
      </c>
      <c r="Q210">
        <v>0</v>
      </c>
      <c r="R210">
        <v>153</v>
      </c>
      <c r="S210">
        <v>0</v>
      </c>
      <c r="T210">
        <v>81</v>
      </c>
      <c r="U210">
        <v>0</v>
      </c>
      <c r="V210">
        <v>0</v>
      </c>
      <c r="W210">
        <v>461</v>
      </c>
      <c r="X210">
        <v>0</v>
      </c>
      <c r="Y210">
        <v>48</v>
      </c>
      <c r="Z210">
        <v>14</v>
      </c>
      <c r="AA210">
        <v>18</v>
      </c>
      <c r="AB210">
        <v>482</v>
      </c>
      <c r="AC210">
        <v>27</v>
      </c>
      <c r="AD210">
        <v>79</v>
      </c>
      <c r="AE210">
        <v>25</v>
      </c>
      <c r="AF210">
        <v>18</v>
      </c>
      <c r="AG210">
        <v>22</v>
      </c>
      <c r="AH210">
        <v>0</v>
      </c>
      <c r="AI210">
        <v>0</v>
      </c>
      <c r="AJ210">
        <v>1</v>
      </c>
      <c r="AK210">
        <v>3</v>
      </c>
      <c r="AL210">
        <v>7</v>
      </c>
      <c r="AM210">
        <v>0</v>
      </c>
      <c r="AN210">
        <v>1</v>
      </c>
      <c r="AO210">
        <v>0</v>
      </c>
      <c r="AP210">
        <v>0</v>
      </c>
      <c r="AQ210">
        <v>0</v>
      </c>
      <c r="AR210">
        <v>0</v>
      </c>
      <c r="AS210">
        <v>0</v>
      </c>
      <c r="AT210">
        <v>0</v>
      </c>
      <c r="AU210">
        <v>0</v>
      </c>
      <c r="AV210">
        <v>0</v>
      </c>
      <c r="AW210">
        <v>0</v>
      </c>
      <c r="AX210">
        <v>0</v>
      </c>
      <c r="AY210">
        <v>0</v>
      </c>
      <c r="AZ210">
        <v>0</v>
      </c>
      <c r="BA210">
        <v>0</v>
      </c>
      <c r="BB210">
        <v>15</v>
      </c>
      <c r="BC210">
        <v>43</v>
      </c>
      <c r="BD210">
        <v>0</v>
      </c>
      <c r="BE210">
        <v>0</v>
      </c>
      <c r="BF210">
        <v>0</v>
      </c>
      <c r="BG210" s="20"/>
      <c r="BH210" s="20"/>
      <c r="BI210" s="20"/>
      <c r="BJ210" s="20"/>
      <c r="BK210" s="20"/>
      <c r="BL210" s="20"/>
      <c r="BM210" s="20"/>
      <c r="BN210" s="20"/>
      <c r="BO210" s="20"/>
      <c r="BP210" s="20"/>
      <c r="BQ210" s="20"/>
      <c r="BR210" s="20"/>
      <c r="BS210" s="20"/>
      <c r="BT210" s="20"/>
      <c r="BU210" s="20"/>
      <c r="BV210" s="20"/>
    </row>
    <row r="211" spans="1:74" x14ac:dyDescent="0.25">
      <c r="A211" s="20" t="s">
        <v>434</v>
      </c>
      <c r="B211" s="20" t="s">
        <v>442</v>
      </c>
      <c r="C211" s="20" t="s">
        <v>523</v>
      </c>
      <c r="D211" s="1">
        <v>44507</v>
      </c>
      <c r="E211">
        <v>67</v>
      </c>
      <c r="F211">
        <v>0</v>
      </c>
      <c r="G211">
        <v>0</v>
      </c>
      <c r="H211">
        <v>0</v>
      </c>
      <c r="I211">
        <v>0</v>
      </c>
      <c r="J211">
        <v>16</v>
      </c>
      <c r="K211">
        <v>6</v>
      </c>
      <c r="L211">
        <v>1</v>
      </c>
      <c r="M211">
        <v>9</v>
      </c>
      <c r="N211">
        <v>0</v>
      </c>
      <c r="O211">
        <v>0</v>
      </c>
      <c r="P211">
        <v>0</v>
      </c>
      <c r="Q211">
        <v>0</v>
      </c>
      <c r="R211">
        <v>153</v>
      </c>
      <c r="S211">
        <v>96</v>
      </c>
      <c r="T211">
        <v>15</v>
      </c>
      <c r="U211">
        <v>0</v>
      </c>
      <c r="V211">
        <v>0</v>
      </c>
      <c r="W211">
        <v>460</v>
      </c>
      <c r="X211">
        <v>68</v>
      </c>
      <c r="Y211">
        <v>43</v>
      </c>
      <c r="Z211">
        <v>13</v>
      </c>
      <c r="AA211">
        <v>17</v>
      </c>
      <c r="AB211">
        <v>482</v>
      </c>
      <c r="AC211">
        <v>36</v>
      </c>
      <c r="AD211">
        <v>79</v>
      </c>
      <c r="AE211">
        <v>25</v>
      </c>
      <c r="AF211">
        <v>18</v>
      </c>
      <c r="AG211">
        <v>22</v>
      </c>
      <c r="AH211">
        <v>0</v>
      </c>
      <c r="AI211">
        <v>0</v>
      </c>
      <c r="AJ211">
        <v>1</v>
      </c>
      <c r="AK211">
        <v>3</v>
      </c>
      <c r="AL211">
        <v>7</v>
      </c>
      <c r="AM211">
        <v>4</v>
      </c>
      <c r="AN211">
        <v>0</v>
      </c>
      <c r="AO211">
        <v>0</v>
      </c>
      <c r="AP211">
        <v>0</v>
      </c>
      <c r="AQ211">
        <v>0</v>
      </c>
      <c r="AR211">
        <v>0</v>
      </c>
      <c r="AS211">
        <v>0</v>
      </c>
      <c r="AT211">
        <v>0</v>
      </c>
      <c r="AU211">
        <v>0</v>
      </c>
      <c r="AV211">
        <v>0</v>
      </c>
      <c r="AW211">
        <v>0</v>
      </c>
      <c r="AX211">
        <v>0</v>
      </c>
      <c r="AY211">
        <v>0</v>
      </c>
      <c r="AZ211">
        <v>0</v>
      </c>
      <c r="BA211">
        <v>0</v>
      </c>
      <c r="BB211">
        <v>0</v>
      </c>
      <c r="BC211">
        <v>0</v>
      </c>
      <c r="BD211">
        <v>0</v>
      </c>
      <c r="BE211">
        <v>0</v>
      </c>
      <c r="BF211">
        <v>0</v>
      </c>
      <c r="BG211" s="20">
        <v>0</v>
      </c>
      <c r="BH211" s="20">
        <v>0</v>
      </c>
      <c r="BI211" s="20">
        <v>49</v>
      </c>
      <c r="BJ211" s="20">
        <v>0</v>
      </c>
      <c r="BK211" s="20">
        <v>136</v>
      </c>
      <c r="BL211" s="20">
        <v>369</v>
      </c>
      <c r="BM211" s="20">
        <v>349</v>
      </c>
      <c r="BN211" s="20">
        <v>17</v>
      </c>
      <c r="BO211" s="20">
        <v>7</v>
      </c>
      <c r="BP211" s="20"/>
      <c r="BQ211" s="20"/>
      <c r="BR211" s="20"/>
      <c r="BS211" s="20"/>
      <c r="BT211" s="20"/>
      <c r="BU211" s="20"/>
      <c r="BV211" s="20"/>
    </row>
    <row r="212" spans="1:74" x14ac:dyDescent="0.25">
      <c r="A212" s="20" t="s">
        <v>434</v>
      </c>
      <c r="B212" s="20" t="s">
        <v>442</v>
      </c>
      <c r="C212" s="20" t="s">
        <v>523</v>
      </c>
      <c r="D212" s="1">
        <v>44514</v>
      </c>
      <c r="E212">
        <v>68</v>
      </c>
      <c r="F212">
        <v>0</v>
      </c>
      <c r="G212">
        <v>0</v>
      </c>
      <c r="H212">
        <v>0</v>
      </c>
      <c r="I212">
        <v>0</v>
      </c>
      <c r="J212">
        <v>20</v>
      </c>
      <c r="K212">
        <v>6</v>
      </c>
      <c r="L212">
        <v>2</v>
      </c>
      <c r="M212">
        <v>9</v>
      </c>
      <c r="N212">
        <v>0</v>
      </c>
      <c r="O212">
        <v>0</v>
      </c>
      <c r="P212">
        <v>0</v>
      </c>
      <c r="Q212">
        <v>0</v>
      </c>
      <c r="R212">
        <v>152</v>
      </c>
      <c r="S212">
        <v>103</v>
      </c>
      <c r="T212">
        <v>15</v>
      </c>
      <c r="U212">
        <v>0</v>
      </c>
      <c r="V212">
        <v>0</v>
      </c>
      <c r="W212">
        <v>463</v>
      </c>
      <c r="X212">
        <v>107</v>
      </c>
      <c r="Y212">
        <v>44</v>
      </c>
      <c r="Z212">
        <v>13</v>
      </c>
      <c r="AA212">
        <v>17</v>
      </c>
      <c r="AB212">
        <v>482</v>
      </c>
      <c r="AC212">
        <v>48</v>
      </c>
      <c r="AD212">
        <v>79</v>
      </c>
      <c r="AE212">
        <v>25</v>
      </c>
      <c r="AF212">
        <v>17</v>
      </c>
      <c r="AG212">
        <v>22</v>
      </c>
      <c r="AH212">
        <v>0</v>
      </c>
      <c r="AI212">
        <v>0</v>
      </c>
      <c r="AJ212">
        <v>1</v>
      </c>
      <c r="AK212">
        <v>3</v>
      </c>
      <c r="AL212">
        <v>7</v>
      </c>
      <c r="AM212">
        <v>4</v>
      </c>
      <c r="AN212">
        <v>0</v>
      </c>
      <c r="AO212">
        <v>0</v>
      </c>
      <c r="AP212">
        <v>0</v>
      </c>
      <c r="AQ212">
        <v>0</v>
      </c>
      <c r="AR212">
        <v>0</v>
      </c>
      <c r="AS212">
        <v>0</v>
      </c>
      <c r="AT212">
        <v>0</v>
      </c>
      <c r="AU212">
        <v>0</v>
      </c>
      <c r="AV212">
        <v>0</v>
      </c>
      <c r="AW212">
        <v>0</v>
      </c>
      <c r="AX212">
        <v>0</v>
      </c>
      <c r="AY212">
        <v>0</v>
      </c>
      <c r="AZ212">
        <v>0</v>
      </c>
      <c r="BA212">
        <v>0</v>
      </c>
      <c r="BB212">
        <v>0</v>
      </c>
      <c r="BC212">
        <v>0</v>
      </c>
      <c r="BD212">
        <v>0</v>
      </c>
      <c r="BE212">
        <v>0</v>
      </c>
      <c r="BF212">
        <v>0</v>
      </c>
      <c r="BG212" s="20">
        <v>0</v>
      </c>
      <c r="BH212" s="20">
        <v>0</v>
      </c>
      <c r="BI212" s="20">
        <v>49</v>
      </c>
      <c r="BJ212" s="20">
        <v>0</v>
      </c>
      <c r="BK212" s="20">
        <v>135</v>
      </c>
      <c r="BL212" s="20">
        <v>372</v>
      </c>
      <c r="BM212" s="20">
        <v>350</v>
      </c>
      <c r="BN212" s="20">
        <v>17</v>
      </c>
      <c r="BO212" s="20">
        <v>7</v>
      </c>
      <c r="BP212" s="20"/>
      <c r="BQ212" s="20"/>
      <c r="BR212" s="20"/>
      <c r="BS212" s="20"/>
      <c r="BT212" s="20"/>
      <c r="BU212" s="20"/>
      <c r="BV212" s="20"/>
    </row>
    <row r="213" spans="1:74" x14ac:dyDescent="0.25">
      <c r="A213" s="20" t="s">
        <v>434</v>
      </c>
      <c r="B213" s="20" t="s">
        <v>442</v>
      </c>
      <c r="C213" s="20" t="s">
        <v>523</v>
      </c>
      <c r="D213" s="1">
        <v>44521</v>
      </c>
      <c r="E213">
        <v>68</v>
      </c>
      <c r="F213">
        <v>0</v>
      </c>
      <c r="G213">
        <v>0</v>
      </c>
      <c r="H213">
        <v>0</v>
      </c>
      <c r="I213">
        <v>0</v>
      </c>
      <c r="J213">
        <v>21</v>
      </c>
      <c r="K213">
        <v>6</v>
      </c>
      <c r="L213">
        <v>2</v>
      </c>
      <c r="M213">
        <v>9</v>
      </c>
      <c r="N213">
        <v>0</v>
      </c>
      <c r="O213">
        <v>0</v>
      </c>
      <c r="P213">
        <v>0</v>
      </c>
      <c r="Q213">
        <v>0</v>
      </c>
      <c r="R213">
        <v>152</v>
      </c>
      <c r="S213">
        <v>105</v>
      </c>
      <c r="T213">
        <v>15</v>
      </c>
      <c r="U213">
        <v>0</v>
      </c>
      <c r="V213">
        <v>0</v>
      </c>
      <c r="W213">
        <v>463</v>
      </c>
      <c r="X213">
        <v>142</v>
      </c>
      <c r="Y213">
        <v>43</v>
      </c>
      <c r="Z213">
        <v>13</v>
      </c>
      <c r="AA213">
        <v>16</v>
      </c>
      <c r="AB213">
        <v>485</v>
      </c>
      <c r="AC213">
        <v>63</v>
      </c>
      <c r="AD213">
        <v>79</v>
      </c>
      <c r="AE213">
        <v>26</v>
      </c>
      <c r="AF213">
        <v>18</v>
      </c>
      <c r="AG213">
        <v>23</v>
      </c>
      <c r="AH213">
        <v>0</v>
      </c>
      <c r="AI213">
        <v>0</v>
      </c>
      <c r="AJ213">
        <v>1</v>
      </c>
      <c r="AK213">
        <v>3</v>
      </c>
      <c r="AL213">
        <v>7</v>
      </c>
      <c r="AM213">
        <v>4</v>
      </c>
      <c r="AN213">
        <v>0</v>
      </c>
      <c r="AO213">
        <v>0</v>
      </c>
      <c r="AP213">
        <v>0</v>
      </c>
      <c r="AQ213">
        <v>0</v>
      </c>
      <c r="AR213">
        <v>0</v>
      </c>
      <c r="AS213">
        <v>0</v>
      </c>
      <c r="AT213">
        <v>0</v>
      </c>
      <c r="AU213">
        <v>0</v>
      </c>
      <c r="AV213">
        <v>0</v>
      </c>
      <c r="AW213">
        <v>0</v>
      </c>
      <c r="AX213">
        <v>0</v>
      </c>
      <c r="AY213">
        <v>0</v>
      </c>
      <c r="AZ213">
        <v>0</v>
      </c>
      <c r="BA213">
        <v>0</v>
      </c>
      <c r="BB213">
        <v>0</v>
      </c>
      <c r="BC213">
        <v>0</v>
      </c>
      <c r="BD213">
        <v>0</v>
      </c>
      <c r="BE213">
        <v>0</v>
      </c>
      <c r="BF213">
        <v>0</v>
      </c>
      <c r="BG213" s="20">
        <v>0</v>
      </c>
      <c r="BH213" s="20">
        <v>0</v>
      </c>
      <c r="BI213" s="20">
        <v>49</v>
      </c>
      <c r="BJ213" s="20">
        <v>0</v>
      </c>
      <c r="BK213" s="20">
        <v>135</v>
      </c>
      <c r="BL213" s="20">
        <v>374</v>
      </c>
      <c r="BM213" s="20">
        <v>352</v>
      </c>
      <c r="BN213" s="20">
        <v>17</v>
      </c>
      <c r="BO213" s="20">
        <v>7</v>
      </c>
      <c r="BP213" s="20"/>
      <c r="BQ213" s="20"/>
      <c r="BR213" s="20"/>
      <c r="BS213" s="20"/>
      <c r="BT213" s="20"/>
      <c r="BU213" s="20"/>
      <c r="BV213" s="20"/>
    </row>
    <row r="214" spans="1:74" x14ac:dyDescent="0.25">
      <c r="A214" s="20" t="s">
        <v>434</v>
      </c>
      <c r="B214" s="20" t="s">
        <v>442</v>
      </c>
      <c r="C214" s="20" t="s">
        <v>523</v>
      </c>
      <c r="D214" s="1">
        <v>44528</v>
      </c>
      <c r="E214">
        <v>68</v>
      </c>
      <c r="F214">
        <v>0</v>
      </c>
      <c r="G214">
        <v>0</v>
      </c>
      <c r="H214">
        <v>0</v>
      </c>
      <c r="I214">
        <v>0</v>
      </c>
      <c r="J214">
        <v>27</v>
      </c>
      <c r="K214">
        <v>6</v>
      </c>
      <c r="L214">
        <v>2</v>
      </c>
      <c r="M214">
        <v>9</v>
      </c>
      <c r="N214">
        <v>0</v>
      </c>
      <c r="O214">
        <v>0</v>
      </c>
      <c r="P214">
        <v>0</v>
      </c>
      <c r="Q214">
        <v>0</v>
      </c>
      <c r="R214">
        <v>151</v>
      </c>
      <c r="S214">
        <v>109</v>
      </c>
      <c r="T214">
        <v>15</v>
      </c>
      <c r="U214">
        <v>0</v>
      </c>
      <c r="V214">
        <v>0</v>
      </c>
      <c r="W214">
        <v>464</v>
      </c>
      <c r="X214">
        <v>158</v>
      </c>
      <c r="Y214">
        <v>43</v>
      </c>
      <c r="Z214">
        <v>13</v>
      </c>
      <c r="AA214">
        <v>15</v>
      </c>
      <c r="AB214">
        <v>487</v>
      </c>
      <c r="AC214">
        <v>93</v>
      </c>
      <c r="AD214">
        <v>80</v>
      </c>
      <c r="AE214">
        <v>26</v>
      </c>
      <c r="AF214">
        <v>18</v>
      </c>
      <c r="AG214">
        <v>24</v>
      </c>
      <c r="AH214">
        <v>1</v>
      </c>
      <c r="AI214">
        <v>0</v>
      </c>
      <c r="AJ214">
        <v>1</v>
      </c>
      <c r="AK214">
        <v>3</v>
      </c>
      <c r="AL214">
        <v>7</v>
      </c>
      <c r="AM214">
        <v>4</v>
      </c>
      <c r="AN214">
        <v>0</v>
      </c>
      <c r="AO214">
        <v>0</v>
      </c>
      <c r="AP214">
        <v>0</v>
      </c>
      <c r="AQ214">
        <v>0</v>
      </c>
      <c r="AR214">
        <v>0</v>
      </c>
      <c r="AS214">
        <v>0</v>
      </c>
      <c r="AT214">
        <v>0</v>
      </c>
      <c r="AU214">
        <v>0</v>
      </c>
      <c r="AV214">
        <v>0</v>
      </c>
      <c r="AW214">
        <v>0</v>
      </c>
      <c r="AX214">
        <v>0</v>
      </c>
      <c r="AY214">
        <v>0</v>
      </c>
      <c r="AZ214">
        <v>0</v>
      </c>
      <c r="BA214">
        <v>0</v>
      </c>
      <c r="BB214">
        <v>0</v>
      </c>
      <c r="BC214">
        <v>0</v>
      </c>
      <c r="BD214">
        <v>0</v>
      </c>
      <c r="BE214">
        <v>0</v>
      </c>
      <c r="BF214">
        <v>0</v>
      </c>
      <c r="BG214" s="20">
        <v>0</v>
      </c>
      <c r="BH214" s="20">
        <v>0</v>
      </c>
      <c r="BI214" s="20">
        <v>49</v>
      </c>
      <c r="BJ214" s="20">
        <v>0</v>
      </c>
      <c r="BK214" s="20">
        <v>134</v>
      </c>
      <c r="BL214" s="20">
        <v>376</v>
      </c>
      <c r="BM214" s="20">
        <v>355</v>
      </c>
      <c r="BN214" s="20">
        <v>19</v>
      </c>
      <c r="BO214" s="20">
        <v>7</v>
      </c>
      <c r="BP214" s="20"/>
      <c r="BQ214" s="20"/>
      <c r="BR214" s="20"/>
      <c r="BS214" s="20"/>
      <c r="BT214" s="20"/>
      <c r="BU214" s="20"/>
      <c r="BV214" s="20"/>
    </row>
    <row r="215" spans="1:74" x14ac:dyDescent="0.25">
      <c r="A215" s="20" t="s">
        <v>434</v>
      </c>
      <c r="B215" s="20" t="s">
        <v>442</v>
      </c>
      <c r="C215" s="20" t="s">
        <v>523</v>
      </c>
      <c r="D215" s="1">
        <v>44535</v>
      </c>
      <c r="E215">
        <v>68</v>
      </c>
      <c r="F215">
        <v>0</v>
      </c>
      <c r="G215">
        <v>0</v>
      </c>
      <c r="H215">
        <v>0</v>
      </c>
      <c r="I215">
        <v>0</v>
      </c>
      <c r="J215">
        <v>31</v>
      </c>
      <c r="K215">
        <v>6</v>
      </c>
      <c r="L215">
        <v>2</v>
      </c>
      <c r="M215">
        <v>9</v>
      </c>
      <c r="N215">
        <v>0</v>
      </c>
      <c r="O215">
        <v>0</v>
      </c>
      <c r="P215">
        <v>0</v>
      </c>
      <c r="Q215">
        <v>0</v>
      </c>
      <c r="R215">
        <v>151</v>
      </c>
      <c r="S215">
        <v>109</v>
      </c>
      <c r="T215">
        <v>15</v>
      </c>
      <c r="U215">
        <v>0</v>
      </c>
      <c r="V215">
        <v>1</v>
      </c>
      <c r="W215">
        <v>464</v>
      </c>
      <c r="X215">
        <v>191</v>
      </c>
      <c r="Y215">
        <v>42</v>
      </c>
      <c r="Z215">
        <v>13</v>
      </c>
      <c r="AA215">
        <v>15</v>
      </c>
      <c r="AB215">
        <v>487</v>
      </c>
      <c r="AC215">
        <v>137</v>
      </c>
      <c r="AD215">
        <v>80</v>
      </c>
      <c r="AE215">
        <v>27</v>
      </c>
      <c r="AF215">
        <v>16</v>
      </c>
      <c r="AG215">
        <v>24</v>
      </c>
      <c r="AH215">
        <v>3</v>
      </c>
      <c r="AI215">
        <v>0</v>
      </c>
      <c r="AJ215">
        <v>1</v>
      </c>
      <c r="AK215">
        <v>3</v>
      </c>
      <c r="AL215">
        <v>7</v>
      </c>
      <c r="AM215">
        <v>4</v>
      </c>
      <c r="AN215">
        <v>0</v>
      </c>
      <c r="AO215">
        <v>0</v>
      </c>
      <c r="AP215">
        <v>0</v>
      </c>
      <c r="AQ215">
        <v>0</v>
      </c>
      <c r="AR215">
        <v>0</v>
      </c>
      <c r="AS215">
        <v>0</v>
      </c>
      <c r="AT215">
        <v>0</v>
      </c>
      <c r="AU215">
        <v>0</v>
      </c>
      <c r="AV215">
        <v>0</v>
      </c>
      <c r="AW215">
        <v>0</v>
      </c>
      <c r="AX215">
        <v>0</v>
      </c>
      <c r="AY215">
        <v>0</v>
      </c>
      <c r="AZ215">
        <v>0</v>
      </c>
      <c r="BA215">
        <v>0</v>
      </c>
      <c r="BB215">
        <v>0</v>
      </c>
      <c r="BC215">
        <v>0</v>
      </c>
      <c r="BD215">
        <v>0</v>
      </c>
      <c r="BE215">
        <v>0</v>
      </c>
      <c r="BF215">
        <v>0</v>
      </c>
      <c r="BG215" s="20">
        <v>0</v>
      </c>
      <c r="BH215" s="20">
        <v>0</v>
      </c>
      <c r="BI215" s="20">
        <v>49</v>
      </c>
      <c r="BJ215" s="20">
        <v>0</v>
      </c>
      <c r="BK215" s="20">
        <v>133</v>
      </c>
      <c r="BL215" s="20">
        <v>376</v>
      </c>
      <c r="BM215" s="20">
        <v>355</v>
      </c>
      <c r="BN215" s="20">
        <v>19</v>
      </c>
      <c r="BO215" s="20">
        <v>7</v>
      </c>
      <c r="BP215" s="20"/>
      <c r="BQ215" s="20"/>
      <c r="BR215" s="20"/>
      <c r="BS215" s="20"/>
      <c r="BT215" s="20"/>
      <c r="BU215" s="20"/>
      <c r="BV215" s="20"/>
    </row>
    <row r="216" spans="1:74" x14ac:dyDescent="0.25">
      <c r="A216" s="20" t="s">
        <v>434</v>
      </c>
      <c r="B216" s="20" t="s">
        <v>442</v>
      </c>
      <c r="C216" s="20" t="s">
        <v>523</v>
      </c>
      <c r="D216" s="1">
        <v>44542</v>
      </c>
      <c r="E216">
        <v>68</v>
      </c>
      <c r="F216">
        <v>0</v>
      </c>
      <c r="G216">
        <v>0</v>
      </c>
      <c r="H216">
        <v>0</v>
      </c>
      <c r="I216">
        <v>0</v>
      </c>
      <c r="J216">
        <v>33</v>
      </c>
      <c r="K216">
        <v>6</v>
      </c>
      <c r="L216">
        <v>2</v>
      </c>
      <c r="M216">
        <v>8</v>
      </c>
      <c r="N216">
        <v>0</v>
      </c>
      <c r="O216">
        <v>0</v>
      </c>
      <c r="P216">
        <v>0</v>
      </c>
      <c r="Q216">
        <v>0</v>
      </c>
      <c r="R216">
        <v>151</v>
      </c>
      <c r="S216">
        <v>113</v>
      </c>
      <c r="T216">
        <v>15</v>
      </c>
      <c r="U216">
        <v>0</v>
      </c>
      <c r="V216">
        <v>1</v>
      </c>
      <c r="W216">
        <v>468</v>
      </c>
      <c r="X216">
        <v>206</v>
      </c>
      <c r="Y216">
        <v>41</v>
      </c>
      <c r="Z216">
        <v>13</v>
      </c>
      <c r="AA216">
        <v>16</v>
      </c>
      <c r="AB216">
        <v>491</v>
      </c>
      <c r="AC216">
        <v>170</v>
      </c>
      <c r="AD216">
        <v>80</v>
      </c>
      <c r="AE216">
        <v>26</v>
      </c>
      <c r="AF216">
        <v>18</v>
      </c>
      <c r="AG216">
        <v>26</v>
      </c>
      <c r="AH216">
        <v>4</v>
      </c>
      <c r="AI216">
        <v>0</v>
      </c>
      <c r="AJ216">
        <v>1</v>
      </c>
      <c r="AK216">
        <v>4</v>
      </c>
      <c r="AL216">
        <v>7</v>
      </c>
      <c r="AM216">
        <v>6</v>
      </c>
      <c r="AN216">
        <v>0</v>
      </c>
      <c r="AO216">
        <v>0</v>
      </c>
      <c r="AP216">
        <v>0</v>
      </c>
      <c r="AQ216">
        <v>0</v>
      </c>
      <c r="AR216">
        <v>0</v>
      </c>
      <c r="AS216">
        <v>0</v>
      </c>
      <c r="AT216">
        <v>0</v>
      </c>
      <c r="AU216">
        <v>0</v>
      </c>
      <c r="AV216">
        <v>0</v>
      </c>
      <c r="AW216">
        <v>0</v>
      </c>
      <c r="AX216">
        <v>0</v>
      </c>
      <c r="AY216">
        <v>0</v>
      </c>
      <c r="AZ216">
        <v>0</v>
      </c>
      <c r="BA216">
        <v>0</v>
      </c>
      <c r="BB216">
        <v>0</v>
      </c>
      <c r="BC216">
        <v>0</v>
      </c>
      <c r="BD216">
        <v>0</v>
      </c>
      <c r="BE216">
        <v>0</v>
      </c>
      <c r="BF216">
        <v>0</v>
      </c>
      <c r="BG216" s="20">
        <v>0</v>
      </c>
      <c r="BH216" s="20">
        <v>0</v>
      </c>
      <c r="BI216" s="20">
        <v>49</v>
      </c>
      <c r="BJ216" s="20">
        <v>0</v>
      </c>
      <c r="BK216" s="20">
        <v>133</v>
      </c>
      <c r="BL216" s="20">
        <v>380</v>
      </c>
      <c r="BM216" s="20">
        <v>358</v>
      </c>
      <c r="BN216" s="20">
        <v>20</v>
      </c>
      <c r="BO216" s="20">
        <v>7</v>
      </c>
      <c r="BP216" s="20"/>
      <c r="BQ216" s="20"/>
      <c r="BR216" s="20"/>
      <c r="BS216" s="20"/>
      <c r="BT216" s="20"/>
      <c r="BU216" s="20"/>
      <c r="BV216" s="20"/>
    </row>
    <row r="217" spans="1:74" x14ac:dyDescent="0.25">
      <c r="A217" s="20" t="s">
        <v>434</v>
      </c>
      <c r="B217" s="20" t="s">
        <v>442</v>
      </c>
      <c r="C217" s="20" t="s">
        <v>523</v>
      </c>
      <c r="D217" s="1">
        <v>44549</v>
      </c>
      <c r="E217">
        <v>68</v>
      </c>
      <c r="F217">
        <v>0</v>
      </c>
      <c r="G217">
        <v>0</v>
      </c>
      <c r="H217">
        <v>0</v>
      </c>
      <c r="I217">
        <v>0</v>
      </c>
      <c r="J217">
        <v>35</v>
      </c>
      <c r="K217">
        <v>6</v>
      </c>
      <c r="L217">
        <v>2</v>
      </c>
      <c r="M217">
        <v>8</v>
      </c>
      <c r="N217">
        <v>0</v>
      </c>
      <c r="O217">
        <v>0</v>
      </c>
      <c r="P217">
        <v>0</v>
      </c>
      <c r="Q217">
        <v>0</v>
      </c>
      <c r="R217">
        <v>151</v>
      </c>
      <c r="S217">
        <v>115</v>
      </c>
      <c r="T217">
        <v>14</v>
      </c>
      <c r="U217">
        <v>0</v>
      </c>
      <c r="V217">
        <v>1</v>
      </c>
      <c r="W217">
        <v>471</v>
      </c>
      <c r="X217">
        <v>231</v>
      </c>
      <c r="Y217">
        <v>41</v>
      </c>
      <c r="Z217">
        <v>14</v>
      </c>
      <c r="AA217">
        <v>17</v>
      </c>
      <c r="AB217">
        <v>493</v>
      </c>
      <c r="AC217">
        <v>209</v>
      </c>
      <c r="AD217">
        <v>80</v>
      </c>
      <c r="AE217">
        <v>26</v>
      </c>
      <c r="AF217">
        <v>20</v>
      </c>
      <c r="AG217">
        <v>27</v>
      </c>
      <c r="AH217">
        <v>4</v>
      </c>
      <c r="AI217">
        <v>0</v>
      </c>
      <c r="AJ217">
        <v>1</v>
      </c>
      <c r="AK217">
        <v>4</v>
      </c>
      <c r="AL217">
        <v>7</v>
      </c>
      <c r="AM217">
        <v>6</v>
      </c>
      <c r="AN217">
        <v>0</v>
      </c>
      <c r="AO217">
        <v>0</v>
      </c>
      <c r="AP217">
        <v>0</v>
      </c>
      <c r="AQ217">
        <v>0</v>
      </c>
      <c r="AR217">
        <v>0</v>
      </c>
      <c r="AS217">
        <v>0</v>
      </c>
      <c r="AT217">
        <v>0</v>
      </c>
      <c r="AU217">
        <v>0</v>
      </c>
      <c r="AV217">
        <v>0</v>
      </c>
      <c r="AW217">
        <v>0</v>
      </c>
      <c r="AX217">
        <v>0</v>
      </c>
      <c r="AY217">
        <v>0</v>
      </c>
      <c r="AZ217">
        <v>0</v>
      </c>
      <c r="BA217">
        <v>0</v>
      </c>
      <c r="BB217">
        <v>0</v>
      </c>
      <c r="BC217">
        <v>0</v>
      </c>
      <c r="BD217">
        <v>0</v>
      </c>
      <c r="BE217">
        <v>0</v>
      </c>
      <c r="BF217">
        <v>0</v>
      </c>
      <c r="BG217" s="20">
        <v>0</v>
      </c>
      <c r="BH217" s="20">
        <v>0</v>
      </c>
      <c r="BI217" s="20">
        <v>49</v>
      </c>
      <c r="BJ217" s="20">
        <v>0</v>
      </c>
      <c r="BK217" s="20">
        <v>134</v>
      </c>
      <c r="BL217" s="20">
        <v>383</v>
      </c>
      <c r="BM217" s="20">
        <v>358</v>
      </c>
      <c r="BN217" s="20">
        <v>21</v>
      </c>
      <c r="BO217" s="20">
        <v>7</v>
      </c>
      <c r="BP217" s="20">
        <v>2258</v>
      </c>
      <c r="BQ217" s="20">
        <v>432</v>
      </c>
      <c r="BR217" s="20">
        <v>0</v>
      </c>
      <c r="BS217" s="20">
        <v>159</v>
      </c>
      <c r="BT217" s="20">
        <v>67</v>
      </c>
      <c r="BU217" s="20">
        <v>583</v>
      </c>
      <c r="BV217" s="20">
        <v>1353</v>
      </c>
    </row>
    <row r="218" spans="1:74" x14ac:dyDescent="0.25">
      <c r="A218" s="20" t="s">
        <v>434</v>
      </c>
      <c r="B218" s="20" t="s">
        <v>442</v>
      </c>
      <c r="C218" s="20" t="s">
        <v>523</v>
      </c>
      <c r="D218" s="1">
        <v>44558</v>
      </c>
      <c r="E218">
        <v>68</v>
      </c>
      <c r="F218">
        <v>0</v>
      </c>
      <c r="G218">
        <v>0</v>
      </c>
      <c r="H218">
        <v>0</v>
      </c>
      <c r="I218">
        <v>0</v>
      </c>
      <c r="J218">
        <v>37</v>
      </c>
      <c r="K218">
        <v>6</v>
      </c>
      <c r="L218">
        <v>2</v>
      </c>
      <c r="M218">
        <v>8</v>
      </c>
      <c r="N218">
        <v>0</v>
      </c>
      <c r="O218">
        <v>0</v>
      </c>
      <c r="P218">
        <v>0</v>
      </c>
      <c r="Q218">
        <v>0</v>
      </c>
      <c r="R218">
        <v>151</v>
      </c>
      <c r="S218">
        <v>120</v>
      </c>
      <c r="T218">
        <v>14</v>
      </c>
      <c r="U218">
        <v>0</v>
      </c>
      <c r="V218">
        <v>1</v>
      </c>
      <c r="W218">
        <v>472</v>
      </c>
      <c r="X218">
        <v>254</v>
      </c>
      <c r="Y218">
        <v>41</v>
      </c>
      <c r="Z218">
        <v>14</v>
      </c>
      <c r="AA218">
        <v>19</v>
      </c>
      <c r="AB218">
        <v>495</v>
      </c>
      <c r="AC218">
        <v>241</v>
      </c>
      <c r="AD218">
        <v>80</v>
      </c>
      <c r="AE218">
        <v>26</v>
      </c>
      <c r="AF218">
        <v>20</v>
      </c>
      <c r="AG218">
        <v>26</v>
      </c>
      <c r="AH218">
        <v>8</v>
      </c>
      <c r="AI218">
        <v>0</v>
      </c>
      <c r="AJ218">
        <v>1</v>
      </c>
      <c r="AK218">
        <v>4</v>
      </c>
      <c r="AL218">
        <v>7</v>
      </c>
      <c r="AM218">
        <v>7</v>
      </c>
      <c r="AN218">
        <v>0</v>
      </c>
      <c r="AO218">
        <v>0</v>
      </c>
      <c r="AP218">
        <v>0</v>
      </c>
      <c r="AQ218">
        <v>0</v>
      </c>
      <c r="AR218">
        <v>0</v>
      </c>
      <c r="AS218">
        <v>0</v>
      </c>
      <c r="AT218">
        <v>0</v>
      </c>
      <c r="AU218">
        <v>0</v>
      </c>
      <c r="AV218">
        <v>0</v>
      </c>
      <c r="AW218">
        <v>0</v>
      </c>
      <c r="AX218">
        <v>0</v>
      </c>
      <c r="AY218">
        <v>0</v>
      </c>
      <c r="AZ218">
        <v>0</v>
      </c>
      <c r="BA218">
        <v>0</v>
      </c>
      <c r="BB218">
        <v>0</v>
      </c>
      <c r="BC218">
        <v>0</v>
      </c>
      <c r="BD218">
        <v>0</v>
      </c>
      <c r="BE218">
        <v>0</v>
      </c>
      <c r="BF218">
        <v>0</v>
      </c>
      <c r="BG218" s="20">
        <v>0</v>
      </c>
      <c r="BH218" s="20">
        <v>0</v>
      </c>
      <c r="BI218" s="20">
        <v>49</v>
      </c>
      <c r="BJ218" s="20">
        <v>0</v>
      </c>
      <c r="BK218" s="20">
        <v>134</v>
      </c>
      <c r="BL218" s="20">
        <v>382</v>
      </c>
      <c r="BM218" s="20">
        <v>358</v>
      </c>
      <c r="BN218" s="20">
        <v>20</v>
      </c>
      <c r="BO218" s="20">
        <v>7</v>
      </c>
      <c r="BP218" s="20">
        <v>2256</v>
      </c>
      <c r="BQ218" s="20">
        <v>574</v>
      </c>
      <c r="BR218" s="20">
        <v>0</v>
      </c>
      <c r="BS218" s="20">
        <v>158</v>
      </c>
      <c r="BT218" s="20">
        <v>69</v>
      </c>
      <c r="BU218" s="20">
        <v>573</v>
      </c>
      <c r="BV218" s="20">
        <v>1359</v>
      </c>
    </row>
    <row r="219" spans="1:74" x14ac:dyDescent="0.25">
      <c r="A219" s="20" t="s">
        <v>434</v>
      </c>
      <c r="B219" s="20" t="s">
        <v>442</v>
      </c>
      <c r="C219" s="20" t="s">
        <v>523</v>
      </c>
      <c r="D219" s="1">
        <v>44564</v>
      </c>
      <c r="E219">
        <v>68</v>
      </c>
      <c r="F219">
        <v>0</v>
      </c>
      <c r="G219">
        <v>0</v>
      </c>
      <c r="H219">
        <v>0</v>
      </c>
      <c r="I219">
        <v>0</v>
      </c>
      <c r="J219">
        <v>37</v>
      </c>
      <c r="K219">
        <v>6</v>
      </c>
      <c r="L219">
        <v>2</v>
      </c>
      <c r="M219">
        <v>8</v>
      </c>
      <c r="N219">
        <v>0</v>
      </c>
      <c r="O219">
        <v>0</v>
      </c>
      <c r="P219">
        <v>0</v>
      </c>
      <c r="Q219">
        <v>0</v>
      </c>
      <c r="R219">
        <v>153</v>
      </c>
      <c r="S219">
        <v>122</v>
      </c>
      <c r="T219">
        <v>15</v>
      </c>
      <c r="U219">
        <v>0</v>
      </c>
      <c r="V219">
        <v>1</v>
      </c>
      <c r="W219">
        <v>471</v>
      </c>
      <c r="X219">
        <v>257</v>
      </c>
      <c r="Y219">
        <v>40</v>
      </c>
      <c r="Z219">
        <v>14</v>
      </c>
      <c r="AA219">
        <v>20</v>
      </c>
      <c r="AB219">
        <v>496</v>
      </c>
      <c r="AC219">
        <v>253</v>
      </c>
      <c r="AD219">
        <v>78</v>
      </c>
      <c r="AE219">
        <v>27</v>
      </c>
      <c r="AF219">
        <v>19</v>
      </c>
      <c r="AG219">
        <v>26</v>
      </c>
      <c r="AH219">
        <v>8</v>
      </c>
      <c r="AI219">
        <v>0</v>
      </c>
      <c r="AJ219">
        <v>1</v>
      </c>
      <c r="AK219">
        <v>4</v>
      </c>
      <c r="AL219">
        <v>7</v>
      </c>
      <c r="AM219">
        <v>7</v>
      </c>
      <c r="AN219">
        <v>0</v>
      </c>
      <c r="AO219">
        <v>0</v>
      </c>
      <c r="AP219">
        <v>0</v>
      </c>
      <c r="AQ219">
        <v>0</v>
      </c>
      <c r="AR219">
        <v>0</v>
      </c>
      <c r="AS219">
        <v>0</v>
      </c>
      <c r="AT219">
        <v>0</v>
      </c>
      <c r="AU219">
        <v>0</v>
      </c>
      <c r="AV219">
        <v>0</v>
      </c>
      <c r="AW219">
        <v>0</v>
      </c>
      <c r="AX219">
        <v>0</v>
      </c>
      <c r="AY219">
        <v>0</v>
      </c>
      <c r="AZ219">
        <v>0</v>
      </c>
      <c r="BA219">
        <v>0</v>
      </c>
      <c r="BB219">
        <v>0</v>
      </c>
      <c r="BC219">
        <v>0</v>
      </c>
      <c r="BD219">
        <v>0</v>
      </c>
      <c r="BE219">
        <v>0</v>
      </c>
      <c r="BF219">
        <v>0</v>
      </c>
      <c r="BG219" s="20">
        <v>0</v>
      </c>
      <c r="BH219" s="20">
        <v>0</v>
      </c>
      <c r="BI219" s="20">
        <v>49</v>
      </c>
      <c r="BJ219" s="20">
        <v>0</v>
      </c>
      <c r="BK219" s="20">
        <v>135</v>
      </c>
      <c r="BL219" s="20">
        <v>381</v>
      </c>
      <c r="BM219" s="20">
        <v>359</v>
      </c>
      <c r="BN219" s="20">
        <v>20</v>
      </c>
      <c r="BO219" s="20">
        <v>7</v>
      </c>
      <c r="BP219" s="20">
        <v>2256</v>
      </c>
      <c r="BQ219" s="20">
        <v>625</v>
      </c>
      <c r="BR219" s="20">
        <v>0</v>
      </c>
      <c r="BS219" s="20">
        <v>155</v>
      </c>
      <c r="BT219" s="20">
        <v>69</v>
      </c>
      <c r="BU219" s="20">
        <v>565</v>
      </c>
      <c r="BV219" s="20">
        <v>1363</v>
      </c>
    </row>
    <row r="220" spans="1:74" x14ac:dyDescent="0.25">
      <c r="A220" s="20" t="s">
        <v>434</v>
      </c>
      <c r="B220" s="20" t="s">
        <v>442</v>
      </c>
      <c r="C220" s="20" t="s">
        <v>523</v>
      </c>
      <c r="D220" s="1">
        <v>44570</v>
      </c>
      <c r="E220">
        <v>68</v>
      </c>
      <c r="F220">
        <v>0</v>
      </c>
      <c r="G220">
        <v>0</v>
      </c>
      <c r="H220">
        <v>0</v>
      </c>
      <c r="I220">
        <v>0</v>
      </c>
      <c r="J220">
        <v>37</v>
      </c>
      <c r="K220">
        <v>6</v>
      </c>
      <c r="L220">
        <v>2</v>
      </c>
      <c r="M220">
        <v>8</v>
      </c>
      <c r="N220">
        <v>0</v>
      </c>
      <c r="O220">
        <v>0</v>
      </c>
      <c r="P220">
        <v>0</v>
      </c>
      <c r="Q220">
        <v>0</v>
      </c>
      <c r="R220">
        <v>153</v>
      </c>
      <c r="S220">
        <v>122</v>
      </c>
      <c r="T220">
        <v>13</v>
      </c>
      <c r="U220">
        <v>0</v>
      </c>
      <c r="V220">
        <v>1</v>
      </c>
      <c r="W220">
        <v>470</v>
      </c>
      <c r="X220">
        <v>265</v>
      </c>
      <c r="Y220">
        <v>40</v>
      </c>
      <c r="Z220">
        <v>14</v>
      </c>
      <c r="AA220">
        <v>20</v>
      </c>
      <c r="AB220">
        <v>496</v>
      </c>
      <c r="AC220">
        <v>260</v>
      </c>
      <c r="AD220">
        <v>78</v>
      </c>
      <c r="AE220">
        <v>27</v>
      </c>
      <c r="AF220">
        <v>19</v>
      </c>
      <c r="AG220">
        <v>26</v>
      </c>
      <c r="AH220">
        <v>9</v>
      </c>
      <c r="AI220">
        <v>0</v>
      </c>
      <c r="AJ220">
        <v>1</v>
      </c>
      <c r="AK220">
        <v>4</v>
      </c>
      <c r="AL220">
        <v>7</v>
      </c>
      <c r="AM220">
        <v>7</v>
      </c>
      <c r="AN220">
        <v>0</v>
      </c>
      <c r="AO220">
        <v>0</v>
      </c>
      <c r="AP220">
        <v>0</v>
      </c>
      <c r="AQ220">
        <v>0</v>
      </c>
      <c r="AR220">
        <v>0</v>
      </c>
      <c r="AS220">
        <v>0</v>
      </c>
      <c r="AT220">
        <v>0</v>
      </c>
      <c r="AU220">
        <v>0</v>
      </c>
      <c r="AV220">
        <v>0</v>
      </c>
      <c r="AW220">
        <v>0</v>
      </c>
      <c r="AX220">
        <v>0</v>
      </c>
      <c r="AY220">
        <v>0</v>
      </c>
      <c r="AZ220">
        <v>0</v>
      </c>
      <c r="BA220">
        <v>0</v>
      </c>
      <c r="BB220">
        <v>0</v>
      </c>
      <c r="BC220">
        <v>0</v>
      </c>
      <c r="BD220">
        <v>0</v>
      </c>
      <c r="BE220">
        <v>0</v>
      </c>
      <c r="BF220">
        <v>0</v>
      </c>
      <c r="BG220" s="20">
        <v>0</v>
      </c>
      <c r="BH220" s="20">
        <v>0</v>
      </c>
      <c r="BI220" s="20">
        <v>50</v>
      </c>
      <c r="BJ220" s="20">
        <v>0</v>
      </c>
      <c r="BK220" s="20">
        <v>136</v>
      </c>
      <c r="BL220" s="20">
        <v>380</v>
      </c>
      <c r="BM220" s="20">
        <v>360</v>
      </c>
      <c r="BN220" s="20">
        <v>20</v>
      </c>
      <c r="BO220" s="20">
        <v>7</v>
      </c>
      <c r="BP220" s="20">
        <v>2255</v>
      </c>
      <c r="BQ220" s="20">
        <v>682</v>
      </c>
      <c r="BR220" s="20">
        <v>0</v>
      </c>
      <c r="BS220" s="20">
        <v>154</v>
      </c>
      <c r="BT220" s="20">
        <v>70</v>
      </c>
      <c r="BU220" s="20">
        <v>561</v>
      </c>
      <c r="BV220" s="20">
        <v>1373</v>
      </c>
    </row>
    <row r="221" spans="1:74" x14ac:dyDescent="0.25">
      <c r="A221" s="20" t="s">
        <v>434</v>
      </c>
      <c r="B221" s="20" t="s">
        <v>442</v>
      </c>
      <c r="C221" s="20" t="s">
        <v>523</v>
      </c>
      <c r="D221" s="1">
        <v>44577</v>
      </c>
      <c r="E221">
        <v>68</v>
      </c>
      <c r="F221">
        <v>0</v>
      </c>
      <c r="G221">
        <v>0</v>
      </c>
      <c r="H221">
        <v>0</v>
      </c>
      <c r="I221">
        <v>0</v>
      </c>
      <c r="J221">
        <v>37</v>
      </c>
      <c r="K221">
        <v>6</v>
      </c>
      <c r="L221">
        <v>2</v>
      </c>
      <c r="M221">
        <v>8</v>
      </c>
      <c r="N221">
        <v>0</v>
      </c>
      <c r="O221">
        <v>0</v>
      </c>
      <c r="P221">
        <v>0</v>
      </c>
      <c r="Q221">
        <v>0</v>
      </c>
      <c r="R221">
        <v>153</v>
      </c>
      <c r="S221">
        <v>123</v>
      </c>
      <c r="T221">
        <v>13</v>
      </c>
      <c r="U221">
        <v>0</v>
      </c>
      <c r="V221">
        <v>1</v>
      </c>
      <c r="W221">
        <v>468</v>
      </c>
      <c r="X221">
        <v>268</v>
      </c>
      <c r="Y221">
        <v>40</v>
      </c>
      <c r="Z221">
        <v>13</v>
      </c>
      <c r="AA221">
        <v>19</v>
      </c>
      <c r="AB221">
        <v>494</v>
      </c>
      <c r="AC221">
        <v>264</v>
      </c>
      <c r="AD221">
        <v>78</v>
      </c>
      <c r="AE221">
        <v>27</v>
      </c>
      <c r="AF221">
        <v>19</v>
      </c>
      <c r="AG221">
        <v>26</v>
      </c>
      <c r="AH221">
        <v>10</v>
      </c>
      <c r="AI221">
        <v>0</v>
      </c>
      <c r="AJ221">
        <v>1</v>
      </c>
      <c r="AK221">
        <v>4</v>
      </c>
      <c r="AL221">
        <v>7</v>
      </c>
      <c r="AM221">
        <v>7</v>
      </c>
      <c r="AN221">
        <v>0</v>
      </c>
      <c r="AO221">
        <v>0</v>
      </c>
      <c r="AP221">
        <v>0</v>
      </c>
      <c r="AQ221">
        <v>0</v>
      </c>
      <c r="AR221">
        <v>0</v>
      </c>
      <c r="AS221">
        <v>0</v>
      </c>
      <c r="AT221">
        <v>0</v>
      </c>
      <c r="AU221">
        <v>0</v>
      </c>
      <c r="AV221">
        <v>0</v>
      </c>
      <c r="AW221">
        <v>0</v>
      </c>
      <c r="AX221">
        <v>0</v>
      </c>
      <c r="AY221">
        <v>0</v>
      </c>
      <c r="AZ221">
        <v>0</v>
      </c>
      <c r="BA221">
        <v>0</v>
      </c>
      <c r="BB221">
        <v>0</v>
      </c>
      <c r="BC221">
        <v>0</v>
      </c>
      <c r="BD221">
        <v>0</v>
      </c>
      <c r="BE221">
        <v>0</v>
      </c>
      <c r="BF221">
        <v>0</v>
      </c>
      <c r="BG221" s="20">
        <v>0</v>
      </c>
      <c r="BH221" s="20">
        <v>0</v>
      </c>
      <c r="BI221" s="20">
        <v>50</v>
      </c>
      <c r="BJ221" s="20">
        <v>0</v>
      </c>
      <c r="BK221" s="20">
        <v>136</v>
      </c>
      <c r="BL221" s="20">
        <v>380</v>
      </c>
      <c r="BM221" s="20">
        <v>357</v>
      </c>
      <c r="BN221" s="20">
        <v>20</v>
      </c>
      <c r="BO221" s="20">
        <v>7</v>
      </c>
      <c r="BP221" s="20">
        <v>2255</v>
      </c>
      <c r="BQ221" s="20">
        <v>719</v>
      </c>
      <c r="BR221" s="20">
        <v>0</v>
      </c>
      <c r="BS221" s="20">
        <v>154</v>
      </c>
      <c r="BT221" s="20">
        <v>71</v>
      </c>
      <c r="BU221" s="20">
        <v>564</v>
      </c>
      <c r="BV221" s="20">
        <v>1372</v>
      </c>
    </row>
    <row r="222" spans="1:74" x14ac:dyDescent="0.25">
      <c r="A222" s="20" t="s">
        <v>434</v>
      </c>
      <c r="B222" s="20" t="s">
        <v>442</v>
      </c>
      <c r="C222" s="20" t="s">
        <v>523</v>
      </c>
      <c r="D222" s="1">
        <v>44584</v>
      </c>
      <c r="E222">
        <v>68</v>
      </c>
      <c r="F222">
        <v>0</v>
      </c>
      <c r="G222">
        <v>0</v>
      </c>
      <c r="H222">
        <v>0</v>
      </c>
      <c r="I222">
        <v>0</v>
      </c>
      <c r="J222">
        <v>37</v>
      </c>
      <c r="K222">
        <v>6</v>
      </c>
      <c r="L222">
        <v>2</v>
      </c>
      <c r="M222">
        <v>8</v>
      </c>
      <c r="N222">
        <v>0</v>
      </c>
      <c r="O222">
        <v>0</v>
      </c>
      <c r="P222">
        <v>0</v>
      </c>
      <c r="Q222">
        <v>0</v>
      </c>
      <c r="R222">
        <v>152</v>
      </c>
      <c r="S222">
        <v>123</v>
      </c>
      <c r="T222">
        <v>12</v>
      </c>
      <c r="U222">
        <v>0</v>
      </c>
      <c r="V222">
        <v>0</v>
      </c>
      <c r="W222">
        <v>468</v>
      </c>
      <c r="X222">
        <v>268</v>
      </c>
      <c r="Y222">
        <v>40</v>
      </c>
      <c r="Z222">
        <v>13</v>
      </c>
      <c r="AA222">
        <v>19</v>
      </c>
      <c r="AB222">
        <v>493</v>
      </c>
      <c r="AC222">
        <v>268</v>
      </c>
      <c r="AD222">
        <v>78</v>
      </c>
      <c r="AE222">
        <v>26</v>
      </c>
      <c r="AF222">
        <v>19</v>
      </c>
      <c r="AG222">
        <v>26</v>
      </c>
      <c r="AH222">
        <v>11</v>
      </c>
      <c r="AI222">
        <v>0</v>
      </c>
      <c r="AJ222">
        <v>1</v>
      </c>
      <c r="AK222">
        <v>4</v>
      </c>
      <c r="AL222">
        <v>6</v>
      </c>
      <c r="AM222">
        <v>6</v>
      </c>
      <c r="AN222">
        <v>0</v>
      </c>
      <c r="AO222">
        <v>0</v>
      </c>
      <c r="AP222">
        <v>0</v>
      </c>
      <c r="AQ222">
        <v>0</v>
      </c>
      <c r="AR222">
        <v>0</v>
      </c>
      <c r="AS222">
        <v>0</v>
      </c>
      <c r="AT222">
        <v>0</v>
      </c>
      <c r="AU222">
        <v>0</v>
      </c>
      <c r="AV222">
        <v>0</v>
      </c>
      <c r="AW222">
        <v>0</v>
      </c>
      <c r="AX222">
        <v>0</v>
      </c>
      <c r="AY222">
        <v>0</v>
      </c>
      <c r="AZ222">
        <v>0</v>
      </c>
      <c r="BA222">
        <v>0</v>
      </c>
      <c r="BB222">
        <v>0</v>
      </c>
      <c r="BC222">
        <v>0</v>
      </c>
      <c r="BD222">
        <v>0</v>
      </c>
      <c r="BE222">
        <v>0</v>
      </c>
      <c r="BF222">
        <v>0</v>
      </c>
      <c r="BG222" s="20">
        <v>0</v>
      </c>
      <c r="BH222" s="20">
        <v>0</v>
      </c>
      <c r="BI222" s="20">
        <v>50</v>
      </c>
      <c r="BJ222" s="20">
        <v>0</v>
      </c>
      <c r="BK222" s="20">
        <v>137</v>
      </c>
      <c r="BL222" s="20">
        <v>379</v>
      </c>
      <c r="BM222" s="20">
        <v>357</v>
      </c>
      <c r="BN222" s="20">
        <v>20</v>
      </c>
      <c r="BO222" s="20">
        <v>6</v>
      </c>
      <c r="BP222" s="20">
        <v>2248</v>
      </c>
      <c r="BQ222" s="20">
        <v>736</v>
      </c>
      <c r="BR222" s="20">
        <v>0</v>
      </c>
      <c r="BS222" s="20">
        <v>153</v>
      </c>
      <c r="BT222" s="20">
        <v>71</v>
      </c>
      <c r="BU222" s="20">
        <v>561</v>
      </c>
      <c r="BV222" s="20">
        <v>1373</v>
      </c>
    </row>
    <row r="223" spans="1:74" x14ac:dyDescent="0.25">
      <c r="A223" s="20" t="s">
        <v>434</v>
      </c>
      <c r="B223" s="20" t="s">
        <v>442</v>
      </c>
      <c r="C223" s="20" t="s">
        <v>523</v>
      </c>
      <c r="D223" s="1">
        <v>44591</v>
      </c>
      <c r="E223">
        <v>68</v>
      </c>
      <c r="F223">
        <v>0</v>
      </c>
      <c r="G223">
        <v>0</v>
      </c>
      <c r="H223">
        <v>0</v>
      </c>
      <c r="I223">
        <v>0</v>
      </c>
      <c r="J223">
        <v>37</v>
      </c>
      <c r="K223">
        <v>6</v>
      </c>
      <c r="L223">
        <v>2</v>
      </c>
      <c r="M223">
        <v>7</v>
      </c>
      <c r="N223">
        <v>0</v>
      </c>
      <c r="O223">
        <v>0</v>
      </c>
      <c r="P223">
        <v>0</v>
      </c>
      <c r="Q223">
        <v>0</v>
      </c>
      <c r="R223">
        <v>153</v>
      </c>
      <c r="S223">
        <v>123</v>
      </c>
      <c r="T223">
        <v>12</v>
      </c>
      <c r="U223">
        <v>0</v>
      </c>
      <c r="V223">
        <v>0</v>
      </c>
      <c r="W223">
        <v>471</v>
      </c>
      <c r="X223">
        <v>273</v>
      </c>
      <c r="Y223">
        <v>40</v>
      </c>
      <c r="Z223">
        <v>15</v>
      </c>
      <c r="AA223">
        <v>18</v>
      </c>
      <c r="AB223">
        <v>491</v>
      </c>
      <c r="AC223">
        <v>269</v>
      </c>
      <c r="AD223">
        <v>78</v>
      </c>
      <c r="AE223">
        <v>26</v>
      </c>
      <c r="AF223">
        <v>19</v>
      </c>
      <c r="AG223">
        <v>26</v>
      </c>
      <c r="AH223">
        <v>12</v>
      </c>
      <c r="AI223">
        <v>0</v>
      </c>
      <c r="AJ223">
        <v>1</v>
      </c>
      <c r="AK223">
        <v>4</v>
      </c>
      <c r="AL223">
        <v>6</v>
      </c>
      <c r="AM223">
        <v>6</v>
      </c>
      <c r="AN223">
        <v>0</v>
      </c>
      <c r="AO223">
        <v>0</v>
      </c>
      <c r="AP223">
        <v>0</v>
      </c>
      <c r="AQ223">
        <v>0</v>
      </c>
      <c r="AR223">
        <v>0</v>
      </c>
      <c r="AS223">
        <v>0</v>
      </c>
      <c r="AT223">
        <v>0</v>
      </c>
      <c r="AU223">
        <v>0</v>
      </c>
      <c r="AV223">
        <v>0</v>
      </c>
      <c r="AW223">
        <v>0</v>
      </c>
      <c r="AX223">
        <v>0</v>
      </c>
      <c r="AY223">
        <v>0</v>
      </c>
      <c r="AZ223">
        <v>0</v>
      </c>
      <c r="BA223">
        <v>0</v>
      </c>
      <c r="BB223">
        <v>0</v>
      </c>
      <c r="BC223">
        <v>0</v>
      </c>
      <c r="BD223">
        <v>0</v>
      </c>
      <c r="BE223">
        <v>0</v>
      </c>
      <c r="BF223">
        <v>0</v>
      </c>
      <c r="BG223" s="20">
        <v>0</v>
      </c>
      <c r="BH223" s="20">
        <v>0</v>
      </c>
      <c r="BI223" s="20">
        <v>50</v>
      </c>
      <c r="BJ223" s="20">
        <v>0</v>
      </c>
      <c r="BK223" s="20">
        <v>138</v>
      </c>
      <c r="BL223" s="20">
        <v>381</v>
      </c>
      <c r="BM223" s="20">
        <v>357</v>
      </c>
      <c r="BN223" s="20">
        <v>20</v>
      </c>
      <c r="BO223" s="20">
        <v>6</v>
      </c>
      <c r="BP223" s="20">
        <v>2246</v>
      </c>
      <c r="BQ223" s="20">
        <v>748</v>
      </c>
      <c r="BR223" s="20">
        <v>0</v>
      </c>
      <c r="BS223" s="20">
        <v>152</v>
      </c>
      <c r="BT223" s="20">
        <v>70</v>
      </c>
      <c r="BU223" s="20">
        <v>560</v>
      </c>
      <c r="BV223" s="20">
        <v>1376</v>
      </c>
    </row>
    <row r="224" spans="1:74" x14ac:dyDescent="0.25">
      <c r="A224" s="20" t="s">
        <v>434</v>
      </c>
      <c r="B224" s="20" t="s">
        <v>442</v>
      </c>
      <c r="C224" s="20" t="s">
        <v>523</v>
      </c>
      <c r="D224" s="1">
        <v>44599</v>
      </c>
      <c r="E224">
        <v>68</v>
      </c>
      <c r="F224">
        <v>0</v>
      </c>
      <c r="G224">
        <v>0</v>
      </c>
      <c r="H224">
        <v>0</v>
      </c>
      <c r="I224">
        <v>0</v>
      </c>
      <c r="J224">
        <v>37</v>
      </c>
      <c r="K224">
        <v>6</v>
      </c>
      <c r="L224">
        <v>2</v>
      </c>
      <c r="M224">
        <v>7</v>
      </c>
      <c r="N224">
        <v>0</v>
      </c>
      <c r="O224">
        <v>0</v>
      </c>
      <c r="P224">
        <v>0</v>
      </c>
      <c r="Q224">
        <v>0</v>
      </c>
      <c r="R224">
        <v>153</v>
      </c>
      <c r="S224">
        <v>123</v>
      </c>
      <c r="T224">
        <v>12</v>
      </c>
      <c r="U224">
        <v>0</v>
      </c>
      <c r="V224">
        <v>0</v>
      </c>
      <c r="W224">
        <v>473</v>
      </c>
      <c r="X224">
        <v>279</v>
      </c>
      <c r="Y224">
        <v>40</v>
      </c>
      <c r="Z224">
        <v>15</v>
      </c>
      <c r="AA224">
        <v>18</v>
      </c>
      <c r="AB224">
        <v>491</v>
      </c>
      <c r="AC224">
        <v>271</v>
      </c>
      <c r="AD224">
        <v>78</v>
      </c>
      <c r="AE224">
        <v>26</v>
      </c>
      <c r="AF224">
        <v>19</v>
      </c>
      <c r="AG224">
        <v>24</v>
      </c>
      <c r="AH224">
        <v>10</v>
      </c>
      <c r="AI224">
        <v>0</v>
      </c>
      <c r="AJ224">
        <v>1</v>
      </c>
      <c r="AK224">
        <v>4</v>
      </c>
      <c r="AL224">
        <v>6</v>
      </c>
      <c r="AM224">
        <v>6</v>
      </c>
      <c r="AN224">
        <v>0</v>
      </c>
      <c r="AO224">
        <v>0</v>
      </c>
      <c r="AP224">
        <v>0</v>
      </c>
      <c r="AQ224">
        <v>0</v>
      </c>
      <c r="AR224">
        <v>0</v>
      </c>
      <c r="AS224">
        <v>0</v>
      </c>
      <c r="AT224">
        <v>0</v>
      </c>
      <c r="AU224">
        <v>0</v>
      </c>
      <c r="AV224">
        <v>0</v>
      </c>
      <c r="AW224">
        <v>0</v>
      </c>
      <c r="AX224">
        <v>0</v>
      </c>
      <c r="AY224">
        <v>0</v>
      </c>
      <c r="AZ224">
        <v>0</v>
      </c>
      <c r="BA224">
        <v>0</v>
      </c>
      <c r="BB224">
        <v>0</v>
      </c>
      <c r="BC224">
        <v>0</v>
      </c>
      <c r="BD224">
        <v>0</v>
      </c>
      <c r="BE224">
        <v>0</v>
      </c>
      <c r="BF224">
        <v>0</v>
      </c>
      <c r="BG224" s="20">
        <v>0</v>
      </c>
      <c r="BH224" s="20">
        <v>0</v>
      </c>
      <c r="BI224" s="20">
        <v>50</v>
      </c>
      <c r="BJ224" s="20">
        <v>0</v>
      </c>
      <c r="BK224" s="20">
        <v>138</v>
      </c>
      <c r="BL224" s="20">
        <v>383</v>
      </c>
      <c r="BM224" s="20">
        <v>357</v>
      </c>
      <c r="BN224" s="20">
        <v>18</v>
      </c>
      <c r="BO224" s="20">
        <v>6</v>
      </c>
      <c r="BP224" s="20">
        <v>2240</v>
      </c>
      <c r="BQ224" s="20">
        <v>755</v>
      </c>
      <c r="BR224" s="20">
        <v>0</v>
      </c>
      <c r="BS224" s="20">
        <v>151</v>
      </c>
      <c r="BT224" s="20">
        <v>72</v>
      </c>
      <c r="BU224" s="20">
        <v>559</v>
      </c>
      <c r="BV224" s="20">
        <v>1372</v>
      </c>
    </row>
    <row r="225" spans="1:74" x14ac:dyDescent="0.25">
      <c r="A225" s="20" t="s">
        <v>434</v>
      </c>
      <c r="B225" s="20" t="s">
        <v>442</v>
      </c>
      <c r="C225" s="20" t="s">
        <v>523</v>
      </c>
      <c r="D225" s="1">
        <v>44606</v>
      </c>
      <c r="E225">
        <v>68</v>
      </c>
      <c r="F225">
        <v>0</v>
      </c>
      <c r="G225">
        <v>0</v>
      </c>
      <c r="H225">
        <v>0</v>
      </c>
      <c r="I225">
        <v>0</v>
      </c>
      <c r="J225">
        <v>37</v>
      </c>
      <c r="K225">
        <v>6</v>
      </c>
      <c r="L225">
        <v>2</v>
      </c>
      <c r="M225">
        <v>7</v>
      </c>
      <c r="N225">
        <v>0</v>
      </c>
      <c r="O225">
        <v>0</v>
      </c>
      <c r="P225">
        <v>0</v>
      </c>
      <c r="Q225">
        <v>0</v>
      </c>
      <c r="R225">
        <v>153</v>
      </c>
      <c r="S225">
        <v>123</v>
      </c>
      <c r="T225">
        <v>12</v>
      </c>
      <c r="U225">
        <v>0</v>
      </c>
      <c r="V225">
        <v>0</v>
      </c>
      <c r="W225">
        <v>471</v>
      </c>
      <c r="X225">
        <v>279</v>
      </c>
      <c r="Y225">
        <v>40</v>
      </c>
      <c r="Z225">
        <v>15</v>
      </c>
      <c r="AA225">
        <v>18</v>
      </c>
      <c r="AB225">
        <v>491</v>
      </c>
      <c r="AC225">
        <v>273</v>
      </c>
      <c r="AD225">
        <v>78</v>
      </c>
      <c r="AE225">
        <v>26</v>
      </c>
      <c r="AF225">
        <v>19</v>
      </c>
      <c r="AG225">
        <v>25</v>
      </c>
      <c r="AH225">
        <v>11</v>
      </c>
      <c r="AI225">
        <v>0</v>
      </c>
      <c r="AJ225">
        <v>1</v>
      </c>
      <c r="AK225">
        <v>4</v>
      </c>
      <c r="AL225">
        <v>6</v>
      </c>
      <c r="AM225">
        <v>6</v>
      </c>
      <c r="AN225">
        <v>0</v>
      </c>
      <c r="AO225">
        <v>0</v>
      </c>
      <c r="AP225">
        <v>0</v>
      </c>
      <c r="AQ225">
        <v>0</v>
      </c>
      <c r="AR225">
        <v>0</v>
      </c>
      <c r="AS225">
        <v>0</v>
      </c>
      <c r="AT225">
        <v>0</v>
      </c>
      <c r="AU225">
        <v>0</v>
      </c>
      <c r="AV225">
        <v>0</v>
      </c>
      <c r="AW225">
        <v>0</v>
      </c>
      <c r="AX225">
        <v>0</v>
      </c>
      <c r="AY225">
        <v>0</v>
      </c>
      <c r="AZ225">
        <v>0</v>
      </c>
      <c r="BA225">
        <v>0</v>
      </c>
      <c r="BB225">
        <v>0</v>
      </c>
      <c r="BC225">
        <v>0</v>
      </c>
      <c r="BD225">
        <v>0</v>
      </c>
      <c r="BE225">
        <v>0</v>
      </c>
      <c r="BF225">
        <v>0</v>
      </c>
      <c r="BG225" s="20">
        <v>0</v>
      </c>
      <c r="BH225" s="20">
        <v>0</v>
      </c>
      <c r="BI225" s="20">
        <v>50</v>
      </c>
      <c r="BJ225" s="20">
        <v>0</v>
      </c>
      <c r="BK225" s="20">
        <v>138</v>
      </c>
      <c r="BL225" s="20">
        <v>382</v>
      </c>
      <c r="BM225" s="20">
        <v>357</v>
      </c>
      <c r="BN225" s="20">
        <v>19</v>
      </c>
      <c r="BO225" s="20">
        <v>6</v>
      </c>
      <c r="BP225" s="20">
        <v>2247</v>
      </c>
      <c r="BQ225" s="20">
        <v>771</v>
      </c>
      <c r="BR225" s="20">
        <v>0</v>
      </c>
      <c r="BS225" s="20">
        <v>152</v>
      </c>
      <c r="BT225" s="20">
        <v>73</v>
      </c>
      <c r="BU225" s="20">
        <v>557</v>
      </c>
      <c r="BV225" s="20">
        <v>1381</v>
      </c>
    </row>
    <row r="226" spans="1:74" x14ac:dyDescent="0.25">
      <c r="A226" s="20" t="s">
        <v>434</v>
      </c>
      <c r="B226" s="20" t="s">
        <v>444</v>
      </c>
      <c r="C226" s="20" t="s">
        <v>524</v>
      </c>
      <c r="D226" s="1">
        <v>44493</v>
      </c>
      <c r="E226">
        <v>72</v>
      </c>
      <c r="F226">
        <v>1</v>
      </c>
      <c r="G226">
        <v>0</v>
      </c>
      <c r="H226">
        <v>0</v>
      </c>
      <c r="I226">
        <v>0</v>
      </c>
      <c r="J226">
        <v>7</v>
      </c>
      <c r="K226">
        <v>9</v>
      </c>
      <c r="L226">
        <v>3</v>
      </c>
      <c r="M226">
        <v>3</v>
      </c>
      <c r="N226">
        <v>4</v>
      </c>
      <c r="O226">
        <v>0</v>
      </c>
      <c r="P226">
        <v>0</v>
      </c>
      <c r="Q226">
        <v>0</v>
      </c>
      <c r="R226">
        <v>291</v>
      </c>
      <c r="S226">
        <v>0</v>
      </c>
      <c r="T226">
        <v>90</v>
      </c>
      <c r="U226">
        <v>7</v>
      </c>
      <c r="V226">
        <v>32</v>
      </c>
      <c r="W226">
        <v>852</v>
      </c>
      <c r="X226">
        <v>0</v>
      </c>
      <c r="Y226">
        <v>41</v>
      </c>
      <c r="Z226">
        <v>35</v>
      </c>
      <c r="AA226">
        <v>55</v>
      </c>
      <c r="AB226">
        <v>860</v>
      </c>
      <c r="AC226">
        <v>30</v>
      </c>
      <c r="AD226">
        <v>62</v>
      </c>
      <c r="AE226">
        <v>54</v>
      </c>
      <c r="AF226">
        <v>118</v>
      </c>
      <c r="AG226">
        <v>96</v>
      </c>
      <c r="AH226">
        <v>0</v>
      </c>
      <c r="AI226">
        <v>2</v>
      </c>
      <c r="AJ226">
        <v>1</v>
      </c>
      <c r="AK226">
        <v>33</v>
      </c>
      <c r="AL226">
        <v>44</v>
      </c>
      <c r="AM226">
        <v>0</v>
      </c>
      <c r="AN226">
        <v>6</v>
      </c>
      <c r="AO226">
        <v>1</v>
      </c>
      <c r="AP226">
        <v>0</v>
      </c>
      <c r="AQ226">
        <v>0</v>
      </c>
      <c r="AR226">
        <v>0</v>
      </c>
      <c r="AS226">
        <v>0</v>
      </c>
      <c r="AT226">
        <v>0</v>
      </c>
      <c r="AU226">
        <v>0</v>
      </c>
      <c r="AV226">
        <v>0</v>
      </c>
      <c r="AW226">
        <v>0</v>
      </c>
      <c r="AX226">
        <v>0</v>
      </c>
      <c r="AY226">
        <v>0</v>
      </c>
      <c r="AZ226">
        <v>1</v>
      </c>
      <c r="BA226">
        <v>0</v>
      </c>
      <c r="BB226">
        <v>18</v>
      </c>
      <c r="BC226">
        <v>111</v>
      </c>
      <c r="BD226">
        <v>0</v>
      </c>
      <c r="BE226">
        <v>2</v>
      </c>
      <c r="BF226">
        <v>6</v>
      </c>
      <c r="BG226" s="20"/>
      <c r="BH226" s="20"/>
      <c r="BI226" s="20"/>
      <c r="BJ226" s="20"/>
      <c r="BK226" s="20"/>
      <c r="BL226" s="20"/>
      <c r="BM226" s="20"/>
      <c r="BN226" s="20"/>
      <c r="BO226" s="20"/>
      <c r="BP226" s="20"/>
      <c r="BQ226" s="20"/>
      <c r="BR226" s="20"/>
      <c r="BS226" s="20"/>
      <c r="BT226" s="20"/>
      <c r="BU226" s="20"/>
      <c r="BV226" s="20"/>
    </row>
    <row r="227" spans="1:74" x14ac:dyDescent="0.25">
      <c r="A227" s="20" t="s">
        <v>434</v>
      </c>
      <c r="B227" s="20" t="s">
        <v>444</v>
      </c>
      <c r="C227" s="20" t="s">
        <v>524</v>
      </c>
      <c r="D227" s="1">
        <v>44500</v>
      </c>
      <c r="E227">
        <v>71</v>
      </c>
      <c r="F227">
        <v>1</v>
      </c>
      <c r="G227">
        <v>0</v>
      </c>
      <c r="H227">
        <v>0</v>
      </c>
      <c r="I227">
        <v>0</v>
      </c>
      <c r="J227">
        <v>10</v>
      </c>
      <c r="K227">
        <v>9</v>
      </c>
      <c r="L227">
        <v>3</v>
      </c>
      <c r="M227">
        <v>2</v>
      </c>
      <c r="N227">
        <v>4</v>
      </c>
      <c r="O227">
        <v>0</v>
      </c>
      <c r="P227">
        <v>0</v>
      </c>
      <c r="Q227">
        <v>0</v>
      </c>
      <c r="R227">
        <v>290</v>
      </c>
      <c r="S227">
        <v>0</v>
      </c>
      <c r="T227">
        <v>120</v>
      </c>
      <c r="U227">
        <v>7</v>
      </c>
      <c r="V227">
        <v>31</v>
      </c>
      <c r="W227">
        <v>854</v>
      </c>
      <c r="X227">
        <v>0</v>
      </c>
      <c r="Y227">
        <v>65</v>
      </c>
      <c r="Z227">
        <v>37</v>
      </c>
      <c r="AA227">
        <v>52</v>
      </c>
      <c r="AB227">
        <v>856</v>
      </c>
      <c r="AC227">
        <v>48</v>
      </c>
      <c r="AD227">
        <v>62</v>
      </c>
      <c r="AE227">
        <v>54</v>
      </c>
      <c r="AF227">
        <v>116</v>
      </c>
      <c r="AG227">
        <v>96</v>
      </c>
      <c r="AH227">
        <v>0</v>
      </c>
      <c r="AI227">
        <v>3</v>
      </c>
      <c r="AJ227">
        <v>2</v>
      </c>
      <c r="AK227">
        <v>32</v>
      </c>
      <c r="AL227">
        <v>44</v>
      </c>
      <c r="AM227">
        <v>0</v>
      </c>
      <c r="AN227">
        <v>7</v>
      </c>
      <c r="AO227">
        <v>0</v>
      </c>
      <c r="AP227">
        <v>0</v>
      </c>
      <c r="AQ227">
        <v>0</v>
      </c>
      <c r="AR227">
        <v>0</v>
      </c>
      <c r="AS227">
        <v>0</v>
      </c>
      <c r="AT227">
        <v>0</v>
      </c>
      <c r="AU227">
        <v>0</v>
      </c>
      <c r="AV227">
        <v>0</v>
      </c>
      <c r="AW227">
        <v>0</v>
      </c>
      <c r="AX227">
        <v>0</v>
      </c>
      <c r="AY227">
        <v>0</v>
      </c>
      <c r="AZ227">
        <v>1</v>
      </c>
      <c r="BA227">
        <v>0</v>
      </c>
      <c r="BB227">
        <v>18</v>
      </c>
      <c r="BC227">
        <v>112</v>
      </c>
      <c r="BD227">
        <v>0</v>
      </c>
      <c r="BE227">
        <v>2</v>
      </c>
      <c r="BF227">
        <v>6</v>
      </c>
      <c r="BG227" s="20"/>
      <c r="BH227" s="20"/>
      <c r="BI227" s="20"/>
      <c r="BJ227" s="20"/>
      <c r="BK227" s="20"/>
      <c r="BL227" s="20"/>
      <c r="BM227" s="20"/>
      <c r="BN227" s="20"/>
      <c r="BO227" s="20"/>
      <c r="BP227" s="20"/>
      <c r="BQ227" s="20"/>
      <c r="BR227" s="20"/>
      <c r="BS227" s="20"/>
      <c r="BT227" s="20"/>
      <c r="BU227" s="20"/>
      <c r="BV227" s="20"/>
    </row>
    <row r="228" spans="1:74" x14ac:dyDescent="0.25">
      <c r="A228" s="20" t="s">
        <v>434</v>
      </c>
      <c r="B228" s="20" t="s">
        <v>444</v>
      </c>
      <c r="C228" s="20" t="s">
        <v>524</v>
      </c>
      <c r="D228" s="1">
        <v>44507</v>
      </c>
      <c r="E228">
        <v>71</v>
      </c>
      <c r="F228">
        <v>1</v>
      </c>
      <c r="G228">
        <v>0</v>
      </c>
      <c r="H228">
        <v>0</v>
      </c>
      <c r="I228">
        <v>0</v>
      </c>
      <c r="J228">
        <v>14</v>
      </c>
      <c r="K228">
        <v>9</v>
      </c>
      <c r="L228">
        <v>3</v>
      </c>
      <c r="M228">
        <v>2</v>
      </c>
      <c r="N228">
        <v>3</v>
      </c>
      <c r="O228">
        <v>0</v>
      </c>
      <c r="P228">
        <v>1</v>
      </c>
      <c r="Q228">
        <v>0</v>
      </c>
      <c r="R228">
        <v>290</v>
      </c>
      <c r="S228">
        <v>139</v>
      </c>
      <c r="T228">
        <v>18</v>
      </c>
      <c r="U228">
        <v>7</v>
      </c>
      <c r="V228">
        <v>32</v>
      </c>
      <c r="W228">
        <v>857</v>
      </c>
      <c r="X228">
        <v>89</v>
      </c>
      <c r="Y228">
        <v>112</v>
      </c>
      <c r="Z228">
        <v>36</v>
      </c>
      <c r="AA228">
        <v>53</v>
      </c>
      <c r="AB228">
        <v>857</v>
      </c>
      <c r="AC228">
        <v>67</v>
      </c>
      <c r="AD228">
        <v>62</v>
      </c>
      <c r="AE228">
        <v>54</v>
      </c>
      <c r="AF228">
        <v>116</v>
      </c>
      <c r="AG228">
        <v>95</v>
      </c>
      <c r="AH228">
        <v>3</v>
      </c>
      <c r="AI228">
        <v>2</v>
      </c>
      <c r="AJ228">
        <v>2</v>
      </c>
      <c r="AK228">
        <v>30</v>
      </c>
      <c r="AL228">
        <v>44</v>
      </c>
      <c r="AM228">
        <v>9</v>
      </c>
      <c r="AN228">
        <v>6</v>
      </c>
      <c r="AO228">
        <v>0</v>
      </c>
      <c r="AP228">
        <v>0</v>
      </c>
      <c r="AQ228">
        <v>0</v>
      </c>
      <c r="AR228">
        <v>0</v>
      </c>
      <c r="AS228">
        <v>0</v>
      </c>
      <c r="AT228">
        <v>0</v>
      </c>
      <c r="AU228">
        <v>0</v>
      </c>
      <c r="AV228">
        <v>0</v>
      </c>
      <c r="AW228">
        <v>0</v>
      </c>
      <c r="AX228">
        <v>0</v>
      </c>
      <c r="AY228">
        <v>0</v>
      </c>
      <c r="AZ228">
        <v>0</v>
      </c>
      <c r="BA228">
        <v>0</v>
      </c>
      <c r="BB228">
        <v>0</v>
      </c>
      <c r="BC228">
        <v>0</v>
      </c>
      <c r="BD228">
        <v>0</v>
      </c>
      <c r="BE228">
        <v>0</v>
      </c>
      <c r="BF228">
        <v>0</v>
      </c>
      <c r="BG228" s="20">
        <v>1</v>
      </c>
      <c r="BH228" s="20">
        <v>0</v>
      </c>
      <c r="BI228" s="20">
        <v>54</v>
      </c>
      <c r="BJ228" s="20">
        <v>2</v>
      </c>
      <c r="BK228" s="20">
        <v>228</v>
      </c>
      <c r="BL228" s="20">
        <v>605</v>
      </c>
      <c r="BM228" s="20">
        <v>594</v>
      </c>
      <c r="BN228" s="20">
        <v>56</v>
      </c>
      <c r="BO228" s="20">
        <v>37</v>
      </c>
      <c r="BP228" s="20"/>
      <c r="BQ228" s="20"/>
      <c r="BR228" s="20"/>
      <c r="BS228" s="20"/>
      <c r="BT228" s="20"/>
      <c r="BU228" s="20"/>
      <c r="BV228" s="20"/>
    </row>
    <row r="229" spans="1:74" x14ac:dyDescent="0.25">
      <c r="A229" s="20" t="s">
        <v>434</v>
      </c>
      <c r="B229" s="20" t="s">
        <v>444</v>
      </c>
      <c r="C229" s="20" t="s">
        <v>524</v>
      </c>
      <c r="D229" s="1">
        <v>44514</v>
      </c>
      <c r="E229">
        <v>71</v>
      </c>
      <c r="F229">
        <v>1</v>
      </c>
      <c r="G229">
        <v>0</v>
      </c>
      <c r="H229">
        <v>0</v>
      </c>
      <c r="I229">
        <v>0</v>
      </c>
      <c r="J229">
        <v>18</v>
      </c>
      <c r="K229">
        <v>9</v>
      </c>
      <c r="L229">
        <v>3</v>
      </c>
      <c r="M229">
        <v>2</v>
      </c>
      <c r="N229">
        <v>3</v>
      </c>
      <c r="O229">
        <v>0</v>
      </c>
      <c r="P229">
        <v>1</v>
      </c>
      <c r="Q229">
        <v>0</v>
      </c>
      <c r="R229">
        <v>291</v>
      </c>
      <c r="S229">
        <v>158</v>
      </c>
      <c r="T229">
        <v>18</v>
      </c>
      <c r="U229">
        <v>7</v>
      </c>
      <c r="V229">
        <v>31</v>
      </c>
      <c r="W229">
        <v>851</v>
      </c>
      <c r="X229">
        <v>124</v>
      </c>
      <c r="Y229">
        <v>109</v>
      </c>
      <c r="Z229">
        <v>39</v>
      </c>
      <c r="AA229">
        <v>52</v>
      </c>
      <c r="AB229">
        <v>853</v>
      </c>
      <c r="AC229">
        <v>89</v>
      </c>
      <c r="AD229">
        <v>61</v>
      </c>
      <c r="AE229">
        <v>54</v>
      </c>
      <c r="AF229">
        <v>113</v>
      </c>
      <c r="AG229">
        <v>92</v>
      </c>
      <c r="AH229">
        <v>3</v>
      </c>
      <c r="AI229">
        <v>2</v>
      </c>
      <c r="AJ229">
        <v>2</v>
      </c>
      <c r="AK229">
        <v>30</v>
      </c>
      <c r="AL229">
        <v>41</v>
      </c>
      <c r="AM229">
        <v>9</v>
      </c>
      <c r="AN229">
        <v>6</v>
      </c>
      <c r="AO229">
        <v>0</v>
      </c>
      <c r="AP229">
        <v>0</v>
      </c>
      <c r="AQ229">
        <v>0</v>
      </c>
      <c r="AR229">
        <v>0</v>
      </c>
      <c r="AS229">
        <v>0</v>
      </c>
      <c r="AT229">
        <v>0</v>
      </c>
      <c r="AU229">
        <v>0</v>
      </c>
      <c r="AV229">
        <v>0</v>
      </c>
      <c r="AW229">
        <v>0</v>
      </c>
      <c r="AX229">
        <v>0</v>
      </c>
      <c r="AY229">
        <v>0</v>
      </c>
      <c r="AZ229">
        <v>0</v>
      </c>
      <c r="BA229">
        <v>0</v>
      </c>
      <c r="BB229">
        <v>0</v>
      </c>
      <c r="BC229">
        <v>0</v>
      </c>
      <c r="BD229">
        <v>0</v>
      </c>
      <c r="BE229">
        <v>0</v>
      </c>
      <c r="BF229">
        <v>0</v>
      </c>
      <c r="BG229" s="20">
        <v>1</v>
      </c>
      <c r="BH229" s="20">
        <v>0</v>
      </c>
      <c r="BI229" s="20">
        <v>55</v>
      </c>
      <c r="BJ229" s="20">
        <v>2</v>
      </c>
      <c r="BK229" s="20">
        <v>230</v>
      </c>
      <c r="BL229" s="20">
        <v>599</v>
      </c>
      <c r="BM229" s="20">
        <v>595</v>
      </c>
      <c r="BN229" s="20">
        <v>54</v>
      </c>
      <c r="BO229" s="20">
        <v>34</v>
      </c>
      <c r="BP229" s="20"/>
      <c r="BQ229" s="20"/>
      <c r="BR229" s="20"/>
      <c r="BS229" s="20"/>
      <c r="BT229" s="20"/>
      <c r="BU229" s="20"/>
      <c r="BV229" s="20"/>
    </row>
    <row r="230" spans="1:74" x14ac:dyDescent="0.25">
      <c r="A230" s="20" t="s">
        <v>434</v>
      </c>
      <c r="B230" s="20" t="s">
        <v>444</v>
      </c>
      <c r="C230" s="20" t="s">
        <v>524</v>
      </c>
      <c r="D230" s="1">
        <v>44521</v>
      </c>
      <c r="E230">
        <v>71</v>
      </c>
      <c r="F230">
        <v>1</v>
      </c>
      <c r="G230">
        <v>0</v>
      </c>
      <c r="H230">
        <v>0</v>
      </c>
      <c r="I230">
        <v>0</v>
      </c>
      <c r="J230">
        <v>21</v>
      </c>
      <c r="K230">
        <v>9</v>
      </c>
      <c r="L230">
        <v>3</v>
      </c>
      <c r="M230">
        <v>2</v>
      </c>
      <c r="N230">
        <v>3</v>
      </c>
      <c r="O230">
        <v>0</v>
      </c>
      <c r="P230">
        <v>1</v>
      </c>
      <c r="Q230">
        <v>0</v>
      </c>
      <c r="R230">
        <v>290</v>
      </c>
      <c r="S230">
        <v>163</v>
      </c>
      <c r="T230">
        <v>18</v>
      </c>
      <c r="U230">
        <v>7</v>
      </c>
      <c r="V230">
        <v>31</v>
      </c>
      <c r="W230">
        <v>851</v>
      </c>
      <c r="X230">
        <v>161</v>
      </c>
      <c r="Y230">
        <v>108</v>
      </c>
      <c r="Z230">
        <v>39</v>
      </c>
      <c r="AA230">
        <v>52</v>
      </c>
      <c r="AB230">
        <v>855</v>
      </c>
      <c r="AC230">
        <v>109</v>
      </c>
      <c r="AD230">
        <v>61</v>
      </c>
      <c r="AE230">
        <v>53</v>
      </c>
      <c r="AF230">
        <v>114</v>
      </c>
      <c r="AG230">
        <v>92</v>
      </c>
      <c r="AH230">
        <v>3</v>
      </c>
      <c r="AI230">
        <v>2</v>
      </c>
      <c r="AJ230">
        <v>2</v>
      </c>
      <c r="AK230">
        <v>30</v>
      </c>
      <c r="AL230">
        <v>42</v>
      </c>
      <c r="AM230">
        <v>9</v>
      </c>
      <c r="AN230">
        <v>6</v>
      </c>
      <c r="AO230">
        <v>0</v>
      </c>
      <c r="AP230">
        <v>0</v>
      </c>
      <c r="AQ230">
        <v>0</v>
      </c>
      <c r="AR230">
        <v>0</v>
      </c>
      <c r="AS230">
        <v>0</v>
      </c>
      <c r="AT230">
        <v>0</v>
      </c>
      <c r="AU230">
        <v>0</v>
      </c>
      <c r="AV230">
        <v>0</v>
      </c>
      <c r="AW230">
        <v>0</v>
      </c>
      <c r="AX230">
        <v>0</v>
      </c>
      <c r="AY230">
        <v>0</v>
      </c>
      <c r="AZ230">
        <v>0</v>
      </c>
      <c r="BA230">
        <v>0</v>
      </c>
      <c r="BB230">
        <v>0</v>
      </c>
      <c r="BC230">
        <v>0</v>
      </c>
      <c r="BD230">
        <v>0</v>
      </c>
      <c r="BE230">
        <v>0</v>
      </c>
      <c r="BF230">
        <v>0</v>
      </c>
      <c r="BG230" s="20">
        <v>1</v>
      </c>
      <c r="BH230" s="20">
        <v>0</v>
      </c>
      <c r="BI230" s="20">
        <v>55</v>
      </c>
      <c r="BJ230" s="20">
        <v>2</v>
      </c>
      <c r="BK230" s="20">
        <v>230</v>
      </c>
      <c r="BL230" s="20">
        <v>600</v>
      </c>
      <c r="BM230" s="20">
        <v>597</v>
      </c>
      <c r="BN230" s="20">
        <v>54</v>
      </c>
      <c r="BO230" s="20">
        <v>35</v>
      </c>
      <c r="BP230" s="20"/>
      <c r="BQ230" s="20"/>
      <c r="BR230" s="20"/>
      <c r="BS230" s="20"/>
      <c r="BT230" s="20"/>
      <c r="BU230" s="20"/>
      <c r="BV230" s="20"/>
    </row>
    <row r="231" spans="1:74" x14ac:dyDescent="0.25">
      <c r="A231" s="20" t="s">
        <v>434</v>
      </c>
      <c r="B231" s="20" t="s">
        <v>444</v>
      </c>
      <c r="C231" s="20" t="s">
        <v>524</v>
      </c>
      <c r="D231" s="1">
        <v>44528</v>
      </c>
      <c r="E231">
        <v>71</v>
      </c>
      <c r="F231">
        <v>1</v>
      </c>
      <c r="G231">
        <v>1</v>
      </c>
      <c r="H231">
        <v>0</v>
      </c>
      <c r="I231">
        <v>0</v>
      </c>
      <c r="J231">
        <v>25</v>
      </c>
      <c r="K231">
        <v>9</v>
      </c>
      <c r="L231">
        <v>3</v>
      </c>
      <c r="M231">
        <v>2</v>
      </c>
      <c r="N231">
        <v>3</v>
      </c>
      <c r="O231">
        <v>0</v>
      </c>
      <c r="P231">
        <v>1</v>
      </c>
      <c r="Q231">
        <v>0</v>
      </c>
      <c r="R231">
        <v>292</v>
      </c>
      <c r="S231">
        <v>177</v>
      </c>
      <c r="T231">
        <v>17</v>
      </c>
      <c r="U231">
        <v>7</v>
      </c>
      <c r="V231">
        <v>31</v>
      </c>
      <c r="W231">
        <v>851</v>
      </c>
      <c r="X231">
        <v>229</v>
      </c>
      <c r="Y231">
        <v>107</v>
      </c>
      <c r="Z231">
        <v>38</v>
      </c>
      <c r="AA231">
        <v>51</v>
      </c>
      <c r="AB231">
        <v>855</v>
      </c>
      <c r="AC231">
        <v>153</v>
      </c>
      <c r="AD231">
        <v>60</v>
      </c>
      <c r="AE231">
        <v>53</v>
      </c>
      <c r="AF231">
        <v>113</v>
      </c>
      <c r="AG231">
        <v>91</v>
      </c>
      <c r="AH231">
        <v>4</v>
      </c>
      <c r="AI231">
        <v>2</v>
      </c>
      <c r="AJ231">
        <v>2</v>
      </c>
      <c r="AK231">
        <v>30</v>
      </c>
      <c r="AL231">
        <v>43</v>
      </c>
      <c r="AM231">
        <v>9</v>
      </c>
      <c r="AN231">
        <v>6</v>
      </c>
      <c r="AO231">
        <v>0</v>
      </c>
      <c r="AP231">
        <v>0</v>
      </c>
      <c r="AQ231">
        <v>0</v>
      </c>
      <c r="AR231">
        <v>0</v>
      </c>
      <c r="AS231">
        <v>0</v>
      </c>
      <c r="AT231">
        <v>0</v>
      </c>
      <c r="AU231">
        <v>0</v>
      </c>
      <c r="AV231">
        <v>0</v>
      </c>
      <c r="AW231">
        <v>0</v>
      </c>
      <c r="AX231">
        <v>0</v>
      </c>
      <c r="AY231">
        <v>0</v>
      </c>
      <c r="AZ231">
        <v>0</v>
      </c>
      <c r="BA231">
        <v>0</v>
      </c>
      <c r="BB231">
        <v>0</v>
      </c>
      <c r="BC231">
        <v>0</v>
      </c>
      <c r="BD231">
        <v>0</v>
      </c>
      <c r="BE231">
        <v>0</v>
      </c>
      <c r="BF231">
        <v>0</v>
      </c>
      <c r="BG231" s="20">
        <v>1</v>
      </c>
      <c r="BH231" s="20">
        <v>0</v>
      </c>
      <c r="BI231" s="20">
        <v>55</v>
      </c>
      <c r="BJ231" s="20">
        <v>2</v>
      </c>
      <c r="BK231" s="20">
        <v>232</v>
      </c>
      <c r="BL231" s="20">
        <v>602</v>
      </c>
      <c r="BM231" s="20">
        <v>600</v>
      </c>
      <c r="BN231" s="20">
        <v>53</v>
      </c>
      <c r="BO231" s="20">
        <v>36</v>
      </c>
      <c r="BP231" s="20"/>
      <c r="BQ231" s="20"/>
      <c r="BR231" s="20"/>
      <c r="BS231" s="20"/>
      <c r="BT231" s="20"/>
      <c r="BU231" s="20"/>
      <c r="BV231" s="20"/>
    </row>
    <row r="232" spans="1:74" x14ac:dyDescent="0.25">
      <c r="A232" s="20" t="s">
        <v>434</v>
      </c>
      <c r="B232" s="20" t="s">
        <v>444</v>
      </c>
      <c r="C232" s="20" t="s">
        <v>524</v>
      </c>
      <c r="D232" s="1">
        <v>44535</v>
      </c>
      <c r="E232">
        <v>71</v>
      </c>
      <c r="F232">
        <v>1</v>
      </c>
      <c r="G232">
        <v>1</v>
      </c>
      <c r="H232">
        <v>0</v>
      </c>
      <c r="I232">
        <v>0</v>
      </c>
      <c r="J232">
        <v>28</v>
      </c>
      <c r="K232">
        <v>9</v>
      </c>
      <c r="L232">
        <v>3</v>
      </c>
      <c r="M232">
        <v>2</v>
      </c>
      <c r="N232">
        <v>3</v>
      </c>
      <c r="O232">
        <v>1</v>
      </c>
      <c r="P232">
        <v>1</v>
      </c>
      <c r="Q232">
        <v>0</v>
      </c>
      <c r="R232">
        <v>292</v>
      </c>
      <c r="S232">
        <v>180</v>
      </c>
      <c r="T232">
        <v>17</v>
      </c>
      <c r="U232">
        <v>7</v>
      </c>
      <c r="V232">
        <v>31</v>
      </c>
      <c r="W232">
        <v>848</v>
      </c>
      <c r="X232">
        <v>265</v>
      </c>
      <c r="Y232">
        <v>105</v>
      </c>
      <c r="Z232">
        <v>38</v>
      </c>
      <c r="AA232">
        <v>52</v>
      </c>
      <c r="AB232">
        <v>857</v>
      </c>
      <c r="AC232">
        <v>224</v>
      </c>
      <c r="AD232">
        <v>60</v>
      </c>
      <c r="AE232">
        <v>53</v>
      </c>
      <c r="AF232">
        <v>114</v>
      </c>
      <c r="AG232">
        <v>92</v>
      </c>
      <c r="AH232">
        <v>11</v>
      </c>
      <c r="AI232">
        <v>2</v>
      </c>
      <c r="AJ232">
        <v>2</v>
      </c>
      <c r="AK232">
        <v>28</v>
      </c>
      <c r="AL232">
        <v>43</v>
      </c>
      <c r="AM232">
        <v>10</v>
      </c>
      <c r="AN232">
        <v>5</v>
      </c>
      <c r="AO232">
        <v>0</v>
      </c>
      <c r="AP232">
        <v>0</v>
      </c>
      <c r="AQ232">
        <v>0</v>
      </c>
      <c r="AR232">
        <v>0</v>
      </c>
      <c r="AS232">
        <v>0</v>
      </c>
      <c r="AT232">
        <v>0</v>
      </c>
      <c r="AU232">
        <v>0</v>
      </c>
      <c r="AV232">
        <v>0</v>
      </c>
      <c r="AW232">
        <v>0</v>
      </c>
      <c r="AX232">
        <v>0</v>
      </c>
      <c r="AY232">
        <v>0</v>
      </c>
      <c r="AZ232">
        <v>0</v>
      </c>
      <c r="BA232">
        <v>0</v>
      </c>
      <c r="BB232">
        <v>0</v>
      </c>
      <c r="BC232">
        <v>0</v>
      </c>
      <c r="BD232">
        <v>0</v>
      </c>
      <c r="BE232">
        <v>0</v>
      </c>
      <c r="BF232">
        <v>0</v>
      </c>
      <c r="BG232" s="20">
        <v>1</v>
      </c>
      <c r="BH232" s="20">
        <v>0</v>
      </c>
      <c r="BI232" s="20">
        <v>55</v>
      </c>
      <c r="BJ232" s="20">
        <v>2</v>
      </c>
      <c r="BK232" s="20">
        <v>232</v>
      </c>
      <c r="BL232" s="20">
        <v>601</v>
      </c>
      <c r="BM232" s="20">
        <v>604</v>
      </c>
      <c r="BN232" s="20">
        <v>54</v>
      </c>
      <c r="BO232" s="20">
        <v>37</v>
      </c>
      <c r="BP232" s="20"/>
      <c r="BQ232" s="20"/>
      <c r="BR232" s="20"/>
      <c r="BS232" s="20"/>
      <c r="BT232" s="20"/>
      <c r="BU232" s="20"/>
      <c r="BV232" s="20"/>
    </row>
    <row r="233" spans="1:74" x14ac:dyDescent="0.25">
      <c r="A233" s="20" t="s">
        <v>434</v>
      </c>
      <c r="B233" s="20" t="s">
        <v>444</v>
      </c>
      <c r="C233" s="20" t="s">
        <v>524</v>
      </c>
      <c r="D233" s="1">
        <v>44542</v>
      </c>
      <c r="E233">
        <v>70</v>
      </c>
      <c r="F233">
        <v>1</v>
      </c>
      <c r="G233">
        <v>1</v>
      </c>
      <c r="H233">
        <v>0</v>
      </c>
      <c r="I233">
        <v>0</v>
      </c>
      <c r="J233">
        <v>28</v>
      </c>
      <c r="K233">
        <v>8</v>
      </c>
      <c r="L233">
        <v>3</v>
      </c>
      <c r="M233">
        <v>2</v>
      </c>
      <c r="N233">
        <v>3</v>
      </c>
      <c r="O233">
        <v>1</v>
      </c>
      <c r="P233">
        <v>1</v>
      </c>
      <c r="Q233">
        <v>0</v>
      </c>
      <c r="R233">
        <v>292</v>
      </c>
      <c r="S233">
        <v>184</v>
      </c>
      <c r="T233">
        <v>16</v>
      </c>
      <c r="U233">
        <v>7</v>
      </c>
      <c r="V233">
        <v>31</v>
      </c>
      <c r="W233">
        <v>849</v>
      </c>
      <c r="X233">
        <v>290</v>
      </c>
      <c r="Y233">
        <v>104</v>
      </c>
      <c r="Z233">
        <v>38</v>
      </c>
      <c r="AA233">
        <v>51</v>
      </c>
      <c r="AB233">
        <v>857</v>
      </c>
      <c r="AC233">
        <v>274</v>
      </c>
      <c r="AD233">
        <v>60</v>
      </c>
      <c r="AE233">
        <v>53</v>
      </c>
      <c r="AF233">
        <v>115</v>
      </c>
      <c r="AG233">
        <v>94</v>
      </c>
      <c r="AH233">
        <v>12</v>
      </c>
      <c r="AI233">
        <v>2</v>
      </c>
      <c r="AJ233">
        <v>2</v>
      </c>
      <c r="AK233">
        <v>27</v>
      </c>
      <c r="AL233">
        <v>43</v>
      </c>
      <c r="AM233">
        <v>21</v>
      </c>
      <c r="AN233">
        <v>5</v>
      </c>
      <c r="AO233">
        <v>0</v>
      </c>
      <c r="AP233">
        <v>0</v>
      </c>
      <c r="AQ233">
        <v>0</v>
      </c>
      <c r="AR233">
        <v>0</v>
      </c>
      <c r="AS233">
        <v>0</v>
      </c>
      <c r="AT233">
        <v>0</v>
      </c>
      <c r="AU233">
        <v>0</v>
      </c>
      <c r="AV233">
        <v>0</v>
      </c>
      <c r="AW233">
        <v>0</v>
      </c>
      <c r="AX233">
        <v>0</v>
      </c>
      <c r="AY233">
        <v>0</v>
      </c>
      <c r="AZ233">
        <v>0</v>
      </c>
      <c r="BA233">
        <v>0</v>
      </c>
      <c r="BB233">
        <v>0</v>
      </c>
      <c r="BC233">
        <v>0</v>
      </c>
      <c r="BD233">
        <v>0</v>
      </c>
      <c r="BE233">
        <v>0</v>
      </c>
      <c r="BF233">
        <v>0</v>
      </c>
      <c r="BG233" s="20">
        <v>1</v>
      </c>
      <c r="BH233" s="20">
        <v>0</v>
      </c>
      <c r="BI233" s="20">
        <v>54</v>
      </c>
      <c r="BJ233" s="20">
        <v>2</v>
      </c>
      <c r="BK233" s="20">
        <v>232</v>
      </c>
      <c r="BL233" s="20">
        <v>601</v>
      </c>
      <c r="BM233" s="20">
        <v>603</v>
      </c>
      <c r="BN233" s="20">
        <v>55</v>
      </c>
      <c r="BO233" s="20">
        <v>37</v>
      </c>
      <c r="BP233" s="20"/>
      <c r="BQ233" s="20"/>
      <c r="BR233" s="20"/>
      <c r="BS233" s="20"/>
      <c r="BT233" s="20"/>
      <c r="BU233" s="20"/>
      <c r="BV233" s="20"/>
    </row>
    <row r="234" spans="1:74" x14ac:dyDescent="0.25">
      <c r="A234" s="20" t="s">
        <v>434</v>
      </c>
      <c r="B234" s="20" t="s">
        <v>444</v>
      </c>
      <c r="C234" s="20" t="s">
        <v>524</v>
      </c>
      <c r="D234" s="1">
        <v>44549</v>
      </c>
      <c r="E234">
        <v>70</v>
      </c>
      <c r="F234">
        <v>1</v>
      </c>
      <c r="G234">
        <v>1</v>
      </c>
      <c r="H234">
        <v>0</v>
      </c>
      <c r="I234">
        <v>0</v>
      </c>
      <c r="J234">
        <v>31</v>
      </c>
      <c r="K234">
        <v>8</v>
      </c>
      <c r="L234">
        <v>3</v>
      </c>
      <c r="M234">
        <v>1</v>
      </c>
      <c r="N234">
        <v>3</v>
      </c>
      <c r="O234">
        <v>1</v>
      </c>
      <c r="P234">
        <v>1</v>
      </c>
      <c r="Q234">
        <v>0</v>
      </c>
      <c r="R234">
        <v>290</v>
      </c>
      <c r="S234">
        <v>195</v>
      </c>
      <c r="T234">
        <v>16</v>
      </c>
      <c r="U234">
        <v>7</v>
      </c>
      <c r="V234">
        <v>30</v>
      </c>
      <c r="W234">
        <v>847</v>
      </c>
      <c r="X234">
        <v>332</v>
      </c>
      <c r="Y234">
        <v>102</v>
      </c>
      <c r="Z234">
        <v>38</v>
      </c>
      <c r="AA234">
        <v>52</v>
      </c>
      <c r="AB234">
        <v>856</v>
      </c>
      <c r="AC234">
        <v>344</v>
      </c>
      <c r="AD234">
        <v>60</v>
      </c>
      <c r="AE234">
        <v>52</v>
      </c>
      <c r="AF234">
        <v>115</v>
      </c>
      <c r="AG234">
        <v>97</v>
      </c>
      <c r="AH234">
        <v>16</v>
      </c>
      <c r="AI234">
        <v>2</v>
      </c>
      <c r="AJ234">
        <v>2</v>
      </c>
      <c r="AK234">
        <v>28</v>
      </c>
      <c r="AL234">
        <v>44</v>
      </c>
      <c r="AM234">
        <v>29</v>
      </c>
      <c r="AN234">
        <v>5</v>
      </c>
      <c r="AO234">
        <v>0</v>
      </c>
      <c r="AP234">
        <v>0</v>
      </c>
      <c r="AQ234">
        <v>0</v>
      </c>
      <c r="AR234">
        <v>0</v>
      </c>
      <c r="AS234">
        <v>0</v>
      </c>
      <c r="AT234">
        <v>0</v>
      </c>
      <c r="AU234">
        <v>0</v>
      </c>
      <c r="AV234">
        <v>0</v>
      </c>
      <c r="AW234">
        <v>0</v>
      </c>
      <c r="AX234">
        <v>0</v>
      </c>
      <c r="AY234">
        <v>0</v>
      </c>
      <c r="AZ234">
        <v>0</v>
      </c>
      <c r="BA234">
        <v>0</v>
      </c>
      <c r="BB234">
        <v>0</v>
      </c>
      <c r="BC234">
        <v>0</v>
      </c>
      <c r="BD234">
        <v>0</v>
      </c>
      <c r="BE234">
        <v>0</v>
      </c>
      <c r="BF234">
        <v>0</v>
      </c>
      <c r="BG234" s="20">
        <v>1</v>
      </c>
      <c r="BH234" s="20">
        <v>0</v>
      </c>
      <c r="BI234" s="20">
        <v>55</v>
      </c>
      <c r="BJ234" s="20">
        <v>2</v>
      </c>
      <c r="BK234" s="20">
        <v>232</v>
      </c>
      <c r="BL234" s="20">
        <v>604</v>
      </c>
      <c r="BM234" s="20">
        <v>608</v>
      </c>
      <c r="BN234" s="20">
        <v>57</v>
      </c>
      <c r="BO234" s="20">
        <v>38</v>
      </c>
      <c r="BP234" s="20">
        <v>3379</v>
      </c>
      <c r="BQ234" s="20">
        <v>630</v>
      </c>
      <c r="BR234" s="20">
        <v>0</v>
      </c>
      <c r="BS234" s="20">
        <v>123</v>
      </c>
      <c r="BT234" s="20">
        <v>140</v>
      </c>
      <c r="BU234" s="20">
        <v>1127</v>
      </c>
      <c r="BV234" s="20">
        <v>1803</v>
      </c>
    </row>
    <row r="235" spans="1:74" x14ac:dyDescent="0.25">
      <c r="A235" s="20" t="s">
        <v>434</v>
      </c>
      <c r="B235" s="20" t="s">
        <v>444</v>
      </c>
      <c r="C235" s="20" t="s">
        <v>524</v>
      </c>
      <c r="D235" s="1">
        <v>44558</v>
      </c>
      <c r="E235">
        <v>70</v>
      </c>
      <c r="F235">
        <v>1</v>
      </c>
      <c r="G235">
        <v>1</v>
      </c>
      <c r="H235">
        <v>0</v>
      </c>
      <c r="I235">
        <v>0</v>
      </c>
      <c r="J235">
        <v>34</v>
      </c>
      <c r="K235">
        <v>8</v>
      </c>
      <c r="L235">
        <v>2</v>
      </c>
      <c r="M235">
        <v>1</v>
      </c>
      <c r="N235">
        <v>3</v>
      </c>
      <c r="O235">
        <v>1</v>
      </c>
      <c r="P235">
        <v>1</v>
      </c>
      <c r="Q235">
        <v>0</v>
      </c>
      <c r="R235">
        <v>288</v>
      </c>
      <c r="S235">
        <v>201</v>
      </c>
      <c r="T235">
        <v>16</v>
      </c>
      <c r="U235">
        <v>7</v>
      </c>
      <c r="V235">
        <v>28</v>
      </c>
      <c r="W235">
        <v>841</v>
      </c>
      <c r="X235">
        <v>368</v>
      </c>
      <c r="Y235">
        <v>101</v>
      </c>
      <c r="Z235">
        <v>37</v>
      </c>
      <c r="AA235">
        <v>50</v>
      </c>
      <c r="AB235">
        <v>858</v>
      </c>
      <c r="AC235">
        <v>380</v>
      </c>
      <c r="AD235">
        <v>59</v>
      </c>
      <c r="AE235">
        <v>51</v>
      </c>
      <c r="AF235">
        <v>115</v>
      </c>
      <c r="AG235">
        <v>99</v>
      </c>
      <c r="AH235">
        <v>27</v>
      </c>
      <c r="AI235">
        <v>2</v>
      </c>
      <c r="AJ235">
        <v>2</v>
      </c>
      <c r="AK235">
        <v>27</v>
      </c>
      <c r="AL235">
        <v>44</v>
      </c>
      <c r="AM235">
        <v>35</v>
      </c>
      <c r="AN235">
        <v>5</v>
      </c>
      <c r="AO235">
        <v>0</v>
      </c>
      <c r="AP235">
        <v>0</v>
      </c>
      <c r="AQ235">
        <v>0</v>
      </c>
      <c r="AR235">
        <v>0</v>
      </c>
      <c r="AS235">
        <v>0</v>
      </c>
      <c r="AT235">
        <v>0</v>
      </c>
      <c r="AU235">
        <v>0</v>
      </c>
      <c r="AV235">
        <v>0</v>
      </c>
      <c r="AW235">
        <v>0</v>
      </c>
      <c r="AX235">
        <v>0</v>
      </c>
      <c r="AY235">
        <v>0</v>
      </c>
      <c r="AZ235">
        <v>0</v>
      </c>
      <c r="BA235">
        <v>0</v>
      </c>
      <c r="BB235">
        <v>0</v>
      </c>
      <c r="BC235">
        <v>0</v>
      </c>
      <c r="BD235">
        <v>0</v>
      </c>
      <c r="BE235">
        <v>0</v>
      </c>
      <c r="BF235">
        <v>0</v>
      </c>
      <c r="BG235" s="20">
        <v>1</v>
      </c>
      <c r="BH235" s="20">
        <v>0</v>
      </c>
      <c r="BI235" s="20">
        <v>56</v>
      </c>
      <c r="BJ235" s="20">
        <v>2</v>
      </c>
      <c r="BK235" s="20">
        <v>232</v>
      </c>
      <c r="BL235" s="20">
        <v>606</v>
      </c>
      <c r="BM235" s="20">
        <v>610</v>
      </c>
      <c r="BN235" s="20">
        <v>59</v>
      </c>
      <c r="BO235" s="20">
        <v>38</v>
      </c>
      <c r="BP235" s="20">
        <v>3379</v>
      </c>
      <c r="BQ235" s="20">
        <v>778</v>
      </c>
      <c r="BR235" s="20">
        <v>0</v>
      </c>
      <c r="BS235" s="20">
        <v>121</v>
      </c>
      <c r="BT235" s="20">
        <v>142</v>
      </c>
      <c r="BU235" s="20">
        <v>1116</v>
      </c>
      <c r="BV235" s="20">
        <v>1817</v>
      </c>
    </row>
    <row r="236" spans="1:74" x14ac:dyDescent="0.25">
      <c r="A236" s="20" t="s">
        <v>434</v>
      </c>
      <c r="B236" s="20" t="s">
        <v>444</v>
      </c>
      <c r="C236" s="20" t="s">
        <v>524</v>
      </c>
      <c r="D236" s="1">
        <v>44564</v>
      </c>
      <c r="E236">
        <v>70</v>
      </c>
      <c r="F236">
        <v>1</v>
      </c>
      <c r="G236">
        <v>1</v>
      </c>
      <c r="H236">
        <v>0</v>
      </c>
      <c r="I236">
        <v>0</v>
      </c>
      <c r="J236">
        <v>34</v>
      </c>
      <c r="K236">
        <v>8</v>
      </c>
      <c r="L236">
        <v>2</v>
      </c>
      <c r="M236">
        <v>1</v>
      </c>
      <c r="N236">
        <v>3</v>
      </c>
      <c r="O236">
        <v>1</v>
      </c>
      <c r="P236">
        <v>1</v>
      </c>
      <c r="Q236">
        <v>0</v>
      </c>
      <c r="R236">
        <v>289</v>
      </c>
      <c r="S236">
        <v>201</v>
      </c>
      <c r="T236">
        <v>16</v>
      </c>
      <c r="U236">
        <v>8</v>
      </c>
      <c r="V236">
        <v>28</v>
      </c>
      <c r="W236">
        <v>840</v>
      </c>
      <c r="X236">
        <v>376</v>
      </c>
      <c r="Y236">
        <v>101</v>
      </c>
      <c r="Z236">
        <v>39</v>
      </c>
      <c r="AA236">
        <v>48</v>
      </c>
      <c r="AB236">
        <v>858</v>
      </c>
      <c r="AC236">
        <v>403</v>
      </c>
      <c r="AD236">
        <v>59</v>
      </c>
      <c r="AE236">
        <v>50</v>
      </c>
      <c r="AF236">
        <v>115</v>
      </c>
      <c r="AG236">
        <v>99</v>
      </c>
      <c r="AH236">
        <v>29</v>
      </c>
      <c r="AI236">
        <v>2</v>
      </c>
      <c r="AJ236">
        <v>2</v>
      </c>
      <c r="AK236">
        <v>27</v>
      </c>
      <c r="AL236">
        <v>44</v>
      </c>
      <c r="AM236">
        <v>35</v>
      </c>
      <c r="AN236">
        <v>5</v>
      </c>
      <c r="AO236">
        <v>0</v>
      </c>
      <c r="AP236">
        <v>0</v>
      </c>
      <c r="AQ236">
        <v>0</v>
      </c>
      <c r="AR236">
        <v>0</v>
      </c>
      <c r="AS236">
        <v>0</v>
      </c>
      <c r="AT236">
        <v>0</v>
      </c>
      <c r="AU236">
        <v>0</v>
      </c>
      <c r="AV236">
        <v>0</v>
      </c>
      <c r="AW236">
        <v>0</v>
      </c>
      <c r="AX236">
        <v>0</v>
      </c>
      <c r="AY236">
        <v>0</v>
      </c>
      <c r="AZ236">
        <v>0</v>
      </c>
      <c r="BA236">
        <v>0</v>
      </c>
      <c r="BB236">
        <v>0</v>
      </c>
      <c r="BC236">
        <v>0</v>
      </c>
      <c r="BD236">
        <v>0</v>
      </c>
      <c r="BE236">
        <v>0</v>
      </c>
      <c r="BF236">
        <v>0</v>
      </c>
      <c r="BG236" s="20">
        <v>1</v>
      </c>
      <c r="BH236" s="20">
        <v>0</v>
      </c>
      <c r="BI236" s="20">
        <v>56</v>
      </c>
      <c r="BJ236" s="20">
        <v>2</v>
      </c>
      <c r="BK236" s="20">
        <v>232</v>
      </c>
      <c r="BL236" s="20">
        <v>606</v>
      </c>
      <c r="BM236" s="20">
        <v>612</v>
      </c>
      <c r="BN236" s="20">
        <v>59</v>
      </c>
      <c r="BO236" s="20">
        <v>38</v>
      </c>
      <c r="BP236" s="20">
        <v>3383</v>
      </c>
      <c r="BQ236" s="20">
        <v>839</v>
      </c>
      <c r="BR236" s="20">
        <v>0</v>
      </c>
      <c r="BS236" s="20">
        <v>121</v>
      </c>
      <c r="BT236" s="20">
        <v>141</v>
      </c>
      <c r="BU236" s="20">
        <v>1118</v>
      </c>
      <c r="BV236" s="20">
        <v>1821</v>
      </c>
    </row>
    <row r="237" spans="1:74" x14ac:dyDescent="0.25">
      <c r="A237" s="20" t="s">
        <v>434</v>
      </c>
      <c r="B237" s="20" t="s">
        <v>444</v>
      </c>
      <c r="C237" s="20" t="s">
        <v>524</v>
      </c>
      <c r="D237" s="1">
        <v>44570</v>
      </c>
      <c r="E237">
        <v>70</v>
      </c>
      <c r="F237">
        <v>1</v>
      </c>
      <c r="G237">
        <v>1</v>
      </c>
      <c r="H237">
        <v>0</v>
      </c>
      <c r="I237">
        <v>0</v>
      </c>
      <c r="J237">
        <v>35</v>
      </c>
      <c r="K237">
        <v>8</v>
      </c>
      <c r="L237">
        <v>2</v>
      </c>
      <c r="M237">
        <v>1</v>
      </c>
      <c r="N237">
        <v>3</v>
      </c>
      <c r="O237">
        <v>1</v>
      </c>
      <c r="P237">
        <v>1</v>
      </c>
      <c r="Q237">
        <v>0</v>
      </c>
      <c r="R237">
        <v>288</v>
      </c>
      <c r="S237">
        <v>202</v>
      </c>
      <c r="T237">
        <v>15</v>
      </c>
      <c r="U237">
        <v>8</v>
      </c>
      <c r="V237">
        <v>28</v>
      </c>
      <c r="W237">
        <v>840</v>
      </c>
      <c r="X237">
        <v>387</v>
      </c>
      <c r="Y237">
        <v>101</v>
      </c>
      <c r="Z237">
        <v>36</v>
      </c>
      <c r="AA237">
        <v>48</v>
      </c>
      <c r="AB237">
        <v>859</v>
      </c>
      <c r="AC237">
        <v>419</v>
      </c>
      <c r="AD237">
        <v>59</v>
      </c>
      <c r="AE237">
        <v>50</v>
      </c>
      <c r="AF237">
        <v>114</v>
      </c>
      <c r="AG237">
        <v>99</v>
      </c>
      <c r="AH237">
        <v>33</v>
      </c>
      <c r="AI237">
        <v>1</v>
      </c>
      <c r="AJ237">
        <v>2</v>
      </c>
      <c r="AK237">
        <v>27</v>
      </c>
      <c r="AL237">
        <v>44</v>
      </c>
      <c r="AM237">
        <v>35</v>
      </c>
      <c r="AN237">
        <v>5</v>
      </c>
      <c r="AO237">
        <v>0</v>
      </c>
      <c r="AP237">
        <v>0</v>
      </c>
      <c r="AQ237">
        <v>0</v>
      </c>
      <c r="AR237">
        <v>0</v>
      </c>
      <c r="AS237">
        <v>0</v>
      </c>
      <c r="AT237">
        <v>0</v>
      </c>
      <c r="AU237">
        <v>0</v>
      </c>
      <c r="AV237">
        <v>0</v>
      </c>
      <c r="AW237">
        <v>0</v>
      </c>
      <c r="AX237">
        <v>0</v>
      </c>
      <c r="AY237">
        <v>0</v>
      </c>
      <c r="AZ237">
        <v>0</v>
      </c>
      <c r="BA237">
        <v>0</v>
      </c>
      <c r="BB237">
        <v>0</v>
      </c>
      <c r="BC237">
        <v>0</v>
      </c>
      <c r="BD237">
        <v>0</v>
      </c>
      <c r="BE237">
        <v>0</v>
      </c>
      <c r="BF237">
        <v>0</v>
      </c>
      <c r="BG237" s="20">
        <v>1</v>
      </c>
      <c r="BH237" s="20">
        <v>0</v>
      </c>
      <c r="BI237" s="20">
        <v>56</v>
      </c>
      <c r="BJ237" s="20">
        <v>2</v>
      </c>
      <c r="BK237" s="20">
        <v>232</v>
      </c>
      <c r="BL237" s="20">
        <v>609</v>
      </c>
      <c r="BM237" s="20">
        <v>614</v>
      </c>
      <c r="BN237" s="20">
        <v>60</v>
      </c>
      <c r="BO237" s="20">
        <v>38</v>
      </c>
      <c r="BP237" s="20">
        <v>3382</v>
      </c>
      <c r="BQ237" s="20">
        <v>892</v>
      </c>
      <c r="BR237" s="20">
        <v>0</v>
      </c>
      <c r="BS237" s="20">
        <v>121</v>
      </c>
      <c r="BT237" s="20">
        <v>142</v>
      </c>
      <c r="BU237" s="20">
        <v>1115</v>
      </c>
      <c r="BV237" s="20">
        <v>1831</v>
      </c>
    </row>
    <row r="238" spans="1:74" x14ac:dyDescent="0.25">
      <c r="A238" s="20" t="s">
        <v>434</v>
      </c>
      <c r="B238" s="20" t="s">
        <v>444</v>
      </c>
      <c r="C238" s="20" t="s">
        <v>524</v>
      </c>
      <c r="D238" s="1">
        <v>44577</v>
      </c>
      <c r="E238">
        <v>70</v>
      </c>
      <c r="F238">
        <v>1</v>
      </c>
      <c r="G238">
        <v>1</v>
      </c>
      <c r="H238">
        <v>0</v>
      </c>
      <c r="I238">
        <v>0</v>
      </c>
      <c r="J238">
        <v>36</v>
      </c>
      <c r="K238">
        <v>8</v>
      </c>
      <c r="L238">
        <v>2</v>
      </c>
      <c r="M238">
        <v>1</v>
      </c>
      <c r="N238">
        <v>3</v>
      </c>
      <c r="O238">
        <v>1</v>
      </c>
      <c r="P238">
        <v>1</v>
      </c>
      <c r="Q238">
        <v>0</v>
      </c>
      <c r="R238">
        <v>287</v>
      </c>
      <c r="S238">
        <v>203</v>
      </c>
      <c r="T238">
        <v>14</v>
      </c>
      <c r="U238">
        <v>9</v>
      </c>
      <c r="V238">
        <v>28</v>
      </c>
      <c r="W238">
        <v>841</v>
      </c>
      <c r="X238">
        <v>395</v>
      </c>
      <c r="Y238">
        <v>100</v>
      </c>
      <c r="Z238">
        <v>36</v>
      </c>
      <c r="AA238">
        <v>47</v>
      </c>
      <c r="AB238">
        <v>862</v>
      </c>
      <c r="AC238">
        <v>427</v>
      </c>
      <c r="AD238">
        <v>59</v>
      </c>
      <c r="AE238">
        <v>50</v>
      </c>
      <c r="AF238">
        <v>117</v>
      </c>
      <c r="AG238">
        <v>99</v>
      </c>
      <c r="AH238">
        <v>35</v>
      </c>
      <c r="AI238">
        <v>2</v>
      </c>
      <c r="AJ238">
        <v>2</v>
      </c>
      <c r="AK238">
        <v>26</v>
      </c>
      <c r="AL238">
        <v>43</v>
      </c>
      <c r="AM238">
        <v>35</v>
      </c>
      <c r="AN238">
        <v>5</v>
      </c>
      <c r="AO238">
        <v>0</v>
      </c>
      <c r="AP238">
        <v>0</v>
      </c>
      <c r="AQ238">
        <v>0</v>
      </c>
      <c r="AR238">
        <v>0</v>
      </c>
      <c r="AS238">
        <v>0</v>
      </c>
      <c r="AT238">
        <v>0</v>
      </c>
      <c r="AU238">
        <v>0</v>
      </c>
      <c r="AV238">
        <v>0</v>
      </c>
      <c r="AW238">
        <v>0</v>
      </c>
      <c r="AX238">
        <v>0</v>
      </c>
      <c r="AY238">
        <v>0</v>
      </c>
      <c r="AZ238">
        <v>0</v>
      </c>
      <c r="BA238">
        <v>0</v>
      </c>
      <c r="BB238">
        <v>0</v>
      </c>
      <c r="BC238">
        <v>0</v>
      </c>
      <c r="BD238">
        <v>0</v>
      </c>
      <c r="BE238">
        <v>0</v>
      </c>
      <c r="BF238">
        <v>0</v>
      </c>
      <c r="BG238" s="20">
        <v>1</v>
      </c>
      <c r="BH238" s="20">
        <v>0</v>
      </c>
      <c r="BI238" s="20">
        <v>56</v>
      </c>
      <c r="BJ238" s="20">
        <v>2</v>
      </c>
      <c r="BK238" s="20">
        <v>231</v>
      </c>
      <c r="BL238" s="20">
        <v>613</v>
      </c>
      <c r="BM238" s="20">
        <v>615</v>
      </c>
      <c r="BN238" s="20">
        <v>61</v>
      </c>
      <c r="BO238" s="20">
        <v>37</v>
      </c>
      <c r="BP238" s="20">
        <v>3380</v>
      </c>
      <c r="BQ238" s="20">
        <v>934</v>
      </c>
      <c r="BR238" s="20">
        <v>0</v>
      </c>
      <c r="BS238" s="20">
        <v>122</v>
      </c>
      <c r="BT238" s="20">
        <v>143</v>
      </c>
      <c r="BU238" s="20">
        <v>1104</v>
      </c>
      <c r="BV238" s="20">
        <v>1838</v>
      </c>
    </row>
    <row r="239" spans="1:74" x14ac:dyDescent="0.25">
      <c r="A239" s="20" t="s">
        <v>434</v>
      </c>
      <c r="B239" s="20" t="s">
        <v>444</v>
      </c>
      <c r="C239" s="20" t="s">
        <v>524</v>
      </c>
      <c r="D239" s="1">
        <v>44584</v>
      </c>
      <c r="E239">
        <v>70</v>
      </c>
      <c r="F239">
        <v>1</v>
      </c>
      <c r="G239">
        <v>1</v>
      </c>
      <c r="H239">
        <v>0</v>
      </c>
      <c r="I239">
        <v>0</v>
      </c>
      <c r="J239">
        <v>36</v>
      </c>
      <c r="K239">
        <v>8</v>
      </c>
      <c r="L239">
        <v>2</v>
      </c>
      <c r="M239">
        <v>1</v>
      </c>
      <c r="N239">
        <v>3</v>
      </c>
      <c r="O239">
        <v>1</v>
      </c>
      <c r="P239">
        <v>1</v>
      </c>
      <c r="Q239">
        <v>0</v>
      </c>
      <c r="R239">
        <v>289</v>
      </c>
      <c r="S239">
        <v>203</v>
      </c>
      <c r="T239">
        <v>14</v>
      </c>
      <c r="U239">
        <v>9</v>
      </c>
      <c r="V239">
        <v>29</v>
      </c>
      <c r="W239">
        <v>840</v>
      </c>
      <c r="X239">
        <v>397</v>
      </c>
      <c r="Y239">
        <v>98</v>
      </c>
      <c r="Z239">
        <v>35</v>
      </c>
      <c r="AA239">
        <v>46</v>
      </c>
      <c r="AB239">
        <v>864</v>
      </c>
      <c r="AC239">
        <v>429</v>
      </c>
      <c r="AD239">
        <v>58</v>
      </c>
      <c r="AE239">
        <v>51</v>
      </c>
      <c r="AF239">
        <v>117</v>
      </c>
      <c r="AG239">
        <v>100</v>
      </c>
      <c r="AH239">
        <v>35</v>
      </c>
      <c r="AI239">
        <v>2</v>
      </c>
      <c r="AJ239">
        <v>2</v>
      </c>
      <c r="AK239">
        <v>27</v>
      </c>
      <c r="AL239">
        <v>43</v>
      </c>
      <c r="AM239">
        <v>35</v>
      </c>
      <c r="AN239">
        <v>5</v>
      </c>
      <c r="AO239">
        <v>0</v>
      </c>
      <c r="AP239">
        <v>0</v>
      </c>
      <c r="AQ239">
        <v>0</v>
      </c>
      <c r="AR239">
        <v>0</v>
      </c>
      <c r="AS239">
        <v>0</v>
      </c>
      <c r="AT239">
        <v>0</v>
      </c>
      <c r="AU239">
        <v>0</v>
      </c>
      <c r="AV239">
        <v>0</v>
      </c>
      <c r="AW239">
        <v>0</v>
      </c>
      <c r="AX239">
        <v>0</v>
      </c>
      <c r="AY239">
        <v>0</v>
      </c>
      <c r="AZ239">
        <v>0</v>
      </c>
      <c r="BA239">
        <v>0</v>
      </c>
      <c r="BB239">
        <v>0</v>
      </c>
      <c r="BC239">
        <v>0</v>
      </c>
      <c r="BD239">
        <v>0</v>
      </c>
      <c r="BE239">
        <v>0</v>
      </c>
      <c r="BF239">
        <v>0</v>
      </c>
      <c r="BG239" s="20">
        <v>1</v>
      </c>
      <c r="BH239" s="20">
        <v>0</v>
      </c>
      <c r="BI239" s="20">
        <v>56</v>
      </c>
      <c r="BJ239" s="20">
        <v>2</v>
      </c>
      <c r="BK239" s="20">
        <v>232</v>
      </c>
      <c r="BL239" s="20">
        <v>614</v>
      </c>
      <c r="BM239" s="20">
        <v>616</v>
      </c>
      <c r="BN239" s="20">
        <v>61</v>
      </c>
      <c r="BO239" s="20">
        <v>37</v>
      </c>
      <c r="BP239" s="20">
        <v>3381</v>
      </c>
      <c r="BQ239" s="20">
        <v>951</v>
      </c>
      <c r="BR239" s="20">
        <v>0</v>
      </c>
      <c r="BS239" s="20">
        <v>122</v>
      </c>
      <c r="BT239" s="20">
        <v>146</v>
      </c>
      <c r="BU239" s="20">
        <v>1098</v>
      </c>
      <c r="BV239" s="20">
        <v>1841</v>
      </c>
    </row>
    <row r="240" spans="1:74" x14ac:dyDescent="0.25">
      <c r="A240" s="20" t="s">
        <v>434</v>
      </c>
      <c r="B240" s="20" t="s">
        <v>444</v>
      </c>
      <c r="C240" s="20" t="s">
        <v>524</v>
      </c>
      <c r="D240" s="1">
        <v>44591</v>
      </c>
      <c r="E240">
        <v>69</v>
      </c>
      <c r="F240">
        <v>1</v>
      </c>
      <c r="G240">
        <v>1</v>
      </c>
      <c r="H240">
        <v>0</v>
      </c>
      <c r="I240">
        <v>0</v>
      </c>
      <c r="J240">
        <v>36</v>
      </c>
      <c r="K240">
        <v>8</v>
      </c>
      <c r="L240">
        <v>2</v>
      </c>
      <c r="M240">
        <v>1</v>
      </c>
      <c r="N240">
        <v>3</v>
      </c>
      <c r="O240">
        <v>1</v>
      </c>
      <c r="P240">
        <v>1</v>
      </c>
      <c r="Q240">
        <v>0</v>
      </c>
      <c r="R240">
        <v>289</v>
      </c>
      <c r="S240">
        <v>204</v>
      </c>
      <c r="T240">
        <v>14</v>
      </c>
      <c r="U240">
        <v>9</v>
      </c>
      <c r="V240">
        <v>29</v>
      </c>
      <c r="W240">
        <v>845</v>
      </c>
      <c r="X240">
        <v>409</v>
      </c>
      <c r="Y240">
        <v>96</v>
      </c>
      <c r="Z240">
        <v>35</v>
      </c>
      <c r="AA240">
        <v>48</v>
      </c>
      <c r="AB240">
        <v>868</v>
      </c>
      <c r="AC240">
        <v>431</v>
      </c>
      <c r="AD240">
        <v>58</v>
      </c>
      <c r="AE240">
        <v>53</v>
      </c>
      <c r="AF240">
        <v>119</v>
      </c>
      <c r="AG240">
        <v>99</v>
      </c>
      <c r="AH240">
        <v>37</v>
      </c>
      <c r="AI240">
        <v>2</v>
      </c>
      <c r="AJ240">
        <v>4</v>
      </c>
      <c r="AK240">
        <v>25</v>
      </c>
      <c r="AL240">
        <v>43</v>
      </c>
      <c r="AM240">
        <v>35</v>
      </c>
      <c r="AN240">
        <v>5</v>
      </c>
      <c r="AO240">
        <v>0</v>
      </c>
      <c r="AP240">
        <v>0</v>
      </c>
      <c r="AQ240">
        <v>0</v>
      </c>
      <c r="AR240">
        <v>0</v>
      </c>
      <c r="AS240">
        <v>0</v>
      </c>
      <c r="AT240">
        <v>0</v>
      </c>
      <c r="AU240">
        <v>0</v>
      </c>
      <c r="AV240">
        <v>0</v>
      </c>
      <c r="AW240">
        <v>0</v>
      </c>
      <c r="AX240">
        <v>0</v>
      </c>
      <c r="AY240">
        <v>0</v>
      </c>
      <c r="AZ240">
        <v>0</v>
      </c>
      <c r="BA240">
        <v>0</v>
      </c>
      <c r="BB240">
        <v>0</v>
      </c>
      <c r="BC240">
        <v>0</v>
      </c>
      <c r="BD240">
        <v>0</v>
      </c>
      <c r="BE240">
        <v>0</v>
      </c>
      <c r="BF240">
        <v>0</v>
      </c>
      <c r="BG240" s="20">
        <v>1</v>
      </c>
      <c r="BH240" s="20">
        <v>0</v>
      </c>
      <c r="BI240" s="20">
        <v>55</v>
      </c>
      <c r="BJ240" s="20">
        <v>2</v>
      </c>
      <c r="BK240" s="20">
        <v>232</v>
      </c>
      <c r="BL240" s="20">
        <v>622</v>
      </c>
      <c r="BM240" s="20">
        <v>615</v>
      </c>
      <c r="BN240" s="20">
        <v>60</v>
      </c>
      <c r="BO240" s="20">
        <v>37</v>
      </c>
      <c r="BP240" s="20">
        <v>3398</v>
      </c>
      <c r="BQ240" s="20">
        <v>980</v>
      </c>
      <c r="BR240" s="20">
        <v>0</v>
      </c>
      <c r="BS240" s="20">
        <v>123</v>
      </c>
      <c r="BT240" s="20">
        <v>164</v>
      </c>
      <c r="BU240" s="20">
        <v>1091</v>
      </c>
      <c r="BV240" s="20">
        <v>1845</v>
      </c>
    </row>
    <row r="241" spans="1:74" x14ac:dyDescent="0.25">
      <c r="A241" s="20" t="s">
        <v>434</v>
      </c>
      <c r="B241" s="20" t="s">
        <v>444</v>
      </c>
      <c r="C241" s="20" t="s">
        <v>524</v>
      </c>
      <c r="D241" s="1">
        <v>44599</v>
      </c>
      <c r="E241">
        <v>69</v>
      </c>
      <c r="F241">
        <v>1</v>
      </c>
      <c r="G241">
        <v>1</v>
      </c>
      <c r="H241">
        <v>0</v>
      </c>
      <c r="I241">
        <v>0</v>
      </c>
      <c r="J241">
        <v>36</v>
      </c>
      <c r="K241">
        <v>8</v>
      </c>
      <c r="L241">
        <v>2</v>
      </c>
      <c r="M241">
        <v>1</v>
      </c>
      <c r="N241">
        <v>3</v>
      </c>
      <c r="O241">
        <v>1</v>
      </c>
      <c r="P241">
        <v>1</v>
      </c>
      <c r="Q241">
        <v>0</v>
      </c>
      <c r="R241">
        <v>289</v>
      </c>
      <c r="S241">
        <v>203</v>
      </c>
      <c r="T241">
        <v>14</v>
      </c>
      <c r="U241">
        <v>10</v>
      </c>
      <c r="V241">
        <v>29</v>
      </c>
      <c r="W241">
        <v>842</v>
      </c>
      <c r="X241">
        <v>411</v>
      </c>
      <c r="Y241">
        <v>95</v>
      </c>
      <c r="Z241">
        <v>35</v>
      </c>
      <c r="AA241">
        <v>45</v>
      </c>
      <c r="AB241">
        <v>865</v>
      </c>
      <c r="AC241">
        <v>431</v>
      </c>
      <c r="AD241">
        <v>58</v>
      </c>
      <c r="AE241">
        <v>54</v>
      </c>
      <c r="AF241">
        <v>116</v>
      </c>
      <c r="AG241">
        <v>100</v>
      </c>
      <c r="AH241">
        <v>37</v>
      </c>
      <c r="AI241">
        <v>2</v>
      </c>
      <c r="AJ241">
        <v>4</v>
      </c>
      <c r="AK241">
        <v>23</v>
      </c>
      <c r="AL241">
        <v>43</v>
      </c>
      <c r="AM241">
        <v>35</v>
      </c>
      <c r="AN241">
        <v>4</v>
      </c>
      <c r="AO241">
        <v>0</v>
      </c>
      <c r="AP241">
        <v>0</v>
      </c>
      <c r="AQ241">
        <v>0</v>
      </c>
      <c r="AR241">
        <v>0</v>
      </c>
      <c r="AS241">
        <v>0</v>
      </c>
      <c r="AT241">
        <v>0</v>
      </c>
      <c r="AU241">
        <v>0</v>
      </c>
      <c r="AV241">
        <v>0</v>
      </c>
      <c r="AW241">
        <v>0</v>
      </c>
      <c r="AX241">
        <v>0</v>
      </c>
      <c r="AY241">
        <v>0</v>
      </c>
      <c r="AZ241">
        <v>0</v>
      </c>
      <c r="BA241">
        <v>0</v>
      </c>
      <c r="BB241">
        <v>0</v>
      </c>
      <c r="BC241">
        <v>0</v>
      </c>
      <c r="BD241">
        <v>0</v>
      </c>
      <c r="BE241">
        <v>0</v>
      </c>
      <c r="BF241">
        <v>0</v>
      </c>
      <c r="BG241" s="20">
        <v>1</v>
      </c>
      <c r="BH241" s="20">
        <v>0</v>
      </c>
      <c r="BI241" s="20">
        <v>55</v>
      </c>
      <c r="BJ241" s="20">
        <v>2</v>
      </c>
      <c r="BK241" s="20">
        <v>231</v>
      </c>
      <c r="BL241" s="20">
        <v>621</v>
      </c>
      <c r="BM241" s="20">
        <v>613</v>
      </c>
      <c r="BN241" s="20">
        <v>62</v>
      </c>
      <c r="BO241" s="20">
        <v>37</v>
      </c>
      <c r="BP241" s="20">
        <v>3383</v>
      </c>
      <c r="BQ241" s="20">
        <v>992</v>
      </c>
      <c r="BR241" s="20">
        <v>0</v>
      </c>
      <c r="BS241" s="20">
        <v>124</v>
      </c>
      <c r="BT241" s="20">
        <v>171</v>
      </c>
      <c r="BU241" s="20">
        <v>1061</v>
      </c>
      <c r="BV241" s="20">
        <v>1846</v>
      </c>
    </row>
    <row r="242" spans="1:74" x14ac:dyDescent="0.25">
      <c r="A242" s="20" t="s">
        <v>434</v>
      </c>
      <c r="B242" s="20" t="s">
        <v>444</v>
      </c>
      <c r="C242" s="20" t="s">
        <v>524</v>
      </c>
      <c r="D242" s="1">
        <v>44606</v>
      </c>
      <c r="E242">
        <v>69</v>
      </c>
      <c r="F242">
        <v>1</v>
      </c>
      <c r="G242">
        <v>1</v>
      </c>
      <c r="H242">
        <v>0</v>
      </c>
      <c r="I242">
        <v>0</v>
      </c>
      <c r="J242">
        <v>37</v>
      </c>
      <c r="K242">
        <v>8</v>
      </c>
      <c r="L242">
        <v>2</v>
      </c>
      <c r="M242">
        <v>1</v>
      </c>
      <c r="N242">
        <v>3</v>
      </c>
      <c r="O242">
        <v>1</v>
      </c>
      <c r="P242">
        <v>1</v>
      </c>
      <c r="Q242">
        <v>0</v>
      </c>
      <c r="R242">
        <v>291</v>
      </c>
      <c r="S242">
        <v>205</v>
      </c>
      <c r="T242">
        <v>14</v>
      </c>
      <c r="U242">
        <v>10</v>
      </c>
      <c r="V242">
        <v>29</v>
      </c>
      <c r="W242">
        <v>840</v>
      </c>
      <c r="X242">
        <v>417</v>
      </c>
      <c r="Y242">
        <v>94</v>
      </c>
      <c r="Z242">
        <v>35</v>
      </c>
      <c r="AA242">
        <v>45</v>
      </c>
      <c r="AB242">
        <v>871</v>
      </c>
      <c r="AC242">
        <v>438</v>
      </c>
      <c r="AD242">
        <v>58</v>
      </c>
      <c r="AE242">
        <v>56</v>
      </c>
      <c r="AF242">
        <v>116</v>
      </c>
      <c r="AG242">
        <v>101</v>
      </c>
      <c r="AH242">
        <v>38</v>
      </c>
      <c r="AI242">
        <v>2</v>
      </c>
      <c r="AJ242">
        <v>5</v>
      </c>
      <c r="AK242">
        <v>21</v>
      </c>
      <c r="AL242">
        <v>43</v>
      </c>
      <c r="AM242">
        <v>35</v>
      </c>
      <c r="AN242">
        <v>4</v>
      </c>
      <c r="AO242">
        <v>0</v>
      </c>
      <c r="AP242">
        <v>0</v>
      </c>
      <c r="AQ242">
        <v>0</v>
      </c>
      <c r="AR242">
        <v>0</v>
      </c>
      <c r="AS242">
        <v>0</v>
      </c>
      <c r="AT242">
        <v>0</v>
      </c>
      <c r="AU242">
        <v>0</v>
      </c>
      <c r="AV242">
        <v>0</v>
      </c>
      <c r="AW242">
        <v>0</v>
      </c>
      <c r="AX242">
        <v>0</v>
      </c>
      <c r="AY242">
        <v>0</v>
      </c>
      <c r="AZ242">
        <v>0</v>
      </c>
      <c r="BA242">
        <v>0</v>
      </c>
      <c r="BB242">
        <v>0</v>
      </c>
      <c r="BC242">
        <v>0</v>
      </c>
      <c r="BD242">
        <v>0</v>
      </c>
      <c r="BE242">
        <v>0</v>
      </c>
      <c r="BF242">
        <v>0</v>
      </c>
      <c r="BG242" s="20">
        <v>1</v>
      </c>
      <c r="BH242" s="20">
        <v>0</v>
      </c>
      <c r="BI242" s="20">
        <v>55</v>
      </c>
      <c r="BJ242" s="20">
        <v>2</v>
      </c>
      <c r="BK242" s="20">
        <v>233</v>
      </c>
      <c r="BL242" s="20">
        <v>621</v>
      </c>
      <c r="BM242" s="20">
        <v>617</v>
      </c>
      <c r="BN242" s="20">
        <v>64</v>
      </c>
      <c r="BO242" s="20">
        <v>37</v>
      </c>
      <c r="BP242" s="20">
        <v>3393</v>
      </c>
      <c r="BQ242" s="20">
        <v>1007</v>
      </c>
      <c r="BR242" s="20">
        <v>0</v>
      </c>
      <c r="BS242" s="20">
        <v>125</v>
      </c>
      <c r="BT242" s="20">
        <v>192</v>
      </c>
      <c r="BU242" s="20">
        <v>1041</v>
      </c>
      <c r="BV242" s="20">
        <v>1859</v>
      </c>
    </row>
    <row r="243" spans="1:74" x14ac:dyDescent="0.25">
      <c r="A243" s="20" t="s">
        <v>434</v>
      </c>
      <c r="B243" s="20" t="s">
        <v>437</v>
      </c>
      <c r="C243" s="20" t="s">
        <v>525</v>
      </c>
      <c r="D243" s="1">
        <v>44493</v>
      </c>
      <c r="E243">
        <v>42</v>
      </c>
      <c r="F243">
        <v>1</v>
      </c>
      <c r="G243">
        <v>0</v>
      </c>
      <c r="H243">
        <v>1</v>
      </c>
      <c r="I243">
        <v>0</v>
      </c>
      <c r="J243">
        <v>5</v>
      </c>
      <c r="K243">
        <v>4</v>
      </c>
      <c r="L243">
        <v>1</v>
      </c>
      <c r="M243">
        <v>1</v>
      </c>
      <c r="N243">
        <v>18</v>
      </c>
      <c r="O243">
        <v>0</v>
      </c>
      <c r="P243">
        <v>2</v>
      </c>
      <c r="Q243">
        <v>0</v>
      </c>
      <c r="R243">
        <v>194</v>
      </c>
      <c r="S243">
        <v>0</v>
      </c>
      <c r="T243">
        <v>64</v>
      </c>
      <c r="U243">
        <v>7</v>
      </c>
      <c r="V243">
        <v>1</v>
      </c>
      <c r="W243">
        <v>751</v>
      </c>
      <c r="X243">
        <v>0</v>
      </c>
      <c r="Y243">
        <v>36</v>
      </c>
      <c r="Z243">
        <v>38</v>
      </c>
      <c r="AA243">
        <v>114</v>
      </c>
      <c r="AB243">
        <v>617</v>
      </c>
      <c r="AC243">
        <v>20</v>
      </c>
      <c r="AD243">
        <v>18</v>
      </c>
      <c r="AE243">
        <v>12</v>
      </c>
      <c r="AF243">
        <v>159</v>
      </c>
      <c r="AG243">
        <v>65</v>
      </c>
      <c r="AH243">
        <v>0</v>
      </c>
      <c r="AI243">
        <v>0</v>
      </c>
      <c r="AJ243">
        <v>4</v>
      </c>
      <c r="AK243">
        <v>14</v>
      </c>
      <c r="AL243">
        <v>16</v>
      </c>
      <c r="AM243">
        <v>0</v>
      </c>
      <c r="AN243">
        <v>0</v>
      </c>
      <c r="AO243">
        <v>0</v>
      </c>
      <c r="AP243">
        <v>0</v>
      </c>
      <c r="AQ243">
        <v>0</v>
      </c>
      <c r="AR243">
        <v>0</v>
      </c>
      <c r="AS243">
        <v>0</v>
      </c>
      <c r="AT243">
        <v>0</v>
      </c>
      <c r="AU243">
        <v>0</v>
      </c>
      <c r="AV243">
        <v>1</v>
      </c>
      <c r="AW243">
        <v>0</v>
      </c>
      <c r="AX243">
        <v>0</v>
      </c>
      <c r="AY243">
        <v>0</v>
      </c>
      <c r="AZ243">
        <v>2</v>
      </c>
      <c r="BA243">
        <v>0</v>
      </c>
      <c r="BB243">
        <v>32</v>
      </c>
      <c r="BC243">
        <v>78</v>
      </c>
      <c r="BD243">
        <v>0</v>
      </c>
      <c r="BE243">
        <v>2</v>
      </c>
      <c r="BF243">
        <v>2</v>
      </c>
      <c r="BG243" s="20"/>
      <c r="BH243" s="20"/>
      <c r="BI243" s="20"/>
      <c r="BJ243" s="20"/>
      <c r="BK243" s="20"/>
      <c r="BL243" s="20"/>
      <c r="BM243" s="20"/>
      <c r="BN243" s="20"/>
      <c r="BO243" s="20"/>
      <c r="BP243" s="20"/>
      <c r="BQ243" s="20"/>
      <c r="BR243" s="20"/>
      <c r="BS243" s="20"/>
      <c r="BT243" s="20"/>
      <c r="BU243" s="20"/>
      <c r="BV243" s="20"/>
    </row>
    <row r="244" spans="1:74" x14ac:dyDescent="0.25">
      <c r="A244" s="20" t="s">
        <v>434</v>
      </c>
      <c r="B244" s="20" t="s">
        <v>437</v>
      </c>
      <c r="C244" s="20" t="s">
        <v>525</v>
      </c>
      <c r="D244" s="1">
        <v>44500</v>
      </c>
      <c r="E244">
        <v>42</v>
      </c>
      <c r="F244">
        <v>1</v>
      </c>
      <c r="G244">
        <v>0</v>
      </c>
      <c r="H244">
        <v>1</v>
      </c>
      <c r="I244">
        <v>0</v>
      </c>
      <c r="J244">
        <v>8</v>
      </c>
      <c r="K244">
        <v>4</v>
      </c>
      <c r="L244">
        <v>1</v>
      </c>
      <c r="M244">
        <v>1</v>
      </c>
      <c r="N244">
        <v>18</v>
      </c>
      <c r="O244">
        <v>0</v>
      </c>
      <c r="P244">
        <v>5</v>
      </c>
      <c r="Q244">
        <v>0</v>
      </c>
      <c r="R244">
        <v>194</v>
      </c>
      <c r="S244">
        <v>0</v>
      </c>
      <c r="T244">
        <v>82</v>
      </c>
      <c r="U244">
        <v>7</v>
      </c>
      <c r="V244">
        <v>1</v>
      </c>
      <c r="W244">
        <v>746</v>
      </c>
      <c r="X244">
        <v>0</v>
      </c>
      <c r="Y244">
        <v>58</v>
      </c>
      <c r="Z244">
        <v>36</v>
      </c>
      <c r="AA244">
        <v>110</v>
      </c>
      <c r="AB244">
        <v>616</v>
      </c>
      <c r="AC244">
        <v>31</v>
      </c>
      <c r="AD244">
        <v>18</v>
      </c>
      <c r="AE244">
        <v>12</v>
      </c>
      <c r="AF244">
        <v>156</v>
      </c>
      <c r="AG244">
        <v>67</v>
      </c>
      <c r="AH244">
        <v>0</v>
      </c>
      <c r="AI244">
        <v>1</v>
      </c>
      <c r="AJ244">
        <v>3</v>
      </c>
      <c r="AK244">
        <v>14</v>
      </c>
      <c r="AL244">
        <v>16</v>
      </c>
      <c r="AM244">
        <v>0</v>
      </c>
      <c r="AN244">
        <v>0</v>
      </c>
      <c r="AO244">
        <v>0</v>
      </c>
      <c r="AP244">
        <v>0</v>
      </c>
      <c r="AQ244">
        <v>0</v>
      </c>
      <c r="AR244">
        <v>0</v>
      </c>
      <c r="AS244">
        <v>0</v>
      </c>
      <c r="AT244">
        <v>0</v>
      </c>
      <c r="AU244">
        <v>0</v>
      </c>
      <c r="AV244">
        <v>1</v>
      </c>
      <c r="AW244">
        <v>0</v>
      </c>
      <c r="AX244">
        <v>0</v>
      </c>
      <c r="AY244">
        <v>0</v>
      </c>
      <c r="AZ244">
        <v>2</v>
      </c>
      <c r="BA244">
        <v>0</v>
      </c>
      <c r="BB244">
        <v>32</v>
      </c>
      <c r="BC244">
        <v>78</v>
      </c>
      <c r="BD244">
        <v>0</v>
      </c>
      <c r="BE244">
        <v>2</v>
      </c>
      <c r="BF244">
        <v>2</v>
      </c>
      <c r="BG244" s="20"/>
      <c r="BH244" s="20"/>
      <c r="BI244" s="20"/>
      <c r="BJ244" s="20"/>
      <c r="BK244" s="20"/>
      <c r="BL244" s="20"/>
      <c r="BM244" s="20"/>
      <c r="BN244" s="20"/>
      <c r="BO244" s="20"/>
      <c r="BP244" s="20"/>
      <c r="BQ244" s="20"/>
      <c r="BR244" s="20"/>
      <c r="BS244" s="20"/>
      <c r="BT244" s="20"/>
      <c r="BU244" s="20"/>
      <c r="BV244" s="20"/>
    </row>
    <row r="245" spans="1:74" x14ac:dyDescent="0.25">
      <c r="A245" s="20" t="s">
        <v>434</v>
      </c>
      <c r="B245" s="20" t="s">
        <v>437</v>
      </c>
      <c r="C245" s="20" t="s">
        <v>525</v>
      </c>
      <c r="D245" s="1">
        <v>44507</v>
      </c>
      <c r="E245">
        <v>43</v>
      </c>
      <c r="F245">
        <v>1</v>
      </c>
      <c r="G245">
        <v>0</v>
      </c>
      <c r="H245">
        <v>1</v>
      </c>
      <c r="I245">
        <v>0</v>
      </c>
      <c r="J245">
        <v>12</v>
      </c>
      <c r="K245">
        <v>4</v>
      </c>
      <c r="L245">
        <v>1</v>
      </c>
      <c r="M245">
        <v>1</v>
      </c>
      <c r="N245">
        <v>18</v>
      </c>
      <c r="O245">
        <v>8</v>
      </c>
      <c r="P245">
        <v>2</v>
      </c>
      <c r="Q245">
        <v>0</v>
      </c>
      <c r="R245">
        <v>195</v>
      </c>
      <c r="S245">
        <v>88</v>
      </c>
      <c r="T245">
        <v>33</v>
      </c>
      <c r="U245">
        <v>7</v>
      </c>
      <c r="V245">
        <v>1</v>
      </c>
      <c r="W245">
        <v>747</v>
      </c>
      <c r="X245">
        <v>86</v>
      </c>
      <c r="Y245">
        <v>78</v>
      </c>
      <c r="Z245">
        <v>36</v>
      </c>
      <c r="AA245">
        <v>112</v>
      </c>
      <c r="AB245">
        <v>615</v>
      </c>
      <c r="AC245">
        <v>43</v>
      </c>
      <c r="AD245">
        <v>19</v>
      </c>
      <c r="AE245">
        <v>11</v>
      </c>
      <c r="AF245">
        <v>155</v>
      </c>
      <c r="AG245">
        <v>67</v>
      </c>
      <c r="AH245">
        <v>1</v>
      </c>
      <c r="AI245">
        <v>2</v>
      </c>
      <c r="AJ245">
        <v>3</v>
      </c>
      <c r="AK245">
        <v>13</v>
      </c>
      <c r="AL245">
        <v>16</v>
      </c>
      <c r="AM245">
        <v>2</v>
      </c>
      <c r="AN245">
        <v>2</v>
      </c>
      <c r="AO245">
        <v>0</v>
      </c>
      <c r="AP245">
        <v>0</v>
      </c>
      <c r="AQ245">
        <v>0</v>
      </c>
      <c r="AR245">
        <v>0</v>
      </c>
      <c r="AS245">
        <v>0</v>
      </c>
      <c r="AT245">
        <v>0</v>
      </c>
      <c r="AU245">
        <v>0</v>
      </c>
      <c r="AV245">
        <v>1</v>
      </c>
      <c r="AW245">
        <v>0</v>
      </c>
      <c r="AX245">
        <v>0</v>
      </c>
      <c r="AY245">
        <v>0</v>
      </c>
      <c r="AZ245">
        <v>0</v>
      </c>
      <c r="BA245">
        <v>0</v>
      </c>
      <c r="BB245">
        <v>0</v>
      </c>
      <c r="BC245">
        <v>0</v>
      </c>
      <c r="BD245">
        <v>0</v>
      </c>
      <c r="BE245">
        <v>0</v>
      </c>
      <c r="BF245">
        <v>0</v>
      </c>
      <c r="BG245" s="20">
        <v>1</v>
      </c>
      <c r="BH245" s="20">
        <v>0</v>
      </c>
      <c r="BI245" s="20">
        <v>36</v>
      </c>
      <c r="BJ245" s="20">
        <v>16</v>
      </c>
      <c r="BK245" s="20">
        <v>152</v>
      </c>
      <c r="BL245" s="20">
        <v>491</v>
      </c>
      <c r="BM245" s="20">
        <v>415</v>
      </c>
      <c r="BN245" s="20">
        <v>40</v>
      </c>
      <c r="BO245" s="20">
        <v>14</v>
      </c>
      <c r="BP245" s="20"/>
      <c r="BQ245" s="20"/>
      <c r="BR245" s="20"/>
      <c r="BS245" s="20"/>
      <c r="BT245" s="20"/>
      <c r="BU245" s="20"/>
      <c r="BV245" s="20"/>
    </row>
    <row r="246" spans="1:74" x14ac:dyDescent="0.25">
      <c r="A246" s="20" t="s">
        <v>434</v>
      </c>
      <c r="B246" s="20" t="s">
        <v>437</v>
      </c>
      <c r="C246" s="20" t="s">
        <v>525</v>
      </c>
      <c r="D246" s="1">
        <v>44514</v>
      </c>
      <c r="E246">
        <v>43</v>
      </c>
      <c r="F246">
        <v>1</v>
      </c>
      <c r="G246">
        <v>1</v>
      </c>
      <c r="H246">
        <v>1</v>
      </c>
      <c r="I246">
        <v>0</v>
      </c>
      <c r="J246">
        <v>13</v>
      </c>
      <c r="K246">
        <v>4</v>
      </c>
      <c r="L246">
        <v>1</v>
      </c>
      <c r="M246">
        <v>1</v>
      </c>
      <c r="N246">
        <v>18</v>
      </c>
      <c r="O246">
        <v>8</v>
      </c>
      <c r="P246">
        <v>2</v>
      </c>
      <c r="Q246">
        <v>0</v>
      </c>
      <c r="R246">
        <v>194</v>
      </c>
      <c r="S246">
        <v>96</v>
      </c>
      <c r="T246">
        <v>33</v>
      </c>
      <c r="U246">
        <v>7</v>
      </c>
      <c r="V246">
        <v>1</v>
      </c>
      <c r="W246">
        <v>747</v>
      </c>
      <c r="X246">
        <v>111</v>
      </c>
      <c r="Y246">
        <v>76</v>
      </c>
      <c r="Z246">
        <v>36</v>
      </c>
      <c r="AA246">
        <v>111</v>
      </c>
      <c r="AB246">
        <v>618</v>
      </c>
      <c r="AC246">
        <v>56</v>
      </c>
      <c r="AD246">
        <v>18</v>
      </c>
      <c r="AE246">
        <v>12</v>
      </c>
      <c r="AF246">
        <v>157</v>
      </c>
      <c r="AG246">
        <v>68</v>
      </c>
      <c r="AH246">
        <v>2</v>
      </c>
      <c r="AI246">
        <v>2</v>
      </c>
      <c r="AJ246">
        <v>3</v>
      </c>
      <c r="AK246">
        <v>13</v>
      </c>
      <c r="AL246">
        <v>16</v>
      </c>
      <c r="AM246">
        <v>3</v>
      </c>
      <c r="AN246">
        <v>2</v>
      </c>
      <c r="AO246">
        <v>0</v>
      </c>
      <c r="AP246">
        <v>0</v>
      </c>
      <c r="AQ246">
        <v>0</v>
      </c>
      <c r="AR246">
        <v>0</v>
      </c>
      <c r="AS246">
        <v>0</v>
      </c>
      <c r="AT246">
        <v>0</v>
      </c>
      <c r="AU246">
        <v>0</v>
      </c>
      <c r="AV246">
        <v>1</v>
      </c>
      <c r="AW246">
        <v>0</v>
      </c>
      <c r="AX246">
        <v>0</v>
      </c>
      <c r="AY246">
        <v>0</v>
      </c>
      <c r="AZ246">
        <v>0</v>
      </c>
      <c r="BA246">
        <v>0</v>
      </c>
      <c r="BB246">
        <v>0</v>
      </c>
      <c r="BC246">
        <v>0</v>
      </c>
      <c r="BD246">
        <v>0</v>
      </c>
      <c r="BE246">
        <v>0</v>
      </c>
      <c r="BF246">
        <v>0</v>
      </c>
      <c r="BG246" s="20">
        <v>1</v>
      </c>
      <c r="BH246" s="20">
        <v>0</v>
      </c>
      <c r="BI246" s="20">
        <v>36</v>
      </c>
      <c r="BJ246" s="20">
        <v>16</v>
      </c>
      <c r="BK246" s="20">
        <v>151</v>
      </c>
      <c r="BL246" s="20">
        <v>493</v>
      </c>
      <c r="BM246" s="20">
        <v>415</v>
      </c>
      <c r="BN246" s="20">
        <v>43</v>
      </c>
      <c r="BO246" s="20">
        <v>14</v>
      </c>
      <c r="BP246" s="20"/>
      <c r="BQ246" s="20"/>
      <c r="BR246" s="20"/>
      <c r="BS246" s="20"/>
      <c r="BT246" s="20"/>
      <c r="BU246" s="20"/>
      <c r="BV246" s="20"/>
    </row>
    <row r="247" spans="1:74" x14ac:dyDescent="0.25">
      <c r="A247" s="20" t="s">
        <v>434</v>
      </c>
      <c r="B247" s="20" t="s">
        <v>437</v>
      </c>
      <c r="C247" s="20" t="s">
        <v>525</v>
      </c>
      <c r="D247" s="1">
        <v>44521</v>
      </c>
      <c r="E247">
        <v>42</v>
      </c>
      <c r="F247">
        <v>1</v>
      </c>
      <c r="G247">
        <v>1</v>
      </c>
      <c r="H247">
        <v>1</v>
      </c>
      <c r="I247">
        <v>0</v>
      </c>
      <c r="J247">
        <v>14</v>
      </c>
      <c r="K247">
        <v>4</v>
      </c>
      <c r="L247">
        <v>1</v>
      </c>
      <c r="M247">
        <v>1</v>
      </c>
      <c r="N247">
        <v>18</v>
      </c>
      <c r="O247">
        <v>11</v>
      </c>
      <c r="P247">
        <v>2</v>
      </c>
      <c r="Q247">
        <v>0</v>
      </c>
      <c r="R247">
        <v>196</v>
      </c>
      <c r="S247">
        <v>105</v>
      </c>
      <c r="T247">
        <v>32</v>
      </c>
      <c r="U247">
        <v>7</v>
      </c>
      <c r="V247">
        <v>3</v>
      </c>
      <c r="W247">
        <v>722</v>
      </c>
      <c r="X247">
        <v>143</v>
      </c>
      <c r="Y247">
        <v>73</v>
      </c>
      <c r="Z247">
        <v>35</v>
      </c>
      <c r="AA247">
        <v>93</v>
      </c>
      <c r="AB247">
        <v>619</v>
      </c>
      <c r="AC247">
        <v>71</v>
      </c>
      <c r="AD247">
        <v>19</v>
      </c>
      <c r="AE247">
        <v>12</v>
      </c>
      <c r="AF247">
        <v>157</v>
      </c>
      <c r="AG247">
        <v>69</v>
      </c>
      <c r="AH247">
        <v>3</v>
      </c>
      <c r="AI247">
        <v>2</v>
      </c>
      <c r="AJ247">
        <v>3</v>
      </c>
      <c r="AK247">
        <v>13</v>
      </c>
      <c r="AL247">
        <v>16</v>
      </c>
      <c r="AM247">
        <v>3</v>
      </c>
      <c r="AN247">
        <v>2</v>
      </c>
      <c r="AO247">
        <v>0</v>
      </c>
      <c r="AP247">
        <v>0</v>
      </c>
      <c r="AQ247">
        <v>0</v>
      </c>
      <c r="AR247">
        <v>0</v>
      </c>
      <c r="AS247">
        <v>0</v>
      </c>
      <c r="AT247">
        <v>0</v>
      </c>
      <c r="AU247">
        <v>0</v>
      </c>
      <c r="AV247">
        <v>1</v>
      </c>
      <c r="AW247">
        <v>0</v>
      </c>
      <c r="AX247">
        <v>0</v>
      </c>
      <c r="AY247">
        <v>0</v>
      </c>
      <c r="AZ247">
        <v>0</v>
      </c>
      <c r="BA247">
        <v>0</v>
      </c>
      <c r="BB247">
        <v>0</v>
      </c>
      <c r="BC247">
        <v>0</v>
      </c>
      <c r="BD247">
        <v>0</v>
      </c>
      <c r="BE247">
        <v>0</v>
      </c>
      <c r="BF247">
        <v>0</v>
      </c>
      <c r="BG247" s="20">
        <v>1</v>
      </c>
      <c r="BH247" s="20">
        <v>0</v>
      </c>
      <c r="BI247" s="20">
        <v>35</v>
      </c>
      <c r="BJ247" s="20">
        <v>16</v>
      </c>
      <c r="BK247" s="20">
        <v>152</v>
      </c>
      <c r="BL247" s="20">
        <v>490</v>
      </c>
      <c r="BM247" s="20">
        <v>416</v>
      </c>
      <c r="BN247" s="20">
        <v>43</v>
      </c>
      <c r="BO247" s="20">
        <v>14</v>
      </c>
      <c r="BP247" s="20"/>
      <c r="BQ247" s="20"/>
      <c r="BR247" s="20"/>
      <c r="BS247" s="20"/>
      <c r="BT247" s="20"/>
      <c r="BU247" s="20"/>
      <c r="BV247" s="20"/>
    </row>
    <row r="248" spans="1:74" x14ac:dyDescent="0.25">
      <c r="A248" s="20" t="s">
        <v>434</v>
      </c>
      <c r="B248" s="20" t="s">
        <v>437</v>
      </c>
      <c r="C248" s="20" t="s">
        <v>525</v>
      </c>
      <c r="D248" s="1">
        <v>44528</v>
      </c>
      <c r="E248">
        <v>42</v>
      </c>
      <c r="F248">
        <v>1</v>
      </c>
      <c r="G248">
        <v>1</v>
      </c>
      <c r="H248">
        <v>1</v>
      </c>
      <c r="I248">
        <v>0</v>
      </c>
      <c r="J248">
        <v>15</v>
      </c>
      <c r="K248">
        <v>4</v>
      </c>
      <c r="L248">
        <v>1</v>
      </c>
      <c r="M248">
        <v>1</v>
      </c>
      <c r="N248">
        <v>18</v>
      </c>
      <c r="O248">
        <v>11</v>
      </c>
      <c r="P248">
        <v>2</v>
      </c>
      <c r="Q248">
        <v>0</v>
      </c>
      <c r="R248">
        <v>196</v>
      </c>
      <c r="S248">
        <v>108</v>
      </c>
      <c r="T248">
        <v>32</v>
      </c>
      <c r="U248">
        <v>7</v>
      </c>
      <c r="V248">
        <v>3</v>
      </c>
      <c r="W248">
        <v>718</v>
      </c>
      <c r="X248">
        <v>173</v>
      </c>
      <c r="Y248">
        <v>72</v>
      </c>
      <c r="Z248">
        <v>33</v>
      </c>
      <c r="AA248">
        <v>93</v>
      </c>
      <c r="AB248">
        <v>623</v>
      </c>
      <c r="AC248">
        <v>97</v>
      </c>
      <c r="AD248">
        <v>19</v>
      </c>
      <c r="AE248">
        <v>14</v>
      </c>
      <c r="AF248">
        <v>155</v>
      </c>
      <c r="AG248">
        <v>70</v>
      </c>
      <c r="AH248">
        <v>5</v>
      </c>
      <c r="AI248">
        <v>2</v>
      </c>
      <c r="AJ248">
        <v>3</v>
      </c>
      <c r="AK248">
        <v>13</v>
      </c>
      <c r="AL248">
        <v>16</v>
      </c>
      <c r="AM248">
        <v>3</v>
      </c>
      <c r="AN248">
        <v>2</v>
      </c>
      <c r="AO248">
        <v>0</v>
      </c>
      <c r="AP248">
        <v>0</v>
      </c>
      <c r="AQ248">
        <v>0</v>
      </c>
      <c r="AR248">
        <v>0</v>
      </c>
      <c r="AS248">
        <v>0</v>
      </c>
      <c r="AT248">
        <v>0</v>
      </c>
      <c r="AU248">
        <v>0</v>
      </c>
      <c r="AV248">
        <v>1</v>
      </c>
      <c r="AW248">
        <v>0</v>
      </c>
      <c r="AX248">
        <v>0</v>
      </c>
      <c r="AY248">
        <v>0</v>
      </c>
      <c r="AZ248">
        <v>0</v>
      </c>
      <c r="BA248">
        <v>0</v>
      </c>
      <c r="BB248">
        <v>0</v>
      </c>
      <c r="BC248">
        <v>0</v>
      </c>
      <c r="BD248">
        <v>0</v>
      </c>
      <c r="BE248">
        <v>0</v>
      </c>
      <c r="BF248">
        <v>0</v>
      </c>
      <c r="BG248" s="20">
        <v>1</v>
      </c>
      <c r="BH248" s="20">
        <v>0</v>
      </c>
      <c r="BI248" s="20">
        <v>35</v>
      </c>
      <c r="BJ248" s="20">
        <v>16</v>
      </c>
      <c r="BK248" s="20">
        <v>153</v>
      </c>
      <c r="BL248" s="20">
        <v>490</v>
      </c>
      <c r="BM248" s="20">
        <v>421</v>
      </c>
      <c r="BN248" s="20">
        <v>43</v>
      </c>
      <c r="BO248" s="20">
        <v>14</v>
      </c>
      <c r="BP248" s="20"/>
      <c r="BQ248" s="20"/>
      <c r="BR248" s="20"/>
      <c r="BS248" s="20"/>
      <c r="BT248" s="20"/>
      <c r="BU248" s="20"/>
      <c r="BV248" s="20"/>
    </row>
    <row r="249" spans="1:74" x14ac:dyDescent="0.25">
      <c r="A249" s="20" t="s">
        <v>434</v>
      </c>
      <c r="B249" s="20" t="s">
        <v>437</v>
      </c>
      <c r="C249" s="20" t="s">
        <v>525</v>
      </c>
      <c r="D249" s="1">
        <v>44535</v>
      </c>
      <c r="E249">
        <v>42</v>
      </c>
      <c r="F249">
        <v>1</v>
      </c>
      <c r="G249">
        <v>1</v>
      </c>
      <c r="H249">
        <v>1</v>
      </c>
      <c r="I249">
        <v>0</v>
      </c>
      <c r="J249">
        <v>16</v>
      </c>
      <c r="K249">
        <v>4</v>
      </c>
      <c r="L249">
        <v>0</v>
      </c>
      <c r="M249">
        <v>1</v>
      </c>
      <c r="N249">
        <v>19</v>
      </c>
      <c r="O249">
        <v>11</v>
      </c>
      <c r="P249">
        <v>2</v>
      </c>
      <c r="Q249">
        <v>0</v>
      </c>
      <c r="R249">
        <v>193</v>
      </c>
      <c r="S249">
        <v>115</v>
      </c>
      <c r="T249">
        <v>29</v>
      </c>
      <c r="U249">
        <v>7</v>
      </c>
      <c r="V249">
        <v>3</v>
      </c>
      <c r="W249">
        <v>714</v>
      </c>
      <c r="X249">
        <v>197</v>
      </c>
      <c r="Y249">
        <v>70</v>
      </c>
      <c r="Z249">
        <v>31</v>
      </c>
      <c r="AA249">
        <v>93</v>
      </c>
      <c r="AB249">
        <v>624</v>
      </c>
      <c r="AC249">
        <v>139</v>
      </c>
      <c r="AD249">
        <v>19</v>
      </c>
      <c r="AE249">
        <v>14</v>
      </c>
      <c r="AF249">
        <v>155</v>
      </c>
      <c r="AG249">
        <v>70</v>
      </c>
      <c r="AH249">
        <v>7</v>
      </c>
      <c r="AI249">
        <v>2</v>
      </c>
      <c r="AJ249">
        <v>3</v>
      </c>
      <c r="AK249">
        <v>13</v>
      </c>
      <c r="AL249">
        <v>15</v>
      </c>
      <c r="AM249">
        <v>5</v>
      </c>
      <c r="AN249">
        <v>2</v>
      </c>
      <c r="AO249">
        <v>0</v>
      </c>
      <c r="AP249">
        <v>0</v>
      </c>
      <c r="AQ249">
        <v>0</v>
      </c>
      <c r="AR249">
        <v>0</v>
      </c>
      <c r="AS249">
        <v>0</v>
      </c>
      <c r="AT249">
        <v>0</v>
      </c>
      <c r="AU249">
        <v>0</v>
      </c>
      <c r="AV249">
        <v>1</v>
      </c>
      <c r="AW249">
        <v>0</v>
      </c>
      <c r="AX249">
        <v>0</v>
      </c>
      <c r="AY249">
        <v>0</v>
      </c>
      <c r="AZ249">
        <v>0</v>
      </c>
      <c r="BA249">
        <v>0</v>
      </c>
      <c r="BB249">
        <v>0</v>
      </c>
      <c r="BC249">
        <v>0</v>
      </c>
      <c r="BD249">
        <v>0</v>
      </c>
      <c r="BE249">
        <v>0</v>
      </c>
      <c r="BF249">
        <v>0</v>
      </c>
      <c r="BG249" s="20">
        <v>1</v>
      </c>
      <c r="BH249" s="20">
        <v>0</v>
      </c>
      <c r="BI249" s="20">
        <v>35</v>
      </c>
      <c r="BJ249" s="20">
        <v>17</v>
      </c>
      <c r="BK249" s="20">
        <v>153</v>
      </c>
      <c r="BL249" s="20">
        <v>493</v>
      </c>
      <c r="BM249" s="20">
        <v>423</v>
      </c>
      <c r="BN249" s="20">
        <v>43</v>
      </c>
      <c r="BO249" s="20">
        <v>13</v>
      </c>
      <c r="BP249" s="20"/>
      <c r="BQ249" s="20"/>
      <c r="BR249" s="20"/>
      <c r="BS249" s="20"/>
      <c r="BT249" s="20"/>
      <c r="BU249" s="20"/>
      <c r="BV249" s="20"/>
    </row>
    <row r="250" spans="1:74" x14ac:dyDescent="0.25">
      <c r="A250" s="20" t="s">
        <v>434</v>
      </c>
      <c r="B250" s="20" t="s">
        <v>437</v>
      </c>
      <c r="C250" s="20" t="s">
        <v>525</v>
      </c>
      <c r="D250" s="1">
        <v>44542</v>
      </c>
      <c r="E250">
        <v>43</v>
      </c>
      <c r="F250">
        <v>1</v>
      </c>
      <c r="G250">
        <v>1</v>
      </c>
      <c r="H250">
        <v>1</v>
      </c>
      <c r="I250">
        <v>0</v>
      </c>
      <c r="J250">
        <v>19</v>
      </c>
      <c r="K250">
        <v>4</v>
      </c>
      <c r="L250">
        <v>0</v>
      </c>
      <c r="M250">
        <v>1</v>
      </c>
      <c r="N250">
        <v>19</v>
      </c>
      <c r="O250">
        <v>13</v>
      </c>
      <c r="P250">
        <v>2</v>
      </c>
      <c r="Q250">
        <v>0</v>
      </c>
      <c r="R250">
        <v>192</v>
      </c>
      <c r="S250">
        <v>116</v>
      </c>
      <c r="T250">
        <v>28</v>
      </c>
      <c r="U250">
        <v>7</v>
      </c>
      <c r="V250">
        <v>2</v>
      </c>
      <c r="W250">
        <v>714</v>
      </c>
      <c r="X250">
        <v>218</v>
      </c>
      <c r="Y250">
        <v>71</v>
      </c>
      <c r="Z250">
        <v>30</v>
      </c>
      <c r="AA250">
        <v>91</v>
      </c>
      <c r="AB250">
        <v>623</v>
      </c>
      <c r="AC250">
        <v>171</v>
      </c>
      <c r="AD250">
        <v>19</v>
      </c>
      <c r="AE250">
        <v>14</v>
      </c>
      <c r="AF250">
        <v>154</v>
      </c>
      <c r="AG250">
        <v>70</v>
      </c>
      <c r="AH250">
        <v>9</v>
      </c>
      <c r="AI250">
        <v>2</v>
      </c>
      <c r="AJ250">
        <v>3</v>
      </c>
      <c r="AK250">
        <v>13</v>
      </c>
      <c r="AL250">
        <v>15</v>
      </c>
      <c r="AM250">
        <v>8</v>
      </c>
      <c r="AN250">
        <v>2</v>
      </c>
      <c r="AO250">
        <v>0</v>
      </c>
      <c r="AP250">
        <v>0</v>
      </c>
      <c r="AQ250">
        <v>0</v>
      </c>
      <c r="AR250">
        <v>0</v>
      </c>
      <c r="AS250">
        <v>0</v>
      </c>
      <c r="AT250">
        <v>0</v>
      </c>
      <c r="AU250">
        <v>0</v>
      </c>
      <c r="AV250">
        <v>1</v>
      </c>
      <c r="AW250">
        <v>0</v>
      </c>
      <c r="AX250">
        <v>0</v>
      </c>
      <c r="AY250">
        <v>0</v>
      </c>
      <c r="AZ250">
        <v>0</v>
      </c>
      <c r="BA250">
        <v>0</v>
      </c>
      <c r="BB250">
        <v>0</v>
      </c>
      <c r="BC250">
        <v>0</v>
      </c>
      <c r="BD250">
        <v>0</v>
      </c>
      <c r="BE250">
        <v>0</v>
      </c>
      <c r="BF250">
        <v>0</v>
      </c>
      <c r="BG250" s="20">
        <v>1</v>
      </c>
      <c r="BH250" s="20">
        <v>0</v>
      </c>
      <c r="BI250" s="20">
        <v>36</v>
      </c>
      <c r="BJ250" s="20">
        <v>17</v>
      </c>
      <c r="BK250" s="20">
        <v>153</v>
      </c>
      <c r="BL250" s="20">
        <v>496</v>
      </c>
      <c r="BM250" s="20">
        <v>424</v>
      </c>
      <c r="BN250" s="20">
        <v>44</v>
      </c>
      <c r="BO250" s="20">
        <v>13</v>
      </c>
      <c r="BP250" s="20"/>
      <c r="BQ250" s="20"/>
      <c r="BR250" s="20"/>
      <c r="BS250" s="20"/>
      <c r="BT250" s="20"/>
      <c r="BU250" s="20"/>
      <c r="BV250" s="20"/>
    </row>
    <row r="251" spans="1:74" x14ac:dyDescent="0.25">
      <c r="A251" s="20" t="s">
        <v>434</v>
      </c>
      <c r="B251" s="20" t="s">
        <v>437</v>
      </c>
      <c r="C251" s="20" t="s">
        <v>525</v>
      </c>
      <c r="D251" s="1">
        <v>44549</v>
      </c>
      <c r="E251">
        <v>43</v>
      </c>
      <c r="F251">
        <v>1</v>
      </c>
      <c r="G251">
        <v>1</v>
      </c>
      <c r="H251">
        <v>1</v>
      </c>
      <c r="I251">
        <v>0</v>
      </c>
      <c r="J251">
        <v>21</v>
      </c>
      <c r="K251">
        <v>4</v>
      </c>
      <c r="L251">
        <v>0</v>
      </c>
      <c r="M251">
        <v>1</v>
      </c>
      <c r="N251">
        <v>20</v>
      </c>
      <c r="O251">
        <v>14</v>
      </c>
      <c r="P251">
        <v>2</v>
      </c>
      <c r="Q251">
        <v>0</v>
      </c>
      <c r="R251">
        <v>194</v>
      </c>
      <c r="S251">
        <v>124</v>
      </c>
      <c r="T251">
        <v>28</v>
      </c>
      <c r="U251">
        <v>7</v>
      </c>
      <c r="V251">
        <v>2</v>
      </c>
      <c r="W251">
        <v>716</v>
      </c>
      <c r="X251">
        <v>258</v>
      </c>
      <c r="Y251">
        <v>71</v>
      </c>
      <c r="Z251">
        <v>32</v>
      </c>
      <c r="AA251">
        <v>91</v>
      </c>
      <c r="AB251">
        <v>624</v>
      </c>
      <c r="AC251">
        <v>200</v>
      </c>
      <c r="AD251">
        <v>19</v>
      </c>
      <c r="AE251">
        <v>14</v>
      </c>
      <c r="AF251">
        <v>154</v>
      </c>
      <c r="AG251">
        <v>70</v>
      </c>
      <c r="AH251">
        <v>13</v>
      </c>
      <c r="AI251">
        <v>2</v>
      </c>
      <c r="AJ251">
        <v>3</v>
      </c>
      <c r="AK251">
        <v>14</v>
      </c>
      <c r="AL251">
        <v>16</v>
      </c>
      <c r="AM251">
        <v>13</v>
      </c>
      <c r="AN251">
        <v>2</v>
      </c>
      <c r="AO251">
        <v>0</v>
      </c>
      <c r="AP251">
        <v>0</v>
      </c>
      <c r="AQ251">
        <v>0</v>
      </c>
      <c r="AR251">
        <v>0</v>
      </c>
      <c r="AS251">
        <v>0</v>
      </c>
      <c r="AT251">
        <v>0</v>
      </c>
      <c r="AU251">
        <v>0</v>
      </c>
      <c r="AV251">
        <v>1</v>
      </c>
      <c r="AW251">
        <v>0</v>
      </c>
      <c r="AX251">
        <v>0</v>
      </c>
      <c r="AY251">
        <v>0</v>
      </c>
      <c r="AZ251">
        <v>0</v>
      </c>
      <c r="BA251">
        <v>0</v>
      </c>
      <c r="BB251">
        <v>0</v>
      </c>
      <c r="BC251">
        <v>0</v>
      </c>
      <c r="BD251">
        <v>0</v>
      </c>
      <c r="BE251">
        <v>0</v>
      </c>
      <c r="BF251">
        <v>0</v>
      </c>
      <c r="BG251" s="20">
        <v>1</v>
      </c>
      <c r="BH251" s="20">
        <v>0</v>
      </c>
      <c r="BI251" s="20">
        <v>36</v>
      </c>
      <c r="BJ251" s="20">
        <v>18</v>
      </c>
      <c r="BK251" s="20">
        <v>153</v>
      </c>
      <c r="BL251" s="20">
        <v>496</v>
      </c>
      <c r="BM251" s="20">
        <v>425</v>
      </c>
      <c r="BN251" s="20">
        <v>45</v>
      </c>
      <c r="BO251" s="20">
        <v>14</v>
      </c>
      <c r="BP251" s="20">
        <v>3185</v>
      </c>
      <c r="BQ251" s="20">
        <v>392</v>
      </c>
      <c r="BR251" s="20">
        <v>0</v>
      </c>
      <c r="BS251" s="20">
        <v>112</v>
      </c>
      <c r="BT251" s="20">
        <v>135</v>
      </c>
      <c r="BU251" s="20">
        <v>1218</v>
      </c>
      <c r="BV251" s="20">
        <v>1556</v>
      </c>
    </row>
    <row r="252" spans="1:74" x14ac:dyDescent="0.25">
      <c r="A252" s="20" t="s">
        <v>434</v>
      </c>
      <c r="B252" s="20" t="s">
        <v>437</v>
      </c>
      <c r="C252" s="20" t="s">
        <v>525</v>
      </c>
      <c r="D252" s="1">
        <v>44558</v>
      </c>
      <c r="E252">
        <v>44</v>
      </c>
      <c r="F252">
        <v>1</v>
      </c>
      <c r="G252">
        <v>1</v>
      </c>
      <c r="H252">
        <v>1</v>
      </c>
      <c r="I252">
        <v>0</v>
      </c>
      <c r="J252">
        <v>23</v>
      </c>
      <c r="K252">
        <v>3</v>
      </c>
      <c r="L252">
        <v>0</v>
      </c>
      <c r="M252">
        <v>1</v>
      </c>
      <c r="N252">
        <v>20</v>
      </c>
      <c r="O252">
        <v>15</v>
      </c>
      <c r="P252">
        <v>2</v>
      </c>
      <c r="Q252">
        <v>0</v>
      </c>
      <c r="R252">
        <v>194</v>
      </c>
      <c r="S252">
        <v>124</v>
      </c>
      <c r="T252">
        <v>28</v>
      </c>
      <c r="U252">
        <v>7</v>
      </c>
      <c r="V252">
        <v>2</v>
      </c>
      <c r="W252">
        <v>717</v>
      </c>
      <c r="X252">
        <v>282</v>
      </c>
      <c r="Y252">
        <v>71</v>
      </c>
      <c r="Z252">
        <v>31</v>
      </c>
      <c r="AA252">
        <v>90</v>
      </c>
      <c r="AB252">
        <v>628</v>
      </c>
      <c r="AC252">
        <v>220</v>
      </c>
      <c r="AD252">
        <v>19</v>
      </c>
      <c r="AE252">
        <v>14</v>
      </c>
      <c r="AF252">
        <v>155</v>
      </c>
      <c r="AG252">
        <v>69</v>
      </c>
      <c r="AH252">
        <v>17</v>
      </c>
      <c r="AI252">
        <v>2</v>
      </c>
      <c r="AJ252">
        <v>3</v>
      </c>
      <c r="AK252">
        <v>14</v>
      </c>
      <c r="AL252">
        <v>16</v>
      </c>
      <c r="AM252">
        <v>14</v>
      </c>
      <c r="AN252">
        <v>2</v>
      </c>
      <c r="AO252">
        <v>0</v>
      </c>
      <c r="AP252">
        <v>0</v>
      </c>
      <c r="AQ252">
        <v>0</v>
      </c>
      <c r="AR252">
        <v>0</v>
      </c>
      <c r="AS252">
        <v>0</v>
      </c>
      <c r="AT252">
        <v>0</v>
      </c>
      <c r="AU252">
        <v>0</v>
      </c>
      <c r="AV252">
        <v>0</v>
      </c>
      <c r="AW252">
        <v>0</v>
      </c>
      <c r="AX252">
        <v>0</v>
      </c>
      <c r="AY252">
        <v>0</v>
      </c>
      <c r="AZ252">
        <v>0</v>
      </c>
      <c r="BA252">
        <v>0</v>
      </c>
      <c r="BB252">
        <v>0</v>
      </c>
      <c r="BC252">
        <v>0</v>
      </c>
      <c r="BD252">
        <v>0</v>
      </c>
      <c r="BE252">
        <v>0</v>
      </c>
      <c r="BF252">
        <v>0</v>
      </c>
      <c r="BG252" s="20">
        <v>1</v>
      </c>
      <c r="BH252" s="20">
        <v>0</v>
      </c>
      <c r="BI252" s="20">
        <v>37</v>
      </c>
      <c r="BJ252" s="20">
        <v>18</v>
      </c>
      <c r="BK252" s="20">
        <v>153</v>
      </c>
      <c r="BL252" s="20">
        <v>498</v>
      </c>
      <c r="BM252" s="20">
        <v>428</v>
      </c>
      <c r="BN252" s="20">
        <v>45</v>
      </c>
      <c r="BO252" s="20">
        <v>14</v>
      </c>
      <c r="BP252" s="20">
        <v>3191</v>
      </c>
      <c r="BQ252" s="20">
        <v>481</v>
      </c>
      <c r="BR252" s="20">
        <v>0</v>
      </c>
      <c r="BS252" s="20">
        <v>112</v>
      </c>
      <c r="BT252" s="20">
        <v>134</v>
      </c>
      <c r="BU252" s="20">
        <v>1211</v>
      </c>
      <c r="BV252" s="20">
        <v>1573</v>
      </c>
    </row>
    <row r="253" spans="1:74" x14ac:dyDescent="0.25">
      <c r="A253" s="20" t="s">
        <v>434</v>
      </c>
      <c r="B253" s="20" t="s">
        <v>437</v>
      </c>
      <c r="C253" s="20" t="s">
        <v>525</v>
      </c>
      <c r="D253" s="1">
        <v>44564</v>
      </c>
      <c r="E253">
        <v>45</v>
      </c>
      <c r="F253">
        <v>1</v>
      </c>
      <c r="G253">
        <v>1</v>
      </c>
      <c r="H253">
        <v>1</v>
      </c>
      <c r="I253">
        <v>0</v>
      </c>
      <c r="J253">
        <v>25</v>
      </c>
      <c r="K253">
        <v>3</v>
      </c>
      <c r="L253">
        <v>0</v>
      </c>
      <c r="M253">
        <v>1</v>
      </c>
      <c r="N253">
        <v>20</v>
      </c>
      <c r="O253">
        <v>16</v>
      </c>
      <c r="P253">
        <v>2</v>
      </c>
      <c r="Q253">
        <v>0</v>
      </c>
      <c r="R253">
        <v>194</v>
      </c>
      <c r="S253">
        <v>127</v>
      </c>
      <c r="T253">
        <v>28</v>
      </c>
      <c r="U253">
        <v>8</v>
      </c>
      <c r="V253">
        <v>2</v>
      </c>
      <c r="W253">
        <v>719</v>
      </c>
      <c r="X253">
        <v>298</v>
      </c>
      <c r="Y253">
        <v>71</v>
      </c>
      <c r="Z253">
        <v>31</v>
      </c>
      <c r="AA253">
        <v>91</v>
      </c>
      <c r="AB253">
        <v>631</v>
      </c>
      <c r="AC253">
        <v>231</v>
      </c>
      <c r="AD253">
        <v>19</v>
      </c>
      <c r="AE253">
        <v>15</v>
      </c>
      <c r="AF253">
        <v>156</v>
      </c>
      <c r="AG253">
        <v>70</v>
      </c>
      <c r="AH253">
        <v>17</v>
      </c>
      <c r="AI253">
        <v>2</v>
      </c>
      <c r="AJ253">
        <v>3</v>
      </c>
      <c r="AK253">
        <v>13</v>
      </c>
      <c r="AL253">
        <v>16</v>
      </c>
      <c r="AM253">
        <v>14</v>
      </c>
      <c r="AN253">
        <v>2</v>
      </c>
      <c r="AO253">
        <v>0</v>
      </c>
      <c r="AP253">
        <v>0</v>
      </c>
      <c r="AQ253">
        <v>0</v>
      </c>
      <c r="AR253">
        <v>0</v>
      </c>
      <c r="AS253">
        <v>0</v>
      </c>
      <c r="AT253">
        <v>0</v>
      </c>
      <c r="AU253">
        <v>0</v>
      </c>
      <c r="AV253">
        <v>0</v>
      </c>
      <c r="AW253">
        <v>0</v>
      </c>
      <c r="AX253">
        <v>0</v>
      </c>
      <c r="AY253">
        <v>0</v>
      </c>
      <c r="AZ253">
        <v>0</v>
      </c>
      <c r="BA253">
        <v>0</v>
      </c>
      <c r="BB253">
        <v>0</v>
      </c>
      <c r="BC253">
        <v>0</v>
      </c>
      <c r="BD253">
        <v>0</v>
      </c>
      <c r="BE253">
        <v>0</v>
      </c>
      <c r="BF253">
        <v>0</v>
      </c>
      <c r="BG253" s="20">
        <v>1</v>
      </c>
      <c r="BH253" s="20">
        <v>0</v>
      </c>
      <c r="BI253" s="20">
        <v>38</v>
      </c>
      <c r="BJ253" s="20">
        <v>18</v>
      </c>
      <c r="BK253" s="20">
        <v>152</v>
      </c>
      <c r="BL253" s="20">
        <v>499</v>
      </c>
      <c r="BM253" s="20">
        <v>429</v>
      </c>
      <c r="BN253" s="20">
        <v>46</v>
      </c>
      <c r="BO253" s="20">
        <v>14</v>
      </c>
      <c r="BP253" s="20">
        <v>3197</v>
      </c>
      <c r="BQ253" s="20">
        <v>525</v>
      </c>
      <c r="BR253" s="20">
        <v>0</v>
      </c>
      <c r="BS253" s="20">
        <v>111</v>
      </c>
      <c r="BT253" s="20">
        <v>137</v>
      </c>
      <c r="BU253" s="20">
        <v>1206</v>
      </c>
      <c r="BV253" s="20">
        <v>1583</v>
      </c>
    </row>
    <row r="254" spans="1:74" x14ac:dyDescent="0.25">
      <c r="A254" s="20" t="s">
        <v>434</v>
      </c>
      <c r="B254" s="20" t="s">
        <v>437</v>
      </c>
      <c r="C254" s="20" t="s">
        <v>525</v>
      </c>
      <c r="D254" s="1">
        <v>44570</v>
      </c>
      <c r="E254">
        <v>45</v>
      </c>
      <c r="F254">
        <v>1</v>
      </c>
      <c r="G254">
        <v>1</v>
      </c>
      <c r="H254">
        <v>1</v>
      </c>
      <c r="I254">
        <v>0</v>
      </c>
      <c r="J254">
        <v>25</v>
      </c>
      <c r="K254">
        <v>3</v>
      </c>
      <c r="L254">
        <v>0</v>
      </c>
      <c r="M254">
        <v>1</v>
      </c>
      <c r="N254">
        <v>20</v>
      </c>
      <c r="O254">
        <v>16</v>
      </c>
      <c r="P254">
        <v>2</v>
      </c>
      <c r="Q254">
        <v>0</v>
      </c>
      <c r="R254">
        <v>195</v>
      </c>
      <c r="S254">
        <v>127</v>
      </c>
      <c r="T254">
        <v>29</v>
      </c>
      <c r="U254">
        <v>8</v>
      </c>
      <c r="V254">
        <v>2</v>
      </c>
      <c r="W254">
        <v>719</v>
      </c>
      <c r="X254">
        <v>307</v>
      </c>
      <c r="Y254">
        <v>72</v>
      </c>
      <c r="Z254">
        <v>31</v>
      </c>
      <c r="AA254">
        <v>89</v>
      </c>
      <c r="AB254">
        <v>634</v>
      </c>
      <c r="AC254">
        <v>250</v>
      </c>
      <c r="AD254">
        <v>19</v>
      </c>
      <c r="AE254">
        <v>16</v>
      </c>
      <c r="AF254">
        <v>155</v>
      </c>
      <c r="AG254">
        <v>71</v>
      </c>
      <c r="AH254">
        <v>17</v>
      </c>
      <c r="AI254">
        <v>2</v>
      </c>
      <c r="AJ254">
        <v>3</v>
      </c>
      <c r="AK254">
        <v>13</v>
      </c>
      <c r="AL254">
        <v>16</v>
      </c>
      <c r="AM254">
        <v>14</v>
      </c>
      <c r="AN254">
        <v>2</v>
      </c>
      <c r="AO254">
        <v>0</v>
      </c>
      <c r="AP254">
        <v>0</v>
      </c>
      <c r="AQ254">
        <v>0</v>
      </c>
      <c r="AR254">
        <v>0</v>
      </c>
      <c r="AS254">
        <v>0</v>
      </c>
      <c r="AT254">
        <v>0</v>
      </c>
      <c r="AU254">
        <v>0</v>
      </c>
      <c r="AV254">
        <v>0</v>
      </c>
      <c r="AW254">
        <v>0</v>
      </c>
      <c r="AX254">
        <v>0</v>
      </c>
      <c r="AY254">
        <v>0</v>
      </c>
      <c r="AZ254">
        <v>0</v>
      </c>
      <c r="BA254">
        <v>0</v>
      </c>
      <c r="BB254">
        <v>0</v>
      </c>
      <c r="BC254">
        <v>0</v>
      </c>
      <c r="BD254">
        <v>0</v>
      </c>
      <c r="BE254">
        <v>0</v>
      </c>
      <c r="BF254">
        <v>0</v>
      </c>
      <c r="BG254" s="20">
        <v>1</v>
      </c>
      <c r="BH254" s="20">
        <v>0</v>
      </c>
      <c r="BI254" s="20">
        <v>38</v>
      </c>
      <c r="BJ254" s="20">
        <v>18</v>
      </c>
      <c r="BK254" s="20">
        <v>152</v>
      </c>
      <c r="BL254" s="20">
        <v>501</v>
      </c>
      <c r="BM254" s="20">
        <v>433</v>
      </c>
      <c r="BN254" s="20">
        <v>46</v>
      </c>
      <c r="BO254" s="20">
        <v>14</v>
      </c>
      <c r="BP254" s="20">
        <v>3201</v>
      </c>
      <c r="BQ254" s="20">
        <v>579</v>
      </c>
      <c r="BR254" s="20">
        <v>0</v>
      </c>
      <c r="BS254" s="20">
        <v>111</v>
      </c>
      <c r="BT254" s="20">
        <v>142</v>
      </c>
      <c r="BU254" s="20">
        <v>1200</v>
      </c>
      <c r="BV254" s="20">
        <v>1594</v>
      </c>
    </row>
    <row r="255" spans="1:74" x14ac:dyDescent="0.25">
      <c r="A255" s="20" t="s">
        <v>434</v>
      </c>
      <c r="B255" s="20" t="s">
        <v>437</v>
      </c>
      <c r="C255" s="20" t="s">
        <v>525</v>
      </c>
      <c r="D255" s="1">
        <v>44577</v>
      </c>
      <c r="E255">
        <v>45</v>
      </c>
      <c r="F255">
        <v>1</v>
      </c>
      <c r="G255">
        <v>1</v>
      </c>
      <c r="H255">
        <v>1</v>
      </c>
      <c r="I255">
        <v>0</v>
      </c>
      <c r="J255">
        <v>25</v>
      </c>
      <c r="K255">
        <v>3</v>
      </c>
      <c r="L255">
        <v>0</v>
      </c>
      <c r="M255">
        <v>1</v>
      </c>
      <c r="N255">
        <v>20</v>
      </c>
      <c r="O255">
        <v>16</v>
      </c>
      <c r="P255">
        <v>2</v>
      </c>
      <c r="Q255">
        <v>0</v>
      </c>
      <c r="R255">
        <v>196</v>
      </c>
      <c r="S255">
        <v>130</v>
      </c>
      <c r="T255">
        <v>30</v>
      </c>
      <c r="U255">
        <v>8</v>
      </c>
      <c r="V255">
        <v>2</v>
      </c>
      <c r="W255">
        <v>721</v>
      </c>
      <c r="X255">
        <v>313</v>
      </c>
      <c r="Y255">
        <v>72</v>
      </c>
      <c r="Z255">
        <v>31</v>
      </c>
      <c r="AA255">
        <v>87</v>
      </c>
      <c r="AB255">
        <v>636</v>
      </c>
      <c r="AC255">
        <v>258</v>
      </c>
      <c r="AD255">
        <v>19</v>
      </c>
      <c r="AE255">
        <v>17</v>
      </c>
      <c r="AF255">
        <v>152</v>
      </c>
      <c r="AG255">
        <v>71</v>
      </c>
      <c r="AH255">
        <v>19</v>
      </c>
      <c r="AI255">
        <v>2</v>
      </c>
      <c r="AJ255">
        <v>3</v>
      </c>
      <c r="AK255">
        <v>13</v>
      </c>
      <c r="AL255">
        <v>16</v>
      </c>
      <c r="AM255">
        <v>14</v>
      </c>
      <c r="AN255">
        <v>2</v>
      </c>
      <c r="AO255">
        <v>0</v>
      </c>
      <c r="AP255">
        <v>0</v>
      </c>
      <c r="AQ255">
        <v>0</v>
      </c>
      <c r="AR255">
        <v>0</v>
      </c>
      <c r="AS255">
        <v>0</v>
      </c>
      <c r="AT255">
        <v>0</v>
      </c>
      <c r="AU255">
        <v>0</v>
      </c>
      <c r="AV255">
        <v>0</v>
      </c>
      <c r="AW255">
        <v>0</v>
      </c>
      <c r="AX255">
        <v>0</v>
      </c>
      <c r="AY255">
        <v>0</v>
      </c>
      <c r="AZ255">
        <v>0</v>
      </c>
      <c r="BA255">
        <v>0</v>
      </c>
      <c r="BB255">
        <v>0</v>
      </c>
      <c r="BC255">
        <v>0</v>
      </c>
      <c r="BD255">
        <v>0</v>
      </c>
      <c r="BE255">
        <v>0</v>
      </c>
      <c r="BF255">
        <v>0</v>
      </c>
      <c r="BG255" s="20">
        <v>1</v>
      </c>
      <c r="BH255" s="20">
        <v>0</v>
      </c>
      <c r="BI255" s="20">
        <v>38</v>
      </c>
      <c r="BJ255" s="20">
        <v>18</v>
      </c>
      <c r="BK255" s="20">
        <v>152</v>
      </c>
      <c r="BL255" s="20">
        <v>505</v>
      </c>
      <c r="BM255" s="20">
        <v>434</v>
      </c>
      <c r="BN255" s="20">
        <v>46</v>
      </c>
      <c r="BO255" s="20">
        <v>14</v>
      </c>
      <c r="BP255" s="20">
        <v>3203</v>
      </c>
      <c r="BQ255" s="20">
        <v>615</v>
      </c>
      <c r="BR255" s="20">
        <v>0</v>
      </c>
      <c r="BS255" s="20">
        <v>111</v>
      </c>
      <c r="BT255" s="20">
        <v>141</v>
      </c>
      <c r="BU255" s="20">
        <v>1191</v>
      </c>
      <c r="BV255" s="20">
        <v>1600</v>
      </c>
    </row>
    <row r="256" spans="1:74" x14ac:dyDescent="0.25">
      <c r="A256" s="20" t="s">
        <v>434</v>
      </c>
      <c r="B256" s="20" t="s">
        <v>437</v>
      </c>
      <c r="C256" s="20" t="s">
        <v>525</v>
      </c>
      <c r="D256" s="1">
        <v>44584</v>
      </c>
      <c r="E256">
        <v>45</v>
      </c>
      <c r="F256">
        <v>1</v>
      </c>
      <c r="G256">
        <v>1</v>
      </c>
      <c r="H256">
        <v>1</v>
      </c>
      <c r="I256">
        <v>0</v>
      </c>
      <c r="J256">
        <v>26</v>
      </c>
      <c r="K256">
        <v>3</v>
      </c>
      <c r="L256">
        <v>0</v>
      </c>
      <c r="M256">
        <v>1</v>
      </c>
      <c r="N256">
        <v>20</v>
      </c>
      <c r="O256">
        <v>16</v>
      </c>
      <c r="P256">
        <v>2</v>
      </c>
      <c r="Q256">
        <v>0</v>
      </c>
      <c r="R256">
        <v>195</v>
      </c>
      <c r="S256">
        <v>130</v>
      </c>
      <c r="T256">
        <v>30</v>
      </c>
      <c r="U256">
        <v>8</v>
      </c>
      <c r="V256">
        <v>2</v>
      </c>
      <c r="W256">
        <v>725</v>
      </c>
      <c r="X256">
        <v>317</v>
      </c>
      <c r="Y256">
        <v>71</v>
      </c>
      <c r="Z256">
        <v>31</v>
      </c>
      <c r="AA256">
        <v>86</v>
      </c>
      <c r="AB256">
        <v>637</v>
      </c>
      <c r="AC256">
        <v>260</v>
      </c>
      <c r="AD256">
        <v>19</v>
      </c>
      <c r="AE256">
        <v>17</v>
      </c>
      <c r="AF256">
        <v>153</v>
      </c>
      <c r="AG256">
        <v>71</v>
      </c>
      <c r="AH256">
        <v>21</v>
      </c>
      <c r="AI256">
        <v>2</v>
      </c>
      <c r="AJ256">
        <v>3</v>
      </c>
      <c r="AK256">
        <v>13</v>
      </c>
      <c r="AL256">
        <v>16</v>
      </c>
      <c r="AM256">
        <v>14</v>
      </c>
      <c r="AN256">
        <v>2</v>
      </c>
      <c r="AO256">
        <v>0</v>
      </c>
      <c r="AP256">
        <v>0</v>
      </c>
      <c r="AQ256">
        <v>0</v>
      </c>
      <c r="AR256">
        <v>0</v>
      </c>
      <c r="AS256">
        <v>0</v>
      </c>
      <c r="AT256">
        <v>0</v>
      </c>
      <c r="AU256">
        <v>0</v>
      </c>
      <c r="AV256">
        <v>0</v>
      </c>
      <c r="AW256">
        <v>0</v>
      </c>
      <c r="AX256">
        <v>0</v>
      </c>
      <c r="AY256">
        <v>0</v>
      </c>
      <c r="AZ256">
        <v>0</v>
      </c>
      <c r="BA256">
        <v>0</v>
      </c>
      <c r="BB256">
        <v>0</v>
      </c>
      <c r="BC256">
        <v>0</v>
      </c>
      <c r="BD256">
        <v>0</v>
      </c>
      <c r="BE256">
        <v>0</v>
      </c>
      <c r="BF256">
        <v>0</v>
      </c>
      <c r="BG256" s="20">
        <v>1</v>
      </c>
      <c r="BH256" s="20">
        <v>0</v>
      </c>
      <c r="BI256" s="20">
        <v>38</v>
      </c>
      <c r="BJ256" s="20">
        <v>18</v>
      </c>
      <c r="BK256" s="20">
        <v>151</v>
      </c>
      <c r="BL256" s="20">
        <v>511</v>
      </c>
      <c r="BM256" s="20">
        <v>434</v>
      </c>
      <c r="BN256" s="20">
        <v>46</v>
      </c>
      <c r="BO256" s="20">
        <v>14</v>
      </c>
      <c r="BP256" s="20">
        <v>3199</v>
      </c>
      <c r="BQ256" s="20">
        <v>637</v>
      </c>
      <c r="BR256" s="20">
        <v>0</v>
      </c>
      <c r="BS256" s="20">
        <v>112</v>
      </c>
      <c r="BT256" s="20">
        <v>140</v>
      </c>
      <c r="BU256" s="20">
        <v>1189</v>
      </c>
      <c r="BV256" s="20">
        <v>1606</v>
      </c>
    </row>
    <row r="257" spans="1:74" x14ac:dyDescent="0.25">
      <c r="A257" s="20" t="s">
        <v>434</v>
      </c>
      <c r="B257" s="20" t="s">
        <v>437</v>
      </c>
      <c r="C257" s="20" t="s">
        <v>525</v>
      </c>
      <c r="D257" s="1">
        <v>44591</v>
      </c>
      <c r="E257">
        <v>47</v>
      </c>
      <c r="F257">
        <v>1</v>
      </c>
      <c r="G257">
        <v>1</v>
      </c>
      <c r="H257">
        <v>1</v>
      </c>
      <c r="I257">
        <v>0</v>
      </c>
      <c r="J257">
        <v>27</v>
      </c>
      <c r="K257">
        <v>3</v>
      </c>
      <c r="L257">
        <v>0</v>
      </c>
      <c r="M257">
        <v>1</v>
      </c>
      <c r="N257">
        <v>20</v>
      </c>
      <c r="O257">
        <v>16</v>
      </c>
      <c r="P257">
        <v>2</v>
      </c>
      <c r="Q257">
        <v>0</v>
      </c>
      <c r="R257">
        <v>195</v>
      </c>
      <c r="S257">
        <v>130</v>
      </c>
      <c r="T257">
        <v>30</v>
      </c>
      <c r="U257">
        <v>8</v>
      </c>
      <c r="V257">
        <v>2</v>
      </c>
      <c r="W257">
        <v>727</v>
      </c>
      <c r="X257">
        <v>321</v>
      </c>
      <c r="Y257">
        <v>71</v>
      </c>
      <c r="Z257">
        <v>31</v>
      </c>
      <c r="AA257">
        <v>85</v>
      </c>
      <c r="AB257">
        <v>638</v>
      </c>
      <c r="AC257">
        <v>267</v>
      </c>
      <c r="AD257">
        <v>18</v>
      </c>
      <c r="AE257">
        <v>18</v>
      </c>
      <c r="AF257">
        <v>150</v>
      </c>
      <c r="AG257">
        <v>71</v>
      </c>
      <c r="AH257">
        <v>22</v>
      </c>
      <c r="AI257">
        <v>2</v>
      </c>
      <c r="AJ257">
        <v>2</v>
      </c>
      <c r="AK257">
        <v>13</v>
      </c>
      <c r="AL257">
        <v>16</v>
      </c>
      <c r="AM257">
        <v>14</v>
      </c>
      <c r="AN257">
        <v>2</v>
      </c>
      <c r="AO257">
        <v>0</v>
      </c>
      <c r="AP257">
        <v>0</v>
      </c>
      <c r="AQ257">
        <v>0</v>
      </c>
      <c r="AR257">
        <v>0</v>
      </c>
      <c r="AS257">
        <v>0</v>
      </c>
      <c r="AT257">
        <v>0</v>
      </c>
      <c r="AU257">
        <v>0</v>
      </c>
      <c r="AV257">
        <v>0</v>
      </c>
      <c r="AW257">
        <v>0</v>
      </c>
      <c r="AX257">
        <v>0</v>
      </c>
      <c r="AY257">
        <v>0</v>
      </c>
      <c r="AZ257">
        <v>0</v>
      </c>
      <c r="BA257">
        <v>0</v>
      </c>
      <c r="BB257">
        <v>0</v>
      </c>
      <c r="BC257">
        <v>0</v>
      </c>
      <c r="BD257">
        <v>0</v>
      </c>
      <c r="BE257">
        <v>0</v>
      </c>
      <c r="BF257">
        <v>0</v>
      </c>
      <c r="BG257" s="20">
        <v>1</v>
      </c>
      <c r="BH257" s="20">
        <v>0</v>
      </c>
      <c r="BI257" s="20">
        <v>41</v>
      </c>
      <c r="BJ257" s="20">
        <v>18</v>
      </c>
      <c r="BK257" s="20">
        <v>151</v>
      </c>
      <c r="BL257" s="20">
        <v>514</v>
      </c>
      <c r="BM257" s="20">
        <v>436</v>
      </c>
      <c r="BN257" s="20">
        <v>46</v>
      </c>
      <c r="BO257" s="20">
        <v>14</v>
      </c>
      <c r="BP257" s="20">
        <v>3189</v>
      </c>
      <c r="BQ257" s="20">
        <v>663</v>
      </c>
      <c r="BR257" s="20">
        <v>0</v>
      </c>
      <c r="BS257" s="20">
        <v>111</v>
      </c>
      <c r="BT257" s="20">
        <v>140</v>
      </c>
      <c r="BU257" s="20">
        <v>1179</v>
      </c>
      <c r="BV257" s="20">
        <v>1610</v>
      </c>
    </row>
    <row r="258" spans="1:74" x14ac:dyDescent="0.25">
      <c r="A258" s="20" t="s">
        <v>434</v>
      </c>
      <c r="B258" s="20" t="s">
        <v>437</v>
      </c>
      <c r="C258" s="20" t="s">
        <v>525</v>
      </c>
      <c r="D258" s="1">
        <v>44599</v>
      </c>
      <c r="E258">
        <v>48</v>
      </c>
      <c r="F258">
        <v>1</v>
      </c>
      <c r="G258">
        <v>1</v>
      </c>
      <c r="H258">
        <v>1</v>
      </c>
      <c r="I258">
        <v>0</v>
      </c>
      <c r="J258">
        <v>27</v>
      </c>
      <c r="K258">
        <v>3</v>
      </c>
      <c r="L258">
        <v>0</v>
      </c>
      <c r="M258">
        <v>1</v>
      </c>
      <c r="N258">
        <v>20</v>
      </c>
      <c r="O258">
        <v>16</v>
      </c>
      <c r="P258">
        <v>2</v>
      </c>
      <c r="Q258">
        <v>0</v>
      </c>
      <c r="R258">
        <v>195</v>
      </c>
      <c r="S258">
        <v>130</v>
      </c>
      <c r="T258">
        <v>30</v>
      </c>
      <c r="U258">
        <v>8</v>
      </c>
      <c r="V258">
        <v>2</v>
      </c>
      <c r="W258">
        <v>725</v>
      </c>
      <c r="X258">
        <v>324</v>
      </c>
      <c r="Y258">
        <v>70</v>
      </c>
      <c r="Z258">
        <v>31</v>
      </c>
      <c r="AA258">
        <v>84</v>
      </c>
      <c r="AB258">
        <v>642</v>
      </c>
      <c r="AC258">
        <v>270</v>
      </c>
      <c r="AD258">
        <v>18</v>
      </c>
      <c r="AE258">
        <v>18</v>
      </c>
      <c r="AF258">
        <v>150</v>
      </c>
      <c r="AG258">
        <v>72</v>
      </c>
      <c r="AH258">
        <v>25</v>
      </c>
      <c r="AI258">
        <v>2</v>
      </c>
      <c r="AJ258">
        <v>2</v>
      </c>
      <c r="AK258">
        <v>13</v>
      </c>
      <c r="AL258">
        <v>16</v>
      </c>
      <c r="AM258">
        <v>14</v>
      </c>
      <c r="AN258">
        <v>2</v>
      </c>
      <c r="AO258">
        <v>0</v>
      </c>
      <c r="AP258">
        <v>0</v>
      </c>
      <c r="AQ258">
        <v>0</v>
      </c>
      <c r="AR258">
        <v>0</v>
      </c>
      <c r="AS258">
        <v>0</v>
      </c>
      <c r="AT258">
        <v>0</v>
      </c>
      <c r="AU258">
        <v>0</v>
      </c>
      <c r="AV258">
        <v>0</v>
      </c>
      <c r="AW258">
        <v>0</v>
      </c>
      <c r="AX258">
        <v>0</v>
      </c>
      <c r="AY258">
        <v>0</v>
      </c>
      <c r="AZ258">
        <v>0</v>
      </c>
      <c r="BA258">
        <v>0</v>
      </c>
      <c r="BB258">
        <v>0</v>
      </c>
      <c r="BC258">
        <v>0</v>
      </c>
      <c r="BD258">
        <v>0</v>
      </c>
      <c r="BE258">
        <v>0</v>
      </c>
      <c r="BF258">
        <v>0</v>
      </c>
      <c r="BG258" s="20">
        <v>1</v>
      </c>
      <c r="BH258" s="20">
        <v>0</v>
      </c>
      <c r="BI258" s="20">
        <v>42</v>
      </c>
      <c r="BJ258" s="20">
        <v>18</v>
      </c>
      <c r="BK258" s="20">
        <v>151</v>
      </c>
      <c r="BL258" s="20">
        <v>515</v>
      </c>
      <c r="BM258" s="20">
        <v>439</v>
      </c>
      <c r="BN258" s="20">
        <v>48</v>
      </c>
      <c r="BO258" s="20">
        <v>14</v>
      </c>
      <c r="BP258" s="20">
        <v>3195</v>
      </c>
      <c r="BQ258" s="20">
        <v>679</v>
      </c>
      <c r="BR258" s="20">
        <v>0</v>
      </c>
      <c r="BS258" s="20">
        <v>110</v>
      </c>
      <c r="BT258" s="20">
        <v>141</v>
      </c>
      <c r="BU258" s="20">
        <v>1177</v>
      </c>
      <c r="BV258" s="20">
        <v>1617</v>
      </c>
    </row>
    <row r="259" spans="1:74" x14ac:dyDescent="0.25">
      <c r="A259" s="20" t="s">
        <v>434</v>
      </c>
      <c r="B259" s="20" t="s">
        <v>437</v>
      </c>
      <c r="C259" s="20" t="s">
        <v>525</v>
      </c>
      <c r="D259" s="1">
        <v>44606</v>
      </c>
      <c r="E259">
        <v>48</v>
      </c>
      <c r="F259">
        <v>1</v>
      </c>
      <c r="G259">
        <v>1</v>
      </c>
      <c r="H259">
        <v>1</v>
      </c>
      <c r="I259">
        <v>0</v>
      </c>
      <c r="J259">
        <v>27</v>
      </c>
      <c r="K259">
        <v>3</v>
      </c>
      <c r="L259">
        <v>0</v>
      </c>
      <c r="M259">
        <v>1</v>
      </c>
      <c r="N259">
        <v>19</v>
      </c>
      <c r="O259">
        <v>15</v>
      </c>
      <c r="P259">
        <v>2</v>
      </c>
      <c r="Q259">
        <v>0</v>
      </c>
      <c r="R259">
        <v>195</v>
      </c>
      <c r="S259">
        <v>130</v>
      </c>
      <c r="T259">
        <v>30</v>
      </c>
      <c r="U259">
        <v>8</v>
      </c>
      <c r="V259">
        <v>2</v>
      </c>
      <c r="W259">
        <v>726</v>
      </c>
      <c r="X259">
        <v>330</v>
      </c>
      <c r="Y259">
        <v>70</v>
      </c>
      <c r="Z259">
        <v>31</v>
      </c>
      <c r="AA259">
        <v>84</v>
      </c>
      <c r="AB259">
        <v>644</v>
      </c>
      <c r="AC259">
        <v>273</v>
      </c>
      <c r="AD259">
        <v>18</v>
      </c>
      <c r="AE259">
        <v>19</v>
      </c>
      <c r="AF259">
        <v>149</v>
      </c>
      <c r="AG259">
        <v>73</v>
      </c>
      <c r="AH259">
        <v>27</v>
      </c>
      <c r="AI259">
        <v>2</v>
      </c>
      <c r="AJ259">
        <v>3</v>
      </c>
      <c r="AK259">
        <v>13</v>
      </c>
      <c r="AL259">
        <v>15</v>
      </c>
      <c r="AM259">
        <v>13</v>
      </c>
      <c r="AN259">
        <v>2</v>
      </c>
      <c r="AO259">
        <v>0</v>
      </c>
      <c r="AP259">
        <v>0</v>
      </c>
      <c r="AQ259">
        <v>0</v>
      </c>
      <c r="AR259">
        <v>0</v>
      </c>
      <c r="AS259">
        <v>0</v>
      </c>
      <c r="AT259">
        <v>0</v>
      </c>
      <c r="AU259">
        <v>0</v>
      </c>
      <c r="AV259">
        <v>0</v>
      </c>
      <c r="AW259">
        <v>0</v>
      </c>
      <c r="AX259">
        <v>0</v>
      </c>
      <c r="AY259">
        <v>0</v>
      </c>
      <c r="AZ259">
        <v>0</v>
      </c>
      <c r="BA259">
        <v>0</v>
      </c>
      <c r="BB259">
        <v>0</v>
      </c>
      <c r="BC259">
        <v>0</v>
      </c>
      <c r="BD259">
        <v>0</v>
      </c>
      <c r="BE259">
        <v>0</v>
      </c>
      <c r="BF259">
        <v>0</v>
      </c>
      <c r="BG259" s="20">
        <v>1</v>
      </c>
      <c r="BH259" s="20">
        <v>0</v>
      </c>
      <c r="BI259" s="20">
        <v>42</v>
      </c>
      <c r="BJ259" s="20">
        <v>17</v>
      </c>
      <c r="BK259" s="20">
        <v>151</v>
      </c>
      <c r="BL259" s="20">
        <v>518</v>
      </c>
      <c r="BM259" s="20">
        <v>443</v>
      </c>
      <c r="BN259" s="20">
        <v>48</v>
      </c>
      <c r="BO259" s="20">
        <v>13</v>
      </c>
      <c r="BP259" s="20">
        <v>3214</v>
      </c>
      <c r="BQ259" s="20">
        <v>693</v>
      </c>
      <c r="BR259" s="20">
        <v>0</v>
      </c>
      <c r="BS259" s="20">
        <v>108</v>
      </c>
      <c r="BT259" s="20">
        <v>146</v>
      </c>
      <c r="BU259" s="20">
        <v>1178</v>
      </c>
      <c r="BV259" s="20">
        <v>1636</v>
      </c>
    </row>
    <row r="260" spans="1:74" x14ac:dyDescent="0.25">
      <c r="A260" s="20" t="s">
        <v>434</v>
      </c>
      <c r="B260" s="20" t="s">
        <v>437</v>
      </c>
      <c r="C260" s="20" t="s">
        <v>526</v>
      </c>
      <c r="D260" s="1">
        <v>44493</v>
      </c>
      <c r="E260">
        <v>67</v>
      </c>
      <c r="F260">
        <v>3</v>
      </c>
      <c r="G260">
        <v>0</v>
      </c>
      <c r="H260">
        <v>0</v>
      </c>
      <c r="I260">
        <v>0</v>
      </c>
      <c r="J260">
        <v>14</v>
      </c>
      <c r="K260">
        <v>2</v>
      </c>
      <c r="L260">
        <v>4</v>
      </c>
      <c r="M260">
        <v>4</v>
      </c>
      <c r="N260">
        <v>9</v>
      </c>
      <c r="O260">
        <v>0</v>
      </c>
      <c r="P260">
        <v>3</v>
      </c>
      <c r="Q260">
        <v>0</v>
      </c>
      <c r="R260">
        <v>278</v>
      </c>
      <c r="S260">
        <v>0</v>
      </c>
      <c r="T260">
        <v>118</v>
      </c>
      <c r="U260">
        <v>3</v>
      </c>
      <c r="V260">
        <v>4</v>
      </c>
      <c r="W260">
        <v>760</v>
      </c>
      <c r="X260">
        <v>0</v>
      </c>
      <c r="Y260">
        <v>54</v>
      </c>
      <c r="Z260">
        <v>55</v>
      </c>
      <c r="AA260">
        <v>47</v>
      </c>
      <c r="AB260">
        <v>642</v>
      </c>
      <c r="AC260">
        <v>46</v>
      </c>
      <c r="AD260">
        <v>8</v>
      </c>
      <c r="AE260">
        <v>27</v>
      </c>
      <c r="AF260">
        <v>84</v>
      </c>
      <c r="AG260">
        <v>106</v>
      </c>
      <c r="AH260">
        <v>0</v>
      </c>
      <c r="AI260">
        <v>2</v>
      </c>
      <c r="AJ260">
        <v>16</v>
      </c>
      <c r="AK260">
        <v>13</v>
      </c>
      <c r="AL260">
        <v>43</v>
      </c>
      <c r="AM260">
        <v>0</v>
      </c>
      <c r="AN260">
        <v>2</v>
      </c>
      <c r="AO260">
        <v>0</v>
      </c>
      <c r="AP260">
        <v>0</v>
      </c>
      <c r="AQ260">
        <v>0</v>
      </c>
      <c r="AR260">
        <v>0</v>
      </c>
      <c r="AS260">
        <v>0</v>
      </c>
      <c r="AT260">
        <v>0</v>
      </c>
      <c r="AU260">
        <v>0</v>
      </c>
      <c r="AV260">
        <v>0</v>
      </c>
      <c r="AW260">
        <v>0</v>
      </c>
      <c r="AX260">
        <v>0</v>
      </c>
      <c r="AY260">
        <v>0</v>
      </c>
      <c r="AZ260">
        <v>0</v>
      </c>
      <c r="BA260">
        <v>0</v>
      </c>
      <c r="BB260">
        <v>13</v>
      </c>
      <c r="BC260">
        <v>21</v>
      </c>
      <c r="BD260">
        <v>0</v>
      </c>
      <c r="BE260">
        <v>2</v>
      </c>
      <c r="BF260">
        <v>1</v>
      </c>
      <c r="BG260" s="20"/>
      <c r="BH260" s="20"/>
      <c r="BI260" s="20"/>
      <c r="BJ260" s="20"/>
      <c r="BK260" s="20"/>
      <c r="BL260" s="20"/>
      <c r="BM260" s="20"/>
      <c r="BN260" s="20"/>
      <c r="BO260" s="20"/>
      <c r="BP260" s="20"/>
      <c r="BQ260" s="20"/>
      <c r="BR260" s="20"/>
      <c r="BS260" s="20"/>
      <c r="BT260" s="20"/>
      <c r="BU260" s="20"/>
      <c r="BV260" s="20"/>
    </row>
    <row r="261" spans="1:74" x14ac:dyDescent="0.25">
      <c r="A261" s="20" t="s">
        <v>434</v>
      </c>
      <c r="B261" s="20" t="s">
        <v>437</v>
      </c>
      <c r="C261" s="20" t="s">
        <v>526</v>
      </c>
      <c r="D261" s="1">
        <v>44500</v>
      </c>
      <c r="E261">
        <v>67</v>
      </c>
      <c r="F261">
        <v>3</v>
      </c>
      <c r="G261">
        <v>0</v>
      </c>
      <c r="H261">
        <v>0</v>
      </c>
      <c r="I261">
        <v>0</v>
      </c>
      <c r="J261">
        <v>20</v>
      </c>
      <c r="K261">
        <v>2</v>
      </c>
      <c r="L261">
        <v>4</v>
      </c>
      <c r="M261">
        <v>4</v>
      </c>
      <c r="N261">
        <v>9</v>
      </c>
      <c r="O261">
        <v>0</v>
      </c>
      <c r="P261">
        <v>5</v>
      </c>
      <c r="Q261">
        <v>0</v>
      </c>
      <c r="R261">
        <v>278</v>
      </c>
      <c r="S261">
        <v>0</v>
      </c>
      <c r="T261">
        <v>146</v>
      </c>
      <c r="U261">
        <v>2</v>
      </c>
      <c r="V261">
        <v>4</v>
      </c>
      <c r="W261">
        <v>762</v>
      </c>
      <c r="X261">
        <v>0</v>
      </c>
      <c r="Y261">
        <v>79</v>
      </c>
      <c r="Z261">
        <v>55</v>
      </c>
      <c r="AA261">
        <v>47</v>
      </c>
      <c r="AB261">
        <v>644</v>
      </c>
      <c r="AC261">
        <v>59</v>
      </c>
      <c r="AD261">
        <v>8</v>
      </c>
      <c r="AE261">
        <v>27</v>
      </c>
      <c r="AF261">
        <v>84</v>
      </c>
      <c r="AG261">
        <v>106</v>
      </c>
      <c r="AH261">
        <v>0</v>
      </c>
      <c r="AI261">
        <v>2</v>
      </c>
      <c r="AJ261">
        <v>15</v>
      </c>
      <c r="AK261">
        <v>13</v>
      </c>
      <c r="AL261">
        <v>43</v>
      </c>
      <c r="AM261">
        <v>0</v>
      </c>
      <c r="AN261">
        <v>2</v>
      </c>
      <c r="AO261">
        <v>0</v>
      </c>
      <c r="AP261">
        <v>0</v>
      </c>
      <c r="AQ261">
        <v>0</v>
      </c>
      <c r="AR261">
        <v>0</v>
      </c>
      <c r="AS261">
        <v>0</v>
      </c>
      <c r="AT261">
        <v>0</v>
      </c>
      <c r="AU261">
        <v>0</v>
      </c>
      <c r="AV261">
        <v>0</v>
      </c>
      <c r="AW261">
        <v>0</v>
      </c>
      <c r="AX261">
        <v>0</v>
      </c>
      <c r="AY261">
        <v>0</v>
      </c>
      <c r="AZ261">
        <v>0</v>
      </c>
      <c r="BA261">
        <v>0</v>
      </c>
      <c r="BB261">
        <v>13</v>
      </c>
      <c r="BC261">
        <v>21</v>
      </c>
      <c r="BD261">
        <v>0</v>
      </c>
      <c r="BE261">
        <v>2</v>
      </c>
      <c r="BF261">
        <v>1</v>
      </c>
      <c r="BG261" s="20"/>
      <c r="BH261" s="20"/>
      <c r="BI261" s="20"/>
      <c r="BJ261" s="20"/>
      <c r="BK261" s="20"/>
      <c r="BL261" s="20"/>
      <c r="BM261" s="20"/>
      <c r="BN261" s="20"/>
      <c r="BO261" s="20"/>
      <c r="BP261" s="20"/>
      <c r="BQ261" s="20"/>
      <c r="BR261" s="20"/>
      <c r="BS261" s="20"/>
      <c r="BT261" s="20"/>
      <c r="BU261" s="20"/>
      <c r="BV261" s="20"/>
    </row>
    <row r="262" spans="1:74" x14ac:dyDescent="0.25">
      <c r="A262" s="20" t="s">
        <v>434</v>
      </c>
      <c r="B262" s="20" t="s">
        <v>437</v>
      </c>
      <c r="C262" s="20" t="s">
        <v>526</v>
      </c>
      <c r="D262" s="1">
        <v>44507</v>
      </c>
      <c r="E262">
        <v>67</v>
      </c>
      <c r="F262">
        <v>3</v>
      </c>
      <c r="G262">
        <v>0</v>
      </c>
      <c r="H262">
        <v>0</v>
      </c>
      <c r="I262">
        <v>0</v>
      </c>
      <c r="J262">
        <v>25</v>
      </c>
      <c r="K262">
        <v>2</v>
      </c>
      <c r="L262">
        <v>4</v>
      </c>
      <c r="M262">
        <v>5</v>
      </c>
      <c r="N262">
        <v>9</v>
      </c>
      <c r="O262">
        <v>5</v>
      </c>
      <c r="P262">
        <v>0</v>
      </c>
      <c r="Q262">
        <v>0</v>
      </c>
      <c r="R262">
        <v>276</v>
      </c>
      <c r="S262">
        <v>184</v>
      </c>
      <c r="T262">
        <v>13</v>
      </c>
      <c r="U262">
        <v>2</v>
      </c>
      <c r="V262">
        <v>4</v>
      </c>
      <c r="W262">
        <v>758</v>
      </c>
      <c r="X262">
        <v>123</v>
      </c>
      <c r="Y262">
        <v>21</v>
      </c>
      <c r="Z262">
        <v>56</v>
      </c>
      <c r="AA262">
        <v>44</v>
      </c>
      <c r="AB262">
        <v>644</v>
      </c>
      <c r="AC262">
        <v>77</v>
      </c>
      <c r="AD262">
        <v>8</v>
      </c>
      <c r="AE262">
        <v>30</v>
      </c>
      <c r="AF262">
        <v>82</v>
      </c>
      <c r="AG262">
        <v>105</v>
      </c>
      <c r="AH262">
        <v>3</v>
      </c>
      <c r="AI262">
        <v>2</v>
      </c>
      <c r="AJ262">
        <v>15</v>
      </c>
      <c r="AK262">
        <v>12</v>
      </c>
      <c r="AL262">
        <v>44</v>
      </c>
      <c r="AM262">
        <v>3</v>
      </c>
      <c r="AN262">
        <v>1</v>
      </c>
      <c r="AO262">
        <v>0</v>
      </c>
      <c r="AP262">
        <v>0</v>
      </c>
      <c r="AQ262">
        <v>0</v>
      </c>
      <c r="AR262">
        <v>0</v>
      </c>
      <c r="AS262">
        <v>0</v>
      </c>
      <c r="AT262">
        <v>0</v>
      </c>
      <c r="AU262">
        <v>0</v>
      </c>
      <c r="AV262">
        <v>0</v>
      </c>
      <c r="AW262">
        <v>0</v>
      </c>
      <c r="AX262">
        <v>0</v>
      </c>
      <c r="AY262">
        <v>0</v>
      </c>
      <c r="AZ262">
        <v>0</v>
      </c>
      <c r="BA262">
        <v>0</v>
      </c>
      <c r="BB262">
        <v>0</v>
      </c>
      <c r="BC262">
        <v>0</v>
      </c>
      <c r="BD262">
        <v>0</v>
      </c>
      <c r="BE262">
        <v>0</v>
      </c>
      <c r="BF262">
        <v>0</v>
      </c>
      <c r="BG262" s="20">
        <v>3</v>
      </c>
      <c r="BH262" s="20">
        <v>0</v>
      </c>
      <c r="BI262" s="20">
        <v>55</v>
      </c>
      <c r="BJ262" s="20">
        <v>9</v>
      </c>
      <c r="BK262" s="20">
        <v>254</v>
      </c>
      <c r="BL262" s="20">
        <v>592</v>
      </c>
      <c r="BM262" s="20">
        <v>515</v>
      </c>
      <c r="BN262" s="20">
        <v>65</v>
      </c>
      <c r="BO262" s="20">
        <v>41</v>
      </c>
      <c r="BP262" s="20"/>
      <c r="BQ262" s="20"/>
      <c r="BR262" s="20"/>
      <c r="BS262" s="20"/>
      <c r="BT262" s="20"/>
      <c r="BU262" s="20"/>
      <c r="BV262" s="20"/>
    </row>
    <row r="263" spans="1:74" x14ac:dyDescent="0.25">
      <c r="A263" s="20" t="s">
        <v>434</v>
      </c>
      <c r="B263" s="20" t="s">
        <v>437</v>
      </c>
      <c r="C263" s="20" t="s">
        <v>526</v>
      </c>
      <c r="D263" s="1">
        <v>44514</v>
      </c>
      <c r="E263">
        <v>67</v>
      </c>
      <c r="F263">
        <v>3</v>
      </c>
      <c r="G263">
        <v>0</v>
      </c>
      <c r="H263">
        <v>0</v>
      </c>
      <c r="I263">
        <v>0</v>
      </c>
      <c r="J263">
        <v>28</v>
      </c>
      <c r="K263">
        <v>2</v>
      </c>
      <c r="L263">
        <v>4</v>
      </c>
      <c r="M263">
        <v>5</v>
      </c>
      <c r="N263">
        <v>9</v>
      </c>
      <c r="O263">
        <v>5</v>
      </c>
      <c r="P263">
        <v>0</v>
      </c>
      <c r="Q263">
        <v>0</v>
      </c>
      <c r="R263">
        <v>279</v>
      </c>
      <c r="S263">
        <v>201</v>
      </c>
      <c r="T263">
        <v>13</v>
      </c>
      <c r="U263">
        <v>2</v>
      </c>
      <c r="V263">
        <v>4</v>
      </c>
      <c r="W263">
        <v>764</v>
      </c>
      <c r="X263">
        <v>162</v>
      </c>
      <c r="Y263">
        <v>21</v>
      </c>
      <c r="Z263">
        <v>56</v>
      </c>
      <c r="AA263">
        <v>45</v>
      </c>
      <c r="AB263">
        <v>640</v>
      </c>
      <c r="AC263">
        <v>92</v>
      </c>
      <c r="AD263">
        <v>8</v>
      </c>
      <c r="AE263">
        <v>30</v>
      </c>
      <c r="AF263">
        <v>83</v>
      </c>
      <c r="AG263">
        <v>109</v>
      </c>
      <c r="AH263">
        <v>3</v>
      </c>
      <c r="AI263">
        <v>2</v>
      </c>
      <c r="AJ263">
        <v>15</v>
      </c>
      <c r="AK263">
        <v>14</v>
      </c>
      <c r="AL263">
        <v>43</v>
      </c>
      <c r="AM263">
        <v>3</v>
      </c>
      <c r="AN263">
        <v>1</v>
      </c>
      <c r="AO263">
        <v>0</v>
      </c>
      <c r="AP263">
        <v>0</v>
      </c>
      <c r="AQ263">
        <v>0</v>
      </c>
      <c r="AR263">
        <v>0</v>
      </c>
      <c r="AS263">
        <v>0</v>
      </c>
      <c r="AT263">
        <v>0</v>
      </c>
      <c r="AU263">
        <v>0</v>
      </c>
      <c r="AV263">
        <v>0</v>
      </c>
      <c r="AW263">
        <v>0</v>
      </c>
      <c r="AX263">
        <v>0</v>
      </c>
      <c r="AY263">
        <v>0</v>
      </c>
      <c r="AZ263">
        <v>0</v>
      </c>
      <c r="BA263">
        <v>0</v>
      </c>
      <c r="BB263">
        <v>0</v>
      </c>
      <c r="BC263">
        <v>0</v>
      </c>
      <c r="BD263">
        <v>0</v>
      </c>
      <c r="BE263">
        <v>0</v>
      </c>
      <c r="BF263">
        <v>0</v>
      </c>
      <c r="BG263" s="20">
        <v>3</v>
      </c>
      <c r="BH263" s="20">
        <v>0</v>
      </c>
      <c r="BI263" s="20">
        <v>55</v>
      </c>
      <c r="BJ263" s="20">
        <v>9</v>
      </c>
      <c r="BK263" s="20">
        <v>258</v>
      </c>
      <c r="BL263" s="20">
        <v>595</v>
      </c>
      <c r="BM263" s="20">
        <v>510</v>
      </c>
      <c r="BN263" s="20">
        <v>68</v>
      </c>
      <c r="BO263" s="20">
        <v>40</v>
      </c>
      <c r="BP263" s="20"/>
      <c r="BQ263" s="20"/>
      <c r="BR263" s="20"/>
      <c r="BS263" s="20"/>
      <c r="BT263" s="20"/>
      <c r="BU263" s="20"/>
      <c r="BV263" s="20"/>
    </row>
    <row r="264" spans="1:74" x14ac:dyDescent="0.25">
      <c r="A264" s="20" t="s">
        <v>434</v>
      </c>
      <c r="B264" s="20" t="s">
        <v>437</v>
      </c>
      <c r="C264" s="20" t="s">
        <v>526</v>
      </c>
      <c r="D264" s="1">
        <v>44521</v>
      </c>
      <c r="E264">
        <v>68</v>
      </c>
      <c r="F264">
        <v>2</v>
      </c>
      <c r="G264">
        <v>0</v>
      </c>
      <c r="H264">
        <v>0</v>
      </c>
      <c r="I264">
        <v>0</v>
      </c>
      <c r="J264">
        <v>31</v>
      </c>
      <c r="K264">
        <v>2</v>
      </c>
      <c r="L264">
        <v>4</v>
      </c>
      <c r="M264">
        <v>4</v>
      </c>
      <c r="N264">
        <v>9</v>
      </c>
      <c r="O264">
        <v>5</v>
      </c>
      <c r="P264">
        <v>0</v>
      </c>
      <c r="Q264">
        <v>0</v>
      </c>
      <c r="R264">
        <v>280</v>
      </c>
      <c r="S264">
        <v>208</v>
      </c>
      <c r="T264">
        <v>13</v>
      </c>
      <c r="U264">
        <v>2</v>
      </c>
      <c r="V264">
        <v>4</v>
      </c>
      <c r="W264">
        <v>765</v>
      </c>
      <c r="X264">
        <v>205</v>
      </c>
      <c r="Y264">
        <v>20</v>
      </c>
      <c r="Z264">
        <v>56</v>
      </c>
      <c r="AA264">
        <v>44</v>
      </c>
      <c r="AB264">
        <v>636</v>
      </c>
      <c r="AC264">
        <v>110</v>
      </c>
      <c r="AD264">
        <v>8</v>
      </c>
      <c r="AE264">
        <v>30</v>
      </c>
      <c r="AF264">
        <v>81</v>
      </c>
      <c r="AG264">
        <v>112</v>
      </c>
      <c r="AH264">
        <v>4</v>
      </c>
      <c r="AI264">
        <v>2</v>
      </c>
      <c r="AJ264">
        <v>15</v>
      </c>
      <c r="AK264">
        <v>16</v>
      </c>
      <c r="AL264">
        <v>43</v>
      </c>
      <c r="AM264">
        <v>3</v>
      </c>
      <c r="AN264">
        <v>1</v>
      </c>
      <c r="AO264">
        <v>0</v>
      </c>
      <c r="AP264">
        <v>0</v>
      </c>
      <c r="AQ264">
        <v>0</v>
      </c>
      <c r="AR264">
        <v>0</v>
      </c>
      <c r="AS264">
        <v>0</v>
      </c>
      <c r="AT264">
        <v>0</v>
      </c>
      <c r="AU264">
        <v>0</v>
      </c>
      <c r="AV264">
        <v>0</v>
      </c>
      <c r="AW264">
        <v>0</v>
      </c>
      <c r="AX264">
        <v>0</v>
      </c>
      <c r="AY264">
        <v>0</v>
      </c>
      <c r="AZ264">
        <v>0</v>
      </c>
      <c r="BA264">
        <v>0</v>
      </c>
      <c r="BB264">
        <v>0</v>
      </c>
      <c r="BC264">
        <v>0</v>
      </c>
      <c r="BD264">
        <v>0</v>
      </c>
      <c r="BE264">
        <v>0</v>
      </c>
      <c r="BF264">
        <v>0</v>
      </c>
      <c r="BG264" s="20">
        <v>2</v>
      </c>
      <c r="BH264" s="20">
        <v>0</v>
      </c>
      <c r="BI264" s="20">
        <v>56</v>
      </c>
      <c r="BJ264" s="20">
        <v>9</v>
      </c>
      <c r="BK264" s="20">
        <v>259</v>
      </c>
      <c r="BL264" s="20">
        <v>598</v>
      </c>
      <c r="BM264" s="20">
        <v>508</v>
      </c>
      <c r="BN264" s="20">
        <v>70</v>
      </c>
      <c r="BO264" s="20">
        <v>40</v>
      </c>
      <c r="BP264" s="20"/>
      <c r="BQ264" s="20"/>
      <c r="BR264" s="20"/>
      <c r="BS264" s="20"/>
      <c r="BT264" s="20"/>
      <c r="BU264" s="20"/>
      <c r="BV264" s="20"/>
    </row>
    <row r="265" spans="1:74" x14ac:dyDescent="0.25">
      <c r="A265" s="20" t="s">
        <v>434</v>
      </c>
      <c r="B265" s="20" t="s">
        <v>437</v>
      </c>
      <c r="C265" s="20" t="s">
        <v>526</v>
      </c>
      <c r="D265" s="1">
        <v>44528</v>
      </c>
      <c r="E265">
        <v>68</v>
      </c>
      <c r="F265">
        <v>2</v>
      </c>
      <c r="G265">
        <v>0</v>
      </c>
      <c r="H265">
        <v>0</v>
      </c>
      <c r="I265">
        <v>0</v>
      </c>
      <c r="J265">
        <v>32</v>
      </c>
      <c r="K265">
        <v>2</v>
      </c>
      <c r="L265">
        <v>4</v>
      </c>
      <c r="M265">
        <v>4</v>
      </c>
      <c r="N265">
        <v>9</v>
      </c>
      <c r="O265">
        <v>5</v>
      </c>
      <c r="P265">
        <v>0</v>
      </c>
      <c r="Q265">
        <v>0</v>
      </c>
      <c r="R265">
        <v>280</v>
      </c>
      <c r="S265">
        <v>219</v>
      </c>
      <c r="T265">
        <v>12</v>
      </c>
      <c r="U265">
        <v>2</v>
      </c>
      <c r="V265">
        <v>4</v>
      </c>
      <c r="W265">
        <v>767</v>
      </c>
      <c r="X265">
        <v>259</v>
      </c>
      <c r="Y265">
        <v>21</v>
      </c>
      <c r="Z265">
        <v>55</v>
      </c>
      <c r="AA265">
        <v>44</v>
      </c>
      <c r="AB265">
        <v>634</v>
      </c>
      <c r="AC265">
        <v>158</v>
      </c>
      <c r="AD265">
        <v>8</v>
      </c>
      <c r="AE265">
        <v>29</v>
      </c>
      <c r="AF265">
        <v>81</v>
      </c>
      <c r="AG265">
        <v>115</v>
      </c>
      <c r="AH265">
        <v>6</v>
      </c>
      <c r="AI265">
        <v>2</v>
      </c>
      <c r="AJ265">
        <v>16</v>
      </c>
      <c r="AK265">
        <v>16</v>
      </c>
      <c r="AL265">
        <v>42</v>
      </c>
      <c r="AM265">
        <v>4</v>
      </c>
      <c r="AN265">
        <v>1</v>
      </c>
      <c r="AO265">
        <v>0</v>
      </c>
      <c r="AP265">
        <v>0</v>
      </c>
      <c r="AQ265">
        <v>0</v>
      </c>
      <c r="AR265">
        <v>0</v>
      </c>
      <c r="AS265">
        <v>0</v>
      </c>
      <c r="AT265">
        <v>0</v>
      </c>
      <c r="AU265">
        <v>0</v>
      </c>
      <c r="AV265">
        <v>0</v>
      </c>
      <c r="AW265">
        <v>0</v>
      </c>
      <c r="AX265">
        <v>0</v>
      </c>
      <c r="AY265">
        <v>0</v>
      </c>
      <c r="AZ265">
        <v>0</v>
      </c>
      <c r="BA265">
        <v>0</v>
      </c>
      <c r="BB265">
        <v>0</v>
      </c>
      <c r="BC265">
        <v>0</v>
      </c>
      <c r="BD265">
        <v>0</v>
      </c>
      <c r="BE265">
        <v>0</v>
      </c>
      <c r="BF265">
        <v>0</v>
      </c>
      <c r="BG265" s="20">
        <v>2</v>
      </c>
      <c r="BH265" s="20">
        <v>0</v>
      </c>
      <c r="BI265" s="20">
        <v>56</v>
      </c>
      <c r="BJ265" s="20">
        <v>9</v>
      </c>
      <c r="BK265" s="20">
        <v>260</v>
      </c>
      <c r="BL265" s="20">
        <v>599</v>
      </c>
      <c r="BM265" s="20">
        <v>506</v>
      </c>
      <c r="BN265" s="20">
        <v>72</v>
      </c>
      <c r="BO265" s="20">
        <v>39</v>
      </c>
      <c r="BP265" s="20"/>
      <c r="BQ265" s="20"/>
      <c r="BR265" s="20"/>
      <c r="BS265" s="20"/>
      <c r="BT265" s="20"/>
      <c r="BU265" s="20"/>
      <c r="BV265" s="20"/>
    </row>
    <row r="266" spans="1:74" x14ac:dyDescent="0.25">
      <c r="A266" s="20" t="s">
        <v>434</v>
      </c>
      <c r="B266" s="20" t="s">
        <v>437</v>
      </c>
      <c r="C266" s="20" t="s">
        <v>526</v>
      </c>
      <c r="D266" s="1">
        <v>44535</v>
      </c>
      <c r="E266">
        <v>68</v>
      </c>
      <c r="F266">
        <v>2</v>
      </c>
      <c r="G266">
        <v>0</v>
      </c>
      <c r="H266">
        <v>0</v>
      </c>
      <c r="I266">
        <v>0</v>
      </c>
      <c r="J266">
        <v>35</v>
      </c>
      <c r="K266">
        <v>2</v>
      </c>
      <c r="L266">
        <v>4</v>
      </c>
      <c r="M266">
        <v>4</v>
      </c>
      <c r="N266">
        <v>9</v>
      </c>
      <c r="O266">
        <v>6</v>
      </c>
      <c r="P266">
        <v>0</v>
      </c>
      <c r="Q266">
        <v>0</v>
      </c>
      <c r="R266">
        <v>280</v>
      </c>
      <c r="S266">
        <v>224</v>
      </c>
      <c r="T266">
        <v>12</v>
      </c>
      <c r="U266">
        <v>2</v>
      </c>
      <c r="V266">
        <v>4</v>
      </c>
      <c r="W266">
        <v>765</v>
      </c>
      <c r="X266">
        <v>317</v>
      </c>
      <c r="Y266">
        <v>21</v>
      </c>
      <c r="Z266">
        <v>55</v>
      </c>
      <c r="AA266">
        <v>41</v>
      </c>
      <c r="AB266">
        <v>635</v>
      </c>
      <c r="AC266">
        <v>209</v>
      </c>
      <c r="AD266">
        <v>8</v>
      </c>
      <c r="AE266">
        <v>29</v>
      </c>
      <c r="AF266">
        <v>81</v>
      </c>
      <c r="AG266">
        <v>114</v>
      </c>
      <c r="AH266">
        <v>11</v>
      </c>
      <c r="AI266">
        <v>2</v>
      </c>
      <c r="AJ266">
        <v>16</v>
      </c>
      <c r="AK266">
        <v>15</v>
      </c>
      <c r="AL266">
        <v>42</v>
      </c>
      <c r="AM266">
        <v>10</v>
      </c>
      <c r="AN266">
        <v>1</v>
      </c>
      <c r="AO266">
        <v>1</v>
      </c>
      <c r="AP266">
        <v>0</v>
      </c>
      <c r="AQ266">
        <v>0</v>
      </c>
      <c r="AR266">
        <v>0</v>
      </c>
      <c r="AS266">
        <v>0</v>
      </c>
      <c r="AT266">
        <v>0</v>
      </c>
      <c r="AU266">
        <v>0</v>
      </c>
      <c r="AV266">
        <v>0</v>
      </c>
      <c r="AW266">
        <v>0</v>
      </c>
      <c r="AX266">
        <v>0</v>
      </c>
      <c r="AY266">
        <v>0</v>
      </c>
      <c r="AZ266">
        <v>0</v>
      </c>
      <c r="BA266">
        <v>0</v>
      </c>
      <c r="BB266">
        <v>0</v>
      </c>
      <c r="BC266">
        <v>0</v>
      </c>
      <c r="BD266">
        <v>0</v>
      </c>
      <c r="BE266">
        <v>0</v>
      </c>
      <c r="BF266">
        <v>0</v>
      </c>
      <c r="BG266" s="20">
        <v>2</v>
      </c>
      <c r="BH266" s="20">
        <v>0</v>
      </c>
      <c r="BI266" s="20">
        <v>56</v>
      </c>
      <c r="BJ266" s="20">
        <v>9</v>
      </c>
      <c r="BK266" s="20">
        <v>260</v>
      </c>
      <c r="BL266" s="20">
        <v>605</v>
      </c>
      <c r="BM266" s="20">
        <v>507</v>
      </c>
      <c r="BN266" s="20">
        <v>72</v>
      </c>
      <c r="BO266" s="20">
        <v>38</v>
      </c>
      <c r="BP266" s="20"/>
      <c r="BQ266" s="20"/>
      <c r="BR266" s="20"/>
      <c r="BS266" s="20"/>
      <c r="BT266" s="20"/>
      <c r="BU266" s="20"/>
      <c r="BV266" s="20"/>
    </row>
    <row r="267" spans="1:74" x14ac:dyDescent="0.25">
      <c r="A267" s="20" t="s">
        <v>434</v>
      </c>
      <c r="B267" s="20" t="s">
        <v>437</v>
      </c>
      <c r="C267" s="20" t="s">
        <v>526</v>
      </c>
      <c r="D267" s="1">
        <v>44542</v>
      </c>
      <c r="E267">
        <v>68</v>
      </c>
      <c r="F267">
        <v>2</v>
      </c>
      <c r="G267">
        <v>0</v>
      </c>
      <c r="H267">
        <v>0</v>
      </c>
      <c r="I267">
        <v>0</v>
      </c>
      <c r="J267">
        <v>37</v>
      </c>
      <c r="K267">
        <v>2</v>
      </c>
      <c r="L267">
        <v>4</v>
      </c>
      <c r="M267">
        <v>4</v>
      </c>
      <c r="N267">
        <v>9</v>
      </c>
      <c r="O267">
        <v>7</v>
      </c>
      <c r="P267">
        <v>0</v>
      </c>
      <c r="Q267">
        <v>0</v>
      </c>
      <c r="R267">
        <v>281</v>
      </c>
      <c r="S267">
        <v>229</v>
      </c>
      <c r="T267">
        <v>12</v>
      </c>
      <c r="U267">
        <v>1</v>
      </c>
      <c r="V267">
        <v>5</v>
      </c>
      <c r="W267">
        <v>768</v>
      </c>
      <c r="X267">
        <v>344</v>
      </c>
      <c r="Y267">
        <v>20</v>
      </c>
      <c r="Z267">
        <v>54</v>
      </c>
      <c r="AA267">
        <v>42</v>
      </c>
      <c r="AB267">
        <v>637</v>
      </c>
      <c r="AC267">
        <v>268</v>
      </c>
      <c r="AD267">
        <v>8</v>
      </c>
      <c r="AE267">
        <v>30</v>
      </c>
      <c r="AF267">
        <v>80</v>
      </c>
      <c r="AG267">
        <v>114</v>
      </c>
      <c r="AH267">
        <v>12</v>
      </c>
      <c r="AI267">
        <v>2</v>
      </c>
      <c r="AJ267">
        <v>17</v>
      </c>
      <c r="AK267">
        <v>15</v>
      </c>
      <c r="AL267">
        <v>44</v>
      </c>
      <c r="AM267">
        <v>16</v>
      </c>
      <c r="AN267">
        <v>1</v>
      </c>
      <c r="AO267">
        <v>3</v>
      </c>
      <c r="AP267">
        <v>0</v>
      </c>
      <c r="AQ267">
        <v>0</v>
      </c>
      <c r="AR267">
        <v>0</v>
      </c>
      <c r="AS267">
        <v>0</v>
      </c>
      <c r="AT267">
        <v>0</v>
      </c>
      <c r="AU267">
        <v>0</v>
      </c>
      <c r="AV267">
        <v>0</v>
      </c>
      <c r="AW267">
        <v>0</v>
      </c>
      <c r="AX267">
        <v>0</v>
      </c>
      <c r="AY267">
        <v>0</v>
      </c>
      <c r="AZ267">
        <v>0</v>
      </c>
      <c r="BA267">
        <v>0</v>
      </c>
      <c r="BB267">
        <v>0</v>
      </c>
      <c r="BC267">
        <v>0</v>
      </c>
      <c r="BD267">
        <v>0</v>
      </c>
      <c r="BE267">
        <v>0</v>
      </c>
      <c r="BF267">
        <v>0</v>
      </c>
      <c r="BG267" s="20">
        <v>2</v>
      </c>
      <c r="BH267" s="20">
        <v>0</v>
      </c>
      <c r="BI267" s="20">
        <v>56</v>
      </c>
      <c r="BJ267" s="20">
        <v>9</v>
      </c>
      <c r="BK267" s="20">
        <v>261</v>
      </c>
      <c r="BL267" s="20">
        <v>607</v>
      </c>
      <c r="BM267" s="20">
        <v>510</v>
      </c>
      <c r="BN267" s="20">
        <v>71</v>
      </c>
      <c r="BO267" s="20">
        <v>38</v>
      </c>
      <c r="BP267" s="20"/>
      <c r="BQ267" s="20"/>
      <c r="BR267" s="20"/>
      <c r="BS267" s="20"/>
      <c r="BT267" s="20"/>
      <c r="BU267" s="20"/>
      <c r="BV267" s="20"/>
    </row>
    <row r="268" spans="1:74" x14ac:dyDescent="0.25">
      <c r="A268" s="20" t="s">
        <v>434</v>
      </c>
      <c r="B268" s="20" t="s">
        <v>437</v>
      </c>
      <c r="C268" s="20" t="s">
        <v>526</v>
      </c>
      <c r="D268" s="1">
        <v>44549</v>
      </c>
      <c r="E268">
        <v>66</v>
      </c>
      <c r="F268">
        <v>2</v>
      </c>
      <c r="G268">
        <v>1</v>
      </c>
      <c r="H268">
        <v>0</v>
      </c>
      <c r="I268">
        <v>0</v>
      </c>
      <c r="J268">
        <v>39</v>
      </c>
      <c r="K268">
        <v>2</v>
      </c>
      <c r="L268">
        <v>4</v>
      </c>
      <c r="M268">
        <v>4</v>
      </c>
      <c r="N268">
        <v>9</v>
      </c>
      <c r="O268">
        <v>8</v>
      </c>
      <c r="P268">
        <v>0</v>
      </c>
      <c r="Q268">
        <v>0</v>
      </c>
      <c r="R268">
        <v>283</v>
      </c>
      <c r="S268">
        <v>237</v>
      </c>
      <c r="T268">
        <v>12</v>
      </c>
      <c r="U268">
        <v>2</v>
      </c>
      <c r="V268">
        <v>4</v>
      </c>
      <c r="W268">
        <v>775</v>
      </c>
      <c r="X268">
        <v>375</v>
      </c>
      <c r="Y268">
        <v>21</v>
      </c>
      <c r="Z268">
        <v>54</v>
      </c>
      <c r="AA268">
        <v>43</v>
      </c>
      <c r="AB268">
        <v>638</v>
      </c>
      <c r="AC268">
        <v>304</v>
      </c>
      <c r="AD268">
        <v>8</v>
      </c>
      <c r="AE268">
        <v>30</v>
      </c>
      <c r="AF268">
        <v>82</v>
      </c>
      <c r="AG268">
        <v>115</v>
      </c>
      <c r="AH268">
        <v>22</v>
      </c>
      <c r="AI268">
        <v>2</v>
      </c>
      <c r="AJ268">
        <v>17</v>
      </c>
      <c r="AK268">
        <v>15</v>
      </c>
      <c r="AL268">
        <v>45</v>
      </c>
      <c r="AM268">
        <v>28</v>
      </c>
      <c r="AN268">
        <v>1</v>
      </c>
      <c r="AO268">
        <v>3</v>
      </c>
      <c r="AP268">
        <v>0</v>
      </c>
      <c r="AQ268">
        <v>0</v>
      </c>
      <c r="AR268">
        <v>0</v>
      </c>
      <c r="AS268">
        <v>0</v>
      </c>
      <c r="AT268">
        <v>0</v>
      </c>
      <c r="AU268">
        <v>0</v>
      </c>
      <c r="AV268">
        <v>0</v>
      </c>
      <c r="AW268">
        <v>0</v>
      </c>
      <c r="AX268">
        <v>0</v>
      </c>
      <c r="AY268">
        <v>0</v>
      </c>
      <c r="AZ268">
        <v>0</v>
      </c>
      <c r="BA268">
        <v>0</v>
      </c>
      <c r="BB268">
        <v>0</v>
      </c>
      <c r="BC268">
        <v>0</v>
      </c>
      <c r="BD268">
        <v>0</v>
      </c>
      <c r="BE268">
        <v>0</v>
      </c>
      <c r="BF268">
        <v>0</v>
      </c>
      <c r="BG268" s="20">
        <v>2</v>
      </c>
      <c r="BH268" s="20">
        <v>0</v>
      </c>
      <c r="BI268" s="20">
        <v>54</v>
      </c>
      <c r="BJ268" s="20">
        <v>9</v>
      </c>
      <c r="BK268" s="20">
        <v>263</v>
      </c>
      <c r="BL268" s="20">
        <v>616</v>
      </c>
      <c r="BM268" s="20">
        <v>510</v>
      </c>
      <c r="BN268" s="20">
        <v>73</v>
      </c>
      <c r="BO268" s="20">
        <v>39</v>
      </c>
      <c r="BP268" s="20">
        <v>2809</v>
      </c>
      <c r="BQ268" s="20">
        <v>572</v>
      </c>
      <c r="BR268" s="20">
        <v>0</v>
      </c>
      <c r="BS268" s="20">
        <v>40</v>
      </c>
      <c r="BT268" s="20">
        <v>241</v>
      </c>
      <c r="BU268" s="20">
        <v>727</v>
      </c>
      <c r="BV268" s="20">
        <v>1657</v>
      </c>
    </row>
    <row r="269" spans="1:74" x14ac:dyDescent="0.25">
      <c r="A269" s="20" t="s">
        <v>434</v>
      </c>
      <c r="B269" s="20" t="s">
        <v>437</v>
      </c>
      <c r="C269" s="20" t="s">
        <v>526</v>
      </c>
      <c r="D269" s="1">
        <v>44558</v>
      </c>
      <c r="E269">
        <v>66</v>
      </c>
      <c r="F269">
        <v>2</v>
      </c>
      <c r="G269">
        <v>1</v>
      </c>
      <c r="H269">
        <v>0</v>
      </c>
      <c r="I269">
        <v>0</v>
      </c>
      <c r="J269">
        <v>40</v>
      </c>
      <c r="K269">
        <v>2</v>
      </c>
      <c r="L269">
        <v>4</v>
      </c>
      <c r="M269">
        <v>4</v>
      </c>
      <c r="N269">
        <v>9</v>
      </c>
      <c r="O269">
        <v>9</v>
      </c>
      <c r="P269">
        <v>0</v>
      </c>
      <c r="Q269">
        <v>0</v>
      </c>
      <c r="R269">
        <v>280</v>
      </c>
      <c r="S269">
        <v>238</v>
      </c>
      <c r="T269">
        <v>12</v>
      </c>
      <c r="U269">
        <v>2</v>
      </c>
      <c r="V269">
        <v>4</v>
      </c>
      <c r="W269">
        <v>773</v>
      </c>
      <c r="X269">
        <v>414</v>
      </c>
      <c r="Y269">
        <v>21</v>
      </c>
      <c r="Z269">
        <v>54</v>
      </c>
      <c r="AA269">
        <v>42</v>
      </c>
      <c r="AB269">
        <v>634</v>
      </c>
      <c r="AC269">
        <v>333</v>
      </c>
      <c r="AD269">
        <v>7</v>
      </c>
      <c r="AE269">
        <v>30</v>
      </c>
      <c r="AF269">
        <v>80</v>
      </c>
      <c r="AG269">
        <v>115</v>
      </c>
      <c r="AH269">
        <v>31</v>
      </c>
      <c r="AI269">
        <v>2</v>
      </c>
      <c r="AJ269">
        <v>17</v>
      </c>
      <c r="AK269">
        <v>13</v>
      </c>
      <c r="AL269">
        <v>45</v>
      </c>
      <c r="AM269">
        <v>31</v>
      </c>
      <c r="AN269">
        <v>1</v>
      </c>
      <c r="AO269">
        <v>3</v>
      </c>
      <c r="AP269">
        <v>0</v>
      </c>
      <c r="AQ269">
        <v>0</v>
      </c>
      <c r="AR269">
        <v>0</v>
      </c>
      <c r="AS269">
        <v>0</v>
      </c>
      <c r="AT269">
        <v>0</v>
      </c>
      <c r="AU269">
        <v>0</v>
      </c>
      <c r="AV269">
        <v>0</v>
      </c>
      <c r="AW269">
        <v>0</v>
      </c>
      <c r="AX269">
        <v>0</v>
      </c>
      <c r="AY269">
        <v>0</v>
      </c>
      <c r="AZ269">
        <v>0</v>
      </c>
      <c r="BA269">
        <v>0</v>
      </c>
      <c r="BB269">
        <v>0</v>
      </c>
      <c r="BC269">
        <v>0</v>
      </c>
      <c r="BD269">
        <v>0</v>
      </c>
      <c r="BE269">
        <v>0</v>
      </c>
      <c r="BF269">
        <v>0</v>
      </c>
      <c r="BG269" s="20">
        <v>2</v>
      </c>
      <c r="BH269" s="20">
        <v>0</v>
      </c>
      <c r="BI269" s="20">
        <v>54</v>
      </c>
      <c r="BJ269" s="20">
        <v>9</v>
      </c>
      <c r="BK269" s="20">
        <v>260</v>
      </c>
      <c r="BL269" s="20">
        <v>618</v>
      </c>
      <c r="BM269" s="20">
        <v>509</v>
      </c>
      <c r="BN269" s="20">
        <v>74</v>
      </c>
      <c r="BO269" s="20">
        <v>38</v>
      </c>
      <c r="BP269" s="20">
        <v>2784</v>
      </c>
      <c r="BQ269" s="20">
        <v>728</v>
      </c>
      <c r="BR269" s="20">
        <v>0</v>
      </c>
      <c r="BS269" s="20">
        <v>39</v>
      </c>
      <c r="BT269" s="20">
        <v>240</v>
      </c>
      <c r="BU269" s="20">
        <v>717</v>
      </c>
      <c r="BV269" s="20">
        <v>1648</v>
      </c>
    </row>
    <row r="270" spans="1:74" x14ac:dyDescent="0.25">
      <c r="A270" s="20" t="s">
        <v>434</v>
      </c>
      <c r="B270" s="20" t="s">
        <v>437</v>
      </c>
      <c r="C270" s="20" t="s">
        <v>526</v>
      </c>
      <c r="D270" s="1">
        <v>44564</v>
      </c>
      <c r="E270">
        <v>66</v>
      </c>
      <c r="F270">
        <v>2</v>
      </c>
      <c r="G270">
        <v>1</v>
      </c>
      <c r="H270">
        <v>0</v>
      </c>
      <c r="I270">
        <v>0</v>
      </c>
      <c r="J270">
        <v>43</v>
      </c>
      <c r="K270">
        <v>2</v>
      </c>
      <c r="L270">
        <v>4</v>
      </c>
      <c r="M270">
        <v>4</v>
      </c>
      <c r="N270">
        <v>9</v>
      </c>
      <c r="O270">
        <v>9</v>
      </c>
      <c r="P270">
        <v>0</v>
      </c>
      <c r="Q270">
        <v>0</v>
      </c>
      <c r="R270">
        <v>279</v>
      </c>
      <c r="S270">
        <v>239</v>
      </c>
      <c r="T270">
        <v>11</v>
      </c>
      <c r="U270">
        <v>2</v>
      </c>
      <c r="V270">
        <v>4</v>
      </c>
      <c r="W270">
        <v>777</v>
      </c>
      <c r="X270">
        <v>425</v>
      </c>
      <c r="Y270">
        <v>21</v>
      </c>
      <c r="Z270">
        <v>55</v>
      </c>
      <c r="AA270">
        <v>42</v>
      </c>
      <c r="AB270">
        <v>634</v>
      </c>
      <c r="AC270">
        <v>350</v>
      </c>
      <c r="AD270">
        <v>7</v>
      </c>
      <c r="AE270">
        <v>30</v>
      </c>
      <c r="AF270">
        <v>79</v>
      </c>
      <c r="AG270">
        <v>115</v>
      </c>
      <c r="AH270">
        <v>35</v>
      </c>
      <c r="AI270">
        <v>2</v>
      </c>
      <c r="AJ270">
        <v>17</v>
      </c>
      <c r="AK270">
        <v>13</v>
      </c>
      <c r="AL270">
        <v>45</v>
      </c>
      <c r="AM270">
        <v>32</v>
      </c>
      <c r="AN270">
        <v>1</v>
      </c>
      <c r="AO270">
        <v>3</v>
      </c>
      <c r="AP270">
        <v>0</v>
      </c>
      <c r="AQ270">
        <v>0</v>
      </c>
      <c r="AR270">
        <v>0</v>
      </c>
      <c r="AS270">
        <v>0</v>
      </c>
      <c r="AT270">
        <v>0</v>
      </c>
      <c r="AU270">
        <v>0</v>
      </c>
      <c r="AV270">
        <v>0</v>
      </c>
      <c r="AW270">
        <v>0</v>
      </c>
      <c r="AX270">
        <v>0</v>
      </c>
      <c r="AY270">
        <v>0</v>
      </c>
      <c r="AZ270">
        <v>0</v>
      </c>
      <c r="BA270">
        <v>0</v>
      </c>
      <c r="BB270">
        <v>0</v>
      </c>
      <c r="BC270">
        <v>0</v>
      </c>
      <c r="BD270">
        <v>0</v>
      </c>
      <c r="BE270">
        <v>0</v>
      </c>
      <c r="BF270">
        <v>0</v>
      </c>
      <c r="BG270" s="20">
        <v>2</v>
      </c>
      <c r="BH270" s="20">
        <v>0</v>
      </c>
      <c r="BI270" s="20">
        <v>54</v>
      </c>
      <c r="BJ270" s="20">
        <v>9</v>
      </c>
      <c r="BK270" s="20">
        <v>259</v>
      </c>
      <c r="BL270" s="20">
        <v>621</v>
      </c>
      <c r="BM270" s="20">
        <v>510</v>
      </c>
      <c r="BN270" s="20">
        <v>74</v>
      </c>
      <c r="BO270" s="20">
        <v>38</v>
      </c>
      <c r="BP270" s="20">
        <v>2783</v>
      </c>
      <c r="BQ270" s="20">
        <v>818</v>
      </c>
      <c r="BR270" s="20">
        <v>0</v>
      </c>
      <c r="BS270" s="20">
        <v>39</v>
      </c>
      <c r="BT270" s="20">
        <v>237</v>
      </c>
      <c r="BU270" s="20">
        <v>716</v>
      </c>
      <c r="BV270" s="20">
        <v>1654</v>
      </c>
    </row>
    <row r="271" spans="1:74" x14ac:dyDescent="0.25">
      <c r="A271" s="20" t="s">
        <v>434</v>
      </c>
      <c r="B271" s="20" t="s">
        <v>437</v>
      </c>
      <c r="C271" s="20" t="s">
        <v>526</v>
      </c>
      <c r="D271" s="1">
        <v>44570</v>
      </c>
      <c r="E271">
        <v>64</v>
      </c>
      <c r="F271">
        <v>2</v>
      </c>
      <c r="G271">
        <v>1</v>
      </c>
      <c r="H271">
        <v>0</v>
      </c>
      <c r="I271">
        <v>0</v>
      </c>
      <c r="J271">
        <v>42</v>
      </c>
      <c r="K271">
        <v>2</v>
      </c>
      <c r="L271">
        <v>4</v>
      </c>
      <c r="M271">
        <v>4</v>
      </c>
      <c r="N271">
        <v>9</v>
      </c>
      <c r="O271">
        <v>9</v>
      </c>
      <c r="P271">
        <v>0</v>
      </c>
      <c r="Q271">
        <v>0</v>
      </c>
      <c r="R271">
        <v>278</v>
      </c>
      <c r="S271">
        <v>238</v>
      </c>
      <c r="T271">
        <v>11</v>
      </c>
      <c r="U271">
        <v>2</v>
      </c>
      <c r="V271">
        <v>4</v>
      </c>
      <c r="W271">
        <v>775</v>
      </c>
      <c r="X271">
        <v>433</v>
      </c>
      <c r="Y271">
        <v>21</v>
      </c>
      <c r="Z271">
        <v>55</v>
      </c>
      <c r="AA271">
        <v>41</v>
      </c>
      <c r="AB271">
        <v>631</v>
      </c>
      <c r="AC271">
        <v>351</v>
      </c>
      <c r="AD271">
        <v>7</v>
      </c>
      <c r="AE271">
        <v>31</v>
      </c>
      <c r="AF271">
        <v>76</v>
      </c>
      <c r="AG271">
        <v>114</v>
      </c>
      <c r="AH271">
        <v>35</v>
      </c>
      <c r="AI271">
        <v>2</v>
      </c>
      <c r="AJ271">
        <v>17</v>
      </c>
      <c r="AK271">
        <v>12</v>
      </c>
      <c r="AL271">
        <v>45</v>
      </c>
      <c r="AM271">
        <v>32</v>
      </c>
      <c r="AN271">
        <v>1</v>
      </c>
      <c r="AO271">
        <v>3</v>
      </c>
      <c r="AP271">
        <v>0</v>
      </c>
      <c r="AQ271">
        <v>0</v>
      </c>
      <c r="AR271">
        <v>0</v>
      </c>
      <c r="AS271">
        <v>0</v>
      </c>
      <c r="AT271">
        <v>0</v>
      </c>
      <c r="AU271">
        <v>0</v>
      </c>
      <c r="AV271">
        <v>0</v>
      </c>
      <c r="AW271">
        <v>0</v>
      </c>
      <c r="AX271">
        <v>0</v>
      </c>
      <c r="AY271">
        <v>0</v>
      </c>
      <c r="AZ271">
        <v>0</v>
      </c>
      <c r="BA271">
        <v>0</v>
      </c>
      <c r="BB271">
        <v>0</v>
      </c>
      <c r="BC271">
        <v>0</v>
      </c>
      <c r="BD271">
        <v>0</v>
      </c>
      <c r="BE271">
        <v>0</v>
      </c>
      <c r="BF271">
        <v>0</v>
      </c>
      <c r="BG271" s="20">
        <v>2</v>
      </c>
      <c r="BH271" s="20">
        <v>0</v>
      </c>
      <c r="BI271" s="20">
        <v>52</v>
      </c>
      <c r="BJ271" s="20">
        <v>9</v>
      </c>
      <c r="BK271" s="20">
        <v>258</v>
      </c>
      <c r="BL271" s="20">
        <v>623</v>
      </c>
      <c r="BM271" s="20">
        <v>508</v>
      </c>
      <c r="BN271" s="20">
        <v>73</v>
      </c>
      <c r="BO271" s="20">
        <v>38</v>
      </c>
      <c r="BP271" s="20">
        <v>2772</v>
      </c>
      <c r="BQ271" s="20">
        <v>855</v>
      </c>
      <c r="BR271" s="20">
        <v>0</v>
      </c>
      <c r="BS271" s="20">
        <v>39</v>
      </c>
      <c r="BT271" s="20">
        <v>245</v>
      </c>
      <c r="BU271" s="20">
        <v>689</v>
      </c>
      <c r="BV271" s="20">
        <v>1653</v>
      </c>
    </row>
    <row r="272" spans="1:74" x14ac:dyDescent="0.25">
      <c r="A272" s="20" t="s">
        <v>434</v>
      </c>
      <c r="B272" s="20" t="s">
        <v>437</v>
      </c>
      <c r="C272" s="20" t="s">
        <v>526</v>
      </c>
      <c r="D272" s="1">
        <v>44577</v>
      </c>
      <c r="E272">
        <v>64</v>
      </c>
      <c r="F272">
        <v>2</v>
      </c>
      <c r="G272">
        <v>1</v>
      </c>
      <c r="H272">
        <v>0</v>
      </c>
      <c r="I272">
        <v>0</v>
      </c>
      <c r="J272">
        <v>43</v>
      </c>
      <c r="K272">
        <v>2</v>
      </c>
      <c r="L272">
        <v>5</v>
      </c>
      <c r="M272">
        <v>3</v>
      </c>
      <c r="N272">
        <v>9</v>
      </c>
      <c r="O272">
        <v>9</v>
      </c>
      <c r="P272">
        <v>0</v>
      </c>
      <c r="Q272">
        <v>0</v>
      </c>
      <c r="R272">
        <v>278</v>
      </c>
      <c r="S272">
        <v>240</v>
      </c>
      <c r="T272">
        <v>11</v>
      </c>
      <c r="U272">
        <v>3</v>
      </c>
      <c r="V272">
        <v>3</v>
      </c>
      <c r="W272">
        <v>782</v>
      </c>
      <c r="X272">
        <v>446</v>
      </c>
      <c r="Y272">
        <v>21</v>
      </c>
      <c r="Z272">
        <v>56</v>
      </c>
      <c r="AA272">
        <v>42</v>
      </c>
      <c r="AB272">
        <v>628</v>
      </c>
      <c r="AC272">
        <v>349</v>
      </c>
      <c r="AD272">
        <v>7</v>
      </c>
      <c r="AE272">
        <v>32</v>
      </c>
      <c r="AF272">
        <v>77</v>
      </c>
      <c r="AG272">
        <v>114</v>
      </c>
      <c r="AH272">
        <v>36</v>
      </c>
      <c r="AI272">
        <v>2</v>
      </c>
      <c r="AJ272">
        <v>17</v>
      </c>
      <c r="AK272">
        <v>12</v>
      </c>
      <c r="AL272">
        <v>44</v>
      </c>
      <c r="AM272">
        <v>32</v>
      </c>
      <c r="AN272">
        <v>1</v>
      </c>
      <c r="AO272">
        <v>3</v>
      </c>
      <c r="AP272">
        <v>0</v>
      </c>
      <c r="AQ272">
        <v>0</v>
      </c>
      <c r="AR272">
        <v>0</v>
      </c>
      <c r="AS272">
        <v>0</v>
      </c>
      <c r="AT272">
        <v>0</v>
      </c>
      <c r="AU272">
        <v>0</v>
      </c>
      <c r="AV272">
        <v>0</v>
      </c>
      <c r="AW272">
        <v>0</v>
      </c>
      <c r="AX272">
        <v>0</v>
      </c>
      <c r="AY272">
        <v>0</v>
      </c>
      <c r="AZ272">
        <v>0</v>
      </c>
      <c r="BA272">
        <v>0</v>
      </c>
      <c r="BB272">
        <v>0</v>
      </c>
      <c r="BC272">
        <v>0</v>
      </c>
      <c r="BD272">
        <v>0</v>
      </c>
      <c r="BE272">
        <v>0</v>
      </c>
      <c r="BF272">
        <v>0</v>
      </c>
      <c r="BG272" s="20">
        <v>2</v>
      </c>
      <c r="BH272" s="20">
        <v>0</v>
      </c>
      <c r="BI272" s="20">
        <v>52</v>
      </c>
      <c r="BJ272" s="20">
        <v>9</v>
      </c>
      <c r="BK272" s="20">
        <v>257</v>
      </c>
      <c r="BL272" s="20">
        <v>630</v>
      </c>
      <c r="BM272" s="20">
        <v>502</v>
      </c>
      <c r="BN272" s="20">
        <v>73</v>
      </c>
      <c r="BO272" s="20">
        <v>38</v>
      </c>
      <c r="BP272" s="20">
        <v>2767</v>
      </c>
      <c r="BQ272" s="20">
        <v>883</v>
      </c>
      <c r="BR272" s="20">
        <v>0</v>
      </c>
      <c r="BS272" s="20">
        <v>40</v>
      </c>
      <c r="BT272" s="20">
        <v>243</v>
      </c>
      <c r="BU272" s="20">
        <v>682</v>
      </c>
      <c r="BV272" s="20">
        <v>1652</v>
      </c>
    </row>
    <row r="273" spans="1:74" x14ac:dyDescent="0.25">
      <c r="A273" s="20" t="s">
        <v>434</v>
      </c>
      <c r="B273" s="20" t="s">
        <v>437</v>
      </c>
      <c r="C273" s="20" t="s">
        <v>526</v>
      </c>
      <c r="D273" s="1">
        <v>44584</v>
      </c>
      <c r="E273">
        <v>65</v>
      </c>
      <c r="F273">
        <v>2</v>
      </c>
      <c r="G273">
        <v>1</v>
      </c>
      <c r="H273">
        <v>0</v>
      </c>
      <c r="I273">
        <v>0</v>
      </c>
      <c r="J273">
        <v>43</v>
      </c>
      <c r="K273">
        <v>2</v>
      </c>
      <c r="L273">
        <v>5</v>
      </c>
      <c r="M273">
        <v>3</v>
      </c>
      <c r="N273">
        <v>9</v>
      </c>
      <c r="O273">
        <v>9</v>
      </c>
      <c r="P273">
        <v>0</v>
      </c>
      <c r="Q273">
        <v>0</v>
      </c>
      <c r="R273">
        <v>279</v>
      </c>
      <c r="S273">
        <v>242</v>
      </c>
      <c r="T273">
        <v>11</v>
      </c>
      <c r="U273">
        <v>2</v>
      </c>
      <c r="V273">
        <v>3</v>
      </c>
      <c r="W273">
        <v>782</v>
      </c>
      <c r="X273">
        <v>449</v>
      </c>
      <c r="Y273">
        <v>21</v>
      </c>
      <c r="Z273">
        <v>57</v>
      </c>
      <c r="AA273">
        <v>43</v>
      </c>
      <c r="AB273">
        <v>628</v>
      </c>
      <c r="AC273">
        <v>353</v>
      </c>
      <c r="AD273">
        <v>7</v>
      </c>
      <c r="AE273">
        <v>33</v>
      </c>
      <c r="AF273">
        <v>76</v>
      </c>
      <c r="AG273">
        <v>115</v>
      </c>
      <c r="AH273">
        <v>36</v>
      </c>
      <c r="AI273">
        <v>1</v>
      </c>
      <c r="AJ273">
        <v>17</v>
      </c>
      <c r="AK273">
        <v>12</v>
      </c>
      <c r="AL273">
        <v>45</v>
      </c>
      <c r="AM273">
        <v>32</v>
      </c>
      <c r="AN273">
        <v>1</v>
      </c>
      <c r="AO273">
        <v>3</v>
      </c>
      <c r="AP273">
        <v>0</v>
      </c>
      <c r="AQ273">
        <v>0</v>
      </c>
      <c r="AR273">
        <v>0</v>
      </c>
      <c r="AS273">
        <v>0</v>
      </c>
      <c r="AT273">
        <v>0</v>
      </c>
      <c r="AU273">
        <v>0</v>
      </c>
      <c r="AV273">
        <v>0</v>
      </c>
      <c r="AW273">
        <v>0</v>
      </c>
      <c r="AX273">
        <v>0</v>
      </c>
      <c r="AY273">
        <v>0</v>
      </c>
      <c r="AZ273">
        <v>0</v>
      </c>
      <c r="BA273">
        <v>0</v>
      </c>
      <c r="BB273">
        <v>0</v>
      </c>
      <c r="BC273">
        <v>0</v>
      </c>
      <c r="BD273">
        <v>0</v>
      </c>
      <c r="BE273">
        <v>0</v>
      </c>
      <c r="BF273">
        <v>0</v>
      </c>
      <c r="BG273" s="20">
        <v>2</v>
      </c>
      <c r="BH273" s="20">
        <v>0</v>
      </c>
      <c r="BI273" s="20">
        <v>53</v>
      </c>
      <c r="BJ273" s="20">
        <v>9</v>
      </c>
      <c r="BK273" s="20">
        <v>259</v>
      </c>
      <c r="BL273" s="20">
        <v>629</v>
      </c>
      <c r="BM273" s="20">
        <v>503</v>
      </c>
      <c r="BN273" s="20">
        <v>73</v>
      </c>
      <c r="BO273" s="20">
        <v>39</v>
      </c>
      <c r="BP273" s="20">
        <v>2773</v>
      </c>
      <c r="BQ273" s="20">
        <v>901</v>
      </c>
      <c r="BR273" s="20">
        <v>0</v>
      </c>
      <c r="BS273" s="20">
        <v>40</v>
      </c>
      <c r="BT273" s="20">
        <v>249</v>
      </c>
      <c r="BU273" s="20">
        <v>676</v>
      </c>
      <c r="BV273" s="20">
        <v>1658</v>
      </c>
    </row>
    <row r="274" spans="1:74" x14ac:dyDescent="0.25">
      <c r="A274" s="20" t="s">
        <v>434</v>
      </c>
      <c r="B274" s="20" t="s">
        <v>437</v>
      </c>
      <c r="C274" s="20" t="s">
        <v>526</v>
      </c>
      <c r="D274" s="1">
        <v>44591</v>
      </c>
      <c r="E274">
        <v>66</v>
      </c>
      <c r="F274">
        <v>2</v>
      </c>
      <c r="G274">
        <v>1</v>
      </c>
      <c r="H274">
        <v>0</v>
      </c>
      <c r="I274">
        <v>0</v>
      </c>
      <c r="J274">
        <v>43</v>
      </c>
      <c r="K274">
        <v>2</v>
      </c>
      <c r="L274">
        <v>6</v>
      </c>
      <c r="M274">
        <v>3</v>
      </c>
      <c r="N274">
        <v>9</v>
      </c>
      <c r="O274">
        <v>9</v>
      </c>
      <c r="P274">
        <v>0</v>
      </c>
      <c r="Q274">
        <v>0</v>
      </c>
      <c r="R274">
        <v>278</v>
      </c>
      <c r="S274">
        <v>244</v>
      </c>
      <c r="T274">
        <v>11</v>
      </c>
      <c r="U274">
        <v>2</v>
      </c>
      <c r="V274">
        <v>3</v>
      </c>
      <c r="W274">
        <v>783</v>
      </c>
      <c r="X274">
        <v>459</v>
      </c>
      <c r="Y274">
        <v>22</v>
      </c>
      <c r="Z274">
        <v>57</v>
      </c>
      <c r="AA274">
        <v>42</v>
      </c>
      <c r="AB274">
        <v>626</v>
      </c>
      <c r="AC274">
        <v>357</v>
      </c>
      <c r="AD274">
        <v>7</v>
      </c>
      <c r="AE274">
        <v>33</v>
      </c>
      <c r="AF274">
        <v>75</v>
      </c>
      <c r="AG274">
        <v>115</v>
      </c>
      <c r="AH274">
        <v>38</v>
      </c>
      <c r="AI274">
        <v>1</v>
      </c>
      <c r="AJ274">
        <v>18</v>
      </c>
      <c r="AK274">
        <v>11</v>
      </c>
      <c r="AL274">
        <v>45</v>
      </c>
      <c r="AM274">
        <v>32</v>
      </c>
      <c r="AN274">
        <v>1</v>
      </c>
      <c r="AO274">
        <v>3</v>
      </c>
      <c r="AP274">
        <v>0</v>
      </c>
      <c r="AQ274">
        <v>0</v>
      </c>
      <c r="AR274">
        <v>0</v>
      </c>
      <c r="AS274">
        <v>0</v>
      </c>
      <c r="AT274">
        <v>0</v>
      </c>
      <c r="AU274">
        <v>0</v>
      </c>
      <c r="AV274">
        <v>0</v>
      </c>
      <c r="AW274">
        <v>0</v>
      </c>
      <c r="AX274">
        <v>0</v>
      </c>
      <c r="AY274">
        <v>0</v>
      </c>
      <c r="AZ274">
        <v>0</v>
      </c>
      <c r="BA274">
        <v>0</v>
      </c>
      <c r="BB274">
        <v>0</v>
      </c>
      <c r="BC274">
        <v>0</v>
      </c>
      <c r="BD274">
        <v>0</v>
      </c>
      <c r="BE274">
        <v>0</v>
      </c>
      <c r="BF274">
        <v>0</v>
      </c>
      <c r="BG274" s="20">
        <v>2</v>
      </c>
      <c r="BH274" s="20">
        <v>0</v>
      </c>
      <c r="BI274" s="20">
        <v>53</v>
      </c>
      <c r="BJ274" s="20">
        <v>9</v>
      </c>
      <c r="BK274" s="20">
        <v>258</v>
      </c>
      <c r="BL274" s="20">
        <v>629</v>
      </c>
      <c r="BM274" s="20">
        <v>501</v>
      </c>
      <c r="BN274" s="20">
        <v>74</v>
      </c>
      <c r="BO274" s="20">
        <v>39</v>
      </c>
      <c r="BP274" s="20">
        <v>2766</v>
      </c>
      <c r="BQ274" s="20">
        <v>937</v>
      </c>
      <c r="BR274" s="20">
        <v>0</v>
      </c>
      <c r="BS274" s="20">
        <v>41</v>
      </c>
      <c r="BT274" s="20">
        <v>250</v>
      </c>
      <c r="BU274" s="20">
        <v>667</v>
      </c>
      <c r="BV274" s="20">
        <v>1666</v>
      </c>
    </row>
    <row r="275" spans="1:74" x14ac:dyDescent="0.25">
      <c r="A275" s="20" t="s">
        <v>434</v>
      </c>
      <c r="B275" s="20" t="s">
        <v>437</v>
      </c>
      <c r="C275" s="20" t="s">
        <v>526</v>
      </c>
      <c r="D275" s="1">
        <v>44599</v>
      </c>
      <c r="E275">
        <v>66</v>
      </c>
      <c r="F275">
        <v>2</v>
      </c>
      <c r="G275">
        <v>2</v>
      </c>
      <c r="H275">
        <v>0</v>
      </c>
      <c r="I275">
        <v>0</v>
      </c>
      <c r="J275">
        <v>44</v>
      </c>
      <c r="K275">
        <v>2</v>
      </c>
      <c r="L275">
        <v>6</v>
      </c>
      <c r="M275">
        <v>3</v>
      </c>
      <c r="N275">
        <v>9</v>
      </c>
      <c r="O275">
        <v>9</v>
      </c>
      <c r="P275">
        <v>0</v>
      </c>
      <c r="Q275">
        <v>0</v>
      </c>
      <c r="R275">
        <v>277</v>
      </c>
      <c r="S275">
        <v>243</v>
      </c>
      <c r="T275">
        <v>11</v>
      </c>
      <c r="U275">
        <v>2</v>
      </c>
      <c r="V275">
        <v>3</v>
      </c>
      <c r="W275">
        <v>783</v>
      </c>
      <c r="X275">
        <v>462</v>
      </c>
      <c r="Y275">
        <v>22</v>
      </c>
      <c r="Z275">
        <v>56</v>
      </c>
      <c r="AA275">
        <v>42</v>
      </c>
      <c r="AB275">
        <v>627</v>
      </c>
      <c r="AC275">
        <v>358</v>
      </c>
      <c r="AD275">
        <v>7</v>
      </c>
      <c r="AE275">
        <v>33</v>
      </c>
      <c r="AF275">
        <v>75</v>
      </c>
      <c r="AG275">
        <v>117</v>
      </c>
      <c r="AH275">
        <v>39</v>
      </c>
      <c r="AI275">
        <v>1</v>
      </c>
      <c r="AJ275">
        <v>19</v>
      </c>
      <c r="AK275">
        <v>12</v>
      </c>
      <c r="AL275">
        <v>46</v>
      </c>
      <c r="AM275">
        <v>33</v>
      </c>
      <c r="AN275">
        <v>1</v>
      </c>
      <c r="AO275">
        <v>3</v>
      </c>
      <c r="AP275">
        <v>0</v>
      </c>
      <c r="AQ275">
        <v>0</v>
      </c>
      <c r="AR275">
        <v>0</v>
      </c>
      <c r="AS275">
        <v>0</v>
      </c>
      <c r="AT275">
        <v>0</v>
      </c>
      <c r="AU275">
        <v>0</v>
      </c>
      <c r="AV275">
        <v>0</v>
      </c>
      <c r="AW275">
        <v>0</v>
      </c>
      <c r="AX275">
        <v>0</v>
      </c>
      <c r="AY275">
        <v>0</v>
      </c>
      <c r="AZ275">
        <v>0</v>
      </c>
      <c r="BA275">
        <v>0</v>
      </c>
      <c r="BB275">
        <v>0</v>
      </c>
      <c r="BC275">
        <v>0</v>
      </c>
      <c r="BD275">
        <v>0</v>
      </c>
      <c r="BE275">
        <v>0</v>
      </c>
      <c r="BF275">
        <v>0</v>
      </c>
      <c r="BG275" s="20">
        <v>2</v>
      </c>
      <c r="BH275" s="20">
        <v>0</v>
      </c>
      <c r="BI275" s="20">
        <v>54</v>
      </c>
      <c r="BJ275" s="20">
        <v>9</v>
      </c>
      <c r="BK275" s="20">
        <v>257</v>
      </c>
      <c r="BL275" s="20">
        <v>630</v>
      </c>
      <c r="BM275" s="20">
        <v>503</v>
      </c>
      <c r="BN275" s="20">
        <v>75</v>
      </c>
      <c r="BO275" s="20">
        <v>40</v>
      </c>
      <c r="BP275" s="20">
        <v>2774</v>
      </c>
      <c r="BQ275" s="20">
        <v>942</v>
      </c>
      <c r="BR275" s="20">
        <v>0</v>
      </c>
      <c r="BS275" s="20">
        <v>41</v>
      </c>
      <c r="BT275" s="20">
        <v>256</v>
      </c>
      <c r="BU275" s="20">
        <v>664</v>
      </c>
      <c r="BV275" s="20">
        <v>1674</v>
      </c>
    </row>
    <row r="276" spans="1:74" x14ac:dyDescent="0.25">
      <c r="A276" s="20" t="s">
        <v>434</v>
      </c>
      <c r="B276" s="20" t="s">
        <v>437</v>
      </c>
      <c r="C276" s="20" t="s">
        <v>526</v>
      </c>
      <c r="D276" s="1">
        <v>44606</v>
      </c>
      <c r="E276">
        <v>66</v>
      </c>
      <c r="F276">
        <v>2</v>
      </c>
      <c r="G276">
        <v>2</v>
      </c>
      <c r="H276">
        <v>0</v>
      </c>
      <c r="I276">
        <v>0</v>
      </c>
      <c r="J276">
        <v>44</v>
      </c>
      <c r="K276">
        <v>2</v>
      </c>
      <c r="L276">
        <v>5</v>
      </c>
      <c r="M276">
        <v>3</v>
      </c>
      <c r="N276">
        <v>9</v>
      </c>
      <c r="O276">
        <v>9</v>
      </c>
      <c r="P276">
        <v>0</v>
      </c>
      <c r="Q276">
        <v>0</v>
      </c>
      <c r="R276">
        <v>276</v>
      </c>
      <c r="S276">
        <v>242</v>
      </c>
      <c r="T276">
        <v>11</v>
      </c>
      <c r="U276">
        <v>2</v>
      </c>
      <c r="V276">
        <v>3</v>
      </c>
      <c r="W276">
        <v>785</v>
      </c>
      <c r="X276">
        <v>465</v>
      </c>
      <c r="Y276">
        <v>22</v>
      </c>
      <c r="Z276">
        <v>56</v>
      </c>
      <c r="AA276">
        <v>41</v>
      </c>
      <c r="AB276">
        <v>628</v>
      </c>
      <c r="AC276">
        <v>361</v>
      </c>
      <c r="AD276">
        <v>7</v>
      </c>
      <c r="AE276">
        <v>36</v>
      </c>
      <c r="AF276">
        <v>72</v>
      </c>
      <c r="AG276">
        <v>116</v>
      </c>
      <c r="AH276">
        <v>40</v>
      </c>
      <c r="AI276">
        <v>1</v>
      </c>
      <c r="AJ276">
        <v>19</v>
      </c>
      <c r="AK276">
        <v>12</v>
      </c>
      <c r="AL276">
        <v>46</v>
      </c>
      <c r="AM276">
        <v>33</v>
      </c>
      <c r="AN276">
        <v>1</v>
      </c>
      <c r="AO276">
        <v>3</v>
      </c>
      <c r="AP276">
        <v>0</v>
      </c>
      <c r="AQ276">
        <v>0</v>
      </c>
      <c r="AR276">
        <v>0</v>
      </c>
      <c r="AS276">
        <v>0</v>
      </c>
      <c r="AT276">
        <v>0</v>
      </c>
      <c r="AU276">
        <v>0</v>
      </c>
      <c r="AV276">
        <v>0</v>
      </c>
      <c r="AW276">
        <v>0</v>
      </c>
      <c r="AX276">
        <v>0</v>
      </c>
      <c r="AY276">
        <v>0</v>
      </c>
      <c r="AZ276">
        <v>0</v>
      </c>
      <c r="BA276">
        <v>0</v>
      </c>
      <c r="BB276">
        <v>0</v>
      </c>
      <c r="BC276">
        <v>0</v>
      </c>
      <c r="BD276">
        <v>0</v>
      </c>
      <c r="BE276">
        <v>0</v>
      </c>
      <c r="BF276">
        <v>0</v>
      </c>
      <c r="BG276" s="20">
        <v>2</v>
      </c>
      <c r="BH276" s="20">
        <v>0</v>
      </c>
      <c r="BI276" s="20">
        <v>54</v>
      </c>
      <c r="BJ276" s="20">
        <v>9</v>
      </c>
      <c r="BK276" s="20">
        <v>256</v>
      </c>
      <c r="BL276" s="20">
        <v>631</v>
      </c>
      <c r="BM276" s="20">
        <v>504</v>
      </c>
      <c r="BN276" s="20">
        <v>75</v>
      </c>
      <c r="BO276" s="20">
        <v>40</v>
      </c>
      <c r="BP276" s="20">
        <v>2776</v>
      </c>
      <c r="BQ276" s="20">
        <v>956</v>
      </c>
      <c r="BR276" s="20">
        <v>0</v>
      </c>
      <c r="BS276" s="20">
        <v>40</v>
      </c>
      <c r="BT276" s="20">
        <v>263</v>
      </c>
      <c r="BU276" s="20">
        <v>652</v>
      </c>
      <c r="BV276" s="20">
        <v>1683</v>
      </c>
    </row>
    <row r="277" spans="1:74" x14ac:dyDescent="0.25">
      <c r="A277" s="20" t="s">
        <v>434</v>
      </c>
      <c r="B277" s="20" t="s">
        <v>439</v>
      </c>
      <c r="C277" s="20" t="s">
        <v>440</v>
      </c>
      <c r="D277" s="1">
        <v>44495</v>
      </c>
      <c r="E277">
        <v>127</v>
      </c>
      <c r="F277">
        <v>1</v>
      </c>
      <c r="G277">
        <v>0</v>
      </c>
      <c r="H277">
        <v>0</v>
      </c>
      <c r="I277">
        <v>0</v>
      </c>
      <c r="J277">
        <v>27</v>
      </c>
      <c r="K277">
        <v>4</v>
      </c>
      <c r="L277">
        <v>5</v>
      </c>
      <c r="M277">
        <v>4</v>
      </c>
      <c r="N277">
        <v>8</v>
      </c>
      <c r="O277">
        <v>0</v>
      </c>
      <c r="P277">
        <v>0</v>
      </c>
      <c r="Q277">
        <v>0</v>
      </c>
      <c r="R277">
        <v>549</v>
      </c>
      <c r="S277">
        <v>238</v>
      </c>
      <c r="T277">
        <v>21</v>
      </c>
      <c r="U277">
        <v>4</v>
      </c>
      <c r="V277">
        <v>61</v>
      </c>
      <c r="W277">
        <v>1455</v>
      </c>
      <c r="X277">
        <v>101</v>
      </c>
      <c r="Y277">
        <v>46</v>
      </c>
      <c r="Z277">
        <v>72</v>
      </c>
      <c r="AA277">
        <v>166</v>
      </c>
      <c r="AB277">
        <v>1007</v>
      </c>
      <c r="AC277">
        <v>49</v>
      </c>
      <c r="AD277">
        <v>9</v>
      </c>
      <c r="AE277">
        <v>63</v>
      </c>
      <c r="AF277">
        <v>246</v>
      </c>
      <c r="AG277">
        <v>168</v>
      </c>
      <c r="AH277">
        <v>6</v>
      </c>
      <c r="AI277">
        <v>1</v>
      </c>
      <c r="AJ277">
        <v>0</v>
      </c>
      <c r="AK277">
        <v>49</v>
      </c>
      <c r="AL277">
        <v>18</v>
      </c>
      <c r="AM277">
        <v>0</v>
      </c>
      <c r="AN277">
        <v>0</v>
      </c>
      <c r="AO277">
        <v>0</v>
      </c>
      <c r="AP277">
        <v>0</v>
      </c>
      <c r="AQ277">
        <v>0</v>
      </c>
      <c r="AR277">
        <v>0</v>
      </c>
      <c r="AS277">
        <v>0</v>
      </c>
      <c r="AT277">
        <v>0</v>
      </c>
      <c r="AU277">
        <v>0</v>
      </c>
      <c r="AV277">
        <v>0</v>
      </c>
      <c r="AW277">
        <v>0</v>
      </c>
      <c r="AX277">
        <v>0</v>
      </c>
      <c r="AY277">
        <v>0</v>
      </c>
      <c r="AZ277">
        <v>0</v>
      </c>
      <c r="BA277">
        <v>0</v>
      </c>
      <c r="BB277">
        <v>0</v>
      </c>
      <c r="BC277">
        <v>0</v>
      </c>
      <c r="BD277">
        <v>0</v>
      </c>
      <c r="BE277">
        <v>0</v>
      </c>
      <c r="BF277">
        <v>0</v>
      </c>
      <c r="BG277" s="20"/>
      <c r="BH277" s="20"/>
      <c r="BI277" s="20"/>
      <c r="BJ277" s="20"/>
      <c r="BK277" s="20"/>
      <c r="BL277" s="20"/>
      <c r="BM277" s="20"/>
      <c r="BN277" s="20"/>
      <c r="BO277" s="20"/>
      <c r="BP277" s="20"/>
      <c r="BQ277" s="20"/>
      <c r="BR277" s="20"/>
      <c r="BS277" s="20"/>
      <c r="BT277" s="20"/>
      <c r="BU277" s="20"/>
      <c r="BV277" s="20"/>
    </row>
    <row r="278" spans="1:74" x14ac:dyDescent="0.25">
      <c r="A278" s="20" t="s">
        <v>434</v>
      </c>
      <c r="B278" s="20" t="s">
        <v>439</v>
      </c>
      <c r="C278" s="20" t="s">
        <v>440</v>
      </c>
      <c r="D278" s="1">
        <v>44501</v>
      </c>
      <c r="E278">
        <v>127</v>
      </c>
      <c r="F278">
        <v>1</v>
      </c>
      <c r="G278">
        <v>0</v>
      </c>
      <c r="H278">
        <v>0</v>
      </c>
      <c r="I278">
        <v>0</v>
      </c>
      <c r="J278">
        <v>36</v>
      </c>
      <c r="K278">
        <v>4</v>
      </c>
      <c r="L278">
        <v>5</v>
      </c>
      <c r="M278">
        <v>4</v>
      </c>
      <c r="N278">
        <v>8</v>
      </c>
      <c r="O278">
        <v>0</v>
      </c>
      <c r="P278">
        <v>0</v>
      </c>
      <c r="Q278">
        <v>0</v>
      </c>
      <c r="R278">
        <v>550</v>
      </c>
      <c r="S278">
        <v>277</v>
      </c>
      <c r="T278">
        <v>21</v>
      </c>
      <c r="U278">
        <v>4</v>
      </c>
      <c r="V278">
        <v>61</v>
      </c>
      <c r="W278">
        <v>1454</v>
      </c>
      <c r="X278">
        <v>120</v>
      </c>
      <c r="Y278">
        <v>45</v>
      </c>
      <c r="Z278">
        <v>71</v>
      </c>
      <c r="AA278">
        <v>165</v>
      </c>
      <c r="AB278">
        <v>1010</v>
      </c>
      <c r="AC278">
        <v>54</v>
      </c>
      <c r="AD278">
        <v>8</v>
      </c>
      <c r="AE278">
        <v>62</v>
      </c>
      <c r="AF278">
        <v>250</v>
      </c>
      <c r="AG278">
        <v>169</v>
      </c>
      <c r="AH278">
        <v>6</v>
      </c>
      <c r="AI278">
        <v>1</v>
      </c>
      <c r="AJ278">
        <v>0</v>
      </c>
      <c r="AK278">
        <v>49</v>
      </c>
      <c r="AL278">
        <v>18</v>
      </c>
      <c r="AM278">
        <v>0</v>
      </c>
      <c r="AN278">
        <v>0</v>
      </c>
      <c r="AO278">
        <v>0</v>
      </c>
      <c r="AP278">
        <v>0</v>
      </c>
      <c r="AQ278">
        <v>0</v>
      </c>
      <c r="AR278">
        <v>0</v>
      </c>
      <c r="AS278">
        <v>0</v>
      </c>
      <c r="AT278">
        <v>0</v>
      </c>
      <c r="AU278">
        <v>0</v>
      </c>
      <c r="AV278">
        <v>0</v>
      </c>
      <c r="AW278">
        <v>0</v>
      </c>
      <c r="AX278">
        <v>0</v>
      </c>
      <c r="AY278">
        <v>0</v>
      </c>
      <c r="AZ278">
        <v>0</v>
      </c>
      <c r="BA278">
        <v>0</v>
      </c>
      <c r="BB278">
        <v>0</v>
      </c>
      <c r="BC278">
        <v>0</v>
      </c>
      <c r="BD278">
        <v>0</v>
      </c>
      <c r="BE278">
        <v>0</v>
      </c>
      <c r="BF278">
        <v>0</v>
      </c>
      <c r="BG278" s="20"/>
      <c r="BH278" s="20"/>
      <c r="BI278" s="20"/>
      <c r="BJ278" s="20"/>
      <c r="BK278" s="20"/>
      <c r="BL278" s="20"/>
      <c r="BM278" s="20"/>
      <c r="BN278" s="20"/>
      <c r="BO278" s="20"/>
      <c r="BP278" s="20"/>
      <c r="BQ278" s="20"/>
      <c r="BR278" s="20"/>
      <c r="BS278" s="20"/>
      <c r="BT278" s="20"/>
      <c r="BU278" s="20"/>
      <c r="BV278" s="20"/>
    </row>
    <row r="279" spans="1:74" x14ac:dyDescent="0.25">
      <c r="A279" s="20" t="s">
        <v>434</v>
      </c>
      <c r="B279" s="20" t="s">
        <v>439</v>
      </c>
      <c r="C279" s="20" t="s">
        <v>440</v>
      </c>
      <c r="D279" s="1">
        <v>44508</v>
      </c>
      <c r="E279">
        <v>127</v>
      </c>
      <c r="F279">
        <v>1</v>
      </c>
      <c r="G279">
        <v>0</v>
      </c>
      <c r="H279">
        <v>0</v>
      </c>
      <c r="I279">
        <v>0</v>
      </c>
      <c r="J279">
        <v>38</v>
      </c>
      <c r="K279">
        <v>4</v>
      </c>
      <c r="L279">
        <v>5</v>
      </c>
      <c r="M279">
        <v>4</v>
      </c>
      <c r="N279">
        <v>8</v>
      </c>
      <c r="O279">
        <v>1</v>
      </c>
      <c r="P279">
        <v>0</v>
      </c>
      <c r="Q279">
        <v>0</v>
      </c>
      <c r="R279">
        <v>550</v>
      </c>
      <c r="S279">
        <v>307</v>
      </c>
      <c r="T279">
        <v>21</v>
      </c>
      <c r="U279">
        <v>4</v>
      </c>
      <c r="V279">
        <v>61</v>
      </c>
      <c r="W279">
        <v>1457</v>
      </c>
      <c r="X279">
        <v>155</v>
      </c>
      <c r="Y279">
        <v>43</v>
      </c>
      <c r="Z279">
        <v>69</v>
      </c>
      <c r="AA279">
        <v>163</v>
      </c>
      <c r="AB279">
        <v>1015</v>
      </c>
      <c r="AC279">
        <v>66</v>
      </c>
      <c r="AD279">
        <v>8</v>
      </c>
      <c r="AE279">
        <v>62</v>
      </c>
      <c r="AF279">
        <v>258</v>
      </c>
      <c r="AG279">
        <v>168</v>
      </c>
      <c r="AH279">
        <v>9</v>
      </c>
      <c r="AI279">
        <v>1</v>
      </c>
      <c r="AJ279">
        <v>0</v>
      </c>
      <c r="AK279">
        <v>49</v>
      </c>
      <c r="AL279">
        <v>19</v>
      </c>
      <c r="AM279">
        <v>0</v>
      </c>
      <c r="AN279">
        <v>0</v>
      </c>
      <c r="AO279">
        <v>0</v>
      </c>
      <c r="AP279">
        <v>0</v>
      </c>
      <c r="AQ279">
        <v>0</v>
      </c>
      <c r="AR279">
        <v>0</v>
      </c>
      <c r="AS279">
        <v>0</v>
      </c>
      <c r="AT279">
        <v>0</v>
      </c>
      <c r="AU279">
        <v>0</v>
      </c>
      <c r="AV279">
        <v>0</v>
      </c>
      <c r="AW279">
        <v>0</v>
      </c>
      <c r="AX279">
        <v>0</v>
      </c>
      <c r="AY279">
        <v>0</v>
      </c>
      <c r="AZ279">
        <v>0</v>
      </c>
      <c r="BA279">
        <v>0</v>
      </c>
      <c r="BB279">
        <v>0</v>
      </c>
      <c r="BC279">
        <v>0</v>
      </c>
      <c r="BD279">
        <v>0</v>
      </c>
      <c r="BE279">
        <v>0</v>
      </c>
      <c r="BF279">
        <v>0</v>
      </c>
      <c r="BG279" s="20">
        <v>0</v>
      </c>
      <c r="BH279" s="20">
        <v>0</v>
      </c>
      <c r="BI279" s="20">
        <v>113</v>
      </c>
      <c r="BJ279" s="20">
        <v>8</v>
      </c>
      <c r="BK279" s="20">
        <v>453</v>
      </c>
      <c r="BL279" s="20">
        <v>1114</v>
      </c>
      <c r="BM279" s="20">
        <v>657</v>
      </c>
      <c r="BN279" s="20">
        <v>104</v>
      </c>
      <c r="BO279" s="20">
        <v>18</v>
      </c>
      <c r="BP279" s="20"/>
      <c r="BQ279" s="20"/>
      <c r="BR279" s="20"/>
      <c r="BS279" s="20"/>
      <c r="BT279" s="20"/>
      <c r="BU279" s="20"/>
      <c r="BV279" s="20"/>
    </row>
    <row r="280" spans="1:74" x14ac:dyDescent="0.25">
      <c r="A280" s="20" t="s">
        <v>434</v>
      </c>
      <c r="B280" s="20" t="s">
        <v>439</v>
      </c>
      <c r="C280" s="20" t="s">
        <v>440</v>
      </c>
      <c r="D280" s="1">
        <v>44515</v>
      </c>
      <c r="E280">
        <v>127</v>
      </c>
      <c r="F280">
        <v>1</v>
      </c>
      <c r="G280">
        <v>0</v>
      </c>
      <c r="H280">
        <v>0</v>
      </c>
      <c r="I280">
        <v>0</v>
      </c>
      <c r="J280">
        <v>44</v>
      </c>
      <c r="K280">
        <v>4</v>
      </c>
      <c r="L280">
        <v>5</v>
      </c>
      <c r="M280">
        <v>4</v>
      </c>
      <c r="N280">
        <v>8</v>
      </c>
      <c r="O280">
        <v>2</v>
      </c>
      <c r="P280">
        <v>0</v>
      </c>
      <c r="Q280">
        <v>0</v>
      </c>
      <c r="R280">
        <v>550</v>
      </c>
      <c r="S280">
        <v>347</v>
      </c>
      <c r="T280">
        <v>21</v>
      </c>
      <c r="U280">
        <v>4</v>
      </c>
      <c r="V280">
        <v>61</v>
      </c>
      <c r="W280">
        <v>1466</v>
      </c>
      <c r="X280">
        <v>237</v>
      </c>
      <c r="Y280">
        <v>42</v>
      </c>
      <c r="Z280">
        <v>68</v>
      </c>
      <c r="AA280">
        <v>163</v>
      </c>
      <c r="AB280">
        <v>1017</v>
      </c>
      <c r="AC280">
        <v>100</v>
      </c>
      <c r="AD280">
        <v>8</v>
      </c>
      <c r="AE280">
        <v>62</v>
      </c>
      <c r="AF280">
        <v>259</v>
      </c>
      <c r="AG280">
        <v>169</v>
      </c>
      <c r="AH280">
        <v>10</v>
      </c>
      <c r="AI280">
        <v>1</v>
      </c>
      <c r="AJ280">
        <v>0</v>
      </c>
      <c r="AK280">
        <v>49</v>
      </c>
      <c r="AL280">
        <v>21</v>
      </c>
      <c r="AM280">
        <v>0</v>
      </c>
      <c r="AN280">
        <v>0</v>
      </c>
      <c r="AO280">
        <v>0</v>
      </c>
      <c r="AP280">
        <v>0</v>
      </c>
      <c r="AQ280">
        <v>0</v>
      </c>
      <c r="AR280">
        <v>0</v>
      </c>
      <c r="AS280">
        <v>0</v>
      </c>
      <c r="AT280">
        <v>0</v>
      </c>
      <c r="AU280">
        <v>0</v>
      </c>
      <c r="AV280">
        <v>0</v>
      </c>
      <c r="AW280">
        <v>0</v>
      </c>
      <c r="AX280">
        <v>0</v>
      </c>
      <c r="AY280">
        <v>0</v>
      </c>
      <c r="AZ280">
        <v>0</v>
      </c>
      <c r="BA280">
        <v>0</v>
      </c>
      <c r="BB280">
        <v>0</v>
      </c>
      <c r="BC280">
        <v>0</v>
      </c>
      <c r="BD280">
        <v>0</v>
      </c>
      <c r="BE280">
        <v>0</v>
      </c>
      <c r="BF280">
        <v>0</v>
      </c>
      <c r="BG280" s="20">
        <v>0</v>
      </c>
      <c r="BH280" s="20">
        <v>0</v>
      </c>
      <c r="BI280" s="20">
        <v>113</v>
      </c>
      <c r="BJ280" s="20">
        <v>8</v>
      </c>
      <c r="BK280" s="20">
        <v>453</v>
      </c>
      <c r="BL280" s="20">
        <v>1127</v>
      </c>
      <c r="BM280" s="20">
        <v>659</v>
      </c>
      <c r="BN280" s="20">
        <v>104</v>
      </c>
      <c r="BO280" s="20">
        <v>20</v>
      </c>
      <c r="BP280" s="20"/>
      <c r="BQ280" s="20"/>
      <c r="BR280" s="20"/>
      <c r="BS280" s="20"/>
      <c r="BT280" s="20"/>
      <c r="BU280" s="20"/>
      <c r="BV280" s="20"/>
    </row>
    <row r="281" spans="1:74" x14ac:dyDescent="0.25">
      <c r="A281" s="20" t="s">
        <v>434</v>
      </c>
      <c r="B281" s="20" t="s">
        <v>439</v>
      </c>
      <c r="C281" s="20" t="s">
        <v>440</v>
      </c>
      <c r="D281" s="1">
        <v>44522</v>
      </c>
      <c r="E281">
        <v>126</v>
      </c>
      <c r="F281">
        <v>1</v>
      </c>
      <c r="G281">
        <v>0</v>
      </c>
      <c r="H281">
        <v>0</v>
      </c>
      <c r="I281">
        <v>0</v>
      </c>
      <c r="J281">
        <v>54</v>
      </c>
      <c r="K281">
        <v>4</v>
      </c>
      <c r="L281">
        <v>5</v>
      </c>
      <c r="M281">
        <v>4</v>
      </c>
      <c r="N281">
        <v>8</v>
      </c>
      <c r="O281">
        <v>3</v>
      </c>
      <c r="P281">
        <v>0</v>
      </c>
      <c r="Q281">
        <v>0</v>
      </c>
      <c r="R281">
        <v>550</v>
      </c>
      <c r="S281">
        <v>369</v>
      </c>
      <c r="T281">
        <v>21</v>
      </c>
      <c r="U281">
        <v>4</v>
      </c>
      <c r="V281">
        <v>62</v>
      </c>
      <c r="W281">
        <v>1473</v>
      </c>
      <c r="X281">
        <v>342</v>
      </c>
      <c r="Y281">
        <v>42</v>
      </c>
      <c r="Z281">
        <v>68</v>
      </c>
      <c r="AA281">
        <v>162</v>
      </c>
      <c r="AB281">
        <v>1017</v>
      </c>
      <c r="AC281">
        <v>146</v>
      </c>
      <c r="AD281">
        <v>8</v>
      </c>
      <c r="AE281">
        <v>62</v>
      </c>
      <c r="AF281">
        <v>261</v>
      </c>
      <c r="AG281">
        <v>175</v>
      </c>
      <c r="AH281">
        <v>9</v>
      </c>
      <c r="AI281">
        <v>1</v>
      </c>
      <c r="AJ281">
        <v>0</v>
      </c>
      <c r="AK281">
        <v>52</v>
      </c>
      <c r="AL281">
        <v>21</v>
      </c>
      <c r="AM281">
        <v>0</v>
      </c>
      <c r="AN281">
        <v>0</v>
      </c>
      <c r="AO281">
        <v>0</v>
      </c>
      <c r="AP281">
        <v>0</v>
      </c>
      <c r="AQ281">
        <v>0</v>
      </c>
      <c r="AR281">
        <v>0</v>
      </c>
      <c r="AS281">
        <v>0</v>
      </c>
      <c r="AT281">
        <v>0</v>
      </c>
      <c r="AU281">
        <v>0</v>
      </c>
      <c r="AV281">
        <v>0</v>
      </c>
      <c r="AW281">
        <v>0</v>
      </c>
      <c r="AX281">
        <v>0</v>
      </c>
      <c r="AY281">
        <v>0</v>
      </c>
      <c r="AZ281">
        <v>0</v>
      </c>
      <c r="BA281">
        <v>0</v>
      </c>
      <c r="BB281">
        <v>0</v>
      </c>
      <c r="BC281">
        <v>0</v>
      </c>
      <c r="BD281">
        <v>0</v>
      </c>
      <c r="BE281">
        <v>0</v>
      </c>
      <c r="BF281">
        <v>0</v>
      </c>
      <c r="BG281" s="20">
        <v>0</v>
      </c>
      <c r="BH281" s="20">
        <v>0</v>
      </c>
      <c r="BI281" s="20">
        <v>112</v>
      </c>
      <c r="BJ281" s="20">
        <v>8</v>
      </c>
      <c r="BK281" s="20">
        <v>454</v>
      </c>
      <c r="BL281" s="20">
        <v>1138</v>
      </c>
      <c r="BM281" s="20">
        <v>656</v>
      </c>
      <c r="BN281" s="20">
        <v>107</v>
      </c>
      <c r="BO281" s="20">
        <v>20</v>
      </c>
      <c r="BP281" s="20"/>
      <c r="BQ281" s="20"/>
      <c r="BR281" s="20"/>
      <c r="BS281" s="20"/>
      <c r="BT281" s="20"/>
      <c r="BU281" s="20"/>
      <c r="BV281" s="20"/>
    </row>
    <row r="282" spans="1:74" x14ac:dyDescent="0.25">
      <c r="A282" s="20" t="s">
        <v>434</v>
      </c>
      <c r="B282" s="20" t="s">
        <v>439</v>
      </c>
      <c r="C282" s="20" t="s">
        <v>440</v>
      </c>
      <c r="D282" s="1">
        <v>44529</v>
      </c>
      <c r="E282">
        <v>127</v>
      </c>
      <c r="F282">
        <v>1</v>
      </c>
      <c r="G282">
        <v>0</v>
      </c>
      <c r="H282">
        <v>0</v>
      </c>
      <c r="I282">
        <v>0</v>
      </c>
      <c r="J282">
        <v>65</v>
      </c>
      <c r="K282">
        <v>4</v>
      </c>
      <c r="L282">
        <v>5</v>
      </c>
      <c r="M282">
        <v>5</v>
      </c>
      <c r="N282">
        <v>8</v>
      </c>
      <c r="O282">
        <v>4</v>
      </c>
      <c r="P282">
        <v>0</v>
      </c>
      <c r="Q282">
        <v>0</v>
      </c>
      <c r="R282">
        <v>552</v>
      </c>
      <c r="S282">
        <v>381</v>
      </c>
      <c r="T282">
        <v>21</v>
      </c>
      <c r="U282">
        <v>4</v>
      </c>
      <c r="V282">
        <v>62</v>
      </c>
      <c r="W282">
        <v>1477</v>
      </c>
      <c r="X282">
        <v>416</v>
      </c>
      <c r="Y282">
        <v>42</v>
      </c>
      <c r="Z282">
        <v>68</v>
      </c>
      <c r="AA282">
        <v>164</v>
      </c>
      <c r="AB282">
        <v>1015</v>
      </c>
      <c r="AC282">
        <v>212</v>
      </c>
      <c r="AD282">
        <v>8</v>
      </c>
      <c r="AE282">
        <v>62</v>
      </c>
      <c r="AF282">
        <v>261</v>
      </c>
      <c r="AG282">
        <v>175</v>
      </c>
      <c r="AH282">
        <v>16</v>
      </c>
      <c r="AI282">
        <v>1</v>
      </c>
      <c r="AJ282">
        <v>0</v>
      </c>
      <c r="AK282">
        <v>51</v>
      </c>
      <c r="AL282">
        <v>21</v>
      </c>
      <c r="AM282">
        <v>1</v>
      </c>
      <c r="AN282">
        <v>0</v>
      </c>
      <c r="AO282">
        <v>0</v>
      </c>
      <c r="AP282">
        <v>0</v>
      </c>
      <c r="AQ282">
        <v>0</v>
      </c>
      <c r="AR282">
        <v>0</v>
      </c>
      <c r="AS282">
        <v>0</v>
      </c>
      <c r="AT282">
        <v>0</v>
      </c>
      <c r="AU282">
        <v>0</v>
      </c>
      <c r="AV282">
        <v>0</v>
      </c>
      <c r="AW282">
        <v>0</v>
      </c>
      <c r="AX282">
        <v>0</v>
      </c>
      <c r="AY282">
        <v>0</v>
      </c>
      <c r="AZ282">
        <v>0</v>
      </c>
      <c r="BA282">
        <v>0</v>
      </c>
      <c r="BB282">
        <v>0</v>
      </c>
      <c r="BC282">
        <v>0</v>
      </c>
      <c r="BD282">
        <v>0</v>
      </c>
      <c r="BE282">
        <v>0</v>
      </c>
      <c r="BF282">
        <v>0</v>
      </c>
      <c r="BG282" s="20">
        <v>0</v>
      </c>
      <c r="BH282" s="20">
        <v>0</v>
      </c>
      <c r="BI282" s="20">
        <v>112</v>
      </c>
      <c r="BJ282" s="20">
        <v>8</v>
      </c>
      <c r="BK282" s="20">
        <v>456</v>
      </c>
      <c r="BL282" s="20">
        <v>1140</v>
      </c>
      <c r="BM282" s="20">
        <v>655</v>
      </c>
      <c r="BN282" s="20">
        <v>108</v>
      </c>
      <c r="BO282" s="20">
        <v>20</v>
      </c>
      <c r="BP282" s="20"/>
      <c r="BQ282" s="20"/>
      <c r="BR282" s="20"/>
      <c r="BS282" s="20"/>
      <c r="BT282" s="20"/>
      <c r="BU282" s="20"/>
      <c r="BV282" s="20"/>
    </row>
    <row r="283" spans="1:74" x14ac:dyDescent="0.25">
      <c r="A283" s="20" t="s">
        <v>434</v>
      </c>
      <c r="B283" s="20" t="s">
        <v>439</v>
      </c>
      <c r="C283" s="20" t="s">
        <v>440</v>
      </c>
      <c r="D283" s="1">
        <v>44536</v>
      </c>
      <c r="E283">
        <v>128</v>
      </c>
      <c r="F283">
        <v>1</v>
      </c>
      <c r="G283">
        <v>0</v>
      </c>
      <c r="H283">
        <v>0</v>
      </c>
      <c r="I283">
        <v>0</v>
      </c>
      <c r="J283">
        <v>71</v>
      </c>
      <c r="K283">
        <v>4</v>
      </c>
      <c r="L283">
        <v>5</v>
      </c>
      <c r="M283">
        <v>5</v>
      </c>
      <c r="N283">
        <v>8</v>
      </c>
      <c r="O283">
        <v>4</v>
      </c>
      <c r="P283">
        <v>0</v>
      </c>
      <c r="Q283">
        <v>0</v>
      </c>
      <c r="R283">
        <v>554</v>
      </c>
      <c r="S283">
        <v>394</v>
      </c>
      <c r="T283">
        <v>21</v>
      </c>
      <c r="U283">
        <v>4</v>
      </c>
      <c r="V283">
        <v>63</v>
      </c>
      <c r="W283">
        <v>1481</v>
      </c>
      <c r="X283">
        <v>507</v>
      </c>
      <c r="Y283">
        <v>42</v>
      </c>
      <c r="Z283">
        <v>69</v>
      </c>
      <c r="AA283">
        <v>166</v>
      </c>
      <c r="AB283">
        <v>1017</v>
      </c>
      <c r="AC283">
        <v>291</v>
      </c>
      <c r="AD283">
        <v>8</v>
      </c>
      <c r="AE283">
        <v>61</v>
      </c>
      <c r="AF283">
        <v>265</v>
      </c>
      <c r="AG283">
        <v>178</v>
      </c>
      <c r="AH283">
        <v>25</v>
      </c>
      <c r="AI283">
        <v>1</v>
      </c>
      <c r="AJ283">
        <v>0</v>
      </c>
      <c r="AK283">
        <v>49</v>
      </c>
      <c r="AL283">
        <v>21</v>
      </c>
      <c r="AM283">
        <v>5</v>
      </c>
      <c r="AN283">
        <v>0</v>
      </c>
      <c r="AO283">
        <v>0</v>
      </c>
      <c r="AP283">
        <v>0</v>
      </c>
      <c r="AQ283">
        <v>0</v>
      </c>
      <c r="AR283">
        <v>0</v>
      </c>
      <c r="AS283">
        <v>0</v>
      </c>
      <c r="AT283">
        <v>0</v>
      </c>
      <c r="AU283">
        <v>0</v>
      </c>
      <c r="AV283">
        <v>0</v>
      </c>
      <c r="AW283">
        <v>0</v>
      </c>
      <c r="AX283">
        <v>0</v>
      </c>
      <c r="AY283">
        <v>0</v>
      </c>
      <c r="AZ283">
        <v>0</v>
      </c>
      <c r="BA283">
        <v>0</v>
      </c>
      <c r="BB283">
        <v>0</v>
      </c>
      <c r="BC283">
        <v>0</v>
      </c>
      <c r="BD283">
        <v>0</v>
      </c>
      <c r="BE283">
        <v>0</v>
      </c>
      <c r="BF283">
        <v>0</v>
      </c>
      <c r="BG283" s="20">
        <v>0</v>
      </c>
      <c r="BH283" s="20">
        <v>0</v>
      </c>
      <c r="BI283" s="20">
        <v>113</v>
      </c>
      <c r="BJ283" s="20">
        <v>8</v>
      </c>
      <c r="BK283" s="20">
        <v>457</v>
      </c>
      <c r="BL283" s="20">
        <v>1141</v>
      </c>
      <c r="BM283" s="20">
        <v>656</v>
      </c>
      <c r="BN283" s="20">
        <v>111</v>
      </c>
      <c r="BO283" s="20">
        <v>20</v>
      </c>
      <c r="BP283" s="20"/>
      <c r="BQ283" s="20"/>
      <c r="BR283" s="20"/>
      <c r="BS283" s="20"/>
      <c r="BT283" s="20"/>
      <c r="BU283" s="20"/>
      <c r="BV283" s="20"/>
    </row>
    <row r="284" spans="1:74" x14ac:dyDescent="0.25">
      <c r="A284" s="20" t="s">
        <v>434</v>
      </c>
      <c r="B284" s="20" t="s">
        <v>439</v>
      </c>
      <c r="C284" s="20" t="s">
        <v>440</v>
      </c>
      <c r="D284" s="1">
        <v>44543</v>
      </c>
      <c r="E284">
        <v>128</v>
      </c>
      <c r="F284">
        <v>1</v>
      </c>
      <c r="G284">
        <v>0</v>
      </c>
      <c r="H284">
        <v>0</v>
      </c>
      <c r="I284">
        <v>0</v>
      </c>
      <c r="J284">
        <v>77</v>
      </c>
      <c r="K284">
        <v>4</v>
      </c>
      <c r="L284">
        <v>5</v>
      </c>
      <c r="M284">
        <v>5</v>
      </c>
      <c r="N284">
        <v>8</v>
      </c>
      <c r="O284">
        <v>4</v>
      </c>
      <c r="P284">
        <v>0</v>
      </c>
      <c r="Q284">
        <v>0</v>
      </c>
      <c r="R284">
        <v>552</v>
      </c>
      <c r="S284">
        <v>403</v>
      </c>
      <c r="T284">
        <v>21</v>
      </c>
      <c r="U284">
        <v>4</v>
      </c>
      <c r="V284">
        <v>62</v>
      </c>
      <c r="W284">
        <v>1485</v>
      </c>
      <c r="X284">
        <v>598</v>
      </c>
      <c r="Y284">
        <v>42</v>
      </c>
      <c r="Z284">
        <v>66</v>
      </c>
      <c r="AA284">
        <v>168</v>
      </c>
      <c r="AB284">
        <v>1016</v>
      </c>
      <c r="AC284">
        <v>372</v>
      </c>
      <c r="AD284">
        <v>8</v>
      </c>
      <c r="AE284">
        <v>60</v>
      </c>
      <c r="AF284">
        <v>264</v>
      </c>
      <c r="AG284">
        <v>181</v>
      </c>
      <c r="AH284">
        <v>31</v>
      </c>
      <c r="AI284">
        <v>1</v>
      </c>
      <c r="AJ284">
        <v>1</v>
      </c>
      <c r="AK284">
        <v>49</v>
      </c>
      <c r="AL284">
        <v>21</v>
      </c>
      <c r="AM284">
        <v>7</v>
      </c>
      <c r="AN284">
        <v>0</v>
      </c>
      <c r="AO284">
        <v>0</v>
      </c>
      <c r="AP284">
        <v>0</v>
      </c>
      <c r="AQ284">
        <v>0</v>
      </c>
      <c r="AR284">
        <v>0</v>
      </c>
      <c r="AS284">
        <v>0</v>
      </c>
      <c r="AT284">
        <v>0</v>
      </c>
      <c r="AU284">
        <v>0</v>
      </c>
      <c r="AV284">
        <v>0</v>
      </c>
      <c r="AW284">
        <v>0</v>
      </c>
      <c r="AX284">
        <v>0</v>
      </c>
      <c r="AY284">
        <v>0</v>
      </c>
      <c r="AZ284">
        <v>0</v>
      </c>
      <c r="BA284">
        <v>0</v>
      </c>
      <c r="BB284">
        <v>0</v>
      </c>
      <c r="BC284">
        <v>0</v>
      </c>
      <c r="BD284">
        <v>0</v>
      </c>
      <c r="BE284">
        <v>0</v>
      </c>
      <c r="BF284">
        <v>0</v>
      </c>
      <c r="BG284" s="20">
        <v>0</v>
      </c>
      <c r="BH284" s="20">
        <v>0</v>
      </c>
      <c r="BI284" s="20">
        <v>113</v>
      </c>
      <c r="BJ284" s="20">
        <v>8</v>
      </c>
      <c r="BK284" s="20">
        <v>456</v>
      </c>
      <c r="BL284" s="20">
        <v>1143</v>
      </c>
      <c r="BM284" s="20">
        <v>658</v>
      </c>
      <c r="BN284" s="20">
        <v>112</v>
      </c>
      <c r="BO284" s="20">
        <v>20</v>
      </c>
      <c r="BP284" s="20"/>
      <c r="BQ284" s="20"/>
      <c r="BR284" s="20"/>
      <c r="BS284" s="20"/>
      <c r="BT284" s="20"/>
      <c r="BU284" s="20"/>
      <c r="BV284" s="20"/>
    </row>
    <row r="285" spans="1:74" x14ac:dyDescent="0.25">
      <c r="A285" s="20" t="s">
        <v>434</v>
      </c>
      <c r="B285" s="20" t="s">
        <v>439</v>
      </c>
      <c r="C285" s="20" t="s">
        <v>440</v>
      </c>
      <c r="D285" s="1">
        <v>44550</v>
      </c>
      <c r="E285">
        <v>127</v>
      </c>
      <c r="F285">
        <v>1</v>
      </c>
      <c r="G285">
        <v>0</v>
      </c>
      <c r="H285">
        <v>0</v>
      </c>
      <c r="I285">
        <v>0</v>
      </c>
      <c r="J285">
        <v>78</v>
      </c>
      <c r="K285">
        <v>4</v>
      </c>
      <c r="L285">
        <v>5</v>
      </c>
      <c r="M285">
        <v>5</v>
      </c>
      <c r="N285">
        <v>8</v>
      </c>
      <c r="O285">
        <v>6</v>
      </c>
      <c r="P285">
        <v>0</v>
      </c>
      <c r="Q285">
        <v>0</v>
      </c>
      <c r="R285">
        <v>553</v>
      </c>
      <c r="S285">
        <v>419</v>
      </c>
      <c r="T285">
        <v>21</v>
      </c>
      <c r="U285">
        <v>4</v>
      </c>
      <c r="V285">
        <v>62</v>
      </c>
      <c r="W285">
        <v>1486</v>
      </c>
      <c r="X285">
        <v>688</v>
      </c>
      <c r="Y285">
        <v>43</v>
      </c>
      <c r="Z285">
        <v>65</v>
      </c>
      <c r="AA285">
        <v>167</v>
      </c>
      <c r="AB285">
        <v>1015</v>
      </c>
      <c r="AC285">
        <v>441</v>
      </c>
      <c r="AD285">
        <v>7</v>
      </c>
      <c r="AE285">
        <v>60</v>
      </c>
      <c r="AF285">
        <v>267</v>
      </c>
      <c r="AG285">
        <v>181</v>
      </c>
      <c r="AH285">
        <v>39</v>
      </c>
      <c r="AI285">
        <v>1</v>
      </c>
      <c r="AJ285">
        <v>1</v>
      </c>
      <c r="AK285">
        <v>47</v>
      </c>
      <c r="AL285">
        <v>21</v>
      </c>
      <c r="AM285">
        <v>13</v>
      </c>
      <c r="AN285">
        <v>0</v>
      </c>
      <c r="AO285">
        <v>0</v>
      </c>
      <c r="AP285">
        <v>0</v>
      </c>
      <c r="AQ285">
        <v>0</v>
      </c>
      <c r="AR285">
        <v>0</v>
      </c>
      <c r="AS285">
        <v>0</v>
      </c>
      <c r="AT285">
        <v>0</v>
      </c>
      <c r="AU285">
        <v>0</v>
      </c>
      <c r="AV285">
        <v>0</v>
      </c>
      <c r="AW285">
        <v>0</v>
      </c>
      <c r="AX285">
        <v>0</v>
      </c>
      <c r="AY285">
        <v>0</v>
      </c>
      <c r="AZ285">
        <v>0</v>
      </c>
      <c r="BA285">
        <v>0</v>
      </c>
      <c r="BB285">
        <v>0</v>
      </c>
      <c r="BC285">
        <v>0</v>
      </c>
      <c r="BD285">
        <v>0</v>
      </c>
      <c r="BE285">
        <v>0</v>
      </c>
      <c r="BF285">
        <v>0</v>
      </c>
      <c r="BG285" s="20">
        <v>0</v>
      </c>
      <c r="BH285" s="20">
        <v>0</v>
      </c>
      <c r="BI285" s="20">
        <v>112</v>
      </c>
      <c r="BJ285" s="20">
        <v>8</v>
      </c>
      <c r="BK285" s="20">
        <v>457</v>
      </c>
      <c r="BL285" s="20">
        <v>1148</v>
      </c>
      <c r="BM285" s="20">
        <v>657</v>
      </c>
      <c r="BN285" s="20">
        <v>114</v>
      </c>
      <c r="BO285" s="20">
        <v>20</v>
      </c>
      <c r="BP285" s="20">
        <v>5463</v>
      </c>
      <c r="BQ285" s="20">
        <v>900</v>
      </c>
      <c r="BR285" s="20">
        <v>0</v>
      </c>
      <c r="BS285" s="20">
        <v>43</v>
      </c>
      <c r="BT285" s="20">
        <v>72</v>
      </c>
      <c r="BU285" s="20">
        <v>2554</v>
      </c>
      <c r="BV285" s="20">
        <v>2575</v>
      </c>
    </row>
    <row r="286" spans="1:74" x14ac:dyDescent="0.25">
      <c r="A286" s="20" t="s">
        <v>434</v>
      </c>
      <c r="B286" s="20" t="s">
        <v>439</v>
      </c>
      <c r="C286" s="20" t="s">
        <v>440</v>
      </c>
      <c r="D286" s="1">
        <v>44559</v>
      </c>
      <c r="E286">
        <v>127</v>
      </c>
      <c r="F286">
        <v>1</v>
      </c>
      <c r="G286">
        <v>0</v>
      </c>
      <c r="H286">
        <v>0</v>
      </c>
      <c r="I286">
        <v>0</v>
      </c>
      <c r="J286">
        <v>84</v>
      </c>
      <c r="K286">
        <v>3</v>
      </c>
      <c r="L286">
        <v>5</v>
      </c>
      <c r="M286">
        <v>4</v>
      </c>
      <c r="N286">
        <v>8</v>
      </c>
      <c r="O286">
        <v>6</v>
      </c>
      <c r="P286">
        <v>0</v>
      </c>
      <c r="Q286">
        <v>0</v>
      </c>
      <c r="R286">
        <v>554</v>
      </c>
      <c r="S286">
        <v>430</v>
      </c>
      <c r="T286">
        <v>21</v>
      </c>
      <c r="U286">
        <v>4</v>
      </c>
      <c r="V286">
        <v>64</v>
      </c>
      <c r="W286">
        <v>1490</v>
      </c>
      <c r="X286">
        <v>778</v>
      </c>
      <c r="Y286">
        <v>44</v>
      </c>
      <c r="Z286">
        <v>64</v>
      </c>
      <c r="AA286">
        <v>163</v>
      </c>
      <c r="AB286">
        <v>1015</v>
      </c>
      <c r="AC286">
        <v>482</v>
      </c>
      <c r="AD286">
        <v>7</v>
      </c>
      <c r="AE286">
        <v>59</v>
      </c>
      <c r="AF286">
        <v>270</v>
      </c>
      <c r="AG286">
        <v>182</v>
      </c>
      <c r="AH286">
        <v>51</v>
      </c>
      <c r="AI286">
        <v>1</v>
      </c>
      <c r="AJ286">
        <v>1</v>
      </c>
      <c r="AK286">
        <v>47</v>
      </c>
      <c r="AL286">
        <v>21</v>
      </c>
      <c r="AM286">
        <v>16</v>
      </c>
      <c r="AN286">
        <v>0</v>
      </c>
      <c r="AO286">
        <v>0</v>
      </c>
      <c r="AP286">
        <v>0</v>
      </c>
      <c r="AQ286">
        <v>0</v>
      </c>
      <c r="AR286">
        <v>0</v>
      </c>
      <c r="AS286">
        <v>0</v>
      </c>
      <c r="AT286">
        <v>0</v>
      </c>
      <c r="AU286">
        <v>0</v>
      </c>
      <c r="AV286">
        <v>0</v>
      </c>
      <c r="AW286">
        <v>0</v>
      </c>
      <c r="AX286">
        <v>0</v>
      </c>
      <c r="AY286">
        <v>0</v>
      </c>
      <c r="AZ286">
        <v>0</v>
      </c>
      <c r="BA286">
        <v>0</v>
      </c>
      <c r="BB286">
        <v>0</v>
      </c>
      <c r="BC286">
        <v>0</v>
      </c>
      <c r="BD286">
        <v>0</v>
      </c>
      <c r="BE286">
        <v>0</v>
      </c>
      <c r="BF286">
        <v>0</v>
      </c>
      <c r="BG286" s="20">
        <v>0</v>
      </c>
      <c r="BH286" s="20">
        <v>0</v>
      </c>
      <c r="BI286" s="20">
        <v>112</v>
      </c>
      <c r="BJ286" s="20">
        <v>8</v>
      </c>
      <c r="BK286" s="20">
        <v>457</v>
      </c>
      <c r="BL286" s="20">
        <v>1154</v>
      </c>
      <c r="BM286" s="20">
        <v>662</v>
      </c>
      <c r="BN286" s="20">
        <v>115</v>
      </c>
      <c r="BO286" s="20">
        <v>20</v>
      </c>
      <c r="BP286" s="20">
        <v>5472</v>
      </c>
      <c r="BQ286" s="20">
        <v>1219</v>
      </c>
      <c r="BR286" s="20">
        <v>0</v>
      </c>
      <c r="BS286" s="20">
        <v>44</v>
      </c>
      <c r="BT286" s="20">
        <v>71</v>
      </c>
      <c r="BU286" s="20">
        <v>2551</v>
      </c>
      <c r="BV286" s="20">
        <v>2603</v>
      </c>
    </row>
    <row r="287" spans="1:74" x14ac:dyDescent="0.25">
      <c r="A287" s="20" t="s">
        <v>434</v>
      </c>
      <c r="B287" s="20" t="s">
        <v>439</v>
      </c>
      <c r="C287" s="20" t="s">
        <v>440</v>
      </c>
      <c r="D287" s="1">
        <v>44565</v>
      </c>
      <c r="E287">
        <v>127</v>
      </c>
      <c r="F287">
        <v>1</v>
      </c>
      <c r="G287">
        <v>0</v>
      </c>
      <c r="H287">
        <v>0</v>
      </c>
      <c r="I287">
        <v>0</v>
      </c>
      <c r="J287">
        <v>85</v>
      </c>
      <c r="K287">
        <v>3</v>
      </c>
      <c r="L287">
        <v>5</v>
      </c>
      <c r="M287">
        <v>4</v>
      </c>
      <c r="N287">
        <v>8</v>
      </c>
      <c r="O287">
        <v>6</v>
      </c>
      <c r="P287">
        <v>0</v>
      </c>
      <c r="Q287">
        <v>0</v>
      </c>
      <c r="R287">
        <v>555</v>
      </c>
      <c r="S287">
        <v>431</v>
      </c>
      <c r="T287">
        <v>21</v>
      </c>
      <c r="U287">
        <v>4</v>
      </c>
      <c r="V287">
        <v>65</v>
      </c>
      <c r="W287">
        <v>1496</v>
      </c>
      <c r="X287">
        <v>813</v>
      </c>
      <c r="Y287">
        <v>44</v>
      </c>
      <c r="Z287">
        <v>63</v>
      </c>
      <c r="AA287">
        <v>163</v>
      </c>
      <c r="AB287">
        <v>1019</v>
      </c>
      <c r="AC287">
        <v>499</v>
      </c>
      <c r="AD287">
        <v>7</v>
      </c>
      <c r="AE287">
        <v>59</v>
      </c>
      <c r="AF287">
        <v>272</v>
      </c>
      <c r="AG287">
        <v>179</v>
      </c>
      <c r="AH287">
        <v>55</v>
      </c>
      <c r="AI287">
        <v>1</v>
      </c>
      <c r="AJ287">
        <v>1</v>
      </c>
      <c r="AK287">
        <v>47</v>
      </c>
      <c r="AL287">
        <v>20</v>
      </c>
      <c r="AM287">
        <v>15</v>
      </c>
      <c r="AN287">
        <v>0</v>
      </c>
      <c r="AO287">
        <v>0</v>
      </c>
      <c r="AP287">
        <v>0</v>
      </c>
      <c r="AQ287">
        <v>0</v>
      </c>
      <c r="AR287">
        <v>0</v>
      </c>
      <c r="AS287">
        <v>0</v>
      </c>
      <c r="AT287">
        <v>0</v>
      </c>
      <c r="AU287">
        <v>0</v>
      </c>
      <c r="AV287">
        <v>0</v>
      </c>
      <c r="AW287">
        <v>0</v>
      </c>
      <c r="AX287">
        <v>0</v>
      </c>
      <c r="AY287">
        <v>0</v>
      </c>
      <c r="AZ287">
        <v>0</v>
      </c>
      <c r="BA287">
        <v>0</v>
      </c>
      <c r="BB287">
        <v>0</v>
      </c>
      <c r="BC287">
        <v>0</v>
      </c>
      <c r="BD287">
        <v>0</v>
      </c>
      <c r="BE287">
        <v>0</v>
      </c>
      <c r="BF287">
        <v>0</v>
      </c>
      <c r="BG287" s="20">
        <v>0</v>
      </c>
      <c r="BH287" s="20">
        <v>0</v>
      </c>
      <c r="BI287" s="20">
        <v>112</v>
      </c>
      <c r="BJ287" s="20">
        <v>8</v>
      </c>
      <c r="BK287" s="20">
        <v>457</v>
      </c>
      <c r="BL287" s="20">
        <v>1160</v>
      </c>
      <c r="BM287" s="20">
        <v>665</v>
      </c>
      <c r="BN287" s="20">
        <v>112</v>
      </c>
      <c r="BO287" s="20">
        <v>19</v>
      </c>
      <c r="BP287" s="20">
        <v>5465</v>
      </c>
      <c r="BQ287" s="20">
        <v>1318</v>
      </c>
      <c r="BR287" s="20">
        <v>0</v>
      </c>
      <c r="BS287" s="20">
        <v>44</v>
      </c>
      <c r="BT287" s="20">
        <v>70</v>
      </c>
      <c r="BU287" s="20">
        <v>2542</v>
      </c>
      <c r="BV287" s="20">
        <v>2606</v>
      </c>
    </row>
    <row r="288" spans="1:74" x14ac:dyDescent="0.25">
      <c r="A288" s="20" t="s">
        <v>434</v>
      </c>
      <c r="B288" s="20" t="s">
        <v>439</v>
      </c>
      <c r="C288" s="20" t="s">
        <v>440</v>
      </c>
      <c r="D288" s="1">
        <v>44571</v>
      </c>
      <c r="E288">
        <v>127</v>
      </c>
      <c r="F288">
        <v>1</v>
      </c>
      <c r="G288">
        <v>0</v>
      </c>
      <c r="H288">
        <v>0</v>
      </c>
      <c r="I288">
        <v>0</v>
      </c>
      <c r="J288">
        <v>86</v>
      </c>
      <c r="K288">
        <v>3</v>
      </c>
      <c r="L288">
        <v>5</v>
      </c>
      <c r="M288">
        <v>4</v>
      </c>
      <c r="N288">
        <v>8</v>
      </c>
      <c r="O288">
        <v>6</v>
      </c>
      <c r="P288">
        <v>0</v>
      </c>
      <c r="Q288">
        <v>0</v>
      </c>
      <c r="R288">
        <v>556</v>
      </c>
      <c r="S288">
        <v>433</v>
      </c>
      <c r="T288">
        <v>21</v>
      </c>
      <c r="U288">
        <v>4</v>
      </c>
      <c r="V288">
        <v>64</v>
      </c>
      <c r="W288">
        <v>1504</v>
      </c>
      <c r="X288">
        <v>828</v>
      </c>
      <c r="Y288">
        <v>44</v>
      </c>
      <c r="Z288">
        <v>64</v>
      </c>
      <c r="AA288">
        <v>162</v>
      </c>
      <c r="AB288">
        <v>1021</v>
      </c>
      <c r="AC288">
        <v>513</v>
      </c>
      <c r="AD288">
        <v>10</v>
      </c>
      <c r="AE288">
        <v>59</v>
      </c>
      <c r="AF288">
        <v>267</v>
      </c>
      <c r="AG288">
        <v>178</v>
      </c>
      <c r="AH288">
        <v>57</v>
      </c>
      <c r="AI288">
        <v>1</v>
      </c>
      <c r="AJ288">
        <v>1</v>
      </c>
      <c r="AK288">
        <v>46</v>
      </c>
      <c r="AL288">
        <v>20</v>
      </c>
      <c r="AM288">
        <v>15</v>
      </c>
      <c r="AN288">
        <v>0</v>
      </c>
      <c r="AO288">
        <v>0</v>
      </c>
      <c r="AP288">
        <v>0</v>
      </c>
      <c r="AQ288">
        <v>0</v>
      </c>
      <c r="AR288">
        <v>0</v>
      </c>
      <c r="AS288">
        <v>0</v>
      </c>
      <c r="AT288">
        <v>0</v>
      </c>
      <c r="AU288">
        <v>0</v>
      </c>
      <c r="AV288">
        <v>0</v>
      </c>
      <c r="AW288">
        <v>0</v>
      </c>
      <c r="AX288">
        <v>0</v>
      </c>
      <c r="AY288">
        <v>0</v>
      </c>
      <c r="AZ288">
        <v>0</v>
      </c>
      <c r="BA288">
        <v>0</v>
      </c>
      <c r="BB288">
        <v>0</v>
      </c>
      <c r="BC288">
        <v>0</v>
      </c>
      <c r="BD288">
        <v>0</v>
      </c>
      <c r="BE288">
        <v>0</v>
      </c>
      <c r="BF288">
        <v>0</v>
      </c>
      <c r="BG288" s="20">
        <v>0</v>
      </c>
      <c r="BH288" s="20">
        <v>0</v>
      </c>
      <c r="BI288" s="20">
        <v>112</v>
      </c>
      <c r="BJ288" s="20">
        <v>8</v>
      </c>
      <c r="BK288" s="20">
        <v>459</v>
      </c>
      <c r="BL288" s="20">
        <v>1170</v>
      </c>
      <c r="BM288" s="20">
        <v>670</v>
      </c>
      <c r="BN288" s="20">
        <v>112</v>
      </c>
      <c r="BO288" s="20">
        <v>19</v>
      </c>
      <c r="BP288" s="20">
        <v>5465</v>
      </c>
      <c r="BQ288" s="20">
        <v>1382</v>
      </c>
      <c r="BR288" s="20">
        <v>0</v>
      </c>
      <c r="BS288" s="20">
        <v>50</v>
      </c>
      <c r="BT288" s="20">
        <v>72</v>
      </c>
      <c r="BU288" s="20">
        <v>2514</v>
      </c>
      <c r="BV288" s="20">
        <v>2622</v>
      </c>
    </row>
    <row r="289" spans="1:74" x14ac:dyDescent="0.25">
      <c r="A289" s="20" t="s">
        <v>434</v>
      </c>
      <c r="B289" s="20" t="s">
        <v>439</v>
      </c>
      <c r="C289" s="20" t="s">
        <v>440</v>
      </c>
      <c r="D289" s="1">
        <v>44578</v>
      </c>
      <c r="E289">
        <v>127</v>
      </c>
      <c r="F289">
        <v>1</v>
      </c>
      <c r="G289">
        <v>0</v>
      </c>
      <c r="H289">
        <v>0</v>
      </c>
      <c r="I289">
        <v>0</v>
      </c>
      <c r="J289">
        <v>87</v>
      </c>
      <c r="K289">
        <v>3</v>
      </c>
      <c r="L289">
        <v>5</v>
      </c>
      <c r="M289">
        <v>4</v>
      </c>
      <c r="N289">
        <v>8</v>
      </c>
      <c r="O289">
        <v>6</v>
      </c>
      <c r="P289">
        <v>0</v>
      </c>
      <c r="Q289">
        <v>0</v>
      </c>
      <c r="R289">
        <v>557</v>
      </c>
      <c r="S289">
        <v>435</v>
      </c>
      <c r="T289">
        <v>21</v>
      </c>
      <c r="U289">
        <v>3</v>
      </c>
      <c r="V289">
        <v>65</v>
      </c>
      <c r="W289">
        <v>1507</v>
      </c>
      <c r="X289">
        <v>842</v>
      </c>
      <c r="Y289">
        <v>46</v>
      </c>
      <c r="Z289">
        <v>63</v>
      </c>
      <c r="AA289">
        <v>162</v>
      </c>
      <c r="AB289">
        <v>1022</v>
      </c>
      <c r="AC289">
        <v>522</v>
      </c>
      <c r="AD289">
        <v>10</v>
      </c>
      <c r="AE289">
        <v>58</v>
      </c>
      <c r="AF289">
        <v>269</v>
      </c>
      <c r="AG289">
        <v>179</v>
      </c>
      <c r="AH289">
        <v>61</v>
      </c>
      <c r="AI289">
        <v>1</v>
      </c>
      <c r="AJ289">
        <v>1</v>
      </c>
      <c r="AK289">
        <v>46</v>
      </c>
      <c r="AL289">
        <v>20</v>
      </c>
      <c r="AM289">
        <v>15</v>
      </c>
      <c r="AN289">
        <v>0</v>
      </c>
      <c r="AO289">
        <v>0</v>
      </c>
      <c r="AP289">
        <v>0</v>
      </c>
      <c r="AQ289">
        <v>0</v>
      </c>
      <c r="AR289">
        <v>0</v>
      </c>
      <c r="AS289">
        <v>0</v>
      </c>
      <c r="AT289">
        <v>0</v>
      </c>
      <c r="AU289">
        <v>0</v>
      </c>
      <c r="AV289">
        <v>0</v>
      </c>
      <c r="AW289">
        <v>0</v>
      </c>
      <c r="AX289">
        <v>0</v>
      </c>
      <c r="AY289">
        <v>0</v>
      </c>
      <c r="AZ289">
        <v>0</v>
      </c>
      <c r="BA289">
        <v>0</v>
      </c>
      <c r="BB289">
        <v>0</v>
      </c>
      <c r="BC289">
        <v>0</v>
      </c>
      <c r="BD289">
        <v>0</v>
      </c>
      <c r="BE289">
        <v>0</v>
      </c>
      <c r="BF289">
        <v>0</v>
      </c>
      <c r="BG289" s="20">
        <v>0</v>
      </c>
      <c r="BH289" s="20">
        <v>0</v>
      </c>
      <c r="BI289" s="20">
        <v>113</v>
      </c>
      <c r="BJ289" s="20">
        <v>8</v>
      </c>
      <c r="BK289" s="20">
        <v>462</v>
      </c>
      <c r="BL289" s="20">
        <v>1172</v>
      </c>
      <c r="BM289" s="20">
        <v>670</v>
      </c>
      <c r="BN289" s="20">
        <v>114</v>
      </c>
      <c r="BO289" s="20">
        <v>19</v>
      </c>
      <c r="BP289" s="20">
        <v>5466</v>
      </c>
      <c r="BQ289" s="20">
        <v>1436</v>
      </c>
      <c r="BR289" s="20">
        <v>0</v>
      </c>
      <c r="BS289" s="20">
        <v>54</v>
      </c>
      <c r="BT289" s="20">
        <v>70</v>
      </c>
      <c r="BU289" s="20">
        <v>2502</v>
      </c>
      <c r="BV289" s="20">
        <v>2635</v>
      </c>
    </row>
    <row r="290" spans="1:74" x14ac:dyDescent="0.25">
      <c r="A290" s="20" t="s">
        <v>434</v>
      </c>
      <c r="B290" s="20" t="s">
        <v>439</v>
      </c>
      <c r="C290" s="20" t="s">
        <v>440</v>
      </c>
      <c r="D290" s="1">
        <v>44585</v>
      </c>
      <c r="E290">
        <v>127</v>
      </c>
      <c r="F290">
        <v>1</v>
      </c>
      <c r="G290">
        <v>0</v>
      </c>
      <c r="H290">
        <v>0</v>
      </c>
      <c r="I290">
        <v>0</v>
      </c>
      <c r="J290">
        <v>88</v>
      </c>
      <c r="K290">
        <v>3</v>
      </c>
      <c r="L290">
        <v>5</v>
      </c>
      <c r="M290">
        <v>4</v>
      </c>
      <c r="N290">
        <v>8</v>
      </c>
      <c r="O290">
        <v>7</v>
      </c>
      <c r="P290">
        <v>0</v>
      </c>
      <c r="Q290">
        <v>0</v>
      </c>
      <c r="R290">
        <v>559</v>
      </c>
      <c r="S290">
        <v>439</v>
      </c>
      <c r="T290">
        <v>21</v>
      </c>
      <c r="U290">
        <v>3</v>
      </c>
      <c r="V290">
        <v>65</v>
      </c>
      <c r="W290">
        <v>1506</v>
      </c>
      <c r="X290">
        <v>853</v>
      </c>
      <c r="Y290">
        <v>45</v>
      </c>
      <c r="Z290">
        <v>63</v>
      </c>
      <c r="AA290">
        <v>159</v>
      </c>
      <c r="AB290">
        <v>1018</v>
      </c>
      <c r="AC290">
        <v>522</v>
      </c>
      <c r="AD290">
        <v>12</v>
      </c>
      <c r="AE290">
        <v>59</v>
      </c>
      <c r="AF290">
        <v>265</v>
      </c>
      <c r="AG290">
        <v>179</v>
      </c>
      <c r="AH290">
        <v>63</v>
      </c>
      <c r="AI290">
        <v>1</v>
      </c>
      <c r="AJ290">
        <v>1</v>
      </c>
      <c r="AK290">
        <v>45</v>
      </c>
      <c r="AL290">
        <v>20</v>
      </c>
      <c r="AM290">
        <v>15</v>
      </c>
      <c r="AN290">
        <v>0</v>
      </c>
      <c r="AO290">
        <v>0</v>
      </c>
      <c r="AP290">
        <v>0</v>
      </c>
      <c r="AQ290">
        <v>0</v>
      </c>
      <c r="AR290">
        <v>0</v>
      </c>
      <c r="AS290">
        <v>0</v>
      </c>
      <c r="AT290">
        <v>0</v>
      </c>
      <c r="AU290">
        <v>0</v>
      </c>
      <c r="AV290">
        <v>0</v>
      </c>
      <c r="AW290">
        <v>0</v>
      </c>
      <c r="AX290">
        <v>0</v>
      </c>
      <c r="AY290">
        <v>0</v>
      </c>
      <c r="AZ290">
        <v>0</v>
      </c>
      <c r="BA290">
        <v>0</v>
      </c>
      <c r="BB290">
        <v>0</v>
      </c>
      <c r="BC290">
        <v>0</v>
      </c>
      <c r="BD290">
        <v>0</v>
      </c>
      <c r="BE290">
        <v>0</v>
      </c>
      <c r="BF290">
        <v>0</v>
      </c>
      <c r="BG290" s="20">
        <v>0</v>
      </c>
      <c r="BH290" s="20">
        <v>0</v>
      </c>
      <c r="BI290" s="20">
        <v>113</v>
      </c>
      <c r="BJ290" s="20">
        <v>8</v>
      </c>
      <c r="BK290" s="20">
        <v>464</v>
      </c>
      <c r="BL290" s="20">
        <v>1176</v>
      </c>
      <c r="BM290" s="20">
        <v>666</v>
      </c>
      <c r="BN290" s="20">
        <v>115</v>
      </c>
      <c r="BO290" s="20">
        <v>19</v>
      </c>
      <c r="BP290" s="20">
        <v>5455</v>
      </c>
      <c r="BQ290" s="20">
        <v>1489</v>
      </c>
      <c r="BR290" s="20">
        <v>0</v>
      </c>
      <c r="BS290" s="20">
        <v>65</v>
      </c>
      <c r="BT290" s="20">
        <v>71</v>
      </c>
      <c r="BU290" s="20">
        <v>2471</v>
      </c>
      <c r="BV290" s="20">
        <v>2640</v>
      </c>
    </row>
    <row r="291" spans="1:74" x14ac:dyDescent="0.25">
      <c r="A291" s="20" t="s">
        <v>434</v>
      </c>
      <c r="B291" s="20" t="s">
        <v>439</v>
      </c>
      <c r="C291" s="20" t="s">
        <v>440</v>
      </c>
      <c r="D291" s="1">
        <v>44592</v>
      </c>
      <c r="E291">
        <v>127</v>
      </c>
      <c r="F291">
        <v>1</v>
      </c>
      <c r="G291">
        <v>0</v>
      </c>
      <c r="H291">
        <v>0</v>
      </c>
      <c r="I291">
        <v>0</v>
      </c>
      <c r="J291">
        <v>89</v>
      </c>
      <c r="K291">
        <v>3</v>
      </c>
      <c r="L291">
        <v>5</v>
      </c>
      <c r="M291">
        <v>4</v>
      </c>
      <c r="N291">
        <v>8</v>
      </c>
      <c r="O291">
        <v>7</v>
      </c>
      <c r="P291">
        <v>0</v>
      </c>
      <c r="Q291">
        <v>0</v>
      </c>
      <c r="R291">
        <v>561</v>
      </c>
      <c r="S291">
        <v>440</v>
      </c>
      <c r="T291">
        <v>21</v>
      </c>
      <c r="U291">
        <v>3</v>
      </c>
      <c r="V291">
        <v>66</v>
      </c>
      <c r="W291">
        <v>1509</v>
      </c>
      <c r="X291">
        <v>865</v>
      </c>
      <c r="Y291">
        <v>45</v>
      </c>
      <c r="Z291">
        <v>63</v>
      </c>
      <c r="AA291">
        <v>158</v>
      </c>
      <c r="AB291">
        <v>1018</v>
      </c>
      <c r="AC291">
        <v>528</v>
      </c>
      <c r="AD291">
        <v>12</v>
      </c>
      <c r="AE291">
        <v>59</v>
      </c>
      <c r="AF291">
        <v>264</v>
      </c>
      <c r="AG291">
        <v>179</v>
      </c>
      <c r="AH291">
        <v>62</v>
      </c>
      <c r="AI291">
        <v>1</v>
      </c>
      <c r="AJ291">
        <v>1</v>
      </c>
      <c r="AK291">
        <v>46</v>
      </c>
      <c r="AL291">
        <v>20</v>
      </c>
      <c r="AM291">
        <v>15</v>
      </c>
      <c r="AN291">
        <v>0</v>
      </c>
      <c r="AO291">
        <v>0</v>
      </c>
      <c r="AP291">
        <v>0</v>
      </c>
      <c r="AQ291">
        <v>0</v>
      </c>
      <c r="AR291">
        <v>0</v>
      </c>
      <c r="AS291">
        <v>0</v>
      </c>
      <c r="AT291">
        <v>0</v>
      </c>
      <c r="AU291">
        <v>0</v>
      </c>
      <c r="AV291">
        <v>0</v>
      </c>
      <c r="AW291">
        <v>0</v>
      </c>
      <c r="AX291">
        <v>0</v>
      </c>
      <c r="AY291">
        <v>0</v>
      </c>
      <c r="AZ291">
        <v>0</v>
      </c>
      <c r="BA291">
        <v>0</v>
      </c>
      <c r="BB291">
        <v>0</v>
      </c>
      <c r="BC291">
        <v>0</v>
      </c>
      <c r="BD291">
        <v>0</v>
      </c>
      <c r="BE291">
        <v>0</v>
      </c>
      <c r="BF291">
        <v>0</v>
      </c>
      <c r="BG291" s="20">
        <v>0</v>
      </c>
      <c r="BH291" s="20">
        <v>0</v>
      </c>
      <c r="BI291" s="20">
        <v>113</v>
      </c>
      <c r="BJ291" s="20">
        <v>8</v>
      </c>
      <c r="BK291" s="20">
        <v>465</v>
      </c>
      <c r="BL291" s="20">
        <v>1178</v>
      </c>
      <c r="BM291" s="20">
        <v>667</v>
      </c>
      <c r="BN291" s="20">
        <v>117</v>
      </c>
      <c r="BO291" s="20">
        <v>19</v>
      </c>
      <c r="BP291" s="20">
        <v>5464</v>
      </c>
      <c r="BQ291" s="20">
        <v>1517</v>
      </c>
      <c r="BR291" s="20">
        <v>0</v>
      </c>
      <c r="BS291" s="20">
        <v>66</v>
      </c>
      <c r="BT291" s="20">
        <v>71</v>
      </c>
      <c r="BU291" s="20">
        <v>2477</v>
      </c>
      <c r="BV291" s="20">
        <v>2644</v>
      </c>
    </row>
    <row r="292" spans="1:74" x14ac:dyDescent="0.25">
      <c r="A292" s="20" t="s">
        <v>434</v>
      </c>
      <c r="B292" s="20" t="s">
        <v>439</v>
      </c>
      <c r="C292" s="20" t="s">
        <v>440</v>
      </c>
      <c r="D292" s="1">
        <v>44599</v>
      </c>
      <c r="E292">
        <v>127</v>
      </c>
      <c r="F292">
        <v>1</v>
      </c>
      <c r="G292">
        <v>0</v>
      </c>
      <c r="H292">
        <v>0</v>
      </c>
      <c r="I292">
        <v>0</v>
      </c>
      <c r="J292">
        <v>89</v>
      </c>
      <c r="K292">
        <v>3</v>
      </c>
      <c r="L292">
        <v>5</v>
      </c>
      <c r="M292">
        <v>4</v>
      </c>
      <c r="N292">
        <v>8</v>
      </c>
      <c r="O292">
        <v>7</v>
      </c>
      <c r="P292">
        <v>0</v>
      </c>
      <c r="Q292">
        <v>0</v>
      </c>
      <c r="R292">
        <v>560</v>
      </c>
      <c r="S292">
        <v>441</v>
      </c>
      <c r="T292">
        <v>20</v>
      </c>
      <c r="U292">
        <v>3</v>
      </c>
      <c r="V292">
        <v>65</v>
      </c>
      <c r="W292">
        <v>1514</v>
      </c>
      <c r="X292">
        <v>873</v>
      </c>
      <c r="Y292">
        <v>46</v>
      </c>
      <c r="Z292">
        <v>62</v>
      </c>
      <c r="AA292">
        <v>162</v>
      </c>
      <c r="AB292">
        <v>1020</v>
      </c>
      <c r="AC292">
        <v>533</v>
      </c>
      <c r="AD292">
        <v>12</v>
      </c>
      <c r="AE292">
        <v>59</v>
      </c>
      <c r="AF292">
        <v>265</v>
      </c>
      <c r="AG292">
        <v>179</v>
      </c>
      <c r="AH292">
        <v>63</v>
      </c>
      <c r="AI292">
        <v>1</v>
      </c>
      <c r="AJ292">
        <v>1</v>
      </c>
      <c r="AK292">
        <v>46</v>
      </c>
      <c r="AL292">
        <v>21</v>
      </c>
      <c r="AM292">
        <v>16</v>
      </c>
      <c r="AN292">
        <v>0</v>
      </c>
      <c r="AO292">
        <v>0</v>
      </c>
      <c r="AP292">
        <v>0</v>
      </c>
      <c r="AQ292">
        <v>0</v>
      </c>
      <c r="AR292">
        <v>0</v>
      </c>
      <c r="AS292">
        <v>0</v>
      </c>
      <c r="AT292">
        <v>0</v>
      </c>
      <c r="AU292">
        <v>0</v>
      </c>
      <c r="AV292">
        <v>0</v>
      </c>
      <c r="AW292">
        <v>0</v>
      </c>
      <c r="AX292">
        <v>0</v>
      </c>
      <c r="AY292">
        <v>0</v>
      </c>
      <c r="AZ292">
        <v>0</v>
      </c>
      <c r="BA292">
        <v>0</v>
      </c>
      <c r="BB292">
        <v>0</v>
      </c>
      <c r="BC292">
        <v>0</v>
      </c>
      <c r="BD292">
        <v>0</v>
      </c>
      <c r="BE292">
        <v>0</v>
      </c>
      <c r="BF292">
        <v>0</v>
      </c>
      <c r="BG292" s="20">
        <v>0</v>
      </c>
      <c r="BH292" s="20">
        <v>0</v>
      </c>
      <c r="BI292" s="20">
        <v>113</v>
      </c>
      <c r="BJ292" s="20">
        <v>8</v>
      </c>
      <c r="BK292" s="20">
        <v>466</v>
      </c>
      <c r="BL292" s="20">
        <v>1180</v>
      </c>
      <c r="BM292" s="20">
        <v>669</v>
      </c>
      <c r="BN292" s="20">
        <v>117</v>
      </c>
      <c r="BO292" s="20">
        <v>20</v>
      </c>
      <c r="BP292" s="20">
        <v>5455</v>
      </c>
      <c r="BQ292" s="20">
        <v>1542</v>
      </c>
      <c r="BR292" s="20">
        <v>0</v>
      </c>
      <c r="BS292" s="20">
        <v>67</v>
      </c>
      <c r="BT292" s="20">
        <v>71</v>
      </c>
      <c r="BU292" s="20">
        <v>2464</v>
      </c>
      <c r="BV292" s="20">
        <v>2642</v>
      </c>
    </row>
    <row r="293" spans="1:74" x14ac:dyDescent="0.25">
      <c r="A293" s="20" t="s">
        <v>434</v>
      </c>
      <c r="B293" s="20" t="s">
        <v>439</v>
      </c>
      <c r="C293" s="20" t="s">
        <v>440</v>
      </c>
      <c r="D293" s="1">
        <v>44606</v>
      </c>
      <c r="R293">
        <v>10</v>
      </c>
      <c r="V293">
        <v>10</v>
      </c>
      <c r="AB293">
        <v>34</v>
      </c>
      <c r="AF293">
        <v>34</v>
      </c>
      <c r="BG293" s="20"/>
      <c r="BH293" s="20"/>
      <c r="BI293" s="20"/>
      <c r="BJ293" s="20"/>
      <c r="BK293" s="20"/>
      <c r="BL293" s="20"/>
      <c r="BM293" s="20"/>
      <c r="BN293" s="20"/>
      <c r="BO293" s="20"/>
      <c r="BP293" s="20">
        <v>133</v>
      </c>
      <c r="BQ293" s="20"/>
      <c r="BR293" s="20"/>
      <c r="BS293" s="20"/>
      <c r="BT293" s="20"/>
      <c r="BU293" s="20">
        <v>133</v>
      </c>
      <c r="BV293" s="20"/>
    </row>
    <row r="294" spans="1:74" x14ac:dyDescent="0.25">
      <c r="A294" s="20" t="s">
        <v>434</v>
      </c>
      <c r="B294" s="20" t="s">
        <v>439</v>
      </c>
      <c r="C294" s="20" t="s">
        <v>440</v>
      </c>
      <c r="D294" s="1">
        <v>44606</v>
      </c>
      <c r="E294">
        <v>127</v>
      </c>
      <c r="F294">
        <v>1</v>
      </c>
      <c r="G294">
        <v>0</v>
      </c>
      <c r="H294">
        <v>0</v>
      </c>
      <c r="I294">
        <v>0</v>
      </c>
      <c r="J294">
        <v>89</v>
      </c>
      <c r="K294">
        <v>3</v>
      </c>
      <c r="L294">
        <v>5</v>
      </c>
      <c r="M294">
        <v>4</v>
      </c>
      <c r="N294">
        <v>8</v>
      </c>
      <c r="O294">
        <v>7</v>
      </c>
      <c r="P294">
        <v>0</v>
      </c>
      <c r="Q294">
        <v>0</v>
      </c>
      <c r="R294">
        <v>561</v>
      </c>
      <c r="S294">
        <v>441</v>
      </c>
      <c r="T294">
        <v>20</v>
      </c>
      <c r="U294">
        <v>3</v>
      </c>
      <c r="V294">
        <v>66</v>
      </c>
      <c r="W294">
        <v>1512</v>
      </c>
      <c r="X294">
        <v>879</v>
      </c>
      <c r="Y294">
        <v>47</v>
      </c>
      <c r="Z294">
        <v>60</v>
      </c>
      <c r="AA294">
        <v>156</v>
      </c>
      <c r="AB294">
        <v>1021</v>
      </c>
      <c r="AC294">
        <v>533</v>
      </c>
      <c r="AD294">
        <v>12</v>
      </c>
      <c r="AE294">
        <v>59</v>
      </c>
      <c r="AF294">
        <v>265</v>
      </c>
      <c r="AG294">
        <v>179</v>
      </c>
      <c r="AH294">
        <v>64</v>
      </c>
      <c r="AI294">
        <v>1</v>
      </c>
      <c r="AJ294">
        <v>1</v>
      </c>
      <c r="AK294">
        <v>46</v>
      </c>
      <c r="AL294">
        <v>21</v>
      </c>
      <c r="AM294">
        <v>16</v>
      </c>
      <c r="AN294">
        <v>0</v>
      </c>
      <c r="AO294">
        <v>0</v>
      </c>
      <c r="AP294">
        <v>0</v>
      </c>
      <c r="AQ294">
        <v>0</v>
      </c>
      <c r="AR294">
        <v>0</v>
      </c>
      <c r="AS294">
        <v>0</v>
      </c>
      <c r="AT294">
        <v>0</v>
      </c>
      <c r="AU294">
        <v>0</v>
      </c>
      <c r="AV294">
        <v>0</v>
      </c>
      <c r="AW294">
        <v>0</v>
      </c>
      <c r="AX294">
        <v>0</v>
      </c>
      <c r="AY294">
        <v>0</v>
      </c>
      <c r="AZ294">
        <v>0</v>
      </c>
      <c r="BA294">
        <v>0</v>
      </c>
      <c r="BB294">
        <v>0</v>
      </c>
      <c r="BC294">
        <v>0</v>
      </c>
      <c r="BD294">
        <v>0</v>
      </c>
      <c r="BE294">
        <v>0</v>
      </c>
      <c r="BF294">
        <v>0</v>
      </c>
      <c r="BG294" s="20">
        <v>0</v>
      </c>
      <c r="BH294" s="20">
        <v>0</v>
      </c>
      <c r="BI294" s="20">
        <v>113</v>
      </c>
      <c r="BJ294" s="20">
        <v>8</v>
      </c>
      <c r="BK294" s="20">
        <v>466</v>
      </c>
      <c r="BL294" s="20">
        <v>1184</v>
      </c>
      <c r="BM294" s="20">
        <v>670</v>
      </c>
      <c r="BN294" s="20">
        <v>117</v>
      </c>
      <c r="BO294" s="20">
        <v>20</v>
      </c>
      <c r="BP294" s="20">
        <v>5466</v>
      </c>
      <c r="BQ294" s="20">
        <v>1558</v>
      </c>
      <c r="BR294" s="20">
        <v>0</v>
      </c>
      <c r="BS294" s="20">
        <v>67</v>
      </c>
      <c r="BT294" s="20">
        <v>71</v>
      </c>
      <c r="BU294" s="20">
        <v>2475</v>
      </c>
      <c r="BV294" s="20">
        <v>2643</v>
      </c>
    </row>
    <row r="295" spans="1:74" x14ac:dyDescent="0.25">
      <c r="A295" s="20" t="s">
        <v>434</v>
      </c>
      <c r="B295" s="20" t="s">
        <v>439</v>
      </c>
      <c r="C295" s="20" t="s">
        <v>441</v>
      </c>
      <c r="D295" s="1">
        <v>44493</v>
      </c>
      <c r="E295">
        <v>45</v>
      </c>
      <c r="F295">
        <v>1</v>
      </c>
      <c r="G295">
        <v>0</v>
      </c>
      <c r="H295">
        <v>1</v>
      </c>
      <c r="I295">
        <v>0</v>
      </c>
      <c r="J295">
        <v>4</v>
      </c>
      <c r="K295">
        <v>4</v>
      </c>
      <c r="L295">
        <v>2</v>
      </c>
      <c r="M295">
        <v>4</v>
      </c>
      <c r="N295">
        <v>35</v>
      </c>
      <c r="O295">
        <v>0</v>
      </c>
      <c r="P295">
        <v>0</v>
      </c>
      <c r="Q295">
        <v>1</v>
      </c>
      <c r="R295">
        <v>123</v>
      </c>
      <c r="S295">
        <v>0</v>
      </c>
      <c r="T295">
        <v>39</v>
      </c>
      <c r="U295">
        <v>4</v>
      </c>
      <c r="V295">
        <v>7</v>
      </c>
      <c r="W295">
        <v>383</v>
      </c>
      <c r="X295">
        <v>0</v>
      </c>
      <c r="Y295">
        <v>12</v>
      </c>
      <c r="Z295">
        <v>22</v>
      </c>
      <c r="AA295">
        <v>65</v>
      </c>
      <c r="AB295">
        <v>281</v>
      </c>
      <c r="AC295">
        <v>10</v>
      </c>
      <c r="AD295">
        <v>2</v>
      </c>
      <c r="AE295">
        <v>5</v>
      </c>
      <c r="AF295">
        <v>84</v>
      </c>
      <c r="AG295">
        <v>47</v>
      </c>
      <c r="AH295">
        <v>0</v>
      </c>
      <c r="AI295">
        <v>0</v>
      </c>
      <c r="AJ295">
        <v>1</v>
      </c>
      <c r="AK295">
        <v>11</v>
      </c>
      <c r="AL295">
        <v>17</v>
      </c>
      <c r="AM295">
        <v>0</v>
      </c>
      <c r="AN295">
        <v>1</v>
      </c>
      <c r="AO295">
        <v>1</v>
      </c>
      <c r="AP295">
        <v>1</v>
      </c>
      <c r="AQ295">
        <v>0</v>
      </c>
      <c r="AR295">
        <v>1</v>
      </c>
      <c r="AS295">
        <v>0</v>
      </c>
      <c r="AT295">
        <v>0</v>
      </c>
      <c r="AU295">
        <v>0</v>
      </c>
      <c r="AV295">
        <v>0</v>
      </c>
      <c r="AW295">
        <v>0</v>
      </c>
      <c r="AX295">
        <v>0</v>
      </c>
      <c r="AY295">
        <v>0</v>
      </c>
      <c r="AZ295">
        <v>1</v>
      </c>
      <c r="BA295">
        <v>1</v>
      </c>
      <c r="BB295">
        <v>3</v>
      </c>
      <c r="BC295">
        <v>14</v>
      </c>
      <c r="BD295">
        <v>0</v>
      </c>
      <c r="BE295">
        <v>1</v>
      </c>
      <c r="BF295">
        <v>0</v>
      </c>
      <c r="BG295" s="20"/>
      <c r="BH295" s="20"/>
      <c r="BI295" s="20"/>
      <c r="BJ295" s="20"/>
      <c r="BK295" s="20"/>
      <c r="BL295" s="20"/>
      <c r="BM295" s="20"/>
      <c r="BN295" s="20"/>
      <c r="BO295" s="20"/>
      <c r="BP295" s="20"/>
      <c r="BQ295" s="20"/>
      <c r="BR295" s="20"/>
      <c r="BS295" s="20"/>
      <c r="BT295" s="20"/>
      <c r="BU295" s="20"/>
      <c r="BV295" s="20"/>
    </row>
    <row r="296" spans="1:74" x14ac:dyDescent="0.25">
      <c r="A296" s="20" t="s">
        <v>434</v>
      </c>
      <c r="B296" s="20" t="s">
        <v>439</v>
      </c>
      <c r="C296" s="20" t="s">
        <v>441</v>
      </c>
      <c r="D296" s="1">
        <v>44500</v>
      </c>
      <c r="E296">
        <v>45</v>
      </c>
      <c r="F296">
        <v>1</v>
      </c>
      <c r="G296">
        <v>0</v>
      </c>
      <c r="H296">
        <v>1</v>
      </c>
      <c r="I296">
        <v>1</v>
      </c>
      <c r="J296">
        <v>8</v>
      </c>
      <c r="K296">
        <v>4</v>
      </c>
      <c r="L296">
        <v>2</v>
      </c>
      <c r="M296">
        <v>4</v>
      </c>
      <c r="N296">
        <v>35</v>
      </c>
      <c r="O296">
        <v>0</v>
      </c>
      <c r="P296">
        <v>29</v>
      </c>
      <c r="Q296">
        <v>0</v>
      </c>
      <c r="R296">
        <v>123</v>
      </c>
      <c r="S296">
        <v>0</v>
      </c>
      <c r="T296">
        <v>52</v>
      </c>
      <c r="U296">
        <v>4</v>
      </c>
      <c r="V296">
        <v>7</v>
      </c>
      <c r="W296">
        <v>384</v>
      </c>
      <c r="X296">
        <v>0</v>
      </c>
      <c r="Y296">
        <v>25</v>
      </c>
      <c r="Z296">
        <v>22</v>
      </c>
      <c r="AA296">
        <v>67</v>
      </c>
      <c r="AB296">
        <v>283</v>
      </c>
      <c r="AC296">
        <v>17</v>
      </c>
      <c r="AD296">
        <v>2</v>
      </c>
      <c r="AE296">
        <v>6</v>
      </c>
      <c r="AF296">
        <v>84</v>
      </c>
      <c r="AG296">
        <v>47</v>
      </c>
      <c r="AH296">
        <v>0</v>
      </c>
      <c r="AI296">
        <v>0</v>
      </c>
      <c r="AJ296">
        <v>2</v>
      </c>
      <c r="AK296">
        <v>10</v>
      </c>
      <c r="AL296">
        <v>17</v>
      </c>
      <c r="AM296">
        <v>0</v>
      </c>
      <c r="AN296">
        <v>5</v>
      </c>
      <c r="AO296">
        <v>1</v>
      </c>
      <c r="AP296">
        <v>0</v>
      </c>
      <c r="AQ296">
        <v>0</v>
      </c>
      <c r="AR296">
        <v>1</v>
      </c>
      <c r="AS296">
        <v>0</v>
      </c>
      <c r="AT296">
        <v>0</v>
      </c>
      <c r="AU296">
        <v>0</v>
      </c>
      <c r="AV296">
        <v>0</v>
      </c>
      <c r="AW296">
        <v>0</v>
      </c>
      <c r="AX296">
        <v>0</v>
      </c>
      <c r="AY296">
        <v>0</v>
      </c>
      <c r="AZ296">
        <v>1</v>
      </c>
      <c r="BA296">
        <v>0</v>
      </c>
      <c r="BB296">
        <v>3</v>
      </c>
      <c r="BC296">
        <v>14</v>
      </c>
      <c r="BD296">
        <v>0</v>
      </c>
      <c r="BE296">
        <v>1</v>
      </c>
      <c r="BF296">
        <v>0</v>
      </c>
      <c r="BG296" s="20"/>
      <c r="BH296" s="20"/>
      <c r="BI296" s="20"/>
      <c r="BJ296" s="20"/>
      <c r="BK296" s="20"/>
      <c r="BL296" s="20"/>
      <c r="BM296" s="20"/>
      <c r="BN296" s="20"/>
      <c r="BO296" s="20"/>
      <c r="BP296" s="20"/>
      <c r="BQ296" s="20"/>
      <c r="BR296" s="20"/>
      <c r="BS296" s="20"/>
      <c r="BT296" s="20"/>
      <c r="BU296" s="20"/>
      <c r="BV296" s="20"/>
    </row>
    <row r="297" spans="1:74" x14ac:dyDescent="0.25">
      <c r="A297" s="20" t="s">
        <v>434</v>
      </c>
      <c r="B297" s="20" t="s">
        <v>439</v>
      </c>
      <c r="C297" s="20" t="s">
        <v>441</v>
      </c>
      <c r="D297" s="1">
        <v>44507</v>
      </c>
      <c r="E297">
        <v>46</v>
      </c>
      <c r="F297">
        <v>1</v>
      </c>
      <c r="G297">
        <v>0</v>
      </c>
      <c r="H297">
        <v>1</v>
      </c>
      <c r="I297">
        <v>1</v>
      </c>
      <c r="J297">
        <v>11</v>
      </c>
      <c r="K297">
        <v>4</v>
      </c>
      <c r="L297">
        <v>2</v>
      </c>
      <c r="M297">
        <v>4</v>
      </c>
      <c r="N297">
        <v>35</v>
      </c>
      <c r="O297">
        <v>29</v>
      </c>
      <c r="P297">
        <v>1</v>
      </c>
      <c r="Q297">
        <v>0</v>
      </c>
      <c r="R297">
        <v>123</v>
      </c>
      <c r="S297">
        <v>61</v>
      </c>
      <c r="T297">
        <v>3</v>
      </c>
      <c r="U297">
        <v>4</v>
      </c>
      <c r="V297">
        <v>8</v>
      </c>
      <c r="W297">
        <v>384</v>
      </c>
      <c r="X297">
        <v>39</v>
      </c>
      <c r="Y297">
        <v>14</v>
      </c>
      <c r="Z297">
        <v>22</v>
      </c>
      <c r="AA297">
        <v>67</v>
      </c>
      <c r="AB297">
        <v>286</v>
      </c>
      <c r="AC297">
        <v>23</v>
      </c>
      <c r="AD297">
        <v>2</v>
      </c>
      <c r="AE297">
        <v>6</v>
      </c>
      <c r="AF297">
        <v>84</v>
      </c>
      <c r="AG297">
        <v>47</v>
      </c>
      <c r="AH297">
        <v>2</v>
      </c>
      <c r="AI297">
        <v>1</v>
      </c>
      <c r="AJ297">
        <v>2</v>
      </c>
      <c r="AK297">
        <v>9</v>
      </c>
      <c r="AL297">
        <v>17</v>
      </c>
      <c r="AM297">
        <v>6</v>
      </c>
      <c r="AN297">
        <v>0</v>
      </c>
      <c r="AO297">
        <v>1</v>
      </c>
      <c r="AP297">
        <v>0</v>
      </c>
      <c r="AQ297">
        <v>0</v>
      </c>
      <c r="AR297">
        <v>1</v>
      </c>
      <c r="AS297">
        <v>0</v>
      </c>
      <c r="AT297">
        <v>0</v>
      </c>
      <c r="AU297">
        <v>0</v>
      </c>
      <c r="AV297">
        <v>0</v>
      </c>
      <c r="AW297">
        <v>0</v>
      </c>
      <c r="AX297">
        <v>0</v>
      </c>
      <c r="AY297">
        <v>0</v>
      </c>
      <c r="AZ297">
        <v>0</v>
      </c>
      <c r="BA297">
        <v>0</v>
      </c>
      <c r="BB297">
        <v>0</v>
      </c>
      <c r="BC297">
        <v>0</v>
      </c>
      <c r="BD297">
        <v>0</v>
      </c>
      <c r="BE297">
        <v>0</v>
      </c>
      <c r="BF297">
        <v>0</v>
      </c>
      <c r="BG297" s="20">
        <v>0</v>
      </c>
      <c r="BH297" s="20">
        <v>1</v>
      </c>
      <c r="BI297" s="20">
        <v>34</v>
      </c>
      <c r="BJ297" s="20">
        <v>32</v>
      </c>
      <c r="BK297" s="20">
        <v>107</v>
      </c>
      <c r="BL297" s="20">
        <v>261</v>
      </c>
      <c r="BM297" s="20">
        <v>185</v>
      </c>
      <c r="BN297" s="20">
        <v>31</v>
      </c>
      <c r="BO297" s="20">
        <v>15</v>
      </c>
      <c r="BP297" s="20"/>
      <c r="BQ297" s="20"/>
      <c r="BR297" s="20"/>
      <c r="BS297" s="20"/>
      <c r="BT297" s="20"/>
      <c r="BU297" s="20"/>
      <c r="BV297" s="20"/>
    </row>
    <row r="298" spans="1:74" x14ac:dyDescent="0.25">
      <c r="A298" s="20" t="s">
        <v>434</v>
      </c>
      <c r="B298" s="20" t="s">
        <v>439</v>
      </c>
      <c r="C298" s="20" t="s">
        <v>441</v>
      </c>
      <c r="D298" s="1">
        <v>44514</v>
      </c>
      <c r="E298">
        <v>46</v>
      </c>
      <c r="F298">
        <v>1</v>
      </c>
      <c r="G298">
        <v>0</v>
      </c>
      <c r="H298">
        <v>1</v>
      </c>
      <c r="I298">
        <v>1</v>
      </c>
      <c r="J298">
        <v>11</v>
      </c>
      <c r="K298">
        <v>4</v>
      </c>
      <c r="L298">
        <v>2</v>
      </c>
      <c r="M298">
        <v>4</v>
      </c>
      <c r="N298">
        <v>35</v>
      </c>
      <c r="O298">
        <v>29</v>
      </c>
      <c r="P298">
        <v>1</v>
      </c>
      <c r="Q298">
        <v>0</v>
      </c>
      <c r="R298">
        <v>125</v>
      </c>
      <c r="S298">
        <v>69</v>
      </c>
      <c r="T298">
        <v>3</v>
      </c>
      <c r="U298">
        <v>4</v>
      </c>
      <c r="V298">
        <v>9</v>
      </c>
      <c r="W298">
        <v>384</v>
      </c>
      <c r="X298">
        <v>55</v>
      </c>
      <c r="Y298">
        <v>12</v>
      </c>
      <c r="Z298">
        <v>23</v>
      </c>
      <c r="AA298">
        <v>67</v>
      </c>
      <c r="AB298">
        <v>285</v>
      </c>
      <c r="AC298">
        <v>28</v>
      </c>
      <c r="AD298">
        <v>2</v>
      </c>
      <c r="AE298">
        <v>5</v>
      </c>
      <c r="AF298">
        <v>85</v>
      </c>
      <c r="AG298">
        <v>48</v>
      </c>
      <c r="AH298">
        <v>2</v>
      </c>
      <c r="AI298">
        <v>1</v>
      </c>
      <c r="AJ298">
        <v>2</v>
      </c>
      <c r="AK298">
        <v>10</v>
      </c>
      <c r="AL298">
        <v>16</v>
      </c>
      <c r="AM298">
        <v>7</v>
      </c>
      <c r="AN298">
        <v>0</v>
      </c>
      <c r="AO298">
        <v>1</v>
      </c>
      <c r="AP298">
        <v>0</v>
      </c>
      <c r="AQ298">
        <v>0</v>
      </c>
      <c r="AR298">
        <v>1</v>
      </c>
      <c r="AS298">
        <v>0</v>
      </c>
      <c r="AT298">
        <v>0</v>
      </c>
      <c r="AU298">
        <v>0</v>
      </c>
      <c r="AV298">
        <v>0</v>
      </c>
      <c r="AW298">
        <v>0</v>
      </c>
      <c r="AX298">
        <v>0</v>
      </c>
      <c r="AY298">
        <v>0</v>
      </c>
      <c r="AZ298">
        <v>0</v>
      </c>
      <c r="BA298">
        <v>0</v>
      </c>
      <c r="BB298">
        <v>0</v>
      </c>
      <c r="BC298">
        <v>0</v>
      </c>
      <c r="BD298">
        <v>0</v>
      </c>
      <c r="BE298">
        <v>0</v>
      </c>
      <c r="BF298">
        <v>0</v>
      </c>
      <c r="BG298" s="20">
        <v>0</v>
      </c>
      <c r="BH298" s="20">
        <v>1</v>
      </c>
      <c r="BI298" s="20">
        <v>34</v>
      </c>
      <c r="BJ298" s="20">
        <v>32</v>
      </c>
      <c r="BK298" s="20">
        <v>108</v>
      </c>
      <c r="BL298" s="20">
        <v>264</v>
      </c>
      <c r="BM298" s="20">
        <v>185</v>
      </c>
      <c r="BN298" s="20">
        <v>31</v>
      </c>
      <c r="BO298" s="20">
        <v>14</v>
      </c>
      <c r="BP298" s="20"/>
      <c r="BQ298" s="20"/>
      <c r="BR298" s="20"/>
      <c r="BS298" s="20"/>
      <c r="BT298" s="20"/>
      <c r="BU298" s="20"/>
      <c r="BV298" s="20"/>
    </row>
    <row r="299" spans="1:74" x14ac:dyDescent="0.25">
      <c r="A299" s="20" t="s">
        <v>434</v>
      </c>
      <c r="B299" s="20" t="s">
        <v>439</v>
      </c>
      <c r="C299" s="20" t="s">
        <v>441</v>
      </c>
      <c r="D299" s="1">
        <v>44521</v>
      </c>
      <c r="E299">
        <v>46</v>
      </c>
      <c r="F299">
        <v>1</v>
      </c>
      <c r="G299">
        <v>0</v>
      </c>
      <c r="H299">
        <v>1</v>
      </c>
      <c r="I299">
        <v>1</v>
      </c>
      <c r="J299">
        <v>16</v>
      </c>
      <c r="K299">
        <v>4</v>
      </c>
      <c r="L299">
        <v>2</v>
      </c>
      <c r="M299">
        <v>4</v>
      </c>
      <c r="N299">
        <v>35</v>
      </c>
      <c r="O299">
        <v>29</v>
      </c>
      <c r="P299">
        <v>1</v>
      </c>
      <c r="Q299">
        <v>0</v>
      </c>
      <c r="R299">
        <v>123</v>
      </c>
      <c r="S299">
        <v>73</v>
      </c>
      <c r="T299">
        <v>3</v>
      </c>
      <c r="U299">
        <v>4</v>
      </c>
      <c r="V299">
        <v>9</v>
      </c>
      <c r="W299">
        <v>382</v>
      </c>
      <c r="X299">
        <v>75</v>
      </c>
      <c r="Y299">
        <v>11</v>
      </c>
      <c r="Z299">
        <v>21</v>
      </c>
      <c r="AA299">
        <v>69</v>
      </c>
      <c r="AB299">
        <v>287</v>
      </c>
      <c r="AC299">
        <v>35</v>
      </c>
      <c r="AD299">
        <v>2</v>
      </c>
      <c r="AE299">
        <v>4</v>
      </c>
      <c r="AF299">
        <v>85</v>
      </c>
      <c r="AG299">
        <v>48</v>
      </c>
      <c r="AH299">
        <v>2</v>
      </c>
      <c r="AI299">
        <v>1</v>
      </c>
      <c r="AJ299">
        <v>2</v>
      </c>
      <c r="AK299">
        <v>10</v>
      </c>
      <c r="AL299">
        <v>16</v>
      </c>
      <c r="AM299">
        <v>7</v>
      </c>
      <c r="AN299">
        <v>0</v>
      </c>
      <c r="AO299">
        <v>1</v>
      </c>
      <c r="AP299">
        <v>0</v>
      </c>
      <c r="AQ299">
        <v>0</v>
      </c>
      <c r="AR299">
        <v>1</v>
      </c>
      <c r="AS299">
        <v>0</v>
      </c>
      <c r="AT299">
        <v>0</v>
      </c>
      <c r="AU299">
        <v>0</v>
      </c>
      <c r="AV299">
        <v>0</v>
      </c>
      <c r="AW299">
        <v>0</v>
      </c>
      <c r="AX299">
        <v>0</v>
      </c>
      <c r="AY299">
        <v>0</v>
      </c>
      <c r="AZ299">
        <v>0</v>
      </c>
      <c r="BA299">
        <v>0</v>
      </c>
      <c r="BB299">
        <v>0</v>
      </c>
      <c r="BC299">
        <v>0</v>
      </c>
      <c r="BD299">
        <v>0</v>
      </c>
      <c r="BE299">
        <v>0</v>
      </c>
      <c r="BF299">
        <v>0</v>
      </c>
      <c r="BG299" s="20">
        <v>0</v>
      </c>
      <c r="BH299" s="20">
        <v>1</v>
      </c>
      <c r="BI299" s="20">
        <v>34</v>
      </c>
      <c r="BJ299" s="20">
        <v>32</v>
      </c>
      <c r="BK299" s="20">
        <v>106</v>
      </c>
      <c r="BL299" s="20">
        <v>264</v>
      </c>
      <c r="BM299" s="20">
        <v>188</v>
      </c>
      <c r="BN299" s="20">
        <v>31</v>
      </c>
      <c r="BO299" s="20">
        <v>14</v>
      </c>
      <c r="BP299" s="20"/>
      <c r="BQ299" s="20"/>
      <c r="BR299" s="20"/>
      <c r="BS299" s="20"/>
      <c r="BT299" s="20"/>
      <c r="BU299" s="20"/>
      <c r="BV299" s="20"/>
    </row>
    <row r="300" spans="1:74" x14ac:dyDescent="0.25">
      <c r="A300" s="20" t="s">
        <v>434</v>
      </c>
      <c r="B300" s="20" t="s">
        <v>439</v>
      </c>
      <c r="C300" s="20" t="s">
        <v>441</v>
      </c>
      <c r="D300" s="1">
        <v>44528</v>
      </c>
      <c r="E300">
        <v>46</v>
      </c>
      <c r="F300">
        <v>1</v>
      </c>
      <c r="G300">
        <v>0</v>
      </c>
      <c r="H300">
        <v>1</v>
      </c>
      <c r="I300">
        <v>1</v>
      </c>
      <c r="J300">
        <v>17</v>
      </c>
      <c r="K300">
        <v>4</v>
      </c>
      <c r="L300">
        <v>2</v>
      </c>
      <c r="M300">
        <v>4</v>
      </c>
      <c r="N300">
        <v>35</v>
      </c>
      <c r="O300">
        <v>29</v>
      </c>
      <c r="P300">
        <v>1</v>
      </c>
      <c r="Q300">
        <v>0</v>
      </c>
      <c r="R300">
        <v>124</v>
      </c>
      <c r="S300">
        <v>77</v>
      </c>
      <c r="T300">
        <v>3</v>
      </c>
      <c r="U300">
        <v>4</v>
      </c>
      <c r="V300">
        <v>10</v>
      </c>
      <c r="W300">
        <v>384</v>
      </c>
      <c r="X300">
        <v>98</v>
      </c>
      <c r="Y300">
        <v>11</v>
      </c>
      <c r="Z300">
        <v>20</v>
      </c>
      <c r="AA300">
        <v>72</v>
      </c>
      <c r="AB300">
        <v>287</v>
      </c>
      <c r="AC300">
        <v>53</v>
      </c>
      <c r="AD300">
        <v>2</v>
      </c>
      <c r="AE300">
        <v>4</v>
      </c>
      <c r="AF300">
        <v>84</v>
      </c>
      <c r="AG300">
        <v>48</v>
      </c>
      <c r="AH300">
        <v>2</v>
      </c>
      <c r="AI300">
        <v>1</v>
      </c>
      <c r="AJ300">
        <v>2</v>
      </c>
      <c r="AK300">
        <v>10</v>
      </c>
      <c r="AL300">
        <v>16</v>
      </c>
      <c r="AM300">
        <v>7</v>
      </c>
      <c r="AN300">
        <v>0</v>
      </c>
      <c r="AO300">
        <v>1</v>
      </c>
      <c r="AP300">
        <v>0</v>
      </c>
      <c r="AQ300">
        <v>0</v>
      </c>
      <c r="AR300">
        <v>1</v>
      </c>
      <c r="AS300">
        <v>0</v>
      </c>
      <c r="AT300">
        <v>0</v>
      </c>
      <c r="AU300">
        <v>0</v>
      </c>
      <c r="AV300">
        <v>0</v>
      </c>
      <c r="AW300">
        <v>0</v>
      </c>
      <c r="AX300">
        <v>0</v>
      </c>
      <c r="AY300">
        <v>0</v>
      </c>
      <c r="AZ300">
        <v>0</v>
      </c>
      <c r="BA300">
        <v>0</v>
      </c>
      <c r="BB300">
        <v>0</v>
      </c>
      <c r="BC300">
        <v>0</v>
      </c>
      <c r="BD300">
        <v>0</v>
      </c>
      <c r="BE300">
        <v>0</v>
      </c>
      <c r="BF300">
        <v>0</v>
      </c>
      <c r="BG300" s="20">
        <v>0</v>
      </c>
      <c r="BH300" s="20">
        <v>1</v>
      </c>
      <c r="BI300" s="20">
        <v>34</v>
      </c>
      <c r="BJ300" s="20">
        <v>32</v>
      </c>
      <c r="BK300" s="20">
        <v>107</v>
      </c>
      <c r="BL300" s="20">
        <v>263</v>
      </c>
      <c r="BM300" s="20">
        <v>188</v>
      </c>
      <c r="BN300" s="20">
        <v>31</v>
      </c>
      <c r="BO300" s="20">
        <v>14</v>
      </c>
      <c r="BP300" s="20"/>
      <c r="BQ300" s="20"/>
      <c r="BR300" s="20"/>
      <c r="BS300" s="20"/>
      <c r="BT300" s="20"/>
      <c r="BU300" s="20"/>
      <c r="BV300" s="20"/>
    </row>
    <row r="301" spans="1:74" x14ac:dyDescent="0.25">
      <c r="A301" s="20" t="s">
        <v>434</v>
      </c>
      <c r="B301" s="20" t="s">
        <v>439</v>
      </c>
      <c r="C301" s="20" t="s">
        <v>441</v>
      </c>
      <c r="D301" s="1">
        <v>44535</v>
      </c>
      <c r="E301">
        <v>46</v>
      </c>
      <c r="F301">
        <v>1</v>
      </c>
      <c r="G301">
        <v>0</v>
      </c>
      <c r="H301">
        <v>1</v>
      </c>
      <c r="I301">
        <v>1</v>
      </c>
      <c r="J301">
        <v>19</v>
      </c>
      <c r="K301">
        <v>4</v>
      </c>
      <c r="L301">
        <v>2</v>
      </c>
      <c r="M301">
        <v>4</v>
      </c>
      <c r="N301">
        <v>35</v>
      </c>
      <c r="O301">
        <v>29</v>
      </c>
      <c r="P301">
        <v>1</v>
      </c>
      <c r="Q301">
        <v>0</v>
      </c>
      <c r="R301">
        <v>123</v>
      </c>
      <c r="S301">
        <v>81</v>
      </c>
      <c r="T301">
        <v>3</v>
      </c>
      <c r="U301">
        <v>4</v>
      </c>
      <c r="V301">
        <v>10</v>
      </c>
      <c r="W301">
        <v>384</v>
      </c>
      <c r="X301">
        <v>113</v>
      </c>
      <c r="Y301">
        <v>11</v>
      </c>
      <c r="Z301">
        <v>20</v>
      </c>
      <c r="AA301">
        <v>72</v>
      </c>
      <c r="AB301">
        <v>286</v>
      </c>
      <c r="AC301">
        <v>71</v>
      </c>
      <c r="AD301">
        <v>2</v>
      </c>
      <c r="AE301">
        <v>4</v>
      </c>
      <c r="AF301">
        <v>84</v>
      </c>
      <c r="AG301">
        <v>50</v>
      </c>
      <c r="AH301">
        <v>6</v>
      </c>
      <c r="AI301">
        <v>1</v>
      </c>
      <c r="AJ301">
        <v>3</v>
      </c>
      <c r="AK301">
        <v>9</v>
      </c>
      <c r="AL301">
        <v>16</v>
      </c>
      <c r="AM301">
        <v>7</v>
      </c>
      <c r="AN301">
        <v>0</v>
      </c>
      <c r="AO301">
        <v>1</v>
      </c>
      <c r="AP301">
        <v>0</v>
      </c>
      <c r="AQ301">
        <v>0</v>
      </c>
      <c r="AR301">
        <v>1</v>
      </c>
      <c r="AS301">
        <v>0</v>
      </c>
      <c r="AT301">
        <v>0</v>
      </c>
      <c r="AU301">
        <v>0</v>
      </c>
      <c r="AV301">
        <v>0</v>
      </c>
      <c r="AW301">
        <v>0</v>
      </c>
      <c r="AX301">
        <v>0</v>
      </c>
      <c r="AY301">
        <v>0</v>
      </c>
      <c r="AZ301">
        <v>0</v>
      </c>
      <c r="BA301">
        <v>0</v>
      </c>
      <c r="BB301">
        <v>0</v>
      </c>
      <c r="BC301">
        <v>0</v>
      </c>
      <c r="BD301">
        <v>0</v>
      </c>
      <c r="BE301">
        <v>0</v>
      </c>
      <c r="BF301">
        <v>0</v>
      </c>
      <c r="BG301" s="20">
        <v>0</v>
      </c>
      <c r="BH301" s="20">
        <v>1</v>
      </c>
      <c r="BI301" s="20">
        <v>34</v>
      </c>
      <c r="BJ301" s="20">
        <v>32</v>
      </c>
      <c r="BK301" s="20">
        <v>106</v>
      </c>
      <c r="BL301" s="20">
        <v>263</v>
      </c>
      <c r="BM301" s="20">
        <v>187</v>
      </c>
      <c r="BN301" s="20">
        <v>33</v>
      </c>
      <c r="BO301" s="20">
        <v>14</v>
      </c>
      <c r="BP301" s="20"/>
      <c r="BQ301" s="20"/>
      <c r="BR301" s="20"/>
      <c r="BS301" s="20"/>
      <c r="BT301" s="20"/>
      <c r="BU301" s="20"/>
      <c r="BV301" s="20"/>
    </row>
    <row r="302" spans="1:74" x14ac:dyDescent="0.25">
      <c r="A302" s="20" t="s">
        <v>434</v>
      </c>
      <c r="B302" s="20" t="s">
        <v>439</v>
      </c>
      <c r="C302" s="20" t="s">
        <v>441</v>
      </c>
      <c r="D302" s="1">
        <v>44542</v>
      </c>
      <c r="E302">
        <v>46</v>
      </c>
      <c r="F302">
        <v>1</v>
      </c>
      <c r="G302">
        <v>0</v>
      </c>
      <c r="H302">
        <v>1</v>
      </c>
      <c r="I302">
        <v>1</v>
      </c>
      <c r="J302">
        <v>20</v>
      </c>
      <c r="K302">
        <v>4</v>
      </c>
      <c r="L302">
        <v>2</v>
      </c>
      <c r="M302">
        <v>4</v>
      </c>
      <c r="N302">
        <v>35</v>
      </c>
      <c r="O302">
        <v>29</v>
      </c>
      <c r="P302">
        <v>1</v>
      </c>
      <c r="Q302">
        <v>0</v>
      </c>
      <c r="R302">
        <v>121</v>
      </c>
      <c r="S302">
        <v>83</v>
      </c>
      <c r="T302">
        <v>3</v>
      </c>
      <c r="U302">
        <v>3</v>
      </c>
      <c r="V302">
        <v>9</v>
      </c>
      <c r="W302">
        <v>384</v>
      </c>
      <c r="X302">
        <v>124</v>
      </c>
      <c r="Y302">
        <v>11</v>
      </c>
      <c r="Z302">
        <v>19</v>
      </c>
      <c r="AA302">
        <v>73</v>
      </c>
      <c r="AB302">
        <v>287</v>
      </c>
      <c r="AC302">
        <v>94</v>
      </c>
      <c r="AD302">
        <v>2</v>
      </c>
      <c r="AE302">
        <v>4</v>
      </c>
      <c r="AF302">
        <v>83</v>
      </c>
      <c r="AG302">
        <v>51</v>
      </c>
      <c r="AH302">
        <v>8</v>
      </c>
      <c r="AI302">
        <v>1</v>
      </c>
      <c r="AJ302">
        <v>3</v>
      </c>
      <c r="AK302">
        <v>10</v>
      </c>
      <c r="AL302">
        <v>17</v>
      </c>
      <c r="AM302">
        <v>9</v>
      </c>
      <c r="AN302">
        <v>0</v>
      </c>
      <c r="AO302">
        <v>1</v>
      </c>
      <c r="AP302">
        <v>0</v>
      </c>
      <c r="AQ302">
        <v>0</v>
      </c>
      <c r="AR302">
        <v>1</v>
      </c>
      <c r="AS302">
        <v>0</v>
      </c>
      <c r="AT302">
        <v>0</v>
      </c>
      <c r="AU302">
        <v>0</v>
      </c>
      <c r="AV302">
        <v>0</v>
      </c>
      <c r="AW302">
        <v>0</v>
      </c>
      <c r="AX302">
        <v>0</v>
      </c>
      <c r="AY302">
        <v>0</v>
      </c>
      <c r="AZ302">
        <v>0</v>
      </c>
      <c r="BA302">
        <v>0</v>
      </c>
      <c r="BB302">
        <v>0</v>
      </c>
      <c r="BC302">
        <v>0</v>
      </c>
      <c r="BD302">
        <v>0</v>
      </c>
      <c r="BE302">
        <v>0</v>
      </c>
      <c r="BF302">
        <v>0</v>
      </c>
      <c r="BG302" s="20">
        <v>0</v>
      </c>
      <c r="BH302" s="20">
        <v>1</v>
      </c>
      <c r="BI302" s="20">
        <v>34</v>
      </c>
      <c r="BJ302" s="20">
        <v>32</v>
      </c>
      <c r="BK302" s="20">
        <v>105</v>
      </c>
      <c r="BL302" s="20">
        <v>261</v>
      </c>
      <c r="BM302" s="20">
        <v>190</v>
      </c>
      <c r="BN302" s="20">
        <v>33</v>
      </c>
      <c r="BO302" s="20">
        <v>15</v>
      </c>
      <c r="BP302" s="20"/>
      <c r="BQ302" s="20"/>
      <c r="BR302" s="20"/>
      <c r="BS302" s="20"/>
      <c r="BT302" s="20"/>
      <c r="BU302" s="20"/>
      <c r="BV302" s="20"/>
    </row>
    <row r="303" spans="1:74" x14ac:dyDescent="0.25">
      <c r="A303" s="20" t="s">
        <v>434</v>
      </c>
      <c r="B303" s="20" t="s">
        <v>439</v>
      </c>
      <c r="C303" s="20" t="s">
        <v>441</v>
      </c>
      <c r="D303" s="1">
        <v>44549</v>
      </c>
      <c r="E303">
        <v>46</v>
      </c>
      <c r="F303">
        <v>1</v>
      </c>
      <c r="G303">
        <v>0</v>
      </c>
      <c r="H303">
        <v>1</v>
      </c>
      <c r="I303">
        <v>1</v>
      </c>
      <c r="J303">
        <v>22</v>
      </c>
      <c r="K303">
        <v>4</v>
      </c>
      <c r="L303">
        <v>2</v>
      </c>
      <c r="M303">
        <v>4</v>
      </c>
      <c r="N303">
        <v>35</v>
      </c>
      <c r="O303">
        <v>30</v>
      </c>
      <c r="P303">
        <v>1</v>
      </c>
      <c r="Q303">
        <v>0</v>
      </c>
      <c r="R303">
        <v>121</v>
      </c>
      <c r="S303">
        <v>87</v>
      </c>
      <c r="T303">
        <v>3</v>
      </c>
      <c r="U303">
        <v>3</v>
      </c>
      <c r="V303">
        <v>9</v>
      </c>
      <c r="W303">
        <v>384</v>
      </c>
      <c r="X303">
        <v>141</v>
      </c>
      <c r="Y303">
        <v>11</v>
      </c>
      <c r="Z303">
        <v>20</v>
      </c>
      <c r="AA303">
        <v>72</v>
      </c>
      <c r="AB303">
        <v>285</v>
      </c>
      <c r="AC303">
        <v>107</v>
      </c>
      <c r="AD303">
        <v>2</v>
      </c>
      <c r="AE303">
        <v>4</v>
      </c>
      <c r="AF303">
        <v>82</v>
      </c>
      <c r="AG303">
        <v>51</v>
      </c>
      <c r="AH303">
        <v>13</v>
      </c>
      <c r="AI303">
        <v>1</v>
      </c>
      <c r="AJ303">
        <v>3</v>
      </c>
      <c r="AK303">
        <v>10</v>
      </c>
      <c r="AL303">
        <v>17</v>
      </c>
      <c r="AM303">
        <v>9</v>
      </c>
      <c r="AN303">
        <v>0</v>
      </c>
      <c r="AO303">
        <v>1</v>
      </c>
      <c r="AP303">
        <v>0</v>
      </c>
      <c r="AQ303">
        <v>0</v>
      </c>
      <c r="AR303">
        <v>1</v>
      </c>
      <c r="AS303">
        <v>0</v>
      </c>
      <c r="AT303">
        <v>0</v>
      </c>
      <c r="AU303">
        <v>0</v>
      </c>
      <c r="AV303">
        <v>0</v>
      </c>
      <c r="AW303">
        <v>0</v>
      </c>
      <c r="AX303">
        <v>0</v>
      </c>
      <c r="AY303">
        <v>0</v>
      </c>
      <c r="AZ303">
        <v>0</v>
      </c>
      <c r="BA303">
        <v>0</v>
      </c>
      <c r="BB303">
        <v>0</v>
      </c>
      <c r="BC303">
        <v>0</v>
      </c>
      <c r="BD303">
        <v>0</v>
      </c>
      <c r="BE303">
        <v>0</v>
      </c>
      <c r="BF303">
        <v>0</v>
      </c>
      <c r="BG303" s="20">
        <v>0</v>
      </c>
      <c r="BH303" s="20">
        <v>1</v>
      </c>
      <c r="BI303" s="20">
        <v>35</v>
      </c>
      <c r="BJ303" s="20">
        <v>32</v>
      </c>
      <c r="BK303" s="20">
        <v>105</v>
      </c>
      <c r="BL303" s="20">
        <v>262</v>
      </c>
      <c r="BM303" s="20">
        <v>189</v>
      </c>
      <c r="BN303" s="20">
        <v>33</v>
      </c>
      <c r="BO303" s="20">
        <v>15</v>
      </c>
      <c r="BP303" s="20">
        <v>1588</v>
      </c>
      <c r="BQ303" s="20">
        <v>216</v>
      </c>
      <c r="BR303" s="20">
        <v>0</v>
      </c>
      <c r="BS303" s="20">
        <v>13</v>
      </c>
      <c r="BT303" s="20">
        <v>75</v>
      </c>
      <c r="BU303" s="20">
        <v>696</v>
      </c>
      <c r="BV303" s="20">
        <v>725</v>
      </c>
    </row>
    <row r="304" spans="1:74" x14ac:dyDescent="0.25">
      <c r="A304" s="20" t="s">
        <v>434</v>
      </c>
      <c r="B304" s="20" t="s">
        <v>439</v>
      </c>
      <c r="C304" s="20" t="s">
        <v>441</v>
      </c>
      <c r="D304" s="1">
        <v>44558</v>
      </c>
      <c r="E304">
        <v>47</v>
      </c>
      <c r="F304">
        <v>1</v>
      </c>
      <c r="G304">
        <v>0</v>
      </c>
      <c r="H304">
        <v>1</v>
      </c>
      <c r="I304">
        <v>1</v>
      </c>
      <c r="J304">
        <v>25</v>
      </c>
      <c r="K304">
        <v>4</v>
      </c>
      <c r="L304">
        <v>2</v>
      </c>
      <c r="M304">
        <v>3</v>
      </c>
      <c r="N304">
        <v>35</v>
      </c>
      <c r="O304">
        <v>30</v>
      </c>
      <c r="P304">
        <v>1</v>
      </c>
      <c r="Q304">
        <v>0</v>
      </c>
      <c r="R304">
        <v>121</v>
      </c>
      <c r="S304">
        <v>90</v>
      </c>
      <c r="T304">
        <v>3</v>
      </c>
      <c r="U304">
        <v>3</v>
      </c>
      <c r="V304">
        <v>9</v>
      </c>
      <c r="W304">
        <v>382</v>
      </c>
      <c r="X304">
        <v>155</v>
      </c>
      <c r="Y304">
        <v>11</v>
      </c>
      <c r="Z304">
        <v>20</v>
      </c>
      <c r="AA304">
        <v>71</v>
      </c>
      <c r="AB304">
        <v>286</v>
      </c>
      <c r="AC304">
        <v>122</v>
      </c>
      <c r="AD304">
        <v>2</v>
      </c>
      <c r="AE304">
        <v>4</v>
      </c>
      <c r="AF304">
        <v>84</v>
      </c>
      <c r="AG304">
        <v>52</v>
      </c>
      <c r="AH304">
        <v>17</v>
      </c>
      <c r="AI304">
        <v>1</v>
      </c>
      <c r="AJ304">
        <v>3</v>
      </c>
      <c r="AK304">
        <v>10</v>
      </c>
      <c r="AL304">
        <v>17</v>
      </c>
      <c r="AM304">
        <v>14</v>
      </c>
      <c r="AN304">
        <v>0</v>
      </c>
      <c r="AO304">
        <v>1</v>
      </c>
      <c r="AP304">
        <v>0</v>
      </c>
      <c r="AQ304">
        <v>0</v>
      </c>
      <c r="AR304">
        <v>1</v>
      </c>
      <c r="AS304">
        <v>0</v>
      </c>
      <c r="AT304">
        <v>0</v>
      </c>
      <c r="AU304">
        <v>0</v>
      </c>
      <c r="AV304">
        <v>0</v>
      </c>
      <c r="AW304">
        <v>0</v>
      </c>
      <c r="AX304">
        <v>0</v>
      </c>
      <c r="AY304">
        <v>0</v>
      </c>
      <c r="AZ304">
        <v>0</v>
      </c>
      <c r="BA304">
        <v>0</v>
      </c>
      <c r="BB304">
        <v>0</v>
      </c>
      <c r="BC304">
        <v>0</v>
      </c>
      <c r="BD304">
        <v>0</v>
      </c>
      <c r="BE304">
        <v>0</v>
      </c>
      <c r="BF304">
        <v>0</v>
      </c>
      <c r="BG304" s="20">
        <v>0</v>
      </c>
      <c r="BH304" s="20">
        <v>1</v>
      </c>
      <c r="BI304" s="20">
        <v>36</v>
      </c>
      <c r="BJ304" s="20">
        <v>32</v>
      </c>
      <c r="BK304" s="20">
        <v>105</v>
      </c>
      <c r="BL304" s="20">
        <v>261</v>
      </c>
      <c r="BM304" s="20">
        <v>188</v>
      </c>
      <c r="BN304" s="20">
        <v>34</v>
      </c>
      <c r="BO304" s="20">
        <v>15</v>
      </c>
      <c r="BP304" s="20">
        <v>1595</v>
      </c>
      <c r="BQ304" s="20">
        <v>280</v>
      </c>
      <c r="BR304" s="20">
        <v>0</v>
      </c>
      <c r="BS304" s="20">
        <v>14</v>
      </c>
      <c r="BT304" s="20">
        <v>75</v>
      </c>
      <c r="BU304" s="20">
        <v>693</v>
      </c>
      <c r="BV304" s="20">
        <v>733</v>
      </c>
    </row>
    <row r="305" spans="1:74" x14ac:dyDescent="0.25">
      <c r="A305" s="20" t="s">
        <v>434</v>
      </c>
      <c r="B305" s="20" t="s">
        <v>439</v>
      </c>
      <c r="C305" s="20" t="s">
        <v>441</v>
      </c>
      <c r="D305" s="1">
        <v>44564</v>
      </c>
      <c r="E305">
        <v>47</v>
      </c>
      <c r="F305">
        <v>1</v>
      </c>
      <c r="G305">
        <v>0</v>
      </c>
      <c r="H305">
        <v>1</v>
      </c>
      <c r="I305">
        <v>1</v>
      </c>
      <c r="J305">
        <v>25</v>
      </c>
      <c r="K305">
        <v>4</v>
      </c>
      <c r="L305">
        <v>2</v>
      </c>
      <c r="M305">
        <v>3</v>
      </c>
      <c r="N305">
        <v>35</v>
      </c>
      <c r="O305">
        <v>30</v>
      </c>
      <c r="P305">
        <v>1</v>
      </c>
      <c r="Q305">
        <v>0</v>
      </c>
      <c r="R305">
        <v>121</v>
      </c>
      <c r="S305">
        <v>90</v>
      </c>
      <c r="T305">
        <v>3</v>
      </c>
      <c r="U305">
        <v>3</v>
      </c>
      <c r="V305">
        <v>9</v>
      </c>
      <c r="W305">
        <v>383</v>
      </c>
      <c r="X305">
        <v>166</v>
      </c>
      <c r="Y305">
        <v>11</v>
      </c>
      <c r="Z305">
        <v>20</v>
      </c>
      <c r="AA305">
        <v>71</v>
      </c>
      <c r="AB305">
        <v>287</v>
      </c>
      <c r="AC305">
        <v>124</v>
      </c>
      <c r="AD305">
        <v>2</v>
      </c>
      <c r="AE305">
        <v>4</v>
      </c>
      <c r="AF305">
        <v>84</v>
      </c>
      <c r="AG305">
        <v>52</v>
      </c>
      <c r="AH305">
        <v>18</v>
      </c>
      <c r="AI305">
        <v>1</v>
      </c>
      <c r="AJ305">
        <v>3</v>
      </c>
      <c r="AK305">
        <v>10</v>
      </c>
      <c r="AL305">
        <v>17</v>
      </c>
      <c r="AM305">
        <v>14</v>
      </c>
      <c r="AN305">
        <v>0</v>
      </c>
      <c r="AO305">
        <v>1</v>
      </c>
      <c r="AP305">
        <v>0</v>
      </c>
      <c r="AQ305">
        <v>0</v>
      </c>
      <c r="AR305">
        <v>1</v>
      </c>
      <c r="AS305">
        <v>0</v>
      </c>
      <c r="AT305">
        <v>0</v>
      </c>
      <c r="AU305">
        <v>0</v>
      </c>
      <c r="AV305">
        <v>0</v>
      </c>
      <c r="AW305">
        <v>0</v>
      </c>
      <c r="AX305">
        <v>0</v>
      </c>
      <c r="AY305">
        <v>0</v>
      </c>
      <c r="AZ305">
        <v>0</v>
      </c>
      <c r="BA305">
        <v>0</v>
      </c>
      <c r="BB305">
        <v>0</v>
      </c>
      <c r="BC305">
        <v>0</v>
      </c>
      <c r="BD305">
        <v>0</v>
      </c>
      <c r="BE305">
        <v>0</v>
      </c>
      <c r="BF305">
        <v>0</v>
      </c>
      <c r="BG305" s="20">
        <v>0</v>
      </c>
      <c r="BH305" s="20">
        <v>1</v>
      </c>
      <c r="BI305" s="20">
        <v>36</v>
      </c>
      <c r="BJ305" s="20">
        <v>32</v>
      </c>
      <c r="BK305" s="20">
        <v>105</v>
      </c>
      <c r="BL305" s="20">
        <v>263</v>
      </c>
      <c r="BM305" s="20">
        <v>188</v>
      </c>
      <c r="BN305" s="20">
        <v>34</v>
      </c>
      <c r="BO305" s="20">
        <v>15</v>
      </c>
      <c r="BP305" s="20">
        <v>1595</v>
      </c>
      <c r="BQ305" s="20">
        <v>301</v>
      </c>
      <c r="BR305" s="20">
        <v>0</v>
      </c>
      <c r="BS305" s="20">
        <v>14</v>
      </c>
      <c r="BT305" s="20">
        <v>76</v>
      </c>
      <c r="BU305" s="20">
        <v>692</v>
      </c>
      <c r="BV305" s="20">
        <v>737</v>
      </c>
    </row>
    <row r="306" spans="1:74" x14ac:dyDescent="0.25">
      <c r="A306" s="20" t="s">
        <v>434</v>
      </c>
      <c r="B306" s="20" t="s">
        <v>439</v>
      </c>
      <c r="C306" s="20" t="s">
        <v>441</v>
      </c>
      <c r="D306" s="1">
        <v>44570</v>
      </c>
      <c r="E306">
        <v>46</v>
      </c>
      <c r="F306">
        <v>1</v>
      </c>
      <c r="G306">
        <v>0</v>
      </c>
      <c r="H306">
        <v>1</v>
      </c>
      <c r="I306">
        <v>1</v>
      </c>
      <c r="J306">
        <v>25</v>
      </c>
      <c r="K306">
        <v>4</v>
      </c>
      <c r="L306">
        <v>2</v>
      </c>
      <c r="M306">
        <v>3</v>
      </c>
      <c r="N306">
        <v>35</v>
      </c>
      <c r="O306">
        <v>30</v>
      </c>
      <c r="P306">
        <v>1</v>
      </c>
      <c r="Q306">
        <v>0</v>
      </c>
      <c r="R306">
        <v>121</v>
      </c>
      <c r="S306">
        <v>91</v>
      </c>
      <c r="T306">
        <v>3</v>
      </c>
      <c r="U306">
        <v>3</v>
      </c>
      <c r="V306">
        <v>9</v>
      </c>
      <c r="W306">
        <v>382</v>
      </c>
      <c r="X306">
        <v>172</v>
      </c>
      <c r="Y306">
        <v>11</v>
      </c>
      <c r="Z306">
        <v>21</v>
      </c>
      <c r="AA306">
        <v>69</v>
      </c>
      <c r="AB306">
        <v>285</v>
      </c>
      <c r="AC306">
        <v>126</v>
      </c>
      <c r="AD306">
        <v>2</v>
      </c>
      <c r="AE306">
        <v>4</v>
      </c>
      <c r="AF306">
        <v>82</v>
      </c>
      <c r="AG306">
        <v>51</v>
      </c>
      <c r="AH306">
        <v>18</v>
      </c>
      <c r="AI306">
        <v>1</v>
      </c>
      <c r="AJ306">
        <v>3</v>
      </c>
      <c r="AK306">
        <v>10</v>
      </c>
      <c r="AL306">
        <v>16</v>
      </c>
      <c r="AM306">
        <v>13</v>
      </c>
      <c r="AN306">
        <v>0</v>
      </c>
      <c r="AO306">
        <v>1</v>
      </c>
      <c r="AP306">
        <v>0</v>
      </c>
      <c r="AQ306">
        <v>0</v>
      </c>
      <c r="AR306">
        <v>1</v>
      </c>
      <c r="AS306">
        <v>0</v>
      </c>
      <c r="AT306">
        <v>0</v>
      </c>
      <c r="AU306">
        <v>0</v>
      </c>
      <c r="AV306">
        <v>0</v>
      </c>
      <c r="AW306">
        <v>0</v>
      </c>
      <c r="AX306">
        <v>0</v>
      </c>
      <c r="AY306">
        <v>0</v>
      </c>
      <c r="AZ306">
        <v>0</v>
      </c>
      <c r="BA306">
        <v>0</v>
      </c>
      <c r="BB306">
        <v>0</v>
      </c>
      <c r="BC306">
        <v>0</v>
      </c>
      <c r="BD306">
        <v>0</v>
      </c>
      <c r="BE306">
        <v>0</v>
      </c>
      <c r="BF306">
        <v>0</v>
      </c>
      <c r="BG306" s="20">
        <v>0</v>
      </c>
      <c r="BH306" s="20">
        <v>1</v>
      </c>
      <c r="BI306" s="20">
        <v>35</v>
      </c>
      <c r="BJ306" s="20">
        <v>32</v>
      </c>
      <c r="BK306" s="20">
        <v>105</v>
      </c>
      <c r="BL306" s="20">
        <v>263</v>
      </c>
      <c r="BM306" s="20">
        <v>191</v>
      </c>
      <c r="BN306" s="20">
        <v>33</v>
      </c>
      <c r="BO306" s="20">
        <v>14</v>
      </c>
      <c r="BP306" s="20">
        <v>1589</v>
      </c>
      <c r="BQ306" s="20">
        <v>323</v>
      </c>
      <c r="BR306" s="20">
        <v>0</v>
      </c>
      <c r="BS306" s="20">
        <v>14</v>
      </c>
      <c r="BT306" s="20">
        <v>76</v>
      </c>
      <c r="BU306" s="20">
        <v>683</v>
      </c>
      <c r="BV306" s="20">
        <v>741</v>
      </c>
    </row>
    <row r="307" spans="1:74" x14ac:dyDescent="0.25">
      <c r="A307" s="20" t="s">
        <v>434</v>
      </c>
      <c r="B307" s="20" t="s">
        <v>439</v>
      </c>
      <c r="C307" s="20" t="s">
        <v>441</v>
      </c>
      <c r="D307" s="1">
        <v>44577</v>
      </c>
      <c r="E307">
        <v>46</v>
      </c>
      <c r="F307">
        <v>1</v>
      </c>
      <c r="G307">
        <v>0</v>
      </c>
      <c r="H307">
        <v>1</v>
      </c>
      <c r="I307">
        <v>1</v>
      </c>
      <c r="J307">
        <v>25</v>
      </c>
      <c r="K307">
        <v>4</v>
      </c>
      <c r="L307">
        <v>2</v>
      </c>
      <c r="M307">
        <v>3</v>
      </c>
      <c r="N307">
        <v>35</v>
      </c>
      <c r="O307">
        <v>30</v>
      </c>
      <c r="P307">
        <v>1</v>
      </c>
      <c r="Q307">
        <v>0</v>
      </c>
      <c r="R307">
        <v>122</v>
      </c>
      <c r="S307">
        <v>91</v>
      </c>
      <c r="T307">
        <v>3</v>
      </c>
      <c r="U307">
        <v>3</v>
      </c>
      <c r="V307">
        <v>10</v>
      </c>
      <c r="W307">
        <v>382</v>
      </c>
      <c r="X307">
        <v>174</v>
      </c>
      <c r="Y307">
        <v>11</v>
      </c>
      <c r="Z307">
        <v>21</v>
      </c>
      <c r="AA307">
        <v>69</v>
      </c>
      <c r="AB307">
        <v>286</v>
      </c>
      <c r="AC307">
        <v>129</v>
      </c>
      <c r="AD307">
        <v>2</v>
      </c>
      <c r="AE307">
        <v>4</v>
      </c>
      <c r="AF307">
        <v>84</v>
      </c>
      <c r="AG307">
        <v>52</v>
      </c>
      <c r="AH307">
        <v>21</v>
      </c>
      <c r="AI307">
        <v>1</v>
      </c>
      <c r="AJ307">
        <v>3</v>
      </c>
      <c r="AK307">
        <v>10</v>
      </c>
      <c r="AL307">
        <v>16</v>
      </c>
      <c r="AM307">
        <v>13</v>
      </c>
      <c r="AN307">
        <v>0</v>
      </c>
      <c r="AO307">
        <v>1</v>
      </c>
      <c r="AP307">
        <v>0</v>
      </c>
      <c r="AQ307">
        <v>0</v>
      </c>
      <c r="AR307">
        <v>1</v>
      </c>
      <c r="AS307">
        <v>0</v>
      </c>
      <c r="AT307">
        <v>0</v>
      </c>
      <c r="AU307">
        <v>0</v>
      </c>
      <c r="AV307">
        <v>0</v>
      </c>
      <c r="AW307">
        <v>0</v>
      </c>
      <c r="AX307">
        <v>0</v>
      </c>
      <c r="AY307">
        <v>0</v>
      </c>
      <c r="AZ307">
        <v>0</v>
      </c>
      <c r="BA307">
        <v>0</v>
      </c>
      <c r="BB307">
        <v>0</v>
      </c>
      <c r="BC307">
        <v>0</v>
      </c>
      <c r="BD307">
        <v>0</v>
      </c>
      <c r="BE307">
        <v>0</v>
      </c>
      <c r="BF307">
        <v>0</v>
      </c>
      <c r="BG307" s="20">
        <v>0</v>
      </c>
      <c r="BH307" s="20">
        <v>1</v>
      </c>
      <c r="BI307" s="20">
        <v>35</v>
      </c>
      <c r="BJ307" s="20">
        <v>32</v>
      </c>
      <c r="BK307" s="20">
        <v>105</v>
      </c>
      <c r="BL307" s="20">
        <v>263</v>
      </c>
      <c r="BM307" s="20">
        <v>190</v>
      </c>
      <c r="BN307" s="20">
        <v>34</v>
      </c>
      <c r="BO307" s="20">
        <v>14</v>
      </c>
      <c r="BP307" s="20">
        <v>1601</v>
      </c>
      <c r="BQ307" s="20">
        <v>343</v>
      </c>
      <c r="BR307" s="20">
        <v>0</v>
      </c>
      <c r="BS307" s="20">
        <v>14</v>
      </c>
      <c r="BT307" s="20">
        <v>75</v>
      </c>
      <c r="BU307" s="20">
        <v>692</v>
      </c>
      <c r="BV307" s="20">
        <v>740</v>
      </c>
    </row>
    <row r="308" spans="1:74" x14ac:dyDescent="0.25">
      <c r="A308" s="20" t="s">
        <v>434</v>
      </c>
      <c r="B308" s="20" t="s">
        <v>439</v>
      </c>
      <c r="C308" s="20" t="s">
        <v>441</v>
      </c>
      <c r="D308" s="1">
        <v>44584</v>
      </c>
      <c r="E308">
        <v>47</v>
      </c>
      <c r="F308">
        <v>1</v>
      </c>
      <c r="G308">
        <v>0</v>
      </c>
      <c r="H308">
        <v>1</v>
      </c>
      <c r="I308">
        <v>1</v>
      </c>
      <c r="J308">
        <v>26</v>
      </c>
      <c r="K308">
        <v>4</v>
      </c>
      <c r="L308">
        <v>2</v>
      </c>
      <c r="M308">
        <v>3</v>
      </c>
      <c r="N308">
        <v>35</v>
      </c>
      <c r="O308">
        <v>30</v>
      </c>
      <c r="P308">
        <v>1</v>
      </c>
      <c r="Q308">
        <v>0</v>
      </c>
      <c r="R308">
        <v>121</v>
      </c>
      <c r="S308">
        <v>90</v>
      </c>
      <c r="T308">
        <v>3</v>
      </c>
      <c r="U308">
        <v>3</v>
      </c>
      <c r="V308">
        <v>10</v>
      </c>
      <c r="W308">
        <v>380</v>
      </c>
      <c r="X308">
        <v>175</v>
      </c>
      <c r="Y308">
        <v>11</v>
      </c>
      <c r="Z308">
        <v>21</v>
      </c>
      <c r="AA308">
        <v>68</v>
      </c>
      <c r="AB308">
        <v>285</v>
      </c>
      <c r="AC308">
        <v>130</v>
      </c>
      <c r="AD308">
        <v>2</v>
      </c>
      <c r="AE308">
        <v>4</v>
      </c>
      <c r="AF308">
        <v>84</v>
      </c>
      <c r="AG308">
        <v>53</v>
      </c>
      <c r="AH308">
        <v>21</v>
      </c>
      <c r="AI308">
        <v>1</v>
      </c>
      <c r="AJ308">
        <v>3</v>
      </c>
      <c r="AK308">
        <v>10</v>
      </c>
      <c r="AL308">
        <v>15</v>
      </c>
      <c r="AM308">
        <v>12</v>
      </c>
      <c r="AN308">
        <v>0</v>
      </c>
      <c r="AO308">
        <v>1</v>
      </c>
      <c r="AP308">
        <v>0</v>
      </c>
      <c r="AQ308">
        <v>0</v>
      </c>
      <c r="AR308">
        <v>1</v>
      </c>
      <c r="AS308">
        <v>0</v>
      </c>
      <c r="AT308">
        <v>0</v>
      </c>
      <c r="AU308">
        <v>0</v>
      </c>
      <c r="AV308">
        <v>0</v>
      </c>
      <c r="AW308">
        <v>0</v>
      </c>
      <c r="AX308">
        <v>0</v>
      </c>
      <c r="AY308">
        <v>0</v>
      </c>
      <c r="AZ308">
        <v>0</v>
      </c>
      <c r="BA308">
        <v>0</v>
      </c>
      <c r="BB308">
        <v>0</v>
      </c>
      <c r="BC308">
        <v>0</v>
      </c>
      <c r="BD308">
        <v>0</v>
      </c>
      <c r="BE308">
        <v>0</v>
      </c>
      <c r="BF308">
        <v>0</v>
      </c>
      <c r="BG308" s="20">
        <v>0</v>
      </c>
      <c r="BH308" s="20">
        <v>1</v>
      </c>
      <c r="BI308" s="20">
        <v>36</v>
      </c>
      <c r="BJ308" s="20">
        <v>32</v>
      </c>
      <c r="BK308" s="20">
        <v>104</v>
      </c>
      <c r="BL308" s="20">
        <v>264</v>
      </c>
      <c r="BM308" s="20">
        <v>189</v>
      </c>
      <c r="BN308" s="20">
        <v>35</v>
      </c>
      <c r="BO308" s="20">
        <v>13</v>
      </c>
      <c r="BP308" s="20">
        <v>1611</v>
      </c>
      <c r="BQ308" s="20">
        <v>348</v>
      </c>
      <c r="BR308" s="20">
        <v>0</v>
      </c>
      <c r="BS308" s="20">
        <v>15</v>
      </c>
      <c r="BT308" s="20">
        <v>76</v>
      </c>
      <c r="BU308" s="20">
        <v>697</v>
      </c>
      <c r="BV308" s="20">
        <v>744</v>
      </c>
    </row>
    <row r="309" spans="1:74" x14ac:dyDescent="0.25">
      <c r="A309" s="20" t="s">
        <v>434</v>
      </c>
      <c r="B309" s="20" t="s">
        <v>439</v>
      </c>
      <c r="C309" s="20" t="s">
        <v>441</v>
      </c>
      <c r="D309" s="1">
        <v>44591</v>
      </c>
      <c r="E309">
        <v>47</v>
      </c>
      <c r="F309">
        <v>1</v>
      </c>
      <c r="G309">
        <v>0</v>
      </c>
      <c r="H309">
        <v>1</v>
      </c>
      <c r="I309">
        <v>1</v>
      </c>
      <c r="J309">
        <v>27</v>
      </c>
      <c r="K309">
        <v>4</v>
      </c>
      <c r="L309">
        <v>2</v>
      </c>
      <c r="M309">
        <v>3</v>
      </c>
      <c r="N309">
        <v>35</v>
      </c>
      <c r="O309">
        <v>30</v>
      </c>
      <c r="P309">
        <v>1</v>
      </c>
      <c r="Q309">
        <v>0</v>
      </c>
      <c r="R309">
        <v>121</v>
      </c>
      <c r="S309">
        <v>91</v>
      </c>
      <c r="T309">
        <v>3</v>
      </c>
      <c r="U309">
        <v>3</v>
      </c>
      <c r="V309">
        <v>9</v>
      </c>
      <c r="W309">
        <v>381</v>
      </c>
      <c r="X309">
        <v>176</v>
      </c>
      <c r="Y309">
        <v>11</v>
      </c>
      <c r="Z309">
        <v>21</v>
      </c>
      <c r="AA309">
        <v>68</v>
      </c>
      <c r="AB309">
        <v>285</v>
      </c>
      <c r="AC309">
        <v>130</v>
      </c>
      <c r="AD309">
        <v>2</v>
      </c>
      <c r="AE309">
        <v>4</v>
      </c>
      <c r="AF309">
        <v>84</v>
      </c>
      <c r="AG309">
        <v>53</v>
      </c>
      <c r="AH309">
        <v>22</v>
      </c>
      <c r="AI309">
        <v>1</v>
      </c>
      <c r="AJ309">
        <v>3</v>
      </c>
      <c r="AK309">
        <v>10</v>
      </c>
      <c r="AL309">
        <v>15</v>
      </c>
      <c r="AM309">
        <v>12</v>
      </c>
      <c r="AN309">
        <v>0</v>
      </c>
      <c r="AO309">
        <v>1</v>
      </c>
      <c r="AP309">
        <v>0</v>
      </c>
      <c r="AQ309">
        <v>0</v>
      </c>
      <c r="AR309">
        <v>1</v>
      </c>
      <c r="AS309">
        <v>0</v>
      </c>
      <c r="AT309">
        <v>0</v>
      </c>
      <c r="AU309">
        <v>0</v>
      </c>
      <c r="AV309">
        <v>0</v>
      </c>
      <c r="AW309">
        <v>0</v>
      </c>
      <c r="AX309">
        <v>0</v>
      </c>
      <c r="AY309">
        <v>0</v>
      </c>
      <c r="AZ309">
        <v>0</v>
      </c>
      <c r="BA309">
        <v>0</v>
      </c>
      <c r="BB309">
        <v>0</v>
      </c>
      <c r="BC309">
        <v>0</v>
      </c>
      <c r="BD309">
        <v>0</v>
      </c>
      <c r="BE309">
        <v>0</v>
      </c>
      <c r="BF309">
        <v>0</v>
      </c>
      <c r="BG309" s="20">
        <v>0</v>
      </c>
      <c r="BH309" s="20">
        <v>1</v>
      </c>
      <c r="BI309" s="20">
        <v>36</v>
      </c>
      <c r="BJ309" s="20">
        <v>32</v>
      </c>
      <c r="BK309" s="20">
        <v>104</v>
      </c>
      <c r="BL309" s="20">
        <v>265</v>
      </c>
      <c r="BM309" s="20">
        <v>189</v>
      </c>
      <c r="BN309" s="20">
        <v>36</v>
      </c>
      <c r="BO309" s="20">
        <v>13</v>
      </c>
      <c r="BP309" s="20">
        <v>1610</v>
      </c>
      <c r="BQ309" s="20">
        <v>351</v>
      </c>
      <c r="BR309" s="20">
        <v>0</v>
      </c>
      <c r="BS309" s="20">
        <v>14</v>
      </c>
      <c r="BT309" s="20">
        <v>75</v>
      </c>
      <c r="BU309" s="20">
        <v>696</v>
      </c>
      <c r="BV309" s="20">
        <v>749</v>
      </c>
    </row>
    <row r="310" spans="1:74" x14ac:dyDescent="0.25">
      <c r="A310" s="20" t="s">
        <v>434</v>
      </c>
      <c r="B310" s="20" t="s">
        <v>439</v>
      </c>
      <c r="C310" s="20" t="s">
        <v>441</v>
      </c>
      <c r="D310" s="1">
        <v>44599</v>
      </c>
      <c r="E310">
        <v>49</v>
      </c>
      <c r="F310">
        <v>1</v>
      </c>
      <c r="G310">
        <v>0</v>
      </c>
      <c r="H310">
        <v>1</v>
      </c>
      <c r="I310">
        <v>1</v>
      </c>
      <c r="J310">
        <v>28</v>
      </c>
      <c r="K310">
        <v>4</v>
      </c>
      <c r="L310">
        <v>2</v>
      </c>
      <c r="M310">
        <v>3</v>
      </c>
      <c r="N310">
        <v>36</v>
      </c>
      <c r="O310">
        <v>30</v>
      </c>
      <c r="P310">
        <v>1</v>
      </c>
      <c r="Q310">
        <v>0</v>
      </c>
      <c r="R310">
        <v>120</v>
      </c>
      <c r="S310">
        <v>90</v>
      </c>
      <c r="T310">
        <v>3</v>
      </c>
      <c r="U310">
        <v>3</v>
      </c>
      <c r="V310">
        <v>9</v>
      </c>
      <c r="W310">
        <v>383</v>
      </c>
      <c r="X310">
        <v>177</v>
      </c>
      <c r="Y310">
        <v>12</v>
      </c>
      <c r="Z310">
        <v>22</v>
      </c>
      <c r="AA310">
        <v>67</v>
      </c>
      <c r="AB310">
        <v>288</v>
      </c>
      <c r="AC310">
        <v>131</v>
      </c>
      <c r="AD310">
        <v>2</v>
      </c>
      <c r="AE310">
        <v>4</v>
      </c>
      <c r="AF310">
        <v>86</v>
      </c>
      <c r="AG310">
        <v>52</v>
      </c>
      <c r="AH310">
        <v>22</v>
      </c>
      <c r="AI310">
        <v>1</v>
      </c>
      <c r="AJ310">
        <v>3</v>
      </c>
      <c r="AK310">
        <v>10</v>
      </c>
      <c r="AL310">
        <v>15</v>
      </c>
      <c r="AM310">
        <v>12</v>
      </c>
      <c r="AN310">
        <v>0</v>
      </c>
      <c r="AO310">
        <v>1</v>
      </c>
      <c r="AP310">
        <v>0</v>
      </c>
      <c r="AQ310">
        <v>0</v>
      </c>
      <c r="AR310">
        <v>1</v>
      </c>
      <c r="AS310">
        <v>0</v>
      </c>
      <c r="AT310">
        <v>0</v>
      </c>
      <c r="AU310">
        <v>0</v>
      </c>
      <c r="AV310">
        <v>0</v>
      </c>
      <c r="AW310">
        <v>0</v>
      </c>
      <c r="AX310">
        <v>0</v>
      </c>
      <c r="AY310">
        <v>0</v>
      </c>
      <c r="AZ310">
        <v>0</v>
      </c>
      <c r="BA310">
        <v>0</v>
      </c>
      <c r="BB310">
        <v>0</v>
      </c>
      <c r="BC310">
        <v>0</v>
      </c>
      <c r="BD310">
        <v>0</v>
      </c>
      <c r="BE310">
        <v>0</v>
      </c>
      <c r="BF310">
        <v>0</v>
      </c>
      <c r="BG310" s="20">
        <v>0</v>
      </c>
      <c r="BH310" s="20">
        <v>1</v>
      </c>
      <c r="BI310" s="20">
        <v>37</v>
      </c>
      <c r="BJ310" s="20">
        <v>33</v>
      </c>
      <c r="BK310" s="20">
        <v>103</v>
      </c>
      <c r="BL310" s="20">
        <v>266</v>
      </c>
      <c r="BM310" s="20">
        <v>190</v>
      </c>
      <c r="BN310" s="20">
        <v>35</v>
      </c>
      <c r="BO310" s="20">
        <v>13</v>
      </c>
      <c r="BP310" s="20">
        <v>1607</v>
      </c>
      <c r="BQ310" s="20">
        <v>360</v>
      </c>
      <c r="BR310" s="20">
        <v>0</v>
      </c>
      <c r="BS310" s="20">
        <v>14</v>
      </c>
      <c r="BT310" s="20">
        <v>77</v>
      </c>
      <c r="BU310" s="20">
        <v>684</v>
      </c>
      <c r="BV310" s="20">
        <v>758</v>
      </c>
    </row>
    <row r="311" spans="1:74" x14ac:dyDescent="0.25">
      <c r="A311" s="20" t="s">
        <v>434</v>
      </c>
      <c r="B311" s="20" t="s">
        <v>439</v>
      </c>
      <c r="C311" s="20" t="s">
        <v>441</v>
      </c>
      <c r="D311" s="1">
        <v>44606</v>
      </c>
      <c r="E311">
        <v>50</v>
      </c>
      <c r="F311">
        <v>1</v>
      </c>
      <c r="G311">
        <v>0</v>
      </c>
      <c r="H311">
        <v>1</v>
      </c>
      <c r="I311">
        <v>1</v>
      </c>
      <c r="J311">
        <v>29</v>
      </c>
      <c r="K311">
        <v>4</v>
      </c>
      <c r="L311">
        <v>2</v>
      </c>
      <c r="M311">
        <v>4</v>
      </c>
      <c r="N311">
        <v>36</v>
      </c>
      <c r="O311">
        <v>30</v>
      </c>
      <c r="P311">
        <v>1</v>
      </c>
      <c r="Q311">
        <v>0</v>
      </c>
      <c r="R311">
        <v>120</v>
      </c>
      <c r="S311">
        <v>90</v>
      </c>
      <c r="T311">
        <v>3</v>
      </c>
      <c r="U311">
        <v>3</v>
      </c>
      <c r="V311">
        <v>9</v>
      </c>
      <c r="W311">
        <v>384</v>
      </c>
      <c r="X311">
        <v>180</v>
      </c>
      <c r="Y311">
        <v>13</v>
      </c>
      <c r="Z311">
        <v>22</v>
      </c>
      <c r="AA311">
        <v>65</v>
      </c>
      <c r="AB311">
        <v>286</v>
      </c>
      <c r="AC311">
        <v>131</v>
      </c>
      <c r="AD311">
        <v>2</v>
      </c>
      <c r="AE311">
        <v>4</v>
      </c>
      <c r="AF311">
        <v>86</v>
      </c>
      <c r="AG311">
        <v>51</v>
      </c>
      <c r="AH311">
        <v>23</v>
      </c>
      <c r="AI311">
        <v>0</v>
      </c>
      <c r="AJ311">
        <v>3</v>
      </c>
      <c r="AK311">
        <v>10</v>
      </c>
      <c r="AL311">
        <v>15</v>
      </c>
      <c r="AM311">
        <v>12</v>
      </c>
      <c r="AN311">
        <v>0</v>
      </c>
      <c r="AO311">
        <v>1</v>
      </c>
      <c r="AP311">
        <v>0</v>
      </c>
      <c r="AQ311">
        <v>0</v>
      </c>
      <c r="AR311">
        <v>1</v>
      </c>
      <c r="AS311">
        <v>0</v>
      </c>
      <c r="AT311">
        <v>0</v>
      </c>
      <c r="AU311">
        <v>0</v>
      </c>
      <c r="AV311">
        <v>0</v>
      </c>
      <c r="AW311">
        <v>0</v>
      </c>
      <c r="AX311">
        <v>0</v>
      </c>
      <c r="AY311">
        <v>0</v>
      </c>
      <c r="AZ311">
        <v>0</v>
      </c>
      <c r="BA311">
        <v>0</v>
      </c>
      <c r="BB311">
        <v>0</v>
      </c>
      <c r="BC311">
        <v>0</v>
      </c>
      <c r="BD311">
        <v>0</v>
      </c>
      <c r="BE311">
        <v>0</v>
      </c>
      <c r="BF311">
        <v>0</v>
      </c>
      <c r="BG311" s="20">
        <v>0</v>
      </c>
      <c r="BH311" s="20">
        <v>1</v>
      </c>
      <c r="BI311" s="20">
        <v>37</v>
      </c>
      <c r="BJ311" s="20">
        <v>33</v>
      </c>
      <c r="BK311" s="20">
        <v>103</v>
      </c>
      <c r="BL311" s="20">
        <v>267</v>
      </c>
      <c r="BM311" s="20">
        <v>188</v>
      </c>
      <c r="BN311" s="20">
        <v>35</v>
      </c>
      <c r="BO311" s="20">
        <v>13</v>
      </c>
      <c r="BP311" s="20">
        <v>1607</v>
      </c>
      <c r="BQ311" s="20">
        <v>366</v>
      </c>
      <c r="BR311" s="20">
        <v>0</v>
      </c>
      <c r="BS311" s="20">
        <v>13</v>
      </c>
      <c r="BT311" s="20">
        <v>76</v>
      </c>
      <c r="BU311" s="20">
        <v>685</v>
      </c>
      <c r="BV311" s="20">
        <v>759</v>
      </c>
    </row>
    <row r="312" spans="1:74" x14ac:dyDescent="0.25">
      <c r="A312" s="20" t="s">
        <v>434</v>
      </c>
      <c r="B312" s="20" t="s">
        <v>439</v>
      </c>
      <c r="C312" s="20" t="s">
        <v>441</v>
      </c>
      <c r="D312" s="1">
        <v>44606</v>
      </c>
      <c r="W312">
        <v>1</v>
      </c>
      <c r="AA312">
        <v>1</v>
      </c>
      <c r="BG312" s="20"/>
      <c r="BH312" s="20"/>
      <c r="BI312" s="20"/>
      <c r="BJ312" s="20"/>
      <c r="BK312" s="20"/>
      <c r="BL312" s="20"/>
      <c r="BM312" s="20"/>
      <c r="BN312" s="20"/>
      <c r="BO312" s="20"/>
      <c r="BP312" s="20"/>
      <c r="BQ312" s="20"/>
      <c r="BR312" s="20"/>
      <c r="BS312" s="20"/>
      <c r="BT312" s="20"/>
      <c r="BU312" s="20"/>
      <c r="BV312" s="20"/>
    </row>
    <row r="313" spans="1:74" x14ac:dyDescent="0.25">
      <c r="A313" s="20" t="s">
        <v>434</v>
      </c>
      <c r="B313" s="20" t="s">
        <v>442</v>
      </c>
      <c r="C313" s="20" t="s">
        <v>527</v>
      </c>
      <c r="D313" s="1">
        <v>44493</v>
      </c>
      <c r="E313">
        <v>63</v>
      </c>
      <c r="F313">
        <v>3</v>
      </c>
      <c r="G313">
        <v>0</v>
      </c>
      <c r="H313">
        <v>0</v>
      </c>
      <c r="I313">
        <v>0</v>
      </c>
      <c r="J313">
        <v>7</v>
      </c>
      <c r="K313">
        <v>1</v>
      </c>
      <c r="L313">
        <v>11</v>
      </c>
      <c r="M313">
        <v>3</v>
      </c>
      <c r="N313">
        <v>2</v>
      </c>
      <c r="O313">
        <v>0</v>
      </c>
      <c r="P313">
        <v>0</v>
      </c>
      <c r="Q313">
        <v>0</v>
      </c>
      <c r="R313">
        <v>281</v>
      </c>
      <c r="S313">
        <v>0</v>
      </c>
      <c r="T313">
        <v>107</v>
      </c>
      <c r="U313">
        <v>20</v>
      </c>
      <c r="V313">
        <v>8</v>
      </c>
      <c r="W313">
        <v>781</v>
      </c>
      <c r="X313">
        <v>1</v>
      </c>
      <c r="Y313">
        <v>48</v>
      </c>
      <c r="Z313">
        <v>88</v>
      </c>
      <c r="AA313">
        <v>44</v>
      </c>
      <c r="AB313">
        <v>660</v>
      </c>
      <c r="AC313">
        <v>22</v>
      </c>
      <c r="AD313">
        <v>1</v>
      </c>
      <c r="AE313">
        <v>50</v>
      </c>
      <c r="AF313">
        <v>121</v>
      </c>
      <c r="AG313">
        <v>83</v>
      </c>
      <c r="AH313">
        <v>0</v>
      </c>
      <c r="AI313">
        <v>1</v>
      </c>
      <c r="AJ313">
        <v>19</v>
      </c>
      <c r="AK313">
        <v>8</v>
      </c>
      <c r="AL313">
        <v>64</v>
      </c>
      <c r="AM313">
        <v>0</v>
      </c>
      <c r="AN313">
        <v>16</v>
      </c>
      <c r="AO313">
        <v>4</v>
      </c>
      <c r="AP313">
        <v>0</v>
      </c>
      <c r="AQ313">
        <v>0</v>
      </c>
      <c r="AR313">
        <v>0</v>
      </c>
      <c r="AS313">
        <v>1</v>
      </c>
      <c r="AT313">
        <v>0</v>
      </c>
      <c r="AU313">
        <v>0</v>
      </c>
      <c r="AV313">
        <v>0</v>
      </c>
      <c r="AW313">
        <v>0</v>
      </c>
      <c r="AX313">
        <v>0</v>
      </c>
      <c r="AY313">
        <v>0</v>
      </c>
      <c r="AZ313">
        <v>0</v>
      </c>
      <c r="BA313">
        <v>0</v>
      </c>
      <c r="BB313">
        <v>4</v>
      </c>
      <c r="BC313">
        <v>6</v>
      </c>
      <c r="BD313">
        <v>0</v>
      </c>
      <c r="BE313">
        <v>0</v>
      </c>
      <c r="BF313">
        <v>2</v>
      </c>
      <c r="BG313" s="20"/>
      <c r="BH313" s="20"/>
      <c r="BI313" s="20"/>
      <c r="BJ313" s="20"/>
      <c r="BK313" s="20"/>
      <c r="BL313" s="20"/>
      <c r="BM313" s="20"/>
      <c r="BN313" s="20"/>
      <c r="BO313" s="20"/>
      <c r="BP313" s="20"/>
      <c r="BQ313" s="20"/>
      <c r="BR313" s="20"/>
      <c r="BS313" s="20"/>
      <c r="BT313" s="20"/>
      <c r="BU313" s="20"/>
      <c r="BV313" s="20"/>
    </row>
    <row r="314" spans="1:74" x14ac:dyDescent="0.25">
      <c r="A314" s="20" t="s">
        <v>434</v>
      </c>
      <c r="B314" s="20" t="s">
        <v>442</v>
      </c>
      <c r="C314" s="20" t="s">
        <v>527</v>
      </c>
      <c r="D314" s="1">
        <v>44500</v>
      </c>
      <c r="E314">
        <v>64</v>
      </c>
      <c r="F314">
        <v>3</v>
      </c>
      <c r="G314">
        <v>0</v>
      </c>
      <c r="H314">
        <v>0</v>
      </c>
      <c r="I314">
        <v>0</v>
      </c>
      <c r="J314">
        <v>11</v>
      </c>
      <c r="K314">
        <v>1</v>
      </c>
      <c r="L314">
        <v>11</v>
      </c>
      <c r="M314">
        <v>3</v>
      </c>
      <c r="N314">
        <v>2</v>
      </c>
      <c r="O314">
        <v>0</v>
      </c>
      <c r="P314">
        <v>0</v>
      </c>
      <c r="Q314">
        <v>0</v>
      </c>
      <c r="R314">
        <v>282</v>
      </c>
      <c r="S314">
        <v>0</v>
      </c>
      <c r="T314">
        <v>145</v>
      </c>
      <c r="U314">
        <v>19</v>
      </c>
      <c r="V314">
        <v>8</v>
      </c>
      <c r="W314">
        <v>777</v>
      </c>
      <c r="X314">
        <v>1</v>
      </c>
      <c r="Y314">
        <v>75</v>
      </c>
      <c r="Z314">
        <v>86</v>
      </c>
      <c r="AA314">
        <v>42</v>
      </c>
      <c r="AB314">
        <v>656</v>
      </c>
      <c r="AC314">
        <v>32</v>
      </c>
      <c r="AD314">
        <v>1</v>
      </c>
      <c r="AE314">
        <v>49</v>
      </c>
      <c r="AF314">
        <v>119</v>
      </c>
      <c r="AG314">
        <v>83</v>
      </c>
      <c r="AH314">
        <v>0</v>
      </c>
      <c r="AI314">
        <v>2</v>
      </c>
      <c r="AJ314">
        <v>16</v>
      </c>
      <c r="AK314">
        <v>9</v>
      </c>
      <c r="AL314">
        <v>63</v>
      </c>
      <c r="AM314">
        <v>0</v>
      </c>
      <c r="AN314">
        <v>20</v>
      </c>
      <c r="AO314">
        <v>4</v>
      </c>
      <c r="AP314">
        <v>0</v>
      </c>
      <c r="AQ314">
        <v>0</v>
      </c>
      <c r="AR314">
        <v>0</v>
      </c>
      <c r="AS314">
        <v>1</v>
      </c>
      <c r="AT314">
        <v>0</v>
      </c>
      <c r="AU314">
        <v>0</v>
      </c>
      <c r="AV314">
        <v>0</v>
      </c>
      <c r="AW314">
        <v>0</v>
      </c>
      <c r="AX314">
        <v>0</v>
      </c>
      <c r="AY314">
        <v>0</v>
      </c>
      <c r="AZ314">
        <v>0</v>
      </c>
      <c r="BA314">
        <v>0</v>
      </c>
      <c r="BB314">
        <v>4</v>
      </c>
      <c r="BC314">
        <v>6</v>
      </c>
      <c r="BD314">
        <v>0</v>
      </c>
      <c r="BE314">
        <v>0</v>
      </c>
      <c r="BF314">
        <v>2</v>
      </c>
      <c r="BG314" s="20"/>
      <c r="BH314" s="20"/>
      <c r="BI314" s="20"/>
      <c r="BJ314" s="20"/>
      <c r="BK314" s="20"/>
      <c r="BL314" s="20"/>
      <c r="BM314" s="20"/>
      <c r="BN314" s="20"/>
      <c r="BO314" s="20"/>
      <c r="BP314" s="20"/>
      <c r="BQ314" s="20"/>
      <c r="BR314" s="20"/>
      <c r="BS314" s="20"/>
      <c r="BT314" s="20"/>
      <c r="BU314" s="20"/>
      <c r="BV314" s="20"/>
    </row>
    <row r="315" spans="1:74" x14ac:dyDescent="0.25">
      <c r="A315" s="20" t="s">
        <v>434</v>
      </c>
      <c r="B315" s="20" t="s">
        <v>442</v>
      </c>
      <c r="C315" s="20" t="s">
        <v>527</v>
      </c>
      <c r="D315" s="1">
        <v>44507</v>
      </c>
      <c r="E315">
        <v>64</v>
      </c>
      <c r="F315">
        <v>3</v>
      </c>
      <c r="G315">
        <v>0</v>
      </c>
      <c r="H315">
        <v>0</v>
      </c>
      <c r="I315">
        <v>0</v>
      </c>
      <c r="J315">
        <v>12</v>
      </c>
      <c r="K315">
        <v>1</v>
      </c>
      <c r="L315">
        <v>11</v>
      </c>
      <c r="M315">
        <v>3</v>
      </c>
      <c r="N315">
        <v>2</v>
      </c>
      <c r="O315">
        <v>0</v>
      </c>
      <c r="P315">
        <v>0</v>
      </c>
      <c r="Q315">
        <v>0</v>
      </c>
      <c r="R315">
        <v>283</v>
      </c>
      <c r="S315">
        <v>170</v>
      </c>
      <c r="T315">
        <v>4</v>
      </c>
      <c r="U315">
        <v>25</v>
      </c>
      <c r="V315">
        <v>2</v>
      </c>
      <c r="W315">
        <v>776</v>
      </c>
      <c r="X315">
        <v>106</v>
      </c>
      <c r="Y315">
        <v>6</v>
      </c>
      <c r="Z315">
        <v>86</v>
      </c>
      <c r="AA315">
        <v>39</v>
      </c>
      <c r="AB315">
        <v>658</v>
      </c>
      <c r="AC315">
        <v>49</v>
      </c>
      <c r="AD315">
        <v>1</v>
      </c>
      <c r="AE315">
        <v>54</v>
      </c>
      <c r="AF315">
        <v>114</v>
      </c>
      <c r="AG315">
        <v>84</v>
      </c>
      <c r="AH315">
        <v>3</v>
      </c>
      <c r="AI315">
        <v>0</v>
      </c>
      <c r="AJ315">
        <v>16</v>
      </c>
      <c r="AK315">
        <v>9</v>
      </c>
      <c r="AL315">
        <v>63</v>
      </c>
      <c r="AM315">
        <v>22</v>
      </c>
      <c r="AN315">
        <v>2</v>
      </c>
      <c r="AO315">
        <v>4</v>
      </c>
      <c r="AP315">
        <v>0</v>
      </c>
      <c r="AQ315">
        <v>0</v>
      </c>
      <c r="AR315">
        <v>0</v>
      </c>
      <c r="AS315">
        <v>1</v>
      </c>
      <c r="AT315">
        <v>0</v>
      </c>
      <c r="AU315">
        <v>0</v>
      </c>
      <c r="AV315">
        <v>0</v>
      </c>
      <c r="AW315">
        <v>0</v>
      </c>
      <c r="AX315">
        <v>0</v>
      </c>
      <c r="AY315">
        <v>0</v>
      </c>
      <c r="AZ315">
        <v>0</v>
      </c>
      <c r="BA315">
        <v>0</v>
      </c>
      <c r="BB315">
        <v>0</v>
      </c>
      <c r="BC315">
        <v>1</v>
      </c>
      <c r="BD315">
        <v>0</v>
      </c>
      <c r="BE315">
        <v>0</v>
      </c>
      <c r="BF315">
        <v>0</v>
      </c>
      <c r="BG315" s="20">
        <v>2</v>
      </c>
      <c r="BH315" s="20">
        <v>0</v>
      </c>
      <c r="BI315" s="20">
        <v>45</v>
      </c>
      <c r="BJ315" s="20">
        <v>2</v>
      </c>
      <c r="BK315" s="20">
        <v>251</v>
      </c>
      <c r="BL315" s="20">
        <v>615</v>
      </c>
      <c r="BM315" s="20">
        <v>473</v>
      </c>
      <c r="BN315" s="20">
        <v>54</v>
      </c>
      <c r="BO315" s="20">
        <v>57</v>
      </c>
      <c r="BP315" s="20"/>
      <c r="BQ315" s="20"/>
      <c r="BR315" s="20"/>
      <c r="BS315" s="20"/>
      <c r="BT315" s="20"/>
      <c r="BU315" s="20"/>
      <c r="BV315" s="20"/>
    </row>
    <row r="316" spans="1:74" x14ac:dyDescent="0.25">
      <c r="A316" s="20" t="s">
        <v>434</v>
      </c>
      <c r="B316" s="20" t="s">
        <v>442</v>
      </c>
      <c r="C316" s="20" t="s">
        <v>527</v>
      </c>
      <c r="D316" s="1">
        <v>44514</v>
      </c>
      <c r="E316">
        <v>65</v>
      </c>
      <c r="F316">
        <v>3</v>
      </c>
      <c r="G316">
        <v>0</v>
      </c>
      <c r="H316">
        <v>0</v>
      </c>
      <c r="I316">
        <v>0</v>
      </c>
      <c r="J316">
        <v>15</v>
      </c>
      <c r="K316">
        <v>1</v>
      </c>
      <c r="L316">
        <v>12</v>
      </c>
      <c r="M316">
        <v>3</v>
      </c>
      <c r="N316">
        <v>2</v>
      </c>
      <c r="O316">
        <v>0</v>
      </c>
      <c r="P316">
        <v>0</v>
      </c>
      <c r="Q316">
        <v>0</v>
      </c>
      <c r="R316">
        <v>283</v>
      </c>
      <c r="S316">
        <v>186</v>
      </c>
      <c r="T316">
        <v>4</v>
      </c>
      <c r="U316">
        <v>26</v>
      </c>
      <c r="V316">
        <v>1</v>
      </c>
      <c r="W316">
        <v>783</v>
      </c>
      <c r="X316">
        <v>169</v>
      </c>
      <c r="Y316">
        <v>6</v>
      </c>
      <c r="Z316">
        <v>91</v>
      </c>
      <c r="AA316">
        <v>34</v>
      </c>
      <c r="AB316">
        <v>660</v>
      </c>
      <c r="AC316">
        <v>73</v>
      </c>
      <c r="AD316">
        <v>1</v>
      </c>
      <c r="AE316">
        <v>56</v>
      </c>
      <c r="AF316">
        <v>115</v>
      </c>
      <c r="AG316">
        <v>84</v>
      </c>
      <c r="AH316">
        <v>3</v>
      </c>
      <c r="AI316">
        <v>0</v>
      </c>
      <c r="AJ316">
        <v>15</v>
      </c>
      <c r="AK316">
        <v>8</v>
      </c>
      <c r="AL316">
        <v>64</v>
      </c>
      <c r="AM316">
        <v>22</v>
      </c>
      <c r="AN316">
        <v>2</v>
      </c>
      <c r="AO316">
        <v>5</v>
      </c>
      <c r="AP316">
        <v>0</v>
      </c>
      <c r="AQ316">
        <v>0</v>
      </c>
      <c r="AR316">
        <v>0</v>
      </c>
      <c r="AS316">
        <v>1</v>
      </c>
      <c r="AT316">
        <v>0</v>
      </c>
      <c r="AU316">
        <v>0</v>
      </c>
      <c r="AV316">
        <v>0</v>
      </c>
      <c r="AW316">
        <v>0</v>
      </c>
      <c r="AX316">
        <v>0</v>
      </c>
      <c r="AY316">
        <v>0</v>
      </c>
      <c r="AZ316">
        <v>0</v>
      </c>
      <c r="BA316">
        <v>0</v>
      </c>
      <c r="BB316">
        <v>0</v>
      </c>
      <c r="BC316">
        <v>1</v>
      </c>
      <c r="BD316">
        <v>0</v>
      </c>
      <c r="BE316">
        <v>0</v>
      </c>
      <c r="BF316">
        <v>0</v>
      </c>
      <c r="BG316" s="20">
        <v>2</v>
      </c>
      <c r="BH316" s="20">
        <v>0</v>
      </c>
      <c r="BI316" s="20">
        <v>45</v>
      </c>
      <c r="BJ316" s="20">
        <v>2</v>
      </c>
      <c r="BK316" s="20">
        <v>251</v>
      </c>
      <c r="BL316" s="20">
        <v>624</v>
      </c>
      <c r="BM316" s="20">
        <v>473</v>
      </c>
      <c r="BN316" s="20">
        <v>56</v>
      </c>
      <c r="BO316" s="20">
        <v>57</v>
      </c>
      <c r="BP316" s="20"/>
      <c r="BQ316" s="20"/>
      <c r="BR316" s="20"/>
      <c r="BS316" s="20"/>
      <c r="BT316" s="20"/>
      <c r="BU316" s="20"/>
      <c r="BV316" s="20"/>
    </row>
    <row r="317" spans="1:74" x14ac:dyDescent="0.25">
      <c r="A317" s="20" t="s">
        <v>434</v>
      </c>
      <c r="B317" s="20" t="s">
        <v>442</v>
      </c>
      <c r="C317" s="20" t="s">
        <v>527</v>
      </c>
      <c r="D317" s="1">
        <v>44521</v>
      </c>
      <c r="E317">
        <v>65</v>
      </c>
      <c r="F317">
        <v>3</v>
      </c>
      <c r="G317">
        <v>0</v>
      </c>
      <c r="H317">
        <v>0</v>
      </c>
      <c r="I317">
        <v>0</v>
      </c>
      <c r="J317">
        <v>19</v>
      </c>
      <c r="K317">
        <v>1</v>
      </c>
      <c r="L317">
        <v>12</v>
      </c>
      <c r="M317">
        <v>3</v>
      </c>
      <c r="N317">
        <v>2</v>
      </c>
      <c r="O317">
        <v>0</v>
      </c>
      <c r="P317">
        <v>0</v>
      </c>
      <c r="Q317">
        <v>0</v>
      </c>
      <c r="R317">
        <v>281</v>
      </c>
      <c r="S317">
        <v>194</v>
      </c>
      <c r="T317">
        <v>4</v>
      </c>
      <c r="U317">
        <v>25</v>
      </c>
      <c r="V317">
        <v>1</v>
      </c>
      <c r="W317">
        <v>780</v>
      </c>
      <c r="X317">
        <v>212</v>
      </c>
      <c r="Y317">
        <v>6</v>
      </c>
      <c r="Z317">
        <v>91</v>
      </c>
      <c r="AA317">
        <v>34</v>
      </c>
      <c r="AB317">
        <v>659</v>
      </c>
      <c r="AC317">
        <v>96</v>
      </c>
      <c r="AD317">
        <v>1</v>
      </c>
      <c r="AE317">
        <v>58</v>
      </c>
      <c r="AF317">
        <v>113</v>
      </c>
      <c r="AG317">
        <v>84</v>
      </c>
      <c r="AH317">
        <v>4</v>
      </c>
      <c r="AI317">
        <v>0</v>
      </c>
      <c r="AJ317">
        <v>15</v>
      </c>
      <c r="AK317">
        <v>8</v>
      </c>
      <c r="AL317">
        <v>64</v>
      </c>
      <c r="AM317">
        <v>23</v>
      </c>
      <c r="AN317">
        <v>2</v>
      </c>
      <c r="AO317">
        <v>5</v>
      </c>
      <c r="AP317">
        <v>0</v>
      </c>
      <c r="AQ317">
        <v>0</v>
      </c>
      <c r="AR317">
        <v>0</v>
      </c>
      <c r="AS317">
        <v>1</v>
      </c>
      <c r="AT317">
        <v>0</v>
      </c>
      <c r="AU317">
        <v>0</v>
      </c>
      <c r="AV317">
        <v>0</v>
      </c>
      <c r="AW317">
        <v>0</v>
      </c>
      <c r="AX317">
        <v>0</v>
      </c>
      <c r="AY317">
        <v>0</v>
      </c>
      <c r="AZ317">
        <v>0</v>
      </c>
      <c r="BA317">
        <v>0</v>
      </c>
      <c r="BB317">
        <v>0</v>
      </c>
      <c r="BC317">
        <v>1</v>
      </c>
      <c r="BD317">
        <v>0</v>
      </c>
      <c r="BE317">
        <v>0</v>
      </c>
      <c r="BF317">
        <v>0</v>
      </c>
      <c r="BG317" s="20">
        <v>2</v>
      </c>
      <c r="BH317" s="20">
        <v>0</v>
      </c>
      <c r="BI317" s="20">
        <v>45</v>
      </c>
      <c r="BJ317" s="20">
        <v>2</v>
      </c>
      <c r="BK317" s="20">
        <v>250</v>
      </c>
      <c r="BL317" s="20">
        <v>626</v>
      </c>
      <c r="BM317" s="20">
        <v>473</v>
      </c>
      <c r="BN317" s="20">
        <v>56</v>
      </c>
      <c r="BO317" s="20">
        <v>57</v>
      </c>
      <c r="BP317" s="20"/>
      <c r="BQ317" s="20"/>
      <c r="BR317" s="20"/>
      <c r="BS317" s="20"/>
      <c r="BT317" s="20"/>
      <c r="BU317" s="20"/>
      <c r="BV317" s="20"/>
    </row>
    <row r="318" spans="1:74" x14ac:dyDescent="0.25">
      <c r="A318" s="20" t="s">
        <v>434</v>
      </c>
      <c r="B318" s="20" t="s">
        <v>442</v>
      </c>
      <c r="C318" s="20" t="s">
        <v>527</v>
      </c>
      <c r="D318" s="1">
        <v>44528</v>
      </c>
      <c r="E318">
        <v>66</v>
      </c>
      <c r="F318">
        <v>3</v>
      </c>
      <c r="G318">
        <v>0</v>
      </c>
      <c r="H318">
        <v>0</v>
      </c>
      <c r="I318">
        <v>0</v>
      </c>
      <c r="J318">
        <v>23</v>
      </c>
      <c r="K318">
        <v>1</v>
      </c>
      <c r="L318">
        <v>12</v>
      </c>
      <c r="M318">
        <v>3</v>
      </c>
      <c r="N318">
        <v>2</v>
      </c>
      <c r="O318">
        <v>0</v>
      </c>
      <c r="P318">
        <v>0</v>
      </c>
      <c r="Q318">
        <v>0</v>
      </c>
      <c r="R318">
        <v>280</v>
      </c>
      <c r="S318">
        <v>202</v>
      </c>
      <c r="T318">
        <v>4</v>
      </c>
      <c r="U318">
        <v>25</v>
      </c>
      <c r="V318">
        <v>1</v>
      </c>
      <c r="W318">
        <v>784</v>
      </c>
      <c r="X318">
        <v>251</v>
      </c>
      <c r="Y318">
        <v>6</v>
      </c>
      <c r="Z318">
        <v>92</v>
      </c>
      <c r="AA318">
        <v>33</v>
      </c>
      <c r="AB318">
        <v>657</v>
      </c>
      <c r="AC318">
        <v>141</v>
      </c>
      <c r="AD318">
        <v>1</v>
      </c>
      <c r="AE318">
        <v>62</v>
      </c>
      <c r="AF318">
        <v>106</v>
      </c>
      <c r="AG318">
        <v>83</v>
      </c>
      <c r="AH318">
        <v>6</v>
      </c>
      <c r="AI318">
        <v>0</v>
      </c>
      <c r="AJ318">
        <v>15</v>
      </c>
      <c r="AK318">
        <v>8</v>
      </c>
      <c r="AL318">
        <v>65</v>
      </c>
      <c r="AM318">
        <v>24</v>
      </c>
      <c r="AN318">
        <v>2</v>
      </c>
      <c r="AO318">
        <v>5</v>
      </c>
      <c r="AP318">
        <v>0</v>
      </c>
      <c r="AQ318">
        <v>0</v>
      </c>
      <c r="AR318">
        <v>0</v>
      </c>
      <c r="AS318">
        <v>1</v>
      </c>
      <c r="AT318">
        <v>0</v>
      </c>
      <c r="AU318">
        <v>0</v>
      </c>
      <c r="AV318">
        <v>0</v>
      </c>
      <c r="AW318">
        <v>0</v>
      </c>
      <c r="AX318">
        <v>0</v>
      </c>
      <c r="AY318">
        <v>0</v>
      </c>
      <c r="AZ318">
        <v>0</v>
      </c>
      <c r="BA318">
        <v>0</v>
      </c>
      <c r="BB318">
        <v>0</v>
      </c>
      <c r="BC318">
        <v>1</v>
      </c>
      <c r="BD318">
        <v>0</v>
      </c>
      <c r="BE318">
        <v>0</v>
      </c>
      <c r="BF318">
        <v>0</v>
      </c>
      <c r="BG318" s="20">
        <v>2</v>
      </c>
      <c r="BH318" s="20">
        <v>0</v>
      </c>
      <c r="BI318" s="20">
        <v>46</v>
      </c>
      <c r="BJ318" s="20">
        <v>2</v>
      </c>
      <c r="BK318" s="20">
        <v>249</v>
      </c>
      <c r="BL318" s="20">
        <v>629</v>
      </c>
      <c r="BM318" s="20">
        <v>474</v>
      </c>
      <c r="BN318" s="20">
        <v>55</v>
      </c>
      <c r="BO318" s="20">
        <v>58</v>
      </c>
      <c r="BP318" s="20"/>
      <c r="BQ318" s="20"/>
      <c r="BR318" s="20"/>
      <c r="BS318" s="20"/>
      <c r="BT318" s="20"/>
      <c r="BU318" s="20"/>
      <c r="BV318" s="20"/>
    </row>
    <row r="319" spans="1:74" x14ac:dyDescent="0.25">
      <c r="A319" s="20" t="s">
        <v>434</v>
      </c>
      <c r="B319" s="20" t="s">
        <v>442</v>
      </c>
      <c r="C319" s="20" t="s">
        <v>527</v>
      </c>
      <c r="D319" s="1">
        <v>44535</v>
      </c>
      <c r="E319">
        <v>66</v>
      </c>
      <c r="F319">
        <v>3</v>
      </c>
      <c r="G319">
        <v>0</v>
      </c>
      <c r="H319">
        <v>0</v>
      </c>
      <c r="I319">
        <v>0</v>
      </c>
      <c r="J319">
        <v>24</v>
      </c>
      <c r="K319">
        <v>1</v>
      </c>
      <c r="L319">
        <v>12</v>
      </c>
      <c r="M319">
        <v>3</v>
      </c>
      <c r="N319">
        <v>3</v>
      </c>
      <c r="O319">
        <v>0</v>
      </c>
      <c r="P319">
        <v>0</v>
      </c>
      <c r="Q319">
        <v>0</v>
      </c>
      <c r="R319">
        <v>279</v>
      </c>
      <c r="S319">
        <v>209</v>
      </c>
      <c r="T319">
        <v>4</v>
      </c>
      <c r="U319">
        <v>24</v>
      </c>
      <c r="V319">
        <v>1</v>
      </c>
      <c r="W319">
        <v>782</v>
      </c>
      <c r="X319">
        <v>289</v>
      </c>
      <c r="Y319">
        <v>6</v>
      </c>
      <c r="Z319">
        <v>91</v>
      </c>
      <c r="AA319">
        <v>32</v>
      </c>
      <c r="AB319">
        <v>661</v>
      </c>
      <c r="AC319">
        <v>191</v>
      </c>
      <c r="AD319">
        <v>1</v>
      </c>
      <c r="AE319">
        <v>66</v>
      </c>
      <c r="AF319">
        <v>102</v>
      </c>
      <c r="AG319">
        <v>84</v>
      </c>
      <c r="AH319">
        <v>8</v>
      </c>
      <c r="AI319">
        <v>0</v>
      </c>
      <c r="AJ319">
        <v>16</v>
      </c>
      <c r="AK319">
        <v>7</v>
      </c>
      <c r="AL319">
        <v>63</v>
      </c>
      <c r="AM319">
        <v>23</v>
      </c>
      <c r="AN319">
        <v>2</v>
      </c>
      <c r="AO319">
        <v>5</v>
      </c>
      <c r="AP319">
        <v>0</v>
      </c>
      <c r="AQ319">
        <v>0</v>
      </c>
      <c r="AR319">
        <v>0</v>
      </c>
      <c r="AS319">
        <v>1</v>
      </c>
      <c r="AT319">
        <v>0</v>
      </c>
      <c r="AU319">
        <v>0</v>
      </c>
      <c r="AV319">
        <v>0</v>
      </c>
      <c r="AW319">
        <v>0</v>
      </c>
      <c r="AX319">
        <v>0</v>
      </c>
      <c r="AY319">
        <v>0</v>
      </c>
      <c r="AZ319">
        <v>0</v>
      </c>
      <c r="BA319">
        <v>0</v>
      </c>
      <c r="BB319">
        <v>0</v>
      </c>
      <c r="BC319">
        <v>1</v>
      </c>
      <c r="BD319">
        <v>0</v>
      </c>
      <c r="BE319">
        <v>0</v>
      </c>
      <c r="BF319">
        <v>0</v>
      </c>
      <c r="BG319" s="20">
        <v>2</v>
      </c>
      <c r="BH319" s="20">
        <v>0</v>
      </c>
      <c r="BI319" s="20">
        <v>46</v>
      </c>
      <c r="BJ319" s="20">
        <v>3</v>
      </c>
      <c r="BK319" s="20">
        <v>249</v>
      </c>
      <c r="BL319" s="20">
        <v>629</v>
      </c>
      <c r="BM319" s="20">
        <v>477</v>
      </c>
      <c r="BN319" s="20">
        <v>55</v>
      </c>
      <c r="BO319" s="20">
        <v>56</v>
      </c>
      <c r="BP319" s="20"/>
      <c r="BQ319" s="20"/>
      <c r="BR319" s="20"/>
      <c r="BS319" s="20"/>
      <c r="BT319" s="20"/>
      <c r="BU319" s="20"/>
      <c r="BV319" s="20"/>
    </row>
    <row r="320" spans="1:74" x14ac:dyDescent="0.25">
      <c r="A320" s="20" t="s">
        <v>434</v>
      </c>
      <c r="B320" s="20" t="s">
        <v>442</v>
      </c>
      <c r="C320" s="20" t="s">
        <v>527</v>
      </c>
      <c r="D320" s="1">
        <v>44542</v>
      </c>
      <c r="E320">
        <v>67</v>
      </c>
      <c r="F320">
        <v>3</v>
      </c>
      <c r="G320">
        <v>0</v>
      </c>
      <c r="H320">
        <v>0</v>
      </c>
      <c r="I320">
        <v>0</v>
      </c>
      <c r="J320">
        <v>30</v>
      </c>
      <c r="K320">
        <v>1</v>
      </c>
      <c r="L320">
        <v>12</v>
      </c>
      <c r="M320">
        <v>3</v>
      </c>
      <c r="N320">
        <v>3</v>
      </c>
      <c r="O320">
        <v>0</v>
      </c>
      <c r="P320">
        <v>0</v>
      </c>
      <c r="Q320">
        <v>0</v>
      </c>
      <c r="R320">
        <v>278</v>
      </c>
      <c r="S320">
        <v>214</v>
      </c>
      <c r="T320">
        <v>4</v>
      </c>
      <c r="U320">
        <v>23</v>
      </c>
      <c r="V320">
        <v>1</v>
      </c>
      <c r="W320">
        <v>784</v>
      </c>
      <c r="X320">
        <v>323</v>
      </c>
      <c r="Y320">
        <v>6</v>
      </c>
      <c r="Z320">
        <v>89</v>
      </c>
      <c r="AA320">
        <v>32</v>
      </c>
      <c r="AB320">
        <v>662</v>
      </c>
      <c r="AC320">
        <v>229</v>
      </c>
      <c r="AD320">
        <v>1</v>
      </c>
      <c r="AE320">
        <v>63</v>
      </c>
      <c r="AF320">
        <v>104</v>
      </c>
      <c r="AG320">
        <v>85</v>
      </c>
      <c r="AH320">
        <v>12</v>
      </c>
      <c r="AI320">
        <v>0</v>
      </c>
      <c r="AJ320">
        <v>16</v>
      </c>
      <c r="AK320">
        <v>7</v>
      </c>
      <c r="AL320">
        <v>64</v>
      </c>
      <c r="AM320">
        <v>24</v>
      </c>
      <c r="AN320">
        <v>2</v>
      </c>
      <c r="AO320">
        <v>5</v>
      </c>
      <c r="AP320">
        <v>0</v>
      </c>
      <c r="AQ320">
        <v>0</v>
      </c>
      <c r="AR320">
        <v>0</v>
      </c>
      <c r="AS320">
        <v>1</v>
      </c>
      <c r="AT320">
        <v>0</v>
      </c>
      <c r="AU320">
        <v>0</v>
      </c>
      <c r="AV320">
        <v>0</v>
      </c>
      <c r="AW320">
        <v>0</v>
      </c>
      <c r="AX320">
        <v>0</v>
      </c>
      <c r="AY320">
        <v>0</v>
      </c>
      <c r="AZ320">
        <v>0</v>
      </c>
      <c r="BA320">
        <v>0</v>
      </c>
      <c r="BB320">
        <v>0</v>
      </c>
      <c r="BC320">
        <v>1</v>
      </c>
      <c r="BD320">
        <v>0</v>
      </c>
      <c r="BE320">
        <v>0</v>
      </c>
      <c r="BF320">
        <v>0</v>
      </c>
      <c r="BG320" s="20">
        <v>2</v>
      </c>
      <c r="BH320" s="20">
        <v>0</v>
      </c>
      <c r="BI320" s="20">
        <v>47</v>
      </c>
      <c r="BJ320" s="20">
        <v>3</v>
      </c>
      <c r="BK320" s="20">
        <v>249</v>
      </c>
      <c r="BL320" s="20">
        <v>632</v>
      </c>
      <c r="BM320" s="20">
        <v>478</v>
      </c>
      <c r="BN320" s="20">
        <v>56</v>
      </c>
      <c r="BO320" s="20">
        <v>57</v>
      </c>
      <c r="BP320" s="20"/>
      <c r="BQ320" s="20"/>
      <c r="BR320" s="20"/>
      <c r="BS320" s="20"/>
      <c r="BT320" s="20"/>
      <c r="BU320" s="20"/>
      <c r="BV320" s="20"/>
    </row>
    <row r="321" spans="1:74" x14ac:dyDescent="0.25">
      <c r="A321" s="20" t="s">
        <v>434</v>
      </c>
      <c r="B321" s="20" t="s">
        <v>442</v>
      </c>
      <c r="C321" s="20" t="s">
        <v>527</v>
      </c>
      <c r="D321" s="1">
        <v>44549</v>
      </c>
      <c r="E321">
        <v>67</v>
      </c>
      <c r="F321">
        <v>3</v>
      </c>
      <c r="G321">
        <v>1</v>
      </c>
      <c r="H321">
        <v>0</v>
      </c>
      <c r="I321">
        <v>0</v>
      </c>
      <c r="J321">
        <v>33</v>
      </c>
      <c r="K321">
        <v>1</v>
      </c>
      <c r="L321">
        <v>12</v>
      </c>
      <c r="M321">
        <v>3</v>
      </c>
      <c r="N321">
        <v>3</v>
      </c>
      <c r="O321">
        <v>2</v>
      </c>
      <c r="P321">
        <v>0</v>
      </c>
      <c r="Q321">
        <v>0</v>
      </c>
      <c r="R321">
        <v>278</v>
      </c>
      <c r="S321">
        <v>221</v>
      </c>
      <c r="T321">
        <v>4</v>
      </c>
      <c r="U321">
        <v>22</v>
      </c>
      <c r="V321">
        <v>1</v>
      </c>
      <c r="W321">
        <v>785</v>
      </c>
      <c r="X321">
        <v>359</v>
      </c>
      <c r="Y321">
        <v>6</v>
      </c>
      <c r="Z321">
        <v>87</v>
      </c>
      <c r="AA321">
        <v>32</v>
      </c>
      <c r="AB321">
        <v>663</v>
      </c>
      <c r="AC321">
        <v>281</v>
      </c>
      <c r="AD321">
        <v>1</v>
      </c>
      <c r="AE321">
        <v>62</v>
      </c>
      <c r="AF321">
        <v>104</v>
      </c>
      <c r="AG321">
        <v>86</v>
      </c>
      <c r="AH321">
        <v>22</v>
      </c>
      <c r="AI321">
        <v>0</v>
      </c>
      <c r="AJ321">
        <v>16</v>
      </c>
      <c r="AK321">
        <v>7</v>
      </c>
      <c r="AL321">
        <v>64</v>
      </c>
      <c r="AM321">
        <v>47</v>
      </c>
      <c r="AN321">
        <v>2</v>
      </c>
      <c r="AO321">
        <v>5</v>
      </c>
      <c r="AP321">
        <v>0</v>
      </c>
      <c r="AQ321">
        <v>0</v>
      </c>
      <c r="AR321">
        <v>0</v>
      </c>
      <c r="AS321">
        <v>1</v>
      </c>
      <c r="AT321">
        <v>0</v>
      </c>
      <c r="AU321">
        <v>0</v>
      </c>
      <c r="AV321">
        <v>0</v>
      </c>
      <c r="AW321">
        <v>0</v>
      </c>
      <c r="AX321">
        <v>0</v>
      </c>
      <c r="AY321">
        <v>0</v>
      </c>
      <c r="AZ321">
        <v>0</v>
      </c>
      <c r="BA321">
        <v>0</v>
      </c>
      <c r="BB321">
        <v>0</v>
      </c>
      <c r="BC321">
        <v>1</v>
      </c>
      <c r="BD321">
        <v>0</v>
      </c>
      <c r="BE321">
        <v>0</v>
      </c>
      <c r="BF321">
        <v>0</v>
      </c>
      <c r="BG321" s="20">
        <v>2</v>
      </c>
      <c r="BH321" s="20">
        <v>0</v>
      </c>
      <c r="BI321" s="20">
        <v>47</v>
      </c>
      <c r="BJ321" s="20">
        <v>3</v>
      </c>
      <c r="BK321" s="20">
        <v>249</v>
      </c>
      <c r="BL321" s="20">
        <v>636</v>
      </c>
      <c r="BM321" s="20">
        <v>481</v>
      </c>
      <c r="BN321" s="20">
        <v>57</v>
      </c>
      <c r="BO321" s="20">
        <v>57</v>
      </c>
      <c r="BP321" s="20">
        <v>3024</v>
      </c>
      <c r="BQ321" s="20">
        <v>599</v>
      </c>
      <c r="BR321" s="20">
        <v>0</v>
      </c>
      <c r="BS321" s="20">
        <v>2</v>
      </c>
      <c r="BT321" s="20">
        <v>428</v>
      </c>
      <c r="BU321" s="20">
        <v>726</v>
      </c>
      <c r="BV321" s="20">
        <v>1699</v>
      </c>
    </row>
    <row r="322" spans="1:74" x14ac:dyDescent="0.25">
      <c r="A322" s="20" t="s">
        <v>434</v>
      </c>
      <c r="B322" s="20" t="s">
        <v>442</v>
      </c>
      <c r="C322" s="20" t="s">
        <v>527</v>
      </c>
      <c r="D322" s="1">
        <v>44558</v>
      </c>
      <c r="E322">
        <v>67</v>
      </c>
      <c r="F322">
        <v>3</v>
      </c>
      <c r="G322">
        <v>1</v>
      </c>
      <c r="H322">
        <v>0</v>
      </c>
      <c r="I322">
        <v>0</v>
      </c>
      <c r="J322">
        <v>35</v>
      </c>
      <c r="K322">
        <v>1</v>
      </c>
      <c r="L322">
        <v>12</v>
      </c>
      <c r="M322">
        <v>3</v>
      </c>
      <c r="N322">
        <v>3</v>
      </c>
      <c r="O322">
        <v>2</v>
      </c>
      <c r="P322">
        <v>0</v>
      </c>
      <c r="Q322">
        <v>0</v>
      </c>
      <c r="R322">
        <v>278</v>
      </c>
      <c r="S322">
        <v>223</v>
      </c>
      <c r="T322">
        <v>4</v>
      </c>
      <c r="U322">
        <v>22</v>
      </c>
      <c r="V322">
        <v>1</v>
      </c>
      <c r="W322">
        <v>791</v>
      </c>
      <c r="X322">
        <v>399</v>
      </c>
      <c r="Y322">
        <v>7</v>
      </c>
      <c r="Z322">
        <v>88</v>
      </c>
      <c r="AA322">
        <v>31</v>
      </c>
      <c r="AB322">
        <v>662</v>
      </c>
      <c r="AC322">
        <v>311</v>
      </c>
      <c r="AD322">
        <v>1</v>
      </c>
      <c r="AE322">
        <v>64</v>
      </c>
      <c r="AF322">
        <v>99</v>
      </c>
      <c r="AG322">
        <v>86</v>
      </c>
      <c r="AH322">
        <v>32</v>
      </c>
      <c r="AI322">
        <v>0</v>
      </c>
      <c r="AJ322">
        <v>16</v>
      </c>
      <c r="AK322">
        <v>7</v>
      </c>
      <c r="AL322">
        <v>64</v>
      </c>
      <c r="AM322">
        <v>50</v>
      </c>
      <c r="AN322">
        <v>2</v>
      </c>
      <c r="AO322">
        <v>5</v>
      </c>
      <c r="AP322">
        <v>0</v>
      </c>
      <c r="AQ322">
        <v>0</v>
      </c>
      <c r="AR322">
        <v>0</v>
      </c>
      <c r="AS322">
        <v>1</v>
      </c>
      <c r="AT322">
        <v>0</v>
      </c>
      <c r="AU322">
        <v>0</v>
      </c>
      <c r="AV322">
        <v>0</v>
      </c>
      <c r="AW322">
        <v>0</v>
      </c>
      <c r="AX322">
        <v>0</v>
      </c>
      <c r="AY322">
        <v>0</v>
      </c>
      <c r="AZ322">
        <v>0</v>
      </c>
      <c r="BA322">
        <v>0</v>
      </c>
      <c r="BB322">
        <v>0</v>
      </c>
      <c r="BC322">
        <v>1</v>
      </c>
      <c r="BD322">
        <v>0</v>
      </c>
      <c r="BE322">
        <v>0</v>
      </c>
      <c r="BF322">
        <v>0</v>
      </c>
      <c r="BG322" s="20">
        <v>2</v>
      </c>
      <c r="BH322" s="20">
        <v>0</v>
      </c>
      <c r="BI322" s="20">
        <v>47</v>
      </c>
      <c r="BJ322" s="20">
        <v>3</v>
      </c>
      <c r="BK322" s="20">
        <v>249</v>
      </c>
      <c r="BL322" s="20">
        <v>639</v>
      </c>
      <c r="BM322" s="20">
        <v>482</v>
      </c>
      <c r="BN322" s="20">
        <v>57</v>
      </c>
      <c r="BO322" s="20">
        <v>57</v>
      </c>
      <c r="BP322" s="20">
        <v>3037</v>
      </c>
      <c r="BQ322" s="20">
        <v>729</v>
      </c>
      <c r="BR322" s="20">
        <v>0</v>
      </c>
      <c r="BS322" s="20">
        <v>2</v>
      </c>
      <c r="BT322" s="20">
        <v>434</v>
      </c>
      <c r="BU322" s="20">
        <v>719</v>
      </c>
      <c r="BV322" s="20">
        <v>1716</v>
      </c>
    </row>
    <row r="323" spans="1:74" x14ac:dyDescent="0.25">
      <c r="A323" s="20" t="s">
        <v>434</v>
      </c>
      <c r="B323" s="20" t="s">
        <v>442</v>
      </c>
      <c r="C323" s="20" t="s">
        <v>527</v>
      </c>
      <c r="D323" s="1">
        <v>44564</v>
      </c>
      <c r="E323">
        <v>67</v>
      </c>
      <c r="F323">
        <v>3</v>
      </c>
      <c r="G323">
        <v>1</v>
      </c>
      <c r="H323">
        <v>0</v>
      </c>
      <c r="I323">
        <v>0</v>
      </c>
      <c r="J323">
        <v>35</v>
      </c>
      <c r="K323">
        <v>1</v>
      </c>
      <c r="L323">
        <v>12</v>
      </c>
      <c r="M323">
        <v>3</v>
      </c>
      <c r="N323">
        <v>3</v>
      </c>
      <c r="O323">
        <v>2</v>
      </c>
      <c r="P323">
        <v>0</v>
      </c>
      <c r="Q323">
        <v>0</v>
      </c>
      <c r="R323">
        <v>278</v>
      </c>
      <c r="S323">
        <v>225</v>
      </c>
      <c r="T323">
        <v>4</v>
      </c>
      <c r="U323">
        <v>22</v>
      </c>
      <c r="V323">
        <v>1</v>
      </c>
      <c r="W323">
        <v>791</v>
      </c>
      <c r="X323">
        <v>404</v>
      </c>
      <c r="Y323">
        <v>7</v>
      </c>
      <c r="Z323">
        <v>88</v>
      </c>
      <c r="AA323">
        <v>30</v>
      </c>
      <c r="AB323">
        <v>663</v>
      </c>
      <c r="AC323">
        <v>328</v>
      </c>
      <c r="AD323">
        <v>1</v>
      </c>
      <c r="AE323">
        <v>61</v>
      </c>
      <c r="AF323">
        <v>98</v>
      </c>
      <c r="AG323">
        <v>86</v>
      </c>
      <c r="AH323">
        <v>36</v>
      </c>
      <c r="AI323">
        <v>0</v>
      </c>
      <c r="AJ323">
        <v>16</v>
      </c>
      <c r="AK323">
        <v>7</v>
      </c>
      <c r="AL323">
        <v>64</v>
      </c>
      <c r="AM323">
        <v>50</v>
      </c>
      <c r="AN323">
        <v>2</v>
      </c>
      <c r="AO323">
        <v>5</v>
      </c>
      <c r="AP323">
        <v>0</v>
      </c>
      <c r="AQ323">
        <v>0</v>
      </c>
      <c r="AR323">
        <v>0</v>
      </c>
      <c r="AS323">
        <v>1</v>
      </c>
      <c r="AT323">
        <v>0</v>
      </c>
      <c r="AU323">
        <v>0</v>
      </c>
      <c r="AV323">
        <v>0</v>
      </c>
      <c r="AW323">
        <v>0</v>
      </c>
      <c r="AX323">
        <v>0</v>
      </c>
      <c r="AY323">
        <v>0</v>
      </c>
      <c r="AZ323">
        <v>0</v>
      </c>
      <c r="BA323">
        <v>0</v>
      </c>
      <c r="BB323">
        <v>0</v>
      </c>
      <c r="BC323">
        <v>1</v>
      </c>
      <c r="BD323">
        <v>0</v>
      </c>
      <c r="BE323">
        <v>0</v>
      </c>
      <c r="BF323">
        <v>0</v>
      </c>
      <c r="BG323" s="20">
        <v>2</v>
      </c>
      <c r="BH323" s="20">
        <v>0</v>
      </c>
      <c r="BI323" s="20">
        <v>47</v>
      </c>
      <c r="BJ323" s="20">
        <v>3</v>
      </c>
      <c r="BK323" s="20">
        <v>249</v>
      </c>
      <c r="BL323" s="20">
        <v>640</v>
      </c>
      <c r="BM323" s="20">
        <v>484</v>
      </c>
      <c r="BN323" s="20">
        <v>59</v>
      </c>
      <c r="BO323" s="20">
        <v>57</v>
      </c>
      <c r="BP323" s="20">
        <v>3038</v>
      </c>
      <c r="BQ323" s="20">
        <v>794</v>
      </c>
      <c r="BR323" s="20">
        <v>0</v>
      </c>
      <c r="BS323" s="20">
        <v>2</v>
      </c>
      <c r="BT323" s="20">
        <v>436</v>
      </c>
      <c r="BU323" s="20">
        <v>711</v>
      </c>
      <c r="BV323" s="20">
        <v>1730</v>
      </c>
    </row>
    <row r="324" spans="1:74" x14ac:dyDescent="0.25">
      <c r="A324" s="20" t="s">
        <v>434</v>
      </c>
      <c r="B324" s="20" t="s">
        <v>442</v>
      </c>
      <c r="C324" s="20" t="s">
        <v>527</v>
      </c>
      <c r="D324" s="1">
        <v>44570</v>
      </c>
      <c r="E324">
        <v>67</v>
      </c>
      <c r="F324">
        <v>3</v>
      </c>
      <c r="G324">
        <v>1</v>
      </c>
      <c r="H324">
        <v>0</v>
      </c>
      <c r="I324">
        <v>0</v>
      </c>
      <c r="J324">
        <v>37</v>
      </c>
      <c r="K324">
        <v>1</v>
      </c>
      <c r="L324">
        <v>12</v>
      </c>
      <c r="M324">
        <v>3</v>
      </c>
      <c r="N324">
        <v>3</v>
      </c>
      <c r="O324">
        <v>2</v>
      </c>
      <c r="P324">
        <v>0</v>
      </c>
      <c r="Q324">
        <v>0</v>
      </c>
      <c r="R324">
        <v>279</v>
      </c>
      <c r="S324">
        <v>227</v>
      </c>
      <c r="T324">
        <v>4</v>
      </c>
      <c r="U324">
        <v>22</v>
      </c>
      <c r="V324">
        <v>1</v>
      </c>
      <c r="W324">
        <v>792</v>
      </c>
      <c r="X324">
        <v>413</v>
      </c>
      <c r="Y324">
        <v>7</v>
      </c>
      <c r="Z324">
        <v>87</v>
      </c>
      <c r="AA324">
        <v>30</v>
      </c>
      <c r="AB324">
        <v>663</v>
      </c>
      <c r="AC324">
        <v>334</v>
      </c>
      <c r="AD324">
        <v>1</v>
      </c>
      <c r="AE324">
        <v>64</v>
      </c>
      <c r="AF324">
        <v>95</v>
      </c>
      <c r="AG324">
        <v>86</v>
      </c>
      <c r="AH324">
        <v>36</v>
      </c>
      <c r="AI324">
        <v>0</v>
      </c>
      <c r="AJ324">
        <v>16</v>
      </c>
      <c r="AK324">
        <v>7</v>
      </c>
      <c r="AL324">
        <v>64</v>
      </c>
      <c r="AM324">
        <v>50</v>
      </c>
      <c r="AN324">
        <v>2</v>
      </c>
      <c r="AO324">
        <v>5</v>
      </c>
      <c r="AP324">
        <v>0</v>
      </c>
      <c r="AQ324">
        <v>0</v>
      </c>
      <c r="AR324">
        <v>0</v>
      </c>
      <c r="AS324">
        <v>1</v>
      </c>
      <c r="AT324">
        <v>0</v>
      </c>
      <c r="AU324">
        <v>0</v>
      </c>
      <c r="AV324">
        <v>0</v>
      </c>
      <c r="AW324">
        <v>0</v>
      </c>
      <c r="AX324">
        <v>0</v>
      </c>
      <c r="AY324">
        <v>0</v>
      </c>
      <c r="AZ324">
        <v>0</v>
      </c>
      <c r="BA324">
        <v>0</v>
      </c>
      <c r="BB324">
        <v>0</v>
      </c>
      <c r="BC324">
        <v>1</v>
      </c>
      <c r="BD324">
        <v>0</v>
      </c>
      <c r="BE324">
        <v>0</v>
      </c>
      <c r="BF324">
        <v>0</v>
      </c>
      <c r="BG324" s="20">
        <v>2</v>
      </c>
      <c r="BH324" s="20">
        <v>0</v>
      </c>
      <c r="BI324" s="20">
        <v>47</v>
      </c>
      <c r="BJ324" s="20">
        <v>3</v>
      </c>
      <c r="BK324" s="20">
        <v>250</v>
      </c>
      <c r="BL324" s="20">
        <v>641</v>
      </c>
      <c r="BM324" s="20">
        <v>484</v>
      </c>
      <c r="BN324" s="20">
        <v>59</v>
      </c>
      <c r="BO324" s="20">
        <v>57</v>
      </c>
      <c r="BP324" s="20">
        <v>3043</v>
      </c>
      <c r="BQ324" s="20">
        <v>843</v>
      </c>
      <c r="BR324" s="20">
        <v>0</v>
      </c>
      <c r="BS324" s="20">
        <v>2</v>
      </c>
      <c r="BT324" s="20">
        <v>450</v>
      </c>
      <c r="BU324" s="20">
        <v>700</v>
      </c>
      <c r="BV324" s="20">
        <v>1736</v>
      </c>
    </row>
    <row r="325" spans="1:74" x14ac:dyDescent="0.25">
      <c r="A325" s="20" t="s">
        <v>434</v>
      </c>
      <c r="B325" s="20" t="s">
        <v>442</v>
      </c>
      <c r="C325" s="20" t="s">
        <v>527</v>
      </c>
      <c r="D325" s="1">
        <v>44577</v>
      </c>
      <c r="E325">
        <v>64</v>
      </c>
      <c r="F325">
        <v>3</v>
      </c>
      <c r="G325">
        <v>1</v>
      </c>
      <c r="H325">
        <v>0</v>
      </c>
      <c r="I325">
        <v>0</v>
      </c>
      <c r="J325">
        <v>37</v>
      </c>
      <c r="K325">
        <v>1</v>
      </c>
      <c r="L325">
        <v>10</v>
      </c>
      <c r="M325">
        <v>3</v>
      </c>
      <c r="N325">
        <v>3</v>
      </c>
      <c r="O325">
        <v>2</v>
      </c>
      <c r="P325">
        <v>0</v>
      </c>
      <c r="Q325">
        <v>0</v>
      </c>
      <c r="R325">
        <v>279</v>
      </c>
      <c r="S325">
        <v>228</v>
      </c>
      <c r="T325">
        <v>4</v>
      </c>
      <c r="U325">
        <v>23</v>
      </c>
      <c r="V325">
        <v>1</v>
      </c>
      <c r="W325">
        <v>791</v>
      </c>
      <c r="X325">
        <v>421</v>
      </c>
      <c r="Y325">
        <v>7</v>
      </c>
      <c r="Z325">
        <v>87</v>
      </c>
      <c r="AA325">
        <v>30</v>
      </c>
      <c r="AB325">
        <v>663</v>
      </c>
      <c r="AC325">
        <v>342</v>
      </c>
      <c r="AD325">
        <v>1</v>
      </c>
      <c r="AE325">
        <v>66</v>
      </c>
      <c r="AF325">
        <v>92</v>
      </c>
      <c r="AG325">
        <v>87</v>
      </c>
      <c r="AH325">
        <v>39</v>
      </c>
      <c r="AI325">
        <v>0</v>
      </c>
      <c r="AJ325">
        <v>18</v>
      </c>
      <c r="AK325">
        <v>5</v>
      </c>
      <c r="AL325">
        <v>63</v>
      </c>
      <c r="AM325">
        <v>50</v>
      </c>
      <c r="AN325">
        <v>2</v>
      </c>
      <c r="AO325">
        <v>4</v>
      </c>
      <c r="AP325">
        <v>0</v>
      </c>
      <c r="AQ325">
        <v>0</v>
      </c>
      <c r="AR325">
        <v>0</v>
      </c>
      <c r="AS325">
        <v>1</v>
      </c>
      <c r="AT325">
        <v>0</v>
      </c>
      <c r="AU325">
        <v>0</v>
      </c>
      <c r="AV325">
        <v>0</v>
      </c>
      <c r="AW325">
        <v>0</v>
      </c>
      <c r="AX325">
        <v>0</v>
      </c>
      <c r="AY325">
        <v>0</v>
      </c>
      <c r="AZ325">
        <v>0</v>
      </c>
      <c r="BA325">
        <v>0</v>
      </c>
      <c r="BB325">
        <v>0</v>
      </c>
      <c r="BC325">
        <v>1</v>
      </c>
      <c r="BD325">
        <v>0</v>
      </c>
      <c r="BE325">
        <v>0</v>
      </c>
      <c r="BF325">
        <v>0</v>
      </c>
      <c r="BG325" s="20">
        <v>2</v>
      </c>
      <c r="BH325" s="20">
        <v>0</v>
      </c>
      <c r="BI325" s="20">
        <v>47</v>
      </c>
      <c r="BJ325" s="20">
        <v>3</v>
      </c>
      <c r="BK325" s="20">
        <v>249</v>
      </c>
      <c r="BL325" s="20">
        <v>642</v>
      </c>
      <c r="BM325" s="20">
        <v>484</v>
      </c>
      <c r="BN325" s="20">
        <v>59</v>
      </c>
      <c r="BO325" s="20">
        <v>57</v>
      </c>
      <c r="BP325" s="20">
        <v>3033</v>
      </c>
      <c r="BQ325" s="20">
        <v>882</v>
      </c>
      <c r="BR325" s="20">
        <v>0</v>
      </c>
      <c r="BS325" s="20">
        <v>2</v>
      </c>
      <c r="BT325" s="20">
        <v>448</v>
      </c>
      <c r="BU325" s="20">
        <v>689</v>
      </c>
      <c r="BV325" s="20">
        <v>1734</v>
      </c>
    </row>
    <row r="326" spans="1:74" x14ac:dyDescent="0.25">
      <c r="A326" s="20" t="s">
        <v>434</v>
      </c>
      <c r="B326" s="20" t="s">
        <v>442</v>
      </c>
      <c r="C326" s="20" t="s">
        <v>527</v>
      </c>
      <c r="D326" s="1">
        <v>44584</v>
      </c>
      <c r="E326">
        <v>64</v>
      </c>
      <c r="F326">
        <v>3</v>
      </c>
      <c r="G326">
        <v>1</v>
      </c>
      <c r="H326">
        <v>0</v>
      </c>
      <c r="I326">
        <v>0</v>
      </c>
      <c r="J326">
        <v>37</v>
      </c>
      <c r="K326">
        <v>1</v>
      </c>
      <c r="L326">
        <v>10</v>
      </c>
      <c r="M326">
        <v>3</v>
      </c>
      <c r="N326">
        <v>3</v>
      </c>
      <c r="O326">
        <v>2</v>
      </c>
      <c r="P326">
        <v>0</v>
      </c>
      <c r="Q326">
        <v>0</v>
      </c>
      <c r="R326">
        <v>279</v>
      </c>
      <c r="S326">
        <v>229</v>
      </c>
      <c r="T326">
        <v>4</v>
      </c>
      <c r="U326">
        <v>23</v>
      </c>
      <c r="V326">
        <v>1</v>
      </c>
      <c r="W326">
        <v>791</v>
      </c>
      <c r="X326">
        <v>423</v>
      </c>
      <c r="Y326">
        <v>7</v>
      </c>
      <c r="Z326">
        <v>86</v>
      </c>
      <c r="AA326">
        <v>30</v>
      </c>
      <c r="AB326">
        <v>664</v>
      </c>
      <c r="AC326">
        <v>347</v>
      </c>
      <c r="AD326">
        <v>1</v>
      </c>
      <c r="AE326">
        <v>66</v>
      </c>
      <c r="AF326">
        <v>92</v>
      </c>
      <c r="AG326">
        <v>87</v>
      </c>
      <c r="AH326">
        <v>39</v>
      </c>
      <c r="AI326">
        <v>0</v>
      </c>
      <c r="AJ326">
        <v>18</v>
      </c>
      <c r="AK326">
        <v>5</v>
      </c>
      <c r="AL326">
        <v>63</v>
      </c>
      <c r="AM326">
        <v>50</v>
      </c>
      <c r="AN326">
        <v>2</v>
      </c>
      <c r="AO326">
        <v>4</v>
      </c>
      <c r="AP326">
        <v>0</v>
      </c>
      <c r="AQ326">
        <v>0</v>
      </c>
      <c r="AR326">
        <v>0</v>
      </c>
      <c r="AS326">
        <v>1</v>
      </c>
      <c r="AT326">
        <v>0</v>
      </c>
      <c r="AU326">
        <v>0</v>
      </c>
      <c r="AV326">
        <v>0</v>
      </c>
      <c r="AW326">
        <v>0</v>
      </c>
      <c r="AX326">
        <v>0</v>
      </c>
      <c r="AY326">
        <v>0</v>
      </c>
      <c r="AZ326">
        <v>0</v>
      </c>
      <c r="BA326">
        <v>0</v>
      </c>
      <c r="BB326">
        <v>0</v>
      </c>
      <c r="BC326">
        <v>1</v>
      </c>
      <c r="BD326">
        <v>0</v>
      </c>
      <c r="BE326">
        <v>0</v>
      </c>
      <c r="BF326">
        <v>0</v>
      </c>
      <c r="BG326" s="20">
        <v>2</v>
      </c>
      <c r="BH326" s="20">
        <v>0</v>
      </c>
      <c r="BI326" s="20">
        <v>47</v>
      </c>
      <c r="BJ326" s="20">
        <v>3</v>
      </c>
      <c r="BK326" s="20">
        <v>249</v>
      </c>
      <c r="BL326" s="20">
        <v>642</v>
      </c>
      <c r="BM326" s="20">
        <v>485</v>
      </c>
      <c r="BN326" s="20">
        <v>59</v>
      </c>
      <c r="BO326" s="20">
        <v>57</v>
      </c>
      <c r="BP326" s="20">
        <v>3035</v>
      </c>
      <c r="BQ326" s="20">
        <v>899</v>
      </c>
      <c r="BR326" s="20">
        <v>0</v>
      </c>
      <c r="BS326" s="20">
        <v>2</v>
      </c>
      <c r="BT326" s="20">
        <v>453</v>
      </c>
      <c r="BU326" s="20">
        <v>679</v>
      </c>
      <c r="BV326" s="20">
        <v>1744</v>
      </c>
    </row>
    <row r="327" spans="1:74" x14ac:dyDescent="0.25">
      <c r="A327" s="20" t="s">
        <v>434</v>
      </c>
      <c r="B327" s="20" t="s">
        <v>442</v>
      </c>
      <c r="C327" s="20" t="s">
        <v>527</v>
      </c>
      <c r="D327" s="1">
        <v>44591</v>
      </c>
      <c r="E327">
        <v>64</v>
      </c>
      <c r="F327">
        <v>3</v>
      </c>
      <c r="G327">
        <v>1</v>
      </c>
      <c r="H327">
        <v>0</v>
      </c>
      <c r="I327">
        <v>0</v>
      </c>
      <c r="J327">
        <v>37</v>
      </c>
      <c r="K327">
        <v>1</v>
      </c>
      <c r="L327">
        <v>10</v>
      </c>
      <c r="M327">
        <v>3</v>
      </c>
      <c r="N327">
        <v>3</v>
      </c>
      <c r="O327">
        <v>2</v>
      </c>
      <c r="P327">
        <v>0</v>
      </c>
      <c r="Q327">
        <v>0</v>
      </c>
      <c r="R327">
        <v>273</v>
      </c>
      <c r="S327">
        <v>229</v>
      </c>
      <c r="T327">
        <v>3</v>
      </c>
      <c r="U327">
        <v>18</v>
      </c>
      <c r="V327">
        <v>1</v>
      </c>
      <c r="W327">
        <v>792</v>
      </c>
      <c r="X327">
        <v>426</v>
      </c>
      <c r="Y327">
        <v>7</v>
      </c>
      <c r="Z327">
        <v>85</v>
      </c>
      <c r="AA327">
        <v>31</v>
      </c>
      <c r="AB327">
        <v>658</v>
      </c>
      <c r="AC327">
        <v>350</v>
      </c>
      <c r="AD327">
        <v>1</v>
      </c>
      <c r="AE327">
        <v>64</v>
      </c>
      <c r="AF327">
        <v>92</v>
      </c>
      <c r="AG327">
        <v>87</v>
      </c>
      <c r="AH327">
        <v>38</v>
      </c>
      <c r="AI327">
        <v>0</v>
      </c>
      <c r="AJ327">
        <v>18</v>
      </c>
      <c r="AK327">
        <v>5</v>
      </c>
      <c r="AL327">
        <v>62</v>
      </c>
      <c r="AM327">
        <v>50</v>
      </c>
      <c r="AN327">
        <v>2</v>
      </c>
      <c r="AO327">
        <v>3</v>
      </c>
      <c r="AP327">
        <v>0</v>
      </c>
      <c r="AQ327">
        <v>0</v>
      </c>
      <c r="AR327">
        <v>0</v>
      </c>
      <c r="AS327">
        <v>1</v>
      </c>
      <c r="AT327">
        <v>0</v>
      </c>
      <c r="AU327">
        <v>0</v>
      </c>
      <c r="AV327">
        <v>0</v>
      </c>
      <c r="AW327">
        <v>0</v>
      </c>
      <c r="AX327">
        <v>0</v>
      </c>
      <c r="AY327">
        <v>0</v>
      </c>
      <c r="AZ327">
        <v>0</v>
      </c>
      <c r="BA327">
        <v>0</v>
      </c>
      <c r="BB327">
        <v>0</v>
      </c>
      <c r="BC327">
        <v>1</v>
      </c>
      <c r="BD327">
        <v>0</v>
      </c>
      <c r="BE327">
        <v>0</v>
      </c>
      <c r="BF327">
        <v>0</v>
      </c>
      <c r="BG327" s="20">
        <v>2</v>
      </c>
      <c r="BH327" s="20">
        <v>0</v>
      </c>
      <c r="BI327" s="20">
        <v>47</v>
      </c>
      <c r="BJ327" s="20">
        <v>3</v>
      </c>
      <c r="BK327" s="20">
        <v>249</v>
      </c>
      <c r="BL327" s="20">
        <v>644</v>
      </c>
      <c r="BM327" s="20">
        <v>483</v>
      </c>
      <c r="BN327" s="20">
        <v>59</v>
      </c>
      <c r="BO327" s="20">
        <v>57</v>
      </c>
      <c r="BP327" s="20">
        <v>3022</v>
      </c>
      <c r="BQ327" s="20">
        <v>923</v>
      </c>
      <c r="BR327" s="20">
        <v>0</v>
      </c>
      <c r="BS327" s="20">
        <v>1</v>
      </c>
      <c r="BT327" s="20">
        <v>455</v>
      </c>
      <c r="BU327" s="20">
        <v>664</v>
      </c>
      <c r="BV327" s="20">
        <v>1749</v>
      </c>
    </row>
    <row r="328" spans="1:74" x14ac:dyDescent="0.25">
      <c r="A328" s="20" t="s">
        <v>434</v>
      </c>
      <c r="B328" s="20" t="s">
        <v>442</v>
      </c>
      <c r="C328" s="20" t="s">
        <v>527</v>
      </c>
      <c r="D328" s="1">
        <v>44599</v>
      </c>
      <c r="E328">
        <v>64</v>
      </c>
      <c r="F328">
        <v>3</v>
      </c>
      <c r="G328">
        <v>1</v>
      </c>
      <c r="H328">
        <v>0</v>
      </c>
      <c r="I328">
        <v>0</v>
      </c>
      <c r="J328">
        <v>37</v>
      </c>
      <c r="K328">
        <v>1</v>
      </c>
      <c r="L328">
        <v>10</v>
      </c>
      <c r="M328">
        <v>3</v>
      </c>
      <c r="N328">
        <v>3</v>
      </c>
      <c r="O328">
        <v>2</v>
      </c>
      <c r="P328">
        <v>0</v>
      </c>
      <c r="Q328">
        <v>0</v>
      </c>
      <c r="R328">
        <v>274</v>
      </c>
      <c r="S328">
        <v>232</v>
      </c>
      <c r="T328">
        <v>3</v>
      </c>
      <c r="U328">
        <v>18</v>
      </c>
      <c r="V328">
        <v>1</v>
      </c>
      <c r="W328">
        <v>792</v>
      </c>
      <c r="X328">
        <v>428</v>
      </c>
      <c r="Y328">
        <v>7</v>
      </c>
      <c r="Z328">
        <v>86</v>
      </c>
      <c r="AA328">
        <v>31</v>
      </c>
      <c r="AB328">
        <v>659</v>
      </c>
      <c r="AC328">
        <v>355</v>
      </c>
      <c r="AD328">
        <v>1</v>
      </c>
      <c r="AE328">
        <v>64</v>
      </c>
      <c r="AF328">
        <v>90</v>
      </c>
      <c r="AG328">
        <v>87</v>
      </c>
      <c r="AH328">
        <v>38</v>
      </c>
      <c r="AI328">
        <v>0</v>
      </c>
      <c r="AJ328">
        <v>18</v>
      </c>
      <c r="AK328">
        <v>5</v>
      </c>
      <c r="AL328">
        <v>62</v>
      </c>
      <c r="AM328">
        <v>50</v>
      </c>
      <c r="AN328">
        <v>2</v>
      </c>
      <c r="AO328">
        <v>3</v>
      </c>
      <c r="AP328">
        <v>0</v>
      </c>
      <c r="AQ328">
        <v>0</v>
      </c>
      <c r="AR328">
        <v>0</v>
      </c>
      <c r="AS328">
        <v>1</v>
      </c>
      <c r="AT328">
        <v>0</v>
      </c>
      <c r="AU328">
        <v>0</v>
      </c>
      <c r="AV328">
        <v>0</v>
      </c>
      <c r="AW328">
        <v>0</v>
      </c>
      <c r="AX328">
        <v>0</v>
      </c>
      <c r="AY328">
        <v>0</v>
      </c>
      <c r="AZ328">
        <v>0</v>
      </c>
      <c r="BA328">
        <v>0</v>
      </c>
      <c r="BB328">
        <v>0</v>
      </c>
      <c r="BC328">
        <v>1</v>
      </c>
      <c r="BD328">
        <v>0</v>
      </c>
      <c r="BE328">
        <v>0</v>
      </c>
      <c r="BF328">
        <v>0</v>
      </c>
      <c r="BG328" s="20">
        <v>2</v>
      </c>
      <c r="BH328" s="20">
        <v>0</v>
      </c>
      <c r="BI328" s="20">
        <v>47</v>
      </c>
      <c r="BJ328" s="20">
        <v>3</v>
      </c>
      <c r="BK328" s="20">
        <v>250</v>
      </c>
      <c r="BL328" s="20">
        <v>644</v>
      </c>
      <c r="BM328" s="20">
        <v>486</v>
      </c>
      <c r="BN328" s="20">
        <v>59</v>
      </c>
      <c r="BO328" s="20">
        <v>57</v>
      </c>
      <c r="BP328" s="20">
        <v>3019</v>
      </c>
      <c r="BQ328" s="20">
        <v>943</v>
      </c>
      <c r="BR328" s="20">
        <v>0</v>
      </c>
      <c r="BS328" s="20">
        <v>1</v>
      </c>
      <c r="BT328" s="20">
        <v>460</v>
      </c>
      <c r="BU328" s="20">
        <v>650</v>
      </c>
      <c r="BV328" s="20">
        <v>1764</v>
      </c>
    </row>
    <row r="329" spans="1:74" x14ac:dyDescent="0.25">
      <c r="A329" s="20" t="s">
        <v>434</v>
      </c>
      <c r="B329" s="20" t="s">
        <v>442</v>
      </c>
      <c r="C329" s="20" t="s">
        <v>527</v>
      </c>
      <c r="D329" s="1">
        <v>44606</v>
      </c>
      <c r="E329">
        <v>64</v>
      </c>
      <c r="F329">
        <v>3</v>
      </c>
      <c r="G329">
        <v>1</v>
      </c>
      <c r="H329">
        <v>0</v>
      </c>
      <c r="I329">
        <v>0</v>
      </c>
      <c r="J329">
        <v>39</v>
      </c>
      <c r="K329">
        <v>1</v>
      </c>
      <c r="L329">
        <v>10</v>
      </c>
      <c r="M329">
        <v>3</v>
      </c>
      <c r="N329">
        <v>3</v>
      </c>
      <c r="O329">
        <v>2</v>
      </c>
      <c r="P329">
        <v>0</v>
      </c>
      <c r="Q329">
        <v>0</v>
      </c>
      <c r="R329">
        <v>276</v>
      </c>
      <c r="S329">
        <v>232</v>
      </c>
      <c r="T329">
        <v>3</v>
      </c>
      <c r="U329">
        <v>18</v>
      </c>
      <c r="V329">
        <v>3</v>
      </c>
      <c r="W329">
        <v>793</v>
      </c>
      <c r="X329">
        <v>432</v>
      </c>
      <c r="Y329">
        <v>7</v>
      </c>
      <c r="Z329">
        <v>86</v>
      </c>
      <c r="AA329">
        <v>31</v>
      </c>
      <c r="AB329">
        <v>660</v>
      </c>
      <c r="AC329">
        <v>356</v>
      </c>
      <c r="AD329">
        <v>1</v>
      </c>
      <c r="AE329">
        <v>65</v>
      </c>
      <c r="AF329">
        <v>91</v>
      </c>
      <c r="AG329">
        <v>87</v>
      </c>
      <c r="AH329">
        <v>39</v>
      </c>
      <c r="AI329">
        <v>0</v>
      </c>
      <c r="AJ329">
        <v>17</v>
      </c>
      <c r="AK329">
        <v>4</v>
      </c>
      <c r="AL329">
        <v>61</v>
      </c>
      <c r="AM329">
        <v>50</v>
      </c>
      <c r="AN329">
        <v>1</v>
      </c>
      <c r="AO329">
        <v>3</v>
      </c>
      <c r="AP329">
        <v>0</v>
      </c>
      <c r="AQ329">
        <v>0</v>
      </c>
      <c r="AR329">
        <v>0</v>
      </c>
      <c r="AS329">
        <v>1</v>
      </c>
      <c r="AT329">
        <v>0</v>
      </c>
      <c r="AU329">
        <v>0</v>
      </c>
      <c r="AV329">
        <v>0</v>
      </c>
      <c r="AW329">
        <v>0</v>
      </c>
      <c r="AX329">
        <v>0</v>
      </c>
      <c r="AY329">
        <v>0</v>
      </c>
      <c r="AZ329">
        <v>0</v>
      </c>
      <c r="BA329">
        <v>0</v>
      </c>
      <c r="BB329">
        <v>0</v>
      </c>
      <c r="BC329">
        <v>1</v>
      </c>
      <c r="BD329">
        <v>0</v>
      </c>
      <c r="BE329">
        <v>0</v>
      </c>
      <c r="BF329">
        <v>0</v>
      </c>
      <c r="BG329" s="20">
        <v>2</v>
      </c>
      <c r="BH329" s="20">
        <v>0</v>
      </c>
      <c r="BI329" s="20">
        <v>47</v>
      </c>
      <c r="BJ329" s="20">
        <v>3</v>
      </c>
      <c r="BK329" s="20">
        <v>250</v>
      </c>
      <c r="BL329" s="20">
        <v>646</v>
      </c>
      <c r="BM329" s="20">
        <v>485</v>
      </c>
      <c r="BN329" s="20">
        <v>59</v>
      </c>
      <c r="BO329" s="20">
        <v>57</v>
      </c>
      <c r="BP329" s="20">
        <v>3034</v>
      </c>
      <c r="BQ329" s="20">
        <v>958</v>
      </c>
      <c r="BR329" s="20">
        <v>0</v>
      </c>
      <c r="BS329" s="20">
        <v>1</v>
      </c>
      <c r="BT329" s="20">
        <v>465</v>
      </c>
      <c r="BU329" s="20">
        <v>654</v>
      </c>
      <c r="BV329" s="20">
        <v>1767</v>
      </c>
    </row>
    <row r="330" spans="1:74" x14ac:dyDescent="0.25">
      <c r="A330" s="20" t="s">
        <v>434</v>
      </c>
      <c r="B330" s="20" t="s">
        <v>442</v>
      </c>
      <c r="C330" s="20" t="s">
        <v>528</v>
      </c>
      <c r="D330" s="1">
        <v>44493</v>
      </c>
      <c r="E330">
        <v>131</v>
      </c>
      <c r="F330">
        <v>1</v>
      </c>
      <c r="G330">
        <v>0</v>
      </c>
      <c r="H330">
        <v>1</v>
      </c>
      <c r="I330">
        <v>0</v>
      </c>
      <c r="J330">
        <v>16</v>
      </c>
      <c r="K330">
        <v>1</v>
      </c>
      <c r="L330">
        <v>8</v>
      </c>
      <c r="M330">
        <v>15</v>
      </c>
      <c r="N330">
        <v>22</v>
      </c>
      <c r="O330">
        <v>0</v>
      </c>
      <c r="P330">
        <v>18</v>
      </c>
      <c r="Q330">
        <v>0</v>
      </c>
      <c r="R330">
        <v>703</v>
      </c>
      <c r="S330">
        <v>0</v>
      </c>
      <c r="T330">
        <v>260</v>
      </c>
      <c r="U330">
        <v>62</v>
      </c>
      <c r="V330">
        <v>6</v>
      </c>
      <c r="W330">
        <v>1418</v>
      </c>
      <c r="X330">
        <v>0</v>
      </c>
      <c r="Y330">
        <v>80</v>
      </c>
      <c r="Z330">
        <v>25</v>
      </c>
      <c r="AA330">
        <v>244</v>
      </c>
      <c r="AB330">
        <v>1134</v>
      </c>
      <c r="AC330">
        <v>47</v>
      </c>
      <c r="AD330">
        <v>4</v>
      </c>
      <c r="AE330">
        <v>11</v>
      </c>
      <c r="AF330">
        <v>258</v>
      </c>
      <c r="AG330">
        <v>128</v>
      </c>
      <c r="AH330">
        <v>0</v>
      </c>
      <c r="AI330">
        <v>0</v>
      </c>
      <c r="AJ330">
        <v>1</v>
      </c>
      <c r="AK330">
        <v>40</v>
      </c>
      <c r="AL330">
        <v>64</v>
      </c>
      <c r="AM330">
        <v>0</v>
      </c>
      <c r="AN330">
        <v>14</v>
      </c>
      <c r="AO330">
        <v>1</v>
      </c>
      <c r="AP330">
        <v>2</v>
      </c>
      <c r="AQ330">
        <v>0</v>
      </c>
      <c r="AR330">
        <v>0</v>
      </c>
      <c r="AS330">
        <v>0</v>
      </c>
      <c r="AT330">
        <v>0</v>
      </c>
      <c r="AU330">
        <v>0</v>
      </c>
      <c r="AV330">
        <v>0</v>
      </c>
      <c r="AW330">
        <v>0</v>
      </c>
      <c r="AX330">
        <v>0</v>
      </c>
      <c r="AY330">
        <v>0</v>
      </c>
      <c r="AZ330">
        <v>2</v>
      </c>
      <c r="BA330">
        <v>0</v>
      </c>
      <c r="BB330">
        <v>16</v>
      </c>
      <c r="BC330">
        <v>24</v>
      </c>
      <c r="BD330">
        <v>0</v>
      </c>
      <c r="BE330">
        <v>0</v>
      </c>
      <c r="BF330">
        <v>0</v>
      </c>
      <c r="BG330" s="20"/>
      <c r="BH330" s="20"/>
      <c r="BI330" s="20"/>
      <c r="BJ330" s="20"/>
      <c r="BK330" s="20"/>
      <c r="BL330" s="20"/>
      <c r="BM330" s="20"/>
      <c r="BN330" s="20"/>
      <c r="BO330" s="20"/>
      <c r="BP330" s="20"/>
      <c r="BQ330" s="20"/>
      <c r="BR330" s="20"/>
      <c r="BS330" s="20"/>
      <c r="BT330" s="20"/>
      <c r="BU330" s="20"/>
      <c r="BV330" s="20"/>
    </row>
    <row r="331" spans="1:74" x14ac:dyDescent="0.25">
      <c r="A331" s="20" t="s">
        <v>434</v>
      </c>
      <c r="B331" s="20" t="s">
        <v>442</v>
      </c>
      <c r="C331" s="20" t="s">
        <v>528</v>
      </c>
      <c r="D331" s="1">
        <v>44500</v>
      </c>
      <c r="E331">
        <v>133</v>
      </c>
      <c r="F331">
        <v>1</v>
      </c>
      <c r="G331">
        <v>0</v>
      </c>
      <c r="H331">
        <v>1</v>
      </c>
      <c r="I331">
        <v>0</v>
      </c>
      <c r="J331">
        <v>21</v>
      </c>
      <c r="K331">
        <v>1</v>
      </c>
      <c r="L331">
        <v>8</v>
      </c>
      <c r="M331">
        <v>15</v>
      </c>
      <c r="N331">
        <v>22</v>
      </c>
      <c r="O331">
        <v>0</v>
      </c>
      <c r="P331">
        <v>18</v>
      </c>
      <c r="Q331">
        <v>0</v>
      </c>
      <c r="R331">
        <v>703</v>
      </c>
      <c r="S331">
        <v>0</v>
      </c>
      <c r="T331">
        <v>335</v>
      </c>
      <c r="U331">
        <v>62</v>
      </c>
      <c r="V331">
        <v>7</v>
      </c>
      <c r="W331">
        <v>1415</v>
      </c>
      <c r="X331">
        <v>0</v>
      </c>
      <c r="Y331">
        <v>127</v>
      </c>
      <c r="Z331">
        <v>25</v>
      </c>
      <c r="AA331">
        <v>244</v>
      </c>
      <c r="AB331">
        <v>1131</v>
      </c>
      <c r="AC331">
        <v>58</v>
      </c>
      <c r="AD331">
        <v>3</v>
      </c>
      <c r="AE331">
        <v>10</v>
      </c>
      <c r="AF331">
        <v>259</v>
      </c>
      <c r="AG331">
        <v>128</v>
      </c>
      <c r="AH331">
        <v>0</v>
      </c>
      <c r="AI331">
        <v>0</v>
      </c>
      <c r="AJ331">
        <v>1</v>
      </c>
      <c r="AK331">
        <v>40</v>
      </c>
      <c r="AL331">
        <v>64</v>
      </c>
      <c r="AM331">
        <v>0</v>
      </c>
      <c r="AN331">
        <v>14</v>
      </c>
      <c r="AO331">
        <v>1</v>
      </c>
      <c r="AP331">
        <v>1</v>
      </c>
      <c r="AQ331">
        <v>0</v>
      </c>
      <c r="AR331">
        <v>0</v>
      </c>
      <c r="AS331">
        <v>0</v>
      </c>
      <c r="AT331">
        <v>0</v>
      </c>
      <c r="AU331">
        <v>0</v>
      </c>
      <c r="AV331">
        <v>0</v>
      </c>
      <c r="AW331">
        <v>0</v>
      </c>
      <c r="AX331">
        <v>0</v>
      </c>
      <c r="AY331">
        <v>0</v>
      </c>
      <c r="AZ331">
        <v>2</v>
      </c>
      <c r="BA331">
        <v>0</v>
      </c>
      <c r="BB331">
        <v>16</v>
      </c>
      <c r="BC331">
        <v>23</v>
      </c>
      <c r="BD331">
        <v>0</v>
      </c>
      <c r="BE331">
        <v>0</v>
      </c>
      <c r="BF331">
        <v>1</v>
      </c>
      <c r="BG331" s="20"/>
      <c r="BH331" s="20"/>
      <c r="BI331" s="20"/>
      <c r="BJ331" s="20"/>
      <c r="BK331" s="20"/>
      <c r="BL331" s="20"/>
      <c r="BM331" s="20"/>
      <c r="BN331" s="20"/>
      <c r="BO331" s="20"/>
      <c r="BP331" s="20"/>
      <c r="BQ331" s="20"/>
      <c r="BR331" s="20"/>
      <c r="BS331" s="20"/>
      <c r="BT331" s="20"/>
      <c r="BU331" s="20"/>
      <c r="BV331" s="20"/>
    </row>
    <row r="332" spans="1:74" x14ac:dyDescent="0.25">
      <c r="A332" s="20" t="s">
        <v>434</v>
      </c>
      <c r="B332" s="20" t="s">
        <v>442</v>
      </c>
      <c r="C332" s="20" t="s">
        <v>528</v>
      </c>
      <c r="D332" s="1">
        <v>44507</v>
      </c>
      <c r="E332">
        <v>132</v>
      </c>
      <c r="F332">
        <v>1</v>
      </c>
      <c r="G332">
        <v>0</v>
      </c>
      <c r="H332">
        <v>1</v>
      </c>
      <c r="I332">
        <v>0</v>
      </c>
      <c r="J332">
        <v>26</v>
      </c>
      <c r="K332">
        <v>1</v>
      </c>
      <c r="L332">
        <v>8</v>
      </c>
      <c r="M332">
        <v>15</v>
      </c>
      <c r="N332">
        <v>22</v>
      </c>
      <c r="O332">
        <v>18</v>
      </c>
      <c r="P332">
        <v>2</v>
      </c>
      <c r="Q332">
        <v>0</v>
      </c>
      <c r="R332">
        <v>704</v>
      </c>
      <c r="S332">
        <v>394</v>
      </c>
      <c r="T332">
        <v>16</v>
      </c>
      <c r="U332">
        <v>61</v>
      </c>
      <c r="V332">
        <v>9</v>
      </c>
      <c r="W332">
        <v>1413</v>
      </c>
      <c r="X332">
        <v>180</v>
      </c>
      <c r="Y332">
        <v>23</v>
      </c>
      <c r="Z332">
        <v>25</v>
      </c>
      <c r="AA332">
        <v>241</v>
      </c>
      <c r="AB332">
        <v>1131</v>
      </c>
      <c r="AC332">
        <v>88</v>
      </c>
      <c r="AD332">
        <v>3</v>
      </c>
      <c r="AE332">
        <v>10</v>
      </c>
      <c r="AF332">
        <v>258</v>
      </c>
      <c r="AG332">
        <v>129</v>
      </c>
      <c r="AH332">
        <v>0</v>
      </c>
      <c r="AI332">
        <v>0</v>
      </c>
      <c r="AJ332">
        <v>1</v>
      </c>
      <c r="AK332">
        <v>41</v>
      </c>
      <c r="AL332">
        <v>63</v>
      </c>
      <c r="AM332">
        <v>16</v>
      </c>
      <c r="AN332">
        <v>1</v>
      </c>
      <c r="AO332">
        <v>1</v>
      </c>
      <c r="AP332">
        <v>1</v>
      </c>
      <c r="AQ332">
        <v>0</v>
      </c>
      <c r="AR332">
        <v>0</v>
      </c>
      <c r="AS332">
        <v>0</v>
      </c>
      <c r="AT332">
        <v>0</v>
      </c>
      <c r="AU332">
        <v>0</v>
      </c>
      <c r="AV332">
        <v>0</v>
      </c>
      <c r="AW332">
        <v>0</v>
      </c>
      <c r="AX332">
        <v>0</v>
      </c>
      <c r="AY332">
        <v>0</v>
      </c>
      <c r="AZ332">
        <v>0</v>
      </c>
      <c r="BA332">
        <v>0</v>
      </c>
      <c r="BB332">
        <v>0</v>
      </c>
      <c r="BC332">
        <v>0</v>
      </c>
      <c r="BD332">
        <v>0</v>
      </c>
      <c r="BE332">
        <v>0</v>
      </c>
      <c r="BF332">
        <v>0</v>
      </c>
      <c r="BG332" s="20">
        <v>1</v>
      </c>
      <c r="BH332" s="20">
        <v>0</v>
      </c>
      <c r="BI332" s="20">
        <v>104</v>
      </c>
      <c r="BJ332" s="20">
        <v>20</v>
      </c>
      <c r="BK332" s="20">
        <v>606</v>
      </c>
      <c r="BL332" s="20">
        <v>1063</v>
      </c>
      <c r="BM332" s="20">
        <v>826</v>
      </c>
      <c r="BN332" s="20">
        <v>69</v>
      </c>
      <c r="BO332" s="20">
        <v>55</v>
      </c>
      <c r="BP332" s="20"/>
      <c r="BQ332" s="20"/>
      <c r="BR332" s="20"/>
      <c r="BS332" s="20"/>
      <c r="BT332" s="20"/>
      <c r="BU332" s="20"/>
      <c r="BV332" s="20"/>
    </row>
    <row r="333" spans="1:74" x14ac:dyDescent="0.25">
      <c r="A333" s="20" t="s">
        <v>434</v>
      </c>
      <c r="B333" s="20" t="s">
        <v>442</v>
      </c>
      <c r="C333" s="20" t="s">
        <v>528</v>
      </c>
      <c r="D333" s="1">
        <v>44514</v>
      </c>
      <c r="E333">
        <v>132</v>
      </c>
      <c r="F333">
        <v>1</v>
      </c>
      <c r="G333">
        <v>0</v>
      </c>
      <c r="H333">
        <v>1</v>
      </c>
      <c r="I333">
        <v>0</v>
      </c>
      <c r="J333">
        <v>31</v>
      </c>
      <c r="K333">
        <v>1</v>
      </c>
      <c r="L333">
        <v>8</v>
      </c>
      <c r="M333">
        <v>15</v>
      </c>
      <c r="N333">
        <v>22</v>
      </c>
      <c r="O333">
        <v>18</v>
      </c>
      <c r="P333">
        <v>2</v>
      </c>
      <c r="Q333">
        <v>0</v>
      </c>
      <c r="R333">
        <v>701</v>
      </c>
      <c r="S333">
        <v>448</v>
      </c>
      <c r="T333">
        <v>16</v>
      </c>
      <c r="U333">
        <v>61</v>
      </c>
      <c r="V333">
        <v>8</v>
      </c>
      <c r="W333">
        <v>1418</v>
      </c>
      <c r="X333">
        <v>253</v>
      </c>
      <c r="Y333">
        <v>23</v>
      </c>
      <c r="Z333">
        <v>26</v>
      </c>
      <c r="AA333">
        <v>238</v>
      </c>
      <c r="AB333">
        <v>1132</v>
      </c>
      <c r="AC333">
        <v>130</v>
      </c>
      <c r="AD333">
        <v>3</v>
      </c>
      <c r="AE333">
        <v>10</v>
      </c>
      <c r="AF333">
        <v>258</v>
      </c>
      <c r="AG333">
        <v>130</v>
      </c>
      <c r="AH333">
        <v>1</v>
      </c>
      <c r="AI333">
        <v>0</v>
      </c>
      <c r="AJ333">
        <v>1</v>
      </c>
      <c r="AK333">
        <v>41</v>
      </c>
      <c r="AL333">
        <v>63</v>
      </c>
      <c r="AM333">
        <v>16</v>
      </c>
      <c r="AN333">
        <v>1</v>
      </c>
      <c r="AO333">
        <v>1</v>
      </c>
      <c r="AP333">
        <v>1</v>
      </c>
      <c r="AQ333">
        <v>0</v>
      </c>
      <c r="AR333">
        <v>0</v>
      </c>
      <c r="AS333">
        <v>0</v>
      </c>
      <c r="AT333">
        <v>0</v>
      </c>
      <c r="AU333">
        <v>0</v>
      </c>
      <c r="AV333">
        <v>0</v>
      </c>
      <c r="AW333">
        <v>0</v>
      </c>
      <c r="AX333">
        <v>0</v>
      </c>
      <c r="AY333">
        <v>0</v>
      </c>
      <c r="AZ333">
        <v>0</v>
      </c>
      <c r="BA333">
        <v>0</v>
      </c>
      <c r="BB333">
        <v>0</v>
      </c>
      <c r="BC333">
        <v>0</v>
      </c>
      <c r="BD333">
        <v>0</v>
      </c>
      <c r="BE333">
        <v>0</v>
      </c>
      <c r="BF333">
        <v>0</v>
      </c>
      <c r="BG333" s="20">
        <v>1</v>
      </c>
      <c r="BH333" s="20">
        <v>0</v>
      </c>
      <c r="BI333" s="20">
        <v>104</v>
      </c>
      <c r="BJ333" s="20">
        <v>20</v>
      </c>
      <c r="BK333" s="20">
        <v>605</v>
      </c>
      <c r="BL333" s="20">
        <v>1070</v>
      </c>
      <c r="BM333" s="20">
        <v>827</v>
      </c>
      <c r="BN333" s="20">
        <v>70</v>
      </c>
      <c r="BO333" s="20">
        <v>55</v>
      </c>
      <c r="BP333" s="20"/>
      <c r="BQ333" s="20"/>
      <c r="BR333" s="20"/>
      <c r="BS333" s="20"/>
      <c r="BT333" s="20"/>
      <c r="BU333" s="20"/>
      <c r="BV333" s="20"/>
    </row>
    <row r="334" spans="1:74" x14ac:dyDescent="0.25">
      <c r="A334" s="20" t="s">
        <v>434</v>
      </c>
      <c r="B334" s="20" t="s">
        <v>442</v>
      </c>
      <c r="C334" s="20" t="s">
        <v>528</v>
      </c>
      <c r="D334" s="1">
        <v>44521</v>
      </c>
      <c r="E334">
        <v>131</v>
      </c>
      <c r="F334">
        <v>1</v>
      </c>
      <c r="G334">
        <v>0</v>
      </c>
      <c r="H334">
        <v>1</v>
      </c>
      <c r="I334">
        <v>0</v>
      </c>
      <c r="J334">
        <v>37</v>
      </c>
      <c r="K334">
        <v>1</v>
      </c>
      <c r="L334">
        <v>8</v>
      </c>
      <c r="M334">
        <v>14</v>
      </c>
      <c r="N334">
        <v>22</v>
      </c>
      <c r="O334">
        <v>18</v>
      </c>
      <c r="P334">
        <v>2</v>
      </c>
      <c r="Q334">
        <v>0</v>
      </c>
      <c r="R334">
        <v>701</v>
      </c>
      <c r="S334">
        <v>465</v>
      </c>
      <c r="T334">
        <v>16</v>
      </c>
      <c r="U334">
        <v>62</v>
      </c>
      <c r="V334">
        <v>8</v>
      </c>
      <c r="W334">
        <v>1418</v>
      </c>
      <c r="X334">
        <v>324</v>
      </c>
      <c r="Y334">
        <v>23</v>
      </c>
      <c r="Z334">
        <v>26</v>
      </c>
      <c r="AA334">
        <v>236</v>
      </c>
      <c r="AB334">
        <v>1134</v>
      </c>
      <c r="AC334">
        <v>160</v>
      </c>
      <c r="AD334">
        <v>3</v>
      </c>
      <c r="AE334">
        <v>10</v>
      </c>
      <c r="AF334">
        <v>258</v>
      </c>
      <c r="AG334">
        <v>132</v>
      </c>
      <c r="AH334">
        <v>2</v>
      </c>
      <c r="AI334">
        <v>0</v>
      </c>
      <c r="AJ334">
        <v>1</v>
      </c>
      <c r="AK334">
        <v>41</v>
      </c>
      <c r="AL334">
        <v>63</v>
      </c>
      <c r="AM334">
        <v>16</v>
      </c>
      <c r="AN334">
        <v>1</v>
      </c>
      <c r="AO334">
        <v>1</v>
      </c>
      <c r="AP334">
        <v>1</v>
      </c>
      <c r="AQ334">
        <v>0</v>
      </c>
      <c r="AR334">
        <v>0</v>
      </c>
      <c r="AS334">
        <v>0</v>
      </c>
      <c r="AT334">
        <v>0</v>
      </c>
      <c r="AU334">
        <v>0</v>
      </c>
      <c r="AV334">
        <v>0</v>
      </c>
      <c r="AW334">
        <v>0</v>
      </c>
      <c r="AX334">
        <v>0</v>
      </c>
      <c r="AY334">
        <v>0</v>
      </c>
      <c r="AZ334">
        <v>0</v>
      </c>
      <c r="BA334">
        <v>0</v>
      </c>
      <c r="BB334">
        <v>0</v>
      </c>
      <c r="BC334">
        <v>0</v>
      </c>
      <c r="BD334">
        <v>0</v>
      </c>
      <c r="BE334">
        <v>0</v>
      </c>
      <c r="BF334">
        <v>0</v>
      </c>
      <c r="BG334" s="20">
        <v>1</v>
      </c>
      <c r="BH334" s="20">
        <v>0</v>
      </c>
      <c r="BI334" s="20">
        <v>103</v>
      </c>
      <c r="BJ334" s="20">
        <v>20</v>
      </c>
      <c r="BK334" s="20">
        <v>604</v>
      </c>
      <c r="BL334" s="20">
        <v>1074</v>
      </c>
      <c r="BM334" s="20">
        <v>831</v>
      </c>
      <c r="BN334" s="20">
        <v>72</v>
      </c>
      <c r="BO334" s="20">
        <v>55</v>
      </c>
      <c r="BP334" s="20"/>
      <c r="BQ334" s="20"/>
      <c r="BR334" s="20"/>
      <c r="BS334" s="20"/>
      <c r="BT334" s="20"/>
      <c r="BU334" s="20"/>
      <c r="BV334" s="20"/>
    </row>
    <row r="335" spans="1:74" x14ac:dyDescent="0.25">
      <c r="A335" s="20" t="s">
        <v>434</v>
      </c>
      <c r="B335" s="20" t="s">
        <v>442</v>
      </c>
      <c r="C335" s="20" t="s">
        <v>528</v>
      </c>
      <c r="D335" s="1">
        <v>44528</v>
      </c>
      <c r="E335">
        <v>131</v>
      </c>
      <c r="F335">
        <v>1</v>
      </c>
      <c r="G335">
        <v>0</v>
      </c>
      <c r="H335">
        <v>1</v>
      </c>
      <c r="I335">
        <v>0</v>
      </c>
      <c r="J335">
        <v>43</v>
      </c>
      <c r="K335">
        <v>1</v>
      </c>
      <c r="L335">
        <v>8</v>
      </c>
      <c r="M335">
        <v>15</v>
      </c>
      <c r="N335">
        <v>22</v>
      </c>
      <c r="O335">
        <v>18</v>
      </c>
      <c r="P335">
        <v>2</v>
      </c>
      <c r="Q335">
        <v>0</v>
      </c>
      <c r="R335">
        <v>704</v>
      </c>
      <c r="S335">
        <v>487</v>
      </c>
      <c r="T335">
        <v>16</v>
      </c>
      <c r="U335">
        <v>61</v>
      </c>
      <c r="V335">
        <v>7</v>
      </c>
      <c r="W335">
        <v>1419</v>
      </c>
      <c r="X335">
        <v>431</v>
      </c>
      <c r="Y335">
        <v>23</v>
      </c>
      <c r="Z335">
        <v>27</v>
      </c>
      <c r="AA335">
        <v>231</v>
      </c>
      <c r="AB335">
        <v>1136</v>
      </c>
      <c r="AC335">
        <v>243</v>
      </c>
      <c r="AD335">
        <v>3</v>
      </c>
      <c r="AE335">
        <v>11</v>
      </c>
      <c r="AF335">
        <v>258</v>
      </c>
      <c r="AG335">
        <v>134</v>
      </c>
      <c r="AH335">
        <v>3</v>
      </c>
      <c r="AI335">
        <v>0</v>
      </c>
      <c r="AJ335">
        <v>1</v>
      </c>
      <c r="AK335">
        <v>42</v>
      </c>
      <c r="AL335">
        <v>63</v>
      </c>
      <c r="AM335">
        <v>19</v>
      </c>
      <c r="AN335">
        <v>1</v>
      </c>
      <c r="AO335">
        <v>1</v>
      </c>
      <c r="AP335">
        <v>1</v>
      </c>
      <c r="AQ335">
        <v>0</v>
      </c>
      <c r="AR335">
        <v>0</v>
      </c>
      <c r="AS335">
        <v>0</v>
      </c>
      <c r="AT335">
        <v>0</v>
      </c>
      <c r="AU335">
        <v>0</v>
      </c>
      <c r="AV335">
        <v>0</v>
      </c>
      <c r="AW335">
        <v>0</v>
      </c>
      <c r="AX335">
        <v>0</v>
      </c>
      <c r="AY335">
        <v>0</v>
      </c>
      <c r="AZ335">
        <v>0</v>
      </c>
      <c r="BA335">
        <v>0</v>
      </c>
      <c r="BB335">
        <v>0</v>
      </c>
      <c r="BC335">
        <v>0</v>
      </c>
      <c r="BD335">
        <v>0</v>
      </c>
      <c r="BE335">
        <v>0</v>
      </c>
      <c r="BF335">
        <v>0</v>
      </c>
      <c r="BG335" s="20">
        <v>1</v>
      </c>
      <c r="BH335" s="20">
        <v>0</v>
      </c>
      <c r="BI335" s="20">
        <v>103</v>
      </c>
      <c r="BJ335" s="20">
        <v>20</v>
      </c>
      <c r="BK335" s="20">
        <v>607</v>
      </c>
      <c r="BL335" s="20">
        <v>1078</v>
      </c>
      <c r="BM335" s="20">
        <v>833</v>
      </c>
      <c r="BN335" s="20">
        <v>76</v>
      </c>
      <c r="BO335" s="20">
        <v>55</v>
      </c>
      <c r="BP335" s="20"/>
      <c r="BQ335" s="20"/>
      <c r="BR335" s="20"/>
      <c r="BS335" s="20"/>
      <c r="BT335" s="20"/>
      <c r="BU335" s="20"/>
      <c r="BV335" s="20"/>
    </row>
    <row r="336" spans="1:74" x14ac:dyDescent="0.25">
      <c r="A336" s="20" t="s">
        <v>434</v>
      </c>
      <c r="B336" s="20" t="s">
        <v>442</v>
      </c>
      <c r="C336" s="20" t="s">
        <v>528</v>
      </c>
      <c r="D336" s="1">
        <v>44535</v>
      </c>
      <c r="E336">
        <v>131</v>
      </c>
      <c r="F336">
        <v>1</v>
      </c>
      <c r="G336">
        <v>0</v>
      </c>
      <c r="H336">
        <v>1</v>
      </c>
      <c r="I336">
        <v>0</v>
      </c>
      <c r="J336">
        <v>55</v>
      </c>
      <c r="K336">
        <v>1</v>
      </c>
      <c r="L336">
        <v>8</v>
      </c>
      <c r="M336">
        <v>15</v>
      </c>
      <c r="N336">
        <v>22</v>
      </c>
      <c r="O336">
        <v>18</v>
      </c>
      <c r="P336">
        <v>2</v>
      </c>
      <c r="Q336">
        <v>0</v>
      </c>
      <c r="R336">
        <v>704</v>
      </c>
      <c r="S336">
        <v>503</v>
      </c>
      <c r="T336">
        <v>16</v>
      </c>
      <c r="U336">
        <v>60</v>
      </c>
      <c r="V336">
        <v>5</v>
      </c>
      <c r="W336">
        <v>1417</v>
      </c>
      <c r="X336">
        <v>508</v>
      </c>
      <c r="Y336">
        <v>23</v>
      </c>
      <c r="Z336">
        <v>26</v>
      </c>
      <c r="AA336">
        <v>225</v>
      </c>
      <c r="AB336">
        <v>1133</v>
      </c>
      <c r="AC336">
        <v>359</v>
      </c>
      <c r="AD336">
        <v>3</v>
      </c>
      <c r="AE336">
        <v>11</v>
      </c>
      <c r="AF336">
        <v>258</v>
      </c>
      <c r="AG336">
        <v>134</v>
      </c>
      <c r="AH336">
        <v>8</v>
      </c>
      <c r="AI336">
        <v>0</v>
      </c>
      <c r="AJ336">
        <v>1</v>
      </c>
      <c r="AK336">
        <v>43</v>
      </c>
      <c r="AL336">
        <v>63</v>
      </c>
      <c r="AM336">
        <v>26</v>
      </c>
      <c r="AN336">
        <v>1</v>
      </c>
      <c r="AO336">
        <v>1</v>
      </c>
      <c r="AP336">
        <v>1</v>
      </c>
      <c r="AQ336">
        <v>0</v>
      </c>
      <c r="AR336">
        <v>0</v>
      </c>
      <c r="AS336">
        <v>0</v>
      </c>
      <c r="AT336">
        <v>0</v>
      </c>
      <c r="AU336">
        <v>0</v>
      </c>
      <c r="AV336">
        <v>0</v>
      </c>
      <c r="AW336">
        <v>0</v>
      </c>
      <c r="AX336">
        <v>0</v>
      </c>
      <c r="AY336">
        <v>0</v>
      </c>
      <c r="AZ336">
        <v>0</v>
      </c>
      <c r="BA336">
        <v>0</v>
      </c>
      <c r="BB336">
        <v>0</v>
      </c>
      <c r="BC336">
        <v>0</v>
      </c>
      <c r="BD336">
        <v>0</v>
      </c>
      <c r="BE336">
        <v>0</v>
      </c>
      <c r="BF336">
        <v>0</v>
      </c>
      <c r="BG336" s="20">
        <v>1</v>
      </c>
      <c r="BH336" s="20">
        <v>0</v>
      </c>
      <c r="BI336" s="20">
        <v>103</v>
      </c>
      <c r="BJ336" s="20">
        <v>20</v>
      </c>
      <c r="BK336" s="20">
        <v>607</v>
      </c>
      <c r="BL336" s="20">
        <v>1080</v>
      </c>
      <c r="BM336" s="20">
        <v>830</v>
      </c>
      <c r="BN336" s="20">
        <v>78</v>
      </c>
      <c r="BO336" s="20">
        <v>56</v>
      </c>
      <c r="BP336" s="20"/>
      <c r="BQ336" s="20"/>
      <c r="BR336" s="20"/>
      <c r="BS336" s="20"/>
      <c r="BT336" s="20"/>
      <c r="BU336" s="20"/>
      <c r="BV336" s="20"/>
    </row>
    <row r="337" spans="1:74" x14ac:dyDescent="0.25">
      <c r="A337" s="20" t="s">
        <v>434</v>
      </c>
      <c r="B337" s="20" t="s">
        <v>442</v>
      </c>
      <c r="C337" s="20" t="s">
        <v>528</v>
      </c>
      <c r="D337" s="1">
        <v>44542</v>
      </c>
      <c r="E337">
        <v>133</v>
      </c>
      <c r="F337">
        <v>1</v>
      </c>
      <c r="G337">
        <v>0</v>
      </c>
      <c r="H337">
        <v>1</v>
      </c>
      <c r="I337">
        <v>0</v>
      </c>
      <c r="J337">
        <v>60</v>
      </c>
      <c r="K337">
        <v>1</v>
      </c>
      <c r="L337">
        <v>8</v>
      </c>
      <c r="M337">
        <v>15</v>
      </c>
      <c r="N337">
        <v>22</v>
      </c>
      <c r="O337">
        <v>18</v>
      </c>
      <c r="P337">
        <v>2</v>
      </c>
      <c r="Q337">
        <v>0</v>
      </c>
      <c r="R337">
        <v>704</v>
      </c>
      <c r="S337">
        <v>514</v>
      </c>
      <c r="T337">
        <v>16</v>
      </c>
      <c r="U337">
        <v>60</v>
      </c>
      <c r="V337">
        <v>5</v>
      </c>
      <c r="W337">
        <v>1416</v>
      </c>
      <c r="X337">
        <v>560</v>
      </c>
      <c r="Y337">
        <v>23</v>
      </c>
      <c r="Z337">
        <v>26</v>
      </c>
      <c r="AA337">
        <v>223</v>
      </c>
      <c r="AB337">
        <v>1136</v>
      </c>
      <c r="AC337">
        <v>414</v>
      </c>
      <c r="AD337">
        <v>3</v>
      </c>
      <c r="AE337">
        <v>11</v>
      </c>
      <c r="AF337">
        <v>258</v>
      </c>
      <c r="AG337">
        <v>138</v>
      </c>
      <c r="AH337">
        <v>12</v>
      </c>
      <c r="AI337">
        <v>0</v>
      </c>
      <c r="AJ337">
        <v>1</v>
      </c>
      <c r="AK337">
        <v>43</v>
      </c>
      <c r="AL337">
        <v>62</v>
      </c>
      <c r="AM337">
        <v>30</v>
      </c>
      <c r="AN337">
        <v>1</v>
      </c>
      <c r="AO337">
        <v>1</v>
      </c>
      <c r="AP337">
        <v>1</v>
      </c>
      <c r="AQ337">
        <v>0</v>
      </c>
      <c r="AR337">
        <v>0</v>
      </c>
      <c r="AS337">
        <v>0</v>
      </c>
      <c r="AT337">
        <v>0</v>
      </c>
      <c r="AU337">
        <v>0</v>
      </c>
      <c r="AV337">
        <v>0</v>
      </c>
      <c r="AW337">
        <v>0</v>
      </c>
      <c r="AX337">
        <v>0</v>
      </c>
      <c r="AY337">
        <v>0</v>
      </c>
      <c r="AZ337">
        <v>0</v>
      </c>
      <c r="BA337">
        <v>0</v>
      </c>
      <c r="BB337">
        <v>0</v>
      </c>
      <c r="BC337">
        <v>0</v>
      </c>
      <c r="BD337">
        <v>0</v>
      </c>
      <c r="BE337">
        <v>0</v>
      </c>
      <c r="BF337">
        <v>0</v>
      </c>
      <c r="BG337" s="20">
        <v>1</v>
      </c>
      <c r="BH337" s="20">
        <v>0</v>
      </c>
      <c r="BI337" s="20">
        <v>105</v>
      </c>
      <c r="BJ337" s="20">
        <v>20</v>
      </c>
      <c r="BK337" s="20">
        <v>608</v>
      </c>
      <c r="BL337" s="20">
        <v>1080</v>
      </c>
      <c r="BM337" s="20">
        <v>833</v>
      </c>
      <c r="BN337" s="20">
        <v>81</v>
      </c>
      <c r="BO337" s="20">
        <v>55</v>
      </c>
      <c r="BP337" s="20"/>
      <c r="BQ337" s="20"/>
      <c r="BR337" s="20"/>
      <c r="BS337" s="20"/>
      <c r="BT337" s="20"/>
      <c r="BU337" s="20"/>
      <c r="BV337" s="20"/>
    </row>
    <row r="338" spans="1:74" x14ac:dyDescent="0.25">
      <c r="A338" s="20" t="s">
        <v>434</v>
      </c>
      <c r="B338" s="20" t="s">
        <v>442</v>
      </c>
      <c r="C338" s="20" t="s">
        <v>528</v>
      </c>
      <c r="D338" s="1">
        <v>44549</v>
      </c>
      <c r="E338">
        <v>134</v>
      </c>
      <c r="F338">
        <v>1</v>
      </c>
      <c r="G338">
        <v>0</v>
      </c>
      <c r="H338">
        <v>1</v>
      </c>
      <c r="I338">
        <v>1</v>
      </c>
      <c r="J338">
        <v>69</v>
      </c>
      <c r="K338">
        <v>2</v>
      </c>
      <c r="L338">
        <v>8</v>
      </c>
      <c r="M338">
        <v>15</v>
      </c>
      <c r="N338">
        <v>22</v>
      </c>
      <c r="O338">
        <v>18</v>
      </c>
      <c r="P338">
        <v>2</v>
      </c>
      <c r="Q338">
        <v>0</v>
      </c>
      <c r="R338">
        <v>703</v>
      </c>
      <c r="S338">
        <v>534</v>
      </c>
      <c r="T338">
        <v>16</v>
      </c>
      <c r="U338">
        <v>59</v>
      </c>
      <c r="V338">
        <v>4</v>
      </c>
      <c r="W338">
        <v>1422</v>
      </c>
      <c r="X338">
        <v>619</v>
      </c>
      <c r="Y338">
        <v>23</v>
      </c>
      <c r="Z338">
        <v>26</v>
      </c>
      <c r="AA338">
        <v>224</v>
      </c>
      <c r="AB338">
        <v>1141</v>
      </c>
      <c r="AC338">
        <v>486</v>
      </c>
      <c r="AD338">
        <v>3</v>
      </c>
      <c r="AE338">
        <v>11</v>
      </c>
      <c r="AF338">
        <v>261</v>
      </c>
      <c r="AG338">
        <v>139</v>
      </c>
      <c r="AH338">
        <v>17</v>
      </c>
      <c r="AI338">
        <v>0</v>
      </c>
      <c r="AJ338">
        <v>1</v>
      </c>
      <c r="AK338">
        <v>43</v>
      </c>
      <c r="AL338">
        <v>62</v>
      </c>
      <c r="AM338">
        <v>36</v>
      </c>
      <c r="AN338">
        <v>1</v>
      </c>
      <c r="AO338">
        <v>1</v>
      </c>
      <c r="AP338">
        <v>1</v>
      </c>
      <c r="AQ338">
        <v>0</v>
      </c>
      <c r="AR338">
        <v>0</v>
      </c>
      <c r="AS338">
        <v>0</v>
      </c>
      <c r="AT338">
        <v>0</v>
      </c>
      <c r="AU338">
        <v>0</v>
      </c>
      <c r="AV338">
        <v>0</v>
      </c>
      <c r="AW338">
        <v>0</v>
      </c>
      <c r="AX338">
        <v>0</v>
      </c>
      <c r="AY338">
        <v>0</v>
      </c>
      <c r="AZ338">
        <v>0</v>
      </c>
      <c r="BA338">
        <v>0</v>
      </c>
      <c r="BB338">
        <v>0</v>
      </c>
      <c r="BC338">
        <v>0</v>
      </c>
      <c r="BD338">
        <v>0</v>
      </c>
      <c r="BE338">
        <v>0</v>
      </c>
      <c r="BF338">
        <v>0</v>
      </c>
      <c r="BG338" s="20">
        <v>1</v>
      </c>
      <c r="BH338" s="20">
        <v>1</v>
      </c>
      <c r="BI338" s="20">
        <v>106</v>
      </c>
      <c r="BJ338" s="20">
        <v>20</v>
      </c>
      <c r="BK338" s="20">
        <v>608</v>
      </c>
      <c r="BL338" s="20">
        <v>1087</v>
      </c>
      <c r="BM338" s="20">
        <v>835</v>
      </c>
      <c r="BN338" s="20">
        <v>84</v>
      </c>
      <c r="BO338" s="20">
        <v>56</v>
      </c>
      <c r="BP338" s="20">
        <v>5061</v>
      </c>
      <c r="BQ338" s="20">
        <v>981</v>
      </c>
      <c r="BR338" s="20">
        <v>0</v>
      </c>
      <c r="BS338" s="20">
        <v>9</v>
      </c>
      <c r="BT338" s="20">
        <v>53</v>
      </c>
      <c r="BU338" s="20">
        <v>1729</v>
      </c>
      <c r="BV338" s="20">
        <v>2965</v>
      </c>
    </row>
    <row r="339" spans="1:74" x14ac:dyDescent="0.25">
      <c r="A339" s="20" t="s">
        <v>434</v>
      </c>
      <c r="B339" s="20" t="s">
        <v>442</v>
      </c>
      <c r="C339" s="20" t="s">
        <v>528</v>
      </c>
      <c r="D339" s="1">
        <v>44558</v>
      </c>
      <c r="E339">
        <v>133</v>
      </c>
      <c r="F339">
        <v>1</v>
      </c>
      <c r="G339">
        <v>0</v>
      </c>
      <c r="H339">
        <v>1</v>
      </c>
      <c r="I339">
        <v>1</v>
      </c>
      <c r="J339">
        <v>70</v>
      </c>
      <c r="K339">
        <v>2</v>
      </c>
      <c r="L339">
        <v>8</v>
      </c>
      <c r="M339">
        <v>15</v>
      </c>
      <c r="N339">
        <v>21</v>
      </c>
      <c r="O339">
        <v>18</v>
      </c>
      <c r="P339">
        <v>2</v>
      </c>
      <c r="Q339">
        <v>0</v>
      </c>
      <c r="R339">
        <v>703</v>
      </c>
      <c r="S339">
        <v>544</v>
      </c>
      <c r="T339">
        <v>16</v>
      </c>
      <c r="U339">
        <v>58</v>
      </c>
      <c r="V339">
        <v>4</v>
      </c>
      <c r="W339">
        <v>1417</v>
      </c>
      <c r="X339">
        <v>667</v>
      </c>
      <c r="Y339">
        <v>24</v>
      </c>
      <c r="Z339">
        <v>26</v>
      </c>
      <c r="AA339">
        <v>215</v>
      </c>
      <c r="AB339">
        <v>1142</v>
      </c>
      <c r="AC339">
        <v>543</v>
      </c>
      <c r="AD339">
        <v>3</v>
      </c>
      <c r="AE339">
        <v>11</v>
      </c>
      <c r="AF339">
        <v>261</v>
      </c>
      <c r="AG339">
        <v>138</v>
      </c>
      <c r="AH339">
        <v>24</v>
      </c>
      <c r="AI339">
        <v>0</v>
      </c>
      <c r="AJ339">
        <v>1</v>
      </c>
      <c r="AK339">
        <v>43</v>
      </c>
      <c r="AL339">
        <v>62</v>
      </c>
      <c r="AM339">
        <v>37</v>
      </c>
      <c r="AN339">
        <v>1</v>
      </c>
      <c r="AO339">
        <v>1</v>
      </c>
      <c r="AP339">
        <v>1</v>
      </c>
      <c r="AQ339">
        <v>0</v>
      </c>
      <c r="AR339">
        <v>0</v>
      </c>
      <c r="AS339">
        <v>0</v>
      </c>
      <c r="AT339">
        <v>0</v>
      </c>
      <c r="AU339">
        <v>0</v>
      </c>
      <c r="AV339">
        <v>0</v>
      </c>
      <c r="AW339">
        <v>0</v>
      </c>
      <c r="AX339">
        <v>0</v>
      </c>
      <c r="AY339">
        <v>0</v>
      </c>
      <c r="AZ339">
        <v>0</v>
      </c>
      <c r="BA339">
        <v>0</v>
      </c>
      <c r="BB339">
        <v>0</v>
      </c>
      <c r="BC339">
        <v>0</v>
      </c>
      <c r="BD339">
        <v>0</v>
      </c>
      <c r="BE339">
        <v>0</v>
      </c>
      <c r="BF339">
        <v>0</v>
      </c>
      <c r="BG339" s="20">
        <v>1</v>
      </c>
      <c r="BH339" s="20">
        <v>1</v>
      </c>
      <c r="BI339" s="20">
        <v>105</v>
      </c>
      <c r="BJ339" s="20">
        <v>19</v>
      </c>
      <c r="BK339" s="20">
        <v>608</v>
      </c>
      <c r="BL339" s="20">
        <v>1090</v>
      </c>
      <c r="BM339" s="20">
        <v>836</v>
      </c>
      <c r="BN339" s="20">
        <v>83</v>
      </c>
      <c r="BO339" s="20">
        <v>56</v>
      </c>
      <c r="BP339" s="20">
        <v>5070</v>
      </c>
      <c r="BQ339" s="20">
        <v>1225</v>
      </c>
      <c r="BR339" s="20">
        <v>0</v>
      </c>
      <c r="BS339" s="20">
        <v>10</v>
      </c>
      <c r="BT339" s="20">
        <v>54</v>
      </c>
      <c r="BU339" s="20">
        <v>1725</v>
      </c>
      <c r="BV339" s="20">
        <v>2989</v>
      </c>
    </row>
    <row r="340" spans="1:74" x14ac:dyDescent="0.25">
      <c r="A340" s="20" t="s">
        <v>434</v>
      </c>
      <c r="B340" s="20" t="s">
        <v>442</v>
      </c>
      <c r="C340" s="20" t="s">
        <v>528</v>
      </c>
      <c r="D340" s="1">
        <v>44564</v>
      </c>
      <c r="E340">
        <v>133</v>
      </c>
      <c r="F340">
        <v>1</v>
      </c>
      <c r="G340">
        <v>0</v>
      </c>
      <c r="H340">
        <v>1</v>
      </c>
      <c r="I340">
        <v>1</v>
      </c>
      <c r="J340">
        <v>72</v>
      </c>
      <c r="K340">
        <v>2</v>
      </c>
      <c r="L340">
        <v>8</v>
      </c>
      <c r="M340">
        <v>15</v>
      </c>
      <c r="N340">
        <v>21</v>
      </c>
      <c r="O340">
        <v>18</v>
      </c>
      <c r="P340">
        <v>2</v>
      </c>
      <c r="Q340">
        <v>0</v>
      </c>
      <c r="R340">
        <v>700</v>
      </c>
      <c r="S340">
        <v>543</v>
      </c>
      <c r="T340">
        <v>16</v>
      </c>
      <c r="U340">
        <v>58</v>
      </c>
      <c r="V340">
        <v>4</v>
      </c>
      <c r="W340">
        <v>1408</v>
      </c>
      <c r="X340">
        <v>696</v>
      </c>
      <c r="Y340">
        <v>24</v>
      </c>
      <c r="Z340">
        <v>26</v>
      </c>
      <c r="AA340">
        <v>209</v>
      </c>
      <c r="AB340">
        <v>1148</v>
      </c>
      <c r="AC340">
        <v>571</v>
      </c>
      <c r="AD340">
        <v>3</v>
      </c>
      <c r="AE340">
        <v>11</v>
      </c>
      <c r="AF340">
        <v>261</v>
      </c>
      <c r="AG340">
        <v>141</v>
      </c>
      <c r="AH340">
        <v>28</v>
      </c>
      <c r="AI340">
        <v>0</v>
      </c>
      <c r="AJ340">
        <v>1</v>
      </c>
      <c r="AK340">
        <v>43</v>
      </c>
      <c r="AL340">
        <v>62</v>
      </c>
      <c r="AM340">
        <v>37</v>
      </c>
      <c r="AN340">
        <v>1</v>
      </c>
      <c r="AO340">
        <v>1</v>
      </c>
      <c r="AP340">
        <v>1</v>
      </c>
      <c r="AQ340">
        <v>0</v>
      </c>
      <c r="AR340">
        <v>0</v>
      </c>
      <c r="AS340">
        <v>0</v>
      </c>
      <c r="AT340">
        <v>0</v>
      </c>
      <c r="AU340">
        <v>0</v>
      </c>
      <c r="AV340">
        <v>0</v>
      </c>
      <c r="AW340">
        <v>0</v>
      </c>
      <c r="AX340">
        <v>0</v>
      </c>
      <c r="AY340">
        <v>0</v>
      </c>
      <c r="AZ340">
        <v>0</v>
      </c>
      <c r="BA340">
        <v>0</v>
      </c>
      <c r="BB340">
        <v>0</v>
      </c>
      <c r="BC340">
        <v>0</v>
      </c>
      <c r="BD340">
        <v>0</v>
      </c>
      <c r="BE340">
        <v>0</v>
      </c>
      <c r="BF340">
        <v>0</v>
      </c>
      <c r="BG340" s="20">
        <v>1</v>
      </c>
      <c r="BH340" s="20">
        <v>1</v>
      </c>
      <c r="BI340" s="20">
        <v>105</v>
      </c>
      <c r="BJ340" s="20">
        <v>19</v>
      </c>
      <c r="BK340" s="20">
        <v>605</v>
      </c>
      <c r="BL340" s="20">
        <v>1091</v>
      </c>
      <c r="BM340" s="20">
        <v>842</v>
      </c>
      <c r="BN340" s="20">
        <v>86</v>
      </c>
      <c r="BO340" s="20">
        <v>56</v>
      </c>
      <c r="BP340" s="20">
        <v>5074</v>
      </c>
      <c r="BQ340" s="20">
        <v>1364</v>
      </c>
      <c r="BR340" s="20">
        <v>0</v>
      </c>
      <c r="BS340" s="20">
        <v>10</v>
      </c>
      <c r="BT340" s="20">
        <v>53</v>
      </c>
      <c r="BU340" s="20">
        <v>1711</v>
      </c>
      <c r="BV340" s="20">
        <v>3001</v>
      </c>
    </row>
    <row r="341" spans="1:74" x14ac:dyDescent="0.25">
      <c r="A341" s="20" t="s">
        <v>434</v>
      </c>
      <c r="B341" s="20" t="s">
        <v>442</v>
      </c>
      <c r="C341" s="20" t="s">
        <v>528</v>
      </c>
      <c r="D341" s="1">
        <v>44570</v>
      </c>
      <c r="E341">
        <v>133</v>
      </c>
      <c r="F341">
        <v>1</v>
      </c>
      <c r="G341">
        <v>0</v>
      </c>
      <c r="H341">
        <v>1</v>
      </c>
      <c r="I341">
        <v>1</v>
      </c>
      <c r="J341">
        <v>75</v>
      </c>
      <c r="K341">
        <v>2</v>
      </c>
      <c r="L341">
        <v>8</v>
      </c>
      <c r="M341">
        <v>15</v>
      </c>
      <c r="N341">
        <v>21</v>
      </c>
      <c r="O341">
        <v>18</v>
      </c>
      <c r="P341">
        <v>2</v>
      </c>
      <c r="Q341">
        <v>0</v>
      </c>
      <c r="R341">
        <v>701</v>
      </c>
      <c r="S341">
        <v>549</v>
      </c>
      <c r="T341">
        <v>16</v>
      </c>
      <c r="U341">
        <v>58</v>
      </c>
      <c r="V341">
        <v>5</v>
      </c>
      <c r="W341">
        <v>1413</v>
      </c>
      <c r="X341">
        <v>726</v>
      </c>
      <c r="Y341">
        <v>24</v>
      </c>
      <c r="Z341">
        <v>27</v>
      </c>
      <c r="AA341">
        <v>209</v>
      </c>
      <c r="AB341">
        <v>1147</v>
      </c>
      <c r="AC341">
        <v>592</v>
      </c>
      <c r="AD341">
        <v>3</v>
      </c>
      <c r="AE341">
        <v>11</v>
      </c>
      <c r="AF341">
        <v>259</v>
      </c>
      <c r="AG341">
        <v>142</v>
      </c>
      <c r="AH341">
        <v>32</v>
      </c>
      <c r="AI341">
        <v>0</v>
      </c>
      <c r="AJ341">
        <v>1</v>
      </c>
      <c r="AK341">
        <v>44</v>
      </c>
      <c r="AL341">
        <v>62</v>
      </c>
      <c r="AM341">
        <v>38</v>
      </c>
      <c r="AN341">
        <v>1</v>
      </c>
      <c r="AO341">
        <v>1</v>
      </c>
      <c r="AP341">
        <v>1</v>
      </c>
      <c r="AQ341">
        <v>0</v>
      </c>
      <c r="AR341">
        <v>0</v>
      </c>
      <c r="AS341">
        <v>0</v>
      </c>
      <c r="AT341">
        <v>0</v>
      </c>
      <c r="AU341">
        <v>0</v>
      </c>
      <c r="AV341">
        <v>0</v>
      </c>
      <c r="AW341">
        <v>0</v>
      </c>
      <c r="AX341">
        <v>0</v>
      </c>
      <c r="AY341">
        <v>0</v>
      </c>
      <c r="AZ341">
        <v>0</v>
      </c>
      <c r="BA341">
        <v>0</v>
      </c>
      <c r="BB341">
        <v>0</v>
      </c>
      <c r="BC341">
        <v>0</v>
      </c>
      <c r="BD341">
        <v>0</v>
      </c>
      <c r="BE341">
        <v>0</v>
      </c>
      <c r="BF341">
        <v>0</v>
      </c>
      <c r="BG341" s="20">
        <v>1</v>
      </c>
      <c r="BH341" s="20">
        <v>1</v>
      </c>
      <c r="BI341" s="20">
        <v>105</v>
      </c>
      <c r="BJ341" s="20">
        <v>19</v>
      </c>
      <c r="BK341" s="20">
        <v>606</v>
      </c>
      <c r="BL341" s="20">
        <v>1096</v>
      </c>
      <c r="BM341" s="20">
        <v>842</v>
      </c>
      <c r="BN341" s="20">
        <v>87</v>
      </c>
      <c r="BO341" s="20">
        <v>56</v>
      </c>
      <c r="BP341" s="20">
        <v>5075</v>
      </c>
      <c r="BQ341" s="20">
        <v>1454</v>
      </c>
      <c r="BR341" s="20">
        <v>0</v>
      </c>
      <c r="BS341" s="20">
        <v>10</v>
      </c>
      <c r="BT341" s="20">
        <v>54</v>
      </c>
      <c r="BU341" s="20">
        <v>1710</v>
      </c>
      <c r="BV341" s="20">
        <v>3011</v>
      </c>
    </row>
    <row r="342" spans="1:74" x14ac:dyDescent="0.25">
      <c r="A342" s="20" t="s">
        <v>434</v>
      </c>
      <c r="B342" s="20" t="s">
        <v>442</v>
      </c>
      <c r="C342" s="20" t="s">
        <v>528</v>
      </c>
      <c r="D342" s="1">
        <v>44577</v>
      </c>
      <c r="E342">
        <v>136</v>
      </c>
      <c r="F342">
        <v>1</v>
      </c>
      <c r="G342">
        <v>0</v>
      </c>
      <c r="H342">
        <v>1</v>
      </c>
      <c r="I342">
        <v>1</v>
      </c>
      <c r="J342">
        <v>76</v>
      </c>
      <c r="K342">
        <v>2</v>
      </c>
      <c r="L342">
        <v>9</v>
      </c>
      <c r="M342">
        <v>15</v>
      </c>
      <c r="N342">
        <v>21</v>
      </c>
      <c r="O342">
        <v>18</v>
      </c>
      <c r="P342">
        <v>2</v>
      </c>
      <c r="Q342">
        <v>0</v>
      </c>
      <c r="R342">
        <v>701</v>
      </c>
      <c r="S342">
        <v>550</v>
      </c>
      <c r="T342">
        <v>16</v>
      </c>
      <c r="U342">
        <v>58</v>
      </c>
      <c r="V342">
        <v>5</v>
      </c>
      <c r="W342">
        <v>1410</v>
      </c>
      <c r="X342">
        <v>741</v>
      </c>
      <c r="Y342">
        <v>24</v>
      </c>
      <c r="Z342">
        <v>26</v>
      </c>
      <c r="AA342">
        <v>209</v>
      </c>
      <c r="AB342">
        <v>1147</v>
      </c>
      <c r="AC342">
        <v>606</v>
      </c>
      <c r="AD342">
        <v>3</v>
      </c>
      <c r="AE342">
        <v>11</v>
      </c>
      <c r="AF342">
        <v>258</v>
      </c>
      <c r="AG342">
        <v>143</v>
      </c>
      <c r="AH342">
        <v>33</v>
      </c>
      <c r="AI342">
        <v>0</v>
      </c>
      <c r="AJ342">
        <v>1</v>
      </c>
      <c r="AK342">
        <v>45</v>
      </c>
      <c r="AL342">
        <v>62</v>
      </c>
      <c r="AM342">
        <v>38</v>
      </c>
      <c r="AN342">
        <v>1</v>
      </c>
      <c r="AO342">
        <v>1</v>
      </c>
      <c r="AP342">
        <v>1</v>
      </c>
      <c r="AQ342">
        <v>0</v>
      </c>
      <c r="AR342">
        <v>0</v>
      </c>
      <c r="AS342">
        <v>0</v>
      </c>
      <c r="AT342">
        <v>0</v>
      </c>
      <c r="AU342">
        <v>0</v>
      </c>
      <c r="AV342">
        <v>0</v>
      </c>
      <c r="AW342">
        <v>0</v>
      </c>
      <c r="AX342">
        <v>0</v>
      </c>
      <c r="AY342">
        <v>0</v>
      </c>
      <c r="AZ342">
        <v>0</v>
      </c>
      <c r="BA342">
        <v>0</v>
      </c>
      <c r="BB342">
        <v>0</v>
      </c>
      <c r="BC342">
        <v>0</v>
      </c>
      <c r="BD342">
        <v>0</v>
      </c>
      <c r="BE342">
        <v>0</v>
      </c>
      <c r="BF342">
        <v>0</v>
      </c>
      <c r="BG342" s="20">
        <v>1</v>
      </c>
      <c r="BH342" s="20">
        <v>1</v>
      </c>
      <c r="BI342" s="20">
        <v>107</v>
      </c>
      <c r="BJ342" s="20">
        <v>19</v>
      </c>
      <c r="BK342" s="20">
        <v>606</v>
      </c>
      <c r="BL342" s="20">
        <v>1094</v>
      </c>
      <c r="BM342" s="20">
        <v>843</v>
      </c>
      <c r="BN342" s="20">
        <v>86</v>
      </c>
      <c r="BO342" s="20">
        <v>56</v>
      </c>
      <c r="BP342" s="20">
        <v>5073</v>
      </c>
      <c r="BQ342" s="20">
        <v>1532</v>
      </c>
      <c r="BR342" s="20">
        <v>0</v>
      </c>
      <c r="BS342" s="20">
        <v>10</v>
      </c>
      <c r="BT342" s="20">
        <v>56</v>
      </c>
      <c r="BU342" s="20">
        <v>1695</v>
      </c>
      <c r="BV342" s="20">
        <v>3027</v>
      </c>
    </row>
    <row r="343" spans="1:74" x14ac:dyDescent="0.25">
      <c r="A343" s="20" t="s">
        <v>434</v>
      </c>
      <c r="B343" s="20" t="s">
        <v>442</v>
      </c>
      <c r="C343" s="20" t="s">
        <v>528</v>
      </c>
      <c r="D343" s="1">
        <v>44584</v>
      </c>
      <c r="E343">
        <v>135</v>
      </c>
      <c r="F343">
        <v>1</v>
      </c>
      <c r="G343">
        <v>0</v>
      </c>
      <c r="H343">
        <v>1</v>
      </c>
      <c r="I343">
        <v>1</v>
      </c>
      <c r="J343">
        <v>76</v>
      </c>
      <c r="K343">
        <v>2</v>
      </c>
      <c r="L343">
        <v>9</v>
      </c>
      <c r="M343">
        <v>15</v>
      </c>
      <c r="N343">
        <v>21</v>
      </c>
      <c r="O343">
        <v>18</v>
      </c>
      <c r="P343">
        <v>2</v>
      </c>
      <c r="Q343">
        <v>0</v>
      </c>
      <c r="R343">
        <v>700</v>
      </c>
      <c r="S343">
        <v>551</v>
      </c>
      <c r="T343">
        <v>17</v>
      </c>
      <c r="U343">
        <v>57</v>
      </c>
      <c r="V343">
        <v>6</v>
      </c>
      <c r="W343">
        <v>1405</v>
      </c>
      <c r="X343">
        <v>748</v>
      </c>
      <c r="Y343">
        <v>23</v>
      </c>
      <c r="Z343">
        <v>26</v>
      </c>
      <c r="AA343">
        <v>207</v>
      </c>
      <c r="AB343">
        <v>1149</v>
      </c>
      <c r="AC343">
        <v>611</v>
      </c>
      <c r="AD343">
        <v>3</v>
      </c>
      <c r="AE343">
        <v>11</v>
      </c>
      <c r="AF343">
        <v>259</v>
      </c>
      <c r="AG343">
        <v>144</v>
      </c>
      <c r="AH343">
        <v>36</v>
      </c>
      <c r="AI343">
        <v>0</v>
      </c>
      <c r="AJ343">
        <v>1</v>
      </c>
      <c r="AK343">
        <v>45</v>
      </c>
      <c r="AL343">
        <v>63</v>
      </c>
      <c r="AM343">
        <v>40</v>
      </c>
      <c r="AN343">
        <v>1</v>
      </c>
      <c r="AO343">
        <v>1</v>
      </c>
      <c r="AP343">
        <v>1</v>
      </c>
      <c r="AQ343">
        <v>0</v>
      </c>
      <c r="AR343">
        <v>0</v>
      </c>
      <c r="AS343">
        <v>0</v>
      </c>
      <c r="AT343">
        <v>0</v>
      </c>
      <c r="AU343">
        <v>0</v>
      </c>
      <c r="AV343">
        <v>0</v>
      </c>
      <c r="AW343">
        <v>0</v>
      </c>
      <c r="AX343">
        <v>0</v>
      </c>
      <c r="AY343">
        <v>0</v>
      </c>
      <c r="AZ343">
        <v>0</v>
      </c>
      <c r="BA343">
        <v>0</v>
      </c>
      <c r="BB343">
        <v>0</v>
      </c>
      <c r="BC343">
        <v>0</v>
      </c>
      <c r="BD343">
        <v>0</v>
      </c>
      <c r="BE343">
        <v>0</v>
      </c>
      <c r="BF343">
        <v>0</v>
      </c>
      <c r="BG343" s="20">
        <v>1</v>
      </c>
      <c r="BH343" s="20">
        <v>1</v>
      </c>
      <c r="BI343" s="20">
        <v>106</v>
      </c>
      <c r="BJ343" s="20">
        <v>19</v>
      </c>
      <c r="BK343" s="20">
        <v>605</v>
      </c>
      <c r="BL343" s="20">
        <v>1095</v>
      </c>
      <c r="BM343" s="20">
        <v>845</v>
      </c>
      <c r="BN343" s="20">
        <v>88</v>
      </c>
      <c r="BO343" s="20">
        <v>57</v>
      </c>
      <c r="BP343" s="20">
        <v>5076</v>
      </c>
      <c r="BQ343" s="20">
        <v>1560</v>
      </c>
      <c r="BR343" s="20">
        <v>0</v>
      </c>
      <c r="BS343" s="20">
        <v>10</v>
      </c>
      <c r="BT343" s="20">
        <v>60</v>
      </c>
      <c r="BU343" s="20">
        <v>1686</v>
      </c>
      <c r="BV343" s="20">
        <v>3043</v>
      </c>
    </row>
    <row r="344" spans="1:74" x14ac:dyDescent="0.25">
      <c r="A344" s="20" t="s">
        <v>434</v>
      </c>
      <c r="B344" s="20" t="s">
        <v>442</v>
      </c>
      <c r="C344" s="20" t="s">
        <v>528</v>
      </c>
      <c r="D344" s="1">
        <v>44591</v>
      </c>
      <c r="E344">
        <v>134</v>
      </c>
      <c r="F344">
        <v>1</v>
      </c>
      <c r="G344">
        <v>0</v>
      </c>
      <c r="H344">
        <v>1</v>
      </c>
      <c r="I344">
        <v>1</v>
      </c>
      <c r="J344">
        <v>77</v>
      </c>
      <c r="K344">
        <v>2</v>
      </c>
      <c r="L344">
        <v>9</v>
      </c>
      <c r="M344">
        <v>15</v>
      </c>
      <c r="N344">
        <v>21</v>
      </c>
      <c r="O344">
        <v>18</v>
      </c>
      <c r="P344">
        <v>2</v>
      </c>
      <c r="Q344">
        <v>0</v>
      </c>
      <c r="R344">
        <v>699</v>
      </c>
      <c r="S344">
        <v>551</v>
      </c>
      <c r="T344">
        <v>17</v>
      </c>
      <c r="U344">
        <v>57</v>
      </c>
      <c r="V344">
        <v>6</v>
      </c>
      <c r="W344">
        <v>1403</v>
      </c>
      <c r="X344">
        <v>763</v>
      </c>
      <c r="Y344">
        <v>23</v>
      </c>
      <c r="Z344">
        <v>27</v>
      </c>
      <c r="AA344">
        <v>202</v>
      </c>
      <c r="AB344">
        <v>1150</v>
      </c>
      <c r="AC344">
        <v>618</v>
      </c>
      <c r="AD344">
        <v>3</v>
      </c>
      <c r="AE344">
        <v>11</v>
      </c>
      <c r="AF344">
        <v>259</v>
      </c>
      <c r="AG344">
        <v>144</v>
      </c>
      <c r="AH344">
        <v>36</v>
      </c>
      <c r="AI344">
        <v>0</v>
      </c>
      <c r="AJ344">
        <v>1</v>
      </c>
      <c r="AK344">
        <v>45</v>
      </c>
      <c r="AL344">
        <v>64</v>
      </c>
      <c r="AM344">
        <v>41</v>
      </c>
      <c r="AN344">
        <v>1</v>
      </c>
      <c r="AO344">
        <v>1</v>
      </c>
      <c r="AP344">
        <v>1</v>
      </c>
      <c r="AQ344">
        <v>0</v>
      </c>
      <c r="AR344">
        <v>0</v>
      </c>
      <c r="AS344">
        <v>0</v>
      </c>
      <c r="AT344">
        <v>0</v>
      </c>
      <c r="AU344">
        <v>0</v>
      </c>
      <c r="AV344">
        <v>0</v>
      </c>
      <c r="AW344">
        <v>0</v>
      </c>
      <c r="AX344">
        <v>0</v>
      </c>
      <c r="AY344">
        <v>0</v>
      </c>
      <c r="AZ344">
        <v>0</v>
      </c>
      <c r="BA344">
        <v>0</v>
      </c>
      <c r="BB344">
        <v>0</v>
      </c>
      <c r="BC344">
        <v>0</v>
      </c>
      <c r="BD344">
        <v>0</v>
      </c>
      <c r="BE344">
        <v>0</v>
      </c>
      <c r="BF344">
        <v>0</v>
      </c>
      <c r="BG344" s="20">
        <v>1</v>
      </c>
      <c r="BH344" s="20">
        <v>1</v>
      </c>
      <c r="BI344" s="20">
        <v>105</v>
      </c>
      <c r="BJ344" s="20">
        <v>19</v>
      </c>
      <c r="BK344" s="20">
        <v>604</v>
      </c>
      <c r="BL344" s="20">
        <v>1100</v>
      </c>
      <c r="BM344" s="20">
        <v>845</v>
      </c>
      <c r="BN344" s="20">
        <v>88</v>
      </c>
      <c r="BO344" s="20">
        <v>58</v>
      </c>
      <c r="BP344" s="20">
        <v>5079</v>
      </c>
      <c r="BQ344" s="20">
        <v>1592</v>
      </c>
      <c r="BR344" s="20">
        <v>0</v>
      </c>
      <c r="BS344" s="20">
        <v>10</v>
      </c>
      <c r="BT344" s="20">
        <v>60</v>
      </c>
      <c r="BU344" s="20">
        <v>1678</v>
      </c>
      <c r="BV344" s="20">
        <v>3059</v>
      </c>
    </row>
    <row r="345" spans="1:74" x14ac:dyDescent="0.25">
      <c r="A345" s="20" t="s">
        <v>434</v>
      </c>
      <c r="B345" s="20" t="s">
        <v>442</v>
      </c>
      <c r="C345" s="20" t="s">
        <v>528</v>
      </c>
      <c r="D345" s="1">
        <v>44599</v>
      </c>
      <c r="E345">
        <v>134</v>
      </c>
      <c r="F345">
        <v>1</v>
      </c>
      <c r="G345">
        <v>0</v>
      </c>
      <c r="H345">
        <v>1</v>
      </c>
      <c r="I345">
        <v>1</v>
      </c>
      <c r="J345">
        <v>77</v>
      </c>
      <c r="K345">
        <v>2</v>
      </c>
      <c r="L345">
        <v>9</v>
      </c>
      <c r="M345">
        <v>15</v>
      </c>
      <c r="N345">
        <v>19</v>
      </c>
      <c r="O345">
        <v>17</v>
      </c>
      <c r="P345">
        <v>1</v>
      </c>
      <c r="Q345">
        <v>0</v>
      </c>
      <c r="R345">
        <v>701</v>
      </c>
      <c r="S345">
        <v>553</v>
      </c>
      <c r="T345">
        <v>17</v>
      </c>
      <c r="U345">
        <v>56</v>
      </c>
      <c r="V345">
        <v>7</v>
      </c>
      <c r="W345">
        <v>1402</v>
      </c>
      <c r="X345">
        <v>772</v>
      </c>
      <c r="Y345">
        <v>23</v>
      </c>
      <c r="Z345">
        <v>27</v>
      </c>
      <c r="AA345">
        <v>200</v>
      </c>
      <c r="AB345">
        <v>1149</v>
      </c>
      <c r="AC345">
        <v>622</v>
      </c>
      <c r="AD345">
        <v>3</v>
      </c>
      <c r="AE345">
        <v>11</v>
      </c>
      <c r="AF345">
        <v>259</v>
      </c>
      <c r="AG345">
        <v>144</v>
      </c>
      <c r="AH345">
        <v>37</v>
      </c>
      <c r="AI345">
        <v>0</v>
      </c>
      <c r="AJ345">
        <v>1</v>
      </c>
      <c r="AK345">
        <v>43</v>
      </c>
      <c r="AL345">
        <v>63</v>
      </c>
      <c r="AM345">
        <v>40</v>
      </c>
      <c r="AN345">
        <v>1</v>
      </c>
      <c r="AO345">
        <v>1</v>
      </c>
      <c r="AP345">
        <v>1</v>
      </c>
      <c r="AQ345">
        <v>0</v>
      </c>
      <c r="AR345">
        <v>0</v>
      </c>
      <c r="AS345">
        <v>0</v>
      </c>
      <c r="AT345">
        <v>0</v>
      </c>
      <c r="AU345">
        <v>0</v>
      </c>
      <c r="AV345">
        <v>0</v>
      </c>
      <c r="AW345">
        <v>0</v>
      </c>
      <c r="AX345">
        <v>0</v>
      </c>
      <c r="AY345">
        <v>0</v>
      </c>
      <c r="AZ345">
        <v>0</v>
      </c>
      <c r="BA345">
        <v>0</v>
      </c>
      <c r="BB345">
        <v>0</v>
      </c>
      <c r="BC345">
        <v>0</v>
      </c>
      <c r="BD345">
        <v>0</v>
      </c>
      <c r="BE345">
        <v>0</v>
      </c>
      <c r="BF345">
        <v>0</v>
      </c>
      <c r="BG345" s="20">
        <v>1</v>
      </c>
      <c r="BH345" s="20">
        <v>1</v>
      </c>
      <c r="BI345" s="20">
        <v>105</v>
      </c>
      <c r="BJ345" s="20">
        <v>18</v>
      </c>
      <c r="BK345" s="20">
        <v>606</v>
      </c>
      <c r="BL345" s="20">
        <v>1101</v>
      </c>
      <c r="BM345" s="20">
        <v>845</v>
      </c>
      <c r="BN345" s="20">
        <v>89</v>
      </c>
      <c r="BO345" s="20">
        <v>57</v>
      </c>
      <c r="BP345" s="20">
        <v>5076</v>
      </c>
      <c r="BQ345" s="20">
        <v>1617</v>
      </c>
      <c r="BR345" s="20">
        <v>0</v>
      </c>
      <c r="BS345" s="20">
        <v>10</v>
      </c>
      <c r="BT345" s="20">
        <v>58</v>
      </c>
      <c r="BU345" s="20">
        <v>1671</v>
      </c>
      <c r="BV345" s="20">
        <v>3066</v>
      </c>
    </row>
    <row r="346" spans="1:74" x14ac:dyDescent="0.25">
      <c r="A346" s="20" t="s">
        <v>434</v>
      </c>
      <c r="B346" s="20" t="s">
        <v>442</v>
      </c>
      <c r="C346" s="20" t="s">
        <v>528</v>
      </c>
      <c r="D346" s="1">
        <v>44606</v>
      </c>
      <c r="E346">
        <v>134</v>
      </c>
      <c r="F346">
        <v>1</v>
      </c>
      <c r="G346">
        <v>0</v>
      </c>
      <c r="H346">
        <v>1</v>
      </c>
      <c r="I346">
        <v>1</v>
      </c>
      <c r="J346">
        <v>77</v>
      </c>
      <c r="K346">
        <v>2</v>
      </c>
      <c r="L346">
        <v>9</v>
      </c>
      <c r="M346">
        <v>15</v>
      </c>
      <c r="N346">
        <v>19</v>
      </c>
      <c r="O346">
        <v>17</v>
      </c>
      <c r="P346">
        <v>1</v>
      </c>
      <c r="Q346">
        <v>0</v>
      </c>
      <c r="R346">
        <v>701</v>
      </c>
      <c r="S346">
        <v>554</v>
      </c>
      <c r="T346">
        <v>17</v>
      </c>
      <c r="U346">
        <v>56</v>
      </c>
      <c r="V346">
        <v>6</v>
      </c>
      <c r="W346">
        <v>1410</v>
      </c>
      <c r="X346">
        <v>783</v>
      </c>
      <c r="Y346">
        <v>23</v>
      </c>
      <c r="Z346">
        <v>27</v>
      </c>
      <c r="AA346">
        <v>199</v>
      </c>
      <c r="AB346">
        <v>1148</v>
      </c>
      <c r="AC346">
        <v>624</v>
      </c>
      <c r="AD346">
        <v>3</v>
      </c>
      <c r="AE346">
        <v>11</v>
      </c>
      <c r="AF346">
        <v>263</v>
      </c>
      <c r="AG346">
        <v>143</v>
      </c>
      <c r="AH346">
        <v>40</v>
      </c>
      <c r="AI346">
        <v>0</v>
      </c>
      <c r="AJ346">
        <v>1</v>
      </c>
      <c r="AK346">
        <v>43</v>
      </c>
      <c r="AL346">
        <v>65</v>
      </c>
      <c r="AM346">
        <v>41</v>
      </c>
      <c r="AN346">
        <v>1</v>
      </c>
      <c r="AO346">
        <v>1</v>
      </c>
      <c r="AP346">
        <v>1</v>
      </c>
      <c r="AQ346">
        <v>0</v>
      </c>
      <c r="AR346">
        <v>0</v>
      </c>
      <c r="AS346">
        <v>0</v>
      </c>
      <c r="AT346">
        <v>0</v>
      </c>
      <c r="AU346">
        <v>0</v>
      </c>
      <c r="AV346">
        <v>0</v>
      </c>
      <c r="AW346">
        <v>0</v>
      </c>
      <c r="AX346">
        <v>0</v>
      </c>
      <c r="AY346">
        <v>0</v>
      </c>
      <c r="AZ346">
        <v>0</v>
      </c>
      <c r="BA346">
        <v>0</v>
      </c>
      <c r="BB346">
        <v>0</v>
      </c>
      <c r="BC346">
        <v>0</v>
      </c>
      <c r="BD346">
        <v>0</v>
      </c>
      <c r="BE346">
        <v>0</v>
      </c>
      <c r="BF346">
        <v>0</v>
      </c>
      <c r="BG346" s="20">
        <v>1</v>
      </c>
      <c r="BH346" s="20">
        <v>1</v>
      </c>
      <c r="BI346" s="20">
        <v>106</v>
      </c>
      <c r="BJ346" s="20">
        <v>18</v>
      </c>
      <c r="BK346" s="20">
        <v>608</v>
      </c>
      <c r="BL346" s="20">
        <v>1109</v>
      </c>
      <c r="BM346" s="20">
        <v>842</v>
      </c>
      <c r="BN346" s="20">
        <v>89</v>
      </c>
      <c r="BO346" s="20">
        <v>59</v>
      </c>
      <c r="BP346" s="20">
        <v>5084</v>
      </c>
      <c r="BQ346" s="20">
        <v>1642</v>
      </c>
      <c r="BR346" s="20">
        <v>0</v>
      </c>
      <c r="BS346" s="20">
        <v>10</v>
      </c>
      <c r="BT346" s="20">
        <v>58</v>
      </c>
      <c r="BU346" s="20">
        <v>1670</v>
      </c>
      <c r="BV346" s="20">
        <v>3081</v>
      </c>
    </row>
    <row r="347" spans="1:74" x14ac:dyDescent="0.25">
      <c r="A347" s="20" t="s">
        <v>434</v>
      </c>
      <c r="B347" s="20" t="s">
        <v>442</v>
      </c>
      <c r="C347" s="20" t="s">
        <v>528</v>
      </c>
      <c r="D347" s="1">
        <v>44606</v>
      </c>
      <c r="W347">
        <v>1</v>
      </c>
      <c r="AA347">
        <v>1</v>
      </c>
      <c r="BG347" s="20"/>
      <c r="BH347" s="20"/>
      <c r="BI347" s="20"/>
      <c r="BJ347" s="20"/>
      <c r="BK347" s="20"/>
      <c r="BL347" s="20"/>
      <c r="BM347" s="20"/>
      <c r="BN347" s="20"/>
      <c r="BO347" s="20"/>
      <c r="BP347" s="20"/>
      <c r="BQ347" s="20"/>
      <c r="BR347" s="20"/>
      <c r="BS347" s="20"/>
      <c r="BT347" s="20"/>
      <c r="BU347" s="20"/>
      <c r="BV347" s="20"/>
    </row>
    <row r="348" spans="1:74" x14ac:dyDescent="0.25">
      <c r="A348" s="20" t="s">
        <v>434</v>
      </c>
      <c r="B348" s="20" t="s">
        <v>447</v>
      </c>
      <c r="C348" s="20" t="s">
        <v>529</v>
      </c>
      <c r="D348" s="1">
        <v>44493</v>
      </c>
      <c r="E348">
        <v>66</v>
      </c>
      <c r="F348">
        <v>7</v>
      </c>
      <c r="G348">
        <v>1</v>
      </c>
      <c r="H348">
        <v>0</v>
      </c>
      <c r="I348">
        <v>0</v>
      </c>
      <c r="J348">
        <v>8</v>
      </c>
      <c r="K348">
        <v>0</v>
      </c>
      <c r="L348">
        <v>4</v>
      </c>
      <c r="M348">
        <v>3</v>
      </c>
      <c r="N348">
        <v>16</v>
      </c>
      <c r="O348">
        <v>0</v>
      </c>
      <c r="P348">
        <v>0</v>
      </c>
      <c r="Q348">
        <v>0</v>
      </c>
      <c r="R348">
        <v>276</v>
      </c>
      <c r="S348">
        <v>0</v>
      </c>
      <c r="T348">
        <v>87</v>
      </c>
      <c r="U348">
        <v>6</v>
      </c>
      <c r="V348">
        <v>1</v>
      </c>
      <c r="W348">
        <v>653</v>
      </c>
      <c r="X348">
        <v>0</v>
      </c>
      <c r="Y348">
        <v>24</v>
      </c>
      <c r="Z348">
        <v>66</v>
      </c>
      <c r="AA348">
        <v>36</v>
      </c>
      <c r="AB348">
        <v>547</v>
      </c>
      <c r="AC348">
        <v>33</v>
      </c>
      <c r="AD348">
        <v>18</v>
      </c>
      <c r="AE348">
        <v>78</v>
      </c>
      <c r="AF348">
        <v>23</v>
      </c>
      <c r="AG348">
        <v>81</v>
      </c>
      <c r="AH348">
        <v>0</v>
      </c>
      <c r="AI348">
        <v>1</v>
      </c>
      <c r="AJ348">
        <v>8</v>
      </c>
      <c r="AK348">
        <v>6</v>
      </c>
      <c r="AL348">
        <v>46</v>
      </c>
      <c r="AM348">
        <v>0</v>
      </c>
      <c r="AN348">
        <v>3</v>
      </c>
      <c r="AO348">
        <v>2</v>
      </c>
      <c r="AP348">
        <v>0</v>
      </c>
      <c r="AQ348">
        <v>0</v>
      </c>
      <c r="AR348">
        <v>0</v>
      </c>
      <c r="AS348">
        <v>1</v>
      </c>
      <c r="AT348">
        <v>0</v>
      </c>
      <c r="AU348">
        <v>0</v>
      </c>
      <c r="AV348">
        <v>0</v>
      </c>
      <c r="AW348">
        <v>0</v>
      </c>
      <c r="AX348">
        <v>0</v>
      </c>
      <c r="AY348">
        <v>0</v>
      </c>
      <c r="AZ348">
        <v>1</v>
      </c>
      <c r="BA348">
        <v>0</v>
      </c>
      <c r="BB348">
        <v>20</v>
      </c>
      <c r="BC348">
        <v>14</v>
      </c>
      <c r="BD348">
        <v>0</v>
      </c>
      <c r="BE348">
        <v>0</v>
      </c>
      <c r="BF348">
        <v>2</v>
      </c>
      <c r="BG348" s="20"/>
      <c r="BH348" s="20"/>
      <c r="BI348" s="20"/>
      <c r="BJ348" s="20"/>
      <c r="BK348" s="20"/>
      <c r="BL348" s="20"/>
      <c r="BM348" s="20"/>
      <c r="BN348" s="20"/>
      <c r="BO348" s="20"/>
      <c r="BP348" s="20"/>
      <c r="BQ348" s="20"/>
      <c r="BR348" s="20"/>
      <c r="BS348" s="20"/>
      <c r="BT348" s="20"/>
      <c r="BU348" s="20"/>
      <c r="BV348" s="20"/>
    </row>
    <row r="349" spans="1:74" x14ac:dyDescent="0.25">
      <c r="A349" s="20" t="s">
        <v>434</v>
      </c>
      <c r="B349" s="20" t="s">
        <v>447</v>
      </c>
      <c r="C349" s="20" t="s">
        <v>529</v>
      </c>
      <c r="D349" s="1">
        <v>44500</v>
      </c>
      <c r="E349">
        <v>66</v>
      </c>
      <c r="F349">
        <v>7</v>
      </c>
      <c r="G349">
        <v>1</v>
      </c>
      <c r="H349">
        <v>0</v>
      </c>
      <c r="I349">
        <v>0</v>
      </c>
      <c r="J349">
        <v>12</v>
      </c>
      <c r="K349">
        <v>0</v>
      </c>
      <c r="L349">
        <v>4</v>
      </c>
      <c r="M349">
        <v>3</v>
      </c>
      <c r="N349">
        <v>16</v>
      </c>
      <c r="O349">
        <v>0</v>
      </c>
      <c r="P349">
        <v>0</v>
      </c>
      <c r="Q349">
        <v>0</v>
      </c>
      <c r="R349">
        <v>279</v>
      </c>
      <c r="S349">
        <v>0</v>
      </c>
      <c r="T349">
        <v>112</v>
      </c>
      <c r="U349">
        <v>7</v>
      </c>
      <c r="V349">
        <v>2</v>
      </c>
      <c r="W349">
        <v>654</v>
      </c>
      <c r="X349">
        <v>0</v>
      </c>
      <c r="Y349">
        <v>44</v>
      </c>
      <c r="Z349">
        <v>66</v>
      </c>
      <c r="AA349">
        <v>36</v>
      </c>
      <c r="AB349">
        <v>550</v>
      </c>
      <c r="AC349">
        <v>47</v>
      </c>
      <c r="AD349">
        <v>18</v>
      </c>
      <c r="AE349">
        <v>76</v>
      </c>
      <c r="AF349">
        <v>24</v>
      </c>
      <c r="AG349">
        <v>82</v>
      </c>
      <c r="AH349">
        <v>0</v>
      </c>
      <c r="AI349">
        <v>1</v>
      </c>
      <c r="AJ349">
        <v>9</v>
      </c>
      <c r="AK349">
        <v>6</v>
      </c>
      <c r="AL349">
        <v>46</v>
      </c>
      <c r="AM349">
        <v>0</v>
      </c>
      <c r="AN349">
        <v>4</v>
      </c>
      <c r="AO349">
        <v>2</v>
      </c>
      <c r="AP349">
        <v>0</v>
      </c>
      <c r="AQ349">
        <v>0</v>
      </c>
      <c r="AR349">
        <v>0</v>
      </c>
      <c r="AS349">
        <v>1</v>
      </c>
      <c r="AT349">
        <v>0</v>
      </c>
      <c r="AU349">
        <v>0</v>
      </c>
      <c r="AV349">
        <v>0</v>
      </c>
      <c r="AW349">
        <v>0</v>
      </c>
      <c r="AX349">
        <v>0</v>
      </c>
      <c r="AY349">
        <v>0</v>
      </c>
      <c r="AZ349">
        <v>1</v>
      </c>
      <c r="BA349">
        <v>0</v>
      </c>
      <c r="BB349">
        <v>20</v>
      </c>
      <c r="BC349">
        <v>14</v>
      </c>
      <c r="BD349">
        <v>0</v>
      </c>
      <c r="BE349">
        <v>0</v>
      </c>
      <c r="BF349">
        <v>2</v>
      </c>
      <c r="BG349" s="20"/>
      <c r="BH349" s="20"/>
      <c r="BI349" s="20"/>
      <c r="BJ349" s="20"/>
      <c r="BK349" s="20"/>
      <c r="BL349" s="20"/>
      <c r="BM349" s="20"/>
      <c r="BN349" s="20"/>
      <c r="BO349" s="20"/>
      <c r="BP349" s="20"/>
      <c r="BQ349" s="20"/>
      <c r="BR349" s="20"/>
      <c r="BS349" s="20"/>
      <c r="BT349" s="20"/>
      <c r="BU349" s="20"/>
      <c r="BV349" s="20"/>
    </row>
    <row r="350" spans="1:74" x14ac:dyDescent="0.25">
      <c r="A350" s="20" t="s">
        <v>434</v>
      </c>
      <c r="B350" s="20" t="s">
        <v>447</v>
      </c>
      <c r="C350" s="20" t="s">
        <v>529</v>
      </c>
      <c r="D350" s="1">
        <v>44507</v>
      </c>
      <c r="E350">
        <v>66</v>
      </c>
      <c r="F350">
        <v>7</v>
      </c>
      <c r="G350">
        <v>1</v>
      </c>
      <c r="H350">
        <v>0</v>
      </c>
      <c r="I350">
        <v>0</v>
      </c>
      <c r="J350">
        <v>15</v>
      </c>
      <c r="K350">
        <v>0</v>
      </c>
      <c r="L350">
        <v>4</v>
      </c>
      <c r="M350">
        <v>3</v>
      </c>
      <c r="N350">
        <v>16</v>
      </c>
      <c r="O350">
        <v>0</v>
      </c>
      <c r="P350">
        <v>1</v>
      </c>
      <c r="Q350">
        <v>0</v>
      </c>
      <c r="R350">
        <v>278</v>
      </c>
      <c r="S350">
        <v>139</v>
      </c>
      <c r="T350">
        <v>20</v>
      </c>
      <c r="U350">
        <v>7</v>
      </c>
      <c r="V350">
        <v>2</v>
      </c>
      <c r="W350">
        <v>655</v>
      </c>
      <c r="X350">
        <v>67</v>
      </c>
      <c r="Y350">
        <v>14</v>
      </c>
      <c r="Z350">
        <v>65</v>
      </c>
      <c r="AA350">
        <v>36</v>
      </c>
      <c r="AB350">
        <v>550</v>
      </c>
      <c r="AC350">
        <v>56</v>
      </c>
      <c r="AD350">
        <v>18</v>
      </c>
      <c r="AE350">
        <v>76</v>
      </c>
      <c r="AF350">
        <v>24</v>
      </c>
      <c r="AG350">
        <v>82</v>
      </c>
      <c r="AH350">
        <v>2</v>
      </c>
      <c r="AI350">
        <v>0</v>
      </c>
      <c r="AJ350">
        <v>9</v>
      </c>
      <c r="AK350">
        <v>6</v>
      </c>
      <c r="AL350">
        <v>47</v>
      </c>
      <c r="AM350">
        <v>5</v>
      </c>
      <c r="AN350">
        <v>2</v>
      </c>
      <c r="AO350">
        <v>2</v>
      </c>
      <c r="AP350">
        <v>0</v>
      </c>
      <c r="AQ350">
        <v>0</v>
      </c>
      <c r="AR350">
        <v>0</v>
      </c>
      <c r="AS350">
        <v>1</v>
      </c>
      <c r="AT350">
        <v>0</v>
      </c>
      <c r="AU350">
        <v>0</v>
      </c>
      <c r="AV350">
        <v>0</v>
      </c>
      <c r="AW350">
        <v>0</v>
      </c>
      <c r="AX350">
        <v>0</v>
      </c>
      <c r="AY350">
        <v>0</v>
      </c>
      <c r="AZ350">
        <v>0</v>
      </c>
      <c r="BA350">
        <v>0</v>
      </c>
      <c r="BB350">
        <v>0</v>
      </c>
      <c r="BC350">
        <v>0</v>
      </c>
      <c r="BD350">
        <v>0</v>
      </c>
      <c r="BE350">
        <v>0</v>
      </c>
      <c r="BF350">
        <v>0</v>
      </c>
      <c r="BG350" s="20">
        <v>5</v>
      </c>
      <c r="BH350" s="20">
        <v>0</v>
      </c>
      <c r="BI350" s="20">
        <v>56</v>
      </c>
      <c r="BJ350" s="20">
        <v>14</v>
      </c>
      <c r="BK350" s="20">
        <v>245</v>
      </c>
      <c r="BL350" s="20">
        <v>496</v>
      </c>
      <c r="BM350" s="20">
        <v>415</v>
      </c>
      <c r="BN350" s="20">
        <v>54</v>
      </c>
      <c r="BO350" s="20">
        <v>43</v>
      </c>
      <c r="BP350" s="20"/>
      <c r="BQ350" s="20"/>
      <c r="BR350" s="20"/>
      <c r="BS350" s="20"/>
      <c r="BT350" s="20"/>
      <c r="BU350" s="20"/>
      <c r="BV350" s="20"/>
    </row>
    <row r="351" spans="1:74" x14ac:dyDescent="0.25">
      <c r="A351" s="20" t="s">
        <v>434</v>
      </c>
      <c r="B351" s="20" t="s">
        <v>447</v>
      </c>
      <c r="C351" s="20" t="s">
        <v>529</v>
      </c>
      <c r="D351" s="1">
        <v>44514</v>
      </c>
      <c r="E351">
        <v>66</v>
      </c>
      <c r="F351">
        <v>7</v>
      </c>
      <c r="G351">
        <v>2</v>
      </c>
      <c r="H351">
        <v>0</v>
      </c>
      <c r="I351">
        <v>0</v>
      </c>
      <c r="J351">
        <v>21</v>
      </c>
      <c r="K351">
        <v>0</v>
      </c>
      <c r="L351">
        <v>3</v>
      </c>
      <c r="M351">
        <v>3</v>
      </c>
      <c r="N351">
        <v>16</v>
      </c>
      <c r="O351">
        <v>0</v>
      </c>
      <c r="P351">
        <v>1</v>
      </c>
      <c r="Q351">
        <v>0</v>
      </c>
      <c r="R351">
        <v>278</v>
      </c>
      <c r="S351">
        <v>154</v>
      </c>
      <c r="T351">
        <v>20</v>
      </c>
      <c r="U351">
        <v>7</v>
      </c>
      <c r="V351">
        <v>2</v>
      </c>
      <c r="W351">
        <v>659</v>
      </c>
      <c r="X351">
        <v>96</v>
      </c>
      <c r="Y351">
        <v>14</v>
      </c>
      <c r="Z351">
        <v>64</v>
      </c>
      <c r="AA351">
        <v>35</v>
      </c>
      <c r="AB351">
        <v>551</v>
      </c>
      <c r="AC351">
        <v>77</v>
      </c>
      <c r="AD351">
        <v>18</v>
      </c>
      <c r="AE351">
        <v>75</v>
      </c>
      <c r="AF351">
        <v>24</v>
      </c>
      <c r="AG351">
        <v>82</v>
      </c>
      <c r="AH351">
        <v>2</v>
      </c>
      <c r="AI351">
        <v>0</v>
      </c>
      <c r="AJ351">
        <v>9</v>
      </c>
      <c r="AK351">
        <v>6</v>
      </c>
      <c r="AL351">
        <v>48</v>
      </c>
      <c r="AM351">
        <v>9</v>
      </c>
      <c r="AN351">
        <v>2</v>
      </c>
      <c r="AO351">
        <v>2</v>
      </c>
      <c r="AP351">
        <v>0</v>
      </c>
      <c r="AQ351">
        <v>0</v>
      </c>
      <c r="AR351">
        <v>0</v>
      </c>
      <c r="AS351">
        <v>1</v>
      </c>
      <c r="AT351">
        <v>0</v>
      </c>
      <c r="AU351">
        <v>0</v>
      </c>
      <c r="AV351">
        <v>0</v>
      </c>
      <c r="AW351">
        <v>0</v>
      </c>
      <c r="AX351">
        <v>0</v>
      </c>
      <c r="AY351">
        <v>0</v>
      </c>
      <c r="AZ351">
        <v>0</v>
      </c>
      <c r="BA351">
        <v>0</v>
      </c>
      <c r="BB351">
        <v>0</v>
      </c>
      <c r="BC351">
        <v>0</v>
      </c>
      <c r="BD351">
        <v>0</v>
      </c>
      <c r="BE351">
        <v>0</v>
      </c>
      <c r="BF351">
        <v>0</v>
      </c>
      <c r="BG351" s="20">
        <v>5</v>
      </c>
      <c r="BH351" s="20">
        <v>0</v>
      </c>
      <c r="BI351" s="20">
        <v>56</v>
      </c>
      <c r="BJ351" s="20">
        <v>14</v>
      </c>
      <c r="BK351" s="20">
        <v>245</v>
      </c>
      <c r="BL351" s="20">
        <v>500</v>
      </c>
      <c r="BM351" s="20">
        <v>418</v>
      </c>
      <c r="BN351" s="20">
        <v>56</v>
      </c>
      <c r="BO351" s="20">
        <v>44</v>
      </c>
      <c r="BP351" s="20"/>
      <c r="BQ351" s="20"/>
      <c r="BR351" s="20"/>
      <c r="BS351" s="20"/>
      <c r="BT351" s="20"/>
      <c r="BU351" s="20"/>
      <c r="BV351" s="20"/>
    </row>
    <row r="352" spans="1:74" x14ac:dyDescent="0.25">
      <c r="A352" s="20" t="s">
        <v>434</v>
      </c>
      <c r="B352" s="20" t="s">
        <v>447</v>
      </c>
      <c r="C352" s="20" t="s">
        <v>529</v>
      </c>
      <c r="D352" s="1">
        <v>44521</v>
      </c>
      <c r="E352">
        <v>66</v>
      </c>
      <c r="F352">
        <v>7</v>
      </c>
      <c r="G352">
        <v>2</v>
      </c>
      <c r="H352">
        <v>0</v>
      </c>
      <c r="I352">
        <v>0</v>
      </c>
      <c r="J352">
        <v>24</v>
      </c>
      <c r="K352">
        <v>0</v>
      </c>
      <c r="L352">
        <v>3</v>
      </c>
      <c r="M352">
        <v>2</v>
      </c>
      <c r="N352">
        <v>16</v>
      </c>
      <c r="O352">
        <v>0</v>
      </c>
      <c r="P352">
        <v>1</v>
      </c>
      <c r="Q352">
        <v>0</v>
      </c>
      <c r="R352">
        <v>276</v>
      </c>
      <c r="S352">
        <v>164</v>
      </c>
      <c r="T352">
        <v>20</v>
      </c>
      <c r="U352">
        <v>7</v>
      </c>
      <c r="V352">
        <v>2</v>
      </c>
      <c r="W352">
        <v>660</v>
      </c>
      <c r="X352">
        <v>127</v>
      </c>
      <c r="Y352">
        <v>14</v>
      </c>
      <c r="Z352">
        <v>64</v>
      </c>
      <c r="AA352">
        <v>36</v>
      </c>
      <c r="AB352">
        <v>550</v>
      </c>
      <c r="AC352">
        <v>96</v>
      </c>
      <c r="AD352">
        <v>17</v>
      </c>
      <c r="AE352">
        <v>74</v>
      </c>
      <c r="AF352">
        <v>24</v>
      </c>
      <c r="AG352">
        <v>81</v>
      </c>
      <c r="AH352">
        <v>2</v>
      </c>
      <c r="AI352">
        <v>0</v>
      </c>
      <c r="AJ352">
        <v>9</v>
      </c>
      <c r="AK352">
        <v>5</v>
      </c>
      <c r="AL352">
        <v>48</v>
      </c>
      <c r="AM352">
        <v>9</v>
      </c>
      <c r="AN352">
        <v>2</v>
      </c>
      <c r="AO352">
        <v>2</v>
      </c>
      <c r="AP352">
        <v>0</v>
      </c>
      <c r="AQ352">
        <v>0</v>
      </c>
      <c r="AR352">
        <v>0</v>
      </c>
      <c r="AS352">
        <v>1</v>
      </c>
      <c r="AT352">
        <v>0</v>
      </c>
      <c r="AU352">
        <v>0</v>
      </c>
      <c r="AV352">
        <v>0</v>
      </c>
      <c r="AW352">
        <v>0</v>
      </c>
      <c r="AX352">
        <v>0</v>
      </c>
      <c r="AY352">
        <v>0</v>
      </c>
      <c r="AZ352">
        <v>0</v>
      </c>
      <c r="BA352">
        <v>0</v>
      </c>
      <c r="BB352">
        <v>0</v>
      </c>
      <c r="BC352">
        <v>0</v>
      </c>
      <c r="BD352">
        <v>0</v>
      </c>
      <c r="BE352">
        <v>0</v>
      </c>
      <c r="BF352">
        <v>0</v>
      </c>
      <c r="BG352" s="20">
        <v>5</v>
      </c>
      <c r="BH352" s="20">
        <v>0</v>
      </c>
      <c r="BI352" s="20">
        <v>56</v>
      </c>
      <c r="BJ352" s="20">
        <v>14</v>
      </c>
      <c r="BK352" s="20">
        <v>243</v>
      </c>
      <c r="BL352" s="20">
        <v>505</v>
      </c>
      <c r="BM352" s="20">
        <v>422</v>
      </c>
      <c r="BN352" s="20">
        <v>56</v>
      </c>
      <c r="BO352" s="20">
        <v>44</v>
      </c>
      <c r="BP352" s="20"/>
      <c r="BQ352" s="20"/>
      <c r="BR352" s="20"/>
      <c r="BS352" s="20"/>
      <c r="BT352" s="20"/>
      <c r="BU352" s="20"/>
      <c r="BV352" s="20"/>
    </row>
    <row r="353" spans="1:74" x14ac:dyDescent="0.25">
      <c r="A353" s="20" t="s">
        <v>434</v>
      </c>
      <c r="B353" s="20" t="s">
        <v>447</v>
      </c>
      <c r="C353" s="20" t="s">
        <v>529</v>
      </c>
      <c r="D353" s="1">
        <v>44528</v>
      </c>
      <c r="E353">
        <v>66</v>
      </c>
      <c r="F353">
        <v>7</v>
      </c>
      <c r="G353">
        <v>2</v>
      </c>
      <c r="H353">
        <v>0</v>
      </c>
      <c r="I353">
        <v>0</v>
      </c>
      <c r="J353">
        <v>26</v>
      </c>
      <c r="K353">
        <v>0</v>
      </c>
      <c r="L353">
        <v>3</v>
      </c>
      <c r="M353">
        <v>2</v>
      </c>
      <c r="N353">
        <v>16</v>
      </c>
      <c r="O353">
        <v>0</v>
      </c>
      <c r="P353">
        <v>1</v>
      </c>
      <c r="Q353">
        <v>0</v>
      </c>
      <c r="R353">
        <v>276</v>
      </c>
      <c r="S353">
        <v>171</v>
      </c>
      <c r="T353">
        <v>20</v>
      </c>
      <c r="U353">
        <v>7</v>
      </c>
      <c r="V353">
        <v>2</v>
      </c>
      <c r="W353">
        <v>665</v>
      </c>
      <c r="X353">
        <v>161</v>
      </c>
      <c r="Y353">
        <v>14</v>
      </c>
      <c r="Z353">
        <v>65</v>
      </c>
      <c r="AA353">
        <v>38</v>
      </c>
      <c r="AB353">
        <v>549</v>
      </c>
      <c r="AC353">
        <v>122</v>
      </c>
      <c r="AD353">
        <v>17</v>
      </c>
      <c r="AE353">
        <v>74</v>
      </c>
      <c r="AF353">
        <v>24</v>
      </c>
      <c r="AG353">
        <v>81</v>
      </c>
      <c r="AH353">
        <v>4</v>
      </c>
      <c r="AI353">
        <v>0</v>
      </c>
      <c r="AJ353">
        <v>9</v>
      </c>
      <c r="AK353">
        <v>5</v>
      </c>
      <c r="AL353">
        <v>48</v>
      </c>
      <c r="AM353">
        <v>9</v>
      </c>
      <c r="AN353">
        <v>2</v>
      </c>
      <c r="AO353">
        <v>2</v>
      </c>
      <c r="AP353">
        <v>0</v>
      </c>
      <c r="AQ353">
        <v>0</v>
      </c>
      <c r="AR353">
        <v>0</v>
      </c>
      <c r="AS353">
        <v>1</v>
      </c>
      <c r="AT353">
        <v>0</v>
      </c>
      <c r="AU353">
        <v>0</v>
      </c>
      <c r="AV353">
        <v>0</v>
      </c>
      <c r="AW353">
        <v>0</v>
      </c>
      <c r="AX353">
        <v>0</v>
      </c>
      <c r="AY353">
        <v>0</v>
      </c>
      <c r="AZ353">
        <v>0</v>
      </c>
      <c r="BA353">
        <v>0</v>
      </c>
      <c r="BB353">
        <v>0</v>
      </c>
      <c r="BC353">
        <v>0</v>
      </c>
      <c r="BD353">
        <v>0</v>
      </c>
      <c r="BE353">
        <v>0</v>
      </c>
      <c r="BF353">
        <v>0</v>
      </c>
      <c r="BG353" s="20">
        <v>5</v>
      </c>
      <c r="BH353" s="20">
        <v>0</v>
      </c>
      <c r="BI353" s="20">
        <v>55</v>
      </c>
      <c r="BJ353" s="20">
        <v>14</v>
      </c>
      <c r="BK353" s="20">
        <v>243</v>
      </c>
      <c r="BL353" s="20">
        <v>512</v>
      </c>
      <c r="BM353" s="20">
        <v>422</v>
      </c>
      <c r="BN353" s="20">
        <v>56</v>
      </c>
      <c r="BO353" s="20">
        <v>44</v>
      </c>
      <c r="BP353" s="20"/>
      <c r="BQ353" s="20"/>
      <c r="BR353" s="20"/>
      <c r="BS353" s="20"/>
      <c r="BT353" s="20"/>
      <c r="BU353" s="20"/>
      <c r="BV353" s="20"/>
    </row>
    <row r="354" spans="1:74" x14ac:dyDescent="0.25">
      <c r="A354" s="20" t="s">
        <v>434</v>
      </c>
      <c r="B354" s="20" t="s">
        <v>447</v>
      </c>
      <c r="C354" s="20" t="s">
        <v>529</v>
      </c>
      <c r="D354" s="1">
        <v>44535</v>
      </c>
      <c r="E354">
        <v>66</v>
      </c>
      <c r="F354">
        <v>7</v>
      </c>
      <c r="G354">
        <v>2</v>
      </c>
      <c r="H354">
        <v>0</v>
      </c>
      <c r="I354">
        <v>0</v>
      </c>
      <c r="J354">
        <v>28</v>
      </c>
      <c r="K354">
        <v>0</v>
      </c>
      <c r="L354">
        <v>3</v>
      </c>
      <c r="M354">
        <v>2</v>
      </c>
      <c r="N354">
        <v>16</v>
      </c>
      <c r="O354">
        <v>0</v>
      </c>
      <c r="P354">
        <v>1</v>
      </c>
      <c r="Q354">
        <v>0</v>
      </c>
      <c r="R354">
        <v>276</v>
      </c>
      <c r="S354">
        <v>188</v>
      </c>
      <c r="T354">
        <v>20</v>
      </c>
      <c r="U354">
        <v>7</v>
      </c>
      <c r="V354">
        <v>2</v>
      </c>
      <c r="W354">
        <v>668</v>
      </c>
      <c r="X354">
        <v>204</v>
      </c>
      <c r="Y354">
        <v>14</v>
      </c>
      <c r="Z354">
        <v>65</v>
      </c>
      <c r="AA354">
        <v>40</v>
      </c>
      <c r="AB354">
        <v>554</v>
      </c>
      <c r="AC354">
        <v>159</v>
      </c>
      <c r="AD354">
        <v>17</v>
      </c>
      <c r="AE354">
        <v>75</v>
      </c>
      <c r="AF354">
        <v>25</v>
      </c>
      <c r="AG354">
        <v>82</v>
      </c>
      <c r="AH354">
        <v>6</v>
      </c>
      <c r="AI354">
        <v>0</v>
      </c>
      <c r="AJ354">
        <v>9</v>
      </c>
      <c r="AK354">
        <v>5</v>
      </c>
      <c r="AL354">
        <v>49</v>
      </c>
      <c r="AM354">
        <v>13</v>
      </c>
      <c r="AN354">
        <v>2</v>
      </c>
      <c r="AO354">
        <v>2</v>
      </c>
      <c r="AP354">
        <v>0</v>
      </c>
      <c r="AQ354">
        <v>0</v>
      </c>
      <c r="AR354">
        <v>0</v>
      </c>
      <c r="AS354">
        <v>1</v>
      </c>
      <c r="AT354">
        <v>0</v>
      </c>
      <c r="AU354">
        <v>0</v>
      </c>
      <c r="AV354">
        <v>0</v>
      </c>
      <c r="AW354">
        <v>0</v>
      </c>
      <c r="AX354">
        <v>0</v>
      </c>
      <c r="AY354">
        <v>0</v>
      </c>
      <c r="AZ354">
        <v>0</v>
      </c>
      <c r="BA354">
        <v>0</v>
      </c>
      <c r="BB354">
        <v>0</v>
      </c>
      <c r="BC354">
        <v>0</v>
      </c>
      <c r="BD354">
        <v>0</v>
      </c>
      <c r="BE354">
        <v>0</v>
      </c>
      <c r="BF354">
        <v>0</v>
      </c>
      <c r="BG354" s="20">
        <v>5</v>
      </c>
      <c r="BH354" s="20">
        <v>0</v>
      </c>
      <c r="BI354" s="20">
        <v>55</v>
      </c>
      <c r="BJ354" s="20">
        <v>14</v>
      </c>
      <c r="BK354" s="20">
        <v>243</v>
      </c>
      <c r="BL354" s="20">
        <v>514</v>
      </c>
      <c r="BM354" s="20">
        <v>424</v>
      </c>
      <c r="BN354" s="20">
        <v>58</v>
      </c>
      <c r="BO354" s="20">
        <v>45</v>
      </c>
      <c r="BP354" s="20"/>
      <c r="BQ354" s="20"/>
      <c r="BR354" s="20"/>
      <c r="BS354" s="20"/>
      <c r="BT354" s="20"/>
      <c r="BU354" s="20"/>
      <c r="BV354" s="20"/>
    </row>
    <row r="355" spans="1:74" x14ac:dyDescent="0.25">
      <c r="A355" s="20" t="s">
        <v>434</v>
      </c>
      <c r="B355" s="20" t="s">
        <v>447</v>
      </c>
      <c r="C355" s="20" t="s">
        <v>529</v>
      </c>
      <c r="D355" s="1">
        <v>44542</v>
      </c>
      <c r="E355">
        <v>67</v>
      </c>
      <c r="F355">
        <v>7</v>
      </c>
      <c r="G355">
        <v>4</v>
      </c>
      <c r="H355">
        <v>0</v>
      </c>
      <c r="I355">
        <v>0</v>
      </c>
      <c r="J355">
        <v>32</v>
      </c>
      <c r="K355">
        <v>0</v>
      </c>
      <c r="L355">
        <v>3</v>
      </c>
      <c r="M355">
        <v>2</v>
      </c>
      <c r="N355">
        <v>17</v>
      </c>
      <c r="O355">
        <v>0</v>
      </c>
      <c r="P355">
        <v>1</v>
      </c>
      <c r="Q355">
        <v>0</v>
      </c>
      <c r="R355">
        <v>276</v>
      </c>
      <c r="S355">
        <v>197</v>
      </c>
      <c r="T355">
        <v>20</v>
      </c>
      <c r="U355">
        <v>7</v>
      </c>
      <c r="V355">
        <v>2</v>
      </c>
      <c r="W355">
        <v>668</v>
      </c>
      <c r="X355">
        <v>237</v>
      </c>
      <c r="Y355">
        <v>14</v>
      </c>
      <c r="Z355">
        <v>64</v>
      </c>
      <c r="AA355">
        <v>40</v>
      </c>
      <c r="AB355">
        <v>555</v>
      </c>
      <c r="AC355">
        <v>198</v>
      </c>
      <c r="AD355">
        <v>17</v>
      </c>
      <c r="AE355">
        <v>75</v>
      </c>
      <c r="AF355">
        <v>25</v>
      </c>
      <c r="AG355">
        <v>82</v>
      </c>
      <c r="AH355">
        <v>6</v>
      </c>
      <c r="AI355">
        <v>0</v>
      </c>
      <c r="AJ355">
        <v>9</v>
      </c>
      <c r="AK355">
        <v>5</v>
      </c>
      <c r="AL355">
        <v>49</v>
      </c>
      <c r="AM355">
        <v>22</v>
      </c>
      <c r="AN355">
        <v>2</v>
      </c>
      <c r="AO355">
        <v>2</v>
      </c>
      <c r="AP355">
        <v>0</v>
      </c>
      <c r="AQ355">
        <v>0</v>
      </c>
      <c r="AR355">
        <v>0</v>
      </c>
      <c r="AS355">
        <v>1</v>
      </c>
      <c r="AT355">
        <v>0</v>
      </c>
      <c r="AU355">
        <v>0</v>
      </c>
      <c r="AV355">
        <v>0</v>
      </c>
      <c r="AW355">
        <v>0</v>
      </c>
      <c r="AX355">
        <v>0</v>
      </c>
      <c r="AY355">
        <v>0</v>
      </c>
      <c r="AZ355">
        <v>0</v>
      </c>
      <c r="BA355">
        <v>0</v>
      </c>
      <c r="BB355">
        <v>0</v>
      </c>
      <c r="BC355">
        <v>0</v>
      </c>
      <c r="BD355">
        <v>0</v>
      </c>
      <c r="BE355">
        <v>0</v>
      </c>
      <c r="BF355">
        <v>0</v>
      </c>
      <c r="BG355" s="20">
        <v>5</v>
      </c>
      <c r="BH355" s="20">
        <v>0</v>
      </c>
      <c r="BI355" s="20">
        <v>56</v>
      </c>
      <c r="BJ355" s="20">
        <v>15</v>
      </c>
      <c r="BK355" s="20">
        <v>244</v>
      </c>
      <c r="BL355" s="20">
        <v>513</v>
      </c>
      <c r="BM355" s="20">
        <v>425</v>
      </c>
      <c r="BN355" s="20">
        <v>58</v>
      </c>
      <c r="BO355" s="20">
        <v>45</v>
      </c>
      <c r="BP355" s="20"/>
      <c r="BQ355" s="20"/>
      <c r="BR355" s="20"/>
      <c r="BS355" s="20"/>
      <c r="BT355" s="20"/>
      <c r="BU355" s="20"/>
      <c r="BV355" s="20"/>
    </row>
    <row r="356" spans="1:74" x14ac:dyDescent="0.25">
      <c r="A356" s="20" t="s">
        <v>434</v>
      </c>
      <c r="B356" s="20" t="s">
        <v>447</v>
      </c>
      <c r="C356" s="20" t="s">
        <v>529</v>
      </c>
      <c r="D356" s="1">
        <v>44549</v>
      </c>
      <c r="E356">
        <v>67</v>
      </c>
      <c r="F356">
        <v>7</v>
      </c>
      <c r="G356">
        <v>4</v>
      </c>
      <c r="H356">
        <v>0</v>
      </c>
      <c r="I356">
        <v>0</v>
      </c>
      <c r="J356">
        <v>32</v>
      </c>
      <c r="K356">
        <v>0</v>
      </c>
      <c r="L356">
        <v>2</v>
      </c>
      <c r="M356">
        <v>2</v>
      </c>
      <c r="N356">
        <v>17</v>
      </c>
      <c r="O356">
        <v>7</v>
      </c>
      <c r="P356">
        <v>0</v>
      </c>
      <c r="Q356">
        <v>0</v>
      </c>
      <c r="R356">
        <v>273</v>
      </c>
      <c r="S356">
        <v>209</v>
      </c>
      <c r="T356">
        <v>20</v>
      </c>
      <c r="U356">
        <v>7</v>
      </c>
      <c r="V356">
        <v>2</v>
      </c>
      <c r="W356">
        <v>672</v>
      </c>
      <c r="X356">
        <v>270</v>
      </c>
      <c r="Y356">
        <v>14</v>
      </c>
      <c r="Z356">
        <v>63</v>
      </c>
      <c r="AA356">
        <v>42</v>
      </c>
      <c r="AB356">
        <v>554</v>
      </c>
      <c r="AC356">
        <v>232</v>
      </c>
      <c r="AD356">
        <v>17</v>
      </c>
      <c r="AE356">
        <v>75</v>
      </c>
      <c r="AF356">
        <v>26</v>
      </c>
      <c r="AG356">
        <v>81</v>
      </c>
      <c r="AH356">
        <v>12</v>
      </c>
      <c r="AI356">
        <v>0</v>
      </c>
      <c r="AJ356">
        <v>9</v>
      </c>
      <c r="AK356">
        <v>5</v>
      </c>
      <c r="AL356">
        <v>54</v>
      </c>
      <c r="AM356">
        <v>36</v>
      </c>
      <c r="AN356">
        <v>2</v>
      </c>
      <c r="AO356">
        <v>2</v>
      </c>
      <c r="AP356">
        <v>0</v>
      </c>
      <c r="AQ356">
        <v>0</v>
      </c>
      <c r="AR356">
        <v>0</v>
      </c>
      <c r="AS356">
        <v>0</v>
      </c>
      <c r="AT356">
        <v>0</v>
      </c>
      <c r="AU356">
        <v>0</v>
      </c>
      <c r="AV356">
        <v>0</v>
      </c>
      <c r="AW356">
        <v>0</v>
      </c>
      <c r="AX356">
        <v>0</v>
      </c>
      <c r="AY356">
        <v>0</v>
      </c>
      <c r="AZ356">
        <v>0</v>
      </c>
      <c r="BA356">
        <v>0</v>
      </c>
      <c r="BB356">
        <v>0</v>
      </c>
      <c r="BC356">
        <v>0</v>
      </c>
      <c r="BD356">
        <v>0</v>
      </c>
      <c r="BE356">
        <v>0</v>
      </c>
      <c r="BF356">
        <v>0</v>
      </c>
      <c r="BG356" s="20">
        <v>5</v>
      </c>
      <c r="BH356" s="20">
        <v>0</v>
      </c>
      <c r="BI356" s="20">
        <v>56</v>
      </c>
      <c r="BJ356" s="20">
        <v>16</v>
      </c>
      <c r="BK356" s="20">
        <v>240</v>
      </c>
      <c r="BL356" s="20">
        <v>517</v>
      </c>
      <c r="BM356" s="20">
        <v>423</v>
      </c>
      <c r="BN356" s="20">
        <v>58</v>
      </c>
      <c r="BO356" s="20">
        <v>50</v>
      </c>
      <c r="BP356" s="20">
        <v>2665</v>
      </c>
      <c r="BQ356" s="20">
        <v>465</v>
      </c>
      <c r="BR356" s="20">
        <v>0</v>
      </c>
      <c r="BS356" s="20">
        <v>30</v>
      </c>
      <c r="BT356" s="20">
        <v>382</v>
      </c>
      <c r="BU356" s="20">
        <v>499</v>
      </c>
      <c r="BV356" s="20">
        <v>1568</v>
      </c>
    </row>
    <row r="357" spans="1:74" x14ac:dyDescent="0.25">
      <c r="A357" s="20" t="s">
        <v>434</v>
      </c>
      <c r="B357" s="20" t="s">
        <v>447</v>
      </c>
      <c r="C357" s="20" t="s">
        <v>529</v>
      </c>
      <c r="D357" s="1">
        <v>44558</v>
      </c>
      <c r="E357">
        <v>67</v>
      </c>
      <c r="F357">
        <v>7</v>
      </c>
      <c r="G357">
        <v>4</v>
      </c>
      <c r="H357">
        <v>0</v>
      </c>
      <c r="I357">
        <v>0</v>
      </c>
      <c r="J357">
        <v>34</v>
      </c>
      <c r="K357">
        <v>0</v>
      </c>
      <c r="L357">
        <v>2</v>
      </c>
      <c r="M357">
        <v>2</v>
      </c>
      <c r="N357">
        <v>17</v>
      </c>
      <c r="O357">
        <v>8</v>
      </c>
      <c r="P357">
        <v>0</v>
      </c>
      <c r="Q357">
        <v>0</v>
      </c>
      <c r="R357">
        <v>272</v>
      </c>
      <c r="S357">
        <v>212</v>
      </c>
      <c r="T357">
        <v>20</v>
      </c>
      <c r="U357">
        <v>7</v>
      </c>
      <c r="V357">
        <v>0</v>
      </c>
      <c r="W357">
        <v>679</v>
      </c>
      <c r="X357">
        <v>297</v>
      </c>
      <c r="Y357">
        <v>14</v>
      </c>
      <c r="Z357">
        <v>63</v>
      </c>
      <c r="AA357">
        <v>44</v>
      </c>
      <c r="AB357">
        <v>555</v>
      </c>
      <c r="AC357">
        <v>265</v>
      </c>
      <c r="AD357">
        <v>17</v>
      </c>
      <c r="AE357">
        <v>75</v>
      </c>
      <c r="AF357">
        <v>25</v>
      </c>
      <c r="AG357">
        <v>81</v>
      </c>
      <c r="AH357">
        <v>20</v>
      </c>
      <c r="AI357">
        <v>0</v>
      </c>
      <c r="AJ357">
        <v>9</v>
      </c>
      <c r="AK357">
        <v>4</v>
      </c>
      <c r="AL357">
        <v>55</v>
      </c>
      <c r="AM357">
        <v>39</v>
      </c>
      <c r="AN357">
        <v>2</v>
      </c>
      <c r="AO357">
        <v>2</v>
      </c>
      <c r="AP357">
        <v>0</v>
      </c>
      <c r="AQ357">
        <v>0</v>
      </c>
      <c r="AR357">
        <v>0</v>
      </c>
      <c r="AS357">
        <v>0</v>
      </c>
      <c r="AT357">
        <v>0</v>
      </c>
      <c r="AU357">
        <v>0</v>
      </c>
      <c r="AV357">
        <v>0</v>
      </c>
      <c r="AW357">
        <v>0</v>
      </c>
      <c r="AX357">
        <v>0</v>
      </c>
      <c r="AY357">
        <v>0</v>
      </c>
      <c r="AZ357">
        <v>0</v>
      </c>
      <c r="BA357">
        <v>0</v>
      </c>
      <c r="BB357">
        <v>0</v>
      </c>
      <c r="BC357">
        <v>0</v>
      </c>
      <c r="BD357">
        <v>0</v>
      </c>
      <c r="BE357">
        <v>0</v>
      </c>
      <c r="BF357">
        <v>0</v>
      </c>
      <c r="BG357" s="20">
        <v>5</v>
      </c>
      <c r="BH357" s="20">
        <v>0</v>
      </c>
      <c r="BI357" s="20">
        <v>57</v>
      </c>
      <c r="BJ357" s="20">
        <v>16</v>
      </c>
      <c r="BK357" s="20">
        <v>240</v>
      </c>
      <c r="BL357" s="20">
        <v>525</v>
      </c>
      <c r="BM357" s="20">
        <v>424</v>
      </c>
      <c r="BN357" s="20">
        <v>60</v>
      </c>
      <c r="BO357" s="20">
        <v>51</v>
      </c>
      <c r="BP357" s="20">
        <v>2659</v>
      </c>
      <c r="BQ357" s="20">
        <v>630</v>
      </c>
      <c r="BR357" s="20">
        <v>0</v>
      </c>
      <c r="BS357" s="20">
        <v>30</v>
      </c>
      <c r="BT357" s="20">
        <v>380</v>
      </c>
      <c r="BU357" s="20">
        <v>484</v>
      </c>
      <c r="BV357" s="20">
        <v>1580</v>
      </c>
    </row>
    <row r="358" spans="1:74" x14ac:dyDescent="0.25">
      <c r="A358" s="20" t="s">
        <v>434</v>
      </c>
      <c r="B358" s="20" t="s">
        <v>447</v>
      </c>
      <c r="C358" s="20" t="s">
        <v>529</v>
      </c>
      <c r="D358" s="1">
        <v>44564</v>
      </c>
      <c r="E358">
        <v>68</v>
      </c>
      <c r="F358">
        <v>7</v>
      </c>
      <c r="G358">
        <v>4</v>
      </c>
      <c r="H358">
        <v>0</v>
      </c>
      <c r="I358">
        <v>0</v>
      </c>
      <c r="J358">
        <v>36</v>
      </c>
      <c r="K358">
        <v>0</v>
      </c>
      <c r="L358">
        <v>2</v>
      </c>
      <c r="M358">
        <v>2</v>
      </c>
      <c r="N358">
        <v>16</v>
      </c>
      <c r="O358">
        <v>8</v>
      </c>
      <c r="P358">
        <v>0</v>
      </c>
      <c r="Q358">
        <v>0</v>
      </c>
      <c r="R358">
        <v>272</v>
      </c>
      <c r="S358">
        <v>215</v>
      </c>
      <c r="T358">
        <v>20</v>
      </c>
      <c r="U358">
        <v>7</v>
      </c>
      <c r="V358">
        <v>0</v>
      </c>
      <c r="W358">
        <v>676</v>
      </c>
      <c r="X358">
        <v>316</v>
      </c>
      <c r="Y358">
        <v>14</v>
      </c>
      <c r="Z358">
        <v>62</v>
      </c>
      <c r="AA358">
        <v>43</v>
      </c>
      <c r="AB358">
        <v>555</v>
      </c>
      <c r="AC358">
        <v>278</v>
      </c>
      <c r="AD358">
        <v>17</v>
      </c>
      <c r="AE358">
        <v>74</v>
      </c>
      <c r="AF358">
        <v>26</v>
      </c>
      <c r="AG358">
        <v>81</v>
      </c>
      <c r="AH358">
        <v>23</v>
      </c>
      <c r="AI358">
        <v>0</v>
      </c>
      <c r="AJ358">
        <v>9</v>
      </c>
      <c r="AK358">
        <v>4</v>
      </c>
      <c r="AL358">
        <v>56</v>
      </c>
      <c r="AM358">
        <v>39</v>
      </c>
      <c r="AN358">
        <v>2</v>
      </c>
      <c r="AO358">
        <v>2</v>
      </c>
      <c r="AP358">
        <v>0</v>
      </c>
      <c r="AQ358">
        <v>0</v>
      </c>
      <c r="AR358">
        <v>0</v>
      </c>
      <c r="AS358">
        <v>0</v>
      </c>
      <c r="AT358">
        <v>0</v>
      </c>
      <c r="AU358">
        <v>0</v>
      </c>
      <c r="AV358">
        <v>0</v>
      </c>
      <c r="AW358">
        <v>0</v>
      </c>
      <c r="AX358">
        <v>0</v>
      </c>
      <c r="AY358">
        <v>0</v>
      </c>
      <c r="AZ358">
        <v>0</v>
      </c>
      <c r="BA358">
        <v>0</v>
      </c>
      <c r="BB358">
        <v>0</v>
      </c>
      <c r="BC358">
        <v>0</v>
      </c>
      <c r="BD358">
        <v>0</v>
      </c>
      <c r="BE358">
        <v>0</v>
      </c>
      <c r="BF358">
        <v>0</v>
      </c>
      <c r="BG358" s="20">
        <v>5</v>
      </c>
      <c r="BH358" s="20">
        <v>0</v>
      </c>
      <c r="BI358" s="20">
        <v>58</v>
      </c>
      <c r="BJ358" s="20">
        <v>15</v>
      </c>
      <c r="BK358" s="20">
        <v>240</v>
      </c>
      <c r="BL358" s="20">
        <v>523</v>
      </c>
      <c r="BM358" s="20">
        <v>423</v>
      </c>
      <c r="BN358" s="20">
        <v>61</v>
      </c>
      <c r="BO358" s="20">
        <v>52</v>
      </c>
      <c r="BP358" s="20">
        <v>2664</v>
      </c>
      <c r="BQ358" s="20">
        <v>687</v>
      </c>
      <c r="BR358" s="20">
        <v>0</v>
      </c>
      <c r="BS358" s="20">
        <v>30</v>
      </c>
      <c r="BT358" s="20">
        <v>382</v>
      </c>
      <c r="BU358" s="20">
        <v>482</v>
      </c>
      <c r="BV358" s="20">
        <v>1584</v>
      </c>
    </row>
    <row r="359" spans="1:74" x14ac:dyDescent="0.25">
      <c r="A359" s="20" t="s">
        <v>434</v>
      </c>
      <c r="B359" s="20" t="s">
        <v>447</v>
      </c>
      <c r="C359" s="20" t="s">
        <v>529</v>
      </c>
      <c r="D359" s="1">
        <v>44570</v>
      </c>
      <c r="E359">
        <v>67</v>
      </c>
      <c r="F359">
        <v>7</v>
      </c>
      <c r="G359">
        <v>4</v>
      </c>
      <c r="H359">
        <v>0</v>
      </c>
      <c r="I359">
        <v>0</v>
      </c>
      <c r="J359">
        <v>38</v>
      </c>
      <c r="K359">
        <v>0</v>
      </c>
      <c r="L359">
        <v>2</v>
      </c>
      <c r="M359">
        <v>2</v>
      </c>
      <c r="N359">
        <v>20</v>
      </c>
      <c r="O359">
        <v>9</v>
      </c>
      <c r="P359">
        <v>0</v>
      </c>
      <c r="Q359">
        <v>0</v>
      </c>
      <c r="R359">
        <v>270</v>
      </c>
      <c r="S359">
        <v>215</v>
      </c>
      <c r="T359">
        <v>20</v>
      </c>
      <c r="U359">
        <v>7</v>
      </c>
      <c r="V359">
        <v>0</v>
      </c>
      <c r="W359">
        <v>676</v>
      </c>
      <c r="X359">
        <v>323</v>
      </c>
      <c r="Y359">
        <v>13</v>
      </c>
      <c r="Z359">
        <v>61</v>
      </c>
      <c r="AA359">
        <v>42</v>
      </c>
      <c r="AB359">
        <v>554</v>
      </c>
      <c r="AC359">
        <v>289</v>
      </c>
      <c r="AD359">
        <v>17</v>
      </c>
      <c r="AE359">
        <v>74</v>
      </c>
      <c r="AF359">
        <v>26</v>
      </c>
      <c r="AG359">
        <v>81</v>
      </c>
      <c r="AH359">
        <v>26</v>
      </c>
      <c r="AI359">
        <v>0</v>
      </c>
      <c r="AJ359">
        <v>9</v>
      </c>
      <c r="AK359">
        <v>4</v>
      </c>
      <c r="AL359">
        <v>56</v>
      </c>
      <c r="AM359">
        <v>39</v>
      </c>
      <c r="AN359">
        <v>2</v>
      </c>
      <c r="AO359">
        <v>2</v>
      </c>
      <c r="AP359">
        <v>0</v>
      </c>
      <c r="AQ359">
        <v>0</v>
      </c>
      <c r="AR359">
        <v>0</v>
      </c>
      <c r="AS359">
        <v>0</v>
      </c>
      <c r="AT359">
        <v>0</v>
      </c>
      <c r="AU359">
        <v>0</v>
      </c>
      <c r="AV359">
        <v>0</v>
      </c>
      <c r="AW359">
        <v>0</v>
      </c>
      <c r="AX359">
        <v>0</v>
      </c>
      <c r="AY359">
        <v>0</v>
      </c>
      <c r="AZ359">
        <v>0</v>
      </c>
      <c r="BA359">
        <v>0</v>
      </c>
      <c r="BB359">
        <v>0</v>
      </c>
      <c r="BC359">
        <v>0</v>
      </c>
      <c r="BD359">
        <v>0</v>
      </c>
      <c r="BE359">
        <v>0</v>
      </c>
      <c r="BF359">
        <v>0</v>
      </c>
      <c r="BG359" s="20">
        <v>6</v>
      </c>
      <c r="BH359" s="20">
        <v>0</v>
      </c>
      <c r="BI359" s="20">
        <v>58</v>
      </c>
      <c r="BJ359" s="20">
        <v>18</v>
      </c>
      <c r="BK359" s="20">
        <v>239</v>
      </c>
      <c r="BL359" s="20">
        <v>524</v>
      </c>
      <c r="BM359" s="20">
        <v>422</v>
      </c>
      <c r="BN359" s="20">
        <v>61</v>
      </c>
      <c r="BO359" s="20">
        <v>52</v>
      </c>
      <c r="BP359" s="20">
        <v>2670</v>
      </c>
      <c r="BQ359" s="20">
        <v>732</v>
      </c>
      <c r="BR359" s="20">
        <v>0</v>
      </c>
      <c r="BS359" s="20">
        <v>30</v>
      </c>
      <c r="BT359" s="20">
        <v>380</v>
      </c>
      <c r="BU359" s="20">
        <v>487</v>
      </c>
      <c r="BV359" s="20">
        <v>1589</v>
      </c>
    </row>
    <row r="360" spans="1:74" x14ac:dyDescent="0.25">
      <c r="A360" s="20" t="s">
        <v>434</v>
      </c>
      <c r="B360" s="20" t="s">
        <v>447</v>
      </c>
      <c r="C360" s="20" t="s">
        <v>529</v>
      </c>
      <c r="D360" s="1">
        <v>44577</v>
      </c>
      <c r="E360">
        <v>67</v>
      </c>
      <c r="F360">
        <v>7</v>
      </c>
      <c r="G360">
        <v>5</v>
      </c>
      <c r="H360">
        <v>0</v>
      </c>
      <c r="I360">
        <v>0</v>
      </c>
      <c r="J360">
        <v>39</v>
      </c>
      <c r="K360">
        <v>0</v>
      </c>
      <c r="L360">
        <v>2</v>
      </c>
      <c r="M360">
        <v>2</v>
      </c>
      <c r="N360">
        <v>19</v>
      </c>
      <c r="O360">
        <v>9</v>
      </c>
      <c r="P360">
        <v>0</v>
      </c>
      <c r="Q360">
        <v>0</v>
      </c>
      <c r="R360">
        <v>269</v>
      </c>
      <c r="S360">
        <v>216</v>
      </c>
      <c r="T360">
        <v>20</v>
      </c>
      <c r="U360">
        <v>7</v>
      </c>
      <c r="V360">
        <v>0</v>
      </c>
      <c r="W360">
        <v>679</v>
      </c>
      <c r="X360">
        <v>335</v>
      </c>
      <c r="Y360">
        <v>13</v>
      </c>
      <c r="Z360">
        <v>61</v>
      </c>
      <c r="AA360">
        <v>42</v>
      </c>
      <c r="AB360">
        <v>552</v>
      </c>
      <c r="AC360">
        <v>297</v>
      </c>
      <c r="AD360">
        <v>16</v>
      </c>
      <c r="AE360">
        <v>74</v>
      </c>
      <c r="AF360">
        <v>26</v>
      </c>
      <c r="AG360">
        <v>81</v>
      </c>
      <c r="AH360">
        <v>27</v>
      </c>
      <c r="AI360">
        <v>0</v>
      </c>
      <c r="AJ360">
        <v>9</v>
      </c>
      <c r="AK360">
        <v>4</v>
      </c>
      <c r="AL360">
        <v>55</v>
      </c>
      <c r="AM360">
        <v>42</v>
      </c>
      <c r="AN360">
        <v>2</v>
      </c>
      <c r="AO360">
        <v>2</v>
      </c>
      <c r="AP360">
        <v>0</v>
      </c>
      <c r="AQ360">
        <v>0</v>
      </c>
      <c r="AR360">
        <v>0</v>
      </c>
      <c r="AS360">
        <v>0</v>
      </c>
      <c r="AT360">
        <v>0</v>
      </c>
      <c r="AU360">
        <v>0</v>
      </c>
      <c r="AV360">
        <v>0</v>
      </c>
      <c r="AW360">
        <v>0</v>
      </c>
      <c r="AX360">
        <v>0</v>
      </c>
      <c r="AY360">
        <v>0</v>
      </c>
      <c r="AZ360">
        <v>0</v>
      </c>
      <c r="BA360">
        <v>0</v>
      </c>
      <c r="BB360">
        <v>0</v>
      </c>
      <c r="BC360">
        <v>0</v>
      </c>
      <c r="BD360">
        <v>0</v>
      </c>
      <c r="BE360">
        <v>0</v>
      </c>
      <c r="BF360">
        <v>0</v>
      </c>
      <c r="BG360" s="20">
        <v>6</v>
      </c>
      <c r="BH360" s="20">
        <v>0</v>
      </c>
      <c r="BI360" s="20">
        <v>59</v>
      </c>
      <c r="BJ360" s="20">
        <v>17</v>
      </c>
      <c r="BK360" s="20">
        <v>238</v>
      </c>
      <c r="BL360" s="20">
        <v>529</v>
      </c>
      <c r="BM360" s="20">
        <v>425</v>
      </c>
      <c r="BN360" s="20">
        <v>62</v>
      </c>
      <c r="BO360" s="20">
        <v>51</v>
      </c>
      <c r="BP360" s="20">
        <v>2663</v>
      </c>
      <c r="BQ360" s="20">
        <v>773</v>
      </c>
      <c r="BR360" s="20">
        <v>0</v>
      </c>
      <c r="BS360" s="20">
        <v>29</v>
      </c>
      <c r="BT360" s="20">
        <v>377</v>
      </c>
      <c r="BU360" s="20">
        <v>479</v>
      </c>
      <c r="BV360" s="20">
        <v>1599</v>
      </c>
    </row>
    <row r="361" spans="1:74" x14ac:dyDescent="0.25">
      <c r="A361" s="20" t="s">
        <v>434</v>
      </c>
      <c r="B361" s="20" t="s">
        <v>447</v>
      </c>
      <c r="C361" s="20" t="s">
        <v>529</v>
      </c>
      <c r="D361" s="1">
        <v>44584</v>
      </c>
      <c r="E361">
        <v>67</v>
      </c>
      <c r="F361">
        <v>7</v>
      </c>
      <c r="G361">
        <v>5</v>
      </c>
      <c r="H361">
        <v>0</v>
      </c>
      <c r="I361">
        <v>0</v>
      </c>
      <c r="J361">
        <v>39</v>
      </c>
      <c r="K361">
        <v>0</v>
      </c>
      <c r="L361">
        <v>2</v>
      </c>
      <c r="M361">
        <v>2</v>
      </c>
      <c r="N361">
        <v>19</v>
      </c>
      <c r="O361">
        <v>9</v>
      </c>
      <c r="P361">
        <v>0</v>
      </c>
      <c r="Q361">
        <v>0</v>
      </c>
      <c r="R361">
        <v>268</v>
      </c>
      <c r="S361">
        <v>216</v>
      </c>
      <c r="T361">
        <v>19</v>
      </c>
      <c r="U361">
        <v>7</v>
      </c>
      <c r="V361">
        <v>0</v>
      </c>
      <c r="W361">
        <v>683</v>
      </c>
      <c r="X361">
        <v>338</v>
      </c>
      <c r="Y361">
        <v>13</v>
      </c>
      <c r="Z361">
        <v>64</v>
      </c>
      <c r="AA361">
        <v>42</v>
      </c>
      <c r="AB361">
        <v>552</v>
      </c>
      <c r="AC361">
        <v>298</v>
      </c>
      <c r="AD361">
        <v>16</v>
      </c>
      <c r="AE361">
        <v>74</v>
      </c>
      <c r="AF361">
        <v>26</v>
      </c>
      <c r="AG361">
        <v>81</v>
      </c>
      <c r="AH361">
        <v>28</v>
      </c>
      <c r="AI361">
        <v>0</v>
      </c>
      <c r="AJ361">
        <v>9</v>
      </c>
      <c r="AK361">
        <v>4</v>
      </c>
      <c r="AL361">
        <v>57</v>
      </c>
      <c r="AM361">
        <v>43</v>
      </c>
      <c r="AN361">
        <v>2</v>
      </c>
      <c r="AO361">
        <v>2</v>
      </c>
      <c r="AP361">
        <v>0</v>
      </c>
      <c r="AQ361">
        <v>0</v>
      </c>
      <c r="AR361">
        <v>0</v>
      </c>
      <c r="AS361">
        <v>0</v>
      </c>
      <c r="AT361">
        <v>0</v>
      </c>
      <c r="AU361">
        <v>0</v>
      </c>
      <c r="AV361">
        <v>0</v>
      </c>
      <c r="AW361">
        <v>0</v>
      </c>
      <c r="AX361">
        <v>0</v>
      </c>
      <c r="AY361">
        <v>0</v>
      </c>
      <c r="AZ361">
        <v>0</v>
      </c>
      <c r="BA361">
        <v>0</v>
      </c>
      <c r="BB361">
        <v>0</v>
      </c>
      <c r="BC361">
        <v>0</v>
      </c>
      <c r="BD361">
        <v>0</v>
      </c>
      <c r="BE361">
        <v>0</v>
      </c>
      <c r="BF361">
        <v>0</v>
      </c>
      <c r="BG361" s="20">
        <v>6</v>
      </c>
      <c r="BH361" s="20">
        <v>0</v>
      </c>
      <c r="BI361" s="20">
        <v>59</v>
      </c>
      <c r="BJ361" s="20">
        <v>17</v>
      </c>
      <c r="BK361" s="20">
        <v>238</v>
      </c>
      <c r="BL361" s="20">
        <v>531</v>
      </c>
      <c r="BM361" s="20">
        <v>425</v>
      </c>
      <c r="BN361" s="20">
        <v>62</v>
      </c>
      <c r="BO361" s="20">
        <v>53</v>
      </c>
      <c r="BP361" s="20">
        <v>2663</v>
      </c>
      <c r="BQ361" s="20">
        <v>789</v>
      </c>
      <c r="BR361" s="20">
        <v>0</v>
      </c>
      <c r="BS361" s="20">
        <v>29</v>
      </c>
      <c r="BT361" s="20">
        <v>375</v>
      </c>
      <c r="BU361" s="20">
        <v>478</v>
      </c>
      <c r="BV361" s="20">
        <v>1608</v>
      </c>
    </row>
    <row r="362" spans="1:74" x14ac:dyDescent="0.25">
      <c r="A362" s="20" t="s">
        <v>434</v>
      </c>
      <c r="B362" s="20" t="s">
        <v>447</v>
      </c>
      <c r="C362" s="20" t="s">
        <v>529</v>
      </c>
      <c r="D362" s="1">
        <v>44591</v>
      </c>
      <c r="E362">
        <v>68</v>
      </c>
      <c r="F362">
        <v>7</v>
      </c>
      <c r="G362">
        <v>5</v>
      </c>
      <c r="H362">
        <v>0</v>
      </c>
      <c r="I362">
        <v>0</v>
      </c>
      <c r="J362">
        <v>41</v>
      </c>
      <c r="K362">
        <v>0</v>
      </c>
      <c r="L362">
        <v>2</v>
      </c>
      <c r="M362">
        <v>2</v>
      </c>
      <c r="N362">
        <v>19</v>
      </c>
      <c r="O362">
        <v>9</v>
      </c>
      <c r="P362">
        <v>0</v>
      </c>
      <c r="Q362">
        <v>0</v>
      </c>
      <c r="R362">
        <v>267</v>
      </c>
      <c r="S362">
        <v>216</v>
      </c>
      <c r="T362">
        <v>18</v>
      </c>
      <c r="U362">
        <v>7</v>
      </c>
      <c r="V362">
        <v>0</v>
      </c>
      <c r="W362">
        <v>685</v>
      </c>
      <c r="X362">
        <v>341</v>
      </c>
      <c r="Y362">
        <v>13</v>
      </c>
      <c r="Z362">
        <v>64</v>
      </c>
      <c r="AA362">
        <v>41</v>
      </c>
      <c r="AB362">
        <v>551</v>
      </c>
      <c r="AC362">
        <v>301</v>
      </c>
      <c r="AD362">
        <v>16</v>
      </c>
      <c r="AE362">
        <v>74</v>
      </c>
      <c r="AF362">
        <v>26</v>
      </c>
      <c r="AG362">
        <v>81</v>
      </c>
      <c r="AH362">
        <v>29</v>
      </c>
      <c r="AI362">
        <v>0</v>
      </c>
      <c r="AJ362">
        <v>9</v>
      </c>
      <c r="AK362">
        <v>4</v>
      </c>
      <c r="AL362">
        <v>57</v>
      </c>
      <c r="AM362">
        <v>44</v>
      </c>
      <c r="AN362">
        <v>2</v>
      </c>
      <c r="AO362">
        <v>2</v>
      </c>
      <c r="AP362">
        <v>0</v>
      </c>
      <c r="AQ362">
        <v>0</v>
      </c>
      <c r="AR362">
        <v>0</v>
      </c>
      <c r="AS362">
        <v>0</v>
      </c>
      <c r="AT362">
        <v>0</v>
      </c>
      <c r="AU362">
        <v>0</v>
      </c>
      <c r="AV362">
        <v>0</v>
      </c>
      <c r="AW362">
        <v>0</v>
      </c>
      <c r="AX362">
        <v>0</v>
      </c>
      <c r="AY362">
        <v>0</v>
      </c>
      <c r="AZ362">
        <v>0</v>
      </c>
      <c r="BA362">
        <v>0</v>
      </c>
      <c r="BB362">
        <v>0</v>
      </c>
      <c r="BC362">
        <v>0</v>
      </c>
      <c r="BD362">
        <v>0</v>
      </c>
      <c r="BE362">
        <v>0</v>
      </c>
      <c r="BF362">
        <v>0</v>
      </c>
      <c r="BG362" s="20">
        <v>6</v>
      </c>
      <c r="BH362" s="20">
        <v>0</v>
      </c>
      <c r="BI362" s="20">
        <v>61</v>
      </c>
      <c r="BJ362" s="20">
        <v>17</v>
      </c>
      <c r="BK362" s="20">
        <v>237</v>
      </c>
      <c r="BL362" s="20">
        <v>533</v>
      </c>
      <c r="BM362" s="20">
        <v>424</v>
      </c>
      <c r="BN362" s="20">
        <v>62</v>
      </c>
      <c r="BO362" s="20">
        <v>53</v>
      </c>
      <c r="BP362" s="20">
        <v>2669</v>
      </c>
      <c r="BQ362" s="20">
        <v>805</v>
      </c>
      <c r="BR362" s="20">
        <v>0</v>
      </c>
      <c r="BS362" s="20">
        <v>29</v>
      </c>
      <c r="BT362" s="20">
        <v>375</v>
      </c>
      <c r="BU362" s="20">
        <v>478</v>
      </c>
      <c r="BV362" s="20">
        <v>1621</v>
      </c>
    </row>
    <row r="363" spans="1:74" x14ac:dyDescent="0.25">
      <c r="A363" s="20" t="s">
        <v>434</v>
      </c>
      <c r="B363" s="20" t="s">
        <v>447</v>
      </c>
      <c r="C363" s="20" t="s">
        <v>529</v>
      </c>
      <c r="D363" s="1">
        <v>44599</v>
      </c>
      <c r="E363">
        <v>68</v>
      </c>
      <c r="F363">
        <v>7</v>
      </c>
      <c r="G363">
        <v>5</v>
      </c>
      <c r="H363">
        <v>0</v>
      </c>
      <c r="I363">
        <v>0</v>
      </c>
      <c r="J363">
        <v>43</v>
      </c>
      <c r="K363">
        <v>0</v>
      </c>
      <c r="L363">
        <v>2</v>
      </c>
      <c r="M363">
        <v>2</v>
      </c>
      <c r="N363">
        <v>19</v>
      </c>
      <c r="O363">
        <v>9</v>
      </c>
      <c r="P363">
        <v>0</v>
      </c>
      <c r="Q363">
        <v>0</v>
      </c>
      <c r="R363">
        <v>268</v>
      </c>
      <c r="S363">
        <v>217</v>
      </c>
      <c r="T363">
        <v>18</v>
      </c>
      <c r="U363">
        <v>7</v>
      </c>
      <c r="V363">
        <v>0</v>
      </c>
      <c r="W363">
        <v>683</v>
      </c>
      <c r="X363">
        <v>338</v>
      </c>
      <c r="Y363">
        <v>13</v>
      </c>
      <c r="Z363">
        <v>64</v>
      </c>
      <c r="AA363">
        <v>41</v>
      </c>
      <c r="AB363">
        <v>551</v>
      </c>
      <c r="AC363">
        <v>302</v>
      </c>
      <c r="AD363">
        <v>16</v>
      </c>
      <c r="AE363">
        <v>74</v>
      </c>
      <c r="AF363">
        <v>26</v>
      </c>
      <c r="AG363">
        <v>81</v>
      </c>
      <c r="AH363">
        <v>30</v>
      </c>
      <c r="AI363">
        <v>0</v>
      </c>
      <c r="AJ363">
        <v>9</v>
      </c>
      <c r="AK363">
        <v>4</v>
      </c>
      <c r="AL363">
        <v>56</v>
      </c>
      <c r="AM363">
        <v>43</v>
      </c>
      <c r="AN363">
        <v>2</v>
      </c>
      <c r="AO363">
        <v>2</v>
      </c>
      <c r="AP363">
        <v>0</v>
      </c>
      <c r="AQ363">
        <v>0</v>
      </c>
      <c r="AR363">
        <v>0</v>
      </c>
      <c r="AS363">
        <v>0</v>
      </c>
      <c r="AT363">
        <v>0</v>
      </c>
      <c r="AU363">
        <v>0</v>
      </c>
      <c r="AV363">
        <v>0</v>
      </c>
      <c r="AW363">
        <v>0</v>
      </c>
      <c r="AX363">
        <v>0</v>
      </c>
      <c r="AY363">
        <v>0</v>
      </c>
      <c r="AZ363">
        <v>0</v>
      </c>
      <c r="BA363">
        <v>0</v>
      </c>
      <c r="BB363">
        <v>0</v>
      </c>
      <c r="BC363">
        <v>0</v>
      </c>
      <c r="BD363">
        <v>0</v>
      </c>
      <c r="BE363">
        <v>0</v>
      </c>
      <c r="BF363">
        <v>0</v>
      </c>
      <c r="BG363" s="20">
        <v>6</v>
      </c>
      <c r="BH363" s="20">
        <v>0</v>
      </c>
      <c r="BI363" s="20">
        <v>61</v>
      </c>
      <c r="BJ363" s="20">
        <v>17</v>
      </c>
      <c r="BK363" s="20">
        <v>238</v>
      </c>
      <c r="BL363" s="20">
        <v>531</v>
      </c>
      <c r="BM363" s="20">
        <v>424</v>
      </c>
      <c r="BN363" s="20">
        <v>62</v>
      </c>
      <c r="BO363" s="20">
        <v>52</v>
      </c>
      <c r="BP363" s="20">
        <v>2674</v>
      </c>
      <c r="BQ363" s="20">
        <v>820</v>
      </c>
      <c r="BR363" s="20">
        <v>0</v>
      </c>
      <c r="BS363" s="20">
        <v>29</v>
      </c>
      <c r="BT363" s="20">
        <v>376</v>
      </c>
      <c r="BU363" s="20">
        <v>479</v>
      </c>
      <c r="BV363" s="20">
        <v>1625</v>
      </c>
    </row>
    <row r="364" spans="1:74" x14ac:dyDescent="0.25">
      <c r="A364" s="20" t="s">
        <v>434</v>
      </c>
      <c r="B364" s="20" t="s">
        <v>447</v>
      </c>
      <c r="C364" s="20" t="s">
        <v>529</v>
      </c>
      <c r="D364" s="1">
        <v>44606</v>
      </c>
      <c r="E364">
        <v>68</v>
      </c>
      <c r="F364">
        <v>7</v>
      </c>
      <c r="G364">
        <v>5</v>
      </c>
      <c r="H364">
        <v>0</v>
      </c>
      <c r="I364">
        <v>0</v>
      </c>
      <c r="J364">
        <v>44</v>
      </c>
      <c r="K364">
        <v>0</v>
      </c>
      <c r="L364">
        <v>2</v>
      </c>
      <c r="M364">
        <v>2</v>
      </c>
      <c r="N364">
        <v>19</v>
      </c>
      <c r="O364">
        <v>9</v>
      </c>
      <c r="P364">
        <v>0</v>
      </c>
      <c r="Q364">
        <v>0</v>
      </c>
      <c r="R364">
        <v>268</v>
      </c>
      <c r="S364">
        <v>217</v>
      </c>
      <c r="T364">
        <v>18</v>
      </c>
      <c r="U364">
        <v>7</v>
      </c>
      <c r="V364">
        <v>0</v>
      </c>
      <c r="W364">
        <v>681</v>
      </c>
      <c r="X364">
        <v>344</v>
      </c>
      <c r="Y364">
        <v>13</v>
      </c>
      <c r="Z364">
        <v>63</v>
      </c>
      <c r="AA364">
        <v>41</v>
      </c>
      <c r="AB364">
        <v>552</v>
      </c>
      <c r="AC364">
        <v>306</v>
      </c>
      <c r="AD364">
        <v>16</v>
      </c>
      <c r="AE364">
        <v>73</v>
      </c>
      <c r="AF364">
        <v>26</v>
      </c>
      <c r="AG364">
        <v>80</v>
      </c>
      <c r="AH364">
        <v>30</v>
      </c>
      <c r="AI364">
        <v>0</v>
      </c>
      <c r="AJ364">
        <v>9</v>
      </c>
      <c r="AK364">
        <v>4</v>
      </c>
      <c r="AL364">
        <v>55</v>
      </c>
      <c r="AM364">
        <v>42</v>
      </c>
      <c r="AN364">
        <v>2</v>
      </c>
      <c r="AO364">
        <v>2</v>
      </c>
      <c r="AP364">
        <v>0</v>
      </c>
      <c r="AQ364">
        <v>0</v>
      </c>
      <c r="AR364">
        <v>0</v>
      </c>
      <c r="AS364">
        <v>0</v>
      </c>
      <c r="AT364">
        <v>0</v>
      </c>
      <c r="AU364">
        <v>0</v>
      </c>
      <c r="AV364">
        <v>0</v>
      </c>
      <c r="AW364">
        <v>0</v>
      </c>
      <c r="AX364">
        <v>0</v>
      </c>
      <c r="AY364">
        <v>0</v>
      </c>
      <c r="AZ364">
        <v>0</v>
      </c>
      <c r="BA364">
        <v>0</v>
      </c>
      <c r="BB364">
        <v>0</v>
      </c>
      <c r="BC364">
        <v>0</v>
      </c>
      <c r="BD364">
        <v>0</v>
      </c>
      <c r="BE364">
        <v>0</v>
      </c>
      <c r="BF364">
        <v>0</v>
      </c>
      <c r="BG364" s="20">
        <v>6</v>
      </c>
      <c r="BH364" s="20">
        <v>0</v>
      </c>
      <c r="BI364" s="20">
        <v>61</v>
      </c>
      <c r="BJ364" s="20">
        <v>17</v>
      </c>
      <c r="BK364" s="20">
        <v>238</v>
      </c>
      <c r="BL364" s="20">
        <v>532</v>
      </c>
      <c r="BM364" s="20">
        <v>425</v>
      </c>
      <c r="BN364" s="20">
        <v>61</v>
      </c>
      <c r="BO364" s="20">
        <v>51</v>
      </c>
      <c r="BP364" s="20">
        <v>2682</v>
      </c>
      <c r="BQ364" s="20">
        <v>836</v>
      </c>
      <c r="BR364" s="20">
        <v>0</v>
      </c>
      <c r="BS364" s="20">
        <v>29</v>
      </c>
      <c r="BT364" s="20">
        <v>375</v>
      </c>
      <c r="BU364" s="20">
        <v>485</v>
      </c>
      <c r="BV364" s="20">
        <v>1630</v>
      </c>
    </row>
    <row r="365" spans="1:74" x14ac:dyDescent="0.25">
      <c r="A365" s="20" t="s">
        <v>434</v>
      </c>
      <c r="B365" s="20" t="s">
        <v>442</v>
      </c>
      <c r="C365" s="20" t="s">
        <v>443</v>
      </c>
      <c r="D365" s="1">
        <v>44493</v>
      </c>
      <c r="E365">
        <v>31</v>
      </c>
      <c r="F365">
        <v>1</v>
      </c>
      <c r="G365">
        <v>0</v>
      </c>
      <c r="H365">
        <v>0</v>
      </c>
      <c r="I365">
        <v>0</v>
      </c>
      <c r="J365">
        <v>5</v>
      </c>
      <c r="K365">
        <v>3</v>
      </c>
      <c r="L365">
        <v>4</v>
      </c>
      <c r="M365">
        <v>0</v>
      </c>
      <c r="N365">
        <v>1</v>
      </c>
      <c r="O365">
        <v>0</v>
      </c>
      <c r="P365">
        <v>0</v>
      </c>
      <c r="Q365">
        <v>0</v>
      </c>
      <c r="R365">
        <v>196</v>
      </c>
      <c r="S365">
        <v>0</v>
      </c>
      <c r="T365">
        <v>75</v>
      </c>
      <c r="U365">
        <v>2</v>
      </c>
      <c r="V365">
        <v>0</v>
      </c>
      <c r="W365">
        <v>508</v>
      </c>
      <c r="X365">
        <v>1</v>
      </c>
      <c r="Y365">
        <v>24</v>
      </c>
      <c r="Z365">
        <v>64</v>
      </c>
      <c r="AA365">
        <v>26</v>
      </c>
      <c r="AB365">
        <v>527</v>
      </c>
      <c r="AC365">
        <v>25</v>
      </c>
      <c r="AD365">
        <v>3</v>
      </c>
      <c r="AE365">
        <v>59</v>
      </c>
      <c r="AF365">
        <v>40</v>
      </c>
      <c r="AG365">
        <v>74</v>
      </c>
      <c r="AH365">
        <v>0</v>
      </c>
      <c r="AI365">
        <v>1</v>
      </c>
      <c r="AJ365">
        <v>17</v>
      </c>
      <c r="AK365">
        <v>7</v>
      </c>
      <c r="AL365">
        <v>23</v>
      </c>
      <c r="AM365">
        <v>0</v>
      </c>
      <c r="AN365">
        <v>1</v>
      </c>
      <c r="AO365">
        <v>0</v>
      </c>
      <c r="AP365">
        <v>0</v>
      </c>
      <c r="AQ365">
        <v>0</v>
      </c>
      <c r="AR365">
        <v>0</v>
      </c>
      <c r="AS365">
        <v>0</v>
      </c>
      <c r="AT365">
        <v>0</v>
      </c>
      <c r="AU365">
        <v>0</v>
      </c>
      <c r="AV365">
        <v>0</v>
      </c>
      <c r="AW365">
        <v>0</v>
      </c>
      <c r="AX365">
        <v>0</v>
      </c>
      <c r="AY365">
        <v>0</v>
      </c>
      <c r="AZ365">
        <v>1</v>
      </c>
      <c r="BA365">
        <v>0</v>
      </c>
      <c r="BB365">
        <v>23</v>
      </c>
      <c r="BC365">
        <v>20</v>
      </c>
      <c r="BD365">
        <v>0</v>
      </c>
      <c r="BE365">
        <v>1</v>
      </c>
      <c r="BF365">
        <v>2</v>
      </c>
      <c r="BG365" s="20"/>
      <c r="BH365" s="20"/>
      <c r="BI365" s="20"/>
      <c r="BJ365" s="20"/>
      <c r="BK365" s="20"/>
      <c r="BL365" s="20"/>
      <c r="BM365" s="20"/>
      <c r="BN365" s="20"/>
      <c r="BO365" s="20"/>
      <c r="BP365" s="20"/>
      <c r="BQ365" s="20"/>
      <c r="BR365" s="20"/>
      <c r="BS365" s="20"/>
      <c r="BT365" s="20"/>
      <c r="BU365" s="20"/>
      <c r="BV365" s="20"/>
    </row>
    <row r="366" spans="1:74" x14ac:dyDescent="0.25">
      <c r="A366" s="20" t="s">
        <v>434</v>
      </c>
      <c r="B366" s="20" t="s">
        <v>442</v>
      </c>
      <c r="C366" s="20" t="s">
        <v>443</v>
      </c>
      <c r="D366" s="1">
        <v>44500</v>
      </c>
      <c r="E366">
        <v>31</v>
      </c>
      <c r="F366">
        <v>1</v>
      </c>
      <c r="G366">
        <v>1</v>
      </c>
      <c r="H366">
        <v>0</v>
      </c>
      <c r="I366">
        <v>0</v>
      </c>
      <c r="J366">
        <v>10</v>
      </c>
      <c r="K366">
        <v>3</v>
      </c>
      <c r="L366">
        <v>3</v>
      </c>
      <c r="M366">
        <v>0</v>
      </c>
      <c r="N366">
        <v>1</v>
      </c>
      <c r="O366">
        <v>0</v>
      </c>
      <c r="P366">
        <v>0</v>
      </c>
      <c r="Q366">
        <v>0</v>
      </c>
      <c r="R366">
        <v>196</v>
      </c>
      <c r="S366">
        <v>0</v>
      </c>
      <c r="T366">
        <v>93</v>
      </c>
      <c r="U366">
        <v>2</v>
      </c>
      <c r="V366">
        <v>0</v>
      </c>
      <c r="W366">
        <v>509</v>
      </c>
      <c r="X366">
        <v>1</v>
      </c>
      <c r="Y366">
        <v>36</v>
      </c>
      <c r="Z366">
        <v>62</v>
      </c>
      <c r="AA366">
        <v>24</v>
      </c>
      <c r="AB366">
        <v>529</v>
      </c>
      <c r="AC366">
        <v>34</v>
      </c>
      <c r="AD366">
        <v>3</v>
      </c>
      <c r="AE366">
        <v>59</v>
      </c>
      <c r="AF366">
        <v>39</v>
      </c>
      <c r="AG366">
        <v>75</v>
      </c>
      <c r="AH366">
        <v>0</v>
      </c>
      <c r="AI366">
        <v>1</v>
      </c>
      <c r="AJ366">
        <v>18</v>
      </c>
      <c r="AK366">
        <v>7</v>
      </c>
      <c r="AL366">
        <v>23</v>
      </c>
      <c r="AM366">
        <v>0</v>
      </c>
      <c r="AN366">
        <v>1</v>
      </c>
      <c r="AO366">
        <v>0</v>
      </c>
      <c r="AP366">
        <v>0</v>
      </c>
      <c r="AQ366">
        <v>0</v>
      </c>
      <c r="AR366">
        <v>0</v>
      </c>
      <c r="AS366">
        <v>0</v>
      </c>
      <c r="AT366">
        <v>0</v>
      </c>
      <c r="AU366">
        <v>0</v>
      </c>
      <c r="AV366">
        <v>0</v>
      </c>
      <c r="AW366">
        <v>0</v>
      </c>
      <c r="AX366">
        <v>0</v>
      </c>
      <c r="AY366">
        <v>0</v>
      </c>
      <c r="AZ366">
        <v>1</v>
      </c>
      <c r="BA366">
        <v>0</v>
      </c>
      <c r="BB366">
        <v>23</v>
      </c>
      <c r="BC366">
        <v>21</v>
      </c>
      <c r="BD366">
        <v>0</v>
      </c>
      <c r="BE366">
        <v>1</v>
      </c>
      <c r="BF366">
        <v>2</v>
      </c>
      <c r="BG366" s="20"/>
      <c r="BH366" s="20"/>
      <c r="BI366" s="20"/>
      <c r="BJ366" s="20"/>
      <c r="BK366" s="20"/>
      <c r="BL366" s="20"/>
      <c r="BM366" s="20"/>
      <c r="BN366" s="20"/>
      <c r="BO366" s="20"/>
      <c r="BP366" s="20"/>
      <c r="BQ366" s="20"/>
      <c r="BR366" s="20"/>
      <c r="BS366" s="20"/>
      <c r="BT366" s="20"/>
      <c r="BU366" s="20"/>
      <c r="BV366" s="20"/>
    </row>
    <row r="367" spans="1:74" x14ac:dyDescent="0.25">
      <c r="A367" s="20" t="s">
        <v>434</v>
      </c>
      <c r="B367" s="20" t="s">
        <v>442</v>
      </c>
      <c r="C367" s="20" t="s">
        <v>443</v>
      </c>
      <c r="D367" s="1">
        <v>44507</v>
      </c>
      <c r="E367">
        <v>33</v>
      </c>
      <c r="F367">
        <v>1</v>
      </c>
      <c r="G367">
        <v>1</v>
      </c>
      <c r="H367">
        <v>0</v>
      </c>
      <c r="I367">
        <v>0</v>
      </c>
      <c r="J367">
        <v>14</v>
      </c>
      <c r="K367">
        <v>3</v>
      </c>
      <c r="L367">
        <v>4</v>
      </c>
      <c r="M367">
        <v>0</v>
      </c>
      <c r="N367">
        <v>1</v>
      </c>
      <c r="O367">
        <v>0</v>
      </c>
      <c r="P367">
        <v>1</v>
      </c>
      <c r="Q367">
        <v>0</v>
      </c>
      <c r="R367">
        <v>194</v>
      </c>
      <c r="S367">
        <v>110</v>
      </c>
      <c r="T367">
        <v>22</v>
      </c>
      <c r="U367">
        <v>2</v>
      </c>
      <c r="V367">
        <v>0</v>
      </c>
      <c r="W367">
        <v>510</v>
      </c>
      <c r="X367">
        <v>53</v>
      </c>
      <c r="Y367">
        <v>20</v>
      </c>
      <c r="Z367">
        <v>61</v>
      </c>
      <c r="AA367">
        <v>24</v>
      </c>
      <c r="AB367">
        <v>530</v>
      </c>
      <c r="AC367">
        <v>45</v>
      </c>
      <c r="AD367">
        <v>3</v>
      </c>
      <c r="AE367">
        <v>59</v>
      </c>
      <c r="AF367">
        <v>38</v>
      </c>
      <c r="AG367">
        <v>75</v>
      </c>
      <c r="AH367">
        <v>1</v>
      </c>
      <c r="AI367">
        <v>1</v>
      </c>
      <c r="AJ367">
        <v>18</v>
      </c>
      <c r="AK367">
        <v>7</v>
      </c>
      <c r="AL367">
        <v>22</v>
      </c>
      <c r="AM367">
        <v>2</v>
      </c>
      <c r="AN367">
        <v>2</v>
      </c>
      <c r="AO367">
        <v>0</v>
      </c>
      <c r="AP367">
        <v>0</v>
      </c>
      <c r="AQ367">
        <v>0</v>
      </c>
      <c r="AR367">
        <v>0</v>
      </c>
      <c r="AS367">
        <v>0</v>
      </c>
      <c r="AT367">
        <v>0</v>
      </c>
      <c r="AU367">
        <v>0</v>
      </c>
      <c r="AV367">
        <v>0</v>
      </c>
      <c r="AW367">
        <v>0</v>
      </c>
      <c r="AX367">
        <v>0</v>
      </c>
      <c r="AY367">
        <v>0</v>
      </c>
      <c r="AZ367">
        <v>0</v>
      </c>
      <c r="BA367">
        <v>0</v>
      </c>
      <c r="BB367">
        <v>0</v>
      </c>
      <c r="BC367">
        <v>1</v>
      </c>
      <c r="BD367">
        <v>0</v>
      </c>
      <c r="BE367">
        <v>0</v>
      </c>
      <c r="BF367">
        <v>0</v>
      </c>
      <c r="BG367" s="20">
        <v>1</v>
      </c>
      <c r="BH367" s="20">
        <v>0</v>
      </c>
      <c r="BI367" s="20">
        <v>25</v>
      </c>
      <c r="BJ367" s="20">
        <v>0</v>
      </c>
      <c r="BK367" s="20">
        <v>170</v>
      </c>
      <c r="BL367" s="20">
        <v>381</v>
      </c>
      <c r="BM367" s="20">
        <v>414</v>
      </c>
      <c r="BN367" s="20">
        <v>45</v>
      </c>
      <c r="BO367" s="20">
        <v>18</v>
      </c>
      <c r="BP367" s="20"/>
      <c r="BQ367" s="20"/>
      <c r="BR367" s="20"/>
      <c r="BS367" s="20"/>
      <c r="BT367" s="20"/>
      <c r="BU367" s="20"/>
      <c r="BV367" s="20"/>
    </row>
    <row r="368" spans="1:74" x14ac:dyDescent="0.25">
      <c r="A368" s="20" t="s">
        <v>434</v>
      </c>
      <c r="B368" s="20" t="s">
        <v>442</v>
      </c>
      <c r="C368" s="20" t="s">
        <v>443</v>
      </c>
      <c r="D368" s="1">
        <v>44514</v>
      </c>
      <c r="E368">
        <v>33</v>
      </c>
      <c r="F368">
        <v>1</v>
      </c>
      <c r="G368">
        <v>1</v>
      </c>
      <c r="H368">
        <v>0</v>
      </c>
      <c r="I368">
        <v>0</v>
      </c>
      <c r="J368">
        <v>14</v>
      </c>
      <c r="K368">
        <v>3</v>
      </c>
      <c r="L368">
        <v>4</v>
      </c>
      <c r="M368">
        <v>0</v>
      </c>
      <c r="N368">
        <v>1</v>
      </c>
      <c r="O368">
        <v>0</v>
      </c>
      <c r="P368">
        <v>1</v>
      </c>
      <c r="Q368">
        <v>0</v>
      </c>
      <c r="R368">
        <v>197</v>
      </c>
      <c r="S368">
        <v>121</v>
      </c>
      <c r="T368">
        <v>21</v>
      </c>
      <c r="U368">
        <v>2</v>
      </c>
      <c r="V368">
        <v>2</v>
      </c>
      <c r="W368">
        <v>509</v>
      </c>
      <c r="X368">
        <v>81</v>
      </c>
      <c r="Y368">
        <v>20</v>
      </c>
      <c r="Z368">
        <v>61</v>
      </c>
      <c r="AA368">
        <v>24</v>
      </c>
      <c r="AB368">
        <v>534</v>
      </c>
      <c r="AC368">
        <v>73</v>
      </c>
      <c r="AD368">
        <v>3</v>
      </c>
      <c r="AE368">
        <v>60</v>
      </c>
      <c r="AF368">
        <v>42</v>
      </c>
      <c r="AG368">
        <v>76</v>
      </c>
      <c r="AH368">
        <v>2</v>
      </c>
      <c r="AI368">
        <v>1</v>
      </c>
      <c r="AJ368">
        <v>17</v>
      </c>
      <c r="AK368">
        <v>7</v>
      </c>
      <c r="AL368">
        <v>21</v>
      </c>
      <c r="AM368">
        <v>3</v>
      </c>
      <c r="AN368">
        <v>1</v>
      </c>
      <c r="AO368">
        <v>0</v>
      </c>
      <c r="AP368">
        <v>0</v>
      </c>
      <c r="AQ368">
        <v>0</v>
      </c>
      <c r="AR368">
        <v>0</v>
      </c>
      <c r="AS368">
        <v>0</v>
      </c>
      <c r="AT368">
        <v>0</v>
      </c>
      <c r="AU368">
        <v>0</v>
      </c>
      <c r="AV368">
        <v>0</v>
      </c>
      <c r="AW368">
        <v>0</v>
      </c>
      <c r="AX368">
        <v>0</v>
      </c>
      <c r="AY368">
        <v>0</v>
      </c>
      <c r="AZ368">
        <v>0</v>
      </c>
      <c r="BA368">
        <v>0</v>
      </c>
      <c r="BB368">
        <v>0</v>
      </c>
      <c r="BC368">
        <v>1</v>
      </c>
      <c r="BD368">
        <v>0</v>
      </c>
      <c r="BE368">
        <v>0</v>
      </c>
      <c r="BF368">
        <v>0</v>
      </c>
      <c r="BG368" s="20">
        <v>1</v>
      </c>
      <c r="BH368" s="20">
        <v>0</v>
      </c>
      <c r="BI368" s="20">
        <v>25</v>
      </c>
      <c r="BJ368" s="20">
        <v>0</v>
      </c>
      <c r="BK368" s="20">
        <v>172</v>
      </c>
      <c r="BL368" s="20">
        <v>380</v>
      </c>
      <c r="BM368" s="20">
        <v>416</v>
      </c>
      <c r="BN368" s="20">
        <v>46</v>
      </c>
      <c r="BO368" s="20">
        <v>18</v>
      </c>
      <c r="BP368" s="20"/>
      <c r="BQ368" s="20"/>
      <c r="BR368" s="20"/>
      <c r="BS368" s="20"/>
      <c r="BT368" s="20"/>
      <c r="BU368" s="20"/>
      <c r="BV368" s="20"/>
    </row>
    <row r="369" spans="1:74" x14ac:dyDescent="0.25">
      <c r="A369" s="20" t="s">
        <v>434</v>
      </c>
      <c r="B369" s="20" t="s">
        <v>442</v>
      </c>
      <c r="C369" s="20" t="s">
        <v>443</v>
      </c>
      <c r="D369" s="1">
        <v>44521</v>
      </c>
      <c r="E369">
        <v>32</v>
      </c>
      <c r="F369">
        <v>0</v>
      </c>
      <c r="G369">
        <v>0</v>
      </c>
      <c r="H369">
        <v>0</v>
      </c>
      <c r="I369">
        <v>0</v>
      </c>
      <c r="J369">
        <v>14</v>
      </c>
      <c r="K369">
        <v>3</v>
      </c>
      <c r="L369">
        <v>3</v>
      </c>
      <c r="M369">
        <v>0</v>
      </c>
      <c r="N369">
        <v>1</v>
      </c>
      <c r="O369">
        <v>0</v>
      </c>
      <c r="P369">
        <v>1</v>
      </c>
      <c r="Q369">
        <v>0</v>
      </c>
      <c r="R369">
        <v>203</v>
      </c>
      <c r="S369">
        <v>129</v>
      </c>
      <c r="T369">
        <v>20</v>
      </c>
      <c r="U369">
        <v>2</v>
      </c>
      <c r="V369">
        <v>1</v>
      </c>
      <c r="W369">
        <v>509</v>
      </c>
      <c r="X369">
        <v>105</v>
      </c>
      <c r="Y369">
        <v>20</v>
      </c>
      <c r="Z369">
        <v>60</v>
      </c>
      <c r="AA369">
        <v>23</v>
      </c>
      <c r="AB369">
        <v>534</v>
      </c>
      <c r="AC369">
        <v>85</v>
      </c>
      <c r="AD369">
        <v>3</v>
      </c>
      <c r="AE369">
        <v>61</v>
      </c>
      <c r="AF369">
        <v>42</v>
      </c>
      <c r="AG369">
        <v>78</v>
      </c>
      <c r="AH369">
        <v>2</v>
      </c>
      <c r="AI369">
        <v>1</v>
      </c>
      <c r="AJ369">
        <v>18</v>
      </c>
      <c r="AK369">
        <v>7</v>
      </c>
      <c r="AL369">
        <v>14</v>
      </c>
      <c r="AM369">
        <v>0</v>
      </c>
      <c r="AN369">
        <v>1</v>
      </c>
      <c r="AO369">
        <v>0</v>
      </c>
      <c r="AP369">
        <v>0</v>
      </c>
      <c r="AQ369">
        <v>0</v>
      </c>
      <c r="AR369">
        <v>0</v>
      </c>
      <c r="AS369">
        <v>0</v>
      </c>
      <c r="AT369">
        <v>0</v>
      </c>
      <c r="AU369">
        <v>0</v>
      </c>
      <c r="AV369">
        <v>0</v>
      </c>
      <c r="AW369">
        <v>0</v>
      </c>
      <c r="AX369">
        <v>0</v>
      </c>
      <c r="AY369">
        <v>0</v>
      </c>
      <c r="AZ369">
        <v>0</v>
      </c>
      <c r="BA369">
        <v>0</v>
      </c>
      <c r="BB369">
        <v>0</v>
      </c>
      <c r="BC369">
        <v>1</v>
      </c>
      <c r="BD369">
        <v>0</v>
      </c>
      <c r="BE369">
        <v>0</v>
      </c>
      <c r="BF369">
        <v>0</v>
      </c>
      <c r="BG369" s="20">
        <v>0</v>
      </c>
      <c r="BH369" s="20">
        <v>0</v>
      </c>
      <c r="BI369" s="20">
        <v>25</v>
      </c>
      <c r="BJ369" s="20">
        <v>0</v>
      </c>
      <c r="BK369" s="20">
        <v>178</v>
      </c>
      <c r="BL369" s="20">
        <v>383</v>
      </c>
      <c r="BM369" s="20">
        <v>415</v>
      </c>
      <c r="BN369" s="20">
        <v>47</v>
      </c>
      <c r="BO369" s="20">
        <v>13</v>
      </c>
      <c r="BP369" s="20"/>
      <c r="BQ369" s="20"/>
      <c r="BR369" s="20"/>
      <c r="BS369" s="20"/>
      <c r="BT369" s="20"/>
      <c r="BU369" s="20"/>
      <c r="BV369" s="20"/>
    </row>
    <row r="370" spans="1:74" x14ac:dyDescent="0.25">
      <c r="A370" s="20" t="s">
        <v>434</v>
      </c>
      <c r="B370" s="20" t="s">
        <v>442</v>
      </c>
      <c r="C370" s="20" t="s">
        <v>443</v>
      </c>
      <c r="D370" s="1">
        <v>44528</v>
      </c>
      <c r="E370">
        <v>32</v>
      </c>
      <c r="F370">
        <v>0</v>
      </c>
      <c r="G370">
        <v>0</v>
      </c>
      <c r="H370">
        <v>0</v>
      </c>
      <c r="I370">
        <v>0</v>
      </c>
      <c r="J370">
        <v>14</v>
      </c>
      <c r="K370">
        <v>3</v>
      </c>
      <c r="L370">
        <v>3</v>
      </c>
      <c r="M370">
        <v>0</v>
      </c>
      <c r="N370">
        <v>1</v>
      </c>
      <c r="O370">
        <v>0</v>
      </c>
      <c r="P370">
        <v>1</v>
      </c>
      <c r="Q370">
        <v>0</v>
      </c>
      <c r="R370">
        <v>202</v>
      </c>
      <c r="S370">
        <v>137</v>
      </c>
      <c r="T370">
        <v>19</v>
      </c>
      <c r="U370">
        <v>2</v>
      </c>
      <c r="V370">
        <v>1</v>
      </c>
      <c r="W370">
        <v>506</v>
      </c>
      <c r="X370">
        <v>134</v>
      </c>
      <c r="Y370">
        <v>20</v>
      </c>
      <c r="Z370">
        <v>58</v>
      </c>
      <c r="AA370">
        <v>23</v>
      </c>
      <c r="AB370">
        <v>533</v>
      </c>
      <c r="AC370">
        <v>124</v>
      </c>
      <c r="AD370">
        <v>3</v>
      </c>
      <c r="AE370">
        <v>61</v>
      </c>
      <c r="AF370">
        <v>41</v>
      </c>
      <c r="AG370">
        <v>77</v>
      </c>
      <c r="AH370">
        <v>1</v>
      </c>
      <c r="AI370">
        <v>1</v>
      </c>
      <c r="AJ370">
        <v>17</v>
      </c>
      <c r="AK370">
        <v>7</v>
      </c>
      <c r="AL370">
        <v>14</v>
      </c>
      <c r="AM370">
        <v>0</v>
      </c>
      <c r="AN370">
        <v>1</v>
      </c>
      <c r="AO370">
        <v>0</v>
      </c>
      <c r="AP370">
        <v>0</v>
      </c>
      <c r="AQ370">
        <v>0</v>
      </c>
      <c r="AR370">
        <v>0</v>
      </c>
      <c r="AS370">
        <v>0</v>
      </c>
      <c r="AT370">
        <v>0</v>
      </c>
      <c r="AU370">
        <v>0</v>
      </c>
      <c r="AV370">
        <v>0</v>
      </c>
      <c r="AW370">
        <v>0</v>
      </c>
      <c r="AX370">
        <v>0</v>
      </c>
      <c r="AY370">
        <v>0</v>
      </c>
      <c r="AZ370">
        <v>0</v>
      </c>
      <c r="BA370">
        <v>0</v>
      </c>
      <c r="BB370">
        <v>0</v>
      </c>
      <c r="BC370">
        <v>1</v>
      </c>
      <c r="BD370">
        <v>0</v>
      </c>
      <c r="BE370">
        <v>0</v>
      </c>
      <c r="BF370">
        <v>0</v>
      </c>
      <c r="BG370" s="20">
        <v>0</v>
      </c>
      <c r="BH370" s="20">
        <v>0</v>
      </c>
      <c r="BI370" s="20">
        <v>25</v>
      </c>
      <c r="BJ370" s="20">
        <v>0</v>
      </c>
      <c r="BK370" s="20">
        <v>178</v>
      </c>
      <c r="BL370" s="20">
        <v>383</v>
      </c>
      <c r="BM370" s="20">
        <v>415</v>
      </c>
      <c r="BN370" s="20">
        <v>46</v>
      </c>
      <c r="BO370" s="20">
        <v>13</v>
      </c>
      <c r="BP370" s="20"/>
      <c r="BQ370" s="20"/>
      <c r="BR370" s="20"/>
      <c r="BS370" s="20"/>
      <c r="BT370" s="20"/>
      <c r="BU370" s="20"/>
      <c r="BV370" s="20"/>
    </row>
    <row r="371" spans="1:74" x14ac:dyDescent="0.25">
      <c r="A371" s="20" t="s">
        <v>434</v>
      </c>
      <c r="B371" s="20" t="s">
        <v>442</v>
      </c>
      <c r="C371" s="20" t="s">
        <v>443</v>
      </c>
      <c r="D371" s="1">
        <v>44535</v>
      </c>
      <c r="E371">
        <v>33</v>
      </c>
      <c r="F371">
        <v>0</v>
      </c>
      <c r="G371">
        <v>0</v>
      </c>
      <c r="H371">
        <v>0</v>
      </c>
      <c r="I371">
        <v>0</v>
      </c>
      <c r="J371">
        <v>15</v>
      </c>
      <c r="K371">
        <v>3</v>
      </c>
      <c r="L371">
        <v>2</v>
      </c>
      <c r="M371">
        <v>0</v>
      </c>
      <c r="N371">
        <v>1</v>
      </c>
      <c r="O371">
        <v>0</v>
      </c>
      <c r="P371">
        <v>1</v>
      </c>
      <c r="Q371">
        <v>0</v>
      </c>
      <c r="R371">
        <v>202</v>
      </c>
      <c r="S371">
        <v>144</v>
      </c>
      <c r="T371">
        <v>19</v>
      </c>
      <c r="U371">
        <v>2</v>
      </c>
      <c r="V371">
        <v>1</v>
      </c>
      <c r="W371">
        <v>509</v>
      </c>
      <c r="X371">
        <v>162</v>
      </c>
      <c r="Y371">
        <v>20</v>
      </c>
      <c r="Z371">
        <v>54</v>
      </c>
      <c r="AA371">
        <v>24</v>
      </c>
      <c r="AB371">
        <v>535</v>
      </c>
      <c r="AC371">
        <v>166</v>
      </c>
      <c r="AD371">
        <v>3</v>
      </c>
      <c r="AE371">
        <v>61</v>
      </c>
      <c r="AF371">
        <v>42</v>
      </c>
      <c r="AG371">
        <v>76</v>
      </c>
      <c r="AH371">
        <v>2</v>
      </c>
      <c r="AI371">
        <v>1</v>
      </c>
      <c r="AJ371">
        <v>17</v>
      </c>
      <c r="AK371">
        <v>7</v>
      </c>
      <c r="AL371">
        <v>14</v>
      </c>
      <c r="AM371">
        <v>1</v>
      </c>
      <c r="AN371">
        <v>1</v>
      </c>
      <c r="AO371">
        <v>0</v>
      </c>
      <c r="AP371">
        <v>0</v>
      </c>
      <c r="AQ371">
        <v>0</v>
      </c>
      <c r="AR371">
        <v>0</v>
      </c>
      <c r="AS371">
        <v>0</v>
      </c>
      <c r="AT371">
        <v>0</v>
      </c>
      <c r="AU371">
        <v>0</v>
      </c>
      <c r="AV371">
        <v>0</v>
      </c>
      <c r="AW371">
        <v>0</v>
      </c>
      <c r="AX371">
        <v>0</v>
      </c>
      <c r="AY371">
        <v>0</v>
      </c>
      <c r="AZ371">
        <v>0</v>
      </c>
      <c r="BA371">
        <v>0</v>
      </c>
      <c r="BB371">
        <v>0</v>
      </c>
      <c r="BC371">
        <v>1</v>
      </c>
      <c r="BD371">
        <v>0</v>
      </c>
      <c r="BE371">
        <v>0</v>
      </c>
      <c r="BF371">
        <v>0</v>
      </c>
      <c r="BG371" s="20">
        <v>0</v>
      </c>
      <c r="BH371" s="20">
        <v>0</v>
      </c>
      <c r="BI371" s="20">
        <v>26</v>
      </c>
      <c r="BJ371" s="20">
        <v>0</v>
      </c>
      <c r="BK371" s="20">
        <v>178</v>
      </c>
      <c r="BL371" s="20">
        <v>389</v>
      </c>
      <c r="BM371" s="20">
        <v>416</v>
      </c>
      <c r="BN371" s="20">
        <v>45</v>
      </c>
      <c r="BO371" s="20">
        <v>13</v>
      </c>
      <c r="BP371" s="20"/>
      <c r="BQ371" s="20"/>
      <c r="BR371" s="20"/>
      <c r="BS371" s="20"/>
      <c r="BT371" s="20"/>
      <c r="BU371" s="20"/>
      <c r="BV371" s="20"/>
    </row>
    <row r="372" spans="1:74" x14ac:dyDescent="0.25">
      <c r="A372" s="20" t="s">
        <v>434</v>
      </c>
      <c r="B372" s="20" t="s">
        <v>442</v>
      </c>
      <c r="C372" s="20" t="s">
        <v>443</v>
      </c>
      <c r="D372" s="1">
        <v>44542</v>
      </c>
      <c r="E372">
        <v>33</v>
      </c>
      <c r="F372">
        <v>0</v>
      </c>
      <c r="G372">
        <v>0</v>
      </c>
      <c r="H372">
        <v>0</v>
      </c>
      <c r="I372">
        <v>0</v>
      </c>
      <c r="J372">
        <v>18</v>
      </c>
      <c r="K372">
        <v>3</v>
      </c>
      <c r="L372">
        <v>2</v>
      </c>
      <c r="M372">
        <v>0</v>
      </c>
      <c r="N372">
        <v>1</v>
      </c>
      <c r="O372">
        <v>0</v>
      </c>
      <c r="P372">
        <v>1</v>
      </c>
      <c r="Q372">
        <v>0</v>
      </c>
      <c r="R372">
        <v>202</v>
      </c>
      <c r="S372">
        <v>149</v>
      </c>
      <c r="T372">
        <v>19</v>
      </c>
      <c r="U372">
        <v>2</v>
      </c>
      <c r="V372">
        <v>1</v>
      </c>
      <c r="W372">
        <v>515</v>
      </c>
      <c r="X372">
        <v>184</v>
      </c>
      <c r="Y372">
        <v>19</v>
      </c>
      <c r="Z372">
        <v>54</v>
      </c>
      <c r="AA372">
        <v>24</v>
      </c>
      <c r="AB372">
        <v>536</v>
      </c>
      <c r="AC372">
        <v>195</v>
      </c>
      <c r="AD372">
        <v>3</v>
      </c>
      <c r="AE372">
        <v>59</v>
      </c>
      <c r="AF372">
        <v>44</v>
      </c>
      <c r="AG372">
        <v>76</v>
      </c>
      <c r="AH372">
        <v>2</v>
      </c>
      <c r="AI372">
        <v>1</v>
      </c>
      <c r="AJ372">
        <v>17</v>
      </c>
      <c r="AK372">
        <v>8</v>
      </c>
      <c r="AL372">
        <v>14</v>
      </c>
      <c r="AM372">
        <v>4</v>
      </c>
      <c r="AN372">
        <v>1</v>
      </c>
      <c r="AO372">
        <v>0</v>
      </c>
      <c r="AP372">
        <v>0</v>
      </c>
      <c r="AQ372">
        <v>0</v>
      </c>
      <c r="AR372">
        <v>0</v>
      </c>
      <c r="AS372">
        <v>0</v>
      </c>
      <c r="AT372">
        <v>0</v>
      </c>
      <c r="AU372">
        <v>0</v>
      </c>
      <c r="AV372">
        <v>0</v>
      </c>
      <c r="AW372">
        <v>0</v>
      </c>
      <c r="AX372">
        <v>0</v>
      </c>
      <c r="AY372">
        <v>0</v>
      </c>
      <c r="AZ372">
        <v>0</v>
      </c>
      <c r="BA372">
        <v>0</v>
      </c>
      <c r="BB372">
        <v>0</v>
      </c>
      <c r="BC372">
        <v>1</v>
      </c>
      <c r="BD372">
        <v>0</v>
      </c>
      <c r="BE372">
        <v>0</v>
      </c>
      <c r="BF372">
        <v>0</v>
      </c>
      <c r="BG372" s="20">
        <v>0</v>
      </c>
      <c r="BH372" s="20">
        <v>0</v>
      </c>
      <c r="BI372" s="20">
        <v>26</v>
      </c>
      <c r="BJ372" s="20">
        <v>0</v>
      </c>
      <c r="BK372" s="20">
        <v>178</v>
      </c>
      <c r="BL372" s="20">
        <v>398</v>
      </c>
      <c r="BM372" s="20">
        <v>416</v>
      </c>
      <c r="BN372" s="20">
        <v>45</v>
      </c>
      <c r="BO372" s="20">
        <v>13</v>
      </c>
      <c r="BP372" s="20"/>
      <c r="BQ372" s="20"/>
      <c r="BR372" s="20"/>
      <c r="BS372" s="20"/>
      <c r="BT372" s="20"/>
      <c r="BU372" s="20"/>
      <c r="BV372" s="20"/>
    </row>
    <row r="373" spans="1:74" x14ac:dyDescent="0.25">
      <c r="A373" s="20" t="s">
        <v>434</v>
      </c>
      <c r="B373" s="20" t="s">
        <v>442</v>
      </c>
      <c r="C373" s="20" t="s">
        <v>443</v>
      </c>
      <c r="D373" s="1">
        <v>44549</v>
      </c>
      <c r="E373">
        <v>32</v>
      </c>
      <c r="F373">
        <v>0</v>
      </c>
      <c r="G373">
        <v>0</v>
      </c>
      <c r="H373">
        <v>0</v>
      </c>
      <c r="I373">
        <v>0</v>
      </c>
      <c r="J373">
        <v>19</v>
      </c>
      <c r="K373">
        <v>3</v>
      </c>
      <c r="L373">
        <v>2</v>
      </c>
      <c r="M373">
        <v>0</v>
      </c>
      <c r="N373">
        <v>1</v>
      </c>
      <c r="O373">
        <v>0</v>
      </c>
      <c r="P373">
        <v>1</v>
      </c>
      <c r="Q373">
        <v>0</v>
      </c>
      <c r="R373">
        <v>204</v>
      </c>
      <c r="S373">
        <v>158</v>
      </c>
      <c r="T373">
        <v>17</v>
      </c>
      <c r="U373">
        <v>2</v>
      </c>
      <c r="V373">
        <v>2</v>
      </c>
      <c r="W373">
        <v>519</v>
      </c>
      <c r="X373">
        <v>220</v>
      </c>
      <c r="Y373">
        <v>19</v>
      </c>
      <c r="Z373">
        <v>53</v>
      </c>
      <c r="AA373">
        <v>24</v>
      </c>
      <c r="AB373">
        <v>534</v>
      </c>
      <c r="AC373">
        <v>233</v>
      </c>
      <c r="AD373">
        <v>3</v>
      </c>
      <c r="AE373">
        <v>58</v>
      </c>
      <c r="AF373">
        <v>42</v>
      </c>
      <c r="AG373">
        <v>77</v>
      </c>
      <c r="AH373">
        <v>10</v>
      </c>
      <c r="AI373">
        <v>1</v>
      </c>
      <c r="AJ373">
        <v>16</v>
      </c>
      <c r="AK373">
        <v>8</v>
      </c>
      <c r="AL373">
        <v>14</v>
      </c>
      <c r="AM373">
        <v>6</v>
      </c>
      <c r="AN373">
        <v>1</v>
      </c>
      <c r="AO373">
        <v>0</v>
      </c>
      <c r="AP373">
        <v>0</v>
      </c>
      <c r="AQ373">
        <v>0</v>
      </c>
      <c r="AR373">
        <v>0</v>
      </c>
      <c r="AS373">
        <v>0</v>
      </c>
      <c r="AT373">
        <v>0</v>
      </c>
      <c r="AU373">
        <v>0</v>
      </c>
      <c r="AV373">
        <v>0</v>
      </c>
      <c r="AW373">
        <v>0</v>
      </c>
      <c r="AX373">
        <v>0</v>
      </c>
      <c r="AY373">
        <v>0</v>
      </c>
      <c r="AZ373">
        <v>0</v>
      </c>
      <c r="BA373">
        <v>0</v>
      </c>
      <c r="BB373">
        <v>0</v>
      </c>
      <c r="BC373">
        <v>1</v>
      </c>
      <c r="BD373">
        <v>0</v>
      </c>
      <c r="BE373">
        <v>0</v>
      </c>
      <c r="BF373">
        <v>0</v>
      </c>
      <c r="BG373" s="20">
        <v>0</v>
      </c>
      <c r="BH373" s="20">
        <v>0</v>
      </c>
      <c r="BI373" s="20">
        <v>25</v>
      </c>
      <c r="BJ373" s="20">
        <v>0</v>
      </c>
      <c r="BK373" s="20">
        <v>181</v>
      </c>
      <c r="BL373" s="20">
        <v>403</v>
      </c>
      <c r="BM373" s="20">
        <v>417</v>
      </c>
      <c r="BN373" s="20">
        <v>48</v>
      </c>
      <c r="BO373" s="20">
        <v>13</v>
      </c>
      <c r="BP373" s="20">
        <v>2238</v>
      </c>
      <c r="BQ373" s="20">
        <v>425</v>
      </c>
      <c r="BR373" s="20">
        <v>0</v>
      </c>
      <c r="BS373" s="20">
        <v>21</v>
      </c>
      <c r="BT373" s="20">
        <v>287</v>
      </c>
      <c r="BU373" s="20">
        <v>462</v>
      </c>
      <c r="BV373" s="20">
        <v>1345</v>
      </c>
    </row>
    <row r="374" spans="1:74" x14ac:dyDescent="0.25">
      <c r="A374" s="20" t="s">
        <v>434</v>
      </c>
      <c r="B374" s="20" t="s">
        <v>442</v>
      </c>
      <c r="C374" s="20" t="s">
        <v>443</v>
      </c>
      <c r="D374" s="1">
        <v>44558</v>
      </c>
      <c r="E374">
        <v>33</v>
      </c>
      <c r="F374">
        <v>0</v>
      </c>
      <c r="G374">
        <v>0</v>
      </c>
      <c r="H374">
        <v>0</v>
      </c>
      <c r="I374">
        <v>0</v>
      </c>
      <c r="J374">
        <v>21</v>
      </c>
      <c r="K374">
        <v>3</v>
      </c>
      <c r="L374">
        <v>2</v>
      </c>
      <c r="M374">
        <v>0</v>
      </c>
      <c r="N374">
        <v>1</v>
      </c>
      <c r="O374">
        <v>0</v>
      </c>
      <c r="P374">
        <v>1</v>
      </c>
      <c r="Q374">
        <v>0</v>
      </c>
      <c r="R374">
        <v>203</v>
      </c>
      <c r="S374">
        <v>159</v>
      </c>
      <c r="T374">
        <v>17</v>
      </c>
      <c r="U374">
        <v>2</v>
      </c>
      <c r="V374">
        <v>2</v>
      </c>
      <c r="W374">
        <v>521</v>
      </c>
      <c r="X374">
        <v>246</v>
      </c>
      <c r="Y374">
        <v>19</v>
      </c>
      <c r="Z374">
        <v>53</v>
      </c>
      <c r="AA374">
        <v>25</v>
      </c>
      <c r="AB374">
        <v>538</v>
      </c>
      <c r="AC374">
        <v>260</v>
      </c>
      <c r="AD374">
        <v>5</v>
      </c>
      <c r="AE374">
        <v>57</v>
      </c>
      <c r="AF374">
        <v>43</v>
      </c>
      <c r="AG374">
        <v>76</v>
      </c>
      <c r="AH374">
        <v>15</v>
      </c>
      <c r="AI374">
        <v>1</v>
      </c>
      <c r="AJ374">
        <v>16</v>
      </c>
      <c r="AK374">
        <v>8</v>
      </c>
      <c r="AL374">
        <v>13</v>
      </c>
      <c r="AM374">
        <v>8</v>
      </c>
      <c r="AN374">
        <v>0</v>
      </c>
      <c r="AO374">
        <v>0</v>
      </c>
      <c r="AP374">
        <v>0</v>
      </c>
      <c r="AQ374">
        <v>0</v>
      </c>
      <c r="AR374">
        <v>0</v>
      </c>
      <c r="AS374">
        <v>0</v>
      </c>
      <c r="AT374">
        <v>0</v>
      </c>
      <c r="AU374">
        <v>0</v>
      </c>
      <c r="AV374">
        <v>0</v>
      </c>
      <c r="AW374">
        <v>0</v>
      </c>
      <c r="AX374">
        <v>0</v>
      </c>
      <c r="AY374">
        <v>0</v>
      </c>
      <c r="AZ374">
        <v>0</v>
      </c>
      <c r="BA374">
        <v>0</v>
      </c>
      <c r="BB374">
        <v>0</v>
      </c>
      <c r="BC374">
        <v>1</v>
      </c>
      <c r="BD374">
        <v>0</v>
      </c>
      <c r="BE374">
        <v>0</v>
      </c>
      <c r="BF374">
        <v>0</v>
      </c>
      <c r="BG374" s="20">
        <v>0</v>
      </c>
      <c r="BH374" s="20">
        <v>0</v>
      </c>
      <c r="BI374" s="20">
        <v>26</v>
      </c>
      <c r="BJ374" s="20">
        <v>0</v>
      </c>
      <c r="BK374" s="20">
        <v>180</v>
      </c>
      <c r="BL374" s="20">
        <v>406</v>
      </c>
      <c r="BM374" s="20">
        <v>418</v>
      </c>
      <c r="BN374" s="20">
        <v>47</v>
      </c>
      <c r="BO374" s="20">
        <v>13</v>
      </c>
      <c r="BP374" s="20">
        <v>2243</v>
      </c>
      <c r="BQ374" s="20">
        <v>520</v>
      </c>
      <c r="BR374" s="20">
        <v>0</v>
      </c>
      <c r="BS374" s="20">
        <v>23</v>
      </c>
      <c r="BT374" s="20">
        <v>285</v>
      </c>
      <c r="BU374" s="20">
        <v>460</v>
      </c>
      <c r="BV374" s="20">
        <v>1351</v>
      </c>
    </row>
    <row r="375" spans="1:74" x14ac:dyDescent="0.25">
      <c r="A375" s="20" t="s">
        <v>434</v>
      </c>
      <c r="B375" s="20" t="s">
        <v>442</v>
      </c>
      <c r="C375" s="20" t="s">
        <v>443</v>
      </c>
      <c r="D375" s="1">
        <v>44564</v>
      </c>
      <c r="E375">
        <v>33</v>
      </c>
      <c r="F375">
        <v>0</v>
      </c>
      <c r="G375">
        <v>0</v>
      </c>
      <c r="H375">
        <v>0</v>
      </c>
      <c r="I375">
        <v>0</v>
      </c>
      <c r="J375">
        <v>21</v>
      </c>
      <c r="K375">
        <v>3</v>
      </c>
      <c r="L375">
        <v>2</v>
      </c>
      <c r="M375">
        <v>0</v>
      </c>
      <c r="N375">
        <v>1</v>
      </c>
      <c r="O375">
        <v>0</v>
      </c>
      <c r="P375">
        <v>1</v>
      </c>
      <c r="Q375">
        <v>0</v>
      </c>
      <c r="R375">
        <v>205</v>
      </c>
      <c r="S375">
        <v>161</v>
      </c>
      <c r="T375">
        <v>18</v>
      </c>
      <c r="U375">
        <v>2</v>
      </c>
      <c r="V375">
        <v>2</v>
      </c>
      <c r="W375">
        <v>519</v>
      </c>
      <c r="X375">
        <v>257</v>
      </c>
      <c r="Y375">
        <v>19</v>
      </c>
      <c r="Z375">
        <v>51</v>
      </c>
      <c r="AA375">
        <v>26</v>
      </c>
      <c r="AB375">
        <v>541</v>
      </c>
      <c r="AC375">
        <v>269</v>
      </c>
      <c r="AD375">
        <v>5</v>
      </c>
      <c r="AE375">
        <v>57</v>
      </c>
      <c r="AF375">
        <v>44</v>
      </c>
      <c r="AG375">
        <v>76</v>
      </c>
      <c r="AH375">
        <v>18</v>
      </c>
      <c r="AI375">
        <v>1</v>
      </c>
      <c r="AJ375">
        <v>15</v>
      </c>
      <c r="AK375">
        <v>8</v>
      </c>
      <c r="AL375">
        <v>13</v>
      </c>
      <c r="AM375">
        <v>8</v>
      </c>
      <c r="AN375">
        <v>0</v>
      </c>
      <c r="AO375">
        <v>0</v>
      </c>
      <c r="AP375">
        <v>0</v>
      </c>
      <c r="AQ375">
        <v>0</v>
      </c>
      <c r="AR375">
        <v>0</v>
      </c>
      <c r="AS375">
        <v>0</v>
      </c>
      <c r="AT375">
        <v>0</v>
      </c>
      <c r="AU375">
        <v>0</v>
      </c>
      <c r="AV375">
        <v>0</v>
      </c>
      <c r="AW375">
        <v>0</v>
      </c>
      <c r="AX375">
        <v>0</v>
      </c>
      <c r="AY375">
        <v>0</v>
      </c>
      <c r="AZ375">
        <v>0</v>
      </c>
      <c r="BA375">
        <v>0</v>
      </c>
      <c r="BB375">
        <v>0</v>
      </c>
      <c r="BC375">
        <v>1</v>
      </c>
      <c r="BD375">
        <v>0</v>
      </c>
      <c r="BE375">
        <v>0</v>
      </c>
      <c r="BF375">
        <v>0</v>
      </c>
      <c r="BG375" s="20">
        <v>0</v>
      </c>
      <c r="BH375" s="20">
        <v>0</v>
      </c>
      <c r="BI375" s="20">
        <v>26</v>
      </c>
      <c r="BJ375" s="20">
        <v>0</v>
      </c>
      <c r="BK375" s="20">
        <v>181</v>
      </c>
      <c r="BL375" s="20">
        <v>405</v>
      </c>
      <c r="BM375" s="20">
        <v>422</v>
      </c>
      <c r="BN375" s="20">
        <v>47</v>
      </c>
      <c r="BO375" s="20">
        <v>13</v>
      </c>
      <c r="BP375" s="20">
        <v>2251</v>
      </c>
      <c r="BQ375" s="20">
        <v>582</v>
      </c>
      <c r="BR375" s="20">
        <v>0</v>
      </c>
      <c r="BS375" s="20">
        <v>25</v>
      </c>
      <c r="BT375" s="20">
        <v>284</v>
      </c>
      <c r="BU375" s="20">
        <v>459</v>
      </c>
      <c r="BV375" s="20">
        <v>1362</v>
      </c>
    </row>
    <row r="376" spans="1:74" x14ac:dyDescent="0.25">
      <c r="A376" s="20" t="s">
        <v>434</v>
      </c>
      <c r="B376" s="20" t="s">
        <v>442</v>
      </c>
      <c r="C376" s="20" t="s">
        <v>443</v>
      </c>
      <c r="D376" s="1">
        <v>44570</v>
      </c>
      <c r="E376">
        <v>33</v>
      </c>
      <c r="F376">
        <v>0</v>
      </c>
      <c r="G376">
        <v>0</v>
      </c>
      <c r="H376">
        <v>0</v>
      </c>
      <c r="I376">
        <v>0</v>
      </c>
      <c r="J376">
        <v>22</v>
      </c>
      <c r="K376">
        <v>3</v>
      </c>
      <c r="L376">
        <v>2</v>
      </c>
      <c r="M376">
        <v>0</v>
      </c>
      <c r="N376">
        <v>1</v>
      </c>
      <c r="O376">
        <v>0</v>
      </c>
      <c r="P376">
        <v>1</v>
      </c>
      <c r="Q376">
        <v>0</v>
      </c>
      <c r="R376">
        <v>204</v>
      </c>
      <c r="S376">
        <v>162</v>
      </c>
      <c r="T376">
        <v>17</v>
      </c>
      <c r="U376">
        <v>2</v>
      </c>
      <c r="V376">
        <v>2</v>
      </c>
      <c r="W376">
        <v>518</v>
      </c>
      <c r="X376">
        <v>266</v>
      </c>
      <c r="Y376">
        <v>19</v>
      </c>
      <c r="Z376">
        <v>48</v>
      </c>
      <c r="AA376">
        <v>27</v>
      </c>
      <c r="AB376">
        <v>541</v>
      </c>
      <c r="AC376">
        <v>277</v>
      </c>
      <c r="AD376">
        <v>5</v>
      </c>
      <c r="AE376">
        <v>56</v>
      </c>
      <c r="AF376">
        <v>43</v>
      </c>
      <c r="AG376">
        <v>78</v>
      </c>
      <c r="AH376">
        <v>19</v>
      </c>
      <c r="AI376">
        <v>1</v>
      </c>
      <c r="AJ376">
        <v>15</v>
      </c>
      <c r="AK376">
        <v>8</v>
      </c>
      <c r="AL376">
        <v>12</v>
      </c>
      <c r="AM376">
        <v>8</v>
      </c>
      <c r="AN376">
        <v>0</v>
      </c>
      <c r="AO376">
        <v>0</v>
      </c>
      <c r="AP376">
        <v>0</v>
      </c>
      <c r="AQ376">
        <v>0</v>
      </c>
      <c r="AR376">
        <v>0</v>
      </c>
      <c r="AS376">
        <v>0</v>
      </c>
      <c r="AT376">
        <v>0</v>
      </c>
      <c r="AU376">
        <v>0</v>
      </c>
      <c r="AV376">
        <v>0</v>
      </c>
      <c r="AW376">
        <v>0</v>
      </c>
      <c r="AX376">
        <v>0</v>
      </c>
      <c r="AY376">
        <v>0</v>
      </c>
      <c r="AZ376">
        <v>0</v>
      </c>
      <c r="BA376">
        <v>0</v>
      </c>
      <c r="BB376">
        <v>0</v>
      </c>
      <c r="BC376">
        <v>1</v>
      </c>
      <c r="BD376">
        <v>0</v>
      </c>
      <c r="BE376">
        <v>0</v>
      </c>
      <c r="BF376">
        <v>0</v>
      </c>
      <c r="BG376" s="20">
        <v>0</v>
      </c>
      <c r="BH376" s="20">
        <v>0</v>
      </c>
      <c r="BI376" s="20">
        <v>26</v>
      </c>
      <c r="BJ376" s="20">
        <v>0</v>
      </c>
      <c r="BK376" s="20">
        <v>181</v>
      </c>
      <c r="BL376" s="20">
        <v>405</v>
      </c>
      <c r="BM376" s="20">
        <v>424</v>
      </c>
      <c r="BN376" s="20">
        <v>49</v>
      </c>
      <c r="BO376" s="20">
        <v>12</v>
      </c>
      <c r="BP376" s="20">
        <v>2252</v>
      </c>
      <c r="BQ376" s="20">
        <v>632</v>
      </c>
      <c r="BR376" s="20">
        <v>0</v>
      </c>
      <c r="BS376" s="20">
        <v>23</v>
      </c>
      <c r="BT376" s="20">
        <v>281</v>
      </c>
      <c r="BU376" s="20">
        <v>452</v>
      </c>
      <c r="BV376" s="20">
        <v>1373</v>
      </c>
    </row>
    <row r="377" spans="1:74" x14ac:dyDescent="0.25">
      <c r="A377" s="20" t="s">
        <v>434</v>
      </c>
      <c r="B377" s="20" t="s">
        <v>442</v>
      </c>
      <c r="C377" s="20" t="s">
        <v>443</v>
      </c>
      <c r="D377" s="1">
        <v>44577</v>
      </c>
      <c r="E377">
        <v>33</v>
      </c>
      <c r="F377">
        <v>0</v>
      </c>
      <c r="G377">
        <v>0</v>
      </c>
      <c r="H377">
        <v>0</v>
      </c>
      <c r="I377">
        <v>0</v>
      </c>
      <c r="J377">
        <v>22</v>
      </c>
      <c r="K377">
        <v>3</v>
      </c>
      <c r="L377">
        <v>2</v>
      </c>
      <c r="M377">
        <v>0</v>
      </c>
      <c r="N377">
        <v>1</v>
      </c>
      <c r="O377">
        <v>0</v>
      </c>
      <c r="P377">
        <v>1</v>
      </c>
      <c r="Q377">
        <v>0</v>
      </c>
      <c r="R377">
        <v>205</v>
      </c>
      <c r="S377">
        <v>164</v>
      </c>
      <c r="T377">
        <v>17</v>
      </c>
      <c r="U377">
        <v>2</v>
      </c>
      <c r="V377">
        <v>2</v>
      </c>
      <c r="W377">
        <v>525</v>
      </c>
      <c r="X377">
        <v>276</v>
      </c>
      <c r="Y377">
        <v>19</v>
      </c>
      <c r="Z377">
        <v>47</v>
      </c>
      <c r="AA377">
        <v>27</v>
      </c>
      <c r="AB377">
        <v>541</v>
      </c>
      <c r="AC377">
        <v>285</v>
      </c>
      <c r="AD377">
        <v>5</v>
      </c>
      <c r="AE377">
        <v>56</v>
      </c>
      <c r="AF377">
        <v>43</v>
      </c>
      <c r="AG377">
        <v>78</v>
      </c>
      <c r="AH377">
        <v>20</v>
      </c>
      <c r="AI377">
        <v>1</v>
      </c>
      <c r="AJ377">
        <v>15</v>
      </c>
      <c r="AK377">
        <v>8</v>
      </c>
      <c r="AL377">
        <v>12</v>
      </c>
      <c r="AM377">
        <v>8</v>
      </c>
      <c r="AN377">
        <v>0</v>
      </c>
      <c r="AO377">
        <v>0</v>
      </c>
      <c r="AP377">
        <v>0</v>
      </c>
      <c r="AQ377">
        <v>0</v>
      </c>
      <c r="AR377">
        <v>0</v>
      </c>
      <c r="AS377">
        <v>0</v>
      </c>
      <c r="AT377">
        <v>0</v>
      </c>
      <c r="AU377">
        <v>0</v>
      </c>
      <c r="AV377">
        <v>0</v>
      </c>
      <c r="AW377">
        <v>0</v>
      </c>
      <c r="AX377">
        <v>0</v>
      </c>
      <c r="AY377">
        <v>0</v>
      </c>
      <c r="AZ377">
        <v>0</v>
      </c>
      <c r="BA377">
        <v>0</v>
      </c>
      <c r="BB377">
        <v>0</v>
      </c>
      <c r="BC377">
        <v>1</v>
      </c>
      <c r="BD377">
        <v>0</v>
      </c>
      <c r="BE377">
        <v>0</v>
      </c>
      <c r="BF377">
        <v>0</v>
      </c>
      <c r="BG377" s="20">
        <v>0</v>
      </c>
      <c r="BH377" s="20">
        <v>0</v>
      </c>
      <c r="BI377" s="20">
        <v>26</v>
      </c>
      <c r="BJ377" s="20">
        <v>0</v>
      </c>
      <c r="BK377" s="20">
        <v>182</v>
      </c>
      <c r="BL377" s="20">
        <v>411</v>
      </c>
      <c r="BM377" s="20">
        <v>425</v>
      </c>
      <c r="BN377" s="20">
        <v>49</v>
      </c>
      <c r="BO377" s="20">
        <v>12</v>
      </c>
      <c r="BP377" s="20">
        <v>2251</v>
      </c>
      <c r="BQ377" s="20">
        <v>670</v>
      </c>
      <c r="BR377" s="20">
        <v>0</v>
      </c>
      <c r="BS377" s="20">
        <v>23</v>
      </c>
      <c r="BT377" s="20">
        <v>281</v>
      </c>
      <c r="BU377" s="20">
        <v>449</v>
      </c>
      <c r="BV377" s="20">
        <v>1378</v>
      </c>
    </row>
    <row r="378" spans="1:74" x14ac:dyDescent="0.25">
      <c r="A378" s="20" t="s">
        <v>434</v>
      </c>
      <c r="B378" s="20" t="s">
        <v>442</v>
      </c>
      <c r="C378" s="20" t="s">
        <v>443</v>
      </c>
      <c r="D378" s="1">
        <v>44584</v>
      </c>
      <c r="E378">
        <v>33</v>
      </c>
      <c r="F378">
        <v>0</v>
      </c>
      <c r="G378">
        <v>0</v>
      </c>
      <c r="H378">
        <v>0</v>
      </c>
      <c r="I378">
        <v>0</v>
      </c>
      <c r="J378">
        <v>22</v>
      </c>
      <c r="K378">
        <v>3</v>
      </c>
      <c r="L378">
        <v>2</v>
      </c>
      <c r="M378">
        <v>0</v>
      </c>
      <c r="N378">
        <v>1</v>
      </c>
      <c r="O378">
        <v>0</v>
      </c>
      <c r="P378">
        <v>1</v>
      </c>
      <c r="Q378">
        <v>0</v>
      </c>
      <c r="R378">
        <v>205</v>
      </c>
      <c r="S378">
        <v>165</v>
      </c>
      <c r="T378">
        <v>17</v>
      </c>
      <c r="U378">
        <v>2</v>
      </c>
      <c r="V378">
        <v>2</v>
      </c>
      <c r="W378">
        <v>529</v>
      </c>
      <c r="X378">
        <v>277</v>
      </c>
      <c r="Y378">
        <v>20</v>
      </c>
      <c r="Z378">
        <v>46</v>
      </c>
      <c r="AA378">
        <v>27</v>
      </c>
      <c r="AB378">
        <v>538</v>
      </c>
      <c r="AC378">
        <v>287</v>
      </c>
      <c r="AD378">
        <v>5</v>
      </c>
      <c r="AE378">
        <v>56</v>
      </c>
      <c r="AF378">
        <v>42</v>
      </c>
      <c r="AG378">
        <v>78</v>
      </c>
      <c r="AH378">
        <v>22</v>
      </c>
      <c r="AI378">
        <v>1</v>
      </c>
      <c r="AJ378">
        <v>13</v>
      </c>
      <c r="AK378">
        <v>8</v>
      </c>
      <c r="AL378">
        <v>12</v>
      </c>
      <c r="AM378">
        <v>8</v>
      </c>
      <c r="AN378">
        <v>0</v>
      </c>
      <c r="AO378">
        <v>0</v>
      </c>
      <c r="AP378">
        <v>0</v>
      </c>
      <c r="AQ378">
        <v>0</v>
      </c>
      <c r="AR378">
        <v>0</v>
      </c>
      <c r="AS378">
        <v>0</v>
      </c>
      <c r="AT378">
        <v>0</v>
      </c>
      <c r="AU378">
        <v>0</v>
      </c>
      <c r="AV378">
        <v>0</v>
      </c>
      <c r="AW378">
        <v>0</v>
      </c>
      <c r="AX378">
        <v>0</v>
      </c>
      <c r="AY378">
        <v>0</v>
      </c>
      <c r="AZ378">
        <v>0</v>
      </c>
      <c r="BA378">
        <v>0</v>
      </c>
      <c r="BB378">
        <v>0</v>
      </c>
      <c r="BC378">
        <v>1</v>
      </c>
      <c r="BD378">
        <v>0</v>
      </c>
      <c r="BE378">
        <v>0</v>
      </c>
      <c r="BF378">
        <v>0</v>
      </c>
      <c r="BG378" s="20">
        <v>0</v>
      </c>
      <c r="BH378" s="20">
        <v>0</v>
      </c>
      <c r="BI378" s="20">
        <v>26</v>
      </c>
      <c r="BJ378" s="20">
        <v>0</v>
      </c>
      <c r="BK378" s="20">
        <v>182</v>
      </c>
      <c r="BL378" s="20">
        <v>415</v>
      </c>
      <c r="BM378" s="20">
        <v>424</v>
      </c>
      <c r="BN378" s="20">
        <v>50</v>
      </c>
      <c r="BO378" s="20">
        <v>12</v>
      </c>
      <c r="BP378" s="20">
        <v>2248</v>
      </c>
      <c r="BQ378" s="20">
        <v>678</v>
      </c>
      <c r="BR378" s="20">
        <v>0</v>
      </c>
      <c r="BS378" s="20">
        <v>23</v>
      </c>
      <c r="BT378" s="20">
        <v>274</v>
      </c>
      <c r="BU378" s="20">
        <v>447</v>
      </c>
      <c r="BV378" s="20">
        <v>1382</v>
      </c>
    </row>
    <row r="379" spans="1:74" x14ac:dyDescent="0.25">
      <c r="A379" s="20" t="s">
        <v>434</v>
      </c>
      <c r="B379" s="20" t="s">
        <v>442</v>
      </c>
      <c r="C379" s="20" t="s">
        <v>443</v>
      </c>
      <c r="D379" s="1">
        <v>44591</v>
      </c>
      <c r="E379">
        <v>34</v>
      </c>
      <c r="F379">
        <v>0</v>
      </c>
      <c r="G379">
        <v>0</v>
      </c>
      <c r="H379">
        <v>0</v>
      </c>
      <c r="I379">
        <v>0</v>
      </c>
      <c r="J379">
        <v>22</v>
      </c>
      <c r="K379">
        <v>3</v>
      </c>
      <c r="L379">
        <v>2</v>
      </c>
      <c r="M379">
        <v>0</v>
      </c>
      <c r="N379">
        <v>1</v>
      </c>
      <c r="O379">
        <v>0</v>
      </c>
      <c r="P379">
        <v>1</v>
      </c>
      <c r="Q379">
        <v>0</v>
      </c>
      <c r="R379">
        <v>205</v>
      </c>
      <c r="S379">
        <v>168</v>
      </c>
      <c r="T379">
        <v>17</v>
      </c>
      <c r="U379">
        <v>2</v>
      </c>
      <c r="V379">
        <v>2</v>
      </c>
      <c r="W379">
        <v>530</v>
      </c>
      <c r="X379">
        <v>281</v>
      </c>
      <c r="Y379">
        <v>19</v>
      </c>
      <c r="Z379">
        <v>45</v>
      </c>
      <c r="AA379">
        <v>28</v>
      </c>
      <c r="AB379">
        <v>536</v>
      </c>
      <c r="AC379">
        <v>290</v>
      </c>
      <c r="AD379">
        <v>5</v>
      </c>
      <c r="AE379">
        <v>54</v>
      </c>
      <c r="AF379">
        <v>41</v>
      </c>
      <c r="AG379">
        <v>78</v>
      </c>
      <c r="AH379">
        <v>22</v>
      </c>
      <c r="AI379">
        <v>1</v>
      </c>
      <c r="AJ379">
        <v>13</v>
      </c>
      <c r="AK379">
        <v>8</v>
      </c>
      <c r="AL379">
        <v>12</v>
      </c>
      <c r="AM379">
        <v>9</v>
      </c>
      <c r="AN379">
        <v>0</v>
      </c>
      <c r="AO379">
        <v>0</v>
      </c>
      <c r="AP379">
        <v>0</v>
      </c>
      <c r="AQ379">
        <v>0</v>
      </c>
      <c r="AR379">
        <v>0</v>
      </c>
      <c r="AS379">
        <v>0</v>
      </c>
      <c r="AT379">
        <v>0</v>
      </c>
      <c r="AU379">
        <v>0</v>
      </c>
      <c r="AV379">
        <v>0</v>
      </c>
      <c r="AW379">
        <v>0</v>
      </c>
      <c r="AX379">
        <v>0</v>
      </c>
      <c r="AY379">
        <v>0</v>
      </c>
      <c r="AZ379">
        <v>0</v>
      </c>
      <c r="BA379">
        <v>0</v>
      </c>
      <c r="BB379">
        <v>0</v>
      </c>
      <c r="BC379">
        <v>1</v>
      </c>
      <c r="BD379">
        <v>0</v>
      </c>
      <c r="BE379">
        <v>0</v>
      </c>
      <c r="BF379">
        <v>0</v>
      </c>
      <c r="BG379" s="20">
        <v>0</v>
      </c>
      <c r="BH379" s="20">
        <v>0</v>
      </c>
      <c r="BI379" s="20">
        <v>28</v>
      </c>
      <c r="BJ379" s="20">
        <v>0</v>
      </c>
      <c r="BK379" s="20">
        <v>182</v>
      </c>
      <c r="BL379" s="20">
        <v>417</v>
      </c>
      <c r="BM379" s="20">
        <v>422</v>
      </c>
      <c r="BN379" s="20">
        <v>51</v>
      </c>
      <c r="BO379" s="20">
        <v>12</v>
      </c>
      <c r="BP379" s="20">
        <v>2256</v>
      </c>
      <c r="BQ379" s="20">
        <v>693</v>
      </c>
      <c r="BR379" s="20">
        <v>0</v>
      </c>
      <c r="BS379" s="20">
        <v>22</v>
      </c>
      <c r="BT379" s="20">
        <v>272</v>
      </c>
      <c r="BU379" s="20">
        <v>445</v>
      </c>
      <c r="BV379" s="20">
        <v>1394</v>
      </c>
    </row>
    <row r="380" spans="1:74" x14ac:dyDescent="0.25">
      <c r="A380" s="20" t="s">
        <v>434</v>
      </c>
      <c r="B380" s="20" t="s">
        <v>442</v>
      </c>
      <c r="C380" s="20" t="s">
        <v>443</v>
      </c>
      <c r="D380" s="1">
        <v>44599</v>
      </c>
      <c r="E380">
        <v>32</v>
      </c>
      <c r="F380">
        <v>0</v>
      </c>
      <c r="G380">
        <v>0</v>
      </c>
      <c r="H380">
        <v>0</v>
      </c>
      <c r="I380">
        <v>0</v>
      </c>
      <c r="J380">
        <v>20</v>
      </c>
      <c r="K380">
        <v>3</v>
      </c>
      <c r="L380">
        <v>2</v>
      </c>
      <c r="M380">
        <v>0</v>
      </c>
      <c r="N380">
        <v>1</v>
      </c>
      <c r="O380">
        <v>0</v>
      </c>
      <c r="P380">
        <v>1</v>
      </c>
      <c r="Q380">
        <v>0</v>
      </c>
      <c r="R380">
        <v>205</v>
      </c>
      <c r="S380">
        <v>168</v>
      </c>
      <c r="T380">
        <v>17</v>
      </c>
      <c r="U380">
        <v>2</v>
      </c>
      <c r="V380">
        <v>2</v>
      </c>
      <c r="W380">
        <v>534</v>
      </c>
      <c r="X380">
        <v>285</v>
      </c>
      <c r="Y380">
        <v>19</v>
      </c>
      <c r="Z380">
        <v>46</v>
      </c>
      <c r="AA380">
        <v>28</v>
      </c>
      <c r="AB380">
        <v>535</v>
      </c>
      <c r="AC380">
        <v>295</v>
      </c>
      <c r="AD380">
        <v>5</v>
      </c>
      <c r="AE380">
        <v>52</v>
      </c>
      <c r="AF380">
        <v>41</v>
      </c>
      <c r="AG380">
        <v>79</v>
      </c>
      <c r="AH380">
        <v>22</v>
      </c>
      <c r="AI380">
        <v>1</v>
      </c>
      <c r="AJ380">
        <v>13</v>
      </c>
      <c r="AK380">
        <v>9</v>
      </c>
      <c r="AL380">
        <v>12</v>
      </c>
      <c r="AM380">
        <v>9</v>
      </c>
      <c r="AN380">
        <v>0</v>
      </c>
      <c r="AO380">
        <v>0</v>
      </c>
      <c r="AP380">
        <v>0</v>
      </c>
      <c r="AQ380">
        <v>0</v>
      </c>
      <c r="AR380">
        <v>0</v>
      </c>
      <c r="AS380">
        <v>0</v>
      </c>
      <c r="AT380">
        <v>0</v>
      </c>
      <c r="AU380">
        <v>0</v>
      </c>
      <c r="AV380">
        <v>0</v>
      </c>
      <c r="AW380">
        <v>0</v>
      </c>
      <c r="AX380">
        <v>0</v>
      </c>
      <c r="AY380">
        <v>0</v>
      </c>
      <c r="AZ380">
        <v>0</v>
      </c>
      <c r="BA380">
        <v>0</v>
      </c>
      <c r="BB380">
        <v>0</v>
      </c>
      <c r="BC380">
        <v>1</v>
      </c>
      <c r="BD380">
        <v>0</v>
      </c>
      <c r="BE380">
        <v>0</v>
      </c>
      <c r="BF380">
        <v>0</v>
      </c>
      <c r="BG380" s="20">
        <v>0</v>
      </c>
      <c r="BH380" s="20">
        <v>0</v>
      </c>
      <c r="BI380" s="20">
        <v>26</v>
      </c>
      <c r="BJ380" s="20">
        <v>0</v>
      </c>
      <c r="BK380" s="20">
        <v>182</v>
      </c>
      <c r="BL380" s="20">
        <v>421</v>
      </c>
      <c r="BM380" s="20">
        <v>423</v>
      </c>
      <c r="BN380" s="20">
        <v>51</v>
      </c>
      <c r="BO380" s="20">
        <v>12</v>
      </c>
      <c r="BP380" s="20">
        <v>2261</v>
      </c>
      <c r="BQ380" s="20">
        <v>710</v>
      </c>
      <c r="BR380" s="20">
        <v>0</v>
      </c>
      <c r="BS380" s="20">
        <v>22</v>
      </c>
      <c r="BT380" s="20">
        <v>271</v>
      </c>
      <c r="BU380" s="20">
        <v>443</v>
      </c>
      <c r="BV380" s="20">
        <v>1404</v>
      </c>
    </row>
    <row r="381" spans="1:74" x14ac:dyDescent="0.25">
      <c r="A381" s="20" t="s">
        <v>434</v>
      </c>
      <c r="B381" s="20" t="s">
        <v>442</v>
      </c>
      <c r="C381" s="20" t="s">
        <v>443</v>
      </c>
      <c r="D381" s="1">
        <v>44606</v>
      </c>
      <c r="E381">
        <v>31</v>
      </c>
      <c r="F381">
        <v>0</v>
      </c>
      <c r="G381">
        <v>0</v>
      </c>
      <c r="H381">
        <v>0</v>
      </c>
      <c r="I381">
        <v>0</v>
      </c>
      <c r="J381">
        <v>19</v>
      </c>
      <c r="K381">
        <v>3</v>
      </c>
      <c r="L381">
        <v>2</v>
      </c>
      <c r="M381">
        <v>0</v>
      </c>
      <c r="N381">
        <v>1</v>
      </c>
      <c r="O381">
        <v>0</v>
      </c>
      <c r="P381">
        <v>1</v>
      </c>
      <c r="Q381">
        <v>0</v>
      </c>
      <c r="R381">
        <v>205</v>
      </c>
      <c r="S381">
        <v>168</v>
      </c>
      <c r="T381">
        <v>17</v>
      </c>
      <c r="U381">
        <v>2</v>
      </c>
      <c r="V381">
        <v>2</v>
      </c>
      <c r="W381">
        <v>537</v>
      </c>
      <c r="X381">
        <v>286</v>
      </c>
      <c r="Y381">
        <v>19</v>
      </c>
      <c r="Z381">
        <v>47</v>
      </c>
      <c r="AA381">
        <v>29</v>
      </c>
      <c r="AB381">
        <v>534</v>
      </c>
      <c r="AC381">
        <v>297</v>
      </c>
      <c r="AD381">
        <v>5</v>
      </c>
      <c r="AE381">
        <v>52</v>
      </c>
      <c r="AF381">
        <v>41</v>
      </c>
      <c r="AG381">
        <v>81</v>
      </c>
      <c r="AH381">
        <v>23</v>
      </c>
      <c r="AI381">
        <v>1</v>
      </c>
      <c r="AJ381">
        <v>13</v>
      </c>
      <c r="AK381">
        <v>10</v>
      </c>
      <c r="AL381">
        <v>12</v>
      </c>
      <c r="AM381">
        <v>9</v>
      </c>
      <c r="AN381">
        <v>0</v>
      </c>
      <c r="AO381">
        <v>0</v>
      </c>
      <c r="AP381">
        <v>0</v>
      </c>
      <c r="AQ381">
        <v>0</v>
      </c>
      <c r="AR381">
        <v>0</v>
      </c>
      <c r="AS381">
        <v>0</v>
      </c>
      <c r="AT381">
        <v>0</v>
      </c>
      <c r="AU381">
        <v>0</v>
      </c>
      <c r="AV381">
        <v>0</v>
      </c>
      <c r="AW381">
        <v>0</v>
      </c>
      <c r="AX381">
        <v>0</v>
      </c>
      <c r="AY381">
        <v>0</v>
      </c>
      <c r="AZ381">
        <v>0</v>
      </c>
      <c r="BA381">
        <v>0</v>
      </c>
      <c r="BB381">
        <v>0</v>
      </c>
      <c r="BC381">
        <v>1</v>
      </c>
      <c r="BD381">
        <v>0</v>
      </c>
      <c r="BE381">
        <v>0</v>
      </c>
      <c r="BF381">
        <v>0</v>
      </c>
      <c r="BG381" s="20">
        <v>0</v>
      </c>
      <c r="BH381" s="20">
        <v>0</v>
      </c>
      <c r="BI381" s="20">
        <v>25</v>
      </c>
      <c r="BJ381" s="20">
        <v>0</v>
      </c>
      <c r="BK381" s="20">
        <v>182</v>
      </c>
      <c r="BL381" s="20">
        <v>422</v>
      </c>
      <c r="BM381" s="20">
        <v>422</v>
      </c>
      <c r="BN381" s="20">
        <v>52</v>
      </c>
      <c r="BO381" s="20">
        <v>12</v>
      </c>
      <c r="BP381" s="20">
        <v>2260</v>
      </c>
      <c r="BQ381" s="20">
        <v>720</v>
      </c>
      <c r="BR381" s="20">
        <v>0</v>
      </c>
      <c r="BS381" s="20">
        <v>22</v>
      </c>
      <c r="BT381" s="20">
        <v>273</v>
      </c>
      <c r="BU381" s="20">
        <v>443</v>
      </c>
      <c r="BV381" s="20">
        <v>1402</v>
      </c>
    </row>
    <row r="382" spans="1:74" x14ac:dyDescent="0.25">
      <c r="A382" s="20" t="s">
        <v>434</v>
      </c>
      <c r="B382" s="20" t="s">
        <v>442</v>
      </c>
      <c r="C382" s="20" t="s">
        <v>443</v>
      </c>
      <c r="D382" s="1">
        <v>44606</v>
      </c>
      <c r="W382">
        <v>1</v>
      </c>
      <c r="AB382">
        <v>1</v>
      </c>
      <c r="AD382">
        <v>1</v>
      </c>
      <c r="AG382">
        <v>1</v>
      </c>
      <c r="AK382">
        <v>1</v>
      </c>
      <c r="BG382" s="20"/>
      <c r="BH382" s="20"/>
      <c r="BI382" s="20"/>
      <c r="BJ382" s="20"/>
      <c r="BK382" s="20"/>
      <c r="BL382" s="20">
        <v>1</v>
      </c>
      <c r="BM382" s="20"/>
      <c r="BN382" s="20"/>
      <c r="BO382" s="20"/>
      <c r="BP382" s="20">
        <v>3</v>
      </c>
      <c r="BQ382" s="20"/>
      <c r="BR382" s="20"/>
      <c r="BS382" s="20">
        <v>1</v>
      </c>
      <c r="BT382" s="20"/>
      <c r="BU382" s="20">
        <v>2</v>
      </c>
      <c r="BV382" s="20"/>
    </row>
    <row r="383" spans="1:74" x14ac:dyDescent="0.25">
      <c r="A383" s="20" t="s">
        <v>434</v>
      </c>
      <c r="B383" s="20" t="s">
        <v>437</v>
      </c>
      <c r="C383" s="20" t="s">
        <v>530</v>
      </c>
      <c r="D383" s="1">
        <v>44493</v>
      </c>
      <c r="E383">
        <v>63</v>
      </c>
      <c r="F383">
        <v>2</v>
      </c>
      <c r="G383">
        <v>0</v>
      </c>
      <c r="H383">
        <v>0</v>
      </c>
      <c r="I383">
        <v>0</v>
      </c>
      <c r="J383">
        <v>12</v>
      </c>
      <c r="K383">
        <v>0</v>
      </c>
      <c r="L383">
        <v>7</v>
      </c>
      <c r="M383">
        <v>6</v>
      </c>
      <c r="N383">
        <v>0</v>
      </c>
      <c r="O383">
        <v>0</v>
      </c>
      <c r="P383">
        <v>0</v>
      </c>
      <c r="Q383">
        <v>0</v>
      </c>
      <c r="R383">
        <v>300</v>
      </c>
      <c r="S383">
        <v>0</v>
      </c>
      <c r="T383">
        <v>133</v>
      </c>
      <c r="U383">
        <v>11</v>
      </c>
      <c r="V383">
        <v>3</v>
      </c>
      <c r="W383">
        <v>748</v>
      </c>
      <c r="X383">
        <v>0</v>
      </c>
      <c r="Y383">
        <v>52</v>
      </c>
      <c r="Z383">
        <v>26</v>
      </c>
      <c r="AA383">
        <v>103</v>
      </c>
      <c r="AB383">
        <v>639</v>
      </c>
      <c r="AC383">
        <v>31</v>
      </c>
      <c r="AD383">
        <v>0</v>
      </c>
      <c r="AE383">
        <v>0</v>
      </c>
      <c r="AF383">
        <v>113</v>
      </c>
      <c r="AG383">
        <v>72</v>
      </c>
      <c r="AH383">
        <v>0</v>
      </c>
      <c r="AI383">
        <v>3</v>
      </c>
      <c r="AJ383">
        <v>1</v>
      </c>
      <c r="AK383">
        <v>9</v>
      </c>
      <c r="AL383">
        <v>21</v>
      </c>
      <c r="AM383">
        <v>0</v>
      </c>
      <c r="AN383">
        <v>2</v>
      </c>
      <c r="AO383">
        <v>0</v>
      </c>
      <c r="AP383">
        <v>0</v>
      </c>
      <c r="AQ383">
        <v>0</v>
      </c>
      <c r="AR383">
        <v>0</v>
      </c>
      <c r="AS383">
        <v>0</v>
      </c>
      <c r="AT383">
        <v>0</v>
      </c>
      <c r="AU383">
        <v>0</v>
      </c>
      <c r="AV383">
        <v>0</v>
      </c>
      <c r="AW383">
        <v>0</v>
      </c>
      <c r="AX383">
        <v>0</v>
      </c>
      <c r="AY383">
        <v>0</v>
      </c>
      <c r="AZ383">
        <v>0</v>
      </c>
      <c r="BA383">
        <v>0</v>
      </c>
      <c r="BB383">
        <v>6</v>
      </c>
      <c r="BC383">
        <v>8</v>
      </c>
      <c r="BD383">
        <v>0</v>
      </c>
      <c r="BE383">
        <v>0</v>
      </c>
      <c r="BF383">
        <v>0</v>
      </c>
      <c r="BG383" s="20"/>
      <c r="BH383" s="20"/>
      <c r="BI383" s="20"/>
      <c r="BJ383" s="20"/>
      <c r="BK383" s="20"/>
      <c r="BL383" s="20"/>
      <c r="BM383" s="20"/>
      <c r="BN383" s="20"/>
      <c r="BO383" s="20"/>
      <c r="BP383" s="20"/>
      <c r="BQ383" s="20"/>
      <c r="BR383" s="20"/>
      <c r="BS383" s="20"/>
      <c r="BT383" s="20"/>
      <c r="BU383" s="20"/>
      <c r="BV383" s="20"/>
    </row>
    <row r="384" spans="1:74" x14ac:dyDescent="0.25">
      <c r="A384" s="20" t="s">
        <v>434</v>
      </c>
      <c r="B384" s="20" t="s">
        <v>437</v>
      </c>
      <c r="C384" s="20" t="s">
        <v>530</v>
      </c>
      <c r="D384" s="1">
        <v>44500</v>
      </c>
      <c r="E384">
        <v>64</v>
      </c>
      <c r="F384">
        <v>2</v>
      </c>
      <c r="G384">
        <v>0</v>
      </c>
      <c r="H384">
        <v>0</v>
      </c>
      <c r="I384">
        <v>0</v>
      </c>
      <c r="J384">
        <v>18</v>
      </c>
      <c r="K384">
        <v>0</v>
      </c>
      <c r="L384">
        <v>7</v>
      </c>
      <c r="M384">
        <v>6</v>
      </c>
      <c r="N384">
        <v>0</v>
      </c>
      <c r="O384">
        <v>0</v>
      </c>
      <c r="P384">
        <v>0</v>
      </c>
      <c r="Q384">
        <v>0</v>
      </c>
      <c r="R384">
        <v>300</v>
      </c>
      <c r="S384">
        <v>0</v>
      </c>
      <c r="T384">
        <v>161</v>
      </c>
      <c r="U384">
        <v>11</v>
      </c>
      <c r="V384">
        <v>3</v>
      </c>
      <c r="W384">
        <v>750</v>
      </c>
      <c r="X384">
        <v>0</v>
      </c>
      <c r="Y384">
        <v>87</v>
      </c>
      <c r="Z384">
        <v>26</v>
      </c>
      <c r="AA384">
        <v>101</v>
      </c>
      <c r="AB384">
        <v>641</v>
      </c>
      <c r="AC384">
        <v>49</v>
      </c>
      <c r="AD384">
        <v>0</v>
      </c>
      <c r="AE384">
        <v>0</v>
      </c>
      <c r="AF384">
        <v>115</v>
      </c>
      <c r="AG384">
        <v>70</v>
      </c>
      <c r="AH384">
        <v>0</v>
      </c>
      <c r="AI384">
        <v>3</v>
      </c>
      <c r="AJ384">
        <v>1</v>
      </c>
      <c r="AK384">
        <v>9</v>
      </c>
      <c r="AL384">
        <v>21</v>
      </c>
      <c r="AM384">
        <v>0</v>
      </c>
      <c r="AN384">
        <v>3</v>
      </c>
      <c r="AO384">
        <v>0</v>
      </c>
      <c r="AP384">
        <v>0</v>
      </c>
      <c r="AQ384">
        <v>0</v>
      </c>
      <c r="AR384">
        <v>0</v>
      </c>
      <c r="AS384">
        <v>0</v>
      </c>
      <c r="AT384">
        <v>0</v>
      </c>
      <c r="AU384">
        <v>0</v>
      </c>
      <c r="AV384">
        <v>0</v>
      </c>
      <c r="AW384">
        <v>0</v>
      </c>
      <c r="AX384">
        <v>0</v>
      </c>
      <c r="AY384">
        <v>0</v>
      </c>
      <c r="AZ384">
        <v>0</v>
      </c>
      <c r="BA384">
        <v>0</v>
      </c>
      <c r="BB384">
        <v>6</v>
      </c>
      <c r="BC384">
        <v>8</v>
      </c>
      <c r="BD384">
        <v>0</v>
      </c>
      <c r="BE384">
        <v>0</v>
      </c>
      <c r="BF384">
        <v>0</v>
      </c>
      <c r="BG384" s="20"/>
      <c r="BH384" s="20"/>
      <c r="BI384" s="20"/>
      <c r="BJ384" s="20"/>
      <c r="BK384" s="20"/>
      <c r="BL384" s="20"/>
      <c r="BM384" s="20"/>
      <c r="BN384" s="20"/>
      <c r="BO384" s="20"/>
      <c r="BP384" s="20"/>
      <c r="BQ384" s="20"/>
      <c r="BR384" s="20"/>
      <c r="BS384" s="20"/>
      <c r="BT384" s="20"/>
      <c r="BU384" s="20"/>
      <c r="BV384" s="20"/>
    </row>
    <row r="385" spans="1:74" x14ac:dyDescent="0.25">
      <c r="A385" s="20" t="s">
        <v>434</v>
      </c>
      <c r="B385" s="20" t="s">
        <v>437</v>
      </c>
      <c r="C385" s="20" t="s">
        <v>530</v>
      </c>
      <c r="D385" s="1">
        <v>44507</v>
      </c>
      <c r="E385">
        <v>64</v>
      </c>
      <c r="F385">
        <v>2</v>
      </c>
      <c r="G385">
        <v>0</v>
      </c>
      <c r="H385">
        <v>0</v>
      </c>
      <c r="I385">
        <v>0</v>
      </c>
      <c r="J385">
        <v>20</v>
      </c>
      <c r="K385">
        <v>0</v>
      </c>
      <c r="L385">
        <v>7</v>
      </c>
      <c r="M385">
        <v>6</v>
      </c>
      <c r="N385">
        <v>0</v>
      </c>
      <c r="O385">
        <v>0</v>
      </c>
      <c r="P385">
        <v>0</v>
      </c>
      <c r="Q385">
        <v>0</v>
      </c>
      <c r="R385">
        <v>301</v>
      </c>
      <c r="S385">
        <v>177</v>
      </c>
      <c r="T385">
        <v>6</v>
      </c>
      <c r="U385">
        <v>11</v>
      </c>
      <c r="V385">
        <v>3</v>
      </c>
      <c r="W385">
        <v>749</v>
      </c>
      <c r="X385">
        <v>122</v>
      </c>
      <c r="Y385">
        <v>8</v>
      </c>
      <c r="Z385">
        <v>26</v>
      </c>
      <c r="AA385">
        <v>101</v>
      </c>
      <c r="AB385">
        <v>643</v>
      </c>
      <c r="AC385">
        <v>75</v>
      </c>
      <c r="AD385">
        <v>0</v>
      </c>
      <c r="AE385">
        <v>0</v>
      </c>
      <c r="AF385">
        <v>116</v>
      </c>
      <c r="AG385">
        <v>71</v>
      </c>
      <c r="AH385">
        <v>3</v>
      </c>
      <c r="AI385">
        <v>0</v>
      </c>
      <c r="AJ385">
        <v>1</v>
      </c>
      <c r="AK385">
        <v>9</v>
      </c>
      <c r="AL385">
        <v>21</v>
      </c>
      <c r="AM385">
        <v>3</v>
      </c>
      <c r="AN385">
        <v>0</v>
      </c>
      <c r="AO385">
        <v>0</v>
      </c>
      <c r="AP385">
        <v>0</v>
      </c>
      <c r="AQ385">
        <v>0</v>
      </c>
      <c r="AR385">
        <v>0</v>
      </c>
      <c r="AS385">
        <v>0</v>
      </c>
      <c r="AT385">
        <v>0</v>
      </c>
      <c r="AU385">
        <v>0</v>
      </c>
      <c r="AV385">
        <v>0</v>
      </c>
      <c r="AW385">
        <v>0</v>
      </c>
      <c r="AX385">
        <v>0</v>
      </c>
      <c r="AY385">
        <v>0</v>
      </c>
      <c r="AZ385">
        <v>0</v>
      </c>
      <c r="BA385">
        <v>0</v>
      </c>
      <c r="BB385">
        <v>0</v>
      </c>
      <c r="BC385">
        <v>0</v>
      </c>
      <c r="BD385">
        <v>0</v>
      </c>
      <c r="BE385">
        <v>0</v>
      </c>
      <c r="BF385">
        <v>0</v>
      </c>
      <c r="BG385" s="20">
        <v>2</v>
      </c>
      <c r="BH385" s="20">
        <v>0</v>
      </c>
      <c r="BI385" s="20">
        <v>50</v>
      </c>
      <c r="BJ385" s="20">
        <v>0</v>
      </c>
      <c r="BK385" s="20">
        <v>277</v>
      </c>
      <c r="BL385" s="20">
        <v>583</v>
      </c>
      <c r="BM385" s="20">
        <v>513</v>
      </c>
      <c r="BN385" s="20">
        <v>57</v>
      </c>
      <c r="BO385" s="20">
        <v>20</v>
      </c>
      <c r="BP385" s="20"/>
      <c r="BQ385" s="20"/>
      <c r="BR385" s="20"/>
      <c r="BS385" s="20"/>
      <c r="BT385" s="20"/>
      <c r="BU385" s="20"/>
      <c r="BV385" s="20"/>
    </row>
    <row r="386" spans="1:74" x14ac:dyDescent="0.25">
      <c r="A386" s="20" t="s">
        <v>434</v>
      </c>
      <c r="B386" s="20" t="s">
        <v>437</v>
      </c>
      <c r="C386" s="20" t="s">
        <v>530</v>
      </c>
      <c r="D386" s="1">
        <v>44514</v>
      </c>
      <c r="E386">
        <v>65</v>
      </c>
      <c r="F386">
        <v>2</v>
      </c>
      <c r="G386">
        <v>1</v>
      </c>
      <c r="H386">
        <v>0</v>
      </c>
      <c r="I386">
        <v>0</v>
      </c>
      <c r="J386">
        <v>26</v>
      </c>
      <c r="K386">
        <v>0</v>
      </c>
      <c r="L386">
        <v>7</v>
      </c>
      <c r="M386">
        <v>6</v>
      </c>
      <c r="N386">
        <v>0</v>
      </c>
      <c r="O386">
        <v>0</v>
      </c>
      <c r="P386">
        <v>0</v>
      </c>
      <c r="Q386">
        <v>0</v>
      </c>
      <c r="R386">
        <v>301</v>
      </c>
      <c r="S386">
        <v>191</v>
      </c>
      <c r="T386">
        <v>6</v>
      </c>
      <c r="U386">
        <v>11</v>
      </c>
      <c r="V386">
        <v>4</v>
      </c>
      <c r="W386">
        <v>746</v>
      </c>
      <c r="X386">
        <v>152</v>
      </c>
      <c r="Y386">
        <v>8</v>
      </c>
      <c r="Z386">
        <v>26</v>
      </c>
      <c r="AA386">
        <v>99</v>
      </c>
      <c r="AB386">
        <v>636</v>
      </c>
      <c r="AC386">
        <v>95</v>
      </c>
      <c r="AD386">
        <v>0</v>
      </c>
      <c r="AE386">
        <v>0</v>
      </c>
      <c r="AF386">
        <v>115</v>
      </c>
      <c r="AG386">
        <v>71</v>
      </c>
      <c r="AH386">
        <v>4</v>
      </c>
      <c r="AI386">
        <v>0</v>
      </c>
      <c r="AJ386">
        <v>1</v>
      </c>
      <c r="AK386">
        <v>9</v>
      </c>
      <c r="AL386">
        <v>21</v>
      </c>
      <c r="AM386">
        <v>3</v>
      </c>
      <c r="AN386">
        <v>0</v>
      </c>
      <c r="AO386">
        <v>0</v>
      </c>
      <c r="AP386">
        <v>0</v>
      </c>
      <c r="AQ386">
        <v>0</v>
      </c>
      <c r="AR386">
        <v>0</v>
      </c>
      <c r="AS386">
        <v>0</v>
      </c>
      <c r="AT386">
        <v>0</v>
      </c>
      <c r="AU386">
        <v>0</v>
      </c>
      <c r="AV386">
        <v>0</v>
      </c>
      <c r="AW386">
        <v>0</v>
      </c>
      <c r="AX386">
        <v>0</v>
      </c>
      <c r="AY386">
        <v>0</v>
      </c>
      <c r="AZ386">
        <v>0</v>
      </c>
      <c r="BA386">
        <v>0</v>
      </c>
      <c r="BB386">
        <v>0</v>
      </c>
      <c r="BC386">
        <v>0</v>
      </c>
      <c r="BD386">
        <v>0</v>
      </c>
      <c r="BE386">
        <v>0</v>
      </c>
      <c r="BF386">
        <v>0</v>
      </c>
      <c r="BG386" s="20">
        <v>2</v>
      </c>
      <c r="BH386" s="20">
        <v>0</v>
      </c>
      <c r="BI386" s="20">
        <v>51</v>
      </c>
      <c r="BJ386" s="20">
        <v>0</v>
      </c>
      <c r="BK386" s="20">
        <v>276</v>
      </c>
      <c r="BL386" s="20">
        <v>582</v>
      </c>
      <c r="BM386" s="20">
        <v>507</v>
      </c>
      <c r="BN386" s="20">
        <v>57</v>
      </c>
      <c r="BO386" s="20">
        <v>20</v>
      </c>
      <c r="BP386" s="20"/>
      <c r="BQ386" s="20"/>
      <c r="BR386" s="20"/>
      <c r="BS386" s="20"/>
      <c r="BT386" s="20"/>
      <c r="BU386" s="20"/>
      <c r="BV386" s="20"/>
    </row>
    <row r="387" spans="1:74" x14ac:dyDescent="0.25">
      <c r="A387" s="20" t="s">
        <v>434</v>
      </c>
      <c r="B387" s="20" t="s">
        <v>437</v>
      </c>
      <c r="C387" s="20" t="s">
        <v>530</v>
      </c>
      <c r="D387" s="1">
        <v>44521</v>
      </c>
      <c r="E387">
        <v>66</v>
      </c>
      <c r="F387">
        <v>2</v>
      </c>
      <c r="G387">
        <v>1</v>
      </c>
      <c r="H387">
        <v>0</v>
      </c>
      <c r="I387">
        <v>0</v>
      </c>
      <c r="J387">
        <v>29</v>
      </c>
      <c r="K387">
        <v>0</v>
      </c>
      <c r="L387">
        <v>7</v>
      </c>
      <c r="M387">
        <v>6</v>
      </c>
      <c r="N387">
        <v>0</v>
      </c>
      <c r="O387">
        <v>0</v>
      </c>
      <c r="P387">
        <v>0</v>
      </c>
      <c r="Q387">
        <v>0</v>
      </c>
      <c r="R387">
        <v>301</v>
      </c>
      <c r="S387">
        <v>200</v>
      </c>
      <c r="T387">
        <v>6</v>
      </c>
      <c r="U387">
        <v>11</v>
      </c>
      <c r="V387">
        <v>4</v>
      </c>
      <c r="W387">
        <v>743</v>
      </c>
      <c r="X387">
        <v>200</v>
      </c>
      <c r="Y387">
        <v>8</v>
      </c>
      <c r="Z387">
        <v>26</v>
      </c>
      <c r="AA387">
        <v>97</v>
      </c>
      <c r="AB387">
        <v>637</v>
      </c>
      <c r="AC387">
        <v>116</v>
      </c>
      <c r="AD387">
        <v>0</v>
      </c>
      <c r="AE387">
        <v>0</v>
      </c>
      <c r="AF387">
        <v>114</v>
      </c>
      <c r="AG387">
        <v>71</v>
      </c>
      <c r="AH387">
        <v>8</v>
      </c>
      <c r="AI387">
        <v>0</v>
      </c>
      <c r="AJ387">
        <v>1</v>
      </c>
      <c r="AK387">
        <v>9</v>
      </c>
      <c r="AL387">
        <v>21</v>
      </c>
      <c r="AM387">
        <v>3</v>
      </c>
      <c r="AN387">
        <v>0</v>
      </c>
      <c r="AO387">
        <v>0</v>
      </c>
      <c r="AP387">
        <v>0</v>
      </c>
      <c r="AQ387">
        <v>0</v>
      </c>
      <c r="AR387">
        <v>0</v>
      </c>
      <c r="AS387">
        <v>0</v>
      </c>
      <c r="AT387">
        <v>0</v>
      </c>
      <c r="AU387">
        <v>0</v>
      </c>
      <c r="AV387">
        <v>0</v>
      </c>
      <c r="AW387">
        <v>0</v>
      </c>
      <c r="AX387">
        <v>0</v>
      </c>
      <c r="AY387">
        <v>0</v>
      </c>
      <c r="AZ387">
        <v>0</v>
      </c>
      <c r="BA387">
        <v>0</v>
      </c>
      <c r="BB387">
        <v>0</v>
      </c>
      <c r="BC387">
        <v>0</v>
      </c>
      <c r="BD387">
        <v>0</v>
      </c>
      <c r="BE387">
        <v>0</v>
      </c>
      <c r="BF387">
        <v>0</v>
      </c>
      <c r="BG387" s="20">
        <v>2</v>
      </c>
      <c r="BH387" s="20">
        <v>0</v>
      </c>
      <c r="BI387" s="20">
        <v>52</v>
      </c>
      <c r="BJ387" s="20">
        <v>0</v>
      </c>
      <c r="BK387" s="20">
        <v>276</v>
      </c>
      <c r="BL387" s="20">
        <v>583</v>
      </c>
      <c r="BM387" s="20">
        <v>509</v>
      </c>
      <c r="BN387" s="20">
        <v>58</v>
      </c>
      <c r="BO387" s="20">
        <v>20</v>
      </c>
      <c r="BP387" s="20"/>
      <c r="BQ387" s="20"/>
      <c r="BR387" s="20"/>
      <c r="BS387" s="20"/>
      <c r="BT387" s="20"/>
      <c r="BU387" s="20"/>
      <c r="BV387" s="20"/>
    </row>
    <row r="388" spans="1:74" x14ac:dyDescent="0.25">
      <c r="A388" s="20" t="s">
        <v>434</v>
      </c>
      <c r="B388" s="20" t="s">
        <v>437</v>
      </c>
      <c r="C388" s="20" t="s">
        <v>530</v>
      </c>
      <c r="D388" s="1">
        <v>44528</v>
      </c>
      <c r="E388">
        <v>66</v>
      </c>
      <c r="F388">
        <v>2</v>
      </c>
      <c r="G388">
        <v>1</v>
      </c>
      <c r="H388">
        <v>0</v>
      </c>
      <c r="I388">
        <v>0</v>
      </c>
      <c r="J388">
        <v>33</v>
      </c>
      <c r="K388">
        <v>0</v>
      </c>
      <c r="L388">
        <v>6</v>
      </c>
      <c r="M388">
        <v>5</v>
      </c>
      <c r="N388">
        <v>0</v>
      </c>
      <c r="O388">
        <v>0</v>
      </c>
      <c r="P388">
        <v>0</v>
      </c>
      <c r="Q388">
        <v>0</v>
      </c>
      <c r="R388">
        <v>301</v>
      </c>
      <c r="S388">
        <v>215</v>
      </c>
      <c r="T388">
        <v>6</v>
      </c>
      <c r="U388">
        <v>11</v>
      </c>
      <c r="V388">
        <v>4</v>
      </c>
      <c r="W388">
        <v>743</v>
      </c>
      <c r="X388">
        <v>247</v>
      </c>
      <c r="Y388">
        <v>8</v>
      </c>
      <c r="Z388">
        <v>27</v>
      </c>
      <c r="AA388">
        <v>98</v>
      </c>
      <c r="AB388">
        <v>636</v>
      </c>
      <c r="AC388">
        <v>157</v>
      </c>
      <c r="AD388">
        <v>0</v>
      </c>
      <c r="AE388">
        <v>0</v>
      </c>
      <c r="AF388">
        <v>113</v>
      </c>
      <c r="AG388">
        <v>71</v>
      </c>
      <c r="AH388">
        <v>10</v>
      </c>
      <c r="AI388">
        <v>0</v>
      </c>
      <c r="AJ388">
        <v>1</v>
      </c>
      <c r="AK388">
        <v>9</v>
      </c>
      <c r="AL388">
        <v>21</v>
      </c>
      <c r="AM388">
        <v>3</v>
      </c>
      <c r="AN388">
        <v>0</v>
      </c>
      <c r="AO388">
        <v>0</v>
      </c>
      <c r="AP388">
        <v>0</v>
      </c>
      <c r="AQ388">
        <v>0</v>
      </c>
      <c r="AR388">
        <v>0</v>
      </c>
      <c r="AS388">
        <v>0</v>
      </c>
      <c r="AT388">
        <v>0</v>
      </c>
      <c r="AU388">
        <v>0</v>
      </c>
      <c r="AV388">
        <v>0</v>
      </c>
      <c r="AW388">
        <v>0</v>
      </c>
      <c r="AX388">
        <v>0</v>
      </c>
      <c r="AY388">
        <v>0</v>
      </c>
      <c r="AZ388">
        <v>0</v>
      </c>
      <c r="BA388">
        <v>0</v>
      </c>
      <c r="BB388">
        <v>0</v>
      </c>
      <c r="BC388">
        <v>0</v>
      </c>
      <c r="BD388">
        <v>0</v>
      </c>
      <c r="BE388">
        <v>0</v>
      </c>
      <c r="BF388">
        <v>0</v>
      </c>
      <c r="BG388" s="20">
        <v>2</v>
      </c>
      <c r="BH388" s="20">
        <v>0</v>
      </c>
      <c r="BI388" s="20">
        <v>52</v>
      </c>
      <c r="BJ388" s="20">
        <v>0</v>
      </c>
      <c r="BK388" s="20">
        <v>276</v>
      </c>
      <c r="BL388" s="20">
        <v>582</v>
      </c>
      <c r="BM388" s="20">
        <v>509</v>
      </c>
      <c r="BN388" s="20">
        <v>58</v>
      </c>
      <c r="BO388" s="20">
        <v>20</v>
      </c>
      <c r="BP388" s="20"/>
      <c r="BQ388" s="20"/>
      <c r="BR388" s="20"/>
      <c r="BS388" s="20"/>
      <c r="BT388" s="20"/>
      <c r="BU388" s="20"/>
      <c r="BV388" s="20"/>
    </row>
    <row r="389" spans="1:74" x14ac:dyDescent="0.25">
      <c r="A389" s="20" t="s">
        <v>434</v>
      </c>
      <c r="B389" s="20" t="s">
        <v>437</v>
      </c>
      <c r="C389" s="20" t="s">
        <v>530</v>
      </c>
      <c r="D389" s="1">
        <v>44535</v>
      </c>
      <c r="E389">
        <v>66</v>
      </c>
      <c r="F389">
        <v>2</v>
      </c>
      <c r="G389">
        <v>1</v>
      </c>
      <c r="H389">
        <v>0</v>
      </c>
      <c r="I389">
        <v>0</v>
      </c>
      <c r="J389">
        <v>38</v>
      </c>
      <c r="K389">
        <v>0</v>
      </c>
      <c r="L389">
        <v>6</v>
      </c>
      <c r="M389">
        <v>4</v>
      </c>
      <c r="N389">
        <v>0</v>
      </c>
      <c r="O389">
        <v>0</v>
      </c>
      <c r="P389">
        <v>0</v>
      </c>
      <c r="Q389">
        <v>0</v>
      </c>
      <c r="R389">
        <v>302</v>
      </c>
      <c r="S389">
        <v>220</v>
      </c>
      <c r="T389">
        <v>6</v>
      </c>
      <c r="U389">
        <v>11</v>
      </c>
      <c r="V389">
        <v>4</v>
      </c>
      <c r="W389">
        <v>731</v>
      </c>
      <c r="X389">
        <v>270</v>
      </c>
      <c r="Y389">
        <v>8</v>
      </c>
      <c r="Z389">
        <v>27</v>
      </c>
      <c r="AA389">
        <v>91</v>
      </c>
      <c r="AB389">
        <v>635</v>
      </c>
      <c r="AC389">
        <v>206</v>
      </c>
      <c r="AD389">
        <v>0</v>
      </c>
      <c r="AE389">
        <v>0</v>
      </c>
      <c r="AF389">
        <v>113</v>
      </c>
      <c r="AG389">
        <v>71</v>
      </c>
      <c r="AH389">
        <v>12</v>
      </c>
      <c r="AI389">
        <v>0</v>
      </c>
      <c r="AJ389">
        <v>1</v>
      </c>
      <c r="AK389">
        <v>9</v>
      </c>
      <c r="AL389">
        <v>21</v>
      </c>
      <c r="AM389">
        <v>3</v>
      </c>
      <c r="AN389">
        <v>0</v>
      </c>
      <c r="AO389">
        <v>0</v>
      </c>
      <c r="AP389">
        <v>0</v>
      </c>
      <c r="AQ389">
        <v>0</v>
      </c>
      <c r="AR389">
        <v>0</v>
      </c>
      <c r="AS389">
        <v>0</v>
      </c>
      <c r="AT389">
        <v>0</v>
      </c>
      <c r="AU389">
        <v>0</v>
      </c>
      <c r="AV389">
        <v>0</v>
      </c>
      <c r="AW389">
        <v>0</v>
      </c>
      <c r="AX389">
        <v>0</v>
      </c>
      <c r="AY389">
        <v>0</v>
      </c>
      <c r="AZ389">
        <v>0</v>
      </c>
      <c r="BA389">
        <v>0</v>
      </c>
      <c r="BB389">
        <v>0</v>
      </c>
      <c r="BC389">
        <v>0</v>
      </c>
      <c r="BD389">
        <v>0</v>
      </c>
      <c r="BE389">
        <v>0</v>
      </c>
      <c r="BF389">
        <v>0</v>
      </c>
      <c r="BG389" s="20">
        <v>2</v>
      </c>
      <c r="BH389" s="20">
        <v>0</v>
      </c>
      <c r="BI389" s="20">
        <v>52</v>
      </c>
      <c r="BJ389" s="20">
        <v>0</v>
      </c>
      <c r="BK389" s="20">
        <v>277</v>
      </c>
      <c r="BL389" s="20">
        <v>578</v>
      </c>
      <c r="BM389" s="20">
        <v>510</v>
      </c>
      <c r="BN389" s="20">
        <v>58</v>
      </c>
      <c r="BO389" s="20">
        <v>20</v>
      </c>
      <c r="BP389" s="20"/>
      <c r="BQ389" s="20"/>
      <c r="BR389" s="20"/>
      <c r="BS389" s="20"/>
      <c r="BT389" s="20"/>
      <c r="BU389" s="20"/>
      <c r="BV389" s="20"/>
    </row>
    <row r="390" spans="1:74" x14ac:dyDescent="0.25">
      <c r="A390" s="20" t="s">
        <v>434</v>
      </c>
      <c r="B390" s="20" t="s">
        <v>437</v>
      </c>
      <c r="C390" s="20" t="s">
        <v>530</v>
      </c>
      <c r="D390" s="1">
        <v>44542</v>
      </c>
      <c r="E390">
        <v>66</v>
      </c>
      <c r="F390">
        <v>2</v>
      </c>
      <c r="G390">
        <v>1</v>
      </c>
      <c r="H390">
        <v>0</v>
      </c>
      <c r="I390">
        <v>0</v>
      </c>
      <c r="J390">
        <v>39</v>
      </c>
      <c r="K390">
        <v>0</v>
      </c>
      <c r="L390">
        <v>6</v>
      </c>
      <c r="M390">
        <v>4</v>
      </c>
      <c r="N390">
        <v>0</v>
      </c>
      <c r="O390">
        <v>0</v>
      </c>
      <c r="P390">
        <v>0</v>
      </c>
      <c r="Q390">
        <v>0</v>
      </c>
      <c r="R390">
        <v>302</v>
      </c>
      <c r="S390">
        <v>225</v>
      </c>
      <c r="T390">
        <v>6</v>
      </c>
      <c r="U390">
        <v>11</v>
      </c>
      <c r="V390">
        <v>4</v>
      </c>
      <c r="W390">
        <v>733</v>
      </c>
      <c r="X390">
        <v>297</v>
      </c>
      <c r="Y390">
        <v>8</v>
      </c>
      <c r="Z390">
        <v>27</v>
      </c>
      <c r="AA390">
        <v>90</v>
      </c>
      <c r="AB390">
        <v>636</v>
      </c>
      <c r="AC390">
        <v>249</v>
      </c>
      <c r="AD390">
        <v>0</v>
      </c>
      <c r="AE390">
        <v>0</v>
      </c>
      <c r="AF390">
        <v>114</v>
      </c>
      <c r="AG390">
        <v>71</v>
      </c>
      <c r="AH390">
        <v>14</v>
      </c>
      <c r="AI390">
        <v>0</v>
      </c>
      <c r="AJ390">
        <v>1</v>
      </c>
      <c r="AK390">
        <v>9</v>
      </c>
      <c r="AL390">
        <v>20</v>
      </c>
      <c r="AM390">
        <v>7</v>
      </c>
      <c r="AN390">
        <v>0</v>
      </c>
      <c r="AO390">
        <v>0</v>
      </c>
      <c r="AP390">
        <v>0</v>
      </c>
      <c r="AQ390">
        <v>0</v>
      </c>
      <c r="AR390">
        <v>0</v>
      </c>
      <c r="AS390">
        <v>0</v>
      </c>
      <c r="AT390">
        <v>0</v>
      </c>
      <c r="AU390">
        <v>0</v>
      </c>
      <c r="AV390">
        <v>0</v>
      </c>
      <c r="AW390">
        <v>0</v>
      </c>
      <c r="AX390">
        <v>0</v>
      </c>
      <c r="AY390">
        <v>0</v>
      </c>
      <c r="AZ390">
        <v>0</v>
      </c>
      <c r="BA390">
        <v>0</v>
      </c>
      <c r="BB390">
        <v>0</v>
      </c>
      <c r="BC390">
        <v>0</v>
      </c>
      <c r="BD390">
        <v>0</v>
      </c>
      <c r="BE390">
        <v>0</v>
      </c>
      <c r="BF390">
        <v>0</v>
      </c>
      <c r="BG390" s="20">
        <v>2</v>
      </c>
      <c r="BH390" s="20">
        <v>0</v>
      </c>
      <c r="BI390" s="20">
        <v>52</v>
      </c>
      <c r="BJ390" s="20">
        <v>0</v>
      </c>
      <c r="BK390" s="20">
        <v>277</v>
      </c>
      <c r="BL390" s="20">
        <v>580</v>
      </c>
      <c r="BM390" s="20">
        <v>511</v>
      </c>
      <c r="BN390" s="20">
        <v>58</v>
      </c>
      <c r="BO390" s="20">
        <v>19</v>
      </c>
      <c r="BP390" s="20"/>
      <c r="BQ390" s="20"/>
      <c r="BR390" s="20"/>
      <c r="BS390" s="20"/>
      <c r="BT390" s="20"/>
      <c r="BU390" s="20"/>
      <c r="BV390" s="20"/>
    </row>
    <row r="391" spans="1:74" x14ac:dyDescent="0.25">
      <c r="A391" s="20" t="s">
        <v>434</v>
      </c>
      <c r="B391" s="20" t="s">
        <v>437</v>
      </c>
      <c r="C391" s="20" t="s">
        <v>530</v>
      </c>
      <c r="D391" s="1">
        <v>44549</v>
      </c>
      <c r="E391">
        <v>66</v>
      </c>
      <c r="F391">
        <v>2</v>
      </c>
      <c r="G391">
        <v>1</v>
      </c>
      <c r="H391">
        <v>0</v>
      </c>
      <c r="I391">
        <v>0</v>
      </c>
      <c r="J391">
        <v>41</v>
      </c>
      <c r="K391">
        <v>0</v>
      </c>
      <c r="L391">
        <v>6</v>
      </c>
      <c r="M391">
        <v>4</v>
      </c>
      <c r="N391">
        <v>0</v>
      </c>
      <c r="O391">
        <v>0</v>
      </c>
      <c r="P391">
        <v>0</v>
      </c>
      <c r="Q391">
        <v>0</v>
      </c>
      <c r="R391">
        <v>304</v>
      </c>
      <c r="S391">
        <v>236</v>
      </c>
      <c r="T391">
        <v>6</v>
      </c>
      <c r="U391">
        <v>11</v>
      </c>
      <c r="V391">
        <v>4</v>
      </c>
      <c r="W391">
        <v>734</v>
      </c>
      <c r="X391">
        <v>332</v>
      </c>
      <c r="Y391">
        <v>8</v>
      </c>
      <c r="Z391">
        <v>26</v>
      </c>
      <c r="AA391">
        <v>87</v>
      </c>
      <c r="AB391">
        <v>629</v>
      </c>
      <c r="AC391">
        <v>301</v>
      </c>
      <c r="AD391">
        <v>0</v>
      </c>
      <c r="AE391">
        <v>0</v>
      </c>
      <c r="AF391">
        <v>105</v>
      </c>
      <c r="AG391">
        <v>72</v>
      </c>
      <c r="AH391">
        <v>21</v>
      </c>
      <c r="AI391">
        <v>0</v>
      </c>
      <c r="AJ391">
        <v>1</v>
      </c>
      <c r="AK391">
        <v>9</v>
      </c>
      <c r="AL391">
        <v>20</v>
      </c>
      <c r="AM391">
        <v>10</v>
      </c>
      <c r="AN391">
        <v>0</v>
      </c>
      <c r="AO391">
        <v>0</v>
      </c>
      <c r="AP391">
        <v>0</v>
      </c>
      <c r="AQ391">
        <v>0</v>
      </c>
      <c r="AR391">
        <v>0</v>
      </c>
      <c r="AS391">
        <v>0</v>
      </c>
      <c r="AT391">
        <v>0</v>
      </c>
      <c r="AU391">
        <v>0</v>
      </c>
      <c r="AV391">
        <v>0</v>
      </c>
      <c r="AW391">
        <v>0</v>
      </c>
      <c r="AX391">
        <v>0</v>
      </c>
      <c r="AY391">
        <v>0</v>
      </c>
      <c r="AZ391">
        <v>0</v>
      </c>
      <c r="BA391">
        <v>0</v>
      </c>
      <c r="BB391">
        <v>0</v>
      </c>
      <c r="BC391">
        <v>0</v>
      </c>
      <c r="BD391">
        <v>0</v>
      </c>
      <c r="BE391">
        <v>0</v>
      </c>
      <c r="BF391">
        <v>0</v>
      </c>
      <c r="BG391" s="20">
        <v>2</v>
      </c>
      <c r="BH391" s="20">
        <v>0</v>
      </c>
      <c r="BI391" s="20">
        <v>52</v>
      </c>
      <c r="BJ391" s="20">
        <v>0</v>
      </c>
      <c r="BK391" s="20">
        <v>278</v>
      </c>
      <c r="BL391" s="20">
        <v>584</v>
      </c>
      <c r="BM391" s="20">
        <v>512</v>
      </c>
      <c r="BN391" s="20">
        <v>60</v>
      </c>
      <c r="BO391" s="20">
        <v>19</v>
      </c>
      <c r="BP391" s="20">
        <v>2725</v>
      </c>
      <c r="BQ391" s="20">
        <v>578</v>
      </c>
      <c r="BR391" s="20">
        <v>0</v>
      </c>
      <c r="BS391" s="20">
        <v>6</v>
      </c>
      <c r="BT391" s="20">
        <v>38</v>
      </c>
      <c r="BU391" s="20">
        <v>865</v>
      </c>
      <c r="BV391" s="20">
        <v>1671</v>
      </c>
    </row>
    <row r="392" spans="1:74" x14ac:dyDescent="0.25">
      <c r="A392" s="20" t="s">
        <v>434</v>
      </c>
      <c r="B392" s="20" t="s">
        <v>437</v>
      </c>
      <c r="C392" s="20" t="s">
        <v>530</v>
      </c>
      <c r="D392" s="1">
        <v>44558</v>
      </c>
      <c r="E392">
        <v>66</v>
      </c>
      <c r="F392">
        <v>2</v>
      </c>
      <c r="G392">
        <v>1</v>
      </c>
      <c r="H392">
        <v>0</v>
      </c>
      <c r="I392">
        <v>0</v>
      </c>
      <c r="J392">
        <v>41</v>
      </c>
      <c r="K392">
        <v>0</v>
      </c>
      <c r="L392">
        <v>6</v>
      </c>
      <c r="M392">
        <v>3</v>
      </c>
      <c r="N392">
        <v>0</v>
      </c>
      <c r="O392">
        <v>0</v>
      </c>
      <c r="P392">
        <v>0</v>
      </c>
      <c r="Q392">
        <v>0</v>
      </c>
      <c r="R392">
        <v>304</v>
      </c>
      <c r="S392">
        <v>244</v>
      </c>
      <c r="T392">
        <v>6</v>
      </c>
      <c r="U392">
        <v>11</v>
      </c>
      <c r="V392">
        <v>3</v>
      </c>
      <c r="W392">
        <v>737</v>
      </c>
      <c r="X392">
        <v>362</v>
      </c>
      <c r="Y392">
        <v>8</v>
      </c>
      <c r="Z392">
        <v>25</v>
      </c>
      <c r="AA392">
        <v>87</v>
      </c>
      <c r="AB392">
        <v>631</v>
      </c>
      <c r="AC392">
        <v>331</v>
      </c>
      <c r="AD392">
        <v>0</v>
      </c>
      <c r="AE392">
        <v>0</v>
      </c>
      <c r="AF392">
        <v>106</v>
      </c>
      <c r="AG392">
        <v>72</v>
      </c>
      <c r="AH392">
        <v>25</v>
      </c>
      <c r="AI392">
        <v>0</v>
      </c>
      <c r="AJ392">
        <v>1</v>
      </c>
      <c r="AK392">
        <v>10</v>
      </c>
      <c r="AL392">
        <v>20</v>
      </c>
      <c r="AM392">
        <v>11</v>
      </c>
      <c r="AN392">
        <v>0</v>
      </c>
      <c r="AO392">
        <v>0</v>
      </c>
      <c r="AP392">
        <v>0</v>
      </c>
      <c r="AQ392">
        <v>0</v>
      </c>
      <c r="AR392">
        <v>0</v>
      </c>
      <c r="AS392">
        <v>0</v>
      </c>
      <c r="AT392">
        <v>0</v>
      </c>
      <c r="AU392">
        <v>0</v>
      </c>
      <c r="AV392">
        <v>0</v>
      </c>
      <c r="AW392">
        <v>0</v>
      </c>
      <c r="AX392">
        <v>0</v>
      </c>
      <c r="AY392">
        <v>0</v>
      </c>
      <c r="AZ392">
        <v>0</v>
      </c>
      <c r="BA392">
        <v>0</v>
      </c>
      <c r="BB392">
        <v>0</v>
      </c>
      <c r="BC392">
        <v>0</v>
      </c>
      <c r="BD392">
        <v>0</v>
      </c>
      <c r="BE392">
        <v>0</v>
      </c>
      <c r="BF392">
        <v>0</v>
      </c>
      <c r="BG392" s="20">
        <v>2</v>
      </c>
      <c r="BH392" s="20">
        <v>0</v>
      </c>
      <c r="BI392" s="20">
        <v>52</v>
      </c>
      <c r="BJ392" s="20">
        <v>0</v>
      </c>
      <c r="BK392" s="20">
        <v>279</v>
      </c>
      <c r="BL392" s="20">
        <v>588</v>
      </c>
      <c r="BM392" s="20">
        <v>514</v>
      </c>
      <c r="BN392" s="20">
        <v>60</v>
      </c>
      <c r="BO392" s="20">
        <v>19</v>
      </c>
      <c r="BP392" s="20">
        <v>2734</v>
      </c>
      <c r="BQ392" s="20">
        <v>735</v>
      </c>
      <c r="BR392" s="20">
        <v>0</v>
      </c>
      <c r="BS392" s="20">
        <v>6</v>
      </c>
      <c r="BT392" s="20">
        <v>39</v>
      </c>
      <c r="BU392" s="20">
        <v>862</v>
      </c>
      <c r="BV392" s="20">
        <v>1692</v>
      </c>
    </row>
    <row r="393" spans="1:74" x14ac:dyDescent="0.25">
      <c r="A393" s="20" t="s">
        <v>434</v>
      </c>
      <c r="B393" s="20" t="s">
        <v>437</v>
      </c>
      <c r="C393" s="20" t="s">
        <v>530</v>
      </c>
      <c r="D393" s="1">
        <v>44564</v>
      </c>
      <c r="E393">
        <v>66</v>
      </c>
      <c r="F393">
        <v>2</v>
      </c>
      <c r="G393">
        <v>1</v>
      </c>
      <c r="H393">
        <v>0</v>
      </c>
      <c r="I393">
        <v>0</v>
      </c>
      <c r="J393">
        <v>41</v>
      </c>
      <c r="K393">
        <v>0</v>
      </c>
      <c r="L393">
        <v>6</v>
      </c>
      <c r="M393">
        <v>3</v>
      </c>
      <c r="N393">
        <v>0</v>
      </c>
      <c r="O393">
        <v>0</v>
      </c>
      <c r="P393">
        <v>0</v>
      </c>
      <c r="Q393">
        <v>0</v>
      </c>
      <c r="R393">
        <v>305</v>
      </c>
      <c r="S393">
        <v>245</v>
      </c>
      <c r="T393">
        <v>6</v>
      </c>
      <c r="U393">
        <v>11</v>
      </c>
      <c r="V393">
        <v>4</v>
      </c>
      <c r="W393">
        <v>735</v>
      </c>
      <c r="X393">
        <v>373</v>
      </c>
      <c r="Y393">
        <v>8</v>
      </c>
      <c r="Z393">
        <v>24</v>
      </c>
      <c r="AA393">
        <v>86</v>
      </c>
      <c r="AB393">
        <v>631</v>
      </c>
      <c r="AC393">
        <v>345</v>
      </c>
      <c r="AD393">
        <v>0</v>
      </c>
      <c r="AE393">
        <v>0</v>
      </c>
      <c r="AF393">
        <v>105</v>
      </c>
      <c r="AG393">
        <v>71</v>
      </c>
      <c r="AH393">
        <v>26</v>
      </c>
      <c r="AI393">
        <v>0</v>
      </c>
      <c r="AJ393">
        <v>1</v>
      </c>
      <c r="AK393">
        <v>10</v>
      </c>
      <c r="AL393">
        <v>20</v>
      </c>
      <c r="AM393">
        <v>11</v>
      </c>
      <c r="AN393">
        <v>0</v>
      </c>
      <c r="AO393">
        <v>0</v>
      </c>
      <c r="AP393">
        <v>0</v>
      </c>
      <c r="AQ393">
        <v>0</v>
      </c>
      <c r="AR393">
        <v>0</v>
      </c>
      <c r="AS393">
        <v>0</v>
      </c>
      <c r="AT393">
        <v>0</v>
      </c>
      <c r="AU393">
        <v>0</v>
      </c>
      <c r="AV393">
        <v>0</v>
      </c>
      <c r="AW393">
        <v>0</v>
      </c>
      <c r="AX393">
        <v>0</v>
      </c>
      <c r="AY393">
        <v>0</v>
      </c>
      <c r="AZ393">
        <v>0</v>
      </c>
      <c r="BA393">
        <v>0</v>
      </c>
      <c r="BB393">
        <v>0</v>
      </c>
      <c r="BC393">
        <v>0</v>
      </c>
      <c r="BD393">
        <v>0</v>
      </c>
      <c r="BE393">
        <v>0</v>
      </c>
      <c r="BF393">
        <v>0</v>
      </c>
      <c r="BG393" s="20">
        <v>2</v>
      </c>
      <c r="BH393" s="20">
        <v>0</v>
      </c>
      <c r="BI393" s="20">
        <v>52</v>
      </c>
      <c r="BJ393" s="20">
        <v>0</v>
      </c>
      <c r="BK393" s="20">
        <v>279</v>
      </c>
      <c r="BL393" s="20">
        <v>588</v>
      </c>
      <c r="BM393" s="20">
        <v>514</v>
      </c>
      <c r="BN393" s="20">
        <v>59</v>
      </c>
      <c r="BO393" s="20">
        <v>19</v>
      </c>
      <c r="BP393" s="20">
        <v>2743</v>
      </c>
      <c r="BQ393" s="20">
        <v>801</v>
      </c>
      <c r="BR393" s="20">
        <v>0</v>
      </c>
      <c r="BS393" s="20">
        <v>5</v>
      </c>
      <c r="BT393" s="20">
        <v>39</v>
      </c>
      <c r="BU393" s="20">
        <v>857</v>
      </c>
      <c r="BV393" s="20">
        <v>1694</v>
      </c>
    </row>
    <row r="394" spans="1:74" x14ac:dyDescent="0.25">
      <c r="A394" s="20" t="s">
        <v>434</v>
      </c>
      <c r="B394" s="20" t="s">
        <v>437</v>
      </c>
      <c r="C394" s="20" t="s">
        <v>530</v>
      </c>
      <c r="D394" s="1">
        <v>44570</v>
      </c>
      <c r="E394">
        <v>66</v>
      </c>
      <c r="F394">
        <v>2</v>
      </c>
      <c r="G394">
        <v>1</v>
      </c>
      <c r="H394">
        <v>0</v>
      </c>
      <c r="I394">
        <v>0</v>
      </c>
      <c r="J394">
        <v>42</v>
      </c>
      <c r="K394">
        <v>0</v>
      </c>
      <c r="L394">
        <v>6</v>
      </c>
      <c r="M394">
        <v>3</v>
      </c>
      <c r="N394">
        <v>0</v>
      </c>
      <c r="O394">
        <v>0</v>
      </c>
      <c r="P394">
        <v>0</v>
      </c>
      <c r="Q394">
        <v>0</v>
      </c>
      <c r="R394">
        <v>304</v>
      </c>
      <c r="S394">
        <v>249</v>
      </c>
      <c r="T394">
        <v>6</v>
      </c>
      <c r="U394">
        <v>11</v>
      </c>
      <c r="V394">
        <v>4</v>
      </c>
      <c r="W394">
        <v>742</v>
      </c>
      <c r="X394">
        <v>380</v>
      </c>
      <c r="Y394">
        <v>8</v>
      </c>
      <c r="Z394">
        <v>25</v>
      </c>
      <c r="AA394">
        <v>87</v>
      </c>
      <c r="AB394">
        <v>634</v>
      </c>
      <c r="AC394">
        <v>360</v>
      </c>
      <c r="AD394">
        <v>0</v>
      </c>
      <c r="AE394">
        <v>0</v>
      </c>
      <c r="AF394">
        <v>108</v>
      </c>
      <c r="AG394">
        <v>71</v>
      </c>
      <c r="AH394">
        <v>27</v>
      </c>
      <c r="AI394">
        <v>0</v>
      </c>
      <c r="AJ394">
        <v>1</v>
      </c>
      <c r="AK394">
        <v>10</v>
      </c>
      <c r="AL394">
        <v>20</v>
      </c>
      <c r="AM394">
        <v>11</v>
      </c>
      <c r="AN394">
        <v>0</v>
      </c>
      <c r="AO394">
        <v>0</v>
      </c>
      <c r="AP394">
        <v>0</v>
      </c>
      <c r="AQ394">
        <v>0</v>
      </c>
      <c r="AR394">
        <v>0</v>
      </c>
      <c r="AS394">
        <v>0</v>
      </c>
      <c r="AT394">
        <v>0</v>
      </c>
      <c r="AU394">
        <v>0</v>
      </c>
      <c r="AV394">
        <v>0</v>
      </c>
      <c r="AW394">
        <v>0</v>
      </c>
      <c r="AX394">
        <v>0</v>
      </c>
      <c r="AY394">
        <v>0</v>
      </c>
      <c r="AZ394">
        <v>0</v>
      </c>
      <c r="BA394">
        <v>0</v>
      </c>
      <c r="BB394">
        <v>0</v>
      </c>
      <c r="BC394">
        <v>0</v>
      </c>
      <c r="BD394">
        <v>0</v>
      </c>
      <c r="BE394">
        <v>0</v>
      </c>
      <c r="BF394">
        <v>0</v>
      </c>
      <c r="BG394" s="20">
        <v>2</v>
      </c>
      <c r="BH394" s="20">
        <v>0</v>
      </c>
      <c r="BI394" s="20">
        <v>52</v>
      </c>
      <c r="BJ394" s="20">
        <v>0</v>
      </c>
      <c r="BK394" s="20">
        <v>278</v>
      </c>
      <c r="BL394" s="20">
        <v>596</v>
      </c>
      <c r="BM394" s="20">
        <v>514</v>
      </c>
      <c r="BN394" s="20">
        <v>59</v>
      </c>
      <c r="BO394" s="20">
        <v>19</v>
      </c>
      <c r="BP394" s="20">
        <v>2749</v>
      </c>
      <c r="BQ394" s="20">
        <v>856</v>
      </c>
      <c r="BR394" s="20">
        <v>0</v>
      </c>
      <c r="BS394" s="20">
        <v>5</v>
      </c>
      <c r="BT394" s="20">
        <v>39</v>
      </c>
      <c r="BU394" s="20">
        <v>857</v>
      </c>
      <c r="BV394" s="20">
        <v>1702</v>
      </c>
    </row>
    <row r="395" spans="1:74" x14ac:dyDescent="0.25">
      <c r="A395" s="20" t="s">
        <v>434</v>
      </c>
      <c r="B395" s="20" t="s">
        <v>437</v>
      </c>
      <c r="C395" s="20" t="s">
        <v>530</v>
      </c>
      <c r="D395" s="1">
        <v>44577</v>
      </c>
      <c r="E395">
        <v>66</v>
      </c>
      <c r="F395">
        <v>2</v>
      </c>
      <c r="G395">
        <v>1</v>
      </c>
      <c r="H395">
        <v>0</v>
      </c>
      <c r="I395">
        <v>0</v>
      </c>
      <c r="J395">
        <v>42</v>
      </c>
      <c r="K395">
        <v>0</v>
      </c>
      <c r="L395">
        <v>6</v>
      </c>
      <c r="M395">
        <v>3</v>
      </c>
      <c r="N395">
        <v>0</v>
      </c>
      <c r="O395">
        <v>0</v>
      </c>
      <c r="P395">
        <v>0</v>
      </c>
      <c r="Q395">
        <v>0</v>
      </c>
      <c r="R395">
        <v>301</v>
      </c>
      <c r="S395">
        <v>250</v>
      </c>
      <c r="T395">
        <v>6</v>
      </c>
      <c r="U395">
        <v>9</v>
      </c>
      <c r="V395">
        <v>4</v>
      </c>
      <c r="W395">
        <v>741</v>
      </c>
      <c r="X395">
        <v>390</v>
      </c>
      <c r="Y395">
        <v>8</v>
      </c>
      <c r="Z395">
        <v>23</v>
      </c>
      <c r="AA395">
        <v>87</v>
      </c>
      <c r="AB395">
        <v>634</v>
      </c>
      <c r="AC395">
        <v>369</v>
      </c>
      <c r="AD395">
        <v>0</v>
      </c>
      <c r="AE395">
        <v>0</v>
      </c>
      <c r="AF395">
        <v>104</v>
      </c>
      <c r="AG395">
        <v>71</v>
      </c>
      <c r="AH395">
        <v>27</v>
      </c>
      <c r="AI395">
        <v>0</v>
      </c>
      <c r="AJ395">
        <v>1</v>
      </c>
      <c r="AK395">
        <v>10</v>
      </c>
      <c r="AL395">
        <v>20</v>
      </c>
      <c r="AM395">
        <v>12</v>
      </c>
      <c r="AN395">
        <v>0</v>
      </c>
      <c r="AO395">
        <v>0</v>
      </c>
      <c r="AP395">
        <v>0</v>
      </c>
      <c r="AQ395">
        <v>0</v>
      </c>
      <c r="AR395">
        <v>0</v>
      </c>
      <c r="AS395">
        <v>0</v>
      </c>
      <c r="AT395">
        <v>0</v>
      </c>
      <c r="AU395">
        <v>0</v>
      </c>
      <c r="AV395">
        <v>0</v>
      </c>
      <c r="AW395">
        <v>0</v>
      </c>
      <c r="AX395">
        <v>0</v>
      </c>
      <c r="AY395">
        <v>0</v>
      </c>
      <c r="AZ395">
        <v>0</v>
      </c>
      <c r="BA395">
        <v>0</v>
      </c>
      <c r="BB395">
        <v>0</v>
      </c>
      <c r="BC395">
        <v>0</v>
      </c>
      <c r="BD395">
        <v>0</v>
      </c>
      <c r="BE395">
        <v>0</v>
      </c>
      <c r="BF395">
        <v>0</v>
      </c>
      <c r="BG395" s="20">
        <v>2</v>
      </c>
      <c r="BH395" s="20">
        <v>0</v>
      </c>
      <c r="BI395" s="20">
        <v>52</v>
      </c>
      <c r="BJ395" s="20">
        <v>0</v>
      </c>
      <c r="BK395" s="20">
        <v>277</v>
      </c>
      <c r="BL395" s="20">
        <v>596</v>
      </c>
      <c r="BM395" s="20">
        <v>517</v>
      </c>
      <c r="BN395" s="20">
        <v>59</v>
      </c>
      <c r="BO395" s="20">
        <v>19</v>
      </c>
      <c r="BP395" s="20">
        <v>2743</v>
      </c>
      <c r="BQ395" s="20">
        <v>891</v>
      </c>
      <c r="BR395" s="20">
        <v>0</v>
      </c>
      <c r="BS395" s="20">
        <v>5</v>
      </c>
      <c r="BT395" s="20">
        <v>37</v>
      </c>
      <c r="BU395" s="20">
        <v>848</v>
      </c>
      <c r="BV395" s="20">
        <v>1709</v>
      </c>
    </row>
    <row r="396" spans="1:74" x14ac:dyDescent="0.25">
      <c r="A396" s="20" t="s">
        <v>434</v>
      </c>
      <c r="B396" s="20" t="s">
        <v>437</v>
      </c>
      <c r="C396" s="20" t="s">
        <v>530</v>
      </c>
      <c r="D396" s="1">
        <v>44584</v>
      </c>
      <c r="E396">
        <v>66</v>
      </c>
      <c r="F396">
        <v>2</v>
      </c>
      <c r="G396">
        <v>1</v>
      </c>
      <c r="H396">
        <v>0</v>
      </c>
      <c r="I396">
        <v>0</v>
      </c>
      <c r="J396">
        <v>42</v>
      </c>
      <c r="K396">
        <v>0</v>
      </c>
      <c r="L396">
        <v>6</v>
      </c>
      <c r="M396">
        <v>3</v>
      </c>
      <c r="N396">
        <v>0</v>
      </c>
      <c r="O396">
        <v>0</v>
      </c>
      <c r="P396">
        <v>0</v>
      </c>
      <c r="Q396">
        <v>0</v>
      </c>
      <c r="R396">
        <v>300</v>
      </c>
      <c r="S396">
        <v>249</v>
      </c>
      <c r="T396">
        <v>6</v>
      </c>
      <c r="U396">
        <v>9</v>
      </c>
      <c r="V396">
        <v>4</v>
      </c>
      <c r="W396">
        <v>743</v>
      </c>
      <c r="X396">
        <v>394</v>
      </c>
      <c r="Y396">
        <v>8</v>
      </c>
      <c r="Z396">
        <v>23</v>
      </c>
      <c r="AA396">
        <v>86</v>
      </c>
      <c r="AB396">
        <v>633</v>
      </c>
      <c r="AC396">
        <v>373</v>
      </c>
      <c r="AD396">
        <v>0</v>
      </c>
      <c r="AE396">
        <v>0</v>
      </c>
      <c r="AF396">
        <v>101</v>
      </c>
      <c r="AG396">
        <v>70</v>
      </c>
      <c r="AH396">
        <v>27</v>
      </c>
      <c r="AI396">
        <v>0</v>
      </c>
      <c r="AJ396">
        <v>1</v>
      </c>
      <c r="AK396">
        <v>10</v>
      </c>
      <c r="AL396">
        <v>20</v>
      </c>
      <c r="AM396">
        <v>12</v>
      </c>
      <c r="AN396">
        <v>0</v>
      </c>
      <c r="AO396">
        <v>0</v>
      </c>
      <c r="AP396">
        <v>0</v>
      </c>
      <c r="AQ396">
        <v>0</v>
      </c>
      <c r="AR396">
        <v>0</v>
      </c>
      <c r="AS396">
        <v>0</v>
      </c>
      <c r="AT396">
        <v>0</v>
      </c>
      <c r="AU396">
        <v>0</v>
      </c>
      <c r="AV396">
        <v>0</v>
      </c>
      <c r="AW396">
        <v>0</v>
      </c>
      <c r="AX396">
        <v>0</v>
      </c>
      <c r="AY396">
        <v>0</v>
      </c>
      <c r="AZ396">
        <v>0</v>
      </c>
      <c r="BA396">
        <v>0</v>
      </c>
      <c r="BB396">
        <v>0</v>
      </c>
      <c r="BC396">
        <v>0</v>
      </c>
      <c r="BD396">
        <v>0</v>
      </c>
      <c r="BE396">
        <v>0</v>
      </c>
      <c r="BF396">
        <v>0</v>
      </c>
      <c r="BG396" s="20">
        <v>2</v>
      </c>
      <c r="BH396" s="20">
        <v>0</v>
      </c>
      <c r="BI396" s="20">
        <v>52</v>
      </c>
      <c r="BJ396" s="20">
        <v>0</v>
      </c>
      <c r="BK396" s="20">
        <v>276</v>
      </c>
      <c r="BL396" s="20">
        <v>599</v>
      </c>
      <c r="BM396" s="20">
        <v>518</v>
      </c>
      <c r="BN396" s="20">
        <v>58</v>
      </c>
      <c r="BO396" s="20">
        <v>19</v>
      </c>
      <c r="BP396" s="20">
        <v>2747</v>
      </c>
      <c r="BQ396" s="20">
        <v>904</v>
      </c>
      <c r="BR396" s="20">
        <v>0</v>
      </c>
      <c r="BS396" s="20">
        <v>5</v>
      </c>
      <c r="BT396" s="20">
        <v>38</v>
      </c>
      <c r="BU396" s="20">
        <v>845</v>
      </c>
      <c r="BV396" s="20">
        <v>1715</v>
      </c>
    </row>
    <row r="397" spans="1:74" x14ac:dyDescent="0.25">
      <c r="A397" s="20" t="s">
        <v>434</v>
      </c>
      <c r="B397" s="20" t="s">
        <v>437</v>
      </c>
      <c r="C397" s="20" t="s">
        <v>530</v>
      </c>
      <c r="D397" s="1">
        <v>44591</v>
      </c>
      <c r="E397">
        <v>66</v>
      </c>
      <c r="F397">
        <v>2</v>
      </c>
      <c r="G397">
        <v>1</v>
      </c>
      <c r="H397">
        <v>0</v>
      </c>
      <c r="I397">
        <v>0</v>
      </c>
      <c r="J397">
        <v>43</v>
      </c>
      <c r="K397">
        <v>0</v>
      </c>
      <c r="L397">
        <v>6</v>
      </c>
      <c r="M397">
        <v>3</v>
      </c>
      <c r="N397">
        <v>0</v>
      </c>
      <c r="O397">
        <v>0</v>
      </c>
      <c r="P397">
        <v>0</v>
      </c>
      <c r="Q397">
        <v>0</v>
      </c>
      <c r="R397">
        <v>299</v>
      </c>
      <c r="S397">
        <v>249</v>
      </c>
      <c r="T397">
        <v>6</v>
      </c>
      <c r="U397">
        <v>9</v>
      </c>
      <c r="V397">
        <v>4</v>
      </c>
      <c r="W397">
        <v>747</v>
      </c>
      <c r="X397">
        <v>400</v>
      </c>
      <c r="Y397">
        <v>8</v>
      </c>
      <c r="Z397">
        <v>23</v>
      </c>
      <c r="AA397">
        <v>86</v>
      </c>
      <c r="AB397">
        <v>632</v>
      </c>
      <c r="AC397">
        <v>381</v>
      </c>
      <c r="AD397">
        <v>0</v>
      </c>
      <c r="AE397">
        <v>0</v>
      </c>
      <c r="AF397">
        <v>99</v>
      </c>
      <c r="AG397">
        <v>70</v>
      </c>
      <c r="AH397">
        <v>29</v>
      </c>
      <c r="AI397">
        <v>0</v>
      </c>
      <c r="AJ397">
        <v>1</v>
      </c>
      <c r="AK397">
        <v>10</v>
      </c>
      <c r="AL397">
        <v>20</v>
      </c>
      <c r="AM397">
        <v>12</v>
      </c>
      <c r="AN397">
        <v>0</v>
      </c>
      <c r="AO397">
        <v>0</v>
      </c>
      <c r="AP397">
        <v>0</v>
      </c>
      <c r="AQ397">
        <v>0</v>
      </c>
      <c r="AR397">
        <v>0</v>
      </c>
      <c r="AS397">
        <v>0</v>
      </c>
      <c r="AT397">
        <v>0</v>
      </c>
      <c r="AU397">
        <v>0</v>
      </c>
      <c r="AV397">
        <v>0</v>
      </c>
      <c r="AW397">
        <v>0</v>
      </c>
      <c r="AX397">
        <v>0</v>
      </c>
      <c r="AY397">
        <v>0</v>
      </c>
      <c r="AZ397">
        <v>0</v>
      </c>
      <c r="BA397">
        <v>0</v>
      </c>
      <c r="BB397">
        <v>0</v>
      </c>
      <c r="BC397">
        <v>0</v>
      </c>
      <c r="BD397">
        <v>0</v>
      </c>
      <c r="BE397">
        <v>0</v>
      </c>
      <c r="BF397">
        <v>0</v>
      </c>
      <c r="BG397" s="20">
        <v>2</v>
      </c>
      <c r="BH397" s="20">
        <v>0</v>
      </c>
      <c r="BI397" s="20">
        <v>53</v>
      </c>
      <c r="BJ397" s="20">
        <v>0</v>
      </c>
      <c r="BK397" s="20">
        <v>275</v>
      </c>
      <c r="BL397" s="20">
        <v>602</v>
      </c>
      <c r="BM397" s="20">
        <v>519</v>
      </c>
      <c r="BN397" s="20">
        <v>58</v>
      </c>
      <c r="BO397" s="20">
        <v>19</v>
      </c>
      <c r="BP397" s="20">
        <v>2756</v>
      </c>
      <c r="BQ397" s="20">
        <v>927</v>
      </c>
      <c r="BR397" s="20">
        <v>0</v>
      </c>
      <c r="BS397" s="20">
        <v>5</v>
      </c>
      <c r="BT397" s="20">
        <v>39</v>
      </c>
      <c r="BU397" s="20">
        <v>832</v>
      </c>
      <c r="BV397" s="20">
        <v>1733</v>
      </c>
    </row>
    <row r="398" spans="1:74" x14ac:dyDescent="0.25">
      <c r="A398" s="20" t="s">
        <v>434</v>
      </c>
      <c r="B398" s="20" t="s">
        <v>437</v>
      </c>
      <c r="C398" s="20" t="s">
        <v>530</v>
      </c>
      <c r="D398" s="1">
        <v>44599</v>
      </c>
      <c r="E398">
        <v>66</v>
      </c>
      <c r="F398">
        <v>2</v>
      </c>
      <c r="G398">
        <v>1</v>
      </c>
      <c r="H398">
        <v>0</v>
      </c>
      <c r="I398">
        <v>0</v>
      </c>
      <c r="J398">
        <v>43</v>
      </c>
      <c r="K398">
        <v>0</v>
      </c>
      <c r="L398">
        <v>6</v>
      </c>
      <c r="M398">
        <v>3</v>
      </c>
      <c r="N398">
        <v>0</v>
      </c>
      <c r="O398">
        <v>0</v>
      </c>
      <c r="P398">
        <v>0</v>
      </c>
      <c r="Q398">
        <v>0</v>
      </c>
      <c r="R398">
        <v>299</v>
      </c>
      <c r="S398">
        <v>250</v>
      </c>
      <c r="T398">
        <v>5</v>
      </c>
      <c r="U398">
        <v>9</v>
      </c>
      <c r="V398">
        <v>4</v>
      </c>
      <c r="W398">
        <v>747</v>
      </c>
      <c r="X398">
        <v>402</v>
      </c>
      <c r="Y398">
        <v>8</v>
      </c>
      <c r="Z398">
        <v>24</v>
      </c>
      <c r="AA398">
        <v>86</v>
      </c>
      <c r="AB398">
        <v>633</v>
      </c>
      <c r="AC398">
        <v>385</v>
      </c>
      <c r="AD398">
        <v>0</v>
      </c>
      <c r="AE398">
        <v>0</v>
      </c>
      <c r="AF398">
        <v>100</v>
      </c>
      <c r="AG398">
        <v>69</v>
      </c>
      <c r="AH398">
        <v>30</v>
      </c>
      <c r="AI398">
        <v>0</v>
      </c>
      <c r="AJ398">
        <v>1</v>
      </c>
      <c r="AK398">
        <v>10</v>
      </c>
      <c r="AL398">
        <v>20</v>
      </c>
      <c r="AM398">
        <v>12</v>
      </c>
      <c r="AN398">
        <v>0</v>
      </c>
      <c r="AO398">
        <v>0</v>
      </c>
      <c r="AP398">
        <v>0</v>
      </c>
      <c r="AQ398">
        <v>0</v>
      </c>
      <c r="AR398">
        <v>0</v>
      </c>
      <c r="AS398">
        <v>0</v>
      </c>
      <c r="AT398">
        <v>0</v>
      </c>
      <c r="AU398">
        <v>0</v>
      </c>
      <c r="AV398">
        <v>0</v>
      </c>
      <c r="AW398">
        <v>0</v>
      </c>
      <c r="AX398">
        <v>0</v>
      </c>
      <c r="AY398">
        <v>0</v>
      </c>
      <c r="AZ398">
        <v>0</v>
      </c>
      <c r="BA398">
        <v>0</v>
      </c>
      <c r="BB398">
        <v>0</v>
      </c>
      <c r="BC398">
        <v>0</v>
      </c>
      <c r="BD398">
        <v>0</v>
      </c>
      <c r="BE398">
        <v>0</v>
      </c>
      <c r="BF398">
        <v>0</v>
      </c>
      <c r="BG398" s="20">
        <v>2</v>
      </c>
      <c r="BH398" s="20">
        <v>0</v>
      </c>
      <c r="BI398" s="20">
        <v>54</v>
      </c>
      <c r="BJ398" s="20">
        <v>0</v>
      </c>
      <c r="BK398" s="20">
        <v>276</v>
      </c>
      <c r="BL398" s="20">
        <v>601</v>
      </c>
      <c r="BM398" s="20">
        <v>519</v>
      </c>
      <c r="BN398" s="20">
        <v>57</v>
      </c>
      <c r="BO398" s="20">
        <v>19</v>
      </c>
      <c r="BP398" s="20">
        <v>2757</v>
      </c>
      <c r="BQ398" s="20">
        <v>945</v>
      </c>
      <c r="BR398" s="20">
        <v>0</v>
      </c>
      <c r="BS398" s="20">
        <v>5</v>
      </c>
      <c r="BT398" s="20">
        <v>39</v>
      </c>
      <c r="BU398" s="20">
        <v>834</v>
      </c>
      <c r="BV398" s="20">
        <v>1733</v>
      </c>
    </row>
    <row r="399" spans="1:74" x14ac:dyDescent="0.25">
      <c r="A399" s="20" t="s">
        <v>434</v>
      </c>
      <c r="B399" s="20" t="s">
        <v>437</v>
      </c>
      <c r="C399" s="20" t="s">
        <v>530</v>
      </c>
      <c r="D399" s="1">
        <v>44606</v>
      </c>
      <c r="E399">
        <v>65</v>
      </c>
      <c r="F399">
        <v>2</v>
      </c>
      <c r="G399">
        <v>1</v>
      </c>
      <c r="H399">
        <v>0</v>
      </c>
      <c r="I399">
        <v>0</v>
      </c>
      <c r="J399">
        <v>44</v>
      </c>
      <c r="K399">
        <v>0</v>
      </c>
      <c r="L399">
        <v>6</v>
      </c>
      <c r="M399">
        <v>3</v>
      </c>
      <c r="N399">
        <v>0</v>
      </c>
      <c r="O399">
        <v>0</v>
      </c>
      <c r="P399">
        <v>0</v>
      </c>
      <c r="Q399">
        <v>0</v>
      </c>
      <c r="R399">
        <v>299</v>
      </c>
      <c r="S399">
        <v>251</v>
      </c>
      <c r="T399">
        <v>5</v>
      </c>
      <c r="U399">
        <v>9</v>
      </c>
      <c r="V399">
        <v>4</v>
      </c>
      <c r="W399">
        <v>751</v>
      </c>
      <c r="X399">
        <v>406</v>
      </c>
      <c r="Y399">
        <v>8</v>
      </c>
      <c r="Z399">
        <v>24</v>
      </c>
      <c r="AA399">
        <v>87</v>
      </c>
      <c r="AB399">
        <v>634</v>
      </c>
      <c r="AC399">
        <v>388</v>
      </c>
      <c r="AD399">
        <v>0</v>
      </c>
      <c r="AE399">
        <v>0</v>
      </c>
      <c r="AF399">
        <v>101</v>
      </c>
      <c r="AG399">
        <v>70</v>
      </c>
      <c r="AH399">
        <v>31</v>
      </c>
      <c r="AI399">
        <v>0</v>
      </c>
      <c r="AJ399">
        <v>1</v>
      </c>
      <c r="AK399">
        <v>10</v>
      </c>
      <c r="AL399">
        <v>20</v>
      </c>
      <c r="AM399">
        <v>12</v>
      </c>
      <c r="AN399">
        <v>0</v>
      </c>
      <c r="AO399">
        <v>0</v>
      </c>
      <c r="AP399">
        <v>0</v>
      </c>
      <c r="AQ399">
        <v>0</v>
      </c>
      <c r="AR399">
        <v>0</v>
      </c>
      <c r="AS399">
        <v>0</v>
      </c>
      <c r="AT399">
        <v>0</v>
      </c>
      <c r="AU399">
        <v>0</v>
      </c>
      <c r="AV399">
        <v>0</v>
      </c>
      <c r="AW399">
        <v>0</v>
      </c>
      <c r="AX399">
        <v>0</v>
      </c>
      <c r="AY399">
        <v>0</v>
      </c>
      <c r="AZ399">
        <v>0</v>
      </c>
      <c r="BA399">
        <v>0</v>
      </c>
      <c r="BB399">
        <v>0</v>
      </c>
      <c r="BC399">
        <v>0</v>
      </c>
      <c r="BD399">
        <v>0</v>
      </c>
      <c r="BE399">
        <v>0</v>
      </c>
      <c r="BF399">
        <v>0</v>
      </c>
      <c r="BG399" s="20">
        <v>2</v>
      </c>
      <c r="BH399" s="20">
        <v>0</v>
      </c>
      <c r="BI399" s="20">
        <v>54</v>
      </c>
      <c r="BJ399" s="20">
        <v>0</v>
      </c>
      <c r="BK399" s="20">
        <v>276</v>
      </c>
      <c r="BL399" s="20">
        <v>604</v>
      </c>
      <c r="BM399" s="20">
        <v>519</v>
      </c>
      <c r="BN399" s="20">
        <v>58</v>
      </c>
      <c r="BO399" s="20">
        <v>19</v>
      </c>
      <c r="BP399" s="20">
        <v>2751</v>
      </c>
      <c r="BQ399" s="20">
        <v>965</v>
      </c>
      <c r="BR399" s="20">
        <v>0</v>
      </c>
      <c r="BS399" s="20">
        <v>5</v>
      </c>
      <c r="BT399" s="20">
        <v>39</v>
      </c>
      <c r="BU399" s="20">
        <v>827</v>
      </c>
      <c r="BV399" s="20">
        <v>1737</v>
      </c>
    </row>
    <row r="400" spans="1:74" x14ac:dyDescent="0.25">
      <c r="A400" s="20" t="s">
        <v>434</v>
      </c>
      <c r="B400" s="20" t="s">
        <v>444</v>
      </c>
      <c r="C400" s="20" t="s">
        <v>445</v>
      </c>
      <c r="D400" s="1">
        <v>44493</v>
      </c>
      <c r="E400">
        <v>163</v>
      </c>
      <c r="F400">
        <v>5</v>
      </c>
      <c r="G400">
        <v>0</v>
      </c>
      <c r="H400">
        <v>4</v>
      </c>
      <c r="I400">
        <v>1</v>
      </c>
      <c r="J400">
        <v>19</v>
      </c>
      <c r="K400">
        <v>8</v>
      </c>
      <c r="L400">
        <v>23</v>
      </c>
      <c r="M400">
        <v>2</v>
      </c>
      <c r="N400">
        <v>105</v>
      </c>
      <c r="O400">
        <v>0</v>
      </c>
      <c r="P400">
        <v>26</v>
      </c>
      <c r="Q400">
        <v>1</v>
      </c>
      <c r="R400">
        <v>314</v>
      </c>
      <c r="S400">
        <v>0</v>
      </c>
      <c r="T400">
        <v>82</v>
      </c>
      <c r="U400">
        <v>30</v>
      </c>
      <c r="V400">
        <v>4</v>
      </c>
      <c r="W400">
        <v>2465</v>
      </c>
      <c r="X400">
        <v>0</v>
      </c>
      <c r="Y400">
        <v>138</v>
      </c>
      <c r="Z400">
        <v>455</v>
      </c>
      <c r="AA400">
        <v>39</v>
      </c>
      <c r="AB400">
        <v>1700</v>
      </c>
      <c r="AC400">
        <v>55</v>
      </c>
      <c r="AD400">
        <v>158</v>
      </c>
      <c r="AE400">
        <v>422</v>
      </c>
      <c r="AF400">
        <v>15</v>
      </c>
      <c r="AG400">
        <v>206</v>
      </c>
      <c r="AH400">
        <v>0</v>
      </c>
      <c r="AI400">
        <v>4</v>
      </c>
      <c r="AJ400">
        <v>46</v>
      </c>
      <c r="AK400">
        <v>4</v>
      </c>
      <c r="AL400">
        <v>57</v>
      </c>
      <c r="AM400">
        <v>0</v>
      </c>
      <c r="AN400">
        <v>6</v>
      </c>
      <c r="AO400">
        <v>2</v>
      </c>
      <c r="AP400">
        <v>1</v>
      </c>
      <c r="AQ400">
        <v>0</v>
      </c>
      <c r="AR400">
        <v>0</v>
      </c>
      <c r="AS400">
        <v>0</v>
      </c>
      <c r="AT400">
        <v>0</v>
      </c>
      <c r="AU400">
        <v>0</v>
      </c>
      <c r="AV400">
        <v>0</v>
      </c>
      <c r="AW400">
        <v>0</v>
      </c>
      <c r="AX400">
        <v>0</v>
      </c>
      <c r="AY400">
        <v>0</v>
      </c>
      <c r="AZ400">
        <v>4</v>
      </c>
      <c r="BA400">
        <v>2</v>
      </c>
      <c r="BB400">
        <v>37</v>
      </c>
      <c r="BC400">
        <v>147</v>
      </c>
      <c r="BD400">
        <v>0</v>
      </c>
      <c r="BE400">
        <v>14</v>
      </c>
      <c r="BF400">
        <v>10</v>
      </c>
      <c r="BG400" s="20"/>
      <c r="BH400" s="20"/>
      <c r="BI400" s="20"/>
      <c r="BJ400" s="20"/>
      <c r="BK400" s="20"/>
      <c r="BL400" s="20"/>
      <c r="BM400" s="20"/>
      <c r="BN400" s="20"/>
      <c r="BO400" s="20"/>
      <c r="BP400" s="20"/>
      <c r="BQ400" s="20"/>
      <c r="BR400" s="20"/>
      <c r="BS400" s="20"/>
      <c r="BT400" s="20"/>
      <c r="BU400" s="20"/>
      <c r="BV400" s="20"/>
    </row>
    <row r="401" spans="1:74" x14ac:dyDescent="0.25">
      <c r="A401" s="20" t="s">
        <v>434</v>
      </c>
      <c r="B401" s="20" t="s">
        <v>444</v>
      </c>
      <c r="C401" s="20" t="s">
        <v>445</v>
      </c>
      <c r="D401" s="1">
        <v>44500</v>
      </c>
      <c r="E401">
        <v>163</v>
      </c>
      <c r="F401">
        <v>5</v>
      </c>
      <c r="G401">
        <v>0</v>
      </c>
      <c r="H401">
        <v>4</v>
      </c>
      <c r="I401">
        <v>1</v>
      </c>
      <c r="J401">
        <v>28</v>
      </c>
      <c r="K401">
        <v>8</v>
      </c>
      <c r="L401">
        <v>23</v>
      </c>
      <c r="M401">
        <v>1</v>
      </c>
      <c r="N401">
        <v>105</v>
      </c>
      <c r="O401">
        <v>0</v>
      </c>
      <c r="P401">
        <v>29</v>
      </c>
      <c r="Q401">
        <v>3</v>
      </c>
      <c r="R401">
        <v>314</v>
      </c>
      <c r="S401">
        <v>0</v>
      </c>
      <c r="T401">
        <v>108</v>
      </c>
      <c r="U401">
        <v>30</v>
      </c>
      <c r="V401">
        <v>4</v>
      </c>
      <c r="W401">
        <v>2473</v>
      </c>
      <c r="X401">
        <v>0</v>
      </c>
      <c r="Y401">
        <v>196</v>
      </c>
      <c r="Z401">
        <v>451</v>
      </c>
      <c r="AA401">
        <v>41</v>
      </c>
      <c r="AB401">
        <v>1704</v>
      </c>
      <c r="AC401">
        <v>73</v>
      </c>
      <c r="AD401">
        <v>157</v>
      </c>
      <c r="AE401">
        <v>422</v>
      </c>
      <c r="AF401">
        <v>15</v>
      </c>
      <c r="AG401">
        <v>208</v>
      </c>
      <c r="AH401">
        <v>0</v>
      </c>
      <c r="AI401">
        <v>4</v>
      </c>
      <c r="AJ401">
        <v>45</v>
      </c>
      <c r="AK401">
        <v>5</v>
      </c>
      <c r="AL401">
        <v>58</v>
      </c>
      <c r="AM401">
        <v>0</v>
      </c>
      <c r="AN401">
        <v>8</v>
      </c>
      <c r="AO401">
        <v>2</v>
      </c>
      <c r="AP401">
        <v>1</v>
      </c>
      <c r="AQ401">
        <v>0</v>
      </c>
      <c r="AR401">
        <v>0</v>
      </c>
      <c r="AS401">
        <v>0</v>
      </c>
      <c r="AT401">
        <v>0</v>
      </c>
      <c r="AU401">
        <v>0</v>
      </c>
      <c r="AV401">
        <v>0</v>
      </c>
      <c r="AW401">
        <v>0</v>
      </c>
      <c r="AX401">
        <v>0</v>
      </c>
      <c r="AY401">
        <v>0</v>
      </c>
      <c r="AZ401">
        <v>4</v>
      </c>
      <c r="BA401">
        <v>2</v>
      </c>
      <c r="BB401">
        <v>37</v>
      </c>
      <c r="BC401">
        <v>146</v>
      </c>
      <c r="BD401">
        <v>0</v>
      </c>
      <c r="BE401">
        <v>14</v>
      </c>
      <c r="BF401">
        <v>10</v>
      </c>
      <c r="BG401" s="20"/>
      <c r="BH401" s="20"/>
      <c r="BI401" s="20"/>
      <c r="BJ401" s="20"/>
      <c r="BK401" s="20"/>
      <c r="BL401" s="20"/>
      <c r="BM401" s="20"/>
      <c r="BN401" s="20"/>
      <c r="BO401" s="20"/>
      <c r="BP401" s="20"/>
      <c r="BQ401" s="20"/>
      <c r="BR401" s="20"/>
      <c r="BS401" s="20"/>
      <c r="BT401" s="20"/>
      <c r="BU401" s="20"/>
      <c r="BV401" s="20"/>
    </row>
    <row r="402" spans="1:74" x14ac:dyDescent="0.25">
      <c r="A402" s="20" t="s">
        <v>434</v>
      </c>
      <c r="B402" s="20" t="s">
        <v>444</v>
      </c>
      <c r="C402" s="20" t="s">
        <v>445</v>
      </c>
      <c r="D402" s="1">
        <v>44507</v>
      </c>
      <c r="E402">
        <v>161</v>
      </c>
      <c r="F402">
        <v>3</v>
      </c>
      <c r="G402">
        <v>0</v>
      </c>
      <c r="H402">
        <v>4</v>
      </c>
      <c r="I402">
        <v>1</v>
      </c>
      <c r="J402">
        <v>32</v>
      </c>
      <c r="K402">
        <v>8</v>
      </c>
      <c r="L402">
        <v>22</v>
      </c>
      <c r="M402">
        <v>1</v>
      </c>
      <c r="N402">
        <v>105</v>
      </c>
      <c r="O402">
        <v>29</v>
      </c>
      <c r="P402">
        <v>4</v>
      </c>
      <c r="Q402">
        <v>2</v>
      </c>
      <c r="R402">
        <v>317</v>
      </c>
      <c r="S402">
        <v>126</v>
      </c>
      <c r="T402">
        <v>37</v>
      </c>
      <c r="U402">
        <v>29</v>
      </c>
      <c r="V402">
        <v>8</v>
      </c>
      <c r="W402">
        <v>2471</v>
      </c>
      <c r="X402">
        <v>251</v>
      </c>
      <c r="Y402">
        <v>144</v>
      </c>
      <c r="Z402">
        <v>442</v>
      </c>
      <c r="AA402">
        <v>42</v>
      </c>
      <c r="AB402">
        <v>1706</v>
      </c>
      <c r="AC402">
        <v>93</v>
      </c>
      <c r="AD402">
        <v>156</v>
      </c>
      <c r="AE402">
        <v>421</v>
      </c>
      <c r="AF402">
        <v>15</v>
      </c>
      <c r="AG402">
        <v>210</v>
      </c>
      <c r="AH402">
        <v>5</v>
      </c>
      <c r="AI402">
        <v>14</v>
      </c>
      <c r="AJ402">
        <v>42</v>
      </c>
      <c r="AK402">
        <v>5</v>
      </c>
      <c r="AL402">
        <v>58</v>
      </c>
      <c r="AM402">
        <v>8</v>
      </c>
      <c r="AN402">
        <v>10</v>
      </c>
      <c r="AO402">
        <v>2</v>
      </c>
      <c r="AP402">
        <v>1</v>
      </c>
      <c r="AQ402">
        <v>0</v>
      </c>
      <c r="AR402">
        <v>0</v>
      </c>
      <c r="AS402">
        <v>0</v>
      </c>
      <c r="AT402">
        <v>0</v>
      </c>
      <c r="AU402">
        <v>0</v>
      </c>
      <c r="AV402">
        <v>0</v>
      </c>
      <c r="AW402">
        <v>0</v>
      </c>
      <c r="AX402">
        <v>0</v>
      </c>
      <c r="AY402">
        <v>0</v>
      </c>
      <c r="AZ402">
        <v>0</v>
      </c>
      <c r="BA402">
        <v>2</v>
      </c>
      <c r="BB402">
        <v>0</v>
      </c>
      <c r="BC402">
        <v>0</v>
      </c>
      <c r="BD402">
        <v>0</v>
      </c>
      <c r="BE402">
        <v>0</v>
      </c>
      <c r="BF402">
        <v>0</v>
      </c>
      <c r="BG402" s="20">
        <v>3</v>
      </c>
      <c r="BH402" s="20">
        <v>4</v>
      </c>
      <c r="BI402" s="20">
        <v>120</v>
      </c>
      <c r="BJ402" s="20">
        <v>89</v>
      </c>
      <c r="BK402" s="20">
        <v>238</v>
      </c>
      <c r="BL402" s="20">
        <v>1717</v>
      </c>
      <c r="BM402" s="20">
        <v>1067</v>
      </c>
      <c r="BN402" s="20">
        <v>130</v>
      </c>
      <c r="BO402" s="20">
        <v>40</v>
      </c>
      <c r="BP402" s="20"/>
      <c r="BQ402" s="20"/>
      <c r="BR402" s="20"/>
      <c r="BS402" s="20"/>
      <c r="BT402" s="20"/>
      <c r="BU402" s="20"/>
      <c r="BV402" s="20"/>
    </row>
    <row r="403" spans="1:74" x14ac:dyDescent="0.25">
      <c r="A403" s="20" t="s">
        <v>434</v>
      </c>
      <c r="B403" s="20" t="s">
        <v>444</v>
      </c>
      <c r="C403" s="20" t="s">
        <v>445</v>
      </c>
      <c r="D403" s="1">
        <v>44514</v>
      </c>
      <c r="E403">
        <v>163</v>
      </c>
      <c r="F403">
        <v>3</v>
      </c>
      <c r="G403">
        <v>1</v>
      </c>
      <c r="H403">
        <v>5</v>
      </c>
      <c r="I403">
        <v>3</v>
      </c>
      <c r="J403">
        <v>36</v>
      </c>
      <c r="K403">
        <v>8</v>
      </c>
      <c r="L403">
        <v>22</v>
      </c>
      <c r="M403">
        <v>2</v>
      </c>
      <c r="N403">
        <v>104</v>
      </c>
      <c r="O403">
        <v>57</v>
      </c>
      <c r="P403">
        <v>4</v>
      </c>
      <c r="Q403">
        <v>0</v>
      </c>
      <c r="R403">
        <v>316</v>
      </c>
      <c r="S403">
        <v>132</v>
      </c>
      <c r="T403">
        <v>37</v>
      </c>
      <c r="U403">
        <v>29</v>
      </c>
      <c r="V403">
        <v>6</v>
      </c>
      <c r="W403">
        <v>2477</v>
      </c>
      <c r="X403">
        <v>350</v>
      </c>
      <c r="Y403">
        <v>143</v>
      </c>
      <c r="Z403">
        <v>441</v>
      </c>
      <c r="AA403">
        <v>41</v>
      </c>
      <c r="AB403">
        <v>1715</v>
      </c>
      <c r="AC403">
        <v>119</v>
      </c>
      <c r="AD403">
        <v>154</v>
      </c>
      <c r="AE403">
        <v>423</v>
      </c>
      <c r="AF403">
        <v>18</v>
      </c>
      <c r="AG403">
        <v>209</v>
      </c>
      <c r="AH403">
        <v>8</v>
      </c>
      <c r="AI403">
        <v>14</v>
      </c>
      <c r="AJ403">
        <v>41</v>
      </c>
      <c r="AK403">
        <v>5</v>
      </c>
      <c r="AL403">
        <v>60</v>
      </c>
      <c r="AM403">
        <v>13</v>
      </c>
      <c r="AN403">
        <v>10</v>
      </c>
      <c r="AO403">
        <v>2</v>
      </c>
      <c r="AP403">
        <v>1</v>
      </c>
      <c r="AQ403">
        <v>0</v>
      </c>
      <c r="AR403">
        <v>0</v>
      </c>
      <c r="AS403">
        <v>0</v>
      </c>
      <c r="AT403">
        <v>0</v>
      </c>
      <c r="AU403">
        <v>0</v>
      </c>
      <c r="AV403">
        <v>0</v>
      </c>
      <c r="AW403">
        <v>0</v>
      </c>
      <c r="AX403">
        <v>1</v>
      </c>
      <c r="AY403">
        <v>0</v>
      </c>
      <c r="AZ403">
        <v>0</v>
      </c>
      <c r="BA403">
        <v>2</v>
      </c>
      <c r="BB403">
        <v>0</v>
      </c>
      <c r="BC403">
        <v>0</v>
      </c>
      <c r="BD403">
        <v>0</v>
      </c>
      <c r="BE403">
        <v>0</v>
      </c>
      <c r="BF403">
        <v>0</v>
      </c>
      <c r="BG403" s="20">
        <v>3</v>
      </c>
      <c r="BH403" s="20">
        <v>4</v>
      </c>
      <c r="BI403" s="20">
        <v>124</v>
      </c>
      <c r="BJ403" s="20">
        <v>93</v>
      </c>
      <c r="BK403" s="20">
        <v>239</v>
      </c>
      <c r="BL403" s="20">
        <v>1736</v>
      </c>
      <c r="BM403" s="20">
        <v>1074</v>
      </c>
      <c r="BN403" s="20">
        <v>129</v>
      </c>
      <c r="BO403" s="20">
        <v>43</v>
      </c>
      <c r="BP403" s="20"/>
      <c r="BQ403" s="20"/>
      <c r="BR403" s="20"/>
      <c r="BS403" s="20"/>
      <c r="BT403" s="20"/>
      <c r="BU403" s="20"/>
      <c r="BV403" s="20"/>
    </row>
    <row r="404" spans="1:74" x14ac:dyDescent="0.25">
      <c r="A404" s="20" t="s">
        <v>434</v>
      </c>
      <c r="B404" s="20" t="s">
        <v>444</v>
      </c>
      <c r="C404" s="20" t="s">
        <v>445</v>
      </c>
      <c r="D404" s="1">
        <v>44521</v>
      </c>
      <c r="E404">
        <v>162</v>
      </c>
      <c r="F404">
        <v>3</v>
      </c>
      <c r="G404">
        <v>1</v>
      </c>
      <c r="H404">
        <v>4</v>
      </c>
      <c r="I404">
        <v>3</v>
      </c>
      <c r="J404">
        <v>40</v>
      </c>
      <c r="K404">
        <v>8</v>
      </c>
      <c r="L404">
        <v>22</v>
      </c>
      <c r="M404">
        <v>1</v>
      </c>
      <c r="N404">
        <v>103</v>
      </c>
      <c r="O404">
        <v>57</v>
      </c>
      <c r="P404">
        <v>4</v>
      </c>
      <c r="Q404">
        <v>0</v>
      </c>
      <c r="R404">
        <v>317</v>
      </c>
      <c r="S404">
        <v>142</v>
      </c>
      <c r="T404">
        <v>37</v>
      </c>
      <c r="U404">
        <v>30</v>
      </c>
      <c r="V404">
        <v>4</v>
      </c>
      <c r="W404">
        <v>2472</v>
      </c>
      <c r="X404">
        <v>445</v>
      </c>
      <c r="Y404">
        <v>146</v>
      </c>
      <c r="Z404">
        <v>441</v>
      </c>
      <c r="AA404">
        <v>39</v>
      </c>
      <c r="AB404">
        <v>1719</v>
      </c>
      <c r="AC404">
        <v>150</v>
      </c>
      <c r="AD404">
        <v>154</v>
      </c>
      <c r="AE404">
        <v>423</v>
      </c>
      <c r="AF404">
        <v>14</v>
      </c>
      <c r="AG404">
        <v>212</v>
      </c>
      <c r="AH404">
        <v>11</v>
      </c>
      <c r="AI404">
        <v>14</v>
      </c>
      <c r="AJ404">
        <v>41</v>
      </c>
      <c r="AK404">
        <v>6</v>
      </c>
      <c r="AL404">
        <v>59</v>
      </c>
      <c r="AM404">
        <v>13</v>
      </c>
      <c r="AN404">
        <v>10</v>
      </c>
      <c r="AO404">
        <v>2</v>
      </c>
      <c r="AP404">
        <v>1</v>
      </c>
      <c r="AQ404">
        <v>0</v>
      </c>
      <c r="AR404">
        <v>0</v>
      </c>
      <c r="AS404">
        <v>0</v>
      </c>
      <c r="AT404">
        <v>0</v>
      </c>
      <c r="AU404">
        <v>0</v>
      </c>
      <c r="AV404">
        <v>0</v>
      </c>
      <c r="AW404">
        <v>0</v>
      </c>
      <c r="AX404">
        <v>0</v>
      </c>
      <c r="AY404">
        <v>0</v>
      </c>
      <c r="AZ404">
        <v>0</v>
      </c>
      <c r="BA404">
        <v>2</v>
      </c>
      <c r="BB404">
        <v>0</v>
      </c>
      <c r="BC404">
        <v>0</v>
      </c>
      <c r="BD404">
        <v>0</v>
      </c>
      <c r="BE404">
        <v>0</v>
      </c>
      <c r="BF404">
        <v>0</v>
      </c>
      <c r="BG404" s="20">
        <v>3</v>
      </c>
      <c r="BH404" s="20">
        <v>4</v>
      </c>
      <c r="BI404" s="20">
        <v>124</v>
      </c>
      <c r="BJ404" s="20">
        <v>93</v>
      </c>
      <c r="BK404" s="20">
        <v>241</v>
      </c>
      <c r="BL404" s="20">
        <v>1734</v>
      </c>
      <c r="BM404" s="20">
        <v>1081</v>
      </c>
      <c r="BN404" s="20">
        <v>130</v>
      </c>
      <c r="BO404" s="20">
        <v>42</v>
      </c>
      <c r="BP404" s="20"/>
      <c r="BQ404" s="20"/>
      <c r="BR404" s="20"/>
      <c r="BS404" s="20"/>
      <c r="BT404" s="20"/>
      <c r="BU404" s="20"/>
      <c r="BV404" s="20"/>
    </row>
    <row r="405" spans="1:74" x14ac:dyDescent="0.25">
      <c r="A405" s="20" t="s">
        <v>434</v>
      </c>
      <c r="B405" s="20" t="s">
        <v>444</v>
      </c>
      <c r="C405" s="20" t="s">
        <v>445</v>
      </c>
      <c r="D405" s="1">
        <v>44528</v>
      </c>
      <c r="E405">
        <v>163</v>
      </c>
      <c r="F405">
        <v>3</v>
      </c>
      <c r="G405">
        <v>1</v>
      </c>
      <c r="H405">
        <v>4</v>
      </c>
      <c r="I405">
        <v>3</v>
      </c>
      <c r="J405">
        <v>46</v>
      </c>
      <c r="K405">
        <v>8</v>
      </c>
      <c r="L405">
        <v>22</v>
      </c>
      <c r="M405">
        <v>1</v>
      </c>
      <c r="N405">
        <v>103</v>
      </c>
      <c r="O405">
        <v>57</v>
      </c>
      <c r="P405">
        <v>3</v>
      </c>
      <c r="Q405">
        <v>0</v>
      </c>
      <c r="R405">
        <v>319</v>
      </c>
      <c r="S405">
        <v>151</v>
      </c>
      <c r="T405">
        <v>36</v>
      </c>
      <c r="U405">
        <v>30</v>
      </c>
      <c r="V405">
        <v>5</v>
      </c>
      <c r="W405">
        <v>2473</v>
      </c>
      <c r="X405">
        <v>565</v>
      </c>
      <c r="Y405">
        <v>144</v>
      </c>
      <c r="Z405">
        <v>435</v>
      </c>
      <c r="AA405">
        <v>42</v>
      </c>
      <c r="AB405">
        <v>1726</v>
      </c>
      <c r="AC405">
        <v>218</v>
      </c>
      <c r="AD405">
        <v>152</v>
      </c>
      <c r="AE405">
        <v>421</v>
      </c>
      <c r="AF405">
        <v>19</v>
      </c>
      <c r="AG405">
        <v>212</v>
      </c>
      <c r="AH405">
        <v>17</v>
      </c>
      <c r="AI405">
        <v>14</v>
      </c>
      <c r="AJ405">
        <v>40</v>
      </c>
      <c r="AK405">
        <v>6</v>
      </c>
      <c r="AL405">
        <v>58</v>
      </c>
      <c r="AM405">
        <v>13</v>
      </c>
      <c r="AN405">
        <v>9</v>
      </c>
      <c r="AO405">
        <v>2</v>
      </c>
      <c r="AP405">
        <v>1</v>
      </c>
      <c r="AQ405">
        <v>0</v>
      </c>
      <c r="AR405">
        <v>0</v>
      </c>
      <c r="AS405">
        <v>0</v>
      </c>
      <c r="AT405">
        <v>0</v>
      </c>
      <c r="AU405">
        <v>0</v>
      </c>
      <c r="AV405">
        <v>0</v>
      </c>
      <c r="AW405">
        <v>0</v>
      </c>
      <c r="AX405">
        <v>0</v>
      </c>
      <c r="AY405">
        <v>0</v>
      </c>
      <c r="AZ405">
        <v>0</v>
      </c>
      <c r="BA405">
        <v>2</v>
      </c>
      <c r="BB405">
        <v>0</v>
      </c>
      <c r="BC405">
        <v>0</v>
      </c>
      <c r="BD405">
        <v>0</v>
      </c>
      <c r="BE405">
        <v>0</v>
      </c>
      <c r="BF405">
        <v>0</v>
      </c>
      <c r="BG405" s="20">
        <v>3</v>
      </c>
      <c r="BH405" s="20">
        <v>4</v>
      </c>
      <c r="BI405" s="20">
        <v>124</v>
      </c>
      <c r="BJ405" s="20">
        <v>94</v>
      </c>
      <c r="BK405" s="20">
        <v>242</v>
      </c>
      <c r="BL405" s="20">
        <v>1738</v>
      </c>
      <c r="BM405" s="20">
        <v>1087</v>
      </c>
      <c r="BN405" s="20">
        <v>131</v>
      </c>
      <c r="BO405" s="20">
        <v>42</v>
      </c>
      <c r="BP405" s="20"/>
      <c r="BQ405" s="20"/>
      <c r="BR405" s="20"/>
      <c r="BS405" s="20"/>
      <c r="BT405" s="20"/>
      <c r="BU405" s="20"/>
      <c r="BV405" s="20"/>
    </row>
    <row r="406" spans="1:74" x14ac:dyDescent="0.25">
      <c r="A406" s="20" t="s">
        <v>434</v>
      </c>
      <c r="B406" s="20" t="s">
        <v>444</v>
      </c>
      <c r="C406" s="20" t="s">
        <v>445</v>
      </c>
      <c r="D406" s="1">
        <v>44535</v>
      </c>
      <c r="E406">
        <v>160</v>
      </c>
      <c r="F406">
        <v>3</v>
      </c>
      <c r="G406">
        <v>1</v>
      </c>
      <c r="H406">
        <v>4</v>
      </c>
      <c r="I406">
        <v>3</v>
      </c>
      <c r="J406">
        <v>52</v>
      </c>
      <c r="K406">
        <v>8</v>
      </c>
      <c r="L406">
        <v>22</v>
      </c>
      <c r="M406">
        <v>1</v>
      </c>
      <c r="N406">
        <v>105</v>
      </c>
      <c r="O406">
        <v>59</v>
      </c>
      <c r="P406">
        <v>3</v>
      </c>
      <c r="Q406">
        <v>0</v>
      </c>
      <c r="R406">
        <v>320</v>
      </c>
      <c r="S406">
        <v>163</v>
      </c>
      <c r="T406">
        <v>35</v>
      </c>
      <c r="U406">
        <v>30</v>
      </c>
      <c r="V406">
        <v>4</v>
      </c>
      <c r="W406">
        <v>2476</v>
      </c>
      <c r="X406">
        <v>668</v>
      </c>
      <c r="Y406">
        <v>140</v>
      </c>
      <c r="Z406">
        <v>434</v>
      </c>
      <c r="AA406">
        <v>44</v>
      </c>
      <c r="AB406">
        <v>1729</v>
      </c>
      <c r="AC406">
        <v>324</v>
      </c>
      <c r="AD406">
        <v>152</v>
      </c>
      <c r="AE406">
        <v>418</v>
      </c>
      <c r="AF406">
        <v>18</v>
      </c>
      <c r="AG406">
        <v>215</v>
      </c>
      <c r="AH406">
        <v>22</v>
      </c>
      <c r="AI406">
        <v>14</v>
      </c>
      <c r="AJ406">
        <v>39</v>
      </c>
      <c r="AK406">
        <v>7</v>
      </c>
      <c r="AL406">
        <v>58</v>
      </c>
      <c r="AM406">
        <v>15</v>
      </c>
      <c r="AN406">
        <v>9</v>
      </c>
      <c r="AO406">
        <v>2</v>
      </c>
      <c r="AP406">
        <v>1</v>
      </c>
      <c r="AQ406">
        <v>0</v>
      </c>
      <c r="AR406">
        <v>0</v>
      </c>
      <c r="AS406">
        <v>0</v>
      </c>
      <c r="AT406">
        <v>0</v>
      </c>
      <c r="AU406">
        <v>0</v>
      </c>
      <c r="AV406">
        <v>0</v>
      </c>
      <c r="AW406">
        <v>0</v>
      </c>
      <c r="AX406">
        <v>0</v>
      </c>
      <c r="AY406">
        <v>0</v>
      </c>
      <c r="AZ406">
        <v>0</v>
      </c>
      <c r="BA406">
        <v>2</v>
      </c>
      <c r="BB406">
        <v>0</v>
      </c>
      <c r="BC406">
        <v>0</v>
      </c>
      <c r="BD406">
        <v>0</v>
      </c>
      <c r="BE406">
        <v>0</v>
      </c>
      <c r="BF406">
        <v>0</v>
      </c>
      <c r="BG406" s="20">
        <v>3</v>
      </c>
      <c r="BH406" s="20">
        <v>4</v>
      </c>
      <c r="BI406" s="20">
        <v>121</v>
      </c>
      <c r="BJ406" s="20">
        <v>96</v>
      </c>
      <c r="BK406" s="20">
        <v>243</v>
      </c>
      <c r="BL406" s="20">
        <v>1742</v>
      </c>
      <c r="BM406" s="20">
        <v>1094</v>
      </c>
      <c r="BN406" s="20">
        <v>133</v>
      </c>
      <c r="BO406" s="20">
        <v>42</v>
      </c>
      <c r="BP406" s="20"/>
      <c r="BQ406" s="20"/>
      <c r="BR406" s="20"/>
      <c r="BS406" s="20"/>
      <c r="BT406" s="20"/>
      <c r="BU406" s="20"/>
      <c r="BV406" s="20"/>
    </row>
    <row r="407" spans="1:74" x14ac:dyDescent="0.25">
      <c r="A407" s="20" t="s">
        <v>434</v>
      </c>
      <c r="B407" s="20" t="s">
        <v>444</v>
      </c>
      <c r="C407" s="20" t="s">
        <v>445</v>
      </c>
      <c r="D407" s="1">
        <v>44542</v>
      </c>
      <c r="E407">
        <v>159</v>
      </c>
      <c r="F407">
        <v>3</v>
      </c>
      <c r="G407">
        <v>2</v>
      </c>
      <c r="H407">
        <v>4</v>
      </c>
      <c r="I407">
        <v>3</v>
      </c>
      <c r="J407">
        <v>55</v>
      </c>
      <c r="K407">
        <v>8</v>
      </c>
      <c r="L407">
        <v>21</v>
      </c>
      <c r="M407">
        <v>1</v>
      </c>
      <c r="N407">
        <v>107</v>
      </c>
      <c r="O407">
        <v>60</v>
      </c>
      <c r="P407">
        <v>3</v>
      </c>
      <c r="Q407">
        <v>1</v>
      </c>
      <c r="R407">
        <v>318</v>
      </c>
      <c r="S407">
        <v>168</v>
      </c>
      <c r="T407">
        <v>35</v>
      </c>
      <c r="U407">
        <v>30</v>
      </c>
      <c r="V407">
        <v>3</v>
      </c>
      <c r="W407">
        <v>2484</v>
      </c>
      <c r="X407">
        <v>742</v>
      </c>
      <c r="Y407">
        <v>140</v>
      </c>
      <c r="Z407">
        <v>437</v>
      </c>
      <c r="AA407">
        <v>45</v>
      </c>
      <c r="AB407">
        <v>1732</v>
      </c>
      <c r="AC407">
        <v>409</v>
      </c>
      <c r="AD407">
        <v>151</v>
      </c>
      <c r="AE407">
        <v>416</v>
      </c>
      <c r="AF407">
        <v>21</v>
      </c>
      <c r="AG407">
        <v>216</v>
      </c>
      <c r="AH407">
        <v>27</v>
      </c>
      <c r="AI407">
        <v>14</v>
      </c>
      <c r="AJ407">
        <v>39</v>
      </c>
      <c r="AK407">
        <v>7</v>
      </c>
      <c r="AL407">
        <v>59</v>
      </c>
      <c r="AM407">
        <v>20</v>
      </c>
      <c r="AN407">
        <v>9</v>
      </c>
      <c r="AO407">
        <v>2</v>
      </c>
      <c r="AP407">
        <v>1</v>
      </c>
      <c r="AQ407">
        <v>0</v>
      </c>
      <c r="AR407">
        <v>0</v>
      </c>
      <c r="AS407">
        <v>0</v>
      </c>
      <c r="AT407">
        <v>0</v>
      </c>
      <c r="AU407">
        <v>0</v>
      </c>
      <c r="AV407">
        <v>0</v>
      </c>
      <c r="AW407">
        <v>0</v>
      </c>
      <c r="AX407">
        <v>0</v>
      </c>
      <c r="AY407">
        <v>0</v>
      </c>
      <c r="AZ407">
        <v>0</v>
      </c>
      <c r="BA407">
        <v>2</v>
      </c>
      <c r="BB407">
        <v>0</v>
      </c>
      <c r="BC407">
        <v>0</v>
      </c>
      <c r="BD407">
        <v>0</v>
      </c>
      <c r="BE407">
        <v>0</v>
      </c>
      <c r="BF407">
        <v>0</v>
      </c>
      <c r="BG407" s="20">
        <v>3</v>
      </c>
      <c r="BH407" s="20">
        <v>4</v>
      </c>
      <c r="BI407" s="20">
        <v>121</v>
      </c>
      <c r="BJ407" s="20">
        <v>96</v>
      </c>
      <c r="BK407" s="20">
        <v>242</v>
      </c>
      <c r="BL407" s="20">
        <v>1748</v>
      </c>
      <c r="BM407" s="20">
        <v>1093</v>
      </c>
      <c r="BN407" s="20">
        <v>134</v>
      </c>
      <c r="BO407" s="20">
        <v>42</v>
      </c>
      <c r="BP407" s="20"/>
      <c r="BQ407" s="20"/>
      <c r="BR407" s="20"/>
      <c r="BS407" s="20"/>
      <c r="BT407" s="20"/>
      <c r="BU407" s="20"/>
      <c r="BV407" s="20"/>
    </row>
    <row r="408" spans="1:74" x14ac:dyDescent="0.25">
      <c r="A408" s="20" t="s">
        <v>434</v>
      </c>
      <c r="B408" s="20" t="s">
        <v>444</v>
      </c>
      <c r="C408" s="20" t="s">
        <v>445</v>
      </c>
      <c r="D408" s="1">
        <v>44549</v>
      </c>
      <c r="E408">
        <v>160</v>
      </c>
      <c r="F408">
        <v>3</v>
      </c>
      <c r="G408">
        <v>2</v>
      </c>
      <c r="H408">
        <v>4</v>
      </c>
      <c r="I408">
        <v>3</v>
      </c>
      <c r="J408">
        <v>63</v>
      </c>
      <c r="K408">
        <v>8</v>
      </c>
      <c r="L408">
        <v>19</v>
      </c>
      <c r="M408">
        <v>1</v>
      </c>
      <c r="N408">
        <v>106</v>
      </c>
      <c r="O408">
        <v>59</v>
      </c>
      <c r="P408">
        <v>3</v>
      </c>
      <c r="Q408">
        <v>1</v>
      </c>
      <c r="R408">
        <v>315</v>
      </c>
      <c r="S408">
        <v>174</v>
      </c>
      <c r="T408">
        <v>36</v>
      </c>
      <c r="U408">
        <v>30</v>
      </c>
      <c r="V408">
        <v>2</v>
      </c>
      <c r="W408">
        <v>2493</v>
      </c>
      <c r="X408">
        <v>863</v>
      </c>
      <c r="Y408">
        <v>137</v>
      </c>
      <c r="Z408">
        <v>429</v>
      </c>
      <c r="AA408">
        <v>48</v>
      </c>
      <c r="AB408">
        <v>1731</v>
      </c>
      <c r="AC408">
        <v>494</v>
      </c>
      <c r="AD408">
        <v>150</v>
      </c>
      <c r="AE408">
        <v>411</v>
      </c>
      <c r="AF408">
        <v>19</v>
      </c>
      <c r="AG408">
        <v>215</v>
      </c>
      <c r="AH408">
        <v>43</v>
      </c>
      <c r="AI408">
        <v>13</v>
      </c>
      <c r="AJ408">
        <v>40</v>
      </c>
      <c r="AK408">
        <v>5</v>
      </c>
      <c r="AL408">
        <v>59</v>
      </c>
      <c r="AM408">
        <v>21</v>
      </c>
      <c r="AN408">
        <v>9</v>
      </c>
      <c r="AO408">
        <v>2</v>
      </c>
      <c r="AP408">
        <v>1</v>
      </c>
      <c r="AQ408">
        <v>0</v>
      </c>
      <c r="AR408">
        <v>0</v>
      </c>
      <c r="AS408">
        <v>0</v>
      </c>
      <c r="AT408">
        <v>0</v>
      </c>
      <c r="AU408">
        <v>0</v>
      </c>
      <c r="AV408">
        <v>0</v>
      </c>
      <c r="AW408">
        <v>0</v>
      </c>
      <c r="AX408">
        <v>0</v>
      </c>
      <c r="AY408">
        <v>0</v>
      </c>
      <c r="AZ408">
        <v>0</v>
      </c>
      <c r="BA408">
        <v>2</v>
      </c>
      <c r="BB408">
        <v>0</v>
      </c>
      <c r="BC408">
        <v>0</v>
      </c>
      <c r="BD408">
        <v>0</v>
      </c>
      <c r="BE408">
        <v>0</v>
      </c>
      <c r="BF408">
        <v>0</v>
      </c>
      <c r="BG408" s="20">
        <v>3</v>
      </c>
      <c r="BH408" s="20">
        <v>4</v>
      </c>
      <c r="BI408" s="20">
        <v>123</v>
      </c>
      <c r="BJ408" s="20">
        <v>95</v>
      </c>
      <c r="BK408" s="20">
        <v>239</v>
      </c>
      <c r="BL408" s="20">
        <v>1762</v>
      </c>
      <c r="BM408" s="20">
        <v>1095</v>
      </c>
      <c r="BN408" s="20">
        <v>134</v>
      </c>
      <c r="BO408" s="20">
        <v>43</v>
      </c>
      <c r="BP408" s="20">
        <v>11546</v>
      </c>
      <c r="BQ408" s="20">
        <v>1429</v>
      </c>
      <c r="BR408" s="20">
        <v>0</v>
      </c>
      <c r="BS408" s="20">
        <v>660</v>
      </c>
      <c r="BT408" s="20">
        <v>4138</v>
      </c>
      <c r="BU408" s="20">
        <v>242</v>
      </c>
      <c r="BV408" s="20">
        <v>5883</v>
      </c>
    </row>
    <row r="409" spans="1:74" x14ac:dyDescent="0.25">
      <c r="A409" s="20" t="s">
        <v>434</v>
      </c>
      <c r="B409" s="20" t="s">
        <v>444</v>
      </c>
      <c r="C409" s="20" t="s">
        <v>445</v>
      </c>
      <c r="D409" s="1">
        <v>44558</v>
      </c>
      <c r="E409">
        <v>160</v>
      </c>
      <c r="F409">
        <v>3</v>
      </c>
      <c r="G409">
        <v>2</v>
      </c>
      <c r="H409">
        <v>4</v>
      </c>
      <c r="I409">
        <v>3</v>
      </c>
      <c r="J409">
        <v>71</v>
      </c>
      <c r="K409">
        <v>8</v>
      </c>
      <c r="L409">
        <v>19</v>
      </c>
      <c r="M409">
        <v>1</v>
      </c>
      <c r="N409">
        <v>106</v>
      </c>
      <c r="O409">
        <v>61</v>
      </c>
      <c r="P409">
        <v>2</v>
      </c>
      <c r="Q409">
        <v>1</v>
      </c>
      <c r="R409">
        <v>312</v>
      </c>
      <c r="S409">
        <v>180</v>
      </c>
      <c r="T409">
        <v>36</v>
      </c>
      <c r="U409">
        <v>29</v>
      </c>
      <c r="V409">
        <v>2</v>
      </c>
      <c r="W409">
        <v>2501</v>
      </c>
      <c r="X409">
        <v>969</v>
      </c>
      <c r="Y409">
        <v>134</v>
      </c>
      <c r="Z409">
        <v>423</v>
      </c>
      <c r="AA409">
        <v>50</v>
      </c>
      <c r="AB409">
        <v>1731</v>
      </c>
      <c r="AC409">
        <v>575</v>
      </c>
      <c r="AD409">
        <v>150</v>
      </c>
      <c r="AE409">
        <v>405</v>
      </c>
      <c r="AF409">
        <v>17</v>
      </c>
      <c r="AG409">
        <v>214</v>
      </c>
      <c r="AH409">
        <v>64</v>
      </c>
      <c r="AI409">
        <v>13</v>
      </c>
      <c r="AJ409">
        <v>38</v>
      </c>
      <c r="AK409">
        <v>5</v>
      </c>
      <c r="AL409">
        <v>58</v>
      </c>
      <c r="AM409">
        <v>23</v>
      </c>
      <c r="AN409">
        <v>8</v>
      </c>
      <c r="AO409">
        <v>2</v>
      </c>
      <c r="AP409">
        <v>1</v>
      </c>
      <c r="AQ409">
        <v>0</v>
      </c>
      <c r="AR409">
        <v>0</v>
      </c>
      <c r="AS409">
        <v>0</v>
      </c>
      <c r="AT409">
        <v>0</v>
      </c>
      <c r="AU409">
        <v>0</v>
      </c>
      <c r="AV409">
        <v>0</v>
      </c>
      <c r="AW409">
        <v>0</v>
      </c>
      <c r="AX409">
        <v>0</v>
      </c>
      <c r="AY409">
        <v>0</v>
      </c>
      <c r="AZ409">
        <v>0</v>
      </c>
      <c r="BA409">
        <v>2</v>
      </c>
      <c r="BB409">
        <v>0</v>
      </c>
      <c r="BC409">
        <v>0</v>
      </c>
      <c r="BD409">
        <v>0</v>
      </c>
      <c r="BE409">
        <v>0</v>
      </c>
      <c r="BF409">
        <v>0</v>
      </c>
      <c r="BG409" s="20">
        <v>3</v>
      </c>
      <c r="BH409" s="20">
        <v>4</v>
      </c>
      <c r="BI409" s="20">
        <v>124</v>
      </c>
      <c r="BJ409" s="20">
        <v>96</v>
      </c>
      <c r="BK409" s="20">
        <v>236</v>
      </c>
      <c r="BL409" s="20">
        <v>1772</v>
      </c>
      <c r="BM409" s="20">
        <v>1100</v>
      </c>
      <c r="BN409" s="20">
        <v>136</v>
      </c>
      <c r="BO409" s="20">
        <v>43</v>
      </c>
      <c r="BP409" s="20">
        <v>11541</v>
      </c>
      <c r="BQ409" s="20">
        <v>1995</v>
      </c>
      <c r="BR409" s="20">
        <v>0</v>
      </c>
      <c r="BS409" s="20">
        <v>655</v>
      </c>
      <c r="BT409" s="20">
        <v>4098</v>
      </c>
      <c r="BU409" s="20">
        <v>243</v>
      </c>
      <c r="BV409" s="20">
        <v>5905</v>
      </c>
    </row>
    <row r="410" spans="1:74" x14ac:dyDescent="0.25">
      <c r="A410" s="20" t="s">
        <v>434</v>
      </c>
      <c r="B410" s="20" t="s">
        <v>444</v>
      </c>
      <c r="C410" s="20" t="s">
        <v>445</v>
      </c>
      <c r="D410" s="1">
        <v>44564</v>
      </c>
      <c r="E410">
        <v>160</v>
      </c>
      <c r="F410">
        <v>3</v>
      </c>
      <c r="G410">
        <v>2</v>
      </c>
      <c r="H410">
        <v>4</v>
      </c>
      <c r="I410">
        <v>3</v>
      </c>
      <c r="J410">
        <v>72</v>
      </c>
      <c r="K410">
        <v>8</v>
      </c>
      <c r="L410">
        <v>19</v>
      </c>
      <c r="M410">
        <v>1</v>
      </c>
      <c r="N410">
        <v>105</v>
      </c>
      <c r="O410">
        <v>61</v>
      </c>
      <c r="P410">
        <v>2</v>
      </c>
      <c r="Q410">
        <v>1</v>
      </c>
      <c r="R410">
        <v>315</v>
      </c>
      <c r="S410">
        <v>182</v>
      </c>
      <c r="T410">
        <v>36</v>
      </c>
      <c r="U410">
        <v>29</v>
      </c>
      <c r="V410">
        <v>4</v>
      </c>
      <c r="W410">
        <v>2497</v>
      </c>
      <c r="X410">
        <v>1016</v>
      </c>
      <c r="Y410">
        <v>130</v>
      </c>
      <c r="Z410">
        <v>420</v>
      </c>
      <c r="AA410">
        <v>50</v>
      </c>
      <c r="AB410">
        <v>1739</v>
      </c>
      <c r="AC410">
        <v>615</v>
      </c>
      <c r="AD410">
        <v>150</v>
      </c>
      <c r="AE410">
        <v>407</v>
      </c>
      <c r="AF410">
        <v>19</v>
      </c>
      <c r="AG410">
        <v>214</v>
      </c>
      <c r="AH410">
        <v>71</v>
      </c>
      <c r="AI410">
        <v>13</v>
      </c>
      <c r="AJ410">
        <v>37</v>
      </c>
      <c r="AK410">
        <v>5</v>
      </c>
      <c r="AL410">
        <v>57</v>
      </c>
      <c r="AM410">
        <v>24</v>
      </c>
      <c r="AN410">
        <v>8</v>
      </c>
      <c r="AO410">
        <v>2</v>
      </c>
      <c r="AP410">
        <v>1</v>
      </c>
      <c r="AQ410">
        <v>0</v>
      </c>
      <c r="AR410">
        <v>0</v>
      </c>
      <c r="AS410">
        <v>0</v>
      </c>
      <c r="AT410">
        <v>0</v>
      </c>
      <c r="AU410">
        <v>0</v>
      </c>
      <c r="AV410">
        <v>0</v>
      </c>
      <c r="AW410">
        <v>0</v>
      </c>
      <c r="AX410">
        <v>0</v>
      </c>
      <c r="AY410">
        <v>0</v>
      </c>
      <c r="AZ410">
        <v>0</v>
      </c>
      <c r="BA410">
        <v>2</v>
      </c>
      <c r="BB410">
        <v>0</v>
      </c>
      <c r="BC410">
        <v>0</v>
      </c>
      <c r="BD410">
        <v>0</v>
      </c>
      <c r="BE410">
        <v>0</v>
      </c>
      <c r="BF410">
        <v>0</v>
      </c>
      <c r="BG410" s="20">
        <v>3</v>
      </c>
      <c r="BH410" s="20">
        <v>4</v>
      </c>
      <c r="BI410" s="20">
        <v>124</v>
      </c>
      <c r="BJ410" s="20">
        <v>96</v>
      </c>
      <c r="BK410" s="20">
        <v>237</v>
      </c>
      <c r="BL410" s="20">
        <v>1776</v>
      </c>
      <c r="BM410" s="20">
        <v>1102</v>
      </c>
      <c r="BN410" s="20">
        <v>139</v>
      </c>
      <c r="BO410" s="20">
        <v>43</v>
      </c>
      <c r="BP410" s="20">
        <v>11577</v>
      </c>
      <c r="BQ410" s="20">
        <v>2229</v>
      </c>
      <c r="BR410" s="20">
        <v>0</v>
      </c>
      <c r="BS410" s="20">
        <v>656</v>
      </c>
      <c r="BT410" s="20">
        <v>4081</v>
      </c>
      <c r="BU410" s="20">
        <v>267</v>
      </c>
      <c r="BV410" s="20">
        <v>5929</v>
      </c>
    </row>
    <row r="411" spans="1:74" x14ac:dyDescent="0.25">
      <c r="A411" s="20" t="s">
        <v>434</v>
      </c>
      <c r="B411" s="20" t="s">
        <v>444</v>
      </c>
      <c r="C411" s="20" t="s">
        <v>445</v>
      </c>
      <c r="D411" s="1">
        <v>44570</v>
      </c>
      <c r="E411">
        <v>160</v>
      </c>
      <c r="F411">
        <v>3</v>
      </c>
      <c r="G411">
        <v>2</v>
      </c>
      <c r="H411">
        <v>4</v>
      </c>
      <c r="I411">
        <v>3</v>
      </c>
      <c r="J411">
        <v>76</v>
      </c>
      <c r="K411">
        <v>7</v>
      </c>
      <c r="L411">
        <v>19</v>
      </c>
      <c r="M411">
        <v>1</v>
      </c>
      <c r="N411">
        <v>105</v>
      </c>
      <c r="O411">
        <v>61</v>
      </c>
      <c r="P411">
        <v>2</v>
      </c>
      <c r="Q411">
        <v>1</v>
      </c>
      <c r="R411">
        <v>317</v>
      </c>
      <c r="S411">
        <v>185</v>
      </c>
      <c r="T411">
        <v>36</v>
      </c>
      <c r="U411">
        <v>29</v>
      </c>
      <c r="V411">
        <v>3</v>
      </c>
      <c r="W411">
        <v>2485</v>
      </c>
      <c r="X411">
        <v>1054</v>
      </c>
      <c r="Y411">
        <v>129</v>
      </c>
      <c r="Z411">
        <v>408</v>
      </c>
      <c r="AA411">
        <v>51</v>
      </c>
      <c r="AB411">
        <v>1742</v>
      </c>
      <c r="AC411">
        <v>643</v>
      </c>
      <c r="AD411">
        <v>149</v>
      </c>
      <c r="AE411">
        <v>407</v>
      </c>
      <c r="AF411">
        <v>18</v>
      </c>
      <c r="AG411">
        <v>214</v>
      </c>
      <c r="AH411">
        <v>75</v>
      </c>
      <c r="AI411">
        <v>13</v>
      </c>
      <c r="AJ411">
        <v>36</v>
      </c>
      <c r="AK411">
        <v>5</v>
      </c>
      <c r="AL411">
        <v>57</v>
      </c>
      <c r="AM411">
        <v>24</v>
      </c>
      <c r="AN411">
        <v>8</v>
      </c>
      <c r="AO411">
        <v>2</v>
      </c>
      <c r="AP411">
        <v>1</v>
      </c>
      <c r="AQ411">
        <v>0</v>
      </c>
      <c r="AR411">
        <v>0</v>
      </c>
      <c r="AS411">
        <v>0</v>
      </c>
      <c r="AT411">
        <v>0</v>
      </c>
      <c r="AU411">
        <v>0</v>
      </c>
      <c r="AV411">
        <v>0</v>
      </c>
      <c r="AW411">
        <v>0</v>
      </c>
      <c r="AX411">
        <v>0</v>
      </c>
      <c r="AY411">
        <v>0</v>
      </c>
      <c r="AZ411">
        <v>0</v>
      </c>
      <c r="BA411">
        <v>2</v>
      </c>
      <c r="BB411">
        <v>0</v>
      </c>
      <c r="BC411">
        <v>0</v>
      </c>
      <c r="BD411">
        <v>0</v>
      </c>
      <c r="BE411">
        <v>0</v>
      </c>
      <c r="BF411">
        <v>0</v>
      </c>
      <c r="BG411" s="20">
        <v>3</v>
      </c>
      <c r="BH411" s="20">
        <v>4</v>
      </c>
      <c r="BI411" s="20">
        <v>124</v>
      </c>
      <c r="BJ411" s="20">
        <v>95</v>
      </c>
      <c r="BK411" s="20">
        <v>238</v>
      </c>
      <c r="BL411" s="20">
        <v>1775</v>
      </c>
      <c r="BM411" s="20">
        <v>1108</v>
      </c>
      <c r="BN411" s="20">
        <v>141</v>
      </c>
      <c r="BO411" s="20">
        <v>43</v>
      </c>
      <c r="BP411" s="20">
        <v>11580</v>
      </c>
      <c r="BQ411" s="20">
        <v>2422</v>
      </c>
      <c r="BR411" s="20">
        <v>0</v>
      </c>
      <c r="BS411" s="20">
        <v>654</v>
      </c>
      <c r="BT411" s="20">
        <v>4063</v>
      </c>
      <c r="BU411" s="20">
        <v>264</v>
      </c>
      <c r="BV411" s="20">
        <v>5964</v>
      </c>
    </row>
    <row r="412" spans="1:74" x14ac:dyDescent="0.25">
      <c r="A412" s="20" t="s">
        <v>434</v>
      </c>
      <c r="B412" s="20" t="s">
        <v>444</v>
      </c>
      <c r="C412" s="20" t="s">
        <v>445</v>
      </c>
      <c r="D412" s="1">
        <v>44577</v>
      </c>
      <c r="E412">
        <v>160</v>
      </c>
      <c r="F412">
        <v>3</v>
      </c>
      <c r="G412">
        <v>2</v>
      </c>
      <c r="H412">
        <v>4</v>
      </c>
      <c r="I412">
        <v>3</v>
      </c>
      <c r="J412">
        <v>79</v>
      </c>
      <c r="K412">
        <v>7</v>
      </c>
      <c r="L412">
        <v>19</v>
      </c>
      <c r="M412">
        <v>1</v>
      </c>
      <c r="N412">
        <v>107</v>
      </c>
      <c r="O412">
        <v>61</v>
      </c>
      <c r="P412">
        <v>2</v>
      </c>
      <c r="Q412">
        <v>1</v>
      </c>
      <c r="R412">
        <v>317</v>
      </c>
      <c r="S412">
        <v>186</v>
      </c>
      <c r="T412">
        <v>36</v>
      </c>
      <c r="U412">
        <v>30</v>
      </c>
      <c r="V412">
        <v>3</v>
      </c>
      <c r="W412">
        <v>2494</v>
      </c>
      <c r="X412">
        <v>1076</v>
      </c>
      <c r="Y412">
        <v>127</v>
      </c>
      <c r="Z412">
        <v>411</v>
      </c>
      <c r="AA412">
        <v>50</v>
      </c>
      <c r="AB412">
        <v>1743</v>
      </c>
      <c r="AC412">
        <v>661</v>
      </c>
      <c r="AD412">
        <v>148</v>
      </c>
      <c r="AE412">
        <v>404</v>
      </c>
      <c r="AF412">
        <v>16</v>
      </c>
      <c r="AG412">
        <v>216</v>
      </c>
      <c r="AH412">
        <v>79</v>
      </c>
      <c r="AI412">
        <v>13</v>
      </c>
      <c r="AJ412">
        <v>35</v>
      </c>
      <c r="AK412">
        <v>5</v>
      </c>
      <c r="AL412">
        <v>59</v>
      </c>
      <c r="AM412">
        <v>24</v>
      </c>
      <c r="AN412">
        <v>7</v>
      </c>
      <c r="AO412">
        <v>2</v>
      </c>
      <c r="AP412">
        <v>2</v>
      </c>
      <c r="AQ412">
        <v>0</v>
      </c>
      <c r="AR412">
        <v>0</v>
      </c>
      <c r="AS412">
        <v>0</v>
      </c>
      <c r="AT412">
        <v>0</v>
      </c>
      <c r="AU412">
        <v>0</v>
      </c>
      <c r="AV412">
        <v>0</v>
      </c>
      <c r="AW412">
        <v>0</v>
      </c>
      <c r="AX412">
        <v>0</v>
      </c>
      <c r="AY412">
        <v>0</v>
      </c>
      <c r="AZ412">
        <v>0</v>
      </c>
      <c r="BA412">
        <v>2</v>
      </c>
      <c r="BB412">
        <v>0</v>
      </c>
      <c r="BC412">
        <v>0</v>
      </c>
      <c r="BD412">
        <v>0</v>
      </c>
      <c r="BE412">
        <v>0</v>
      </c>
      <c r="BF412">
        <v>0</v>
      </c>
      <c r="BG412" s="20">
        <v>3</v>
      </c>
      <c r="BH412" s="20">
        <v>4</v>
      </c>
      <c r="BI412" s="20">
        <v>126</v>
      </c>
      <c r="BJ412" s="20">
        <v>97</v>
      </c>
      <c r="BK412" s="20">
        <v>237</v>
      </c>
      <c r="BL412" s="20">
        <v>1784</v>
      </c>
      <c r="BM412" s="20">
        <v>1110</v>
      </c>
      <c r="BN412" s="20">
        <v>144</v>
      </c>
      <c r="BO412" s="20">
        <v>45</v>
      </c>
      <c r="BP412" s="20">
        <v>11533</v>
      </c>
      <c r="BQ412" s="20">
        <v>2541</v>
      </c>
      <c r="BR412" s="20">
        <v>0</v>
      </c>
      <c r="BS412" s="20">
        <v>644</v>
      </c>
      <c r="BT412" s="20">
        <v>4004</v>
      </c>
      <c r="BU412" s="20">
        <v>271</v>
      </c>
      <c r="BV412" s="20">
        <v>5961</v>
      </c>
    </row>
    <row r="413" spans="1:74" x14ac:dyDescent="0.25">
      <c r="A413" s="20" t="s">
        <v>434</v>
      </c>
      <c r="B413" s="20" t="s">
        <v>444</v>
      </c>
      <c r="C413" s="20" t="s">
        <v>445</v>
      </c>
      <c r="D413" s="1">
        <v>44584</v>
      </c>
      <c r="E413">
        <v>159</v>
      </c>
      <c r="F413">
        <v>3</v>
      </c>
      <c r="G413">
        <v>2</v>
      </c>
      <c r="H413">
        <v>4</v>
      </c>
      <c r="I413">
        <v>3</v>
      </c>
      <c r="J413">
        <v>81</v>
      </c>
      <c r="K413">
        <v>7</v>
      </c>
      <c r="L413">
        <v>19</v>
      </c>
      <c r="M413">
        <v>1</v>
      </c>
      <c r="N413">
        <v>108</v>
      </c>
      <c r="O413">
        <v>62</v>
      </c>
      <c r="P413">
        <v>2</v>
      </c>
      <c r="Q413">
        <v>1</v>
      </c>
      <c r="R413">
        <v>317</v>
      </c>
      <c r="S413">
        <v>186</v>
      </c>
      <c r="T413">
        <v>36</v>
      </c>
      <c r="U413">
        <v>30</v>
      </c>
      <c r="V413">
        <v>3</v>
      </c>
      <c r="W413">
        <v>2496</v>
      </c>
      <c r="X413">
        <v>1094</v>
      </c>
      <c r="Y413">
        <v>125</v>
      </c>
      <c r="Z413">
        <v>401</v>
      </c>
      <c r="AA413">
        <v>51</v>
      </c>
      <c r="AB413">
        <v>1745</v>
      </c>
      <c r="AC413">
        <v>671</v>
      </c>
      <c r="AD413">
        <v>147</v>
      </c>
      <c r="AE413">
        <v>401</v>
      </c>
      <c r="AF413">
        <v>22</v>
      </c>
      <c r="AG413">
        <v>219</v>
      </c>
      <c r="AH413">
        <v>84</v>
      </c>
      <c r="AI413">
        <v>14</v>
      </c>
      <c r="AJ413">
        <v>36</v>
      </c>
      <c r="AK413">
        <v>5</v>
      </c>
      <c r="AL413">
        <v>57</v>
      </c>
      <c r="AM413">
        <v>24</v>
      </c>
      <c r="AN413">
        <v>7</v>
      </c>
      <c r="AO413">
        <v>2</v>
      </c>
      <c r="AP413">
        <v>1</v>
      </c>
      <c r="AQ413">
        <v>0</v>
      </c>
      <c r="AR413">
        <v>0</v>
      </c>
      <c r="AS413">
        <v>0</v>
      </c>
      <c r="AT413">
        <v>0</v>
      </c>
      <c r="AU413">
        <v>0</v>
      </c>
      <c r="AV413">
        <v>0</v>
      </c>
      <c r="AW413">
        <v>0</v>
      </c>
      <c r="AX413">
        <v>0</v>
      </c>
      <c r="AY413">
        <v>0</v>
      </c>
      <c r="AZ413">
        <v>0</v>
      </c>
      <c r="BA413">
        <v>2</v>
      </c>
      <c r="BB413">
        <v>0</v>
      </c>
      <c r="BC413">
        <v>0</v>
      </c>
      <c r="BD413">
        <v>0</v>
      </c>
      <c r="BE413">
        <v>0</v>
      </c>
      <c r="BF413">
        <v>0</v>
      </c>
      <c r="BG413" s="20">
        <v>3</v>
      </c>
      <c r="BH413" s="20">
        <v>4</v>
      </c>
      <c r="BI413" s="20">
        <v>125</v>
      </c>
      <c r="BJ413" s="20">
        <v>98</v>
      </c>
      <c r="BK413" s="20">
        <v>237</v>
      </c>
      <c r="BL413" s="20">
        <v>1791</v>
      </c>
      <c r="BM413" s="20">
        <v>1113</v>
      </c>
      <c r="BN413" s="20">
        <v>146</v>
      </c>
      <c r="BO413" s="20">
        <v>44</v>
      </c>
      <c r="BP413" s="20">
        <v>11487</v>
      </c>
      <c r="BQ413" s="20">
        <v>2604</v>
      </c>
      <c r="BR413" s="20">
        <v>0</v>
      </c>
      <c r="BS413" s="20">
        <v>640</v>
      </c>
      <c r="BT413" s="20">
        <v>3943</v>
      </c>
      <c r="BU413" s="20">
        <v>291</v>
      </c>
      <c r="BV413" s="20">
        <v>5969</v>
      </c>
    </row>
    <row r="414" spans="1:74" x14ac:dyDescent="0.25">
      <c r="A414" s="20" t="s">
        <v>434</v>
      </c>
      <c r="B414" s="20" t="s">
        <v>444</v>
      </c>
      <c r="C414" s="20" t="s">
        <v>445</v>
      </c>
      <c r="D414" s="1">
        <v>44591</v>
      </c>
      <c r="E414">
        <v>161</v>
      </c>
      <c r="F414">
        <v>3</v>
      </c>
      <c r="G414">
        <v>2</v>
      </c>
      <c r="H414">
        <v>4</v>
      </c>
      <c r="I414">
        <v>3</v>
      </c>
      <c r="J414">
        <v>85</v>
      </c>
      <c r="K414">
        <v>7</v>
      </c>
      <c r="L414">
        <v>18</v>
      </c>
      <c r="M414">
        <v>1</v>
      </c>
      <c r="N414">
        <v>109</v>
      </c>
      <c r="O414">
        <v>62</v>
      </c>
      <c r="P414">
        <v>2</v>
      </c>
      <c r="Q414">
        <v>2</v>
      </c>
      <c r="R414">
        <v>317</v>
      </c>
      <c r="S414">
        <v>186</v>
      </c>
      <c r="T414">
        <v>36</v>
      </c>
      <c r="U414">
        <v>30</v>
      </c>
      <c r="V414">
        <v>3</v>
      </c>
      <c r="W414">
        <v>2495</v>
      </c>
      <c r="X414">
        <v>1115</v>
      </c>
      <c r="Y414">
        <v>125</v>
      </c>
      <c r="Z414">
        <v>394</v>
      </c>
      <c r="AA414">
        <v>51</v>
      </c>
      <c r="AB414">
        <v>1748</v>
      </c>
      <c r="AC414">
        <v>685</v>
      </c>
      <c r="AD414">
        <v>147</v>
      </c>
      <c r="AE414">
        <v>399</v>
      </c>
      <c r="AF414">
        <v>25</v>
      </c>
      <c r="AG414">
        <v>228</v>
      </c>
      <c r="AH414">
        <v>89</v>
      </c>
      <c r="AI414">
        <v>14</v>
      </c>
      <c r="AJ414">
        <v>36</v>
      </c>
      <c r="AK414">
        <v>5</v>
      </c>
      <c r="AL414">
        <v>57</v>
      </c>
      <c r="AM414">
        <v>24</v>
      </c>
      <c r="AN414">
        <v>7</v>
      </c>
      <c r="AO414">
        <v>2</v>
      </c>
      <c r="AP414">
        <v>1</v>
      </c>
      <c r="AQ414">
        <v>0</v>
      </c>
      <c r="AR414">
        <v>0</v>
      </c>
      <c r="AS414">
        <v>0</v>
      </c>
      <c r="AT414">
        <v>0</v>
      </c>
      <c r="AU414">
        <v>0</v>
      </c>
      <c r="AV414">
        <v>0</v>
      </c>
      <c r="AW414">
        <v>0</v>
      </c>
      <c r="AX414">
        <v>0</v>
      </c>
      <c r="AY414">
        <v>0</v>
      </c>
      <c r="AZ414">
        <v>0</v>
      </c>
      <c r="BA414">
        <v>2</v>
      </c>
      <c r="BB414">
        <v>0</v>
      </c>
      <c r="BC414">
        <v>0</v>
      </c>
      <c r="BD414">
        <v>0</v>
      </c>
      <c r="BE414">
        <v>0</v>
      </c>
      <c r="BF414">
        <v>0</v>
      </c>
      <c r="BG414" s="20">
        <v>3</v>
      </c>
      <c r="BH414" s="20">
        <v>4</v>
      </c>
      <c r="BI414" s="20">
        <v>127</v>
      </c>
      <c r="BJ414" s="20">
        <v>98</v>
      </c>
      <c r="BK414" s="20">
        <v>237</v>
      </c>
      <c r="BL414" s="20">
        <v>1793</v>
      </c>
      <c r="BM414" s="20">
        <v>1116</v>
      </c>
      <c r="BN414" s="20">
        <v>157</v>
      </c>
      <c r="BO414" s="20">
        <v>44</v>
      </c>
      <c r="BP414" s="20">
        <v>11500</v>
      </c>
      <c r="BQ414" s="20">
        <v>2695</v>
      </c>
      <c r="BR414" s="20">
        <v>0</v>
      </c>
      <c r="BS414" s="20">
        <v>636</v>
      </c>
      <c r="BT414" s="20">
        <v>3917</v>
      </c>
      <c r="BU414" s="20">
        <v>307</v>
      </c>
      <c r="BV414" s="20">
        <v>6006</v>
      </c>
    </row>
    <row r="415" spans="1:74" x14ac:dyDescent="0.25">
      <c r="A415" s="20" t="s">
        <v>434</v>
      </c>
      <c r="B415" s="20" t="s">
        <v>444</v>
      </c>
      <c r="C415" s="20" t="s">
        <v>445</v>
      </c>
      <c r="D415" s="1">
        <v>44599</v>
      </c>
      <c r="E415">
        <v>162</v>
      </c>
      <c r="F415">
        <v>3</v>
      </c>
      <c r="G415">
        <v>2</v>
      </c>
      <c r="H415">
        <v>4</v>
      </c>
      <c r="I415">
        <v>3</v>
      </c>
      <c r="J415">
        <v>85</v>
      </c>
      <c r="K415">
        <v>7</v>
      </c>
      <c r="L415">
        <v>18</v>
      </c>
      <c r="M415">
        <v>2</v>
      </c>
      <c r="N415">
        <v>110</v>
      </c>
      <c r="O415">
        <v>61</v>
      </c>
      <c r="P415">
        <v>2</v>
      </c>
      <c r="Q415">
        <v>5</v>
      </c>
      <c r="R415">
        <v>319</v>
      </c>
      <c r="S415">
        <v>189</v>
      </c>
      <c r="T415">
        <v>36</v>
      </c>
      <c r="U415">
        <v>30</v>
      </c>
      <c r="V415">
        <v>4</v>
      </c>
      <c r="W415">
        <v>2497</v>
      </c>
      <c r="X415">
        <v>1128</v>
      </c>
      <c r="Y415">
        <v>124</v>
      </c>
      <c r="Z415">
        <v>392</v>
      </c>
      <c r="AA415">
        <v>53</v>
      </c>
      <c r="AB415">
        <v>1748</v>
      </c>
      <c r="AC415">
        <v>691</v>
      </c>
      <c r="AD415">
        <v>146</v>
      </c>
      <c r="AE415">
        <v>400</v>
      </c>
      <c r="AF415">
        <v>25</v>
      </c>
      <c r="AG415">
        <v>229</v>
      </c>
      <c r="AH415">
        <v>89</v>
      </c>
      <c r="AI415">
        <v>14</v>
      </c>
      <c r="AJ415">
        <v>35</v>
      </c>
      <c r="AK415">
        <v>5</v>
      </c>
      <c r="AL415">
        <v>58</v>
      </c>
      <c r="AM415">
        <v>24</v>
      </c>
      <c r="AN415">
        <v>8</v>
      </c>
      <c r="AO415">
        <v>2</v>
      </c>
      <c r="AP415">
        <v>1</v>
      </c>
      <c r="AQ415">
        <v>0</v>
      </c>
      <c r="AR415">
        <v>0</v>
      </c>
      <c r="AS415">
        <v>0</v>
      </c>
      <c r="AT415">
        <v>0</v>
      </c>
      <c r="AU415">
        <v>0</v>
      </c>
      <c r="AV415">
        <v>0</v>
      </c>
      <c r="AW415">
        <v>0</v>
      </c>
      <c r="AX415">
        <v>0</v>
      </c>
      <c r="AY415">
        <v>0</v>
      </c>
      <c r="AZ415">
        <v>0</v>
      </c>
      <c r="BA415">
        <v>2</v>
      </c>
      <c r="BB415">
        <v>0</v>
      </c>
      <c r="BC415">
        <v>0</v>
      </c>
      <c r="BD415">
        <v>0</v>
      </c>
      <c r="BE415">
        <v>0</v>
      </c>
      <c r="BF415">
        <v>0</v>
      </c>
      <c r="BG415" s="20">
        <v>3</v>
      </c>
      <c r="BH415" s="20">
        <v>4</v>
      </c>
      <c r="BI415" s="20">
        <v>127</v>
      </c>
      <c r="BJ415" s="20">
        <v>96</v>
      </c>
      <c r="BK415" s="20">
        <v>238</v>
      </c>
      <c r="BL415" s="20">
        <v>1794</v>
      </c>
      <c r="BM415" s="20">
        <v>1117</v>
      </c>
      <c r="BN415" s="20">
        <v>159</v>
      </c>
      <c r="BO415" s="20">
        <v>44</v>
      </c>
      <c r="BP415" s="20">
        <v>11492</v>
      </c>
      <c r="BQ415" s="20">
        <v>2738</v>
      </c>
      <c r="BR415" s="20">
        <v>0</v>
      </c>
      <c r="BS415" s="20">
        <v>632</v>
      </c>
      <c r="BT415" s="20">
        <v>3899</v>
      </c>
      <c r="BU415" s="20">
        <v>320</v>
      </c>
      <c r="BV415" s="20">
        <v>6016</v>
      </c>
    </row>
    <row r="416" spans="1:74" x14ac:dyDescent="0.25">
      <c r="A416" s="20" t="s">
        <v>434</v>
      </c>
      <c r="B416" s="20" t="s">
        <v>444</v>
      </c>
      <c r="C416" s="20" t="s">
        <v>445</v>
      </c>
      <c r="D416" s="1">
        <v>44606</v>
      </c>
      <c r="E416">
        <v>162</v>
      </c>
      <c r="F416">
        <v>3</v>
      </c>
      <c r="G416">
        <v>2</v>
      </c>
      <c r="H416">
        <v>4</v>
      </c>
      <c r="I416">
        <v>3</v>
      </c>
      <c r="J416">
        <v>87</v>
      </c>
      <c r="K416">
        <v>7</v>
      </c>
      <c r="L416">
        <v>18</v>
      </c>
      <c r="M416">
        <v>1</v>
      </c>
      <c r="N416">
        <v>108</v>
      </c>
      <c r="O416">
        <v>62</v>
      </c>
      <c r="P416">
        <v>2</v>
      </c>
      <c r="Q416">
        <v>1</v>
      </c>
      <c r="R416">
        <v>319</v>
      </c>
      <c r="S416">
        <v>188</v>
      </c>
      <c r="T416">
        <v>35</v>
      </c>
      <c r="U416">
        <v>30</v>
      </c>
      <c r="V416">
        <v>4</v>
      </c>
      <c r="W416">
        <v>2498</v>
      </c>
      <c r="X416">
        <v>1138</v>
      </c>
      <c r="Y416">
        <v>122</v>
      </c>
      <c r="Z416">
        <v>393</v>
      </c>
      <c r="AA416">
        <v>54</v>
      </c>
      <c r="AB416">
        <v>1752</v>
      </c>
      <c r="AC416">
        <v>701</v>
      </c>
      <c r="AD416">
        <v>146</v>
      </c>
      <c r="AE416">
        <v>400</v>
      </c>
      <c r="AF416">
        <v>25</v>
      </c>
      <c r="AG416">
        <v>230</v>
      </c>
      <c r="AH416">
        <v>90</v>
      </c>
      <c r="AI416">
        <v>13</v>
      </c>
      <c r="AJ416">
        <v>34</v>
      </c>
      <c r="AK416">
        <v>5</v>
      </c>
      <c r="AL416">
        <v>62</v>
      </c>
      <c r="AM416">
        <v>27</v>
      </c>
      <c r="AN416">
        <v>8</v>
      </c>
      <c r="AO416">
        <v>2</v>
      </c>
      <c r="AP416">
        <v>1</v>
      </c>
      <c r="AQ416">
        <v>0</v>
      </c>
      <c r="AR416">
        <v>0</v>
      </c>
      <c r="AS416">
        <v>0</v>
      </c>
      <c r="AT416">
        <v>0</v>
      </c>
      <c r="AU416">
        <v>0</v>
      </c>
      <c r="AV416">
        <v>0</v>
      </c>
      <c r="AW416">
        <v>0</v>
      </c>
      <c r="AX416">
        <v>0</v>
      </c>
      <c r="AY416">
        <v>0</v>
      </c>
      <c r="AZ416">
        <v>0</v>
      </c>
      <c r="BA416">
        <v>2</v>
      </c>
      <c r="BB416">
        <v>0</v>
      </c>
      <c r="BC416">
        <v>0</v>
      </c>
      <c r="BD416">
        <v>0</v>
      </c>
      <c r="BE416">
        <v>0</v>
      </c>
      <c r="BF416">
        <v>0</v>
      </c>
      <c r="BG416" s="20">
        <v>3</v>
      </c>
      <c r="BH416" s="20">
        <v>4</v>
      </c>
      <c r="BI416" s="20">
        <v>129</v>
      </c>
      <c r="BJ416" s="20">
        <v>98</v>
      </c>
      <c r="BK416" s="20">
        <v>238</v>
      </c>
      <c r="BL416" s="20">
        <v>1802</v>
      </c>
      <c r="BM416" s="20">
        <v>1123</v>
      </c>
      <c r="BN416" s="20">
        <v>160</v>
      </c>
      <c r="BO416" s="20">
        <v>48</v>
      </c>
      <c r="BP416" s="20">
        <v>11496</v>
      </c>
      <c r="BQ416" s="20">
        <v>2774</v>
      </c>
      <c r="BR416" s="20">
        <v>0</v>
      </c>
      <c r="BS416" s="20">
        <v>626</v>
      </c>
      <c r="BT416" s="20">
        <v>3885</v>
      </c>
      <c r="BU416" s="20">
        <v>338</v>
      </c>
      <c r="BV416" s="20">
        <v>6032</v>
      </c>
    </row>
    <row r="417" spans="1:74" x14ac:dyDescent="0.25">
      <c r="A417" s="20" t="s">
        <v>434</v>
      </c>
      <c r="B417" s="20" t="s">
        <v>444</v>
      </c>
      <c r="C417" s="20" t="s">
        <v>445</v>
      </c>
      <c r="D417" s="1">
        <v>44606</v>
      </c>
      <c r="AB417">
        <v>2</v>
      </c>
      <c r="AF417">
        <v>2</v>
      </c>
      <c r="BG417" s="20"/>
      <c r="BH417" s="20"/>
      <c r="BI417" s="20"/>
      <c r="BJ417" s="20"/>
      <c r="BK417" s="20"/>
      <c r="BL417" s="20"/>
      <c r="BM417" s="20"/>
      <c r="BN417" s="20"/>
      <c r="BO417" s="20"/>
      <c r="BP417" s="20">
        <v>2</v>
      </c>
      <c r="BQ417" s="20"/>
      <c r="BR417" s="20"/>
      <c r="BS417" s="20"/>
      <c r="BT417" s="20"/>
      <c r="BU417" s="20">
        <v>2</v>
      </c>
      <c r="BV417" s="20"/>
    </row>
    <row r="418" spans="1:74" x14ac:dyDescent="0.25">
      <c r="A418" s="20" t="s">
        <v>434</v>
      </c>
      <c r="B418" s="20" t="s">
        <v>439</v>
      </c>
      <c r="C418" s="20" t="s">
        <v>446</v>
      </c>
      <c r="D418" s="1">
        <v>44493</v>
      </c>
      <c r="E418">
        <v>79</v>
      </c>
      <c r="F418">
        <v>2</v>
      </c>
      <c r="G418">
        <v>0</v>
      </c>
      <c r="H418">
        <v>0</v>
      </c>
      <c r="I418">
        <v>0</v>
      </c>
      <c r="J418">
        <v>12</v>
      </c>
      <c r="K418">
        <v>3</v>
      </c>
      <c r="L418">
        <v>2</v>
      </c>
      <c r="M418">
        <v>9</v>
      </c>
      <c r="N418">
        <v>1</v>
      </c>
      <c r="O418">
        <v>0</v>
      </c>
      <c r="P418">
        <v>1</v>
      </c>
      <c r="Q418">
        <v>0</v>
      </c>
      <c r="R418">
        <v>302</v>
      </c>
      <c r="S418">
        <v>0</v>
      </c>
      <c r="T418">
        <v>110</v>
      </c>
      <c r="U418">
        <v>15</v>
      </c>
      <c r="V418">
        <v>6</v>
      </c>
      <c r="W418">
        <v>1292</v>
      </c>
      <c r="X418">
        <v>0</v>
      </c>
      <c r="Y418">
        <v>73</v>
      </c>
      <c r="Z418">
        <v>114</v>
      </c>
      <c r="AA418">
        <v>167</v>
      </c>
      <c r="AB418">
        <v>890</v>
      </c>
      <c r="AC418">
        <v>23</v>
      </c>
      <c r="AD418">
        <v>0</v>
      </c>
      <c r="AE418">
        <v>51</v>
      </c>
      <c r="AF418">
        <v>235</v>
      </c>
      <c r="AG418">
        <v>201</v>
      </c>
      <c r="AH418">
        <v>0</v>
      </c>
      <c r="AI418">
        <v>1</v>
      </c>
      <c r="AJ418">
        <v>27</v>
      </c>
      <c r="AK418">
        <v>45</v>
      </c>
      <c r="AL418">
        <v>26</v>
      </c>
      <c r="AM418">
        <v>0</v>
      </c>
      <c r="AN418">
        <v>2</v>
      </c>
      <c r="AO418">
        <v>1</v>
      </c>
      <c r="AP418">
        <v>0</v>
      </c>
      <c r="AQ418">
        <v>0</v>
      </c>
      <c r="AR418">
        <v>0</v>
      </c>
      <c r="AS418">
        <v>0</v>
      </c>
      <c r="AT418">
        <v>0</v>
      </c>
      <c r="AU418">
        <v>0</v>
      </c>
      <c r="AV418">
        <v>0</v>
      </c>
      <c r="AW418">
        <v>0</v>
      </c>
      <c r="AX418">
        <v>0</v>
      </c>
      <c r="AY418">
        <v>0</v>
      </c>
      <c r="AZ418">
        <v>0</v>
      </c>
      <c r="BA418">
        <v>0</v>
      </c>
      <c r="BB418">
        <v>13</v>
      </c>
      <c r="BC418">
        <v>13</v>
      </c>
      <c r="BD418">
        <v>0</v>
      </c>
      <c r="BE418">
        <v>0</v>
      </c>
      <c r="BF418">
        <v>6</v>
      </c>
      <c r="BG418" s="20"/>
      <c r="BH418" s="20"/>
      <c r="BI418" s="20"/>
      <c r="BJ418" s="20"/>
      <c r="BK418" s="20"/>
      <c r="BL418" s="20"/>
      <c r="BM418" s="20"/>
      <c r="BN418" s="20"/>
      <c r="BO418" s="20"/>
      <c r="BP418" s="20"/>
      <c r="BQ418" s="20"/>
      <c r="BR418" s="20"/>
      <c r="BS418" s="20"/>
      <c r="BT418" s="20"/>
      <c r="BU418" s="20"/>
      <c r="BV418" s="20"/>
    </row>
    <row r="419" spans="1:74" x14ac:dyDescent="0.25">
      <c r="A419" s="20" t="s">
        <v>434</v>
      </c>
      <c r="B419" s="20" t="s">
        <v>439</v>
      </c>
      <c r="C419" s="20" t="s">
        <v>446</v>
      </c>
      <c r="D419" s="1">
        <v>44500</v>
      </c>
      <c r="E419">
        <v>79</v>
      </c>
      <c r="F419">
        <v>2</v>
      </c>
      <c r="G419">
        <v>0</v>
      </c>
      <c r="H419">
        <v>0</v>
      </c>
      <c r="I419">
        <v>0</v>
      </c>
      <c r="J419">
        <v>14</v>
      </c>
      <c r="K419">
        <v>3</v>
      </c>
      <c r="L419">
        <v>2</v>
      </c>
      <c r="M419">
        <v>9</v>
      </c>
      <c r="N419">
        <v>1</v>
      </c>
      <c r="O419">
        <v>0</v>
      </c>
      <c r="P419">
        <v>1</v>
      </c>
      <c r="Q419">
        <v>0</v>
      </c>
      <c r="R419">
        <v>302</v>
      </c>
      <c r="S419">
        <v>0</v>
      </c>
      <c r="T419">
        <v>140</v>
      </c>
      <c r="U419">
        <v>15</v>
      </c>
      <c r="V419">
        <v>6</v>
      </c>
      <c r="W419">
        <v>1296</v>
      </c>
      <c r="X419">
        <v>0</v>
      </c>
      <c r="Y419">
        <v>111</v>
      </c>
      <c r="Z419">
        <v>125</v>
      </c>
      <c r="AA419">
        <v>156</v>
      </c>
      <c r="AB419">
        <v>887</v>
      </c>
      <c r="AC419">
        <v>35</v>
      </c>
      <c r="AD419">
        <v>0</v>
      </c>
      <c r="AE419">
        <v>50</v>
      </c>
      <c r="AF419">
        <v>233</v>
      </c>
      <c r="AG419">
        <v>201</v>
      </c>
      <c r="AH419">
        <v>0</v>
      </c>
      <c r="AI419">
        <v>2</v>
      </c>
      <c r="AJ419">
        <v>27</v>
      </c>
      <c r="AK419">
        <v>45</v>
      </c>
      <c r="AL419">
        <v>26</v>
      </c>
      <c r="AM419">
        <v>0</v>
      </c>
      <c r="AN419">
        <v>4</v>
      </c>
      <c r="AO419">
        <v>1</v>
      </c>
      <c r="AP419">
        <v>0</v>
      </c>
      <c r="AQ419">
        <v>0</v>
      </c>
      <c r="AR419">
        <v>0</v>
      </c>
      <c r="AS419">
        <v>0</v>
      </c>
      <c r="AT419">
        <v>0</v>
      </c>
      <c r="AU419">
        <v>0</v>
      </c>
      <c r="AV419">
        <v>0</v>
      </c>
      <c r="AW419">
        <v>0</v>
      </c>
      <c r="AX419">
        <v>0</v>
      </c>
      <c r="AY419">
        <v>0</v>
      </c>
      <c r="AZ419">
        <v>0</v>
      </c>
      <c r="BA419">
        <v>0</v>
      </c>
      <c r="BB419">
        <v>13</v>
      </c>
      <c r="BC419">
        <v>13</v>
      </c>
      <c r="BD419">
        <v>0</v>
      </c>
      <c r="BE419">
        <v>0</v>
      </c>
      <c r="BF419">
        <v>6</v>
      </c>
      <c r="BG419" s="20"/>
      <c r="BH419" s="20"/>
      <c r="BI419" s="20"/>
      <c r="BJ419" s="20"/>
      <c r="BK419" s="20"/>
      <c r="BL419" s="20"/>
      <c r="BM419" s="20"/>
      <c r="BN419" s="20"/>
      <c r="BO419" s="20"/>
      <c r="BP419" s="20"/>
      <c r="BQ419" s="20"/>
      <c r="BR419" s="20"/>
      <c r="BS419" s="20"/>
      <c r="BT419" s="20"/>
      <c r="BU419" s="20"/>
      <c r="BV419" s="20"/>
    </row>
    <row r="420" spans="1:74" x14ac:dyDescent="0.25">
      <c r="A420" s="20" t="s">
        <v>434</v>
      </c>
      <c r="B420" s="20" t="s">
        <v>439</v>
      </c>
      <c r="C420" s="20" t="s">
        <v>446</v>
      </c>
      <c r="D420" s="1">
        <v>44507</v>
      </c>
      <c r="E420">
        <v>79</v>
      </c>
      <c r="F420">
        <v>2</v>
      </c>
      <c r="G420">
        <v>0</v>
      </c>
      <c r="H420">
        <v>0</v>
      </c>
      <c r="I420">
        <v>0</v>
      </c>
      <c r="J420">
        <v>17</v>
      </c>
      <c r="K420">
        <v>3</v>
      </c>
      <c r="L420">
        <v>2</v>
      </c>
      <c r="M420">
        <v>9</v>
      </c>
      <c r="N420">
        <v>1</v>
      </c>
      <c r="O420">
        <v>1</v>
      </c>
      <c r="P420">
        <v>0</v>
      </c>
      <c r="Q420">
        <v>0</v>
      </c>
      <c r="R420">
        <v>299</v>
      </c>
      <c r="S420">
        <v>158</v>
      </c>
      <c r="T420">
        <v>12</v>
      </c>
      <c r="U420">
        <v>15</v>
      </c>
      <c r="V420">
        <v>6</v>
      </c>
      <c r="W420">
        <v>1302</v>
      </c>
      <c r="X420">
        <v>164</v>
      </c>
      <c r="Y420">
        <v>13</v>
      </c>
      <c r="Z420">
        <v>129</v>
      </c>
      <c r="AA420">
        <v>152</v>
      </c>
      <c r="AB420">
        <v>889</v>
      </c>
      <c r="AC420">
        <v>50</v>
      </c>
      <c r="AD420">
        <v>0</v>
      </c>
      <c r="AE420">
        <v>53</v>
      </c>
      <c r="AF420">
        <v>231</v>
      </c>
      <c r="AG420">
        <v>202</v>
      </c>
      <c r="AH420">
        <v>2</v>
      </c>
      <c r="AI420">
        <v>0</v>
      </c>
      <c r="AJ420">
        <v>28</v>
      </c>
      <c r="AK420">
        <v>44</v>
      </c>
      <c r="AL420">
        <v>26</v>
      </c>
      <c r="AM420">
        <v>4</v>
      </c>
      <c r="AN420">
        <v>6</v>
      </c>
      <c r="AO420">
        <v>1</v>
      </c>
      <c r="AP420">
        <v>0</v>
      </c>
      <c r="AQ420">
        <v>0</v>
      </c>
      <c r="AR420">
        <v>0</v>
      </c>
      <c r="AS420">
        <v>0</v>
      </c>
      <c r="AT420">
        <v>0</v>
      </c>
      <c r="AU420">
        <v>0</v>
      </c>
      <c r="AV420">
        <v>0</v>
      </c>
      <c r="AW420">
        <v>0</v>
      </c>
      <c r="AX420">
        <v>0</v>
      </c>
      <c r="AY420">
        <v>0</v>
      </c>
      <c r="AZ420">
        <v>0</v>
      </c>
      <c r="BA420">
        <v>0</v>
      </c>
      <c r="BB420">
        <v>0</v>
      </c>
      <c r="BC420">
        <v>0</v>
      </c>
      <c r="BD420">
        <v>0</v>
      </c>
      <c r="BE420">
        <v>0</v>
      </c>
      <c r="BF420">
        <v>0</v>
      </c>
      <c r="BG420" s="20">
        <v>2</v>
      </c>
      <c r="BH420" s="20">
        <v>0</v>
      </c>
      <c r="BI420" s="20">
        <v>60</v>
      </c>
      <c r="BJ420" s="20">
        <v>1</v>
      </c>
      <c r="BK420" s="20">
        <v>257</v>
      </c>
      <c r="BL420" s="20">
        <v>953</v>
      </c>
      <c r="BM420" s="20">
        <v>575</v>
      </c>
      <c r="BN420" s="20">
        <v>119</v>
      </c>
      <c r="BO420" s="20">
        <v>19</v>
      </c>
      <c r="BP420" s="20"/>
      <c r="BQ420" s="20"/>
      <c r="BR420" s="20"/>
      <c r="BS420" s="20"/>
      <c r="BT420" s="20"/>
      <c r="BU420" s="20"/>
      <c r="BV420" s="20"/>
    </row>
    <row r="421" spans="1:74" x14ac:dyDescent="0.25">
      <c r="A421" s="20" t="s">
        <v>434</v>
      </c>
      <c r="B421" s="20" t="s">
        <v>439</v>
      </c>
      <c r="C421" s="20" t="s">
        <v>446</v>
      </c>
      <c r="D421" s="1">
        <v>44514</v>
      </c>
      <c r="E421">
        <v>78</v>
      </c>
      <c r="F421">
        <v>2</v>
      </c>
      <c r="G421">
        <v>0</v>
      </c>
      <c r="H421">
        <v>0</v>
      </c>
      <c r="I421">
        <v>0</v>
      </c>
      <c r="J421">
        <v>19</v>
      </c>
      <c r="K421">
        <v>3</v>
      </c>
      <c r="L421">
        <v>2</v>
      </c>
      <c r="M421">
        <v>9</v>
      </c>
      <c r="N421">
        <v>1</v>
      </c>
      <c r="O421">
        <v>1</v>
      </c>
      <c r="P421">
        <v>0</v>
      </c>
      <c r="Q421">
        <v>0</v>
      </c>
      <c r="R421">
        <v>297</v>
      </c>
      <c r="S421">
        <v>171</v>
      </c>
      <c r="T421">
        <v>12</v>
      </c>
      <c r="U421">
        <v>16</v>
      </c>
      <c r="V421">
        <v>5</v>
      </c>
      <c r="W421">
        <v>1304</v>
      </c>
      <c r="X421">
        <v>207</v>
      </c>
      <c r="Y421">
        <v>13</v>
      </c>
      <c r="Z421">
        <v>138</v>
      </c>
      <c r="AA421">
        <v>139</v>
      </c>
      <c r="AB421">
        <v>890</v>
      </c>
      <c r="AC421">
        <v>62</v>
      </c>
      <c r="AD421">
        <v>0</v>
      </c>
      <c r="AE421">
        <v>57</v>
      </c>
      <c r="AF421">
        <v>228</v>
      </c>
      <c r="AG421">
        <v>203</v>
      </c>
      <c r="AH421">
        <v>3</v>
      </c>
      <c r="AI421">
        <v>0</v>
      </c>
      <c r="AJ421">
        <v>31</v>
      </c>
      <c r="AK421">
        <v>41</v>
      </c>
      <c r="AL421">
        <v>26</v>
      </c>
      <c r="AM421">
        <v>4</v>
      </c>
      <c r="AN421">
        <v>6</v>
      </c>
      <c r="AO421">
        <v>1</v>
      </c>
      <c r="AP421">
        <v>0</v>
      </c>
      <c r="AQ421">
        <v>0</v>
      </c>
      <c r="AR421">
        <v>0</v>
      </c>
      <c r="AS421">
        <v>0</v>
      </c>
      <c r="AT421">
        <v>0</v>
      </c>
      <c r="AU421">
        <v>0</v>
      </c>
      <c r="AV421">
        <v>0</v>
      </c>
      <c r="AW421">
        <v>0</v>
      </c>
      <c r="AX421">
        <v>0</v>
      </c>
      <c r="AY421">
        <v>0</v>
      </c>
      <c r="AZ421">
        <v>0</v>
      </c>
      <c r="BA421">
        <v>0</v>
      </c>
      <c r="BB421">
        <v>0</v>
      </c>
      <c r="BC421">
        <v>0</v>
      </c>
      <c r="BD421">
        <v>0</v>
      </c>
      <c r="BE421">
        <v>0</v>
      </c>
      <c r="BF421">
        <v>0</v>
      </c>
      <c r="BG421" s="20">
        <v>2</v>
      </c>
      <c r="BH421" s="20">
        <v>0</v>
      </c>
      <c r="BI421" s="20">
        <v>59</v>
      </c>
      <c r="BJ421" s="20">
        <v>1</v>
      </c>
      <c r="BK421" s="20">
        <v>258</v>
      </c>
      <c r="BL421" s="20">
        <v>962</v>
      </c>
      <c r="BM421" s="20">
        <v>578</v>
      </c>
      <c r="BN421" s="20">
        <v>121</v>
      </c>
      <c r="BO421" s="20">
        <v>19</v>
      </c>
      <c r="BP421" s="20"/>
      <c r="BQ421" s="20"/>
      <c r="BR421" s="20"/>
      <c r="BS421" s="20"/>
      <c r="BT421" s="20"/>
      <c r="BU421" s="20"/>
      <c r="BV421" s="20"/>
    </row>
    <row r="422" spans="1:74" x14ac:dyDescent="0.25">
      <c r="A422" s="20" t="s">
        <v>434</v>
      </c>
      <c r="B422" s="20" t="s">
        <v>439</v>
      </c>
      <c r="C422" s="20" t="s">
        <v>446</v>
      </c>
      <c r="D422" s="1">
        <v>44521</v>
      </c>
      <c r="E422">
        <v>79</v>
      </c>
      <c r="F422">
        <v>2</v>
      </c>
      <c r="G422">
        <v>0</v>
      </c>
      <c r="H422">
        <v>0</v>
      </c>
      <c r="I422">
        <v>0</v>
      </c>
      <c r="J422">
        <v>26</v>
      </c>
      <c r="K422">
        <v>3</v>
      </c>
      <c r="L422">
        <v>3</v>
      </c>
      <c r="M422">
        <v>9</v>
      </c>
      <c r="N422">
        <v>1</v>
      </c>
      <c r="O422">
        <v>1</v>
      </c>
      <c r="P422">
        <v>0</v>
      </c>
      <c r="Q422">
        <v>0</v>
      </c>
      <c r="R422">
        <v>294</v>
      </c>
      <c r="S422">
        <v>177</v>
      </c>
      <c r="T422">
        <v>12</v>
      </c>
      <c r="U422">
        <v>15</v>
      </c>
      <c r="V422">
        <v>4</v>
      </c>
      <c r="W422">
        <v>1304</v>
      </c>
      <c r="X422">
        <v>263</v>
      </c>
      <c r="Y422">
        <v>13</v>
      </c>
      <c r="Z422">
        <v>143</v>
      </c>
      <c r="AA422">
        <v>134</v>
      </c>
      <c r="AB422">
        <v>895</v>
      </c>
      <c r="AC422">
        <v>81</v>
      </c>
      <c r="AD422">
        <v>0</v>
      </c>
      <c r="AE422">
        <v>65</v>
      </c>
      <c r="AF422">
        <v>220</v>
      </c>
      <c r="AG422">
        <v>203</v>
      </c>
      <c r="AH422">
        <v>3</v>
      </c>
      <c r="AI422">
        <v>0</v>
      </c>
      <c r="AJ422">
        <v>31</v>
      </c>
      <c r="AK422">
        <v>41</v>
      </c>
      <c r="AL422">
        <v>26</v>
      </c>
      <c r="AM422">
        <v>6</v>
      </c>
      <c r="AN422">
        <v>6</v>
      </c>
      <c r="AO422">
        <v>1</v>
      </c>
      <c r="AP422">
        <v>0</v>
      </c>
      <c r="AQ422">
        <v>0</v>
      </c>
      <c r="AR422">
        <v>0</v>
      </c>
      <c r="AS422">
        <v>0</v>
      </c>
      <c r="AT422">
        <v>0</v>
      </c>
      <c r="AU422">
        <v>0</v>
      </c>
      <c r="AV422">
        <v>0</v>
      </c>
      <c r="AW422">
        <v>0</v>
      </c>
      <c r="AX422">
        <v>0</v>
      </c>
      <c r="AY422">
        <v>0</v>
      </c>
      <c r="AZ422">
        <v>0</v>
      </c>
      <c r="BA422">
        <v>0</v>
      </c>
      <c r="BB422">
        <v>0</v>
      </c>
      <c r="BC422">
        <v>0</v>
      </c>
      <c r="BD422">
        <v>0</v>
      </c>
      <c r="BE422">
        <v>0</v>
      </c>
      <c r="BF422">
        <v>0</v>
      </c>
      <c r="BG422" s="20">
        <v>2</v>
      </c>
      <c r="BH422" s="20">
        <v>0</v>
      </c>
      <c r="BI422" s="20">
        <v>59</v>
      </c>
      <c r="BJ422" s="20">
        <v>1</v>
      </c>
      <c r="BK422" s="20">
        <v>257</v>
      </c>
      <c r="BL422" s="20">
        <v>965</v>
      </c>
      <c r="BM422" s="20">
        <v>580</v>
      </c>
      <c r="BN422" s="20">
        <v>122</v>
      </c>
      <c r="BO422" s="20">
        <v>19</v>
      </c>
      <c r="BP422" s="20"/>
      <c r="BQ422" s="20"/>
      <c r="BR422" s="20"/>
      <c r="BS422" s="20"/>
      <c r="BT422" s="20"/>
      <c r="BU422" s="20"/>
      <c r="BV422" s="20"/>
    </row>
    <row r="423" spans="1:74" x14ac:dyDescent="0.25">
      <c r="A423" s="20" t="s">
        <v>434</v>
      </c>
      <c r="B423" s="20" t="s">
        <v>439</v>
      </c>
      <c r="C423" s="20" t="s">
        <v>446</v>
      </c>
      <c r="D423" s="1">
        <v>44528</v>
      </c>
      <c r="E423">
        <v>81</v>
      </c>
      <c r="F423">
        <v>2</v>
      </c>
      <c r="G423">
        <v>0</v>
      </c>
      <c r="H423">
        <v>0</v>
      </c>
      <c r="I423">
        <v>0</v>
      </c>
      <c r="J423">
        <v>28</v>
      </c>
      <c r="K423">
        <v>3</v>
      </c>
      <c r="L423">
        <v>3</v>
      </c>
      <c r="M423">
        <v>9</v>
      </c>
      <c r="N423">
        <v>1</v>
      </c>
      <c r="O423">
        <v>1</v>
      </c>
      <c r="P423">
        <v>0</v>
      </c>
      <c r="Q423">
        <v>0</v>
      </c>
      <c r="R423">
        <v>296</v>
      </c>
      <c r="S423">
        <v>188</v>
      </c>
      <c r="T423">
        <v>12</v>
      </c>
      <c r="U423">
        <v>19</v>
      </c>
      <c r="V423">
        <v>0</v>
      </c>
      <c r="W423">
        <v>1308</v>
      </c>
      <c r="X423">
        <v>320</v>
      </c>
      <c r="Y423">
        <v>13</v>
      </c>
      <c r="Z423">
        <v>152</v>
      </c>
      <c r="AA423">
        <v>128</v>
      </c>
      <c r="AB423">
        <v>897</v>
      </c>
      <c r="AC423">
        <v>118</v>
      </c>
      <c r="AD423">
        <v>0</v>
      </c>
      <c r="AE423">
        <v>68</v>
      </c>
      <c r="AF423">
        <v>214</v>
      </c>
      <c r="AG423">
        <v>204</v>
      </c>
      <c r="AH423">
        <v>8</v>
      </c>
      <c r="AI423">
        <v>0</v>
      </c>
      <c r="AJ423">
        <v>31</v>
      </c>
      <c r="AK423">
        <v>41</v>
      </c>
      <c r="AL423">
        <v>26</v>
      </c>
      <c r="AM423">
        <v>6</v>
      </c>
      <c r="AN423">
        <v>6</v>
      </c>
      <c r="AO423">
        <v>1</v>
      </c>
      <c r="AP423">
        <v>0</v>
      </c>
      <c r="AQ423">
        <v>0</v>
      </c>
      <c r="AR423">
        <v>0</v>
      </c>
      <c r="AS423">
        <v>0</v>
      </c>
      <c r="AT423">
        <v>0</v>
      </c>
      <c r="AU423">
        <v>0</v>
      </c>
      <c r="AV423">
        <v>0</v>
      </c>
      <c r="AW423">
        <v>0</v>
      </c>
      <c r="AX423">
        <v>0</v>
      </c>
      <c r="AY423">
        <v>0</v>
      </c>
      <c r="AZ423">
        <v>0</v>
      </c>
      <c r="BA423">
        <v>0</v>
      </c>
      <c r="BB423">
        <v>0</v>
      </c>
      <c r="BC423">
        <v>0</v>
      </c>
      <c r="BD423">
        <v>0</v>
      </c>
      <c r="BE423">
        <v>0</v>
      </c>
      <c r="BF423">
        <v>0</v>
      </c>
      <c r="BG423" s="20">
        <v>2</v>
      </c>
      <c r="BH423" s="20">
        <v>0</v>
      </c>
      <c r="BI423" s="20">
        <v>61</v>
      </c>
      <c r="BJ423" s="20">
        <v>1</v>
      </c>
      <c r="BK423" s="20">
        <v>258</v>
      </c>
      <c r="BL423" s="20">
        <v>966</v>
      </c>
      <c r="BM423" s="20">
        <v>585</v>
      </c>
      <c r="BN423" s="20">
        <v>123</v>
      </c>
      <c r="BO423" s="20">
        <v>19</v>
      </c>
      <c r="BP423" s="20"/>
      <c r="BQ423" s="20"/>
      <c r="BR423" s="20"/>
      <c r="BS423" s="20"/>
      <c r="BT423" s="20"/>
      <c r="BU423" s="20"/>
      <c r="BV423" s="20"/>
    </row>
    <row r="424" spans="1:74" x14ac:dyDescent="0.25">
      <c r="A424" s="20" t="s">
        <v>434</v>
      </c>
      <c r="B424" s="20" t="s">
        <v>439</v>
      </c>
      <c r="C424" s="20" t="s">
        <v>446</v>
      </c>
      <c r="D424" s="1">
        <v>44535</v>
      </c>
      <c r="E424">
        <v>81</v>
      </c>
      <c r="F424">
        <v>2</v>
      </c>
      <c r="G424">
        <v>2</v>
      </c>
      <c r="H424">
        <v>0</v>
      </c>
      <c r="I424">
        <v>0</v>
      </c>
      <c r="J424">
        <v>33</v>
      </c>
      <c r="K424">
        <v>2</v>
      </c>
      <c r="L424">
        <v>3</v>
      </c>
      <c r="M424">
        <v>9</v>
      </c>
      <c r="N424">
        <v>1</v>
      </c>
      <c r="O424">
        <v>1</v>
      </c>
      <c r="P424">
        <v>0</v>
      </c>
      <c r="Q424">
        <v>0</v>
      </c>
      <c r="R424">
        <v>290</v>
      </c>
      <c r="S424">
        <v>199</v>
      </c>
      <c r="T424">
        <v>9</v>
      </c>
      <c r="U424">
        <v>17</v>
      </c>
      <c r="V424">
        <v>0</v>
      </c>
      <c r="W424">
        <v>1301</v>
      </c>
      <c r="X424">
        <v>367</v>
      </c>
      <c r="Y424">
        <v>13</v>
      </c>
      <c r="Z424">
        <v>159</v>
      </c>
      <c r="AA424">
        <v>119</v>
      </c>
      <c r="AB424">
        <v>894</v>
      </c>
      <c r="AC424">
        <v>163</v>
      </c>
      <c r="AD424">
        <v>0</v>
      </c>
      <c r="AE424">
        <v>71</v>
      </c>
      <c r="AF424">
        <v>209</v>
      </c>
      <c r="AG424">
        <v>205</v>
      </c>
      <c r="AH424">
        <v>13</v>
      </c>
      <c r="AI424">
        <v>0</v>
      </c>
      <c r="AJ424">
        <v>31</v>
      </c>
      <c r="AK424">
        <v>40</v>
      </c>
      <c r="AL424">
        <v>26</v>
      </c>
      <c r="AM424">
        <v>15</v>
      </c>
      <c r="AN424">
        <v>6</v>
      </c>
      <c r="AO424">
        <v>1</v>
      </c>
      <c r="AP424">
        <v>0</v>
      </c>
      <c r="AQ424">
        <v>0</v>
      </c>
      <c r="AR424">
        <v>0</v>
      </c>
      <c r="AS424">
        <v>0</v>
      </c>
      <c r="AT424">
        <v>0</v>
      </c>
      <c r="AU424">
        <v>0</v>
      </c>
      <c r="AV424">
        <v>0</v>
      </c>
      <c r="AW424">
        <v>0</v>
      </c>
      <c r="AX424">
        <v>0</v>
      </c>
      <c r="AY424">
        <v>0</v>
      </c>
      <c r="AZ424">
        <v>0</v>
      </c>
      <c r="BA424">
        <v>0</v>
      </c>
      <c r="BB424">
        <v>0</v>
      </c>
      <c r="BC424">
        <v>0</v>
      </c>
      <c r="BD424">
        <v>0</v>
      </c>
      <c r="BE424">
        <v>0</v>
      </c>
      <c r="BF424">
        <v>0</v>
      </c>
      <c r="BG424" s="20">
        <v>2</v>
      </c>
      <c r="BH424" s="20">
        <v>0</v>
      </c>
      <c r="BI424" s="20">
        <v>62</v>
      </c>
      <c r="BJ424" s="20">
        <v>1</v>
      </c>
      <c r="BK424" s="20">
        <v>258</v>
      </c>
      <c r="BL424" s="20">
        <v>961</v>
      </c>
      <c r="BM424" s="20">
        <v>584</v>
      </c>
      <c r="BN424" s="20">
        <v>125</v>
      </c>
      <c r="BO424" s="20">
        <v>19</v>
      </c>
      <c r="BP424" s="20"/>
      <c r="BQ424" s="20"/>
      <c r="BR424" s="20"/>
      <c r="BS424" s="20"/>
      <c r="BT424" s="20"/>
      <c r="BU424" s="20"/>
      <c r="BV424" s="20"/>
    </row>
    <row r="425" spans="1:74" x14ac:dyDescent="0.25">
      <c r="A425" s="20" t="s">
        <v>434</v>
      </c>
      <c r="B425" s="20" t="s">
        <v>439</v>
      </c>
      <c r="C425" s="20" t="s">
        <v>446</v>
      </c>
      <c r="D425" s="1">
        <v>44542</v>
      </c>
      <c r="E425">
        <v>81</v>
      </c>
      <c r="F425">
        <v>2</v>
      </c>
      <c r="G425">
        <v>2</v>
      </c>
      <c r="H425">
        <v>0</v>
      </c>
      <c r="I425">
        <v>0</v>
      </c>
      <c r="J425">
        <v>35</v>
      </c>
      <c r="K425">
        <v>2</v>
      </c>
      <c r="L425">
        <v>3</v>
      </c>
      <c r="M425">
        <v>9</v>
      </c>
      <c r="N425">
        <v>1</v>
      </c>
      <c r="O425">
        <v>1</v>
      </c>
      <c r="P425">
        <v>0</v>
      </c>
      <c r="Q425">
        <v>0</v>
      </c>
      <c r="R425">
        <v>289</v>
      </c>
      <c r="S425">
        <v>213</v>
      </c>
      <c r="T425">
        <v>7</v>
      </c>
      <c r="U425">
        <v>16</v>
      </c>
      <c r="V425">
        <v>0</v>
      </c>
      <c r="W425">
        <v>1302</v>
      </c>
      <c r="X425">
        <v>406</v>
      </c>
      <c r="Y425">
        <v>13</v>
      </c>
      <c r="Z425">
        <v>154</v>
      </c>
      <c r="AA425">
        <v>117</v>
      </c>
      <c r="AB425">
        <v>894</v>
      </c>
      <c r="AC425">
        <v>209</v>
      </c>
      <c r="AD425">
        <v>0</v>
      </c>
      <c r="AE425">
        <v>71</v>
      </c>
      <c r="AF425">
        <v>209</v>
      </c>
      <c r="AG425">
        <v>207</v>
      </c>
      <c r="AH425">
        <v>20</v>
      </c>
      <c r="AI425">
        <v>0</v>
      </c>
      <c r="AJ425">
        <v>31</v>
      </c>
      <c r="AK425">
        <v>39</v>
      </c>
      <c r="AL425">
        <v>26</v>
      </c>
      <c r="AM425">
        <v>16</v>
      </c>
      <c r="AN425">
        <v>6</v>
      </c>
      <c r="AO425">
        <v>1</v>
      </c>
      <c r="AP425">
        <v>0</v>
      </c>
      <c r="AQ425">
        <v>0</v>
      </c>
      <c r="AR425">
        <v>0</v>
      </c>
      <c r="AS425">
        <v>0</v>
      </c>
      <c r="AT425">
        <v>0</v>
      </c>
      <c r="AU425">
        <v>0</v>
      </c>
      <c r="AV425">
        <v>0</v>
      </c>
      <c r="AW425">
        <v>0</v>
      </c>
      <c r="AX425">
        <v>0</v>
      </c>
      <c r="AY425">
        <v>0</v>
      </c>
      <c r="AZ425">
        <v>0</v>
      </c>
      <c r="BA425">
        <v>0</v>
      </c>
      <c r="BB425">
        <v>0</v>
      </c>
      <c r="BC425">
        <v>0</v>
      </c>
      <c r="BD425">
        <v>0</v>
      </c>
      <c r="BE425">
        <v>0</v>
      </c>
      <c r="BF425">
        <v>0</v>
      </c>
      <c r="BG425" s="20">
        <v>2</v>
      </c>
      <c r="BH425" s="20">
        <v>0</v>
      </c>
      <c r="BI425" s="20">
        <v>62</v>
      </c>
      <c r="BJ425" s="20">
        <v>1</v>
      </c>
      <c r="BK425" s="20">
        <v>262</v>
      </c>
      <c r="BL425" s="20">
        <v>969</v>
      </c>
      <c r="BM425" s="20">
        <v>585</v>
      </c>
      <c r="BN425" s="20">
        <v>127</v>
      </c>
      <c r="BO425" s="20">
        <v>19</v>
      </c>
      <c r="BP425" s="20"/>
      <c r="BQ425" s="20"/>
      <c r="BR425" s="20"/>
      <c r="BS425" s="20"/>
      <c r="BT425" s="20"/>
      <c r="BU425" s="20"/>
      <c r="BV425" s="20"/>
    </row>
    <row r="426" spans="1:74" x14ac:dyDescent="0.25">
      <c r="A426" s="20" t="s">
        <v>434</v>
      </c>
      <c r="B426" s="20" t="s">
        <v>439</v>
      </c>
      <c r="C426" s="20" t="s">
        <v>446</v>
      </c>
      <c r="D426" s="1">
        <v>44549</v>
      </c>
      <c r="E426">
        <v>81</v>
      </c>
      <c r="F426">
        <v>2</v>
      </c>
      <c r="G426">
        <v>2</v>
      </c>
      <c r="H426">
        <v>0</v>
      </c>
      <c r="I426">
        <v>0</v>
      </c>
      <c r="J426">
        <v>40</v>
      </c>
      <c r="K426">
        <v>2</v>
      </c>
      <c r="L426">
        <v>4</v>
      </c>
      <c r="M426">
        <v>8</v>
      </c>
      <c r="N426">
        <v>1</v>
      </c>
      <c r="O426">
        <v>1</v>
      </c>
      <c r="P426">
        <v>0</v>
      </c>
      <c r="Q426">
        <v>0</v>
      </c>
      <c r="R426">
        <v>289</v>
      </c>
      <c r="S426">
        <v>216</v>
      </c>
      <c r="T426">
        <v>7</v>
      </c>
      <c r="U426">
        <v>15</v>
      </c>
      <c r="V426">
        <v>0</v>
      </c>
      <c r="W426">
        <v>1307</v>
      </c>
      <c r="X426">
        <v>467</v>
      </c>
      <c r="Y426">
        <v>13</v>
      </c>
      <c r="Z426">
        <v>163</v>
      </c>
      <c r="AA426">
        <v>109</v>
      </c>
      <c r="AB426">
        <v>899</v>
      </c>
      <c r="AC426">
        <v>276</v>
      </c>
      <c r="AD426">
        <v>0</v>
      </c>
      <c r="AE426">
        <v>73</v>
      </c>
      <c r="AF426">
        <v>205</v>
      </c>
      <c r="AG426">
        <v>208</v>
      </c>
      <c r="AH426">
        <v>30</v>
      </c>
      <c r="AI426">
        <v>0</v>
      </c>
      <c r="AJ426">
        <v>35</v>
      </c>
      <c r="AK426">
        <v>34</v>
      </c>
      <c r="AL426">
        <v>26</v>
      </c>
      <c r="AM426">
        <v>17</v>
      </c>
      <c r="AN426">
        <v>6</v>
      </c>
      <c r="AO426">
        <v>1</v>
      </c>
      <c r="AP426">
        <v>0</v>
      </c>
      <c r="AQ426">
        <v>0</v>
      </c>
      <c r="AR426">
        <v>0</v>
      </c>
      <c r="AS426">
        <v>0</v>
      </c>
      <c r="AT426">
        <v>0</v>
      </c>
      <c r="AU426">
        <v>0</v>
      </c>
      <c r="AV426">
        <v>0</v>
      </c>
      <c r="AW426">
        <v>0</v>
      </c>
      <c r="AX426">
        <v>0</v>
      </c>
      <c r="AY426">
        <v>0</v>
      </c>
      <c r="AZ426">
        <v>0</v>
      </c>
      <c r="BA426">
        <v>0</v>
      </c>
      <c r="BB426">
        <v>0</v>
      </c>
      <c r="BC426">
        <v>0</v>
      </c>
      <c r="BD426">
        <v>0</v>
      </c>
      <c r="BE426">
        <v>0</v>
      </c>
      <c r="BF426">
        <v>0</v>
      </c>
      <c r="BG426" s="20">
        <v>2</v>
      </c>
      <c r="BH426" s="20">
        <v>0</v>
      </c>
      <c r="BI426" s="20">
        <v>62</v>
      </c>
      <c r="BJ426" s="20">
        <v>1</v>
      </c>
      <c r="BK426" s="20">
        <v>262</v>
      </c>
      <c r="BL426" s="20">
        <v>974</v>
      </c>
      <c r="BM426" s="20">
        <v>593</v>
      </c>
      <c r="BN426" s="20">
        <v>130</v>
      </c>
      <c r="BO426" s="20">
        <v>19</v>
      </c>
      <c r="BP426" s="20">
        <v>4975</v>
      </c>
      <c r="BQ426" s="20">
        <v>604</v>
      </c>
      <c r="BR426" s="20">
        <v>0</v>
      </c>
      <c r="BS426" s="20">
        <v>9</v>
      </c>
      <c r="BT426" s="20">
        <v>556</v>
      </c>
      <c r="BU426" s="20">
        <v>1568</v>
      </c>
      <c r="BV426" s="20">
        <v>2546</v>
      </c>
    </row>
    <row r="427" spans="1:74" x14ac:dyDescent="0.25">
      <c r="A427" s="20" t="s">
        <v>434</v>
      </c>
      <c r="B427" s="20" t="s">
        <v>439</v>
      </c>
      <c r="C427" s="20" t="s">
        <v>446</v>
      </c>
      <c r="D427" s="1">
        <v>44558</v>
      </c>
      <c r="E427">
        <v>81</v>
      </c>
      <c r="F427">
        <v>2</v>
      </c>
      <c r="G427">
        <v>2</v>
      </c>
      <c r="H427">
        <v>0</v>
      </c>
      <c r="I427">
        <v>0</v>
      </c>
      <c r="J427">
        <v>43</v>
      </c>
      <c r="K427">
        <v>2</v>
      </c>
      <c r="L427">
        <v>4</v>
      </c>
      <c r="M427">
        <v>8</v>
      </c>
      <c r="N427">
        <v>1</v>
      </c>
      <c r="O427">
        <v>1</v>
      </c>
      <c r="P427">
        <v>0</v>
      </c>
      <c r="Q427">
        <v>0</v>
      </c>
      <c r="R427">
        <v>289</v>
      </c>
      <c r="S427">
        <v>220</v>
      </c>
      <c r="T427">
        <v>7</v>
      </c>
      <c r="U427">
        <v>16</v>
      </c>
      <c r="V427">
        <v>0</v>
      </c>
      <c r="W427">
        <v>1314</v>
      </c>
      <c r="X427">
        <v>527</v>
      </c>
      <c r="Y427">
        <v>12</v>
      </c>
      <c r="Z427">
        <v>171</v>
      </c>
      <c r="AA427">
        <v>100</v>
      </c>
      <c r="AB427">
        <v>898</v>
      </c>
      <c r="AC427">
        <v>319</v>
      </c>
      <c r="AD427">
        <v>0</v>
      </c>
      <c r="AE427">
        <v>73</v>
      </c>
      <c r="AF427">
        <v>202</v>
      </c>
      <c r="AG427">
        <v>203</v>
      </c>
      <c r="AH427">
        <v>42</v>
      </c>
      <c r="AI427">
        <v>0</v>
      </c>
      <c r="AJ427">
        <v>36</v>
      </c>
      <c r="AK427">
        <v>29</v>
      </c>
      <c r="AL427">
        <v>26</v>
      </c>
      <c r="AM427">
        <v>17</v>
      </c>
      <c r="AN427">
        <v>6</v>
      </c>
      <c r="AO427">
        <v>1</v>
      </c>
      <c r="AP427">
        <v>0</v>
      </c>
      <c r="AQ427">
        <v>0</v>
      </c>
      <c r="AR427">
        <v>0</v>
      </c>
      <c r="AS427">
        <v>0</v>
      </c>
      <c r="AT427">
        <v>0</v>
      </c>
      <c r="AU427">
        <v>0</v>
      </c>
      <c r="AV427">
        <v>0</v>
      </c>
      <c r="AW427">
        <v>0</v>
      </c>
      <c r="AX427">
        <v>0</v>
      </c>
      <c r="AY427">
        <v>0</v>
      </c>
      <c r="AZ427">
        <v>0</v>
      </c>
      <c r="BA427">
        <v>0</v>
      </c>
      <c r="BB427">
        <v>0</v>
      </c>
      <c r="BC427">
        <v>0</v>
      </c>
      <c r="BD427">
        <v>0</v>
      </c>
      <c r="BE427">
        <v>0</v>
      </c>
      <c r="BF427">
        <v>0</v>
      </c>
      <c r="BG427" s="20">
        <v>2</v>
      </c>
      <c r="BH427" s="20">
        <v>0</v>
      </c>
      <c r="BI427" s="20">
        <v>62</v>
      </c>
      <c r="BJ427" s="20">
        <v>1</v>
      </c>
      <c r="BK427" s="20">
        <v>261</v>
      </c>
      <c r="BL427" s="20">
        <v>982</v>
      </c>
      <c r="BM427" s="20">
        <v>592</v>
      </c>
      <c r="BN427" s="20">
        <v>127</v>
      </c>
      <c r="BO427" s="20">
        <v>19</v>
      </c>
      <c r="BP427" s="20">
        <v>4985</v>
      </c>
      <c r="BQ427" s="20">
        <v>820</v>
      </c>
      <c r="BR427" s="20">
        <v>0</v>
      </c>
      <c r="BS427" s="20">
        <v>9</v>
      </c>
      <c r="BT427" s="20">
        <v>561</v>
      </c>
      <c r="BU427" s="20">
        <v>1543</v>
      </c>
      <c r="BV427" s="20">
        <v>2565</v>
      </c>
    </row>
    <row r="428" spans="1:74" x14ac:dyDescent="0.25">
      <c r="A428" s="20" t="s">
        <v>434</v>
      </c>
      <c r="B428" s="20" t="s">
        <v>439</v>
      </c>
      <c r="C428" s="20" t="s">
        <v>446</v>
      </c>
      <c r="D428" s="1">
        <v>44564</v>
      </c>
      <c r="E428">
        <v>81</v>
      </c>
      <c r="F428">
        <v>2</v>
      </c>
      <c r="G428">
        <v>2</v>
      </c>
      <c r="H428">
        <v>0</v>
      </c>
      <c r="I428">
        <v>0</v>
      </c>
      <c r="J428">
        <v>43</v>
      </c>
      <c r="K428">
        <v>2</v>
      </c>
      <c r="L428">
        <v>4</v>
      </c>
      <c r="M428">
        <v>8</v>
      </c>
      <c r="N428">
        <v>1</v>
      </c>
      <c r="O428">
        <v>1</v>
      </c>
      <c r="P428">
        <v>0</v>
      </c>
      <c r="Q428">
        <v>0</v>
      </c>
      <c r="R428">
        <v>290</v>
      </c>
      <c r="S428">
        <v>224</v>
      </c>
      <c r="T428">
        <v>7</v>
      </c>
      <c r="U428">
        <v>16</v>
      </c>
      <c r="V428">
        <v>0</v>
      </c>
      <c r="W428">
        <v>1313</v>
      </c>
      <c r="X428">
        <v>557</v>
      </c>
      <c r="Y428">
        <v>11</v>
      </c>
      <c r="Z428">
        <v>167</v>
      </c>
      <c r="AA428">
        <v>101</v>
      </c>
      <c r="AB428">
        <v>905</v>
      </c>
      <c r="AC428">
        <v>345</v>
      </c>
      <c r="AD428">
        <v>0</v>
      </c>
      <c r="AE428">
        <v>73</v>
      </c>
      <c r="AF428">
        <v>201</v>
      </c>
      <c r="AG428">
        <v>202</v>
      </c>
      <c r="AH428">
        <v>49</v>
      </c>
      <c r="AI428">
        <v>0</v>
      </c>
      <c r="AJ428">
        <v>38</v>
      </c>
      <c r="AK428">
        <v>28</v>
      </c>
      <c r="AL428">
        <v>27</v>
      </c>
      <c r="AM428">
        <v>17</v>
      </c>
      <c r="AN428">
        <v>6</v>
      </c>
      <c r="AO428">
        <v>1</v>
      </c>
      <c r="AP428">
        <v>0</v>
      </c>
      <c r="AQ428">
        <v>0</v>
      </c>
      <c r="AR428">
        <v>0</v>
      </c>
      <c r="AS428">
        <v>0</v>
      </c>
      <c r="AT428">
        <v>0</v>
      </c>
      <c r="AU428">
        <v>0</v>
      </c>
      <c r="AV428">
        <v>0</v>
      </c>
      <c r="AW428">
        <v>0</v>
      </c>
      <c r="AX428">
        <v>0</v>
      </c>
      <c r="AY428">
        <v>0</v>
      </c>
      <c r="AZ428">
        <v>0</v>
      </c>
      <c r="BA428">
        <v>0</v>
      </c>
      <c r="BB428">
        <v>0</v>
      </c>
      <c r="BC428">
        <v>0</v>
      </c>
      <c r="BD428">
        <v>0</v>
      </c>
      <c r="BE428">
        <v>0</v>
      </c>
      <c r="BF428">
        <v>0</v>
      </c>
      <c r="BG428" s="20">
        <v>2</v>
      </c>
      <c r="BH428" s="20">
        <v>0</v>
      </c>
      <c r="BI428" s="20">
        <v>62</v>
      </c>
      <c r="BJ428" s="20">
        <v>1</v>
      </c>
      <c r="BK428" s="20">
        <v>262</v>
      </c>
      <c r="BL428" s="20">
        <v>984</v>
      </c>
      <c r="BM428" s="20">
        <v>600</v>
      </c>
      <c r="BN428" s="20">
        <v>127</v>
      </c>
      <c r="BO428" s="20">
        <v>19</v>
      </c>
      <c r="BP428" s="20">
        <v>4985</v>
      </c>
      <c r="BQ428" s="20">
        <v>932</v>
      </c>
      <c r="BR428" s="20">
        <v>0</v>
      </c>
      <c r="BS428" s="20">
        <v>10</v>
      </c>
      <c r="BT428" s="20">
        <v>563</v>
      </c>
      <c r="BU428" s="20">
        <v>1520</v>
      </c>
      <c r="BV428" s="20">
        <v>2577</v>
      </c>
    </row>
    <row r="429" spans="1:74" x14ac:dyDescent="0.25">
      <c r="A429" s="20" t="s">
        <v>434</v>
      </c>
      <c r="B429" s="20" t="s">
        <v>439</v>
      </c>
      <c r="C429" s="20" t="s">
        <v>446</v>
      </c>
      <c r="D429" s="1">
        <v>44570</v>
      </c>
      <c r="E429">
        <v>81</v>
      </c>
      <c r="F429">
        <v>2</v>
      </c>
      <c r="G429">
        <v>2</v>
      </c>
      <c r="H429">
        <v>0</v>
      </c>
      <c r="I429">
        <v>0</v>
      </c>
      <c r="J429">
        <v>44</v>
      </c>
      <c r="K429">
        <v>2</v>
      </c>
      <c r="L429">
        <v>4</v>
      </c>
      <c r="M429">
        <v>8</v>
      </c>
      <c r="N429">
        <v>1</v>
      </c>
      <c r="O429">
        <v>1</v>
      </c>
      <c r="P429">
        <v>0</v>
      </c>
      <c r="Q429">
        <v>0</v>
      </c>
      <c r="R429">
        <v>291</v>
      </c>
      <c r="S429">
        <v>225</v>
      </c>
      <c r="T429">
        <v>7</v>
      </c>
      <c r="U429">
        <v>16</v>
      </c>
      <c r="V429">
        <v>0</v>
      </c>
      <c r="W429">
        <v>1320</v>
      </c>
      <c r="X429">
        <v>586</v>
      </c>
      <c r="Y429">
        <v>11</v>
      </c>
      <c r="Z429">
        <v>167</v>
      </c>
      <c r="AA429">
        <v>100</v>
      </c>
      <c r="AB429">
        <v>907</v>
      </c>
      <c r="AC429">
        <v>358</v>
      </c>
      <c r="AD429">
        <v>0</v>
      </c>
      <c r="AE429">
        <v>73</v>
      </c>
      <c r="AF429">
        <v>198</v>
      </c>
      <c r="AG429">
        <v>203</v>
      </c>
      <c r="AH429">
        <v>52</v>
      </c>
      <c r="AI429">
        <v>0</v>
      </c>
      <c r="AJ429">
        <v>37</v>
      </c>
      <c r="AK429">
        <v>28</v>
      </c>
      <c r="AL429">
        <v>27</v>
      </c>
      <c r="AM429">
        <v>17</v>
      </c>
      <c r="AN429">
        <v>6</v>
      </c>
      <c r="AO429">
        <v>1</v>
      </c>
      <c r="AP429">
        <v>0</v>
      </c>
      <c r="AQ429">
        <v>0</v>
      </c>
      <c r="AR429">
        <v>0</v>
      </c>
      <c r="AS429">
        <v>0</v>
      </c>
      <c r="AT429">
        <v>0</v>
      </c>
      <c r="AU429">
        <v>0</v>
      </c>
      <c r="AV429">
        <v>0</v>
      </c>
      <c r="AW429">
        <v>0</v>
      </c>
      <c r="AX429">
        <v>0</v>
      </c>
      <c r="AY429">
        <v>0</v>
      </c>
      <c r="AZ429">
        <v>0</v>
      </c>
      <c r="BA429">
        <v>0</v>
      </c>
      <c r="BB429">
        <v>0</v>
      </c>
      <c r="BC429">
        <v>0</v>
      </c>
      <c r="BD429">
        <v>0</v>
      </c>
      <c r="BE429">
        <v>0</v>
      </c>
      <c r="BF429">
        <v>0</v>
      </c>
      <c r="BG429" s="20">
        <v>2</v>
      </c>
      <c r="BH429" s="20">
        <v>0</v>
      </c>
      <c r="BI429" s="20">
        <v>62</v>
      </c>
      <c r="BJ429" s="20">
        <v>1</v>
      </c>
      <c r="BK429" s="20">
        <v>264</v>
      </c>
      <c r="BL429" s="20">
        <v>990</v>
      </c>
      <c r="BM429" s="20">
        <v>602</v>
      </c>
      <c r="BN429" s="20">
        <v>129</v>
      </c>
      <c r="BO429" s="20">
        <v>19</v>
      </c>
      <c r="BP429" s="20">
        <v>4989</v>
      </c>
      <c r="BQ429" s="20">
        <v>1010</v>
      </c>
      <c r="BR429" s="20">
        <v>0</v>
      </c>
      <c r="BS429" s="20">
        <v>10</v>
      </c>
      <c r="BT429" s="20">
        <v>569</v>
      </c>
      <c r="BU429" s="20">
        <v>1502</v>
      </c>
      <c r="BV429" s="20">
        <v>2599</v>
      </c>
    </row>
    <row r="430" spans="1:74" x14ac:dyDescent="0.25">
      <c r="A430" s="20" t="s">
        <v>434</v>
      </c>
      <c r="B430" s="20" t="s">
        <v>439</v>
      </c>
      <c r="C430" s="20" t="s">
        <v>446</v>
      </c>
      <c r="D430" s="1">
        <v>44577</v>
      </c>
      <c r="E430">
        <v>81</v>
      </c>
      <c r="F430">
        <v>2</v>
      </c>
      <c r="G430">
        <v>2</v>
      </c>
      <c r="H430">
        <v>0</v>
      </c>
      <c r="I430">
        <v>0</v>
      </c>
      <c r="J430">
        <v>45</v>
      </c>
      <c r="K430">
        <v>2</v>
      </c>
      <c r="L430">
        <v>5</v>
      </c>
      <c r="M430">
        <v>7</v>
      </c>
      <c r="N430">
        <v>1</v>
      </c>
      <c r="O430">
        <v>1</v>
      </c>
      <c r="P430">
        <v>0</v>
      </c>
      <c r="Q430">
        <v>0</v>
      </c>
      <c r="R430">
        <v>289</v>
      </c>
      <c r="S430">
        <v>225</v>
      </c>
      <c r="T430">
        <v>7</v>
      </c>
      <c r="U430">
        <v>15</v>
      </c>
      <c r="V430">
        <v>0</v>
      </c>
      <c r="W430">
        <v>1320</v>
      </c>
      <c r="X430">
        <v>603</v>
      </c>
      <c r="Y430">
        <v>11</v>
      </c>
      <c r="Z430">
        <v>161</v>
      </c>
      <c r="AA430">
        <v>98</v>
      </c>
      <c r="AB430">
        <v>908</v>
      </c>
      <c r="AC430">
        <v>364</v>
      </c>
      <c r="AD430">
        <v>0</v>
      </c>
      <c r="AE430">
        <v>74</v>
      </c>
      <c r="AF430">
        <v>198</v>
      </c>
      <c r="AG430">
        <v>205</v>
      </c>
      <c r="AH430">
        <v>58</v>
      </c>
      <c r="AI430">
        <v>0</v>
      </c>
      <c r="AJ430">
        <v>39</v>
      </c>
      <c r="AK430">
        <v>27</v>
      </c>
      <c r="AL430">
        <v>27</v>
      </c>
      <c r="AM430">
        <v>17</v>
      </c>
      <c r="AN430">
        <v>6</v>
      </c>
      <c r="AO430">
        <v>1</v>
      </c>
      <c r="AP430">
        <v>0</v>
      </c>
      <c r="AQ430">
        <v>0</v>
      </c>
      <c r="AR430">
        <v>0</v>
      </c>
      <c r="AS430">
        <v>0</v>
      </c>
      <c r="AT430">
        <v>0</v>
      </c>
      <c r="AU430">
        <v>0</v>
      </c>
      <c r="AV430">
        <v>0</v>
      </c>
      <c r="AW430">
        <v>0</v>
      </c>
      <c r="AX430">
        <v>0</v>
      </c>
      <c r="AY430">
        <v>0</v>
      </c>
      <c r="AZ430">
        <v>0</v>
      </c>
      <c r="BA430">
        <v>0</v>
      </c>
      <c r="BB430">
        <v>0</v>
      </c>
      <c r="BC430">
        <v>0</v>
      </c>
      <c r="BD430">
        <v>0</v>
      </c>
      <c r="BE430">
        <v>0</v>
      </c>
      <c r="BF430">
        <v>0</v>
      </c>
      <c r="BG430" s="20">
        <v>2</v>
      </c>
      <c r="BH430" s="20">
        <v>0</v>
      </c>
      <c r="BI430" s="20">
        <v>62</v>
      </c>
      <c r="BJ430" s="20">
        <v>1</v>
      </c>
      <c r="BK430" s="20">
        <v>262</v>
      </c>
      <c r="BL430" s="20">
        <v>998</v>
      </c>
      <c r="BM430" s="20">
        <v>601</v>
      </c>
      <c r="BN430" s="20">
        <v>129</v>
      </c>
      <c r="BO430" s="20">
        <v>19</v>
      </c>
      <c r="BP430" s="20">
        <v>4985</v>
      </c>
      <c r="BQ430" s="20">
        <v>1062</v>
      </c>
      <c r="BR430" s="20">
        <v>0</v>
      </c>
      <c r="BS430" s="20">
        <v>10</v>
      </c>
      <c r="BT430" s="20">
        <v>577</v>
      </c>
      <c r="BU430" s="20">
        <v>1479</v>
      </c>
      <c r="BV430" s="20">
        <v>2610</v>
      </c>
    </row>
    <row r="431" spans="1:74" x14ac:dyDescent="0.25">
      <c r="A431" s="20" t="s">
        <v>434</v>
      </c>
      <c r="B431" s="20" t="s">
        <v>439</v>
      </c>
      <c r="C431" s="20" t="s">
        <v>446</v>
      </c>
      <c r="D431" s="1">
        <v>44584</v>
      </c>
      <c r="E431">
        <v>82</v>
      </c>
      <c r="F431">
        <v>2</v>
      </c>
      <c r="G431">
        <v>2</v>
      </c>
      <c r="H431">
        <v>0</v>
      </c>
      <c r="I431">
        <v>0</v>
      </c>
      <c r="J431">
        <v>45</v>
      </c>
      <c r="K431">
        <v>2</v>
      </c>
      <c r="L431">
        <v>6</v>
      </c>
      <c r="M431">
        <v>7</v>
      </c>
      <c r="N431">
        <v>1</v>
      </c>
      <c r="O431">
        <v>1</v>
      </c>
      <c r="P431">
        <v>0</v>
      </c>
      <c r="Q431">
        <v>0</v>
      </c>
      <c r="R431">
        <v>289</v>
      </c>
      <c r="S431">
        <v>226</v>
      </c>
      <c r="T431">
        <v>7</v>
      </c>
      <c r="U431">
        <v>15</v>
      </c>
      <c r="V431">
        <v>0</v>
      </c>
      <c r="W431">
        <v>1325</v>
      </c>
      <c r="X431">
        <v>613</v>
      </c>
      <c r="Y431">
        <v>12</v>
      </c>
      <c r="Z431">
        <v>165</v>
      </c>
      <c r="AA431">
        <v>94</v>
      </c>
      <c r="AB431">
        <v>912</v>
      </c>
      <c r="AC431">
        <v>372</v>
      </c>
      <c r="AD431">
        <v>0</v>
      </c>
      <c r="AE431">
        <v>72</v>
      </c>
      <c r="AF431">
        <v>203</v>
      </c>
      <c r="AG431">
        <v>205</v>
      </c>
      <c r="AH431">
        <v>61</v>
      </c>
      <c r="AI431">
        <v>0</v>
      </c>
      <c r="AJ431">
        <v>38</v>
      </c>
      <c r="AK431">
        <v>27</v>
      </c>
      <c r="AL431">
        <v>27</v>
      </c>
      <c r="AM431">
        <v>17</v>
      </c>
      <c r="AN431">
        <v>6</v>
      </c>
      <c r="AO431">
        <v>1</v>
      </c>
      <c r="AP431">
        <v>0</v>
      </c>
      <c r="AQ431">
        <v>0</v>
      </c>
      <c r="AR431">
        <v>0</v>
      </c>
      <c r="AS431">
        <v>0</v>
      </c>
      <c r="AT431">
        <v>0</v>
      </c>
      <c r="AU431">
        <v>0</v>
      </c>
      <c r="AV431">
        <v>0</v>
      </c>
      <c r="AW431">
        <v>0</v>
      </c>
      <c r="AX431">
        <v>0</v>
      </c>
      <c r="AY431">
        <v>0</v>
      </c>
      <c r="AZ431">
        <v>0</v>
      </c>
      <c r="BA431">
        <v>0</v>
      </c>
      <c r="BB431">
        <v>0</v>
      </c>
      <c r="BC431">
        <v>0</v>
      </c>
      <c r="BD431">
        <v>0</v>
      </c>
      <c r="BE431">
        <v>0</v>
      </c>
      <c r="BF431">
        <v>0</v>
      </c>
      <c r="BG431" s="20">
        <v>2</v>
      </c>
      <c r="BH431" s="20">
        <v>0</v>
      </c>
      <c r="BI431" s="20">
        <v>62</v>
      </c>
      <c r="BJ431" s="20">
        <v>1</v>
      </c>
      <c r="BK431" s="20">
        <v>263</v>
      </c>
      <c r="BL431" s="20">
        <v>1000</v>
      </c>
      <c r="BM431" s="20">
        <v>601</v>
      </c>
      <c r="BN431" s="20">
        <v>129</v>
      </c>
      <c r="BO431" s="20">
        <v>19</v>
      </c>
      <c r="BP431" s="20">
        <v>5012</v>
      </c>
      <c r="BQ431" s="20">
        <v>1109</v>
      </c>
      <c r="BR431" s="20">
        <v>0</v>
      </c>
      <c r="BS431" s="20">
        <v>10</v>
      </c>
      <c r="BT431" s="20">
        <v>582</v>
      </c>
      <c r="BU431" s="20">
        <v>1486</v>
      </c>
      <c r="BV431" s="20">
        <v>2629</v>
      </c>
    </row>
    <row r="432" spans="1:74" x14ac:dyDescent="0.25">
      <c r="A432" s="20" t="s">
        <v>434</v>
      </c>
      <c r="B432" s="20" t="s">
        <v>439</v>
      </c>
      <c r="C432" s="20" t="s">
        <v>446</v>
      </c>
      <c r="D432" s="1">
        <v>44591</v>
      </c>
      <c r="E432">
        <v>82</v>
      </c>
      <c r="F432">
        <v>2</v>
      </c>
      <c r="G432">
        <v>2</v>
      </c>
      <c r="H432">
        <v>0</v>
      </c>
      <c r="I432">
        <v>0</v>
      </c>
      <c r="J432">
        <v>46</v>
      </c>
      <c r="K432">
        <v>2</v>
      </c>
      <c r="L432">
        <v>6</v>
      </c>
      <c r="M432">
        <v>7</v>
      </c>
      <c r="N432">
        <v>1</v>
      </c>
      <c r="O432">
        <v>1</v>
      </c>
      <c r="P432">
        <v>0</v>
      </c>
      <c r="Q432">
        <v>0</v>
      </c>
      <c r="R432">
        <v>288</v>
      </c>
      <c r="S432">
        <v>227</v>
      </c>
      <c r="T432">
        <v>7</v>
      </c>
      <c r="U432">
        <v>15</v>
      </c>
      <c r="V432">
        <v>0</v>
      </c>
      <c r="W432">
        <v>1321</v>
      </c>
      <c r="X432">
        <v>625</v>
      </c>
      <c r="Y432">
        <v>12</v>
      </c>
      <c r="Z432">
        <v>162</v>
      </c>
      <c r="AA432">
        <v>92</v>
      </c>
      <c r="AB432">
        <v>916</v>
      </c>
      <c r="AC432">
        <v>382</v>
      </c>
      <c r="AD432">
        <v>0</v>
      </c>
      <c r="AE432">
        <v>72</v>
      </c>
      <c r="AF432">
        <v>206</v>
      </c>
      <c r="AG432">
        <v>204</v>
      </c>
      <c r="AH432">
        <v>60</v>
      </c>
      <c r="AI432">
        <v>0</v>
      </c>
      <c r="AJ432">
        <v>36</v>
      </c>
      <c r="AK432">
        <v>27</v>
      </c>
      <c r="AL432">
        <v>27</v>
      </c>
      <c r="AM432">
        <v>17</v>
      </c>
      <c r="AN432">
        <v>6</v>
      </c>
      <c r="AO432">
        <v>1</v>
      </c>
      <c r="AP432">
        <v>0</v>
      </c>
      <c r="AQ432">
        <v>0</v>
      </c>
      <c r="AR432">
        <v>0</v>
      </c>
      <c r="AS432">
        <v>0</v>
      </c>
      <c r="AT432">
        <v>0</v>
      </c>
      <c r="AU432">
        <v>0</v>
      </c>
      <c r="AV432">
        <v>0</v>
      </c>
      <c r="AW432">
        <v>0</v>
      </c>
      <c r="AX432">
        <v>0</v>
      </c>
      <c r="AY432">
        <v>0</v>
      </c>
      <c r="AZ432">
        <v>0</v>
      </c>
      <c r="BA432">
        <v>0</v>
      </c>
      <c r="BB432">
        <v>0</v>
      </c>
      <c r="BC432">
        <v>0</v>
      </c>
      <c r="BD432">
        <v>0</v>
      </c>
      <c r="BE432">
        <v>0</v>
      </c>
      <c r="BF432">
        <v>0</v>
      </c>
      <c r="BG432" s="20">
        <v>2</v>
      </c>
      <c r="BH432" s="20">
        <v>0</v>
      </c>
      <c r="BI432" s="20">
        <v>62</v>
      </c>
      <c r="BJ432" s="20">
        <v>1</v>
      </c>
      <c r="BK432" s="20">
        <v>262</v>
      </c>
      <c r="BL432" s="20">
        <v>998</v>
      </c>
      <c r="BM432" s="20">
        <v>604</v>
      </c>
      <c r="BN432" s="20">
        <v>129</v>
      </c>
      <c r="BO432" s="20">
        <v>19</v>
      </c>
      <c r="BP432" s="20">
        <v>5011</v>
      </c>
      <c r="BQ432" s="20">
        <v>1152</v>
      </c>
      <c r="BR432" s="20">
        <v>0</v>
      </c>
      <c r="BS432" s="20">
        <v>10</v>
      </c>
      <c r="BT432" s="20">
        <v>576</v>
      </c>
      <c r="BU432" s="20">
        <v>1483</v>
      </c>
      <c r="BV432" s="20">
        <v>2647</v>
      </c>
    </row>
    <row r="433" spans="1:74" x14ac:dyDescent="0.25">
      <c r="A433" s="20" t="s">
        <v>434</v>
      </c>
      <c r="B433" s="20" t="s">
        <v>439</v>
      </c>
      <c r="C433" s="20" t="s">
        <v>446</v>
      </c>
      <c r="D433" s="1">
        <v>44599</v>
      </c>
      <c r="E433">
        <v>83</v>
      </c>
      <c r="F433">
        <v>2</v>
      </c>
      <c r="G433">
        <v>2</v>
      </c>
      <c r="H433">
        <v>0</v>
      </c>
      <c r="I433">
        <v>0</v>
      </c>
      <c r="J433">
        <v>47</v>
      </c>
      <c r="K433">
        <v>2</v>
      </c>
      <c r="L433">
        <v>6</v>
      </c>
      <c r="M433">
        <v>7</v>
      </c>
      <c r="N433">
        <v>1</v>
      </c>
      <c r="O433">
        <v>1</v>
      </c>
      <c r="P433">
        <v>0</v>
      </c>
      <c r="Q433">
        <v>0</v>
      </c>
      <c r="R433">
        <v>287</v>
      </c>
      <c r="S433">
        <v>228</v>
      </c>
      <c r="T433">
        <v>7</v>
      </c>
      <c r="U433">
        <v>15</v>
      </c>
      <c r="V433">
        <v>0</v>
      </c>
      <c r="W433">
        <v>1328</v>
      </c>
      <c r="X433">
        <v>634</v>
      </c>
      <c r="Y433">
        <v>12</v>
      </c>
      <c r="Z433">
        <v>162</v>
      </c>
      <c r="AA433">
        <v>93</v>
      </c>
      <c r="AB433">
        <v>921</v>
      </c>
      <c r="AC433">
        <v>389</v>
      </c>
      <c r="AD433">
        <v>0</v>
      </c>
      <c r="AE433">
        <v>71</v>
      </c>
      <c r="AF433">
        <v>206</v>
      </c>
      <c r="AG433">
        <v>208</v>
      </c>
      <c r="AH433">
        <v>61</v>
      </c>
      <c r="AI433">
        <v>0</v>
      </c>
      <c r="AJ433">
        <v>36</v>
      </c>
      <c r="AK433">
        <v>27</v>
      </c>
      <c r="AL433">
        <v>27</v>
      </c>
      <c r="AM433">
        <v>17</v>
      </c>
      <c r="AN433">
        <v>6</v>
      </c>
      <c r="AO433">
        <v>1</v>
      </c>
      <c r="AP433">
        <v>0</v>
      </c>
      <c r="AQ433">
        <v>0</v>
      </c>
      <c r="AR433">
        <v>0</v>
      </c>
      <c r="AS433">
        <v>0</v>
      </c>
      <c r="AT433">
        <v>0</v>
      </c>
      <c r="AU433">
        <v>0</v>
      </c>
      <c r="AV433">
        <v>0</v>
      </c>
      <c r="AW433">
        <v>0</v>
      </c>
      <c r="AX433">
        <v>0</v>
      </c>
      <c r="AY433">
        <v>0</v>
      </c>
      <c r="AZ433">
        <v>0</v>
      </c>
      <c r="BA433">
        <v>0</v>
      </c>
      <c r="BB433">
        <v>0</v>
      </c>
      <c r="BC433">
        <v>0</v>
      </c>
      <c r="BD433">
        <v>0</v>
      </c>
      <c r="BE433">
        <v>0</v>
      </c>
      <c r="BF433">
        <v>0</v>
      </c>
      <c r="BG433" s="20">
        <v>2</v>
      </c>
      <c r="BH433" s="20">
        <v>0</v>
      </c>
      <c r="BI433" s="20">
        <v>63</v>
      </c>
      <c r="BJ433" s="20">
        <v>1</v>
      </c>
      <c r="BK433" s="20">
        <v>261</v>
      </c>
      <c r="BL433" s="20">
        <v>1003</v>
      </c>
      <c r="BM433" s="20">
        <v>609</v>
      </c>
      <c r="BN433" s="20">
        <v>134</v>
      </c>
      <c r="BO433" s="20">
        <v>19</v>
      </c>
      <c r="BP433" s="20">
        <v>5017</v>
      </c>
      <c r="BQ433" s="20">
        <v>1176</v>
      </c>
      <c r="BR433" s="20">
        <v>0</v>
      </c>
      <c r="BS433" s="20">
        <v>10</v>
      </c>
      <c r="BT433" s="20">
        <v>569</v>
      </c>
      <c r="BU433" s="20">
        <v>1478</v>
      </c>
      <c r="BV433" s="20">
        <v>2659</v>
      </c>
    </row>
    <row r="434" spans="1:74" x14ac:dyDescent="0.25">
      <c r="A434" s="20" t="s">
        <v>434</v>
      </c>
      <c r="B434" s="20" t="s">
        <v>439</v>
      </c>
      <c r="C434" s="20" t="s">
        <v>446</v>
      </c>
      <c r="D434" s="1">
        <v>44606</v>
      </c>
      <c r="E434">
        <v>82</v>
      </c>
      <c r="F434">
        <v>2</v>
      </c>
      <c r="G434">
        <v>2</v>
      </c>
      <c r="H434">
        <v>0</v>
      </c>
      <c r="I434">
        <v>0</v>
      </c>
      <c r="J434">
        <v>47</v>
      </c>
      <c r="K434">
        <v>2</v>
      </c>
      <c r="L434">
        <v>6</v>
      </c>
      <c r="M434">
        <v>7</v>
      </c>
      <c r="N434">
        <v>1</v>
      </c>
      <c r="O434">
        <v>1</v>
      </c>
      <c r="P434">
        <v>0</v>
      </c>
      <c r="Q434">
        <v>0</v>
      </c>
      <c r="R434">
        <v>287</v>
      </c>
      <c r="S434">
        <v>228</v>
      </c>
      <c r="T434">
        <v>7</v>
      </c>
      <c r="U434">
        <v>14</v>
      </c>
      <c r="V434">
        <v>0</v>
      </c>
      <c r="W434">
        <v>1329</v>
      </c>
      <c r="X434">
        <v>637</v>
      </c>
      <c r="Y434">
        <v>12</v>
      </c>
      <c r="Z434">
        <v>161</v>
      </c>
      <c r="AA434">
        <v>92</v>
      </c>
      <c r="AB434">
        <v>922</v>
      </c>
      <c r="AC434">
        <v>389</v>
      </c>
      <c r="AD434">
        <v>0</v>
      </c>
      <c r="AE434">
        <v>70</v>
      </c>
      <c r="AF434">
        <v>204</v>
      </c>
      <c r="AG434">
        <v>208</v>
      </c>
      <c r="AH434">
        <v>62</v>
      </c>
      <c r="AI434">
        <v>0</v>
      </c>
      <c r="AJ434">
        <v>35</v>
      </c>
      <c r="AK434">
        <v>27</v>
      </c>
      <c r="AL434">
        <v>26</v>
      </c>
      <c r="AM434">
        <v>17</v>
      </c>
      <c r="AN434">
        <v>5</v>
      </c>
      <c r="AO434">
        <v>1</v>
      </c>
      <c r="AP434">
        <v>0</v>
      </c>
      <c r="AQ434">
        <v>0</v>
      </c>
      <c r="AR434">
        <v>0</v>
      </c>
      <c r="AS434">
        <v>0</v>
      </c>
      <c r="AT434">
        <v>0</v>
      </c>
      <c r="AU434">
        <v>0</v>
      </c>
      <c r="AV434">
        <v>0</v>
      </c>
      <c r="AW434">
        <v>0</v>
      </c>
      <c r="AX434">
        <v>0</v>
      </c>
      <c r="AY434">
        <v>0</v>
      </c>
      <c r="AZ434">
        <v>0</v>
      </c>
      <c r="BA434">
        <v>0</v>
      </c>
      <c r="BB434">
        <v>0</v>
      </c>
      <c r="BC434">
        <v>0</v>
      </c>
      <c r="BD434">
        <v>0</v>
      </c>
      <c r="BE434">
        <v>0</v>
      </c>
      <c r="BF434">
        <v>0</v>
      </c>
      <c r="BG434" s="20">
        <v>2</v>
      </c>
      <c r="BH434" s="20">
        <v>0</v>
      </c>
      <c r="BI434" s="20">
        <v>62</v>
      </c>
      <c r="BJ434" s="20">
        <v>1</v>
      </c>
      <c r="BK434" s="20">
        <v>261</v>
      </c>
      <c r="BL434" s="20">
        <v>1009</v>
      </c>
      <c r="BM434" s="20">
        <v>611</v>
      </c>
      <c r="BN434" s="20">
        <v>134</v>
      </c>
      <c r="BO434" s="20">
        <v>19</v>
      </c>
      <c r="BP434" s="20">
        <v>4994</v>
      </c>
      <c r="BQ434" s="20">
        <v>1190</v>
      </c>
      <c r="BR434" s="20">
        <v>0</v>
      </c>
      <c r="BS434" s="20">
        <v>10</v>
      </c>
      <c r="BT434" s="20">
        <v>558</v>
      </c>
      <c r="BU434" s="20">
        <v>1472</v>
      </c>
      <c r="BV434" s="20">
        <v>2653</v>
      </c>
    </row>
    <row r="435" spans="1:74" x14ac:dyDescent="0.25">
      <c r="A435" s="20" t="s">
        <v>434</v>
      </c>
      <c r="B435" s="20" t="s">
        <v>439</v>
      </c>
      <c r="C435" s="20" t="s">
        <v>446</v>
      </c>
      <c r="D435" s="1">
        <v>44606</v>
      </c>
      <c r="W435">
        <v>2</v>
      </c>
      <c r="BG435" s="20"/>
      <c r="BH435" s="20"/>
      <c r="BI435" s="20"/>
      <c r="BJ435" s="20"/>
      <c r="BK435" s="20"/>
      <c r="BL435" s="20"/>
      <c r="BM435" s="20"/>
      <c r="BN435" s="20"/>
      <c r="BO435" s="20"/>
      <c r="BP435" s="20"/>
      <c r="BQ435" s="20"/>
      <c r="BR435" s="20"/>
      <c r="BS435" s="20"/>
      <c r="BT435" s="20"/>
      <c r="BU435" s="20"/>
      <c r="BV435" s="20"/>
    </row>
    <row r="436" spans="1:74" x14ac:dyDescent="0.25">
      <c r="A436" s="20" t="s">
        <v>434</v>
      </c>
      <c r="B436" s="20" t="s">
        <v>435</v>
      </c>
      <c r="C436" s="20" t="s">
        <v>531</v>
      </c>
      <c r="D436" s="1">
        <v>44493</v>
      </c>
      <c r="E436">
        <v>23</v>
      </c>
      <c r="F436">
        <v>1</v>
      </c>
      <c r="G436">
        <v>1</v>
      </c>
      <c r="H436">
        <v>0</v>
      </c>
      <c r="I436">
        <v>0</v>
      </c>
      <c r="J436">
        <v>4</v>
      </c>
      <c r="K436">
        <v>1</v>
      </c>
      <c r="L436">
        <v>4</v>
      </c>
      <c r="M436">
        <v>1</v>
      </c>
      <c r="N436">
        <v>0</v>
      </c>
      <c r="O436">
        <v>0</v>
      </c>
      <c r="P436">
        <v>0</v>
      </c>
      <c r="Q436">
        <v>0</v>
      </c>
      <c r="R436">
        <v>65</v>
      </c>
      <c r="S436">
        <v>0</v>
      </c>
      <c r="T436">
        <v>15</v>
      </c>
      <c r="U436">
        <v>6</v>
      </c>
      <c r="V436">
        <v>8</v>
      </c>
      <c r="W436">
        <v>231</v>
      </c>
      <c r="X436">
        <v>0</v>
      </c>
      <c r="Y436">
        <v>9</v>
      </c>
      <c r="Z436">
        <v>11</v>
      </c>
      <c r="AA436">
        <v>41</v>
      </c>
      <c r="AB436">
        <v>297</v>
      </c>
      <c r="AC436">
        <v>10</v>
      </c>
      <c r="AD436">
        <v>2</v>
      </c>
      <c r="AE436">
        <v>10</v>
      </c>
      <c r="AF436">
        <v>97</v>
      </c>
      <c r="AG436">
        <v>32</v>
      </c>
      <c r="AH436">
        <v>0</v>
      </c>
      <c r="AI436">
        <v>0</v>
      </c>
      <c r="AJ436">
        <v>1</v>
      </c>
      <c r="AK436">
        <v>10</v>
      </c>
      <c r="AL436">
        <v>6</v>
      </c>
      <c r="AM436">
        <v>0</v>
      </c>
      <c r="AN436">
        <v>0</v>
      </c>
      <c r="AO436">
        <v>0</v>
      </c>
      <c r="AP436">
        <v>1</v>
      </c>
      <c r="AQ436">
        <v>0</v>
      </c>
      <c r="AR436">
        <v>0</v>
      </c>
      <c r="AS436">
        <v>0</v>
      </c>
      <c r="AT436">
        <v>0</v>
      </c>
      <c r="AU436">
        <v>0</v>
      </c>
      <c r="AV436">
        <v>0</v>
      </c>
      <c r="AW436">
        <v>0</v>
      </c>
      <c r="AX436">
        <v>0</v>
      </c>
      <c r="AY436">
        <v>0</v>
      </c>
      <c r="AZ436">
        <v>0</v>
      </c>
      <c r="BA436">
        <v>0</v>
      </c>
      <c r="BB436">
        <v>7</v>
      </c>
      <c r="BC436">
        <v>5</v>
      </c>
      <c r="BD436">
        <v>0</v>
      </c>
      <c r="BE436">
        <v>0</v>
      </c>
      <c r="BF436">
        <v>1</v>
      </c>
      <c r="BG436" s="20"/>
      <c r="BH436" s="20"/>
      <c r="BI436" s="20"/>
      <c r="BJ436" s="20"/>
      <c r="BK436" s="20"/>
      <c r="BL436" s="20"/>
      <c r="BM436" s="20"/>
      <c r="BN436" s="20"/>
      <c r="BO436" s="20"/>
      <c r="BP436" s="20"/>
      <c r="BQ436" s="20"/>
      <c r="BR436" s="20"/>
      <c r="BS436" s="20"/>
      <c r="BT436" s="20"/>
      <c r="BU436" s="20"/>
      <c r="BV436" s="20"/>
    </row>
    <row r="437" spans="1:74" x14ac:dyDescent="0.25">
      <c r="A437" s="20" t="s">
        <v>434</v>
      </c>
      <c r="B437" s="20" t="s">
        <v>435</v>
      </c>
      <c r="C437" s="20" t="s">
        <v>531</v>
      </c>
      <c r="D437" s="1">
        <v>44500</v>
      </c>
      <c r="E437">
        <v>23</v>
      </c>
      <c r="F437">
        <v>1</v>
      </c>
      <c r="G437">
        <v>1</v>
      </c>
      <c r="H437">
        <v>0</v>
      </c>
      <c r="I437">
        <v>0</v>
      </c>
      <c r="J437">
        <v>5</v>
      </c>
      <c r="K437">
        <v>1</v>
      </c>
      <c r="L437">
        <v>4</v>
      </c>
      <c r="M437">
        <v>1</v>
      </c>
      <c r="N437">
        <v>0</v>
      </c>
      <c r="O437">
        <v>0</v>
      </c>
      <c r="P437">
        <v>0</v>
      </c>
      <c r="Q437">
        <v>0</v>
      </c>
      <c r="R437">
        <v>64</v>
      </c>
      <c r="S437">
        <v>0</v>
      </c>
      <c r="T437">
        <v>20</v>
      </c>
      <c r="U437">
        <v>6</v>
      </c>
      <c r="V437">
        <v>8</v>
      </c>
      <c r="W437">
        <v>232</v>
      </c>
      <c r="X437">
        <v>0</v>
      </c>
      <c r="Y437">
        <v>16</v>
      </c>
      <c r="Z437">
        <v>11</v>
      </c>
      <c r="AA437">
        <v>40</v>
      </c>
      <c r="AB437">
        <v>296</v>
      </c>
      <c r="AC437">
        <v>12</v>
      </c>
      <c r="AD437">
        <v>2</v>
      </c>
      <c r="AE437">
        <v>10</v>
      </c>
      <c r="AF437">
        <v>97</v>
      </c>
      <c r="AG437">
        <v>32</v>
      </c>
      <c r="AH437">
        <v>0</v>
      </c>
      <c r="AI437">
        <v>1</v>
      </c>
      <c r="AJ437">
        <v>1</v>
      </c>
      <c r="AK437">
        <v>10</v>
      </c>
      <c r="AL437">
        <v>7</v>
      </c>
      <c r="AM437">
        <v>0</v>
      </c>
      <c r="AN437">
        <v>0</v>
      </c>
      <c r="AO437">
        <v>0</v>
      </c>
      <c r="AP437">
        <v>1</v>
      </c>
      <c r="AQ437">
        <v>0</v>
      </c>
      <c r="AR437">
        <v>0</v>
      </c>
      <c r="AS437">
        <v>0</v>
      </c>
      <c r="AT437">
        <v>0</v>
      </c>
      <c r="AU437">
        <v>0</v>
      </c>
      <c r="AV437">
        <v>0</v>
      </c>
      <c r="AW437">
        <v>0</v>
      </c>
      <c r="AX437">
        <v>0</v>
      </c>
      <c r="AY437">
        <v>0</v>
      </c>
      <c r="AZ437">
        <v>0</v>
      </c>
      <c r="BA437">
        <v>0</v>
      </c>
      <c r="BB437">
        <v>7</v>
      </c>
      <c r="BC437">
        <v>5</v>
      </c>
      <c r="BD437">
        <v>0</v>
      </c>
      <c r="BE437">
        <v>0</v>
      </c>
      <c r="BF437">
        <v>1</v>
      </c>
      <c r="BG437" s="20"/>
      <c r="BH437" s="20"/>
      <c r="BI437" s="20"/>
      <c r="BJ437" s="20"/>
      <c r="BK437" s="20"/>
      <c r="BL437" s="20"/>
      <c r="BM437" s="20"/>
      <c r="BN437" s="20"/>
      <c r="BO437" s="20"/>
      <c r="BP437" s="20"/>
      <c r="BQ437" s="20"/>
      <c r="BR437" s="20"/>
      <c r="BS437" s="20"/>
      <c r="BT437" s="20"/>
      <c r="BU437" s="20"/>
      <c r="BV437" s="20"/>
    </row>
    <row r="438" spans="1:74" x14ac:dyDescent="0.25">
      <c r="A438" s="20" t="s">
        <v>434</v>
      </c>
      <c r="B438" s="20" t="s">
        <v>435</v>
      </c>
      <c r="C438" s="20" t="s">
        <v>531</v>
      </c>
      <c r="D438" s="1">
        <v>44507</v>
      </c>
      <c r="E438">
        <v>23</v>
      </c>
      <c r="F438">
        <v>1</v>
      </c>
      <c r="G438">
        <v>1</v>
      </c>
      <c r="H438">
        <v>0</v>
      </c>
      <c r="I438">
        <v>0</v>
      </c>
      <c r="J438">
        <v>6</v>
      </c>
      <c r="K438">
        <v>1</v>
      </c>
      <c r="L438">
        <v>4</v>
      </c>
      <c r="M438">
        <v>1</v>
      </c>
      <c r="N438">
        <v>0</v>
      </c>
      <c r="O438">
        <v>0</v>
      </c>
      <c r="P438">
        <v>0</v>
      </c>
      <c r="Q438">
        <v>0</v>
      </c>
      <c r="R438">
        <v>64</v>
      </c>
      <c r="S438">
        <v>21</v>
      </c>
      <c r="T438">
        <v>7</v>
      </c>
      <c r="U438">
        <v>6</v>
      </c>
      <c r="V438">
        <v>8</v>
      </c>
      <c r="W438">
        <v>232</v>
      </c>
      <c r="X438">
        <v>24</v>
      </c>
      <c r="Y438">
        <v>5</v>
      </c>
      <c r="Z438">
        <v>11</v>
      </c>
      <c r="AA438">
        <v>40</v>
      </c>
      <c r="AB438">
        <v>298</v>
      </c>
      <c r="AC438">
        <v>16</v>
      </c>
      <c r="AD438">
        <v>2</v>
      </c>
      <c r="AE438">
        <v>10</v>
      </c>
      <c r="AF438">
        <v>98</v>
      </c>
      <c r="AG438">
        <v>34</v>
      </c>
      <c r="AH438">
        <v>1</v>
      </c>
      <c r="AI438">
        <v>0</v>
      </c>
      <c r="AJ438">
        <v>1</v>
      </c>
      <c r="AK438">
        <v>12</v>
      </c>
      <c r="AL438">
        <v>7</v>
      </c>
      <c r="AM438">
        <v>0</v>
      </c>
      <c r="AN438">
        <v>1</v>
      </c>
      <c r="AO438">
        <v>0</v>
      </c>
      <c r="AP438">
        <v>1</v>
      </c>
      <c r="AQ438">
        <v>0</v>
      </c>
      <c r="AR438">
        <v>0</v>
      </c>
      <c r="AS438">
        <v>0</v>
      </c>
      <c r="AT438">
        <v>0</v>
      </c>
      <c r="AU438">
        <v>0</v>
      </c>
      <c r="AV438">
        <v>0</v>
      </c>
      <c r="AW438">
        <v>0</v>
      </c>
      <c r="AX438">
        <v>0</v>
      </c>
      <c r="AY438">
        <v>0</v>
      </c>
      <c r="AZ438">
        <v>0</v>
      </c>
      <c r="BA438">
        <v>0</v>
      </c>
      <c r="BB438">
        <v>0</v>
      </c>
      <c r="BC438">
        <v>0</v>
      </c>
      <c r="BD438">
        <v>0</v>
      </c>
      <c r="BE438">
        <v>0</v>
      </c>
      <c r="BF438">
        <v>0</v>
      </c>
      <c r="BG438" s="20">
        <v>1</v>
      </c>
      <c r="BH438" s="20">
        <v>0</v>
      </c>
      <c r="BI438" s="20">
        <v>17</v>
      </c>
      <c r="BJ438" s="20">
        <v>0</v>
      </c>
      <c r="BK438" s="20">
        <v>41</v>
      </c>
      <c r="BL438" s="20">
        <v>164</v>
      </c>
      <c r="BM438" s="20">
        <v>173</v>
      </c>
      <c r="BN438" s="20">
        <v>18</v>
      </c>
      <c r="BO438" s="20">
        <v>5</v>
      </c>
      <c r="BP438" s="20"/>
      <c r="BQ438" s="20"/>
      <c r="BR438" s="20"/>
      <c r="BS438" s="20"/>
      <c r="BT438" s="20"/>
      <c r="BU438" s="20"/>
      <c r="BV438" s="20"/>
    </row>
    <row r="439" spans="1:74" x14ac:dyDescent="0.25">
      <c r="A439" s="20" t="s">
        <v>434</v>
      </c>
      <c r="B439" s="20" t="s">
        <v>435</v>
      </c>
      <c r="C439" s="20" t="s">
        <v>531</v>
      </c>
      <c r="D439" s="1">
        <v>44514</v>
      </c>
      <c r="E439">
        <v>23</v>
      </c>
      <c r="F439">
        <v>1</v>
      </c>
      <c r="G439">
        <v>1</v>
      </c>
      <c r="H439">
        <v>0</v>
      </c>
      <c r="I439">
        <v>0</v>
      </c>
      <c r="J439">
        <v>6</v>
      </c>
      <c r="K439">
        <v>1</v>
      </c>
      <c r="L439">
        <v>4</v>
      </c>
      <c r="M439">
        <v>1</v>
      </c>
      <c r="N439">
        <v>0</v>
      </c>
      <c r="O439">
        <v>0</v>
      </c>
      <c r="P439">
        <v>0</v>
      </c>
      <c r="Q439">
        <v>0</v>
      </c>
      <c r="R439">
        <v>64</v>
      </c>
      <c r="S439">
        <v>25</v>
      </c>
      <c r="T439">
        <v>7</v>
      </c>
      <c r="U439">
        <v>6</v>
      </c>
      <c r="V439">
        <v>8</v>
      </c>
      <c r="W439">
        <v>232</v>
      </c>
      <c r="X439">
        <v>36</v>
      </c>
      <c r="Y439">
        <v>5</v>
      </c>
      <c r="Z439">
        <v>11</v>
      </c>
      <c r="AA439">
        <v>40</v>
      </c>
      <c r="AB439">
        <v>299</v>
      </c>
      <c r="AC439">
        <v>21</v>
      </c>
      <c r="AD439">
        <v>2</v>
      </c>
      <c r="AE439">
        <v>10</v>
      </c>
      <c r="AF439">
        <v>98</v>
      </c>
      <c r="AG439">
        <v>34</v>
      </c>
      <c r="AH439">
        <v>1</v>
      </c>
      <c r="AI439">
        <v>0</v>
      </c>
      <c r="AJ439">
        <v>1</v>
      </c>
      <c r="AK439">
        <v>12</v>
      </c>
      <c r="AL439">
        <v>7</v>
      </c>
      <c r="AM439">
        <v>0</v>
      </c>
      <c r="AN439">
        <v>1</v>
      </c>
      <c r="AO439">
        <v>0</v>
      </c>
      <c r="AP439">
        <v>1</v>
      </c>
      <c r="AQ439">
        <v>0</v>
      </c>
      <c r="AR439">
        <v>0</v>
      </c>
      <c r="AS439">
        <v>0</v>
      </c>
      <c r="AT439">
        <v>0</v>
      </c>
      <c r="AU439">
        <v>0</v>
      </c>
      <c r="AV439">
        <v>0</v>
      </c>
      <c r="AW439">
        <v>0</v>
      </c>
      <c r="AX439">
        <v>0</v>
      </c>
      <c r="AY439">
        <v>0</v>
      </c>
      <c r="AZ439">
        <v>0</v>
      </c>
      <c r="BA439">
        <v>0</v>
      </c>
      <c r="BB439">
        <v>0</v>
      </c>
      <c r="BC439">
        <v>0</v>
      </c>
      <c r="BD439">
        <v>0</v>
      </c>
      <c r="BE439">
        <v>0</v>
      </c>
      <c r="BF439">
        <v>0</v>
      </c>
      <c r="BG439" s="20">
        <v>1</v>
      </c>
      <c r="BH439" s="20">
        <v>0</v>
      </c>
      <c r="BI439" s="20">
        <v>17</v>
      </c>
      <c r="BJ439" s="20">
        <v>0</v>
      </c>
      <c r="BK439" s="20">
        <v>41</v>
      </c>
      <c r="BL439" s="20">
        <v>166</v>
      </c>
      <c r="BM439" s="20">
        <v>175</v>
      </c>
      <c r="BN439" s="20">
        <v>18</v>
      </c>
      <c r="BO439" s="20">
        <v>5</v>
      </c>
      <c r="BP439" s="20"/>
      <c r="BQ439" s="20"/>
      <c r="BR439" s="20"/>
      <c r="BS439" s="20"/>
      <c r="BT439" s="20"/>
      <c r="BU439" s="20"/>
      <c r="BV439" s="20"/>
    </row>
    <row r="440" spans="1:74" x14ac:dyDescent="0.25">
      <c r="A440" s="20" t="s">
        <v>434</v>
      </c>
      <c r="B440" s="20" t="s">
        <v>435</v>
      </c>
      <c r="C440" s="20" t="s">
        <v>531</v>
      </c>
      <c r="D440" s="1">
        <v>44521</v>
      </c>
      <c r="E440">
        <v>23</v>
      </c>
      <c r="F440">
        <v>1</v>
      </c>
      <c r="G440">
        <v>1</v>
      </c>
      <c r="H440">
        <v>0</v>
      </c>
      <c r="I440">
        <v>0</v>
      </c>
      <c r="J440">
        <v>8</v>
      </c>
      <c r="K440">
        <v>1</v>
      </c>
      <c r="L440">
        <v>4</v>
      </c>
      <c r="M440">
        <v>1</v>
      </c>
      <c r="N440">
        <v>0</v>
      </c>
      <c r="O440">
        <v>0</v>
      </c>
      <c r="P440">
        <v>0</v>
      </c>
      <c r="Q440">
        <v>0</v>
      </c>
      <c r="R440">
        <v>64</v>
      </c>
      <c r="S440">
        <v>26</v>
      </c>
      <c r="T440">
        <v>7</v>
      </c>
      <c r="U440">
        <v>6</v>
      </c>
      <c r="V440">
        <v>8</v>
      </c>
      <c r="W440">
        <v>233</v>
      </c>
      <c r="X440">
        <v>46</v>
      </c>
      <c r="Y440">
        <v>6</v>
      </c>
      <c r="Z440">
        <v>11</v>
      </c>
      <c r="AA440">
        <v>40</v>
      </c>
      <c r="AB440">
        <v>299</v>
      </c>
      <c r="AC440">
        <v>29</v>
      </c>
      <c r="AD440">
        <v>2</v>
      </c>
      <c r="AE440">
        <v>10</v>
      </c>
      <c r="AF440">
        <v>98</v>
      </c>
      <c r="AG440">
        <v>34</v>
      </c>
      <c r="AH440">
        <v>2</v>
      </c>
      <c r="AI440">
        <v>0</v>
      </c>
      <c r="AJ440">
        <v>1</v>
      </c>
      <c r="AK440">
        <v>12</v>
      </c>
      <c r="AL440">
        <v>7</v>
      </c>
      <c r="AM440">
        <v>0</v>
      </c>
      <c r="AN440">
        <v>1</v>
      </c>
      <c r="AO440">
        <v>0</v>
      </c>
      <c r="AP440">
        <v>1</v>
      </c>
      <c r="AQ440">
        <v>0</v>
      </c>
      <c r="AR440">
        <v>0</v>
      </c>
      <c r="AS440">
        <v>0</v>
      </c>
      <c r="AT440">
        <v>0</v>
      </c>
      <c r="AU440">
        <v>0</v>
      </c>
      <c r="AV440">
        <v>0</v>
      </c>
      <c r="AW440">
        <v>0</v>
      </c>
      <c r="AX440">
        <v>0</v>
      </c>
      <c r="AY440">
        <v>0</v>
      </c>
      <c r="AZ440">
        <v>0</v>
      </c>
      <c r="BA440">
        <v>0</v>
      </c>
      <c r="BB440">
        <v>0</v>
      </c>
      <c r="BC440">
        <v>0</v>
      </c>
      <c r="BD440">
        <v>0</v>
      </c>
      <c r="BE440">
        <v>0</v>
      </c>
      <c r="BF440">
        <v>0</v>
      </c>
      <c r="BG440" s="20">
        <v>1</v>
      </c>
      <c r="BH440" s="20">
        <v>0</v>
      </c>
      <c r="BI440" s="20">
        <v>17</v>
      </c>
      <c r="BJ440" s="20">
        <v>0</v>
      </c>
      <c r="BK440" s="20">
        <v>41</v>
      </c>
      <c r="BL440" s="20">
        <v>167</v>
      </c>
      <c r="BM440" s="20">
        <v>176</v>
      </c>
      <c r="BN440" s="20">
        <v>18</v>
      </c>
      <c r="BO440" s="20">
        <v>5</v>
      </c>
      <c r="BP440" s="20"/>
      <c r="BQ440" s="20"/>
      <c r="BR440" s="20"/>
      <c r="BS440" s="20"/>
      <c r="BT440" s="20"/>
      <c r="BU440" s="20"/>
      <c r="BV440" s="20"/>
    </row>
    <row r="441" spans="1:74" x14ac:dyDescent="0.25">
      <c r="A441" s="20" t="s">
        <v>434</v>
      </c>
      <c r="B441" s="20" t="s">
        <v>435</v>
      </c>
      <c r="C441" s="20" t="s">
        <v>531</v>
      </c>
      <c r="D441" s="1">
        <v>44528</v>
      </c>
      <c r="E441">
        <v>23</v>
      </c>
      <c r="F441">
        <v>1</v>
      </c>
      <c r="G441">
        <v>1</v>
      </c>
      <c r="H441">
        <v>0</v>
      </c>
      <c r="I441">
        <v>0</v>
      </c>
      <c r="J441">
        <v>9</v>
      </c>
      <c r="K441">
        <v>1</v>
      </c>
      <c r="L441">
        <v>4</v>
      </c>
      <c r="M441">
        <v>1</v>
      </c>
      <c r="N441">
        <v>0</v>
      </c>
      <c r="O441">
        <v>0</v>
      </c>
      <c r="P441">
        <v>0</v>
      </c>
      <c r="Q441">
        <v>0</v>
      </c>
      <c r="R441">
        <v>65</v>
      </c>
      <c r="S441">
        <v>26</v>
      </c>
      <c r="T441">
        <v>7</v>
      </c>
      <c r="U441">
        <v>6</v>
      </c>
      <c r="V441">
        <v>9</v>
      </c>
      <c r="W441">
        <v>234</v>
      </c>
      <c r="X441">
        <v>50</v>
      </c>
      <c r="Y441">
        <v>5</v>
      </c>
      <c r="Z441">
        <v>11</v>
      </c>
      <c r="AA441">
        <v>40</v>
      </c>
      <c r="AB441">
        <v>298</v>
      </c>
      <c r="AC441">
        <v>35</v>
      </c>
      <c r="AD441">
        <v>2</v>
      </c>
      <c r="AE441">
        <v>10</v>
      </c>
      <c r="AF441">
        <v>98</v>
      </c>
      <c r="AG441">
        <v>34</v>
      </c>
      <c r="AH441">
        <v>4</v>
      </c>
      <c r="AI441">
        <v>0</v>
      </c>
      <c r="AJ441">
        <v>1</v>
      </c>
      <c r="AK441">
        <v>12</v>
      </c>
      <c r="AL441">
        <v>7</v>
      </c>
      <c r="AM441">
        <v>0</v>
      </c>
      <c r="AN441">
        <v>1</v>
      </c>
      <c r="AO441">
        <v>0</v>
      </c>
      <c r="AP441">
        <v>1</v>
      </c>
      <c r="AQ441">
        <v>0</v>
      </c>
      <c r="AR441">
        <v>0</v>
      </c>
      <c r="AS441">
        <v>0</v>
      </c>
      <c r="AT441">
        <v>0</v>
      </c>
      <c r="AU441">
        <v>0</v>
      </c>
      <c r="AV441">
        <v>0</v>
      </c>
      <c r="AW441">
        <v>0</v>
      </c>
      <c r="AX441">
        <v>0</v>
      </c>
      <c r="AY441">
        <v>0</v>
      </c>
      <c r="AZ441">
        <v>0</v>
      </c>
      <c r="BA441">
        <v>0</v>
      </c>
      <c r="BB441">
        <v>0</v>
      </c>
      <c r="BC441">
        <v>0</v>
      </c>
      <c r="BD441">
        <v>0</v>
      </c>
      <c r="BE441">
        <v>0</v>
      </c>
      <c r="BF441">
        <v>0</v>
      </c>
      <c r="BG441" s="20">
        <v>1</v>
      </c>
      <c r="BH441" s="20">
        <v>0</v>
      </c>
      <c r="BI441" s="20">
        <v>17</v>
      </c>
      <c r="BJ441" s="20">
        <v>0</v>
      </c>
      <c r="BK441" s="20">
        <v>41</v>
      </c>
      <c r="BL441" s="20">
        <v>168</v>
      </c>
      <c r="BM441" s="20">
        <v>175</v>
      </c>
      <c r="BN441" s="20">
        <v>18</v>
      </c>
      <c r="BO441" s="20">
        <v>5</v>
      </c>
      <c r="BP441" s="20"/>
      <c r="BQ441" s="20"/>
      <c r="BR441" s="20"/>
      <c r="BS441" s="20"/>
      <c r="BT441" s="20"/>
      <c r="BU441" s="20"/>
      <c r="BV441" s="20"/>
    </row>
    <row r="442" spans="1:74" x14ac:dyDescent="0.25">
      <c r="A442" s="20" t="s">
        <v>434</v>
      </c>
      <c r="B442" s="20" t="s">
        <v>435</v>
      </c>
      <c r="C442" s="20" t="s">
        <v>531</v>
      </c>
      <c r="D442" s="1">
        <v>44535</v>
      </c>
      <c r="E442">
        <v>23</v>
      </c>
      <c r="F442">
        <v>1</v>
      </c>
      <c r="G442">
        <v>1</v>
      </c>
      <c r="H442">
        <v>0</v>
      </c>
      <c r="I442">
        <v>0</v>
      </c>
      <c r="J442">
        <v>10</v>
      </c>
      <c r="K442">
        <v>1</v>
      </c>
      <c r="L442">
        <v>4</v>
      </c>
      <c r="M442">
        <v>1</v>
      </c>
      <c r="N442">
        <v>0</v>
      </c>
      <c r="O442">
        <v>0</v>
      </c>
      <c r="P442">
        <v>0</v>
      </c>
      <c r="Q442">
        <v>0</v>
      </c>
      <c r="R442">
        <v>66</v>
      </c>
      <c r="S442">
        <v>28</v>
      </c>
      <c r="T442">
        <v>8</v>
      </c>
      <c r="U442">
        <v>6</v>
      </c>
      <c r="V442">
        <v>9</v>
      </c>
      <c r="W442">
        <v>233</v>
      </c>
      <c r="X442">
        <v>64</v>
      </c>
      <c r="Y442">
        <v>5</v>
      </c>
      <c r="Z442">
        <v>11</v>
      </c>
      <c r="AA442">
        <v>39</v>
      </c>
      <c r="AB442">
        <v>297</v>
      </c>
      <c r="AC442">
        <v>51</v>
      </c>
      <c r="AD442">
        <v>1</v>
      </c>
      <c r="AE442">
        <v>10</v>
      </c>
      <c r="AF442">
        <v>98</v>
      </c>
      <c r="AG442">
        <v>34</v>
      </c>
      <c r="AH442">
        <v>4</v>
      </c>
      <c r="AI442">
        <v>0</v>
      </c>
      <c r="AJ442">
        <v>1</v>
      </c>
      <c r="AK442">
        <v>12</v>
      </c>
      <c r="AL442">
        <v>7</v>
      </c>
      <c r="AM442">
        <v>1</v>
      </c>
      <c r="AN442">
        <v>1</v>
      </c>
      <c r="AO442">
        <v>0</v>
      </c>
      <c r="AP442">
        <v>1</v>
      </c>
      <c r="AQ442">
        <v>0</v>
      </c>
      <c r="AR442">
        <v>0</v>
      </c>
      <c r="AS442">
        <v>0</v>
      </c>
      <c r="AT442">
        <v>0</v>
      </c>
      <c r="AU442">
        <v>0</v>
      </c>
      <c r="AV442">
        <v>0</v>
      </c>
      <c r="AW442">
        <v>0</v>
      </c>
      <c r="AX442">
        <v>0</v>
      </c>
      <c r="AY442">
        <v>0</v>
      </c>
      <c r="AZ442">
        <v>0</v>
      </c>
      <c r="BA442">
        <v>0</v>
      </c>
      <c r="BB442">
        <v>0</v>
      </c>
      <c r="BC442">
        <v>0</v>
      </c>
      <c r="BD442">
        <v>0</v>
      </c>
      <c r="BE442">
        <v>0</v>
      </c>
      <c r="BF442">
        <v>0</v>
      </c>
      <c r="BG442" s="20">
        <v>1</v>
      </c>
      <c r="BH442" s="20">
        <v>0</v>
      </c>
      <c r="BI442" s="20">
        <v>17</v>
      </c>
      <c r="BJ442" s="20">
        <v>0</v>
      </c>
      <c r="BK442" s="20">
        <v>41</v>
      </c>
      <c r="BL442" s="20">
        <v>169</v>
      </c>
      <c r="BM442" s="20">
        <v>175</v>
      </c>
      <c r="BN442" s="20">
        <v>18</v>
      </c>
      <c r="BO442" s="20">
        <v>5</v>
      </c>
      <c r="BP442" s="20"/>
      <c r="BQ442" s="20"/>
      <c r="BR442" s="20"/>
      <c r="BS442" s="20"/>
      <c r="BT442" s="20"/>
      <c r="BU442" s="20"/>
      <c r="BV442" s="20"/>
    </row>
    <row r="443" spans="1:74" x14ac:dyDescent="0.25">
      <c r="A443" s="20" t="s">
        <v>434</v>
      </c>
      <c r="B443" s="20" t="s">
        <v>435</v>
      </c>
      <c r="C443" s="20" t="s">
        <v>531</v>
      </c>
      <c r="D443" s="1">
        <v>44542</v>
      </c>
      <c r="E443">
        <v>23</v>
      </c>
      <c r="F443">
        <v>1</v>
      </c>
      <c r="G443">
        <v>1</v>
      </c>
      <c r="H443">
        <v>0</v>
      </c>
      <c r="I443">
        <v>0</v>
      </c>
      <c r="J443">
        <v>10</v>
      </c>
      <c r="K443">
        <v>1</v>
      </c>
      <c r="L443">
        <v>4</v>
      </c>
      <c r="M443">
        <v>1</v>
      </c>
      <c r="N443">
        <v>0</v>
      </c>
      <c r="O443">
        <v>0</v>
      </c>
      <c r="P443">
        <v>0</v>
      </c>
      <c r="Q443">
        <v>0</v>
      </c>
      <c r="R443">
        <v>66</v>
      </c>
      <c r="S443">
        <v>29</v>
      </c>
      <c r="T443">
        <v>8</v>
      </c>
      <c r="U443">
        <v>6</v>
      </c>
      <c r="V443">
        <v>9</v>
      </c>
      <c r="W443">
        <v>233</v>
      </c>
      <c r="X443">
        <v>68</v>
      </c>
      <c r="Y443">
        <v>5</v>
      </c>
      <c r="Z443">
        <v>11</v>
      </c>
      <c r="AA443">
        <v>39</v>
      </c>
      <c r="AB443">
        <v>298</v>
      </c>
      <c r="AC443">
        <v>67</v>
      </c>
      <c r="AD443">
        <v>1</v>
      </c>
      <c r="AE443">
        <v>11</v>
      </c>
      <c r="AF443">
        <v>97</v>
      </c>
      <c r="AG443">
        <v>34</v>
      </c>
      <c r="AH443">
        <v>4</v>
      </c>
      <c r="AI443">
        <v>0</v>
      </c>
      <c r="AJ443">
        <v>1</v>
      </c>
      <c r="AK443">
        <v>12</v>
      </c>
      <c r="AL443">
        <v>7</v>
      </c>
      <c r="AM443">
        <v>1</v>
      </c>
      <c r="AN443">
        <v>1</v>
      </c>
      <c r="AO443">
        <v>0</v>
      </c>
      <c r="AP443">
        <v>1</v>
      </c>
      <c r="AQ443">
        <v>0</v>
      </c>
      <c r="AR443">
        <v>0</v>
      </c>
      <c r="AS443">
        <v>0</v>
      </c>
      <c r="AT443">
        <v>0</v>
      </c>
      <c r="AU443">
        <v>0</v>
      </c>
      <c r="AV443">
        <v>0</v>
      </c>
      <c r="AW443">
        <v>0</v>
      </c>
      <c r="AX443">
        <v>0</v>
      </c>
      <c r="AY443">
        <v>0</v>
      </c>
      <c r="AZ443">
        <v>0</v>
      </c>
      <c r="BA443">
        <v>0</v>
      </c>
      <c r="BB443">
        <v>0</v>
      </c>
      <c r="BC443">
        <v>0</v>
      </c>
      <c r="BD443">
        <v>0</v>
      </c>
      <c r="BE443">
        <v>0</v>
      </c>
      <c r="BF443">
        <v>0</v>
      </c>
      <c r="BG443" s="20">
        <v>1</v>
      </c>
      <c r="BH443" s="20">
        <v>0</v>
      </c>
      <c r="BI443" s="20">
        <v>17</v>
      </c>
      <c r="BJ443" s="20">
        <v>0</v>
      </c>
      <c r="BK443" s="20">
        <v>41</v>
      </c>
      <c r="BL443" s="20">
        <v>170</v>
      </c>
      <c r="BM443" s="20">
        <v>177</v>
      </c>
      <c r="BN443" s="20">
        <v>19</v>
      </c>
      <c r="BO443" s="20">
        <v>5</v>
      </c>
      <c r="BP443" s="20"/>
      <c r="BQ443" s="20"/>
      <c r="BR443" s="20"/>
      <c r="BS443" s="20"/>
      <c r="BT443" s="20"/>
      <c r="BU443" s="20"/>
      <c r="BV443" s="20"/>
    </row>
    <row r="444" spans="1:74" x14ac:dyDescent="0.25">
      <c r="A444" s="20" t="s">
        <v>434</v>
      </c>
      <c r="B444" s="20" t="s">
        <v>435</v>
      </c>
      <c r="C444" s="20" t="s">
        <v>531</v>
      </c>
      <c r="D444" s="1">
        <v>44549</v>
      </c>
      <c r="E444">
        <v>23</v>
      </c>
      <c r="F444">
        <v>1</v>
      </c>
      <c r="G444">
        <v>1</v>
      </c>
      <c r="H444">
        <v>0</v>
      </c>
      <c r="I444">
        <v>0</v>
      </c>
      <c r="J444">
        <v>13</v>
      </c>
      <c r="K444">
        <v>1</v>
      </c>
      <c r="L444">
        <v>4</v>
      </c>
      <c r="M444">
        <v>1</v>
      </c>
      <c r="N444">
        <v>0</v>
      </c>
      <c r="O444">
        <v>0</v>
      </c>
      <c r="P444">
        <v>0</v>
      </c>
      <c r="Q444">
        <v>0</v>
      </c>
      <c r="R444">
        <v>66</v>
      </c>
      <c r="S444">
        <v>30</v>
      </c>
      <c r="T444">
        <v>8</v>
      </c>
      <c r="U444">
        <v>6</v>
      </c>
      <c r="V444">
        <v>9</v>
      </c>
      <c r="W444">
        <v>233</v>
      </c>
      <c r="X444">
        <v>76</v>
      </c>
      <c r="Y444">
        <v>5</v>
      </c>
      <c r="Z444">
        <v>10</v>
      </c>
      <c r="AA444">
        <v>39</v>
      </c>
      <c r="AB444">
        <v>299</v>
      </c>
      <c r="AC444">
        <v>90</v>
      </c>
      <c r="AD444">
        <v>1</v>
      </c>
      <c r="AE444">
        <v>11</v>
      </c>
      <c r="AF444">
        <v>96</v>
      </c>
      <c r="AG444">
        <v>34</v>
      </c>
      <c r="AH444">
        <v>5</v>
      </c>
      <c r="AI444">
        <v>0</v>
      </c>
      <c r="AJ444">
        <v>1</v>
      </c>
      <c r="AK444">
        <v>12</v>
      </c>
      <c r="AL444">
        <v>7</v>
      </c>
      <c r="AM444">
        <v>2</v>
      </c>
      <c r="AN444">
        <v>1</v>
      </c>
      <c r="AO444">
        <v>0</v>
      </c>
      <c r="AP444">
        <v>1</v>
      </c>
      <c r="AQ444">
        <v>0</v>
      </c>
      <c r="AR444">
        <v>0</v>
      </c>
      <c r="AS444">
        <v>0</v>
      </c>
      <c r="AT444">
        <v>0</v>
      </c>
      <c r="AU444">
        <v>0</v>
      </c>
      <c r="AV444">
        <v>0</v>
      </c>
      <c r="AW444">
        <v>0</v>
      </c>
      <c r="AX444">
        <v>0</v>
      </c>
      <c r="AY444">
        <v>0</v>
      </c>
      <c r="AZ444">
        <v>0</v>
      </c>
      <c r="BA444">
        <v>0</v>
      </c>
      <c r="BB444">
        <v>0</v>
      </c>
      <c r="BC444">
        <v>0</v>
      </c>
      <c r="BD444">
        <v>0</v>
      </c>
      <c r="BE444">
        <v>0</v>
      </c>
      <c r="BF444">
        <v>0</v>
      </c>
      <c r="BG444" s="20">
        <v>1</v>
      </c>
      <c r="BH444" s="20">
        <v>0</v>
      </c>
      <c r="BI444" s="20">
        <v>17</v>
      </c>
      <c r="BJ444" s="20">
        <v>0</v>
      </c>
      <c r="BK444" s="20">
        <v>41</v>
      </c>
      <c r="BL444" s="20">
        <v>170</v>
      </c>
      <c r="BM444" s="20">
        <v>180</v>
      </c>
      <c r="BN444" s="20">
        <v>20</v>
      </c>
      <c r="BO444" s="20">
        <v>5</v>
      </c>
      <c r="BP444" s="20">
        <v>1379</v>
      </c>
      <c r="BQ444" s="20">
        <v>149</v>
      </c>
      <c r="BR444" s="20">
        <v>0</v>
      </c>
      <c r="BS444" s="20">
        <v>5</v>
      </c>
      <c r="BT444" s="20">
        <v>35</v>
      </c>
      <c r="BU444" s="20">
        <v>579</v>
      </c>
      <c r="BV444" s="20">
        <v>671</v>
      </c>
    </row>
    <row r="445" spans="1:74" x14ac:dyDescent="0.25">
      <c r="A445" s="20" t="s">
        <v>434</v>
      </c>
      <c r="B445" s="20" t="s">
        <v>435</v>
      </c>
      <c r="C445" s="20" t="s">
        <v>531</v>
      </c>
      <c r="D445" s="1">
        <v>44558</v>
      </c>
      <c r="E445">
        <v>23</v>
      </c>
      <c r="F445">
        <v>1</v>
      </c>
      <c r="G445">
        <v>1</v>
      </c>
      <c r="H445">
        <v>0</v>
      </c>
      <c r="I445">
        <v>0</v>
      </c>
      <c r="J445">
        <v>13</v>
      </c>
      <c r="K445">
        <v>1</v>
      </c>
      <c r="L445">
        <v>4</v>
      </c>
      <c r="M445">
        <v>1</v>
      </c>
      <c r="N445">
        <v>0</v>
      </c>
      <c r="O445">
        <v>0</v>
      </c>
      <c r="P445">
        <v>0</v>
      </c>
      <c r="Q445">
        <v>0</v>
      </c>
      <c r="R445">
        <v>66</v>
      </c>
      <c r="S445">
        <v>32</v>
      </c>
      <c r="T445">
        <v>8</v>
      </c>
      <c r="U445">
        <v>6</v>
      </c>
      <c r="V445">
        <v>9</v>
      </c>
      <c r="W445">
        <v>233</v>
      </c>
      <c r="X445">
        <v>83</v>
      </c>
      <c r="Y445">
        <v>5</v>
      </c>
      <c r="Z445">
        <v>8</v>
      </c>
      <c r="AA445">
        <v>39</v>
      </c>
      <c r="AB445">
        <v>299</v>
      </c>
      <c r="AC445">
        <v>102</v>
      </c>
      <c r="AD445">
        <v>1</v>
      </c>
      <c r="AE445">
        <v>11</v>
      </c>
      <c r="AF445">
        <v>96</v>
      </c>
      <c r="AG445">
        <v>34</v>
      </c>
      <c r="AH445">
        <v>7</v>
      </c>
      <c r="AI445">
        <v>0</v>
      </c>
      <c r="AJ445">
        <v>1</v>
      </c>
      <c r="AK445">
        <v>12</v>
      </c>
      <c r="AL445">
        <v>7</v>
      </c>
      <c r="AM445">
        <v>2</v>
      </c>
      <c r="AN445">
        <v>1</v>
      </c>
      <c r="AO445">
        <v>0</v>
      </c>
      <c r="AP445">
        <v>1</v>
      </c>
      <c r="AQ445">
        <v>0</v>
      </c>
      <c r="AR445">
        <v>0</v>
      </c>
      <c r="AS445">
        <v>0</v>
      </c>
      <c r="AT445">
        <v>0</v>
      </c>
      <c r="AU445">
        <v>0</v>
      </c>
      <c r="AV445">
        <v>0</v>
      </c>
      <c r="AW445">
        <v>0</v>
      </c>
      <c r="AX445">
        <v>0</v>
      </c>
      <c r="AY445">
        <v>0</v>
      </c>
      <c r="AZ445">
        <v>0</v>
      </c>
      <c r="BA445">
        <v>0</v>
      </c>
      <c r="BB445">
        <v>0</v>
      </c>
      <c r="BC445">
        <v>0</v>
      </c>
      <c r="BD445">
        <v>0</v>
      </c>
      <c r="BE445">
        <v>0</v>
      </c>
      <c r="BF445">
        <v>0</v>
      </c>
      <c r="BG445" s="20">
        <v>1</v>
      </c>
      <c r="BH445" s="20">
        <v>0</v>
      </c>
      <c r="BI445" s="20">
        <v>17</v>
      </c>
      <c r="BJ445" s="20">
        <v>0</v>
      </c>
      <c r="BK445" s="20">
        <v>41</v>
      </c>
      <c r="BL445" s="20">
        <v>172</v>
      </c>
      <c r="BM445" s="20">
        <v>180</v>
      </c>
      <c r="BN445" s="20">
        <v>20</v>
      </c>
      <c r="BO445" s="20">
        <v>5</v>
      </c>
      <c r="BP445" s="20">
        <v>1382</v>
      </c>
      <c r="BQ445" s="20">
        <v>208</v>
      </c>
      <c r="BR445" s="20">
        <v>0</v>
      </c>
      <c r="BS445" s="20">
        <v>5</v>
      </c>
      <c r="BT445" s="20">
        <v>35</v>
      </c>
      <c r="BU445" s="20">
        <v>578</v>
      </c>
      <c r="BV445" s="20">
        <v>675</v>
      </c>
    </row>
    <row r="446" spans="1:74" x14ac:dyDescent="0.25">
      <c r="A446" s="20" t="s">
        <v>434</v>
      </c>
      <c r="B446" s="20" t="s">
        <v>435</v>
      </c>
      <c r="C446" s="20" t="s">
        <v>531</v>
      </c>
      <c r="D446" s="1">
        <v>44564</v>
      </c>
      <c r="E446">
        <v>23</v>
      </c>
      <c r="F446">
        <v>1</v>
      </c>
      <c r="G446">
        <v>1</v>
      </c>
      <c r="H446">
        <v>0</v>
      </c>
      <c r="I446">
        <v>0</v>
      </c>
      <c r="J446">
        <v>13</v>
      </c>
      <c r="K446">
        <v>1</v>
      </c>
      <c r="L446">
        <v>4</v>
      </c>
      <c r="M446">
        <v>1</v>
      </c>
      <c r="N446">
        <v>0</v>
      </c>
      <c r="O446">
        <v>0</v>
      </c>
      <c r="P446">
        <v>0</v>
      </c>
      <c r="Q446">
        <v>0</v>
      </c>
      <c r="R446">
        <v>66</v>
      </c>
      <c r="S446">
        <v>32</v>
      </c>
      <c r="T446">
        <v>8</v>
      </c>
      <c r="U446">
        <v>6</v>
      </c>
      <c r="V446">
        <v>9</v>
      </c>
      <c r="W446">
        <v>232</v>
      </c>
      <c r="X446">
        <v>90</v>
      </c>
      <c r="Y446">
        <v>5</v>
      </c>
      <c r="Z446">
        <v>8</v>
      </c>
      <c r="AA446">
        <v>39</v>
      </c>
      <c r="AB446">
        <v>299</v>
      </c>
      <c r="AC446">
        <v>109</v>
      </c>
      <c r="AD446">
        <v>1</v>
      </c>
      <c r="AE446">
        <v>11</v>
      </c>
      <c r="AF446">
        <v>95</v>
      </c>
      <c r="AG446">
        <v>34</v>
      </c>
      <c r="AH446">
        <v>7</v>
      </c>
      <c r="AI446">
        <v>0</v>
      </c>
      <c r="AJ446">
        <v>1</v>
      </c>
      <c r="AK446">
        <v>12</v>
      </c>
      <c r="AL446">
        <v>7</v>
      </c>
      <c r="AM446">
        <v>2</v>
      </c>
      <c r="AN446">
        <v>1</v>
      </c>
      <c r="AO446">
        <v>0</v>
      </c>
      <c r="AP446">
        <v>1</v>
      </c>
      <c r="AQ446">
        <v>0</v>
      </c>
      <c r="AR446">
        <v>0</v>
      </c>
      <c r="AS446">
        <v>0</v>
      </c>
      <c r="AT446">
        <v>0</v>
      </c>
      <c r="AU446">
        <v>0</v>
      </c>
      <c r="AV446">
        <v>0</v>
      </c>
      <c r="AW446">
        <v>0</v>
      </c>
      <c r="AX446">
        <v>0</v>
      </c>
      <c r="AY446">
        <v>0</v>
      </c>
      <c r="AZ446">
        <v>0</v>
      </c>
      <c r="BA446">
        <v>0</v>
      </c>
      <c r="BB446">
        <v>0</v>
      </c>
      <c r="BC446">
        <v>0</v>
      </c>
      <c r="BD446">
        <v>0</v>
      </c>
      <c r="BE446">
        <v>0</v>
      </c>
      <c r="BF446">
        <v>0</v>
      </c>
      <c r="BG446" s="20">
        <v>1</v>
      </c>
      <c r="BH446" s="20">
        <v>0</v>
      </c>
      <c r="BI446" s="20">
        <v>17</v>
      </c>
      <c r="BJ446" s="20">
        <v>0</v>
      </c>
      <c r="BK446" s="20">
        <v>41</v>
      </c>
      <c r="BL446" s="20">
        <v>172</v>
      </c>
      <c r="BM446" s="20">
        <v>180</v>
      </c>
      <c r="BN446" s="20">
        <v>20</v>
      </c>
      <c r="BO446" s="20">
        <v>5</v>
      </c>
      <c r="BP446" s="20">
        <v>1386</v>
      </c>
      <c r="BQ446" s="20">
        <v>236</v>
      </c>
      <c r="BR446" s="20">
        <v>0</v>
      </c>
      <c r="BS446" s="20">
        <v>5</v>
      </c>
      <c r="BT446" s="20">
        <v>35</v>
      </c>
      <c r="BU446" s="20">
        <v>575</v>
      </c>
      <c r="BV446" s="20">
        <v>680</v>
      </c>
    </row>
    <row r="447" spans="1:74" x14ac:dyDescent="0.25">
      <c r="A447" s="20" t="s">
        <v>434</v>
      </c>
      <c r="B447" s="20" t="s">
        <v>435</v>
      </c>
      <c r="C447" s="20" t="s">
        <v>531</v>
      </c>
      <c r="D447" s="1">
        <v>44570</v>
      </c>
      <c r="E447">
        <v>23</v>
      </c>
      <c r="F447">
        <v>1</v>
      </c>
      <c r="G447">
        <v>1</v>
      </c>
      <c r="H447">
        <v>0</v>
      </c>
      <c r="I447">
        <v>0</v>
      </c>
      <c r="J447">
        <v>13</v>
      </c>
      <c r="K447">
        <v>1</v>
      </c>
      <c r="L447">
        <v>4</v>
      </c>
      <c r="M447">
        <v>1</v>
      </c>
      <c r="N447">
        <v>0</v>
      </c>
      <c r="O447">
        <v>0</v>
      </c>
      <c r="P447">
        <v>0</v>
      </c>
      <c r="Q447">
        <v>0</v>
      </c>
      <c r="R447">
        <v>65</v>
      </c>
      <c r="S447">
        <v>32</v>
      </c>
      <c r="T447">
        <v>7</v>
      </c>
      <c r="U447">
        <v>6</v>
      </c>
      <c r="V447">
        <v>9</v>
      </c>
      <c r="W447">
        <v>231</v>
      </c>
      <c r="X447">
        <v>94</v>
      </c>
      <c r="Y447">
        <v>4</v>
      </c>
      <c r="Z447">
        <v>8</v>
      </c>
      <c r="AA447">
        <v>39</v>
      </c>
      <c r="AB447">
        <v>298</v>
      </c>
      <c r="AC447">
        <v>115</v>
      </c>
      <c r="AD447">
        <v>1</v>
      </c>
      <c r="AE447">
        <v>11</v>
      </c>
      <c r="AF447">
        <v>95</v>
      </c>
      <c r="AG447">
        <v>34</v>
      </c>
      <c r="AH447">
        <v>7</v>
      </c>
      <c r="AI447">
        <v>0</v>
      </c>
      <c r="AJ447">
        <v>1</v>
      </c>
      <c r="AK447">
        <v>12</v>
      </c>
      <c r="AL447">
        <v>7</v>
      </c>
      <c r="AM447">
        <v>2</v>
      </c>
      <c r="AN447">
        <v>1</v>
      </c>
      <c r="AO447">
        <v>0</v>
      </c>
      <c r="AP447">
        <v>1</v>
      </c>
      <c r="AQ447">
        <v>0</v>
      </c>
      <c r="AR447">
        <v>0</v>
      </c>
      <c r="AS447">
        <v>0</v>
      </c>
      <c r="AT447">
        <v>0</v>
      </c>
      <c r="AU447">
        <v>0</v>
      </c>
      <c r="AV447">
        <v>0</v>
      </c>
      <c r="AW447">
        <v>0</v>
      </c>
      <c r="AX447">
        <v>0</v>
      </c>
      <c r="AY447">
        <v>0</v>
      </c>
      <c r="AZ447">
        <v>0</v>
      </c>
      <c r="BA447">
        <v>0</v>
      </c>
      <c r="BB447">
        <v>0</v>
      </c>
      <c r="BC447">
        <v>0</v>
      </c>
      <c r="BD447">
        <v>0</v>
      </c>
      <c r="BE447">
        <v>0</v>
      </c>
      <c r="BF447">
        <v>0</v>
      </c>
      <c r="BG447" s="20">
        <v>1</v>
      </c>
      <c r="BH447" s="20">
        <v>0</v>
      </c>
      <c r="BI447" s="20">
        <v>17</v>
      </c>
      <c r="BJ447" s="20">
        <v>0</v>
      </c>
      <c r="BK447" s="20">
        <v>40</v>
      </c>
      <c r="BL447" s="20">
        <v>174</v>
      </c>
      <c r="BM447" s="20">
        <v>179</v>
      </c>
      <c r="BN447" s="20">
        <v>20</v>
      </c>
      <c r="BO447" s="20">
        <v>5</v>
      </c>
      <c r="BP447" s="20">
        <v>1381</v>
      </c>
      <c r="BQ447" s="20">
        <v>253</v>
      </c>
      <c r="BR447" s="20">
        <v>0</v>
      </c>
      <c r="BS447" s="20">
        <v>5</v>
      </c>
      <c r="BT447" s="20">
        <v>35</v>
      </c>
      <c r="BU447" s="20">
        <v>567</v>
      </c>
      <c r="BV447" s="20">
        <v>680</v>
      </c>
    </row>
    <row r="448" spans="1:74" x14ac:dyDescent="0.25">
      <c r="A448" s="20" t="s">
        <v>434</v>
      </c>
      <c r="B448" s="20" t="s">
        <v>435</v>
      </c>
      <c r="C448" s="20" t="s">
        <v>531</v>
      </c>
      <c r="D448" s="1">
        <v>44577</v>
      </c>
      <c r="E448">
        <v>23</v>
      </c>
      <c r="F448">
        <v>1</v>
      </c>
      <c r="G448">
        <v>1</v>
      </c>
      <c r="H448">
        <v>0</v>
      </c>
      <c r="I448">
        <v>0</v>
      </c>
      <c r="J448">
        <v>13</v>
      </c>
      <c r="K448">
        <v>1</v>
      </c>
      <c r="L448">
        <v>4</v>
      </c>
      <c r="M448">
        <v>1</v>
      </c>
      <c r="N448">
        <v>0</v>
      </c>
      <c r="O448">
        <v>0</v>
      </c>
      <c r="P448">
        <v>0</v>
      </c>
      <c r="Q448">
        <v>0</v>
      </c>
      <c r="R448">
        <v>65</v>
      </c>
      <c r="S448">
        <v>32</v>
      </c>
      <c r="T448">
        <v>7</v>
      </c>
      <c r="U448">
        <v>6</v>
      </c>
      <c r="V448">
        <v>9</v>
      </c>
      <c r="W448">
        <v>231</v>
      </c>
      <c r="X448">
        <v>94</v>
      </c>
      <c r="Y448">
        <v>4</v>
      </c>
      <c r="Z448">
        <v>8</v>
      </c>
      <c r="AA448">
        <v>39</v>
      </c>
      <c r="AB448">
        <v>299</v>
      </c>
      <c r="AC448">
        <v>117</v>
      </c>
      <c r="AD448">
        <v>1</v>
      </c>
      <c r="AE448">
        <v>11</v>
      </c>
      <c r="AF448">
        <v>96</v>
      </c>
      <c r="AG448">
        <v>34</v>
      </c>
      <c r="AH448">
        <v>7</v>
      </c>
      <c r="AI448">
        <v>0</v>
      </c>
      <c r="AJ448">
        <v>1</v>
      </c>
      <c r="AK448">
        <v>12</v>
      </c>
      <c r="AL448">
        <v>7</v>
      </c>
      <c r="AM448">
        <v>2</v>
      </c>
      <c r="AN448">
        <v>1</v>
      </c>
      <c r="AO448">
        <v>0</v>
      </c>
      <c r="AP448">
        <v>1</v>
      </c>
      <c r="AQ448">
        <v>0</v>
      </c>
      <c r="AR448">
        <v>0</v>
      </c>
      <c r="AS448">
        <v>0</v>
      </c>
      <c r="AT448">
        <v>0</v>
      </c>
      <c r="AU448">
        <v>0</v>
      </c>
      <c r="AV448">
        <v>0</v>
      </c>
      <c r="AW448">
        <v>0</v>
      </c>
      <c r="AX448">
        <v>0</v>
      </c>
      <c r="AY448">
        <v>0</v>
      </c>
      <c r="AZ448">
        <v>0</v>
      </c>
      <c r="BA448">
        <v>0</v>
      </c>
      <c r="BB448">
        <v>0</v>
      </c>
      <c r="BC448">
        <v>0</v>
      </c>
      <c r="BD448">
        <v>0</v>
      </c>
      <c r="BE448">
        <v>0</v>
      </c>
      <c r="BF448">
        <v>0</v>
      </c>
      <c r="BG448" s="20">
        <v>1</v>
      </c>
      <c r="BH448" s="20">
        <v>0</v>
      </c>
      <c r="BI448" s="20">
        <v>17</v>
      </c>
      <c r="BJ448" s="20">
        <v>0</v>
      </c>
      <c r="BK448" s="20">
        <v>40</v>
      </c>
      <c r="BL448" s="20">
        <v>174</v>
      </c>
      <c r="BM448" s="20">
        <v>180</v>
      </c>
      <c r="BN448" s="20">
        <v>20</v>
      </c>
      <c r="BO448" s="20">
        <v>5</v>
      </c>
      <c r="BP448" s="20">
        <v>1382</v>
      </c>
      <c r="BQ448" s="20">
        <v>263</v>
      </c>
      <c r="BR448" s="20">
        <v>0</v>
      </c>
      <c r="BS448" s="20">
        <v>5</v>
      </c>
      <c r="BT448" s="20">
        <v>35</v>
      </c>
      <c r="BU448" s="20">
        <v>566</v>
      </c>
      <c r="BV448" s="20">
        <v>683</v>
      </c>
    </row>
    <row r="449" spans="1:74" x14ac:dyDescent="0.25">
      <c r="A449" s="20" t="s">
        <v>434</v>
      </c>
      <c r="B449" s="20" t="s">
        <v>435</v>
      </c>
      <c r="C449" s="20" t="s">
        <v>531</v>
      </c>
      <c r="D449" s="1">
        <v>44584</v>
      </c>
      <c r="E449">
        <v>23</v>
      </c>
      <c r="F449">
        <v>1</v>
      </c>
      <c r="G449">
        <v>1</v>
      </c>
      <c r="H449">
        <v>0</v>
      </c>
      <c r="I449">
        <v>0</v>
      </c>
      <c r="J449">
        <v>13</v>
      </c>
      <c r="K449">
        <v>1</v>
      </c>
      <c r="L449">
        <v>4</v>
      </c>
      <c r="M449">
        <v>1</v>
      </c>
      <c r="N449">
        <v>0</v>
      </c>
      <c r="O449">
        <v>0</v>
      </c>
      <c r="P449">
        <v>0</v>
      </c>
      <c r="Q449">
        <v>0</v>
      </c>
      <c r="R449">
        <v>65</v>
      </c>
      <c r="S449">
        <v>32</v>
      </c>
      <c r="T449">
        <v>7</v>
      </c>
      <c r="U449">
        <v>6</v>
      </c>
      <c r="V449">
        <v>9</v>
      </c>
      <c r="W449">
        <v>231</v>
      </c>
      <c r="X449">
        <v>95</v>
      </c>
      <c r="Y449">
        <v>4</v>
      </c>
      <c r="Z449">
        <v>8</v>
      </c>
      <c r="AA449">
        <v>39</v>
      </c>
      <c r="AB449">
        <v>302</v>
      </c>
      <c r="AC449">
        <v>118</v>
      </c>
      <c r="AD449">
        <v>1</v>
      </c>
      <c r="AE449">
        <v>11</v>
      </c>
      <c r="AF449">
        <v>97</v>
      </c>
      <c r="AG449">
        <v>34</v>
      </c>
      <c r="AH449">
        <v>8</v>
      </c>
      <c r="AI449">
        <v>0</v>
      </c>
      <c r="AJ449">
        <v>1</v>
      </c>
      <c r="AK449">
        <v>12</v>
      </c>
      <c r="AL449">
        <v>7</v>
      </c>
      <c r="AM449">
        <v>2</v>
      </c>
      <c r="AN449">
        <v>1</v>
      </c>
      <c r="AO449">
        <v>0</v>
      </c>
      <c r="AP449">
        <v>1</v>
      </c>
      <c r="AQ449">
        <v>0</v>
      </c>
      <c r="AR449">
        <v>0</v>
      </c>
      <c r="AS449">
        <v>0</v>
      </c>
      <c r="AT449">
        <v>0</v>
      </c>
      <c r="AU449">
        <v>0</v>
      </c>
      <c r="AV449">
        <v>0</v>
      </c>
      <c r="AW449">
        <v>0</v>
      </c>
      <c r="AX449">
        <v>0</v>
      </c>
      <c r="AY449">
        <v>0</v>
      </c>
      <c r="AZ449">
        <v>0</v>
      </c>
      <c r="BA449">
        <v>0</v>
      </c>
      <c r="BB449">
        <v>0</v>
      </c>
      <c r="BC449">
        <v>0</v>
      </c>
      <c r="BD449">
        <v>0</v>
      </c>
      <c r="BE449">
        <v>0</v>
      </c>
      <c r="BF449">
        <v>0</v>
      </c>
      <c r="BG449" s="20">
        <v>1</v>
      </c>
      <c r="BH449" s="20">
        <v>0</v>
      </c>
      <c r="BI449" s="20">
        <v>17</v>
      </c>
      <c r="BJ449" s="20">
        <v>0</v>
      </c>
      <c r="BK449" s="20">
        <v>40</v>
      </c>
      <c r="BL449" s="20">
        <v>174</v>
      </c>
      <c r="BM449" s="20">
        <v>183</v>
      </c>
      <c r="BN449" s="20">
        <v>20</v>
      </c>
      <c r="BO449" s="20">
        <v>5</v>
      </c>
      <c r="BP449" s="20">
        <v>1388</v>
      </c>
      <c r="BQ449" s="20">
        <v>268</v>
      </c>
      <c r="BR449" s="20">
        <v>0</v>
      </c>
      <c r="BS449" s="20">
        <v>6</v>
      </c>
      <c r="BT449" s="20">
        <v>35</v>
      </c>
      <c r="BU449" s="20">
        <v>566</v>
      </c>
      <c r="BV449" s="20">
        <v>688</v>
      </c>
    </row>
    <row r="450" spans="1:74" x14ac:dyDescent="0.25">
      <c r="A450" s="20" t="s">
        <v>434</v>
      </c>
      <c r="B450" s="20" t="s">
        <v>435</v>
      </c>
      <c r="C450" s="20" t="s">
        <v>531</v>
      </c>
      <c r="D450" s="1">
        <v>44591</v>
      </c>
      <c r="E450">
        <v>23</v>
      </c>
      <c r="F450">
        <v>1</v>
      </c>
      <c r="G450">
        <v>1</v>
      </c>
      <c r="H450">
        <v>0</v>
      </c>
      <c r="I450">
        <v>0</v>
      </c>
      <c r="J450">
        <v>13</v>
      </c>
      <c r="K450">
        <v>0</v>
      </c>
      <c r="L450">
        <v>4</v>
      </c>
      <c r="M450">
        <v>1</v>
      </c>
      <c r="N450">
        <v>0</v>
      </c>
      <c r="O450">
        <v>0</v>
      </c>
      <c r="P450">
        <v>0</v>
      </c>
      <c r="Q450">
        <v>0</v>
      </c>
      <c r="R450">
        <v>65</v>
      </c>
      <c r="S450">
        <v>32</v>
      </c>
      <c r="T450">
        <v>7</v>
      </c>
      <c r="U450">
        <v>6</v>
      </c>
      <c r="V450">
        <v>9</v>
      </c>
      <c r="W450">
        <v>231</v>
      </c>
      <c r="X450">
        <v>98</v>
      </c>
      <c r="Y450">
        <v>4</v>
      </c>
      <c r="Z450">
        <v>8</v>
      </c>
      <c r="AA450">
        <v>39</v>
      </c>
      <c r="AB450">
        <v>303</v>
      </c>
      <c r="AC450">
        <v>120</v>
      </c>
      <c r="AD450">
        <v>1</v>
      </c>
      <c r="AE450">
        <v>11</v>
      </c>
      <c r="AF450">
        <v>95</v>
      </c>
      <c r="AG450">
        <v>35</v>
      </c>
      <c r="AH450">
        <v>8</v>
      </c>
      <c r="AI450">
        <v>0</v>
      </c>
      <c r="AJ450">
        <v>1</v>
      </c>
      <c r="AK450">
        <v>13</v>
      </c>
      <c r="AL450">
        <v>7</v>
      </c>
      <c r="AM450">
        <v>2</v>
      </c>
      <c r="AN450">
        <v>1</v>
      </c>
      <c r="AO450">
        <v>0</v>
      </c>
      <c r="AP450">
        <v>1</v>
      </c>
      <c r="AQ450">
        <v>0</v>
      </c>
      <c r="AR450">
        <v>0</v>
      </c>
      <c r="AS450">
        <v>0</v>
      </c>
      <c r="AT450">
        <v>0</v>
      </c>
      <c r="AU450">
        <v>0</v>
      </c>
      <c r="AV450">
        <v>0</v>
      </c>
      <c r="AW450">
        <v>0</v>
      </c>
      <c r="AX450">
        <v>0</v>
      </c>
      <c r="AY450">
        <v>0</v>
      </c>
      <c r="AZ450">
        <v>0</v>
      </c>
      <c r="BA450">
        <v>0</v>
      </c>
      <c r="BB450">
        <v>0</v>
      </c>
      <c r="BC450">
        <v>0</v>
      </c>
      <c r="BD450">
        <v>0</v>
      </c>
      <c r="BE450">
        <v>0</v>
      </c>
      <c r="BF450">
        <v>0</v>
      </c>
      <c r="BG450" s="20">
        <v>1</v>
      </c>
      <c r="BH450" s="20">
        <v>0</v>
      </c>
      <c r="BI450" s="20">
        <v>17</v>
      </c>
      <c r="BJ450" s="20">
        <v>0</v>
      </c>
      <c r="BK450" s="20">
        <v>40</v>
      </c>
      <c r="BL450" s="20">
        <v>174</v>
      </c>
      <c r="BM450" s="20">
        <v>184</v>
      </c>
      <c r="BN450" s="20">
        <v>20</v>
      </c>
      <c r="BO450" s="20">
        <v>5</v>
      </c>
      <c r="BP450" s="20">
        <v>1391</v>
      </c>
      <c r="BQ450" s="20">
        <v>274</v>
      </c>
      <c r="BR450" s="20">
        <v>0</v>
      </c>
      <c r="BS450" s="20">
        <v>6</v>
      </c>
      <c r="BT450" s="20">
        <v>35</v>
      </c>
      <c r="BU450" s="20">
        <v>559</v>
      </c>
      <c r="BV450" s="20">
        <v>692</v>
      </c>
    </row>
    <row r="451" spans="1:74" x14ac:dyDescent="0.25">
      <c r="A451" s="20" t="s">
        <v>434</v>
      </c>
      <c r="B451" s="20" t="s">
        <v>435</v>
      </c>
      <c r="C451" s="20" t="s">
        <v>531</v>
      </c>
      <c r="D451" s="1">
        <v>44599</v>
      </c>
      <c r="E451">
        <v>23</v>
      </c>
      <c r="F451">
        <v>1</v>
      </c>
      <c r="G451">
        <v>1</v>
      </c>
      <c r="H451">
        <v>0</v>
      </c>
      <c r="I451">
        <v>0</v>
      </c>
      <c r="J451">
        <v>13</v>
      </c>
      <c r="K451">
        <v>0</v>
      </c>
      <c r="L451">
        <v>4</v>
      </c>
      <c r="M451">
        <v>1</v>
      </c>
      <c r="N451">
        <v>0</v>
      </c>
      <c r="O451">
        <v>0</v>
      </c>
      <c r="P451">
        <v>0</v>
      </c>
      <c r="Q451">
        <v>0</v>
      </c>
      <c r="R451">
        <v>65</v>
      </c>
      <c r="S451">
        <v>32</v>
      </c>
      <c r="T451">
        <v>7</v>
      </c>
      <c r="U451">
        <v>6</v>
      </c>
      <c r="V451">
        <v>9</v>
      </c>
      <c r="W451">
        <v>232</v>
      </c>
      <c r="X451">
        <v>99</v>
      </c>
      <c r="Y451">
        <v>4</v>
      </c>
      <c r="Z451">
        <v>8</v>
      </c>
      <c r="AA451">
        <v>39</v>
      </c>
      <c r="AB451">
        <v>305</v>
      </c>
      <c r="AC451">
        <v>122</v>
      </c>
      <c r="AD451">
        <v>1</v>
      </c>
      <c r="AE451">
        <v>11</v>
      </c>
      <c r="AF451">
        <v>95</v>
      </c>
      <c r="AG451">
        <v>35</v>
      </c>
      <c r="AH451">
        <v>8</v>
      </c>
      <c r="AI451">
        <v>0</v>
      </c>
      <c r="AJ451">
        <v>1</v>
      </c>
      <c r="AK451">
        <v>12</v>
      </c>
      <c r="AL451">
        <v>7</v>
      </c>
      <c r="AM451">
        <v>2</v>
      </c>
      <c r="AN451">
        <v>1</v>
      </c>
      <c r="AO451">
        <v>0</v>
      </c>
      <c r="AP451">
        <v>1</v>
      </c>
      <c r="AQ451">
        <v>0</v>
      </c>
      <c r="AR451">
        <v>0</v>
      </c>
      <c r="AS451">
        <v>0</v>
      </c>
      <c r="AT451">
        <v>0</v>
      </c>
      <c r="AU451">
        <v>0</v>
      </c>
      <c r="AV451">
        <v>0</v>
      </c>
      <c r="AW451">
        <v>0</v>
      </c>
      <c r="AX451">
        <v>0</v>
      </c>
      <c r="AY451">
        <v>0</v>
      </c>
      <c r="AZ451">
        <v>0</v>
      </c>
      <c r="BA451">
        <v>0</v>
      </c>
      <c r="BB451">
        <v>0</v>
      </c>
      <c r="BC451">
        <v>0</v>
      </c>
      <c r="BD451">
        <v>0</v>
      </c>
      <c r="BE451">
        <v>0</v>
      </c>
      <c r="BF451">
        <v>0</v>
      </c>
      <c r="BG451" s="20">
        <v>1</v>
      </c>
      <c r="BH451" s="20">
        <v>0</v>
      </c>
      <c r="BI451" s="20">
        <v>17</v>
      </c>
      <c r="BJ451" s="20">
        <v>0</v>
      </c>
      <c r="BK451" s="20">
        <v>40</v>
      </c>
      <c r="BL451" s="20">
        <v>175</v>
      </c>
      <c r="BM451" s="20">
        <v>186</v>
      </c>
      <c r="BN451" s="20">
        <v>20</v>
      </c>
      <c r="BO451" s="20">
        <v>5</v>
      </c>
      <c r="BP451" s="20">
        <v>1396</v>
      </c>
      <c r="BQ451" s="20">
        <v>283</v>
      </c>
      <c r="BR451" s="20">
        <v>0</v>
      </c>
      <c r="BS451" s="20">
        <v>6</v>
      </c>
      <c r="BT451" s="20">
        <v>35</v>
      </c>
      <c r="BU451" s="20">
        <v>556</v>
      </c>
      <c r="BV451" s="20">
        <v>702</v>
      </c>
    </row>
    <row r="452" spans="1:74" x14ac:dyDescent="0.25">
      <c r="A452" s="20" t="s">
        <v>434</v>
      </c>
      <c r="B452" s="20" t="s">
        <v>435</v>
      </c>
      <c r="C452" s="20" t="s">
        <v>531</v>
      </c>
      <c r="D452" s="1">
        <v>44606</v>
      </c>
      <c r="E452">
        <v>23</v>
      </c>
      <c r="F452">
        <v>1</v>
      </c>
      <c r="G452">
        <v>1</v>
      </c>
      <c r="H452">
        <v>0</v>
      </c>
      <c r="I452">
        <v>0</v>
      </c>
      <c r="J452">
        <v>13</v>
      </c>
      <c r="K452">
        <v>0</v>
      </c>
      <c r="L452">
        <v>4</v>
      </c>
      <c r="M452">
        <v>1</v>
      </c>
      <c r="N452">
        <v>0</v>
      </c>
      <c r="O452">
        <v>0</v>
      </c>
      <c r="P452">
        <v>0</v>
      </c>
      <c r="Q452">
        <v>0</v>
      </c>
      <c r="R452">
        <v>65</v>
      </c>
      <c r="S452">
        <v>32</v>
      </c>
      <c r="T452">
        <v>7</v>
      </c>
      <c r="U452">
        <v>6</v>
      </c>
      <c r="V452">
        <v>9</v>
      </c>
      <c r="W452">
        <v>232</v>
      </c>
      <c r="X452">
        <v>100</v>
      </c>
      <c r="Y452">
        <v>4</v>
      </c>
      <c r="Z452">
        <v>8</v>
      </c>
      <c r="AA452">
        <v>39</v>
      </c>
      <c r="AB452">
        <v>305</v>
      </c>
      <c r="AC452">
        <v>123</v>
      </c>
      <c r="AD452">
        <v>1</v>
      </c>
      <c r="AE452">
        <v>11</v>
      </c>
      <c r="AF452">
        <v>94</v>
      </c>
      <c r="AG452">
        <v>35</v>
      </c>
      <c r="AH452">
        <v>8</v>
      </c>
      <c r="AI452">
        <v>0</v>
      </c>
      <c r="AJ452">
        <v>1</v>
      </c>
      <c r="AK452">
        <v>12</v>
      </c>
      <c r="AL452">
        <v>7</v>
      </c>
      <c r="AM452">
        <v>2</v>
      </c>
      <c r="AN452">
        <v>1</v>
      </c>
      <c r="AO452">
        <v>0</v>
      </c>
      <c r="AP452">
        <v>1</v>
      </c>
      <c r="AQ452">
        <v>0</v>
      </c>
      <c r="AR452">
        <v>0</v>
      </c>
      <c r="AS452">
        <v>0</v>
      </c>
      <c r="AT452">
        <v>0</v>
      </c>
      <c r="AU452">
        <v>0</v>
      </c>
      <c r="AV452">
        <v>0</v>
      </c>
      <c r="AW452">
        <v>0</v>
      </c>
      <c r="AX452">
        <v>0</v>
      </c>
      <c r="AY452">
        <v>0</v>
      </c>
      <c r="AZ452">
        <v>0</v>
      </c>
      <c r="BA452">
        <v>0</v>
      </c>
      <c r="BB452">
        <v>0</v>
      </c>
      <c r="BC452">
        <v>0</v>
      </c>
      <c r="BD452">
        <v>0</v>
      </c>
      <c r="BE452">
        <v>0</v>
      </c>
      <c r="BF452">
        <v>0</v>
      </c>
      <c r="BG452" s="20">
        <v>1</v>
      </c>
      <c r="BH452" s="20">
        <v>0</v>
      </c>
      <c r="BI452" s="20">
        <v>17</v>
      </c>
      <c r="BJ452" s="20">
        <v>0</v>
      </c>
      <c r="BK452" s="20">
        <v>40</v>
      </c>
      <c r="BL452" s="20">
        <v>175</v>
      </c>
      <c r="BM452" s="20">
        <v>186</v>
      </c>
      <c r="BN452" s="20">
        <v>20</v>
      </c>
      <c r="BO452" s="20">
        <v>5</v>
      </c>
      <c r="BP452" s="20">
        <v>1401</v>
      </c>
      <c r="BQ452" s="20">
        <v>288</v>
      </c>
      <c r="BR452" s="20">
        <v>0</v>
      </c>
      <c r="BS452" s="20">
        <v>6</v>
      </c>
      <c r="BT452" s="20">
        <v>35</v>
      </c>
      <c r="BU452" s="20">
        <v>554</v>
      </c>
      <c r="BV452" s="20">
        <v>706</v>
      </c>
    </row>
    <row r="453" spans="1:74" x14ac:dyDescent="0.25">
      <c r="A453" s="20" t="s">
        <v>434</v>
      </c>
      <c r="B453" s="20" t="s">
        <v>437</v>
      </c>
      <c r="C453" s="20" t="s">
        <v>532</v>
      </c>
      <c r="D453" s="1">
        <v>44493</v>
      </c>
      <c r="E453">
        <v>130</v>
      </c>
      <c r="F453">
        <v>5</v>
      </c>
      <c r="G453">
        <v>1</v>
      </c>
      <c r="H453">
        <v>0</v>
      </c>
      <c r="I453">
        <v>0</v>
      </c>
      <c r="J453">
        <v>32</v>
      </c>
      <c r="K453">
        <v>1</v>
      </c>
      <c r="L453">
        <v>4</v>
      </c>
      <c r="M453">
        <v>11</v>
      </c>
      <c r="N453">
        <v>3</v>
      </c>
      <c r="O453">
        <v>0</v>
      </c>
      <c r="P453">
        <v>1</v>
      </c>
      <c r="Q453">
        <v>0</v>
      </c>
      <c r="R453">
        <v>568</v>
      </c>
      <c r="S453">
        <v>0</v>
      </c>
      <c r="T453">
        <v>195</v>
      </c>
      <c r="U453">
        <v>0</v>
      </c>
      <c r="V453">
        <v>42</v>
      </c>
      <c r="W453">
        <v>1418</v>
      </c>
      <c r="X453">
        <v>0</v>
      </c>
      <c r="Y453">
        <v>115</v>
      </c>
      <c r="Z453">
        <v>59</v>
      </c>
      <c r="AA453">
        <v>181</v>
      </c>
      <c r="AB453">
        <v>996</v>
      </c>
      <c r="AC453">
        <v>60</v>
      </c>
      <c r="AD453">
        <v>4</v>
      </c>
      <c r="AE453">
        <v>1</v>
      </c>
      <c r="AF453">
        <v>221</v>
      </c>
      <c r="AG453">
        <v>154</v>
      </c>
      <c r="AH453">
        <v>0</v>
      </c>
      <c r="AI453">
        <v>4</v>
      </c>
      <c r="AJ453">
        <v>10</v>
      </c>
      <c r="AK453">
        <v>23</v>
      </c>
      <c r="AL453">
        <v>51</v>
      </c>
      <c r="AM453">
        <v>0</v>
      </c>
      <c r="AN453">
        <v>7</v>
      </c>
      <c r="AO453">
        <v>0</v>
      </c>
      <c r="AP453">
        <v>1</v>
      </c>
      <c r="AQ453">
        <v>0</v>
      </c>
      <c r="AR453">
        <v>0</v>
      </c>
      <c r="AS453">
        <v>0</v>
      </c>
      <c r="AT453">
        <v>0</v>
      </c>
      <c r="AU453">
        <v>0</v>
      </c>
      <c r="AV453">
        <v>0</v>
      </c>
      <c r="AW453">
        <v>0</v>
      </c>
      <c r="AX453">
        <v>0</v>
      </c>
      <c r="AY453">
        <v>0</v>
      </c>
      <c r="AZ453">
        <v>0</v>
      </c>
      <c r="BA453">
        <v>0</v>
      </c>
      <c r="BB453">
        <v>9</v>
      </c>
      <c r="BC453">
        <v>27</v>
      </c>
      <c r="BD453">
        <v>0</v>
      </c>
      <c r="BE453">
        <v>0</v>
      </c>
      <c r="BF453">
        <v>3</v>
      </c>
      <c r="BG453" s="20"/>
      <c r="BH453" s="20"/>
      <c r="BI453" s="20"/>
      <c r="BJ453" s="20"/>
      <c r="BK453" s="20"/>
      <c r="BL453" s="20"/>
      <c r="BM453" s="20"/>
      <c r="BN453" s="20"/>
      <c r="BO453" s="20"/>
      <c r="BP453" s="20"/>
      <c r="BQ453" s="20"/>
      <c r="BR453" s="20"/>
      <c r="BS453" s="20"/>
      <c r="BT453" s="20"/>
      <c r="BU453" s="20"/>
      <c r="BV453" s="20"/>
    </row>
    <row r="454" spans="1:74" x14ac:dyDescent="0.25">
      <c r="A454" s="20" t="s">
        <v>434</v>
      </c>
      <c r="B454" s="20" t="s">
        <v>437</v>
      </c>
      <c r="C454" s="20" t="s">
        <v>532</v>
      </c>
      <c r="D454" s="1">
        <v>44500</v>
      </c>
      <c r="E454">
        <v>131</v>
      </c>
      <c r="F454">
        <v>5</v>
      </c>
      <c r="G454">
        <v>1</v>
      </c>
      <c r="H454">
        <v>0</v>
      </c>
      <c r="I454">
        <v>0</v>
      </c>
      <c r="J454">
        <v>45</v>
      </c>
      <c r="K454">
        <v>1</v>
      </c>
      <c r="L454">
        <v>4</v>
      </c>
      <c r="M454">
        <v>11</v>
      </c>
      <c r="N454">
        <v>3</v>
      </c>
      <c r="O454">
        <v>0</v>
      </c>
      <c r="P454">
        <v>1</v>
      </c>
      <c r="Q454">
        <v>0</v>
      </c>
      <c r="R454">
        <v>572</v>
      </c>
      <c r="S454">
        <v>0</v>
      </c>
      <c r="T454">
        <v>277</v>
      </c>
      <c r="U454">
        <v>0</v>
      </c>
      <c r="V454">
        <v>43</v>
      </c>
      <c r="W454">
        <v>1423</v>
      </c>
      <c r="X454">
        <v>0</v>
      </c>
      <c r="Y454">
        <v>190</v>
      </c>
      <c r="Z454">
        <v>59</v>
      </c>
      <c r="AA454">
        <v>181</v>
      </c>
      <c r="AB454">
        <v>998</v>
      </c>
      <c r="AC454">
        <v>76</v>
      </c>
      <c r="AD454">
        <v>4</v>
      </c>
      <c r="AE454">
        <v>1</v>
      </c>
      <c r="AF454">
        <v>221</v>
      </c>
      <c r="AG454">
        <v>153</v>
      </c>
      <c r="AH454">
        <v>0</v>
      </c>
      <c r="AI454">
        <v>5</v>
      </c>
      <c r="AJ454">
        <v>10</v>
      </c>
      <c r="AK454">
        <v>24</v>
      </c>
      <c r="AL454">
        <v>53</v>
      </c>
      <c r="AM454">
        <v>0</v>
      </c>
      <c r="AN454">
        <v>13</v>
      </c>
      <c r="AO454">
        <v>0</v>
      </c>
      <c r="AP454">
        <v>1</v>
      </c>
      <c r="AQ454">
        <v>0</v>
      </c>
      <c r="AR454">
        <v>0</v>
      </c>
      <c r="AS454">
        <v>0</v>
      </c>
      <c r="AT454">
        <v>0</v>
      </c>
      <c r="AU454">
        <v>0</v>
      </c>
      <c r="AV454">
        <v>0</v>
      </c>
      <c r="AW454">
        <v>0</v>
      </c>
      <c r="AX454">
        <v>0</v>
      </c>
      <c r="AY454">
        <v>0</v>
      </c>
      <c r="AZ454">
        <v>0</v>
      </c>
      <c r="BA454">
        <v>0</v>
      </c>
      <c r="BB454">
        <v>9</v>
      </c>
      <c r="BC454">
        <v>26</v>
      </c>
      <c r="BD454">
        <v>0</v>
      </c>
      <c r="BE454">
        <v>0</v>
      </c>
      <c r="BF454">
        <v>4</v>
      </c>
      <c r="BG454" s="20"/>
      <c r="BH454" s="20"/>
      <c r="BI454" s="20"/>
      <c r="BJ454" s="20"/>
      <c r="BK454" s="20"/>
      <c r="BL454" s="20"/>
      <c r="BM454" s="20"/>
      <c r="BN454" s="20"/>
      <c r="BO454" s="20"/>
      <c r="BP454" s="20"/>
      <c r="BQ454" s="20"/>
      <c r="BR454" s="20"/>
      <c r="BS454" s="20"/>
      <c r="BT454" s="20"/>
      <c r="BU454" s="20"/>
      <c r="BV454" s="20"/>
    </row>
    <row r="455" spans="1:74" x14ac:dyDescent="0.25">
      <c r="A455" s="20" t="s">
        <v>434</v>
      </c>
      <c r="B455" s="20" t="s">
        <v>437</v>
      </c>
      <c r="C455" s="20" t="s">
        <v>532</v>
      </c>
      <c r="D455" s="1">
        <v>44507</v>
      </c>
      <c r="E455">
        <v>131</v>
      </c>
      <c r="F455">
        <v>5</v>
      </c>
      <c r="G455">
        <v>1</v>
      </c>
      <c r="H455">
        <v>0</v>
      </c>
      <c r="I455">
        <v>0</v>
      </c>
      <c r="J455">
        <v>51</v>
      </c>
      <c r="K455">
        <v>1</v>
      </c>
      <c r="L455">
        <v>4</v>
      </c>
      <c r="M455">
        <v>11</v>
      </c>
      <c r="N455">
        <v>3</v>
      </c>
      <c r="O455">
        <v>1</v>
      </c>
      <c r="P455">
        <v>0</v>
      </c>
      <c r="Q455">
        <v>0</v>
      </c>
      <c r="R455">
        <v>573</v>
      </c>
      <c r="S455">
        <v>342</v>
      </c>
      <c r="T455">
        <v>9</v>
      </c>
      <c r="U455">
        <v>0</v>
      </c>
      <c r="V455">
        <v>43</v>
      </c>
      <c r="W455">
        <v>1423</v>
      </c>
      <c r="X455">
        <v>241</v>
      </c>
      <c r="Y455">
        <v>26</v>
      </c>
      <c r="Z455">
        <v>60</v>
      </c>
      <c r="AA455">
        <v>176</v>
      </c>
      <c r="AB455">
        <v>999</v>
      </c>
      <c r="AC455">
        <v>108</v>
      </c>
      <c r="AD455">
        <v>4</v>
      </c>
      <c r="AE455">
        <v>1</v>
      </c>
      <c r="AF455">
        <v>221</v>
      </c>
      <c r="AG455">
        <v>153</v>
      </c>
      <c r="AH455">
        <v>6</v>
      </c>
      <c r="AI455">
        <v>0</v>
      </c>
      <c r="AJ455">
        <v>10</v>
      </c>
      <c r="AK455">
        <v>26</v>
      </c>
      <c r="AL455">
        <v>51</v>
      </c>
      <c r="AM455">
        <v>14</v>
      </c>
      <c r="AN455">
        <v>4</v>
      </c>
      <c r="AO455">
        <v>0</v>
      </c>
      <c r="AP455">
        <v>1</v>
      </c>
      <c r="AQ455">
        <v>0</v>
      </c>
      <c r="AR455">
        <v>0</v>
      </c>
      <c r="AS455">
        <v>0</v>
      </c>
      <c r="AT455">
        <v>0</v>
      </c>
      <c r="AU455">
        <v>0</v>
      </c>
      <c r="AV455">
        <v>0</v>
      </c>
      <c r="AW455">
        <v>0</v>
      </c>
      <c r="AX455">
        <v>0</v>
      </c>
      <c r="AY455">
        <v>0</v>
      </c>
      <c r="AZ455">
        <v>0</v>
      </c>
      <c r="BA455">
        <v>0</v>
      </c>
      <c r="BB455">
        <v>0</v>
      </c>
      <c r="BC455">
        <v>0</v>
      </c>
      <c r="BD455">
        <v>0</v>
      </c>
      <c r="BE455">
        <v>0</v>
      </c>
      <c r="BF455">
        <v>0</v>
      </c>
      <c r="BG455" s="20">
        <v>5</v>
      </c>
      <c r="BH455" s="20">
        <v>0</v>
      </c>
      <c r="BI455" s="20">
        <v>111</v>
      </c>
      <c r="BJ455" s="20">
        <v>3</v>
      </c>
      <c r="BK455" s="20">
        <v>514</v>
      </c>
      <c r="BL455" s="20">
        <v>1105</v>
      </c>
      <c r="BM455" s="20">
        <v>741</v>
      </c>
      <c r="BN455" s="20">
        <v>111</v>
      </c>
      <c r="BO455" s="20">
        <v>45</v>
      </c>
      <c r="BP455" s="20"/>
      <c r="BQ455" s="20"/>
      <c r="BR455" s="20"/>
      <c r="BS455" s="20"/>
      <c r="BT455" s="20"/>
      <c r="BU455" s="20"/>
      <c r="BV455" s="20"/>
    </row>
    <row r="456" spans="1:74" x14ac:dyDescent="0.25">
      <c r="A456" s="20" t="s">
        <v>434</v>
      </c>
      <c r="B456" s="20" t="s">
        <v>437</v>
      </c>
      <c r="C456" s="20" t="s">
        <v>532</v>
      </c>
      <c r="D456" s="1">
        <v>44514</v>
      </c>
      <c r="E456">
        <v>131</v>
      </c>
      <c r="F456">
        <v>5</v>
      </c>
      <c r="G456">
        <v>1</v>
      </c>
      <c r="H456">
        <v>0</v>
      </c>
      <c r="I456">
        <v>0</v>
      </c>
      <c r="J456">
        <v>57</v>
      </c>
      <c r="K456">
        <v>1</v>
      </c>
      <c r="L456">
        <v>4</v>
      </c>
      <c r="M456">
        <v>11</v>
      </c>
      <c r="N456">
        <v>3</v>
      </c>
      <c r="O456">
        <v>1</v>
      </c>
      <c r="P456">
        <v>0</v>
      </c>
      <c r="Q456">
        <v>0</v>
      </c>
      <c r="R456">
        <v>574</v>
      </c>
      <c r="S456">
        <v>369</v>
      </c>
      <c r="T456">
        <v>9</v>
      </c>
      <c r="U456">
        <v>0</v>
      </c>
      <c r="V456">
        <v>43</v>
      </c>
      <c r="W456">
        <v>1425</v>
      </c>
      <c r="X456">
        <v>312</v>
      </c>
      <c r="Y456">
        <v>26</v>
      </c>
      <c r="Z456">
        <v>60</v>
      </c>
      <c r="AA456">
        <v>172</v>
      </c>
      <c r="AB456">
        <v>998</v>
      </c>
      <c r="AC456">
        <v>138</v>
      </c>
      <c r="AD456">
        <v>4</v>
      </c>
      <c r="AE456">
        <v>1</v>
      </c>
      <c r="AF456">
        <v>221</v>
      </c>
      <c r="AG456">
        <v>152</v>
      </c>
      <c r="AH456">
        <v>9</v>
      </c>
      <c r="AI456">
        <v>0</v>
      </c>
      <c r="AJ456">
        <v>11</v>
      </c>
      <c r="AK456">
        <v>26</v>
      </c>
      <c r="AL456">
        <v>51</v>
      </c>
      <c r="AM456">
        <v>15</v>
      </c>
      <c r="AN456">
        <v>4</v>
      </c>
      <c r="AO456">
        <v>0</v>
      </c>
      <c r="AP456">
        <v>1</v>
      </c>
      <c r="AQ456">
        <v>0</v>
      </c>
      <c r="AR456">
        <v>0</v>
      </c>
      <c r="AS456">
        <v>0</v>
      </c>
      <c r="AT456">
        <v>0</v>
      </c>
      <c r="AU456">
        <v>0</v>
      </c>
      <c r="AV456">
        <v>0</v>
      </c>
      <c r="AW456">
        <v>0</v>
      </c>
      <c r="AX456">
        <v>0</v>
      </c>
      <c r="AY456">
        <v>0</v>
      </c>
      <c r="AZ456">
        <v>0</v>
      </c>
      <c r="BA456">
        <v>0</v>
      </c>
      <c r="BB456">
        <v>0</v>
      </c>
      <c r="BC456">
        <v>0</v>
      </c>
      <c r="BD456">
        <v>0</v>
      </c>
      <c r="BE456">
        <v>0</v>
      </c>
      <c r="BF456">
        <v>0</v>
      </c>
      <c r="BG456" s="20">
        <v>5</v>
      </c>
      <c r="BH456" s="20">
        <v>0</v>
      </c>
      <c r="BI456" s="20">
        <v>111</v>
      </c>
      <c r="BJ456" s="20">
        <v>3</v>
      </c>
      <c r="BK456" s="20">
        <v>515</v>
      </c>
      <c r="BL456" s="20">
        <v>1113</v>
      </c>
      <c r="BM456" s="20">
        <v>743</v>
      </c>
      <c r="BN456" s="20">
        <v>109</v>
      </c>
      <c r="BO456" s="20">
        <v>45</v>
      </c>
      <c r="BP456" s="20"/>
      <c r="BQ456" s="20"/>
      <c r="BR456" s="20"/>
      <c r="BS456" s="20"/>
      <c r="BT456" s="20"/>
      <c r="BU456" s="20"/>
      <c r="BV456" s="20"/>
    </row>
    <row r="457" spans="1:74" x14ac:dyDescent="0.25">
      <c r="A457" s="20" t="s">
        <v>434</v>
      </c>
      <c r="B457" s="20" t="s">
        <v>437</v>
      </c>
      <c r="C457" s="20" t="s">
        <v>532</v>
      </c>
      <c r="D457" s="1">
        <v>44521</v>
      </c>
      <c r="E457">
        <v>134</v>
      </c>
      <c r="F457">
        <v>5</v>
      </c>
      <c r="G457">
        <v>2</v>
      </c>
      <c r="H457">
        <v>0</v>
      </c>
      <c r="I457">
        <v>0</v>
      </c>
      <c r="J457">
        <v>59</v>
      </c>
      <c r="K457">
        <v>1</v>
      </c>
      <c r="L457">
        <v>4</v>
      </c>
      <c r="M457">
        <v>12</v>
      </c>
      <c r="N457">
        <v>3</v>
      </c>
      <c r="O457">
        <v>1</v>
      </c>
      <c r="P457">
        <v>0</v>
      </c>
      <c r="Q457">
        <v>0</v>
      </c>
      <c r="R457">
        <v>575</v>
      </c>
      <c r="S457">
        <v>383</v>
      </c>
      <c r="T457">
        <v>9</v>
      </c>
      <c r="U457">
        <v>0</v>
      </c>
      <c r="V457">
        <v>43</v>
      </c>
      <c r="W457">
        <v>1426</v>
      </c>
      <c r="X457">
        <v>391</v>
      </c>
      <c r="Y457">
        <v>26</v>
      </c>
      <c r="Z457">
        <v>60</v>
      </c>
      <c r="AA457">
        <v>171</v>
      </c>
      <c r="AB457">
        <v>995</v>
      </c>
      <c r="AC457">
        <v>175</v>
      </c>
      <c r="AD457">
        <v>4</v>
      </c>
      <c r="AE457">
        <v>1</v>
      </c>
      <c r="AF457">
        <v>218</v>
      </c>
      <c r="AG457">
        <v>153</v>
      </c>
      <c r="AH457">
        <v>11</v>
      </c>
      <c r="AI457">
        <v>0</v>
      </c>
      <c r="AJ457">
        <v>11</v>
      </c>
      <c r="AK457">
        <v>26</v>
      </c>
      <c r="AL457">
        <v>51</v>
      </c>
      <c r="AM457">
        <v>15</v>
      </c>
      <c r="AN457">
        <v>4</v>
      </c>
      <c r="AO457">
        <v>0</v>
      </c>
      <c r="AP457">
        <v>1</v>
      </c>
      <c r="AQ457">
        <v>0</v>
      </c>
      <c r="AR457">
        <v>0</v>
      </c>
      <c r="AS457">
        <v>0</v>
      </c>
      <c r="AT457">
        <v>0</v>
      </c>
      <c r="AU457">
        <v>0</v>
      </c>
      <c r="AV457">
        <v>0</v>
      </c>
      <c r="AW457">
        <v>0</v>
      </c>
      <c r="AX457">
        <v>0</v>
      </c>
      <c r="AY457">
        <v>0</v>
      </c>
      <c r="AZ457">
        <v>0</v>
      </c>
      <c r="BA457">
        <v>0</v>
      </c>
      <c r="BB457">
        <v>0</v>
      </c>
      <c r="BC457">
        <v>0</v>
      </c>
      <c r="BD457">
        <v>0</v>
      </c>
      <c r="BE457">
        <v>0</v>
      </c>
      <c r="BF457">
        <v>0</v>
      </c>
      <c r="BG457" s="20">
        <v>5</v>
      </c>
      <c r="BH457" s="20">
        <v>0</v>
      </c>
      <c r="BI457" s="20">
        <v>113</v>
      </c>
      <c r="BJ457" s="20">
        <v>3</v>
      </c>
      <c r="BK457" s="20">
        <v>518</v>
      </c>
      <c r="BL457" s="20">
        <v>1118</v>
      </c>
      <c r="BM457" s="20">
        <v>743</v>
      </c>
      <c r="BN457" s="20">
        <v>110</v>
      </c>
      <c r="BO457" s="20">
        <v>45</v>
      </c>
      <c r="BP457" s="20"/>
      <c r="BQ457" s="20"/>
      <c r="BR457" s="20"/>
      <c r="BS457" s="20"/>
      <c r="BT457" s="20"/>
      <c r="BU457" s="20"/>
      <c r="BV457" s="20"/>
    </row>
    <row r="458" spans="1:74" x14ac:dyDescent="0.25">
      <c r="A458" s="20" t="s">
        <v>434</v>
      </c>
      <c r="B458" s="20" t="s">
        <v>437</v>
      </c>
      <c r="C458" s="20" t="s">
        <v>532</v>
      </c>
      <c r="D458" s="1">
        <v>44528</v>
      </c>
      <c r="E458">
        <v>135</v>
      </c>
      <c r="F458">
        <v>5</v>
      </c>
      <c r="G458">
        <v>2</v>
      </c>
      <c r="H458">
        <v>0</v>
      </c>
      <c r="I458">
        <v>0</v>
      </c>
      <c r="J458">
        <v>67</v>
      </c>
      <c r="K458">
        <v>1</v>
      </c>
      <c r="L458">
        <v>4</v>
      </c>
      <c r="M458">
        <v>12</v>
      </c>
      <c r="N458">
        <v>3</v>
      </c>
      <c r="O458">
        <v>1</v>
      </c>
      <c r="P458">
        <v>0</v>
      </c>
      <c r="Q458">
        <v>0</v>
      </c>
      <c r="R458">
        <v>575</v>
      </c>
      <c r="S458">
        <v>395</v>
      </c>
      <c r="T458">
        <v>9</v>
      </c>
      <c r="U458">
        <v>1</v>
      </c>
      <c r="V458">
        <v>42</v>
      </c>
      <c r="W458">
        <v>1427</v>
      </c>
      <c r="X458">
        <v>468</v>
      </c>
      <c r="Y458">
        <v>26</v>
      </c>
      <c r="Z458">
        <v>61</v>
      </c>
      <c r="AA458">
        <v>169</v>
      </c>
      <c r="AB458">
        <v>994</v>
      </c>
      <c r="AC458">
        <v>237</v>
      </c>
      <c r="AD458">
        <v>3</v>
      </c>
      <c r="AE458">
        <v>1</v>
      </c>
      <c r="AF458">
        <v>215</v>
      </c>
      <c r="AG458">
        <v>154</v>
      </c>
      <c r="AH458">
        <v>18</v>
      </c>
      <c r="AI458">
        <v>0</v>
      </c>
      <c r="AJ458">
        <v>12</v>
      </c>
      <c r="AK458">
        <v>26</v>
      </c>
      <c r="AL458">
        <v>50</v>
      </c>
      <c r="AM458">
        <v>18</v>
      </c>
      <c r="AN458">
        <v>4</v>
      </c>
      <c r="AO458">
        <v>0</v>
      </c>
      <c r="AP458">
        <v>1</v>
      </c>
      <c r="AQ458">
        <v>0</v>
      </c>
      <c r="AR458">
        <v>0</v>
      </c>
      <c r="AS458">
        <v>0</v>
      </c>
      <c r="AT458">
        <v>0</v>
      </c>
      <c r="AU458">
        <v>0</v>
      </c>
      <c r="AV458">
        <v>0</v>
      </c>
      <c r="AW458">
        <v>0</v>
      </c>
      <c r="AX458">
        <v>0</v>
      </c>
      <c r="AY458">
        <v>0</v>
      </c>
      <c r="AZ458">
        <v>0</v>
      </c>
      <c r="BA458">
        <v>0</v>
      </c>
      <c r="BB458">
        <v>0</v>
      </c>
      <c r="BC458">
        <v>0</v>
      </c>
      <c r="BD458">
        <v>0</v>
      </c>
      <c r="BE458">
        <v>0</v>
      </c>
      <c r="BF458">
        <v>0</v>
      </c>
      <c r="BG458" s="20">
        <v>5</v>
      </c>
      <c r="BH458" s="20">
        <v>0</v>
      </c>
      <c r="BI458" s="20">
        <v>114</v>
      </c>
      <c r="BJ458" s="20">
        <v>3</v>
      </c>
      <c r="BK458" s="20">
        <v>518</v>
      </c>
      <c r="BL458" s="20">
        <v>1119</v>
      </c>
      <c r="BM458" s="20">
        <v>743</v>
      </c>
      <c r="BN458" s="20">
        <v>110</v>
      </c>
      <c r="BO458" s="20">
        <v>44</v>
      </c>
      <c r="BP458" s="20"/>
      <c r="BQ458" s="20"/>
      <c r="BR458" s="20"/>
      <c r="BS458" s="20"/>
      <c r="BT458" s="20"/>
      <c r="BU458" s="20"/>
      <c r="BV458" s="20"/>
    </row>
    <row r="459" spans="1:74" x14ac:dyDescent="0.25">
      <c r="A459" s="20" t="s">
        <v>434</v>
      </c>
      <c r="B459" s="20" t="s">
        <v>437</v>
      </c>
      <c r="C459" s="20" t="s">
        <v>532</v>
      </c>
      <c r="D459" s="1">
        <v>44535</v>
      </c>
      <c r="E459">
        <v>135</v>
      </c>
      <c r="F459">
        <v>5</v>
      </c>
      <c r="G459">
        <v>2</v>
      </c>
      <c r="H459">
        <v>0</v>
      </c>
      <c r="I459">
        <v>0</v>
      </c>
      <c r="J459">
        <v>70</v>
      </c>
      <c r="K459">
        <v>1</v>
      </c>
      <c r="L459">
        <v>4</v>
      </c>
      <c r="M459">
        <v>12</v>
      </c>
      <c r="N459">
        <v>3</v>
      </c>
      <c r="O459">
        <v>1</v>
      </c>
      <c r="P459">
        <v>0</v>
      </c>
      <c r="Q459">
        <v>0</v>
      </c>
      <c r="R459">
        <v>574</v>
      </c>
      <c r="S459">
        <v>412</v>
      </c>
      <c r="T459">
        <v>8</v>
      </c>
      <c r="U459">
        <v>1</v>
      </c>
      <c r="V459">
        <v>41</v>
      </c>
      <c r="W459">
        <v>1426</v>
      </c>
      <c r="X459">
        <v>546</v>
      </c>
      <c r="Y459">
        <v>26</v>
      </c>
      <c r="Z459">
        <v>60</v>
      </c>
      <c r="AA459">
        <v>170</v>
      </c>
      <c r="AB459">
        <v>995</v>
      </c>
      <c r="AC459">
        <v>316</v>
      </c>
      <c r="AD459">
        <v>3</v>
      </c>
      <c r="AE459">
        <v>1</v>
      </c>
      <c r="AF459">
        <v>216</v>
      </c>
      <c r="AG459">
        <v>159</v>
      </c>
      <c r="AH459">
        <v>22</v>
      </c>
      <c r="AI459">
        <v>0</v>
      </c>
      <c r="AJ459">
        <v>12</v>
      </c>
      <c r="AK459">
        <v>26</v>
      </c>
      <c r="AL459">
        <v>50</v>
      </c>
      <c r="AM459">
        <v>22</v>
      </c>
      <c r="AN459">
        <v>4</v>
      </c>
      <c r="AO459">
        <v>0</v>
      </c>
      <c r="AP459">
        <v>1</v>
      </c>
      <c r="AQ459">
        <v>0</v>
      </c>
      <c r="AR459">
        <v>0</v>
      </c>
      <c r="AS459">
        <v>0</v>
      </c>
      <c r="AT459">
        <v>0</v>
      </c>
      <c r="AU459">
        <v>0</v>
      </c>
      <c r="AV459">
        <v>0</v>
      </c>
      <c r="AW459">
        <v>0</v>
      </c>
      <c r="AX459">
        <v>0</v>
      </c>
      <c r="AY459">
        <v>0</v>
      </c>
      <c r="AZ459">
        <v>0</v>
      </c>
      <c r="BA459">
        <v>0</v>
      </c>
      <c r="BB459">
        <v>0</v>
      </c>
      <c r="BC459">
        <v>0</v>
      </c>
      <c r="BD459">
        <v>0</v>
      </c>
      <c r="BE459">
        <v>0</v>
      </c>
      <c r="BF459">
        <v>0</v>
      </c>
      <c r="BG459" s="20">
        <v>5</v>
      </c>
      <c r="BH459" s="20">
        <v>0</v>
      </c>
      <c r="BI459" s="20">
        <v>114</v>
      </c>
      <c r="BJ459" s="20">
        <v>3</v>
      </c>
      <c r="BK459" s="20">
        <v>519</v>
      </c>
      <c r="BL459" s="20">
        <v>1122</v>
      </c>
      <c r="BM459" s="20">
        <v>743</v>
      </c>
      <c r="BN459" s="20">
        <v>114</v>
      </c>
      <c r="BO459" s="20">
        <v>44</v>
      </c>
      <c r="BP459" s="20"/>
      <c r="BQ459" s="20"/>
      <c r="BR459" s="20"/>
      <c r="BS459" s="20"/>
      <c r="BT459" s="20"/>
      <c r="BU459" s="20"/>
      <c r="BV459" s="20"/>
    </row>
    <row r="460" spans="1:74" x14ac:dyDescent="0.25">
      <c r="A460" s="20" t="s">
        <v>434</v>
      </c>
      <c r="B460" s="20" t="s">
        <v>437</v>
      </c>
      <c r="C460" s="20" t="s">
        <v>532</v>
      </c>
      <c r="D460" s="1">
        <v>44542</v>
      </c>
      <c r="E460">
        <v>134</v>
      </c>
      <c r="F460">
        <v>5</v>
      </c>
      <c r="G460">
        <v>2</v>
      </c>
      <c r="H460">
        <v>0</v>
      </c>
      <c r="I460">
        <v>0</v>
      </c>
      <c r="J460">
        <v>72</v>
      </c>
      <c r="K460">
        <v>1</v>
      </c>
      <c r="L460">
        <v>4</v>
      </c>
      <c r="M460">
        <v>12</v>
      </c>
      <c r="N460">
        <v>3</v>
      </c>
      <c r="O460">
        <v>1</v>
      </c>
      <c r="P460">
        <v>0</v>
      </c>
      <c r="Q460">
        <v>0</v>
      </c>
      <c r="R460">
        <v>575</v>
      </c>
      <c r="S460">
        <v>428</v>
      </c>
      <c r="T460">
        <v>8</v>
      </c>
      <c r="U460">
        <v>1</v>
      </c>
      <c r="V460">
        <v>41</v>
      </c>
      <c r="W460">
        <v>1428</v>
      </c>
      <c r="X460">
        <v>599</v>
      </c>
      <c r="Y460">
        <v>26</v>
      </c>
      <c r="Z460">
        <v>58</v>
      </c>
      <c r="AA460">
        <v>169</v>
      </c>
      <c r="AB460">
        <v>993</v>
      </c>
      <c r="AC460">
        <v>392</v>
      </c>
      <c r="AD460">
        <v>3</v>
      </c>
      <c r="AE460">
        <v>1</v>
      </c>
      <c r="AF460">
        <v>216</v>
      </c>
      <c r="AG460">
        <v>160</v>
      </c>
      <c r="AH460">
        <v>29</v>
      </c>
      <c r="AI460">
        <v>0</v>
      </c>
      <c r="AJ460">
        <v>12</v>
      </c>
      <c r="AK460">
        <v>27</v>
      </c>
      <c r="AL460">
        <v>50</v>
      </c>
      <c r="AM460">
        <v>23</v>
      </c>
      <c r="AN460">
        <v>4</v>
      </c>
      <c r="AO460">
        <v>0</v>
      </c>
      <c r="AP460">
        <v>1</v>
      </c>
      <c r="AQ460">
        <v>0</v>
      </c>
      <c r="AR460">
        <v>0</v>
      </c>
      <c r="AS460">
        <v>0</v>
      </c>
      <c r="AT460">
        <v>0</v>
      </c>
      <c r="AU460">
        <v>0</v>
      </c>
      <c r="AV460">
        <v>0</v>
      </c>
      <c r="AW460">
        <v>0</v>
      </c>
      <c r="AX460">
        <v>0</v>
      </c>
      <c r="AY460">
        <v>0</v>
      </c>
      <c r="AZ460">
        <v>0</v>
      </c>
      <c r="BA460">
        <v>0</v>
      </c>
      <c r="BB460">
        <v>0</v>
      </c>
      <c r="BC460">
        <v>0</v>
      </c>
      <c r="BD460">
        <v>0</v>
      </c>
      <c r="BE460">
        <v>0</v>
      </c>
      <c r="BF460">
        <v>0</v>
      </c>
      <c r="BG460" s="20">
        <v>5</v>
      </c>
      <c r="BH460" s="20">
        <v>0</v>
      </c>
      <c r="BI460" s="20">
        <v>113</v>
      </c>
      <c r="BJ460" s="20">
        <v>3</v>
      </c>
      <c r="BK460" s="20">
        <v>520</v>
      </c>
      <c r="BL460" s="20">
        <v>1128</v>
      </c>
      <c r="BM460" s="20">
        <v>742</v>
      </c>
      <c r="BN460" s="20">
        <v>115</v>
      </c>
      <c r="BO460" s="20">
        <v>44</v>
      </c>
      <c r="BP460" s="20"/>
      <c r="BQ460" s="20"/>
      <c r="BR460" s="20"/>
      <c r="BS460" s="20"/>
      <c r="BT460" s="20"/>
      <c r="BU460" s="20"/>
      <c r="BV460" s="20"/>
    </row>
    <row r="461" spans="1:74" x14ac:dyDescent="0.25">
      <c r="A461" s="20" t="s">
        <v>434</v>
      </c>
      <c r="B461" s="20" t="s">
        <v>437</v>
      </c>
      <c r="C461" s="20" t="s">
        <v>532</v>
      </c>
      <c r="D461" s="1">
        <v>44549</v>
      </c>
      <c r="E461">
        <v>134</v>
      </c>
      <c r="F461">
        <v>5</v>
      </c>
      <c r="G461">
        <v>3</v>
      </c>
      <c r="H461">
        <v>0</v>
      </c>
      <c r="I461">
        <v>0</v>
      </c>
      <c r="J461">
        <v>74</v>
      </c>
      <c r="K461">
        <v>1</v>
      </c>
      <c r="L461">
        <v>4</v>
      </c>
      <c r="M461">
        <v>12</v>
      </c>
      <c r="N461">
        <v>3</v>
      </c>
      <c r="O461">
        <v>3</v>
      </c>
      <c r="P461">
        <v>0</v>
      </c>
      <c r="Q461">
        <v>0</v>
      </c>
      <c r="R461">
        <v>574</v>
      </c>
      <c r="S461">
        <v>443</v>
      </c>
      <c r="T461">
        <v>8</v>
      </c>
      <c r="U461">
        <v>1</v>
      </c>
      <c r="V461">
        <v>41</v>
      </c>
      <c r="W461">
        <v>1431</v>
      </c>
      <c r="X461">
        <v>667</v>
      </c>
      <c r="Y461">
        <v>26</v>
      </c>
      <c r="Z461">
        <v>58</v>
      </c>
      <c r="AA461">
        <v>167</v>
      </c>
      <c r="AB461">
        <v>993</v>
      </c>
      <c r="AC461">
        <v>468</v>
      </c>
      <c r="AD461">
        <v>3</v>
      </c>
      <c r="AE461">
        <v>2</v>
      </c>
      <c r="AF461">
        <v>216</v>
      </c>
      <c r="AG461">
        <v>160</v>
      </c>
      <c r="AH461">
        <v>41</v>
      </c>
      <c r="AI461">
        <v>0</v>
      </c>
      <c r="AJ461">
        <v>12</v>
      </c>
      <c r="AK461">
        <v>28</v>
      </c>
      <c r="AL461">
        <v>50</v>
      </c>
      <c r="AM461">
        <v>33</v>
      </c>
      <c r="AN461">
        <v>4</v>
      </c>
      <c r="AO461">
        <v>0</v>
      </c>
      <c r="AP461">
        <v>1</v>
      </c>
      <c r="AQ461">
        <v>0</v>
      </c>
      <c r="AR461">
        <v>0</v>
      </c>
      <c r="AS461">
        <v>0</v>
      </c>
      <c r="AT461">
        <v>0</v>
      </c>
      <c r="AU461">
        <v>0</v>
      </c>
      <c r="AV461">
        <v>0</v>
      </c>
      <c r="AW461">
        <v>0</v>
      </c>
      <c r="AX461">
        <v>0</v>
      </c>
      <c r="AY461">
        <v>0</v>
      </c>
      <c r="AZ461">
        <v>0</v>
      </c>
      <c r="BA461">
        <v>0</v>
      </c>
      <c r="BB461">
        <v>0</v>
      </c>
      <c r="BC461">
        <v>0</v>
      </c>
      <c r="BD461">
        <v>0</v>
      </c>
      <c r="BE461">
        <v>0</v>
      </c>
      <c r="BF461">
        <v>0</v>
      </c>
      <c r="BG461" s="20">
        <v>5</v>
      </c>
      <c r="BH461" s="20">
        <v>0</v>
      </c>
      <c r="BI461" s="20">
        <v>114</v>
      </c>
      <c r="BJ461" s="20">
        <v>3</v>
      </c>
      <c r="BK461" s="20">
        <v>520</v>
      </c>
      <c r="BL461" s="20">
        <v>1135</v>
      </c>
      <c r="BM461" s="20">
        <v>744</v>
      </c>
      <c r="BN461" s="20">
        <v>114</v>
      </c>
      <c r="BO461" s="20">
        <v>45</v>
      </c>
      <c r="BP461" s="20">
        <v>4405</v>
      </c>
      <c r="BQ461" s="20">
        <v>964</v>
      </c>
      <c r="BR461" s="20">
        <v>0</v>
      </c>
      <c r="BS461" s="20">
        <v>14</v>
      </c>
      <c r="BT461" s="20">
        <v>264</v>
      </c>
      <c r="BU461" s="20">
        <v>1216</v>
      </c>
      <c r="BV461" s="20">
        <v>2703</v>
      </c>
    </row>
    <row r="462" spans="1:74" x14ac:dyDescent="0.25">
      <c r="A462" s="20" t="s">
        <v>434</v>
      </c>
      <c r="B462" s="20" t="s">
        <v>437</v>
      </c>
      <c r="C462" s="20" t="s">
        <v>532</v>
      </c>
      <c r="D462" s="1">
        <v>44558</v>
      </c>
      <c r="E462">
        <v>134</v>
      </c>
      <c r="F462">
        <v>5</v>
      </c>
      <c r="G462">
        <v>4</v>
      </c>
      <c r="H462">
        <v>0</v>
      </c>
      <c r="I462">
        <v>0</v>
      </c>
      <c r="J462">
        <v>76</v>
      </c>
      <c r="K462">
        <v>1</v>
      </c>
      <c r="L462">
        <v>4</v>
      </c>
      <c r="M462">
        <v>11</v>
      </c>
      <c r="N462">
        <v>3</v>
      </c>
      <c r="O462">
        <v>3</v>
      </c>
      <c r="P462">
        <v>0</v>
      </c>
      <c r="Q462">
        <v>0</v>
      </c>
      <c r="R462">
        <v>573</v>
      </c>
      <c r="S462">
        <v>452</v>
      </c>
      <c r="T462">
        <v>8</v>
      </c>
      <c r="U462">
        <v>1</v>
      </c>
      <c r="V462">
        <v>40</v>
      </c>
      <c r="W462">
        <v>1432</v>
      </c>
      <c r="X462">
        <v>718</v>
      </c>
      <c r="Y462">
        <v>26</v>
      </c>
      <c r="Z462">
        <v>59</v>
      </c>
      <c r="AA462">
        <v>168</v>
      </c>
      <c r="AB462">
        <v>993</v>
      </c>
      <c r="AC462">
        <v>509</v>
      </c>
      <c r="AD462">
        <v>3</v>
      </c>
      <c r="AE462">
        <v>2</v>
      </c>
      <c r="AF462">
        <v>216</v>
      </c>
      <c r="AG462">
        <v>160</v>
      </c>
      <c r="AH462">
        <v>54</v>
      </c>
      <c r="AI462">
        <v>0</v>
      </c>
      <c r="AJ462">
        <v>10</v>
      </c>
      <c r="AK462">
        <v>27</v>
      </c>
      <c r="AL462">
        <v>51</v>
      </c>
      <c r="AM462">
        <v>35</v>
      </c>
      <c r="AN462">
        <v>4</v>
      </c>
      <c r="AO462">
        <v>0</v>
      </c>
      <c r="AP462">
        <v>1</v>
      </c>
      <c r="AQ462">
        <v>0</v>
      </c>
      <c r="AR462">
        <v>0</v>
      </c>
      <c r="AS462">
        <v>0</v>
      </c>
      <c r="AT462">
        <v>0</v>
      </c>
      <c r="AU462">
        <v>0</v>
      </c>
      <c r="AV462">
        <v>0</v>
      </c>
      <c r="AW462">
        <v>0</v>
      </c>
      <c r="AX462">
        <v>0</v>
      </c>
      <c r="AY462">
        <v>0</v>
      </c>
      <c r="AZ462">
        <v>0</v>
      </c>
      <c r="BA462">
        <v>0</v>
      </c>
      <c r="BB462">
        <v>0</v>
      </c>
      <c r="BC462">
        <v>0</v>
      </c>
      <c r="BD462">
        <v>0</v>
      </c>
      <c r="BE462">
        <v>0</v>
      </c>
      <c r="BF462">
        <v>0</v>
      </c>
      <c r="BG462" s="20">
        <v>5</v>
      </c>
      <c r="BH462" s="20">
        <v>0</v>
      </c>
      <c r="BI462" s="20">
        <v>114</v>
      </c>
      <c r="BJ462" s="20">
        <v>3</v>
      </c>
      <c r="BK462" s="20">
        <v>520</v>
      </c>
      <c r="BL462" s="20">
        <v>1135</v>
      </c>
      <c r="BM462" s="20">
        <v>746</v>
      </c>
      <c r="BN462" s="20">
        <v>115</v>
      </c>
      <c r="BO462" s="20">
        <v>46</v>
      </c>
      <c r="BP462" s="20">
        <v>4402</v>
      </c>
      <c r="BQ462" s="20">
        <v>1190</v>
      </c>
      <c r="BR462" s="20">
        <v>0</v>
      </c>
      <c r="BS462" s="20">
        <v>14</v>
      </c>
      <c r="BT462" s="20">
        <v>261</v>
      </c>
      <c r="BU462" s="20">
        <v>1201</v>
      </c>
      <c r="BV462" s="20">
        <v>2726</v>
      </c>
    </row>
    <row r="463" spans="1:74" x14ac:dyDescent="0.25">
      <c r="A463" s="20" t="s">
        <v>434</v>
      </c>
      <c r="B463" s="20" t="s">
        <v>437</v>
      </c>
      <c r="C463" s="20" t="s">
        <v>532</v>
      </c>
      <c r="D463" s="1">
        <v>44564</v>
      </c>
      <c r="E463">
        <v>134</v>
      </c>
      <c r="F463">
        <v>5</v>
      </c>
      <c r="G463">
        <v>4</v>
      </c>
      <c r="H463">
        <v>0</v>
      </c>
      <c r="I463">
        <v>0</v>
      </c>
      <c r="J463">
        <v>79</v>
      </c>
      <c r="K463">
        <v>1</v>
      </c>
      <c r="L463">
        <v>4</v>
      </c>
      <c r="M463">
        <v>10</v>
      </c>
      <c r="N463">
        <v>3</v>
      </c>
      <c r="O463">
        <v>3</v>
      </c>
      <c r="P463">
        <v>0</v>
      </c>
      <c r="Q463">
        <v>0</v>
      </c>
      <c r="R463">
        <v>571</v>
      </c>
      <c r="S463">
        <v>455</v>
      </c>
      <c r="T463">
        <v>8</v>
      </c>
      <c r="U463">
        <v>1</v>
      </c>
      <c r="V463">
        <v>40</v>
      </c>
      <c r="W463">
        <v>1437</v>
      </c>
      <c r="X463">
        <v>746</v>
      </c>
      <c r="Y463">
        <v>26</v>
      </c>
      <c r="Z463">
        <v>59</v>
      </c>
      <c r="AA463">
        <v>168</v>
      </c>
      <c r="AB463">
        <v>991</v>
      </c>
      <c r="AC463">
        <v>521</v>
      </c>
      <c r="AD463">
        <v>2</v>
      </c>
      <c r="AE463">
        <v>2</v>
      </c>
      <c r="AF463">
        <v>218</v>
      </c>
      <c r="AG463">
        <v>159</v>
      </c>
      <c r="AH463">
        <v>61</v>
      </c>
      <c r="AI463">
        <v>0</v>
      </c>
      <c r="AJ463">
        <v>9</v>
      </c>
      <c r="AK463">
        <v>26</v>
      </c>
      <c r="AL463">
        <v>51</v>
      </c>
      <c r="AM463">
        <v>35</v>
      </c>
      <c r="AN463">
        <v>4</v>
      </c>
      <c r="AO463">
        <v>0</v>
      </c>
      <c r="AP463">
        <v>1</v>
      </c>
      <c r="AQ463">
        <v>0</v>
      </c>
      <c r="AR463">
        <v>0</v>
      </c>
      <c r="AS463">
        <v>0</v>
      </c>
      <c r="AT463">
        <v>0</v>
      </c>
      <c r="AU463">
        <v>0</v>
      </c>
      <c r="AV463">
        <v>0</v>
      </c>
      <c r="AW463">
        <v>0</v>
      </c>
      <c r="AX463">
        <v>0</v>
      </c>
      <c r="AY463">
        <v>0</v>
      </c>
      <c r="AZ463">
        <v>0</v>
      </c>
      <c r="BA463">
        <v>0</v>
      </c>
      <c r="BB463">
        <v>0</v>
      </c>
      <c r="BC463">
        <v>0</v>
      </c>
      <c r="BD463">
        <v>0</v>
      </c>
      <c r="BE463">
        <v>0</v>
      </c>
      <c r="BF463">
        <v>0</v>
      </c>
      <c r="BG463" s="20">
        <v>5</v>
      </c>
      <c r="BH463" s="20">
        <v>0</v>
      </c>
      <c r="BI463" s="20">
        <v>114</v>
      </c>
      <c r="BJ463" s="20">
        <v>3</v>
      </c>
      <c r="BK463" s="20">
        <v>518</v>
      </c>
      <c r="BL463" s="20">
        <v>1139</v>
      </c>
      <c r="BM463" s="20">
        <v>744</v>
      </c>
      <c r="BN463" s="20">
        <v>115</v>
      </c>
      <c r="BO463" s="20">
        <v>46</v>
      </c>
      <c r="BP463" s="20">
        <v>4400</v>
      </c>
      <c r="BQ463" s="20">
        <v>1293</v>
      </c>
      <c r="BR463" s="20">
        <v>0</v>
      </c>
      <c r="BS463" s="20">
        <v>13</v>
      </c>
      <c r="BT463" s="20">
        <v>260</v>
      </c>
      <c r="BU463" s="20">
        <v>1193</v>
      </c>
      <c r="BV463" s="20">
        <v>2727</v>
      </c>
    </row>
    <row r="464" spans="1:74" x14ac:dyDescent="0.25">
      <c r="A464" s="20" t="s">
        <v>434</v>
      </c>
      <c r="B464" s="20" t="s">
        <v>437</v>
      </c>
      <c r="C464" s="20" t="s">
        <v>532</v>
      </c>
      <c r="D464" s="1">
        <v>44570</v>
      </c>
      <c r="E464">
        <v>133</v>
      </c>
      <c r="F464">
        <v>5</v>
      </c>
      <c r="G464">
        <v>4</v>
      </c>
      <c r="H464">
        <v>0</v>
      </c>
      <c r="I464">
        <v>0</v>
      </c>
      <c r="J464">
        <v>79</v>
      </c>
      <c r="K464">
        <v>1</v>
      </c>
      <c r="L464">
        <v>4</v>
      </c>
      <c r="M464">
        <v>9</v>
      </c>
      <c r="N464">
        <v>3</v>
      </c>
      <c r="O464">
        <v>3</v>
      </c>
      <c r="P464">
        <v>0</v>
      </c>
      <c r="Q464">
        <v>0</v>
      </c>
      <c r="R464">
        <v>572</v>
      </c>
      <c r="S464">
        <v>461</v>
      </c>
      <c r="T464">
        <v>8</v>
      </c>
      <c r="U464">
        <v>1</v>
      </c>
      <c r="V464">
        <v>40</v>
      </c>
      <c r="W464">
        <v>1437</v>
      </c>
      <c r="X464">
        <v>778</v>
      </c>
      <c r="Y464">
        <v>26</v>
      </c>
      <c r="Z464">
        <v>57</v>
      </c>
      <c r="AA464">
        <v>168</v>
      </c>
      <c r="AB464">
        <v>989</v>
      </c>
      <c r="AC464">
        <v>531</v>
      </c>
      <c r="AD464">
        <v>1</v>
      </c>
      <c r="AE464">
        <v>2</v>
      </c>
      <c r="AF464">
        <v>217</v>
      </c>
      <c r="AG464">
        <v>158</v>
      </c>
      <c r="AH464">
        <v>63</v>
      </c>
      <c r="AI464">
        <v>0</v>
      </c>
      <c r="AJ464">
        <v>9</v>
      </c>
      <c r="AK464">
        <v>26</v>
      </c>
      <c r="AL464">
        <v>51</v>
      </c>
      <c r="AM464">
        <v>35</v>
      </c>
      <c r="AN464">
        <v>4</v>
      </c>
      <c r="AO464">
        <v>0</v>
      </c>
      <c r="AP464">
        <v>1</v>
      </c>
      <c r="AQ464">
        <v>0</v>
      </c>
      <c r="AR464">
        <v>0</v>
      </c>
      <c r="AS464">
        <v>0</v>
      </c>
      <c r="AT464">
        <v>0</v>
      </c>
      <c r="AU464">
        <v>0</v>
      </c>
      <c r="AV464">
        <v>0</v>
      </c>
      <c r="AW464">
        <v>0</v>
      </c>
      <c r="AX464">
        <v>0</v>
      </c>
      <c r="AY464">
        <v>0</v>
      </c>
      <c r="AZ464">
        <v>0</v>
      </c>
      <c r="BA464">
        <v>0</v>
      </c>
      <c r="BB464">
        <v>0</v>
      </c>
      <c r="BC464">
        <v>0</v>
      </c>
      <c r="BD464">
        <v>0</v>
      </c>
      <c r="BE464">
        <v>0</v>
      </c>
      <c r="BF464">
        <v>0</v>
      </c>
      <c r="BG464" s="20">
        <v>5</v>
      </c>
      <c r="BH464" s="20">
        <v>0</v>
      </c>
      <c r="BI464" s="20">
        <v>115</v>
      </c>
      <c r="BJ464" s="20">
        <v>3</v>
      </c>
      <c r="BK464" s="20">
        <v>519</v>
      </c>
      <c r="BL464" s="20">
        <v>1146</v>
      </c>
      <c r="BM464" s="20">
        <v>742</v>
      </c>
      <c r="BN464" s="20">
        <v>114</v>
      </c>
      <c r="BO464" s="20">
        <v>46</v>
      </c>
      <c r="BP464" s="20">
        <v>4402</v>
      </c>
      <c r="BQ464" s="20">
        <v>1361</v>
      </c>
      <c r="BR464" s="20">
        <v>0</v>
      </c>
      <c r="BS464" s="20">
        <v>12</v>
      </c>
      <c r="BT464" s="20">
        <v>262</v>
      </c>
      <c r="BU464" s="20">
        <v>1185</v>
      </c>
      <c r="BV464" s="20">
        <v>2732</v>
      </c>
    </row>
    <row r="465" spans="1:74" x14ac:dyDescent="0.25">
      <c r="A465" s="20" t="s">
        <v>434</v>
      </c>
      <c r="B465" s="20" t="s">
        <v>437</v>
      </c>
      <c r="C465" s="20" t="s">
        <v>532</v>
      </c>
      <c r="D465" s="1">
        <v>44577</v>
      </c>
      <c r="E465">
        <v>133</v>
      </c>
      <c r="F465">
        <v>5</v>
      </c>
      <c r="G465">
        <v>4</v>
      </c>
      <c r="H465">
        <v>0</v>
      </c>
      <c r="I465">
        <v>0</v>
      </c>
      <c r="J465">
        <v>80</v>
      </c>
      <c r="K465">
        <v>1</v>
      </c>
      <c r="L465">
        <v>4</v>
      </c>
      <c r="M465">
        <v>9</v>
      </c>
      <c r="N465">
        <v>3</v>
      </c>
      <c r="O465">
        <v>3</v>
      </c>
      <c r="P465">
        <v>0</v>
      </c>
      <c r="Q465">
        <v>0</v>
      </c>
      <c r="R465">
        <v>571</v>
      </c>
      <c r="S465">
        <v>464</v>
      </c>
      <c r="T465">
        <v>7</v>
      </c>
      <c r="U465">
        <v>1</v>
      </c>
      <c r="V465">
        <v>40</v>
      </c>
      <c r="W465">
        <v>1438</v>
      </c>
      <c r="X465">
        <v>790</v>
      </c>
      <c r="Y465">
        <v>26</v>
      </c>
      <c r="Z465">
        <v>57</v>
      </c>
      <c r="AA465">
        <v>165</v>
      </c>
      <c r="AB465">
        <v>989</v>
      </c>
      <c r="AC465">
        <v>537</v>
      </c>
      <c r="AD465">
        <v>1</v>
      </c>
      <c r="AE465">
        <v>2</v>
      </c>
      <c r="AF465">
        <v>218</v>
      </c>
      <c r="AG465">
        <v>159</v>
      </c>
      <c r="AH465">
        <v>63</v>
      </c>
      <c r="AI465">
        <v>0</v>
      </c>
      <c r="AJ465">
        <v>9</v>
      </c>
      <c r="AK465">
        <v>27</v>
      </c>
      <c r="AL465">
        <v>51</v>
      </c>
      <c r="AM465">
        <v>36</v>
      </c>
      <c r="AN465">
        <v>4</v>
      </c>
      <c r="AO465">
        <v>0</v>
      </c>
      <c r="AP465">
        <v>1</v>
      </c>
      <c r="AQ465">
        <v>0</v>
      </c>
      <c r="AR465">
        <v>0</v>
      </c>
      <c r="AS465">
        <v>0</v>
      </c>
      <c r="AT465">
        <v>0</v>
      </c>
      <c r="AU465">
        <v>0</v>
      </c>
      <c r="AV465">
        <v>0</v>
      </c>
      <c r="AW465">
        <v>0</v>
      </c>
      <c r="AX465">
        <v>0</v>
      </c>
      <c r="AY465">
        <v>0</v>
      </c>
      <c r="AZ465">
        <v>0</v>
      </c>
      <c r="BA465">
        <v>0</v>
      </c>
      <c r="BB465">
        <v>0</v>
      </c>
      <c r="BC465">
        <v>0</v>
      </c>
      <c r="BD465">
        <v>0</v>
      </c>
      <c r="BE465">
        <v>0</v>
      </c>
      <c r="BF465">
        <v>0</v>
      </c>
      <c r="BG465" s="20">
        <v>5</v>
      </c>
      <c r="BH465" s="20">
        <v>0</v>
      </c>
      <c r="BI465" s="20">
        <v>115</v>
      </c>
      <c r="BJ465" s="20">
        <v>3</v>
      </c>
      <c r="BK465" s="20">
        <v>519</v>
      </c>
      <c r="BL465" s="20">
        <v>1150</v>
      </c>
      <c r="BM465" s="20">
        <v>741</v>
      </c>
      <c r="BN465" s="20">
        <v>115</v>
      </c>
      <c r="BO465" s="20">
        <v>46</v>
      </c>
      <c r="BP465" s="20">
        <v>4402</v>
      </c>
      <c r="BQ465" s="20">
        <v>1422</v>
      </c>
      <c r="BR465" s="20">
        <v>0</v>
      </c>
      <c r="BS465" s="20">
        <v>12</v>
      </c>
      <c r="BT465" s="20">
        <v>257</v>
      </c>
      <c r="BU465" s="20">
        <v>1180</v>
      </c>
      <c r="BV465" s="20">
        <v>2735</v>
      </c>
    </row>
    <row r="466" spans="1:74" x14ac:dyDescent="0.25">
      <c r="A466" s="20" t="s">
        <v>434</v>
      </c>
      <c r="B466" s="20" t="s">
        <v>437</v>
      </c>
      <c r="C466" s="20" t="s">
        <v>532</v>
      </c>
      <c r="D466" s="1">
        <v>44584</v>
      </c>
      <c r="E466">
        <v>134</v>
      </c>
      <c r="F466">
        <v>5</v>
      </c>
      <c r="G466">
        <v>4</v>
      </c>
      <c r="H466">
        <v>0</v>
      </c>
      <c r="I466">
        <v>0</v>
      </c>
      <c r="J466">
        <v>80</v>
      </c>
      <c r="K466">
        <v>1</v>
      </c>
      <c r="L466">
        <v>4</v>
      </c>
      <c r="M466">
        <v>9</v>
      </c>
      <c r="N466">
        <v>2</v>
      </c>
      <c r="O466">
        <v>2</v>
      </c>
      <c r="P466">
        <v>0</v>
      </c>
      <c r="Q466">
        <v>0</v>
      </c>
      <c r="R466">
        <v>573</v>
      </c>
      <c r="S466">
        <v>466</v>
      </c>
      <c r="T466">
        <v>7</v>
      </c>
      <c r="U466">
        <v>1</v>
      </c>
      <c r="V466">
        <v>41</v>
      </c>
      <c r="W466">
        <v>1434</v>
      </c>
      <c r="X466">
        <v>800</v>
      </c>
      <c r="Y466">
        <v>26</v>
      </c>
      <c r="Z466">
        <v>56</v>
      </c>
      <c r="AA466">
        <v>162</v>
      </c>
      <c r="AB466">
        <v>992</v>
      </c>
      <c r="AC466">
        <v>541</v>
      </c>
      <c r="AD466">
        <v>1</v>
      </c>
      <c r="AE466">
        <v>2</v>
      </c>
      <c r="AF466">
        <v>220</v>
      </c>
      <c r="AG466">
        <v>159</v>
      </c>
      <c r="AH466">
        <v>62</v>
      </c>
      <c r="AI466">
        <v>0</v>
      </c>
      <c r="AJ466">
        <v>9</v>
      </c>
      <c r="AK466">
        <v>27</v>
      </c>
      <c r="AL466">
        <v>50</v>
      </c>
      <c r="AM466">
        <v>35</v>
      </c>
      <c r="AN466">
        <v>4</v>
      </c>
      <c r="AO466">
        <v>0</v>
      </c>
      <c r="AP466">
        <v>1</v>
      </c>
      <c r="AQ466">
        <v>0</v>
      </c>
      <c r="AR466">
        <v>0</v>
      </c>
      <c r="AS466">
        <v>0</v>
      </c>
      <c r="AT466">
        <v>0</v>
      </c>
      <c r="AU466">
        <v>0</v>
      </c>
      <c r="AV466">
        <v>0</v>
      </c>
      <c r="AW466">
        <v>0</v>
      </c>
      <c r="AX466">
        <v>0</v>
      </c>
      <c r="AY466">
        <v>0</v>
      </c>
      <c r="AZ466">
        <v>0</v>
      </c>
      <c r="BA466">
        <v>0</v>
      </c>
      <c r="BB466">
        <v>0</v>
      </c>
      <c r="BC466">
        <v>0</v>
      </c>
      <c r="BD466">
        <v>0</v>
      </c>
      <c r="BE466">
        <v>0</v>
      </c>
      <c r="BF466">
        <v>0</v>
      </c>
      <c r="BG466" s="20">
        <v>5</v>
      </c>
      <c r="BH466" s="20">
        <v>0</v>
      </c>
      <c r="BI466" s="20">
        <v>116</v>
      </c>
      <c r="BJ466" s="20">
        <v>2</v>
      </c>
      <c r="BK466" s="20">
        <v>520</v>
      </c>
      <c r="BL466" s="20">
        <v>1148</v>
      </c>
      <c r="BM466" s="20">
        <v>742</v>
      </c>
      <c r="BN466" s="20">
        <v>115</v>
      </c>
      <c r="BO466" s="20">
        <v>45</v>
      </c>
      <c r="BP466" s="20">
        <v>4405</v>
      </c>
      <c r="BQ466" s="20">
        <v>1435</v>
      </c>
      <c r="BR466" s="20">
        <v>0</v>
      </c>
      <c r="BS466" s="20">
        <v>11</v>
      </c>
      <c r="BT466" s="20">
        <v>259</v>
      </c>
      <c r="BU466" s="20">
        <v>1181</v>
      </c>
      <c r="BV466" s="20">
        <v>2737</v>
      </c>
    </row>
    <row r="467" spans="1:74" x14ac:dyDescent="0.25">
      <c r="A467" s="20" t="s">
        <v>434</v>
      </c>
      <c r="B467" s="20" t="s">
        <v>437</v>
      </c>
      <c r="C467" s="20" t="s">
        <v>532</v>
      </c>
      <c r="D467" s="1">
        <v>44591</v>
      </c>
      <c r="E467">
        <v>134</v>
      </c>
      <c r="F467">
        <v>5</v>
      </c>
      <c r="G467">
        <v>4</v>
      </c>
      <c r="H467">
        <v>0</v>
      </c>
      <c r="I467">
        <v>0</v>
      </c>
      <c r="J467">
        <v>82</v>
      </c>
      <c r="K467">
        <v>1</v>
      </c>
      <c r="L467">
        <v>4</v>
      </c>
      <c r="M467">
        <v>9</v>
      </c>
      <c r="N467">
        <v>2</v>
      </c>
      <c r="O467">
        <v>2</v>
      </c>
      <c r="P467">
        <v>0</v>
      </c>
      <c r="Q467">
        <v>0</v>
      </c>
      <c r="R467">
        <v>573</v>
      </c>
      <c r="S467">
        <v>466</v>
      </c>
      <c r="T467">
        <v>7</v>
      </c>
      <c r="U467">
        <v>3</v>
      </c>
      <c r="V467">
        <v>39</v>
      </c>
      <c r="W467">
        <v>1437</v>
      </c>
      <c r="X467">
        <v>809</v>
      </c>
      <c r="Y467">
        <v>27</v>
      </c>
      <c r="Z467">
        <v>55</v>
      </c>
      <c r="AA467">
        <v>163</v>
      </c>
      <c r="AB467">
        <v>989</v>
      </c>
      <c r="AC467">
        <v>542</v>
      </c>
      <c r="AD467">
        <v>1</v>
      </c>
      <c r="AE467">
        <v>2</v>
      </c>
      <c r="AF467">
        <v>220</v>
      </c>
      <c r="AG467">
        <v>159</v>
      </c>
      <c r="AH467">
        <v>64</v>
      </c>
      <c r="AI467">
        <v>0</v>
      </c>
      <c r="AJ467">
        <v>9</v>
      </c>
      <c r="AK467">
        <v>27</v>
      </c>
      <c r="AL467">
        <v>50</v>
      </c>
      <c r="AM467">
        <v>35</v>
      </c>
      <c r="AN467">
        <v>4</v>
      </c>
      <c r="AO467">
        <v>0</v>
      </c>
      <c r="AP467">
        <v>1</v>
      </c>
      <c r="AQ467">
        <v>0</v>
      </c>
      <c r="AR467">
        <v>0</v>
      </c>
      <c r="AS467">
        <v>0</v>
      </c>
      <c r="AT467">
        <v>0</v>
      </c>
      <c r="AU467">
        <v>0</v>
      </c>
      <c r="AV467">
        <v>0</v>
      </c>
      <c r="AW467">
        <v>0</v>
      </c>
      <c r="AX467">
        <v>0</v>
      </c>
      <c r="AY467">
        <v>0</v>
      </c>
      <c r="AZ467">
        <v>0</v>
      </c>
      <c r="BA467">
        <v>0</v>
      </c>
      <c r="BB467">
        <v>0</v>
      </c>
      <c r="BC467">
        <v>0</v>
      </c>
      <c r="BD467">
        <v>0</v>
      </c>
      <c r="BE467">
        <v>0</v>
      </c>
      <c r="BF467">
        <v>0</v>
      </c>
      <c r="BG467" s="20">
        <v>5</v>
      </c>
      <c r="BH467" s="20">
        <v>0</v>
      </c>
      <c r="BI467" s="20">
        <v>117</v>
      </c>
      <c r="BJ467" s="20">
        <v>2</v>
      </c>
      <c r="BK467" s="20">
        <v>520</v>
      </c>
      <c r="BL467" s="20">
        <v>1150</v>
      </c>
      <c r="BM467" s="20">
        <v>740</v>
      </c>
      <c r="BN467" s="20">
        <v>116</v>
      </c>
      <c r="BO467" s="20">
        <v>45</v>
      </c>
      <c r="BP467" s="20">
        <v>4399</v>
      </c>
      <c r="BQ467" s="20">
        <v>1461</v>
      </c>
      <c r="BR467" s="20">
        <v>0</v>
      </c>
      <c r="BS467" s="20">
        <v>11</v>
      </c>
      <c r="BT467" s="20">
        <v>261</v>
      </c>
      <c r="BU467" s="20">
        <v>1169</v>
      </c>
      <c r="BV467" s="20">
        <v>2744</v>
      </c>
    </row>
    <row r="468" spans="1:74" x14ac:dyDescent="0.25">
      <c r="A468" s="20" t="s">
        <v>434</v>
      </c>
      <c r="B468" s="20" t="s">
        <v>437</v>
      </c>
      <c r="C468" s="20" t="s">
        <v>532</v>
      </c>
      <c r="D468" s="1">
        <v>44599</v>
      </c>
      <c r="E468">
        <v>132</v>
      </c>
      <c r="F468">
        <v>5</v>
      </c>
      <c r="G468">
        <v>4</v>
      </c>
      <c r="H468">
        <v>0</v>
      </c>
      <c r="I468">
        <v>0</v>
      </c>
      <c r="J468">
        <v>81</v>
      </c>
      <c r="K468">
        <v>1</v>
      </c>
      <c r="L468">
        <v>4</v>
      </c>
      <c r="M468">
        <v>9</v>
      </c>
      <c r="N468">
        <v>2</v>
      </c>
      <c r="O468">
        <v>2</v>
      </c>
      <c r="P468">
        <v>0</v>
      </c>
      <c r="Q468">
        <v>0</v>
      </c>
      <c r="R468">
        <v>576</v>
      </c>
      <c r="S468">
        <v>467</v>
      </c>
      <c r="T468">
        <v>7</v>
      </c>
      <c r="U468">
        <v>3</v>
      </c>
      <c r="V468">
        <v>40</v>
      </c>
      <c r="W468">
        <v>1433</v>
      </c>
      <c r="X468">
        <v>811</v>
      </c>
      <c r="Y468">
        <v>27</v>
      </c>
      <c r="Z468">
        <v>55</v>
      </c>
      <c r="AA468">
        <v>163</v>
      </c>
      <c r="AB468">
        <v>987</v>
      </c>
      <c r="AC468">
        <v>546</v>
      </c>
      <c r="AD468">
        <v>1</v>
      </c>
      <c r="AE468">
        <v>3</v>
      </c>
      <c r="AF468">
        <v>219</v>
      </c>
      <c r="AG468">
        <v>159</v>
      </c>
      <c r="AH468">
        <v>66</v>
      </c>
      <c r="AI468">
        <v>0</v>
      </c>
      <c r="AJ468">
        <v>9</v>
      </c>
      <c r="AK468">
        <v>27</v>
      </c>
      <c r="AL468">
        <v>49</v>
      </c>
      <c r="AM468">
        <v>35</v>
      </c>
      <c r="AN468">
        <v>4</v>
      </c>
      <c r="AO468">
        <v>0</v>
      </c>
      <c r="AP468">
        <v>1</v>
      </c>
      <c r="AQ468">
        <v>0</v>
      </c>
      <c r="AR468">
        <v>0</v>
      </c>
      <c r="AS468">
        <v>0</v>
      </c>
      <c r="AT468">
        <v>0</v>
      </c>
      <c r="AU468">
        <v>0</v>
      </c>
      <c r="AV468">
        <v>0</v>
      </c>
      <c r="AW468">
        <v>0</v>
      </c>
      <c r="AX468">
        <v>0</v>
      </c>
      <c r="AY468">
        <v>0</v>
      </c>
      <c r="AZ468">
        <v>0</v>
      </c>
      <c r="BA468">
        <v>0</v>
      </c>
      <c r="BB468">
        <v>0</v>
      </c>
      <c r="BC468">
        <v>0</v>
      </c>
      <c r="BD468">
        <v>0</v>
      </c>
      <c r="BE468">
        <v>0</v>
      </c>
      <c r="BF468">
        <v>0</v>
      </c>
      <c r="BG468" s="20">
        <v>5</v>
      </c>
      <c r="BH468" s="20">
        <v>0</v>
      </c>
      <c r="BI468" s="20">
        <v>115</v>
      </c>
      <c r="BJ468" s="20">
        <v>2</v>
      </c>
      <c r="BK468" s="20">
        <v>521</v>
      </c>
      <c r="BL468" s="20">
        <v>1146</v>
      </c>
      <c r="BM468" s="20">
        <v>739</v>
      </c>
      <c r="BN468" s="20">
        <v>116</v>
      </c>
      <c r="BO468" s="20">
        <v>44</v>
      </c>
      <c r="BP468" s="20">
        <v>4405</v>
      </c>
      <c r="BQ468" s="20">
        <v>1477</v>
      </c>
      <c r="BR468" s="20">
        <v>0</v>
      </c>
      <c r="BS468" s="20">
        <v>12</v>
      </c>
      <c r="BT468" s="20">
        <v>258</v>
      </c>
      <c r="BU468" s="20">
        <v>1166</v>
      </c>
      <c r="BV468" s="20">
        <v>2750</v>
      </c>
    </row>
    <row r="469" spans="1:74" x14ac:dyDescent="0.25">
      <c r="A469" s="20" t="s">
        <v>434</v>
      </c>
      <c r="B469" s="20" t="s">
        <v>437</v>
      </c>
      <c r="C469" s="20" t="s">
        <v>532</v>
      </c>
      <c r="D469" s="1">
        <v>44606</v>
      </c>
      <c r="E469">
        <v>133</v>
      </c>
      <c r="F469">
        <v>5</v>
      </c>
      <c r="G469">
        <v>4</v>
      </c>
      <c r="H469">
        <v>0</v>
      </c>
      <c r="I469">
        <v>0</v>
      </c>
      <c r="J469">
        <v>82</v>
      </c>
      <c r="K469">
        <v>1</v>
      </c>
      <c r="L469">
        <v>4</v>
      </c>
      <c r="M469">
        <v>9</v>
      </c>
      <c r="N469">
        <v>2</v>
      </c>
      <c r="O469">
        <v>2</v>
      </c>
      <c r="P469">
        <v>0</v>
      </c>
      <c r="Q469">
        <v>0</v>
      </c>
      <c r="R469">
        <v>577</v>
      </c>
      <c r="S469">
        <v>467</v>
      </c>
      <c r="T469">
        <v>7</v>
      </c>
      <c r="U469">
        <v>3</v>
      </c>
      <c r="V469">
        <v>40</v>
      </c>
      <c r="W469">
        <v>1434</v>
      </c>
      <c r="X469">
        <v>814</v>
      </c>
      <c r="Y469">
        <v>27</v>
      </c>
      <c r="Z469">
        <v>55</v>
      </c>
      <c r="AA469">
        <v>163</v>
      </c>
      <c r="AB469">
        <v>989</v>
      </c>
      <c r="AC469">
        <v>553</v>
      </c>
      <c r="AD469">
        <v>1</v>
      </c>
      <c r="AE469">
        <v>3</v>
      </c>
      <c r="AF469">
        <v>220</v>
      </c>
      <c r="AG469">
        <v>159</v>
      </c>
      <c r="AH469">
        <v>67</v>
      </c>
      <c r="AI469">
        <v>0</v>
      </c>
      <c r="AJ469">
        <v>9</v>
      </c>
      <c r="AK469">
        <v>26</v>
      </c>
      <c r="AL469">
        <v>50</v>
      </c>
      <c r="AM469">
        <v>35</v>
      </c>
      <c r="AN469">
        <v>4</v>
      </c>
      <c r="AO469">
        <v>0</v>
      </c>
      <c r="AP469">
        <v>1</v>
      </c>
      <c r="AQ469">
        <v>0</v>
      </c>
      <c r="AR469">
        <v>0</v>
      </c>
      <c r="AS469">
        <v>0</v>
      </c>
      <c r="AT469">
        <v>0</v>
      </c>
      <c r="AU469">
        <v>0</v>
      </c>
      <c r="AV469">
        <v>0</v>
      </c>
      <c r="AW469">
        <v>0</v>
      </c>
      <c r="AX469">
        <v>0</v>
      </c>
      <c r="AY469">
        <v>0</v>
      </c>
      <c r="AZ469">
        <v>0</v>
      </c>
      <c r="BA469">
        <v>0</v>
      </c>
      <c r="BB469">
        <v>0</v>
      </c>
      <c r="BC469">
        <v>0</v>
      </c>
      <c r="BD469">
        <v>0</v>
      </c>
      <c r="BE469">
        <v>0</v>
      </c>
      <c r="BF469">
        <v>0</v>
      </c>
      <c r="BG469" s="20">
        <v>5</v>
      </c>
      <c r="BH469" s="20">
        <v>0</v>
      </c>
      <c r="BI469" s="20">
        <v>116</v>
      </c>
      <c r="BJ469" s="20">
        <v>2</v>
      </c>
      <c r="BK469" s="20">
        <v>522</v>
      </c>
      <c r="BL469" s="20">
        <v>1146</v>
      </c>
      <c r="BM469" s="20">
        <v>740</v>
      </c>
      <c r="BN469" s="20">
        <v>117</v>
      </c>
      <c r="BO469" s="20">
        <v>44</v>
      </c>
      <c r="BP469" s="20">
        <v>4410</v>
      </c>
      <c r="BQ469" s="20">
        <v>1492</v>
      </c>
      <c r="BR469" s="20">
        <v>0</v>
      </c>
      <c r="BS469" s="20">
        <v>13</v>
      </c>
      <c r="BT469" s="20">
        <v>258</v>
      </c>
      <c r="BU469" s="20">
        <v>1169</v>
      </c>
      <c r="BV469" s="20">
        <v>2753</v>
      </c>
    </row>
    <row r="470" spans="1:74" x14ac:dyDescent="0.25">
      <c r="A470" s="20" t="s">
        <v>434</v>
      </c>
      <c r="B470" s="20" t="s">
        <v>442</v>
      </c>
      <c r="C470" s="20" t="s">
        <v>533</v>
      </c>
      <c r="D470" s="1">
        <v>44493</v>
      </c>
      <c r="E470">
        <v>78</v>
      </c>
      <c r="F470">
        <v>0</v>
      </c>
      <c r="G470">
        <v>0</v>
      </c>
      <c r="H470">
        <v>0</v>
      </c>
      <c r="I470">
        <v>0</v>
      </c>
      <c r="J470">
        <v>4</v>
      </c>
      <c r="K470">
        <v>4</v>
      </c>
      <c r="L470">
        <v>4</v>
      </c>
      <c r="M470">
        <v>11</v>
      </c>
      <c r="N470">
        <v>4</v>
      </c>
      <c r="O470">
        <v>0</v>
      </c>
      <c r="P470">
        <v>0</v>
      </c>
      <c r="Q470">
        <v>0</v>
      </c>
      <c r="R470">
        <v>202</v>
      </c>
      <c r="S470">
        <v>0</v>
      </c>
      <c r="T470">
        <v>54</v>
      </c>
      <c r="U470">
        <v>7</v>
      </c>
      <c r="V470">
        <v>30</v>
      </c>
      <c r="W470">
        <v>753</v>
      </c>
      <c r="X470">
        <v>0</v>
      </c>
      <c r="Y470">
        <v>18</v>
      </c>
      <c r="Z470">
        <v>34</v>
      </c>
      <c r="AA470">
        <v>94</v>
      </c>
      <c r="AB470">
        <v>607</v>
      </c>
      <c r="AC470">
        <v>15</v>
      </c>
      <c r="AD470">
        <v>9</v>
      </c>
      <c r="AE470">
        <v>19</v>
      </c>
      <c r="AF470">
        <v>216</v>
      </c>
      <c r="AG470">
        <v>72</v>
      </c>
      <c r="AH470">
        <v>0</v>
      </c>
      <c r="AI470">
        <v>0</v>
      </c>
      <c r="AJ470">
        <v>1</v>
      </c>
      <c r="AK470">
        <v>20</v>
      </c>
      <c r="AL470">
        <v>13</v>
      </c>
      <c r="AM470">
        <v>0</v>
      </c>
      <c r="AN470">
        <v>1</v>
      </c>
      <c r="AO470">
        <v>0</v>
      </c>
      <c r="AP470">
        <v>0</v>
      </c>
      <c r="AQ470">
        <v>0</v>
      </c>
      <c r="AR470">
        <v>0</v>
      </c>
      <c r="AS470">
        <v>0</v>
      </c>
      <c r="AT470">
        <v>0</v>
      </c>
      <c r="AU470">
        <v>0</v>
      </c>
      <c r="AV470">
        <v>0</v>
      </c>
      <c r="AW470">
        <v>0</v>
      </c>
      <c r="AX470">
        <v>0</v>
      </c>
      <c r="AY470">
        <v>0</v>
      </c>
      <c r="AZ470">
        <v>0</v>
      </c>
      <c r="BA470">
        <v>0</v>
      </c>
      <c r="BB470">
        <v>15</v>
      </c>
      <c r="BC470">
        <v>24</v>
      </c>
      <c r="BD470">
        <v>0</v>
      </c>
      <c r="BE470">
        <v>0</v>
      </c>
      <c r="BF470">
        <v>0</v>
      </c>
      <c r="BG470" s="20"/>
      <c r="BH470" s="20"/>
      <c r="BI470" s="20"/>
      <c r="BJ470" s="20"/>
      <c r="BK470" s="20"/>
      <c r="BL470" s="20"/>
      <c r="BM470" s="20"/>
      <c r="BN470" s="20"/>
      <c r="BO470" s="20"/>
      <c r="BP470" s="20"/>
      <c r="BQ470" s="20"/>
      <c r="BR470" s="20"/>
      <c r="BS470" s="20"/>
      <c r="BT470" s="20"/>
      <c r="BU470" s="20"/>
      <c r="BV470" s="20"/>
    </row>
    <row r="471" spans="1:74" x14ac:dyDescent="0.25">
      <c r="A471" s="20" t="s">
        <v>434</v>
      </c>
      <c r="B471" s="20" t="s">
        <v>442</v>
      </c>
      <c r="C471" s="20" t="s">
        <v>533</v>
      </c>
      <c r="D471" s="1">
        <v>44500</v>
      </c>
      <c r="E471">
        <v>78</v>
      </c>
      <c r="F471">
        <v>0</v>
      </c>
      <c r="G471">
        <v>0</v>
      </c>
      <c r="H471">
        <v>0</v>
      </c>
      <c r="I471">
        <v>0</v>
      </c>
      <c r="J471">
        <v>6</v>
      </c>
      <c r="K471">
        <v>4</v>
      </c>
      <c r="L471">
        <v>4</v>
      </c>
      <c r="M471">
        <v>11</v>
      </c>
      <c r="N471">
        <v>4</v>
      </c>
      <c r="O471">
        <v>0</v>
      </c>
      <c r="P471">
        <v>0</v>
      </c>
      <c r="Q471">
        <v>0</v>
      </c>
      <c r="R471">
        <v>202</v>
      </c>
      <c r="S471">
        <v>0</v>
      </c>
      <c r="T471">
        <v>65</v>
      </c>
      <c r="U471">
        <v>7</v>
      </c>
      <c r="V471">
        <v>30</v>
      </c>
      <c r="W471">
        <v>751</v>
      </c>
      <c r="X471">
        <v>0</v>
      </c>
      <c r="Y471">
        <v>34</v>
      </c>
      <c r="Z471">
        <v>34</v>
      </c>
      <c r="AA471">
        <v>95</v>
      </c>
      <c r="AB471">
        <v>605</v>
      </c>
      <c r="AC471">
        <v>22</v>
      </c>
      <c r="AD471">
        <v>9</v>
      </c>
      <c r="AE471">
        <v>19</v>
      </c>
      <c r="AF471">
        <v>215</v>
      </c>
      <c r="AG471">
        <v>73</v>
      </c>
      <c r="AH471">
        <v>0</v>
      </c>
      <c r="AI471">
        <v>0</v>
      </c>
      <c r="AJ471">
        <v>1</v>
      </c>
      <c r="AK471">
        <v>20</v>
      </c>
      <c r="AL471">
        <v>13</v>
      </c>
      <c r="AM471">
        <v>0</v>
      </c>
      <c r="AN471">
        <v>1</v>
      </c>
      <c r="AO471">
        <v>0</v>
      </c>
      <c r="AP471">
        <v>0</v>
      </c>
      <c r="AQ471">
        <v>0</v>
      </c>
      <c r="AR471">
        <v>0</v>
      </c>
      <c r="AS471">
        <v>0</v>
      </c>
      <c r="AT471">
        <v>0</v>
      </c>
      <c r="AU471">
        <v>0</v>
      </c>
      <c r="AV471">
        <v>0</v>
      </c>
      <c r="AW471">
        <v>0</v>
      </c>
      <c r="AX471">
        <v>0</v>
      </c>
      <c r="AY471">
        <v>0</v>
      </c>
      <c r="AZ471">
        <v>0</v>
      </c>
      <c r="BA471">
        <v>0</v>
      </c>
      <c r="BB471">
        <v>15</v>
      </c>
      <c r="BC471">
        <v>24</v>
      </c>
      <c r="BD471">
        <v>0</v>
      </c>
      <c r="BE471">
        <v>0</v>
      </c>
      <c r="BF471">
        <v>0</v>
      </c>
      <c r="BG471" s="20"/>
      <c r="BH471" s="20"/>
      <c r="BI471" s="20"/>
      <c r="BJ471" s="20"/>
      <c r="BK471" s="20"/>
      <c r="BL471" s="20"/>
      <c r="BM471" s="20"/>
      <c r="BN471" s="20"/>
      <c r="BO471" s="20"/>
      <c r="BP471" s="20"/>
      <c r="BQ471" s="20"/>
      <c r="BR471" s="20"/>
      <c r="BS471" s="20"/>
      <c r="BT471" s="20"/>
      <c r="BU471" s="20"/>
      <c r="BV471" s="20"/>
    </row>
    <row r="472" spans="1:74" x14ac:dyDescent="0.25">
      <c r="A472" s="20" t="s">
        <v>434</v>
      </c>
      <c r="B472" s="20" t="s">
        <v>442</v>
      </c>
      <c r="C472" s="20" t="s">
        <v>533</v>
      </c>
      <c r="D472" s="1">
        <v>44507</v>
      </c>
      <c r="E472">
        <v>78</v>
      </c>
      <c r="F472">
        <v>0</v>
      </c>
      <c r="G472">
        <v>0</v>
      </c>
      <c r="H472">
        <v>0</v>
      </c>
      <c r="I472">
        <v>0</v>
      </c>
      <c r="J472">
        <v>13</v>
      </c>
      <c r="K472">
        <v>4</v>
      </c>
      <c r="L472">
        <v>4</v>
      </c>
      <c r="M472">
        <v>11</v>
      </c>
      <c r="N472">
        <v>4</v>
      </c>
      <c r="O472">
        <v>0</v>
      </c>
      <c r="P472">
        <v>0</v>
      </c>
      <c r="Q472">
        <v>0</v>
      </c>
      <c r="R472">
        <v>198</v>
      </c>
      <c r="S472">
        <v>80</v>
      </c>
      <c r="T472">
        <v>15</v>
      </c>
      <c r="U472">
        <v>6</v>
      </c>
      <c r="V472">
        <v>30</v>
      </c>
      <c r="W472">
        <v>751</v>
      </c>
      <c r="X472">
        <v>72</v>
      </c>
      <c r="Y472">
        <v>24</v>
      </c>
      <c r="Z472">
        <v>37</v>
      </c>
      <c r="AA472">
        <v>92</v>
      </c>
      <c r="AB472">
        <v>609</v>
      </c>
      <c r="AC472">
        <v>32</v>
      </c>
      <c r="AD472">
        <v>9</v>
      </c>
      <c r="AE472">
        <v>20</v>
      </c>
      <c r="AF472">
        <v>218</v>
      </c>
      <c r="AG472">
        <v>75</v>
      </c>
      <c r="AH472">
        <v>1</v>
      </c>
      <c r="AI472">
        <v>0</v>
      </c>
      <c r="AJ472">
        <v>1</v>
      </c>
      <c r="AK472">
        <v>19</v>
      </c>
      <c r="AL472">
        <v>20</v>
      </c>
      <c r="AM472">
        <v>1</v>
      </c>
      <c r="AN472">
        <v>0</v>
      </c>
      <c r="AO472">
        <v>0</v>
      </c>
      <c r="AP472">
        <v>0</v>
      </c>
      <c r="AQ472">
        <v>0</v>
      </c>
      <c r="AR472">
        <v>0</v>
      </c>
      <c r="AS472">
        <v>0</v>
      </c>
      <c r="AT472">
        <v>0</v>
      </c>
      <c r="AU472">
        <v>0</v>
      </c>
      <c r="AV472">
        <v>0</v>
      </c>
      <c r="AW472">
        <v>0</v>
      </c>
      <c r="AX472">
        <v>0</v>
      </c>
      <c r="AY472">
        <v>0</v>
      </c>
      <c r="AZ472">
        <v>0</v>
      </c>
      <c r="BA472">
        <v>0</v>
      </c>
      <c r="BB472">
        <v>0</v>
      </c>
      <c r="BC472">
        <v>0</v>
      </c>
      <c r="BD472">
        <v>0</v>
      </c>
      <c r="BE472">
        <v>0</v>
      </c>
      <c r="BF472">
        <v>0</v>
      </c>
      <c r="BG472" s="20">
        <v>0</v>
      </c>
      <c r="BH472" s="20">
        <v>0</v>
      </c>
      <c r="BI472" s="20">
        <v>54</v>
      </c>
      <c r="BJ472" s="20">
        <v>4</v>
      </c>
      <c r="BK472" s="20">
        <v>144</v>
      </c>
      <c r="BL472" s="20">
        <v>568</v>
      </c>
      <c r="BM472" s="20">
        <v>349</v>
      </c>
      <c r="BN472" s="20">
        <v>46</v>
      </c>
      <c r="BO472" s="20">
        <v>19</v>
      </c>
      <c r="BP472" s="20"/>
      <c r="BQ472" s="20"/>
      <c r="BR472" s="20"/>
      <c r="BS472" s="20"/>
      <c r="BT472" s="20"/>
      <c r="BU472" s="20"/>
      <c r="BV472" s="20"/>
    </row>
    <row r="473" spans="1:74" x14ac:dyDescent="0.25">
      <c r="A473" s="20" t="s">
        <v>434</v>
      </c>
      <c r="B473" s="20" t="s">
        <v>442</v>
      </c>
      <c r="C473" s="20" t="s">
        <v>533</v>
      </c>
      <c r="D473" s="1">
        <v>44514</v>
      </c>
      <c r="E473">
        <v>77</v>
      </c>
      <c r="F473">
        <v>0</v>
      </c>
      <c r="G473">
        <v>0</v>
      </c>
      <c r="H473">
        <v>0</v>
      </c>
      <c r="I473">
        <v>0</v>
      </c>
      <c r="J473">
        <v>19</v>
      </c>
      <c r="K473">
        <v>3</v>
      </c>
      <c r="L473">
        <v>4</v>
      </c>
      <c r="M473">
        <v>11</v>
      </c>
      <c r="N473">
        <v>4</v>
      </c>
      <c r="O473">
        <v>0</v>
      </c>
      <c r="P473">
        <v>0</v>
      </c>
      <c r="Q473">
        <v>0</v>
      </c>
      <c r="R473">
        <v>199</v>
      </c>
      <c r="S473">
        <v>87</v>
      </c>
      <c r="T473">
        <v>15</v>
      </c>
      <c r="U473">
        <v>7</v>
      </c>
      <c r="V473">
        <v>30</v>
      </c>
      <c r="W473">
        <v>755</v>
      </c>
      <c r="X473">
        <v>98</v>
      </c>
      <c r="Y473">
        <v>24</v>
      </c>
      <c r="Z473">
        <v>38</v>
      </c>
      <c r="AA473">
        <v>89</v>
      </c>
      <c r="AB473">
        <v>610</v>
      </c>
      <c r="AC473">
        <v>42</v>
      </c>
      <c r="AD473">
        <v>9</v>
      </c>
      <c r="AE473">
        <v>21</v>
      </c>
      <c r="AF473">
        <v>219</v>
      </c>
      <c r="AG473">
        <v>74</v>
      </c>
      <c r="AH473">
        <v>3</v>
      </c>
      <c r="AI473">
        <v>0</v>
      </c>
      <c r="AJ473">
        <v>1</v>
      </c>
      <c r="AK473">
        <v>19</v>
      </c>
      <c r="AL473">
        <v>21</v>
      </c>
      <c r="AM473">
        <v>2</v>
      </c>
      <c r="AN473">
        <v>0</v>
      </c>
      <c r="AO473">
        <v>0</v>
      </c>
      <c r="AP473">
        <v>0</v>
      </c>
      <c r="AQ473">
        <v>0</v>
      </c>
      <c r="AR473">
        <v>0</v>
      </c>
      <c r="AS473">
        <v>0</v>
      </c>
      <c r="AT473">
        <v>0</v>
      </c>
      <c r="AU473">
        <v>0</v>
      </c>
      <c r="AV473">
        <v>0</v>
      </c>
      <c r="AW473">
        <v>0</v>
      </c>
      <c r="AX473">
        <v>0</v>
      </c>
      <c r="AY473">
        <v>0</v>
      </c>
      <c r="AZ473">
        <v>0</v>
      </c>
      <c r="BA473">
        <v>0</v>
      </c>
      <c r="BB473">
        <v>0</v>
      </c>
      <c r="BC473">
        <v>0</v>
      </c>
      <c r="BD473">
        <v>0</v>
      </c>
      <c r="BE473">
        <v>0</v>
      </c>
      <c r="BF473">
        <v>0</v>
      </c>
      <c r="BG473" s="20">
        <v>0</v>
      </c>
      <c r="BH473" s="20">
        <v>0</v>
      </c>
      <c r="BI473" s="20">
        <v>54</v>
      </c>
      <c r="BJ473" s="20">
        <v>4</v>
      </c>
      <c r="BK473" s="20">
        <v>144</v>
      </c>
      <c r="BL473" s="20">
        <v>575</v>
      </c>
      <c r="BM473" s="20">
        <v>349</v>
      </c>
      <c r="BN473" s="20">
        <v>45</v>
      </c>
      <c r="BO473" s="20">
        <v>20</v>
      </c>
      <c r="BP473" s="20"/>
      <c r="BQ473" s="20"/>
      <c r="BR473" s="20"/>
      <c r="BS473" s="20"/>
      <c r="BT473" s="20"/>
      <c r="BU473" s="20"/>
      <c r="BV473" s="20"/>
    </row>
    <row r="474" spans="1:74" x14ac:dyDescent="0.25">
      <c r="A474" s="20" t="s">
        <v>434</v>
      </c>
      <c r="B474" s="20" t="s">
        <v>442</v>
      </c>
      <c r="C474" s="20" t="s">
        <v>533</v>
      </c>
      <c r="D474" s="1">
        <v>44521</v>
      </c>
      <c r="E474">
        <v>77</v>
      </c>
      <c r="F474">
        <v>0</v>
      </c>
      <c r="G474">
        <v>0</v>
      </c>
      <c r="H474">
        <v>0</v>
      </c>
      <c r="I474">
        <v>0</v>
      </c>
      <c r="J474">
        <v>22</v>
      </c>
      <c r="K474">
        <v>3</v>
      </c>
      <c r="L474">
        <v>4</v>
      </c>
      <c r="M474">
        <v>11</v>
      </c>
      <c r="N474">
        <v>4</v>
      </c>
      <c r="O474">
        <v>3</v>
      </c>
      <c r="P474">
        <v>0</v>
      </c>
      <c r="Q474">
        <v>0</v>
      </c>
      <c r="R474">
        <v>196</v>
      </c>
      <c r="S474">
        <v>92</v>
      </c>
      <c r="T474">
        <v>15</v>
      </c>
      <c r="U474">
        <v>7</v>
      </c>
      <c r="V474">
        <v>30</v>
      </c>
      <c r="W474">
        <v>753</v>
      </c>
      <c r="X474">
        <v>152</v>
      </c>
      <c r="Y474">
        <v>23</v>
      </c>
      <c r="Z474">
        <v>40</v>
      </c>
      <c r="AA474">
        <v>87</v>
      </c>
      <c r="AB474">
        <v>609</v>
      </c>
      <c r="AC474">
        <v>53</v>
      </c>
      <c r="AD474">
        <v>9</v>
      </c>
      <c r="AE474">
        <v>20</v>
      </c>
      <c r="AF474">
        <v>219</v>
      </c>
      <c r="AG474">
        <v>75</v>
      </c>
      <c r="AH474">
        <v>3</v>
      </c>
      <c r="AI474">
        <v>0</v>
      </c>
      <c r="AJ474">
        <v>1</v>
      </c>
      <c r="AK474">
        <v>17</v>
      </c>
      <c r="AL474">
        <v>25</v>
      </c>
      <c r="AM474">
        <v>20</v>
      </c>
      <c r="AN474">
        <v>0</v>
      </c>
      <c r="AO474">
        <v>0</v>
      </c>
      <c r="AP474">
        <v>0</v>
      </c>
      <c r="AQ474">
        <v>0</v>
      </c>
      <c r="AR474">
        <v>0</v>
      </c>
      <c r="AS474">
        <v>0</v>
      </c>
      <c r="AT474">
        <v>0</v>
      </c>
      <c r="AU474">
        <v>0</v>
      </c>
      <c r="AV474">
        <v>0</v>
      </c>
      <c r="AW474">
        <v>0</v>
      </c>
      <c r="AX474">
        <v>0</v>
      </c>
      <c r="AY474">
        <v>0</v>
      </c>
      <c r="AZ474">
        <v>0</v>
      </c>
      <c r="BA474">
        <v>0</v>
      </c>
      <c r="BB474">
        <v>0</v>
      </c>
      <c r="BC474">
        <v>0</v>
      </c>
      <c r="BD474">
        <v>0</v>
      </c>
      <c r="BE474">
        <v>0</v>
      </c>
      <c r="BF474">
        <v>0</v>
      </c>
      <c r="BG474" s="20">
        <v>0</v>
      </c>
      <c r="BH474" s="20">
        <v>0</v>
      </c>
      <c r="BI474" s="20">
        <v>54</v>
      </c>
      <c r="BJ474" s="20">
        <v>4</v>
      </c>
      <c r="BK474" s="20">
        <v>141</v>
      </c>
      <c r="BL474" s="20">
        <v>576</v>
      </c>
      <c r="BM474" s="20">
        <v>347</v>
      </c>
      <c r="BN474" s="20">
        <v>46</v>
      </c>
      <c r="BO474" s="20">
        <v>25</v>
      </c>
      <c r="BP474" s="20"/>
      <c r="BQ474" s="20"/>
      <c r="BR474" s="20"/>
      <c r="BS474" s="20"/>
      <c r="BT474" s="20"/>
      <c r="BU474" s="20"/>
      <c r="BV474" s="20"/>
    </row>
    <row r="475" spans="1:74" x14ac:dyDescent="0.25">
      <c r="A475" s="20" t="s">
        <v>434</v>
      </c>
      <c r="B475" s="20" t="s">
        <v>442</v>
      </c>
      <c r="C475" s="20" t="s">
        <v>533</v>
      </c>
      <c r="D475" s="1">
        <v>44528</v>
      </c>
      <c r="E475">
        <v>77</v>
      </c>
      <c r="F475">
        <v>0</v>
      </c>
      <c r="G475">
        <v>0</v>
      </c>
      <c r="H475">
        <v>0</v>
      </c>
      <c r="I475">
        <v>0</v>
      </c>
      <c r="J475">
        <v>27</v>
      </c>
      <c r="K475">
        <v>3</v>
      </c>
      <c r="L475">
        <v>4</v>
      </c>
      <c r="M475">
        <v>11</v>
      </c>
      <c r="N475">
        <v>4</v>
      </c>
      <c r="O475">
        <v>3</v>
      </c>
      <c r="P475">
        <v>0</v>
      </c>
      <c r="Q475">
        <v>0</v>
      </c>
      <c r="R475">
        <v>196</v>
      </c>
      <c r="S475">
        <v>98</v>
      </c>
      <c r="T475">
        <v>15</v>
      </c>
      <c r="U475">
        <v>7</v>
      </c>
      <c r="V475">
        <v>30</v>
      </c>
      <c r="W475">
        <v>756</v>
      </c>
      <c r="X475">
        <v>197</v>
      </c>
      <c r="Y475">
        <v>23</v>
      </c>
      <c r="Z475">
        <v>41</v>
      </c>
      <c r="AA475">
        <v>88</v>
      </c>
      <c r="AB475">
        <v>609</v>
      </c>
      <c r="AC475">
        <v>82</v>
      </c>
      <c r="AD475">
        <v>9</v>
      </c>
      <c r="AE475">
        <v>20</v>
      </c>
      <c r="AF475">
        <v>218</v>
      </c>
      <c r="AG475">
        <v>76</v>
      </c>
      <c r="AH475">
        <v>4</v>
      </c>
      <c r="AI475">
        <v>0</v>
      </c>
      <c r="AJ475">
        <v>1</v>
      </c>
      <c r="AK475">
        <v>17</v>
      </c>
      <c r="AL475">
        <v>25</v>
      </c>
      <c r="AM475">
        <v>21</v>
      </c>
      <c r="AN475">
        <v>0</v>
      </c>
      <c r="AO475">
        <v>0</v>
      </c>
      <c r="AP475">
        <v>0</v>
      </c>
      <c r="AQ475">
        <v>0</v>
      </c>
      <c r="AR475">
        <v>0</v>
      </c>
      <c r="AS475">
        <v>0</v>
      </c>
      <c r="AT475">
        <v>0</v>
      </c>
      <c r="AU475">
        <v>0</v>
      </c>
      <c r="AV475">
        <v>0</v>
      </c>
      <c r="AW475">
        <v>0</v>
      </c>
      <c r="AX475">
        <v>0</v>
      </c>
      <c r="AY475">
        <v>0</v>
      </c>
      <c r="AZ475">
        <v>0</v>
      </c>
      <c r="BA475">
        <v>0</v>
      </c>
      <c r="BB475">
        <v>0</v>
      </c>
      <c r="BC475">
        <v>0</v>
      </c>
      <c r="BD475">
        <v>0</v>
      </c>
      <c r="BE475">
        <v>0</v>
      </c>
      <c r="BF475">
        <v>0</v>
      </c>
      <c r="BG475" s="20">
        <v>0</v>
      </c>
      <c r="BH475" s="20">
        <v>0</v>
      </c>
      <c r="BI475" s="20">
        <v>54</v>
      </c>
      <c r="BJ475" s="20">
        <v>4</v>
      </c>
      <c r="BK475" s="20">
        <v>141</v>
      </c>
      <c r="BL475" s="20">
        <v>579</v>
      </c>
      <c r="BM475" s="20">
        <v>349</v>
      </c>
      <c r="BN475" s="20">
        <v>48</v>
      </c>
      <c r="BO475" s="20">
        <v>25</v>
      </c>
      <c r="BP475" s="20"/>
      <c r="BQ475" s="20"/>
      <c r="BR475" s="20"/>
      <c r="BS475" s="20"/>
      <c r="BT475" s="20"/>
      <c r="BU475" s="20"/>
      <c r="BV475" s="20"/>
    </row>
    <row r="476" spans="1:74" x14ac:dyDescent="0.25">
      <c r="A476" s="20" t="s">
        <v>434</v>
      </c>
      <c r="B476" s="20" t="s">
        <v>442</v>
      </c>
      <c r="C476" s="20" t="s">
        <v>533</v>
      </c>
      <c r="D476" s="1">
        <v>44535</v>
      </c>
      <c r="E476">
        <v>77</v>
      </c>
      <c r="F476">
        <v>0</v>
      </c>
      <c r="G476">
        <v>0</v>
      </c>
      <c r="H476">
        <v>0</v>
      </c>
      <c r="I476">
        <v>0</v>
      </c>
      <c r="J476">
        <v>32</v>
      </c>
      <c r="K476">
        <v>3</v>
      </c>
      <c r="L476">
        <v>5</v>
      </c>
      <c r="M476">
        <v>9</v>
      </c>
      <c r="N476">
        <v>4</v>
      </c>
      <c r="O476">
        <v>3</v>
      </c>
      <c r="P476">
        <v>0</v>
      </c>
      <c r="Q476">
        <v>0</v>
      </c>
      <c r="R476">
        <v>196</v>
      </c>
      <c r="S476">
        <v>104</v>
      </c>
      <c r="T476">
        <v>15</v>
      </c>
      <c r="U476">
        <v>7</v>
      </c>
      <c r="V476">
        <v>30</v>
      </c>
      <c r="W476">
        <v>757</v>
      </c>
      <c r="X476">
        <v>238</v>
      </c>
      <c r="Y476">
        <v>22</v>
      </c>
      <c r="Z476">
        <v>41</v>
      </c>
      <c r="AA476">
        <v>90</v>
      </c>
      <c r="AB476">
        <v>610</v>
      </c>
      <c r="AC476">
        <v>114</v>
      </c>
      <c r="AD476">
        <v>9</v>
      </c>
      <c r="AE476">
        <v>21</v>
      </c>
      <c r="AF476">
        <v>219</v>
      </c>
      <c r="AG476">
        <v>76</v>
      </c>
      <c r="AH476">
        <v>12</v>
      </c>
      <c r="AI476">
        <v>0</v>
      </c>
      <c r="AJ476">
        <v>2</v>
      </c>
      <c r="AK476">
        <v>16</v>
      </c>
      <c r="AL476">
        <v>25</v>
      </c>
      <c r="AM476">
        <v>21</v>
      </c>
      <c r="AN476">
        <v>0</v>
      </c>
      <c r="AO476">
        <v>0</v>
      </c>
      <c r="AP476">
        <v>0</v>
      </c>
      <c r="AQ476">
        <v>0</v>
      </c>
      <c r="AR476">
        <v>0</v>
      </c>
      <c r="AS476">
        <v>0</v>
      </c>
      <c r="AT476">
        <v>0</v>
      </c>
      <c r="AU476">
        <v>0</v>
      </c>
      <c r="AV476">
        <v>0</v>
      </c>
      <c r="AW476">
        <v>0</v>
      </c>
      <c r="AX476">
        <v>0</v>
      </c>
      <c r="AY476">
        <v>0</v>
      </c>
      <c r="AZ476">
        <v>0</v>
      </c>
      <c r="BA476">
        <v>0</v>
      </c>
      <c r="BB476">
        <v>0</v>
      </c>
      <c r="BC476">
        <v>0</v>
      </c>
      <c r="BD476">
        <v>0</v>
      </c>
      <c r="BE476">
        <v>0</v>
      </c>
      <c r="BF476">
        <v>0</v>
      </c>
      <c r="BG476" s="20">
        <v>0</v>
      </c>
      <c r="BH476" s="20">
        <v>0</v>
      </c>
      <c r="BI476" s="20">
        <v>54</v>
      </c>
      <c r="BJ476" s="20">
        <v>4</v>
      </c>
      <c r="BK476" s="20">
        <v>141</v>
      </c>
      <c r="BL476" s="20">
        <v>584</v>
      </c>
      <c r="BM476" s="20">
        <v>350</v>
      </c>
      <c r="BN476" s="20">
        <v>49</v>
      </c>
      <c r="BO476" s="20">
        <v>25</v>
      </c>
      <c r="BP476" s="20"/>
      <c r="BQ476" s="20"/>
      <c r="BR476" s="20"/>
      <c r="BS476" s="20"/>
      <c r="BT476" s="20"/>
      <c r="BU476" s="20"/>
      <c r="BV476" s="20"/>
    </row>
    <row r="477" spans="1:74" x14ac:dyDescent="0.25">
      <c r="A477" s="20" t="s">
        <v>434</v>
      </c>
      <c r="B477" s="20" t="s">
        <v>442</v>
      </c>
      <c r="C477" s="20" t="s">
        <v>533</v>
      </c>
      <c r="D477" s="1">
        <v>44542</v>
      </c>
      <c r="E477">
        <v>77</v>
      </c>
      <c r="F477">
        <v>0</v>
      </c>
      <c r="G477">
        <v>0</v>
      </c>
      <c r="H477">
        <v>0</v>
      </c>
      <c r="I477">
        <v>0</v>
      </c>
      <c r="J477">
        <v>34</v>
      </c>
      <c r="K477">
        <v>3</v>
      </c>
      <c r="L477">
        <v>5</v>
      </c>
      <c r="M477">
        <v>9</v>
      </c>
      <c r="N477">
        <v>4</v>
      </c>
      <c r="O477">
        <v>3</v>
      </c>
      <c r="P477">
        <v>0</v>
      </c>
      <c r="Q477">
        <v>0</v>
      </c>
      <c r="R477">
        <v>196</v>
      </c>
      <c r="S477">
        <v>108</v>
      </c>
      <c r="T477">
        <v>15</v>
      </c>
      <c r="U477">
        <v>6</v>
      </c>
      <c r="V477">
        <v>30</v>
      </c>
      <c r="W477">
        <v>755</v>
      </c>
      <c r="X477">
        <v>272</v>
      </c>
      <c r="Y477">
        <v>22</v>
      </c>
      <c r="Z477">
        <v>41</v>
      </c>
      <c r="AA477">
        <v>89</v>
      </c>
      <c r="AB477">
        <v>608</v>
      </c>
      <c r="AC477">
        <v>134</v>
      </c>
      <c r="AD477">
        <v>9</v>
      </c>
      <c r="AE477">
        <v>21</v>
      </c>
      <c r="AF477">
        <v>217</v>
      </c>
      <c r="AG477">
        <v>76</v>
      </c>
      <c r="AH477">
        <v>15</v>
      </c>
      <c r="AI477">
        <v>0</v>
      </c>
      <c r="AJ477">
        <v>2</v>
      </c>
      <c r="AK477">
        <v>16</v>
      </c>
      <c r="AL477">
        <v>25</v>
      </c>
      <c r="AM477">
        <v>22</v>
      </c>
      <c r="AN477">
        <v>0</v>
      </c>
      <c r="AO477">
        <v>0</v>
      </c>
      <c r="AP477">
        <v>0</v>
      </c>
      <c r="AQ477">
        <v>0</v>
      </c>
      <c r="AR477">
        <v>0</v>
      </c>
      <c r="AS477">
        <v>0</v>
      </c>
      <c r="AT477">
        <v>0</v>
      </c>
      <c r="AU477">
        <v>0</v>
      </c>
      <c r="AV477">
        <v>0</v>
      </c>
      <c r="AW477">
        <v>0</v>
      </c>
      <c r="AX477">
        <v>0</v>
      </c>
      <c r="AY477">
        <v>0</v>
      </c>
      <c r="AZ477">
        <v>0</v>
      </c>
      <c r="BA477">
        <v>0</v>
      </c>
      <c r="BB477">
        <v>0</v>
      </c>
      <c r="BC477">
        <v>0</v>
      </c>
      <c r="BD477">
        <v>0</v>
      </c>
      <c r="BE477">
        <v>0</v>
      </c>
      <c r="BF477">
        <v>0</v>
      </c>
      <c r="BG477" s="20">
        <v>0</v>
      </c>
      <c r="BH477" s="20">
        <v>0</v>
      </c>
      <c r="BI477" s="20">
        <v>54</v>
      </c>
      <c r="BJ477" s="20">
        <v>4</v>
      </c>
      <c r="BK477" s="20">
        <v>142</v>
      </c>
      <c r="BL477" s="20">
        <v>584</v>
      </c>
      <c r="BM477" s="20">
        <v>350</v>
      </c>
      <c r="BN477" s="20">
        <v>50</v>
      </c>
      <c r="BO477" s="20">
        <v>25</v>
      </c>
      <c r="BP477" s="20"/>
      <c r="BQ477" s="20"/>
      <c r="BR477" s="20"/>
      <c r="BS477" s="20"/>
      <c r="BT477" s="20"/>
      <c r="BU477" s="20"/>
      <c r="BV477" s="20"/>
    </row>
    <row r="478" spans="1:74" x14ac:dyDescent="0.25">
      <c r="A478" s="20" t="s">
        <v>434</v>
      </c>
      <c r="B478" s="20" t="s">
        <v>442</v>
      </c>
      <c r="C478" s="20" t="s">
        <v>533</v>
      </c>
      <c r="D478" s="1">
        <v>44549</v>
      </c>
      <c r="E478">
        <v>76</v>
      </c>
      <c r="F478">
        <v>0</v>
      </c>
      <c r="G478">
        <v>0</v>
      </c>
      <c r="H478">
        <v>0</v>
      </c>
      <c r="I478">
        <v>0</v>
      </c>
      <c r="J478">
        <v>38</v>
      </c>
      <c r="K478">
        <v>3</v>
      </c>
      <c r="L478">
        <v>5</v>
      </c>
      <c r="M478">
        <v>9</v>
      </c>
      <c r="N478">
        <v>4</v>
      </c>
      <c r="O478">
        <v>3</v>
      </c>
      <c r="P478">
        <v>0</v>
      </c>
      <c r="Q478">
        <v>0</v>
      </c>
      <c r="R478">
        <v>196</v>
      </c>
      <c r="S478">
        <v>111</v>
      </c>
      <c r="T478">
        <v>15</v>
      </c>
      <c r="U478">
        <v>6</v>
      </c>
      <c r="V478">
        <v>30</v>
      </c>
      <c r="W478">
        <v>759</v>
      </c>
      <c r="X478">
        <v>313</v>
      </c>
      <c r="Y478">
        <v>22</v>
      </c>
      <c r="Z478">
        <v>42</v>
      </c>
      <c r="AA478">
        <v>88</v>
      </c>
      <c r="AB478">
        <v>606</v>
      </c>
      <c r="AC478">
        <v>164</v>
      </c>
      <c r="AD478">
        <v>9</v>
      </c>
      <c r="AE478">
        <v>21</v>
      </c>
      <c r="AF478">
        <v>218</v>
      </c>
      <c r="AG478">
        <v>76</v>
      </c>
      <c r="AH478">
        <v>15</v>
      </c>
      <c r="AI478">
        <v>0</v>
      </c>
      <c r="AJ478">
        <v>2</v>
      </c>
      <c r="AK478">
        <v>16</v>
      </c>
      <c r="AL478">
        <v>24</v>
      </c>
      <c r="AM478">
        <v>22</v>
      </c>
      <c r="AN478">
        <v>0</v>
      </c>
      <c r="AO478">
        <v>0</v>
      </c>
      <c r="AP478">
        <v>0</v>
      </c>
      <c r="AQ478">
        <v>0</v>
      </c>
      <c r="AR478">
        <v>0</v>
      </c>
      <c r="AS478">
        <v>0</v>
      </c>
      <c r="AT478">
        <v>0</v>
      </c>
      <c r="AU478">
        <v>0</v>
      </c>
      <c r="AV478">
        <v>0</v>
      </c>
      <c r="AW478">
        <v>0</v>
      </c>
      <c r="AX478">
        <v>0</v>
      </c>
      <c r="AY478">
        <v>0</v>
      </c>
      <c r="AZ478">
        <v>0</v>
      </c>
      <c r="BA478">
        <v>0</v>
      </c>
      <c r="BB478">
        <v>0</v>
      </c>
      <c r="BC478">
        <v>0</v>
      </c>
      <c r="BD478">
        <v>0</v>
      </c>
      <c r="BE478">
        <v>0</v>
      </c>
      <c r="BF478">
        <v>0</v>
      </c>
      <c r="BG478" s="20">
        <v>0</v>
      </c>
      <c r="BH478" s="20">
        <v>0</v>
      </c>
      <c r="BI478" s="20">
        <v>54</v>
      </c>
      <c r="BJ478" s="20">
        <v>4</v>
      </c>
      <c r="BK478" s="20">
        <v>143</v>
      </c>
      <c r="BL478" s="20">
        <v>588</v>
      </c>
      <c r="BM478" s="20">
        <v>349</v>
      </c>
      <c r="BN478" s="20">
        <v>50</v>
      </c>
      <c r="BO478" s="20">
        <v>24</v>
      </c>
      <c r="BP478" s="20">
        <v>3103</v>
      </c>
      <c r="BQ478" s="20">
        <v>343</v>
      </c>
      <c r="BR478" s="20">
        <v>0</v>
      </c>
      <c r="BS478" s="20">
        <v>24</v>
      </c>
      <c r="BT478" s="20">
        <v>114</v>
      </c>
      <c r="BU478" s="20">
        <v>1310</v>
      </c>
      <c r="BV478" s="20">
        <v>1472</v>
      </c>
    </row>
    <row r="479" spans="1:74" x14ac:dyDescent="0.25">
      <c r="A479" s="20" t="s">
        <v>434</v>
      </c>
      <c r="B479" s="20" t="s">
        <v>442</v>
      </c>
      <c r="C479" s="20" t="s">
        <v>533</v>
      </c>
      <c r="D479" s="1">
        <v>44558</v>
      </c>
      <c r="E479">
        <v>76</v>
      </c>
      <c r="F479">
        <v>0</v>
      </c>
      <c r="G479">
        <v>0</v>
      </c>
      <c r="H479">
        <v>0</v>
      </c>
      <c r="I479">
        <v>0</v>
      </c>
      <c r="J479">
        <v>41</v>
      </c>
      <c r="K479">
        <v>3</v>
      </c>
      <c r="L479">
        <v>5</v>
      </c>
      <c r="M479">
        <v>9</v>
      </c>
      <c r="N479">
        <v>4</v>
      </c>
      <c r="O479">
        <v>3</v>
      </c>
      <c r="P479">
        <v>0</v>
      </c>
      <c r="Q479">
        <v>0</v>
      </c>
      <c r="R479">
        <v>197</v>
      </c>
      <c r="S479">
        <v>114</v>
      </c>
      <c r="T479">
        <v>15</v>
      </c>
      <c r="U479">
        <v>6</v>
      </c>
      <c r="V479">
        <v>30</v>
      </c>
      <c r="W479">
        <v>759</v>
      </c>
      <c r="X479">
        <v>339</v>
      </c>
      <c r="Y479">
        <v>21</v>
      </c>
      <c r="Z479">
        <v>42</v>
      </c>
      <c r="AA479">
        <v>89</v>
      </c>
      <c r="AB479">
        <v>607</v>
      </c>
      <c r="AC479">
        <v>191</v>
      </c>
      <c r="AD479">
        <v>9</v>
      </c>
      <c r="AE479">
        <v>20</v>
      </c>
      <c r="AF479">
        <v>219</v>
      </c>
      <c r="AG479">
        <v>76</v>
      </c>
      <c r="AH479">
        <v>20</v>
      </c>
      <c r="AI479">
        <v>0</v>
      </c>
      <c r="AJ479">
        <v>2</v>
      </c>
      <c r="AK479">
        <v>16</v>
      </c>
      <c r="AL479">
        <v>24</v>
      </c>
      <c r="AM479">
        <v>24</v>
      </c>
      <c r="AN479">
        <v>0</v>
      </c>
      <c r="AO479">
        <v>0</v>
      </c>
      <c r="AP479">
        <v>0</v>
      </c>
      <c r="AQ479">
        <v>0</v>
      </c>
      <c r="AR479">
        <v>0</v>
      </c>
      <c r="AS479">
        <v>0</v>
      </c>
      <c r="AT479">
        <v>0</v>
      </c>
      <c r="AU479">
        <v>0</v>
      </c>
      <c r="AV479">
        <v>0</v>
      </c>
      <c r="AW479">
        <v>0</v>
      </c>
      <c r="AX479">
        <v>0</v>
      </c>
      <c r="AY479">
        <v>0</v>
      </c>
      <c r="AZ479">
        <v>0</v>
      </c>
      <c r="BA479">
        <v>0</v>
      </c>
      <c r="BB479">
        <v>0</v>
      </c>
      <c r="BC479">
        <v>0</v>
      </c>
      <c r="BD479">
        <v>0</v>
      </c>
      <c r="BE479">
        <v>0</v>
      </c>
      <c r="BF479">
        <v>0</v>
      </c>
      <c r="BG479" s="20">
        <v>0</v>
      </c>
      <c r="BH479" s="20">
        <v>0</v>
      </c>
      <c r="BI479" s="20">
        <v>55</v>
      </c>
      <c r="BJ479" s="20">
        <v>4</v>
      </c>
      <c r="BK479" s="20">
        <v>144</v>
      </c>
      <c r="BL479" s="20">
        <v>586</v>
      </c>
      <c r="BM479" s="20">
        <v>351</v>
      </c>
      <c r="BN479" s="20">
        <v>50</v>
      </c>
      <c r="BO479" s="20">
        <v>24</v>
      </c>
      <c r="BP479" s="20">
        <v>3110</v>
      </c>
      <c r="BQ479" s="20">
        <v>478</v>
      </c>
      <c r="BR479" s="20">
        <v>0</v>
      </c>
      <c r="BS479" s="20">
        <v>24</v>
      </c>
      <c r="BT479" s="20">
        <v>111</v>
      </c>
      <c r="BU479" s="20">
        <v>1311</v>
      </c>
      <c r="BV479" s="20">
        <v>1489</v>
      </c>
    </row>
    <row r="480" spans="1:74" x14ac:dyDescent="0.25">
      <c r="A480" s="20" t="s">
        <v>434</v>
      </c>
      <c r="B480" s="20" t="s">
        <v>442</v>
      </c>
      <c r="C480" s="20" t="s">
        <v>533</v>
      </c>
      <c r="D480" s="1">
        <v>44564</v>
      </c>
      <c r="E480">
        <v>76</v>
      </c>
      <c r="F480">
        <v>0</v>
      </c>
      <c r="G480">
        <v>0</v>
      </c>
      <c r="H480">
        <v>0</v>
      </c>
      <c r="I480">
        <v>0</v>
      </c>
      <c r="J480">
        <v>42</v>
      </c>
      <c r="K480">
        <v>3</v>
      </c>
      <c r="L480">
        <v>5</v>
      </c>
      <c r="M480">
        <v>9</v>
      </c>
      <c r="N480">
        <v>4</v>
      </c>
      <c r="O480">
        <v>3</v>
      </c>
      <c r="P480">
        <v>0</v>
      </c>
      <c r="Q480">
        <v>0</v>
      </c>
      <c r="R480">
        <v>197</v>
      </c>
      <c r="S480">
        <v>115</v>
      </c>
      <c r="T480">
        <v>15</v>
      </c>
      <c r="U480">
        <v>6</v>
      </c>
      <c r="V480">
        <v>30</v>
      </c>
      <c r="W480">
        <v>758</v>
      </c>
      <c r="X480">
        <v>355</v>
      </c>
      <c r="Y480">
        <v>21</v>
      </c>
      <c r="Z480">
        <v>41</v>
      </c>
      <c r="AA480">
        <v>87</v>
      </c>
      <c r="AB480">
        <v>612</v>
      </c>
      <c r="AC480">
        <v>206</v>
      </c>
      <c r="AD480">
        <v>9</v>
      </c>
      <c r="AE480">
        <v>20</v>
      </c>
      <c r="AF480">
        <v>222</v>
      </c>
      <c r="AG480">
        <v>77</v>
      </c>
      <c r="AH480">
        <v>22</v>
      </c>
      <c r="AI480">
        <v>0</v>
      </c>
      <c r="AJ480">
        <v>2</v>
      </c>
      <c r="AK480">
        <v>16</v>
      </c>
      <c r="AL480">
        <v>24</v>
      </c>
      <c r="AM480">
        <v>24</v>
      </c>
      <c r="AN480">
        <v>0</v>
      </c>
      <c r="AO480">
        <v>0</v>
      </c>
      <c r="AP480">
        <v>0</v>
      </c>
      <c r="AQ480">
        <v>0</v>
      </c>
      <c r="AR480">
        <v>0</v>
      </c>
      <c r="AS480">
        <v>0</v>
      </c>
      <c r="AT480">
        <v>0</v>
      </c>
      <c r="AU480">
        <v>0</v>
      </c>
      <c r="AV480">
        <v>0</v>
      </c>
      <c r="AW480">
        <v>0</v>
      </c>
      <c r="AX480">
        <v>0</v>
      </c>
      <c r="AY480">
        <v>0</v>
      </c>
      <c r="AZ480">
        <v>0</v>
      </c>
      <c r="BA480">
        <v>0</v>
      </c>
      <c r="BB480">
        <v>0</v>
      </c>
      <c r="BC480">
        <v>0</v>
      </c>
      <c r="BD480">
        <v>0</v>
      </c>
      <c r="BE480">
        <v>0</v>
      </c>
      <c r="BF480">
        <v>0</v>
      </c>
      <c r="BG480" s="20">
        <v>0</v>
      </c>
      <c r="BH480" s="20">
        <v>0</v>
      </c>
      <c r="BI480" s="20">
        <v>55</v>
      </c>
      <c r="BJ480" s="20">
        <v>4</v>
      </c>
      <c r="BK480" s="20">
        <v>144</v>
      </c>
      <c r="BL480" s="20">
        <v>586</v>
      </c>
      <c r="BM480" s="20">
        <v>353</v>
      </c>
      <c r="BN480" s="20">
        <v>51</v>
      </c>
      <c r="BO480" s="20">
        <v>24</v>
      </c>
      <c r="BP480" s="20">
        <v>3121</v>
      </c>
      <c r="BQ480" s="20">
        <v>533</v>
      </c>
      <c r="BR480" s="20">
        <v>0</v>
      </c>
      <c r="BS480" s="20">
        <v>24</v>
      </c>
      <c r="BT480" s="20">
        <v>113</v>
      </c>
      <c r="BU480" s="20">
        <v>1315</v>
      </c>
      <c r="BV480" s="20">
        <v>1497</v>
      </c>
    </row>
    <row r="481" spans="1:74" x14ac:dyDescent="0.25">
      <c r="A481" s="20" t="s">
        <v>434</v>
      </c>
      <c r="B481" s="20" t="s">
        <v>442</v>
      </c>
      <c r="C481" s="20" t="s">
        <v>533</v>
      </c>
      <c r="D481" s="1">
        <v>44570</v>
      </c>
      <c r="E481">
        <v>75</v>
      </c>
      <c r="F481">
        <v>0</v>
      </c>
      <c r="G481">
        <v>0</v>
      </c>
      <c r="H481">
        <v>0</v>
      </c>
      <c r="I481">
        <v>0</v>
      </c>
      <c r="J481">
        <v>42</v>
      </c>
      <c r="K481">
        <v>3</v>
      </c>
      <c r="L481">
        <v>4</v>
      </c>
      <c r="M481">
        <v>9</v>
      </c>
      <c r="N481">
        <v>4</v>
      </c>
      <c r="O481">
        <v>3</v>
      </c>
      <c r="P481">
        <v>0</v>
      </c>
      <c r="Q481">
        <v>0</v>
      </c>
      <c r="R481">
        <v>197</v>
      </c>
      <c r="S481">
        <v>116</v>
      </c>
      <c r="T481">
        <v>15</v>
      </c>
      <c r="U481">
        <v>6</v>
      </c>
      <c r="V481">
        <v>30</v>
      </c>
      <c r="W481">
        <v>761</v>
      </c>
      <c r="X481">
        <v>379</v>
      </c>
      <c r="Y481">
        <v>20</v>
      </c>
      <c r="Z481">
        <v>39</v>
      </c>
      <c r="AA481">
        <v>88</v>
      </c>
      <c r="AB481">
        <v>614</v>
      </c>
      <c r="AC481">
        <v>218</v>
      </c>
      <c r="AD481">
        <v>9</v>
      </c>
      <c r="AE481">
        <v>20</v>
      </c>
      <c r="AF481">
        <v>222</v>
      </c>
      <c r="AG481">
        <v>77</v>
      </c>
      <c r="AH481">
        <v>23</v>
      </c>
      <c r="AI481">
        <v>0</v>
      </c>
      <c r="AJ481">
        <v>2</v>
      </c>
      <c r="AK481">
        <v>17</v>
      </c>
      <c r="AL481">
        <v>24</v>
      </c>
      <c r="AM481">
        <v>24</v>
      </c>
      <c r="AN481">
        <v>0</v>
      </c>
      <c r="AO481">
        <v>0</v>
      </c>
      <c r="AP481">
        <v>0</v>
      </c>
      <c r="AQ481">
        <v>0</v>
      </c>
      <c r="AR481">
        <v>0</v>
      </c>
      <c r="AS481">
        <v>0</v>
      </c>
      <c r="AT481">
        <v>0</v>
      </c>
      <c r="AU481">
        <v>0</v>
      </c>
      <c r="AV481">
        <v>0</v>
      </c>
      <c r="AW481">
        <v>0</v>
      </c>
      <c r="AX481">
        <v>0</v>
      </c>
      <c r="AY481">
        <v>0</v>
      </c>
      <c r="AZ481">
        <v>0</v>
      </c>
      <c r="BA481">
        <v>0</v>
      </c>
      <c r="BB481">
        <v>0</v>
      </c>
      <c r="BC481">
        <v>0</v>
      </c>
      <c r="BD481">
        <v>0</v>
      </c>
      <c r="BE481">
        <v>0</v>
      </c>
      <c r="BF481">
        <v>0</v>
      </c>
      <c r="BG481" s="20">
        <v>0</v>
      </c>
      <c r="BH481" s="20">
        <v>0</v>
      </c>
      <c r="BI481" s="20">
        <v>55</v>
      </c>
      <c r="BJ481" s="20">
        <v>4</v>
      </c>
      <c r="BK481" s="20">
        <v>144</v>
      </c>
      <c r="BL481" s="20">
        <v>589</v>
      </c>
      <c r="BM481" s="20">
        <v>356</v>
      </c>
      <c r="BN481" s="20">
        <v>50</v>
      </c>
      <c r="BO481" s="20">
        <v>24</v>
      </c>
      <c r="BP481" s="20">
        <v>3126</v>
      </c>
      <c r="BQ481" s="20">
        <v>593</v>
      </c>
      <c r="BR481" s="20">
        <v>0</v>
      </c>
      <c r="BS481" s="20">
        <v>24</v>
      </c>
      <c r="BT481" s="20">
        <v>113</v>
      </c>
      <c r="BU481" s="20">
        <v>1310</v>
      </c>
      <c r="BV481" s="20">
        <v>1506</v>
      </c>
    </row>
    <row r="482" spans="1:74" x14ac:dyDescent="0.25">
      <c r="A482" s="20" t="s">
        <v>434</v>
      </c>
      <c r="B482" s="20" t="s">
        <v>442</v>
      </c>
      <c r="C482" s="20" t="s">
        <v>533</v>
      </c>
      <c r="D482" s="1">
        <v>44577</v>
      </c>
      <c r="E482">
        <v>75</v>
      </c>
      <c r="F482">
        <v>0</v>
      </c>
      <c r="G482">
        <v>0</v>
      </c>
      <c r="H482">
        <v>0</v>
      </c>
      <c r="I482">
        <v>0</v>
      </c>
      <c r="J482">
        <v>43</v>
      </c>
      <c r="K482">
        <v>3</v>
      </c>
      <c r="L482">
        <v>4</v>
      </c>
      <c r="M482">
        <v>9</v>
      </c>
      <c r="N482">
        <v>4</v>
      </c>
      <c r="O482">
        <v>3</v>
      </c>
      <c r="P482">
        <v>0</v>
      </c>
      <c r="Q482">
        <v>0</v>
      </c>
      <c r="R482">
        <v>198</v>
      </c>
      <c r="S482">
        <v>117</v>
      </c>
      <c r="T482">
        <v>15</v>
      </c>
      <c r="U482">
        <v>6</v>
      </c>
      <c r="V482">
        <v>31</v>
      </c>
      <c r="W482">
        <v>763</v>
      </c>
      <c r="X482">
        <v>395</v>
      </c>
      <c r="Y482">
        <v>20</v>
      </c>
      <c r="Z482">
        <v>36</v>
      </c>
      <c r="AA482">
        <v>88</v>
      </c>
      <c r="AB482">
        <v>612</v>
      </c>
      <c r="AC482">
        <v>225</v>
      </c>
      <c r="AD482">
        <v>9</v>
      </c>
      <c r="AE482">
        <v>20</v>
      </c>
      <c r="AF482">
        <v>223</v>
      </c>
      <c r="AG482">
        <v>77</v>
      </c>
      <c r="AH482">
        <v>23</v>
      </c>
      <c r="AI482">
        <v>0</v>
      </c>
      <c r="AJ482">
        <v>1</v>
      </c>
      <c r="AK482">
        <v>16</v>
      </c>
      <c r="AL482">
        <v>22</v>
      </c>
      <c r="AM482">
        <v>22</v>
      </c>
      <c r="AN482">
        <v>0</v>
      </c>
      <c r="AO482">
        <v>0</v>
      </c>
      <c r="AP482">
        <v>0</v>
      </c>
      <c r="AQ482">
        <v>0</v>
      </c>
      <c r="AR482">
        <v>0</v>
      </c>
      <c r="AS482">
        <v>0</v>
      </c>
      <c r="AT482">
        <v>0</v>
      </c>
      <c r="AU482">
        <v>0</v>
      </c>
      <c r="AV482">
        <v>0</v>
      </c>
      <c r="AW482">
        <v>0</v>
      </c>
      <c r="AX482">
        <v>0</v>
      </c>
      <c r="AY482">
        <v>0</v>
      </c>
      <c r="AZ482">
        <v>0</v>
      </c>
      <c r="BA482">
        <v>0</v>
      </c>
      <c r="BB482">
        <v>0</v>
      </c>
      <c r="BC482">
        <v>0</v>
      </c>
      <c r="BD482">
        <v>0</v>
      </c>
      <c r="BE482">
        <v>0</v>
      </c>
      <c r="BF482">
        <v>0</v>
      </c>
      <c r="BG482" s="20">
        <v>0</v>
      </c>
      <c r="BH482" s="20">
        <v>0</v>
      </c>
      <c r="BI482" s="20">
        <v>55</v>
      </c>
      <c r="BJ482" s="20">
        <v>4</v>
      </c>
      <c r="BK482" s="20">
        <v>144</v>
      </c>
      <c r="BL482" s="20">
        <v>594</v>
      </c>
      <c r="BM482" s="20">
        <v>353</v>
      </c>
      <c r="BN482" s="20">
        <v>50</v>
      </c>
      <c r="BO482" s="20">
        <v>22</v>
      </c>
      <c r="BP482" s="20">
        <v>3131</v>
      </c>
      <c r="BQ482" s="20">
        <v>640</v>
      </c>
      <c r="BR482" s="20">
        <v>0</v>
      </c>
      <c r="BS482" s="20">
        <v>24</v>
      </c>
      <c r="BT482" s="20">
        <v>113</v>
      </c>
      <c r="BU482" s="20">
        <v>1311</v>
      </c>
      <c r="BV482" s="20">
        <v>1512</v>
      </c>
    </row>
    <row r="483" spans="1:74" x14ac:dyDescent="0.25">
      <c r="A483" s="20" t="s">
        <v>434</v>
      </c>
      <c r="B483" s="20" t="s">
        <v>442</v>
      </c>
      <c r="C483" s="20" t="s">
        <v>533</v>
      </c>
      <c r="D483" s="1">
        <v>44584</v>
      </c>
      <c r="E483">
        <v>74</v>
      </c>
      <c r="F483">
        <v>0</v>
      </c>
      <c r="G483">
        <v>0</v>
      </c>
      <c r="H483">
        <v>0</v>
      </c>
      <c r="I483">
        <v>0</v>
      </c>
      <c r="J483">
        <v>42</v>
      </c>
      <c r="K483">
        <v>3</v>
      </c>
      <c r="L483">
        <v>4</v>
      </c>
      <c r="M483">
        <v>9</v>
      </c>
      <c r="N483">
        <v>4</v>
      </c>
      <c r="O483">
        <v>3</v>
      </c>
      <c r="P483">
        <v>0</v>
      </c>
      <c r="Q483">
        <v>0</v>
      </c>
      <c r="R483">
        <v>198</v>
      </c>
      <c r="S483">
        <v>118</v>
      </c>
      <c r="T483">
        <v>15</v>
      </c>
      <c r="U483">
        <v>6</v>
      </c>
      <c r="V483">
        <v>31</v>
      </c>
      <c r="W483">
        <v>760</v>
      </c>
      <c r="X483">
        <v>397</v>
      </c>
      <c r="Y483">
        <v>20</v>
      </c>
      <c r="Z483">
        <v>36</v>
      </c>
      <c r="AA483">
        <v>86</v>
      </c>
      <c r="AB483">
        <v>612</v>
      </c>
      <c r="AC483">
        <v>228</v>
      </c>
      <c r="AD483">
        <v>9</v>
      </c>
      <c r="AE483">
        <v>20</v>
      </c>
      <c r="AF483">
        <v>223</v>
      </c>
      <c r="AG483">
        <v>78</v>
      </c>
      <c r="AH483">
        <v>23</v>
      </c>
      <c r="AI483">
        <v>0</v>
      </c>
      <c r="AJ483">
        <v>2</v>
      </c>
      <c r="AK483">
        <v>16</v>
      </c>
      <c r="AL483">
        <v>23</v>
      </c>
      <c r="AM483">
        <v>22</v>
      </c>
      <c r="AN483">
        <v>0</v>
      </c>
      <c r="AO483">
        <v>0</v>
      </c>
      <c r="AP483">
        <v>0</v>
      </c>
      <c r="AQ483">
        <v>0</v>
      </c>
      <c r="AR483">
        <v>0</v>
      </c>
      <c r="AS483">
        <v>0</v>
      </c>
      <c r="AT483">
        <v>0</v>
      </c>
      <c r="AU483">
        <v>0</v>
      </c>
      <c r="AV483">
        <v>0</v>
      </c>
      <c r="AW483">
        <v>0</v>
      </c>
      <c r="AX483">
        <v>0</v>
      </c>
      <c r="AY483">
        <v>0</v>
      </c>
      <c r="AZ483">
        <v>0</v>
      </c>
      <c r="BA483">
        <v>0</v>
      </c>
      <c r="BB483">
        <v>0</v>
      </c>
      <c r="BC483">
        <v>0</v>
      </c>
      <c r="BD483">
        <v>0</v>
      </c>
      <c r="BE483">
        <v>0</v>
      </c>
      <c r="BF483">
        <v>0</v>
      </c>
      <c r="BG483" s="20">
        <v>0</v>
      </c>
      <c r="BH483" s="20">
        <v>0</v>
      </c>
      <c r="BI483" s="20">
        <v>54</v>
      </c>
      <c r="BJ483" s="20">
        <v>4</v>
      </c>
      <c r="BK483" s="20">
        <v>144</v>
      </c>
      <c r="BL483" s="20">
        <v>592</v>
      </c>
      <c r="BM483" s="20">
        <v>352</v>
      </c>
      <c r="BN483" s="20">
        <v>50</v>
      </c>
      <c r="BO483" s="20">
        <v>23</v>
      </c>
      <c r="BP483" s="20">
        <v>3129</v>
      </c>
      <c r="BQ483" s="20">
        <v>656</v>
      </c>
      <c r="BR483" s="20">
        <v>0</v>
      </c>
      <c r="BS483" s="20">
        <v>24</v>
      </c>
      <c r="BT483" s="20">
        <v>115</v>
      </c>
      <c r="BU483" s="20">
        <v>1303</v>
      </c>
      <c r="BV483" s="20">
        <v>1512</v>
      </c>
    </row>
    <row r="484" spans="1:74" x14ac:dyDescent="0.25">
      <c r="A484" s="20" t="s">
        <v>434</v>
      </c>
      <c r="B484" s="20" t="s">
        <v>442</v>
      </c>
      <c r="C484" s="20" t="s">
        <v>533</v>
      </c>
      <c r="D484" s="1">
        <v>44591</v>
      </c>
      <c r="E484">
        <v>74</v>
      </c>
      <c r="F484">
        <v>0</v>
      </c>
      <c r="G484">
        <v>0</v>
      </c>
      <c r="H484">
        <v>0</v>
      </c>
      <c r="I484">
        <v>0</v>
      </c>
      <c r="J484">
        <v>43</v>
      </c>
      <c r="K484">
        <v>3</v>
      </c>
      <c r="L484">
        <v>4</v>
      </c>
      <c r="M484">
        <v>9</v>
      </c>
      <c r="N484">
        <v>4</v>
      </c>
      <c r="O484">
        <v>3</v>
      </c>
      <c r="P484">
        <v>0</v>
      </c>
      <c r="Q484">
        <v>0</v>
      </c>
      <c r="R484">
        <v>199</v>
      </c>
      <c r="S484">
        <v>120</v>
      </c>
      <c r="T484">
        <v>15</v>
      </c>
      <c r="U484">
        <v>6</v>
      </c>
      <c r="V484">
        <v>31</v>
      </c>
      <c r="W484">
        <v>755</v>
      </c>
      <c r="X484">
        <v>404</v>
      </c>
      <c r="Y484">
        <v>20</v>
      </c>
      <c r="Z484">
        <v>39</v>
      </c>
      <c r="AA484">
        <v>84</v>
      </c>
      <c r="AB484">
        <v>614</v>
      </c>
      <c r="AC484">
        <v>232</v>
      </c>
      <c r="AD484">
        <v>9</v>
      </c>
      <c r="AE484">
        <v>20</v>
      </c>
      <c r="AF484">
        <v>224</v>
      </c>
      <c r="AG484">
        <v>80</v>
      </c>
      <c r="AH484">
        <v>27</v>
      </c>
      <c r="AI484">
        <v>0</v>
      </c>
      <c r="AJ484">
        <v>2</v>
      </c>
      <c r="AK484">
        <v>16</v>
      </c>
      <c r="AL484">
        <v>22</v>
      </c>
      <c r="AM484">
        <v>21</v>
      </c>
      <c r="AN484">
        <v>0</v>
      </c>
      <c r="AO484">
        <v>0</v>
      </c>
      <c r="AP484">
        <v>0</v>
      </c>
      <c r="AQ484">
        <v>0</v>
      </c>
      <c r="AR484">
        <v>0</v>
      </c>
      <c r="AS484">
        <v>0</v>
      </c>
      <c r="AT484">
        <v>0</v>
      </c>
      <c r="AU484">
        <v>0</v>
      </c>
      <c r="AV484">
        <v>0</v>
      </c>
      <c r="AW484">
        <v>0</v>
      </c>
      <c r="AX484">
        <v>0</v>
      </c>
      <c r="AY484">
        <v>0</v>
      </c>
      <c r="AZ484">
        <v>0</v>
      </c>
      <c r="BA484">
        <v>0</v>
      </c>
      <c r="BB484">
        <v>0</v>
      </c>
      <c r="BC484">
        <v>0</v>
      </c>
      <c r="BD484">
        <v>0</v>
      </c>
      <c r="BE484">
        <v>0</v>
      </c>
      <c r="BF484">
        <v>0</v>
      </c>
      <c r="BG484" s="20">
        <v>0</v>
      </c>
      <c r="BH484" s="20">
        <v>0</v>
      </c>
      <c r="BI484" s="20">
        <v>54</v>
      </c>
      <c r="BJ484" s="20">
        <v>4</v>
      </c>
      <c r="BK484" s="20">
        <v>145</v>
      </c>
      <c r="BL484" s="20">
        <v>588</v>
      </c>
      <c r="BM484" s="20">
        <v>353</v>
      </c>
      <c r="BN484" s="20">
        <v>53</v>
      </c>
      <c r="BO484" s="20">
        <v>22</v>
      </c>
      <c r="BP484" s="20">
        <v>3134</v>
      </c>
      <c r="BQ484" s="20">
        <v>680</v>
      </c>
      <c r="BR484" s="20">
        <v>0</v>
      </c>
      <c r="BS484" s="20">
        <v>25</v>
      </c>
      <c r="BT484" s="20">
        <v>115</v>
      </c>
      <c r="BU484" s="20">
        <v>1297</v>
      </c>
      <c r="BV484" s="20">
        <v>1520</v>
      </c>
    </row>
    <row r="485" spans="1:74" x14ac:dyDescent="0.25">
      <c r="A485" s="20" t="s">
        <v>434</v>
      </c>
      <c r="B485" s="20" t="s">
        <v>442</v>
      </c>
      <c r="C485" s="20" t="s">
        <v>533</v>
      </c>
      <c r="D485" s="1">
        <v>44599</v>
      </c>
      <c r="E485">
        <v>74</v>
      </c>
      <c r="F485">
        <v>0</v>
      </c>
      <c r="G485">
        <v>0</v>
      </c>
      <c r="H485">
        <v>0</v>
      </c>
      <c r="I485">
        <v>0</v>
      </c>
      <c r="J485">
        <v>43</v>
      </c>
      <c r="K485">
        <v>3</v>
      </c>
      <c r="L485">
        <v>4</v>
      </c>
      <c r="M485">
        <v>9</v>
      </c>
      <c r="N485">
        <v>4</v>
      </c>
      <c r="O485">
        <v>3</v>
      </c>
      <c r="P485">
        <v>0</v>
      </c>
      <c r="Q485">
        <v>0</v>
      </c>
      <c r="R485">
        <v>200</v>
      </c>
      <c r="S485">
        <v>122</v>
      </c>
      <c r="T485">
        <v>16</v>
      </c>
      <c r="U485">
        <v>6</v>
      </c>
      <c r="V485">
        <v>30</v>
      </c>
      <c r="W485">
        <v>757</v>
      </c>
      <c r="X485">
        <v>406</v>
      </c>
      <c r="Y485">
        <v>20</v>
      </c>
      <c r="Z485">
        <v>39</v>
      </c>
      <c r="AA485">
        <v>84</v>
      </c>
      <c r="AB485">
        <v>613</v>
      </c>
      <c r="AC485">
        <v>232</v>
      </c>
      <c r="AD485">
        <v>9</v>
      </c>
      <c r="AE485">
        <v>20</v>
      </c>
      <c r="AF485">
        <v>225</v>
      </c>
      <c r="AG485">
        <v>82</v>
      </c>
      <c r="AH485">
        <v>28</v>
      </c>
      <c r="AI485">
        <v>0</v>
      </c>
      <c r="AJ485">
        <v>2</v>
      </c>
      <c r="AK485">
        <v>16</v>
      </c>
      <c r="AL485">
        <v>22</v>
      </c>
      <c r="AM485">
        <v>21</v>
      </c>
      <c r="AN485">
        <v>0</v>
      </c>
      <c r="AO485">
        <v>0</v>
      </c>
      <c r="AP485">
        <v>0</v>
      </c>
      <c r="AQ485">
        <v>0</v>
      </c>
      <c r="AR485">
        <v>0</v>
      </c>
      <c r="AS485">
        <v>0</v>
      </c>
      <c r="AT485">
        <v>0</v>
      </c>
      <c r="AU485">
        <v>0</v>
      </c>
      <c r="AV485">
        <v>0</v>
      </c>
      <c r="AW485">
        <v>0</v>
      </c>
      <c r="AX485">
        <v>0</v>
      </c>
      <c r="AY485">
        <v>0</v>
      </c>
      <c r="AZ485">
        <v>0</v>
      </c>
      <c r="BA485">
        <v>0</v>
      </c>
      <c r="BB485">
        <v>0</v>
      </c>
      <c r="BC485">
        <v>0</v>
      </c>
      <c r="BD485">
        <v>0</v>
      </c>
      <c r="BE485">
        <v>0</v>
      </c>
      <c r="BF485">
        <v>0</v>
      </c>
      <c r="BG485" s="20">
        <v>0</v>
      </c>
      <c r="BH485" s="20">
        <v>0</v>
      </c>
      <c r="BI485" s="20">
        <v>54</v>
      </c>
      <c r="BJ485" s="20">
        <v>4</v>
      </c>
      <c r="BK485" s="20">
        <v>146</v>
      </c>
      <c r="BL485" s="20">
        <v>590</v>
      </c>
      <c r="BM485" s="20">
        <v>351</v>
      </c>
      <c r="BN485" s="20">
        <v>54</v>
      </c>
      <c r="BO485" s="20">
        <v>22</v>
      </c>
      <c r="BP485" s="20">
        <v>3132</v>
      </c>
      <c r="BQ485" s="20">
        <v>689</v>
      </c>
      <c r="BR485" s="20">
        <v>0</v>
      </c>
      <c r="BS485" s="20">
        <v>26</v>
      </c>
      <c r="BT485" s="20">
        <v>113</v>
      </c>
      <c r="BU485" s="20">
        <v>1291</v>
      </c>
      <c r="BV485" s="20">
        <v>1525</v>
      </c>
    </row>
    <row r="486" spans="1:74" x14ac:dyDescent="0.25">
      <c r="A486" s="20" t="s">
        <v>434</v>
      </c>
      <c r="B486" s="20" t="s">
        <v>442</v>
      </c>
      <c r="C486" s="20" t="s">
        <v>533</v>
      </c>
      <c r="D486" s="1">
        <v>44606</v>
      </c>
      <c r="E486">
        <v>74</v>
      </c>
      <c r="F486">
        <v>0</v>
      </c>
      <c r="G486">
        <v>0</v>
      </c>
      <c r="H486">
        <v>0</v>
      </c>
      <c r="I486">
        <v>0</v>
      </c>
      <c r="J486">
        <v>43</v>
      </c>
      <c r="K486">
        <v>3</v>
      </c>
      <c r="L486">
        <v>4</v>
      </c>
      <c r="M486">
        <v>9</v>
      </c>
      <c r="N486">
        <v>5</v>
      </c>
      <c r="O486">
        <v>3</v>
      </c>
      <c r="P486">
        <v>0</v>
      </c>
      <c r="Q486">
        <v>0</v>
      </c>
      <c r="R486">
        <v>200</v>
      </c>
      <c r="S486">
        <v>122</v>
      </c>
      <c r="T486">
        <v>16</v>
      </c>
      <c r="U486">
        <v>6</v>
      </c>
      <c r="V486">
        <v>30</v>
      </c>
      <c r="W486">
        <v>757</v>
      </c>
      <c r="X486">
        <v>406</v>
      </c>
      <c r="Y486">
        <v>20</v>
      </c>
      <c r="Z486">
        <v>39</v>
      </c>
      <c r="AA486">
        <v>85</v>
      </c>
      <c r="AB486">
        <v>613</v>
      </c>
      <c r="AC486">
        <v>235</v>
      </c>
      <c r="AD486">
        <v>9</v>
      </c>
      <c r="AE486">
        <v>19</v>
      </c>
      <c r="AF486">
        <v>225</v>
      </c>
      <c r="AG486">
        <v>82</v>
      </c>
      <c r="AH486">
        <v>28</v>
      </c>
      <c r="AI486">
        <v>0</v>
      </c>
      <c r="AJ486">
        <v>2</v>
      </c>
      <c r="AK486">
        <v>15</v>
      </c>
      <c r="AL486">
        <v>23</v>
      </c>
      <c r="AM486">
        <v>21</v>
      </c>
      <c r="AN486">
        <v>0</v>
      </c>
      <c r="AO486">
        <v>0</v>
      </c>
      <c r="AP486">
        <v>0</v>
      </c>
      <c r="AQ486">
        <v>0</v>
      </c>
      <c r="AR486">
        <v>0</v>
      </c>
      <c r="AS486">
        <v>0</v>
      </c>
      <c r="AT486">
        <v>0</v>
      </c>
      <c r="AU486">
        <v>0</v>
      </c>
      <c r="AV486">
        <v>0</v>
      </c>
      <c r="AW486">
        <v>0</v>
      </c>
      <c r="AX486">
        <v>0</v>
      </c>
      <c r="AY486">
        <v>0</v>
      </c>
      <c r="AZ486">
        <v>0</v>
      </c>
      <c r="BA486">
        <v>0</v>
      </c>
      <c r="BB486">
        <v>0</v>
      </c>
      <c r="BC486">
        <v>0</v>
      </c>
      <c r="BD486">
        <v>0</v>
      </c>
      <c r="BE486">
        <v>0</v>
      </c>
      <c r="BF486">
        <v>0</v>
      </c>
      <c r="BG486" s="20">
        <v>0</v>
      </c>
      <c r="BH486" s="20">
        <v>0</v>
      </c>
      <c r="BI486" s="20">
        <v>54</v>
      </c>
      <c r="BJ486" s="20">
        <v>5</v>
      </c>
      <c r="BK486" s="20">
        <v>146</v>
      </c>
      <c r="BL486" s="20">
        <v>589</v>
      </c>
      <c r="BM486" s="20">
        <v>352</v>
      </c>
      <c r="BN486" s="20">
        <v>55</v>
      </c>
      <c r="BO486" s="20">
        <v>23</v>
      </c>
      <c r="BP486" s="20">
        <v>3130</v>
      </c>
      <c r="BQ486" s="20">
        <v>691</v>
      </c>
      <c r="BR486" s="20">
        <v>0</v>
      </c>
      <c r="BS486" s="20">
        <v>26</v>
      </c>
      <c r="BT486" s="20">
        <v>111</v>
      </c>
      <c r="BU486" s="20">
        <v>1292</v>
      </c>
      <c r="BV486" s="20">
        <v>1526</v>
      </c>
    </row>
    <row r="487" spans="1:74" x14ac:dyDescent="0.25">
      <c r="A487" s="20" t="s">
        <v>434</v>
      </c>
      <c r="B487" s="20" t="s">
        <v>437</v>
      </c>
      <c r="C487" s="20" t="s">
        <v>534</v>
      </c>
      <c r="D487" s="1">
        <v>44493</v>
      </c>
      <c r="E487">
        <v>64</v>
      </c>
      <c r="F487">
        <v>1</v>
      </c>
      <c r="G487">
        <v>0</v>
      </c>
      <c r="H487">
        <v>0</v>
      </c>
      <c r="I487">
        <v>0</v>
      </c>
      <c r="J487">
        <v>8</v>
      </c>
      <c r="K487">
        <v>3</v>
      </c>
      <c r="L487">
        <v>0</v>
      </c>
      <c r="M487">
        <v>10</v>
      </c>
      <c r="N487">
        <v>2</v>
      </c>
      <c r="O487">
        <v>0</v>
      </c>
      <c r="P487">
        <v>0</v>
      </c>
      <c r="Q487">
        <v>0</v>
      </c>
      <c r="R487">
        <v>249</v>
      </c>
      <c r="S487">
        <v>0</v>
      </c>
      <c r="T487">
        <v>87</v>
      </c>
      <c r="U487">
        <v>3</v>
      </c>
      <c r="V487">
        <v>2</v>
      </c>
      <c r="W487">
        <v>591</v>
      </c>
      <c r="X487">
        <v>0</v>
      </c>
      <c r="Y487">
        <v>25</v>
      </c>
      <c r="Z487">
        <v>37</v>
      </c>
      <c r="AA487">
        <v>57</v>
      </c>
      <c r="AB487">
        <v>489</v>
      </c>
      <c r="AC487">
        <v>25</v>
      </c>
      <c r="AD487">
        <v>4</v>
      </c>
      <c r="AE487">
        <v>30</v>
      </c>
      <c r="AF487">
        <v>90</v>
      </c>
      <c r="AG487">
        <v>54</v>
      </c>
      <c r="AH487">
        <v>0</v>
      </c>
      <c r="AI487">
        <v>1</v>
      </c>
      <c r="AJ487">
        <v>6</v>
      </c>
      <c r="AK487">
        <v>7</v>
      </c>
      <c r="AL487">
        <v>31</v>
      </c>
      <c r="AM487">
        <v>0</v>
      </c>
      <c r="AN487">
        <v>1</v>
      </c>
      <c r="AO487">
        <v>0</v>
      </c>
      <c r="AP487">
        <v>0</v>
      </c>
      <c r="AQ487">
        <v>0</v>
      </c>
      <c r="AR487">
        <v>0</v>
      </c>
      <c r="AS487">
        <v>0</v>
      </c>
      <c r="AT487">
        <v>0</v>
      </c>
      <c r="AU487">
        <v>0</v>
      </c>
      <c r="AV487">
        <v>0</v>
      </c>
      <c r="AW487">
        <v>0</v>
      </c>
      <c r="AX487">
        <v>0</v>
      </c>
      <c r="AY487">
        <v>0</v>
      </c>
      <c r="AZ487">
        <v>1</v>
      </c>
      <c r="BA487">
        <v>0</v>
      </c>
      <c r="BB487">
        <v>20</v>
      </c>
      <c r="BC487">
        <v>21</v>
      </c>
      <c r="BD487">
        <v>0</v>
      </c>
      <c r="BE487">
        <v>3</v>
      </c>
      <c r="BF487">
        <v>2</v>
      </c>
      <c r="BG487" s="20"/>
      <c r="BH487" s="20"/>
      <c r="BI487" s="20"/>
      <c r="BJ487" s="20"/>
      <c r="BK487" s="20"/>
      <c r="BL487" s="20"/>
      <c r="BM487" s="20"/>
      <c r="BN487" s="20"/>
      <c r="BO487" s="20"/>
      <c r="BP487" s="20"/>
      <c r="BQ487" s="20"/>
      <c r="BR487" s="20"/>
      <c r="BS487" s="20"/>
      <c r="BT487" s="20"/>
      <c r="BU487" s="20"/>
      <c r="BV487" s="20"/>
    </row>
    <row r="488" spans="1:74" x14ac:dyDescent="0.25">
      <c r="A488" s="20" t="s">
        <v>434</v>
      </c>
      <c r="B488" s="20" t="s">
        <v>437</v>
      </c>
      <c r="C488" s="20" t="s">
        <v>534</v>
      </c>
      <c r="D488" s="1">
        <v>44500</v>
      </c>
      <c r="E488">
        <v>66</v>
      </c>
      <c r="F488">
        <v>1</v>
      </c>
      <c r="G488">
        <v>0</v>
      </c>
      <c r="H488">
        <v>0</v>
      </c>
      <c r="I488">
        <v>0</v>
      </c>
      <c r="J488">
        <v>13</v>
      </c>
      <c r="K488">
        <v>3</v>
      </c>
      <c r="L488">
        <v>0</v>
      </c>
      <c r="M488">
        <v>9</v>
      </c>
      <c r="N488">
        <v>2</v>
      </c>
      <c r="O488">
        <v>0</v>
      </c>
      <c r="P488">
        <v>0</v>
      </c>
      <c r="Q488">
        <v>0</v>
      </c>
      <c r="R488">
        <v>248</v>
      </c>
      <c r="S488">
        <v>0</v>
      </c>
      <c r="T488">
        <v>126</v>
      </c>
      <c r="U488">
        <v>3</v>
      </c>
      <c r="V488">
        <v>2</v>
      </c>
      <c r="W488">
        <v>588</v>
      </c>
      <c r="X488">
        <v>0</v>
      </c>
      <c r="Y488">
        <v>40</v>
      </c>
      <c r="Z488">
        <v>38</v>
      </c>
      <c r="AA488">
        <v>53</v>
      </c>
      <c r="AB488">
        <v>495</v>
      </c>
      <c r="AC488">
        <v>32</v>
      </c>
      <c r="AD488">
        <v>4</v>
      </c>
      <c r="AE488">
        <v>29</v>
      </c>
      <c r="AF488">
        <v>92</v>
      </c>
      <c r="AG488">
        <v>56</v>
      </c>
      <c r="AH488">
        <v>0</v>
      </c>
      <c r="AI488">
        <v>1</v>
      </c>
      <c r="AJ488">
        <v>6</v>
      </c>
      <c r="AK488">
        <v>7</v>
      </c>
      <c r="AL488">
        <v>31</v>
      </c>
      <c r="AM488">
        <v>0</v>
      </c>
      <c r="AN488">
        <v>2</v>
      </c>
      <c r="AO488">
        <v>0</v>
      </c>
      <c r="AP488">
        <v>0</v>
      </c>
      <c r="AQ488">
        <v>0</v>
      </c>
      <c r="AR488">
        <v>0</v>
      </c>
      <c r="AS488">
        <v>0</v>
      </c>
      <c r="AT488">
        <v>0</v>
      </c>
      <c r="AU488">
        <v>0</v>
      </c>
      <c r="AV488">
        <v>0</v>
      </c>
      <c r="AW488">
        <v>0</v>
      </c>
      <c r="AX488">
        <v>0</v>
      </c>
      <c r="AY488">
        <v>0</v>
      </c>
      <c r="AZ488">
        <v>1</v>
      </c>
      <c r="BA488">
        <v>0</v>
      </c>
      <c r="BB488">
        <v>19</v>
      </c>
      <c r="BC488">
        <v>21</v>
      </c>
      <c r="BD488">
        <v>0</v>
      </c>
      <c r="BE488">
        <v>3</v>
      </c>
      <c r="BF488">
        <v>2</v>
      </c>
      <c r="BG488" s="20"/>
      <c r="BH488" s="20"/>
      <c r="BI488" s="20"/>
      <c r="BJ488" s="20"/>
      <c r="BK488" s="20"/>
      <c r="BL488" s="20"/>
      <c r="BM488" s="20"/>
      <c r="BN488" s="20"/>
      <c r="BO488" s="20"/>
      <c r="BP488" s="20"/>
      <c r="BQ488" s="20"/>
      <c r="BR488" s="20"/>
      <c r="BS488" s="20"/>
      <c r="BT488" s="20"/>
      <c r="BU488" s="20"/>
      <c r="BV488" s="20"/>
    </row>
    <row r="489" spans="1:74" x14ac:dyDescent="0.25">
      <c r="A489" s="20" t="s">
        <v>434</v>
      </c>
      <c r="B489" s="20" t="s">
        <v>437</v>
      </c>
      <c r="C489" s="20" t="s">
        <v>534</v>
      </c>
      <c r="D489" s="1">
        <v>44507</v>
      </c>
      <c r="E489">
        <v>66</v>
      </c>
      <c r="F489">
        <v>1</v>
      </c>
      <c r="G489">
        <v>0</v>
      </c>
      <c r="H489">
        <v>0</v>
      </c>
      <c r="I489">
        <v>0</v>
      </c>
      <c r="J489">
        <v>15</v>
      </c>
      <c r="K489">
        <v>3</v>
      </c>
      <c r="L489">
        <v>0</v>
      </c>
      <c r="M489">
        <v>9</v>
      </c>
      <c r="N489">
        <v>2</v>
      </c>
      <c r="O489">
        <v>0</v>
      </c>
      <c r="P489">
        <v>1</v>
      </c>
      <c r="Q489">
        <v>0</v>
      </c>
      <c r="R489">
        <v>248</v>
      </c>
      <c r="S489">
        <v>144</v>
      </c>
      <c r="T489">
        <v>19</v>
      </c>
      <c r="U489">
        <v>2</v>
      </c>
      <c r="V489">
        <v>2</v>
      </c>
      <c r="W489">
        <v>591</v>
      </c>
      <c r="X489">
        <v>67</v>
      </c>
      <c r="Y489">
        <v>20</v>
      </c>
      <c r="Z489">
        <v>38</v>
      </c>
      <c r="AA489">
        <v>55</v>
      </c>
      <c r="AB489">
        <v>494</v>
      </c>
      <c r="AC489">
        <v>44</v>
      </c>
      <c r="AD489">
        <v>4</v>
      </c>
      <c r="AE489">
        <v>29</v>
      </c>
      <c r="AF489">
        <v>92</v>
      </c>
      <c r="AG489">
        <v>56</v>
      </c>
      <c r="AH489">
        <v>1</v>
      </c>
      <c r="AI489">
        <v>3</v>
      </c>
      <c r="AJ489">
        <v>6</v>
      </c>
      <c r="AK489">
        <v>7</v>
      </c>
      <c r="AL489">
        <v>31</v>
      </c>
      <c r="AM489">
        <v>2</v>
      </c>
      <c r="AN489">
        <v>2</v>
      </c>
      <c r="AO489">
        <v>0</v>
      </c>
      <c r="AP489">
        <v>0</v>
      </c>
      <c r="AQ489">
        <v>0</v>
      </c>
      <c r="AR489">
        <v>0</v>
      </c>
      <c r="AS489">
        <v>0</v>
      </c>
      <c r="AT489">
        <v>0</v>
      </c>
      <c r="AU489">
        <v>0</v>
      </c>
      <c r="AV489">
        <v>0</v>
      </c>
      <c r="AW489">
        <v>0</v>
      </c>
      <c r="AX489">
        <v>0</v>
      </c>
      <c r="AY489">
        <v>0</v>
      </c>
      <c r="AZ489">
        <v>0</v>
      </c>
      <c r="BA489">
        <v>0</v>
      </c>
      <c r="BB489">
        <v>0</v>
      </c>
      <c r="BC489">
        <v>0</v>
      </c>
      <c r="BD489">
        <v>0</v>
      </c>
      <c r="BE489">
        <v>0</v>
      </c>
      <c r="BF489">
        <v>0</v>
      </c>
      <c r="BG489" s="20">
        <v>1</v>
      </c>
      <c r="BH489" s="20">
        <v>0</v>
      </c>
      <c r="BI489" s="20">
        <v>52</v>
      </c>
      <c r="BJ489" s="20">
        <v>1</v>
      </c>
      <c r="BK489" s="20">
        <v>217</v>
      </c>
      <c r="BL489" s="20">
        <v>450</v>
      </c>
      <c r="BM489" s="20">
        <v>352</v>
      </c>
      <c r="BN489" s="20">
        <v>33</v>
      </c>
      <c r="BO489" s="20">
        <v>26</v>
      </c>
      <c r="BP489" s="20"/>
      <c r="BQ489" s="20"/>
      <c r="BR489" s="20"/>
      <c r="BS489" s="20"/>
      <c r="BT489" s="20"/>
      <c r="BU489" s="20"/>
      <c r="BV489" s="20"/>
    </row>
    <row r="490" spans="1:74" x14ac:dyDescent="0.25">
      <c r="A490" s="20" t="s">
        <v>434</v>
      </c>
      <c r="B490" s="20" t="s">
        <v>437</v>
      </c>
      <c r="C490" s="20" t="s">
        <v>534</v>
      </c>
      <c r="D490" s="1">
        <v>44514</v>
      </c>
      <c r="E490">
        <v>67</v>
      </c>
      <c r="F490">
        <v>1</v>
      </c>
      <c r="G490">
        <v>0</v>
      </c>
      <c r="H490">
        <v>0</v>
      </c>
      <c r="I490">
        <v>0</v>
      </c>
      <c r="J490">
        <v>21</v>
      </c>
      <c r="K490">
        <v>3</v>
      </c>
      <c r="L490">
        <v>0</v>
      </c>
      <c r="M490">
        <v>9</v>
      </c>
      <c r="N490">
        <v>2</v>
      </c>
      <c r="O490">
        <v>1</v>
      </c>
      <c r="P490">
        <v>1</v>
      </c>
      <c r="Q490">
        <v>0</v>
      </c>
      <c r="R490">
        <v>246</v>
      </c>
      <c r="S490">
        <v>156</v>
      </c>
      <c r="T490">
        <v>19</v>
      </c>
      <c r="U490">
        <v>2</v>
      </c>
      <c r="V490">
        <v>2</v>
      </c>
      <c r="W490">
        <v>596</v>
      </c>
      <c r="X490">
        <v>98</v>
      </c>
      <c r="Y490">
        <v>20</v>
      </c>
      <c r="Z490">
        <v>38</v>
      </c>
      <c r="AA490">
        <v>54</v>
      </c>
      <c r="AB490">
        <v>490</v>
      </c>
      <c r="AC490">
        <v>60</v>
      </c>
      <c r="AD490">
        <v>4</v>
      </c>
      <c r="AE490">
        <v>30</v>
      </c>
      <c r="AF490">
        <v>88</v>
      </c>
      <c r="AG490">
        <v>57</v>
      </c>
      <c r="AH490">
        <v>1</v>
      </c>
      <c r="AI490">
        <v>3</v>
      </c>
      <c r="AJ490">
        <v>6</v>
      </c>
      <c r="AK490">
        <v>7</v>
      </c>
      <c r="AL490">
        <v>31</v>
      </c>
      <c r="AM490">
        <v>5</v>
      </c>
      <c r="AN490">
        <v>2</v>
      </c>
      <c r="AO490">
        <v>0</v>
      </c>
      <c r="AP490">
        <v>0</v>
      </c>
      <c r="AQ490">
        <v>0</v>
      </c>
      <c r="AR490">
        <v>0</v>
      </c>
      <c r="AS490">
        <v>0</v>
      </c>
      <c r="AT490">
        <v>0</v>
      </c>
      <c r="AU490">
        <v>0</v>
      </c>
      <c r="AV490">
        <v>0</v>
      </c>
      <c r="AW490">
        <v>0</v>
      </c>
      <c r="AX490">
        <v>0</v>
      </c>
      <c r="AY490">
        <v>0</v>
      </c>
      <c r="AZ490">
        <v>0</v>
      </c>
      <c r="BA490">
        <v>0</v>
      </c>
      <c r="BB490">
        <v>0</v>
      </c>
      <c r="BC490">
        <v>0</v>
      </c>
      <c r="BD490">
        <v>0</v>
      </c>
      <c r="BE490">
        <v>0</v>
      </c>
      <c r="BF490">
        <v>0</v>
      </c>
      <c r="BG490" s="20">
        <v>1</v>
      </c>
      <c r="BH490" s="20">
        <v>0</v>
      </c>
      <c r="BI490" s="20">
        <v>53</v>
      </c>
      <c r="BJ490" s="20">
        <v>1</v>
      </c>
      <c r="BK490" s="20">
        <v>217</v>
      </c>
      <c r="BL490" s="20">
        <v>456</v>
      </c>
      <c r="BM490" s="20">
        <v>352</v>
      </c>
      <c r="BN490" s="20">
        <v>34</v>
      </c>
      <c r="BO490" s="20">
        <v>26</v>
      </c>
      <c r="BP490" s="20"/>
      <c r="BQ490" s="20"/>
      <c r="BR490" s="20"/>
      <c r="BS490" s="20"/>
      <c r="BT490" s="20"/>
      <c r="BU490" s="20"/>
      <c r="BV490" s="20"/>
    </row>
    <row r="491" spans="1:74" x14ac:dyDescent="0.25">
      <c r="A491" s="20" t="s">
        <v>434</v>
      </c>
      <c r="B491" s="20" t="s">
        <v>437</v>
      </c>
      <c r="C491" s="20" t="s">
        <v>534</v>
      </c>
      <c r="D491" s="1">
        <v>44521</v>
      </c>
      <c r="E491">
        <v>67</v>
      </c>
      <c r="F491">
        <v>1</v>
      </c>
      <c r="G491">
        <v>0</v>
      </c>
      <c r="H491">
        <v>0</v>
      </c>
      <c r="I491">
        <v>0</v>
      </c>
      <c r="J491">
        <v>27</v>
      </c>
      <c r="K491">
        <v>3</v>
      </c>
      <c r="L491">
        <v>0</v>
      </c>
      <c r="M491">
        <v>9</v>
      </c>
      <c r="N491">
        <v>2</v>
      </c>
      <c r="O491">
        <v>1</v>
      </c>
      <c r="P491">
        <v>1</v>
      </c>
      <c r="Q491">
        <v>0</v>
      </c>
      <c r="R491">
        <v>246</v>
      </c>
      <c r="S491">
        <v>161</v>
      </c>
      <c r="T491">
        <v>19</v>
      </c>
      <c r="U491">
        <v>2</v>
      </c>
      <c r="V491">
        <v>2</v>
      </c>
      <c r="W491">
        <v>594</v>
      </c>
      <c r="X491">
        <v>133</v>
      </c>
      <c r="Y491">
        <v>21</v>
      </c>
      <c r="Z491">
        <v>38</v>
      </c>
      <c r="AA491">
        <v>50</v>
      </c>
      <c r="AB491">
        <v>492</v>
      </c>
      <c r="AC491">
        <v>76</v>
      </c>
      <c r="AD491">
        <v>4</v>
      </c>
      <c r="AE491">
        <v>31</v>
      </c>
      <c r="AF491">
        <v>87</v>
      </c>
      <c r="AG491">
        <v>59</v>
      </c>
      <c r="AH491">
        <v>1</v>
      </c>
      <c r="AI491">
        <v>3</v>
      </c>
      <c r="AJ491">
        <v>7</v>
      </c>
      <c r="AK491">
        <v>6</v>
      </c>
      <c r="AL491">
        <v>31</v>
      </c>
      <c r="AM491">
        <v>5</v>
      </c>
      <c r="AN491">
        <v>2</v>
      </c>
      <c r="AO491">
        <v>0</v>
      </c>
      <c r="AP491">
        <v>0</v>
      </c>
      <c r="AQ491">
        <v>0</v>
      </c>
      <c r="AR491">
        <v>0</v>
      </c>
      <c r="AS491">
        <v>0</v>
      </c>
      <c r="AT491">
        <v>0</v>
      </c>
      <c r="AU491">
        <v>0</v>
      </c>
      <c r="AV491">
        <v>0</v>
      </c>
      <c r="AW491">
        <v>0</v>
      </c>
      <c r="AX491">
        <v>0</v>
      </c>
      <c r="AY491">
        <v>0</v>
      </c>
      <c r="AZ491">
        <v>0</v>
      </c>
      <c r="BA491">
        <v>0</v>
      </c>
      <c r="BB491">
        <v>0</v>
      </c>
      <c r="BC491">
        <v>0</v>
      </c>
      <c r="BD491">
        <v>0</v>
      </c>
      <c r="BE491">
        <v>0</v>
      </c>
      <c r="BF491">
        <v>0</v>
      </c>
      <c r="BG491" s="20">
        <v>1</v>
      </c>
      <c r="BH491" s="20">
        <v>0</v>
      </c>
      <c r="BI491" s="20">
        <v>53</v>
      </c>
      <c r="BJ491" s="20">
        <v>1</v>
      </c>
      <c r="BK491" s="20">
        <v>217</v>
      </c>
      <c r="BL491" s="20">
        <v>456</v>
      </c>
      <c r="BM491" s="20">
        <v>353</v>
      </c>
      <c r="BN491" s="20">
        <v>37</v>
      </c>
      <c r="BO491" s="20">
        <v>26</v>
      </c>
      <c r="BP491" s="20"/>
      <c r="BQ491" s="20"/>
      <c r="BR491" s="20"/>
      <c r="BS491" s="20"/>
      <c r="BT491" s="20"/>
      <c r="BU491" s="20"/>
      <c r="BV491" s="20"/>
    </row>
    <row r="492" spans="1:74" x14ac:dyDescent="0.25">
      <c r="A492" s="20" t="s">
        <v>434</v>
      </c>
      <c r="B492" s="20" t="s">
        <v>437</v>
      </c>
      <c r="C492" s="20" t="s">
        <v>534</v>
      </c>
      <c r="D492" s="1">
        <v>44528</v>
      </c>
      <c r="E492">
        <v>69</v>
      </c>
      <c r="F492">
        <v>1</v>
      </c>
      <c r="G492">
        <v>0</v>
      </c>
      <c r="H492">
        <v>0</v>
      </c>
      <c r="I492">
        <v>0</v>
      </c>
      <c r="J492">
        <v>31</v>
      </c>
      <c r="K492">
        <v>3</v>
      </c>
      <c r="L492">
        <v>2</v>
      </c>
      <c r="M492">
        <v>9</v>
      </c>
      <c r="N492">
        <v>2</v>
      </c>
      <c r="O492">
        <v>1</v>
      </c>
      <c r="P492">
        <v>1</v>
      </c>
      <c r="Q492">
        <v>0</v>
      </c>
      <c r="R492">
        <v>246</v>
      </c>
      <c r="S492">
        <v>170</v>
      </c>
      <c r="T492">
        <v>19</v>
      </c>
      <c r="U492">
        <v>2</v>
      </c>
      <c r="V492">
        <v>2</v>
      </c>
      <c r="W492">
        <v>595</v>
      </c>
      <c r="X492">
        <v>176</v>
      </c>
      <c r="Y492">
        <v>21</v>
      </c>
      <c r="Z492">
        <v>38</v>
      </c>
      <c r="AA492">
        <v>50</v>
      </c>
      <c r="AB492">
        <v>493</v>
      </c>
      <c r="AC492">
        <v>106</v>
      </c>
      <c r="AD492">
        <v>4</v>
      </c>
      <c r="AE492">
        <v>31</v>
      </c>
      <c r="AF492">
        <v>86</v>
      </c>
      <c r="AG492">
        <v>60</v>
      </c>
      <c r="AH492">
        <v>3</v>
      </c>
      <c r="AI492">
        <v>3</v>
      </c>
      <c r="AJ492">
        <v>8</v>
      </c>
      <c r="AK492">
        <v>5</v>
      </c>
      <c r="AL492">
        <v>31</v>
      </c>
      <c r="AM492">
        <v>6</v>
      </c>
      <c r="AN492">
        <v>2</v>
      </c>
      <c r="AO492">
        <v>0</v>
      </c>
      <c r="AP492">
        <v>0</v>
      </c>
      <c r="AQ492">
        <v>0</v>
      </c>
      <c r="AR492">
        <v>0</v>
      </c>
      <c r="AS492">
        <v>0</v>
      </c>
      <c r="AT492">
        <v>0</v>
      </c>
      <c r="AU492">
        <v>0</v>
      </c>
      <c r="AV492">
        <v>0</v>
      </c>
      <c r="AW492">
        <v>0</v>
      </c>
      <c r="AX492">
        <v>0</v>
      </c>
      <c r="AY492">
        <v>0</v>
      </c>
      <c r="AZ492">
        <v>0</v>
      </c>
      <c r="BA492">
        <v>0</v>
      </c>
      <c r="BB492">
        <v>0</v>
      </c>
      <c r="BC492">
        <v>0</v>
      </c>
      <c r="BD492">
        <v>0</v>
      </c>
      <c r="BE492">
        <v>0</v>
      </c>
      <c r="BF492">
        <v>0</v>
      </c>
      <c r="BG492" s="20">
        <v>1</v>
      </c>
      <c r="BH492" s="20">
        <v>0</v>
      </c>
      <c r="BI492" s="20">
        <v>53</v>
      </c>
      <c r="BJ492" s="20">
        <v>1</v>
      </c>
      <c r="BK492" s="20">
        <v>218</v>
      </c>
      <c r="BL492" s="20">
        <v>457</v>
      </c>
      <c r="BM492" s="20">
        <v>357</v>
      </c>
      <c r="BN492" s="20">
        <v>38</v>
      </c>
      <c r="BO492" s="20">
        <v>26</v>
      </c>
      <c r="BP492" s="20"/>
      <c r="BQ492" s="20"/>
      <c r="BR492" s="20"/>
      <c r="BS492" s="20"/>
      <c r="BT492" s="20"/>
      <c r="BU492" s="20"/>
      <c r="BV492" s="20"/>
    </row>
    <row r="493" spans="1:74" x14ac:dyDescent="0.25">
      <c r="A493" s="20" t="s">
        <v>434</v>
      </c>
      <c r="B493" s="20" t="s">
        <v>437</v>
      </c>
      <c r="C493" s="20" t="s">
        <v>534</v>
      </c>
      <c r="D493" s="1">
        <v>44535</v>
      </c>
      <c r="E493">
        <v>70</v>
      </c>
      <c r="F493">
        <v>1</v>
      </c>
      <c r="G493">
        <v>0</v>
      </c>
      <c r="H493">
        <v>0</v>
      </c>
      <c r="I493">
        <v>0</v>
      </c>
      <c r="J493">
        <v>32</v>
      </c>
      <c r="K493">
        <v>3</v>
      </c>
      <c r="L493">
        <v>1</v>
      </c>
      <c r="M493">
        <v>9</v>
      </c>
      <c r="N493">
        <v>2</v>
      </c>
      <c r="O493">
        <v>1</v>
      </c>
      <c r="P493">
        <v>1</v>
      </c>
      <c r="Q493">
        <v>0</v>
      </c>
      <c r="R493">
        <v>243</v>
      </c>
      <c r="S493">
        <v>176</v>
      </c>
      <c r="T493">
        <v>19</v>
      </c>
      <c r="U493">
        <v>2</v>
      </c>
      <c r="V493">
        <v>2</v>
      </c>
      <c r="W493">
        <v>597</v>
      </c>
      <c r="X493">
        <v>199</v>
      </c>
      <c r="Y493">
        <v>21</v>
      </c>
      <c r="Z493">
        <v>38</v>
      </c>
      <c r="AA493">
        <v>50</v>
      </c>
      <c r="AB493">
        <v>493</v>
      </c>
      <c r="AC493">
        <v>143</v>
      </c>
      <c r="AD493">
        <v>4</v>
      </c>
      <c r="AE493">
        <v>31</v>
      </c>
      <c r="AF493">
        <v>85</v>
      </c>
      <c r="AG493">
        <v>61</v>
      </c>
      <c r="AH493">
        <v>3</v>
      </c>
      <c r="AI493">
        <v>3</v>
      </c>
      <c r="AJ493">
        <v>8</v>
      </c>
      <c r="AK493">
        <v>5</v>
      </c>
      <c r="AL493">
        <v>31</v>
      </c>
      <c r="AM493">
        <v>9</v>
      </c>
      <c r="AN493">
        <v>2</v>
      </c>
      <c r="AO493">
        <v>0</v>
      </c>
      <c r="AP493">
        <v>0</v>
      </c>
      <c r="AQ493">
        <v>0</v>
      </c>
      <c r="AR493">
        <v>0</v>
      </c>
      <c r="AS493">
        <v>0</v>
      </c>
      <c r="AT493">
        <v>0</v>
      </c>
      <c r="AU493">
        <v>0</v>
      </c>
      <c r="AV493">
        <v>0</v>
      </c>
      <c r="AW493">
        <v>0</v>
      </c>
      <c r="AX493">
        <v>0</v>
      </c>
      <c r="AY493">
        <v>0</v>
      </c>
      <c r="AZ493">
        <v>0</v>
      </c>
      <c r="BA493">
        <v>0</v>
      </c>
      <c r="BB493">
        <v>0</v>
      </c>
      <c r="BC493">
        <v>0</v>
      </c>
      <c r="BD493">
        <v>0</v>
      </c>
      <c r="BE493">
        <v>0</v>
      </c>
      <c r="BF493">
        <v>0</v>
      </c>
      <c r="BG493" s="20">
        <v>1</v>
      </c>
      <c r="BH493" s="20">
        <v>0</v>
      </c>
      <c r="BI493" s="20">
        <v>54</v>
      </c>
      <c r="BJ493" s="20">
        <v>1</v>
      </c>
      <c r="BK493" s="20">
        <v>215</v>
      </c>
      <c r="BL493" s="20">
        <v>457</v>
      </c>
      <c r="BM493" s="20">
        <v>357</v>
      </c>
      <c r="BN493" s="20">
        <v>39</v>
      </c>
      <c r="BO493" s="20">
        <v>26</v>
      </c>
      <c r="BP493" s="20"/>
      <c r="BQ493" s="20"/>
      <c r="BR493" s="20"/>
      <c r="BS493" s="20"/>
      <c r="BT493" s="20"/>
      <c r="BU493" s="20"/>
      <c r="BV493" s="20"/>
    </row>
    <row r="494" spans="1:74" x14ac:dyDescent="0.25">
      <c r="A494" s="20" t="s">
        <v>434</v>
      </c>
      <c r="B494" s="20" t="s">
        <v>437</v>
      </c>
      <c r="C494" s="20" t="s">
        <v>534</v>
      </c>
      <c r="D494" s="1">
        <v>44542</v>
      </c>
      <c r="E494">
        <v>71</v>
      </c>
      <c r="F494">
        <v>1</v>
      </c>
      <c r="G494">
        <v>0</v>
      </c>
      <c r="H494">
        <v>0</v>
      </c>
      <c r="I494">
        <v>0</v>
      </c>
      <c r="J494">
        <v>34</v>
      </c>
      <c r="K494">
        <v>4</v>
      </c>
      <c r="L494">
        <v>1</v>
      </c>
      <c r="M494">
        <v>7</v>
      </c>
      <c r="N494">
        <v>2</v>
      </c>
      <c r="O494">
        <v>1</v>
      </c>
      <c r="P494">
        <v>1</v>
      </c>
      <c r="Q494">
        <v>0</v>
      </c>
      <c r="R494">
        <v>244</v>
      </c>
      <c r="S494">
        <v>182</v>
      </c>
      <c r="T494">
        <v>19</v>
      </c>
      <c r="U494">
        <v>2</v>
      </c>
      <c r="V494">
        <v>2</v>
      </c>
      <c r="W494">
        <v>601</v>
      </c>
      <c r="X494">
        <v>225</v>
      </c>
      <c r="Y494">
        <v>19</v>
      </c>
      <c r="Z494">
        <v>40</v>
      </c>
      <c r="AA494">
        <v>50</v>
      </c>
      <c r="AB494">
        <v>493</v>
      </c>
      <c r="AC494">
        <v>185</v>
      </c>
      <c r="AD494">
        <v>4</v>
      </c>
      <c r="AE494">
        <v>31</v>
      </c>
      <c r="AF494">
        <v>84</v>
      </c>
      <c r="AG494">
        <v>61</v>
      </c>
      <c r="AH494">
        <v>5</v>
      </c>
      <c r="AI494">
        <v>3</v>
      </c>
      <c r="AJ494">
        <v>7</v>
      </c>
      <c r="AK494">
        <v>6</v>
      </c>
      <c r="AL494">
        <v>31</v>
      </c>
      <c r="AM494">
        <v>16</v>
      </c>
      <c r="AN494">
        <v>2</v>
      </c>
      <c r="AO494">
        <v>0</v>
      </c>
      <c r="AP494">
        <v>0</v>
      </c>
      <c r="AQ494">
        <v>0</v>
      </c>
      <c r="AR494">
        <v>0</v>
      </c>
      <c r="AS494">
        <v>0</v>
      </c>
      <c r="AT494">
        <v>0</v>
      </c>
      <c r="AU494">
        <v>0</v>
      </c>
      <c r="AV494">
        <v>0</v>
      </c>
      <c r="AW494">
        <v>0</v>
      </c>
      <c r="AX494">
        <v>0</v>
      </c>
      <c r="AY494">
        <v>0</v>
      </c>
      <c r="AZ494">
        <v>0</v>
      </c>
      <c r="BA494">
        <v>0</v>
      </c>
      <c r="BB494">
        <v>0</v>
      </c>
      <c r="BC494">
        <v>0</v>
      </c>
      <c r="BD494">
        <v>0</v>
      </c>
      <c r="BE494">
        <v>0</v>
      </c>
      <c r="BF494">
        <v>0</v>
      </c>
      <c r="BG494" s="20">
        <v>1</v>
      </c>
      <c r="BH494" s="20">
        <v>0</v>
      </c>
      <c r="BI494" s="20">
        <v>54</v>
      </c>
      <c r="BJ494" s="20">
        <v>1</v>
      </c>
      <c r="BK494" s="20">
        <v>216</v>
      </c>
      <c r="BL494" s="20">
        <v>461</v>
      </c>
      <c r="BM494" s="20">
        <v>359</v>
      </c>
      <c r="BN494" s="20">
        <v>41</v>
      </c>
      <c r="BO494" s="20">
        <v>26</v>
      </c>
      <c r="BP494" s="20"/>
      <c r="BQ494" s="20"/>
      <c r="BR494" s="20"/>
      <c r="BS494" s="20"/>
      <c r="BT494" s="20"/>
      <c r="BU494" s="20"/>
      <c r="BV494" s="20"/>
    </row>
    <row r="495" spans="1:74" x14ac:dyDescent="0.25">
      <c r="A495" s="20" t="s">
        <v>434</v>
      </c>
      <c r="B495" s="20" t="s">
        <v>437</v>
      </c>
      <c r="C495" s="20" t="s">
        <v>534</v>
      </c>
      <c r="D495" s="1">
        <v>44549</v>
      </c>
      <c r="E495">
        <v>71</v>
      </c>
      <c r="F495">
        <v>1</v>
      </c>
      <c r="G495">
        <v>0</v>
      </c>
      <c r="H495">
        <v>0</v>
      </c>
      <c r="I495">
        <v>0</v>
      </c>
      <c r="J495">
        <v>36</v>
      </c>
      <c r="K495">
        <v>4</v>
      </c>
      <c r="L495">
        <v>1</v>
      </c>
      <c r="M495">
        <v>7</v>
      </c>
      <c r="N495">
        <v>2</v>
      </c>
      <c r="O495">
        <v>1</v>
      </c>
      <c r="P495">
        <v>1</v>
      </c>
      <c r="Q495">
        <v>0</v>
      </c>
      <c r="R495">
        <v>242</v>
      </c>
      <c r="S495">
        <v>182</v>
      </c>
      <c r="T495">
        <v>19</v>
      </c>
      <c r="U495">
        <v>2</v>
      </c>
      <c r="V495">
        <v>2</v>
      </c>
      <c r="W495">
        <v>604</v>
      </c>
      <c r="X495">
        <v>250</v>
      </c>
      <c r="Y495">
        <v>19</v>
      </c>
      <c r="Z495">
        <v>39</v>
      </c>
      <c r="AA495">
        <v>50</v>
      </c>
      <c r="AB495">
        <v>495</v>
      </c>
      <c r="AC495">
        <v>208</v>
      </c>
      <c r="AD495">
        <v>4</v>
      </c>
      <c r="AE495">
        <v>32</v>
      </c>
      <c r="AF495">
        <v>86</v>
      </c>
      <c r="AG495">
        <v>64</v>
      </c>
      <c r="AH495">
        <v>6</v>
      </c>
      <c r="AI495">
        <v>3</v>
      </c>
      <c r="AJ495">
        <v>8</v>
      </c>
      <c r="AK495">
        <v>7</v>
      </c>
      <c r="AL495">
        <v>31</v>
      </c>
      <c r="AM495">
        <v>19</v>
      </c>
      <c r="AN495">
        <v>2</v>
      </c>
      <c r="AO495">
        <v>0</v>
      </c>
      <c r="AP495">
        <v>0</v>
      </c>
      <c r="AQ495">
        <v>0</v>
      </c>
      <c r="AR495">
        <v>0</v>
      </c>
      <c r="AS495">
        <v>0</v>
      </c>
      <c r="AT495">
        <v>0</v>
      </c>
      <c r="AU495">
        <v>0</v>
      </c>
      <c r="AV495">
        <v>0</v>
      </c>
      <c r="AW495">
        <v>0</v>
      </c>
      <c r="AX495">
        <v>0</v>
      </c>
      <c r="AY495">
        <v>0</v>
      </c>
      <c r="AZ495">
        <v>0</v>
      </c>
      <c r="BA495">
        <v>0</v>
      </c>
      <c r="BB495">
        <v>0</v>
      </c>
      <c r="BC495">
        <v>0</v>
      </c>
      <c r="BD495">
        <v>0</v>
      </c>
      <c r="BE495">
        <v>0</v>
      </c>
      <c r="BF495">
        <v>0</v>
      </c>
      <c r="BG495" s="20">
        <v>1</v>
      </c>
      <c r="BH495" s="20">
        <v>0</v>
      </c>
      <c r="BI495" s="20">
        <v>54</v>
      </c>
      <c r="BJ495" s="20">
        <v>1</v>
      </c>
      <c r="BK495" s="20">
        <v>214</v>
      </c>
      <c r="BL495" s="20">
        <v>464</v>
      </c>
      <c r="BM495" s="20">
        <v>358</v>
      </c>
      <c r="BN495" s="20">
        <v>43</v>
      </c>
      <c r="BO495" s="20">
        <v>26</v>
      </c>
      <c r="BP495" s="20">
        <v>2339</v>
      </c>
      <c r="BQ495" s="20">
        <v>397</v>
      </c>
      <c r="BR495" s="20">
        <v>0</v>
      </c>
      <c r="BS495" s="20">
        <v>31</v>
      </c>
      <c r="BT495" s="20">
        <v>178</v>
      </c>
      <c r="BU495" s="20">
        <v>635</v>
      </c>
      <c r="BV495" s="20">
        <v>1359</v>
      </c>
    </row>
    <row r="496" spans="1:74" x14ac:dyDescent="0.25">
      <c r="A496" s="20" t="s">
        <v>434</v>
      </c>
      <c r="B496" s="20" t="s">
        <v>437</v>
      </c>
      <c r="C496" s="20" t="s">
        <v>534</v>
      </c>
      <c r="D496" s="1">
        <v>44558</v>
      </c>
      <c r="E496">
        <v>71</v>
      </c>
      <c r="F496">
        <v>1</v>
      </c>
      <c r="G496">
        <v>0</v>
      </c>
      <c r="H496">
        <v>0</v>
      </c>
      <c r="I496">
        <v>0</v>
      </c>
      <c r="J496">
        <v>37</v>
      </c>
      <c r="K496">
        <v>4</v>
      </c>
      <c r="L496">
        <v>1</v>
      </c>
      <c r="M496">
        <v>7</v>
      </c>
      <c r="N496">
        <v>2</v>
      </c>
      <c r="O496">
        <v>1</v>
      </c>
      <c r="P496">
        <v>1</v>
      </c>
      <c r="Q496">
        <v>0</v>
      </c>
      <c r="R496">
        <v>243</v>
      </c>
      <c r="S496">
        <v>186</v>
      </c>
      <c r="T496">
        <v>19</v>
      </c>
      <c r="U496">
        <v>2</v>
      </c>
      <c r="V496">
        <v>2</v>
      </c>
      <c r="W496">
        <v>606</v>
      </c>
      <c r="X496">
        <v>279</v>
      </c>
      <c r="Y496">
        <v>19</v>
      </c>
      <c r="Z496">
        <v>40</v>
      </c>
      <c r="AA496">
        <v>48</v>
      </c>
      <c r="AB496">
        <v>498</v>
      </c>
      <c r="AC496">
        <v>230</v>
      </c>
      <c r="AD496">
        <v>4</v>
      </c>
      <c r="AE496">
        <v>34</v>
      </c>
      <c r="AF496">
        <v>84</v>
      </c>
      <c r="AG496">
        <v>64</v>
      </c>
      <c r="AH496">
        <v>8</v>
      </c>
      <c r="AI496">
        <v>3</v>
      </c>
      <c r="AJ496">
        <v>9</v>
      </c>
      <c r="AK496">
        <v>7</v>
      </c>
      <c r="AL496">
        <v>31</v>
      </c>
      <c r="AM496">
        <v>22</v>
      </c>
      <c r="AN496">
        <v>2</v>
      </c>
      <c r="AO496">
        <v>0</v>
      </c>
      <c r="AP496">
        <v>0</v>
      </c>
      <c r="AQ496">
        <v>0</v>
      </c>
      <c r="AR496">
        <v>0</v>
      </c>
      <c r="AS496">
        <v>0</v>
      </c>
      <c r="AT496">
        <v>0</v>
      </c>
      <c r="AU496">
        <v>0</v>
      </c>
      <c r="AV496">
        <v>0</v>
      </c>
      <c r="AW496">
        <v>0</v>
      </c>
      <c r="AX496">
        <v>0</v>
      </c>
      <c r="AY496">
        <v>0</v>
      </c>
      <c r="AZ496">
        <v>0</v>
      </c>
      <c r="BA496">
        <v>0</v>
      </c>
      <c r="BB496">
        <v>0</v>
      </c>
      <c r="BC496">
        <v>0</v>
      </c>
      <c r="BD496">
        <v>0</v>
      </c>
      <c r="BE496">
        <v>0</v>
      </c>
      <c r="BF496">
        <v>0</v>
      </c>
      <c r="BG496" s="20">
        <v>1</v>
      </c>
      <c r="BH496" s="20">
        <v>0</v>
      </c>
      <c r="BI496" s="20">
        <v>54</v>
      </c>
      <c r="BJ496" s="20">
        <v>1</v>
      </c>
      <c r="BK496" s="20">
        <v>215</v>
      </c>
      <c r="BL496" s="20">
        <v>469</v>
      </c>
      <c r="BM496" s="20">
        <v>361</v>
      </c>
      <c r="BN496" s="20">
        <v>42</v>
      </c>
      <c r="BO496" s="20">
        <v>26</v>
      </c>
      <c r="BP496" s="20">
        <v>2346</v>
      </c>
      <c r="BQ496" s="20">
        <v>499</v>
      </c>
      <c r="BR496" s="20">
        <v>0</v>
      </c>
      <c r="BS496" s="20">
        <v>31</v>
      </c>
      <c r="BT496" s="20">
        <v>178</v>
      </c>
      <c r="BU496" s="20">
        <v>632</v>
      </c>
      <c r="BV496" s="20">
        <v>1367</v>
      </c>
    </row>
    <row r="497" spans="1:74" x14ac:dyDescent="0.25">
      <c r="A497" s="20" t="s">
        <v>434</v>
      </c>
      <c r="B497" s="20" t="s">
        <v>437</v>
      </c>
      <c r="C497" s="20" t="s">
        <v>534</v>
      </c>
      <c r="D497" s="1">
        <v>44564</v>
      </c>
      <c r="E497">
        <v>71</v>
      </c>
      <c r="F497">
        <v>1</v>
      </c>
      <c r="G497">
        <v>0</v>
      </c>
      <c r="H497">
        <v>0</v>
      </c>
      <c r="I497">
        <v>0</v>
      </c>
      <c r="J497">
        <v>38</v>
      </c>
      <c r="K497">
        <v>4</v>
      </c>
      <c r="L497">
        <v>1</v>
      </c>
      <c r="M497">
        <v>7</v>
      </c>
      <c r="N497">
        <v>2</v>
      </c>
      <c r="O497">
        <v>1</v>
      </c>
      <c r="P497">
        <v>1</v>
      </c>
      <c r="Q497">
        <v>0</v>
      </c>
      <c r="R497">
        <v>243</v>
      </c>
      <c r="S497">
        <v>189</v>
      </c>
      <c r="T497">
        <v>19</v>
      </c>
      <c r="U497">
        <v>2</v>
      </c>
      <c r="V497">
        <v>2</v>
      </c>
      <c r="W497">
        <v>601</v>
      </c>
      <c r="X497">
        <v>286</v>
      </c>
      <c r="Y497">
        <v>19</v>
      </c>
      <c r="Z497">
        <v>38</v>
      </c>
      <c r="AA497">
        <v>47</v>
      </c>
      <c r="AB497">
        <v>499</v>
      </c>
      <c r="AC497">
        <v>236</v>
      </c>
      <c r="AD497">
        <v>4</v>
      </c>
      <c r="AE497">
        <v>36</v>
      </c>
      <c r="AF497">
        <v>83</v>
      </c>
      <c r="AG497">
        <v>65</v>
      </c>
      <c r="AH497">
        <v>10</v>
      </c>
      <c r="AI497">
        <v>3</v>
      </c>
      <c r="AJ497">
        <v>9</v>
      </c>
      <c r="AK497">
        <v>7</v>
      </c>
      <c r="AL497">
        <v>31</v>
      </c>
      <c r="AM497">
        <v>22</v>
      </c>
      <c r="AN497">
        <v>2</v>
      </c>
      <c r="AO497">
        <v>0</v>
      </c>
      <c r="AP497">
        <v>0</v>
      </c>
      <c r="AQ497">
        <v>0</v>
      </c>
      <c r="AR497">
        <v>0</v>
      </c>
      <c r="AS497">
        <v>0</v>
      </c>
      <c r="AT497">
        <v>0</v>
      </c>
      <c r="AU497">
        <v>0</v>
      </c>
      <c r="AV497">
        <v>0</v>
      </c>
      <c r="AW497">
        <v>0</v>
      </c>
      <c r="AX497">
        <v>0</v>
      </c>
      <c r="AY497">
        <v>0</v>
      </c>
      <c r="AZ497">
        <v>0</v>
      </c>
      <c r="BA497">
        <v>0</v>
      </c>
      <c r="BB497">
        <v>0</v>
      </c>
      <c r="BC497">
        <v>0</v>
      </c>
      <c r="BD497">
        <v>0</v>
      </c>
      <c r="BE497">
        <v>0</v>
      </c>
      <c r="BF497">
        <v>0</v>
      </c>
      <c r="BG497" s="20">
        <v>1</v>
      </c>
      <c r="BH497" s="20">
        <v>0</v>
      </c>
      <c r="BI497" s="20">
        <v>54</v>
      </c>
      <c r="BJ497" s="20">
        <v>1</v>
      </c>
      <c r="BK497" s="20">
        <v>215</v>
      </c>
      <c r="BL497" s="20">
        <v>466</v>
      </c>
      <c r="BM497" s="20">
        <v>361</v>
      </c>
      <c r="BN497" s="20">
        <v>43</v>
      </c>
      <c r="BO497" s="20">
        <v>26</v>
      </c>
      <c r="BP497" s="20">
        <v>2348</v>
      </c>
      <c r="BQ497" s="20">
        <v>552</v>
      </c>
      <c r="BR497" s="20">
        <v>0</v>
      </c>
      <c r="BS497" s="20">
        <v>31</v>
      </c>
      <c r="BT497" s="20">
        <v>176</v>
      </c>
      <c r="BU497" s="20">
        <v>626</v>
      </c>
      <c r="BV497" s="20">
        <v>1375</v>
      </c>
    </row>
    <row r="498" spans="1:74" x14ac:dyDescent="0.25">
      <c r="A498" s="20" t="s">
        <v>434</v>
      </c>
      <c r="B498" s="20" t="s">
        <v>437</v>
      </c>
      <c r="C498" s="20" t="s">
        <v>534</v>
      </c>
      <c r="D498" s="1">
        <v>44570</v>
      </c>
      <c r="E498">
        <v>71</v>
      </c>
      <c r="F498">
        <v>1</v>
      </c>
      <c r="G498">
        <v>0</v>
      </c>
      <c r="H498">
        <v>0</v>
      </c>
      <c r="I498">
        <v>0</v>
      </c>
      <c r="J498">
        <v>38</v>
      </c>
      <c r="K498">
        <v>4</v>
      </c>
      <c r="L498">
        <v>1</v>
      </c>
      <c r="M498">
        <v>7</v>
      </c>
      <c r="N498">
        <v>2</v>
      </c>
      <c r="O498">
        <v>1</v>
      </c>
      <c r="P498">
        <v>1</v>
      </c>
      <c r="Q498">
        <v>0</v>
      </c>
      <c r="R498">
        <v>244</v>
      </c>
      <c r="S498">
        <v>192</v>
      </c>
      <c r="T498">
        <v>19</v>
      </c>
      <c r="U498">
        <v>2</v>
      </c>
      <c r="V498">
        <v>2</v>
      </c>
      <c r="W498">
        <v>602</v>
      </c>
      <c r="X498">
        <v>299</v>
      </c>
      <c r="Y498">
        <v>19</v>
      </c>
      <c r="Z498">
        <v>37</v>
      </c>
      <c r="AA498">
        <v>47</v>
      </c>
      <c r="AB498">
        <v>498</v>
      </c>
      <c r="AC498">
        <v>242</v>
      </c>
      <c r="AD498">
        <v>5</v>
      </c>
      <c r="AE498">
        <v>37</v>
      </c>
      <c r="AF498">
        <v>80</v>
      </c>
      <c r="AG498">
        <v>64</v>
      </c>
      <c r="AH498">
        <v>10</v>
      </c>
      <c r="AI498">
        <v>3</v>
      </c>
      <c r="AJ498">
        <v>10</v>
      </c>
      <c r="AK498">
        <v>6</v>
      </c>
      <c r="AL498">
        <v>31</v>
      </c>
      <c r="AM498">
        <v>22</v>
      </c>
      <c r="AN498">
        <v>2</v>
      </c>
      <c r="AO498">
        <v>0</v>
      </c>
      <c r="AP498">
        <v>0</v>
      </c>
      <c r="AQ498">
        <v>0</v>
      </c>
      <c r="AR498">
        <v>0</v>
      </c>
      <c r="AS498">
        <v>0</v>
      </c>
      <c r="AT498">
        <v>0</v>
      </c>
      <c r="AU498">
        <v>0</v>
      </c>
      <c r="AV498">
        <v>0</v>
      </c>
      <c r="AW498">
        <v>0</v>
      </c>
      <c r="AX498">
        <v>0</v>
      </c>
      <c r="AY498">
        <v>0</v>
      </c>
      <c r="AZ498">
        <v>0</v>
      </c>
      <c r="BA498">
        <v>0</v>
      </c>
      <c r="BB498">
        <v>0</v>
      </c>
      <c r="BC498">
        <v>0</v>
      </c>
      <c r="BD498">
        <v>0</v>
      </c>
      <c r="BE498">
        <v>0</v>
      </c>
      <c r="BF498">
        <v>0</v>
      </c>
      <c r="BG498" s="20">
        <v>1</v>
      </c>
      <c r="BH498" s="20">
        <v>0</v>
      </c>
      <c r="BI498" s="20">
        <v>54</v>
      </c>
      <c r="BJ498" s="20">
        <v>1</v>
      </c>
      <c r="BK498" s="20">
        <v>216</v>
      </c>
      <c r="BL498" s="20">
        <v>469</v>
      </c>
      <c r="BM498" s="20">
        <v>361</v>
      </c>
      <c r="BN498" s="20">
        <v>42</v>
      </c>
      <c r="BO498" s="20">
        <v>26</v>
      </c>
      <c r="BP498" s="20">
        <v>2351</v>
      </c>
      <c r="BQ498" s="20">
        <v>608</v>
      </c>
      <c r="BR498" s="20">
        <v>0</v>
      </c>
      <c r="BS498" s="20">
        <v>30</v>
      </c>
      <c r="BT498" s="20">
        <v>177</v>
      </c>
      <c r="BU498" s="20">
        <v>621</v>
      </c>
      <c r="BV498" s="20">
        <v>1390</v>
      </c>
    </row>
    <row r="499" spans="1:74" x14ac:dyDescent="0.25">
      <c r="A499" s="20" t="s">
        <v>434</v>
      </c>
      <c r="B499" s="20" t="s">
        <v>437</v>
      </c>
      <c r="C499" s="20" t="s">
        <v>534</v>
      </c>
      <c r="D499" s="1">
        <v>44577</v>
      </c>
      <c r="E499">
        <v>71</v>
      </c>
      <c r="F499">
        <v>1</v>
      </c>
      <c r="G499">
        <v>0</v>
      </c>
      <c r="H499">
        <v>0</v>
      </c>
      <c r="I499">
        <v>0</v>
      </c>
      <c r="J499">
        <v>39</v>
      </c>
      <c r="K499">
        <v>4</v>
      </c>
      <c r="L499">
        <v>1</v>
      </c>
      <c r="M499">
        <v>7</v>
      </c>
      <c r="N499">
        <v>2</v>
      </c>
      <c r="O499">
        <v>1</v>
      </c>
      <c r="P499">
        <v>1</v>
      </c>
      <c r="Q499">
        <v>0</v>
      </c>
      <c r="R499">
        <v>244</v>
      </c>
      <c r="S499">
        <v>192</v>
      </c>
      <c r="T499">
        <v>19</v>
      </c>
      <c r="U499">
        <v>2</v>
      </c>
      <c r="V499">
        <v>2</v>
      </c>
      <c r="W499">
        <v>607</v>
      </c>
      <c r="X499">
        <v>306</v>
      </c>
      <c r="Y499">
        <v>20</v>
      </c>
      <c r="Z499">
        <v>41</v>
      </c>
      <c r="AA499">
        <v>45</v>
      </c>
      <c r="AB499">
        <v>498</v>
      </c>
      <c r="AC499">
        <v>248</v>
      </c>
      <c r="AD499">
        <v>5</v>
      </c>
      <c r="AE499">
        <v>39</v>
      </c>
      <c r="AF499">
        <v>79</v>
      </c>
      <c r="AG499">
        <v>63</v>
      </c>
      <c r="AH499">
        <v>9</v>
      </c>
      <c r="AI499">
        <v>3</v>
      </c>
      <c r="AJ499">
        <v>10</v>
      </c>
      <c r="AK499">
        <v>6</v>
      </c>
      <c r="AL499">
        <v>31</v>
      </c>
      <c r="AM499">
        <v>22</v>
      </c>
      <c r="AN499">
        <v>2</v>
      </c>
      <c r="AO499">
        <v>0</v>
      </c>
      <c r="AP499">
        <v>0</v>
      </c>
      <c r="AQ499">
        <v>0</v>
      </c>
      <c r="AR499">
        <v>0</v>
      </c>
      <c r="AS499">
        <v>0</v>
      </c>
      <c r="AT499">
        <v>0</v>
      </c>
      <c r="AU499">
        <v>0</v>
      </c>
      <c r="AV499">
        <v>0</v>
      </c>
      <c r="AW499">
        <v>0</v>
      </c>
      <c r="AX499">
        <v>0</v>
      </c>
      <c r="AY499">
        <v>0</v>
      </c>
      <c r="AZ499">
        <v>0</v>
      </c>
      <c r="BA499">
        <v>0</v>
      </c>
      <c r="BB499">
        <v>0</v>
      </c>
      <c r="BC499">
        <v>0</v>
      </c>
      <c r="BD499">
        <v>0</v>
      </c>
      <c r="BE499">
        <v>0</v>
      </c>
      <c r="BF499">
        <v>0</v>
      </c>
      <c r="BG499" s="20">
        <v>1</v>
      </c>
      <c r="BH499" s="20">
        <v>0</v>
      </c>
      <c r="BI499" s="20">
        <v>54</v>
      </c>
      <c r="BJ499" s="20">
        <v>1</v>
      </c>
      <c r="BK499" s="20">
        <v>216</v>
      </c>
      <c r="BL499" s="20">
        <v>471</v>
      </c>
      <c r="BM499" s="20">
        <v>360</v>
      </c>
      <c r="BN499" s="20">
        <v>41</v>
      </c>
      <c r="BO499" s="20">
        <v>26</v>
      </c>
      <c r="BP499" s="20">
        <v>2343</v>
      </c>
      <c r="BQ499" s="20">
        <v>646</v>
      </c>
      <c r="BR499" s="20">
        <v>0</v>
      </c>
      <c r="BS499" s="20">
        <v>29</v>
      </c>
      <c r="BT499" s="20">
        <v>176</v>
      </c>
      <c r="BU499" s="20">
        <v>610</v>
      </c>
      <c r="BV499" s="20">
        <v>1391</v>
      </c>
    </row>
    <row r="500" spans="1:74" x14ac:dyDescent="0.25">
      <c r="A500" s="20" t="s">
        <v>434</v>
      </c>
      <c r="B500" s="20" t="s">
        <v>437</v>
      </c>
      <c r="C500" s="20" t="s">
        <v>534</v>
      </c>
      <c r="D500" s="1">
        <v>44584</v>
      </c>
      <c r="E500">
        <v>71</v>
      </c>
      <c r="F500">
        <v>1</v>
      </c>
      <c r="G500">
        <v>0</v>
      </c>
      <c r="H500">
        <v>0</v>
      </c>
      <c r="I500">
        <v>0</v>
      </c>
      <c r="J500">
        <v>39</v>
      </c>
      <c r="K500">
        <v>4</v>
      </c>
      <c r="L500">
        <v>1</v>
      </c>
      <c r="M500">
        <v>7</v>
      </c>
      <c r="N500">
        <v>2</v>
      </c>
      <c r="O500">
        <v>1</v>
      </c>
      <c r="P500">
        <v>1</v>
      </c>
      <c r="Q500">
        <v>0</v>
      </c>
      <c r="R500">
        <v>244</v>
      </c>
      <c r="S500">
        <v>193</v>
      </c>
      <c r="T500">
        <v>19</v>
      </c>
      <c r="U500">
        <v>2</v>
      </c>
      <c r="V500">
        <v>2</v>
      </c>
      <c r="W500">
        <v>608</v>
      </c>
      <c r="X500">
        <v>306</v>
      </c>
      <c r="Y500">
        <v>20</v>
      </c>
      <c r="Z500">
        <v>41</v>
      </c>
      <c r="AA500">
        <v>46</v>
      </c>
      <c r="AB500">
        <v>498</v>
      </c>
      <c r="AC500">
        <v>250</v>
      </c>
      <c r="AD500">
        <v>5</v>
      </c>
      <c r="AE500">
        <v>39</v>
      </c>
      <c r="AF500">
        <v>81</v>
      </c>
      <c r="AG500">
        <v>64</v>
      </c>
      <c r="AH500">
        <v>9</v>
      </c>
      <c r="AI500">
        <v>3</v>
      </c>
      <c r="AJ500">
        <v>10</v>
      </c>
      <c r="AK500">
        <v>6</v>
      </c>
      <c r="AL500">
        <v>31</v>
      </c>
      <c r="AM500">
        <v>22</v>
      </c>
      <c r="AN500">
        <v>2</v>
      </c>
      <c r="AO500">
        <v>0</v>
      </c>
      <c r="AP500">
        <v>0</v>
      </c>
      <c r="AQ500">
        <v>0</v>
      </c>
      <c r="AR500">
        <v>0</v>
      </c>
      <c r="AS500">
        <v>0</v>
      </c>
      <c r="AT500">
        <v>0</v>
      </c>
      <c r="AU500">
        <v>0</v>
      </c>
      <c r="AV500">
        <v>0</v>
      </c>
      <c r="AW500">
        <v>0</v>
      </c>
      <c r="AX500">
        <v>0</v>
      </c>
      <c r="AY500">
        <v>0</v>
      </c>
      <c r="AZ500">
        <v>0</v>
      </c>
      <c r="BA500">
        <v>0</v>
      </c>
      <c r="BB500">
        <v>0</v>
      </c>
      <c r="BC500">
        <v>0</v>
      </c>
      <c r="BD500">
        <v>0</v>
      </c>
      <c r="BE500">
        <v>0</v>
      </c>
      <c r="BF500">
        <v>0</v>
      </c>
      <c r="BG500" s="20">
        <v>1</v>
      </c>
      <c r="BH500" s="20">
        <v>0</v>
      </c>
      <c r="BI500" s="20">
        <v>55</v>
      </c>
      <c r="BJ500" s="20">
        <v>1</v>
      </c>
      <c r="BK500" s="20">
        <v>216</v>
      </c>
      <c r="BL500" s="20">
        <v>473</v>
      </c>
      <c r="BM500" s="20">
        <v>358</v>
      </c>
      <c r="BN500" s="20">
        <v>41</v>
      </c>
      <c r="BO500" s="20">
        <v>26</v>
      </c>
      <c r="BP500" s="20">
        <v>2346</v>
      </c>
      <c r="BQ500" s="20">
        <v>665</v>
      </c>
      <c r="BR500" s="20">
        <v>0</v>
      </c>
      <c r="BS500" s="20">
        <v>29</v>
      </c>
      <c r="BT500" s="20">
        <v>176</v>
      </c>
      <c r="BU500" s="20">
        <v>615</v>
      </c>
      <c r="BV500" s="20">
        <v>1391</v>
      </c>
    </row>
    <row r="501" spans="1:74" x14ac:dyDescent="0.25">
      <c r="A501" s="20" t="s">
        <v>434</v>
      </c>
      <c r="B501" s="20" t="s">
        <v>437</v>
      </c>
      <c r="C501" s="20" t="s">
        <v>534</v>
      </c>
      <c r="D501" s="1">
        <v>44591</v>
      </c>
      <c r="E501">
        <v>71</v>
      </c>
      <c r="F501">
        <v>1</v>
      </c>
      <c r="G501">
        <v>0</v>
      </c>
      <c r="H501">
        <v>0</v>
      </c>
      <c r="I501">
        <v>0</v>
      </c>
      <c r="J501">
        <v>39</v>
      </c>
      <c r="K501">
        <v>4</v>
      </c>
      <c r="L501">
        <v>1</v>
      </c>
      <c r="M501">
        <v>7</v>
      </c>
      <c r="N501">
        <v>2</v>
      </c>
      <c r="O501">
        <v>1</v>
      </c>
      <c r="P501">
        <v>1</v>
      </c>
      <c r="Q501">
        <v>0</v>
      </c>
      <c r="R501">
        <v>245</v>
      </c>
      <c r="S501">
        <v>195</v>
      </c>
      <c r="T501">
        <v>19</v>
      </c>
      <c r="U501">
        <v>2</v>
      </c>
      <c r="V501">
        <v>2</v>
      </c>
      <c r="W501">
        <v>608</v>
      </c>
      <c r="X501">
        <v>313</v>
      </c>
      <c r="Y501">
        <v>20</v>
      </c>
      <c r="Z501">
        <v>41</v>
      </c>
      <c r="AA501">
        <v>47</v>
      </c>
      <c r="AB501">
        <v>495</v>
      </c>
      <c r="AC501">
        <v>252</v>
      </c>
      <c r="AD501">
        <v>5</v>
      </c>
      <c r="AE501">
        <v>42</v>
      </c>
      <c r="AF501">
        <v>75</v>
      </c>
      <c r="AG501">
        <v>64</v>
      </c>
      <c r="AH501">
        <v>10</v>
      </c>
      <c r="AI501">
        <v>3</v>
      </c>
      <c r="AJ501">
        <v>11</v>
      </c>
      <c r="AK501">
        <v>5</v>
      </c>
      <c r="AL501">
        <v>31</v>
      </c>
      <c r="AM501">
        <v>22</v>
      </c>
      <c r="AN501">
        <v>2</v>
      </c>
      <c r="AO501">
        <v>0</v>
      </c>
      <c r="AP501">
        <v>0</v>
      </c>
      <c r="AQ501">
        <v>0</v>
      </c>
      <c r="AR501">
        <v>0</v>
      </c>
      <c r="AS501">
        <v>0</v>
      </c>
      <c r="AT501">
        <v>0</v>
      </c>
      <c r="AU501">
        <v>0</v>
      </c>
      <c r="AV501">
        <v>0</v>
      </c>
      <c r="AW501">
        <v>0</v>
      </c>
      <c r="AX501">
        <v>0</v>
      </c>
      <c r="AY501">
        <v>0</v>
      </c>
      <c r="AZ501">
        <v>0</v>
      </c>
      <c r="BA501">
        <v>0</v>
      </c>
      <c r="BB501">
        <v>0</v>
      </c>
      <c r="BC501">
        <v>0</v>
      </c>
      <c r="BD501">
        <v>0</v>
      </c>
      <c r="BE501">
        <v>0</v>
      </c>
      <c r="BF501">
        <v>0</v>
      </c>
      <c r="BG501" s="20">
        <v>1</v>
      </c>
      <c r="BH501" s="20">
        <v>0</v>
      </c>
      <c r="BI501" s="20">
        <v>56</v>
      </c>
      <c r="BJ501" s="20">
        <v>1</v>
      </c>
      <c r="BK501" s="20">
        <v>217</v>
      </c>
      <c r="BL501" s="20">
        <v>472</v>
      </c>
      <c r="BM501" s="20">
        <v>360</v>
      </c>
      <c r="BN501" s="20">
        <v>41</v>
      </c>
      <c r="BO501" s="20">
        <v>26</v>
      </c>
      <c r="BP501" s="20">
        <v>2342</v>
      </c>
      <c r="BQ501" s="20">
        <v>682</v>
      </c>
      <c r="BR501" s="20">
        <v>0</v>
      </c>
      <c r="BS501" s="20">
        <v>29</v>
      </c>
      <c r="BT501" s="20">
        <v>180</v>
      </c>
      <c r="BU501" s="20">
        <v>601</v>
      </c>
      <c r="BV501" s="20">
        <v>1398</v>
      </c>
    </row>
    <row r="502" spans="1:74" x14ac:dyDescent="0.25">
      <c r="A502" s="20" t="s">
        <v>434</v>
      </c>
      <c r="B502" s="20" t="s">
        <v>437</v>
      </c>
      <c r="C502" s="20" t="s">
        <v>534</v>
      </c>
      <c r="D502" s="1">
        <v>44599</v>
      </c>
      <c r="E502">
        <v>70</v>
      </c>
      <c r="F502">
        <v>1</v>
      </c>
      <c r="G502">
        <v>0</v>
      </c>
      <c r="H502">
        <v>0</v>
      </c>
      <c r="I502">
        <v>0</v>
      </c>
      <c r="J502">
        <v>39</v>
      </c>
      <c r="K502">
        <v>3</v>
      </c>
      <c r="L502">
        <v>1</v>
      </c>
      <c r="M502">
        <v>7</v>
      </c>
      <c r="N502">
        <v>2</v>
      </c>
      <c r="O502">
        <v>1</v>
      </c>
      <c r="P502">
        <v>1</v>
      </c>
      <c r="Q502">
        <v>0</v>
      </c>
      <c r="R502">
        <v>245</v>
      </c>
      <c r="S502">
        <v>195</v>
      </c>
      <c r="T502">
        <v>19</v>
      </c>
      <c r="U502">
        <v>2</v>
      </c>
      <c r="V502">
        <v>2</v>
      </c>
      <c r="W502">
        <v>609</v>
      </c>
      <c r="X502">
        <v>316</v>
      </c>
      <c r="Y502">
        <v>20</v>
      </c>
      <c r="Z502">
        <v>42</v>
      </c>
      <c r="AA502">
        <v>44</v>
      </c>
      <c r="AB502">
        <v>496</v>
      </c>
      <c r="AC502">
        <v>255</v>
      </c>
      <c r="AD502">
        <v>5</v>
      </c>
      <c r="AE502">
        <v>42</v>
      </c>
      <c r="AF502">
        <v>76</v>
      </c>
      <c r="AG502">
        <v>64</v>
      </c>
      <c r="AH502">
        <v>12</v>
      </c>
      <c r="AI502">
        <v>3</v>
      </c>
      <c r="AJ502">
        <v>11</v>
      </c>
      <c r="AK502">
        <v>5</v>
      </c>
      <c r="AL502">
        <v>31</v>
      </c>
      <c r="AM502">
        <v>22</v>
      </c>
      <c r="AN502">
        <v>2</v>
      </c>
      <c r="AO502">
        <v>0</v>
      </c>
      <c r="AP502">
        <v>0</v>
      </c>
      <c r="AQ502">
        <v>0</v>
      </c>
      <c r="AR502">
        <v>0</v>
      </c>
      <c r="AS502">
        <v>0</v>
      </c>
      <c r="AT502">
        <v>0</v>
      </c>
      <c r="AU502">
        <v>0</v>
      </c>
      <c r="AV502">
        <v>0</v>
      </c>
      <c r="AW502">
        <v>0</v>
      </c>
      <c r="AX502">
        <v>0</v>
      </c>
      <c r="AY502">
        <v>0</v>
      </c>
      <c r="AZ502">
        <v>0</v>
      </c>
      <c r="BA502">
        <v>0</v>
      </c>
      <c r="BB502">
        <v>0</v>
      </c>
      <c r="BC502">
        <v>0</v>
      </c>
      <c r="BD502">
        <v>0</v>
      </c>
      <c r="BE502">
        <v>0</v>
      </c>
      <c r="BF502">
        <v>0</v>
      </c>
      <c r="BG502" s="20">
        <v>1</v>
      </c>
      <c r="BH502" s="20">
        <v>0</v>
      </c>
      <c r="BI502" s="20">
        <v>56</v>
      </c>
      <c r="BJ502" s="20">
        <v>1</v>
      </c>
      <c r="BK502" s="20">
        <v>217</v>
      </c>
      <c r="BL502" s="20">
        <v>475</v>
      </c>
      <c r="BM502" s="20">
        <v>359</v>
      </c>
      <c r="BN502" s="20">
        <v>41</v>
      </c>
      <c r="BO502" s="20">
        <v>26</v>
      </c>
      <c r="BP502" s="20">
        <v>2345</v>
      </c>
      <c r="BQ502" s="20">
        <v>697</v>
      </c>
      <c r="BR502" s="20">
        <v>0</v>
      </c>
      <c r="BS502" s="20">
        <v>29</v>
      </c>
      <c r="BT502" s="20">
        <v>180</v>
      </c>
      <c r="BU502" s="20">
        <v>603</v>
      </c>
      <c r="BV502" s="20">
        <v>1402</v>
      </c>
    </row>
    <row r="503" spans="1:74" x14ac:dyDescent="0.25">
      <c r="A503" s="20" t="s">
        <v>434</v>
      </c>
      <c r="B503" s="20" t="s">
        <v>437</v>
      </c>
      <c r="C503" s="20" t="s">
        <v>534</v>
      </c>
      <c r="D503" s="1">
        <v>44606</v>
      </c>
      <c r="E503">
        <v>70</v>
      </c>
      <c r="F503">
        <v>1</v>
      </c>
      <c r="G503">
        <v>0</v>
      </c>
      <c r="H503">
        <v>0</v>
      </c>
      <c r="I503">
        <v>0</v>
      </c>
      <c r="J503">
        <v>39</v>
      </c>
      <c r="K503">
        <v>3</v>
      </c>
      <c r="L503">
        <v>1</v>
      </c>
      <c r="M503">
        <v>7</v>
      </c>
      <c r="N503">
        <v>2</v>
      </c>
      <c r="O503">
        <v>1</v>
      </c>
      <c r="P503">
        <v>1</v>
      </c>
      <c r="Q503">
        <v>0</v>
      </c>
      <c r="R503">
        <v>244</v>
      </c>
      <c r="S503">
        <v>195</v>
      </c>
      <c r="T503">
        <v>18</v>
      </c>
      <c r="U503">
        <v>2</v>
      </c>
      <c r="V503">
        <v>2</v>
      </c>
      <c r="W503">
        <v>605</v>
      </c>
      <c r="X503">
        <v>318</v>
      </c>
      <c r="Y503">
        <v>18</v>
      </c>
      <c r="Z503">
        <v>42</v>
      </c>
      <c r="AA503">
        <v>45</v>
      </c>
      <c r="AB503">
        <v>496</v>
      </c>
      <c r="AC503">
        <v>258</v>
      </c>
      <c r="AD503">
        <v>5</v>
      </c>
      <c r="AE503">
        <v>41</v>
      </c>
      <c r="AF503">
        <v>77</v>
      </c>
      <c r="AG503">
        <v>65</v>
      </c>
      <c r="AH503">
        <v>12</v>
      </c>
      <c r="AI503">
        <v>3</v>
      </c>
      <c r="AJ503">
        <v>12</v>
      </c>
      <c r="AK503">
        <v>5</v>
      </c>
      <c r="AL503">
        <v>30</v>
      </c>
      <c r="AM503">
        <v>22</v>
      </c>
      <c r="AN503">
        <v>1</v>
      </c>
      <c r="AO503">
        <v>0</v>
      </c>
      <c r="AP503">
        <v>0</v>
      </c>
      <c r="AQ503">
        <v>0</v>
      </c>
      <c r="AR503">
        <v>0</v>
      </c>
      <c r="AS503">
        <v>0</v>
      </c>
      <c r="AT503">
        <v>0</v>
      </c>
      <c r="AU503">
        <v>0</v>
      </c>
      <c r="AV503">
        <v>0</v>
      </c>
      <c r="AW503">
        <v>0</v>
      </c>
      <c r="AX503">
        <v>0</v>
      </c>
      <c r="AY503">
        <v>0</v>
      </c>
      <c r="AZ503">
        <v>0</v>
      </c>
      <c r="BA503">
        <v>0</v>
      </c>
      <c r="BB503">
        <v>0</v>
      </c>
      <c r="BC503">
        <v>0</v>
      </c>
      <c r="BD503">
        <v>0</v>
      </c>
      <c r="BE503">
        <v>0</v>
      </c>
      <c r="BF503">
        <v>0</v>
      </c>
      <c r="BG503" s="20">
        <v>1</v>
      </c>
      <c r="BH503" s="20">
        <v>0</v>
      </c>
      <c r="BI503" s="20">
        <v>56</v>
      </c>
      <c r="BJ503" s="20">
        <v>1</v>
      </c>
      <c r="BK503" s="20">
        <v>217</v>
      </c>
      <c r="BL503" s="20">
        <v>473</v>
      </c>
      <c r="BM503" s="20">
        <v>359</v>
      </c>
      <c r="BN503" s="20">
        <v>41</v>
      </c>
      <c r="BO503" s="20">
        <v>26</v>
      </c>
      <c r="BP503" s="20">
        <v>2348</v>
      </c>
      <c r="BQ503" s="20">
        <v>712</v>
      </c>
      <c r="BR503" s="20">
        <v>0</v>
      </c>
      <c r="BS503" s="20">
        <v>30</v>
      </c>
      <c r="BT503" s="20">
        <v>178</v>
      </c>
      <c r="BU503" s="20">
        <v>605</v>
      </c>
      <c r="BV503" s="20">
        <v>1403</v>
      </c>
    </row>
    <row r="504" spans="1:74" x14ac:dyDescent="0.25">
      <c r="A504" s="20" t="s">
        <v>434</v>
      </c>
      <c r="B504" s="20" t="s">
        <v>439</v>
      </c>
      <c r="C504" s="20" t="s">
        <v>535</v>
      </c>
      <c r="D504" s="1">
        <v>44493</v>
      </c>
      <c r="E504">
        <v>85</v>
      </c>
      <c r="F504">
        <v>0</v>
      </c>
      <c r="G504">
        <v>0</v>
      </c>
      <c r="H504">
        <v>0</v>
      </c>
      <c r="I504">
        <v>0</v>
      </c>
      <c r="J504">
        <v>19</v>
      </c>
      <c r="K504">
        <v>0</v>
      </c>
      <c r="L504">
        <v>3</v>
      </c>
      <c r="M504">
        <v>3</v>
      </c>
      <c r="N504">
        <v>3</v>
      </c>
      <c r="O504">
        <v>0</v>
      </c>
      <c r="P504">
        <v>1</v>
      </c>
      <c r="Q504">
        <v>0</v>
      </c>
      <c r="R504">
        <v>360</v>
      </c>
      <c r="S504">
        <v>2</v>
      </c>
      <c r="T504">
        <v>146</v>
      </c>
      <c r="U504">
        <v>8</v>
      </c>
      <c r="V504">
        <v>5</v>
      </c>
      <c r="W504">
        <v>1025</v>
      </c>
      <c r="X504">
        <v>0</v>
      </c>
      <c r="Y504">
        <v>70</v>
      </c>
      <c r="Z504">
        <v>109</v>
      </c>
      <c r="AA504">
        <v>69</v>
      </c>
      <c r="AB504">
        <v>555</v>
      </c>
      <c r="AC504">
        <v>29</v>
      </c>
      <c r="AD504">
        <v>1</v>
      </c>
      <c r="AE504">
        <v>31</v>
      </c>
      <c r="AF504">
        <v>81</v>
      </c>
      <c r="AG504">
        <v>79</v>
      </c>
      <c r="AH504">
        <v>0</v>
      </c>
      <c r="AI504">
        <v>1</v>
      </c>
      <c r="AJ504">
        <v>9</v>
      </c>
      <c r="AK504">
        <v>11</v>
      </c>
      <c r="AL504">
        <v>38</v>
      </c>
      <c r="AM504">
        <v>0</v>
      </c>
      <c r="AN504">
        <v>8</v>
      </c>
      <c r="AO504">
        <v>1</v>
      </c>
      <c r="AP504">
        <v>0</v>
      </c>
      <c r="AQ504">
        <v>0</v>
      </c>
      <c r="AR504">
        <v>0</v>
      </c>
      <c r="AS504">
        <v>0</v>
      </c>
      <c r="AT504">
        <v>0</v>
      </c>
      <c r="AU504">
        <v>0</v>
      </c>
      <c r="AV504">
        <v>0</v>
      </c>
      <c r="AW504">
        <v>0</v>
      </c>
      <c r="AX504">
        <v>0</v>
      </c>
      <c r="AY504">
        <v>0</v>
      </c>
      <c r="AZ504">
        <v>0</v>
      </c>
      <c r="BA504">
        <v>0</v>
      </c>
      <c r="BB504">
        <v>17</v>
      </c>
      <c r="BC504">
        <v>16</v>
      </c>
      <c r="BD504">
        <v>0</v>
      </c>
      <c r="BE504">
        <v>0</v>
      </c>
      <c r="BF504">
        <v>1</v>
      </c>
      <c r="BG504" s="20"/>
      <c r="BH504" s="20"/>
      <c r="BI504" s="20"/>
      <c r="BJ504" s="20"/>
      <c r="BK504" s="20"/>
      <c r="BL504" s="20"/>
      <c r="BM504" s="20"/>
      <c r="BN504" s="20"/>
      <c r="BO504" s="20"/>
      <c r="BP504" s="20"/>
      <c r="BQ504" s="20"/>
      <c r="BR504" s="20"/>
      <c r="BS504" s="20"/>
      <c r="BT504" s="20"/>
      <c r="BU504" s="20"/>
      <c r="BV504" s="20"/>
    </row>
    <row r="505" spans="1:74" x14ac:dyDescent="0.25">
      <c r="A505" s="20" t="s">
        <v>434</v>
      </c>
      <c r="B505" s="20" t="s">
        <v>439</v>
      </c>
      <c r="C505" s="20" t="s">
        <v>535</v>
      </c>
      <c r="D505" s="1">
        <v>44500</v>
      </c>
      <c r="E505">
        <v>85</v>
      </c>
      <c r="F505">
        <v>0</v>
      </c>
      <c r="G505">
        <v>0</v>
      </c>
      <c r="H505">
        <v>0</v>
      </c>
      <c r="I505">
        <v>0</v>
      </c>
      <c r="J505">
        <v>27</v>
      </c>
      <c r="K505">
        <v>0</v>
      </c>
      <c r="L505">
        <v>3</v>
      </c>
      <c r="M505">
        <v>3</v>
      </c>
      <c r="N505">
        <v>3</v>
      </c>
      <c r="O505">
        <v>0</v>
      </c>
      <c r="P505">
        <v>2</v>
      </c>
      <c r="Q505">
        <v>0</v>
      </c>
      <c r="R505">
        <v>362</v>
      </c>
      <c r="S505">
        <v>2</v>
      </c>
      <c r="T505">
        <v>202</v>
      </c>
      <c r="U505">
        <v>8</v>
      </c>
      <c r="V505">
        <v>6</v>
      </c>
      <c r="W505">
        <v>1028</v>
      </c>
      <c r="X505">
        <v>0</v>
      </c>
      <c r="Y505">
        <v>116</v>
      </c>
      <c r="Z505">
        <v>109</v>
      </c>
      <c r="AA505">
        <v>69</v>
      </c>
      <c r="AB505">
        <v>557</v>
      </c>
      <c r="AC505">
        <v>38</v>
      </c>
      <c r="AD505">
        <v>1</v>
      </c>
      <c r="AE505">
        <v>30</v>
      </c>
      <c r="AF505">
        <v>80</v>
      </c>
      <c r="AG505">
        <v>79</v>
      </c>
      <c r="AH505">
        <v>0</v>
      </c>
      <c r="AI505">
        <v>2</v>
      </c>
      <c r="AJ505">
        <v>9</v>
      </c>
      <c r="AK505">
        <v>11</v>
      </c>
      <c r="AL505">
        <v>38</v>
      </c>
      <c r="AM505">
        <v>0</v>
      </c>
      <c r="AN505">
        <v>10</v>
      </c>
      <c r="AO505">
        <v>1</v>
      </c>
      <c r="AP505">
        <v>0</v>
      </c>
      <c r="AQ505">
        <v>0</v>
      </c>
      <c r="AR505">
        <v>0</v>
      </c>
      <c r="AS505">
        <v>0</v>
      </c>
      <c r="AT505">
        <v>0</v>
      </c>
      <c r="AU505">
        <v>0</v>
      </c>
      <c r="AV505">
        <v>0</v>
      </c>
      <c r="AW505">
        <v>0</v>
      </c>
      <c r="AX505">
        <v>0</v>
      </c>
      <c r="AY505">
        <v>0</v>
      </c>
      <c r="AZ505">
        <v>0</v>
      </c>
      <c r="BA505">
        <v>0</v>
      </c>
      <c r="BB505">
        <v>17</v>
      </c>
      <c r="BC505">
        <v>16</v>
      </c>
      <c r="BD505">
        <v>0</v>
      </c>
      <c r="BE505">
        <v>0</v>
      </c>
      <c r="BF505">
        <v>1</v>
      </c>
      <c r="BG505" s="20"/>
      <c r="BH505" s="20"/>
      <c r="BI505" s="20"/>
      <c r="BJ505" s="20"/>
      <c r="BK505" s="20"/>
      <c r="BL505" s="20"/>
      <c r="BM505" s="20"/>
      <c r="BN505" s="20"/>
      <c r="BO505" s="20"/>
      <c r="BP505" s="20"/>
      <c r="BQ505" s="20"/>
      <c r="BR505" s="20"/>
      <c r="BS505" s="20"/>
      <c r="BT505" s="20"/>
      <c r="BU505" s="20"/>
      <c r="BV505" s="20"/>
    </row>
    <row r="506" spans="1:74" x14ac:dyDescent="0.25">
      <c r="A506" s="20" t="s">
        <v>434</v>
      </c>
      <c r="B506" s="20" t="s">
        <v>439</v>
      </c>
      <c r="C506" s="20" t="s">
        <v>535</v>
      </c>
      <c r="D506" s="1">
        <v>44507</v>
      </c>
      <c r="E506">
        <v>84</v>
      </c>
      <c r="F506">
        <v>0</v>
      </c>
      <c r="G506">
        <v>0</v>
      </c>
      <c r="H506">
        <v>0</v>
      </c>
      <c r="I506">
        <v>0</v>
      </c>
      <c r="J506">
        <v>29</v>
      </c>
      <c r="K506">
        <v>0</v>
      </c>
      <c r="L506">
        <v>3</v>
      </c>
      <c r="M506">
        <v>3</v>
      </c>
      <c r="N506">
        <v>4</v>
      </c>
      <c r="O506">
        <v>2</v>
      </c>
      <c r="P506">
        <v>0</v>
      </c>
      <c r="Q506">
        <v>0</v>
      </c>
      <c r="R506">
        <v>362</v>
      </c>
      <c r="S506">
        <v>223</v>
      </c>
      <c r="T506">
        <v>17</v>
      </c>
      <c r="U506">
        <v>8</v>
      </c>
      <c r="V506">
        <v>6</v>
      </c>
      <c r="W506">
        <v>1026</v>
      </c>
      <c r="X506">
        <v>160</v>
      </c>
      <c r="Y506">
        <v>15</v>
      </c>
      <c r="Z506">
        <v>106</v>
      </c>
      <c r="AA506">
        <v>67</v>
      </c>
      <c r="AB506">
        <v>558</v>
      </c>
      <c r="AC506">
        <v>53</v>
      </c>
      <c r="AD506">
        <v>1</v>
      </c>
      <c r="AE506">
        <v>29</v>
      </c>
      <c r="AF506">
        <v>80</v>
      </c>
      <c r="AG506">
        <v>79</v>
      </c>
      <c r="AH506">
        <v>2</v>
      </c>
      <c r="AI506">
        <v>0</v>
      </c>
      <c r="AJ506">
        <v>9</v>
      </c>
      <c r="AK506">
        <v>10</v>
      </c>
      <c r="AL506">
        <v>37</v>
      </c>
      <c r="AM506">
        <v>10</v>
      </c>
      <c r="AN506">
        <v>1</v>
      </c>
      <c r="AO506">
        <v>1</v>
      </c>
      <c r="AP506">
        <v>0</v>
      </c>
      <c r="AQ506">
        <v>0</v>
      </c>
      <c r="AR506">
        <v>0</v>
      </c>
      <c r="AS506">
        <v>0</v>
      </c>
      <c r="AT506">
        <v>0</v>
      </c>
      <c r="AU506">
        <v>0</v>
      </c>
      <c r="AV506">
        <v>0</v>
      </c>
      <c r="AW506">
        <v>0</v>
      </c>
      <c r="AX506">
        <v>0</v>
      </c>
      <c r="AY506">
        <v>0</v>
      </c>
      <c r="AZ506">
        <v>0</v>
      </c>
      <c r="BA506">
        <v>0</v>
      </c>
      <c r="BB506">
        <v>2</v>
      </c>
      <c r="BC506">
        <v>0</v>
      </c>
      <c r="BD506">
        <v>0</v>
      </c>
      <c r="BE506">
        <v>0</v>
      </c>
      <c r="BF506">
        <v>0</v>
      </c>
      <c r="BG506" s="20">
        <v>0</v>
      </c>
      <c r="BH506" s="20">
        <v>0</v>
      </c>
      <c r="BI506" s="20">
        <v>77</v>
      </c>
      <c r="BJ506" s="20">
        <v>4</v>
      </c>
      <c r="BK506" s="20">
        <v>324</v>
      </c>
      <c r="BL506" s="20">
        <v>782</v>
      </c>
      <c r="BM506" s="20">
        <v>433</v>
      </c>
      <c r="BN506" s="20">
        <v>50</v>
      </c>
      <c r="BO506" s="20">
        <v>34</v>
      </c>
      <c r="BP506" s="20"/>
      <c r="BQ506" s="20"/>
      <c r="BR506" s="20"/>
      <c r="BS506" s="20"/>
      <c r="BT506" s="20"/>
      <c r="BU506" s="20"/>
      <c r="BV506" s="20"/>
    </row>
    <row r="507" spans="1:74" x14ac:dyDescent="0.25">
      <c r="A507" s="20" t="s">
        <v>434</v>
      </c>
      <c r="B507" s="20" t="s">
        <v>439</v>
      </c>
      <c r="C507" s="20" t="s">
        <v>535</v>
      </c>
      <c r="D507" s="1">
        <v>44514</v>
      </c>
      <c r="E507">
        <v>85</v>
      </c>
      <c r="F507">
        <v>0</v>
      </c>
      <c r="G507">
        <v>0</v>
      </c>
      <c r="H507">
        <v>0</v>
      </c>
      <c r="I507">
        <v>0</v>
      </c>
      <c r="J507">
        <v>35</v>
      </c>
      <c r="K507">
        <v>0</v>
      </c>
      <c r="L507">
        <v>4</v>
      </c>
      <c r="M507">
        <v>3</v>
      </c>
      <c r="N507">
        <v>4</v>
      </c>
      <c r="O507">
        <v>3</v>
      </c>
      <c r="P507">
        <v>0</v>
      </c>
      <c r="Q507">
        <v>0</v>
      </c>
      <c r="R507">
        <v>362</v>
      </c>
      <c r="S507">
        <v>238</v>
      </c>
      <c r="T507">
        <v>17</v>
      </c>
      <c r="U507">
        <v>8</v>
      </c>
      <c r="V507">
        <v>6</v>
      </c>
      <c r="W507">
        <v>1022</v>
      </c>
      <c r="X507">
        <v>198</v>
      </c>
      <c r="Y507">
        <v>15</v>
      </c>
      <c r="Z507">
        <v>103</v>
      </c>
      <c r="AA507">
        <v>65</v>
      </c>
      <c r="AB507">
        <v>560</v>
      </c>
      <c r="AC507">
        <v>74</v>
      </c>
      <c r="AD507">
        <v>2</v>
      </c>
      <c r="AE507">
        <v>29</v>
      </c>
      <c r="AF507">
        <v>81</v>
      </c>
      <c r="AG507">
        <v>80</v>
      </c>
      <c r="AH507">
        <v>3</v>
      </c>
      <c r="AI507">
        <v>0</v>
      </c>
      <c r="AJ507">
        <v>10</v>
      </c>
      <c r="AK507">
        <v>10</v>
      </c>
      <c r="AL507">
        <v>37</v>
      </c>
      <c r="AM507">
        <v>10</v>
      </c>
      <c r="AN507">
        <v>1</v>
      </c>
      <c r="AO507">
        <v>1</v>
      </c>
      <c r="AP507">
        <v>0</v>
      </c>
      <c r="AQ507">
        <v>0</v>
      </c>
      <c r="AR507">
        <v>0</v>
      </c>
      <c r="AS507">
        <v>0</v>
      </c>
      <c r="AT507">
        <v>0</v>
      </c>
      <c r="AU507">
        <v>0</v>
      </c>
      <c r="AV507">
        <v>0</v>
      </c>
      <c r="AW507">
        <v>0</v>
      </c>
      <c r="AX507">
        <v>0</v>
      </c>
      <c r="AY507">
        <v>0</v>
      </c>
      <c r="AZ507">
        <v>0</v>
      </c>
      <c r="BA507">
        <v>0</v>
      </c>
      <c r="BB507">
        <v>2</v>
      </c>
      <c r="BC507">
        <v>0</v>
      </c>
      <c r="BD507">
        <v>0</v>
      </c>
      <c r="BE507">
        <v>0</v>
      </c>
      <c r="BF507">
        <v>0</v>
      </c>
      <c r="BG507" s="20">
        <v>0</v>
      </c>
      <c r="BH507" s="20">
        <v>0</v>
      </c>
      <c r="BI507" s="20">
        <v>77</v>
      </c>
      <c r="BJ507" s="20">
        <v>4</v>
      </c>
      <c r="BK507" s="20">
        <v>324</v>
      </c>
      <c r="BL507" s="20">
        <v>782</v>
      </c>
      <c r="BM507" s="20">
        <v>436</v>
      </c>
      <c r="BN507" s="20">
        <v>50</v>
      </c>
      <c r="BO507" s="20">
        <v>34</v>
      </c>
      <c r="BP507" s="20"/>
      <c r="BQ507" s="20"/>
      <c r="BR507" s="20"/>
      <c r="BS507" s="20"/>
      <c r="BT507" s="20"/>
      <c r="BU507" s="20"/>
      <c r="BV507" s="20"/>
    </row>
    <row r="508" spans="1:74" x14ac:dyDescent="0.25">
      <c r="A508" s="20" t="s">
        <v>434</v>
      </c>
      <c r="B508" s="20" t="s">
        <v>439</v>
      </c>
      <c r="C508" s="20" t="s">
        <v>535</v>
      </c>
      <c r="D508" s="1">
        <v>44521</v>
      </c>
      <c r="E508">
        <v>85</v>
      </c>
      <c r="F508">
        <v>0</v>
      </c>
      <c r="G508">
        <v>0</v>
      </c>
      <c r="H508">
        <v>0</v>
      </c>
      <c r="I508">
        <v>0</v>
      </c>
      <c r="J508">
        <v>36</v>
      </c>
      <c r="K508">
        <v>0</v>
      </c>
      <c r="L508">
        <v>4</v>
      </c>
      <c r="M508">
        <v>3</v>
      </c>
      <c r="N508">
        <v>4</v>
      </c>
      <c r="O508">
        <v>3</v>
      </c>
      <c r="P508">
        <v>0</v>
      </c>
      <c r="Q508">
        <v>0</v>
      </c>
      <c r="R508">
        <v>361</v>
      </c>
      <c r="S508">
        <v>248</v>
      </c>
      <c r="T508">
        <v>17</v>
      </c>
      <c r="U508">
        <v>8</v>
      </c>
      <c r="V508">
        <v>6</v>
      </c>
      <c r="W508">
        <v>1022</v>
      </c>
      <c r="X508">
        <v>247</v>
      </c>
      <c r="Y508">
        <v>15</v>
      </c>
      <c r="Z508">
        <v>102</v>
      </c>
      <c r="AA508">
        <v>64</v>
      </c>
      <c r="AB508">
        <v>560</v>
      </c>
      <c r="AC508">
        <v>94</v>
      </c>
      <c r="AD508">
        <v>2</v>
      </c>
      <c r="AE508">
        <v>28</v>
      </c>
      <c r="AF508">
        <v>85</v>
      </c>
      <c r="AG508">
        <v>81</v>
      </c>
      <c r="AH508">
        <v>5</v>
      </c>
      <c r="AI508">
        <v>0</v>
      </c>
      <c r="AJ508">
        <v>10</v>
      </c>
      <c r="AK508">
        <v>9</v>
      </c>
      <c r="AL508">
        <v>36</v>
      </c>
      <c r="AM508">
        <v>10</v>
      </c>
      <c r="AN508">
        <v>1</v>
      </c>
      <c r="AO508">
        <v>1</v>
      </c>
      <c r="AP508">
        <v>0</v>
      </c>
      <c r="AQ508">
        <v>0</v>
      </c>
      <c r="AR508">
        <v>0</v>
      </c>
      <c r="AS508">
        <v>0</v>
      </c>
      <c r="AT508">
        <v>0</v>
      </c>
      <c r="AU508">
        <v>0</v>
      </c>
      <c r="AV508">
        <v>0</v>
      </c>
      <c r="AW508">
        <v>0</v>
      </c>
      <c r="AX508">
        <v>0</v>
      </c>
      <c r="AY508">
        <v>0</v>
      </c>
      <c r="AZ508">
        <v>0</v>
      </c>
      <c r="BA508">
        <v>0</v>
      </c>
      <c r="BB508">
        <v>1</v>
      </c>
      <c r="BC508">
        <v>0</v>
      </c>
      <c r="BD508">
        <v>0</v>
      </c>
      <c r="BE508">
        <v>0</v>
      </c>
      <c r="BF508">
        <v>0</v>
      </c>
      <c r="BG508" s="20">
        <v>0</v>
      </c>
      <c r="BH508" s="20">
        <v>0</v>
      </c>
      <c r="BI508" s="20">
        <v>77</v>
      </c>
      <c r="BJ508" s="20">
        <v>4</v>
      </c>
      <c r="BK508" s="20">
        <v>324</v>
      </c>
      <c r="BL508" s="20">
        <v>787</v>
      </c>
      <c r="BM508" s="20">
        <v>432</v>
      </c>
      <c r="BN508" s="20">
        <v>51</v>
      </c>
      <c r="BO508" s="20">
        <v>33</v>
      </c>
      <c r="BP508" s="20"/>
      <c r="BQ508" s="20"/>
      <c r="BR508" s="20"/>
      <c r="BS508" s="20"/>
      <c r="BT508" s="20"/>
      <c r="BU508" s="20"/>
      <c r="BV508" s="20"/>
    </row>
    <row r="509" spans="1:74" x14ac:dyDescent="0.25">
      <c r="A509" s="20" t="s">
        <v>434</v>
      </c>
      <c r="B509" s="20" t="s">
        <v>439</v>
      </c>
      <c r="C509" s="20" t="s">
        <v>535</v>
      </c>
      <c r="D509" s="1">
        <v>44528</v>
      </c>
      <c r="E509">
        <v>85</v>
      </c>
      <c r="F509">
        <v>0</v>
      </c>
      <c r="G509">
        <v>0</v>
      </c>
      <c r="H509">
        <v>0</v>
      </c>
      <c r="I509">
        <v>0</v>
      </c>
      <c r="J509">
        <v>41</v>
      </c>
      <c r="K509">
        <v>0</v>
      </c>
      <c r="L509">
        <v>4</v>
      </c>
      <c r="M509">
        <v>3</v>
      </c>
      <c r="N509">
        <v>4</v>
      </c>
      <c r="O509">
        <v>3</v>
      </c>
      <c r="P509">
        <v>0</v>
      </c>
      <c r="Q509">
        <v>0</v>
      </c>
      <c r="R509">
        <v>361</v>
      </c>
      <c r="S509">
        <v>259</v>
      </c>
      <c r="T509">
        <v>17</v>
      </c>
      <c r="U509">
        <v>8</v>
      </c>
      <c r="V509">
        <v>6</v>
      </c>
      <c r="W509">
        <v>1022</v>
      </c>
      <c r="X509">
        <v>309</v>
      </c>
      <c r="Y509">
        <v>15</v>
      </c>
      <c r="Z509">
        <v>101</v>
      </c>
      <c r="AA509">
        <v>64</v>
      </c>
      <c r="AB509">
        <v>560</v>
      </c>
      <c r="AC509">
        <v>123</v>
      </c>
      <c r="AD509">
        <v>2</v>
      </c>
      <c r="AE509">
        <v>28</v>
      </c>
      <c r="AF509">
        <v>87</v>
      </c>
      <c r="AG509">
        <v>81</v>
      </c>
      <c r="AH509">
        <v>6</v>
      </c>
      <c r="AI509">
        <v>0</v>
      </c>
      <c r="AJ509">
        <v>10</v>
      </c>
      <c r="AK509">
        <v>9</v>
      </c>
      <c r="AL509">
        <v>37</v>
      </c>
      <c r="AM509">
        <v>12</v>
      </c>
      <c r="AN509">
        <v>1</v>
      </c>
      <c r="AO509">
        <v>1</v>
      </c>
      <c r="AP509">
        <v>0</v>
      </c>
      <c r="AQ509">
        <v>0</v>
      </c>
      <c r="AR509">
        <v>0</v>
      </c>
      <c r="AS509">
        <v>0</v>
      </c>
      <c r="AT509">
        <v>0</v>
      </c>
      <c r="AU509">
        <v>0</v>
      </c>
      <c r="AV509">
        <v>0</v>
      </c>
      <c r="AW509">
        <v>0</v>
      </c>
      <c r="AX509">
        <v>0</v>
      </c>
      <c r="AY509">
        <v>0</v>
      </c>
      <c r="AZ509">
        <v>0</v>
      </c>
      <c r="BA509">
        <v>0</v>
      </c>
      <c r="BB509">
        <v>1</v>
      </c>
      <c r="BC509">
        <v>0</v>
      </c>
      <c r="BD509">
        <v>0</v>
      </c>
      <c r="BE509">
        <v>0</v>
      </c>
      <c r="BF509">
        <v>0</v>
      </c>
      <c r="BG509" s="20">
        <v>0</v>
      </c>
      <c r="BH509" s="20">
        <v>0</v>
      </c>
      <c r="BI509" s="20">
        <v>77</v>
      </c>
      <c r="BJ509" s="20">
        <v>4</v>
      </c>
      <c r="BK509" s="20">
        <v>325</v>
      </c>
      <c r="BL509" s="20">
        <v>791</v>
      </c>
      <c r="BM509" s="20">
        <v>431</v>
      </c>
      <c r="BN509" s="20">
        <v>52</v>
      </c>
      <c r="BO509" s="20">
        <v>34</v>
      </c>
      <c r="BP509" s="20"/>
      <c r="BQ509" s="20"/>
      <c r="BR509" s="20"/>
      <c r="BS509" s="20"/>
      <c r="BT509" s="20"/>
      <c r="BU509" s="20"/>
      <c r="BV509" s="20"/>
    </row>
    <row r="510" spans="1:74" x14ac:dyDescent="0.25">
      <c r="A510" s="20" t="s">
        <v>434</v>
      </c>
      <c r="B510" s="20" t="s">
        <v>439</v>
      </c>
      <c r="C510" s="20" t="s">
        <v>535</v>
      </c>
      <c r="D510" s="1">
        <v>44535</v>
      </c>
      <c r="E510">
        <v>86</v>
      </c>
      <c r="F510">
        <v>0</v>
      </c>
      <c r="G510">
        <v>0</v>
      </c>
      <c r="H510">
        <v>0</v>
      </c>
      <c r="I510">
        <v>0</v>
      </c>
      <c r="J510">
        <v>45</v>
      </c>
      <c r="K510">
        <v>0</v>
      </c>
      <c r="L510">
        <v>4</v>
      </c>
      <c r="M510">
        <v>4</v>
      </c>
      <c r="N510">
        <v>5</v>
      </c>
      <c r="O510">
        <v>4</v>
      </c>
      <c r="P510">
        <v>0</v>
      </c>
      <c r="Q510">
        <v>0</v>
      </c>
      <c r="R510">
        <v>361</v>
      </c>
      <c r="S510">
        <v>269</v>
      </c>
      <c r="T510">
        <v>17</v>
      </c>
      <c r="U510">
        <v>8</v>
      </c>
      <c r="V510">
        <v>6</v>
      </c>
      <c r="W510">
        <v>1022</v>
      </c>
      <c r="X510">
        <v>344</v>
      </c>
      <c r="Y510">
        <v>15</v>
      </c>
      <c r="Z510">
        <v>95</v>
      </c>
      <c r="AA510">
        <v>61</v>
      </c>
      <c r="AB510">
        <v>562</v>
      </c>
      <c r="AC510">
        <v>174</v>
      </c>
      <c r="AD510">
        <v>2</v>
      </c>
      <c r="AE510">
        <v>28</v>
      </c>
      <c r="AF510">
        <v>87</v>
      </c>
      <c r="AG510">
        <v>81</v>
      </c>
      <c r="AH510">
        <v>7</v>
      </c>
      <c r="AI510">
        <v>0</v>
      </c>
      <c r="AJ510">
        <v>10</v>
      </c>
      <c r="AK510">
        <v>9</v>
      </c>
      <c r="AL510">
        <v>37</v>
      </c>
      <c r="AM510">
        <v>19</v>
      </c>
      <c r="AN510">
        <v>1</v>
      </c>
      <c r="AO510">
        <v>1</v>
      </c>
      <c r="AP510">
        <v>0</v>
      </c>
      <c r="AQ510">
        <v>0</v>
      </c>
      <c r="AR510">
        <v>0</v>
      </c>
      <c r="AS510">
        <v>0</v>
      </c>
      <c r="AT510">
        <v>0</v>
      </c>
      <c r="AU510">
        <v>0</v>
      </c>
      <c r="AV510">
        <v>0</v>
      </c>
      <c r="AW510">
        <v>0</v>
      </c>
      <c r="AX510">
        <v>0</v>
      </c>
      <c r="AY510">
        <v>0</v>
      </c>
      <c r="AZ510">
        <v>0</v>
      </c>
      <c r="BA510">
        <v>0</v>
      </c>
      <c r="BB510">
        <v>1</v>
      </c>
      <c r="BC510">
        <v>0</v>
      </c>
      <c r="BD510">
        <v>0</v>
      </c>
      <c r="BE510">
        <v>0</v>
      </c>
      <c r="BF510">
        <v>0</v>
      </c>
      <c r="BG510" s="20">
        <v>0</v>
      </c>
      <c r="BH510" s="20">
        <v>0</v>
      </c>
      <c r="BI510" s="20">
        <v>77</v>
      </c>
      <c r="BJ510" s="20">
        <v>5</v>
      </c>
      <c r="BK510" s="20">
        <v>325</v>
      </c>
      <c r="BL510" s="20">
        <v>800</v>
      </c>
      <c r="BM510" s="20">
        <v>432</v>
      </c>
      <c r="BN510" s="20">
        <v>52</v>
      </c>
      <c r="BO510" s="20">
        <v>34</v>
      </c>
      <c r="BP510" s="20"/>
      <c r="BQ510" s="20"/>
      <c r="BR510" s="20"/>
      <c r="BS510" s="20"/>
      <c r="BT510" s="20"/>
      <c r="BU510" s="20"/>
      <c r="BV510" s="20"/>
    </row>
    <row r="511" spans="1:74" x14ac:dyDescent="0.25">
      <c r="A511" s="20" t="s">
        <v>434</v>
      </c>
      <c r="B511" s="20" t="s">
        <v>439</v>
      </c>
      <c r="C511" s="20" t="s">
        <v>535</v>
      </c>
      <c r="D511" s="1">
        <v>44542</v>
      </c>
      <c r="E511">
        <v>86</v>
      </c>
      <c r="F511">
        <v>0</v>
      </c>
      <c r="G511">
        <v>0</v>
      </c>
      <c r="H511">
        <v>0</v>
      </c>
      <c r="I511">
        <v>0</v>
      </c>
      <c r="J511">
        <v>50</v>
      </c>
      <c r="K511">
        <v>0</v>
      </c>
      <c r="L511">
        <v>4</v>
      </c>
      <c r="M511">
        <v>4</v>
      </c>
      <c r="N511">
        <v>5</v>
      </c>
      <c r="O511">
        <v>4</v>
      </c>
      <c r="P511">
        <v>0</v>
      </c>
      <c r="Q511">
        <v>0</v>
      </c>
      <c r="R511">
        <v>361</v>
      </c>
      <c r="S511">
        <v>275</v>
      </c>
      <c r="T511">
        <v>17</v>
      </c>
      <c r="U511">
        <v>8</v>
      </c>
      <c r="V511">
        <v>6</v>
      </c>
      <c r="W511">
        <v>1024</v>
      </c>
      <c r="X511">
        <v>397</v>
      </c>
      <c r="Y511">
        <v>15</v>
      </c>
      <c r="Z511">
        <v>94</v>
      </c>
      <c r="AA511">
        <v>63</v>
      </c>
      <c r="AB511">
        <v>561</v>
      </c>
      <c r="AC511">
        <v>207</v>
      </c>
      <c r="AD511">
        <v>2</v>
      </c>
      <c r="AE511">
        <v>28</v>
      </c>
      <c r="AF511">
        <v>83</v>
      </c>
      <c r="AG511">
        <v>83</v>
      </c>
      <c r="AH511">
        <v>9</v>
      </c>
      <c r="AI511">
        <v>0</v>
      </c>
      <c r="AJ511">
        <v>10</v>
      </c>
      <c r="AK511">
        <v>11</v>
      </c>
      <c r="AL511">
        <v>37</v>
      </c>
      <c r="AM511">
        <v>22</v>
      </c>
      <c r="AN511">
        <v>1</v>
      </c>
      <c r="AO511">
        <v>1</v>
      </c>
      <c r="AP511">
        <v>0</v>
      </c>
      <c r="AQ511">
        <v>0</v>
      </c>
      <c r="AR511">
        <v>0</v>
      </c>
      <c r="AS511">
        <v>0</v>
      </c>
      <c r="AT511">
        <v>0</v>
      </c>
      <c r="AU511">
        <v>0</v>
      </c>
      <c r="AV511">
        <v>0</v>
      </c>
      <c r="AW511">
        <v>0</v>
      </c>
      <c r="AX511">
        <v>0</v>
      </c>
      <c r="AY511">
        <v>0</v>
      </c>
      <c r="AZ511">
        <v>0</v>
      </c>
      <c r="BA511">
        <v>0</v>
      </c>
      <c r="BB511">
        <v>1</v>
      </c>
      <c r="BC511">
        <v>0</v>
      </c>
      <c r="BD511">
        <v>0</v>
      </c>
      <c r="BE511">
        <v>0</v>
      </c>
      <c r="BF511">
        <v>0</v>
      </c>
      <c r="BG511" s="20">
        <v>0</v>
      </c>
      <c r="BH511" s="20">
        <v>0</v>
      </c>
      <c r="BI511" s="20">
        <v>77</v>
      </c>
      <c r="BJ511" s="20">
        <v>5</v>
      </c>
      <c r="BK511" s="20">
        <v>325</v>
      </c>
      <c r="BL511" s="20">
        <v>803</v>
      </c>
      <c r="BM511" s="20">
        <v>436</v>
      </c>
      <c r="BN511" s="20">
        <v>53</v>
      </c>
      <c r="BO511" s="20">
        <v>34</v>
      </c>
      <c r="BP511" s="20"/>
      <c r="BQ511" s="20"/>
      <c r="BR511" s="20"/>
      <c r="BS511" s="20"/>
      <c r="BT511" s="20"/>
      <c r="BU511" s="20"/>
      <c r="BV511" s="20"/>
    </row>
    <row r="512" spans="1:74" x14ac:dyDescent="0.25">
      <c r="A512" s="20" t="s">
        <v>434</v>
      </c>
      <c r="B512" s="20" t="s">
        <v>439</v>
      </c>
      <c r="C512" s="20" t="s">
        <v>535</v>
      </c>
      <c r="D512" s="1">
        <v>44549</v>
      </c>
      <c r="E512">
        <v>86</v>
      </c>
      <c r="F512">
        <v>0</v>
      </c>
      <c r="G512">
        <v>0</v>
      </c>
      <c r="H512">
        <v>0</v>
      </c>
      <c r="I512">
        <v>0</v>
      </c>
      <c r="J512">
        <v>54</v>
      </c>
      <c r="K512">
        <v>0</v>
      </c>
      <c r="L512">
        <v>4</v>
      </c>
      <c r="M512">
        <v>4</v>
      </c>
      <c r="N512">
        <v>5</v>
      </c>
      <c r="O512">
        <v>4</v>
      </c>
      <c r="P512">
        <v>0</v>
      </c>
      <c r="Q512">
        <v>0</v>
      </c>
      <c r="R512">
        <v>360</v>
      </c>
      <c r="S512">
        <v>285</v>
      </c>
      <c r="T512">
        <v>16</v>
      </c>
      <c r="U512">
        <v>8</v>
      </c>
      <c r="V512">
        <v>6</v>
      </c>
      <c r="W512">
        <v>1029</v>
      </c>
      <c r="X512">
        <v>446</v>
      </c>
      <c r="Y512">
        <v>15</v>
      </c>
      <c r="Z512">
        <v>89</v>
      </c>
      <c r="AA512">
        <v>62</v>
      </c>
      <c r="AB512">
        <v>562</v>
      </c>
      <c r="AC512">
        <v>253</v>
      </c>
      <c r="AD512">
        <v>2</v>
      </c>
      <c r="AE512">
        <v>25</v>
      </c>
      <c r="AF512">
        <v>83</v>
      </c>
      <c r="AG512">
        <v>83</v>
      </c>
      <c r="AH512">
        <v>17</v>
      </c>
      <c r="AI512">
        <v>0</v>
      </c>
      <c r="AJ512">
        <v>10</v>
      </c>
      <c r="AK512">
        <v>11</v>
      </c>
      <c r="AL512">
        <v>38</v>
      </c>
      <c r="AM512">
        <v>31</v>
      </c>
      <c r="AN512">
        <v>1</v>
      </c>
      <c r="AO512">
        <v>1</v>
      </c>
      <c r="AP512">
        <v>0</v>
      </c>
      <c r="AQ512">
        <v>0</v>
      </c>
      <c r="AR512">
        <v>0</v>
      </c>
      <c r="AS512">
        <v>0</v>
      </c>
      <c r="AT512">
        <v>0</v>
      </c>
      <c r="AU512">
        <v>0</v>
      </c>
      <c r="AV512">
        <v>0</v>
      </c>
      <c r="AW512">
        <v>0</v>
      </c>
      <c r="AX512">
        <v>0</v>
      </c>
      <c r="AY512">
        <v>0</v>
      </c>
      <c r="AZ512">
        <v>0</v>
      </c>
      <c r="BA512">
        <v>0</v>
      </c>
      <c r="BB512">
        <v>1</v>
      </c>
      <c r="BC512">
        <v>0</v>
      </c>
      <c r="BD512">
        <v>0</v>
      </c>
      <c r="BE512">
        <v>0</v>
      </c>
      <c r="BF512">
        <v>0</v>
      </c>
      <c r="BG512" s="20">
        <v>0</v>
      </c>
      <c r="BH512" s="20">
        <v>0</v>
      </c>
      <c r="BI512" s="20">
        <v>77</v>
      </c>
      <c r="BJ512" s="20">
        <v>5</v>
      </c>
      <c r="BK512" s="20">
        <v>325</v>
      </c>
      <c r="BL512" s="20">
        <v>812</v>
      </c>
      <c r="BM512" s="20">
        <v>438</v>
      </c>
      <c r="BN512" s="20">
        <v>54</v>
      </c>
      <c r="BO512" s="20">
        <v>36</v>
      </c>
      <c r="BP512" s="20">
        <v>2950</v>
      </c>
      <c r="BQ512" s="20">
        <v>563</v>
      </c>
      <c r="BR512" s="20">
        <v>0</v>
      </c>
      <c r="BS512" s="20">
        <v>16</v>
      </c>
      <c r="BT512" s="20">
        <v>276</v>
      </c>
      <c r="BU512" s="20">
        <v>668</v>
      </c>
      <c r="BV512" s="20">
        <v>1828</v>
      </c>
    </row>
    <row r="513" spans="1:74" x14ac:dyDescent="0.25">
      <c r="A513" s="20" t="s">
        <v>434</v>
      </c>
      <c r="B513" s="20" t="s">
        <v>439</v>
      </c>
      <c r="C513" s="20" t="s">
        <v>535</v>
      </c>
      <c r="D513" s="1">
        <v>44558</v>
      </c>
      <c r="E513">
        <v>87</v>
      </c>
      <c r="F513">
        <v>0</v>
      </c>
      <c r="G513">
        <v>0</v>
      </c>
      <c r="H513">
        <v>0</v>
      </c>
      <c r="I513">
        <v>0</v>
      </c>
      <c r="J513">
        <v>61</v>
      </c>
      <c r="K513">
        <v>0</v>
      </c>
      <c r="L513">
        <v>4</v>
      </c>
      <c r="M513">
        <v>4</v>
      </c>
      <c r="N513">
        <v>5</v>
      </c>
      <c r="O513">
        <v>4</v>
      </c>
      <c r="P513">
        <v>0</v>
      </c>
      <c r="Q513">
        <v>0</v>
      </c>
      <c r="R513">
        <v>359</v>
      </c>
      <c r="S513">
        <v>288</v>
      </c>
      <c r="T513">
        <v>16</v>
      </c>
      <c r="U513">
        <v>8</v>
      </c>
      <c r="V513">
        <v>7</v>
      </c>
      <c r="W513">
        <v>1029</v>
      </c>
      <c r="X513">
        <v>497</v>
      </c>
      <c r="Y513">
        <v>15</v>
      </c>
      <c r="Z513">
        <v>87</v>
      </c>
      <c r="AA513">
        <v>60</v>
      </c>
      <c r="AB513">
        <v>558</v>
      </c>
      <c r="AC513">
        <v>281</v>
      </c>
      <c r="AD513">
        <v>2</v>
      </c>
      <c r="AE513">
        <v>25</v>
      </c>
      <c r="AF513">
        <v>83</v>
      </c>
      <c r="AG513">
        <v>84</v>
      </c>
      <c r="AH513">
        <v>24</v>
      </c>
      <c r="AI513">
        <v>0</v>
      </c>
      <c r="AJ513">
        <v>10</v>
      </c>
      <c r="AK513">
        <v>11</v>
      </c>
      <c r="AL513">
        <v>39</v>
      </c>
      <c r="AM513">
        <v>32</v>
      </c>
      <c r="AN513">
        <v>1</v>
      </c>
      <c r="AO513">
        <v>1</v>
      </c>
      <c r="AP513">
        <v>0</v>
      </c>
      <c r="AQ513">
        <v>0</v>
      </c>
      <c r="AR513">
        <v>0</v>
      </c>
      <c r="AS513">
        <v>0</v>
      </c>
      <c r="AT513">
        <v>0</v>
      </c>
      <c r="AU513">
        <v>0</v>
      </c>
      <c r="AV513">
        <v>0</v>
      </c>
      <c r="AW513">
        <v>0</v>
      </c>
      <c r="AX513">
        <v>0</v>
      </c>
      <c r="AY513">
        <v>0</v>
      </c>
      <c r="AZ513">
        <v>0</v>
      </c>
      <c r="BA513">
        <v>0</v>
      </c>
      <c r="BB513">
        <v>1</v>
      </c>
      <c r="BC513">
        <v>0</v>
      </c>
      <c r="BD513">
        <v>0</v>
      </c>
      <c r="BE513">
        <v>0</v>
      </c>
      <c r="BF513">
        <v>0</v>
      </c>
      <c r="BG513" s="20">
        <v>0</v>
      </c>
      <c r="BH513" s="20">
        <v>0</v>
      </c>
      <c r="BI513" s="20">
        <v>78</v>
      </c>
      <c r="BJ513" s="20">
        <v>5</v>
      </c>
      <c r="BK513" s="20">
        <v>323</v>
      </c>
      <c r="BL513" s="20">
        <v>816</v>
      </c>
      <c r="BM513" s="20">
        <v>435</v>
      </c>
      <c r="BN513" s="20">
        <v>56</v>
      </c>
      <c r="BO513" s="20">
        <v>37</v>
      </c>
      <c r="BP513" s="20">
        <v>2954</v>
      </c>
      <c r="BQ513" s="20">
        <v>724</v>
      </c>
      <c r="BR513" s="20">
        <v>0</v>
      </c>
      <c r="BS513" s="20">
        <v>16</v>
      </c>
      <c r="BT513" s="20">
        <v>272</v>
      </c>
      <c r="BU513" s="20">
        <v>671</v>
      </c>
      <c r="BV513" s="20">
        <v>1840</v>
      </c>
    </row>
    <row r="514" spans="1:74" x14ac:dyDescent="0.25">
      <c r="A514" s="20" t="s">
        <v>434</v>
      </c>
      <c r="B514" s="20" t="s">
        <v>439</v>
      </c>
      <c r="C514" s="20" t="s">
        <v>535</v>
      </c>
      <c r="D514" s="1">
        <v>44564</v>
      </c>
      <c r="E514">
        <v>87</v>
      </c>
      <c r="F514">
        <v>0</v>
      </c>
      <c r="G514">
        <v>0</v>
      </c>
      <c r="H514">
        <v>0</v>
      </c>
      <c r="I514">
        <v>0</v>
      </c>
      <c r="J514">
        <v>62</v>
      </c>
      <c r="K514">
        <v>0</v>
      </c>
      <c r="L514">
        <v>4</v>
      </c>
      <c r="M514">
        <v>4</v>
      </c>
      <c r="N514">
        <v>5</v>
      </c>
      <c r="O514">
        <v>4</v>
      </c>
      <c r="P514">
        <v>0</v>
      </c>
      <c r="Q514">
        <v>0</v>
      </c>
      <c r="R514">
        <v>360</v>
      </c>
      <c r="S514">
        <v>290</v>
      </c>
      <c r="T514">
        <v>16</v>
      </c>
      <c r="U514">
        <v>8</v>
      </c>
      <c r="V514">
        <v>7</v>
      </c>
      <c r="W514">
        <v>1027</v>
      </c>
      <c r="X514">
        <v>523</v>
      </c>
      <c r="Y514">
        <v>15</v>
      </c>
      <c r="Z514">
        <v>85</v>
      </c>
      <c r="AA514">
        <v>59</v>
      </c>
      <c r="AB514">
        <v>562</v>
      </c>
      <c r="AC514">
        <v>293</v>
      </c>
      <c r="AD514">
        <v>2</v>
      </c>
      <c r="AE514">
        <v>25</v>
      </c>
      <c r="AF514">
        <v>85</v>
      </c>
      <c r="AG514">
        <v>84</v>
      </c>
      <c r="AH514">
        <v>28</v>
      </c>
      <c r="AI514">
        <v>0</v>
      </c>
      <c r="AJ514">
        <v>10</v>
      </c>
      <c r="AK514">
        <v>11</v>
      </c>
      <c r="AL514">
        <v>39</v>
      </c>
      <c r="AM514">
        <v>32</v>
      </c>
      <c r="AN514">
        <v>1</v>
      </c>
      <c r="AO514">
        <v>1</v>
      </c>
      <c r="AP514">
        <v>0</v>
      </c>
      <c r="AQ514">
        <v>0</v>
      </c>
      <c r="AR514">
        <v>0</v>
      </c>
      <c r="AS514">
        <v>0</v>
      </c>
      <c r="AT514">
        <v>0</v>
      </c>
      <c r="AU514">
        <v>0</v>
      </c>
      <c r="AV514">
        <v>0</v>
      </c>
      <c r="AW514">
        <v>0</v>
      </c>
      <c r="AX514">
        <v>0</v>
      </c>
      <c r="AY514">
        <v>0</v>
      </c>
      <c r="AZ514">
        <v>0</v>
      </c>
      <c r="BA514">
        <v>0</v>
      </c>
      <c r="BB514">
        <v>1</v>
      </c>
      <c r="BC514">
        <v>0</v>
      </c>
      <c r="BD514">
        <v>0</v>
      </c>
      <c r="BE514">
        <v>0</v>
      </c>
      <c r="BF514">
        <v>0</v>
      </c>
      <c r="BG514" s="20">
        <v>0</v>
      </c>
      <c r="BH514" s="20">
        <v>0</v>
      </c>
      <c r="BI514" s="20">
        <v>78</v>
      </c>
      <c r="BJ514" s="20">
        <v>5</v>
      </c>
      <c r="BK514" s="20">
        <v>324</v>
      </c>
      <c r="BL514" s="20">
        <v>820</v>
      </c>
      <c r="BM514" s="20">
        <v>439</v>
      </c>
      <c r="BN514" s="20">
        <v>57</v>
      </c>
      <c r="BO514" s="20">
        <v>37</v>
      </c>
      <c r="BP514" s="20">
        <v>2969</v>
      </c>
      <c r="BQ514" s="20">
        <v>789</v>
      </c>
      <c r="BR514" s="20">
        <v>0</v>
      </c>
      <c r="BS514" s="20">
        <v>16</v>
      </c>
      <c r="BT514" s="20">
        <v>272</v>
      </c>
      <c r="BU514" s="20">
        <v>673</v>
      </c>
      <c r="BV514" s="20">
        <v>1857</v>
      </c>
    </row>
    <row r="515" spans="1:74" x14ac:dyDescent="0.25">
      <c r="A515" s="20" t="s">
        <v>434</v>
      </c>
      <c r="B515" s="20" t="s">
        <v>439</v>
      </c>
      <c r="C515" s="20" t="s">
        <v>535</v>
      </c>
      <c r="D515" s="1">
        <v>44570</v>
      </c>
      <c r="E515">
        <v>87</v>
      </c>
      <c r="F515">
        <v>0</v>
      </c>
      <c r="G515">
        <v>0</v>
      </c>
      <c r="H515">
        <v>0</v>
      </c>
      <c r="I515">
        <v>0</v>
      </c>
      <c r="J515">
        <v>62</v>
      </c>
      <c r="K515">
        <v>0</v>
      </c>
      <c r="L515">
        <v>4</v>
      </c>
      <c r="M515">
        <v>4</v>
      </c>
      <c r="N515">
        <v>5</v>
      </c>
      <c r="O515">
        <v>4</v>
      </c>
      <c r="P515">
        <v>0</v>
      </c>
      <c r="Q515">
        <v>0</v>
      </c>
      <c r="R515">
        <v>360</v>
      </c>
      <c r="S515">
        <v>294</v>
      </c>
      <c r="T515">
        <v>16</v>
      </c>
      <c r="U515">
        <v>8</v>
      </c>
      <c r="V515">
        <v>7</v>
      </c>
      <c r="W515">
        <v>1026</v>
      </c>
      <c r="X515">
        <v>545</v>
      </c>
      <c r="Y515">
        <v>15</v>
      </c>
      <c r="Z515">
        <v>84</v>
      </c>
      <c r="AA515">
        <v>59</v>
      </c>
      <c r="AB515">
        <v>564</v>
      </c>
      <c r="AC515">
        <v>304</v>
      </c>
      <c r="AD515">
        <v>2</v>
      </c>
      <c r="AE515">
        <v>25</v>
      </c>
      <c r="AF515">
        <v>84</v>
      </c>
      <c r="AG515">
        <v>84</v>
      </c>
      <c r="AH515">
        <v>31</v>
      </c>
      <c r="AI515">
        <v>0</v>
      </c>
      <c r="AJ515">
        <v>10</v>
      </c>
      <c r="AK515">
        <v>11</v>
      </c>
      <c r="AL515">
        <v>39</v>
      </c>
      <c r="AM515">
        <v>32</v>
      </c>
      <c r="AN515">
        <v>1</v>
      </c>
      <c r="AO515">
        <v>1</v>
      </c>
      <c r="AP515">
        <v>0</v>
      </c>
      <c r="AQ515">
        <v>0</v>
      </c>
      <c r="AR515">
        <v>0</v>
      </c>
      <c r="AS515">
        <v>0</v>
      </c>
      <c r="AT515">
        <v>0</v>
      </c>
      <c r="AU515">
        <v>0</v>
      </c>
      <c r="AV515">
        <v>0</v>
      </c>
      <c r="AW515">
        <v>0</v>
      </c>
      <c r="AX515">
        <v>0</v>
      </c>
      <c r="AY515">
        <v>0</v>
      </c>
      <c r="AZ515">
        <v>0</v>
      </c>
      <c r="BA515">
        <v>0</v>
      </c>
      <c r="BB515">
        <v>1</v>
      </c>
      <c r="BC515">
        <v>0</v>
      </c>
      <c r="BD515">
        <v>0</v>
      </c>
      <c r="BE515">
        <v>0</v>
      </c>
      <c r="BF515">
        <v>0</v>
      </c>
      <c r="BG515" s="20">
        <v>0</v>
      </c>
      <c r="BH515" s="20">
        <v>0</v>
      </c>
      <c r="BI515" s="20">
        <v>78</v>
      </c>
      <c r="BJ515" s="20">
        <v>5</v>
      </c>
      <c r="BK515" s="20">
        <v>324</v>
      </c>
      <c r="BL515" s="20">
        <v>821</v>
      </c>
      <c r="BM515" s="20">
        <v>442</v>
      </c>
      <c r="BN515" s="20">
        <v>59</v>
      </c>
      <c r="BO515" s="20">
        <v>37</v>
      </c>
      <c r="BP515" s="20">
        <v>2975</v>
      </c>
      <c r="BQ515" s="20">
        <v>845</v>
      </c>
      <c r="BR515" s="20">
        <v>0</v>
      </c>
      <c r="BS515" s="20">
        <v>16</v>
      </c>
      <c r="BT515" s="20">
        <v>273</v>
      </c>
      <c r="BU515" s="20">
        <v>669</v>
      </c>
      <c r="BV515" s="20">
        <v>1874</v>
      </c>
    </row>
    <row r="516" spans="1:74" x14ac:dyDescent="0.25">
      <c r="A516" s="20" t="s">
        <v>434</v>
      </c>
      <c r="B516" s="20" t="s">
        <v>439</v>
      </c>
      <c r="C516" s="20" t="s">
        <v>535</v>
      </c>
      <c r="D516" s="1">
        <v>44577</v>
      </c>
      <c r="E516">
        <v>86</v>
      </c>
      <c r="F516">
        <v>0</v>
      </c>
      <c r="G516">
        <v>0</v>
      </c>
      <c r="H516">
        <v>0</v>
      </c>
      <c r="I516">
        <v>0</v>
      </c>
      <c r="J516">
        <v>62</v>
      </c>
      <c r="K516">
        <v>0</v>
      </c>
      <c r="L516">
        <v>4</v>
      </c>
      <c r="M516">
        <v>4</v>
      </c>
      <c r="N516">
        <v>6</v>
      </c>
      <c r="O516">
        <v>5</v>
      </c>
      <c r="P516">
        <v>0</v>
      </c>
      <c r="Q516">
        <v>0</v>
      </c>
      <c r="R516">
        <v>361</v>
      </c>
      <c r="S516">
        <v>298</v>
      </c>
      <c r="T516">
        <v>16</v>
      </c>
      <c r="U516">
        <v>8</v>
      </c>
      <c r="V516">
        <v>7</v>
      </c>
      <c r="W516">
        <v>1027</v>
      </c>
      <c r="X516">
        <v>556</v>
      </c>
      <c r="Y516">
        <v>15</v>
      </c>
      <c r="Z516">
        <v>83</v>
      </c>
      <c r="AA516">
        <v>59</v>
      </c>
      <c r="AB516">
        <v>566</v>
      </c>
      <c r="AC516">
        <v>311</v>
      </c>
      <c r="AD516">
        <v>2</v>
      </c>
      <c r="AE516">
        <v>25</v>
      </c>
      <c r="AF516">
        <v>85</v>
      </c>
      <c r="AG516">
        <v>83</v>
      </c>
      <c r="AH516">
        <v>32</v>
      </c>
      <c r="AI516">
        <v>0</v>
      </c>
      <c r="AJ516">
        <v>10</v>
      </c>
      <c r="AK516">
        <v>11</v>
      </c>
      <c r="AL516">
        <v>39</v>
      </c>
      <c r="AM516">
        <v>32</v>
      </c>
      <c r="AN516">
        <v>1</v>
      </c>
      <c r="AO516">
        <v>1</v>
      </c>
      <c r="AP516">
        <v>0</v>
      </c>
      <c r="AQ516">
        <v>0</v>
      </c>
      <c r="AR516">
        <v>0</v>
      </c>
      <c r="AS516">
        <v>0</v>
      </c>
      <c r="AT516">
        <v>0</v>
      </c>
      <c r="AU516">
        <v>0</v>
      </c>
      <c r="AV516">
        <v>0</v>
      </c>
      <c r="AW516">
        <v>0</v>
      </c>
      <c r="AX516">
        <v>0</v>
      </c>
      <c r="AY516">
        <v>0</v>
      </c>
      <c r="AZ516">
        <v>0</v>
      </c>
      <c r="BA516">
        <v>0</v>
      </c>
      <c r="BB516">
        <v>1</v>
      </c>
      <c r="BC516">
        <v>0</v>
      </c>
      <c r="BD516">
        <v>0</v>
      </c>
      <c r="BE516">
        <v>0</v>
      </c>
      <c r="BF516">
        <v>0</v>
      </c>
      <c r="BG516" s="20">
        <v>0</v>
      </c>
      <c r="BH516" s="20">
        <v>0</v>
      </c>
      <c r="BI516" s="20">
        <v>77</v>
      </c>
      <c r="BJ516" s="20">
        <v>6</v>
      </c>
      <c r="BK516" s="20">
        <v>325</v>
      </c>
      <c r="BL516" s="20">
        <v>824</v>
      </c>
      <c r="BM516" s="20">
        <v>442</v>
      </c>
      <c r="BN516" s="20">
        <v>58</v>
      </c>
      <c r="BO516" s="20">
        <v>37</v>
      </c>
      <c r="BP516" s="20">
        <v>2978</v>
      </c>
      <c r="BQ516" s="20">
        <v>880</v>
      </c>
      <c r="BR516" s="20">
        <v>0</v>
      </c>
      <c r="BS516" s="20">
        <v>16</v>
      </c>
      <c r="BT516" s="20">
        <v>271</v>
      </c>
      <c r="BU516" s="20">
        <v>669</v>
      </c>
      <c r="BV516" s="20">
        <v>1878</v>
      </c>
    </row>
    <row r="517" spans="1:74" x14ac:dyDescent="0.25">
      <c r="A517" s="20" t="s">
        <v>434</v>
      </c>
      <c r="B517" s="20" t="s">
        <v>439</v>
      </c>
      <c r="C517" s="20" t="s">
        <v>535</v>
      </c>
      <c r="D517" s="1">
        <v>44584</v>
      </c>
      <c r="E517">
        <v>85</v>
      </c>
      <c r="F517">
        <v>0</v>
      </c>
      <c r="G517">
        <v>0</v>
      </c>
      <c r="H517">
        <v>0</v>
      </c>
      <c r="I517">
        <v>0</v>
      </c>
      <c r="J517">
        <v>62</v>
      </c>
      <c r="K517">
        <v>0</v>
      </c>
      <c r="L517">
        <v>4</v>
      </c>
      <c r="M517">
        <v>4</v>
      </c>
      <c r="N517">
        <v>6</v>
      </c>
      <c r="O517">
        <v>5</v>
      </c>
      <c r="P517">
        <v>0</v>
      </c>
      <c r="Q517">
        <v>0</v>
      </c>
      <c r="R517">
        <v>360</v>
      </c>
      <c r="S517">
        <v>298</v>
      </c>
      <c r="T517">
        <v>16</v>
      </c>
      <c r="U517">
        <v>8</v>
      </c>
      <c r="V517">
        <v>7</v>
      </c>
      <c r="W517">
        <v>1027</v>
      </c>
      <c r="X517">
        <v>559</v>
      </c>
      <c r="Y517">
        <v>15</v>
      </c>
      <c r="Z517">
        <v>83</v>
      </c>
      <c r="AA517">
        <v>59</v>
      </c>
      <c r="AB517">
        <v>566</v>
      </c>
      <c r="AC517">
        <v>313</v>
      </c>
      <c r="AD517">
        <v>2</v>
      </c>
      <c r="AE517">
        <v>25</v>
      </c>
      <c r="AF517">
        <v>86</v>
      </c>
      <c r="AG517">
        <v>85</v>
      </c>
      <c r="AH517">
        <v>35</v>
      </c>
      <c r="AI517">
        <v>0</v>
      </c>
      <c r="AJ517">
        <v>10</v>
      </c>
      <c r="AK517">
        <v>11</v>
      </c>
      <c r="AL517">
        <v>39</v>
      </c>
      <c r="AM517">
        <v>32</v>
      </c>
      <c r="AN517">
        <v>1</v>
      </c>
      <c r="AO517">
        <v>1</v>
      </c>
      <c r="AP517">
        <v>0</v>
      </c>
      <c r="AQ517">
        <v>0</v>
      </c>
      <c r="AR517">
        <v>0</v>
      </c>
      <c r="AS517">
        <v>0</v>
      </c>
      <c r="AT517">
        <v>0</v>
      </c>
      <c r="AU517">
        <v>0</v>
      </c>
      <c r="AV517">
        <v>0</v>
      </c>
      <c r="AW517">
        <v>0</v>
      </c>
      <c r="AX517">
        <v>0</v>
      </c>
      <c r="AY517">
        <v>0</v>
      </c>
      <c r="AZ517">
        <v>0</v>
      </c>
      <c r="BA517">
        <v>0</v>
      </c>
      <c r="BB517">
        <v>1</v>
      </c>
      <c r="BC517">
        <v>0</v>
      </c>
      <c r="BD517">
        <v>0</v>
      </c>
      <c r="BE517">
        <v>0</v>
      </c>
      <c r="BF517">
        <v>0</v>
      </c>
      <c r="BG517" s="20">
        <v>0</v>
      </c>
      <c r="BH517" s="20">
        <v>0</v>
      </c>
      <c r="BI517" s="20">
        <v>76</v>
      </c>
      <c r="BJ517" s="20">
        <v>6</v>
      </c>
      <c r="BK517" s="20">
        <v>324</v>
      </c>
      <c r="BL517" s="20">
        <v>825</v>
      </c>
      <c r="BM517" s="20">
        <v>442</v>
      </c>
      <c r="BN517" s="20">
        <v>60</v>
      </c>
      <c r="BO517" s="20">
        <v>37</v>
      </c>
      <c r="BP517" s="20">
        <v>2981</v>
      </c>
      <c r="BQ517" s="20">
        <v>907</v>
      </c>
      <c r="BR517" s="20">
        <v>0</v>
      </c>
      <c r="BS517" s="20">
        <v>16</v>
      </c>
      <c r="BT517" s="20">
        <v>270</v>
      </c>
      <c r="BU517" s="20">
        <v>669</v>
      </c>
      <c r="BV517" s="20">
        <v>1882</v>
      </c>
    </row>
    <row r="518" spans="1:74" x14ac:dyDescent="0.25">
      <c r="A518" s="20" t="s">
        <v>434</v>
      </c>
      <c r="B518" s="20" t="s">
        <v>439</v>
      </c>
      <c r="C518" s="20" t="s">
        <v>535</v>
      </c>
      <c r="D518" s="1">
        <v>44591</v>
      </c>
      <c r="E518">
        <v>84</v>
      </c>
      <c r="F518">
        <v>0</v>
      </c>
      <c r="G518">
        <v>0</v>
      </c>
      <c r="H518">
        <v>0</v>
      </c>
      <c r="I518">
        <v>0</v>
      </c>
      <c r="J518">
        <v>63</v>
      </c>
      <c r="K518">
        <v>0</v>
      </c>
      <c r="L518">
        <v>4</v>
      </c>
      <c r="M518">
        <v>4</v>
      </c>
      <c r="N518">
        <v>6</v>
      </c>
      <c r="O518">
        <v>5</v>
      </c>
      <c r="P518">
        <v>0</v>
      </c>
      <c r="Q518">
        <v>0</v>
      </c>
      <c r="R518">
        <v>359</v>
      </c>
      <c r="S518">
        <v>299</v>
      </c>
      <c r="T518">
        <v>15</v>
      </c>
      <c r="U518">
        <v>8</v>
      </c>
      <c r="V518">
        <v>7</v>
      </c>
      <c r="W518">
        <v>1027</v>
      </c>
      <c r="X518">
        <v>568</v>
      </c>
      <c r="Y518">
        <v>15</v>
      </c>
      <c r="Z518">
        <v>82</v>
      </c>
      <c r="AA518">
        <v>59</v>
      </c>
      <c r="AB518">
        <v>565</v>
      </c>
      <c r="AC518">
        <v>316</v>
      </c>
      <c r="AD518">
        <v>2</v>
      </c>
      <c r="AE518">
        <v>25</v>
      </c>
      <c r="AF518">
        <v>86</v>
      </c>
      <c r="AG518">
        <v>85</v>
      </c>
      <c r="AH518">
        <v>34</v>
      </c>
      <c r="AI518">
        <v>0</v>
      </c>
      <c r="AJ518">
        <v>10</v>
      </c>
      <c r="AK518">
        <v>11</v>
      </c>
      <c r="AL518">
        <v>38</v>
      </c>
      <c r="AM518">
        <v>32</v>
      </c>
      <c r="AN518">
        <v>1</v>
      </c>
      <c r="AO518">
        <v>1</v>
      </c>
      <c r="AP518">
        <v>0</v>
      </c>
      <c r="AQ518">
        <v>0</v>
      </c>
      <c r="AR518">
        <v>0</v>
      </c>
      <c r="AS518">
        <v>0</v>
      </c>
      <c r="AT518">
        <v>0</v>
      </c>
      <c r="AU518">
        <v>0</v>
      </c>
      <c r="AV518">
        <v>0</v>
      </c>
      <c r="AW518">
        <v>0</v>
      </c>
      <c r="AX518">
        <v>0</v>
      </c>
      <c r="AY518">
        <v>0</v>
      </c>
      <c r="AZ518">
        <v>0</v>
      </c>
      <c r="BA518">
        <v>0</v>
      </c>
      <c r="BB518">
        <v>1</v>
      </c>
      <c r="BC518">
        <v>0</v>
      </c>
      <c r="BD518">
        <v>0</v>
      </c>
      <c r="BE518">
        <v>0</v>
      </c>
      <c r="BF518">
        <v>0</v>
      </c>
      <c r="BG518" s="20">
        <v>0</v>
      </c>
      <c r="BH518" s="20">
        <v>0</v>
      </c>
      <c r="BI518" s="20">
        <v>75</v>
      </c>
      <c r="BJ518" s="20">
        <v>6</v>
      </c>
      <c r="BK518" s="20">
        <v>324</v>
      </c>
      <c r="BL518" s="20">
        <v>829</v>
      </c>
      <c r="BM518" s="20">
        <v>441</v>
      </c>
      <c r="BN518" s="20">
        <v>59</v>
      </c>
      <c r="BO518" s="20">
        <v>36</v>
      </c>
      <c r="BP518" s="20">
        <v>2989</v>
      </c>
      <c r="BQ518" s="20">
        <v>931</v>
      </c>
      <c r="BR518" s="20">
        <v>0</v>
      </c>
      <c r="BS518" s="20">
        <v>16</v>
      </c>
      <c r="BT518" s="20">
        <v>273</v>
      </c>
      <c r="BU518" s="20">
        <v>670</v>
      </c>
      <c r="BV518" s="20">
        <v>1889</v>
      </c>
    </row>
    <row r="519" spans="1:74" x14ac:dyDescent="0.25">
      <c r="A519" s="20" t="s">
        <v>434</v>
      </c>
      <c r="B519" s="20" t="s">
        <v>439</v>
      </c>
      <c r="C519" s="20" t="s">
        <v>535</v>
      </c>
      <c r="D519" s="1">
        <v>44599</v>
      </c>
      <c r="E519">
        <v>84</v>
      </c>
      <c r="F519">
        <v>0</v>
      </c>
      <c r="G519">
        <v>0</v>
      </c>
      <c r="H519">
        <v>0</v>
      </c>
      <c r="I519">
        <v>0</v>
      </c>
      <c r="J519">
        <v>63</v>
      </c>
      <c r="K519">
        <v>0</v>
      </c>
      <c r="L519">
        <v>4</v>
      </c>
      <c r="M519">
        <v>4</v>
      </c>
      <c r="N519">
        <v>6</v>
      </c>
      <c r="O519">
        <v>5</v>
      </c>
      <c r="P519">
        <v>0</v>
      </c>
      <c r="Q519">
        <v>0</v>
      </c>
      <c r="R519">
        <v>359</v>
      </c>
      <c r="S519">
        <v>300</v>
      </c>
      <c r="T519">
        <v>15</v>
      </c>
      <c r="U519">
        <v>8</v>
      </c>
      <c r="V519">
        <v>7</v>
      </c>
      <c r="W519">
        <v>1028</v>
      </c>
      <c r="X519">
        <v>574</v>
      </c>
      <c r="Y519">
        <v>15</v>
      </c>
      <c r="Z519">
        <v>82</v>
      </c>
      <c r="AA519">
        <v>59</v>
      </c>
      <c r="AB519">
        <v>565</v>
      </c>
      <c r="AC519">
        <v>315</v>
      </c>
      <c r="AD519">
        <v>1</v>
      </c>
      <c r="AE519">
        <v>25</v>
      </c>
      <c r="AF519">
        <v>86</v>
      </c>
      <c r="AG519">
        <v>85</v>
      </c>
      <c r="AH519">
        <v>34</v>
      </c>
      <c r="AI519">
        <v>0</v>
      </c>
      <c r="AJ519">
        <v>10</v>
      </c>
      <c r="AK519">
        <v>11</v>
      </c>
      <c r="AL519">
        <v>38</v>
      </c>
      <c r="AM519">
        <v>32</v>
      </c>
      <c r="AN519">
        <v>1</v>
      </c>
      <c r="AO519">
        <v>1</v>
      </c>
      <c r="AP519">
        <v>0</v>
      </c>
      <c r="AQ519">
        <v>0</v>
      </c>
      <c r="AR519">
        <v>0</v>
      </c>
      <c r="AS519">
        <v>0</v>
      </c>
      <c r="AT519">
        <v>0</v>
      </c>
      <c r="AU519">
        <v>0</v>
      </c>
      <c r="AV519">
        <v>0</v>
      </c>
      <c r="AW519">
        <v>0</v>
      </c>
      <c r="AX519">
        <v>0</v>
      </c>
      <c r="AY519">
        <v>0</v>
      </c>
      <c r="AZ519">
        <v>0</v>
      </c>
      <c r="BA519">
        <v>0</v>
      </c>
      <c r="BB519">
        <v>1</v>
      </c>
      <c r="BC519">
        <v>0</v>
      </c>
      <c r="BD519">
        <v>0</v>
      </c>
      <c r="BE519">
        <v>0</v>
      </c>
      <c r="BF519">
        <v>0</v>
      </c>
      <c r="BG519" s="20">
        <v>0</v>
      </c>
      <c r="BH519" s="20">
        <v>0</v>
      </c>
      <c r="BI519" s="20">
        <v>75</v>
      </c>
      <c r="BJ519" s="20">
        <v>6</v>
      </c>
      <c r="BK519" s="20">
        <v>325</v>
      </c>
      <c r="BL519" s="20">
        <v>830</v>
      </c>
      <c r="BM519" s="20">
        <v>440</v>
      </c>
      <c r="BN519" s="20">
        <v>60</v>
      </c>
      <c r="BO519" s="20">
        <v>36</v>
      </c>
      <c r="BP519" s="20">
        <v>2992</v>
      </c>
      <c r="BQ519" s="20">
        <v>941</v>
      </c>
      <c r="BR519" s="20">
        <v>0</v>
      </c>
      <c r="BS519" s="20">
        <v>15</v>
      </c>
      <c r="BT519" s="20">
        <v>273</v>
      </c>
      <c r="BU519" s="20">
        <v>667</v>
      </c>
      <c r="BV519" s="20">
        <v>1894</v>
      </c>
    </row>
    <row r="520" spans="1:74" x14ac:dyDescent="0.25">
      <c r="A520" s="20" t="s">
        <v>434</v>
      </c>
      <c r="B520" s="20" t="s">
        <v>439</v>
      </c>
      <c r="C520" s="20" t="s">
        <v>535</v>
      </c>
      <c r="D520" s="1">
        <v>44606</v>
      </c>
      <c r="E520">
        <v>84</v>
      </c>
      <c r="F520">
        <v>0</v>
      </c>
      <c r="G520">
        <v>0</v>
      </c>
      <c r="H520">
        <v>0</v>
      </c>
      <c r="I520">
        <v>0</v>
      </c>
      <c r="J520">
        <v>63</v>
      </c>
      <c r="K520">
        <v>0</v>
      </c>
      <c r="L520">
        <v>3</v>
      </c>
      <c r="M520">
        <v>4</v>
      </c>
      <c r="N520">
        <v>6</v>
      </c>
      <c r="O520">
        <v>5</v>
      </c>
      <c r="P520">
        <v>0</v>
      </c>
      <c r="Q520">
        <v>0</v>
      </c>
      <c r="R520">
        <v>361</v>
      </c>
      <c r="S520">
        <v>302</v>
      </c>
      <c r="T520">
        <v>15</v>
      </c>
      <c r="U520">
        <v>8</v>
      </c>
      <c r="V520">
        <v>8</v>
      </c>
      <c r="W520">
        <v>1022</v>
      </c>
      <c r="X520">
        <v>573</v>
      </c>
      <c r="Y520">
        <v>15</v>
      </c>
      <c r="Z520">
        <v>80</v>
      </c>
      <c r="AA520">
        <v>61</v>
      </c>
      <c r="AB520">
        <v>564</v>
      </c>
      <c r="AC520">
        <v>316</v>
      </c>
      <c r="AD520">
        <v>1</v>
      </c>
      <c r="AE520">
        <v>25</v>
      </c>
      <c r="AF520">
        <v>86</v>
      </c>
      <c r="AG520">
        <v>86</v>
      </c>
      <c r="AH520">
        <v>34</v>
      </c>
      <c r="AI520">
        <v>0</v>
      </c>
      <c r="AJ520">
        <v>10</v>
      </c>
      <c r="AK520">
        <v>12</v>
      </c>
      <c r="AL520">
        <v>38</v>
      </c>
      <c r="AM520">
        <v>32</v>
      </c>
      <c r="AN520">
        <v>1</v>
      </c>
      <c r="AO520">
        <v>1</v>
      </c>
      <c r="AP520">
        <v>0</v>
      </c>
      <c r="AQ520">
        <v>0</v>
      </c>
      <c r="AR520">
        <v>0</v>
      </c>
      <c r="AS520">
        <v>0</v>
      </c>
      <c r="AT520">
        <v>0</v>
      </c>
      <c r="AU520">
        <v>0</v>
      </c>
      <c r="AV520">
        <v>0</v>
      </c>
      <c r="AW520">
        <v>0</v>
      </c>
      <c r="AX520">
        <v>0</v>
      </c>
      <c r="AY520">
        <v>0</v>
      </c>
      <c r="AZ520">
        <v>0</v>
      </c>
      <c r="BA520">
        <v>0</v>
      </c>
      <c r="BB520">
        <v>0</v>
      </c>
      <c r="BC520">
        <v>0</v>
      </c>
      <c r="BD520">
        <v>0</v>
      </c>
      <c r="BE520">
        <v>0</v>
      </c>
      <c r="BF520">
        <v>0</v>
      </c>
      <c r="BG520" s="20">
        <v>0</v>
      </c>
      <c r="BH520" s="20">
        <v>0</v>
      </c>
      <c r="BI520" s="20">
        <v>75</v>
      </c>
      <c r="BJ520" s="20">
        <v>6</v>
      </c>
      <c r="BK520" s="20">
        <v>328</v>
      </c>
      <c r="BL520" s="20">
        <v>825</v>
      </c>
      <c r="BM520" s="20">
        <v>439</v>
      </c>
      <c r="BN520" s="20">
        <v>60</v>
      </c>
      <c r="BO520" s="20">
        <v>36</v>
      </c>
      <c r="BP520" s="20">
        <v>2985</v>
      </c>
      <c r="BQ520" s="20">
        <v>952</v>
      </c>
      <c r="BR520" s="20">
        <v>0</v>
      </c>
      <c r="BS520" s="20">
        <v>15</v>
      </c>
      <c r="BT520" s="20">
        <v>273</v>
      </c>
      <c r="BU520" s="20">
        <v>667</v>
      </c>
      <c r="BV520" s="20">
        <v>1890</v>
      </c>
    </row>
    <row r="521" spans="1:74" x14ac:dyDescent="0.25">
      <c r="A521" s="20" t="s">
        <v>434</v>
      </c>
      <c r="B521" s="20" t="s">
        <v>447</v>
      </c>
      <c r="C521" s="20" t="s">
        <v>448</v>
      </c>
      <c r="D521" s="1">
        <v>44493</v>
      </c>
      <c r="E521">
        <v>294</v>
      </c>
      <c r="F521">
        <v>12</v>
      </c>
      <c r="G521">
        <v>0</v>
      </c>
      <c r="H521">
        <v>6</v>
      </c>
      <c r="I521">
        <v>2</v>
      </c>
      <c r="J521">
        <v>51</v>
      </c>
      <c r="K521">
        <v>5</v>
      </c>
      <c r="L521">
        <v>14</v>
      </c>
      <c r="M521">
        <v>39</v>
      </c>
      <c r="N521">
        <v>106</v>
      </c>
      <c r="O521">
        <v>0</v>
      </c>
      <c r="P521">
        <v>57</v>
      </c>
      <c r="Q521">
        <v>5</v>
      </c>
      <c r="R521">
        <v>982</v>
      </c>
      <c r="S521">
        <v>0</v>
      </c>
      <c r="T521">
        <v>351</v>
      </c>
      <c r="U521">
        <v>47</v>
      </c>
      <c r="V521">
        <v>54</v>
      </c>
      <c r="W521">
        <v>3500</v>
      </c>
      <c r="X521">
        <v>0</v>
      </c>
      <c r="Y521">
        <v>184</v>
      </c>
      <c r="Z521">
        <v>74</v>
      </c>
      <c r="AA521">
        <v>583</v>
      </c>
      <c r="AB521">
        <v>2148</v>
      </c>
      <c r="AC521">
        <v>103</v>
      </c>
      <c r="AD521">
        <v>8</v>
      </c>
      <c r="AE521">
        <v>11</v>
      </c>
      <c r="AF521">
        <v>473</v>
      </c>
      <c r="AG521">
        <v>324</v>
      </c>
      <c r="AH521">
        <v>0</v>
      </c>
      <c r="AI521">
        <v>3</v>
      </c>
      <c r="AJ521">
        <v>4</v>
      </c>
      <c r="AK521">
        <v>80</v>
      </c>
      <c r="AL521">
        <v>194</v>
      </c>
      <c r="AM521">
        <v>0</v>
      </c>
      <c r="AN521">
        <v>50</v>
      </c>
      <c r="AO521">
        <v>5</v>
      </c>
      <c r="AP521">
        <v>3</v>
      </c>
      <c r="AQ521">
        <v>0</v>
      </c>
      <c r="AR521">
        <v>1</v>
      </c>
      <c r="AS521">
        <v>0</v>
      </c>
      <c r="AT521">
        <v>1</v>
      </c>
      <c r="AU521">
        <v>0</v>
      </c>
      <c r="AV521">
        <v>0</v>
      </c>
      <c r="AW521">
        <v>0</v>
      </c>
      <c r="AX521">
        <v>0</v>
      </c>
      <c r="AY521">
        <v>0</v>
      </c>
      <c r="AZ521">
        <v>2</v>
      </c>
      <c r="BA521">
        <v>1</v>
      </c>
      <c r="BB521">
        <v>38</v>
      </c>
      <c r="BC521">
        <v>63</v>
      </c>
      <c r="BD521">
        <v>0</v>
      </c>
      <c r="BE521">
        <v>5</v>
      </c>
      <c r="BF521">
        <v>11</v>
      </c>
      <c r="BG521" s="20"/>
      <c r="BH521" s="20"/>
      <c r="BI521" s="20"/>
      <c r="BJ521" s="20"/>
      <c r="BK521" s="20"/>
      <c r="BL521" s="20"/>
      <c r="BM521" s="20"/>
      <c r="BN521" s="20"/>
      <c r="BO521" s="20"/>
      <c r="BP521" s="20"/>
      <c r="BQ521" s="20"/>
      <c r="BR521" s="20"/>
      <c r="BS521" s="20"/>
      <c r="BT521" s="20"/>
      <c r="BU521" s="20"/>
      <c r="BV521" s="20"/>
    </row>
    <row r="522" spans="1:74" x14ac:dyDescent="0.25">
      <c r="A522" s="20" t="s">
        <v>434</v>
      </c>
      <c r="B522" s="20" t="s">
        <v>447</v>
      </c>
      <c r="C522" s="20" t="s">
        <v>448</v>
      </c>
      <c r="D522" s="1">
        <v>44500</v>
      </c>
      <c r="E522">
        <v>292</v>
      </c>
      <c r="F522">
        <v>12</v>
      </c>
      <c r="G522">
        <v>1</v>
      </c>
      <c r="H522">
        <v>6</v>
      </c>
      <c r="I522">
        <v>2</v>
      </c>
      <c r="J522">
        <v>69</v>
      </c>
      <c r="K522">
        <v>5</v>
      </c>
      <c r="L522">
        <v>14</v>
      </c>
      <c r="M522">
        <v>38</v>
      </c>
      <c r="N522">
        <v>105</v>
      </c>
      <c r="O522">
        <v>0</v>
      </c>
      <c r="P522">
        <v>57</v>
      </c>
      <c r="Q522">
        <v>5</v>
      </c>
      <c r="R522">
        <v>984</v>
      </c>
      <c r="S522">
        <v>0</v>
      </c>
      <c r="T522">
        <v>445</v>
      </c>
      <c r="U522">
        <v>47</v>
      </c>
      <c r="V522">
        <v>58</v>
      </c>
      <c r="W522">
        <v>3503</v>
      </c>
      <c r="X522">
        <v>0</v>
      </c>
      <c r="Y522">
        <v>305</v>
      </c>
      <c r="Z522">
        <v>74</v>
      </c>
      <c r="AA522">
        <v>566</v>
      </c>
      <c r="AB522">
        <v>2147</v>
      </c>
      <c r="AC522">
        <v>137</v>
      </c>
      <c r="AD522">
        <v>10</v>
      </c>
      <c r="AE522">
        <v>10</v>
      </c>
      <c r="AF522">
        <v>468</v>
      </c>
      <c r="AG522">
        <v>327</v>
      </c>
      <c r="AH522">
        <v>0</v>
      </c>
      <c r="AI522">
        <v>5</v>
      </c>
      <c r="AJ522">
        <v>5</v>
      </c>
      <c r="AK522">
        <v>78</v>
      </c>
      <c r="AL522">
        <v>192</v>
      </c>
      <c r="AM522">
        <v>0</v>
      </c>
      <c r="AN522">
        <v>51</v>
      </c>
      <c r="AO522">
        <v>4</v>
      </c>
      <c r="AP522">
        <v>3</v>
      </c>
      <c r="AQ522">
        <v>0</v>
      </c>
      <c r="AR522">
        <v>1</v>
      </c>
      <c r="AS522">
        <v>0</v>
      </c>
      <c r="AT522">
        <v>1</v>
      </c>
      <c r="AU522">
        <v>0</v>
      </c>
      <c r="AV522">
        <v>0</v>
      </c>
      <c r="AW522">
        <v>0</v>
      </c>
      <c r="AX522">
        <v>0</v>
      </c>
      <c r="AY522">
        <v>0</v>
      </c>
      <c r="AZ522">
        <v>2</v>
      </c>
      <c r="BA522">
        <v>1</v>
      </c>
      <c r="BB522">
        <v>38</v>
      </c>
      <c r="BC522">
        <v>66</v>
      </c>
      <c r="BD522">
        <v>0</v>
      </c>
      <c r="BE522">
        <v>5</v>
      </c>
      <c r="BF522">
        <v>11</v>
      </c>
      <c r="BG522" s="20"/>
      <c r="BH522" s="20"/>
      <c r="BI522" s="20"/>
      <c r="BJ522" s="20"/>
      <c r="BK522" s="20"/>
      <c r="BL522" s="20"/>
      <c r="BM522" s="20"/>
      <c r="BN522" s="20"/>
      <c r="BO522" s="20"/>
      <c r="BP522" s="20"/>
      <c r="BQ522" s="20"/>
      <c r="BR522" s="20"/>
      <c r="BS522" s="20"/>
      <c r="BT522" s="20"/>
      <c r="BU522" s="20"/>
      <c r="BV522" s="20"/>
    </row>
    <row r="523" spans="1:74" x14ac:dyDescent="0.25">
      <c r="A523" s="20" t="s">
        <v>434</v>
      </c>
      <c r="B523" s="20" t="s">
        <v>447</v>
      </c>
      <c r="C523" s="20" t="s">
        <v>448</v>
      </c>
      <c r="D523" s="1">
        <v>44507</v>
      </c>
      <c r="E523">
        <v>292</v>
      </c>
      <c r="F523">
        <v>12</v>
      </c>
      <c r="G523">
        <v>2</v>
      </c>
      <c r="H523">
        <v>6</v>
      </c>
      <c r="I523">
        <v>3</v>
      </c>
      <c r="J523">
        <v>80</v>
      </c>
      <c r="K523">
        <v>5</v>
      </c>
      <c r="L523">
        <v>12</v>
      </c>
      <c r="M523">
        <v>37</v>
      </c>
      <c r="N523">
        <v>105</v>
      </c>
      <c r="O523">
        <v>58</v>
      </c>
      <c r="P523">
        <v>2</v>
      </c>
      <c r="Q523">
        <v>4</v>
      </c>
      <c r="R523">
        <v>986</v>
      </c>
      <c r="S523">
        <v>513</v>
      </c>
      <c r="T523">
        <v>38</v>
      </c>
      <c r="U523">
        <v>45</v>
      </c>
      <c r="V523">
        <v>57</v>
      </c>
      <c r="W523">
        <v>3503</v>
      </c>
      <c r="X523">
        <v>459</v>
      </c>
      <c r="Y523">
        <v>65</v>
      </c>
      <c r="Z523">
        <v>76</v>
      </c>
      <c r="AA523">
        <v>560</v>
      </c>
      <c r="AB523">
        <v>2144</v>
      </c>
      <c r="AC523">
        <v>190</v>
      </c>
      <c r="AD523">
        <v>12</v>
      </c>
      <c r="AE523">
        <v>10</v>
      </c>
      <c r="AF523">
        <v>465</v>
      </c>
      <c r="AG523">
        <v>331</v>
      </c>
      <c r="AH523">
        <v>11</v>
      </c>
      <c r="AI523">
        <v>5</v>
      </c>
      <c r="AJ523">
        <v>5</v>
      </c>
      <c r="AK523">
        <v>81</v>
      </c>
      <c r="AL523">
        <v>190</v>
      </c>
      <c r="AM523">
        <v>66</v>
      </c>
      <c r="AN523">
        <v>11</v>
      </c>
      <c r="AO523">
        <v>4</v>
      </c>
      <c r="AP523">
        <v>2</v>
      </c>
      <c r="AQ523">
        <v>0</v>
      </c>
      <c r="AR523">
        <v>1</v>
      </c>
      <c r="AS523">
        <v>0</v>
      </c>
      <c r="AT523">
        <v>1</v>
      </c>
      <c r="AU523">
        <v>0</v>
      </c>
      <c r="AV523">
        <v>0</v>
      </c>
      <c r="AW523">
        <v>0</v>
      </c>
      <c r="AX523">
        <v>0</v>
      </c>
      <c r="AY523">
        <v>0</v>
      </c>
      <c r="AZ523">
        <v>0</v>
      </c>
      <c r="BA523">
        <v>1</v>
      </c>
      <c r="BB523">
        <v>0</v>
      </c>
      <c r="BC523">
        <v>0</v>
      </c>
      <c r="BD523">
        <v>0</v>
      </c>
      <c r="BE523">
        <v>0</v>
      </c>
      <c r="BF523">
        <v>0</v>
      </c>
      <c r="BG523" s="20">
        <v>10</v>
      </c>
      <c r="BH523" s="20">
        <v>6</v>
      </c>
      <c r="BI523" s="20">
        <v>227</v>
      </c>
      <c r="BJ523" s="20">
        <v>94</v>
      </c>
      <c r="BK523" s="20">
        <v>831</v>
      </c>
      <c r="BL523" s="20">
        <v>2636</v>
      </c>
      <c r="BM523" s="20">
        <v>1593</v>
      </c>
      <c r="BN523" s="20">
        <v>205</v>
      </c>
      <c r="BO523" s="20">
        <v>163</v>
      </c>
      <c r="BP523" s="20"/>
      <c r="BQ523" s="20"/>
      <c r="BR523" s="20"/>
      <c r="BS523" s="20"/>
      <c r="BT523" s="20"/>
      <c r="BU523" s="20"/>
      <c r="BV523" s="20"/>
    </row>
    <row r="524" spans="1:74" x14ac:dyDescent="0.25">
      <c r="A524" s="20" t="s">
        <v>434</v>
      </c>
      <c r="B524" s="20" t="s">
        <v>447</v>
      </c>
      <c r="C524" s="20" t="s">
        <v>448</v>
      </c>
      <c r="D524" s="1">
        <v>44514</v>
      </c>
      <c r="E524">
        <v>291</v>
      </c>
      <c r="F524">
        <v>12</v>
      </c>
      <c r="G524">
        <v>2</v>
      </c>
      <c r="H524">
        <v>6</v>
      </c>
      <c r="I524">
        <v>3</v>
      </c>
      <c r="J524">
        <v>89</v>
      </c>
      <c r="K524">
        <v>5</v>
      </c>
      <c r="L524">
        <v>12</v>
      </c>
      <c r="M524">
        <v>35</v>
      </c>
      <c r="N524">
        <v>109</v>
      </c>
      <c r="O524">
        <v>59</v>
      </c>
      <c r="P524">
        <v>2</v>
      </c>
      <c r="Q524">
        <v>5</v>
      </c>
      <c r="R524">
        <v>985</v>
      </c>
      <c r="S524">
        <v>567</v>
      </c>
      <c r="T524">
        <v>38</v>
      </c>
      <c r="U524">
        <v>45</v>
      </c>
      <c r="V524">
        <v>55</v>
      </c>
      <c r="W524">
        <v>3510</v>
      </c>
      <c r="X524">
        <v>638</v>
      </c>
      <c r="Y524">
        <v>66</v>
      </c>
      <c r="Z524">
        <v>79</v>
      </c>
      <c r="AA524">
        <v>556</v>
      </c>
      <c r="AB524">
        <v>2147</v>
      </c>
      <c r="AC524">
        <v>249</v>
      </c>
      <c r="AD524">
        <v>12</v>
      </c>
      <c r="AE524">
        <v>10</v>
      </c>
      <c r="AF524">
        <v>466</v>
      </c>
      <c r="AG524">
        <v>332</v>
      </c>
      <c r="AH524">
        <v>17</v>
      </c>
      <c r="AI524">
        <v>5</v>
      </c>
      <c r="AJ524">
        <v>4</v>
      </c>
      <c r="AK524">
        <v>80</v>
      </c>
      <c r="AL524">
        <v>191</v>
      </c>
      <c r="AM524">
        <v>70</v>
      </c>
      <c r="AN524">
        <v>11</v>
      </c>
      <c r="AO524">
        <v>4</v>
      </c>
      <c r="AP524">
        <v>2</v>
      </c>
      <c r="AQ524">
        <v>0</v>
      </c>
      <c r="AR524">
        <v>1</v>
      </c>
      <c r="AS524">
        <v>0</v>
      </c>
      <c r="AT524">
        <v>1</v>
      </c>
      <c r="AU524">
        <v>0</v>
      </c>
      <c r="AV524">
        <v>0</v>
      </c>
      <c r="AW524">
        <v>0</v>
      </c>
      <c r="AX524">
        <v>0</v>
      </c>
      <c r="AY524">
        <v>0</v>
      </c>
      <c r="AZ524">
        <v>0</v>
      </c>
      <c r="BA524">
        <v>1</v>
      </c>
      <c r="BB524">
        <v>0</v>
      </c>
      <c r="BC524">
        <v>0</v>
      </c>
      <c r="BD524">
        <v>0</v>
      </c>
      <c r="BE524">
        <v>0</v>
      </c>
      <c r="BF524">
        <v>0</v>
      </c>
      <c r="BG524" s="20">
        <v>10</v>
      </c>
      <c r="BH524" s="20">
        <v>6</v>
      </c>
      <c r="BI524" s="20">
        <v>227</v>
      </c>
      <c r="BJ524" s="20">
        <v>97</v>
      </c>
      <c r="BK524" s="20">
        <v>830</v>
      </c>
      <c r="BL524" s="20">
        <v>2644</v>
      </c>
      <c r="BM524" s="20">
        <v>1600</v>
      </c>
      <c r="BN524" s="20">
        <v>209</v>
      </c>
      <c r="BO524" s="20">
        <v>164</v>
      </c>
      <c r="BP524" s="20"/>
      <c r="BQ524" s="20"/>
      <c r="BR524" s="20"/>
      <c r="BS524" s="20"/>
      <c r="BT524" s="20"/>
      <c r="BU524" s="20"/>
      <c r="BV524" s="20"/>
    </row>
    <row r="525" spans="1:74" x14ac:dyDescent="0.25">
      <c r="A525" s="20" t="s">
        <v>434</v>
      </c>
      <c r="B525" s="20" t="s">
        <v>447</v>
      </c>
      <c r="C525" s="20" t="s">
        <v>448</v>
      </c>
      <c r="D525" s="1">
        <v>44521</v>
      </c>
      <c r="E525">
        <v>291</v>
      </c>
      <c r="F525">
        <v>12</v>
      </c>
      <c r="G525">
        <v>2</v>
      </c>
      <c r="H525">
        <v>6</v>
      </c>
      <c r="I525">
        <v>3</v>
      </c>
      <c r="J525">
        <v>97</v>
      </c>
      <c r="K525">
        <v>4</v>
      </c>
      <c r="L525">
        <v>12</v>
      </c>
      <c r="M525">
        <v>34</v>
      </c>
      <c r="N525">
        <v>108</v>
      </c>
      <c r="O525">
        <v>62</v>
      </c>
      <c r="P525">
        <v>2</v>
      </c>
      <c r="Q525">
        <v>5</v>
      </c>
      <c r="R525">
        <v>985</v>
      </c>
      <c r="S525">
        <v>595</v>
      </c>
      <c r="T525">
        <v>38</v>
      </c>
      <c r="U525">
        <v>47</v>
      </c>
      <c r="V525">
        <v>54</v>
      </c>
      <c r="W525">
        <v>3512</v>
      </c>
      <c r="X525">
        <v>809</v>
      </c>
      <c r="Y525">
        <v>66</v>
      </c>
      <c r="Z525">
        <v>78</v>
      </c>
      <c r="AA525">
        <v>549</v>
      </c>
      <c r="AB525">
        <v>2149</v>
      </c>
      <c r="AC525">
        <v>315</v>
      </c>
      <c r="AD525">
        <v>14</v>
      </c>
      <c r="AE525">
        <v>10</v>
      </c>
      <c r="AF525">
        <v>466</v>
      </c>
      <c r="AG525">
        <v>337</v>
      </c>
      <c r="AH525">
        <v>25</v>
      </c>
      <c r="AI525">
        <v>5</v>
      </c>
      <c r="AJ525">
        <v>5</v>
      </c>
      <c r="AK525">
        <v>81</v>
      </c>
      <c r="AL525">
        <v>190</v>
      </c>
      <c r="AM525">
        <v>71</v>
      </c>
      <c r="AN525">
        <v>11</v>
      </c>
      <c r="AO525">
        <v>4</v>
      </c>
      <c r="AP525">
        <v>2</v>
      </c>
      <c r="AQ525">
        <v>0</v>
      </c>
      <c r="AR525">
        <v>0</v>
      </c>
      <c r="AS525">
        <v>0</v>
      </c>
      <c r="AT525">
        <v>1</v>
      </c>
      <c r="AU525">
        <v>0</v>
      </c>
      <c r="AV525">
        <v>0</v>
      </c>
      <c r="AW525">
        <v>0</v>
      </c>
      <c r="AX525">
        <v>0</v>
      </c>
      <c r="AY525">
        <v>0</v>
      </c>
      <c r="AZ525">
        <v>0</v>
      </c>
      <c r="BA525">
        <v>1</v>
      </c>
      <c r="BB525">
        <v>0</v>
      </c>
      <c r="BC525">
        <v>0</v>
      </c>
      <c r="BD525">
        <v>0</v>
      </c>
      <c r="BE525">
        <v>0</v>
      </c>
      <c r="BF525">
        <v>0</v>
      </c>
      <c r="BG525" s="20">
        <v>10</v>
      </c>
      <c r="BH525" s="20">
        <v>6</v>
      </c>
      <c r="BI525" s="20">
        <v>227</v>
      </c>
      <c r="BJ525" s="20">
        <v>96</v>
      </c>
      <c r="BK525" s="20">
        <v>829</v>
      </c>
      <c r="BL525" s="20">
        <v>2646</v>
      </c>
      <c r="BM525" s="20">
        <v>1603</v>
      </c>
      <c r="BN525" s="20">
        <v>212</v>
      </c>
      <c r="BO525" s="20">
        <v>163</v>
      </c>
      <c r="BP525" s="20"/>
      <c r="BQ525" s="20"/>
      <c r="BR525" s="20"/>
      <c r="BS525" s="20"/>
      <c r="BT525" s="20"/>
      <c r="BU525" s="20"/>
      <c r="BV525" s="20"/>
    </row>
    <row r="526" spans="1:74" x14ac:dyDescent="0.25">
      <c r="A526" s="20" t="s">
        <v>434</v>
      </c>
      <c r="B526" s="20" t="s">
        <v>447</v>
      </c>
      <c r="C526" s="20" t="s">
        <v>448</v>
      </c>
      <c r="D526" s="1">
        <v>44528</v>
      </c>
      <c r="E526">
        <v>291</v>
      </c>
      <c r="F526">
        <v>12</v>
      </c>
      <c r="G526">
        <v>2</v>
      </c>
      <c r="H526">
        <v>6</v>
      </c>
      <c r="I526">
        <v>3</v>
      </c>
      <c r="J526">
        <v>113</v>
      </c>
      <c r="K526">
        <v>4</v>
      </c>
      <c r="L526">
        <v>12</v>
      </c>
      <c r="M526">
        <v>34</v>
      </c>
      <c r="N526">
        <v>108</v>
      </c>
      <c r="O526">
        <v>61</v>
      </c>
      <c r="P526">
        <v>2</v>
      </c>
      <c r="Q526">
        <v>4</v>
      </c>
      <c r="R526">
        <v>979</v>
      </c>
      <c r="S526">
        <v>618</v>
      </c>
      <c r="T526">
        <v>37</v>
      </c>
      <c r="U526">
        <v>46</v>
      </c>
      <c r="V526">
        <v>53</v>
      </c>
      <c r="W526">
        <v>3393</v>
      </c>
      <c r="X526">
        <v>1044</v>
      </c>
      <c r="Y526">
        <v>69</v>
      </c>
      <c r="Z526">
        <v>73</v>
      </c>
      <c r="AA526">
        <v>517</v>
      </c>
      <c r="AB526">
        <v>2157</v>
      </c>
      <c r="AC526">
        <v>425</v>
      </c>
      <c r="AD526">
        <v>14</v>
      </c>
      <c r="AE526">
        <v>10</v>
      </c>
      <c r="AF526">
        <v>463</v>
      </c>
      <c r="AG526">
        <v>348</v>
      </c>
      <c r="AH526">
        <v>40</v>
      </c>
      <c r="AI526">
        <v>6</v>
      </c>
      <c r="AJ526">
        <v>6</v>
      </c>
      <c r="AK526">
        <v>77</v>
      </c>
      <c r="AL526">
        <v>191</v>
      </c>
      <c r="AM526">
        <v>72</v>
      </c>
      <c r="AN526">
        <v>11</v>
      </c>
      <c r="AO526">
        <v>4</v>
      </c>
      <c r="AP526">
        <v>2</v>
      </c>
      <c r="AQ526">
        <v>0</v>
      </c>
      <c r="AR526">
        <v>0</v>
      </c>
      <c r="AS526">
        <v>0</v>
      </c>
      <c r="AT526">
        <v>1</v>
      </c>
      <c r="AU526">
        <v>0</v>
      </c>
      <c r="AV526">
        <v>0</v>
      </c>
      <c r="AW526">
        <v>0</v>
      </c>
      <c r="AX526">
        <v>0</v>
      </c>
      <c r="AY526">
        <v>0</v>
      </c>
      <c r="AZ526">
        <v>0</v>
      </c>
      <c r="BA526">
        <v>1</v>
      </c>
      <c r="BB526">
        <v>0</v>
      </c>
      <c r="BC526">
        <v>0</v>
      </c>
      <c r="BD526">
        <v>0</v>
      </c>
      <c r="BE526">
        <v>0</v>
      </c>
      <c r="BF526">
        <v>0</v>
      </c>
      <c r="BG526" s="20">
        <v>10</v>
      </c>
      <c r="BH526" s="20">
        <v>6</v>
      </c>
      <c r="BI526" s="20">
        <v>228</v>
      </c>
      <c r="BJ526" s="20">
        <v>97</v>
      </c>
      <c r="BK526" s="20">
        <v>828</v>
      </c>
      <c r="BL526" s="20">
        <v>2575</v>
      </c>
      <c r="BM526" s="20">
        <v>1611</v>
      </c>
      <c r="BN526" s="20">
        <v>222</v>
      </c>
      <c r="BO526" s="20">
        <v>164</v>
      </c>
      <c r="BP526" s="20"/>
      <c r="BQ526" s="20"/>
      <c r="BR526" s="20"/>
      <c r="BS526" s="20"/>
      <c r="BT526" s="20"/>
      <c r="BU526" s="20"/>
      <c r="BV526" s="20"/>
    </row>
    <row r="527" spans="1:74" x14ac:dyDescent="0.25">
      <c r="A527" s="20" t="s">
        <v>434</v>
      </c>
      <c r="B527" s="20" t="s">
        <v>447</v>
      </c>
      <c r="C527" s="20" t="s">
        <v>448</v>
      </c>
      <c r="D527" s="1">
        <v>44535</v>
      </c>
      <c r="E527">
        <v>291</v>
      </c>
      <c r="F527">
        <v>12</v>
      </c>
      <c r="G527">
        <v>3</v>
      </c>
      <c r="H527">
        <v>6</v>
      </c>
      <c r="I527">
        <v>4</v>
      </c>
      <c r="J527">
        <v>126</v>
      </c>
      <c r="K527">
        <v>4</v>
      </c>
      <c r="L527">
        <v>12</v>
      </c>
      <c r="M527">
        <v>34</v>
      </c>
      <c r="N527">
        <v>106</v>
      </c>
      <c r="O527">
        <v>63</v>
      </c>
      <c r="P527">
        <v>2</v>
      </c>
      <c r="Q527">
        <v>4</v>
      </c>
      <c r="R527">
        <v>977</v>
      </c>
      <c r="S527">
        <v>652</v>
      </c>
      <c r="T527">
        <v>37</v>
      </c>
      <c r="U527">
        <v>46</v>
      </c>
      <c r="V527">
        <v>51</v>
      </c>
      <c r="W527">
        <v>3401</v>
      </c>
      <c r="X527">
        <v>1230</v>
      </c>
      <c r="Y527">
        <v>69</v>
      </c>
      <c r="Z527">
        <v>79</v>
      </c>
      <c r="AA527">
        <v>509</v>
      </c>
      <c r="AB527">
        <v>2155</v>
      </c>
      <c r="AC527">
        <v>572</v>
      </c>
      <c r="AD527">
        <v>15</v>
      </c>
      <c r="AE527">
        <v>10</v>
      </c>
      <c r="AF527">
        <v>458</v>
      </c>
      <c r="AG527">
        <v>351</v>
      </c>
      <c r="AH527">
        <v>56</v>
      </c>
      <c r="AI527">
        <v>6</v>
      </c>
      <c r="AJ527">
        <v>6</v>
      </c>
      <c r="AK527">
        <v>78</v>
      </c>
      <c r="AL527">
        <v>189</v>
      </c>
      <c r="AM527">
        <v>82</v>
      </c>
      <c r="AN527">
        <v>11</v>
      </c>
      <c r="AO527">
        <v>4</v>
      </c>
      <c r="AP527">
        <v>2</v>
      </c>
      <c r="AQ527">
        <v>0</v>
      </c>
      <c r="AR527">
        <v>0</v>
      </c>
      <c r="AS527">
        <v>0</v>
      </c>
      <c r="AT527">
        <v>1</v>
      </c>
      <c r="AU527">
        <v>0</v>
      </c>
      <c r="AV527">
        <v>0</v>
      </c>
      <c r="AW527">
        <v>0</v>
      </c>
      <c r="AX527">
        <v>0</v>
      </c>
      <c r="AY527">
        <v>0</v>
      </c>
      <c r="AZ527">
        <v>0</v>
      </c>
      <c r="BA527">
        <v>1</v>
      </c>
      <c r="BB527">
        <v>0</v>
      </c>
      <c r="BC527">
        <v>0</v>
      </c>
      <c r="BD527">
        <v>0</v>
      </c>
      <c r="BE527">
        <v>0</v>
      </c>
      <c r="BF527">
        <v>0</v>
      </c>
      <c r="BG527" s="20">
        <v>10</v>
      </c>
      <c r="BH527" s="20">
        <v>6</v>
      </c>
      <c r="BI527" s="20">
        <v>229</v>
      </c>
      <c r="BJ527" s="20">
        <v>96</v>
      </c>
      <c r="BK527" s="20">
        <v>829</v>
      </c>
      <c r="BL527" s="20">
        <v>2590</v>
      </c>
      <c r="BM527" s="20">
        <v>1611</v>
      </c>
      <c r="BN527" s="20">
        <v>224</v>
      </c>
      <c r="BO527" s="20">
        <v>164</v>
      </c>
      <c r="BP527" s="20"/>
      <c r="BQ527" s="20"/>
      <c r="BR527" s="20"/>
      <c r="BS527" s="20"/>
      <c r="BT527" s="20"/>
      <c r="BU527" s="20"/>
      <c r="BV527" s="20"/>
    </row>
    <row r="528" spans="1:74" x14ac:dyDescent="0.25">
      <c r="A528" s="20" t="s">
        <v>434</v>
      </c>
      <c r="B528" s="20" t="s">
        <v>447</v>
      </c>
      <c r="C528" s="20" t="s">
        <v>448</v>
      </c>
      <c r="D528" s="1">
        <v>44542</v>
      </c>
      <c r="E528">
        <v>292</v>
      </c>
      <c r="F528">
        <v>12</v>
      </c>
      <c r="G528">
        <v>4</v>
      </c>
      <c r="H528">
        <v>6</v>
      </c>
      <c r="I528">
        <v>4</v>
      </c>
      <c r="J528">
        <v>136</v>
      </c>
      <c r="K528">
        <v>4</v>
      </c>
      <c r="L528">
        <v>13</v>
      </c>
      <c r="M528">
        <v>34</v>
      </c>
      <c r="N528">
        <v>106</v>
      </c>
      <c r="O528">
        <v>64</v>
      </c>
      <c r="P528">
        <v>2</v>
      </c>
      <c r="Q528">
        <v>4</v>
      </c>
      <c r="R528">
        <v>971</v>
      </c>
      <c r="S528">
        <v>671</v>
      </c>
      <c r="T528">
        <v>37</v>
      </c>
      <c r="U528">
        <v>42</v>
      </c>
      <c r="V528">
        <v>48</v>
      </c>
      <c r="W528">
        <v>3402</v>
      </c>
      <c r="X528">
        <v>1360</v>
      </c>
      <c r="Y528">
        <v>68</v>
      </c>
      <c r="Z528">
        <v>80</v>
      </c>
      <c r="AA528">
        <v>501</v>
      </c>
      <c r="AB528">
        <v>2156</v>
      </c>
      <c r="AC528">
        <v>728</v>
      </c>
      <c r="AD528">
        <v>16</v>
      </c>
      <c r="AE528">
        <v>11</v>
      </c>
      <c r="AF528">
        <v>454</v>
      </c>
      <c r="AG528">
        <v>353</v>
      </c>
      <c r="AH528">
        <v>65</v>
      </c>
      <c r="AI528">
        <v>6</v>
      </c>
      <c r="AJ528">
        <v>6</v>
      </c>
      <c r="AK528">
        <v>77</v>
      </c>
      <c r="AL528">
        <v>191</v>
      </c>
      <c r="AM528">
        <v>89</v>
      </c>
      <c r="AN528">
        <v>11</v>
      </c>
      <c r="AO528">
        <v>5</v>
      </c>
      <c r="AP528">
        <v>2</v>
      </c>
      <c r="AQ528">
        <v>0</v>
      </c>
      <c r="AR528">
        <v>0</v>
      </c>
      <c r="AS528">
        <v>0</v>
      </c>
      <c r="AT528">
        <v>1</v>
      </c>
      <c r="AU528">
        <v>0</v>
      </c>
      <c r="AV528">
        <v>0</v>
      </c>
      <c r="AW528">
        <v>0</v>
      </c>
      <c r="AX528">
        <v>0</v>
      </c>
      <c r="AY528">
        <v>0</v>
      </c>
      <c r="AZ528">
        <v>0</v>
      </c>
      <c r="BA528">
        <v>1</v>
      </c>
      <c r="BB528">
        <v>0</v>
      </c>
      <c r="BC528">
        <v>0</v>
      </c>
      <c r="BD528">
        <v>0</v>
      </c>
      <c r="BE528">
        <v>0</v>
      </c>
      <c r="BF528">
        <v>0</v>
      </c>
      <c r="BG528" s="20">
        <v>10</v>
      </c>
      <c r="BH528" s="20">
        <v>6</v>
      </c>
      <c r="BI528" s="20">
        <v>230</v>
      </c>
      <c r="BJ528" s="20">
        <v>96</v>
      </c>
      <c r="BK528" s="20">
        <v>828</v>
      </c>
      <c r="BL528" s="20">
        <v>2600</v>
      </c>
      <c r="BM528" s="20">
        <v>1612</v>
      </c>
      <c r="BN528" s="20">
        <v>228</v>
      </c>
      <c r="BO528" s="20">
        <v>166</v>
      </c>
      <c r="BP528" s="20"/>
      <c r="BQ528" s="20"/>
      <c r="BR528" s="20"/>
      <c r="BS528" s="20"/>
      <c r="BT528" s="20"/>
      <c r="BU528" s="20"/>
      <c r="BV528" s="20"/>
    </row>
    <row r="529" spans="1:74" x14ac:dyDescent="0.25">
      <c r="A529" s="20" t="s">
        <v>434</v>
      </c>
      <c r="B529" s="20" t="s">
        <v>447</v>
      </c>
      <c r="C529" s="20" t="s">
        <v>448</v>
      </c>
      <c r="D529" s="1">
        <v>44549</v>
      </c>
      <c r="E529">
        <v>292</v>
      </c>
      <c r="F529">
        <v>11</v>
      </c>
      <c r="G529">
        <v>5</v>
      </c>
      <c r="H529">
        <v>6</v>
      </c>
      <c r="I529">
        <v>4</v>
      </c>
      <c r="J529">
        <v>152</v>
      </c>
      <c r="K529">
        <v>3</v>
      </c>
      <c r="L529">
        <v>13</v>
      </c>
      <c r="M529">
        <v>34</v>
      </c>
      <c r="N529">
        <v>109</v>
      </c>
      <c r="O529">
        <v>65</v>
      </c>
      <c r="P529">
        <v>2</v>
      </c>
      <c r="Q529">
        <v>5</v>
      </c>
      <c r="R529">
        <v>972</v>
      </c>
      <c r="S529">
        <v>702</v>
      </c>
      <c r="T529">
        <v>36</v>
      </c>
      <c r="U529">
        <v>41</v>
      </c>
      <c r="V529">
        <v>47</v>
      </c>
      <c r="W529">
        <v>3410</v>
      </c>
      <c r="X529">
        <v>1531</v>
      </c>
      <c r="Y529">
        <v>68</v>
      </c>
      <c r="Z529">
        <v>81</v>
      </c>
      <c r="AA529">
        <v>499</v>
      </c>
      <c r="AB529">
        <v>2163</v>
      </c>
      <c r="AC529">
        <v>889</v>
      </c>
      <c r="AD529">
        <v>16</v>
      </c>
      <c r="AE529">
        <v>10</v>
      </c>
      <c r="AF529">
        <v>457</v>
      </c>
      <c r="AG529">
        <v>354</v>
      </c>
      <c r="AH529">
        <v>85</v>
      </c>
      <c r="AI529">
        <v>6</v>
      </c>
      <c r="AJ529">
        <v>7</v>
      </c>
      <c r="AK529">
        <v>76</v>
      </c>
      <c r="AL529">
        <v>191</v>
      </c>
      <c r="AM529">
        <v>125</v>
      </c>
      <c r="AN529">
        <v>11</v>
      </c>
      <c r="AO529">
        <v>5</v>
      </c>
      <c r="AP529">
        <v>2</v>
      </c>
      <c r="AQ529">
        <v>0</v>
      </c>
      <c r="AR529">
        <v>0</v>
      </c>
      <c r="AS529">
        <v>0</v>
      </c>
      <c r="AT529">
        <v>1</v>
      </c>
      <c r="AU529">
        <v>0</v>
      </c>
      <c r="AV529">
        <v>0</v>
      </c>
      <c r="AW529">
        <v>0</v>
      </c>
      <c r="AX529">
        <v>0</v>
      </c>
      <c r="AY529">
        <v>0</v>
      </c>
      <c r="AZ529">
        <v>0</v>
      </c>
      <c r="BA529">
        <v>1</v>
      </c>
      <c r="BB529">
        <v>0</v>
      </c>
      <c r="BC529">
        <v>0</v>
      </c>
      <c r="BD529">
        <v>0</v>
      </c>
      <c r="BE529">
        <v>0</v>
      </c>
      <c r="BF529">
        <v>0</v>
      </c>
      <c r="BG529" s="20">
        <v>9</v>
      </c>
      <c r="BH529" s="20">
        <v>6</v>
      </c>
      <c r="BI529" s="20">
        <v>230</v>
      </c>
      <c r="BJ529" s="20">
        <v>98</v>
      </c>
      <c r="BK529" s="20">
        <v>829</v>
      </c>
      <c r="BL529" s="20">
        <v>2615</v>
      </c>
      <c r="BM529" s="20">
        <v>1614</v>
      </c>
      <c r="BN529" s="20">
        <v>231</v>
      </c>
      <c r="BO529" s="20">
        <v>168</v>
      </c>
      <c r="BP529" s="20">
        <v>10380</v>
      </c>
      <c r="BQ529" s="20">
        <v>1898</v>
      </c>
      <c r="BR529" s="20">
        <v>0</v>
      </c>
      <c r="BS529" s="20">
        <v>77</v>
      </c>
      <c r="BT529" s="20">
        <v>98</v>
      </c>
      <c r="BU529" s="20">
        <v>3335</v>
      </c>
      <c r="BV529" s="20">
        <v>6245</v>
      </c>
    </row>
    <row r="530" spans="1:74" x14ac:dyDescent="0.25">
      <c r="A530" s="20" t="s">
        <v>434</v>
      </c>
      <c r="B530" s="20" t="s">
        <v>447</v>
      </c>
      <c r="C530" s="20" t="s">
        <v>448</v>
      </c>
      <c r="D530" s="1">
        <v>44558</v>
      </c>
      <c r="E530">
        <v>293</v>
      </c>
      <c r="F530">
        <v>11</v>
      </c>
      <c r="G530">
        <v>5</v>
      </c>
      <c r="H530">
        <v>6</v>
      </c>
      <c r="I530">
        <v>4</v>
      </c>
      <c r="J530">
        <v>161</v>
      </c>
      <c r="K530">
        <v>4</v>
      </c>
      <c r="L530">
        <v>14</v>
      </c>
      <c r="M530">
        <v>32</v>
      </c>
      <c r="N530">
        <v>108</v>
      </c>
      <c r="O530">
        <v>64</v>
      </c>
      <c r="P530">
        <v>2</v>
      </c>
      <c r="Q530">
        <v>5</v>
      </c>
      <c r="R530">
        <v>974</v>
      </c>
      <c r="S530">
        <v>722</v>
      </c>
      <c r="T530">
        <v>36</v>
      </c>
      <c r="U530">
        <v>40</v>
      </c>
      <c r="V530">
        <v>46</v>
      </c>
      <c r="W530">
        <v>3416</v>
      </c>
      <c r="X530">
        <v>1662</v>
      </c>
      <c r="Y530">
        <v>67</v>
      </c>
      <c r="Z530">
        <v>83</v>
      </c>
      <c r="AA530">
        <v>492</v>
      </c>
      <c r="AB530">
        <v>2170</v>
      </c>
      <c r="AC530">
        <v>1006</v>
      </c>
      <c r="AD530">
        <v>17</v>
      </c>
      <c r="AE530">
        <v>8</v>
      </c>
      <c r="AF530">
        <v>462</v>
      </c>
      <c r="AG530">
        <v>354</v>
      </c>
      <c r="AH530">
        <v>108</v>
      </c>
      <c r="AI530">
        <v>7</v>
      </c>
      <c r="AJ530">
        <v>7</v>
      </c>
      <c r="AK530">
        <v>75</v>
      </c>
      <c r="AL530">
        <v>189</v>
      </c>
      <c r="AM530">
        <v>127</v>
      </c>
      <c r="AN530">
        <v>11</v>
      </c>
      <c r="AO530">
        <v>5</v>
      </c>
      <c r="AP530">
        <v>2</v>
      </c>
      <c r="AQ530">
        <v>0</v>
      </c>
      <c r="AR530">
        <v>0</v>
      </c>
      <c r="AS530">
        <v>0</v>
      </c>
      <c r="AT530">
        <v>1</v>
      </c>
      <c r="AU530">
        <v>0</v>
      </c>
      <c r="AV530">
        <v>0</v>
      </c>
      <c r="AW530">
        <v>0</v>
      </c>
      <c r="AX530">
        <v>0</v>
      </c>
      <c r="AY530">
        <v>0</v>
      </c>
      <c r="AZ530">
        <v>0</v>
      </c>
      <c r="BA530">
        <v>1</v>
      </c>
      <c r="BB530">
        <v>0</v>
      </c>
      <c r="BC530">
        <v>0</v>
      </c>
      <c r="BD530">
        <v>0</v>
      </c>
      <c r="BE530">
        <v>0</v>
      </c>
      <c r="BF530">
        <v>0</v>
      </c>
      <c r="BG530" s="20">
        <v>9</v>
      </c>
      <c r="BH530" s="20">
        <v>6</v>
      </c>
      <c r="BI530" s="20">
        <v>231</v>
      </c>
      <c r="BJ530" s="20">
        <v>96</v>
      </c>
      <c r="BK530" s="20">
        <v>830</v>
      </c>
      <c r="BL530" s="20">
        <v>2627</v>
      </c>
      <c r="BM530" s="20">
        <v>1621</v>
      </c>
      <c r="BN530" s="20">
        <v>234</v>
      </c>
      <c r="BO530" s="20">
        <v>166</v>
      </c>
      <c r="BP530" s="20">
        <v>10391</v>
      </c>
      <c r="BQ530" s="20">
        <v>2463</v>
      </c>
      <c r="BR530" s="20">
        <v>0</v>
      </c>
      <c r="BS530" s="20">
        <v>79</v>
      </c>
      <c r="BT530" s="20">
        <v>99</v>
      </c>
      <c r="BU530" s="20">
        <v>3315</v>
      </c>
      <c r="BV530" s="20">
        <v>6296</v>
      </c>
    </row>
    <row r="531" spans="1:74" x14ac:dyDescent="0.25">
      <c r="A531" s="20" t="s">
        <v>434</v>
      </c>
      <c r="B531" s="20" t="s">
        <v>447</v>
      </c>
      <c r="C531" s="20" t="s">
        <v>448</v>
      </c>
      <c r="D531" s="1">
        <v>44564</v>
      </c>
      <c r="E531">
        <v>293</v>
      </c>
      <c r="F531">
        <v>11</v>
      </c>
      <c r="G531">
        <v>5</v>
      </c>
      <c r="H531">
        <v>6</v>
      </c>
      <c r="I531">
        <v>4</v>
      </c>
      <c r="J531">
        <v>168</v>
      </c>
      <c r="K531">
        <v>4</v>
      </c>
      <c r="L531">
        <v>14</v>
      </c>
      <c r="M531">
        <v>32</v>
      </c>
      <c r="N531">
        <v>108</v>
      </c>
      <c r="O531">
        <v>63</v>
      </c>
      <c r="P531">
        <v>2</v>
      </c>
      <c r="Q531">
        <v>5</v>
      </c>
      <c r="R531">
        <v>977</v>
      </c>
      <c r="S531">
        <v>730</v>
      </c>
      <c r="T531">
        <v>36</v>
      </c>
      <c r="U531">
        <v>40</v>
      </c>
      <c r="V531">
        <v>47</v>
      </c>
      <c r="W531">
        <v>3417</v>
      </c>
      <c r="X531">
        <v>1710</v>
      </c>
      <c r="Y531">
        <v>67</v>
      </c>
      <c r="Z531">
        <v>82</v>
      </c>
      <c r="AA531">
        <v>495</v>
      </c>
      <c r="AB531">
        <v>2172</v>
      </c>
      <c r="AC531">
        <v>1056</v>
      </c>
      <c r="AD531">
        <v>17</v>
      </c>
      <c r="AE531">
        <v>9</v>
      </c>
      <c r="AF531">
        <v>457</v>
      </c>
      <c r="AG531">
        <v>353</v>
      </c>
      <c r="AH531">
        <v>119</v>
      </c>
      <c r="AI531">
        <v>7</v>
      </c>
      <c r="AJ531">
        <v>7</v>
      </c>
      <c r="AK531">
        <v>73</v>
      </c>
      <c r="AL531">
        <v>188</v>
      </c>
      <c r="AM531">
        <v>126</v>
      </c>
      <c r="AN531">
        <v>11</v>
      </c>
      <c r="AO531">
        <v>5</v>
      </c>
      <c r="AP531">
        <v>2</v>
      </c>
      <c r="AQ531">
        <v>0</v>
      </c>
      <c r="AR531">
        <v>0</v>
      </c>
      <c r="AS531">
        <v>0</v>
      </c>
      <c r="AT531">
        <v>1</v>
      </c>
      <c r="AU531">
        <v>0</v>
      </c>
      <c r="AV531">
        <v>0</v>
      </c>
      <c r="AW531">
        <v>0</v>
      </c>
      <c r="AX531">
        <v>0</v>
      </c>
      <c r="AY531">
        <v>0</v>
      </c>
      <c r="AZ531">
        <v>0</v>
      </c>
      <c r="BA531">
        <v>1</v>
      </c>
      <c r="BB531">
        <v>0</v>
      </c>
      <c r="BC531">
        <v>0</v>
      </c>
      <c r="BD531">
        <v>0</v>
      </c>
      <c r="BE531">
        <v>0</v>
      </c>
      <c r="BF531">
        <v>0</v>
      </c>
      <c r="BG531" s="20">
        <v>9</v>
      </c>
      <c r="BH531" s="20">
        <v>6</v>
      </c>
      <c r="BI531" s="20">
        <v>231</v>
      </c>
      <c r="BJ531" s="20">
        <v>95</v>
      </c>
      <c r="BK531" s="20">
        <v>833</v>
      </c>
      <c r="BL531" s="20">
        <v>2630</v>
      </c>
      <c r="BM531" s="20">
        <v>1623</v>
      </c>
      <c r="BN531" s="20">
        <v>235</v>
      </c>
      <c r="BO531" s="20">
        <v>165</v>
      </c>
      <c r="BP531" s="20">
        <v>10390</v>
      </c>
      <c r="BQ531" s="20">
        <v>2691</v>
      </c>
      <c r="BR531" s="20">
        <v>0</v>
      </c>
      <c r="BS531" s="20">
        <v>80</v>
      </c>
      <c r="BT531" s="20">
        <v>100</v>
      </c>
      <c r="BU531" s="20">
        <v>3287</v>
      </c>
      <c r="BV531" s="20">
        <v>6329</v>
      </c>
    </row>
    <row r="532" spans="1:74" x14ac:dyDescent="0.25">
      <c r="A532" s="20" t="s">
        <v>434</v>
      </c>
      <c r="B532" s="20" t="s">
        <v>447</v>
      </c>
      <c r="C532" s="20" t="s">
        <v>448</v>
      </c>
      <c r="D532" s="1">
        <v>44570</v>
      </c>
      <c r="E532">
        <v>293</v>
      </c>
      <c r="F532">
        <v>11</v>
      </c>
      <c r="G532">
        <v>5</v>
      </c>
      <c r="H532">
        <v>6</v>
      </c>
      <c r="I532">
        <v>4</v>
      </c>
      <c r="J532">
        <v>172</v>
      </c>
      <c r="K532">
        <v>4</v>
      </c>
      <c r="L532">
        <v>14</v>
      </c>
      <c r="M532">
        <v>32</v>
      </c>
      <c r="N532">
        <v>105</v>
      </c>
      <c r="O532">
        <v>59</v>
      </c>
      <c r="P532">
        <v>2</v>
      </c>
      <c r="Q532">
        <v>5</v>
      </c>
      <c r="R532">
        <v>979</v>
      </c>
      <c r="S532">
        <v>737</v>
      </c>
      <c r="T532">
        <v>34</v>
      </c>
      <c r="U532">
        <v>40</v>
      </c>
      <c r="V532">
        <v>49</v>
      </c>
      <c r="W532">
        <v>3415</v>
      </c>
      <c r="X532">
        <v>1753</v>
      </c>
      <c r="Y532">
        <v>66</v>
      </c>
      <c r="Z532">
        <v>80</v>
      </c>
      <c r="AA532">
        <v>491</v>
      </c>
      <c r="AB532">
        <v>2173</v>
      </c>
      <c r="AC532">
        <v>1080</v>
      </c>
      <c r="AD532">
        <v>17</v>
      </c>
      <c r="AE532">
        <v>9</v>
      </c>
      <c r="AF532">
        <v>456</v>
      </c>
      <c r="AG532">
        <v>356</v>
      </c>
      <c r="AH532">
        <v>124</v>
      </c>
      <c r="AI532">
        <v>7</v>
      </c>
      <c r="AJ532">
        <v>6</v>
      </c>
      <c r="AK532">
        <v>73</v>
      </c>
      <c r="AL532">
        <v>187</v>
      </c>
      <c r="AM532">
        <v>125</v>
      </c>
      <c r="AN532">
        <v>11</v>
      </c>
      <c r="AO532">
        <v>5</v>
      </c>
      <c r="AP532">
        <v>2</v>
      </c>
      <c r="AQ532">
        <v>0</v>
      </c>
      <c r="AR532">
        <v>0</v>
      </c>
      <c r="AS532">
        <v>0</v>
      </c>
      <c r="AT532">
        <v>1</v>
      </c>
      <c r="AU532">
        <v>0</v>
      </c>
      <c r="AV532">
        <v>0</v>
      </c>
      <c r="AW532">
        <v>0</v>
      </c>
      <c r="AX532">
        <v>0</v>
      </c>
      <c r="AY532">
        <v>0</v>
      </c>
      <c r="AZ532">
        <v>0</v>
      </c>
      <c r="BA532">
        <v>1</v>
      </c>
      <c r="BB532">
        <v>0</v>
      </c>
      <c r="BC532">
        <v>0</v>
      </c>
      <c r="BD532">
        <v>0</v>
      </c>
      <c r="BE532">
        <v>0</v>
      </c>
      <c r="BF532">
        <v>0</v>
      </c>
      <c r="BG532" s="20">
        <v>9</v>
      </c>
      <c r="BH532" s="20">
        <v>6</v>
      </c>
      <c r="BI532" s="20">
        <v>231</v>
      </c>
      <c r="BJ532" s="20">
        <v>92</v>
      </c>
      <c r="BK532" s="20">
        <v>833</v>
      </c>
      <c r="BL532" s="20">
        <v>2638</v>
      </c>
      <c r="BM532" s="20">
        <v>1629</v>
      </c>
      <c r="BN532" s="20">
        <v>238</v>
      </c>
      <c r="BO532" s="20">
        <v>165</v>
      </c>
      <c r="BP532" s="20">
        <v>10399</v>
      </c>
      <c r="BQ532" s="20">
        <v>2873</v>
      </c>
      <c r="BR532" s="20">
        <v>0</v>
      </c>
      <c r="BS532" s="20">
        <v>79</v>
      </c>
      <c r="BT532" s="20">
        <v>99</v>
      </c>
      <c r="BU532" s="20">
        <v>3278</v>
      </c>
      <c r="BV532" s="20">
        <v>6357</v>
      </c>
    </row>
    <row r="533" spans="1:74" x14ac:dyDescent="0.25">
      <c r="A533" s="20" t="s">
        <v>434</v>
      </c>
      <c r="B533" s="20" t="s">
        <v>447</v>
      </c>
      <c r="C533" s="20" t="s">
        <v>448</v>
      </c>
      <c r="D533" s="1">
        <v>44577</v>
      </c>
      <c r="E533">
        <v>295</v>
      </c>
      <c r="F533">
        <v>12</v>
      </c>
      <c r="G533">
        <v>6</v>
      </c>
      <c r="H533">
        <v>6</v>
      </c>
      <c r="I533">
        <v>4</v>
      </c>
      <c r="J533">
        <v>177</v>
      </c>
      <c r="K533">
        <v>4</v>
      </c>
      <c r="L533">
        <v>14</v>
      </c>
      <c r="M533">
        <v>31</v>
      </c>
      <c r="N533">
        <v>108</v>
      </c>
      <c r="O533">
        <v>60</v>
      </c>
      <c r="P533">
        <v>3</v>
      </c>
      <c r="Q533">
        <v>5</v>
      </c>
      <c r="R533">
        <v>977</v>
      </c>
      <c r="S533">
        <v>738</v>
      </c>
      <c r="T533">
        <v>35</v>
      </c>
      <c r="U533">
        <v>39</v>
      </c>
      <c r="V533">
        <v>46</v>
      </c>
      <c r="W533">
        <v>3422</v>
      </c>
      <c r="X533">
        <v>1793</v>
      </c>
      <c r="Y533">
        <v>68</v>
      </c>
      <c r="Z533">
        <v>82</v>
      </c>
      <c r="AA533">
        <v>491</v>
      </c>
      <c r="AB533">
        <v>2167</v>
      </c>
      <c r="AC533">
        <v>1107</v>
      </c>
      <c r="AD533">
        <v>18</v>
      </c>
      <c r="AE533">
        <v>10</v>
      </c>
      <c r="AF533">
        <v>446</v>
      </c>
      <c r="AG533">
        <v>356</v>
      </c>
      <c r="AH533">
        <v>129</v>
      </c>
      <c r="AI533">
        <v>7</v>
      </c>
      <c r="AJ533">
        <v>6</v>
      </c>
      <c r="AK533">
        <v>71</v>
      </c>
      <c r="AL533">
        <v>188</v>
      </c>
      <c r="AM533">
        <v>125</v>
      </c>
      <c r="AN533">
        <v>11</v>
      </c>
      <c r="AO533">
        <v>5</v>
      </c>
      <c r="AP533">
        <v>2</v>
      </c>
      <c r="AQ533">
        <v>0</v>
      </c>
      <c r="AR533">
        <v>0</v>
      </c>
      <c r="AS533">
        <v>0</v>
      </c>
      <c r="AT533">
        <v>1</v>
      </c>
      <c r="AU533">
        <v>0</v>
      </c>
      <c r="AV533">
        <v>0</v>
      </c>
      <c r="AW533">
        <v>0</v>
      </c>
      <c r="AX533">
        <v>0</v>
      </c>
      <c r="AY533">
        <v>0</v>
      </c>
      <c r="AZ533">
        <v>0</v>
      </c>
      <c r="BA533">
        <v>1</v>
      </c>
      <c r="BB533">
        <v>0</v>
      </c>
      <c r="BC533">
        <v>0</v>
      </c>
      <c r="BD533">
        <v>0</v>
      </c>
      <c r="BE533">
        <v>0</v>
      </c>
      <c r="BF533">
        <v>0</v>
      </c>
      <c r="BG533" s="20">
        <v>11</v>
      </c>
      <c r="BH533" s="20">
        <v>6</v>
      </c>
      <c r="BI533" s="20">
        <v>234</v>
      </c>
      <c r="BJ533" s="20">
        <v>93</v>
      </c>
      <c r="BK533" s="20">
        <v>833</v>
      </c>
      <c r="BL533" s="20">
        <v>2644</v>
      </c>
      <c r="BM533" s="20">
        <v>1628</v>
      </c>
      <c r="BN533" s="20">
        <v>239</v>
      </c>
      <c r="BO533" s="20">
        <v>165</v>
      </c>
      <c r="BP533" s="20">
        <v>10395</v>
      </c>
      <c r="BQ533" s="20">
        <v>3015</v>
      </c>
      <c r="BR533" s="20">
        <v>0</v>
      </c>
      <c r="BS533" s="20">
        <v>83</v>
      </c>
      <c r="BT533" s="20">
        <v>103</v>
      </c>
      <c r="BU533" s="20">
        <v>3239</v>
      </c>
      <c r="BV533" s="20">
        <v>6370</v>
      </c>
    </row>
    <row r="534" spans="1:74" x14ac:dyDescent="0.25">
      <c r="A534" s="20" t="s">
        <v>434</v>
      </c>
      <c r="B534" s="20" t="s">
        <v>447</v>
      </c>
      <c r="C534" s="20" t="s">
        <v>448</v>
      </c>
      <c r="D534" s="1">
        <v>44584</v>
      </c>
      <c r="E534">
        <v>296</v>
      </c>
      <c r="F534">
        <v>12</v>
      </c>
      <c r="G534">
        <v>7</v>
      </c>
      <c r="H534">
        <v>6</v>
      </c>
      <c r="I534">
        <v>4</v>
      </c>
      <c r="J534">
        <v>181</v>
      </c>
      <c r="K534">
        <v>5</v>
      </c>
      <c r="L534">
        <v>13</v>
      </c>
      <c r="M534">
        <v>29</v>
      </c>
      <c r="N534">
        <v>108</v>
      </c>
      <c r="O534">
        <v>76</v>
      </c>
      <c r="P534">
        <v>4</v>
      </c>
      <c r="Q534">
        <v>4</v>
      </c>
      <c r="R534">
        <v>977</v>
      </c>
      <c r="S534">
        <v>743</v>
      </c>
      <c r="T534">
        <v>36</v>
      </c>
      <c r="U534">
        <v>39</v>
      </c>
      <c r="V534">
        <v>46</v>
      </c>
      <c r="W534">
        <v>3425</v>
      </c>
      <c r="X534">
        <v>1820</v>
      </c>
      <c r="Y534">
        <v>70</v>
      </c>
      <c r="Z534">
        <v>83</v>
      </c>
      <c r="AA534">
        <v>482</v>
      </c>
      <c r="AB534">
        <v>2169</v>
      </c>
      <c r="AC534">
        <v>1117</v>
      </c>
      <c r="AD534">
        <v>20</v>
      </c>
      <c r="AE534">
        <v>11</v>
      </c>
      <c r="AF534">
        <v>442</v>
      </c>
      <c r="AG534">
        <v>360</v>
      </c>
      <c r="AH534">
        <v>131</v>
      </c>
      <c r="AI534">
        <v>7</v>
      </c>
      <c r="AJ534">
        <v>6</v>
      </c>
      <c r="AK534">
        <v>71</v>
      </c>
      <c r="AL534">
        <v>184</v>
      </c>
      <c r="AM534">
        <v>134</v>
      </c>
      <c r="AN534">
        <v>12</v>
      </c>
      <c r="AO534">
        <v>5</v>
      </c>
      <c r="AP534">
        <v>2</v>
      </c>
      <c r="AQ534">
        <v>0</v>
      </c>
      <c r="AR534">
        <v>0</v>
      </c>
      <c r="AS534">
        <v>0</v>
      </c>
      <c r="AT534">
        <v>1</v>
      </c>
      <c r="AU534">
        <v>0</v>
      </c>
      <c r="AV534">
        <v>0</v>
      </c>
      <c r="AW534">
        <v>0</v>
      </c>
      <c r="AX534">
        <v>0</v>
      </c>
      <c r="AY534">
        <v>0</v>
      </c>
      <c r="AZ534">
        <v>0</v>
      </c>
      <c r="BA534">
        <v>1</v>
      </c>
      <c r="BB534">
        <v>0</v>
      </c>
      <c r="BC534">
        <v>0</v>
      </c>
      <c r="BD534">
        <v>0</v>
      </c>
      <c r="BE534">
        <v>0</v>
      </c>
      <c r="BF534">
        <v>0</v>
      </c>
      <c r="BG534" s="20">
        <v>11</v>
      </c>
      <c r="BH534" s="20">
        <v>6</v>
      </c>
      <c r="BI534" s="20">
        <v>235</v>
      </c>
      <c r="BJ534" s="20">
        <v>96</v>
      </c>
      <c r="BK534" s="20">
        <v>832</v>
      </c>
      <c r="BL534" s="20">
        <v>2650</v>
      </c>
      <c r="BM534" s="20">
        <v>1629</v>
      </c>
      <c r="BN534" s="20">
        <v>243</v>
      </c>
      <c r="BO534" s="20">
        <v>162</v>
      </c>
      <c r="BP534" s="20">
        <v>10403</v>
      </c>
      <c r="BQ534" s="20">
        <v>3078</v>
      </c>
      <c r="BR534" s="20">
        <v>0</v>
      </c>
      <c r="BS534" s="20">
        <v>89</v>
      </c>
      <c r="BT534" s="20">
        <v>108</v>
      </c>
      <c r="BU534" s="20">
        <v>3228</v>
      </c>
      <c r="BV534" s="20">
        <v>6384</v>
      </c>
    </row>
    <row r="535" spans="1:74" x14ac:dyDescent="0.25">
      <c r="A535" s="20" t="s">
        <v>434</v>
      </c>
      <c r="B535" s="20" t="s">
        <v>447</v>
      </c>
      <c r="C535" s="20" t="s">
        <v>448</v>
      </c>
      <c r="D535" s="1">
        <v>44591</v>
      </c>
      <c r="E535">
        <v>297</v>
      </c>
      <c r="F535">
        <v>13</v>
      </c>
      <c r="G535">
        <v>8</v>
      </c>
      <c r="H535">
        <v>7</v>
      </c>
      <c r="I535">
        <v>5</v>
      </c>
      <c r="J535">
        <v>185</v>
      </c>
      <c r="K535">
        <v>6</v>
      </c>
      <c r="L535">
        <v>12</v>
      </c>
      <c r="M535">
        <v>27</v>
      </c>
      <c r="N535">
        <v>109</v>
      </c>
      <c r="O535">
        <v>77</v>
      </c>
      <c r="P535">
        <v>4</v>
      </c>
      <c r="Q535">
        <v>4</v>
      </c>
      <c r="R535">
        <v>977</v>
      </c>
      <c r="S535">
        <v>747</v>
      </c>
      <c r="T535">
        <v>34</v>
      </c>
      <c r="U535">
        <v>39</v>
      </c>
      <c r="V535">
        <v>46</v>
      </c>
      <c r="W535">
        <v>3437</v>
      </c>
      <c r="X535">
        <v>1845</v>
      </c>
      <c r="Y535">
        <v>75</v>
      </c>
      <c r="Z535">
        <v>82</v>
      </c>
      <c r="AA535">
        <v>475</v>
      </c>
      <c r="AB535">
        <v>2164</v>
      </c>
      <c r="AC535">
        <v>1130</v>
      </c>
      <c r="AD535">
        <v>21</v>
      </c>
      <c r="AE535">
        <v>11</v>
      </c>
      <c r="AF535">
        <v>437</v>
      </c>
      <c r="AG535">
        <v>363</v>
      </c>
      <c r="AH535">
        <v>133</v>
      </c>
      <c r="AI535">
        <v>8</v>
      </c>
      <c r="AJ535">
        <v>5</v>
      </c>
      <c r="AK535">
        <v>72</v>
      </c>
      <c r="AL535">
        <v>185</v>
      </c>
      <c r="AM535">
        <v>137</v>
      </c>
      <c r="AN535">
        <v>12</v>
      </c>
      <c r="AO535">
        <v>5</v>
      </c>
      <c r="AP535">
        <v>2</v>
      </c>
      <c r="AQ535">
        <v>0</v>
      </c>
      <c r="AR535">
        <v>0</v>
      </c>
      <c r="AS535">
        <v>0</v>
      </c>
      <c r="AT535">
        <v>1</v>
      </c>
      <c r="AU535">
        <v>0</v>
      </c>
      <c r="AV535">
        <v>0</v>
      </c>
      <c r="AW535">
        <v>0</v>
      </c>
      <c r="AX535">
        <v>0</v>
      </c>
      <c r="AY535">
        <v>0</v>
      </c>
      <c r="AZ535">
        <v>0</v>
      </c>
      <c r="BA535">
        <v>1</v>
      </c>
      <c r="BB535">
        <v>0</v>
      </c>
      <c r="BC535">
        <v>0</v>
      </c>
      <c r="BD535">
        <v>0</v>
      </c>
      <c r="BE535">
        <v>0</v>
      </c>
      <c r="BF535">
        <v>0</v>
      </c>
      <c r="BG535" s="20">
        <v>12</v>
      </c>
      <c r="BH535" s="20">
        <v>7</v>
      </c>
      <c r="BI535" s="20">
        <v>237</v>
      </c>
      <c r="BJ535" s="20">
        <v>96</v>
      </c>
      <c r="BK535" s="20">
        <v>832</v>
      </c>
      <c r="BL535" s="20">
        <v>2657</v>
      </c>
      <c r="BM535" s="20">
        <v>1631</v>
      </c>
      <c r="BN535" s="20">
        <v>244</v>
      </c>
      <c r="BO535" s="20">
        <v>162</v>
      </c>
      <c r="BP535" s="20">
        <v>10401</v>
      </c>
      <c r="BQ535" s="20">
        <v>3184</v>
      </c>
      <c r="BR535" s="20">
        <v>0</v>
      </c>
      <c r="BS535" s="20">
        <v>95</v>
      </c>
      <c r="BT535" s="20">
        <v>111</v>
      </c>
      <c r="BU535" s="20">
        <v>3204</v>
      </c>
      <c r="BV535" s="20">
        <v>6411</v>
      </c>
    </row>
    <row r="536" spans="1:74" x14ac:dyDescent="0.25">
      <c r="A536" s="20" t="s">
        <v>434</v>
      </c>
      <c r="B536" s="20" t="s">
        <v>447</v>
      </c>
      <c r="C536" s="20" t="s">
        <v>448</v>
      </c>
      <c r="D536" s="1">
        <v>44599</v>
      </c>
      <c r="E536">
        <v>299</v>
      </c>
      <c r="F536">
        <v>14</v>
      </c>
      <c r="G536">
        <v>10</v>
      </c>
      <c r="H536">
        <v>7</v>
      </c>
      <c r="I536">
        <v>6</v>
      </c>
      <c r="J536">
        <v>187</v>
      </c>
      <c r="K536">
        <v>6</v>
      </c>
      <c r="L536">
        <v>12</v>
      </c>
      <c r="M536">
        <v>28</v>
      </c>
      <c r="N536">
        <v>109</v>
      </c>
      <c r="O536">
        <v>81</v>
      </c>
      <c r="P536">
        <v>4</v>
      </c>
      <c r="Q536">
        <v>4</v>
      </c>
      <c r="R536">
        <v>976</v>
      </c>
      <c r="S536">
        <v>749</v>
      </c>
      <c r="T536">
        <v>33</v>
      </c>
      <c r="U536">
        <v>39</v>
      </c>
      <c r="V536">
        <v>45</v>
      </c>
      <c r="W536">
        <v>3444</v>
      </c>
      <c r="X536">
        <v>1865</v>
      </c>
      <c r="Y536">
        <v>75</v>
      </c>
      <c r="Z536">
        <v>83</v>
      </c>
      <c r="AA536">
        <v>471</v>
      </c>
      <c r="AB536">
        <v>2159</v>
      </c>
      <c r="AC536">
        <v>1140</v>
      </c>
      <c r="AD536">
        <v>23</v>
      </c>
      <c r="AE536">
        <v>11</v>
      </c>
      <c r="AF536">
        <v>428</v>
      </c>
      <c r="AG536">
        <v>367</v>
      </c>
      <c r="AH536">
        <v>136</v>
      </c>
      <c r="AI536">
        <v>9</v>
      </c>
      <c r="AJ536">
        <v>6</v>
      </c>
      <c r="AK536">
        <v>73</v>
      </c>
      <c r="AL536">
        <v>183</v>
      </c>
      <c r="AM536">
        <v>144</v>
      </c>
      <c r="AN536">
        <v>12</v>
      </c>
      <c r="AO536">
        <v>5</v>
      </c>
      <c r="AP536">
        <v>2</v>
      </c>
      <c r="AQ536">
        <v>0</v>
      </c>
      <c r="AR536">
        <v>0</v>
      </c>
      <c r="AS536">
        <v>0</v>
      </c>
      <c r="AT536">
        <v>1</v>
      </c>
      <c r="AU536">
        <v>0</v>
      </c>
      <c r="AV536">
        <v>0</v>
      </c>
      <c r="AW536">
        <v>0</v>
      </c>
      <c r="AX536">
        <v>0</v>
      </c>
      <c r="AY536">
        <v>0</v>
      </c>
      <c r="AZ536">
        <v>0</v>
      </c>
      <c r="BA536">
        <v>1</v>
      </c>
      <c r="BB536">
        <v>0</v>
      </c>
      <c r="BC536">
        <v>0</v>
      </c>
      <c r="BD536">
        <v>0</v>
      </c>
      <c r="BE536">
        <v>0</v>
      </c>
      <c r="BF536">
        <v>0</v>
      </c>
      <c r="BG536" s="20">
        <v>13</v>
      </c>
      <c r="BH536" s="20">
        <v>7</v>
      </c>
      <c r="BI536" s="20">
        <v>238</v>
      </c>
      <c r="BJ536" s="20">
        <v>97</v>
      </c>
      <c r="BK536" s="20">
        <v>832</v>
      </c>
      <c r="BL536" s="20">
        <v>2664</v>
      </c>
      <c r="BM536" s="20">
        <v>1634</v>
      </c>
      <c r="BN536" s="20">
        <v>246</v>
      </c>
      <c r="BO536" s="20">
        <v>160</v>
      </c>
      <c r="BP536" s="20">
        <v>10388</v>
      </c>
      <c r="BQ536" s="20">
        <v>3236</v>
      </c>
      <c r="BR536" s="20">
        <v>0</v>
      </c>
      <c r="BS536" s="20">
        <v>104</v>
      </c>
      <c r="BT536" s="20">
        <v>113</v>
      </c>
      <c r="BU536" s="20">
        <v>3176</v>
      </c>
      <c r="BV536" s="20">
        <v>6430</v>
      </c>
    </row>
    <row r="537" spans="1:74" x14ac:dyDescent="0.25">
      <c r="A537" s="20" t="s">
        <v>434</v>
      </c>
      <c r="B537" s="20" t="s">
        <v>447</v>
      </c>
      <c r="C537" s="20" t="s">
        <v>448</v>
      </c>
      <c r="D537" s="1">
        <v>44606</v>
      </c>
      <c r="E537">
        <v>298</v>
      </c>
      <c r="F537">
        <v>14</v>
      </c>
      <c r="G537">
        <v>10</v>
      </c>
      <c r="H537">
        <v>5</v>
      </c>
      <c r="I537">
        <v>5</v>
      </c>
      <c r="J537">
        <v>187</v>
      </c>
      <c r="K537">
        <v>6</v>
      </c>
      <c r="L537">
        <v>12</v>
      </c>
      <c r="M537">
        <v>27</v>
      </c>
      <c r="N537">
        <v>107</v>
      </c>
      <c r="O537">
        <v>81</v>
      </c>
      <c r="P537">
        <v>4</v>
      </c>
      <c r="Q537">
        <v>4</v>
      </c>
      <c r="R537">
        <v>976</v>
      </c>
      <c r="S537">
        <v>750</v>
      </c>
      <c r="T537">
        <v>33</v>
      </c>
      <c r="U537">
        <v>38</v>
      </c>
      <c r="V537">
        <v>45</v>
      </c>
      <c r="W537">
        <v>3448</v>
      </c>
      <c r="X537">
        <v>1872</v>
      </c>
      <c r="Y537">
        <v>77</v>
      </c>
      <c r="Z537">
        <v>84</v>
      </c>
      <c r="AA537">
        <v>473</v>
      </c>
      <c r="AB537">
        <v>2157</v>
      </c>
      <c r="AC537">
        <v>1147</v>
      </c>
      <c r="AD537">
        <v>25</v>
      </c>
      <c r="AE537">
        <v>12</v>
      </c>
      <c r="AF537">
        <v>424</v>
      </c>
      <c r="AG537">
        <v>362</v>
      </c>
      <c r="AH537">
        <v>134</v>
      </c>
      <c r="AI537">
        <v>8</v>
      </c>
      <c r="AJ537">
        <v>5</v>
      </c>
      <c r="AK537">
        <v>71</v>
      </c>
      <c r="AL537">
        <v>182</v>
      </c>
      <c r="AM537">
        <v>143</v>
      </c>
      <c r="AN537">
        <v>12</v>
      </c>
      <c r="AO537">
        <v>5</v>
      </c>
      <c r="AP537">
        <v>2</v>
      </c>
      <c r="AQ537">
        <v>0</v>
      </c>
      <c r="AR537">
        <v>0</v>
      </c>
      <c r="AS537">
        <v>0</v>
      </c>
      <c r="AT537">
        <v>1</v>
      </c>
      <c r="AU537">
        <v>0</v>
      </c>
      <c r="AV537">
        <v>0</v>
      </c>
      <c r="AW537">
        <v>0</v>
      </c>
      <c r="AX537">
        <v>0</v>
      </c>
      <c r="AY537">
        <v>0</v>
      </c>
      <c r="AZ537">
        <v>0</v>
      </c>
      <c r="BA537">
        <v>1</v>
      </c>
      <c r="BB537">
        <v>0</v>
      </c>
      <c r="BC537">
        <v>0</v>
      </c>
      <c r="BD537">
        <v>0</v>
      </c>
      <c r="BE537">
        <v>0</v>
      </c>
      <c r="BF537">
        <v>0</v>
      </c>
      <c r="BG537" s="20">
        <v>13</v>
      </c>
      <c r="BH537" s="20">
        <v>5</v>
      </c>
      <c r="BI537" s="20">
        <v>238</v>
      </c>
      <c r="BJ537" s="20">
        <v>96</v>
      </c>
      <c r="BK537" s="20">
        <v>834</v>
      </c>
      <c r="BL537" s="20">
        <v>2666</v>
      </c>
      <c r="BM537" s="20">
        <v>1635</v>
      </c>
      <c r="BN537" s="20">
        <v>245</v>
      </c>
      <c r="BO537" s="20">
        <v>160</v>
      </c>
      <c r="BP537" s="20">
        <v>10360</v>
      </c>
      <c r="BQ537" s="20">
        <v>3272</v>
      </c>
      <c r="BR537" s="20">
        <v>0</v>
      </c>
      <c r="BS537" s="20">
        <v>108</v>
      </c>
      <c r="BT537" s="20">
        <v>113</v>
      </c>
      <c r="BU537" s="20">
        <v>3152</v>
      </c>
      <c r="BV537" s="20">
        <v>6435</v>
      </c>
    </row>
    <row r="538" spans="1:74" x14ac:dyDescent="0.25">
      <c r="A538" s="20" t="s">
        <v>434</v>
      </c>
      <c r="B538" s="20" t="s">
        <v>447</v>
      </c>
      <c r="C538" s="20" t="s">
        <v>448</v>
      </c>
      <c r="D538" s="1">
        <v>44606</v>
      </c>
      <c r="W538">
        <v>1</v>
      </c>
      <c r="X538">
        <v>1</v>
      </c>
      <c r="BG538" s="20"/>
      <c r="BH538" s="20"/>
      <c r="BI538" s="20"/>
      <c r="BJ538" s="20"/>
      <c r="BK538" s="20"/>
      <c r="BL538" s="20">
        <v>1</v>
      </c>
      <c r="BM538" s="20"/>
      <c r="BN538" s="20"/>
      <c r="BO538" s="20"/>
      <c r="BP538" s="20">
        <v>1</v>
      </c>
      <c r="BQ538" s="20"/>
      <c r="BR538" s="20"/>
      <c r="BS538" s="20"/>
      <c r="BT538" s="20"/>
      <c r="BU538" s="20"/>
      <c r="BV538" s="20">
        <v>1</v>
      </c>
    </row>
    <row r="539" spans="1:74" x14ac:dyDescent="0.25">
      <c r="A539" s="20" t="s">
        <v>434</v>
      </c>
      <c r="B539" s="20" t="s">
        <v>442</v>
      </c>
      <c r="C539" s="20" t="s">
        <v>536</v>
      </c>
      <c r="D539" s="1">
        <v>44493</v>
      </c>
      <c r="E539">
        <v>70</v>
      </c>
      <c r="F539">
        <v>2</v>
      </c>
      <c r="G539">
        <v>1</v>
      </c>
      <c r="H539">
        <v>0</v>
      </c>
      <c r="I539">
        <v>0</v>
      </c>
      <c r="J539">
        <v>9</v>
      </c>
      <c r="K539">
        <v>0</v>
      </c>
      <c r="L539">
        <v>2</v>
      </c>
      <c r="M539">
        <v>8</v>
      </c>
      <c r="N539">
        <v>0</v>
      </c>
      <c r="O539">
        <v>0</v>
      </c>
      <c r="P539">
        <v>0</v>
      </c>
      <c r="Q539">
        <v>0</v>
      </c>
      <c r="R539">
        <v>351</v>
      </c>
      <c r="S539">
        <v>0</v>
      </c>
      <c r="T539">
        <v>109</v>
      </c>
      <c r="U539">
        <v>0</v>
      </c>
      <c r="V539">
        <v>28</v>
      </c>
      <c r="W539">
        <v>727</v>
      </c>
      <c r="X539">
        <v>0</v>
      </c>
      <c r="Y539">
        <v>36</v>
      </c>
      <c r="Z539">
        <v>13</v>
      </c>
      <c r="AA539">
        <v>105</v>
      </c>
      <c r="AB539">
        <v>719</v>
      </c>
      <c r="AC539">
        <v>38</v>
      </c>
      <c r="AD539">
        <v>0</v>
      </c>
      <c r="AE539">
        <v>1</v>
      </c>
      <c r="AF539">
        <v>150</v>
      </c>
      <c r="AG539">
        <v>67</v>
      </c>
      <c r="AH539">
        <v>0</v>
      </c>
      <c r="AI539">
        <v>2</v>
      </c>
      <c r="AJ539">
        <v>1</v>
      </c>
      <c r="AK539">
        <v>20</v>
      </c>
      <c r="AL539">
        <v>44</v>
      </c>
      <c r="AM539">
        <v>0</v>
      </c>
      <c r="AN539">
        <v>7</v>
      </c>
      <c r="AO539">
        <v>0</v>
      </c>
      <c r="AP539">
        <v>2</v>
      </c>
      <c r="AQ539">
        <v>0</v>
      </c>
      <c r="AR539">
        <v>0</v>
      </c>
      <c r="AS539">
        <v>0</v>
      </c>
      <c r="AT539">
        <v>0</v>
      </c>
      <c r="AU539">
        <v>0</v>
      </c>
      <c r="AV539">
        <v>0</v>
      </c>
      <c r="AW539">
        <v>0</v>
      </c>
      <c r="AX539">
        <v>0</v>
      </c>
      <c r="AY539">
        <v>0</v>
      </c>
      <c r="AZ539">
        <v>0</v>
      </c>
      <c r="BA539">
        <v>0</v>
      </c>
      <c r="BB539">
        <v>10</v>
      </c>
      <c r="BC539">
        <v>11</v>
      </c>
      <c r="BD539">
        <v>0</v>
      </c>
      <c r="BE539">
        <v>0</v>
      </c>
      <c r="BF539">
        <v>1</v>
      </c>
      <c r="BG539" s="20"/>
      <c r="BH539" s="20"/>
      <c r="BI539" s="20"/>
      <c r="BJ539" s="20"/>
      <c r="BK539" s="20"/>
      <c r="BL539" s="20"/>
      <c r="BM539" s="20"/>
      <c r="BN539" s="20"/>
      <c r="BO539" s="20"/>
      <c r="BP539" s="20"/>
      <c r="BQ539" s="20"/>
      <c r="BR539" s="20"/>
      <c r="BS539" s="20"/>
      <c r="BT539" s="20"/>
      <c r="BU539" s="20"/>
      <c r="BV539" s="20"/>
    </row>
    <row r="540" spans="1:74" x14ac:dyDescent="0.25">
      <c r="A540" s="20" t="s">
        <v>434</v>
      </c>
      <c r="B540" s="20" t="s">
        <v>442</v>
      </c>
      <c r="C540" s="20" t="s">
        <v>536</v>
      </c>
      <c r="D540" s="1">
        <v>44500</v>
      </c>
      <c r="E540">
        <v>70</v>
      </c>
      <c r="F540">
        <v>2</v>
      </c>
      <c r="G540">
        <v>1</v>
      </c>
      <c r="H540">
        <v>0</v>
      </c>
      <c r="I540">
        <v>0</v>
      </c>
      <c r="J540">
        <v>19</v>
      </c>
      <c r="K540">
        <v>0</v>
      </c>
      <c r="L540">
        <v>2</v>
      </c>
      <c r="M540">
        <v>8</v>
      </c>
      <c r="N540">
        <v>0</v>
      </c>
      <c r="O540">
        <v>0</v>
      </c>
      <c r="P540">
        <v>0</v>
      </c>
      <c r="Q540">
        <v>0</v>
      </c>
      <c r="R540">
        <v>349</v>
      </c>
      <c r="S540">
        <v>0</v>
      </c>
      <c r="T540">
        <v>157</v>
      </c>
      <c r="U540">
        <v>0</v>
      </c>
      <c r="V540">
        <v>28</v>
      </c>
      <c r="W540">
        <v>729</v>
      </c>
      <c r="X540">
        <v>0</v>
      </c>
      <c r="Y540">
        <v>58</v>
      </c>
      <c r="Z540">
        <v>13</v>
      </c>
      <c r="AA540">
        <v>104</v>
      </c>
      <c r="AB540">
        <v>716</v>
      </c>
      <c r="AC540">
        <v>57</v>
      </c>
      <c r="AD540">
        <v>0</v>
      </c>
      <c r="AE540">
        <v>1</v>
      </c>
      <c r="AF540">
        <v>148</v>
      </c>
      <c r="AG540">
        <v>69</v>
      </c>
      <c r="AH540">
        <v>0</v>
      </c>
      <c r="AI540">
        <v>3</v>
      </c>
      <c r="AJ540">
        <v>1</v>
      </c>
      <c r="AK540">
        <v>21</v>
      </c>
      <c r="AL540">
        <v>49</v>
      </c>
      <c r="AM540">
        <v>0</v>
      </c>
      <c r="AN540">
        <v>7</v>
      </c>
      <c r="AO540">
        <v>0</v>
      </c>
      <c r="AP540">
        <v>2</v>
      </c>
      <c r="AQ540">
        <v>0</v>
      </c>
      <c r="AR540">
        <v>0</v>
      </c>
      <c r="AS540">
        <v>0</v>
      </c>
      <c r="AT540">
        <v>0</v>
      </c>
      <c r="AU540">
        <v>0</v>
      </c>
      <c r="AV540">
        <v>0</v>
      </c>
      <c r="AW540">
        <v>0</v>
      </c>
      <c r="AX540">
        <v>0</v>
      </c>
      <c r="AY540">
        <v>0</v>
      </c>
      <c r="AZ540">
        <v>0</v>
      </c>
      <c r="BA540">
        <v>0</v>
      </c>
      <c r="BB540">
        <v>9</v>
      </c>
      <c r="BC540">
        <v>11</v>
      </c>
      <c r="BD540">
        <v>0</v>
      </c>
      <c r="BE540">
        <v>0</v>
      </c>
      <c r="BF540">
        <v>2</v>
      </c>
      <c r="BG540" s="20"/>
      <c r="BH540" s="20"/>
      <c r="BI540" s="20"/>
      <c r="BJ540" s="20"/>
      <c r="BK540" s="20"/>
      <c r="BL540" s="20"/>
      <c r="BM540" s="20"/>
      <c r="BN540" s="20"/>
      <c r="BO540" s="20"/>
      <c r="BP540" s="20"/>
      <c r="BQ540" s="20"/>
      <c r="BR540" s="20"/>
      <c r="BS540" s="20"/>
      <c r="BT540" s="20"/>
      <c r="BU540" s="20"/>
      <c r="BV540" s="20"/>
    </row>
    <row r="541" spans="1:74" x14ac:dyDescent="0.25">
      <c r="A541" s="20" t="s">
        <v>434</v>
      </c>
      <c r="B541" s="20" t="s">
        <v>442</v>
      </c>
      <c r="C541" s="20" t="s">
        <v>536</v>
      </c>
      <c r="D541" s="1">
        <v>44507</v>
      </c>
      <c r="E541">
        <v>70</v>
      </c>
      <c r="F541">
        <v>2</v>
      </c>
      <c r="G541">
        <v>1</v>
      </c>
      <c r="H541">
        <v>0</v>
      </c>
      <c r="I541">
        <v>0</v>
      </c>
      <c r="J541">
        <v>26</v>
      </c>
      <c r="K541">
        <v>0</v>
      </c>
      <c r="L541">
        <v>2</v>
      </c>
      <c r="M541">
        <v>8</v>
      </c>
      <c r="N541">
        <v>0</v>
      </c>
      <c r="O541">
        <v>0</v>
      </c>
      <c r="P541">
        <v>0</v>
      </c>
      <c r="Q541">
        <v>0</v>
      </c>
      <c r="R541">
        <v>349</v>
      </c>
      <c r="S541">
        <v>190</v>
      </c>
      <c r="T541">
        <v>9</v>
      </c>
      <c r="U541">
        <v>0</v>
      </c>
      <c r="V541">
        <v>28</v>
      </c>
      <c r="W541">
        <v>729</v>
      </c>
      <c r="X541">
        <v>89</v>
      </c>
      <c r="Y541">
        <v>10</v>
      </c>
      <c r="Z541">
        <v>13</v>
      </c>
      <c r="AA541">
        <v>102</v>
      </c>
      <c r="AB541">
        <v>717</v>
      </c>
      <c r="AC541">
        <v>72</v>
      </c>
      <c r="AD541">
        <v>0</v>
      </c>
      <c r="AE541">
        <v>1</v>
      </c>
      <c r="AF541">
        <v>148</v>
      </c>
      <c r="AG541">
        <v>70</v>
      </c>
      <c r="AH541">
        <v>4</v>
      </c>
      <c r="AI541">
        <v>0</v>
      </c>
      <c r="AJ541">
        <v>1</v>
      </c>
      <c r="AK541">
        <v>22</v>
      </c>
      <c r="AL541">
        <v>49</v>
      </c>
      <c r="AM541">
        <v>10</v>
      </c>
      <c r="AN541">
        <v>2</v>
      </c>
      <c r="AO541">
        <v>0</v>
      </c>
      <c r="AP541">
        <v>2</v>
      </c>
      <c r="AQ541">
        <v>0</v>
      </c>
      <c r="AR541">
        <v>0</v>
      </c>
      <c r="AS541">
        <v>0</v>
      </c>
      <c r="AT541">
        <v>0</v>
      </c>
      <c r="AU541">
        <v>0</v>
      </c>
      <c r="AV541">
        <v>0</v>
      </c>
      <c r="AW541">
        <v>0</v>
      </c>
      <c r="AX541">
        <v>0</v>
      </c>
      <c r="AY541">
        <v>0</v>
      </c>
      <c r="AZ541">
        <v>0</v>
      </c>
      <c r="BA541">
        <v>0</v>
      </c>
      <c r="BB541">
        <v>0</v>
      </c>
      <c r="BC541">
        <v>0</v>
      </c>
      <c r="BD541">
        <v>0</v>
      </c>
      <c r="BE541">
        <v>0</v>
      </c>
      <c r="BF541">
        <v>0</v>
      </c>
      <c r="BG541" s="20">
        <v>2</v>
      </c>
      <c r="BH541" s="20">
        <v>0</v>
      </c>
      <c r="BI541" s="20">
        <v>58</v>
      </c>
      <c r="BJ541" s="20">
        <v>0</v>
      </c>
      <c r="BK541" s="20">
        <v>310</v>
      </c>
      <c r="BL541" s="20">
        <v>561</v>
      </c>
      <c r="BM541" s="20">
        <v>550</v>
      </c>
      <c r="BN541" s="20">
        <v>42</v>
      </c>
      <c r="BO541" s="20">
        <v>44</v>
      </c>
      <c r="BP541" s="20"/>
      <c r="BQ541" s="20"/>
      <c r="BR541" s="20"/>
      <c r="BS541" s="20"/>
      <c r="BT541" s="20"/>
      <c r="BU541" s="20"/>
      <c r="BV541" s="20"/>
    </row>
    <row r="542" spans="1:74" x14ac:dyDescent="0.25">
      <c r="A542" s="20" t="s">
        <v>434</v>
      </c>
      <c r="B542" s="20" t="s">
        <v>442</v>
      </c>
      <c r="C542" s="20" t="s">
        <v>536</v>
      </c>
      <c r="D542" s="1">
        <v>44514</v>
      </c>
      <c r="E542">
        <v>70</v>
      </c>
      <c r="F542">
        <v>2</v>
      </c>
      <c r="G542">
        <v>1</v>
      </c>
      <c r="H542">
        <v>0</v>
      </c>
      <c r="I542">
        <v>0</v>
      </c>
      <c r="J542">
        <v>32</v>
      </c>
      <c r="K542">
        <v>0</v>
      </c>
      <c r="L542">
        <v>2</v>
      </c>
      <c r="M542">
        <v>8</v>
      </c>
      <c r="N542">
        <v>0</v>
      </c>
      <c r="O542">
        <v>0</v>
      </c>
      <c r="P542">
        <v>0</v>
      </c>
      <c r="Q542">
        <v>0</v>
      </c>
      <c r="R542">
        <v>346</v>
      </c>
      <c r="S542">
        <v>219</v>
      </c>
      <c r="T542">
        <v>8</v>
      </c>
      <c r="U542">
        <v>0</v>
      </c>
      <c r="V542">
        <v>27</v>
      </c>
      <c r="W542">
        <v>730</v>
      </c>
      <c r="X542">
        <v>125</v>
      </c>
      <c r="Y542">
        <v>10</v>
      </c>
      <c r="Z542">
        <v>13</v>
      </c>
      <c r="AA542">
        <v>103</v>
      </c>
      <c r="AB542">
        <v>714</v>
      </c>
      <c r="AC542">
        <v>94</v>
      </c>
      <c r="AD542">
        <v>0</v>
      </c>
      <c r="AE542">
        <v>1</v>
      </c>
      <c r="AF542">
        <v>147</v>
      </c>
      <c r="AG542">
        <v>71</v>
      </c>
      <c r="AH542">
        <v>4</v>
      </c>
      <c r="AI542">
        <v>0</v>
      </c>
      <c r="AJ542">
        <v>1</v>
      </c>
      <c r="AK542">
        <v>21</v>
      </c>
      <c r="AL542">
        <v>52</v>
      </c>
      <c r="AM542">
        <v>13</v>
      </c>
      <c r="AN542">
        <v>3</v>
      </c>
      <c r="AO542">
        <v>0</v>
      </c>
      <c r="AP542">
        <v>2</v>
      </c>
      <c r="AQ542">
        <v>0</v>
      </c>
      <c r="AR542">
        <v>0</v>
      </c>
      <c r="AS542">
        <v>0</v>
      </c>
      <c r="AT542">
        <v>0</v>
      </c>
      <c r="AU542">
        <v>0</v>
      </c>
      <c r="AV542">
        <v>0</v>
      </c>
      <c r="AW542">
        <v>0</v>
      </c>
      <c r="AX542">
        <v>0</v>
      </c>
      <c r="AY542">
        <v>0</v>
      </c>
      <c r="AZ542">
        <v>0</v>
      </c>
      <c r="BA542">
        <v>0</v>
      </c>
      <c r="BB542">
        <v>0</v>
      </c>
      <c r="BC542">
        <v>0</v>
      </c>
      <c r="BD542">
        <v>0</v>
      </c>
      <c r="BE542">
        <v>0</v>
      </c>
      <c r="BF542">
        <v>0</v>
      </c>
      <c r="BG542" s="20">
        <v>2</v>
      </c>
      <c r="BH542" s="20">
        <v>0</v>
      </c>
      <c r="BI542" s="20">
        <v>58</v>
      </c>
      <c r="BJ542" s="20">
        <v>0</v>
      </c>
      <c r="BK542" s="20">
        <v>310</v>
      </c>
      <c r="BL542" s="20">
        <v>563</v>
      </c>
      <c r="BM542" s="20">
        <v>549</v>
      </c>
      <c r="BN542" s="20">
        <v>44</v>
      </c>
      <c r="BO542" s="20">
        <v>46</v>
      </c>
      <c r="BP542" s="20"/>
      <c r="BQ542" s="20"/>
      <c r="BR542" s="20"/>
      <c r="BS542" s="20"/>
      <c r="BT542" s="20"/>
      <c r="BU542" s="20"/>
      <c r="BV542" s="20"/>
    </row>
    <row r="543" spans="1:74" x14ac:dyDescent="0.25">
      <c r="A543" s="20" t="s">
        <v>434</v>
      </c>
      <c r="B543" s="20" t="s">
        <v>442</v>
      </c>
      <c r="C543" s="20" t="s">
        <v>536</v>
      </c>
      <c r="D543" s="1">
        <v>44521</v>
      </c>
      <c r="E543">
        <v>70</v>
      </c>
      <c r="F543">
        <v>2</v>
      </c>
      <c r="G543">
        <v>1</v>
      </c>
      <c r="H543">
        <v>0</v>
      </c>
      <c r="I543">
        <v>0</v>
      </c>
      <c r="J543">
        <v>35</v>
      </c>
      <c r="K543">
        <v>0</v>
      </c>
      <c r="L543">
        <v>2</v>
      </c>
      <c r="M543">
        <v>8</v>
      </c>
      <c r="N543">
        <v>0</v>
      </c>
      <c r="O543">
        <v>0</v>
      </c>
      <c r="P543">
        <v>0</v>
      </c>
      <c r="Q543">
        <v>0</v>
      </c>
      <c r="R543">
        <v>346</v>
      </c>
      <c r="S543">
        <v>233</v>
      </c>
      <c r="T543">
        <v>8</v>
      </c>
      <c r="U543">
        <v>0</v>
      </c>
      <c r="V543">
        <v>27</v>
      </c>
      <c r="W543">
        <v>733</v>
      </c>
      <c r="X543">
        <v>158</v>
      </c>
      <c r="Y543">
        <v>10</v>
      </c>
      <c r="Z543">
        <v>13</v>
      </c>
      <c r="AA543">
        <v>103</v>
      </c>
      <c r="AB543">
        <v>714</v>
      </c>
      <c r="AC543">
        <v>114</v>
      </c>
      <c r="AD543">
        <v>0</v>
      </c>
      <c r="AE543">
        <v>1</v>
      </c>
      <c r="AF543">
        <v>146</v>
      </c>
      <c r="AG543">
        <v>73</v>
      </c>
      <c r="AH543">
        <v>4</v>
      </c>
      <c r="AI543">
        <v>0</v>
      </c>
      <c r="AJ543">
        <v>1</v>
      </c>
      <c r="AK543">
        <v>20</v>
      </c>
      <c r="AL543">
        <v>52</v>
      </c>
      <c r="AM543">
        <v>14</v>
      </c>
      <c r="AN543">
        <v>3</v>
      </c>
      <c r="AO543">
        <v>0</v>
      </c>
      <c r="AP543">
        <v>2</v>
      </c>
      <c r="AQ543">
        <v>0</v>
      </c>
      <c r="AR543">
        <v>0</v>
      </c>
      <c r="AS543">
        <v>0</v>
      </c>
      <c r="AT543">
        <v>0</v>
      </c>
      <c r="AU543">
        <v>0</v>
      </c>
      <c r="AV543">
        <v>0</v>
      </c>
      <c r="AW543">
        <v>0</v>
      </c>
      <c r="AX543">
        <v>0</v>
      </c>
      <c r="AY543">
        <v>0</v>
      </c>
      <c r="AZ543">
        <v>0</v>
      </c>
      <c r="BA543">
        <v>0</v>
      </c>
      <c r="BB543">
        <v>0</v>
      </c>
      <c r="BC543">
        <v>0</v>
      </c>
      <c r="BD543">
        <v>0</v>
      </c>
      <c r="BE543">
        <v>0</v>
      </c>
      <c r="BF543">
        <v>0</v>
      </c>
      <c r="BG543" s="20">
        <v>2</v>
      </c>
      <c r="BH543" s="20">
        <v>0</v>
      </c>
      <c r="BI543" s="20">
        <v>58</v>
      </c>
      <c r="BJ543" s="20">
        <v>0</v>
      </c>
      <c r="BK543" s="20">
        <v>310</v>
      </c>
      <c r="BL543" s="20">
        <v>564</v>
      </c>
      <c r="BM543" s="20">
        <v>551</v>
      </c>
      <c r="BN543" s="20">
        <v>45</v>
      </c>
      <c r="BO543" s="20">
        <v>46</v>
      </c>
      <c r="BP543" s="20"/>
      <c r="BQ543" s="20"/>
      <c r="BR543" s="20"/>
      <c r="BS543" s="20"/>
      <c r="BT543" s="20"/>
      <c r="BU543" s="20"/>
      <c r="BV543" s="20"/>
    </row>
    <row r="544" spans="1:74" x14ac:dyDescent="0.25">
      <c r="A544" s="20" t="s">
        <v>434</v>
      </c>
      <c r="B544" s="20" t="s">
        <v>442</v>
      </c>
      <c r="C544" s="20" t="s">
        <v>536</v>
      </c>
      <c r="D544" s="1">
        <v>44528</v>
      </c>
      <c r="E544">
        <v>69</v>
      </c>
      <c r="F544">
        <v>2</v>
      </c>
      <c r="G544">
        <v>1</v>
      </c>
      <c r="H544">
        <v>0</v>
      </c>
      <c r="I544">
        <v>0</v>
      </c>
      <c r="J544">
        <v>41</v>
      </c>
      <c r="K544">
        <v>0</v>
      </c>
      <c r="L544">
        <v>2</v>
      </c>
      <c r="M544">
        <v>8</v>
      </c>
      <c r="N544">
        <v>0</v>
      </c>
      <c r="O544">
        <v>0</v>
      </c>
      <c r="P544">
        <v>0</v>
      </c>
      <c r="Q544">
        <v>0</v>
      </c>
      <c r="R544">
        <v>347</v>
      </c>
      <c r="S544">
        <v>245</v>
      </c>
      <c r="T544">
        <v>8</v>
      </c>
      <c r="U544">
        <v>0</v>
      </c>
      <c r="V544">
        <v>27</v>
      </c>
      <c r="W544">
        <v>735</v>
      </c>
      <c r="X544">
        <v>204</v>
      </c>
      <c r="Y544">
        <v>10</v>
      </c>
      <c r="Z544">
        <v>13</v>
      </c>
      <c r="AA544">
        <v>101</v>
      </c>
      <c r="AB544">
        <v>715</v>
      </c>
      <c r="AC544">
        <v>158</v>
      </c>
      <c r="AD544">
        <v>0</v>
      </c>
      <c r="AE544">
        <v>1</v>
      </c>
      <c r="AF544">
        <v>143</v>
      </c>
      <c r="AG544">
        <v>74</v>
      </c>
      <c r="AH544">
        <v>5</v>
      </c>
      <c r="AI544">
        <v>0</v>
      </c>
      <c r="AJ544">
        <v>1</v>
      </c>
      <c r="AK544">
        <v>20</v>
      </c>
      <c r="AL544">
        <v>52</v>
      </c>
      <c r="AM544">
        <v>14</v>
      </c>
      <c r="AN544">
        <v>3</v>
      </c>
      <c r="AO544">
        <v>0</v>
      </c>
      <c r="AP544">
        <v>2</v>
      </c>
      <c r="AQ544">
        <v>0</v>
      </c>
      <c r="AR544">
        <v>0</v>
      </c>
      <c r="AS544">
        <v>0</v>
      </c>
      <c r="AT544">
        <v>0</v>
      </c>
      <c r="AU544">
        <v>0</v>
      </c>
      <c r="AV544">
        <v>0</v>
      </c>
      <c r="AW544">
        <v>0</v>
      </c>
      <c r="AX544">
        <v>0</v>
      </c>
      <c r="AY544">
        <v>0</v>
      </c>
      <c r="AZ544">
        <v>0</v>
      </c>
      <c r="BA544">
        <v>0</v>
      </c>
      <c r="BB544">
        <v>0</v>
      </c>
      <c r="BC544">
        <v>0</v>
      </c>
      <c r="BD544">
        <v>0</v>
      </c>
      <c r="BE544">
        <v>0</v>
      </c>
      <c r="BF544">
        <v>0</v>
      </c>
      <c r="BG544" s="20">
        <v>2</v>
      </c>
      <c r="BH544" s="20">
        <v>0</v>
      </c>
      <c r="BI544" s="20">
        <v>57</v>
      </c>
      <c r="BJ544" s="20">
        <v>0</v>
      </c>
      <c r="BK544" s="20">
        <v>311</v>
      </c>
      <c r="BL544" s="20">
        <v>566</v>
      </c>
      <c r="BM544" s="20">
        <v>552</v>
      </c>
      <c r="BN544" s="20">
        <v>45</v>
      </c>
      <c r="BO544" s="20">
        <v>46</v>
      </c>
      <c r="BP544" s="20"/>
      <c r="BQ544" s="20"/>
      <c r="BR544" s="20"/>
      <c r="BS544" s="20"/>
      <c r="BT544" s="20"/>
      <c r="BU544" s="20"/>
      <c r="BV544" s="20"/>
    </row>
    <row r="545" spans="1:74" x14ac:dyDescent="0.25">
      <c r="A545" s="20" t="s">
        <v>434</v>
      </c>
      <c r="B545" s="20" t="s">
        <v>442</v>
      </c>
      <c r="C545" s="20" t="s">
        <v>536</v>
      </c>
      <c r="D545" s="1">
        <v>44535</v>
      </c>
      <c r="E545">
        <v>70</v>
      </c>
      <c r="F545">
        <v>2</v>
      </c>
      <c r="G545">
        <v>1</v>
      </c>
      <c r="H545">
        <v>0</v>
      </c>
      <c r="I545">
        <v>0</v>
      </c>
      <c r="J545">
        <v>44</v>
      </c>
      <c r="K545">
        <v>0</v>
      </c>
      <c r="L545">
        <v>2</v>
      </c>
      <c r="M545">
        <v>8</v>
      </c>
      <c r="N545">
        <v>0</v>
      </c>
      <c r="O545">
        <v>0</v>
      </c>
      <c r="P545">
        <v>0</v>
      </c>
      <c r="Q545">
        <v>0</v>
      </c>
      <c r="R545">
        <v>346</v>
      </c>
      <c r="S545">
        <v>250</v>
      </c>
      <c r="T545">
        <v>8</v>
      </c>
      <c r="U545">
        <v>0</v>
      </c>
      <c r="V545">
        <v>27</v>
      </c>
      <c r="W545">
        <v>732</v>
      </c>
      <c r="X545">
        <v>249</v>
      </c>
      <c r="Y545">
        <v>10</v>
      </c>
      <c r="Z545">
        <v>13</v>
      </c>
      <c r="AA545">
        <v>100</v>
      </c>
      <c r="AB545">
        <v>712</v>
      </c>
      <c r="AC545">
        <v>199</v>
      </c>
      <c r="AD545">
        <v>0</v>
      </c>
      <c r="AE545">
        <v>1</v>
      </c>
      <c r="AF545">
        <v>142</v>
      </c>
      <c r="AG545">
        <v>74</v>
      </c>
      <c r="AH545">
        <v>6</v>
      </c>
      <c r="AI545">
        <v>0</v>
      </c>
      <c r="AJ545">
        <v>1</v>
      </c>
      <c r="AK545">
        <v>19</v>
      </c>
      <c r="AL545">
        <v>50</v>
      </c>
      <c r="AM545">
        <v>17</v>
      </c>
      <c r="AN545">
        <v>3</v>
      </c>
      <c r="AO545">
        <v>0</v>
      </c>
      <c r="AP545">
        <v>2</v>
      </c>
      <c r="AQ545">
        <v>0</v>
      </c>
      <c r="AR545">
        <v>0</v>
      </c>
      <c r="AS545">
        <v>0</v>
      </c>
      <c r="AT545">
        <v>0</v>
      </c>
      <c r="AU545">
        <v>0</v>
      </c>
      <c r="AV545">
        <v>0</v>
      </c>
      <c r="AW545">
        <v>0</v>
      </c>
      <c r="AX545">
        <v>0</v>
      </c>
      <c r="AY545">
        <v>0</v>
      </c>
      <c r="AZ545">
        <v>0</v>
      </c>
      <c r="BA545">
        <v>0</v>
      </c>
      <c r="BB545">
        <v>0</v>
      </c>
      <c r="BC545">
        <v>0</v>
      </c>
      <c r="BD545">
        <v>0</v>
      </c>
      <c r="BE545">
        <v>0</v>
      </c>
      <c r="BF545">
        <v>0</v>
      </c>
      <c r="BG545" s="20">
        <v>2</v>
      </c>
      <c r="BH545" s="20">
        <v>0</v>
      </c>
      <c r="BI545" s="20">
        <v>58</v>
      </c>
      <c r="BJ545" s="20">
        <v>0</v>
      </c>
      <c r="BK545" s="20">
        <v>310</v>
      </c>
      <c r="BL545" s="20">
        <v>569</v>
      </c>
      <c r="BM545" s="20">
        <v>549</v>
      </c>
      <c r="BN545" s="20">
        <v>45</v>
      </c>
      <c r="BO545" s="20">
        <v>44</v>
      </c>
      <c r="BP545" s="20"/>
      <c r="BQ545" s="20"/>
      <c r="BR545" s="20"/>
      <c r="BS545" s="20"/>
      <c r="BT545" s="20"/>
      <c r="BU545" s="20"/>
      <c r="BV545" s="20"/>
    </row>
    <row r="546" spans="1:74" x14ac:dyDescent="0.25">
      <c r="A546" s="20" t="s">
        <v>434</v>
      </c>
      <c r="B546" s="20" t="s">
        <v>442</v>
      </c>
      <c r="C546" s="20" t="s">
        <v>536</v>
      </c>
      <c r="D546" s="1">
        <v>44542</v>
      </c>
      <c r="E546">
        <v>70</v>
      </c>
      <c r="F546">
        <v>2</v>
      </c>
      <c r="G546">
        <v>1</v>
      </c>
      <c r="H546">
        <v>0</v>
      </c>
      <c r="I546">
        <v>0</v>
      </c>
      <c r="J546">
        <v>44</v>
      </c>
      <c r="K546">
        <v>0</v>
      </c>
      <c r="L546">
        <v>2</v>
      </c>
      <c r="M546">
        <v>8</v>
      </c>
      <c r="N546">
        <v>0</v>
      </c>
      <c r="O546">
        <v>0</v>
      </c>
      <c r="P546">
        <v>0</v>
      </c>
      <c r="Q546">
        <v>0</v>
      </c>
      <c r="R546">
        <v>347</v>
      </c>
      <c r="S546">
        <v>260</v>
      </c>
      <c r="T546">
        <v>8</v>
      </c>
      <c r="U546">
        <v>0</v>
      </c>
      <c r="V546">
        <v>27</v>
      </c>
      <c r="W546">
        <v>730</v>
      </c>
      <c r="X546">
        <v>283</v>
      </c>
      <c r="Y546">
        <v>10</v>
      </c>
      <c r="Z546">
        <v>13</v>
      </c>
      <c r="AA546">
        <v>100</v>
      </c>
      <c r="AB546">
        <v>713</v>
      </c>
      <c r="AC546">
        <v>253</v>
      </c>
      <c r="AD546">
        <v>0</v>
      </c>
      <c r="AE546">
        <v>1</v>
      </c>
      <c r="AF546">
        <v>143</v>
      </c>
      <c r="AG546">
        <v>75</v>
      </c>
      <c r="AH546">
        <v>8</v>
      </c>
      <c r="AI546">
        <v>0</v>
      </c>
      <c r="AJ546">
        <v>1</v>
      </c>
      <c r="AK546">
        <v>20</v>
      </c>
      <c r="AL546">
        <v>48</v>
      </c>
      <c r="AM546">
        <v>20</v>
      </c>
      <c r="AN546">
        <v>2</v>
      </c>
      <c r="AO546">
        <v>0</v>
      </c>
      <c r="AP546">
        <v>2</v>
      </c>
      <c r="AQ546">
        <v>0</v>
      </c>
      <c r="AR546">
        <v>0</v>
      </c>
      <c r="AS546">
        <v>0</v>
      </c>
      <c r="AT546">
        <v>0</v>
      </c>
      <c r="AU546">
        <v>0</v>
      </c>
      <c r="AV546">
        <v>0</v>
      </c>
      <c r="AW546">
        <v>0</v>
      </c>
      <c r="AX546">
        <v>0</v>
      </c>
      <c r="AY546">
        <v>0</v>
      </c>
      <c r="AZ546">
        <v>0</v>
      </c>
      <c r="BA546">
        <v>0</v>
      </c>
      <c r="BB546">
        <v>0</v>
      </c>
      <c r="BC546">
        <v>0</v>
      </c>
      <c r="BD546">
        <v>0</v>
      </c>
      <c r="BE546">
        <v>0</v>
      </c>
      <c r="BF546">
        <v>0</v>
      </c>
      <c r="BG546" s="20">
        <v>2</v>
      </c>
      <c r="BH546" s="20">
        <v>0</v>
      </c>
      <c r="BI546" s="20">
        <v>58</v>
      </c>
      <c r="BJ546" s="20">
        <v>0</v>
      </c>
      <c r="BK546" s="20">
        <v>311</v>
      </c>
      <c r="BL546" s="20">
        <v>569</v>
      </c>
      <c r="BM546" s="20">
        <v>549</v>
      </c>
      <c r="BN546" s="20">
        <v>46</v>
      </c>
      <c r="BO546" s="20">
        <v>43</v>
      </c>
      <c r="BP546" s="20"/>
      <c r="BQ546" s="20"/>
      <c r="BR546" s="20"/>
      <c r="BS546" s="20"/>
      <c r="BT546" s="20"/>
      <c r="BU546" s="20"/>
      <c r="BV546" s="20"/>
    </row>
    <row r="547" spans="1:74" x14ac:dyDescent="0.25">
      <c r="A547" s="20" t="s">
        <v>434</v>
      </c>
      <c r="B547" s="20" t="s">
        <v>442</v>
      </c>
      <c r="C547" s="20" t="s">
        <v>536</v>
      </c>
      <c r="D547" s="1">
        <v>44549</v>
      </c>
      <c r="E547">
        <v>70</v>
      </c>
      <c r="F547">
        <v>2</v>
      </c>
      <c r="G547">
        <v>1</v>
      </c>
      <c r="H547">
        <v>0</v>
      </c>
      <c r="I547">
        <v>0</v>
      </c>
      <c r="J547">
        <v>45</v>
      </c>
      <c r="K547">
        <v>0</v>
      </c>
      <c r="L547">
        <v>2</v>
      </c>
      <c r="M547">
        <v>8</v>
      </c>
      <c r="N547">
        <v>0</v>
      </c>
      <c r="O547">
        <v>0</v>
      </c>
      <c r="P547">
        <v>0</v>
      </c>
      <c r="Q547">
        <v>0</v>
      </c>
      <c r="R547">
        <v>344</v>
      </c>
      <c r="S547">
        <v>269</v>
      </c>
      <c r="T547">
        <v>8</v>
      </c>
      <c r="U547">
        <v>0</v>
      </c>
      <c r="V547">
        <v>27</v>
      </c>
      <c r="W547">
        <v>729</v>
      </c>
      <c r="X547">
        <v>320</v>
      </c>
      <c r="Y547">
        <v>10</v>
      </c>
      <c r="Z547">
        <v>13</v>
      </c>
      <c r="AA547">
        <v>97</v>
      </c>
      <c r="AB547">
        <v>714</v>
      </c>
      <c r="AC547">
        <v>320</v>
      </c>
      <c r="AD547">
        <v>0</v>
      </c>
      <c r="AE547">
        <v>1</v>
      </c>
      <c r="AF547">
        <v>143</v>
      </c>
      <c r="AG547">
        <v>75</v>
      </c>
      <c r="AH547">
        <v>12</v>
      </c>
      <c r="AI547">
        <v>0</v>
      </c>
      <c r="AJ547">
        <v>1</v>
      </c>
      <c r="AK547">
        <v>20</v>
      </c>
      <c r="AL547">
        <v>48</v>
      </c>
      <c r="AM547">
        <v>33</v>
      </c>
      <c r="AN547">
        <v>2</v>
      </c>
      <c r="AO547">
        <v>0</v>
      </c>
      <c r="AP547">
        <v>2</v>
      </c>
      <c r="AQ547">
        <v>0</v>
      </c>
      <c r="AR547">
        <v>0</v>
      </c>
      <c r="AS547">
        <v>0</v>
      </c>
      <c r="AT547">
        <v>0</v>
      </c>
      <c r="AU547">
        <v>0</v>
      </c>
      <c r="AV547">
        <v>0</v>
      </c>
      <c r="AW547">
        <v>0</v>
      </c>
      <c r="AX547">
        <v>0</v>
      </c>
      <c r="AY547">
        <v>0</v>
      </c>
      <c r="AZ547">
        <v>0</v>
      </c>
      <c r="BA547">
        <v>0</v>
      </c>
      <c r="BB547">
        <v>0</v>
      </c>
      <c r="BC547">
        <v>0</v>
      </c>
      <c r="BD547">
        <v>0</v>
      </c>
      <c r="BE547">
        <v>0</v>
      </c>
      <c r="BF547">
        <v>0</v>
      </c>
      <c r="BG547" s="20">
        <v>2</v>
      </c>
      <c r="BH547" s="20">
        <v>0</v>
      </c>
      <c r="BI547" s="20">
        <v>58</v>
      </c>
      <c r="BJ547" s="20">
        <v>0</v>
      </c>
      <c r="BK547" s="20">
        <v>308</v>
      </c>
      <c r="BL547" s="20">
        <v>576</v>
      </c>
      <c r="BM547" s="20">
        <v>551</v>
      </c>
      <c r="BN547" s="20">
        <v>46</v>
      </c>
      <c r="BO547" s="20">
        <v>44</v>
      </c>
      <c r="BP547" s="20">
        <v>2922</v>
      </c>
      <c r="BQ547" s="20">
        <v>612</v>
      </c>
      <c r="BR547" s="20">
        <v>0</v>
      </c>
      <c r="BS547" s="20">
        <v>3</v>
      </c>
      <c r="BT547" s="20">
        <v>6</v>
      </c>
      <c r="BU547" s="20">
        <v>996</v>
      </c>
      <c r="BV547" s="20">
        <v>1762</v>
      </c>
    </row>
    <row r="548" spans="1:74" x14ac:dyDescent="0.25">
      <c r="A548" s="20" t="s">
        <v>434</v>
      </c>
      <c r="B548" s="20" t="s">
        <v>442</v>
      </c>
      <c r="C548" s="20" t="s">
        <v>536</v>
      </c>
      <c r="D548" s="1">
        <v>44558</v>
      </c>
      <c r="E548">
        <v>70</v>
      </c>
      <c r="F548">
        <v>2</v>
      </c>
      <c r="G548">
        <v>1</v>
      </c>
      <c r="H548">
        <v>0</v>
      </c>
      <c r="I548">
        <v>0</v>
      </c>
      <c r="J548">
        <v>45</v>
      </c>
      <c r="K548">
        <v>0</v>
      </c>
      <c r="L548">
        <v>2</v>
      </c>
      <c r="M548">
        <v>8</v>
      </c>
      <c r="N548">
        <v>0</v>
      </c>
      <c r="O548">
        <v>0</v>
      </c>
      <c r="P548">
        <v>0</v>
      </c>
      <c r="Q548">
        <v>0</v>
      </c>
      <c r="R548">
        <v>344</v>
      </c>
      <c r="S548">
        <v>275</v>
      </c>
      <c r="T548">
        <v>8</v>
      </c>
      <c r="U548">
        <v>0</v>
      </c>
      <c r="V548">
        <v>27</v>
      </c>
      <c r="W548">
        <v>727</v>
      </c>
      <c r="X548">
        <v>355</v>
      </c>
      <c r="Y548">
        <v>10</v>
      </c>
      <c r="Z548">
        <v>13</v>
      </c>
      <c r="AA548">
        <v>97</v>
      </c>
      <c r="AB548">
        <v>713</v>
      </c>
      <c r="AC548">
        <v>351</v>
      </c>
      <c r="AD548">
        <v>0</v>
      </c>
      <c r="AE548">
        <v>1</v>
      </c>
      <c r="AF548">
        <v>141</v>
      </c>
      <c r="AG548">
        <v>75</v>
      </c>
      <c r="AH548">
        <v>18</v>
      </c>
      <c r="AI548">
        <v>0</v>
      </c>
      <c r="AJ548">
        <v>1</v>
      </c>
      <c r="AK548">
        <v>20</v>
      </c>
      <c r="AL548">
        <v>47</v>
      </c>
      <c r="AM548">
        <v>35</v>
      </c>
      <c r="AN548">
        <v>2</v>
      </c>
      <c r="AO548">
        <v>0</v>
      </c>
      <c r="AP548">
        <v>2</v>
      </c>
      <c r="AQ548">
        <v>0</v>
      </c>
      <c r="AR548">
        <v>0</v>
      </c>
      <c r="AS548">
        <v>0</v>
      </c>
      <c r="AT548">
        <v>0</v>
      </c>
      <c r="AU548">
        <v>0</v>
      </c>
      <c r="AV548">
        <v>0</v>
      </c>
      <c r="AW548">
        <v>0</v>
      </c>
      <c r="AX548">
        <v>0</v>
      </c>
      <c r="AY548">
        <v>0</v>
      </c>
      <c r="AZ548">
        <v>0</v>
      </c>
      <c r="BA548">
        <v>0</v>
      </c>
      <c r="BB548">
        <v>0</v>
      </c>
      <c r="BC548">
        <v>0</v>
      </c>
      <c r="BD548">
        <v>0</v>
      </c>
      <c r="BE548">
        <v>0</v>
      </c>
      <c r="BF548">
        <v>0</v>
      </c>
      <c r="BG548" s="20">
        <v>2</v>
      </c>
      <c r="BH548" s="20">
        <v>0</v>
      </c>
      <c r="BI548" s="20">
        <v>58</v>
      </c>
      <c r="BJ548" s="20">
        <v>0</v>
      </c>
      <c r="BK548" s="20">
        <v>309</v>
      </c>
      <c r="BL548" s="20">
        <v>575</v>
      </c>
      <c r="BM548" s="20">
        <v>552</v>
      </c>
      <c r="BN548" s="20">
        <v>47</v>
      </c>
      <c r="BO548" s="20">
        <v>43</v>
      </c>
      <c r="BP548" s="20">
        <v>2916</v>
      </c>
      <c r="BQ548" s="20">
        <v>758</v>
      </c>
      <c r="BR548" s="20">
        <v>0</v>
      </c>
      <c r="BS548" s="20">
        <v>3</v>
      </c>
      <c r="BT548" s="20">
        <v>6</v>
      </c>
      <c r="BU548" s="20">
        <v>985</v>
      </c>
      <c r="BV548" s="20">
        <v>1771</v>
      </c>
    </row>
    <row r="549" spans="1:74" x14ac:dyDescent="0.25">
      <c r="A549" s="20" t="s">
        <v>434</v>
      </c>
      <c r="B549" s="20" t="s">
        <v>442</v>
      </c>
      <c r="C549" s="20" t="s">
        <v>536</v>
      </c>
      <c r="D549" s="1">
        <v>44564</v>
      </c>
      <c r="E549">
        <v>70</v>
      </c>
      <c r="F549">
        <v>2</v>
      </c>
      <c r="G549">
        <v>1</v>
      </c>
      <c r="H549">
        <v>0</v>
      </c>
      <c r="I549">
        <v>0</v>
      </c>
      <c r="J549">
        <v>47</v>
      </c>
      <c r="K549">
        <v>0</v>
      </c>
      <c r="L549">
        <v>2</v>
      </c>
      <c r="M549">
        <v>8</v>
      </c>
      <c r="N549">
        <v>0</v>
      </c>
      <c r="O549">
        <v>0</v>
      </c>
      <c r="P549">
        <v>0</v>
      </c>
      <c r="Q549">
        <v>0</v>
      </c>
      <c r="R549">
        <v>347</v>
      </c>
      <c r="S549">
        <v>278</v>
      </c>
      <c r="T549">
        <v>7</v>
      </c>
      <c r="U549">
        <v>0</v>
      </c>
      <c r="V549">
        <v>29</v>
      </c>
      <c r="W549">
        <v>725</v>
      </c>
      <c r="X549">
        <v>369</v>
      </c>
      <c r="Y549">
        <v>10</v>
      </c>
      <c r="Z549">
        <v>12</v>
      </c>
      <c r="AA549">
        <v>96</v>
      </c>
      <c r="AB549">
        <v>712</v>
      </c>
      <c r="AC549">
        <v>362</v>
      </c>
      <c r="AD549">
        <v>0</v>
      </c>
      <c r="AE549">
        <v>1</v>
      </c>
      <c r="AF549">
        <v>140</v>
      </c>
      <c r="AG549">
        <v>75</v>
      </c>
      <c r="AH549">
        <v>20</v>
      </c>
      <c r="AI549">
        <v>0</v>
      </c>
      <c r="AJ549">
        <v>1</v>
      </c>
      <c r="AK549">
        <v>20</v>
      </c>
      <c r="AL549">
        <v>47</v>
      </c>
      <c r="AM549">
        <v>35</v>
      </c>
      <c r="AN549">
        <v>2</v>
      </c>
      <c r="AO549">
        <v>0</v>
      </c>
      <c r="AP549">
        <v>2</v>
      </c>
      <c r="AQ549">
        <v>0</v>
      </c>
      <c r="AR549">
        <v>0</v>
      </c>
      <c r="AS549">
        <v>0</v>
      </c>
      <c r="AT549">
        <v>0</v>
      </c>
      <c r="AU549">
        <v>0</v>
      </c>
      <c r="AV549">
        <v>0</v>
      </c>
      <c r="AW549">
        <v>0</v>
      </c>
      <c r="AX549">
        <v>0</v>
      </c>
      <c r="AY549">
        <v>0</v>
      </c>
      <c r="AZ549">
        <v>0</v>
      </c>
      <c r="BA549">
        <v>0</v>
      </c>
      <c r="BB549">
        <v>0</v>
      </c>
      <c r="BC549">
        <v>0</v>
      </c>
      <c r="BD549">
        <v>0</v>
      </c>
      <c r="BE549">
        <v>0</v>
      </c>
      <c r="BF549">
        <v>0</v>
      </c>
      <c r="BG549" s="20">
        <v>2</v>
      </c>
      <c r="BH549" s="20">
        <v>0</v>
      </c>
      <c r="BI549" s="20">
        <v>58</v>
      </c>
      <c r="BJ549" s="20">
        <v>0</v>
      </c>
      <c r="BK549" s="20">
        <v>310</v>
      </c>
      <c r="BL549" s="20">
        <v>574</v>
      </c>
      <c r="BM549" s="20">
        <v>552</v>
      </c>
      <c r="BN549" s="20">
        <v>48</v>
      </c>
      <c r="BO549" s="20">
        <v>43</v>
      </c>
      <c r="BP549" s="20">
        <v>2913</v>
      </c>
      <c r="BQ549" s="20">
        <v>818</v>
      </c>
      <c r="BR549" s="20">
        <v>0</v>
      </c>
      <c r="BS549" s="20">
        <v>2</v>
      </c>
      <c r="BT549" s="20">
        <v>6</v>
      </c>
      <c r="BU549" s="20">
        <v>977</v>
      </c>
      <c r="BV549" s="20">
        <v>1777</v>
      </c>
    </row>
    <row r="550" spans="1:74" x14ac:dyDescent="0.25">
      <c r="A550" s="20" t="s">
        <v>434</v>
      </c>
      <c r="B550" s="20" t="s">
        <v>442</v>
      </c>
      <c r="C550" s="20" t="s">
        <v>536</v>
      </c>
      <c r="D550" s="1">
        <v>44570</v>
      </c>
      <c r="E550">
        <v>70</v>
      </c>
      <c r="F550">
        <v>2</v>
      </c>
      <c r="G550">
        <v>1</v>
      </c>
      <c r="H550">
        <v>0</v>
      </c>
      <c r="I550">
        <v>0</v>
      </c>
      <c r="J550">
        <v>47</v>
      </c>
      <c r="K550">
        <v>0</v>
      </c>
      <c r="L550">
        <v>2</v>
      </c>
      <c r="M550">
        <v>8</v>
      </c>
      <c r="N550">
        <v>0</v>
      </c>
      <c r="O550">
        <v>0</v>
      </c>
      <c r="P550">
        <v>0</v>
      </c>
      <c r="Q550">
        <v>0</v>
      </c>
      <c r="R550">
        <v>347</v>
      </c>
      <c r="S550">
        <v>279</v>
      </c>
      <c r="T550">
        <v>7</v>
      </c>
      <c r="U550">
        <v>0</v>
      </c>
      <c r="V550">
        <v>29</v>
      </c>
      <c r="W550">
        <v>715</v>
      </c>
      <c r="X550">
        <v>372</v>
      </c>
      <c r="Y550">
        <v>10</v>
      </c>
      <c r="Z550">
        <v>12</v>
      </c>
      <c r="AA550">
        <v>91</v>
      </c>
      <c r="AB550">
        <v>715</v>
      </c>
      <c r="AC550">
        <v>376</v>
      </c>
      <c r="AD550">
        <v>0</v>
      </c>
      <c r="AE550">
        <v>1</v>
      </c>
      <c r="AF550">
        <v>140</v>
      </c>
      <c r="AG550">
        <v>74</v>
      </c>
      <c r="AH550">
        <v>20</v>
      </c>
      <c r="AI550">
        <v>0</v>
      </c>
      <c r="AJ550">
        <v>1</v>
      </c>
      <c r="AK550">
        <v>20</v>
      </c>
      <c r="AL550">
        <v>47</v>
      </c>
      <c r="AM550">
        <v>35</v>
      </c>
      <c r="AN550">
        <v>2</v>
      </c>
      <c r="AO550">
        <v>0</v>
      </c>
      <c r="AP550">
        <v>2</v>
      </c>
      <c r="AQ550">
        <v>0</v>
      </c>
      <c r="AR550">
        <v>0</v>
      </c>
      <c r="AS550">
        <v>0</v>
      </c>
      <c r="AT550">
        <v>0</v>
      </c>
      <c r="AU550">
        <v>0</v>
      </c>
      <c r="AV550">
        <v>0</v>
      </c>
      <c r="AW550">
        <v>0</v>
      </c>
      <c r="AX550">
        <v>0</v>
      </c>
      <c r="AY550">
        <v>0</v>
      </c>
      <c r="AZ550">
        <v>0</v>
      </c>
      <c r="BA550">
        <v>0</v>
      </c>
      <c r="BB550">
        <v>0</v>
      </c>
      <c r="BC550">
        <v>0</v>
      </c>
      <c r="BD550">
        <v>0</v>
      </c>
      <c r="BE550">
        <v>0</v>
      </c>
      <c r="BF550">
        <v>0</v>
      </c>
      <c r="BG550" s="20">
        <v>2</v>
      </c>
      <c r="BH550" s="20">
        <v>0</v>
      </c>
      <c r="BI550" s="20">
        <v>58</v>
      </c>
      <c r="BJ550" s="20">
        <v>0</v>
      </c>
      <c r="BK550" s="20">
        <v>310</v>
      </c>
      <c r="BL550" s="20">
        <v>570</v>
      </c>
      <c r="BM550" s="20">
        <v>554</v>
      </c>
      <c r="BN550" s="20">
        <v>47</v>
      </c>
      <c r="BO550" s="20">
        <v>43</v>
      </c>
      <c r="BP550" s="20">
        <v>2918</v>
      </c>
      <c r="BQ550" s="20">
        <v>870</v>
      </c>
      <c r="BR550" s="20">
        <v>0</v>
      </c>
      <c r="BS550" s="20">
        <v>2</v>
      </c>
      <c r="BT550" s="20">
        <v>6</v>
      </c>
      <c r="BU550" s="20">
        <v>976</v>
      </c>
      <c r="BV550" s="20">
        <v>1782</v>
      </c>
    </row>
    <row r="551" spans="1:74" x14ac:dyDescent="0.25">
      <c r="A551" s="20" t="s">
        <v>434</v>
      </c>
      <c r="B551" s="20" t="s">
        <v>442</v>
      </c>
      <c r="C551" s="20" t="s">
        <v>536</v>
      </c>
      <c r="D551" s="1">
        <v>44577</v>
      </c>
      <c r="E551">
        <v>70</v>
      </c>
      <c r="F551">
        <v>3</v>
      </c>
      <c r="G551">
        <v>1</v>
      </c>
      <c r="H551">
        <v>0</v>
      </c>
      <c r="I551">
        <v>0</v>
      </c>
      <c r="J551">
        <v>47</v>
      </c>
      <c r="K551">
        <v>0</v>
      </c>
      <c r="L551">
        <v>2</v>
      </c>
      <c r="M551">
        <v>8</v>
      </c>
      <c r="N551">
        <v>0</v>
      </c>
      <c r="O551">
        <v>0</v>
      </c>
      <c r="P551">
        <v>0</v>
      </c>
      <c r="Q551">
        <v>0</v>
      </c>
      <c r="R551">
        <v>347</v>
      </c>
      <c r="S551">
        <v>279</v>
      </c>
      <c r="T551">
        <v>7</v>
      </c>
      <c r="U551">
        <v>0</v>
      </c>
      <c r="V551">
        <v>29</v>
      </c>
      <c r="W551">
        <v>715</v>
      </c>
      <c r="X551">
        <v>378</v>
      </c>
      <c r="Y551">
        <v>10</v>
      </c>
      <c r="Z551">
        <v>12</v>
      </c>
      <c r="AA551">
        <v>90</v>
      </c>
      <c r="AB551">
        <v>714</v>
      </c>
      <c r="AC551">
        <v>389</v>
      </c>
      <c r="AD551">
        <v>0</v>
      </c>
      <c r="AE551">
        <v>1</v>
      </c>
      <c r="AF551">
        <v>139</v>
      </c>
      <c r="AG551">
        <v>74</v>
      </c>
      <c r="AH551">
        <v>22</v>
      </c>
      <c r="AI551">
        <v>0</v>
      </c>
      <c r="AJ551">
        <v>1</v>
      </c>
      <c r="AK551">
        <v>20</v>
      </c>
      <c r="AL551">
        <v>46</v>
      </c>
      <c r="AM551">
        <v>35</v>
      </c>
      <c r="AN551">
        <v>1</v>
      </c>
      <c r="AO551">
        <v>0</v>
      </c>
      <c r="AP551">
        <v>2</v>
      </c>
      <c r="AQ551">
        <v>0</v>
      </c>
      <c r="AR551">
        <v>0</v>
      </c>
      <c r="AS551">
        <v>0</v>
      </c>
      <c r="AT551">
        <v>1</v>
      </c>
      <c r="AU551">
        <v>0</v>
      </c>
      <c r="AV551">
        <v>0</v>
      </c>
      <c r="AW551">
        <v>0</v>
      </c>
      <c r="AX551">
        <v>0</v>
      </c>
      <c r="AY551">
        <v>0</v>
      </c>
      <c r="AZ551">
        <v>0</v>
      </c>
      <c r="BA551">
        <v>0</v>
      </c>
      <c r="BB551">
        <v>0</v>
      </c>
      <c r="BC551">
        <v>0</v>
      </c>
      <c r="BD551">
        <v>0</v>
      </c>
      <c r="BE551">
        <v>0</v>
      </c>
      <c r="BF551">
        <v>0</v>
      </c>
      <c r="BG551" s="20">
        <v>2</v>
      </c>
      <c r="BH551" s="20">
        <v>0</v>
      </c>
      <c r="BI551" s="20">
        <v>58</v>
      </c>
      <c r="BJ551" s="20">
        <v>0</v>
      </c>
      <c r="BK551" s="20">
        <v>310</v>
      </c>
      <c r="BL551" s="20">
        <v>572</v>
      </c>
      <c r="BM551" s="20">
        <v>554</v>
      </c>
      <c r="BN551" s="20">
        <v>48</v>
      </c>
      <c r="BO551" s="20">
        <v>42</v>
      </c>
      <c r="BP551" s="20">
        <v>2914</v>
      </c>
      <c r="BQ551" s="20">
        <v>927</v>
      </c>
      <c r="BR551" s="20">
        <v>0</v>
      </c>
      <c r="BS551" s="20">
        <v>2</v>
      </c>
      <c r="BT551" s="20">
        <v>6</v>
      </c>
      <c r="BU551" s="20">
        <v>968</v>
      </c>
      <c r="BV551" s="20">
        <v>1786</v>
      </c>
    </row>
    <row r="552" spans="1:74" x14ac:dyDescent="0.25">
      <c r="A552" s="20" t="s">
        <v>434</v>
      </c>
      <c r="B552" s="20" t="s">
        <v>442</v>
      </c>
      <c r="C552" s="20" t="s">
        <v>536</v>
      </c>
      <c r="D552" s="1">
        <v>44584</v>
      </c>
      <c r="E552">
        <v>70</v>
      </c>
      <c r="F552">
        <v>3</v>
      </c>
      <c r="G552">
        <v>1</v>
      </c>
      <c r="H552">
        <v>0</v>
      </c>
      <c r="I552">
        <v>0</v>
      </c>
      <c r="J552">
        <v>47</v>
      </c>
      <c r="K552">
        <v>0</v>
      </c>
      <c r="L552">
        <v>2</v>
      </c>
      <c r="M552">
        <v>8</v>
      </c>
      <c r="N552">
        <v>0</v>
      </c>
      <c r="O552">
        <v>0</v>
      </c>
      <c r="P552">
        <v>0</v>
      </c>
      <c r="Q552">
        <v>0</v>
      </c>
      <c r="R552">
        <v>348</v>
      </c>
      <c r="S552">
        <v>279</v>
      </c>
      <c r="T552">
        <v>7</v>
      </c>
      <c r="U552">
        <v>0</v>
      </c>
      <c r="V552">
        <v>29</v>
      </c>
      <c r="W552">
        <v>717</v>
      </c>
      <c r="X552">
        <v>377</v>
      </c>
      <c r="Y552">
        <v>10</v>
      </c>
      <c r="Z552">
        <v>12</v>
      </c>
      <c r="AA552">
        <v>92</v>
      </c>
      <c r="AB552">
        <v>712</v>
      </c>
      <c r="AC552">
        <v>392</v>
      </c>
      <c r="AD552">
        <v>0</v>
      </c>
      <c r="AE552">
        <v>1</v>
      </c>
      <c r="AF552">
        <v>137</v>
      </c>
      <c r="AG552">
        <v>74</v>
      </c>
      <c r="AH552">
        <v>24</v>
      </c>
      <c r="AI552">
        <v>0</v>
      </c>
      <c r="AJ552">
        <v>1</v>
      </c>
      <c r="AK552">
        <v>20</v>
      </c>
      <c r="AL552">
        <v>45</v>
      </c>
      <c r="AM552">
        <v>35</v>
      </c>
      <c r="AN552">
        <v>1</v>
      </c>
      <c r="AO552">
        <v>0</v>
      </c>
      <c r="AP552">
        <v>1</v>
      </c>
      <c r="AQ552">
        <v>0</v>
      </c>
      <c r="AR552">
        <v>0</v>
      </c>
      <c r="AS552">
        <v>0</v>
      </c>
      <c r="AT552">
        <v>1</v>
      </c>
      <c r="AU552">
        <v>0</v>
      </c>
      <c r="AV552">
        <v>0</v>
      </c>
      <c r="AW552">
        <v>0</v>
      </c>
      <c r="AX552">
        <v>0</v>
      </c>
      <c r="AY552">
        <v>0</v>
      </c>
      <c r="AZ552">
        <v>0</v>
      </c>
      <c r="BA552">
        <v>0</v>
      </c>
      <c r="BB552">
        <v>0</v>
      </c>
      <c r="BC552">
        <v>0</v>
      </c>
      <c r="BD552">
        <v>0</v>
      </c>
      <c r="BE552">
        <v>0</v>
      </c>
      <c r="BF552">
        <v>0</v>
      </c>
      <c r="BG552" s="20">
        <v>2</v>
      </c>
      <c r="BH552" s="20">
        <v>0</v>
      </c>
      <c r="BI552" s="20">
        <v>58</v>
      </c>
      <c r="BJ552" s="20">
        <v>0</v>
      </c>
      <c r="BK552" s="20">
        <v>311</v>
      </c>
      <c r="BL552" s="20">
        <v>572</v>
      </c>
      <c r="BM552" s="20">
        <v>553</v>
      </c>
      <c r="BN552" s="20">
        <v>48</v>
      </c>
      <c r="BO552" s="20">
        <v>42</v>
      </c>
      <c r="BP552" s="20">
        <v>2903</v>
      </c>
      <c r="BQ552" s="20">
        <v>942</v>
      </c>
      <c r="BR552" s="20">
        <v>0</v>
      </c>
      <c r="BS552" s="20">
        <v>2</v>
      </c>
      <c r="BT552" s="20">
        <v>6</v>
      </c>
      <c r="BU552" s="20">
        <v>961</v>
      </c>
      <c r="BV552" s="20">
        <v>1784</v>
      </c>
    </row>
    <row r="553" spans="1:74" x14ac:dyDescent="0.25">
      <c r="A553" s="20" t="s">
        <v>434</v>
      </c>
      <c r="B553" s="20" t="s">
        <v>442</v>
      </c>
      <c r="C553" s="20" t="s">
        <v>536</v>
      </c>
      <c r="D553" s="1">
        <v>44591</v>
      </c>
      <c r="E553">
        <v>70</v>
      </c>
      <c r="F553">
        <v>3</v>
      </c>
      <c r="G553">
        <v>1</v>
      </c>
      <c r="H553">
        <v>0</v>
      </c>
      <c r="I553">
        <v>0</v>
      </c>
      <c r="J553">
        <v>47</v>
      </c>
      <c r="K553">
        <v>0</v>
      </c>
      <c r="L553">
        <v>2</v>
      </c>
      <c r="M553">
        <v>8</v>
      </c>
      <c r="N553">
        <v>0</v>
      </c>
      <c r="O553">
        <v>0</v>
      </c>
      <c r="P553">
        <v>0</v>
      </c>
      <c r="Q553">
        <v>0</v>
      </c>
      <c r="R553">
        <v>347</v>
      </c>
      <c r="S553">
        <v>279</v>
      </c>
      <c r="T553">
        <v>7</v>
      </c>
      <c r="U553">
        <v>0</v>
      </c>
      <c r="V553">
        <v>29</v>
      </c>
      <c r="W553">
        <v>718</v>
      </c>
      <c r="X553">
        <v>383</v>
      </c>
      <c r="Y553">
        <v>10</v>
      </c>
      <c r="Z553">
        <v>11</v>
      </c>
      <c r="AA553">
        <v>90</v>
      </c>
      <c r="AB553">
        <v>714</v>
      </c>
      <c r="AC553">
        <v>400</v>
      </c>
      <c r="AD553">
        <v>0</v>
      </c>
      <c r="AE553">
        <v>1</v>
      </c>
      <c r="AF553">
        <v>138</v>
      </c>
      <c r="AG553">
        <v>73</v>
      </c>
      <c r="AH553">
        <v>24</v>
      </c>
      <c r="AI553">
        <v>0</v>
      </c>
      <c r="AJ553">
        <v>1</v>
      </c>
      <c r="AK553">
        <v>19</v>
      </c>
      <c r="AL553">
        <v>46</v>
      </c>
      <c r="AM553">
        <v>37</v>
      </c>
      <c r="AN553">
        <v>1</v>
      </c>
      <c r="AO553">
        <v>0</v>
      </c>
      <c r="AP553">
        <v>1</v>
      </c>
      <c r="AQ553">
        <v>0</v>
      </c>
      <c r="AR553">
        <v>0</v>
      </c>
      <c r="AS553">
        <v>0</v>
      </c>
      <c r="AT553">
        <v>1</v>
      </c>
      <c r="AU553">
        <v>0</v>
      </c>
      <c r="AV553">
        <v>0</v>
      </c>
      <c r="AW553">
        <v>0</v>
      </c>
      <c r="AX553">
        <v>0</v>
      </c>
      <c r="AY553">
        <v>0</v>
      </c>
      <c r="AZ553">
        <v>0</v>
      </c>
      <c r="BA553">
        <v>0</v>
      </c>
      <c r="BB553">
        <v>0</v>
      </c>
      <c r="BC553">
        <v>0</v>
      </c>
      <c r="BD553">
        <v>0</v>
      </c>
      <c r="BE553">
        <v>0</v>
      </c>
      <c r="BF553">
        <v>0</v>
      </c>
      <c r="BG553" s="20">
        <v>2</v>
      </c>
      <c r="BH553" s="20">
        <v>0</v>
      </c>
      <c r="BI553" s="20">
        <v>58</v>
      </c>
      <c r="BJ553" s="20">
        <v>0</v>
      </c>
      <c r="BK553" s="20">
        <v>310</v>
      </c>
      <c r="BL553" s="20">
        <v>573</v>
      </c>
      <c r="BM553" s="20">
        <v>555</v>
      </c>
      <c r="BN553" s="20">
        <v>51</v>
      </c>
      <c r="BO553" s="20">
        <v>43</v>
      </c>
      <c r="BP553" s="20">
        <v>2902</v>
      </c>
      <c r="BQ553" s="20">
        <v>963</v>
      </c>
      <c r="BR553" s="20">
        <v>0</v>
      </c>
      <c r="BS553" s="20">
        <v>2</v>
      </c>
      <c r="BT553" s="20">
        <v>7</v>
      </c>
      <c r="BU553" s="20">
        <v>956</v>
      </c>
      <c r="BV553" s="20">
        <v>1793</v>
      </c>
    </row>
    <row r="554" spans="1:74" x14ac:dyDescent="0.25">
      <c r="A554" s="20" t="s">
        <v>434</v>
      </c>
      <c r="B554" s="20" t="s">
        <v>442</v>
      </c>
      <c r="C554" s="20" t="s">
        <v>536</v>
      </c>
      <c r="D554" s="1">
        <v>44599</v>
      </c>
      <c r="E554">
        <v>70</v>
      </c>
      <c r="F554">
        <v>4</v>
      </c>
      <c r="G554">
        <v>2</v>
      </c>
      <c r="H554">
        <v>0</v>
      </c>
      <c r="I554">
        <v>0</v>
      </c>
      <c r="J554">
        <v>47</v>
      </c>
      <c r="K554">
        <v>0</v>
      </c>
      <c r="L554">
        <v>2</v>
      </c>
      <c r="M554">
        <v>8</v>
      </c>
      <c r="N554">
        <v>0</v>
      </c>
      <c r="O554">
        <v>0</v>
      </c>
      <c r="P554">
        <v>0</v>
      </c>
      <c r="Q554">
        <v>0</v>
      </c>
      <c r="R554">
        <v>347</v>
      </c>
      <c r="S554">
        <v>279</v>
      </c>
      <c r="T554">
        <v>7</v>
      </c>
      <c r="U554">
        <v>0</v>
      </c>
      <c r="V554">
        <v>28</v>
      </c>
      <c r="W554">
        <v>717</v>
      </c>
      <c r="X554">
        <v>387</v>
      </c>
      <c r="Y554">
        <v>10</v>
      </c>
      <c r="Z554">
        <v>10</v>
      </c>
      <c r="AA554">
        <v>89</v>
      </c>
      <c r="AB554">
        <v>715</v>
      </c>
      <c r="AC554">
        <v>403</v>
      </c>
      <c r="AD554">
        <v>0</v>
      </c>
      <c r="AE554">
        <v>1</v>
      </c>
      <c r="AF554">
        <v>138</v>
      </c>
      <c r="AG554">
        <v>74</v>
      </c>
      <c r="AH554">
        <v>25</v>
      </c>
      <c r="AI554">
        <v>0</v>
      </c>
      <c r="AJ554">
        <v>1</v>
      </c>
      <c r="AK554">
        <v>19</v>
      </c>
      <c r="AL554">
        <v>48</v>
      </c>
      <c r="AM554">
        <v>40</v>
      </c>
      <c r="AN554">
        <v>1</v>
      </c>
      <c r="AO554">
        <v>0</v>
      </c>
      <c r="AP554">
        <v>1</v>
      </c>
      <c r="AQ554">
        <v>0</v>
      </c>
      <c r="AR554">
        <v>0</v>
      </c>
      <c r="AS554">
        <v>0</v>
      </c>
      <c r="AT554">
        <v>1</v>
      </c>
      <c r="AU554">
        <v>0</v>
      </c>
      <c r="AV554">
        <v>0</v>
      </c>
      <c r="AW554">
        <v>0</v>
      </c>
      <c r="AX554">
        <v>0</v>
      </c>
      <c r="AY554">
        <v>0</v>
      </c>
      <c r="AZ554">
        <v>0</v>
      </c>
      <c r="BA554">
        <v>0</v>
      </c>
      <c r="BB554">
        <v>0</v>
      </c>
      <c r="BC554">
        <v>0</v>
      </c>
      <c r="BD554">
        <v>0</v>
      </c>
      <c r="BE554">
        <v>0</v>
      </c>
      <c r="BF554">
        <v>0</v>
      </c>
      <c r="BG554" s="20">
        <v>3</v>
      </c>
      <c r="BH554" s="20">
        <v>0</v>
      </c>
      <c r="BI554" s="20">
        <v>58</v>
      </c>
      <c r="BJ554" s="20">
        <v>0</v>
      </c>
      <c r="BK554" s="20">
        <v>310</v>
      </c>
      <c r="BL554" s="20">
        <v>573</v>
      </c>
      <c r="BM554" s="20">
        <v>556</v>
      </c>
      <c r="BN554" s="20">
        <v>52</v>
      </c>
      <c r="BO554" s="20">
        <v>45</v>
      </c>
      <c r="BP554" s="20">
        <v>2900</v>
      </c>
      <c r="BQ554" s="20">
        <v>973</v>
      </c>
      <c r="BR554" s="20">
        <v>0</v>
      </c>
      <c r="BS554" s="20">
        <v>2</v>
      </c>
      <c r="BT554" s="20">
        <v>7</v>
      </c>
      <c r="BU554" s="20">
        <v>951</v>
      </c>
      <c r="BV554" s="20">
        <v>1797</v>
      </c>
    </row>
    <row r="555" spans="1:74" x14ac:dyDescent="0.25">
      <c r="A555" s="20" t="s">
        <v>434</v>
      </c>
      <c r="B555" s="20" t="s">
        <v>442</v>
      </c>
      <c r="C555" s="20" t="s">
        <v>536</v>
      </c>
      <c r="D555" s="1">
        <v>44606</v>
      </c>
      <c r="E555">
        <v>70</v>
      </c>
      <c r="F555">
        <v>4</v>
      </c>
      <c r="G555">
        <v>2</v>
      </c>
      <c r="H555">
        <v>0</v>
      </c>
      <c r="I555">
        <v>0</v>
      </c>
      <c r="J555">
        <v>47</v>
      </c>
      <c r="K555">
        <v>0</v>
      </c>
      <c r="L555">
        <v>2</v>
      </c>
      <c r="M555">
        <v>8</v>
      </c>
      <c r="N555">
        <v>0</v>
      </c>
      <c r="O555">
        <v>0</v>
      </c>
      <c r="P555">
        <v>0</v>
      </c>
      <c r="Q555">
        <v>0</v>
      </c>
      <c r="R555">
        <v>348</v>
      </c>
      <c r="S555">
        <v>279</v>
      </c>
      <c r="T555">
        <v>7</v>
      </c>
      <c r="U555">
        <v>0</v>
      </c>
      <c r="V555">
        <v>29</v>
      </c>
      <c r="W555">
        <v>721</v>
      </c>
      <c r="X555">
        <v>390</v>
      </c>
      <c r="Y555">
        <v>10</v>
      </c>
      <c r="Z555">
        <v>10</v>
      </c>
      <c r="AA555">
        <v>91</v>
      </c>
      <c r="AB555">
        <v>715</v>
      </c>
      <c r="AC555">
        <v>403</v>
      </c>
      <c r="AD555">
        <v>0</v>
      </c>
      <c r="AE555">
        <v>1</v>
      </c>
      <c r="AF555">
        <v>138</v>
      </c>
      <c r="AG555">
        <v>73</v>
      </c>
      <c r="AH555">
        <v>26</v>
      </c>
      <c r="AI555">
        <v>0</v>
      </c>
      <c r="AJ555">
        <v>1</v>
      </c>
      <c r="AK555">
        <v>19</v>
      </c>
      <c r="AL555">
        <v>47</v>
      </c>
      <c r="AM555">
        <v>39</v>
      </c>
      <c r="AN555">
        <v>1</v>
      </c>
      <c r="AO555">
        <v>0</v>
      </c>
      <c r="AP555">
        <v>2</v>
      </c>
      <c r="AQ555">
        <v>0</v>
      </c>
      <c r="AR555">
        <v>0</v>
      </c>
      <c r="AS555">
        <v>0</v>
      </c>
      <c r="AT555">
        <v>1</v>
      </c>
      <c r="AU555">
        <v>0</v>
      </c>
      <c r="AV555">
        <v>0</v>
      </c>
      <c r="AW555">
        <v>0</v>
      </c>
      <c r="AX555">
        <v>0</v>
      </c>
      <c r="AY555">
        <v>0</v>
      </c>
      <c r="AZ555">
        <v>0</v>
      </c>
      <c r="BA555">
        <v>0</v>
      </c>
      <c r="BB555">
        <v>0</v>
      </c>
      <c r="BC555">
        <v>0</v>
      </c>
      <c r="BD555">
        <v>0</v>
      </c>
      <c r="BE555">
        <v>0</v>
      </c>
      <c r="BF555">
        <v>0</v>
      </c>
      <c r="BG555" s="20">
        <v>3</v>
      </c>
      <c r="BH555" s="20">
        <v>0</v>
      </c>
      <c r="BI555" s="20">
        <v>58</v>
      </c>
      <c r="BJ555" s="20">
        <v>0</v>
      </c>
      <c r="BK555" s="20">
        <v>310</v>
      </c>
      <c r="BL555" s="20">
        <v>575</v>
      </c>
      <c r="BM555" s="20">
        <v>557</v>
      </c>
      <c r="BN555" s="20">
        <v>51</v>
      </c>
      <c r="BO555" s="20">
        <v>43</v>
      </c>
      <c r="BP555" s="20">
        <v>2895</v>
      </c>
      <c r="BQ555" s="20">
        <v>983</v>
      </c>
      <c r="BR555" s="20">
        <v>0</v>
      </c>
      <c r="BS555" s="20">
        <v>2</v>
      </c>
      <c r="BT555" s="20">
        <v>7</v>
      </c>
      <c r="BU555" s="20">
        <v>946</v>
      </c>
      <c r="BV555" s="20">
        <v>1803</v>
      </c>
    </row>
    <row r="556" spans="1:74" x14ac:dyDescent="0.25">
      <c r="A556" s="20" t="s">
        <v>434</v>
      </c>
      <c r="B556" s="20" t="s">
        <v>435</v>
      </c>
      <c r="C556" s="20" t="s">
        <v>537</v>
      </c>
      <c r="D556" s="1">
        <v>44493</v>
      </c>
      <c r="E556">
        <v>48</v>
      </c>
      <c r="F556">
        <v>0</v>
      </c>
      <c r="G556">
        <v>0</v>
      </c>
      <c r="H556">
        <v>0</v>
      </c>
      <c r="I556">
        <v>0</v>
      </c>
      <c r="J556">
        <v>1</v>
      </c>
      <c r="K556">
        <v>1</v>
      </c>
      <c r="L556">
        <v>0</v>
      </c>
      <c r="M556">
        <v>13</v>
      </c>
      <c r="N556">
        <v>0</v>
      </c>
      <c r="O556">
        <v>0</v>
      </c>
      <c r="P556">
        <v>0</v>
      </c>
      <c r="Q556">
        <v>0</v>
      </c>
      <c r="R556">
        <v>121</v>
      </c>
      <c r="S556">
        <v>0</v>
      </c>
      <c r="T556">
        <v>24</v>
      </c>
      <c r="U556">
        <v>0</v>
      </c>
      <c r="V556">
        <v>9</v>
      </c>
      <c r="W556">
        <v>550</v>
      </c>
      <c r="X556">
        <v>0</v>
      </c>
      <c r="Y556">
        <v>17</v>
      </c>
      <c r="Z556">
        <v>8</v>
      </c>
      <c r="AA556">
        <v>98</v>
      </c>
      <c r="AB556">
        <v>418</v>
      </c>
      <c r="AC556">
        <v>11</v>
      </c>
      <c r="AD556">
        <v>2</v>
      </c>
      <c r="AE556">
        <v>0</v>
      </c>
      <c r="AF556">
        <v>101</v>
      </c>
      <c r="AG556">
        <v>70</v>
      </c>
      <c r="AH556">
        <v>0</v>
      </c>
      <c r="AI556">
        <v>0</v>
      </c>
      <c r="AJ556">
        <v>2</v>
      </c>
      <c r="AK556">
        <v>17</v>
      </c>
      <c r="AL556">
        <v>5</v>
      </c>
      <c r="AM556">
        <v>0</v>
      </c>
      <c r="AN556">
        <v>0</v>
      </c>
      <c r="AO556">
        <v>0</v>
      </c>
      <c r="AP556">
        <v>1</v>
      </c>
      <c r="AQ556">
        <v>0</v>
      </c>
      <c r="AR556">
        <v>0</v>
      </c>
      <c r="AS556">
        <v>0</v>
      </c>
      <c r="AT556">
        <v>0</v>
      </c>
      <c r="AU556">
        <v>0</v>
      </c>
      <c r="AV556">
        <v>0</v>
      </c>
      <c r="AW556">
        <v>0</v>
      </c>
      <c r="AX556">
        <v>0</v>
      </c>
      <c r="AY556">
        <v>0</v>
      </c>
      <c r="AZ556">
        <v>0</v>
      </c>
      <c r="BA556">
        <v>0</v>
      </c>
      <c r="BB556">
        <v>2</v>
      </c>
      <c r="BC556">
        <v>12</v>
      </c>
      <c r="BD556">
        <v>0</v>
      </c>
      <c r="BE556">
        <v>1</v>
      </c>
      <c r="BF556">
        <v>1</v>
      </c>
      <c r="BG556" s="20"/>
      <c r="BH556" s="20"/>
      <c r="BI556" s="20"/>
      <c r="BJ556" s="20"/>
      <c r="BK556" s="20"/>
      <c r="BL556" s="20"/>
      <c r="BM556" s="20"/>
      <c r="BN556" s="20"/>
      <c r="BO556" s="20"/>
      <c r="BP556" s="20"/>
      <c r="BQ556" s="20"/>
      <c r="BR556" s="20"/>
      <c r="BS556" s="20"/>
      <c r="BT556" s="20"/>
      <c r="BU556" s="20"/>
      <c r="BV556" s="20"/>
    </row>
    <row r="557" spans="1:74" x14ac:dyDescent="0.25">
      <c r="A557" s="20" t="s">
        <v>434</v>
      </c>
      <c r="B557" s="20" t="s">
        <v>435</v>
      </c>
      <c r="C557" s="20" t="s">
        <v>537</v>
      </c>
      <c r="D557" s="1">
        <v>44500</v>
      </c>
      <c r="E557">
        <v>47</v>
      </c>
      <c r="F557">
        <v>0</v>
      </c>
      <c r="G557">
        <v>0</v>
      </c>
      <c r="H557">
        <v>0</v>
      </c>
      <c r="I557">
        <v>0</v>
      </c>
      <c r="J557">
        <v>2</v>
      </c>
      <c r="K557">
        <v>1</v>
      </c>
      <c r="L557">
        <v>0</v>
      </c>
      <c r="M557">
        <v>13</v>
      </c>
      <c r="N557">
        <v>0</v>
      </c>
      <c r="O557">
        <v>0</v>
      </c>
      <c r="P557">
        <v>0</v>
      </c>
      <c r="Q557">
        <v>0</v>
      </c>
      <c r="R557">
        <v>121</v>
      </c>
      <c r="S557">
        <v>0</v>
      </c>
      <c r="T557">
        <v>42</v>
      </c>
      <c r="U557">
        <v>0</v>
      </c>
      <c r="V557">
        <v>9</v>
      </c>
      <c r="W557">
        <v>549</v>
      </c>
      <c r="X557">
        <v>0</v>
      </c>
      <c r="Y557">
        <v>30</v>
      </c>
      <c r="Z557">
        <v>7</v>
      </c>
      <c r="AA557">
        <v>96</v>
      </c>
      <c r="AB557">
        <v>418</v>
      </c>
      <c r="AC557">
        <v>18</v>
      </c>
      <c r="AD557">
        <v>2</v>
      </c>
      <c r="AE557">
        <v>0</v>
      </c>
      <c r="AF557">
        <v>99</v>
      </c>
      <c r="AG557">
        <v>69</v>
      </c>
      <c r="AH557">
        <v>0</v>
      </c>
      <c r="AI557">
        <v>1</v>
      </c>
      <c r="AJ557">
        <v>2</v>
      </c>
      <c r="AK557">
        <v>16</v>
      </c>
      <c r="AL557">
        <v>5</v>
      </c>
      <c r="AM557">
        <v>0</v>
      </c>
      <c r="AN557">
        <v>0</v>
      </c>
      <c r="AO557">
        <v>0</v>
      </c>
      <c r="AP557">
        <v>1</v>
      </c>
      <c r="AQ557">
        <v>0</v>
      </c>
      <c r="AR557">
        <v>0</v>
      </c>
      <c r="AS557">
        <v>0</v>
      </c>
      <c r="AT557">
        <v>0</v>
      </c>
      <c r="AU557">
        <v>0</v>
      </c>
      <c r="AV557">
        <v>0</v>
      </c>
      <c r="AW557">
        <v>0</v>
      </c>
      <c r="AX557">
        <v>0</v>
      </c>
      <c r="AY557">
        <v>0</v>
      </c>
      <c r="AZ557">
        <v>0</v>
      </c>
      <c r="BA557">
        <v>0</v>
      </c>
      <c r="BB557">
        <v>2</v>
      </c>
      <c r="BC557">
        <v>12</v>
      </c>
      <c r="BD557">
        <v>0</v>
      </c>
      <c r="BE557">
        <v>1</v>
      </c>
      <c r="BF557">
        <v>1</v>
      </c>
      <c r="BG557" s="20"/>
      <c r="BH557" s="20"/>
      <c r="BI557" s="20"/>
      <c r="BJ557" s="20"/>
      <c r="BK557" s="20"/>
      <c r="BL557" s="20"/>
      <c r="BM557" s="20"/>
      <c r="BN557" s="20"/>
      <c r="BO557" s="20"/>
      <c r="BP557" s="20"/>
      <c r="BQ557" s="20"/>
      <c r="BR557" s="20"/>
      <c r="BS557" s="20"/>
      <c r="BT557" s="20"/>
      <c r="BU557" s="20"/>
      <c r="BV557" s="20"/>
    </row>
    <row r="558" spans="1:74" x14ac:dyDescent="0.25">
      <c r="A558" s="20" t="s">
        <v>434</v>
      </c>
      <c r="B558" s="20" t="s">
        <v>435</v>
      </c>
      <c r="C558" s="20" t="s">
        <v>537</v>
      </c>
      <c r="D558" s="1">
        <v>44507</v>
      </c>
      <c r="E558">
        <v>47</v>
      </c>
      <c r="F558">
        <v>0</v>
      </c>
      <c r="G558">
        <v>0</v>
      </c>
      <c r="H558">
        <v>0</v>
      </c>
      <c r="I558">
        <v>0</v>
      </c>
      <c r="J558">
        <v>2</v>
      </c>
      <c r="K558">
        <v>1</v>
      </c>
      <c r="L558">
        <v>0</v>
      </c>
      <c r="M558">
        <v>13</v>
      </c>
      <c r="N558">
        <v>0</v>
      </c>
      <c r="O558">
        <v>0</v>
      </c>
      <c r="P558">
        <v>0</v>
      </c>
      <c r="Q558">
        <v>0</v>
      </c>
      <c r="R558">
        <v>121</v>
      </c>
      <c r="S558">
        <v>48</v>
      </c>
      <c r="T558">
        <v>2</v>
      </c>
      <c r="U558">
        <v>0</v>
      </c>
      <c r="V558">
        <v>9</v>
      </c>
      <c r="W558">
        <v>553</v>
      </c>
      <c r="X558">
        <v>47</v>
      </c>
      <c r="Y558">
        <v>12</v>
      </c>
      <c r="Z558">
        <v>5</v>
      </c>
      <c r="AA558">
        <v>94</v>
      </c>
      <c r="AB558">
        <v>420</v>
      </c>
      <c r="AC558">
        <v>25</v>
      </c>
      <c r="AD558">
        <v>2</v>
      </c>
      <c r="AE558">
        <v>0</v>
      </c>
      <c r="AF558">
        <v>100</v>
      </c>
      <c r="AG558">
        <v>69</v>
      </c>
      <c r="AH558">
        <v>1</v>
      </c>
      <c r="AI558">
        <v>1</v>
      </c>
      <c r="AJ558">
        <v>1</v>
      </c>
      <c r="AK558">
        <v>16</v>
      </c>
      <c r="AL558">
        <v>5</v>
      </c>
      <c r="AM558">
        <v>0</v>
      </c>
      <c r="AN558">
        <v>1</v>
      </c>
      <c r="AO558">
        <v>0</v>
      </c>
      <c r="AP558">
        <v>1</v>
      </c>
      <c r="AQ558">
        <v>0</v>
      </c>
      <c r="AR558">
        <v>0</v>
      </c>
      <c r="AS558">
        <v>0</v>
      </c>
      <c r="AT558">
        <v>0</v>
      </c>
      <c r="AU558">
        <v>0</v>
      </c>
      <c r="AV558">
        <v>0</v>
      </c>
      <c r="AW558">
        <v>0</v>
      </c>
      <c r="AX558">
        <v>0</v>
      </c>
      <c r="AY558">
        <v>0</v>
      </c>
      <c r="AZ558">
        <v>0</v>
      </c>
      <c r="BA558">
        <v>0</v>
      </c>
      <c r="BB558">
        <v>0</v>
      </c>
      <c r="BC558">
        <v>0</v>
      </c>
      <c r="BD558">
        <v>0</v>
      </c>
      <c r="BE558">
        <v>0</v>
      </c>
      <c r="BF558">
        <v>0</v>
      </c>
      <c r="BG558" s="20">
        <v>0</v>
      </c>
      <c r="BH558" s="20">
        <v>0</v>
      </c>
      <c r="BI558" s="20">
        <v>30</v>
      </c>
      <c r="BJ558" s="20">
        <v>0</v>
      </c>
      <c r="BK558" s="20">
        <v>107</v>
      </c>
      <c r="BL558" s="20">
        <v>415</v>
      </c>
      <c r="BM558" s="20">
        <v>296</v>
      </c>
      <c r="BN558" s="20">
        <v>47</v>
      </c>
      <c r="BO558" s="20">
        <v>3</v>
      </c>
      <c r="BP558" s="20"/>
      <c r="BQ558" s="20"/>
      <c r="BR558" s="20"/>
      <c r="BS558" s="20"/>
      <c r="BT558" s="20"/>
      <c r="BU558" s="20"/>
      <c r="BV558" s="20"/>
    </row>
    <row r="559" spans="1:74" x14ac:dyDescent="0.25">
      <c r="A559" s="20" t="s">
        <v>434</v>
      </c>
      <c r="B559" s="20" t="s">
        <v>435</v>
      </c>
      <c r="C559" s="20" t="s">
        <v>537</v>
      </c>
      <c r="D559" s="1">
        <v>44514</v>
      </c>
      <c r="E559">
        <v>47</v>
      </c>
      <c r="F559">
        <v>0</v>
      </c>
      <c r="G559">
        <v>0</v>
      </c>
      <c r="H559">
        <v>0</v>
      </c>
      <c r="I559">
        <v>0</v>
      </c>
      <c r="J559">
        <v>2</v>
      </c>
      <c r="K559">
        <v>1</v>
      </c>
      <c r="L559">
        <v>0</v>
      </c>
      <c r="M559">
        <v>13</v>
      </c>
      <c r="N559">
        <v>0</v>
      </c>
      <c r="O559">
        <v>0</v>
      </c>
      <c r="P559">
        <v>0</v>
      </c>
      <c r="Q559">
        <v>0</v>
      </c>
      <c r="R559">
        <v>121</v>
      </c>
      <c r="S559">
        <v>55</v>
      </c>
      <c r="T559">
        <v>2</v>
      </c>
      <c r="U559">
        <v>0</v>
      </c>
      <c r="V559">
        <v>9</v>
      </c>
      <c r="W559">
        <v>552</v>
      </c>
      <c r="X559">
        <v>60</v>
      </c>
      <c r="Y559">
        <v>12</v>
      </c>
      <c r="Z559">
        <v>5</v>
      </c>
      <c r="AA559">
        <v>94</v>
      </c>
      <c r="AB559">
        <v>422</v>
      </c>
      <c r="AC559">
        <v>32</v>
      </c>
      <c r="AD559">
        <v>3</v>
      </c>
      <c r="AE559">
        <v>0</v>
      </c>
      <c r="AF559">
        <v>101</v>
      </c>
      <c r="AG559">
        <v>71</v>
      </c>
      <c r="AH559">
        <v>1</v>
      </c>
      <c r="AI559">
        <v>1</v>
      </c>
      <c r="AJ559">
        <v>1</v>
      </c>
      <c r="AK559">
        <v>18</v>
      </c>
      <c r="AL559">
        <v>5</v>
      </c>
      <c r="AM559">
        <v>0</v>
      </c>
      <c r="AN559">
        <v>1</v>
      </c>
      <c r="AO559">
        <v>0</v>
      </c>
      <c r="AP559">
        <v>1</v>
      </c>
      <c r="AQ559">
        <v>0</v>
      </c>
      <c r="AR559">
        <v>0</v>
      </c>
      <c r="AS559">
        <v>0</v>
      </c>
      <c r="AT559">
        <v>0</v>
      </c>
      <c r="AU559">
        <v>0</v>
      </c>
      <c r="AV559">
        <v>0</v>
      </c>
      <c r="AW559">
        <v>0</v>
      </c>
      <c r="AX559">
        <v>0</v>
      </c>
      <c r="AY559">
        <v>0</v>
      </c>
      <c r="AZ559">
        <v>0</v>
      </c>
      <c r="BA559">
        <v>0</v>
      </c>
      <c r="BB559">
        <v>0</v>
      </c>
      <c r="BC559">
        <v>0</v>
      </c>
      <c r="BD559">
        <v>0</v>
      </c>
      <c r="BE559">
        <v>0</v>
      </c>
      <c r="BF559">
        <v>0</v>
      </c>
      <c r="BG559" s="20">
        <v>0</v>
      </c>
      <c r="BH559" s="20">
        <v>0</v>
      </c>
      <c r="BI559" s="20">
        <v>30</v>
      </c>
      <c r="BJ559" s="20">
        <v>0</v>
      </c>
      <c r="BK559" s="20">
        <v>107</v>
      </c>
      <c r="BL559" s="20">
        <v>416</v>
      </c>
      <c r="BM559" s="20">
        <v>299</v>
      </c>
      <c r="BN559" s="20">
        <v>47</v>
      </c>
      <c r="BO559" s="20">
        <v>3</v>
      </c>
      <c r="BP559" s="20"/>
      <c r="BQ559" s="20"/>
      <c r="BR559" s="20"/>
      <c r="BS559" s="20"/>
      <c r="BT559" s="20"/>
      <c r="BU559" s="20"/>
      <c r="BV559" s="20"/>
    </row>
    <row r="560" spans="1:74" x14ac:dyDescent="0.25">
      <c r="A560" s="20" t="s">
        <v>434</v>
      </c>
      <c r="B560" s="20" t="s">
        <v>435</v>
      </c>
      <c r="C560" s="20" t="s">
        <v>537</v>
      </c>
      <c r="D560" s="1">
        <v>44521</v>
      </c>
      <c r="E560">
        <v>47</v>
      </c>
      <c r="F560">
        <v>0</v>
      </c>
      <c r="G560">
        <v>0</v>
      </c>
      <c r="H560">
        <v>0</v>
      </c>
      <c r="I560">
        <v>0</v>
      </c>
      <c r="J560">
        <v>3</v>
      </c>
      <c r="K560">
        <v>2</v>
      </c>
      <c r="L560">
        <v>0</v>
      </c>
      <c r="M560">
        <v>12</v>
      </c>
      <c r="N560">
        <v>0</v>
      </c>
      <c r="O560">
        <v>0</v>
      </c>
      <c r="P560">
        <v>0</v>
      </c>
      <c r="Q560">
        <v>0</v>
      </c>
      <c r="R560">
        <v>120</v>
      </c>
      <c r="S560">
        <v>62</v>
      </c>
      <c r="T560">
        <v>1</v>
      </c>
      <c r="U560">
        <v>0</v>
      </c>
      <c r="V560">
        <v>9</v>
      </c>
      <c r="W560">
        <v>547</v>
      </c>
      <c r="X560">
        <v>82</v>
      </c>
      <c r="Y560">
        <v>12</v>
      </c>
      <c r="Z560">
        <v>5</v>
      </c>
      <c r="AA560">
        <v>92</v>
      </c>
      <c r="AB560">
        <v>422</v>
      </c>
      <c r="AC560">
        <v>41</v>
      </c>
      <c r="AD560">
        <v>3</v>
      </c>
      <c r="AE560">
        <v>0</v>
      </c>
      <c r="AF560">
        <v>101</v>
      </c>
      <c r="AG560">
        <v>71</v>
      </c>
      <c r="AH560">
        <v>0</v>
      </c>
      <c r="AI560">
        <v>1</v>
      </c>
      <c r="AJ560">
        <v>1</v>
      </c>
      <c r="AK560">
        <v>18</v>
      </c>
      <c r="AL560">
        <v>5</v>
      </c>
      <c r="AM560">
        <v>0</v>
      </c>
      <c r="AN560">
        <v>1</v>
      </c>
      <c r="AO560">
        <v>0</v>
      </c>
      <c r="AP560">
        <v>1</v>
      </c>
      <c r="AQ560">
        <v>0</v>
      </c>
      <c r="AR560">
        <v>0</v>
      </c>
      <c r="AS560">
        <v>0</v>
      </c>
      <c r="AT560">
        <v>0</v>
      </c>
      <c r="AU560">
        <v>0</v>
      </c>
      <c r="AV560">
        <v>0</v>
      </c>
      <c r="AW560">
        <v>0</v>
      </c>
      <c r="AX560">
        <v>0</v>
      </c>
      <c r="AY560">
        <v>0</v>
      </c>
      <c r="AZ560">
        <v>0</v>
      </c>
      <c r="BA560">
        <v>0</v>
      </c>
      <c r="BB560">
        <v>0</v>
      </c>
      <c r="BC560">
        <v>0</v>
      </c>
      <c r="BD560">
        <v>0</v>
      </c>
      <c r="BE560">
        <v>0</v>
      </c>
      <c r="BF560">
        <v>0</v>
      </c>
      <c r="BG560" s="20">
        <v>0</v>
      </c>
      <c r="BH560" s="20">
        <v>0</v>
      </c>
      <c r="BI560" s="20">
        <v>30</v>
      </c>
      <c r="BJ560" s="20">
        <v>0</v>
      </c>
      <c r="BK560" s="20">
        <v>107</v>
      </c>
      <c r="BL560" s="20">
        <v>416</v>
      </c>
      <c r="BM560" s="20">
        <v>299</v>
      </c>
      <c r="BN560" s="20">
        <v>47</v>
      </c>
      <c r="BO560" s="20">
        <v>3</v>
      </c>
      <c r="BP560" s="20"/>
      <c r="BQ560" s="20"/>
      <c r="BR560" s="20"/>
      <c r="BS560" s="20"/>
      <c r="BT560" s="20"/>
      <c r="BU560" s="20"/>
      <c r="BV560" s="20"/>
    </row>
    <row r="561" spans="1:74" x14ac:dyDescent="0.25">
      <c r="A561" s="20" t="s">
        <v>434</v>
      </c>
      <c r="B561" s="20" t="s">
        <v>435</v>
      </c>
      <c r="C561" s="20" t="s">
        <v>537</v>
      </c>
      <c r="D561" s="1">
        <v>44528</v>
      </c>
      <c r="E561">
        <v>47</v>
      </c>
      <c r="F561">
        <v>0</v>
      </c>
      <c r="G561">
        <v>0</v>
      </c>
      <c r="H561">
        <v>0</v>
      </c>
      <c r="I561">
        <v>0</v>
      </c>
      <c r="J561">
        <v>5</v>
      </c>
      <c r="K561">
        <v>2</v>
      </c>
      <c r="L561">
        <v>0</v>
      </c>
      <c r="M561">
        <v>11</v>
      </c>
      <c r="N561">
        <v>0</v>
      </c>
      <c r="O561">
        <v>0</v>
      </c>
      <c r="P561">
        <v>0</v>
      </c>
      <c r="Q561">
        <v>0</v>
      </c>
      <c r="R561">
        <v>120</v>
      </c>
      <c r="S561">
        <v>65</v>
      </c>
      <c r="T561">
        <v>1</v>
      </c>
      <c r="U561">
        <v>0</v>
      </c>
      <c r="V561">
        <v>9</v>
      </c>
      <c r="W561">
        <v>544</v>
      </c>
      <c r="X561">
        <v>100</v>
      </c>
      <c r="Y561">
        <v>13</v>
      </c>
      <c r="Z561">
        <v>5</v>
      </c>
      <c r="AA561">
        <v>90</v>
      </c>
      <c r="AB561">
        <v>421</v>
      </c>
      <c r="AC561">
        <v>55</v>
      </c>
      <c r="AD561">
        <v>3</v>
      </c>
      <c r="AE561">
        <v>0</v>
      </c>
      <c r="AF561">
        <v>100</v>
      </c>
      <c r="AG561">
        <v>70</v>
      </c>
      <c r="AH561">
        <v>1</v>
      </c>
      <c r="AI561">
        <v>1</v>
      </c>
      <c r="AJ561">
        <v>1</v>
      </c>
      <c r="AK561">
        <v>18</v>
      </c>
      <c r="AL561">
        <v>5</v>
      </c>
      <c r="AM561">
        <v>0</v>
      </c>
      <c r="AN561">
        <v>1</v>
      </c>
      <c r="AO561">
        <v>0</v>
      </c>
      <c r="AP561">
        <v>1</v>
      </c>
      <c r="AQ561">
        <v>0</v>
      </c>
      <c r="AR561">
        <v>0</v>
      </c>
      <c r="AS561">
        <v>0</v>
      </c>
      <c r="AT561">
        <v>0</v>
      </c>
      <c r="AU561">
        <v>0</v>
      </c>
      <c r="AV561">
        <v>0</v>
      </c>
      <c r="AW561">
        <v>0</v>
      </c>
      <c r="AX561">
        <v>0</v>
      </c>
      <c r="AY561">
        <v>0</v>
      </c>
      <c r="AZ561">
        <v>0</v>
      </c>
      <c r="BA561">
        <v>0</v>
      </c>
      <c r="BB561">
        <v>0</v>
      </c>
      <c r="BC561">
        <v>0</v>
      </c>
      <c r="BD561">
        <v>0</v>
      </c>
      <c r="BE561">
        <v>0</v>
      </c>
      <c r="BF561">
        <v>0</v>
      </c>
      <c r="BG561" s="20">
        <v>0</v>
      </c>
      <c r="BH561" s="20">
        <v>0</v>
      </c>
      <c r="BI561" s="20">
        <v>30</v>
      </c>
      <c r="BJ561" s="20">
        <v>0</v>
      </c>
      <c r="BK561" s="20">
        <v>107</v>
      </c>
      <c r="BL561" s="20">
        <v>414</v>
      </c>
      <c r="BM561" s="20">
        <v>300</v>
      </c>
      <c r="BN561" s="20">
        <v>46</v>
      </c>
      <c r="BO561" s="20">
        <v>3</v>
      </c>
      <c r="BP561" s="20"/>
      <c r="BQ561" s="20"/>
      <c r="BR561" s="20"/>
      <c r="BS561" s="20"/>
      <c r="BT561" s="20"/>
      <c r="BU561" s="20"/>
      <c r="BV561" s="20"/>
    </row>
    <row r="562" spans="1:74" x14ac:dyDescent="0.25">
      <c r="A562" s="20" t="s">
        <v>434</v>
      </c>
      <c r="B562" s="20" t="s">
        <v>435</v>
      </c>
      <c r="C562" s="20" t="s">
        <v>537</v>
      </c>
      <c r="D562" s="1">
        <v>44535</v>
      </c>
      <c r="E562">
        <v>46</v>
      </c>
      <c r="F562">
        <v>0</v>
      </c>
      <c r="G562">
        <v>0</v>
      </c>
      <c r="H562">
        <v>0</v>
      </c>
      <c r="I562">
        <v>0</v>
      </c>
      <c r="J562">
        <v>8</v>
      </c>
      <c r="K562">
        <v>2</v>
      </c>
      <c r="L562">
        <v>0</v>
      </c>
      <c r="M562">
        <v>11</v>
      </c>
      <c r="N562">
        <v>0</v>
      </c>
      <c r="O562">
        <v>0</v>
      </c>
      <c r="P562">
        <v>0</v>
      </c>
      <c r="Q562">
        <v>0</v>
      </c>
      <c r="R562">
        <v>120</v>
      </c>
      <c r="S562">
        <v>72</v>
      </c>
      <c r="T562">
        <v>1</v>
      </c>
      <c r="U562">
        <v>0</v>
      </c>
      <c r="V562">
        <v>8</v>
      </c>
      <c r="W562">
        <v>544</v>
      </c>
      <c r="X562">
        <v>133</v>
      </c>
      <c r="Y562">
        <v>14</v>
      </c>
      <c r="Z562">
        <v>5</v>
      </c>
      <c r="AA562">
        <v>86</v>
      </c>
      <c r="AB562">
        <v>422</v>
      </c>
      <c r="AC562">
        <v>80</v>
      </c>
      <c r="AD562">
        <v>5</v>
      </c>
      <c r="AE562">
        <v>1</v>
      </c>
      <c r="AF562">
        <v>99</v>
      </c>
      <c r="AG562">
        <v>67</v>
      </c>
      <c r="AH562">
        <v>3</v>
      </c>
      <c r="AI562">
        <v>1</v>
      </c>
      <c r="AJ562">
        <v>1</v>
      </c>
      <c r="AK562">
        <v>16</v>
      </c>
      <c r="AL562">
        <v>5</v>
      </c>
      <c r="AM562">
        <v>0</v>
      </c>
      <c r="AN562">
        <v>1</v>
      </c>
      <c r="AO562">
        <v>0</v>
      </c>
      <c r="AP562">
        <v>1</v>
      </c>
      <c r="AQ562">
        <v>0</v>
      </c>
      <c r="AR562">
        <v>0</v>
      </c>
      <c r="AS562">
        <v>0</v>
      </c>
      <c r="AT562">
        <v>0</v>
      </c>
      <c r="AU562">
        <v>0</v>
      </c>
      <c r="AV562">
        <v>0</v>
      </c>
      <c r="AW562">
        <v>0</v>
      </c>
      <c r="AX562">
        <v>0</v>
      </c>
      <c r="AY562">
        <v>0</v>
      </c>
      <c r="AZ562">
        <v>0</v>
      </c>
      <c r="BA562">
        <v>0</v>
      </c>
      <c r="BB562">
        <v>0</v>
      </c>
      <c r="BC562">
        <v>0</v>
      </c>
      <c r="BD562">
        <v>0</v>
      </c>
      <c r="BE562">
        <v>0</v>
      </c>
      <c r="BF562">
        <v>0</v>
      </c>
      <c r="BG562" s="20">
        <v>0</v>
      </c>
      <c r="BH562" s="20">
        <v>0</v>
      </c>
      <c r="BI562" s="20">
        <v>29</v>
      </c>
      <c r="BJ562" s="20">
        <v>0</v>
      </c>
      <c r="BK562" s="20">
        <v>108</v>
      </c>
      <c r="BL562" s="20">
        <v>419</v>
      </c>
      <c r="BM562" s="20">
        <v>300</v>
      </c>
      <c r="BN562" s="20">
        <v>45</v>
      </c>
      <c r="BO562" s="20">
        <v>3</v>
      </c>
      <c r="BP562" s="20"/>
      <c r="BQ562" s="20"/>
      <c r="BR562" s="20"/>
      <c r="BS562" s="20"/>
      <c r="BT562" s="20"/>
      <c r="BU562" s="20"/>
      <c r="BV562" s="20"/>
    </row>
    <row r="563" spans="1:74" x14ac:dyDescent="0.25">
      <c r="A563" s="20" t="s">
        <v>434</v>
      </c>
      <c r="B563" s="20" t="s">
        <v>435</v>
      </c>
      <c r="C563" s="20" t="s">
        <v>537</v>
      </c>
      <c r="D563" s="1">
        <v>44542</v>
      </c>
      <c r="E563">
        <v>46</v>
      </c>
      <c r="F563">
        <v>0</v>
      </c>
      <c r="G563">
        <v>0</v>
      </c>
      <c r="H563">
        <v>0</v>
      </c>
      <c r="I563">
        <v>0</v>
      </c>
      <c r="J563">
        <v>11</v>
      </c>
      <c r="K563">
        <v>2</v>
      </c>
      <c r="L563">
        <v>0</v>
      </c>
      <c r="M563">
        <v>11</v>
      </c>
      <c r="N563">
        <v>0</v>
      </c>
      <c r="O563">
        <v>0</v>
      </c>
      <c r="P563">
        <v>0</v>
      </c>
      <c r="Q563">
        <v>0</v>
      </c>
      <c r="R563">
        <v>118</v>
      </c>
      <c r="S563">
        <v>80</v>
      </c>
      <c r="T563">
        <v>1</v>
      </c>
      <c r="U563">
        <v>0</v>
      </c>
      <c r="V563">
        <v>7</v>
      </c>
      <c r="W563">
        <v>547</v>
      </c>
      <c r="X563">
        <v>151</v>
      </c>
      <c r="Y563">
        <v>13</v>
      </c>
      <c r="Z563">
        <v>5</v>
      </c>
      <c r="AA563">
        <v>87</v>
      </c>
      <c r="AB563">
        <v>420</v>
      </c>
      <c r="AC563">
        <v>101</v>
      </c>
      <c r="AD563">
        <v>6</v>
      </c>
      <c r="AE563">
        <v>1</v>
      </c>
      <c r="AF563">
        <v>96</v>
      </c>
      <c r="AG563">
        <v>68</v>
      </c>
      <c r="AH563">
        <v>4</v>
      </c>
      <c r="AI563">
        <v>1</v>
      </c>
      <c r="AJ563">
        <v>1</v>
      </c>
      <c r="AK563">
        <v>16</v>
      </c>
      <c r="AL563">
        <v>5</v>
      </c>
      <c r="AM563">
        <v>2</v>
      </c>
      <c r="AN563">
        <v>1</v>
      </c>
      <c r="AO563">
        <v>0</v>
      </c>
      <c r="AP563">
        <v>1</v>
      </c>
      <c r="AQ563">
        <v>0</v>
      </c>
      <c r="AR563">
        <v>0</v>
      </c>
      <c r="AS563">
        <v>0</v>
      </c>
      <c r="AT563">
        <v>0</v>
      </c>
      <c r="AU563">
        <v>0</v>
      </c>
      <c r="AV563">
        <v>0</v>
      </c>
      <c r="AW563">
        <v>0</v>
      </c>
      <c r="AX563">
        <v>0</v>
      </c>
      <c r="AY563">
        <v>0</v>
      </c>
      <c r="AZ563">
        <v>0</v>
      </c>
      <c r="BA563">
        <v>0</v>
      </c>
      <c r="BB563">
        <v>0</v>
      </c>
      <c r="BC563">
        <v>0</v>
      </c>
      <c r="BD563">
        <v>0</v>
      </c>
      <c r="BE563">
        <v>0</v>
      </c>
      <c r="BF563">
        <v>0</v>
      </c>
      <c r="BG563" s="20">
        <v>0</v>
      </c>
      <c r="BH563" s="20">
        <v>0</v>
      </c>
      <c r="BI563" s="20">
        <v>30</v>
      </c>
      <c r="BJ563" s="20">
        <v>0</v>
      </c>
      <c r="BK563" s="20">
        <v>107</v>
      </c>
      <c r="BL563" s="20">
        <v>421</v>
      </c>
      <c r="BM563" s="20">
        <v>303</v>
      </c>
      <c r="BN563" s="20">
        <v>46</v>
      </c>
      <c r="BO563" s="20">
        <v>3</v>
      </c>
      <c r="BP563" s="20"/>
      <c r="BQ563" s="20"/>
      <c r="BR563" s="20"/>
      <c r="BS563" s="20"/>
      <c r="BT563" s="20"/>
      <c r="BU563" s="20"/>
      <c r="BV563" s="20"/>
    </row>
    <row r="564" spans="1:74" x14ac:dyDescent="0.25">
      <c r="A564" s="20" t="s">
        <v>434</v>
      </c>
      <c r="B564" s="20" t="s">
        <v>435</v>
      </c>
      <c r="C564" s="20" t="s">
        <v>537</v>
      </c>
      <c r="D564" s="1">
        <v>44549</v>
      </c>
      <c r="E564">
        <v>46</v>
      </c>
      <c r="F564">
        <v>0</v>
      </c>
      <c r="G564">
        <v>0</v>
      </c>
      <c r="H564">
        <v>0</v>
      </c>
      <c r="I564">
        <v>0</v>
      </c>
      <c r="J564">
        <v>15</v>
      </c>
      <c r="K564">
        <v>2</v>
      </c>
      <c r="L564">
        <v>0</v>
      </c>
      <c r="M564">
        <v>11</v>
      </c>
      <c r="N564">
        <v>0</v>
      </c>
      <c r="O564">
        <v>0</v>
      </c>
      <c r="P564">
        <v>0</v>
      </c>
      <c r="Q564">
        <v>0</v>
      </c>
      <c r="R564">
        <v>118</v>
      </c>
      <c r="S564">
        <v>88</v>
      </c>
      <c r="T564">
        <v>1</v>
      </c>
      <c r="U564">
        <v>0</v>
      </c>
      <c r="V564">
        <v>7</v>
      </c>
      <c r="W564">
        <v>549</v>
      </c>
      <c r="X564">
        <v>192</v>
      </c>
      <c r="Y564">
        <v>15</v>
      </c>
      <c r="Z564">
        <v>4</v>
      </c>
      <c r="AA564">
        <v>86</v>
      </c>
      <c r="AB564">
        <v>422</v>
      </c>
      <c r="AC564">
        <v>135</v>
      </c>
      <c r="AD564">
        <v>7</v>
      </c>
      <c r="AE564">
        <v>1</v>
      </c>
      <c r="AF564">
        <v>93</v>
      </c>
      <c r="AG564">
        <v>69</v>
      </c>
      <c r="AH564">
        <v>11</v>
      </c>
      <c r="AI564">
        <v>1</v>
      </c>
      <c r="AJ564">
        <v>1</v>
      </c>
      <c r="AK564">
        <v>15</v>
      </c>
      <c r="AL564">
        <v>5</v>
      </c>
      <c r="AM564">
        <v>2</v>
      </c>
      <c r="AN564">
        <v>1</v>
      </c>
      <c r="AO564">
        <v>0</v>
      </c>
      <c r="AP564">
        <v>1</v>
      </c>
      <c r="AQ564">
        <v>0</v>
      </c>
      <c r="AR564">
        <v>0</v>
      </c>
      <c r="AS564">
        <v>0</v>
      </c>
      <c r="AT564">
        <v>0</v>
      </c>
      <c r="AU564">
        <v>0</v>
      </c>
      <c r="AV564">
        <v>0</v>
      </c>
      <c r="AW564">
        <v>0</v>
      </c>
      <c r="AX564">
        <v>0</v>
      </c>
      <c r="AY564">
        <v>0</v>
      </c>
      <c r="AZ564">
        <v>0</v>
      </c>
      <c r="BA564">
        <v>0</v>
      </c>
      <c r="BB564">
        <v>0</v>
      </c>
      <c r="BC564">
        <v>0</v>
      </c>
      <c r="BD564">
        <v>0</v>
      </c>
      <c r="BE564">
        <v>0</v>
      </c>
      <c r="BF564">
        <v>0</v>
      </c>
      <c r="BG564" s="20">
        <v>0</v>
      </c>
      <c r="BH564" s="20">
        <v>0</v>
      </c>
      <c r="BI564" s="20">
        <v>30</v>
      </c>
      <c r="BJ564" s="20">
        <v>0</v>
      </c>
      <c r="BK564" s="20">
        <v>107</v>
      </c>
      <c r="BL564" s="20">
        <v>422</v>
      </c>
      <c r="BM564" s="20">
        <v>304</v>
      </c>
      <c r="BN564" s="20">
        <v>47</v>
      </c>
      <c r="BO564" s="20">
        <v>3</v>
      </c>
      <c r="BP564" s="20">
        <v>2601</v>
      </c>
      <c r="BQ564" s="20">
        <v>339</v>
      </c>
      <c r="BR564" s="20">
        <v>0</v>
      </c>
      <c r="BS564" s="20">
        <v>25</v>
      </c>
      <c r="BT564" s="20">
        <v>25</v>
      </c>
      <c r="BU564" s="20">
        <v>933</v>
      </c>
      <c r="BV564" s="20">
        <v>1443</v>
      </c>
    </row>
    <row r="565" spans="1:74" x14ac:dyDescent="0.25">
      <c r="A565" s="20" t="s">
        <v>434</v>
      </c>
      <c r="B565" s="20" t="s">
        <v>435</v>
      </c>
      <c r="C565" s="20" t="s">
        <v>537</v>
      </c>
      <c r="D565" s="1">
        <v>44558</v>
      </c>
      <c r="E565">
        <v>46</v>
      </c>
      <c r="F565">
        <v>0</v>
      </c>
      <c r="G565">
        <v>0</v>
      </c>
      <c r="H565">
        <v>0</v>
      </c>
      <c r="I565">
        <v>0</v>
      </c>
      <c r="J565">
        <v>16</v>
      </c>
      <c r="K565">
        <v>2</v>
      </c>
      <c r="L565">
        <v>0</v>
      </c>
      <c r="M565">
        <v>11</v>
      </c>
      <c r="N565">
        <v>0</v>
      </c>
      <c r="O565">
        <v>0</v>
      </c>
      <c r="P565">
        <v>0</v>
      </c>
      <c r="Q565">
        <v>0</v>
      </c>
      <c r="R565">
        <v>119</v>
      </c>
      <c r="S565">
        <v>90</v>
      </c>
      <c r="T565">
        <v>2</v>
      </c>
      <c r="U565">
        <v>0</v>
      </c>
      <c r="V565">
        <v>7</v>
      </c>
      <c r="W565">
        <v>548</v>
      </c>
      <c r="X565">
        <v>221</v>
      </c>
      <c r="Y565">
        <v>14</v>
      </c>
      <c r="Z565">
        <v>4</v>
      </c>
      <c r="AA565">
        <v>86</v>
      </c>
      <c r="AB565">
        <v>415</v>
      </c>
      <c r="AC565">
        <v>153</v>
      </c>
      <c r="AD565">
        <v>7</v>
      </c>
      <c r="AE565">
        <v>1</v>
      </c>
      <c r="AF565">
        <v>89</v>
      </c>
      <c r="AG565">
        <v>70</v>
      </c>
      <c r="AH565">
        <v>15</v>
      </c>
      <c r="AI565">
        <v>1</v>
      </c>
      <c r="AJ565">
        <v>1</v>
      </c>
      <c r="AK565">
        <v>15</v>
      </c>
      <c r="AL565">
        <v>5</v>
      </c>
      <c r="AM565">
        <v>2</v>
      </c>
      <c r="AN565">
        <v>1</v>
      </c>
      <c r="AO565">
        <v>0</v>
      </c>
      <c r="AP565">
        <v>1</v>
      </c>
      <c r="AQ565">
        <v>0</v>
      </c>
      <c r="AR565">
        <v>0</v>
      </c>
      <c r="AS565">
        <v>0</v>
      </c>
      <c r="AT565">
        <v>0</v>
      </c>
      <c r="AU565">
        <v>0</v>
      </c>
      <c r="AV565">
        <v>0</v>
      </c>
      <c r="AW565">
        <v>0</v>
      </c>
      <c r="AX565">
        <v>0</v>
      </c>
      <c r="AY565">
        <v>0</v>
      </c>
      <c r="AZ565">
        <v>0</v>
      </c>
      <c r="BA565">
        <v>0</v>
      </c>
      <c r="BB565">
        <v>0</v>
      </c>
      <c r="BC565">
        <v>0</v>
      </c>
      <c r="BD565">
        <v>0</v>
      </c>
      <c r="BE565">
        <v>0</v>
      </c>
      <c r="BF565">
        <v>0</v>
      </c>
      <c r="BG565" s="20">
        <v>0</v>
      </c>
      <c r="BH565" s="20">
        <v>0</v>
      </c>
      <c r="BI565" s="20">
        <v>30</v>
      </c>
      <c r="BJ565" s="20">
        <v>0</v>
      </c>
      <c r="BK565" s="20">
        <v>107</v>
      </c>
      <c r="BL565" s="20">
        <v>422</v>
      </c>
      <c r="BM565" s="20">
        <v>302</v>
      </c>
      <c r="BN565" s="20">
        <v>49</v>
      </c>
      <c r="BO565" s="20">
        <v>3</v>
      </c>
      <c r="BP565" s="20">
        <v>2588</v>
      </c>
      <c r="BQ565" s="20">
        <v>463</v>
      </c>
      <c r="BR565" s="20">
        <v>0</v>
      </c>
      <c r="BS565" s="20">
        <v>25</v>
      </c>
      <c r="BT565" s="20">
        <v>27</v>
      </c>
      <c r="BU565" s="20">
        <v>908</v>
      </c>
      <c r="BV565" s="20">
        <v>1454</v>
      </c>
    </row>
    <row r="566" spans="1:74" x14ac:dyDescent="0.25">
      <c r="A566" s="20" t="s">
        <v>434</v>
      </c>
      <c r="B566" s="20" t="s">
        <v>435</v>
      </c>
      <c r="C566" s="20" t="s">
        <v>537</v>
      </c>
      <c r="D566" s="1">
        <v>44564</v>
      </c>
      <c r="E566">
        <v>47</v>
      </c>
      <c r="F566">
        <v>0</v>
      </c>
      <c r="G566">
        <v>0</v>
      </c>
      <c r="H566">
        <v>0</v>
      </c>
      <c r="I566">
        <v>0</v>
      </c>
      <c r="J566">
        <v>17</v>
      </c>
      <c r="K566">
        <v>2</v>
      </c>
      <c r="L566">
        <v>0</v>
      </c>
      <c r="M566">
        <v>12</v>
      </c>
      <c r="N566">
        <v>0</v>
      </c>
      <c r="O566">
        <v>0</v>
      </c>
      <c r="P566">
        <v>0</v>
      </c>
      <c r="Q566">
        <v>0</v>
      </c>
      <c r="R566">
        <v>118</v>
      </c>
      <c r="S566">
        <v>93</v>
      </c>
      <c r="T566">
        <v>2</v>
      </c>
      <c r="U566">
        <v>0</v>
      </c>
      <c r="V566">
        <v>7</v>
      </c>
      <c r="W566">
        <v>546</v>
      </c>
      <c r="X566">
        <v>230</v>
      </c>
      <c r="Y566">
        <v>13</v>
      </c>
      <c r="Z566">
        <v>4</v>
      </c>
      <c r="AA566">
        <v>86</v>
      </c>
      <c r="AB566">
        <v>417</v>
      </c>
      <c r="AC566">
        <v>163</v>
      </c>
      <c r="AD566">
        <v>7</v>
      </c>
      <c r="AE566">
        <v>1</v>
      </c>
      <c r="AF566">
        <v>87</v>
      </c>
      <c r="AG566">
        <v>69</v>
      </c>
      <c r="AH566">
        <v>18</v>
      </c>
      <c r="AI566">
        <v>1</v>
      </c>
      <c r="AJ566">
        <v>1</v>
      </c>
      <c r="AK566">
        <v>15</v>
      </c>
      <c r="AL566">
        <v>5</v>
      </c>
      <c r="AM566">
        <v>2</v>
      </c>
      <c r="AN566">
        <v>1</v>
      </c>
      <c r="AO566">
        <v>0</v>
      </c>
      <c r="AP566">
        <v>1</v>
      </c>
      <c r="AQ566">
        <v>0</v>
      </c>
      <c r="AR566">
        <v>0</v>
      </c>
      <c r="AS566">
        <v>0</v>
      </c>
      <c r="AT566">
        <v>0</v>
      </c>
      <c r="AU566">
        <v>0</v>
      </c>
      <c r="AV566">
        <v>0</v>
      </c>
      <c r="AW566">
        <v>0</v>
      </c>
      <c r="AX566">
        <v>0</v>
      </c>
      <c r="AY566">
        <v>0</v>
      </c>
      <c r="AZ566">
        <v>0</v>
      </c>
      <c r="BA566">
        <v>0</v>
      </c>
      <c r="BB566">
        <v>0</v>
      </c>
      <c r="BC566">
        <v>0</v>
      </c>
      <c r="BD566">
        <v>0</v>
      </c>
      <c r="BE566">
        <v>0</v>
      </c>
      <c r="BF566">
        <v>0</v>
      </c>
      <c r="BG566" s="20">
        <v>0</v>
      </c>
      <c r="BH566" s="20">
        <v>0</v>
      </c>
      <c r="BI566" s="20">
        <v>30</v>
      </c>
      <c r="BJ566" s="20">
        <v>0</v>
      </c>
      <c r="BK566" s="20">
        <v>106</v>
      </c>
      <c r="BL566" s="20">
        <v>422</v>
      </c>
      <c r="BM566" s="20">
        <v>305</v>
      </c>
      <c r="BN566" s="20">
        <v>50</v>
      </c>
      <c r="BO566" s="20">
        <v>3</v>
      </c>
      <c r="BP566" s="20">
        <v>2589</v>
      </c>
      <c r="BQ566" s="20">
        <v>518</v>
      </c>
      <c r="BR566" s="20">
        <v>0</v>
      </c>
      <c r="BS566" s="20">
        <v>24</v>
      </c>
      <c r="BT566" s="20">
        <v>27</v>
      </c>
      <c r="BU566" s="20">
        <v>897</v>
      </c>
      <c r="BV566" s="20">
        <v>1469</v>
      </c>
    </row>
    <row r="567" spans="1:74" x14ac:dyDescent="0.25">
      <c r="A567" s="20" t="s">
        <v>434</v>
      </c>
      <c r="B567" s="20" t="s">
        <v>435</v>
      </c>
      <c r="C567" s="20" t="s">
        <v>537</v>
      </c>
      <c r="D567" s="1">
        <v>44570</v>
      </c>
      <c r="E567">
        <v>47</v>
      </c>
      <c r="F567">
        <v>0</v>
      </c>
      <c r="G567">
        <v>0</v>
      </c>
      <c r="H567">
        <v>0</v>
      </c>
      <c r="I567">
        <v>0</v>
      </c>
      <c r="J567">
        <v>17</v>
      </c>
      <c r="K567">
        <v>2</v>
      </c>
      <c r="L567">
        <v>0</v>
      </c>
      <c r="M567">
        <v>12</v>
      </c>
      <c r="N567">
        <v>0</v>
      </c>
      <c r="O567">
        <v>0</v>
      </c>
      <c r="P567">
        <v>0</v>
      </c>
      <c r="Q567">
        <v>0</v>
      </c>
      <c r="R567">
        <v>120</v>
      </c>
      <c r="S567">
        <v>94</v>
      </c>
      <c r="T567">
        <v>2</v>
      </c>
      <c r="U567">
        <v>1</v>
      </c>
      <c r="V567">
        <v>7</v>
      </c>
      <c r="W567">
        <v>549</v>
      </c>
      <c r="X567">
        <v>240</v>
      </c>
      <c r="Y567">
        <v>12</v>
      </c>
      <c r="Z567">
        <v>4</v>
      </c>
      <c r="AA567">
        <v>85</v>
      </c>
      <c r="AB567">
        <v>416</v>
      </c>
      <c r="AC567">
        <v>169</v>
      </c>
      <c r="AD567">
        <v>7</v>
      </c>
      <c r="AE567">
        <v>1</v>
      </c>
      <c r="AF567">
        <v>87</v>
      </c>
      <c r="AG567">
        <v>70</v>
      </c>
      <c r="AH567">
        <v>19</v>
      </c>
      <c r="AI567">
        <v>1</v>
      </c>
      <c r="AJ567">
        <v>1</v>
      </c>
      <c r="AK567">
        <v>15</v>
      </c>
      <c r="AL567">
        <v>5</v>
      </c>
      <c r="AM567">
        <v>2</v>
      </c>
      <c r="AN567">
        <v>1</v>
      </c>
      <c r="AO567">
        <v>0</v>
      </c>
      <c r="AP567">
        <v>1</v>
      </c>
      <c r="AQ567">
        <v>0</v>
      </c>
      <c r="AR567">
        <v>0</v>
      </c>
      <c r="AS567">
        <v>0</v>
      </c>
      <c r="AT567">
        <v>0</v>
      </c>
      <c r="AU567">
        <v>0</v>
      </c>
      <c r="AV567">
        <v>0</v>
      </c>
      <c r="AW567">
        <v>0</v>
      </c>
      <c r="AX567">
        <v>0</v>
      </c>
      <c r="AY567">
        <v>0</v>
      </c>
      <c r="AZ567">
        <v>0</v>
      </c>
      <c r="BA567">
        <v>0</v>
      </c>
      <c r="BB567">
        <v>0</v>
      </c>
      <c r="BC567">
        <v>0</v>
      </c>
      <c r="BD567">
        <v>0</v>
      </c>
      <c r="BE567">
        <v>0</v>
      </c>
      <c r="BF567">
        <v>0</v>
      </c>
      <c r="BG567" s="20">
        <v>0</v>
      </c>
      <c r="BH567" s="20">
        <v>0</v>
      </c>
      <c r="BI567" s="20">
        <v>30</v>
      </c>
      <c r="BJ567" s="20">
        <v>0</v>
      </c>
      <c r="BK567" s="20">
        <v>107</v>
      </c>
      <c r="BL567" s="20">
        <v>425</v>
      </c>
      <c r="BM567" s="20">
        <v>304</v>
      </c>
      <c r="BN567" s="20">
        <v>51</v>
      </c>
      <c r="BO567" s="20">
        <v>3</v>
      </c>
      <c r="BP567" s="20">
        <v>2590</v>
      </c>
      <c r="BQ567" s="20">
        <v>561</v>
      </c>
      <c r="BR567" s="20">
        <v>0</v>
      </c>
      <c r="BS567" s="20">
        <v>24</v>
      </c>
      <c r="BT567" s="20">
        <v>28</v>
      </c>
      <c r="BU567" s="20">
        <v>888</v>
      </c>
      <c r="BV567" s="20">
        <v>1478</v>
      </c>
    </row>
    <row r="568" spans="1:74" x14ac:dyDescent="0.25">
      <c r="A568" s="20" t="s">
        <v>434</v>
      </c>
      <c r="B568" s="20" t="s">
        <v>435</v>
      </c>
      <c r="C568" s="20" t="s">
        <v>537</v>
      </c>
      <c r="D568" s="1">
        <v>44577</v>
      </c>
      <c r="E568">
        <v>48</v>
      </c>
      <c r="F568">
        <v>0</v>
      </c>
      <c r="G568">
        <v>0</v>
      </c>
      <c r="H568">
        <v>0</v>
      </c>
      <c r="I568">
        <v>0</v>
      </c>
      <c r="J568">
        <v>17</v>
      </c>
      <c r="K568">
        <v>2</v>
      </c>
      <c r="L568">
        <v>0</v>
      </c>
      <c r="M568">
        <v>12</v>
      </c>
      <c r="N568">
        <v>0</v>
      </c>
      <c r="O568">
        <v>0</v>
      </c>
      <c r="P568">
        <v>0</v>
      </c>
      <c r="Q568">
        <v>0</v>
      </c>
      <c r="R568">
        <v>118</v>
      </c>
      <c r="S568">
        <v>94</v>
      </c>
      <c r="T568">
        <v>2</v>
      </c>
      <c r="U568">
        <v>1</v>
      </c>
      <c r="V568">
        <v>5</v>
      </c>
      <c r="W568">
        <v>545</v>
      </c>
      <c r="X568">
        <v>249</v>
      </c>
      <c r="Y568">
        <v>11</v>
      </c>
      <c r="Z568">
        <v>4</v>
      </c>
      <c r="AA568">
        <v>81</v>
      </c>
      <c r="AB568">
        <v>410</v>
      </c>
      <c r="AC568">
        <v>169</v>
      </c>
      <c r="AD568">
        <v>7</v>
      </c>
      <c r="AE568">
        <v>2</v>
      </c>
      <c r="AF568">
        <v>87</v>
      </c>
      <c r="AG568">
        <v>70</v>
      </c>
      <c r="AH568">
        <v>20</v>
      </c>
      <c r="AI568">
        <v>1</v>
      </c>
      <c r="AJ568">
        <v>1</v>
      </c>
      <c r="AK568">
        <v>15</v>
      </c>
      <c r="AL568">
        <v>5</v>
      </c>
      <c r="AM568">
        <v>2</v>
      </c>
      <c r="AN568">
        <v>1</v>
      </c>
      <c r="AO568">
        <v>0</v>
      </c>
      <c r="AP568">
        <v>1</v>
      </c>
      <c r="AQ568">
        <v>0</v>
      </c>
      <c r="AR568">
        <v>0</v>
      </c>
      <c r="AS568">
        <v>0</v>
      </c>
      <c r="AT568">
        <v>0</v>
      </c>
      <c r="AU568">
        <v>0</v>
      </c>
      <c r="AV568">
        <v>0</v>
      </c>
      <c r="AW568">
        <v>0</v>
      </c>
      <c r="AX568">
        <v>0</v>
      </c>
      <c r="AY568">
        <v>0</v>
      </c>
      <c r="AZ568">
        <v>0</v>
      </c>
      <c r="BA568">
        <v>0</v>
      </c>
      <c r="BB568">
        <v>0</v>
      </c>
      <c r="BC568">
        <v>0</v>
      </c>
      <c r="BD568">
        <v>0</v>
      </c>
      <c r="BE568">
        <v>0</v>
      </c>
      <c r="BF568">
        <v>0</v>
      </c>
      <c r="BG568" s="20">
        <v>0</v>
      </c>
      <c r="BH568" s="20">
        <v>0</v>
      </c>
      <c r="BI568" s="20">
        <v>31</v>
      </c>
      <c r="BJ568" s="20">
        <v>0</v>
      </c>
      <c r="BK568" s="20">
        <v>107</v>
      </c>
      <c r="BL568" s="20">
        <v>427</v>
      </c>
      <c r="BM568" s="20">
        <v>298</v>
      </c>
      <c r="BN568" s="20">
        <v>51</v>
      </c>
      <c r="BO568" s="20">
        <v>3</v>
      </c>
      <c r="BP568" s="20">
        <v>2565</v>
      </c>
      <c r="BQ568" s="20">
        <v>588</v>
      </c>
      <c r="BR568" s="20">
        <v>0</v>
      </c>
      <c r="BS568" s="20">
        <v>26</v>
      </c>
      <c r="BT568" s="20">
        <v>29</v>
      </c>
      <c r="BU568" s="20">
        <v>877</v>
      </c>
      <c r="BV568" s="20">
        <v>1467</v>
      </c>
    </row>
    <row r="569" spans="1:74" x14ac:dyDescent="0.25">
      <c r="A569" s="20" t="s">
        <v>434</v>
      </c>
      <c r="B569" s="20" t="s">
        <v>435</v>
      </c>
      <c r="C569" s="20" t="s">
        <v>537</v>
      </c>
      <c r="D569" s="1">
        <v>44584</v>
      </c>
      <c r="E569">
        <v>49</v>
      </c>
      <c r="F569">
        <v>0</v>
      </c>
      <c r="G569">
        <v>0</v>
      </c>
      <c r="H569">
        <v>0</v>
      </c>
      <c r="I569">
        <v>0</v>
      </c>
      <c r="J569">
        <v>18</v>
      </c>
      <c r="K569">
        <v>2</v>
      </c>
      <c r="L569">
        <v>0</v>
      </c>
      <c r="M569">
        <v>11</v>
      </c>
      <c r="N569">
        <v>0</v>
      </c>
      <c r="O569">
        <v>0</v>
      </c>
      <c r="P569">
        <v>0</v>
      </c>
      <c r="Q569">
        <v>0</v>
      </c>
      <c r="R569">
        <v>119</v>
      </c>
      <c r="S569">
        <v>95</v>
      </c>
      <c r="T569">
        <v>2</v>
      </c>
      <c r="U569">
        <v>1</v>
      </c>
      <c r="V569">
        <v>6</v>
      </c>
      <c r="W569">
        <v>541</v>
      </c>
      <c r="X569">
        <v>252</v>
      </c>
      <c r="Y569">
        <v>11</v>
      </c>
      <c r="Z569">
        <v>4</v>
      </c>
      <c r="AA569">
        <v>79</v>
      </c>
      <c r="AB569">
        <v>402</v>
      </c>
      <c r="AC569">
        <v>168</v>
      </c>
      <c r="AD569">
        <v>7</v>
      </c>
      <c r="AE569">
        <v>2</v>
      </c>
      <c r="AF569">
        <v>79</v>
      </c>
      <c r="AG569">
        <v>70</v>
      </c>
      <c r="AH569">
        <v>20</v>
      </c>
      <c r="AI569">
        <v>1</v>
      </c>
      <c r="AJ569">
        <v>1</v>
      </c>
      <c r="AK569">
        <v>15</v>
      </c>
      <c r="AL569">
        <v>5</v>
      </c>
      <c r="AM569">
        <v>2</v>
      </c>
      <c r="AN569">
        <v>1</v>
      </c>
      <c r="AO569">
        <v>0</v>
      </c>
      <c r="AP569">
        <v>1</v>
      </c>
      <c r="AQ569">
        <v>0</v>
      </c>
      <c r="AR569">
        <v>0</v>
      </c>
      <c r="AS569">
        <v>0</v>
      </c>
      <c r="AT569">
        <v>0</v>
      </c>
      <c r="AU569">
        <v>0</v>
      </c>
      <c r="AV569">
        <v>0</v>
      </c>
      <c r="AW569">
        <v>0</v>
      </c>
      <c r="AX569">
        <v>0</v>
      </c>
      <c r="AY569">
        <v>0</v>
      </c>
      <c r="AZ569">
        <v>0</v>
      </c>
      <c r="BA569">
        <v>0</v>
      </c>
      <c r="BB569">
        <v>0</v>
      </c>
      <c r="BC569">
        <v>0</v>
      </c>
      <c r="BD569">
        <v>0</v>
      </c>
      <c r="BE569">
        <v>0</v>
      </c>
      <c r="BF569">
        <v>0</v>
      </c>
      <c r="BG569" s="20">
        <v>0</v>
      </c>
      <c r="BH569" s="20">
        <v>0</v>
      </c>
      <c r="BI569" s="20">
        <v>32</v>
      </c>
      <c r="BJ569" s="20">
        <v>0</v>
      </c>
      <c r="BK569" s="20">
        <v>107</v>
      </c>
      <c r="BL569" s="20">
        <v>425</v>
      </c>
      <c r="BM569" s="20">
        <v>298</v>
      </c>
      <c r="BN569" s="20">
        <v>51</v>
      </c>
      <c r="BO569" s="20">
        <v>3</v>
      </c>
      <c r="BP569" s="20">
        <v>2575</v>
      </c>
      <c r="BQ569" s="20">
        <v>611</v>
      </c>
      <c r="BR569" s="20">
        <v>0</v>
      </c>
      <c r="BS569" s="20">
        <v>27</v>
      </c>
      <c r="BT569" s="20">
        <v>28</v>
      </c>
      <c r="BU569" s="20">
        <v>871</v>
      </c>
      <c r="BV569" s="20">
        <v>1475</v>
      </c>
    </row>
    <row r="570" spans="1:74" x14ac:dyDescent="0.25">
      <c r="A570" s="20" t="s">
        <v>434</v>
      </c>
      <c r="B570" s="20" t="s">
        <v>435</v>
      </c>
      <c r="C570" s="20" t="s">
        <v>537</v>
      </c>
      <c r="D570" s="1">
        <v>44591</v>
      </c>
      <c r="E570">
        <v>48</v>
      </c>
      <c r="F570">
        <v>0</v>
      </c>
      <c r="G570">
        <v>0</v>
      </c>
      <c r="H570">
        <v>0</v>
      </c>
      <c r="I570">
        <v>0</v>
      </c>
      <c r="J570">
        <v>19</v>
      </c>
      <c r="K570">
        <v>2</v>
      </c>
      <c r="L570">
        <v>0</v>
      </c>
      <c r="M570">
        <v>10</v>
      </c>
      <c r="N570">
        <v>0</v>
      </c>
      <c r="O570">
        <v>0</v>
      </c>
      <c r="P570">
        <v>0</v>
      </c>
      <c r="Q570">
        <v>0</v>
      </c>
      <c r="R570">
        <v>119</v>
      </c>
      <c r="S570">
        <v>96</v>
      </c>
      <c r="T570">
        <v>2</v>
      </c>
      <c r="U570">
        <v>1</v>
      </c>
      <c r="V570">
        <v>6</v>
      </c>
      <c r="W570">
        <v>543</v>
      </c>
      <c r="X570">
        <v>260</v>
      </c>
      <c r="Y570">
        <v>11</v>
      </c>
      <c r="Z570">
        <v>4</v>
      </c>
      <c r="AA570">
        <v>80</v>
      </c>
      <c r="AB570">
        <v>404</v>
      </c>
      <c r="AC570">
        <v>171</v>
      </c>
      <c r="AD570">
        <v>7</v>
      </c>
      <c r="AE570">
        <v>2</v>
      </c>
      <c r="AF570">
        <v>80</v>
      </c>
      <c r="AG570">
        <v>71</v>
      </c>
      <c r="AH570">
        <v>21</v>
      </c>
      <c r="AI570">
        <v>1</v>
      </c>
      <c r="AJ570">
        <v>1</v>
      </c>
      <c r="AK570">
        <v>14</v>
      </c>
      <c r="AL570">
        <v>5</v>
      </c>
      <c r="AM570">
        <v>2</v>
      </c>
      <c r="AN570">
        <v>1</v>
      </c>
      <c r="AO570">
        <v>0</v>
      </c>
      <c r="AP570">
        <v>1</v>
      </c>
      <c r="AQ570">
        <v>0</v>
      </c>
      <c r="AR570">
        <v>0</v>
      </c>
      <c r="AS570">
        <v>0</v>
      </c>
      <c r="AT570">
        <v>0</v>
      </c>
      <c r="AU570">
        <v>0</v>
      </c>
      <c r="AV570">
        <v>0</v>
      </c>
      <c r="AW570">
        <v>0</v>
      </c>
      <c r="AX570">
        <v>0</v>
      </c>
      <c r="AY570">
        <v>0</v>
      </c>
      <c r="AZ570">
        <v>0</v>
      </c>
      <c r="BA570">
        <v>0</v>
      </c>
      <c r="BB570">
        <v>0</v>
      </c>
      <c r="BC570">
        <v>0</v>
      </c>
      <c r="BD570">
        <v>0</v>
      </c>
      <c r="BE570">
        <v>0</v>
      </c>
      <c r="BF570">
        <v>0</v>
      </c>
      <c r="BG570" s="20">
        <v>0</v>
      </c>
      <c r="BH570" s="20">
        <v>0</v>
      </c>
      <c r="BI570" s="20">
        <v>32</v>
      </c>
      <c r="BJ570" s="20">
        <v>0</v>
      </c>
      <c r="BK570" s="20">
        <v>107</v>
      </c>
      <c r="BL570" s="20">
        <v>427</v>
      </c>
      <c r="BM570" s="20">
        <v>300</v>
      </c>
      <c r="BN570" s="20">
        <v>52</v>
      </c>
      <c r="BO570" s="20">
        <v>3</v>
      </c>
      <c r="BP570" s="20">
        <v>2574</v>
      </c>
      <c r="BQ570" s="20">
        <v>627</v>
      </c>
      <c r="BR570" s="20">
        <v>0</v>
      </c>
      <c r="BS570" s="20">
        <v>28</v>
      </c>
      <c r="BT570" s="20">
        <v>27</v>
      </c>
      <c r="BU570" s="20">
        <v>865</v>
      </c>
      <c r="BV570" s="20">
        <v>1481</v>
      </c>
    </row>
    <row r="571" spans="1:74" x14ac:dyDescent="0.25">
      <c r="A571" s="20" t="s">
        <v>434</v>
      </c>
      <c r="B571" s="20" t="s">
        <v>435</v>
      </c>
      <c r="C571" s="20" t="s">
        <v>537</v>
      </c>
      <c r="D571" s="1">
        <v>44599</v>
      </c>
      <c r="E571">
        <v>48</v>
      </c>
      <c r="F571">
        <v>0</v>
      </c>
      <c r="G571">
        <v>0</v>
      </c>
      <c r="H571">
        <v>0</v>
      </c>
      <c r="I571">
        <v>0</v>
      </c>
      <c r="J571">
        <v>19</v>
      </c>
      <c r="K571">
        <v>2</v>
      </c>
      <c r="L571">
        <v>0</v>
      </c>
      <c r="M571">
        <v>10</v>
      </c>
      <c r="N571">
        <v>0</v>
      </c>
      <c r="O571">
        <v>0</v>
      </c>
      <c r="P571">
        <v>0</v>
      </c>
      <c r="Q571">
        <v>0</v>
      </c>
      <c r="R571">
        <v>119</v>
      </c>
      <c r="S571">
        <v>96</v>
      </c>
      <c r="T571">
        <v>2</v>
      </c>
      <c r="U571">
        <v>1</v>
      </c>
      <c r="V571">
        <v>6</v>
      </c>
      <c r="W571">
        <v>549</v>
      </c>
      <c r="X571">
        <v>269</v>
      </c>
      <c r="Y571">
        <v>12</v>
      </c>
      <c r="Z571">
        <v>3</v>
      </c>
      <c r="AA571">
        <v>79</v>
      </c>
      <c r="AB571">
        <v>406</v>
      </c>
      <c r="AC571">
        <v>174</v>
      </c>
      <c r="AD571">
        <v>7</v>
      </c>
      <c r="AE571">
        <v>2</v>
      </c>
      <c r="AF571">
        <v>81</v>
      </c>
      <c r="AG571">
        <v>70</v>
      </c>
      <c r="AH571">
        <v>20</v>
      </c>
      <c r="AI571">
        <v>1</v>
      </c>
      <c r="AJ571">
        <v>1</v>
      </c>
      <c r="AK571">
        <v>14</v>
      </c>
      <c r="AL571">
        <v>5</v>
      </c>
      <c r="AM571">
        <v>2</v>
      </c>
      <c r="AN571">
        <v>1</v>
      </c>
      <c r="AO571">
        <v>0</v>
      </c>
      <c r="AP571">
        <v>1</v>
      </c>
      <c r="AQ571">
        <v>0</v>
      </c>
      <c r="AR571">
        <v>0</v>
      </c>
      <c r="AS571">
        <v>0</v>
      </c>
      <c r="AT571">
        <v>0</v>
      </c>
      <c r="AU571">
        <v>0</v>
      </c>
      <c r="AV571">
        <v>0</v>
      </c>
      <c r="AW571">
        <v>0</v>
      </c>
      <c r="AX571">
        <v>0</v>
      </c>
      <c r="AY571">
        <v>0</v>
      </c>
      <c r="AZ571">
        <v>0</v>
      </c>
      <c r="BA571">
        <v>0</v>
      </c>
      <c r="BB571">
        <v>0</v>
      </c>
      <c r="BC571">
        <v>0</v>
      </c>
      <c r="BD571">
        <v>0</v>
      </c>
      <c r="BE571">
        <v>0</v>
      </c>
      <c r="BF571">
        <v>0</v>
      </c>
      <c r="BG571" s="20">
        <v>0</v>
      </c>
      <c r="BH571" s="20">
        <v>0</v>
      </c>
      <c r="BI571" s="20">
        <v>32</v>
      </c>
      <c r="BJ571" s="20">
        <v>0</v>
      </c>
      <c r="BK571" s="20">
        <v>107</v>
      </c>
      <c r="BL571" s="20">
        <v>431</v>
      </c>
      <c r="BM571" s="20">
        <v>301</v>
      </c>
      <c r="BN571" s="20">
        <v>51</v>
      </c>
      <c r="BO571" s="20">
        <v>3</v>
      </c>
      <c r="BP571" s="20">
        <v>2585</v>
      </c>
      <c r="BQ571" s="20">
        <v>635</v>
      </c>
      <c r="BR571" s="20">
        <v>0</v>
      </c>
      <c r="BS571" s="20">
        <v>31</v>
      </c>
      <c r="BT571" s="20">
        <v>28</v>
      </c>
      <c r="BU571" s="20">
        <v>857</v>
      </c>
      <c r="BV571" s="20">
        <v>1497</v>
      </c>
    </row>
    <row r="572" spans="1:74" x14ac:dyDescent="0.25">
      <c r="A572" s="20" t="s">
        <v>434</v>
      </c>
      <c r="B572" s="20" t="s">
        <v>435</v>
      </c>
      <c r="C572" s="20" t="s">
        <v>537</v>
      </c>
      <c r="D572" s="1">
        <v>44606</v>
      </c>
      <c r="E572">
        <v>47</v>
      </c>
      <c r="F572">
        <v>0</v>
      </c>
      <c r="G572">
        <v>0</v>
      </c>
      <c r="H572">
        <v>0</v>
      </c>
      <c r="I572">
        <v>0</v>
      </c>
      <c r="J572">
        <v>18</v>
      </c>
      <c r="K572">
        <v>2</v>
      </c>
      <c r="L572">
        <v>0</v>
      </c>
      <c r="M572">
        <v>10</v>
      </c>
      <c r="N572">
        <v>0</v>
      </c>
      <c r="O572">
        <v>0</v>
      </c>
      <c r="P572">
        <v>0</v>
      </c>
      <c r="Q572">
        <v>0</v>
      </c>
      <c r="R572">
        <v>119</v>
      </c>
      <c r="S572">
        <v>96</v>
      </c>
      <c r="T572">
        <v>2</v>
      </c>
      <c r="U572">
        <v>1</v>
      </c>
      <c r="V572">
        <v>6</v>
      </c>
      <c r="W572">
        <v>551</v>
      </c>
      <c r="X572">
        <v>270</v>
      </c>
      <c r="Y572">
        <v>13</v>
      </c>
      <c r="Z572">
        <v>3</v>
      </c>
      <c r="AA572">
        <v>78</v>
      </c>
      <c r="AB572">
        <v>407</v>
      </c>
      <c r="AC572">
        <v>177</v>
      </c>
      <c r="AD572">
        <v>7</v>
      </c>
      <c r="AE572">
        <v>2</v>
      </c>
      <c r="AF572">
        <v>80</v>
      </c>
      <c r="AG572">
        <v>71</v>
      </c>
      <c r="AH572">
        <v>21</v>
      </c>
      <c r="AI572">
        <v>1</v>
      </c>
      <c r="AJ572">
        <v>1</v>
      </c>
      <c r="AK572">
        <v>14</v>
      </c>
      <c r="AL572">
        <v>5</v>
      </c>
      <c r="AM572">
        <v>2</v>
      </c>
      <c r="AN572">
        <v>1</v>
      </c>
      <c r="AO572">
        <v>0</v>
      </c>
      <c r="AP572">
        <v>1</v>
      </c>
      <c r="AQ572">
        <v>0</v>
      </c>
      <c r="AR572">
        <v>0</v>
      </c>
      <c r="AS572">
        <v>0</v>
      </c>
      <c r="AT572">
        <v>0</v>
      </c>
      <c r="AU572">
        <v>0</v>
      </c>
      <c r="AV572">
        <v>0</v>
      </c>
      <c r="AW572">
        <v>0</v>
      </c>
      <c r="AX572">
        <v>0</v>
      </c>
      <c r="AY572">
        <v>0</v>
      </c>
      <c r="AZ572">
        <v>0</v>
      </c>
      <c r="BA572">
        <v>0</v>
      </c>
      <c r="BB572">
        <v>0</v>
      </c>
      <c r="BC572">
        <v>0</v>
      </c>
      <c r="BD572">
        <v>0</v>
      </c>
      <c r="BE572">
        <v>0</v>
      </c>
      <c r="BF572">
        <v>0</v>
      </c>
      <c r="BG572" s="20">
        <v>0</v>
      </c>
      <c r="BH572" s="20">
        <v>0</v>
      </c>
      <c r="BI572" s="20">
        <v>31</v>
      </c>
      <c r="BJ572" s="20">
        <v>0</v>
      </c>
      <c r="BK572" s="20">
        <v>107</v>
      </c>
      <c r="BL572" s="20">
        <v>433</v>
      </c>
      <c r="BM572" s="20">
        <v>304</v>
      </c>
      <c r="BN572" s="20">
        <v>52</v>
      </c>
      <c r="BO572" s="20">
        <v>3</v>
      </c>
      <c r="BP572" s="20">
        <v>2583</v>
      </c>
      <c r="BQ572" s="20">
        <v>650</v>
      </c>
      <c r="BR572" s="20">
        <v>0</v>
      </c>
      <c r="BS572" s="20">
        <v>31</v>
      </c>
      <c r="BT572" s="20">
        <v>28</v>
      </c>
      <c r="BU572" s="20">
        <v>855</v>
      </c>
      <c r="BV572" s="20">
        <v>1502</v>
      </c>
    </row>
    <row r="573" spans="1:74" x14ac:dyDescent="0.25">
      <c r="A573" s="20" t="s">
        <v>449</v>
      </c>
      <c r="B573" s="20" t="s">
        <v>450</v>
      </c>
      <c r="C573" s="20" t="s">
        <v>538</v>
      </c>
      <c r="D573" s="1">
        <v>44493</v>
      </c>
      <c r="E573">
        <v>76</v>
      </c>
      <c r="F573">
        <v>3</v>
      </c>
      <c r="G573">
        <v>0</v>
      </c>
      <c r="H573">
        <v>1</v>
      </c>
      <c r="I573">
        <v>1</v>
      </c>
      <c r="J573">
        <v>30</v>
      </c>
      <c r="K573">
        <v>9</v>
      </c>
      <c r="L573">
        <v>10</v>
      </c>
      <c r="M573">
        <v>0</v>
      </c>
      <c r="N573">
        <v>46</v>
      </c>
      <c r="O573">
        <v>0</v>
      </c>
      <c r="P573">
        <v>27</v>
      </c>
      <c r="Q573">
        <v>1</v>
      </c>
      <c r="R573">
        <v>182</v>
      </c>
      <c r="S573">
        <v>2</v>
      </c>
      <c r="T573">
        <v>57</v>
      </c>
      <c r="U573">
        <v>14</v>
      </c>
      <c r="V573">
        <v>3</v>
      </c>
      <c r="W573">
        <v>600</v>
      </c>
      <c r="X573">
        <v>0</v>
      </c>
      <c r="Y573">
        <v>44</v>
      </c>
      <c r="Z573">
        <v>147</v>
      </c>
      <c r="AA573">
        <v>14</v>
      </c>
      <c r="AB573">
        <v>395</v>
      </c>
      <c r="AC573">
        <v>15</v>
      </c>
      <c r="AD573">
        <v>21</v>
      </c>
      <c r="AE573">
        <v>75</v>
      </c>
      <c r="AF573">
        <v>3</v>
      </c>
      <c r="AG573">
        <v>91</v>
      </c>
      <c r="AH573">
        <v>0</v>
      </c>
      <c r="AI573">
        <v>0</v>
      </c>
      <c r="AJ573">
        <v>8</v>
      </c>
      <c r="AK573">
        <v>4</v>
      </c>
      <c r="AL573">
        <v>42</v>
      </c>
      <c r="AM573">
        <v>0</v>
      </c>
      <c r="AN573">
        <v>13</v>
      </c>
      <c r="AO573">
        <v>1</v>
      </c>
      <c r="AP573">
        <v>1</v>
      </c>
      <c r="AQ573">
        <v>0</v>
      </c>
      <c r="AR573">
        <v>0</v>
      </c>
      <c r="AS573">
        <v>0</v>
      </c>
      <c r="AT573">
        <v>0</v>
      </c>
      <c r="AU573">
        <v>0</v>
      </c>
      <c r="AV573">
        <v>0</v>
      </c>
      <c r="AW573">
        <v>0</v>
      </c>
      <c r="AX573">
        <v>0</v>
      </c>
      <c r="AY573">
        <v>0</v>
      </c>
      <c r="AZ573">
        <v>3</v>
      </c>
      <c r="BA573">
        <v>1</v>
      </c>
      <c r="BB573">
        <v>16</v>
      </c>
      <c r="BC573">
        <v>33</v>
      </c>
      <c r="BD573">
        <v>0</v>
      </c>
      <c r="BE573">
        <v>0</v>
      </c>
      <c r="BF573">
        <v>6</v>
      </c>
      <c r="BG573" s="20"/>
      <c r="BH573" s="20"/>
      <c r="BI573" s="20"/>
      <c r="BJ573" s="20"/>
      <c r="BK573" s="20"/>
      <c r="BL573" s="20"/>
      <c r="BM573" s="20"/>
      <c r="BN573" s="20"/>
      <c r="BO573" s="20"/>
      <c r="BP573" s="20"/>
      <c r="BQ573" s="20"/>
      <c r="BR573" s="20"/>
      <c r="BS573" s="20"/>
      <c r="BT573" s="20"/>
      <c r="BU573" s="20"/>
      <c r="BV573" s="20"/>
    </row>
    <row r="574" spans="1:74" x14ac:dyDescent="0.25">
      <c r="A574" s="20" t="s">
        <v>449</v>
      </c>
      <c r="B574" s="20" t="s">
        <v>450</v>
      </c>
      <c r="C574" s="20" t="s">
        <v>538</v>
      </c>
      <c r="D574" s="1">
        <v>44500</v>
      </c>
      <c r="E574">
        <v>76</v>
      </c>
      <c r="F574">
        <v>3</v>
      </c>
      <c r="G574">
        <v>0</v>
      </c>
      <c r="H574">
        <v>1</v>
      </c>
      <c r="I574">
        <v>1</v>
      </c>
      <c r="J574">
        <v>32</v>
      </c>
      <c r="K574">
        <v>9</v>
      </c>
      <c r="L574">
        <v>10</v>
      </c>
      <c r="M574">
        <v>0</v>
      </c>
      <c r="N574">
        <v>46</v>
      </c>
      <c r="O574">
        <v>0</v>
      </c>
      <c r="P574">
        <v>27</v>
      </c>
      <c r="Q574">
        <v>1</v>
      </c>
      <c r="R574">
        <v>186</v>
      </c>
      <c r="S574">
        <v>2</v>
      </c>
      <c r="T574">
        <v>72</v>
      </c>
      <c r="U574">
        <v>14</v>
      </c>
      <c r="V574">
        <v>4</v>
      </c>
      <c r="W574">
        <v>608</v>
      </c>
      <c r="X574">
        <v>0</v>
      </c>
      <c r="Y574">
        <v>57</v>
      </c>
      <c r="Z574">
        <v>150</v>
      </c>
      <c r="AA574">
        <v>15</v>
      </c>
      <c r="AB574">
        <v>397</v>
      </c>
      <c r="AC574">
        <v>25</v>
      </c>
      <c r="AD574">
        <v>21</v>
      </c>
      <c r="AE574">
        <v>76</v>
      </c>
      <c r="AF574">
        <v>2</v>
      </c>
      <c r="AG574">
        <v>91</v>
      </c>
      <c r="AH574">
        <v>0</v>
      </c>
      <c r="AI574">
        <v>0</v>
      </c>
      <c r="AJ574">
        <v>8</v>
      </c>
      <c r="AK574">
        <v>4</v>
      </c>
      <c r="AL574">
        <v>38</v>
      </c>
      <c r="AM574">
        <v>0</v>
      </c>
      <c r="AN574">
        <v>12</v>
      </c>
      <c r="AO574">
        <v>1</v>
      </c>
      <c r="AP574">
        <v>1</v>
      </c>
      <c r="AQ574">
        <v>0</v>
      </c>
      <c r="AR574">
        <v>0</v>
      </c>
      <c r="AS574">
        <v>0</v>
      </c>
      <c r="AT574">
        <v>0</v>
      </c>
      <c r="AU574">
        <v>0</v>
      </c>
      <c r="AV574">
        <v>0</v>
      </c>
      <c r="AW574">
        <v>0</v>
      </c>
      <c r="AX574">
        <v>0</v>
      </c>
      <c r="AY574">
        <v>0</v>
      </c>
      <c r="AZ574">
        <v>3</v>
      </c>
      <c r="BA574">
        <v>1</v>
      </c>
      <c r="BB574">
        <v>16</v>
      </c>
      <c r="BC574">
        <v>33</v>
      </c>
      <c r="BD574">
        <v>0</v>
      </c>
      <c r="BE574">
        <v>0</v>
      </c>
      <c r="BF574">
        <v>5</v>
      </c>
      <c r="BG574" s="20"/>
      <c r="BH574" s="20"/>
      <c r="BI574" s="20"/>
      <c r="BJ574" s="20"/>
      <c r="BK574" s="20"/>
      <c r="BL574" s="20"/>
      <c r="BM574" s="20"/>
      <c r="BN574" s="20"/>
      <c r="BO574" s="20"/>
      <c r="BP574" s="20"/>
      <c r="BQ574" s="20"/>
      <c r="BR574" s="20"/>
      <c r="BS574" s="20"/>
      <c r="BT574" s="20"/>
      <c r="BU574" s="20"/>
      <c r="BV574" s="20"/>
    </row>
    <row r="575" spans="1:74" x14ac:dyDescent="0.25">
      <c r="A575" s="20" t="s">
        <v>449</v>
      </c>
      <c r="B575" s="20" t="s">
        <v>450</v>
      </c>
      <c r="C575" s="20" t="s">
        <v>538</v>
      </c>
      <c r="D575" s="1">
        <v>44507</v>
      </c>
      <c r="E575">
        <v>74</v>
      </c>
      <c r="F575">
        <v>2</v>
      </c>
      <c r="G575">
        <v>0</v>
      </c>
      <c r="H575">
        <v>1</v>
      </c>
      <c r="I575">
        <v>1</v>
      </c>
      <c r="J575">
        <v>34</v>
      </c>
      <c r="K575">
        <v>8</v>
      </c>
      <c r="L575">
        <v>10</v>
      </c>
      <c r="M575">
        <v>0</v>
      </c>
      <c r="N575">
        <v>44</v>
      </c>
      <c r="O575">
        <v>26</v>
      </c>
      <c r="P575">
        <v>2</v>
      </c>
      <c r="Q575">
        <v>1</v>
      </c>
      <c r="R575">
        <v>186</v>
      </c>
      <c r="S575">
        <v>81</v>
      </c>
      <c r="T575">
        <v>16</v>
      </c>
      <c r="U575">
        <v>13</v>
      </c>
      <c r="V575">
        <v>4</v>
      </c>
      <c r="W575">
        <v>605</v>
      </c>
      <c r="X575">
        <v>73</v>
      </c>
      <c r="Y575">
        <v>32</v>
      </c>
      <c r="Z575">
        <v>149</v>
      </c>
      <c r="AA575">
        <v>14</v>
      </c>
      <c r="AB575">
        <v>397</v>
      </c>
      <c r="AC575">
        <v>30</v>
      </c>
      <c r="AD575">
        <v>22</v>
      </c>
      <c r="AE575">
        <v>75</v>
      </c>
      <c r="AF575">
        <v>2</v>
      </c>
      <c r="AG575">
        <v>90</v>
      </c>
      <c r="AH575">
        <v>1</v>
      </c>
      <c r="AI575">
        <v>0</v>
      </c>
      <c r="AJ575">
        <v>8</v>
      </c>
      <c r="AK575">
        <v>4</v>
      </c>
      <c r="AL575">
        <v>37</v>
      </c>
      <c r="AM575">
        <v>11</v>
      </c>
      <c r="AN575">
        <v>5</v>
      </c>
      <c r="AO575">
        <v>1</v>
      </c>
      <c r="AP575">
        <v>1</v>
      </c>
      <c r="AQ575">
        <v>0</v>
      </c>
      <c r="AR575">
        <v>0</v>
      </c>
      <c r="AS575">
        <v>0</v>
      </c>
      <c r="AT575">
        <v>0</v>
      </c>
      <c r="AU575">
        <v>0</v>
      </c>
      <c r="AV575">
        <v>0</v>
      </c>
      <c r="AW575">
        <v>0</v>
      </c>
      <c r="AX575">
        <v>0</v>
      </c>
      <c r="AY575">
        <v>0</v>
      </c>
      <c r="AZ575">
        <v>0</v>
      </c>
      <c r="BA575">
        <v>1</v>
      </c>
      <c r="BB575">
        <v>2</v>
      </c>
      <c r="BC575">
        <v>0</v>
      </c>
      <c r="BD575">
        <v>0</v>
      </c>
      <c r="BE575">
        <v>0</v>
      </c>
      <c r="BF575">
        <v>0</v>
      </c>
      <c r="BG575" s="20">
        <v>2</v>
      </c>
      <c r="BH575" s="20">
        <v>1</v>
      </c>
      <c r="BI575" s="20">
        <v>56</v>
      </c>
      <c r="BJ575" s="20">
        <v>39</v>
      </c>
      <c r="BK575" s="20">
        <v>149</v>
      </c>
      <c r="BL575" s="20">
        <v>377</v>
      </c>
      <c r="BM575" s="20">
        <v>286</v>
      </c>
      <c r="BN575" s="20">
        <v>72</v>
      </c>
      <c r="BO575" s="20">
        <v>30</v>
      </c>
      <c r="BP575" s="20"/>
      <c r="BQ575" s="20"/>
      <c r="BR575" s="20"/>
      <c r="BS575" s="20"/>
      <c r="BT575" s="20"/>
      <c r="BU575" s="20"/>
      <c r="BV575" s="20"/>
    </row>
    <row r="576" spans="1:74" x14ac:dyDescent="0.25">
      <c r="A576" s="20" t="s">
        <v>449</v>
      </c>
      <c r="B576" s="20" t="s">
        <v>450</v>
      </c>
      <c r="C576" s="20" t="s">
        <v>538</v>
      </c>
      <c r="D576" s="1">
        <v>44514</v>
      </c>
      <c r="E576">
        <v>74</v>
      </c>
      <c r="F576">
        <v>2</v>
      </c>
      <c r="G576">
        <v>0</v>
      </c>
      <c r="H576">
        <v>1</v>
      </c>
      <c r="I576">
        <v>1</v>
      </c>
      <c r="J576">
        <v>39</v>
      </c>
      <c r="K576">
        <v>8</v>
      </c>
      <c r="L576">
        <v>10</v>
      </c>
      <c r="M576">
        <v>0</v>
      </c>
      <c r="N576">
        <v>44</v>
      </c>
      <c r="O576">
        <v>26</v>
      </c>
      <c r="P576">
        <v>2</v>
      </c>
      <c r="Q576">
        <v>1</v>
      </c>
      <c r="R576">
        <v>186</v>
      </c>
      <c r="S576">
        <v>89</v>
      </c>
      <c r="T576">
        <v>16</v>
      </c>
      <c r="U576">
        <v>13</v>
      </c>
      <c r="V576">
        <v>4</v>
      </c>
      <c r="W576">
        <v>608</v>
      </c>
      <c r="X576">
        <v>96</v>
      </c>
      <c r="Y576">
        <v>32</v>
      </c>
      <c r="Z576">
        <v>149</v>
      </c>
      <c r="AA576">
        <v>13</v>
      </c>
      <c r="AB576">
        <v>402</v>
      </c>
      <c r="AC576">
        <v>34</v>
      </c>
      <c r="AD576">
        <v>22</v>
      </c>
      <c r="AE576">
        <v>74</v>
      </c>
      <c r="AF576">
        <v>5</v>
      </c>
      <c r="AG576">
        <v>89</v>
      </c>
      <c r="AH576">
        <v>4</v>
      </c>
      <c r="AI576">
        <v>0</v>
      </c>
      <c r="AJ576">
        <v>8</v>
      </c>
      <c r="AK576">
        <v>4</v>
      </c>
      <c r="AL576">
        <v>37</v>
      </c>
      <c r="AM576">
        <v>12</v>
      </c>
      <c r="AN576">
        <v>5</v>
      </c>
      <c r="AO576">
        <v>1</v>
      </c>
      <c r="AP576">
        <v>1</v>
      </c>
      <c r="AQ576">
        <v>0</v>
      </c>
      <c r="AR576">
        <v>0</v>
      </c>
      <c r="AS576">
        <v>0</v>
      </c>
      <c r="AT576">
        <v>0</v>
      </c>
      <c r="AU576">
        <v>0</v>
      </c>
      <c r="AV576">
        <v>0</v>
      </c>
      <c r="AW576">
        <v>0</v>
      </c>
      <c r="AX576">
        <v>0</v>
      </c>
      <c r="AY576">
        <v>0</v>
      </c>
      <c r="AZ576">
        <v>0</v>
      </c>
      <c r="BA576">
        <v>1</v>
      </c>
      <c r="BB576">
        <v>2</v>
      </c>
      <c r="BC576">
        <v>0</v>
      </c>
      <c r="BD576">
        <v>0</v>
      </c>
      <c r="BE576">
        <v>0</v>
      </c>
      <c r="BF576">
        <v>0</v>
      </c>
      <c r="BG576" s="20">
        <v>2</v>
      </c>
      <c r="BH576" s="20">
        <v>1</v>
      </c>
      <c r="BI576" s="20">
        <v>56</v>
      </c>
      <c r="BJ576" s="20">
        <v>39</v>
      </c>
      <c r="BK576" s="20">
        <v>149</v>
      </c>
      <c r="BL576" s="20">
        <v>381</v>
      </c>
      <c r="BM576" s="20">
        <v>288</v>
      </c>
      <c r="BN576" s="20">
        <v>72</v>
      </c>
      <c r="BO576" s="20">
        <v>30</v>
      </c>
      <c r="BP576" s="20"/>
      <c r="BQ576" s="20"/>
      <c r="BR576" s="20"/>
      <c r="BS576" s="20"/>
      <c r="BT576" s="20"/>
      <c r="BU576" s="20"/>
      <c r="BV576" s="20"/>
    </row>
    <row r="577" spans="1:74" x14ac:dyDescent="0.25">
      <c r="A577" s="20" t="s">
        <v>449</v>
      </c>
      <c r="B577" s="20" t="s">
        <v>450</v>
      </c>
      <c r="C577" s="20" t="s">
        <v>538</v>
      </c>
      <c r="D577" s="1">
        <v>44521</v>
      </c>
      <c r="E577">
        <v>74</v>
      </c>
      <c r="F577">
        <v>2</v>
      </c>
      <c r="G577">
        <v>0</v>
      </c>
      <c r="H577">
        <v>1</v>
      </c>
      <c r="I577">
        <v>1</v>
      </c>
      <c r="J577">
        <v>40</v>
      </c>
      <c r="K577">
        <v>8</v>
      </c>
      <c r="L577">
        <v>10</v>
      </c>
      <c r="M577">
        <v>0</v>
      </c>
      <c r="N577">
        <v>44</v>
      </c>
      <c r="O577">
        <v>26</v>
      </c>
      <c r="P577">
        <v>2</v>
      </c>
      <c r="Q577">
        <v>1</v>
      </c>
      <c r="R577">
        <v>186</v>
      </c>
      <c r="S577">
        <v>94</v>
      </c>
      <c r="T577">
        <v>17</v>
      </c>
      <c r="U577">
        <v>13</v>
      </c>
      <c r="V577">
        <v>4</v>
      </c>
      <c r="W577">
        <v>605</v>
      </c>
      <c r="X577">
        <v>112</v>
      </c>
      <c r="Y577">
        <v>33</v>
      </c>
      <c r="Z577">
        <v>144</v>
      </c>
      <c r="AA577">
        <v>12</v>
      </c>
      <c r="AB577">
        <v>401</v>
      </c>
      <c r="AC577">
        <v>42</v>
      </c>
      <c r="AD577">
        <v>21</v>
      </c>
      <c r="AE577">
        <v>74</v>
      </c>
      <c r="AF577">
        <v>4</v>
      </c>
      <c r="AG577">
        <v>89</v>
      </c>
      <c r="AH577">
        <v>6</v>
      </c>
      <c r="AI577">
        <v>0</v>
      </c>
      <c r="AJ577">
        <v>8</v>
      </c>
      <c r="AK577">
        <v>4</v>
      </c>
      <c r="AL577">
        <v>38</v>
      </c>
      <c r="AM577">
        <v>12</v>
      </c>
      <c r="AN577">
        <v>5</v>
      </c>
      <c r="AO577">
        <v>1</v>
      </c>
      <c r="AP577">
        <v>1</v>
      </c>
      <c r="AQ577">
        <v>0</v>
      </c>
      <c r="AR577">
        <v>0</v>
      </c>
      <c r="AS577">
        <v>0</v>
      </c>
      <c r="AT577">
        <v>0</v>
      </c>
      <c r="AU577">
        <v>0</v>
      </c>
      <c r="AV577">
        <v>0</v>
      </c>
      <c r="AW577">
        <v>0</v>
      </c>
      <c r="AX577">
        <v>0</v>
      </c>
      <c r="AY577">
        <v>0</v>
      </c>
      <c r="AZ577">
        <v>0</v>
      </c>
      <c r="BA577">
        <v>1</v>
      </c>
      <c r="BB577">
        <v>2</v>
      </c>
      <c r="BC577">
        <v>0</v>
      </c>
      <c r="BD577">
        <v>0</v>
      </c>
      <c r="BE577">
        <v>0</v>
      </c>
      <c r="BF577">
        <v>0</v>
      </c>
      <c r="BG577" s="20">
        <v>2</v>
      </c>
      <c r="BH577" s="20">
        <v>1</v>
      </c>
      <c r="BI577" s="20">
        <v>56</v>
      </c>
      <c r="BJ577" s="20">
        <v>39</v>
      </c>
      <c r="BK577" s="20">
        <v>148</v>
      </c>
      <c r="BL577" s="20">
        <v>383</v>
      </c>
      <c r="BM577" s="20">
        <v>289</v>
      </c>
      <c r="BN577" s="20">
        <v>73</v>
      </c>
      <c r="BO577" s="20">
        <v>31</v>
      </c>
      <c r="BP577" s="20"/>
      <c r="BQ577" s="20"/>
      <c r="BR577" s="20"/>
      <c r="BS577" s="20"/>
      <c r="BT577" s="20"/>
      <c r="BU577" s="20"/>
      <c r="BV577" s="20"/>
    </row>
    <row r="578" spans="1:74" x14ac:dyDescent="0.25">
      <c r="A578" s="20" t="s">
        <v>449</v>
      </c>
      <c r="B578" s="20" t="s">
        <v>450</v>
      </c>
      <c r="C578" s="20" t="s">
        <v>538</v>
      </c>
      <c r="D578" s="1">
        <v>44528</v>
      </c>
      <c r="E578">
        <v>74</v>
      </c>
      <c r="F578">
        <v>2</v>
      </c>
      <c r="G578">
        <v>0</v>
      </c>
      <c r="H578">
        <v>1</v>
      </c>
      <c r="I578">
        <v>1</v>
      </c>
      <c r="J578">
        <v>42</v>
      </c>
      <c r="K578">
        <v>8</v>
      </c>
      <c r="L578">
        <v>10</v>
      </c>
      <c r="M578">
        <v>0</v>
      </c>
      <c r="N578">
        <v>44</v>
      </c>
      <c r="O578">
        <v>26</v>
      </c>
      <c r="P578">
        <v>2</v>
      </c>
      <c r="Q578">
        <v>1</v>
      </c>
      <c r="R578">
        <v>186</v>
      </c>
      <c r="S578">
        <v>102</v>
      </c>
      <c r="T578">
        <v>17</v>
      </c>
      <c r="U578">
        <v>13</v>
      </c>
      <c r="V578">
        <v>4</v>
      </c>
      <c r="W578">
        <v>608</v>
      </c>
      <c r="X578">
        <v>148</v>
      </c>
      <c r="Y578">
        <v>34</v>
      </c>
      <c r="Z578">
        <v>141</v>
      </c>
      <c r="AA578">
        <v>12</v>
      </c>
      <c r="AB578">
        <v>402</v>
      </c>
      <c r="AC578">
        <v>71</v>
      </c>
      <c r="AD578">
        <v>20</v>
      </c>
      <c r="AE578">
        <v>74</v>
      </c>
      <c r="AF578">
        <v>4</v>
      </c>
      <c r="AG578">
        <v>89</v>
      </c>
      <c r="AH578">
        <v>11</v>
      </c>
      <c r="AI578">
        <v>0</v>
      </c>
      <c r="AJ578">
        <v>8</v>
      </c>
      <c r="AK578">
        <v>4</v>
      </c>
      <c r="AL578">
        <v>39</v>
      </c>
      <c r="AM578">
        <v>17</v>
      </c>
      <c r="AN578">
        <v>5</v>
      </c>
      <c r="AO578">
        <v>1</v>
      </c>
      <c r="AP578">
        <v>1</v>
      </c>
      <c r="AQ578">
        <v>0</v>
      </c>
      <c r="AR578">
        <v>0</v>
      </c>
      <c r="AS578">
        <v>0</v>
      </c>
      <c r="AT578">
        <v>0</v>
      </c>
      <c r="AU578">
        <v>0</v>
      </c>
      <c r="AV578">
        <v>0</v>
      </c>
      <c r="AW578">
        <v>0</v>
      </c>
      <c r="AX578">
        <v>0</v>
      </c>
      <c r="AY578">
        <v>0</v>
      </c>
      <c r="AZ578">
        <v>0</v>
      </c>
      <c r="BA578">
        <v>1</v>
      </c>
      <c r="BB578">
        <v>2</v>
      </c>
      <c r="BC578">
        <v>0</v>
      </c>
      <c r="BD578">
        <v>0</v>
      </c>
      <c r="BE578">
        <v>0</v>
      </c>
      <c r="BF578">
        <v>0</v>
      </c>
      <c r="BG578" s="20">
        <v>2</v>
      </c>
      <c r="BH578" s="20">
        <v>1</v>
      </c>
      <c r="BI578" s="20">
        <v>56</v>
      </c>
      <c r="BJ578" s="20">
        <v>39</v>
      </c>
      <c r="BK578" s="20">
        <v>149</v>
      </c>
      <c r="BL578" s="20">
        <v>385</v>
      </c>
      <c r="BM578" s="20">
        <v>291</v>
      </c>
      <c r="BN578" s="20">
        <v>73</v>
      </c>
      <c r="BO578" s="20">
        <v>32</v>
      </c>
      <c r="BP578" s="20"/>
      <c r="BQ578" s="20"/>
      <c r="BR578" s="20"/>
      <c r="BS578" s="20"/>
      <c r="BT578" s="20"/>
      <c r="BU578" s="20"/>
      <c r="BV578" s="20"/>
    </row>
    <row r="579" spans="1:74" x14ac:dyDescent="0.25">
      <c r="A579" s="20" t="s">
        <v>449</v>
      </c>
      <c r="B579" s="20" t="s">
        <v>450</v>
      </c>
      <c r="C579" s="20" t="s">
        <v>538</v>
      </c>
      <c r="D579" s="1">
        <v>44535</v>
      </c>
      <c r="E579">
        <v>73</v>
      </c>
      <c r="F579">
        <v>2</v>
      </c>
      <c r="G579">
        <v>0</v>
      </c>
      <c r="H579">
        <v>1</v>
      </c>
      <c r="I579">
        <v>1</v>
      </c>
      <c r="J579">
        <v>43</v>
      </c>
      <c r="K579">
        <v>8</v>
      </c>
      <c r="L579">
        <v>9</v>
      </c>
      <c r="M579">
        <v>0</v>
      </c>
      <c r="N579">
        <v>44</v>
      </c>
      <c r="O579">
        <v>26</v>
      </c>
      <c r="P579">
        <v>2</v>
      </c>
      <c r="Q579">
        <v>1</v>
      </c>
      <c r="R579">
        <v>185</v>
      </c>
      <c r="S579">
        <v>105</v>
      </c>
      <c r="T579">
        <v>17</v>
      </c>
      <c r="U579">
        <v>12</v>
      </c>
      <c r="V579">
        <v>4</v>
      </c>
      <c r="W579">
        <v>608</v>
      </c>
      <c r="X579">
        <v>165</v>
      </c>
      <c r="Y579">
        <v>33</v>
      </c>
      <c r="Z579">
        <v>138</v>
      </c>
      <c r="AA579">
        <v>13</v>
      </c>
      <c r="AB579">
        <v>402</v>
      </c>
      <c r="AC579">
        <v>103</v>
      </c>
      <c r="AD579">
        <v>20</v>
      </c>
      <c r="AE579">
        <v>73</v>
      </c>
      <c r="AF579">
        <v>4</v>
      </c>
      <c r="AG579">
        <v>89</v>
      </c>
      <c r="AH579">
        <v>14</v>
      </c>
      <c r="AI579">
        <v>0</v>
      </c>
      <c r="AJ579">
        <v>9</v>
      </c>
      <c r="AK579">
        <v>4</v>
      </c>
      <c r="AL579">
        <v>40</v>
      </c>
      <c r="AM579">
        <v>20</v>
      </c>
      <c r="AN579">
        <v>5</v>
      </c>
      <c r="AO579">
        <v>1</v>
      </c>
      <c r="AP579">
        <v>1</v>
      </c>
      <c r="AQ579">
        <v>0</v>
      </c>
      <c r="AR579">
        <v>0</v>
      </c>
      <c r="AS579">
        <v>0</v>
      </c>
      <c r="AT579">
        <v>0</v>
      </c>
      <c r="AU579">
        <v>0</v>
      </c>
      <c r="AV579">
        <v>0</v>
      </c>
      <c r="AW579">
        <v>0</v>
      </c>
      <c r="AX579">
        <v>0</v>
      </c>
      <c r="AY579">
        <v>0</v>
      </c>
      <c r="AZ579">
        <v>0</v>
      </c>
      <c r="BA579">
        <v>1</v>
      </c>
      <c r="BB579">
        <v>2</v>
      </c>
      <c r="BC579">
        <v>0</v>
      </c>
      <c r="BD579">
        <v>0</v>
      </c>
      <c r="BE579">
        <v>0</v>
      </c>
      <c r="BF579">
        <v>0</v>
      </c>
      <c r="BG579" s="20">
        <v>2</v>
      </c>
      <c r="BH579" s="20">
        <v>1</v>
      </c>
      <c r="BI579" s="20">
        <v>56</v>
      </c>
      <c r="BJ579" s="20">
        <v>39</v>
      </c>
      <c r="BK579" s="20">
        <v>148</v>
      </c>
      <c r="BL579" s="20">
        <v>386</v>
      </c>
      <c r="BM579" s="20">
        <v>292</v>
      </c>
      <c r="BN579" s="20">
        <v>73</v>
      </c>
      <c r="BO579" s="20">
        <v>33</v>
      </c>
      <c r="BP579" s="20"/>
      <c r="BQ579" s="20"/>
      <c r="BR579" s="20"/>
      <c r="BS579" s="20"/>
      <c r="BT579" s="20"/>
      <c r="BU579" s="20"/>
      <c r="BV579" s="20"/>
    </row>
    <row r="580" spans="1:74" x14ac:dyDescent="0.25">
      <c r="A580" s="20" t="s">
        <v>449</v>
      </c>
      <c r="B580" s="20" t="s">
        <v>450</v>
      </c>
      <c r="C580" s="20" t="s">
        <v>538</v>
      </c>
      <c r="D580" s="1">
        <v>44542</v>
      </c>
      <c r="E580">
        <v>72</v>
      </c>
      <c r="F580">
        <v>2</v>
      </c>
      <c r="G580">
        <v>0</v>
      </c>
      <c r="H580">
        <v>1</v>
      </c>
      <c r="I580">
        <v>1</v>
      </c>
      <c r="J580">
        <v>42</v>
      </c>
      <c r="K580">
        <v>8</v>
      </c>
      <c r="L580">
        <v>9</v>
      </c>
      <c r="M580">
        <v>0</v>
      </c>
      <c r="N580">
        <v>44</v>
      </c>
      <c r="O580">
        <v>27</v>
      </c>
      <c r="P580">
        <v>2</v>
      </c>
      <c r="Q580">
        <v>0</v>
      </c>
      <c r="R580">
        <v>188</v>
      </c>
      <c r="S580">
        <v>106</v>
      </c>
      <c r="T580">
        <v>18</v>
      </c>
      <c r="U580">
        <v>12</v>
      </c>
      <c r="V580">
        <v>5</v>
      </c>
      <c r="W580">
        <v>606</v>
      </c>
      <c r="X580">
        <v>186</v>
      </c>
      <c r="Y580">
        <v>34</v>
      </c>
      <c r="Z580">
        <v>136</v>
      </c>
      <c r="AA580">
        <v>13</v>
      </c>
      <c r="AB580">
        <v>402</v>
      </c>
      <c r="AC580">
        <v>141</v>
      </c>
      <c r="AD580">
        <v>20</v>
      </c>
      <c r="AE580">
        <v>71</v>
      </c>
      <c r="AF580">
        <v>4</v>
      </c>
      <c r="AG580">
        <v>89</v>
      </c>
      <c r="AH580">
        <v>19</v>
      </c>
      <c r="AI580">
        <v>0</v>
      </c>
      <c r="AJ580">
        <v>9</v>
      </c>
      <c r="AK580">
        <v>4</v>
      </c>
      <c r="AL580">
        <v>40</v>
      </c>
      <c r="AM580">
        <v>22</v>
      </c>
      <c r="AN580">
        <v>5</v>
      </c>
      <c r="AO580">
        <v>1</v>
      </c>
      <c r="AP580">
        <v>1</v>
      </c>
      <c r="AQ580">
        <v>0</v>
      </c>
      <c r="AR580">
        <v>0</v>
      </c>
      <c r="AS580">
        <v>0</v>
      </c>
      <c r="AT580">
        <v>0</v>
      </c>
      <c r="AU580">
        <v>0</v>
      </c>
      <c r="AV580">
        <v>0</v>
      </c>
      <c r="AW580">
        <v>0</v>
      </c>
      <c r="AX580">
        <v>0</v>
      </c>
      <c r="AY580">
        <v>0</v>
      </c>
      <c r="AZ580">
        <v>0</v>
      </c>
      <c r="BA580">
        <v>1</v>
      </c>
      <c r="BB580">
        <v>2</v>
      </c>
      <c r="BC580">
        <v>0</v>
      </c>
      <c r="BD580">
        <v>0</v>
      </c>
      <c r="BE580">
        <v>0</v>
      </c>
      <c r="BF580">
        <v>0</v>
      </c>
      <c r="BG580" s="20">
        <v>2</v>
      </c>
      <c r="BH580" s="20">
        <v>1</v>
      </c>
      <c r="BI580" s="20">
        <v>55</v>
      </c>
      <c r="BJ580" s="20">
        <v>41</v>
      </c>
      <c r="BK580" s="20">
        <v>149</v>
      </c>
      <c r="BL580" s="20">
        <v>387</v>
      </c>
      <c r="BM580" s="20">
        <v>294</v>
      </c>
      <c r="BN580" s="20">
        <v>73</v>
      </c>
      <c r="BO580" s="20">
        <v>33</v>
      </c>
      <c r="BP580" s="20"/>
      <c r="BQ580" s="20"/>
      <c r="BR580" s="20"/>
      <c r="BS580" s="20"/>
      <c r="BT580" s="20"/>
      <c r="BU580" s="20"/>
      <c r="BV580" s="20"/>
    </row>
    <row r="581" spans="1:74" x14ac:dyDescent="0.25">
      <c r="A581" s="20" t="s">
        <v>449</v>
      </c>
      <c r="B581" s="20" t="s">
        <v>450</v>
      </c>
      <c r="C581" s="20" t="s">
        <v>538</v>
      </c>
      <c r="D581" s="1">
        <v>44549</v>
      </c>
      <c r="E581">
        <v>72</v>
      </c>
      <c r="F581">
        <v>2</v>
      </c>
      <c r="G581">
        <v>0</v>
      </c>
      <c r="H581">
        <v>1</v>
      </c>
      <c r="I581">
        <v>1</v>
      </c>
      <c r="J581">
        <v>43</v>
      </c>
      <c r="K581">
        <v>8</v>
      </c>
      <c r="L581">
        <v>9</v>
      </c>
      <c r="M581">
        <v>0</v>
      </c>
      <c r="N581">
        <v>45</v>
      </c>
      <c r="O581">
        <v>27</v>
      </c>
      <c r="P581">
        <v>2</v>
      </c>
      <c r="Q581">
        <v>1</v>
      </c>
      <c r="R581">
        <v>187</v>
      </c>
      <c r="S581">
        <v>111</v>
      </c>
      <c r="T581">
        <v>18</v>
      </c>
      <c r="U581">
        <v>11</v>
      </c>
      <c r="V581">
        <v>4</v>
      </c>
      <c r="W581">
        <v>608</v>
      </c>
      <c r="X581">
        <v>212</v>
      </c>
      <c r="Y581">
        <v>34</v>
      </c>
      <c r="Z581">
        <v>136</v>
      </c>
      <c r="AA581">
        <v>14</v>
      </c>
      <c r="AB581">
        <v>403</v>
      </c>
      <c r="AC581">
        <v>164</v>
      </c>
      <c r="AD581">
        <v>20</v>
      </c>
      <c r="AE581">
        <v>71</v>
      </c>
      <c r="AF581">
        <v>4</v>
      </c>
      <c r="AG581">
        <v>89</v>
      </c>
      <c r="AH581">
        <v>27</v>
      </c>
      <c r="AI581">
        <v>0</v>
      </c>
      <c r="AJ581">
        <v>9</v>
      </c>
      <c r="AK581">
        <v>4</v>
      </c>
      <c r="AL581">
        <v>40</v>
      </c>
      <c r="AM581">
        <v>26</v>
      </c>
      <c r="AN581">
        <v>5</v>
      </c>
      <c r="AO581">
        <v>1</v>
      </c>
      <c r="AP581">
        <v>1</v>
      </c>
      <c r="AQ581">
        <v>0</v>
      </c>
      <c r="AR581">
        <v>0</v>
      </c>
      <c r="AS581">
        <v>0</v>
      </c>
      <c r="AT581">
        <v>0</v>
      </c>
      <c r="AU581">
        <v>0</v>
      </c>
      <c r="AV581">
        <v>0</v>
      </c>
      <c r="AW581">
        <v>0</v>
      </c>
      <c r="AX581">
        <v>0</v>
      </c>
      <c r="AY581">
        <v>0</v>
      </c>
      <c r="AZ581">
        <v>0</v>
      </c>
      <c r="BA581">
        <v>1</v>
      </c>
      <c r="BB581">
        <v>2</v>
      </c>
      <c r="BC581">
        <v>0</v>
      </c>
      <c r="BD581">
        <v>0</v>
      </c>
      <c r="BE581">
        <v>0</v>
      </c>
      <c r="BF581">
        <v>0</v>
      </c>
      <c r="BG581" s="20">
        <v>2</v>
      </c>
      <c r="BH581" s="20">
        <v>1</v>
      </c>
      <c r="BI581" s="20">
        <v>55</v>
      </c>
      <c r="BJ581" s="20">
        <v>41</v>
      </c>
      <c r="BK581" s="20">
        <v>149</v>
      </c>
      <c r="BL581" s="20">
        <v>391</v>
      </c>
      <c r="BM581" s="20">
        <v>295</v>
      </c>
      <c r="BN581" s="20">
        <v>74</v>
      </c>
      <c r="BO581" s="20">
        <v>33</v>
      </c>
      <c r="BP581" s="20">
        <v>3340</v>
      </c>
      <c r="BQ581" s="20">
        <v>647</v>
      </c>
      <c r="BR581" s="20">
        <v>1</v>
      </c>
      <c r="BS581" s="20">
        <v>69</v>
      </c>
      <c r="BT581" s="20">
        <v>933</v>
      </c>
      <c r="BU581" s="20">
        <v>228</v>
      </c>
      <c r="BV581" s="20">
        <v>1949</v>
      </c>
    </row>
    <row r="582" spans="1:74" x14ac:dyDescent="0.25">
      <c r="A582" s="20" t="s">
        <v>449</v>
      </c>
      <c r="B582" s="20" t="s">
        <v>450</v>
      </c>
      <c r="C582" s="20" t="s">
        <v>538</v>
      </c>
      <c r="D582" s="1">
        <v>44558</v>
      </c>
      <c r="E582">
        <v>72</v>
      </c>
      <c r="F582">
        <v>2</v>
      </c>
      <c r="G582">
        <v>1</v>
      </c>
      <c r="H582">
        <v>1</v>
      </c>
      <c r="I582">
        <v>1</v>
      </c>
      <c r="J582">
        <v>45</v>
      </c>
      <c r="K582">
        <v>7</v>
      </c>
      <c r="L582">
        <v>9</v>
      </c>
      <c r="M582">
        <v>0</v>
      </c>
      <c r="N582">
        <v>45</v>
      </c>
      <c r="O582">
        <v>37</v>
      </c>
      <c r="P582">
        <v>2</v>
      </c>
      <c r="Q582">
        <v>0</v>
      </c>
      <c r="R582">
        <v>186</v>
      </c>
      <c r="S582">
        <v>116</v>
      </c>
      <c r="T582">
        <v>18</v>
      </c>
      <c r="U582">
        <v>10</v>
      </c>
      <c r="V582">
        <v>3</v>
      </c>
      <c r="W582">
        <v>610</v>
      </c>
      <c r="X582">
        <v>247</v>
      </c>
      <c r="Y582">
        <v>35</v>
      </c>
      <c r="Z582">
        <v>132</v>
      </c>
      <c r="AA582">
        <v>14</v>
      </c>
      <c r="AB582">
        <v>399</v>
      </c>
      <c r="AC582">
        <v>180</v>
      </c>
      <c r="AD582">
        <v>20</v>
      </c>
      <c r="AE582">
        <v>71</v>
      </c>
      <c r="AF582">
        <v>4</v>
      </c>
      <c r="AG582">
        <v>89</v>
      </c>
      <c r="AH582">
        <v>41</v>
      </c>
      <c r="AI582">
        <v>0</v>
      </c>
      <c r="AJ582">
        <v>9</v>
      </c>
      <c r="AK582">
        <v>4</v>
      </c>
      <c r="AL582">
        <v>40</v>
      </c>
      <c r="AM582">
        <v>30</v>
      </c>
      <c r="AN582">
        <v>5</v>
      </c>
      <c r="AO582">
        <v>1</v>
      </c>
      <c r="AP582">
        <v>1</v>
      </c>
      <c r="AQ582">
        <v>0</v>
      </c>
      <c r="AR582">
        <v>0</v>
      </c>
      <c r="AS582">
        <v>0</v>
      </c>
      <c r="AT582">
        <v>0</v>
      </c>
      <c r="AU582">
        <v>0</v>
      </c>
      <c r="AV582">
        <v>0</v>
      </c>
      <c r="AW582">
        <v>0</v>
      </c>
      <c r="AX582">
        <v>0</v>
      </c>
      <c r="AY582">
        <v>0</v>
      </c>
      <c r="AZ582">
        <v>0</v>
      </c>
      <c r="BA582">
        <v>1</v>
      </c>
      <c r="BB582">
        <v>2</v>
      </c>
      <c r="BC582">
        <v>0</v>
      </c>
      <c r="BD582">
        <v>0</v>
      </c>
      <c r="BE582">
        <v>0</v>
      </c>
      <c r="BF582">
        <v>0</v>
      </c>
      <c r="BG582" s="20">
        <v>2</v>
      </c>
      <c r="BH582" s="20">
        <v>1</v>
      </c>
      <c r="BI582" s="20">
        <v>56</v>
      </c>
      <c r="BJ582" s="20">
        <v>42</v>
      </c>
      <c r="BK582" s="20">
        <v>150</v>
      </c>
      <c r="BL582" s="20">
        <v>398</v>
      </c>
      <c r="BM582" s="20">
        <v>292</v>
      </c>
      <c r="BN582" s="20">
        <v>75</v>
      </c>
      <c r="BO582" s="20">
        <v>33</v>
      </c>
      <c r="BP582" s="20">
        <v>3345</v>
      </c>
      <c r="BQ582" s="20">
        <v>939</v>
      </c>
      <c r="BR582" s="20">
        <v>1</v>
      </c>
      <c r="BS582" s="20">
        <v>74</v>
      </c>
      <c r="BT582" s="20">
        <v>924</v>
      </c>
      <c r="BU582" s="20">
        <v>227</v>
      </c>
      <c r="BV582" s="20">
        <v>1968</v>
      </c>
    </row>
    <row r="583" spans="1:74" x14ac:dyDescent="0.25">
      <c r="A583" s="20" t="s">
        <v>449</v>
      </c>
      <c r="B583" s="20" t="s">
        <v>450</v>
      </c>
      <c r="C583" s="20" t="s">
        <v>538</v>
      </c>
      <c r="D583" s="1">
        <v>44564</v>
      </c>
      <c r="E583">
        <v>72</v>
      </c>
      <c r="F583">
        <v>2</v>
      </c>
      <c r="G583">
        <v>1</v>
      </c>
      <c r="H583">
        <v>1</v>
      </c>
      <c r="I583">
        <v>1</v>
      </c>
      <c r="J583">
        <v>46</v>
      </c>
      <c r="K583">
        <v>7</v>
      </c>
      <c r="L583">
        <v>9</v>
      </c>
      <c r="M583">
        <v>0</v>
      </c>
      <c r="N583">
        <v>45</v>
      </c>
      <c r="O583">
        <v>37</v>
      </c>
      <c r="P583">
        <v>2</v>
      </c>
      <c r="Q583">
        <v>0</v>
      </c>
      <c r="R583">
        <v>186</v>
      </c>
      <c r="S583">
        <v>118</v>
      </c>
      <c r="T583">
        <v>18</v>
      </c>
      <c r="U583">
        <v>10</v>
      </c>
      <c r="V583">
        <v>3</v>
      </c>
      <c r="W583">
        <v>612</v>
      </c>
      <c r="X583">
        <v>255</v>
      </c>
      <c r="Y583">
        <v>36</v>
      </c>
      <c r="Z583">
        <v>131</v>
      </c>
      <c r="AA583">
        <v>14</v>
      </c>
      <c r="AB583">
        <v>399</v>
      </c>
      <c r="AC583">
        <v>187</v>
      </c>
      <c r="AD583">
        <v>20</v>
      </c>
      <c r="AE583">
        <v>71</v>
      </c>
      <c r="AF583">
        <v>4</v>
      </c>
      <c r="AG583">
        <v>89</v>
      </c>
      <c r="AH583">
        <v>44</v>
      </c>
      <c r="AI583">
        <v>0</v>
      </c>
      <c r="AJ583">
        <v>9</v>
      </c>
      <c r="AK583">
        <v>4</v>
      </c>
      <c r="AL583">
        <v>40</v>
      </c>
      <c r="AM583">
        <v>30</v>
      </c>
      <c r="AN583">
        <v>5</v>
      </c>
      <c r="AO583">
        <v>1</v>
      </c>
      <c r="AP583">
        <v>1</v>
      </c>
      <c r="AQ583">
        <v>0</v>
      </c>
      <c r="AR583">
        <v>0</v>
      </c>
      <c r="AS583">
        <v>0</v>
      </c>
      <c r="AT583">
        <v>0</v>
      </c>
      <c r="AU583">
        <v>0</v>
      </c>
      <c r="AV583">
        <v>0</v>
      </c>
      <c r="AW583">
        <v>0</v>
      </c>
      <c r="AX583">
        <v>0</v>
      </c>
      <c r="AY583">
        <v>0</v>
      </c>
      <c r="AZ583">
        <v>0</v>
      </c>
      <c r="BA583">
        <v>1</v>
      </c>
      <c r="BB583">
        <v>2</v>
      </c>
      <c r="BC583">
        <v>0</v>
      </c>
      <c r="BD583">
        <v>0</v>
      </c>
      <c r="BE583">
        <v>0</v>
      </c>
      <c r="BF583">
        <v>0</v>
      </c>
      <c r="BG583" s="20">
        <v>2</v>
      </c>
      <c r="BH583" s="20">
        <v>1</v>
      </c>
      <c r="BI583" s="20">
        <v>56</v>
      </c>
      <c r="BJ583" s="20">
        <v>42</v>
      </c>
      <c r="BK583" s="20">
        <v>150</v>
      </c>
      <c r="BL583" s="20">
        <v>400</v>
      </c>
      <c r="BM583" s="20">
        <v>292</v>
      </c>
      <c r="BN583" s="20">
        <v>75</v>
      </c>
      <c r="BO583" s="20">
        <v>33</v>
      </c>
      <c r="BP583" s="20">
        <v>3346</v>
      </c>
      <c r="BQ583" s="20">
        <v>1000</v>
      </c>
      <c r="BR583" s="20">
        <v>1</v>
      </c>
      <c r="BS583" s="20">
        <v>73</v>
      </c>
      <c r="BT583" s="20">
        <v>924</v>
      </c>
      <c r="BU583" s="20">
        <v>229</v>
      </c>
      <c r="BV583" s="20">
        <v>1973</v>
      </c>
    </row>
    <row r="584" spans="1:74" x14ac:dyDescent="0.25">
      <c r="A584" s="20" t="s">
        <v>449</v>
      </c>
      <c r="B584" s="20" t="s">
        <v>450</v>
      </c>
      <c r="C584" s="20" t="s">
        <v>538</v>
      </c>
      <c r="D584" s="1">
        <v>44570</v>
      </c>
      <c r="E584">
        <v>72</v>
      </c>
      <c r="F584">
        <v>2</v>
      </c>
      <c r="G584">
        <v>2</v>
      </c>
      <c r="H584">
        <v>1</v>
      </c>
      <c r="I584">
        <v>1</v>
      </c>
      <c r="J584">
        <v>47</v>
      </c>
      <c r="K584">
        <v>7</v>
      </c>
      <c r="L584">
        <v>9</v>
      </c>
      <c r="M584">
        <v>0</v>
      </c>
      <c r="N584">
        <v>45</v>
      </c>
      <c r="O584">
        <v>37</v>
      </c>
      <c r="P584">
        <v>1</v>
      </c>
      <c r="Q584">
        <v>1</v>
      </c>
      <c r="R584">
        <v>186</v>
      </c>
      <c r="S584">
        <v>121</v>
      </c>
      <c r="T584">
        <v>19</v>
      </c>
      <c r="U584">
        <v>9</v>
      </c>
      <c r="V584">
        <v>3</v>
      </c>
      <c r="W584">
        <v>613</v>
      </c>
      <c r="X584">
        <v>269</v>
      </c>
      <c r="Y584">
        <v>34</v>
      </c>
      <c r="Z584">
        <v>131</v>
      </c>
      <c r="AA584">
        <v>15</v>
      </c>
      <c r="AB584">
        <v>399</v>
      </c>
      <c r="AC584">
        <v>193</v>
      </c>
      <c r="AD584">
        <v>20</v>
      </c>
      <c r="AE584">
        <v>71</v>
      </c>
      <c r="AF584">
        <v>4</v>
      </c>
      <c r="AG584">
        <v>89</v>
      </c>
      <c r="AH584">
        <v>48</v>
      </c>
      <c r="AI584">
        <v>0</v>
      </c>
      <c r="AJ584">
        <v>9</v>
      </c>
      <c r="AK584">
        <v>4</v>
      </c>
      <c r="AL584">
        <v>38</v>
      </c>
      <c r="AM584">
        <v>29</v>
      </c>
      <c r="AN584">
        <v>5</v>
      </c>
      <c r="AO584">
        <v>1</v>
      </c>
      <c r="AP584">
        <v>1</v>
      </c>
      <c r="AQ584">
        <v>0</v>
      </c>
      <c r="AR584">
        <v>0</v>
      </c>
      <c r="AS584">
        <v>0</v>
      </c>
      <c r="AT584">
        <v>0</v>
      </c>
      <c r="AU584">
        <v>0</v>
      </c>
      <c r="AV584">
        <v>0</v>
      </c>
      <c r="AW584">
        <v>0</v>
      </c>
      <c r="AX584">
        <v>0</v>
      </c>
      <c r="AY584">
        <v>0</v>
      </c>
      <c r="AZ584">
        <v>0</v>
      </c>
      <c r="BA584">
        <v>1</v>
      </c>
      <c r="BB584">
        <v>2</v>
      </c>
      <c r="BC584">
        <v>0</v>
      </c>
      <c r="BD584">
        <v>0</v>
      </c>
      <c r="BE584">
        <v>0</v>
      </c>
      <c r="BF584">
        <v>0</v>
      </c>
      <c r="BG584" s="20">
        <v>2</v>
      </c>
      <c r="BH584" s="20">
        <v>1</v>
      </c>
      <c r="BI584" s="20">
        <v>56</v>
      </c>
      <c r="BJ584" s="20">
        <v>42</v>
      </c>
      <c r="BK584" s="20">
        <v>150</v>
      </c>
      <c r="BL584" s="20">
        <v>400</v>
      </c>
      <c r="BM584" s="20">
        <v>292</v>
      </c>
      <c r="BN584" s="20">
        <v>75</v>
      </c>
      <c r="BO584" s="20">
        <v>31</v>
      </c>
      <c r="BP584" s="20">
        <v>3345</v>
      </c>
      <c r="BQ584" s="20">
        <v>1090</v>
      </c>
      <c r="BR584" s="20">
        <v>1</v>
      </c>
      <c r="BS584" s="20">
        <v>78</v>
      </c>
      <c r="BT584" s="20">
        <v>917</v>
      </c>
      <c r="BU584" s="20">
        <v>230</v>
      </c>
      <c r="BV584" s="20">
        <v>1981</v>
      </c>
    </row>
    <row r="585" spans="1:74" x14ac:dyDescent="0.25">
      <c r="A585" s="20" t="s">
        <v>449</v>
      </c>
      <c r="B585" s="20" t="s">
        <v>450</v>
      </c>
      <c r="C585" s="20" t="s">
        <v>538</v>
      </c>
      <c r="D585" s="1">
        <v>44577</v>
      </c>
      <c r="E585">
        <v>72</v>
      </c>
      <c r="F585">
        <v>2</v>
      </c>
      <c r="G585">
        <v>2</v>
      </c>
      <c r="H585">
        <v>1</v>
      </c>
      <c r="I585">
        <v>1</v>
      </c>
      <c r="J585">
        <v>48</v>
      </c>
      <c r="K585">
        <v>7</v>
      </c>
      <c r="L585">
        <v>9</v>
      </c>
      <c r="M585">
        <v>0</v>
      </c>
      <c r="N585">
        <v>45</v>
      </c>
      <c r="O585">
        <v>38</v>
      </c>
      <c r="P585">
        <v>1</v>
      </c>
      <c r="Q585">
        <v>0</v>
      </c>
      <c r="R585">
        <v>188</v>
      </c>
      <c r="S585">
        <v>125</v>
      </c>
      <c r="T585">
        <v>19</v>
      </c>
      <c r="U585">
        <v>10</v>
      </c>
      <c r="V585">
        <v>2</v>
      </c>
      <c r="W585">
        <v>612</v>
      </c>
      <c r="X585">
        <v>279</v>
      </c>
      <c r="Y585">
        <v>33</v>
      </c>
      <c r="Z585">
        <v>128</v>
      </c>
      <c r="AA585">
        <v>15</v>
      </c>
      <c r="AB585">
        <v>401</v>
      </c>
      <c r="AC585">
        <v>201</v>
      </c>
      <c r="AD585">
        <v>20</v>
      </c>
      <c r="AE585">
        <v>69</v>
      </c>
      <c r="AF585">
        <v>5</v>
      </c>
      <c r="AG585">
        <v>89</v>
      </c>
      <c r="AH585">
        <v>49</v>
      </c>
      <c r="AI585">
        <v>0</v>
      </c>
      <c r="AJ585">
        <v>9</v>
      </c>
      <c r="AK585">
        <v>4</v>
      </c>
      <c r="AL585">
        <v>39</v>
      </c>
      <c r="AM585">
        <v>29</v>
      </c>
      <c r="AN585">
        <v>5</v>
      </c>
      <c r="AO585">
        <v>1</v>
      </c>
      <c r="AP585">
        <v>1</v>
      </c>
      <c r="AQ585">
        <v>0</v>
      </c>
      <c r="AR585">
        <v>0</v>
      </c>
      <c r="AS585">
        <v>0</v>
      </c>
      <c r="AT585">
        <v>0</v>
      </c>
      <c r="AU585">
        <v>0</v>
      </c>
      <c r="AV585">
        <v>0</v>
      </c>
      <c r="AW585">
        <v>0</v>
      </c>
      <c r="AX585">
        <v>0</v>
      </c>
      <c r="AY585">
        <v>0</v>
      </c>
      <c r="AZ585">
        <v>0</v>
      </c>
      <c r="BA585">
        <v>1</v>
      </c>
      <c r="BB585">
        <v>2</v>
      </c>
      <c r="BC585">
        <v>0</v>
      </c>
      <c r="BD585">
        <v>0</v>
      </c>
      <c r="BE585">
        <v>0</v>
      </c>
      <c r="BF585">
        <v>0</v>
      </c>
      <c r="BG585" s="20">
        <v>2</v>
      </c>
      <c r="BH585" s="20">
        <v>1</v>
      </c>
      <c r="BI585" s="20">
        <v>56</v>
      </c>
      <c r="BJ585" s="20">
        <v>43</v>
      </c>
      <c r="BK585" s="20">
        <v>151</v>
      </c>
      <c r="BL585" s="20">
        <v>402</v>
      </c>
      <c r="BM585" s="20">
        <v>294</v>
      </c>
      <c r="BN585" s="20">
        <v>75</v>
      </c>
      <c r="BO585" s="20">
        <v>32</v>
      </c>
      <c r="BP585" s="20">
        <v>3359</v>
      </c>
      <c r="BQ585" s="20">
        <v>1181</v>
      </c>
      <c r="BR585" s="20">
        <v>1</v>
      </c>
      <c r="BS585" s="20">
        <v>79</v>
      </c>
      <c r="BT585" s="20">
        <v>914</v>
      </c>
      <c r="BU585" s="20">
        <v>228</v>
      </c>
      <c r="BV585" s="20">
        <v>1996</v>
      </c>
    </row>
    <row r="586" spans="1:74" x14ac:dyDescent="0.25">
      <c r="A586" s="20" t="s">
        <v>449</v>
      </c>
      <c r="B586" s="20" t="s">
        <v>450</v>
      </c>
      <c r="C586" s="20" t="s">
        <v>538</v>
      </c>
      <c r="D586" s="1">
        <v>44584</v>
      </c>
      <c r="E586">
        <v>72</v>
      </c>
      <c r="F586">
        <v>2</v>
      </c>
      <c r="G586">
        <v>2</v>
      </c>
      <c r="H586">
        <v>1</v>
      </c>
      <c r="I586">
        <v>1</v>
      </c>
      <c r="J586">
        <v>50</v>
      </c>
      <c r="K586">
        <v>7</v>
      </c>
      <c r="L586">
        <v>9</v>
      </c>
      <c r="M586">
        <v>0</v>
      </c>
      <c r="N586">
        <v>45</v>
      </c>
      <c r="O586">
        <v>38</v>
      </c>
      <c r="P586">
        <v>1</v>
      </c>
      <c r="Q586">
        <v>0</v>
      </c>
      <c r="R586">
        <v>188</v>
      </c>
      <c r="S586">
        <v>126</v>
      </c>
      <c r="T586">
        <v>18</v>
      </c>
      <c r="U586">
        <v>10</v>
      </c>
      <c r="V586">
        <v>2</v>
      </c>
      <c r="W586">
        <v>614</v>
      </c>
      <c r="X586">
        <v>284</v>
      </c>
      <c r="Y586">
        <v>34</v>
      </c>
      <c r="Z586">
        <v>130</v>
      </c>
      <c r="AA586">
        <v>14</v>
      </c>
      <c r="AB586">
        <v>401</v>
      </c>
      <c r="AC586">
        <v>204</v>
      </c>
      <c r="AD586">
        <v>20</v>
      </c>
      <c r="AE586">
        <v>69</v>
      </c>
      <c r="AF586">
        <v>5</v>
      </c>
      <c r="AG586">
        <v>89</v>
      </c>
      <c r="AH586">
        <v>50</v>
      </c>
      <c r="AI586">
        <v>0</v>
      </c>
      <c r="AJ586">
        <v>9</v>
      </c>
      <c r="AK586">
        <v>4</v>
      </c>
      <c r="AL586">
        <v>39</v>
      </c>
      <c r="AM586">
        <v>29</v>
      </c>
      <c r="AN586">
        <v>5</v>
      </c>
      <c r="AO586">
        <v>1</v>
      </c>
      <c r="AP586">
        <v>1</v>
      </c>
      <c r="AQ586">
        <v>0</v>
      </c>
      <c r="AR586">
        <v>0</v>
      </c>
      <c r="AS586">
        <v>0</v>
      </c>
      <c r="AT586">
        <v>0</v>
      </c>
      <c r="AU586">
        <v>0</v>
      </c>
      <c r="AV586">
        <v>0</v>
      </c>
      <c r="AW586">
        <v>0</v>
      </c>
      <c r="AX586">
        <v>0</v>
      </c>
      <c r="AY586">
        <v>0</v>
      </c>
      <c r="AZ586">
        <v>0</v>
      </c>
      <c r="BA586">
        <v>1</v>
      </c>
      <c r="BB586">
        <v>2</v>
      </c>
      <c r="BC586">
        <v>0</v>
      </c>
      <c r="BD586">
        <v>0</v>
      </c>
      <c r="BE586">
        <v>0</v>
      </c>
      <c r="BF586">
        <v>0</v>
      </c>
      <c r="BG586" s="20">
        <v>2</v>
      </c>
      <c r="BH586" s="20">
        <v>1</v>
      </c>
      <c r="BI586" s="20">
        <v>56</v>
      </c>
      <c r="BJ586" s="20">
        <v>43</v>
      </c>
      <c r="BK586" s="20">
        <v>152</v>
      </c>
      <c r="BL586" s="20">
        <v>405</v>
      </c>
      <c r="BM586" s="20">
        <v>293</v>
      </c>
      <c r="BN586" s="20">
        <v>75</v>
      </c>
      <c r="BO586" s="20">
        <v>32</v>
      </c>
      <c r="BP586" s="20">
        <v>3361</v>
      </c>
      <c r="BQ586" s="20">
        <v>1226</v>
      </c>
      <c r="BR586" s="20">
        <v>1</v>
      </c>
      <c r="BS586" s="20">
        <v>78</v>
      </c>
      <c r="BT586" s="20">
        <v>908</v>
      </c>
      <c r="BU586" s="20">
        <v>231</v>
      </c>
      <c r="BV586" s="20">
        <v>2006</v>
      </c>
    </row>
    <row r="587" spans="1:74" x14ac:dyDescent="0.25">
      <c r="A587" s="20" t="s">
        <v>449</v>
      </c>
      <c r="B587" s="20" t="s">
        <v>450</v>
      </c>
      <c r="C587" s="20" t="s">
        <v>538</v>
      </c>
      <c r="D587" s="1">
        <v>44591</v>
      </c>
      <c r="E587">
        <v>72</v>
      </c>
      <c r="F587">
        <v>2</v>
      </c>
      <c r="G587">
        <v>2</v>
      </c>
      <c r="H587">
        <v>1</v>
      </c>
      <c r="I587">
        <v>1</v>
      </c>
      <c r="J587">
        <v>50</v>
      </c>
      <c r="K587">
        <v>7</v>
      </c>
      <c r="L587">
        <v>9</v>
      </c>
      <c r="M587">
        <v>0</v>
      </c>
      <c r="N587">
        <v>44</v>
      </c>
      <c r="O587">
        <v>37</v>
      </c>
      <c r="P587">
        <v>1</v>
      </c>
      <c r="Q587">
        <v>0</v>
      </c>
      <c r="R587">
        <v>190</v>
      </c>
      <c r="S587">
        <v>127</v>
      </c>
      <c r="T587">
        <v>19</v>
      </c>
      <c r="U587">
        <v>11</v>
      </c>
      <c r="V587">
        <v>2</v>
      </c>
      <c r="W587">
        <v>616</v>
      </c>
      <c r="X587">
        <v>284</v>
      </c>
      <c r="Y587">
        <v>35</v>
      </c>
      <c r="Z587">
        <v>129</v>
      </c>
      <c r="AA587">
        <v>13</v>
      </c>
      <c r="AB587">
        <v>398</v>
      </c>
      <c r="AC587">
        <v>204</v>
      </c>
      <c r="AD587">
        <v>19</v>
      </c>
      <c r="AE587">
        <v>68</v>
      </c>
      <c r="AF587">
        <v>5</v>
      </c>
      <c r="AG587">
        <v>88</v>
      </c>
      <c r="AH587">
        <v>49</v>
      </c>
      <c r="AI587">
        <v>0</v>
      </c>
      <c r="AJ587">
        <v>9</v>
      </c>
      <c r="AK587">
        <v>4</v>
      </c>
      <c r="AL587">
        <v>40</v>
      </c>
      <c r="AM587">
        <v>29</v>
      </c>
      <c r="AN587">
        <v>5</v>
      </c>
      <c r="AO587">
        <v>1</v>
      </c>
      <c r="AP587">
        <v>1</v>
      </c>
      <c r="AQ587">
        <v>0</v>
      </c>
      <c r="AR587">
        <v>0</v>
      </c>
      <c r="AS587">
        <v>0</v>
      </c>
      <c r="AT587">
        <v>0</v>
      </c>
      <c r="AU587">
        <v>0</v>
      </c>
      <c r="AV587">
        <v>0</v>
      </c>
      <c r="AW587">
        <v>0</v>
      </c>
      <c r="AX587">
        <v>0</v>
      </c>
      <c r="AY587">
        <v>0</v>
      </c>
      <c r="AZ587">
        <v>0</v>
      </c>
      <c r="BA587">
        <v>1</v>
      </c>
      <c r="BB587">
        <v>2</v>
      </c>
      <c r="BC587">
        <v>0</v>
      </c>
      <c r="BD587">
        <v>0</v>
      </c>
      <c r="BE587">
        <v>0</v>
      </c>
      <c r="BF587">
        <v>0</v>
      </c>
      <c r="BG587" s="20">
        <v>2</v>
      </c>
      <c r="BH587" s="20">
        <v>1</v>
      </c>
      <c r="BI587" s="20">
        <v>56</v>
      </c>
      <c r="BJ587" s="20">
        <v>42</v>
      </c>
      <c r="BK587" s="20">
        <v>152</v>
      </c>
      <c r="BL587" s="20">
        <v>408</v>
      </c>
      <c r="BM587" s="20">
        <v>292</v>
      </c>
      <c r="BN587" s="20">
        <v>74</v>
      </c>
      <c r="BO587" s="20">
        <v>32</v>
      </c>
      <c r="BP587" s="20">
        <v>3366</v>
      </c>
      <c r="BQ587" s="20">
        <v>1255</v>
      </c>
      <c r="BR587" s="20">
        <v>1</v>
      </c>
      <c r="BS587" s="20">
        <v>77</v>
      </c>
      <c r="BT587" s="20">
        <v>904</v>
      </c>
      <c r="BU587" s="20">
        <v>237</v>
      </c>
      <c r="BV587" s="20">
        <v>2017</v>
      </c>
    </row>
    <row r="588" spans="1:74" x14ac:dyDescent="0.25">
      <c r="A588" s="20" t="s">
        <v>449</v>
      </c>
      <c r="B588" s="20" t="s">
        <v>450</v>
      </c>
      <c r="C588" s="20" t="s">
        <v>538</v>
      </c>
      <c r="D588" s="1">
        <v>44599</v>
      </c>
      <c r="E588">
        <v>72</v>
      </c>
      <c r="F588">
        <v>2</v>
      </c>
      <c r="G588">
        <v>2</v>
      </c>
      <c r="H588">
        <v>1</v>
      </c>
      <c r="I588">
        <v>1</v>
      </c>
      <c r="J588">
        <v>50</v>
      </c>
      <c r="K588">
        <v>7</v>
      </c>
      <c r="L588">
        <v>9</v>
      </c>
      <c r="M588">
        <v>0</v>
      </c>
      <c r="N588">
        <v>44</v>
      </c>
      <c r="O588">
        <v>37</v>
      </c>
      <c r="P588">
        <v>1</v>
      </c>
      <c r="Q588">
        <v>0</v>
      </c>
      <c r="R588">
        <v>190</v>
      </c>
      <c r="S588">
        <v>128</v>
      </c>
      <c r="T588">
        <v>19</v>
      </c>
      <c r="U588">
        <v>11</v>
      </c>
      <c r="V588">
        <v>2</v>
      </c>
      <c r="W588">
        <v>618</v>
      </c>
      <c r="X588">
        <v>286</v>
      </c>
      <c r="Y588">
        <v>36</v>
      </c>
      <c r="Z588">
        <v>126</v>
      </c>
      <c r="AA588">
        <v>12</v>
      </c>
      <c r="AB588">
        <v>398</v>
      </c>
      <c r="AC588">
        <v>203</v>
      </c>
      <c r="AD588">
        <v>19</v>
      </c>
      <c r="AE588">
        <v>68</v>
      </c>
      <c r="AF588">
        <v>5</v>
      </c>
      <c r="AG588">
        <v>87</v>
      </c>
      <c r="AH588">
        <v>49</v>
      </c>
      <c r="AI588">
        <v>0</v>
      </c>
      <c r="AJ588">
        <v>9</v>
      </c>
      <c r="AK588">
        <v>4</v>
      </c>
      <c r="AL588">
        <v>40</v>
      </c>
      <c r="AM588">
        <v>30</v>
      </c>
      <c r="AN588">
        <v>5</v>
      </c>
      <c r="AO588">
        <v>1</v>
      </c>
      <c r="AP588">
        <v>1</v>
      </c>
      <c r="AQ588">
        <v>0</v>
      </c>
      <c r="AR588">
        <v>0</v>
      </c>
      <c r="AS588">
        <v>0</v>
      </c>
      <c r="AT588">
        <v>0</v>
      </c>
      <c r="AU588">
        <v>0</v>
      </c>
      <c r="AV588">
        <v>0</v>
      </c>
      <c r="AW588">
        <v>0</v>
      </c>
      <c r="AX588">
        <v>0</v>
      </c>
      <c r="AY588">
        <v>0</v>
      </c>
      <c r="AZ588">
        <v>0</v>
      </c>
      <c r="BA588">
        <v>1</v>
      </c>
      <c r="BB588">
        <v>2</v>
      </c>
      <c r="BC588">
        <v>0</v>
      </c>
      <c r="BD588">
        <v>0</v>
      </c>
      <c r="BE588">
        <v>0</v>
      </c>
      <c r="BF588">
        <v>0</v>
      </c>
      <c r="BG588" s="20">
        <v>2</v>
      </c>
      <c r="BH588" s="20">
        <v>1</v>
      </c>
      <c r="BI588" s="20">
        <v>56</v>
      </c>
      <c r="BJ588" s="20">
        <v>42</v>
      </c>
      <c r="BK588" s="20">
        <v>152</v>
      </c>
      <c r="BL588" s="20">
        <v>411</v>
      </c>
      <c r="BM588" s="20">
        <v>292</v>
      </c>
      <c r="BN588" s="20">
        <v>73</v>
      </c>
      <c r="BO588" s="20">
        <v>32</v>
      </c>
      <c r="BP588" s="20">
        <v>3377</v>
      </c>
      <c r="BQ588" s="20">
        <v>1277</v>
      </c>
      <c r="BR588" s="20">
        <v>1</v>
      </c>
      <c r="BS588" s="20">
        <v>77</v>
      </c>
      <c r="BT588" s="20">
        <v>898</v>
      </c>
      <c r="BU588" s="20">
        <v>243</v>
      </c>
      <c r="BV588" s="20">
        <v>2024</v>
      </c>
    </row>
    <row r="589" spans="1:74" x14ac:dyDescent="0.25">
      <c r="A589" s="20" t="s">
        <v>449</v>
      </c>
      <c r="B589" s="20" t="s">
        <v>450</v>
      </c>
      <c r="C589" s="20" t="s">
        <v>538</v>
      </c>
      <c r="D589" s="1">
        <v>44606</v>
      </c>
      <c r="E589">
        <v>72</v>
      </c>
      <c r="F589">
        <v>2</v>
      </c>
      <c r="G589">
        <v>2</v>
      </c>
      <c r="H589">
        <v>1</v>
      </c>
      <c r="I589">
        <v>1</v>
      </c>
      <c r="J589">
        <v>50</v>
      </c>
      <c r="K589">
        <v>7</v>
      </c>
      <c r="L589">
        <v>8</v>
      </c>
      <c r="M589">
        <v>0</v>
      </c>
      <c r="N589">
        <v>44</v>
      </c>
      <c r="O589">
        <v>37</v>
      </c>
      <c r="P589">
        <v>1</v>
      </c>
      <c r="Q589">
        <v>0</v>
      </c>
      <c r="R589">
        <v>190</v>
      </c>
      <c r="S589">
        <v>130</v>
      </c>
      <c r="T589">
        <v>18</v>
      </c>
      <c r="U589">
        <v>11</v>
      </c>
      <c r="V589">
        <v>2</v>
      </c>
      <c r="W589">
        <v>616</v>
      </c>
      <c r="X589">
        <v>289</v>
      </c>
      <c r="Y589">
        <v>35</v>
      </c>
      <c r="Z589">
        <v>124</v>
      </c>
      <c r="AA589">
        <v>11</v>
      </c>
      <c r="AB589">
        <v>398</v>
      </c>
      <c r="AC589">
        <v>204</v>
      </c>
      <c r="AD589">
        <v>20</v>
      </c>
      <c r="AE589">
        <v>69</v>
      </c>
      <c r="AF589">
        <v>5</v>
      </c>
      <c r="AG589">
        <v>87</v>
      </c>
      <c r="AH589">
        <v>49</v>
      </c>
      <c r="AI589">
        <v>0</v>
      </c>
      <c r="AJ589">
        <v>9</v>
      </c>
      <c r="AK589">
        <v>4</v>
      </c>
      <c r="AL589">
        <v>40</v>
      </c>
      <c r="AM589">
        <v>30</v>
      </c>
      <c r="AN589">
        <v>5</v>
      </c>
      <c r="AO589">
        <v>1</v>
      </c>
      <c r="AP589">
        <v>1</v>
      </c>
      <c r="AQ589">
        <v>0</v>
      </c>
      <c r="AR589">
        <v>0</v>
      </c>
      <c r="AS589">
        <v>0</v>
      </c>
      <c r="AT589">
        <v>0</v>
      </c>
      <c r="AU589">
        <v>0</v>
      </c>
      <c r="AV589">
        <v>0</v>
      </c>
      <c r="AW589">
        <v>0</v>
      </c>
      <c r="AX589">
        <v>0</v>
      </c>
      <c r="AY589">
        <v>0</v>
      </c>
      <c r="AZ589">
        <v>0</v>
      </c>
      <c r="BA589">
        <v>1</v>
      </c>
      <c r="BB589">
        <v>2</v>
      </c>
      <c r="BC589">
        <v>0</v>
      </c>
      <c r="BD589">
        <v>0</v>
      </c>
      <c r="BE589">
        <v>0</v>
      </c>
      <c r="BF589">
        <v>0</v>
      </c>
      <c r="BG589" s="20">
        <v>2</v>
      </c>
      <c r="BH589" s="20">
        <v>1</v>
      </c>
      <c r="BI589" s="20">
        <v>56</v>
      </c>
      <c r="BJ589" s="20">
        <v>42</v>
      </c>
      <c r="BK589" s="20">
        <v>153</v>
      </c>
      <c r="BL589" s="20">
        <v>412</v>
      </c>
      <c r="BM589" s="20">
        <v>290</v>
      </c>
      <c r="BN589" s="20">
        <v>73</v>
      </c>
      <c r="BO589" s="20">
        <v>32</v>
      </c>
      <c r="BP589" s="20">
        <v>3353</v>
      </c>
      <c r="BQ589" s="20">
        <v>1300</v>
      </c>
      <c r="BR589" s="20">
        <v>1</v>
      </c>
      <c r="BS589" s="20">
        <v>78</v>
      </c>
      <c r="BT589" s="20">
        <v>894</v>
      </c>
      <c r="BU589" s="20">
        <v>236</v>
      </c>
      <c r="BV589" s="20">
        <v>2018</v>
      </c>
    </row>
    <row r="590" spans="1:74" x14ac:dyDescent="0.25">
      <c r="A590" s="20" t="s">
        <v>449</v>
      </c>
      <c r="B590" s="20" t="s">
        <v>539</v>
      </c>
      <c r="C590" s="20" t="s">
        <v>540</v>
      </c>
      <c r="D590" s="1">
        <v>44493</v>
      </c>
      <c r="E590">
        <v>69</v>
      </c>
      <c r="F590">
        <v>2</v>
      </c>
      <c r="G590">
        <v>0</v>
      </c>
      <c r="H590">
        <v>0</v>
      </c>
      <c r="I590">
        <v>0</v>
      </c>
      <c r="J590">
        <v>19</v>
      </c>
      <c r="K590">
        <v>7</v>
      </c>
      <c r="L590">
        <v>7</v>
      </c>
      <c r="M590">
        <v>1</v>
      </c>
      <c r="N590">
        <v>0</v>
      </c>
      <c r="O590">
        <v>0</v>
      </c>
      <c r="P590">
        <v>0</v>
      </c>
      <c r="Q590">
        <v>0</v>
      </c>
      <c r="R590">
        <v>237</v>
      </c>
      <c r="S590">
        <v>0</v>
      </c>
      <c r="T590">
        <v>40</v>
      </c>
      <c r="U590">
        <v>12</v>
      </c>
      <c r="V590">
        <v>1</v>
      </c>
      <c r="W590">
        <v>685</v>
      </c>
      <c r="X590">
        <v>0</v>
      </c>
      <c r="Y590">
        <v>25</v>
      </c>
      <c r="Z590">
        <v>123</v>
      </c>
      <c r="AA590">
        <v>7</v>
      </c>
      <c r="AB590">
        <v>644</v>
      </c>
      <c r="AC590">
        <v>18</v>
      </c>
      <c r="AD590">
        <v>74</v>
      </c>
      <c r="AE590">
        <v>177</v>
      </c>
      <c r="AF590">
        <v>5</v>
      </c>
      <c r="AG590">
        <v>129</v>
      </c>
      <c r="AH590">
        <v>0</v>
      </c>
      <c r="AI590">
        <v>2</v>
      </c>
      <c r="AJ590">
        <v>32</v>
      </c>
      <c r="AK590">
        <v>4</v>
      </c>
      <c r="AL590">
        <v>48</v>
      </c>
      <c r="AM590">
        <v>0</v>
      </c>
      <c r="AN590">
        <v>2</v>
      </c>
      <c r="AO590">
        <v>1</v>
      </c>
      <c r="AP590">
        <v>1</v>
      </c>
      <c r="AQ590">
        <v>0</v>
      </c>
      <c r="AR590">
        <v>0</v>
      </c>
      <c r="AS590">
        <v>0</v>
      </c>
      <c r="AT590">
        <v>0</v>
      </c>
      <c r="AU590">
        <v>0</v>
      </c>
      <c r="AV590">
        <v>0</v>
      </c>
      <c r="AW590">
        <v>0</v>
      </c>
      <c r="AX590">
        <v>0</v>
      </c>
      <c r="AY590">
        <v>0</v>
      </c>
      <c r="AZ590">
        <v>0</v>
      </c>
      <c r="BA590">
        <v>0</v>
      </c>
      <c r="BB590">
        <v>31</v>
      </c>
      <c r="BC590">
        <v>78</v>
      </c>
      <c r="BD590">
        <v>0</v>
      </c>
      <c r="BE590">
        <v>8</v>
      </c>
      <c r="BF590">
        <v>7</v>
      </c>
      <c r="BG590" s="20"/>
      <c r="BH590" s="20"/>
      <c r="BI590" s="20"/>
      <c r="BJ590" s="20"/>
      <c r="BK590" s="20"/>
      <c r="BL590" s="20"/>
      <c r="BM590" s="20"/>
      <c r="BN590" s="20"/>
      <c r="BO590" s="20"/>
      <c r="BP590" s="20"/>
      <c r="BQ590" s="20"/>
      <c r="BR590" s="20"/>
      <c r="BS590" s="20"/>
      <c r="BT590" s="20"/>
      <c r="BU590" s="20"/>
      <c r="BV590" s="20"/>
    </row>
    <row r="591" spans="1:74" x14ac:dyDescent="0.25">
      <c r="A591" s="20" t="s">
        <v>449</v>
      </c>
      <c r="B591" s="20" t="s">
        <v>539</v>
      </c>
      <c r="C591" s="20" t="s">
        <v>540</v>
      </c>
      <c r="D591" s="1">
        <v>44500</v>
      </c>
      <c r="E591">
        <v>69</v>
      </c>
      <c r="F591">
        <v>2</v>
      </c>
      <c r="G591">
        <v>0</v>
      </c>
      <c r="H591">
        <v>0</v>
      </c>
      <c r="I591">
        <v>0</v>
      </c>
      <c r="J591">
        <v>21</v>
      </c>
      <c r="K591">
        <v>7</v>
      </c>
      <c r="L591">
        <v>7</v>
      </c>
      <c r="M591">
        <v>1</v>
      </c>
      <c r="N591">
        <v>0</v>
      </c>
      <c r="O591">
        <v>0</v>
      </c>
      <c r="P591">
        <v>0</v>
      </c>
      <c r="Q591">
        <v>0</v>
      </c>
      <c r="R591">
        <v>235</v>
      </c>
      <c r="S591">
        <v>0</v>
      </c>
      <c r="T591">
        <v>64</v>
      </c>
      <c r="U591">
        <v>12</v>
      </c>
      <c r="V591">
        <v>1</v>
      </c>
      <c r="W591">
        <v>685</v>
      </c>
      <c r="X591">
        <v>0</v>
      </c>
      <c r="Y591">
        <v>42</v>
      </c>
      <c r="Z591">
        <v>123</v>
      </c>
      <c r="AA591">
        <v>6</v>
      </c>
      <c r="AB591">
        <v>643</v>
      </c>
      <c r="AC591">
        <v>21</v>
      </c>
      <c r="AD591">
        <v>74</v>
      </c>
      <c r="AE591">
        <v>175</v>
      </c>
      <c r="AF591">
        <v>5</v>
      </c>
      <c r="AG591">
        <v>129</v>
      </c>
      <c r="AH591">
        <v>0</v>
      </c>
      <c r="AI591">
        <v>4</v>
      </c>
      <c r="AJ591">
        <v>32</v>
      </c>
      <c r="AK591">
        <v>4</v>
      </c>
      <c r="AL591">
        <v>50</v>
      </c>
      <c r="AM591">
        <v>0</v>
      </c>
      <c r="AN591">
        <v>5</v>
      </c>
      <c r="AO591">
        <v>1</v>
      </c>
      <c r="AP591">
        <v>1</v>
      </c>
      <c r="AQ591">
        <v>0</v>
      </c>
      <c r="AR591">
        <v>0</v>
      </c>
      <c r="AS591">
        <v>0</v>
      </c>
      <c r="AT591">
        <v>0</v>
      </c>
      <c r="AU591">
        <v>0</v>
      </c>
      <c r="AV591">
        <v>0</v>
      </c>
      <c r="AW591">
        <v>0</v>
      </c>
      <c r="AX591">
        <v>0</v>
      </c>
      <c r="AY591">
        <v>0</v>
      </c>
      <c r="AZ591">
        <v>0</v>
      </c>
      <c r="BA591">
        <v>0</v>
      </c>
      <c r="BB591">
        <v>31</v>
      </c>
      <c r="BC591">
        <v>79</v>
      </c>
      <c r="BD591">
        <v>0</v>
      </c>
      <c r="BE591">
        <v>8</v>
      </c>
      <c r="BF591">
        <v>7</v>
      </c>
      <c r="BG591" s="20"/>
      <c r="BH591" s="20"/>
      <c r="BI591" s="20"/>
      <c r="BJ591" s="20"/>
      <c r="BK591" s="20"/>
      <c r="BL591" s="20"/>
      <c r="BM591" s="20"/>
      <c r="BN591" s="20"/>
      <c r="BO591" s="20"/>
      <c r="BP591" s="20"/>
      <c r="BQ591" s="20"/>
      <c r="BR591" s="20"/>
      <c r="BS591" s="20"/>
      <c r="BT591" s="20"/>
      <c r="BU591" s="20"/>
      <c r="BV591" s="20"/>
    </row>
    <row r="592" spans="1:74" x14ac:dyDescent="0.25">
      <c r="A592" s="20" t="s">
        <v>449</v>
      </c>
      <c r="B592" s="20" t="s">
        <v>539</v>
      </c>
      <c r="C592" s="20" t="s">
        <v>540</v>
      </c>
      <c r="D592" s="1">
        <v>44507</v>
      </c>
      <c r="E592">
        <v>69</v>
      </c>
      <c r="F592">
        <v>2</v>
      </c>
      <c r="G592">
        <v>0</v>
      </c>
      <c r="H592">
        <v>0</v>
      </c>
      <c r="I592">
        <v>0</v>
      </c>
      <c r="J592">
        <v>25</v>
      </c>
      <c r="K592">
        <v>7</v>
      </c>
      <c r="L592">
        <v>7</v>
      </c>
      <c r="M592">
        <v>1</v>
      </c>
      <c r="N592">
        <v>0</v>
      </c>
      <c r="O592">
        <v>0</v>
      </c>
      <c r="P592">
        <v>0</v>
      </c>
      <c r="Q592">
        <v>0</v>
      </c>
      <c r="R592">
        <v>234</v>
      </c>
      <c r="S592">
        <v>81</v>
      </c>
      <c r="T592">
        <v>32</v>
      </c>
      <c r="U592">
        <v>11</v>
      </c>
      <c r="V592">
        <v>1</v>
      </c>
      <c r="W592">
        <v>693</v>
      </c>
      <c r="X592">
        <v>81</v>
      </c>
      <c r="Y592">
        <v>77</v>
      </c>
      <c r="Z592">
        <v>125</v>
      </c>
      <c r="AA592">
        <v>6</v>
      </c>
      <c r="AB592">
        <v>644</v>
      </c>
      <c r="AC592">
        <v>27</v>
      </c>
      <c r="AD592">
        <v>74</v>
      </c>
      <c r="AE592">
        <v>175</v>
      </c>
      <c r="AF592">
        <v>5</v>
      </c>
      <c r="AG592">
        <v>129</v>
      </c>
      <c r="AH592">
        <v>4</v>
      </c>
      <c r="AI592">
        <v>8</v>
      </c>
      <c r="AJ592">
        <v>31</v>
      </c>
      <c r="AK592">
        <v>4</v>
      </c>
      <c r="AL592">
        <v>51</v>
      </c>
      <c r="AM592">
        <v>10</v>
      </c>
      <c r="AN592">
        <v>7</v>
      </c>
      <c r="AO592">
        <v>1</v>
      </c>
      <c r="AP592">
        <v>1</v>
      </c>
      <c r="AQ592">
        <v>0</v>
      </c>
      <c r="AR592">
        <v>0</v>
      </c>
      <c r="AS592">
        <v>0</v>
      </c>
      <c r="AT592">
        <v>0</v>
      </c>
      <c r="AU592">
        <v>0</v>
      </c>
      <c r="AV592">
        <v>0</v>
      </c>
      <c r="AW592">
        <v>0</v>
      </c>
      <c r="AX592">
        <v>0</v>
      </c>
      <c r="AY592">
        <v>0</v>
      </c>
      <c r="AZ592">
        <v>0</v>
      </c>
      <c r="BA592">
        <v>0</v>
      </c>
      <c r="BB592">
        <v>0</v>
      </c>
      <c r="BC592">
        <v>0</v>
      </c>
      <c r="BD592">
        <v>0</v>
      </c>
      <c r="BE592">
        <v>0</v>
      </c>
      <c r="BF592">
        <v>0</v>
      </c>
      <c r="BG592" s="20">
        <v>2</v>
      </c>
      <c r="BH592" s="20">
        <v>0</v>
      </c>
      <c r="BI592" s="20">
        <v>50</v>
      </c>
      <c r="BJ592" s="20">
        <v>0</v>
      </c>
      <c r="BK592" s="20">
        <v>188</v>
      </c>
      <c r="BL592" s="20">
        <v>452</v>
      </c>
      <c r="BM592" s="20">
        <v>363</v>
      </c>
      <c r="BN592" s="20">
        <v>77</v>
      </c>
      <c r="BO592" s="20">
        <v>42</v>
      </c>
      <c r="BP592" s="20"/>
      <c r="BQ592" s="20"/>
      <c r="BR592" s="20"/>
      <c r="BS592" s="20"/>
      <c r="BT592" s="20"/>
      <c r="BU592" s="20"/>
      <c r="BV592" s="20"/>
    </row>
    <row r="593" spans="1:74" x14ac:dyDescent="0.25">
      <c r="A593" s="20" t="s">
        <v>449</v>
      </c>
      <c r="B593" s="20" t="s">
        <v>539</v>
      </c>
      <c r="C593" s="20" t="s">
        <v>540</v>
      </c>
      <c r="D593" s="1">
        <v>44514</v>
      </c>
      <c r="E593">
        <v>69</v>
      </c>
      <c r="F593">
        <v>2</v>
      </c>
      <c r="G593">
        <v>0</v>
      </c>
      <c r="H593">
        <v>0</v>
      </c>
      <c r="I593">
        <v>0</v>
      </c>
      <c r="J593">
        <v>27</v>
      </c>
      <c r="K593">
        <v>7</v>
      </c>
      <c r="L593">
        <v>7</v>
      </c>
      <c r="M593">
        <v>1</v>
      </c>
      <c r="N593">
        <v>0</v>
      </c>
      <c r="O593">
        <v>0</v>
      </c>
      <c r="P593">
        <v>0</v>
      </c>
      <c r="Q593">
        <v>0</v>
      </c>
      <c r="R593">
        <v>233</v>
      </c>
      <c r="S593">
        <v>91</v>
      </c>
      <c r="T593">
        <v>32</v>
      </c>
      <c r="U593">
        <v>11</v>
      </c>
      <c r="V593">
        <v>1</v>
      </c>
      <c r="W593">
        <v>693</v>
      </c>
      <c r="X593">
        <v>109</v>
      </c>
      <c r="Y593">
        <v>75</v>
      </c>
      <c r="Z593">
        <v>125</v>
      </c>
      <c r="AA593">
        <v>6</v>
      </c>
      <c r="AB593">
        <v>649</v>
      </c>
      <c r="AC593">
        <v>34</v>
      </c>
      <c r="AD593">
        <v>75</v>
      </c>
      <c r="AE593">
        <v>176</v>
      </c>
      <c r="AF593">
        <v>6</v>
      </c>
      <c r="AG593">
        <v>130</v>
      </c>
      <c r="AH593">
        <v>6</v>
      </c>
      <c r="AI593">
        <v>8</v>
      </c>
      <c r="AJ593">
        <v>32</v>
      </c>
      <c r="AK593">
        <v>4</v>
      </c>
      <c r="AL593">
        <v>52</v>
      </c>
      <c r="AM593">
        <v>13</v>
      </c>
      <c r="AN593">
        <v>7</v>
      </c>
      <c r="AO593">
        <v>1</v>
      </c>
      <c r="AP593">
        <v>1</v>
      </c>
      <c r="AQ593">
        <v>0</v>
      </c>
      <c r="AR593">
        <v>0</v>
      </c>
      <c r="AS593">
        <v>0</v>
      </c>
      <c r="AT593">
        <v>0</v>
      </c>
      <c r="AU593">
        <v>0</v>
      </c>
      <c r="AV593">
        <v>0</v>
      </c>
      <c r="AW593">
        <v>0</v>
      </c>
      <c r="AX593">
        <v>0</v>
      </c>
      <c r="AY593">
        <v>0</v>
      </c>
      <c r="AZ593">
        <v>0</v>
      </c>
      <c r="BA593">
        <v>0</v>
      </c>
      <c r="BB593">
        <v>0</v>
      </c>
      <c r="BC593">
        <v>0</v>
      </c>
      <c r="BD593">
        <v>0</v>
      </c>
      <c r="BE593">
        <v>0</v>
      </c>
      <c r="BF593">
        <v>0</v>
      </c>
      <c r="BG593" s="20">
        <v>2</v>
      </c>
      <c r="BH593" s="20">
        <v>0</v>
      </c>
      <c r="BI593" s="20">
        <v>50</v>
      </c>
      <c r="BJ593" s="20">
        <v>0</v>
      </c>
      <c r="BK593" s="20">
        <v>187</v>
      </c>
      <c r="BL593" s="20">
        <v>456</v>
      </c>
      <c r="BM593" s="20">
        <v>367</v>
      </c>
      <c r="BN593" s="20">
        <v>77</v>
      </c>
      <c r="BO593" s="20">
        <v>43</v>
      </c>
      <c r="BP593" s="20"/>
      <c r="BQ593" s="20"/>
      <c r="BR593" s="20"/>
      <c r="BS593" s="20"/>
      <c r="BT593" s="20"/>
      <c r="BU593" s="20"/>
      <c r="BV593" s="20"/>
    </row>
    <row r="594" spans="1:74" x14ac:dyDescent="0.25">
      <c r="A594" s="20" t="s">
        <v>449</v>
      </c>
      <c r="B594" s="20" t="s">
        <v>539</v>
      </c>
      <c r="C594" s="20" t="s">
        <v>540</v>
      </c>
      <c r="D594" s="1">
        <v>44521</v>
      </c>
      <c r="E594">
        <v>69</v>
      </c>
      <c r="F594">
        <v>2</v>
      </c>
      <c r="G594">
        <v>1</v>
      </c>
      <c r="H594">
        <v>0</v>
      </c>
      <c r="I594">
        <v>0</v>
      </c>
      <c r="J594">
        <v>30</v>
      </c>
      <c r="K594">
        <v>7</v>
      </c>
      <c r="L594">
        <v>7</v>
      </c>
      <c r="M594">
        <v>1</v>
      </c>
      <c r="N594">
        <v>0</v>
      </c>
      <c r="O594">
        <v>0</v>
      </c>
      <c r="P594">
        <v>0</v>
      </c>
      <c r="Q594">
        <v>0</v>
      </c>
      <c r="R594">
        <v>234</v>
      </c>
      <c r="S594">
        <v>105</v>
      </c>
      <c r="T594">
        <v>30</v>
      </c>
      <c r="U594">
        <v>11</v>
      </c>
      <c r="V594">
        <v>1</v>
      </c>
      <c r="W594">
        <v>692</v>
      </c>
      <c r="X594">
        <v>132</v>
      </c>
      <c r="Y594">
        <v>75</v>
      </c>
      <c r="Z594">
        <v>122</v>
      </c>
      <c r="AA594">
        <v>7</v>
      </c>
      <c r="AB594">
        <v>648</v>
      </c>
      <c r="AC594">
        <v>44</v>
      </c>
      <c r="AD594">
        <v>75</v>
      </c>
      <c r="AE594">
        <v>176</v>
      </c>
      <c r="AF594">
        <v>7</v>
      </c>
      <c r="AG594">
        <v>126</v>
      </c>
      <c r="AH594">
        <v>8</v>
      </c>
      <c r="AI594">
        <v>8</v>
      </c>
      <c r="AJ594">
        <v>32</v>
      </c>
      <c r="AK594">
        <v>4</v>
      </c>
      <c r="AL594">
        <v>53</v>
      </c>
      <c r="AM594">
        <v>13</v>
      </c>
      <c r="AN594">
        <v>7</v>
      </c>
      <c r="AO594">
        <v>1</v>
      </c>
      <c r="AP594">
        <v>1</v>
      </c>
      <c r="AQ594">
        <v>0</v>
      </c>
      <c r="AR594">
        <v>0</v>
      </c>
      <c r="AS594">
        <v>0</v>
      </c>
      <c r="AT594">
        <v>0</v>
      </c>
      <c r="AU594">
        <v>0</v>
      </c>
      <c r="AV594">
        <v>0</v>
      </c>
      <c r="AW594">
        <v>0</v>
      </c>
      <c r="AX594">
        <v>0</v>
      </c>
      <c r="AY594">
        <v>0</v>
      </c>
      <c r="AZ594">
        <v>0</v>
      </c>
      <c r="BA594">
        <v>0</v>
      </c>
      <c r="BB594">
        <v>0</v>
      </c>
      <c r="BC594">
        <v>0</v>
      </c>
      <c r="BD594">
        <v>0</v>
      </c>
      <c r="BE594">
        <v>0</v>
      </c>
      <c r="BF594">
        <v>0</v>
      </c>
      <c r="BG594" s="20">
        <v>2</v>
      </c>
      <c r="BH594" s="20">
        <v>0</v>
      </c>
      <c r="BI594" s="20">
        <v>50</v>
      </c>
      <c r="BJ594" s="20">
        <v>0</v>
      </c>
      <c r="BK594" s="20">
        <v>189</v>
      </c>
      <c r="BL594" s="20">
        <v>460</v>
      </c>
      <c r="BM594" s="20">
        <v>366</v>
      </c>
      <c r="BN594" s="20">
        <v>75</v>
      </c>
      <c r="BO594" s="20">
        <v>44</v>
      </c>
      <c r="BP594" s="20"/>
      <c r="BQ594" s="20"/>
      <c r="BR594" s="20"/>
      <c r="BS594" s="20"/>
      <c r="BT594" s="20"/>
      <c r="BU594" s="20"/>
      <c r="BV594" s="20"/>
    </row>
    <row r="595" spans="1:74" x14ac:dyDescent="0.25">
      <c r="A595" s="20" t="s">
        <v>449</v>
      </c>
      <c r="B595" s="20" t="s">
        <v>539</v>
      </c>
      <c r="C595" s="20" t="s">
        <v>540</v>
      </c>
      <c r="D595" s="1">
        <v>44528</v>
      </c>
      <c r="E595">
        <v>71</v>
      </c>
      <c r="F595">
        <v>3</v>
      </c>
      <c r="G595">
        <v>1</v>
      </c>
      <c r="H595">
        <v>0</v>
      </c>
      <c r="I595">
        <v>0</v>
      </c>
      <c r="J595">
        <v>32</v>
      </c>
      <c r="K595">
        <v>7</v>
      </c>
      <c r="L595">
        <v>7</v>
      </c>
      <c r="M595">
        <v>2</v>
      </c>
      <c r="N595">
        <v>0</v>
      </c>
      <c r="O595">
        <v>0</v>
      </c>
      <c r="P595">
        <v>0</v>
      </c>
      <c r="Q595">
        <v>0</v>
      </c>
      <c r="R595">
        <v>234</v>
      </c>
      <c r="S595">
        <v>116</v>
      </c>
      <c r="T595">
        <v>30</v>
      </c>
      <c r="U595">
        <v>11</v>
      </c>
      <c r="V595">
        <v>1</v>
      </c>
      <c r="W595">
        <v>689</v>
      </c>
      <c r="X595">
        <v>165</v>
      </c>
      <c r="Y595">
        <v>75</v>
      </c>
      <c r="Z595">
        <v>120</v>
      </c>
      <c r="AA595">
        <v>6</v>
      </c>
      <c r="AB595">
        <v>650</v>
      </c>
      <c r="AC595">
        <v>69</v>
      </c>
      <c r="AD595">
        <v>74</v>
      </c>
      <c r="AE595">
        <v>176</v>
      </c>
      <c r="AF595">
        <v>8</v>
      </c>
      <c r="AG595">
        <v>126</v>
      </c>
      <c r="AH595">
        <v>10</v>
      </c>
      <c r="AI595">
        <v>8</v>
      </c>
      <c r="AJ595">
        <v>32</v>
      </c>
      <c r="AK595">
        <v>4</v>
      </c>
      <c r="AL595">
        <v>53</v>
      </c>
      <c r="AM595">
        <v>16</v>
      </c>
      <c r="AN595">
        <v>7</v>
      </c>
      <c r="AO595">
        <v>1</v>
      </c>
      <c r="AP595">
        <v>1</v>
      </c>
      <c r="AQ595">
        <v>0</v>
      </c>
      <c r="AR595">
        <v>1</v>
      </c>
      <c r="AS595">
        <v>0</v>
      </c>
      <c r="AT595">
        <v>0</v>
      </c>
      <c r="AU595">
        <v>0</v>
      </c>
      <c r="AV595">
        <v>0</v>
      </c>
      <c r="AW595">
        <v>0</v>
      </c>
      <c r="AX595">
        <v>0</v>
      </c>
      <c r="AY595">
        <v>0</v>
      </c>
      <c r="AZ595">
        <v>0</v>
      </c>
      <c r="BA595">
        <v>0</v>
      </c>
      <c r="BB595">
        <v>0</v>
      </c>
      <c r="BC595">
        <v>0</v>
      </c>
      <c r="BD595">
        <v>0</v>
      </c>
      <c r="BE595">
        <v>0</v>
      </c>
      <c r="BF595">
        <v>0</v>
      </c>
      <c r="BG595" s="20">
        <v>2</v>
      </c>
      <c r="BH595" s="20">
        <v>0</v>
      </c>
      <c r="BI595" s="20">
        <v>51</v>
      </c>
      <c r="BJ595" s="20">
        <v>0</v>
      </c>
      <c r="BK595" s="20">
        <v>189</v>
      </c>
      <c r="BL595" s="20">
        <v>460</v>
      </c>
      <c r="BM595" s="20">
        <v>367</v>
      </c>
      <c r="BN595" s="20">
        <v>75</v>
      </c>
      <c r="BO595" s="20">
        <v>44</v>
      </c>
      <c r="BP595" s="20"/>
      <c r="BQ595" s="20"/>
      <c r="BR595" s="20"/>
      <c r="BS595" s="20"/>
      <c r="BT595" s="20"/>
      <c r="BU595" s="20"/>
      <c r="BV595" s="20"/>
    </row>
    <row r="596" spans="1:74" x14ac:dyDescent="0.25">
      <c r="A596" s="20" t="s">
        <v>449</v>
      </c>
      <c r="B596" s="20" t="s">
        <v>539</v>
      </c>
      <c r="C596" s="20" t="s">
        <v>540</v>
      </c>
      <c r="D596" s="1">
        <v>44535</v>
      </c>
      <c r="E596">
        <v>71</v>
      </c>
      <c r="F596">
        <v>3</v>
      </c>
      <c r="G596">
        <v>1</v>
      </c>
      <c r="H596">
        <v>0</v>
      </c>
      <c r="I596">
        <v>0</v>
      </c>
      <c r="J596">
        <v>35</v>
      </c>
      <c r="K596">
        <v>7</v>
      </c>
      <c r="L596">
        <v>7</v>
      </c>
      <c r="M596">
        <v>2</v>
      </c>
      <c r="N596">
        <v>0</v>
      </c>
      <c r="O596">
        <v>0</v>
      </c>
      <c r="P596">
        <v>0</v>
      </c>
      <c r="Q596">
        <v>0</v>
      </c>
      <c r="R596">
        <v>234</v>
      </c>
      <c r="S596">
        <v>122</v>
      </c>
      <c r="T596">
        <v>29</v>
      </c>
      <c r="U596">
        <v>11</v>
      </c>
      <c r="V596">
        <v>2</v>
      </c>
      <c r="W596">
        <v>691</v>
      </c>
      <c r="X596">
        <v>185</v>
      </c>
      <c r="Y596">
        <v>75</v>
      </c>
      <c r="Z596">
        <v>121</v>
      </c>
      <c r="AA596">
        <v>6</v>
      </c>
      <c r="AB596">
        <v>653</v>
      </c>
      <c r="AC596">
        <v>106</v>
      </c>
      <c r="AD596">
        <v>73</v>
      </c>
      <c r="AE596">
        <v>177</v>
      </c>
      <c r="AF596">
        <v>8</v>
      </c>
      <c r="AG596">
        <v>124</v>
      </c>
      <c r="AH596">
        <v>12</v>
      </c>
      <c r="AI596">
        <v>8</v>
      </c>
      <c r="AJ596">
        <v>30</v>
      </c>
      <c r="AK596">
        <v>4</v>
      </c>
      <c r="AL596">
        <v>53</v>
      </c>
      <c r="AM596">
        <v>22</v>
      </c>
      <c r="AN596">
        <v>7</v>
      </c>
      <c r="AO596">
        <v>2</v>
      </c>
      <c r="AP596">
        <v>0</v>
      </c>
      <c r="AQ596">
        <v>0</v>
      </c>
      <c r="AR596">
        <v>1</v>
      </c>
      <c r="AS596">
        <v>0</v>
      </c>
      <c r="AT596">
        <v>0</v>
      </c>
      <c r="AU596">
        <v>0</v>
      </c>
      <c r="AV596">
        <v>0</v>
      </c>
      <c r="AW596">
        <v>0</v>
      </c>
      <c r="AX596">
        <v>0</v>
      </c>
      <c r="AY596">
        <v>0</v>
      </c>
      <c r="AZ596">
        <v>0</v>
      </c>
      <c r="BA596">
        <v>0</v>
      </c>
      <c r="BB596">
        <v>0</v>
      </c>
      <c r="BC596">
        <v>0</v>
      </c>
      <c r="BD596">
        <v>0</v>
      </c>
      <c r="BE596">
        <v>0</v>
      </c>
      <c r="BF596">
        <v>0</v>
      </c>
      <c r="BG596" s="20">
        <v>2</v>
      </c>
      <c r="BH596" s="20">
        <v>0</v>
      </c>
      <c r="BI596" s="20">
        <v>52</v>
      </c>
      <c r="BJ596" s="20">
        <v>0</v>
      </c>
      <c r="BK596" s="20">
        <v>189</v>
      </c>
      <c r="BL596" s="20">
        <v>461</v>
      </c>
      <c r="BM596" s="20">
        <v>369</v>
      </c>
      <c r="BN596" s="20">
        <v>77</v>
      </c>
      <c r="BO596" s="20">
        <v>44</v>
      </c>
      <c r="BP596" s="20"/>
      <c r="BQ596" s="20"/>
      <c r="BR596" s="20"/>
      <c r="BS596" s="20"/>
      <c r="BT596" s="20"/>
      <c r="BU596" s="20"/>
      <c r="BV596" s="20"/>
    </row>
    <row r="597" spans="1:74" x14ac:dyDescent="0.25">
      <c r="A597" s="20" t="s">
        <v>449</v>
      </c>
      <c r="B597" s="20" t="s">
        <v>539</v>
      </c>
      <c r="C597" s="20" t="s">
        <v>540</v>
      </c>
      <c r="D597" s="1">
        <v>44542</v>
      </c>
      <c r="E597">
        <v>71</v>
      </c>
      <c r="F597">
        <v>3</v>
      </c>
      <c r="G597">
        <v>2</v>
      </c>
      <c r="H597">
        <v>0</v>
      </c>
      <c r="I597">
        <v>0</v>
      </c>
      <c r="J597">
        <v>37</v>
      </c>
      <c r="K597">
        <v>7</v>
      </c>
      <c r="L597">
        <v>7</v>
      </c>
      <c r="M597">
        <v>2</v>
      </c>
      <c r="N597">
        <v>0</v>
      </c>
      <c r="O597">
        <v>0</v>
      </c>
      <c r="P597">
        <v>0</v>
      </c>
      <c r="Q597">
        <v>0</v>
      </c>
      <c r="R597">
        <v>235</v>
      </c>
      <c r="S597">
        <v>124</v>
      </c>
      <c r="T597">
        <v>29</v>
      </c>
      <c r="U597">
        <v>11</v>
      </c>
      <c r="V597">
        <v>2</v>
      </c>
      <c r="W597">
        <v>694</v>
      </c>
      <c r="X597">
        <v>204</v>
      </c>
      <c r="Y597">
        <v>75</v>
      </c>
      <c r="Z597">
        <v>124</v>
      </c>
      <c r="AA597">
        <v>6</v>
      </c>
      <c r="AB597">
        <v>652</v>
      </c>
      <c r="AC597">
        <v>145</v>
      </c>
      <c r="AD597">
        <v>73</v>
      </c>
      <c r="AE597">
        <v>178</v>
      </c>
      <c r="AF597">
        <v>8</v>
      </c>
      <c r="AG597">
        <v>124</v>
      </c>
      <c r="AH597">
        <v>14</v>
      </c>
      <c r="AI597">
        <v>8</v>
      </c>
      <c r="AJ597">
        <v>30</v>
      </c>
      <c r="AK597">
        <v>4</v>
      </c>
      <c r="AL597">
        <v>52</v>
      </c>
      <c r="AM597">
        <v>25</v>
      </c>
      <c r="AN597">
        <v>7</v>
      </c>
      <c r="AO597">
        <v>2</v>
      </c>
      <c r="AP597">
        <v>0</v>
      </c>
      <c r="AQ597">
        <v>0</v>
      </c>
      <c r="AR597">
        <v>1</v>
      </c>
      <c r="AS597">
        <v>0</v>
      </c>
      <c r="AT597">
        <v>0</v>
      </c>
      <c r="AU597">
        <v>0</v>
      </c>
      <c r="AV597">
        <v>0</v>
      </c>
      <c r="AW597">
        <v>0</v>
      </c>
      <c r="AX597">
        <v>0</v>
      </c>
      <c r="AY597">
        <v>0</v>
      </c>
      <c r="AZ597">
        <v>0</v>
      </c>
      <c r="BA597">
        <v>0</v>
      </c>
      <c r="BB597">
        <v>0</v>
      </c>
      <c r="BC597">
        <v>0</v>
      </c>
      <c r="BD597">
        <v>0</v>
      </c>
      <c r="BE597">
        <v>0</v>
      </c>
      <c r="BF597">
        <v>0</v>
      </c>
      <c r="BG597" s="20">
        <v>2</v>
      </c>
      <c r="BH597" s="20">
        <v>0</v>
      </c>
      <c r="BI597" s="20">
        <v>53</v>
      </c>
      <c r="BJ597" s="20">
        <v>0</v>
      </c>
      <c r="BK597" s="20">
        <v>190</v>
      </c>
      <c r="BL597" s="20">
        <v>464</v>
      </c>
      <c r="BM597" s="20">
        <v>369</v>
      </c>
      <c r="BN597" s="20">
        <v>77</v>
      </c>
      <c r="BO597" s="20">
        <v>43</v>
      </c>
      <c r="BP597" s="20"/>
      <c r="BQ597" s="20"/>
      <c r="BR597" s="20"/>
      <c r="BS597" s="20"/>
      <c r="BT597" s="20"/>
      <c r="BU597" s="20"/>
      <c r="BV597" s="20"/>
    </row>
    <row r="598" spans="1:74" x14ac:dyDescent="0.25">
      <c r="A598" s="20" t="s">
        <v>449</v>
      </c>
      <c r="B598" s="20" t="s">
        <v>539</v>
      </c>
      <c r="C598" s="20" t="s">
        <v>540</v>
      </c>
      <c r="D598" s="1">
        <v>44549</v>
      </c>
      <c r="E598">
        <v>71</v>
      </c>
      <c r="F598">
        <v>3</v>
      </c>
      <c r="G598">
        <v>2</v>
      </c>
      <c r="H598">
        <v>0</v>
      </c>
      <c r="I598">
        <v>0</v>
      </c>
      <c r="J598">
        <v>39</v>
      </c>
      <c r="K598">
        <v>7</v>
      </c>
      <c r="L598">
        <v>7</v>
      </c>
      <c r="M598">
        <v>2</v>
      </c>
      <c r="N598">
        <v>0</v>
      </c>
      <c r="O598">
        <v>0</v>
      </c>
      <c r="P598">
        <v>0</v>
      </c>
      <c r="Q598">
        <v>0</v>
      </c>
      <c r="R598">
        <v>234</v>
      </c>
      <c r="S598">
        <v>127</v>
      </c>
      <c r="T598">
        <v>29</v>
      </c>
      <c r="U598">
        <v>12</v>
      </c>
      <c r="V598">
        <v>1</v>
      </c>
      <c r="W598">
        <v>693</v>
      </c>
      <c r="X598">
        <v>230</v>
      </c>
      <c r="Y598">
        <v>72</v>
      </c>
      <c r="Z598">
        <v>124</v>
      </c>
      <c r="AA598">
        <v>5</v>
      </c>
      <c r="AB598">
        <v>652</v>
      </c>
      <c r="AC598">
        <v>183</v>
      </c>
      <c r="AD598">
        <v>73</v>
      </c>
      <c r="AE598">
        <v>178</v>
      </c>
      <c r="AF598">
        <v>8</v>
      </c>
      <c r="AG598">
        <v>125</v>
      </c>
      <c r="AH598">
        <v>20</v>
      </c>
      <c r="AI598">
        <v>8</v>
      </c>
      <c r="AJ598">
        <v>30</v>
      </c>
      <c r="AK598">
        <v>4</v>
      </c>
      <c r="AL598">
        <v>51</v>
      </c>
      <c r="AM598">
        <v>32</v>
      </c>
      <c r="AN598">
        <v>5</v>
      </c>
      <c r="AO598">
        <v>2</v>
      </c>
      <c r="AP598">
        <v>0</v>
      </c>
      <c r="AQ598">
        <v>0</v>
      </c>
      <c r="AR598">
        <v>1</v>
      </c>
      <c r="AS598">
        <v>0</v>
      </c>
      <c r="AT598">
        <v>0</v>
      </c>
      <c r="AU598">
        <v>0</v>
      </c>
      <c r="AV598">
        <v>0</v>
      </c>
      <c r="AW598">
        <v>0</v>
      </c>
      <c r="AX598">
        <v>0</v>
      </c>
      <c r="AY598">
        <v>0</v>
      </c>
      <c r="AZ598">
        <v>0</v>
      </c>
      <c r="BA598">
        <v>0</v>
      </c>
      <c r="BB598">
        <v>0</v>
      </c>
      <c r="BC598">
        <v>0</v>
      </c>
      <c r="BD598">
        <v>0</v>
      </c>
      <c r="BE598">
        <v>0</v>
      </c>
      <c r="BF598">
        <v>0</v>
      </c>
      <c r="BG598" s="20">
        <v>2</v>
      </c>
      <c r="BH598" s="20">
        <v>0</v>
      </c>
      <c r="BI598" s="20">
        <v>53</v>
      </c>
      <c r="BJ598" s="20">
        <v>0</v>
      </c>
      <c r="BK598" s="20">
        <v>189</v>
      </c>
      <c r="BL598" s="20">
        <v>465</v>
      </c>
      <c r="BM598" s="20">
        <v>370</v>
      </c>
      <c r="BN598" s="20">
        <v>77</v>
      </c>
      <c r="BO598" s="20">
        <v>42</v>
      </c>
      <c r="BP598" s="20">
        <v>3063</v>
      </c>
      <c r="BQ598" s="20">
        <v>497</v>
      </c>
      <c r="BR598" s="20">
        <v>0</v>
      </c>
      <c r="BS598" s="20">
        <v>116</v>
      </c>
      <c r="BT598" s="20">
        <v>1011</v>
      </c>
      <c r="BU598" s="20">
        <v>177</v>
      </c>
      <c r="BV598" s="20">
        <v>1607</v>
      </c>
    </row>
    <row r="599" spans="1:74" x14ac:dyDescent="0.25">
      <c r="A599" s="20" t="s">
        <v>449</v>
      </c>
      <c r="B599" s="20" t="s">
        <v>539</v>
      </c>
      <c r="C599" s="20" t="s">
        <v>540</v>
      </c>
      <c r="D599" s="1">
        <v>44558</v>
      </c>
      <c r="E599">
        <v>71</v>
      </c>
      <c r="F599">
        <v>3</v>
      </c>
      <c r="G599">
        <v>2</v>
      </c>
      <c r="H599">
        <v>0</v>
      </c>
      <c r="I599">
        <v>0</v>
      </c>
      <c r="J599">
        <v>41</v>
      </c>
      <c r="K599">
        <v>7</v>
      </c>
      <c r="L599">
        <v>7</v>
      </c>
      <c r="M599">
        <v>2</v>
      </c>
      <c r="N599">
        <v>0</v>
      </c>
      <c r="O599">
        <v>0</v>
      </c>
      <c r="P599">
        <v>0</v>
      </c>
      <c r="Q599">
        <v>0</v>
      </c>
      <c r="R599">
        <v>235</v>
      </c>
      <c r="S599">
        <v>138</v>
      </c>
      <c r="T599">
        <v>29</v>
      </c>
      <c r="U599">
        <v>12</v>
      </c>
      <c r="V599">
        <v>1</v>
      </c>
      <c r="W599">
        <v>688</v>
      </c>
      <c r="X599">
        <v>267</v>
      </c>
      <c r="Y599">
        <v>73</v>
      </c>
      <c r="Z599">
        <v>119</v>
      </c>
      <c r="AA599">
        <v>4</v>
      </c>
      <c r="AB599">
        <v>651</v>
      </c>
      <c r="AC599">
        <v>218</v>
      </c>
      <c r="AD599">
        <v>72</v>
      </c>
      <c r="AE599">
        <v>179</v>
      </c>
      <c r="AF599">
        <v>7</v>
      </c>
      <c r="AG599">
        <v>126</v>
      </c>
      <c r="AH599">
        <v>33</v>
      </c>
      <c r="AI599">
        <v>8</v>
      </c>
      <c r="AJ599">
        <v>30</v>
      </c>
      <c r="AK599">
        <v>4</v>
      </c>
      <c r="AL599">
        <v>50</v>
      </c>
      <c r="AM599">
        <v>35</v>
      </c>
      <c r="AN599">
        <v>5</v>
      </c>
      <c r="AO599">
        <v>1</v>
      </c>
      <c r="AP599">
        <v>0</v>
      </c>
      <c r="AQ599">
        <v>0</v>
      </c>
      <c r="AR599">
        <v>1</v>
      </c>
      <c r="AS599">
        <v>0</v>
      </c>
      <c r="AT599">
        <v>0</v>
      </c>
      <c r="AU599">
        <v>0</v>
      </c>
      <c r="AV599">
        <v>0</v>
      </c>
      <c r="AW599">
        <v>0</v>
      </c>
      <c r="AX599">
        <v>0</v>
      </c>
      <c r="AY599">
        <v>0</v>
      </c>
      <c r="AZ599">
        <v>0</v>
      </c>
      <c r="BA599">
        <v>0</v>
      </c>
      <c r="BB599">
        <v>0</v>
      </c>
      <c r="BC599">
        <v>0</v>
      </c>
      <c r="BD599">
        <v>0</v>
      </c>
      <c r="BE599">
        <v>0</v>
      </c>
      <c r="BF599">
        <v>0</v>
      </c>
      <c r="BG599" s="20">
        <v>2</v>
      </c>
      <c r="BH599" s="20">
        <v>0</v>
      </c>
      <c r="BI599" s="20">
        <v>53</v>
      </c>
      <c r="BJ599" s="20">
        <v>0</v>
      </c>
      <c r="BK599" s="20">
        <v>190</v>
      </c>
      <c r="BL599" s="20">
        <v>466</v>
      </c>
      <c r="BM599" s="20">
        <v>375</v>
      </c>
      <c r="BN599" s="20">
        <v>78</v>
      </c>
      <c r="BO599" s="20">
        <v>42</v>
      </c>
      <c r="BP599" s="20">
        <v>3053</v>
      </c>
      <c r="BQ599" s="20">
        <v>714</v>
      </c>
      <c r="BR599" s="20">
        <v>0</v>
      </c>
      <c r="BS599" s="20">
        <v>114</v>
      </c>
      <c r="BT599" s="20">
        <v>1011</v>
      </c>
      <c r="BU599" s="20">
        <v>172</v>
      </c>
      <c r="BV599" s="20">
        <v>1614</v>
      </c>
    </row>
    <row r="600" spans="1:74" x14ac:dyDescent="0.25">
      <c r="A600" s="20" t="s">
        <v>449</v>
      </c>
      <c r="B600" s="20" t="s">
        <v>539</v>
      </c>
      <c r="C600" s="20" t="s">
        <v>540</v>
      </c>
      <c r="D600" s="1">
        <v>44564</v>
      </c>
      <c r="E600">
        <v>70</v>
      </c>
      <c r="F600">
        <v>3</v>
      </c>
      <c r="G600">
        <v>2</v>
      </c>
      <c r="H600">
        <v>0</v>
      </c>
      <c r="I600">
        <v>0</v>
      </c>
      <c r="J600">
        <v>42</v>
      </c>
      <c r="K600">
        <v>6</v>
      </c>
      <c r="L600">
        <v>7</v>
      </c>
      <c r="M600">
        <v>2</v>
      </c>
      <c r="N600">
        <v>0</v>
      </c>
      <c r="O600">
        <v>0</v>
      </c>
      <c r="P600">
        <v>0</v>
      </c>
      <c r="Q600">
        <v>0</v>
      </c>
      <c r="R600">
        <v>235</v>
      </c>
      <c r="S600">
        <v>144</v>
      </c>
      <c r="T600">
        <v>29</v>
      </c>
      <c r="U600">
        <v>12</v>
      </c>
      <c r="V600">
        <v>1</v>
      </c>
      <c r="W600">
        <v>689</v>
      </c>
      <c r="X600">
        <v>276</v>
      </c>
      <c r="Y600">
        <v>73</v>
      </c>
      <c r="Z600">
        <v>119</v>
      </c>
      <c r="AA600">
        <v>5</v>
      </c>
      <c r="AB600">
        <v>652</v>
      </c>
      <c r="AC600">
        <v>228</v>
      </c>
      <c r="AD600">
        <v>72</v>
      </c>
      <c r="AE600">
        <v>179</v>
      </c>
      <c r="AF600">
        <v>7</v>
      </c>
      <c r="AG600">
        <v>127</v>
      </c>
      <c r="AH600">
        <v>37</v>
      </c>
      <c r="AI600">
        <v>8</v>
      </c>
      <c r="AJ600">
        <v>30</v>
      </c>
      <c r="AK600">
        <v>4</v>
      </c>
      <c r="AL600">
        <v>50</v>
      </c>
      <c r="AM600">
        <v>35</v>
      </c>
      <c r="AN600">
        <v>5</v>
      </c>
      <c r="AO600">
        <v>1</v>
      </c>
      <c r="AP600">
        <v>0</v>
      </c>
      <c r="AQ600">
        <v>0</v>
      </c>
      <c r="AR600">
        <v>1</v>
      </c>
      <c r="AS600">
        <v>0</v>
      </c>
      <c r="AT600">
        <v>0</v>
      </c>
      <c r="AU600">
        <v>0</v>
      </c>
      <c r="AV600">
        <v>0</v>
      </c>
      <c r="AW600">
        <v>0</v>
      </c>
      <c r="AX600">
        <v>0</v>
      </c>
      <c r="AY600">
        <v>0</v>
      </c>
      <c r="AZ600">
        <v>0</v>
      </c>
      <c r="BA600">
        <v>0</v>
      </c>
      <c r="BB600">
        <v>0</v>
      </c>
      <c r="BC600">
        <v>0</v>
      </c>
      <c r="BD600">
        <v>0</v>
      </c>
      <c r="BE600">
        <v>0</v>
      </c>
      <c r="BF600">
        <v>0</v>
      </c>
      <c r="BG600" s="20">
        <v>2</v>
      </c>
      <c r="BH600" s="20">
        <v>0</v>
      </c>
      <c r="BI600" s="20">
        <v>53</v>
      </c>
      <c r="BJ600" s="20">
        <v>0</v>
      </c>
      <c r="BK600" s="20">
        <v>190</v>
      </c>
      <c r="BL600" s="20">
        <v>466</v>
      </c>
      <c r="BM600" s="20">
        <v>376</v>
      </c>
      <c r="BN600" s="20">
        <v>79</v>
      </c>
      <c r="BO600" s="20">
        <v>42</v>
      </c>
      <c r="BP600" s="20">
        <v>3057</v>
      </c>
      <c r="BQ600" s="20">
        <v>772</v>
      </c>
      <c r="BR600" s="20">
        <v>0</v>
      </c>
      <c r="BS600" s="20">
        <v>114</v>
      </c>
      <c r="BT600" s="20">
        <v>1009</v>
      </c>
      <c r="BU600" s="20">
        <v>170</v>
      </c>
      <c r="BV600" s="20">
        <v>1622</v>
      </c>
    </row>
    <row r="601" spans="1:74" x14ac:dyDescent="0.25">
      <c r="A601" s="20" t="s">
        <v>449</v>
      </c>
      <c r="B601" s="20" t="s">
        <v>539</v>
      </c>
      <c r="C601" s="20" t="s">
        <v>540</v>
      </c>
      <c r="D601" s="1">
        <v>44570</v>
      </c>
      <c r="E601">
        <v>70</v>
      </c>
      <c r="F601">
        <v>3</v>
      </c>
      <c r="G601">
        <v>2</v>
      </c>
      <c r="H601">
        <v>0</v>
      </c>
      <c r="I601">
        <v>0</v>
      </c>
      <c r="J601">
        <v>43</v>
      </c>
      <c r="K601">
        <v>6</v>
      </c>
      <c r="L601">
        <v>8</v>
      </c>
      <c r="M601">
        <v>1</v>
      </c>
      <c r="N601">
        <v>0</v>
      </c>
      <c r="O601">
        <v>0</v>
      </c>
      <c r="P601">
        <v>0</v>
      </c>
      <c r="Q601">
        <v>0</v>
      </c>
      <c r="R601">
        <v>235</v>
      </c>
      <c r="S601">
        <v>148</v>
      </c>
      <c r="T601">
        <v>29</v>
      </c>
      <c r="U601">
        <v>12</v>
      </c>
      <c r="V601">
        <v>1</v>
      </c>
      <c r="W601">
        <v>690</v>
      </c>
      <c r="X601">
        <v>286</v>
      </c>
      <c r="Y601">
        <v>73</v>
      </c>
      <c r="Z601">
        <v>118</v>
      </c>
      <c r="AA601">
        <v>6</v>
      </c>
      <c r="AB601">
        <v>653</v>
      </c>
      <c r="AC601">
        <v>237</v>
      </c>
      <c r="AD601">
        <v>72</v>
      </c>
      <c r="AE601">
        <v>177</v>
      </c>
      <c r="AF601">
        <v>7</v>
      </c>
      <c r="AG601">
        <v>128</v>
      </c>
      <c r="AH601">
        <v>38</v>
      </c>
      <c r="AI601">
        <v>8</v>
      </c>
      <c r="AJ601">
        <v>30</v>
      </c>
      <c r="AK601">
        <v>5</v>
      </c>
      <c r="AL601">
        <v>50</v>
      </c>
      <c r="AM601">
        <v>35</v>
      </c>
      <c r="AN601">
        <v>5</v>
      </c>
      <c r="AO601">
        <v>1</v>
      </c>
      <c r="AP601">
        <v>0</v>
      </c>
      <c r="AQ601">
        <v>0</v>
      </c>
      <c r="AR601">
        <v>1</v>
      </c>
      <c r="AS601">
        <v>0</v>
      </c>
      <c r="AT601">
        <v>0</v>
      </c>
      <c r="AU601">
        <v>0</v>
      </c>
      <c r="AV601">
        <v>0</v>
      </c>
      <c r="AW601">
        <v>0</v>
      </c>
      <c r="AX601">
        <v>0</v>
      </c>
      <c r="AY601">
        <v>0</v>
      </c>
      <c r="AZ601">
        <v>0</v>
      </c>
      <c r="BA601">
        <v>0</v>
      </c>
      <c r="BB601">
        <v>0</v>
      </c>
      <c r="BC601">
        <v>0</v>
      </c>
      <c r="BD601">
        <v>0</v>
      </c>
      <c r="BE601">
        <v>0</v>
      </c>
      <c r="BF601">
        <v>0</v>
      </c>
      <c r="BG601" s="20">
        <v>2</v>
      </c>
      <c r="BH601" s="20">
        <v>0</v>
      </c>
      <c r="BI601" s="20">
        <v>53</v>
      </c>
      <c r="BJ601" s="20">
        <v>0</v>
      </c>
      <c r="BK601" s="20">
        <v>190</v>
      </c>
      <c r="BL601" s="20">
        <v>466</v>
      </c>
      <c r="BM601" s="20">
        <v>380</v>
      </c>
      <c r="BN601" s="20">
        <v>80</v>
      </c>
      <c r="BO601" s="20">
        <v>42</v>
      </c>
      <c r="BP601" s="20">
        <v>3064</v>
      </c>
      <c r="BQ601" s="20">
        <v>828</v>
      </c>
      <c r="BR601" s="20">
        <v>0</v>
      </c>
      <c r="BS601" s="20">
        <v>113</v>
      </c>
      <c r="BT601" s="20">
        <v>1002</v>
      </c>
      <c r="BU601" s="20">
        <v>173</v>
      </c>
      <c r="BV601" s="20">
        <v>1632</v>
      </c>
    </row>
    <row r="602" spans="1:74" x14ac:dyDescent="0.25">
      <c r="A602" s="20" t="s">
        <v>449</v>
      </c>
      <c r="B602" s="20" t="s">
        <v>539</v>
      </c>
      <c r="C602" s="20" t="s">
        <v>540</v>
      </c>
      <c r="D602" s="1">
        <v>44577</v>
      </c>
      <c r="E602">
        <v>71</v>
      </c>
      <c r="F602">
        <v>3</v>
      </c>
      <c r="G602">
        <v>2</v>
      </c>
      <c r="H602">
        <v>0</v>
      </c>
      <c r="I602">
        <v>0</v>
      </c>
      <c r="J602">
        <v>44</v>
      </c>
      <c r="K602">
        <v>6</v>
      </c>
      <c r="L602">
        <v>7</v>
      </c>
      <c r="M602">
        <v>1</v>
      </c>
      <c r="N602">
        <v>0</v>
      </c>
      <c r="O602">
        <v>0</v>
      </c>
      <c r="P602">
        <v>0</v>
      </c>
      <c r="Q602">
        <v>0</v>
      </c>
      <c r="R602">
        <v>233</v>
      </c>
      <c r="S602">
        <v>150</v>
      </c>
      <c r="T602">
        <v>29</v>
      </c>
      <c r="U602">
        <v>11</v>
      </c>
      <c r="V602">
        <v>1</v>
      </c>
      <c r="W602">
        <v>692</v>
      </c>
      <c r="X602">
        <v>295</v>
      </c>
      <c r="Y602">
        <v>74</v>
      </c>
      <c r="Z602">
        <v>114</v>
      </c>
      <c r="AA602">
        <v>6</v>
      </c>
      <c r="AB602">
        <v>653</v>
      </c>
      <c r="AC602">
        <v>244</v>
      </c>
      <c r="AD602">
        <v>71</v>
      </c>
      <c r="AE602">
        <v>177</v>
      </c>
      <c r="AF602">
        <v>7</v>
      </c>
      <c r="AG602">
        <v>128</v>
      </c>
      <c r="AH602">
        <v>39</v>
      </c>
      <c r="AI602">
        <v>8</v>
      </c>
      <c r="AJ602">
        <v>28</v>
      </c>
      <c r="AK602">
        <v>5</v>
      </c>
      <c r="AL602">
        <v>51</v>
      </c>
      <c r="AM602">
        <v>35</v>
      </c>
      <c r="AN602">
        <v>6</v>
      </c>
      <c r="AO602">
        <v>1</v>
      </c>
      <c r="AP602">
        <v>0</v>
      </c>
      <c r="AQ602">
        <v>0</v>
      </c>
      <c r="AR602">
        <v>1</v>
      </c>
      <c r="AS602">
        <v>0</v>
      </c>
      <c r="AT602">
        <v>0</v>
      </c>
      <c r="AU602">
        <v>0</v>
      </c>
      <c r="AV602">
        <v>0</v>
      </c>
      <c r="AW602">
        <v>0</v>
      </c>
      <c r="AX602">
        <v>0</v>
      </c>
      <c r="AY602">
        <v>0</v>
      </c>
      <c r="AZ602">
        <v>0</v>
      </c>
      <c r="BA602">
        <v>0</v>
      </c>
      <c r="BB602">
        <v>0</v>
      </c>
      <c r="BC602">
        <v>0</v>
      </c>
      <c r="BD602">
        <v>0</v>
      </c>
      <c r="BE602">
        <v>0</v>
      </c>
      <c r="BF602">
        <v>0</v>
      </c>
      <c r="BG602" s="20">
        <v>2</v>
      </c>
      <c r="BH602" s="20">
        <v>0</v>
      </c>
      <c r="BI602" s="20">
        <v>54</v>
      </c>
      <c r="BJ602" s="20">
        <v>0</v>
      </c>
      <c r="BK602" s="20">
        <v>189</v>
      </c>
      <c r="BL602" s="20">
        <v>469</v>
      </c>
      <c r="BM602" s="20">
        <v>381</v>
      </c>
      <c r="BN602" s="20">
        <v>80</v>
      </c>
      <c r="BO602" s="20">
        <v>42</v>
      </c>
      <c r="BP602" s="20">
        <v>3067</v>
      </c>
      <c r="BQ602" s="20">
        <v>880</v>
      </c>
      <c r="BR602" s="20">
        <v>0</v>
      </c>
      <c r="BS602" s="20">
        <v>112</v>
      </c>
      <c r="BT602" s="20">
        <v>993</v>
      </c>
      <c r="BU602" s="20">
        <v>169</v>
      </c>
      <c r="BV602" s="20">
        <v>1650</v>
      </c>
    </row>
    <row r="603" spans="1:74" x14ac:dyDescent="0.25">
      <c r="A603" s="20" t="s">
        <v>449</v>
      </c>
      <c r="B603" s="20" t="s">
        <v>539</v>
      </c>
      <c r="C603" s="20" t="s">
        <v>540</v>
      </c>
      <c r="D603" s="1">
        <v>44584</v>
      </c>
      <c r="E603">
        <v>71</v>
      </c>
      <c r="F603">
        <v>3</v>
      </c>
      <c r="G603">
        <v>2</v>
      </c>
      <c r="H603">
        <v>0</v>
      </c>
      <c r="I603">
        <v>0</v>
      </c>
      <c r="J603">
        <v>44</v>
      </c>
      <c r="K603">
        <v>6</v>
      </c>
      <c r="L603">
        <v>7</v>
      </c>
      <c r="M603">
        <v>1</v>
      </c>
      <c r="N603">
        <v>0</v>
      </c>
      <c r="O603">
        <v>0</v>
      </c>
      <c r="P603">
        <v>0</v>
      </c>
      <c r="Q603">
        <v>0</v>
      </c>
      <c r="R603">
        <v>232</v>
      </c>
      <c r="S603">
        <v>151</v>
      </c>
      <c r="T603">
        <v>29</v>
      </c>
      <c r="U603">
        <v>11</v>
      </c>
      <c r="V603">
        <v>1</v>
      </c>
      <c r="W603">
        <v>695</v>
      </c>
      <c r="X603">
        <v>296</v>
      </c>
      <c r="Y603">
        <v>74</v>
      </c>
      <c r="Z603">
        <v>114</v>
      </c>
      <c r="AA603">
        <v>6</v>
      </c>
      <c r="AB603">
        <v>652</v>
      </c>
      <c r="AC603">
        <v>247</v>
      </c>
      <c r="AD603">
        <v>71</v>
      </c>
      <c r="AE603">
        <v>176</v>
      </c>
      <c r="AF603">
        <v>7</v>
      </c>
      <c r="AG603">
        <v>129</v>
      </c>
      <c r="AH603">
        <v>42</v>
      </c>
      <c r="AI603">
        <v>7</v>
      </c>
      <c r="AJ603">
        <v>28</v>
      </c>
      <c r="AK603">
        <v>5</v>
      </c>
      <c r="AL603">
        <v>50</v>
      </c>
      <c r="AM603">
        <v>35</v>
      </c>
      <c r="AN603">
        <v>6</v>
      </c>
      <c r="AO603">
        <v>1</v>
      </c>
      <c r="AP603">
        <v>0</v>
      </c>
      <c r="AQ603">
        <v>0</v>
      </c>
      <c r="AR603">
        <v>1</v>
      </c>
      <c r="AS603">
        <v>0</v>
      </c>
      <c r="AT603">
        <v>0</v>
      </c>
      <c r="AU603">
        <v>0</v>
      </c>
      <c r="AV603">
        <v>0</v>
      </c>
      <c r="AW603">
        <v>0</v>
      </c>
      <c r="AX603">
        <v>0</v>
      </c>
      <c r="AY603">
        <v>0</v>
      </c>
      <c r="AZ603">
        <v>0</v>
      </c>
      <c r="BA603">
        <v>0</v>
      </c>
      <c r="BB603">
        <v>0</v>
      </c>
      <c r="BC603">
        <v>0</v>
      </c>
      <c r="BD603">
        <v>0</v>
      </c>
      <c r="BE603">
        <v>0</v>
      </c>
      <c r="BF603">
        <v>0</v>
      </c>
      <c r="BG603" s="20">
        <v>2</v>
      </c>
      <c r="BH603" s="20">
        <v>0</v>
      </c>
      <c r="BI603" s="20">
        <v>54</v>
      </c>
      <c r="BJ603" s="20">
        <v>0</v>
      </c>
      <c r="BK603" s="20">
        <v>188</v>
      </c>
      <c r="BL603" s="20">
        <v>471</v>
      </c>
      <c r="BM603" s="20">
        <v>380</v>
      </c>
      <c r="BN603" s="20">
        <v>81</v>
      </c>
      <c r="BO603" s="20">
        <v>41</v>
      </c>
      <c r="BP603" s="20">
        <v>3053</v>
      </c>
      <c r="BQ603" s="20">
        <v>899</v>
      </c>
      <c r="BR603" s="20">
        <v>0</v>
      </c>
      <c r="BS603" s="20">
        <v>111</v>
      </c>
      <c r="BT603" s="20">
        <v>978</v>
      </c>
      <c r="BU603" s="20">
        <v>169</v>
      </c>
      <c r="BV603" s="20">
        <v>1648</v>
      </c>
    </row>
    <row r="604" spans="1:74" x14ac:dyDescent="0.25">
      <c r="A604" s="20" t="s">
        <v>449</v>
      </c>
      <c r="B604" s="20" t="s">
        <v>539</v>
      </c>
      <c r="C604" s="20" t="s">
        <v>540</v>
      </c>
      <c r="D604" s="1">
        <v>44591</v>
      </c>
      <c r="E604">
        <v>70</v>
      </c>
      <c r="F604">
        <v>3</v>
      </c>
      <c r="G604">
        <v>2</v>
      </c>
      <c r="H604">
        <v>0</v>
      </c>
      <c r="I604">
        <v>0</v>
      </c>
      <c r="J604">
        <v>45</v>
      </c>
      <c r="K604">
        <v>6</v>
      </c>
      <c r="L604">
        <v>6</v>
      </c>
      <c r="M604">
        <v>1</v>
      </c>
      <c r="N604">
        <v>0</v>
      </c>
      <c r="O604">
        <v>0</v>
      </c>
      <c r="P604">
        <v>0</v>
      </c>
      <c r="Q604">
        <v>0</v>
      </c>
      <c r="R604">
        <v>233</v>
      </c>
      <c r="S604">
        <v>151</v>
      </c>
      <c r="T604">
        <v>30</v>
      </c>
      <c r="U604">
        <v>11</v>
      </c>
      <c r="V604">
        <v>1</v>
      </c>
      <c r="W604">
        <v>694</v>
      </c>
      <c r="X604">
        <v>305</v>
      </c>
      <c r="Y604">
        <v>72</v>
      </c>
      <c r="Z604">
        <v>114</v>
      </c>
      <c r="AA604">
        <v>5</v>
      </c>
      <c r="AB604">
        <v>652</v>
      </c>
      <c r="AC604">
        <v>252</v>
      </c>
      <c r="AD604">
        <v>69</v>
      </c>
      <c r="AE604">
        <v>176</v>
      </c>
      <c r="AF604">
        <v>7</v>
      </c>
      <c r="AG604">
        <v>131</v>
      </c>
      <c r="AH604">
        <v>45</v>
      </c>
      <c r="AI604">
        <v>7</v>
      </c>
      <c r="AJ604">
        <v>28</v>
      </c>
      <c r="AK604">
        <v>5</v>
      </c>
      <c r="AL604">
        <v>50</v>
      </c>
      <c r="AM604">
        <v>35</v>
      </c>
      <c r="AN604">
        <v>6</v>
      </c>
      <c r="AO604">
        <v>1</v>
      </c>
      <c r="AP604">
        <v>0</v>
      </c>
      <c r="AQ604">
        <v>0</v>
      </c>
      <c r="AR604">
        <v>1</v>
      </c>
      <c r="AS604">
        <v>0</v>
      </c>
      <c r="AT604">
        <v>0</v>
      </c>
      <c r="AU604">
        <v>0</v>
      </c>
      <c r="AV604">
        <v>0</v>
      </c>
      <c r="AW604">
        <v>0</v>
      </c>
      <c r="AX604">
        <v>0</v>
      </c>
      <c r="AY604">
        <v>0</v>
      </c>
      <c r="AZ604">
        <v>0</v>
      </c>
      <c r="BA604">
        <v>0</v>
      </c>
      <c r="BB604">
        <v>0</v>
      </c>
      <c r="BC604">
        <v>0</v>
      </c>
      <c r="BD604">
        <v>0</v>
      </c>
      <c r="BE604">
        <v>0</v>
      </c>
      <c r="BF604">
        <v>0</v>
      </c>
      <c r="BG604" s="20">
        <v>2</v>
      </c>
      <c r="BH604" s="20">
        <v>0</v>
      </c>
      <c r="BI604" s="20">
        <v>54</v>
      </c>
      <c r="BJ604" s="20">
        <v>0</v>
      </c>
      <c r="BK604" s="20">
        <v>189</v>
      </c>
      <c r="BL604" s="20">
        <v>474</v>
      </c>
      <c r="BM604" s="20">
        <v>381</v>
      </c>
      <c r="BN604" s="20">
        <v>83</v>
      </c>
      <c r="BO604" s="20">
        <v>41</v>
      </c>
      <c r="BP604" s="20">
        <v>3066</v>
      </c>
      <c r="BQ604" s="20">
        <v>928</v>
      </c>
      <c r="BR604" s="20">
        <v>0</v>
      </c>
      <c r="BS604" s="20">
        <v>111</v>
      </c>
      <c r="BT604" s="20">
        <v>973</v>
      </c>
      <c r="BU604" s="20">
        <v>176</v>
      </c>
      <c r="BV604" s="20">
        <v>1659</v>
      </c>
    </row>
    <row r="605" spans="1:74" x14ac:dyDescent="0.25">
      <c r="A605" s="20" t="s">
        <v>449</v>
      </c>
      <c r="B605" s="20" t="s">
        <v>539</v>
      </c>
      <c r="C605" s="20" t="s">
        <v>540</v>
      </c>
      <c r="D605" s="1">
        <v>44599</v>
      </c>
      <c r="E605">
        <v>70</v>
      </c>
      <c r="F605">
        <v>3</v>
      </c>
      <c r="G605">
        <v>2</v>
      </c>
      <c r="H605">
        <v>0</v>
      </c>
      <c r="I605">
        <v>0</v>
      </c>
      <c r="J605">
        <v>45</v>
      </c>
      <c r="K605">
        <v>6</v>
      </c>
      <c r="L605">
        <v>6</v>
      </c>
      <c r="M605">
        <v>1</v>
      </c>
      <c r="N605">
        <v>0</v>
      </c>
      <c r="O605">
        <v>0</v>
      </c>
      <c r="P605">
        <v>0</v>
      </c>
      <c r="Q605">
        <v>0</v>
      </c>
      <c r="R605">
        <v>233</v>
      </c>
      <c r="S605">
        <v>151</v>
      </c>
      <c r="T605">
        <v>30</v>
      </c>
      <c r="U605">
        <v>11</v>
      </c>
      <c r="V605">
        <v>1</v>
      </c>
      <c r="W605">
        <v>696</v>
      </c>
      <c r="X605">
        <v>309</v>
      </c>
      <c r="Y605">
        <v>74</v>
      </c>
      <c r="Z605">
        <v>114</v>
      </c>
      <c r="AA605">
        <v>5</v>
      </c>
      <c r="AB605">
        <v>653</v>
      </c>
      <c r="AC605">
        <v>254</v>
      </c>
      <c r="AD605">
        <v>69</v>
      </c>
      <c r="AE605">
        <v>175</v>
      </c>
      <c r="AF605">
        <v>10</v>
      </c>
      <c r="AG605">
        <v>131</v>
      </c>
      <c r="AH605">
        <v>45</v>
      </c>
      <c r="AI605">
        <v>7</v>
      </c>
      <c r="AJ605">
        <v>28</v>
      </c>
      <c r="AK605">
        <v>5</v>
      </c>
      <c r="AL605">
        <v>50</v>
      </c>
      <c r="AM605">
        <v>35</v>
      </c>
      <c r="AN605">
        <v>6</v>
      </c>
      <c r="AO605">
        <v>1</v>
      </c>
      <c r="AP605">
        <v>0</v>
      </c>
      <c r="AQ605">
        <v>0</v>
      </c>
      <c r="AR605">
        <v>1</v>
      </c>
      <c r="AS605">
        <v>0</v>
      </c>
      <c r="AT605">
        <v>0</v>
      </c>
      <c r="AU605">
        <v>0</v>
      </c>
      <c r="AV605">
        <v>0</v>
      </c>
      <c r="AW605">
        <v>0</v>
      </c>
      <c r="AX605">
        <v>0</v>
      </c>
      <c r="AY605">
        <v>0</v>
      </c>
      <c r="AZ605">
        <v>0</v>
      </c>
      <c r="BA605">
        <v>0</v>
      </c>
      <c r="BB605">
        <v>0</v>
      </c>
      <c r="BC605">
        <v>0</v>
      </c>
      <c r="BD605">
        <v>0</v>
      </c>
      <c r="BE605">
        <v>0</v>
      </c>
      <c r="BF605">
        <v>0</v>
      </c>
      <c r="BG605" s="20">
        <v>2</v>
      </c>
      <c r="BH605" s="20">
        <v>0</v>
      </c>
      <c r="BI605" s="20">
        <v>54</v>
      </c>
      <c r="BJ605" s="20">
        <v>0</v>
      </c>
      <c r="BK605" s="20">
        <v>189</v>
      </c>
      <c r="BL605" s="20">
        <v>475</v>
      </c>
      <c r="BM605" s="20">
        <v>380</v>
      </c>
      <c r="BN605" s="20">
        <v>83</v>
      </c>
      <c r="BO605" s="20">
        <v>41</v>
      </c>
      <c r="BP605" s="20">
        <v>3070</v>
      </c>
      <c r="BQ605" s="20">
        <v>939</v>
      </c>
      <c r="BR605" s="20">
        <v>0</v>
      </c>
      <c r="BS605" s="20">
        <v>111</v>
      </c>
      <c r="BT605" s="20">
        <v>969</v>
      </c>
      <c r="BU605" s="20">
        <v>184</v>
      </c>
      <c r="BV605" s="20">
        <v>1665</v>
      </c>
    </row>
    <row r="606" spans="1:74" x14ac:dyDescent="0.25">
      <c r="A606" s="20" t="s">
        <v>449</v>
      </c>
      <c r="B606" s="20" t="s">
        <v>539</v>
      </c>
      <c r="C606" s="20" t="s">
        <v>540</v>
      </c>
      <c r="D606" s="1">
        <v>44606</v>
      </c>
      <c r="E606">
        <v>70</v>
      </c>
      <c r="F606">
        <v>3</v>
      </c>
      <c r="G606">
        <v>2</v>
      </c>
      <c r="H606">
        <v>0</v>
      </c>
      <c r="I606">
        <v>0</v>
      </c>
      <c r="J606">
        <v>45</v>
      </c>
      <c r="K606">
        <v>6</v>
      </c>
      <c r="L606">
        <v>6</v>
      </c>
      <c r="M606">
        <v>1</v>
      </c>
      <c r="N606">
        <v>0</v>
      </c>
      <c r="O606">
        <v>0</v>
      </c>
      <c r="P606">
        <v>0</v>
      </c>
      <c r="Q606">
        <v>0</v>
      </c>
      <c r="R606">
        <v>233</v>
      </c>
      <c r="S606">
        <v>152</v>
      </c>
      <c r="T606">
        <v>30</v>
      </c>
      <c r="U606">
        <v>11</v>
      </c>
      <c r="V606">
        <v>1</v>
      </c>
      <c r="W606">
        <v>694</v>
      </c>
      <c r="X606">
        <v>309</v>
      </c>
      <c r="Y606">
        <v>75</v>
      </c>
      <c r="Z606">
        <v>114</v>
      </c>
      <c r="AA606">
        <v>5</v>
      </c>
      <c r="AB606">
        <v>653</v>
      </c>
      <c r="AC606">
        <v>253</v>
      </c>
      <c r="AD606">
        <v>70</v>
      </c>
      <c r="AE606">
        <v>173</v>
      </c>
      <c r="AF606">
        <v>11</v>
      </c>
      <c r="AG606">
        <v>131</v>
      </c>
      <c r="AH606">
        <v>45</v>
      </c>
      <c r="AI606">
        <v>7</v>
      </c>
      <c r="AJ606">
        <v>27</v>
      </c>
      <c r="AK606">
        <v>5</v>
      </c>
      <c r="AL606">
        <v>50</v>
      </c>
      <c r="AM606">
        <v>35</v>
      </c>
      <c r="AN606">
        <v>6</v>
      </c>
      <c r="AO606">
        <v>1</v>
      </c>
      <c r="AP606">
        <v>0</v>
      </c>
      <c r="AQ606">
        <v>0</v>
      </c>
      <c r="AR606">
        <v>1</v>
      </c>
      <c r="AS606">
        <v>0</v>
      </c>
      <c r="AT606">
        <v>0</v>
      </c>
      <c r="AU606">
        <v>0</v>
      </c>
      <c r="AV606">
        <v>0</v>
      </c>
      <c r="AW606">
        <v>0</v>
      </c>
      <c r="AX606">
        <v>0</v>
      </c>
      <c r="AY606">
        <v>0</v>
      </c>
      <c r="AZ606">
        <v>0</v>
      </c>
      <c r="BA606">
        <v>0</v>
      </c>
      <c r="BB606">
        <v>0</v>
      </c>
      <c r="BC606">
        <v>0</v>
      </c>
      <c r="BD606">
        <v>0</v>
      </c>
      <c r="BE606">
        <v>0</v>
      </c>
      <c r="BF606">
        <v>0</v>
      </c>
      <c r="BG606" s="20">
        <v>2</v>
      </c>
      <c r="BH606" s="20">
        <v>0</v>
      </c>
      <c r="BI606" s="20">
        <v>54</v>
      </c>
      <c r="BJ606" s="20">
        <v>0</v>
      </c>
      <c r="BK606" s="20">
        <v>189</v>
      </c>
      <c r="BL606" s="20">
        <v>475</v>
      </c>
      <c r="BM606" s="20">
        <v>379</v>
      </c>
      <c r="BN606" s="20">
        <v>83</v>
      </c>
      <c r="BO606" s="20">
        <v>41</v>
      </c>
      <c r="BP606" s="20">
        <v>3060</v>
      </c>
      <c r="BQ606" s="20">
        <v>953</v>
      </c>
      <c r="BR606" s="20">
        <v>0</v>
      </c>
      <c r="BS606" s="20">
        <v>112</v>
      </c>
      <c r="BT606" s="20">
        <v>961</v>
      </c>
      <c r="BU606" s="20">
        <v>186</v>
      </c>
      <c r="BV606" s="20">
        <v>1667</v>
      </c>
    </row>
    <row r="607" spans="1:74" x14ac:dyDescent="0.25">
      <c r="A607" s="20" t="s">
        <v>449</v>
      </c>
      <c r="B607" s="20" t="s">
        <v>541</v>
      </c>
      <c r="C607" s="20" t="s">
        <v>542</v>
      </c>
      <c r="D607" s="1">
        <v>44493</v>
      </c>
      <c r="E607">
        <v>84</v>
      </c>
      <c r="F607">
        <v>3</v>
      </c>
      <c r="G607">
        <v>0</v>
      </c>
      <c r="H607">
        <v>0</v>
      </c>
      <c r="I607">
        <v>0</v>
      </c>
      <c r="J607">
        <v>26</v>
      </c>
      <c r="K607">
        <v>4</v>
      </c>
      <c r="L607">
        <v>11</v>
      </c>
      <c r="M607">
        <v>0</v>
      </c>
      <c r="N607">
        <v>3</v>
      </c>
      <c r="O607">
        <v>0</v>
      </c>
      <c r="P607">
        <v>0</v>
      </c>
      <c r="Q607">
        <v>0</v>
      </c>
      <c r="R607">
        <v>172</v>
      </c>
      <c r="S607">
        <v>0</v>
      </c>
      <c r="T607">
        <v>32</v>
      </c>
      <c r="U607">
        <v>6</v>
      </c>
      <c r="V607">
        <v>0</v>
      </c>
      <c r="W607">
        <v>665</v>
      </c>
      <c r="X607">
        <v>0</v>
      </c>
      <c r="Y607">
        <v>24</v>
      </c>
      <c r="Z607">
        <v>144</v>
      </c>
      <c r="AA607">
        <v>11</v>
      </c>
      <c r="AB607">
        <v>518</v>
      </c>
      <c r="AC607">
        <v>10</v>
      </c>
      <c r="AD607">
        <v>13</v>
      </c>
      <c r="AE607">
        <v>150</v>
      </c>
      <c r="AF607">
        <v>48</v>
      </c>
      <c r="AG607">
        <v>134</v>
      </c>
      <c r="AH607">
        <v>0</v>
      </c>
      <c r="AI607">
        <v>2</v>
      </c>
      <c r="AJ607">
        <v>16</v>
      </c>
      <c r="AK607">
        <v>3</v>
      </c>
      <c r="AL607">
        <v>29</v>
      </c>
      <c r="AM607">
        <v>0</v>
      </c>
      <c r="AN607">
        <v>0</v>
      </c>
      <c r="AO607">
        <v>2</v>
      </c>
      <c r="AP607">
        <v>0</v>
      </c>
      <c r="AQ607">
        <v>0</v>
      </c>
      <c r="AR607">
        <v>1</v>
      </c>
      <c r="AS607">
        <v>0</v>
      </c>
      <c r="AT607">
        <v>0</v>
      </c>
      <c r="AU607">
        <v>0</v>
      </c>
      <c r="AV607">
        <v>0</v>
      </c>
      <c r="AW607">
        <v>0</v>
      </c>
      <c r="AX607">
        <v>0</v>
      </c>
      <c r="AY607">
        <v>0</v>
      </c>
      <c r="AZ607">
        <v>0</v>
      </c>
      <c r="BA607">
        <v>0</v>
      </c>
      <c r="BB607">
        <v>26</v>
      </c>
      <c r="BC607">
        <v>32</v>
      </c>
      <c r="BD607">
        <v>0</v>
      </c>
      <c r="BE607">
        <v>2</v>
      </c>
      <c r="BF607">
        <v>8</v>
      </c>
      <c r="BG607" s="20"/>
      <c r="BH607" s="20"/>
      <c r="BI607" s="20"/>
      <c r="BJ607" s="20"/>
      <c r="BK607" s="20"/>
      <c r="BL607" s="20"/>
      <c r="BM607" s="20"/>
      <c r="BN607" s="20"/>
      <c r="BO607" s="20"/>
      <c r="BP607" s="20"/>
      <c r="BQ607" s="20"/>
      <c r="BR607" s="20"/>
      <c r="BS607" s="20"/>
      <c r="BT607" s="20"/>
      <c r="BU607" s="20"/>
      <c r="BV607" s="20"/>
    </row>
    <row r="608" spans="1:74" x14ac:dyDescent="0.25">
      <c r="A608" s="20" t="s">
        <v>449</v>
      </c>
      <c r="B608" s="20" t="s">
        <v>541</v>
      </c>
      <c r="C608" s="20" t="s">
        <v>542</v>
      </c>
      <c r="D608" s="1">
        <v>44500</v>
      </c>
      <c r="E608">
        <v>84</v>
      </c>
      <c r="F608">
        <v>3</v>
      </c>
      <c r="G608">
        <v>0</v>
      </c>
      <c r="H608">
        <v>0</v>
      </c>
      <c r="I608">
        <v>0</v>
      </c>
      <c r="J608">
        <v>30</v>
      </c>
      <c r="K608">
        <v>4</v>
      </c>
      <c r="L608">
        <v>11</v>
      </c>
      <c r="M608">
        <v>0</v>
      </c>
      <c r="N608">
        <v>3</v>
      </c>
      <c r="O608">
        <v>0</v>
      </c>
      <c r="P608">
        <v>0</v>
      </c>
      <c r="Q608">
        <v>0</v>
      </c>
      <c r="R608">
        <v>173</v>
      </c>
      <c r="S608">
        <v>0</v>
      </c>
      <c r="T608">
        <v>52</v>
      </c>
      <c r="U608">
        <v>6</v>
      </c>
      <c r="V608">
        <v>1</v>
      </c>
      <c r="W608">
        <v>665</v>
      </c>
      <c r="X608">
        <v>0</v>
      </c>
      <c r="Y608">
        <v>49</v>
      </c>
      <c r="Z608">
        <v>144</v>
      </c>
      <c r="AA608">
        <v>11</v>
      </c>
      <c r="AB608">
        <v>518</v>
      </c>
      <c r="AC608">
        <v>14</v>
      </c>
      <c r="AD608">
        <v>13</v>
      </c>
      <c r="AE608">
        <v>150</v>
      </c>
      <c r="AF608">
        <v>48</v>
      </c>
      <c r="AG608">
        <v>132</v>
      </c>
      <c r="AH608">
        <v>0</v>
      </c>
      <c r="AI608">
        <v>3</v>
      </c>
      <c r="AJ608">
        <v>16</v>
      </c>
      <c r="AK608">
        <v>3</v>
      </c>
      <c r="AL608">
        <v>31</v>
      </c>
      <c r="AM608">
        <v>0</v>
      </c>
      <c r="AN608">
        <v>1</v>
      </c>
      <c r="AO608">
        <v>3</v>
      </c>
      <c r="AP608">
        <v>0</v>
      </c>
      <c r="AQ608">
        <v>0</v>
      </c>
      <c r="AR608">
        <v>1</v>
      </c>
      <c r="AS608">
        <v>0</v>
      </c>
      <c r="AT608">
        <v>0</v>
      </c>
      <c r="AU608">
        <v>0</v>
      </c>
      <c r="AV608">
        <v>0</v>
      </c>
      <c r="AW608">
        <v>0</v>
      </c>
      <c r="AX608">
        <v>0</v>
      </c>
      <c r="AY608">
        <v>0</v>
      </c>
      <c r="AZ608">
        <v>0</v>
      </c>
      <c r="BA608">
        <v>0</v>
      </c>
      <c r="BB608">
        <v>26</v>
      </c>
      <c r="BC608">
        <v>31</v>
      </c>
      <c r="BD608">
        <v>0</v>
      </c>
      <c r="BE608">
        <v>2</v>
      </c>
      <c r="BF608">
        <v>8</v>
      </c>
      <c r="BG608" s="20"/>
      <c r="BH608" s="20"/>
      <c r="BI608" s="20"/>
      <c r="BJ608" s="20"/>
      <c r="BK608" s="20"/>
      <c r="BL608" s="20"/>
      <c r="BM608" s="20"/>
      <c r="BN608" s="20"/>
      <c r="BO608" s="20"/>
      <c r="BP608" s="20"/>
      <c r="BQ608" s="20"/>
      <c r="BR608" s="20"/>
      <c r="BS608" s="20"/>
      <c r="BT608" s="20"/>
      <c r="BU608" s="20"/>
      <c r="BV608" s="20"/>
    </row>
    <row r="609" spans="1:74" x14ac:dyDescent="0.25">
      <c r="A609" s="20" t="s">
        <v>449</v>
      </c>
      <c r="B609" s="20" t="s">
        <v>541</v>
      </c>
      <c r="C609" s="20" t="s">
        <v>542</v>
      </c>
      <c r="D609" s="1">
        <v>44507</v>
      </c>
      <c r="E609">
        <v>84</v>
      </c>
      <c r="F609">
        <v>3</v>
      </c>
      <c r="G609">
        <v>0</v>
      </c>
      <c r="H609">
        <v>0</v>
      </c>
      <c r="I609">
        <v>0</v>
      </c>
      <c r="J609">
        <v>34</v>
      </c>
      <c r="K609">
        <v>4</v>
      </c>
      <c r="L609">
        <v>11</v>
      </c>
      <c r="M609">
        <v>0</v>
      </c>
      <c r="N609">
        <v>3</v>
      </c>
      <c r="O609">
        <v>0</v>
      </c>
      <c r="P609">
        <v>0</v>
      </c>
      <c r="Q609">
        <v>0</v>
      </c>
      <c r="R609">
        <v>173</v>
      </c>
      <c r="S609">
        <v>60</v>
      </c>
      <c r="T609">
        <v>26</v>
      </c>
      <c r="U609">
        <v>6</v>
      </c>
      <c r="V609">
        <v>1</v>
      </c>
      <c r="W609">
        <v>667</v>
      </c>
      <c r="X609">
        <v>74</v>
      </c>
      <c r="Y609">
        <v>32</v>
      </c>
      <c r="Z609">
        <v>142</v>
      </c>
      <c r="AA609">
        <v>13</v>
      </c>
      <c r="AB609">
        <v>517</v>
      </c>
      <c r="AC609">
        <v>21</v>
      </c>
      <c r="AD609">
        <v>13</v>
      </c>
      <c r="AE609">
        <v>151</v>
      </c>
      <c r="AF609">
        <v>48</v>
      </c>
      <c r="AG609">
        <v>131</v>
      </c>
      <c r="AH609">
        <v>4</v>
      </c>
      <c r="AI609">
        <v>2</v>
      </c>
      <c r="AJ609">
        <v>16</v>
      </c>
      <c r="AK609">
        <v>3</v>
      </c>
      <c r="AL609">
        <v>31</v>
      </c>
      <c r="AM609">
        <v>1</v>
      </c>
      <c r="AN609">
        <v>8</v>
      </c>
      <c r="AO609">
        <v>3</v>
      </c>
      <c r="AP609">
        <v>0</v>
      </c>
      <c r="AQ609">
        <v>0</v>
      </c>
      <c r="AR609">
        <v>1</v>
      </c>
      <c r="AS609">
        <v>0</v>
      </c>
      <c r="AT609">
        <v>0</v>
      </c>
      <c r="AU609">
        <v>0</v>
      </c>
      <c r="AV609">
        <v>0</v>
      </c>
      <c r="AW609">
        <v>0</v>
      </c>
      <c r="AX609">
        <v>0</v>
      </c>
      <c r="AY609">
        <v>0</v>
      </c>
      <c r="AZ609">
        <v>0</v>
      </c>
      <c r="BA609">
        <v>0</v>
      </c>
      <c r="BB609">
        <v>0</v>
      </c>
      <c r="BC609">
        <v>0</v>
      </c>
      <c r="BD609">
        <v>0</v>
      </c>
      <c r="BE609">
        <v>0</v>
      </c>
      <c r="BF609">
        <v>0</v>
      </c>
      <c r="BG609" s="20">
        <v>1</v>
      </c>
      <c r="BH609" s="20">
        <v>0</v>
      </c>
      <c r="BI609" s="20">
        <v>65</v>
      </c>
      <c r="BJ609" s="20">
        <v>3</v>
      </c>
      <c r="BK609" s="20">
        <v>140</v>
      </c>
      <c r="BL609" s="20">
        <v>449</v>
      </c>
      <c r="BM609" s="20">
        <v>290</v>
      </c>
      <c r="BN609" s="20">
        <v>101</v>
      </c>
      <c r="BO609" s="20">
        <v>19</v>
      </c>
      <c r="BP609" s="20"/>
      <c r="BQ609" s="20"/>
      <c r="BR609" s="20"/>
      <c r="BS609" s="20"/>
      <c r="BT609" s="20"/>
      <c r="BU609" s="20"/>
      <c r="BV609" s="20"/>
    </row>
    <row r="610" spans="1:74" x14ac:dyDescent="0.25">
      <c r="A610" s="20" t="s">
        <v>449</v>
      </c>
      <c r="B610" s="20" t="s">
        <v>541</v>
      </c>
      <c r="C610" s="20" t="s">
        <v>542</v>
      </c>
      <c r="D610" s="1">
        <v>44514</v>
      </c>
      <c r="E610">
        <v>84</v>
      </c>
      <c r="F610">
        <v>4</v>
      </c>
      <c r="G610">
        <v>1</v>
      </c>
      <c r="H610">
        <v>0</v>
      </c>
      <c r="I610">
        <v>0</v>
      </c>
      <c r="J610">
        <v>35</v>
      </c>
      <c r="K610">
        <v>4</v>
      </c>
      <c r="L610">
        <v>11</v>
      </c>
      <c r="M610">
        <v>0</v>
      </c>
      <c r="N610">
        <v>3</v>
      </c>
      <c r="O610">
        <v>0</v>
      </c>
      <c r="P610">
        <v>0</v>
      </c>
      <c r="Q610">
        <v>0</v>
      </c>
      <c r="R610">
        <v>172</v>
      </c>
      <c r="S610">
        <v>71</v>
      </c>
      <c r="T610">
        <v>25</v>
      </c>
      <c r="U610">
        <v>6</v>
      </c>
      <c r="V610">
        <v>1</v>
      </c>
      <c r="W610">
        <v>662</v>
      </c>
      <c r="X610">
        <v>103</v>
      </c>
      <c r="Y610">
        <v>33</v>
      </c>
      <c r="Z610">
        <v>136</v>
      </c>
      <c r="AA610">
        <v>15</v>
      </c>
      <c r="AB610">
        <v>518</v>
      </c>
      <c r="AC610">
        <v>29</v>
      </c>
      <c r="AD610">
        <v>13</v>
      </c>
      <c r="AE610">
        <v>151</v>
      </c>
      <c r="AF610">
        <v>49</v>
      </c>
      <c r="AG610">
        <v>135</v>
      </c>
      <c r="AH610">
        <v>10</v>
      </c>
      <c r="AI610">
        <v>2</v>
      </c>
      <c r="AJ610">
        <v>16</v>
      </c>
      <c r="AK610">
        <v>3</v>
      </c>
      <c r="AL610">
        <v>31</v>
      </c>
      <c r="AM610">
        <v>1</v>
      </c>
      <c r="AN610">
        <v>8</v>
      </c>
      <c r="AO610">
        <v>2</v>
      </c>
      <c r="AP610">
        <v>0</v>
      </c>
      <c r="AQ610">
        <v>0</v>
      </c>
      <c r="AR610">
        <v>1</v>
      </c>
      <c r="AS610">
        <v>0</v>
      </c>
      <c r="AT610">
        <v>0</v>
      </c>
      <c r="AU610">
        <v>0</v>
      </c>
      <c r="AV610">
        <v>0</v>
      </c>
      <c r="AW610">
        <v>0</v>
      </c>
      <c r="AX610">
        <v>0</v>
      </c>
      <c r="AY610">
        <v>0</v>
      </c>
      <c r="AZ610">
        <v>0</v>
      </c>
      <c r="BA610">
        <v>0</v>
      </c>
      <c r="BB610">
        <v>0</v>
      </c>
      <c r="BC610">
        <v>0</v>
      </c>
      <c r="BD610">
        <v>0</v>
      </c>
      <c r="BE610">
        <v>0</v>
      </c>
      <c r="BF610">
        <v>0</v>
      </c>
      <c r="BG610" s="20">
        <v>2</v>
      </c>
      <c r="BH610" s="20">
        <v>0</v>
      </c>
      <c r="BI610" s="20">
        <v>65</v>
      </c>
      <c r="BJ610" s="20">
        <v>3</v>
      </c>
      <c r="BK610" s="20">
        <v>140</v>
      </c>
      <c r="BL610" s="20">
        <v>446</v>
      </c>
      <c r="BM610" s="20">
        <v>290</v>
      </c>
      <c r="BN610" s="20">
        <v>106</v>
      </c>
      <c r="BO610" s="20">
        <v>20</v>
      </c>
      <c r="BP610" s="20"/>
      <c r="BQ610" s="20"/>
      <c r="BR610" s="20"/>
      <c r="BS610" s="20"/>
      <c r="BT610" s="20"/>
      <c r="BU610" s="20"/>
      <c r="BV610" s="20"/>
    </row>
    <row r="611" spans="1:74" x14ac:dyDescent="0.25">
      <c r="A611" s="20" t="s">
        <v>449</v>
      </c>
      <c r="B611" s="20" t="s">
        <v>541</v>
      </c>
      <c r="C611" s="20" t="s">
        <v>542</v>
      </c>
      <c r="D611" s="1">
        <v>44521</v>
      </c>
      <c r="E611">
        <v>83</v>
      </c>
      <c r="F611">
        <v>4</v>
      </c>
      <c r="G611">
        <v>1</v>
      </c>
      <c r="H611">
        <v>0</v>
      </c>
      <c r="I611">
        <v>0</v>
      </c>
      <c r="J611">
        <v>36</v>
      </c>
      <c r="K611">
        <v>3</v>
      </c>
      <c r="L611">
        <v>11</v>
      </c>
      <c r="M611">
        <v>0</v>
      </c>
      <c r="N611">
        <v>3</v>
      </c>
      <c r="O611">
        <v>0</v>
      </c>
      <c r="P611">
        <v>0</v>
      </c>
      <c r="Q611">
        <v>0</v>
      </c>
      <c r="R611">
        <v>173</v>
      </c>
      <c r="S611">
        <v>85</v>
      </c>
      <c r="T611">
        <v>26</v>
      </c>
      <c r="U611">
        <v>6</v>
      </c>
      <c r="V611">
        <v>1</v>
      </c>
      <c r="W611">
        <v>665</v>
      </c>
      <c r="X611">
        <v>133</v>
      </c>
      <c r="Y611">
        <v>34</v>
      </c>
      <c r="Z611">
        <v>136</v>
      </c>
      <c r="AA611">
        <v>15</v>
      </c>
      <c r="AB611">
        <v>518</v>
      </c>
      <c r="AC611">
        <v>40</v>
      </c>
      <c r="AD611">
        <v>12</v>
      </c>
      <c r="AE611">
        <v>151</v>
      </c>
      <c r="AF611">
        <v>48</v>
      </c>
      <c r="AG611">
        <v>138</v>
      </c>
      <c r="AH611">
        <v>24</v>
      </c>
      <c r="AI611">
        <v>2</v>
      </c>
      <c r="AJ611">
        <v>16</v>
      </c>
      <c r="AK611">
        <v>3</v>
      </c>
      <c r="AL611">
        <v>31</v>
      </c>
      <c r="AM611">
        <v>2</v>
      </c>
      <c r="AN611">
        <v>8</v>
      </c>
      <c r="AO611">
        <v>2</v>
      </c>
      <c r="AP611">
        <v>0</v>
      </c>
      <c r="AQ611">
        <v>0</v>
      </c>
      <c r="AR611">
        <v>1</v>
      </c>
      <c r="AS611">
        <v>0</v>
      </c>
      <c r="AT611">
        <v>0</v>
      </c>
      <c r="AU611">
        <v>0</v>
      </c>
      <c r="AV611">
        <v>0</v>
      </c>
      <c r="AW611">
        <v>0</v>
      </c>
      <c r="AX611">
        <v>0</v>
      </c>
      <c r="AY611">
        <v>0</v>
      </c>
      <c r="AZ611">
        <v>0</v>
      </c>
      <c r="BA611">
        <v>0</v>
      </c>
      <c r="BB611">
        <v>0</v>
      </c>
      <c r="BC611">
        <v>0</v>
      </c>
      <c r="BD611">
        <v>0</v>
      </c>
      <c r="BE611">
        <v>0</v>
      </c>
      <c r="BF611">
        <v>0</v>
      </c>
      <c r="BG611" s="20">
        <v>2</v>
      </c>
      <c r="BH611" s="20">
        <v>0</v>
      </c>
      <c r="BI611" s="20">
        <v>64</v>
      </c>
      <c r="BJ611" s="20">
        <v>3</v>
      </c>
      <c r="BK611" s="20">
        <v>140</v>
      </c>
      <c r="BL611" s="20">
        <v>450</v>
      </c>
      <c r="BM611" s="20">
        <v>292</v>
      </c>
      <c r="BN611" s="20">
        <v>108</v>
      </c>
      <c r="BO611" s="20">
        <v>20</v>
      </c>
      <c r="BP611" s="20"/>
      <c r="BQ611" s="20"/>
      <c r="BR611" s="20"/>
      <c r="BS611" s="20"/>
      <c r="BT611" s="20"/>
      <c r="BU611" s="20"/>
      <c r="BV611" s="20"/>
    </row>
    <row r="612" spans="1:74" x14ac:dyDescent="0.25">
      <c r="A612" s="20" t="s">
        <v>449</v>
      </c>
      <c r="B612" s="20" t="s">
        <v>541</v>
      </c>
      <c r="C612" s="20" t="s">
        <v>542</v>
      </c>
      <c r="D612" s="1">
        <v>44528</v>
      </c>
      <c r="E612">
        <v>83</v>
      </c>
      <c r="F612">
        <v>4</v>
      </c>
      <c r="G612">
        <v>1</v>
      </c>
      <c r="H612">
        <v>0</v>
      </c>
      <c r="I612">
        <v>0</v>
      </c>
      <c r="J612">
        <v>39</v>
      </c>
      <c r="K612">
        <v>3</v>
      </c>
      <c r="L612">
        <v>11</v>
      </c>
      <c r="M612">
        <v>0</v>
      </c>
      <c r="N612">
        <v>3</v>
      </c>
      <c r="O612">
        <v>0</v>
      </c>
      <c r="P612">
        <v>0</v>
      </c>
      <c r="Q612">
        <v>0</v>
      </c>
      <c r="R612">
        <v>173</v>
      </c>
      <c r="S612">
        <v>89</v>
      </c>
      <c r="T612">
        <v>26</v>
      </c>
      <c r="U612">
        <v>6</v>
      </c>
      <c r="V612">
        <v>1</v>
      </c>
      <c r="W612">
        <v>666</v>
      </c>
      <c r="X612">
        <v>162</v>
      </c>
      <c r="Y612">
        <v>34</v>
      </c>
      <c r="Z612">
        <v>137</v>
      </c>
      <c r="AA612">
        <v>17</v>
      </c>
      <c r="AB612">
        <v>516</v>
      </c>
      <c r="AC612">
        <v>60</v>
      </c>
      <c r="AD612">
        <v>12</v>
      </c>
      <c r="AE612">
        <v>153</v>
      </c>
      <c r="AF612">
        <v>45</v>
      </c>
      <c r="AG612">
        <v>140</v>
      </c>
      <c r="AH612">
        <v>29</v>
      </c>
      <c r="AI612">
        <v>2</v>
      </c>
      <c r="AJ612">
        <v>16</v>
      </c>
      <c r="AK612">
        <v>5</v>
      </c>
      <c r="AL612">
        <v>30</v>
      </c>
      <c r="AM612">
        <v>3</v>
      </c>
      <c r="AN612">
        <v>8</v>
      </c>
      <c r="AO612">
        <v>2</v>
      </c>
      <c r="AP612">
        <v>0</v>
      </c>
      <c r="AQ612">
        <v>0</v>
      </c>
      <c r="AR612">
        <v>1</v>
      </c>
      <c r="AS612">
        <v>0</v>
      </c>
      <c r="AT612">
        <v>0</v>
      </c>
      <c r="AU612">
        <v>0</v>
      </c>
      <c r="AV612">
        <v>0</v>
      </c>
      <c r="AW612">
        <v>0</v>
      </c>
      <c r="AX612">
        <v>0</v>
      </c>
      <c r="AY612">
        <v>0</v>
      </c>
      <c r="AZ612">
        <v>0</v>
      </c>
      <c r="BA612">
        <v>0</v>
      </c>
      <c r="BB612">
        <v>0</v>
      </c>
      <c r="BC612">
        <v>0</v>
      </c>
      <c r="BD612">
        <v>0</v>
      </c>
      <c r="BE612">
        <v>0</v>
      </c>
      <c r="BF612">
        <v>0</v>
      </c>
      <c r="BG612" s="20">
        <v>2</v>
      </c>
      <c r="BH612" s="20">
        <v>0</v>
      </c>
      <c r="BI612" s="20">
        <v>64</v>
      </c>
      <c r="BJ612" s="20">
        <v>3</v>
      </c>
      <c r="BK612" s="20">
        <v>140</v>
      </c>
      <c r="BL612" s="20">
        <v>448</v>
      </c>
      <c r="BM612" s="20">
        <v>293</v>
      </c>
      <c r="BN612" s="20">
        <v>109</v>
      </c>
      <c r="BO612" s="20">
        <v>19</v>
      </c>
      <c r="BP612" s="20"/>
      <c r="BQ612" s="20"/>
      <c r="BR612" s="20"/>
      <c r="BS612" s="20"/>
      <c r="BT612" s="20"/>
      <c r="BU612" s="20"/>
      <c r="BV612" s="20"/>
    </row>
    <row r="613" spans="1:74" x14ac:dyDescent="0.25">
      <c r="A613" s="20" t="s">
        <v>449</v>
      </c>
      <c r="B613" s="20" t="s">
        <v>541</v>
      </c>
      <c r="C613" s="20" t="s">
        <v>542</v>
      </c>
      <c r="D613" s="1">
        <v>44535</v>
      </c>
      <c r="E613">
        <v>82</v>
      </c>
      <c r="F613">
        <v>4</v>
      </c>
      <c r="G613">
        <v>1</v>
      </c>
      <c r="H613">
        <v>0</v>
      </c>
      <c r="I613">
        <v>0</v>
      </c>
      <c r="J613">
        <v>44</v>
      </c>
      <c r="K613">
        <v>2</v>
      </c>
      <c r="L613">
        <v>11</v>
      </c>
      <c r="M613">
        <v>0</v>
      </c>
      <c r="N613">
        <v>3</v>
      </c>
      <c r="O613">
        <v>0</v>
      </c>
      <c r="P613">
        <v>0</v>
      </c>
      <c r="Q613">
        <v>0</v>
      </c>
      <c r="R613">
        <v>173</v>
      </c>
      <c r="S613">
        <v>97</v>
      </c>
      <c r="T613">
        <v>26</v>
      </c>
      <c r="U613">
        <v>6</v>
      </c>
      <c r="V613">
        <v>1</v>
      </c>
      <c r="W613">
        <v>664</v>
      </c>
      <c r="X613">
        <v>194</v>
      </c>
      <c r="Y613">
        <v>35</v>
      </c>
      <c r="Z613">
        <v>134</v>
      </c>
      <c r="AA613">
        <v>17</v>
      </c>
      <c r="AB613">
        <v>515</v>
      </c>
      <c r="AC613">
        <v>101</v>
      </c>
      <c r="AD613">
        <v>12</v>
      </c>
      <c r="AE613">
        <v>153</v>
      </c>
      <c r="AF613">
        <v>44</v>
      </c>
      <c r="AG613">
        <v>142</v>
      </c>
      <c r="AH613">
        <v>37</v>
      </c>
      <c r="AI613">
        <v>2</v>
      </c>
      <c r="AJ613">
        <v>16</v>
      </c>
      <c r="AK613">
        <v>4</v>
      </c>
      <c r="AL613">
        <v>30</v>
      </c>
      <c r="AM613">
        <v>3</v>
      </c>
      <c r="AN613">
        <v>8</v>
      </c>
      <c r="AO613">
        <v>2</v>
      </c>
      <c r="AP613">
        <v>0</v>
      </c>
      <c r="AQ613">
        <v>0</v>
      </c>
      <c r="AR613">
        <v>1</v>
      </c>
      <c r="AS613">
        <v>0</v>
      </c>
      <c r="AT613">
        <v>0</v>
      </c>
      <c r="AU613">
        <v>0</v>
      </c>
      <c r="AV613">
        <v>0</v>
      </c>
      <c r="AW613">
        <v>0</v>
      </c>
      <c r="AX613">
        <v>0</v>
      </c>
      <c r="AY613">
        <v>0</v>
      </c>
      <c r="AZ613">
        <v>0</v>
      </c>
      <c r="BA613">
        <v>0</v>
      </c>
      <c r="BB613">
        <v>0</v>
      </c>
      <c r="BC613">
        <v>0</v>
      </c>
      <c r="BD613">
        <v>0</v>
      </c>
      <c r="BE613">
        <v>0</v>
      </c>
      <c r="BF613">
        <v>0</v>
      </c>
      <c r="BG613" s="20">
        <v>2</v>
      </c>
      <c r="BH613" s="20">
        <v>0</v>
      </c>
      <c r="BI613" s="20">
        <v>65</v>
      </c>
      <c r="BJ613" s="20">
        <v>3</v>
      </c>
      <c r="BK613" s="20">
        <v>140</v>
      </c>
      <c r="BL613" s="20">
        <v>448</v>
      </c>
      <c r="BM613" s="20">
        <v>294</v>
      </c>
      <c r="BN613" s="20">
        <v>112</v>
      </c>
      <c r="BO613" s="20">
        <v>19</v>
      </c>
      <c r="BP613" s="20"/>
      <c r="BQ613" s="20"/>
      <c r="BR613" s="20"/>
      <c r="BS613" s="20"/>
      <c r="BT613" s="20"/>
      <c r="BU613" s="20"/>
      <c r="BV613" s="20"/>
    </row>
    <row r="614" spans="1:74" x14ac:dyDescent="0.25">
      <c r="A614" s="20" t="s">
        <v>449</v>
      </c>
      <c r="B614" s="20" t="s">
        <v>541</v>
      </c>
      <c r="C614" s="20" t="s">
        <v>542</v>
      </c>
      <c r="D614" s="1">
        <v>44542</v>
      </c>
      <c r="E614">
        <v>82</v>
      </c>
      <c r="F614">
        <v>4</v>
      </c>
      <c r="G614">
        <v>1</v>
      </c>
      <c r="H614">
        <v>0</v>
      </c>
      <c r="I614">
        <v>0</v>
      </c>
      <c r="J614">
        <v>45</v>
      </c>
      <c r="K614">
        <v>2</v>
      </c>
      <c r="L614">
        <v>11</v>
      </c>
      <c r="M614">
        <v>0</v>
      </c>
      <c r="N614">
        <v>3</v>
      </c>
      <c r="O614">
        <v>1</v>
      </c>
      <c r="P614">
        <v>0</v>
      </c>
      <c r="Q614">
        <v>0</v>
      </c>
      <c r="R614">
        <v>173</v>
      </c>
      <c r="S614">
        <v>101</v>
      </c>
      <c r="T614">
        <v>26</v>
      </c>
      <c r="U614">
        <v>6</v>
      </c>
      <c r="V614">
        <v>1</v>
      </c>
      <c r="W614">
        <v>669</v>
      </c>
      <c r="X614">
        <v>212</v>
      </c>
      <c r="Y614">
        <v>34</v>
      </c>
      <c r="Z614">
        <v>134</v>
      </c>
      <c r="AA614">
        <v>17</v>
      </c>
      <c r="AB614">
        <v>515</v>
      </c>
      <c r="AC614">
        <v>130</v>
      </c>
      <c r="AD614">
        <v>12</v>
      </c>
      <c r="AE614">
        <v>153</v>
      </c>
      <c r="AF614">
        <v>44</v>
      </c>
      <c r="AG614">
        <v>143</v>
      </c>
      <c r="AH614">
        <v>39</v>
      </c>
      <c r="AI614">
        <v>2</v>
      </c>
      <c r="AJ614">
        <v>16</v>
      </c>
      <c r="AK614">
        <v>4</v>
      </c>
      <c r="AL614">
        <v>30</v>
      </c>
      <c r="AM614">
        <v>11</v>
      </c>
      <c r="AN614">
        <v>8</v>
      </c>
      <c r="AO614">
        <v>2</v>
      </c>
      <c r="AP614">
        <v>0</v>
      </c>
      <c r="AQ614">
        <v>0</v>
      </c>
      <c r="AR614">
        <v>1</v>
      </c>
      <c r="AS614">
        <v>0</v>
      </c>
      <c r="AT614">
        <v>0</v>
      </c>
      <c r="AU614">
        <v>0</v>
      </c>
      <c r="AV614">
        <v>0</v>
      </c>
      <c r="AW614">
        <v>0</v>
      </c>
      <c r="AX614">
        <v>0</v>
      </c>
      <c r="AY614">
        <v>0</v>
      </c>
      <c r="AZ614">
        <v>0</v>
      </c>
      <c r="BA614">
        <v>0</v>
      </c>
      <c r="BB614">
        <v>0</v>
      </c>
      <c r="BC614">
        <v>0</v>
      </c>
      <c r="BD614">
        <v>0</v>
      </c>
      <c r="BE614">
        <v>0</v>
      </c>
      <c r="BF614">
        <v>0</v>
      </c>
      <c r="BG614" s="20">
        <v>2</v>
      </c>
      <c r="BH614" s="20">
        <v>0</v>
      </c>
      <c r="BI614" s="20">
        <v>65</v>
      </c>
      <c r="BJ614" s="20">
        <v>3</v>
      </c>
      <c r="BK614" s="20">
        <v>140</v>
      </c>
      <c r="BL614" s="20">
        <v>452</v>
      </c>
      <c r="BM614" s="20">
        <v>294</v>
      </c>
      <c r="BN614" s="20">
        <v>113</v>
      </c>
      <c r="BO614" s="20">
        <v>19</v>
      </c>
      <c r="BP614" s="20"/>
      <c r="BQ614" s="20"/>
      <c r="BR614" s="20"/>
      <c r="BS614" s="20"/>
      <c r="BT614" s="20"/>
      <c r="BU614" s="20"/>
      <c r="BV614" s="20"/>
    </row>
    <row r="615" spans="1:74" x14ac:dyDescent="0.25">
      <c r="A615" s="20" t="s">
        <v>449</v>
      </c>
      <c r="B615" s="20" t="s">
        <v>541</v>
      </c>
      <c r="C615" s="20" t="s">
        <v>542</v>
      </c>
      <c r="D615" s="1">
        <v>44549</v>
      </c>
      <c r="E615">
        <v>82</v>
      </c>
      <c r="F615">
        <v>4</v>
      </c>
      <c r="G615">
        <v>1</v>
      </c>
      <c r="H615">
        <v>0</v>
      </c>
      <c r="I615">
        <v>0</v>
      </c>
      <c r="J615">
        <v>46</v>
      </c>
      <c r="K615">
        <v>2</v>
      </c>
      <c r="L615">
        <v>11</v>
      </c>
      <c r="M615">
        <v>0</v>
      </c>
      <c r="N615">
        <v>3</v>
      </c>
      <c r="O615">
        <v>1</v>
      </c>
      <c r="P615">
        <v>0</v>
      </c>
      <c r="Q615">
        <v>0</v>
      </c>
      <c r="R615">
        <v>168</v>
      </c>
      <c r="S615">
        <v>104</v>
      </c>
      <c r="T615">
        <v>25</v>
      </c>
      <c r="U615">
        <v>6</v>
      </c>
      <c r="V615">
        <v>1</v>
      </c>
      <c r="W615">
        <v>670</v>
      </c>
      <c r="X615">
        <v>240</v>
      </c>
      <c r="Y615">
        <v>34</v>
      </c>
      <c r="Z615">
        <v>134</v>
      </c>
      <c r="AA615">
        <v>15</v>
      </c>
      <c r="AB615">
        <v>514</v>
      </c>
      <c r="AC615">
        <v>150</v>
      </c>
      <c r="AD615">
        <v>12</v>
      </c>
      <c r="AE615">
        <v>149</v>
      </c>
      <c r="AF615">
        <v>44</v>
      </c>
      <c r="AG615">
        <v>144</v>
      </c>
      <c r="AH615">
        <v>59</v>
      </c>
      <c r="AI615">
        <v>2</v>
      </c>
      <c r="AJ615">
        <v>16</v>
      </c>
      <c r="AK615">
        <v>4</v>
      </c>
      <c r="AL615">
        <v>30</v>
      </c>
      <c r="AM615">
        <v>15</v>
      </c>
      <c r="AN615">
        <v>8</v>
      </c>
      <c r="AO615">
        <v>2</v>
      </c>
      <c r="AP615">
        <v>0</v>
      </c>
      <c r="AQ615">
        <v>0</v>
      </c>
      <c r="AR615">
        <v>1</v>
      </c>
      <c r="AS615">
        <v>0</v>
      </c>
      <c r="AT615">
        <v>0</v>
      </c>
      <c r="AU615">
        <v>0</v>
      </c>
      <c r="AV615">
        <v>0</v>
      </c>
      <c r="AW615">
        <v>0</v>
      </c>
      <c r="AX615">
        <v>0</v>
      </c>
      <c r="AY615">
        <v>0</v>
      </c>
      <c r="AZ615">
        <v>0</v>
      </c>
      <c r="BA615">
        <v>0</v>
      </c>
      <c r="BB615">
        <v>0</v>
      </c>
      <c r="BC615">
        <v>0</v>
      </c>
      <c r="BD615">
        <v>0</v>
      </c>
      <c r="BE615">
        <v>0</v>
      </c>
      <c r="BF615">
        <v>0</v>
      </c>
      <c r="BG615" s="20">
        <v>2</v>
      </c>
      <c r="BH615" s="20">
        <v>0</v>
      </c>
      <c r="BI615" s="20">
        <v>65</v>
      </c>
      <c r="BJ615" s="20">
        <v>3</v>
      </c>
      <c r="BK615" s="20">
        <v>136</v>
      </c>
      <c r="BL615" s="20">
        <v>456</v>
      </c>
      <c r="BM615" s="20">
        <v>298</v>
      </c>
      <c r="BN615" s="20">
        <v>115</v>
      </c>
      <c r="BO615" s="20">
        <v>19</v>
      </c>
      <c r="BP615" s="20">
        <v>4922</v>
      </c>
      <c r="BQ615" s="20">
        <v>973</v>
      </c>
      <c r="BR615" s="20">
        <v>0</v>
      </c>
      <c r="BS615" s="20">
        <v>53</v>
      </c>
      <c r="BT615" s="20">
        <v>1292</v>
      </c>
      <c r="BU615" s="20">
        <v>325</v>
      </c>
      <c r="BV615" s="20">
        <v>3055</v>
      </c>
    </row>
    <row r="616" spans="1:74" x14ac:dyDescent="0.25">
      <c r="A616" s="20" t="s">
        <v>449</v>
      </c>
      <c r="B616" s="20" t="s">
        <v>541</v>
      </c>
      <c r="C616" s="20" t="s">
        <v>542</v>
      </c>
      <c r="D616" s="1">
        <v>44558</v>
      </c>
      <c r="E616">
        <v>83</v>
      </c>
      <c r="F616">
        <v>4</v>
      </c>
      <c r="G616">
        <v>2</v>
      </c>
      <c r="H616">
        <v>0</v>
      </c>
      <c r="I616">
        <v>0</v>
      </c>
      <c r="J616">
        <v>49</v>
      </c>
      <c r="K616">
        <v>2</v>
      </c>
      <c r="L616">
        <v>12</v>
      </c>
      <c r="M616">
        <v>0</v>
      </c>
      <c r="N616">
        <v>3</v>
      </c>
      <c r="O616">
        <v>2</v>
      </c>
      <c r="P616">
        <v>0</v>
      </c>
      <c r="Q616">
        <v>0</v>
      </c>
      <c r="R616">
        <v>169</v>
      </c>
      <c r="S616">
        <v>108</v>
      </c>
      <c r="T616">
        <v>25</v>
      </c>
      <c r="U616">
        <v>6</v>
      </c>
      <c r="V616">
        <v>1</v>
      </c>
      <c r="W616">
        <v>676</v>
      </c>
      <c r="X616">
        <v>274</v>
      </c>
      <c r="Y616">
        <v>34</v>
      </c>
      <c r="Z616">
        <v>133</v>
      </c>
      <c r="AA616">
        <v>16</v>
      </c>
      <c r="AB616">
        <v>514</v>
      </c>
      <c r="AC616">
        <v>180</v>
      </c>
      <c r="AD616">
        <v>12</v>
      </c>
      <c r="AE616">
        <v>148</v>
      </c>
      <c r="AF616">
        <v>43</v>
      </c>
      <c r="AG616">
        <v>145</v>
      </c>
      <c r="AH616">
        <v>71</v>
      </c>
      <c r="AI616">
        <v>2</v>
      </c>
      <c r="AJ616">
        <v>16</v>
      </c>
      <c r="AK616">
        <v>4</v>
      </c>
      <c r="AL616">
        <v>30</v>
      </c>
      <c r="AM616">
        <v>17</v>
      </c>
      <c r="AN616">
        <v>8</v>
      </c>
      <c r="AO616">
        <v>2</v>
      </c>
      <c r="AP616">
        <v>0</v>
      </c>
      <c r="AQ616">
        <v>0</v>
      </c>
      <c r="AR616">
        <v>1</v>
      </c>
      <c r="AS616">
        <v>0</v>
      </c>
      <c r="AT616">
        <v>0</v>
      </c>
      <c r="AU616">
        <v>0</v>
      </c>
      <c r="AV616">
        <v>0</v>
      </c>
      <c r="AW616">
        <v>0</v>
      </c>
      <c r="AX616">
        <v>0</v>
      </c>
      <c r="AY616">
        <v>0</v>
      </c>
      <c r="AZ616">
        <v>0</v>
      </c>
      <c r="BA616">
        <v>0</v>
      </c>
      <c r="BB616">
        <v>0</v>
      </c>
      <c r="BC616">
        <v>0</v>
      </c>
      <c r="BD616">
        <v>0</v>
      </c>
      <c r="BE616">
        <v>0</v>
      </c>
      <c r="BF616">
        <v>0</v>
      </c>
      <c r="BG616" s="20">
        <v>3</v>
      </c>
      <c r="BH616" s="20">
        <v>0</v>
      </c>
      <c r="BI616" s="20">
        <v>66</v>
      </c>
      <c r="BJ616" s="20">
        <v>3</v>
      </c>
      <c r="BK616" s="20">
        <v>137</v>
      </c>
      <c r="BL616" s="20">
        <v>462</v>
      </c>
      <c r="BM616" s="20">
        <v>299</v>
      </c>
      <c r="BN616" s="20">
        <v>117</v>
      </c>
      <c r="BO616" s="20">
        <v>19</v>
      </c>
      <c r="BP616" s="20">
        <v>4931</v>
      </c>
      <c r="BQ616" s="20">
        <v>1486</v>
      </c>
      <c r="BR616" s="20">
        <v>0</v>
      </c>
      <c r="BS616" s="20">
        <v>53</v>
      </c>
      <c r="BT616" s="20">
        <v>1279</v>
      </c>
      <c r="BU616" s="20">
        <v>318</v>
      </c>
      <c r="BV616" s="20">
        <v>3082</v>
      </c>
    </row>
    <row r="617" spans="1:74" x14ac:dyDescent="0.25">
      <c r="A617" s="20" t="s">
        <v>449</v>
      </c>
      <c r="B617" s="20" t="s">
        <v>541</v>
      </c>
      <c r="C617" s="20" t="s">
        <v>542</v>
      </c>
      <c r="D617" s="1">
        <v>44564</v>
      </c>
      <c r="E617">
        <v>83</v>
      </c>
      <c r="F617">
        <v>4</v>
      </c>
      <c r="G617">
        <v>2</v>
      </c>
      <c r="H617">
        <v>0</v>
      </c>
      <c r="I617">
        <v>0</v>
      </c>
      <c r="J617">
        <v>49</v>
      </c>
      <c r="K617">
        <v>2</v>
      </c>
      <c r="L617">
        <v>12</v>
      </c>
      <c r="M617">
        <v>0</v>
      </c>
      <c r="N617">
        <v>3</v>
      </c>
      <c r="O617">
        <v>2</v>
      </c>
      <c r="P617">
        <v>0</v>
      </c>
      <c r="Q617">
        <v>0</v>
      </c>
      <c r="R617">
        <v>169</v>
      </c>
      <c r="S617">
        <v>112</v>
      </c>
      <c r="T617">
        <v>24</v>
      </c>
      <c r="U617">
        <v>5</v>
      </c>
      <c r="V617">
        <v>1</v>
      </c>
      <c r="W617">
        <v>677</v>
      </c>
      <c r="X617">
        <v>277</v>
      </c>
      <c r="Y617">
        <v>33</v>
      </c>
      <c r="Z617">
        <v>133</v>
      </c>
      <c r="AA617">
        <v>17</v>
      </c>
      <c r="AB617">
        <v>511</v>
      </c>
      <c r="AC617">
        <v>186</v>
      </c>
      <c r="AD617">
        <v>12</v>
      </c>
      <c r="AE617">
        <v>147</v>
      </c>
      <c r="AF617">
        <v>43</v>
      </c>
      <c r="AG617">
        <v>145</v>
      </c>
      <c r="AH617">
        <v>75</v>
      </c>
      <c r="AI617">
        <v>2</v>
      </c>
      <c r="AJ617">
        <v>16</v>
      </c>
      <c r="AK617">
        <v>4</v>
      </c>
      <c r="AL617">
        <v>30</v>
      </c>
      <c r="AM617">
        <v>17</v>
      </c>
      <c r="AN617">
        <v>8</v>
      </c>
      <c r="AO617">
        <v>2</v>
      </c>
      <c r="AP617">
        <v>0</v>
      </c>
      <c r="AQ617">
        <v>0</v>
      </c>
      <c r="AR617">
        <v>1</v>
      </c>
      <c r="AS617">
        <v>0</v>
      </c>
      <c r="AT617">
        <v>0</v>
      </c>
      <c r="AU617">
        <v>0</v>
      </c>
      <c r="AV617">
        <v>0</v>
      </c>
      <c r="AW617">
        <v>0</v>
      </c>
      <c r="AX617">
        <v>0</v>
      </c>
      <c r="AY617">
        <v>0</v>
      </c>
      <c r="AZ617">
        <v>0</v>
      </c>
      <c r="BA617">
        <v>0</v>
      </c>
      <c r="BB617">
        <v>0</v>
      </c>
      <c r="BC617">
        <v>0</v>
      </c>
      <c r="BD617">
        <v>0</v>
      </c>
      <c r="BE617">
        <v>0</v>
      </c>
      <c r="BF617">
        <v>0</v>
      </c>
      <c r="BG617" s="20">
        <v>3</v>
      </c>
      <c r="BH617" s="20">
        <v>0</v>
      </c>
      <c r="BI617" s="20">
        <v>67</v>
      </c>
      <c r="BJ617" s="20">
        <v>3</v>
      </c>
      <c r="BK617" s="20">
        <v>139</v>
      </c>
      <c r="BL617" s="20">
        <v>461</v>
      </c>
      <c r="BM617" s="20">
        <v>296</v>
      </c>
      <c r="BN617" s="20">
        <v>117</v>
      </c>
      <c r="BO617" s="20">
        <v>19</v>
      </c>
      <c r="BP617" s="20">
        <v>4920</v>
      </c>
      <c r="BQ617" s="20">
        <v>1595</v>
      </c>
      <c r="BR617" s="20">
        <v>0</v>
      </c>
      <c r="BS617" s="20">
        <v>51</v>
      </c>
      <c r="BT617" s="20">
        <v>1272</v>
      </c>
      <c r="BU617" s="20">
        <v>317</v>
      </c>
      <c r="BV617" s="20">
        <v>3084</v>
      </c>
    </row>
    <row r="618" spans="1:74" x14ac:dyDescent="0.25">
      <c r="A618" s="20" t="s">
        <v>449</v>
      </c>
      <c r="B618" s="20" t="s">
        <v>541</v>
      </c>
      <c r="C618" s="20" t="s">
        <v>542</v>
      </c>
      <c r="D618" s="1">
        <v>44570</v>
      </c>
      <c r="E618">
        <v>84</v>
      </c>
      <c r="F618">
        <v>4</v>
      </c>
      <c r="G618">
        <v>2</v>
      </c>
      <c r="H618">
        <v>0</v>
      </c>
      <c r="I618">
        <v>0</v>
      </c>
      <c r="J618">
        <v>50</v>
      </c>
      <c r="K618">
        <v>2</v>
      </c>
      <c r="L618">
        <v>12</v>
      </c>
      <c r="M618">
        <v>0</v>
      </c>
      <c r="N618">
        <v>3</v>
      </c>
      <c r="O618">
        <v>2</v>
      </c>
      <c r="P618">
        <v>0</v>
      </c>
      <c r="Q618">
        <v>0</v>
      </c>
      <c r="R618">
        <v>170</v>
      </c>
      <c r="S618">
        <v>113</v>
      </c>
      <c r="T618">
        <v>24</v>
      </c>
      <c r="U618">
        <v>5</v>
      </c>
      <c r="V618">
        <v>1</v>
      </c>
      <c r="W618">
        <v>676</v>
      </c>
      <c r="X618">
        <v>290</v>
      </c>
      <c r="Y618">
        <v>33</v>
      </c>
      <c r="Z618">
        <v>134</v>
      </c>
      <c r="AA618">
        <v>17</v>
      </c>
      <c r="AB618">
        <v>513</v>
      </c>
      <c r="AC618">
        <v>200</v>
      </c>
      <c r="AD618">
        <v>12</v>
      </c>
      <c r="AE618">
        <v>146</v>
      </c>
      <c r="AF618">
        <v>43</v>
      </c>
      <c r="AG618">
        <v>149</v>
      </c>
      <c r="AH618">
        <v>82</v>
      </c>
      <c r="AI618">
        <v>2</v>
      </c>
      <c r="AJ618">
        <v>17</v>
      </c>
      <c r="AK618">
        <v>3</v>
      </c>
      <c r="AL618">
        <v>30</v>
      </c>
      <c r="AM618">
        <v>17</v>
      </c>
      <c r="AN618">
        <v>8</v>
      </c>
      <c r="AO618">
        <v>2</v>
      </c>
      <c r="AP618">
        <v>0</v>
      </c>
      <c r="AQ618">
        <v>0</v>
      </c>
      <c r="AR618">
        <v>1</v>
      </c>
      <c r="AS618">
        <v>0</v>
      </c>
      <c r="AT618">
        <v>0</v>
      </c>
      <c r="AU618">
        <v>0</v>
      </c>
      <c r="AV618">
        <v>0</v>
      </c>
      <c r="AW618">
        <v>0</v>
      </c>
      <c r="AX618">
        <v>0</v>
      </c>
      <c r="AY618">
        <v>0</v>
      </c>
      <c r="AZ618">
        <v>0</v>
      </c>
      <c r="BA618">
        <v>0</v>
      </c>
      <c r="BB618">
        <v>0</v>
      </c>
      <c r="BC618">
        <v>0</v>
      </c>
      <c r="BD618">
        <v>0</v>
      </c>
      <c r="BE618">
        <v>0</v>
      </c>
      <c r="BF618">
        <v>0</v>
      </c>
      <c r="BG618" s="20">
        <v>3</v>
      </c>
      <c r="BH618" s="20">
        <v>0</v>
      </c>
      <c r="BI618" s="20">
        <v>68</v>
      </c>
      <c r="BJ618" s="20">
        <v>3</v>
      </c>
      <c r="BK618" s="20">
        <v>140</v>
      </c>
      <c r="BL618" s="20">
        <v>460</v>
      </c>
      <c r="BM618" s="20">
        <v>299</v>
      </c>
      <c r="BN618" s="20">
        <v>120</v>
      </c>
      <c r="BO618" s="20">
        <v>19</v>
      </c>
      <c r="BP618" s="20">
        <v>4937</v>
      </c>
      <c r="BQ618" s="20">
        <v>1748</v>
      </c>
      <c r="BR618" s="20">
        <v>0</v>
      </c>
      <c r="BS618" s="20">
        <v>51</v>
      </c>
      <c r="BT618" s="20">
        <v>1270</v>
      </c>
      <c r="BU618" s="20">
        <v>316</v>
      </c>
      <c r="BV618" s="20">
        <v>3105</v>
      </c>
    </row>
    <row r="619" spans="1:74" x14ac:dyDescent="0.25">
      <c r="A619" s="20" t="s">
        <v>449</v>
      </c>
      <c r="B619" s="20" t="s">
        <v>541</v>
      </c>
      <c r="C619" s="20" t="s">
        <v>542</v>
      </c>
      <c r="D619" s="1">
        <v>44577</v>
      </c>
      <c r="E619">
        <v>83</v>
      </c>
      <c r="F619">
        <v>4</v>
      </c>
      <c r="G619">
        <v>2</v>
      </c>
      <c r="H619">
        <v>0</v>
      </c>
      <c r="I619">
        <v>0</v>
      </c>
      <c r="J619">
        <v>49</v>
      </c>
      <c r="K619">
        <v>1</v>
      </c>
      <c r="L619">
        <v>12</v>
      </c>
      <c r="M619">
        <v>0</v>
      </c>
      <c r="N619">
        <v>3</v>
      </c>
      <c r="O619">
        <v>2</v>
      </c>
      <c r="P619">
        <v>0</v>
      </c>
      <c r="Q619">
        <v>0</v>
      </c>
      <c r="R619">
        <v>171</v>
      </c>
      <c r="S619">
        <v>116</v>
      </c>
      <c r="T619">
        <v>23</v>
      </c>
      <c r="U619">
        <v>5</v>
      </c>
      <c r="V619">
        <v>1</v>
      </c>
      <c r="W619">
        <v>682</v>
      </c>
      <c r="X619">
        <v>300</v>
      </c>
      <c r="Y619">
        <v>33</v>
      </c>
      <c r="Z619">
        <v>137</v>
      </c>
      <c r="AA619">
        <v>16</v>
      </c>
      <c r="AB619">
        <v>511</v>
      </c>
      <c r="AC619">
        <v>204</v>
      </c>
      <c r="AD619">
        <v>12</v>
      </c>
      <c r="AE619">
        <v>142</v>
      </c>
      <c r="AF619">
        <v>44</v>
      </c>
      <c r="AG619">
        <v>154</v>
      </c>
      <c r="AH619">
        <v>86</v>
      </c>
      <c r="AI619">
        <v>2</v>
      </c>
      <c r="AJ619">
        <v>17</v>
      </c>
      <c r="AK619">
        <v>3</v>
      </c>
      <c r="AL619">
        <v>30</v>
      </c>
      <c r="AM619">
        <v>17</v>
      </c>
      <c r="AN619">
        <v>8</v>
      </c>
      <c r="AO619">
        <v>1</v>
      </c>
      <c r="AP619">
        <v>0</v>
      </c>
      <c r="AQ619">
        <v>0</v>
      </c>
      <c r="AR619">
        <v>0</v>
      </c>
      <c r="AS619">
        <v>0</v>
      </c>
      <c r="AT619">
        <v>0</v>
      </c>
      <c r="AU619">
        <v>0</v>
      </c>
      <c r="AV619">
        <v>0</v>
      </c>
      <c r="AW619">
        <v>0</v>
      </c>
      <c r="AX619">
        <v>0</v>
      </c>
      <c r="AY619">
        <v>0</v>
      </c>
      <c r="AZ619">
        <v>0</v>
      </c>
      <c r="BA619">
        <v>0</v>
      </c>
      <c r="BB619">
        <v>0</v>
      </c>
      <c r="BC619">
        <v>0</v>
      </c>
      <c r="BD619">
        <v>0</v>
      </c>
      <c r="BE619">
        <v>0</v>
      </c>
      <c r="BF619">
        <v>0</v>
      </c>
      <c r="BG619" s="20">
        <v>3</v>
      </c>
      <c r="BH619" s="20">
        <v>0</v>
      </c>
      <c r="BI619" s="20">
        <v>67</v>
      </c>
      <c r="BJ619" s="20">
        <v>3</v>
      </c>
      <c r="BK619" s="20">
        <v>141</v>
      </c>
      <c r="BL619" s="20">
        <v>463</v>
      </c>
      <c r="BM619" s="20">
        <v>300</v>
      </c>
      <c r="BN619" s="20">
        <v>125</v>
      </c>
      <c r="BO619" s="20">
        <v>19</v>
      </c>
      <c r="BP619" s="20">
        <v>4953</v>
      </c>
      <c r="BQ619" s="20">
        <v>1870</v>
      </c>
      <c r="BR619" s="20">
        <v>0</v>
      </c>
      <c r="BS619" s="20">
        <v>49</v>
      </c>
      <c r="BT619" s="20">
        <v>1257</v>
      </c>
      <c r="BU619" s="20">
        <v>330</v>
      </c>
      <c r="BV619" s="20">
        <v>3114</v>
      </c>
    </row>
    <row r="620" spans="1:74" x14ac:dyDescent="0.25">
      <c r="A620" s="20" t="s">
        <v>449</v>
      </c>
      <c r="B620" s="20" t="s">
        <v>541</v>
      </c>
      <c r="C620" s="20" t="s">
        <v>542</v>
      </c>
      <c r="D620" s="1">
        <v>44584</v>
      </c>
      <c r="E620">
        <v>83</v>
      </c>
      <c r="F620">
        <v>4</v>
      </c>
      <c r="G620">
        <v>2</v>
      </c>
      <c r="H620">
        <v>0</v>
      </c>
      <c r="I620">
        <v>0</v>
      </c>
      <c r="J620">
        <v>50</v>
      </c>
      <c r="K620">
        <v>1</v>
      </c>
      <c r="L620">
        <v>12</v>
      </c>
      <c r="M620">
        <v>0</v>
      </c>
      <c r="N620">
        <v>3</v>
      </c>
      <c r="O620">
        <v>2</v>
      </c>
      <c r="P620">
        <v>0</v>
      </c>
      <c r="Q620">
        <v>0</v>
      </c>
      <c r="R620">
        <v>170</v>
      </c>
      <c r="S620">
        <v>117</v>
      </c>
      <c r="T620">
        <v>23</v>
      </c>
      <c r="U620">
        <v>5</v>
      </c>
      <c r="V620">
        <v>1</v>
      </c>
      <c r="W620">
        <v>683</v>
      </c>
      <c r="X620">
        <v>307</v>
      </c>
      <c r="Y620">
        <v>32</v>
      </c>
      <c r="Z620">
        <v>135</v>
      </c>
      <c r="AA620">
        <v>16</v>
      </c>
      <c r="AB620">
        <v>510</v>
      </c>
      <c r="AC620">
        <v>210</v>
      </c>
      <c r="AD620">
        <v>11</v>
      </c>
      <c r="AE620">
        <v>138</v>
      </c>
      <c r="AF620">
        <v>42</v>
      </c>
      <c r="AG620">
        <v>156</v>
      </c>
      <c r="AH620">
        <v>88</v>
      </c>
      <c r="AI620">
        <v>2</v>
      </c>
      <c r="AJ620">
        <v>17</v>
      </c>
      <c r="AK620">
        <v>3</v>
      </c>
      <c r="AL620">
        <v>29</v>
      </c>
      <c r="AM620">
        <v>17</v>
      </c>
      <c r="AN620">
        <v>8</v>
      </c>
      <c r="AO620">
        <v>1</v>
      </c>
      <c r="AP620">
        <v>0</v>
      </c>
      <c r="AQ620">
        <v>0</v>
      </c>
      <c r="AR620">
        <v>0</v>
      </c>
      <c r="AS620">
        <v>0</v>
      </c>
      <c r="AT620">
        <v>0</v>
      </c>
      <c r="AU620">
        <v>0</v>
      </c>
      <c r="AV620">
        <v>0</v>
      </c>
      <c r="AW620">
        <v>0</v>
      </c>
      <c r="AX620">
        <v>0</v>
      </c>
      <c r="AY620">
        <v>0</v>
      </c>
      <c r="AZ620">
        <v>0</v>
      </c>
      <c r="BA620">
        <v>0</v>
      </c>
      <c r="BB620">
        <v>0</v>
      </c>
      <c r="BC620">
        <v>0</v>
      </c>
      <c r="BD620">
        <v>0</v>
      </c>
      <c r="BE620">
        <v>0</v>
      </c>
      <c r="BF620">
        <v>0</v>
      </c>
      <c r="BG620" s="20">
        <v>3</v>
      </c>
      <c r="BH620" s="20">
        <v>0</v>
      </c>
      <c r="BI620" s="20">
        <v>67</v>
      </c>
      <c r="BJ620" s="20">
        <v>3</v>
      </c>
      <c r="BK620" s="20">
        <v>140</v>
      </c>
      <c r="BL620" s="20">
        <v>468</v>
      </c>
      <c r="BM620" s="20">
        <v>305</v>
      </c>
      <c r="BN620" s="20">
        <v>127</v>
      </c>
      <c r="BO620" s="20">
        <v>18</v>
      </c>
      <c r="BP620" s="20">
        <v>4949</v>
      </c>
      <c r="BQ620" s="20">
        <v>1936</v>
      </c>
      <c r="BR620" s="20">
        <v>0</v>
      </c>
      <c r="BS620" s="20">
        <v>49</v>
      </c>
      <c r="BT620" s="20">
        <v>1247</v>
      </c>
      <c r="BU620" s="20">
        <v>319</v>
      </c>
      <c r="BV620" s="20">
        <v>3130</v>
      </c>
    </row>
    <row r="621" spans="1:74" x14ac:dyDescent="0.25">
      <c r="A621" s="20" t="s">
        <v>449</v>
      </c>
      <c r="B621" s="20" t="s">
        <v>541</v>
      </c>
      <c r="C621" s="20" t="s">
        <v>542</v>
      </c>
      <c r="D621" s="1">
        <v>44591</v>
      </c>
      <c r="E621">
        <v>84</v>
      </c>
      <c r="F621">
        <v>4</v>
      </c>
      <c r="G621">
        <v>2</v>
      </c>
      <c r="H621">
        <v>0</v>
      </c>
      <c r="I621">
        <v>0</v>
      </c>
      <c r="J621">
        <v>50</v>
      </c>
      <c r="K621">
        <v>1</v>
      </c>
      <c r="L621">
        <v>13</v>
      </c>
      <c r="M621">
        <v>0</v>
      </c>
      <c r="N621">
        <v>3</v>
      </c>
      <c r="O621">
        <v>2</v>
      </c>
      <c r="P621">
        <v>0</v>
      </c>
      <c r="Q621">
        <v>0</v>
      </c>
      <c r="R621">
        <v>171</v>
      </c>
      <c r="S621">
        <v>118</v>
      </c>
      <c r="T621">
        <v>23</v>
      </c>
      <c r="U621">
        <v>5</v>
      </c>
      <c r="V621">
        <v>1</v>
      </c>
      <c r="W621">
        <v>679</v>
      </c>
      <c r="X621">
        <v>309</v>
      </c>
      <c r="Y621">
        <v>32</v>
      </c>
      <c r="Z621">
        <v>133</v>
      </c>
      <c r="AA621">
        <v>17</v>
      </c>
      <c r="AB621">
        <v>510</v>
      </c>
      <c r="AC621">
        <v>215</v>
      </c>
      <c r="AD621">
        <v>12</v>
      </c>
      <c r="AE621">
        <v>138</v>
      </c>
      <c r="AF621">
        <v>41</v>
      </c>
      <c r="AG621">
        <v>156</v>
      </c>
      <c r="AH621">
        <v>90</v>
      </c>
      <c r="AI621">
        <v>2</v>
      </c>
      <c r="AJ621">
        <v>17</v>
      </c>
      <c r="AK621">
        <v>3</v>
      </c>
      <c r="AL621">
        <v>29</v>
      </c>
      <c r="AM621">
        <v>17</v>
      </c>
      <c r="AN621">
        <v>8</v>
      </c>
      <c r="AO621">
        <v>1</v>
      </c>
      <c r="AP621">
        <v>0</v>
      </c>
      <c r="AQ621">
        <v>0</v>
      </c>
      <c r="AR621">
        <v>0</v>
      </c>
      <c r="AS621">
        <v>0</v>
      </c>
      <c r="AT621">
        <v>0</v>
      </c>
      <c r="AU621">
        <v>0</v>
      </c>
      <c r="AV621">
        <v>0</v>
      </c>
      <c r="AW621">
        <v>0</v>
      </c>
      <c r="AX621">
        <v>0</v>
      </c>
      <c r="AY621">
        <v>0</v>
      </c>
      <c r="AZ621">
        <v>0</v>
      </c>
      <c r="BA621">
        <v>0</v>
      </c>
      <c r="BB621">
        <v>0</v>
      </c>
      <c r="BC621">
        <v>0</v>
      </c>
      <c r="BD621">
        <v>0</v>
      </c>
      <c r="BE621">
        <v>0</v>
      </c>
      <c r="BF621">
        <v>0</v>
      </c>
      <c r="BG621" s="20">
        <v>3</v>
      </c>
      <c r="BH621" s="20">
        <v>0</v>
      </c>
      <c r="BI621" s="20">
        <v>67</v>
      </c>
      <c r="BJ621" s="20">
        <v>3</v>
      </c>
      <c r="BK621" s="20">
        <v>141</v>
      </c>
      <c r="BL621" s="20">
        <v>467</v>
      </c>
      <c r="BM621" s="20">
        <v>305</v>
      </c>
      <c r="BN621" s="20">
        <v>127</v>
      </c>
      <c r="BO621" s="20">
        <v>18</v>
      </c>
      <c r="BP621" s="20">
        <v>4948</v>
      </c>
      <c r="BQ621" s="20">
        <v>2004</v>
      </c>
      <c r="BR621" s="20">
        <v>0</v>
      </c>
      <c r="BS621" s="20">
        <v>50</v>
      </c>
      <c r="BT621" s="20">
        <v>1238</v>
      </c>
      <c r="BU621" s="20">
        <v>327</v>
      </c>
      <c r="BV621" s="20">
        <v>3128</v>
      </c>
    </row>
    <row r="622" spans="1:74" x14ac:dyDescent="0.25">
      <c r="A622" s="20" t="s">
        <v>449</v>
      </c>
      <c r="B622" s="20" t="s">
        <v>541</v>
      </c>
      <c r="C622" s="20" t="s">
        <v>542</v>
      </c>
      <c r="D622" s="1">
        <v>44599</v>
      </c>
      <c r="E622">
        <v>85</v>
      </c>
      <c r="F622">
        <v>4</v>
      </c>
      <c r="G622">
        <v>2</v>
      </c>
      <c r="H622">
        <v>0</v>
      </c>
      <c r="I622">
        <v>0</v>
      </c>
      <c r="J622">
        <v>51</v>
      </c>
      <c r="K622">
        <v>1</v>
      </c>
      <c r="L622">
        <v>13</v>
      </c>
      <c r="M622">
        <v>0</v>
      </c>
      <c r="N622">
        <v>3</v>
      </c>
      <c r="O622">
        <v>2</v>
      </c>
      <c r="P622">
        <v>0</v>
      </c>
      <c r="Q622">
        <v>0</v>
      </c>
      <c r="R622">
        <v>169</v>
      </c>
      <c r="S622">
        <v>119</v>
      </c>
      <c r="T622">
        <v>22</v>
      </c>
      <c r="U622">
        <v>5</v>
      </c>
      <c r="V622">
        <v>1</v>
      </c>
      <c r="W622">
        <v>681</v>
      </c>
      <c r="X622">
        <v>316</v>
      </c>
      <c r="Y622">
        <v>32</v>
      </c>
      <c r="Z622">
        <v>130</v>
      </c>
      <c r="AA622">
        <v>17</v>
      </c>
      <c r="AB622">
        <v>510</v>
      </c>
      <c r="AC622">
        <v>219</v>
      </c>
      <c r="AD622">
        <v>10</v>
      </c>
      <c r="AE622">
        <v>139</v>
      </c>
      <c r="AF622">
        <v>41</v>
      </c>
      <c r="AG622">
        <v>157</v>
      </c>
      <c r="AH622">
        <v>91</v>
      </c>
      <c r="AI622">
        <v>2</v>
      </c>
      <c r="AJ622">
        <v>17</v>
      </c>
      <c r="AK622">
        <v>4</v>
      </c>
      <c r="AL622">
        <v>29</v>
      </c>
      <c r="AM622">
        <v>17</v>
      </c>
      <c r="AN622">
        <v>8</v>
      </c>
      <c r="AO622">
        <v>1</v>
      </c>
      <c r="AP622">
        <v>0</v>
      </c>
      <c r="AQ622">
        <v>0</v>
      </c>
      <c r="AR622">
        <v>0</v>
      </c>
      <c r="AS622">
        <v>0</v>
      </c>
      <c r="AT622">
        <v>0</v>
      </c>
      <c r="AU622">
        <v>0</v>
      </c>
      <c r="AV622">
        <v>0</v>
      </c>
      <c r="AW622">
        <v>0</v>
      </c>
      <c r="AX622">
        <v>0</v>
      </c>
      <c r="AY622">
        <v>0</v>
      </c>
      <c r="AZ622">
        <v>0</v>
      </c>
      <c r="BA622">
        <v>0</v>
      </c>
      <c r="BB622">
        <v>0</v>
      </c>
      <c r="BC622">
        <v>0</v>
      </c>
      <c r="BD622">
        <v>0</v>
      </c>
      <c r="BE622">
        <v>0</v>
      </c>
      <c r="BF622">
        <v>0</v>
      </c>
      <c r="BG622" s="20">
        <v>3</v>
      </c>
      <c r="BH622" s="20">
        <v>0</v>
      </c>
      <c r="BI622" s="20">
        <v>68</v>
      </c>
      <c r="BJ622" s="20">
        <v>3</v>
      </c>
      <c r="BK622" s="20">
        <v>140</v>
      </c>
      <c r="BL622" s="20">
        <v>471</v>
      </c>
      <c r="BM622" s="20">
        <v>307</v>
      </c>
      <c r="BN622" s="20">
        <v>127</v>
      </c>
      <c r="BO622" s="20">
        <v>18</v>
      </c>
      <c r="BP622" s="20">
        <v>4944</v>
      </c>
      <c r="BQ622" s="20">
        <v>2048</v>
      </c>
      <c r="BR622" s="20">
        <v>0</v>
      </c>
      <c r="BS622" s="20">
        <v>47</v>
      </c>
      <c r="BT622" s="20">
        <v>1236</v>
      </c>
      <c r="BU622" s="20">
        <v>326</v>
      </c>
      <c r="BV622" s="20">
        <v>3130</v>
      </c>
    </row>
    <row r="623" spans="1:74" x14ac:dyDescent="0.25">
      <c r="A623" s="20" t="s">
        <v>449</v>
      </c>
      <c r="B623" s="20" t="s">
        <v>541</v>
      </c>
      <c r="C623" s="20" t="s">
        <v>542</v>
      </c>
      <c r="D623" s="1">
        <v>44606</v>
      </c>
      <c r="E623">
        <v>85</v>
      </c>
      <c r="F623">
        <v>4</v>
      </c>
      <c r="G623">
        <v>2</v>
      </c>
      <c r="H623">
        <v>0</v>
      </c>
      <c r="I623">
        <v>0</v>
      </c>
      <c r="J623">
        <v>52</v>
      </c>
      <c r="K623">
        <v>1</v>
      </c>
      <c r="L623">
        <v>13</v>
      </c>
      <c r="M623">
        <v>0</v>
      </c>
      <c r="N623">
        <v>3</v>
      </c>
      <c r="O623">
        <v>2</v>
      </c>
      <c r="P623">
        <v>0</v>
      </c>
      <c r="Q623">
        <v>0</v>
      </c>
      <c r="R623">
        <v>169</v>
      </c>
      <c r="S623">
        <v>120</v>
      </c>
      <c r="T623">
        <v>22</v>
      </c>
      <c r="U623">
        <v>5</v>
      </c>
      <c r="V623">
        <v>1</v>
      </c>
      <c r="W623">
        <v>680</v>
      </c>
      <c r="X623">
        <v>319</v>
      </c>
      <c r="Y623">
        <v>32</v>
      </c>
      <c r="Z623">
        <v>128</v>
      </c>
      <c r="AA623">
        <v>16</v>
      </c>
      <c r="AB623">
        <v>510</v>
      </c>
      <c r="AC623">
        <v>220</v>
      </c>
      <c r="AD623">
        <v>10</v>
      </c>
      <c r="AE623">
        <v>139</v>
      </c>
      <c r="AF623">
        <v>41</v>
      </c>
      <c r="AG623">
        <v>157</v>
      </c>
      <c r="AH623">
        <v>92</v>
      </c>
      <c r="AI623">
        <v>2</v>
      </c>
      <c r="AJ623">
        <v>16</v>
      </c>
      <c r="AK623">
        <v>4</v>
      </c>
      <c r="AL623">
        <v>29</v>
      </c>
      <c r="AM623">
        <v>17</v>
      </c>
      <c r="AN623">
        <v>8</v>
      </c>
      <c r="AO623">
        <v>1</v>
      </c>
      <c r="AP623">
        <v>0</v>
      </c>
      <c r="AQ623">
        <v>0</v>
      </c>
      <c r="AR623">
        <v>0</v>
      </c>
      <c r="AS623">
        <v>0</v>
      </c>
      <c r="AT623">
        <v>0</v>
      </c>
      <c r="AU623">
        <v>0</v>
      </c>
      <c r="AV623">
        <v>0</v>
      </c>
      <c r="AW623">
        <v>0</v>
      </c>
      <c r="AX623">
        <v>0</v>
      </c>
      <c r="AY623">
        <v>0</v>
      </c>
      <c r="AZ623">
        <v>0</v>
      </c>
      <c r="BA623">
        <v>0</v>
      </c>
      <c r="BB623">
        <v>0</v>
      </c>
      <c r="BC623">
        <v>0</v>
      </c>
      <c r="BD623">
        <v>0</v>
      </c>
      <c r="BE623">
        <v>0</v>
      </c>
      <c r="BF623">
        <v>0</v>
      </c>
      <c r="BG623" s="20">
        <v>3</v>
      </c>
      <c r="BH623" s="20">
        <v>0</v>
      </c>
      <c r="BI623" s="20">
        <v>68</v>
      </c>
      <c r="BJ623" s="20">
        <v>3</v>
      </c>
      <c r="BK623" s="20">
        <v>140</v>
      </c>
      <c r="BL623" s="20">
        <v>473</v>
      </c>
      <c r="BM623" s="20">
        <v>307</v>
      </c>
      <c r="BN623" s="20">
        <v>127</v>
      </c>
      <c r="BO623" s="20">
        <v>18</v>
      </c>
      <c r="BP623" s="20">
        <v>4936</v>
      </c>
      <c r="BQ623" s="20">
        <v>2083</v>
      </c>
      <c r="BR623" s="20">
        <v>0</v>
      </c>
      <c r="BS623" s="20">
        <v>47</v>
      </c>
      <c r="BT623" s="20">
        <v>1232</v>
      </c>
      <c r="BU623" s="20">
        <v>328</v>
      </c>
      <c r="BV623" s="20">
        <v>3131</v>
      </c>
    </row>
    <row r="624" spans="1:74" x14ac:dyDescent="0.25">
      <c r="A624" s="20" t="s">
        <v>449</v>
      </c>
      <c r="B624" s="20" t="s">
        <v>541</v>
      </c>
      <c r="C624" s="20" t="s">
        <v>543</v>
      </c>
      <c r="D624" s="1">
        <v>44493</v>
      </c>
      <c r="E624">
        <v>198</v>
      </c>
      <c r="F624">
        <v>8</v>
      </c>
      <c r="G624">
        <v>0</v>
      </c>
      <c r="H624">
        <v>2</v>
      </c>
      <c r="I624">
        <v>0</v>
      </c>
      <c r="J624">
        <v>75</v>
      </c>
      <c r="K624">
        <v>27</v>
      </c>
      <c r="L624">
        <v>6</v>
      </c>
      <c r="M624">
        <v>2</v>
      </c>
      <c r="N624">
        <v>29</v>
      </c>
      <c r="O624">
        <v>0</v>
      </c>
      <c r="P624">
        <v>0</v>
      </c>
      <c r="Q624">
        <v>0</v>
      </c>
      <c r="R624">
        <v>709</v>
      </c>
      <c r="S624">
        <v>0</v>
      </c>
      <c r="T624">
        <v>294</v>
      </c>
      <c r="U624">
        <v>1</v>
      </c>
      <c r="V624">
        <v>0</v>
      </c>
      <c r="W624">
        <v>1715</v>
      </c>
      <c r="X624">
        <v>0</v>
      </c>
      <c r="Y624">
        <v>161</v>
      </c>
      <c r="Z624">
        <v>164</v>
      </c>
      <c r="AA624">
        <v>3</v>
      </c>
      <c r="AB624">
        <v>1818</v>
      </c>
      <c r="AC624">
        <v>151</v>
      </c>
      <c r="AD624">
        <v>216</v>
      </c>
      <c r="AE624">
        <v>121</v>
      </c>
      <c r="AF624">
        <v>3</v>
      </c>
      <c r="AG624">
        <v>299</v>
      </c>
      <c r="AH624">
        <v>0</v>
      </c>
      <c r="AI624">
        <v>7</v>
      </c>
      <c r="AJ624">
        <v>29</v>
      </c>
      <c r="AK624">
        <v>0</v>
      </c>
      <c r="AL624">
        <v>142</v>
      </c>
      <c r="AM624">
        <v>0</v>
      </c>
      <c r="AN624">
        <v>9</v>
      </c>
      <c r="AO624">
        <v>2</v>
      </c>
      <c r="AP624">
        <v>0</v>
      </c>
      <c r="AQ624">
        <v>0</v>
      </c>
      <c r="AR624">
        <v>1</v>
      </c>
      <c r="AS624">
        <v>0</v>
      </c>
      <c r="AT624">
        <v>0</v>
      </c>
      <c r="AU624">
        <v>0</v>
      </c>
      <c r="AV624">
        <v>0</v>
      </c>
      <c r="AW624">
        <v>0</v>
      </c>
      <c r="AX624">
        <v>0</v>
      </c>
      <c r="AY624">
        <v>0</v>
      </c>
      <c r="AZ624">
        <v>0</v>
      </c>
      <c r="BA624">
        <v>0</v>
      </c>
      <c r="BB624">
        <v>86</v>
      </c>
      <c r="BC624">
        <v>219</v>
      </c>
      <c r="BD624">
        <v>0</v>
      </c>
      <c r="BE624">
        <v>27</v>
      </c>
      <c r="BF624">
        <v>12</v>
      </c>
      <c r="BG624" s="20"/>
      <c r="BH624" s="20"/>
      <c r="BI624" s="20"/>
      <c r="BJ624" s="20"/>
      <c r="BK624" s="20"/>
      <c r="BL624" s="20"/>
      <c r="BM624" s="20"/>
      <c r="BN624" s="20"/>
      <c r="BO624" s="20"/>
      <c r="BP624" s="20"/>
      <c r="BQ624" s="20"/>
      <c r="BR624" s="20"/>
      <c r="BS624" s="20"/>
      <c r="BT624" s="20"/>
      <c r="BU624" s="20"/>
      <c r="BV624" s="20"/>
    </row>
    <row r="625" spans="1:74" x14ac:dyDescent="0.25">
      <c r="A625" s="20" t="s">
        <v>449</v>
      </c>
      <c r="B625" s="20" t="s">
        <v>541</v>
      </c>
      <c r="C625" s="20" t="s">
        <v>543</v>
      </c>
      <c r="D625" s="1">
        <v>44500</v>
      </c>
      <c r="E625">
        <v>199</v>
      </c>
      <c r="F625">
        <v>8</v>
      </c>
      <c r="G625">
        <v>1</v>
      </c>
      <c r="H625">
        <v>2</v>
      </c>
      <c r="I625">
        <v>2</v>
      </c>
      <c r="J625">
        <v>82</v>
      </c>
      <c r="K625">
        <v>26</v>
      </c>
      <c r="L625">
        <v>6</v>
      </c>
      <c r="M625">
        <v>2</v>
      </c>
      <c r="N625">
        <v>29</v>
      </c>
      <c r="O625">
        <v>0</v>
      </c>
      <c r="P625">
        <v>29</v>
      </c>
      <c r="Q625">
        <v>0</v>
      </c>
      <c r="R625">
        <v>708</v>
      </c>
      <c r="S625">
        <v>0</v>
      </c>
      <c r="T625">
        <v>375</v>
      </c>
      <c r="U625">
        <v>1</v>
      </c>
      <c r="V625">
        <v>0</v>
      </c>
      <c r="W625">
        <v>1713</v>
      </c>
      <c r="X625">
        <v>0</v>
      </c>
      <c r="Y625">
        <v>213</v>
      </c>
      <c r="Z625">
        <v>163</v>
      </c>
      <c r="AA625">
        <v>3</v>
      </c>
      <c r="AB625">
        <v>1822</v>
      </c>
      <c r="AC625">
        <v>205</v>
      </c>
      <c r="AD625">
        <v>215</v>
      </c>
      <c r="AE625">
        <v>120</v>
      </c>
      <c r="AF625">
        <v>7</v>
      </c>
      <c r="AG625">
        <v>298</v>
      </c>
      <c r="AH625">
        <v>0</v>
      </c>
      <c r="AI625">
        <v>12</v>
      </c>
      <c r="AJ625">
        <v>29</v>
      </c>
      <c r="AK625">
        <v>0</v>
      </c>
      <c r="AL625">
        <v>141</v>
      </c>
      <c r="AM625">
        <v>0</v>
      </c>
      <c r="AN625">
        <v>31</v>
      </c>
      <c r="AO625">
        <v>2</v>
      </c>
      <c r="AP625">
        <v>0</v>
      </c>
      <c r="AQ625">
        <v>0</v>
      </c>
      <c r="AR625">
        <v>1</v>
      </c>
      <c r="AS625">
        <v>0</v>
      </c>
      <c r="AT625">
        <v>0</v>
      </c>
      <c r="AU625">
        <v>0</v>
      </c>
      <c r="AV625">
        <v>0</v>
      </c>
      <c r="AW625">
        <v>0</v>
      </c>
      <c r="AX625">
        <v>0</v>
      </c>
      <c r="AY625">
        <v>0</v>
      </c>
      <c r="AZ625">
        <v>0</v>
      </c>
      <c r="BA625">
        <v>0</v>
      </c>
      <c r="BB625">
        <v>86</v>
      </c>
      <c r="BC625">
        <v>215</v>
      </c>
      <c r="BD625">
        <v>0</v>
      </c>
      <c r="BE625">
        <v>24</v>
      </c>
      <c r="BF625">
        <v>12</v>
      </c>
      <c r="BG625" s="20"/>
      <c r="BH625" s="20"/>
      <c r="BI625" s="20"/>
      <c r="BJ625" s="20"/>
      <c r="BK625" s="20"/>
      <c r="BL625" s="20"/>
      <c r="BM625" s="20"/>
      <c r="BN625" s="20"/>
      <c r="BO625" s="20"/>
      <c r="BP625" s="20"/>
      <c r="BQ625" s="20"/>
      <c r="BR625" s="20"/>
      <c r="BS625" s="20"/>
      <c r="BT625" s="20"/>
      <c r="BU625" s="20"/>
      <c r="BV625" s="20"/>
    </row>
    <row r="626" spans="1:74" x14ac:dyDescent="0.25">
      <c r="A626" s="20" t="s">
        <v>449</v>
      </c>
      <c r="B626" s="20" t="s">
        <v>541</v>
      </c>
      <c r="C626" s="20" t="s">
        <v>543</v>
      </c>
      <c r="D626" s="1">
        <v>44507</v>
      </c>
      <c r="E626">
        <v>198</v>
      </c>
      <c r="F626">
        <v>8</v>
      </c>
      <c r="G626">
        <v>2</v>
      </c>
      <c r="H626">
        <v>2</v>
      </c>
      <c r="I626">
        <v>2</v>
      </c>
      <c r="J626">
        <v>87</v>
      </c>
      <c r="K626">
        <v>26</v>
      </c>
      <c r="L626">
        <v>6</v>
      </c>
      <c r="M626">
        <v>2</v>
      </c>
      <c r="N626">
        <v>29</v>
      </c>
      <c r="O626">
        <v>29</v>
      </c>
      <c r="P626">
        <v>0</v>
      </c>
      <c r="Q626">
        <v>0</v>
      </c>
      <c r="R626">
        <v>707</v>
      </c>
      <c r="S626">
        <v>426</v>
      </c>
      <c r="T626">
        <v>85</v>
      </c>
      <c r="U626">
        <v>1</v>
      </c>
      <c r="V626">
        <v>0</v>
      </c>
      <c r="W626">
        <v>1711</v>
      </c>
      <c r="X626">
        <v>320</v>
      </c>
      <c r="Y626">
        <v>215</v>
      </c>
      <c r="Z626">
        <v>163</v>
      </c>
      <c r="AA626">
        <v>4</v>
      </c>
      <c r="AB626">
        <v>1826</v>
      </c>
      <c r="AC626">
        <v>250</v>
      </c>
      <c r="AD626">
        <v>215</v>
      </c>
      <c r="AE626">
        <v>120</v>
      </c>
      <c r="AF626">
        <v>7</v>
      </c>
      <c r="AG626">
        <v>298</v>
      </c>
      <c r="AH626">
        <v>14</v>
      </c>
      <c r="AI626">
        <v>24</v>
      </c>
      <c r="AJ626">
        <v>29</v>
      </c>
      <c r="AK626">
        <v>0</v>
      </c>
      <c r="AL626">
        <v>144</v>
      </c>
      <c r="AM626">
        <v>37</v>
      </c>
      <c r="AN626">
        <v>12</v>
      </c>
      <c r="AO626">
        <v>2</v>
      </c>
      <c r="AP626">
        <v>0</v>
      </c>
      <c r="AQ626">
        <v>0</v>
      </c>
      <c r="AR626">
        <v>1</v>
      </c>
      <c r="AS626">
        <v>0</v>
      </c>
      <c r="AT626">
        <v>0</v>
      </c>
      <c r="AU626">
        <v>0</v>
      </c>
      <c r="AV626">
        <v>0</v>
      </c>
      <c r="AW626">
        <v>0</v>
      </c>
      <c r="AX626">
        <v>0</v>
      </c>
      <c r="AY626">
        <v>0</v>
      </c>
      <c r="AZ626">
        <v>0</v>
      </c>
      <c r="BA626">
        <v>0</v>
      </c>
      <c r="BB626">
        <v>0</v>
      </c>
      <c r="BC626">
        <v>0</v>
      </c>
      <c r="BD626">
        <v>0</v>
      </c>
      <c r="BE626">
        <v>0</v>
      </c>
      <c r="BF626">
        <v>0</v>
      </c>
      <c r="BG626" s="20">
        <v>7</v>
      </c>
      <c r="BH626" s="20">
        <v>2</v>
      </c>
      <c r="BI626" s="20">
        <v>155</v>
      </c>
      <c r="BJ626" s="20">
        <v>29</v>
      </c>
      <c r="BK626" s="20">
        <v>610</v>
      </c>
      <c r="BL626" s="20">
        <v>1257</v>
      </c>
      <c r="BM626" s="20">
        <v>1444</v>
      </c>
      <c r="BN626" s="20">
        <v>236</v>
      </c>
      <c r="BO626" s="20">
        <v>129</v>
      </c>
      <c r="BP626" s="20"/>
      <c r="BQ626" s="20"/>
      <c r="BR626" s="20"/>
      <c r="BS626" s="20"/>
      <c r="BT626" s="20"/>
      <c r="BU626" s="20"/>
      <c r="BV626" s="20"/>
    </row>
    <row r="627" spans="1:74" x14ac:dyDescent="0.25">
      <c r="A627" s="20" t="s">
        <v>449</v>
      </c>
      <c r="B627" s="20" t="s">
        <v>541</v>
      </c>
      <c r="C627" s="20" t="s">
        <v>543</v>
      </c>
      <c r="D627" s="1">
        <v>44514</v>
      </c>
      <c r="E627">
        <v>197</v>
      </c>
      <c r="F627">
        <v>8</v>
      </c>
      <c r="G627">
        <v>2</v>
      </c>
      <c r="H627">
        <v>2</v>
      </c>
      <c r="I627">
        <v>2</v>
      </c>
      <c r="J627">
        <v>94</v>
      </c>
      <c r="K627">
        <v>25</v>
      </c>
      <c r="L627">
        <v>6</v>
      </c>
      <c r="M627">
        <v>2</v>
      </c>
      <c r="N627">
        <v>29</v>
      </c>
      <c r="O627">
        <v>29</v>
      </c>
      <c r="P627">
        <v>0</v>
      </c>
      <c r="Q627">
        <v>0</v>
      </c>
      <c r="R627">
        <v>705</v>
      </c>
      <c r="S627">
        <v>446</v>
      </c>
      <c r="T627">
        <v>84</v>
      </c>
      <c r="U627">
        <v>1</v>
      </c>
      <c r="V627">
        <v>0</v>
      </c>
      <c r="W627">
        <v>1721</v>
      </c>
      <c r="X627">
        <v>434</v>
      </c>
      <c r="Y627">
        <v>218</v>
      </c>
      <c r="Z627">
        <v>161</v>
      </c>
      <c r="AA627">
        <v>4</v>
      </c>
      <c r="AB627">
        <v>1825</v>
      </c>
      <c r="AC627">
        <v>307</v>
      </c>
      <c r="AD627">
        <v>216</v>
      </c>
      <c r="AE627">
        <v>118</v>
      </c>
      <c r="AF627">
        <v>7</v>
      </c>
      <c r="AG627">
        <v>299</v>
      </c>
      <c r="AH627">
        <v>34</v>
      </c>
      <c r="AI627">
        <v>24</v>
      </c>
      <c r="AJ627">
        <v>31</v>
      </c>
      <c r="AK627">
        <v>1</v>
      </c>
      <c r="AL627">
        <v>143</v>
      </c>
      <c r="AM627">
        <v>42</v>
      </c>
      <c r="AN627">
        <v>12</v>
      </c>
      <c r="AO627">
        <v>2</v>
      </c>
      <c r="AP627">
        <v>0</v>
      </c>
      <c r="AQ627">
        <v>0</v>
      </c>
      <c r="AR627">
        <v>1</v>
      </c>
      <c r="AS627">
        <v>0</v>
      </c>
      <c r="AT627">
        <v>0</v>
      </c>
      <c r="AU627">
        <v>0</v>
      </c>
      <c r="AV627">
        <v>0</v>
      </c>
      <c r="AW627">
        <v>0</v>
      </c>
      <c r="AX627">
        <v>0</v>
      </c>
      <c r="AY627">
        <v>0</v>
      </c>
      <c r="AZ627">
        <v>0</v>
      </c>
      <c r="BA627">
        <v>0</v>
      </c>
      <c r="BB627">
        <v>0</v>
      </c>
      <c r="BC627">
        <v>0</v>
      </c>
      <c r="BD627">
        <v>0</v>
      </c>
      <c r="BE627">
        <v>0</v>
      </c>
      <c r="BF627">
        <v>0</v>
      </c>
      <c r="BG627" s="20">
        <v>7</v>
      </c>
      <c r="BH627" s="20">
        <v>2</v>
      </c>
      <c r="BI627" s="20">
        <v>154</v>
      </c>
      <c r="BJ627" s="20">
        <v>29</v>
      </c>
      <c r="BK627" s="20">
        <v>609</v>
      </c>
      <c r="BL627" s="20">
        <v>1264</v>
      </c>
      <c r="BM627" s="20">
        <v>1443</v>
      </c>
      <c r="BN627" s="20">
        <v>235</v>
      </c>
      <c r="BO627" s="20">
        <v>129</v>
      </c>
      <c r="BP627" s="20"/>
      <c r="BQ627" s="20"/>
      <c r="BR627" s="20"/>
      <c r="BS627" s="20"/>
      <c r="BT627" s="20"/>
      <c r="BU627" s="20"/>
      <c r="BV627" s="20"/>
    </row>
    <row r="628" spans="1:74" x14ac:dyDescent="0.25">
      <c r="A628" s="20" t="s">
        <v>449</v>
      </c>
      <c r="B628" s="20" t="s">
        <v>541</v>
      </c>
      <c r="C628" s="20" t="s">
        <v>543</v>
      </c>
      <c r="D628" s="1">
        <v>44521</v>
      </c>
      <c r="E628">
        <v>198</v>
      </c>
      <c r="F628">
        <v>8</v>
      </c>
      <c r="G628">
        <v>2</v>
      </c>
      <c r="H628">
        <v>2</v>
      </c>
      <c r="I628">
        <v>2</v>
      </c>
      <c r="J628">
        <v>97</v>
      </c>
      <c r="K628">
        <v>25</v>
      </c>
      <c r="L628">
        <v>7</v>
      </c>
      <c r="M628">
        <v>2</v>
      </c>
      <c r="N628">
        <v>29</v>
      </c>
      <c r="O628">
        <v>29</v>
      </c>
      <c r="P628">
        <v>0</v>
      </c>
      <c r="Q628">
        <v>0</v>
      </c>
      <c r="R628">
        <v>704</v>
      </c>
      <c r="S628">
        <v>465</v>
      </c>
      <c r="T628">
        <v>80</v>
      </c>
      <c r="U628">
        <v>1</v>
      </c>
      <c r="V628">
        <v>0</v>
      </c>
      <c r="W628">
        <v>1720</v>
      </c>
      <c r="X628">
        <v>515</v>
      </c>
      <c r="Y628">
        <v>216</v>
      </c>
      <c r="Z628">
        <v>159</v>
      </c>
      <c r="AA628">
        <v>5</v>
      </c>
      <c r="AB628">
        <v>1822</v>
      </c>
      <c r="AC628">
        <v>382</v>
      </c>
      <c r="AD628">
        <v>212</v>
      </c>
      <c r="AE628">
        <v>118</v>
      </c>
      <c r="AF628">
        <v>7</v>
      </c>
      <c r="AG628">
        <v>299</v>
      </c>
      <c r="AH628">
        <v>47</v>
      </c>
      <c r="AI628">
        <v>23</v>
      </c>
      <c r="AJ628">
        <v>30</v>
      </c>
      <c r="AK628">
        <v>1</v>
      </c>
      <c r="AL628">
        <v>143</v>
      </c>
      <c r="AM628">
        <v>45</v>
      </c>
      <c r="AN628">
        <v>13</v>
      </c>
      <c r="AO628">
        <v>2</v>
      </c>
      <c r="AP628">
        <v>0</v>
      </c>
      <c r="AQ628">
        <v>0</v>
      </c>
      <c r="AR628">
        <v>1</v>
      </c>
      <c r="AS628">
        <v>0</v>
      </c>
      <c r="AT628">
        <v>0</v>
      </c>
      <c r="AU628">
        <v>0</v>
      </c>
      <c r="AV628">
        <v>0</v>
      </c>
      <c r="AW628">
        <v>0</v>
      </c>
      <c r="AX628">
        <v>0</v>
      </c>
      <c r="AY628">
        <v>0</v>
      </c>
      <c r="AZ628">
        <v>0</v>
      </c>
      <c r="BA628">
        <v>0</v>
      </c>
      <c r="BB628">
        <v>0</v>
      </c>
      <c r="BC628">
        <v>0</v>
      </c>
      <c r="BD628">
        <v>0</v>
      </c>
      <c r="BE628">
        <v>0</v>
      </c>
      <c r="BF628">
        <v>0</v>
      </c>
      <c r="BG628" s="20">
        <v>7</v>
      </c>
      <c r="BH628" s="20">
        <v>2</v>
      </c>
      <c r="BI628" s="20">
        <v>154</v>
      </c>
      <c r="BJ628" s="20">
        <v>29</v>
      </c>
      <c r="BK628" s="20">
        <v>612</v>
      </c>
      <c r="BL628" s="20">
        <v>1270</v>
      </c>
      <c r="BM628" s="20">
        <v>1444</v>
      </c>
      <c r="BN628" s="20">
        <v>236</v>
      </c>
      <c r="BO628" s="20">
        <v>128</v>
      </c>
      <c r="BP628" s="20"/>
      <c r="BQ628" s="20"/>
      <c r="BR628" s="20"/>
      <c r="BS628" s="20"/>
      <c r="BT628" s="20"/>
      <c r="BU628" s="20"/>
      <c r="BV628" s="20"/>
    </row>
    <row r="629" spans="1:74" x14ac:dyDescent="0.25">
      <c r="A629" s="20" t="s">
        <v>449</v>
      </c>
      <c r="B629" s="20" t="s">
        <v>541</v>
      </c>
      <c r="C629" s="20" t="s">
        <v>543</v>
      </c>
      <c r="D629" s="1">
        <v>44528</v>
      </c>
      <c r="E629">
        <v>198</v>
      </c>
      <c r="F629">
        <v>8</v>
      </c>
      <c r="G629">
        <v>2</v>
      </c>
      <c r="H629">
        <v>2</v>
      </c>
      <c r="I629">
        <v>2</v>
      </c>
      <c r="J629">
        <v>100</v>
      </c>
      <c r="K629">
        <v>25</v>
      </c>
      <c r="L629">
        <v>7</v>
      </c>
      <c r="M629">
        <v>2</v>
      </c>
      <c r="N629">
        <v>29</v>
      </c>
      <c r="O629">
        <v>29</v>
      </c>
      <c r="P629">
        <v>0</v>
      </c>
      <c r="Q629">
        <v>0</v>
      </c>
      <c r="R629">
        <v>703</v>
      </c>
      <c r="S629">
        <v>485</v>
      </c>
      <c r="T629">
        <v>82</v>
      </c>
      <c r="U629">
        <v>1</v>
      </c>
      <c r="V629">
        <v>0</v>
      </c>
      <c r="W629">
        <v>1723</v>
      </c>
      <c r="X629">
        <v>601</v>
      </c>
      <c r="Y629">
        <v>216</v>
      </c>
      <c r="Z629">
        <v>159</v>
      </c>
      <c r="AA629">
        <v>6</v>
      </c>
      <c r="AB629">
        <v>1822</v>
      </c>
      <c r="AC629">
        <v>583</v>
      </c>
      <c r="AD629">
        <v>212</v>
      </c>
      <c r="AE629">
        <v>118</v>
      </c>
      <c r="AF629">
        <v>7</v>
      </c>
      <c r="AG629">
        <v>305</v>
      </c>
      <c r="AH629">
        <v>69</v>
      </c>
      <c r="AI629">
        <v>22</v>
      </c>
      <c r="AJ629">
        <v>31</v>
      </c>
      <c r="AK629">
        <v>1</v>
      </c>
      <c r="AL629">
        <v>144</v>
      </c>
      <c r="AM629">
        <v>60</v>
      </c>
      <c r="AN629">
        <v>13</v>
      </c>
      <c r="AO629">
        <v>2</v>
      </c>
      <c r="AP629">
        <v>0</v>
      </c>
      <c r="AQ629">
        <v>0</v>
      </c>
      <c r="AR629">
        <v>1</v>
      </c>
      <c r="AS629">
        <v>0</v>
      </c>
      <c r="AT629">
        <v>0</v>
      </c>
      <c r="AU629">
        <v>0</v>
      </c>
      <c r="AV629">
        <v>0</v>
      </c>
      <c r="AW629">
        <v>0</v>
      </c>
      <c r="AX629">
        <v>0</v>
      </c>
      <c r="AY629">
        <v>0</v>
      </c>
      <c r="AZ629">
        <v>0</v>
      </c>
      <c r="BA629">
        <v>0</v>
      </c>
      <c r="BB629">
        <v>0</v>
      </c>
      <c r="BC629">
        <v>0</v>
      </c>
      <c r="BD629">
        <v>0</v>
      </c>
      <c r="BE629">
        <v>0</v>
      </c>
      <c r="BF629">
        <v>0</v>
      </c>
      <c r="BG629" s="20">
        <v>7</v>
      </c>
      <c r="BH629" s="20">
        <v>2</v>
      </c>
      <c r="BI629" s="20">
        <v>154</v>
      </c>
      <c r="BJ629" s="20">
        <v>29</v>
      </c>
      <c r="BK629" s="20">
        <v>611</v>
      </c>
      <c r="BL629" s="20">
        <v>1279</v>
      </c>
      <c r="BM629" s="20">
        <v>1445</v>
      </c>
      <c r="BN629" s="20">
        <v>238</v>
      </c>
      <c r="BO629" s="20">
        <v>129</v>
      </c>
      <c r="BP629" s="20"/>
      <c r="BQ629" s="20"/>
      <c r="BR629" s="20"/>
      <c r="BS629" s="20"/>
      <c r="BT629" s="20"/>
      <c r="BU629" s="20"/>
      <c r="BV629" s="20"/>
    </row>
    <row r="630" spans="1:74" x14ac:dyDescent="0.25">
      <c r="A630" s="20" t="s">
        <v>449</v>
      </c>
      <c r="B630" s="20" t="s">
        <v>541</v>
      </c>
      <c r="C630" s="20" t="s">
        <v>543</v>
      </c>
      <c r="D630" s="1">
        <v>44535</v>
      </c>
      <c r="E630">
        <v>199</v>
      </c>
      <c r="F630">
        <v>8</v>
      </c>
      <c r="G630">
        <v>4</v>
      </c>
      <c r="H630">
        <v>2</v>
      </c>
      <c r="I630">
        <v>2</v>
      </c>
      <c r="J630">
        <v>107</v>
      </c>
      <c r="K630">
        <v>25</v>
      </c>
      <c r="L630">
        <v>7</v>
      </c>
      <c r="M630">
        <v>2</v>
      </c>
      <c r="N630">
        <v>29</v>
      </c>
      <c r="O630">
        <v>29</v>
      </c>
      <c r="P630">
        <v>0</v>
      </c>
      <c r="Q630">
        <v>0</v>
      </c>
      <c r="R630">
        <v>703</v>
      </c>
      <c r="S630">
        <v>498</v>
      </c>
      <c r="T630">
        <v>80</v>
      </c>
      <c r="U630">
        <v>1</v>
      </c>
      <c r="V630">
        <v>0</v>
      </c>
      <c r="W630">
        <v>1728</v>
      </c>
      <c r="X630">
        <v>680</v>
      </c>
      <c r="Y630">
        <v>215</v>
      </c>
      <c r="Z630">
        <v>159</v>
      </c>
      <c r="AA630">
        <v>6</v>
      </c>
      <c r="AB630">
        <v>1822</v>
      </c>
      <c r="AC630">
        <v>797</v>
      </c>
      <c r="AD630">
        <v>211</v>
      </c>
      <c r="AE630">
        <v>116</v>
      </c>
      <c r="AF630">
        <v>6</v>
      </c>
      <c r="AG630">
        <v>307</v>
      </c>
      <c r="AH630">
        <v>83</v>
      </c>
      <c r="AI630">
        <v>23</v>
      </c>
      <c r="AJ630">
        <v>30</v>
      </c>
      <c r="AK630">
        <v>1</v>
      </c>
      <c r="AL630">
        <v>144</v>
      </c>
      <c r="AM630">
        <v>66</v>
      </c>
      <c r="AN630">
        <v>13</v>
      </c>
      <c r="AO630">
        <v>2</v>
      </c>
      <c r="AP630">
        <v>0</v>
      </c>
      <c r="AQ630">
        <v>0</v>
      </c>
      <c r="AR630">
        <v>1</v>
      </c>
      <c r="AS630">
        <v>0</v>
      </c>
      <c r="AT630">
        <v>0</v>
      </c>
      <c r="AU630">
        <v>0</v>
      </c>
      <c r="AV630">
        <v>0</v>
      </c>
      <c r="AW630">
        <v>0</v>
      </c>
      <c r="AX630">
        <v>0</v>
      </c>
      <c r="AY630">
        <v>0</v>
      </c>
      <c r="AZ630">
        <v>0</v>
      </c>
      <c r="BA630">
        <v>0</v>
      </c>
      <c r="BB630">
        <v>0</v>
      </c>
      <c r="BC630">
        <v>0</v>
      </c>
      <c r="BD630">
        <v>0</v>
      </c>
      <c r="BE630">
        <v>0</v>
      </c>
      <c r="BF630">
        <v>0</v>
      </c>
      <c r="BG630" s="20">
        <v>7</v>
      </c>
      <c r="BH630" s="20">
        <v>2</v>
      </c>
      <c r="BI630" s="20">
        <v>155</v>
      </c>
      <c r="BJ630" s="20">
        <v>29</v>
      </c>
      <c r="BK630" s="20">
        <v>612</v>
      </c>
      <c r="BL630" s="20">
        <v>1287</v>
      </c>
      <c r="BM630" s="20">
        <v>1449</v>
      </c>
      <c r="BN630" s="20">
        <v>243</v>
      </c>
      <c r="BO630" s="20">
        <v>129</v>
      </c>
      <c r="BP630" s="20"/>
      <c r="BQ630" s="20"/>
      <c r="BR630" s="20"/>
      <c r="BS630" s="20"/>
      <c r="BT630" s="20"/>
      <c r="BU630" s="20"/>
      <c r="BV630" s="20"/>
    </row>
    <row r="631" spans="1:74" x14ac:dyDescent="0.25">
      <c r="A631" s="20" t="s">
        <v>449</v>
      </c>
      <c r="B631" s="20" t="s">
        <v>541</v>
      </c>
      <c r="C631" s="20" t="s">
        <v>543</v>
      </c>
      <c r="D631" s="1">
        <v>44542</v>
      </c>
      <c r="E631">
        <v>198</v>
      </c>
      <c r="F631">
        <v>8</v>
      </c>
      <c r="G631">
        <v>4</v>
      </c>
      <c r="H631">
        <v>2</v>
      </c>
      <c r="I631">
        <v>2</v>
      </c>
      <c r="J631">
        <v>113</v>
      </c>
      <c r="K631">
        <v>24</v>
      </c>
      <c r="L631">
        <v>6</v>
      </c>
      <c r="M631">
        <v>2</v>
      </c>
      <c r="N631">
        <v>29</v>
      </c>
      <c r="O631">
        <v>29</v>
      </c>
      <c r="P631">
        <v>0</v>
      </c>
      <c r="Q631">
        <v>0</v>
      </c>
      <c r="R631">
        <v>704</v>
      </c>
      <c r="S631">
        <v>506</v>
      </c>
      <c r="T631">
        <v>75</v>
      </c>
      <c r="U631">
        <v>1</v>
      </c>
      <c r="V631">
        <v>0</v>
      </c>
      <c r="W631">
        <v>1720</v>
      </c>
      <c r="X631">
        <v>736</v>
      </c>
      <c r="Y631">
        <v>209</v>
      </c>
      <c r="Z631">
        <v>158</v>
      </c>
      <c r="AA631">
        <v>6</v>
      </c>
      <c r="AB631">
        <v>1831</v>
      </c>
      <c r="AC631">
        <v>962</v>
      </c>
      <c r="AD631">
        <v>212</v>
      </c>
      <c r="AE631">
        <v>118</v>
      </c>
      <c r="AF631">
        <v>6</v>
      </c>
      <c r="AG631">
        <v>308</v>
      </c>
      <c r="AH631">
        <v>94</v>
      </c>
      <c r="AI631">
        <v>23</v>
      </c>
      <c r="AJ631">
        <v>30</v>
      </c>
      <c r="AK631">
        <v>1</v>
      </c>
      <c r="AL631">
        <v>145</v>
      </c>
      <c r="AM631">
        <v>82</v>
      </c>
      <c r="AN631">
        <v>13</v>
      </c>
      <c r="AO631">
        <v>2</v>
      </c>
      <c r="AP631">
        <v>0</v>
      </c>
      <c r="AQ631">
        <v>0</v>
      </c>
      <c r="AR631">
        <v>1</v>
      </c>
      <c r="AS631">
        <v>0</v>
      </c>
      <c r="AT631">
        <v>0</v>
      </c>
      <c r="AU631">
        <v>0</v>
      </c>
      <c r="AV631">
        <v>0</v>
      </c>
      <c r="AW631">
        <v>0</v>
      </c>
      <c r="AX631">
        <v>0</v>
      </c>
      <c r="AY631">
        <v>0</v>
      </c>
      <c r="AZ631">
        <v>0</v>
      </c>
      <c r="BA631">
        <v>0</v>
      </c>
      <c r="BB631">
        <v>0</v>
      </c>
      <c r="BC631">
        <v>0</v>
      </c>
      <c r="BD631">
        <v>0</v>
      </c>
      <c r="BE631">
        <v>0</v>
      </c>
      <c r="BF631">
        <v>0</v>
      </c>
      <c r="BG631" s="20">
        <v>7</v>
      </c>
      <c r="BH631" s="20">
        <v>2</v>
      </c>
      <c r="BI631" s="20">
        <v>155</v>
      </c>
      <c r="BJ631" s="20">
        <v>29</v>
      </c>
      <c r="BK631" s="20">
        <v>615</v>
      </c>
      <c r="BL631" s="20">
        <v>1289</v>
      </c>
      <c r="BM631" s="20">
        <v>1455</v>
      </c>
      <c r="BN631" s="20">
        <v>245</v>
      </c>
      <c r="BO631" s="20">
        <v>130</v>
      </c>
      <c r="BP631" s="20"/>
      <c r="BQ631" s="20"/>
      <c r="BR631" s="20"/>
      <c r="BS631" s="20"/>
      <c r="BT631" s="20"/>
      <c r="BU631" s="20"/>
      <c r="BV631" s="20"/>
    </row>
    <row r="632" spans="1:74" x14ac:dyDescent="0.25">
      <c r="A632" s="20" t="s">
        <v>449</v>
      </c>
      <c r="B632" s="20" t="s">
        <v>541</v>
      </c>
      <c r="C632" s="20" t="s">
        <v>543</v>
      </c>
      <c r="D632" s="1">
        <v>44549</v>
      </c>
      <c r="E632">
        <v>199</v>
      </c>
      <c r="F632">
        <v>8</v>
      </c>
      <c r="G632">
        <v>6</v>
      </c>
      <c r="H632">
        <v>2</v>
      </c>
      <c r="I632">
        <v>2</v>
      </c>
      <c r="J632">
        <v>119</v>
      </c>
      <c r="K632">
        <v>24</v>
      </c>
      <c r="L632">
        <v>6</v>
      </c>
      <c r="M632">
        <v>2</v>
      </c>
      <c r="N632">
        <v>29</v>
      </c>
      <c r="O632">
        <v>29</v>
      </c>
      <c r="P632">
        <v>0</v>
      </c>
      <c r="Q632">
        <v>0</v>
      </c>
      <c r="R632">
        <v>702</v>
      </c>
      <c r="S632">
        <v>521</v>
      </c>
      <c r="T632">
        <v>71</v>
      </c>
      <c r="U632">
        <v>0</v>
      </c>
      <c r="V632">
        <v>0</v>
      </c>
      <c r="W632">
        <v>1718</v>
      </c>
      <c r="X632">
        <v>795</v>
      </c>
      <c r="Y632">
        <v>206</v>
      </c>
      <c r="Z632">
        <v>155</v>
      </c>
      <c r="AA632">
        <v>6</v>
      </c>
      <c r="AB632">
        <v>1835</v>
      </c>
      <c r="AC632">
        <v>1083</v>
      </c>
      <c r="AD632">
        <v>211</v>
      </c>
      <c r="AE632">
        <v>118</v>
      </c>
      <c r="AF632">
        <v>6</v>
      </c>
      <c r="AG632">
        <v>311</v>
      </c>
      <c r="AH632">
        <v>124</v>
      </c>
      <c r="AI632">
        <v>23</v>
      </c>
      <c r="AJ632">
        <v>30</v>
      </c>
      <c r="AK632">
        <v>1</v>
      </c>
      <c r="AL632">
        <v>146</v>
      </c>
      <c r="AM632">
        <v>96</v>
      </c>
      <c r="AN632">
        <v>14</v>
      </c>
      <c r="AO632">
        <v>1</v>
      </c>
      <c r="AP632">
        <v>0</v>
      </c>
      <c r="AQ632">
        <v>0</v>
      </c>
      <c r="AR632">
        <v>1</v>
      </c>
      <c r="AS632">
        <v>0</v>
      </c>
      <c r="AT632">
        <v>0</v>
      </c>
      <c r="AU632">
        <v>0</v>
      </c>
      <c r="AV632">
        <v>0</v>
      </c>
      <c r="AW632">
        <v>0</v>
      </c>
      <c r="AX632">
        <v>0</v>
      </c>
      <c r="AY632">
        <v>0</v>
      </c>
      <c r="AZ632">
        <v>0</v>
      </c>
      <c r="BA632">
        <v>0</v>
      </c>
      <c r="BB632">
        <v>0</v>
      </c>
      <c r="BC632">
        <v>0</v>
      </c>
      <c r="BD632">
        <v>0</v>
      </c>
      <c r="BE632">
        <v>0</v>
      </c>
      <c r="BF632">
        <v>0</v>
      </c>
      <c r="BG632" s="20">
        <v>7</v>
      </c>
      <c r="BH632" s="20">
        <v>2</v>
      </c>
      <c r="BI632" s="20">
        <v>157</v>
      </c>
      <c r="BJ632" s="20">
        <v>29</v>
      </c>
      <c r="BK632" s="20">
        <v>618</v>
      </c>
      <c r="BL632" s="20">
        <v>1293</v>
      </c>
      <c r="BM632" s="20">
        <v>1460</v>
      </c>
      <c r="BN632" s="20">
        <v>248</v>
      </c>
      <c r="BO632" s="20">
        <v>131</v>
      </c>
      <c r="BP632" s="20">
        <v>7395</v>
      </c>
      <c r="BQ632" s="20">
        <v>2446</v>
      </c>
      <c r="BR632" s="20">
        <v>0</v>
      </c>
      <c r="BS632" s="20">
        <v>1090</v>
      </c>
      <c r="BT632" s="20">
        <v>967</v>
      </c>
      <c r="BU632" s="20">
        <v>41</v>
      </c>
      <c r="BV632" s="20">
        <v>5070</v>
      </c>
    </row>
    <row r="633" spans="1:74" x14ac:dyDescent="0.25">
      <c r="A633" s="20" t="s">
        <v>449</v>
      </c>
      <c r="B633" s="20" t="s">
        <v>541</v>
      </c>
      <c r="C633" s="20" t="s">
        <v>543</v>
      </c>
      <c r="D633" s="1">
        <v>44558</v>
      </c>
      <c r="E633">
        <v>199</v>
      </c>
      <c r="F633">
        <v>8</v>
      </c>
      <c r="G633">
        <v>6</v>
      </c>
      <c r="H633">
        <v>2</v>
      </c>
      <c r="I633">
        <v>2</v>
      </c>
      <c r="J633">
        <v>124</v>
      </c>
      <c r="K633">
        <v>24</v>
      </c>
      <c r="L633">
        <v>6</v>
      </c>
      <c r="M633">
        <v>2</v>
      </c>
      <c r="N633">
        <v>29</v>
      </c>
      <c r="O633">
        <v>29</v>
      </c>
      <c r="P633">
        <v>0</v>
      </c>
      <c r="Q633">
        <v>0</v>
      </c>
      <c r="R633">
        <v>702</v>
      </c>
      <c r="S633">
        <v>534</v>
      </c>
      <c r="T633">
        <v>71</v>
      </c>
      <c r="U633">
        <v>0</v>
      </c>
      <c r="V633">
        <v>0</v>
      </c>
      <c r="W633">
        <v>1720</v>
      </c>
      <c r="X633">
        <v>875</v>
      </c>
      <c r="Y633">
        <v>206</v>
      </c>
      <c r="Z633">
        <v>152</v>
      </c>
      <c r="AA633">
        <v>6</v>
      </c>
      <c r="AB633">
        <v>1839</v>
      </c>
      <c r="AC633">
        <v>1174</v>
      </c>
      <c r="AD633">
        <v>211</v>
      </c>
      <c r="AE633">
        <v>118</v>
      </c>
      <c r="AF633">
        <v>4</v>
      </c>
      <c r="AG633">
        <v>313</v>
      </c>
      <c r="AH633">
        <v>149</v>
      </c>
      <c r="AI633">
        <v>23</v>
      </c>
      <c r="AJ633">
        <v>30</v>
      </c>
      <c r="AK633">
        <v>1</v>
      </c>
      <c r="AL633">
        <v>146</v>
      </c>
      <c r="AM633">
        <v>106</v>
      </c>
      <c r="AN633">
        <v>14</v>
      </c>
      <c r="AO633">
        <v>1</v>
      </c>
      <c r="AP633">
        <v>0</v>
      </c>
      <c r="AQ633">
        <v>0</v>
      </c>
      <c r="AR633">
        <v>1</v>
      </c>
      <c r="AS633">
        <v>0</v>
      </c>
      <c r="AT633">
        <v>0</v>
      </c>
      <c r="AU633">
        <v>0</v>
      </c>
      <c r="AV633">
        <v>0</v>
      </c>
      <c r="AW633">
        <v>0</v>
      </c>
      <c r="AX633">
        <v>0</v>
      </c>
      <c r="AY633">
        <v>0</v>
      </c>
      <c r="AZ633">
        <v>0</v>
      </c>
      <c r="BA633">
        <v>0</v>
      </c>
      <c r="BB633">
        <v>0</v>
      </c>
      <c r="BC633">
        <v>0</v>
      </c>
      <c r="BD633">
        <v>0</v>
      </c>
      <c r="BE633">
        <v>0</v>
      </c>
      <c r="BF633">
        <v>0</v>
      </c>
      <c r="BG633" s="20">
        <v>7</v>
      </c>
      <c r="BH633" s="20">
        <v>2</v>
      </c>
      <c r="BI633" s="20">
        <v>157</v>
      </c>
      <c r="BJ633" s="20">
        <v>29</v>
      </c>
      <c r="BK633" s="20">
        <v>618</v>
      </c>
      <c r="BL633" s="20">
        <v>1299</v>
      </c>
      <c r="BM633" s="20">
        <v>1467</v>
      </c>
      <c r="BN633" s="20">
        <v>250</v>
      </c>
      <c r="BO633" s="20">
        <v>131</v>
      </c>
      <c r="BP633" s="20">
        <v>7406</v>
      </c>
      <c r="BQ633" s="20">
        <v>3093</v>
      </c>
      <c r="BR633" s="20">
        <v>0</v>
      </c>
      <c r="BS633" s="20">
        <v>1085</v>
      </c>
      <c r="BT633" s="20">
        <v>959</v>
      </c>
      <c r="BU633" s="20">
        <v>42</v>
      </c>
      <c r="BV633" s="20">
        <v>5087</v>
      </c>
    </row>
    <row r="634" spans="1:74" x14ac:dyDescent="0.25">
      <c r="A634" s="20" t="s">
        <v>449</v>
      </c>
      <c r="B634" s="20" t="s">
        <v>541</v>
      </c>
      <c r="C634" s="20" t="s">
        <v>543</v>
      </c>
      <c r="D634" s="1">
        <v>44564</v>
      </c>
      <c r="E634">
        <v>199</v>
      </c>
      <c r="F634">
        <v>8</v>
      </c>
      <c r="G634">
        <v>6</v>
      </c>
      <c r="H634">
        <v>2</v>
      </c>
      <c r="I634">
        <v>2</v>
      </c>
      <c r="J634">
        <v>124</v>
      </c>
      <c r="K634">
        <v>25</v>
      </c>
      <c r="L634">
        <v>6</v>
      </c>
      <c r="M634">
        <v>2</v>
      </c>
      <c r="N634">
        <v>29</v>
      </c>
      <c r="O634">
        <v>29</v>
      </c>
      <c r="P634">
        <v>0</v>
      </c>
      <c r="Q634">
        <v>0</v>
      </c>
      <c r="R634">
        <v>704</v>
      </c>
      <c r="S634">
        <v>537</v>
      </c>
      <c r="T634">
        <v>73</v>
      </c>
      <c r="U634">
        <v>0</v>
      </c>
      <c r="V634">
        <v>0</v>
      </c>
      <c r="W634">
        <v>1715</v>
      </c>
      <c r="X634">
        <v>885</v>
      </c>
      <c r="Y634">
        <v>205</v>
      </c>
      <c r="Z634">
        <v>152</v>
      </c>
      <c r="AA634">
        <v>7</v>
      </c>
      <c r="AB634">
        <v>1837</v>
      </c>
      <c r="AC634">
        <v>1196</v>
      </c>
      <c r="AD634">
        <v>211</v>
      </c>
      <c r="AE634">
        <v>118</v>
      </c>
      <c r="AF634">
        <v>3</v>
      </c>
      <c r="AG634">
        <v>314</v>
      </c>
      <c r="AH634">
        <v>151</v>
      </c>
      <c r="AI634">
        <v>23</v>
      </c>
      <c r="AJ634">
        <v>29</v>
      </c>
      <c r="AK634">
        <v>1</v>
      </c>
      <c r="AL634">
        <v>141</v>
      </c>
      <c r="AM634">
        <v>104</v>
      </c>
      <c r="AN634">
        <v>14</v>
      </c>
      <c r="AO634">
        <v>0</v>
      </c>
      <c r="AP634">
        <v>0</v>
      </c>
      <c r="AQ634">
        <v>0</v>
      </c>
      <c r="AR634">
        <v>1</v>
      </c>
      <c r="AS634">
        <v>0</v>
      </c>
      <c r="AT634">
        <v>0</v>
      </c>
      <c r="AU634">
        <v>0</v>
      </c>
      <c r="AV634">
        <v>0</v>
      </c>
      <c r="AW634">
        <v>0</v>
      </c>
      <c r="AX634">
        <v>0</v>
      </c>
      <c r="AY634">
        <v>0</v>
      </c>
      <c r="AZ634">
        <v>0</v>
      </c>
      <c r="BA634">
        <v>0</v>
      </c>
      <c r="BB634">
        <v>0</v>
      </c>
      <c r="BC634">
        <v>0</v>
      </c>
      <c r="BD634">
        <v>0</v>
      </c>
      <c r="BE634">
        <v>0</v>
      </c>
      <c r="BF634">
        <v>0</v>
      </c>
      <c r="BG634" s="20">
        <v>7</v>
      </c>
      <c r="BH634" s="20">
        <v>2</v>
      </c>
      <c r="BI634" s="20">
        <v>156</v>
      </c>
      <c r="BJ634" s="20">
        <v>29</v>
      </c>
      <c r="BK634" s="20">
        <v>618</v>
      </c>
      <c r="BL634" s="20">
        <v>1294</v>
      </c>
      <c r="BM634" s="20">
        <v>1466</v>
      </c>
      <c r="BN634" s="20">
        <v>250</v>
      </c>
      <c r="BO634" s="20">
        <v>126</v>
      </c>
      <c r="BP634" s="20">
        <v>7391</v>
      </c>
      <c r="BQ634" s="20">
        <v>3231</v>
      </c>
      <c r="BR634" s="20">
        <v>0</v>
      </c>
      <c r="BS634" s="20">
        <v>1079</v>
      </c>
      <c r="BT634" s="20">
        <v>954</v>
      </c>
      <c r="BU634" s="20">
        <v>44</v>
      </c>
      <c r="BV634" s="20">
        <v>5080</v>
      </c>
    </row>
    <row r="635" spans="1:74" x14ac:dyDescent="0.25">
      <c r="A635" s="20" t="s">
        <v>449</v>
      </c>
      <c r="B635" s="20" t="s">
        <v>541</v>
      </c>
      <c r="C635" s="20" t="s">
        <v>543</v>
      </c>
      <c r="D635" s="1">
        <v>44570</v>
      </c>
      <c r="E635">
        <v>199</v>
      </c>
      <c r="F635">
        <v>8</v>
      </c>
      <c r="G635">
        <v>6</v>
      </c>
      <c r="H635">
        <v>2</v>
      </c>
      <c r="I635">
        <v>2</v>
      </c>
      <c r="J635">
        <v>126</v>
      </c>
      <c r="K635">
        <v>25</v>
      </c>
      <c r="L635">
        <v>6</v>
      </c>
      <c r="M635">
        <v>2</v>
      </c>
      <c r="N635">
        <v>29</v>
      </c>
      <c r="O635">
        <v>29</v>
      </c>
      <c r="P635">
        <v>0</v>
      </c>
      <c r="Q635">
        <v>0</v>
      </c>
      <c r="R635">
        <v>707</v>
      </c>
      <c r="S635">
        <v>550</v>
      </c>
      <c r="T635">
        <v>73</v>
      </c>
      <c r="U635">
        <v>1</v>
      </c>
      <c r="V635">
        <v>0</v>
      </c>
      <c r="W635">
        <v>1714</v>
      </c>
      <c r="X635">
        <v>920</v>
      </c>
      <c r="Y635">
        <v>203</v>
      </c>
      <c r="Z635">
        <v>151</v>
      </c>
      <c r="AA635">
        <v>7</v>
      </c>
      <c r="AB635">
        <v>1834</v>
      </c>
      <c r="AC635">
        <v>1219</v>
      </c>
      <c r="AD635">
        <v>209</v>
      </c>
      <c r="AE635">
        <v>116</v>
      </c>
      <c r="AF635">
        <v>4</v>
      </c>
      <c r="AG635">
        <v>314</v>
      </c>
      <c r="AH635">
        <v>165</v>
      </c>
      <c r="AI635">
        <v>24</v>
      </c>
      <c r="AJ635">
        <v>29</v>
      </c>
      <c r="AK635">
        <v>1</v>
      </c>
      <c r="AL635">
        <v>142</v>
      </c>
      <c r="AM635">
        <v>111</v>
      </c>
      <c r="AN635">
        <v>13</v>
      </c>
      <c r="AO635">
        <v>0</v>
      </c>
      <c r="AP635">
        <v>0</v>
      </c>
      <c r="AQ635">
        <v>0</v>
      </c>
      <c r="AR635">
        <v>1</v>
      </c>
      <c r="AS635">
        <v>0</v>
      </c>
      <c r="AT635">
        <v>0</v>
      </c>
      <c r="AU635">
        <v>0</v>
      </c>
      <c r="AV635">
        <v>0</v>
      </c>
      <c r="AW635">
        <v>0</v>
      </c>
      <c r="AX635">
        <v>0</v>
      </c>
      <c r="AY635">
        <v>0</v>
      </c>
      <c r="AZ635">
        <v>0</v>
      </c>
      <c r="BA635">
        <v>0</v>
      </c>
      <c r="BB635">
        <v>0</v>
      </c>
      <c r="BC635">
        <v>0</v>
      </c>
      <c r="BD635">
        <v>0</v>
      </c>
      <c r="BE635">
        <v>0</v>
      </c>
      <c r="BF635">
        <v>0</v>
      </c>
      <c r="BG635" s="20">
        <v>7</v>
      </c>
      <c r="BH635" s="20">
        <v>2</v>
      </c>
      <c r="BI635" s="20">
        <v>156</v>
      </c>
      <c r="BJ635" s="20">
        <v>29</v>
      </c>
      <c r="BK635" s="20">
        <v>618</v>
      </c>
      <c r="BL635" s="20">
        <v>1295</v>
      </c>
      <c r="BM635" s="20">
        <v>1467</v>
      </c>
      <c r="BN635" s="20">
        <v>251</v>
      </c>
      <c r="BO635" s="20">
        <v>127</v>
      </c>
      <c r="BP635" s="20">
        <v>7385</v>
      </c>
      <c r="BQ635" s="20">
        <v>3435</v>
      </c>
      <c r="BR635" s="20">
        <v>0</v>
      </c>
      <c r="BS635" s="20">
        <v>1077</v>
      </c>
      <c r="BT635" s="20">
        <v>950</v>
      </c>
      <c r="BU635" s="20">
        <v>45</v>
      </c>
      <c r="BV635" s="20">
        <v>5086</v>
      </c>
    </row>
    <row r="636" spans="1:74" x14ac:dyDescent="0.25">
      <c r="A636" s="20" t="s">
        <v>449</v>
      </c>
      <c r="B636" s="20" t="s">
        <v>541</v>
      </c>
      <c r="C636" s="20" t="s">
        <v>543</v>
      </c>
      <c r="D636" s="1">
        <v>44577</v>
      </c>
      <c r="E636">
        <v>198</v>
      </c>
      <c r="F636">
        <v>8</v>
      </c>
      <c r="G636">
        <v>6</v>
      </c>
      <c r="H636">
        <v>1</v>
      </c>
      <c r="I636">
        <v>1</v>
      </c>
      <c r="J636">
        <v>125</v>
      </c>
      <c r="K636">
        <v>25</v>
      </c>
      <c r="L636">
        <v>6</v>
      </c>
      <c r="M636">
        <v>2</v>
      </c>
      <c r="N636">
        <v>29</v>
      </c>
      <c r="O636">
        <v>29</v>
      </c>
      <c r="P636">
        <v>0</v>
      </c>
      <c r="Q636">
        <v>0</v>
      </c>
      <c r="R636">
        <v>708</v>
      </c>
      <c r="S636">
        <v>555</v>
      </c>
      <c r="T636">
        <v>72</v>
      </c>
      <c r="U636">
        <v>1</v>
      </c>
      <c r="V636">
        <v>1</v>
      </c>
      <c r="W636">
        <v>1722</v>
      </c>
      <c r="X636">
        <v>952</v>
      </c>
      <c r="Y636">
        <v>198</v>
      </c>
      <c r="Z636">
        <v>151</v>
      </c>
      <c r="AA636">
        <v>7</v>
      </c>
      <c r="AB636">
        <v>1835</v>
      </c>
      <c r="AC636">
        <v>1234</v>
      </c>
      <c r="AD636">
        <v>208</v>
      </c>
      <c r="AE636">
        <v>117</v>
      </c>
      <c r="AF636">
        <v>6</v>
      </c>
      <c r="AG636">
        <v>309</v>
      </c>
      <c r="AH636">
        <v>167</v>
      </c>
      <c r="AI636">
        <v>23</v>
      </c>
      <c r="AJ636">
        <v>27</v>
      </c>
      <c r="AK636">
        <v>1</v>
      </c>
      <c r="AL636">
        <v>141</v>
      </c>
      <c r="AM636">
        <v>110</v>
      </c>
      <c r="AN636">
        <v>13</v>
      </c>
      <c r="AO636">
        <v>0</v>
      </c>
      <c r="AP636">
        <v>0</v>
      </c>
      <c r="AQ636">
        <v>0</v>
      </c>
      <c r="AR636">
        <v>1</v>
      </c>
      <c r="AS636">
        <v>0</v>
      </c>
      <c r="AT636">
        <v>0</v>
      </c>
      <c r="AU636">
        <v>0</v>
      </c>
      <c r="AV636">
        <v>0</v>
      </c>
      <c r="AW636">
        <v>0</v>
      </c>
      <c r="AX636">
        <v>0</v>
      </c>
      <c r="AY636">
        <v>0</v>
      </c>
      <c r="AZ636">
        <v>0</v>
      </c>
      <c r="BA636">
        <v>0</v>
      </c>
      <c r="BB636">
        <v>0</v>
      </c>
      <c r="BC636">
        <v>0</v>
      </c>
      <c r="BD636">
        <v>0</v>
      </c>
      <c r="BE636">
        <v>0</v>
      </c>
      <c r="BF636">
        <v>0</v>
      </c>
      <c r="BG636" s="20">
        <v>7</v>
      </c>
      <c r="BH636" s="20">
        <v>1</v>
      </c>
      <c r="BI636" s="20">
        <v>155</v>
      </c>
      <c r="BJ636" s="20">
        <v>29</v>
      </c>
      <c r="BK636" s="20">
        <v>618</v>
      </c>
      <c r="BL636" s="20">
        <v>1307</v>
      </c>
      <c r="BM636" s="20">
        <v>1466</v>
      </c>
      <c r="BN636" s="20">
        <v>249</v>
      </c>
      <c r="BO636" s="20">
        <v>126</v>
      </c>
      <c r="BP636" s="20">
        <v>7378</v>
      </c>
      <c r="BQ636" s="20">
        <v>3545</v>
      </c>
      <c r="BR636" s="20">
        <v>0</v>
      </c>
      <c r="BS636" s="20">
        <v>1068</v>
      </c>
      <c r="BT636" s="20">
        <v>944</v>
      </c>
      <c r="BU636" s="20">
        <v>50</v>
      </c>
      <c r="BV636" s="20">
        <v>5096</v>
      </c>
    </row>
    <row r="637" spans="1:74" x14ac:dyDescent="0.25">
      <c r="A637" s="20" t="s">
        <v>449</v>
      </c>
      <c r="B637" s="20" t="s">
        <v>541</v>
      </c>
      <c r="C637" s="20" t="s">
        <v>543</v>
      </c>
      <c r="D637" s="1">
        <v>44584</v>
      </c>
      <c r="E637">
        <v>198</v>
      </c>
      <c r="F637">
        <v>8</v>
      </c>
      <c r="G637">
        <v>6</v>
      </c>
      <c r="H637">
        <v>1</v>
      </c>
      <c r="I637">
        <v>1</v>
      </c>
      <c r="J637">
        <v>129</v>
      </c>
      <c r="K637">
        <v>25</v>
      </c>
      <c r="L637">
        <v>5</v>
      </c>
      <c r="M637">
        <v>2</v>
      </c>
      <c r="N637">
        <v>29</v>
      </c>
      <c r="O637">
        <v>29</v>
      </c>
      <c r="P637">
        <v>0</v>
      </c>
      <c r="Q637">
        <v>0</v>
      </c>
      <c r="R637">
        <v>707</v>
      </c>
      <c r="S637">
        <v>557</v>
      </c>
      <c r="T637">
        <v>70</v>
      </c>
      <c r="U637">
        <v>1</v>
      </c>
      <c r="V637">
        <v>1</v>
      </c>
      <c r="W637">
        <v>1722</v>
      </c>
      <c r="X637">
        <v>959</v>
      </c>
      <c r="Y637">
        <v>198</v>
      </c>
      <c r="Z637">
        <v>151</v>
      </c>
      <c r="AA637">
        <v>7</v>
      </c>
      <c r="AB637">
        <v>1838</v>
      </c>
      <c r="AC637">
        <v>1238</v>
      </c>
      <c r="AD637">
        <v>210</v>
      </c>
      <c r="AE637">
        <v>118</v>
      </c>
      <c r="AF637">
        <v>5</v>
      </c>
      <c r="AG637">
        <v>309</v>
      </c>
      <c r="AH637">
        <v>168</v>
      </c>
      <c r="AI637">
        <v>22</v>
      </c>
      <c r="AJ637">
        <v>27</v>
      </c>
      <c r="AK637">
        <v>1</v>
      </c>
      <c r="AL637">
        <v>141</v>
      </c>
      <c r="AM637">
        <v>112</v>
      </c>
      <c r="AN637">
        <v>13</v>
      </c>
      <c r="AO637">
        <v>0</v>
      </c>
      <c r="AP637">
        <v>0</v>
      </c>
      <c r="AQ637">
        <v>0</v>
      </c>
      <c r="AR637">
        <v>1</v>
      </c>
      <c r="AS637">
        <v>0</v>
      </c>
      <c r="AT637">
        <v>0</v>
      </c>
      <c r="AU637">
        <v>0</v>
      </c>
      <c r="AV637">
        <v>0</v>
      </c>
      <c r="AW637">
        <v>0</v>
      </c>
      <c r="AX637">
        <v>0</v>
      </c>
      <c r="AY637">
        <v>0</v>
      </c>
      <c r="AZ637">
        <v>0</v>
      </c>
      <c r="BA637">
        <v>0</v>
      </c>
      <c r="BB637">
        <v>0</v>
      </c>
      <c r="BC637">
        <v>0</v>
      </c>
      <c r="BD637">
        <v>0</v>
      </c>
      <c r="BE637">
        <v>0</v>
      </c>
      <c r="BF637">
        <v>0</v>
      </c>
      <c r="BG637" s="20">
        <v>7</v>
      </c>
      <c r="BH637" s="20">
        <v>1</v>
      </c>
      <c r="BI637" s="20">
        <v>158</v>
      </c>
      <c r="BJ637" s="20">
        <v>29</v>
      </c>
      <c r="BK637" s="20">
        <v>619</v>
      </c>
      <c r="BL637" s="20">
        <v>1308</v>
      </c>
      <c r="BM637" s="20">
        <v>1468</v>
      </c>
      <c r="BN637" s="20">
        <v>250</v>
      </c>
      <c r="BO637" s="20">
        <v>126</v>
      </c>
      <c r="BP637" s="20">
        <v>7383</v>
      </c>
      <c r="BQ637" s="20">
        <v>3600</v>
      </c>
      <c r="BR637" s="20">
        <v>0</v>
      </c>
      <c r="BS637" s="20">
        <v>1065</v>
      </c>
      <c r="BT637" s="20">
        <v>948</v>
      </c>
      <c r="BU637" s="20">
        <v>49</v>
      </c>
      <c r="BV637" s="20">
        <v>5103</v>
      </c>
    </row>
    <row r="638" spans="1:74" x14ac:dyDescent="0.25">
      <c r="A638" s="20" t="s">
        <v>449</v>
      </c>
      <c r="B638" s="20" t="s">
        <v>541</v>
      </c>
      <c r="C638" s="20" t="s">
        <v>543</v>
      </c>
      <c r="D638" s="1">
        <v>44591</v>
      </c>
      <c r="E638">
        <v>199</v>
      </c>
      <c r="F638">
        <v>8</v>
      </c>
      <c r="G638">
        <v>6</v>
      </c>
      <c r="H638">
        <v>1</v>
      </c>
      <c r="I638">
        <v>1</v>
      </c>
      <c r="J638">
        <v>131</v>
      </c>
      <c r="K638">
        <v>25</v>
      </c>
      <c r="L638">
        <v>5</v>
      </c>
      <c r="M638">
        <v>2</v>
      </c>
      <c r="N638">
        <v>29</v>
      </c>
      <c r="O638">
        <v>29</v>
      </c>
      <c r="P638">
        <v>0</v>
      </c>
      <c r="Q638">
        <v>0</v>
      </c>
      <c r="R638">
        <v>706</v>
      </c>
      <c r="S638">
        <v>558</v>
      </c>
      <c r="T638">
        <v>69</v>
      </c>
      <c r="U638">
        <v>1</v>
      </c>
      <c r="V638">
        <v>1</v>
      </c>
      <c r="W638">
        <v>1720</v>
      </c>
      <c r="X638">
        <v>971</v>
      </c>
      <c r="Y638">
        <v>195</v>
      </c>
      <c r="Z638">
        <v>152</v>
      </c>
      <c r="AA638">
        <v>7</v>
      </c>
      <c r="AB638">
        <v>1835</v>
      </c>
      <c r="AC638">
        <v>1245</v>
      </c>
      <c r="AD638">
        <v>208</v>
      </c>
      <c r="AE638">
        <v>114</v>
      </c>
      <c r="AF638">
        <v>4</v>
      </c>
      <c r="AG638">
        <v>312</v>
      </c>
      <c r="AH638">
        <v>170</v>
      </c>
      <c r="AI638">
        <v>21</v>
      </c>
      <c r="AJ638">
        <v>27</v>
      </c>
      <c r="AK638">
        <v>1</v>
      </c>
      <c r="AL638">
        <v>140</v>
      </c>
      <c r="AM638">
        <v>111</v>
      </c>
      <c r="AN638">
        <v>13</v>
      </c>
      <c r="AO638">
        <v>0</v>
      </c>
      <c r="AP638">
        <v>0</v>
      </c>
      <c r="AQ638">
        <v>0</v>
      </c>
      <c r="AR638">
        <v>1</v>
      </c>
      <c r="AS638">
        <v>0</v>
      </c>
      <c r="AT638">
        <v>0</v>
      </c>
      <c r="AU638">
        <v>0</v>
      </c>
      <c r="AV638">
        <v>0</v>
      </c>
      <c r="AW638">
        <v>0</v>
      </c>
      <c r="AX638">
        <v>0</v>
      </c>
      <c r="AY638">
        <v>0</v>
      </c>
      <c r="AZ638">
        <v>0</v>
      </c>
      <c r="BA638">
        <v>0</v>
      </c>
      <c r="BB638">
        <v>0</v>
      </c>
      <c r="BC638">
        <v>0</v>
      </c>
      <c r="BD638">
        <v>0</v>
      </c>
      <c r="BE638">
        <v>0</v>
      </c>
      <c r="BF638">
        <v>0</v>
      </c>
      <c r="BG638" s="20">
        <v>7</v>
      </c>
      <c r="BH638" s="20">
        <v>1</v>
      </c>
      <c r="BI638" s="20">
        <v>160</v>
      </c>
      <c r="BJ638" s="20">
        <v>29</v>
      </c>
      <c r="BK638" s="20">
        <v>619</v>
      </c>
      <c r="BL638" s="20">
        <v>1309</v>
      </c>
      <c r="BM638" s="20">
        <v>1469</v>
      </c>
      <c r="BN638" s="20">
        <v>252</v>
      </c>
      <c r="BO638" s="20">
        <v>125</v>
      </c>
      <c r="BP638" s="20">
        <v>7379</v>
      </c>
      <c r="BQ638" s="20">
        <v>3660</v>
      </c>
      <c r="BR638" s="20">
        <v>0</v>
      </c>
      <c r="BS638" s="20">
        <v>1052</v>
      </c>
      <c r="BT638" s="20">
        <v>943</v>
      </c>
      <c r="BU638" s="20">
        <v>47</v>
      </c>
      <c r="BV638" s="20">
        <v>5107</v>
      </c>
    </row>
    <row r="639" spans="1:74" x14ac:dyDescent="0.25">
      <c r="A639" s="20" t="s">
        <v>449</v>
      </c>
      <c r="B639" s="20" t="s">
        <v>541</v>
      </c>
      <c r="C639" s="20" t="s">
        <v>543</v>
      </c>
      <c r="D639" s="1">
        <v>44599</v>
      </c>
      <c r="E639">
        <v>198</v>
      </c>
      <c r="F639">
        <v>8</v>
      </c>
      <c r="G639">
        <v>7</v>
      </c>
      <c r="H639">
        <v>1</v>
      </c>
      <c r="I639">
        <v>1</v>
      </c>
      <c r="J639">
        <v>131</v>
      </c>
      <c r="K639">
        <v>25</v>
      </c>
      <c r="L639">
        <v>5</v>
      </c>
      <c r="M639">
        <v>2</v>
      </c>
      <c r="N639">
        <v>28</v>
      </c>
      <c r="O639">
        <v>28</v>
      </c>
      <c r="P639">
        <v>0</v>
      </c>
      <c r="Q639">
        <v>0</v>
      </c>
      <c r="R639">
        <v>707</v>
      </c>
      <c r="S639">
        <v>563</v>
      </c>
      <c r="T639">
        <v>69</v>
      </c>
      <c r="U639">
        <v>1</v>
      </c>
      <c r="V639">
        <v>1</v>
      </c>
      <c r="W639">
        <v>1721</v>
      </c>
      <c r="X639">
        <v>973</v>
      </c>
      <c r="Y639">
        <v>195</v>
      </c>
      <c r="Z639">
        <v>155</v>
      </c>
      <c r="AA639">
        <v>7</v>
      </c>
      <c r="AB639">
        <v>1838</v>
      </c>
      <c r="AC639">
        <v>1255</v>
      </c>
      <c r="AD639">
        <v>208</v>
      </c>
      <c r="AE639">
        <v>114</v>
      </c>
      <c r="AF639">
        <v>4</v>
      </c>
      <c r="AG639">
        <v>310</v>
      </c>
      <c r="AH639">
        <v>172</v>
      </c>
      <c r="AI639">
        <v>21</v>
      </c>
      <c r="AJ639">
        <v>26</v>
      </c>
      <c r="AK639">
        <v>1</v>
      </c>
      <c r="AL639">
        <v>139</v>
      </c>
      <c r="AM639">
        <v>113</v>
      </c>
      <c r="AN639">
        <v>13</v>
      </c>
      <c r="AO639">
        <v>0</v>
      </c>
      <c r="AP639">
        <v>0</v>
      </c>
      <c r="AQ639">
        <v>0</v>
      </c>
      <c r="AR639">
        <v>1</v>
      </c>
      <c r="AS639">
        <v>0</v>
      </c>
      <c r="AT639">
        <v>0</v>
      </c>
      <c r="AU639">
        <v>0</v>
      </c>
      <c r="AV639">
        <v>0</v>
      </c>
      <c r="AW639">
        <v>0</v>
      </c>
      <c r="AX639">
        <v>0</v>
      </c>
      <c r="AY639">
        <v>0</v>
      </c>
      <c r="AZ639">
        <v>0</v>
      </c>
      <c r="BA639">
        <v>0</v>
      </c>
      <c r="BB639">
        <v>0</v>
      </c>
      <c r="BC639">
        <v>0</v>
      </c>
      <c r="BD639">
        <v>0</v>
      </c>
      <c r="BE639">
        <v>0</v>
      </c>
      <c r="BF639">
        <v>0</v>
      </c>
      <c r="BG639" s="20">
        <v>7</v>
      </c>
      <c r="BH639" s="20">
        <v>1</v>
      </c>
      <c r="BI639" s="20">
        <v>160</v>
      </c>
      <c r="BJ639" s="20">
        <v>28</v>
      </c>
      <c r="BK639" s="20">
        <v>620</v>
      </c>
      <c r="BL639" s="20">
        <v>1307</v>
      </c>
      <c r="BM639" s="20">
        <v>1473</v>
      </c>
      <c r="BN639" s="20">
        <v>251</v>
      </c>
      <c r="BO639" s="20">
        <v>124</v>
      </c>
      <c r="BP639" s="20">
        <v>7365</v>
      </c>
      <c r="BQ639" s="20">
        <v>3708</v>
      </c>
      <c r="BR639" s="20">
        <v>0</v>
      </c>
      <c r="BS639" s="20">
        <v>1043</v>
      </c>
      <c r="BT639" s="20">
        <v>941</v>
      </c>
      <c r="BU639" s="20">
        <v>41</v>
      </c>
      <c r="BV639" s="20">
        <v>5109</v>
      </c>
    </row>
    <row r="640" spans="1:74" x14ac:dyDescent="0.25">
      <c r="A640" s="20" t="s">
        <v>449</v>
      </c>
      <c r="B640" s="20" t="s">
        <v>541</v>
      </c>
      <c r="C640" s="20" t="s">
        <v>543</v>
      </c>
      <c r="D640" s="1">
        <v>44606</v>
      </c>
      <c r="E640">
        <v>200</v>
      </c>
      <c r="F640">
        <v>8</v>
      </c>
      <c r="G640">
        <v>7</v>
      </c>
      <c r="H640">
        <v>1</v>
      </c>
      <c r="I640">
        <v>1</v>
      </c>
      <c r="J640">
        <v>132</v>
      </c>
      <c r="K640">
        <v>25</v>
      </c>
      <c r="L640">
        <v>5</v>
      </c>
      <c r="M640">
        <v>2</v>
      </c>
      <c r="N640">
        <v>29</v>
      </c>
      <c r="O640">
        <v>28</v>
      </c>
      <c r="P640">
        <v>0</v>
      </c>
      <c r="Q640">
        <v>0</v>
      </c>
      <c r="R640">
        <v>705</v>
      </c>
      <c r="S640">
        <v>567</v>
      </c>
      <c r="T640">
        <v>68</v>
      </c>
      <c r="U640">
        <v>1</v>
      </c>
      <c r="V640">
        <v>1</v>
      </c>
      <c r="W640">
        <v>1721</v>
      </c>
      <c r="X640">
        <v>990</v>
      </c>
      <c r="Y640">
        <v>194</v>
      </c>
      <c r="Z640">
        <v>155</v>
      </c>
      <c r="AA640">
        <v>7</v>
      </c>
      <c r="AB640">
        <v>1842</v>
      </c>
      <c r="AC640">
        <v>1259</v>
      </c>
      <c r="AD640">
        <v>210</v>
      </c>
      <c r="AE640">
        <v>116</v>
      </c>
      <c r="AF640">
        <v>3</v>
      </c>
      <c r="AG640">
        <v>309</v>
      </c>
      <c r="AH640">
        <v>174</v>
      </c>
      <c r="AI640">
        <v>21</v>
      </c>
      <c r="AJ640">
        <v>26</v>
      </c>
      <c r="AK640">
        <v>1</v>
      </c>
      <c r="AL640">
        <v>140</v>
      </c>
      <c r="AM640">
        <v>113</v>
      </c>
      <c r="AN640">
        <v>13</v>
      </c>
      <c r="AO640">
        <v>0</v>
      </c>
      <c r="AP640">
        <v>0</v>
      </c>
      <c r="AQ640">
        <v>0</v>
      </c>
      <c r="AR640">
        <v>1</v>
      </c>
      <c r="AS640">
        <v>0</v>
      </c>
      <c r="AT640">
        <v>0</v>
      </c>
      <c r="AU640">
        <v>0</v>
      </c>
      <c r="AV640">
        <v>0</v>
      </c>
      <c r="AW640">
        <v>0</v>
      </c>
      <c r="AX640">
        <v>0</v>
      </c>
      <c r="AY640">
        <v>0</v>
      </c>
      <c r="AZ640">
        <v>0</v>
      </c>
      <c r="BA640">
        <v>0</v>
      </c>
      <c r="BB640">
        <v>0</v>
      </c>
      <c r="BC640">
        <v>0</v>
      </c>
      <c r="BD640">
        <v>0</v>
      </c>
      <c r="BE640">
        <v>0</v>
      </c>
      <c r="BF640">
        <v>0</v>
      </c>
      <c r="BG640" s="20">
        <v>7</v>
      </c>
      <c r="BH640" s="20">
        <v>1</v>
      </c>
      <c r="BI640" s="20">
        <v>162</v>
      </c>
      <c r="BJ640" s="20">
        <v>29</v>
      </c>
      <c r="BK640" s="20">
        <v>620</v>
      </c>
      <c r="BL640" s="20">
        <v>1306</v>
      </c>
      <c r="BM640" s="20">
        <v>1474</v>
      </c>
      <c r="BN640" s="20">
        <v>250</v>
      </c>
      <c r="BO640" s="20">
        <v>125</v>
      </c>
      <c r="BP640" s="20">
        <v>7357</v>
      </c>
      <c r="BQ640" s="20">
        <v>3739</v>
      </c>
      <c r="BR640" s="20">
        <v>0</v>
      </c>
      <c r="BS640" s="20">
        <v>1042</v>
      </c>
      <c r="BT640" s="20">
        <v>944</v>
      </c>
      <c r="BU640" s="20">
        <v>38</v>
      </c>
      <c r="BV640" s="20">
        <v>5106</v>
      </c>
    </row>
    <row r="641" spans="1:74" x14ac:dyDescent="0.25">
      <c r="A641" s="20" t="s">
        <v>449</v>
      </c>
      <c r="B641" s="20" t="s">
        <v>544</v>
      </c>
      <c r="C641" s="20" t="s">
        <v>545</v>
      </c>
      <c r="D641" s="1">
        <v>44493</v>
      </c>
      <c r="E641">
        <v>62</v>
      </c>
      <c r="F641">
        <v>2</v>
      </c>
      <c r="G641">
        <v>0</v>
      </c>
      <c r="H641">
        <v>0</v>
      </c>
      <c r="I641">
        <v>0</v>
      </c>
      <c r="J641">
        <v>12</v>
      </c>
      <c r="K641">
        <v>6</v>
      </c>
      <c r="L641">
        <v>5</v>
      </c>
      <c r="M641">
        <v>1</v>
      </c>
      <c r="N641">
        <v>0</v>
      </c>
      <c r="O641">
        <v>0</v>
      </c>
      <c r="P641">
        <v>0</v>
      </c>
      <c r="Q641">
        <v>0</v>
      </c>
      <c r="R641">
        <v>183</v>
      </c>
      <c r="S641">
        <v>0</v>
      </c>
      <c r="T641">
        <v>39</v>
      </c>
      <c r="U641">
        <v>12</v>
      </c>
      <c r="V641">
        <v>1</v>
      </c>
      <c r="W641">
        <v>627</v>
      </c>
      <c r="X641">
        <v>0</v>
      </c>
      <c r="Y641">
        <v>22</v>
      </c>
      <c r="Z641">
        <v>65</v>
      </c>
      <c r="AA641">
        <v>4</v>
      </c>
      <c r="AB641">
        <v>401</v>
      </c>
      <c r="AC641">
        <v>7</v>
      </c>
      <c r="AD641">
        <v>42</v>
      </c>
      <c r="AE641">
        <v>45</v>
      </c>
      <c r="AF641">
        <v>5</v>
      </c>
      <c r="AG641">
        <v>64</v>
      </c>
      <c r="AH641">
        <v>0</v>
      </c>
      <c r="AI641">
        <v>1</v>
      </c>
      <c r="AJ641">
        <v>16</v>
      </c>
      <c r="AK641">
        <v>2</v>
      </c>
      <c r="AL641">
        <v>31</v>
      </c>
      <c r="AM641">
        <v>0</v>
      </c>
      <c r="AN641">
        <v>3</v>
      </c>
      <c r="AO641">
        <v>2</v>
      </c>
      <c r="AP641">
        <v>2</v>
      </c>
      <c r="AQ641">
        <v>0</v>
      </c>
      <c r="AR641">
        <v>0</v>
      </c>
      <c r="AS641">
        <v>0</v>
      </c>
      <c r="AT641">
        <v>0</v>
      </c>
      <c r="AU641">
        <v>0</v>
      </c>
      <c r="AV641">
        <v>0</v>
      </c>
      <c r="AW641">
        <v>0</v>
      </c>
      <c r="AX641">
        <v>0</v>
      </c>
      <c r="AY641">
        <v>0</v>
      </c>
      <c r="AZ641">
        <v>0</v>
      </c>
      <c r="BA641">
        <v>0</v>
      </c>
      <c r="BB641">
        <v>11</v>
      </c>
      <c r="BC641">
        <v>73</v>
      </c>
      <c r="BD641">
        <v>0</v>
      </c>
      <c r="BE641">
        <v>6</v>
      </c>
      <c r="BF641">
        <v>8</v>
      </c>
      <c r="BG641" s="20"/>
      <c r="BH641" s="20"/>
      <c r="BI641" s="20"/>
      <c r="BJ641" s="20"/>
      <c r="BK641" s="20"/>
      <c r="BL641" s="20"/>
      <c r="BM641" s="20"/>
      <c r="BN641" s="20"/>
      <c r="BO641" s="20"/>
      <c r="BP641" s="20"/>
      <c r="BQ641" s="20"/>
      <c r="BR641" s="20"/>
      <c r="BS641" s="20"/>
      <c r="BT641" s="20"/>
      <c r="BU641" s="20"/>
      <c r="BV641" s="20"/>
    </row>
    <row r="642" spans="1:74" x14ac:dyDescent="0.25">
      <c r="A642" s="20" t="s">
        <v>449</v>
      </c>
      <c r="B642" s="20" t="s">
        <v>544</v>
      </c>
      <c r="C642" s="20" t="s">
        <v>545</v>
      </c>
      <c r="D642" s="1">
        <v>44500</v>
      </c>
      <c r="E642">
        <v>61</v>
      </c>
      <c r="F642">
        <v>2</v>
      </c>
      <c r="G642">
        <v>0</v>
      </c>
      <c r="H642">
        <v>0</v>
      </c>
      <c r="I642">
        <v>0</v>
      </c>
      <c r="J642">
        <v>14</v>
      </c>
      <c r="K642">
        <v>6</v>
      </c>
      <c r="L642">
        <v>5</v>
      </c>
      <c r="M642">
        <v>1</v>
      </c>
      <c r="N642">
        <v>0</v>
      </c>
      <c r="O642">
        <v>0</v>
      </c>
      <c r="P642">
        <v>0</v>
      </c>
      <c r="Q642">
        <v>0</v>
      </c>
      <c r="R642">
        <v>183</v>
      </c>
      <c r="S642">
        <v>0</v>
      </c>
      <c r="T642">
        <v>62</v>
      </c>
      <c r="U642">
        <v>12</v>
      </c>
      <c r="V642">
        <v>1</v>
      </c>
      <c r="W642">
        <v>626</v>
      </c>
      <c r="X642">
        <v>0</v>
      </c>
      <c r="Y642">
        <v>37</v>
      </c>
      <c r="Z642">
        <v>64</v>
      </c>
      <c r="AA642">
        <v>4</v>
      </c>
      <c r="AB642">
        <v>400</v>
      </c>
      <c r="AC642">
        <v>8</v>
      </c>
      <c r="AD642">
        <v>41</v>
      </c>
      <c r="AE642">
        <v>45</v>
      </c>
      <c r="AF642">
        <v>7</v>
      </c>
      <c r="AG642">
        <v>64</v>
      </c>
      <c r="AH642">
        <v>0</v>
      </c>
      <c r="AI642">
        <v>1</v>
      </c>
      <c r="AJ642">
        <v>15</v>
      </c>
      <c r="AK642">
        <v>2</v>
      </c>
      <c r="AL642">
        <v>31</v>
      </c>
      <c r="AM642">
        <v>0</v>
      </c>
      <c r="AN642">
        <v>3</v>
      </c>
      <c r="AO642">
        <v>2</v>
      </c>
      <c r="AP642">
        <v>2</v>
      </c>
      <c r="AQ642">
        <v>0</v>
      </c>
      <c r="AR642">
        <v>0</v>
      </c>
      <c r="AS642">
        <v>0</v>
      </c>
      <c r="AT642">
        <v>0</v>
      </c>
      <c r="AU642">
        <v>0</v>
      </c>
      <c r="AV642">
        <v>0</v>
      </c>
      <c r="AW642">
        <v>0</v>
      </c>
      <c r="AX642">
        <v>0</v>
      </c>
      <c r="AY642">
        <v>0</v>
      </c>
      <c r="AZ642">
        <v>0</v>
      </c>
      <c r="BA642">
        <v>0</v>
      </c>
      <c r="BB642">
        <v>11</v>
      </c>
      <c r="BC642">
        <v>73</v>
      </c>
      <c r="BD642">
        <v>0</v>
      </c>
      <c r="BE642">
        <v>6</v>
      </c>
      <c r="BF642">
        <v>8</v>
      </c>
      <c r="BG642" s="20"/>
      <c r="BH642" s="20"/>
      <c r="BI642" s="20"/>
      <c r="BJ642" s="20"/>
      <c r="BK642" s="20"/>
      <c r="BL642" s="20"/>
      <c r="BM642" s="20"/>
      <c r="BN642" s="20"/>
      <c r="BO642" s="20"/>
      <c r="BP642" s="20"/>
      <c r="BQ642" s="20"/>
      <c r="BR642" s="20"/>
      <c r="BS642" s="20"/>
      <c r="BT642" s="20"/>
      <c r="BU642" s="20"/>
      <c r="BV642" s="20"/>
    </row>
    <row r="643" spans="1:74" x14ac:dyDescent="0.25">
      <c r="A643" s="20" t="s">
        <v>449</v>
      </c>
      <c r="B643" s="20" t="s">
        <v>544</v>
      </c>
      <c r="C643" s="20" t="s">
        <v>545</v>
      </c>
      <c r="D643" s="1">
        <v>44507</v>
      </c>
      <c r="E643">
        <v>61</v>
      </c>
      <c r="F643">
        <v>2</v>
      </c>
      <c r="G643">
        <v>0</v>
      </c>
      <c r="H643">
        <v>0</v>
      </c>
      <c r="I643">
        <v>0</v>
      </c>
      <c r="J643">
        <v>15</v>
      </c>
      <c r="K643">
        <v>6</v>
      </c>
      <c r="L643">
        <v>5</v>
      </c>
      <c r="M643">
        <v>1</v>
      </c>
      <c r="N643">
        <v>0</v>
      </c>
      <c r="O643">
        <v>0</v>
      </c>
      <c r="P643">
        <v>0</v>
      </c>
      <c r="Q643">
        <v>0</v>
      </c>
      <c r="R643">
        <v>183</v>
      </c>
      <c r="S643">
        <v>76</v>
      </c>
      <c r="T643">
        <v>11</v>
      </c>
      <c r="U643">
        <v>12</v>
      </c>
      <c r="V643">
        <v>1</v>
      </c>
      <c r="W643">
        <v>625</v>
      </c>
      <c r="X643">
        <v>78</v>
      </c>
      <c r="Y643">
        <v>73</v>
      </c>
      <c r="Z643">
        <v>66</v>
      </c>
      <c r="AA643">
        <v>4</v>
      </c>
      <c r="AB643">
        <v>397</v>
      </c>
      <c r="AC643">
        <v>14</v>
      </c>
      <c r="AD643">
        <v>41</v>
      </c>
      <c r="AE643">
        <v>46</v>
      </c>
      <c r="AF643">
        <v>7</v>
      </c>
      <c r="AG643">
        <v>64</v>
      </c>
      <c r="AH643">
        <v>1</v>
      </c>
      <c r="AI643">
        <v>6</v>
      </c>
      <c r="AJ643">
        <v>15</v>
      </c>
      <c r="AK643">
        <v>3</v>
      </c>
      <c r="AL643">
        <v>31</v>
      </c>
      <c r="AM643">
        <v>3</v>
      </c>
      <c r="AN643">
        <v>8</v>
      </c>
      <c r="AO643">
        <v>2</v>
      </c>
      <c r="AP643">
        <v>2</v>
      </c>
      <c r="AQ643">
        <v>0</v>
      </c>
      <c r="AR643">
        <v>0</v>
      </c>
      <c r="AS643">
        <v>0</v>
      </c>
      <c r="AT643">
        <v>0</v>
      </c>
      <c r="AU643">
        <v>0</v>
      </c>
      <c r="AV643">
        <v>0</v>
      </c>
      <c r="AW643">
        <v>0</v>
      </c>
      <c r="AX643">
        <v>0</v>
      </c>
      <c r="AY643">
        <v>0</v>
      </c>
      <c r="AZ643">
        <v>0</v>
      </c>
      <c r="BA643">
        <v>0</v>
      </c>
      <c r="BB643">
        <v>0</v>
      </c>
      <c r="BC643">
        <v>0</v>
      </c>
      <c r="BD643">
        <v>0</v>
      </c>
      <c r="BE643">
        <v>0</v>
      </c>
      <c r="BF643">
        <v>0</v>
      </c>
      <c r="BG643" s="20">
        <v>2</v>
      </c>
      <c r="BH643" s="20">
        <v>0</v>
      </c>
      <c r="BI643" s="20">
        <v>49</v>
      </c>
      <c r="BJ643" s="20">
        <v>0</v>
      </c>
      <c r="BK643" s="20">
        <v>152</v>
      </c>
      <c r="BL643" s="20">
        <v>446</v>
      </c>
      <c r="BM643" s="20">
        <v>279</v>
      </c>
      <c r="BN643" s="20">
        <v>37</v>
      </c>
      <c r="BO643" s="20">
        <v>16</v>
      </c>
      <c r="BP643" s="20"/>
      <c r="BQ643" s="20"/>
      <c r="BR643" s="20"/>
      <c r="BS643" s="20"/>
      <c r="BT643" s="20"/>
      <c r="BU643" s="20"/>
      <c r="BV643" s="20"/>
    </row>
    <row r="644" spans="1:74" x14ac:dyDescent="0.25">
      <c r="A644" s="20" t="s">
        <v>449</v>
      </c>
      <c r="B644" s="20" t="s">
        <v>544</v>
      </c>
      <c r="C644" s="20" t="s">
        <v>545</v>
      </c>
      <c r="D644" s="1">
        <v>44514</v>
      </c>
      <c r="E644">
        <v>61</v>
      </c>
      <c r="F644">
        <v>2</v>
      </c>
      <c r="G644">
        <v>0</v>
      </c>
      <c r="H644">
        <v>0</v>
      </c>
      <c r="I644">
        <v>0</v>
      </c>
      <c r="J644">
        <v>17</v>
      </c>
      <c r="K644">
        <v>6</v>
      </c>
      <c r="L644">
        <v>5</v>
      </c>
      <c r="M644">
        <v>1</v>
      </c>
      <c r="N644">
        <v>0</v>
      </c>
      <c r="O644">
        <v>0</v>
      </c>
      <c r="P644">
        <v>0</v>
      </c>
      <c r="Q644">
        <v>0</v>
      </c>
      <c r="R644">
        <v>182</v>
      </c>
      <c r="S644">
        <v>82</v>
      </c>
      <c r="T644">
        <v>11</v>
      </c>
      <c r="U644">
        <v>12</v>
      </c>
      <c r="V644">
        <v>1</v>
      </c>
      <c r="W644">
        <v>627</v>
      </c>
      <c r="X644">
        <v>101</v>
      </c>
      <c r="Y644">
        <v>72</v>
      </c>
      <c r="Z644">
        <v>68</v>
      </c>
      <c r="AA644">
        <v>4</v>
      </c>
      <c r="AB644">
        <v>397</v>
      </c>
      <c r="AC644">
        <v>19</v>
      </c>
      <c r="AD644">
        <v>41</v>
      </c>
      <c r="AE644">
        <v>46</v>
      </c>
      <c r="AF644">
        <v>5</v>
      </c>
      <c r="AG644">
        <v>64</v>
      </c>
      <c r="AH644">
        <v>1</v>
      </c>
      <c r="AI644">
        <v>6</v>
      </c>
      <c r="AJ644">
        <v>15</v>
      </c>
      <c r="AK644">
        <v>3</v>
      </c>
      <c r="AL644">
        <v>32</v>
      </c>
      <c r="AM644">
        <v>5</v>
      </c>
      <c r="AN644">
        <v>8</v>
      </c>
      <c r="AO644">
        <v>2</v>
      </c>
      <c r="AP644">
        <v>2</v>
      </c>
      <c r="AQ644">
        <v>0</v>
      </c>
      <c r="AR644">
        <v>0</v>
      </c>
      <c r="AS644">
        <v>0</v>
      </c>
      <c r="AT644">
        <v>0</v>
      </c>
      <c r="AU644">
        <v>0</v>
      </c>
      <c r="AV644">
        <v>0</v>
      </c>
      <c r="AW644">
        <v>0</v>
      </c>
      <c r="AX644">
        <v>0</v>
      </c>
      <c r="AY644">
        <v>0</v>
      </c>
      <c r="AZ644">
        <v>0</v>
      </c>
      <c r="BA644">
        <v>0</v>
      </c>
      <c r="BB644">
        <v>0</v>
      </c>
      <c r="BC644">
        <v>0</v>
      </c>
      <c r="BD644">
        <v>0</v>
      </c>
      <c r="BE644">
        <v>0</v>
      </c>
      <c r="BF644">
        <v>0</v>
      </c>
      <c r="BG644" s="20">
        <v>2</v>
      </c>
      <c r="BH644" s="20">
        <v>0</v>
      </c>
      <c r="BI644" s="20">
        <v>49</v>
      </c>
      <c r="BJ644" s="20">
        <v>0</v>
      </c>
      <c r="BK644" s="20">
        <v>151</v>
      </c>
      <c r="BL644" s="20">
        <v>449</v>
      </c>
      <c r="BM644" s="20">
        <v>281</v>
      </c>
      <c r="BN644" s="20">
        <v>37</v>
      </c>
      <c r="BO644" s="20">
        <v>17</v>
      </c>
      <c r="BP644" s="20"/>
      <c r="BQ644" s="20"/>
      <c r="BR644" s="20"/>
      <c r="BS644" s="20"/>
      <c r="BT644" s="20"/>
      <c r="BU644" s="20"/>
      <c r="BV644" s="20"/>
    </row>
    <row r="645" spans="1:74" x14ac:dyDescent="0.25">
      <c r="A645" s="20" t="s">
        <v>449</v>
      </c>
      <c r="B645" s="20" t="s">
        <v>544</v>
      </c>
      <c r="C645" s="20" t="s">
        <v>545</v>
      </c>
      <c r="D645" s="1">
        <v>44521</v>
      </c>
      <c r="E645">
        <v>61</v>
      </c>
      <c r="F645">
        <v>2</v>
      </c>
      <c r="G645">
        <v>1</v>
      </c>
      <c r="H645">
        <v>0</v>
      </c>
      <c r="I645">
        <v>0</v>
      </c>
      <c r="J645">
        <v>18</v>
      </c>
      <c r="K645">
        <v>6</v>
      </c>
      <c r="L645">
        <v>5</v>
      </c>
      <c r="M645">
        <v>1</v>
      </c>
      <c r="N645">
        <v>0</v>
      </c>
      <c r="O645">
        <v>0</v>
      </c>
      <c r="P645">
        <v>0</v>
      </c>
      <c r="Q645">
        <v>0</v>
      </c>
      <c r="R645">
        <v>183</v>
      </c>
      <c r="S645">
        <v>88</v>
      </c>
      <c r="T645">
        <v>12</v>
      </c>
      <c r="U645">
        <v>11</v>
      </c>
      <c r="V645">
        <v>1</v>
      </c>
      <c r="W645">
        <v>626</v>
      </c>
      <c r="X645">
        <v>137</v>
      </c>
      <c r="Y645">
        <v>70</v>
      </c>
      <c r="Z645">
        <v>68</v>
      </c>
      <c r="AA645">
        <v>4</v>
      </c>
      <c r="AB645">
        <v>397</v>
      </c>
      <c r="AC645">
        <v>28</v>
      </c>
      <c r="AD645">
        <v>39</v>
      </c>
      <c r="AE645">
        <v>47</v>
      </c>
      <c r="AF645">
        <v>5</v>
      </c>
      <c r="AG645">
        <v>62</v>
      </c>
      <c r="AH645">
        <v>1</v>
      </c>
      <c r="AI645">
        <v>6</v>
      </c>
      <c r="AJ645">
        <v>15</v>
      </c>
      <c r="AK645">
        <v>3</v>
      </c>
      <c r="AL645">
        <v>32</v>
      </c>
      <c r="AM645">
        <v>5</v>
      </c>
      <c r="AN645">
        <v>8</v>
      </c>
      <c r="AO645">
        <v>2</v>
      </c>
      <c r="AP645">
        <v>2</v>
      </c>
      <c r="AQ645">
        <v>0</v>
      </c>
      <c r="AR645">
        <v>0</v>
      </c>
      <c r="AS645">
        <v>0</v>
      </c>
      <c r="AT645">
        <v>0</v>
      </c>
      <c r="AU645">
        <v>0</v>
      </c>
      <c r="AV645">
        <v>0</v>
      </c>
      <c r="AW645">
        <v>0</v>
      </c>
      <c r="AX645">
        <v>0</v>
      </c>
      <c r="AY645">
        <v>0</v>
      </c>
      <c r="AZ645">
        <v>0</v>
      </c>
      <c r="BA645">
        <v>0</v>
      </c>
      <c r="BB645">
        <v>0</v>
      </c>
      <c r="BC645">
        <v>0</v>
      </c>
      <c r="BD645">
        <v>0</v>
      </c>
      <c r="BE645">
        <v>0</v>
      </c>
      <c r="BF645">
        <v>0</v>
      </c>
      <c r="BG645" s="20">
        <v>2</v>
      </c>
      <c r="BH645" s="20">
        <v>0</v>
      </c>
      <c r="BI645" s="20">
        <v>49</v>
      </c>
      <c r="BJ645" s="20">
        <v>0</v>
      </c>
      <c r="BK645" s="20">
        <v>152</v>
      </c>
      <c r="BL645" s="20">
        <v>450</v>
      </c>
      <c r="BM645" s="20">
        <v>283</v>
      </c>
      <c r="BN645" s="20">
        <v>35</v>
      </c>
      <c r="BO645" s="20">
        <v>17</v>
      </c>
      <c r="BP645" s="20"/>
      <c r="BQ645" s="20"/>
      <c r="BR645" s="20"/>
      <c r="BS645" s="20"/>
      <c r="BT645" s="20"/>
      <c r="BU645" s="20"/>
      <c r="BV645" s="20"/>
    </row>
    <row r="646" spans="1:74" x14ac:dyDescent="0.25">
      <c r="A646" s="20" t="s">
        <v>449</v>
      </c>
      <c r="B646" s="20" t="s">
        <v>544</v>
      </c>
      <c r="C646" s="20" t="s">
        <v>545</v>
      </c>
      <c r="D646" s="1">
        <v>44528</v>
      </c>
      <c r="E646">
        <v>61</v>
      </c>
      <c r="F646">
        <v>2</v>
      </c>
      <c r="G646">
        <v>1</v>
      </c>
      <c r="H646">
        <v>0</v>
      </c>
      <c r="I646">
        <v>0</v>
      </c>
      <c r="J646">
        <v>21</v>
      </c>
      <c r="K646">
        <v>6</v>
      </c>
      <c r="L646">
        <v>5</v>
      </c>
      <c r="M646">
        <v>1</v>
      </c>
      <c r="N646">
        <v>0</v>
      </c>
      <c r="O646">
        <v>0</v>
      </c>
      <c r="P646">
        <v>0</v>
      </c>
      <c r="Q646">
        <v>0</v>
      </c>
      <c r="R646">
        <v>183</v>
      </c>
      <c r="S646">
        <v>95</v>
      </c>
      <c r="T646">
        <v>12</v>
      </c>
      <c r="U646">
        <v>12</v>
      </c>
      <c r="V646">
        <v>0</v>
      </c>
      <c r="W646">
        <v>629</v>
      </c>
      <c r="X646">
        <v>166</v>
      </c>
      <c r="Y646">
        <v>70</v>
      </c>
      <c r="Z646">
        <v>68</v>
      </c>
      <c r="AA646">
        <v>5</v>
      </c>
      <c r="AB646">
        <v>397</v>
      </c>
      <c r="AC646">
        <v>43</v>
      </c>
      <c r="AD646">
        <v>39</v>
      </c>
      <c r="AE646">
        <v>46</v>
      </c>
      <c r="AF646">
        <v>4</v>
      </c>
      <c r="AG646">
        <v>63</v>
      </c>
      <c r="AH646">
        <v>1</v>
      </c>
      <c r="AI646">
        <v>6</v>
      </c>
      <c r="AJ646">
        <v>14</v>
      </c>
      <c r="AK646">
        <v>3</v>
      </c>
      <c r="AL646">
        <v>32</v>
      </c>
      <c r="AM646">
        <v>6</v>
      </c>
      <c r="AN646">
        <v>8</v>
      </c>
      <c r="AO646">
        <v>2</v>
      </c>
      <c r="AP646">
        <v>2</v>
      </c>
      <c r="AQ646">
        <v>0</v>
      </c>
      <c r="AR646">
        <v>0</v>
      </c>
      <c r="AS646">
        <v>0</v>
      </c>
      <c r="AT646">
        <v>0</v>
      </c>
      <c r="AU646">
        <v>0</v>
      </c>
      <c r="AV646">
        <v>0</v>
      </c>
      <c r="AW646">
        <v>0</v>
      </c>
      <c r="AX646">
        <v>0</v>
      </c>
      <c r="AY646">
        <v>0</v>
      </c>
      <c r="AZ646">
        <v>0</v>
      </c>
      <c r="BA646">
        <v>0</v>
      </c>
      <c r="BB646">
        <v>0</v>
      </c>
      <c r="BC646">
        <v>0</v>
      </c>
      <c r="BD646">
        <v>0</v>
      </c>
      <c r="BE646">
        <v>0</v>
      </c>
      <c r="BF646">
        <v>0</v>
      </c>
      <c r="BG646" s="20">
        <v>2</v>
      </c>
      <c r="BH646" s="20">
        <v>0</v>
      </c>
      <c r="BI646" s="20">
        <v>49</v>
      </c>
      <c r="BJ646" s="20">
        <v>0</v>
      </c>
      <c r="BK646" s="20">
        <v>152</v>
      </c>
      <c r="BL646" s="20">
        <v>453</v>
      </c>
      <c r="BM646" s="20">
        <v>287</v>
      </c>
      <c r="BN646" s="20">
        <v>36</v>
      </c>
      <c r="BO646" s="20">
        <v>17</v>
      </c>
      <c r="BP646" s="20"/>
      <c r="BQ646" s="20"/>
      <c r="BR646" s="20"/>
      <c r="BS646" s="20"/>
      <c r="BT646" s="20"/>
      <c r="BU646" s="20"/>
      <c r="BV646" s="20"/>
    </row>
    <row r="647" spans="1:74" x14ac:dyDescent="0.25">
      <c r="A647" s="20" t="s">
        <v>449</v>
      </c>
      <c r="B647" s="20" t="s">
        <v>544</v>
      </c>
      <c r="C647" s="20" t="s">
        <v>545</v>
      </c>
      <c r="D647" s="1">
        <v>44535</v>
      </c>
      <c r="E647">
        <v>61</v>
      </c>
      <c r="F647">
        <v>2</v>
      </c>
      <c r="G647">
        <v>1</v>
      </c>
      <c r="H647">
        <v>0</v>
      </c>
      <c r="I647">
        <v>0</v>
      </c>
      <c r="J647">
        <v>23</v>
      </c>
      <c r="K647">
        <v>6</v>
      </c>
      <c r="L647">
        <v>5</v>
      </c>
      <c r="M647">
        <v>1</v>
      </c>
      <c r="N647">
        <v>0</v>
      </c>
      <c r="O647">
        <v>0</v>
      </c>
      <c r="P647">
        <v>0</v>
      </c>
      <c r="Q647">
        <v>0</v>
      </c>
      <c r="R647">
        <v>183</v>
      </c>
      <c r="S647">
        <v>100</v>
      </c>
      <c r="T647">
        <v>12</v>
      </c>
      <c r="U647">
        <v>12</v>
      </c>
      <c r="V647">
        <v>0</v>
      </c>
      <c r="W647">
        <v>630</v>
      </c>
      <c r="X647">
        <v>192</v>
      </c>
      <c r="Y647">
        <v>69</v>
      </c>
      <c r="Z647">
        <v>67</v>
      </c>
      <c r="AA647">
        <v>5</v>
      </c>
      <c r="AB647">
        <v>400</v>
      </c>
      <c r="AC647">
        <v>82</v>
      </c>
      <c r="AD647">
        <v>40</v>
      </c>
      <c r="AE647">
        <v>46</v>
      </c>
      <c r="AF647">
        <v>5</v>
      </c>
      <c r="AG647">
        <v>63</v>
      </c>
      <c r="AH647">
        <v>1</v>
      </c>
      <c r="AI647">
        <v>6</v>
      </c>
      <c r="AJ647">
        <v>14</v>
      </c>
      <c r="AK647">
        <v>3</v>
      </c>
      <c r="AL647">
        <v>32</v>
      </c>
      <c r="AM647">
        <v>7</v>
      </c>
      <c r="AN647">
        <v>8</v>
      </c>
      <c r="AO647">
        <v>2</v>
      </c>
      <c r="AP647">
        <v>2</v>
      </c>
      <c r="AQ647">
        <v>0</v>
      </c>
      <c r="AR647">
        <v>0</v>
      </c>
      <c r="AS647">
        <v>0</v>
      </c>
      <c r="AT647">
        <v>0</v>
      </c>
      <c r="AU647">
        <v>0</v>
      </c>
      <c r="AV647">
        <v>0</v>
      </c>
      <c r="AW647">
        <v>0</v>
      </c>
      <c r="AX647">
        <v>0</v>
      </c>
      <c r="AY647">
        <v>0</v>
      </c>
      <c r="AZ647">
        <v>0</v>
      </c>
      <c r="BA647">
        <v>0</v>
      </c>
      <c r="BB647">
        <v>0</v>
      </c>
      <c r="BC647">
        <v>0</v>
      </c>
      <c r="BD647">
        <v>0</v>
      </c>
      <c r="BE647">
        <v>0</v>
      </c>
      <c r="BF647">
        <v>0</v>
      </c>
      <c r="BG647" s="20">
        <v>2</v>
      </c>
      <c r="BH647" s="20">
        <v>0</v>
      </c>
      <c r="BI647" s="20">
        <v>49</v>
      </c>
      <c r="BJ647" s="20">
        <v>0</v>
      </c>
      <c r="BK647" s="20">
        <v>152</v>
      </c>
      <c r="BL647" s="20">
        <v>455</v>
      </c>
      <c r="BM647" s="20">
        <v>288</v>
      </c>
      <c r="BN647" s="20">
        <v>36</v>
      </c>
      <c r="BO647" s="20">
        <v>17</v>
      </c>
      <c r="BP647" s="20"/>
      <c r="BQ647" s="20"/>
      <c r="BR647" s="20"/>
      <c r="BS647" s="20"/>
      <c r="BT647" s="20"/>
      <c r="BU647" s="20"/>
      <c r="BV647" s="20"/>
    </row>
    <row r="648" spans="1:74" x14ac:dyDescent="0.25">
      <c r="A648" s="20" t="s">
        <v>449</v>
      </c>
      <c r="B648" s="20" t="s">
        <v>544</v>
      </c>
      <c r="C648" s="20" t="s">
        <v>545</v>
      </c>
      <c r="D648" s="1">
        <v>44542</v>
      </c>
      <c r="E648">
        <v>60</v>
      </c>
      <c r="F648">
        <v>2</v>
      </c>
      <c r="G648">
        <v>1</v>
      </c>
      <c r="H648">
        <v>0</v>
      </c>
      <c r="I648">
        <v>0</v>
      </c>
      <c r="J648">
        <v>25</v>
      </c>
      <c r="K648">
        <v>6</v>
      </c>
      <c r="L648">
        <v>5</v>
      </c>
      <c r="M648">
        <v>1</v>
      </c>
      <c r="N648">
        <v>0</v>
      </c>
      <c r="O648">
        <v>0</v>
      </c>
      <c r="P648">
        <v>0</v>
      </c>
      <c r="Q648">
        <v>0</v>
      </c>
      <c r="R648">
        <v>184</v>
      </c>
      <c r="S648">
        <v>103</v>
      </c>
      <c r="T648">
        <v>12</v>
      </c>
      <c r="U648">
        <v>12</v>
      </c>
      <c r="V648">
        <v>0</v>
      </c>
      <c r="W648">
        <v>630</v>
      </c>
      <c r="X648">
        <v>216</v>
      </c>
      <c r="Y648">
        <v>69</v>
      </c>
      <c r="Z648">
        <v>67</v>
      </c>
      <c r="AA648">
        <v>5</v>
      </c>
      <c r="AB648">
        <v>400</v>
      </c>
      <c r="AC648">
        <v>108</v>
      </c>
      <c r="AD648">
        <v>40</v>
      </c>
      <c r="AE648">
        <v>45</v>
      </c>
      <c r="AF648">
        <v>4</v>
      </c>
      <c r="AG648">
        <v>64</v>
      </c>
      <c r="AH648">
        <v>4</v>
      </c>
      <c r="AI648">
        <v>6</v>
      </c>
      <c r="AJ648">
        <v>15</v>
      </c>
      <c r="AK648">
        <v>3</v>
      </c>
      <c r="AL648">
        <v>32</v>
      </c>
      <c r="AM648">
        <v>8</v>
      </c>
      <c r="AN648">
        <v>8</v>
      </c>
      <c r="AO648">
        <v>2</v>
      </c>
      <c r="AP648">
        <v>2</v>
      </c>
      <c r="AQ648">
        <v>0</v>
      </c>
      <c r="AR648">
        <v>0</v>
      </c>
      <c r="AS648">
        <v>0</v>
      </c>
      <c r="AT648">
        <v>0</v>
      </c>
      <c r="AU648">
        <v>0</v>
      </c>
      <c r="AV648">
        <v>0</v>
      </c>
      <c r="AW648">
        <v>0</v>
      </c>
      <c r="AX648">
        <v>0</v>
      </c>
      <c r="AY648">
        <v>0</v>
      </c>
      <c r="AZ648">
        <v>0</v>
      </c>
      <c r="BA648">
        <v>0</v>
      </c>
      <c r="BB648">
        <v>0</v>
      </c>
      <c r="BC648">
        <v>0</v>
      </c>
      <c r="BD648">
        <v>0</v>
      </c>
      <c r="BE648">
        <v>0</v>
      </c>
      <c r="BF648">
        <v>0</v>
      </c>
      <c r="BG648" s="20">
        <v>2</v>
      </c>
      <c r="BH648" s="20">
        <v>0</v>
      </c>
      <c r="BI648" s="20">
        <v>48</v>
      </c>
      <c r="BJ648" s="20">
        <v>0</v>
      </c>
      <c r="BK648" s="20">
        <v>152</v>
      </c>
      <c r="BL648" s="20">
        <v>455</v>
      </c>
      <c r="BM648" s="20">
        <v>288</v>
      </c>
      <c r="BN648" s="20">
        <v>36</v>
      </c>
      <c r="BO648" s="20">
        <v>17</v>
      </c>
      <c r="BP648" s="20"/>
      <c r="BQ648" s="20"/>
      <c r="BR648" s="20"/>
      <c r="BS648" s="20"/>
      <c r="BT648" s="20"/>
      <c r="BU648" s="20"/>
      <c r="BV648" s="20"/>
    </row>
    <row r="649" spans="1:74" x14ac:dyDescent="0.25">
      <c r="A649" s="20" t="s">
        <v>449</v>
      </c>
      <c r="B649" s="20" t="s">
        <v>544</v>
      </c>
      <c r="C649" s="20" t="s">
        <v>545</v>
      </c>
      <c r="D649" s="1">
        <v>44549</v>
      </c>
      <c r="E649">
        <v>60</v>
      </c>
      <c r="F649">
        <v>2</v>
      </c>
      <c r="G649">
        <v>1</v>
      </c>
      <c r="H649">
        <v>0</v>
      </c>
      <c r="I649">
        <v>0</v>
      </c>
      <c r="J649">
        <v>25</v>
      </c>
      <c r="K649">
        <v>5</v>
      </c>
      <c r="L649">
        <v>6</v>
      </c>
      <c r="M649">
        <v>1</v>
      </c>
      <c r="N649">
        <v>0</v>
      </c>
      <c r="O649">
        <v>0</v>
      </c>
      <c r="P649">
        <v>0</v>
      </c>
      <c r="Q649">
        <v>0</v>
      </c>
      <c r="R649">
        <v>184</v>
      </c>
      <c r="S649">
        <v>106</v>
      </c>
      <c r="T649">
        <v>12</v>
      </c>
      <c r="U649">
        <v>12</v>
      </c>
      <c r="V649">
        <v>0</v>
      </c>
      <c r="W649">
        <v>632</v>
      </c>
      <c r="X649">
        <v>235</v>
      </c>
      <c r="Y649">
        <v>69</v>
      </c>
      <c r="Z649">
        <v>68</v>
      </c>
      <c r="AA649">
        <v>5</v>
      </c>
      <c r="AB649">
        <v>402</v>
      </c>
      <c r="AC649">
        <v>127</v>
      </c>
      <c r="AD649">
        <v>40</v>
      </c>
      <c r="AE649">
        <v>44</v>
      </c>
      <c r="AF649">
        <v>3</v>
      </c>
      <c r="AG649">
        <v>66</v>
      </c>
      <c r="AH649">
        <v>8</v>
      </c>
      <c r="AI649">
        <v>6</v>
      </c>
      <c r="AJ649">
        <v>15</v>
      </c>
      <c r="AK649">
        <v>4</v>
      </c>
      <c r="AL649">
        <v>32</v>
      </c>
      <c r="AM649">
        <v>9</v>
      </c>
      <c r="AN649">
        <v>8</v>
      </c>
      <c r="AO649">
        <v>2</v>
      </c>
      <c r="AP649">
        <v>2</v>
      </c>
      <c r="AQ649">
        <v>0</v>
      </c>
      <c r="AR649">
        <v>0</v>
      </c>
      <c r="AS649">
        <v>0</v>
      </c>
      <c r="AT649">
        <v>0</v>
      </c>
      <c r="AU649">
        <v>0</v>
      </c>
      <c r="AV649">
        <v>0</v>
      </c>
      <c r="AW649">
        <v>0</v>
      </c>
      <c r="AX649">
        <v>0</v>
      </c>
      <c r="AY649">
        <v>0</v>
      </c>
      <c r="AZ649">
        <v>0</v>
      </c>
      <c r="BA649">
        <v>0</v>
      </c>
      <c r="BB649">
        <v>0</v>
      </c>
      <c r="BC649">
        <v>0</v>
      </c>
      <c r="BD649">
        <v>0</v>
      </c>
      <c r="BE649">
        <v>0</v>
      </c>
      <c r="BF649">
        <v>0</v>
      </c>
      <c r="BG649" s="20">
        <v>2</v>
      </c>
      <c r="BH649" s="20">
        <v>0</v>
      </c>
      <c r="BI649" s="20">
        <v>48</v>
      </c>
      <c r="BJ649" s="20">
        <v>0</v>
      </c>
      <c r="BK649" s="20">
        <v>152</v>
      </c>
      <c r="BL649" s="20">
        <v>457</v>
      </c>
      <c r="BM649" s="20">
        <v>289</v>
      </c>
      <c r="BN649" s="20">
        <v>37</v>
      </c>
      <c r="BO649" s="20">
        <v>17</v>
      </c>
      <c r="BP649" s="20">
        <v>2531</v>
      </c>
      <c r="BQ649" s="20">
        <v>364</v>
      </c>
      <c r="BR649" s="20">
        <v>0</v>
      </c>
      <c r="BS649" s="20">
        <v>96</v>
      </c>
      <c r="BT649" s="20">
        <v>853</v>
      </c>
      <c r="BU649" s="20">
        <v>92</v>
      </c>
      <c r="BV649" s="20">
        <v>1371</v>
      </c>
    </row>
    <row r="650" spans="1:74" x14ac:dyDescent="0.25">
      <c r="A650" s="20" t="s">
        <v>449</v>
      </c>
      <c r="B650" s="20" t="s">
        <v>544</v>
      </c>
      <c r="C650" s="20" t="s">
        <v>545</v>
      </c>
      <c r="D650" s="1">
        <v>44558</v>
      </c>
      <c r="E650">
        <v>59</v>
      </c>
      <c r="F650">
        <v>2</v>
      </c>
      <c r="G650">
        <v>1</v>
      </c>
      <c r="H650">
        <v>0</v>
      </c>
      <c r="I650">
        <v>0</v>
      </c>
      <c r="J650">
        <v>27</v>
      </c>
      <c r="K650">
        <v>5</v>
      </c>
      <c r="L650">
        <v>5</v>
      </c>
      <c r="M650">
        <v>1</v>
      </c>
      <c r="N650">
        <v>0</v>
      </c>
      <c r="O650">
        <v>0</v>
      </c>
      <c r="P650">
        <v>0</v>
      </c>
      <c r="Q650">
        <v>0</v>
      </c>
      <c r="R650">
        <v>184</v>
      </c>
      <c r="S650">
        <v>110</v>
      </c>
      <c r="T650">
        <v>12</v>
      </c>
      <c r="U650">
        <v>12</v>
      </c>
      <c r="V650">
        <v>0</v>
      </c>
      <c r="W650">
        <v>629</v>
      </c>
      <c r="X650">
        <v>262</v>
      </c>
      <c r="Y650">
        <v>68</v>
      </c>
      <c r="Z650">
        <v>68</v>
      </c>
      <c r="AA650">
        <v>5</v>
      </c>
      <c r="AB650">
        <v>405</v>
      </c>
      <c r="AC650">
        <v>149</v>
      </c>
      <c r="AD650">
        <v>38</v>
      </c>
      <c r="AE650">
        <v>44</v>
      </c>
      <c r="AF650">
        <v>3</v>
      </c>
      <c r="AG650">
        <v>65</v>
      </c>
      <c r="AH650">
        <v>13</v>
      </c>
      <c r="AI650">
        <v>6</v>
      </c>
      <c r="AJ650">
        <v>15</v>
      </c>
      <c r="AK650">
        <v>4</v>
      </c>
      <c r="AL650">
        <v>30</v>
      </c>
      <c r="AM650">
        <v>10</v>
      </c>
      <c r="AN650">
        <v>8</v>
      </c>
      <c r="AO650">
        <v>2</v>
      </c>
      <c r="AP650">
        <v>1</v>
      </c>
      <c r="AQ650">
        <v>0</v>
      </c>
      <c r="AR650">
        <v>0</v>
      </c>
      <c r="AS650">
        <v>0</v>
      </c>
      <c r="AT650">
        <v>0</v>
      </c>
      <c r="AU650">
        <v>0</v>
      </c>
      <c r="AV650">
        <v>0</v>
      </c>
      <c r="AW650">
        <v>0</v>
      </c>
      <c r="AX650">
        <v>0</v>
      </c>
      <c r="AY650">
        <v>0</v>
      </c>
      <c r="AZ650">
        <v>0</v>
      </c>
      <c r="BA650">
        <v>0</v>
      </c>
      <c r="BB650">
        <v>0</v>
      </c>
      <c r="BC650">
        <v>0</v>
      </c>
      <c r="BD650">
        <v>0</v>
      </c>
      <c r="BE650">
        <v>0</v>
      </c>
      <c r="BF650">
        <v>0</v>
      </c>
      <c r="BG650" s="20">
        <v>2</v>
      </c>
      <c r="BH650" s="20">
        <v>0</v>
      </c>
      <c r="BI650" s="20">
        <v>47</v>
      </c>
      <c r="BJ650" s="20">
        <v>0</v>
      </c>
      <c r="BK650" s="20">
        <v>153</v>
      </c>
      <c r="BL650" s="20">
        <v>458</v>
      </c>
      <c r="BM650" s="20">
        <v>292</v>
      </c>
      <c r="BN650" s="20">
        <v>37</v>
      </c>
      <c r="BO650" s="20">
        <v>16</v>
      </c>
      <c r="BP650" s="20">
        <v>2536</v>
      </c>
      <c r="BQ650" s="20">
        <v>530</v>
      </c>
      <c r="BR650" s="20">
        <v>0</v>
      </c>
      <c r="BS650" s="20">
        <v>94</v>
      </c>
      <c r="BT650" s="20">
        <v>849</v>
      </c>
      <c r="BU650" s="20">
        <v>95</v>
      </c>
      <c r="BV650" s="20">
        <v>1377</v>
      </c>
    </row>
    <row r="651" spans="1:74" x14ac:dyDescent="0.25">
      <c r="A651" s="20" t="s">
        <v>449</v>
      </c>
      <c r="B651" s="20" t="s">
        <v>544</v>
      </c>
      <c r="C651" s="20" t="s">
        <v>545</v>
      </c>
      <c r="D651" s="1">
        <v>44564</v>
      </c>
      <c r="E651">
        <v>60</v>
      </c>
      <c r="F651">
        <v>2</v>
      </c>
      <c r="G651">
        <v>1</v>
      </c>
      <c r="H651">
        <v>0</v>
      </c>
      <c r="I651">
        <v>0</v>
      </c>
      <c r="J651">
        <v>28</v>
      </c>
      <c r="K651">
        <v>5</v>
      </c>
      <c r="L651">
        <v>5</v>
      </c>
      <c r="M651">
        <v>1</v>
      </c>
      <c r="N651">
        <v>0</v>
      </c>
      <c r="O651">
        <v>0</v>
      </c>
      <c r="P651">
        <v>0</v>
      </c>
      <c r="Q651">
        <v>0</v>
      </c>
      <c r="R651">
        <v>186</v>
      </c>
      <c r="S651">
        <v>110</v>
      </c>
      <c r="T651">
        <v>12</v>
      </c>
      <c r="U651">
        <v>12</v>
      </c>
      <c r="V651">
        <v>0</v>
      </c>
      <c r="W651">
        <v>629</v>
      </c>
      <c r="X651">
        <v>272</v>
      </c>
      <c r="Y651">
        <v>69</v>
      </c>
      <c r="Z651">
        <v>68</v>
      </c>
      <c r="AA651">
        <v>5</v>
      </c>
      <c r="AB651">
        <v>407</v>
      </c>
      <c r="AC651">
        <v>158</v>
      </c>
      <c r="AD651">
        <v>38</v>
      </c>
      <c r="AE651">
        <v>44</v>
      </c>
      <c r="AF651">
        <v>3</v>
      </c>
      <c r="AG651">
        <v>64</v>
      </c>
      <c r="AH651">
        <v>13</v>
      </c>
      <c r="AI651">
        <v>5</v>
      </c>
      <c r="AJ651">
        <v>15</v>
      </c>
      <c r="AK651">
        <v>4</v>
      </c>
      <c r="AL651">
        <v>30</v>
      </c>
      <c r="AM651">
        <v>12</v>
      </c>
      <c r="AN651">
        <v>8</v>
      </c>
      <c r="AO651">
        <v>2</v>
      </c>
      <c r="AP651">
        <v>0</v>
      </c>
      <c r="AQ651">
        <v>0</v>
      </c>
      <c r="AR651">
        <v>0</v>
      </c>
      <c r="AS651">
        <v>0</v>
      </c>
      <c r="AT651">
        <v>0</v>
      </c>
      <c r="AU651">
        <v>0</v>
      </c>
      <c r="AV651">
        <v>0</v>
      </c>
      <c r="AW651">
        <v>0</v>
      </c>
      <c r="AX651">
        <v>0</v>
      </c>
      <c r="AY651">
        <v>0</v>
      </c>
      <c r="AZ651">
        <v>0</v>
      </c>
      <c r="BA651">
        <v>0</v>
      </c>
      <c r="BB651">
        <v>0</v>
      </c>
      <c r="BC651">
        <v>0</v>
      </c>
      <c r="BD651">
        <v>0</v>
      </c>
      <c r="BE651">
        <v>0</v>
      </c>
      <c r="BF651">
        <v>0</v>
      </c>
      <c r="BG651" s="20">
        <v>2</v>
      </c>
      <c r="BH651" s="20">
        <v>0</v>
      </c>
      <c r="BI651" s="20">
        <v>48</v>
      </c>
      <c r="BJ651" s="20">
        <v>0</v>
      </c>
      <c r="BK651" s="20">
        <v>154</v>
      </c>
      <c r="BL651" s="20">
        <v>458</v>
      </c>
      <c r="BM651" s="20">
        <v>293</v>
      </c>
      <c r="BN651" s="20">
        <v>37</v>
      </c>
      <c r="BO651" s="20">
        <v>17</v>
      </c>
      <c r="BP651" s="20">
        <v>2537</v>
      </c>
      <c r="BQ651" s="20">
        <v>573</v>
      </c>
      <c r="BR651" s="20">
        <v>0</v>
      </c>
      <c r="BS651" s="20">
        <v>94</v>
      </c>
      <c r="BT651" s="20">
        <v>843</v>
      </c>
      <c r="BU651" s="20">
        <v>95</v>
      </c>
      <c r="BV651" s="20">
        <v>1382</v>
      </c>
    </row>
    <row r="652" spans="1:74" x14ac:dyDescent="0.25">
      <c r="A652" s="20" t="s">
        <v>449</v>
      </c>
      <c r="B652" s="20" t="s">
        <v>544</v>
      </c>
      <c r="C652" s="20" t="s">
        <v>545</v>
      </c>
      <c r="D652" s="1">
        <v>44570</v>
      </c>
      <c r="E652">
        <v>60</v>
      </c>
      <c r="F652">
        <v>2</v>
      </c>
      <c r="G652">
        <v>1</v>
      </c>
      <c r="H652">
        <v>0</v>
      </c>
      <c r="I652">
        <v>0</v>
      </c>
      <c r="J652">
        <v>28</v>
      </c>
      <c r="K652">
        <v>5</v>
      </c>
      <c r="L652">
        <v>4</v>
      </c>
      <c r="M652">
        <v>1</v>
      </c>
      <c r="N652">
        <v>0</v>
      </c>
      <c r="O652">
        <v>0</v>
      </c>
      <c r="P652">
        <v>0</v>
      </c>
      <c r="Q652">
        <v>0</v>
      </c>
      <c r="R652">
        <v>186</v>
      </c>
      <c r="S652">
        <v>111</v>
      </c>
      <c r="T652">
        <v>12</v>
      </c>
      <c r="U652">
        <v>12</v>
      </c>
      <c r="V652">
        <v>0</v>
      </c>
      <c r="W652">
        <v>629</v>
      </c>
      <c r="X652">
        <v>283</v>
      </c>
      <c r="Y652">
        <v>69</v>
      </c>
      <c r="Z652">
        <v>66</v>
      </c>
      <c r="AA652">
        <v>5</v>
      </c>
      <c r="AB652">
        <v>408</v>
      </c>
      <c r="AC652">
        <v>171</v>
      </c>
      <c r="AD652">
        <v>38</v>
      </c>
      <c r="AE652">
        <v>44</v>
      </c>
      <c r="AF652">
        <v>3</v>
      </c>
      <c r="AG652">
        <v>64</v>
      </c>
      <c r="AH652">
        <v>14</v>
      </c>
      <c r="AI652">
        <v>5</v>
      </c>
      <c r="AJ652">
        <v>15</v>
      </c>
      <c r="AK652">
        <v>4</v>
      </c>
      <c r="AL652">
        <v>30</v>
      </c>
      <c r="AM652">
        <v>13</v>
      </c>
      <c r="AN652">
        <v>8</v>
      </c>
      <c r="AO652">
        <v>2</v>
      </c>
      <c r="AP652">
        <v>0</v>
      </c>
      <c r="AQ652">
        <v>0</v>
      </c>
      <c r="AR652">
        <v>0</v>
      </c>
      <c r="AS652">
        <v>0</v>
      </c>
      <c r="AT652">
        <v>0</v>
      </c>
      <c r="AU652">
        <v>0</v>
      </c>
      <c r="AV652">
        <v>0</v>
      </c>
      <c r="AW652">
        <v>0</v>
      </c>
      <c r="AX652">
        <v>0</v>
      </c>
      <c r="AY652">
        <v>0</v>
      </c>
      <c r="AZ652">
        <v>0</v>
      </c>
      <c r="BA652">
        <v>0</v>
      </c>
      <c r="BB652">
        <v>0</v>
      </c>
      <c r="BC652">
        <v>0</v>
      </c>
      <c r="BD652">
        <v>0</v>
      </c>
      <c r="BE652">
        <v>0</v>
      </c>
      <c r="BF652">
        <v>0</v>
      </c>
      <c r="BG652" s="20">
        <v>2</v>
      </c>
      <c r="BH652" s="20">
        <v>0</v>
      </c>
      <c r="BI652" s="20">
        <v>48</v>
      </c>
      <c r="BJ652" s="20">
        <v>0</v>
      </c>
      <c r="BK652" s="20">
        <v>154</v>
      </c>
      <c r="BL652" s="20">
        <v>460</v>
      </c>
      <c r="BM652" s="20">
        <v>295</v>
      </c>
      <c r="BN652" s="20">
        <v>37</v>
      </c>
      <c r="BO652" s="20">
        <v>18</v>
      </c>
      <c r="BP652" s="20">
        <v>2541</v>
      </c>
      <c r="BQ652" s="20">
        <v>647</v>
      </c>
      <c r="BR652" s="20">
        <v>0</v>
      </c>
      <c r="BS652" s="20">
        <v>94</v>
      </c>
      <c r="BT652" s="20">
        <v>840</v>
      </c>
      <c r="BU652" s="20">
        <v>96</v>
      </c>
      <c r="BV652" s="20">
        <v>1387</v>
      </c>
    </row>
    <row r="653" spans="1:74" x14ac:dyDescent="0.25">
      <c r="A653" s="20" t="s">
        <v>449</v>
      </c>
      <c r="B653" s="20" t="s">
        <v>544</v>
      </c>
      <c r="C653" s="20" t="s">
        <v>545</v>
      </c>
      <c r="D653" s="1">
        <v>44577</v>
      </c>
      <c r="E653">
        <v>60</v>
      </c>
      <c r="F653">
        <v>2</v>
      </c>
      <c r="G653">
        <v>1</v>
      </c>
      <c r="H653">
        <v>0</v>
      </c>
      <c r="I653">
        <v>0</v>
      </c>
      <c r="J653">
        <v>28</v>
      </c>
      <c r="K653">
        <v>5</v>
      </c>
      <c r="L653">
        <v>4</v>
      </c>
      <c r="M653">
        <v>1</v>
      </c>
      <c r="N653">
        <v>0</v>
      </c>
      <c r="O653">
        <v>0</v>
      </c>
      <c r="P653">
        <v>0</v>
      </c>
      <c r="Q653">
        <v>0</v>
      </c>
      <c r="R653">
        <v>189</v>
      </c>
      <c r="S653">
        <v>116</v>
      </c>
      <c r="T653">
        <v>12</v>
      </c>
      <c r="U653">
        <v>12</v>
      </c>
      <c r="V653">
        <v>1</v>
      </c>
      <c r="W653">
        <v>626</v>
      </c>
      <c r="X653">
        <v>300</v>
      </c>
      <c r="Y653">
        <v>65</v>
      </c>
      <c r="Z653">
        <v>66</v>
      </c>
      <c r="AA653">
        <v>5</v>
      </c>
      <c r="AB653">
        <v>407</v>
      </c>
      <c r="AC653">
        <v>177</v>
      </c>
      <c r="AD653">
        <v>38</v>
      </c>
      <c r="AE653">
        <v>43</v>
      </c>
      <c r="AF653">
        <v>4</v>
      </c>
      <c r="AG653">
        <v>65</v>
      </c>
      <c r="AH653">
        <v>15</v>
      </c>
      <c r="AI653">
        <v>5</v>
      </c>
      <c r="AJ653">
        <v>14</v>
      </c>
      <c r="AK653">
        <v>4</v>
      </c>
      <c r="AL653">
        <v>30</v>
      </c>
      <c r="AM653">
        <v>13</v>
      </c>
      <c r="AN653">
        <v>8</v>
      </c>
      <c r="AO653">
        <v>1</v>
      </c>
      <c r="AP653">
        <v>0</v>
      </c>
      <c r="AQ653">
        <v>0</v>
      </c>
      <c r="AR653">
        <v>0</v>
      </c>
      <c r="AS653">
        <v>0</v>
      </c>
      <c r="AT653">
        <v>0</v>
      </c>
      <c r="AU653">
        <v>0</v>
      </c>
      <c r="AV653">
        <v>0</v>
      </c>
      <c r="AW653">
        <v>0</v>
      </c>
      <c r="AX653">
        <v>0</v>
      </c>
      <c r="AY653">
        <v>0</v>
      </c>
      <c r="AZ653">
        <v>0</v>
      </c>
      <c r="BA653">
        <v>0</v>
      </c>
      <c r="BB653">
        <v>0</v>
      </c>
      <c r="BC653">
        <v>0</v>
      </c>
      <c r="BD653">
        <v>0</v>
      </c>
      <c r="BE653">
        <v>0</v>
      </c>
      <c r="BF653">
        <v>0</v>
      </c>
      <c r="BG653" s="20">
        <v>2</v>
      </c>
      <c r="BH653" s="20">
        <v>0</v>
      </c>
      <c r="BI653" s="20">
        <v>48</v>
      </c>
      <c r="BJ653" s="20">
        <v>0</v>
      </c>
      <c r="BK653" s="20">
        <v>156</v>
      </c>
      <c r="BL653" s="20">
        <v>460</v>
      </c>
      <c r="BM653" s="20">
        <v>295</v>
      </c>
      <c r="BN653" s="20">
        <v>38</v>
      </c>
      <c r="BO653" s="20">
        <v>18</v>
      </c>
      <c r="BP653" s="20">
        <v>2548</v>
      </c>
      <c r="BQ653" s="20">
        <v>703</v>
      </c>
      <c r="BR653" s="20">
        <v>0</v>
      </c>
      <c r="BS653" s="20">
        <v>94</v>
      </c>
      <c r="BT653" s="20">
        <v>833</v>
      </c>
      <c r="BU653" s="20">
        <v>100</v>
      </c>
      <c r="BV653" s="20">
        <v>1394</v>
      </c>
    </row>
    <row r="654" spans="1:74" x14ac:dyDescent="0.25">
      <c r="A654" s="20" t="s">
        <v>449</v>
      </c>
      <c r="B654" s="20" t="s">
        <v>544</v>
      </c>
      <c r="C654" s="20" t="s">
        <v>545</v>
      </c>
      <c r="D654" s="1">
        <v>44584</v>
      </c>
      <c r="E654">
        <v>60</v>
      </c>
      <c r="F654">
        <v>2</v>
      </c>
      <c r="G654">
        <v>1</v>
      </c>
      <c r="H654">
        <v>0</v>
      </c>
      <c r="I654">
        <v>0</v>
      </c>
      <c r="J654">
        <v>29</v>
      </c>
      <c r="K654">
        <v>5</v>
      </c>
      <c r="L654">
        <v>4</v>
      </c>
      <c r="M654">
        <v>1</v>
      </c>
      <c r="N654">
        <v>0</v>
      </c>
      <c r="O654">
        <v>0</v>
      </c>
      <c r="P654">
        <v>0</v>
      </c>
      <c r="Q654">
        <v>0</v>
      </c>
      <c r="R654">
        <v>189</v>
      </c>
      <c r="S654">
        <v>118</v>
      </c>
      <c r="T654">
        <v>12</v>
      </c>
      <c r="U654">
        <v>12</v>
      </c>
      <c r="V654">
        <v>1</v>
      </c>
      <c r="W654">
        <v>629</v>
      </c>
      <c r="X654">
        <v>304</v>
      </c>
      <c r="Y654">
        <v>65</v>
      </c>
      <c r="Z654">
        <v>68</v>
      </c>
      <c r="AA654">
        <v>6</v>
      </c>
      <c r="AB654">
        <v>408</v>
      </c>
      <c r="AC654">
        <v>182</v>
      </c>
      <c r="AD654">
        <v>38</v>
      </c>
      <c r="AE654">
        <v>43</v>
      </c>
      <c r="AF654">
        <v>5</v>
      </c>
      <c r="AG654">
        <v>65</v>
      </c>
      <c r="AH654">
        <v>15</v>
      </c>
      <c r="AI654">
        <v>5</v>
      </c>
      <c r="AJ654">
        <v>14</v>
      </c>
      <c r="AK654">
        <v>4</v>
      </c>
      <c r="AL654">
        <v>30</v>
      </c>
      <c r="AM654">
        <v>13</v>
      </c>
      <c r="AN654">
        <v>8</v>
      </c>
      <c r="AO654">
        <v>1</v>
      </c>
      <c r="AP654">
        <v>0</v>
      </c>
      <c r="AQ654">
        <v>0</v>
      </c>
      <c r="AR654">
        <v>0</v>
      </c>
      <c r="AS654">
        <v>0</v>
      </c>
      <c r="AT654">
        <v>0</v>
      </c>
      <c r="AU654">
        <v>0</v>
      </c>
      <c r="AV654">
        <v>0</v>
      </c>
      <c r="AW654">
        <v>0</v>
      </c>
      <c r="AX654">
        <v>0</v>
      </c>
      <c r="AY654">
        <v>0</v>
      </c>
      <c r="AZ654">
        <v>0</v>
      </c>
      <c r="BA654">
        <v>0</v>
      </c>
      <c r="BB654">
        <v>0</v>
      </c>
      <c r="BC654">
        <v>0</v>
      </c>
      <c r="BD654">
        <v>0</v>
      </c>
      <c r="BE654">
        <v>0</v>
      </c>
      <c r="BF654">
        <v>0</v>
      </c>
      <c r="BG654" s="20">
        <v>2</v>
      </c>
      <c r="BH654" s="20">
        <v>0</v>
      </c>
      <c r="BI654" s="20">
        <v>48</v>
      </c>
      <c r="BJ654" s="20">
        <v>0</v>
      </c>
      <c r="BK654" s="20">
        <v>157</v>
      </c>
      <c r="BL654" s="20">
        <v>462</v>
      </c>
      <c r="BM654" s="20">
        <v>299</v>
      </c>
      <c r="BN654" s="20">
        <v>38</v>
      </c>
      <c r="BO654" s="20">
        <v>18</v>
      </c>
      <c r="BP654" s="20">
        <v>2552</v>
      </c>
      <c r="BQ654" s="20">
        <v>727</v>
      </c>
      <c r="BR654" s="20">
        <v>0</v>
      </c>
      <c r="BS654" s="20">
        <v>94</v>
      </c>
      <c r="BT654" s="20">
        <v>830</v>
      </c>
      <c r="BU654" s="20">
        <v>100</v>
      </c>
      <c r="BV654" s="20">
        <v>1404</v>
      </c>
    </row>
    <row r="655" spans="1:74" x14ac:dyDescent="0.25">
      <c r="A655" s="20" t="s">
        <v>449</v>
      </c>
      <c r="B655" s="20" t="s">
        <v>544</v>
      </c>
      <c r="C655" s="20" t="s">
        <v>545</v>
      </c>
      <c r="D655" s="1">
        <v>44591</v>
      </c>
      <c r="E655">
        <v>61</v>
      </c>
      <c r="F655">
        <v>2</v>
      </c>
      <c r="G655">
        <v>1</v>
      </c>
      <c r="H655">
        <v>0</v>
      </c>
      <c r="I655">
        <v>0</v>
      </c>
      <c r="J655">
        <v>29</v>
      </c>
      <c r="K655">
        <v>5</v>
      </c>
      <c r="L655">
        <v>4</v>
      </c>
      <c r="M655">
        <v>1</v>
      </c>
      <c r="N655">
        <v>0</v>
      </c>
      <c r="O655">
        <v>0</v>
      </c>
      <c r="P655">
        <v>0</v>
      </c>
      <c r="Q655">
        <v>0</v>
      </c>
      <c r="R655">
        <v>188</v>
      </c>
      <c r="S655">
        <v>122</v>
      </c>
      <c r="T655">
        <v>12</v>
      </c>
      <c r="U655">
        <v>12</v>
      </c>
      <c r="V655">
        <v>1</v>
      </c>
      <c r="W655">
        <v>632</v>
      </c>
      <c r="X655">
        <v>310</v>
      </c>
      <c r="Y655">
        <v>63</v>
      </c>
      <c r="Z655">
        <v>67</v>
      </c>
      <c r="AA655">
        <v>6</v>
      </c>
      <c r="AB655">
        <v>405</v>
      </c>
      <c r="AC655">
        <v>190</v>
      </c>
      <c r="AD655">
        <v>36</v>
      </c>
      <c r="AE655">
        <v>42</v>
      </c>
      <c r="AF655">
        <v>5</v>
      </c>
      <c r="AG655">
        <v>65</v>
      </c>
      <c r="AH655">
        <v>16</v>
      </c>
      <c r="AI655">
        <v>7</v>
      </c>
      <c r="AJ655">
        <v>14</v>
      </c>
      <c r="AK655">
        <v>2</v>
      </c>
      <c r="AL655">
        <v>30</v>
      </c>
      <c r="AM655">
        <v>13</v>
      </c>
      <c r="AN655">
        <v>8</v>
      </c>
      <c r="AO655">
        <v>1</v>
      </c>
      <c r="AP655">
        <v>0</v>
      </c>
      <c r="AQ655">
        <v>0</v>
      </c>
      <c r="AR655">
        <v>0</v>
      </c>
      <c r="AS655">
        <v>0</v>
      </c>
      <c r="AT655">
        <v>0</v>
      </c>
      <c r="AU655">
        <v>0</v>
      </c>
      <c r="AV655">
        <v>0</v>
      </c>
      <c r="AW655">
        <v>0</v>
      </c>
      <c r="AX655">
        <v>0</v>
      </c>
      <c r="AY655">
        <v>0</v>
      </c>
      <c r="AZ655">
        <v>0</v>
      </c>
      <c r="BA655">
        <v>0</v>
      </c>
      <c r="BB655">
        <v>0</v>
      </c>
      <c r="BC655">
        <v>0</v>
      </c>
      <c r="BD655">
        <v>0</v>
      </c>
      <c r="BE655">
        <v>0</v>
      </c>
      <c r="BF655">
        <v>0</v>
      </c>
      <c r="BG655" s="20">
        <v>2</v>
      </c>
      <c r="BH655" s="20">
        <v>0</v>
      </c>
      <c r="BI655" s="20">
        <v>49</v>
      </c>
      <c r="BJ655" s="20">
        <v>0</v>
      </c>
      <c r="BK655" s="20">
        <v>156</v>
      </c>
      <c r="BL655" s="20">
        <v>465</v>
      </c>
      <c r="BM655" s="20">
        <v>298</v>
      </c>
      <c r="BN655" s="20">
        <v>38</v>
      </c>
      <c r="BO655" s="20">
        <v>18</v>
      </c>
      <c r="BP655" s="20">
        <v>2558</v>
      </c>
      <c r="BQ655" s="20">
        <v>769</v>
      </c>
      <c r="BR655" s="20">
        <v>0</v>
      </c>
      <c r="BS655" s="20">
        <v>91</v>
      </c>
      <c r="BT655" s="20">
        <v>825</v>
      </c>
      <c r="BU655" s="20">
        <v>105</v>
      </c>
      <c r="BV655" s="20">
        <v>1408</v>
      </c>
    </row>
    <row r="656" spans="1:74" x14ac:dyDescent="0.25">
      <c r="A656" s="20" t="s">
        <v>449</v>
      </c>
      <c r="B656" s="20" t="s">
        <v>544</v>
      </c>
      <c r="C656" s="20" t="s">
        <v>545</v>
      </c>
      <c r="D656" s="1">
        <v>44599</v>
      </c>
      <c r="E656">
        <v>61</v>
      </c>
      <c r="F656">
        <v>2</v>
      </c>
      <c r="G656">
        <v>1</v>
      </c>
      <c r="H656">
        <v>0</v>
      </c>
      <c r="I656">
        <v>0</v>
      </c>
      <c r="J656">
        <v>30</v>
      </c>
      <c r="K656">
        <v>5</v>
      </c>
      <c r="L656">
        <v>4</v>
      </c>
      <c r="M656">
        <v>1</v>
      </c>
      <c r="N656">
        <v>0</v>
      </c>
      <c r="O656">
        <v>0</v>
      </c>
      <c r="P656">
        <v>0</v>
      </c>
      <c r="Q656">
        <v>0</v>
      </c>
      <c r="R656">
        <v>188</v>
      </c>
      <c r="S656">
        <v>122</v>
      </c>
      <c r="T656">
        <v>11</v>
      </c>
      <c r="U656">
        <v>12</v>
      </c>
      <c r="V656">
        <v>1</v>
      </c>
      <c r="W656">
        <v>633</v>
      </c>
      <c r="X656">
        <v>312</v>
      </c>
      <c r="Y656">
        <v>62</v>
      </c>
      <c r="Z656">
        <v>67</v>
      </c>
      <c r="AA656">
        <v>6</v>
      </c>
      <c r="AB656">
        <v>405</v>
      </c>
      <c r="AC656">
        <v>193</v>
      </c>
      <c r="AD656">
        <v>36</v>
      </c>
      <c r="AE656">
        <v>41</v>
      </c>
      <c r="AF656">
        <v>6</v>
      </c>
      <c r="AG656">
        <v>65</v>
      </c>
      <c r="AH656">
        <v>18</v>
      </c>
      <c r="AI656">
        <v>7</v>
      </c>
      <c r="AJ656">
        <v>13</v>
      </c>
      <c r="AK656">
        <v>2</v>
      </c>
      <c r="AL656">
        <v>31</v>
      </c>
      <c r="AM656">
        <v>14</v>
      </c>
      <c r="AN656">
        <v>8</v>
      </c>
      <c r="AO656">
        <v>1</v>
      </c>
      <c r="AP656">
        <v>0</v>
      </c>
      <c r="AQ656">
        <v>0</v>
      </c>
      <c r="AR656">
        <v>0</v>
      </c>
      <c r="AS656">
        <v>0</v>
      </c>
      <c r="AT656">
        <v>0</v>
      </c>
      <c r="AU656">
        <v>0</v>
      </c>
      <c r="AV656">
        <v>0</v>
      </c>
      <c r="AW656">
        <v>0</v>
      </c>
      <c r="AX656">
        <v>0</v>
      </c>
      <c r="AY656">
        <v>0</v>
      </c>
      <c r="AZ656">
        <v>0</v>
      </c>
      <c r="BA656">
        <v>0</v>
      </c>
      <c r="BB656">
        <v>0</v>
      </c>
      <c r="BC656">
        <v>0</v>
      </c>
      <c r="BD656">
        <v>0</v>
      </c>
      <c r="BE656">
        <v>0</v>
      </c>
      <c r="BF656">
        <v>0</v>
      </c>
      <c r="BG656" s="20">
        <v>2</v>
      </c>
      <c r="BH656" s="20">
        <v>0</v>
      </c>
      <c r="BI656" s="20">
        <v>49</v>
      </c>
      <c r="BJ656" s="20">
        <v>0</v>
      </c>
      <c r="BK656" s="20">
        <v>156</v>
      </c>
      <c r="BL656" s="20">
        <v>467</v>
      </c>
      <c r="BM656" s="20">
        <v>301</v>
      </c>
      <c r="BN656" s="20">
        <v>38</v>
      </c>
      <c r="BO656" s="20">
        <v>19</v>
      </c>
      <c r="BP656" s="20">
        <v>2563</v>
      </c>
      <c r="BQ656" s="20">
        <v>785</v>
      </c>
      <c r="BR656" s="20">
        <v>0</v>
      </c>
      <c r="BS656" s="20">
        <v>91</v>
      </c>
      <c r="BT656" s="20">
        <v>818</v>
      </c>
      <c r="BU656" s="20">
        <v>107</v>
      </c>
      <c r="BV656" s="20">
        <v>1415</v>
      </c>
    </row>
    <row r="657" spans="1:74" x14ac:dyDescent="0.25">
      <c r="A657" s="20" t="s">
        <v>449</v>
      </c>
      <c r="B657" s="20" t="s">
        <v>544</v>
      </c>
      <c r="C657" s="20" t="s">
        <v>545</v>
      </c>
      <c r="D657" s="1">
        <v>44606</v>
      </c>
      <c r="E657">
        <v>60</v>
      </c>
      <c r="F657">
        <v>2</v>
      </c>
      <c r="G657">
        <v>1</v>
      </c>
      <c r="H657">
        <v>0</v>
      </c>
      <c r="I657">
        <v>0</v>
      </c>
      <c r="J657">
        <v>30</v>
      </c>
      <c r="K657">
        <v>5</v>
      </c>
      <c r="L657">
        <v>3</v>
      </c>
      <c r="M657">
        <v>1</v>
      </c>
      <c r="N657">
        <v>0</v>
      </c>
      <c r="O657">
        <v>0</v>
      </c>
      <c r="P657">
        <v>0</v>
      </c>
      <c r="Q657">
        <v>0</v>
      </c>
      <c r="R657">
        <v>187</v>
      </c>
      <c r="S657">
        <v>122</v>
      </c>
      <c r="T657">
        <v>11</v>
      </c>
      <c r="U657">
        <v>11</v>
      </c>
      <c r="V657">
        <v>2</v>
      </c>
      <c r="W657">
        <v>627</v>
      </c>
      <c r="X657">
        <v>312</v>
      </c>
      <c r="Y657">
        <v>62</v>
      </c>
      <c r="Z657">
        <v>67</v>
      </c>
      <c r="AA657">
        <v>5</v>
      </c>
      <c r="AB657">
        <v>403</v>
      </c>
      <c r="AC657">
        <v>195</v>
      </c>
      <c r="AD657">
        <v>36</v>
      </c>
      <c r="AE657">
        <v>40</v>
      </c>
      <c r="AF657">
        <v>6</v>
      </c>
      <c r="AG657">
        <v>64</v>
      </c>
      <c r="AH657">
        <v>18</v>
      </c>
      <c r="AI657">
        <v>7</v>
      </c>
      <c r="AJ657">
        <v>12</v>
      </c>
      <c r="AK657">
        <v>2</v>
      </c>
      <c r="AL657">
        <v>31</v>
      </c>
      <c r="AM657">
        <v>14</v>
      </c>
      <c r="AN657">
        <v>8</v>
      </c>
      <c r="AO657">
        <v>1</v>
      </c>
      <c r="AP657">
        <v>0</v>
      </c>
      <c r="AQ657">
        <v>0</v>
      </c>
      <c r="AR657">
        <v>0</v>
      </c>
      <c r="AS657">
        <v>0</v>
      </c>
      <c r="AT657">
        <v>0</v>
      </c>
      <c r="AU657">
        <v>0</v>
      </c>
      <c r="AV657">
        <v>0</v>
      </c>
      <c r="AW657">
        <v>0</v>
      </c>
      <c r="AX657">
        <v>0</v>
      </c>
      <c r="AY657">
        <v>0</v>
      </c>
      <c r="AZ657">
        <v>0</v>
      </c>
      <c r="BA657">
        <v>0</v>
      </c>
      <c r="BB657">
        <v>0</v>
      </c>
      <c r="BC657">
        <v>0</v>
      </c>
      <c r="BD657">
        <v>0</v>
      </c>
      <c r="BE657">
        <v>0</v>
      </c>
      <c r="BF657">
        <v>0</v>
      </c>
      <c r="BG657" s="20">
        <v>2</v>
      </c>
      <c r="BH657" s="20">
        <v>0</v>
      </c>
      <c r="BI657" s="20">
        <v>49</v>
      </c>
      <c r="BJ657" s="20">
        <v>0</v>
      </c>
      <c r="BK657" s="20">
        <v>155</v>
      </c>
      <c r="BL657" s="20">
        <v>463</v>
      </c>
      <c r="BM657" s="20">
        <v>301</v>
      </c>
      <c r="BN657" s="20">
        <v>38</v>
      </c>
      <c r="BO657" s="20">
        <v>19</v>
      </c>
      <c r="BP657" s="20">
        <v>2496</v>
      </c>
      <c r="BQ657" s="20">
        <v>778</v>
      </c>
      <c r="BR657" s="20">
        <v>0</v>
      </c>
      <c r="BS657" s="20">
        <v>90</v>
      </c>
      <c r="BT657" s="20">
        <v>801</v>
      </c>
      <c r="BU657" s="20">
        <v>110</v>
      </c>
      <c r="BV657" s="20">
        <v>1373</v>
      </c>
    </row>
    <row r="658" spans="1:74" x14ac:dyDescent="0.25">
      <c r="A658" s="20" t="s">
        <v>449</v>
      </c>
      <c r="B658" s="20" t="s">
        <v>541</v>
      </c>
      <c r="C658" s="20" t="s">
        <v>546</v>
      </c>
      <c r="D658" s="1">
        <v>44493</v>
      </c>
      <c r="E658">
        <v>37</v>
      </c>
      <c r="F658">
        <v>0</v>
      </c>
      <c r="G658">
        <v>0</v>
      </c>
      <c r="H658">
        <v>0</v>
      </c>
      <c r="I658">
        <v>0</v>
      </c>
      <c r="J658">
        <v>16</v>
      </c>
      <c r="K658">
        <v>1</v>
      </c>
      <c r="L658">
        <v>3</v>
      </c>
      <c r="M658">
        <v>0</v>
      </c>
      <c r="N658">
        <v>0</v>
      </c>
      <c r="O658">
        <v>0</v>
      </c>
      <c r="P658">
        <v>0</v>
      </c>
      <c r="Q658">
        <v>0</v>
      </c>
      <c r="R658">
        <v>118</v>
      </c>
      <c r="S658">
        <v>0</v>
      </c>
      <c r="T658">
        <v>16</v>
      </c>
      <c r="U658">
        <v>17</v>
      </c>
      <c r="V658">
        <v>6</v>
      </c>
      <c r="W658">
        <v>506</v>
      </c>
      <c r="X658">
        <v>0</v>
      </c>
      <c r="Y658">
        <v>25</v>
      </c>
      <c r="Z658">
        <v>105</v>
      </c>
      <c r="AA658">
        <v>12</v>
      </c>
      <c r="AB658">
        <v>376</v>
      </c>
      <c r="AC658">
        <v>6</v>
      </c>
      <c r="AD658">
        <v>1</v>
      </c>
      <c r="AE658">
        <v>75</v>
      </c>
      <c r="AF658">
        <v>66</v>
      </c>
      <c r="AG658">
        <v>92</v>
      </c>
      <c r="AH658">
        <v>0</v>
      </c>
      <c r="AI658">
        <v>1</v>
      </c>
      <c r="AJ658">
        <v>12</v>
      </c>
      <c r="AK658">
        <v>8</v>
      </c>
      <c r="AL658">
        <v>20</v>
      </c>
      <c r="AM658">
        <v>0</v>
      </c>
      <c r="AN658">
        <v>1</v>
      </c>
      <c r="AO658">
        <v>0</v>
      </c>
      <c r="AP658">
        <v>2</v>
      </c>
      <c r="AQ658">
        <v>0</v>
      </c>
      <c r="AR658">
        <v>0</v>
      </c>
      <c r="AS658">
        <v>0</v>
      </c>
      <c r="AT658">
        <v>0</v>
      </c>
      <c r="AU658">
        <v>0</v>
      </c>
      <c r="AV658">
        <v>0</v>
      </c>
      <c r="AW658">
        <v>0</v>
      </c>
      <c r="AX658">
        <v>0</v>
      </c>
      <c r="AY658">
        <v>0</v>
      </c>
      <c r="AZ658">
        <v>0</v>
      </c>
      <c r="BA658">
        <v>0</v>
      </c>
      <c r="BB658">
        <v>5</v>
      </c>
      <c r="BC658">
        <v>5</v>
      </c>
      <c r="BD658">
        <v>0</v>
      </c>
      <c r="BE658">
        <v>1</v>
      </c>
      <c r="BF658">
        <v>0</v>
      </c>
      <c r="BG658" s="20"/>
      <c r="BH658" s="20"/>
      <c r="BI658" s="20"/>
      <c r="BJ658" s="20"/>
      <c r="BK658" s="20"/>
      <c r="BL658" s="20"/>
      <c r="BM658" s="20"/>
      <c r="BN658" s="20"/>
      <c r="BO658" s="20"/>
      <c r="BP658" s="20"/>
      <c r="BQ658" s="20"/>
      <c r="BR658" s="20"/>
      <c r="BS658" s="20"/>
      <c r="BT658" s="20"/>
      <c r="BU658" s="20"/>
      <c r="BV658" s="20"/>
    </row>
    <row r="659" spans="1:74" x14ac:dyDescent="0.25">
      <c r="A659" s="20" t="s">
        <v>449</v>
      </c>
      <c r="B659" s="20" t="s">
        <v>541</v>
      </c>
      <c r="C659" s="20" t="s">
        <v>546</v>
      </c>
      <c r="D659" s="1">
        <v>44500</v>
      </c>
      <c r="E659">
        <v>37</v>
      </c>
      <c r="F659">
        <v>0</v>
      </c>
      <c r="G659">
        <v>0</v>
      </c>
      <c r="H659">
        <v>0</v>
      </c>
      <c r="I659">
        <v>0</v>
      </c>
      <c r="J659">
        <v>16</v>
      </c>
      <c r="K659">
        <v>1</v>
      </c>
      <c r="L659">
        <v>4</v>
      </c>
      <c r="M659">
        <v>0</v>
      </c>
      <c r="N659">
        <v>0</v>
      </c>
      <c r="O659">
        <v>0</v>
      </c>
      <c r="P659">
        <v>0</v>
      </c>
      <c r="Q659">
        <v>0</v>
      </c>
      <c r="R659">
        <v>118</v>
      </c>
      <c r="S659">
        <v>0</v>
      </c>
      <c r="T659">
        <v>25</v>
      </c>
      <c r="U659">
        <v>17</v>
      </c>
      <c r="V659">
        <v>6</v>
      </c>
      <c r="W659">
        <v>510</v>
      </c>
      <c r="X659">
        <v>0</v>
      </c>
      <c r="Y659">
        <v>37</v>
      </c>
      <c r="Z659">
        <v>103</v>
      </c>
      <c r="AA659">
        <v>12</v>
      </c>
      <c r="AB659">
        <v>378</v>
      </c>
      <c r="AC659">
        <v>12</v>
      </c>
      <c r="AD659">
        <v>1</v>
      </c>
      <c r="AE659">
        <v>76</v>
      </c>
      <c r="AF659">
        <v>67</v>
      </c>
      <c r="AG659">
        <v>92</v>
      </c>
      <c r="AH659">
        <v>0</v>
      </c>
      <c r="AI659">
        <v>1</v>
      </c>
      <c r="AJ659">
        <v>12</v>
      </c>
      <c r="AK659">
        <v>8</v>
      </c>
      <c r="AL659">
        <v>20</v>
      </c>
      <c r="AM659">
        <v>0</v>
      </c>
      <c r="AN659">
        <v>2</v>
      </c>
      <c r="AO659">
        <v>0</v>
      </c>
      <c r="AP659">
        <v>2</v>
      </c>
      <c r="AQ659">
        <v>0</v>
      </c>
      <c r="AR659">
        <v>0</v>
      </c>
      <c r="AS659">
        <v>0</v>
      </c>
      <c r="AT659">
        <v>0</v>
      </c>
      <c r="AU659">
        <v>0</v>
      </c>
      <c r="AV659">
        <v>0</v>
      </c>
      <c r="AW659">
        <v>0</v>
      </c>
      <c r="AX659">
        <v>0</v>
      </c>
      <c r="AY659">
        <v>0</v>
      </c>
      <c r="AZ659">
        <v>0</v>
      </c>
      <c r="BA659">
        <v>0</v>
      </c>
      <c r="BB659">
        <v>5</v>
      </c>
      <c r="BC659">
        <v>6</v>
      </c>
      <c r="BD659">
        <v>0</v>
      </c>
      <c r="BE659">
        <v>1</v>
      </c>
      <c r="BF659">
        <v>0</v>
      </c>
      <c r="BG659" s="20"/>
      <c r="BH659" s="20"/>
      <c r="BI659" s="20"/>
      <c r="BJ659" s="20"/>
      <c r="BK659" s="20"/>
      <c r="BL659" s="20"/>
      <c r="BM659" s="20"/>
      <c r="BN659" s="20"/>
      <c r="BO659" s="20"/>
      <c r="BP659" s="20"/>
      <c r="BQ659" s="20"/>
      <c r="BR659" s="20"/>
      <c r="BS659" s="20"/>
      <c r="BT659" s="20"/>
      <c r="BU659" s="20"/>
      <c r="BV659" s="20"/>
    </row>
    <row r="660" spans="1:74" x14ac:dyDescent="0.25">
      <c r="A660" s="20" t="s">
        <v>449</v>
      </c>
      <c r="B660" s="20" t="s">
        <v>541</v>
      </c>
      <c r="C660" s="20" t="s">
        <v>546</v>
      </c>
      <c r="D660" s="1">
        <v>44507</v>
      </c>
      <c r="E660">
        <v>38</v>
      </c>
      <c r="F660">
        <v>0</v>
      </c>
      <c r="G660">
        <v>0</v>
      </c>
      <c r="H660">
        <v>0</v>
      </c>
      <c r="I660">
        <v>0</v>
      </c>
      <c r="J660">
        <v>17</v>
      </c>
      <c r="K660">
        <v>1</v>
      </c>
      <c r="L660">
        <v>5</v>
      </c>
      <c r="M660">
        <v>0</v>
      </c>
      <c r="N660">
        <v>0</v>
      </c>
      <c r="O660">
        <v>0</v>
      </c>
      <c r="P660">
        <v>0</v>
      </c>
      <c r="Q660">
        <v>0</v>
      </c>
      <c r="R660">
        <v>114</v>
      </c>
      <c r="S660">
        <v>34</v>
      </c>
      <c r="T660">
        <v>5</v>
      </c>
      <c r="U660">
        <v>14</v>
      </c>
      <c r="V660">
        <v>6</v>
      </c>
      <c r="W660">
        <v>512</v>
      </c>
      <c r="X660">
        <v>54</v>
      </c>
      <c r="Y660">
        <v>8</v>
      </c>
      <c r="Z660">
        <v>98</v>
      </c>
      <c r="AA660">
        <v>12</v>
      </c>
      <c r="AB660">
        <v>379</v>
      </c>
      <c r="AC660">
        <v>20</v>
      </c>
      <c r="AD660">
        <v>1</v>
      </c>
      <c r="AE660">
        <v>76</v>
      </c>
      <c r="AF660">
        <v>68</v>
      </c>
      <c r="AG660">
        <v>92</v>
      </c>
      <c r="AH660">
        <v>1</v>
      </c>
      <c r="AI660">
        <v>1</v>
      </c>
      <c r="AJ660">
        <v>12</v>
      </c>
      <c r="AK660">
        <v>8</v>
      </c>
      <c r="AL660">
        <v>21</v>
      </c>
      <c r="AM660">
        <v>4</v>
      </c>
      <c r="AN660">
        <v>0</v>
      </c>
      <c r="AO660">
        <v>1</v>
      </c>
      <c r="AP660">
        <v>2</v>
      </c>
      <c r="AQ660">
        <v>0</v>
      </c>
      <c r="AR660">
        <v>0</v>
      </c>
      <c r="AS660">
        <v>0</v>
      </c>
      <c r="AT660">
        <v>0</v>
      </c>
      <c r="AU660">
        <v>0</v>
      </c>
      <c r="AV660">
        <v>0</v>
      </c>
      <c r="AW660">
        <v>0</v>
      </c>
      <c r="AX660">
        <v>0</v>
      </c>
      <c r="AY660">
        <v>0</v>
      </c>
      <c r="AZ660">
        <v>0</v>
      </c>
      <c r="BA660">
        <v>0</v>
      </c>
      <c r="BB660">
        <v>0</v>
      </c>
      <c r="BC660">
        <v>0</v>
      </c>
      <c r="BD660">
        <v>0</v>
      </c>
      <c r="BE660">
        <v>0</v>
      </c>
      <c r="BF660">
        <v>0</v>
      </c>
      <c r="BG660" s="20">
        <v>0</v>
      </c>
      <c r="BH660" s="20">
        <v>0</v>
      </c>
      <c r="BI660" s="20">
        <v>30</v>
      </c>
      <c r="BJ660" s="20">
        <v>0</v>
      </c>
      <c r="BK660" s="20">
        <v>88</v>
      </c>
      <c r="BL660" s="20">
        <v>372</v>
      </c>
      <c r="BM660" s="20">
        <v>224</v>
      </c>
      <c r="BN660" s="20">
        <v>65</v>
      </c>
      <c r="BO660" s="20">
        <v>18</v>
      </c>
      <c r="BP660" s="20"/>
      <c r="BQ660" s="20"/>
      <c r="BR660" s="20"/>
      <c r="BS660" s="20"/>
      <c r="BT660" s="20"/>
      <c r="BU660" s="20"/>
      <c r="BV660" s="20"/>
    </row>
    <row r="661" spans="1:74" x14ac:dyDescent="0.25">
      <c r="A661" s="20" t="s">
        <v>449</v>
      </c>
      <c r="B661" s="20" t="s">
        <v>541</v>
      </c>
      <c r="C661" s="20" t="s">
        <v>546</v>
      </c>
      <c r="D661" s="1">
        <v>44514</v>
      </c>
      <c r="E661">
        <v>40</v>
      </c>
      <c r="F661">
        <v>0</v>
      </c>
      <c r="G661">
        <v>0</v>
      </c>
      <c r="H661">
        <v>0</v>
      </c>
      <c r="I661">
        <v>0</v>
      </c>
      <c r="J661">
        <v>18</v>
      </c>
      <c r="K661">
        <v>1</v>
      </c>
      <c r="L661">
        <v>5</v>
      </c>
      <c r="M661">
        <v>0</v>
      </c>
      <c r="N661">
        <v>0</v>
      </c>
      <c r="O661">
        <v>0</v>
      </c>
      <c r="P661">
        <v>0</v>
      </c>
      <c r="Q661">
        <v>0</v>
      </c>
      <c r="R661">
        <v>115</v>
      </c>
      <c r="S661">
        <v>39</v>
      </c>
      <c r="T661">
        <v>5</v>
      </c>
      <c r="U661">
        <v>14</v>
      </c>
      <c r="V661">
        <v>7</v>
      </c>
      <c r="W661">
        <v>511</v>
      </c>
      <c r="X661">
        <v>79</v>
      </c>
      <c r="Y661">
        <v>8</v>
      </c>
      <c r="Z661">
        <v>100</v>
      </c>
      <c r="AA661">
        <v>11</v>
      </c>
      <c r="AB661">
        <v>380</v>
      </c>
      <c r="AC661">
        <v>24</v>
      </c>
      <c r="AD661">
        <v>1</v>
      </c>
      <c r="AE661">
        <v>75</v>
      </c>
      <c r="AF661">
        <v>68</v>
      </c>
      <c r="AG661">
        <v>92</v>
      </c>
      <c r="AH661">
        <v>1</v>
      </c>
      <c r="AI661">
        <v>1</v>
      </c>
      <c r="AJ661">
        <v>12</v>
      </c>
      <c r="AK661">
        <v>8</v>
      </c>
      <c r="AL661">
        <v>21</v>
      </c>
      <c r="AM661">
        <v>5</v>
      </c>
      <c r="AN661">
        <v>0</v>
      </c>
      <c r="AO661">
        <v>1</v>
      </c>
      <c r="AP661">
        <v>2</v>
      </c>
      <c r="AQ661">
        <v>0</v>
      </c>
      <c r="AR661">
        <v>0</v>
      </c>
      <c r="AS661">
        <v>0</v>
      </c>
      <c r="AT661">
        <v>0</v>
      </c>
      <c r="AU661">
        <v>0</v>
      </c>
      <c r="AV661">
        <v>0</v>
      </c>
      <c r="AW661">
        <v>0</v>
      </c>
      <c r="AX661">
        <v>0</v>
      </c>
      <c r="AY661">
        <v>0</v>
      </c>
      <c r="AZ661">
        <v>0</v>
      </c>
      <c r="BA661">
        <v>0</v>
      </c>
      <c r="BB661">
        <v>0</v>
      </c>
      <c r="BC661">
        <v>0</v>
      </c>
      <c r="BD661">
        <v>0</v>
      </c>
      <c r="BE661">
        <v>0</v>
      </c>
      <c r="BF661">
        <v>0</v>
      </c>
      <c r="BG661" s="20">
        <v>0</v>
      </c>
      <c r="BH661" s="20">
        <v>0</v>
      </c>
      <c r="BI661" s="20">
        <v>32</v>
      </c>
      <c r="BJ661" s="20">
        <v>0</v>
      </c>
      <c r="BK661" s="20">
        <v>88</v>
      </c>
      <c r="BL661" s="20">
        <v>371</v>
      </c>
      <c r="BM661" s="20">
        <v>225</v>
      </c>
      <c r="BN661" s="20">
        <v>65</v>
      </c>
      <c r="BO661" s="20">
        <v>18</v>
      </c>
      <c r="BP661" s="20"/>
      <c r="BQ661" s="20"/>
      <c r="BR661" s="20"/>
      <c r="BS661" s="20"/>
      <c r="BT661" s="20"/>
      <c r="BU661" s="20"/>
      <c r="BV661" s="20"/>
    </row>
    <row r="662" spans="1:74" x14ac:dyDescent="0.25">
      <c r="A662" s="20" t="s">
        <v>449</v>
      </c>
      <c r="B662" s="20" t="s">
        <v>541</v>
      </c>
      <c r="C662" s="20" t="s">
        <v>546</v>
      </c>
      <c r="D662" s="1">
        <v>44521</v>
      </c>
      <c r="E662">
        <v>40</v>
      </c>
      <c r="F662">
        <v>0</v>
      </c>
      <c r="G662">
        <v>0</v>
      </c>
      <c r="H662">
        <v>0</v>
      </c>
      <c r="I662">
        <v>0</v>
      </c>
      <c r="J662">
        <v>18</v>
      </c>
      <c r="K662">
        <v>1</v>
      </c>
      <c r="L662">
        <v>5</v>
      </c>
      <c r="M662">
        <v>0</v>
      </c>
      <c r="N662">
        <v>0</v>
      </c>
      <c r="O662">
        <v>0</v>
      </c>
      <c r="P662">
        <v>0</v>
      </c>
      <c r="Q662">
        <v>0</v>
      </c>
      <c r="R662">
        <v>115</v>
      </c>
      <c r="S662">
        <v>45</v>
      </c>
      <c r="T662">
        <v>5</v>
      </c>
      <c r="U662">
        <v>14</v>
      </c>
      <c r="V662">
        <v>6</v>
      </c>
      <c r="W662">
        <v>512</v>
      </c>
      <c r="X662">
        <v>108</v>
      </c>
      <c r="Y662">
        <v>8</v>
      </c>
      <c r="Z662">
        <v>96</v>
      </c>
      <c r="AA662">
        <v>12</v>
      </c>
      <c r="AB662">
        <v>379</v>
      </c>
      <c r="AC662">
        <v>35</v>
      </c>
      <c r="AD662">
        <v>1</v>
      </c>
      <c r="AE662">
        <v>75</v>
      </c>
      <c r="AF662">
        <v>68</v>
      </c>
      <c r="AG662">
        <v>92</v>
      </c>
      <c r="AH662">
        <v>4</v>
      </c>
      <c r="AI662">
        <v>1</v>
      </c>
      <c r="AJ662">
        <v>12</v>
      </c>
      <c r="AK662">
        <v>8</v>
      </c>
      <c r="AL662">
        <v>20</v>
      </c>
      <c r="AM662">
        <v>5</v>
      </c>
      <c r="AN662">
        <v>0</v>
      </c>
      <c r="AO662">
        <v>0</v>
      </c>
      <c r="AP662">
        <v>2</v>
      </c>
      <c r="AQ662">
        <v>0</v>
      </c>
      <c r="AR662">
        <v>0</v>
      </c>
      <c r="AS662">
        <v>0</v>
      </c>
      <c r="AT662">
        <v>0</v>
      </c>
      <c r="AU662">
        <v>0</v>
      </c>
      <c r="AV662">
        <v>0</v>
      </c>
      <c r="AW662">
        <v>0</v>
      </c>
      <c r="AX662">
        <v>0</v>
      </c>
      <c r="AY662">
        <v>0</v>
      </c>
      <c r="AZ662">
        <v>0</v>
      </c>
      <c r="BA662">
        <v>0</v>
      </c>
      <c r="BB662">
        <v>0</v>
      </c>
      <c r="BC662">
        <v>0</v>
      </c>
      <c r="BD662">
        <v>0</v>
      </c>
      <c r="BE662">
        <v>0</v>
      </c>
      <c r="BF662">
        <v>0</v>
      </c>
      <c r="BG662" s="20">
        <v>0</v>
      </c>
      <c r="BH662" s="20">
        <v>0</v>
      </c>
      <c r="BI662" s="20">
        <v>32</v>
      </c>
      <c r="BJ662" s="20">
        <v>0</v>
      </c>
      <c r="BK662" s="20">
        <v>88</v>
      </c>
      <c r="BL662" s="20">
        <v>373</v>
      </c>
      <c r="BM662" s="20">
        <v>225</v>
      </c>
      <c r="BN662" s="20">
        <v>66</v>
      </c>
      <c r="BO662" s="20">
        <v>18</v>
      </c>
      <c r="BP662" s="20"/>
      <c r="BQ662" s="20"/>
      <c r="BR662" s="20"/>
      <c r="BS662" s="20"/>
      <c r="BT662" s="20"/>
      <c r="BU662" s="20"/>
      <c r="BV662" s="20"/>
    </row>
    <row r="663" spans="1:74" x14ac:dyDescent="0.25">
      <c r="A663" s="20" t="s">
        <v>449</v>
      </c>
      <c r="B663" s="20" t="s">
        <v>541</v>
      </c>
      <c r="C663" s="20" t="s">
        <v>546</v>
      </c>
      <c r="D663" s="1">
        <v>44528</v>
      </c>
      <c r="E663">
        <v>39</v>
      </c>
      <c r="F663">
        <v>0</v>
      </c>
      <c r="G663">
        <v>0</v>
      </c>
      <c r="H663">
        <v>0</v>
      </c>
      <c r="I663">
        <v>0</v>
      </c>
      <c r="J663">
        <v>19</v>
      </c>
      <c r="K663">
        <v>1</v>
      </c>
      <c r="L663">
        <v>5</v>
      </c>
      <c r="M663">
        <v>0</v>
      </c>
      <c r="N663">
        <v>0</v>
      </c>
      <c r="O663">
        <v>0</v>
      </c>
      <c r="P663">
        <v>0</v>
      </c>
      <c r="Q663">
        <v>0</v>
      </c>
      <c r="R663">
        <v>115</v>
      </c>
      <c r="S663">
        <v>48</v>
      </c>
      <c r="T663">
        <v>5</v>
      </c>
      <c r="U663">
        <v>14</v>
      </c>
      <c r="V663">
        <v>6</v>
      </c>
      <c r="W663">
        <v>517</v>
      </c>
      <c r="X663">
        <v>135</v>
      </c>
      <c r="Y663">
        <v>8</v>
      </c>
      <c r="Z663">
        <v>95</v>
      </c>
      <c r="AA663">
        <v>12</v>
      </c>
      <c r="AB663">
        <v>378</v>
      </c>
      <c r="AC663">
        <v>44</v>
      </c>
      <c r="AD663">
        <v>1</v>
      </c>
      <c r="AE663">
        <v>74</v>
      </c>
      <c r="AF663">
        <v>69</v>
      </c>
      <c r="AG663">
        <v>92</v>
      </c>
      <c r="AH663">
        <v>4</v>
      </c>
      <c r="AI663">
        <v>1</v>
      </c>
      <c r="AJ663">
        <v>13</v>
      </c>
      <c r="AK663">
        <v>7</v>
      </c>
      <c r="AL663">
        <v>20</v>
      </c>
      <c r="AM663">
        <v>7</v>
      </c>
      <c r="AN663">
        <v>0</v>
      </c>
      <c r="AO663">
        <v>0</v>
      </c>
      <c r="AP663">
        <v>2</v>
      </c>
      <c r="AQ663">
        <v>0</v>
      </c>
      <c r="AR663">
        <v>0</v>
      </c>
      <c r="AS663">
        <v>0</v>
      </c>
      <c r="AT663">
        <v>0</v>
      </c>
      <c r="AU663">
        <v>0</v>
      </c>
      <c r="AV663">
        <v>0</v>
      </c>
      <c r="AW663">
        <v>0</v>
      </c>
      <c r="AX663">
        <v>0</v>
      </c>
      <c r="AY663">
        <v>0</v>
      </c>
      <c r="AZ663">
        <v>0</v>
      </c>
      <c r="BA663">
        <v>0</v>
      </c>
      <c r="BB663">
        <v>0</v>
      </c>
      <c r="BC663">
        <v>0</v>
      </c>
      <c r="BD663">
        <v>0</v>
      </c>
      <c r="BE663">
        <v>0</v>
      </c>
      <c r="BF663">
        <v>0</v>
      </c>
      <c r="BG663" s="20">
        <v>0</v>
      </c>
      <c r="BH663" s="20">
        <v>0</v>
      </c>
      <c r="BI663" s="20">
        <v>32</v>
      </c>
      <c r="BJ663" s="20">
        <v>0</v>
      </c>
      <c r="BK663" s="20">
        <v>88</v>
      </c>
      <c r="BL663" s="20">
        <v>379</v>
      </c>
      <c r="BM663" s="20">
        <v>224</v>
      </c>
      <c r="BN663" s="20">
        <v>66</v>
      </c>
      <c r="BO663" s="20">
        <v>18</v>
      </c>
      <c r="BP663" s="20"/>
      <c r="BQ663" s="20"/>
      <c r="BR663" s="20"/>
      <c r="BS663" s="20"/>
      <c r="BT663" s="20"/>
      <c r="BU663" s="20"/>
      <c r="BV663" s="20"/>
    </row>
    <row r="664" spans="1:74" x14ac:dyDescent="0.25">
      <c r="A664" s="20" t="s">
        <v>449</v>
      </c>
      <c r="B664" s="20" t="s">
        <v>541</v>
      </c>
      <c r="C664" s="20" t="s">
        <v>546</v>
      </c>
      <c r="D664" s="1">
        <v>44535</v>
      </c>
      <c r="E664">
        <v>39</v>
      </c>
      <c r="F664">
        <v>0</v>
      </c>
      <c r="G664">
        <v>0</v>
      </c>
      <c r="H664">
        <v>0</v>
      </c>
      <c r="I664">
        <v>0</v>
      </c>
      <c r="J664">
        <v>20</v>
      </c>
      <c r="K664">
        <v>1</v>
      </c>
      <c r="L664">
        <v>5</v>
      </c>
      <c r="M664">
        <v>0</v>
      </c>
      <c r="N664">
        <v>0</v>
      </c>
      <c r="O664">
        <v>0</v>
      </c>
      <c r="P664">
        <v>0</v>
      </c>
      <c r="Q664">
        <v>0</v>
      </c>
      <c r="R664">
        <v>115</v>
      </c>
      <c r="S664">
        <v>50</v>
      </c>
      <c r="T664">
        <v>5</v>
      </c>
      <c r="U664">
        <v>14</v>
      </c>
      <c r="V664">
        <v>5</v>
      </c>
      <c r="W664">
        <v>523</v>
      </c>
      <c r="X664">
        <v>159</v>
      </c>
      <c r="Y664">
        <v>8</v>
      </c>
      <c r="Z664">
        <v>94</v>
      </c>
      <c r="AA664">
        <v>12</v>
      </c>
      <c r="AB664">
        <v>379</v>
      </c>
      <c r="AC664">
        <v>72</v>
      </c>
      <c r="AD664">
        <v>1</v>
      </c>
      <c r="AE664">
        <v>74</v>
      </c>
      <c r="AF664">
        <v>69</v>
      </c>
      <c r="AG664">
        <v>91</v>
      </c>
      <c r="AH664">
        <v>6</v>
      </c>
      <c r="AI664">
        <v>1</v>
      </c>
      <c r="AJ664">
        <v>11</v>
      </c>
      <c r="AK664">
        <v>7</v>
      </c>
      <c r="AL664">
        <v>19</v>
      </c>
      <c r="AM664">
        <v>7</v>
      </c>
      <c r="AN664">
        <v>0</v>
      </c>
      <c r="AO664">
        <v>0</v>
      </c>
      <c r="AP664">
        <v>2</v>
      </c>
      <c r="AQ664">
        <v>0</v>
      </c>
      <c r="AR664">
        <v>0</v>
      </c>
      <c r="AS664">
        <v>0</v>
      </c>
      <c r="AT664">
        <v>0</v>
      </c>
      <c r="AU664">
        <v>0</v>
      </c>
      <c r="AV664">
        <v>0</v>
      </c>
      <c r="AW664">
        <v>0</v>
      </c>
      <c r="AX664">
        <v>0</v>
      </c>
      <c r="AY664">
        <v>0</v>
      </c>
      <c r="AZ664">
        <v>0</v>
      </c>
      <c r="BA664">
        <v>0</v>
      </c>
      <c r="BB664">
        <v>0</v>
      </c>
      <c r="BC664">
        <v>0</v>
      </c>
      <c r="BD664">
        <v>0</v>
      </c>
      <c r="BE664">
        <v>0</v>
      </c>
      <c r="BF664">
        <v>0</v>
      </c>
      <c r="BG664" s="20">
        <v>0</v>
      </c>
      <c r="BH664" s="20">
        <v>0</v>
      </c>
      <c r="BI664" s="20">
        <v>32</v>
      </c>
      <c r="BJ664" s="20">
        <v>0</v>
      </c>
      <c r="BK664" s="20">
        <v>89</v>
      </c>
      <c r="BL664" s="20">
        <v>385</v>
      </c>
      <c r="BM664" s="20">
        <v>226</v>
      </c>
      <c r="BN664" s="20">
        <v>66</v>
      </c>
      <c r="BO664" s="20">
        <v>17</v>
      </c>
      <c r="BP664" s="20"/>
      <c r="BQ664" s="20"/>
      <c r="BR664" s="20"/>
      <c r="BS664" s="20"/>
      <c r="BT664" s="20"/>
      <c r="BU664" s="20"/>
      <c r="BV664" s="20"/>
    </row>
    <row r="665" spans="1:74" x14ac:dyDescent="0.25">
      <c r="A665" s="20" t="s">
        <v>449</v>
      </c>
      <c r="B665" s="20" t="s">
        <v>541</v>
      </c>
      <c r="C665" s="20" t="s">
        <v>546</v>
      </c>
      <c r="D665" s="1">
        <v>44542</v>
      </c>
      <c r="E665">
        <v>39</v>
      </c>
      <c r="F665">
        <v>0</v>
      </c>
      <c r="G665">
        <v>0</v>
      </c>
      <c r="H665">
        <v>0</v>
      </c>
      <c r="I665">
        <v>0</v>
      </c>
      <c r="J665">
        <v>21</v>
      </c>
      <c r="K665">
        <v>1</v>
      </c>
      <c r="L665">
        <v>5</v>
      </c>
      <c r="M665">
        <v>0</v>
      </c>
      <c r="N665">
        <v>0</v>
      </c>
      <c r="O665">
        <v>0</v>
      </c>
      <c r="P665">
        <v>0</v>
      </c>
      <c r="Q665">
        <v>0</v>
      </c>
      <c r="R665">
        <v>115</v>
      </c>
      <c r="S665">
        <v>56</v>
      </c>
      <c r="T665">
        <v>5</v>
      </c>
      <c r="U665">
        <v>14</v>
      </c>
      <c r="V665">
        <v>5</v>
      </c>
      <c r="W665">
        <v>523</v>
      </c>
      <c r="X665">
        <v>173</v>
      </c>
      <c r="Y665">
        <v>8</v>
      </c>
      <c r="Z665">
        <v>92</v>
      </c>
      <c r="AA665">
        <v>12</v>
      </c>
      <c r="AB665">
        <v>379</v>
      </c>
      <c r="AC665">
        <v>101</v>
      </c>
      <c r="AD665">
        <v>1</v>
      </c>
      <c r="AE665">
        <v>73</v>
      </c>
      <c r="AF665">
        <v>70</v>
      </c>
      <c r="AG665">
        <v>91</v>
      </c>
      <c r="AH665">
        <v>8</v>
      </c>
      <c r="AI665">
        <v>1</v>
      </c>
      <c r="AJ665">
        <v>11</v>
      </c>
      <c r="AK665">
        <v>7</v>
      </c>
      <c r="AL665">
        <v>19</v>
      </c>
      <c r="AM665">
        <v>7</v>
      </c>
      <c r="AN665">
        <v>0</v>
      </c>
      <c r="AO665">
        <v>0</v>
      </c>
      <c r="AP665">
        <v>2</v>
      </c>
      <c r="AQ665">
        <v>0</v>
      </c>
      <c r="AR665">
        <v>0</v>
      </c>
      <c r="AS665">
        <v>0</v>
      </c>
      <c r="AT665">
        <v>0</v>
      </c>
      <c r="AU665">
        <v>0</v>
      </c>
      <c r="AV665">
        <v>0</v>
      </c>
      <c r="AW665">
        <v>0</v>
      </c>
      <c r="AX665">
        <v>0</v>
      </c>
      <c r="AY665">
        <v>0</v>
      </c>
      <c r="AZ665">
        <v>0</v>
      </c>
      <c r="BA665">
        <v>0</v>
      </c>
      <c r="BB665">
        <v>0</v>
      </c>
      <c r="BC665">
        <v>0</v>
      </c>
      <c r="BD665">
        <v>0</v>
      </c>
      <c r="BE665">
        <v>0</v>
      </c>
      <c r="BF665">
        <v>0</v>
      </c>
      <c r="BG665" s="20">
        <v>0</v>
      </c>
      <c r="BH665" s="20">
        <v>0</v>
      </c>
      <c r="BI665" s="20">
        <v>32</v>
      </c>
      <c r="BJ665" s="20">
        <v>0</v>
      </c>
      <c r="BK665" s="20">
        <v>89</v>
      </c>
      <c r="BL665" s="20">
        <v>390</v>
      </c>
      <c r="BM665" s="20">
        <v>226</v>
      </c>
      <c r="BN665" s="20">
        <v>67</v>
      </c>
      <c r="BO665" s="20">
        <v>17</v>
      </c>
      <c r="BP665" s="20"/>
      <c r="BQ665" s="20"/>
      <c r="BR665" s="20"/>
      <c r="BS665" s="20"/>
      <c r="BT665" s="20"/>
      <c r="BU665" s="20"/>
      <c r="BV665" s="20"/>
    </row>
    <row r="666" spans="1:74" x14ac:dyDescent="0.25">
      <c r="A666" s="20" t="s">
        <v>449</v>
      </c>
      <c r="B666" s="20" t="s">
        <v>541</v>
      </c>
      <c r="C666" s="20" t="s">
        <v>546</v>
      </c>
      <c r="D666" s="1">
        <v>44549</v>
      </c>
      <c r="E666">
        <v>39</v>
      </c>
      <c r="F666">
        <v>0</v>
      </c>
      <c r="G666">
        <v>0</v>
      </c>
      <c r="H666">
        <v>0</v>
      </c>
      <c r="I666">
        <v>0</v>
      </c>
      <c r="J666">
        <v>21</v>
      </c>
      <c r="K666">
        <v>1</v>
      </c>
      <c r="L666">
        <v>5</v>
      </c>
      <c r="M666">
        <v>0</v>
      </c>
      <c r="N666">
        <v>0</v>
      </c>
      <c r="O666">
        <v>0</v>
      </c>
      <c r="P666">
        <v>0</v>
      </c>
      <c r="Q666">
        <v>0</v>
      </c>
      <c r="R666">
        <v>115</v>
      </c>
      <c r="S666">
        <v>60</v>
      </c>
      <c r="T666">
        <v>5</v>
      </c>
      <c r="U666">
        <v>14</v>
      </c>
      <c r="V666">
        <v>3</v>
      </c>
      <c r="W666">
        <v>521</v>
      </c>
      <c r="X666">
        <v>205</v>
      </c>
      <c r="Y666">
        <v>8</v>
      </c>
      <c r="Z666">
        <v>89</v>
      </c>
      <c r="AA666">
        <v>12</v>
      </c>
      <c r="AB666">
        <v>379</v>
      </c>
      <c r="AC666">
        <v>114</v>
      </c>
      <c r="AD666">
        <v>1</v>
      </c>
      <c r="AE666">
        <v>72</v>
      </c>
      <c r="AF666">
        <v>70</v>
      </c>
      <c r="AG666">
        <v>91</v>
      </c>
      <c r="AH666">
        <v>19</v>
      </c>
      <c r="AI666">
        <v>1</v>
      </c>
      <c r="AJ666">
        <v>11</v>
      </c>
      <c r="AK666">
        <v>7</v>
      </c>
      <c r="AL666">
        <v>19</v>
      </c>
      <c r="AM666">
        <v>9</v>
      </c>
      <c r="AN666">
        <v>0</v>
      </c>
      <c r="AO666">
        <v>0</v>
      </c>
      <c r="AP666">
        <v>2</v>
      </c>
      <c r="AQ666">
        <v>0</v>
      </c>
      <c r="AR666">
        <v>0</v>
      </c>
      <c r="AS666">
        <v>0</v>
      </c>
      <c r="AT666">
        <v>0</v>
      </c>
      <c r="AU666">
        <v>0</v>
      </c>
      <c r="AV666">
        <v>0</v>
      </c>
      <c r="AW666">
        <v>0</v>
      </c>
      <c r="AX666">
        <v>0</v>
      </c>
      <c r="AY666">
        <v>0</v>
      </c>
      <c r="AZ666">
        <v>0</v>
      </c>
      <c r="BA666">
        <v>0</v>
      </c>
      <c r="BB666">
        <v>0</v>
      </c>
      <c r="BC666">
        <v>0</v>
      </c>
      <c r="BD666">
        <v>0</v>
      </c>
      <c r="BE666">
        <v>0</v>
      </c>
      <c r="BF666">
        <v>0</v>
      </c>
      <c r="BG666" s="20">
        <v>0</v>
      </c>
      <c r="BH666" s="20">
        <v>0</v>
      </c>
      <c r="BI666" s="20">
        <v>33</v>
      </c>
      <c r="BJ666" s="20">
        <v>0</v>
      </c>
      <c r="BK666" s="20">
        <v>91</v>
      </c>
      <c r="BL666" s="20">
        <v>390</v>
      </c>
      <c r="BM666" s="20">
        <v>226</v>
      </c>
      <c r="BN666" s="20">
        <v>67</v>
      </c>
      <c r="BO666" s="20">
        <v>17</v>
      </c>
      <c r="BP666" s="20">
        <v>3294</v>
      </c>
      <c r="BQ666" s="20">
        <v>594</v>
      </c>
      <c r="BR666" s="20">
        <v>0</v>
      </c>
      <c r="BS666" s="20">
        <v>12</v>
      </c>
      <c r="BT666" s="20">
        <v>275</v>
      </c>
      <c r="BU666" s="20">
        <v>813</v>
      </c>
      <c r="BV666" s="20">
        <v>2059</v>
      </c>
    </row>
    <row r="667" spans="1:74" x14ac:dyDescent="0.25">
      <c r="A667" s="20" t="s">
        <v>449</v>
      </c>
      <c r="B667" s="20" t="s">
        <v>541</v>
      </c>
      <c r="C667" s="20" t="s">
        <v>546</v>
      </c>
      <c r="D667" s="1">
        <v>44558</v>
      </c>
      <c r="E667">
        <v>39</v>
      </c>
      <c r="F667">
        <v>0</v>
      </c>
      <c r="G667">
        <v>0</v>
      </c>
      <c r="H667">
        <v>0</v>
      </c>
      <c r="I667">
        <v>0</v>
      </c>
      <c r="J667">
        <v>21</v>
      </c>
      <c r="K667">
        <v>1</v>
      </c>
      <c r="L667">
        <v>5</v>
      </c>
      <c r="M667">
        <v>0</v>
      </c>
      <c r="N667">
        <v>0</v>
      </c>
      <c r="O667">
        <v>0</v>
      </c>
      <c r="P667">
        <v>0</v>
      </c>
      <c r="Q667">
        <v>0</v>
      </c>
      <c r="R667">
        <v>115</v>
      </c>
      <c r="S667">
        <v>65</v>
      </c>
      <c r="T667">
        <v>5</v>
      </c>
      <c r="U667">
        <v>14</v>
      </c>
      <c r="V667">
        <v>3</v>
      </c>
      <c r="W667">
        <v>523</v>
      </c>
      <c r="X667">
        <v>230</v>
      </c>
      <c r="Y667">
        <v>8</v>
      </c>
      <c r="Z667">
        <v>87</v>
      </c>
      <c r="AA667">
        <v>12</v>
      </c>
      <c r="AB667">
        <v>380</v>
      </c>
      <c r="AC667">
        <v>134</v>
      </c>
      <c r="AD667">
        <v>1</v>
      </c>
      <c r="AE667">
        <v>71</v>
      </c>
      <c r="AF667">
        <v>70</v>
      </c>
      <c r="AG667">
        <v>91</v>
      </c>
      <c r="AH667">
        <v>33</v>
      </c>
      <c r="AI667">
        <v>0</v>
      </c>
      <c r="AJ667">
        <v>12</v>
      </c>
      <c r="AK667">
        <v>6</v>
      </c>
      <c r="AL667">
        <v>19</v>
      </c>
      <c r="AM667">
        <v>11</v>
      </c>
      <c r="AN667">
        <v>0</v>
      </c>
      <c r="AO667">
        <v>0</v>
      </c>
      <c r="AP667">
        <v>2</v>
      </c>
      <c r="AQ667">
        <v>0</v>
      </c>
      <c r="AR667">
        <v>0</v>
      </c>
      <c r="AS667">
        <v>0</v>
      </c>
      <c r="AT667">
        <v>0</v>
      </c>
      <c r="AU667">
        <v>0</v>
      </c>
      <c r="AV667">
        <v>0</v>
      </c>
      <c r="AW667">
        <v>0</v>
      </c>
      <c r="AX667">
        <v>0</v>
      </c>
      <c r="AY667">
        <v>0</v>
      </c>
      <c r="AZ667">
        <v>0</v>
      </c>
      <c r="BA667">
        <v>0</v>
      </c>
      <c r="BB667">
        <v>0</v>
      </c>
      <c r="BC667">
        <v>0</v>
      </c>
      <c r="BD667">
        <v>0</v>
      </c>
      <c r="BE667">
        <v>0</v>
      </c>
      <c r="BF667">
        <v>0</v>
      </c>
      <c r="BG667" s="20">
        <v>0</v>
      </c>
      <c r="BH667" s="20">
        <v>0</v>
      </c>
      <c r="BI667" s="20">
        <v>33</v>
      </c>
      <c r="BJ667" s="20">
        <v>0</v>
      </c>
      <c r="BK667" s="20">
        <v>91</v>
      </c>
      <c r="BL667" s="20">
        <v>393</v>
      </c>
      <c r="BM667" s="20">
        <v>229</v>
      </c>
      <c r="BN667" s="20">
        <v>68</v>
      </c>
      <c r="BO667" s="20">
        <v>17</v>
      </c>
      <c r="BP667" s="20">
        <v>3288</v>
      </c>
      <c r="BQ667" s="20">
        <v>926</v>
      </c>
      <c r="BR667" s="20">
        <v>0</v>
      </c>
      <c r="BS667" s="20">
        <v>11</v>
      </c>
      <c r="BT667" s="20">
        <v>274</v>
      </c>
      <c r="BU667" s="20">
        <v>808</v>
      </c>
      <c r="BV667" s="20">
        <v>2064</v>
      </c>
    </row>
    <row r="668" spans="1:74" x14ac:dyDescent="0.25">
      <c r="A668" s="20" t="s">
        <v>449</v>
      </c>
      <c r="B668" s="20" t="s">
        <v>541</v>
      </c>
      <c r="C668" s="20" t="s">
        <v>546</v>
      </c>
      <c r="D668" s="1">
        <v>44564</v>
      </c>
      <c r="E668">
        <v>39</v>
      </c>
      <c r="F668">
        <v>0</v>
      </c>
      <c r="G668">
        <v>0</v>
      </c>
      <c r="H668">
        <v>0</v>
      </c>
      <c r="I668">
        <v>0</v>
      </c>
      <c r="J668">
        <v>22</v>
      </c>
      <c r="K668">
        <v>1</v>
      </c>
      <c r="L668">
        <v>5</v>
      </c>
      <c r="M668">
        <v>0</v>
      </c>
      <c r="N668">
        <v>0</v>
      </c>
      <c r="O668">
        <v>0</v>
      </c>
      <c r="P668">
        <v>0</v>
      </c>
      <c r="Q668">
        <v>0</v>
      </c>
      <c r="R668">
        <v>115</v>
      </c>
      <c r="S668">
        <v>66</v>
      </c>
      <c r="T668">
        <v>5</v>
      </c>
      <c r="U668">
        <v>14</v>
      </c>
      <c r="V668">
        <v>3</v>
      </c>
      <c r="W668">
        <v>524</v>
      </c>
      <c r="X668">
        <v>237</v>
      </c>
      <c r="Y668">
        <v>8</v>
      </c>
      <c r="Z668">
        <v>87</v>
      </c>
      <c r="AA668">
        <v>12</v>
      </c>
      <c r="AB668">
        <v>381</v>
      </c>
      <c r="AC668">
        <v>139</v>
      </c>
      <c r="AD668">
        <v>1</v>
      </c>
      <c r="AE668">
        <v>69</v>
      </c>
      <c r="AF668">
        <v>70</v>
      </c>
      <c r="AG668">
        <v>92</v>
      </c>
      <c r="AH668">
        <v>34</v>
      </c>
      <c r="AI668">
        <v>0</v>
      </c>
      <c r="AJ668">
        <v>12</v>
      </c>
      <c r="AK668">
        <v>6</v>
      </c>
      <c r="AL668">
        <v>19</v>
      </c>
      <c r="AM668">
        <v>12</v>
      </c>
      <c r="AN668">
        <v>0</v>
      </c>
      <c r="AO668">
        <v>0</v>
      </c>
      <c r="AP668">
        <v>2</v>
      </c>
      <c r="AQ668">
        <v>0</v>
      </c>
      <c r="AR668">
        <v>0</v>
      </c>
      <c r="AS668">
        <v>0</v>
      </c>
      <c r="AT668">
        <v>0</v>
      </c>
      <c r="AU668">
        <v>0</v>
      </c>
      <c r="AV668">
        <v>0</v>
      </c>
      <c r="AW668">
        <v>0</v>
      </c>
      <c r="AX668">
        <v>0</v>
      </c>
      <c r="AY668">
        <v>0</v>
      </c>
      <c r="AZ668">
        <v>0</v>
      </c>
      <c r="BA668">
        <v>0</v>
      </c>
      <c r="BB668">
        <v>0</v>
      </c>
      <c r="BC668">
        <v>0</v>
      </c>
      <c r="BD668">
        <v>0</v>
      </c>
      <c r="BE668">
        <v>0</v>
      </c>
      <c r="BF668">
        <v>0</v>
      </c>
      <c r="BG668" s="20">
        <v>0</v>
      </c>
      <c r="BH668" s="20">
        <v>0</v>
      </c>
      <c r="BI668" s="20">
        <v>33</v>
      </c>
      <c r="BJ668" s="20">
        <v>0</v>
      </c>
      <c r="BK668" s="20">
        <v>91</v>
      </c>
      <c r="BL668" s="20">
        <v>396</v>
      </c>
      <c r="BM668" s="20">
        <v>230</v>
      </c>
      <c r="BN668" s="20">
        <v>68</v>
      </c>
      <c r="BO668" s="20">
        <v>17</v>
      </c>
      <c r="BP668" s="20">
        <v>3289</v>
      </c>
      <c r="BQ668" s="20">
        <v>992</v>
      </c>
      <c r="BR668" s="20">
        <v>0</v>
      </c>
      <c r="BS668" s="20">
        <v>11</v>
      </c>
      <c r="BT668" s="20">
        <v>270</v>
      </c>
      <c r="BU668" s="20">
        <v>808</v>
      </c>
      <c r="BV668" s="20">
        <v>2069</v>
      </c>
    </row>
    <row r="669" spans="1:74" x14ac:dyDescent="0.25">
      <c r="A669" s="20" t="s">
        <v>449</v>
      </c>
      <c r="B669" s="20" t="s">
        <v>541</v>
      </c>
      <c r="C669" s="20" t="s">
        <v>546</v>
      </c>
      <c r="D669" s="1">
        <v>44570</v>
      </c>
      <c r="E669">
        <v>39</v>
      </c>
      <c r="F669">
        <v>0</v>
      </c>
      <c r="G669">
        <v>0</v>
      </c>
      <c r="H669">
        <v>0</v>
      </c>
      <c r="I669">
        <v>0</v>
      </c>
      <c r="J669">
        <v>22</v>
      </c>
      <c r="K669">
        <v>1</v>
      </c>
      <c r="L669">
        <v>5</v>
      </c>
      <c r="M669">
        <v>0</v>
      </c>
      <c r="N669">
        <v>0</v>
      </c>
      <c r="O669">
        <v>0</v>
      </c>
      <c r="P669">
        <v>0</v>
      </c>
      <c r="Q669">
        <v>0</v>
      </c>
      <c r="R669">
        <v>116</v>
      </c>
      <c r="S669">
        <v>67</v>
      </c>
      <c r="T669">
        <v>5</v>
      </c>
      <c r="U669">
        <v>13</v>
      </c>
      <c r="V669">
        <v>3</v>
      </c>
      <c r="W669">
        <v>531</v>
      </c>
      <c r="X669">
        <v>251</v>
      </c>
      <c r="Y669">
        <v>8</v>
      </c>
      <c r="Z669">
        <v>88</v>
      </c>
      <c r="AA669">
        <v>13</v>
      </c>
      <c r="AB669">
        <v>379</v>
      </c>
      <c r="AC669">
        <v>144</v>
      </c>
      <c r="AD669">
        <v>1</v>
      </c>
      <c r="AE669">
        <v>69</v>
      </c>
      <c r="AF669">
        <v>69</v>
      </c>
      <c r="AG669">
        <v>92</v>
      </c>
      <c r="AH669">
        <v>38</v>
      </c>
      <c r="AI669">
        <v>0</v>
      </c>
      <c r="AJ669">
        <v>12</v>
      </c>
      <c r="AK669">
        <v>6</v>
      </c>
      <c r="AL669">
        <v>18</v>
      </c>
      <c r="AM669">
        <v>11</v>
      </c>
      <c r="AN669">
        <v>0</v>
      </c>
      <c r="AO669">
        <v>0</v>
      </c>
      <c r="AP669">
        <v>2</v>
      </c>
      <c r="AQ669">
        <v>0</v>
      </c>
      <c r="AR669">
        <v>0</v>
      </c>
      <c r="AS669">
        <v>0</v>
      </c>
      <c r="AT669">
        <v>0</v>
      </c>
      <c r="AU669">
        <v>0</v>
      </c>
      <c r="AV669">
        <v>0</v>
      </c>
      <c r="AW669">
        <v>0</v>
      </c>
      <c r="AX669">
        <v>0</v>
      </c>
      <c r="AY669">
        <v>0</v>
      </c>
      <c r="AZ669">
        <v>0</v>
      </c>
      <c r="BA669">
        <v>0</v>
      </c>
      <c r="BB669">
        <v>0</v>
      </c>
      <c r="BC669">
        <v>0</v>
      </c>
      <c r="BD669">
        <v>0</v>
      </c>
      <c r="BE669">
        <v>0</v>
      </c>
      <c r="BF669">
        <v>0</v>
      </c>
      <c r="BG669" s="20">
        <v>0</v>
      </c>
      <c r="BH669" s="20">
        <v>0</v>
      </c>
      <c r="BI669" s="20">
        <v>33</v>
      </c>
      <c r="BJ669" s="20">
        <v>0</v>
      </c>
      <c r="BK669" s="20">
        <v>93</v>
      </c>
      <c r="BL669" s="20">
        <v>402</v>
      </c>
      <c r="BM669" s="20">
        <v>229</v>
      </c>
      <c r="BN669" s="20">
        <v>69</v>
      </c>
      <c r="BO669" s="20">
        <v>16</v>
      </c>
      <c r="BP669" s="20">
        <v>3294</v>
      </c>
      <c r="BQ669" s="20">
        <v>1094</v>
      </c>
      <c r="BR669" s="20">
        <v>0</v>
      </c>
      <c r="BS669" s="20">
        <v>11</v>
      </c>
      <c r="BT669" s="20">
        <v>267</v>
      </c>
      <c r="BU669" s="20">
        <v>803</v>
      </c>
      <c r="BV669" s="20">
        <v>2080</v>
      </c>
    </row>
    <row r="670" spans="1:74" x14ac:dyDescent="0.25">
      <c r="A670" s="20" t="s">
        <v>449</v>
      </c>
      <c r="B670" s="20" t="s">
        <v>541</v>
      </c>
      <c r="C670" s="20" t="s">
        <v>546</v>
      </c>
      <c r="D670" s="1">
        <v>44577</v>
      </c>
      <c r="E670">
        <v>39</v>
      </c>
      <c r="F670">
        <v>0</v>
      </c>
      <c r="G670">
        <v>0</v>
      </c>
      <c r="H670">
        <v>0</v>
      </c>
      <c r="I670">
        <v>0</v>
      </c>
      <c r="J670">
        <v>22</v>
      </c>
      <c r="K670">
        <v>1</v>
      </c>
      <c r="L670">
        <v>5</v>
      </c>
      <c r="M670">
        <v>0</v>
      </c>
      <c r="N670">
        <v>0</v>
      </c>
      <c r="O670">
        <v>0</v>
      </c>
      <c r="P670">
        <v>0</v>
      </c>
      <c r="Q670">
        <v>0</v>
      </c>
      <c r="R670">
        <v>116</v>
      </c>
      <c r="S670">
        <v>67</v>
      </c>
      <c r="T670">
        <v>5</v>
      </c>
      <c r="U670">
        <v>13</v>
      </c>
      <c r="V670">
        <v>3</v>
      </c>
      <c r="W670">
        <v>530</v>
      </c>
      <c r="X670">
        <v>264</v>
      </c>
      <c r="Y670">
        <v>8</v>
      </c>
      <c r="Z670">
        <v>90</v>
      </c>
      <c r="AA670">
        <v>12</v>
      </c>
      <c r="AB670">
        <v>381</v>
      </c>
      <c r="AC670">
        <v>148</v>
      </c>
      <c r="AD670">
        <v>1</v>
      </c>
      <c r="AE670">
        <v>70</v>
      </c>
      <c r="AF670">
        <v>68</v>
      </c>
      <c r="AG670">
        <v>92</v>
      </c>
      <c r="AH670">
        <v>41</v>
      </c>
      <c r="AI670">
        <v>0</v>
      </c>
      <c r="AJ670">
        <v>12</v>
      </c>
      <c r="AK670">
        <v>6</v>
      </c>
      <c r="AL670">
        <v>18</v>
      </c>
      <c r="AM670">
        <v>11</v>
      </c>
      <c r="AN670">
        <v>0</v>
      </c>
      <c r="AO670">
        <v>0</v>
      </c>
      <c r="AP670">
        <v>2</v>
      </c>
      <c r="AQ670">
        <v>0</v>
      </c>
      <c r="AR670">
        <v>0</v>
      </c>
      <c r="AS670">
        <v>0</v>
      </c>
      <c r="AT670">
        <v>0</v>
      </c>
      <c r="AU670">
        <v>0</v>
      </c>
      <c r="AV670">
        <v>0</v>
      </c>
      <c r="AW670">
        <v>0</v>
      </c>
      <c r="AX670">
        <v>0</v>
      </c>
      <c r="AY670">
        <v>0</v>
      </c>
      <c r="AZ670">
        <v>0</v>
      </c>
      <c r="BA670">
        <v>0</v>
      </c>
      <c r="BB670">
        <v>0</v>
      </c>
      <c r="BC670">
        <v>0</v>
      </c>
      <c r="BD670">
        <v>0</v>
      </c>
      <c r="BE670">
        <v>0</v>
      </c>
      <c r="BF670">
        <v>0</v>
      </c>
      <c r="BG670" s="20">
        <v>0</v>
      </c>
      <c r="BH670" s="20">
        <v>0</v>
      </c>
      <c r="BI670" s="20">
        <v>33</v>
      </c>
      <c r="BJ670" s="20">
        <v>0</v>
      </c>
      <c r="BK670" s="20">
        <v>93</v>
      </c>
      <c r="BL670" s="20">
        <v>400</v>
      </c>
      <c r="BM670" s="20">
        <v>231</v>
      </c>
      <c r="BN670" s="20">
        <v>69</v>
      </c>
      <c r="BO670" s="20">
        <v>16</v>
      </c>
      <c r="BP670" s="20">
        <v>3306</v>
      </c>
      <c r="BQ670" s="20">
        <v>1166</v>
      </c>
      <c r="BR670" s="20">
        <v>0</v>
      </c>
      <c r="BS670" s="20">
        <v>13</v>
      </c>
      <c r="BT670" s="20">
        <v>269</v>
      </c>
      <c r="BU670" s="20">
        <v>799</v>
      </c>
      <c r="BV670" s="20">
        <v>2096</v>
      </c>
    </row>
    <row r="671" spans="1:74" x14ac:dyDescent="0.25">
      <c r="A671" s="20" t="s">
        <v>449</v>
      </c>
      <c r="B671" s="20" t="s">
        <v>541</v>
      </c>
      <c r="C671" s="20" t="s">
        <v>546</v>
      </c>
      <c r="D671" s="1">
        <v>44584</v>
      </c>
      <c r="E671">
        <v>39</v>
      </c>
      <c r="F671">
        <v>0</v>
      </c>
      <c r="G671">
        <v>0</v>
      </c>
      <c r="H671">
        <v>0</v>
      </c>
      <c r="I671">
        <v>0</v>
      </c>
      <c r="J671">
        <v>23</v>
      </c>
      <c r="K671">
        <v>1</v>
      </c>
      <c r="L671">
        <v>5</v>
      </c>
      <c r="M671">
        <v>0</v>
      </c>
      <c r="N671">
        <v>0</v>
      </c>
      <c r="O671">
        <v>0</v>
      </c>
      <c r="P671">
        <v>0</v>
      </c>
      <c r="Q671">
        <v>0</v>
      </c>
      <c r="R671">
        <v>115</v>
      </c>
      <c r="S671">
        <v>67</v>
      </c>
      <c r="T671">
        <v>5</v>
      </c>
      <c r="U671">
        <v>12</v>
      </c>
      <c r="V671">
        <v>3</v>
      </c>
      <c r="W671">
        <v>526</v>
      </c>
      <c r="X671">
        <v>265</v>
      </c>
      <c r="Y671">
        <v>8</v>
      </c>
      <c r="Z671">
        <v>90</v>
      </c>
      <c r="AA671">
        <v>12</v>
      </c>
      <c r="AB671">
        <v>381</v>
      </c>
      <c r="AC671">
        <v>150</v>
      </c>
      <c r="AD671">
        <v>1</v>
      </c>
      <c r="AE671">
        <v>69</v>
      </c>
      <c r="AF671">
        <v>68</v>
      </c>
      <c r="AG671">
        <v>93</v>
      </c>
      <c r="AH671">
        <v>42</v>
      </c>
      <c r="AI671">
        <v>0</v>
      </c>
      <c r="AJ671">
        <v>12</v>
      </c>
      <c r="AK671">
        <v>6</v>
      </c>
      <c r="AL671">
        <v>18</v>
      </c>
      <c r="AM671">
        <v>11</v>
      </c>
      <c r="AN671">
        <v>0</v>
      </c>
      <c r="AO671">
        <v>0</v>
      </c>
      <c r="AP671">
        <v>2</v>
      </c>
      <c r="AQ671">
        <v>0</v>
      </c>
      <c r="AR671">
        <v>0</v>
      </c>
      <c r="AS671">
        <v>0</v>
      </c>
      <c r="AT671">
        <v>0</v>
      </c>
      <c r="AU671">
        <v>0</v>
      </c>
      <c r="AV671">
        <v>0</v>
      </c>
      <c r="AW671">
        <v>0</v>
      </c>
      <c r="AX671">
        <v>0</v>
      </c>
      <c r="AY671">
        <v>0</v>
      </c>
      <c r="AZ671">
        <v>0</v>
      </c>
      <c r="BA671">
        <v>0</v>
      </c>
      <c r="BB671">
        <v>0</v>
      </c>
      <c r="BC671">
        <v>0</v>
      </c>
      <c r="BD671">
        <v>0</v>
      </c>
      <c r="BE671">
        <v>0</v>
      </c>
      <c r="BF671">
        <v>0</v>
      </c>
      <c r="BG671" s="20">
        <v>0</v>
      </c>
      <c r="BH671" s="20">
        <v>0</v>
      </c>
      <c r="BI671" s="20">
        <v>33</v>
      </c>
      <c r="BJ671" s="20">
        <v>0</v>
      </c>
      <c r="BK671" s="20">
        <v>93</v>
      </c>
      <c r="BL671" s="20">
        <v>396</v>
      </c>
      <c r="BM671" s="20">
        <v>232</v>
      </c>
      <c r="BN671" s="20">
        <v>70</v>
      </c>
      <c r="BO671" s="20">
        <v>16</v>
      </c>
      <c r="BP671" s="20">
        <v>3299</v>
      </c>
      <c r="BQ671" s="20">
        <v>1203</v>
      </c>
      <c r="BR671" s="20">
        <v>0</v>
      </c>
      <c r="BS671" s="20">
        <v>15</v>
      </c>
      <c r="BT671" s="20">
        <v>269</v>
      </c>
      <c r="BU671" s="20">
        <v>791</v>
      </c>
      <c r="BV671" s="20">
        <v>2099</v>
      </c>
    </row>
    <row r="672" spans="1:74" x14ac:dyDescent="0.25">
      <c r="A672" s="20" t="s">
        <v>449</v>
      </c>
      <c r="B672" s="20" t="s">
        <v>541</v>
      </c>
      <c r="C672" s="20" t="s">
        <v>546</v>
      </c>
      <c r="D672" s="1">
        <v>44591</v>
      </c>
      <c r="E672">
        <v>39</v>
      </c>
      <c r="F672">
        <v>0</v>
      </c>
      <c r="G672">
        <v>0</v>
      </c>
      <c r="H672">
        <v>0</v>
      </c>
      <c r="I672">
        <v>0</v>
      </c>
      <c r="J672">
        <v>23</v>
      </c>
      <c r="K672">
        <v>1</v>
      </c>
      <c r="L672">
        <v>5</v>
      </c>
      <c r="M672">
        <v>0</v>
      </c>
      <c r="N672">
        <v>0</v>
      </c>
      <c r="O672">
        <v>0</v>
      </c>
      <c r="P672">
        <v>0</v>
      </c>
      <c r="Q672">
        <v>0</v>
      </c>
      <c r="R672">
        <v>115</v>
      </c>
      <c r="S672">
        <v>66</v>
      </c>
      <c r="T672">
        <v>5</v>
      </c>
      <c r="U672">
        <v>13</v>
      </c>
      <c r="V672">
        <v>3</v>
      </c>
      <c r="W672">
        <v>531</v>
      </c>
      <c r="X672">
        <v>274</v>
      </c>
      <c r="Y672">
        <v>8</v>
      </c>
      <c r="Z672">
        <v>89</v>
      </c>
      <c r="AA672">
        <v>11</v>
      </c>
      <c r="AB672">
        <v>380</v>
      </c>
      <c r="AC672">
        <v>158</v>
      </c>
      <c r="AD672">
        <v>1</v>
      </c>
      <c r="AE672">
        <v>68</v>
      </c>
      <c r="AF672">
        <v>68</v>
      </c>
      <c r="AG672">
        <v>92</v>
      </c>
      <c r="AH672">
        <v>42</v>
      </c>
      <c r="AI672">
        <v>0</v>
      </c>
      <c r="AJ672">
        <v>12</v>
      </c>
      <c r="AK672">
        <v>6</v>
      </c>
      <c r="AL672">
        <v>18</v>
      </c>
      <c r="AM672">
        <v>11</v>
      </c>
      <c r="AN672">
        <v>0</v>
      </c>
      <c r="AO672">
        <v>0</v>
      </c>
      <c r="AP672">
        <v>2</v>
      </c>
      <c r="AQ672">
        <v>0</v>
      </c>
      <c r="AR672">
        <v>0</v>
      </c>
      <c r="AS672">
        <v>0</v>
      </c>
      <c r="AT672">
        <v>0</v>
      </c>
      <c r="AU672">
        <v>0</v>
      </c>
      <c r="AV672">
        <v>0</v>
      </c>
      <c r="AW672">
        <v>0</v>
      </c>
      <c r="AX672">
        <v>0</v>
      </c>
      <c r="AY672">
        <v>0</v>
      </c>
      <c r="AZ672">
        <v>0</v>
      </c>
      <c r="BA672">
        <v>0</v>
      </c>
      <c r="BB672">
        <v>0</v>
      </c>
      <c r="BC672">
        <v>0</v>
      </c>
      <c r="BD672">
        <v>0</v>
      </c>
      <c r="BE672">
        <v>0</v>
      </c>
      <c r="BF672">
        <v>0</v>
      </c>
      <c r="BG672" s="20">
        <v>0</v>
      </c>
      <c r="BH672" s="20">
        <v>0</v>
      </c>
      <c r="BI672" s="20">
        <v>33</v>
      </c>
      <c r="BJ672" s="20">
        <v>0</v>
      </c>
      <c r="BK672" s="20">
        <v>92</v>
      </c>
      <c r="BL672" s="20">
        <v>403</v>
      </c>
      <c r="BM672" s="20">
        <v>232</v>
      </c>
      <c r="BN672" s="20">
        <v>69</v>
      </c>
      <c r="BO672" s="20">
        <v>16</v>
      </c>
      <c r="BP672" s="20">
        <v>3304</v>
      </c>
      <c r="BQ672" s="20">
        <v>1257</v>
      </c>
      <c r="BR672" s="20">
        <v>0</v>
      </c>
      <c r="BS672" s="20">
        <v>14</v>
      </c>
      <c r="BT672" s="20">
        <v>273</v>
      </c>
      <c r="BU672" s="20">
        <v>782</v>
      </c>
      <c r="BV672" s="20">
        <v>2112</v>
      </c>
    </row>
    <row r="673" spans="1:74" x14ac:dyDescent="0.25">
      <c r="A673" s="20" t="s">
        <v>449</v>
      </c>
      <c r="B673" s="20" t="s">
        <v>541</v>
      </c>
      <c r="C673" s="20" t="s">
        <v>546</v>
      </c>
      <c r="D673" s="1">
        <v>44599</v>
      </c>
      <c r="E673">
        <v>39</v>
      </c>
      <c r="F673">
        <v>0</v>
      </c>
      <c r="G673">
        <v>0</v>
      </c>
      <c r="H673">
        <v>0</v>
      </c>
      <c r="I673">
        <v>0</v>
      </c>
      <c r="J673">
        <v>23</v>
      </c>
      <c r="K673">
        <v>1</v>
      </c>
      <c r="L673">
        <v>5</v>
      </c>
      <c r="M673">
        <v>0</v>
      </c>
      <c r="N673">
        <v>0</v>
      </c>
      <c r="O673">
        <v>0</v>
      </c>
      <c r="P673">
        <v>0</v>
      </c>
      <c r="Q673">
        <v>0</v>
      </c>
      <c r="R673">
        <v>114</v>
      </c>
      <c r="S673">
        <v>66</v>
      </c>
      <c r="T673">
        <v>5</v>
      </c>
      <c r="U673">
        <v>12</v>
      </c>
      <c r="V673">
        <v>3</v>
      </c>
      <c r="W673">
        <v>534</v>
      </c>
      <c r="X673">
        <v>278</v>
      </c>
      <c r="Y673">
        <v>8</v>
      </c>
      <c r="Z673">
        <v>89</v>
      </c>
      <c r="AA673">
        <v>11</v>
      </c>
      <c r="AB673">
        <v>382</v>
      </c>
      <c r="AC673">
        <v>158</v>
      </c>
      <c r="AD673">
        <v>1</v>
      </c>
      <c r="AE673">
        <v>66</v>
      </c>
      <c r="AF673">
        <v>69</v>
      </c>
      <c r="AG673">
        <v>92</v>
      </c>
      <c r="AH673">
        <v>44</v>
      </c>
      <c r="AI673">
        <v>0</v>
      </c>
      <c r="AJ673">
        <v>12</v>
      </c>
      <c r="AK673">
        <v>6</v>
      </c>
      <c r="AL673">
        <v>18</v>
      </c>
      <c r="AM673">
        <v>12</v>
      </c>
      <c r="AN673">
        <v>0</v>
      </c>
      <c r="AO673">
        <v>0</v>
      </c>
      <c r="AP673">
        <v>2</v>
      </c>
      <c r="AQ673">
        <v>0</v>
      </c>
      <c r="AR673">
        <v>0</v>
      </c>
      <c r="AS673">
        <v>0</v>
      </c>
      <c r="AT673">
        <v>0</v>
      </c>
      <c r="AU673">
        <v>0</v>
      </c>
      <c r="AV673">
        <v>0</v>
      </c>
      <c r="AW673">
        <v>0</v>
      </c>
      <c r="AX673">
        <v>0</v>
      </c>
      <c r="AY673">
        <v>0</v>
      </c>
      <c r="AZ673">
        <v>0</v>
      </c>
      <c r="BA673">
        <v>0</v>
      </c>
      <c r="BB673">
        <v>0</v>
      </c>
      <c r="BC673">
        <v>0</v>
      </c>
      <c r="BD673">
        <v>0</v>
      </c>
      <c r="BE673">
        <v>0</v>
      </c>
      <c r="BF673">
        <v>0</v>
      </c>
      <c r="BG673" s="20">
        <v>0</v>
      </c>
      <c r="BH673" s="20">
        <v>0</v>
      </c>
      <c r="BI673" s="20">
        <v>33</v>
      </c>
      <c r="BJ673" s="20">
        <v>0</v>
      </c>
      <c r="BK673" s="20">
        <v>92</v>
      </c>
      <c r="BL673" s="20">
        <v>407</v>
      </c>
      <c r="BM673" s="20">
        <v>233</v>
      </c>
      <c r="BN673" s="20">
        <v>70</v>
      </c>
      <c r="BO673" s="20">
        <v>16</v>
      </c>
      <c r="BP673" s="20">
        <v>3298</v>
      </c>
      <c r="BQ673" s="20">
        <v>1271</v>
      </c>
      <c r="BR673" s="20">
        <v>0</v>
      </c>
      <c r="BS673" s="20">
        <v>14</v>
      </c>
      <c r="BT673" s="20">
        <v>269</v>
      </c>
      <c r="BU673" s="20">
        <v>783</v>
      </c>
      <c r="BV673" s="20">
        <v>2108</v>
      </c>
    </row>
    <row r="674" spans="1:74" x14ac:dyDescent="0.25">
      <c r="A674" s="20" t="s">
        <v>449</v>
      </c>
      <c r="B674" s="20" t="s">
        <v>541</v>
      </c>
      <c r="C674" s="20" t="s">
        <v>546</v>
      </c>
      <c r="D674" s="1">
        <v>44606</v>
      </c>
      <c r="E674">
        <v>40</v>
      </c>
      <c r="F674">
        <v>0</v>
      </c>
      <c r="G674">
        <v>0</v>
      </c>
      <c r="H674">
        <v>0</v>
      </c>
      <c r="I674">
        <v>0</v>
      </c>
      <c r="J674">
        <v>23</v>
      </c>
      <c r="K674">
        <v>1</v>
      </c>
      <c r="L674">
        <v>5</v>
      </c>
      <c r="M674">
        <v>0</v>
      </c>
      <c r="N674">
        <v>0</v>
      </c>
      <c r="O674">
        <v>0</v>
      </c>
      <c r="P674">
        <v>0</v>
      </c>
      <c r="Q674">
        <v>0</v>
      </c>
      <c r="R674">
        <v>114</v>
      </c>
      <c r="S674">
        <v>66</v>
      </c>
      <c r="T674">
        <v>5</v>
      </c>
      <c r="U674">
        <v>12</v>
      </c>
      <c r="V674">
        <v>3</v>
      </c>
      <c r="W674">
        <v>535</v>
      </c>
      <c r="X674">
        <v>278</v>
      </c>
      <c r="Y674">
        <v>8</v>
      </c>
      <c r="Z674">
        <v>89</v>
      </c>
      <c r="AA674">
        <v>11</v>
      </c>
      <c r="AB674">
        <v>383</v>
      </c>
      <c r="AC674">
        <v>160</v>
      </c>
      <c r="AD674">
        <v>1</v>
      </c>
      <c r="AE674">
        <v>67</v>
      </c>
      <c r="AF674">
        <v>69</v>
      </c>
      <c r="AG674">
        <v>93</v>
      </c>
      <c r="AH674">
        <v>46</v>
      </c>
      <c r="AI674">
        <v>0</v>
      </c>
      <c r="AJ674">
        <v>12</v>
      </c>
      <c r="AK674">
        <v>6</v>
      </c>
      <c r="AL674">
        <v>18</v>
      </c>
      <c r="AM674">
        <v>12</v>
      </c>
      <c r="AN674">
        <v>0</v>
      </c>
      <c r="AO674">
        <v>0</v>
      </c>
      <c r="AP674">
        <v>2</v>
      </c>
      <c r="AQ674">
        <v>0</v>
      </c>
      <c r="AR674">
        <v>0</v>
      </c>
      <c r="AS674">
        <v>0</v>
      </c>
      <c r="AT674">
        <v>0</v>
      </c>
      <c r="AU674">
        <v>0</v>
      </c>
      <c r="AV674">
        <v>0</v>
      </c>
      <c r="AW674">
        <v>0</v>
      </c>
      <c r="AX674">
        <v>0</v>
      </c>
      <c r="AY674">
        <v>0</v>
      </c>
      <c r="AZ674">
        <v>0</v>
      </c>
      <c r="BA674">
        <v>0</v>
      </c>
      <c r="BB674">
        <v>0</v>
      </c>
      <c r="BC674">
        <v>0</v>
      </c>
      <c r="BD674">
        <v>0</v>
      </c>
      <c r="BE674">
        <v>0</v>
      </c>
      <c r="BF674">
        <v>0</v>
      </c>
      <c r="BG674" s="20">
        <v>0</v>
      </c>
      <c r="BH674" s="20">
        <v>0</v>
      </c>
      <c r="BI674" s="20">
        <v>34</v>
      </c>
      <c r="BJ674" s="20">
        <v>0</v>
      </c>
      <c r="BK674" s="20">
        <v>92</v>
      </c>
      <c r="BL674" s="20">
        <v>408</v>
      </c>
      <c r="BM674" s="20">
        <v>233</v>
      </c>
      <c r="BN674" s="20">
        <v>72</v>
      </c>
      <c r="BO674" s="20">
        <v>16</v>
      </c>
      <c r="BP674" s="20">
        <v>3306</v>
      </c>
      <c r="BQ674" s="20">
        <v>1302</v>
      </c>
      <c r="BR674" s="20">
        <v>0</v>
      </c>
      <c r="BS674" s="20">
        <v>14</v>
      </c>
      <c r="BT674" s="20">
        <v>270</v>
      </c>
      <c r="BU674" s="20">
        <v>780</v>
      </c>
      <c r="BV674" s="20">
        <v>2119</v>
      </c>
    </row>
    <row r="675" spans="1:74" x14ac:dyDescent="0.25">
      <c r="A675" s="20" t="s">
        <v>449</v>
      </c>
      <c r="B675" s="20" t="s">
        <v>450</v>
      </c>
      <c r="C675" s="20" t="s">
        <v>451</v>
      </c>
      <c r="D675" s="1">
        <v>44493</v>
      </c>
      <c r="E675">
        <v>99</v>
      </c>
      <c r="F675">
        <v>3</v>
      </c>
      <c r="G675">
        <v>1</v>
      </c>
      <c r="H675">
        <v>0</v>
      </c>
      <c r="I675">
        <v>0</v>
      </c>
      <c r="J675">
        <v>38</v>
      </c>
      <c r="K675">
        <v>5</v>
      </c>
      <c r="L675">
        <v>15</v>
      </c>
      <c r="M675">
        <v>1</v>
      </c>
      <c r="N675">
        <v>0</v>
      </c>
      <c r="O675">
        <v>0</v>
      </c>
      <c r="P675">
        <v>0</v>
      </c>
      <c r="Q675">
        <v>0</v>
      </c>
      <c r="R675">
        <v>345</v>
      </c>
      <c r="S675">
        <v>0</v>
      </c>
      <c r="T675">
        <v>136</v>
      </c>
      <c r="U675">
        <v>32</v>
      </c>
      <c r="V675">
        <v>4</v>
      </c>
      <c r="W675">
        <v>980</v>
      </c>
      <c r="X675">
        <v>0</v>
      </c>
      <c r="Y675">
        <v>80</v>
      </c>
      <c r="Z675">
        <v>172</v>
      </c>
      <c r="AA675">
        <v>13</v>
      </c>
      <c r="AB675">
        <v>901</v>
      </c>
      <c r="AC675">
        <v>77</v>
      </c>
      <c r="AD675">
        <v>10</v>
      </c>
      <c r="AE675">
        <v>186</v>
      </c>
      <c r="AF675">
        <v>63</v>
      </c>
      <c r="AG675">
        <v>149</v>
      </c>
      <c r="AH675">
        <v>0</v>
      </c>
      <c r="AI675">
        <v>5</v>
      </c>
      <c r="AJ675">
        <v>47</v>
      </c>
      <c r="AK675">
        <v>2</v>
      </c>
      <c r="AL675">
        <v>46</v>
      </c>
      <c r="AM675">
        <v>0</v>
      </c>
      <c r="AN675">
        <v>3</v>
      </c>
      <c r="AO675">
        <v>3</v>
      </c>
      <c r="AP675">
        <v>1</v>
      </c>
      <c r="AQ675">
        <v>0</v>
      </c>
      <c r="AR675">
        <v>0</v>
      </c>
      <c r="AS675">
        <v>0</v>
      </c>
      <c r="AT675">
        <v>0</v>
      </c>
      <c r="AU675">
        <v>0</v>
      </c>
      <c r="AV675">
        <v>0</v>
      </c>
      <c r="AW675">
        <v>0</v>
      </c>
      <c r="AX675">
        <v>0</v>
      </c>
      <c r="AY675">
        <v>0</v>
      </c>
      <c r="AZ675">
        <v>0</v>
      </c>
      <c r="BA675">
        <v>0</v>
      </c>
      <c r="BB675">
        <v>12</v>
      </c>
      <c r="BC675">
        <v>37</v>
      </c>
      <c r="BD675">
        <v>0</v>
      </c>
      <c r="BE675">
        <v>1</v>
      </c>
      <c r="BF675">
        <v>4</v>
      </c>
      <c r="BG675" s="20"/>
      <c r="BH675" s="20"/>
      <c r="BI675" s="20"/>
      <c r="BJ675" s="20"/>
      <c r="BK675" s="20"/>
      <c r="BL675" s="20"/>
      <c r="BM675" s="20"/>
      <c r="BN675" s="20"/>
      <c r="BO675" s="20"/>
      <c r="BP675" s="20"/>
      <c r="BQ675" s="20"/>
      <c r="BR675" s="20"/>
      <c r="BS675" s="20"/>
      <c r="BT675" s="20"/>
      <c r="BU675" s="20"/>
      <c r="BV675" s="20"/>
    </row>
    <row r="676" spans="1:74" x14ac:dyDescent="0.25">
      <c r="A676" s="20" t="s">
        <v>449</v>
      </c>
      <c r="B676" s="20" t="s">
        <v>450</v>
      </c>
      <c r="C676" s="20" t="s">
        <v>451</v>
      </c>
      <c r="D676" s="1">
        <v>44500</v>
      </c>
      <c r="E676">
        <v>101</v>
      </c>
      <c r="F676">
        <v>3</v>
      </c>
      <c r="G676">
        <v>2</v>
      </c>
      <c r="H676">
        <v>0</v>
      </c>
      <c r="I676">
        <v>0</v>
      </c>
      <c r="J676">
        <v>42</v>
      </c>
      <c r="K676">
        <v>5</v>
      </c>
      <c r="L676">
        <v>15</v>
      </c>
      <c r="M676">
        <v>2</v>
      </c>
      <c r="N676">
        <v>0</v>
      </c>
      <c r="O676">
        <v>0</v>
      </c>
      <c r="P676">
        <v>0</v>
      </c>
      <c r="Q676">
        <v>0</v>
      </c>
      <c r="R676">
        <v>347</v>
      </c>
      <c r="S676">
        <v>0</v>
      </c>
      <c r="T676">
        <v>165</v>
      </c>
      <c r="U676">
        <v>33</v>
      </c>
      <c r="V676">
        <v>4</v>
      </c>
      <c r="W676">
        <v>982</v>
      </c>
      <c r="X676">
        <v>0</v>
      </c>
      <c r="Y676">
        <v>102</v>
      </c>
      <c r="Z676">
        <v>169</v>
      </c>
      <c r="AA676">
        <v>12</v>
      </c>
      <c r="AB676">
        <v>900</v>
      </c>
      <c r="AC676">
        <v>92</v>
      </c>
      <c r="AD676">
        <v>10</v>
      </c>
      <c r="AE676">
        <v>184</v>
      </c>
      <c r="AF676">
        <v>63</v>
      </c>
      <c r="AG676">
        <v>150</v>
      </c>
      <c r="AH676">
        <v>0</v>
      </c>
      <c r="AI676">
        <v>5</v>
      </c>
      <c r="AJ676">
        <v>47</v>
      </c>
      <c r="AK676">
        <v>3</v>
      </c>
      <c r="AL676">
        <v>46</v>
      </c>
      <c r="AM676">
        <v>0</v>
      </c>
      <c r="AN676">
        <v>5</v>
      </c>
      <c r="AO676">
        <v>3</v>
      </c>
      <c r="AP676">
        <v>1</v>
      </c>
      <c r="AQ676">
        <v>0</v>
      </c>
      <c r="AR676">
        <v>0</v>
      </c>
      <c r="AS676">
        <v>0</v>
      </c>
      <c r="AT676">
        <v>0</v>
      </c>
      <c r="AU676">
        <v>0</v>
      </c>
      <c r="AV676">
        <v>0</v>
      </c>
      <c r="AW676">
        <v>0</v>
      </c>
      <c r="AX676">
        <v>0</v>
      </c>
      <c r="AY676">
        <v>0</v>
      </c>
      <c r="AZ676">
        <v>0</v>
      </c>
      <c r="BA676">
        <v>0</v>
      </c>
      <c r="BB676">
        <v>12</v>
      </c>
      <c r="BC676">
        <v>37</v>
      </c>
      <c r="BD676">
        <v>0</v>
      </c>
      <c r="BE676">
        <v>1</v>
      </c>
      <c r="BF676">
        <v>4</v>
      </c>
      <c r="BG676" s="20"/>
      <c r="BH676" s="20"/>
      <c r="BI676" s="20"/>
      <c r="BJ676" s="20"/>
      <c r="BK676" s="20"/>
      <c r="BL676" s="20"/>
      <c r="BM676" s="20"/>
      <c r="BN676" s="20"/>
      <c r="BO676" s="20"/>
      <c r="BP676" s="20"/>
      <c r="BQ676" s="20"/>
      <c r="BR676" s="20"/>
      <c r="BS676" s="20"/>
      <c r="BT676" s="20"/>
      <c r="BU676" s="20"/>
      <c r="BV676" s="20"/>
    </row>
    <row r="677" spans="1:74" x14ac:dyDescent="0.25">
      <c r="A677" s="20" t="s">
        <v>449</v>
      </c>
      <c r="B677" s="20" t="s">
        <v>450</v>
      </c>
      <c r="C677" s="20" t="s">
        <v>451</v>
      </c>
      <c r="D677" s="1">
        <v>44507</v>
      </c>
      <c r="E677">
        <v>101</v>
      </c>
      <c r="F677">
        <v>3</v>
      </c>
      <c r="G677">
        <v>2</v>
      </c>
      <c r="H677">
        <v>0</v>
      </c>
      <c r="I677">
        <v>0</v>
      </c>
      <c r="J677">
        <v>44</v>
      </c>
      <c r="K677">
        <v>5</v>
      </c>
      <c r="L677">
        <v>15</v>
      </c>
      <c r="M677">
        <v>2</v>
      </c>
      <c r="N677">
        <v>0</v>
      </c>
      <c r="O677">
        <v>0</v>
      </c>
      <c r="P677">
        <v>0</v>
      </c>
      <c r="Q677">
        <v>0</v>
      </c>
      <c r="R677">
        <v>347</v>
      </c>
      <c r="S677">
        <v>193</v>
      </c>
      <c r="T677">
        <v>12</v>
      </c>
      <c r="U677">
        <v>33</v>
      </c>
      <c r="V677">
        <v>5</v>
      </c>
      <c r="W677">
        <v>985</v>
      </c>
      <c r="X677">
        <v>141</v>
      </c>
      <c r="Y677">
        <v>38</v>
      </c>
      <c r="Z677">
        <v>169</v>
      </c>
      <c r="AA677">
        <v>12</v>
      </c>
      <c r="AB677">
        <v>902</v>
      </c>
      <c r="AC677">
        <v>112</v>
      </c>
      <c r="AD677">
        <v>10</v>
      </c>
      <c r="AE677">
        <v>183</v>
      </c>
      <c r="AF677">
        <v>62</v>
      </c>
      <c r="AG677">
        <v>151</v>
      </c>
      <c r="AH677">
        <v>5</v>
      </c>
      <c r="AI677">
        <v>1</v>
      </c>
      <c r="AJ677">
        <v>47</v>
      </c>
      <c r="AK677">
        <v>3</v>
      </c>
      <c r="AL677">
        <v>46</v>
      </c>
      <c r="AM677">
        <v>5</v>
      </c>
      <c r="AN677">
        <v>4</v>
      </c>
      <c r="AO677">
        <v>3</v>
      </c>
      <c r="AP677">
        <v>1</v>
      </c>
      <c r="AQ677">
        <v>0</v>
      </c>
      <c r="AR677">
        <v>0</v>
      </c>
      <c r="AS677">
        <v>0</v>
      </c>
      <c r="AT677">
        <v>0</v>
      </c>
      <c r="AU677">
        <v>0</v>
      </c>
      <c r="AV677">
        <v>0</v>
      </c>
      <c r="AW677">
        <v>0</v>
      </c>
      <c r="AX677">
        <v>0</v>
      </c>
      <c r="AY677">
        <v>0</v>
      </c>
      <c r="AZ677">
        <v>0</v>
      </c>
      <c r="BA677">
        <v>0</v>
      </c>
      <c r="BB677">
        <v>0</v>
      </c>
      <c r="BC677">
        <v>0</v>
      </c>
      <c r="BD677">
        <v>0</v>
      </c>
      <c r="BE677">
        <v>0</v>
      </c>
      <c r="BF677">
        <v>0</v>
      </c>
      <c r="BG677" s="20">
        <v>3</v>
      </c>
      <c r="BH677" s="20">
        <v>0</v>
      </c>
      <c r="BI677" s="20">
        <v>77</v>
      </c>
      <c r="BJ677" s="20">
        <v>0</v>
      </c>
      <c r="BK677" s="20">
        <v>294</v>
      </c>
      <c r="BL677" s="20">
        <v>701</v>
      </c>
      <c r="BM677" s="20">
        <v>619</v>
      </c>
      <c r="BN677" s="20">
        <v>90</v>
      </c>
      <c r="BO677" s="20">
        <v>37</v>
      </c>
      <c r="BP677" s="20"/>
      <c r="BQ677" s="20"/>
      <c r="BR677" s="20"/>
      <c r="BS677" s="20"/>
      <c r="BT677" s="20"/>
      <c r="BU677" s="20"/>
      <c r="BV677" s="20"/>
    </row>
    <row r="678" spans="1:74" x14ac:dyDescent="0.25">
      <c r="A678" s="20" t="s">
        <v>449</v>
      </c>
      <c r="B678" s="20" t="s">
        <v>450</v>
      </c>
      <c r="C678" s="20" t="s">
        <v>451</v>
      </c>
      <c r="D678" s="1">
        <v>44514</v>
      </c>
      <c r="E678">
        <v>100</v>
      </c>
      <c r="F678">
        <v>3</v>
      </c>
      <c r="G678">
        <v>2</v>
      </c>
      <c r="H678">
        <v>0</v>
      </c>
      <c r="I678">
        <v>0</v>
      </c>
      <c r="J678">
        <v>45</v>
      </c>
      <c r="K678">
        <v>5</v>
      </c>
      <c r="L678">
        <v>15</v>
      </c>
      <c r="M678">
        <v>2</v>
      </c>
      <c r="N678">
        <v>0</v>
      </c>
      <c r="O678">
        <v>0</v>
      </c>
      <c r="P678">
        <v>0</v>
      </c>
      <c r="Q678">
        <v>0</v>
      </c>
      <c r="R678">
        <v>346</v>
      </c>
      <c r="S678">
        <v>208</v>
      </c>
      <c r="T678">
        <v>12</v>
      </c>
      <c r="U678">
        <v>33</v>
      </c>
      <c r="V678">
        <v>4</v>
      </c>
      <c r="W678">
        <v>987</v>
      </c>
      <c r="X678">
        <v>193</v>
      </c>
      <c r="Y678">
        <v>38</v>
      </c>
      <c r="Z678">
        <v>169</v>
      </c>
      <c r="AA678">
        <v>12</v>
      </c>
      <c r="AB678">
        <v>902</v>
      </c>
      <c r="AC678">
        <v>127</v>
      </c>
      <c r="AD678">
        <v>10</v>
      </c>
      <c r="AE678">
        <v>183</v>
      </c>
      <c r="AF678">
        <v>62</v>
      </c>
      <c r="AG678">
        <v>152</v>
      </c>
      <c r="AH678">
        <v>8</v>
      </c>
      <c r="AI678">
        <v>1</v>
      </c>
      <c r="AJ678">
        <v>47</v>
      </c>
      <c r="AK678">
        <v>3</v>
      </c>
      <c r="AL678">
        <v>47</v>
      </c>
      <c r="AM678">
        <v>7</v>
      </c>
      <c r="AN678">
        <v>4</v>
      </c>
      <c r="AO678">
        <v>3</v>
      </c>
      <c r="AP678">
        <v>1</v>
      </c>
      <c r="AQ678">
        <v>0</v>
      </c>
      <c r="AR678">
        <v>0</v>
      </c>
      <c r="AS678">
        <v>0</v>
      </c>
      <c r="AT678">
        <v>0</v>
      </c>
      <c r="AU678">
        <v>0</v>
      </c>
      <c r="AV678">
        <v>0</v>
      </c>
      <c r="AW678">
        <v>0</v>
      </c>
      <c r="AX678">
        <v>0</v>
      </c>
      <c r="AY678">
        <v>0</v>
      </c>
      <c r="AZ678">
        <v>0</v>
      </c>
      <c r="BA678">
        <v>0</v>
      </c>
      <c r="BB678">
        <v>0</v>
      </c>
      <c r="BC678">
        <v>0</v>
      </c>
      <c r="BD678">
        <v>0</v>
      </c>
      <c r="BE678">
        <v>0</v>
      </c>
      <c r="BF678">
        <v>0</v>
      </c>
      <c r="BG678" s="20">
        <v>3</v>
      </c>
      <c r="BH678" s="20">
        <v>0</v>
      </c>
      <c r="BI678" s="20">
        <v>76</v>
      </c>
      <c r="BJ678" s="20">
        <v>0</v>
      </c>
      <c r="BK678" s="20">
        <v>293</v>
      </c>
      <c r="BL678" s="20">
        <v>702</v>
      </c>
      <c r="BM678" s="20">
        <v>622</v>
      </c>
      <c r="BN678" s="20">
        <v>91</v>
      </c>
      <c r="BO678" s="20">
        <v>38</v>
      </c>
      <c r="BP678" s="20"/>
      <c r="BQ678" s="20"/>
      <c r="BR678" s="20"/>
      <c r="BS678" s="20"/>
      <c r="BT678" s="20"/>
      <c r="BU678" s="20"/>
      <c r="BV678" s="20"/>
    </row>
    <row r="679" spans="1:74" x14ac:dyDescent="0.25">
      <c r="A679" s="20" t="s">
        <v>449</v>
      </c>
      <c r="B679" s="20" t="s">
        <v>450</v>
      </c>
      <c r="C679" s="20" t="s">
        <v>451</v>
      </c>
      <c r="D679" s="1">
        <v>44521</v>
      </c>
      <c r="E679">
        <v>100</v>
      </c>
      <c r="F679">
        <v>3</v>
      </c>
      <c r="G679">
        <v>2</v>
      </c>
      <c r="H679">
        <v>0</v>
      </c>
      <c r="I679">
        <v>0</v>
      </c>
      <c r="J679">
        <v>45</v>
      </c>
      <c r="K679">
        <v>6</v>
      </c>
      <c r="L679">
        <v>15</v>
      </c>
      <c r="M679">
        <v>2</v>
      </c>
      <c r="N679">
        <v>0</v>
      </c>
      <c r="O679">
        <v>0</v>
      </c>
      <c r="P679">
        <v>0</v>
      </c>
      <c r="Q679">
        <v>0</v>
      </c>
      <c r="R679">
        <v>347</v>
      </c>
      <c r="S679">
        <v>219</v>
      </c>
      <c r="T679">
        <v>12</v>
      </c>
      <c r="U679">
        <v>33</v>
      </c>
      <c r="V679">
        <v>4</v>
      </c>
      <c r="W679">
        <v>980</v>
      </c>
      <c r="X679">
        <v>243</v>
      </c>
      <c r="Y679">
        <v>37</v>
      </c>
      <c r="Z679">
        <v>168</v>
      </c>
      <c r="AA679">
        <v>11</v>
      </c>
      <c r="AB679">
        <v>903</v>
      </c>
      <c r="AC679">
        <v>150</v>
      </c>
      <c r="AD679">
        <v>10</v>
      </c>
      <c r="AE679">
        <v>182</v>
      </c>
      <c r="AF679">
        <v>61</v>
      </c>
      <c r="AG679">
        <v>153</v>
      </c>
      <c r="AH679">
        <v>11</v>
      </c>
      <c r="AI679">
        <v>2</v>
      </c>
      <c r="AJ679">
        <v>47</v>
      </c>
      <c r="AK679">
        <v>3</v>
      </c>
      <c r="AL679">
        <v>51</v>
      </c>
      <c r="AM679">
        <v>10</v>
      </c>
      <c r="AN679">
        <v>4</v>
      </c>
      <c r="AO679">
        <v>4</v>
      </c>
      <c r="AP679">
        <v>1</v>
      </c>
      <c r="AQ679">
        <v>0</v>
      </c>
      <c r="AR679">
        <v>0</v>
      </c>
      <c r="AS679">
        <v>0</v>
      </c>
      <c r="AT679">
        <v>0</v>
      </c>
      <c r="AU679">
        <v>0</v>
      </c>
      <c r="AV679">
        <v>0</v>
      </c>
      <c r="AW679">
        <v>0</v>
      </c>
      <c r="AX679">
        <v>0</v>
      </c>
      <c r="AY679">
        <v>0</v>
      </c>
      <c r="AZ679">
        <v>0</v>
      </c>
      <c r="BA679">
        <v>0</v>
      </c>
      <c r="BB679">
        <v>0</v>
      </c>
      <c r="BC679">
        <v>0</v>
      </c>
      <c r="BD679">
        <v>0</v>
      </c>
      <c r="BE679">
        <v>0</v>
      </c>
      <c r="BF679">
        <v>0</v>
      </c>
      <c r="BG679" s="20">
        <v>3</v>
      </c>
      <c r="BH679" s="20">
        <v>0</v>
      </c>
      <c r="BI679" s="20">
        <v>75</v>
      </c>
      <c r="BJ679" s="20">
        <v>0</v>
      </c>
      <c r="BK679" s="20">
        <v>294</v>
      </c>
      <c r="BL679" s="20">
        <v>702</v>
      </c>
      <c r="BM679" s="20">
        <v>623</v>
      </c>
      <c r="BN679" s="20">
        <v>92</v>
      </c>
      <c r="BO679" s="20">
        <v>41</v>
      </c>
      <c r="BP679" s="20"/>
      <c r="BQ679" s="20"/>
      <c r="BR679" s="20"/>
      <c r="BS679" s="20"/>
      <c r="BT679" s="20"/>
      <c r="BU679" s="20"/>
      <c r="BV679" s="20"/>
    </row>
    <row r="680" spans="1:74" x14ac:dyDescent="0.25">
      <c r="A680" s="20" t="s">
        <v>449</v>
      </c>
      <c r="B680" s="20" t="s">
        <v>450</v>
      </c>
      <c r="C680" s="20" t="s">
        <v>451</v>
      </c>
      <c r="D680" s="1">
        <v>44528</v>
      </c>
      <c r="E680">
        <v>100</v>
      </c>
      <c r="F680">
        <v>3</v>
      </c>
      <c r="G680">
        <v>3</v>
      </c>
      <c r="H680">
        <v>0</v>
      </c>
      <c r="I680">
        <v>0</v>
      </c>
      <c r="J680">
        <v>49</v>
      </c>
      <c r="K680">
        <v>6</v>
      </c>
      <c r="L680">
        <v>15</v>
      </c>
      <c r="M680">
        <v>2</v>
      </c>
      <c r="N680">
        <v>0</v>
      </c>
      <c r="O680">
        <v>0</v>
      </c>
      <c r="P680">
        <v>0</v>
      </c>
      <c r="Q680">
        <v>0</v>
      </c>
      <c r="R680">
        <v>349</v>
      </c>
      <c r="S680">
        <v>228</v>
      </c>
      <c r="T680">
        <v>12</v>
      </c>
      <c r="U680">
        <v>33</v>
      </c>
      <c r="V680">
        <v>6</v>
      </c>
      <c r="W680">
        <v>978</v>
      </c>
      <c r="X680">
        <v>302</v>
      </c>
      <c r="Y680">
        <v>37</v>
      </c>
      <c r="Z680">
        <v>166</v>
      </c>
      <c r="AA680">
        <v>11</v>
      </c>
      <c r="AB680">
        <v>902</v>
      </c>
      <c r="AC680">
        <v>224</v>
      </c>
      <c r="AD680">
        <v>10</v>
      </c>
      <c r="AE680">
        <v>180</v>
      </c>
      <c r="AF680">
        <v>63</v>
      </c>
      <c r="AG680">
        <v>152</v>
      </c>
      <c r="AH680">
        <v>11</v>
      </c>
      <c r="AI680">
        <v>2</v>
      </c>
      <c r="AJ680">
        <v>46</v>
      </c>
      <c r="AK680">
        <v>3</v>
      </c>
      <c r="AL680">
        <v>52</v>
      </c>
      <c r="AM680">
        <v>20</v>
      </c>
      <c r="AN680">
        <v>4</v>
      </c>
      <c r="AO680">
        <v>5</v>
      </c>
      <c r="AP680">
        <v>1</v>
      </c>
      <c r="AQ680">
        <v>0</v>
      </c>
      <c r="AR680">
        <v>0</v>
      </c>
      <c r="AS680">
        <v>0</v>
      </c>
      <c r="AT680">
        <v>0</v>
      </c>
      <c r="AU680">
        <v>0</v>
      </c>
      <c r="AV680">
        <v>0</v>
      </c>
      <c r="AW680">
        <v>0</v>
      </c>
      <c r="AX680">
        <v>0</v>
      </c>
      <c r="AY680">
        <v>0</v>
      </c>
      <c r="AZ680">
        <v>0</v>
      </c>
      <c r="BA680">
        <v>0</v>
      </c>
      <c r="BB680">
        <v>0</v>
      </c>
      <c r="BC680">
        <v>0</v>
      </c>
      <c r="BD680">
        <v>0</v>
      </c>
      <c r="BE680">
        <v>0</v>
      </c>
      <c r="BF680">
        <v>0</v>
      </c>
      <c r="BG680" s="20">
        <v>3</v>
      </c>
      <c r="BH680" s="20">
        <v>0</v>
      </c>
      <c r="BI680" s="20">
        <v>75</v>
      </c>
      <c r="BJ680" s="20">
        <v>0</v>
      </c>
      <c r="BK680" s="20">
        <v>293</v>
      </c>
      <c r="BL680" s="20">
        <v>705</v>
      </c>
      <c r="BM680" s="20">
        <v>626</v>
      </c>
      <c r="BN680" s="20">
        <v>93</v>
      </c>
      <c r="BO680" s="20">
        <v>41</v>
      </c>
      <c r="BP680" s="20"/>
      <c r="BQ680" s="20"/>
      <c r="BR680" s="20"/>
      <c r="BS680" s="20"/>
      <c r="BT680" s="20"/>
      <c r="BU680" s="20"/>
      <c r="BV680" s="20"/>
    </row>
    <row r="681" spans="1:74" x14ac:dyDescent="0.25">
      <c r="A681" s="20" t="s">
        <v>449</v>
      </c>
      <c r="B681" s="20" t="s">
        <v>450</v>
      </c>
      <c r="C681" s="20" t="s">
        <v>451</v>
      </c>
      <c r="D681" s="1">
        <v>44535</v>
      </c>
      <c r="E681">
        <v>101</v>
      </c>
      <c r="F681">
        <v>3</v>
      </c>
      <c r="G681">
        <v>3</v>
      </c>
      <c r="H681">
        <v>0</v>
      </c>
      <c r="I681">
        <v>0</v>
      </c>
      <c r="J681">
        <v>50</v>
      </c>
      <c r="K681">
        <v>6</v>
      </c>
      <c r="L681">
        <v>15</v>
      </c>
      <c r="M681">
        <v>2</v>
      </c>
      <c r="N681">
        <v>0</v>
      </c>
      <c r="O681">
        <v>0</v>
      </c>
      <c r="P681">
        <v>0</v>
      </c>
      <c r="Q681">
        <v>0</v>
      </c>
      <c r="R681">
        <v>351</v>
      </c>
      <c r="S681">
        <v>240</v>
      </c>
      <c r="T681">
        <v>12</v>
      </c>
      <c r="U681">
        <v>33</v>
      </c>
      <c r="V681">
        <v>5</v>
      </c>
      <c r="W681">
        <v>979</v>
      </c>
      <c r="X681">
        <v>349</v>
      </c>
      <c r="Y681">
        <v>37</v>
      </c>
      <c r="Z681">
        <v>164</v>
      </c>
      <c r="AA681">
        <v>13</v>
      </c>
      <c r="AB681">
        <v>902</v>
      </c>
      <c r="AC681">
        <v>300</v>
      </c>
      <c r="AD681">
        <v>10</v>
      </c>
      <c r="AE681">
        <v>175</v>
      </c>
      <c r="AF681">
        <v>65</v>
      </c>
      <c r="AG681">
        <v>154</v>
      </c>
      <c r="AH681">
        <v>19</v>
      </c>
      <c r="AI681">
        <v>2</v>
      </c>
      <c r="AJ681">
        <v>47</v>
      </c>
      <c r="AK681">
        <v>3</v>
      </c>
      <c r="AL681">
        <v>52</v>
      </c>
      <c r="AM681">
        <v>24</v>
      </c>
      <c r="AN681">
        <v>4</v>
      </c>
      <c r="AO681">
        <v>5</v>
      </c>
      <c r="AP681">
        <v>1</v>
      </c>
      <c r="AQ681">
        <v>0</v>
      </c>
      <c r="AR681">
        <v>0</v>
      </c>
      <c r="AS681">
        <v>0</v>
      </c>
      <c r="AT681">
        <v>0</v>
      </c>
      <c r="AU681">
        <v>0</v>
      </c>
      <c r="AV681">
        <v>0</v>
      </c>
      <c r="AW681">
        <v>0</v>
      </c>
      <c r="AX681">
        <v>0</v>
      </c>
      <c r="AY681">
        <v>0</v>
      </c>
      <c r="AZ681">
        <v>0</v>
      </c>
      <c r="BA681">
        <v>0</v>
      </c>
      <c r="BB681">
        <v>0</v>
      </c>
      <c r="BC681">
        <v>0</v>
      </c>
      <c r="BD681">
        <v>0</v>
      </c>
      <c r="BE681">
        <v>0</v>
      </c>
      <c r="BF681">
        <v>0</v>
      </c>
      <c r="BG681" s="20">
        <v>3</v>
      </c>
      <c r="BH681" s="20">
        <v>0</v>
      </c>
      <c r="BI681" s="20">
        <v>76</v>
      </c>
      <c r="BJ681" s="20">
        <v>0</v>
      </c>
      <c r="BK681" s="20">
        <v>296</v>
      </c>
      <c r="BL681" s="20">
        <v>707</v>
      </c>
      <c r="BM681" s="20">
        <v>629</v>
      </c>
      <c r="BN681" s="20">
        <v>93</v>
      </c>
      <c r="BO681" s="20">
        <v>41</v>
      </c>
      <c r="BP681" s="20"/>
      <c r="BQ681" s="20"/>
      <c r="BR681" s="20"/>
      <c r="BS681" s="20"/>
      <c r="BT681" s="20"/>
      <c r="BU681" s="20"/>
      <c r="BV681" s="20"/>
    </row>
    <row r="682" spans="1:74" x14ac:dyDescent="0.25">
      <c r="A682" s="20" t="s">
        <v>449</v>
      </c>
      <c r="B682" s="20" t="s">
        <v>450</v>
      </c>
      <c r="C682" s="20" t="s">
        <v>451</v>
      </c>
      <c r="D682" s="1">
        <v>44542</v>
      </c>
      <c r="E682">
        <v>101</v>
      </c>
      <c r="F682">
        <v>3</v>
      </c>
      <c r="G682">
        <v>3</v>
      </c>
      <c r="H682">
        <v>0</v>
      </c>
      <c r="I682">
        <v>0</v>
      </c>
      <c r="J682">
        <v>52</v>
      </c>
      <c r="K682">
        <v>6</v>
      </c>
      <c r="L682">
        <v>15</v>
      </c>
      <c r="M682">
        <v>2</v>
      </c>
      <c r="N682">
        <v>0</v>
      </c>
      <c r="O682">
        <v>0</v>
      </c>
      <c r="P682">
        <v>0</v>
      </c>
      <c r="Q682">
        <v>0</v>
      </c>
      <c r="R682">
        <v>350</v>
      </c>
      <c r="S682">
        <v>245</v>
      </c>
      <c r="T682">
        <v>12</v>
      </c>
      <c r="U682">
        <v>35</v>
      </c>
      <c r="V682">
        <v>2</v>
      </c>
      <c r="W682">
        <v>981</v>
      </c>
      <c r="X682">
        <v>378</v>
      </c>
      <c r="Y682">
        <v>37</v>
      </c>
      <c r="Z682">
        <v>164</v>
      </c>
      <c r="AA682">
        <v>11</v>
      </c>
      <c r="AB682">
        <v>908</v>
      </c>
      <c r="AC682">
        <v>358</v>
      </c>
      <c r="AD682">
        <v>10</v>
      </c>
      <c r="AE682">
        <v>181</v>
      </c>
      <c r="AF682">
        <v>61</v>
      </c>
      <c r="AG682">
        <v>155</v>
      </c>
      <c r="AH682">
        <v>28</v>
      </c>
      <c r="AI682">
        <v>2</v>
      </c>
      <c r="AJ682">
        <v>46</v>
      </c>
      <c r="AK682">
        <v>3</v>
      </c>
      <c r="AL682">
        <v>53</v>
      </c>
      <c r="AM682">
        <v>25</v>
      </c>
      <c r="AN682">
        <v>4</v>
      </c>
      <c r="AO682">
        <v>4</v>
      </c>
      <c r="AP682">
        <v>0</v>
      </c>
      <c r="AQ682">
        <v>0</v>
      </c>
      <c r="AR682">
        <v>0</v>
      </c>
      <c r="AS682">
        <v>0</v>
      </c>
      <c r="AT682">
        <v>0</v>
      </c>
      <c r="AU682">
        <v>0</v>
      </c>
      <c r="AV682">
        <v>0</v>
      </c>
      <c r="AW682">
        <v>0</v>
      </c>
      <c r="AX682">
        <v>0</v>
      </c>
      <c r="AY682">
        <v>0</v>
      </c>
      <c r="AZ682">
        <v>0</v>
      </c>
      <c r="BA682">
        <v>0</v>
      </c>
      <c r="BB682">
        <v>0</v>
      </c>
      <c r="BC682">
        <v>0</v>
      </c>
      <c r="BD682">
        <v>0</v>
      </c>
      <c r="BE682">
        <v>0</v>
      </c>
      <c r="BF682">
        <v>0</v>
      </c>
      <c r="BG682" s="20">
        <v>3</v>
      </c>
      <c r="BH682" s="20">
        <v>0</v>
      </c>
      <c r="BI682" s="20">
        <v>76</v>
      </c>
      <c r="BJ682" s="20">
        <v>0</v>
      </c>
      <c r="BK682" s="20">
        <v>297</v>
      </c>
      <c r="BL682" s="20">
        <v>714</v>
      </c>
      <c r="BM682" s="20">
        <v>633</v>
      </c>
      <c r="BN682" s="20">
        <v>94</v>
      </c>
      <c r="BO682" s="20">
        <v>42</v>
      </c>
      <c r="BP682" s="20"/>
      <c r="BQ682" s="20"/>
      <c r="BR682" s="20"/>
      <c r="BS682" s="20"/>
      <c r="BT682" s="20"/>
      <c r="BU682" s="20"/>
      <c r="BV682" s="20"/>
    </row>
    <row r="683" spans="1:74" x14ac:dyDescent="0.25">
      <c r="A683" s="20" t="s">
        <v>449</v>
      </c>
      <c r="B683" s="20" t="s">
        <v>450</v>
      </c>
      <c r="C683" s="20" t="s">
        <v>451</v>
      </c>
      <c r="D683" s="1">
        <v>44549</v>
      </c>
      <c r="E683">
        <v>102</v>
      </c>
      <c r="F683">
        <v>3</v>
      </c>
      <c r="G683">
        <v>3</v>
      </c>
      <c r="H683">
        <v>0</v>
      </c>
      <c r="I683">
        <v>0</v>
      </c>
      <c r="J683">
        <v>56</v>
      </c>
      <c r="K683">
        <v>6</v>
      </c>
      <c r="L683">
        <v>15</v>
      </c>
      <c r="M683">
        <v>2</v>
      </c>
      <c r="N683">
        <v>0</v>
      </c>
      <c r="O683">
        <v>0</v>
      </c>
      <c r="P683">
        <v>0</v>
      </c>
      <c r="Q683">
        <v>0</v>
      </c>
      <c r="R683">
        <v>349</v>
      </c>
      <c r="S683">
        <v>250</v>
      </c>
      <c r="T683">
        <v>12</v>
      </c>
      <c r="U683">
        <v>34</v>
      </c>
      <c r="V683">
        <v>3</v>
      </c>
      <c r="W683">
        <v>985</v>
      </c>
      <c r="X683">
        <v>413</v>
      </c>
      <c r="Y683">
        <v>37</v>
      </c>
      <c r="Z683">
        <v>163</v>
      </c>
      <c r="AA683">
        <v>12</v>
      </c>
      <c r="AB683">
        <v>909</v>
      </c>
      <c r="AC683">
        <v>411</v>
      </c>
      <c r="AD683">
        <v>10</v>
      </c>
      <c r="AE683">
        <v>181</v>
      </c>
      <c r="AF683">
        <v>62</v>
      </c>
      <c r="AG683">
        <v>156</v>
      </c>
      <c r="AH683">
        <v>37</v>
      </c>
      <c r="AI683">
        <v>2</v>
      </c>
      <c r="AJ683">
        <v>46</v>
      </c>
      <c r="AK683">
        <v>3</v>
      </c>
      <c r="AL683">
        <v>50</v>
      </c>
      <c r="AM683">
        <v>28</v>
      </c>
      <c r="AN683">
        <v>4</v>
      </c>
      <c r="AO683">
        <v>5</v>
      </c>
      <c r="AP683">
        <v>0</v>
      </c>
      <c r="AQ683">
        <v>0</v>
      </c>
      <c r="AR683">
        <v>0</v>
      </c>
      <c r="AS683">
        <v>0</v>
      </c>
      <c r="AT683">
        <v>0</v>
      </c>
      <c r="AU683">
        <v>0</v>
      </c>
      <c r="AV683">
        <v>0</v>
      </c>
      <c r="AW683">
        <v>0</v>
      </c>
      <c r="AX683">
        <v>0</v>
      </c>
      <c r="AY683">
        <v>0</v>
      </c>
      <c r="AZ683">
        <v>0</v>
      </c>
      <c r="BA683">
        <v>0</v>
      </c>
      <c r="BB683">
        <v>0</v>
      </c>
      <c r="BC683">
        <v>0</v>
      </c>
      <c r="BD683">
        <v>0</v>
      </c>
      <c r="BE683">
        <v>0</v>
      </c>
      <c r="BF683">
        <v>0</v>
      </c>
      <c r="BG683" s="20">
        <v>3</v>
      </c>
      <c r="BH683" s="20">
        <v>0</v>
      </c>
      <c r="BI683" s="20">
        <v>77</v>
      </c>
      <c r="BJ683" s="20">
        <v>0</v>
      </c>
      <c r="BK683" s="20">
        <v>296</v>
      </c>
      <c r="BL683" s="20">
        <v>720</v>
      </c>
      <c r="BM683" s="20">
        <v>635</v>
      </c>
      <c r="BN683" s="20">
        <v>95</v>
      </c>
      <c r="BO683" s="20">
        <v>38</v>
      </c>
      <c r="BP683" s="20">
        <v>5080</v>
      </c>
      <c r="BQ683" s="20">
        <v>932</v>
      </c>
      <c r="BR683" s="20">
        <v>0</v>
      </c>
      <c r="BS683" s="20">
        <v>24</v>
      </c>
      <c r="BT683" s="20">
        <v>1736</v>
      </c>
      <c r="BU683" s="20">
        <v>249</v>
      </c>
      <c r="BV683" s="20">
        <v>2864</v>
      </c>
    </row>
    <row r="684" spans="1:74" x14ac:dyDescent="0.25">
      <c r="A684" s="20" t="s">
        <v>449</v>
      </c>
      <c r="B684" s="20" t="s">
        <v>450</v>
      </c>
      <c r="C684" s="20" t="s">
        <v>451</v>
      </c>
      <c r="D684" s="1">
        <v>44558</v>
      </c>
      <c r="E684">
        <v>103</v>
      </c>
      <c r="F684">
        <v>3</v>
      </c>
      <c r="G684">
        <v>3</v>
      </c>
      <c r="H684">
        <v>0</v>
      </c>
      <c r="I684">
        <v>0</v>
      </c>
      <c r="J684">
        <v>57</v>
      </c>
      <c r="K684">
        <v>6</v>
      </c>
      <c r="L684">
        <v>15</v>
      </c>
      <c r="M684">
        <v>2</v>
      </c>
      <c r="N684">
        <v>0</v>
      </c>
      <c r="O684">
        <v>0</v>
      </c>
      <c r="P684">
        <v>0</v>
      </c>
      <c r="Q684">
        <v>0</v>
      </c>
      <c r="R684">
        <v>351</v>
      </c>
      <c r="S684">
        <v>260</v>
      </c>
      <c r="T684">
        <v>12</v>
      </c>
      <c r="U684">
        <v>34</v>
      </c>
      <c r="V684">
        <v>3</v>
      </c>
      <c r="W684">
        <v>988</v>
      </c>
      <c r="X684">
        <v>455</v>
      </c>
      <c r="Y684">
        <v>36</v>
      </c>
      <c r="Z684">
        <v>164</v>
      </c>
      <c r="AA684">
        <v>12</v>
      </c>
      <c r="AB684">
        <v>908</v>
      </c>
      <c r="AC684">
        <v>442</v>
      </c>
      <c r="AD684">
        <v>10</v>
      </c>
      <c r="AE684">
        <v>181</v>
      </c>
      <c r="AF684">
        <v>60</v>
      </c>
      <c r="AG684">
        <v>157</v>
      </c>
      <c r="AH684">
        <v>50</v>
      </c>
      <c r="AI684">
        <v>2</v>
      </c>
      <c r="AJ684">
        <v>45</v>
      </c>
      <c r="AK684">
        <v>4</v>
      </c>
      <c r="AL684">
        <v>50</v>
      </c>
      <c r="AM684">
        <v>30</v>
      </c>
      <c r="AN684">
        <v>4</v>
      </c>
      <c r="AO684">
        <v>5</v>
      </c>
      <c r="AP684">
        <v>0</v>
      </c>
      <c r="AQ684">
        <v>0</v>
      </c>
      <c r="AR684">
        <v>0</v>
      </c>
      <c r="AS684">
        <v>0</v>
      </c>
      <c r="AT684">
        <v>0</v>
      </c>
      <c r="AU684">
        <v>0</v>
      </c>
      <c r="AV684">
        <v>0</v>
      </c>
      <c r="AW684">
        <v>0</v>
      </c>
      <c r="AX684">
        <v>0</v>
      </c>
      <c r="AY684">
        <v>0</v>
      </c>
      <c r="AZ684">
        <v>0</v>
      </c>
      <c r="BA684">
        <v>0</v>
      </c>
      <c r="BB684">
        <v>0</v>
      </c>
      <c r="BC684">
        <v>0</v>
      </c>
      <c r="BD684">
        <v>0</v>
      </c>
      <c r="BE684">
        <v>0</v>
      </c>
      <c r="BF684">
        <v>0</v>
      </c>
      <c r="BG684" s="20">
        <v>3</v>
      </c>
      <c r="BH684" s="20">
        <v>0</v>
      </c>
      <c r="BI684" s="20">
        <v>78</v>
      </c>
      <c r="BJ684" s="20">
        <v>0</v>
      </c>
      <c r="BK684" s="20">
        <v>298</v>
      </c>
      <c r="BL684" s="20">
        <v>725</v>
      </c>
      <c r="BM684" s="20">
        <v>633</v>
      </c>
      <c r="BN684" s="20">
        <v>95</v>
      </c>
      <c r="BO684" s="20">
        <v>38</v>
      </c>
      <c r="BP684" s="20">
        <v>5096</v>
      </c>
      <c r="BQ684" s="20">
        <v>1278</v>
      </c>
      <c r="BR684" s="20">
        <v>0</v>
      </c>
      <c r="BS684" s="20">
        <v>24</v>
      </c>
      <c r="BT684" s="20">
        <v>1724</v>
      </c>
      <c r="BU684" s="20">
        <v>255</v>
      </c>
      <c r="BV684" s="20">
        <v>2879</v>
      </c>
    </row>
    <row r="685" spans="1:74" x14ac:dyDescent="0.25">
      <c r="A685" s="20" t="s">
        <v>449</v>
      </c>
      <c r="B685" s="20" t="s">
        <v>450</v>
      </c>
      <c r="C685" s="20" t="s">
        <v>451</v>
      </c>
      <c r="D685" s="1">
        <v>44564</v>
      </c>
      <c r="E685">
        <v>103</v>
      </c>
      <c r="F685">
        <v>3</v>
      </c>
      <c r="G685">
        <v>3</v>
      </c>
      <c r="H685">
        <v>0</v>
      </c>
      <c r="I685">
        <v>0</v>
      </c>
      <c r="J685">
        <v>57</v>
      </c>
      <c r="K685">
        <v>6</v>
      </c>
      <c r="L685">
        <v>15</v>
      </c>
      <c r="M685">
        <v>2</v>
      </c>
      <c r="N685">
        <v>0</v>
      </c>
      <c r="O685">
        <v>0</v>
      </c>
      <c r="P685">
        <v>0</v>
      </c>
      <c r="Q685">
        <v>0</v>
      </c>
      <c r="R685">
        <v>354</v>
      </c>
      <c r="S685">
        <v>263</v>
      </c>
      <c r="T685">
        <v>12</v>
      </c>
      <c r="U685">
        <v>33</v>
      </c>
      <c r="V685">
        <v>3</v>
      </c>
      <c r="W685">
        <v>985</v>
      </c>
      <c r="X685">
        <v>469</v>
      </c>
      <c r="Y685">
        <v>36</v>
      </c>
      <c r="Z685">
        <v>162</v>
      </c>
      <c r="AA685">
        <v>12</v>
      </c>
      <c r="AB685">
        <v>910</v>
      </c>
      <c r="AC685">
        <v>452</v>
      </c>
      <c r="AD685">
        <v>10</v>
      </c>
      <c r="AE685">
        <v>182</v>
      </c>
      <c r="AF685">
        <v>60</v>
      </c>
      <c r="AG685">
        <v>157</v>
      </c>
      <c r="AH685">
        <v>52</v>
      </c>
      <c r="AI685">
        <v>2</v>
      </c>
      <c r="AJ685">
        <v>45</v>
      </c>
      <c r="AK685">
        <v>4</v>
      </c>
      <c r="AL685">
        <v>50</v>
      </c>
      <c r="AM685">
        <v>32</v>
      </c>
      <c r="AN685">
        <v>4</v>
      </c>
      <c r="AO685">
        <v>5</v>
      </c>
      <c r="AP685">
        <v>0</v>
      </c>
      <c r="AQ685">
        <v>0</v>
      </c>
      <c r="AR685">
        <v>0</v>
      </c>
      <c r="AS685">
        <v>0</v>
      </c>
      <c r="AT685">
        <v>0</v>
      </c>
      <c r="AU685">
        <v>0</v>
      </c>
      <c r="AV685">
        <v>0</v>
      </c>
      <c r="AW685">
        <v>0</v>
      </c>
      <c r="AX685">
        <v>0</v>
      </c>
      <c r="AY685">
        <v>0</v>
      </c>
      <c r="AZ685">
        <v>0</v>
      </c>
      <c r="BA685">
        <v>0</v>
      </c>
      <c r="BB685">
        <v>0</v>
      </c>
      <c r="BC685">
        <v>0</v>
      </c>
      <c r="BD685">
        <v>0</v>
      </c>
      <c r="BE685">
        <v>0</v>
      </c>
      <c r="BF685">
        <v>0</v>
      </c>
      <c r="BG685" s="20">
        <v>3</v>
      </c>
      <c r="BH685" s="20">
        <v>0</v>
      </c>
      <c r="BI685" s="20">
        <v>79</v>
      </c>
      <c r="BJ685" s="20">
        <v>0</v>
      </c>
      <c r="BK685" s="20">
        <v>300</v>
      </c>
      <c r="BL685" s="20">
        <v>726</v>
      </c>
      <c r="BM685" s="20">
        <v>635</v>
      </c>
      <c r="BN685" s="20">
        <v>95</v>
      </c>
      <c r="BO685" s="20">
        <v>38</v>
      </c>
      <c r="BP685" s="20">
        <v>5104</v>
      </c>
      <c r="BQ685" s="20">
        <v>1374</v>
      </c>
      <c r="BR685" s="20">
        <v>0</v>
      </c>
      <c r="BS685" s="20">
        <v>24</v>
      </c>
      <c r="BT685" s="20">
        <v>1721</v>
      </c>
      <c r="BU685" s="20">
        <v>259</v>
      </c>
      <c r="BV685" s="20">
        <v>2884</v>
      </c>
    </row>
    <row r="686" spans="1:74" x14ac:dyDescent="0.25">
      <c r="A686" s="20" t="s">
        <v>449</v>
      </c>
      <c r="B686" s="20" t="s">
        <v>450</v>
      </c>
      <c r="C686" s="20" t="s">
        <v>451</v>
      </c>
      <c r="D686" s="1">
        <v>44570</v>
      </c>
      <c r="E686">
        <v>103</v>
      </c>
      <c r="F686">
        <v>3</v>
      </c>
      <c r="G686">
        <v>3</v>
      </c>
      <c r="H686">
        <v>0</v>
      </c>
      <c r="I686">
        <v>0</v>
      </c>
      <c r="J686">
        <v>58</v>
      </c>
      <c r="K686">
        <v>6</v>
      </c>
      <c r="L686">
        <v>14</v>
      </c>
      <c r="M686">
        <v>1</v>
      </c>
      <c r="N686">
        <v>0</v>
      </c>
      <c r="O686">
        <v>0</v>
      </c>
      <c r="P686">
        <v>0</v>
      </c>
      <c r="Q686">
        <v>0</v>
      </c>
      <c r="R686">
        <v>354</v>
      </c>
      <c r="S686">
        <v>266</v>
      </c>
      <c r="T686">
        <v>12</v>
      </c>
      <c r="U686">
        <v>32</v>
      </c>
      <c r="V686">
        <v>3</v>
      </c>
      <c r="W686">
        <v>990</v>
      </c>
      <c r="X686">
        <v>488</v>
      </c>
      <c r="Y686">
        <v>36</v>
      </c>
      <c r="Z686">
        <v>162</v>
      </c>
      <c r="AA686">
        <v>12</v>
      </c>
      <c r="AB686">
        <v>912</v>
      </c>
      <c r="AC686">
        <v>474</v>
      </c>
      <c r="AD686">
        <v>10</v>
      </c>
      <c r="AE686">
        <v>182</v>
      </c>
      <c r="AF686">
        <v>63</v>
      </c>
      <c r="AG686">
        <v>158</v>
      </c>
      <c r="AH686">
        <v>60</v>
      </c>
      <c r="AI686">
        <v>2</v>
      </c>
      <c r="AJ686">
        <v>46</v>
      </c>
      <c r="AK686">
        <v>4</v>
      </c>
      <c r="AL686">
        <v>50</v>
      </c>
      <c r="AM686">
        <v>32</v>
      </c>
      <c r="AN686">
        <v>4</v>
      </c>
      <c r="AO686">
        <v>5</v>
      </c>
      <c r="AP686">
        <v>0</v>
      </c>
      <c r="AQ686">
        <v>0</v>
      </c>
      <c r="AR686">
        <v>0</v>
      </c>
      <c r="AS686">
        <v>0</v>
      </c>
      <c r="AT686">
        <v>0</v>
      </c>
      <c r="AU686">
        <v>0</v>
      </c>
      <c r="AV686">
        <v>0</v>
      </c>
      <c r="AW686">
        <v>0</v>
      </c>
      <c r="AX686">
        <v>0</v>
      </c>
      <c r="AY686">
        <v>0</v>
      </c>
      <c r="AZ686">
        <v>0</v>
      </c>
      <c r="BA686">
        <v>0</v>
      </c>
      <c r="BB686">
        <v>0</v>
      </c>
      <c r="BC686">
        <v>0</v>
      </c>
      <c r="BD686">
        <v>0</v>
      </c>
      <c r="BE686">
        <v>0</v>
      </c>
      <c r="BF686">
        <v>0</v>
      </c>
      <c r="BG686" s="20">
        <v>3</v>
      </c>
      <c r="BH686" s="20">
        <v>0</v>
      </c>
      <c r="BI686" s="20">
        <v>79</v>
      </c>
      <c r="BJ686" s="20">
        <v>0</v>
      </c>
      <c r="BK686" s="20">
        <v>300</v>
      </c>
      <c r="BL686" s="20">
        <v>729</v>
      </c>
      <c r="BM686" s="20">
        <v>634</v>
      </c>
      <c r="BN686" s="20">
        <v>97</v>
      </c>
      <c r="BO686" s="20">
        <v>38</v>
      </c>
      <c r="BP686" s="20">
        <v>5121</v>
      </c>
      <c r="BQ686" s="20">
        <v>1541</v>
      </c>
      <c r="BR686" s="20">
        <v>0</v>
      </c>
      <c r="BS686" s="20">
        <v>24</v>
      </c>
      <c r="BT686" s="20">
        <v>1707</v>
      </c>
      <c r="BU686" s="20">
        <v>273</v>
      </c>
      <c r="BV686" s="20">
        <v>2890</v>
      </c>
    </row>
    <row r="687" spans="1:74" x14ac:dyDescent="0.25">
      <c r="A687" s="20" t="s">
        <v>449</v>
      </c>
      <c r="B687" s="20" t="s">
        <v>450</v>
      </c>
      <c r="C687" s="20" t="s">
        <v>451</v>
      </c>
      <c r="D687" s="1">
        <v>44577</v>
      </c>
      <c r="E687">
        <v>103</v>
      </c>
      <c r="F687">
        <v>3</v>
      </c>
      <c r="G687">
        <v>3</v>
      </c>
      <c r="H687">
        <v>0</v>
      </c>
      <c r="I687">
        <v>0</v>
      </c>
      <c r="J687">
        <v>58</v>
      </c>
      <c r="K687">
        <v>6</v>
      </c>
      <c r="L687">
        <v>14</v>
      </c>
      <c r="M687">
        <v>1</v>
      </c>
      <c r="N687">
        <v>0</v>
      </c>
      <c r="O687">
        <v>0</v>
      </c>
      <c r="P687">
        <v>0</v>
      </c>
      <c r="Q687">
        <v>0</v>
      </c>
      <c r="R687">
        <v>356</v>
      </c>
      <c r="S687">
        <v>270</v>
      </c>
      <c r="T687">
        <v>11</v>
      </c>
      <c r="U687">
        <v>31</v>
      </c>
      <c r="V687">
        <v>3</v>
      </c>
      <c r="W687">
        <v>993</v>
      </c>
      <c r="X687">
        <v>499</v>
      </c>
      <c r="Y687">
        <v>36</v>
      </c>
      <c r="Z687">
        <v>161</v>
      </c>
      <c r="AA687">
        <v>13</v>
      </c>
      <c r="AB687">
        <v>915</v>
      </c>
      <c r="AC687">
        <v>483</v>
      </c>
      <c r="AD687">
        <v>10</v>
      </c>
      <c r="AE687">
        <v>183</v>
      </c>
      <c r="AF687">
        <v>62</v>
      </c>
      <c r="AG687">
        <v>159</v>
      </c>
      <c r="AH687">
        <v>61</v>
      </c>
      <c r="AI687">
        <v>2</v>
      </c>
      <c r="AJ687">
        <v>46</v>
      </c>
      <c r="AK687">
        <v>4</v>
      </c>
      <c r="AL687">
        <v>50</v>
      </c>
      <c r="AM687">
        <v>32</v>
      </c>
      <c r="AN687">
        <v>4</v>
      </c>
      <c r="AO687">
        <v>5</v>
      </c>
      <c r="AP687">
        <v>0</v>
      </c>
      <c r="AQ687">
        <v>0</v>
      </c>
      <c r="AR687">
        <v>0</v>
      </c>
      <c r="AS687">
        <v>0</v>
      </c>
      <c r="AT687">
        <v>0</v>
      </c>
      <c r="AU687">
        <v>0</v>
      </c>
      <c r="AV687">
        <v>0</v>
      </c>
      <c r="AW687">
        <v>0</v>
      </c>
      <c r="AX687">
        <v>0</v>
      </c>
      <c r="AY687">
        <v>0</v>
      </c>
      <c r="AZ687">
        <v>0</v>
      </c>
      <c r="BA687">
        <v>0</v>
      </c>
      <c r="BB687">
        <v>0</v>
      </c>
      <c r="BC687">
        <v>0</v>
      </c>
      <c r="BD687">
        <v>0</v>
      </c>
      <c r="BE687">
        <v>0</v>
      </c>
      <c r="BF687">
        <v>0</v>
      </c>
      <c r="BG687" s="20">
        <v>3</v>
      </c>
      <c r="BH687" s="20">
        <v>0</v>
      </c>
      <c r="BI687" s="20">
        <v>79</v>
      </c>
      <c r="BJ687" s="20">
        <v>0</v>
      </c>
      <c r="BK687" s="20">
        <v>303</v>
      </c>
      <c r="BL687" s="20">
        <v>732</v>
      </c>
      <c r="BM687" s="20">
        <v>638</v>
      </c>
      <c r="BN687" s="20">
        <v>99</v>
      </c>
      <c r="BO687" s="20">
        <v>38</v>
      </c>
      <c r="BP687" s="20">
        <v>5144</v>
      </c>
      <c r="BQ687" s="20">
        <v>1667</v>
      </c>
      <c r="BR687" s="20">
        <v>0</v>
      </c>
      <c r="BS687" s="20">
        <v>24</v>
      </c>
      <c r="BT687" s="20">
        <v>1700</v>
      </c>
      <c r="BU687" s="20">
        <v>267</v>
      </c>
      <c r="BV687" s="20">
        <v>2923</v>
      </c>
    </row>
    <row r="688" spans="1:74" x14ac:dyDescent="0.25">
      <c r="A688" s="20" t="s">
        <v>449</v>
      </c>
      <c r="B688" s="20" t="s">
        <v>450</v>
      </c>
      <c r="C688" s="20" t="s">
        <v>451</v>
      </c>
      <c r="D688" s="1">
        <v>44584</v>
      </c>
      <c r="E688">
        <v>103</v>
      </c>
      <c r="F688">
        <v>3</v>
      </c>
      <c r="G688">
        <v>3</v>
      </c>
      <c r="H688">
        <v>0</v>
      </c>
      <c r="I688">
        <v>0</v>
      </c>
      <c r="J688">
        <v>59</v>
      </c>
      <c r="K688">
        <v>5</v>
      </c>
      <c r="L688">
        <v>15</v>
      </c>
      <c r="M688">
        <v>1</v>
      </c>
      <c r="N688">
        <v>0</v>
      </c>
      <c r="O688">
        <v>0</v>
      </c>
      <c r="P688">
        <v>0</v>
      </c>
      <c r="Q688">
        <v>0</v>
      </c>
      <c r="R688">
        <v>355</v>
      </c>
      <c r="S688">
        <v>272</v>
      </c>
      <c r="T688">
        <v>11</v>
      </c>
      <c r="U688">
        <v>30</v>
      </c>
      <c r="V688">
        <v>3</v>
      </c>
      <c r="W688">
        <v>991</v>
      </c>
      <c r="X688">
        <v>503</v>
      </c>
      <c r="Y688">
        <v>35</v>
      </c>
      <c r="Z688">
        <v>160</v>
      </c>
      <c r="AA688">
        <v>14</v>
      </c>
      <c r="AB688">
        <v>910</v>
      </c>
      <c r="AC688">
        <v>487</v>
      </c>
      <c r="AD688">
        <v>10</v>
      </c>
      <c r="AE688">
        <v>180</v>
      </c>
      <c r="AF688">
        <v>63</v>
      </c>
      <c r="AG688">
        <v>157</v>
      </c>
      <c r="AH688">
        <v>63</v>
      </c>
      <c r="AI688">
        <v>2</v>
      </c>
      <c r="AJ688">
        <v>44</v>
      </c>
      <c r="AK688">
        <v>4</v>
      </c>
      <c r="AL688">
        <v>50</v>
      </c>
      <c r="AM688">
        <v>32</v>
      </c>
      <c r="AN688">
        <v>4</v>
      </c>
      <c r="AO688">
        <v>5</v>
      </c>
      <c r="AP688">
        <v>0</v>
      </c>
      <c r="AQ688">
        <v>0</v>
      </c>
      <c r="AR688">
        <v>0</v>
      </c>
      <c r="AS688">
        <v>0</v>
      </c>
      <c r="AT688">
        <v>0</v>
      </c>
      <c r="AU688">
        <v>0</v>
      </c>
      <c r="AV688">
        <v>0</v>
      </c>
      <c r="AW688">
        <v>0</v>
      </c>
      <c r="AX688">
        <v>0</v>
      </c>
      <c r="AY688">
        <v>0</v>
      </c>
      <c r="AZ688">
        <v>0</v>
      </c>
      <c r="BA688">
        <v>0</v>
      </c>
      <c r="BB688">
        <v>0</v>
      </c>
      <c r="BC688">
        <v>0</v>
      </c>
      <c r="BD688">
        <v>0</v>
      </c>
      <c r="BE688">
        <v>0</v>
      </c>
      <c r="BF688">
        <v>0</v>
      </c>
      <c r="BG688" s="20">
        <v>3</v>
      </c>
      <c r="BH688" s="20">
        <v>0</v>
      </c>
      <c r="BI688" s="20">
        <v>79</v>
      </c>
      <c r="BJ688" s="20">
        <v>0</v>
      </c>
      <c r="BK688" s="20">
        <v>303</v>
      </c>
      <c r="BL688" s="20">
        <v>732</v>
      </c>
      <c r="BM688" s="20">
        <v>634</v>
      </c>
      <c r="BN688" s="20">
        <v>98</v>
      </c>
      <c r="BO688" s="20">
        <v>38</v>
      </c>
      <c r="BP688" s="20">
        <v>5125</v>
      </c>
      <c r="BQ688" s="20">
        <v>1722</v>
      </c>
      <c r="BR688" s="20">
        <v>0</v>
      </c>
      <c r="BS688" s="20">
        <v>24</v>
      </c>
      <c r="BT688" s="20">
        <v>1683</v>
      </c>
      <c r="BU688" s="20">
        <v>273</v>
      </c>
      <c r="BV688" s="20">
        <v>2912</v>
      </c>
    </row>
    <row r="689" spans="1:74" x14ac:dyDescent="0.25">
      <c r="A689" s="20" t="s">
        <v>449</v>
      </c>
      <c r="B689" s="20" t="s">
        <v>450</v>
      </c>
      <c r="C689" s="20" t="s">
        <v>451</v>
      </c>
      <c r="D689" s="1">
        <v>44591</v>
      </c>
      <c r="E689">
        <v>103</v>
      </c>
      <c r="F689">
        <v>3</v>
      </c>
      <c r="G689">
        <v>3</v>
      </c>
      <c r="H689">
        <v>0</v>
      </c>
      <c r="I689">
        <v>0</v>
      </c>
      <c r="J689">
        <v>59</v>
      </c>
      <c r="K689">
        <v>4</v>
      </c>
      <c r="L689">
        <v>15</v>
      </c>
      <c r="M689">
        <v>1</v>
      </c>
      <c r="N689">
        <v>0</v>
      </c>
      <c r="O689">
        <v>0</v>
      </c>
      <c r="P689">
        <v>0</v>
      </c>
      <c r="Q689">
        <v>0</v>
      </c>
      <c r="R689">
        <v>354</v>
      </c>
      <c r="S689">
        <v>272</v>
      </c>
      <c r="T689">
        <v>11</v>
      </c>
      <c r="U689">
        <v>30</v>
      </c>
      <c r="V689">
        <v>3</v>
      </c>
      <c r="W689">
        <v>994</v>
      </c>
      <c r="X689">
        <v>516</v>
      </c>
      <c r="Y689">
        <v>35</v>
      </c>
      <c r="Z689">
        <v>159</v>
      </c>
      <c r="AA689">
        <v>14</v>
      </c>
      <c r="AB689">
        <v>913</v>
      </c>
      <c r="AC689">
        <v>493</v>
      </c>
      <c r="AD689">
        <v>11</v>
      </c>
      <c r="AE689">
        <v>180</v>
      </c>
      <c r="AF689">
        <v>65</v>
      </c>
      <c r="AG689">
        <v>154</v>
      </c>
      <c r="AH689">
        <v>61</v>
      </c>
      <c r="AI689">
        <v>2</v>
      </c>
      <c r="AJ689">
        <v>42</v>
      </c>
      <c r="AK689">
        <v>4</v>
      </c>
      <c r="AL689">
        <v>50</v>
      </c>
      <c r="AM689">
        <v>32</v>
      </c>
      <c r="AN689">
        <v>4</v>
      </c>
      <c r="AO689">
        <v>4</v>
      </c>
      <c r="AP689">
        <v>0</v>
      </c>
      <c r="AQ689">
        <v>0</v>
      </c>
      <c r="AR689">
        <v>0</v>
      </c>
      <c r="AS689">
        <v>0</v>
      </c>
      <c r="AT689">
        <v>0</v>
      </c>
      <c r="AU689">
        <v>0</v>
      </c>
      <c r="AV689">
        <v>0</v>
      </c>
      <c r="AW689">
        <v>0</v>
      </c>
      <c r="AX689">
        <v>0</v>
      </c>
      <c r="AY689">
        <v>0</v>
      </c>
      <c r="AZ689">
        <v>0</v>
      </c>
      <c r="BA689">
        <v>0</v>
      </c>
      <c r="BB689">
        <v>0</v>
      </c>
      <c r="BC689">
        <v>0</v>
      </c>
      <c r="BD689">
        <v>0</v>
      </c>
      <c r="BE689">
        <v>0</v>
      </c>
      <c r="BF689">
        <v>0</v>
      </c>
      <c r="BG689" s="20">
        <v>3</v>
      </c>
      <c r="BH689" s="20">
        <v>0</v>
      </c>
      <c r="BI689" s="20">
        <v>79</v>
      </c>
      <c r="BJ689" s="20">
        <v>0</v>
      </c>
      <c r="BK689" s="20">
        <v>303</v>
      </c>
      <c r="BL689" s="20">
        <v>739</v>
      </c>
      <c r="BM689" s="20">
        <v>634</v>
      </c>
      <c r="BN689" s="20">
        <v>99</v>
      </c>
      <c r="BO689" s="20">
        <v>39</v>
      </c>
      <c r="BP689" s="20">
        <v>5129</v>
      </c>
      <c r="BQ689" s="20">
        <v>1761</v>
      </c>
      <c r="BR689" s="20">
        <v>0</v>
      </c>
      <c r="BS689" s="20">
        <v>25</v>
      </c>
      <c r="BT689" s="20">
        <v>1669</v>
      </c>
      <c r="BU689" s="20">
        <v>283</v>
      </c>
      <c r="BV689" s="20">
        <v>2916</v>
      </c>
    </row>
    <row r="690" spans="1:74" x14ac:dyDescent="0.25">
      <c r="A690" s="20" t="s">
        <v>449</v>
      </c>
      <c r="B690" s="20" t="s">
        <v>450</v>
      </c>
      <c r="C690" s="20" t="s">
        <v>451</v>
      </c>
      <c r="D690" s="1">
        <v>44599</v>
      </c>
      <c r="E690">
        <v>104</v>
      </c>
      <c r="F690">
        <v>3</v>
      </c>
      <c r="G690">
        <v>3</v>
      </c>
      <c r="H690">
        <v>0</v>
      </c>
      <c r="I690">
        <v>0</v>
      </c>
      <c r="J690">
        <v>59</v>
      </c>
      <c r="K690">
        <v>4</v>
      </c>
      <c r="L690">
        <v>15</v>
      </c>
      <c r="M690">
        <v>1</v>
      </c>
      <c r="N690">
        <v>0</v>
      </c>
      <c r="O690">
        <v>0</v>
      </c>
      <c r="P690">
        <v>0</v>
      </c>
      <c r="Q690">
        <v>0</v>
      </c>
      <c r="R690">
        <v>355</v>
      </c>
      <c r="S690">
        <v>274</v>
      </c>
      <c r="T690">
        <v>11</v>
      </c>
      <c r="U690">
        <v>30</v>
      </c>
      <c r="V690">
        <v>3</v>
      </c>
      <c r="W690">
        <v>992</v>
      </c>
      <c r="X690">
        <v>519</v>
      </c>
      <c r="Y690">
        <v>34</v>
      </c>
      <c r="Z690">
        <v>157</v>
      </c>
      <c r="AA690">
        <v>14</v>
      </c>
      <c r="AB690">
        <v>906</v>
      </c>
      <c r="AC690">
        <v>493</v>
      </c>
      <c r="AD690">
        <v>11</v>
      </c>
      <c r="AE690">
        <v>180</v>
      </c>
      <c r="AF690">
        <v>64</v>
      </c>
      <c r="AG690">
        <v>155</v>
      </c>
      <c r="AH690">
        <v>62</v>
      </c>
      <c r="AI690">
        <v>2</v>
      </c>
      <c r="AJ690">
        <v>42</v>
      </c>
      <c r="AK690">
        <v>4</v>
      </c>
      <c r="AL690">
        <v>50</v>
      </c>
      <c r="AM690">
        <v>34</v>
      </c>
      <c r="AN690">
        <v>4</v>
      </c>
      <c r="AO690">
        <v>4</v>
      </c>
      <c r="AP690">
        <v>0</v>
      </c>
      <c r="AQ690">
        <v>0</v>
      </c>
      <c r="AR690">
        <v>0</v>
      </c>
      <c r="AS690">
        <v>0</v>
      </c>
      <c r="AT690">
        <v>0</v>
      </c>
      <c r="AU690">
        <v>0</v>
      </c>
      <c r="AV690">
        <v>0</v>
      </c>
      <c r="AW690">
        <v>0</v>
      </c>
      <c r="AX690">
        <v>0</v>
      </c>
      <c r="AY690">
        <v>0</v>
      </c>
      <c r="AZ690">
        <v>0</v>
      </c>
      <c r="BA690">
        <v>0</v>
      </c>
      <c r="BB690">
        <v>0</v>
      </c>
      <c r="BC690">
        <v>0</v>
      </c>
      <c r="BD690">
        <v>0</v>
      </c>
      <c r="BE690">
        <v>0</v>
      </c>
      <c r="BF690">
        <v>0</v>
      </c>
      <c r="BG690" s="20">
        <v>3</v>
      </c>
      <c r="BH690" s="20">
        <v>0</v>
      </c>
      <c r="BI690" s="20">
        <v>80</v>
      </c>
      <c r="BJ690" s="20">
        <v>0</v>
      </c>
      <c r="BK690" s="20">
        <v>304</v>
      </c>
      <c r="BL690" s="20">
        <v>740</v>
      </c>
      <c r="BM690" s="20">
        <v>630</v>
      </c>
      <c r="BN690" s="20">
        <v>100</v>
      </c>
      <c r="BO690" s="20">
        <v>40</v>
      </c>
      <c r="BP690" s="20">
        <v>5134</v>
      </c>
      <c r="BQ690" s="20">
        <v>1799</v>
      </c>
      <c r="BR690" s="20">
        <v>0</v>
      </c>
      <c r="BS690" s="20">
        <v>25</v>
      </c>
      <c r="BT690" s="20">
        <v>1664</v>
      </c>
      <c r="BU690" s="20">
        <v>283</v>
      </c>
      <c r="BV690" s="20">
        <v>2921</v>
      </c>
    </row>
    <row r="691" spans="1:74" x14ac:dyDescent="0.25">
      <c r="A691" s="20" t="s">
        <v>449</v>
      </c>
      <c r="B691" s="20" t="s">
        <v>450</v>
      </c>
      <c r="C691" s="20" t="s">
        <v>451</v>
      </c>
      <c r="D691" s="1">
        <v>44606</v>
      </c>
      <c r="E691">
        <v>104</v>
      </c>
      <c r="F691">
        <v>3</v>
      </c>
      <c r="G691">
        <v>3</v>
      </c>
      <c r="H691">
        <v>0</v>
      </c>
      <c r="I691">
        <v>0</v>
      </c>
      <c r="J691">
        <v>59</v>
      </c>
      <c r="K691">
        <v>4</v>
      </c>
      <c r="L691">
        <v>15</v>
      </c>
      <c r="M691">
        <v>1</v>
      </c>
      <c r="N691">
        <v>0</v>
      </c>
      <c r="O691">
        <v>0</v>
      </c>
      <c r="P691">
        <v>0</v>
      </c>
      <c r="Q691">
        <v>0</v>
      </c>
      <c r="R691">
        <v>357</v>
      </c>
      <c r="S691">
        <v>276</v>
      </c>
      <c r="T691">
        <v>11</v>
      </c>
      <c r="U691">
        <v>30</v>
      </c>
      <c r="V691">
        <v>3</v>
      </c>
      <c r="W691">
        <v>989</v>
      </c>
      <c r="X691">
        <v>519</v>
      </c>
      <c r="Y691">
        <v>35</v>
      </c>
      <c r="Z691">
        <v>156</v>
      </c>
      <c r="AA691">
        <v>13</v>
      </c>
      <c r="AB691">
        <v>908</v>
      </c>
      <c r="AC691">
        <v>496</v>
      </c>
      <c r="AD691">
        <v>11</v>
      </c>
      <c r="AE691">
        <v>181</v>
      </c>
      <c r="AF691">
        <v>65</v>
      </c>
      <c r="AG691">
        <v>157</v>
      </c>
      <c r="AH691">
        <v>63</v>
      </c>
      <c r="AI691">
        <v>2</v>
      </c>
      <c r="AJ691">
        <v>43</v>
      </c>
      <c r="AK691">
        <v>4</v>
      </c>
      <c r="AL691">
        <v>50</v>
      </c>
      <c r="AM691">
        <v>34</v>
      </c>
      <c r="AN691">
        <v>4</v>
      </c>
      <c r="AO691">
        <v>4</v>
      </c>
      <c r="AP691">
        <v>0</v>
      </c>
      <c r="AQ691">
        <v>0</v>
      </c>
      <c r="AR691">
        <v>0</v>
      </c>
      <c r="AS691">
        <v>0</v>
      </c>
      <c r="AT691">
        <v>0</v>
      </c>
      <c r="AU691">
        <v>0</v>
      </c>
      <c r="AV691">
        <v>0</v>
      </c>
      <c r="AW691">
        <v>0</v>
      </c>
      <c r="AX691">
        <v>0</v>
      </c>
      <c r="AY691">
        <v>0</v>
      </c>
      <c r="AZ691">
        <v>0</v>
      </c>
      <c r="BA691">
        <v>0</v>
      </c>
      <c r="BB691">
        <v>0</v>
      </c>
      <c r="BC691">
        <v>0</v>
      </c>
      <c r="BD691">
        <v>0</v>
      </c>
      <c r="BE691">
        <v>0</v>
      </c>
      <c r="BF691">
        <v>0</v>
      </c>
      <c r="BG691" s="20">
        <v>3</v>
      </c>
      <c r="BH691" s="20">
        <v>0</v>
      </c>
      <c r="BI691" s="20">
        <v>80</v>
      </c>
      <c r="BJ691" s="20">
        <v>0</v>
      </c>
      <c r="BK691" s="20">
        <v>306</v>
      </c>
      <c r="BL691" s="20">
        <v>739</v>
      </c>
      <c r="BM691" s="20">
        <v>630</v>
      </c>
      <c r="BN691" s="20">
        <v>101</v>
      </c>
      <c r="BO691" s="20">
        <v>40</v>
      </c>
      <c r="BP691" s="20">
        <v>5148</v>
      </c>
      <c r="BQ691" s="20">
        <v>1841</v>
      </c>
      <c r="BR691" s="20">
        <v>0</v>
      </c>
      <c r="BS691" s="20">
        <v>25</v>
      </c>
      <c r="BT691" s="20">
        <v>1659</v>
      </c>
      <c r="BU691" s="20">
        <v>291</v>
      </c>
      <c r="BV691" s="20">
        <v>2932</v>
      </c>
    </row>
    <row r="692" spans="1:74" x14ac:dyDescent="0.25">
      <c r="A692" s="20" t="s">
        <v>449</v>
      </c>
      <c r="B692" s="20" t="s">
        <v>450</v>
      </c>
      <c r="C692" s="20" t="s">
        <v>451</v>
      </c>
      <c r="D692" s="1">
        <v>44606</v>
      </c>
      <c r="W692">
        <v>1</v>
      </c>
      <c r="BG692" s="20"/>
      <c r="BH692" s="20"/>
      <c r="BI692" s="20"/>
      <c r="BJ692" s="20"/>
      <c r="BK692" s="20"/>
      <c r="BL692" s="20">
        <v>1</v>
      </c>
      <c r="BM692" s="20"/>
      <c r="BN692" s="20"/>
      <c r="BO692" s="20"/>
      <c r="BP692" s="20"/>
      <c r="BQ692" s="20"/>
      <c r="BR692" s="20"/>
      <c r="BS692" s="20"/>
      <c r="BT692" s="20"/>
      <c r="BU692" s="20"/>
      <c r="BV692" s="20"/>
    </row>
    <row r="693" spans="1:74" x14ac:dyDescent="0.25">
      <c r="A693" s="20" t="s">
        <v>449</v>
      </c>
      <c r="B693" s="20" t="s">
        <v>547</v>
      </c>
      <c r="C693" s="20" t="s">
        <v>548</v>
      </c>
      <c r="D693" s="1">
        <v>44493</v>
      </c>
      <c r="E693">
        <v>56</v>
      </c>
      <c r="F693">
        <v>2</v>
      </c>
      <c r="G693">
        <v>0</v>
      </c>
      <c r="H693">
        <v>0</v>
      </c>
      <c r="I693">
        <v>0</v>
      </c>
      <c r="J693">
        <v>9</v>
      </c>
      <c r="K693">
        <v>12</v>
      </c>
      <c r="L693">
        <v>8</v>
      </c>
      <c r="M693">
        <v>0</v>
      </c>
      <c r="N693">
        <v>8</v>
      </c>
      <c r="O693">
        <v>0</v>
      </c>
      <c r="P693">
        <v>2</v>
      </c>
      <c r="Q693">
        <v>0</v>
      </c>
      <c r="R693">
        <v>160</v>
      </c>
      <c r="S693">
        <v>0</v>
      </c>
      <c r="T693">
        <v>34</v>
      </c>
      <c r="U693">
        <v>11</v>
      </c>
      <c r="V693">
        <v>1</v>
      </c>
      <c r="W693">
        <v>773</v>
      </c>
      <c r="X693">
        <v>0</v>
      </c>
      <c r="Y693">
        <v>17</v>
      </c>
      <c r="Z693">
        <v>172</v>
      </c>
      <c r="AA693">
        <v>17</v>
      </c>
      <c r="AB693">
        <v>453</v>
      </c>
      <c r="AC693">
        <v>14</v>
      </c>
      <c r="AD693">
        <v>18</v>
      </c>
      <c r="AE693">
        <v>111</v>
      </c>
      <c r="AF693">
        <v>7</v>
      </c>
      <c r="AG693">
        <v>85</v>
      </c>
      <c r="AH693">
        <v>0</v>
      </c>
      <c r="AI693">
        <v>2</v>
      </c>
      <c r="AJ693">
        <v>25</v>
      </c>
      <c r="AK693">
        <v>2</v>
      </c>
      <c r="AL693">
        <v>29</v>
      </c>
      <c r="AM693">
        <v>0</v>
      </c>
      <c r="AN693">
        <v>5</v>
      </c>
      <c r="AO693">
        <v>1</v>
      </c>
      <c r="AP693">
        <v>0</v>
      </c>
      <c r="AQ693">
        <v>0</v>
      </c>
      <c r="AR693">
        <v>1</v>
      </c>
      <c r="AS693">
        <v>0</v>
      </c>
      <c r="AT693">
        <v>0</v>
      </c>
      <c r="AU693">
        <v>0</v>
      </c>
      <c r="AV693">
        <v>0</v>
      </c>
      <c r="AW693">
        <v>0</v>
      </c>
      <c r="AX693">
        <v>0</v>
      </c>
      <c r="AY693">
        <v>0</v>
      </c>
      <c r="AZ693">
        <v>0</v>
      </c>
      <c r="BA693">
        <v>1</v>
      </c>
      <c r="BB693">
        <v>20</v>
      </c>
      <c r="BC693">
        <v>117</v>
      </c>
      <c r="BD693">
        <v>0</v>
      </c>
      <c r="BE693">
        <v>2</v>
      </c>
      <c r="BF693">
        <v>4</v>
      </c>
      <c r="BG693" s="20"/>
      <c r="BH693" s="20"/>
      <c r="BI693" s="20"/>
      <c r="BJ693" s="20"/>
      <c r="BK693" s="20"/>
      <c r="BL693" s="20"/>
      <c r="BM693" s="20"/>
      <c r="BN693" s="20"/>
      <c r="BO693" s="20"/>
      <c r="BP693" s="20"/>
      <c r="BQ693" s="20"/>
      <c r="BR693" s="20"/>
      <c r="BS693" s="20"/>
      <c r="BT693" s="20"/>
      <c r="BU693" s="20"/>
      <c r="BV693" s="20"/>
    </row>
    <row r="694" spans="1:74" x14ac:dyDescent="0.25">
      <c r="A694" s="20" t="s">
        <v>449</v>
      </c>
      <c r="B694" s="20" t="s">
        <v>547</v>
      </c>
      <c r="C694" s="20" t="s">
        <v>548</v>
      </c>
      <c r="D694" s="1">
        <v>44500</v>
      </c>
      <c r="E694">
        <v>56</v>
      </c>
      <c r="F694">
        <v>2</v>
      </c>
      <c r="G694">
        <v>0</v>
      </c>
      <c r="H694">
        <v>0</v>
      </c>
      <c r="I694">
        <v>0</v>
      </c>
      <c r="J694">
        <v>9</v>
      </c>
      <c r="K694">
        <v>12</v>
      </c>
      <c r="L694">
        <v>8</v>
      </c>
      <c r="M694">
        <v>0</v>
      </c>
      <c r="N694">
        <v>8</v>
      </c>
      <c r="O694">
        <v>0</v>
      </c>
      <c r="P694">
        <v>2</v>
      </c>
      <c r="Q694">
        <v>0</v>
      </c>
      <c r="R694">
        <v>161</v>
      </c>
      <c r="S694">
        <v>0</v>
      </c>
      <c r="T694">
        <v>40</v>
      </c>
      <c r="U694">
        <v>11</v>
      </c>
      <c r="V694">
        <v>1</v>
      </c>
      <c r="W694">
        <v>770</v>
      </c>
      <c r="X694">
        <v>0</v>
      </c>
      <c r="Y694">
        <v>38</v>
      </c>
      <c r="Z694">
        <v>169</v>
      </c>
      <c r="AA694">
        <v>17</v>
      </c>
      <c r="AB694">
        <v>454</v>
      </c>
      <c r="AC694">
        <v>19</v>
      </c>
      <c r="AD694">
        <v>18</v>
      </c>
      <c r="AE694">
        <v>110</v>
      </c>
      <c r="AF694">
        <v>7</v>
      </c>
      <c r="AG694">
        <v>87</v>
      </c>
      <c r="AH694">
        <v>0</v>
      </c>
      <c r="AI694">
        <v>2</v>
      </c>
      <c r="AJ694">
        <v>25</v>
      </c>
      <c r="AK694">
        <v>3</v>
      </c>
      <c r="AL694">
        <v>29</v>
      </c>
      <c r="AM694">
        <v>0</v>
      </c>
      <c r="AN694">
        <v>6</v>
      </c>
      <c r="AO694">
        <v>1</v>
      </c>
      <c r="AP694">
        <v>0</v>
      </c>
      <c r="AQ694">
        <v>0</v>
      </c>
      <c r="AR694">
        <v>1</v>
      </c>
      <c r="AS694">
        <v>0</v>
      </c>
      <c r="AT694">
        <v>0</v>
      </c>
      <c r="AU694">
        <v>0</v>
      </c>
      <c r="AV694">
        <v>0</v>
      </c>
      <c r="AW694">
        <v>0</v>
      </c>
      <c r="AX694">
        <v>0</v>
      </c>
      <c r="AY694">
        <v>0</v>
      </c>
      <c r="AZ694">
        <v>0</v>
      </c>
      <c r="BA694">
        <v>1</v>
      </c>
      <c r="BB694">
        <v>20</v>
      </c>
      <c r="BC694">
        <v>117</v>
      </c>
      <c r="BD694">
        <v>0</v>
      </c>
      <c r="BE694">
        <v>2</v>
      </c>
      <c r="BF694">
        <v>4</v>
      </c>
      <c r="BG694" s="20"/>
      <c r="BH694" s="20"/>
      <c r="BI694" s="20"/>
      <c r="BJ694" s="20"/>
      <c r="BK694" s="20"/>
      <c r="BL694" s="20"/>
      <c r="BM694" s="20"/>
      <c r="BN694" s="20"/>
      <c r="BO694" s="20"/>
      <c r="BP694" s="20"/>
      <c r="BQ694" s="20"/>
      <c r="BR694" s="20"/>
      <c r="BS694" s="20"/>
      <c r="BT694" s="20"/>
      <c r="BU694" s="20"/>
      <c r="BV694" s="20"/>
    </row>
    <row r="695" spans="1:74" x14ac:dyDescent="0.25">
      <c r="A695" s="20" t="s">
        <v>449</v>
      </c>
      <c r="B695" s="20" t="s">
        <v>547</v>
      </c>
      <c r="C695" s="20" t="s">
        <v>548</v>
      </c>
      <c r="D695" s="1">
        <v>44507</v>
      </c>
      <c r="E695">
        <v>56</v>
      </c>
      <c r="F695">
        <v>2</v>
      </c>
      <c r="G695">
        <v>0</v>
      </c>
      <c r="H695">
        <v>0</v>
      </c>
      <c r="I695">
        <v>0</v>
      </c>
      <c r="J695">
        <v>12</v>
      </c>
      <c r="K695">
        <v>12</v>
      </c>
      <c r="L695">
        <v>8</v>
      </c>
      <c r="M695">
        <v>0</v>
      </c>
      <c r="N695">
        <v>8</v>
      </c>
      <c r="O695">
        <v>2</v>
      </c>
      <c r="P695">
        <v>0</v>
      </c>
      <c r="Q695">
        <v>0</v>
      </c>
      <c r="R695">
        <v>161</v>
      </c>
      <c r="S695">
        <v>51</v>
      </c>
      <c r="T695">
        <v>20</v>
      </c>
      <c r="U695">
        <v>11</v>
      </c>
      <c r="V695">
        <v>1</v>
      </c>
      <c r="W695">
        <v>764</v>
      </c>
      <c r="X695">
        <v>54</v>
      </c>
      <c r="Y695">
        <v>116</v>
      </c>
      <c r="Z695">
        <v>164</v>
      </c>
      <c r="AA695">
        <v>17</v>
      </c>
      <c r="AB695">
        <v>456</v>
      </c>
      <c r="AC695">
        <v>27</v>
      </c>
      <c r="AD695">
        <v>18</v>
      </c>
      <c r="AE695">
        <v>109</v>
      </c>
      <c r="AF695">
        <v>7</v>
      </c>
      <c r="AG695">
        <v>87</v>
      </c>
      <c r="AH695">
        <v>1</v>
      </c>
      <c r="AI695">
        <v>2</v>
      </c>
      <c r="AJ695">
        <v>25</v>
      </c>
      <c r="AK695">
        <v>3</v>
      </c>
      <c r="AL695">
        <v>29</v>
      </c>
      <c r="AM695">
        <v>6</v>
      </c>
      <c r="AN695">
        <v>4</v>
      </c>
      <c r="AO695">
        <v>1</v>
      </c>
      <c r="AP695">
        <v>0</v>
      </c>
      <c r="AQ695">
        <v>0</v>
      </c>
      <c r="AR695">
        <v>1</v>
      </c>
      <c r="AS695">
        <v>0</v>
      </c>
      <c r="AT695">
        <v>0</v>
      </c>
      <c r="AU695">
        <v>0</v>
      </c>
      <c r="AV695">
        <v>0</v>
      </c>
      <c r="AW695">
        <v>0</v>
      </c>
      <c r="AX695">
        <v>0</v>
      </c>
      <c r="AY695">
        <v>0</v>
      </c>
      <c r="AZ695">
        <v>0</v>
      </c>
      <c r="BA695">
        <v>1</v>
      </c>
      <c r="BB695">
        <v>0</v>
      </c>
      <c r="BC695">
        <v>0</v>
      </c>
      <c r="BD695">
        <v>0</v>
      </c>
      <c r="BE695">
        <v>0</v>
      </c>
      <c r="BF695">
        <v>0</v>
      </c>
      <c r="BG695" s="20">
        <v>1</v>
      </c>
      <c r="BH695" s="20">
        <v>0</v>
      </c>
      <c r="BI695" s="20">
        <v>35</v>
      </c>
      <c r="BJ695" s="20">
        <v>7</v>
      </c>
      <c r="BK695" s="20">
        <v>127</v>
      </c>
      <c r="BL695" s="20">
        <v>422</v>
      </c>
      <c r="BM695" s="20">
        <v>301</v>
      </c>
      <c r="BN695" s="20">
        <v>50</v>
      </c>
      <c r="BO695" s="20">
        <v>24</v>
      </c>
      <c r="BP695" s="20"/>
      <c r="BQ695" s="20"/>
      <c r="BR695" s="20"/>
      <c r="BS695" s="20"/>
      <c r="BT695" s="20"/>
      <c r="BU695" s="20"/>
      <c r="BV695" s="20"/>
    </row>
    <row r="696" spans="1:74" x14ac:dyDescent="0.25">
      <c r="A696" s="20" t="s">
        <v>449</v>
      </c>
      <c r="B696" s="20" t="s">
        <v>547</v>
      </c>
      <c r="C696" s="20" t="s">
        <v>548</v>
      </c>
      <c r="D696" s="1">
        <v>44514</v>
      </c>
      <c r="E696">
        <v>56</v>
      </c>
      <c r="F696">
        <v>2</v>
      </c>
      <c r="G696">
        <v>0</v>
      </c>
      <c r="H696">
        <v>0</v>
      </c>
      <c r="I696">
        <v>0</v>
      </c>
      <c r="J696">
        <v>12</v>
      </c>
      <c r="K696">
        <v>12</v>
      </c>
      <c r="L696">
        <v>7</v>
      </c>
      <c r="M696">
        <v>0</v>
      </c>
      <c r="N696">
        <v>8</v>
      </c>
      <c r="O696">
        <v>2</v>
      </c>
      <c r="P696">
        <v>0</v>
      </c>
      <c r="Q696">
        <v>0</v>
      </c>
      <c r="R696">
        <v>161</v>
      </c>
      <c r="S696">
        <v>55</v>
      </c>
      <c r="T696">
        <v>20</v>
      </c>
      <c r="U696">
        <v>11</v>
      </c>
      <c r="V696">
        <v>1</v>
      </c>
      <c r="W696">
        <v>767</v>
      </c>
      <c r="X696">
        <v>72</v>
      </c>
      <c r="Y696">
        <v>115</v>
      </c>
      <c r="Z696">
        <v>164</v>
      </c>
      <c r="AA696">
        <v>16</v>
      </c>
      <c r="AB696">
        <v>456</v>
      </c>
      <c r="AC696">
        <v>33</v>
      </c>
      <c r="AD696">
        <v>18</v>
      </c>
      <c r="AE696">
        <v>108</v>
      </c>
      <c r="AF696">
        <v>6</v>
      </c>
      <c r="AG696">
        <v>89</v>
      </c>
      <c r="AH696">
        <v>2</v>
      </c>
      <c r="AI696">
        <v>2</v>
      </c>
      <c r="AJ696">
        <v>25</v>
      </c>
      <c r="AK696">
        <v>3</v>
      </c>
      <c r="AL696">
        <v>29</v>
      </c>
      <c r="AM696">
        <v>6</v>
      </c>
      <c r="AN696">
        <v>4</v>
      </c>
      <c r="AO696">
        <v>1</v>
      </c>
      <c r="AP696">
        <v>0</v>
      </c>
      <c r="AQ696">
        <v>0</v>
      </c>
      <c r="AR696">
        <v>1</v>
      </c>
      <c r="AS696">
        <v>0</v>
      </c>
      <c r="AT696">
        <v>0</v>
      </c>
      <c r="AU696">
        <v>0</v>
      </c>
      <c r="AV696">
        <v>0</v>
      </c>
      <c r="AW696">
        <v>0</v>
      </c>
      <c r="AX696">
        <v>0</v>
      </c>
      <c r="AY696">
        <v>0</v>
      </c>
      <c r="AZ696">
        <v>0</v>
      </c>
      <c r="BA696">
        <v>1</v>
      </c>
      <c r="BB696">
        <v>0</v>
      </c>
      <c r="BC696">
        <v>0</v>
      </c>
      <c r="BD696">
        <v>0</v>
      </c>
      <c r="BE696">
        <v>0</v>
      </c>
      <c r="BF696">
        <v>0</v>
      </c>
      <c r="BG696" s="20">
        <v>1</v>
      </c>
      <c r="BH696" s="20">
        <v>0</v>
      </c>
      <c r="BI696" s="20">
        <v>35</v>
      </c>
      <c r="BJ696" s="20">
        <v>7</v>
      </c>
      <c r="BK696" s="20">
        <v>127</v>
      </c>
      <c r="BL696" s="20">
        <v>427</v>
      </c>
      <c r="BM696" s="20">
        <v>303</v>
      </c>
      <c r="BN696" s="20">
        <v>51</v>
      </c>
      <c r="BO696" s="20">
        <v>24</v>
      </c>
      <c r="BP696" s="20"/>
      <c r="BQ696" s="20"/>
      <c r="BR696" s="20"/>
      <c r="BS696" s="20"/>
      <c r="BT696" s="20"/>
      <c r="BU696" s="20"/>
      <c r="BV696" s="20"/>
    </row>
    <row r="697" spans="1:74" x14ac:dyDescent="0.25">
      <c r="A697" s="20" t="s">
        <v>449</v>
      </c>
      <c r="B697" s="20" t="s">
        <v>547</v>
      </c>
      <c r="C697" s="20" t="s">
        <v>548</v>
      </c>
      <c r="D697" s="1">
        <v>44521</v>
      </c>
      <c r="E697">
        <v>57</v>
      </c>
      <c r="F697">
        <v>2</v>
      </c>
      <c r="G697">
        <v>0</v>
      </c>
      <c r="H697">
        <v>0</v>
      </c>
      <c r="I697">
        <v>0</v>
      </c>
      <c r="J697">
        <v>12</v>
      </c>
      <c r="K697">
        <v>12</v>
      </c>
      <c r="L697">
        <v>7</v>
      </c>
      <c r="M697">
        <v>0</v>
      </c>
      <c r="N697">
        <v>8</v>
      </c>
      <c r="O697">
        <v>2</v>
      </c>
      <c r="P697">
        <v>0</v>
      </c>
      <c r="Q697">
        <v>0</v>
      </c>
      <c r="R697">
        <v>161</v>
      </c>
      <c r="S697">
        <v>63</v>
      </c>
      <c r="T697">
        <v>20</v>
      </c>
      <c r="U697">
        <v>11</v>
      </c>
      <c r="V697">
        <v>1</v>
      </c>
      <c r="W697">
        <v>769</v>
      </c>
      <c r="X697">
        <v>84</v>
      </c>
      <c r="Y697">
        <v>115</v>
      </c>
      <c r="Z697">
        <v>164</v>
      </c>
      <c r="AA697">
        <v>17</v>
      </c>
      <c r="AB697">
        <v>458</v>
      </c>
      <c r="AC697">
        <v>40</v>
      </c>
      <c r="AD697">
        <v>18</v>
      </c>
      <c r="AE697">
        <v>107</v>
      </c>
      <c r="AF697">
        <v>7</v>
      </c>
      <c r="AG697">
        <v>87</v>
      </c>
      <c r="AH697">
        <v>3</v>
      </c>
      <c r="AI697">
        <v>2</v>
      </c>
      <c r="AJ697">
        <v>24</v>
      </c>
      <c r="AK697">
        <v>3</v>
      </c>
      <c r="AL697">
        <v>29</v>
      </c>
      <c r="AM697">
        <v>6</v>
      </c>
      <c r="AN697">
        <v>4</v>
      </c>
      <c r="AO697">
        <v>1</v>
      </c>
      <c r="AP697">
        <v>0</v>
      </c>
      <c r="AQ697">
        <v>0</v>
      </c>
      <c r="AR697">
        <v>1</v>
      </c>
      <c r="AS697">
        <v>0</v>
      </c>
      <c r="AT697">
        <v>0</v>
      </c>
      <c r="AU697">
        <v>0</v>
      </c>
      <c r="AV697">
        <v>0</v>
      </c>
      <c r="AW697">
        <v>0</v>
      </c>
      <c r="AX697">
        <v>0</v>
      </c>
      <c r="AY697">
        <v>0</v>
      </c>
      <c r="AZ697">
        <v>0</v>
      </c>
      <c r="BA697">
        <v>1</v>
      </c>
      <c r="BB697">
        <v>0</v>
      </c>
      <c r="BC697">
        <v>0</v>
      </c>
      <c r="BD697">
        <v>0</v>
      </c>
      <c r="BE697">
        <v>0</v>
      </c>
      <c r="BF697">
        <v>0</v>
      </c>
      <c r="BG697" s="20">
        <v>1</v>
      </c>
      <c r="BH697" s="20">
        <v>0</v>
      </c>
      <c r="BI697" s="20">
        <v>36</v>
      </c>
      <c r="BJ697" s="20">
        <v>7</v>
      </c>
      <c r="BK697" s="20">
        <v>127</v>
      </c>
      <c r="BL697" s="20">
        <v>430</v>
      </c>
      <c r="BM697" s="20">
        <v>306</v>
      </c>
      <c r="BN697" s="20">
        <v>50</v>
      </c>
      <c r="BO697" s="20">
        <v>24</v>
      </c>
      <c r="BP697" s="20"/>
      <c r="BQ697" s="20"/>
      <c r="BR697" s="20"/>
      <c r="BS697" s="20"/>
      <c r="BT697" s="20"/>
      <c r="BU697" s="20"/>
      <c r="BV697" s="20"/>
    </row>
    <row r="698" spans="1:74" x14ac:dyDescent="0.25">
      <c r="A698" s="20" t="s">
        <v>449</v>
      </c>
      <c r="B698" s="20" t="s">
        <v>547</v>
      </c>
      <c r="C698" s="20" t="s">
        <v>548</v>
      </c>
      <c r="D698" s="1">
        <v>44528</v>
      </c>
      <c r="E698">
        <v>57</v>
      </c>
      <c r="F698">
        <v>2</v>
      </c>
      <c r="G698">
        <v>0</v>
      </c>
      <c r="H698">
        <v>0</v>
      </c>
      <c r="I698">
        <v>0</v>
      </c>
      <c r="J698">
        <v>12</v>
      </c>
      <c r="K698">
        <v>11</v>
      </c>
      <c r="L698">
        <v>7</v>
      </c>
      <c r="M698">
        <v>0</v>
      </c>
      <c r="N698">
        <v>8</v>
      </c>
      <c r="O698">
        <v>2</v>
      </c>
      <c r="P698">
        <v>0</v>
      </c>
      <c r="Q698">
        <v>0</v>
      </c>
      <c r="R698">
        <v>161</v>
      </c>
      <c r="S698">
        <v>69</v>
      </c>
      <c r="T698">
        <v>20</v>
      </c>
      <c r="U698">
        <v>11</v>
      </c>
      <c r="V698">
        <v>1</v>
      </c>
      <c r="W698">
        <v>766</v>
      </c>
      <c r="X698">
        <v>127</v>
      </c>
      <c r="Y698">
        <v>114</v>
      </c>
      <c r="Z698">
        <v>160</v>
      </c>
      <c r="AA698">
        <v>16</v>
      </c>
      <c r="AB698">
        <v>458</v>
      </c>
      <c r="AC698">
        <v>59</v>
      </c>
      <c r="AD698">
        <v>18</v>
      </c>
      <c r="AE698">
        <v>104</v>
      </c>
      <c r="AF698">
        <v>6</v>
      </c>
      <c r="AG698">
        <v>87</v>
      </c>
      <c r="AH698">
        <v>5</v>
      </c>
      <c r="AI698">
        <v>2</v>
      </c>
      <c r="AJ698">
        <v>24</v>
      </c>
      <c r="AK698">
        <v>3</v>
      </c>
      <c r="AL698">
        <v>30</v>
      </c>
      <c r="AM698">
        <v>7</v>
      </c>
      <c r="AN698">
        <v>4</v>
      </c>
      <c r="AO698">
        <v>1</v>
      </c>
      <c r="AP698">
        <v>0</v>
      </c>
      <c r="AQ698">
        <v>0</v>
      </c>
      <c r="AR698">
        <v>1</v>
      </c>
      <c r="AS698">
        <v>0</v>
      </c>
      <c r="AT698">
        <v>0</v>
      </c>
      <c r="AU698">
        <v>0</v>
      </c>
      <c r="AV698">
        <v>0</v>
      </c>
      <c r="AW698">
        <v>0</v>
      </c>
      <c r="AX698">
        <v>0</v>
      </c>
      <c r="AY698">
        <v>0</v>
      </c>
      <c r="AZ698">
        <v>0</v>
      </c>
      <c r="BA698">
        <v>1</v>
      </c>
      <c r="BB698">
        <v>0</v>
      </c>
      <c r="BC698">
        <v>0</v>
      </c>
      <c r="BD698">
        <v>0</v>
      </c>
      <c r="BE698">
        <v>0</v>
      </c>
      <c r="BF698">
        <v>0</v>
      </c>
      <c r="BG698" s="20">
        <v>1</v>
      </c>
      <c r="BH698" s="20">
        <v>0</v>
      </c>
      <c r="BI698" s="20">
        <v>36</v>
      </c>
      <c r="BJ698" s="20">
        <v>7</v>
      </c>
      <c r="BK698" s="20">
        <v>127</v>
      </c>
      <c r="BL698" s="20">
        <v>435</v>
      </c>
      <c r="BM698" s="20">
        <v>308</v>
      </c>
      <c r="BN698" s="20">
        <v>51</v>
      </c>
      <c r="BO698" s="20">
        <v>25</v>
      </c>
      <c r="BP698" s="20"/>
      <c r="BQ698" s="20"/>
      <c r="BR698" s="20"/>
      <c r="BS698" s="20"/>
      <c r="BT698" s="20"/>
      <c r="BU698" s="20"/>
      <c r="BV698" s="20"/>
    </row>
    <row r="699" spans="1:74" x14ac:dyDescent="0.25">
      <c r="A699" s="20" t="s">
        <v>449</v>
      </c>
      <c r="B699" s="20" t="s">
        <v>547</v>
      </c>
      <c r="C699" s="20" t="s">
        <v>548</v>
      </c>
      <c r="D699" s="1">
        <v>44535</v>
      </c>
      <c r="E699">
        <v>56</v>
      </c>
      <c r="F699">
        <v>2</v>
      </c>
      <c r="G699">
        <v>0</v>
      </c>
      <c r="H699">
        <v>0</v>
      </c>
      <c r="I699">
        <v>0</v>
      </c>
      <c r="J699">
        <v>13</v>
      </c>
      <c r="K699">
        <v>10</v>
      </c>
      <c r="L699">
        <v>7</v>
      </c>
      <c r="M699">
        <v>0</v>
      </c>
      <c r="N699">
        <v>8</v>
      </c>
      <c r="O699">
        <v>3</v>
      </c>
      <c r="P699">
        <v>0</v>
      </c>
      <c r="Q699">
        <v>0</v>
      </c>
      <c r="R699">
        <v>161</v>
      </c>
      <c r="S699">
        <v>73</v>
      </c>
      <c r="T699">
        <v>20</v>
      </c>
      <c r="U699">
        <v>11</v>
      </c>
      <c r="V699">
        <v>1</v>
      </c>
      <c r="W699">
        <v>765</v>
      </c>
      <c r="X699">
        <v>148</v>
      </c>
      <c r="Y699">
        <v>115</v>
      </c>
      <c r="Z699">
        <v>157</v>
      </c>
      <c r="AA699">
        <v>16</v>
      </c>
      <c r="AB699">
        <v>456</v>
      </c>
      <c r="AC699">
        <v>87</v>
      </c>
      <c r="AD699">
        <v>18</v>
      </c>
      <c r="AE699">
        <v>103</v>
      </c>
      <c r="AF699">
        <v>4</v>
      </c>
      <c r="AG699">
        <v>87</v>
      </c>
      <c r="AH699">
        <v>7</v>
      </c>
      <c r="AI699">
        <v>2</v>
      </c>
      <c r="AJ699">
        <v>24</v>
      </c>
      <c r="AK699">
        <v>3</v>
      </c>
      <c r="AL699">
        <v>30</v>
      </c>
      <c r="AM699">
        <v>9</v>
      </c>
      <c r="AN699">
        <v>4</v>
      </c>
      <c r="AO699">
        <v>1</v>
      </c>
      <c r="AP699">
        <v>0</v>
      </c>
      <c r="AQ699">
        <v>0</v>
      </c>
      <c r="AR699">
        <v>1</v>
      </c>
      <c r="AS699">
        <v>0</v>
      </c>
      <c r="AT699">
        <v>0</v>
      </c>
      <c r="AU699">
        <v>0</v>
      </c>
      <c r="AV699">
        <v>0</v>
      </c>
      <c r="AW699">
        <v>0</v>
      </c>
      <c r="AX699">
        <v>0</v>
      </c>
      <c r="AY699">
        <v>0</v>
      </c>
      <c r="AZ699">
        <v>0</v>
      </c>
      <c r="BA699">
        <v>1</v>
      </c>
      <c r="BB699">
        <v>0</v>
      </c>
      <c r="BC699">
        <v>0</v>
      </c>
      <c r="BD699">
        <v>0</v>
      </c>
      <c r="BE699">
        <v>0</v>
      </c>
      <c r="BF699">
        <v>0</v>
      </c>
      <c r="BG699" s="20">
        <v>1</v>
      </c>
      <c r="BH699" s="20">
        <v>0</v>
      </c>
      <c r="BI699" s="20">
        <v>36</v>
      </c>
      <c r="BJ699" s="20">
        <v>7</v>
      </c>
      <c r="BK699" s="20">
        <v>127</v>
      </c>
      <c r="BL699" s="20">
        <v>435</v>
      </c>
      <c r="BM699" s="20">
        <v>306</v>
      </c>
      <c r="BN699" s="20">
        <v>53</v>
      </c>
      <c r="BO699" s="20">
        <v>25</v>
      </c>
      <c r="BP699" s="20"/>
      <c r="BQ699" s="20"/>
      <c r="BR699" s="20"/>
      <c r="BS699" s="20"/>
      <c r="BT699" s="20"/>
      <c r="BU699" s="20"/>
      <c r="BV699" s="20"/>
    </row>
    <row r="700" spans="1:74" x14ac:dyDescent="0.25">
      <c r="A700" s="20" t="s">
        <v>449</v>
      </c>
      <c r="B700" s="20" t="s">
        <v>547</v>
      </c>
      <c r="C700" s="20" t="s">
        <v>548</v>
      </c>
      <c r="D700" s="1">
        <v>44542</v>
      </c>
      <c r="E700">
        <v>57</v>
      </c>
      <c r="F700">
        <v>2</v>
      </c>
      <c r="G700">
        <v>1</v>
      </c>
      <c r="H700">
        <v>0</v>
      </c>
      <c r="I700">
        <v>0</v>
      </c>
      <c r="J700">
        <v>15</v>
      </c>
      <c r="K700">
        <v>10</v>
      </c>
      <c r="L700">
        <v>7</v>
      </c>
      <c r="M700">
        <v>1</v>
      </c>
      <c r="N700">
        <v>8</v>
      </c>
      <c r="O700">
        <v>4</v>
      </c>
      <c r="P700">
        <v>0</v>
      </c>
      <c r="Q700">
        <v>0</v>
      </c>
      <c r="R700">
        <v>161</v>
      </c>
      <c r="S700">
        <v>75</v>
      </c>
      <c r="T700">
        <v>20</v>
      </c>
      <c r="U700">
        <v>11</v>
      </c>
      <c r="V700">
        <v>1</v>
      </c>
      <c r="W700">
        <v>766</v>
      </c>
      <c r="X700">
        <v>170</v>
      </c>
      <c r="Y700">
        <v>116</v>
      </c>
      <c r="Z700">
        <v>156</v>
      </c>
      <c r="AA700">
        <v>16</v>
      </c>
      <c r="AB700">
        <v>456</v>
      </c>
      <c r="AC700">
        <v>113</v>
      </c>
      <c r="AD700">
        <v>17</v>
      </c>
      <c r="AE700">
        <v>101</v>
      </c>
      <c r="AF700">
        <v>4</v>
      </c>
      <c r="AG700">
        <v>87</v>
      </c>
      <c r="AH700">
        <v>10</v>
      </c>
      <c r="AI700">
        <v>2</v>
      </c>
      <c r="AJ700">
        <v>24</v>
      </c>
      <c r="AK700">
        <v>3</v>
      </c>
      <c r="AL700">
        <v>30</v>
      </c>
      <c r="AM700">
        <v>11</v>
      </c>
      <c r="AN700">
        <v>4</v>
      </c>
      <c r="AO700">
        <v>1</v>
      </c>
      <c r="AP700">
        <v>0</v>
      </c>
      <c r="AQ700">
        <v>0</v>
      </c>
      <c r="AR700">
        <v>1</v>
      </c>
      <c r="AS700">
        <v>0</v>
      </c>
      <c r="AT700">
        <v>0</v>
      </c>
      <c r="AU700">
        <v>0</v>
      </c>
      <c r="AV700">
        <v>0</v>
      </c>
      <c r="AW700">
        <v>0</v>
      </c>
      <c r="AX700">
        <v>0</v>
      </c>
      <c r="AY700">
        <v>0</v>
      </c>
      <c r="AZ700">
        <v>0</v>
      </c>
      <c r="BA700">
        <v>1</v>
      </c>
      <c r="BB700">
        <v>0</v>
      </c>
      <c r="BC700">
        <v>0</v>
      </c>
      <c r="BD700">
        <v>0</v>
      </c>
      <c r="BE700">
        <v>0</v>
      </c>
      <c r="BF700">
        <v>0</v>
      </c>
      <c r="BG700" s="20">
        <v>1</v>
      </c>
      <c r="BH700" s="20">
        <v>0</v>
      </c>
      <c r="BI700" s="20">
        <v>37</v>
      </c>
      <c r="BJ700" s="20">
        <v>7</v>
      </c>
      <c r="BK700" s="20">
        <v>127</v>
      </c>
      <c r="BL700" s="20">
        <v>437</v>
      </c>
      <c r="BM700" s="20">
        <v>309</v>
      </c>
      <c r="BN700" s="20">
        <v>53</v>
      </c>
      <c r="BO700" s="20">
        <v>25</v>
      </c>
      <c r="BP700" s="20"/>
      <c r="BQ700" s="20"/>
      <c r="BR700" s="20"/>
      <c r="BS700" s="20"/>
      <c r="BT700" s="20"/>
      <c r="BU700" s="20"/>
      <c r="BV700" s="20"/>
    </row>
    <row r="701" spans="1:74" x14ac:dyDescent="0.25">
      <c r="A701" s="20" t="s">
        <v>449</v>
      </c>
      <c r="B701" s="20" t="s">
        <v>547</v>
      </c>
      <c r="C701" s="20" t="s">
        <v>548</v>
      </c>
      <c r="D701" s="1">
        <v>44549</v>
      </c>
      <c r="E701">
        <v>58</v>
      </c>
      <c r="F701">
        <v>2</v>
      </c>
      <c r="G701">
        <v>1</v>
      </c>
      <c r="H701">
        <v>0</v>
      </c>
      <c r="I701">
        <v>0</v>
      </c>
      <c r="J701">
        <v>18</v>
      </c>
      <c r="K701">
        <v>10</v>
      </c>
      <c r="L701">
        <v>7</v>
      </c>
      <c r="M701">
        <v>1</v>
      </c>
      <c r="N701">
        <v>8</v>
      </c>
      <c r="O701">
        <v>4</v>
      </c>
      <c r="P701">
        <v>0</v>
      </c>
      <c r="Q701">
        <v>0</v>
      </c>
      <c r="R701">
        <v>162</v>
      </c>
      <c r="S701">
        <v>80</v>
      </c>
      <c r="T701">
        <v>20</v>
      </c>
      <c r="U701">
        <v>12</v>
      </c>
      <c r="V701">
        <v>1</v>
      </c>
      <c r="W701">
        <v>765</v>
      </c>
      <c r="X701">
        <v>198</v>
      </c>
      <c r="Y701">
        <v>116</v>
      </c>
      <c r="Z701">
        <v>156</v>
      </c>
      <c r="AA701">
        <v>16</v>
      </c>
      <c r="AB701">
        <v>455</v>
      </c>
      <c r="AC701">
        <v>138</v>
      </c>
      <c r="AD701">
        <v>17</v>
      </c>
      <c r="AE701">
        <v>100</v>
      </c>
      <c r="AF701">
        <v>4</v>
      </c>
      <c r="AG701">
        <v>87</v>
      </c>
      <c r="AH701">
        <v>18</v>
      </c>
      <c r="AI701">
        <v>2</v>
      </c>
      <c r="AJ701">
        <v>24</v>
      </c>
      <c r="AK701">
        <v>3</v>
      </c>
      <c r="AL701">
        <v>30</v>
      </c>
      <c r="AM701">
        <v>15</v>
      </c>
      <c r="AN701">
        <v>4</v>
      </c>
      <c r="AO701">
        <v>1</v>
      </c>
      <c r="AP701">
        <v>0</v>
      </c>
      <c r="AQ701">
        <v>0</v>
      </c>
      <c r="AR701">
        <v>1</v>
      </c>
      <c r="AS701">
        <v>0</v>
      </c>
      <c r="AT701">
        <v>0</v>
      </c>
      <c r="AU701">
        <v>0</v>
      </c>
      <c r="AV701">
        <v>0</v>
      </c>
      <c r="AW701">
        <v>0</v>
      </c>
      <c r="AX701">
        <v>0</v>
      </c>
      <c r="AY701">
        <v>0</v>
      </c>
      <c r="AZ701">
        <v>0</v>
      </c>
      <c r="BA701">
        <v>1</v>
      </c>
      <c r="BB701">
        <v>0</v>
      </c>
      <c r="BC701">
        <v>0</v>
      </c>
      <c r="BD701">
        <v>0</v>
      </c>
      <c r="BE701">
        <v>0</v>
      </c>
      <c r="BF701">
        <v>0</v>
      </c>
      <c r="BG701" s="20">
        <v>1</v>
      </c>
      <c r="BH701" s="20">
        <v>0</v>
      </c>
      <c r="BI701" s="20">
        <v>37</v>
      </c>
      <c r="BJ701" s="20">
        <v>7</v>
      </c>
      <c r="BK701" s="20">
        <v>127</v>
      </c>
      <c r="BL701" s="20">
        <v>438</v>
      </c>
      <c r="BM701" s="20">
        <v>311</v>
      </c>
      <c r="BN701" s="20">
        <v>53</v>
      </c>
      <c r="BO701" s="20">
        <v>25</v>
      </c>
      <c r="BP701" s="20">
        <v>3117</v>
      </c>
      <c r="BQ701" s="20">
        <v>349</v>
      </c>
      <c r="BR701" s="20">
        <v>0</v>
      </c>
      <c r="BS701" s="20">
        <v>177</v>
      </c>
      <c r="BT701" s="20">
        <v>1315</v>
      </c>
      <c r="BU701" s="20">
        <v>104</v>
      </c>
      <c r="BV701" s="20">
        <v>1337</v>
      </c>
    </row>
    <row r="702" spans="1:74" x14ac:dyDescent="0.25">
      <c r="A702" s="20" t="s">
        <v>449</v>
      </c>
      <c r="B702" s="20" t="s">
        <v>547</v>
      </c>
      <c r="C702" s="20" t="s">
        <v>548</v>
      </c>
      <c r="D702" s="1">
        <v>44558</v>
      </c>
      <c r="E702">
        <v>58</v>
      </c>
      <c r="F702">
        <v>2</v>
      </c>
      <c r="G702">
        <v>1</v>
      </c>
      <c r="H702">
        <v>0</v>
      </c>
      <c r="I702">
        <v>0</v>
      </c>
      <c r="J702">
        <v>22</v>
      </c>
      <c r="K702">
        <v>10</v>
      </c>
      <c r="L702">
        <v>7</v>
      </c>
      <c r="M702">
        <v>1</v>
      </c>
      <c r="N702">
        <v>8</v>
      </c>
      <c r="O702">
        <v>4</v>
      </c>
      <c r="P702">
        <v>0</v>
      </c>
      <c r="Q702">
        <v>0</v>
      </c>
      <c r="R702">
        <v>161</v>
      </c>
      <c r="S702">
        <v>86</v>
      </c>
      <c r="T702">
        <v>20</v>
      </c>
      <c r="U702">
        <v>12</v>
      </c>
      <c r="V702">
        <v>1</v>
      </c>
      <c r="W702">
        <v>767</v>
      </c>
      <c r="X702">
        <v>219</v>
      </c>
      <c r="Y702">
        <v>118</v>
      </c>
      <c r="Z702">
        <v>155</v>
      </c>
      <c r="AA702">
        <v>16</v>
      </c>
      <c r="AB702">
        <v>456</v>
      </c>
      <c r="AC702">
        <v>160</v>
      </c>
      <c r="AD702">
        <v>16</v>
      </c>
      <c r="AE702">
        <v>101</v>
      </c>
      <c r="AF702">
        <v>4</v>
      </c>
      <c r="AG702">
        <v>87</v>
      </c>
      <c r="AH702">
        <v>24</v>
      </c>
      <c r="AI702">
        <v>2</v>
      </c>
      <c r="AJ702">
        <v>24</v>
      </c>
      <c r="AK702">
        <v>3</v>
      </c>
      <c r="AL702">
        <v>30</v>
      </c>
      <c r="AM702">
        <v>16</v>
      </c>
      <c r="AN702">
        <v>4</v>
      </c>
      <c r="AO702">
        <v>1</v>
      </c>
      <c r="AP702">
        <v>0</v>
      </c>
      <c r="AQ702">
        <v>0</v>
      </c>
      <c r="AR702">
        <v>1</v>
      </c>
      <c r="AS702">
        <v>0</v>
      </c>
      <c r="AT702">
        <v>0</v>
      </c>
      <c r="AU702">
        <v>0</v>
      </c>
      <c r="AV702">
        <v>0</v>
      </c>
      <c r="AW702">
        <v>0</v>
      </c>
      <c r="AX702">
        <v>0</v>
      </c>
      <c r="AY702">
        <v>0</v>
      </c>
      <c r="AZ702">
        <v>0</v>
      </c>
      <c r="BA702">
        <v>1</v>
      </c>
      <c r="BB702">
        <v>0</v>
      </c>
      <c r="BC702">
        <v>0</v>
      </c>
      <c r="BD702">
        <v>0</v>
      </c>
      <c r="BE702">
        <v>0</v>
      </c>
      <c r="BF702">
        <v>0</v>
      </c>
      <c r="BG702" s="20">
        <v>1</v>
      </c>
      <c r="BH702" s="20">
        <v>0</v>
      </c>
      <c r="BI702" s="20">
        <v>37</v>
      </c>
      <c r="BJ702" s="20">
        <v>7</v>
      </c>
      <c r="BK702" s="20">
        <v>126</v>
      </c>
      <c r="BL702" s="20">
        <v>444</v>
      </c>
      <c r="BM702" s="20">
        <v>314</v>
      </c>
      <c r="BN702" s="20">
        <v>53</v>
      </c>
      <c r="BO702" s="20">
        <v>25</v>
      </c>
      <c r="BP702" s="20">
        <v>3117</v>
      </c>
      <c r="BQ702" s="20">
        <v>503</v>
      </c>
      <c r="BR702" s="20">
        <v>0</v>
      </c>
      <c r="BS702" s="20">
        <v>172</v>
      </c>
      <c r="BT702" s="20">
        <v>1310</v>
      </c>
      <c r="BU702" s="20">
        <v>108</v>
      </c>
      <c r="BV702" s="20">
        <v>1351</v>
      </c>
    </row>
    <row r="703" spans="1:74" x14ac:dyDescent="0.25">
      <c r="A703" s="20" t="s">
        <v>449</v>
      </c>
      <c r="B703" s="20" t="s">
        <v>547</v>
      </c>
      <c r="C703" s="20" t="s">
        <v>548</v>
      </c>
      <c r="D703" s="1">
        <v>44564</v>
      </c>
      <c r="E703">
        <v>58</v>
      </c>
      <c r="F703">
        <v>2</v>
      </c>
      <c r="G703">
        <v>1</v>
      </c>
      <c r="H703">
        <v>0</v>
      </c>
      <c r="I703">
        <v>0</v>
      </c>
      <c r="J703">
        <v>22</v>
      </c>
      <c r="K703">
        <v>10</v>
      </c>
      <c r="L703">
        <v>7</v>
      </c>
      <c r="M703">
        <v>1</v>
      </c>
      <c r="N703">
        <v>8</v>
      </c>
      <c r="O703">
        <v>4</v>
      </c>
      <c r="P703">
        <v>0</v>
      </c>
      <c r="Q703">
        <v>0</v>
      </c>
      <c r="R703">
        <v>161</v>
      </c>
      <c r="S703">
        <v>86</v>
      </c>
      <c r="T703">
        <v>20</v>
      </c>
      <c r="U703">
        <v>12</v>
      </c>
      <c r="V703">
        <v>1</v>
      </c>
      <c r="W703">
        <v>765</v>
      </c>
      <c r="X703">
        <v>228</v>
      </c>
      <c r="Y703">
        <v>117</v>
      </c>
      <c r="Z703">
        <v>155</v>
      </c>
      <c r="AA703">
        <v>16</v>
      </c>
      <c r="AB703">
        <v>456</v>
      </c>
      <c r="AC703">
        <v>163</v>
      </c>
      <c r="AD703">
        <v>16</v>
      </c>
      <c r="AE703">
        <v>101</v>
      </c>
      <c r="AF703">
        <v>4</v>
      </c>
      <c r="AG703">
        <v>88</v>
      </c>
      <c r="AH703">
        <v>25</v>
      </c>
      <c r="AI703">
        <v>2</v>
      </c>
      <c r="AJ703">
        <v>25</v>
      </c>
      <c r="AK703">
        <v>2</v>
      </c>
      <c r="AL703">
        <v>30</v>
      </c>
      <c r="AM703">
        <v>16</v>
      </c>
      <c r="AN703">
        <v>4</v>
      </c>
      <c r="AO703">
        <v>1</v>
      </c>
      <c r="AP703">
        <v>0</v>
      </c>
      <c r="AQ703">
        <v>0</v>
      </c>
      <c r="AR703">
        <v>1</v>
      </c>
      <c r="AS703">
        <v>0</v>
      </c>
      <c r="AT703">
        <v>0</v>
      </c>
      <c r="AU703">
        <v>0</v>
      </c>
      <c r="AV703">
        <v>0</v>
      </c>
      <c r="AW703">
        <v>0</v>
      </c>
      <c r="AX703">
        <v>0</v>
      </c>
      <c r="AY703">
        <v>0</v>
      </c>
      <c r="AZ703">
        <v>0</v>
      </c>
      <c r="BA703">
        <v>1</v>
      </c>
      <c r="BB703">
        <v>0</v>
      </c>
      <c r="BC703">
        <v>0</v>
      </c>
      <c r="BD703">
        <v>0</v>
      </c>
      <c r="BE703">
        <v>0</v>
      </c>
      <c r="BF703">
        <v>0</v>
      </c>
      <c r="BG703" s="20">
        <v>1</v>
      </c>
      <c r="BH703" s="20">
        <v>0</v>
      </c>
      <c r="BI703" s="20">
        <v>37</v>
      </c>
      <c r="BJ703" s="20">
        <v>7</v>
      </c>
      <c r="BK703" s="20">
        <v>126</v>
      </c>
      <c r="BL703" s="20">
        <v>444</v>
      </c>
      <c r="BM703" s="20">
        <v>317</v>
      </c>
      <c r="BN703" s="20">
        <v>53</v>
      </c>
      <c r="BO703" s="20">
        <v>25</v>
      </c>
      <c r="BP703" s="20">
        <v>3120</v>
      </c>
      <c r="BQ703" s="20">
        <v>540</v>
      </c>
      <c r="BR703" s="20">
        <v>0</v>
      </c>
      <c r="BS703" s="20">
        <v>172</v>
      </c>
      <c r="BT703" s="20">
        <v>1309</v>
      </c>
      <c r="BU703" s="20">
        <v>109</v>
      </c>
      <c r="BV703" s="20">
        <v>1364</v>
      </c>
    </row>
    <row r="704" spans="1:74" x14ac:dyDescent="0.25">
      <c r="A704" s="20" t="s">
        <v>449</v>
      </c>
      <c r="B704" s="20" t="s">
        <v>547</v>
      </c>
      <c r="C704" s="20" t="s">
        <v>548</v>
      </c>
      <c r="D704" s="1">
        <v>44570</v>
      </c>
      <c r="E704">
        <v>58</v>
      </c>
      <c r="F704">
        <v>2</v>
      </c>
      <c r="G704">
        <v>1</v>
      </c>
      <c r="H704">
        <v>0</v>
      </c>
      <c r="I704">
        <v>0</v>
      </c>
      <c r="J704">
        <v>22</v>
      </c>
      <c r="K704">
        <v>10</v>
      </c>
      <c r="L704">
        <v>7</v>
      </c>
      <c r="M704">
        <v>1</v>
      </c>
      <c r="N704">
        <v>8</v>
      </c>
      <c r="O704">
        <v>4</v>
      </c>
      <c r="P704">
        <v>0</v>
      </c>
      <c r="Q704">
        <v>0</v>
      </c>
      <c r="R704">
        <v>161</v>
      </c>
      <c r="S704">
        <v>88</v>
      </c>
      <c r="T704">
        <v>20</v>
      </c>
      <c r="U704">
        <v>12</v>
      </c>
      <c r="V704">
        <v>1</v>
      </c>
      <c r="W704">
        <v>769</v>
      </c>
      <c r="X704">
        <v>235</v>
      </c>
      <c r="Y704">
        <v>116</v>
      </c>
      <c r="Z704">
        <v>156</v>
      </c>
      <c r="AA704">
        <v>17</v>
      </c>
      <c r="AB704">
        <v>456</v>
      </c>
      <c r="AC704">
        <v>169</v>
      </c>
      <c r="AD704">
        <v>16</v>
      </c>
      <c r="AE704">
        <v>101</v>
      </c>
      <c r="AF704">
        <v>4</v>
      </c>
      <c r="AG704">
        <v>88</v>
      </c>
      <c r="AH704">
        <v>26</v>
      </c>
      <c r="AI704">
        <v>2</v>
      </c>
      <c r="AJ704">
        <v>25</v>
      </c>
      <c r="AK704">
        <v>2</v>
      </c>
      <c r="AL704">
        <v>30</v>
      </c>
      <c r="AM704">
        <v>18</v>
      </c>
      <c r="AN704">
        <v>4</v>
      </c>
      <c r="AO704">
        <v>1</v>
      </c>
      <c r="AP704">
        <v>0</v>
      </c>
      <c r="AQ704">
        <v>0</v>
      </c>
      <c r="AR704">
        <v>1</v>
      </c>
      <c r="AS704">
        <v>0</v>
      </c>
      <c r="AT704">
        <v>0</v>
      </c>
      <c r="AU704">
        <v>0</v>
      </c>
      <c r="AV704">
        <v>0</v>
      </c>
      <c r="AW704">
        <v>0</v>
      </c>
      <c r="AX704">
        <v>0</v>
      </c>
      <c r="AY704">
        <v>0</v>
      </c>
      <c r="AZ704">
        <v>0</v>
      </c>
      <c r="BA704">
        <v>1</v>
      </c>
      <c r="BB704">
        <v>0</v>
      </c>
      <c r="BC704">
        <v>0</v>
      </c>
      <c r="BD704">
        <v>0</v>
      </c>
      <c r="BE704">
        <v>0</v>
      </c>
      <c r="BF704">
        <v>0</v>
      </c>
      <c r="BG704" s="20">
        <v>1</v>
      </c>
      <c r="BH704" s="20">
        <v>0</v>
      </c>
      <c r="BI704" s="20">
        <v>38</v>
      </c>
      <c r="BJ704" s="20">
        <v>7</v>
      </c>
      <c r="BK704" s="20">
        <v>126</v>
      </c>
      <c r="BL704" s="20">
        <v>448</v>
      </c>
      <c r="BM704" s="20">
        <v>317</v>
      </c>
      <c r="BN704" s="20">
        <v>53</v>
      </c>
      <c r="BO704" s="20">
        <v>25</v>
      </c>
      <c r="BP704" s="20">
        <v>3122</v>
      </c>
      <c r="BQ704" s="20">
        <v>576</v>
      </c>
      <c r="BR704" s="20">
        <v>0</v>
      </c>
      <c r="BS704" s="20">
        <v>170</v>
      </c>
      <c r="BT704" s="20">
        <v>1306</v>
      </c>
      <c r="BU704" s="20">
        <v>110</v>
      </c>
      <c r="BV704" s="20">
        <v>1376</v>
      </c>
    </row>
    <row r="705" spans="1:74" x14ac:dyDescent="0.25">
      <c r="A705" s="20" t="s">
        <v>449</v>
      </c>
      <c r="B705" s="20" t="s">
        <v>547</v>
      </c>
      <c r="C705" s="20" t="s">
        <v>548</v>
      </c>
      <c r="D705" s="1">
        <v>44577</v>
      </c>
      <c r="E705">
        <v>58</v>
      </c>
      <c r="F705">
        <v>2</v>
      </c>
      <c r="G705">
        <v>1</v>
      </c>
      <c r="H705">
        <v>0</v>
      </c>
      <c r="I705">
        <v>0</v>
      </c>
      <c r="J705">
        <v>23</v>
      </c>
      <c r="K705">
        <v>10</v>
      </c>
      <c r="L705">
        <v>7</v>
      </c>
      <c r="M705">
        <v>1</v>
      </c>
      <c r="N705">
        <v>8</v>
      </c>
      <c r="O705">
        <v>4</v>
      </c>
      <c r="P705">
        <v>0</v>
      </c>
      <c r="Q705">
        <v>0</v>
      </c>
      <c r="R705">
        <v>162</v>
      </c>
      <c r="S705">
        <v>90</v>
      </c>
      <c r="T705">
        <v>20</v>
      </c>
      <c r="U705">
        <v>12</v>
      </c>
      <c r="V705">
        <v>1</v>
      </c>
      <c r="W705">
        <v>764</v>
      </c>
      <c r="X705">
        <v>243</v>
      </c>
      <c r="Y705">
        <v>115</v>
      </c>
      <c r="Z705">
        <v>153</v>
      </c>
      <c r="AA705">
        <v>17</v>
      </c>
      <c r="AB705">
        <v>456</v>
      </c>
      <c r="AC705">
        <v>173</v>
      </c>
      <c r="AD705">
        <v>16</v>
      </c>
      <c r="AE705">
        <v>102</v>
      </c>
      <c r="AF705">
        <v>4</v>
      </c>
      <c r="AG705">
        <v>87</v>
      </c>
      <c r="AH705">
        <v>27</v>
      </c>
      <c r="AI705">
        <v>2</v>
      </c>
      <c r="AJ705">
        <v>25</v>
      </c>
      <c r="AK705">
        <v>2</v>
      </c>
      <c r="AL705">
        <v>30</v>
      </c>
      <c r="AM705">
        <v>18</v>
      </c>
      <c r="AN705">
        <v>4</v>
      </c>
      <c r="AO705">
        <v>1</v>
      </c>
      <c r="AP705">
        <v>0</v>
      </c>
      <c r="AQ705">
        <v>0</v>
      </c>
      <c r="AR705">
        <v>1</v>
      </c>
      <c r="AS705">
        <v>0</v>
      </c>
      <c r="AT705">
        <v>0</v>
      </c>
      <c r="AU705">
        <v>0</v>
      </c>
      <c r="AV705">
        <v>0</v>
      </c>
      <c r="AW705">
        <v>0</v>
      </c>
      <c r="AX705">
        <v>0</v>
      </c>
      <c r="AY705">
        <v>0</v>
      </c>
      <c r="AZ705">
        <v>0</v>
      </c>
      <c r="BA705">
        <v>1</v>
      </c>
      <c r="BB705">
        <v>0</v>
      </c>
      <c r="BC705">
        <v>0</v>
      </c>
      <c r="BD705">
        <v>0</v>
      </c>
      <c r="BE705">
        <v>0</v>
      </c>
      <c r="BF705">
        <v>0</v>
      </c>
      <c r="BG705" s="20">
        <v>1</v>
      </c>
      <c r="BH705" s="20">
        <v>0</v>
      </c>
      <c r="BI705" s="20">
        <v>38</v>
      </c>
      <c r="BJ705" s="20">
        <v>7</v>
      </c>
      <c r="BK705" s="20">
        <v>127</v>
      </c>
      <c r="BL705" s="20">
        <v>447</v>
      </c>
      <c r="BM705" s="20">
        <v>316</v>
      </c>
      <c r="BN705" s="20">
        <v>52</v>
      </c>
      <c r="BO705" s="20">
        <v>25</v>
      </c>
      <c r="BP705" s="20">
        <v>3121</v>
      </c>
      <c r="BQ705" s="20">
        <v>615</v>
      </c>
      <c r="BR705" s="20">
        <v>0</v>
      </c>
      <c r="BS705" s="20">
        <v>169</v>
      </c>
      <c r="BT705" s="20">
        <v>1299</v>
      </c>
      <c r="BU705" s="20">
        <v>110</v>
      </c>
      <c r="BV705" s="20">
        <v>1382</v>
      </c>
    </row>
    <row r="706" spans="1:74" x14ac:dyDescent="0.25">
      <c r="A706" s="20" t="s">
        <v>449</v>
      </c>
      <c r="B706" s="20" t="s">
        <v>547</v>
      </c>
      <c r="C706" s="20" t="s">
        <v>548</v>
      </c>
      <c r="D706" s="1">
        <v>44584</v>
      </c>
      <c r="E706">
        <v>58</v>
      </c>
      <c r="F706">
        <v>2</v>
      </c>
      <c r="G706">
        <v>1</v>
      </c>
      <c r="H706">
        <v>0</v>
      </c>
      <c r="I706">
        <v>0</v>
      </c>
      <c r="J706">
        <v>23</v>
      </c>
      <c r="K706">
        <v>10</v>
      </c>
      <c r="L706">
        <v>7</v>
      </c>
      <c r="M706">
        <v>1</v>
      </c>
      <c r="N706">
        <v>8</v>
      </c>
      <c r="O706">
        <v>4</v>
      </c>
      <c r="P706">
        <v>0</v>
      </c>
      <c r="Q706">
        <v>0</v>
      </c>
      <c r="R706">
        <v>162</v>
      </c>
      <c r="S706">
        <v>92</v>
      </c>
      <c r="T706">
        <v>20</v>
      </c>
      <c r="U706">
        <v>12</v>
      </c>
      <c r="V706">
        <v>1</v>
      </c>
      <c r="W706">
        <v>757</v>
      </c>
      <c r="X706">
        <v>244</v>
      </c>
      <c r="Y706">
        <v>110</v>
      </c>
      <c r="Z706">
        <v>149</v>
      </c>
      <c r="AA706">
        <v>17</v>
      </c>
      <c r="AB706">
        <v>459</v>
      </c>
      <c r="AC706">
        <v>174</v>
      </c>
      <c r="AD706">
        <v>17</v>
      </c>
      <c r="AE706">
        <v>103</v>
      </c>
      <c r="AF706">
        <v>5</v>
      </c>
      <c r="AG706">
        <v>85</v>
      </c>
      <c r="AH706">
        <v>26</v>
      </c>
      <c r="AI706">
        <v>2</v>
      </c>
      <c r="AJ706">
        <v>25</v>
      </c>
      <c r="AK706">
        <v>2</v>
      </c>
      <c r="AL706">
        <v>29</v>
      </c>
      <c r="AM706">
        <v>18</v>
      </c>
      <c r="AN706">
        <v>4</v>
      </c>
      <c r="AO706">
        <v>1</v>
      </c>
      <c r="AP706">
        <v>0</v>
      </c>
      <c r="AQ706">
        <v>0</v>
      </c>
      <c r="AR706">
        <v>1</v>
      </c>
      <c r="AS706">
        <v>0</v>
      </c>
      <c r="AT706">
        <v>0</v>
      </c>
      <c r="AU706">
        <v>0</v>
      </c>
      <c r="AV706">
        <v>0</v>
      </c>
      <c r="AW706">
        <v>0</v>
      </c>
      <c r="AX706">
        <v>0</v>
      </c>
      <c r="AY706">
        <v>0</v>
      </c>
      <c r="AZ706">
        <v>0</v>
      </c>
      <c r="BA706">
        <v>1</v>
      </c>
      <c r="BB706">
        <v>0</v>
      </c>
      <c r="BC706">
        <v>0</v>
      </c>
      <c r="BD706">
        <v>0</v>
      </c>
      <c r="BE706">
        <v>0</v>
      </c>
      <c r="BF706">
        <v>0</v>
      </c>
      <c r="BG706" s="20">
        <v>1</v>
      </c>
      <c r="BH706" s="20">
        <v>0</v>
      </c>
      <c r="BI706" s="20">
        <v>38</v>
      </c>
      <c r="BJ706" s="20">
        <v>7</v>
      </c>
      <c r="BK706" s="20">
        <v>127</v>
      </c>
      <c r="BL706" s="20">
        <v>449</v>
      </c>
      <c r="BM706" s="20">
        <v>320</v>
      </c>
      <c r="BN706" s="20">
        <v>50</v>
      </c>
      <c r="BO706" s="20">
        <v>24</v>
      </c>
      <c r="BP706" s="20">
        <v>3118</v>
      </c>
      <c r="BQ706" s="20">
        <v>629</v>
      </c>
      <c r="BR706" s="20">
        <v>0</v>
      </c>
      <c r="BS706" s="20">
        <v>170</v>
      </c>
      <c r="BT706" s="20">
        <v>1300</v>
      </c>
      <c r="BU706" s="20">
        <v>113</v>
      </c>
      <c r="BV706" s="20">
        <v>1389</v>
      </c>
    </row>
    <row r="707" spans="1:74" x14ac:dyDescent="0.25">
      <c r="A707" s="20" t="s">
        <v>449</v>
      </c>
      <c r="B707" s="20" t="s">
        <v>547</v>
      </c>
      <c r="C707" s="20" t="s">
        <v>548</v>
      </c>
      <c r="D707" s="1">
        <v>44591</v>
      </c>
      <c r="E707">
        <v>58</v>
      </c>
      <c r="F707">
        <v>2</v>
      </c>
      <c r="G707">
        <v>1</v>
      </c>
      <c r="H707">
        <v>0</v>
      </c>
      <c r="I707">
        <v>0</v>
      </c>
      <c r="J707">
        <v>24</v>
      </c>
      <c r="K707">
        <v>10</v>
      </c>
      <c r="L707">
        <v>7</v>
      </c>
      <c r="M707">
        <v>1</v>
      </c>
      <c r="N707">
        <v>8</v>
      </c>
      <c r="O707">
        <v>4</v>
      </c>
      <c r="P707">
        <v>0</v>
      </c>
      <c r="Q707">
        <v>0</v>
      </c>
      <c r="R707">
        <v>162</v>
      </c>
      <c r="S707">
        <v>94</v>
      </c>
      <c r="T707">
        <v>20</v>
      </c>
      <c r="U707">
        <v>12</v>
      </c>
      <c r="V707">
        <v>1</v>
      </c>
      <c r="W707">
        <v>758</v>
      </c>
      <c r="X707">
        <v>246</v>
      </c>
      <c r="Y707">
        <v>110</v>
      </c>
      <c r="Z707">
        <v>149</v>
      </c>
      <c r="AA707">
        <v>17</v>
      </c>
      <c r="AB707">
        <v>459</v>
      </c>
      <c r="AC707">
        <v>177</v>
      </c>
      <c r="AD707">
        <v>17</v>
      </c>
      <c r="AE707">
        <v>103</v>
      </c>
      <c r="AF707">
        <v>5</v>
      </c>
      <c r="AG707">
        <v>86</v>
      </c>
      <c r="AH707">
        <v>27</v>
      </c>
      <c r="AI707">
        <v>2</v>
      </c>
      <c r="AJ707">
        <v>25</v>
      </c>
      <c r="AK707">
        <v>2</v>
      </c>
      <c r="AL707">
        <v>28</v>
      </c>
      <c r="AM707">
        <v>19</v>
      </c>
      <c r="AN707">
        <v>4</v>
      </c>
      <c r="AO707">
        <v>0</v>
      </c>
      <c r="AP707">
        <v>0</v>
      </c>
      <c r="AQ707">
        <v>0</v>
      </c>
      <c r="AR707">
        <v>1</v>
      </c>
      <c r="AS707">
        <v>0</v>
      </c>
      <c r="AT707">
        <v>0</v>
      </c>
      <c r="AU707">
        <v>0</v>
      </c>
      <c r="AV707">
        <v>0</v>
      </c>
      <c r="AW707">
        <v>0</v>
      </c>
      <c r="AX707">
        <v>0</v>
      </c>
      <c r="AY707">
        <v>0</v>
      </c>
      <c r="AZ707">
        <v>0</v>
      </c>
      <c r="BA707">
        <v>1</v>
      </c>
      <c r="BB707">
        <v>0</v>
      </c>
      <c r="BC707">
        <v>0</v>
      </c>
      <c r="BD707">
        <v>0</v>
      </c>
      <c r="BE707">
        <v>0</v>
      </c>
      <c r="BF707">
        <v>0</v>
      </c>
      <c r="BG707" s="20">
        <v>1</v>
      </c>
      <c r="BH707" s="20">
        <v>0</v>
      </c>
      <c r="BI707" s="20">
        <v>38</v>
      </c>
      <c r="BJ707" s="20">
        <v>7</v>
      </c>
      <c r="BK707" s="20">
        <v>127</v>
      </c>
      <c r="BL707" s="20">
        <v>454</v>
      </c>
      <c r="BM707" s="20">
        <v>321</v>
      </c>
      <c r="BN707" s="20">
        <v>50</v>
      </c>
      <c r="BO707" s="20">
        <v>24</v>
      </c>
      <c r="BP707" s="20">
        <v>3115</v>
      </c>
      <c r="BQ707" s="20">
        <v>652</v>
      </c>
      <c r="BR707" s="20">
        <v>0</v>
      </c>
      <c r="BS707" s="20">
        <v>169</v>
      </c>
      <c r="BT707" s="20">
        <v>1295</v>
      </c>
      <c r="BU707" s="20">
        <v>113</v>
      </c>
      <c r="BV707" s="20">
        <v>1402</v>
      </c>
    </row>
    <row r="708" spans="1:74" x14ac:dyDescent="0.25">
      <c r="A708" s="20" t="s">
        <v>449</v>
      </c>
      <c r="B708" s="20" t="s">
        <v>547</v>
      </c>
      <c r="C708" s="20" t="s">
        <v>548</v>
      </c>
      <c r="D708" s="1">
        <v>44599</v>
      </c>
      <c r="E708">
        <v>58</v>
      </c>
      <c r="F708">
        <v>2</v>
      </c>
      <c r="G708">
        <v>1</v>
      </c>
      <c r="H708">
        <v>0</v>
      </c>
      <c r="I708">
        <v>0</v>
      </c>
      <c r="J708">
        <v>25</v>
      </c>
      <c r="K708">
        <v>10</v>
      </c>
      <c r="L708">
        <v>7</v>
      </c>
      <c r="M708">
        <v>1</v>
      </c>
      <c r="N708">
        <v>8</v>
      </c>
      <c r="O708">
        <v>4</v>
      </c>
      <c r="P708">
        <v>0</v>
      </c>
      <c r="Q708">
        <v>0</v>
      </c>
      <c r="R708">
        <v>162</v>
      </c>
      <c r="S708">
        <v>94</v>
      </c>
      <c r="T708">
        <v>20</v>
      </c>
      <c r="U708">
        <v>12</v>
      </c>
      <c r="V708">
        <v>1</v>
      </c>
      <c r="W708">
        <v>757</v>
      </c>
      <c r="X708">
        <v>250</v>
      </c>
      <c r="Y708">
        <v>110</v>
      </c>
      <c r="Z708">
        <v>146</v>
      </c>
      <c r="AA708">
        <v>16</v>
      </c>
      <c r="AB708">
        <v>460</v>
      </c>
      <c r="AC708">
        <v>180</v>
      </c>
      <c r="AD708">
        <v>17</v>
      </c>
      <c r="AE708">
        <v>102</v>
      </c>
      <c r="AF708">
        <v>5</v>
      </c>
      <c r="AG708">
        <v>86</v>
      </c>
      <c r="AH708">
        <v>26</v>
      </c>
      <c r="AI708">
        <v>2</v>
      </c>
      <c r="AJ708">
        <v>25</v>
      </c>
      <c r="AK708">
        <v>2</v>
      </c>
      <c r="AL708">
        <v>28</v>
      </c>
      <c r="AM708">
        <v>19</v>
      </c>
      <c r="AN708">
        <v>4</v>
      </c>
      <c r="AO708">
        <v>0</v>
      </c>
      <c r="AP708">
        <v>0</v>
      </c>
      <c r="AQ708">
        <v>0</v>
      </c>
      <c r="AR708">
        <v>1</v>
      </c>
      <c r="AS708">
        <v>0</v>
      </c>
      <c r="AT708">
        <v>0</v>
      </c>
      <c r="AU708">
        <v>0</v>
      </c>
      <c r="AV708">
        <v>0</v>
      </c>
      <c r="AW708">
        <v>0</v>
      </c>
      <c r="AX708">
        <v>0</v>
      </c>
      <c r="AY708">
        <v>0</v>
      </c>
      <c r="AZ708">
        <v>0</v>
      </c>
      <c r="BA708">
        <v>1</v>
      </c>
      <c r="BB708">
        <v>0</v>
      </c>
      <c r="BC708">
        <v>0</v>
      </c>
      <c r="BD708">
        <v>0</v>
      </c>
      <c r="BE708">
        <v>0</v>
      </c>
      <c r="BF708">
        <v>0</v>
      </c>
      <c r="BG708" s="20">
        <v>1</v>
      </c>
      <c r="BH708" s="20">
        <v>0</v>
      </c>
      <c r="BI708" s="20">
        <v>38</v>
      </c>
      <c r="BJ708" s="20">
        <v>7</v>
      </c>
      <c r="BK708" s="20">
        <v>127</v>
      </c>
      <c r="BL708" s="20">
        <v>455</v>
      </c>
      <c r="BM708" s="20">
        <v>321</v>
      </c>
      <c r="BN708" s="20">
        <v>50</v>
      </c>
      <c r="BO708" s="20">
        <v>24</v>
      </c>
      <c r="BP708" s="20">
        <v>3116</v>
      </c>
      <c r="BQ708" s="20">
        <v>662</v>
      </c>
      <c r="BR708" s="20">
        <v>0</v>
      </c>
      <c r="BS708" s="20">
        <v>169</v>
      </c>
      <c r="BT708" s="20">
        <v>1291</v>
      </c>
      <c r="BU708" s="20">
        <v>110</v>
      </c>
      <c r="BV708" s="20">
        <v>1411</v>
      </c>
    </row>
    <row r="709" spans="1:74" x14ac:dyDescent="0.25">
      <c r="A709" s="20" t="s">
        <v>449</v>
      </c>
      <c r="B709" s="20" t="s">
        <v>547</v>
      </c>
      <c r="C709" s="20" t="s">
        <v>548</v>
      </c>
      <c r="D709" s="1">
        <v>44606</v>
      </c>
      <c r="E709">
        <v>59</v>
      </c>
      <c r="F709">
        <v>2</v>
      </c>
      <c r="G709">
        <v>1</v>
      </c>
      <c r="H709">
        <v>0</v>
      </c>
      <c r="I709">
        <v>0</v>
      </c>
      <c r="J709">
        <v>26</v>
      </c>
      <c r="K709">
        <v>10</v>
      </c>
      <c r="L709">
        <v>7</v>
      </c>
      <c r="M709">
        <v>1</v>
      </c>
      <c r="N709">
        <v>8</v>
      </c>
      <c r="O709">
        <v>4</v>
      </c>
      <c r="P709">
        <v>0</v>
      </c>
      <c r="Q709">
        <v>0</v>
      </c>
      <c r="R709">
        <v>163</v>
      </c>
      <c r="S709">
        <v>96</v>
      </c>
      <c r="T709">
        <v>20</v>
      </c>
      <c r="U709">
        <v>12</v>
      </c>
      <c r="V709">
        <v>1</v>
      </c>
      <c r="W709">
        <v>759</v>
      </c>
      <c r="X709">
        <v>251</v>
      </c>
      <c r="Y709">
        <v>109</v>
      </c>
      <c r="Z709">
        <v>148</v>
      </c>
      <c r="AA709">
        <v>17</v>
      </c>
      <c r="AB709">
        <v>460</v>
      </c>
      <c r="AC709">
        <v>183</v>
      </c>
      <c r="AD709">
        <v>16</v>
      </c>
      <c r="AE709">
        <v>101</v>
      </c>
      <c r="AF709">
        <v>5</v>
      </c>
      <c r="AG709">
        <v>87</v>
      </c>
      <c r="AH709">
        <v>27</v>
      </c>
      <c r="AI709">
        <v>2</v>
      </c>
      <c r="AJ709">
        <v>25</v>
      </c>
      <c r="AK709">
        <v>3</v>
      </c>
      <c r="AL709">
        <v>28</v>
      </c>
      <c r="AM709">
        <v>19</v>
      </c>
      <c r="AN709">
        <v>4</v>
      </c>
      <c r="AO709">
        <v>0</v>
      </c>
      <c r="AP709">
        <v>0</v>
      </c>
      <c r="AQ709">
        <v>0</v>
      </c>
      <c r="AR709">
        <v>1</v>
      </c>
      <c r="AS709">
        <v>0</v>
      </c>
      <c r="AT709">
        <v>0</v>
      </c>
      <c r="AU709">
        <v>0</v>
      </c>
      <c r="AV709">
        <v>0</v>
      </c>
      <c r="AW709">
        <v>0</v>
      </c>
      <c r="AX709">
        <v>0</v>
      </c>
      <c r="AY709">
        <v>0</v>
      </c>
      <c r="AZ709">
        <v>0</v>
      </c>
      <c r="BA709">
        <v>1</v>
      </c>
      <c r="BB709">
        <v>0</v>
      </c>
      <c r="BC709">
        <v>0</v>
      </c>
      <c r="BD709">
        <v>0</v>
      </c>
      <c r="BE709">
        <v>0</v>
      </c>
      <c r="BF709">
        <v>0</v>
      </c>
      <c r="BG709" s="20">
        <v>1</v>
      </c>
      <c r="BH709" s="20">
        <v>0</v>
      </c>
      <c r="BI709" s="20">
        <v>40</v>
      </c>
      <c r="BJ709" s="20">
        <v>7</v>
      </c>
      <c r="BK709" s="20">
        <v>128</v>
      </c>
      <c r="BL709" s="20">
        <v>455</v>
      </c>
      <c r="BM709" s="20">
        <v>324</v>
      </c>
      <c r="BN709" s="20">
        <v>50</v>
      </c>
      <c r="BO709" s="20">
        <v>24</v>
      </c>
      <c r="BP709" s="20">
        <v>3118</v>
      </c>
      <c r="BQ709" s="20">
        <v>677</v>
      </c>
      <c r="BR709" s="20">
        <v>0</v>
      </c>
      <c r="BS709" s="20">
        <v>168</v>
      </c>
      <c r="BT709" s="20">
        <v>1288</v>
      </c>
      <c r="BU709" s="20">
        <v>113</v>
      </c>
      <c r="BV709" s="20">
        <v>1419</v>
      </c>
    </row>
    <row r="710" spans="1:74" x14ac:dyDescent="0.25">
      <c r="A710" s="20" t="s">
        <v>449</v>
      </c>
      <c r="B710" s="20" t="s">
        <v>549</v>
      </c>
      <c r="C710" s="20" t="s">
        <v>550</v>
      </c>
      <c r="D710" s="1">
        <v>44493</v>
      </c>
      <c r="E710">
        <v>71</v>
      </c>
      <c r="F710">
        <v>1</v>
      </c>
      <c r="G710">
        <v>0</v>
      </c>
      <c r="H710">
        <v>0</v>
      </c>
      <c r="I710">
        <v>0</v>
      </c>
      <c r="J710">
        <v>13</v>
      </c>
      <c r="K710">
        <v>32</v>
      </c>
      <c r="L710">
        <v>2</v>
      </c>
      <c r="M710">
        <v>0</v>
      </c>
      <c r="N710">
        <v>12</v>
      </c>
      <c r="O710">
        <v>0</v>
      </c>
      <c r="P710">
        <v>3</v>
      </c>
      <c r="Q710">
        <v>0</v>
      </c>
      <c r="R710">
        <v>186</v>
      </c>
      <c r="S710">
        <v>0</v>
      </c>
      <c r="T710">
        <v>31</v>
      </c>
      <c r="U710">
        <v>0</v>
      </c>
      <c r="V710">
        <v>1</v>
      </c>
      <c r="W710">
        <v>761</v>
      </c>
      <c r="X710">
        <v>0</v>
      </c>
      <c r="Y710">
        <v>38</v>
      </c>
      <c r="Z710">
        <v>96</v>
      </c>
      <c r="AA710">
        <v>32</v>
      </c>
      <c r="AB710">
        <v>437</v>
      </c>
      <c r="AC710">
        <v>21</v>
      </c>
      <c r="AD710">
        <v>150</v>
      </c>
      <c r="AE710">
        <v>22</v>
      </c>
      <c r="AF710">
        <v>0</v>
      </c>
      <c r="AG710">
        <v>33</v>
      </c>
      <c r="AH710">
        <v>0</v>
      </c>
      <c r="AI710">
        <v>1</v>
      </c>
      <c r="AJ710">
        <v>8</v>
      </c>
      <c r="AK710">
        <v>1</v>
      </c>
      <c r="AL710">
        <v>25</v>
      </c>
      <c r="AM710">
        <v>0</v>
      </c>
      <c r="AN710">
        <v>2</v>
      </c>
      <c r="AO710">
        <v>0</v>
      </c>
      <c r="AP710">
        <v>0</v>
      </c>
      <c r="AQ710">
        <v>0</v>
      </c>
      <c r="AR710">
        <v>0</v>
      </c>
      <c r="AS710">
        <v>0</v>
      </c>
      <c r="AT710">
        <v>0</v>
      </c>
      <c r="AU710">
        <v>0</v>
      </c>
      <c r="AV710">
        <v>0</v>
      </c>
      <c r="AW710">
        <v>0</v>
      </c>
      <c r="AX710">
        <v>0</v>
      </c>
      <c r="AY710">
        <v>0</v>
      </c>
      <c r="AZ710">
        <v>2</v>
      </c>
      <c r="BA710">
        <v>1</v>
      </c>
      <c r="BB710">
        <v>22</v>
      </c>
      <c r="BC710">
        <v>274</v>
      </c>
      <c r="BD710">
        <v>0</v>
      </c>
      <c r="BE710">
        <v>1</v>
      </c>
      <c r="BF710">
        <v>5</v>
      </c>
      <c r="BG710" s="20"/>
      <c r="BH710" s="20"/>
      <c r="BI710" s="20"/>
      <c r="BJ710" s="20"/>
      <c r="BK710" s="20"/>
      <c r="BL710" s="20"/>
      <c r="BM710" s="20"/>
      <c r="BN710" s="20"/>
      <c r="BO710" s="20"/>
      <c r="BP710" s="20"/>
      <c r="BQ710" s="20"/>
      <c r="BR710" s="20"/>
      <c r="BS710" s="20"/>
      <c r="BT710" s="20"/>
      <c r="BU710" s="20"/>
      <c r="BV710" s="20"/>
    </row>
    <row r="711" spans="1:74" x14ac:dyDescent="0.25">
      <c r="A711" s="20" t="s">
        <v>449</v>
      </c>
      <c r="B711" s="20" t="s">
        <v>549</v>
      </c>
      <c r="C711" s="20" t="s">
        <v>550</v>
      </c>
      <c r="D711" s="1">
        <v>44500</v>
      </c>
      <c r="E711">
        <v>71</v>
      </c>
      <c r="F711">
        <v>1</v>
      </c>
      <c r="G711">
        <v>1</v>
      </c>
      <c r="H711">
        <v>0</v>
      </c>
      <c r="I711">
        <v>0</v>
      </c>
      <c r="J711">
        <v>16</v>
      </c>
      <c r="K711">
        <v>32</v>
      </c>
      <c r="L711">
        <v>2</v>
      </c>
      <c r="M711">
        <v>0</v>
      </c>
      <c r="N711">
        <v>12</v>
      </c>
      <c r="O711">
        <v>0</v>
      </c>
      <c r="P711">
        <v>3</v>
      </c>
      <c r="Q711">
        <v>0</v>
      </c>
      <c r="R711">
        <v>185</v>
      </c>
      <c r="S711">
        <v>0</v>
      </c>
      <c r="T711">
        <v>54</v>
      </c>
      <c r="U711">
        <v>0</v>
      </c>
      <c r="V711">
        <v>1</v>
      </c>
      <c r="W711">
        <v>758</v>
      </c>
      <c r="X711">
        <v>0</v>
      </c>
      <c r="Y711">
        <v>55</v>
      </c>
      <c r="Z711">
        <v>95</v>
      </c>
      <c r="AA711">
        <v>32</v>
      </c>
      <c r="AB711">
        <v>436</v>
      </c>
      <c r="AC711">
        <v>35</v>
      </c>
      <c r="AD711">
        <v>149</v>
      </c>
      <c r="AE711">
        <v>21</v>
      </c>
      <c r="AF711">
        <v>0</v>
      </c>
      <c r="AG711">
        <v>34</v>
      </c>
      <c r="AH711">
        <v>0</v>
      </c>
      <c r="AI711">
        <v>1</v>
      </c>
      <c r="AJ711">
        <v>8</v>
      </c>
      <c r="AK711">
        <v>1</v>
      </c>
      <c r="AL711">
        <v>25</v>
      </c>
      <c r="AM711">
        <v>0</v>
      </c>
      <c r="AN711">
        <v>2</v>
      </c>
      <c r="AO711">
        <v>0</v>
      </c>
      <c r="AP711">
        <v>0</v>
      </c>
      <c r="AQ711">
        <v>0</v>
      </c>
      <c r="AR711">
        <v>0</v>
      </c>
      <c r="AS711">
        <v>0</v>
      </c>
      <c r="AT711">
        <v>0</v>
      </c>
      <c r="AU711">
        <v>0</v>
      </c>
      <c r="AV711">
        <v>0</v>
      </c>
      <c r="AW711">
        <v>0</v>
      </c>
      <c r="AX711">
        <v>0</v>
      </c>
      <c r="AY711">
        <v>0</v>
      </c>
      <c r="AZ711">
        <v>2</v>
      </c>
      <c r="BA711">
        <v>1</v>
      </c>
      <c r="BB711">
        <v>22</v>
      </c>
      <c r="BC711">
        <v>274</v>
      </c>
      <c r="BD711">
        <v>0</v>
      </c>
      <c r="BE711">
        <v>1</v>
      </c>
      <c r="BF711">
        <v>5</v>
      </c>
      <c r="BG711" s="20"/>
      <c r="BH711" s="20"/>
      <c r="BI711" s="20"/>
      <c r="BJ711" s="20"/>
      <c r="BK711" s="20"/>
      <c r="BL711" s="20"/>
      <c r="BM711" s="20"/>
      <c r="BN711" s="20"/>
      <c r="BO711" s="20"/>
      <c r="BP711" s="20"/>
      <c r="BQ711" s="20"/>
      <c r="BR711" s="20"/>
      <c r="BS711" s="20"/>
      <c r="BT711" s="20"/>
      <c r="BU711" s="20"/>
      <c r="BV711" s="20"/>
    </row>
    <row r="712" spans="1:74" x14ac:dyDescent="0.25">
      <c r="A712" s="20" t="s">
        <v>449</v>
      </c>
      <c r="B712" s="20" t="s">
        <v>549</v>
      </c>
      <c r="C712" s="20" t="s">
        <v>550</v>
      </c>
      <c r="D712" s="1">
        <v>44507</v>
      </c>
      <c r="E712">
        <v>71</v>
      </c>
      <c r="F712">
        <v>1</v>
      </c>
      <c r="G712">
        <v>1</v>
      </c>
      <c r="H712">
        <v>0</v>
      </c>
      <c r="I712">
        <v>0</v>
      </c>
      <c r="J712">
        <v>16</v>
      </c>
      <c r="K712">
        <v>31</v>
      </c>
      <c r="L712">
        <v>2</v>
      </c>
      <c r="M712">
        <v>0</v>
      </c>
      <c r="N712">
        <v>11</v>
      </c>
      <c r="O712">
        <v>6</v>
      </c>
      <c r="P712">
        <v>2</v>
      </c>
      <c r="Q712">
        <v>0</v>
      </c>
      <c r="R712">
        <v>183</v>
      </c>
      <c r="S712">
        <v>58</v>
      </c>
      <c r="T712">
        <v>22</v>
      </c>
      <c r="U712">
        <v>0</v>
      </c>
      <c r="V712">
        <v>1</v>
      </c>
      <c r="W712">
        <v>756</v>
      </c>
      <c r="X712">
        <v>63</v>
      </c>
      <c r="Y712">
        <v>272</v>
      </c>
      <c r="Z712">
        <v>93</v>
      </c>
      <c r="AA712">
        <v>31</v>
      </c>
      <c r="AB712">
        <v>437</v>
      </c>
      <c r="AC712">
        <v>50</v>
      </c>
      <c r="AD712">
        <v>148</v>
      </c>
      <c r="AE712">
        <v>21</v>
      </c>
      <c r="AF712">
        <v>0</v>
      </c>
      <c r="AG712">
        <v>35</v>
      </c>
      <c r="AH712">
        <v>1</v>
      </c>
      <c r="AI712">
        <v>1</v>
      </c>
      <c r="AJ712">
        <v>9</v>
      </c>
      <c r="AK712">
        <v>1</v>
      </c>
      <c r="AL712">
        <v>25</v>
      </c>
      <c r="AM712">
        <v>3</v>
      </c>
      <c r="AN712">
        <v>5</v>
      </c>
      <c r="AO712">
        <v>0</v>
      </c>
      <c r="AP712">
        <v>0</v>
      </c>
      <c r="AQ712">
        <v>0</v>
      </c>
      <c r="AR712">
        <v>0</v>
      </c>
      <c r="AS712">
        <v>0</v>
      </c>
      <c r="AT712">
        <v>0</v>
      </c>
      <c r="AU712">
        <v>0</v>
      </c>
      <c r="AV712">
        <v>0</v>
      </c>
      <c r="AW712">
        <v>0</v>
      </c>
      <c r="AX712">
        <v>0</v>
      </c>
      <c r="AY712">
        <v>0</v>
      </c>
      <c r="AZ712">
        <v>0</v>
      </c>
      <c r="BA712">
        <v>1</v>
      </c>
      <c r="BB712">
        <v>0</v>
      </c>
      <c r="BC712">
        <v>0</v>
      </c>
      <c r="BD712">
        <v>0</v>
      </c>
      <c r="BE712">
        <v>0</v>
      </c>
      <c r="BF712">
        <v>0</v>
      </c>
      <c r="BG712" s="20">
        <v>1</v>
      </c>
      <c r="BH712" s="20">
        <v>0</v>
      </c>
      <c r="BI712" s="20">
        <v>36</v>
      </c>
      <c r="BJ712" s="20">
        <v>8</v>
      </c>
      <c r="BK712" s="20">
        <v>153</v>
      </c>
      <c r="BL712" s="20">
        <v>324</v>
      </c>
      <c r="BM712" s="20">
        <v>256</v>
      </c>
      <c r="BN712" s="20">
        <v>23</v>
      </c>
      <c r="BO712" s="20">
        <v>17</v>
      </c>
      <c r="BP712" s="20"/>
      <c r="BQ712" s="20"/>
      <c r="BR712" s="20"/>
      <c r="BS712" s="20"/>
      <c r="BT712" s="20"/>
      <c r="BU712" s="20"/>
      <c r="BV712" s="20"/>
    </row>
    <row r="713" spans="1:74" x14ac:dyDescent="0.25">
      <c r="A713" s="20" t="s">
        <v>449</v>
      </c>
      <c r="B713" s="20" t="s">
        <v>549</v>
      </c>
      <c r="C713" s="20" t="s">
        <v>550</v>
      </c>
      <c r="D713" s="1">
        <v>44514</v>
      </c>
      <c r="E713">
        <v>72</v>
      </c>
      <c r="F713">
        <v>1</v>
      </c>
      <c r="G713">
        <v>1</v>
      </c>
      <c r="H713">
        <v>0</v>
      </c>
      <c r="I713">
        <v>0</v>
      </c>
      <c r="J713">
        <v>16</v>
      </c>
      <c r="K713">
        <v>32</v>
      </c>
      <c r="L713">
        <v>2</v>
      </c>
      <c r="M713">
        <v>0</v>
      </c>
      <c r="N713">
        <v>11</v>
      </c>
      <c r="O713">
        <v>7</v>
      </c>
      <c r="P713">
        <v>2</v>
      </c>
      <c r="Q713">
        <v>0</v>
      </c>
      <c r="R713">
        <v>186</v>
      </c>
      <c r="S713">
        <v>70</v>
      </c>
      <c r="T713">
        <v>22</v>
      </c>
      <c r="U713">
        <v>0</v>
      </c>
      <c r="V713">
        <v>2</v>
      </c>
      <c r="W713">
        <v>753</v>
      </c>
      <c r="X713">
        <v>72</v>
      </c>
      <c r="Y713">
        <v>268</v>
      </c>
      <c r="Z713">
        <v>89</v>
      </c>
      <c r="AA713">
        <v>32</v>
      </c>
      <c r="AB713">
        <v>438</v>
      </c>
      <c r="AC713">
        <v>55</v>
      </c>
      <c r="AD713">
        <v>147</v>
      </c>
      <c r="AE713">
        <v>21</v>
      </c>
      <c r="AF713">
        <v>0</v>
      </c>
      <c r="AG713">
        <v>35</v>
      </c>
      <c r="AH713">
        <v>2</v>
      </c>
      <c r="AI713">
        <v>1</v>
      </c>
      <c r="AJ713">
        <v>9</v>
      </c>
      <c r="AK713">
        <v>1</v>
      </c>
      <c r="AL713">
        <v>24</v>
      </c>
      <c r="AM713">
        <v>3</v>
      </c>
      <c r="AN713">
        <v>4</v>
      </c>
      <c r="AO713">
        <v>0</v>
      </c>
      <c r="AP713">
        <v>0</v>
      </c>
      <c r="AQ713">
        <v>0</v>
      </c>
      <c r="AR713">
        <v>0</v>
      </c>
      <c r="AS713">
        <v>0</v>
      </c>
      <c r="AT713">
        <v>0</v>
      </c>
      <c r="AU713">
        <v>0</v>
      </c>
      <c r="AV713">
        <v>0</v>
      </c>
      <c r="AW713">
        <v>0</v>
      </c>
      <c r="AX713">
        <v>0</v>
      </c>
      <c r="AY713">
        <v>0</v>
      </c>
      <c r="AZ713">
        <v>0</v>
      </c>
      <c r="BA713">
        <v>1</v>
      </c>
      <c r="BB713">
        <v>0</v>
      </c>
      <c r="BC713">
        <v>0</v>
      </c>
      <c r="BD713">
        <v>0</v>
      </c>
      <c r="BE713">
        <v>0</v>
      </c>
      <c r="BF713">
        <v>0</v>
      </c>
      <c r="BG713" s="20">
        <v>1</v>
      </c>
      <c r="BH713" s="20">
        <v>0</v>
      </c>
      <c r="BI713" s="20">
        <v>36</v>
      </c>
      <c r="BJ713" s="20">
        <v>8</v>
      </c>
      <c r="BK713" s="20">
        <v>155</v>
      </c>
      <c r="BL713" s="20">
        <v>325</v>
      </c>
      <c r="BM713" s="20">
        <v>258</v>
      </c>
      <c r="BN713" s="20">
        <v>23</v>
      </c>
      <c r="BO713" s="20">
        <v>17</v>
      </c>
      <c r="BP713" s="20"/>
      <c r="BQ713" s="20"/>
      <c r="BR713" s="20"/>
      <c r="BS713" s="20"/>
      <c r="BT713" s="20"/>
      <c r="BU713" s="20"/>
      <c r="BV713" s="20"/>
    </row>
    <row r="714" spans="1:74" x14ac:dyDescent="0.25">
      <c r="A714" s="20" t="s">
        <v>449</v>
      </c>
      <c r="B714" s="20" t="s">
        <v>549</v>
      </c>
      <c r="C714" s="20" t="s">
        <v>550</v>
      </c>
      <c r="D714" s="1">
        <v>44521</v>
      </c>
      <c r="E714">
        <v>72</v>
      </c>
      <c r="F714">
        <v>1</v>
      </c>
      <c r="G714">
        <v>1</v>
      </c>
      <c r="H714">
        <v>0</v>
      </c>
      <c r="I714">
        <v>0</v>
      </c>
      <c r="J714">
        <v>16</v>
      </c>
      <c r="K714">
        <v>32</v>
      </c>
      <c r="L714">
        <v>2</v>
      </c>
      <c r="M714">
        <v>0</v>
      </c>
      <c r="N714">
        <v>11</v>
      </c>
      <c r="O714">
        <v>7</v>
      </c>
      <c r="P714">
        <v>2</v>
      </c>
      <c r="Q714">
        <v>0</v>
      </c>
      <c r="R714">
        <v>186</v>
      </c>
      <c r="S714">
        <v>74</v>
      </c>
      <c r="T714">
        <v>22</v>
      </c>
      <c r="U714">
        <v>0</v>
      </c>
      <c r="V714">
        <v>2</v>
      </c>
      <c r="W714">
        <v>755</v>
      </c>
      <c r="X714">
        <v>79</v>
      </c>
      <c r="Y714">
        <v>264</v>
      </c>
      <c r="Z714">
        <v>89</v>
      </c>
      <c r="AA714">
        <v>33</v>
      </c>
      <c r="AB714">
        <v>437</v>
      </c>
      <c r="AC714">
        <v>59</v>
      </c>
      <c r="AD714">
        <v>146</v>
      </c>
      <c r="AE714">
        <v>21</v>
      </c>
      <c r="AF714">
        <v>0</v>
      </c>
      <c r="AG714">
        <v>36</v>
      </c>
      <c r="AH714">
        <v>4</v>
      </c>
      <c r="AI714">
        <v>2</v>
      </c>
      <c r="AJ714">
        <v>9</v>
      </c>
      <c r="AK714">
        <v>1</v>
      </c>
      <c r="AL714">
        <v>23</v>
      </c>
      <c r="AM714">
        <v>3</v>
      </c>
      <c r="AN714">
        <v>4</v>
      </c>
      <c r="AO714">
        <v>0</v>
      </c>
      <c r="AP714">
        <v>0</v>
      </c>
      <c r="AQ714">
        <v>0</v>
      </c>
      <c r="AR714">
        <v>0</v>
      </c>
      <c r="AS714">
        <v>0</v>
      </c>
      <c r="AT714">
        <v>0</v>
      </c>
      <c r="AU714">
        <v>0</v>
      </c>
      <c r="AV714">
        <v>0</v>
      </c>
      <c r="AW714">
        <v>0</v>
      </c>
      <c r="AX714">
        <v>0</v>
      </c>
      <c r="AY714">
        <v>0</v>
      </c>
      <c r="AZ714">
        <v>0</v>
      </c>
      <c r="BA714">
        <v>1</v>
      </c>
      <c r="BB714">
        <v>0</v>
      </c>
      <c r="BC714">
        <v>0</v>
      </c>
      <c r="BD714">
        <v>0</v>
      </c>
      <c r="BE714">
        <v>0</v>
      </c>
      <c r="BF714">
        <v>0</v>
      </c>
      <c r="BG714" s="20">
        <v>1</v>
      </c>
      <c r="BH714" s="20">
        <v>0</v>
      </c>
      <c r="BI714" s="20">
        <v>36</v>
      </c>
      <c r="BJ714" s="20">
        <v>8</v>
      </c>
      <c r="BK714" s="20">
        <v>156</v>
      </c>
      <c r="BL714" s="20">
        <v>329</v>
      </c>
      <c r="BM714" s="20">
        <v>258</v>
      </c>
      <c r="BN714" s="20">
        <v>23</v>
      </c>
      <c r="BO714" s="20">
        <v>17</v>
      </c>
      <c r="BP714" s="20"/>
      <c r="BQ714" s="20"/>
      <c r="BR714" s="20"/>
      <c r="BS714" s="20"/>
      <c r="BT714" s="20"/>
      <c r="BU714" s="20"/>
      <c r="BV714" s="20"/>
    </row>
    <row r="715" spans="1:74" x14ac:dyDescent="0.25">
      <c r="A715" s="20" t="s">
        <v>449</v>
      </c>
      <c r="B715" s="20" t="s">
        <v>549</v>
      </c>
      <c r="C715" s="20" t="s">
        <v>550</v>
      </c>
      <c r="D715" s="1">
        <v>44528</v>
      </c>
      <c r="E715">
        <v>72</v>
      </c>
      <c r="F715">
        <v>1</v>
      </c>
      <c r="G715">
        <v>1</v>
      </c>
      <c r="H715">
        <v>0</v>
      </c>
      <c r="I715">
        <v>0</v>
      </c>
      <c r="J715">
        <v>16</v>
      </c>
      <c r="K715">
        <v>32</v>
      </c>
      <c r="L715">
        <v>2</v>
      </c>
      <c r="M715">
        <v>0</v>
      </c>
      <c r="N715">
        <v>11</v>
      </c>
      <c r="O715">
        <v>7</v>
      </c>
      <c r="P715">
        <v>2</v>
      </c>
      <c r="Q715">
        <v>0</v>
      </c>
      <c r="R715">
        <v>186</v>
      </c>
      <c r="S715">
        <v>87</v>
      </c>
      <c r="T715">
        <v>21</v>
      </c>
      <c r="U715">
        <v>0</v>
      </c>
      <c r="V715">
        <v>2</v>
      </c>
      <c r="W715">
        <v>753</v>
      </c>
      <c r="X715">
        <v>89</v>
      </c>
      <c r="Y715">
        <v>262</v>
      </c>
      <c r="Z715">
        <v>85</v>
      </c>
      <c r="AA715">
        <v>32</v>
      </c>
      <c r="AB715">
        <v>436</v>
      </c>
      <c r="AC715">
        <v>64</v>
      </c>
      <c r="AD715">
        <v>146</v>
      </c>
      <c r="AE715">
        <v>21</v>
      </c>
      <c r="AF715">
        <v>0</v>
      </c>
      <c r="AG715">
        <v>36</v>
      </c>
      <c r="AH715">
        <v>4</v>
      </c>
      <c r="AI715">
        <v>2</v>
      </c>
      <c r="AJ715">
        <v>9</v>
      </c>
      <c r="AK715">
        <v>1</v>
      </c>
      <c r="AL715">
        <v>23</v>
      </c>
      <c r="AM715">
        <v>6</v>
      </c>
      <c r="AN715">
        <v>4</v>
      </c>
      <c r="AO715">
        <v>0</v>
      </c>
      <c r="AP715">
        <v>0</v>
      </c>
      <c r="AQ715">
        <v>0</v>
      </c>
      <c r="AR715">
        <v>0</v>
      </c>
      <c r="AS715">
        <v>0</v>
      </c>
      <c r="AT715">
        <v>0</v>
      </c>
      <c r="AU715">
        <v>0</v>
      </c>
      <c r="AV715">
        <v>0</v>
      </c>
      <c r="AW715">
        <v>0</v>
      </c>
      <c r="AX715">
        <v>0</v>
      </c>
      <c r="AY715">
        <v>0</v>
      </c>
      <c r="AZ715">
        <v>0</v>
      </c>
      <c r="BA715">
        <v>1</v>
      </c>
      <c r="BB715">
        <v>0</v>
      </c>
      <c r="BC715">
        <v>0</v>
      </c>
      <c r="BD715">
        <v>0</v>
      </c>
      <c r="BE715">
        <v>0</v>
      </c>
      <c r="BF715">
        <v>0</v>
      </c>
      <c r="BG715" s="20">
        <v>1</v>
      </c>
      <c r="BH715" s="20">
        <v>0</v>
      </c>
      <c r="BI715" s="20">
        <v>36</v>
      </c>
      <c r="BJ715" s="20">
        <v>8</v>
      </c>
      <c r="BK715" s="20">
        <v>156</v>
      </c>
      <c r="BL715" s="20">
        <v>333</v>
      </c>
      <c r="BM715" s="20">
        <v>257</v>
      </c>
      <c r="BN715" s="20">
        <v>23</v>
      </c>
      <c r="BO715" s="20">
        <v>17</v>
      </c>
      <c r="BP715" s="20"/>
      <c r="BQ715" s="20"/>
      <c r="BR715" s="20"/>
      <c r="BS715" s="20"/>
      <c r="BT715" s="20"/>
      <c r="BU715" s="20"/>
      <c r="BV715" s="20"/>
    </row>
    <row r="716" spans="1:74" x14ac:dyDescent="0.25">
      <c r="A716" s="20" t="s">
        <v>449</v>
      </c>
      <c r="B716" s="20" t="s">
        <v>549</v>
      </c>
      <c r="C716" s="20" t="s">
        <v>550</v>
      </c>
      <c r="D716" s="1">
        <v>44535</v>
      </c>
      <c r="E716">
        <v>72</v>
      </c>
      <c r="F716">
        <v>1</v>
      </c>
      <c r="G716">
        <v>1</v>
      </c>
      <c r="H716">
        <v>0</v>
      </c>
      <c r="I716">
        <v>0</v>
      </c>
      <c r="J716">
        <v>16</v>
      </c>
      <c r="K716">
        <v>32</v>
      </c>
      <c r="L716">
        <v>2</v>
      </c>
      <c r="M716">
        <v>0</v>
      </c>
      <c r="N716">
        <v>11</v>
      </c>
      <c r="O716">
        <v>7</v>
      </c>
      <c r="P716">
        <v>2</v>
      </c>
      <c r="Q716">
        <v>0</v>
      </c>
      <c r="R716">
        <v>185</v>
      </c>
      <c r="S716">
        <v>89</v>
      </c>
      <c r="T716">
        <v>21</v>
      </c>
      <c r="U716">
        <v>0</v>
      </c>
      <c r="V716">
        <v>2</v>
      </c>
      <c r="W716">
        <v>751</v>
      </c>
      <c r="X716">
        <v>95</v>
      </c>
      <c r="Y716">
        <v>260</v>
      </c>
      <c r="Z716">
        <v>83</v>
      </c>
      <c r="AA716">
        <v>32</v>
      </c>
      <c r="AB716">
        <v>438</v>
      </c>
      <c r="AC716">
        <v>82</v>
      </c>
      <c r="AD716">
        <v>146</v>
      </c>
      <c r="AE716">
        <v>21</v>
      </c>
      <c r="AF716">
        <v>0</v>
      </c>
      <c r="AG716">
        <v>36</v>
      </c>
      <c r="AH716">
        <v>6</v>
      </c>
      <c r="AI716">
        <v>2</v>
      </c>
      <c r="AJ716">
        <v>9</v>
      </c>
      <c r="AK716">
        <v>1</v>
      </c>
      <c r="AL716">
        <v>23</v>
      </c>
      <c r="AM716">
        <v>7</v>
      </c>
      <c r="AN716">
        <v>4</v>
      </c>
      <c r="AO716">
        <v>0</v>
      </c>
      <c r="AP716">
        <v>0</v>
      </c>
      <c r="AQ716">
        <v>0</v>
      </c>
      <c r="AR716">
        <v>0</v>
      </c>
      <c r="AS716">
        <v>0</v>
      </c>
      <c r="AT716">
        <v>0</v>
      </c>
      <c r="AU716">
        <v>0</v>
      </c>
      <c r="AV716">
        <v>0</v>
      </c>
      <c r="AW716">
        <v>0</v>
      </c>
      <c r="AX716">
        <v>0</v>
      </c>
      <c r="AY716">
        <v>0</v>
      </c>
      <c r="AZ716">
        <v>0</v>
      </c>
      <c r="BA716">
        <v>1</v>
      </c>
      <c r="BB716">
        <v>0</v>
      </c>
      <c r="BC716">
        <v>0</v>
      </c>
      <c r="BD716">
        <v>0</v>
      </c>
      <c r="BE716">
        <v>0</v>
      </c>
      <c r="BF716">
        <v>0</v>
      </c>
      <c r="BG716" s="20">
        <v>1</v>
      </c>
      <c r="BH716" s="20">
        <v>0</v>
      </c>
      <c r="BI716" s="20">
        <v>36</v>
      </c>
      <c r="BJ716" s="20">
        <v>8</v>
      </c>
      <c r="BK716" s="20">
        <v>155</v>
      </c>
      <c r="BL716" s="20">
        <v>336</v>
      </c>
      <c r="BM716" s="20">
        <v>260</v>
      </c>
      <c r="BN716" s="20">
        <v>23</v>
      </c>
      <c r="BO716" s="20">
        <v>17</v>
      </c>
      <c r="BP716" s="20"/>
      <c r="BQ716" s="20"/>
      <c r="BR716" s="20"/>
      <c r="BS716" s="20"/>
      <c r="BT716" s="20"/>
      <c r="BU716" s="20"/>
      <c r="BV716" s="20"/>
    </row>
    <row r="717" spans="1:74" x14ac:dyDescent="0.25">
      <c r="A717" s="20" t="s">
        <v>449</v>
      </c>
      <c r="B717" s="20" t="s">
        <v>549</v>
      </c>
      <c r="C717" s="20" t="s">
        <v>550</v>
      </c>
      <c r="D717" s="1">
        <v>44542</v>
      </c>
      <c r="E717">
        <v>72</v>
      </c>
      <c r="F717">
        <v>1</v>
      </c>
      <c r="G717">
        <v>1</v>
      </c>
      <c r="H717">
        <v>0</v>
      </c>
      <c r="I717">
        <v>0</v>
      </c>
      <c r="J717">
        <v>17</v>
      </c>
      <c r="K717">
        <v>31</v>
      </c>
      <c r="L717">
        <v>2</v>
      </c>
      <c r="M717">
        <v>0</v>
      </c>
      <c r="N717">
        <v>11</v>
      </c>
      <c r="O717">
        <v>7</v>
      </c>
      <c r="P717">
        <v>2</v>
      </c>
      <c r="Q717">
        <v>0</v>
      </c>
      <c r="R717">
        <v>185</v>
      </c>
      <c r="S717">
        <v>90</v>
      </c>
      <c r="T717">
        <v>21</v>
      </c>
      <c r="U717">
        <v>0</v>
      </c>
      <c r="V717">
        <v>2</v>
      </c>
      <c r="W717">
        <v>746</v>
      </c>
      <c r="X717">
        <v>103</v>
      </c>
      <c r="Y717">
        <v>256</v>
      </c>
      <c r="Z717">
        <v>80</v>
      </c>
      <c r="AA717">
        <v>33</v>
      </c>
      <c r="AB717">
        <v>438</v>
      </c>
      <c r="AC717">
        <v>94</v>
      </c>
      <c r="AD717">
        <v>145</v>
      </c>
      <c r="AE717">
        <v>21</v>
      </c>
      <c r="AF717">
        <v>0</v>
      </c>
      <c r="AG717">
        <v>36</v>
      </c>
      <c r="AH717">
        <v>6</v>
      </c>
      <c r="AI717">
        <v>2</v>
      </c>
      <c r="AJ717">
        <v>9</v>
      </c>
      <c r="AK717">
        <v>1</v>
      </c>
      <c r="AL717">
        <v>23</v>
      </c>
      <c r="AM717">
        <v>7</v>
      </c>
      <c r="AN717">
        <v>4</v>
      </c>
      <c r="AO717">
        <v>0</v>
      </c>
      <c r="AP717">
        <v>0</v>
      </c>
      <c r="AQ717">
        <v>0</v>
      </c>
      <c r="AR717">
        <v>0</v>
      </c>
      <c r="AS717">
        <v>0</v>
      </c>
      <c r="AT717">
        <v>0</v>
      </c>
      <c r="AU717">
        <v>0</v>
      </c>
      <c r="AV717">
        <v>0</v>
      </c>
      <c r="AW717">
        <v>0</v>
      </c>
      <c r="AX717">
        <v>0</v>
      </c>
      <c r="AY717">
        <v>0</v>
      </c>
      <c r="AZ717">
        <v>0</v>
      </c>
      <c r="BA717">
        <v>1</v>
      </c>
      <c r="BB717">
        <v>0</v>
      </c>
      <c r="BC717">
        <v>0</v>
      </c>
      <c r="BD717">
        <v>0</v>
      </c>
      <c r="BE717">
        <v>0</v>
      </c>
      <c r="BF717">
        <v>0</v>
      </c>
      <c r="BG717" s="20">
        <v>1</v>
      </c>
      <c r="BH717" s="20">
        <v>0</v>
      </c>
      <c r="BI717" s="20">
        <v>37</v>
      </c>
      <c r="BJ717" s="20">
        <v>8</v>
      </c>
      <c r="BK717" s="20">
        <v>155</v>
      </c>
      <c r="BL717" s="20">
        <v>338</v>
      </c>
      <c r="BM717" s="20">
        <v>260</v>
      </c>
      <c r="BN717" s="20">
        <v>23</v>
      </c>
      <c r="BO717" s="20">
        <v>17</v>
      </c>
      <c r="BP717" s="20"/>
      <c r="BQ717" s="20"/>
      <c r="BR717" s="20"/>
      <c r="BS717" s="20"/>
      <c r="BT717" s="20"/>
      <c r="BU717" s="20"/>
      <c r="BV717" s="20"/>
    </row>
    <row r="718" spans="1:74" x14ac:dyDescent="0.25">
      <c r="A718" s="20" t="s">
        <v>449</v>
      </c>
      <c r="B718" s="20" t="s">
        <v>549</v>
      </c>
      <c r="C718" s="20" t="s">
        <v>550</v>
      </c>
      <c r="D718" s="1">
        <v>44549</v>
      </c>
      <c r="E718">
        <v>73</v>
      </c>
      <c r="F718">
        <v>1</v>
      </c>
      <c r="G718">
        <v>1</v>
      </c>
      <c r="H718">
        <v>0</v>
      </c>
      <c r="I718">
        <v>0</v>
      </c>
      <c r="J718">
        <v>17</v>
      </c>
      <c r="K718">
        <v>31</v>
      </c>
      <c r="L718">
        <v>2</v>
      </c>
      <c r="M718">
        <v>1</v>
      </c>
      <c r="N718">
        <v>11</v>
      </c>
      <c r="O718">
        <v>7</v>
      </c>
      <c r="P718">
        <v>2</v>
      </c>
      <c r="Q718">
        <v>0</v>
      </c>
      <c r="R718">
        <v>184</v>
      </c>
      <c r="S718">
        <v>99</v>
      </c>
      <c r="T718">
        <v>21</v>
      </c>
      <c r="U718">
        <v>0</v>
      </c>
      <c r="V718">
        <v>2</v>
      </c>
      <c r="W718">
        <v>746</v>
      </c>
      <c r="X718">
        <v>109</v>
      </c>
      <c r="Y718">
        <v>250</v>
      </c>
      <c r="Z718">
        <v>81</v>
      </c>
      <c r="AA718">
        <v>34</v>
      </c>
      <c r="AB718">
        <v>437</v>
      </c>
      <c r="AC718">
        <v>103</v>
      </c>
      <c r="AD718">
        <v>144</v>
      </c>
      <c r="AE718">
        <v>21</v>
      </c>
      <c r="AF718">
        <v>0</v>
      </c>
      <c r="AG718">
        <v>35</v>
      </c>
      <c r="AH718">
        <v>7</v>
      </c>
      <c r="AI718">
        <v>2</v>
      </c>
      <c r="AJ718">
        <v>9</v>
      </c>
      <c r="AK718">
        <v>1</v>
      </c>
      <c r="AL718">
        <v>24</v>
      </c>
      <c r="AM718">
        <v>7</v>
      </c>
      <c r="AN718">
        <v>4</v>
      </c>
      <c r="AO718">
        <v>0</v>
      </c>
      <c r="AP718">
        <v>0</v>
      </c>
      <c r="AQ718">
        <v>0</v>
      </c>
      <c r="AR718">
        <v>0</v>
      </c>
      <c r="AS718">
        <v>0</v>
      </c>
      <c r="AT718">
        <v>0</v>
      </c>
      <c r="AU718">
        <v>0</v>
      </c>
      <c r="AV718">
        <v>0</v>
      </c>
      <c r="AW718">
        <v>0</v>
      </c>
      <c r="AX718">
        <v>0</v>
      </c>
      <c r="AY718">
        <v>0</v>
      </c>
      <c r="AZ718">
        <v>0</v>
      </c>
      <c r="BA718">
        <v>1</v>
      </c>
      <c r="BB718">
        <v>0</v>
      </c>
      <c r="BC718">
        <v>0</v>
      </c>
      <c r="BD718">
        <v>0</v>
      </c>
      <c r="BE718">
        <v>0</v>
      </c>
      <c r="BF718">
        <v>0</v>
      </c>
      <c r="BG718" s="20">
        <v>1</v>
      </c>
      <c r="BH718" s="20">
        <v>0</v>
      </c>
      <c r="BI718" s="20">
        <v>37</v>
      </c>
      <c r="BJ718" s="20">
        <v>8</v>
      </c>
      <c r="BK718" s="20">
        <v>154</v>
      </c>
      <c r="BL718" s="20">
        <v>339</v>
      </c>
      <c r="BM718" s="20">
        <v>261</v>
      </c>
      <c r="BN718" s="20">
        <v>22</v>
      </c>
      <c r="BO718" s="20">
        <v>18</v>
      </c>
      <c r="BP718" s="20">
        <v>3282</v>
      </c>
      <c r="BQ718" s="20">
        <v>206</v>
      </c>
      <c r="BR718" s="20">
        <v>0</v>
      </c>
      <c r="BS718" s="20">
        <v>442</v>
      </c>
      <c r="BT718" s="20">
        <v>911</v>
      </c>
      <c r="BU718" s="20">
        <v>799</v>
      </c>
      <c r="BV718" s="20">
        <v>950</v>
      </c>
    </row>
    <row r="719" spans="1:74" x14ac:dyDescent="0.25">
      <c r="A719" s="20" t="s">
        <v>449</v>
      </c>
      <c r="B719" s="20" t="s">
        <v>549</v>
      </c>
      <c r="C719" s="20" t="s">
        <v>550</v>
      </c>
      <c r="D719" s="1">
        <v>44558</v>
      </c>
      <c r="E719">
        <v>74</v>
      </c>
      <c r="F719">
        <v>1</v>
      </c>
      <c r="G719">
        <v>1</v>
      </c>
      <c r="H719">
        <v>0</v>
      </c>
      <c r="I719">
        <v>0</v>
      </c>
      <c r="J719">
        <v>19</v>
      </c>
      <c r="K719">
        <v>30</v>
      </c>
      <c r="L719">
        <v>2</v>
      </c>
      <c r="M719">
        <v>2</v>
      </c>
      <c r="N719">
        <v>11</v>
      </c>
      <c r="O719">
        <v>8</v>
      </c>
      <c r="P719">
        <v>2</v>
      </c>
      <c r="Q719">
        <v>0</v>
      </c>
      <c r="R719">
        <v>184</v>
      </c>
      <c r="S719">
        <v>103</v>
      </c>
      <c r="T719">
        <v>20</v>
      </c>
      <c r="U719">
        <v>0</v>
      </c>
      <c r="V719">
        <v>2</v>
      </c>
      <c r="W719">
        <v>752</v>
      </c>
      <c r="X719">
        <v>118</v>
      </c>
      <c r="Y719">
        <v>249</v>
      </c>
      <c r="Z719">
        <v>81</v>
      </c>
      <c r="AA719">
        <v>35</v>
      </c>
      <c r="AB719">
        <v>437</v>
      </c>
      <c r="AC719">
        <v>114</v>
      </c>
      <c r="AD719">
        <v>139</v>
      </c>
      <c r="AE719">
        <v>22</v>
      </c>
      <c r="AF719">
        <v>0</v>
      </c>
      <c r="AG719">
        <v>37</v>
      </c>
      <c r="AH719">
        <v>8</v>
      </c>
      <c r="AI719">
        <v>2</v>
      </c>
      <c r="AJ719">
        <v>10</v>
      </c>
      <c r="AK719">
        <v>0</v>
      </c>
      <c r="AL719">
        <v>21</v>
      </c>
      <c r="AM719">
        <v>9</v>
      </c>
      <c r="AN719">
        <v>4</v>
      </c>
      <c r="AO719">
        <v>0</v>
      </c>
      <c r="AP719">
        <v>0</v>
      </c>
      <c r="AQ719">
        <v>0</v>
      </c>
      <c r="AR719">
        <v>0</v>
      </c>
      <c r="AS719">
        <v>0</v>
      </c>
      <c r="AT719">
        <v>0</v>
      </c>
      <c r="AU719">
        <v>0</v>
      </c>
      <c r="AV719">
        <v>0</v>
      </c>
      <c r="AW719">
        <v>0</v>
      </c>
      <c r="AX719">
        <v>0</v>
      </c>
      <c r="AY719">
        <v>0</v>
      </c>
      <c r="AZ719">
        <v>0</v>
      </c>
      <c r="BA719">
        <v>1</v>
      </c>
      <c r="BB719">
        <v>0</v>
      </c>
      <c r="BC719">
        <v>0</v>
      </c>
      <c r="BD719">
        <v>0</v>
      </c>
      <c r="BE719">
        <v>0</v>
      </c>
      <c r="BF719">
        <v>0</v>
      </c>
      <c r="BG719" s="20">
        <v>1</v>
      </c>
      <c r="BH719" s="20">
        <v>0</v>
      </c>
      <c r="BI719" s="20">
        <v>37</v>
      </c>
      <c r="BJ719" s="20">
        <v>8</v>
      </c>
      <c r="BK719" s="20">
        <v>154</v>
      </c>
      <c r="BL719" s="20">
        <v>340</v>
      </c>
      <c r="BM719" s="20">
        <v>263</v>
      </c>
      <c r="BN719" s="20">
        <v>24</v>
      </c>
      <c r="BO719" s="20">
        <v>16</v>
      </c>
      <c r="BP719" s="20">
        <v>3280</v>
      </c>
      <c r="BQ719" s="20">
        <v>255</v>
      </c>
      <c r="BR719" s="20">
        <v>0</v>
      </c>
      <c r="BS719" s="20">
        <v>446</v>
      </c>
      <c r="BT719" s="20">
        <v>966</v>
      </c>
      <c r="BU719" s="20">
        <v>725</v>
      </c>
      <c r="BV719" s="20">
        <v>964</v>
      </c>
    </row>
    <row r="720" spans="1:74" x14ac:dyDescent="0.25">
      <c r="A720" s="20" t="s">
        <v>449</v>
      </c>
      <c r="B720" s="20" t="s">
        <v>549</v>
      </c>
      <c r="C720" s="20" t="s">
        <v>550</v>
      </c>
      <c r="D720" s="1">
        <v>44564</v>
      </c>
      <c r="E720">
        <v>74</v>
      </c>
      <c r="F720">
        <v>1</v>
      </c>
      <c r="G720">
        <v>1</v>
      </c>
      <c r="H720">
        <v>0</v>
      </c>
      <c r="I720">
        <v>0</v>
      </c>
      <c r="J720">
        <v>19</v>
      </c>
      <c r="K720">
        <v>29</v>
      </c>
      <c r="L720">
        <v>2</v>
      </c>
      <c r="M720">
        <v>2</v>
      </c>
      <c r="N720">
        <v>11</v>
      </c>
      <c r="O720">
        <v>8</v>
      </c>
      <c r="P720">
        <v>2</v>
      </c>
      <c r="Q720">
        <v>0</v>
      </c>
      <c r="R720">
        <v>185</v>
      </c>
      <c r="S720">
        <v>107</v>
      </c>
      <c r="T720">
        <v>20</v>
      </c>
      <c r="U720">
        <v>0</v>
      </c>
      <c r="V720">
        <v>2</v>
      </c>
      <c r="W720">
        <v>753</v>
      </c>
      <c r="X720">
        <v>126</v>
      </c>
      <c r="Y720">
        <v>251</v>
      </c>
      <c r="Z720">
        <v>79</v>
      </c>
      <c r="AA720">
        <v>35</v>
      </c>
      <c r="AB720">
        <v>439</v>
      </c>
      <c r="AC720">
        <v>121</v>
      </c>
      <c r="AD720">
        <v>140</v>
      </c>
      <c r="AE720">
        <v>22</v>
      </c>
      <c r="AF720">
        <v>0</v>
      </c>
      <c r="AG720">
        <v>38</v>
      </c>
      <c r="AH720">
        <v>9</v>
      </c>
      <c r="AI720">
        <v>2</v>
      </c>
      <c r="AJ720">
        <v>10</v>
      </c>
      <c r="AK720">
        <v>0</v>
      </c>
      <c r="AL720">
        <v>21</v>
      </c>
      <c r="AM720">
        <v>10</v>
      </c>
      <c r="AN720">
        <v>4</v>
      </c>
      <c r="AO720">
        <v>0</v>
      </c>
      <c r="AP720">
        <v>0</v>
      </c>
      <c r="AQ720">
        <v>0</v>
      </c>
      <c r="AR720">
        <v>0</v>
      </c>
      <c r="AS720">
        <v>0</v>
      </c>
      <c r="AT720">
        <v>0</v>
      </c>
      <c r="AU720">
        <v>0</v>
      </c>
      <c r="AV720">
        <v>0</v>
      </c>
      <c r="AW720">
        <v>0</v>
      </c>
      <c r="AX720">
        <v>0</v>
      </c>
      <c r="AY720">
        <v>0</v>
      </c>
      <c r="AZ720">
        <v>0</v>
      </c>
      <c r="BA720">
        <v>1</v>
      </c>
      <c r="BB720">
        <v>0</v>
      </c>
      <c r="BC720">
        <v>0</v>
      </c>
      <c r="BD720">
        <v>0</v>
      </c>
      <c r="BE720">
        <v>0</v>
      </c>
      <c r="BF720">
        <v>0</v>
      </c>
      <c r="BG720" s="20">
        <v>1</v>
      </c>
      <c r="BH720" s="20">
        <v>0</v>
      </c>
      <c r="BI720" s="20">
        <v>39</v>
      </c>
      <c r="BJ720" s="20">
        <v>8</v>
      </c>
      <c r="BK720" s="20">
        <v>156</v>
      </c>
      <c r="BL720" s="20">
        <v>339</v>
      </c>
      <c r="BM720" s="20">
        <v>265</v>
      </c>
      <c r="BN720" s="20">
        <v>25</v>
      </c>
      <c r="BO720" s="20">
        <v>16</v>
      </c>
      <c r="BP720" s="20">
        <v>3283</v>
      </c>
      <c r="BQ720" s="20">
        <v>273</v>
      </c>
      <c r="BR720" s="20">
        <v>0</v>
      </c>
      <c r="BS720" s="20">
        <v>447</v>
      </c>
      <c r="BT720" s="20">
        <v>964</v>
      </c>
      <c r="BU720" s="20">
        <v>721</v>
      </c>
      <c r="BV720" s="20">
        <v>981</v>
      </c>
    </row>
    <row r="721" spans="1:74" x14ac:dyDescent="0.25">
      <c r="A721" s="20" t="s">
        <v>449</v>
      </c>
      <c r="B721" s="20" t="s">
        <v>549</v>
      </c>
      <c r="C721" s="20" t="s">
        <v>550</v>
      </c>
      <c r="D721" s="1">
        <v>44570</v>
      </c>
      <c r="E721">
        <v>73</v>
      </c>
      <c r="F721">
        <v>1</v>
      </c>
      <c r="G721">
        <v>1</v>
      </c>
      <c r="H721">
        <v>0</v>
      </c>
      <c r="I721">
        <v>0</v>
      </c>
      <c r="J721">
        <v>20</v>
      </c>
      <c r="K721">
        <v>29</v>
      </c>
      <c r="L721">
        <v>2</v>
      </c>
      <c r="M721">
        <v>2</v>
      </c>
      <c r="N721">
        <v>9</v>
      </c>
      <c r="O721">
        <v>6</v>
      </c>
      <c r="P721">
        <v>2</v>
      </c>
      <c r="Q721">
        <v>0</v>
      </c>
      <c r="R721">
        <v>185</v>
      </c>
      <c r="S721">
        <v>110</v>
      </c>
      <c r="T721">
        <v>20</v>
      </c>
      <c r="U721">
        <v>0</v>
      </c>
      <c r="V721">
        <v>2</v>
      </c>
      <c r="W721">
        <v>754</v>
      </c>
      <c r="X721">
        <v>136</v>
      </c>
      <c r="Y721">
        <v>250</v>
      </c>
      <c r="Z721">
        <v>80</v>
      </c>
      <c r="AA721">
        <v>35</v>
      </c>
      <c r="AB721">
        <v>439</v>
      </c>
      <c r="AC721">
        <v>131</v>
      </c>
      <c r="AD721">
        <v>140</v>
      </c>
      <c r="AE721">
        <v>22</v>
      </c>
      <c r="AF721">
        <v>0</v>
      </c>
      <c r="AG721">
        <v>38</v>
      </c>
      <c r="AH721">
        <v>9</v>
      </c>
      <c r="AI721">
        <v>2</v>
      </c>
      <c r="AJ721">
        <v>10</v>
      </c>
      <c r="AK721">
        <v>0</v>
      </c>
      <c r="AL721">
        <v>19</v>
      </c>
      <c r="AM721">
        <v>9</v>
      </c>
      <c r="AN721">
        <v>4</v>
      </c>
      <c r="AO721">
        <v>0</v>
      </c>
      <c r="AP721">
        <v>0</v>
      </c>
      <c r="AQ721">
        <v>0</v>
      </c>
      <c r="AR721">
        <v>0</v>
      </c>
      <c r="AS721">
        <v>0</v>
      </c>
      <c r="AT721">
        <v>0</v>
      </c>
      <c r="AU721">
        <v>0</v>
      </c>
      <c r="AV721">
        <v>0</v>
      </c>
      <c r="AW721">
        <v>0</v>
      </c>
      <c r="AX721">
        <v>0</v>
      </c>
      <c r="AY721">
        <v>0</v>
      </c>
      <c r="AZ721">
        <v>0</v>
      </c>
      <c r="BA721">
        <v>1</v>
      </c>
      <c r="BB721">
        <v>0</v>
      </c>
      <c r="BC721">
        <v>0</v>
      </c>
      <c r="BD721">
        <v>0</v>
      </c>
      <c r="BE721">
        <v>0</v>
      </c>
      <c r="BF721">
        <v>0</v>
      </c>
      <c r="BG721" s="20">
        <v>1</v>
      </c>
      <c r="BH721" s="20">
        <v>0</v>
      </c>
      <c r="BI721" s="20">
        <v>38</v>
      </c>
      <c r="BJ721" s="20">
        <v>6</v>
      </c>
      <c r="BK721" s="20">
        <v>157</v>
      </c>
      <c r="BL721" s="20">
        <v>341</v>
      </c>
      <c r="BM721" s="20">
        <v>265</v>
      </c>
      <c r="BN721" s="20">
        <v>25</v>
      </c>
      <c r="BO721" s="20">
        <v>14</v>
      </c>
      <c r="BP721" s="20">
        <v>3283</v>
      </c>
      <c r="BQ721" s="20">
        <v>300</v>
      </c>
      <c r="BR721" s="20">
        <v>0</v>
      </c>
      <c r="BS721" s="20">
        <v>449</v>
      </c>
      <c r="BT721" s="20">
        <v>961</v>
      </c>
      <c r="BU721" s="20">
        <v>722</v>
      </c>
      <c r="BV721" s="20">
        <v>987</v>
      </c>
    </row>
    <row r="722" spans="1:74" x14ac:dyDescent="0.25">
      <c r="A722" s="20" t="s">
        <v>449</v>
      </c>
      <c r="B722" s="20" t="s">
        <v>549</v>
      </c>
      <c r="C722" s="20" t="s">
        <v>550</v>
      </c>
      <c r="D722" s="1">
        <v>44577</v>
      </c>
      <c r="E722">
        <v>73</v>
      </c>
      <c r="F722">
        <v>1</v>
      </c>
      <c r="G722">
        <v>1</v>
      </c>
      <c r="H722">
        <v>0</v>
      </c>
      <c r="I722">
        <v>0</v>
      </c>
      <c r="J722">
        <v>21</v>
      </c>
      <c r="K722">
        <v>28</v>
      </c>
      <c r="L722">
        <v>2</v>
      </c>
      <c r="M722">
        <v>2</v>
      </c>
      <c r="N722">
        <v>11</v>
      </c>
      <c r="O722">
        <v>8</v>
      </c>
      <c r="P722">
        <v>2</v>
      </c>
      <c r="Q722">
        <v>0</v>
      </c>
      <c r="R722">
        <v>184</v>
      </c>
      <c r="S722">
        <v>112</v>
      </c>
      <c r="T722">
        <v>18</v>
      </c>
      <c r="U722">
        <v>0</v>
      </c>
      <c r="V722">
        <v>1</v>
      </c>
      <c r="W722">
        <v>759</v>
      </c>
      <c r="X722">
        <v>148</v>
      </c>
      <c r="Y722">
        <v>246</v>
      </c>
      <c r="Z722">
        <v>78</v>
      </c>
      <c r="AA722">
        <v>35</v>
      </c>
      <c r="AB722">
        <v>440</v>
      </c>
      <c r="AC722">
        <v>140</v>
      </c>
      <c r="AD722">
        <v>139</v>
      </c>
      <c r="AE722">
        <v>22</v>
      </c>
      <c r="AF722">
        <v>0</v>
      </c>
      <c r="AG722">
        <v>38</v>
      </c>
      <c r="AH722">
        <v>10</v>
      </c>
      <c r="AI722">
        <v>3</v>
      </c>
      <c r="AJ722">
        <v>9</v>
      </c>
      <c r="AK722">
        <v>0</v>
      </c>
      <c r="AL722">
        <v>20</v>
      </c>
      <c r="AM722">
        <v>10</v>
      </c>
      <c r="AN722">
        <v>4</v>
      </c>
      <c r="AO722">
        <v>0</v>
      </c>
      <c r="AP722">
        <v>0</v>
      </c>
      <c r="AQ722">
        <v>0</v>
      </c>
      <c r="AR722">
        <v>0</v>
      </c>
      <c r="AS722">
        <v>0</v>
      </c>
      <c r="AT722">
        <v>0</v>
      </c>
      <c r="AU722">
        <v>0</v>
      </c>
      <c r="AV722">
        <v>0</v>
      </c>
      <c r="AW722">
        <v>0</v>
      </c>
      <c r="AX722">
        <v>0</v>
      </c>
      <c r="AY722">
        <v>0</v>
      </c>
      <c r="AZ722">
        <v>0</v>
      </c>
      <c r="BA722">
        <v>1</v>
      </c>
      <c r="BB722">
        <v>0</v>
      </c>
      <c r="BC722">
        <v>0</v>
      </c>
      <c r="BD722">
        <v>0</v>
      </c>
      <c r="BE722">
        <v>0</v>
      </c>
      <c r="BF722">
        <v>0</v>
      </c>
      <c r="BG722" s="20">
        <v>1</v>
      </c>
      <c r="BH722" s="20">
        <v>0</v>
      </c>
      <c r="BI722" s="20">
        <v>39</v>
      </c>
      <c r="BJ722" s="20">
        <v>8</v>
      </c>
      <c r="BK722" s="20">
        <v>159</v>
      </c>
      <c r="BL722" s="20">
        <v>349</v>
      </c>
      <c r="BM722" s="20">
        <v>267</v>
      </c>
      <c r="BN722" s="20">
        <v>25</v>
      </c>
      <c r="BO722" s="20">
        <v>15</v>
      </c>
      <c r="BP722" s="20">
        <v>3289</v>
      </c>
      <c r="BQ722" s="20">
        <v>322</v>
      </c>
      <c r="BR722" s="20">
        <v>0</v>
      </c>
      <c r="BS722" s="20">
        <v>457</v>
      </c>
      <c r="BT722" s="20">
        <v>961</v>
      </c>
      <c r="BU722" s="20">
        <v>709</v>
      </c>
      <c r="BV722" s="20">
        <v>1010</v>
      </c>
    </row>
    <row r="723" spans="1:74" x14ac:dyDescent="0.25">
      <c r="A723" s="20" t="s">
        <v>449</v>
      </c>
      <c r="B723" s="20" t="s">
        <v>549</v>
      </c>
      <c r="C723" s="20" t="s">
        <v>550</v>
      </c>
      <c r="D723" s="1">
        <v>44584</v>
      </c>
      <c r="E723">
        <v>73</v>
      </c>
      <c r="F723">
        <v>1</v>
      </c>
      <c r="G723">
        <v>1</v>
      </c>
      <c r="H723">
        <v>0</v>
      </c>
      <c r="I723">
        <v>0</v>
      </c>
      <c r="J723">
        <v>21</v>
      </c>
      <c r="K723">
        <v>32</v>
      </c>
      <c r="L723">
        <v>0</v>
      </c>
      <c r="M723">
        <v>0</v>
      </c>
      <c r="N723">
        <v>11</v>
      </c>
      <c r="O723">
        <v>8</v>
      </c>
      <c r="P723">
        <v>2</v>
      </c>
      <c r="Q723">
        <v>0</v>
      </c>
      <c r="R723">
        <v>183</v>
      </c>
      <c r="S723">
        <v>115</v>
      </c>
      <c r="T723">
        <v>17</v>
      </c>
      <c r="U723">
        <v>0</v>
      </c>
      <c r="V723">
        <v>1</v>
      </c>
      <c r="W723">
        <v>756</v>
      </c>
      <c r="X723">
        <v>151</v>
      </c>
      <c r="Y723">
        <v>245</v>
      </c>
      <c r="Z723">
        <v>77</v>
      </c>
      <c r="AA723">
        <v>34</v>
      </c>
      <c r="AB723">
        <v>440</v>
      </c>
      <c r="AC723">
        <v>141</v>
      </c>
      <c r="AD723">
        <v>138</v>
      </c>
      <c r="AE723">
        <v>23</v>
      </c>
      <c r="AF723">
        <v>0</v>
      </c>
      <c r="AG723">
        <v>39</v>
      </c>
      <c r="AH723">
        <v>10</v>
      </c>
      <c r="AI723">
        <v>3</v>
      </c>
      <c r="AJ723">
        <v>9</v>
      </c>
      <c r="AK723">
        <v>0</v>
      </c>
      <c r="AL723">
        <v>20</v>
      </c>
      <c r="AM723">
        <v>10</v>
      </c>
      <c r="AN723">
        <v>4</v>
      </c>
      <c r="AO723">
        <v>0</v>
      </c>
      <c r="AP723">
        <v>0</v>
      </c>
      <c r="AQ723">
        <v>0</v>
      </c>
      <c r="AR723">
        <v>0</v>
      </c>
      <c r="AS723">
        <v>0</v>
      </c>
      <c r="AT723">
        <v>0</v>
      </c>
      <c r="AU723">
        <v>0</v>
      </c>
      <c r="AV723">
        <v>0</v>
      </c>
      <c r="AW723">
        <v>0</v>
      </c>
      <c r="AX723">
        <v>0</v>
      </c>
      <c r="AY723">
        <v>0</v>
      </c>
      <c r="AZ723">
        <v>0</v>
      </c>
      <c r="BA723">
        <v>1</v>
      </c>
      <c r="BB723">
        <v>0</v>
      </c>
      <c r="BC723">
        <v>0</v>
      </c>
      <c r="BD723">
        <v>0</v>
      </c>
      <c r="BE723">
        <v>0</v>
      </c>
      <c r="BF723">
        <v>0</v>
      </c>
      <c r="BG723" s="20">
        <v>1</v>
      </c>
      <c r="BH723" s="20">
        <v>0</v>
      </c>
      <c r="BI723" s="20">
        <v>39</v>
      </c>
      <c r="BJ723" s="20">
        <v>8</v>
      </c>
      <c r="BK723" s="20">
        <v>159</v>
      </c>
      <c r="BL723" s="20">
        <v>348</v>
      </c>
      <c r="BM723" s="20">
        <v>266</v>
      </c>
      <c r="BN723" s="20">
        <v>26</v>
      </c>
      <c r="BO723" s="20">
        <v>15</v>
      </c>
      <c r="BP723" s="20">
        <v>3291</v>
      </c>
      <c r="BQ723" s="20">
        <v>326</v>
      </c>
      <c r="BR723" s="20">
        <v>0</v>
      </c>
      <c r="BS723" s="20">
        <v>457</v>
      </c>
      <c r="BT723" s="20">
        <v>971</v>
      </c>
      <c r="BU723" s="20">
        <v>696</v>
      </c>
      <c r="BV723" s="20">
        <v>1021</v>
      </c>
    </row>
    <row r="724" spans="1:74" x14ac:dyDescent="0.25">
      <c r="A724" s="20" t="s">
        <v>449</v>
      </c>
      <c r="B724" s="20" t="s">
        <v>549</v>
      </c>
      <c r="C724" s="20" t="s">
        <v>550</v>
      </c>
      <c r="D724" s="1">
        <v>44591</v>
      </c>
      <c r="E724">
        <v>73</v>
      </c>
      <c r="F724">
        <v>1</v>
      </c>
      <c r="G724">
        <v>1</v>
      </c>
      <c r="H724">
        <v>0</v>
      </c>
      <c r="I724">
        <v>0</v>
      </c>
      <c r="J724">
        <v>22</v>
      </c>
      <c r="K724">
        <v>32</v>
      </c>
      <c r="L724">
        <v>0</v>
      </c>
      <c r="M724">
        <v>0</v>
      </c>
      <c r="N724">
        <v>11</v>
      </c>
      <c r="O724">
        <v>8</v>
      </c>
      <c r="P724">
        <v>2</v>
      </c>
      <c r="Q724">
        <v>0</v>
      </c>
      <c r="R724">
        <v>184</v>
      </c>
      <c r="S724">
        <v>118</v>
      </c>
      <c r="T724">
        <v>17</v>
      </c>
      <c r="U724">
        <v>0</v>
      </c>
      <c r="V724">
        <v>1</v>
      </c>
      <c r="W724">
        <v>752</v>
      </c>
      <c r="X724">
        <v>154</v>
      </c>
      <c r="Y724">
        <v>243</v>
      </c>
      <c r="Z724">
        <v>75</v>
      </c>
      <c r="AA724">
        <v>33</v>
      </c>
      <c r="AB724">
        <v>441</v>
      </c>
      <c r="AC724">
        <v>146</v>
      </c>
      <c r="AD724">
        <v>138</v>
      </c>
      <c r="AE724">
        <v>23</v>
      </c>
      <c r="AF724">
        <v>0</v>
      </c>
      <c r="AG724">
        <v>40</v>
      </c>
      <c r="AH724">
        <v>11</v>
      </c>
      <c r="AI724">
        <v>3</v>
      </c>
      <c r="AJ724">
        <v>9</v>
      </c>
      <c r="AK724">
        <v>0</v>
      </c>
      <c r="AL724">
        <v>20</v>
      </c>
      <c r="AM724">
        <v>10</v>
      </c>
      <c r="AN724">
        <v>4</v>
      </c>
      <c r="AO724">
        <v>0</v>
      </c>
      <c r="AP724">
        <v>0</v>
      </c>
      <c r="AQ724">
        <v>0</v>
      </c>
      <c r="AR724">
        <v>0</v>
      </c>
      <c r="AS724">
        <v>0</v>
      </c>
      <c r="AT724">
        <v>0</v>
      </c>
      <c r="AU724">
        <v>0</v>
      </c>
      <c r="AV724">
        <v>0</v>
      </c>
      <c r="AW724">
        <v>0</v>
      </c>
      <c r="AX724">
        <v>0</v>
      </c>
      <c r="AY724">
        <v>0</v>
      </c>
      <c r="AZ724">
        <v>0</v>
      </c>
      <c r="BA724">
        <v>1</v>
      </c>
      <c r="BB724">
        <v>0</v>
      </c>
      <c r="BC724">
        <v>0</v>
      </c>
      <c r="BD724">
        <v>0</v>
      </c>
      <c r="BE724">
        <v>0</v>
      </c>
      <c r="BF724">
        <v>0</v>
      </c>
      <c r="BG724" s="20">
        <v>1</v>
      </c>
      <c r="BH724" s="20">
        <v>0</v>
      </c>
      <c r="BI724" s="20">
        <v>39</v>
      </c>
      <c r="BJ724" s="20">
        <v>8</v>
      </c>
      <c r="BK724" s="20">
        <v>159</v>
      </c>
      <c r="BL724" s="20">
        <v>349</v>
      </c>
      <c r="BM724" s="20">
        <v>268</v>
      </c>
      <c r="BN724" s="20">
        <v>27</v>
      </c>
      <c r="BO724" s="20">
        <v>15</v>
      </c>
      <c r="BP724" s="20">
        <v>3303</v>
      </c>
      <c r="BQ724" s="20">
        <v>336</v>
      </c>
      <c r="BR724" s="20">
        <v>0</v>
      </c>
      <c r="BS724" s="20">
        <v>465</v>
      </c>
      <c r="BT724" s="20">
        <v>967</v>
      </c>
      <c r="BU724" s="20">
        <v>699</v>
      </c>
      <c r="BV724" s="20">
        <v>1026</v>
      </c>
    </row>
    <row r="725" spans="1:74" x14ac:dyDescent="0.25">
      <c r="A725" s="20" t="s">
        <v>449</v>
      </c>
      <c r="B725" s="20" t="s">
        <v>549</v>
      </c>
      <c r="C725" s="20" t="s">
        <v>550</v>
      </c>
      <c r="D725" s="1">
        <v>44599</v>
      </c>
      <c r="E725">
        <v>73</v>
      </c>
      <c r="F725">
        <v>1</v>
      </c>
      <c r="G725">
        <v>1</v>
      </c>
      <c r="H725">
        <v>0</v>
      </c>
      <c r="I725">
        <v>0</v>
      </c>
      <c r="J725">
        <v>22</v>
      </c>
      <c r="K725">
        <v>32</v>
      </c>
      <c r="L725">
        <v>0</v>
      </c>
      <c r="M725">
        <v>0</v>
      </c>
      <c r="N725">
        <v>11</v>
      </c>
      <c r="O725">
        <v>8</v>
      </c>
      <c r="P725">
        <v>2</v>
      </c>
      <c r="Q725">
        <v>0</v>
      </c>
      <c r="R725">
        <v>184</v>
      </c>
      <c r="S725">
        <v>118</v>
      </c>
      <c r="T725">
        <v>17</v>
      </c>
      <c r="U725">
        <v>0</v>
      </c>
      <c r="V725">
        <v>1</v>
      </c>
      <c r="W725">
        <v>747</v>
      </c>
      <c r="X725">
        <v>155</v>
      </c>
      <c r="Y725">
        <v>239</v>
      </c>
      <c r="Z725">
        <v>69</v>
      </c>
      <c r="AA725">
        <v>34</v>
      </c>
      <c r="AB725">
        <v>443</v>
      </c>
      <c r="AC725">
        <v>148</v>
      </c>
      <c r="AD725">
        <v>139</v>
      </c>
      <c r="AE725">
        <v>23</v>
      </c>
      <c r="AF725">
        <v>0</v>
      </c>
      <c r="AG725">
        <v>40</v>
      </c>
      <c r="AH725">
        <v>11</v>
      </c>
      <c r="AI725">
        <v>4</v>
      </c>
      <c r="AJ725">
        <v>8</v>
      </c>
      <c r="AK725">
        <v>0</v>
      </c>
      <c r="AL725">
        <v>19</v>
      </c>
      <c r="AM725">
        <v>10</v>
      </c>
      <c r="AN725">
        <v>3</v>
      </c>
      <c r="AO725">
        <v>0</v>
      </c>
      <c r="AP725">
        <v>0</v>
      </c>
      <c r="AQ725">
        <v>0</v>
      </c>
      <c r="AR725">
        <v>0</v>
      </c>
      <c r="AS725">
        <v>0</v>
      </c>
      <c r="AT725">
        <v>0</v>
      </c>
      <c r="AU725">
        <v>0</v>
      </c>
      <c r="AV725">
        <v>0</v>
      </c>
      <c r="AW725">
        <v>0</v>
      </c>
      <c r="AX725">
        <v>0</v>
      </c>
      <c r="AY725">
        <v>0</v>
      </c>
      <c r="AZ725">
        <v>0</v>
      </c>
      <c r="BA725">
        <v>1</v>
      </c>
      <c r="BB725">
        <v>0</v>
      </c>
      <c r="BC725">
        <v>0</v>
      </c>
      <c r="BD725">
        <v>0</v>
      </c>
      <c r="BE725">
        <v>0</v>
      </c>
      <c r="BF725">
        <v>0</v>
      </c>
      <c r="BG725" s="20">
        <v>1</v>
      </c>
      <c r="BH725" s="20">
        <v>0</v>
      </c>
      <c r="BI725" s="20">
        <v>39</v>
      </c>
      <c r="BJ725" s="20">
        <v>8</v>
      </c>
      <c r="BK725" s="20">
        <v>159</v>
      </c>
      <c r="BL725" s="20">
        <v>352</v>
      </c>
      <c r="BM725" s="20">
        <v>269</v>
      </c>
      <c r="BN725" s="20">
        <v>27</v>
      </c>
      <c r="BO725" s="20">
        <v>15</v>
      </c>
      <c r="BP725" s="20">
        <v>3312</v>
      </c>
      <c r="BQ725" s="20">
        <v>344</v>
      </c>
      <c r="BR725" s="20">
        <v>0</v>
      </c>
      <c r="BS725" s="20">
        <v>486</v>
      </c>
      <c r="BT725" s="20">
        <v>968</v>
      </c>
      <c r="BU725" s="20">
        <v>679</v>
      </c>
      <c r="BV725" s="20">
        <v>1027</v>
      </c>
    </row>
    <row r="726" spans="1:74" x14ac:dyDescent="0.25">
      <c r="A726" s="20" t="s">
        <v>449</v>
      </c>
      <c r="B726" s="20" t="s">
        <v>549</v>
      </c>
      <c r="C726" s="20" t="s">
        <v>550</v>
      </c>
      <c r="D726" s="1">
        <v>44606</v>
      </c>
      <c r="E726">
        <v>73</v>
      </c>
      <c r="F726">
        <v>1</v>
      </c>
      <c r="G726">
        <v>1</v>
      </c>
      <c r="H726">
        <v>0</v>
      </c>
      <c r="I726">
        <v>0</v>
      </c>
      <c r="J726">
        <v>22</v>
      </c>
      <c r="K726">
        <v>32</v>
      </c>
      <c r="L726">
        <v>0</v>
      </c>
      <c r="M726">
        <v>0</v>
      </c>
      <c r="N726">
        <v>11</v>
      </c>
      <c r="O726">
        <v>8</v>
      </c>
      <c r="P726">
        <v>2</v>
      </c>
      <c r="Q726">
        <v>0</v>
      </c>
      <c r="R726">
        <v>185</v>
      </c>
      <c r="S726">
        <v>120</v>
      </c>
      <c r="T726">
        <v>17</v>
      </c>
      <c r="U726">
        <v>0</v>
      </c>
      <c r="V726">
        <v>1</v>
      </c>
      <c r="W726">
        <v>740</v>
      </c>
      <c r="X726">
        <v>155</v>
      </c>
      <c r="Y726">
        <v>238</v>
      </c>
      <c r="Z726">
        <v>67</v>
      </c>
      <c r="AA726">
        <v>33</v>
      </c>
      <c r="AB726">
        <v>444</v>
      </c>
      <c r="AC726">
        <v>151</v>
      </c>
      <c r="AD726">
        <v>139</v>
      </c>
      <c r="AE726">
        <v>23</v>
      </c>
      <c r="AF726">
        <v>0</v>
      </c>
      <c r="AG726">
        <v>41</v>
      </c>
      <c r="AH726">
        <v>11</v>
      </c>
      <c r="AI726">
        <v>4</v>
      </c>
      <c r="AJ726">
        <v>8</v>
      </c>
      <c r="AK726">
        <v>0</v>
      </c>
      <c r="AL726">
        <v>20</v>
      </c>
      <c r="AM726">
        <v>10</v>
      </c>
      <c r="AN726">
        <v>4</v>
      </c>
      <c r="AO726">
        <v>0</v>
      </c>
      <c r="AP726">
        <v>0</v>
      </c>
      <c r="AQ726">
        <v>0</v>
      </c>
      <c r="AR726">
        <v>0</v>
      </c>
      <c r="AS726">
        <v>0</v>
      </c>
      <c r="AT726">
        <v>0</v>
      </c>
      <c r="AU726">
        <v>0</v>
      </c>
      <c r="AV726">
        <v>0</v>
      </c>
      <c r="AW726">
        <v>0</v>
      </c>
      <c r="AX726">
        <v>0</v>
      </c>
      <c r="AY726">
        <v>0</v>
      </c>
      <c r="AZ726">
        <v>0</v>
      </c>
      <c r="BA726">
        <v>1</v>
      </c>
      <c r="BB726">
        <v>0</v>
      </c>
      <c r="BC726">
        <v>0</v>
      </c>
      <c r="BD726">
        <v>0</v>
      </c>
      <c r="BE726">
        <v>0</v>
      </c>
      <c r="BF726">
        <v>0</v>
      </c>
      <c r="BG726" s="20">
        <v>1</v>
      </c>
      <c r="BH726" s="20">
        <v>0</v>
      </c>
      <c r="BI726" s="20">
        <v>39</v>
      </c>
      <c r="BJ726" s="20">
        <v>8</v>
      </c>
      <c r="BK726" s="20">
        <v>160</v>
      </c>
      <c r="BL726" s="20">
        <v>352</v>
      </c>
      <c r="BM726" s="20">
        <v>271</v>
      </c>
      <c r="BN726" s="20">
        <v>28</v>
      </c>
      <c r="BO726" s="20">
        <v>15</v>
      </c>
      <c r="BP726" s="20">
        <v>3324</v>
      </c>
      <c r="BQ726" s="20">
        <v>355</v>
      </c>
      <c r="BR726" s="20">
        <v>0</v>
      </c>
      <c r="BS726" s="20">
        <v>502</v>
      </c>
      <c r="BT726" s="20">
        <v>970</v>
      </c>
      <c r="BU726" s="20">
        <v>671</v>
      </c>
      <c r="BV726" s="20">
        <v>1036</v>
      </c>
    </row>
    <row r="727" spans="1:74" x14ac:dyDescent="0.25">
      <c r="A727" s="20" t="s">
        <v>449</v>
      </c>
      <c r="B727" s="20" t="s">
        <v>544</v>
      </c>
      <c r="C727" s="20" t="s">
        <v>551</v>
      </c>
      <c r="D727" s="1">
        <v>44493</v>
      </c>
      <c r="E727">
        <v>73</v>
      </c>
      <c r="F727">
        <v>0</v>
      </c>
      <c r="G727">
        <v>0</v>
      </c>
      <c r="H727">
        <v>0</v>
      </c>
      <c r="I727">
        <v>0</v>
      </c>
      <c r="J727">
        <v>20</v>
      </c>
      <c r="K727">
        <v>2</v>
      </c>
      <c r="L727">
        <v>16</v>
      </c>
      <c r="M727">
        <v>0</v>
      </c>
      <c r="N727">
        <v>0</v>
      </c>
      <c r="O727">
        <v>0</v>
      </c>
      <c r="P727">
        <v>0</v>
      </c>
      <c r="Q727">
        <v>0</v>
      </c>
      <c r="R727">
        <v>265</v>
      </c>
      <c r="S727">
        <v>0</v>
      </c>
      <c r="T727">
        <v>56</v>
      </c>
      <c r="U727">
        <v>34</v>
      </c>
      <c r="V727">
        <v>0</v>
      </c>
      <c r="W727">
        <v>883</v>
      </c>
      <c r="X727">
        <v>0</v>
      </c>
      <c r="Y727">
        <v>23</v>
      </c>
      <c r="Z727">
        <v>237</v>
      </c>
      <c r="AA727">
        <v>0</v>
      </c>
      <c r="AB727">
        <v>659</v>
      </c>
      <c r="AC727">
        <v>15</v>
      </c>
      <c r="AD727">
        <v>8</v>
      </c>
      <c r="AE727">
        <v>227</v>
      </c>
      <c r="AF727">
        <v>0</v>
      </c>
      <c r="AG727">
        <v>122</v>
      </c>
      <c r="AH727">
        <v>0</v>
      </c>
      <c r="AI727">
        <v>0</v>
      </c>
      <c r="AJ727">
        <v>42</v>
      </c>
      <c r="AK727">
        <v>0</v>
      </c>
      <c r="AL727">
        <v>38</v>
      </c>
      <c r="AM727">
        <v>0</v>
      </c>
      <c r="AN727">
        <v>0</v>
      </c>
      <c r="AO727">
        <v>4</v>
      </c>
      <c r="AP727">
        <v>0</v>
      </c>
      <c r="AQ727">
        <v>0</v>
      </c>
      <c r="AR727">
        <v>0</v>
      </c>
      <c r="AS727">
        <v>0</v>
      </c>
      <c r="AT727">
        <v>0</v>
      </c>
      <c r="AU727">
        <v>0</v>
      </c>
      <c r="AV727">
        <v>0</v>
      </c>
      <c r="AW727">
        <v>0</v>
      </c>
      <c r="AX727">
        <v>0</v>
      </c>
      <c r="AY727">
        <v>0</v>
      </c>
      <c r="AZ727">
        <v>0</v>
      </c>
      <c r="BA727">
        <v>0</v>
      </c>
      <c r="BB727">
        <v>11</v>
      </c>
      <c r="BC727">
        <v>12</v>
      </c>
      <c r="BD727">
        <v>0</v>
      </c>
      <c r="BE727">
        <v>3</v>
      </c>
      <c r="BF727">
        <v>3</v>
      </c>
      <c r="BG727" s="20"/>
      <c r="BH727" s="20"/>
      <c r="BI727" s="20"/>
      <c r="BJ727" s="20"/>
      <c r="BK727" s="20"/>
      <c r="BL727" s="20"/>
      <c r="BM727" s="20"/>
      <c r="BN727" s="20"/>
      <c r="BO727" s="20"/>
      <c r="BP727" s="20"/>
      <c r="BQ727" s="20"/>
      <c r="BR727" s="20"/>
      <c r="BS727" s="20"/>
      <c r="BT727" s="20"/>
      <c r="BU727" s="20"/>
      <c r="BV727" s="20"/>
    </row>
    <row r="728" spans="1:74" x14ac:dyDescent="0.25">
      <c r="A728" s="20" t="s">
        <v>449</v>
      </c>
      <c r="B728" s="20" t="s">
        <v>544</v>
      </c>
      <c r="C728" s="20" t="s">
        <v>551</v>
      </c>
      <c r="D728" s="1">
        <v>44500</v>
      </c>
      <c r="E728">
        <v>73</v>
      </c>
      <c r="F728">
        <v>0</v>
      </c>
      <c r="G728">
        <v>0</v>
      </c>
      <c r="H728">
        <v>0</v>
      </c>
      <c r="I728">
        <v>0</v>
      </c>
      <c r="J728">
        <v>23</v>
      </c>
      <c r="K728">
        <v>2</v>
      </c>
      <c r="L728">
        <v>16</v>
      </c>
      <c r="M728">
        <v>0</v>
      </c>
      <c r="N728">
        <v>0</v>
      </c>
      <c r="O728">
        <v>0</v>
      </c>
      <c r="P728">
        <v>0</v>
      </c>
      <c r="Q728">
        <v>0</v>
      </c>
      <c r="R728">
        <v>266</v>
      </c>
      <c r="S728">
        <v>0</v>
      </c>
      <c r="T728">
        <v>84</v>
      </c>
      <c r="U728">
        <v>34</v>
      </c>
      <c r="V728">
        <v>0</v>
      </c>
      <c r="W728">
        <v>882</v>
      </c>
      <c r="X728">
        <v>0</v>
      </c>
      <c r="Y728">
        <v>53</v>
      </c>
      <c r="Z728">
        <v>235</v>
      </c>
      <c r="AA728">
        <v>0</v>
      </c>
      <c r="AB728">
        <v>658</v>
      </c>
      <c r="AC728">
        <v>20</v>
      </c>
      <c r="AD728">
        <v>8</v>
      </c>
      <c r="AE728">
        <v>226</v>
      </c>
      <c r="AF728">
        <v>0</v>
      </c>
      <c r="AG728">
        <v>121</v>
      </c>
      <c r="AH728">
        <v>0</v>
      </c>
      <c r="AI728">
        <v>0</v>
      </c>
      <c r="AJ728">
        <v>42</v>
      </c>
      <c r="AK728">
        <v>0</v>
      </c>
      <c r="AL728">
        <v>38</v>
      </c>
      <c r="AM728">
        <v>0</v>
      </c>
      <c r="AN728">
        <v>0</v>
      </c>
      <c r="AO728">
        <v>4</v>
      </c>
      <c r="AP728">
        <v>0</v>
      </c>
      <c r="AQ728">
        <v>0</v>
      </c>
      <c r="AR728">
        <v>0</v>
      </c>
      <c r="AS728">
        <v>0</v>
      </c>
      <c r="AT728">
        <v>0</v>
      </c>
      <c r="AU728">
        <v>0</v>
      </c>
      <c r="AV728">
        <v>0</v>
      </c>
      <c r="AW728">
        <v>0</v>
      </c>
      <c r="AX728">
        <v>0</v>
      </c>
      <c r="AY728">
        <v>0</v>
      </c>
      <c r="AZ728">
        <v>0</v>
      </c>
      <c r="BA728">
        <v>0</v>
      </c>
      <c r="BB728">
        <v>11</v>
      </c>
      <c r="BC728">
        <v>12</v>
      </c>
      <c r="BD728">
        <v>0</v>
      </c>
      <c r="BE728">
        <v>3</v>
      </c>
      <c r="BF728">
        <v>3</v>
      </c>
      <c r="BG728" s="20"/>
      <c r="BH728" s="20"/>
      <c r="BI728" s="20"/>
      <c r="BJ728" s="20"/>
      <c r="BK728" s="20"/>
      <c r="BL728" s="20"/>
      <c r="BM728" s="20"/>
      <c r="BN728" s="20"/>
      <c r="BO728" s="20"/>
      <c r="BP728" s="20"/>
      <c r="BQ728" s="20"/>
      <c r="BR728" s="20"/>
      <c r="BS728" s="20"/>
      <c r="BT728" s="20"/>
      <c r="BU728" s="20"/>
      <c r="BV728" s="20"/>
    </row>
    <row r="729" spans="1:74" x14ac:dyDescent="0.25">
      <c r="A729" s="20" t="s">
        <v>449</v>
      </c>
      <c r="B729" s="20" t="s">
        <v>544</v>
      </c>
      <c r="C729" s="20" t="s">
        <v>551</v>
      </c>
      <c r="D729" s="1">
        <v>44507</v>
      </c>
      <c r="E729">
        <v>73</v>
      </c>
      <c r="F729">
        <v>0</v>
      </c>
      <c r="G729">
        <v>0</v>
      </c>
      <c r="H729">
        <v>0</v>
      </c>
      <c r="I729">
        <v>0</v>
      </c>
      <c r="J729">
        <v>24</v>
      </c>
      <c r="K729">
        <v>2</v>
      </c>
      <c r="L729">
        <v>15</v>
      </c>
      <c r="M729">
        <v>0</v>
      </c>
      <c r="N729">
        <v>0</v>
      </c>
      <c r="O729">
        <v>0</v>
      </c>
      <c r="P729">
        <v>0</v>
      </c>
      <c r="Q729">
        <v>0</v>
      </c>
      <c r="R729">
        <v>266</v>
      </c>
      <c r="S729">
        <v>106</v>
      </c>
      <c r="T729">
        <v>11</v>
      </c>
      <c r="U729">
        <v>34</v>
      </c>
      <c r="V729">
        <v>0</v>
      </c>
      <c r="W729">
        <v>885</v>
      </c>
      <c r="X729">
        <v>101</v>
      </c>
      <c r="Y729">
        <v>12</v>
      </c>
      <c r="Z729">
        <v>231</v>
      </c>
      <c r="AA729">
        <v>0</v>
      </c>
      <c r="AB729">
        <v>659</v>
      </c>
      <c r="AC729">
        <v>36</v>
      </c>
      <c r="AD729">
        <v>8</v>
      </c>
      <c r="AE729">
        <v>224</v>
      </c>
      <c r="AF729">
        <v>0</v>
      </c>
      <c r="AG729">
        <v>121</v>
      </c>
      <c r="AH729">
        <v>3</v>
      </c>
      <c r="AI729">
        <v>3</v>
      </c>
      <c r="AJ729">
        <v>41</v>
      </c>
      <c r="AK729">
        <v>0</v>
      </c>
      <c r="AL729">
        <v>38</v>
      </c>
      <c r="AM729">
        <v>3</v>
      </c>
      <c r="AN729">
        <v>2</v>
      </c>
      <c r="AO729">
        <v>4</v>
      </c>
      <c r="AP729">
        <v>0</v>
      </c>
      <c r="AQ729">
        <v>0</v>
      </c>
      <c r="AR729">
        <v>0</v>
      </c>
      <c r="AS729">
        <v>0</v>
      </c>
      <c r="AT729">
        <v>0</v>
      </c>
      <c r="AU729">
        <v>0</v>
      </c>
      <c r="AV729">
        <v>0</v>
      </c>
      <c r="AW729">
        <v>0</v>
      </c>
      <c r="AX729">
        <v>0</v>
      </c>
      <c r="AY729">
        <v>0</v>
      </c>
      <c r="AZ729">
        <v>0</v>
      </c>
      <c r="BA729">
        <v>0</v>
      </c>
      <c r="BB729">
        <v>0</v>
      </c>
      <c r="BC729">
        <v>0</v>
      </c>
      <c r="BD729">
        <v>0</v>
      </c>
      <c r="BE729">
        <v>0</v>
      </c>
      <c r="BF729">
        <v>0</v>
      </c>
      <c r="BG729" s="20">
        <v>0</v>
      </c>
      <c r="BH729" s="20">
        <v>0</v>
      </c>
      <c r="BI729" s="20">
        <v>50</v>
      </c>
      <c r="BJ729" s="20">
        <v>0</v>
      </c>
      <c r="BK729" s="20">
        <v>215</v>
      </c>
      <c r="BL729" s="20">
        <v>592</v>
      </c>
      <c r="BM729" s="20">
        <v>406</v>
      </c>
      <c r="BN729" s="20">
        <v>71</v>
      </c>
      <c r="BO729" s="20">
        <v>28</v>
      </c>
      <c r="BP729" s="20"/>
      <c r="BQ729" s="20"/>
      <c r="BR729" s="20"/>
      <c r="BS729" s="20"/>
      <c r="BT729" s="20"/>
      <c r="BU729" s="20"/>
      <c r="BV729" s="20"/>
    </row>
    <row r="730" spans="1:74" x14ac:dyDescent="0.25">
      <c r="A730" s="20" t="s">
        <v>449</v>
      </c>
      <c r="B730" s="20" t="s">
        <v>544</v>
      </c>
      <c r="C730" s="20" t="s">
        <v>551</v>
      </c>
      <c r="D730" s="1">
        <v>44514</v>
      </c>
      <c r="E730">
        <v>73</v>
      </c>
      <c r="F730">
        <v>0</v>
      </c>
      <c r="G730">
        <v>0</v>
      </c>
      <c r="H730">
        <v>0</v>
      </c>
      <c r="I730">
        <v>0</v>
      </c>
      <c r="J730">
        <v>27</v>
      </c>
      <c r="K730">
        <v>2</v>
      </c>
      <c r="L730">
        <v>15</v>
      </c>
      <c r="M730">
        <v>0</v>
      </c>
      <c r="N730">
        <v>0</v>
      </c>
      <c r="O730">
        <v>0</v>
      </c>
      <c r="P730">
        <v>0</v>
      </c>
      <c r="Q730">
        <v>0</v>
      </c>
      <c r="R730">
        <v>265</v>
      </c>
      <c r="S730">
        <v>119</v>
      </c>
      <c r="T730">
        <v>10</v>
      </c>
      <c r="U730">
        <v>34</v>
      </c>
      <c r="V730">
        <v>0</v>
      </c>
      <c r="W730">
        <v>884</v>
      </c>
      <c r="X730">
        <v>137</v>
      </c>
      <c r="Y730">
        <v>12</v>
      </c>
      <c r="Z730">
        <v>231</v>
      </c>
      <c r="AA730">
        <v>0</v>
      </c>
      <c r="AB730">
        <v>661</v>
      </c>
      <c r="AC730">
        <v>42</v>
      </c>
      <c r="AD730">
        <v>8</v>
      </c>
      <c r="AE730">
        <v>224</v>
      </c>
      <c r="AF730">
        <v>0</v>
      </c>
      <c r="AG730">
        <v>123</v>
      </c>
      <c r="AH730">
        <v>5</v>
      </c>
      <c r="AI730">
        <v>3</v>
      </c>
      <c r="AJ730">
        <v>41</v>
      </c>
      <c r="AK730">
        <v>1</v>
      </c>
      <c r="AL730">
        <v>39</v>
      </c>
      <c r="AM730">
        <v>4</v>
      </c>
      <c r="AN730">
        <v>2</v>
      </c>
      <c r="AO730">
        <v>4</v>
      </c>
      <c r="AP730">
        <v>0</v>
      </c>
      <c r="AQ730">
        <v>0</v>
      </c>
      <c r="AR730">
        <v>0</v>
      </c>
      <c r="AS730">
        <v>0</v>
      </c>
      <c r="AT730">
        <v>0</v>
      </c>
      <c r="AU730">
        <v>0</v>
      </c>
      <c r="AV730">
        <v>0</v>
      </c>
      <c r="AW730">
        <v>0</v>
      </c>
      <c r="AX730">
        <v>0</v>
      </c>
      <c r="AY730">
        <v>0</v>
      </c>
      <c r="AZ730">
        <v>0</v>
      </c>
      <c r="BA730">
        <v>0</v>
      </c>
      <c r="BB730">
        <v>0</v>
      </c>
      <c r="BC730">
        <v>0</v>
      </c>
      <c r="BD730">
        <v>0</v>
      </c>
      <c r="BE730">
        <v>0</v>
      </c>
      <c r="BF730">
        <v>0</v>
      </c>
      <c r="BG730" s="20">
        <v>0</v>
      </c>
      <c r="BH730" s="20">
        <v>0</v>
      </c>
      <c r="BI730" s="20">
        <v>50</v>
      </c>
      <c r="BJ730" s="20">
        <v>0</v>
      </c>
      <c r="BK730" s="20">
        <v>215</v>
      </c>
      <c r="BL730" s="20">
        <v>596</v>
      </c>
      <c r="BM730" s="20">
        <v>408</v>
      </c>
      <c r="BN730" s="20">
        <v>72</v>
      </c>
      <c r="BO730" s="20">
        <v>29</v>
      </c>
      <c r="BP730" s="20"/>
      <c r="BQ730" s="20"/>
      <c r="BR730" s="20"/>
      <c r="BS730" s="20"/>
      <c r="BT730" s="20"/>
      <c r="BU730" s="20"/>
      <c r="BV730" s="20"/>
    </row>
    <row r="731" spans="1:74" x14ac:dyDescent="0.25">
      <c r="A731" s="20" t="s">
        <v>449</v>
      </c>
      <c r="B731" s="20" t="s">
        <v>544</v>
      </c>
      <c r="C731" s="20" t="s">
        <v>551</v>
      </c>
      <c r="D731" s="1">
        <v>44521</v>
      </c>
      <c r="E731">
        <v>74</v>
      </c>
      <c r="F731">
        <v>0</v>
      </c>
      <c r="G731">
        <v>0</v>
      </c>
      <c r="H731">
        <v>0</v>
      </c>
      <c r="I731">
        <v>0</v>
      </c>
      <c r="J731">
        <v>29</v>
      </c>
      <c r="K731">
        <v>2</v>
      </c>
      <c r="L731">
        <v>15</v>
      </c>
      <c r="M731">
        <v>0</v>
      </c>
      <c r="N731">
        <v>0</v>
      </c>
      <c r="O731">
        <v>0</v>
      </c>
      <c r="P731">
        <v>0</v>
      </c>
      <c r="Q731">
        <v>0</v>
      </c>
      <c r="R731">
        <v>265</v>
      </c>
      <c r="S731">
        <v>131</v>
      </c>
      <c r="T731">
        <v>10</v>
      </c>
      <c r="U731">
        <v>34</v>
      </c>
      <c r="V731">
        <v>0</v>
      </c>
      <c r="W731">
        <v>877</v>
      </c>
      <c r="X731">
        <v>179</v>
      </c>
      <c r="Y731">
        <v>12</v>
      </c>
      <c r="Z731">
        <v>226</v>
      </c>
      <c r="AA731">
        <v>0</v>
      </c>
      <c r="AB731">
        <v>659</v>
      </c>
      <c r="AC731">
        <v>54</v>
      </c>
      <c r="AD731">
        <v>8</v>
      </c>
      <c r="AE731">
        <v>224</v>
      </c>
      <c r="AF731">
        <v>0</v>
      </c>
      <c r="AG731">
        <v>124</v>
      </c>
      <c r="AH731">
        <v>7</v>
      </c>
      <c r="AI731">
        <v>3</v>
      </c>
      <c r="AJ731">
        <v>41</v>
      </c>
      <c r="AK731">
        <v>1</v>
      </c>
      <c r="AL731">
        <v>38</v>
      </c>
      <c r="AM731">
        <v>4</v>
      </c>
      <c r="AN731">
        <v>2</v>
      </c>
      <c r="AO731">
        <v>3</v>
      </c>
      <c r="AP731">
        <v>0</v>
      </c>
      <c r="AQ731">
        <v>0</v>
      </c>
      <c r="AR731">
        <v>0</v>
      </c>
      <c r="AS731">
        <v>0</v>
      </c>
      <c r="AT731">
        <v>0</v>
      </c>
      <c r="AU731">
        <v>0</v>
      </c>
      <c r="AV731">
        <v>0</v>
      </c>
      <c r="AW731">
        <v>0</v>
      </c>
      <c r="AX731">
        <v>0</v>
      </c>
      <c r="AY731">
        <v>0</v>
      </c>
      <c r="AZ731">
        <v>0</v>
      </c>
      <c r="BA731">
        <v>0</v>
      </c>
      <c r="BB731">
        <v>0</v>
      </c>
      <c r="BC731">
        <v>0</v>
      </c>
      <c r="BD731">
        <v>0</v>
      </c>
      <c r="BE731">
        <v>0</v>
      </c>
      <c r="BF731">
        <v>0</v>
      </c>
      <c r="BG731" s="20">
        <v>0</v>
      </c>
      <c r="BH731" s="20">
        <v>0</v>
      </c>
      <c r="BI731" s="20">
        <v>51</v>
      </c>
      <c r="BJ731" s="20">
        <v>0</v>
      </c>
      <c r="BK731" s="20">
        <v>215</v>
      </c>
      <c r="BL731" s="20">
        <v>596</v>
      </c>
      <c r="BM731" s="20">
        <v>406</v>
      </c>
      <c r="BN731" s="20">
        <v>74</v>
      </c>
      <c r="BO731" s="20">
        <v>29</v>
      </c>
      <c r="BP731" s="20"/>
      <c r="BQ731" s="20"/>
      <c r="BR731" s="20"/>
      <c r="BS731" s="20"/>
      <c r="BT731" s="20"/>
      <c r="BU731" s="20"/>
      <c r="BV731" s="20"/>
    </row>
    <row r="732" spans="1:74" x14ac:dyDescent="0.25">
      <c r="A732" s="20" t="s">
        <v>449</v>
      </c>
      <c r="B732" s="20" t="s">
        <v>544</v>
      </c>
      <c r="C732" s="20" t="s">
        <v>551</v>
      </c>
      <c r="D732" s="1">
        <v>44528</v>
      </c>
      <c r="E732">
        <v>74</v>
      </c>
      <c r="F732">
        <v>0</v>
      </c>
      <c r="G732">
        <v>0</v>
      </c>
      <c r="H732">
        <v>0</v>
      </c>
      <c r="I732">
        <v>0</v>
      </c>
      <c r="J732">
        <v>31</v>
      </c>
      <c r="K732">
        <v>2</v>
      </c>
      <c r="L732">
        <v>15</v>
      </c>
      <c r="M732">
        <v>0</v>
      </c>
      <c r="N732">
        <v>0</v>
      </c>
      <c r="O732">
        <v>0</v>
      </c>
      <c r="P732">
        <v>0</v>
      </c>
      <c r="Q732">
        <v>0</v>
      </c>
      <c r="R732">
        <v>265</v>
      </c>
      <c r="S732">
        <v>145</v>
      </c>
      <c r="T732">
        <v>10</v>
      </c>
      <c r="U732">
        <v>34</v>
      </c>
      <c r="V732">
        <v>0</v>
      </c>
      <c r="W732">
        <v>879</v>
      </c>
      <c r="X732">
        <v>221</v>
      </c>
      <c r="Y732">
        <v>12</v>
      </c>
      <c r="Z732">
        <v>227</v>
      </c>
      <c r="AA732">
        <v>0</v>
      </c>
      <c r="AB732">
        <v>661</v>
      </c>
      <c r="AC732">
        <v>77</v>
      </c>
      <c r="AD732">
        <v>8</v>
      </c>
      <c r="AE732">
        <v>226</v>
      </c>
      <c r="AF732">
        <v>0</v>
      </c>
      <c r="AG732">
        <v>125</v>
      </c>
      <c r="AH732">
        <v>9</v>
      </c>
      <c r="AI732">
        <v>3</v>
      </c>
      <c r="AJ732">
        <v>42</v>
      </c>
      <c r="AK732">
        <v>1</v>
      </c>
      <c r="AL732">
        <v>39</v>
      </c>
      <c r="AM732">
        <v>10</v>
      </c>
      <c r="AN732">
        <v>3</v>
      </c>
      <c r="AO732">
        <v>2</v>
      </c>
      <c r="AP732">
        <v>0</v>
      </c>
      <c r="AQ732">
        <v>0</v>
      </c>
      <c r="AR732">
        <v>0</v>
      </c>
      <c r="AS732">
        <v>0</v>
      </c>
      <c r="AT732">
        <v>0</v>
      </c>
      <c r="AU732">
        <v>0</v>
      </c>
      <c r="AV732">
        <v>0</v>
      </c>
      <c r="AW732">
        <v>0</v>
      </c>
      <c r="AX732">
        <v>0</v>
      </c>
      <c r="AY732">
        <v>0</v>
      </c>
      <c r="AZ732">
        <v>0</v>
      </c>
      <c r="BA732">
        <v>0</v>
      </c>
      <c r="BB732">
        <v>0</v>
      </c>
      <c r="BC732">
        <v>0</v>
      </c>
      <c r="BD732">
        <v>0</v>
      </c>
      <c r="BE732">
        <v>0</v>
      </c>
      <c r="BF732">
        <v>0</v>
      </c>
      <c r="BG732" s="20">
        <v>0</v>
      </c>
      <c r="BH732" s="20">
        <v>0</v>
      </c>
      <c r="BI732" s="20">
        <v>51</v>
      </c>
      <c r="BJ732" s="20">
        <v>0</v>
      </c>
      <c r="BK732" s="20">
        <v>215</v>
      </c>
      <c r="BL732" s="20">
        <v>597</v>
      </c>
      <c r="BM732" s="20">
        <v>406</v>
      </c>
      <c r="BN732" s="20">
        <v>74</v>
      </c>
      <c r="BO732" s="20">
        <v>30</v>
      </c>
      <c r="BP732" s="20"/>
      <c r="BQ732" s="20"/>
      <c r="BR732" s="20"/>
      <c r="BS732" s="20"/>
      <c r="BT732" s="20"/>
      <c r="BU732" s="20"/>
      <c r="BV732" s="20"/>
    </row>
    <row r="733" spans="1:74" x14ac:dyDescent="0.25">
      <c r="A733" s="20" t="s">
        <v>449</v>
      </c>
      <c r="B733" s="20" t="s">
        <v>544</v>
      </c>
      <c r="C733" s="20" t="s">
        <v>551</v>
      </c>
      <c r="D733" s="1">
        <v>44535</v>
      </c>
      <c r="E733">
        <v>74</v>
      </c>
      <c r="F733">
        <v>0</v>
      </c>
      <c r="G733">
        <v>0</v>
      </c>
      <c r="H733">
        <v>0</v>
      </c>
      <c r="I733">
        <v>0</v>
      </c>
      <c r="J733">
        <v>32</v>
      </c>
      <c r="K733">
        <v>2</v>
      </c>
      <c r="L733">
        <v>15</v>
      </c>
      <c r="M733">
        <v>0</v>
      </c>
      <c r="N733">
        <v>0</v>
      </c>
      <c r="O733">
        <v>0</v>
      </c>
      <c r="P733">
        <v>0</v>
      </c>
      <c r="Q733">
        <v>0</v>
      </c>
      <c r="R733">
        <v>265</v>
      </c>
      <c r="S733">
        <v>152</v>
      </c>
      <c r="T733">
        <v>10</v>
      </c>
      <c r="U733">
        <v>34</v>
      </c>
      <c r="V733">
        <v>0</v>
      </c>
      <c r="W733">
        <v>875</v>
      </c>
      <c r="X733">
        <v>264</v>
      </c>
      <c r="Y733">
        <v>12</v>
      </c>
      <c r="Z733">
        <v>224</v>
      </c>
      <c r="AA733">
        <v>1</v>
      </c>
      <c r="AB733">
        <v>661</v>
      </c>
      <c r="AC733">
        <v>121</v>
      </c>
      <c r="AD733">
        <v>8</v>
      </c>
      <c r="AE733">
        <v>227</v>
      </c>
      <c r="AF733">
        <v>0</v>
      </c>
      <c r="AG733">
        <v>125</v>
      </c>
      <c r="AH733">
        <v>9</v>
      </c>
      <c r="AI733">
        <v>3</v>
      </c>
      <c r="AJ733">
        <v>41</v>
      </c>
      <c r="AK733">
        <v>1</v>
      </c>
      <c r="AL733">
        <v>42</v>
      </c>
      <c r="AM733">
        <v>10</v>
      </c>
      <c r="AN733">
        <v>3</v>
      </c>
      <c r="AO733">
        <v>2</v>
      </c>
      <c r="AP733">
        <v>0</v>
      </c>
      <c r="AQ733">
        <v>0</v>
      </c>
      <c r="AR733">
        <v>0</v>
      </c>
      <c r="AS733">
        <v>0</v>
      </c>
      <c r="AT733">
        <v>0</v>
      </c>
      <c r="AU733">
        <v>0</v>
      </c>
      <c r="AV733">
        <v>0</v>
      </c>
      <c r="AW733">
        <v>0</v>
      </c>
      <c r="AX733">
        <v>0</v>
      </c>
      <c r="AY733">
        <v>0</v>
      </c>
      <c r="AZ733">
        <v>0</v>
      </c>
      <c r="BA733">
        <v>0</v>
      </c>
      <c r="BB733">
        <v>0</v>
      </c>
      <c r="BC733">
        <v>0</v>
      </c>
      <c r="BD733">
        <v>0</v>
      </c>
      <c r="BE733">
        <v>0</v>
      </c>
      <c r="BF733">
        <v>0</v>
      </c>
      <c r="BG733" s="20">
        <v>0</v>
      </c>
      <c r="BH733" s="20">
        <v>0</v>
      </c>
      <c r="BI733" s="20">
        <v>51</v>
      </c>
      <c r="BJ733" s="20">
        <v>0</v>
      </c>
      <c r="BK733" s="20">
        <v>215</v>
      </c>
      <c r="BL733" s="20">
        <v>597</v>
      </c>
      <c r="BM733" s="20">
        <v>405</v>
      </c>
      <c r="BN733" s="20">
        <v>75</v>
      </c>
      <c r="BO733" s="20">
        <v>33</v>
      </c>
      <c r="BP733" s="20"/>
      <c r="BQ733" s="20"/>
      <c r="BR733" s="20"/>
      <c r="BS733" s="20"/>
      <c r="BT733" s="20"/>
      <c r="BU733" s="20"/>
      <c r="BV733" s="20"/>
    </row>
    <row r="734" spans="1:74" x14ac:dyDescent="0.25">
      <c r="A734" s="20" t="s">
        <v>449</v>
      </c>
      <c r="B734" s="20" t="s">
        <v>544</v>
      </c>
      <c r="C734" s="20" t="s">
        <v>551</v>
      </c>
      <c r="D734" s="1">
        <v>44542</v>
      </c>
      <c r="E734">
        <v>74</v>
      </c>
      <c r="F734">
        <v>0</v>
      </c>
      <c r="G734">
        <v>0</v>
      </c>
      <c r="H734">
        <v>0</v>
      </c>
      <c r="I734">
        <v>0</v>
      </c>
      <c r="J734">
        <v>33</v>
      </c>
      <c r="K734">
        <v>2</v>
      </c>
      <c r="L734">
        <v>15</v>
      </c>
      <c r="M734">
        <v>0</v>
      </c>
      <c r="N734">
        <v>0</v>
      </c>
      <c r="O734">
        <v>0</v>
      </c>
      <c r="P734">
        <v>0</v>
      </c>
      <c r="Q734">
        <v>0</v>
      </c>
      <c r="R734">
        <v>265</v>
      </c>
      <c r="S734">
        <v>155</v>
      </c>
      <c r="T734">
        <v>10</v>
      </c>
      <c r="U734">
        <v>34</v>
      </c>
      <c r="V734">
        <v>0</v>
      </c>
      <c r="W734">
        <v>875</v>
      </c>
      <c r="X734">
        <v>297</v>
      </c>
      <c r="Y734">
        <v>12</v>
      </c>
      <c r="Z734">
        <v>224</v>
      </c>
      <c r="AA734">
        <v>0</v>
      </c>
      <c r="AB734">
        <v>664</v>
      </c>
      <c r="AC734">
        <v>168</v>
      </c>
      <c r="AD734">
        <v>8</v>
      </c>
      <c r="AE734">
        <v>226</v>
      </c>
      <c r="AF734">
        <v>0</v>
      </c>
      <c r="AG734">
        <v>124</v>
      </c>
      <c r="AH734">
        <v>13</v>
      </c>
      <c r="AI734">
        <v>3</v>
      </c>
      <c r="AJ734">
        <v>41</v>
      </c>
      <c r="AK734">
        <v>1</v>
      </c>
      <c r="AL734">
        <v>43</v>
      </c>
      <c r="AM734">
        <v>12</v>
      </c>
      <c r="AN734">
        <v>3</v>
      </c>
      <c r="AO734">
        <v>2</v>
      </c>
      <c r="AP734">
        <v>0</v>
      </c>
      <c r="AQ734">
        <v>0</v>
      </c>
      <c r="AR734">
        <v>0</v>
      </c>
      <c r="AS734">
        <v>0</v>
      </c>
      <c r="AT734">
        <v>0</v>
      </c>
      <c r="AU734">
        <v>0</v>
      </c>
      <c r="AV734">
        <v>0</v>
      </c>
      <c r="AW734">
        <v>0</v>
      </c>
      <c r="AX734">
        <v>0</v>
      </c>
      <c r="AY734">
        <v>0</v>
      </c>
      <c r="AZ734">
        <v>0</v>
      </c>
      <c r="BA734">
        <v>0</v>
      </c>
      <c r="BB734">
        <v>0</v>
      </c>
      <c r="BC734">
        <v>0</v>
      </c>
      <c r="BD734">
        <v>0</v>
      </c>
      <c r="BE734">
        <v>0</v>
      </c>
      <c r="BF734">
        <v>0</v>
      </c>
      <c r="BG734" s="20">
        <v>0</v>
      </c>
      <c r="BH734" s="20">
        <v>0</v>
      </c>
      <c r="BI734" s="20">
        <v>51</v>
      </c>
      <c r="BJ734" s="20">
        <v>0</v>
      </c>
      <c r="BK734" s="20">
        <v>215</v>
      </c>
      <c r="BL734" s="20">
        <v>599</v>
      </c>
      <c r="BM734" s="20">
        <v>409</v>
      </c>
      <c r="BN734" s="20">
        <v>75</v>
      </c>
      <c r="BO734" s="20">
        <v>33</v>
      </c>
      <c r="BP734" s="20"/>
      <c r="BQ734" s="20"/>
      <c r="BR734" s="20"/>
      <c r="BS734" s="20"/>
      <c r="BT734" s="20"/>
      <c r="BU734" s="20"/>
      <c r="BV734" s="20"/>
    </row>
    <row r="735" spans="1:74" x14ac:dyDescent="0.25">
      <c r="A735" s="20" t="s">
        <v>449</v>
      </c>
      <c r="B735" s="20" t="s">
        <v>544</v>
      </c>
      <c r="C735" s="20" t="s">
        <v>551</v>
      </c>
      <c r="D735" s="1">
        <v>44549</v>
      </c>
      <c r="E735">
        <v>73</v>
      </c>
      <c r="F735">
        <v>0</v>
      </c>
      <c r="G735">
        <v>0</v>
      </c>
      <c r="H735">
        <v>0</v>
      </c>
      <c r="I735">
        <v>0</v>
      </c>
      <c r="J735">
        <v>34</v>
      </c>
      <c r="K735">
        <v>2</v>
      </c>
      <c r="L735">
        <v>14</v>
      </c>
      <c r="M735">
        <v>0</v>
      </c>
      <c r="N735">
        <v>0</v>
      </c>
      <c r="O735">
        <v>0</v>
      </c>
      <c r="P735">
        <v>0</v>
      </c>
      <c r="Q735">
        <v>0</v>
      </c>
      <c r="R735">
        <v>264</v>
      </c>
      <c r="S735">
        <v>160</v>
      </c>
      <c r="T735">
        <v>10</v>
      </c>
      <c r="U735">
        <v>34</v>
      </c>
      <c r="V735">
        <v>0</v>
      </c>
      <c r="W735">
        <v>870</v>
      </c>
      <c r="X735">
        <v>337</v>
      </c>
      <c r="Y735">
        <v>11</v>
      </c>
      <c r="Z735">
        <v>223</v>
      </c>
      <c r="AA735">
        <v>0</v>
      </c>
      <c r="AB735">
        <v>663</v>
      </c>
      <c r="AC735">
        <v>206</v>
      </c>
      <c r="AD735">
        <v>8</v>
      </c>
      <c r="AE735">
        <v>224</v>
      </c>
      <c r="AF735">
        <v>0</v>
      </c>
      <c r="AG735">
        <v>126</v>
      </c>
      <c r="AH735">
        <v>25</v>
      </c>
      <c r="AI735">
        <v>3</v>
      </c>
      <c r="AJ735">
        <v>41</v>
      </c>
      <c r="AK735">
        <v>2</v>
      </c>
      <c r="AL735">
        <v>44</v>
      </c>
      <c r="AM735">
        <v>12</v>
      </c>
      <c r="AN735">
        <v>3</v>
      </c>
      <c r="AO735">
        <v>2</v>
      </c>
      <c r="AP735">
        <v>0</v>
      </c>
      <c r="AQ735">
        <v>0</v>
      </c>
      <c r="AR735">
        <v>0</v>
      </c>
      <c r="AS735">
        <v>0</v>
      </c>
      <c r="AT735">
        <v>0</v>
      </c>
      <c r="AU735">
        <v>0</v>
      </c>
      <c r="AV735">
        <v>0</v>
      </c>
      <c r="AW735">
        <v>0</v>
      </c>
      <c r="AX735">
        <v>0</v>
      </c>
      <c r="AY735">
        <v>0</v>
      </c>
      <c r="AZ735">
        <v>0</v>
      </c>
      <c r="BA735">
        <v>0</v>
      </c>
      <c r="BB735">
        <v>0</v>
      </c>
      <c r="BC735">
        <v>0</v>
      </c>
      <c r="BD735">
        <v>0</v>
      </c>
      <c r="BE735">
        <v>0</v>
      </c>
      <c r="BF735">
        <v>0</v>
      </c>
      <c r="BG735" s="20">
        <v>0</v>
      </c>
      <c r="BH735" s="20">
        <v>0</v>
      </c>
      <c r="BI735" s="20">
        <v>51</v>
      </c>
      <c r="BJ735" s="20">
        <v>0</v>
      </c>
      <c r="BK735" s="20">
        <v>215</v>
      </c>
      <c r="BL735" s="20">
        <v>598</v>
      </c>
      <c r="BM735" s="20">
        <v>410</v>
      </c>
      <c r="BN735" s="20">
        <v>77</v>
      </c>
      <c r="BO735" s="20">
        <v>34</v>
      </c>
      <c r="BP735" s="20">
        <v>4044</v>
      </c>
      <c r="BQ735" s="20">
        <v>617</v>
      </c>
      <c r="BR735" s="20">
        <v>0</v>
      </c>
      <c r="BS735" s="20">
        <v>34</v>
      </c>
      <c r="BT735" s="20">
        <v>1641</v>
      </c>
      <c r="BU735" s="20">
        <v>23</v>
      </c>
      <c r="BV735" s="20">
        <v>2147</v>
      </c>
    </row>
    <row r="736" spans="1:74" x14ac:dyDescent="0.25">
      <c r="A736" s="20" t="s">
        <v>449</v>
      </c>
      <c r="B736" s="20" t="s">
        <v>544</v>
      </c>
      <c r="C736" s="20" t="s">
        <v>551</v>
      </c>
      <c r="D736" s="1">
        <v>44558</v>
      </c>
      <c r="E736">
        <v>73</v>
      </c>
      <c r="F736">
        <v>0</v>
      </c>
      <c r="G736">
        <v>0</v>
      </c>
      <c r="H736">
        <v>0</v>
      </c>
      <c r="I736">
        <v>0</v>
      </c>
      <c r="J736">
        <v>35</v>
      </c>
      <c r="K736">
        <v>2</v>
      </c>
      <c r="L736">
        <v>14</v>
      </c>
      <c r="M736">
        <v>0</v>
      </c>
      <c r="N736">
        <v>0</v>
      </c>
      <c r="O736">
        <v>0</v>
      </c>
      <c r="P736">
        <v>0</v>
      </c>
      <c r="Q736">
        <v>0</v>
      </c>
      <c r="R736">
        <v>264</v>
      </c>
      <c r="S736">
        <v>172</v>
      </c>
      <c r="T736">
        <v>10</v>
      </c>
      <c r="U736">
        <v>34</v>
      </c>
      <c r="V736">
        <v>0</v>
      </c>
      <c r="W736">
        <v>871</v>
      </c>
      <c r="X736">
        <v>385</v>
      </c>
      <c r="Y736">
        <v>11</v>
      </c>
      <c r="Z736">
        <v>221</v>
      </c>
      <c r="AA736">
        <v>1</v>
      </c>
      <c r="AB736">
        <v>663</v>
      </c>
      <c r="AC736">
        <v>237</v>
      </c>
      <c r="AD736">
        <v>8</v>
      </c>
      <c r="AE736">
        <v>224</v>
      </c>
      <c r="AF736">
        <v>0</v>
      </c>
      <c r="AG736">
        <v>128</v>
      </c>
      <c r="AH736">
        <v>37</v>
      </c>
      <c r="AI736">
        <v>3</v>
      </c>
      <c r="AJ736">
        <v>40</v>
      </c>
      <c r="AK736">
        <v>2</v>
      </c>
      <c r="AL736">
        <v>45</v>
      </c>
      <c r="AM736">
        <v>19</v>
      </c>
      <c r="AN736">
        <v>3</v>
      </c>
      <c r="AO736">
        <v>2</v>
      </c>
      <c r="AP736">
        <v>0</v>
      </c>
      <c r="AQ736">
        <v>0</v>
      </c>
      <c r="AR736">
        <v>0</v>
      </c>
      <c r="AS736">
        <v>0</v>
      </c>
      <c r="AT736">
        <v>0</v>
      </c>
      <c r="AU736">
        <v>0</v>
      </c>
      <c r="AV736">
        <v>0</v>
      </c>
      <c r="AW736">
        <v>0</v>
      </c>
      <c r="AX736">
        <v>0</v>
      </c>
      <c r="AY736">
        <v>0</v>
      </c>
      <c r="AZ736">
        <v>0</v>
      </c>
      <c r="BA736">
        <v>0</v>
      </c>
      <c r="BB736">
        <v>0</v>
      </c>
      <c r="BC736">
        <v>0</v>
      </c>
      <c r="BD736">
        <v>0</v>
      </c>
      <c r="BE736">
        <v>0</v>
      </c>
      <c r="BF736">
        <v>0</v>
      </c>
      <c r="BG736" s="20">
        <v>0</v>
      </c>
      <c r="BH736" s="20">
        <v>0</v>
      </c>
      <c r="BI736" s="20">
        <v>51</v>
      </c>
      <c r="BJ736" s="20">
        <v>0</v>
      </c>
      <c r="BK736" s="20">
        <v>215</v>
      </c>
      <c r="BL736" s="20">
        <v>602</v>
      </c>
      <c r="BM736" s="20">
        <v>411</v>
      </c>
      <c r="BN736" s="20">
        <v>79</v>
      </c>
      <c r="BO736" s="20">
        <v>39</v>
      </c>
      <c r="BP736" s="20">
        <v>4038</v>
      </c>
      <c r="BQ736" s="20">
        <v>899</v>
      </c>
      <c r="BR736" s="20">
        <v>0</v>
      </c>
      <c r="BS736" s="20">
        <v>34</v>
      </c>
      <c r="BT736" s="20">
        <v>1629</v>
      </c>
      <c r="BU736" s="20">
        <v>26</v>
      </c>
      <c r="BV736" s="20">
        <v>2162</v>
      </c>
    </row>
    <row r="737" spans="1:74" x14ac:dyDescent="0.25">
      <c r="A737" s="20" t="s">
        <v>449</v>
      </c>
      <c r="B737" s="20" t="s">
        <v>544</v>
      </c>
      <c r="C737" s="20" t="s">
        <v>551</v>
      </c>
      <c r="D737" s="1">
        <v>44564</v>
      </c>
      <c r="E737">
        <v>73</v>
      </c>
      <c r="F737">
        <v>0</v>
      </c>
      <c r="G737">
        <v>0</v>
      </c>
      <c r="H737">
        <v>0</v>
      </c>
      <c r="I737">
        <v>0</v>
      </c>
      <c r="J737">
        <v>35</v>
      </c>
      <c r="K737">
        <v>2</v>
      </c>
      <c r="L737">
        <v>14</v>
      </c>
      <c r="M737">
        <v>0</v>
      </c>
      <c r="N737">
        <v>0</v>
      </c>
      <c r="O737">
        <v>0</v>
      </c>
      <c r="P737">
        <v>0</v>
      </c>
      <c r="Q737">
        <v>0</v>
      </c>
      <c r="R737">
        <v>266</v>
      </c>
      <c r="S737">
        <v>176</v>
      </c>
      <c r="T737">
        <v>10</v>
      </c>
      <c r="U737">
        <v>32</v>
      </c>
      <c r="V737">
        <v>0</v>
      </c>
      <c r="W737">
        <v>870</v>
      </c>
      <c r="X737">
        <v>399</v>
      </c>
      <c r="Y737">
        <v>11</v>
      </c>
      <c r="Z737">
        <v>221</v>
      </c>
      <c r="AA737">
        <v>1</v>
      </c>
      <c r="AB737">
        <v>664</v>
      </c>
      <c r="AC737">
        <v>254</v>
      </c>
      <c r="AD737">
        <v>8</v>
      </c>
      <c r="AE737">
        <v>224</v>
      </c>
      <c r="AF737">
        <v>0</v>
      </c>
      <c r="AG737">
        <v>127</v>
      </c>
      <c r="AH737">
        <v>41</v>
      </c>
      <c r="AI737">
        <v>3</v>
      </c>
      <c r="AJ737">
        <v>40</v>
      </c>
      <c r="AK737">
        <v>2</v>
      </c>
      <c r="AL737">
        <v>45</v>
      </c>
      <c r="AM737">
        <v>22</v>
      </c>
      <c r="AN737">
        <v>3</v>
      </c>
      <c r="AO737">
        <v>2</v>
      </c>
      <c r="AP737">
        <v>0</v>
      </c>
      <c r="AQ737">
        <v>0</v>
      </c>
      <c r="AR737">
        <v>0</v>
      </c>
      <c r="AS737">
        <v>0</v>
      </c>
      <c r="AT737">
        <v>0</v>
      </c>
      <c r="AU737">
        <v>0</v>
      </c>
      <c r="AV737">
        <v>0</v>
      </c>
      <c r="AW737">
        <v>0</v>
      </c>
      <c r="AX737">
        <v>0</v>
      </c>
      <c r="AY737">
        <v>0</v>
      </c>
      <c r="AZ737">
        <v>0</v>
      </c>
      <c r="BA737">
        <v>0</v>
      </c>
      <c r="BB737">
        <v>0</v>
      </c>
      <c r="BC737">
        <v>0</v>
      </c>
      <c r="BD737">
        <v>0</v>
      </c>
      <c r="BE737">
        <v>0</v>
      </c>
      <c r="BF737">
        <v>0</v>
      </c>
      <c r="BG737" s="20">
        <v>0</v>
      </c>
      <c r="BH737" s="20">
        <v>0</v>
      </c>
      <c r="BI737" s="20">
        <v>51</v>
      </c>
      <c r="BJ737" s="20">
        <v>0</v>
      </c>
      <c r="BK737" s="20">
        <v>217</v>
      </c>
      <c r="BL737" s="20">
        <v>602</v>
      </c>
      <c r="BM737" s="20">
        <v>414</v>
      </c>
      <c r="BN737" s="20">
        <v>78</v>
      </c>
      <c r="BO737" s="20">
        <v>39</v>
      </c>
      <c r="BP737" s="20">
        <v>4039</v>
      </c>
      <c r="BQ737" s="20">
        <v>981</v>
      </c>
      <c r="BR737" s="20">
        <v>0</v>
      </c>
      <c r="BS737" s="20">
        <v>34</v>
      </c>
      <c r="BT737" s="20">
        <v>1625</v>
      </c>
      <c r="BU737" s="20">
        <v>26</v>
      </c>
      <c r="BV737" s="20">
        <v>2169</v>
      </c>
    </row>
    <row r="738" spans="1:74" x14ac:dyDescent="0.25">
      <c r="A738" s="20" t="s">
        <v>449</v>
      </c>
      <c r="B738" s="20" t="s">
        <v>544</v>
      </c>
      <c r="C738" s="20" t="s">
        <v>551</v>
      </c>
      <c r="D738" s="1">
        <v>44570</v>
      </c>
      <c r="E738">
        <v>73</v>
      </c>
      <c r="F738">
        <v>1</v>
      </c>
      <c r="G738">
        <v>0</v>
      </c>
      <c r="H738">
        <v>0</v>
      </c>
      <c r="I738">
        <v>0</v>
      </c>
      <c r="J738">
        <v>36</v>
      </c>
      <c r="K738">
        <v>2</v>
      </c>
      <c r="L738">
        <v>13</v>
      </c>
      <c r="M738">
        <v>0</v>
      </c>
      <c r="N738">
        <v>0</v>
      </c>
      <c r="O738">
        <v>0</v>
      </c>
      <c r="P738">
        <v>0</v>
      </c>
      <c r="Q738">
        <v>0</v>
      </c>
      <c r="R738">
        <v>267</v>
      </c>
      <c r="S738">
        <v>179</v>
      </c>
      <c r="T738">
        <v>10</v>
      </c>
      <c r="U738">
        <v>32</v>
      </c>
      <c r="V738">
        <v>0</v>
      </c>
      <c r="W738">
        <v>871</v>
      </c>
      <c r="X738">
        <v>410</v>
      </c>
      <c r="Y738">
        <v>11</v>
      </c>
      <c r="Z738">
        <v>221</v>
      </c>
      <c r="AA738">
        <v>1</v>
      </c>
      <c r="AB738">
        <v>664</v>
      </c>
      <c r="AC738">
        <v>268</v>
      </c>
      <c r="AD738">
        <v>8</v>
      </c>
      <c r="AE738">
        <v>224</v>
      </c>
      <c r="AF738">
        <v>0</v>
      </c>
      <c r="AG738">
        <v>125</v>
      </c>
      <c r="AH738">
        <v>40</v>
      </c>
      <c r="AI738">
        <v>3</v>
      </c>
      <c r="AJ738">
        <v>39</v>
      </c>
      <c r="AK738">
        <v>2</v>
      </c>
      <c r="AL738">
        <v>45</v>
      </c>
      <c r="AM738">
        <v>22</v>
      </c>
      <c r="AN738">
        <v>3</v>
      </c>
      <c r="AO738">
        <v>2</v>
      </c>
      <c r="AP738">
        <v>0</v>
      </c>
      <c r="AQ738">
        <v>0</v>
      </c>
      <c r="AR738">
        <v>0</v>
      </c>
      <c r="AS738">
        <v>0</v>
      </c>
      <c r="AT738">
        <v>0</v>
      </c>
      <c r="AU738">
        <v>0</v>
      </c>
      <c r="AV738">
        <v>0</v>
      </c>
      <c r="AW738">
        <v>0</v>
      </c>
      <c r="AX738">
        <v>0</v>
      </c>
      <c r="AY738">
        <v>0</v>
      </c>
      <c r="AZ738">
        <v>0</v>
      </c>
      <c r="BA738">
        <v>0</v>
      </c>
      <c r="BB738">
        <v>0</v>
      </c>
      <c r="BC738">
        <v>0</v>
      </c>
      <c r="BD738">
        <v>0</v>
      </c>
      <c r="BE738">
        <v>0</v>
      </c>
      <c r="BF738">
        <v>0</v>
      </c>
      <c r="BG738" s="20">
        <v>0</v>
      </c>
      <c r="BH738" s="20">
        <v>0</v>
      </c>
      <c r="BI738" s="20">
        <v>51</v>
      </c>
      <c r="BJ738" s="20">
        <v>0</v>
      </c>
      <c r="BK738" s="20">
        <v>218</v>
      </c>
      <c r="BL738" s="20">
        <v>604</v>
      </c>
      <c r="BM738" s="20">
        <v>415</v>
      </c>
      <c r="BN738" s="20">
        <v>77</v>
      </c>
      <c r="BO738" s="20">
        <v>39</v>
      </c>
      <c r="BP738" s="20">
        <v>4044</v>
      </c>
      <c r="BQ738" s="20">
        <v>1083</v>
      </c>
      <c r="BR738" s="20">
        <v>0</v>
      </c>
      <c r="BS738" s="20">
        <v>34</v>
      </c>
      <c r="BT738" s="20">
        <v>1615</v>
      </c>
      <c r="BU738" s="20">
        <v>28</v>
      </c>
      <c r="BV738" s="20">
        <v>2180</v>
      </c>
    </row>
    <row r="739" spans="1:74" x14ac:dyDescent="0.25">
      <c r="A739" s="20" t="s">
        <v>449</v>
      </c>
      <c r="B739" s="20" t="s">
        <v>544</v>
      </c>
      <c r="C739" s="20" t="s">
        <v>551</v>
      </c>
      <c r="D739" s="1">
        <v>44577</v>
      </c>
      <c r="E739">
        <v>74</v>
      </c>
      <c r="F739">
        <v>1</v>
      </c>
      <c r="G739">
        <v>0</v>
      </c>
      <c r="H739">
        <v>0</v>
      </c>
      <c r="I739">
        <v>0</v>
      </c>
      <c r="J739">
        <v>37</v>
      </c>
      <c r="K739">
        <v>2</v>
      </c>
      <c r="L739">
        <v>13</v>
      </c>
      <c r="M739">
        <v>0</v>
      </c>
      <c r="N739">
        <v>0</v>
      </c>
      <c r="O739">
        <v>0</v>
      </c>
      <c r="P739">
        <v>0</v>
      </c>
      <c r="Q739">
        <v>0</v>
      </c>
      <c r="R739">
        <v>266</v>
      </c>
      <c r="S739">
        <v>183</v>
      </c>
      <c r="T739">
        <v>10</v>
      </c>
      <c r="U739">
        <v>32</v>
      </c>
      <c r="V739">
        <v>0</v>
      </c>
      <c r="W739">
        <v>872</v>
      </c>
      <c r="X739">
        <v>428</v>
      </c>
      <c r="Y739">
        <v>11</v>
      </c>
      <c r="Z739">
        <v>219</v>
      </c>
      <c r="AA739">
        <v>1</v>
      </c>
      <c r="AB739">
        <v>662</v>
      </c>
      <c r="AC739">
        <v>273</v>
      </c>
      <c r="AD739">
        <v>8</v>
      </c>
      <c r="AE739">
        <v>224</v>
      </c>
      <c r="AF739">
        <v>0</v>
      </c>
      <c r="AG739">
        <v>123</v>
      </c>
      <c r="AH739">
        <v>45</v>
      </c>
      <c r="AI739">
        <v>3</v>
      </c>
      <c r="AJ739">
        <v>38</v>
      </c>
      <c r="AK739">
        <v>2</v>
      </c>
      <c r="AL739">
        <v>44</v>
      </c>
      <c r="AM739">
        <v>22</v>
      </c>
      <c r="AN739">
        <v>2</v>
      </c>
      <c r="AO739">
        <v>2</v>
      </c>
      <c r="AP739">
        <v>0</v>
      </c>
      <c r="AQ739">
        <v>0</v>
      </c>
      <c r="AR739">
        <v>0</v>
      </c>
      <c r="AS739">
        <v>0</v>
      </c>
      <c r="AT739">
        <v>0</v>
      </c>
      <c r="AU739">
        <v>0</v>
      </c>
      <c r="AV739">
        <v>0</v>
      </c>
      <c r="AW739">
        <v>0</v>
      </c>
      <c r="AX739">
        <v>0</v>
      </c>
      <c r="AY739">
        <v>0</v>
      </c>
      <c r="AZ739">
        <v>0</v>
      </c>
      <c r="BA739">
        <v>0</v>
      </c>
      <c r="BB739">
        <v>0</v>
      </c>
      <c r="BC739">
        <v>0</v>
      </c>
      <c r="BD739">
        <v>0</v>
      </c>
      <c r="BE739">
        <v>0</v>
      </c>
      <c r="BF739">
        <v>0</v>
      </c>
      <c r="BG739" s="20">
        <v>0</v>
      </c>
      <c r="BH739" s="20">
        <v>0</v>
      </c>
      <c r="BI739" s="20">
        <v>54</v>
      </c>
      <c r="BJ739" s="20">
        <v>0</v>
      </c>
      <c r="BK739" s="20">
        <v>217</v>
      </c>
      <c r="BL739" s="20">
        <v>610</v>
      </c>
      <c r="BM739" s="20">
        <v>413</v>
      </c>
      <c r="BN739" s="20">
        <v>76</v>
      </c>
      <c r="BO739" s="20">
        <v>39</v>
      </c>
      <c r="BP739" s="20">
        <v>4027</v>
      </c>
      <c r="BQ739" s="20">
        <v>1157</v>
      </c>
      <c r="BR739" s="20">
        <v>0</v>
      </c>
      <c r="BS739" s="20">
        <v>34</v>
      </c>
      <c r="BT739" s="20">
        <v>1605</v>
      </c>
      <c r="BU739" s="20">
        <v>31</v>
      </c>
      <c r="BV739" s="20">
        <v>2177</v>
      </c>
    </row>
    <row r="740" spans="1:74" x14ac:dyDescent="0.25">
      <c r="A740" s="20" t="s">
        <v>449</v>
      </c>
      <c r="B740" s="20" t="s">
        <v>544</v>
      </c>
      <c r="C740" s="20" t="s">
        <v>551</v>
      </c>
      <c r="D740" s="1">
        <v>44584</v>
      </c>
      <c r="E740">
        <v>74</v>
      </c>
      <c r="F740">
        <v>1</v>
      </c>
      <c r="G740">
        <v>0</v>
      </c>
      <c r="H740">
        <v>0</v>
      </c>
      <c r="I740">
        <v>0</v>
      </c>
      <c r="J740">
        <v>39</v>
      </c>
      <c r="K740">
        <v>2</v>
      </c>
      <c r="L740">
        <v>13</v>
      </c>
      <c r="M740">
        <v>0</v>
      </c>
      <c r="N740">
        <v>0</v>
      </c>
      <c r="O740">
        <v>0</v>
      </c>
      <c r="P740">
        <v>0</v>
      </c>
      <c r="Q740">
        <v>0</v>
      </c>
      <c r="R740">
        <v>265</v>
      </c>
      <c r="S740">
        <v>183</v>
      </c>
      <c r="T740">
        <v>10</v>
      </c>
      <c r="U740">
        <v>32</v>
      </c>
      <c r="V740">
        <v>0</v>
      </c>
      <c r="W740">
        <v>874</v>
      </c>
      <c r="X740">
        <v>430</v>
      </c>
      <c r="Y740">
        <v>11</v>
      </c>
      <c r="Z740">
        <v>219</v>
      </c>
      <c r="AA740">
        <v>2</v>
      </c>
      <c r="AB740">
        <v>663</v>
      </c>
      <c r="AC740">
        <v>278</v>
      </c>
      <c r="AD740">
        <v>8</v>
      </c>
      <c r="AE740">
        <v>224</v>
      </c>
      <c r="AF740">
        <v>0</v>
      </c>
      <c r="AG740">
        <v>124</v>
      </c>
      <c r="AH740">
        <v>47</v>
      </c>
      <c r="AI740">
        <v>3</v>
      </c>
      <c r="AJ740">
        <v>38</v>
      </c>
      <c r="AK740">
        <v>2</v>
      </c>
      <c r="AL740">
        <v>45</v>
      </c>
      <c r="AM740">
        <v>24</v>
      </c>
      <c r="AN740">
        <v>2</v>
      </c>
      <c r="AO740">
        <v>2</v>
      </c>
      <c r="AP740">
        <v>0</v>
      </c>
      <c r="AQ740">
        <v>0</v>
      </c>
      <c r="AR740">
        <v>0</v>
      </c>
      <c r="AS740">
        <v>0</v>
      </c>
      <c r="AT740">
        <v>0</v>
      </c>
      <c r="AU740">
        <v>0</v>
      </c>
      <c r="AV740">
        <v>0</v>
      </c>
      <c r="AW740">
        <v>0</v>
      </c>
      <c r="AX740">
        <v>0</v>
      </c>
      <c r="AY740">
        <v>0</v>
      </c>
      <c r="AZ740">
        <v>0</v>
      </c>
      <c r="BA740">
        <v>0</v>
      </c>
      <c r="BB740">
        <v>0</v>
      </c>
      <c r="BC740">
        <v>0</v>
      </c>
      <c r="BD740">
        <v>0</v>
      </c>
      <c r="BE740">
        <v>0</v>
      </c>
      <c r="BF740">
        <v>0</v>
      </c>
      <c r="BG740" s="20">
        <v>0</v>
      </c>
      <c r="BH740" s="20">
        <v>0</v>
      </c>
      <c r="BI740" s="20">
        <v>54</v>
      </c>
      <c r="BJ740" s="20">
        <v>0</v>
      </c>
      <c r="BK740" s="20">
        <v>216</v>
      </c>
      <c r="BL740" s="20">
        <v>610</v>
      </c>
      <c r="BM740" s="20">
        <v>414</v>
      </c>
      <c r="BN740" s="20">
        <v>77</v>
      </c>
      <c r="BO740" s="20">
        <v>40</v>
      </c>
      <c r="BP740" s="20">
        <v>4037</v>
      </c>
      <c r="BQ740" s="20">
        <v>1192</v>
      </c>
      <c r="BR740" s="20">
        <v>0</v>
      </c>
      <c r="BS740" s="20">
        <v>35</v>
      </c>
      <c r="BT740" s="20">
        <v>1595</v>
      </c>
      <c r="BU740" s="20">
        <v>35</v>
      </c>
      <c r="BV740" s="20">
        <v>2191</v>
      </c>
    </row>
    <row r="741" spans="1:74" x14ac:dyDescent="0.25">
      <c r="A741" s="20" t="s">
        <v>449</v>
      </c>
      <c r="B741" s="20" t="s">
        <v>544</v>
      </c>
      <c r="C741" s="20" t="s">
        <v>551</v>
      </c>
      <c r="D741" s="1">
        <v>44591</v>
      </c>
      <c r="E741">
        <v>74</v>
      </c>
      <c r="F741">
        <v>1</v>
      </c>
      <c r="G741">
        <v>0</v>
      </c>
      <c r="H741">
        <v>0</v>
      </c>
      <c r="I741">
        <v>0</v>
      </c>
      <c r="J741">
        <v>39</v>
      </c>
      <c r="K741">
        <v>2</v>
      </c>
      <c r="L741">
        <v>13</v>
      </c>
      <c r="M741">
        <v>0</v>
      </c>
      <c r="N741">
        <v>0</v>
      </c>
      <c r="O741">
        <v>0</v>
      </c>
      <c r="P741">
        <v>0</v>
      </c>
      <c r="Q741">
        <v>0</v>
      </c>
      <c r="R741">
        <v>263</v>
      </c>
      <c r="S741">
        <v>183</v>
      </c>
      <c r="T741">
        <v>10</v>
      </c>
      <c r="U741">
        <v>32</v>
      </c>
      <c r="V741">
        <v>0</v>
      </c>
      <c r="W741">
        <v>876</v>
      </c>
      <c r="X741">
        <v>434</v>
      </c>
      <c r="Y741">
        <v>11</v>
      </c>
      <c r="Z741">
        <v>216</v>
      </c>
      <c r="AA741">
        <v>2</v>
      </c>
      <c r="AB741">
        <v>662</v>
      </c>
      <c r="AC741">
        <v>286</v>
      </c>
      <c r="AD741">
        <v>8</v>
      </c>
      <c r="AE741">
        <v>222</v>
      </c>
      <c r="AF741">
        <v>0</v>
      </c>
      <c r="AG741">
        <v>124</v>
      </c>
      <c r="AH741">
        <v>47</v>
      </c>
      <c r="AI741">
        <v>3</v>
      </c>
      <c r="AJ741">
        <v>38</v>
      </c>
      <c r="AK741">
        <v>2</v>
      </c>
      <c r="AL741">
        <v>45</v>
      </c>
      <c r="AM741">
        <v>24</v>
      </c>
      <c r="AN741">
        <v>2</v>
      </c>
      <c r="AO741">
        <v>2</v>
      </c>
      <c r="AP741">
        <v>0</v>
      </c>
      <c r="AQ741">
        <v>0</v>
      </c>
      <c r="AR741">
        <v>0</v>
      </c>
      <c r="AS741">
        <v>0</v>
      </c>
      <c r="AT741">
        <v>0</v>
      </c>
      <c r="AU741">
        <v>0</v>
      </c>
      <c r="AV741">
        <v>0</v>
      </c>
      <c r="AW741">
        <v>0</v>
      </c>
      <c r="AX741">
        <v>0</v>
      </c>
      <c r="AY741">
        <v>0</v>
      </c>
      <c r="AZ741">
        <v>0</v>
      </c>
      <c r="BA741">
        <v>0</v>
      </c>
      <c r="BB741">
        <v>0</v>
      </c>
      <c r="BC741">
        <v>0</v>
      </c>
      <c r="BD741">
        <v>0</v>
      </c>
      <c r="BE741">
        <v>0</v>
      </c>
      <c r="BF741">
        <v>0</v>
      </c>
      <c r="BG741" s="20">
        <v>0</v>
      </c>
      <c r="BH741" s="20">
        <v>0</v>
      </c>
      <c r="BI741" s="20">
        <v>55</v>
      </c>
      <c r="BJ741" s="20">
        <v>0</v>
      </c>
      <c r="BK741" s="20">
        <v>214</v>
      </c>
      <c r="BL741" s="20">
        <v>613</v>
      </c>
      <c r="BM741" s="20">
        <v>413</v>
      </c>
      <c r="BN741" s="20">
        <v>77</v>
      </c>
      <c r="BO741" s="20">
        <v>40</v>
      </c>
      <c r="BP741" s="20">
        <v>4024</v>
      </c>
      <c r="BQ741" s="20">
        <v>1231</v>
      </c>
      <c r="BR741" s="20">
        <v>0</v>
      </c>
      <c r="BS741" s="20">
        <v>35</v>
      </c>
      <c r="BT741" s="20">
        <v>1585</v>
      </c>
      <c r="BU741" s="20">
        <v>34</v>
      </c>
      <c r="BV741" s="20">
        <v>2196</v>
      </c>
    </row>
    <row r="742" spans="1:74" x14ac:dyDescent="0.25">
      <c r="A742" s="20" t="s">
        <v>449</v>
      </c>
      <c r="B742" s="20" t="s">
        <v>544</v>
      </c>
      <c r="C742" s="20" t="s">
        <v>551</v>
      </c>
      <c r="D742" s="1">
        <v>44599</v>
      </c>
      <c r="E742">
        <v>73</v>
      </c>
      <c r="F742">
        <v>1</v>
      </c>
      <c r="G742">
        <v>0</v>
      </c>
      <c r="H742">
        <v>0</v>
      </c>
      <c r="I742">
        <v>0</v>
      </c>
      <c r="J742">
        <v>39</v>
      </c>
      <c r="K742">
        <v>2</v>
      </c>
      <c r="L742">
        <v>13</v>
      </c>
      <c r="M742">
        <v>0</v>
      </c>
      <c r="N742">
        <v>0</v>
      </c>
      <c r="O742">
        <v>0</v>
      </c>
      <c r="P742">
        <v>0</v>
      </c>
      <c r="Q742">
        <v>0</v>
      </c>
      <c r="R742">
        <v>263</v>
      </c>
      <c r="S742">
        <v>184</v>
      </c>
      <c r="T742">
        <v>9</v>
      </c>
      <c r="U742">
        <v>32</v>
      </c>
      <c r="V742">
        <v>0</v>
      </c>
      <c r="W742">
        <v>871</v>
      </c>
      <c r="X742">
        <v>437</v>
      </c>
      <c r="Y742">
        <v>11</v>
      </c>
      <c r="Z742">
        <v>215</v>
      </c>
      <c r="AA742">
        <v>2</v>
      </c>
      <c r="AB742">
        <v>664</v>
      </c>
      <c r="AC742">
        <v>292</v>
      </c>
      <c r="AD742">
        <v>8</v>
      </c>
      <c r="AE742">
        <v>222</v>
      </c>
      <c r="AF742">
        <v>0</v>
      </c>
      <c r="AG742">
        <v>124</v>
      </c>
      <c r="AH742">
        <v>46</v>
      </c>
      <c r="AI742">
        <v>3</v>
      </c>
      <c r="AJ742">
        <v>38</v>
      </c>
      <c r="AK742">
        <v>2</v>
      </c>
      <c r="AL742">
        <v>44</v>
      </c>
      <c r="AM742">
        <v>23</v>
      </c>
      <c r="AN742">
        <v>2</v>
      </c>
      <c r="AO742">
        <v>2</v>
      </c>
      <c r="AP742">
        <v>0</v>
      </c>
      <c r="AQ742">
        <v>0</v>
      </c>
      <c r="AR742">
        <v>0</v>
      </c>
      <c r="AS742">
        <v>0</v>
      </c>
      <c r="AT742">
        <v>0</v>
      </c>
      <c r="AU742">
        <v>0</v>
      </c>
      <c r="AV742">
        <v>0</v>
      </c>
      <c r="AW742">
        <v>0</v>
      </c>
      <c r="AX742">
        <v>0</v>
      </c>
      <c r="AY742">
        <v>0</v>
      </c>
      <c r="AZ742">
        <v>0</v>
      </c>
      <c r="BA742">
        <v>0</v>
      </c>
      <c r="BB742">
        <v>0</v>
      </c>
      <c r="BC742">
        <v>0</v>
      </c>
      <c r="BD742">
        <v>0</v>
      </c>
      <c r="BE742">
        <v>0</v>
      </c>
      <c r="BF742">
        <v>0</v>
      </c>
      <c r="BG742" s="20">
        <v>0</v>
      </c>
      <c r="BH742" s="20">
        <v>0</v>
      </c>
      <c r="BI742" s="20">
        <v>54</v>
      </c>
      <c r="BJ742" s="20">
        <v>0</v>
      </c>
      <c r="BK742" s="20">
        <v>215</v>
      </c>
      <c r="BL742" s="20">
        <v>609</v>
      </c>
      <c r="BM742" s="20">
        <v>416</v>
      </c>
      <c r="BN742" s="20">
        <v>77</v>
      </c>
      <c r="BO742" s="20">
        <v>39</v>
      </c>
      <c r="BP742" s="20">
        <v>4026</v>
      </c>
      <c r="BQ742" s="20">
        <v>1262</v>
      </c>
      <c r="BR742" s="20">
        <v>0</v>
      </c>
      <c r="BS742" s="20">
        <v>35</v>
      </c>
      <c r="BT742" s="20">
        <v>1575</v>
      </c>
      <c r="BU742" s="20">
        <v>35</v>
      </c>
      <c r="BV742" s="20">
        <v>2207</v>
      </c>
    </row>
    <row r="743" spans="1:74" x14ac:dyDescent="0.25">
      <c r="A743" s="20" t="s">
        <v>449</v>
      </c>
      <c r="B743" s="20" t="s">
        <v>544</v>
      </c>
      <c r="C743" s="20" t="s">
        <v>551</v>
      </c>
      <c r="D743" s="1">
        <v>44606</v>
      </c>
      <c r="E743">
        <v>73</v>
      </c>
      <c r="F743">
        <v>1</v>
      </c>
      <c r="G743">
        <v>0</v>
      </c>
      <c r="H743">
        <v>0</v>
      </c>
      <c r="I743">
        <v>0</v>
      </c>
      <c r="J743">
        <v>39</v>
      </c>
      <c r="K743">
        <v>2</v>
      </c>
      <c r="L743">
        <v>13</v>
      </c>
      <c r="M743">
        <v>0</v>
      </c>
      <c r="N743">
        <v>0</v>
      </c>
      <c r="O743">
        <v>0</v>
      </c>
      <c r="P743">
        <v>0</v>
      </c>
      <c r="Q743">
        <v>0</v>
      </c>
      <c r="R743">
        <v>263</v>
      </c>
      <c r="S743">
        <v>184</v>
      </c>
      <c r="T743">
        <v>9</v>
      </c>
      <c r="U743">
        <v>32</v>
      </c>
      <c r="V743">
        <v>0</v>
      </c>
      <c r="W743">
        <v>870</v>
      </c>
      <c r="X743">
        <v>437</v>
      </c>
      <c r="Y743">
        <v>11</v>
      </c>
      <c r="Z743">
        <v>215</v>
      </c>
      <c r="AA743">
        <v>2</v>
      </c>
      <c r="AB743">
        <v>665</v>
      </c>
      <c r="AC743">
        <v>293</v>
      </c>
      <c r="AD743">
        <v>8</v>
      </c>
      <c r="AE743">
        <v>223</v>
      </c>
      <c r="AF743">
        <v>0</v>
      </c>
      <c r="AG743">
        <v>122</v>
      </c>
      <c r="AH743">
        <v>45</v>
      </c>
      <c r="AI743">
        <v>3</v>
      </c>
      <c r="AJ743">
        <v>37</v>
      </c>
      <c r="AK743">
        <v>2</v>
      </c>
      <c r="AL743">
        <v>44</v>
      </c>
      <c r="AM743">
        <v>23</v>
      </c>
      <c r="AN743">
        <v>2</v>
      </c>
      <c r="AO743">
        <v>2</v>
      </c>
      <c r="AP743">
        <v>0</v>
      </c>
      <c r="AQ743">
        <v>0</v>
      </c>
      <c r="AR743">
        <v>0</v>
      </c>
      <c r="AS743">
        <v>0</v>
      </c>
      <c r="AT743">
        <v>0</v>
      </c>
      <c r="AU743">
        <v>0</v>
      </c>
      <c r="AV743">
        <v>0</v>
      </c>
      <c r="AW743">
        <v>0</v>
      </c>
      <c r="AX743">
        <v>0</v>
      </c>
      <c r="AY743">
        <v>0</v>
      </c>
      <c r="AZ743">
        <v>0</v>
      </c>
      <c r="BA743">
        <v>0</v>
      </c>
      <c r="BB743">
        <v>0</v>
      </c>
      <c r="BC743">
        <v>0</v>
      </c>
      <c r="BD743">
        <v>0</v>
      </c>
      <c r="BE743">
        <v>0</v>
      </c>
      <c r="BF743">
        <v>0</v>
      </c>
      <c r="BG743" s="20">
        <v>0</v>
      </c>
      <c r="BH743" s="20">
        <v>0</v>
      </c>
      <c r="BI743" s="20">
        <v>54</v>
      </c>
      <c r="BJ743" s="20">
        <v>0</v>
      </c>
      <c r="BK743" s="20">
        <v>215</v>
      </c>
      <c r="BL743" s="20">
        <v>608</v>
      </c>
      <c r="BM743" s="20">
        <v>419</v>
      </c>
      <c r="BN743" s="20">
        <v>76</v>
      </c>
      <c r="BO743" s="20">
        <v>40</v>
      </c>
      <c r="BP743" s="20">
        <v>4022</v>
      </c>
      <c r="BQ743" s="20">
        <v>1283</v>
      </c>
      <c r="BR743" s="20">
        <v>0</v>
      </c>
      <c r="BS743" s="20">
        <v>35</v>
      </c>
      <c r="BT743" s="20">
        <v>1569</v>
      </c>
      <c r="BU743" s="20">
        <v>34</v>
      </c>
      <c r="BV743" s="20">
        <v>2216</v>
      </c>
    </row>
    <row r="744" spans="1:74" x14ac:dyDescent="0.25">
      <c r="A744" s="20" t="s">
        <v>449</v>
      </c>
      <c r="B744" s="20" t="s">
        <v>552</v>
      </c>
      <c r="C744" s="20" t="s">
        <v>553</v>
      </c>
      <c r="D744" s="1">
        <v>44493</v>
      </c>
      <c r="E744">
        <v>171</v>
      </c>
      <c r="F744">
        <v>3</v>
      </c>
      <c r="G744">
        <v>2</v>
      </c>
      <c r="H744">
        <v>0</v>
      </c>
      <c r="I744">
        <v>0</v>
      </c>
      <c r="J744">
        <v>60</v>
      </c>
      <c r="K744">
        <v>6</v>
      </c>
      <c r="L744">
        <v>20</v>
      </c>
      <c r="M744">
        <v>3</v>
      </c>
      <c r="N744">
        <v>1</v>
      </c>
      <c r="O744">
        <v>0</v>
      </c>
      <c r="P744">
        <v>0</v>
      </c>
      <c r="Q744">
        <v>0</v>
      </c>
      <c r="R744">
        <v>230</v>
      </c>
      <c r="S744">
        <v>0</v>
      </c>
      <c r="T744">
        <v>68</v>
      </c>
      <c r="U744">
        <v>34</v>
      </c>
      <c r="V744">
        <v>2</v>
      </c>
      <c r="W744">
        <v>1029</v>
      </c>
      <c r="X744">
        <v>0</v>
      </c>
      <c r="Y744">
        <v>45</v>
      </c>
      <c r="Z744">
        <v>213</v>
      </c>
      <c r="AA744">
        <v>26</v>
      </c>
      <c r="AB744">
        <v>708</v>
      </c>
      <c r="AC744">
        <v>25</v>
      </c>
      <c r="AD744">
        <v>21</v>
      </c>
      <c r="AE744">
        <v>162</v>
      </c>
      <c r="AF744">
        <v>18</v>
      </c>
      <c r="AG744">
        <v>282</v>
      </c>
      <c r="AH744">
        <v>0</v>
      </c>
      <c r="AI744">
        <v>5</v>
      </c>
      <c r="AJ744">
        <v>44</v>
      </c>
      <c r="AK744">
        <v>4</v>
      </c>
      <c r="AL744">
        <v>29</v>
      </c>
      <c r="AM744">
        <v>0</v>
      </c>
      <c r="AN744">
        <v>0</v>
      </c>
      <c r="AO744">
        <v>2</v>
      </c>
      <c r="AP744">
        <v>0</v>
      </c>
      <c r="AQ744">
        <v>0</v>
      </c>
      <c r="AR744">
        <v>0</v>
      </c>
      <c r="AS744">
        <v>0</v>
      </c>
      <c r="AT744">
        <v>0</v>
      </c>
      <c r="AU744">
        <v>0</v>
      </c>
      <c r="AV744">
        <v>0</v>
      </c>
      <c r="AW744">
        <v>0</v>
      </c>
      <c r="AX744">
        <v>0</v>
      </c>
      <c r="AY744">
        <v>0</v>
      </c>
      <c r="AZ744">
        <v>0</v>
      </c>
      <c r="BA744">
        <v>0</v>
      </c>
      <c r="BB744">
        <v>8</v>
      </c>
      <c r="BC744">
        <v>28</v>
      </c>
      <c r="BD744">
        <v>0</v>
      </c>
      <c r="BE744">
        <v>8</v>
      </c>
      <c r="BF744">
        <v>2</v>
      </c>
      <c r="BG744" s="20"/>
      <c r="BH744" s="20"/>
      <c r="BI744" s="20"/>
      <c r="BJ744" s="20"/>
      <c r="BK744" s="20"/>
      <c r="BL744" s="20"/>
      <c r="BM744" s="20"/>
      <c r="BN744" s="20"/>
      <c r="BO744" s="20"/>
      <c r="BP744" s="20"/>
      <c r="BQ744" s="20"/>
      <c r="BR744" s="20"/>
      <c r="BS744" s="20"/>
      <c r="BT744" s="20"/>
      <c r="BU744" s="20"/>
      <c r="BV744" s="20"/>
    </row>
    <row r="745" spans="1:74" x14ac:dyDescent="0.25">
      <c r="A745" s="20" t="s">
        <v>449</v>
      </c>
      <c r="B745" s="20" t="s">
        <v>552</v>
      </c>
      <c r="C745" s="20" t="s">
        <v>553</v>
      </c>
      <c r="D745" s="1">
        <v>44500</v>
      </c>
      <c r="E745">
        <v>171</v>
      </c>
      <c r="F745">
        <v>3</v>
      </c>
      <c r="G745">
        <v>2</v>
      </c>
      <c r="H745">
        <v>0</v>
      </c>
      <c r="I745">
        <v>0</v>
      </c>
      <c r="J745">
        <v>66</v>
      </c>
      <c r="K745">
        <v>6</v>
      </c>
      <c r="L745">
        <v>20</v>
      </c>
      <c r="M745">
        <v>3</v>
      </c>
      <c r="N745">
        <v>1</v>
      </c>
      <c r="O745">
        <v>0</v>
      </c>
      <c r="P745">
        <v>0</v>
      </c>
      <c r="Q745">
        <v>0</v>
      </c>
      <c r="R745">
        <v>230</v>
      </c>
      <c r="S745">
        <v>0</v>
      </c>
      <c r="T745">
        <v>97</v>
      </c>
      <c r="U745">
        <v>34</v>
      </c>
      <c r="V745">
        <v>1</v>
      </c>
      <c r="W745">
        <v>1029</v>
      </c>
      <c r="X745">
        <v>0</v>
      </c>
      <c r="Y745">
        <v>74</v>
      </c>
      <c r="Z745">
        <v>211</v>
      </c>
      <c r="AA745">
        <v>27</v>
      </c>
      <c r="AB745">
        <v>711</v>
      </c>
      <c r="AC745">
        <v>38</v>
      </c>
      <c r="AD745">
        <v>21</v>
      </c>
      <c r="AE745">
        <v>161</v>
      </c>
      <c r="AF745">
        <v>20</v>
      </c>
      <c r="AG745">
        <v>282</v>
      </c>
      <c r="AH745">
        <v>0</v>
      </c>
      <c r="AI745">
        <v>6</v>
      </c>
      <c r="AJ745">
        <v>44</v>
      </c>
      <c r="AK745">
        <v>4</v>
      </c>
      <c r="AL745">
        <v>29</v>
      </c>
      <c r="AM745">
        <v>0</v>
      </c>
      <c r="AN745">
        <v>3</v>
      </c>
      <c r="AO745">
        <v>2</v>
      </c>
      <c r="AP745">
        <v>0</v>
      </c>
      <c r="AQ745">
        <v>0</v>
      </c>
      <c r="AR745">
        <v>0</v>
      </c>
      <c r="AS745">
        <v>0</v>
      </c>
      <c r="AT745">
        <v>0</v>
      </c>
      <c r="AU745">
        <v>0</v>
      </c>
      <c r="AV745">
        <v>0</v>
      </c>
      <c r="AW745">
        <v>0</v>
      </c>
      <c r="AX745">
        <v>0</v>
      </c>
      <c r="AY745">
        <v>0</v>
      </c>
      <c r="AZ745">
        <v>0</v>
      </c>
      <c r="BA745">
        <v>0</v>
      </c>
      <c r="BB745">
        <v>8</v>
      </c>
      <c r="BC745">
        <v>28</v>
      </c>
      <c r="BD745">
        <v>0</v>
      </c>
      <c r="BE745">
        <v>8</v>
      </c>
      <c r="BF745">
        <v>2</v>
      </c>
      <c r="BG745" s="20"/>
      <c r="BH745" s="20"/>
      <c r="BI745" s="20"/>
      <c r="BJ745" s="20"/>
      <c r="BK745" s="20"/>
      <c r="BL745" s="20"/>
      <c r="BM745" s="20"/>
      <c r="BN745" s="20"/>
      <c r="BO745" s="20"/>
      <c r="BP745" s="20"/>
      <c r="BQ745" s="20"/>
      <c r="BR745" s="20"/>
      <c r="BS745" s="20"/>
      <c r="BT745" s="20"/>
      <c r="BU745" s="20"/>
      <c r="BV745" s="20"/>
    </row>
    <row r="746" spans="1:74" x14ac:dyDescent="0.25">
      <c r="A746" s="20" t="s">
        <v>449</v>
      </c>
      <c r="B746" s="20" t="s">
        <v>552</v>
      </c>
      <c r="C746" s="20" t="s">
        <v>553</v>
      </c>
      <c r="D746" s="1">
        <v>44507</v>
      </c>
      <c r="E746">
        <v>171</v>
      </c>
      <c r="F746">
        <v>3</v>
      </c>
      <c r="G746">
        <v>2</v>
      </c>
      <c r="H746">
        <v>0</v>
      </c>
      <c r="I746">
        <v>0</v>
      </c>
      <c r="J746">
        <v>74</v>
      </c>
      <c r="K746">
        <v>6</v>
      </c>
      <c r="L746">
        <v>20</v>
      </c>
      <c r="M746">
        <v>3</v>
      </c>
      <c r="N746">
        <v>1</v>
      </c>
      <c r="O746">
        <v>0</v>
      </c>
      <c r="P746">
        <v>0</v>
      </c>
      <c r="Q746">
        <v>0</v>
      </c>
      <c r="R746">
        <v>230</v>
      </c>
      <c r="S746">
        <v>116</v>
      </c>
      <c r="T746">
        <v>8</v>
      </c>
      <c r="U746">
        <v>34</v>
      </c>
      <c r="V746">
        <v>1</v>
      </c>
      <c r="W746">
        <v>1032</v>
      </c>
      <c r="X746">
        <v>101</v>
      </c>
      <c r="Y746">
        <v>28</v>
      </c>
      <c r="Z746">
        <v>207</v>
      </c>
      <c r="AA746">
        <v>26</v>
      </c>
      <c r="AB746">
        <v>711</v>
      </c>
      <c r="AC746">
        <v>48</v>
      </c>
      <c r="AD746">
        <v>21</v>
      </c>
      <c r="AE746">
        <v>160</v>
      </c>
      <c r="AF746">
        <v>19</v>
      </c>
      <c r="AG746">
        <v>284</v>
      </c>
      <c r="AH746">
        <v>9</v>
      </c>
      <c r="AI746">
        <v>8</v>
      </c>
      <c r="AJ746">
        <v>44</v>
      </c>
      <c r="AK746">
        <v>4</v>
      </c>
      <c r="AL746">
        <v>28</v>
      </c>
      <c r="AM746">
        <v>3</v>
      </c>
      <c r="AN746">
        <v>1</v>
      </c>
      <c r="AO746">
        <v>2</v>
      </c>
      <c r="AP746">
        <v>0</v>
      </c>
      <c r="AQ746">
        <v>0</v>
      </c>
      <c r="AR746">
        <v>0</v>
      </c>
      <c r="AS746">
        <v>0</v>
      </c>
      <c r="AT746">
        <v>0</v>
      </c>
      <c r="AU746">
        <v>0</v>
      </c>
      <c r="AV746">
        <v>0</v>
      </c>
      <c r="AW746">
        <v>0</v>
      </c>
      <c r="AX746">
        <v>0</v>
      </c>
      <c r="AY746">
        <v>0</v>
      </c>
      <c r="AZ746">
        <v>0</v>
      </c>
      <c r="BA746">
        <v>0</v>
      </c>
      <c r="BB746">
        <v>0</v>
      </c>
      <c r="BC746">
        <v>0</v>
      </c>
      <c r="BD746">
        <v>0</v>
      </c>
      <c r="BE746">
        <v>0</v>
      </c>
      <c r="BF746">
        <v>0</v>
      </c>
      <c r="BG746" s="20">
        <v>3</v>
      </c>
      <c r="BH746" s="20">
        <v>0</v>
      </c>
      <c r="BI746" s="20">
        <v>138</v>
      </c>
      <c r="BJ746" s="20">
        <v>1</v>
      </c>
      <c r="BK746" s="20">
        <v>185</v>
      </c>
      <c r="BL746" s="20">
        <v>726</v>
      </c>
      <c r="BM746" s="20">
        <v>490</v>
      </c>
      <c r="BN746" s="20">
        <v>225</v>
      </c>
      <c r="BO746" s="20">
        <v>24</v>
      </c>
      <c r="BP746" s="20"/>
      <c r="BQ746" s="20"/>
      <c r="BR746" s="20"/>
      <c r="BS746" s="20"/>
      <c r="BT746" s="20"/>
      <c r="BU746" s="20"/>
      <c r="BV746" s="20"/>
    </row>
    <row r="747" spans="1:74" x14ac:dyDescent="0.25">
      <c r="A747" s="20" t="s">
        <v>449</v>
      </c>
      <c r="B747" s="20" t="s">
        <v>552</v>
      </c>
      <c r="C747" s="20" t="s">
        <v>553</v>
      </c>
      <c r="D747" s="1">
        <v>44514</v>
      </c>
      <c r="E747">
        <v>172</v>
      </c>
      <c r="F747">
        <v>3</v>
      </c>
      <c r="G747">
        <v>2</v>
      </c>
      <c r="H747">
        <v>0</v>
      </c>
      <c r="I747">
        <v>0</v>
      </c>
      <c r="J747">
        <v>79</v>
      </c>
      <c r="K747">
        <v>6</v>
      </c>
      <c r="L747">
        <v>20</v>
      </c>
      <c r="M747">
        <v>3</v>
      </c>
      <c r="N747">
        <v>1</v>
      </c>
      <c r="O747">
        <v>0</v>
      </c>
      <c r="P747">
        <v>0</v>
      </c>
      <c r="Q747">
        <v>0</v>
      </c>
      <c r="R747">
        <v>230</v>
      </c>
      <c r="S747">
        <v>132</v>
      </c>
      <c r="T747">
        <v>8</v>
      </c>
      <c r="U747">
        <v>33</v>
      </c>
      <c r="V747">
        <v>1</v>
      </c>
      <c r="W747">
        <v>1027</v>
      </c>
      <c r="X747">
        <v>128</v>
      </c>
      <c r="Y747">
        <v>28</v>
      </c>
      <c r="Z747">
        <v>206</v>
      </c>
      <c r="AA747">
        <v>26</v>
      </c>
      <c r="AB747">
        <v>712</v>
      </c>
      <c r="AC747">
        <v>57</v>
      </c>
      <c r="AD747">
        <v>21</v>
      </c>
      <c r="AE747">
        <v>160</v>
      </c>
      <c r="AF747">
        <v>20</v>
      </c>
      <c r="AG747">
        <v>288</v>
      </c>
      <c r="AH747">
        <v>11</v>
      </c>
      <c r="AI747">
        <v>9</v>
      </c>
      <c r="AJ747">
        <v>44</v>
      </c>
      <c r="AK747">
        <v>4</v>
      </c>
      <c r="AL747">
        <v>28</v>
      </c>
      <c r="AM747">
        <v>5</v>
      </c>
      <c r="AN747">
        <v>1</v>
      </c>
      <c r="AO747">
        <v>2</v>
      </c>
      <c r="AP747">
        <v>0</v>
      </c>
      <c r="AQ747">
        <v>0</v>
      </c>
      <c r="AR747">
        <v>0</v>
      </c>
      <c r="AS747">
        <v>0</v>
      </c>
      <c r="AT747">
        <v>0</v>
      </c>
      <c r="AU747">
        <v>0</v>
      </c>
      <c r="AV747">
        <v>0</v>
      </c>
      <c r="AW747">
        <v>0</v>
      </c>
      <c r="AX747">
        <v>0</v>
      </c>
      <c r="AY747">
        <v>0</v>
      </c>
      <c r="AZ747">
        <v>0</v>
      </c>
      <c r="BA747">
        <v>0</v>
      </c>
      <c r="BB747">
        <v>0</v>
      </c>
      <c r="BC747">
        <v>0</v>
      </c>
      <c r="BD747">
        <v>0</v>
      </c>
      <c r="BE747">
        <v>0</v>
      </c>
      <c r="BF747">
        <v>0</v>
      </c>
      <c r="BG747" s="20">
        <v>3</v>
      </c>
      <c r="BH747" s="20">
        <v>0</v>
      </c>
      <c r="BI747" s="20">
        <v>139</v>
      </c>
      <c r="BJ747" s="20">
        <v>1</v>
      </c>
      <c r="BK747" s="20">
        <v>185</v>
      </c>
      <c r="BL747" s="20">
        <v>722</v>
      </c>
      <c r="BM747" s="20">
        <v>491</v>
      </c>
      <c r="BN747" s="20">
        <v>228</v>
      </c>
      <c r="BO747" s="20">
        <v>24</v>
      </c>
      <c r="BP747" s="20"/>
      <c r="BQ747" s="20"/>
      <c r="BR747" s="20"/>
      <c r="BS747" s="20"/>
      <c r="BT747" s="20"/>
      <c r="BU747" s="20"/>
      <c r="BV747" s="20"/>
    </row>
    <row r="748" spans="1:74" x14ac:dyDescent="0.25">
      <c r="A748" s="20" t="s">
        <v>449</v>
      </c>
      <c r="B748" s="20" t="s">
        <v>552</v>
      </c>
      <c r="C748" s="20" t="s">
        <v>553</v>
      </c>
      <c r="D748" s="1">
        <v>44521</v>
      </c>
      <c r="E748">
        <v>174</v>
      </c>
      <c r="F748">
        <v>3</v>
      </c>
      <c r="G748">
        <v>2</v>
      </c>
      <c r="H748">
        <v>0</v>
      </c>
      <c r="I748">
        <v>0</v>
      </c>
      <c r="J748">
        <v>80</v>
      </c>
      <c r="K748">
        <v>6</v>
      </c>
      <c r="L748">
        <v>20</v>
      </c>
      <c r="M748">
        <v>3</v>
      </c>
      <c r="N748">
        <v>1</v>
      </c>
      <c r="O748">
        <v>0</v>
      </c>
      <c r="P748">
        <v>0</v>
      </c>
      <c r="Q748">
        <v>0</v>
      </c>
      <c r="R748">
        <v>232</v>
      </c>
      <c r="S748">
        <v>137</v>
      </c>
      <c r="T748">
        <v>8</v>
      </c>
      <c r="U748">
        <v>35</v>
      </c>
      <c r="V748">
        <v>1</v>
      </c>
      <c r="W748">
        <v>1029</v>
      </c>
      <c r="X748">
        <v>165</v>
      </c>
      <c r="Y748">
        <v>28</v>
      </c>
      <c r="Z748">
        <v>202</v>
      </c>
      <c r="AA748">
        <v>25</v>
      </c>
      <c r="AB748">
        <v>712</v>
      </c>
      <c r="AC748">
        <v>69</v>
      </c>
      <c r="AD748">
        <v>21</v>
      </c>
      <c r="AE748">
        <v>160</v>
      </c>
      <c r="AF748">
        <v>19</v>
      </c>
      <c r="AG748">
        <v>286</v>
      </c>
      <c r="AH748">
        <v>22</v>
      </c>
      <c r="AI748">
        <v>8</v>
      </c>
      <c r="AJ748">
        <v>45</v>
      </c>
      <c r="AK748">
        <v>4</v>
      </c>
      <c r="AL748">
        <v>28</v>
      </c>
      <c r="AM748">
        <v>6</v>
      </c>
      <c r="AN748">
        <v>1</v>
      </c>
      <c r="AO748">
        <v>2</v>
      </c>
      <c r="AP748">
        <v>0</v>
      </c>
      <c r="AQ748">
        <v>0</v>
      </c>
      <c r="AR748">
        <v>0</v>
      </c>
      <c r="AS748">
        <v>0</v>
      </c>
      <c r="AT748">
        <v>0</v>
      </c>
      <c r="AU748">
        <v>0</v>
      </c>
      <c r="AV748">
        <v>0</v>
      </c>
      <c r="AW748">
        <v>0</v>
      </c>
      <c r="AX748">
        <v>0</v>
      </c>
      <c r="AY748">
        <v>0</v>
      </c>
      <c r="AZ748">
        <v>0</v>
      </c>
      <c r="BA748">
        <v>0</v>
      </c>
      <c r="BB748">
        <v>0</v>
      </c>
      <c r="BC748">
        <v>0</v>
      </c>
      <c r="BD748">
        <v>0</v>
      </c>
      <c r="BE748">
        <v>0</v>
      </c>
      <c r="BF748">
        <v>0</v>
      </c>
      <c r="BG748" s="20">
        <v>3</v>
      </c>
      <c r="BH748" s="20">
        <v>0</v>
      </c>
      <c r="BI748" s="20">
        <v>141</v>
      </c>
      <c r="BJ748" s="20">
        <v>1</v>
      </c>
      <c r="BK748" s="20">
        <v>184</v>
      </c>
      <c r="BL748" s="20">
        <v>726</v>
      </c>
      <c r="BM748" s="20">
        <v>495</v>
      </c>
      <c r="BN748" s="20">
        <v>226</v>
      </c>
      <c r="BO748" s="20">
        <v>24</v>
      </c>
      <c r="BP748" s="20"/>
      <c r="BQ748" s="20"/>
      <c r="BR748" s="20"/>
      <c r="BS748" s="20"/>
      <c r="BT748" s="20"/>
      <c r="BU748" s="20"/>
      <c r="BV748" s="20"/>
    </row>
    <row r="749" spans="1:74" x14ac:dyDescent="0.25">
      <c r="A749" s="20" t="s">
        <v>449</v>
      </c>
      <c r="B749" s="20" t="s">
        <v>552</v>
      </c>
      <c r="C749" s="20" t="s">
        <v>553</v>
      </c>
      <c r="D749" s="1">
        <v>44528</v>
      </c>
      <c r="E749">
        <v>175</v>
      </c>
      <c r="F749">
        <v>3</v>
      </c>
      <c r="G749">
        <v>2</v>
      </c>
      <c r="H749">
        <v>0</v>
      </c>
      <c r="I749">
        <v>0</v>
      </c>
      <c r="J749">
        <v>85</v>
      </c>
      <c r="K749">
        <v>6</v>
      </c>
      <c r="L749">
        <v>20</v>
      </c>
      <c r="M749">
        <v>3</v>
      </c>
      <c r="N749">
        <v>1</v>
      </c>
      <c r="O749">
        <v>0</v>
      </c>
      <c r="P749">
        <v>0</v>
      </c>
      <c r="Q749">
        <v>0</v>
      </c>
      <c r="R749">
        <v>235</v>
      </c>
      <c r="S749">
        <v>148</v>
      </c>
      <c r="T749">
        <v>9</v>
      </c>
      <c r="U749">
        <v>34</v>
      </c>
      <c r="V749">
        <v>2</v>
      </c>
      <c r="W749">
        <v>1034</v>
      </c>
      <c r="X749">
        <v>260</v>
      </c>
      <c r="Y749">
        <v>27</v>
      </c>
      <c r="Z749">
        <v>201</v>
      </c>
      <c r="AA749">
        <v>27</v>
      </c>
      <c r="AB749">
        <v>710</v>
      </c>
      <c r="AC749">
        <v>112</v>
      </c>
      <c r="AD749">
        <v>21</v>
      </c>
      <c r="AE749">
        <v>158</v>
      </c>
      <c r="AF749">
        <v>19</v>
      </c>
      <c r="AG749">
        <v>286</v>
      </c>
      <c r="AH749">
        <v>35</v>
      </c>
      <c r="AI749">
        <v>8</v>
      </c>
      <c r="AJ749">
        <v>45</v>
      </c>
      <c r="AK749">
        <v>4</v>
      </c>
      <c r="AL749">
        <v>27</v>
      </c>
      <c r="AM749">
        <v>8</v>
      </c>
      <c r="AN749">
        <v>1</v>
      </c>
      <c r="AO749">
        <v>2</v>
      </c>
      <c r="AP749">
        <v>0</v>
      </c>
      <c r="AQ749">
        <v>0</v>
      </c>
      <c r="AR749">
        <v>0</v>
      </c>
      <c r="AS749">
        <v>0</v>
      </c>
      <c r="AT749">
        <v>0</v>
      </c>
      <c r="AU749">
        <v>0</v>
      </c>
      <c r="AV749">
        <v>0</v>
      </c>
      <c r="AW749">
        <v>0</v>
      </c>
      <c r="AX749">
        <v>0</v>
      </c>
      <c r="AY749">
        <v>0</v>
      </c>
      <c r="AZ749">
        <v>0</v>
      </c>
      <c r="BA749">
        <v>0</v>
      </c>
      <c r="BB749">
        <v>0</v>
      </c>
      <c r="BC749">
        <v>0</v>
      </c>
      <c r="BD749">
        <v>0</v>
      </c>
      <c r="BE749">
        <v>0</v>
      </c>
      <c r="BF749">
        <v>0</v>
      </c>
      <c r="BG749" s="20">
        <v>3</v>
      </c>
      <c r="BH749" s="20">
        <v>0</v>
      </c>
      <c r="BI749" s="20">
        <v>142</v>
      </c>
      <c r="BJ749" s="20">
        <v>1</v>
      </c>
      <c r="BK749" s="20">
        <v>186</v>
      </c>
      <c r="BL749" s="20">
        <v>735</v>
      </c>
      <c r="BM749" s="20">
        <v>496</v>
      </c>
      <c r="BN749" s="20">
        <v>225</v>
      </c>
      <c r="BO749" s="20">
        <v>23</v>
      </c>
      <c r="BP749" s="20"/>
      <c r="BQ749" s="20"/>
      <c r="BR749" s="20"/>
      <c r="BS749" s="20"/>
      <c r="BT749" s="20"/>
      <c r="BU749" s="20"/>
      <c r="BV749" s="20"/>
    </row>
    <row r="750" spans="1:74" x14ac:dyDescent="0.25">
      <c r="A750" s="20" t="s">
        <v>449</v>
      </c>
      <c r="B750" s="20" t="s">
        <v>552</v>
      </c>
      <c r="C750" s="20" t="s">
        <v>553</v>
      </c>
      <c r="D750" s="1">
        <v>44535</v>
      </c>
      <c r="E750">
        <v>176</v>
      </c>
      <c r="F750">
        <v>3</v>
      </c>
      <c r="G750">
        <v>2</v>
      </c>
      <c r="H750">
        <v>0</v>
      </c>
      <c r="I750">
        <v>0</v>
      </c>
      <c r="J750">
        <v>90</v>
      </c>
      <c r="K750">
        <v>6</v>
      </c>
      <c r="L750">
        <v>19</v>
      </c>
      <c r="M750">
        <v>3</v>
      </c>
      <c r="N750">
        <v>1</v>
      </c>
      <c r="O750">
        <v>0</v>
      </c>
      <c r="P750">
        <v>0</v>
      </c>
      <c r="Q750">
        <v>0</v>
      </c>
      <c r="R750">
        <v>244</v>
      </c>
      <c r="S750">
        <v>160</v>
      </c>
      <c r="T750">
        <v>11</v>
      </c>
      <c r="U750">
        <v>34</v>
      </c>
      <c r="V750">
        <v>3</v>
      </c>
      <c r="W750">
        <v>1038</v>
      </c>
      <c r="X750">
        <v>326</v>
      </c>
      <c r="Y750">
        <v>27</v>
      </c>
      <c r="Z750">
        <v>197</v>
      </c>
      <c r="AA750">
        <v>27</v>
      </c>
      <c r="AB750">
        <v>718</v>
      </c>
      <c r="AC750">
        <v>202</v>
      </c>
      <c r="AD750">
        <v>21</v>
      </c>
      <c r="AE750">
        <v>153</v>
      </c>
      <c r="AF750">
        <v>20</v>
      </c>
      <c r="AG750">
        <v>291</v>
      </c>
      <c r="AH750">
        <v>48</v>
      </c>
      <c r="AI750">
        <v>8</v>
      </c>
      <c r="AJ750">
        <v>45</v>
      </c>
      <c r="AK750">
        <v>4</v>
      </c>
      <c r="AL750">
        <v>27</v>
      </c>
      <c r="AM750">
        <v>10</v>
      </c>
      <c r="AN750">
        <v>1</v>
      </c>
      <c r="AO750">
        <v>2</v>
      </c>
      <c r="AP750">
        <v>0</v>
      </c>
      <c r="AQ750">
        <v>0</v>
      </c>
      <c r="AR750">
        <v>0</v>
      </c>
      <c r="AS750">
        <v>0</v>
      </c>
      <c r="AT750">
        <v>0</v>
      </c>
      <c r="AU750">
        <v>0</v>
      </c>
      <c r="AV750">
        <v>0</v>
      </c>
      <c r="AW750">
        <v>0</v>
      </c>
      <c r="AX750">
        <v>0</v>
      </c>
      <c r="AY750">
        <v>0</v>
      </c>
      <c r="AZ750">
        <v>0</v>
      </c>
      <c r="BA750">
        <v>0</v>
      </c>
      <c r="BB750">
        <v>0</v>
      </c>
      <c r="BC750">
        <v>0</v>
      </c>
      <c r="BD750">
        <v>0</v>
      </c>
      <c r="BE750">
        <v>0</v>
      </c>
      <c r="BF750">
        <v>0</v>
      </c>
      <c r="BG750" s="20">
        <v>3</v>
      </c>
      <c r="BH750" s="20">
        <v>0</v>
      </c>
      <c r="BI750" s="20">
        <v>143</v>
      </c>
      <c r="BJ750" s="20">
        <v>1</v>
      </c>
      <c r="BK750" s="20">
        <v>193</v>
      </c>
      <c r="BL750" s="20">
        <v>743</v>
      </c>
      <c r="BM750" s="20">
        <v>505</v>
      </c>
      <c r="BN750" s="20">
        <v>230</v>
      </c>
      <c r="BO750" s="20">
        <v>23</v>
      </c>
      <c r="BP750" s="20"/>
      <c r="BQ750" s="20"/>
      <c r="BR750" s="20"/>
      <c r="BS750" s="20"/>
      <c r="BT750" s="20"/>
      <c r="BU750" s="20"/>
      <c r="BV750" s="20"/>
    </row>
    <row r="751" spans="1:74" x14ac:dyDescent="0.25">
      <c r="A751" s="20" t="s">
        <v>449</v>
      </c>
      <c r="B751" s="20" t="s">
        <v>552</v>
      </c>
      <c r="C751" s="20" t="s">
        <v>553</v>
      </c>
      <c r="D751" s="1">
        <v>44542</v>
      </c>
      <c r="E751">
        <v>176</v>
      </c>
      <c r="F751">
        <v>3</v>
      </c>
      <c r="G751">
        <v>2</v>
      </c>
      <c r="H751">
        <v>0</v>
      </c>
      <c r="I751">
        <v>0</v>
      </c>
      <c r="J751">
        <v>96</v>
      </c>
      <c r="K751">
        <v>5</v>
      </c>
      <c r="L751">
        <v>17</v>
      </c>
      <c r="M751">
        <v>3</v>
      </c>
      <c r="N751">
        <v>1</v>
      </c>
      <c r="O751">
        <v>0</v>
      </c>
      <c r="P751">
        <v>0</v>
      </c>
      <c r="Q751">
        <v>0</v>
      </c>
      <c r="R751">
        <v>243</v>
      </c>
      <c r="S751">
        <v>164</v>
      </c>
      <c r="T751">
        <v>11</v>
      </c>
      <c r="U751">
        <v>32</v>
      </c>
      <c r="V751">
        <v>2</v>
      </c>
      <c r="W751">
        <v>1037</v>
      </c>
      <c r="X751">
        <v>365</v>
      </c>
      <c r="Y751">
        <v>26</v>
      </c>
      <c r="Z751">
        <v>197</v>
      </c>
      <c r="AA751">
        <v>27</v>
      </c>
      <c r="AB751">
        <v>720</v>
      </c>
      <c r="AC751">
        <v>284</v>
      </c>
      <c r="AD751">
        <v>21</v>
      </c>
      <c r="AE751">
        <v>151</v>
      </c>
      <c r="AF751">
        <v>19</v>
      </c>
      <c r="AG751">
        <v>292</v>
      </c>
      <c r="AH751">
        <v>69</v>
      </c>
      <c r="AI751">
        <v>8</v>
      </c>
      <c r="AJ751">
        <v>45</v>
      </c>
      <c r="AK751">
        <v>5</v>
      </c>
      <c r="AL751">
        <v>27</v>
      </c>
      <c r="AM751">
        <v>13</v>
      </c>
      <c r="AN751">
        <v>1</v>
      </c>
      <c r="AO751">
        <v>2</v>
      </c>
      <c r="AP751">
        <v>0</v>
      </c>
      <c r="AQ751">
        <v>0</v>
      </c>
      <c r="AR751">
        <v>0</v>
      </c>
      <c r="AS751">
        <v>0</v>
      </c>
      <c r="AT751">
        <v>0</v>
      </c>
      <c r="AU751">
        <v>0</v>
      </c>
      <c r="AV751">
        <v>0</v>
      </c>
      <c r="AW751">
        <v>0</v>
      </c>
      <c r="AX751">
        <v>0</v>
      </c>
      <c r="AY751">
        <v>0</v>
      </c>
      <c r="AZ751">
        <v>0</v>
      </c>
      <c r="BA751">
        <v>0</v>
      </c>
      <c r="BB751">
        <v>0</v>
      </c>
      <c r="BC751">
        <v>0</v>
      </c>
      <c r="BD751">
        <v>0</v>
      </c>
      <c r="BE751">
        <v>0</v>
      </c>
      <c r="BF751">
        <v>0</v>
      </c>
      <c r="BG751" s="20">
        <v>3</v>
      </c>
      <c r="BH751" s="20">
        <v>0</v>
      </c>
      <c r="BI751" s="20">
        <v>143</v>
      </c>
      <c r="BJ751" s="20">
        <v>1</v>
      </c>
      <c r="BK751" s="20">
        <v>195</v>
      </c>
      <c r="BL751" s="20">
        <v>746</v>
      </c>
      <c r="BM751" s="20">
        <v>509</v>
      </c>
      <c r="BN751" s="20">
        <v>230</v>
      </c>
      <c r="BO751" s="20">
        <v>23</v>
      </c>
      <c r="BP751" s="20"/>
      <c r="BQ751" s="20"/>
      <c r="BR751" s="20"/>
      <c r="BS751" s="20"/>
      <c r="BT751" s="20"/>
      <c r="BU751" s="20"/>
      <c r="BV751" s="20"/>
    </row>
    <row r="752" spans="1:74" x14ac:dyDescent="0.25">
      <c r="A752" s="20" t="s">
        <v>449</v>
      </c>
      <c r="B752" s="20" t="s">
        <v>552</v>
      </c>
      <c r="C752" s="20" t="s">
        <v>553</v>
      </c>
      <c r="D752" s="1">
        <v>44549</v>
      </c>
      <c r="E752">
        <v>177</v>
      </c>
      <c r="F752">
        <v>3</v>
      </c>
      <c r="G752">
        <v>2</v>
      </c>
      <c r="H752">
        <v>0</v>
      </c>
      <c r="I752">
        <v>0</v>
      </c>
      <c r="J752">
        <v>103</v>
      </c>
      <c r="K752">
        <v>5</v>
      </c>
      <c r="L752">
        <v>17</v>
      </c>
      <c r="M752">
        <v>2</v>
      </c>
      <c r="N752">
        <v>1</v>
      </c>
      <c r="O752">
        <v>0</v>
      </c>
      <c r="P752">
        <v>0</v>
      </c>
      <c r="Q752">
        <v>0</v>
      </c>
      <c r="R752">
        <v>249</v>
      </c>
      <c r="S752">
        <v>176</v>
      </c>
      <c r="T752">
        <v>11</v>
      </c>
      <c r="U752">
        <v>32</v>
      </c>
      <c r="V752">
        <v>1</v>
      </c>
      <c r="W752">
        <v>1047</v>
      </c>
      <c r="X752">
        <v>433</v>
      </c>
      <c r="Y752">
        <v>28</v>
      </c>
      <c r="Z752">
        <v>193</v>
      </c>
      <c r="AA752">
        <v>26</v>
      </c>
      <c r="AB752">
        <v>723</v>
      </c>
      <c r="AC752">
        <v>324</v>
      </c>
      <c r="AD752">
        <v>22</v>
      </c>
      <c r="AE752">
        <v>147</v>
      </c>
      <c r="AF752">
        <v>19</v>
      </c>
      <c r="AG752">
        <v>295</v>
      </c>
      <c r="AH752">
        <v>105</v>
      </c>
      <c r="AI752">
        <v>8</v>
      </c>
      <c r="AJ752">
        <v>45</v>
      </c>
      <c r="AK752">
        <v>5</v>
      </c>
      <c r="AL752">
        <v>27</v>
      </c>
      <c r="AM752">
        <v>15</v>
      </c>
      <c r="AN752">
        <v>1</v>
      </c>
      <c r="AO752">
        <v>2</v>
      </c>
      <c r="AP752">
        <v>0</v>
      </c>
      <c r="AQ752">
        <v>0</v>
      </c>
      <c r="AR752">
        <v>0</v>
      </c>
      <c r="AS752">
        <v>0</v>
      </c>
      <c r="AT752">
        <v>0</v>
      </c>
      <c r="AU752">
        <v>0</v>
      </c>
      <c r="AV752">
        <v>0</v>
      </c>
      <c r="AW752">
        <v>0</v>
      </c>
      <c r="AX752">
        <v>0</v>
      </c>
      <c r="AY752">
        <v>0</v>
      </c>
      <c r="AZ752">
        <v>0</v>
      </c>
      <c r="BA752">
        <v>0</v>
      </c>
      <c r="BB752">
        <v>0</v>
      </c>
      <c r="BC752">
        <v>0</v>
      </c>
      <c r="BD752">
        <v>0</v>
      </c>
      <c r="BE752">
        <v>0</v>
      </c>
      <c r="BF752">
        <v>0</v>
      </c>
      <c r="BG752" s="20">
        <v>3</v>
      </c>
      <c r="BH752" s="20">
        <v>0</v>
      </c>
      <c r="BI752" s="20">
        <v>144</v>
      </c>
      <c r="BJ752" s="20">
        <v>1</v>
      </c>
      <c r="BK752" s="20">
        <v>202</v>
      </c>
      <c r="BL752" s="20">
        <v>762</v>
      </c>
      <c r="BM752" s="20">
        <v>513</v>
      </c>
      <c r="BN752" s="20">
        <v>233</v>
      </c>
      <c r="BO752" s="20">
        <v>23</v>
      </c>
      <c r="BP752" s="20">
        <v>8365</v>
      </c>
      <c r="BQ752" s="20">
        <v>1869</v>
      </c>
      <c r="BR752" s="20">
        <v>0</v>
      </c>
      <c r="BS752" s="20">
        <v>50</v>
      </c>
      <c r="BT752" s="20">
        <v>2237</v>
      </c>
      <c r="BU752" s="20">
        <v>767</v>
      </c>
      <c r="BV752" s="20">
        <v>5033</v>
      </c>
    </row>
    <row r="753" spans="1:74" x14ac:dyDescent="0.25">
      <c r="A753" s="20" t="s">
        <v>449</v>
      </c>
      <c r="B753" s="20" t="s">
        <v>552</v>
      </c>
      <c r="C753" s="20" t="s">
        <v>553</v>
      </c>
      <c r="D753" s="1">
        <v>44558</v>
      </c>
      <c r="E753">
        <v>177</v>
      </c>
      <c r="F753">
        <v>3</v>
      </c>
      <c r="G753">
        <v>3</v>
      </c>
      <c r="H753">
        <v>0</v>
      </c>
      <c r="I753">
        <v>0</v>
      </c>
      <c r="J753">
        <v>109</v>
      </c>
      <c r="K753">
        <v>5</v>
      </c>
      <c r="L753">
        <v>17</v>
      </c>
      <c r="M753">
        <v>2</v>
      </c>
      <c r="N753">
        <v>2</v>
      </c>
      <c r="O753">
        <v>1</v>
      </c>
      <c r="P753">
        <v>0</v>
      </c>
      <c r="Q753">
        <v>0</v>
      </c>
      <c r="R753">
        <v>253</v>
      </c>
      <c r="S753">
        <v>182</v>
      </c>
      <c r="T753">
        <v>11</v>
      </c>
      <c r="U753">
        <v>31</v>
      </c>
      <c r="V753">
        <v>1</v>
      </c>
      <c r="W753">
        <v>1051</v>
      </c>
      <c r="X753">
        <v>497</v>
      </c>
      <c r="Y753">
        <v>28</v>
      </c>
      <c r="Z753">
        <v>193</v>
      </c>
      <c r="AA753">
        <v>25</v>
      </c>
      <c r="AB753">
        <v>733</v>
      </c>
      <c r="AC753">
        <v>374</v>
      </c>
      <c r="AD753">
        <v>22</v>
      </c>
      <c r="AE753">
        <v>145</v>
      </c>
      <c r="AF753">
        <v>22</v>
      </c>
      <c r="AG753">
        <v>299</v>
      </c>
      <c r="AH753">
        <v>131</v>
      </c>
      <c r="AI753">
        <v>7</v>
      </c>
      <c r="AJ753">
        <v>46</v>
      </c>
      <c r="AK753">
        <v>5</v>
      </c>
      <c r="AL753">
        <v>28</v>
      </c>
      <c r="AM753">
        <v>16</v>
      </c>
      <c r="AN753">
        <v>1</v>
      </c>
      <c r="AO753">
        <v>2</v>
      </c>
      <c r="AP753">
        <v>0</v>
      </c>
      <c r="AQ753">
        <v>0</v>
      </c>
      <c r="AR753">
        <v>0</v>
      </c>
      <c r="AS753">
        <v>0</v>
      </c>
      <c r="AT753">
        <v>0</v>
      </c>
      <c r="AU753">
        <v>0</v>
      </c>
      <c r="AV753">
        <v>0</v>
      </c>
      <c r="AW753">
        <v>0</v>
      </c>
      <c r="AX753">
        <v>0</v>
      </c>
      <c r="AY753">
        <v>0</v>
      </c>
      <c r="AZ753">
        <v>0</v>
      </c>
      <c r="BA753">
        <v>0</v>
      </c>
      <c r="BB753">
        <v>0</v>
      </c>
      <c r="BC753">
        <v>0</v>
      </c>
      <c r="BD753">
        <v>0</v>
      </c>
      <c r="BE753">
        <v>0</v>
      </c>
      <c r="BF753">
        <v>0</v>
      </c>
      <c r="BG753" s="20">
        <v>3</v>
      </c>
      <c r="BH753" s="20">
        <v>0</v>
      </c>
      <c r="BI753" s="20">
        <v>144</v>
      </c>
      <c r="BJ753" s="20">
        <v>2</v>
      </c>
      <c r="BK753" s="20">
        <v>206</v>
      </c>
      <c r="BL753" s="20">
        <v>769</v>
      </c>
      <c r="BM753" s="20">
        <v>524</v>
      </c>
      <c r="BN753" s="20">
        <v>236</v>
      </c>
      <c r="BO753" s="20">
        <v>24</v>
      </c>
      <c r="BP753" s="20">
        <v>8405</v>
      </c>
      <c r="BQ753" s="20">
        <v>2634</v>
      </c>
      <c r="BR753" s="20">
        <v>0</v>
      </c>
      <c r="BS753" s="20">
        <v>49</v>
      </c>
      <c r="BT753" s="20">
        <v>2222</v>
      </c>
      <c r="BU753" s="20">
        <v>771</v>
      </c>
      <c r="BV753" s="20">
        <v>5090</v>
      </c>
    </row>
    <row r="754" spans="1:74" x14ac:dyDescent="0.25">
      <c r="A754" s="20" t="s">
        <v>449</v>
      </c>
      <c r="B754" s="20" t="s">
        <v>552</v>
      </c>
      <c r="C754" s="20" t="s">
        <v>553</v>
      </c>
      <c r="D754" s="1">
        <v>44564</v>
      </c>
      <c r="E754">
        <v>178</v>
      </c>
      <c r="F754">
        <v>3</v>
      </c>
      <c r="G754">
        <v>3</v>
      </c>
      <c r="H754">
        <v>0</v>
      </c>
      <c r="I754">
        <v>0</v>
      </c>
      <c r="J754">
        <v>113</v>
      </c>
      <c r="K754">
        <v>5</v>
      </c>
      <c r="L754">
        <v>17</v>
      </c>
      <c r="M754">
        <v>2</v>
      </c>
      <c r="N754">
        <v>2</v>
      </c>
      <c r="O754">
        <v>1</v>
      </c>
      <c r="P754">
        <v>0</v>
      </c>
      <c r="Q754">
        <v>0</v>
      </c>
      <c r="R754">
        <v>254</v>
      </c>
      <c r="S754">
        <v>183</v>
      </c>
      <c r="T754">
        <v>11</v>
      </c>
      <c r="U754">
        <v>30</v>
      </c>
      <c r="V754">
        <v>2</v>
      </c>
      <c r="W754">
        <v>1052</v>
      </c>
      <c r="X754">
        <v>512</v>
      </c>
      <c r="Y754">
        <v>28</v>
      </c>
      <c r="Z754">
        <v>192</v>
      </c>
      <c r="AA754">
        <v>24</v>
      </c>
      <c r="AB754">
        <v>741</v>
      </c>
      <c r="AC754">
        <v>380</v>
      </c>
      <c r="AD754">
        <v>22</v>
      </c>
      <c r="AE754">
        <v>146</v>
      </c>
      <c r="AF754">
        <v>21</v>
      </c>
      <c r="AG754">
        <v>300</v>
      </c>
      <c r="AH754">
        <v>143</v>
      </c>
      <c r="AI754">
        <v>7</v>
      </c>
      <c r="AJ754">
        <v>46</v>
      </c>
      <c r="AK754">
        <v>5</v>
      </c>
      <c r="AL754">
        <v>28</v>
      </c>
      <c r="AM754">
        <v>16</v>
      </c>
      <c r="AN754">
        <v>1</v>
      </c>
      <c r="AO754">
        <v>2</v>
      </c>
      <c r="AP754">
        <v>0</v>
      </c>
      <c r="AQ754">
        <v>0</v>
      </c>
      <c r="AR754">
        <v>0</v>
      </c>
      <c r="AS754">
        <v>0</v>
      </c>
      <c r="AT754">
        <v>0</v>
      </c>
      <c r="AU754">
        <v>0</v>
      </c>
      <c r="AV754">
        <v>0</v>
      </c>
      <c r="AW754">
        <v>0</v>
      </c>
      <c r="AX754">
        <v>0</v>
      </c>
      <c r="AY754">
        <v>0</v>
      </c>
      <c r="AZ754">
        <v>0</v>
      </c>
      <c r="BA754">
        <v>0</v>
      </c>
      <c r="BB754">
        <v>0</v>
      </c>
      <c r="BC754">
        <v>0</v>
      </c>
      <c r="BD754">
        <v>0</v>
      </c>
      <c r="BE754">
        <v>0</v>
      </c>
      <c r="BF754">
        <v>0</v>
      </c>
      <c r="BG754" s="20">
        <v>3</v>
      </c>
      <c r="BH754" s="20">
        <v>0</v>
      </c>
      <c r="BI754" s="20">
        <v>145</v>
      </c>
      <c r="BJ754" s="20">
        <v>2</v>
      </c>
      <c r="BK754" s="20">
        <v>206</v>
      </c>
      <c r="BL754" s="20">
        <v>772</v>
      </c>
      <c r="BM754" s="20">
        <v>531</v>
      </c>
      <c r="BN754" s="20">
        <v>237</v>
      </c>
      <c r="BO754" s="20">
        <v>24</v>
      </c>
      <c r="BP754" s="20">
        <v>8426</v>
      </c>
      <c r="BQ754" s="20">
        <v>2825</v>
      </c>
      <c r="BR754" s="20">
        <v>0</v>
      </c>
      <c r="BS754" s="20">
        <v>48</v>
      </c>
      <c r="BT754" s="20">
        <v>2217</v>
      </c>
      <c r="BU754" s="20">
        <v>772</v>
      </c>
      <c r="BV754" s="20">
        <v>5111</v>
      </c>
    </row>
    <row r="755" spans="1:74" x14ac:dyDescent="0.25">
      <c r="A755" s="20" t="s">
        <v>449</v>
      </c>
      <c r="B755" s="20" t="s">
        <v>552</v>
      </c>
      <c r="C755" s="20" t="s">
        <v>553</v>
      </c>
      <c r="D755" s="1">
        <v>44570</v>
      </c>
      <c r="E755">
        <v>178</v>
      </c>
      <c r="F755">
        <v>3</v>
      </c>
      <c r="G755">
        <v>3</v>
      </c>
      <c r="H755">
        <v>0</v>
      </c>
      <c r="I755">
        <v>0</v>
      </c>
      <c r="J755">
        <v>115</v>
      </c>
      <c r="K755">
        <v>5</v>
      </c>
      <c r="L755">
        <v>16</v>
      </c>
      <c r="M755">
        <v>2</v>
      </c>
      <c r="N755">
        <v>2</v>
      </c>
      <c r="O755">
        <v>1</v>
      </c>
      <c r="P755">
        <v>0</v>
      </c>
      <c r="Q755">
        <v>0</v>
      </c>
      <c r="R755">
        <v>255</v>
      </c>
      <c r="S755">
        <v>186</v>
      </c>
      <c r="T755">
        <v>11</v>
      </c>
      <c r="U755">
        <v>30</v>
      </c>
      <c r="V755">
        <v>1</v>
      </c>
      <c r="W755">
        <v>1050</v>
      </c>
      <c r="X755">
        <v>532</v>
      </c>
      <c r="Y755">
        <v>28</v>
      </c>
      <c r="Z755">
        <v>190</v>
      </c>
      <c r="AA755">
        <v>23</v>
      </c>
      <c r="AB755">
        <v>742</v>
      </c>
      <c r="AC755">
        <v>398</v>
      </c>
      <c r="AD755">
        <v>21</v>
      </c>
      <c r="AE755">
        <v>147</v>
      </c>
      <c r="AF755">
        <v>19</v>
      </c>
      <c r="AG755">
        <v>304</v>
      </c>
      <c r="AH755">
        <v>157</v>
      </c>
      <c r="AI755">
        <v>7</v>
      </c>
      <c r="AJ755">
        <v>45</v>
      </c>
      <c r="AK755">
        <v>5</v>
      </c>
      <c r="AL755">
        <v>28</v>
      </c>
      <c r="AM755">
        <v>17</v>
      </c>
      <c r="AN755">
        <v>1</v>
      </c>
      <c r="AO755">
        <v>2</v>
      </c>
      <c r="AP755">
        <v>0</v>
      </c>
      <c r="AQ755">
        <v>0</v>
      </c>
      <c r="AR755">
        <v>0</v>
      </c>
      <c r="AS755">
        <v>0</v>
      </c>
      <c r="AT755">
        <v>0</v>
      </c>
      <c r="AU755">
        <v>0</v>
      </c>
      <c r="AV755">
        <v>0</v>
      </c>
      <c r="AW755">
        <v>0</v>
      </c>
      <c r="AX755">
        <v>0</v>
      </c>
      <c r="AY755">
        <v>0</v>
      </c>
      <c r="AZ755">
        <v>0</v>
      </c>
      <c r="BA755">
        <v>0</v>
      </c>
      <c r="BB755">
        <v>0</v>
      </c>
      <c r="BC755">
        <v>0</v>
      </c>
      <c r="BD755">
        <v>0</v>
      </c>
      <c r="BE755">
        <v>0</v>
      </c>
      <c r="BF755">
        <v>0</v>
      </c>
      <c r="BG755" s="20">
        <v>3</v>
      </c>
      <c r="BH755" s="20">
        <v>0</v>
      </c>
      <c r="BI755" s="20">
        <v>145</v>
      </c>
      <c r="BJ755" s="20">
        <v>2</v>
      </c>
      <c r="BK755" s="20">
        <v>208</v>
      </c>
      <c r="BL755" s="20">
        <v>773</v>
      </c>
      <c r="BM755" s="20">
        <v>534</v>
      </c>
      <c r="BN755" s="20">
        <v>242</v>
      </c>
      <c r="BO755" s="20">
        <v>24</v>
      </c>
      <c r="BP755" s="20">
        <v>8433</v>
      </c>
      <c r="BQ755" s="20">
        <v>3112</v>
      </c>
      <c r="BR755" s="20">
        <v>0</v>
      </c>
      <c r="BS755" s="20">
        <v>47</v>
      </c>
      <c r="BT755" s="20">
        <v>2207</v>
      </c>
      <c r="BU755" s="20">
        <v>768</v>
      </c>
      <c r="BV755" s="20">
        <v>5132</v>
      </c>
    </row>
    <row r="756" spans="1:74" x14ac:dyDescent="0.25">
      <c r="A756" s="20" t="s">
        <v>449</v>
      </c>
      <c r="B756" s="20" t="s">
        <v>552</v>
      </c>
      <c r="C756" s="20" t="s">
        <v>553</v>
      </c>
      <c r="D756" s="1">
        <v>44577</v>
      </c>
      <c r="E756">
        <v>180</v>
      </c>
      <c r="F756">
        <v>3</v>
      </c>
      <c r="G756">
        <v>3</v>
      </c>
      <c r="H756">
        <v>0</v>
      </c>
      <c r="I756">
        <v>0</v>
      </c>
      <c r="J756">
        <v>119</v>
      </c>
      <c r="K756">
        <v>5</v>
      </c>
      <c r="L756">
        <v>16</v>
      </c>
      <c r="M756">
        <v>2</v>
      </c>
      <c r="N756">
        <v>2</v>
      </c>
      <c r="O756">
        <v>1</v>
      </c>
      <c r="P756">
        <v>0</v>
      </c>
      <c r="Q756">
        <v>0</v>
      </c>
      <c r="R756">
        <v>261</v>
      </c>
      <c r="S756">
        <v>191</v>
      </c>
      <c r="T756">
        <v>10</v>
      </c>
      <c r="U756">
        <v>31</v>
      </c>
      <c r="V756">
        <v>2</v>
      </c>
      <c r="W756">
        <v>1067</v>
      </c>
      <c r="X756">
        <v>559</v>
      </c>
      <c r="Y756">
        <v>28</v>
      </c>
      <c r="Z756">
        <v>190</v>
      </c>
      <c r="AA756">
        <v>24</v>
      </c>
      <c r="AB756">
        <v>748</v>
      </c>
      <c r="AC756">
        <v>409</v>
      </c>
      <c r="AD756">
        <v>21</v>
      </c>
      <c r="AE756">
        <v>150</v>
      </c>
      <c r="AF756">
        <v>19</v>
      </c>
      <c r="AG756">
        <v>305</v>
      </c>
      <c r="AH756">
        <v>167</v>
      </c>
      <c r="AI756">
        <v>7</v>
      </c>
      <c r="AJ756">
        <v>44</v>
      </c>
      <c r="AK756">
        <v>6</v>
      </c>
      <c r="AL756">
        <v>28</v>
      </c>
      <c r="AM756">
        <v>17</v>
      </c>
      <c r="AN756">
        <v>1</v>
      </c>
      <c r="AO756">
        <v>2</v>
      </c>
      <c r="AP756">
        <v>0</v>
      </c>
      <c r="AQ756">
        <v>0</v>
      </c>
      <c r="AR756">
        <v>0</v>
      </c>
      <c r="AS756">
        <v>0</v>
      </c>
      <c r="AT756">
        <v>0</v>
      </c>
      <c r="AU756">
        <v>0</v>
      </c>
      <c r="AV756">
        <v>0</v>
      </c>
      <c r="AW756">
        <v>0</v>
      </c>
      <c r="AX756">
        <v>0</v>
      </c>
      <c r="AY756">
        <v>0</v>
      </c>
      <c r="AZ756">
        <v>0</v>
      </c>
      <c r="BA756">
        <v>0</v>
      </c>
      <c r="BB756">
        <v>0</v>
      </c>
      <c r="BC756">
        <v>0</v>
      </c>
      <c r="BD756">
        <v>0</v>
      </c>
      <c r="BE756">
        <v>0</v>
      </c>
      <c r="BF756">
        <v>0</v>
      </c>
      <c r="BG756" s="20">
        <v>3</v>
      </c>
      <c r="BH756" s="20">
        <v>0</v>
      </c>
      <c r="BI756" s="20">
        <v>148</v>
      </c>
      <c r="BJ756" s="20">
        <v>2</v>
      </c>
      <c r="BK756" s="20">
        <v>213</v>
      </c>
      <c r="BL756" s="20">
        <v>788</v>
      </c>
      <c r="BM756" s="20">
        <v>536</v>
      </c>
      <c r="BN756" s="20">
        <v>243</v>
      </c>
      <c r="BO756" s="20">
        <v>23</v>
      </c>
      <c r="BP756" s="20">
        <v>8457</v>
      </c>
      <c r="BQ756" s="20">
        <v>3293</v>
      </c>
      <c r="BR756" s="20">
        <v>0</v>
      </c>
      <c r="BS756" s="20">
        <v>48</v>
      </c>
      <c r="BT756" s="20">
        <v>2204</v>
      </c>
      <c r="BU756" s="20">
        <v>776</v>
      </c>
      <c r="BV756" s="20">
        <v>5147</v>
      </c>
    </row>
    <row r="757" spans="1:74" x14ac:dyDescent="0.25">
      <c r="A757" s="20" t="s">
        <v>449</v>
      </c>
      <c r="B757" s="20" t="s">
        <v>552</v>
      </c>
      <c r="C757" s="20" t="s">
        <v>553</v>
      </c>
      <c r="D757" s="1">
        <v>44584</v>
      </c>
      <c r="E757">
        <v>180</v>
      </c>
      <c r="F757">
        <v>3</v>
      </c>
      <c r="G757">
        <v>3</v>
      </c>
      <c r="H757">
        <v>0</v>
      </c>
      <c r="I757">
        <v>0</v>
      </c>
      <c r="J757">
        <v>120</v>
      </c>
      <c r="K757">
        <v>5</v>
      </c>
      <c r="L757">
        <v>16</v>
      </c>
      <c r="M757">
        <v>2</v>
      </c>
      <c r="N757">
        <v>2</v>
      </c>
      <c r="O757">
        <v>1</v>
      </c>
      <c r="P757">
        <v>0</v>
      </c>
      <c r="Q757">
        <v>0</v>
      </c>
      <c r="R757">
        <v>263</v>
      </c>
      <c r="S757">
        <v>193</v>
      </c>
      <c r="T757">
        <v>10</v>
      </c>
      <c r="U757">
        <v>31</v>
      </c>
      <c r="V757">
        <v>2</v>
      </c>
      <c r="W757">
        <v>1065</v>
      </c>
      <c r="X757">
        <v>567</v>
      </c>
      <c r="Y757">
        <v>28</v>
      </c>
      <c r="Z757">
        <v>188</v>
      </c>
      <c r="AA757">
        <v>23</v>
      </c>
      <c r="AB757">
        <v>754</v>
      </c>
      <c r="AC757">
        <v>415</v>
      </c>
      <c r="AD757">
        <v>21</v>
      </c>
      <c r="AE757">
        <v>149</v>
      </c>
      <c r="AF757">
        <v>21</v>
      </c>
      <c r="AG757">
        <v>309</v>
      </c>
      <c r="AH757">
        <v>171</v>
      </c>
      <c r="AI757">
        <v>7</v>
      </c>
      <c r="AJ757">
        <v>45</v>
      </c>
      <c r="AK757">
        <v>7</v>
      </c>
      <c r="AL757">
        <v>28</v>
      </c>
      <c r="AM757">
        <v>17</v>
      </c>
      <c r="AN757">
        <v>1</v>
      </c>
      <c r="AO757">
        <v>2</v>
      </c>
      <c r="AP757">
        <v>0</v>
      </c>
      <c r="AQ757">
        <v>0</v>
      </c>
      <c r="AR757">
        <v>0</v>
      </c>
      <c r="AS757">
        <v>0</v>
      </c>
      <c r="AT757">
        <v>0</v>
      </c>
      <c r="AU757">
        <v>0</v>
      </c>
      <c r="AV757">
        <v>0</v>
      </c>
      <c r="AW757">
        <v>0</v>
      </c>
      <c r="AX757">
        <v>0</v>
      </c>
      <c r="AY757">
        <v>0</v>
      </c>
      <c r="AZ757">
        <v>0</v>
      </c>
      <c r="BA757">
        <v>0</v>
      </c>
      <c r="BB757">
        <v>0</v>
      </c>
      <c r="BC757">
        <v>0</v>
      </c>
      <c r="BD757">
        <v>0</v>
      </c>
      <c r="BE757">
        <v>0</v>
      </c>
      <c r="BF757">
        <v>0</v>
      </c>
      <c r="BG757" s="20">
        <v>3</v>
      </c>
      <c r="BH757" s="20">
        <v>0</v>
      </c>
      <c r="BI757" s="20">
        <v>148</v>
      </c>
      <c r="BJ757" s="20">
        <v>2</v>
      </c>
      <c r="BK757" s="20">
        <v>215</v>
      </c>
      <c r="BL757" s="20">
        <v>786</v>
      </c>
      <c r="BM757" s="20">
        <v>541</v>
      </c>
      <c r="BN757" s="20">
        <v>245</v>
      </c>
      <c r="BO757" s="20">
        <v>23</v>
      </c>
      <c r="BP757" s="20">
        <v>8472</v>
      </c>
      <c r="BQ757" s="20">
        <v>3398</v>
      </c>
      <c r="BR757" s="20">
        <v>0</v>
      </c>
      <c r="BS757" s="20">
        <v>48</v>
      </c>
      <c r="BT757" s="20">
        <v>2192</v>
      </c>
      <c r="BU757" s="20">
        <v>778</v>
      </c>
      <c r="BV757" s="20">
        <v>5164</v>
      </c>
    </row>
    <row r="758" spans="1:74" x14ac:dyDescent="0.25">
      <c r="A758" s="20" t="s">
        <v>449</v>
      </c>
      <c r="B758" s="20" t="s">
        <v>552</v>
      </c>
      <c r="C758" s="20" t="s">
        <v>553</v>
      </c>
      <c r="D758" s="1">
        <v>44591</v>
      </c>
      <c r="E758">
        <v>180</v>
      </c>
      <c r="F758">
        <v>2</v>
      </c>
      <c r="G758">
        <v>2</v>
      </c>
      <c r="H758">
        <v>0</v>
      </c>
      <c r="I758">
        <v>0</v>
      </c>
      <c r="J758">
        <v>121</v>
      </c>
      <c r="K758">
        <v>5</v>
      </c>
      <c r="L758">
        <v>16</v>
      </c>
      <c r="M758">
        <v>2</v>
      </c>
      <c r="N758">
        <v>2</v>
      </c>
      <c r="O758">
        <v>1</v>
      </c>
      <c r="P758">
        <v>0</v>
      </c>
      <c r="Q758">
        <v>0</v>
      </c>
      <c r="R758">
        <v>266</v>
      </c>
      <c r="S758">
        <v>193</v>
      </c>
      <c r="T758">
        <v>10</v>
      </c>
      <c r="U758">
        <v>31</v>
      </c>
      <c r="V758">
        <v>4</v>
      </c>
      <c r="W758">
        <v>1068</v>
      </c>
      <c r="X758">
        <v>591</v>
      </c>
      <c r="Y758">
        <v>28</v>
      </c>
      <c r="Z758">
        <v>186</v>
      </c>
      <c r="AA758">
        <v>23</v>
      </c>
      <c r="AB758">
        <v>759</v>
      </c>
      <c r="AC758">
        <v>421</v>
      </c>
      <c r="AD758">
        <v>22</v>
      </c>
      <c r="AE758">
        <v>149</v>
      </c>
      <c r="AF758">
        <v>22</v>
      </c>
      <c r="AG758">
        <v>312</v>
      </c>
      <c r="AH758">
        <v>174</v>
      </c>
      <c r="AI758">
        <v>7</v>
      </c>
      <c r="AJ758">
        <v>44</v>
      </c>
      <c r="AK758">
        <v>7</v>
      </c>
      <c r="AL758">
        <v>30</v>
      </c>
      <c r="AM758">
        <v>18</v>
      </c>
      <c r="AN758">
        <v>1</v>
      </c>
      <c r="AO758">
        <v>2</v>
      </c>
      <c r="AP758">
        <v>0</v>
      </c>
      <c r="AQ758">
        <v>0</v>
      </c>
      <c r="AR758">
        <v>0</v>
      </c>
      <c r="AS758">
        <v>0</v>
      </c>
      <c r="AT758">
        <v>0</v>
      </c>
      <c r="AU758">
        <v>0</v>
      </c>
      <c r="AV758">
        <v>0</v>
      </c>
      <c r="AW758">
        <v>0</v>
      </c>
      <c r="AX758">
        <v>0</v>
      </c>
      <c r="AY758">
        <v>0</v>
      </c>
      <c r="AZ758">
        <v>0</v>
      </c>
      <c r="BA758">
        <v>0</v>
      </c>
      <c r="BB758">
        <v>0</v>
      </c>
      <c r="BC758">
        <v>0</v>
      </c>
      <c r="BD758">
        <v>0</v>
      </c>
      <c r="BE758">
        <v>0</v>
      </c>
      <c r="BF758">
        <v>0</v>
      </c>
      <c r="BG758" s="20">
        <v>2</v>
      </c>
      <c r="BH758" s="20">
        <v>0</v>
      </c>
      <c r="BI758" s="20">
        <v>149</v>
      </c>
      <c r="BJ758" s="20">
        <v>2</v>
      </c>
      <c r="BK758" s="20">
        <v>215</v>
      </c>
      <c r="BL758" s="20">
        <v>793</v>
      </c>
      <c r="BM758" s="20">
        <v>546</v>
      </c>
      <c r="BN758" s="20">
        <v>247</v>
      </c>
      <c r="BO758" s="20">
        <v>25</v>
      </c>
      <c r="BP758" s="20">
        <v>8503</v>
      </c>
      <c r="BQ758" s="20">
        <v>3506</v>
      </c>
      <c r="BR758" s="20">
        <v>0</v>
      </c>
      <c r="BS758" s="20">
        <v>50</v>
      </c>
      <c r="BT758" s="20">
        <v>2183</v>
      </c>
      <c r="BU758" s="20">
        <v>782</v>
      </c>
      <c r="BV758" s="20">
        <v>5196</v>
      </c>
    </row>
    <row r="759" spans="1:74" x14ac:dyDescent="0.25">
      <c r="A759" s="20" t="s">
        <v>449</v>
      </c>
      <c r="B759" s="20" t="s">
        <v>552</v>
      </c>
      <c r="C759" s="20" t="s">
        <v>553</v>
      </c>
      <c r="D759" s="1">
        <v>44599</v>
      </c>
      <c r="E759">
        <v>183</v>
      </c>
      <c r="F759">
        <v>2</v>
      </c>
      <c r="G759">
        <v>2</v>
      </c>
      <c r="H759">
        <v>0</v>
      </c>
      <c r="I759">
        <v>0</v>
      </c>
      <c r="J759">
        <v>124</v>
      </c>
      <c r="K759">
        <v>5</v>
      </c>
      <c r="L759">
        <v>16</v>
      </c>
      <c r="M759">
        <v>2</v>
      </c>
      <c r="N759">
        <v>2</v>
      </c>
      <c r="O759">
        <v>1</v>
      </c>
      <c r="P759">
        <v>0</v>
      </c>
      <c r="Q759">
        <v>0</v>
      </c>
      <c r="R759">
        <v>267</v>
      </c>
      <c r="S759">
        <v>196</v>
      </c>
      <c r="T759">
        <v>10</v>
      </c>
      <c r="U759">
        <v>29</v>
      </c>
      <c r="V759">
        <v>3</v>
      </c>
      <c r="W759">
        <v>1095</v>
      </c>
      <c r="X759">
        <v>616</v>
      </c>
      <c r="Y759">
        <v>28</v>
      </c>
      <c r="Z759">
        <v>187</v>
      </c>
      <c r="AA759">
        <v>24</v>
      </c>
      <c r="AB759">
        <v>764</v>
      </c>
      <c r="AC759">
        <v>426</v>
      </c>
      <c r="AD759">
        <v>22</v>
      </c>
      <c r="AE759">
        <v>149</v>
      </c>
      <c r="AF759">
        <v>23</v>
      </c>
      <c r="AG759">
        <v>315</v>
      </c>
      <c r="AH759">
        <v>179</v>
      </c>
      <c r="AI759">
        <v>7</v>
      </c>
      <c r="AJ759">
        <v>44</v>
      </c>
      <c r="AK759">
        <v>7</v>
      </c>
      <c r="AL759">
        <v>30</v>
      </c>
      <c r="AM759">
        <v>19</v>
      </c>
      <c r="AN759">
        <v>1</v>
      </c>
      <c r="AO759">
        <v>2</v>
      </c>
      <c r="AP759">
        <v>0</v>
      </c>
      <c r="AQ759">
        <v>0</v>
      </c>
      <c r="AR759">
        <v>0</v>
      </c>
      <c r="AS759">
        <v>0</v>
      </c>
      <c r="AT759">
        <v>0</v>
      </c>
      <c r="AU759">
        <v>0</v>
      </c>
      <c r="AV759">
        <v>0</v>
      </c>
      <c r="AW759">
        <v>0</v>
      </c>
      <c r="AX759">
        <v>0</v>
      </c>
      <c r="AY759">
        <v>0</v>
      </c>
      <c r="AZ759">
        <v>0</v>
      </c>
      <c r="BA759">
        <v>0</v>
      </c>
      <c r="BB759">
        <v>0</v>
      </c>
      <c r="BC759">
        <v>0</v>
      </c>
      <c r="BD759">
        <v>0</v>
      </c>
      <c r="BE759">
        <v>0</v>
      </c>
      <c r="BF759">
        <v>0</v>
      </c>
      <c r="BG759" s="20">
        <v>2</v>
      </c>
      <c r="BH759" s="20">
        <v>0</v>
      </c>
      <c r="BI759" s="20">
        <v>152</v>
      </c>
      <c r="BJ759" s="20">
        <v>2</v>
      </c>
      <c r="BK759" s="20">
        <v>219</v>
      </c>
      <c r="BL759" s="20">
        <v>815</v>
      </c>
      <c r="BM759" s="20">
        <v>550</v>
      </c>
      <c r="BN759" s="20">
        <v>251</v>
      </c>
      <c r="BO759" s="20">
        <v>25</v>
      </c>
      <c r="BP759" s="20">
        <v>8539</v>
      </c>
      <c r="BQ759" s="20">
        <v>3578</v>
      </c>
      <c r="BR759" s="20">
        <v>0</v>
      </c>
      <c r="BS759" s="20">
        <v>50</v>
      </c>
      <c r="BT759" s="20">
        <v>2179</v>
      </c>
      <c r="BU759" s="20">
        <v>782</v>
      </c>
      <c r="BV759" s="20">
        <v>5232</v>
      </c>
    </row>
    <row r="760" spans="1:74" x14ac:dyDescent="0.25">
      <c r="A760" s="20" t="s">
        <v>449</v>
      </c>
      <c r="B760" s="20" t="s">
        <v>552</v>
      </c>
      <c r="C760" s="20" t="s">
        <v>553</v>
      </c>
      <c r="D760" s="1">
        <v>44606</v>
      </c>
      <c r="E760">
        <v>185</v>
      </c>
      <c r="F760">
        <v>2</v>
      </c>
      <c r="G760">
        <v>2</v>
      </c>
      <c r="H760">
        <v>0</v>
      </c>
      <c r="I760">
        <v>0</v>
      </c>
      <c r="J760">
        <v>126</v>
      </c>
      <c r="K760">
        <v>5</v>
      </c>
      <c r="L760">
        <v>16</v>
      </c>
      <c r="M760">
        <v>2</v>
      </c>
      <c r="N760">
        <v>2</v>
      </c>
      <c r="O760">
        <v>1</v>
      </c>
      <c r="P760">
        <v>0</v>
      </c>
      <c r="Q760">
        <v>0</v>
      </c>
      <c r="R760">
        <v>269</v>
      </c>
      <c r="S760">
        <v>197</v>
      </c>
      <c r="T760">
        <v>10</v>
      </c>
      <c r="U760">
        <v>29</v>
      </c>
      <c r="V760">
        <v>4</v>
      </c>
      <c r="W760">
        <v>1098</v>
      </c>
      <c r="X760">
        <v>626</v>
      </c>
      <c r="Y760">
        <v>28</v>
      </c>
      <c r="Z760">
        <v>188</v>
      </c>
      <c r="AA760">
        <v>26</v>
      </c>
      <c r="AB760">
        <v>763</v>
      </c>
      <c r="AC760">
        <v>424</v>
      </c>
      <c r="AD760">
        <v>22</v>
      </c>
      <c r="AE760">
        <v>149</v>
      </c>
      <c r="AF760">
        <v>24</v>
      </c>
      <c r="AG760">
        <v>318</v>
      </c>
      <c r="AH760">
        <v>180</v>
      </c>
      <c r="AI760">
        <v>7</v>
      </c>
      <c r="AJ760">
        <v>44</v>
      </c>
      <c r="AK760">
        <v>7</v>
      </c>
      <c r="AL760">
        <v>30</v>
      </c>
      <c r="AM760">
        <v>19</v>
      </c>
      <c r="AN760">
        <v>1</v>
      </c>
      <c r="AO760">
        <v>2</v>
      </c>
      <c r="AP760">
        <v>0</v>
      </c>
      <c r="AQ760">
        <v>0</v>
      </c>
      <c r="AR760">
        <v>0</v>
      </c>
      <c r="AS760">
        <v>0</v>
      </c>
      <c r="AT760">
        <v>0</v>
      </c>
      <c r="AU760">
        <v>0</v>
      </c>
      <c r="AV760">
        <v>0</v>
      </c>
      <c r="AW760">
        <v>0</v>
      </c>
      <c r="AX760">
        <v>0</v>
      </c>
      <c r="AY760">
        <v>0</v>
      </c>
      <c r="AZ760">
        <v>0</v>
      </c>
      <c r="BA760">
        <v>0</v>
      </c>
      <c r="BB760">
        <v>0</v>
      </c>
      <c r="BC760">
        <v>0</v>
      </c>
      <c r="BD760">
        <v>0</v>
      </c>
      <c r="BE760">
        <v>0</v>
      </c>
      <c r="BF760">
        <v>0</v>
      </c>
      <c r="BG760" s="20">
        <v>2</v>
      </c>
      <c r="BH760" s="20">
        <v>0</v>
      </c>
      <c r="BI760" s="20">
        <v>154</v>
      </c>
      <c r="BJ760" s="20">
        <v>2</v>
      </c>
      <c r="BK760" s="20">
        <v>220</v>
      </c>
      <c r="BL760" s="20">
        <v>816</v>
      </c>
      <c r="BM760" s="20">
        <v>548</v>
      </c>
      <c r="BN760" s="20">
        <v>253</v>
      </c>
      <c r="BO760" s="20">
        <v>25</v>
      </c>
      <c r="BP760" s="20">
        <v>8544</v>
      </c>
      <c r="BQ760" s="20">
        <v>3641</v>
      </c>
      <c r="BR760" s="20">
        <v>0</v>
      </c>
      <c r="BS760" s="20">
        <v>50</v>
      </c>
      <c r="BT760" s="20">
        <v>2175</v>
      </c>
      <c r="BU760" s="20">
        <v>787</v>
      </c>
      <c r="BV760" s="20">
        <v>5237</v>
      </c>
    </row>
    <row r="761" spans="1:74" x14ac:dyDescent="0.25">
      <c r="A761" s="20" t="s">
        <v>449</v>
      </c>
      <c r="B761" s="20" t="s">
        <v>547</v>
      </c>
      <c r="C761" s="20" t="s">
        <v>554</v>
      </c>
      <c r="D761" s="1">
        <v>44493</v>
      </c>
      <c r="E761">
        <v>35</v>
      </c>
      <c r="F761">
        <v>1</v>
      </c>
      <c r="G761">
        <v>0</v>
      </c>
      <c r="H761">
        <v>0</v>
      </c>
      <c r="I761">
        <v>0</v>
      </c>
      <c r="J761">
        <v>15</v>
      </c>
      <c r="K761">
        <v>5</v>
      </c>
      <c r="L761">
        <v>1</v>
      </c>
      <c r="M761">
        <v>0</v>
      </c>
      <c r="N761">
        <v>1</v>
      </c>
      <c r="O761">
        <v>0</v>
      </c>
      <c r="P761">
        <v>1</v>
      </c>
      <c r="Q761">
        <v>0</v>
      </c>
      <c r="R761">
        <v>131</v>
      </c>
      <c r="S761">
        <v>0</v>
      </c>
      <c r="T761">
        <v>47</v>
      </c>
      <c r="U761">
        <v>1</v>
      </c>
      <c r="V761">
        <v>0</v>
      </c>
      <c r="W761">
        <v>406</v>
      </c>
      <c r="X761">
        <v>0</v>
      </c>
      <c r="Y761">
        <v>26</v>
      </c>
      <c r="Z761">
        <v>25</v>
      </c>
      <c r="AA761">
        <v>3</v>
      </c>
      <c r="AB761">
        <v>437</v>
      </c>
      <c r="AC761">
        <v>38</v>
      </c>
      <c r="AD761">
        <v>77</v>
      </c>
      <c r="AE761">
        <v>19</v>
      </c>
      <c r="AF761">
        <v>1</v>
      </c>
      <c r="AG761">
        <v>62</v>
      </c>
      <c r="AH761">
        <v>0</v>
      </c>
      <c r="AI761">
        <v>0</v>
      </c>
      <c r="AJ761">
        <v>12</v>
      </c>
      <c r="AK761">
        <v>1</v>
      </c>
      <c r="AL761">
        <v>27</v>
      </c>
      <c r="AM761">
        <v>0</v>
      </c>
      <c r="AN761">
        <v>2</v>
      </c>
      <c r="AO761">
        <v>0</v>
      </c>
      <c r="AP761">
        <v>0</v>
      </c>
      <c r="AQ761">
        <v>0</v>
      </c>
      <c r="AR761">
        <v>0</v>
      </c>
      <c r="AS761">
        <v>0</v>
      </c>
      <c r="AT761">
        <v>0</v>
      </c>
      <c r="AU761">
        <v>0</v>
      </c>
      <c r="AV761">
        <v>0</v>
      </c>
      <c r="AW761">
        <v>0</v>
      </c>
      <c r="AX761">
        <v>0</v>
      </c>
      <c r="AY761">
        <v>0</v>
      </c>
      <c r="AZ761">
        <v>0</v>
      </c>
      <c r="BA761">
        <v>0</v>
      </c>
      <c r="BB761">
        <v>20</v>
      </c>
      <c r="BC761">
        <v>90</v>
      </c>
      <c r="BD761">
        <v>0</v>
      </c>
      <c r="BE761">
        <v>5</v>
      </c>
      <c r="BF761">
        <v>3</v>
      </c>
      <c r="BG761" s="20"/>
      <c r="BH761" s="20"/>
      <c r="BI761" s="20"/>
      <c r="BJ761" s="20"/>
      <c r="BK761" s="20"/>
      <c r="BL761" s="20"/>
      <c r="BM761" s="20"/>
      <c r="BN761" s="20"/>
      <c r="BO761" s="20"/>
      <c r="BP761" s="20"/>
      <c r="BQ761" s="20"/>
      <c r="BR761" s="20"/>
      <c r="BS761" s="20"/>
      <c r="BT761" s="20"/>
      <c r="BU761" s="20"/>
      <c r="BV761" s="20"/>
    </row>
    <row r="762" spans="1:74" x14ac:dyDescent="0.25">
      <c r="A762" s="20" t="s">
        <v>449</v>
      </c>
      <c r="B762" s="20" t="s">
        <v>547</v>
      </c>
      <c r="C762" s="20" t="s">
        <v>554</v>
      </c>
      <c r="D762" s="1">
        <v>44500</v>
      </c>
      <c r="E762">
        <v>35</v>
      </c>
      <c r="F762">
        <v>1</v>
      </c>
      <c r="G762">
        <v>0</v>
      </c>
      <c r="H762">
        <v>0</v>
      </c>
      <c r="I762">
        <v>0</v>
      </c>
      <c r="J762">
        <v>16</v>
      </c>
      <c r="K762">
        <v>5</v>
      </c>
      <c r="L762">
        <v>1</v>
      </c>
      <c r="M762">
        <v>0</v>
      </c>
      <c r="N762">
        <v>1</v>
      </c>
      <c r="O762">
        <v>0</v>
      </c>
      <c r="P762">
        <v>1</v>
      </c>
      <c r="Q762">
        <v>0</v>
      </c>
      <c r="R762">
        <v>132</v>
      </c>
      <c r="S762">
        <v>0</v>
      </c>
      <c r="T762">
        <v>61</v>
      </c>
      <c r="U762">
        <v>1</v>
      </c>
      <c r="V762">
        <v>0</v>
      </c>
      <c r="W762">
        <v>407</v>
      </c>
      <c r="X762">
        <v>0</v>
      </c>
      <c r="Y762">
        <v>54</v>
      </c>
      <c r="Z762">
        <v>25</v>
      </c>
      <c r="AA762">
        <v>3</v>
      </c>
      <c r="AB762">
        <v>437</v>
      </c>
      <c r="AC762">
        <v>47</v>
      </c>
      <c r="AD762">
        <v>77</v>
      </c>
      <c r="AE762">
        <v>19</v>
      </c>
      <c r="AF762">
        <v>1</v>
      </c>
      <c r="AG762">
        <v>62</v>
      </c>
      <c r="AH762">
        <v>0</v>
      </c>
      <c r="AI762">
        <v>0</v>
      </c>
      <c r="AJ762">
        <v>12</v>
      </c>
      <c r="AK762">
        <v>1</v>
      </c>
      <c r="AL762">
        <v>28</v>
      </c>
      <c r="AM762">
        <v>0</v>
      </c>
      <c r="AN762">
        <v>3</v>
      </c>
      <c r="AO762">
        <v>0</v>
      </c>
      <c r="AP762">
        <v>0</v>
      </c>
      <c r="AQ762">
        <v>0</v>
      </c>
      <c r="AR762">
        <v>0</v>
      </c>
      <c r="AS762">
        <v>0</v>
      </c>
      <c r="AT762">
        <v>0</v>
      </c>
      <c r="AU762">
        <v>0</v>
      </c>
      <c r="AV762">
        <v>0</v>
      </c>
      <c r="AW762">
        <v>0</v>
      </c>
      <c r="AX762">
        <v>0</v>
      </c>
      <c r="AY762">
        <v>0</v>
      </c>
      <c r="AZ762">
        <v>0</v>
      </c>
      <c r="BA762">
        <v>0</v>
      </c>
      <c r="BB762">
        <v>19</v>
      </c>
      <c r="BC762">
        <v>89</v>
      </c>
      <c r="BD762">
        <v>0</v>
      </c>
      <c r="BE762">
        <v>4</v>
      </c>
      <c r="BF762">
        <v>3</v>
      </c>
      <c r="BG762" s="20"/>
      <c r="BH762" s="20"/>
      <c r="BI762" s="20"/>
      <c r="BJ762" s="20"/>
      <c r="BK762" s="20"/>
      <c r="BL762" s="20"/>
      <c r="BM762" s="20"/>
      <c r="BN762" s="20"/>
      <c r="BO762" s="20"/>
      <c r="BP762" s="20"/>
      <c r="BQ762" s="20"/>
      <c r="BR762" s="20"/>
      <c r="BS762" s="20"/>
      <c r="BT762" s="20"/>
      <c r="BU762" s="20"/>
      <c r="BV762" s="20"/>
    </row>
    <row r="763" spans="1:74" x14ac:dyDescent="0.25">
      <c r="A763" s="20" t="s">
        <v>449</v>
      </c>
      <c r="B763" s="20" t="s">
        <v>547</v>
      </c>
      <c r="C763" s="20" t="s">
        <v>554</v>
      </c>
      <c r="D763" s="1">
        <v>44507</v>
      </c>
      <c r="E763">
        <v>36</v>
      </c>
      <c r="F763">
        <v>1</v>
      </c>
      <c r="G763">
        <v>0</v>
      </c>
      <c r="H763">
        <v>0</v>
      </c>
      <c r="I763">
        <v>0</v>
      </c>
      <c r="J763">
        <v>17</v>
      </c>
      <c r="K763">
        <v>5</v>
      </c>
      <c r="L763">
        <v>1</v>
      </c>
      <c r="M763">
        <v>0</v>
      </c>
      <c r="N763">
        <v>1</v>
      </c>
      <c r="O763">
        <v>1</v>
      </c>
      <c r="P763">
        <v>0</v>
      </c>
      <c r="Q763">
        <v>0</v>
      </c>
      <c r="R763">
        <v>132</v>
      </c>
      <c r="S763">
        <v>71</v>
      </c>
      <c r="T763">
        <v>19</v>
      </c>
      <c r="U763">
        <v>1</v>
      </c>
      <c r="V763">
        <v>0</v>
      </c>
      <c r="W763">
        <v>406</v>
      </c>
      <c r="X763">
        <v>84</v>
      </c>
      <c r="Y763">
        <v>88</v>
      </c>
      <c r="Z763">
        <v>26</v>
      </c>
      <c r="AA763">
        <v>2</v>
      </c>
      <c r="AB763">
        <v>437</v>
      </c>
      <c r="AC763">
        <v>58</v>
      </c>
      <c r="AD763">
        <v>76</v>
      </c>
      <c r="AE763">
        <v>19</v>
      </c>
      <c r="AF763">
        <v>1</v>
      </c>
      <c r="AG763">
        <v>64</v>
      </c>
      <c r="AH763">
        <v>1</v>
      </c>
      <c r="AI763">
        <v>4</v>
      </c>
      <c r="AJ763">
        <v>13</v>
      </c>
      <c r="AK763">
        <v>1</v>
      </c>
      <c r="AL763">
        <v>28</v>
      </c>
      <c r="AM763">
        <v>3</v>
      </c>
      <c r="AN763">
        <v>3</v>
      </c>
      <c r="AO763">
        <v>0</v>
      </c>
      <c r="AP763">
        <v>0</v>
      </c>
      <c r="AQ763">
        <v>0</v>
      </c>
      <c r="AR763">
        <v>0</v>
      </c>
      <c r="AS763">
        <v>0</v>
      </c>
      <c r="AT763">
        <v>0</v>
      </c>
      <c r="AU763">
        <v>0</v>
      </c>
      <c r="AV763">
        <v>0</v>
      </c>
      <c r="AW763">
        <v>0</v>
      </c>
      <c r="AX763">
        <v>0</v>
      </c>
      <c r="AY763">
        <v>0</v>
      </c>
      <c r="AZ763">
        <v>0</v>
      </c>
      <c r="BA763">
        <v>0</v>
      </c>
      <c r="BB763">
        <v>0</v>
      </c>
      <c r="BC763">
        <v>0</v>
      </c>
      <c r="BD763">
        <v>0</v>
      </c>
      <c r="BE763">
        <v>0</v>
      </c>
      <c r="BF763">
        <v>0</v>
      </c>
      <c r="BG763" s="20">
        <v>1</v>
      </c>
      <c r="BH763" s="20">
        <v>0</v>
      </c>
      <c r="BI763" s="20">
        <v>28</v>
      </c>
      <c r="BJ763" s="20">
        <v>1</v>
      </c>
      <c r="BK763" s="20">
        <v>108</v>
      </c>
      <c r="BL763" s="20">
        <v>270</v>
      </c>
      <c r="BM763" s="20">
        <v>327</v>
      </c>
      <c r="BN763" s="20">
        <v>44</v>
      </c>
      <c r="BO763" s="20">
        <v>24</v>
      </c>
      <c r="BP763" s="20"/>
      <c r="BQ763" s="20"/>
      <c r="BR763" s="20"/>
      <c r="BS763" s="20"/>
      <c r="BT763" s="20"/>
      <c r="BU763" s="20"/>
      <c r="BV763" s="20"/>
    </row>
    <row r="764" spans="1:74" x14ac:dyDescent="0.25">
      <c r="A764" s="20" t="s">
        <v>449</v>
      </c>
      <c r="B764" s="20" t="s">
        <v>547</v>
      </c>
      <c r="C764" s="20" t="s">
        <v>554</v>
      </c>
      <c r="D764" s="1">
        <v>44514</v>
      </c>
      <c r="E764">
        <v>36</v>
      </c>
      <c r="F764">
        <v>1</v>
      </c>
      <c r="G764">
        <v>0</v>
      </c>
      <c r="H764">
        <v>0</v>
      </c>
      <c r="I764">
        <v>0</v>
      </c>
      <c r="J764">
        <v>18</v>
      </c>
      <c r="K764">
        <v>5</v>
      </c>
      <c r="L764">
        <v>1</v>
      </c>
      <c r="M764">
        <v>0</v>
      </c>
      <c r="N764">
        <v>0</v>
      </c>
      <c r="O764">
        <v>0</v>
      </c>
      <c r="P764">
        <v>0</v>
      </c>
      <c r="Q764">
        <v>0</v>
      </c>
      <c r="R764">
        <v>135</v>
      </c>
      <c r="S764">
        <v>79</v>
      </c>
      <c r="T764">
        <v>19</v>
      </c>
      <c r="U764">
        <v>1</v>
      </c>
      <c r="V764">
        <v>2</v>
      </c>
      <c r="W764">
        <v>406</v>
      </c>
      <c r="X764">
        <v>95</v>
      </c>
      <c r="Y764">
        <v>88</v>
      </c>
      <c r="Z764">
        <v>26</v>
      </c>
      <c r="AA764">
        <v>1</v>
      </c>
      <c r="AB764">
        <v>437</v>
      </c>
      <c r="AC764">
        <v>66</v>
      </c>
      <c r="AD764">
        <v>77</v>
      </c>
      <c r="AE764">
        <v>18</v>
      </c>
      <c r="AF764">
        <v>1</v>
      </c>
      <c r="AG764">
        <v>64</v>
      </c>
      <c r="AH764">
        <v>2</v>
      </c>
      <c r="AI764">
        <v>4</v>
      </c>
      <c r="AJ764">
        <v>13</v>
      </c>
      <c r="AK764">
        <v>1</v>
      </c>
      <c r="AL764">
        <v>28</v>
      </c>
      <c r="AM764">
        <v>3</v>
      </c>
      <c r="AN764">
        <v>3</v>
      </c>
      <c r="AO764">
        <v>0</v>
      </c>
      <c r="AP764">
        <v>0</v>
      </c>
      <c r="AQ764">
        <v>0</v>
      </c>
      <c r="AR764">
        <v>0</v>
      </c>
      <c r="AS764">
        <v>0</v>
      </c>
      <c r="AT764">
        <v>0</v>
      </c>
      <c r="AU764">
        <v>0</v>
      </c>
      <c r="AV764">
        <v>0</v>
      </c>
      <c r="AW764">
        <v>0</v>
      </c>
      <c r="AX764">
        <v>0</v>
      </c>
      <c r="AY764">
        <v>0</v>
      </c>
      <c r="AZ764">
        <v>0</v>
      </c>
      <c r="BA764">
        <v>0</v>
      </c>
      <c r="BB764">
        <v>0</v>
      </c>
      <c r="BC764">
        <v>0</v>
      </c>
      <c r="BD764">
        <v>0</v>
      </c>
      <c r="BE764">
        <v>0</v>
      </c>
      <c r="BF764">
        <v>0</v>
      </c>
      <c r="BG764" s="20">
        <v>1</v>
      </c>
      <c r="BH764" s="20">
        <v>0</v>
      </c>
      <c r="BI764" s="20">
        <v>28</v>
      </c>
      <c r="BJ764" s="20">
        <v>0</v>
      </c>
      <c r="BK764" s="20">
        <v>109</v>
      </c>
      <c r="BL764" s="20">
        <v>271</v>
      </c>
      <c r="BM764" s="20">
        <v>328</v>
      </c>
      <c r="BN764" s="20">
        <v>44</v>
      </c>
      <c r="BO764" s="20">
        <v>24</v>
      </c>
      <c r="BP764" s="20"/>
      <c r="BQ764" s="20"/>
      <c r="BR764" s="20"/>
      <c r="BS764" s="20"/>
      <c r="BT764" s="20"/>
      <c r="BU764" s="20"/>
      <c r="BV764" s="20"/>
    </row>
    <row r="765" spans="1:74" x14ac:dyDescent="0.25">
      <c r="A765" s="20" t="s">
        <v>449</v>
      </c>
      <c r="B765" s="20" t="s">
        <v>547</v>
      </c>
      <c r="C765" s="20" t="s">
        <v>554</v>
      </c>
      <c r="D765" s="1">
        <v>44521</v>
      </c>
      <c r="E765">
        <v>36</v>
      </c>
      <c r="F765">
        <v>1</v>
      </c>
      <c r="G765">
        <v>0</v>
      </c>
      <c r="H765">
        <v>0</v>
      </c>
      <c r="I765">
        <v>0</v>
      </c>
      <c r="J765">
        <v>18</v>
      </c>
      <c r="K765">
        <v>5</v>
      </c>
      <c r="L765">
        <v>1</v>
      </c>
      <c r="M765">
        <v>0</v>
      </c>
      <c r="N765">
        <v>0</v>
      </c>
      <c r="O765">
        <v>0</v>
      </c>
      <c r="P765">
        <v>0</v>
      </c>
      <c r="Q765">
        <v>0</v>
      </c>
      <c r="R765">
        <v>136</v>
      </c>
      <c r="S765">
        <v>84</v>
      </c>
      <c r="T765">
        <v>19</v>
      </c>
      <c r="U765">
        <v>1</v>
      </c>
      <c r="V765">
        <v>1</v>
      </c>
      <c r="W765">
        <v>405</v>
      </c>
      <c r="X765">
        <v>105</v>
      </c>
      <c r="Y765">
        <v>87</v>
      </c>
      <c r="Z765">
        <v>26</v>
      </c>
      <c r="AA765">
        <v>1</v>
      </c>
      <c r="AB765">
        <v>436</v>
      </c>
      <c r="AC765">
        <v>86</v>
      </c>
      <c r="AD765">
        <v>76</v>
      </c>
      <c r="AE765">
        <v>16</v>
      </c>
      <c r="AF765">
        <v>1</v>
      </c>
      <c r="AG765">
        <v>64</v>
      </c>
      <c r="AH765">
        <v>2</v>
      </c>
      <c r="AI765">
        <v>4</v>
      </c>
      <c r="AJ765">
        <v>13</v>
      </c>
      <c r="AK765">
        <v>1</v>
      </c>
      <c r="AL765">
        <v>28</v>
      </c>
      <c r="AM765">
        <v>3</v>
      </c>
      <c r="AN765">
        <v>3</v>
      </c>
      <c r="AO765">
        <v>0</v>
      </c>
      <c r="AP765">
        <v>0</v>
      </c>
      <c r="AQ765">
        <v>0</v>
      </c>
      <c r="AR765">
        <v>0</v>
      </c>
      <c r="AS765">
        <v>0</v>
      </c>
      <c r="AT765">
        <v>0</v>
      </c>
      <c r="AU765">
        <v>0</v>
      </c>
      <c r="AV765">
        <v>0</v>
      </c>
      <c r="AW765">
        <v>0</v>
      </c>
      <c r="AX765">
        <v>0</v>
      </c>
      <c r="AY765">
        <v>0</v>
      </c>
      <c r="AZ765">
        <v>0</v>
      </c>
      <c r="BA765">
        <v>0</v>
      </c>
      <c r="BB765">
        <v>0</v>
      </c>
      <c r="BC765">
        <v>0</v>
      </c>
      <c r="BD765">
        <v>0</v>
      </c>
      <c r="BE765">
        <v>0</v>
      </c>
      <c r="BF765">
        <v>0</v>
      </c>
      <c r="BG765" s="20">
        <v>1</v>
      </c>
      <c r="BH765" s="20">
        <v>0</v>
      </c>
      <c r="BI765" s="20">
        <v>28</v>
      </c>
      <c r="BJ765" s="20">
        <v>0</v>
      </c>
      <c r="BK765" s="20">
        <v>111</v>
      </c>
      <c r="BL765" s="20">
        <v>271</v>
      </c>
      <c r="BM765" s="20">
        <v>330</v>
      </c>
      <c r="BN765" s="20">
        <v>44</v>
      </c>
      <c r="BO765" s="20">
        <v>24</v>
      </c>
      <c r="BP765" s="20"/>
      <c r="BQ765" s="20"/>
      <c r="BR765" s="20"/>
      <c r="BS765" s="20"/>
      <c r="BT765" s="20"/>
      <c r="BU765" s="20"/>
      <c r="BV765" s="20"/>
    </row>
    <row r="766" spans="1:74" x14ac:dyDescent="0.25">
      <c r="A766" s="20" t="s">
        <v>449</v>
      </c>
      <c r="B766" s="20" t="s">
        <v>547</v>
      </c>
      <c r="C766" s="20" t="s">
        <v>554</v>
      </c>
      <c r="D766" s="1">
        <v>44528</v>
      </c>
      <c r="E766">
        <v>36</v>
      </c>
      <c r="F766">
        <v>1</v>
      </c>
      <c r="G766">
        <v>0</v>
      </c>
      <c r="H766">
        <v>0</v>
      </c>
      <c r="I766">
        <v>0</v>
      </c>
      <c r="J766">
        <v>19</v>
      </c>
      <c r="K766">
        <v>5</v>
      </c>
      <c r="L766">
        <v>1</v>
      </c>
      <c r="M766">
        <v>0</v>
      </c>
      <c r="N766">
        <v>0</v>
      </c>
      <c r="O766">
        <v>0</v>
      </c>
      <c r="P766">
        <v>0</v>
      </c>
      <c r="Q766">
        <v>0</v>
      </c>
      <c r="R766">
        <v>136</v>
      </c>
      <c r="S766">
        <v>86</v>
      </c>
      <c r="T766">
        <v>19</v>
      </c>
      <c r="U766">
        <v>1</v>
      </c>
      <c r="V766">
        <v>1</v>
      </c>
      <c r="W766">
        <v>406</v>
      </c>
      <c r="X766">
        <v>123</v>
      </c>
      <c r="Y766">
        <v>87</v>
      </c>
      <c r="Z766">
        <v>26</v>
      </c>
      <c r="AA766">
        <v>1</v>
      </c>
      <c r="AB766">
        <v>435</v>
      </c>
      <c r="AC766">
        <v>126</v>
      </c>
      <c r="AD766">
        <v>75</v>
      </c>
      <c r="AE766">
        <v>16</v>
      </c>
      <c r="AF766">
        <v>1</v>
      </c>
      <c r="AG766">
        <v>64</v>
      </c>
      <c r="AH766">
        <v>2</v>
      </c>
      <c r="AI766">
        <v>4</v>
      </c>
      <c r="AJ766">
        <v>13</v>
      </c>
      <c r="AK766">
        <v>1</v>
      </c>
      <c r="AL766">
        <v>28</v>
      </c>
      <c r="AM766">
        <v>3</v>
      </c>
      <c r="AN766">
        <v>3</v>
      </c>
      <c r="AO766">
        <v>0</v>
      </c>
      <c r="AP766">
        <v>0</v>
      </c>
      <c r="AQ766">
        <v>0</v>
      </c>
      <c r="AR766">
        <v>0</v>
      </c>
      <c r="AS766">
        <v>0</v>
      </c>
      <c r="AT766">
        <v>0</v>
      </c>
      <c r="AU766">
        <v>0</v>
      </c>
      <c r="AV766">
        <v>0</v>
      </c>
      <c r="AW766">
        <v>0</v>
      </c>
      <c r="AX766">
        <v>0</v>
      </c>
      <c r="AY766">
        <v>0</v>
      </c>
      <c r="AZ766">
        <v>0</v>
      </c>
      <c r="BA766">
        <v>0</v>
      </c>
      <c r="BB766">
        <v>0</v>
      </c>
      <c r="BC766">
        <v>0</v>
      </c>
      <c r="BD766">
        <v>0</v>
      </c>
      <c r="BE766">
        <v>0</v>
      </c>
      <c r="BF766">
        <v>0</v>
      </c>
      <c r="BG766" s="20">
        <v>1</v>
      </c>
      <c r="BH766" s="20">
        <v>0</v>
      </c>
      <c r="BI766" s="20">
        <v>28</v>
      </c>
      <c r="BJ766" s="20">
        <v>0</v>
      </c>
      <c r="BK766" s="20">
        <v>111</v>
      </c>
      <c r="BL766" s="20">
        <v>273</v>
      </c>
      <c r="BM766" s="20">
        <v>332</v>
      </c>
      <c r="BN766" s="20">
        <v>44</v>
      </c>
      <c r="BO766" s="20">
        <v>24</v>
      </c>
      <c r="BP766" s="20"/>
      <c r="BQ766" s="20"/>
      <c r="BR766" s="20"/>
      <c r="BS766" s="20"/>
      <c r="BT766" s="20"/>
      <c r="BU766" s="20"/>
      <c r="BV766" s="20"/>
    </row>
    <row r="767" spans="1:74" x14ac:dyDescent="0.25">
      <c r="A767" s="20" t="s">
        <v>449</v>
      </c>
      <c r="B767" s="20" t="s">
        <v>547</v>
      </c>
      <c r="C767" s="20" t="s">
        <v>554</v>
      </c>
      <c r="D767" s="1">
        <v>44535</v>
      </c>
      <c r="E767">
        <v>36</v>
      </c>
      <c r="F767">
        <v>1</v>
      </c>
      <c r="G767">
        <v>0</v>
      </c>
      <c r="H767">
        <v>0</v>
      </c>
      <c r="I767">
        <v>0</v>
      </c>
      <c r="J767">
        <v>20</v>
      </c>
      <c r="K767">
        <v>5</v>
      </c>
      <c r="L767">
        <v>1</v>
      </c>
      <c r="M767">
        <v>0</v>
      </c>
      <c r="N767">
        <v>0</v>
      </c>
      <c r="O767">
        <v>0</v>
      </c>
      <c r="P767">
        <v>0</v>
      </c>
      <c r="Q767">
        <v>0</v>
      </c>
      <c r="R767">
        <v>136</v>
      </c>
      <c r="S767">
        <v>87</v>
      </c>
      <c r="T767">
        <v>19</v>
      </c>
      <c r="U767">
        <v>1</v>
      </c>
      <c r="V767">
        <v>1</v>
      </c>
      <c r="W767">
        <v>407</v>
      </c>
      <c r="X767">
        <v>141</v>
      </c>
      <c r="Y767">
        <v>88</v>
      </c>
      <c r="Z767">
        <v>25</v>
      </c>
      <c r="AA767">
        <v>1</v>
      </c>
      <c r="AB767">
        <v>434</v>
      </c>
      <c r="AC767">
        <v>167</v>
      </c>
      <c r="AD767">
        <v>73</v>
      </c>
      <c r="AE767">
        <v>16</v>
      </c>
      <c r="AF767">
        <v>0</v>
      </c>
      <c r="AG767">
        <v>66</v>
      </c>
      <c r="AH767">
        <v>6</v>
      </c>
      <c r="AI767">
        <v>4</v>
      </c>
      <c r="AJ767">
        <v>12</v>
      </c>
      <c r="AK767">
        <v>1</v>
      </c>
      <c r="AL767">
        <v>28</v>
      </c>
      <c r="AM767">
        <v>8</v>
      </c>
      <c r="AN767">
        <v>3</v>
      </c>
      <c r="AO767">
        <v>0</v>
      </c>
      <c r="AP767">
        <v>0</v>
      </c>
      <c r="AQ767">
        <v>0</v>
      </c>
      <c r="AR767">
        <v>0</v>
      </c>
      <c r="AS767">
        <v>0</v>
      </c>
      <c r="AT767">
        <v>0</v>
      </c>
      <c r="AU767">
        <v>0</v>
      </c>
      <c r="AV767">
        <v>0</v>
      </c>
      <c r="AW767">
        <v>0</v>
      </c>
      <c r="AX767">
        <v>0</v>
      </c>
      <c r="AY767">
        <v>0</v>
      </c>
      <c r="AZ767">
        <v>0</v>
      </c>
      <c r="BA767">
        <v>0</v>
      </c>
      <c r="BB767">
        <v>0</v>
      </c>
      <c r="BC767">
        <v>0</v>
      </c>
      <c r="BD767">
        <v>0</v>
      </c>
      <c r="BE767">
        <v>0</v>
      </c>
      <c r="BF767">
        <v>0</v>
      </c>
      <c r="BG767" s="20">
        <v>1</v>
      </c>
      <c r="BH767" s="20">
        <v>0</v>
      </c>
      <c r="BI767" s="20">
        <v>29</v>
      </c>
      <c r="BJ767" s="20">
        <v>0</v>
      </c>
      <c r="BK767" s="20">
        <v>112</v>
      </c>
      <c r="BL767" s="20">
        <v>275</v>
      </c>
      <c r="BM767" s="20">
        <v>333</v>
      </c>
      <c r="BN767" s="20">
        <v>45</v>
      </c>
      <c r="BO767" s="20">
        <v>24</v>
      </c>
      <c r="BP767" s="20"/>
      <c r="BQ767" s="20"/>
      <c r="BR767" s="20"/>
      <c r="BS767" s="20"/>
      <c r="BT767" s="20"/>
      <c r="BU767" s="20"/>
      <c r="BV767" s="20"/>
    </row>
    <row r="768" spans="1:74" x14ac:dyDescent="0.25">
      <c r="A768" s="20" t="s">
        <v>449</v>
      </c>
      <c r="B768" s="20" t="s">
        <v>547</v>
      </c>
      <c r="C768" s="20" t="s">
        <v>554</v>
      </c>
      <c r="D768" s="1">
        <v>44542</v>
      </c>
      <c r="E768">
        <v>37</v>
      </c>
      <c r="F768">
        <v>1</v>
      </c>
      <c r="G768">
        <v>0</v>
      </c>
      <c r="H768">
        <v>0</v>
      </c>
      <c r="I768">
        <v>0</v>
      </c>
      <c r="J768">
        <v>20</v>
      </c>
      <c r="K768">
        <v>5</v>
      </c>
      <c r="L768">
        <v>1</v>
      </c>
      <c r="M768">
        <v>1</v>
      </c>
      <c r="N768">
        <v>0</v>
      </c>
      <c r="O768">
        <v>0</v>
      </c>
      <c r="P768">
        <v>0</v>
      </c>
      <c r="Q768">
        <v>0</v>
      </c>
      <c r="R768">
        <v>136</v>
      </c>
      <c r="S768">
        <v>88</v>
      </c>
      <c r="T768">
        <v>19</v>
      </c>
      <c r="U768">
        <v>1</v>
      </c>
      <c r="V768">
        <v>1</v>
      </c>
      <c r="W768">
        <v>403</v>
      </c>
      <c r="X768">
        <v>154</v>
      </c>
      <c r="Y768">
        <v>86</v>
      </c>
      <c r="Z768">
        <v>25</v>
      </c>
      <c r="AA768">
        <v>1</v>
      </c>
      <c r="AB768">
        <v>433</v>
      </c>
      <c r="AC768">
        <v>199</v>
      </c>
      <c r="AD768">
        <v>72</v>
      </c>
      <c r="AE768">
        <v>16</v>
      </c>
      <c r="AF768">
        <v>0</v>
      </c>
      <c r="AG768">
        <v>66</v>
      </c>
      <c r="AH768">
        <v>10</v>
      </c>
      <c r="AI768">
        <v>4</v>
      </c>
      <c r="AJ768">
        <v>12</v>
      </c>
      <c r="AK768">
        <v>1</v>
      </c>
      <c r="AL768">
        <v>28</v>
      </c>
      <c r="AM768">
        <v>16</v>
      </c>
      <c r="AN768">
        <v>3</v>
      </c>
      <c r="AO768">
        <v>0</v>
      </c>
      <c r="AP768">
        <v>0</v>
      </c>
      <c r="AQ768">
        <v>0</v>
      </c>
      <c r="AR768">
        <v>0</v>
      </c>
      <c r="AS768">
        <v>0</v>
      </c>
      <c r="AT768">
        <v>0</v>
      </c>
      <c r="AU768">
        <v>0</v>
      </c>
      <c r="AV768">
        <v>0</v>
      </c>
      <c r="AW768">
        <v>0</v>
      </c>
      <c r="AX768">
        <v>0</v>
      </c>
      <c r="AY768">
        <v>0</v>
      </c>
      <c r="AZ768">
        <v>0</v>
      </c>
      <c r="BA768">
        <v>0</v>
      </c>
      <c r="BB768">
        <v>0</v>
      </c>
      <c r="BC768">
        <v>0</v>
      </c>
      <c r="BD768">
        <v>0</v>
      </c>
      <c r="BE768">
        <v>0</v>
      </c>
      <c r="BF768">
        <v>0</v>
      </c>
      <c r="BG768" s="20">
        <v>1</v>
      </c>
      <c r="BH768" s="20">
        <v>0</v>
      </c>
      <c r="BI768" s="20">
        <v>29</v>
      </c>
      <c r="BJ768" s="20">
        <v>0</v>
      </c>
      <c r="BK768" s="20">
        <v>112</v>
      </c>
      <c r="BL768" s="20">
        <v>276</v>
      </c>
      <c r="BM768" s="20">
        <v>332</v>
      </c>
      <c r="BN768" s="20">
        <v>45</v>
      </c>
      <c r="BO768" s="20">
        <v>24</v>
      </c>
      <c r="BP768" s="20"/>
      <c r="BQ768" s="20"/>
      <c r="BR768" s="20"/>
      <c r="BS768" s="20"/>
      <c r="BT768" s="20"/>
      <c r="BU768" s="20"/>
      <c r="BV768" s="20"/>
    </row>
    <row r="769" spans="1:74" x14ac:dyDescent="0.25">
      <c r="A769" s="20" t="s">
        <v>449</v>
      </c>
      <c r="B769" s="20" t="s">
        <v>547</v>
      </c>
      <c r="C769" s="20" t="s">
        <v>554</v>
      </c>
      <c r="D769" s="1">
        <v>44549</v>
      </c>
      <c r="E769">
        <v>38</v>
      </c>
      <c r="F769">
        <v>1</v>
      </c>
      <c r="G769">
        <v>1</v>
      </c>
      <c r="H769">
        <v>0</v>
      </c>
      <c r="I769">
        <v>0</v>
      </c>
      <c r="J769">
        <v>22</v>
      </c>
      <c r="K769">
        <v>5</v>
      </c>
      <c r="L769">
        <v>1</v>
      </c>
      <c r="M769">
        <v>1</v>
      </c>
      <c r="N769">
        <v>0</v>
      </c>
      <c r="O769">
        <v>0</v>
      </c>
      <c r="P769">
        <v>0</v>
      </c>
      <c r="Q769">
        <v>0</v>
      </c>
      <c r="R769">
        <v>136</v>
      </c>
      <c r="S769">
        <v>88</v>
      </c>
      <c r="T769">
        <v>19</v>
      </c>
      <c r="U769">
        <v>1</v>
      </c>
      <c r="V769">
        <v>1</v>
      </c>
      <c r="W769">
        <v>402</v>
      </c>
      <c r="X769">
        <v>168</v>
      </c>
      <c r="Y769">
        <v>85</v>
      </c>
      <c r="Z769">
        <v>25</v>
      </c>
      <c r="AA769">
        <v>1</v>
      </c>
      <c r="AB769">
        <v>432</v>
      </c>
      <c r="AC769">
        <v>231</v>
      </c>
      <c r="AD769">
        <v>71</v>
      </c>
      <c r="AE769">
        <v>16</v>
      </c>
      <c r="AF769">
        <v>0</v>
      </c>
      <c r="AG769">
        <v>66</v>
      </c>
      <c r="AH769">
        <v>19</v>
      </c>
      <c r="AI769">
        <v>4</v>
      </c>
      <c r="AJ769">
        <v>12</v>
      </c>
      <c r="AK769">
        <v>1</v>
      </c>
      <c r="AL769">
        <v>27</v>
      </c>
      <c r="AM769">
        <v>19</v>
      </c>
      <c r="AN769">
        <v>3</v>
      </c>
      <c r="AO769">
        <v>0</v>
      </c>
      <c r="AP769">
        <v>0</v>
      </c>
      <c r="AQ769">
        <v>0</v>
      </c>
      <c r="AR769">
        <v>0</v>
      </c>
      <c r="AS769">
        <v>0</v>
      </c>
      <c r="AT769">
        <v>0</v>
      </c>
      <c r="AU769">
        <v>0</v>
      </c>
      <c r="AV769">
        <v>0</v>
      </c>
      <c r="AW769">
        <v>0</v>
      </c>
      <c r="AX769">
        <v>0</v>
      </c>
      <c r="AY769">
        <v>0</v>
      </c>
      <c r="AZ769">
        <v>0</v>
      </c>
      <c r="BA769">
        <v>0</v>
      </c>
      <c r="BB769">
        <v>0</v>
      </c>
      <c r="BC769">
        <v>0</v>
      </c>
      <c r="BD769">
        <v>0</v>
      </c>
      <c r="BE769">
        <v>0</v>
      </c>
      <c r="BF769">
        <v>0</v>
      </c>
      <c r="BG769" s="20">
        <v>1</v>
      </c>
      <c r="BH769" s="20">
        <v>0</v>
      </c>
      <c r="BI769" s="20">
        <v>30</v>
      </c>
      <c r="BJ769" s="20">
        <v>0</v>
      </c>
      <c r="BK769" s="20">
        <v>113</v>
      </c>
      <c r="BL769" s="20">
        <v>278</v>
      </c>
      <c r="BM769" s="20">
        <v>333</v>
      </c>
      <c r="BN769" s="20">
        <v>45</v>
      </c>
      <c r="BO769" s="20">
        <v>23</v>
      </c>
      <c r="BP769" s="20">
        <v>1681</v>
      </c>
      <c r="BQ769" s="20">
        <v>456</v>
      </c>
      <c r="BR769" s="20">
        <v>0</v>
      </c>
      <c r="BS769" s="20">
        <v>272</v>
      </c>
      <c r="BT769" s="20">
        <v>329</v>
      </c>
      <c r="BU769" s="20">
        <v>21</v>
      </c>
      <c r="BV769" s="20">
        <v>983</v>
      </c>
    </row>
    <row r="770" spans="1:74" x14ac:dyDescent="0.25">
      <c r="A770" s="20" t="s">
        <v>449</v>
      </c>
      <c r="B770" s="20" t="s">
        <v>547</v>
      </c>
      <c r="C770" s="20" t="s">
        <v>554</v>
      </c>
      <c r="D770" s="1">
        <v>44558</v>
      </c>
      <c r="E770">
        <v>39</v>
      </c>
      <c r="F770">
        <v>1</v>
      </c>
      <c r="G770">
        <v>1</v>
      </c>
      <c r="H770">
        <v>0</v>
      </c>
      <c r="I770">
        <v>0</v>
      </c>
      <c r="J770">
        <v>24</v>
      </c>
      <c r="K770">
        <v>6</v>
      </c>
      <c r="L770">
        <v>1</v>
      </c>
      <c r="M770">
        <v>1</v>
      </c>
      <c r="N770">
        <v>0</v>
      </c>
      <c r="O770">
        <v>0</v>
      </c>
      <c r="P770">
        <v>0</v>
      </c>
      <c r="Q770">
        <v>0</v>
      </c>
      <c r="R770">
        <v>136</v>
      </c>
      <c r="S770">
        <v>91</v>
      </c>
      <c r="T770">
        <v>18</v>
      </c>
      <c r="U770">
        <v>1</v>
      </c>
      <c r="V770">
        <v>1</v>
      </c>
      <c r="W770">
        <v>402</v>
      </c>
      <c r="X770">
        <v>186</v>
      </c>
      <c r="Y770">
        <v>85</v>
      </c>
      <c r="Z770">
        <v>26</v>
      </c>
      <c r="AA770">
        <v>1</v>
      </c>
      <c r="AB770">
        <v>435</v>
      </c>
      <c r="AC770">
        <v>248</v>
      </c>
      <c r="AD770">
        <v>72</v>
      </c>
      <c r="AE770">
        <v>16</v>
      </c>
      <c r="AF770">
        <v>0</v>
      </c>
      <c r="AG770">
        <v>67</v>
      </c>
      <c r="AH770">
        <v>24</v>
      </c>
      <c r="AI770">
        <v>4</v>
      </c>
      <c r="AJ770">
        <v>12</v>
      </c>
      <c r="AK770">
        <v>1</v>
      </c>
      <c r="AL770">
        <v>27</v>
      </c>
      <c r="AM770">
        <v>20</v>
      </c>
      <c r="AN770">
        <v>3</v>
      </c>
      <c r="AO770">
        <v>0</v>
      </c>
      <c r="AP770">
        <v>0</v>
      </c>
      <c r="AQ770">
        <v>0</v>
      </c>
      <c r="AR770">
        <v>0</v>
      </c>
      <c r="AS770">
        <v>0</v>
      </c>
      <c r="AT770">
        <v>0</v>
      </c>
      <c r="AU770">
        <v>0</v>
      </c>
      <c r="AV770">
        <v>0</v>
      </c>
      <c r="AW770">
        <v>0</v>
      </c>
      <c r="AX770">
        <v>0</v>
      </c>
      <c r="AY770">
        <v>0</v>
      </c>
      <c r="AZ770">
        <v>0</v>
      </c>
      <c r="BA770">
        <v>0</v>
      </c>
      <c r="BB770">
        <v>0</v>
      </c>
      <c r="BC770">
        <v>0</v>
      </c>
      <c r="BD770">
        <v>0</v>
      </c>
      <c r="BE770">
        <v>0</v>
      </c>
      <c r="BF770">
        <v>0</v>
      </c>
      <c r="BG770" s="20">
        <v>1</v>
      </c>
      <c r="BH770" s="20">
        <v>0</v>
      </c>
      <c r="BI770" s="20">
        <v>30</v>
      </c>
      <c r="BJ770" s="20">
        <v>0</v>
      </c>
      <c r="BK770" s="20">
        <v>113</v>
      </c>
      <c r="BL770" s="20">
        <v>278</v>
      </c>
      <c r="BM770" s="20">
        <v>337</v>
      </c>
      <c r="BN770" s="20">
        <v>47</v>
      </c>
      <c r="BO770" s="20">
        <v>23</v>
      </c>
      <c r="BP770" s="20">
        <v>1680</v>
      </c>
      <c r="BQ770" s="20">
        <v>560</v>
      </c>
      <c r="BR770" s="20">
        <v>0</v>
      </c>
      <c r="BS770" s="20">
        <v>264</v>
      </c>
      <c r="BT770" s="20">
        <v>329</v>
      </c>
      <c r="BU770" s="20">
        <v>21</v>
      </c>
      <c r="BV770" s="20">
        <v>993</v>
      </c>
    </row>
    <row r="771" spans="1:74" x14ac:dyDescent="0.25">
      <c r="A771" s="20" t="s">
        <v>449</v>
      </c>
      <c r="B771" s="20" t="s">
        <v>547</v>
      </c>
      <c r="C771" s="20" t="s">
        <v>554</v>
      </c>
      <c r="D771" s="1">
        <v>44564</v>
      </c>
      <c r="E771">
        <v>39</v>
      </c>
      <c r="F771">
        <v>1</v>
      </c>
      <c r="G771">
        <v>1</v>
      </c>
      <c r="H771">
        <v>0</v>
      </c>
      <c r="I771">
        <v>0</v>
      </c>
      <c r="J771">
        <v>24</v>
      </c>
      <c r="K771">
        <v>6</v>
      </c>
      <c r="L771">
        <v>1</v>
      </c>
      <c r="M771">
        <v>1</v>
      </c>
      <c r="N771">
        <v>0</v>
      </c>
      <c r="O771">
        <v>0</v>
      </c>
      <c r="P771">
        <v>0</v>
      </c>
      <c r="Q771">
        <v>0</v>
      </c>
      <c r="R771">
        <v>136</v>
      </c>
      <c r="S771">
        <v>91</v>
      </c>
      <c r="T771">
        <v>18</v>
      </c>
      <c r="U771">
        <v>1</v>
      </c>
      <c r="V771">
        <v>1</v>
      </c>
      <c r="W771">
        <v>403</v>
      </c>
      <c r="X771">
        <v>191</v>
      </c>
      <c r="Y771">
        <v>83</v>
      </c>
      <c r="Z771">
        <v>26</v>
      </c>
      <c r="AA771">
        <v>1</v>
      </c>
      <c r="AB771">
        <v>437</v>
      </c>
      <c r="AC771">
        <v>251</v>
      </c>
      <c r="AD771">
        <v>72</v>
      </c>
      <c r="AE771">
        <v>16</v>
      </c>
      <c r="AF771">
        <v>1</v>
      </c>
      <c r="AG771">
        <v>67</v>
      </c>
      <c r="AH771">
        <v>24</v>
      </c>
      <c r="AI771">
        <v>4</v>
      </c>
      <c r="AJ771">
        <v>12</v>
      </c>
      <c r="AK771">
        <v>1</v>
      </c>
      <c r="AL771">
        <v>28</v>
      </c>
      <c r="AM771">
        <v>20</v>
      </c>
      <c r="AN771">
        <v>3</v>
      </c>
      <c r="AO771">
        <v>0</v>
      </c>
      <c r="AP771">
        <v>0</v>
      </c>
      <c r="AQ771">
        <v>0</v>
      </c>
      <c r="AR771">
        <v>0</v>
      </c>
      <c r="AS771">
        <v>0</v>
      </c>
      <c r="AT771">
        <v>0</v>
      </c>
      <c r="AU771">
        <v>0</v>
      </c>
      <c r="AV771">
        <v>0</v>
      </c>
      <c r="AW771">
        <v>0</v>
      </c>
      <c r="AX771">
        <v>0</v>
      </c>
      <c r="AY771">
        <v>0</v>
      </c>
      <c r="AZ771">
        <v>0</v>
      </c>
      <c r="BA771">
        <v>0</v>
      </c>
      <c r="BB771">
        <v>0</v>
      </c>
      <c r="BC771">
        <v>0</v>
      </c>
      <c r="BD771">
        <v>0</v>
      </c>
      <c r="BE771">
        <v>0</v>
      </c>
      <c r="BF771">
        <v>0</v>
      </c>
      <c r="BG771" s="20">
        <v>1</v>
      </c>
      <c r="BH771" s="20">
        <v>0</v>
      </c>
      <c r="BI771" s="20">
        <v>30</v>
      </c>
      <c r="BJ771" s="20">
        <v>0</v>
      </c>
      <c r="BK771" s="20">
        <v>113</v>
      </c>
      <c r="BL771" s="20">
        <v>279</v>
      </c>
      <c r="BM771" s="20">
        <v>338</v>
      </c>
      <c r="BN771" s="20">
        <v>47</v>
      </c>
      <c r="BO771" s="20">
        <v>24</v>
      </c>
      <c r="BP771" s="20">
        <v>1688</v>
      </c>
      <c r="BQ771" s="20">
        <v>577</v>
      </c>
      <c r="BR771" s="20">
        <v>0</v>
      </c>
      <c r="BS771" s="20">
        <v>265</v>
      </c>
      <c r="BT771" s="20">
        <v>329</v>
      </c>
      <c r="BU771" s="20">
        <v>23</v>
      </c>
      <c r="BV771" s="20">
        <v>998</v>
      </c>
    </row>
    <row r="772" spans="1:74" x14ac:dyDescent="0.25">
      <c r="A772" s="20" t="s">
        <v>449</v>
      </c>
      <c r="B772" s="20" t="s">
        <v>547</v>
      </c>
      <c r="C772" s="20" t="s">
        <v>554</v>
      </c>
      <c r="D772" s="1">
        <v>44570</v>
      </c>
      <c r="E772">
        <v>39</v>
      </c>
      <c r="F772">
        <v>1</v>
      </c>
      <c r="G772">
        <v>1</v>
      </c>
      <c r="H772">
        <v>0</v>
      </c>
      <c r="I772">
        <v>0</v>
      </c>
      <c r="J772">
        <v>24</v>
      </c>
      <c r="K772">
        <v>6</v>
      </c>
      <c r="L772">
        <v>1</v>
      </c>
      <c r="M772">
        <v>1</v>
      </c>
      <c r="N772">
        <v>0</v>
      </c>
      <c r="O772">
        <v>0</v>
      </c>
      <c r="P772">
        <v>0</v>
      </c>
      <c r="Q772">
        <v>0</v>
      </c>
      <c r="R772">
        <v>136</v>
      </c>
      <c r="S772">
        <v>92</v>
      </c>
      <c r="T772">
        <v>18</v>
      </c>
      <c r="U772">
        <v>1</v>
      </c>
      <c r="V772">
        <v>1</v>
      </c>
      <c r="W772">
        <v>399</v>
      </c>
      <c r="X772">
        <v>194</v>
      </c>
      <c r="Y772">
        <v>82</v>
      </c>
      <c r="Z772">
        <v>24</v>
      </c>
      <c r="AA772">
        <v>1</v>
      </c>
      <c r="AB772">
        <v>438</v>
      </c>
      <c r="AC772">
        <v>257</v>
      </c>
      <c r="AD772">
        <v>72</v>
      </c>
      <c r="AE772">
        <v>16</v>
      </c>
      <c r="AF772">
        <v>1</v>
      </c>
      <c r="AG772">
        <v>67</v>
      </c>
      <c r="AH772">
        <v>25</v>
      </c>
      <c r="AI772">
        <v>4</v>
      </c>
      <c r="AJ772">
        <v>12</v>
      </c>
      <c r="AK772">
        <v>1</v>
      </c>
      <c r="AL772">
        <v>28</v>
      </c>
      <c r="AM772">
        <v>20</v>
      </c>
      <c r="AN772">
        <v>3</v>
      </c>
      <c r="AO772">
        <v>0</v>
      </c>
      <c r="AP772">
        <v>0</v>
      </c>
      <c r="AQ772">
        <v>0</v>
      </c>
      <c r="AR772">
        <v>0</v>
      </c>
      <c r="AS772">
        <v>0</v>
      </c>
      <c r="AT772">
        <v>0</v>
      </c>
      <c r="AU772">
        <v>0</v>
      </c>
      <c r="AV772">
        <v>0</v>
      </c>
      <c r="AW772">
        <v>0</v>
      </c>
      <c r="AX772">
        <v>0</v>
      </c>
      <c r="AY772">
        <v>0</v>
      </c>
      <c r="AZ772">
        <v>0</v>
      </c>
      <c r="BA772">
        <v>0</v>
      </c>
      <c r="BB772">
        <v>0</v>
      </c>
      <c r="BC772">
        <v>0</v>
      </c>
      <c r="BD772">
        <v>0</v>
      </c>
      <c r="BE772">
        <v>0</v>
      </c>
      <c r="BF772">
        <v>0</v>
      </c>
      <c r="BG772" s="20">
        <v>1</v>
      </c>
      <c r="BH772" s="20">
        <v>0</v>
      </c>
      <c r="BI772" s="20">
        <v>30</v>
      </c>
      <c r="BJ772" s="20">
        <v>0</v>
      </c>
      <c r="BK772" s="20">
        <v>113</v>
      </c>
      <c r="BL772" s="20">
        <v>278</v>
      </c>
      <c r="BM772" s="20">
        <v>339</v>
      </c>
      <c r="BN772" s="20">
        <v>47</v>
      </c>
      <c r="BO772" s="20">
        <v>24</v>
      </c>
      <c r="BP772" s="20">
        <v>1693</v>
      </c>
      <c r="BQ772" s="20">
        <v>615</v>
      </c>
      <c r="BR772" s="20">
        <v>0</v>
      </c>
      <c r="BS772" s="20">
        <v>266</v>
      </c>
      <c r="BT772" s="20">
        <v>330</v>
      </c>
      <c r="BU772" s="20">
        <v>24</v>
      </c>
      <c r="BV772" s="20">
        <v>999</v>
      </c>
    </row>
    <row r="773" spans="1:74" x14ac:dyDescent="0.25">
      <c r="A773" s="20" t="s">
        <v>449</v>
      </c>
      <c r="B773" s="20" t="s">
        <v>547</v>
      </c>
      <c r="C773" s="20" t="s">
        <v>554</v>
      </c>
      <c r="D773" s="1">
        <v>44577</v>
      </c>
      <c r="E773">
        <v>39</v>
      </c>
      <c r="F773">
        <v>1</v>
      </c>
      <c r="G773">
        <v>1</v>
      </c>
      <c r="H773">
        <v>0</v>
      </c>
      <c r="I773">
        <v>0</v>
      </c>
      <c r="J773">
        <v>24</v>
      </c>
      <c r="K773">
        <v>6</v>
      </c>
      <c r="L773">
        <v>1</v>
      </c>
      <c r="M773">
        <v>1</v>
      </c>
      <c r="N773">
        <v>0</v>
      </c>
      <c r="O773">
        <v>0</v>
      </c>
      <c r="P773">
        <v>0</v>
      </c>
      <c r="Q773">
        <v>0</v>
      </c>
      <c r="R773">
        <v>138</v>
      </c>
      <c r="S773">
        <v>95</v>
      </c>
      <c r="T773">
        <v>18</v>
      </c>
      <c r="U773">
        <v>1</v>
      </c>
      <c r="V773">
        <v>2</v>
      </c>
      <c r="W773">
        <v>393</v>
      </c>
      <c r="X773">
        <v>199</v>
      </c>
      <c r="Y773">
        <v>81</v>
      </c>
      <c r="Z773">
        <v>24</v>
      </c>
      <c r="AA773">
        <v>1</v>
      </c>
      <c r="AB773">
        <v>438</v>
      </c>
      <c r="AC773">
        <v>265</v>
      </c>
      <c r="AD773">
        <v>72</v>
      </c>
      <c r="AE773">
        <v>16</v>
      </c>
      <c r="AF773">
        <v>1</v>
      </c>
      <c r="AG773">
        <v>68</v>
      </c>
      <c r="AH773">
        <v>27</v>
      </c>
      <c r="AI773">
        <v>4</v>
      </c>
      <c r="AJ773">
        <v>12</v>
      </c>
      <c r="AK773">
        <v>1</v>
      </c>
      <c r="AL773">
        <v>28</v>
      </c>
      <c r="AM773">
        <v>20</v>
      </c>
      <c r="AN773">
        <v>3</v>
      </c>
      <c r="AO773">
        <v>0</v>
      </c>
      <c r="AP773">
        <v>0</v>
      </c>
      <c r="AQ773">
        <v>0</v>
      </c>
      <c r="AR773">
        <v>0</v>
      </c>
      <c r="AS773">
        <v>0</v>
      </c>
      <c r="AT773">
        <v>0</v>
      </c>
      <c r="AU773">
        <v>0</v>
      </c>
      <c r="AV773">
        <v>0</v>
      </c>
      <c r="AW773">
        <v>0</v>
      </c>
      <c r="AX773">
        <v>0</v>
      </c>
      <c r="AY773">
        <v>0</v>
      </c>
      <c r="AZ773">
        <v>0</v>
      </c>
      <c r="BA773">
        <v>0</v>
      </c>
      <c r="BB773">
        <v>0</v>
      </c>
      <c r="BC773">
        <v>0</v>
      </c>
      <c r="BD773">
        <v>0</v>
      </c>
      <c r="BE773">
        <v>0</v>
      </c>
      <c r="BF773">
        <v>0</v>
      </c>
      <c r="BG773" s="20">
        <v>1</v>
      </c>
      <c r="BH773" s="20">
        <v>0</v>
      </c>
      <c r="BI773" s="20">
        <v>30</v>
      </c>
      <c r="BJ773" s="20">
        <v>0</v>
      </c>
      <c r="BK773" s="20">
        <v>114</v>
      </c>
      <c r="BL773" s="20">
        <v>273</v>
      </c>
      <c r="BM773" s="20">
        <v>339</v>
      </c>
      <c r="BN773" s="20">
        <v>50</v>
      </c>
      <c r="BO773" s="20">
        <v>24</v>
      </c>
      <c r="BP773" s="20">
        <v>1697</v>
      </c>
      <c r="BQ773" s="20">
        <v>646</v>
      </c>
      <c r="BR773" s="20">
        <v>0</v>
      </c>
      <c r="BS773" s="20">
        <v>267</v>
      </c>
      <c r="BT773" s="20">
        <v>329</v>
      </c>
      <c r="BU773" s="20">
        <v>25</v>
      </c>
      <c r="BV773" s="20">
        <v>1003</v>
      </c>
    </row>
    <row r="774" spans="1:74" x14ac:dyDescent="0.25">
      <c r="A774" s="20" t="s">
        <v>449</v>
      </c>
      <c r="B774" s="20" t="s">
        <v>547</v>
      </c>
      <c r="C774" s="20" t="s">
        <v>554</v>
      </c>
      <c r="D774" s="1">
        <v>44584</v>
      </c>
      <c r="E774">
        <v>39</v>
      </c>
      <c r="F774">
        <v>1</v>
      </c>
      <c r="G774">
        <v>1</v>
      </c>
      <c r="H774">
        <v>0</v>
      </c>
      <c r="I774">
        <v>0</v>
      </c>
      <c r="J774">
        <v>25</v>
      </c>
      <c r="K774">
        <v>6</v>
      </c>
      <c r="L774">
        <v>1</v>
      </c>
      <c r="M774">
        <v>1</v>
      </c>
      <c r="N774">
        <v>0</v>
      </c>
      <c r="O774">
        <v>0</v>
      </c>
      <c r="P774">
        <v>0</v>
      </c>
      <c r="Q774">
        <v>0</v>
      </c>
      <c r="R774">
        <v>139</v>
      </c>
      <c r="S774">
        <v>98</v>
      </c>
      <c r="T774">
        <v>18</v>
      </c>
      <c r="U774">
        <v>1</v>
      </c>
      <c r="V774">
        <v>2</v>
      </c>
      <c r="W774">
        <v>391</v>
      </c>
      <c r="X774">
        <v>198</v>
      </c>
      <c r="Y774">
        <v>82</v>
      </c>
      <c r="Z774">
        <v>24</v>
      </c>
      <c r="AA774">
        <v>1</v>
      </c>
      <c r="AB774">
        <v>436</v>
      </c>
      <c r="AC774">
        <v>267</v>
      </c>
      <c r="AD774">
        <v>71</v>
      </c>
      <c r="AE774">
        <v>16</v>
      </c>
      <c r="AF774">
        <v>1</v>
      </c>
      <c r="AG774">
        <v>67</v>
      </c>
      <c r="AH774">
        <v>26</v>
      </c>
      <c r="AI774">
        <v>4</v>
      </c>
      <c r="AJ774">
        <v>12</v>
      </c>
      <c r="AK774">
        <v>1</v>
      </c>
      <c r="AL774">
        <v>28</v>
      </c>
      <c r="AM774">
        <v>20</v>
      </c>
      <c r="AN774">
        <v>3</v>
      </c>
      <c r="AO774">
        <v>0</v>
      </c>
      <c r="AP774">
        <v>0</v>
      </c>
      <c r="AQ774">
        <v>0</v>
      </c>
      <c r="AR774">
        <v>0</v>
      </c>
      <c r="AS774">
        <v>0</v>
      </c>
      <c r="AT774">
        <v>0</v>
      </c>
      <c r="AU774">
        <v>0</v>
      </c>
      <c r="AV774">
        <v>0</v>
      </c>
      <c r="AW774">
        <v>0</v>
      </c>
      <c r="AX774">
        <v>0</v>
      </c>
      <c r="AY774">
        <v>0</v>
      </c>
      <c r="AZ774">
        <v>0</v>
      </c>
      <c r="BA774">
        <v>0</v>
      </c>
      <c r="BB774">
        <v>0</v>
      </c>
      <c r="BC774">
        <v>0</v>
      </c>
      <c r="BD774">
        <v>0</v>
      </c>
      <c r="BE774">
        <v>0</v>
      </c>
      <c r="BF774">
        <v>0</v>
      </c>
      <c r="BG774" s="20">
        <v>1</v>
      </c>
      <c r="BH774" s="20">
        <v>0</v>
      </c>
      <c r="BI774" s="20">
        <v>30</v>
      </c>
      <c r="BJ774" s="20">
        <v>0</v>
      </c>
      <c r="BK774" s="20">
        <v>115</v>
      </c>
      <c r="BL774" s="20">
        <v>271</v>
      </c>
      <c r="BM774" s="20">
        <v>339</v>
      </c>
      <c r="BN774" s="20">
        <v>49</v>
      </c>
      <c r="BO774" s="20">
        <v>24</v>
      </c>
      <c r="BP774" s="20">
        <v>1701</v>
      </c>
      <c r="BQ774" s="20">
        <v>659</v>
      </c>
      <c r="BR774" s="20">
        <v>0</v>
      </c>
      <c r="BS774" s="20">
        <v>263</v>
      </c>
      <c r="BT774" s="20">
        <v>327</v>
      </c>
      <c r="BU774" s="20">
        <v>26</v>
      </c>
      <c r="BV774" s="20">
        <v>1013</v>
      </c>
    </row>
    <row r="775" spans="1:74" x14ac:dyDescent="0.25">
      <c r="A775" s="20" t="s">
        <v>449</v>
      </c>
      <c r="B775" s="20" t="s">
        <v>547</v>
      </c>
      <c r="C775" s="20" t="s">
        <v>554</v>
      </c>
      <c r="D775" s="1">
        <v>44591</v>
      </c>
      <c r="E775">
        <v>39</v>
      </c>
      <c r="F775">
        <v>1</v>
      </c>
      <c r="G775">
        <v>1</v>
      </c>
      <c r="H775">
        <v>0</v>
      </c>
      <c r="I775">
        <v>0</v>
      </c>
      <c r="J775">
        <v>26</v>
      </c>
      <c r="K775">
        <v>6</v>
      </c>
      <c r="L775">
        <v>1</v>
      </c>
      <c r="M775">
        <v>1</v>
      </c>
      <c r="N775">
        <v>1</v>
      </c>
      <c r="O775">
        <v>1</v>
      </c>
      <c r="P775">
        <v>0</v>
      </c>
      <c r="Q775">
        <v>0</v>
      </c>
      <c r="R775">
        <v>138</v>
      </c>
      <c r="S775">
        <v>99</v>
      </c>
      <c r="T775">
        <v>18</v>
      </c>
      <c r="U775">
        <v>1</v>
      </c>
      <c r="V775">
        <v>2</v>
      </c>
      <c r="W775">
        <v>396</v>
      </c>
      <c r="X775">
        <v>201</v>
      </c>
      <c r="Y775">
        <v>84</v>
      </c>
      <c r="Z775">
        <v>24</v>
      </c>
      <c r="AA775">
        <v>1</v>
      </c>
      <c r="AB775">
        <v>436</v>
      </c>
      <c r="AC775">
        <v>268</v>
      </c>
      <c r="AD775">
        <v>72</v>
      </c>
      <c r="AE775">
        <v>15</v>
      </c>
      <c r="AF775">
        <v>1</v>
      </c>
      <c r="AG775">
        <v>67</v>
      </c>
      <c r="AH775">
        <v>26</v>
      </c>
      <c r="AI775">
        <v>4</v>
      </c>
      <c r="AJ775">
        <v>12</v>
      </c>
      <c r="AK775">
        <v>1</v>
      </c>
      <c r="AL775">
        <v>28</v>
      </c>
      <c r="AM775">
        <v>20</v>
      </c>
      <c r="AN775">
        <v>3</v>
      </c>
      <c r="AO775">
        <v>0</v>
      </c>
      <c r="AP775">
        <v>0</v>
      </c>
      <c r="AQ775">
        <v>0</v>
      </c>
      <c r="AR775">
        <v>0</v>
      </c>
      <c r="AS775">
        <v>0</v>
      </c>
      <c r="AT775">
        <v>0</v>
      </c>
      <c r="AU775">
        <v>0</v>
      </c>
      <c r="AV775">
        <v>0</v>
      </c>
      <c r="AW775">
        <v>0</v>
      </c>
      <c r="AX775">
        <v>0</v>
      </c>
      <c r="AY775">
        <v>0</v>
      </c>
      <c r="AZ775">
        <v>0</v>
      </c>
      <c r="BA775">
        <v>0</v>
      </c>
      <c r="BB775">
        <v>0</v>
      </c>
      <c r="BC775">
        <v>0</v>
      </c>
      <c r="BD775">
        <v>0</v>
      </c>
      <c r="BE775">
        <v>0</v>
      </c>
      <c r="BF775">
        <v>0</v>
      </c>
      <c r="BG775" s="20">
        <v>1</v>
      </c>
      <c r="BH775" s="20">
        <v>0</v>
      </c>
      <c r="BI775" s="20">
        <v>30</v>
      </c>
      <c r="BJ775" s="20">
        <v>1</v>
      </c>
      <c r="BK775" s="20">
        <v>114</v>
      </c>
      <c r="BL775" s="20">
        <v>274</v>
      </c>
      <c r="BM775" s="20">
        <v>338</v>
      </c>
      <c r="BN775" s="20">
        <v>49</v>
      </c>
      <c r="BO775" s="20">
        <v>24</v>
      </c>
      <c r="BP775" s="20">
        <v>1704</v>
      </c>
      <c r="BQ775" s="20">
        <v>670</v>
      </c>
      <c r="BR775" s="20">
        <v>0</v>
      </c>
      <c r="BS775" s="20">
        <v>260</v>
      </c>
      <c r="BT775" s="20">
        <v>325</v>
      </c>
      <c r="BU775" s="20">
        <v>27</v>
      </c>
      <c r="BV775" s="20">
        <v>1017</v>
      </c>
    </row>
    <row r="776" spans="1:74" x14ac:dyDescent="0.25">
      <c r="A776" s="20" t="s">
        <v>449</v>
      </c>
      <c r="B776" s="20" t="s">
        <v>547</v>
      </c>
      <c r="C776" s="20" t="s">
        <v>554</v>
      </c>
      <c r="D776" s="1">
        <v>44599</v>
      </c>
      <c r="E776">
        <v>40</v>
      </c>
      <c r="F776">
        <v>1</v>
      </c>
      <c r="G776">
        <v>1</v>
      </c>
      <c r="H776">
        <v>0</v>
      </c>
      <c r="I776">
        <v>0</v>
      </c>
      <c r="J776">
        <v>27</v>
      </c>
      <c r="K776">
        <v>6</v>
      </c>
      <c r="L776">
        <v>1</v>
      </c>
      <c r="M776">
        <v>1</v>
      </c>
      <c r="N776">
        <v>1</v>
      </c>
      <c r="O776">
        <v>1</v>
      </c>
      <c r="P776">
        <v>0</v>
      </c>
      <c r="Q776">
        <v>0</v>
      </c>
      <c r="R776">
        <v>139</v>
      </c>
      <c r="S776">
        <v>100</v>
      </c>
      <c r="T776">
        <v>18</v>
      </c>
      <c r="U776">
        <v>1</v>
      </c>
      <c r="V776">
        <v>2</v>
      </c>
      <c r="W776">
        <v>397</v>
      </c>
      <c r="X776">
        <v>202</v>
      </c>
      <c r="Y776">
        <v>84</v>
      </c>
      <c r="Z776">
        <v>23</v>
      </c>
      <c r="AA776">
        <v>1</v>
      </c>
      <c r="AB776">
        <v>436</v>
      </c>
      <c r="AC776">
        <v>269</v>
      </c>
      <c r="AD776">
        <v>72</v>
      </c>
      <c r="AE776">
        <v>16</v>
      </c>
      <c r="AF776">
        <v>1</v>
      </c>
      <c r="AG776">
        <v>67</v>
      </c>
      <c r="AH776">
        <v>26</v>
      </c>
      <c r="AI776">
        <v>4</v>
      </c>
      <c r="AJ776">
        <v>12</v>
      </c>
      <c r="AK776">
        <v>1</v>
      </c>
      <c r="AL776">
        <v>28</v>
      </c>
      <c r="AM776">
        <v>20</v>
      </c>
      <c r="AN776">
        <v>3</v>
      </c>
      <c r="AO776">
        <v>0</v>
      </c>
      <c r="AP776">
        <v>0</v>
      </c>
      <c r="AQ776">
        <v>0</v>
      </c>
      <c r="AR776">
        <v>0</v>
      </c>
      <c r="AS776">
        <v>0</v>
      </c>
      <c r="AT776">
        <v>0</v>
      </c>
      <c r="AU776">
        <v>0</v>
      </c>
      <c r="AV776">
        <v>0</v>
      </c>
      <c r="AW776">
        <v>0</v>
      </c>
      <c r="AX776">
        <v>0</v>
      </c>
      <c r="AY776">
        <v>0</v>
      </c>
      <c r="AZ776">
        <v>0</v>
      </c>
      <c r="BA776">
        <v>0</v>
      </c>
      <c r="BB776">
        <v>0</v>
      </c>
      <c r="BC776">
        <v>0</v>
      </c>
      <c r="BD776">
        <v>0</v>
      </c>
      <c r="BE776">
        <v>0</v>
      </c>
      <c r="BF776">
        <v>0</v>
      </c>
      <c r="BG776" s="20">
        <v>1</v>
      </c>
      <c r="BH776" s="20">
        <v>0</v>
      </c>
      <c r="BI776" s="20">
        <v>31</v>
      </c>
      <c r="BJ776" s="20">
        <v>1</v>
      </c>
      <c r="BK776" s="20">
        <v>115</v>
      </c>
      <c r="BL776" s="20">
        <v>275</v>
      </c>
      <c r="BM776" s="20">
        <v>337</v>
      </c>
      <c r="BN776" s="20">
        <v>49</v>
      </c>
      <c r="BO776" s="20">
        <v>24</v>
      </c>
      <c r="BP776" s="20">
        <v>1709</v>
      </c>
      <c r="BQ776" s="20">
        <v>680</v>
      </c>
      <c r="BR776" s="20">
        <v>0</v>
      </c>
      <c r="BS776" s="20">
        <v>260</v>
      </c>
      <c r="BT776" s="20">
        <v>325</v>
      </c>
      <c r="BU776" s="20">
        <v>29</v>
      </c>
      <c r="BV776" s="20">
        <v>1018</v>
      </c>
    </row>
    <row r="777" spans="1:74" x14ac:dyDescent="0.25">
      <c r="A777" s="20" t="s">
        <v>449</v>
      </c>
      <c r="B777" s="20" t="s">
        <v>547</v>
      </c>
      <c r="C777" s="20" t="s">
        <v>554</v>
      </c>
      <c r="D777" s="1">
        <v>44606</v>
      </c>
      <c r="E777">
        <v>41</v>
      </c>
      <c r="F777">
        <v>1</v>
      </c>
      <c r="G777">
        <v>1</v>
      </c>
      <c r="H777">
        <v>0</v>
      </c>
      <c r="I777">
        <v>0</v>
      </c>
      <c r="J777">
        <v>27</v>
      </c>
      <c r="K777">
        <v>6</v>
      </c>
      <c r="L777">
        <v>1</v>
      </c>
      <c r="M777">
        <v>1</v>
      </c>
      <c r="N777">
        <v>1</v>
      </c>
      <c r="O777">
        <v>1</v>
      </c>
      <c r="P777">
        <v>0</v>
      </c>
      <c r="Q777">
        <v>0</v>
      </c>
      <c r="R777">
        <v>140</v>
      </c>
      <c r="S777">
        <v>101</v>
      </c>
      <c r="T777">
        <v>18</v>
      </c>
      <c r="U777">
        <v>1</v>
      </c>
      <c r="V777">
        <v>2</v>
      </c>
      <c r="W777">
        <v>393</v>
      </c>
      <c r="X777">
        <v>200</v>
      </c>
      <c r="Y777">
        <v>83</v>
      </c>
      <c r="Z777">
        <v>23</v>
      </c>
      <c r="AA777">
        <v>1</v>
      </c>
      <c r="AB777">
        <v>437</v>
      </c>
      <c r="AC777">
        <v>270</v>
      </c>
      <c r="AD777">
        <v>72</v>
      </c>
      <c r="AE777">
        <v>16</v>
      </c>
      <c r="AF777">
        <v>1</v>
      </c>
      <c r="AG777">
        <v>66</v>
      </c>
      <c r="AH777">
        <v>25</v>
      </c>
      <c r="AI777">
        <v>4</v>
      </c>
      <c r="AJ777">
        <v>12</v>
      </c>
      <c r="AK777">
        <v>1</v>
      </c>
      <c r="AL777">
        <v>28</v>
      </c>
      <c r="AM777">
        <v>20</v>
      </c>
      <c r="AN777">
        <v>3</v>
      </c>
      <c r="AO777">
        <v>0</v>
      </c>
      <c r="AP777">
        <v>0</v>
      </c>
      <c r="AQ777">
        <v>0</v>
      </c>
      <c r="AR777">
        <v>0</v>
      </c>
      <c r="AS777">
        <v>0</v>
      </c>
      <c r="AT777">
        <v>0</v>
      </c>
      <c r="AU777">
        <v>0</v>
      </c>
      <c r="AV777">
        <v>0</v>
      </c>
      <c r="AW777">
        <v>0</v>
      </c>
      <c r="AX777">
        <v>0</v>
      </c>
      <c r="AY777">
        <v>0</v>
      </c>
      <c r="AZ777">
        <v>0</v>
      </c>
      <c r="BA777">
        <v>0</v>
      </c>
      <c r="BB777">
        <v>0</v>
      </c>
      <c r="BC777">
        <v>0</v>
      </c>
      <c r="BD777">
        <v>0</v>
      </c>
      <c r="BE777">
        <v>0</v>
      </c>
      <c r="BF777">
        <v>0</v>
      </c>
      <c r="BG777" s="20">
        <v>1</v>
      </c>
      <c r="BH777" s="20">
        <v>0</v>
      </c>
      <c r="BI777" s="20">
        <v>32</v>
      </c>
      <c r="BJ777" s="20">
        <v>1</v>
      </c>
      <c r="BK777" s="20">
        <v>116</v>
      </c>
      <c r="BL777" s="20">
        <v>272</v>
      </c>
      <c r="BM777" s="20">
        <v>338</v>
      </c>
      <c r="BN777" s="20">
        <v>49</v>
      </c>
      <c r="BO777" s="20">
        <v>24</v>
      </c>
      <c r="BP777" s="20">
        <v>1710</v>
      </c>
      <c r="BQ777" s="20">
        <v>686</v>
      </c>
      <c r="BR777" s="20">
        <v>0</v>
      </c>
      <c r="BS777" s="20">
        <v>260</v>
      </c>
      <c r="BT777" s="20">
        <v>323</v>
      </c>
      <c r="BU777" s="20">
        <v>29</v>
      </c>
      <c r="BV777" s="20">
        <v>1026</v>
      </c>
    </row>
    <row r="778" spans="1:74" x14ac:dyDescent="0.25">
      <c r="A778" s="20" t="s">
        <v>449</v>
      </c>
      <c r="B778" s="20" t="s">
        <v>555</v>
      </c>
      <c r="C778" s="20" t="s">
        <v>556</v>
      </c>
      <c r="D778" s="1">
        <v>44493</v>
      </c>
      <c r="E778">
        <v>145</v>
      </c>
      <c r="F778">
        <v>0</v>
      </c>
      <c r="G778">
        <v>0</v>
      </c>
      <c r="H778">
        <v>1</v>
      </c>
      <c r="I778">
        <v>0</v>
      </c>
      <c r="J778">
        <v>57</v>
      </c>
      <c r="K778">
        <v>7</v>
      </c>
      <c r="L778">
        <v>19</v>
      </c>
      <c r="M778">
        <v>6</v>
      </c>
      <c r="N778">
        <v>7</v>
      </c>
      <c r="O778">
        <v>0</v>
      </c>
      <c r="P778">
        <v>1</v>
      </c>
      <c r="Q778">
        <v>0</v>
      </c>
      <c r="R778">
        <v>254</v>
      </c>
      <c r="S778">
        <v>0</v>
      </c>
      <c r="T778">
        <v>93</v>
      </c>
      <c r="U778">
        <v>19</v>
      </c>
      <c r="V778">
        <v>5</v>
      </c>
      <c r="W778">
        <v>1100</v>
      </c>
      <c r="X778">
        <v>0</v>
      </c>
      <c r="Y778">
        <v>58</v>
      </c>
      <c r="Z778">
        <v>202</v>
      </c>
      <c r="AA778">
        <v>70</v>
      </c>
      <c r="AB778">
        <v>785</v>
      </c>
      <c r="AC778">
        <v>38</v>
      </c>
      <c r="AD778">
        <v>20</v>
      </c>
      <c r="AE778">
        <v>140</v>
      </c>
      <c r="AF778">
        <v>78</v>
      </c>
      <c r="AG778">
        <v>126</v>
      </c>
      <c r="AH778">
        <v>0</v>
      </c>
      <c r="AI778">
        <v>1</v>
      </c>
      <c r="AJ778">
        <v>36</v>
      </c>
      <c r="AK778">
        <v>8</v>
      </c>
      <c r="AL778">
        <v>40</v>
      </c>
      <c r="AM778">
        <v>0</v>
      </c>
      <c r="AN778">
        <v>2</v>
      </c>
      <c r="AO778">
        <v>1</v>
      </c>
      <c r="AP778">
        <v>0</v>
      </c>
      <c r="AQ778">
        <v>0</v>
      </c>
      <c r="AR778">
        <v>0</v>
      </c>
      <c r="AS778">
        <v>0</v>
      </c>
      <c r="AT778">
        <v>0</v>
      </c>
      <c r="AU778">
        <v>0</v>
      </c>
      <c r="AV778">
        <v>0</v>
      </c>
      <c r="AW778">
        <v>0</v>
      </c>
      <c r="AX778">
        <v>0</v>
      </c>
      <c r="AY778">
        <v>0</v>
      </c>
      <c r="AZ778">
        <v>0</v>
      </c>
      <c r="BA778">
        <v>0</v>
      </c>
      <c r="BB778">
        <v>8</v>
      </c>
      <c r="BC778">
        <v>50</v>
      </c>
      <c r="BD778">
        <v>0</v>
      </c>
      <c r="BE778">
        <v>0</v>
      </c>
      <c r="BF778">
        <v>4</v>
      </c>
      <c r="BG778" s="20"/>
      <c r="BH778" s="20"/>
      <c r="BI778" s="20"/>
      <c r="BJ778" s="20"/>
      <c r="BK778" s="20"/>
      <c r="BL778" s="20"/>
      <c r="BM778" s="20"/>
      <c r="BN778" s="20"/>
      <c r="BO778" s="20"/>
      <c r="BP778" s="20"/>
      <c r="BQ778" s="20"/>
      <c r="BR778" s="20"/>
      <c r="BS778" s="20"/>
      <c r="BT778" s="20"/>
      <c r="BU778" s="20"/>
      <c r="BV778" s="20"/>
    </row>
    <row r="779" spans="1:74" x14ac:dyDescent="0.25">
      <c r="A779" s="20" t="s">
        <v>449</v>
      </c>
      <c r="B779" s="20" t="s">
        <v>555</v>
      </c>
      <c r="C779" s="20" t="s">
        <v>556</v>
      </c>
      <c r="D779" s="1">
        <v>44500</v>
      </c>
      <c r="E779">
        <v>147</v>
      </c>
      <c r="F779">
        <v>0</v>
      </c>
      <c r="G779">
        <v>0</v>
      </c>
      <c r="H779">
        <v>1</v>
      </c>
      <c r="I779">
        <v>0</v>
      </c>
      <c r="J779">
        <v>59</v>
      </c>
      <c r="K779">
        <v>7</v>
      </c>
      <c r="L779">
        <v>19</v>
      </c>
      <c r="M779">
        <v>6</v>
      </c>
      <c r="N779">
        <v>7</v>
      </c>
      <c r="O779">
        <v>0</v>
      </c>
      <c r="P779">
        <v>1</v>
      </c>
      <c r="Q779">
        <v>0</v>
      </c>
      <c r="R779">
        <v>252</v>
      </c>
      <c r="S779">
        <v>0</v>
      </c>
      <c r="T779">
        <v>128</v>
      </c>
      <c r="U779">
        <v>19</v>
      </c>
      <c r="V779">
        <v>4</v>
      </c>
      <c r="W779">
        <v>1101</v>
      </c>
      <c r="X779">
        <v>0</v>
      </c>
      <c r="Y779">
        <v>111</v>
      </c>
      <c r="Z779">
        <v>202</v>
      </c>
      <c r="AA779">
        <v>70</v>
      </c>
      <c r="AB779">
        <v>789</v>
      </c>
      <c r="AC779">
        <v>50</v>
      </c>
      <c r="AD779">
        <v>20</v>
      </c>
      <c r="AE779">
        <v>139</v>
      </c>
      <c r="AF779">
        <v>79</v>
      </c>
      <c r="AG779">
        <v>128</v>
      </c>
      <c r="AH779">
        <v>0</v>
      </c>
      <c r="AI779">
        <v>1</v>
      </c>
      <c r="AJ779">
        <v>36</v>
      </c>
      <c r="AK779">
        <v>7</v>
      </c>
      <c r="AL779">
        <v>42</v>
      </c>
      <c r="AM779">
        <v>0</v>
      </c>
      <c r="AN779">
        <v>2</v>
      </c>
      <c r="AO779">
        <v>1</v>
      </c>
      <c r="AP779">
        <v>0</v>
      </c>
      <c r="AQ779">
        <v>0</v>
      </c>
      <c r="AR779">
        <v>0</v>
      </c>
      <c r="AS779">
        <v>0</v>
      </c>
      <c r="AT779">
        <v>0</v>
      </c>
      <c r="AU779">
        <v>0</v>
      </c>
      <c r="AV779">
        <v>0</v>
      </c>
      <c r="AW779">
        <v>0</v>
      </c>
      <c r="AX779">
        <v>0</v>
      </c>
      <c r="AY779">
        <v>0</v>
      </c>
      <c r="AZ779">
        <v>0</v>
      </c>
      <c r="BA779">
        <v>0</v>
      </c>
      <c r="BB779">
        <v>8</v>
      </c>
      <c r="BC779">
        <v>50</v>
      </c>
      <c r="BD779">
        <v>0</v>
      </c>
      <c r="BE779">
        <v>0</v>
      </c>
      <c r="BF779">
        <v>4</v>
      </c>
      <c r="BG779" s="20"/>
      <c r="BH779" s="20"/>
      <c r="BI779" s="20"/>
      <c r="BJ779" s="20"/>
      <c r="BK779" s="20"/>
      <c r="BL779" s="20"/>
      <c r="BM779" s="20"/>
      <c r="BN779" s="20"/>
      <c r="BO779" s="20"/>
      <c r="BP779" s="20"/>
      <c r="BQ779" s="20"/>
      <c r="BR779" s="20"/>
      <c r="BS779" s="20"/>
      <c r="BT779" s="20"/>
      <c r="BU779" s="20"/>
      <c r="BV779" s="20"/>
    </row>
    <row r="780" spans="1:74" x14ac:dyDescent="0.25">
      <c r="A780" s="20" t="s">
        <v>449</v>
      </c>
      <c r="B780" s="20" t="s">
        <v>555</v>
      </c>
      <c r="C780" s="20" t="s">
        <v>556</v>
      </c>
      <c r="D780" s="1">
        <v>44507</v>
      </c>
      <c r="E780">
        <v>147</v>
      </c>
      <c r="F780">
        <v>0</v>
      </c>
      <c r="G780">
        <v>0</v>
      </c>
      <c r="H780">
        <v>1</v>
      </c>
      <c r="I780">
        <v>0</v>
      </c>
      <c r="J780">
        <v>60</v>
      </c>
      <c r="K780">
        <v>7</v>
      </c>
      <c r="L780">
        <v>19</v>
      </c>
      <c r="M780">
        <v>6</v>
      </c>
      <c r="N780">
        <v>7</v>
      </c>
      <c r="O780">
        <v>1</v>
      </c>
      <c r="P780">
        <v>0</v>
      </c>
      <c r="Q780">
        <v>0</v>
      </c>
      <c r="R780">
        <v>251</v>
      </c>
      <c r="S780">
        <v>144</v>
      </c>
      <c r="T780">
        <v>8</v>
      </c>
      <c r="U780">
        <v>18</v>
      </c>
      <c r="V780">
        <v>4</v>
      </c>
      <c r="W780">
        <v>1103</v>
      </c>
      <c r="X780">
        <v>159</v>
      </c>
      <c r="Y780">
        <v>49</v>
      </c>
      <c r="Z780">
        <v>201</v>
      </c>
      <c r="AA780">
        <v>69</v>
      </c>
      <c r="AB780">
        <v>787</v>
      </c>
      <c r="AC780">
        <v>70</v>
      </c>
      <c r="AD780">
        <v>20</v>
      </c>
      <c r="AE780">
        <v>138</v>
      </c>
      <c r="AF780">
        <v>79</v>
      </c>
      <c r="AG780">
        <v>129</v>
      </c>
      <c r="AH780">
        <v>5</v>
      </c>
      <c r="AI780">
        <v>0</v>
      </c>
      <c r="AJ780">
        <v>37</v>
      </c>
      <c r="AK780">
        <v>7</v>
      </c>
      <c r="AL780">
        <v>42</v>
      </c>
      <c r="AM780">
        <v>3</v>
      </c>
      <c r="AN780">
        <v>4</v>
      </c>
      <c r="AO780">
        <v>1</v>
      </c>
      <c r="AP780">
        <v>0</v>
      </c>
      <c r="AQ780">
        <v>0</v>
      </c>
      <c r="AR780">
        <v>0</v>
      </c>
      <c r="AS780">
        <v>0</v>
      </c>
      <c r="AT780">
        <v>0</v>
      </c>
      <c r="AU780">
        <v>0</v>
      </c>
      <c r="AV780">
        <v>0</v>
      </c>
      <c r="AW780">
        <v>0</v>
      </c>
      <c r="AX780">
        <v>0</v>
      </c>
      <c r="AY780">
        <v>0</v>
      </c>
      <c r="AZ780">
        <v>0</v>
      </c>
      <c r="BA780">
        <v>0</v>
      </c>
      <c r="BB780">
        <v>0</v>
      </c>
      <c r="BC780">
        <v>0</v>
      </c>
      <c r="BD780">
        <v>0</v>
      </c>
      <c r="BE780">
        <v>0</v>
      </c>
      <c r="BF780">
        <v>0</v>
      </c>
      <c r="BG780" s="20">
        <v>0</v>
      </c>
      <c r="BH780" s="20">
        <v>1</v>
      </c>
      <c r="BI780" s="20">
        <v>112</v>
      </c>
      <c r="BJ780" s="20">
        <v>7</v>
      </c>
      <c r="BK780" s="20">
        <v>218</v>
      </c>
      <c r="BL780" s="20">
        <v>727</v>
      </c>
      <c r="BM780" s="20">
        <v>519</v>
      </c>
      <c r="BN780" s="20">
        <v>81</v>
      </c>
      <c r="BO780" s="20">
        <v>35</v>
      </c>
      <c r="BP780" s="20"/>
      <c r="BQ780" s="20"/>
      <c r="BR780" s="20"/>
      <c r="BS780" s="20"/>
      <c r="BT780" s="20"/>
      <c r="BU780" s="20"/>
      <c r="BV780" s="20"/>
    </row>
    <row r="781" spans="1:74" x14ac:dyDescent="0.25">
      <c r="A781" s="20" t="s">
        <v>449</v>
      </c>
      <c r="B781" s="20" t="s">
        <v>555</v>
      </c>
      <c r="C781" s="20" t="s">
        <v>556</v>
      </c>
      <c r="D781" s="1">
        <v>44514</v>
      </c>
      <c r="E781">
        <v>146</v>
      </c>
      <c r="F781">
        <v>0</v>
      </c>
      <c r="G781">
        <v>0</v>
      </c>
      <c r="H781">
        <v>1</v>
      </c>
      <c r="I781">
        <v>0</v>
      </c>
      <c r="J781">
        <v>63</v>
      </c>
      <c r="K781">
        <v>7</v>
      </c>
      <c r="L781">
        <v>19</v>
      </c>
      <c r="M781">
        <v>6</v>
      </c>
      <c r="N781">
        <v>7</v>
      </c>
      <c r="O781">
        <v>1</v>
      </c>
      <c r="P781">
        <v>0</v>
      </c>
      <c r="Q781">
        <v>0</v>
      </c>
      <c r="R781">
        <v>252</v>
      </c>
      <c r="S781">
        <v>152</v>
      </c>
      <c r="T781">
        <v>8</v>
      </c>
      <c r="U781">
        <v>18</v>
      </c>
      <c r="V781">
        <v>4</v>
      </c>
      <c r="W781">
        <v>1106</v>
      </c>
      <c r="X781">
        <v>184</v>
      </c>
      <c r="Y781">
        <v>49</v>
      </c>
      <c r="Z781">
        <v>204</v>
      </c>
      <c r="AA781">
        <v>68</v>
      </c>
      <c r="AB781">
        <v>790</v>
      </c>
      <c r="AC781">
        <v>85</v>
      </c>
      <c r="AD781">
        <v>20</v>
      </c>
      <c r="AE781">
        <v>138</v>
      </c>
      <c r="AF781">
        <v>82</v>
      </c>
      <c r="AG781">
        <v>130</v>
      </c>
      <c r="AH781">
        <v>5</v>
      </c>
      <c r="AI781">
        <v>0</v>
      </c>
      <c r="AJ781">
        <v>35</v>
      </c>
      <c r="AK781">
        <v>7</v>
      </c>
      <c r="AL781">
        <v>42</v>
      </c>
      <c r="AM781">
        <v>4</v>
      </c>
      <c r="AN781">
        <v>4</v>
      </c>
      <c r="AO781">
        <v>1</v>
      </c>
      <c r="AP781">
        <v>0</v>
      </c>
      <c r="AQ781">
        <v>0</v>
      </c>
      <c r="AR781">
        <v>0</v>
      </c>
      <c r="AS781">
        <v>0</v>
      </c>
      <c r="AT781">
        <v>0</v>
      </c>
      <c r="AU781">
        <v>0</v>
      </c>
      <c r="AV781">
        <v>0</v>
      </c>
      <c r="AW781">
        <v>0</v>
      </c>
      <c r="AX781">
        <v>0</v>
      </c>
      <c r="AY781">
        <v>0</v>
      </c>
      <c r="AZ781">
        <v>0</v>
      </c>
      <c r="BA781">
        <v>0</v>
      </c>
      <c r="BB781">
        <v>0</v>
      </c>
      <c r="BC781">
        <v>0</v>
      </c>
      <c r="BD781">
        <v>0</v>
      </c>
      <c r="BE781">
        <v>0</v>
      </c>
      <c r="BF781">
        <v>0</v>
      </c>
      <c r="BG781" s="20">
        <v>0</v>
      </c>
      <c r="BH781" s="20">
        <v>1</v>
      </c>
      <c r="BI781" s="20">
        <v>112</v>
      </c>
      <c r="BJ781" s="20">
        <v>7</v>
      </c>
      <c r="BK781" s="20">
        <v>219</v>
      </c>
      <c r="BL781" s="20">
        <v>729</v>
      </c>
      <c r="BM781" s="20">
        <v>520</v>
      </c>
      <c r="BN781" s="20">
        <v>83</v>
      </c>
      <c r="BO781" s="20">
        <v>35</v>
      </c>
      <c r="BP781" s="20"/>
      <c r="BQ781" s="20"/>
      <c r="BR781" s="20"/>
      <c r="BS781" s="20"/>
      <c r="BT781" s="20"/>
      <c r="BU781" s="20"/>
      <c r="BV781" s="20"/>
    </row>
    <row r="782" spans="1:74" x14ac:dyDescent="0.25">
      <c r="A782" s="20" t="s">
        <v>449</v>
      </c>
      <c r="B782" s="20" t="s">
        <v>555</v>
      </c>
      <c r="C782" s="20" t="s">
        <v>556</v>
      </c>
      <c r="D782" s="1">
        <v>44521</v>
      </c>
      <c r="E782">
        <v>146</v>
      </c>
      <c r="F782">
        <v>0</v>
      </c>
      <c r="G782">
        <v>0</v>
      </c>
      <c r="H782">
        <v>1</v>
      </c>
      <c r="I782">
        <v>0</v>
      </c>
      <c r="J782">
        <v>66</v>
      </c>
      <c r="K782">
        <v>7</v>
      </c>
      <c r="L782">
        <v>19</v>
      </c>
      <c r="M782">
        <v>6</v>
      </c>
      <c r="N782">
        <v>7</v>
      </c>
      <c r="O782">
        <v>1</v>
      </c>
      <c r="P782">
        <v>0</v>
      </c>
      <c r="Q782">
        <v>0</v>
      </c>
      <c r="R782">
        <v>252</v>
      </c>
      <c r="S782">
        <v>160</v>
      </c>
      <c r="T782">
        <v>8</v>
      </c>
      <c r="U782">
        <v>18</v>
      </c>
      <c r="V782">
        <v>4</v>
      </c>
      <c r="W782">
        <v>1107</v>
      </c>
      <c r="X782">
        <v>208</v>
      </c>
      <c r="Y782">
        <v>49</v>
      </c>
      <c r="Z782">
        <v>201</v>
      </c>
      <c r="AA782">
        <v>67</v>
      </c>
      <c r="AB782">
        <v>787</v>
      </c>
      <c r="AC782">
        <v>107</v>
      </c>
      <c r="AD782">
        <v>20</v>
      </c>
      <c r="AE782">
        <v>137</v>
      </c>
      <c r="AF782">
        <v>79</v>
      </c>
      <c r="AG782">
        <v>132</v>
      </c>
      <c r="AH782">
        <v>12</v>
      </c>
      <c r="AI782">
        <v>0</v>
      </c>
      <c r="AJ782">
        <v>35</v>
      </c>
      <c r="AK782">
        <v>7</v>
      </c>
      <c r="AL782">
        <v>43</v>
      </c>
      <c r="AM782">
        <v>5</v>
      </c>
      <c r="AN782">
        <v>4</v>
      </c>
      <c r="AO782">
        <v>1</v>
      </c>
      <c r="AP782">
        <v>0</v>
      </c>
      <c r="AQ782">
        <v>0</v>
      </c>
      <c r="AR782">
        <v>0</v>
      </c>
      <c r="AS782">
        <v>0</v>
      </c>
      <c r="AT782">
        <v>0</v>
      </c>
      <c r="AU782">
        <v>0</v>
      </c>
      <c r="AV782">
        <v>0</v>
      </c>
      <c r="AW782">
        <v>0</v>
      </c>
      <c r="AX782">
        <v>0</v>
      </c>
      <c r="AY782">
        <v>0</v>
      </c>
      <c r="AZ782">
        <v>0</v>
      </c>
      <c r="BA782">
        <v>0</v>
      </c>
      <c r="BB782">
        <v>0</v>
      </c>
      <c r="BC782">
        <v>0</v>
      </c>
      <c r="BD782">
        <v>0</v>
      </c>
      <c r="BE782">
        <v>0</v>
      </c>
      <c r="BF782">
        <v>0</v>
      </c>
      <c r="BG782" s="20">
        <v>0</v>
      </c>
      <c r="BH782" s="20">
        <v>1</v>
      </c>
      <c r="BI782" s="20">
        <v>112</v>
      </c>
      <c r="BJ782" s="20">
        <v>7</v>
      </c>
      <c r="BK782" s="20">
        <v>219</v>
      </c>
      <c r="BL782" s="20">
        <v>732</v>
      </c>
      <c r="BM782" s="20">
        <v>522</v>
      </c>
      <c r="BN782" s="20">
        <v>85</v>
      </c>
      <c r="BO782" s="20">
        <v>36</v>
      </c>
      <c r="BP782" s="20"/>
      <c r="BQ782" s="20"/>
      <c r="BR782" s="20"/>
      <c r="BS782" s="20"/>
      <c r="BT782" s="20"/>
      <c r="BU782" s="20"/>
      <c r="BV782" s="20"/>
    </row>
    <row r="783" spans="1:74" x14ac:dyDescent="0.25">
      <c r="A783" s="20" t="s">
        <v>449</v>
      </c>
      <c r="B783" s="20" t="s">
        <v>555</v>
      </c>
      <c r="C783" s="20" t="s">
        <v>556</v>
      </c>
      <c r="D783" s="1">
        <v>44528</v>
      </c>
      <c r="E783">
        <v>146</v>
      </c>
      <c r="F783">
        <v>0</v>
      </c>
      <c r="G783">
        <v>0</v>
      </c>
      <c r="H783">
        <v>1</v>
      </c>
      <c r="I783">
        <v>1</v>
      </c>
      <c r="J783">
        <v>70</v>
      </c>
      <c r="K783">
        <v>6</v>
      </c>
      <c r="L783">
        <v>19</v>
      </c>
      <c r="M783">
        <v>6</v>
      </c>
      <c r="N783">
        <v>7</v>
      </c>
      <c r="O783">
        <v>4</v>
      </c>
      <c r="P783">
        <v>0</v>
      </c>
      <c r="Q783">
        <v>0</v>
      </c>
      <c r="R783">
        <v>249</v>
      </c>
      <c r="S783">
        <v>167</v>
      </c>
      <c r="T783">
        <v>7</v>
      </c>
      <c r="U783">
        <v>17</v>
      </c>
      <c r="V783">
        <v>4</v>
      </c>
      <c r="W783">
        <v>1107</v>
      </c>
      <c r="X783">
        <v>273</v>
      </c>
      <c r="Y783">
        <v>47</v>
      </c>
      <c r="Z783">
        <v>198</v>
      </c>
      <c r="AA783">
        <v>67</v>
      </c>
      <c r="AB783">
        <v>790</v>
      </c>
      <c r="AC783">
        <v>141</v>
      </c>
      <c r="AD783">
        <v>21</v>
      </c>
      <c r="AE783">
        <v>135</v>
      </c>
      <c r="AF783">
        <v>79</v>
      </c>
      <c r="AG783">
        <v>132</v>
      </c>
      <c r="AH783">
        <v>17</v>
      </c>
      <c r="AI783">
        <v>0</v>
      </c>
      <c r="AJ783">
        <v>34</v>
      </c>
      <c r="AK783">
        <v>7</v>
      </c>
      <c r="AL783">
        <v>44</v>
      </c>
      <c r="AM783">
        <v>11</v>
      </c>
      <c r="AN783">
        <v>4</v>
      </c>
      <c r="AO783">
        <v>1</v>
      </c>
      <c r="AP783">
        <v>0</v>
      </c>
      <c r="AQ783">
        <v>0</v>
      </c>
      <c r="AR783">
        <v>0</v>
      </c>
      <c r="AS783">
        <v>0</v>
      </c>
      <c r="AT783">
        <v>0</v>
      </c>
      <c r="AU783">
        <v>0</v>
      </c>
      <c r="AV783">
        <v>0</v>
      </c>
      <c r="AW783">
        <v>0</v>
      </c>
      <c r="AX783">
        <v>0</v>
      </c>
      <c r="AY783">
        <v>0</v>
      </c>
      <c r="AZ783">
        <v>0</v>
      </c>
      <c r="BA783">
        <v>0</v>
      </c>
      <c r="BB783">
        <v>0</v>
      </c>
      <c r="BC783">
        <v>0</v>
      </c>
      <c r="BD783">
        <v>0</v>
      </c>
      <c r="BE783">
        <v>0</v>
      </c>
      <c r="BF783">
        <v>0</v>
      </c>
      <c r="BG783" s="20">
        <v>0</v>
      </c>
      <c r="BH783" s="20">
        <v>1</v>
      </c>
      <c r="BI783" s="20">
        <v>112</v>
      </c>
      <c r="BJ783" s="20">
        <v>7</v>
      </c>
      <c r="BK783" s="20">
        <v>217</v>
      </c>
      <c r="BL783" s="20">
        <v>734</v>
      </c>
      <c r="BM783" s="20">
        <v>527</v>
      </c>
      <c r="BN783" s="20">
        <v>86</v>
      </c>
      <c r="BO783" s="20">
        <v>37</v>
      </c>
      <c r="BP783" s="20"/>
      <c r="BQ783" s="20"/>
      <c r="BR783" s="20"/>
      <c r="BS783" s="20"/>
      <c r="BT783" s="20"/>
      <c r="BU783" s="20"/>
      <c r="BV783" s="20"/>
    </row>
    <row r="784" spans="1:74" x14ac:dyDescent="0.25">
      <c r="A784" s="20" t="s">
        <v>449</v>
      </c>
      <c r="B784" s="20" t="s">
        <v>555</v>
      </c>
      <c r="C784" s="20" t="s">
        <v>556</v>
      </c>
      <c r="D784" s="1">
        <v>44535</v>
      </c>
      <c r="E784">
        <v>146</v>
      </c>
      <c r="F784">
        <v>0</v>
      </c>
      <c r="G784">
        <v>0</v>
      </c>
      <c r="H784">
        <v>1</v>
      </c>
      <c r="I784">
        <v>1</v>
      </c>
      <c r="J784">
        <v>76</v>
      </c>
      <c r="K784">
        <v>6</v>
      </c>
      <c r="L784">
        <v>19</v>
      </c>
      <c r="M784">
        <v>6</v>
      </c>
      <c r="N784">
        <v>7</v>
      </c>
      <c r="O784">
        <v>4</v>
      </c>
      <c r="P784">
        <v>0</v>
      </c>
      <c r="Q784">
        <v>0</v>
      </c>
      <c r="R784">
        <v>249</v>
      </c>
      <c r="S784">
        <v>170</v>
      </c>
      <c r="T784">
        <v>7</v>
      </c>
      <c r="U784">
        <v>16</v>
      </c>
      <c r="V784">
        <v>5</v>
      </c>
      <c r="W784">
        <v>1105</v>
      </c>
      <c r="X784">
        <v>347</v>
      </c>
      <c r="Y784">
        <v>47</v>
      </c>
      <c r="Z784">
        <v>197</v>
      </c>
      <c r="AA784">
        <v>65</v>
      </c>
      <c r="AB784">
        <v>792</v>
      </c>
      <c r="AC784">
        <v>200</v>
      </c>
      <c r="AD784">
        <v>21</v>
      </c>
      <c r="AE784">
        <v>134</v>
      </c>
      <c r="AF784">
        <v>78</v>
      </c>
      <c r="AG784">
        <v>132</v>
      </c>
      <c r="AH784">
        <v>20</v>
      </c>
      <c r="AI784">
        <v>0</v>
      </c>
      <c r="AJ784">
        <v>34</v>
      </c>
      <c r="AK784">
        <v>7</v>
      </c>
      <c r="AL784">
        <v>43</v>
      </c>
      <c r="AM784">
        <v>11</v>
      </c>
      <c r="AN784">
        <v>4</v>
      </c>
      <c r="AO784">
        <v>1</v>
      </c>
      <c r="AP784">
        <v>0</v>
      </c>
      <c r="AQ784">
        <v>0</v>
      </c>
      <c r="AR784">
        <v>0</v>
      </c>
      <c r="AS784">
        <v>0</v>
      </c>
      <c r="AT784">
        <v>0</v>
      </c>
      <c r="AU784">
        <v>0</v>
      </c>
      <c r="AV784">
        <v>0</v>
      </c>
      <c r="AW784">
        <v>0</v>
      </c>
      <c r="AX784">
        <v>0</v>
      </c>
      <c r="AY784">
        <v>0</v>
      </c>
      <c r="AZ784">
        <v>0</v>
      </c>
      <c r="BA784">
        <v>0</v>
      </c>
      <c r="BB784">
        <v>0</v>
      </c>
      <c r="BC784">
        <v>0</v>
      </c>
      <c r="BD784">
        <v>0</v>
      </c>
      <c r="BE784">
        <v>0</v>
      </c>
      <c r="BF784">
        <v>0</v>
      </c>
      <c r="BG784" s="20">
        <v>0</v>
      </c>
      <c r="BH784" s="20">
        <v>1</v>
      </c>
      <c r="BI784" s="20">
        <v>112</v>
      </c>
      <c r="BJ784" s="20">
        <v>7</v>
      </c>
      <c r="BK784" s="20">
        <v>217</v>
      </c>
      <c r="BL784" s="20">
        <v>735</v>
      </c>
      <c r="BM784" s="20">
        <v>533</v>
      </c>
      <c r="BN784" s="20">
        <v>86</v>
      </c>
      <c r="BO784" s="20">
        <v>36</v>
      </c>
      <c r="BP784" s="20"/>
      <c r="BQ784" s="20"/>
      <c r="BR784" s="20"/>
      <c r="BS784" s="20"/>
      <c r="BT784" s="20"/>
      <c r="BU784" s="20"/>
      <c r="BV784" s="20"/>
    </row>
    <row r="785" spans="1:74" x14ac:dyDescent="0.25">
      <c r="A785" s="20" t="s">
        <v>449</v>
      </c>
      <c r="B785" s="20" t="s">
        <v>555</v>
      </c>
      <c r="C785" s="20" t="s">
        <v>556</v>
      </c>
      <c r="D785" s="1">
        <v>44542</v>
      </c>
      <c r="E785">
        <v>147</v>
      </c>
      <c r="F785">
        <v>0</v>
      </c>
      <c r="G785">
        <v>0</v>
      </c>
      <c r="H785">
        <v>1</v>
      </c>
      <c r="I785">
        <v>1</v>
      </c>
      <c r="J785">
        <v>81</v>
      </c>
      <c r="K785">
        <v>6</v>
      </c>
      <c r="L785">
        <v>19</v>
      </c>
      <c r="M785">
        <v>6</v>
      </c>
      <c r="N785">
        <v>7</v>
      </c>
      <c r="O785">
        <v>4</v>
      </c>
      <c r="P785">
        <v>0</v>
      </c>
      <c r="Q785">
        <v>0</v>
      </c>
      <c r="R785">
        <v>248</v>
      </c>
      <c r="S785">
        <v>176</v>
      </c>
      <c r="T785">
        <v>7</v>
      </c>
      <c r="U785">
        <v>16</v>
      </c>
      <c r="V785">
        <v>5</v>
      </c>
      <c r="W785">
        <v>1103</v>
      </c>
      <c r="X785">
        <v>382</v>
      </c>
      <c r="Y785">
        <v>48</v>
      </c>
      <c r="Z785">
        <v>195</v>
      </c>
      <c r="AA785">
        <v>64</v>
      </c>
      <c r="AB785">
        <v>794</v>
      </c>
      <c r="AC785">
        <v>289</v>
      </c>
      <c r="AD785">
        <v>21</v>
      </c>
      <c r="AE785">
        <v>132</v>
      </c>
      <c r="AF785">
        <v>78</v>
      </c>
      <c r="AG785">
        <v>132</v>
      </c>
      <c r="AH785">
        <v>31</v>
      </c>
      <c r="AI785">
        <v>0</v>
      </c>
      <c r="AJ785">
        <v>34</v>
      </c>
      <c r="AK785">
        <v>7</v>
      </c>
      <c r="AL785">
        <v>42</v>
      </c>
      <c r="AM785">
        <v>12</v>
      </c>
      <c r="AN785">
        <v>4</v>
      </c>
      <c r="AO785">
        <v>1</v>
      </c>
      <c r="AP785">
        <v>0</v>
      </c>
      <c r="AQ785">
        <v>0</v>
      </c>
      <c r="AR785">
        <v>0</v>
      </c>
      <c r="AS785">
        <v>0</v>
      </c>
      <c r="AT785">
        <v>0</v>
      </c>
      <c r="AU785">
        <v>0</v>
      </c>
      <c r="AV785">
        <v>0</v>
      </c>
      <c r="AW785">
        <v>0</v>
      </c>
      <c r="AX785">
        <v>0</v>
      </c>
      <c r="AY785">
        <v>0</v>
      </c>
      <c r="AZ785">
        <v>0</v>
      </c>
      <c r="BA785">
        <v>0</v>
      </c>
      <c r="BB785">
        <v>0</v>
      </c>
      <c r="BC785">
        <v>0</v>
      </c>
      <c r="BD785">
        <v>0</v>
      </c>
      <c r="BE785">
        <v>0</v>
      </c>
      <c r="BF785">
        <v>0</v>
      </c>
      <c r="BG785" s="20">
        <v>0</v>
      </c>
      <c r="BH785" s="20">
        <v>1</v>
      </c>
      <c r="BI785" s="20">
        <v>112</v>
      </c>
      <c r="BJ785" s="20">
        <v>7</v>
      </c>
      <c r="BK785" s="20">
        <v>216</v>
      </c>
      <c r="BL785" s="20">
        <v>736</v>
      </c>
      <c r="BM785" s="20">
        <v>535</v>
      </c>
      <c r="BN785" s="20">
        <v>86</v>
      </c>
      <c r="BO785" s="20">
        <v>35</v>
      </c>
      <c r="BP785" s="20"/>
      <c r="BQ785" s="20"/>
      <c r="BR785" s="20"/>
      <c r="BS785" s="20"/>
      <c r="BT785" s="20"/>
      <c r="BU785" s="20"/>
      <c r="BV785" s="20"/>
    </row>
    <row r="786" spans="1:74" x14ac:dyDescent="0.25">
      <c r="A786" s="20" t="s">
        <v>449</v>
      </c>
      <c r="B786" s="20" t="s">
        <v>555</v>
      </c>
      <c r="C786" s="20" t="s">
        <v>556</v>
      </c>
      <c r="D786" s="1">
        <v>44549</v>
      </c>
      <c r="E786">
        <v>147</v>
      </c>
      <c r="F786">
        <v>2</v>
      </c>
      <c r="G786">
        <v>2</v>
      </c>
      <c r="H786">
        <v>1</v>
      </c>
      <c r="I786">
        <v>1</v>
      </c>
      <c r="J786">
        <v>85</v>
      </c>
      <c r="K786">
        <v>6</v>
      </c>
      <c r="L786">
        <v>19</v>
      </c>
      <c r="M786">
        <v>6</v>
      </c>
      <c r="N786">
        <v>7</v>
      </c>
      <c r="O786">
        <v>4</v>
      </c>
      <c r="P786">
        <v>0</v>
      </c>
      <c r="Q786">
        <v>0</v>
      </c>
      <c r="R786">
        <v>247</v>
      </c>
      <c r="S786">
        <v>179</v>
      </c>
      <c r="T786">
        <v>7</v>
      </c>
      <c r="U786">
        <v>15</v>
      </c>
      <c r="V786">
        <v>5</v>
      </c>
      <c r="W786">
        <v>1106</v>
      </c>
      <c r="X786">
        <v>429</v>
      </c>
      <c r="Y786">
        <v>48</v>
      </c>
      <c r="Z786">
        <v>194</v>
      </c>
      <c r="AA786">
        <v>62</v>
      </c>
      <c r="AB786">
        <v>792</v>
      </c>
      <c r="AC786">
        <v>338</v>
      </c>
      <c r="AD786">
        <v>21</v>
      </c>
      <c r="AE786">
        <v>131</v>
      </c>
      <c r="AF786">
        <v>77</v>
      </c>
      <c r="AG786">
        <v>134</v>
      </c>
      <c r="AH786">
        <v>40</v>
      </c>
      <c r="AI786">
        <v>0</v>
      </c>
      <c r="AJ786">
        <v>35</v>
      </c>
      <c r="AK786">
        <v>7</v>
      </c>
      <c r="AL786">
        <v>42</v>
      </c>
      <c r="AM786">
        <v>18</v>
      </c>
      <c r="AN786">
        <v>5</v>
      </c>
      <c r="AO786">
        <v>0</v>
      </c>
      <c r="AP786">
        <v>0</v>
      </c>
      <c r="AQ786">
        <v>0</v>
      </c>
      <c r="AR786">
        <v>0</v>
      </c>
      <c r="AS786">
        <v>0</v>
      </c>
      <c r="AT786">
        <v>0</v>
      </c>
      <c r="AU786">
        <v>0</v>
      </c>
      <c r="AV786">
        <v>0</v>
      </c>
      <c r="AW786">
        <v>0</v>
      </c>
      <c r="AX786">
        <v>0</v>
      </c>
      <c r="AY786">
        <v>0</v>
      </c>
      <c r="AZ786">
        <v>0</v>
      </c>
      <c r="BA786">
        <v>0</v>
      </c>
      <c r="BB786">
        <v>0</v>
      </c>
      <c r="BC786">
        <v>0</v>
      </c>
      <c r="BD786">
        <v>0</v>
      </c>
      <c r="BE786">
        <v>0</v>
      </c>
      <c r="BF786">
        <v>0</v>
      </c>
      <c r="BG786" s="20">
        <v>2</v>
      </c>
      <c r="BH786" s="20">
        <v>1</v>
      </c>
      <c r="BI786" s="20">
        <v>113</v>
      </c>
      <c r="BJ786" s="20">
        <v>7</v>
      </c>
      <c r="BK786" s="20">
        <v>216</v>
      </c>
      <c r="BL786" s="20">
        <v>742</v>
      </c>
      <c r="BM786" s="20">
        <v>537</v>
      </c>
      <c r="BN786" s="20">
        <v>87</v>
      </c>
      <c r="BO786" s="20">
        <v>35</v>
      </c>
      <c r="BP786" s="20">
        <v>4538</v>
      </c>
      <c r="BQ786" s="20">
        <v>923</v>
      </c>
      <c r="BR786" s="20">
        <v>0</v>
      </c>
      <c r="BS786" s="20">
        <v>34</v>
      </c>
      <c r="BT786" s="20">
        <v>488</v>
      </c>
      <c r="BU786" s="20">
        <v>1209</v>
      </c>
      <c r="BV786" s="20">
        <v>2601</v>
      </c>
    </row>
    <row r="787" spans="1:74" x14ac:dyDescent="0.25">
      <c r="A787" s="20" t="s">
        <v>449</v>
      </c>
      <c r="B787" s="20" t="s">
        <v>555</v>
      </c>
      <c r="C787" s="20" t="s">
        <v>556</v>
      </c>
      <c r="D787" s="1">
        <v>44558</v>
      </c>
      <c r="E787">
        <v>147</v>
      </c>
      <c r="F787">
        <v>2</v>
      </c>
      <c r="G787">
        <v>2</v>
      </c>
      <c r="H787">
        <v>1</v>
      </c>
      <c r="I787">
        <v>1</v>
      </c>
      <c r="J787">
        <v>86</v>
      </c>
      <c r="K787">
        <v>6</v>
      </c>
      <c r="L787">
        <v>19</v>
      </c>
      <c r="M787">
        <v>6</v>
      </c>
      <c r="N787">
        <v>8</v>
      </c>
      <c r="O787">
        <v>6</v>
      </c>
      <c r="P787">
        <v>0</v>
      </c>
      <c r="Q787">
        <v>1</v>
      </c>
      <c r="R787">
        <v>246</v>
      </c>
      <c r="S787">
        <v>185</v>
      </c>
      <c r="T787">
        <v>7</v>
      </c>
      <c r="U787">
        <v>15</v>
      </c>
      <c r="V787">
        <v>5</v>
      </c>
      <c r="W787">
        <v>1097</v>
      </c>
      <c r="X787">
        <v>477</v>
      </c>
      <c r="Y787">
        <v>48</v>
      </c>
      <c r="Z787">
        <v>190</v>
      </c>
      <c r="AA787">
        <v>61</v>
      </c>
      <c r="AB787">
        <v>794</v>
      </c>
      <c r="AC787">
        <v>369</v>
      </c>
      <c r="AD787">
        <v>20</v>
      </c>
      <c r="AE787">
        <v>131</v>
      </c>
      <c r="AF787">
        <v>78</v>
      </c>
      <c r="AG787">
        <v>135</v>
      </c>
      <c r="AH787">
        <v>46</v>
      </c>
      <c r="AI787">
        <v>0</v>
      </c>
      <c r="AJ787">
        <v>36</v>
      </c>
      <c r="AK787">
        <v>7</v>
      </c>
      <c r="AL787">
        <v>41</v>
      </c>
      <c r="AM787">
        <v>25</v>
      </c>
      <c r="AN787">
        <v>5</v>
      </c>
      <c r="AO787">
        <v>0</v>
      </c>
      <c r="AP787">
        <v>0</v>
      </c>
      <c r="AQ787">
        <v>0</v>
      </c>
      <c r="AR787">
        <v>0</v>
      </c>
      <c r="AS787">
        <v>0</v>
      </c>
      <c r="AT787">
        <v>0</v>
      </c>
      <c r="AU787">
        <v>0</v>
      </c>
      <c r="AV787">
        <v>0</v>
      </c>
      <c r="AW787">
        <v>0</v>
      </c>
      <c r="AX787">
        <v>0</v>
      </c>
      <c r="AY787">
        <v>0</v>
      </c>
      <c r="AZ787">
        <v>0</v>
      </c>
      <c r="BA787">
        <v>0</v>
      </c>
      <c r="BB787">
        <v>0</v>
      </c>
      <c r="BC787">
        <v>0</v>
      </c>
      <c r="BD787">
        <v>0</v>
      </c>
      <c r="BE787">
        <v>0</v>
      </c>
      <c r="BF787">
        <v>0</v>
      </c>
      <c r="BG787" s="20">
        <v>2</v>
      </c>
      <c r="BH787" s="20">
        <v>1</v>
      </c>
      <c r="BI787" s="20">
        <v>114</v>
      </c>
      <c r="BJ787" s="20">
        <v>7</v>
      </c>
      <c r="BK787" s="20">
        <v>215</v>
      </c>
      <c r="BL787" s="20">
        <v>743</v>
      </c>
      <c r="BM787" s="20">
        <v>539</v>
      </c>
      <c r="BN787" s="20">
        <v>88</v>
      </c>
      <c r="BO787" s="20">
        <v>35</v>
      </c>
      <c r="BP787" s="20">
        <v>4531</v>
      </c>
      <c r="BQ787" s="20">
        <v>1281</v>
      </c>
      <c r="BR787" s="20">
        <v>0</v>
      </c>
      <c r="BS787" s="20">
        <v>33</v>
      </c>
      <c r="BT787" s="20">
        <v>485</v>
      </c>
      <c r="BU787" s="20">
        <v>1198</v>
      </c>
      <c r="BV787" s="20">
        <v>2612</v>
      </c>
    </row>
    <row r="788" spans="1:74" x14ac:dyDescent="0.25">
      <c r="A788" s="20" t="s">
        <v>449</v>
      </c>
      <c r="B788" s="20" t="s">
        <v>555</v>
      </c>
      <c r="C788" s="20" t="s">
        <v>556</v>
      </c>
      <c r="D788" s="1">
        <v>44564</v>
      </c>
      <c r="E788">
        <v>147</v>
      </c>
      <c r="F788">
        <v>2</v>
      </c>
      <c r="G788">
        <v>2</v>
      </c>
      <c r="H788">
        <v>1</v>
      </c>
      <c r="I788">
        <v>1</v>
      </c>
      <c r="J788">
        <v>87</v>
      </c>
      <c r="K788">
        <v>6</v>
      </c>
      <c r="L788">
        <v>18</v>
      </c>
      <c r="M788">
        <v>6</v>
      </c>
      <c r="N788">
        <v>8</v>
      </c>
      <c r="O788">
        <v>7</v>
      </c>
      <c r="P788">
        <v>0</v>
      </c>
      <c r="Q788">
        <v>1</v>
      </c>
      <c r="R788">
        <v>246</v>
      </c>
      <c r="S788">
        <v>185</v>
      </c>
      <c r="T788">
        <v>7</v>
      </c>
      <c r="U788">
        <v>15</v>
      </c>
      <c r="V788">
        <v>5</v>
      </c>
      <c r="W788">
        <v>1098</v>
      </c>
      <c r="X788">
        <v>498</v>
      </c>
      <c r="Y788">
        <v>48</v>
      </c>
      <c r="Z788">
        <v>190</v>
      </c>
      <c r="AA788">
        <v>60</v>
      </c>
      <c r="AB788">
        <v>795</v>
      </c>
      <c r="AC788">
        <v>377</v>
      </c>
      <c r="AD788">
        <v>19</v>
      </c>
      <c r="AE788">
        <v>131</v>
      </c>
      <c r="AF788">
        <v>78</v>
      </c>
      <c r="AG788">
        <v>135</v>
      </c>
      <c r="AH788">
        <v>48</v>
      </c>
      <c r="AI788">
        <v>0</v>
      </c>
      <c r="AJ788">
        <v>35</v>
      </c>
      <c r="AK788">
        <v>7</v>
      </c>
      <c r="AL788">
        <v>40</v>
      </c>
      <c r="AM788">
        <v>28</v>
      </c>
      <c r="AN788">
        <v>5</v>
      </c>
      <c r="AO788">
        <v>0</v>
      </c>
      <c r="AP788">
        <v>0</v>
      </c>
      <c r="AQ788">
        <v>0</v>
      </c>
      <c r="AR788">
        <v>0</v>
      </c>
      <c r="AS788">
        <v>0</v>
      </c>
      <c r="AT788">
        <v>0</v>
      </c>
      <c r="AU788">
        <v>0</v>
      </c>
      <c r="AV788">
        <v>0</v>
      </c>
      <c r="AW788">
        <v>0</v>
      </c>
      <c r="AX788">
        <v>0</v>
      </c>
      <c r="AY788">
        <v>0</v>
      </c>
      <c r="AZ788">
        <v>0</v>
      </c>
      <c r="BA788">
        <v>0</v>
      </c>
      <c r="BB788">
        <v>0</v>
      </c>
      <c r="BC788">
        <v>0</v>
      </c>
      <c r="BD788">
        <v>0</v>
      </c>
      <c r="BE788">
        <v>0</v>
      </c>
      <c r="BF788">
        <v>0</v>
      </c>
      <c r="BG788" s="20">
        <v>2</v>
      </c>
      <c r="BH788" s="20">
        <v>1</v>
      </c>
      <c r="BI788" s="20">
        <v>114</v>
      </c>
      <c r="BJ788" s="20">
        <v>7</v>
      </c>
      <c r="BK788" s="20">
        <v>215</v>
      </c>
      <c r="BL788" s="20">
        <v>746</v>
      </c>
      <c r="BM788" s="20">
        <v>541</v>
      </c>
      <c r="BN788" s="20">
        <v>88</v>
      </c>
      <c r="BO788" s="20">
        <v>34</v>
      </c>
      <c r="BP788" s="20">
        <v>4533</v>
      </c>
      <c r="BQ788" s="20">
        <v>1364</v>
      </c>
      <c r="BR788" s="20">
        <v>0</v>
      </c>
      <c r="BS788" s="20">
        <v>32</v>
      </c>
      <c r="BT788" s="20">
        <v>482</v>
      </c>
      <c r="BU788" s="20">
        <v>1197</v>
      </c>
      <c r="BV788" s="20">
        <v>2621</v>
      </c>
    </row>
    <row r="789" spans="1:74" x14ac:dyDescent="0.25">
      <c r="A789" s="20" t="s">
        <v>449</v>
      </c>
      <c r="B789" s="20" t="s">
        <v>555</v>
      </c>
      <c r="C789" s="20" t="s">
        <v>556</v>
      </c>
      <c r="D789" s="1">
        <v>44570</v>
      </c>
      <c r="E789">
        <v>148</v>
      </c>
      <c r="F789">
        <v>2</v>
      </c>
      <c r="G789">
        <v>2</v>
      </c>
      <c r="H789">
        <v>1</v>
      </c>
      <c r="I789">
        <v>1</v>
      </c>
      <c r="J789">
        <v>88</v>
      </c>
      <c r="K789">
        <v>7</v>
      </c>
      <c r="L789">
        <v>18</v>
      </c>
      <c r="M789">
        <v>6</v>
      </c>
      <c r="N789">
        <v>8</v>
      </c>
      <c r="O789">
        <v>7</v>
      </c>
      <c r="P789">
        <v>0</v>
      </c>
      <c r="Q789">
        <v>1</v>
      </c>
      <c r="R789">
        <v>246</v>
      </c>
      <c r="S789">
        <v>186</v>
      </c>
      <c r="T789">
        <v>7</v>
      </c>
      <c r="U789">
        <v>15</v>
      </c>
      <c r="V789">
        <v>5</v>
      </c>
      <c r="W789">
        <v>1094</v>
      </c>
      <c r="X789">
        <v>512</v>
      </c>
      <c r="Y789">
        <v>47</v>
      </c>
      <c r="Z789">
        <v>190</v>
      </c>
      <c r="AA789">
        <v>57</v>
      </c>
      <c r="AB789">
        <v>799</v>
      </c>
      <c r="AC789">
        <v>391</v>
      </c>
      <c r="AD789">
        <v>19</v>
      </c>
      <c r="AE789">
        <v>130</v>
      </c>
      <c r="AF789">
        <v>79</v>
      </c>
      <c r="AG789">
        <v>140</v>
      </c>
      <c r="AH789">
        <v>53</v>
      </c>
      <c r="AI789">
        <v>0</v>
      </c>
      <c r="AJ789">
        <v>36</v>
      </c>
      <c r="AK789">
        <v>8</v>
      </c>
      <c r="AL789">
        <v>40</v>
      </c>
      <c r="AM789">
        <v>29</v>
      </c>
      <c r="AN789">
        <v>5</v>
      </c>
      <c r="AO789">
        <v>0</v>
      </c>
      <c r="AP789">
        <v>0</v>
      </c>
      <c r="AQ789">
        <v>0</v>
      </c>
      <c r="AR789">
        <v>0</v>
      </c>
      <c r="AS789">
        <v>0</v>
      </c>
      <c r="AT789">
        <v>0</v>
      </c>
      <c r="AU789">
        <v>0</v>
      </c>
      <c r="AV789">
        <v>0</v>
      </c>
      <c r="AW789">
        <v>0</v>
      </c>
      <c r="AX789">
        <v>0</v>
      </c>
      <c r="AY789">
        <v>0</v>
      </c>
      <c r="AZ789">
        <v>0</v>
      </c>
      <c r="BA789">
        <v>0</v>
      </c>
      <c r="BB789">
        <v>0</v>
      </c>
      <c r="BC789">
        <v>0</v>
      </c>
      <c r="BD789">
        <v>0</v>
      </c>
      <c r="BE789">
        <v>0</v>
      </c>
      <c r="BF789">
        <v>0</v>
      </c>
      <c r="BG789" s="20">
        <v>2</v>
      </c>
      <c r="BH789" s="20">
        <v>1</v>
      </c>
      <c r="BI789" s="20">
        <v>114</v>
      </c>
      <c r="BJ789" s="20">
        <v>7</v>
      </c>
      <c r="BK789" s="20">
        <v>216</v>
      </c>
      <c r="BL789" s="20">
        <v>747</v>
      </c>
      <c r="BM789" s="20">
        <v>546</v>
      </c>
      <c r="BN789" s="20">
        <v>92</v>
      </c>
      <c r="BO789" s="20">
        <v>34</v>
      </c>
      <c r="BP789" s="20">
        <v>4550</v>
      </c>
      <c r="BQ789" s="20">
        <v>1476</v>
      </c>
      <c r="BR789" s="20">
        <v>0</v>
      </c>
      <c r="BS789" s="20">
        <v>32</v>
      </c>
      <c r="BT789" s="20">
        <v>478</v>
      </c>
      <c r="BU789" s="20">
        <v>1199</v>
      </c>
      <c r="BV789" s="20">
        <v>2646</v>
      </c>
    </row>
    <row r="790" spans="1:74" x14ac:dyDescent="0.25">
      <c r="A790" s="20" t="s">
        <v>449</v>
      </c>
      <c r="B790" s="20" t="s">
        <v>555</v>
      </c>
      <c r="C790" s="20" t="s">
        <v>556</v>
      </c>
      <c r="D790" s="1">
        <v>44577</v>
      </c>
      <c r="E790">
        <v>149</v>
      </c>
      <c r="F790">
        <v>2</v>
      </c>
      <c r="G790">
        <v>2</v>
      </c>
      <c r="H790">
        <v>1</v>
      </c>
      <c r="I790">
        <v>1</v>
      </c>
      <c r="J790">
        <v>89</v>
      </c>
      <c r="K790">
        <v>7</v>
      </c>
      <c r="L790">
        <v>18</v>
      </c>
      <c r="M790">
        <v>6</v>
      </c>
      <c r="N790">
        <v>8</v>
      </c>
      <c r="O790">
        <v>7</v>
      </c>
      <c r="P790">
        <v>0</v>
      </c>
      <c r="Q790">
        <v>1</v>
      </c>
      <c r="R790">
        <v>247</v>
      </c>
      <c r="S790">
        <v>188</v>
      </c>
      <c r="T790">
        <v>7</v>
      </c>
      <c r="U790">
        <v>15</v>
      </c>
      <c r="V790">
        <v>5</v>
      </c>
      <c r="W790">
        <v>1089</v>
      </c>
      <c r="X790">
        <v>516</v>
      </c>
      <c r="Y790">
        <v>47</v>
      </c>
      <c r="Z790">
        <v>188</v>
      </c>
      <c r="AA790">
        <v>57</v>
      </c>
      <c r="AB790">
        <v>796</v>
      </c>
      <c r="AC790">
        <v>396</v>
      </c>
      <c r="AD790">
        <v>19</v>
      </c>
      <c r="AE790">
        <v>129</v>
      </c>
      <c r="AF790">
        <v>77</v>
      </c>
      <c r="AG790">
        <v>142</v>
      </c>
      <c r="AH790">
        <v>57</v>
      </c>
      <c r="AI790">
        <v>0</v>
      </c>
      <c r="AJ790">
        <v>36</v>
      </c>
      <c r="AK790">
        <v>8</v>
      </c>
      <c r="AL790">
        <v>39</v>
      </c>
      <c r="AM790">
        <v>28</v>
      </c>
      <c r="AN790">
        <v>5</v>
      </c>
      <c r="AO790">
        <v>0</v>
      </c>
      <c r="AP790">
        <v>0</v>
      </c>
      <c r="AQ790">
        <v>0</v>
      </c>
      <c r="AR790">
        <v>0</v>
      </c>
      <c r="AS790">
        <v>0</v>
      </c>
      <c r="AT790">
        <v>0</v>
      </c>
      <c r="AU790">
        <v>0</v>
      </c>
      <c r="AV790">
        <v>0</v>
      </c>
      <c r="AW790">
        <v>0</v>
      </c>
      <c r="AX790">
        <v>0</v>
      </c>
      <c r="AY790">
        <v>0</v>
      </c>
      <c r="AZ790">
        <v>0</v>
      </c>
      <c r="BA790">
        <v>0</v>
      </c>
      <c r="BB790">
        <v>0</v>
      </c>
      <c r="BC790">
        <v>0</v>
      </c>
      <c r="BD790">
        <v>0</v>
      </c>
      <c r="BE790">
        <v>0</v>
      </c>
      <c r="BF790">
        <v>0</v>
      </c>
      <c r="BG790" s="20">
        <v>2</v>
      </c>
      <c r="BH790" s="20">
        <v>1</v>
      </c>
      <c r="BI790" s="20">
        <v>115</v>
      </c>
      <c r="BJ790" s="20">
        <v>7</v>
      </c>
      <c r="BK790" s="20">
        <v>217</v>
      </c>
      <c r="BL790" s="20">
        <v>745</v>
      </c>
      <c r="BM790" s="20">
        <v>545</v>
      </c>
      <c r="BN790" s="20">
        <v>95</v>
      </c>
      <c r="BO790" s="20">
        <v>33</v>
      </c>
      <c r="BP790" s="20">
        <v>4545</v>
      </c>
      <c r="BQ790" s="20">
        <v>1554</v>
      </c>
      <c r="BR790" s="20">
        <v>0</v>
      </c>
      <c r="BS790" s="20">
        <v>32</v>
      </c>
      <c r="BT790" s="20">
        <v>476</v>
      </c>
      <c r="BU790" s="20">
        <v>1185</v>
      </c>
      <c r="BV790" s="20">
        <v>2654</v>
      </c>
    </row>
    <row r="791" spans="1:74" x14ac:dyDescent="0.25">
      <c r="A791" s="20" t="s">
        <v>449</v>
      </c>
      <c r="B791" s="20" t="s">
        <v>555</v>
      </c>
      <c r="C791" s="20" t="s">
        <v>556</v>
      </c>
      <c r="D791" s="1">
        <v>44584</v>
      </c>
      <c r="E791">
        <v>151</v>
      </c>
      <c r="F791">
        <v>2</v>
      </c>
      <c r="G791">
        <v>2</v>
      </c>
      <c r="H791">
        <v>1</v>
      </c>
      <c r="I791">
        <v>1</v>
      </c>
      <c r="J791">
        <v>91</v>
      </c>
      <c r="K791">
        <v>7</v>
      </c>
      <c r="L791">
        <v>18</v>
      </c>
      <c r="M791">
        <v>7</v>
      </c>
      <c r="N791">
        <v>7</v>
      </c>
      <c r="O791">
        <v>6</v>
      </c>
      <c r="P791">
        <v>0</v>
      </c>
      <c r="Q791">
        <v>1</v>
      </c>
      <c r="R791">
        <v>248</v>
      </c>
      <c r="S791">
        <v>190</v>
      </c>
      <c r="T791">
        <v>7</v>
      </c>
      <c r="U791">
        <v>15</v>
      </c>
      <c r="V791">
        <v>5</v>
      </c>
      <c r="W791">
        <v>1087</v>
      </c>
      <c r="X791">
        <v>524</v>
      </c>
      <c r="Y791">
        <v>47</v>
      </c>
      <c r="Z791">
        <v>186</v>
      </c>
      <c r="AA791">
        <v>53</v>
      </c>
      <c r="AB791">
        <v>800</v>
      </c>
      <c r="AC791">
        <v>400</v>
      </c>
      <c r="AD791">
        <v>19</v>
      </c>
      <c r="AE791">
        <v>129</v>
      </c>
      <c r="AF791">
        <v>79</v>
      </c>
      <c r="AG791">
        <v>143</v>
      </c>
      <c r="AH791">
        <v>57</v>
      </c>
      <c r="AI791">
        <v>0</v>
      </c>
      <c r="AJ791">
        <v>35</v>
      </c>
      <c r="AK791">
        <v>9</v>
      </c>
      <c r="AL791">
        <v>38</v>
      </c>
      <c r="AM791">
        <v>27</v>
      </c>
      <c r="AN791">
        <v>5</v>
      </c>
      <c r="AO791">
        <v>0</v>
      </c>
      <c r="AP791">
        <v>0</v>
      </c>
      <c r="AQ791">
        <v>0</v>
      </c>
      <c r="AR791">
        <v>0</v>
      </c>
      <c r="AS791">
        <v>0</v>
      </c>
      <c r="AT791">
        <v>0</v>
      </c>
      <c r="AU791">
        <v>0</v>
      </c>
      <c r="AV791">
        <v>0</v>
      </c>
      <c r="AW791">
        <v>0</v>
      </c>
      <c r="AX791">
        <v>0</v>
      </c>
      <c r="AY791">
        <v>0</v>
      </c>
      <c r="AZ791">
        <v>0</v>
      </c>
      <c r="BA791">
        <v>0</v>
      </c>
      <c r="BB791">
        <v>0</v>
      </c>
      <c r="BC791">
        <v>0</v>
      </c>
      <c r="BD791">
        <v>0</v>
      </c>
      <c r="BE791">
        <v>0</v>
      </c>
      <c r="BF791">
        <v>0</v>
      </c>
      <c r="BG791" s="20">
        <v>2</v>
      </c>
      <c r="BH791" s="20">
        <v>1</v>
      </c>
      <c r="BI791" s="20">
        <v>116</v>
      </c>
      <c r="BJ791" s="20">
        <v>6</v>
      </c>
      <c r="BK791" s="20">
        <v>218</v>
      </c>
      <c r="BL791" s="20">
        <v>747</v>
      </c>
      <c r="BM791" s="20">
        <v>546</v>
      </c>
      <c r="BN791" s="20">
        <v>95</v>
      </c>
      <c r="BO791" s="20">
        <v>32</v>
      </c>
      <c r="BP791" s="20">
        <v>4548</v>
      </c>
      <c r="BQ791" s="20">
        <v>1583</v>
      </c>
      <c r="BR791" s="20">
        <v>0</v>
      </c>
      <c r="BS791" s="20">
        <v>32</v>
      </c>
      <c r="BT791" s="20">
        <v>473</v>
      </c>
      <c r="BU791" s="20">
        <v>1176</v>
      </c>
      <c r="BV791" s="20">
        <v>2663</v>
      </c>
    </row>
    <row r="792" spans="1:74" x14ac:dyDescent="0.25">
      <c r="A792" s="20" t="s">
        <v>449</v>
      </c>
      <c r="B792" s="20" t="s">
        <v>555</v>
      </c>
      <c r="C792" s="20" t="s">
        <v>556</v>
      </c>
      <c r="D792" s="1">
        <v>44591</v>
      </c>
      <c r="E792">
        <v>152</v>
      </c>
      <c r="F792">
        <v>2</v>
      </c>
      <c r="G792">
        <v>2</v>
      </c>
      <c r="H792">
        <v>1</v>
      </c>
      <c r="I792">
        <v>1</v>
      </c>
      <c r="J792">
        <v>92</v>
      </c>
      <c r="K792">
        <v>7</v>
      </c>
      <c r="L792">
        <v>17</v>
      </c>
      <c r="M792">
        <v>7</v>
      </c>
      <c r="N792">
        <v>7</v>
      </c>
      <c r="O792">
        <v>6</v>
      </c>
      <c r="P792">
        <v>0</v>
      </c>
      <c r="Q792">
        <v>1</v>
      </c>
      <c r="R792">
        <v>250</v>
      </c>
      <c r="S792">
        <v>193</v>
      </c>
      <c r="T792">
        <v>7</v>
      </c>
      <c r="U792">
        <v>15</v>
      </c>
      <c r="V792">
        <v>5</v>
      </c>
      <c r="W792">
        <v>1083</v>
      </c>
      <c r="X792">
        <v>526</v>
      </c>
      <c r="Y792">
        <v>48</v>
      </c>
      <c r="Z792">
        <v>185</v>
      </c>
      <c r="AA792">
        <v>51</v>
      </c>
      <c r="AB792">
        <v>801</v>
      </c>
      <c r="AC792">
        <v>410</v>
      </c>
      <c r="AD792">
        <v>19</v>
      </c>
      <c r="AE792">
        <v>130</v>
      </c>
      <c r="AF792">
        <v>79</v>
      </c>
      <c r="AG792">
        <v>143</v>
      </c>
      <c r="AH792">
        <v>58</v>
      </c>
      <c r="AI792">
        <v>0</v>
      </c>
      <c r="AJ792">
        <v>35</v>
      </c>
      <c r="AK792">
        <v>8</v>
      </c>
      <c r="AL792">
        <v>38</v>
      </c>
      <c r="AM792">
        <v>27</v>
      </c>
      <c r="AN792">
        <v>5</v>
      </c>
      <c r="AO792">
        <v>0</v>
      </c>
      <c r="AP792">
        <v>0</v>
      </c>
      <c r="AQ792">
        <v>0</v>
      </c>
      <c r="AR792">
        <v>0</v>
      </c>
      <c r="AS792">
        <v>0</v>
      </c>
      <c r="AT792">
        <v>0</v>
      </c>
      <c r="AU792">
        <v>0</v>
      </c>
      <c r="AV792">
        <v>0</v>
      </c>
      <c r="AW792">
        <v>0</v>
      </c>
      <c r="AX792">
        <v>0</v>
      </c>
      <c r="AY792">
        <v>0</v>
      </c>
      <c r="AZ792">
        <v>0</v>
      </c>
      <c r="BA792">
        <v>0</v>
      </c>
      <c r="BB792">
        <v>0</v>
      </c>
      <c r="BC792">
        <v>0</v>
      </c>
      <c r="BD792">
        <v>0</v>
      </c>
      <c r="BE792">
        <v>0</v>
      </c>
      <c r="BF792">
        <v>0</v>
      </c>
      <c r="BG792" s="20">
        <v>2</v>
      </c>
      <c r="BH792" s="20">
        <v>1</v>
      </c>
      <c r="BI792" s="20">
        <v>118</v>
      </c>
      <c r="BJ792" s="20">
        <v>6</v>
      </c>
      <c r="BK792" s="20">
        <v>220</v>
      </c>
      <c r="BL792" s="20">
        <v>743</v>
      </c>
      <c r="BM792" s="20">
        <v>546</v>
      </c>
      <c r="BN792" s="20">
        <v>95</v>
      </c>
      <c r="BO792" s="20">
        <v>32</v>
      </c>
      <c r="BP792" s="20">
        <v>4533</v>
      </c>
      <c r="BQ792" s="20">
        <v>1621</v>
      </c>
      <c r="BR792" s="20">
        <v>0</v>
      </c>
      <c r="BS792" s="20">
        <v>31</v>
      </c>
      <c r="BT792" s="20">
        <v>469</v>
      </c>
      <c r="BU792" s="20">
        <v>1165</v>
      </c>
      <c r="BV792" s="20">
        <v>2656</v>
      </c>
    </row>
    <row r="793" spans="1:74" x14ac:dyDescent="0.25">
      <c r="A793" s="20" t="s">
        <v>449</v>
      </c>
      <c r="B793" s="20" t="s">
        <v>555</v>
      </c>
      <c r="C793" s="20" t="s">
        <v>556</v>
      </c>
      <c r="D793" s="1">
        <v>44599</v>
      </c>
      <c r="E793">
        <v>153</v>
      </c>
      <c r="F793">
        <v>2</v>
      </c>
      <c r="G793">
        <v>2</v>
      </c>
      <c r="H793">
        <v>1</v>
      </c>
      <c r="I793">
        <v>1</v>
      </c>
      <c r="J793">
        <v>93</v>
      </c>
      <c r="K793">
        <v>7</v>
      </c>
      <c r="L793">
        <v>17</v>
      </c>
      <c r="M793">
        <v>7</v>
      </c>
      <c r="N793">
        <v>7</v>
      </c>
      <c r="O793">
        <v>6</v>
      </c>
      <c r="P793">
        <v>0</v>
      </c>
      <c r="Q793">
        <v>1</v>
      </c>
      <c r="R793">
        <v>250</v>
      </c>
      <c r="S793">
        <v>193</v>
      </c>
      <c r="T793">
        <v>7</v>
      </c>
      <c r="U793">
        <v>15</v>
      </c>
      <c r="V793">
        <v>5</v>
      </c>
      <c r="W793">
        <v>1084</v>
      </c>
      <c r="X793">
        <v>542</v>
      </c>
      <c r="Y793">
        <v>47</v>
      </c>
      <c r="Z793">
        <v>185</v>
      </c>
      <c r="AA793">
        <v>50</v>
      </c>
      <c r="AB793">
        <v>801</v>
      </c>
      <c r="AC793">
        <v>415</v>
      </c>
      <c r="AD793">
        <v>20</v>
      </c>
      <c r="AE793">
        <v>129</v>
      </c>
      <c r="AF793">
        <v>78</v>
      </c>
      <c r="AG793">
        <v>144</v>
      </c>
      <c r="AH793">
        <v>59</v>
      </c>
      <c r="AI793">
        <v>0</v>
      </c>
      <c r="AJ793">
        <v>36</v>
      </c>
      <c r="AK793">
        <v>8</v>
      </c>
      <c r="AL793">
        <v>38</v>
      </c>
      <c r="AM793">
        <v>27</v>
      </c>
      <c r="AN793">
        <v>5</v>
      </c>
      <c r="AO793">
        <v>0</v>
      </c>
      <c r="AP793">
        <v>0</v>
      </c>
      <c r="AQ793">
        <v>0</v>
      </c>
      <c r="AR793">
        <v>0</v>
      </c>
      <c r="AS793">
        <v>0</v>
      </c>
      <c r="AT793">
        <v>0</v>
      </c>
      <c r="AU793">
        <v>0</v>
      </c>
      <c r="AV793">
        <v>0</v>
      </c>
      <c r="AW793">
        <v>0</v>
      </c>
      <c r="AX793">
        <v>0</v>
      </c>
      <c r="AY793">
        <v>0</v>
      </c>
      <c r="AZ793">
        <v>0</v>
      </c>
      <c r="BA793">
        <v>0</v>
      </c>
      <c r="BB793">
        <v>0</v>
      </c>
      <c r="BC793">
        <v>0</v>
      </c>
      <c r="BD793">
        <v>0</v>
      </c>
      <c r="BE793">
        <v>0</v>
      </c>
      <c r="BF793">
        <v>0</v>
      </c>
      <c r="BG793" s="20">
        <v>2</v>
      </c>
      <c r="BH793" s="20">
        <v>1</v>
      </c>
      <c r="BI793" s="20">
        <v>119</v>
      </c>
      <c r="BJ793" s="20">
        <v>6</v>
      </c>
      <c r="BK793" s="20">
        <v>220</v>
      </c>
      <c r="BL793" s="20">
        <v>747</v>
      </c>
      <c r="BM793" s="20">
        <v>546</v>
      </c>
      <c r="BN793" s="20">
        <v>95</v>
      </c>
      <c r="BO793" s="20">
        <v>32</v>
      </c>
      <c r="BP793" s="20">
        <v>4542</v>
      </c>
      <c r="BQ793" s="20">
        <v>1655</v>
      </c>
      <c r="BR793" s="20">
        <v>0</v>
      </c>
      <c r="BS793" s="20">
        <v>33</v>
      </c>
      <c r="BT793" s="20">
        <v>469</v>
      </c>
      <c r="BU793" s="20">
        <v>1160</v>
      </c>
      <c r="BV793" s="20">
        <v>2666</v>
      </c>
    </row>
    <row r="794" spans="1:74" x14ac:dyDescent="0.25">
      <c r="A794" s="20" t="s">
        <v>449</v>
      </c>
      <c r="B794" s="20" t="s">
        <v>555</v>
      </c>
      <c r="C794" s="20" t="s">
        <v>556</v>
      </c>
      <c r="D794" s="1">
        <v>44606</v>
      </c>
      <c r="E794">
        <v>152</v>
      </c>
      <c r="F794">
        <v>1</v>
      </c>
      <c r="G794">
        <v>1</v>
      </c>
      <c r="H794">
        <v>0</v>
      </c>
      <c r="I794">
        <v>0</v>
      </c>
      <c r="J794">
        <v>93</v>
      </c>
      <c r="K794">
        <v>7</v>
      </c>
      <c r="L794">
        <v>17</v>
      </c>
      <c r="M794">
        <v>7</v>
      </c>
      <c r="N794">
        <v>6</v>
      </c>
      <c r="O794">
        <v>5</v>
      </c>
      <c r="P794">
        <v>0</v>
      </c>
      <c r="Q794">
        <v>1</v>
      </c>
      <c r="R794">
        <v>249</v>
      </c>
      <c r="S794">
        <v>195</v>
      </c>
      <c r="T794">
        <v>7</v>
      </c>
      <c r="U794">
        <v>15</v>
      </c>
      <c r="V794">
        <v>4</v>
      </c>
      <c r="W794">
        <v>1084</v>
      </c>
      <c r="X794">
        <v>549</v>
      </c>
      <c r="Y794">
        <v>47</v>
      </c>
      <c r="Z794">
        <v>185</v>
      </c>
      <c r="AA794">
        <v>49</v>
      </c>
      <c r="AB794">
        <v>797</v>
      </c>
      <c r="AC794">
        <v>413</v>
      </c>
      <c r="AD794">
        <v>20</v>
      </c>
      <c r="AE794">
        <v>127</v>
      </c>
      <c r="AF794">
        <v>77</v>
      </c>
      <c r="AG794">
        <v>143</v>
      </c>
      <c r="AH794">
        <v>60</v>
      </c>
      <c r="AI794">
        <v>0</v>
      </c>
      <c r="AJ794">
        <v>34</v>
      </c>
      <c r="AK794">
        <v>8</v>
      </c>
      <c r="AL794">
        <v>36</v>
      </c>
      <c r="AM794">
        <v>25</v>
      </c>
      <c r="AN794">
        <v>5</v>
      </c>
      <c r="AO794">
        <v>0</v>
      </c>
      <c r="AP794">
        <v>0</v>
      </c>
      <c r="AQ794">
        <v>0</v>
      </c>
      <c r="AR794">
        <v>0</v>
      </c>
      <c r="AS794">
        <v>0</v>
      </c>
      <c r="AT794">
        <v>0</v>
      </c>
      <c r="AU794">
        <v>0</v>
      </c>
      <c r="AV794">
        <v>0</v>
      </c>
      <c r="AW794">
        <v>0</v>
      </c>
      <c r="AX794">
        <v>0</v>
      </c>
      <c r="AY794">
        <v>0</v>
      </c>
      <c r="AZ794">
        <v>0</v>
      </c>
      <c r="BA794">
        <v>0</v>
      </c>
      <c r="BB794">
        <v>0</v>
      </c>
      <c r="BC794">
        <v>0</v>
      </c>
      <c r="BD794">
        <v>0</v>
      </c>
      <c r="BE794">
        <v>0</v>
      </c>
      <c r="BF794">
        <v>0</v>
      </c>
      <c r="BG794" s="20">
        <v>1</v>
      </c>
      <c r="BH794" s="20">
        <v>0</v>
      </c>
      <c r="BI794" s="20">
        <v>118</v>
      </c>
      <c r="BJ794" s="20">
        <v>5</v>
      </c>
      <c r="BK794" s="20">
        <v>220</v>
      </c>
      <c r="BL794" s="20">
        <v>748</v>
      </c>
      <c r="BM794" s="20">
        <v>545</v>
      </c>
      <c r="BN794" s="20">
        <v>97</v>
      </c>
      <c r="BO794" s="20">
        <v>30</v>
      </c>
      <c r="BP794" s="20">
        <v>4531</v>
      </c>
      <c r="BQ794" s="20">
        <v>1671</v>
      </c>
      <c r="BR794" s="20">
        <v>0</v>
      </c>
      <c r="BS794" s="20">
        <v>33</v>
      </c>
      <c r="BT794" s="20">
        <v>468</v>
      </c>
      <c r="BU794" s="20">
        <v>1159</v>
      </c>
      <c r="BV794" s="20">
        <v>2664</v>
      </c>
    </row>
    <row r="795" spans="1:74" x14ac:dyDescent="0.25">
      <c r="A795" s="20" t="s">
        <v>449</v>
      </c>
      <c r="B795" s="20" t="s">
        <v>547</v>
      </c>
      <c r="C795" s="20" t="s">
        <v>557</v>
      </c>
      <c r="D795" s="1">
        <v>44493</v>
      </c>
      <c r="E795">
        <v>67</v>
      </c>
      <c r="F795">
        <v>3</v>
      </c>
      <c r="G795">
        <v>1</v>
      </c>
      <c r="H795">
        <v>0</v>
      </c>
      <c r="I795">
        <v>0</v>
      </c>
      <c r="J795">
        <v>17</v>
      </c>
      <c r="K795">
        <v>8</v>
      </c>
      <c r="L795">
        <v>5</v>
      </c>
      <c r="M795">
        <v>2</v>
      </c>
      <c r="N795">
        <v>7</v>
      </c>
      <c r="O795">
        <v>0</v>
      </c>
      <c r="P795">
        <v>0</v>
      </c>
      <c r="Q795">
        <v>0</v>
      </c>
      <c r="R795">
        <v>351</v>
      </c>
      <c r="S795">
        <v>0</v>
      </c>
      <c r="T795">
        <v>108</v>
      </c>
      <c r="U795">
        <v>11</v>
      </c>
      <c r="V795">
        <v>0</v>
      </c>
      <c r="W795">
        <v>930</v>
      </c>
      <c r="X795">
        <v>0</v>
      </c>
      <c r="Y795">
        <v>38</v>
      </c>
      <c r="Z795">
        <v>145</v>
      </c>
      <c r="AA795">
        <v>8</v>
      </c>
      <c r="AB795">
        <v>647</v>
      </c>
      <c r="AC795">
        <v>16</v>
      </c>
      <c r="AD795">
        <v>75</v>
      </c>
      <c r="AE795">
        <v>137</v>
      </c>
      <c r="AF795">
        <v>12</v>
      </c>
      <c r="AG795">
        <v>35</v>
      </c>
      <c r="AH795">
        <v>0</v>
      </c>
      <c r="AI795">
        <v>0</v>
      </c>
      <c r="AJ795">
        <v>11</v>
      </c>
      <c r="AK795">
        <v>2</v>
      </c>
      <c r="AL795">
        <v>52</v>
      </c>
      <c r="AM795">
        <v>0</v>
      </c>
      <c r="AN795">
        <v>0</v>
      </c>
      <c r="AO795">
        <v>4</v>
      </c>
      <c r="AP795">
        <v>0</v>
      </c>
      <c r="AQ795">
        <v>0</v>
      </c>
      <c r="AR795">
        <v>0</v>
      </c>
      <c r="AS795">
        <v>0</v>
      </c>
      <c r="AT795">
        <v>0</v>
      </c>
      <c r="AU795">
        <v>0</v>
      </c>
      <c r="AV795">
        <v>0</v>
      </c>
      <c r="AW795">
        <v>0</v>
      </c>
      <c r="AX795">
        <v>0</v>
      </c>
      <c r="AY795">
        <v>0</v>
      </c>
      <c r="AZ795">
        <v>0</v>
      </c>
      <c r="BA795">
        <v>0</v>
      </c>
      <c r="BB795">
        <v>45</v>
      </c>
      <c r="BC795">
        <v>179</v>
      </c>
      <c r="BD795">
        <v>0</v>
      </c>
      <c r="BE795">
        <v>9</v>
      </c>
      <c r="BF795">
        <v>10</v>
      </c>
      <c r="BG795" s="20"/>
      <c r="BH795" s="20"/>
      <c r="BI795" s="20"/>
      <c r="BJ795" s="20"/>
      <c r="BK795" s="20"/>
      <c r="BL795" s="20"/>
      <c r="BM795" s="20"/>
      <c r="BN795" s="20"/>
      <c r="BO795" s="20"/>
      <c r="BP795" s="20"/>
      <c r="BQ795" s="20"/>
      <c r="BR795" s="20"/>
      <c r="BS795" s="20"/>
      <c r="BT795" s="20"/>
      <c r="BU795" s="20"/>
      <c r="BV795" s="20"/>
    </row>
    <row r="796" spans="1:74" x14ac:dyDescent="0.25">
      <c r="A796" s="20" t="s">
        <v>449</v>
      </c>
      <c r="B796" s="20" t="s">
        <v>547</v>
      </c>
      <c r="C796" s="20" t="s">
        <v>557</v>
      </c>
      <c r="D796" s="1">
        <v>44500</v>
      </c>
      <c r="E796">
        <v>67</v>
      </c>
      <c r="F796">
        <v>3</v>
      </c>
      <c r="G796">
        <v>1</v>
      </c>
      <c r="H796">
        <v>0</v>
      </c>
      <c r="I796">
        <v>0</v>
      </c>
      <c r="J796">
        <v>18</v>
      </c>
      <c r="K796">
        <v>8</v>
      </c>
      <c r="L796">
        <v>5</v>
      </c>
      <c r="M796">
        <v>2</v>
      </c>
      <c r="N796">
        <v>7</v>
      </c>
      <c r="O796">
        <v>0</v>
      </c>
      <c r="P796">
        <v>2</v>
      </c>
      <c r="Q796">
        <v>0</v>
      </c>
      <c r="R796">
        <v>351</v>
      </c>
      <c r="S796">
        <v>0</v>
      </c>
      <c r="T796">
        <v>146</v>
      </c>
      <c r="U796">
        <v>10</v>
      </c>
      <c r="V796">
        <v>0</v>
      </c>
      <c r="W796">
        <v>930</v>
      </c>
      <c r="X796">
        <v>0</v>
      </c>
      <c r="Y796">
        <v>60</v>
      </c>
      <c r="Z796">
        <v>140</v>
      </c>
      <c r="AA796">
        <v>8</v>
      </c>
      <c r="AB796">
        <v>647</v>
      </c>
      <c r="AC796">
        <v>24</v>
      </c>
      <c r="AD796">
        <v>75</v>
      </c>
      <c r="AE796">
        <v>137</v>
      </c>
      <c r="AF796">
        <v>12</v>
      </c>
      <c r="AG796">
        <v>35</v>
      </c>
      <c r="AH796">
        <v>0</v>
      </c>
      <c r="AI796">
        <v>0</v>
      </c>
      <c r="AJ796">
        <v>11</v>
      </c>
      <c r="AK796">
        <v>2</v>
      </c>
      <c r="AL796">
        <v>51</v>
      </c>
      <c r="AM796">
        <v>0</v>
      </c>
      <c r="AN796">
        <v>4</v>
      </c>
      <c r="AO796">
        <v>4</v>
      </c>
      <c r="AP796">
        <v>0</v>
      </c>
      <c r="AQ796">
        <v>0</v>
      </c>
      <c r="AR796">
        <v>0</v>
      </c>
      <c r="AS796">
        <v>0</v>
      </c>
      <c r="AT796">
        <v>0</v>
      </c>
      <c r="AU796">
        <v>0</v>
      </c>
      <c r="AV796">
        <v>0</v>
      </c>
      <c r="AW796">
        <v>0</v>
      </c>
      <c r="AX796">
        <v>0</v>
      </c>
      <c r="AY796">
        <v>0</v>
      </c>
      <c r="AZ796">
        <v>0</v>
      </c>
      <c r="BA796">
        <v>0</v>
      </c>
      <c r="BB796">
        <v>46</v>
      </c>
      <c r="BC796">
        <v>181</v>
      </c>
      <c r="BD796">
        <v>0</v>
      </c>
      <c r="BE796">
        <v>8</v>
      </c>
      <c r="BF796">
        <v>9</v>
      </c>
      <c r="BG796" s="20"/>
      <c r="BH796" s="20"/>
      <c r="BI796" s="20"/>
      <c r="BJ796" s="20"/>
      <c r="BK796" s="20"/>
      <c r="BL796" s="20"/>
      <c r="BM796" s="20"/>
      <c r="BN796" s="20"/>
      <c r="BO796" s="20"/>
      <c r="BP796" s="20"/>
      <c r="BQ796" s="20"/>
      <c r="BR796" s="20"/>
      <c r="BS796" s="20"/>
      <c r="BT796" s="20"/>
      <c r="BU796" s="20"/>
      <c r="BV796" s="20"/>
    </row>
    <row r="797" spans="1:74" x14ac:dyDescent="0.25">
      <c r="A797" s="20" t="s">
        <v>449</v>
      </c>
      <c r="B797" s="20" t="s">
        <v>547</v>
      </c>
      <c r="C797" s="20" t="s">
        <v>557</v>
      </c>
      <c r="D797" s="1">
        <v>44507</v>
      </c>
      <c r="E797">
        <v>67</v>
      </c>
      <c r="F797">
        <v>3</v>
      </c>
      <c r="G797">
        <v>1</v>
      </c>
      <c r="H797">
        <v>0</v>
      </c>
      <c r="I797">
        <v>0</v>
      </c>
      <c r="J797">
        <v>19</v>
      </c>
      <c r="K797">
        <v>8</v>
      </c>
      <c r="L797">
        <v>5</v>
      </c>
      <c r="M797">
        <v>2</v>
      </c>
      <c r="N797">
        <v>7</v>
      </c>
      <c r="O797">
        <v>3</v>
      </c>
      <c r="P797">
        <v>0</v>
      </c>
      <c r="Q797">
        <v>0</v>
      </c>
      <c r="R797">
        <v>349</v>
      </c>
      <c r="S797">
        <v>170</v>
      </c>
      <c r="T797">
        <v>44</v>
      </c>
      <c r="U797">
        <v>10</v>
      </c>
      <c r="V797">
        <v>0</v>
      </c>
      <c r="W797">
        <v>931</v>
      </c>
      <c r="X797">
        <v>105</v>
      </c>
      <c r="Y797">
        <v>177</v>
      </c>
      <c r="Z797">
        <v>139</v>
      </c>
      <c r="AA797">
        <v>8</v>
      </c>
      <c r="AB797">
        <v>645</v>
      </c>
      <c r="AC797">
        <v>28</v>
      </c>
      <c r="AD797">
        <v>74</v>
      </c>
      <c r="AE797">
        <v>136</v>
      </c>
      <c r="AF797">
        <v>13</v>
      </c>
      <c r="AG797">
        <v>35</v>
      </c>
      <c r="AH797">
        <v>0</v>
      </c>
      <c r="AI797">
        <v>8</v>
      </c>
      <c r="AJ797">
        <v>11</v>
      </c>
      <c r="AK797">
        <v>2</v>
      </c>
      <c r="AL797">
        <v>51</v>
      </c>
      <c r="AM797">
        <v>4</v>
      </c>
      <c r="AN797">
        <v>9</v>
      </c>
      <c r="AO797">
        <v>4</v>
      </c>
      <c r="AP797">
        <v>0</v>
      </c>
      <c r="AQ797">
        <v>0</v>
      </c>
      <c r="AR797">
        <v>0</v>
      </c>
      <c r="AS797">
        <v>0</v>
      </c>
      <c r="AT797">
        <v>0</v>
      </c>
      <c r="AU797">
        <v>0</v>
      </c>
      <c r="AV797">
        <v>0</v>
      </c>
      <c r="AW797">
        <v>0</v>
      </c>
      <c r="AX797">
        <v>0</v>
      </c>
      <c r="AY797">
        <v>0</v>
      </c>
      <c r="AZ797">
        <v>0</v>
      </c>
      <c r="BA797">
        <v>0</v>
      </c>
      <c r="BB797">
        <v>0</v>
      </c>
      <c r="BC797">
        <v>0</v>
      </c>
      <c r="BD797">
        <v>0</v>
      </c>
      <c r="BE797">
        <v>0</v>
      </c>
      <c r="BF797">
        <v>0</v>
      </c>
      <c r="BG797" s="20">
        <v>3</v>
      </c>
      <c r="BH797" s="20">
        <v>0</v>
      </c>
      <c r="BI797" s="20">
        <v>48</v>
      </c>
      <c r="BJ797" s="20">
        <v>7</v>
      </c>
      <c r="BK797" s="20">
        <v>284</v>
      </c>
      <c r="BL797" s="20">
        <v>551</v>
      </c>
      <c r="BM797" s="20">
        <v>391</v>
      </c>
      <c r="BN797" s="20">
        <v>12</v>
      </c>
      <c r="BO797" s="20">
        <v>36</v>
      </c>
      <c r="BP797" s="20"/>
      <c r="BQ797" s="20"/>
      <c r="BR797" s="20"/>
      <c r="BS797" s="20"/>
      <c r="BT797" s="20"/>
      <c r="BU797" s="20"/>
      <c r="BV797" s="20"/>
    </row>
    <row r="798" spans="1:74" x14ac:dyDescent="0.25">
      <c r="A798" s="20" t="s">
        <v>449</v>
      </c>
      <c r="B798" s="20" t="s">
        <v>547</v>
      </c>
      <c r="C798" s="20" t="s">
        <v>557</v>
      </c>
      <c r="D798" s="1">
        <v>44514</v>
      </c>
      <c r="E798">
        <v>68</v>
      </c>
      <c r="F798">
        <v>3</v>
      </c>
      <c r="G798">
        <v>1</v>
      </c>
      <c r="H798">
        <v>0</v>
      </c>
      <c r="I798">
        <v>0</v>
      </c>
      <c r="J798">
        <v>20</v>
      </c>
      <c r="K798">
        <v>8</v>
      </c>
      <c r="L798">
        <v>5</v>
      </c>
      <c r="M798">
        <v>2</v>
      </c>
      <c r="N798">
        <v>7</v>
      </c>
      <c r="O798">
        <v>3</v>
      </c>
      <c r="P798">
        <v>0</v>
      </c>
      <c r="Q798">
        <v>0</v>
      </c>
      <c r="R798">
        <v>348</v>
      </c>
      <c r="S798">
        <v>179</v>
      </c>
      <c r="T798">
        <v>45</v>
      </c>
      <c r="U798">
        <v>9</v>
      </c>
      <c r="V798">
        <v>0</v>
      </c>
      <c r="W798">
        <v>929</v>
      </c>
      <c r="X798">
        <v>131</v>
      </c>
      <c r="Y798">
        <v>178</v>
      </c>
      <c r="Z798">
        <v>133</v>
      </c>
      <c r="AA798">
        <v>8</v>
      </c>
      <c r="AB798">
        <v>647</v>
      </c>
      <c r="AC798">
        <v>35</v>
      </c>
      <c r="AD798">
        <v>75</v>
      </c>
      <c r="AE798">
        <v>137</v>
      </c>
      <c r="AF798">
        <v>12</v>
      </c>
      <c r="AG798">
        <v>36</v>
      </c>
      <c r="AH798">
        <v>0</v>
      </c>
      <c r="AI798">
        <v>8</v>
      </c>
      <c r="AJ798">
        <v>11</v>
      </c>
      <c r="AK798">
        <v>2</v>
      </c>
      <c r="AL798">
        <v>51</v>
      </c>
      <c r="AM798">
        <v>4</v>
      </c>
      <c r="AN798">
        <v>9</v>
      </c>
      <c r="AO798">
        <v>4</v>
      </c>
      <c r="AP798">
        <v>0</v>
      </c>
      <c r="AQ798">
        <v>0</v>
      </c>
      <c r="AR798">
        <v>0</v>
      </c>
      <c r="AS798">
        <v>0</v>
      </c>
      <c r="AT798">
        <v>0</v>
      </c>
      <c r="AU798">
        <v>0</v>
      </c>
      <c r="AV798">
        <v>0</v>
      </c>
      <c r="AW798">
        <v>0</v>
      </c>
      <c r="AX798">
        <v>0</v>
      </c>
      <c r="AY798">
        <v>0</v>
      </c>
      <c r="AZ798">
        <v>0</v>
      </c>
      <c r="BA798">
        <v>0</v>
      </c>
      <c r="BB798">
        <v>0</v>
      </c>
      <c r="BC798">
        <v>0</v>
      </c>
      <c r="BD798">
        <v>0</v>
      </c>
      <c r="BE798">
        <v>0</v>
      </c>
      <c r="BF798">
        <v>0</v>
      </c>
      <c r="BG798" s="20">
        <v>3</v>
      </c>
      <c r="BH798" s="20">
        <v>0</v>
      </c>
      <c r="BI798" s="20">
        <v>49</v>
      </c>
      <c r="BJ798" s="20">
        <v>7</v>
      </c>
      <c r="BK798" s="20">
        <v>283</v>
      </c>
      <c r="BL798" s="20">
        <v>555</v>
      </c>
      <c r="BM798" s="20">
        <v>395</v>
      </c>
      <c r="BN798" s="20">
        <v>13</v>
      </c>
      <c r="BO798" s="20">
        <v>36</v>
      </c>
      <c r="BP798" s="20"/>
      <c r="BQ798" s="20"/>
      <c r="BR798" s="20"/>
      <c r="BS798" s="20"/>
      <c r="BT798" s="20"/>
      <c r="BU798" s="20"/>
      <c r="BV798" s="20"/>
    </row>
    <row r="799" spans="1:74" x14ac:dyDescent="0.25">
      <c r="A799" s="20" t="s">
        <v>449</v>
      </c>
      <c r="B799" s="20" t="s">
        <v>547</v>
      </c>
      <c r="C799" s="20" t="s">
        <v>557</v>
      </c>
      <c r="D799" s="1">
        <v>44521</v>
      </c>
      <c r="E799">
        <v>68</v>
      </c>
      <c r="F799">
        <v>3</v>
      </c>
      <c r="G799">
        <v>1</v>
      </c>
      <c r="H799">
        <v>0</v>
      </c>
      <c r="I799">
        <v>0</v>
      </c>
      <c r="J799">
        <v>20</v>
      </c>
      <c r="K799">
        <v>8</v>
      </c>
      <c r="L799">
        <v>5</v>
      </c>
      <c r="M799">
        <v>2</v>
      </c>
      <c r="N799">
        <v>7</v>
      </c>
      <c r="O799">
        <v>3</v>
      </c>
      <c r="P799">
        <v>0</v>
      </c>
      <c r="Q799">
        <v>0</v>
      </c>
      <c r="R799">
        <v>350</v>
      </c>
      <c r="S799">
        <v>184</v>
      </c>
      <c r="T799">
        <v>46</v>
      </c>
      <c r="U799">
        <v>8</v>
      </c>
      <c r="V799">
        <v>1</v>
      </c>
      <c r="W799">
        <v>929</v>
      </c>
      <c r="X799">
        <v>149</v>
      </c>
      <c r="Y799">
        <v>179</v>
      </c>
      <c r="Z799">
        <v>130</v>
      </c>
      <c r="AA799">
        <v>8</v>
      </c>
      <c r="AB799">
        <v>649</v>
      </c>
      <c r="AC799">
        <v>47</v>
      </c>
      <c r="AD799">
        <v>76</v>
      </c>
      <c r="AE799">
        <v>136</v>
      </c>
      <c r="AF799">
        <v>13</v>
      </c>
      <c r="AG799">
        <v>36</v>
      </c>
      <c r="AH799">
        <v>1</v>
      </c>
      <c r="AI799">
        <v>8</v>
      </c>
      <c r="AJ799">
        <v>11</v>
      </c>
      <c r="AK799">
        <v>2</v>
      </c>
      <c r="AL799">
        <v>51</v>
      </c>
      <c r="AM799">
        <v>6</v>
      </c>
      <c r="AN799">
        <v>9</v>
      </c>
      <c r="AO799">
        <v>4</v>
      </c>
      <c r="AP799">
        <v>0</v>
      </c>
      <c r="AQ799">
        <v>0</v>
      </c>
      <c r="AR799">
        <v>0</v>
      </c>
      <c r="AS799">
        <v>0</v>
      </c>
      <c r="AT799">
        <v>0</v>
      </c>
      <c r="AU799">
        <v>0</v>
      </c>
      <c r="AV799">
        <v>0</v>
      </c>
      <c r="AW799">
        <v>0</v>
      </c>
      <c r="AX799">
        <v>0</v>
      </c>
      <c r="AY799">
        <v>0</v>
      </c>
      <c r="AZ799">
        <v>0</v>
      </c>
      <c r="BA799">
        <v>0</v>
      </c>
      <c r="BB799">
        <v>0</v>
      </c>
      <c r="BC799">
        <v>0</v>
      </c>
      <c r="BD799">
        <v>0</v>
      </c>
      <c r="BE799">
        <v>0</v>
      </c>
      <c r="BF799">
        <v>0</v>
      </c>
      <c r="BG799" s="20">
        <v>3</v>
      </c>
      <c r="BH799" s="20">
        <v>0</v>
      </c>
      <c r="BI799" s="20">
        <v>49</v>
      </c>
      <c r="BJ799" s="20">
        <v>7</v>
      </c>
      <c r="BK799" s="20">
        <v>284</v>
      </c>
      <c r="BL799" s="20">
        <v>559</v>
      </c>
      <c r="BM799" s="20">
        <v>396</v>
      </c>
      <c r="BN799" s="20">
        <v>13</v>
      </c>
      <c r="BO799" s="20">
        <v>36</v>
      </c>
      <c r="BP799" s="20"/>
      <c r="BQ799" s="20"/>
      <c r="BR799" s="20"/>
      <c r="BS799" s="20"/>
      <c r="BT799" s="20"/>
      <c r="BU799" s="20"/>
      <c r="BV799" s="20"/>
    </row>
    <row r="800" spans="1:74" x14ac:dyDescent="0.25">
      <c r="A800" s="20" t="s">
        <v>449</v>
      </c>
      <c r="B800" s="20" t="s">
        <v>547</v>
      </c>
      <c r="C800" s="20" t="s">
        <v>557</v>
      </c>
      <c r="D800" s="1">
        <v>44528</v>
      </c>
      <c r="E800">
        <v>68</v>
      </c>
      <c r="F800">
        <v>3</v>
      </c>
      <c r="G800">
        <v>1</v>
      </c>
      <c r="H800">
        <v>0</v>
      </c>
      <c r="I800">
        <v>0</v>
      </c>
      <c r="J800">
        <v>21</v>
      </c>
      <c r="K800">
        <v>9</v>
      </c>
      <c r="L800">
        <v>4</v>
      </c>
      <c r="M800">
        <v>2</v>
      </c>
      <c r="N800">
        <v>7</v>
      </c>
      <c r="O800">
        <v>3</v>
      </c>
      <c r="P800">
        <v>0</v>
      </c>
      <c r="Q800">
        <v>0</v>
      </c>
      <c r="R800">
        <v>351</v>
      </c>
      <c r="S800">
        <v>194</v>
      </c>
      <c r="T800">
        <v>46</v>
      </c>
      <c r="U800">
        <v>8</v>
      </c>
      <c r="V800">
        <v>1</v>
      </c>
      <c r="W800">
        <v>934</v>
      </c>
      <c r="X800">
        <v>186</v>
      </c>
      <c r="Y800">
        <v>180</v>
      </c>
      <c r="Z800">
        <v>127</v>
      </c>
      <c r="AA800">
        <v>8</v>
      </c>
      <c r="AB800">
        <v>649</v>
      </c>
      <c r="AC800">
        <v>67</v>
      </c>
      <c r="AD800">
        <v>76</v>
      </c>
      <c r="AE800">
        <v>133</v>
      </c>
      <c r="AF800">
        <v>12</v>
      </c>
      <c r="AG800">
        <v>36</v>
      </c>
      <c r="AH800">
        <v>1</v>
      </c>
      <c r="AI800">
        <v>8</v>
      </c>
      <c r="AJ800">
        <v>11</v>
      </c>
      <c r="AK800">
        <v>2</v>
      </c>
      <c r="AL800">
        <v>51</v>
      </c>
      <c r="AM800">
        <v>6</v>
      </c>
      <c r="AN800">
        <v>9</v>
      </c>
      <c r="AO800">
        <v>4</v>
      </c>
      <c r="AP800">
        <v>0</v>
      </c>
      <c r="AQ800">
        <v>0</v>
      </c>
      <c r="AR800">
        <v>0</v>
      </c>
      <c r="AS800">
        <v>0</v>
      </c>
      <c r="AT800">
        <v>0</v>
      </c>
      <c r="AU800">
        <v>0</v>
      </c>
      <c r="AV800">
        <v>0</v>
      </c>
      <c r="AW800">
        <v>0</v>
      </c>
      <c r="AX800">
        <v>0</v>
      </c>
      <c r="AY800">
        <v>0</v>
      </c>
      <c r="AZ800">
        <v>0</v>
      </c>
      <c r="BA800">
        <v>0</v>
      </c>
      <c r="BB800">
        <v>0</v>
      </c>
      <c r="BC800">
        <v>0</v>
      </c>
      <c r="BD800">
        <v>0</v>
      </c>
      <c r="BE800">
        <v>0</v>
      </c>
      <c r="BF800">
        <v>0</v>
      </c>
      <c r="BG800" s="20">
        <v>3</v>
      </c>
      <c r="BH800" s="20">
        <v>0</v>
      </c>
      <c r="BI800" s="20">
        <v>50</v>
      </c>
      <c r="BJ800" s="20">
        <v>7</v>
      </c>
      <c r="BK800" s="20">
        <v>285</v>
      </c>
      <c r="BL800" s="20">
        <v>563</v>
      </c>
      <c r="BM800" s="20">
        <v>400</v>
      </c>
      <c r="BN800" s="20">
        <v>13</v>
      </c>
      <c r="BO800" s="20">
        <v>36</v>
      </c>
      <c r="BP800" s="20"/>
      <c r="BQ800" s="20"/>
      <c r="BR800" s="20"/>
      <c r="BS800" s="20"/>
      <c r="BT800" s="20"/>
      <c r="BU800" s="20"/>
      <c r="BV800" s="20"/>
    </row>
    <row r="801" spans="1:74" x14ac:dyDescent="0.25">
      <c r="A801" s="20" t="s">
        <v>449</v>
      </c>
      <c r="B801" s="20" t="s">
        <v>547</v>
      </c>
      <c r="C801" s="20" t="s">
        <v>557</v>
      </c>
      <c r="D801" s="1">
        <v>44535</v>
      </c>
      <c r="E801">
        <v>68</v>
      </c>
      <c r="F801">
        <v>3</v>
      </c>
      <c r="G801">
        <v>1</v>
      </c>
      <c r="H801">
        <v>0</v>
      </c>
      <c r="I801">
        <v>0</v>
      </c>
      <c r="J801">
        <v>24</v>
      </c>
      <c r="K801">
        <v>9</v>
      </c>
      <c r="L801">
        <v>4</v>
      </c>
      <c r="M801">
        <v>2</v>
      </c>
      <c r="N801">
        <v>7</v>
      </c>
      <c r="O801">
        <v>3</v>
      </c>
      <c r="P801">
        <v>0</v>
      </c>
      <c r="Q801">
        <v>0</v>
      </c>
      <c r="R801">
        <v>351</v>
      </c>
      <c r="S801">
        <v>203</v>
      </c>
      <c r="T801">
        <v>46</v>
      </c>
      <c r="U801">
        <v>8</v>
      </c>
      <c r="V801">
        <v>1</v>
      </c>
      <c r="W801">
        <v>934</v>
      </c>
      <c r="X801">
        <v>214</v>
      </c>
      <c r="Y801">
        <v>178</v>
      </c>
      <c r="Z801">
        <v>126</v>
      </c>
      <c r="AA801">
        <v>7</v>
      </c>
      <c r="AB801">
        <v>649</v>
      </c>
      <c r="AC801">
        <v>110</v>
      </c>
      <c r="AD801">
        <v>75</v>
      </c>
      <c r="AE801">
        <v>132</v>
      </c>
      <c r="AF801">
        <v>13</v>
      </c>
      <c r="AG801">
        <v>36</v>
      </c>
      <c r="AH801">
        <v>1</v>
      </c>
      <c r="AI801">
        <v>8</v>
      </c>
      <c r="AJ801">
        <v>11</v>
      </c>
      <c r="AK801">
        <v>2</v>
      </c>
      <c r="AL801">
        <v>51</v>
      </c>
      <c r="AM801">
        <v>8</v>
      </c>
      <c r="AN801">
        <v>9</v>
      </c>
      <c r="AO801">
        <v>4</v>
      </c>
      <c r="AP801">
        <v>0</v>
      </c>
      <c r="AQ801">
        <v>0</v>
      </c>
      <c r="AR801">
        <v>0</v>
      </c>
      <c r="AS801">
        <v>0</v>
      </c>
      <c r="AT801">
        <v>0</v>
      </c>
      <c r="AU801">
        <v>0</v>
      </c>
      <c r="AV801">
        <v>0</v>
      </c>
      <c r="AW801">
        <v>0</v>
      </c>
      <c r="AX801">
        <v>0</v>
      </c>
      <c r="AY801">
        <v>0</v>
      </c>
      <c r="AZ801">
        <v>0</v>
      </c>
      <c r="BA801">
        <v>0</v>
      </c>
      <c r="BB801">
        <v>0</v>
      </c>
      <c r="BC801">
        <v>0</v>
      </c>
      <c r="BD801">
        <v>0</v>
      </c>
      <c r="BE801">
        <v>0</v>
      </c>
      <c r="BF801">
        <v>0</v>
      </c>
      <c r="BG801" s="20">
        <v>3</v>
      </c>
      <c r="BH801" s="20">
        <v>0</v>
      </c>
      <c r="BI801" s="20">
        <v>50</v>
      </c>
      <c r="BJ801" s="20">
        <v>7</v>
      </c>
      <c r="BK801" s="20">
        <v>285</v>
      </c>
      <c r="BL801" s="20">
        <v>565</v>
      </c>
      <c r="BM801" s="20">
        <v>401</v>
      </c>
      <c r="BN801" s="20">
        <v>13</v>
      </c>
      <c r="BO801" s="20">
        <v>36</v>
      </c>
      <c r="BP801" s="20"/>
      <c r="BQ801" s="20"/>
      <c r="BR801" s="20"/>
      <c r="BS801" s="20"/>
      <c r="BT801" s="20"/>
      <c r="BU801" s="20"/>
      <c r="BV801" s="20"/>
    </row>
    <row r="802" spans="1:74" x14ac:dyDescent="0.25">
      <c r="A802" s="20" t="s">
        <v>449</v>
      </c>
      <c r="B802" s="20" t="s">
        <v>547</v>
      </c>
      <c r="C802" s="20" t="s">
        <v>557</v>
      </c>
      <c r="D802" s="1">
        <v>44542</v>
      </c>
      <c r="E802">
        <v>68</v>
      </c>
      <c r="F802">
        <v>3</v>
      </c>
      <c r="G802">
        <v>1</v>
      </c>
      <c r="H802">
        <v>0</v>
      </c>
      <c r="I802">
        <v>0</v>
      </c>
      <c r="J802">
        <v>25</v>
      </c>
      <c r="K802">
        <v>9</v>
      </c>
      <c r="L802">
        <v>4</v>
      </c>
      <c r="M802">
        <v>2</v>
      </c>
      <c r="N802">
        <v>7</v>
      </c>
      <c r="O802">
        <v>5</v>
      </c>
      <c r="P802">
        <v>0</v>
      </c>
      <c r="Q802">
        <v>0</v>
      </c>
      <c r="R802">
        <v>351</v>
      </c>
      <c r="S802">
        <v>211</v>
      </c>
      <c r="T802">
        <v>47</v>
      </c>
      <c r="U802">
        <v>8</v>
      </c>
      <c r="V802">
        <v>0</v>
      </c>
      <c r="W802">
        <v>937</v>
      </c>
      <c r="X802">
        <v>240</v>
      </c>
      <c r="Y802">
        <v>180</v>
      </c>
      <c r="Z802">
        <v>125</v>
      </c>
      <c r="AA802">
        <v>6</v>
      </c>
      <c r="AB802">
        <v>651</v>
      </c>
      <c r="AC802">
        <v>140</v>
      </c>
      <c r="AD802">
        <v>76</v>
      </c>
      <c r="AE802">
        <v>132</v>
      </c>
      <c r="AF802">
        <v>11</v>
      </c>
      <c r="AG802">
        <v>36</v>
      </c>
      <c r="AH802">
        <v>1</v>
      </c>
      <c r="AI802">
        <v>8</v>
      </c>
      <c r="AJ802">
        <v>11</v>
      </c>
      <c r="AK802">
        <v>2</v>
      </c>
      <c r="AL802">
        <v>51</v>
      </c>
      <c r="AM802">
        <v>19</v>
      </c>
      <c r="AN802">
        <v>9</v>
      </c>
      <c r="AO802">
        <v>4</v>
      </c>
      <c r="AP802">
        <v>0</v>
      </c>
      <c r="AQ802">
        <v>0</v>
      </c>
      <c r="AR802">
        <v>0</v>
      </c>
      <c r="AS802">
        <v>0</v>
      </c>
      <c r="AT802">
        <v>0</v>
      </c>
      <c r="AU802">
        <v>0</v>
      </c>
      <c r="AV802">
        <v>0</v>
      </c>
      <c r="AW802">
        <v>0</v>
      </c>
      <c r="AX802">
        <v>0</v>
      </c>
      <c r="AY802">
        <v>0</v>
      </c>
      <c r="AZ802">
        <v>0</v>
      </c>
      <c r="BA802">
        <v>0</v>
      </c>
      <c r="BB802">
        <v>0</v>
      </c>
      <c r="BC802">
        <v>0</v>
      </c>
      <c r="BD802">
        <v>0</v>
      </c>
      <c r="BE802">
        <v>0</v>
      </c>
      <c r="BF802">
        <v>0</v>
      </c>
      <c r="BG802" s="20">
        <v>3</v>
      </c>
      <c r="BH802" s="20">
        <v>0</v>
      </c>
      <c r="BI802" s="20">
        <v>50</v>
      </c>
      <c r="BJ802" s="20">
        <v>7</v>
      </c>
      <c r="BK802" s="20">
        <v>285</v>
      </c>
      <c r="BL802" s="20">
        <v>572</v>
      </c>
      <c r="BM802" s="20">
        <v>404</v>
      </c>
      <c r="BN802" s="20">
        <v>13</v>
      </c>
      <c r="BO802" s="20">
        <v>36</v>
      </c>
      <c r="BP802" s="20"/>
      <c r="BQ802" s="20"/>
      <c r="BR802" s="20"/>
      <c r="BS802" s="20"/>
      <c r="BT802" s="20"/>
      <c r="BU802" s="20"/>
      <c r="BV802" s="20"/>
    </row>
    <row r="803" spans="1:74" x14ac:dyDescent="0.25">
      <c r="A803" s="20" t="s">
        <v>449</v>
      </c>
      <c r="B803" s="20" t="s">
        <v>547</v>
      </c>
      <c r="C803" s="20" t="s">
        <v>557</v>
      </c>
      <c r="D803" s="1">
        <v>44549</v>
      </c>
      <c r="E803">
        <v>67</v>
      </c>
      <c r="F803">
        <v>2</v>
      </c>
      <c r="G803">
        <v>2</v>
      </c>
      <c r="H803">
        <v>0</v>
      </c>
      <c r="I803">
        <v>0</v>
      </c>
      <c r="J803">
        <v>31</v>
      </c>
      <c r="K803">
        <v>9</v>
      </c>
      <c r="L803">
        <v>4</v>
      </c>
      <c r="M803">
        <v>1</v>
      </c>
      <c r="N803">
        <v>7</v>
      </c>
      <c r="O803">
        <v>5</v>
      </c>
      <c r="P803">
        <v>0</v>
      </c>
      <c r="Q803">
        <v>0</v>
      </c>
      <c r="R803">
        <v>350</v>
      </c>
      <c r="S803">
        <v>218</v>
      </c>
      <c r="T803">
        <v>46</v>
      </c>
      <c r="U803">
        <v>8</v>
      </c>
      <c r="V803">
        <v>0</v>
      </c>
      <c r="W803">
        <v>938</v>
      </c>
      <c r="X803">
        <v>268</v>
      </c>
      <c r="Y803">
        <v>179</v>
      </c>
      <c r="Z803">
        <v>125</v>
      </c>
      <c r="AA803">
        <v>6</v>
      </c>
      <c r="AB803">
        <v>650</v>
      </c>
      <c r="AC803">
        <v>172</v>
      </c>
      <c r="AD803">
        <v>75</v>
      </c>
      <c r="AE803">
        <v>133</v>
      </c>
      <c r="AF803">
        <v>11</v>
      </c>
      <c r="AG803">
        <v>36</v>
      </c>
      <c r="AH803">
        <v>3</v>
      </c>
      <c r="AI803">
        <v>8</v>
      </c>
      <c r="AJ803">
        <v>11</v>
      </c>
      <c r="AK803">
        <v>2</v>
      </c>
      <c r="AL803">
        <v>52</v>
      </c>
      <c r="AM803">
        <v>22</v>
      </c>
      <c r="AN803">
        <v>10</v>
      </c>
      <c r="AO803">
        <v>3</v>
      </c>
      <c r="AP803">
        <v>0</v>
      </c>
      <c r="AQ803">
        <v>0</v>
      </c>
      <c r="AR803">
        <v>0</v>
      </c>
      <c r="AS803">
        <v>0</v>
      </c>
      <c r="AT803">
        <v>0</v>
      </c>
      <c r="AU803">
        <v>0</v>
      </c>
      <c r="AV803">
        <v>0</v>
      </c>
      <c r="AW803">
        <v>0</v>
      </c>
      <c r="AX803">
        <v>0</v>
      </c>
      <c r="AY803">
        <v>0</v>
      </c>
      <c r="AZ803">
        <v>0</v>
      </c>
      <c r="BA803">
        <v>0</v>
      </c>
      <c r="BB803">
        <v>0</v>
      </c>
      <c r="BC803">
        <v>0</v>
      </c>
      <c r="BD803">
        <v>0</v>
      </c>
      <c r="BE803">
        <v>0</v>
      </c>
      <c r="BF803">
        <v>0</v>
      </c>
      <c r="BG803" s="20">
        <v>2</v>
      </c>
      <c r="BH803" s="20">
        <v>0</v>
      </c>
      <c r="BI803" s="20">
        <v>49</v>
      </c>
      <c r="BJ803" s="20">
        <v>7</v>
      </c>
      <c r="BK803" s="20">
        <v>286</v>
      </c>
      <c r="BL803" s="20">
        <v>576</v>
      </c>
      <c r="BM803" s="20">
        <v>406</v>
      </c>
      <c r="BN803" s="20">
        <v>14</v>
      </c>
      <c r="BO803" s="20">
        <v>37</v>
      </c>
      <c r="BP803" s="20">
        <v>3027</v>
      </c>
      <c r="BQ803" s="20">
        <v>367</v>
      </c>
      <c r="BR803" s="20">
        <v>0</v>
      </c>
      <c r="BS803" s="20">
        <v>355</v>
      </c>
      <c r="BT803" s="20">
        <v>966</v>
      </c>
      <c r="BU803" s="20">
        <v>96</v>
      </c>
      <c r="BV803" s="20">
        <v>1442</v>
      </c>
    </row>
    <row r="804" spans="1:74" x14ac:dyDescent="0.25">
      <c r="A804" s="20" t="s">
        <v>449</v>
      </c>
      <c r="B804" s="20" t="s">
        <v>547</v>
      </c>
      <c r="C804" s="20" t="s">
        <v>557</v>
      </c>
      <c r="D804" s="1">
        <v>44558</v>
      </c>
      <c r="E804">
        <v>67</v>
      </c>
      <c r="F804">
        <v>2</v>
      </c>
      <c r="G804">
        <v>2</v>
      </c>
      <c r="H804">
        <v>0</v>
      </c>
      <c r="I804">
        <v>0</v>
      </c>
      <c r="J804">
        <v>33</v>
      </c>
      <c r="K804">
        <v>9</v>
      </c>
      <c r="L804">
        <v>4</v>
      </c>
      <c r="M804">
        <v>1</v>
      </c>
      <c r="N804">
        <v>7</v>
      </c>
      <c r="O804">
        <v>5</v>
      </c>
      <c r="P804">
        <v>0</v>
      </c>
      <c r="Q804">
        <v>0</v>
      </c>
      <c r="R804">
        <v>350</v>
      </c>
      <c r="S804">
        <v>227</v>
      </c>
      <c r="T804">
        <v>46</v>
      </c>
      <c r="U804">
        <v>8</v>
      </c>
      <c r="V804">
        <v>0</v>
      </c>
      <c r="W804">
        <v>940</v>
      </c>
      <c r="X804">
        <v>296</v>
      </c>
      <c r="Y804">
        <v>180</v>
      </c>
      <c r="Z804">
        <v>124</v>
      </c>
      <c r="AA804">
        <v>5</v>
      </c>
      <c r="AB804">
        <v>655</v>
      </c>
      <c r="AC804">
        <v>203</v>
      </c>
      <c r="AD804">
        <v>73</v>
      </c>
      <c r="AE804">
        <v>135</v>
      </c>
      <c r="AF804">
        <v>13</v>
      </c>
      <c r="AG804">
        <v>36</v>
      </c>
      <c r="AH804">
        <v>4</v>
      </c>
      <c r="AI804">
        <v>8</v>
      </c>
      <c r="AJ804">
        <v>11</v>
      </c>
      <c r="AK804">
        <v>2</v>
      </c>
      <c r="AL804">
        <v>51</v>
      </c>
      <c r="AM804">
        <v>26</v>
      </c>
      <c r="AN804">
        <v>10</v>
      </c>
      <c r="AO804">
        <v>3</v>
      </c>
      <c r="AP804">
        <v>0</v>
      </c>
      <c r="AQ804">
        <v>0</v>
      </c>
      <c r="AR804">
        <v>0</v>
      </c>
      <c r="AS804">
        <v>0</v>
      </c>
      <c r="AT804">
        <v>0</v>
      </c>
      <c r="AU804">
        <v>0</v>
      </c>
      <c r="AV804">
        <v>0</v>
      </c>
      <c r="AW804">
        <v>0</v>
      </c>
      <c r="AX804">
        <v>0</v>
      </c>
      <c r="AY804">
        <v>0</v>
      </c>
      <c r="AZ804">
        <v>0</v>
      </c>
      <c r="BA804">
        <v>0</v>
      </c>
      <c r="BB804">
        <v>0</v>
      </c>
      <c r="BC804">
        <v>0</v>
      </c>
      <c r="BD804">
        <v>0</v>
      </c>
      <c r="BE804">
        <v>0</v>
      </c>
      <c r="BF804">
        <v>0</v>
      </c>
      <c r="BG804" s="20">
        <v>2</v>
      </c>
      <c r="BH804" s="20">
        <v>0</v>
      </c>
      <c r="BI804" s="20">
        <v>49</v>
      </c>
      <c r="BJ804" s="20">
        <v>7</v>
      </c>
      <c r="BK804" s="20">
        <v>286</v>
      </c>
      <c r="BL804" s="20">
        <v>579</v>
      </c>
      <c r="BM804" s="20">
        <v>409</v>
      </c>
      <c r="BN804" s="20">
        <v>14</v>
      </c>
      <c r="BO804" s="20">
        <v>36</v>
      </c>
      <c r="BP804" s="20">
        <v>3032</v>
      </c>
      <c r="BQ804" s="20">
        <v>516</v>
      </c>
      <c r="BR804" s="20">
        <v>0</v>
      </c>
      <c r="BS804" s="20">
        <v>351</v>
      </c>
      <c r="BT804" s="20">
        <v>966</v>
      </c>
      <c r="BU804" s="20">
        <v>96</v>
      </c>
      <c r="BV804" s="20">
        <v>1463</v>
      </c>
    </row>
    <row r="805" spans="1:74" x14ac:dyDescent="0.25">
      <c r="A805" s="20" t="s">
        <v>449</v>
      </c>
      <c r="B805" s="20" t="s">
        <v>547</v>
      </c>
      <c r="C805" s="20" t="s">
        <v>557</v>
      </c>
      <c r="D805" s="1">
        <v>44564</v>
      </c>
      <c r="E805">
        <v>67</v>
      </c>
      <c r="F805">
        <v>2</v>
      </c>
      <c r="G805">
        <v>2</v>
      </c>
      <c r="H805">
        <v>0</v>
      </c>
      <c r="I805">
        <v>0</v>
      </c>
      <c r="J805">
        <v>38</v>
      </c>
      <c r="K805">
        <v>9</v>
      </c>
      <c r="L805">
        <v>4</v>
      </c>
      <c r="M805">
        <v>1</v>
      </c>
      <c r="N805">
        <v>7</v>
      </c>
      <c r="O805">
        <v>5</v>
      </c>
      <c r="P805">
        <v>0</v>
      </c>
      <c r="Q805">
        <v>0</v>
      </c>
      <c r="R805">
        <v>352</v>
      </c>
      <c r="S805">
        <v>228</v>
      </c>
      <c r="T805">
        <v>47</v>
      </c>
      <c r="U805">
        <v>9</v>
      </c>
      <c r="V805">
        <v>0</v>
      </c>
      <c r="W805">
        <v>941</v>
      </c>
      <c r="X805">
        <v>307</v>
      </c>
      <c r="Y805">
        <v>179</v>
      </c>
      <c r="Z805">
        <v>123</v>
      </c>
      <c r="AA805">
        <v>6</v>
      </c>
      <c r="AB805">
        <v>656</v>
      </c>
      <c r="AC805">
        <v>212</v>
      </c>
      <c r="AD805">
        <v>72</v>
      </c>
      <c r="AE805">
        <v>135</v>
      </c>
      <c r="AF805">
        <v>14</v>
      </c>
      <c r="AG805">
        <v>36</v>
      </c>
      <c r="AH805">
        <v>5</v>
      </c>
      <c r="AI805">
        <v>8</v>
      </c>
      <c r="AJ805">
        <v>11</v>
      </c>
      <c r="AK805">
        <v>2</v>
      </c>
      <c r="AL805">
        <v>51</v>
      </c>
      <c r="AM805">
        <v>26</v>
      </c>
      <c r="AN805">
        <v>9</v>
      </c>
      <c r="AO805">
        <v>3</v>
      </c>
      <c r="AP805">
        <v>0</v>
      </c>
      <c r="AQ805">
        <v>0</v>
      </c>
      <c r="AR805">
        <v>0</v>
      </c>
      <c r="AS805">
        <v>0</v>
      </c>
      <c r="AT805">
        <v>0</v>
      </c>
      <c r="AU805">
        <v>0</v>
      </c>
      <c r="AV805">
        <v>0</v>
      </c>
      <c r="AW805">
        <v>0</v>
      </c>
      <c r="AX805">
        <v>0</v>
      </c>
      <c r="AY805">
        <v>0</v>
      </c>
      <c r="AZ805">
        <v>0</v>
      </c>
      <c r="BA805">
        <v>0</v>
      </c>
      <c r="BB805">
        <v>0</v>
      </c>
      <c r="BC805">
        <v>0</v>
      </c>
      <c r="BD805">
        <v>0</v>
      </c>
      <c r="BE805">
        <v>0</v>
      </c>
      <c r="BF805">
        <v>0</v>
      </c>
      <c r="BG805" s="20">
        <v>2</v>
      </c>
      <c r="BH805" s="20">
        <v>0</v>
      </c>
      <c r="BI805" s="20">
        <v>50</v>
      </c>
      <c r="BJ805" s="20">
        <v>7</v>
      </c>
      <c r="BK805" s="20">
        <v>287</v>
      </c>
      <c r="BL805" s="20">
        <v>580</v>
      </c>
      <c r="BM805" s="20">
        <v>412</v>
      </c>
      <c r="BN805" s="20">
        <v>14</v>
      </c>
      <c r="BO805" s="20">
        <v>36</v>
      </c>
      <c r="BP805" s="20">
        <v>3035</v>
      </c>
      <c r="BQ805" s="20">
        <v>555</v>
      </c>
      <c r="BR805" s="20">
        <v>0</v>
      </c>
      <c r="BS805" s="20">
        <v>351</v>
      </c>
      <c r="BT805" s="20">
        <v>963</v>
      </c>
      <c r="BU805" s="20">
        <v>95</v>
      </c>
      <c r="BV805" s="20">
        <v>1470</v>
      </c>
    </row>
    <row r="806" spans="1:74" x14ac:dyDescent="0.25">
      <c r="A806" s="20" t="s">
        <v>449</v>
      </c>
      <c r="B806" s="20" t="s">
        <v>547</v>
      </c>
      <c r="C806" s="20" t="s">
        <v>557</v>
      </c>
      <c r="D806" s="1">
        <v>44570</v>
      </c>
      <c r="E806">
        <v>67</v>
      </c>
      <c r="F806">
        <v>2</v>
      </c>
      <c r="G806">
        <v>2</v>
      </c>
      <c r="H806">
        <v>0</v>
      </c>
      <c r="I806">
        <v>0</v>
      </c>
      <c r="J806">
        <v>38</v>
      </c>
      <c r="K806">
        <v>9</v>
      </c>
      <c r="L806">
        <v>4</v>
      </c>
      <c r="M806">
        <v>1</v>
      </c>
      <c r="N806">
        <v>7</v>
      </c>
      <c r="O806">
        <v>5</v>
      </c>
      <c r="P806">
        <v>0</v>
      </c>
      <c r="Q806">
        <v>0</v>
      </c>
      <c r="R806">
        <v>350</v>
      </c>
      <c r="S806">
        <v>229</v>
      </c>
      <c r="T806">
        <v>46</v>
      </c>
      <c r="U806">
        <v>9</v>
      </c>
      <c r="V806">
        <v>0</v>
      </c>
      <c r="W806">
        <v>938</v>
      </c>
      <c r="X806">
        <v>323</v>
      </c>
      <c r="Y806">
        <v>181</v>
      </c>
      <c r="Z806">
        <v>121</v>
      </c>
      <c r="AA806">
        <v>6</v>
      </c>
      <c r="AB806">
        <v>656</v>
      </c>
      <c r="AC806">
        <v>222</v>
      </c>
      <c r="AD806">
        <v>71</v>
      </c>
      <c r="AE806">
        <v>133</v>
      </c>
      <c r="AF806">
        <v>15</v>
      </c>
      <c r="AG806">
        <v>36</v>
      </c>
      <c r="AH806">
        <v>6</v>
      </c>
      <c r="AI806">
        <v>8</v>
      </c>
      <c r="AJ806">
        <v>11</v>
      </c>
      <c r="AK806">
        <v>2</v>
      </c>
      <c r="AL806">
        <v>51</v>
      </c>
      <c r="AM806">
        <v>27</v>
      </c>
      <c r="AN806">
        <v>9</v>
      </c>
      <c r="AO806">
        <v>3</v>
      </c>
      <c r="AP806">
        <v>0</v>
      </c>
      <c r="AQ806">
        <v>0</v>
      </c>
      <c r="AR806">
        <v>0</v>
      </c>
      <c r="AS806">
        <v>0</v>
      </c>
      <c r="AT806">
        <v>0</v>
      </c>
      <c r="AU806">
        <v>0</v>
      </c>
      <c r="AV806">
        <v>0</v>
      </c>
      <c r="AW806">
        <v>0</v>
      </c>
      <c r="AX806">
        <v>0</v>
      </c>
      <c r="AY806">
        <v>0</v>
      </c>
      <c r="AZ806">
        <v>0</v>
      </c>
      <c r="BA806">
        <v>0</v>
      </c>
      <c r="BB806">
        <v>0</v>
      </c>
      <c r="BC806">
        <v>0</v>
      </c>
      <c r="BD806">
        <v>0</v>
      </c>
      <c r="BE806">
        <v>0</v>
      </c>
      <c r="BF806">
        <v>0</v>
      </c>
      <c r="BG806" s="20">
        <v>2</v>
      </c>
      <c r="BH806" s="20">
        <v>0</v>
      </c>
      <c r="BI806" s="20">
        <v>50</v>
      </c>
      <c r="BJ806" s="20">
        <v>7</v>
      </c>
      <c r="BK806" s="20">
        <v>286</v>
      </c>
      <c r="BL806" s="20">
        <v>579</v>
      </c>
      <c r="BM806" s="20">
        <v>413</v>
      </c>
      <c r="BN806" s="20">
        <v>15</v>
      </c>
      <c r="BO806" s="20">
        <v>36</v>
      </c>
      <c r="BP806" s="20">
        <v>3026</v>
      </c>
      <c r="BQ806" s="20">
        <v>607</v>
      </c>
      <c r="BR806" s="20">
        <v>0</v>
      </c>
      <c r="BS806" s="20">
        <v>345</v>
      </c>
      <c r="BT806" s="20">
        <v>956</v>
      </c>
      <c r="BU806" s="20">
        <v>100</v>
      </c>
      <c r="BV806" s="20">
        <v>1474</v>
      </c>
    </row>
    <row r="807" spans="1:74" x14ac:dyDescent="0.25">
      <c r="A807" s="20" t="s">
        <v>449</v>
      </c>
      <c r="B807" s="20" t="s">
        <v>547</v>
      </c>
      <c r="C807" s="20" t="s">
        <v>557</v>
      </c>
      <c r="D807" s="1">
        <v>44577</v>
      </c>
      <c r="E807">
        <v>67</v>
      </c>
      <c r="F807">
        <v>2</v>
      </c>
      <c r="G807">
        <v>2</v>
      </c>
      <c r="H807">
        <v>0</v>
      </c>
      <c r="I807">
        <v>0</v>
      </c>
      <c r="J807">
        <v>38</v>
      </c>
      <c r="K807">
        <v>9</v>
      </c>
      <c r="L807">
        <v>4</v>
      </c>
      <c r="M807">
        <v>1</v>
      </c>
      <c r="N807">
        <v>7</v>
      </c>
      <c r="O807">
        <v>5</v>
      </c>
      <c r="P807">
        <v>0</v>
      </c>
      <c r="Q807">
        <v>0</v>
      </c>
      <c r="R807">
        <v>349</v>
      </c>
      <c r="S807">
        <v>233</v>
      </c>
      <c r="T807">
        <v>44</v>
      </c>
      <c r="U807">
        <v>9</v>
      </c>
      <c r="V807">
        <v>0</v>
      </c>
      <c r="W807">
        <v>936</v>
      </c>
      <c r="X807">
        <v>332</v>
      </c>
      <c r="Y807">
        <v>180</v>
      </c>
      <c r="Z807">
        <v>120</v>
      </c>
      <c r="AA807">
        <v>6</v>
      </c>
      <c r="AB807">
        <v>657</v>
      </c>
      <c r="AC807">
        <v>227</v>
      </c>
      <c r="AD807">
        <v>70</v>
      </c>
      <c r="AE807">
        <v>133</v>
      </c>
      <c r="AF807">
        <v>14</v>
      </c>
      <c r="AG807">
        <v>35</v>
      </c>
      <c r="AH807">
        <v>7</v>
      </c>
      <c r="AI807">
        <v>8</v>
      </c>
      <c r="AJ807">
        <v>10</v>
      </c>
      <c r="AK807">
        <v>2</v>
      </c>
      <c r="AL807">
        <v>51</v>
      </c>
      <c r="AM807">
        <v>27</v>
      </c>
      <c r="AN807">
        <v>9</v>
      </c>
      <c r="AO807">
        <v>3</v>
      </c>
      <c r="AP807">
        <v>0</v>
      </c>
      <c r="AQ807">
        <v>0</v>
      </c>
      <c r="AR807">
        <v>0</v>
      </c>
      <c r="AS807">
        <v>0</v>
      </c>
      <c r="AT807">
        <v>0</v>
      </c>
      <c r="AU807">
        <v>0</v>
      </c>
      <c r="AV807">
        <v>0</v>
      </c>
      <c r="AW807">
        <v>0</v>
      </c>
      <c r="AX807">
        <v>0</v>
      </c>
      <c r="AY807">
        <v>0</v>
      </c>
      <c r="AZ807">
        <v>0</v>
      </c>
      <c r="BA807">
        <v>0</v>
      </c>
      <c r="BB807">
        <v>0</v>
      </c>
      <c r="BC807">
        <v>0</v>
      </c>
      <c r="BD807">
        <v>0</v>
      </c>
      <c r="BE807">
        <v>0</v>
      </c>
      <c r="BF807">
        <v>0</v>
      </c>
      <c r="BG807" s="20">
        <v>2</v>
      </c>
      <c r="BH807" s="20">
        <v>0</v>
      </c>
      <c r="BI807" s="20">
        <v>50</v>
      </c>
      <c r="BJ807" s="20">
        <v>7</v>
      </c>
      <c r="BK807" s="20">
        <v>287</v>
      </c>
      <c r="BL807" s="20">
        <v>580</v>
      </c>
      <c r="BM807" s="20">
        <v>415</v>
      </c>
      <c r="BN807" s="20">
        <v>15</v>
      </c>
      <c r="BO807" s="20">
        <v>36</v>
      </c>
      <c r="BP807" s="20">
        <v>3023</v>
      </c>
      <c r="BQ807" s="20">
        <v>637</v>
      </c>
      <c r="BR807" s="20">
        <v>0</v>
      </c>
      <c r="BS807" s="20">
        <v>340</v>
      </c>
      <c r="BT807" s="20">
        <v>947</v>
      </c>
      <c r="BU807" s="20">
        <v>105</v>
      </c>
      <c r="BV807" s="20">
        <v>1479</v>
      </c>
    </row>
    <row r="808" spans="1:74" x14ac:dyDescent="0.25">
      <c r="A808" s="20" t="s">
        <v>449</v>
      </c>
      <c r="B808" s="20" t="s">
        <v>547</v>
      </c>
      <c r="C808" s="20" t="s">
        <v>557</v>
      </c>
      <c r="D808" s="1">
        <v>44584</v>
      </c>
      <c r="E808">
        <v>67</v>
      </c>
      <c r="F808">
        <v>2</v>
      </c>
      <c r="G808">
        <v>2</v>
      </c>
      <c r="H808">
        <v>0</v>
      </c>
      <c r="I808">
        <v>0</v>
      </c>
      <c r="J808">
        <v>39</v>
      </c>
      <c r="K808">
        <v>9</v>
      </c>
      <c r="L808">
        <v>4</v>
      </c>
      <c r="M808">
        <v>1</v>
      </c>
      <c r="N808">
        <v>7</v>
      </c>
      <c r="O808">
        <v>5</v>
      </c>
      <c r="P808">
        <v>0</v>
      </c>
      <c r="Q808">
        <v>0</v>
      </c>
      <c r="R808">
        <v>350</v>
      </c>
      <c r="S808">
        <v>234</v>
      </c>
      <c r="T808">
        <v>44</v>
      </c>
      <c r="U808">
        <v>9</v>
      </c>
      <c r="V808">
        <v>0</v>
      </c>
      <c r="W808">
        <v>938</v>
      </c>
      <c r="X808">
        <v>331</v>
      </c>
      <c r="Y808">
        <v>181</v>
      </c>
      <c r="Z808">
        <v>121</v>
      </c>
      <c r="AA808">
        <v>6</v>
      </c>
      <c r="AB808">
        <v>658</v>
      </c>
      <c r="AC808">
        <v>230</v>
      </c>
      <c r="AD808">
        <v>70</v>
      </c>
      <c r="AE808">
        <v>133</v>
      </c>
      <c r="AF808">
        <v>14</v>
      </c>
      <c r="AG808">
        <v>34</v>
      </c>
      <c r="AH808">
        <v>7</v>
      </c>
      <c r="AI808">
        <v>8</v>
      </c>
      <c r="AJ808">
        <v>10</v>
      </c>
      <c r="AK808">
        <v>2</v>
      </c>
      <c r="AL808">
        <v>51</v>
      </c>
      <c r="AM808">
        <v>27</v>
      </c>
      <c r="AN808">
        <v>9</v>
      </c>
      <c r="AO808">
        <v>3</v>
      </c>
      <c r="AP808">
        <v>0</v>
      </c>
      <c r="AQ808">
        <v>0</v>
      </c>
      <c r="AR808">
        <v>0</v>
      </c>
      <c r="AS808">
        <v>0</v>
      </c>
      <c r="AT808">
        <v>0</v>
      </c>
      <c r="AU808">
        <v>0</v>
      </c>
      <c r="AV808">
        <v>0</v>
      </c>
      <c r="AW808">
        <v>0</v>
      </c>
      <c r="AX808">
        <v>0</v>
      </c>
      <c r="AY808">
        <v>0</v>
      </c>
      <c r="AZ808">
        <v>0</v>
      </c>
      <c r="BA808">
        <v>0</v>
      </c>
      <c r="BB808">
        <v>0</v>
      </c>
      <c r="BC808">
        <v>0</v>
      </c>
      <c r="BD808">
        <v>0</v>
      </c>
      <c r="BE808">
        <v>0</v>
      </c>
      <c r="BF808">
        <v>0</v>
      </c>
      <c r="BG808" s="20">
        <v>2</v>
      </c>
      <c r="BH808" s="20">
        <v>0</v>
      </c>
      <c r="BI808" s="20">
        <v>50</v>
      </c>
      <c r="BJ808" s="20">
        <v>7</v>
      </c>
      <c r="BK808" s="20">
        <v>287</v>
      </c>
      <c r="BL808" s="20">
        <v>580</v>
      </c>
      <c r="BM808" s="20">
        <v>417</v>
      </c>
      <c r="BN808" s="20">
        <v>14</v>
      </c>
      <c r="BO808" s="20">
        <v>36</v>
      </c>
      <c r="BP808" s="20">
        <v>3022</v>
      </c>
      <c r="BQ808" s="20">
        <v>651</v>
      </c>
      <c r="BR808" s="20">
        <v>0</v>
      </c>
      <c r="BS808" s="20">
        <v>336</v>
      </c>
      <c r="BT808" s="20">
        <v>941</v>
      </c>
      <c r="BU808" s="20">
        <v>108</v>
      </c>
      <c r="BV808" s="20">
        <v>1486</v>
      </c>
    </row>
    <row r="809" spans="1:74" x14ac:dyDescent="0.25">
      <c r="A809" s="20" t="s">
        <v>449</v>
      </c>
      <c r="B809" s="20" t="s">
        <v>547</v>
      </c>
      <c r="C809" s="20" t="s">
        <v>557</v>
      </c>
      <c r="D809" s="1">
        <v>44591</v>
      </c>
      <c r="E809">
        <v>68</v>
      </c>
      <c r="F809">
        <v>2</v>
      </c>
      <c r="G809">
        <v>2</v>
      </c>
      <c r="H809">
        <v>0</v>
      </c>
      <c r="I809">
        <v>0</v>
      </c>
      <c r="J809">
        <v>41</v>
      </c>
      <c r="K809">
        <v>9</v>
      </c>
      <c r="L809">
        <v>3</v>
      </c>
      <c r="M809">
        <v>1</v>
      </c>
      <c r="N809">
        <v>7</v>
      </c>
      <c r="O809">
        <v>5</v>
      </c>
      <c r="P809">
        <v>0</v>
      </c>
      <c r="Q809">
        <v>0</v>
      </c>
      <c r="R809">
        <v>349</v>
      </c>
      <c r="S809">
        <v>235</v>
      </c>
      <c r="T809">
        <v>44</v>
      </c>
      <c r="U809">
        <v>9</v>
      </c>
      <c r="V809">
        <v>0</v>
      </c>
      <c r="W809">
        <v>937</v>
      </c>
      <c r="X809">
        <v>338</v>
      </c>
      <c r="Y809">
        <v>179</v>
      </c>
      <c r="Z809">
        <v>120</v>
      </c>
      <c r="AA809">
        <v>8</v>
      </c>
      <c r="AB809">
        <v>661</v>
      </c>
      <c r="AC809">
        <v>238</v>
      </c>
      <c r="AD809">
        <v>69</v>
      </c>
      <c r="AE809">
        <v>134</v>
      </c>
      <c r="AF809">
        <v>14</v>
      </c>
      <c r="AG809">
        <v>36</v>
      </c>
      <c r="AH809">
        <v>8</v>
      </c>
      <c r="AI809">
        <v>8</v>
      </c>
      <c r="AJ809">
        <v>10</v>
      </c>
      <c r="AK809">
        <v>2</v>
      </c>
      <c r="AL809">
        <v>51</v>
      </c>
      <c r="AM809">
        <v>27</v>
      </c>
      <c r="AN809">
        <v>9</v>
      </c>
      <c r="AO809">
        <v>3</v>
      </c>
      <c r="AP809">
        <v>0</v>
      </c>
      <c r="AQ809">
        <v>0</v>
      </c>
      <c r="AR809">
        <v>0</v>
      </c>
      <c r="AS809">
        <v>0</v>
      </c>
      <c r="AT809">
        <v>0</v>
      </c>
      <c r="AU809">
        <v>0</v>
      </c>
      <c r="AV809">
        <v>0</v>
      </c>
      <c r="AW809">
        <v>0</v>
      </c>
      <c r="AX809">
        <v>0</v>
      </c>
      <c r="AY809">
        <v>0</v>
      </c>
      <c r="AZ809">
        <v>0</v>
      </c>
      <c r="BA809">
        <v>0</v>
      </c>
      <c r="BB809">
        <v>0</v>
      </c>
      <c r="BC809">
        <v>0</v>
      </c>
      <c r="BD809">
        <v>0</v>
      </c>
      <c r="BE809">
        <v>0</v>
      </c>
      <c r="BF809">
        <v>0</v>
      </c>
      <c r="BG809" s="20">
        <v>2</v>
      </c>
      <c r="BH809" s="20">
        <v>0</v>
      </c>
      <c r="BI809" s="20">
        <v>51</v>
      </c>
      <c r="BJ809" s="20">
        <v>7</v>
      </c>
      <c r="BK809" s="20">
        <v>286</v>
      </c>
      <c r="BL809" s="20">
        <v>584</v>
      </c>
      <c r="BM809" s="20">
        <v>424</v>
      </c>
      <c r="BN809" s="20">
        <v>16</v>
      </c>
      <c r="BO809" s="20">
        <v>36</v>
      </c>
      <c r="BP809" s="20">
        <v>3039</v>
      </c>
      <c r="BQ809" s="20">
        <v>678</v>
      </c>
      <c r="BR809" s="20">
        <v>0</v>
      </c>
      <c r="BS809" s="20">
        <v>336</v>
      </c>
      <c r="BT809" s="20">
        <v>937</v>
      </c>
      <c r="BU809" s="20">
        <v>111</v>
      </c>
      <c r="BV809" s="20">
        <v>1508</v>
      </c>
    </row>
    <row r="810" spans="1:74" x14ac:dyDescent="0.25">
      <c r="A810" s="20" t="s">
        <v>449</v>
      </c>
      <c r="B810" s="20" t="s">
        <v>547</v>
      </c>
      <c r="C810" s="20" t="s">
        <v>557</v>
      </c>
      <c r="D810" s="1">
        <v>44599</v>
      </c>
      <c r="E810">
        <v>68</v>
      </c>
      <c r="F810">
        <v>2</v>
      </c>
      <c r="G810">
        <v>2</v>
      </c>
      <c r="H810">
        <v>0</v>
      </c>
      <c r="I810">
        <v>0</v>
      </c>
      <c r="J810">
        <v>41</v>
      </c>
      <c r="K810">
        <v>9</v>
      </c>
      <c r="L810">
        <v>3</v>
      </c>
      <c r="M810">
        <v>1</v>
      </c>
      <c r="N810">
        <v>7</v>
      </c>
      <c r="O810">
        <v>5</v>
      </c>
      <c r="P810">
        <v>0</v>
      </c>
      <c r="Q810">
        <v>0</v>
      </c>
      <c r="R810">
        <v>345</v>
      </c>
      <c r="S810">
        <v>234</v>
      </c>
      <c r="T810">
        <v>43</v>
      </c>
      <c r="U810">
        <v>9</v>
      </c>
      <c r="V810">
        <v>0</v>
      </c>
      <c r="W810">
        <v>925</v>
      </c>
      <c r="X810">
        <v>346</v>
      </c>
      <c r="Y810">
        <v>179</v>
      </c>
      <c r="Z810">
        <v>117</v>
      </c>
      <c r="AA810">
        <v>9</v>
      </c>
      <c r="AB810">
        <v>654</v>
      </c>
      <c r="AC810">
        <v>237</v>
      </c>
      <c r="AD810">
        <v>72</v>
      </c>
      <c r="AE810">
        <v>132</v>
      </c>
      <c r="AF810">
        <v>13</v>
      </c>
      <c r="AG810">
        <v>35</v>
      </c>
      <c r="AH810">
        <v>8</v>
      </c>
      <c r="AI810">
        <v>7</v>
      </c>
      <c r="AJ810">
        <v>10</v>
      </c>
      <c r="AK810">
        <v>2</v>
      </c>
      <c r="AL810">
        <v>51</v>
      </c>
      <c r="AM810">
        <v>27</v>
      </c>
      <c r="AN810">
        <v>9</v>
      </c>
      <c r="AO810">
        <v>3</v>
      </c>
      <c r="AP810">
        <v>0</v>
      </c>
      <c r="AQ810">
        <v>0</v>
      </c>
      <c r="AR810">
        <v>0</v>
      </c>
      <c r="AS810">
        <v>0</v>
      </c>
      <c r="AT810">
        <v>0</v>
      </c>
      <c r="AU810">
        <v>0</v>
      </c>
      <c r="AV810">
        <v>0</v>
      </c>
      <c r="AW810">
        <v>0</v>
      </c>
      <c r="AX810">
        <v>0</v>
      </c>
      <c r="AY810">
        <v>0</v>
      </c>
      <c r="AZ810">
        <v>0</v>
      </c>
      <c r="BA810">
        <v>0</v>
      </c>
      <c r="BB810">
        <v>0</v>
      </c>
      <c r="BC810">
        <v>0</v>
      </c>
      <c r="BD810">
        <v>0</v>
      </c>
      <c r="BE810">
        <v>0</v>
      </c>
      <c r="BF810">
        <v>0</v>
      </c>
      <c r="BG810" s="20">
        <v>2</v>
      </c>
      <c r="BH810" s="20">
        <v>0</v>
      </c>
      <c r="BI810" s="20">
        <v>51</v>
      </c>
      <c r="BJ810" s="20">
        <v>7</v>
      </c>
      <c r="BK810" s="20">
        <v>283</v>
      </c>
      <c r="BL810" s="20">
        <v>576</v>
      </c>
      <c r="BM810" s="20">
        <v>418</v>
      </c>
      <c r="BN810" s="20">
        <v>16</v>
      </c>
      <c r="BO810" s="20">
        <v>36</v>
      </c>
      <c r="BP810" s="20">
        <v>2983</v>
      </c>
      <c r="BQ810" s="20">
        <v>686</v>
      </c>
      <c r="BR810" s="20">
        <v>0</v>
      </c>
      <c r="BS810" s="20">
        <v>337</v>
      </c>
      <c r="BT810" s="20">
        <v>930</v>
      </c>
      <c r="BU810" s="20">
        <v>105</v>
      </c>
      <c r="BV810" s="20">
        <v>1477</v>
      </c>
    </row>
    <row r="811" spans="1:74" x14ac:dyDescent="0.25">
      <c r="A811" s="20" t="s">
        <v>449</v>
      </c>
      <c r="B811" s="20" t="s">
        <v>547</v>
      </c>
      <c r="C811" s="20" t="s">
        <v>557</v>
      </c>
      <c r="D811" s="1">
        <v>44606</v>
      </c>
      <c r="E811">
        <v>68</v>
      </c>
      <c r="F811">
        <v>2</v>
      </c>
      <c r="G811">
        <v>2</v>
      </c>
      <c r="H811">
        <v>0</v>
      </c>
      <c r="I811">
        <v>0</v>
      </c>
      <c r="J811">
        <v>41</v>
      </c>
      <c r="K811">
        <v>9</v>
      </c>
      <c r="L811">
        <v>3</v>
      </c>
      <c r="M811">
        <v>1</v>
      </c>
      <c r="N811">
        <v>7</v>
      </c>
      <c r="O811">
        <v>5</v>
      </c>
      <c r="P811">
        <v>0</v>
      </c>
      <c r="Q811">
        <v>0</v>
      </c>
      <c r="R811">
        <v>346</v>
      </c>
      <c r="S811">
        <v>234</v>
      </c>
      <c r="T811">
        <v>43</v>
      </c>
      <c r="U811">
        <v>10</v>
      </c>
      <c r="V811">
        <v>0</v>
      </c>
      <c r="W811">
        <v>929</v>
      </c>
      <c r="X811">
        <v>350</v>
      </c>
      <c r="Y811">
        <v>180</v>
      </c>
      <c r="Z811">
        <v>115</v>
      </c>
      <c r="AA811">
        <v>10</v>
      </c>
      <c r="AB811">
        <v>655</v>
      </c>
      <c r="AC811">
        <v>238</v>
      </c>
      <c r="AD811">
        <v>73</v>
      </c>
      <c r="AE811">
        <v>130</v>
      </c>
      <c r="AF811">
        <v>14</v>
      </c>
      <c r="AG811">
        <v>35</v>
      </c>
      <c r="AH811">
        <v>8</v>
      </c>
      <c r="AI811">
        <v>7</v>
      </c>
      <c r="AJ811">
        <v>10</v>
      </c>
      <c r="AK811">
        <v>2</v>
      </c>
      <c r="AL811">
        <v>51</v>
      </c>
      <c r="AM811">
        <v>27</v>
      </c>
      <c r="AN811">
        <v>9</v>
      </c>
      <c r="AO811">
        <v>3</v>
      </c>
      <c r="AP811">
        <v>0</v>
      </c>
      <c r="AQ811">
        <v>0</v>
      </c>
      <c r="AR811">
        <v>0</v>
      </c>
      <c r="AS811">
        <v>0</v>
      </c>
      <c r="AT811">
        <v>0</v>
      </c>
      <c r="AU811">
        <v>0</v>
      </c>
      <c r="AV811">
        <v>0</v>
      </c>
      <c r="AW811">
        <v>0</v>
      </c>
      <c r="AX811">
        <v>0</v>
      </c>
      <c r="AY811">
        <v>0</v>
      </c>
      <c r="AZ811">
        <v>0</v>
      </c>
      <c r="BA811">
        <v>0</v>
      </c>
      <c r="BB811">
        <v>0</v>
      </c>
      <c r="BC811">
        <v>0</v>
      </c>
      <c r="BD811">
        <v>0</v>
      </c>
      <c r="BE811">
        <v>0</v>
      </c>
      <c r="BF811">
        <v>0</v>
      </c>
      <c r="BG811" s="20">
        <v>2</v>
      </c>
      <c r="BH811" s="20">
        <v>0</v>
      </c>
      <c r="BI811" s="20">
        <v>51</v>
      </c>
      <c r="BJ811" s="20">
        <v>7</v>
      </c>
      <c r="BK811" s="20">
        <v>283</v>
      </c>
      <c r="BL811" s="20">
        <v>578</v>
      </c>
      <c r="BM811" s="20">
        <v>418</v>
      </c>
      <c r="BN811" s="20">
        <v>16</v>
      </c>
      <c r="BO811" s="20">
        <v>36</v>
      </c>
      <c r="BP811" s="20">
        <v>2993</v>
      </c>
      <c r="BQ811" s="20">
        <v>698</v>
      </c>
      <c r="BR811" s="20">
        <v>0</v>
      </c>
      <c r="BS811" s="20">
        <v>338</v>
      </c>
      <c r="BT811" s="20">
        <v>925</v>
      </c>
      <c r="BU811" s="20">
        <v>110</v>
      </c>
      <c r="BV811" s="20">
        <v>1483</v>
      </c>
    </row>
    <row r="812" spans="1:74" x14ac:dyDescent="0.25">
      <c r="A812" s="20" t="s">
        <v>449</v>
      </c>
      <c r="B812" s="20" t="s">
        <v>539</v>
      </c>
      <c r="C812" s="20" t="s">
        <v>558</v>
      </c>
      <c r="D812" s="1">
        <v>44493</v>
      </c>
      <c r="E812">
        <v>87</v>
      </c>
      <c r="F812">
        <v>2</v>
      </c>
      <c r="G812">
        <v>0</v>
      </c>
      <c r="H812">
        <v>0</v>
      </c>
      <c r="I812">
        <v>0</v>
      </c>
      <c r="J812">
        <v>16</v>
      </c>
      <c r="K812">
        <v>13</v>
      </c>
      <c r="L812">
        <v>7</v>
      </c>
      <c r="M812">
        <v>0</v>
      </c>
      <c r="N812">
        <v>0</v>
      </c>
      <c r="O812">
        <v>0</v>
      </c>
      <c r="P812">
        <v>0</v>
      </c>
      <c r="Q812">
        <v>0</v>
      </c>
      <c r="R812">
        <v>278</v>
      </c>
      <c r="S812">
        <v>0</v>
      </c>
      <c r="T812">
        <v>56</v>
      </c>
      <c r="U812">
        <v>6</v>
      </c>
      <c r="V812">
        <v>0</v>
      </c>
      <c r="W812">
        <v>974</v>
      </c>
      <c r="X812">
        <v>0</v>
      </c>
      <c r="Y812">
        <v>34</v>
      </c>
      <c r="Z812">
        <v>86</v>
      </c>
      <c r="AA812">
        <v>4</v>
      </c>
      <c r="AB812">
        <v>681</v>
      </c>
      <c r="AC812">
        <v>23</v>
      </c>
      <c r="AD812">
        <v>90</v>
      </c>
      <c r="AE812">
        <v>132</v>
      </c>
      <c r="AF812">
        <v>0</v>
      </c>
      <c r="AG812">
        <v>98</v>
      </c>
      <c r="AH812">
        <v>0</v>
      </c>
      <c r="AI812">
        <v>0</v>
      </c>
      <c r="AJ812">
        <v>11</v>
      </c>
      <c r="AK812">
        <v>1</v>
      </c>
      <c r="AL812">
        <v>51</v>
      </c>
      <c r="AM812">
        <v>0</v>
      </c>
      <c r="AN812">
        <v>1</v>
      </c>
      <c r="AO812">
        <v>0</v>
      </c>
      <c r="AP812">
        <v>0</v>
      </c>
      <c r="AQ812">
        <v>0</v>
      </c>
      <c r="AR812">
        <v>0</v>
      </c>
      <c r="AS812">
        <v>0</v>
      </c>
      <c r="AT812">
        <v>0</v>
      </c>
      <c r="AU812">
        <v>0</v>
      </c>
      <c r="AV812">
        <v>0</v>
      </c>
      <c r="AW812">
        <v>0</v>
      </c>
      <c r="AX812">
        <v>0</v>
      </c>
      <c r="AY812">
        <v>0</v>
      </c>
      <c r="AZ812">
        <v>0</v>
      </c>
      <c r="BA812">
        <v>0</v>
      </c>
      <c r="BB812">
        <v>27</v>
      </c>
      <c r="BC812">
        <v>172</v>
      </c>
      <c r="BD812">
        <v>0</v>
      </c>
      <c r="BE812">
        <v>23</v>
      </c>
      <c r="BF812">
        <v>10</v>
      </c>
      <c r="BG812" s="20"/>
      <c r="BH812" s="20"/>
      <c r="BI812" s="20"/>
      <c r="BJ812" s="20"/>
      <c r="BK812" s="20"/>
      <c r="BL812" s="20"/>
      <c r="BM812" s="20"/>
      <c r="BN812" s="20"/>
      <c r="BO812" s="20"/>
      <c r="BP812" s="20"/>
      <c r="BQ812" s="20"/>
      <c r="BR812" s="20"/>
      <c r="BS812" s="20"/>
      <c r="BT812" s="20"/>
      <c r="BU812" s="20"/>
      <c r="BV812" s="20"/>
    </row>
    <row r="813" spans="1:74" x14ac:dyDescent="0.25">
      <c r="A813" s="20" t="s">
        <v>449</v>
      </c>
      <c r="B813" s="20" t="s">
        <v>539</v>
      </c>
      <c r="C813" s="20" t="s">
        <v>558</v>
      </c>
      <c r="D813" s="1">
        <v>44500</v>
      </c>
      <c r="E813">
        <v>87</v>
      </c>
      <c r="F813">
        <v>2</v>
      </c>
      <c r="G813">
        <v>0</v>
      </c>
      <c r="H813">
        <v>0</v>
      </c>
      <c r="I813">
        <v>0</v>
      </c>
      <c r="J813">
        <v>17</v>
      </c>
      <c r="K813">
        <v>13</v>
      </c>
      <c r="L813">
        <v>7</v>
      </c>
      <c r="M813">
        <v>0</v>
      </c>
      <c r="N813">
        <v>0</v>
      </c>
      <c r="O813">
        <v>0</v>
      </c>
      <c r="P813">
        <v>0</v>
      </c>
      <c r="Q813">
        <v>0</v>
      </c>
      <c r="R813">
        <v>278</v>
      </c>
      <c r="S813">
        <v>0</v>
      </c>
      <c r="T813">
        <v>99</v>
      </c>
      <c r="U813">
        <v>6</v>
      </c>
      <c r="V813">
        <v>0</v>
      </c>
      <c r="W813">
        <v>976</v>
      </c>
      <c r="X813">
        <v>0</v>
      </c>
      <c r="Y813">
        <v>50</v>
      </c>
      <c r="Z813">
        <v>84</v>
      </c>
      <c r="AA813">
        <v>4</v>
      </c>
      <c r="AB813">
        <v>681</v>
      </c>
      <c r="AC813">
        <v>26</v>
      </c>
      <c r="AD813">
        <v>91</v>
      </c>
      <c r="AE813">
        <v>130</v>
      </c>
      <c r="AF813">
        <v>0</v>
      </c>
      <c r="AG813">
        <v>98</v>
      </c>
      <c r="AH813">
        <v>0</v>
      </c>
      <c r="AI813">
        <v>0</v>
      </c>
      <c r="AJ813">
        <v>11</v>
      </c>
      <c r="AK813">
        <v>1</v>
      </c>
      <c r="AL813">
        <v>51</v>
      </c>
      <c r="AM813">
        <v>0</v>
      </c>
      <c r="AN813">
        <v>1</v>
      </c>
      <c r="AO813">
        <v>0</v>
      </c>
      <c r="AP813">
        <v>0</v>
      </c>
      <c r="AQ813">
        <v>0</v>
      </c>
      <c r="AR813">
        <v>0</v>
      </c>
      <c r="AS813">
        <v>0</v>
      </c>
      <c r="AT813">
        <v>0</v>
      </c>
      <c r="AU813">
        <v>0</v>
      </c>
      <c r="AV813">
        <v>0</v>
      </c>
      <c r="AW813">
        <v>0</v>
      </c>
      <c r="AX813">
        <v>0</v>
      </c>
      <c r="AY813">
        <v>0</v>
      </c>
      <c r="AZ813">
        <v>0</v>
      </c>
      <c r="BA813">
        <v>0</v>
      </c>
      <c r="BB813">
        <v>27</v>
      </c>
      <c r="BC813">
        <v>170</v>
      </c>
      <c r="BD813">
        <v>0</v>
      </c>
      <c r="BE813">
        <v>22</v>
      </c>
      <c r="BF813">
        <v>10</v>
      </c>
      <c r="BG813" s="20"/>
      <c r="BH813" s="20"/>
      <c r="BI813" s="20"/>
      <c r="BJ813" s="20"/>
      <c r="BK813" s="20"/>
      <c r="BL813" s="20"/>
      <c r="BM813" s="20"/>
      <c r="BN813" s="20"/>
      <c r="BO813" s="20"/>
      <c r="BP813" s="20"/>
      <c r="BQ813" s="20"/>
      <c r="BR813" s="20"/>
      <c r="BS813" s="20"/>
      <c r="BT813" s="20"/>
      <c r="BU813" s="20"/>
      <c r="BV813" s="20"/>
    </row>
    <row r="814" spans="1:74" x14ac:dyDescent="0.25">
      <c r="A814" s="20" t="s">
        <v>449</v>
      </c>
      <c r="B814" s="20" t="s">
        <v>539</v>
      </c>
      <c r="C814" s="20" t="s">
        <v>558</v>
      </c>
      <c r="D814" s="1">
        <v>44507</v>
      </c>
      <c r="E814">
        <v>86</v>
      </c>
      <c r="F814">
        <v>1</v>
      </c>
      <c r="G814">
        <v>1</v>
      </c>
      <c r="H814">
        <v>0</v>
      </c>
      <c r="I814">
        <v>0</v>
      </c>
      <c r="J814">
        <v>21</v>
      </c>
      <c r="K814">
        <v>12</v>
      </c>
      <c r="L814">
        <v>7</v>
      </c>
      <c r="M814">
        <v>0</v>
      </c>
      <c r="N814">
        <v>0</v>
      </c>
      <c r="O814">
        <v>0</v>
      </c>
      <c r="P814">
        <v>0</v>
      </c>
      <c r="Q814">
        <v>0</v>
      </c>
      <c r="R814">
        <v>279</v>
      </c>
      <c r="S814">
        <v>124</v>
      </c>
      <c r="T814">
        <v>25</v>
      </c>
      <c r="U814">
        <v>6</v>
      </c>
      <c r="V814">
        <v>0</v>
      </c>
      <c r="W814">
        <v>967</v>
      </c>
      <c r="X814">
        <v>76</v>
      </c>
      <c r="Y814">
        <v>170</v>
      </c>
      <c r="Z814">
        <v>81</v>
      </c>
      <c r="AA814">
        <v>4</v>
      </c>
      <c r="AB814">
        <v>676</v>
      </c>
      <c r="AC814">
        <v>40</v>
      </c>
      <c r="AD814">
        <v>90</v>
      </c>
      <c r="AE814">
        <v>126</v>
      </c>
      <c r="AF814">
        <v>0</v>
      </c>
      <c r="AG814">
        <v>97</v>
      </c>
      <c r="AH814">
        <v>1</v>
      </c>
      <c r="AI814">
        <v>23</v>
      </c>
      <c r="AJ814">
        <v>10</v>
      </c>
      <c r="AK814">
        <v>1</v>
      </c>
      <c r="AL814">
        <v>51</v>
      </c>
      <c r="AM814">
        <v>1</v>
      </c>
      <c r="AN814">
        <v>10</v>
      </c>
      <c r="AO814">
        <v>0</v>
      </c>
      <c r="AP814">
        <v>0</v>
      </c>
      <c r="AQ814">
        <v>0</v>
      </c>
      <c r="AR814">
        <v>0</v>
      </c>
      <c r="AS814">
        <v>0</v>
      </c>
      <c r="AT814">
        <v>0</v>
      </c>
      <c r="AU814">
        <v>0</v>
      </c>
      <c r="AV814">
        <v>0</v>
      </c>
      <c r="AW814">
        <v>0</v>
      </c>
      <c r="AX814">
        <v>0</v>
      </c>
      <c r="AY814">
        <v>0</v>
      </c>
      <c r="AZ814">
        <v>0</v>
      </c>
      <c r="BA814">
        <v>0</v>
      </c>
      <c r="BB814">
        <v>0</v>
      </c>
      <c r="BC814">
        <v>0</v>
      </c>
      <c r="BD814">
        <v>0</v>
      </c>
      <c r="BE814">
        <v>0</v>
      </c>
      <c r="BF814">
        <v>0</v>
      </c>
      <c r="BG814" s="20">
        <v>1</v>
      </c>
      <c r="BH814" s="20">
        <v>0</v>
      </c>
      <c r="BI814" s="20">
        <v>64</v>
      </c>
      <c r="BJ814" s="20">
        <v>0</v>
      </c>
      <c r="BK814" s="20">
        <v>245</v>
      </c>
      <c r="BL814" s="20">
        <v>682</v>
      </c>
      <c r="BM814" s="20">
        <v>444</v>
      </c>
      <c r="BN814" s="20">
        <v>53</v>
      </c>
      <c r="BO814" s="20">
        <v>40</v>
      </c>
      <c r="BP814" s="20"/>
      <c r="BQ814" s="20"/>
      <c r="BR814" s="20"/>
      <c r="BS814" s="20"/>
      <c r="BT814" s="20"/>
      <c r="BU814" s="20"/>
      <c r="BV814" s="20"/>
    </row>
    <row r="815" spans="1:74" x14ac:dyDescent="0.25">
      <c r="A815" s="20" t="s">
        <v>449</v>
      </c>
      <c r="B815" s="20" t="s">
        <v>539</v>
      </c>
      <c r="C815" s="20" t="s">
        <v>558</v>
      </c>
      <c r="D815" s="1">
        <v>44514</v>
      </c>
      <c r="E815">
        <v>86</v>
      </c>
      <c r="F815">
        <v>1</v>
      </c>
      <c r="G815">
        <v>1</v>
      </c>
      <c r="H815">
        <v>0</v>
      </c>
      <c r="I815">
        <v>0</v>
      </c>
      <c r="J815">
        <v>23</v>
      </c>
      <c r="K815">
        <v>12</v>
      </c>
      <c r="L815">
        <v>7</v>
      </c>
      <c r="M815">
        <v>0</v>
      </c>
      <c r="N815">
        <v>0</v>
      </c>
      <c r="O815">
        <v>0</v>
      </c>
      <c r="P815">
        <v>0</v>
      </c>
      <c r="Q815">
        <v>0</v>
      </c>
      <c r="R815">
        <v>279</v>
      </c>
      <c r="S815">
        <v>136</v>
      </c>
      <c r="T815">
        <v>26</v>
      </c>
      <c r="U815">
        <v>6</v>
      </c>
      <c r="V815">
        <v>0</v>
      </c>
      <c r="W815">
        <v>965</v>
      </c>
      <c r="X815">
        <v>101</v>
      </c>
      <c r="Y815">
        <v>167</v>
      </c>
      <c r="Z815">
        <v>80</v>
      </c>
      <c r="AA815">
        <v>5</v>
      </c>
      <c r="AB815">
        <v>676</v>
      </c>
      <c r="AC815">
        <v>54</v>
      </c>
      <c r="AD815">
        <v>90</v>
      </c>
      <c r="AE815">
        <v>125</v>
      </c>
      <c r="AF815">
        <v>0</v>
      </c>
      <c r="AG815">
        <v>98</v>
      </c>
      <c r="AH815">
        <v>1</v>
      </c>
      <c r="AI815">
        <v>24</v>
      </c>
      <c r="AJ815">
        <v>10</v>
      </c>
      <c r="AK815">
        <v>1</v>
      </c>
      <c r="AL815">
        <v>51</v>
      </c>
      <c r="AM815">
        <v>7</v>
      </c>
      <c r="AN815">
        <v>10</v>
      </c>
      <c r="AO815">
        <v>0</v>
      </c>
      <c r="AP815">
        <v>0</v>
      </c>
      <c r="AQ815">
        <v>0</v>
      </c>
      <c r="AR815">
        <v>0</v>
      </c>
      <c r="AS815">
        <v>0</v>
      </c>
      <c r="AT815">
        <v>0</v>
      </c>
      <c r="AU815">
        <v>0</v>
      </c>
      <c r="AV815">
        <v>0</v>
      </c>
      <c r="AW815">
        <v>0</v>
      </c>
      <c r="AX815">
        <v>0</v>
      </c>
      <c r="AY815">
        <v>0</v>
      </c>
      <c r="AZ815">
        <v>0</v>
      </c>
      <c r="BA815">
        <v>0</v>
      </c>
      <c r="BB815">
        <v>0</v>
      </c>
      <c r="BC815">
        <v>0</v>
      </c>
      <c r="BD815">
        <v>0</v>
      </c>
      <c r="BE815">
        <v>0</v>
      </c>
      <c r="BF815">
        <v>0</v>
      </c>
      <c r="BG815" s="20">
        <v>1</v>
      </c>
      <c r="BH815" s="20">
        <v>0</v>
      </c>
      <c r="BI815" s="20">
        <v>64</v>
      </c>
      <c r="BJ815" s="20">
        <v>0</v>
      </c>
      <c r="BK815" s="20">
        <v>244</v>
      </c>
      <c r="BL815" s="20">
        <v>681</v>
      </c>
      <c r="BM815" s="20">
        <v>445</v>
      </c>
      <c r="BN815" s="20">
        <v>54</v>
      </c>
      <c r="BO815" s="20">
        <v>40</v>
      </c>
      <c r="BP815" s="20"/>
      <c r="BQ815" s="20"/>
      <c r="BR815" s="20"/>
      <c r="BS815" s="20"/>
      <c r="BT815" s="20"/>
      <c r="BU815" s="20"/>
      <c r="BV815" s="20"/>
    </row>
    <row r="816" spans="1:74" x14ac:dyDescent="0.25">
      <c r="A816" s="20" t="s">
        <v>449</v>
      </c>
      <c r="B816" s="20" t="s">
        <v>539</v>
      </c>
      <c r="C816" s="20" t="s">
        <v>558</v>
      </c>
      <c r="D816" s="1">
        <v>44521</v>
      </c>
      <c r="E816">
        <v>85</v>
      </c>
      <c r="F816">
        <v>1</v>
      </c>
      <c r="G816">
        <v>1</v>
      </c>
      <c r="H816">
        <v>0</v>
      </c>
      <c r="I816">
        <v>0</v>
      </c>
      <c r="J816">
        <v>24</v>
      </c>
      <c r="K816">
        <v>12</v>
      </c>
      <c r="L816">
        <v>7</v>
      </c>
      <c r="M816">
        <v>0</v>
      </c>
      <c r="N816">
        <v>0</v>
      </c>
      <c r="O816">
        <v>0</v>
      </c>
      <c r="P816">
        <v>0</v>
      </c>
      <c r="Q816">
        <v>0</v>
      </c>
      <c r="R816">
        <v>282</v>
      </c>
      <c r="S816">
        <v>146</v>
      </c>
      <c r="T816">
        <v>26</v>
      </c>
      <c r="U816">
        <v>7</v>
      </c>
      <c r="V816">
        <v>0</v>
      </c>
      <c r="W816">
        <v>965</v>
      </c>
      <c r="X816">
        <v>124</v>
      </c>
      <c r="Y816">
        <v>166</v>
      </c>
      <c r="Z816">
        <v>77</v>
      </c>
      <c r="AA816">
        <v>5</v>
      </c>
      <c r="AB816">
        <v>675</v>
      </c>
      <c r="AC816">
        <v>70</v>
      </c>
      <c r="AD816">
        <v>89</v>
      </c>
      <c r="AE816">
        <v>122</v>
      </c>
      <c r="AF816">
        <v>0</v>
      </c>
      <c r="AG816">
        <v>98</v>
      </c>
      <c r="AH816">
        <v>3</v>
      </c>
      <c r="AI816">
        <v>24</v>
      </c>
      <c r="AJ816">
        <v>9</v>
      </c>
      <c r="AK816">
        <v>1</v>
      </c>
      <c r="AL816">
        <v>51</v>
      </c>
      <c r="AM816">
        <v>10</v>
      </c>
      <c r="AN816">
        <v>10</v>
      </c>
      <c r="AO816">
        <v>0</v>
      </c>
      <c r="AP816">
        <v>0</v>
      </c>
      <c r="AQ816">
        <v>0</v>
      </c>
      <c r="AR816">
        <v>0</v>
      </c>
      <c r="AS816">
        <v>0</v>
      </c>
      <c r="AT816">
        <v>0</v>
      </c>
      <c r="AU816">
        <v>0</v>
      </c>
      <c r="AV816">
        <v>0</v>
      </c>
      <c r="AW816">
        <v>0</v>
      </c>
      <c r="AX816">
        <v>0</v>
      </c>
      <c r="AY816">
        <v>0</v>
      </c>
      <c r="AZ816">
        <v>0</v>
      </c>
      <c r="BA816">
        <v>0</v>
      </c>
      <c r="BB816">
        <v>0</v>
      </c>
      <c r="BC816">
        <v>0</v>
      </c>
      <c r="BD816">
        <v>0</v>
      </c>
      <c r="BE816">
        <v>0</v>
      </c>
      <c r="BF816">
        <v>0</v>
      </c>
      <c r="BG816" s="20">
        <v>1</v>
      </c>
      <c r="BH816" s="20">
        <v>0</v>
      </c>
      <c r="BI816" s="20">
        <v>63</v>
      </c>
      <c r="BJ816" s="20">
        <v>0</v>
      </c>
      <c r="BK816" s="20">
        <v>246</v>
      </c>
      <c r="BL816" s="20">
        <v>685</v>
      </c>
      <c r="BM816" s="20">
        <v>445</v>
      </c>
      <c r="BN816" s="20">
        <v>54</v>
      </c>
      <c r="BO816" s="20">
        <v>40</v>
      </c>
      <c r="BP816" s="20"/>
      <c r="BQ816" s="20"/>
      <c r="BR816" s="20"/>
      <c r="BS816" s="20"/>
      <c r="BT816" s="20"/>
      <c r="BU816" s="20"/>
      <c r="BV816" s="20"/>
    </row>
    <row r="817" spans="1:74" x14ac:dyDescent="0.25">
      <c r="A817" s="20" t="s">
        <v>449</v>
      </c>
      <c r="B817" s="20" t="s">
        <v>539</v>
      </c>
      <c r="C817" s="20" t="s">
        <v>558</v>
      </c>
      <c r="D817" s="1">
        <v>44528</v>
      </c>
      <c r="E817">
        <v>85</v>
      </c>
      <c r="F817">
        <v>1</v>
      </c>
      <c r="G817">
        <v>1</v>
      </c>
      <c r="H817">
        <v>0</v>
      </c>
      <c r="I817">
        <v>0</v>
      </c>
      <c r="J817">
        <v>30</v>
      </c>
      <c r="K817">
        <v>12</v>
      </c>
      <c r="L817">
        <v>7</v>
      </c>
      <c r="M817">
        <v>0</v>
      </c>
      <c r="N817">
        <v>0</v>
      </c>
      <c r="O817">
        <v>0</v>
      </c>
      <c r="P817">
        <v>0</v>
      </c>
      <c r="Q817">
        <v>0</v>
      </c>
      <c r="R817">
        <v>284</v>
      </c>
      <c r="S817">
        <v>157</v>
      </c>
      <c r="T817">
        <v>26</v>
      </c>
      <c r="U817">
        <v>7</v>
      </c>
      <c r="V817">
        <v>0</v>
      </c>
      <c r="W817">
        <v>971</v>
      </c>
      <c r="X817">
        <v>214</v>
      </c>
      <c r="Y817">
        <v>167</v>
      </c>
      <c r="Z817">
        <v>78</v>
      </c>
      <c r="AA817">
        <v>5</v>
      </c>
      <c r="AB817">
        <v>673</v>
      </c>
      <c r="AC817">
        <v>99</v>
      </c>
      <c r="AD817">
        <v>86</v>
      </c>
      <c r="AE817">
        <v>122</v>
      </c>
      <c r="AF817">
        <v>0</v>
      </c>
      <c r="AG817">
        <v>97</v>
      </c>
      <c r="AH817">
        <v>6</v>
      </c>
      <c r="AI817">
        <v>24</v>
      </c>
      <c r="AJ817">
        <v>9</v>
      </c>
      <c r="AK817">
        <v>1</v>
      </c>
      <c r="AL817">
        <v>51</v>
      </c>
      <c r="AM817">
        <v>12</v>
      </c>
      <c r="AN817">
        <v>10</v>
      </c>
      <c r="AO817">
        <v>0</v>
      </c>
      <c r="AP817">
        <v>0</v>
      </c>
      <c r="AQ817">
        <v>0</v>
      </c>
      <c r="AR817">
        <v>0</v>
      </c>
      <c r="AS817">
        <v>0</v>
      </c>
      <c r="AT817">
        <v>0</v>
      </c>
      <c r="AU817">
        <v>0</v>
      </c>
      <c r="AV817">
        <v>0</v>
      </c>
      <c r="AW817">
        <v>0</v>
      </c>
      <c r="AX817">
        <v>0</v>
      </c>
      <c r="AY817">
        <v>0</v>
      </c>
      <c r="AZ817">
        <v>0</v>
      </c>
      <c r="BA817">
        <v>0</v>
      </c>
      <c r="BB817">
        <v>0</v>
      </c>
      <c r="BC817">
        <v>0</v>
      </c>
      <c r="BD817">
        <v>0</v>
      </c>
      <c r="BE817">
        <v>0</v>
      </c>
      <c r="BF817">
        <v>0</v>
      </c>
      <c r="BG817" s="20">
        <v>1</v>
      </c>
      <c r="BH817" s="20">
        <v>0</v>
      </c>
      <c r="BI817" s="20">
        <v>63</v>
      </c>
      <c r="BJ817" s="20">
        <v>0</v>
      </c>
      <c r="BK817" s="20">
        <v>248</v>
      </c>
      <c r="BL817" s="20">
        <v>691</v>
      </c>
      <c r="BM817" s="20">
        <v>448</v>
      </c>
      <c r="BN817" s="20">
        <v>56</v>
      </c>
      <c r="BO817" s="20">
        <v>40</v>
      </c>
      <c r="BP817" s="20"/>
      <c r="BQ817" s="20"/>
      <c r="BR817" s="20"/>
      <c r="BS817" s="20"/>
      <c r="BT817" s="20"/>
      <c r="BU817" s="20"/>
      <c r="BV817" s="20"/>
    </row>
    <row r="818" spans="1:74" x14ac:dyDescent="0.25">
      <c r="A818" s="20" t="s">
        <v>449</v>
      </c>
      <c r="B818" s="20" t="s">
        <v>539</v>
      </c>
      <c r="C818" s="20" t="s">
        <v>558</v>
      </c>
      <c r="D818" s="1">
        <v>44535</v>
      </c>
      <c r="E818">
        <v>86</v>
      </c>
      <c r="F818">
        <v>1</v>
      </c>
      <c r="G818">
        <v>1</v>
      </c>
      <c r="H818">
        <v>0</v>
      </c>
      <c r="I818">
        <v>0</v>
      </c>
      <c r="J818">
        <v>32</v>
      </c>
      <c r="K818">
        <v>12</v>
      </c>
      <c r="L818">
        <v>8</v>
      </c>
      <c r="M818">
        <v>0</v>
      </c>
      <c r="N818">
        <v>0</v>
      </c>
      <c r="O818">
        <v>0</v>
      </c>
      <c r="P818">
        <v>0</v>
      </c>
      <c r="Q818">
        <v>0</v>
      </c>
      <c r="R818">
        <v>284</v>
      </c>
      <c r="S818">
        <v>167</v>
      </c>
      <c r="T818">
        <v>26</v>
      </c>
      <c r="U818">
        <v>7</v>
      </c>
      <c r="V818">
        <v>0</v>
      </c>
      <c r="W818">
        <v>968</v>
      </c>
      <c r="X818">
        <v>278</v>
      </c>
      <c r="Y818">
        <v>166</v>
      </c>
      <c r="Z818">
        <v>76</v>
      </c>
      <c r="AA818">
        <v>5</v>
      </c>
      <c r="AB818">
        <v>670</v>
      </c>
      <c r="AC818">
        <v>127</v>
      </c>
      <c r="AD818">
        <v>85</v>
      </c>
      <c r="AE818">
        <v>121</v>
      </c>
      <c r="AF818">
        <v>0</v>
      </c>
      <c r="AG818">
        <v>97</v>
      </c>
      <c r="AH818">
        <v>7</v>
      </c>
      <c r="AI818">
        <v>24</v>
      </c>
      <c r="AJ818">
        <v>8</v>
      </c>
      <c r="AK818">
        <v>1</v>
      </c>
      <c r="AL818">
        <v>51</v>
      </c>
      <c r="AM818">
        <v>17</v>
      </c>
      <c r="AN818">
        <v>10</v>
      </c>
      <c r="AO818">
        <v>0</v>
      </c>
      <c r="AP818">
        <v>0</v>
      </c>
      <c r="AQ818">
        <v>0</v>
      </c>
      <c r="AR818">
        <v>0</v>
      </c>
      <c r="AS818">
        <v>0</v>
      </c>
      <c r="AT818">
        <v>0</v>
      </c>
      <c r="AU818">
        <v>0</v>
      </c>
      <c r="AV818">
        <v>0</v>
      </c>
      <c r="AW818">
        <v>0</v>
      </c>
      <c r="AX818">
        <v>0</v>
      </c>
      <c r="AY818">
        <v>0</v>
      </c>
      <c r="AZ818">
        <v>0</v>
      </c>
      <c r="BA818">
        <v>0</v>
      </c>
      <c r="BB818">
        <v>0</v>
      </c>
      <c r="BC818">
        <v>0</v>
      </c>
      <c r="BD818">
        <v>0</v>
      </c>
      <c r="BE818">
        <v>0</v>
      </c>
      <c r="BF818">
        <v>0</v>
      </c>
      <c r="BG818" s="20">
        <v>1</v>
      </c>
      <c r="BH818" s="20">
        <v>0</v>
      </c>
      <c r="BI818" s="20">
        <v>63</v>
      </c>
      <c r="BJ818" s="20">
        <v>0</v>
      </c>
      <c r="BK818" s="20">
        <v>248</v>
      </c>
      <c r="BL818" s="20">
        <v>694</v>
      </c>
      <c r="BM818" s="20">
        <v>447</v>
      </c>
      <c r="BN818" s="20">
        <v>56</v>
      </c>
      <c r="BO818" s="20">
        <v>40</v>
      </c>
      <c r="BP818" s="20"/>
      <c r="BQ818" s="20"/>
      <c r="BR818" s="20"/>
      <c r="BS818" s="20"/>
      <c r="BT818" s="20"/>
      <c r="BU818" s="20"/>
      <c r="BV818" s="20"/>
    </row>
    <row r="819" spans="1:74" x14ac:dyDescent="0.25">
      <c r="A819" s="20" t="s">
        <v>449</v>
      </c>
      <c r="B819" s="20" t="s">
        <v>539</v>
      </c>
      <c r="C819" s="20" t="s">
        <v>558</v>
      </c>
      <c r="D819" s="1">
        <v>44542</v>
      </c>
      <c r="E819">
        <v>85</v>
      </c>
      <c r="F819">
        <v>1</v>
      </c>
      <c r="G819">
        <v>1</v>
      </c>
      <c r="H819">
        <v>0</v>
      </c>
      <c r="I819">
        <v>0</v>
      </c>
      <c r="J819">
        <v>33</v>
      </c>
      <c r="K819">
        <v>12</v>
      </c>
      <c r="L819">
        <v>8</v>
      </c>
      <c r="M819">
        <v>0</v>
      </c>
      <c r="N819">
        <v>0</v>
      </c>
      <c r="O819">
        <v>0</v>
      </c>
      <c r="P819">
        <v>0</v>
      </c>
      <c r="Q819">
        <v>0</v>
      </c>
      <c r="R819">
        <v>284</v>
      </c>
      <c r="S819">
        <v>179</v>
      </c>
      <c r="T819">
        <v>26</v>
      </c>
      <c r="U819">
        <v>7</v>
      </c>
      <c r="V819">
        <v>0</v>
      </c>
      <c r="W819">
        <v>972</v>
      </c>
      <c r="X819">
        <v>308</v>
      </c>
      <c r="Y819">
        <v>163</v>
      </c>
      <c r="Z819">
        <v>74</v>
      </c>
      <c r="AA819">
        <v>5</v>
      </c>
      <c r="AB819">
        <v>669</v>
      </c>
      <c r="AC819">
        <v>155</v>
      </c>
      <c r="AD819">
        <v>83</v>
      </c>
      <c r="AE819">
        <v>118</v>
      </c>
      <c r="AF819">
        <v>0</v>
      </c>
      <c r="AG819">
        <v>96</v>
      </c>
      <c r="AH819">
        <v>8</v>
      </c>
      <c r="AI819">
        <v>24</v>
      </c>
      <c r="AJ819">
        <v>8</v>
      </c>
      <c r="AK819">
        <v>1</v>
      </c>
      <c r="AL819">
        <v>51</v>
      </c>
      <c r="AM819">
        <v>17</v>
      </c>
      <c r="AN819">
        <v>10</v>
      </c>
      <c r="AO819">
        <v>0</v>
      </c>
      <c r="AP819">
        <v>0</v>
      </c>
      <c r="AQ819">
        <v>0</v>
      </c>
      <c r="AR819">
        <v>0</v>
      </c>
      <c r="AS819">
        <v>0</v>
      </c>
      <c r="AT819">
        <v>0</v>
      </c>
      <c r="AU819">
        <v>0</v>
      </c>
      <c r="AV819">
        <v>0</v>
      </c>
      <c r="AW819">
        <v>0</v>
      </c>
      <c r="AX819">
        <v>0</v>
      </c>
      <c r="AY819">
        <v>0</v>
      </c>
      <c r="AZ819">
        <v>0</v>
      </c>
      <c r="BA819">
        <v>0</v>
      </c>
      <c r="BB819">
        <v>0</v>
      </c>
      <c r="BC819">
        <v>0</v>
      </c>
      <c r="BD819">
        <v>0</v>
      </c>
      <c r="BE819">
        <v>0</v>
      </c>
      <c r="BF819">
        <v>0</v>
      </c>
      <c r="BG819" s="20">
        <v>1</v>
      </c>
      <c r="BH819" s="20">
        <v>0</v>
      </c>
      <c r="BI819" s="20">
        <v>62</v>
      </c>
      <c r="BJ819" s="20">
        <v>0</v>
      </c>
      <c r="BK819" s="20">
        <v>248</v>
      </c>
      <c r="BL819" s="20">
        <v>699</v>
      </c>
      <c r="BM819" s="20">
        <v>449</v>
      </c>
      <c r="BN819" s="20">
        <v>55</v>
      </c>
      <c r="BO819" s="20">
        <v>40</v>
      </c>
      <c r="BP819" s="20"/>
      <c r="BQ819" s="20"/>
      <c r="BR819" s="20"/>
      <c r="BS819" s="20"/>
      <c r="BT819" s="20"/>
      <c r="BU819" s="20"/>
      <c r="BV819" s="20"/>
    </row>
    <row r="820" spans="1:74" x14ac:dyDescent="0.25">
      <c r="A820" s="20" t="s">
        <v>449</v>
      </c>
      <c r="B820" s="20" t="s">
        <v>539</v>
      </c>
      <c r="C820" s="20" t="s">
        <v>558</v>
      </c>
      <c r="D820" s="1">
        <v>44549</v>
      </c>
      <c r="E820">
        <v>86</v>
      </c>
      <c r="F820">
        <v>1</v>
      </c>
      <c r="G820">
        <v>1</v>
      </c>
      <c r="H820">
        <v>0</v>
      </c>
      <c r="I820">
        <v>0</v>
      </c>
      <c r="J820">
        <v>34</v>
      </c>
      <c r="K820">
        <v>12</v>
      </c>
      <c r="L820">
        <v>8</v>
      </c>
      <c r="M820">
        <v>0</v>
      </c>
      <c r="N820">
        <v>0</v>
      </c>
      <c r="O820">
        <v>0</v>
      </c>
      <c r="P820">
        <v>0</v>
      </c>
      <c r="Q820">
        <v>0</v>
      </c>
      <c r="R820">
        <v>282</v>
      </c>
      <c r="S820">
        <v>186</v>
      </c>
      <c r="T820">
        <v>25</v>
      </c>
      <c r="U820">
        <v>7</v>
      </c>
      <c r="V820">
        <v>0</v>
      </c>
      <c r="W820">
        <v>968</v>
      </c>
      <c r="X820">
        <v>333</v>
      </c>
      <c r="Y820">
        <v>161</v>
      </c>
      <c r="Z820">
        <v>72</v>
      </c>
      <c r="AA820">
        <v>5</v>
      </c>
      <c r="AB820">
        <v>666</v>
      </c>
      <c r="AC820">
        <v>196</v>
      </c>
      <c r="AD820">
        <v>84</v>
      </c>
      <c r="AE820">
        <v>114</v>
      </c>
      <c r="AF820">
        <v>0</v>
      </c>
      <c r="AG820">
        <v>96</v>
      </c>
      <c r="AH820">
        <v>15</v>
      </c>
      <c r="AI820">
        <v>23</v>
      </c>
      <c r="AJ820">
        <v>8</v>
      </c>
      <c r="AK820">
        <v>1</v>
      </c>
      <c r="AL820">
        <v>53</v>
      </c>
      <c r="AM820">
        <v>26</v>
      </c>
      <c r="AN820">
        <v>11</v>
      </c>
      <c r="AO820">
        <v>0</v>
      </c>
      <c r="AP820">
        <v>0</v>
      </c>
      <c r="AQ820">
        <v>0</v>
      </c>
      <c r="AR820">
        <v>0</v>
      </c>
      <c r="AS820">
        <v>0</v>
      </c>
      <c r="AT820">
        <v>0</v>
      </c>
      <c r="AU820">
        <v>0</v>
      </c>
      <c r="AV820">
        <v>0</v>
      </c>
      <c r="AW820">
        <v>0</v>
      </c>
      <c r="AX820">
        <v>0</v>
      </c>
      <c r="AY820">
        <v>0</v>
      </c>
      <c r="AZ820">
        <v>0</v>
      </c>
      <c r="BA820">
        <v>0</v>
      </c>
      <c r="BB820">
        <v>0</v>
      </c>
      <c r="BC820">
        <v>0</v>
      </c>
      <c r="BD820">
        <v>0</v>
      </c>
      <c r="BE820">
        <v>0</v>
      </c>
      <c r="BF820">
        <v>0</v>
      </c>
      <c r="BG820" s="20">
        <v>1</v>
      </c>
      <c r="BH820" s="20">
        <v>0</v>
      </c>
      <c r="BI820" s="20">
        <v>64</v>
      </c>
      <c r="BJ820" s="20">
        <v>0</v>
      </c>
      <c r="BK820" s="20">
        <v>247</v>
      </c>
      <c r="BL820" s="20">
        <v>700</v>
      </c>
      <c r="BM820" s="20">
        <v>451</v>
      </c>
      <c r="BN820" s="20">
        <v>57</v>
      </c>
      <c r="BO820" s="20">
        <v>41</v>
      </c>
      <c r="BP820" s="20">
        <v>2896</v>
      </c>
      <c r="BQ820" s="20">
        <v>420</v>
      </c>
      <c r="BR820" s="20">
        <v>0</v>
      </c>
      <c r="BS820" s="20">
        <v>527</v>
      </c>
      <c r="BT820" s="20">
        <v>684</v>
      </c>
      <c r="BU820" s="20">
        <v>10</v>
      </c>
      <c r="BV820" s="20">
        <v>1536</v>
      </c>
    </row>
    <row r="821" spans="1:74" x14ac:dyDescent="0.25">
      <c r="A821" s="20" t="s">
        <v>449</v>
      </c>
      <c r="B821" s="20" t="s">
        <v>539</v>
      </c>
      <c r="C821" s="20" t="s">
        <v>558</v>
      </c>
      <c r="D821" s="1">
        <v>44558</v>
      </c>
      <c r="E821">
        <v>85</v>
      </c>
      <c r="F821">
        <v>1</v>
      </c>
      <c r="G821">
        <v>1</v>
      </c>
      <c r="H821">
        <v>0</v>
      </c>
      <c r="I821">
        <v>0</v>
      </c>
      <c r="J821">
        <v>37</v>
      </c>
      <c r="K821">
        <v>12</v>
      </c>
      <c r="L821">
        <v>8</v>
      </c>
      <c r="M821">
        <v>0</v>
      </c>
      <c r="N821">
        <v>0</v>
      </c>
      <c r="O821">
        <v>0</v>
      </c>
      <c r="P821">
        <v>0</v>
      </c>
      <c r="Q821">
        <v>0</v>
      </c>
      <c r="R821">
        <v>283</v>
      </c>
      <c r="S821">
        <v>192</v>
      </c>
      <c r="T821">
        <v>25</v>
      </c>
      <c r="U821">
        <v>7</v>
      </c>
      <c r="V821">
        <v>0</v>
      </c>
      <c r="W821">
        <v>972</v>
      </c>
      <c r="X821">
        <v>389</v>
      </c>
      <c r="Y821">
        <v>162</v>
      </c>
      <c r="Z821">
        <v>71</v>
      </c>
      <c r="AA821">
        <v>6</v>
      </c>
      <c r="AB821">
        <v>667</v>
      </c>
      <c r="AC821">
        <v>242</v>
      </c>
      <c r="AD821">
        <v>85</v>
      </c>
      <c r="AE821">
        <v>113</v>
      </c>
      <c r="AF821">
        <v>0</v>
      </c>
      <c r="AG821">
        <v>96</v>
      </c>
      <c r="AH821">
        <v>23</v>
      </c>
      <c r="AI821">
        <v>23</v>
      </c>
      <c r="AJ821">
        <v>8</v>
      </c>
      <c r="AK821">
        <v>1</v>
      </c>
      <c r="AL821">
        <v>53</v>
      </c>
      <c r="AM821">
        <v>28</v>
      </c>
      <c r="AN821">
        <v>11</v>
      </c>
      <c r="AO821">
        <v>0</v>
      </c>
      <c r="AP821">
        <v>0</v>
      </c>
      <c r="AQ821">
        <v>0</v>
      </c>
      <c r="AR821">
        <v>0</v>
      </c>
      <c r="AS821">
        <v>0</v>
      </c>
      <c r="AT821">
        <v>0</v>
      </c>
      <c r="AU821">
        <v>0</v>
      </c>
      <c r="AV821">
        <v>0</v>
      </c>
      <c r="AW821">
        <v>0</v>
      </c>
      <c r="AX821">
        <v>0</v>
      </c>
      <c r="AY821">
        <v>0</v>
      </c>
      <c r="AZ821">
        <v>0</v>
      </c>
      <c r="BA821">
        <v>0</v>
      </c>
      <c r="BB821">
        <v>0</v>
      </c>
      <c r="BC821">
        <v>0</v>
      </c>
      <c r="BD821">
        <v>0</v>
      </c>
      <c r="BE821">
        <v>0</v>
      </c>
      <c r="BF821">
        <v>0</v>
      </c>
      <c r="BG821" s="20">
        <v>1</v>
      </c>
      <c r="BH821" s="20">
        <v>0</v>
      </c>
      <c r="BI821" s="20">
        <v>63</v>
      </c>
      <c r="BJ821" s="20">
        <v>0</v>
      </c>
      <c r="BK821" s="20">
        <v>248</v>
      </c>
      <c r="BL821" s="20">
        <v>702</v>
      </c>
      <c r="BM821" s="20">
        <v>452</v>
      </c>
      <c r="BN821" s="20">
        <v>57</v>
      </c>
      <c r="BO821" s="20">
        <v>41</v>
      </c>
      <c r="BP821" s="20">
        <v>2893</v>
      </c>
      <c r="BQ821" s="20">
        <v>613</v>
      </c>
      <c r="BR821" s="20">
        <v>0</v>
      </c>
      <c r="BS821" s="20">
        <v>525</v>
      </c>
      <c r="BT821" s="20">
        <v>678</v>
      </c>
      <c r="BU821" s="20">
        <v>13</v>
      </c>
      <c r="BV821" s="20">
        <v>1548</v>
      </c>
    </row>
    <row r="822" spans="1:74" x14ac:dyDescent="0.25">
      <c r="A822" s="20" t="s">
        <v>449</v>
      </c>
      <c r="B822" s="20" t="s">
        <v>539</v>
      </c>
      <c r="C822" s="20" t="s">
        <v>558</v>
      </c>
      <c r="D822" s="1">
        <v>44564</v>
      </c>
      <c r="E822">
        <v>85</v>
      </c>
      <c r="F822">
        <v>1</v>
      </c>
      <c r="G822">
        <v>1</v>
      </c>
      <c r="H822">
        <v>0</v>
      </c>
      <c r="I822">
        <v>0</v>
      </c>
      <c r="J822">
        <v>37</v>
      </c>
      <c r="K822">
        <v>12</v>
      </c>
      <c r="L822">
        <v>8</v>
      </c>
      <c r="M822">
        <v>0</v>
      </c>
      <c r="N822">
        <v>0</v>
      </c>
      <c r="O822">
        <v>0</v>
      </c>
      <c r="P822">
        <v>0</v>
      </c>
      <c r="Q822">
        <v>0</v>
      </c>
      <c r="R822">
        <v>285</v>
      </c>
      <c r="S822">
        <v>199</v>
      </c>
      <c r="T822">
        <v>25</v>
      </c>
      <c r="U822">
        <v>7</v>
      </c>
      <c r="V822">
        <v>0</v>
      </c>
      <c r="W822">
        <v>970</v>
      </c>
      <c r="X822">
        <v>398</v>
      </c>
      <c r="Y822">
        <v>163</v>
      </c>
      <c r="Z822">
        <v>69</v>
      </c>
      <c r="AA822">
        <v>6</v>
      </c>
      <c r="AB822">
        <v>668</v>
      </c>
      <c r="AC822">
        <v>259</v>
      </c>
      <c r="AD822">
        <v>88</v>
      </c>
      <c r="AE822">
        <v>110</v>
      </c>
      <c r="AF822">
        <v>0</v>
      </c>
      <c r="AG822">
        <v>96</v>
      </c>
      <c r="AH822">
        <v>23</v>
      </c>
      <c r="AI822">
        <v>23</v>
      </c>
      <c r="AJ822">
        <v>8</v>
      </c>
      <c r="AK822">
        <v>1</v>
      </c>
      <c r="AL822">
        <v>54</v>
      </c>
      <c r="AM822">
        <v>32</v>
      </c>
      <c r="AN822">
        <v>11</v>
      </c>
      <c r="AO822">
        <v>0</v>
      </c>
      <c r="AP822">
        <v>0</v>
      </c>
      <c r="AQ822">
        <v>0</v>
      </c>
      <c r="AR822">
        <v>0</v>
      </c>
      <c r="AS822">
        <v>0</v>
      </c>
      <c r="AT822">
        <v>0</v>
      </c>
      <c r="AU822">
        <v>0</v>
      </c>
      <c r="AV822">
        <v>0</v>
      </c>
      <c r="AW822">
        <v>0</v>
      </c>
      <c r="AX822">
        <v>0</v>
      </c>
      <c r="AY822">
        <v>0</v>
      </c>
      <c r="AZ822">
        <v>0</v>
      </c>
      <c r="BA822">
        <v>0</v>
      </c>
      <c r="BB822">
        <v>0</v>
      </c>
      <c r="BC822">
        <v>0</v>
      </c>
      <c r="BD822">
        <v>0</v>
      </c>
      <c r="BE822">
        <v>0</v>
      </c>
      <c r="BF822">
        <v>0</v>
      </c>
      <c r="BG822" s="20">
        <v>1</v>
      </c>
      <c r="BH822" s="20">
        <v>0</v>
      </c>
      <c r="BI822" s="20">
        <v>63</v>
      </c>
      <c r="BJ822" s="20">
        <v>0</v>
      </c>
      <c r="BK822" s="20">
        <v>250</v>
      </c>
      <c r="BL822" s="20">
        <v>701</v>
      </c>
      <c r="BM822" s="20">
        <v>453</v>
      </c>
      <c r="BN822" s="20">
        <v>57</v>
      </c>
      <c r="BO822" s="20">
        <v>42</v>
      </c>
      <c r="BP822" s="20">
        <v>2896</v>
      </c>
      <c r="BQ822" s="20">
        <v>660</v>
      </c>
      <c r="BR822" s="20">
        <v>0</v>
      </c>
      <c r="BS822" s="20">
        <v>529</v>
      </c>
      <c r="BT822" s="20">
        <v>674</v>
      </c>
      <c r="BU822" s="20">
        <v>16</v>
      </c>
      <c r="BV822" s="20">
        <v>1552</v>
      </c>
    </row>
    <row r="823" spans="1:74" x14ac:dyDescent="0.25">
      <c r="A823" s="20" t="s">
        <v>449</v>
      </c>
      <c r="B823" s="20" t="s">
        <v>539</v>
      </c>
      <c r="C823" s="20" t="s">
        <v>558</v>
      </c>
      <c r="D823" s="1">
        <v>44570</v>
      </c>
      <c r="E823">
        <v>86</v>
      </c>
      <c r="F823">
        <v>1</v>
      </c>
      <c r="G823">
        <v>1</v>
      </c>
      <c r="H823">
        <v>0</v>
      </c>
      <c r="I823">
        <v>0</v>
      </c>
      <c r="J823">
        <v>38</v>
      </c>
      <c r="K823">
        <v>13</v>
      </c>
      <c r="L823">
        <v>8</v>
      </c>
      <c r="M823">
        <v>0</v>
      </c>
      <c r="N823">
        <v>0</v>
      </c>
      <c r="O823">
        <v>0</v>
      </c>
      <c r="P823">
        <v>0</v>
      </c>
      <c r="Q823">
        <v>0</v>
      </c>
      <c r="R823">
        <v>286</v>
      </c>
      <c r="S823">
        <v>205</v>
      </c>
      <c r="T823">
        <v>25</v>
      </c>
      <c r="U823">
        <v>7</v>
      </c>
      <c r="V823">
        <v>0</v>
      </c>
      <c r="W823">
        <v>970</v>
      </c>
      <c r="X823">
        <v>412</v>
      </c>
      <c r="Y823">
        <v>162</v>
      </c>
      <c r="Z823">
        <v>68</v>
      </c>
      <c r="AA823">
        <v>6</v>
      </c>
      <c r="AB823">
        <v>667</v>
      </c>
      <c r="AC823">
        <v>270</v>
      </c>
      <c r="AD823">
        <v>88</v>
      </c>
      <c r="AE823">
        <v>108</v>
      </c>
      <c r="AF823">
        <v>0</v>
      </c>
      <c r="AG823">
        <v>97</v>
      </c>
      <c r="AH823">
        <v>25</v>
      </c>
      <c r="AI823">
        <v>24</v>
      </c>
      <c r="AJ823">
        <v>7</v>
      </c>
      <c r="AK823">
        <v>1</v>
      </c>
      <c r="AL823">
        <v>52</v>
      </c>
      <c r="AM823">
        <v>32</v>
      </c>
      <c r="AN823">
        <v>11</v>
      </c>
      <c r="AO823">
        <v>0</v>
      </c>
      <c r="AP823">
        <v>0</v>
      </c>
      <c r="AQ823">
        <v>0</v>
      </c>
      <c r="AR823">
        <v>0</v>
      </c>
      <c r="AS823">
        <v>0</v>
      </c>
      <c r="AT823">
        <v>0</v>
      </c>
      <c r="AU823">
        <v>0</v>
      </c>
      <c r="AV823">
        <v>0</v>
      </c>
      <c r="AW823">
        <v>0</v>
      </c>
      <c r="AX823">
        <v>0</v>
      </c>
      <c r="AY823">
        <v>0</v>
      </c>
      <c r="AZ823">
        <v>0</v>
      </c>
      <c r="BA823">
        <v>0</v>
      </c>
      <c r="BB823">
        <v>0</v>
      </c>
      <c r="BC823">
        <v>0</v>
      </c>
      <c r="BD823">
        <v>0</v>
      </c>
      <c r="BE823">
        <v>0</v>
      </c>
      <c r="BF823">
        <v>0</v>
      </c>
      <c r="BG823" s="20">
        <v>1</v>
      </c>
      <c r="BH823" s="20">
        <v>0</v>
      </c>
      <c r="BI823" s="20">
        <v>63</v>
      </c>
      <c r="BJ823" s="20">
        <v>0</v>
      </c>
      <c r="BK823" s="20">
        <v>251</v>
      </c>
      <c r="BL823" s="20">
        <v>702</v>
      </c>
      <c r="BM823" s="20">
        <v>454</v>
      </c>
      <c r="BN823" s="20">
        <v>58</v>
      </c>
      <c r="BO823" s="20">
        <v>40</v>
      </c>
      <c r="BP823" s="20">
        <v>2899</v>
      </c>
      <c r="BQ823" s="20">
        <v>711</v>
      </c>
      <c r="BR823" s="20">
        <v>0</v>
      </c>
      <c r="BS823" s="20">
        <v>525</v>
      </c>
      <c r="BT823" s="20">
        <v>666</v>
      </c>
      <c r="BU823" s="20">
        <v>18</v>
      </c>
      <c r="BV823" s="20">
        <v>1559</v>
      </c>
    </row>
    <row r="824" spans="1:74" x14ac:dyDescent="0.25">
      <c r="A824" s="20" t="s">
        <v>449</v>
      </c>
      <c r="B824" s="20" t="s">
        <v>539</v>
      </c>
      <c r="C824" s="20" t="s">
        <v>558</v>
      </c>
      <c r="D824" s="1">
        <v>44577</v>
      </c>
      <c r="E824">
        <v>86</v>
      </c>
      <c r="F824">
        <v>1</v>
      </c>
      <c r="G824">
        <v>1</v>
      </c>
      <c r="H824">
        <v>0</v>
      </c>
      <c r="I824">
        <v>0</v>
      </c>
      <c r="J824">
        <v>40</v>
      </c>
      <c r="K824">
        <v>12</v>
      </c>
      <c r="L824">
        <v>8</v>
      </c>
      <c r="M824">
        <v>0</v>
      </c>
      <c r="N824">
        <v>0</v>
      </c>
      <c r="O824">
        <v>0</v>
      </c>
      <c r="P824">
        <v>0</v>
      </c>
      <c r="Q824">
        <v>0</v>
      </c>
      <c r="R824">
        <v>285</v>
      </c>
      <c r="S824">
        <v>206</v>
      </c>
      <c r="T824">
        <v>25</v>
      </c>
      <c r="U824">
        <v>7</v>
      </c>
      <c r="V824">
        <v>0</v>
      </c>
      <c r="W824">
        <v>974</v>
      </c>
      <c r="X824">
        <v>421</v>
      </c>
      <c r="Y824">
        <v>160</v>
      </c>
      <c r="Z824">
        <v>68</v>
      </c>
      <c r="AA824">
        <v>6</v>
      </c>
      <c r="AB824">
        <v>662</v>
      </c>
      <c r="AC824">
        <v>277</v>
      </c>
      <c r="AD824">
        <v>86</v>
      </c>
      <c r="AE824">
        <v>107</v>
      </c>
      <c r="AF824">
        <v>0</v>
      </c>
      <c r="AG824">
        <v>98</v>
      </c>
      <c r="AH824">
        <v>25</v>
      </c>
      <c r="AI824">
        <v>24</v>
      </c>
      <c r="AJ824">
        <v>8</v>
      </c>
      <c r="AK824">
        <v>1</v>
      </c>
      <c r="AL824">
        <v>53</v>
      </c>
      <c r="AM824">
        <v>33</v>
      </c>
      <c r="AN824">
        <v>11</v>
      </c>
      <c r="AO824">
        <v>0</v>
      </c>
      <c r="AP824">
        <v>0</v>
      </c>
      <c r="AQ824">
        <v>0</v>
      </c>
      <c r="AR824">
        <v>0</v>
      </c>
      <c r="AS824">
        <v>0</v>
      </c>
      <c r="AT824">
        <v>0</v>
      </c>
      <c r="AU824">
        <v>0</v>
      </c>
      <c r="AV824">
        <v>0</v>
      </c>
      <c r="AW824">
        <v>0</v>
      </c>
      <c r="AX824">
        <v>0</v>
      </c>
      <c r="AY824">
        <v>0</v>
      </c>
      <c r="AZ824">
        <v>0</v>
      </c>
      <c r="BA824">
        <v>0</v>
      </c>
      <c r="BB824">
        <v>0</v>
      </c>
      <c r="BC824">
        <v>0</v>
      </c>
      <c r="BD824">
        <v>0</v>
      </c>
      <c r="BE824">
        <v>0</v>
      </c>
      <c r="BF824">
        <v>0</v>
      </c>
      <c r="BG824" s="20">
        <v>1</v>
      </c>
      <c r="BH824" s="20">
        <v>0</v>
      </c>
      <c r="BI824" s="20">
        <v>64</v>
      </c>
      <c r="BJ824" s="20">
        <v>0</v>
      </c>
      <c r="BK824" s="20">
        <v>250</v>
      </c>
      <c r="BL824" s="20">
        <v>708</v>
      </c>
      <c r="BM824" s="20">
        <v>452</v>
      </c>
      <c r="BN824" s="20">
        <v>58</v>
      </c>
      <c r="BO824" s="20">
        <v>41</v>
      </c>
      <c r="BP824" s="20">
        <v>2887</v>
      </c>
      <c r="BQ824" s="20">
        <v>742</v>
      </c>
      <c r="BR824" s="20">
        <v>0</v>
      </c>
      <c r="BS824" s="20">
        <v>518</v>
      </c>
      <c r="BT824" s="20">
        <v>655</v>
      </c>
      <c r="BU824" s="20">
        <v>19</v>
      </c>
      <c r="BV824" s="20">
        <v>1558</v>
      </c>
    </row>
    <row r="825" spans="1:74" x14ac:dyDescent="0.25">
      <c r="A825" s="20" t="s">
        <v>449</v>
      </c>
      <c r="B825" s="20" t="s">
        <v>539</v>
      </c>
      <c r="C825" s="20" t="s">
        <v>558</v>
      </c>
      <c r="D825" s="1">
        <v>44584</v>
      </c>
      <c r="E825">
        <v>86</v>
      </c>
      <c r="F825">
        <v>1</v>
      </c>
      <c r="G825">
        <v>1</v>
      </c>
      <c r="H825">
        <v>0</v>
      </c>
      <c r="I825">
        <v>0</v>
      </c>
      <c r="J825">
        <v>42</v>
      </c>
      <c r="K825">
        <v>12</v>
      </c>
      <c r="L825">
        <v>8</v>
      </c>
      <c r="M825">
        <v>0</v>
      </c>
      <c r="N825">
        <v>0</v>
      </c>
      <c r="O825">
        <v>0</v>
      </c>
      <c r="P825">
        <v>0</v>
      </c>
      <c r="Q825">
        <v>0</v>
      </c>
      <c r="R825">
        <v>283</v>
      </c>
      <c r="S825">
        <v>210</v>
      </c>
      <c r="T825">
        <v>24</v>
      </c>
      <c r="U825">
        <v>6</v>
      </c>
      <c r="V825">
        <v>0</v>
      </c>
      <c r="W825">
        <v>974</v>
      </c>
      <c r="X825">
        <v>429</v>
      </c>
      <c r="Y825">
        <v>159</v>
      </c>
      <c r="Z825">
        <v>68</v>
      </c>
      <c r="AA825">
        <v>6</v>
      </c>
      <c r="AB825">
        <v>662</v>
      </c>
      <c r="AC825">
        <v>283</v>
      </c>
      <c r="AD825">
        <v>85</v>
      </c>
      <c r="AE825">
        <v>106</v>
      </c>
      <c r="AF825">
        <v>0</v>
      </c>
      <c r="AG825">
        <v>98</v>
      </c>
      <c r="AH825">
        <v>24</v>
      </c>
      <c r="AI825">
        <v>24</v>
      </c>
      <c r="AJ825">
        <v>8</v>
      </c>
      <c r="AK825">
        <v>1</v>
      </c>
      <c r="AL825">
        <v>53</v>
      </c>
      <c r="AM825">
        <v>32</v>
      </c>
      <c r="AN825">
        <v>12</v>
      </c>
      <c r="AO825">
        <v>0</v>
      </c>
      <c r="AP825">
        <v>0</v>
      </c>
      <c r="AQ825">
        <v>0</v>
      </c>
      <c r="AR825">
        <v>0</v>
      </c>
      <c r="AS825">
        <v>0</v>
      </c>
      <c r="AT825">
        <v>0</v>
      </c>
      <c r="AU825">
        <v>0</v>
      </c>
      <c r="AV825">
        <v>0</v>
      </c>
      <c r="AW825">
        <v>0</v>
      </c>
      <c r="AX825">
        <v>0</v>
      </c>
      <c r="AY825">
        <v>0</v>
      </c>
      <c r="AZ825">
        <v>0</v>
      </c>
      <c r="BA825">
        <v>0</v>
      </c>
      <c r="BB825">
        <v>0</v>
      </c>
      <c r="BC825">
        <v>0</v>
      </c>
      <c r="BD825">
        <v>0</v>
      </c>
      <c r="BE825">
        <v>0</v>
      </c>
      <c r="BF825">
        <v>0</v>
      </c>
      <c r="BG825" s="20">
        <v>1</v>
      </c>
      <c r="BH825" s="20">
        <v>0</v>
      </c>
      <c r="BI825" s="20">
        <v>64</v>
      </c>
      <c r="BJ825" s="20">
        <v>0</v>
      </c>
      <c r="BK825" s="20">
        <v>249</v>
      </c>
      <c r="BL825" s="20">
        <v>709</v>
      </c>
      <c r="BM825" s="20">
        <v>454</v>
      </c>
      <c r="BN825" s="20">
        <v>57</v>
      </c>
      <c r="BO825" s="20">
        <v>40</v>
      </c>
      <c r="BP825" s="20">
        <v>2881</v>
      </c>
      <c r="BQ825" s="20">
        <v>765</v>
      </c>
      <c r="BR825" s="20">
        <v>0</v>
      </c>
      <c r="BS825" s="20">
        <v>513</v>
      </c>
      <c r="BT825" s="20">
        <v>650</v>
      </c>
      <c r="BU825" s="20">
        <v>19</v>
      </c>
      <c r="BV825" s="20">
        <v>1559</v>
      </c>
    </row>
    <row r="826" spans="1:74" x14ac:dyDescent="0.25">
      <c r="A826" s="20" t="s">
        <v>449</v>
      </c>
      <c r="B826" s="20" t="s">
        <v>539</v>
      </c>
      <c r="C826" s="20" t="s">
        <v>558</v>
      </c>
      <c r="D826" s="1">
        <v>44591</v>
      </c>
      <c r="E826">
        <v>88</v>
      </c>
      <c r="F826">
        <v>1</v>
      </c>
      <c r="G826">
        <v>1</v>
      </c>
      <c r="H826">
        <v>0</v>
      </c>
      <c r="I826">
        <v>0</v>
      </c>
      <c r="J826">
        <v>46</v>
      </c>
      <c r="K826">
        <v>12</v>
      </c>
      <c r="L826">
        <v>8</v>
      </c>
      <c r="M826">
        <v>0</v>
      </c>
      <c r="N826">
        <v>0</v>
      </c>
      <c r="O826">
        <v>0</v>
      </c>
      <c r="P826">
        <v>0</v>
      </c>
      <c r="Q826">
        <v>0</v>
      </c>
      <c r="R826">
        <v>284</v>
      </c>
      <c r="S826">
        <v>213</v>
      </c>
      <c r="T826">
        <v>24</v>
      </c>
      <c r="U826">
        <v>6</v>
      </c>
      <c r="V826">
        <v>0</v>
      </c>
      <c r="W826">
        <v>971</v>
      </c>
      <c r="X826">
        <v>432</v>
      </c>
      <c r="Y826">
        <v>158</v>
      </c>
      <c r="Z826">
        <v>68</v>
      </c>
      <c r="AA826">
        <v>6</v>
      </c>
      <c r="AB826">
        <v>660</v>
      </c>
      <c r="AC826">
        <v>285</v>
      </c>
      <c r="AD826">
        <v>82</v>
      </c>
      <c r="AE826">
        <v>106</v>
      </c>
      <c r="AF826">
        <v>0</v>
      </c>
      <c r="AG826">
        <v>98</v>
      </c>
      <c r="AH826">
        <v>25</v>
      </c>
      <c r="AI826">
        <v>25</v>
      </c>
      <c r="AJ826">
        <v>8</v>
      </c>
      <c r="AK826">
        <v>1</v>
      </c>
      <c r="AL826">
        <v>53</v>
      </c>
      <c r="AM826">
        <v>33</v>
      </c>
      <c r="AN826">
        <v>12</v>
      </c>
      <c r="AO826">
        <v>0</v>
      </c>
      <c r="AP826">
        <v>0</v>
      </c>
      <c r="AQ826">
        <v>0</v>
      </c>
      <c r="AR826">
        <v>0</v>
      </c>
      <c r="AS826">
        <v>0</v>
      </c>
      <c r="AT826">
        <v>0</v>
      </c>
      <c r="AU826">
        <v>0</v>
      </c>
      <c r="AV826">
        <v>0</v>
      </c>
      <c r="AW826">
        <v>0</v>
      </c>
      <c r="AX826">
        <v>0</v>
      </c>
      <c r="AY826">
        <v>0</v>
      </c>
      <c r="AZ826">
        <v>0</v>
      </c>
      <c r="BA826">
        <v>0</v>
      </c>
      <c r="BB826">
        <v>0</v>
      </c>
      <c r="BC826">
        <v>0</v>
      </c>
      <c r="BD826">
        <v>0</v>
      </c>
      <c r="BE826">
        <v>0</v>
      </c>
      <c r="BF826">
        <v>0</v>
      </c>
      <c r="BG826" s="20">
        <v>1</v>
      </c>
      <c r="BH826" s="20">
        <v>0</v>
      </c>
      <c r="BI826" s="20">
        <v>66</v>
      </c>
      <c r="BJ826" s="20">
        <v>0</v>
      </c>
      <c r="BK826" s="20">
        <v>250</v>
      </c>
      <c r="BL826" s="20">
        <v>707</v>
      </c>
      <c r="BM826" s="20">
        <v>453</v>
      </c>
      <c r="BN826" s="20">
        <v>56</v>
      </c>
      <c r="BO826" s="20">
        <v>40</v>
      </c>
      <c r="BP826" s="20">
        <v>2882</v>
      </c>
      <c r="BQ826" s="20">
        <v>780</v>
      </c>
      <c r="BR826" s="20">
        <v>0</v>
      </c>
      <c r="BS826" s="20">
        <v>506</v>
      </c>
      <c r="BT826" s="20">
        <v>642</v>
      </c>
      <c r="BU826" s="20">
        <v>19</v>
      </c>
      <c r="BV826" s="20">
        <v>1568</v>
      </c>
    </row>
    <row r="827" spans="1:74" x14ac:dyDescent="0.25">
      <c r="A827" s="20" t="s">
        <v>449</v>
      </c>
      <c r="B827" s="20" t="s">
        <v>539</v>
      </c>
      <c r="C827" s="20" t="s">
        <v>558</v>
      </c>
      <c r="D827" s="1">
        <v>44599</v>
      </c>
      <c r="E827">
        <v>89</v>
      </c>
      <c r="F827">
        <v>1</v>
      </c>
      <c r="G827">
        <v>1</v>
      </c>
      <c r="H827">
        <v>0</v>
      </c>
      <c r="I827">
        <v>0</v>
      </c>
      <c r="J827">
        <v>47</v>
      </c>
      <c r="K827">
        <v>12</v>
      </c>
      <c r="L827">
        <v>8</v>
      </c>
      <c r="M827">
        <v>0</v>
      </c>
      <c r="N827">
        <v>0</v>
      </c>
      <c r="O827">
        <v>0</v>
      </c>
      <c r="P827">
        <v>0</v>
      </c>
      <c r="Q827">
        <v>0</v>
      </c>
      <c r="R827">
        <v>285</v>
      </c>
      <c r="S827">
        <v>214</v>
      </c>
      <c r="T827">
        <v>24</v>
      </c>
      <c r="U827">
        <v>6</v>
      </c>
      <c r="V827">
        <v>0</v>
      </c>
      <c r="W827">
        <v>971</v>
      </c>
      <c r="X827">
        <v>437</v>
      </c>
      <c r="Y827">
        <v>157</v>
      </c>
      <c r="Z827">
        <v>66</v>
      </c>
      <c r="AA827">
        <v>6</v>
      </c>
      <c r="AB827">
        <v>662</v>
      </c>
      <c r="AC827">
        <v>285</v>
      </c>
      <c r="AD827">
        <v>83</v>
      </c>
      <c r="AE827">
        <v>107</v>
      </c>
      <c r="AF827">
        <v>0</v>
      </c>
      <c r="AG827">
        <v>98</v>
      </c>
      <c r="AH827">
        <v>24</v>
      </c>
      <c r="AI827">
        <v>25</v>
      </c>
      <c r="AJ827">
        <v>9</v>
      </c>
      <c r="AK827">
        <v>1</v>
      </c>
      <c r="AL827">
        <v>54</v>
      </c>
      <c r="AM827">
        <v>33</v>
      </c>
      <c r="AN827">
        <v>12</v>
      </c>
      <c r="AO827">
        <v>0</v>
      </c>
      <c r="AP827">
        <v>0</v>
      </c>
      <c r="AQ827">
        <v>0</v>
      </c>
      <c r="AR827">
        <v>0</v>
      </c>
      <c r="AS827">
        <v>0</v>
      </c>
      <c r="AT827">
        <v>0</v>
      </c>
      <c r="AU827">
        <v>0</v>
      </c>
      <c r="AV827">
        <v>0</v>
      </c>
      <c r="AW827">
        <v>0</v>
      </c>
      <c r="AX827">
        <v>0</v>
      </c>
      <c r="AY827">
        <v>0</v>
      </c>
      <c r="AZ827">
        <v>0</v>
      </c>
      <c r="BA827">
        <v>0</v>
      </c>
      <c r="BB827">
        <v>0</v>
      </c>
      <c r="BC827">
        <v>0</v>
      </c>
      <c r="BD827">
        <v>0</v>
      </c>
      <c r="BE827">
        <v>0</v>
      </c>
      <c r="BF827">
        <v>0</v>
      </c>
      <c r="BG827" s="20">
        <v>1</v>
      </c>
      <c r="BH827" s="20">
        <v>0</v>
      </c>
      <c r="BI827" s="20">
        <v>67</v>
      </c>
      <c r="BJ827" s="20">
        <v>0</v>
      </c>
      <c r="BK827" s="20">
        <v>251</v>
      </c>
      <c r="BL827" s="20">
        <v>710</v>
      </c>
      <c r="BM827" s="20">
        <v>453</v>
      </c>
      <c r="BN827" s="20">
        <v>56</v>
      </c>
      <c r="BO827" s="20">
        <v>41</v>
      </c>
      <c r="BP827" s="20">
        <v>2887</v>
      </c>
      <c r="BQ827" s="20">
        <v>791</v>
      </c>
      <c r="BR827" s="20">
        <v>0</v>
      </c>
      <c r="BS827" s="20">
        <v>507</v>
      </c>
      <c r="BT827" s="20">
        <v>637</v>
      </c>
      <c r="BU827" s="20">
        <v>22</v>
      </c>
      <c r="BV827" s="20">
        <v>1575</v>
      </c>
    </row>
    <row r="828" spans="1:74" x14ac:dyDescent="0.25">
      <c r="A828" s="20" t="s">
        <v>449</v>
      </c>
      <c r="B828" s="20" t="s">
        <v>539</v>
      </c>
      <c r="C828" s="20" t="s">
        <v>558</v>
      </c>
      <c r="D828" s="1">
        <v>44606</v>
      </c>
      <c r="E828">
        <v>89</v>
      </c>
      <c r="F828">
        <v>1</v>
      </c>
      <c r="G828">
        <v>1</v>
      </c>
      <c r="H828">
        <v>0</v>
      </c>
      <c r="I828">
        <v>0</v>
      </c>
      <c r="J828">
        <v>47</v>
      </c>
      <c r="K828">
        <v>12</v>
      </c>
      <c r="L828">
        <v>8</v>
      </c>
      <c r="M828">
        <v>0</v>
      </c>
      <c r="N828">
        <v>0</v>
      </c>
      <c r="O828">
        <v>0</v>
      </c>
      <c r="P828">
        <v>0</v>
      </c>
      <c r="Q828">
        <v>0</v>
      </c>
      <c r="R828">
        <v>286</v>
      </c>
      <c r="S828">
        <v>215</v>
      </c>
      <c r="T828">
        <v>24</v>
      </c>
      <c r="U828">
        <v>6</v>
      </c>
      <c r="V828">
        <v>0</v>
      </c>
      <c r="W828">
        <v>972</v>
      </c>
      <c r="X828">
        <v>442</v>
      </c>
      <c r="Y828">
        <v>158</v>
      </c>
      <c r="Z828">
        <v>65</v>
      </c>
      <c r="AA828">
        <v>6</v>
      </c>
      <c r="AB828">
        <v>661</v>
      </c>
      <c r="AC828">
        <v>284</v>
      </c>
      <c r="AD828">
        <v>81</v>
      </c>
      <c r="AE828">
        <v>108</v>
      </c>
      <c r="AF828">
        <v>0</v>
      </c>
      <c r="AG828">
        <v>99</v>
      </c>
      <c r="AH828">
        <v>24</v>
      </c>
      <c r="AI828">
        <v>25</v>
      </c>
      <c r="AJ828">
        <v>9</v>
      </c>
      <c r="AK828">
        <v>1</v>
      </c>
      <c r="AL828">
        <v>53</v>
      </c>
      <c r="AM828">
        <v>32</v>
      </c>
      <c r="AN828">
        <v>12</v>
      </c>
      <c r="AO828">
        <v>0</v>
      </c>
      <c r="AP828">
        <v>0</v>
      </c>
      <c r="AQ828">
        <v>0</v>
      </c>
      <c r="AR828">
        <v>0</v>
      </c>
      <c r="AS828">
        <v>0</v>
      </c>
      <c r="AT828">
        <v>0</v>
      </c>
      <c r="AU828">
        <v>0</v>
      </c>
      <c r="AV828">
        <v>0</v>
      </c>
      <c r="AW828">
        <v>0</v>
      </c>
      <c r="AX828">
        <v>0</v>
      </c>
      <c r="AY828">
        <v>0</v>
      </c>
      <c r="AZ828">
        <v>0</v>
      </c>
      <c r="BA828">
        <v>0</v>
      </c>
      <c r="BB828">
        <v>0</v>
      </c>
      <c r="BC828">
        <v>0</v>
      </c>
      <c r="BD828">
        <v>0</v>
      </c>
      <c r="BE828">
        <v>0</v>
      </c>
      <c r="BF828">
        <v>0</v>
      </c>
      <c r="BG828" s="20">
        <v>1</v>
      </c>
      <c r="BH828" s="20">
        <v>0</v>
      </c>
      <c r="BI828" s="20">
        <v>68</v>
      </c>
      <c r="BJ828" s="20">
        <v>0</v>
      </c>
      <c r="BK828" s="20">
        <v>252</v>
      </c>
      <c r="BL828" s="20">
        <v>713</v>
      </c>
      <c r="BM828" s="20">
        <v>452</v>
      </c>
      <c r="BN828" s="20">
        <v>57</v>
      </c>
      <c r="BO828" s="20">
        <v>40</v>
      </c>
      <c r="BP828" s="20">
        <v>2889</v>
      </c>
      <c r="BQ828" s="20">
        <v>803</v>
      </c>
      <c r="BR828" s="20">
        <v>0</v>
      </c>
      <c r="BS828" s="20">
        <v>501</v>
      </c>
      <c r="BT828" s="20">
        <v>634</v>
      </c>
      <c r="BU828" s="20">
        <v>24</v>
      </c>
      <c r="BV828" s="20">
        <v>1583</v>
      </c>
    </row>
    <row r="829" spans="1:74" x14ac:dyDescent="0.25">
      <c r="A829" s="20" t="s">
        <v>449</v>
      </c>
      <c r="B829" s="20" t="s">
        <v>539</v>
      </c>
      <c r="C829" s="20" t="s">
        <v>559</v>
      </c>
      <c r="D829" s="1">
        <v>44493</v>
      </c>
      <c r="E829">
        <v>71</v>
      </c>
      <c r="F829">
        <v>4</v>
      </c>
      <c r="G829">
        <v>0</v>
      </c>
      <c r="H829">
        <v>5</v>
      </c>
      <c r="I829">
        <v>0</v>
      </c>
      <c r="J829">
        <v>19</v>
      </c>
      <c r="K829">
        <v>8</v>
      </c>
      <c r="L829">
        <v>3</v>
      </c>
      <c r="M829">
        <v>2</v>
      </c>
      <c r="N829">
        <v>79</v>
      </c>
      <c r="O829">
        <v>0</v>
      </c>
      <c r="P829">
        <v>0</v>
      </c>
      <c r="Q829">
        <v>3</v>
      </c>
      <c r="R829">
        <v>198</v>
      </c>
      <c r="S829">
        <v>0</v>
      </c>
      <c r="T829">
        <v>35</v>
      </c>
      <c r="U829">
        <v>0</v>
      </c>
      <c r="V829">
        <v>2</v>
      </c>
      <c r="W829">
        <v>715</v>
      </c>
      <c r="X829">
        <v>0</v>
      </c>
      <c r="Y829">
        <v>36</v>
      </c>
      <c r="Z829">
        <v>40</v>
      </c>
      <c r="AA829">
        <v>12</v>
      </c>
      <c r="AB829">
        <v>710</v>
      </c>
      <c r="AC829">
        <v>16</v>
      </c>
      <c r="AD829">
        <v>313</v>
      </c>
      <c r="AE829">
        <v>45</v>
      </c>
      <c r="AF829">
        <v>15</v>
      </c>
      <c r="AG829">
        <v>135</v>
      </c>
      <c r="AH829">
        <v>0</v>
      </c>
      <c r="AI829">
        <v>0</v>
      </c>
      <c r="AJ829">
        <v>21</v>
      </c>
      <c r="AK829">
        <v>2</v>
      </c>
      <c r="AL829">
        <v>50</v>
      </c>
      <c r="AM829">
        <v>0</v>
      </c>
      <c r="AN829">
        <v>6</v>
      </c>
      <c r="AO829">
        <v>0</v>
      </c>
      <c r="AP829">
        <v>1</v>
      </c>
      <c r="AQ829">
        <v>0</v>
      </c>
      <c r="AR829">
        <v>0</v>
      </c>
      <c r="AS829">
        <v>0</v>
      </c>
      <c r="AT829">
        <v>0</v>
      </c>
      <c r="AU829">
        <v>0</v>
      </c>
      <c r="AV829">
        <v>0</v>
      </c>
      <c r="AW829">
        <v>0</v>
      </c>
      <c r="AX829">
        <v>0</v>
      </c>
      <c r="AY829">
        <v>0</v>
      </c>
      <c r="AZ829">
        <v>8</v>
      </c>
      <c r="BA829">
        <v>3</v>
      </c>
      <c r="BB829">
        <v>54</v>
      </c>
      <c r="BC829">
        <v>150</v>
      </c>
      <c r="BD829">
        <v>0</v>
      </c>
      <c r="BE829">
        <v>18</v>
      </c>
      <c r="BF829">
        <v>4</v>
      </c>
      <c r="BG829" s="20"/>
      <c r="BH829" s="20"/>
      <c r="BI829" s="20"/>
      <c r="BJ829" s="20"/>
      <c r="BK829" s="20"/>
      <c r="BL829" s="20"/>
      <c r="BM829" s="20"/>
      <c r="BN829" s="20"/>
      <c r="BO829" s="20"/>
      <c r="BP829" s="20"/>
      <c r="BQ829" s="20"/>
      <c r="BR829" s="20"/>
      <c r="BS829" s="20"/>
      <c r="BT829" s="20"/>
      <c r="BU829" s="20"/>
      <c r="BV829" s="20"/>
    </row>
    <row r="830" spans="1:74" x14ac:dyDescent="0.25">
      <c r="A830" s="20" t="s">
        <v>449</v>
      </c>
      <c r="B830" s="20" t="s">
        <v>539</v>
      </c>
      <c r="C830" s="20" t="s">
        <v>559</v>
      </c>
      <c r="D830" s="1">
        <v>44500</v>
      </c>
      <c r="E830">
        <v>71</v>
      </c>
      <c r="F830">
        <v>4</v>
      </c>
      <c r="G830">
        <v>0</v>
      </c>
      <c r="H830">
        <v>5</v>
      </c>
      <c r="I830">
        <v>0</v>
      </c>
      <c r="J830">
        <v>20</v>
      </c>
      <c r="K830">
        <v>8</v>
      </c>
      <c r="L830">
        <v>3</v>
      </c>
      <c r="M830">
        <v>2</v>
      </c>
      <c r="N830">
        <v>77</v>
      </c>
      <c r="O830">
        <v>0</v>
      </c>
      <c r="P830">
        <v>0</v>
      </c>
      <c r="Q830">
        <v>3</v>
      </c>
      <c r="R830">
        <v>197</v>
      </c>
      <c r="S830">
        <v>0</v>
      </c>
      <c r="T830">
        <v>49</v>
      </c>
      <c r="U830">
        <v>0</v>
      </c>
      <c r="V830">
        <v>2</v>
      </c>
      <c r="W830">
        <v>716</v>
      </c>
      <c r="X830">
        <v>0</v>
      </c>
      <c r="Y830">
        <v>55</v>
      </c>
      <c r="Z830">
        <v>40</v>
      </c>
      <c r="AA830">
        <v>12</v>
      </c>
      <c r="AB830">
        <v>711</v>
      </c>
      <c r="AC830">
        <v>22</v>
      </c>
      <c r="AD830">
        <v>314</v>
      </c>
      <c r="AE830">
        <v>43</v>
      </c>
      <c r="AF830">
        <v>15</v>
      </c>
      <c r="AG830">
        <v>136</v>
      </c>
      <c r="AH830">
        <v>0</v>
      </c>
      <c r="AI830">
        <v>2</v>
      </c>
      <c r="AJ830">
        <v>20</v>
      </c>
      <c r="AK830">
        <v>3</v>
      </c>
      <c r="AL830">
        <v>49</v>
      </c>
      <c r="AM830">
        <v>0</v>
      </c>
      <c r="AN830">
        <v>11</v>
      </c>
      <c r="AO830">
        <v>0</v>
      </c>
      <c r="AP830">
        <v>1</v>
      </c>
      <c r="AQ830">
        <v>0</v>
      </c>
      <c r="AR830">
        <v>0</v>
      </c>
      <c r="AS830">
        <v>0</v>
      </c>
      <c r="AT830">
        <v>0</v>
      </c>
      <c r="AU830">
        <v>0</v>
      </c>
      <c r="AV830">
        <v>0</v>
      </c>
      <c r="AW830">
        <v>0</v>
      </c>
      <c r="AX830">
        <v>0</v>
      </c>
      <c r="AY830">
        <v>0</v>
      </c>
      <c r="AZ830">
        <v>7</v>
      </c>
      <c r="BA830">
        <v>3</v>
      </c>
      <c r="BB830">
        <v>53</v>
      </c>
      <c r="BC830">
        <v>150</v>
      </c>
      <c r="BD830">
        <v>0</v>
      </c>
      <c r="BE830">
        <v>18</v>
      </c>
      <c r="BF830">
        <v>3</v>
      </c>
      <c r="BG830" s="20"/>
      <c r="BH830" s="20"/>
      <c r="BI830" s="20"/>
      <c r="BJ830" s="20"/>
      <c r="BK830" s="20"/>
      <c r="BL830" s="20"/>
      <c r="BM830" s="20"/>
      <c r="BN830" s="20"/>
      <c r="BO830" s="20"/>
      <c r="BP830" s="20"/>
      <c r="BQ830" s="20"/>
      <c r="BR830" s="20"/>
      <c r="BS830" s="20"/>
      <c r="BT830" s="20"/>
      <c r="BU830" s="20"/>
      <c r="BV830" s="20"/>
    </row>
    <row r="831" spans="1:74" x14ac:dyDescent="0.25">
      <c r="A831" s="20" t="s">
        <v>449</v>
      </c>
      <c r="B831" s="20" t="s">
        <v>539</v>
      </c>
      <c r="C831" s="20" t="s">
        <v>559</v>
      </c>
      <c r="D831" s="1">
        <v>44507</v>
      </c>
      <c r="E831">
        <v>71</v>
      </c>
      <c r="F831">
        <v>4</v>
      </c>
      <c r="G831">
        <v>0</v>
      </c>
      <c r="H831">
        <v>5</v>
      </c>
      <c r="I831">
        <v>0</v>
      </c>
      <c r="J831">
        <v>22</v>
      </c>
      <c r="K831">
        <v>8</v>
      </c>
      <c r="L831">
        <v>3</v>
      </c>
      <c r="M831">
        <v>2</v>
      </c>
      <c r="N831">
        <v>76</v>
      </c>
      <c r="O831">
        <v>0</v>
      </c>
      <c r="P831">
        <v>7</v>
      </c>
      <c r="Q831">
        <v>4</v>
      </c>
      <c r="R831">
        <v>197</v>
      </c>
      <c r="S831">
        <v>69</v>
      </c>
      <c r="T831">
        <v>53</v>
      </c>
      <c r="U831">
        <v>0</v>
      </c>
      <c r="V831">
        <v>2</v>
      </c>
      <c r="W831">
        <v>715</v>
      </c>
      <c r="X831">
        <v>101</v>
      </c>
      <c r="Y831">
        <v>150</v>
      </c>
      <c r="Z831">
        <v>41</v>
      </c>
      <c r="AA831">
        <v>13</v>
      </c>
      <c r="AB831">
        <v>711</v>
      </c>
      <c r="AC831">
        <v>33</v>
      </c>
      <c r="AD831">
        <v>314</v>
      </c>
      <c r="AE831">
        <v>41</v>
      </c>
      <c r="AF831">
        <v>15</v>
      </c>
      <c r="AG831">
        <v>136</v>
      </c>
      <c r="AH831">
        <v>3</v>
      </c>
      <c r="AI831">
        <v>18</v>
      </c>
      <c r="AJ831">
        <v>20</v>
      </c>
      <c r="AK831">
        <v>3</v>
      </c>
      <c r="AL831">
        <v>48</v>
      </c>
      <c r="AM831">
        <v>14</v>
      </c>
      <c r="AN831">
        <v>3</v>
      </c>
      <c r="AO831">
        <v>0</v>
      </c>
      <c r="AP831">
        <v>1</v>
      </c>
      <c r="AQ831">
        <v>0</v>
      </c>
      <c r="AR831">
        <v>0</v>
      </c>
      <c r="AS831">
        <v>0</v>
      </c>
      <c r="AT831">
        <v>0</v>
      </c>
      <c r="AU831">
        <v>0</v>
      </c>
      <c r="AV831">
        <v>0</v>
      </c>
      <c r="AW831">
        <v>0</v>
      </c>
      <c r="AX831">
        <v>0</v>
      </c>
      <c r="AY831">
        <v>0</v>
      </c>
      <c r="AZ831">
        <v>0</v>
      </c>
      <c r="BA831">
        <v>3</v>
      </c>
      <c r="BB831">
        <v>0</v>
      </c>
      <c r="BC831">
        <v>0</v>
      </c>
      <c r="BD831">
        <v>0</v>
      </c>
      <c r="BE831">
        <v>0</v>
      </c>
      <c r="BF831">
        <v>0</v>
      </c>
      <c r="BG831" s="20">
        <v>4</v>
      </c>
      <c r="BH831" s="20">
        <v>5</v>
      </c>
      <c r="BI831" s="20">
        <v>56</v>
      </c>
      <c r="BJ831" s="20">
        <v>58</v>
      </c>
      <c r="BK831" s="20">
        <v>137</v>
      </c>
      <c r="BL831" s="20">
        <v>478</v>
      </c>
      <c r="BM831" s="20">
        <v>322</v>
      </c>
      <c r="BN831" s="20">
        <v>83</v>
      </c>
      <c r="BO831" s="20">
        <v>38</v>
      </c>
      <c r="BP831" s="20"/>
      <c r="BQ831" s="20"/>
      <c r="BR831" s="20"/>
      <c r="BS831" s="20"/>
      <c r="BT831" s="20"/>
      <c r="BU831" s="20"/>
      <c r="BV831" s="20"/>
    </row>
    <row r="832" spans="1:74" x14ac:dyDescent="0.25">
      <c r="A832" s="20" t="s">
        <v>449</v>
      </c>
      <c r="B832" s="20" t="s">
        <v>539</v>
      </c>
      <c r="C832" s="20" t="s">
        <v>559</v>
      </c>
      <c r="D832" s="1">
        <v>44514</v>
      </c>
      <c r="E832">
        <v>70</v>
      </c>
      <c r="F832">
        <v>4</v>
      </c>
      <c r="G832">
        <v>0</v>
      </c>
      <c r="H832">
        <v>5</v>
      </c>
      <c r="I832">
        <v>1</v>
      </c>
      <c r="J832">
        <v>23</v>
      </c>
      <c r="K832">
        <v>8</v>
      </c>
      <c r="L832">
        <v>3</v>
      </c>
      <c r="M832">
        <v>2</v>
      </c>
      <c r="N832">
        <v>79</v>
      </c>
      <c r="O832">
        <v>36</v>
      </c>
      <c r="P832">
        <v>6</v>
      </c>
      <c r="Q832">
        <v>6</v>
      </c>
      <c r="R832">
        <v>198</v>
      </c>
      <c r="S832">
        <v>77</v>
      </c>
      <c r="T832">
        <v>53</v>
      </c>
      <c r="U832">
        <v>0</v>
      </c>
      <c r="V832">
        <v>3</v>
      </c>
      <c r="W832">
        <v>716</v>
      </c>
      <c r="X832">
        <v>122</v>
      </c>
      <c r="Y832">
        <v>149</v>
      </c>
      <c r="Z832">
        <v>42</v>
      </c>
      <c r="AA832">
        <v>13</v>
      </c>
      <c r="AB832">
        <v>714</v>
      </c>
      <c r="AC832">
        <v>41</v>
      </c>
      <c r="AD832">
        <v>313</v>
      </c>
      <c r="AE832">
        <v>41</v>
      </c>
      <c r="AF832">
        <v>17</v>
      </c>
      <c r="AG832">
        <v>136</v>
      </c>
      <c r="AH832">
        <v>4</v>
      </c>
      <c r="AI832">
        <v>18</v>
      </c>
      <c r="AJ832">
        <v>20</v>
      </c>
      <c r="AK832">
        <v>3</v>
      </c>
      <c r="AL832">
        <v>47</v>
      </c>
      <c r="AM832">
        <v>17</v>
      </c>
      <c r="AN832">
        <v>3</v>
      </c>
      <c r="AO832">
        <v>0</v>
      </c>
      <c r="AP832">
        <v>1</v>
      </c>
      <c r="AQ832">
        <v>0</v>
      </c>
      <c r="AR832">
        <v>0</v>
      </c>
      <c r="AS832">
        <v>0</v>
      </c>
      <c r="AT832">
        <v>0</v>
      </c>
      <c r="AU832">
        <v>0</v>
      </c>
      <c r="AV832">
        <v>0</v>
      </c>
      <c r="AW832">
        <v>0</v>
      </c>
      <c r="AX832">
        <v>0</v>
      </c>
      <c r="AY832">
        <v>0</v>
      </c>
      <c r="AZ832">
        <v>0</v>
      </c>
      <c r="BA832">
        <v>1</v>
      </c>
      <c r="BB832">
        <v>0</v>
      </c>
      <c r="BC832">
        <v>0</v>
      </c>
      <c r="BD832">
        <v>0</v>
      </c>
      <c r="BE832">
        <v>0</v>
      </c>
      <c r="BF832">
        <v>0</v>
      </c>
      <c r="BG832" s="20">
        <v>4</v>
      </c>
      <c r="BH832" s="20">
        <v>5</v>
      </c>
      <c r="BI832" s="20">
        <v>55</v>
      </c>
      <c r="BJ832" s="20">
        <v>58</v>
      </c>
      <c r="BK832" s="20">
        <v>137</v>
      </c>
      <c r="BL832" s="20">
        <v>481</v>
      </c>
      <c r="BM832" s="20">
        <v>323</v>
      </c>
      <c r="BN832" s="20">
        <v>84</v>
      </c>
      <c r="BO832" s="20">
        <v>37</v>
      </c>
      <c r="BP832" s="20"/>
      <c r="BQ832" s="20"/>
      <c r="BR832" s="20"/>
      <c r="BS832" s="20"/>
      <c r="BT832" s="20"/>
      <c r="BU832" s="20"/>
      <c r="BV832" s="20"/>
    </row>
    <row r="833" spans="1:74" x14ac:dyDescent="0.25">
      <c r="A833" s="20" t="s">
        <v>449</v>
      </c>
      <c r="B833" s="20" t="s">
        <v>539</v>
      </c>
      <c r="C833" s="20" t="s">
        <v>559</v>
      </c>
      <c r="D833" s="1">
        <v>44521</v>
      </c>
      <c r="E833">
        <v>76</v>
      </c>
      <c r="F833">
        <v>5</v>
      </c>
      <c r="G833">
        <v>0</v>
      </c>
      <c r="H833">
        <v>7</v>
      </c>
      <c r="I833">
        <v>5</v>
      </c>
      <c r="J833">
        <v>29</v>
      </c>
      <c r="K833">
        <v>8</v>
      </c>
      <c r="L833">
        <v>4</v>
      </c>
      <c r="M833">
        <v>3</v>
      </c>
      <c r="N833">
        <v>78</v>
      </c>
      <c r="O833">
        <v>53</v>
      </c>
      <c r="P833">
        <v>6</v>
      </c>
      <c r="Q833">
        <v>5</v>
      </c>
      <c r="R833">
        <v>198</v>
      </c>
      <c r="S833">
        <v>83</v>
      </c>
      <c r="T833">
        <v>53</v>
      </c>
      <c r="U833">
        <v>0</v>
      </c>
      <c r="V833">
        <v>3</v>
      </c>
      <c r="W833">
        <v>715</v>
      </c>
      <c r="X833">
        <v>152</v>
      </c>
      <c r="Y833">
        <v>149</v>
      </c>
      <c r="Z833">
        <v>41</v>
      </c>
      <c r="AA833">
        <v>12</v>
      </c>
      <c r="AB833">
        <v>713</v>
      </c>
      <c r="AC833">
        <v>51</v>
      </c>
      <c r="AD833">
        <v>313</v>
      </c>
      <c r="AE833">
        <v>41</v>
      </c>
      <c r="AF833">
        <v>19</v>
      </c>
      <c r="AG833">
        <v>135</v>
      </c>
      <c r="AH833">
        <v>8</v>
      </c>
      <c r="AI833">
        <v>18</v>
      </c>
      <c r="AJ833">
        <v>19</v>
      </c>
      <c r="AK833">
        <v>3</v>
      </c>
      <c r="AL833">
        <v>46</v>
      </c>
      <c r="AM833">
        <v>18</v>
      </c>
      <c r="AN833">
        <v>3</v>
      </c>
      <c r="AO833">
        <v>0</v>
      </c>
      <c r="AP833">
        <v>0</v>
      </c>
      <c r="AQ833">
        <v>0</v>
      </c>
      <c r="AR833">
        <v>0</v>
      </c>
      <c r="AS833">
        <v>0</v>
      </c>
      <c r="AT833">
        <v>0</v>
      </c>
      <c r="AU833">
        <v>0</v>
      </c>
      <c r="AV833">
        <v>0</v>
      </c>
      <c r="AW833">
        <v>0</v>
      </c>
      <c r="AX833">
        <v>1</v>
      </c>
      <c r="AY833">
        <v>0</v>
      </c>
      <c r="AZ833">
        <v>0</v>
      </c>
      <c r="BA833">
        <v>0</v>
      </c>
      <c r="BB833">
        <v>0</v>
      </c>
      <c r="BC833">
        <v>0</v>
      </c>
      <c r="BD833">
        <v>0</v>
      </c>
      <c r="BE833">
        <v>0</v>
      </c>
      <c r="BF833">
        <v>0</v>
      </c>
      <c r="BG833" s="20">
        <v>5</v>
      </c>
      <c r="BH833" s="20">
        <v>6</v>
      </c>
      <c r="BI833" s="20">
        <v>58</v>
      </c>
      <c r="BJ833" s="20">
        <v>58</v>
      </c>
      <c r="BK833" s="20">
        <v>137</v>
      </c>
      <c r="BL833" s="20">
        <v>484</v>
      </c>
      <c r="BM833" s="20">
        <v>320</v>
      </c>
      <c r="BN833" s="20">
        <v>84</v>
      </c>
      <c r="BO833" s="20">
        <v>37</v>
      </c>
      <c r="BP833" s="20"/>
      <c r="BQ833" s="20"/>
      <c r="BR833" s="20"/>
      <c r="BS833" s="20"/>
      <c r="BT833" s="20"/>
      <c r="BU833" s="20"/>
      <c r="BV833" s="20"/>
    </row>
    <row r="834" spans="1:74" x14ac:dyDescent="0.25">
      <c r="A834" s="20" t="s">
        <v>449</v>
      </c>
      <c r="B834" s="20" t="s">
        <v>539</v>
      </c>
      <c r="C834" s="20" t="s">
        <v>559</v>
      </c>
      <c r="D834" s="1">
        <v>44528</v>
      </c>
      <c r="E834">
        <v>77</v>
      </c>
      <c r="F834">
        <v>6</v>
      </c>
      <c r="G834">
        <v>1</v>
      </c>
      <c r="H834">
        <v>8</v>
      </c>
      <c r="I834">
        <v>5</v>
      </c>
      <c r="J834">
        <v>31</v>
      </c>
      <c r="K834">
        <v>7</v>
      </c>
      <c r="L834">
        <v>4</v>
      </c>
      <c r="M834">
        <v>3</v>
      </c>
      <c r="N834">
        <v>78</v>
      </c>
      <c r="O834">
        <v>53</v>
      </c>
      <c r="P834">
        <v>6</v>
      </c>
      <c r="Q834">
        <v>4</v>
      </c>
      <c r="R834">
        <v>198</v>
      </c>
      <c r="S834">
        <v>94</v>
      </c>
      <c r="T834">
        <v>53</v>
      </c>
      <c r="U834">
        <v>0</v>
      </c>
      <c r="V834">
        <v>3</v>
      </c>
      <c r="W834">
        <v>715</v>
      </c>
      <c r="X834">
        <v>202</v>
      </c>
      <c r="Y834">
        <v>149</v>
      </c>
      <c r="Z834">
        <v>40</v>
      </c>
      <c r="AA834">
        <v>12</v>
      </c>
      <c r="AB834">
        <v>712</v>
      </c>
      <c r="AC834">
        <v>71</v>
      </c>
      <c r="AD834">
        <v>313</v>
      </c>
      <c r="AE834">
        <v>42</v>
      </c>
      <c r="AF834">
        <v>18</v>
      </c>
      <c r="AG834">
        <v>136</v>
      </c>
      <c r="AH834">
        <v>10</v>
      </c>
      <c r="AI834">
        <v>18</v>
      </c>
      <c r="AJ834">
        <v>19</v>
      </c>
      <c r="AK834">
        <v>3</v>
      </c>
      <c r="AL834">
        <v>48</v>
      </c>
      <c r="AM834">
        <v>21</v>
      </c>
      <c r="AN834">
        <v>3</v>
      </c>
      <c r="AO834">
        <v>0</v>
      </c>
      <c r="AP834">
        <v>0</v>
      </c>
      <c r="AQ834">
        <v>0</v>
      </c>
      <c r="AR834">
        <v>0</v>
      </c>
      <c r="AS834">
        <v>0</v>
      </c>
      <c r="AT834">
        <v>0</v>
      </c>
      <c r="AU834">
        <v>0</v>
      </c>
      <c r="AV834">
        <v>0</v>
      </c>
      <c r="AW834">
        <v>0</v>
      </c>
      <c r="AX834">
        <v>1</v>
      </c>
      <c r="AY834">
        <v>0</v>
      </c>
      <c r="AZ834">
        <v>0</v>
      </c>
      <c r="BA834">
        <v>0</v>
      </c>
      <c r="BB834">
        <v>0</v>
      </c>
      <c r="BC834">
        <v>0</v>
      </c>
      <c r="BD834">
        <v>0</v>
      </c>
      <c r="BE834">
        <v>0</v>
      </c>
      <c r="BF834">
        <v>0</v>
      </c>
      <c r="BG834" s="20">
        <v>6</v>
      </c>
      <c r="BH834" s="20">
        <v>7</v>
      </c>
      <c r="BI834" s="20">
        <v>59</v>
      </c>
      <c r="BJ834" s="20">
        <v>60</v>
      </c>
      <c r="BK834" s="20">
        <v>137</v>
      </c>
      <c r="BL834" s="20">
        <v>486</v>
      </c>
      <c r="BM834" s="20">
        <v>319</v>
      </c>
      <c r="BN834" s="20">
        <v>86</v>
      </c>
      <c r="BO834" s="20">
        <v>39</v>
      </c>
      <c r="BP834" s="20"/>
      <c r="BQ834" s="20"/>
      <c r="BR834" s="20"/>
      <c r="BS834" s="20"/>
      <c r="BT834" s="20"/>
      <c r="BU834" s="20"/>
      <c r="BV834" s="20"/>
    </row>
    <row r="835" spans="1:74" x14ac:dyDescent="0.25">
      <c r="A835" s="20" t="s">
        <v>449</v>
      </c>
      <c r="B835" s="20" t="s">
        <v>539</v>
      </c>
      <c r="C835" s="20" t="s">
        <v>559</v>
      </c>
      <c r="D835" s="1">
        <v>44535</v>
      </c>
      <c r="E835">
        <v>78</v>
      </c>
      <c r="F835">
        <v>6</v>
      </c>
      <c r="G835">
        <v>1</v>
      </c>
      <c r="H835">
        <v>9</v>
      </c>
      <c r="I835">
        <v>5</v>
      </c>
      <c r="J835">
        <v>32</v>
      </c>
      <c r="K835">
        <v>7</v>
      </c>
      <c r="L835">
        <v>4</v>
      </c>
      <c r="M835">
        <v>4</v>
      </c>
      <c r="N835">
        <v>78</v>
      </c>
      <c r="O835">
        <v>53</v>
      </c>
      <c r="P835">
        <v>6</v>
      </c>
      <c r="Q835">
        <v>3</v>
      </c>
      <c r="R835">
        <v>199</v>
      </c>
      <c r="S835">
        <v>99</v>
      </c>
      <c r="T835">
        <v>53</v>
      </c>
      <c r="U835">
        <v>0</v>
      </c>
      <c r="V835">
        <v>3</v>
      </c>
      <c r="W835">
        <v>711</v>
      </c>
      <c r="X835">
        <v>234</v>
      </c>
      <c r="Y835">
        <v>146</v>
      </c>
      <c r="Z835">
        <v>39</v>
      </c>
      <c r="AA835">
        <v>12</v>
      </c>
      <c r="AB835">
        <v>711</v>
      </c>
      <c r="AC835">
        <v>101</v>
      </c>
      <c r="AD835">
        <v>313</v>
      </c>
      <c r="AE835">
        <v>42</v>
      </c>
      <c r="AF835">
        <v>18</v>
      </c>
      <c r="AG835">
        <v>136</v>
      </c>
      <c r="AH835">
        <v>12</v>
      </c>
      <c r="AI835">
        <v>17</v>
      </c>
      <c r="AJ835">
        <v>19</v>
      </c>
      <c r="AK835">
        <v>3</v>
      </c>
      <c r="AL835">
        <v>49</v>
      </c>
      <c r="AM835">
        <v>22</v>
      </c>
      <c r="AN835">
        <v>3</v>
      </c>
      <c r="AO835">
        <v>1</v>
      </c>
      <c r="AP835">
        <v>0</v>
      </c>
      <c r="AQ835">
        <v>0</v>
      </c>
      <c r="AR835">
        <v>0</v>
      </c>
      <c r="AS835">
        <v>0</v>
      </c>
      <c r="AT835">
        <v>0</v>
      </c>
      <c r="AU835">
        <v>0</v>
      </c>
      <c r="AV835">
        <v>0</v>
      </c>
      <c r="AW835">
        <v>0</v>
      </c>
      <c r="AX835">
        <v>2</v>
      </c>
      <c r="AY835">
        <v>0</v>
      </c>
      <c r="AZ835">
        <v>0</v>
      </c>
      <c r="BA835">
        <v>1</v>
      </c>
      <c r="BB835">
        <v>0</v>
      </c>
      <c r="BC835">
        <v>0</v>
      </c>
      <c r="BD835">
        <v>0</v>
      </c>
      <c r="BE835">
        <v>0</v>
      </c>
      <c r="BF835">
        <v>0</v>
      </c>
      <c r="BG835" s="20">
        <v>6</v>
      </c>
      <c r="BH835" s="20">
        <v>7</v>
      </c>
      <c r="BI835" s="20">
        <v>59</v>
      </c>
      <c r="BJ835" s="20">
        <v>60</v>
      </c>
      <c r="BK835" s="20">
        <v>138</v>
      </c>
      <c r="BL835" s="20">
        <v>485</v>
      </c>
      <c r="BM835" s="20">
        <v>318</v>
      </c>
      <c r="BN835" s="20">
        <v>86</v>
      </c>
      <c r="BO835" s="20">
        <v>39</v>
      </c>
      <c r="BP835" s="20"/>
      <c r="BQ835" s="20"/>
      <c r="BR835" s="20"/>
      <c r="BS835" s="20"/>
      <c r="BT835" s="20"/>
      <c r="BU835" s="20"/>
      <c r="BV835" s="20"/>
    </row>
    <row r="836" spans="1:74" x14ac:dyDescent="0.25">
      <c r="A836" s="20" t="s">
        <v>449</v>
      </c>
      <c r="B836" s="20" t="s">
        <v>539</v>
      </c>
      <c r="C836" s="20" t="s">
        <v>559</v>
      </c>
      <c r="D836" s="1">
        <v>44542</v>
      </c>
      <c r="E836">
        <v>77</v>
      </c>
      <c r="F836">
        <v>6</v>
      </c>
      <c r="G836">
        <v>3</v>
      </c>
      <c r="H836">
        <v>9</v>
      </c>
      <c r="I836">
        <v>5</v>
      </c>
      <c r="J836">
        <v>36</v>
      </c>
      <c r="K836">
        <v>7</v>
      </c>
      <c r="L836">
        <v>4</v>
      </c>
      <c r="M836">
        <v>4</v>
      </c>
      <c r="N836">
        <v>77</v>
      </c>
      <c r="O836">
        <v>54</v>
      </c>
      <c r="P836">
        <v>6</v>
      </c>
      <c r="Q836">
        <v>3</v>
      </c>
      <c r="R836">
        <v>200</v>
      </c>
      <c r="S836">
        <v>102</v>
      </c>
      <c r="T836">
        <v>54</v>
      </c>
      <c r="U836">
        <v>0</v>
      </c>
      <c r="V836">
        <v>3</v>
      </c>
      <c r="W836">
        <v>711</v>
      </c>
      <c r="X836">
        <v>253</v>
      </c>
      <c r="Y836">
        <v>144</v>
      </c>
      <c r="Z836">
        <v>39</v>
      </c>
      <c r="AA836">
        <v>12</v>
      </c>
      <c r="AB836">
        <v>711</v>
      </c>
      <c r="AC836">
        <v>140</v>
      </c>
      <c r="AD836">
        <v>312</v>
      </c>
      <c r="AE836">
        <v>41</v>
      </c>
      <c r="AF836">
        <v>18</v>
      </c>
      <c r="AG836">
        <v>136</v>
      </c>
      <c r="AH836">
        <v>17</v>
      </c>
      <c r="AI836">
        <v>17</v>
      </c>
      <c r="AJ836">
        <v>19</v>
      </c>
      <c r="AK836">
        <v>3</v>
      </c>
      <c r="AL836">
        <v>48</v>
      </c>
      <c r="AM836">
        <v>22</v>
      </c>
      <c r="AN836">
        <v>3</v>
      </c>
      <c r="AO836">
        <v>1</v>
      </c>
      <c r="AP836">
        <v>0</v>
      </c>
      <c r="AQ836">
        <v>0</v>
      </c>
      <c r="AR836">
        <v>0</v>
      </c>
      <c r="AS836">
        <v>0</v>
      </c>
      <c r="AT836">
        <v>0</v>
      </c>
      <c r="AU836">
        <v>0</v>
      </c>
      <c r="AV836">
        <v>0</v>
      </c>
      <c r="AW836">
        <v>0</v>
      </c>
      <c r="AX836">
        <v>2</v>
      </c>
      <c r="AY836">
        <v>0</v>
      </c>
      <c r="AZ836">
        <v>0</v>
      </c>
      <c r="BA836">
        <v>1</v>
      </c>
      <c r="BB836">
        <v>0</v>
      </c>
      <c r="BC836">
        <v>0</v>
      </c>
      <c r="BD836">
        <v>0</v>
      </c>
      <c r="BE836">
        <v>0</v>
      </c>
      <c r="BF836">
        <v>0</v>
      </c>
      <c r="BG836" s="20">
        <v>6</v>
      </c>
      <c r="BH836" s="20">
        <v>7</v>
      </c>
      <c r="BI836" s="20">
        <v>59</v>
      </c>
      <c r="BJ836" s="20">
        <v>59</v>
      </c>
      <c r="BK836" s="20">
        <v>138</v>
      </c>
      <c r="BL836" s="20">
        <v>487</v>
      </c>
      <c r="BM836" s="20">
        <v>319</v>
      </c>
      <c r="BN836" s="20">
        <v>87</v>
      </c>
      <c r="BO836" s="20">
        <v>38</v>
      </c>
      <c r="BP836" s="20"/>
      <c r="BQ836" s="20"/>
      <c r="BR836" s="20"/>
      <c r="BS836" s="20"/>
      <c r="BT836" s="20"/>
      <c r="BU836" s="20"/>
      <c r="BV836" s="20"/>
    </row>
    <row r="837" spans="1:74" x14ac:dyDescent="0.25">
      <c r="A837" s="20" t="s">
        <v>449</v>
      </c>
      <c r="B837" s="20" t="s">
        <v>539</v>
      </c>
      <c r="C837" s="20" t="s">
        <v>559</v>
      </c>
      <c r="D837" s="1">
        <v>44549</v>
      </c>
      <c r="E837">
        <v>76</v>
      </c>
      <c r="F837">
        <v>7</v>
      </c>
      <c r="G837">
        <v>3</v>
      </c>
      <c r="H837">
        <v>9</v>
      </c>
      <c r="I837">
        <v>5</v>
      </c>
      <c r="J837">
        <v>36</v>
      </c>
      <c r="K837">
        <v>7</v>
      </c>
      <c r="L837">
        <v>4</v>
      </c>
      <c r="M837">
        <v>3</v>
      </c>
      <c r="N837">
        <v>77</v>
      </c>
      <c r="O837">
        <v>53</v>
      </c>
      <c r="P837">
        <v>6</v>
      </c>
      <c r="Q837">
        <v>2</v>
      </c>
      <c r="R837">
        <v>200</v>
      </c>
      <c r="S837">
        <v>104</v>
      </c>
      <c r="T837">
        <v>54</v>
      </c>
      <c r="U837">
        <v>0</v>
      </c>
      <c r="V837">
        <v>3</v>
      </c>
      <c r="W837">
        <v>711</v>
      </c>
      <c r="X837">
        <v>273</v>
      </c>
      <c r="Y837">
        <v>144</v>
      </c>
      <c r="Z837">
        <v>37</v>
      </c>
      <c r="AA837">
        <v>11</v>
      </c>
      <c r="AB837">
        <v>717</v>
      </c>
      <c r="AC837">
        <v>174</v>
      </c>
      <c r="AD837">
        <v>310</v>
      </c>
      <c r="AE837">
        <v>41</v>
      </c>
      <c r="AF837">
        <v>22</v>
      </c>
      <c r="AG837">
        <v>135</v>
      </c>
      <c r="AH837">
        <v>21</v>
      </c>
      <c r="AI837">
        <v>17</v>
      </c>
      <c r="AJ837">
        <v>18</v>
      </c>
      <c r="AK837">
        <v>3</v>
      </c>
      <c r="AL837">
        <v>50</v>
      </c>
      <c r="AM837">
        <v>27</v>
      </c>
      <c r="AN837">
        <v>3</v>
      </c>
      <c r="AO837">
        <v>1</v>
      </c>
      <c r="AP837">
        <v>0</v>
      </c>
      <c r="AQ837">
        <v>0</v>
      </c>
      <c r="AR837">
        <v>0</v>
      </c>
      <c r="AS837">
        <v>0</v>
      </c>
      <c r="AT837">
        <v>0</v>
      </c>
      <c r="AU837">
        <v>0</v>
      </c>
      <c r="AV837">
        <v>0</v>
      </c>
      <c r="AW837">
        <v>0</v>
      </c>
      <c r="AX837">
        <v>1</v>
      </c>
      <c r="AY837">
        <v>0</v>
      </c>
      <c r="AZ837">
        <v>0</v>
      </c>
      <c r="BA837">
        <v>1</v>
      </c>
      <c r="BB837">
        <v>0</v>
      </c>
      <c r="BC837">
        <v>0</v>
      </c>
      <c r="BD837">
        <v>0</v>
      </c>
      <c r="BE837">
        <v>0</v>
      </c>
      <c r="BF837">
        <v>0</v>
      </c>
      <c r="BG837" s="20">
        <v>7</v>
      </c>
      <c r="BH837" s="20">
        <v>8</v>
      </c>
      <c r="BI837" s="20">
        <v>59</v>
      </c>
      <c r="BJ837" s="20">
        <v>60</v>
      </c>
      <c r="BK837" s="20">
        <v>138</v>
      </c>
      <c r="BL837" s="20">
        <v>493</v>
      </c>
      <c r="BM837" s="20">
        <v>322</v>
      </c>
      <c r="BN837" s="20">
        <v>86</v>
      </c>
      <c r="BO837" s="20">
        <v>40</v>
      </c>
      <c r="BP837" s="20">
        <v>3429</v>
      </c>
      <c r="BQ837" s="20">
        <v>490</v>
      </c>
      <c r="BR837" s="20">
        <v>0</v>
      </c>
      <c r="BS837" s="20">
        <v>449</v>
      </c>
      <c r="BT837" s="20">
        <v>885</v>
      </c>
      <c r="BU837" s="20">
        <v>317</v>
      </c>
      <c r="BV837" s="20">
        <v>1628</v>
      </c>
    </row>
    <row r="838" spans="1:74" x14ac:dyDescent="0.25">
      <c r="A838" s="20" t="s">
        <v>449</v>
      </c>
      <c r="B838" s="20" t="s">
        <v>539</v>
      </c>
      <c r="C838" s="20" t="s">
        <v>559</v>
      </c>
      <c r="D838" s="1">
        <v>44558</v>
      </c>
      <c r="E838">
        <v>74</v>
      </c>
      <c r="F838">
        <v>6</v>
      </c>
      <c r="G838">
        <v>3</v>
      </c>
      <c r="H838">
        <v>9</v>
      </c>
      <c r="I838">
        <v>5</v>
      </c>
      <c r="J838">
        <v>39</v>
      </c>
      <c r="K838">
        <v>7</v>
      </c>
      <c r="L838">
        <v>3</v>
      </c>
      <c r="M838">
        <v>3</v>
      </c>
      <c r="N838">
        <v>77</v>
      </c>
      <c r="O838">
        <v>53</v>
      </c>
      <c r="P838">
        <v>6</v>
      </c>
      <c r="Q838">
        <v>2</v>
      </c>
      <c r="R838">
        <v>199</v>
      </c>
      <c r="S838">
        <v>107</v>
      </c>
      <c r="T838">
        <v>53</v>
      </c>
      <c r="U838">
        <v>0</v>
      </c>
      <c r="V838">
        <v>2</v>
      </c>
      <c r="W838">
        <v>714</v>
      </c>
      <c r="X838">
        <v>322</v>
      </c>
      <c r="Y838">
        <v>144</v>
      </c>
      <c r="Z838">
        <v>37</v>
      </c>
      <c r="AA838">
        <v>11</v>
      </c>
      <c r="AB838">
        <v>720</v>
      </c>
      <c r="AC838">
        <v>195</v>
      </c>
      <c r="AD838">
        <v>310</v>
      </c>
      <c r="AE838">
        <v>41</v>
      </c>
      <c r="AF838">
        <v>24</v>
      </c>
      <c r="AG838">
        <v>135</v>
      </c>
      <c r="AH838">
        <v>34</v>
      </c>
      <c r="AI838">
        <v>17</v>
      </c>
      <c r="AJ838">
        <v>18</v>
      </c>
      <c r="AK838">
        <v>3</v>
      </c>
      <c r="AL838">
        <v>51</v>
      </c>
      <c r="AM838">
        <v>28</v>
      </c>
      <c r="AN838">
        <v>3</v>
      </c>
      <c r="AO838">
        <v>1</v>
      </c>
      <c r="AP838">
        <v>0</v>
      </c>
      <c r="AQ838">
        <v>0</v>
      </c>
      <c r="AR838">
        <v>0</v>
      </c>
      <c r="AS838">
        <v>0</v>
      </c>
      <c r="AT838">
        <v>0</v>
      </c>
      <c r="AU838">
        <v>0</v>
      </c>
      <c r="AV838">
        <v>0</v>
      </c>
      <c r="AW838">
        <v>0</v>
      </c>
      <c r="AX838">
        <v>1</v>
      </c>
      <c r="AY838">
        <v>0</v>
      </c>
      <c r="AZ838">
        <v>0</v>
      </c>
      <c r="BA838">
        <v>1</v>
      </c>
      <c r="BB838">
        <v>0</v>
      </c>
      <c r="BC838">
        <v>0</v>
      </c>
      <c r="BD838">
        <v>0</v>
      </c>
      <c r="BE838">
        <v>0</v>
      </c>
      <c r="BF838">
        <v>0</v>
      </c>
      <c r="BG838" s="20">
        <v>6</v>
      </c>
      <c r="BH838" s="20">
        <v>8</v>
      </c>
      <c r="BI838" s="20">
        <v>57</v>
      </c>
      <c r="BJ838" s="20">
        <v>60</v>
      </c>
      <c r="BK838" s="20">
        <v>139</v>
      </c>
      <c r="BL838" s="20">
        <v>496</v>
      </c>
      <c r="BM838" s="20">
        <v>325</v>
      </c>
      <c r="BN838" s="20">
        <v>87</v>
      </c>
      <c r="BO838" s="20">
        <v>41</v>
      </c>
      <c r="BP838" s="20">
        <v>3432</v>
      </c>
      <c r="BQ838" s="20">
        <v>711</v>
      </c>
      <c r="BR838" s="20">
        <v>0</v>
      </c>
      <c r="BS838" s="20">
        <v>449</v>
      </c>
      <c r="BT838" s="20">
        <v>878</v>
      </c>
      <c r="BU838" s="20">
        <v>318</v>
      </c>
      <c r="BV838" s="20">
        <v>1645</v>
      </c>
    </row>
    <row r="839" spans="1:74" x14ac:dyDescent="0.25">
      <c r="A839" s="20" t="s">
        <v>449</v>
      </c>
      <c r="B839" s="20" t="s">
        <v>539</v>
      </c>
      <c r="C839" s="20" t="s">
        <v>559</v>
      </c>
      <c r="D839" s="1">
        <v>44564</v>
      </c>
      <c r="E839">
        <v>74</v>
      </c>
      <c r="F839">
        <v>6</v>
      </c>
      <c r="G839">
        <v>3</v>
      </c>
      <c r="H839">
        <v>9</v>
      </c>
      <c r="I839">
        <v>5</v>
      </c>
      <c r="J839">
        <v>39</v>
      </c>
      <c r="K839">
        <v>7</v>
      </c>
      <c r="L839">
        <v>2</v>
      </c>
      <c r="M839">
        <v>3</v>
      </c>
      <c r="N839">
        <v>77</v>
      </c>
      <c r="O839">
        <v>53</v>
      </c>
      <c r="P839">
        <v>6</v>
      </c>
      <c r="Q839">
        <v>2</v>
      </c>
      <c r="R839">
        <v>200</v>
      </c>
      <c r="S839">
        <v>108</v>
      </c>
      <c r="T839">
        <v>53</v>
      </c>
      <c r="U839">
        <v>0</v>
      </c>
      <c r="V839">
        <v>2</v>
      </c>
      <c r="W839">
        <v>713</v>
      </c>
      <c r="X839">
        <v>330</v>
      </c>
      <c r="Y839">
        <v>143</v>
      </c>
      <c r="Z839">
        <v>37</v>
      </c>
      <c r="AA839">
        <v>12</v>
      </c>
      <c r="AB839">
        <v>721</v>
      </c>
      <c r="AC839">
        <v>202</v>
      </c>
      <c r="AD839">
        <v>310</v>
      </c>
      <c r="AE839">
        <v>41</v>
      </c>
      <c r="AF839">
        <v>24</v>
      </c>
      <c r="AG839">
        <v>135</v>
      </c>
      <c r="AH839">
        <v>39</v>
      </c>
      <c r="AI839">
        <v>17</v>
      </c>
      <c r="AJ839">
        <v>18</v>
      </c>
      <c r="AK839">
        <v>3</v>
      </c>
      <c r="AL839">
        <v>51</v>
      </c>
      <c r="AM839">
        <v>30</v>
      </c>
      <c r="AN839">
        <v>3</v>
      </c>
      <c r="AO839">
        <v>1</v>
      </c>
      <c r="AP839">
        <v>0</v>
      </c>
      <c r="AQ839">
        <v>0</v>
      </c>
      <c r="AR839">
        <v>0</v>
      </c>
      <c r="AS839">
        <v>0</v>
      </c>
      <c r="AT839">
        <v>0</v>
      </c>
      <c r="AU839">
        <v>0</v>
      </c>
      <c r="AV839">
        <v>0</v>
      </c>
      <c r="AW839">
        <v>0</v>
      </c>
      <c r="AX839">
        <v>1</v>
      </c>
      <c r="AY839">
        <v>0</v>
      </c>
      <c r="AZ839">
        <v>0</v>
      </c>
      <c r="BA839">
        <v>1</v>
      </c>
      <c r="BB839">
        <v>0</v>
      </c>
      <c r="BC839">
        <v>0</v>
      </c>
      <c r="BD839">
        <v>0</v>
      </c>
      <c r="BE839">
        <v>0</v>
      </c>
      <c r="BF839">
        <v>0</v>
      </c>
      <c r="BG839" s="20">
        <v>6</v>
      </c>
      <c r="BH839" s="20">
        <v>8</v>
      </c>
      <c r="BI839" s="20">
        <v>58</v>
      </c>
      <c r="BJ839" s="20">
        <v>60</v>
      </c>
      <c r="BK839" s="20">
        <v>140</v>
      </c>
      <c r="BL839" s="20">
        <v>495</v>
      </c>
      <c r="BM839" s="20">
        <v>327</v>
      </c>
      <c r="BN839" s="20">
        <v>88</v>
      </c>
      <c r="BO839" s="20">
        <v>41</v>
      </c>
      <c r="BP839" s="20">
        <v>3434</v>
      </c>
      <c r="BQ839" s="20">
        <v>765</v>
      </c>
      <c r="BR839" s="20">
        <v>0</v>
      </c>
      <c r="BS839" s="20">
        <v>448</v>
      </c>
      <c r="BT839" s="20">
        <v>874</v>
      </c>
      <c r="BU839" s="20">
        <v>318</v>
      </c>
      <c r="BV839" s="20">
        <v>1650</v>
      </c>
    </row>
    <row r="840" spans="1:74" x14ac:dyDescent="0.25">
      <c r="A840" s="20" t="s">
        <v>449</v>
      </c>
      <c r="B840" s="20" t="s">
        <v>539</v>
      </c>
      <c r="C840" s="20" t="s">
        <v>559</v>
      </c>
      <c r="D840" s="1">
        <v>44570</v>
      </c>
      <c r="E840">
        <v>74</v>
      </c>
      <c r="F840">
        <v>6</v>
      </c>
      <c r="G840">
        <v>3</v>
      </c>
      <c r="H840">
        <v>9</v>
      </c>
      <c r="I840">
        <v>5</v>
      </c>
      <c r="J840">
        <v>39</v>
      </c>
      <c r="K840">
        <v>7</v>
      </c>
      <c r="L840">
        <v>2</v>
      </c>
      <c r="M840">
        <v>3</v>
      </c>
      <c r="N840">
        <v>72</v>
      </c>
      <c r="O840">
        <v>50</v>
      </c>
      <c r="P840">
        <v>4</v>
      </c>
      <c r="Q840">
        <v>2</v>
      </c>
      <c r="R840">
        <v>200</v>
      </c>
      <c r="S840">
        <v>111</v>
      </c>
      <c r="T840">
        <v>53</v>
      </c>
      <c r="U840">
        <v>0</v>
      </c>
      <c r="V840">
        <v>2</v>
      </c>
      <c r="W840">
        <v>716</v>
      </c>
      <c r="X840">
        <v>341</v>
      </c>
      <c r="Y840">
        <v>144</v>
      </c>
      <c r="Z840">
        <v>38</v>
      </c>
      <c r="AA840">
        <v>12</v>
      </c>
      <c r="AB840">
        <v>722</v>
      </c>
      <c r="AC840">
        <v>214</v>
      </c>
      <c r="AD840">
        <v>310</v>
      </c>
      <c r="AE840">
        <v>41</v>
      </c>
      <c r="AF840">
        <v>25</v>
      </c>
      <c r="AG840">
        <v>136</v>
      </c>
      <c r="AH840">
        <v>41</v>
      </c>
      <c r="AI840">
        <v>17</v>
      </c>
      <c r="AJ840">
        <v>18</v>
      </c>
      <c r="AK840">
        <v>3</v>
      </c>
      <c r="AL840">
        <v>50</v>
      </c>
      <c r="AM840">
        <v>30</v>
      </c>
      <c r="AN840">
        <v>2</v>
      </c>
      <c r="AO840">
        <v>1</v>
      </c>
      <c r="AP840">
        <v>0</v>
      </c>
      <c r="AQ840">
        <v>0</v>
      </c>
      <c r="AR840">
        <v>0</v>
      </c>
      <c r="AS840">
        <v>0</v>
      </c>
      <c r="AT840">
        <v>0</v>
      </c>
      <c r="AU840">
        <v>0</v>
      </c>
      <c r="AV840">
        <v>0</v>
      </c>
      <c r="AW840">
        <v>0</v>
      </c>
      <c r="AX840">
        <v>1</v>
      </c>
      <c r="AY840">
        <v>0</v>
      </c>
      <c r="AZ840">
        <v>0</v>
      </c>
      <c r="BA840">
        <v>1</v>
      </c>
      <c r="BB840">
        <v>0</v>
      </c>
      <c r="BC840">
        <v>0</v>
      </c>
      <c r="BD840">
        <v>0</v>
      </c>
      <c r="BE840">
        <v>0</v>
      </c>
      <c r="BF840">
        <v>0</v>
      </c>
      <c r="BG840" s="20">
        <v>6</v>
      </c>
      <c r="BH840" s="20">
        <v>8</v>
      </c>
      <c r="BI840" s="20">
        <v>59</v>
      </c>
      <c r="BJ840" s="20">
        <v>57</v>
      </c>
      <c r="BK840" s="20">
        <v>140</v>
      </c>
      <c r="BL840" s="20">
        <v>494</v>
      </c>
      <c r="BM840" s="20">
        <v>328</v>
      </c>
      <c r="BN840" s="20">
        <v>89</v>
      </c>
      <c r="BO840" s="20">
        <v>41</v>
      </c>
      <c r="BP840" s="20">
        <v>3432</v>
      </c>
      <c r="BQ840" s="20">
        <v>834</v>
      </c>
      <c r="BR840" s="20">
        <v>0</v>
      </c>
      <c r="BS840" s="20">
        <v>444</v>
      </c>
      <c r="BT840" s="20">
        <v>871</v>
      </c>
      <c r="BU840" s="20">
        <v>320</v>
      </c>
      <c r="BV840" s="20">
        <v>1653</v>
      </c>
    </row>
    <row r="841" spans="1:74" x14ac:dyDescent="0.25">
      <c r="A841" s="20" t="s">
        <v>449</v>
      </c>
      <c r="B841" s="20" t="s">
        <v>539</v>
      </c>
      <c r="C841" s="20" t="s">
        <v>559</v>
      </c>
      <c r="D841" s="1">
        <v>44577</v>
      </c>
      <c r="E841">
        <v>74</v>
      </c>
      <c r="F841">
        <v>5</v>
      </c>
      <c r="G841">
        <v>3</v>
      </c>
      <c r="H841">
        <v>10</v>
      </c>
      <c r="I841">
        <v>5</v>
      </c>
      <c r="J841">
        <v>41</v>
      </c>
      <c r="K841">
        <v>7</v>
      </c>
      <c r="L841">
        <v>2</v>
      </c>
      <c r="M841">
        <v>3</v>
      </c>
      <c r="N841">
        <v>70</v>
      </c>
      <c r="O841">
        <v>50</v>
      </c>
      <c r="P841">
        <v>4</v>
      </c>
      <c r="Q841">
        <v>2</v>
      </c>
      <c r="R841">
        <v>200</v>
      </c>
      <c r="S841">
        <v>114</v>
      </c>
      <c r="T841">
        <v>52</v>
      </c>
      <c r="U841">
        <v>0</v>
      </c>
      <c r="V841">
        <v>2</v>
      </c>
      <c r="W841">
        <v>717</v>
      </c>
      <c r="X841">
        <v>350</v>
      </c>
      <c r="Y841">
        <v>144</v>
      </c>
      <c r="Z841">
        <v>38</v>
      </c>
      <c r="AA841">
        <v>11</v>
      </c>
      <c r="AB841">
        <v>720</v>
      </c>
      <c r="AC841">
        <v>220</v>
      </c>
      <c r="AD841">
        <v>307</v>
      </c>
      <c r="AE841">
        <v>41</v>
      </c>
      <c r="AF841">
        <v>25</v>
      </c>
      <c r="AG841">
        <v>136</v>
      </c>
      <c r="AH841">
        <v>44</v>
      </c>
      <c r="AI841">
        <v>17</v>
      </c>
      <c r="AJ841">
        <v>18</v>
      </c>
      <c r="AK841">
        <v>3</v>
      </c>
      <c r="AL841">
        <v>50</v>
      </c>
      <c r="AM841">
        <v>31</v>
      </c>
      <c r="AN841">
        <v>2</v>
      </c>
      <c r="AO841">
        <v>1</v>
      </c>
      <c r="AP841">
        <v>0</v>
      </c>
      <c r="AQ841">
        <v>0</v>
      </c>
      <c r="AR841">
        <v>0</v>
      </c>
      <c r="AS841">
        <v>0</v>
      </c>
      <c r="AT841">
        <v>0</v>
      </c>
      <c r="AU841">
        <v>0</v>
      </c>
      <c r="AV841">
        <v>0</v>
      </c>
      <c r="AW841">
        <v>0</v>
      </c>
      <c r="AX841">
        <v>1</v>
      </c>
      <c r="AY841">
        <v>0</v>
      </c>
      <c r="AZ841">
        <v>0</v>
      </c>
      <c r="BA841">
        <v>1</v>
      </c>
      <c r="BB841">
        <v>0</v>
      </c>
      <c r="BC841">
        <v>0</v>
      </c>
      <c r="BD841">
        <v>0</v>
      </c>
      <c r="BE841">
        <v>0</v>
      </c>
      <c r="BF841">
        <v>0</v>
      </c>
      <c r="BG841" s="20">
        <v>5</v>
      </c>
      <c r="BH841" s="20">
        <v>9</v>
      </c>
      <c r="BI841" s="20">
        <v>59</v>
      </c>
      <c r="BJ841" s="20">
        <v>55</v>
      </c>
      <c r="BK841" s="20">
        <v>141</v>
      </c>
      <c r="BL841" s="20">
        <v>496</v>
      </c>
      <c r="BM841" s="20">
        <v>329</v>
      </c>
      <c r="BN841" s="20">
        <v>89</v>
      </c>
      <c r="BO841" s="20">
        <v>41</v>
      </c>
      <c r="BP841" s="20">
        <v>3434</v>
      </c>
      <c r="BQ841" s="20">
        <v>883</v>
      </c>
      <c r="BR841" s="20">
        <v>0</v>
      </c>
      <c r="BS841" s="20">
        <v>439</v>
      </c>
      <c r="BT841" s="20">
        <v>863</v>
      </c>
      <c r="BU841" s="20">
        <v>322</v>
      </c>
      <c r="BV841" s="20">
        <v>1660</v>
      </c>
    </row>
    <row r="842" spans="1:74" x14ac:dyDescent="0.25">
      <c r="A842" s="20" t="s">
        <v>449</v>
      </c>
      <c r="B842" s="20" t="s">
        <v>539</v>
      </c>
      <c r="C842" s="20" t="s">
        <v>559</v>
      </c>
      <c r="D842" s="1">
        <v>44584</v>
      </c>
      <c r="E842">
        <v>74</v>
      </c>
      <c r="F842">
        <v>5</v>
      </c>
      <c r="G842">
        <v>4</v>
      </c>
      <c r="H842">
        <v>10</v>
      </c>
      <c r="I842">
        <v>8</v>
      </c>
      <c r="J842">
        <v>45</v>
      </c>
      <c r="K842">
        <v>7</v>
      </c>
      <c r="L842">
        <v>2</v>
      </c>
      <c r="M842">
        <v>3</v>
      </c>
      <c r="N842">
        <v>70</v>
      </c>
      <c r="O842">
        <v>52</v>
      </c>
      <c r="P842">
        <v>4</v>
      </c>
      <c r="Q842">
        <v>2</v>
      </c>
      <c r="R842">
        <v>198</v>
      </c>
      <c r="S842">
        <v>114</v>
      </c>
      <c r="T842">
        <v>52</v>
      </c>
      <c r="U842">
        <v>0</v>
      </c>
      <c r="V842">
        <v>2</v>
      </c>
      <c r="W842">
        <v>718</v>
      </c>
      <c r="X842">
        <v>361</v>
      </c>
      <c r="Y842">
        <v>141</v>
      </c>
      <c r="Z842">
        <v>37</v>
      </c>
      <c r="AA842">
        <v>10</v>
      </c>
      <c r="AB842">
        <v>718</v>
      </c>
      <c r="AC842">
        <v>220</v>
      </c>
      <c r="AD842">
        <v>306</v>
      </c>
      <c r="AE842">
        <v>41</v>
      </c>
      <c r="AF842">
        <v>25</v>
      </c>
      <c r="AG842">
        <v>135</v>
      </c>
      <c r="AH842">
        <v>45</v>
      </c>
      <c r="AI842">
        <v>16</v>
      </c>
      <c r="AJ842">
        <v>16</v>
      </c>
      <c r="AK842">
        <v>3</v>
      </c>
      <c r="AL842">
        <v>53</v>
      </c>
      <c r="AM842">
        <v>42</v>
      </c>
      <c r="AN842">
        <v>2</v>
      </c>
      <c r="AO842">
        <v>1</v>
      </c>
      <c r="AP842">
        <v>0</v>
      </c>
      <c r="AQ842">
        <v>0</v>
      </c>
      <c r="AR842">
        <v>0</v>
      </c>
      <c r="AS842">
        <v>0</v>
      </c>
      <c r="AT842">
        <v>0</v>
      </c>
      <c r="AU842">
        <v>0</v>
      </c>
      <c r="AV842">
        <v>0</v>
      </c>
      <c r="AW842">
        <v>0</v>
      </c>
      <c r="AX842">
        <v>1</v>
      </c>
      <c r="AY842">
        <v>0</v>
      </c>
      <c r="AZ842">
        <v>0</v>
      </c>
      <c r="BA842">
        <v>1</v>
      </c>
      <c r="BB842">
        <v>0</v>
      </c>
      <c r="BC842">
        <v>0</v>
      </c>
      <c r="BD842">
        <v>0</v>
      </c>
      <c r="BE842">
        <v>0</v>
      </c>
      <c r="BF842">
        <v>0</v>
      </c>
      <c r="BG842" s="20">
        <v>5</v>
      </c>
      <c r="BH842" s="20">
        <v>9</v>
      </c>
      <c r="BI842" s="20">
        <v>59</v>
      </c>
      <c r="BJ842" s="20">
        <v>58</v>
      </c>
      <c r="BK842" s="20">
        <v>139</v>
      </c>
      <c r="BL842" s="20">
        <v>501</v>
      </c>
      <c r="BM842" s="20">
        <v>329</v>
      </c>
      <c r="BN842" s="20">
        <v>89</v>
      </c>
      <c r="BO842" s="20">
        <v>44</v>
      </c>
      <c r="BP842" s="20">
        <v>3434</v>
      </c>
      <c r="BQ842" s="20">
        <v>920</v>
      </c>
      <c r="BR842" s="20">
        <v>0</v>
      </c>
      <c r="BS842" s="20">
        <v>438</v>
      </c>
      <c r="BT842" s="20">
        <v>855</v>
      </c>
      <c r="BU842" s="20">
        <v>322</v>
      </c>
      <c r="BV842" s="20">
        <v>1665</v>
      </c>
    </row>
    <row r="843" spans="1:74" x14ac:dyDescent="0.25">
      <c r="A843" s="20" t="s">
        <v>449</v>
      </c>
      <c r="B843" s="20" t="s">
        <v>539</v>
      </c>
      <c r="C843" s="20" t="s">
        <v>559</v>
      </c>
      <c r="D843" s="1">
        <v>44591</v>
      </c>
      <c r="E843">
        <v>74</v>
      </c>
      <c r="F843">
        <v>4</v>
      </c>
      <c r="G843">
        <v>3</v>
      </c>
      <c r="H843">
        <v>11</v>
      </c>
      <c r="I843">
        <v>9</v>
      </c>
      <c r="J843">
        <v>47</v>
      </c>
      <c r="K843">
        <v>7</v>
      </c>
      <c r="L843">
        <v>2</v>
      </c>
      <c r="M843">
        <v>3</v>
      </c>
      <c r="N843">
        <v>71</v>
      </c>
      <c r="O843">
        <v>52</v>
      </c>
      <c r="P843">
        <v>4</v>
      </c>
      <c r="Q843">
        <v>2</v>
      </c>
      <c r="R843">
        <v>198</v>
      </c>
      <c r="S843">
        <v>115</v>
      </c>
      <c r="T843">
        <v>52</v>
      </c>
      <c r="U843">
        <v>0</v>
      </c>
      <c r="V843">
        <v>2</v>
      </c>
      <c r="W843">
        <v>718</v>
      </c>
      <c r="X843">
        <v>369</v>
      </c>
      <c r="Y843">
        <v>140</v>
      </c>
      <c r="Z843">
        <v>37</v>
      </c>
      <c r="AA843">
        <v>10</v>
      </c>
      <c r="AB843">
        <v>719</v>
      </c>
      <c r="AC843">
        <v>230</v>
      </c>
      <c r="AD843">
        <v>306</v>
      </c>
      <c r="AE843">
        <v>42</v>
      </c>
      <c r="AF843">
        <v>24</v>
      </c>
      <c r="AG843">
        <v>135</v>
      </c>
      <c r="AH843">
        <v>45</v>
      </c>
      <c r="AI843">
        <v>18</v>
      </c>
      <c r="AJ843">
        <v>14</v>
      </c>
      <c r="AK843">
        <v>2</v>
      </c>
      <c r="AL843">
        <v>55</v>
      </c>
      <c r="AM843">
        <v>43</v>
      </c>
      <c r="AN843">
        <v>2</v>
      </c>
      <c r="AO843">
        <v>1</v>
      </c>
      <c r="AP843">
        <v>0</v>
      </c>
      <c r="AQ843">
        <v>0</v>
      </c>
      <c r="AR843">
        <v>0</v>
      </c>
      <c r="AS843">
        <v>0</v>
      </c>
      <c r="AT843">
        <v>0</v>
      </c>
      <c r="AU843">
        <v>0</v>
      </c>
      <c r="AV843">
        <v>0</v>
      </c>
      <c r="AW843">
        <v>0</v>
      </c>
      <c r="AX843">
        <v>1</v>
      </c>
      <c r="AY843">
        <v>0</v>
      </c>
      <c r="AZ843">
        <v>0</v>
      </c>
      <c r="BA843">
        <v>1</v>
      </c>
      <c r="BB843">
        <v>0</v>
      </c>
      <c r="BC843">
        <v>0</v>
      </c>
      <c r="BD843">
        <v>0</v>
      </c>
      <c r="BE843">
        <v>0</v>
      </c>
      <c r="BF843">
        <v>0</v>
      </c>
      <c r="BG843" s="20">
        <v>4</v>
      </c>
      <c r="BH843" s="20">
        <v>10</v>
      </c>
      <c r="BI843" s="20">
        <v>59</v>
      </c>
      <c r="BJ843" s="20">
        <v>59</v>
      </c>
      <c r="BK843" s="20">
        <v>139</v>
      </c>
      <c r="BL843" s="20">
        <v>504</v>
      </c>
      <c r="BM843" s="20">
        <v>330</v>
      </c>
      <c r="BN843" s="20">
        <v>89</v>
      </c>
      <c r="BO843" s="20">
        <v>46</v>
      </c>
      <c r="BP843" s="20">
        <v>3427</v>
      </c>
      <c r="BQ843" s="20">
        <v>949</v>
      </c>
      <c r="BR843" s="20">
        <v>0</v>
      </c>
      <c r="BS843" s="20">
        <v>439</v>
      </c>
      <c r="BT843" s="20">
        <v>849</v>
      </c>
      <c r="BU843" s="20">
        <v>317</v>
      </c>
      <c r="BV843" s="20">
        <v>1664</v>
      </c>
    </row>
    <row r="844" spans="1:74" x14ac:dyDescent="0.25">
      <c r="A844" s="20" t="s">
        <v>449</v>
      </c>
      <c r="B844" s="20" t="s">
        <v>539</v>
      </c>
      <c r="C844" s="20" t="s">
        <v>559</v>
      </c>
      <c r="D844" s="1">
        <v>44599</v>
      </c>
      <c r="E844">
        <v>75</v>
      </c>
      <c r="F844">
        <v>4</v>
      </c>
      <c r="G844">
        <v>3</v>
      </c>
      <c r="H844">
        <v>12</v>
      </c>
      <c r="I844">
        <v>10</v>
      </c>
      <c r="J844">
        <v>48</v>
      </c>
      <c r="K844">
        <v>7</v>
      </c>
      <c r="L844">
        <v>2</v>
      </c>
      <c r="M844">
        <v>3</v>
      </c>
      <c r="N844">
        <v>71</v>
      </c>
      <c r="O844">
        <v>52</v>
      </c>
      <c r="P844">
        <v>4</v>
      </c>
      <c r="Q844">
        <v>2</v>
      </c>
      <c r="R844">
        <v>200</v>
      </c>
      <c r="S844">
        <v>116</v>
      </c>
      <c r="T844">
        <v>53</v>
      </c>
      <c r="U844">
        <v>0</v>
      </c>
      <c r="V844">
        <v>2</v>
      </c>
      <c r="W844">
        <v>715</v>
      </c>
      <c r="X844">
        <v>368</v>
      </c>
      <c r="Y844">
        <v>137</v>
      </c>
      <c r="Z844">
        <v>38</v>
      </c>
      <c r="AA844">
        <v>10</v>
      </c>
      <c r="AB844">
        <v>718</v>
      </c>
      <c r="AC844">
        <v>231</v>
      </c>
      <c r="AD844">
        <v>306</v>
      </c>
      <c r="AE844">
        <v>41</v>
      </c>
      <c r="AF844">
        <v>26</v>
      </c>
      <c r="AG844">
        <v>138</v>
      </c>
      <c r="AH844">
        <v>49</v>
      </c>
      <c r="AI844">
        <v>17</v>
      </c>
      <c r="AJ844">
        <v>14</v>
      </c>
      <c r="AK844">
        <v>2</v>
      </c>
      <c r="AL844">
        <v>55</v>
      </c>
      <c r="AM844">
        <v>44</v>
      </c>
      <c r="AN844">
        <v>2</v>
      </c>
      <c r="AO844">
        <v>1</v>
      </c>
      <c r="AP844">
        <v>0</v>
      </c>
      <c r="AQ844">
        <v>0</v>
      </c>
      <c r="AR844">
        <v>0</v>
      </c>
      <c r="AS844">
        <v>0</v>
      </c>
      <c r="AT844">
        <v>0</v>
      </c>
      <c r="AU844">
        <v>0</v>
      </c>
      <c r="AV844">
        <v>0</v>
      </c>
      <c r="AW844">
        <v>0</v>
      </c>
      <c r="AX844">
        <v>1</v>
      </c>
      <c r="AY844">
        <v>0</v>
      </c>
      <c r="AZ844">
        <v>0</v>
      </c>
      <c r="BA844">
        <v>1</v>
      </c>
      <c r="BB844">
        <v>0</v>
      </c>
      <c r="BC844">
        <v>0</v>
      </c>
      <c r="BD844">
        <v>0</v>
      </c>
      <c r="BE844">
        <v>0</v>
      </c>
      <c r="BF844">
        <v>0</v>
      </c>
      <c r="BG844" s="20">
        <v>4</v>
      </c>
      <c r="BH844" s="20">
        <v>11</v>
      </c>
      <c r="BI844" s="20">
        <v>60</v>
      </c>
      <c r="BJ844" s="20">
        <v>59</v>
      </c>
      <c r="BK844" s="20">
        <v>140</v>
      </c>
      <c r="BL844" s="20">
        <v>503</v>
      </c>
      <c r="BM844" s="20">
        <v>328</v>
      </c>
      <c r="BN844" s="20">
        <v>92</v>
      </c>
      <c r="BO844" s="20">
        <v>46</v>
      </c>
      <c r="BP844" s="20">
        <v>3428</v>
      </c>
      <c r="BQ844" s="20">
        <v>973</v>
      </c>
      <c r="BR844" s="20">
        <v>0</v>
      </c>
      <c r="BS844" s="20">
        <v>439</v>
      </c>
      <c r="BT844" s="20">
        <v>842</v>
      </c>
      <c r="BU844" s="20">
        <v>318</v>
      </c>
      <c r="BV844" s="20">
        <v>1668</v>
      </c>
    </row>
    <row r="845" spans="1:74" x14ac:dyDescent="0.25">
      <c r="A845" s="20" t="s">
        <v>449</v>
      </c>
      <c r="B845" s="20" t="s">
        <v>539</v>
      </c>
      <c r="C845" s="20" t="s">
        <v>559</v>
      </c>
      <c r="D845" s="1">
        <v>44606</v>
      </c>
      <c r="E845">
        <v>70</v>
      </c>
      <c r="F845">
        <v>4</v>
      </c>
      <c r="G845">
        <v>3</v>
      </c>
      <c r="H845">
        <v>9</v>
      </c>
      <c r="I845">
        <v>8</v>
      </c>
      <c r="J845">
        <v>45</v>
      </c>
      <c r="K845">
        <v>7</v>
      </c>
      <c r="L845">
        <v>2</v>
      </c>
      <c r="M845">
        <v>2</v>
      </c>
      <c r="N845">
        <v>77</v>
      </c>
      <c r="O845">
        <v>55</v>
      </c>
      <c r="P845">
        <v>5</v>
      </c>
      <c r="Q845">
        <v>2</v>
      </c>
      <c r="R845">
        <v>199</v>
      </c>
      <c r="S845">
        <v>117</v>
      </c>
      <c r="T845">
        <v>53</v>
      </c>
      <c r="U845">
        <v>0</v>
      </c>
      <c r="V845">
        <v>1</v>
      </c>
      <c r="W845">
        <v>714</v>
      </c>
      <c r="X845">
        <v>370</v>
      </c>
      <c r="Y845">
        <v>137</v>
      </c>
      <c r="Z845">
        <v>37</v>
      </c>
      <c r="AA845">
        <v>11</v>
      </c>
      <c r="AB845">
        <v>718</v>
      </c>
      <c r="AC845">
        <v>230</v>
      </c>
      <c r="AD845">
        <v>306</v>
      </c>
      <c r="AE845">
        <v>41</v>
      </c>
      <c r="AF845">
        <v>27</v>
      </c>
      <c r="AG845">
        <v>139</v>
      </c>
      <c r="AH845">
        <v>50</v>
      </c>
      <c r="AI845">
        <v>17</v>
      </c>
      <c r="AJ845">
        <v>15</v>
      </c>
      <c r="AK845">
        <v>2</v>
      </c>
      <c r="AL845">
        <v>58</v>
      </c>
      <c r="AM845">
        <v>45</v>
      </c>
      <c r="AN845">
        <v>2</v>
      </c>
      <c r="AO845">
        <v>1</v>
      </c>
      <c r="AP845">
        <v>0</v>
      </c>
      <c r="AQ845">
        <v>0</v>
      </c>
      <c r="AR845">
        <v>0</v>
      </c>
      <c r="AS845">
        <v>0</v>
      </c>
      <c r="AT845">
        <v>0</v>
      </c>
      <c r="AU845">
        <v>0</v>
      </c>
      <c r="AV845">
        <v>0</v>
      </c>
      <c r="AW845">
        <v>0</v>
      </c>
      <c r="AX845">
        <v>0</v>
      </c>
      <c r="AY845">
        <v>0</v>
      </c>
      <c r="AZ845">
        <v>0</v>
      </c>
      <c r="BA845">
        <v>1</v>
      </c>
      <c r="BB845">
        <v>0</v>
      </c>
      <c r="BC845">
        <v>0</v>
      </c>
      <c r="BD845">
        <v>0</v>
      </c>
      <c r="BE845">
        <v>0</v>
      </c>
      <c r="BF845">
        <v>0</v>
      </c>
      <c r="BG845" s="20">
        <v>4</v>
      </c>
      <c r="BH845" s="20">
        <v>9</v>
      </c>
      <c r="BI845" s="20">
        <v>56</v>
      </c>
      <c r="BJ845" s="20">
        <v>64</v>
      </c>
      <c r="BK845" s="20">
        <v>140</v>
      </c>
      <c r="BL845" s="20">
        <v>503</v>
      </c>
      <c r="BM845" s="20">
        <v>328</v>
      </c>
      <c r="BN845" s="20">
        <v>93</v>
      </c>
      <c r="BO845" s="20">
        <v>49</v>
      </c>
      <c r="BP845" s="20">
        <v>3427</v>
      </c>
      <c r="BQ845" s="20">
        <v>984</v>
      </c>
      <c r="BR845" s="20">
        <v>0</v>
      </c>
      <c r="BS845" s="20">
        <v>438</v>
      </c>
      <c r="BT845" s="20">
        <v>843</v>
      </c>
      <c r="BU845" s="20">
        <v>319</v>
      </c>
      <c r="BV845" s="20">
        <v>1666</v>
      </c>
    </row>
    <row r="846" spans="1:74" x14ac:dyDescent="0.25">
      <c r="A846" s="20" t="s">
        <v>449</v>
      </c>
      <c r="B846" s="20" t="s">
        <v>539</v>
      </c>
      <c r="C846" s="20" t="s">
        <v>559</v>
      </c>
      <c r="D846" s="1">
        <v>44606</v>
      </c>
      <c r="W846">
        <v>1</v>
      </c>
      <c r="BG846" s="20"/>
      <c r="BH846" s="20"/>
      <c r="BI846" s="20"/>
      <c r="BJ846" s="20"/>
      <c r="BK846" s="20"/>
      <c r="BL846" s="20"/>
      <c r="BM846" s="20"/>
      <c r="BN846" s="20"/>
      <c r="BO846" s="20"/>
      <c r="BP846" s="20"/>
      <c r="BQ846" s="20"/>
      <c r="BR846" s="20"/>
      <c r="BS846" s="20"/>
      <c r="BT846" s="20"/>
      <c r="BU846" s="20"/>
      <c r="BV846" s="20"/>
    </row>
    <row r="847" spans="1:74" x14ac:dyDescent="0.25">
      <c r="A847" s="20" t="s">
        <v>449</v>
      </c>
      <c r="B847" s="20" t="s">
        <v>544</v>
      </c>
      <c r="C847" s="20" t="s">
        <v>560</v>
      </c>
      <c r="D847" s="1">
        <v>44493</v>
      </c>
      <c r="E847">
        <v>258</v>
      </c>
      <c r="F847">
        <v>8</v>
      </c>
      <c r="G847">
        <v>1</v>
      </c>
      <c r="H847">
        <v>1</v>
      </c>
      <c r="I847">
        <v>0</v>
      </c>
      <c r="J847">
        <v>84</v>
      </c>
      <c r="K847">
        <v>9</v>
      </c>
      <c r="L847">
        <v>39</v>
      </c>
      <c r="M847">
        <v>1</v>
      </c>
      <c r="N847">
        <v>0</v>
      </c>
      <c r="O847">
        <v>0</v>
      </c>
      <c r="P847">
        <v>0</v>
      </c>
      <c r="Q847">
        <v>0</v>
      </c>
      <c r="R847">
        <v>344</v>
      </c>
      <c r="S847">
        <v>0</v>
      </c>
      <c r="T847">
        <v>120</v>
      </c>
      <c r="U847">
        <v>17</v>
      </c>
      <c r="V847">
        <v>3</v>
      </c>
      <c r="W847">
        <v>1366</v>
      </c>
      <c r="X847">
        <v>0</v>
      </c>
      <c r="Y847">
        <v>78</v>
      </c>
      <c r="Z847">
        <v>282</v>
      </c>
      <c r="AA847">
        <v>9</v>
      </c>
      <c r="AB847">
        <v>1051</v>
      </c>
      <c r="AC847">
        <v>48</v>
      </c>
      <c r="AD847">
        <v>4</v>
      </c>
      <c r="AE847">
        <v>206</v>
      </c>
      <c r="AF847">
        <v>2</v>
      </c>
      <c r="AG847">
        <v>297</v>
      </c>
      <c r="AH847">
        <v>0</v>
      </c>
      <c r="AI847">
        <v>9</v>
      </c>
      <c r="AJ847">
        <v>71</v>
      </c>
      <c r="AK847">
        <v>0</v>
      </c>
      <c r="AL847">
        <v>61</v>
      </c>
      <c r="AM847">
        <v>0</v>
      </c>
      <c r="AN847">
        <v>6</v>
      </c>
      <c r="AO847">
        <v>1</v>
      </c>
      <c r="AP847">
        <v>0</v>
      </c>
      <c r="AQ847">
        <v>0</v>
      </c>
      <c r="AR847">
        <v>0</v>
      </c>
      <c r="AS847">
        <v>0</v>
      </c>
      <c r="AT847">
        <v>0</v>
      </c>
      <c r="AU847">
        <v>0</v>
      </c>
      <c r="AV847">
        <v>0</v>
      </c>
      <c r="AW847">
        <v>0</v>
      </c>
      <c r="AX847">
        <v>0</v>
      </c>
      <c r="AY847">
        <v>0</v>
      </c>
      <c r="AZ847">
        <v>0</v>
      </c>
      <c r="BA847">
        <v>0</v>
      </c>
      <c r="BB847">
        <v>22</v>
      </c>
      <c r="BC847">
        <v>28</v>
      </c>
      <c r="BD847">
        <v>0</v>
      </c>
      <c r="BE847">
        <v>2</v>
      </c>
      <c r="BF847">
        <v>6</v>
      </c>
      <c r="BG847" s="20"/>
      <c r="BH847" s="20"/>
      <c r="BI847" s="20"/>
      <c r="BJ847" s="20"/>
      <c r="BK847" s="20"/>
      <c r="BL847" s="20"/>
      <c r="BM847" s="20"/>
      <c r="BN847" s="20"/>
      <c r="BO847" s="20"/>
      <c r="BP847" s="20"/>
      <c r="BQ847" s="20"/>
      <c r="BR847" s="20"/>
      <c r="BS847" s="20"/>
      <c r="BT847" s="20"/>
      <c r="BU847" s="20"/>
      <c r="BV847" s="20"/>
    </row>
    <row r="848" spans="1:74" x14ac:dyDescent="0.25">
      <c r="A848" s="20" t="s">
        <v>449</v>
      </c>
      <c r="B848" s="20" t="s">
        <v>544</v>
      </c>
      <c r="C848" s="20" t="s">
        <v>560</v>
      </c>
      <c r="D848" s="1">
        <v>44500</v>
      </c>
      <c r="E848">
        <v>259</v>
      </c>
      <c r="F848">
        <v>8</v>
      </c>
      <c r="G848">
        <v>1</v>
      </c>
      <c r="H848">
        <v>1</v>
      </c>
      <c r="I848">
        <v>0</v>
      </c>
      <c r="J848">
        <v>92</v>
      </c>
      <c r="K848">
        <v>9</v>
      </c>
      <c r="L848">
        <v>38</v>
      </c>
      <c r="M848">
        <v>1</v>
      </c>
      <c r="N848">
        <v>0</v>
      </c>
      <c r="O848">
        <v>0</v>
      </c>
      <c r="P848">
        <v>0</v>
      </c>
      <c r="Q848">
        <v>0</v>
      </c>
      <c r="R848">
        <v>345</v>
      </c>
      <c r="S848">
        <v>0</v>
      </c>
      <c r="T848">
        <v>163</v>
      </c>
      <c r="U848">
        <v>17</v>
      </c>
      <c r="V848">
        <v>3</v>
      </c>
      <c r="W848">
        <v>1365</v>
      </c>
      <c r="X848">
        <v>0</v>
      </c>
      <c r="Y848">
        <v>205</v>
      </c>
      <c r="Z848">
        <v>277</v>
      </c>
      <c r="AA848">
        <v>9</v>
      </c>
      <c r="AB848">
        <v>1057</v>
      </c>
      <c r="AC848">
        <v>93</v>
      </c>
      <c r="AD848">
        <v>5</v>
      </c>
      <c r="AE848">
        <v>204</v>
      </c>
      <c r="AF848">
        <v>6</v>
      </c>
      <c r="AG848">
        <v>302</v>
      </c>
      <c r="AH848">
        <v>0</v>
      </c>
      <c r="AI848">
        <v>13</v>
      </c>
      <c r="AJ848">
        <v>72</v>
      </c>
      <c r="AK848">
        <v>1</v>
      </c>
      <c r="AL848">
        <v>61</v>
      </c>
      <c r="AM848">
        <v>0</v>
      </c>
      <c r="AN848">
        <v>7</v>
      </c>
      <c r="AO848">
        <v>1</v>
      </c>
      <c r="AP848">
        <v>0</v>
      </c>
      <c r="AQ848">
        <v>0</v>
      </c>
      <c r="AR848">
        <v>0</v>
      </c>
      <c r="AS848">
        <v>0</v>
      </c>
      <c r="AT848">
        <v>0</v>
      </c>
      <c r="AU848">
        <v>0</v>
      </c>
      <c r="AV848">
        <v>0</v>
      </c>
      <c r="AW848">
        <v>0</v>
      </c>
      <c r="AX848">
        <v>0</v>
      </c>
      <c r="AY848">
        <v>0</v>
      </c>
      <c r="AZ848">
        <v>0</v>
      </c>
      <c r="BA848">
        <v>0</v>
      </c>
      <c r="BB848">
        <v>23</v>
      </c>
      <c r="BC848">
        <v>29</v>
      </c>
      <c r="BD848">
        <v>0</v>
      </c>
      <c r="BE848">
        <v>2</v>
      </c>
      <c r="BF848">
        <v>6</v>
      </c>
      <c r="BG848" s="20"/>
      <c r="BH848" s="20"/>
      <c r="BI848" s="20"/>
      <c r="BJ848" s="20"/>
      <c r="BK848" s="20"/>
      <c r="BL848" s="20"/>
      <c r="BM848" s="20"/>
      <c r="BN848" s="20"/>
      <c r="BO848" s="20"/>
      <c r="BP848" s="20"/>
      <c r="BQ848" s="20"/>
      <c r="BR848" s="20"/>
      <c r="BS848" s="20"/>
      <c r="BT848" s="20"/>
      <c r="BU848" s="20"/>
      <c r="BV848" s="20"/>
    </row>
    <row r="849" spans="1:74" x14ac:dyDescent="0.25">
      <c r="A849" s="20" t="s">
        <v>449</v>
      </c>
      <c r="B849" s="20" t="s">
        <v>544</v>
      </c>
      <c r="C849" s="20" t="s">
        <v>560</v>
      </c>
      <c r="D849" s="1">
        <v>44507</v>
      </c>
      <c r="E849">
        <v>261</v>
      </c>
      <c r="F849">
        <v>8</v>
      </c>
      <c r="G849">
        <v>1</v>
      </c>
      <c r="H849">
        <v>1</v>
      </c>
      <c r="I849">
        <v>0</v>
      </c>
      <c r="J849">
        <v>103</v>
      </c>
      <c r="K849">
        <v>9</v>
      </c>
      <c r="L849">
        <v>38</v>
      </c>
      <c r="M849">
        <v>1</v>
      </c>
      <c r="N849">
        <v>0</v>
      </c>
      <c r="O849">
        <v>0</v>
      </c>
      <c r="P849">
        <v>0</v>
      </c>
      <c r="Q849">
        <v>0</v>
      </c>
      <c r="R849">
        <v>347</v>
      </c>
      <c r="S849">
        <v>182</v>
      </c>
      <c r="T849">
        <v>23</v>
      </c>
      <c r="U849">
        <v>16</v>
      </c>
      <c r="V849">
        <v>4</v>
      </c>
      <c r="W849">
        <v>1371</v>
      </c>
      <c r="X849">
        <v>322</v>
      </c>
      <c r="Y849">
        <v>30</v>
      </c>
      <c r="Z849">
        <v>272</v>
      </c>
      <c r="AA849">
        <v>8</v>
      </c>
      <c r="AB849">
        <v>1055</v>
      </c>
      <c r="AC849">
        <v>134</v>
      </c>
      <c r="AD849">
        <v>5</v>
      </c>
      <c r="AE849">
        <v>202</v>
      </c>
      <c r="AF849">
        <v>4</v>
      </c>
      <c r="AG849">
        <v>302</v>
      </c>
      <c r="AH849">
        <v>16</v>
      </c>
      <c r="AI849">
        <v>2</v>
      </c>
      <c r="AJ849">
        <v>72</v>
      </c>
      <c r="AK849">
        <v>0</v>
      </c>
      <c r="AL849">
        <v>60</v>
      </c>
      <c r="AM849">
        <v>11</v>
      </c>
      <c r="AN849">
        <v>6</v>
      </c>
      <c r="AO849">
        <v>1</v>
      </c>
      <c r="AP849">
        <v>0</v>
      </c>
      <c r="AQ849">
        <v>0</v>
      </c>
      <c r="AR849">
        <v>0</v>
      </c>
      <c r="AS849">
        <v>0</v>
      </c>
      <c r="AT849">
        <v>0</v>
      </c>
      <c r="AU849">
        <v>0</v>
      </c>
      <c r="AV849">
        <v>0</v>
      </c>
      <c r="AW849">
        <v>0</v>
      </c>
      <c r="AX849">
        <v>0</v>
      </c>
      <c r="AY849">
        <v>0</v>
      </c>
      <c r="AZ849">
        <v>0</v>
      </c>
      <c r="BA849">
        <v>0</v>
      </c>
      <c r="BB849">
        <v>0</v>
      </c>
      <c r="BC849">
        <v>0</v>
      </c>
      <c r="BD849">
        <v>0</v>
      </c>
      <c r="BE849">
        <v>0</v>
      </c>
      <c r="BF849">
        <v>0</v>
      </c>
      <c r="BG849" s="20">
        <v>8</v>
      </c>
      <c r="BH849" s="20">
        <v>1</v>
      </c>
      <c r="BI849" s="20">
        <v>205</v>
      </c>
      <c r="BJ849" s="20">
        <v>0</v>
      </c>
      <c r="BK849" s="20">
        <v>297</v>
      </c>
      <c r="BL849" s="20">
        <v>1001</v>
      </c>
      <c r="BM849" s="20">
        <v>813</v>
      </c>
      <c r="BN849" s="20">
        <v>217</v>
      </c>
      <c r="BO849" s="20">
        <v>50</v>
      </c>
      <c r="BP849" s="20"/>
      <c r="BQ849" s="20"/>
      <c r="BR849" s="20"/>
      <c r="BS849" s="20"/>
      <c r="BT849" s="20"/>
      <c r="BU849" s="20"/>
      <c r="BV849" s="20"/>
    </row>
    <row r="850" spans="1:74" x14ac:dyDescent="0.25">
      <c r="A850" s="20" t="s">
        <v>449</v>
      </c>
      <c r="B850" s="20" t="s">
        <v>544</v>
      </c>
      <c r="C850" s="20" t="s">
        <v>560</v>
      </c>
      <c r="D850" s="1">
        <v>44514</v>
      </c>
      <c r="E850">
        <v>261</v>
      </c>
      <c r="F850">
        <v>8</v>
      </c>
      <c r="G850">
        <v>1</v>
      </c>
      <c r="H850">
        <v>1</v>
      </c>
      <c r="I850">
        <v>0</v>
      </c>
      <c r="J850">
        <v>105</v>
      </c>
      <c r="K850">
        <v>9</v>
      </c>
      <c r="L850">
        <v>38</v>
      </c>
      <c r="M850">
        <v>1</v>
      </c>
      <c r="N850">
        <v>0</v>
      </c>
      <c r="O850">
        <v>0</v>
      </c>
      <c r="P850">
        <v>0</v>
      </c>
      <c r="Q850">
        <v>0</v>
      </c>
      <c r="R850">
        <v>347</v>
      </c>
      <c r="S850">
        <v>192</v>
      </c>
      <c r="T850">
        <v>23</v>
      </c>
      <c r="U850">
        <v>16</v>
      </c>
      <c r="V850">
        <v>4</v>
      </c>
      <c r="W850">
        <v>1376</v>
      </c>
      <c r="X850">
        <v>357</v>
      </c>
      <c r="Y850">
        <v>30</v>
      </c>
      <c r="Z850">
        <v>269</v>
      </c>
      <c r="AA850">
        <v>10</v>
      </c>
      <c r="AB850">
        <v>1053</v>
      </c>
      <c r="AC850">
        <v>157</v>
      </c>
      <c r="AD850">
        <v>5</v>
      </c>
      <c r="AE850">
        <v>200</v>
      </c>
      <c r="AF850">
        <v>4</v>
      </c>
      <c r="AG850">
        <v>302</v>
      </c>
      <c r="AH850">
        <v>22</v>
      </c>
      <c r="AI850">
        <v>2</v>
      </c>
      <c r="AJ850">
        <v>72</v>
      </c>
      <c r="AK850">
        <v>0</v>
      </c>
      <c r="AL850">
        <v>60</v>
      </c>
      <c r="AM850">
        <v>12</v>
      </c>
      <c r="AN850">
        <v>6</v>
      </c>
      <c r="AO850">
        <v>1</v>
      </c>
      <c r="AP850">
        <v>0</v>
      </c>
      <c r="AQ850">
        <v>0</v>
      </c>
      <c r="AR850">
        <v>0</v>
      </c>
      <c r="AS850">
        <v>0</v>
      </c>
      <c r="AT850">
        <v>0</v>
      </c>
      <c r="AU850">
        <v>0</v>
      </c>
      <c r="AV850">
        <v>0</v>
      </c>
      <c r="AW850">
        <v>0</v>
      </c>
      <c r="AX850">
        <v>0</v>
      </c>
      <c r="AY850">
        <v>0</v>
      </c>
      <c r="AZ850">
        <v>0</v>
      </c>
      <c r="BA850">
        <v>0</v>
      </c>
      <c r="BB850">
        <v>0</v>
      </c>
      <c r="BC850">
        <v>0</v>
      </c>
      <c r="BD850">
        <v>0</v>
      </c>
      <c r="BE850">
        <v>0</v>
      </c>
      <c r="BF850">
        <v>0</v>
      </c>
      <c r="BG850" s="20">
        <v>8</v>
      </c>
      <c r="BH850" s="20">
        <v>1</v>
      </c>
      <c r="BI850" s="20">
        <v>205</v>
      </c>
      <c r="BJ850" s="20">
        <v>0</v>
      </c>
      <c r="BK850" s="20">
        <v>297</v>
      </c>
      <c r="BL850" s="20">
        <v>1005</v>
      </c>
      <c r="BM850" s="20">
        <v>814</v>
      </c>
      <c r="BN850" s="20">
        <v>218</v>
      </c>
      <c r="BO850" s="20">
        <v>50</v>
      </c>
      <c r="BP850" s="20"/>
      <c r="BQ850" s="20"/>
      <c r="BR850" s="20"/>
      <c r="BS850" s="20"/>
      <c r="BT850" s="20"/>
      <c r="BU850" s="20"/>
      <c r="BV850" s="20"/>
    </row>
    <row r="851" spans="1:74" x14ac:dyDescent="0.25">
      <c r="A851" s="20" t="s">
        <v>449</v>
      </c>
      <c r="B851" s="20" t="s">
        <v>544</v>
      </c>
      <c r="C851" s="20" t="s">
        <v>560</v>
      </c>
      <c r="D851" s="1">
        <v>44521</v>
      </c>
      <c r="E851">
        <v>263</v>
      </c>
      <c r="F851">
        <v>8</v>
      </c>
      <c r="G851">
        <v>1</v>
      </c>
      <c r="H851">
        <v>1</v>
      </c>
      <c r="I851">
        <v>0</v>
      </c>
      <c r="J851">
        <v>114</v>
      </c>
      <c r="K851">
        <v>9</v>
      </c>
      <c r="L851">
        <v>38</v>
      </c>
      <c r="M851">
        <v>1</v>
      </c>
      <c r="N851">
        <v>0</v>
      </c>
      <c r="O851">
        <v>0</v>
      </c>
      <c r="P851">
        <v>0</v>
      </c>
      <c r="Q851">
        <v>0</v>
      </c>
      <c r="R851">
        <v>348</v>
      </c>
      <c r="S851">
        <v>206</v>
      </c>
      <c r="T851">
        <v>23</v>
      </c>
      <c r="U851">
        <v>16</v>
      </c>
      <c r="V851">
        <v>4</v>
      </c>
      <c r="W851">
        <v>1380</v>
      </c>
      <c r="X851">
        <v>382</v>
      </c>
      <c r="Y851">
        <v>30</v>
      </c>
      <c r="Z851">
        <v>268</v>
      </c>
      <c r="AA851">
        <v>12</v>
      </c>
      <c r="AB851">
        <v>1050</v>
      </c>
      <c r="AC851">
        <v>182</v>
      </c>
      <c r="AD851">
        <v>5</v>
      </c>
      <c r="AE851">
        <v>199</v>
      </c>
      <c r="AF851">
        <v>4</v>
      </c>
      <c r="AG851">
        <v>304</v>
      </c>
      <c r="AH851">
        <v>57</v>
      </c>
      <c r="AI851">
        <v>2</v>
      </c>
      <c r="AJ851">
        <v>73</v>
      </c>
      <c r="AK851">
        <v>0</v>
      </c>
      <c r="AL851">
        <v>60</v>
      </c>
      <c r="AM851">
        <v>13</v>
      </c>
      <c r="AN851">
        <v>6</v>
      </c>
      <c r="AO851">
        <v>1</v>
      </c>
      <c r="AP851">
        <v>0</v>
      </c>
      <c r="AQ851">
        <v>0</v>
      </c>
      <c r="AR851">
        <v>0</v>
      </c>
      <c r="AS851">
        <v>0</v>
      </c>
      <c r="AT851">
        <v>0</v>
      </c>
      <c r="AU851">
        <v>0</v>
      </c>
      <c r="AV851">
        <v>0</v>
      </c>
      <c r="AW851">
        <v>0</v>
      </c>
      <c r="AX851">
        <v>0</v>
      </c>
      <c r="AY851">
        <v>0</v>
      </c>
      <c r="AZ851">
        <v>0</v>
      </c>
      <c r="BA851">
        <v>0</v>
      </c>
      <c r="BB851">
        <v>0</v>
      </c>
      <c r="BC851">
        <v>0</v>
      </c>
      <c r="BD851">
        <v>0</v>
      </c>
      <c r="BE851">
        <v>0</v>
      </c>
      <c r="BF851">
        <v>0</v>
      </c>
      <c r="BG851" s="20">
        <v>8</v>
      </c>
      <c r="BH851" s="20">
        <v>1</v>
      </c>
      <c r="BI851" s="20">
        <v>207</v>
      </c>
      <c r="BJ851" s="20">
        <v>0</v>
      </c>
      <c r="BK851" s="20">
        <v>298</v>
      </c>
      <c r="BL851" s="20">
        <v>1008</v>
      </c>
      <c r="BM851" s="20">
        <v>812</v>
      </c>
      <c r="BN851" s="20">
        <v>218</v>
      </c>
      <c r="BO851" s="20">
        <v>50</v>
      </c>
      <c r="BP851" s="20"/>
      <c r="BQ851" s="20"/>
      <c r="BR851" s="20"/>
      <c r="BS851" s="20"/>
      <c r="BT851" s="20"/>
      <c r="BU851" s="20"/>
      <c r="BV851" s="20"/>
    </row>
    <row r="852" spans="1:74" x14ac:dyDescent="0.25">
      <c r="A852" s="20" t="s">
        <v>449</v>
      </c>
      <c r="B852" s="20" t="s">
        <v>544</v>
      </c>
      <c r="C852" s="20" t="s">
        <v>560</v>
      </c>
      <c r="D852" s="1">
        <v>44528</v>
      </c>
      <c r="E852">
        <v>262</v>
      </c>
      <c r="F852">
        <v>8</v>
      </c>
      <c r="G852">
        <v>1</v>
      </c>
      <c r="H852">
        <v>1</v>
      </c>
      <c r="I852">
        <v>0</v>
      </c>
      <c r="J852">
        <v>117</v>
      </c>
      <c r="K852">
        <v>9</v>
      </c>
      <c r="L852">
        <v>37</v>
      </c>
      <c r="M852">
        <v>1</v>
      </c>
      <c r="N852">
        <v>0</v>
      </c>
      <c r="O852">
        <v>0</v>
      </c>
      <c r="P852">
        <v>0</v>
      </c>
      <c r="Q852">
        <v>0</v>
      </c>
      <c r="R852">
        <v>349</v>
      </c>
      <c r="S852">
        <v>222</v>
      </c>
      <c r="T852">
        <v>23</v>
      </c>
      <c r="U852">
        <v>16</v>
      </c>
      <c r="V852">
        <v>4</v>
      </c>
      <c r="W852">
        <v>1385</v>
      </c>
      <c r="X852">
        <v>430</v>
      </c>
      <c r="Y852">
        <v>30</v>
      </c>
      <c r="Z852">
        <v>270</v>
      </c>
      <c r="AA852">
        <v>12</v>
      </c>
      <c r="AB852">
        <v>1051</v>
      </c>
      <c r="AC852">
        <v>234</v>
      </c>
      <c r="AD852">
        <v>5</v>
      </c>
      <c r="AE852">
        <v>198</v>
      </c>
      <c r="AF852">
        <v>4</v>
      </c>
      <c r="AG852">
        <v>304</v>
      </c>
      <c r="AH852">
        <v>70</v>
      </c>
      <c r="AI852">
        <v>2</v>
      </c>
      <c r="AJ852">
        <v>72</v>
      </c>
      <c r="AK852">
        <v>0</v>
      </c>
      <c r="AL852">
        <v>62</v>
      </c>
      <c r="AM852">
        <v>21</v>
      </c>
      <c r="AN852">
        <v>6</v>
      </c>
      <c r="AO852">
        <v>1</v>
      </c>
      <c r="AP852">
        <v>0</v>
      </c>
      <c r="AQ852">
        <v>0</v>
      </c>
      <c r="AR852">
        <v>0</v>
      </c>
      <c r="AS852">
        <v>0</v>
      </c>
      <c r="AT852">
        <v>0</v>
      </c>
      <c r="AU852">
        <v>0</v>
      </c>
      <c r="AV852">
        <v>0</v>
      </c>
      <c r="AW852">
        <v>0</v>
      </c>
      <c r="AX852">
        <v>0</v>
      </c>
      <c r="AY852">
        <v>0</v>
      </c>
      <c r="AZ852">
        <v>0</v>
      </c>
      <c r="BA852">
        <v>0</v>
      </c>
      <c r="BB852">
        <v>0</v>
      </c>
      <c r="BC852">
        <v>0</v>
      </c>
      <c r="BD852">
        <v>0</v>
      </c>
      <c r="BE852">
        <v>0</v>
      </c>
      <c r="BF852">
        <v>0</v>
      </c>
      <c r="BG852" s="20">
        <v>8</v>
      </c>
      <c r="BH852" s="20">
        <v>1</v>
      </c>
      <c r="BI852" s="20">
        <v>207</v>
      </c>
      <c r="BJ852" s="20">
        <v>0</v>
      </c>
      <c r="BK852" s="20">
        <v>299</v>
      </c>
      <c r="BL852" s="20">
        <v>1009</v>
      </c>
      <c r="BM852" s="20">
        <v>813</v>
      </c>
      <c r="BN852" s="20">
        <v>218</v>
      </c>
      <c r="BO852" s="20">
        <v>51</v>
      </c>
      <c r="BP852" s="20"/>
      <c r="BQ852" s="20"/>
      <c r="BR852" s="20"/>
      <c r="BS852" s="20"/>
      <c r="BT852" s="20"/>
      <c r="BU852" s="20"/>
      <c r="BV852" s="20"/>
    </row>
    <row r="853" spans="1:74" x14ac:dyDescent="0.25">
      <c r="A853" s="20" t="s">
        <v>449</v>
      </c>
      <c r="B853" s="20" t="s">
        <v>544</v>
      </c>
      <c r="C853" s="20" t="s">
        <v>560</v>
      </c>
      <c r="D853" s="1">
        <v>44535</v>
      </c>
      <c r="E853">
        <v>261</v>
      </c>
      <c r="F853">
        <v>8</v>
      </c>
      <c r="G853">
        <v>2</v>
      </c>
      <c r="H853">
        <v>1</v>
      </c>
      <c r="I853">
        <v>1</v>
      </c>
      <c r="J853">
        <v>126</v>
      </c>
      <c r="K853">
        <v>9</v>
      </c>
      <c r="L853">
        <v>37</v>
      </c>
      <c r="M853">
        <v>1</v>
      </c>
      <c r="N853">
        <v>0</v>
      </c>
      <c r="O853">
        <v>0</v>
      </c>
      <c r="P853">
        <v>0</v>
      </c>
      <c r="Q853">
        <v>0</v>
      </c>
      <c r="R853">
        <v>351</v>
      </c>
      <c r="S853">
        <v>231</v>
      </c>
      <c r="T853">
        <v>23</v>
      </c>
      <c r="U853">
        <v>16</v>
      </c>
      <c r="V853">
        <v>2</v>
      </c>
      <c r="W853">
        <v>1389</v>
      </c>
      <c r="X853">
        <v>479</v>
      </c>
      <c r="Y853">
        <v>30</v>
      </c>
      <c r="Z853">
        <v>264</v>
      </c>
      <c r="AA853">
        <v>14</v>
      </c>
      <c r="AB853">
        <v>1054</v>
      </c>
      <c r="AC853">
        <v>346</v>
      </c>
      <c r="AD853">
        <v>5</v>
      </c>
      <c r="AE853">
        <v>195</v>
      </c>
      <c r="AF853">
        <v>6</v>
      </c>
      <c r="AG853">
        <v>305</v>
      </c>
      <c r="AH853">
        <v>83</v>
      </c>
      <c r="AI853">
        <v>2</v>
      </c>
      <c r="AJ853">
        <v>70</v>
      </c>
      <c r="AK853">
        <v>0</v>
      </c>
      <c r="AL853">
        <v>60</v>
      </c>
      <c r="AM853">
        <v>22</v>
      </c>
      <c r="AN853">
        <v>6</v>
      </c>
      <c r="AO853">
        <v>1</v>
      </c>
      <c r="AP853">
        <v>0</v>
      </c>
      <c r="AQ853">
        <v>0</v>
      </c>
      <c r="AR853">
        <v>0</v>
      </c>
      <c r="AS853">
        <v>0</v>
      </c>
      <c r="AT853">
        <v>0</v>
      </c>
      <c r="AU853">
        <v>0</v>
      </c>
      <c r="AV853">
        <v>0</v>
      </c>
      <c r="AW853">
        <v>0</v>
      </c>
      <c r="AX853">
        <v>0</v>
      </c>
      <c r="AY853">
        <v>0</v>
      </c>
      <c r="AZ853">
        <v>0</v>
      </c>
      <c r="BA853">
        <v>0</v>
      </c>
      <c r="BB853">
        <v>0</v>
      </c>
      <c r="BC853">
        <v>0</v>
      </c>
      <c r="BD853">
        <v>0</v>
      </c>
      <c r="BE853">
        <v>0</v>
      </c>
      <c r="BF853">
        <v>0</v>
      </c>
      <c r="BG853" s="20">
        <v>8</v>
      </c>
      <c r="BH853" s="20">
        <v>1</v>
      </c>
      <c r="BI853" s="20">
        <v>207</v>
      </c>
      <c r="BJ853" s="20">
        <v>0</v>
      </c>
      <c r="BK853" s="20">
        <v>302</v>
      </c>
      <c r="BL853" s="20">
        <v>1016</v>
      </c>
      <c r="BM853" s="20">
        <v>816</v>
      </c>
      <c r="BN853" s="20">
        <v>221</v>
      </c>
      <c r="BO853" s="20">
        <v>49</v>
      </c>
      <c r="BP853" s="20"/>
      <c r="BQ853" s="20"/>
      <c r="BR853" s="20"/>
      <c r="BS853" s="20"/>
      <c r="BT853" s="20"/>
      <c r="BU853" s="20"/>
      <c r="BV853" s="20"/>
    </row>
    <row r="854" spans="1:74" x14ac:dyDescent="0.25">
      <c r="A854" s="20" t="s">
        <v>449</v>
      </c>
      <c r="B854" s="20" t="s">
        <v>544</v>
      </c>
      <c r="C854" s="20" t="s">
        <v>560</v>
      </c>
      <c r="D854" s="1">
        <v>44542</v>
      </c>
      <c r="E854">
        <v>261</v>
      </c>
      <c r="F854">
        <v>7</v>
      </c>
      <c r="G854">
        <v>3</v>
      </c>
      <c r="H854">
        <v>1</v>
      </c>
      <c r="I854">
        <v>1</v>
      </c>
      <c r="J854">
        <v>133</v>
      </c>
      <c r="K854">
        <v>9</v>
      </c>
      <c r="L854">
        <v>37</v>
      </c>
      <c r="M854">
        <v>1</v>
      </c>
      <c r="N854">
        <v>0</v>
      </c>
      <c r="O854">
        <v>0</v>
      </c>
      <c r="P854">
        <v>0</v>
      </c>
      <c r="Q854">
        <v>0</v>
      </c>
      <c r="R854">
        <v>351</v>
      </c>
      <c r="S854">
        <v>236</v>
      </c>
      <c r="T854">
        <v>23</v>
      </c>
      <c r="U854">
        <v>16</v>
      </c>
      <c r="V854">
        <v>2</v>
      </c>
      <c r="W854">
        <v>1391</v>
      </c>
      <c r="X854">
        <v>527</v>
      </c>
      <c r="Y854">
        <v>33</v>
      </c>
      <c r="Z854">
        <v>263</v>
      </c>
      <c r="AA854">
        <v>14</v>
      </c>
      <c r="AB854">
        <v>1055</v>
      </c>
      <c r="AC854">
        <v>466</v>
      </c>
      <c r="AD854">
        <v>5</v>
      </c>
      <c r="AE854">
        <v>195</v>
      </c>
      <c r="AF854">
        <v>6</v>
      </c>
      <c r="AG854">
        <v>308</v>
      </c>
      <c r="AH854">
        <v>92</v>
      </c>
      <c r="AI854">
        <v>2</v>
      </c>
      <c r="AJ854">
        <v>70</v>
      </c>
      <c r="AK854">
        <v>0</v>
      </c>
      <c r="AL854">
        <v>60</v>
      </c>
      <c r="AM854">
        <v>26</v>
      </c>
      <c r="AN854">
        <v>6</v>
      </c>
      <c r="AO854">
        <v>1</v>
      </c>
      <c r="AP854">
        <v>0</v>
      </c>
      <c r="AQ854">
        <v>0</v>
      </c>
      <c r="AR854">
        <v>0</v>
      </c>
      <c r="AS854">
        <v>0</v>
      </c>
      <c r="AT854">
        <v>0</v>
      </c>
      <c r="AU854">
        <v>0</v>
      </c>
      <c r="AV854">
        <v>0</v>
      </c>
      <c r="AW854">
        <v>0</v>
      </c>
      <c r="AX854">
        <v>0</v>
      </c>
      <c r="AY854">
        <v>0</v>
      </c>
      <c r="AZ854">
        <v>0</v>
      </c>
      <c r="BA854">
        <v>0</v>
      </c>
      <c r="BB854">
        <v>0</v>
      </c>
      <c r="BC854">
        <v>0</v>
      </c>
      <c r="BD854">
        <v>0</v>
      </c>
      <c r="BE854">
        <v>0</v>
      </c>
      <c r="BF854">
        <v>0</v>
      </c>
      <c r="BG854" s="20">
        <v>7</v>
      </c>
      <c r="BH854" s="20">
        <v>1</v>
      </c>
      <c r="BI854" s="20">
        <v>208</v>
      </c>
      <c r="BJ854" s="20">
        <v>0</v>
      </c>
      <c r="BK854" s="20">
        <v>302</v>
      </c>
      <c r="BL854" s="20">
        <v>1017</v>
      </c>
      <c r="BM854" s="20">
        <v>817</v>
      </c>
      <c r="BN854" s="20">
        <v>223</v>
      </c>
      <c r="BO854" s="20">
        <v>49</v>
      </c>
      <c r="BP854" s="20"/>
      <c r="BQ854" s="20"/>
      <c r="BR854" s="20"/>
      <c r="BS854" s="20"/>
      <c r="BT854" s="20"/>
      <c r="BU854" s="20"/>
      <c r="BV854" s="20"/>
    </row>
    <row r="855" spans="1:74" x14ac:dyDescent="0.25">
      <c r="A855" s="20" t="s">
        <v>449</v>
      </c>
      <c r="B855" s="20" t="s">
        <v>544</v>
      </c>
      <c r="C855" s="20" t="s">
        <v>560</v>
      </c>
      <c r="D855" s="1">
        <v>44549</v>
      </c>
      <c r="E855">
        <v>261</v>
      </c>
      <c r="F855">
        <v>9</v>
      </c>
      <c r="G855">
        <v>6</v>
      </c>
      <c r="H855">
        <v>1</v>
      </c>
      <c r="I855">
        <v>1</v>
      </c>
      <c r="J855">
        <v>139</v>
      </c>
      <c r="K855">
        <v>9</v>
      </c>
      <c r="L855">
        <v>37</v>
      </c>
      <c r="M855">
        <v>1</v>
      </c>
      <c r="N855">
        <v>0</v>
      </c>
      <c r="O855">
        <v>0</v>
      </c>
      <c r="P855">
        <v>0</v>
      </c>
      <c r="Q855">
        <v>0</v>
      </c>
      <c r="R855">
        <v>342</v>
      </c>
      <c r="S855">
        <v>235</v>
      </c>
      <c r="T855">
        <v>23</v>
      </c>
      <c r="U855">
        <v>16</v>
      </c>
      <c r="V855">
        <v>2</v>
      </c>
      <c r="W855">
        <v>1372</v>
      </c>
      <c r="X855">
        <v>602</v>
      </c>
      <c r="Y855">
        <v>33</v>
      </c>
      <c r="Z855">
        <v>259</v>
      </c>
      <c r="AA855">
        <v>13</v>
      </c>
      <c r="AB855">
        <v>1055</v>
      </c>
      <c r="AC855">
        <v>563</v>
      </c>
      <c r="AD855">
        <v>5</v>
      </c>
      <c r="AE855">
        <v>192</v>
      </c>
      <c r="AF855">
        <v>5</v>
      </c>
      <c r="AG855">
        <v>309</v>
      </c>
      <c r="AH855">
        <v>106</v>
      </c>
      <c r="AI855">
        <v>2</v>
      </c>
      <c r="AJ855">
        <v>69</v>
      </c>
      <c r="AK855">
        <v>0</v>
      </c>
      <c r="AL855">
        <v>74</v>
      </c>
      <c r="AM855">
        <v>46</v>
      </c>
      <c r="AN855">
        <v>6</v>
      </c>
      <c r="AO855">
        <v>1</v>
      </c>
      <c r="AP855">
        <v>0</v>
      </c>
      <c r="AQ855">
        <v>0</v>
      </c>
      <c r="AR855">
        <v>0</v>
      </c>
      <c r="AS855">
        <v>0</v>
      </c>
      <c r="AT855">
        <v>0</v>
      </c>
      <c r="AU855">
        <v>0</v>
      </c>
      <c r="AV855">
        <v>0</v>
      </c>
      <c r="AW855">
        <v>0</v>
      </c>
      <c r="AX855">
        <v>0</v>
      </c>
      <c r="AY855">
        <v>0</v>
      </c>
      <c r="AZ855">
        <v>0</v>
      </c>
      <c r="BA855">
        <v>0</v>
      </c>
      <c r="BB855">
        <v>0</v>
      </c>
      <c r="BC855">
        <v>0</v>
      </c>
      <c r="BD855">
        <v>0</v>
      </c>
      <c r="BE855">
        <v>0</v>
      </c>
      <c r="BF855">
        <v>0</v>
      </c>
      <c r="BG855" s="20">
        <v>9</v>
      </c>
      <c r="BH855" s="20">
        <v>1</v>
      </c>
      <c r="BI855" s="20">
        <v>208</v>
      </c>
      <c r="BJ855" s="20">
        <v>0</v>
      </c>
      <c r="BK855" s="20">
        <v>294</v>
      </c>
      <c r="BL855" s="20">
        <v>1005</v>
      </c>
      <c r="BM855" s="20">
        <v>820</v>
      </c>
      <c r="BN855" s="20">
        <v>225</v>
      </c>
      <c r="BO855" s="20">
        <v>62</v>
      </c>
      <c r="BP855" s="20">
        <v>7086</v>
      </c>
      <c r="BQ855" s="20">
        <v>1612</v>
      </c>
      <c r="BR855" s="20">
        <v>0</v>
      </c>
      <c r="BS855" s="20">
        <v>22</v>
      </c>
      <c r="BT855" s="20">
        <v>2441</v>
      </c>
      <c r="BU855" s="20">
        <v>121</v>
      </c>
      <c r="BV855" s="20">
        <v>4241</v>
      </c>
    </row>
    <row r="856" spans="1:74" x14ac:dyDescent="0.25">
      <c r="A856" s="20" t="s">
        <v>449</v>
      </c>
      <c r="B856" s="20" t="s">
        <v>544</v>
      </c>
      <c r="C856" s="20" t="s">
        <v>560</v>
      </c>
      <c r="D856" s="1">
        <v>44558</v>
      </c>
      <c r="E856">
        <v>261</v>
      </c>
      <c r="F856">
        <v>9</v>
      </c>
      <c r="G856">
        <v>6</v>
      </c>
      <c r="H856">
        <v>1</v>
      </c>
      <c r="I856">
        <v>1</v>
      </c>
      <c r="J856">
        <v>143</v>
      </c>
      <c r="K856">
        <v>9</v>
      </c>
      <c r="L856">
        <v>36</v>
      </c>
      <c r="M856">
        <v>1</v>
      </c>
      <c r="N856">
        <v>0</v>
      </c>
      <c r="O856">
        <v>0</v>
      </c>
      <c r="P856">
        <v>0</v>
      </c>
      <c r="Q856">
        <v>0</v>
      </c>
      <c r="R856">
        <v>343</v>
      </c>
      <c r="S856">
        <v>240</v>
      </c>
      <c r="T856">
        <v>24</v>
      </c>
      <c r="U856">
        <v>14</v>
      </c>
      <c r="V856">
        <v>1</v>
      </c>
      <c r="W856">
        <v>1362</v>
      </c>
      <c r="X856">
        <v>666</v>
      </c>
      <c r="Y856">
        <v>34</v>
      </c>
      <c r="Z856">
        <v>255</v>
      </c>
      <c r="AA856">
        <v>13</v>
      </c>
      <c r="AB856">
        <v>1054</v>
      </c>
      <c r="AC856">
        <v>602</v>
      </c>
      <c r="AD856">
        <v>5</v>
      </c>
      <c r="AE856">
        <v>193</v>
      </c>
      <c r="AF856">
        <v>6</v>
      </c>
      <c r="AG856">
        <v>303</v>
      </c>
      <c r="AH856">
        <v>123</v>
      </c>
      <c r="AI856">
        <v>2</v>
      </c>
      <c r="AJ856">
        <v>67</v>
      </c>
      <c r="AK856">
        <v>0</v>
      </c>
      <c r="AL856">
        <v>74</v>
      </c>
      <c r="AM856">
        <v>50</v>
      </c>
      <c r="AN856">
        <v>6</v>
      </c>
      <c r="AO856">
        <v>1</v>
      </c>
      <c r="AP856">
        <v>0</v>
      </c>
      <c r="AQ856">
        <v>0</v>
      </c>
      <c r="AR856">
        <v>0</v>
      </c>
      <c r="AS856">
        <v>0</v>
      </c>
      <c r="AT856">
        <v>0</v>
      </c>
      <c r="AU856">
        <v>0</v>
      </c>
      <c r="AV856">
        <v>0</v>
      </c>
      <c r="AW856">
        <v>0</v>
      </c>
      <c r="AX856">
        <v>0</v>
      </c>
      <c r="AY856">
        <v>0</v>
      </c>
      <c r="AZ856">
        <v>0</v>
      </c>
      <c r="BA856">
        <v>0</v>
      </c>
      <c r="BB856">
        <v>0</v>
      </c>
      <c r="BC856">
        <v>0</v>
      </c>
      <c r="BD856">
        <v>0</v>
      </c>
      <c r="BE856">
        <v>0</v>
      </c>
      <c r="BF856">
        <v>0</v>
      </c>
      <c r="BG856" s="20">
        <v>9</v>
      </c>
      <c r="BH856" s="20">
        <v>1</v>
      </c>
      <c r="BI856" s="20">
        <v>209</v>
      </c>
      <c r="BJ856" s="20">
        <v>0</v>
      </c>
      <c r="BK856" s="20">
        <v>296</v>
      </c>
      <c r="BL856" s="20">
        <v>1001</v>
      </c>
      <c r="BM856" s="20">
        <v>820</v>
      </c>
      <c r="BN856" s="20">
        <v>220</v>
      </c>
      <c r="BO856" s="20">
        <v>62</v>
      </c>
      <c r="BP856" s="20">
        <v>7008</v>
      </c>
      <c r="BQ856" s="20">
        <v>2138</v>
      </c>
      <c r="BR856" s="20">
        <v>0</v>
      </c>
      <c r="BS856" s="20">
        <v>22</v>
      </c>
      <c r="BT856" s="20">
        <v>2409</v>
      </c>
      <c r="BU856" s="20">
        <v>124</v>
      </c>
      <c r="BV856" s="20">
        <v>4198</v>
      </c>
    </row>
    <row r="857" spans="1:74" x14ac:dyDescent="0.25">
      <c r="A857" s="20" t="s">
        <v>449</v>
      </c>
      <c r="B857" s="20" t="s">
        <v>544</v>
      </c>
      <c r="C857" s="20" t="s">
        <v>560</v>
      </c>
      <c r="D857" s="1">
        <v>44564</v>
      </c>
      <c r="E857">
        <v>261</v>
      </c>
      <c r="F857">
        <v>9</v>
      </c>
      <c r="G857">
        <v>7</v>
      </c>
      <c r="H857">
        <v>1</v>
      </c>
      <c r="I857">
        <v>1</v>
      </c>
      <c r="J857">
        <v>145</v>
      </c>
      <c r="K857">
        <v>9</v>
      </c>
      <c r="L857">
        <v>36</v>
      </c>
      <c r="M857">
        <v>1</v>
      </c>
      <c r="N857">
        <v>0</v>
      </c>
      <c r="O857">
        <v>0</v>
      </c>
      <c r="P857">
        <v>0</v>
      </c>
      <c r="Q857">
        <v>0</v>
      </c>
      <c r="R857">
        <v>346</v>
      </c>
      <c r="S857">
        <v>241</v>
      </c>
      <c r="T857">
        <v>24</v>
      </c>
      <c r="U857">
        <v>14</v>
      </c>
      <c r="V857">
        <v>2</v>
      </c>
      <c r="W857">
        <v>1363</v>
      </c>
      <c r="X857">
        <v>677</v>
      </c>
      <c r="Y857">
        <v>35</v>
      </c>
      <c r="Z857">
        <v>257</v>
      </c>
      <c r="AA857">
        <v>12</v>
      </c>
      <c r="AB857">
        <v>1053</v>
      </c>
      <c r="AC857">
        <v>614</v>
      </c>
      <c r="AD857">
        <v>5</v>
      </c>
      <c r="AE857">
        <v>192</v>
      </c>
      <c r="AF857">
        <v>6</v>
      </c>
      <c r="AG857">
        <v>303</v>
      </c>
      <c r="AH857">
        <v>125</v>
      </c>
      <c r="AI857">
        <v>2</v>
      </c>
      <c r="AJ857">
        <v>68</v>
      </c>
      <c r="AK857">
        <v>0</v>
      </c>
      <c r="AL857">
        <v>73</v>
      </c>
      <c r="AM857">
        <v>53</v>
      </c>
      <c r="AN857">
        <v>6</v>
      </c>
      <c r="AO857">
        <v>1</v>
      </c>
      <c r="AP857">
        <v>0</v>
      </c>
      <c r="AQ857">
        <v>0</v>
      </c>
      <c r="AR857">
        <v>0</v>
      </c>
      <c r="AS857">
        <v>0</v>
      </c>
      <c r="AT857">
        <v>0</v>
      </c>
      <c r="AU857">
        <v>0</v>
      </c>
      <c r="AV857">
        <v>0</v>
      </c>
      <c r="AW857">
        <v>0</v>
      </c>
      <c r="AX857">
        <v>0</v>
      </c>
      <c r="AY857">
        <v>0</v>
      </c>
      <c r="AZ857">
        <v>0</v>
      </c>
      <c r="BA857">
        <v>0</v>
      </c>
      <c r="BB857">
        <v>0</v>
      </c>
      <c r="BC857">
        <v>0</v>
      </c>
      <c r="BD857">
        <v>0</v>
      </c>
      <c r="BE857">
        <v>0</v>
      </c>
      <c r="BF857">
        <v>0</v>
      </c>
      <c r="BG857" s="20">
        <v>9</v>
      </c>
      <c r="BH857" s="20">
        <v>1</v>
      </c>
      <c r="BI857" s="20">
        <v>209</v>
      </c>
      <c r="BJ857" s="20">
        <v>0</v>
      </c>
      <c r="BK857" s="20">
        <v>297</v>
      </c>
      <c r="BL857" s="20">
        <v>1001</v>
      </c>
      <c r="BM857" s="20">
        <v>821</v>
      </c>
      <c r="BN857" s="20">
        <v>219</v>
      </c>
      <c r="BO857" s="20">
        <v>61</v>
      </c>
      <c r="BP857" s="20">
        <v>7001</v>
      </c>
      <c r="BQ857" s="20">
        <v>2249</v>
      </c>
      <c r="BR857" s="20">
        <v>0</v>
      </c>
      <c r="BS857" s="20">
        <v>22</v>
      </c>
      <c r="BT857" s="20">
        <v>2407</v>
      </c>
      <c r="BU857" s="20">
        <v>121</v>
      </c>
      <c r="BV857" s="20">
        <v>4194</v>
      </c>
    </row>
    <row r="858" spans="1:74" x14ac:dyDescent="0.25">
      <c r="A858" s="20" t="s">
        <v>449</v>
      </c>
      <c r="B858" s="20" t="s">
        <v>544</v>
      </c>
      <c r="C858" s="20" t="s">
        <v>560</v>
      </c>
      <c r="D858" s="1">
        <v>44570</v>
      </c>
      <c r="E858">
        <v>261</v>
      </c>
      <c r="F858">
        <v>9</v>
      </c>
      <c r="G858">
        <v>8</v>
      </c>
      <c r="H858">
        <v>1</v>
      </c>
      <c r="I858">
        <v>1</v>
      </c>
      <c r="J858">
        <v>151</v>
      </c>
      <c r="K858">
        <v>9</v>
      </c>
      <c r="L858">
        <v>36</v>
      </c>
      <c r="M858">
        <v>1</v>
      </c>
      <c r="N858">
        <v>0</v>
      </c>
      <c r="O858">
        <v>0</v>
      </c>
      <c r="P858">
        <v>0</v>
      </c>
      <c r="Q858">
        <v>0</v>
      </c>
      <c r="R858">
        <v>346</v>
      </c>
      <c r="S858">
        <v>244</v>
      </c>
      <c r="T858">
        <v>24</v>
      </c>
      <c r="U858">
        <v>14</v>
      </c>
      <c r="V858">
        <v>2</v>
      </c>
      <c r="W858">
        <v>1363</v>
      </c>
      <c r="X858">
        <v>711</v>
      </c>
      <c r="Y858">
        <v>35</v>
      </c>
      <c r="Z858">
        <v>253</v>
      </c>
      <c r="AA858">
        <v>12</v>
      </c>
      <c r="AB858">
        <v>1061</v>
      </c>
      <c r="AC858">
        <v>636</v>
      </c>
      <c r="AD858">
        <v>5</v>
      </c>
      <c r="AE858">
        <v>193</v>
      </c>
      <c r="AF858">
        <v>11</v>
      </c>
      <c r="AG858">
        <v>306</v>
      </c>
      <c r="AH858">
        <v>132</v>
      </c>
      <c r="AI858">
        <v>2</v>
      </c>
      <c r="AJ858">
        <v>69</v>
      </c>
      <c r="AK858">
        <v>0</v>
      </c>
      <c r="AL858">
        <v>73</v>
      </c>
      <c r="AM858">
        <v>54</v>
      </c>
      <c r="AN858">
        <v>6</v>
      </c>
      <c r="AO858">
        <v>1</v>
      </c>
      <c r="AP858">
        <v>0</v>
      </c>
      <c r="AQ858">
        <v>0</v>
      </c>
      <c r="AR858">
        <v>0</v>
      </c>
      <c r="AS858">
        <v>0</v>
      </c>
      <c r="AT858">
        <v>0</v>
      </c>
      <c r="AU858">
        <v>0</v>
      </c>
      <c r="AV858">
        <v>0</v>
      </c>
      <c r="AW858">
        <v>0</v>
      </c>
      <c r="AX858">
        <v>0</v>
      </c>
      <c r="AY858">
        <v>0</v>
      </c>
      <c r="AZ858">
        <v>0</v>
      </c>
      <c r="BA858">
        <v>0</v>
      </c>
      <c r="BB858">
        <v>0</v>
      </c>
      <c r="BC858">
        <v>0</v>
      </c>
      <c r="BD858">
        <v>0</v>
      </c>
      <c r="BE858">
        <v>0</v>
      </c>
      <c r="BF858">
        <v>0</v>
      </c>
      <c r="BG858" s="20">
        <v>9</v>
      </c>
      <c r="BH858" s="20">
        <v>1</v>
      </c>
      <c r="BI858" s="20">
        <v>209</v>
      </c>
      <c r="BJ858" s="20">
        <v>0</v>
      </c>
      <c r="BK858" s="20">
        <v>297</v>
      </c>
      <c r="BL858" s="20">
        <v>1005</v>
      </c>
      <c r="BM858" s="20">
        <v>821</v>
      </c>
      <c r="BN858" s="20">
        <v>222</v>
      </c>
      <c r="BO858" s="20">
        <v>62</v>
      </c>
      <c r="BP858" s="20">
        <v>7025</v>
      </c>
      <c r="BQ858" s="20">
        <v>2470</v>
      </c>
      <c r="BR858" s="20">
        <v>0</v>
      </c>
      <c r="BS858" s="20">
        <v>21</v>
      </c>
      <c r="BT858" s="20">
        <v>2399</v>
      </c>
      <c r="BU858" s="20">
        <v>130</v>
      </c>
      <c r="BV858" s="20">
        <v>4216</v>
      </c>
    </row>
    <row r="859" spans="1:74" x14ac:dyDescent="0.25">
      <c r="A859" s="20" t="s">
        <v>449</v>
      </c>
      <c r="B859" s="20" t="s">
        <v>544</v>
      </c>
      <c r="C859" s="20" t="s">
        <v>560</v>
      </c>
      <c r="D859" s="1">
        <v>44577</v>
      </c>
      <c r="E859">
        <v>261</v>
      </c>
      <c r="F859">
        <v>9</v>
      </c>
      <c r="G859">
        <v>8</v>
      </c>
      <c r="H859">
        <v>1</v>
      </c>
      <c r="I859">
        <v>1</v>
      </c>
      <c r="J859">
        <v>151</v>
      </c>
      <c r="K859">
        <v>9</v>
      </c>
      <c r="L859">
        <v>35</v>
      </c>
      <c r="M859">
        <v>1</v>
      </c>
      <c r="N859">
        <v>0</v>
      </c>
      <c r="O859">
        <v>0</v>
      </c>
      <c r="P859">
        <v>0</v>
      </c>
      <c r="Q859">
        <v>0</v>
      </c>
      <c r="R859">
        <v>350</v>
      </c>
      <c r="S859">
        <v>248</v>
      </c>
      <c r="T859">
        <v>24</v>
      </c>
      <c r="U859">
        <v>15</v>
      </c>
      <c r="V859">
        <v>0</v>
      </c>
      <c r="W859">
        <v>1362</v>
      </c>
      <c r="X859">
        <v>732</v>
      </c>
      <c r="Y859">
        <v>34</v>
      </c>
      <c r="Z859">
        <v>252</v>
      </c>
      <c r="AA859">
        <v>12</v>
      </c>
      <c r="AB859">
        <v>1058</v>
      </c>
      <c r="AC859">
        <v>647</v>
      </c>
      <c r="AD859">
        <v>4</v>
      </c>
      <c r="AE859">
        <v>193</v>
      </c>
      <c r="AF859">
        <v>11</v>
      </c>
      <c r="AG859">
        <v>306</v>
      </c>
      <c r="AH859">
        <v>137</v>
      </c>
      <c r="AI859">
        <v>2</v>
      </c>
      <c r="AJ859">
        <v>68</v>
      </c>
      <c r="AK859">
        <v>0</v>
      </c>
      <c r="AL859">
        <v>73</v>
      </c>
      <c r="AM859">
        <v>53</v>
      </c>
      <c r="AN859">
        <v>6</v>
      </c>
      <c r="AO859">
        <v>1</v>
      </c>
      <c r="AP859">
        <v>1</v>
      </c>
      <c r="AQ859">
        <v>0</v>
      </c>
      <c r="AR859">
        <v>0</v>
      </c>
      <c r="AS859">
        <v>0</v>
      </c>
      <c r="AT859">
        <v>0</v>
      </c>
      <c r="AU859">
        <v>0</v>
      </c>
      <c r="AV859">
        <v>0</v>
      </c>
      <c r="AW859">
        <v>0</v>
      </c>
      <c r="AX859">
        <v>0</v>
      </c>
      <c r="AY859">
        <v>0</v>
      </c>
      <c r="AZ859">
        <v>0</v>
      </c>
      <c r="BA859">
        <v>0</v>
      </c>
      <c r="BB859">
        <v>0</v>
      </c>
      <c r="BC859">
        <v>0</v>
      </c>
      <c r="BD859">
        <v>0</v>
      </c>
      <c r="BE859">
        <v>0</v>
      </c>
      <c r="BF859">
        <v>0</v>
      </c>
      <c r="BG859" s="20">
        <v>9</v>
      </c>
      <c r="BH859" s="20">
        <v>1</v>
      </c>
      <c r="BI859" s="20">
        <v>209</v>
      </c>
      <c r="BJ859" s="20">
        <v>0</v>
      </c>
      <c r="BK859" s="20">
        <v>301</v>
      </c>
      <c r="BL859" s="20">
        <v>1009</v>
      </c>
      <c r="BM859" s="20">
        <v>820</v>
      </c>
      <c r="BN859" s="20">
        <v>221</v>
      </c>
      <c r="BO859" s="20">
        <v>61</v>
      </c>
      <c r="BP859" s="20">
        <v>7019</v>
      </c>
      <c r="BQ859" s="20">
        <v>2613</v>
      </c>
      <c r="BR859" s="20">
        <v>0</v>
      </c>
      <c r="BS859" s="20">
        <v>20</v>
      </c>
      <c r="BT859" s="20">
        <v>2388</v>
      </c>
      <c r="BU859" s="20">
        <v>130</v>
      </c>
      <c r="BV859" s="20">
        <v>4214</v>
      </c>
    </row>
    <row r="860" spans="1:74" x14ac:dyDescent="0.25">
      <c r="A860" s="20" t="s">
        <v>449</v>
      </c>
      <c r="B860" s="20" t="s">
        <v>544</v>
      </c>
      <c r="C860" s="20" t="s">
        <v>560</v>
      </c>
      <c r="D860" s="1">
        <v>44584</v>
      </c>
      <c r="E860">
        <v>261</v>
      </c>
      <c r="F860">
        <v>9</v>
      </c>
      <c r="G860">
        <v>8</v>
      </c>
      <c r="H860">
        <v>1</v>
      </c>
      <c r="I860">
        <v>1</v>
      </c>
      <c r="J860">
        <v>152</v>
      </c>
      <c r="K860">
        <v>9</v>
      </c>
      <c r="L860">
        <v>35</v>
      </c>
      <c r="M860">
        <v>1</v>
      </c>
      <c r="N860">
        <v>0</v>
      </c>
      <c r="O860">
        <v>0</v>
      </c>
      <c r="P860">
        <v>0</v>
      </c>
      <c r="Q860">
        <v>0</v>
      </c>
      <c r="R860">
        <v>354</v>
      </c>
      <c r="S860">
        <v>251</v>
      </c>
      <c r="T860">
        <v>24</v>
      </c>
      <c r="U860">
        <v>16</v>
      </c>
      <c r="V860">
        <v>1</v>
      </c>
      <c r="W860">
        <v>1370</v>
      </c>
      <c r="X860">
        <v>738</v>
      </c>
      <c r="Y860">
        <v>34</v>
      </c>
      <c r="Z860">
        <v>252</v>
      </c>
      <c r="AA860">
        <v>12</v>
      </c>
      <c r="AB860">
        <v>1062</v>
      </c>
      <c r="AC860">
        <v>648</v>
      </c>
      <c r="AD860">
        <v>4</v>
      </c>
      <c r="AE860">
        <v>193</v>
      </c>
      <c r="AF860">
        <v>11</v>
      </c>
      <c r="AG860">
        <v>305</v>
      </c>
      <c r="AH860">
        <v>143</v>
      </c>
      <c r="AI860">
        <v>2</v>
      </c>
      <c r="AJ860">
        <v>67</v>
      </c>
      <c r="AK860">
        <v>0</v>
      </c>
      <c r="AL860">
        <v>74</v>
      </c>
      <c r="AM860">
        <v>54</v>
      </c>
      <c r="AN860">
        <v>6</v>
      </c>
      <c r="AO860">
        <v>1</v>
      </c>
      <c r="AP860">
        <v>1</v>
      </c>
      <c r="AQ860">
        <v>0</v>
      </c>
      <c r="AR860">
        <v>0</v>
      </c>
      <c r="AS860">
        <v>0</v>
      </c>
      <c r="AT860">
        <v>0</v>
      </c>
      <c r="AU860">
        <v>0</v>
      </c>
      <c r="AV860">
        <v>0</v>
      </c>
      <c r="AW860">
        <v>0</v>
      </c>
      <c r="AX860">
        <v>0</v>
      </c>
      <c r="AY860">
        <v>0</v>
      </c>
      <c r="AZ860">
        <v>0</v>
      </c>
      <c r="BA860">
        <v>0</v>
      </c>
      <c r="BB860">
        <v>0</v>
      </c>
      <c r="BC860">
        <v>0</v>
      </c>
      <c r="BD860">
        <v>0</v>
      </c>
      <c r="BE860">
        <v>0</v>
      </c>
      <c r="BF860">
        <v>0</v>
      </c>
      <c r="BG860" s="20">
        <v>9</v>
      </c>
      <c r="BH860" s="20">
        <v>1</v>
      </c>
      <c r="BI860" s="20">
        <v>209</v>
      </c>
      <c r="BJ860" s="20">
        <v>0</v>
      </c>
      <c r="BK860" s="20">
        <v>303</v>
      </c>
      <c r="BL860" s="20">
        <v>1015</v>
      </c>
      <c r="BM860" s="20">
        <v>823</v>
      </c>
      <c r="BN860" s="20">
        <v>221</v>
      </c>
      <c r="BO860" s="20">
        <v>62</v>
      </c>
      <c r="BP860" s="20">
        <v>7035</v>
      </c>
      <c r="BQ860" s="20">
        <v>2694</v>
      </c>
      <c r="BR860" s="20">
        <v>0</v>
      </c>
      <c r="BS860" s="20">
        <v>20</v>
      </c>
      <c r="BT860" s="20">
        <v>2382</v>
      </c>
      <c r="BU860" s="20">
        <v>131</v>
      </c>
      <c r="BV860" s="20">
        <v>4222</v>
      </c>
    </row>
    <row r="861" spans="1:74" x14ac:dyDescent="0.25">
      <c r="A861" s="20" t="s">
        <v>449</v>
      </c>
      <c r="B861" s="20" t="s">
        <v>544</v>
      </c>
      <c r="C861" s="20" t="s">
        <v>560</v>
      </c>
      <c r="D861" s="1">
        <v>44591</v>
      </c>
      <c r="E861">
        <v>260</v>
      </c>
      <c r="F861">
        <v>9</v>
      </c>
      <c r="G861">
        <v>8</v>
      </c>
      <c r="H861">
        <v>1</v>
      </c>
      <c r="I861">
        <v>1</v>
      </c>
      <c r="J861">
        <v>153</v>
      </c>
      <c r="K861">
        <v>9</v>
      </c>
      <c r="L861">
        <v>34</v>
      </c>
      <c r="M861">
        <v>1</v>
      </c>
      <c r="N861">
        <v>0</v>
      </c>
      <c r="O861">
        <v>0</v>
      </c>
      <c r="P861">
        <v>0</v>
      </c>
      <c r="Q861">
        <v>0</v>
      </c>
      <c r="R861">
        <v>354</v>
      </c>
      <c r="S861">
        <v>252</v>
      </c>
      <c r="T861">
        <v>24</v>
      </c>
      <c r="U861">
        <v>16</v>
      </c>
      <c r="V861">
        <v>1</v>
      </c>
      <c r="W861">
        <v>1366</v>
      </c>
      <c r="X861">
        <v>748</v>
      </c>
      <c r="Y861">
        <v>33</v>
      </c>
      <c r="Z861">
        <v>247</v>
      </c>
      <c r="AA861">
        <v>13</v>
      </c>
      <c r="AB861">
        <v>1063</v>
      </c>
      <c r="AC861">
        <v>660</v>
      </c>
      <c r="AD861">
        <v>4</v>
      </c>
      <c r="AE861">
        <v>193</v>
      </c>
      <c r="AF861">
        <v>10</v>
      </c>
      <c r="AG861">
        <v>307</v>
      </c>
      <c r="AH861">
        <v>146</v>
      </c>
      <c r="AI861">
        <v>2</v>
      </c>
      <c r="AJ861">
        <v>67</v>
      </c>
      <c r="AK861">
        <v>1</v>
      </c>
      <c r="AL861">
        <v>74</v>
      </c>
      <c r="AM861">
        <v>54</v>
      </c>
      <c r="AN861">
        <v>6</v>
      </c>
      <c r="AO861">
        <v>1</v>
      </c>
      <c r="AP861">
        <v>1</v>
      </c>
      <c r="AQ861">
        <v>0</v>
      </c>
      <c r="AR861">
        <v>0</v>
      </c>
      <c r="AS861">
        <v>0</v>
      </c>
      <c r="AT861">
        <v>0</v>
      </c>
      <c r="AU861">
        <v>0</v>
      </c>
      <c r="AV861">
        <v>0</v>
      </c>
      <c r="AW861">
        <v>0</v>
      </c>
      <c r="AX861">
        <v>0</v>
      </c>
      <c r="AY861">
        <v>0</v>
      </c>
      <c r="AZ861">
        <v>0</v>
      </c>
      <c r="BA861">
        <v>0</v>
      </c>
      <c r="BB861">
        <v>0</v>
      </c>
      <c r="BC861">
        <v>0</v>
      </c>
      <c r="BD861">
        <v>0</v>
      </c>
      <c r="BE861">
        <v>0</v>
      </c>
      <c r="BF861">
        <v>0</v>
      </c>
      <c r="BG861" s="20">
        <v>9</v>
      </c>
      <c r="BH861" s="20">
        <v>1</v>
      </c>
      <c r="BI861" s="20">
        <v>208</v>
      </c>
      <c r="BJ861" s="20">
        <v>0</v>
      </c>
      <c r="BK861" s="20">
        <v>303</v>
      </c>
      <c r="BL861" s="20">
        <v>1014</v>
      </c>
      <c r="BM861" s="20">
        <v>824</v>
      </c>
      <c r="BN861" s="20">
        <v>224</v>
      </c>
      <c r="BO861" s="20">
        <v>62</v>
      </c>
      <c r="BP861" s="20">
        <v>7009</v>
      </c>
      <c r="BQ861" s="20">
        <v>2764</v>
      </c>
      <c r="BR861" s="20">
        <v>0</v>
      </c>
      <c r="BS861" s="20">
        <v>20</v>
      </c>
      <c r="BT861" s="20">
        <v>2368</v>
      </c>
      <c r="BU861" s="20">
        <v>134</v>
      </c>
      <c r="BV861" s="20">
        <v>4208</v>
      </c>
    </row>
    <row r="862" spans="1:74" x14ac:dyDescent="0.25">
      <c r="A862" s="20" t="s">
        <v>449</v>
      </c>
      <c r="B862" s="20" t="s">
        <v>544</v>
      </c>
      <c r="C862" s="20" t="s">
        <v>560</v>
      </c>
      <c r="D862" s="1">
        <v>44599</v>
      </c>
      <c r="E862">
        <v>260</v>
      </c>
      <c r="F862">
        <v>8</v>
      </c>
      <c r="G862">
        <v>7</v>
      </c>
      <c r="H862">
        <v>1</v>
      </c>
      <c r="I862">
        <v>1</v>
      </c>
      <c r="J862">
        <v>156</v>
      </c>
      <c r="K862">
        <v>9</v>
      </c>
      <c r="L862">
        <v>34</v>
      </c>
      <c r="M862">
        <v>1</v>
      </c>
      <c r="N862">
        <v>0</v>
      </c>
      <c r="O862">
        <v>0</v>
      </c>
      <c r="P862">
        <v>0</v>
      </c>
      <c r="Q862">
        <v>0</v>
      </c>
      <c r="R862">
        <v>355</v>
      </c>
      <c r="S862">
        <v>257</v>
      </c>
      <c r="T862">
        <v>24</v>
      </c>
      <c r="U862">
        <v>16</v>
      </c>
      <c r="V862">
        <v>1</v>
      </c>
      <c r="W862">
        <v>1368</v>
      </c>
      <c r="X862">
        <v>759</v>
      </c>
      <c r="Y862">
        <v>33</v>
      </c>
      <c r="Z862">
        <v>245</v>
      </c>
      <c r="AA862">
        <v>12</v>
      </c>
      <c r="AB862">
        <v>1065</v>
      </c>
      <c r="AC862">
        <v>666</v>
      </c>
      <c r="AD862">
        <v>4</v>
      </c>
      <c r="AE862">
        <v>192</v>
      </c>
      <c r="AF862">
        <v>11</v>
      </c>
      <c r="AG862">
        <v>308</v>
      </c>
      <c r="AH862">
        <v>147</v>
      </c>
      <c r="AI862">
        <v>2</v>
      </c>
      <c r="AJ862">
        <v>68</v>
      </c>
      <c r="AK862">
        <v>1</v>
      </c>
      <c r="AL862">
        <v>74</v>
      </c>
      <c r="AM862">
        <v>54</v>
      </c>
      <c r="AN862">
        <v>6</v>
      </c>
      <c r="AO862">
        <v>1</v>
      </c>
      <c r="AP862">
        <v>1</v>
      </c>
      <c r="AQ862">
        <v>0</v>
      </c>
      <c r="AR862">
        <v>0</v>
      </c>
      <c r="AS862">
        <v>0</v>
      </c>
      <c r="AT862">
        <v>0</v>
      </c>
      <c r="AU862">
        <v>0</v>
      </c>
      <c r="AV862">
        <v>0</v>
      </c>
      <c r="AW862">
        <v>0</v>
      </c>
      <c r="AX862">
        <v>0</v>
      </c>
      <c r="AY862">
        <v>0</v>
      </c>
      <c r="AZ862">
        <v>0</v>
      </c>
      <c r="BA862">
        <v>0</v>
      </c>
      <c r="BB862">
        <v>0</v>
      </c>
      <c r="BC862">
        <v>0</v>
      </c>
      <c r="BD862">
        <v>0</v>
      </c>
      <c r="BE862">
        <v>0</v>
      </c>
      <c r="BF862">
        <v>0</v>
      </c>
      <c r="BG862" s="20">
        <v>8</v>
      </c>
      <c r="BH862" s="20">
        <v>1</v>
      </c>
      <c r="BI862" s="20">
        <v>209</v>
      </c>
      <c r="BJ862" s="20">
        <v>0</v>
      </c>
      <c r="BK862" s="20">
        <v>304</v>
      </c>
      <c r="BL862" s="20">
        <v>1019</v>
      </c>
      <c r="BM862" s="20">
        <v>827</v>
      </c>
      <c r="BN862" s="20">
        <v>225</v>
      </c>
      <c r="BO862" s="20">
        <v>62</v>
      </c>
      <c r="BP862" s="20">
        <v>7007</v>
      </c>
      <c r="BQ862" s="20">
        <v>2801</v>
      </c>
      <c r="BR862" s="20">
        <v>0</v>
      </c>
      <c r="BS862" s="20">
        <v>20</v>
      </c>
      <c r="BT862" s="20">
        <v>2359</v>
      </c>
      <c r="BU862" s="20">
        <v>141</v>
      </c>
      <c r="BV862" s="20">
        <v>4205</v>
      </c>
    </row>
    <row r="863" spans="1:74" x14ac:dyDescent="0.25">
      <c r="A863" s="20" t="s">
        <v>449</v>
      </c>
      <c r="B863" s="20" t="s">
        <v>544</v>
      </c>
      <c r="C863" s="20" t="s">
        <v>560</v>
      </c>
      <c r="D863" s="1">
        <v>44606</v>
      </c>
      <c r="E863">
        <v>260</v>
      </c>
      <c r="F863">
        <v>8</v>
      </c>
      <c r="G863">
        <v>7</v>
      </c>
      <c r="H863">
        <v>1</v>
      </c>
      <c r="I863">
        <v>1</v>
      </c>
      <c r="J863">
        <v>158</v>
      </c>
      <c r="K863">
        <v>8</v>
      </c>
      <c r="L863">
        <v>34</v>
      </c>
      <c r="M863">
        <v>1</v>
      </c>
      <c r="N863">
        <v>0</v>
      </c>
      <c r="O863">
        <v>0</v>
      </c>
      <c r="P863">
        <v>0</v>
      </c>
      <c r="Q863">
        <v>0</v>
      </c>
      <c r="R863">
        <v>356</v>
      </c>
      <c r="S863">
        <v>257</v>
      </c>
      <c r="T863">
        <v>25</v>
      </c>
      <c r="U863">
        <v>16</v>
      </c>
      <c r="V863">
        <v>1</v>
      </c>
      <c r="W863">
        <v>1369</v>
      </c>
      <c r="X863">
        <v>763</v>
      </c>
      <c r="Y863">
        <v>33</v>
      </c>
      <c r="Z863">
        <v>246</v>
      </c>
      <c r="AA863">
        <v>11</v>
      </c>
      <c r="AB863">
        <v>1068</v>
      </c>
      <c r="AC863">
        <v>669</v>
      </c>
      <c r="AD863">
        <v>3</v>
      </c>
      <c r="AE863">
        <v>193</v>
      </c>
      <c r="AF863">
        <v>11</v>
      </c>
      <c r="AG863">
        <v>309</v>
      </c>
      <c r="AH863">
        <v>148</v>
      </c>
      <c r="AI863">
        <v>2</v>
      </c>
      <c r="AJ863">
        <v>68</v>
      </c>
      <c r="AK863">
        <v>1</v>
      </c>
      <c r="AL863">
        <v>74</v>
      </c>
      <c r="AM863">
        <v>54</v>
      </c>
      <c r="AN863">
        <v>6</v>
      </c>
      <c r="AO863">
        <v>1</v>
      </c>
      <c r="AP863">
        <v>1</v>
      </c>
      <c r="AQ863">
        <v>0</v>
      </c>
      <c r="AR863">
        <v>0</v>
      </c>
      <c r="AS863">
        <v>0</v>
      </c>
      <c r="AT863">
        <v>0</v>
      </c>
      <c r="AU863">
        <v>0</v>
      </c>
      <c r="AV863">
        <v>0</v>
      </c>
      <c r="AW863">
        <v>0</v>
      </c>
      <c r="AX863">
        <v>0</v>
      </c>
      <c r="AY863">
        <v>0</v>
      </c>
      <c r="AZ863">
        <v>0</v>
      </c>
      <c r="BA863">
        <v>0</v>
      </c>
      <c r="BB863">
        <v>0</v>
      </c>
      <c r="BC863">
        <v>0</v>
      </c>
      <c r="BD863">
        <v>0</v>
      </c>
      <c r="BE863">
        <v>0</v>
      </c>
      <c r="BF863">
        <v>0</v>
      </c>
      <c r="BG863" s="20">
        <v>8</v>
      </c>
      <c r="BH863" s="20">
        <v>1</v>
      </c>
      <c r="BI863" s="20">
        <v>210</v>
      </c>
      <c r="BJ863" s="20">
        <v>0</v>
      </c>
      <c r="BK863" s="20">
        <v>304</v>
      </c>
      <c r="BL863" s="20">
        <v>1022</v>
      </c>
      <c r="BM863" s="20">
        <v>829</v>
      </c>
      <c r="BN863" s="20">
        <v>226</v>
      </c>
      <c r="BO863" s="20">
        <v>62</v>
      </c>
      <c r="BP863" s="20">
        <v>7009</v>
      </c>
      <c r="BQ863" s="20">
        <v>2840</v>
      </c>
      <c r="BR863" s="20">
        <v>0</v>
      </c>
      <c r="BS863" s="20">
        <v>20</v>
      </c>
      <c r="BT863" s="20">
        <v>2357</v>
      </c>
      <c r="BU863" s="20">
        <v>140</v>
      </c>
      <c r="BV863" s="20">
        <v>4211</v>
      </c>
    </row>
    <row r="864" spans="1:74" x14ac:dyDescent="0.25">
      <c r="A864" s="20" t="s">
        <v>449</v>
      </c>
      <c r="B864" s="20" t="s">
        <v>539</v>
      </c>
      <c r="C864" s="20" t="s">
        <v>561</v>
      </c>
      <c r="D864" s="1">
        <v>44493</v>
      </c>
      <c r="E864">
        <v>676</v>
      </c>
      <c r="F864">
        <v>23</v>
      </c>
      <c r="G864">
        <v>1</v>
      </c>
      <c r="H864">
        <v>3</v>
      </c>
      <c r="I864">
        <v>0</v>
      </c>
      <c r="J864">
        <v>128</v>
      </c>
      <c r="K864">
        <v>121</v>
      </c>
      <c r="L864">
        <v>40</v>
      </c>
      <c r="M864">
        <v>8</v>
      </c>
      <c r="N864">
        <v>8</v>
      </c>
      <c r="O864">
        <v>0</v>
      </c>
      <c r="P864">
        <v>0</v>
      </c>
      <c r="Q864">
        <v>0</v>
      </c>
      <c r="R864">
        <v>756</v>
      </c>
      <c r="S864">
        <v>0</v>
      </c>
      <c r="T864">
        <v>208</v>
      </c>
      <c r="U864">
        <v>30</v>
      </c>
      <c r="V864">
        <v>5</v>
      </c>
      <c r="W864">
        <v>2370</v>
      </c>
      <c r="X864">
        <v>0</v>
      </c>
      <c r="Y864">
        <v>109</v>
      </c>
      <c r="Z864">
        <v>178</v>
      </c>
      <c r="AA864">
        <v>25</v>
      </c>
      <c r="AB864">
        <v>1665</v>
      </c>
      <c r="AC864">
        <v>90</v>
      </c>
      <c r="AD864">
        <v>193</v>
      </c>
      <c r="AE864">
        <v>202</v>
      </c>
      <c r="AF864">
        <v>8</v>
      </c>
      <c r="AG864">
        <v>375</v>
      </c>
      <c r="AH864">
        <v>0</v>
      </c>
      <c r="AI864">
        <v>6</v>
      </c>
      <c r="AJ864">
        <v>84</v>
      </c>
      <c r="AK864">
        <v>9</v>
      </c>
      <c r="AL864">
        <v>126</v>
      </c>
      <c r="AM864">
        <v>0</v>
      </c>
      <c r="AN864">
        <v>11</v>
      </c>
      <c r="AO864">
        <v>3</v>
      </c>
      <c r="AP864">
        <v>1</v>
      </c>
      <c r="AQ864">
        <v>0</v>
      </c>
      <c r="AR864">
        <v>4</v>
      </c>
      <c r="AS864">
        <v>0</v>
      </c>
      <c r="AT864">
        <v>0</v>
      </c>
      <c r="AU864">
        <v>0</v>
      </c>
      <c r="AV864">
        <v>0</v>
      </c>
      <c r="AW864">
        <v>0</v>
      </c>
      <c r="AX864">
        <v>0</v>
      </c>
      <c r="AY864">
        <v>0</v>
      </c>
      <c r="AZ864">
        <v>1</v>
      </c>
      <c r="BA864">
        <v>0</v>
      </c>
      <c r="BB864">
        <v>77</v>
      </c>
      <c r="BC864">
        <v>455</v>
      </c>
      <c r="BD864">
        <v>0</v>
      </c>
      <c r="BE864">
        <v>40</v>
      </c>
      <c r="BF864">
        <v>26</v>
      </c>
      <c r="BG864" s="20"/>
      <c r="BH864" s="20"/>
      <c r="BI864" s="20"/>
      <c r="BJ864" s="20"/>
      <c r="BK864" s="20"/>
      <c r="BL864" s="20"/>
      <c r="BM864" s="20"/>
      <c r="BN864" s="20"/>
      <c r="BO864" s="20"/>
      <c r="BP864" s="20"/>
      <c r="BQ864" s="20"/>
      <c r="BR864" s="20"/>
      <c r="BS864" s="20"/>
      <c r="BT864" s="20"/>
      <c r="BU864" s="20"/>
      <c r="BV864" s="20"/>
    </row>
    <row r="865" spans="1:74" x14ac:dyDescent="0.25">
      <c r="A865" s="20" t="s">
        <v>449</v>
      </c>
      <c r="B865" s="20" t="s">
        <v>539</v>
      </c>
      <c r="C865" s="20" t="s">
        <v>561</v>
      </c>
      <c r="D865" s="1">
        <v>44500</v>
      </c>
      <c r="E865">
        <v>677</v>
      </c>
      <c r="F865">
        <v>23</v>
      </c>
      <c r="G865">
        <v>3</v>
      </c>
      <c r="H865">
        <v>3</v>
      </c>
      <c r="I865">
        <v>0</v>
      </c>
      <c r="J865">
        <v>144</v>
      </c>
      <c r="K865">
        <v>120</v>
      </c>
      <c r="L865">
        <v>40</v>
      </c>
      <c r="M865">
        <v>6</v>
      </c>
      <c r="N865">
        <v>8</v>
      </c>
      <c r="O865">
        <v>0</v>
      </c>
      <c r="P865">
        <v>0</v>
      </c>
      <c r="Q865">
        <v>0</v>
      </c>
      <c r="R865">
        <v>759</v>
      </c>
      <c r="S865">
        <v>0</v>
      </c>
      <c r="T865">
        <v>297</v>
      </c>
      <c r="U865">
        <v>31</v>
      </c>
      <c r="V865">
        <v>5</v>
      </c>
      <c r="W865">
        <v>2370</v>
      </c>
      <c r="X865">
        <v>0</v>
      </c>
      <c r="Y865">
        <v>174</v>
      </c>
      <c r="Z865">
        <v>179</v>
      </c>
      <c r="AA865">
        <v>25</v>
      </c>
      <c r="AB865">
        <v>1667</v>
      </c>
      <c r="AC865">
        <v>122</v>
      </c>
      <c r="AD865">
        <v>193</v>
      </c>
      <c r="AE865">
        <v>202</v>
      </c>
      <c r="AF865">
        <v>9</v>
      </c>
      <c r="AG865">
        <v>377</v>
      </c>
      <c r="AH865">
        <v>0</v>
      </c>
      <c r="AI865">
        <v>12</v>
      </c>
      <c r="AJ865">
        <v>83</v>
      </c>
      <c r="AK865">
        <v>8</v>
      </c>
      <c r="AL865">
        <v>128</v>
      </c>
      <c r="AM865">
        <v>0</v>
      </c>
      <c r="AN865">
        <v>15</v>
      </c>
      <c r="AO865">
        <v>3</v>
      </c>
      <c r="AP865">
        <v>1</v>
      </c>
      <c r="AQ865">
        <v>0</v>
      </c>
      <c r="AR865">
        <v>4</v>
      </c>
      <c r="AS865">
        <v>0</v>
      </c>
      <c r="AT865">
        <v>0</v>
      </c>
      <c r="AU865">
        <v>0</v>
      </c>
      <c r="AV865">
        <v>0</v>
      </c>
      <c r="AW865">
        <v>0</v>
      </c>
      <c r="AX865">
        <v>0</v>
      </c>
      <c r="AY865">
        <v>0</v>
      </c>
      <c r="AZ865">
        <v>1</v>
      </c>
      <c r="BA865">
        <v>0</v>
      </c>
      <c r="BB865">
        <v>78</v>
      </c>
      <c r="BC865">
        <v>453</v>
      </c>
      <c r="BD865">
        <v>0</v>
      </c>
      <c r="BE865">
        <v>40</v>
      </c>
      <c r="BF865">
        <v>26</v>
      </c>
      <c r="BG865" s="20"/>
      <c r="BH865" s="20"/>
      <c r="BI865" s="20"/>
      <c r="BJ865" s="20"/>
      <c r="BK865" s="20"/>
      <c r="BL865" s="20"/>
      <c r="BM865" s="20"/>
      <c r="BN865" s="20"/>
      <c r="BO865" s="20"/>
      <c r="BP865" s="20"/>
      <c r="BQ865" s="20"/>
      <c r="BR865" s="20"/>
      <c r="BS865" s="20"/>
      <c r="BT865" s="20"/>
      <c r="BU865" s="20"/>
      <c r="BV865" s="20"/>
    </row>
    <row r="866" spans="1:74" x14ac:dyDescent="0.25">
      <c r="A866" s="20" t="s">
        <v>449</v>
      </c>
      <c r="B866" s="20" t="s">
        <v>539</v>
      </c>
      <c r="C866" s="20" t="s">
        <v>561</v>
      </c>
      <c r="D866" s="1">
        <v>44507</v>
      </c>
      <c r="E866">
        <v>678</v>
      </c>
      <c r="F866">
        <v>24</v>
      </c>
      <c r="G866">
        <v>3</v>
      </c>
      <c r="H866">
        <v>3</v>
      </c>
      <c r="I866">
        <v>0</v>
      </c>
      <c r="J866">
        <v>170</v>
      </c>
      <c r="K866">
        <v>120</v>
      </c>
      <c r="L866">
        <v>39</v>
      </c>
      <c r="M866">
        <v>4</v>
      </c>
      <c r="N866">
        <v>7</v>
      </c>
      <c r="O866">
        <v>0</v>
      </c>
      <c r="P866">
        <v>1</v>
      </c>
      <c r="Q866">
        <v>0</v>
      </c>
      <c r="R866">
        <v>759</v>
      </c>
      <c r="S866">
        <v>364</v>
      </c>
      <c r="T866">
        <v>77</v>
      </c>
      <c r="U866">
        <v>30</v>
      </c>
      <c r="V866">
        <v>4</v>
      </c>
      <c r="W866">
        <v>2367</v>
      </c>
      <c r="X866">
        <v>284</v>
      </c>
      <c r="Y866">
        <v>450</v>
      </c>
      <c r="Z866">
        <v>174</v>
      </c>
      <c r="AA866">
        <v>24</v>
      </c>
      <c r="AB866">
        <v>1671</v>
      </c>
      <c r="AC866">
        <v>181</v>
      </c>
      <c r="AD866">
        <v>195</v>
      </c>
      <c r="AE866">
        <v>201</v>
      </c>
      <c r="AF866">
        <v>7</v>
      </c>
      <c r="AG866">
        <v>383</v>
      </c>
      <c r="AH866">
        <v>16</v>
      </c>
      <c r="AI866">
        <v>40</v>
      </c>
      <c r="AJ866">
        <v>84</v>
      </c>
      <c r="AK866">
        <v>9</v>
      </c>
      <c r="AL866">
        <v>127</v>
      </c>
      <c r="AM866">
        <v>18</v>
      </c>
      <c r="AN866">
        <v>26</v>
      </c>
      <c r="AO866">
        <v>2</v>
      </c>
      <c r="AP866">
        <v>1</v>
      </c>
      <c r="AQ866">
        <v>0</v>
      </c>
      <c r="AR866">
        <v>5</v>
      </c>
      <c r="AS866">
        <v>0</v>
      </c>
      <c r="AT866">
        <v>0</v>
      </c>
      <c r="AU866">
        <v>0</v>
      </c>
      <c r="AV866">
        <v>0</v>
      </c>
      <c r="AW866">
        <v>0</v>
      </c>
      <c r="AX866">
        <v>0</v>
      </c>
      <c r="AY866">
        <v>0</v>
      </c>
      <c r="AZ866">
        <v>0</v>
      </c>
      <c r="BA866">
        <v>0</v>
      </c>
      <c r="BB866">
        <v>0</v>
      </c>
      <c r="BC866">
        <v>0</v>
      </c>
      <c r="BD866">
        <v>0</v>
      </c>
      <c r="BE866">
        <v>0</v>
      </c>
      <c r="BF866">
        <v>0</v>
      </c>
      <c r="BG866" s="20">
        <v>19</v>
      </c>
      <c r="BH866" s="20">
        <v>3</v>
      </c>
      <c r="BI866" s="20">
        <v>493</v>
      </c>
      <c r="BJ866" s="20">
        <v>5</v>
      </c>
      <c r="BK866" s="20">
        <v>628</v>
      </c>
      <c r="BL866" s="20">
        <v>1611</v>
      </c>
      <c r="BM866" s="20">
        <v>1217</v>
      </c>
      <c r="BN866" s="20">
        <v>233</v>
      </c>
      <c r="BO866" s="20">
        <v>96</v>
      </c>
      <c r="BP866" s="20"/>
      <c r="BQ866" s="20"/>
      <c r="BR866" s="20"/>
      <c r="BS866" s="20"/>
      <c r="BT866" s="20"/>
      <c r="BU866" s="20"/>
      <c r="BV866" s="20"/>
    </row>
    <row r="867" spans="1:74" x14ac:dyDescent="0.25">
      <c r="A867" s="20" t="s">
        <v>449</v>
      </c>
      <c r="B867" s="20" t="s">
        <v>539</v>
      </c>
      <c r="C867" s="20" t="s">
        <v>561</v>
      </c>
      <c r="D867" s="1">
        <v>44514</v>
      </c>
      <c r="E867">
        <v>678</v>
      </c>
      <c r="F867">
        <v>24</v>
      </c>
      <c r="G867">
        <v>5</v>
      </c>
      <c r="H867">
        <v>3</v>
      </c>
      <c r="I867">
        <v>0</v>
      </c>
      <c r="J867">
        <v>184</v>
      </c>
      <c r="K867">
        <v>119</v>
      </c>
      <c r="L867">
        <v>38</v>
      </c>
      <c r="M867">
        <v>4</v>
      </c>
      <c r="N867">
        <v>7</v>
      </c>
      <c r="O867">
        <v>0</v>
      </c>
      <c r="P867">
        <v>1</v>
      </c>
      <c r="Q867">
        <v>0</v>
      </c>
      <c r="R867">
        <v>758</v>
      </c>
      <c r="S867">
        <v>389</v>
      </c>
      <c r="T867">
        <v>77</v>
      </c>
      <c r="U867">
        <v>29</v>
      </c>
      <c r="V867">
        <v>4</v>
      </c>
      <c r="W867">
        <v>2368</v>
      </c>
      <c r="X867">
        <v>371</v>
      </c>
      <c r="Y867">
        <v>449</v>
      </c>
      <c r="Z867">
        <v>174</v>
      </c>
      <c r="AA867">
        <v>24</v>
      </c>
      <c r="AB867">
        <v>1674</v>
      </c>
      <c r="AC867">
        <v>226</v>
      </c>
      <c r="AD867">
        <v>195</v>
      </c>
      <c r="AE867">
        <v>201</v>
      </c>
      <c r="AF867">
        <v>8</v>
      </c>
      <c r="AG867">
        <v>382</v>
      </c>
      <c r="AH867">
        <v>16</v>
      </c>
      <c r="AI867">
        <v>39</v>
      </c>
      <c r="AJ867">
        <v>81</v>
      </c>
      <c r="AK867">
        <v>9</v>
      </c>
      <c r="AL867">
        <v>126</v>
      </c>
      <c r="AM867">
        <v>21</v>
      </c>
      <c r="AN867">
        <v>26</v>
      </c>
      <c r="AO867">
        <v>2</v>
      </c>
      <c r="AP867">
        <v>1</v>
      </c>
      <c r="AQ867">
        <v>0</v>
      </c>
      <c r="AR867">
        <v>5</v>
      </c>
      <c r="AS867">
        <v>0</v>
      </c>
      <c r="AT867">
        <v>0</v>
      </c>
      <c r="AU867">
        <v>0</v>
      </c>
      <c r="AV867">
        <v>0</v>
      </c>
      <c r="AW867">
        <v>0</v>
      </c>
      <c r="AX867">
        <v>0</v>
      </c>
      <c r="AY867">
        <v>0</v>
      </c>
      <c r="AZ867">
        <v>0</v>
      </c>
      <c r="BA867">
        <v>0</v>
      </c>
      <c r="BB867">
        <v>0</v>
      </c>
      <c r="BC867">
        <v>0</v>
      </c>
      <c r="BD867">
        <v>0</v>
      </c>
      <c r="BE867">
        <v>0</v>
      </c>
      <c r="BF867">
        <v>0</v>
      </c>
      <c r="BG867" s="20">
        <v>19</v>
      </c>
      <c r="BH867" s="20">
        <v>3</v>
      </c>
      <c r="BI867" s="20">
        <v>494</v>
      </c>
      <c r="BJ867" s="20">
        <v>5</v>
      </c>
      <c r="BK867" s="20">
        <v>628</v>
      </c>
      <c r="BL867" s="20">
        <v>1617</v>
      </c>
      <c r="BM867" s="20">
        <v>1219</v>
      </c>
      <c r="BN867" s="20">
        <v>235</v>
      </c>
      <c r="BO867" s="20">
        <v>95</v>
      </c>
      <c r="BP867" s="20"/>
      <c r="BQ867" s="20"/>
      <c r="BR867" s="20"/>
      <c r="BS867" s="20"/>
      <c r="BT867" s="20"/>
      <c r="BU867" s="20"/>
      <c r="BV867" s="20"/>
    </row>
    <row r="868" spans="1:74" x14ac:dyDescent="0.25">
      <c r="A868" s="20" t="s">
        <v>449</v>
      </c>
      <c r="B868" s="20" t="s">
        <v>539</v>
      </c>
      <c r="C868" s="20" t="s">
        <v>561</v>
      </c>
      <c r="D868" s="1">
        <v>44521</v>
      </c>
      <c r="E868">
        <v>676</v>
      </c>
      <c r="F868">
        <v>23</v>
      </c>
      <c r="G868">
        <v>8</v>
      </c>
      <c r="H868">
        <v>3</v>
      </c>
      <c r="I868">
        <v>3</v>
      </c>
      <c r="J868">
        <v>208</v>
      </c>
      <c r="K868">
        <v>119</v>
      </c>
      <c r="L868">
        <v>38</v>
      </c>
      <c r="M868">
        <v>4</v>
      </c>
      <c r="N868">
        <v>7</v>
      </c>
      <c r="O868">
        <v>4</v>
      </c>
      <c r="P868">
        <v>1</v>
      </c>
      <c r="Q868">
        <v>0</v>
      </c>
      <c r="R868">
        <v>759</v>
      </c>
      <c r="S868">
        <v>416</v>
      </c>
      <c r="T868">
        <v>76</v>
      </c>
      <c r="U868">
        <v>29</v>
      </c>
      <c r="V868">
        <v>4</v>
      </c>
      <c r="W868">
        <v>2370</v>
      </c>
      <c r="X868">
        <v>477</v>
      </c>
      <c r="Y868">
        <v>445</v>
      </c>
      <c r="Z868">
        <v>174</v>
      </c>
      <c r="AA868">
        <v>23</v>
      </c>
      <c r="AB868">
        <v>1676</v>
      </c>
      <c r="AC868">
        <v>283</v>
      </c>
      <c r="AD868">
        <v>195</v>
      </c>
      <c r="AE868">
        <v>201</v>
      </c>
      <c r="AF868">
        <v>11</v>
      </c>
      <c r="AG868">
        <v>389</v>
      </c>
      <c r="AH868">
        <v>22</v>
      </c>
      <c r="AI868">
        <v>39</v>
      </c>
      <c r="AJ868">
        <v>82</v>
      </c>
      <c r="AK868">
        <v>10</v>
      </c>
      <c r="AL868">
        <v>125</v>
      </c>
      <c r="AM868">
        <v>32</v>
      </c>
      <c r="AN868">
        <v>26</v>
      </c>
      <c r="AO868">
        <v>2</v>
      </c>
      <c r="AP868">
        <v>1</v>
      </c>
      <c r="AQ868">
        <v>0</v>
      </c>
      <c r="AR868">
        <v>5</v>
      </c>
      <c r="AS868">
        <v>0</v>
      </c>
      <c r="AT868">
        <v>0</v>
      </c>
      <c r="AU868">
        <v>0</v>
      </c>
      <c r="AV868">
        <v>0</v>
      </c>
      <c r="AW868">
        <v>0</v>
      </c>
      <c r="AX868">
        <v>0</v>
      </c>
      <c r="AY868">
        <v>0</v>
      </c>
      <c r="AZ868">
        <v>0</v>
      </c>
      <c r="BA868">
        <v>0</v>
      </c>
      <c r="BB868">
        <v>0</v>
      </c>
      <c r="BC868">
        <v>0</v>
      </c>
      <c r="BD868">
        <v>0</v>
      </c>
      <c r="BE868">
        <v>0</v>
      </c>
      <c r="BF868">
        <v>0</v>
      </c>
      <c r="BG868" s="20">
        <v>18</v>
      </c>
      <c r="BH868" s="20">
        <v>3</v>
      </c>
      <c r="BI868" s="20">
        <v>491</v>
      </c>
      <c r="BJ868" s="20">
        <v>5</v>
      </c>
      <c r="BK868" s="20">
        <v>631</v>
      </c>
      <c r="BL868" s="20">
        <v>1623</v>
      </c>
      <c r="BM868" s="20">
        <v>1219</v>
      </c>
      <c r="BN868" s="20">
        <v>238</v>
      </c>
      <c r="BO868" s="20">
        <v>94</v>
      </c>
      <c r="BP868" s="20"/>
      <c r="BQ868" s="20"/>
      <c r="BR868" s="20"/>
      <c r="BS868" s="20"/>
      <c r="BT868" s="20"/>
      <c r="BU868" s="20"/>
      <c r="BV868" s="20"/>
    </row>
    <row r="869" spans="1:74" x14ac:dyDescent="0.25">
      <c r="A869" s="20" t="s">
        <v>449</v>
      </c>
      <c r="B869" s="20" t="s">
        <v>539</v>
      </c>
      <c r="C869" s="20" t="s">
        <v>561</v>
      </c>
      <c r="D869" s="1">
        <v>44528</v>
      </c>
      <c r="E869">
        <v>675</v>
      </c>
      <c r="F869">
        <v>23</v>
      </c>
      <c r="G869">
        <v>8</v>
      </c>
      <c r="H869">
        <v>3</v>
      </c>
      <c r="I869">
        <v>3</v>
      </c>
      <c r="J869">
        <v>233</v>
      </c>
      <c r="K869">
        <v>119</v>
      </c>
      <c r="L869">
        <v>37</v>
      </c>
      <c r="M869">
        <v>4</v>
      </c>
      <c r="N869">
        <v>7</v>
      </c>
      <c r="O869">
        <v>4</v>
      </c>
      <c r="P869">
        <v>1</v>
      </c>
      <c r="Q869">
        <v>0</v>
      </c>
      <c r="R869">
        <v>759</v>
      </c>
      <c r="S869">
        <v>438</v>
      </c>
      <c r="T869">
        <v>76</v>
      </c>
      <c r="U869">
        <v>29</v>
      </c>
      <c r="V869">
        <v>4</v>
      </c>
      <c r="W869">
        <v>2370</v>
      </c>
      <c r="X869">
        <v>620</v>
      </c>
      <c r="Y869">
        <v>443</v>
      </c>
      <c r="Z869">
        <v>174</v>
      </c>
      <c r="AA869">
        <v>23</v>
      </c>
      <c r="AB869">
        <v>1679</v>
      </c>
      <c r="AC869">
        <v>392</v>
      </c>
      <c r="AD869">
        <v>192</v>
      </c>
      <c r="AE869">
        <v>199</v>
      </c>
      <c r="AF869">
        <v>12</v>
      </c>
      <c r="AG869">
        <v>387</v>
      </c>
      <c r="AH869">
        <v>30</v>
      </c>
      <c r="AI869">
        <v>38</v>
      </c>
      <c r="AJ869">
        <v>81</v>
      </c>
      <c r="AK869">
        <v>10</v>
      </c>
      <c r="AL869">
        <v>123</v>
      </c>
      <c r="AM869">
        <v>37</v>
      </c>
      <c r="AN869">
        <v>24</v>
      </c>
      <c r="AO869">
        <v>2</v>
      </c>
      <c r="AP869">
        <v>1</v>
      </c>
      <c r="AQ869">
        <v>0</v>
      </c>
      <c r="AR869">
        <v>5</v>
      </c>
      <c r="AS869">
        <v>0</v>
      </c>
      <c r="AT869">
        <v>0</v>
      </c>
      <c r="AU869">
        <v>0</v>
      </c>
      <c r="AV869">
        <v>0</v>
      </c>
      <c r="AW869">
        <v>0</v>
      </c>
      <c r="AX869">
        <v>0</v>
      </c>
      <c r="AY869">
        <v>0</v>
      </c>
      <c r="AZ869">
        <v>0</v>
      </c>
      <c r="BA869">
        <v>0</v>
      </c>
      <c r="BB869">
        <v>0</v>
      </c>
      <c r="BC869">
        <v>0</v>
      </c>
      <c r="BD869">
        <v>0</v>
      </c>
      <c r="BE869">
        <v>0</v>
      </c>
      <c r="BF869">
        <v>0</v>
      </c>
      <c r="BG869" s="20">
        <v>18</v>
      </c>
      <c r="BH869" s="20">
        <v>3</v>
      </c>
      <c r="BI869" s="20">
        <v>490</v>
      </c>
      <c r="BJ869" s="20">
        <v>5</v>
      </c>
      <c r="BK869" s="20">
        <v>634</v>
      </c>
      <c r="BL869" s="20">
        <v>1628</v>
      </c>
      <c r="BM869" s="20">
        <v>1223</v>
      </c>
      <c r="BN869" s="20">
        <v>237</v>
      </c>
      <c r="BO869" s="20">
        <v>93</v>
      </c>
      <c r="BP869" s="20"/>
      <c r="BQ869" s="20"/>
      <c r="BR869" s="20"/>
      <c r="BS869" s="20"/>
      <c r="BT869" s="20"/>
      <c r="BU869" s="20"/>
      <c r="BV869" s="20"/>
    </row>
    <row r="870" spans="1:74" x14ac:dyDescent="0.25">
      <c r="A870" s="20" t="s">
        <v>449</v>
      </c>
      <c r="B870" s="20" t="s">
        <v>539</v>
      </c>
      <c r="C870" s="20" t="s">
        <v>561</v>
      </c>
      <c r="D870" s="1">
        <v>44535</v>
      </c>
      <c r="E870">
        <v>677</v>
      </c>
      <c r="F870">
        <v>23</v>
      </c>
      <c r="G870">
        <v>8</v>
      </c>
      <c r="H870">
        <v>3</v>
      </c>
      <c r="I870">
        <v>3</v>
      </c>
      <c r="J870">
        <v>255</v>
      </c>
      <c r="K870">
        <v>120</v>
      </c>
      <c r="L870">
        <v>37</v>
      </c>
      <c r="M870">
        <v>4</v>
      </c>
      <c r="N870">
        <v>7</v>
      </c>
      <c r="O870">
        <v>4</v>
      </c>
      <c r="P870">
        <v>1</v>
      </c>
      <c r="Q870">
        <v>0</v>
      </c>
      <c r="R870">
        <v>759</v>
      </c>
      <c r="S870">
        <v>464</v>
      </c>
      <c r="T870">
        <v>75</v>
      </c>
      <c r="U870">
        <v>29</v>
      </c>
      <c r="V870">
        <v>4</v>
      </c>
      <c r="W870">
        <v>2366</v>
      </c>
      <c r="X870">
        <v>740</v>
      </c>
      <c r="Y870">
        <v>442</v>
      </c>
      <c r="Z870">
        <v>170</v>
      </c>
      <c r="AA870">
        <v>24</v>
      </c>
      <c r="AB870">
        <v>1680</v>
      </c>
      <c r="AC870">
        <v>535</v>
      </c>
      <c r="AD870">
        <v>191</v>
      </c>
      <c r="AE870">
        <v>199</v>
      </c>
      <c r="AF870">
        <v>12</v>
      </c>
      <c r="AG870">
        <v>394</v>
      </c>
      <c r="AH870">
        <v>43</v>
      </c>
      <c r="AI870">
        <v>39</v>
      </c>
      <c r="AJ870">
        <v>80</v>
      </c>
      <c r="AK870">
        <v>10</v>
      </c>
      <c r="AL870">
        <v>123</v>
      </c>
      <c r="AM870">
        <v>58</v>
      </c>
      <c r="AN870">
        <v>24</v>
      </c>
      <c r="AO870">
        <v>2</v>
      </c>
      <c r="AP870">
        <v>1</v>
      </c>
      <c r="AQ870">
        <v>0</v>
      </c>
      <c r="AR870">
        <v>5</v>
      </c>
      <c r="AS870">
        <v>0</v>
      </c>
      <c r="AT870">
        <v>0</v>
      </c>
      <c r="AU870">
        <v>0</v>
      </c>
      <c r="AV870">
        <v>0</v>
      </c>
      <c r="AW870">
        <v>0</v>
      </c>
      <c r="AX870">
        <v>0</v>
      </c>
      <c r="AY870">
        <v>0</v>
      </c>
      <c r="AZ870">
        <v>0</v>
      </c>
      <c r="BA870">
        <v>0</v>
      </c>
      <c r="BB870">
        <v>0</v>
      </c>
      <c r="BC870">
        <v>0</v>
      </c>
      <c r="BD870">
        <v>0</v>
      </c>
      <c r="BE870">
        <v>0</v>
      </c>
      <c r="BF870">
        <v>0</v>
      </c>
      <c r="BG870" s="20">
        <v>18</v>
      </c>
      <c r="BH870" s="20">
        <v>3</v>
      </c>
      <c r="BI870" s="20">
        <v>492</v>
      </c>
      <c r="BJ870" s="20">
        <v>5</v>
      </c>
      <c r="BK870" s="20">
        <v>635</v>
      </c>
      <c r="BL870" s="20">
        <v>1632</v>
      </c>
      <c r="BM870" s="20">
        <v>1227</v>
      </c>
      <c r="BN870" s="20">
        <v>243</v>
      </c>
      <c r="BO870" s="20">
        <v>93</v>
      </c>
      <c r="BP870" s="20"/>
      <c r="BQ870" s="20"/>
      <c r="BR870" s="20"/>
      <c r="BS870" s="20"/>
      <c r="BT870" s="20"/>
      <c r="BU870" s="20"/>
      <c r="BV870" s="20"/>
    </row>
    <row r="871" spans="1:74" x14ac:dyDescent="0.25">
      <c r="A871" s="20" t="s">
        <v>449</v>
      </c>
      <c r="B871" s="20" t="s">
        <v>539</v>
      </c>
      <c r="C871" s="20" t="s">
        <v>561</v>
      </c>
      <c r="D871" s="1">
        <v>44542</v>
      </c>
      <c r="E871">
        <v>678</v>
      </c>
      <c r="F871">
        <v>23</v>
      </c>
      <c r="G871">
        <v>10</v>
      </c>
      <c r="H871">
        <v>3</v>
      </c>
      <c r="I871">
        <v>3</v>
      </c>
      <c r="J871">
        <v>276</v>
      </c>
      <c r="K871">
        <v>120</v>
      </c>
      <c r="L871">
        <v>38</v>
      </c>
      <c r="M871">
        <v>5</v>
      </c>
      <c r="N871">
        <v>7</v>
      </c>
      <c r="O871">
        <v>4</v>
      </c>
      <c r="P871">
        <v>1</v>
      </c>
      <c r="Q871">
        <v>0</v>
      </c>
      <c r="R871">
        <v>759</v>
      </c>
      <c r="S871">
        <v>483</v>
      </c>
      <c r="T871">
        <v>74</v>
      </c>
      <c r="U871">
        <v>29</v>
      </c>
      <c r="V871">
        <v>5</v>
      </c>
      <c r="W871">
        <v>2371</v>
      </c>
      <c r="X871">
        <v>818</v>
      </c>
      <c r="Y871">
        <v>439</v>
      </c>
      <c r="Z871">
        <v>171</v>
      </c>
      <c r="AA871">
        <v>24</v>
      </c>
      <c r="AB871">
        <v>1683</v>
      </c>
      <c r="AC871">
        <v>659</v>
      </c>
      <c r="AD871">
        <v>189</v>
      </c>
      <c r="AE871">
        <v>199</v>
      </c>
      <c r="AF871">
        <v>11</v>
      </c>
      <c r="AG871">
        <v>392</v>
      </c>
      <c r="AH871">
        <v>59</v>
      </c>
      <c r="AI871">
        <v>39</v>
      </c>
      <c r="AJ871">
        <v>79</v>
      </c>
      <c r="AK871">
        <v>10</v>
      </c>
      <c r="AL871">
        <v>122</v>
      </c>
      <c r="AM871">
        <v>67</v>
      </c>
      <c r="AN871">
        <v>24</v>
      </c>
      <c r="AO871">
        <v>2</v>
      </c>
      <c r="AP871">
        <v>1</v>
      </c>
      <c r="AQ871">
        <v>0</v>
      </c>
      <c r="AR871">
        <v>5</v>
      </c>
      <c r="AS871">
        <v>0</v>
      </c>
      <c r="AT871">
        <v>0</v>
      </c>
      <c r="AU871">
        <v>0</v>
      </c>
      <c r="AV871">
        <v>0</v>
      </c>
      <c r="AW871">
        <v>0</v>
      </c>
      <c r="AX871">
        <v>0</v>
      </c>
      <c r="AY871">
        <v>0</v>
      </c>
      <c r="AZ871">
        <v>0</v>
      </c>
      <c r="BA871">
        <v>0</v>
      </c>
      <c r="BB871">
        <v>0</v>
      </c>
      <c r="BC871">
        <v>0</v>
      </c>
      <c r="BD871">
        <v>0</v>
      </c>
      <c r="BE871">
        <v>0</v>
      </c>
      <c r="BF871">
        <v>0</v>
      </c>
      <c r="BG871" s="20">
        <v>18</v>
      </c>
      <c r="BH871" s="20">
        <v>3</v>
      </c>
      <c r="BI871" s="20">
        <v>493</v>
      </c>
      <c r="BJ871" s="20">
        <v>5</v>
      </c>
      <c r="BK871" s="20">
        <v>635</v>
      </c>
      <c r="BL871" s="20">
        <v>1640</v>
      </c>
      <c r="BM871" s="20">
        <v>1229</v>
      </c>
      <c r="BN871" s="20">
        <v>244</v>
      </c>
      <c r="BO871" s="20">
        <v>92</v>
      </c>
      <c r="BP871" s="20"/>
      <c r="BQ871" s="20"/>
      <c r="BR871" s="20"/>
      <c r="BS871" s="20"/>
      <c r="BT871" s="20"/>
      <c r="BU871" s="20"/>
      <c r="BV871" s="20"/>
    </row>
    <row r="872" spans="1:74" x14ac:dyDescent="0.25">
      <c r="A872" s="20" t="s">
        <v>449</v>
      </c>
      <c r="B872" s="20" t="s">
        <v>539</v>
      </c>
      <c r="C872" s="20" t="s">
        <v>561</v>
      </c>
      <c r="D872" s="1">
        <v>44549</v>
      </c>
      <c r="E872">
        <v>677</v>
      </c>
      <c r="F872">
        <v>23</v>
      </c>
      <c r="G872">
        <v>14</v>
      </c>
      <c r="H872">
        <v>3</v>
      </c>
      <c r="I872">
        <v>3</v>
      </c>
      <c r="J872">
        <v>297</v>
      </c>
      <c r="K872">
        <v>120</v>
      </c>
      <c r="L872">
        <v>38</v>
      </c>
      <c r="M872">
        <v>5</v>
      </c>
      <c r="N872">
        <v>7</v>
      </c>
      <c r="O872">
        <v>4</v>
      </c>
      <c r="P872">
        <v>1</v>
      </c>
      <c r="Q872">
        <v>0</v>
      </c>
      <c r="R872">
        <v>756</v>
      </c>
      <c r="S872">
        <v>498</v>
      </c>
      <c r="T872">
        <v>75</v>
      </c>
      <c r="U872">
        <v>29</v>
      </c>
      <c r="V872">
        <v>4</v>
      </c>
      <c r="W872">
        <v>2372</v>
      </c>
      <c r="X872">
        <v>942</v>
      </c>
      <c r="Y872">
        <v>436</v>
      </c>
      <c r="Z872">
        <v>170</v>
      </c>
      <c r="AA872">
        <v>27</v>
      </c>
      <c r="AB872">
        <v>1681</v>
      </c>
      <c r="AC872">
        <v>787</v>
      </c>
      <c r="AD872">
        <v>188</v>
      </c>
      <c r="AE872">
        <v>196</v>
      </c>
      <c r="AF872">
        <v>11</v>
      </c>
      <c r="AG872">
        <v>387</v>
      </c>
      <c r="AH872">
        <v>96</v>
      </c>
      <c r="AI872">
        <v>39</v>
      </c>
      <c r="AJ872">
        <v>77</v>
      </c>
      <c r="AK872">
        <v>10</v>
      </c>
      <c r="AL872">
        <v>124</v>
      </c>
      <c r="AM872">
        <v>75</v>
      </c>
      <c r="AN872">
        <v>24</v>
      </c>
      <c r="AO872">
        <v>4</v>
      </c>
      <c r="AP872">
        <v>1</v>
      </c>
      <c r="AQ872">
        <v>0</v>
      </c>
      <c r="AR872">
        <v>5</v>
      </c>
      <c r="AS872">
        <v>0</v>
      </c>
      <c r="AT872">
        <v>0</v>
      </c>
      <c r="AU872">
        <v>0</v>
      </c>
      <c r="AV872">
        <v>0</v>
      </c>
      <c r="AW872">
        <v>0</v>
      </c>
      <c r="AX872">
        <v>0</v>
      </c>
      <c r="AY872">
        <v>0</v>
      </c>
      <c r="AZ872">
        <v>0</v>
      </c>
      <c r="BA872">
        <v>0</v>
      </c>
      <c r="BB872">
        <v>0</v>
      </c>
      <c r="BC872">
        <v>0</v>
      </c>
      <c r="BD872">
        <v>0</v>
      </c>
      <c r="BE872">
        <v>0</v>
      </c>
      <c r="BF872">
        <v>0</v>
      </c>
      <c r="BG872" s="20">
        <v>18</v>
      </c>
      <c r="BH872" s="20">
        <v>3</v>
      </c>
      <c r="BI872" s="20">
        <v>493</v>
      </c>
      <c r="BJ872" s="20">
        <v>5</v>
      </c>
      <c r="BK872" s="20">
        <v>633</v>
      </c>
      <c r="BL872" s="20">
        <v>1644</v>
      </c>
      <c r="BM872" s="20">
        <v>1234</v>
      </c>
      <c r="BN872" s="20">
        <v>243</v>
      </c>
      <c r="BO872" s="20">
        <v>92</v>
      </c>
      <c r="BP872" s="20">
        <v>8377</v>
      </c>
      <c r="BQ872" s="20">
        <v>1974</v>
      </c>
      <c r="BR872" s="20">
        <v>0</v>
      </c>
      <c r="BS872" s="20">
        <v>402</v>
      </c>
      <c r="BT872" s="20">
        <v>2384</v>
      </c>
      <c r="BU872" s="20">
        <v>170</v>
      </c>
      <c r="BV872" s="20">
        <v>5054</v>
      </c>
    </row>
    <row r="873" spans="1:74" x14ac:dyDescent="0.25">
      <c r="A873" s="20" t="s">
        <v>449</v>
      </c>
      <c r="B873" s="20" t="s">
        <v>539</v>
      </c>
      <c r="C873" s="20" t="s">
        <v>561</v>
      </c>
      <c r="D873" s="1">
        <v>44558</v>
      </c>
      <c r="E873">
        <v>677</v>
      </c>
      <c r="F873">
        <v>24</v>
      </c>
      <c r="G873">
        <v>16</v>
      </c>
      <c r="H873">
        <v>3</v>
      </c>
      <c r="I873">
        <v>3</v>
      </c>
      <c r="J873">
        <v>319</v>
      </c>
      <c r="K873">
        <v>119</v>
      </c>
      <c r="L873">
        <v>38</v>
      </c>
      <c r="M873">
        <v>5</v>
      </c>
      <c r="N873">
        <v>7</v>
      </c>
      <c r="O873">
        <v>4</v>
      </c>
      <c r="P873">
        <v>1</v>
      </c>
      <c r="Q873">
        <v>0</v>
      </c>
      <c r="R873">
        <v>757</v>
      </c>
      <c r="S873">
        <v>519</v>
      </c>
      <c r="T873">
        <v>75</v>
      </c>
      <c r="U873">
        <v>29</v>
      </c>
      <c r="V873">
        <v>4</v>
      </c>
      <c r="W873">
        <v>2380</v>
      </c>
      <c r="X873">
        <v>1063</v>
      </c>
      <c r="Y873">
        <v>432</v>
      </c>
      <c r="Z873">
        <v>173</v>
      </c>
      <c r="AA873">
        <v>26</v>
      </c>
      <c r="AB873">
        <v>1682</v>
      </c>
      <c r="AC873">
        <v>869</v>
      </c>
      <c r="AD873">
        <v>187</v>
      </c>
      <c r="AE873">
        <v>195</v>
      </c>
      <c r="AF873">
        <v>12</v>
      </c>
      <c r="AG873">
        <v>387</v>
      </c>
      <c r="AH873">
        <v>122</v>
      </c>
      <c r="AI873">
        <v>39</v>
      </c>
      <c r="AJ873">
        <v>75</v>
      </c>
      <c r="AK873">
        <v>10</v>
      </c>
      <c r="AL873">
        <v>125</v>
      </c>
      <c r="AM873">
        <v>79</v>
      </c>
      <c r="AN873">
        <v>24</v>
      </c>
      <c r="AO873">
        <v>4</v>
      </c>
      <c r="AP873">
        <v>1</v>
      </c>
      <c r="AQ873">
        <v>0</v>
      </c>
      <c r="AR873">
        <v>5</v>
      </c>
      <c r="AS873">
        <v>0</v>
      </c>
      <c r="AT873">
        <v>0</v>
      </c>
      <c r="AU873">
        <v>0</v>
      </c>
      <c r="AV873">
        <v>0</v>
      </c>
      <c r="AW873">
        <v>0</v>
      </c>
      <c r="AX873">
        <v>0</v>
      </c>
      <c r="AY873">
        <v>0</v>
      </c>
      <c r="AZ873">
        <v>0</v>
      </c>
      <c r="BA873">
        <v>0</v>
      </c>
      <c r="BB873">
        <v>0</v>
      </c>
      <c r="BC873">
        <v>0</v>
      </c>
      <c r="BD873">
        <v>0</v>
      </c>
      <c r="BE873">
        <v>0</v>
      </c>
      <c r="BF873">
        <v>0</v>
      </c>
      <c r="BG873" s="20">
        <v>19</v>
      </c>
      <c r="BH873" s="20">
        <v>3</v>
      </c>
      <c r="BI873" s="20">
        <v>493</v>
      </c>
      <c r="BJ873" s="20">
        <v>5</v>
      </c>
      <c r="BK873" s="20">
        <v>634</v>
      </c>
      <c r="BL873" s="20">
        <v>1658</v>
      </c>
      <c r="BM873" s="20">
        <v>1239</v>
      </c>
      <c r="BN873" s="20">
        <v>247</v>
      </c>
      <c r="BO873" s="20">
        <v>93</v>
      </c>
      <c r="BP873" s="20">
        <v>8402</v>
      </c>
      <c r="BQ873" s="20">
        <v>2633</v>
      </c>
      <c r="BR873" s="20">
        <v>0</v>
      </c>
      <c r="BS873" s="20">
        <v>397</v>
      </c>
      <c r="BT873" s="20">
        <v>2360</v>
      </c>
      <c r="BU873" s="20">
        <v>186</v>
      </c>
      <c r="BV873" s="20">
        <v>5097</v>
      </c>
    </row>
    <row r="874" spans="1:74" x14ac:dyDescent="0.25">
      <c r="A874" s="20" t="s">
        <v>449</v>
      </c>
      <c r="B874" s="20" t="s">
        <v>539</v>
      </c>
      <c r="C874" s="20" t="s">
        <v>561</v>
      </c>
      <c r="D874" s="1">
        <v>44564</v>
      </c>
      <c r="E874">
        <v>676</v>
      </c>
      <c r="F874">
        <v>24</v>
      </c>
      <c r="G874">
        <v>16</v>
      </c>
      <c r="H874">
        <v>3</v>
      </c>
      <c r="I874">
        <v>3</v>
      </c>
      <c r="J874">
        <v>326</v>
      </c>
      <c r="K874">
        <v>117</v>
      </c>
      <c r="L874">
        <v>38</v>
      </c>
      <c r="M874">
        <v>5</v>
      </c>
      <c r="N874">
        <v>7</v>
      </c>
      <c r="O874">
        <v>4</v>
      </c>
      <c r="P874">
        <v>1</v>
      </c>
      <c r="Q874">
        <v>0</v>
      </c>
      <c r="R874">
        <v>756</v>
      </c>
      <c r="S874">
        <v>526</v>
      </c>
      <c r="T874">
        <v>75</v>
      </c>
      <c r="U874">
        <v>28</v>
      </c>
      <c r="V874">
        <v>3</v>
      </c>
      <c r="W874">
        <v>2384</v>
      </c>
      <c r="X874">
        <v>1095</v>
      </c>
      <c r="Y874">
        <v>431</v>
      </c>
      <c r="Z874">
        <v>173</v>
      </c>
      <c r="AA874">
        <v>27</v>
      </c>
      <c r="AB874">
        <v>1681</v>
      </c>
      <c r="AC874">
        <v>887</v>
      </c>
      <c r="AD874">
        <v>187</v>
      </c>
      <c r="AE874">
        <v>195</v>
      </c>
      <c r="AF874">
        <v>12</v>
      </c>
      <c r="AG874">
        <v>384</v>
      </c>
      <c r="AH874">
        <v>131</v>
      </c>
      <c r="AI874">
        <v>39</v>
      </c>
      <c r="AJ874">
        <v>74</v>
      </c>
      <c r="AK874">
        <v>10</v>
      </c>
      <c r="AL874">
        <v>125</v>
      </c>
      <c r="AM874">
        <v>80</v>
      </c>
      <c r="AN874">
        <v>24</v>
      </c>
      <c r="AO874">
        <v>4</v>
      </c>
      <c r="AP874">
        <v>1</v>
      </c>
      <c r="AQ874">
        <v>0</v>
      </c>
      <c r="AR874">
        <v>5</v>
      </c>
      <c r="AS874">
        <v>0</v>
      </c>
      <c r="AT874">
        <v>0</v>
      </c>
      <c r="AU874">
        <v>0</v>
      </c>
      <c r="AV874">
        <v>0</v>
      </c>
      <c r="AW874">
        <v>0</v>
      </c>
      <c r="AX874">
        <v>0</v>
      </c>
      <c r="AY874">
        <v>0</v>
      </c>
      <c r="AZ874">
        <v>0</v>
      </c>
      <c r="BA874">
        <v>0</v>
      </c>
      <c r="BB874">
        <v>0</v>
      </c>
      <c r="BC874">
        <v>0</v>
      </c>
      <c r="BD874">
        <v>0</v>
      </c>
      <c r="BE874">
        <v>0</v>
      </c>
      <c r="BF874">
        <v>0</v>
      </c>
      <c r="BG874" s="20">
        <v>19</v>
      </c>
      <c r="BH874" s="20">
        <v>3</v>
      </c>
      <c r="BI874" s="20">
        <v>494</v>
      </c>
      <c r="BJ874" s="20">
        <v>5</v>
      </c>
      <c r="BK874" s="20">
        <v>634</v>
      </c>
      <c r="BL874" s="20">
        <v>1662</v>
      </c>
      <c r="BM874" s="20">
        <v>1240</v>
      </c>
      <c r="BN874" s="20">
        <v>245</v>
      </c>
      <c r="BO874" s="20">
        <v>93</v>
      </c>
      <c r="BP874" s="20">
        <v>8385</v>
      </c>
      <c r="BQ874" s="20">
        <v>2781</v>
      </c>
      <c r="BR874" s="20">
        <v>0</v>
      </c>
      <c r="BS874" s="20">
        <v>396</v>
      </c>
      <c r="BT874" s="20">
        <v>2344</v>
      </c>
      <c r="BU874" s="20">
        <v>176</v>
      </c>
      <c r="BV874" s="20">
        <v>5108</v>
      </c>
    </row>
    <row r="875" spans="1:74" x14ac:dyDescent="0.25">
      <c r="A875" s="20" t="s">
        <v>449</v>
      </c>
      <c r="B875" s="20" t="s">
        <v>539</v>
      </c>
      <c r="C875" s="20" t="s">
        <v>561</v>
      </c>
      <c r="D875" s="1">
        <v>44570</v>
      </c>
      <c r="E875">
        <v>676</v>
      </c>
      <c r="F875">
        <v>25</v>
      </c>
      <c r="G875">
        <v>17</v>
      </c>
      <c r="H875">
        <v>3</v>
      </c>
      <c r="I875">
        <v>3</v>
      </c>
      <c r="J875">
        <v>338</v>
      </c>
      <c r="K875">
        <v>117</v>
      </c>
      <c r="L875">
        <v>38</v>
      </c>
      <c r="M875">
        <v>5</v>
      </c>
      <c r="N875">
        <v>7</v>
      </c>
      <c r="O875">
        <v>4</v>
      </c>
      <c r="P875">
        <v>1</v>
      </c>
      <c r="Q875">
        <v>0</v>
      </c>
      <c r="R875">
        <v>758</v>
      </c>
      <c r="S875">
        <v>529</v>
      </c>
      <c r="T875">
        <v>76</v>
      </c>
      <c r="U875">
        <v>28</v>
      </c>
      <c r="V875">
        <v>4</v>
      </c>
      <c r="W875">
        <v>2387</v>
      </c>
      <c r="X875">
        <v>1120</v>
      </c>
      <c r="Y875">
        <v>427</v>
      </c>
      <c r="Z875">
        <v>172</v>
      </c>
      <c r="AA875">
        <v>28</v>
      </c>
      <c r="AB875">
        <v>1681</v>
      </c>
      <c r="AC875">
        <v>911</v>
      </c>
      <c r="AD875">
        <v>186</v>
      </c>
      <c r="AE875">
        <v>196</v>
      </c>
      <c r="AF875">
        <v>11</v>
      </c>
      <c r="AG875">
        <v>384</v>
      </c>
      <c r="AH875">
        <v>138</v>
      </c>
      <c r="AI875">
        <v>39</v>
      </c>
      <c r="AJ875">
        <v>73</v>
      </c>
      <c r="AK875">
        <v>10</v>
      </c>
      <c r="AL875">
        <v>125</v>
      </c>
      <c r="AM875">
        <v>80</v>
      </c>
      <c r="AN875">
        <v>24</v>
      </c>
      <c r="AO875">
        <v>4</v>
      </c>
      <c r="AP875">
        <v>1</v>
      </c>
      <c r="AQ875">
        <v>0</v>
      </c>
      <c r="AR875">
        <v>5</v>
      </c>
      <c r="AS875">
        <v>0</v>
      </c>
      <c r="AT875">
        <v>0</v>
      </c>
      <c r="AU875">
        <v>0</v>
      </c>
      <c r="AV875">
        <v>0</v>
      </c>
      <c r="AW875">
        <v>0</v>
      </c>
      <c r="AX875">
        <v>0</v>
      </c>
      <c r="AY875">
        <v>0</v>
      </c>
      <c r="AZ875">
        <v>0</v>
      </c>
      <c r="BA875">
        <v>0</v>
      </c>
      <c r="BB875">
        <v>0</v>
      </c>
      <c r="BC875">
        <v>0</v>
      </c>
      <c r="BD875">
        <v>0</v>
      </c>
      <c r="BE875">
        <v>0</v>
      </c>
      <c r="BF875">
        <v>0</v>
      </c>
      <c r="BG875" s="20">
        <v>20</v>
      </c>
      <c r="BH875" s="20">
        <v>3</v>
      </c>
      <c r="BI875" s="20">
        <v>496</v>
      </c>
      <c r="BJ875" s="20">
        <v>5</v>
      </c>
      <c r="BK875" s="20">
        <v>636</v>
      </c>
      <c r="BL875" s="20">
        <v>1666</v>
      </c>
      <c r="BM875" s="20">
        <v>1239</v>
      </c>
      <c r="BN875" s="20">
        <v>245</v>
      </c>
      <c r="BO875" s="20">
        <v>93</v>
      </c>
      <c r="BP875" s="20">
        <v>8390</v>
      </c>
      <c r="BQ875" s="20">
        <v>2943</v>
      </c>
      <c r="BR875" s="20">
        <v>0</v>
      </c>
      <c r="BS875" s="20">
        <v>394</v>
      </c>
      <c r="BT875" s="20">
        <v>2328</v>
      </c>
      <c r="BU875" s="20">
        <v>175</v>
      </c>
      <c r="BV875" s="20">
        <v>5127</v>
      </c>
    </row>
    <row r="876" spans="1:74" x14ac:dyDescent="0.25">
      <c r="A876" s="20" t="s">
        <v>449</v>
      </c>
      <c r="B876" s="20" t="s">
        <v>539</v>
      </c>
      <c r="C876" s="20" t="s">
        <v>561</v>
      </c>
      <c r="D876" s="1">
        <v>44577</v>
      </c>
      <c r="E876">
        <v>676</v>
      </c>
      <c r="F876">
        <v>25</v>
      </c>
      <c r="G876">
        <v>17</v>
      </c>
      <c r="H876">
        <v>3</v>
      </c>
      <c r="I876">
        <v>3</v>
      </c>
      <c r="J876">
        <v>346</v>
      </c>
      <c r="K876">
        <v>116</v>
      </c>
      <c r="L876">
        <v>38</v>
      </c>
      <c r="M876">
        <v>4</v>
      </c>
      <c r="N876">
        <v>7</v>
      </c>
      <c r="O876">
        <v>4</v>
      </c>
      <c r="P876">
        <v>1</v>
      </c>
      <c r="Q876">
        <v>0</v>
      </c>
      <c r="R876">
        <v>759</v>
      </c>
      <c r="S876">
        <v>534</v>
      </c>
      <c r="T876">
        <v>76</v>
      </c>
      <c r="U876">
        <v>27</v>
      </c>
      <c r="V876">
        <v>4</v>
      </c>
      <c r="W876">
        <v>2390</v>
      </c>
      <c r="X876">
        <v>1148</v>
      </c>
      <c r="Y876">
        <v>422</v>
      </c>
      <c r="Z876">
        <v>172</v>
      </c>
      <c r="AA876">
        <v>28</v>
      </c>
      <c r="AB876">
        <v>1677</v>
      </c>
      <c r="AC876">
        <v>930</v>
      </c>
      <c r="AD876">
        <v>181</v>
      </c>
      <c r="AE876">
        <v>194</v>
      </c>
      <c r="AF876">
        <v>11</v>
      </c>
      <c r="AG876">
        <v>387</v>
      </c>
      <c r="AH876">
        <v>146</v>
      </c>
      <c r="AI876">
        <v>40</v>
      </c>
      <c r="AJ876">
        <v>74</v>
      </c>
      <c r="AK876">
        <v>10</v>
      </c>
      <c r="AL876">
        <v>126</v>
      </c>
      <c r="AM876">
        <v>80</v>
      </c>
      <c r="AN876">
        <v>24</v>
      </c>
      <c r="AO876">
        <v>5</v>
      </c>
      <c r="AP876">
        <v>1</v>
      </c>
      <c r="AQ876">
        <v>0</v>
      </c>
      <c r="AR876">
        <v>5</v>
      </c>
      <c r="AS876">
        <v>0</v>
      </c>
      <c r="AT876">
        <v>0</v>
      </c>
      <c r="AU876">
        <v>0</v>
      </c>
      <c r="AV876">
        <v>0</v>
      </c>
      <c r="AW876">
        <v>0</v>
      </c>
      <c r="AX876">
        <v>0</v>
      </c>
      <c r="AY876">
        <v>0</v>
      </c>
      <c r="AZ876">
        <v>0</v>
      </c>
      <c r="BA876">
        <v>0</v>
      </c>
      <c r="BB876">
        <v>0</v>
      </c>
      <c r="BC876">
        <v>0</v>
      </c>
      <c r="BD876">
        <v>0</v>
      </c>
      <c r="BE876">
        <v>0</v>
      </c>
      <c r="BF876">
        <v>0</v>
      </c>
      <c r="BG876" s="20">
        <v>20</v>
      </c>
      <c r="BH876" s="20">
        <v>3</v>
      </c>
      <c r="BI876" s="20">
        <v>497</v>
      </c>
      <c r="BJ876" s="20">
        <v>5</v>
      </c>
      <c r="BK876" s="20">
        <v>637</v>
      </c>
      <c r="BL876" s="20">
        <v>1673</v>
      </c>
      <c r="BM876" s="20">
        <v>1241</v>
      </c>
      <c r="BN876" s="20">
        <v>247</v>
      </c>
      <c r="BO876" s="20">
        <v>93</v>
      </c>
      <c r="BP876" s="20">
        <v>8392</v>
      </c>
      <c r="BQ876" s="20">
        <v>3059</v>
      </c>
      <c r="BR876" s="20">
        <v>0</v>
      </c>
      <c r="BS876" s="20">
        <v>389</v>
      </c>
      <c r="BT876" s="20">
        <v>2312</v>
      </c>
      <c r="BU876" s="20">
        <v>176</v>
      </c>
      <c r="BV876" s="20">
        <v>5148</v>
      </c>
    </row>
    <row r="877" spans="1:74" x14ac:dyDescent="0.25">
      <c r="A877" s="20" t="s">
        <v>449</v>
      </c>
      <c r="B877" s="20" t="s">
        <v>539</v>
      </c>
      <c r="C877" s="20" t="s">
        <v>561</v>
      </c>
      <c r="D877" s="1">
        <v>44584</v>
      </c>
      <c r="E877">
        <v>678</v>
      </c>
      <c r="F877">
        <v>27</v>
      </c>
      <c r="G877">
        <v>18</v>
      </c>
      <c r="H877">
        <v>3</v>
      </c>
      <c r="I877">
        <v>3</v>
      </c>
      <c r="J877">
        <v>351</v>
      </c>
      <c r="K877">
        <v>116</v>
      </c>
      <c r="L877">
        <v>38</v>
      </c>
      <c r="M877">
        <v>4</v>
      </c>
      <c r="N877">
        <v>7</v>
      </c>
      <c r="O877">
        <v>4</v>
      </c>
      <c r="P877">
        <v>1</v>
      </c>
      <c r="Q877">
        <v>0</v>
      </c>
      <c r="R877">
        <v>759</v>
      </c>
      <c r="S877">
        <v>539</v>
      </c>
      <c r="T877">
        <v>75</v>
      </c>
      <c r="U877">
        <v>27</v>
      </c>
      <c r="V877">
        <v>5</v>
      </c>
      <c r="W877">
        <v>2393</v>
      </c>
      <c r="X877">
        <v>1157</v>
      </c>
      <c r="Y877">
        <v>418</v>
      </c>
      <c r="Z877">
        <v>170</v>
      </c>
      <c r="AA877">
        <v>31</v>
      </c>
      <c r="AB877">
        <v>1681</v>
      </c>
      <c r="AC877">
        <v>938</v>
      </c>
      <c r="AD877">
        <v>181</v>
      </c>
      <c r="AE877">
        <v>193</v>
      </c>
      <c r="AF877">
        <v>15</v>
      </c>
      <c r="AG877">
        <v>390</v>
      </c>
      <c r="AH877">
        <v>148</v>
      </c>
      <c r="AI877">
        <v>39</v>
      </c>
      <c r="AJ877">
        <v>74</v>
      </c>
      <c r="AK877">
        <v>10</v>
      </c>
      <c r="AL877">
        <v>127</v>
      </c>
      <c r="AM877">
        <v>80</v>
      </c>
      <c r="AN877">
        <v>25</v>
      </c>
      <c r="AO877">
        <v>5</v>
      </c>
      <c r="AP877">
        <v>1</v>
      </c>
      <c r="AQ877">
        <v>0</v>
      </c>
      <c r="AR877">
        <v>6</v>
      </c>
      <c r="AS877">
        <v>0</v>
      </c>
      <c r="AT877">
        <v>0</v>
      </c>
      <c r="AU877">
        <v>0</v>
      </c>
      <c r="AV877">
        <v>0</v>
      </c>
      <c r="AW877">
        <v>0</v>
      </c>
      <c r="AX877">
        <v>0</v>
      </c>
      <c r="AY877">
        <v>0</v>
      </c>
      <c r="AZ877">
        <v>0</v>
      </c>
      <c r="BA877">
        <v>0</v>
      </c>
      <c r="BB877">
        <v>0</v>
      </c>
      <c r="BC877">
        <v>0</v>
      </c>
      <c r="BD877">
        <v>0</v>
      </c>
      <c r="BE877">
        <v>0</v>
      </c>
      <c r="BF877">
        <v>0</v>
      </c>
      <c r="BG877" s="20">
        <v>21</v>
      </c>
      <c r="BH877" s="20">
        <v>3</v>
      </c>
      <c r="BI877" s="20">
        <v>501</v>
      </c>
      <c r="BJ877" s="20">
        <v>5</v>
      </c>
      <c r="BK877" s="20">
        <v>637</v>
      </c>
      <c r="BL877" s="20">
        <v>1674</v>
      </c>
      <c r="BM877" s="20">
        <v>1243</v>
      </c>
      <c r="BN877" s="20">
        <v>250</v>
      </c>
      <c r="BO877" s="20">
        <v>93</v>
      </c>
      <c r="BP877" s="20">
        <v>8432</v>
      </c>
      <c r="BQ877" s="20">
        <v>3115</v>
      </c>
      <c r="BR877" s="20">
        <v>0</v>
      </c>
      <c r="BS877" s="20">
        <v>389</v>
      </c>
      <c r="BT877" s="20">
        <v>2304</v>
      </c>
      <c r="BU877" s="20">
        <v>200</v>
      </c>
      <c r="BV877" s="20">
        <v>5168</v>
      </c>
    </row>
    <row r="878" spans="1:74" x14ac:dyDescent="0.25">
      <c r="A878" s="20" t="s">
        <v>449</v>
      </c>
      <c r="B878" s="20" t="s">
        <v>539</v>
      </c>
      <c r="C878" s="20" t="s">
        <v>561</v>
      </c>
      <c r="D878" s="1">
        <v>44591</v>
      </c>
      <c r="E878">
        <v>678</v>
      </c>
      <c r="F878">
        <v>27</v>
      </c>
      <c r="G878">
        <v>18</v>
      </c>
      <c r="H878">
        <v>3</v>
      </c>
      <c r="I878">
        <v>3</v>
      </c>
      <c r="J878">
        <v>360</v>
      </c>
      <c r="K878">
        <v>115</v>
      </c>
      <c r="L878">
        <v>39</v>
      </c>
      <c r="M878">
        <v>2</v>
      </c>
      <c r="N878">
        <v>7</v>
      </c>
      <c r="O878">
        <v>4</v>
      </c>
      <c r="P878">
        <v>1</v>
      </c>
      <c r="Q878">
        <v>0</v>
      </c>
      <c r="R878">
        <v>759</v>
      </c>
      <c r="S878">
        <v>543</v>
      </c>
      <c r="T878">
        <v>74</v>
      </c>
      <c r="U878">
        <v>30</v>
      </c>
      <c r="V878">
        <v>2</v>
      </c>
      <c r="W878">
        <v>2392</v>
      </c>
      <c r="X878">
        <v>1173</v>
      </c>
      <c r="Y878">
        <v>417</v>
      </c>
      <c r="Z878">
        <v>185</v>
      </c>
      <c r="AA878">
        <v>16</v>
      </c>
      <c r="AB878">
        <v>1686</v>
      </c>
      <c r="AC878">
        <v>948</v>
      </c>
      <c r="AD878">
        <v>179</v>
      </c>
      <c r="AE878">
        <v>196</v>
      </c>
      <c r="AF878">
        <v>12</v>
      </c>
      <c r="AG878">
        <v>393</v>
      </c>
      <c r="AH878">
        <v>150</v>
      </c>
      <c r="AI878">
        <v>39</v>
      </c>
      <c r="AJ878">
        <v>81</v>
      </c>
      <c r="AK878">
        <v>4</v>
      </c>
      <c r="AL878">
        <v>126</v>
      </c>
      <c r="AM878">
        <v>79</v>
      </c>
      <c r="AN878">
        <v>26</v>
      </c>
      <c r="AO878">
        <v>5</v>
      </c>
      <c r="AP878">
        <v>1</v>
      </c>
      <c r="AQ878">
        <v>0</v>
      </c>
      <c r="AR878">
        <v>6</v>
      </c>
      <c r="AS878">
        <v>0</v>
      </c>
      <c r="AT878">
        <v>0</v>
      </c>
      <c r="AU878">
        <v>0</v>
      </c>
      <c r="AV878">
        <v>0</v>
      </c>
      <c r="AW878">
        <v>0</v>
      </c>
      <c r="AX878">
        <v>0</v>
      </c>
      <c r="AY878">
        <v>0</v>
      </c>
      <c r="AZ878">
        <v>0</v>
      </c>
      <c r="BA878">
        <v>0</v>
      </c>
      <c r="BB878">
        <v>0</v>
      </c>
      <c r="BC878">
        <v>0</v>
      </c>
      <c r="BD878">
        <v>0</v>
      </c>
      <c r="BE878">
        <v>0</v>
      </c>
      <c r="BF878">
        <v>0</v>
      </c>
      <c r="BG878" s="20">
        <v>21</v>
      </c>
      <c r="BH878" s="20">
        <v>3</v>
      </c>
      <c r="BI878" s="20">
        <v>502</v>
      </c>
      <c r="BJ878" s="20">
        <v>5</v>
      </c>
      <c r="BK878" s="20">
        <v>638</v>
      </c>
      <c r="BL878" s="20">
        <v>1676</v>
      </c>
      <c r="BM878" s="20">
        <v>1248</v>
      </c>
      <c r="BN878" s="20">
        <v>255</v>
      </c>
      <c r="BO878" s="20">
        <v>92</v>
      </c>
      <c r="BP878" s="20">
        <v>8458</v>
      </c>
      <c r="BQ878" s="20">
        <v>3204</v>
      </c>
      <c r="BR878" s="20">
        <v>0</v>
      </c>
      <c r="BS878" s="20">
        <v>388</v>
      </c>
      <c r="BT878" s="20">
        <v>2389</v>
      </c>
      <c r="BU878" s="20">
        <v>116</v>
      </c>
      <c r="BV878" s="20">
        <v>5192</v>
      </c>
    </row>
    <row r="879" spans="1:74" x14ac:dyDescent="0.25">
      <c r="A879" s="20" t="s">
        <v>449</v>
      </c>
      <c r="B879" s="20" t="s">
        <v>539</v>
      </c>
      <c r="C879" s="20" t="s">
        <v>561</v>
      </c>
      <c r="D879" s="1">
        <v>44599</v>
      </c>
      <c r="E879">
        <v>677</v>
      </c>
      <c r="F879">
        <v>27</v>
      </c>
      <c r="G879">
        <v>18</v>
      </c>
      <c r="H879">
        <v>3</v>
      </c>
      <c r="I879">
        <v>3</v>
      </c>
      <c r="J879">
        <v>363</v>
      </c>
      <c r="K879">
        <v>113</v>
      </c>
      <c r="L879">
        <v>39</v>
      </c>
      <c r="M879">
        <v>2</v>
      </c>
      <c r="N879">
        <v>7</v>
      </c>
      <c r="O879">
        <v>5</v>
      </c>
      <c r="P879">
        <v>1</v>
      </c>
      <c r="Q879">
        <v>0</v>
      </c>
      <c r="R879">
        <v>760</v>
      </c>
      <c r="S879">
        <v>546</v>
      </c>
      <c r="T879">
        <v>74</v>
      </c>
      <c r="U879">
        <v>30</v>
      </c>
      <c r="V879">
        <v>2</v>
      </c>
      <c r="W879">
        <v>2384</v>
      </c>
      <c r="X879">
        <v>1177</v>
      </c>
      <c r="Y879">
        <v>414</v>
      </c>
      <c r="Z879">
        <v>186</v>
      </c>
      <c r="AA879">
        <v>15</v>
      </c>
      <c r="AB879">
        <v>1691</v>
      </c>
      <c r="AC879">
        <v>952</v>
      </c>
      <c r="AD879">
        <v>178</v>
      </c>
      <c r="AE879">
        <v>195</v>
      </c>
      <c r="AF879">
        <v>15</v>
      </c>
      <c r="AG879">
        <v>396</v>
      </c>
      <c r="AH879">
        <v>152</v>
      </c>
      <c r="AI879">
        <v>39</v>
      </c>
      <c r="AJ879">
        <v>81</v>
      </c>
      <c r="AK879">
        <v>4</v>
      </c>
      <c r="AL879">
        <v>125</v>
      </c>
      <c r="AM879">
        <v>80</v>
      </c>
      <c r="AN879">
        <v>26</v>
      </c>
      <c r="AO879">
        <v>5</v>
      </c>
      <c r="AP879">
        <v>1</v>
      </c>
      <c r="AQ879">
        <v>0</v>
      </c>
      <c r="AR879">
        <v>6</v>
      </c>
      <c r="AS879">
        <v>0</v>
      </c>
      <c r="AT879">
        <v>0</v>
      </c>
      <c r="AU879">
        <v>0</v>
      </c>
      <c r="AV879">
        <v>0</v>
      </c>
      <c r="AW879">
        <v>0</v>
      </c>
      <c r="AX879">
        <v>0</v>
      </c>
      <c r="AY879">
        <v>0</v>
      </c>
      <c r="AZ879">
        <v>0</v>
      </c>
      <c r="BA879">
        <v>0</v>
      </c>
      <c r="BB879">
        <v>0</v>
      </c>
      <c r="BC879">
        <v>0</v>
      </c>
      <c r="BD879">
        <v>0</v>
      </c>
      <c r="BE879">
        <v>0</v>
      </c>
      <c r="BF879">
        <v>0</v>
      </c>
      <c r="BG879" s="20">
        <v>21</v>
      </c>
      <c r="BH879" s="20">
        <v>3</v>
      </c>
      <c r="BI879" s="20">
        <v>502</v>
      </c>
      <c r="BJ879" s="20">
        <v>5</v>
      </c>
      <c r="BK879" s="20">
        <v>639</v>
      </c>
      <c r="BL879" s="20">
        <v>1671</v>
      </c>
      <c r="BM879" s="20">
        <v>1254</v>
      </c>
      <c r="BN879" s="20">
        <v>257</v>
      </c>
      <c r="BO879" s="20">
        <v>91</v>
      </c>
      <c r="BP879" s="20">
        <v>8510</v>
      </c>
      <c r="BQ879" s="20">
        <v>3261</v>
      </c>
      <c r="BR879" s="20">
        <v>0</v>
      </c>
      <c r="BS879" s="20">
        <v>386</v>
      </c>
      <c r="BT879" s="20">
        <v>2376</v>
      </c>
      <c r="BU879" s="20">
        <v>149</v>
      </c>
      <c r="BV879" s="20">
        <v>5220</v>
      </c>
    </row>
    <row r="880" spans="1:74" x14ac:dyDescent="0.25">
      <c r="A880" s="20" t="s">
        <v>449</v>
      </c>
      <c r="B880" s="20" t="s">
        <v>539</v>
      </c>
      <c r="C880" s="20" t="s">
        <v>561</v>
      </c>
      <c r="D880" s="1">
        <v>44606</v>
      </c>
      <c r="E880">
        <v>670</v>
      </c>
      <c r="F880">
        <v>25</v>
      </c>
      <c r="G880">
        <v>17</v>
      </c>
      <c r="H880">
        <v>3</v>
      </c>
      <c r="I880">
        <v>3</v>
      </c>
      <c r="J880">
        <v>361</v>
      </c>
      <c r="K880">
        <v>111</v>
      </c>
      <c r="L880">
        <v>39</v>
      </c>
      <c r="M880">
        <v>1</v>
      </c>
      <c r="N880">
        <v>6</v>
      </c>
      <c r="O880">
        <v>5</v>
      </c>
      <c r="P880">
        <v>0</v>
      </c>
      <c r="Q880">
        <v>0</v>
      </c>
      <c r="R880">
        <v>758</v>
      </c>
      <c r="S880">
        <v>549</v>
      </c>
      <c r="T880">
        <v>72</v>
      </c>
      <c r="U880">
        <v>29</v>
      </c>
      <c r="V880">
        <v>2</v>
      </c>
      <c r="W880">
        <v>2369</v>
      </c>
      <c r="X880">
        <v>1184</v>
      </c>
      <c r="Y880">
        <v>411</v>
      </c>
      <c r="Z880">
        <v>184</v>
      </c>
      <c r="AA880">
        <v>14</v>
      </c>
      <c r="AB880">
        <v>1686</v>
      </c>
      <c r="AC880">
        <v>950</v>
      </c>
      <c r="AD880">
        <v>178</v>
      </c>
      <c r="AE880">
        <v>195</v>
      </c>
      <c r="AF880">
        <v>17</v>
      </c>
      <c r="AG880">
        <v>393</v>
      </c>
      <c r="AH880">
        <v>152</v>
      </c>
      <c r="AI880">
        <v>38</v>
      </c>
      <c r="AJ880">
        <v>81</v>
      </c>
      <c r="AK880">
        <v>4</v>
      </c>
      <c r="AL880">
        <v>122</v>
      </c>
      <c r="AM880">
        <v>80</v>
      </c>
      <c r="AN880">
        <v>24</v>
      </c>
      <c r="AO880">
        <v>5</v>
      </c>
      <c r="AP880">
        <v>1</v>
      </c>
      <c r="AQ880">
        <v>0</v>
      </c>
      <c r="AR880">
        <v>5</v>
      </c>
      <c r="AS880">
        <v>0</v>
      </c>
      <c r="AT880">
        <v>0</v>
      </c>
      <c r="AU880">
        <v>0</v>
      </c>
      <c r="AV880">
        <v>0</v>
      </c>
      <c r="AW880">
        <v>0</v>
      </c>
      <c r="AX880">
        <v>0</v>
      </c>
      <c r="AY880">
        <v>0</v>
      </c>
      <c r="AZ880">
        <v>0</v>
      </c>
      <c r="BA880">
        <v>0</v>
      </c>
      <c r="BB880">
        <v>0</v>
      </c>
      <c r="BC880">
        <v>0</v>
      </c>
      <c r="BD880">
        <v>0</v>
      </c>
      <c r="BE880">
        <v>0</v>
      </c>
      <c r="BF880">
        <v>0</v>
      </c>
      <c r="BG880" s="20">
        <v>20</v>
      </c>
      <c r="BH880" s="20">
        <v>3</v>
      </c>
      <c r="BI880" s="20">
        <v>497</v>
      </c>
      <c r="BJ880" s="20">
        <v>5</v>
      </c>
      <c r="BK880" s="20">
        <v>640</v>
      </c>
      <c r="BL880" s="20">
        <v>1666</v>
      </c>
      <c r="BM880" s="20">
        <v>1249</v>
      </c>
      <c r="BN880" s="20">
        <v>255</v>
      </c>
      <c r="BO880" s="20">
        <v>90</v>
      </c>
      <c r="BP880" s="20">
        <v>8420</v>
      </c>
      <c r="BQ880" s="20">
        <v>3267</v>
      </c>
      <c r="BR880" s="20">
        <v>0</v>
      </c>
      <c r="BS880" s="20">
        <v>384</v>
      </c>
      <c r="BT880" s="20">
        <v>2350</v>
      </c>
      <c r="BU880" s="20">
        <v>158</v>
      </c>
      <c r="BV880" s="20">
        <v>5154</v>
      </c>
    </row>
    <row r="881" spans="1:74" x14ac:dyDescent="0.25">
      <c r="A881" s="20" t="s">
        <v>449</v>
      </c>
      <c r="B881" s="20" t="s">
        <v>544</v>
      </c>
      <c r="C881" s="20" t="s">
        <v>562</v>
      </c>
      <c r="D881" s="1">
        <v>44493</v>
      </c>
      <c r="E881">
        <v>192</v>
      </c>
      <c r="F881">
        <v>4</v>
      </c>
      <c r="G881">
        <v>0</v>
      </c>
      <c r="H881">
        <v>2</v>
      </c>
      <c r="I881">
        <v>0</v>
      </c>
      <c r="J881">
        <v>69</v>
      </c>
      <c r="K881">
        <v>32</v>
      </c>
      <c r="L881">
        <v>4</v>
      </c>
      <c r="M881">
        <v>1</v>
      </c>
      <c r="N881">
        <v>6</v>
      </c>
      <c r="O881">
        <v>0</v>
      </c>
      <c r="P881">
        <v>1</v>
      </c>
      <c r="Q881">
        <v>0</v>
      </c>
      <c r="R881">
        <v>486</v>
      </c>
      <c r="S881">
        <v>0</v>
      </c>
      <c r="T881">
        <v>163</v>
      </c>
      <c r="U881">
        <v>1</v>
      </c>
      <c r="V881">
        <v>0</v>
      </c>
      <c r="W881">
        <v>1264</v>
      </c>
      <c r="X881">
        <v>0</v>
      </c>
      <c r="Y881">
        <v>71</v>
      </c>
      <c r="Z881">
        <v>57</v>
      </c>
      <c r="AA881">
        <v>20</v>
      </c>
      <c r="AB881">
        <v>1194</v>
      </c>
      <c r="AC881">
        <v>79</v>
      </c>
      <c r="AD881">
        <v>206</v>
      </c>
      <c r="AE881">
        <v>45</v>
      </c>
      <c r="AF881">
        <v>5</v>
      </c>
      <c r="AG881">
        <v>231</v>
      </c>
      <c r="AH881">
        <v>0</v>
      </c>
      <c r="AI881">
        <v>4</v>
      </c>
      <c r="AJ881">
        <v>48</v>
      </c>
      <c r="AK881">
        <v>3</v>
      </c>
      <c r="AL881">
        <v>81</v>
      </c>
      <c r="AM881">
        <v>0</v>
      </c>
      <c r="AN881">
        <v>8</v>
      </c>
      <c r="AO881">
        <v>0</v>
      </c>
      <c r="AP881">
        <v>2</v>
      </c>
      <c r="AQ881">
        <v>0</v>
      </c>
      <c r="AR881">
        <v>0</v>
      </c>
      <c r="AS881">
        <v>0</v>
      </c>
      <c r="AT881">
        <v>0</v>
      </c>
      <c r="AU881">
        <v>0</v>
      </c>
      <c r="AV881">
        <v>0</v>
      </c>
      <c r="AW881">
        <v>0</v>
      </c>
      <c r="AX881">
        <v>0</v>
      </c>
      <c r="AY881">
        <v>0</v>
      </c>
      <c r="AZ881">
        <v>1</v>
      </c>
      <c r="BA881">
        <v>0</v>
      </c>
      <c r="BB881">
        <v>75</v>
      </c>
      <c r="BC881">
        <v>218</v>
      </c>
      <c r="BD881">
        <v>0</v>
      </c>
      <c r="BE881">
        <v>11</v>
      </c>
      <c r="BF881">
        <v>17</v>
      </c>
      <c r="BG881" s="20"/>
      <c r="BH881" s="20"/>
      <c r="BI881" s="20"/>
      <c r="BJ881" s="20"/>
      <c r="BK881" s="20"/>
      <c r="BL881" s="20"/>
      <c r="BM881" s="20"/>
      <c r="BN881" s="20"/>
      <c r="BO881" s="20"/>
      <c r="BP881" s="20"/>
      <c r="BQ881" s="20"/>
      <c r="BR881" s="20"/>
      <c r="BS881" s="20"/>
      <c r="BT881" s="20"/>
      <c r="BU881" s="20"/>
      <c r="BV881" s="20"/>
    </row>
    <row r="882" spans="1:74" x14ac:dyDescent="0.25">
      <c r="A882" s="20" t="s">
        <v>449</v>
      </c>
      <c r="B882" s="20" t="s">
        <v>544</v>
      </c>
      <c r="C882" s="20" t="s">
        <v>562</v>
      </c>
      <c r="D882" s="1">
        <v>44500</v>
      </c>
      <c r="E882">
        <v>192</v>
      </c>
      <c r="F882">
        <v>4</v>
      </c>
      <c r="G882">
        <v>0</v>
      </c>
      <c r="H882">
        <v>2</v>
      </c>
      <c r="I882">
        <v>0</v>
      </c>
      <c r="J882">
        <v>78</v>
      </c>
      <c r="K882">
        <v>32</v>
      </c>
      <c r="L882">
        <v>4</v>
      </c>
      <c r="M882">
        <v>1</v>
      </c>
      <c r="N882">
        <v>6</v>
      </c>
      <c r="O882">
        <v>0</v>
      </c>
      <c r="P882">
        <v>1</v>
      </c>
      <c r="Q882">
        <v>0</v>
      </c>
      <c r="R882">
        <v>486</v>
      </c>
      <c r="S882">
        <v>0</v>
      </c>
      <c r="T882">
        <v>215</v>
      </c>
      <c r="U882">
        <v>1</v>
      </c>
      <c r="V882">
        <v>0</v>
      </c>
      <c r="W882">
        <v>1265</v>
      </c>
      <c r="X882">
        <v>0</v>
      </c>
      <c r="Y882">
        <v>133</v>
      </c>
      <c r="Z882">
        <v>58</v>
      </c>
      <c r="AA882">
        <v>20</v>
      </c>
      <c r="AB882">
        <v>1202</v>
      </c>
      <c r="AC882">
        <v>117</v>
      </c>
      <c r="AD882">
        <v>206</v>
      </c>
      <c r="AE882">
        <v>45</v>
      </c>
      <c r="AF882">
        <v>5</v>
      </c>
      <c r="AG882">
        <v>236</v>
      </c>
      <c r="AH882">
        <v>0</v>
      </c>
      <c r="AI882">
        <v>6</v>
      </c>
      <c r="AJ882">
        <v>48</v>
      </c>
      <c r="AK882">
        <v>4</v>
      </c>
      <c r="AL882">
        <v>81</v>
      </c>
      <c r="AM882">
        <v>0</v>
      </c>
      <c r="AN882">
        <v>10</v>
      </c>
      <c r="AO882">
        <v>0</v>
      </c>
      <c r="AP882">
        <v>2</v>
      </c>
      <c r="AQ882">
        <v>0</v>
      </c>
      <c r="AR882">
        <v>0</v>
      </c>
      <c r="AS882">
        <v>0</v>
      </c>
      <c r="AT882">
        <v>0</v>
      </c>
      <c r="AU882">
        <v>0</v>
      </c>
      <c r="AV882">
        <v>0</v>
      </c>
      <c r="AW882">
        <v>0</v>
      </c>
      <c r="AX882">
        <v>0</v>
      </c>
      <c r="AY882">
        <v>0</v>
      </c>
      <c r="AZ882">
        <v>1</v>
      </c>
      <c r="BA882">
        <v>0</v>
      </c>
      <c r="BB882">
        <v>75</v>
      </c>
      <c r="BC882">
        <v>216</v>
      </c>
      <c r="BD882">
        <v>0</v>
      </c>
      <c r="BE882">
        <v>11</v>
      </c>
      <c r="BF882">
        <v>17</v>
      </c>
      <c r="BG882" s="20"/>
      <c r="BH882" s="20"/>
      <c r="BI882" s="20"/>
      <c r="BJ882" s="20"/>
      <c r="BK882" s="20"/>
      <c r="BL882" s="20"/>
      <c r="BM882" s="20"/>
      <c r="BN882" s="20"/>
      <c r="BO882" s="20"/>
      <c r="BP882" s="20"/>
      <c r="BQ882" s="20"/>
      <c r="BR882" s="20"/>
      <c r="BS882" s="20"/>
      <c r="BT882" s="20"/>
      <c r="BU882" s="20"/>
      <c r="BV882" s="20"/>
    </row>
    <row r="883" spans="1:74" x14ac:dyDescent="0.25">
      <c r="A883" s="20" t="s">
        <v>449</v>
      </c>
      <c r="B883" s="20" t="s">
        <v>544</v>
      </c>
      <c r="C883" s="20" t="s">
        <v>562</v>
      </c>
      <c r="D883" s="1">
        <v>44507</v>
      </c>
      <c r="E883">
        <v>192</v>
      </c>
      <c r="F883">
        <v>4</v>
      </c>
      <c r="G883">
        <v>1</v>
      </c>
      <c r="H883">
        <v>2</v>
      </c>
      <c r="I883">
        <v>1</v>
      </c>
      <c r="J883">
        <v>84</v>
      </c>
      <c r="K883">
        <v>32</v>
      </c>
      <c r="L883">
        <v>4</v>
      </c>
      <c r="M883">
        <v>1</v>
      </c>
      <c r="N883">
        <v>6</v>
      </c>
      <c r="O883">
        <v>1</v>
      </c>
      <c r="P883">
        <v>1</v>
      </c>
      <c r="Q883">
        <v>0</v>
      </c>
      <c r="R883">
        <v>487</v>
      </c>
      <c r="S883">
        <v>253</v>
      </c>
      <c r="T883">
        <v>75</v>
      </c>
      <c r="U883">
        <v>1</v>
      </c>
      <c r="V883">
        <v>0</v>
      </c>
      <c r="W883">
        <v>1266</v>
      </c>
      <c r="X883">
        <v>249</v>
      </c>
      <c r="Y883">
        <v>217</v>
      </c>
      <c r="Z883">
        <v>57</v>
      </c>
      <c r="AA883">
        <v>20</v>
      </c>
      <c r="AB883">
        <v>1201</v>
      </c>
      <c r="AC883">
        <v>143</v>
      </c>
      <c r="AD883">
        <v>204</v>
      </c>
      <c r="AE883">
        <v>46</v>
      </c>
      <c r="AF883">
        <v>5</v>
      </c>
      <c r="AG883">
        <v>238</v>
      </c>
      <c r="AH883">
        <v>9</v>
      </c>
      <c r="AI883">
        <v>11</v>
      </c>
      <c r="AJ883">
        <v>47</v>
      </c>
      <c r="AK883">
        <v>4</v>
      </c>
      <c r="AL883">
        <v>81</v>
      </c>
      <c r="AM883">
        <v>10</v>
      </c>
      <c r="AN883">
        <v>17</v>
      </c>
      <c r="AO883">
        <v>0</v>
      </c>
      <c r="AP883">
        <v>2</v>
      </c>
      <c r="AQ883">
        <v>0</v>
      </c>
      <c r="AR883">
        <v>0</v>
      </c>
      <c r="AS883">
        <v>0</v>
      </c>
      <c r="AT883">
        <v>0</v>
      </c>
      <c r="AU883">
        <v>0</v>
      </c>
      <c r="AV883">
        <v>0</v>
      </c>
      <c r="AW883">
        <v>0</v>
      </c>
      <c r="AX883">
        <v>0</v>
      </c>
      <c r="AY883">
        <v>0</v>
      </c>
      <c r="AZ883">
        <v>0</v>
      </c>
      <c r="BA883">
        <v>0</v>
      </c>
      <c r="BB883">
        <v>0</v>
      </c>
      <c r="BC883">
        <v>0</v>
      </c>
      <c r="BD883">
        <v>0</v>
      </c>
      <c r="BE883">
        <v>0</v>
      </c>
      <c r="BF883">
        <v>0</v>
      </c>
      <c r="BG883" s="20">
        <v>4</v>
      </c>
      <c r="BH883" s="20">
        <v>2</v>
      </c>
      <c r="BI883" s="20">
        <v>152</v>
      </c>
      <c r="BJ883" s="20">
        <v>5</v>
      </c>
      <c r="BK883" s="20">
        <v>407</v>
      </c>
      <c r="BL883" s="20">
        <v>925</v>
      </c>
      <c r="BM883" s="20">
        <v>910</v>
      </c>
      <c r="BN883" s="20">
        <v>165</v>
      </c>
      <c r="BO883" s="20">
        <v>60</v>
      </c>
      <c r="BP883" s="20"/>
      <c r="BQ883" s="20"/>
      <c r="BR883" s="20"/>
      <c r="BS883" s="20"/>
      <c r="BT883" s="20"/>
      <c r="BU883" s="20"/>
      <c r="BV883" s="20"/>
    </row>
    <row r="884" spans="1:74" x14ac:dyDescent="0.25">
      <c r="A884" s="20" t="s">
        <v>449</v>
      </c>
      <c r="B884" s="20" t="s">
        <v>544</v>
      </c>
      <c r="C884" s="20" t="s">
        <v>562</v>
      </c>
      <c r="D884" s="1">
        <v>44514</v>
      </c>
      <c r="E884">
        <v>193</v>
      </c>
      <c r="F884">
        <v>4</v>
      </c>
      <c r="G884">
        <v>1</v>
      </c>
      <c r="H884">
        <v>2</v>
      </c>
      <c r="I884">
        <v>1</v>
      </c>
      <c r="J884">
        <v>86</v>
      </c>
      <c r="K884">
        <v>32</v>
      </c>
      <c r="L884">
        <v>4</v>
      </c>
      <c r="M884">
        <v>1</v>
      </c>
      <c r="N884">
        <v>6</v>
      </c>
      <c r="O884">
        <v>1</v>
      </c>
      <c r="P884">
        <v>1</v>
      </c>
      <c r="Q884">
        <v>0</v>
      </c>
      <c r="R884">
        <v>487</v>
      </c>
      <c r="S884">
        <v>273</v>
      </c>
      <c r="T884">
        <v>75</v>
      </c>
      <c r="U884">
        <v>1</v>
      </c>
      <c r="V884">
        <v>0</v>
      </c>
      <c r="W884">
        <v>1268</v>
      </c>
      <c r="X884">
        <v>321</v>
      </c>
      <c r="Y884">
        <v>217</v>
      </c>
      <c r="Z884">
        <v>60</v>
      </c>
      <c r="AA884">
        <v>19</v>
      </c>
      <c r="AB884">
        <v>1204</v>
      </c>
      <c r="AC884">
        <v>167</v>
      </c>
      <c r="AD884">
        <v>203</v>
      </c>
      <c r="AE884">
        <v>46</v>
      </c>
      <c r="AF884">
        <v>5</v>
      </c>
      <c r="AG884">
        <v>239</v>
      </c>
      <c r="AH884">
        <v>14</v>
      </c>
      <c r="AI884">
        <v>11</v>
      </c>
      <c r="AJ884">
        <v>47</v>
      </c>
      <c r="AK884">
        <v>4</v>
      </c>
      <c r="AL884">
        <v>81</v>
      </c>
      <c r="AM884">
        <v>13</v>
      </c>
      <c r="AN884">
        <v>17</v>
      </c>
      <c r="AO884">
        <v>0</v>
      </c>
      <c r="AP884">
        <v>2</v>
      </c>
      <c r="AQ884">
        <v>0</v>
      </c>
      <c r="AR884">
        <v>0</v>
      </c>
      <c r="AS884">
        <v>0</v>
      </c>
      <c r="AT884">
        <v>0</v>
      </c>
      <c r="AU884">
        <v>0</v>
      </c>
      <c r="AV884">
        <v>0</v>
      </c>
      <c r="AW884">
        <v>0</v>
      </c>
      <c r="AX884">
        <v>0</v>
      </c>
      <c r="AY884">
        <v>0</v>
      </c>
      <c r="AZ884">
        <v>0</v>
      </c>
      <c r="BA884">
        <v>0</v>
      </c>
      <c r="BB884">
        <v>0</v>
      </c>
      <c r="BC884">
        <v>0</v>
      </c>
      <c r="BD884">
        <v>0</v>
      </c>
      <c r="BE884">
        <v>0</v>
      </c>
      <c r="BF884">
        <v>0</v>
      </c>
      <c r="BG884" s="20">
        <v>4</v>
      </c>
      <c r="BH884" s="20">
        <v>2</v>
      </c>
      <c r="BI884" s="20">
        <v>153</v>
      </c>
      <c r="BJ884" s="20">
        <v>5</v>
      </c>
      <c r="BK884" s="20">
        <v>407</v>
      </c>
      <c r="BL884" s="20">
        <v>926</v>
      </c>
      <c r="BM884" s="20">
        <v>917</v>
      </c>
      <c r="BN884" s="20">
        <v>166</v>
      </c>
      <c r="BO884" s="20">
        <v>60</v>
      </c>
      <c r="BP884" s="20"/>
      <c r="BQ884" s="20"/>
      <c r="BR884" s="20"/>
      <c r="BS884" s="20"/>
      <c r="BT884" s="20"/>
      <c r="BU884" s="20"/>
      <c r="BV884" s="20"/>
    </row>
    <row r="885" spans="1:74" x14ac:dyDescent="0.25">
      <c r="A885" s="20" t="s">
        <v>449</v>
      </c>
      <c r="B885" s="20" t="s">
        <v>544</v>
      </c>
      <c r="C885" s="20" t="s">
        <v>562</v>
      </c>
      <c r="D885" s="1">
        <v>44521</v>
      </c>
      <c r="E885">
        <v>195</v>
      </c>
      <c r="F885">
        <v>4</v>
      </c>
      <c r="G885">
        <v>1</v>
      </c>
      <c r="H885">
        <v>2</v>
      </c>
      <c r="I885">
        <v>1</v>
      </c>
      <c r="J885">
        <v>86</v>
      </c>
      <c r="K885">
        <v>32</v>
      </c>
      <c r="L885">
        <v>4</v>
      </c>
      <c r="M885">
        <v>1</v>
      </c>
      <c r="N885">
        <v>6</v>
      </c>
      <c r="O885">
        <v>1</v>
      </c>
      <c r="P885">
        <v>1</v>
      </c>
      <c r="Q885">
        <v>0</v>
      </c>
      <c r="R885">
        <v>488</v>
      </c>
      <c r="S885">
        <v>284</v>
      </c>
      <c r="T885">
        <v>74</v>
      </c>
      <c r="U885">
        <v>4</v>
      </c>
      <c r="V885">
        <v>0</v>
      </c>
      <c r="W885">
        <v>1266</v>
      </c>
      <c r="X885">
        <v>388</v>
      </c>
      <c r="Y885">
        <v>214</v>
      </c>
      <c r="Z885">
        <v>59</v>
      </c>
      <c r="AA885">
        <v>17</v>
      </c>
      <c r="AB885">
        <v>1208</v>
      </c>
      <c r="AC885">
        <v>206</v>
      </c>
      <c r="AD885">
        <v>203</v>
      </c>
      <c r="AE885">
        <v>48</v>
      </c>
      <c r="AF885">
        <v>5</v>
      </c>
      <c r="AG885">
        <v>242</v>
      </c>
      <c r="AH885">
        <v>23</v>
      </c>
      <c r="AI885">
        <v>11</v>
      </c>
      <c r="AJ885">
        <v>47</v>
      </c>
      <c r="AK885">
        <v>4</v>
      </c>
      <c r="AL885">
        <v>83</v>
      </c>
      <c r="AM885">
        <v>16</v>
      </c>
      <c r="AN885">
        <v>18</v>
      </c>
      <c r="AO885">
        <v>0</v>
      </c>
      <c r="AP885">
        <v>2</v>
      </c>
      <c r="AQ885">
        <v>0</v>
      </c>
      <c r="AR885">
        <v>0</v>
      </c>
      <c r="AS885">
        <v>0</v>
      </c>
      <c r="AT885">
        <v>0</v>
      </c>
      <c r="AU885">
        <v>0</v>
      </c>
      <c r="AV885">
        <v>0</v>
      </c>
      <c r="AW885">
        <v>0</v>
      </c>
      <c r="AX885">
        <v>0</v>
      </c>
      <c r="AY885">
        <v>0</v>
      </c>
      <c r="AZ885">
        <v>0</v>
      </c>
      <c r="BA885">
        <v>0</v>
      </c>
      <c r="BB885">
        <v>0</v>
      </c>
      <c r="BC885">
        <v>0</v>
      </c>
      <c r="BD885">
        <v>0</v>
      </c>
      <c r="BE885">
        <v>0</v>
      </c>
      <c r="BF885">
        <v>0</v>
      </c>
      <c r="BG885" s="20">
        <v>4</v>
      </c>
      <c r="BH885" s="20">
        <v>2</v>
      </c>
      <c r="BI885" s="20">
        <v>156</v>
      </c>
      <c r="BJ885" s="20">
        <v>5</v>
      </c>
      <c r="BK885" s="20">
        <v>406</v>
      </c>
      <c r="BL885" s="20">
        <v>927</v>
      </c>
      <c r="BM885" s="20">
        <v>919</v>
      </c>
      <c r="BN885" s="20">
        <v>169</v>
      </c>
      <c r="BO885" s="20">
        <v>61</v>
      </c>
      <c r="BP885" s="20"/>
      <c r="BQ885" s="20"/>
      <c r="BR885" s="20"/>
      <c r="BS885" s="20"/>
      <c r="BT885" s="20"/>
      <c r="BU885" s="20"/>
      <c r="BV885" s="20"/>
    </row>
    <row r="886" spans="1:74" x14ac:dyDescent="0.25">
      <c r="A886" s="20" t="s">
        <v>449</v>
      </c>
      <c r="B886" s="20" t="s">
        <v>544</v>
      </c>
      <c r="C886" s="20" t="s">
        <v>562</v>
      </c>
      <c r="D886" s="1">
        <v>44528</v>
      </c>
      <c r="E886">
        <v>194</v>
      </c>
      <c r="F886">
        <v>4</v>
      </c>
      <c r="G886">
        <v>1</v>
      </c>
      <c r="H886">
        <v>2</v>
      </c>
      <c r="I886">
        <v>1</v>
      </c>
      <c r="J886">
        <v>94</v>
      </c>
      <c r="K886">
        <v>32</v>
      </c>
      <c r="L886">
        <v>4</v>
      </c>
      <c r="M886">
        <v>1</v>
      </c>
      <c r="N886">
        <v>6</v>
      </c>
      <c r="O886">
        <v>1</v>
      </c>
      <c r="P886">
        <v>1</v>
      </c>
      <c r="Q886">
        <v>0</v>
      </c>
      <c r="R886">
        <v>487</v>
      </c>
      <c r="S886">
        <v>297</v>
      </c>
      <c r="T886">
        <v>74</v>
      </c>
      <c r="U886">
        <v>4</v>
      </c>
      <c r="V886">
        <v>0</v>
      </c>
      <c r="W886">
        <v>1266</v>
      </c>
      <c r="X886">
        <v>456</v>
      </c>
      <c r="Y886">
        <v>211</v>
      </c>
      <c r="Z886">
        <v>60</v>
      </c>
      <c r="AA886">
        <v>16</v>
      </c>
      <c r="AB886">
        <v>1210</v>
      </c>
      <c r="AC886">
        <v>286</v>
      </c>
      <c r="AD886">
        <v>203</v>
      </c>
      <c r="AE886">
        <v>50</v>
      </c>
      <c r="AF886">
        <v>5</v>
      </c>
      <c r="AG886">
        <v>245</v>
      </c>
      <c r="AH886">
        <v>28</v>
      </c>
      <c r="AI886">
        <v>11</v>
      </c>
      <c r="AJ886">
        <v>47</v>
      </c>
      <c r="AK886">
        <v>4</v>
      </c>
      <c r="AL886">
        <v>84</v>
      </c>
      <c r="AM886">
        <v>28</v>
      </c>
      <c r="AN886">
        <v>18</v>
      </c>
      <c r="AO886">
        <v>0</v>
      </c>
      <c r="AP886">
        <v>2</v>
      </c>
      <c r="AQ886">
        <v>0</v>
      </c>
      <c r="AR886">
        <v>0</v>
      </c>
      <c r="AS886">
        <v>0</v>
      </c>
      <c r="AT886">
        <v>0</v>
      </c>
      <c r="AU886">
        <v>0</v>
      </c>
      <c r="AV886">
        <v>0</v>
      </c>
      <c r="AW886">
        <v>0</v>
      </c>
      <c r="AX886">
        <v>0</v>
      </c>
      <c r="AY886">
        <v>0</v>
      </c>
      <c r="AZ886">
        <v>0</v>
      </c>
      <c r="BA886">
        <v>0</v>
      </c>
      <c r="BB886">
        <v>0</v>
      </c>
      <c r="BC886">
        <v>0</v>
      </c>
      <c r="BD886">
        <v>0</v>
      </c>
      <c r="BE886">
        <v>0</v>
      </c>
      <c r="BF886">
        <v>0</v>
      </c>
      <c r="BG886" s="20">
        <v>4</v>
      </c>
      <c r="BH886" s="20">
        <v>2</v>
      </c>
      <c r="BI886" s="20">
        <v>155</v>
      </c>
      <c r="BJ886" s="20">
        <v>5</v>
      </c>
      <c r="BK886" s="20">
        <v>405</v>
      </c>
      <c r="BL886" s="20">
        <v>928</v>
      </c>
      <c r="BM886" s="20">
        <v>922</v>
      </c>
      <c r="BN886" s="20">
        <v>172</v>
      </c>
      <c r="BO886" s="20">
        <v>63</v>
      </c>
      <c r="BP886" s="20"/>
      <c r="BQ886" s="20"/>
      <c r="BR886" s="20"/>
      <c r="BS886" s="20"/>
      <c r="BT886" s="20"/>
      <c r="BU886" s="20"/>
      <c r="BV886" s="20"/>
    </row>
    <row r="887" spans="1:74" x14ac:dyDescent="0.25">
      <c r="A887" s="20" t="s">
        <v>449</v>
      </c>
      <c r="B887" s="20" t="s">
        <v>544</v>
      </c>
      <c r="C887" s="20" t="s">
        <v>562</v>
      </c>
      <c r="D887" s="1">
        <v>44535</v>
      </c>
      <c r="E887">
        <v>195</v>
      </c>
      <c r="F887">
        <v>4</v>
      </c>
      <c r="G887">
        <v>1</v>
      </c>
      <c r="H887">
        <v>2</v>
      </c>
      <c r="I887">
        <v>1</v>
      </c>
      <c r="J887">
        <v>99</v>
      </c>
      <c r="K887">
        <v>32</v>
      </c>
      <c r="L887">
        <v>4</v>
      </c>
      <c r="M887">
        <v>1</v>
      </c>
      <c r="N887">
        <v>6</v>
      </c>
      <c r="O887">
        <v>1</v>
      </c>
      <c r="P887">
        <v>1</v>
      </c>
      <c r="Q887">
        <v>0</v>
      </c>
      <c r="R887">
        <v>489</v>
      </c>
      <c r="S887">
        <v>308</v>
      </c>
      <c r="T887">
        <v>74</v>
      </c>
      <c r="U887">
        <v>4</v>
      </c>
      <c r="V887">
        <v>0</v>
      </c>
      <c r="W887">
        <v>1264</v>
      </c>
      <c r="X887">
        <v>496</v>
      </c>
      <c r="Y887">
        <v>210</v>
      </c>
      <c r="Z887">
        <v>59</v>
      </c>
      <c r="AA887">
        <v>15</v>
      </c>
      <c r="AB887">
        <v>1212</v>
      </c>
      <c r="AC887">
        <v>423</v>
      </c>
      <c r="AD887">
        <v>202</v>
      </c>
      <c r="AE887">
        <v>50</v>
      </c>
      <c r="AF887">
        <v>5</v>
      </c>
      <c r="AG887">
        <v>247</v>
      </c>
      <c r="AH887">
        <v>33</v>
      </c>
      <c r="AI887">
        <v>11</v>
      </c>
      <c r="AJ887">
        <v>47</v>
      </c>
      <c r="AK887">
        <v>4</v>
      </c>
      <c r="AL887">
        <v>84</v>
      </c>
      <c r="AM887">
        <v>30</v>
      </c>
      <c r="AN887">
        <v>18</v>
      </c>
      <c r="AO887">
        <v>0</v>
      </c>
      <c r="AP887">
        <v>2</v>
      </c>
      <c r="AQ887">
        <v>0</v>
      </c>
      <c r="AR887">
        <v>0</v>
      </c>
      <c r="AS887">
        <v>0</v>
      </c>
      <c r="AT887">
        <v>0</v>
      </c>
      <c r="AU887">
        <v>0</v>
      </c>
      <c r="AV887">
        <v>0</v>
      </c>
      <c r="AW887">
        <v>0</v>
      </c>
      <c r="AX887">
        <v>0</v>
      </c>
      <c r="AY887">
        <v>0</v>
      </c>
      <c r="AZ887">
        <v>0</v>
      </c>
      <c r="BA887">
        <v>0</v>
      </c>
      <c r="BB887">
        <v>0</v>
      </c>
      <c r="BC887">
        <v>0</v>
      </c>
      <c r="BD887">
        <v>0</v>
      </c>
      <c r="BE887">
        <v>0</v>
      </c>
      <c r="BF887">
        <v>0</v>
      </c>
      <c r="BG887" s="20">
        <v>4</v>
      </c>
      <c r="BH887" s="20">
        <v>2</v>
      </c>
      <c r="BI887" s="20">
        <v>156</v>
      </c>
      <c r="BJ887" s="20">
        <v>5</v>
      </c>
      <c r="BK887" s="20">
        <v>406</v>
      </c>
      <c r="BL887" s="20">
        <v>930</v>
      </c>
      <c r="BM887" s="20">
        <v>929</v>
      </c>
      <c r="BN887" s="20">
        <v>175</v>
      </c>
      <c r="BO887" s="20">
        <v>63</v>
      </c>
      <c r="BP887" s="20"/>
      <c r="BQ887" s="20"/>
      <c r="BR887" s="20"/>
      <c r="BS887" s="20"/>
      <c r="BT887" s="20"/>
      <c r="BU887" s="20"/>
      <c r="BV887" s="20"/>
    </row>
    <row r="888" spans="1:74" x14ac:dyDescent="0.25">
      <c r="A888" s="20" t="s">
        <v>449</v>
      </c>
      <c r="B888" s="20" t="s">
        <v>544</v>
      </c>
      <c r="C888" s="20" t="s">
        <v>562</v>
      </c>
      <c r="D888" s="1">
        <v>44542</v>
      </c>
      <c r="E888">
        <v>196</v>
      </c>
      <c r="F888">
        <v>4</v>
      </c>
      <c r="G888">
        <v>1</v>
      </c>
      <c r="H888">
        <v>2</v>
      </c>
      <c r="I888">
        <v>1</v>
      </c>
      <c r="J888">
        <v>105</v>
      </c>
      <c r="K888">
        <v>32</v>
      </c>
      <c r="L888">
        <v>4</v>
      </c>
      <c r="M888">
        <v>1</v>
      </c>
      <c r="N888">
        <v>6</v>
      </c>
      <c r="O888">
        <v>4</v>
      </c>
      <c r="P888">
        <v>1</v>
      </c>
      <c r="Q888">
        <v>0</v>
      </c>
      <c r="R888">
        <v>493</v>
      </c>
      <c r="S888">
        <v>319</v>
      </c>
      <c r="T888">
        <v>73</v>
      </c>
      <c r="U888">
        <v>4</v>
      </c>
      <c r="V888">
        <v>3</v>
      </c>
      <c r="W888">
        <v>1265</v>
      </c>
      <c r="X888">
        <v>546</v>
      </c>
      <c r="Y888">
        <v>209</v>
      </c>
      <c r="Z888">
        <v>58</v>
      </c>
      <c r="AA888">
        <v>15</v>
      </c>
      <c r="AB888">
        <v>1212</v>
      </c>
      <c r="AC888">
        <v>561</v>
      </c>
      <c r="AD888">
        <v>202</v>
      </c>
      <c r="AE888">
        <v>49</v>
      </c>
      <c r="AF888">
        <v>7</v>
      </c>
      <c r="AG888">
        <v>247</v>
      </c>
      <c r="AH888">
        <v>46</v>
      </c>
      <c r="AI888">
        <v>11</v>
      </c>
      <c r="AJ888">
        <v>48</v>
      </c>
      <c r="AK888">
        <v>4</v>
      </c>
      <c r="AL888">
        <v>85</v>
      </c>
      <c r="AM888">
        <v>41</v>
      </c>
      <c r="AN888">
        <v>18</v>
      </c>
      <c r="AO888">
        <v>1</v>
      </c>
      <c r="AP888">
        <v>2</v>
      </c>
      <c r="AQ888">
        <v>0</v>
      </c>
      <c r="AR888">
        <v>0</v>
      </c>
      <c r="AS888">
        <v>0</v>
      </c>
      <c r="AT888">
        <v>0</v>
      </c>
      <c r="AU888">
        <v>0</v>
      </c>
      <c r="AV888">
        <v>0</v>
      </c>
      <c r="AW888">
        <v>0</v>
      </c>
      <c r="AX888">
        <v>0</v>
      </c>
      <c r="AY888">
        <v>0</v>
      </c>
      <c r="AZ888">
        <v>0</v>
      </c>
      <c r="BA888">
        <v>0</v>
      </c>
      <c r="BB888">
        <v>0</v>
      </c>
      <c r="BC888">
        <v>0</v>
      </c>
      <c r="BD888">
        <v>0</v>
      </c>
      <c r="BE888">
        <v>0</v>
      </c>
      <c r="BF888">
        <v>0</v>
      </c>
      <c r="BG888" s="20">
        <v>4</v>
      </c>
      <c r="BH888" s="20">
        <v>2</v>
      </c>
      <c r="BI888" s="20">
        <v>157</v>
      </c>
      <c r="BJ888" s="20">
        <v>5</v>
      </c>
      <c r="BK888" s="20">
        <v>409</v>
      </c>
      <c r="BL888" s="20">
        <v>934</v>
      </c>
      <c r="BM888" s="20">
        <v>932</v>
      </c>
      <c r="BN888" s="20">
        <v>176</v>
      </c>
      <c r="BO888" s="20">
        <v>63</v>
      </c>
      <c r="BP888" s="20"/>
      <c r="BQ888" s="20"/>
      <c r="BR888" s="20"/>
      <c r="BS888" s="20"/>
      <c r="BT888" s="20"/>
      <c r="BU888" s="20"/>
      <c r="BV888" s="20"/>
    </row>
    <row r="889" spans="1:74" x14ac:dyDescent="0.25">
      <c r="A889" s="20" t="s">
        <v>449</v>
      </c>
      <c r="B889" s="20" t="s">
        <v>544</v>
      </c>
      <c r="C889" s="20" t="s">
        <v>562</v>
      </c>
      <c r="D889" s="1">
        <v>44549</v>
      </c>
      <c r="E889">
        <v>196</v>
      </c>
      <c r="F889">
        <v>4</v>
      </c>
      <c r="G889">
        <v>1</v>
      </c>
      <c r="H889">
        <v>1</v>
      </c>
      <c r="I889">
        <v>0</v>
      </c>
      <c r="J889">
        <v>109</v>
      </c>
      <c r="K889">
        <v>32</v>
      </c>
      <c r="L889">
        <v>4</v>
      </c>
      <c r="M889">
        <v>1</v>
      </c>
      <c r="N889">
        <v>6</v>
      </c>
      <c r="O889">
        <v>4</v>
      </c>
      <c r="P889">
        <v>1</v>
      </c>
      <c r="Q889">
        <v>0</v>
      </c>
      <c r="R889">
        <v>493</v>
      </c>
      <c r="S889">
        <v>331</v>
      </c>
      <c r="T889">
        <v>72</v>
      </c>
      <c r="U889">
        <v>4</v>
      </c>
      <c r="V889">
        <v>3</v>
      </c>
      <c r="W889">
        <v>1263</v>
      </c>
      <c r="X889">
        <v>586</v>
      </c>
      <c r="Y889">
        <v>207</v>
      </c>
      <c r="Z889">
        <v>56</v>
      </c>
      <c r="AA889">
        <v>15</v>
      </c>
      <c r="AB889">
        <v>1214</v>
      </c>
      <c r="AC889">
        <v>647</v>
      </c>
      <c r="AD889">
        <v>199</v>
      </c>
      <c r="AE889">
        <v>49</v>
      </c>
      <c r="AF889">
        <v>9</v>
      </c>
      <c r="AG889">
        <v>251</v>
      </c>
      <c r="AH889">
        <v>86</v>
      </c>
      <c r="AI889">
        <v>11</v>
      </c>
      <c r="AJ889">
        <v>48</v>
      </c>
      <c r="AK889">
        <v>5</v>
      </c>
      <c r="AL889">
        <v>85</v>
      </c>
      <c r="AM889">
        <v>52</v>
      </c>
      <c r="AN889">
        <v>19</v>
      </c>
      <c r="AO889">
        <v>1</v>
      </c>
      <c r="AP889">
        <v>1</v>
      </c>
      <c r="AQ889">
        <v>0</v>
      </c>
      <c r="AR889">
        <v>0</v>
      </c>
      <c r="AS889">
        <v>0</v>
      </c>
      <c r="AT889">
        <v>0</v>
      </c>
      <c r="AU889">
        <v>0</v>
      </c>
      <c r="AV889">
        <v>0</v>
      </c>
      <c r="AW889">
        <v>0</v>
      </c>
      <c r="AX889">
        <v>0</v>
      </c>
      <c r="AY889">
        <v>0</v>
      </c>
      <c r="AZ889">
        <v>0</v>
      </c>
      <c r="BA889">
        <v>0</v>
      </c>
      <c r="BB889">
        <v>0</v>
      </c>
      <c r="BC889">
        <v>0</v>
      </c>
      <c r="BD889">
        <v>0</v>
      </c>
      <c r="BE889">
        <v>0</v>
      </c>
      <c r="BF889">
        <v>0</v>
      </c>
      <c r="BG889" s="20">
        <v>4</v>
      </c>
      <c r="BH889" s="20">
        <v>1</v>
      </c>
      <c r="BI889" s="20">
        <v>157</v>
      </c>
      <c r="BJ889" s="20">
        <v>5</v>
      </c>
      <c r="BK889" s="20">
        <v>411</v>
      </c>
      <c r="BL889" s="20">
        <v>934</v>
      </c>
      <c r="BM889" s="20">
        <v>935</v>
      </c>
      <c r="BN889" s="20">
        <v>179</v>
      </c>
      <c r="BO889" s="20">
        <v>63</v>
      </c>
      <c r="BP889" s="20">
        <v>6750</v>
      </c>
      <c r="BQ889" s="20">
        <v>1728</v>
      </c>
      <c r="BR889" s="20">
        <v>0</v>
      </c>
      <c r="BS889" s="20">
        <v>262</v>
      </c>
      <c r="BT889" s="20">
        <v>1568</v>
      </c>
      <c r="BU889" s="20">
        <v>400</v>
      </c>
      <c r="BV889" s="20">
        <v>4278</v>
      </c>
    </row>
    <row r="890" spans="1:74" x14ac:dyDescent="0.25">
      <c r="A890" s="20" t="s">
        <v>449</v>
      </c>
      <c r="B890" s="20" t="s">
        <v>544</v>
      </c>
      <c r="C890" s="20" t="s">
        <v>562</v>
      </c>
      <c r="D890" s="1">
        <v>44558</v>
      </c>
      <c r="E890">
        <v>196</v>
      </c>
      <c r="F890">
        <v>4</v>
      </c>
      <c r="G890">
        <v>2</v>
      </c>
      <c r="H890">
        <v>1</v>
      </c>
      <c r="I890">
        <v>0</v>
      </c>
      <c r="J890">
        <v>116</v>
      </c>
      <c r="K890">
        <v>32</v>
      </c>
      <c r="L890">
        <v>4</v>
      </c>
      <c r="M890">
        <v>1</v>
      </c>
      <c r="N890">
        <v>6</v>
      </c>
      <c r="O890">
        <v>5</v>
      </c>
      <c r="P890">
        <v>1</v>
      </c>
      <c r="Q890">
        <v>0</v>
      </c>
      <c r="R890">
        <v>496</v>
      </c>
      <c r="S890">
        <v>344</v>
      </c>
      <c r="T890">
        <v>72</v>
      </c>
      <c r="U890">
        <v>4</v>
      </c>
      <c r="V890">
        <v>4</v>
      </c>
      <c r="W890">
        <v>1261</v>
      </c>
      <c r="X890">
        <v>635</v>
      </c>
      <c r="Y890">
        <v>207</v>
      </c>
      <c r="Z890">
        <v>56</v>
      </c>
      <c r="AA890">
        <v>15</v>
      </c>
      <c r="AB890">
        <v>1219</v>
      </c>
      <c r="AC890">
        <v>710</v>
      </c>
      <c r="AD890">
        <v>196</v>
      </c>
      <c r="AE890">
        <v>48</v>
      </c>
      <c r="AF890">
        <v>14</v>
      </c>
      <c r="AG890">
        <v>252</v>
      </c>
      <c r="AH890">
        <v>109</v>
      </c>
      <c r="AI890">
        <v>11</v>
      </c>
      <c r="AJ890">
        <v>49</v>
      </c>
      <c r="AK890">
        <v>4</v>
      </c>
      <c r="AL890">
        <v>86</v>
      </c>
      <c r="AM890">
        <v>60</v>
      </c>
      <c r="AN890">
        <v>19</v>
      </c>
      <c r="AO890">
        <v>0</v>
      </c>
      <c r="AP890">
        <v>1</v>
      </c>
      <c r="AQ890">
        <v>0</v>
      </c>
      <c r="AR890">
        <v>0</v>
      </c>
      <c r="AS890">
        <v>0</v>
      </c>
      <c r="AT890">
        <v>0</v>
      </c>
      <c r="AU890">
        <v>0</v>
      </c>
      <c r="AV890">
        <v>0</v>
      </c>
      <c r="AW890">
        <v>0</v>
      </c>
      <c r="AX890">
        <v>0</v>
      </c>
      <c r="AY890">
        <v>0</v>
      </c>
      <c r="AZ890">
        <v>0</v>
      </c>
      <c r="BA890">
        <v>0</v>
      </c>
      <c r="BB890">
        <v>0</v>
      </c>
      <c r="BC890">
        <v>0</v>
      </c>
      <c r="BD890">
        <v>0</v>
      </c>
      <c r="BE890">
        <v>0</v>
      </c>
      <c r="BF890">
        <v>0</v>
      </c>
      <c r="BG890" s="20">
        <v>4</v>
      </c>
      <c r="BH890" s="20">
        <v>1</v>
      </c>
      <c r="BI890" s="20">
        <v>157</v>
      </c>
      <c r="BJ890" s="20">
        <v>5</v>
      </c>
      <c r="BK890" s="20">
        <v>413</v>
      </c>
      <c r="BL890" s="20">
        <v>935</v>
      </c>
      <c r="BM890" s="20">
        <v>939</v>
      </c>
      <c r="BN890" s="20">
        <v>179</v>
      </c>
      <c r="BO890" s="20">
        <v>65</v>
      </c>
      <c r="BP890" s="20">
        <v>6772</v>
      </c>
      <c r="BQ890" s="20">
        <v>2293</v>
      </c>
      <c r="BR890" s="20">
        <v>0</v>
      </c>
      <c r="BS890" s="20">
        <v>260</v>
      </c>
      <c r="BT890" s="20">
        <v>1559</v>
      </c>
      <c r="BU890" s="20">
        <v>413</v>
      </c>
      <c r="BV890" s="20">
        <v>4304</v>
      </c>
    </row>
    <row r="891" spans="1:74" x14ac:dyDescent="0.25">
      <c r="A891" s="20" t="s">
        <v>449</v>
      </c>
      <c r="B891" s="20" t="s">
        <v>544</v>
      </c>
      <c r="C891" s="20" t="s">
        <v>562</v>
      </c>
      <c r="D891" s="1">
        <v>44564</v>
      </c>
      <c r="E891">
        <v>195</v>
      </c>
      <c r="F891">
        <v>4</v>
      </c>
      <c r="G891">
        <v>2</v>
      </c>
      <c r="H891">
        <v>1</v>
      </c>
      <c r="I891">
        <v>0</v>
      </c>
      <c r="J891">
        <v>117</v>
      </c>
      <c r="K891">
        <v>32</v>
      </c>
      <c r="L891">
        <v>4</v>
      </c>
      <c r="M891">
        <v>1</v>
      </c>
      <c r="N891">
        <v>6</v>
      </c>
      <c r="O891">
        <v>5</v>
      </c>
      <c r="P891">
        <v>1</v>
      </c>
      <c r="Q891">
        <v>0</v>
      </c>
      <c r="R891">
        <v>499</v>
      </c>
      <c r="S891">
        <v>349</v>
      </c>
      <c r="T891">
        <v>72</v>
      </c>
      <c r="U891">
        <v>5</v>
      </c>
      <c r="V891">
        <v>3</v>
      </c>
      <c r="W891">
        <v>1259</v>
      </c>
      <c r="X891">
        <v>649</v>
      </c>
      <c r="Y891">
        <v>206</v>
      </c>
      <c r="Z891">
        <v>54</v>
      </c>
      <c r="AA891">
        <v>15</v>
      </c>
      <c r="AB891">
        <v>1219</v>
      </c>
      <c r="AC891">
        <v>729</v>
      </c>
      <c r="AD891">
        <v>196</v>
      </c>
      <c r="AE891">
        <v>48</v>
      </c>
      <c r="AF891">
        <v>14</v>
      </c>
      <c r="AG891">
        <v>253</v>
      </c>
      <c r="AH891">
        <v>114</v>
      </c>
      <c r="AI891">
        <v>11</v>
      </c>
      <c r="AJ891">
        <v>48</v>
      </c>
      <c r="AK891">
        <v>4</v>
      </c>
      <c r="AL891">
        <v>86</v>
      </c>
      <c r="AM891">
        <v>61</v>
      </c>
      <c r="AN891">
        <v>19</v>
      </c>
      <c r="AO891">
        <v>0</v>
      </c>
      <c r="AP891">
        <v>1</v>
      </c>
      <c r="AQ891">
        <v>0</v>
      </c>
      <c r="AR891">
        <v>0</v>
      </c>
      <c r="AS891">
        <v>0</v>
      </c>
      <c r="AT891">
        <v>0</v>
      </c>
      <c r="AU891">
        <v>0</v>
      </c>
      <c r="AV891">
        <v>0</v>
      </c>
      <c r="AW891">
        <v>0</v>
      </c>
      <c r="AX891">
        <v>0</v>
      </c>
      <c r="AY891">
        <v>0</v>
      </c>
      <c r="AZ891">
        <v>0</v>
      </c>
      <c r="BA891">
        <v>0</v>
      </c>
      <c r="BB891">
        <v>0</v>
      </c>
      <c r="BC891">
        <v>0</v>
      </c>
      <c r="BD891">
        <v>0</v>
      </c>
      <c r="BE891">
        <v>0</v>
      </c>
      <c r="BF891">
        <v>0</v>
      </c>
      <c r="BG891" s="20">
        <v>4</v>
      </c>
      <c r="BH891" s="20">
        <v>1</v>
      </c>
      <c r="BI891" s="20">
        <v>156</v>
      </c>
      <c r="BJ891" s="20">
        <v>5</v>
      </c>
      <c r="BK891" s="20">
        <v>416</v>
      </c>
      <c r="BL891" s="20">
        <v>936</v>
      </c>
      <c r="BM891" s="20">
        <v>941</v>
      </c>
      <c r="BN891" s="20">
        <v>181</v>
      </c>
      <c r="BO891" s="20">
        <v>66</v>
      </c>
      <c r="BP891" s="20">
        <v>6773</v>
      </c>
      <c r="BQ891" s="20">
        <v>2430</v>
      </c>
      <c r="BR891" s="20">
        <v>0</v>
      </c>
      <c r="BS891" s="20">
        <v>261</v>
      </c>
      <c r="BT891" s="20">
        <v>1554</v>
      </c>
      <c r="BU891" s="20">
        <v>412</v>
      </c>
      <c r="BV891" s="20">
        <v>4312</v>
      </c>
    </row>
    <row r="892" spans="1:74" x14ac:dyDescent="0.25">
      <c r="A892" s="20" t="s">
        <v>449</v>
      </c>
      <c r="B892" s="20" t="s">
        <v>544</v>
      </c>
      <c r="C892" s="20" t="s">
        <v>562</v>
      </c>
      <c r="D892" s="1">
        <v>44570</v>
      </c>
      <c r="E892">
        <v>194</v>
      </c>
      <c r="F892">
        <v>4</v>
      </c>
      <c r="G892">
        <v>2</v>
      </c>
      <c r="H892">
        <v>1</v>
      </c>
      <c r="I892">
        <v>0</v>
      </c>
      <c r="J892">
        <v>120</v>
      </c>
      <c r="K892">
        <v>31</v>
      </c>
      <c r="L892">
        <v>4</v>
      </c>
      <c r="M892">
        <v>1</v>
      </c>
      <c r="N892">
        <v>6</v>
      </c>
      <c r="O892">
        <v>5</v>
      </c>
      <c r="P892">
        <v>1</v>
      </c>
      <c r="Q892">
        <v>0</v>
      </c>
      <c r="R892">
        <v>498</v>
      </c>
      <c r="S892">
        <v>352</v>
      </c>
      <c r="T892">
        <v>71</v>
      </c>
      <c r="U892">
        <v>5</v>
      </c>
      <c r="V892">
        <v>3</v>
      </c>
      <c r="W892">
        <v>1258</v>
      </c>
      <c r="X892">
        <v>676</v>
      </c>
      <c r="Y892">
        <v>204</v>
      </c>
      <c r="Z892">
        <v>54</v>
      </c>
      <c r="AA892">
        <v>15</v>
      </c>
      <c r="AB892">
        <v>1219</v>
      </c>
      <c r="AC892">
        <v>744</v>
      </c>
      <c r="AD892">
        <v>194</v>
      </c>
      <c r="AE892">
        <v>48</v>
      </c>
      <c r="AF892">
        <v>14</v>
      </c>
      <c r="AG892">
        <v>254</v>
      </c>
      <c r="AH892">
        <v>125</v>
      </c>
      <c r="AI892">
        <v>11</v>
      </c>
      <c r="AJ892">
        <v>48</v>
      </c>
      <c r="AK892">
        <v>4</v>
      </c>
      <c r="AL892">
        <v>87</v>
      </c>
      <c r="AM892">
        <v>61</v>
      </c>
      <c r="AN892">
        <v>20</v>
      </c>
      <c r="AO892">
        <v>0</v>
      </c>
      <c r="AP892">
        <v>1</v>
      </c>
      <c r="AQ892">
        <v>0</v>
      </c>
      <c r="AR892">
        <v>0</v>
      </c>
      <c r="AS892">
        <v>0</v>
      </c>
      <c r="AT892">
        <v>0</v>
      </c>
      <c r="AU892">
        <v>0</v>
      </c>
      <c r="AV892">
        <v>0</v>
      </c>
      <c r="AW892">
        <v>0</v>
      </c>
      <c r="AX892">
        <v>0</v>
      </c>
      <c r="AY892">
        <v>0</v>
      </c>
      <c r="AZ892">
        <v>0</v>
      </c>
      <c r="BA892">
        <v>0</v>
      </c>
      <c r="BB892">
        <v>0</v>
      </c>
      <c r="BC892">
        <v>0</v>
      </c>
      <c r="BD892">
        <v>0</v>
      </c>
      <c r="BE892">
        <v>0</v>
      </c>
      <c r="BF892">
        <v>0</v>
      </c>
      <c r="BG892" s="20">
        <v>4</v>
      </c>
      <c r="BH892" s="20">
        <v>1</v>
      </c>
      <c r="BI892" s="20">
        <v>156</v>
      </c>
      <c r="BJ892" s="20">
        <v>5</v>
      </c>
      <c r="BK892" s="20">
        <v>416</v>
      </c>
      <c r="BL892" s="20">
        <v>935</v>
      </c>
      <c r="BM892" s="20">
        <v>943</v>
      </c>
      <c r="BN892" s="20">
        <v>183</v>
      </c>
      <c r="BO892" s="20">
        <v>66</v>
      </c>
      <c r="BP892" s="20">
        <v>6774</v>
      </c>
      <c r="BQ892" s="20">
        <v>2629</v>
      </c>
      <c r="BR892" s="20">
        <v>0</v>
      </c>
      <c r="BS892" s="20">
        <v>258</v>
      </c>
      <c r="BT892" s="20">
        <v>1551</v>
      </c>
      <c r="BU892" s="20">
        <v>408</v>
      </c>
      <c r="BV892" s="20">
        <v>4336</v>
      </c>
    </row>
    <row r="893" spans="1:74" x14ac:dyDescent="0.25">
      <c r="A893" s="20" t="s">
        <v>449</v>
      </c>
      <c r="B893" s="20" t="s">
        <v>544</v>
      </c>
      <c r="C893" s="20" t="s">
        <v>562</v>
      </c>
      <c r="D893" s="1">
        <v>44577</v>
      </c>
      <c r="E893">
        <v>194</v>
      </c>
      <c r="F893">
        <v>4</v>
      </c>
      <c r="G893">
        <v>2</v>
      </c>
      <c r="H893">
        <v>1</v>
      </c>
      <c r="I893">
        <v>0</v>
      </c>
      <c r="J893">
        <v>122</v>
      </c>
      <c r="K893">
        <v>31</v>
      </c>
      <c r="L893">
        <v>4</v>
      </c>
      <c r="M893">
        <v>1</v>
      </c>
      <c r="N893">
        <v>6</v>
      </c>
      <c r="O893">
        <v>5</v>
      </c>
      <c r="P893">
        <v>1</v>
      </c>
      <c r="Q893">
        <v>0</v>
      </c>
      <c r="R893">
        <v>504</v>
      </c>
      <c r="S893">
        <v>354</v>
      </c>
      <c r="T893">
        <v>71</v>
      </c>
      <c r="U893">
        <v>6</v>
      </c>
      <c r="V893">
        <v>6</v>
      </c>
      <c r="W893">
        <v>1256</v>
      </c>
      <c r="X893">
        <v>685</v>
      </c>
      <c r="Y893">
        <v>201</v>
      </c>
      <c r="Z893">
        <v>53</v>
      </c>
      <c r="AA893">
        <v>15</v>
      </c>
      <c r="AB893">
        <v>1225</v>
      </c>
      <c r="AC893">
        <v>758</v>
      </c>
      <c r="AD893">
        <v>194</v>
      </c>
      <c r="AE893">
        <v>49</v>
      </c>
      <c r="AF893">
        <v>16</v>
      </c>
      <c r="AG893">
        <v>258</v>
      </c>
      <c r="AH893">
        <v>127</v>
      </c>
      <c r="AI893">
        <v>12</v>
      </c>
      <c r="AJ893">
        <v>49</v>
      </c>
      <c r="AK893">
        <v>4</v>
      </c>
      <c r="AL893">
        <v>87</v>
      </c>
      <c r="AM893">
        <v>61</v>
      </c>
      <c r="AN893">
        <v>20</v>
      </c>
      <c r="AO893">
        <v>0</v>
      </c>
      <c r="AP893">
        <v>1</v>
      </c>
      <c r="AQ893">
        <v>0</v>
      </c>
      <c r="AR893">
        <v>0</v>
      </c>
      <c r="AS893">
        <v>0</v>
      </c>
      <c r="AT893">
        <v>0</v>
      </c>
      <c r="AU893">
        <v>0</v>
      </c>
      <c r="AV893">
        <v>0</v>
      </c>
      <c r="AW893">
        <v>0</v>
      </c>
      <c r="AX893">
        <v>0</v>
      </c>
      <c r="AY893">
        <v>0</v>
      </c>
      <c r="AZ893">
        <v>0</v>
      </c>
      <c r="BA893">
        <v>0</v>
      </c>
      <c r="BB893">
        <v>0</v>
      </c>
      <c r="BC893">
        <v>0</v>
      </c>
      <c r="BD893">
        <v>0</v>
      </c>
      <c r="BE893">
        <v>0</v>
      </c>
      <c r="BF893">
        <v>0</v>
      </c>
      <c r="BG893" s="20">
        <v>4</v>
      </c>
      <c r="BH893" s="20">
        <v>1</v>
      </c>
      <c r="BI893" s="20">
        <v>156</v>
      </c>
      <c r="BJ893" s="20">
        <v>5</v>
      </c>
      <c r="BK893" s="20">
        <v>418</v>
      </c>
      <c r="BL893" s="20">
        <v>940</v>
      </c>
      <c r="BM893" s="20">
        <v>946</v>
      </c>
      <c r="BN893" s="20">
        <v>184</v>
      </c>
      <c r="BO893" s="20">
        <v>66</v>
      </c>
      <c r="BP893" s="20">
        <v>6816</v>
      </c>
      <c r="BQ893" s="20">
        <v>2745</v>
      </c>
      <c r="BR893" s="20">
        <v>0</v>
      </c>
      <c r="BS893" s="20">
        <v>258</v>
      </c>
      <c r="BT893" s="20">
        <v>1544</v>
      </c>
      <c r="BU893" s="20">
        <v>437</v>
      </c>
      <c r="BV893" s="20">
        <v>4352</v>
      </c>
    </row>
    <row r="894" spans="1:74" x14ac:dyDescent="0.25">
      <c r="A894" s="20" t="s">
        <v>449</v>
      </c>
      <c r="B894" s="20" t="s">
        <v>544</v>
      </c>
      <c r="C894" s="20" t="s">
        <v>562</v>
      </c>
      <c r="D894" s="1">
        <v>44584</v>
      </c>
      <c r="E894">
        <v>195</v>
      </c>
      <c r="F894">
        <v>4</v>
      </c>
      <c r="G894">
        <v>2</v>
      </c>
      <c r="H894">
        <v>1</v>
      </c>
      <c r="I894">
        <v>0</v>
      </c>
      <c r="J894">
        <v>124</v>
      </c>
      <c r="K894">
        <v>31</v>
      </c>
      <c r="L894">
        <v>4</v>
      </c>
      <c r="M894">
        <v>1</v>
      </c>
      <c r="N894">
        <v>6</v>
      </c>
      <c r="O894">
        <v>5</v>
      </c>
      <c r="P894">
        <v>1</v>
      </c>
      <c r="Q894">
        <v>0</v>
      </c>
      <c r="R894">
        <v>503</v>
      </c>
      <c r="S894">
        <v>357</v>
      </c>
      <c r="T894">
        <v>70</v>
      </c>
      <c r="U894">
        <v>8</v>
      </c>
      <c r="V894">
        <v>2</v>
      </c>
      <c r="W894">
        <v>1249</v>
      </c>
      <c r="X894">
        <v>689</v>
      </c>
      <c r="Y894">
        <v>199</v>
      </c>
      <c r="Z894">
        <v>51</v>
      </c>
      <c r="AA894">
        <v>15</v>
      </c>
      <c r="AB894">
        <v>1226</v>
      </c>
      <c r="AC894">
        <v>765</v>
      </c>
      <c r="AD894">
        <v>193</v>
      </c>
      <c r="AE894">
        <v>49</v>
      </c>
      <c r="AF894">
        <v>16</v>
      </c>
      <c r="AG894">
        <v>260</v>
      </c>
      <c r="AH894">
        <v>131</v>
      </c>
      <c r="AI894">
        <v>13</v>
      </c>
      <c r="AJ894">
        <v>49</v>
      </c>
      <c r="AK894">
        <v>4</v>
      </c>
      <c r="AL894">
        <v>90</v>
      </c>
      <c r="AM894">
        <v>61</v>
      </c>
      <c r="AN894">
        <v>21</v>
      </c>
      <c r="AO894">
        <v>1</v>
      </c>
      <c r="AP894">
        <v>1</v>
      </c>
      <c r="AQ894">
        <v>0</v>
      </c>
      <c r="AR894">
        <v>0</v>
      </c>
      <c r="AS894">
        <v>0</v>
      </c>
      <c r="AT894">
        <v>0</v>
      </c>
      <c r="AU894">
        <v>0</v>
      </c>
      <c r="AV894">
        <v>0</v>
      </c>
      <c r="AW894">
        <v>0</v>
      </c>
      <c r="AX894">
        <v>0</v>
      </c>
      <c r="AY894">
        <v>0</v>
      </c>
      <c r="AZ894">
        <v>0</v>
      </c>
      <c r="BA894">
        <v>0</v>
      </c>
      <c r="BB894">
        <v>0</v>
      </c>
      <c r="BC894">
        <v>0</v>
      </c>
      <c r="BD894">
        <v>0</v>
      </c>
      <c r="BE894">
        <v>0</v>
      </c>
      <c r="BF894">
        <v>0</v>
      </c>
      <c r="BG894" s="20">
        <v>4</v>
      </c>
      <c r="BH894" s="20">
        <v>1</v>
      </c>
      <c r="BI894" s="20">
        <v>158</v>
      </c>
      <c r="BJ894" s="20">
        <v>5</v>
      </c>
      <c r="BK894" s="20">
        <v>420</v>
      </c>
      <c r="BL894" s="20">
        <v>940</v>
      </c>
      <c r="BM894" s="20">
        <v>947</v>
      </c>
      <c r="BN894" s="20">
        <v>186</v>
      </c>
      <c r="BO894" s="20">
        <v>66</v>
      </c>
      <c r="BP894" s="20">
        <v>6822</v>
      </c>
      <c r="BQ894" s="20">
        <v>2822</v>
      </c>
      <c r="BR894" s="20">
        <v>0</v>
      </c>
      <c r="BS894" s="20">
        <v>258</v>
      </c>
      <c r="BT894" s="20">
        <v>1544</v>
      </c>
      <c r="BU894" s="20">
        <v>432</v>
      </c>
      <c r="BV894" s="20">
        <v>4362</v>
      </c>
    </row>
    <row r="895" spans="1:74" x14ac:dyDescent="0.25">
      <c r="A895" s="20" t="s">
        <v>449</v>
      </c>
      <c r="B895" s="20" t="s">
        <v>544</v>
      </c>
      <c r="C895" s="20" t="s">
        <v>562</v>
      </c>
      <c r="D895" s="1">
        <v>44591</v>
      </c>
      <c r="E895">
        <v>196</v>
      </c>
      <c r="F895">
        <v>4</v>
      </c>
      <c r="G895">
        <v>2</v>
      </c>
      <c r="H895">
        <v>1</v>
      </c>
      <c r="I895">
        <v>0</v>
      </c>
      <c r="J895">
        <v>128</v>
      </c>
      <c r="K895">
        <v>31</v>
      </c>
      <c r="L895">
        <v>4</v>
      </c>
      <c r="M895">
        <v>1</v>
      </c>
      <c r="N895">
        <v>6</v>
      </c>
      <c r="O895">
        <v>5</v>
      </c>
      <c r="P895">
        <v>1</v>
      </c>
      <c r="Q895">
        <v>0</v>
      </c>
      <c r="R895">
        <v>502</v>
      </c>
      <c r="S895">
        <v>360</v>
      </c>
      <c r="T895">
        <v>70</v>
      </c>
      <c r="U895">
        <v>4</v>
      </c>
      <c r="V895">
        <v>1</v>
      </c>
      <c r="W895">
        <v>1262</v>
      </c>
      <c r="X895">
        <v>706</v>
      </c>
      <c r="Y895">
        <v>198</v>
      </c>
      <c r="Z895">
        <v>51</v>
      </c>
      <c r="AA895">
        <v>14</v>
      </c>
      <c r="AB895">
        <v>1225</v>
      </c>
      <c r="AC895">
        <v>774</v>
      </c>
      <c r="AD895">
        <v>193</v>
      </c>
      <c r="AE895">
        <v>50</v>
      </c>
      <c r="AF895">
        <v>8</v>
      </c>
      <c r="AG895">
        <v>263</v>
      </c>
      <c r="AH895">
        <v>137</v>
      </c>
      <c r="AI895">
        <v>13</v>
      </c>
      <c r="AJ895">
        <v>49</v>
      </c>
      <c r="AK895">
        <v>4</v>
      </c>
      <c r="AL895">
        <v>91</v>
      </c>
      <c r="AM895">
        <v>61</v>
      </c>
      <c r="AN895">
        <v>22</v>
      </c>
      <c r="AO895">
        <v>1</v>
      </c>
      <c r="AP895">
        <v>1</v>
      </c>
      <c r="AQ895">
        <v>0</v>
      </c>
      <c r="AR895">
        <v>0</v>
      </c>
      <c r="AS895">
        <v>0</v>
      </c>
      <c r="AT895">
        <v>0</v>
      </c>
      <c r="AU895">
        <v>0</v>
      </c>
      <c r="AV895">
        <v>0</v>
      </c>
      <c r="AW895">
        <v>0</v>
      </c>
      <c r="AX895">
        <v>0</v>
      </c>
      <c r="AY895">
        <v>0</v>
      </c>
      <c r="AZ895">
        <v>0</v>
      </c>
      <c r="BA895">
        <v>0</v>
      </c>
      <c r="BB895">
        <v>0</v>
      </c>
      <c r="BC895">
        <v>0</v>
      </c>
      <c r="BD895">
        <v>0</v>
      </c>
      <c r="BE895">
        <v>0</v>
      </c>
      <c r="BF895">
        <v>0</v>
      </c>
      <c r="BG895" s="20">
        <v>4</v>
      </c>
      <c r="BH895" s="20">
        <v>1</v>
      </c>
      <c r="BI895" s="20">
        <v>159</v>
      </c>
      <c r="BJ895" s="20">
        <v>5</v>
      </c>
      <c r="BK895" s="20">
        <v>424</v>
      </c>
      <c r="BL895" s="20">
        <v>953</v>
      </c>
      <c r="BM895" s="20">
        <v>953</v>
      </c>
      <c r="BN895" s="20">
        <v>190</v>
      </c>
      <c r="BO895" s="20">
        <v>66</v>
      </c>
      <c r="BP895" s="20">
        <v>6803</v>
      </c>
      <c r="BQ895" s="20">
        <v>2917</v>
      </c>
      <c r="BR895" s="20">
        <v>0</v>
      </c>
      <c r="BS895" s="20">
        <v>259</v>
      </c>
      <c r="BT895" s="20">
        <v>1533</v>
      </c>
      <c r="BU895" s="20">
        <v>383</v>
      </c>
      <c r="BV895" s="20">
        <v>4418</v>
      </c>
    </row>
    <row r="896" spans="1:74" x14ac:dyDescent="0.25">
      <c r="A896" s="20" t="s">
        <v>449</v>
      </c>
      <c r="B896" s="20" t="s">
        <v>544</v>
      </c>
      <c r="C896" s="20" t="s">
        <v>562</v>
      </c>
      <c r="D896" s="1">
        <v>44599</v>
      </c>
      <c r="E896">
        <v>197</v>
      </c>
      <c r="F896">
        <v>4</v>
      </c>
      <c r="G896">
        <v>2</v>
      </c>
      <c r="H896">
        <v>1</v>
      </c>
      <c r="I896">
        <v>0</v>
      </c>
      <c r="J896">
        <v>129</v>
      </c>
      <c r="K896">
        <v>31</v>
      </c>
      <c r="L896">
        <v>4</v>
      </c>
      <c r="M896">
        <v>1</v>
      </c>
      <c r="N896">
        <v>6</v>
      </c>
      <c r="O896">
        <v>5</v>
      </c>
      <c r="P896">
        <v>1</v>
      </c>
      <c r="Q896">
        <v>0</v>
      </c>
      <c r="R896">
        <v>503</v>
      </c>
      <c r="S896">
        <v>361</v>
      </c>
      <c r="T896">
        <v>70</v>
      </c>
      <c r="U896">
        <v>5</v>
      </c>
      <c r="V896">
        <v>1</v>
      </c>
      <c r="W896">
        <v>1273</v>
      </c>
      <c r="X896">
        <v>725</v>
      </c>
      <c r="Y896">
        <v>198</v>
      </c>
      <c r="Z896">
        <v>50</v>
      </c>
      <c r="AA896">
        <v>14</v>
      </c>
      <c r="AB896">
        <v>1231</v>
      </c>
      <c r="AC896">
        <v>780</v>
      </c>
      <c r="AD896">
        <v>192</v>
      </c>
      <c r="AE896">
        <v>50</v>
      </c>
      <c r="AF896">
        <v>9</v>
      </c>
      <c r="AG896">
        <v>263</v>
      </c>
      <c r="AH896">
        <v>137</v>
      </c>
      <c r="AI896">
        <v>13</v>
      </c>
      <c r="AJ896">
        <v>49</v>
      </c>
      <c r="AK896">
        <v>5</v>
      </c>
      <c r="AL896">
        <v>93</v>
      </c>
      <c r="AM896">
        <v>61</v>
      </c>
      <c r="AN896">
        <v>22</v>
      </c>
      <c r="AO896">
        <v>2</v>
      </c>
      <c r="AP896">
        <v>1</v>
      </c>
      <c r="AQ896">
        <v>0</v>
      </c>
      <c r="AR896">
        <v>0</v>
      </c>
      <c r="AS896">
        <v>0</v>
      </c>
      <c r="AT896">
        <v>0</v>
      </c>
      <c r="AU896">
        <v>0</v>
      </c>
      <c r="AV896">
        <v>0</v>
      </c>
      <c r="AW896">
        <v>0</v>
      </c>
      <c r="AX896">
        <v>0</v>
      </c>
      <c r="AY896">
        <v>0</v>
      </c>
      <c r="AZ896">
        <v>0</v>
      </c>
      <c r="BA896">
        <v>0</v>
      </c>
      <c r="BB896">
        <v>0</v>
      </c>
      <c r="BC896">
        <v>0</v>
      </c>
      <c r="BD896">
        <v>0</v>
      </c>
      <c r="BE896">
        <v>0</v>
      </c>
      <c r="BF896">
        <v>0</v>
      </c>
      <c r="BG896" s="20">
        <v>4</v>
      </c>
      <c r="BH896" s="20">
        <v>1</v>
      </c>
      <c r="BI896" s="20">
        <v>160</v>
      </c>
      <c r="BJ896" s="20">
        <v>5</v>
      </c>
      <c r="BK896" s="20">
        <v>424</v>
      </c>
      <c r="BL896" s="20">
        <v>970</v>
      </c>
      <c r="BM896" s="20">
        <v>958</v>
      </c>
      <c r="BN896" s="20">
        <v>189</v>
      </c>
      <c r="BO896" s="20">
        <v>68</v>
      </c>
      <c r="BP896" s="20">
        <v>6839</v>
      </c>
      <c r="BQ896" s="20">
        <v>2982</v>
      </c>
      <c r="BR896" s="20">
        <v>0</v>
      </c>
      <c r="BS896" s="20">
        <v>259</v>
      </c>
      <c r="BT896" s="20">
        <v>1529</v>
      </c>
      <c r="BU896" s="20">
        <v>388</v>
      </c>
      <c r="BV896" s="20">
        <v>4441</v>
      </c>
    </row>
    <row r="897" spans="1:74" x14ac:dyDescent="0.25">
      <c r="A897" s="20" t="s">
        <v>449</v>
      </c>
      <c r="B897" s="20" t="s">
        <v>544</v>
      </c>
      <c r="C897" s="20" t="s">
        <v>562</v>
      </c>
      <c r="D897" s="1">
        <v>44606</v>
      </c>
      <c r="E897">
        <v>198</v>
      </c>
      <c r="F897">
        <v>4</v>
      </c>
      <c r="G897">
        <v>2</v>
      </c>
      <c r="H897">
        <v>1</v>
      </c>
      <c r="I897">
        <v>0</v>
      </c>
      <c r="J897">
        <v>131</v>
      </c>
      <c r="K897">
        <v>31</v>
      </c>
      <c r="L897">
        <v>4</v>
      </c>
      <c r="M897">
        <v>1</v>
      </c>
      <c r="N897">
        <v>6</v>
      </c>
      <c r="O897">
        <v>5</v>
      </c>
      <c r="P897">
        <v>1</v>
      </c>
      <c r="Q897">
        <v>0</v>
      </c>
      <c r="R897">
        <v>506</v>
      </c>
      <c r="S897">
        <v>364</v>
      </c>
      <c r="T897">
        <v>70</v>
      </c>
      <c r="U897">
        <v>5</v>
      </c>
      <c r="V897">
        <v>2</v>
      </c>
      <c r="W897">
        <v>1274</v>
      </c>
      <c r="X897">
        <v>736</v>
      </c>
      <c r="Y897">
        <v>195</v>
      </c>
      <c r="Z897">
        <v>49</v>
      </c>
      <c r="AA897">
        <v>14</v>
      </c>
      <c r="AB897">
        <v>1237</v>
      </c>
      <c r="AC897">
        <v>782</v>
      </c>
      <c r="AD897">
        <v>193</v>
      </c>
      <c r="AE897">
        <v>52</v>
      </c>
      <c r="AF897">
        <v>13</v>
      </c>
      <c r="AG897">
        <v>262</v>
      </c>
      <c r="AH897">
        <v>140</v>
      </c>
      <c r="AI897">
        <v>13</v>
      </c>
      <c r="AJ897">
        <v>49</v>
      </c>
      <c r="AK897">
        <v>5</v>
      </c>
      <c r="AL897">
        <v>93</v>
      </c>
      <c r="AM897">
        <v>61</v>
      </c>
      <c r="AN897">
        <v>22</v>
      </c>
      <c r="AO897">
        <v>2</v>
      </c>
      <c r="AP897">
        <v>0</v>
      </c>
      <c r="AQ897">
        <v>0</v>
      </c>
      <c r="AR897">
        <v>0</v>
      </c>
      <c r="AS897">
        <v>0</v>
      </c>
      <c r="AT897">
        <v>0</v>
      </c>
      <c r="AU897">
        <v>0</v>
      </c>
      <c r="AV897">
        <v>0</v>
      </c>
      <c r="AW897">
        <v>0</v>
      </c>
      <c r="AX897">
        <v>0</v>
      </c>
      <c r="AY897">
        <v>0</v>
      </c>
      <c r="AZ897">
        <v>0</v>
      </c>
      <c r="BA897">
        <v>0</v>
      </c>
      <c r="BB897">
        <v>0</v>
      </c>
      <c r="BC897">
        <v>0</v>
      </c>
      <c r="BD897">
        <v>0</v>
      </c>
      <c r="BE897">
        <v>0</v>
      </c>
      <c r="BF897">
        <v>0</v>
      </c>
      <c r="BG897" s="20">
        <v>4</v>
      </c>
      <c r="BH897" s="20">
        <v>1</v>
      </c>
      <c r="BI897" s="20">
        <v>161</v>
      </c>
      <c r="BJ897" s="20">
        <v>5</v>
      </c>
      <c r="BK897" s="20">
        <v>426</v>
      </c>
      <c r="BL897" s="20">
        <v>977</v>
      </c>
      <c r="BM897" s="20">
        <v>957</v>
      </c>
      <c r="BN897" s="20">
        <v>188</v>
      </c>
      <c r="BO897" s="20">
        <v>68</v>
      </c>
      <c r="BP897" s="20">
        <v>6856</v>
      </c>
      <c r="BQ897" s="20">
        <v>3025</v>
      </c>
      <c r="BR897" s="20">
        <v>0</v>
      </c>
      <c r="BS897" s="20">
        <v>260</v>
      </c>
      <c r="BT897" s="20">
        <v>1533</v>
      </c>
      <c r="BU897" s="20">
        <v>400</v>
      </c>
      <c r="BV897" s="20">
        <v>4444</v>
      </c>
    </row>
    <row r="898" spans="1:74" x14ac:dyDescent="0.25">
      <c r="A898" s="20" t="s">
        <v>449</v>
      </c>
      <c r="B898" s="20" t="s">
        <v>544</v>
      </c>
      <c r="C898" s="20" t="s">
        <v>563</v>
      </c>
      <c r="D898" s="1">
        <v>44493</v>
      </c>
      <c r="E898">
        <v>144</v>
      </c>
      <c r="F898">
        <v>2</v>
      </c>
      <c r="G898">
        <v>1</v>
      </c>
      <c r="H898">
        <v>0</v>
      </c>
      <c r="I898">
        <v>0</v>
      </c>
      <c r="J898">
        <v>46</v>
      </c>
      <c r="K898">
        <v>10</v>
      </c>
      <c r="L898">
        <v>16</v>
      </c>
      <c r="M898">
        <v>2</v>
      </c>
      <c r="N898">
        <v>1</v>
      </c>
      <c r="O898">
        <v>0</v>
      </c>
      <c r="P898">
        <v>0</v>
      </c>
      <c r="Q898">
        <v>0</v>
      </c>
      <c r="R898">
        <v>237</v>
      </c>
      <c r="S898">
        <v>0</v>
      </c>
      <c r="T898">
        <v>77</v>
      </c>
      <c r="U898">
        <v>6</v>
      </c>
      <c r="V898">
        <v>2</v>
      </c>
      <c r="W898">
        <v>1104</v>
      </c>
      <c r="X898">
        <v>0</v>
      </c>
      <c r="Y898">
        <v>50</v>
      </c>
      <c r="Z898">
        <v>155</v>
      </c>
      <c r="AA898">
        <v>17</v>
      </c>
      <c r="AB898">
        <v>725</v>
      </c>
      <c r="AC898">
        <v>21</v>
      </c>
      <c r="AD898">
        <v>27</v>
      </c>
      <c r="AE898">
        <v>101</v>
      </c>
      <c r="AF898">
        <v>27</v>
      </c>
      <c r="AG898">
        <v>392</v>
      </c>
      <c r="AH898">
        <v>0</v>
      </c>
      <c r="AI898">
        <v>7</v>
      </c>
      <c r="AJ898">
        <v>43</v>
      </c>
      <c r="AK898">
        <v>5</v>
      </c>
      <c r="AL898">
        <v>38</v>
      </c>
      <c r="AM898">
        <v>0</v>
      </c>
      <c r="AN898">
        <v>1</v>
      </c>
      <c r="AO898">
        <v>2</v>
      </c>
      <c r="AP898">
        <v>0</v>
      </c>
      <c r="AQ898">
        <v>0</v>
      </c>
      <c r="AR898">
        <v>0</v>
      </c>
      <c r="AS898">
        <v>0</v>
      </c>
      <c r="AT898">
        <v>0</v>
      </c>
      <c r="AU898">
        <v>0</v>
      </c>
      <c r="AV898">
        <v>0</v>
      </c>
      <c r="AW898">
        <v>0</v>
      </c>
      <c r="AX898">
        <v>0</v>
      </c>
      <c r="AY898">
        <v>0</v>
      </c>
      <c r="AZ898">
        <v>1</v>
      </c>
      <c r="BA898">
        <v>0</v>
      </c>
      <c r="BB898">
        <v>26</v>
      </c>
      <c r="BC898">
        <v>40</v>
      </c>
      <c r="BD898">
        <v>0</v>
      </c>
      <c r="BE898">
        <v>2</v>
      </c>
      <c r="BF898">
        <v>4</v>
      </c>
      <c r="BG898" s="20"/>
      <c r="BH898" s="20"/>
      <c r="BI898" s="20"/>
      <c r="BJ898" s="20"/>
      <c r="BK898" s="20"/>
      <c r="BL898" s="20"/>
      <c r="BM898" s="20"/>
      <c r="BN898" s="20"/>
      <c r="BO898" s="20"/>
      <c r="BP898" s="20"/>
      <c r="BQ898" s="20"/>
      <c r="BR898" s="20"/>
      <c r="BS898" s="20"/>
      <c r="BT898" s="20"/>
      <c r="BU898" s="20"/>
      <c r="BV898" s="20"/>
    </row>
    <row r="899" spans="1:74" x14ac:dyDescent="0.25">
      <c r="A899" s="20" t="s">
        <v>449</v>
      </c>
      <c r="B899" s="20" t="s">
        <v>544</v>
      </c>
      <c r="C899" s="20" t="s">
        <v>563</v>
      </c>
      <c r="D899" s="1">
        <v>44500</v>
      </c>
      <c r="E899">
        <v>146</v>
      </c>
      <c r="F899">
        <v>2</v>
      </c>
      <c r="G899">
        <v>1</v>
      </c>
      <c r="H899">
        <v>0</v>
      </c>
      <c r="I899">
        <v>0</v>
      </c>
      <c r="J899">
        <v>51</v>
      </c>
      <c r="K899">
        <v>10</v>
      </c>
      <c r="L899">
        <v>16</v>
      </c>
      <c r="M899">
        <v>2</v>
      </c>
      <c r="N899">
        <v>1</v>
      </c>
      <c r="O899">
        <v>0</v>
      </c>
      <c r="P899">
        <v>0</v>
      </c>
      <c r="Q899">
        <v>0</v>
      </c>
      <c r="R899">
        <v>239</v>
      </c>
      <c r="S899">
        <v>0</v>
      </c>
      <c r="T899">
        <v>100</v>
      </c>
      <c r="U899">
        <v>6</v>
      </c>
      <c r="V899">
        <v>4</v>
      </c>
      <c r="W899">
        <v>1118</v>
      </c>
      <c r="X899">
        <v>0</v>
      </c>
      <c r="Y899">
        <v>141</v>
      </c>
      <c r="Z899">
        <v>156</v>
      </c>
      <c r="AA899">
        <v>16</v>
      </c>
      <c r="AB899">
        <v>727</v>
      </c>
      <c r="AC899">
        <v>40</v>
      </c>
      <c r="AD899">
        <v>27</v>
      </c>
      <c r="AE899">
        <v>101</v>
      </c>
      <c r="AF899">
        <v>26</v>
      </c>
      <c r="AG899">
        <v>398</v>
      </c>
      <c r="AH899">
        <v>0</v>
      </c>
      <c r="AI899">
        <v>12</v>
      </c>
      <c r="AJ899">
        <v>43</v>
      </c>
      <c r="AK899">
        <v>5</v>
      </c>
      <c r="AL899">
        <v>38</v>
      </c>
      <c r="AM899">
        <v>0</v>
      </c>
      <c r="AN899">
        <v>3</v>
      </c>
      <c r="AO899">
        <v>2</v>
      </c>
      <c r="AP899">
        <v>0</v>
      </c>
      <c r="AQ899">
        <v>0</v>
      </c>
      <c r="AR899">
        <v>0</v>
      </c>
      <c r="AS899">
        <v>0</v>
      </c>
      <c r="AT899">
        <v>0</v>
      </c>
      <c r="AU899">
        <v>0</v>
      </c>
      <c r="AV899">
        <v>0</v>
      </c>
      <c r="AW899">
        <v>0</v>
      </c>
      <c r="AX899">
        <v>0</v>
      </c>
      <c r="AY899">
        <v>0</v>
      </c>
      <c r="AZ899">
        <v>1</v>
      </c>
      <c r="BA899">
        <v>0</v>
      </c>
      <c r="BB899">
        <v>26</v>
      </c>
      <c r="BC899">
        <v>39</v>
      </c>
      <c r="BD899">
        <v>0</v>
      </c>
      <c r="BE899">
        <v>2</v>
      </c>
      <c r="BF899">
        <v>4</v>
      </c>
      <c r="BG899" s="20"/>
      <c r="BH899" s="20"/>
      <c r="BI899" s="20"/>
      <c r="BJ899" s="20"/>
      <c r="BK899" s="20"/>
      <c r="BL899" s="20"/>
      <c r="BM899" s="20"/>
      <c r="BN899" s="20"/>
      <c r="BO899" s="20"/>
      <c r="BP899" s="20"/>
      <c r="BQ899" s="20"/>
      <c r="BR899" s="20"/>
      <c r="BS899" s="20"/>
      <c r="BT899" s="20"/>
      <c r="BU899" s="20"/>
      <c r="BV899" s="20"/>
    </row>
    <row r="900" spans="1:74" x14ac:dyDescent="0.25">
      <c r="A900" s="20" t="s">
        <v>449</v>
      </c>
      <c r="B900" s="20" t="s">
        <v>544</v>
      </c>
      <c r="C900" s="20" t="s">
        <v>563</v>
      </c>
      <c r="D900" s="1">
        <v>44507</v>
      </c>
      <c r="E900">
        <v>148</v>
      </c>
      <c r="F900">
        <v>2</v>
      </c>
      <c r="G900">
        <v>1</v>
      </c>
      <c r="H900">
        <v>0</v>
      </c>
      <c r="I900">
        <v>0</v>
      </c>
      <c r="J900">
        <v>57</v>
      </c>
      <c r="K900">
        <v>10</v>
      </c>
      <c r="L900">
        <v>15</v>
      </c>
      <c r="M900">
        <v>2</v>
      </c>
      <c r="N900">
        <v>1</v>
      </c>
      <c r="O900">
        <v>0</v>
      </c>
      <c r="P900">
        <v>1</v>
      </c>
      <c r="Q900">
        <v>0</v>
      </c>
      <c r="R900">
        <v>237</v>
      </c>
      <c r="S900">
        <v>121</v>
      </c>
      <c r="T900">
        <v>24</v>
      </c>
      <c r="U900">
        <v>5</v>
      </c>
      <c r="V900">
        <v>6</v>
      </c>
      <c r="W900">
        <v>1125</v>
      </c>
      <c r="X900">
        <v>223</v>
      </c>
      <c r="Y900">
        <v>38</v>
      </c>
      <c r="Z900">
        <v>152</v>
      </c>
      <c r="AA900">
        <v>18</v>
      </c>
      <c r="AB900">
        <v>728</v>
      </c>
      <c r="AC900">
        <v>64</v>
      </c>
      <c r="AD900">
        <v>27</v>
      </c>
      <c r="AE900">
        <v>102</v>
      </c>
      <c r="AF900">
        <v>26</v>
      </c>
      <c r="AG900">
        <v>399</v>
      </c>
      <c r="AH900">
        <v>24</v>
      </c>
      <c r="AI900">
        <v>2</v>
      </c>
      <c r="AJ900">
        <v>43</v>
      </c>
      <c r="AK900">
        <v>5</v>
      </c>
      <c r="AL900">
        <v>41</v>
      </c>
      <c r="AM900">
        <v>5</v>
      </c>
      <c r="AN900">
        <v>5</v>
      </c>
      <c r="AO900">
        <v>2</v>
      </c>
      <c r="AP900">
        <v>0</v>
      </c>
      <c r="AQ900">
        <v>0</v>
      </c>
      <c r="AR900">
        <v>0</v>
      </c>
      <c r="AS900">
        <v>0</v>
      </c>
      <c r="AT900">
        <v>0</v>
      </c>
      <c r="AU900">
        <v>0</v>
      </c>
      <c r="AV900">
        <v>0</v>
      </c>
      <c r="AW900">
        <v>0</v>
      </c>
      <c r="AX900">
        <v>0</v>
      </c>
      <c r="AY900">
        <v>0</v>
      </c>
      <c r="AZ900">
        <v>0</v>
      </c>
      <c r="BA900">
        <v>0</v>
      </c>
      <c r="BB900">
        <v>0</v>
      </c>
      <c r="BC900">
        <v>0</v>
      </c>
      <c r="BD900">
        <v>0</v>
      </c>
      <c r="BE900">
        <v>0</v>
      </c>
      <c r="BF900">
        <v>0</v>
      </c>
      <c r="BG900" s="20">
        <v>2</v>
      </c>
      <c r="BH900" s="20">
        <v>0</v>
      </c>
      <c r="BI900" s="20">
        <v>110</v>
      </c>
      <c r="BJ900" s="20">
        <v>0</v>
      </c>
      <c r="BK900" s="20">
        <v>195</v>
      </c>
      <c r="BL900" s="20">
        <v>848</v>
      </c>
      <c r="BM900" s="20">
        <v>502</v>
      </c>
      <c r="BN900" s="20">
        <v>342</v>
      </c>
      <c r="BO900" s="20">
        <v>33</v>
      </c>
      <c r="BP900" s="20"/>
      <c r="BQ900" s="20"/>
      <c r="BR900" s="20"/>
      <c r="BS900" s="20"/>
      <c r="BT900" s="20"/>
      <c r="BU900" s="20"/>
      <c r="BV900" s="20"/>
    </row>
    <row r="901" spans="1:74" x14ac:dyDescent="0.25">
      <c r="A901" s="20" t="s">
        <v>449</v>
      </c>
      <c r="B901" s="20" t="s">
        <v>544</v>
      </c>
      <c r="C901" s="20" t="s">
        <v>563</v>
      </c>
      <c r="D901" s="1">
        <v>44514</v>
      </c>
      <c r="E901">
        <v>149</v>
      </c>
      <c r="F901">
        <v>2</v>
      </c>
      <c r="G901">
        <v>1</v>
      </c>
      <c r="H901">
        <v>0</v>
      </c>
      <c r="I901">
        <v>0</v>
      </c>
      <c r="J901">
        <v>61</v>
      </c>
      <c r="K901">
        <v>10</v>
      </c>
      <c r="L901">
        <v>15</v>
      </c>
      <c r="M901">
        <v>1</v>
      </c>
      <c r="N901">
        <v>1</v>
      </c>
      <c r="O901">
        <v>0</v>
      </c>
      <c r="P901">
        <v>1</v>
      </c>
      <c r="Q901">
        <v>0</v>
      </c>
      <c r="R901">
        <v>237</v>
      </c>
      <c r="S901">
        <v>136</v>
      </c>
      <c r="T901">
        <v>24</v>
      </c>
      <c r="U901">
        <v>5</v>
      </c>
      <c r="V901">
        <v>5</v>
      </c>
      <c r="W901">
        <v>1135</v>
      </c>
      <c r="X901">
        <v>272</v>
      </c>
      <c r="Y901">
        <v>38</v>
      </c>
      <c r="Z901">
        <v>151</v>
      </c>
      <c r="AA901">
        <v>20</v>
      </c>
      <c r="AB901">
        <v>728</v>
      </c>
      <c r="AC901">
        <v>79</v>
      </c>
      <c r="AD901">
        <v>27</v>
      </c>
      <c r="AE901">
        <v>102</v>
      </c>
      <c r="AF901">
        <v>26</v>
      </c>
      <c r="AG901">
        <v>406</v>
      </c>
      <c r="AH901">
        <v>30</v>
      </c>
      <c r="AI901">
        <v>2</v>
      </c>
      <c r="AJ901">
        <v>43</v>
      </c>
      <c r="AK901">
        <v>5</v>
      </c>
      <c r="AL901">
        <v>41</v>
      </c>
      <c r="AM901">
        <v>5</v>
      </c>
      <c r="AN901">
        <v>5</v>
      </c>
      <c r="AO901">
        <v>2</v>
      </c>
      <c r="AP901">
        <v>0</v>
      </c>
      <c r="AQ901">
        <v>0</v>
      </c>
      <c r="AR901">
        <v>0</v>
      </c>
      <c r="AS901">
        <v>0</v>
      </c>
      <c r="AT901">
        <v>0</v>
      </c>
      <c r="AU901">
        <v>0</v>
      </c>
      <c r="AV901">
        <v>0</v>
      </c>
      <c r="AW901">
        <v>0</v>
      </c>
      <c r="AX901">
        <v>0</v>
      </c>
      <c r="AY901">
        <v>0</v>
      </c>
      <c r="AZ901">
        <v>0</v>
      </c>
      <c r="BA901">
        <v>0</v>
      </c>
      <c r="BB901">
        <v>0</v>
      </c>
      <c r="BC901">
        <v>0</v>
      </c>
      <c r="BD901">
        <v>0</v>
      </c>
      <c r="BE901">
        <v>0</v>
      </c>
      <c r="BF901">
        <v>0</v>
      </c>
      <c r="BG901" s="20">
        <v>2</v>
      </c>
      <c r="BH901" s="20">
        <v>0</v>
      </c>
      <c r="BI901" s="20">
        <v>111</v>
      </c>
      <c r="BJ901" s="20">
        <v>0</v>
      </c>
      <c r="BK901" s="20">
        <v>195</v>
      </c>
      <c r="BL901" s="20">
        <v>857</v>
      </c>
      <c r="BM901" s="20">
        <v>502</v>
      </c>
      <c r="BN901" s="20">
        <v>349</v>
      </c>
      <c r="BO901" s="20">
        <v>33</v>
      </c>
      <c r="BP901" s="20"/>
      <c r="BQ901" s="20"/>
      <c r="BR901" s="20"/>
      <c r="BS901" s="20"/>
      <c r="BT901" s="20"/>
      <c r="BU901" s="20"/>
      <c r="BV901" s="20"/>
    </row>
    <row r="902" spans="1:74" x14ac:dyDescent="0.25">
      <c r="A902" s="20" t="s">
        <v>449</v>
      </c>
      <c r="B902" s="20" t="s">
        <v>544</v>
      </c>
      <c r="C902" s="20" t="s">
        <v>563</v>
      </c>
      <c r="D902" s="1">
        <v>44521</v>
      </c>
      <c r="E902">
        <v>150</v>
      </c>
      <c r="F902">
        <v>2</v>
      </c>
      <c r="G902">
        <v>1</v>
      </c>
      <c r="H902">
        <v>0</v>
      </c>
      <c r="I902">
        <v>0</v>
      </c>
      <c r="J902">
        <v>66</v>
      </c>
      <c r="K902">
        <v>10</v>
      </c>
      <c r="L902">
        <v>15</v>
      </c>
      <c r="M902">
        <v>1</v>
      </c>
      <c r="N902">
        <v>1</v>
      </c>
      <c r="O902">
        <v>0</v>
      </c>
      <c r="P902">
        <v>1</v>
      </c>
      <c r="Q902">
        <v>0</v>
      </c>
      <c r="R902">
        <v>237</v>
      </c>
      <c r="S902">
        <v>144</v>
      </c>
      <c r="T902">
        <v>24</v>
      </c>
      <c r="U902">
        <v>5</v>
      </c>
      <c r="V902">
        <v>3</v>
      </c>
      <c r="W902">
        <v>1136</v>
      </c>
      <c r="X902">
        <v>311</v>
      </c>
      <c r="Y902">
        <v>40</v>
      </c>
      <c r="Z902">
        <v>147</v>
      </c>
      <c r="AA902">
        <v>20</v>
      </c>
      <c r="AB902">
        <v>731</v>
      </c>
      <c r="AC902">
        <v>95</v>
      </c>
      <c r="AD902">
        <v>27</v>
      </c>
      <c r="AE902">
        <v>102</v>
      </c>
      <c r="AF902">
        <v>26</v>
      </c>
      <c r="AG902">
        <v>407</v>
      </c>
      <c r="AH902">
        <v>92</v>
      </c>
      <c r="AI902">
        <v>2</v>
      </c>
      <c r="AJ902">
        <v>43</v>
      </c>
      <c r="AK902">
        <v>4</v>
      </c>
      <c r="AL902">
        <v>40</v>
      </c>
      <c r="AM902">
        <v>5</v>
      </c>
      <c r="AN902">
        <v>5</v>
      </c>
      <c r="AO902">
        <v>2</v>
      </c>
      <c r="AP902">
        <v>0</v>
      </c>
      <c r="AQ902">
        <v>0</v>
      </c>
      <c r="AR902">
        <v>0</v>
      </c>
      <c r="AS902">
        <v>0</v>
      </c>
      <c r="AT902">
        <v>0</v>
      </c>
      <c r="AU902">
        <v>0</v>
      </c>
      <c r="AV902">
        <v>0</v>
      </c>
      <c r="AW902">
        <v>0</v>
      </c>
      <c r="AX902">
        <v>0</v>
      </c>
      <c r="AY902">
        <v>0</v>
      </c>
      <c r="AZ902">
        <v>0</v>
      </c>
      <c r="BA902">
        <v>0</v>
      </c>
      <c r="BB902">
        <v>0</v>
      </c>
      <c r="BC902">
        <v>0</v>
      </c>
      <c r="BD902">
        <v>0</v>
      </c>
      <c r="BE902">
        <v>0</v>
      </c>
      <c r="BF902">
        <v>0</v>
      </c>
      <c r="BG902" s="20">
        <v>2</v>
      </c>
      <c r="BH902" s="20">
        <v>0</v>
      </c>
      <c r="BI902" s="20">
        <v>112</v>
      </c>
      <c r="BJ902" s="20">
        <v>0</v>
      </c>
      <c r="BK902" s="20">
        <v>197</v>
      </c>
      <c r="BL902" s="20">
        <v>860</v>
      </c>
      <c r="BM902" s="20">
        <v>504</v>
      </c>
      <c r="BN902" s="20">
        <v>351</v>
      </c>
      <c r="BO902" s="20">
        <v>32</v>
      </c>
      <c r="BP902" s="20"/>
      <c r="BQ902" s="20"/>
      <c r="BR902" s="20"/>
      <c r="BS902" s="20"/>
      <c r="BT902" s="20"/>
      <c r="BU902" s="20"/>
      <c r="BV902" s="20"/>
    </row>
    <row r="903" spans="1:74" x14ac:dyDescent="0.25">
      <c r="A903" s="20" t="s">
        <v>449</v>
      </c>
      <c r="B903" s="20" t="s">
        <v>544</v>
      </c>
      <c r="C903" s="20" t="s">
        <v>563</v>
      </c>
      <c r="D903" s="1">
        <v>44528</v>
      </c>
      <c r="E903">
        <v>153</v>
      </c>
      <c r="F903">
        <v>2</v>
      </c>
      <c r="G903">
        <v>1</v>
      </c>
      <c r="H903">
        <v>0</v>
      </c>
      <c r="I903">
        <v>0</v>
      </c>
      <c r="J903">
        <v>71</v>
      </c>
      <c r="K903">
        <v>10</v>
      </c>
      <c r="L903">
        <v>15</v>
      </c>
      <c r="M903">
        <v>1</v>
      </c>
      <c r="N903">
        <v>1</v>
      </c>
      <c r="O903">
        <v>0</v>
      </c>
      <c r="P903">
        <v>1</v>
      </c>
      <c r="Q903">
        <v>0</v>
      </c>
      <c r="R903">
        <v>238</v>
      </c>
      <c r="S903">
        <v>154</v>
      </c>
      <c r="T903">
        <v>24</v>
      </c>
      <c r="U903">
        <v>5</v>
      </c>
      <c r="V903">
        <v>3</v>
      </c>
      <c r="W903">
        <v>1140</v>
      </c>
      <c r="X903">
        <v>365</v>
      </c>
      <c r="Y903">
        <v>40</v>
      </c>
      <c r="Z903">
        <v>143</v>
      </c>
      <c r="AA903">
        <v>21</v>
      </c>
      <c r="AB903">
        <v>738</v>
      </c>
      <c r="AC903">
        <v>143</v>
      </c>
      <c r="AD903">
        <v>27</v>
      </c>
      <c r="AE903">
        <v>102</v>
      </c>
      <c r="AF903">
        <v>26</v>
      </c>
      <c r="AG903">
        <v>413</v>
      </c>
      <c r="AH903">
        <v>118</v>
      </c>
      <c r="AI903">
        <v>2</v>
      </c>
      <c r="AJ903">
        <v>43</v>
      </c>
      <c r="AK903">
        <v>4</v>
      </c>
      <c r="AL903">
        <v>40</v>
      </c>
      <c r="AM903">
        <v>10</v>
      </c>
      <c r="AN903">
        <v>5</v>
      </c>
      <c r="AO903">
        <v>2</v>
      </c>
      <c r="AP903">
        <v>0</v>
      </c>
      <c r="AQ903">
        <v>0</v>
      </c>
      <c r="AR903">
        <v>0</v>
      </c>
      <c r="AS903">
        <v>0</v>
      </c>
      <c r="AT903">
        <v>0</v>
      </c>
      <c r="AU903">
        <v>0</v>
      </c>
      <c r="AV903">
        <v>0</v>
      </c>
      <c r="AW903">
        <v>0</v>
      </c>
      <c r="AX903">
        <v>0</v>
      </c>
      <c r="AY903">
        <v>0</v>
      </c>
      <c r="AZ903">
        <v>0</v>
      </c>
      <c r="BA903">
        <v>0</v>
      </c>
      <c r="BB903">
        <v>0</v>
      </c>
      <c r="BC903">
        <v>0</v>
      </c>
      <c r="BD903">
        <v>0</v>
      </c>
      <c r="BE903">
        <v>0</v>
      </c>
      <c r="BF903">
        <v>0</v>
      </c>
      <c r="BG903" s="20">
        <v>2</v>
      </c>
      <c r="BH903" s="20">
        <v>0</v>
      </c>
      <c r="BI903" s="20">
        <v>115</v>
      </c>
      <c r="BJ903" s="20">
        <v>0</v>
      </c>
      <c r="BK903" s="20">
        <v>198</v>
      </c>
      <c r="BL903" s="20">
        <v>869</v>
      </c>
      <c r="BM903" s="20">
        <v>509</v>
      </c>
      <c r="BN903" s="20">
        <v>357</v>
      </c>
      <c r="BO903" s="20">
        <v>32</v>
      </c>
      <c r="BP903" s="20"/>
      <c r="BQ903" s="20"/>
      <c r="BR903" s="20"/>
      <c r="BS903" s="20"/>
      <c r="BT903" s="20"/>
      <c r="BU903" s="20"/>
      <c r="BV903" s="20"/>
    </row>
    <row r="904" spans="1:74" x14ac:dyDescent="0.25">
      <c r="A904" s="20" t="s">
        <v>449</v>
      </c>
      <c r="B904" s="20" t="s">
        <v>544</v>
      </c>
      <c r="C904" s="20" t="s">
        <v>563</v>
      </c>
      <c r="D904" s="1">
        <v>44535</v>
      </c>
      <c r="E904">
        <v>154</v>
      </c>
      <c r="F904">
        <v>2</v>
      </c>
      <c r="G904">
        <v>1</v>
      </c>
      <c r="H904">
        <v>0</v>
      </c>
      <c r="I904">
        <v>0</v>
      </c>
      <c r="J904">
        <v>73</v>
      </c>
      <c r="K904">
        <v>10</v>
      </c>
      <c r="L904">
        <v>15</v>
      </c>
      <c r="M904">
        <v>1</v>
      </c>
      <c r="N904">
        <v>1</v>
      </c>
      <c r="O904">
        <v>0</v>
      </c>
      <c r="P904">
        <v>1</v>
      </c>
      <c r="Q904">
        <v>0</v>
      </c>
      <c r="R904">
        <v>242</v>
      </c>
      <c r="S904">
        <v>161</v>
      </c>
      <c r="T904">
        <v>24</v>
      </c>
      <c r="U904">
        <v>6</v>
      </c>
      <c r="V904">
        <v>4</v>
      </c>
      <c r="W904">
        <v>1146</v>
      </c>
      <c r="X904">
        <v>426</v>
      </c>
      <c r="Y904">
        <v>39</v>
      </c>
      <c r="Z904">
        <v>142</v>
      </c>
      <c r="AA904">
        <v>20</v>
      </c>
      <c r="AB904">
        <v>745</v>
      </c>
      <c r="AC904">
        <v>235</v>
      </c>
      <c r="AD904">
        <v>27</v>
      </c>
      <c r="AE904">
        <v>102</v>
      </c>
      <c r="AF904">
        <v>27</v>
      </c>
      <c r="AG904">
        <v>416</v>
      </c>
      <c r="AH904">
        <v>127</v>
      </c>
      <c r="AI904">
        <v>2</v>
      </c>
      <c r="AJ904">
        <v>43</v>
      </c>
      <c r="AK904">
        <v>4</v>
      </c>
      <c r="AL904">
        <v>42</v>
      </c>
      <c r="AM904">
        <v>13</v>
      </c>
      <c r="AN904">
        <v>5</v>
      </c>
      <c r="AO904">
        <v>2</v>
      </c>
      <c r="AP904">
        <v>0</v>
      </c>
      <c r="AQ904">
        <v>0</v>
      </c>
      <c r="AR904">
        <v>0</v>
      </c>
      <c r="AS904">
        <v>0</v>
      </c>
      <c r="AT904">
        <v>0</v>
      </c>
      <c r="AU904">
        <v>0</v>
      </c>
      <c r="AV904">
        <v>0</v>
      </c>
      <c r="AW904">
        <v>0</v>
      </c>
      <c r="AX904">
        <v>0</v>
      </c>
      <c r="AY904">
        <v>0</v>
      </c>
      <c r="AZ904">
        <v>0</v>
      </c>
      <c r="BA904">
        <v>0</v>
      </c>
      <c r="BB904">
        <v>0</v>
      </c>
      <c r="BC904">
        <v>0</v>
      </c>
      <c r="BD904">
        <v>0</v>
      </c>
      <c r="BE904">
        <v>0</v>
      </c>
      <c r="BF904">
        <v>0</v>
      </c>
      <c r="BG904" s="20">
        <v>2</v>
      </c>
      <c r="BH904" s="20">
        <v>0</v>
      </c>
      <c r="BI904" s="20">
        <v>116</v>
      </c>
      <c r="BJ904" s="20">
        <v>0</v>
      </c>
      <c r="BK904" s="20">
        <v>200</v>
      </c>
      <c r="BL904" s="20">
        <v>877</v>
      </c>
      <c r="BM904" s="20">
        <v>514</v>
      </c>
      <c r="BN904" s="20">
        <v>359</v>
      </c>
      <c r="BO904" s="20">
        <v>34</v>
      </c>
      <c r="BP904" s="20"/>
      <c r="BQ904" s="20"/>
      <c r="BR904" s="20"/>
      <c r="BS904" s="20"/>
      <c r="BT904" s="20"/>
      <c r="BU904" s="20"/>
      <c r="BV904" s="20"/>
    </row>
    <row r="905" spans="1:74" x14ac:dyDescent="0.25">
      <c r="A905" s="20" t="s">
        <v>449</v>
      </c>
      <c r="B905" s="20" t="s">
        <v>544</v>
      </c>
      <c r="C905" s="20" t="s">
        <v>563</v>
      </c>
      <c r="D905" s="1">
        <v>44542</v>
      </c>
      <c r="E905">
        <v>154</v>
      </c>
      <c r="F905">
        <v>2</v>
      </c>
      <c r="G905">
        <v>1</v>
      </c>
      <c r="H905">
        <v>0</v>
      </c>
      <c r="I905">
        <v>0</v>
      </c>
      <c r="J905">
        <v>76</v>
      </c>
      <c r="K905">
        <v>9</v>
      </c>
      <c r="L905">
        <v>15</v>
      </c>
      <c r="M905">
        <v>1</v>
      </c>
      <c r="N905">
        <v>1</v>
      </c>
      <c r="O905">
        <v>0</v>
      </c>
      <c r="P905">
        <v>1</v>
      </c>
      <c r="Q905">
        <v>0</v>
      </c>
      <c r="R905">
        <v>245</v>
      </c>
      <c r="S905">
        <v>164</v>
      </c>
      <c r="T905">
        <v>22</v>
      </c>
      <c r="U905">
        <v>7</v>
      </c>
      <c r="V905">
        <v>4</v>
      </c>
      <c r="W905">
        <v>1155</v>
      </c>
      <c r="X905">
        <v>481</v>
      </c>
      <c r="Y905">
        <v>39</v>
      </c>
      <c r="Z905">
        <v>142</v>
      </c>
      <c r="AA905">
        <v>20</v>
      </c>
      <c r="AB905">
        <v>746</v>
      </c>
      <c r="AC905">
        <v>290</v>
      </c>
      <c r="AD905">
        <v>27</v>
      </c>
      <c r="AE905">
        <v>102</v>
      </c>
      <c r="AF905">
        <v>26</v>
      </c>
      <c r="AG905">
        <v>419</v>
      </c>
      <c r="AH905">
        <v>144</v>
      </c>
      <c r="AI905">
        <v>2</v>
      </c>
      <c r="AJ905">
        <v>43</v>
      </c>
      <c r="AK905">
        <v>4</v>
      </c>
      <c r="AL905">
        <v>42</v>
      </c>
      <c r="AM905">
        <v>18</v>
      </c>
      <c r="AN905">
        <v>5</v>
      </c>
      <c r="AO905">
        <v>2</v>
      </c>
      <c r="AP905">
        <v>0</v>
      </c>
      <c r="AQ905">
        <v>0</v>
      </c>
      <c r="AR905">
        <v>0</v>
      </c>
      <c r="AS905">
        <v>0</v>
      </c>
      <c r="AT905">
        <v>0</v>
      </c>
      <c r="AU905">
        <v>0</v>
      </c>
      <c r="AV905">
        <v>0</v>
      </c>
      <c r="AW905">
        <v>0</v>
      </c>
      <c r="AX905">
        <v>0</v>
      </c>
      <c r="AY905">
        <v>0</v>
      </c>
      <c r="AZ905">
        <v>0</v>
      </c>
      <c r="BA905">
        <v>0</v>
      </c>
      <c r="BB905">
        <v>0</v>
      </c>
      <c r="BC905">
        <v>0</v>
      </c>
      <c r="BD905">
        <v>0</v>
      </c>
      <c r="BE905">
        <v>0</v>
      </c>
      <c r="BF905">
        <v>0</v>
      </c>
      <c r="BG905" s="20">
        <v>2</v>
      </c>
      <c r="BH905" s="20">
        <v>0</v>
      </c>
      <c r="BI905" s="20">
        <v>116</v>
      </c>
      <c r="BJ905" s="20">
        <v>0</v>
      </c>
      <c r="BK905" s="20">
        <v>203</v>
      </c>
      <c r="BL905" s="20">
        <v>886</v>
      </c>
      <c r="BM905" s="20">
        <v>517</v>
      </c>
      <c r="BN905" s="20">
        <v>363</v>
      </c>
      <c r="BO905" s="20">
        <v>34</v>
      </c>
      <c r="BP905" s="20"/>
      <c r="BQ905" s="20"/>
      <c r="BR905" s="20"/>
      <c r="BS905" s="20"/>
      <c r="BT905" s="20"/>
      <c r="BU905" s="20"/>
      <c r="BV905" s="20"/>
    </row>
    <row r="906" spans="1:74" x14ac:dyDescent="0.25">
      <c r="A906" s="20" t="s">
        <v>449</v>
      </c>
      <c r="B906" s="20" t="s">
        <v>544</v>
      </c>
      <c r="C906" s="20" t="s">
        <v>563</v>
      </c>
      <c r="D906" s="1">
        <v>44549</v>
      </c>
      <c r="E906">
        <v>156</v>
      </c>
      <c r="F906">
        <v>3</v>
      </c>
      <c r="G906">
        <v>1</v>
      </c>
      <c r="H906">
        <v>0</v>
      </c>
      <c r="I906">
        <v>0</v>
      </c>
      <c r="J906">
        <v>80</v>
      </c>
      <c r="K906">
        <v>9</v>
      </c>
      <c r="L906">
        <v>15</v>
      </c>
      <c r="M906">
        <v>1</v>
      </c>
      <c r="N906">
        <v>1</v>
      </c>
      <c r="O906">
        <v>0</v>
      </c>
      <c r="P906">
        <v>1</v>
      </c>
      <c r="Q906">
        <v>0</v>
      </c>
      <c r="R906">
        <v>245</v>
      </c>
      <c r="S906">
        <v>172</v>
      </c>
      <c r="T906">
        <v>22</v>
      </c>
      <c r="U906">
        <v>7</v>
      </c>
      <c r="V906">
        <v>1</v>
      </c>
      <c r="W906">
        <v>1159</v>
      </c>
      <c r="X906">
        <v>550</v>
      </c>
      <c r="Y906">
        <v>39</v>
      </c>
      <c r="Z906">
        <v>140</v>
      </c>
      <c r="AA906">
        <v>21</v>
      </c>
      <c r="AB906">
        <v>748</v>
      </c>
      <c r="AC906">
        <v>328</v>
      </c>
      <c r="AD906">
        <v>27</v>
      </c>
      <c r="AE906">
        <v>101</v>
      </c>
      <c r="AF906">
        <v>26</v>
      </c>
      <c r="AG906">
        <v>422</v>
      </c>
      <c r="AH906">
        <v>206</v>
      </c>
      <c r="AI906">
        <v>2</v>
      </c>
      <c r="AJ906">
        <v>42</v>
      </c>
      <c r="AK906">
        <v>4</v>
      </c>
      <c r="AL906">
        <v>42</v>
      </c>
      <c r="AM906">
        <v>23</v>
      </c>
      <c r="AN906">
        <v>5</v>
      </c>
      <c r="AO906">
        <v>2</v>
      </c>
      <c r="AP906">
        <v>0</v>
      </c>
      <c r="AQ906">
        <v>0</v>
      </c>
      <c r="AR906">
        <v>0</v>
      </c>
      <c r="AS906">
        <v>1</v>
      </c>
      <c r="AT906">
        <v>0</v>
      </c>
      <c r="AU906">
        <v>0</v>
      </c>
      <c r="AV906">
        <v>0</v>
      </c>
      <c r="AW906">
        <v>0</v>
      </c>
      <c r="AX906">
        <v>0</v>
      </c>
      <c r="AY906">
        <v>0</v>
      </c>
      <c r="AZ906">
        <v>0</v>
      </c>
      <c r="BA906">
        <v>0</v>
      </c>
      <c r="BB906">
        <v>0</v>
      </c>
      <c r="BC906">
        <v>0</v>
      </c>
      <c r="BD906">
        <v>0</v>
      </c>
      <c r="BE906">
        <v>0</v>
      </c>
      <c r="BF906">
        <v>0</v>
      </c>
      <c r="BG906" s="20">
        <v>2</v>
      </c>
      <c r="BH906" s="20">
        <v>0</v>
      </c>
      <c r="BI906" s="20">
        <v>117</v>
      </c>
      <c r="BJ906" s="20">
        <v>0</v>
      </c>
      <c r="BK906" s="20">
        <v>204</v>
      </c>
      <c r="BL906" s="20">
        <v>896</v>
      </c>
      <c r="BM906" s="20">
        <v>517</v>
      </c>
      <c r="BN906" s="20">
        <v>367</v>
      </c>
      <c r="BO906" s="20">
        <v>34</v>
      </c>
      <c r="BP906" s="20">
        <v>11830</v>
      </c>
      <c r="BQ906" s="20">
        <v>2986</v>
      </c>
      <c r="BR906" s="20">
        <v>0</v>
      </c>
      <c r="BS906" s="20">
        <v>56</v>
      </c>
      <c r="BT906" s="20">
        <v>2037</v>
      </c>
      <c r="BU906" s="20">
        <v>500</v>
      </c>
      <c r="BV906" s="20">
        <v>8783</v>
      </c>
    </row>
    <row r="907" spans="1:74" x14ac:dyDescent="0.25">
      <c r="A907" s="20" t="s">
        <v>449</v>
      </c>
      <c r="B907" s="20" t="s">
        <v>544</v>
      </c>
      <c r="C907" s="20" t="s">
        <v>563</v>
      </c>
      <c r="D907" s="1">
        <v>44558</v>
      </c>
      <c r="E907">
        <v>158</v>
      </c>
      <c r="F907">
        <v>3</v>
      </c>
      <c r="G907">
        <v>2</v>
      </c>
      <c r="H907">
        <v>0</v>
      </c>
      <c r="I907">
        <v>0</v>
      </c>
      <c r="J907">
        <v>87</v>
      </c>
      <c r="K907">
        <v>9</v>
      </c>
      <c r="L907">
        <v>15</v>
      </c>
      <c r="M907">
        <v>1</v>
      </c>
      <c r="N907">
        <v>1</v>
      </c>
      <c r="O907">
        <v>0</v>
      </c>
      <c r="P907">
        <v>1</v>
      </c>
      <c r="Q907">
        <v>0</v>
      </c>
      <c r="R907">
        <v>249</v>
      </c>
      <c r="S907">
        <v>178</v>
      </c>
      <c r="T907">
        <v>22</v>
      </c>
      <c r="U907">
        <v>9</v>
      </c>
      <c r="V907">
        <v>1</v>
      </c>
      <c r="W907">
        <v>1166</v>
      </c>
      <c r="X907">
        <v>625</v>
      </c>
      <c r="Y907">
        <v>39</v>
      </c>
      <c r="Z907">
        <v>143</v>
      </c>
      <c r="AA907">
        <v>23</v>
      </c>
      <c r="AB907">
        <v>756</v>
      </c>
      <c r="AC907">
        <v>363</v>
      </c>
      <c r="AD907">
        <v>27</v>
      </c>
      <c r="AE907">
        <v>100</v>
      </c>
      <c r="AF907">
        <v>30</v>
      </c>
      <c r="AG907">
        <v>425</v>
      </c>
      <c r="AH907">
        <v>266</v>
      </c>
      <c r="AI907">
        <v>2</v>
      </c>
      <c r="AJ907">
        <v>42</v>
      </c>
      <c r="AK907">
        <v>4</v>
      </c>
      <c r="AL907">
        <v>42</v>
      </c>
      <c r="AM907">
        <v>25</v>
      </c>
      <c r="AN907">
        <v>5</v>
      </c>
      <c r="AO907">
        <v>2</v>
      </c>
      <c r="AP907">
        <v>0</v>
      </c>
      <c r="AQ907">
        <v>0</v>
      </c>
      <c r="AR907">
        <v>0</v>
      </c>
      <c r="AS907">
        <v>1</v>
      </c>
      <c r="AT907">
        <v>0</v>
      </c>
      <c r="AU907">
        <v>0</v>
      </c>
      <c r="AV907">
        <v>0</v>
      </c>
      <c r="AW907">
        <v>0</v>
      </c>
      <c r="AX907">
        <v>0</v>
      </c>
      <c r="AY907">
        <v>0</v>
      </c>
      <c r="AZ907">
        <v>0</v>
      </c>
      <c r="BA907">
        <v>0</v>
      </c>
      <c r="BB907">
        <v>0</v>
      </c>
      <c r="BC907">
        <v>0</v>
      </c>
      <c r="BD907">
        <v>0</v>
      </c>
      <c r="BE907">
        <v>0</v>
      </c>
      <c r="BF907">
        <v>0</v>
      </c>
      <c r="BG907" s="20">
        <v>2</v>
      </c>
      <c r="BH907" s="20">
        <v>0</v>
      </c>
      <c r="BI907" s="20">
        <v>119</v>
      </c>
      <c r="BJ907" s="20">
        <v>0</v>
      </c>
      <c r="BK907" s="20">
        <v>206</v>
      </c>
      <c r="BL907" s="20">
        <v>902</v>
      </c>
      <c r="BM907" s="20">
        <v>520</v>
      </c>
      <c r="BN907" s="20">
        <v>371</v>
      </c>
      <c r="BO907" s="20">
        <v>34</v>
      </c>
      <c r="BP907" s="20">
        <v>11868</v>
      </c>
      <c r="BQ907" s="20">
        <v>4553</v>
      </c>
      <c r="BR907" s="20">
        <v>0</v>
      </c>
      <c r="BS907" s="20">
        <v>55</v>
      </c>
      <c r="BT907" s="20">
        <v>2023</v>
      </c>
      <c r="BU907" s="20">
        <v>500</v>
      </c>
      <c r="BV907" s="20">
        <v>8832</v>
      </c>
    </row>
    <row r="908" spans="1:74" x14ac:dyDescent="0.25">
      <c r="A908" s="20" t="s">
        <v>449</v>
      </c>
      <c r="B908" s="20" t="s">
        <v>544</v>
      </c>
      <c r="C908" s="20" t="s">
        <v>563</v>
      </c>
      <c r="D908" s="1">
        <v>44564</v>
      </c>
      <c r="E908">
        <v>158</v>
      </c>
      <c r="F908">
        <v>3</v>
      </c>
      <c r="G908">
        <v>2</v>
      </c>
      <c r="H908">
        <v>0</v>
      </c>
      <c r="I908">
        <v>0</v>
      </c>
      <c r="J908">
        <v>89</v>
      </c>
      <c r="K908">
        <v>9</v>
      </c>
      <c r="L908">
        <v>15</v>
      </c>
      <c r="M908">
        <v>1</v>
      </c>
      <c r="N908">
        <v>1</v>
      </c>
      <c r="O908">
        <v>0</v>
      </c>
      <c r="P908">
        <v>1</v>
      </c>
      <c r="Q908">
        <v>0</v>
      </c>
      <c r="R908">
        <v>251</v>
      </c>
      <c r="S908">
        <v>183</v>
      </c>
      <c r="T908">
        <v>22</v>
      </c>
      <c r="U908">
        <v>9</v>
      </c>
      <c r="V908">
        <v>2</v>
      </c>
      <c r="W908">
        <v>1165</v>
      </c>
      <c r="X908">
        <v>641</v>
      </c>
      <c r="Y908">
        <v>39</v>
      </c>
      <c r="Z908">
        <v>141</v>
      </c>
      <c r="AA908">
        <v>22</v>
      </c>
      <c r="AB908">
        <v>757</v>
      </c>
      <c r="AC908">
        <v>379</v>
      </c>
      <c r="AD908">
        <v>27</v>
      </c>
      <c r="AE908">
        <v>100</v>
      </c>
      <c r="AF908">
        <v>29</v>
      </c>
      <c r="AG908">
        <v>425</v>
      </c>
      <c r="AH908">
        <v>276</v>
      </c>
      <c r="AI908">
        <v>2</v>
      </c>
      <c r="AJ908">
        <v>42</v>
      </c>
      <c r="AK908">
        <v>4</v>
      </c>
      <c r="AL908">
        <v>42</v>
      </c>
      <c r="AM908">
        <v>25</v>
      </c>
      <c r="AN908">
        <v>5</v>
      </c>
      <c r="AO908">
        <v>2</v>
      </c>
      <c r="AP908">
        <v>0</v>
      </c>
      <c r="AQ908">
        <v>0</v>
      </c>
      <c r="AR908">
        <v>0</v>
      </c>
      <c r="AS908">
        <v>1</v>
      </c>
      <c r="AT908">
        <v>0</v>
      </c>
      <c r="AU908">
        <v>0</v>
      </c>
      <c r="AV908">
        <v>0</v>
      </c>
      <c r="AW908">
        <v>0</v>
      </c>
      <c r="AX908">
        <v>0</v>
      </c>
      <c r="AY908">
        <v>0</v>
      </c>
      <c r="AZ908">
        <v>0</v>
      </c>
      <c r="BA908">
        <v>0</v>
      </c>
      <c r="BB908">
        <v>0</v>
      </c>
      <c r="BC908">
        <v>0</v>
      </c>
      <c r="BD908">
        <v>0</v>
      </c>
      <c r="BE908">
        <v>0</v>
      </c>
      <c r="BF908">
        <v>0</v>
      </c>
      <c r="BG908" s="20">
        <v>2</v>
      </c>
      <c r="BH908" s="20">
        <v>0</v>
      </c>
      <c r="BI908" s="20">
        <v>120</v>
      </c>
      <c r="BJ908" s="20">
        <v>0</v>
      </c>
      <c r="BK908" s="20">
        <v>208</v>
      </c>
      <c r="BL908" s="20">
        <v>904</v>
      </c>
      <c r="BM908" s="20">
        <v>522</v>
      </c>
      <c r="BN908" s="20">
        <v>371</v>
      </c>
      <c r="BO908" s="20">
        <v>34</v>
      </c>
      <c r="BP908" s="20">
        <v>11869</v>
      </c>
      <c r="BQ908" s="20">
        <v>4839</v>
      </c>
      <c r="BR908" s="20">
        <v>0</v>
      </c>
      <c r="BS908" s="20">
        <v>55</v>
      </c>
      <c r="BT908" s="20">
        <v>2021</v>
      </c>
      <c r="BU908" s="20">
        <v>500</v>
      </c>
      <c r="BV908" s="20">
        <v>8845</v>
      </c>
    </row>
    <row r="909" spans="1:74" x14ac:dyDescent="0.25">
      <c r="A909" s="20" t="s">
        <v>449</v>
      </c>
      <c r="B909" s="20" t="s">
        <v>544</v>
      </c>
      <c r="C909" s="20" t="s">
        <v>563</v>
      </c>
      <c r="D909" s="1">
        <v>44570</v>
      </c>
      <c r="E909">
        <v>160</v>
      </c>
      <c r="F909">
        <v>3</v>
      </c>
      <c r="G909">
        <v>2</v>
      </c>
      <c r="H909">
        <v>0</v>
      </c>
      <c r="I909">
        <v>0</v>
      </c>
      <c r="J909">
        <v>93</v>
      </c>
      <c r="K909">
        <v>10</v>
      </c>
      <c r="L909">
        <v>15</v>
      </c>
      <c r="M909">
        <v>1</v>
      </c>
      <c r="N909">
        <v>1</v>
      </c>
      <c r="O909">
        <v>0</v>
      </c>
      <c r="P909">
        <v>1</v>
      </c>
      <c r="Q909">
        <v>0</v>
      </c>
      <c r="R909">
        <v>253</v>
      </c>
      <c r="S909">
        <v>187</v>
      </c>
      <c r="T909">
        <v>22</v>
      </c>
      <c r="U909">
        <v>7</v>
      </c>
      <c r="V909">
        <v>3</v>
      </c>
      <c r="W909">
        <v>1183</v>
      </c>
      <c r="X909">
        <v>675</v>
      </c>
      <c r="Y909">
        <v>38</v>
      </c>
      <c r="Z909">
        <v>142</v>
      </c>
      <c r="AA909">
        <v>22</v>
      </c>
      <c r="AB909">
        <v>767</v>
      </c>
      <c r="AC909">
        <v>399</v>
      </c>
      <c r="AD909">
        <v>27</v>
      </c>
      <c r="AE909">
        <v>101</v>
      </c>
      <c r="AF909">
        <v>30</v>
      </c>
      <c r="AG909">
        <v>425</v>
      </c>
      <c r="AH909">
        <v>281</v>
      </c>
      <c r="AI909">
        <v>2</v>
      </c>
      <c r="AJ909">
        <v>41</v>
      </c>
      <c r="AK909">
        <v>4</v>
      </c>
      <c r="AL909">
        <v>41</v>
      </c>
      <c r="AM909">
        <v>26</v>
      </c>
      <c r="AN909">
        <v>4</v>
      </c>
      <c r="AO909">
        <v>2</v>
      </c>
      <c r="AP909">
        <v>0</v>
      </c>
      <c r="AQ909">
        <v>0</v>
      </c>
      <c r="AR909">
        <v>0</v>
      </c>
      <c r="AS909">
        <v>1</v>
      </c>
      <c r="AT909">
        <v>0</v>
      </c>
      <c r="AU909">
        <v>0</v>
      </c>
      <c r="AV909">
        <v>0</v>
      </c>
      <c r="AW909">
        <v>0</v>
      </c>
      <c r="AX909">
        <v>0</v>
      </c>
      <c r="AY909">
        <v>0</v>
      </c>
      <c r="AZ909">
        <v>0</v>
      </c>
      <c r="BA909">
        <v>0</v>
      </c>
      <c r="BB909">
        <v>0</v>
      </c>
      <c r="BC909">
        <v>0</v>
      </c>
      <c r="BD909">
        <v>0</v>
      </c>
      <c r="BE909">
        <v>0</v>
      </c>
      <c r="BF909">
        <v>0</v>
      </c>
      <c r="BG909" s="20">
        <v>2</v>
      </c>
      <c r="BH909" s="20">
        <v>0</v>
      </c>
      <c r="BI909" s="20">
        <v>121</v>
      </c>
      <c r="BJ909" s="20">
        <v>0</v>
      </c>
      <c r="BK909" s="20">
        <v>210</v>
      </c>
      <c r="BL909" s="20">
        <v>923</v>
      </c>
      <c r="BM909" s="20">
        <v>530</v>
      </c>
      <c r="BN909" s="20">
        <v>371</v>
      </c>
      <c r="BO909" s="20">
        <v>34</v>
      </c>
      <c r="BP909" s="20">
        <v>11936</v>
      </c>
      <c r="BQ909" s="20">
        <v>5319</v>
      </c>
      <c r="BR909" s="20">
        <v>0</v>
      </c>
      <c r="BS909" s="20">
        <v>55</v>
      </c>
      <c r="BT909" s="20">
        <v>2008</v>
      </c>
      <c r="BU909" s="20">
        <v>513</v>
      </c>
      <c r="BV909" s="20">
        <v>8910</v>
      </c>
    </row>
    <row r="910" spans="1:74" x14ac:dyDescent="0.25">
      <c r="A910" s="20" t="s">
        <v>449</v>
      </c>
      <c r="B910" s="20" t="s">
        <v>544</v>
      </c>
      <c r="C910" s="20" t="s">
        <v>563</v>
      </c>
      <c r="D910" s="1">
        <v>44577</v>
      </c>
      <c r="E910">
        <v>162</v>
      </c>
      <c r="F910">
        <v>4</v>
      </c>
      <c r="G910">
        <v>2</v>
      </c>
      <c r="H910">
        <v>0</v>
      </c>
      <c r="I910">
        <v>0</v>
      </c>
      <c r="J910">
        <v>95</v>
      </c>
      <c r="K910">
        <v>10</v>
      </c>
      <c r="L910">
        <v>15</v>
      </c>
      <c r="M910">
        <v>1</v>
      </c>
      <c r="N910">
        <v>1</v>
      </c>
      <c r="O910">
        <v>0</v>
      </c>
      <c r="P910">
        <v>1</v>
      </c>
      <c r="Q910">
        <v>0</v>
      </c>
      <c r="R910">
        <v>255</v>
      </c>
      <c r="S910">
        <v>189</v>
      </c>
      <c r="T910">
        <v>22</v>
      </c>
      <c r="U910">
        <v>7</v>
      </c>
      <c r="V910">
        <v>4</v>
      </c>
      <c r="W910">
        <v>1183</v>
      </c>
      <c r="X910">
        <v>701</v>
      </c>
      <c r="Y910">
        <v>38</v>
      </c>
      <c r="Z910">
        <v>139</v>
      </c>
      <c r="AA910">
        <v>21</v>
      </c>
      <c r="AB910">
        <v>773</v>
      </c>
      <c r="AC910">
        <v>409</v>
      </c>
      <c r="AD910">
        <v>26</v>
      </c>
      <c r="AE910">
        <v>101</v>
      </c>
      <c r="AF910">
        <v>32</v>
      </c>
      <c r="AG910">
        <v>430</v>
      </c>
      <c r="AH910">
        <v>289</v>
      </c>
      <c r="AI910">
        <v>2</v>
      </c>
      <c r="AJ910">
        <v>41</v>
      </c>
      <c r="AK910">
        <v>4</v>
      </c>
      <c r="AL910">
        <v>41</v>
      </c>
      <c r="AM910">
        <v>26</v>
      </c>
      <c r="AN910">
        <v>4</v>
      </c>
      <c r="AO910">
        <v>2</v>
      </c>
      <c r="AP910">
        <v>0</v>
      </c>
      <c r="AQ910">
        <v>0</v>
      </c>
      <c r="AR910">
        <v>0</v>
      </c>
      <c r="AS910">
        <v>2</v>
      </c>
      <c r="AT910">
        <v>0</v>
      </c>
      <c r="AU910">
        <v>0</v>
      </c>
      <c r="AV910">
        <v>0</v>
      </c>
      <c r="AW910">
        <v>0</v>
      </c>
      <c r="AX910">
        <v>0</v>
      </c>
      <c r="AY910">
        <v>0</v>
      </c>
      <c r="AZ910">
        <v>0</v>
      </c>
      <c r="BA910">
        <v>0</v>
      </c>
      <c r="BB910">
        <v>0</v>
      </c>
      <c r="BC910">
        <v>0</v>
      </c>
      <c r="BD910">
        <v>0</v>
      </c>
      <c r="BE910">
        <v>0</v>
      </c>
      <c r="BF910">
        <v>0</v>
      </c>
      <c r="BG910" s="20">
        <v>2</v>
      </c>
      <c r="BH910" s="20">
        <v>0</v>
      </c>
      <c r="BI910" s="20">
        <v>123</v>
      </c>
      <c r="BJ910" s="20">
        <v>0</v>
      </c>
      <c r="BK910" s="20">
        <v>211</v>
      </c>
      <c r="BL910" s="20">
        <v>928</v>
      </c>
      <c r="BM910" s="20">
        <v>534</v>
      </c>
      <c r="BN910" s="20">
        <v>377</v>
      </c>
      <c r="BO910" s="20">
        <v>34</v>
      </c>
      <c r="BP910" s="20">
        <v>11986</v>
      </c>
      <c r="BQ910" s="20">
        <v>5696</v>
      </c>
      <c r="BR910" s="20">
        <v>0</v>
      </c>
      <c r="BS910" s="20">
        <v>54</v>
      </c>
      <c r="BT910" s="20">
        <v>2005</v>
      </c>
      <c r="BU910" s="20">
        <v>514</v>
      </c>
      <c r="BV910" s="20">
        <v>8963</v>
      </c>
    </row>
    <row r="911" spans="1:74" x14ac:dyDescent="0.25">
      <c r="A911" s="20" t="s">
        <v>449</v>
      </c>
      <c r="B911" s="20" t="s">
        <v>544</v>
      </c>
      <c r="C911" s="20" t="s">
        <v>563</v>
      </c>
      <c r="D911" s="1">
        <v>44584</v>
      </c>
      <c r="E911">
        <v>165</v>
      </c>
      <c r="F911">
        <v>4</v>
      </c>
      <c r="G911">
        <v>2</v>
      </c>
      <c r="H911">
        <v>0</v>
      </c>
      <c r="I911">
        <v>0</v>
      </c>
      <c r="J911">
        <v>97</v>
      </c>
      <c r="K911">
        <v>9</v>
      </c>
      <c r="L911">
        <v>15</v>
      </c>
      <c r="M911">
        <v>3</v>
      </c>
      <c r="N911">
        <v>1</v>
      </c>
      <c r="O911">
        <v>0</v>
      </c>
      <c r="P911">
        <v>1</v>
      </c>
      <c r="Q911">
        <v>0</v>
      </c>
      <c r="R911">
        <v>254</v>
      </c>
      <c r="S911">
        <v>189</v>
      </c>
      <c r="T911">
        <v>22</v>
      </c>
      <c r="U911">
        <v>7</v>
      </c>
      <c r="V911">
        <v>2</v>
      </c>
      <c r="W911">
        <v>1193</v>
      </c>
      <c r="X911">
        <v>714</v>
      </c>
      <c r="Y911">
        <v>38</v>
      </c>
      <c r="Z911">
        <v>138</v>
      </c>
      <c r="AA911">
        <v>21</v>
      </c>
      <c r="AB911">
        <v>775</v>
      </c>
      <c r="AC911">
        <v>412</v>
      </c>
      <c r="AD911">
        <v>26</v>
      </c>
      <c r="AE911">
        <v>101</v>
      </c>
      <c r="AF911">
        <v>31</v>
      </c>
      <c r="AG911">
        <v>431</v>
      </c>
      <c r="AH911">
        <v>294</v>
      </c>
      <c r="AI911">
        <v>2</v>
      </c>
      <c r="AJ911">
        <v>40</v>
      </c>
      <c r="AK911">
        <v>4</v>
      </c>
      <c r="AL911">
        <v>42</v>
      </c>
      <c r="AM911">
        <v>27</v>
      </c>
      <c r="AN911">
        <v>4</v>
      </c>
      <c r="AO911">
        <v>2</v>
      </c>
      <c r="AP911">
        <v>0</v>
      </c>
      <c r="AQ911">
        <v>0</v>
      </c>
      <c r="AR911">
        <v>0</v>
      </c>
      <c r="AS911">
        <v>2</v>
      </c>
      <c r="AT911">
        <v>0</v>
      </c>
      <c r="AU911">
        <v>0</v>
      </c>
      <c r="AV911">
        <v>0</v>
      </c>
      <c r="AW911">
        <v>0</v>
      </c>
      <c r="AX911">
        <v>0</v>
      </c>
      <c r="AY911">
        <v>0</v>
      </c>
      <c r="AZ911">
        <v>0</v>
      </c>
      <c r="BA911">
        <v>0</v>
      </c>
      <c r="BB911">
        <v>0</v>
      </c>
      <c r="BC911">
        <v>0</v>
      </c>
      <c r="BD911">
        <v>0</v>
      </c>
      <c r="BE911">
        <v>0</v>
      </c>
      <c r="BF911">
        <v>0</v>
      </c>
      <c r="BG911" s="20">
        <v>2</v>
      </c>
      <c r="BH911" s="20">
        <v>0</v>
      </c>
      <c r="BI911" s="20">
        <v>124</v>
      </c>
      <c r="BJ911" s="20">
        <v>0</v>
      </c>
      <c r="BK911" s="20">
        <v>212</v>
      </c>
      <c r="BL911" s="20">
        <v>938</v>
      </c>
      <c r="BM911" s="20">
        <v>536</v>
      </c>
      <c r="BN911" s="20">
        <v>378</v>
      </c>
      <c r="BO911" s="20">
        <v>35</v>
      </c>
      <c r="BP911" s="20">
        <v>12019</v>
      </c>
      <c r="BQ911" s="20">
        <v>5914</v>
      </c>
      <c r="BR911" s="20">
        <v>0</v>
      </c>
      <c r="BS911" s="20">
        <v>54</v>
      </c>
      <c r="BT911" s="20">
        <v>1997</v>
      </c>
      <c r="BU911" s="20">
        <v>505</v>
      </c>
      <c r="BV911" s="20">
        <v>9005</v>
      </c>
    </row>
    <row r="912" spans="1:74" x14ac:dyDescent="0.25">
      <c r="A912" s="20" t="s">
        <v>449</v>
      </c>
      <c r="B912" s="20" t="s">
        <v>544</v>
      </c>
      <c r="C912" s="20" t="s">
        <v>563</v>
      </c>
      <c r="D912" s="1">
        <v>44591</v>
      </c>
      <c r="E912">
        <v>167</v>
      </c>
      <c r="F912">
        <v>4</v>
      </c>
      <c r="G912">
        <v>2</v>
      </c>
      <c r="H912">
        <v>0</v>
      </c>
      <c r="I912">
        <v>0</v>
      </c>
      <c r="J912">
        <v>99</v>
      </c>
      <c r="K912">
        <v>9</v>
      </c>
      <c r="L912">
        <v>15</v>
      </c>
      <c r="M912">
        <v>3</v>
      </c>
      <c r="N912">
        <v>1</v>
      </c>
      <c r="O912">
        <v>0</v>
      </c>
      <c r="P912">
        <v>1</v>
      </c>
      <c r="Q912">
        <v>0</v>
      </c>
      <c r="R912">
        <v>256</v>
      </c>
      <c r="S912">
        <v>190</v>
      </c>
      <c r="T912">
        <v>22</v>
      </c>
      <c r="U912">
        <v>7</v>
      </c>
      <c r="V912">
        <v>2</v>
      </c>
      <c r="W912">
        <v>1206</v>
      </c>
      <c r="X912">
        <v>731</v>
      </c>
      <c r="Y912">
        <v>38</v>
      </c>
      <c r="Z912">
        <v>139</v>
      </c>
      <c r="AA912">
        <v>21</v>
      </c>
      <c r="AB912">
        <v>776</v>
      </c>
      <c r="AC912">
        <v>418</v>
      </c>
      <c r="AD912">
        <v>26</v>
      </c>
      <c r="AE912">
        <v>101</v>
      </c>
      <c r="AF912">
        <v>31</v>
      </c>
      <c r="AG912">
        <v>433</v>
      </c>
      <c r="AH912">
        <v>300</v>
      </c>
      <c r="AI912">
        <v>2</v>
      </c>
      <c r="AJ912">
        <v>39</v>
      </c>
      <c r="AK912">
        <v>4</v>
      </c>
      <c r="AL912">
        <v>42</v>
      </c>
      <c r="AM912">
        <v>27</v>
      </c>
      <c r="AN912">
        <v>4</v>
      </c>
      <c r="AO912">
        <v>2</v>
      </c>
      <c r="AP912">
        <v>0</v>
      </c>
      <c r="AQ912">
        <v>0</v>
      </c>
      <c r="AR912">
        <v>0</v>
      </c>
      <c r="AS912">
        <v>2</v>
      </c>
      <c r="AT912">
        <v>0</v>
      </c>
      <c r="AU912">
        <v>0</v>
      </c>
      <c r="AV912">
        <v>0</v>
      </c>
      <c r="AW912">
        <v>0</v>
      </c>
      <c r="AX912">
        <v>0</v>
      </c>
      <c r="AY912">
        <v>0</v>
      </c>
      <c r="AZ912">
        <v>0</v>
      </c>
      <c r="BA912">
        <v>0</v>
      </c>
      <c r="BB912">
        <v>0</v>
      </c>
      <c r="BC912">
        <v>0</v>
      </c>
      <c r="BD912">
        <v>0</v>
      </c>
      <c r="BE912">
        <v>0</v>
      </c>
      <c r="BF912">
        <v>0</v>
      </c>
      <c r="BG912" s="20">
        <v>2</v>
      </c>
      <c r="BH912" s="20">
        <v>0</v>
      </c>
      <c r="BI912" s="20">
        <v>126</v>
      </c>
      <c r="BJ912" s="20">
        <v>0</v>
      </c>
      <c r="BK912" s="20">
        <v>214</v>
      </c>
      <c r="BL912" s="20">
        <v>953</v>
      </c>
      <c r="BM912" s="20">
        <v>536</v>
      </c>
      <c r="BN912" s="20">
        <v>380</v>
      </c>
      <c r="BO912" s="20">
        <v>35</v>
      </c>
      <c r="BP912" s="20">
        <v>12073</v>
      </c>
      <c r="BQ912" s="20">
        <v>6130</v>
      </c>
      <c r="BR912" s="20">
        <v>0</v>
      </c>
      <c r="BS912" s="20">
        <v>56</v>
      </c>
      <c r="BT912" s="20">
        <v>1991</v>
      </c>
      <c r="BU912" s="20">
        <v>511</v>
      </c>
      <c r="BV912" s="20">
        <v>9069</v>
      </c>
    </row>
    <row r="913" spans="1:74" x14ac:dyDescent="0.25">
      <c r="A913" s="20" t="s">
        <v>449</v>
      </c>
      <c r="B913" s="20" t="s">
        <v>544</v>
      </c>
      <c r="C913" s="20" t="s">
        <v>563</v>
      </c>
      <c r="D913" s="1">
        <v>44599</v>
      </c>
      <c r="E913">
        <v>168</v>
      </c>
      <c r="F913">
        <v>4</v>
      </c>
      <c r="G913">
        <v>2</v>
      </c>
      <c r="H913">
        <v>0</v>
      </c>
      <c r="I913">
        <v>0</v>
      </c>
      <c r="J913">
        <v>101</v>
      </c>
      <c r="K913">
        <v>9</v>
      </c>
      <c r="L913">
        <v>15</v>
      </c>
      <c r="M913">
        <v>3</v>
      </c>
      <c r="N913">
        <v>1</v>
      </c>
      <c r="O913">
        <v>0</v>
      </c>
      <c r="P913">
        <v>1</v>
      </c>
      <c r="Q913">
        <v>0</v>
      </c>
      <c r="R913">
        <v>255</v>
      </c>
      <c r="S913">
        <v>190</v>
      </c>
      <c r="T913">
        <v>22</v>
      </c>
      <c r="U913">
        <v>7</v>
      </c>
      <c r="V913">
        <v>2</v>
      </c>
      <c r="W913">
        <v>1205</v>
      </c>
      <c r="X913">
        <v>736</v>
      </c>
      <c r="Y913">
        <v>38</v>
      </c>
      <c r="Z913">
        <v>138</v>
      </c>
      <c r="AA913">
        <v>21</v>
      </c>
      <c r="AB913">
        <v>781</v>
      </c>
      <c r="AC913">
        <v>424</v>
      </c>
      <c r="AD913">
        <v>26</v>
      </c>
      <c r="AE913">
        <v>103</v>
      </c>
      <c r="AF913">
        <v>31</v>
      </c>
      <c r="AG913">
        <v>439</v>
      </c>
      <c r="AH913">
        <v>308</v>
      </c>
      <c r="AI913">
        <v>2</v>
      </c>
      <c r="AJ913">
        <v>39</v>
      </c>
      <c r="AK913">
        <v>5</v>
      </c>
      <c r="AL913">
        <v>43</v>
      </c>
      <c r="AM913">
        <v>28</v>
      </c>
      <c r="AN913">
        <v>4</v>
      </c>
      <c r="AO913">
        <v>2</v>
      </c>
      <c r="AP913">
        <v>0</v>
      </c>
      <c r="AQ913">
        <v>0</v>
      </c>
      <c r="AR913">
        <v>0</v>
      </c>
      <c r="AS913">
        <v>2</v>
      </c>
      <c r="AT913">
        <v>0</v>
      </c>
      <c r="AU913">
        <v>0</v>
      </c>
      <c r="AV913">
        <v>0</v>
      </c>
      <c r="AW913">
        <v>0</v>
      </c>
      <c r="AX913">
        <v>0</v>
      </c>
      <c r="AY913">
        <v>0</v>
      </c>
      <c r="AZ913">
        <v>0</v>
      </c>
      <c r="BA913">
        <v>0</v>
      </c>
      <c r="BB913">
        <v>0</v>
      </c>
      <c r="BC913">
        <v>0</v>
      </c>
      <c r="BD913">
        <v>0</v>
      </c>
      <c r="BE913">
        <v>0</v>
      </c>
      <c r="BF913">
        <v>0</v>
      </c>
      <c r="BG913" s="20">
        <v>2</v>
      </c>
      <c r="BH913" s="20">
        <v>0</v>
      </c>
      <c r="BI913" s="20">
        <v>127</v>
      </c>
      <c r="BJ913" s="20">
        <v>0</v>
      </c>
      <c r="BK913" s="20">
        <v>213</v>
      </c>
      <c r="BL913" s="20">
        <v>956</v>
      </c>
      <c r="BM913" s="20">
        <v>540</v>
      </c>
      <c r="BN913" s="20">
        <v>385</v>
      </c>
      <c r="BO913" s="20">
        <v>36</v>
      </c>
      <c r="BP913" s="20">
        <v>12117</v>
      </c>
      <c r="BQ913" s="20">
        <v>6290</v>
      </c>
      <c r="BR913" s="20">
        <v>0</v>
      </c>
      <c r="BS913" s="20">
        <v>56</v>
      </c>
      <c r="BT913" s="20">
        <v>1988</v>
      </c>
      <c r="BU913" s="20">
        <v>514</v>
      </c>
      <c r="BV913" s="20">
        <v>9117</v>
      </c>
    </row>
    <row r="914" spans="1:74" x14ac:dyDescent="0.25">
      <c r="A914" s="20" t="s">
        <v>449</v>
      </c>
      <c r="B914" s="20" t="s">
        <v>544</v>
      </c>
      <c r="C914" s="20" t="s">
        <v>563</v>
      </c>
      <c r="D914" s="1">
        <v>44606</v>
      </c>
      <c r="E914">
        <v>167</v>
      </c>
      <c r="F914">
        <v>4</v>
      </c>
      <c r="G914">
        <v>2</v>
      </c>
      <c r="H914">
        <v>0</v>
      </c>
      <c r="I914">
        <v>0</v>
      </c>
      <c r="J914">
        <v>101</v>
      </c>
      <c r="K914">
        <v>9</v>
      </c>
      <c r="L914">
        <v>15</v>
      </c>
      <c r="M914">
        <v>2</v>
      </c>
      <c r="N914">
        <v>1</v>
      </c>
      <c r="O914">
        <v>0</v>
      </c>
      <c r="P914">
        <v>1</v>
      </c>
      <c r="Q914">
        <v>0</v>
      </c>
      <c r="R914">
        <v>256</v>
      </c>
      <c r="S914">
        <v>190</v>
      </c>
      <c r="T914">
        <v>22</v>
      </c>
      <c r="U914">
        <v>7</v>
      </c>
      <c r="V914">
        <v>3</v>
      </c>
      <c r="W914">
        <v>1220</v>
      </c>
      <c r="X914">
        <v>744</v>
      </c>
      <c r="Y914">
        <v>38</v>
      </c>
      <c r="Z914">
        <v>137</v>
      </c>
      <c r="AA914">
        <v>25</v>
      </c>
      <c r="AB914">
        <v>783</v>
      </c>
      <c r="AC914">
        <v>429</v>
      </c>
      <c r="AD914">
        <v>26</v>
      </c>
      <c r="AE914">
        <v>103</v>
      </c>
      <c r="AF914">
        <v>29</v>
      </c>
      <c r="AG914">
        <v>444</v>
      </c>
      <c r="AH914">
        <v>315</v>
      </c>
      <c r="AI914">
        <v>2</v>
      </c>
      <c r="AJ914">
        <v>37</v>
      </c>
      <c r="AK914">
        <v>5</v>
      </c>
      <c r="AL914">
        <v>42</v>
      </c>
      <c r="AM914">
        <v>27</v>
      </c>
      <c r="AN914">
        <v>4</v>
      </c>
      <c r="AO914">
        <v>2</v>
      </c>
      <c r="AP914">
        <v>0</v>
      </c>
      <c r="AQ914">
        <v>0</v>
      </c>
      <c r="AR914">
        <v>0</v>
      </c>
      <c r="AS914">
        <v>2</v>
      </c>
      <c r="AT914">
        <v>0</v>
      </c>
      <c r="AU914">
        <v>0</v>
      </c>
      <c r="AV914">
        <v>0</v>
      </c>
      <c r="AW914">
        <v>0</v>
      </c>
      <c r="AX914">
        <v>0</v>
      </c>
      <c r="AY914">
        <v>0</v>
      </c>
      <c r="AZ914">
        <v>0</v>
      </c>
      <c r="BA914">
        <v>0</v>
      </c>
      <c r="BB914">
        <v>0</v>
      </c>
      <c r="BC914">
        <v>0</v>
      </c>
      <c r="BD914">
        <v>0</v>
      </c>
      <c r="BE914">
        <v>0</v>
      </c>
      <c r="BF914">
        <v>0</v>
      </c>
      <c r="BG914" s="20">
        <v>2</v>
      </c>
      <c r="BH914" s="20">
        <v>0</v>
      </c>
      <c r="BI914" s="20">
        <v>126</v>
      </c>
      <c r="BJ914" s="20">
        <v>0</v>
      </c>
      <c r="BK914" s="20">
        <v>214</v>
      </c>
      <c r="BL914" s="20">
        <v>967</v>
      </c>
      <c r="BM914" s="20">
        <v>545</v>
      </c>
      <c r="BN914" s="20">
        <v>390</v>
      </c>
      <c r="BO914" s="20">
        <v>35</v>
      </c>
      <c r="BP914" s="20">
        <v>12141</v>
      </c>
      <c r="BQ914" s="20">
        <v>6452</v>
      </c>
      <c r="BR914" s="20">
        <v>0</v>
      </c>
      <c r="BS914" s="20">
        <v>56</v>
      </c>
      <c r="BT914" s="20">
        <v>1977</v>
      </c>
      <c r="BU914" s="20">
        <v>504</v>
      </c>
      <c r="BV914" s="20">
        <v>9166</v>
      </c>
    </row>
    <row r="915" spans="1:74" x14ac:dyDescent="0.25">
      <c r="A915" s="20" t="s">
        <v>449</v>
      </c>
      <c r="B915" s="20" t="s">
        <v>547</v>
      </c>
      <c r="C915" s="20" t="s">
        <v>564</v>
      </c>
      <c r="D915" s="1">
        <v>44493</v>
      </c>
      <c r="E915">
        <v>44</v>
      </c>
      <c r="F915">
        <v>1</v>
      </c>
      <c r="G915">
        <v>0</v>
      </c>
      <c r="H915">
        <v>0</v>
      </c>
      <c r="I915">
        <v>0</v>
      </c>
      <c r="J915">
        <v>12</v>
      </c>
      <c r="K915">
        <v>4</v>
      </c>
      <c r="L915">
        <v>1</v>
      </c>
      <c r="M915">
        <v>1</v>
      </c>
      <c r="N915">
        <v>1</v>
      </c>
      <c r="O915">
        <v>0</v>
      </c>
      <c r="P915">
        <v>0</v>
      </c>
      <c r="Q915">
        <v>0</v>
      </c>
      <c r="R915">
        <v>92</v>
      </c>
      <c r="S915">
        <v>0</v>
      </c>
      <c r="T915">
        <v>19</v>
      </c>
      <c r="U915">
        <v>5</v>
      </c>
      <c r="V915">
        <v>0</v>
      </c>
      <c r="W915">
        <v>278</v>
      </c>
      <c r="X915">
        <v>0</v>
      </c>
      <c r="Y915">
        <v>13</v>
      </c>
      <c r="Z915">
        <v>30</v>
      </c>
      <c r="AA915">
        <v>1</v>
      </c>
      <c r="AB915">
        <v>229</v>
      </c>
      <c r="AC915">
        <v>8</v>
      </c>
      <c r="AD915">
        <v>27</v>
      </c>
      <c r="AE915">
        <v>43</v>
      </c>
      <c r="AF915">
        <v>0</v>
      </c>
      <c r="AG915">
        <v>35</v>
      </c>
      <c r="AH915">
        <v>0</v>
      </c>
      <c r="AI915">
        <v>0</v>
      </c>
      <c r="AJ915">
        <v>9</v>
      </c>
      <c r="AK915">
        <v>1</v>
      </c>
      <c r="AL915">
        <v>18</v>
      </c>
      <c r="AM915">
        <v>0</v>
      </c>
      <c r="AN915">
        <v>0</v>
      </c>
      <c r="AO915">
        <v>0</v>
      </c>
      <c r="AP915">
        <v>0</v>
      </c>
      <c r="AQ915">
        <v>0</v>
      </c>
      <c r="AR915">
        <v>0</v>
      </c>
      <c r="AS915">
        <v>0</v>
      </c>
      <c r="AT915">
        <v>0</v>
      </c>
      <c r="AU915">
        <v>0</v>
      </c>
      <c r="AV915">
        <v>0</v>
      </c>
      <c r="AW915">
        <v>0</v>
      </c>
      <c r="AX915">
        <v>0</v>
      </c>
      <c r="AY915">
        <v>0</v>
      </c>
      <c r="AZ915">
        <v>0</v>
      </c>
      <c r="BA915">
        <v>0</v>
      </c>
      <c r="BB915">
        <v>4</v>
      </c>
      <c r="BC915">
        <v>29</v>
      </c>
      <c r="BD915">
        <v>0</v>
      </c>
      <c r="BE915">
        <v>4</v>
      </c>
      <c r="BF915">
        <v>1</v>
      </c>
      <c r="BG915" s="20"/>
      <c r="BH915" s="20"/>
      <c r="BI915" s="20"/>
      <c r="BJ915" s="20"/>
      <c r="BK915" s="20"/>
      <c r="BL915" s="20"/>
      <c r="BM915" s="20"/>
      <c r="BN915" s="20"/>
      <c r="BO915" s="20"/>
      <c r="BP915" s="20"/>
      <c r="BQ915" s="20"/>
      <c r="BR915" s="20"/>
      <c r="BS915" s="20"/>
      <c r="BT915" s="20"/>
      <c r="BU915" s="20"/>
      <c r="BV915" s="20"/>
    </row>
    <row r="916" spans="1:74" x14ac:dyDescent="0.25">
      <c r="A916" s="20" t="s">
        <v>449</v>
      </c>
      <c r="B916" s="20" t="s">
        <v>547</v>
      </c>
      <c r="C916" s="20" t="s">
        <v>564</v>
      </c>
      <c r="D916" s="1">
        <v>44500</v>
      </c>
      <c r="E916">
        <v>44</v>
      </c>
      <c r="F916">
        <v>2</v>
      </c>
      <c r="G916">
        <v>0</v>
      </c>
      <c r="H916">
        <v>0</v>
      </c>
      <c r="I916">
        <v>0</v>
      </c>
      <c r="J916">
        <v>13</v>
      </c>
      <c r="K916">
        <v>4</v>
      </c>
      <c r="L916">
        <v>1</v>
      </c>
      <c r="M916">
        <v>1</v>
      </c>
      <c r="N916">
        <v>1</v>
      </c>
      <c r="O916">
        <v>0</v>
      </c>
      <c r="P916">
        <v>0</v>
      </c>
      <c r="Q916">
        <v>0</v>
      </c>
      <c r="R916">
        <v>87</v>
      </c>
      <c r="S916">
        <v>0</v>
      </c>
      <c r="T916">
        <v>31</v>
      </c>
      <c r="U916">
        <v>5</v>
      </c>
      <c r="V916">
        <v>0</v>
      </c>
      <c r="W916">
        <v>271</v>
      </c>
      <c r="X916">
        <v>0</v>
      </c>
      <c r="Y916">
        <v>15</v>
      </c>
      <c r="Z916">
        <v>31</v>
      </c>
      <c r="AA916">
        <v>1</v>
      </c>
      <c r="AB916">
        <v>228</v>
      </c>
      <c r="AC916">
        <v>10</v>
      </c>
      <c r="AD916">
        <v>28</v>
      </c>
      <c r="AE916">
        <v>41</v>
      </c>
      <c r="AF916">
        <v>0</v>
      </c>
      <c r="AG916">
        <v>34</v>
      </c>
      <c r="AH916">
        <v>0</v>
      </c>
      <c r="AI916">
        <v>0</v>
      </c>
      <c r="AJ916">
        <v>9</v>
      </c>
      <c r="AK916">
        <v>1</v>
      </c>
      <c r="AL916">
        <v>30</v>
      </c>
      <c r="AM916">
        <v>0</v>
      </c>
      <c r="AN916">
        <v>0</v>
      </c>
      <c r="AO916">
        <v>0</v>
      </c>
      <c r="AP916">
        <v>0</v>
      </c>
      <c r="AQ916">
        <v>0</v>
      </c>
      <c r="AR916">
        <v>0</v>
      </c>
      <c r="AS916">
        <v>0</v>
      </c>
      <c r="AT916">
        <v>0</v>
      </c>
      <c r="AU916">
        <v>0</v>
      </c>
      <c r="AV916">
        <v>0</v>
      </c>
      <c r="AW916">
        <v>0</v>
      </c>
      <c r="AX916">
        <v>0</v>
      </c>
      <c r="AY916">
        <v>0</v>
      </c>
      <c r="AZ916">
        <v>0</v>
      </c>
      <c r="BA916">
        <v>0</v>
      </c>
      <c r="BB916">
        <v>4</v>
      </c>
      <c r="BC916">
        <v>29</v>
      </c>
      <c r="BD916">
        <v>0</v>
      </c>
      <c r="BE916">
        <v>4</v>
      </c>
      <c r="BF916">
        <v>1</v>
      </c>
      <c r="BG916" s="20"/>
      <c r="BH916" s="20"/>
      <c r="BI916" s="20"/>
      <c r="BJ916" s="20"/>
      <c r="BK916" s="20"/>
      <c r="BL916" s="20"/>
      <c r="BM916" s="20"/>
      <c r="BN916" s="20"/>
      <c r="BO916" s="20"/>
      <c r="BP916" s="20"/>
      <c r="BQ916" s="20"/>
      <c r="BR916" s="20"/>
      <c r="BS916" s="20"/>
      <c r="BT916" s="20"/>
      <c r="BU916" s="20"/>
      <c r="BV916" s="20"/>
    </row>
    <row r="917" spans="1:74" x14ac:dyDescent="0.25">
      <c r="A917" s="20" t="s">
        <v>449</v>
      </c>
      <c r="B917" s="20" t="s">
        <v>547</v>
      </c>
      <c r="C917" s="20" t="s">
        <v>564</v>
      </c>
      <c r="D917" s="1">
        <v>44507</v>
      </c>
      <c r="E917">
        <v>44</v>
      </c>
      <c r="F917">
        <v>2</v>
      </c>
      <c r="G917">
        <v>0</v>
      </c>
      <c r="H917">
        <v>0</v>
      </c>
      <c r="I917">
        <v>0</v>
      </c>
      <c r="J917">
        <v>14</v>
      </c>
      <c r="K917">
        <v>4</v>
      </c>
      <c r="L917">
        <v>1</v>
      </c>
      <c r="M917">
        <v>1</v>
      </c>
      <c r="N917">
        <v>1</v>
      </c>
      <c r="O917">
        <v>0</v>
      </c>
      <c r="P917">
        <v>0</v>
      </c>
      <c r="Q917">
        <v>0</v>
      </c>
      <c r="R917">
        <v>88</v>
      </c>
      <c r="S917">
        <v>37</v>
      </c>
      <c r="T917">
        <v>4</v>
      </c>
      <c r="U917">
        <v>5</v>
      </c>
      <c r="V917">
        <v>0</v>
      </c>
      <c r="W917">
        <v>270</v>
      </c>
      <c r="X917">
        <v>27</v>
      </c>
      <c r="Y917">
        <v>29</v>
      </c>
      <c r="Z917">
        <v>32</v>
      </c>
      <c r="AA917">
        <v>2</v>
      </c>
      <c r="AB917">
        <v>224</v>
      </c>
      <c r="AC917">
        <v>15</v>
      </c>
      <c r="AD917">
        <v>25</v>
      </c>
      <c r="AE917">
        <v>40</v>
      </c>
      <c r="AF917">
        <v>0</v>
      </c>
      <c r="AG917">
        <v>34</v>
      </c>
      <c r="AH917">
        <v>0</v>
      </c>
      <c r="AI917">
        <v>4</v>
      </c>
      <c r="AJ917">
        <v>9</v>
      </c>
      <c r="AK917">
        <v>1</v>
      </c>
      <c r="AL917">
        <v>30</v>
      </c>
      <c r="AM917">
        <v>1</v>
      </c>
      <c r="AN917">
        <v>1</v>
      </c>
      <c r="AO917">
        <v>0</v>
      </c>
      <c r="AP917">
        <v>0</v>
      </c>
      <c r="AQ917">
        <v>0</v>
      </c>
      <c r="AR917">
        <v>0</v>
      </c>
      <c r="AS917">
        <v>0</v>
      </c>
      <c r="AT917">
        <v>0</v>
      </c>
      <c r="AU917">
        <v>0</v>
      </c>
      <c r="AV917">
        <v>0</v>
      </c>
      <c r="AW917">
        <v>0</v>
      </c>
      <c r="AX917">
        <v>0</v>
      </c>
      <c r="AY917">
        <v>0</v>
      </c>
      <c r="AZ917">
        <v>0</v>
      </c>
      <c r="BA917">
        <v>0</v>
      </c>
      <c r="BB917">
        <v>0</v>
      </c>
      <c r="BC917">
        <v>0</v>
      </c>
      <c r="BD917">
        <v>0</v>
      </c>
      <c r="BE917">
        <v>0</v>
      </c>
      <c r="BF917">
        <v>0</v>
      </c>
      <c r="BG917" s="20">
        <v>2</v>
      </c>
      <c r="BH917" s="20">
        <v>0</v>
      </c>
      <c r="BI917" s="20">
        <v>35</v>
      </c>
      <c r="BJ917" s="20">
        <v>1</v>
      </c>
      <c r="BK917" s="20">
        <v>77</v>
      </c>
      <c r="BL917" s="20">
        <v>200</v>
      </c>
      <c r="BM917" s="20">
        <v>150</v>
      </c>
      <c r="BN917" s="20">
        <v>18</v>
      </c>
      <c r="BO917" s="20">
        <v>29</v>
      </c>
      <c r="BP917" s="20"/>
      <c r="BQ917" s="20"/>
      <c r="BR917" s="20"/>
      <c r="BS917" s="20"/>
      <c r="BT917" s="20"/>
      <c r="BU917" s="20"/>
      <c r="BV917" s="20"/>
    </row>
    <row r="918" spans="1:74" x14ac:dyDescent="0.25">
      <c r="A918" s="20" t="s">
        <v>449</v>
      </c>
      <c r="B918" s="20" t="s">
        <v>547</v>
      </c>
      <c r="C918" s="20" t="s">
        <v>564</v>
      </c>
      <c r="D918" s="1">
        <v>44514</v>
      </c>
      <c r="E918">
        <v>44</v>
      </c>
      <c r="F918">
        <v>2</v>
      </c>
      <c r="G918">
        <v>0</v>
      </c>
      <c r="H918">
        <v>0</v>
      </c>
      <c r="I918">
        <v>0</v>
      </c>
      <c r="J918">
        <v>16</v>
      </c>
      <c r="K918">
        <v>4</v>
      </c>
      <c r="L918">
        <v>1</v>
      </c>
      <c r="M918">
        <v>1</v>
      </c>
      <c r="N918">
        <v>1</v>
      </c>
      <c r="O918">
        <v>0</v>
      </c>
      <c r="P918">
        <v>0</v>
      </c>
      <c r="Q918">
        <v>0</v>
      </c>
      <c r="R918">
        <v>88</v>
      </c>
      <c r="S918">
        <v>39</v>
      </c>
      <c r="T918">
        <v>4</v>
      </c>
      <c r="U918">
        <v>5</v>
      </c>
      <c r="V918">
        <v>0</v>
      </c>
      <c r="W918">
        <v>270</v>
      </c>
      <c r="X918">
        <v>37</v>
      </c>
      <c r="Y918">
        <v>28</v>
      </c>
      <c r="Z918">
        <v>31</v>
      </c>
      <c r="AA918">
        <v>2</v>
      </c>
      <c r="AB918">
        <v>223</v>
      </c>
      <c r="AC918">
        <v>20</v>
      </c>
      <c r="AD918">
        <v>25</v>
      </c>
      <c r="AE918">
        <v>39</v>
      </c>
      <c r="AF918">
        <v>0</v>
      </c>
      <c r="AG918">
        <v>34</v>
      </c>
      <c r="AH918">
        <v>0</v>
      </c>
      <c r="AI918">
        <v>4</v>
      </c>
      <c r="AJ918">
        <v>9</v>
      </c>
      <c r="AK918">
        <v>1</v>
      </c>
      <c r="AL918">
        <v>30</v>
      </c>
      <c r="AM918">
        <v>3</v>
      </c>
      <c r="AN918">
        <v>1</v>
      </c>
      <c r="AO918">
        <v>0</v>
      </c>
      <c r="AP918">
        <v>0</v>
      </c>
      <c r="AQ918">
        <v>0</v>
      </c>
      <c r="AR918">
        <v>0</v>
      </c>
      <c r="AS918">
        <v>0</v>
      </c>
      <c r="AT918">
        <v>0</v>
      </c>
      <c r="AU918">
        <v>0</v>
      </c>
      <c r="AV918">
        <v>0</v>
      </c>
      <c r="AW918">
        <v>0</v>
      </c>
      <c r="AX918">
        <v>0</v>
      </c>
      <c r="AY918">
        <v>0</v>
      </c>
      <c r="AZ918">
        <v>0</v>
      </c>
      <c r="BA918">
        <v>0</v>
      </c>
      <c r="BB918">
        <v>0</v>
      </c>
      <c r="BC918">
        <v>0</v>
      </c>
      <c r="BD918">
        <v>0</v>
      </c>
      <c r="BE918">
        <v>0</v>
      </c>
      <c r="BF918">
        <v>0</v>
      </c>
      <c r="BG918" s="20">
        <v>2</v>
      </c>
      <c r="BH918" s="20">
        <v>0</v>
      </c>
      <c r="BI918" s="20">
        <v>35</v>
      </c>
      <c r="BJ918" s="20">
        <v>1</v>
      </c>
      <c r="BK918" s="20">
        <v>77</v>
      </c>
      <c r="BL918" s="20">
        <v>201</v>
      </c>
      <c r="BM918" s="20">
        <v>150</v>
      </c>
      <c r="BN918" s="20">
        <v>18</v>
      </c>
      <c r="BO918" s="20">
        <v>29</v>
      </c>
      <c r="BP918" s="20"/>
      <c r="BQ918" s="20"/>
      <c r="BR918" s="20"/>
      <c r="BS918" s="20"/>
      <c r="BT918" s="20"/>
      <c r="BU918" s="20"/>
      <c r="BV918" s="20"/>
    </row>
    <row r="919" spans="1:74" x14ac:dyDescent="0.25">
      <c r="A919" s="20" t="s">
        <v>449</v>
      </c>
      <c r="B919" s="20" t="s">
        <v>547</v>
      </c>
      <c r="C919" s="20" t="s">
        <v>564</v>
      </c>
      <c r="D919" s="1">
        <v>44521</v>
      </c>
      <c r="E919">
        <v>44</v>
      </c>
      <c r="F919">
        <v>2</v>
      </c>
      <c r="G919">
        <v>0</v>
      </c>
      <c r="H919">
        <v>0</v>
      </c>
      <c r="I919">
        <v>0</v>
      </c>
      <c r="J919">
        <v>17</v>
      </c>
      <c r="K919">
        <v>4</v>
      </c>
      <c r="L919">
        <v>1</v>
      </c>
      <c r="M919">
        <v>1</v>
      </c>
      <c r="N919">
        <v>1</v>
      </c>
      <c r="O919">
        <v>0</v>
      </c>
      <c r="P919">
        <v>0</v>
      </c>
      <c r="Q919">
        <v>0</v>
      </c>
      <c r="R919">
        <v>89</v>
      </c>
      <c r="S919">
        <v>46</v>
      </c>
      <c r="T919">
        <v>4</v>
      </c>
      <c r="U919">
        <v>5</v>
      </c>
      <c r="V919">
        <v>0</v>
      </c>
      <c r="W919">
        <v>270</v>
      </c>
      <c r="X919">
        <v>48</v>
      </c>
      <c r="Y919">
        <v>28</v>
      </c>
      <c r="Z919">
        <v>32</v>
      </c>
      <c r="AA919">
        <v>2</v>
      </c>
      <c r="AB919">
        <v>223</v>
      </c>
      <c r="AC919">
        <v>23</v>
      </c>
      <c r="AD919">
        <v>25</v>
      </c>
      <c r="AE919">
        <v>39</v>
      </c>
      <c r="AF919">
        <v>0</v>
      </c>
      <c r="AG919">
        <v>33</v>
      </c>
      <c r="AH919">
        <v>0</v>
      </c>
      <c r="AI919">
        <v>4</v>
      </c>
      <c r="AJ919">
        <v>9</v>
      </c>
      <c r="AK919">
        <v>1</v>
      </c>
      <c r="AL919">
        <v>30</v>
      </c>
      <c r="AM919">
        <v>5</v>
      </c>
      <c r="AN919">
        <v>1</v>
      </c>
      <c r="AO919">
        <v>0</v>
      </c>
      <c r="AP919">
        <v>0</v>
      </c>
      <c r="AQ919">
        <v>0</v>
      </c>
      <c r="AR919">
        <v>0</v>
      </c>
      <c r="AS919">
        <v>0</v>
      </c>
      <c r="AT919">
        <v>0</v>
      </c>
      <c r="AU919">
        <v>0</v>
      </c>
      <c r="AV919">
        <v>0</v>
      </c>
      <c r="AW919">
        <v>0</v>
      </c>
      <c r="AX919">
        <v>0</v>
      </c>
      <c r="AY919">
        <v>0</v>
      </c>
      <c r="AZ919">
        <v>0</v>
      </c>
      <c r="BA919">
        <v>0</v>
      </c>
      <c r="BB919">
        <v>0</v>
      </c>
      <c r="BC919">
        <v>0</v>
      </c>
      <c r="BD919">
        <v>0</v>
      </c>
      <c r="BE919">
        <v>0</v>
      </c>
      <c r="BF919">
        <v>0</v>
      </c>
      <c r="BG919" s="20">
        <v>2</v>
      </c>
      <c r="BH919" s="20">
        <v>0</v>
      </c>
      <c r="BI919" s="20">
        <v>35</v>
      </c>
      <c r="BJ919" s="20">
        <v>1</v>
      </c>
      <c r="BK919" s="20">
        <v>78</v>
      </c>
      <c r="BL919" s="20">
        <v>201</v>
      </c>
      <c r="BM919" s="20">
        <v>150</v>
      </c>
      <c r="BN919" s="20">
        <v>17</v>
      </c>
      <c r="BO919" s="20">
        <v>29</v>
      </c>
      <c r="BP919" s="20"/>
      <c r="BQ919" s="20"/>
      <c r="BR919" s="20"/>
      <c r="BS919" s="20"/>
      <c r="BT919" s="20"/>
      <c r="BU919" s="20"/>
      <c r="BV919" s="20"/>
    </row>
    <row r="920" spans="1:74" x14ac:dyDescent="0.25">
      <c r="A920" s="20" t="s">
        <v>449</v>
      </c>
      <c r="B920" s="20" t="s">
        <v>547</v>
      </c>
      <c r="C920" s="20" t="s">
        <v>564</v>
      </c>
      <c r="D920" s="1">
        <v>44528</v>
      </c>
      <c r="E920">
        <v>44</v>
      </c>
      <c r="F920">
        <v>2</v>
      </c>
      <c r="G920">
        <v>1</v>
      </c>
      <c r="H920">
        <v>0</v>
      </c>
      <c r="I920">
        <v>0</v>
      </c>
      <c r="J920">
        <v>18</v>
      </c>
      <c r="K920">
        <v>4</v>
      </c>
      <c r="L920">
        <v>1</v>
      </c>
      <c r="M920">
        <v>1</v>
      </c>
      <c r="N920">
        <v>1</v>
      </c>
      <c r="O920">
        <v>0</v>
      </c>
      <c r="P920">
        <v>0</v>
      </c>
      <c r="Q920">
        <v>0</v>
      </c>
      <c r="R920">
        <v>89</v>
      </c>
      <c r="S920">
        <v>53</v>
      </c>
      <c r="T920">
        <v>4</v>
      </c>
      <c r="U920">
        <v>5</v>
      </c>
      <c r="V920">
        <v>0</v>
      </c>
      <c r="W920">
        <v>271</v>
      </c>
      <c r="X920">
        <v>62</v>
      </c>
      <c r="Y920">
        <v>27</v>
      </c>
      <c r="Z920">
        <v>31</v>
      </c>
      <c r="AA920">
        <v>1</v>
      </c>
      <c r="AB920">
        <v>222</v>
      </c>
      <c r="AC920">
        <v>36</v>
      </c>
      <c r="AD920">
        <v>25</v>
      </c>
      <c r="AE920">
        <v>38</v>
      </c>
      <c r="AF920">
        <v>0</v>
      </c>
      <c r="AG920">
        <v>33</v>
      </c>
      <c r="AH920">
        <v>1</v>
      </c>
      <c r="AI920">
        <v>4</v>
      </c>
      <c r="AJ920">
        <v>9</v>
      </c>
      <c r="AK920">
        <v>1</v>
      </c>
      <c r="AL920">
        <v>30</v>
      </c>
      <c r="AM920">
        <v>9</v>
      </c>
      <c r="AN920">
        <v>1</v>
      </c>
      <c r="AO920">
        <v>0</v>
      </c>
      <c r="AP920">
        <v>0</v>
      </c>
      <c r="AQ920">
        <v>0</v>
      </c>
      <c r="AR920">
        <v>0</v>
      </c>
      <c r="AS920">
        <v>0</v>
      </c>
      <c r="AT920">
        <v>0</v>
      </c>
      <c r="AU920">
        <v>0</v>
      </c>
      <c r="AV920">
        <v>0</v>
      </c>
      <c r="AW920">
        <v>0</v>
      </c>
      <c r="AX920">
        <v>0</v>
      </c>
      <c r="AY920">
        <v>0</v>
      </c>
      <c r="AZ920">
        <v>0</v>
      </c>
      <c r="BA920">
        <v>0</v>
      </c>
      <c r="BB920">
        <v>0</v>
      </c>
      <c r="BC920">
        <v>0</v>
      </c>
      <c r="BD920">
        <v>0</v>
      </c>
      <c r="BE920">
        <v>0</v>
      </c>
      <c r="BF920">
        <v>0</v>
      </c>
      <c r="BG920" s="20">
        <v>2</v>
      </c>
      <c r="BH920" s="20">
        <v>0</v>
      </c>
      <c r="BI920" s="20">
        <v>35</v>
      </c>
      <c r="BJ920" s="20">
        <v>1</v>
      </c>
      <c r="BK920" s="20">
        <v>79</v>
      </c>
      <c r="BL920" s="20">
        <v>205</v>
      </c>
      <c r="BM920" s="20">
        <v>152</v>
      </c>
      <c r="BN920" s="20">
        <v>17</v>
      </c>
      <c r="BO920" s="20">
        <v>29</v>
      </c>
      <c r="BP920" s="20"/>
      <c r="BQ920" s="20"/>
      <c r="BR920" s="20"/>
      <c r="BS920" s="20"/>
      <c r="BT920" s="20"/>
      <c r="BU920" s="20"/>
      <c r="BV920" s="20"/>
    </row>
    <row r="921" spans="1:74" x14ac:dyDescent="0.25">
      <c r="A921" s="20" t="s">
        <v>449</v>
      </c>
      <c r="B921" s="20" t="s">
        <v>547</v>
      </c>
      <c r="C921" s="20" t="s">
        <v>564</v>
      </c>
      <c r="D921" s="1">
        <v>44535</v>
      </c>
      <c r="E921">
        <v>43</v>
      </c>
      <c r="F921">
        <v>2</v>
      </c>
      <c r="G921">
        <v>1</v>
      </c>
      <c r="H921">
        <v>0</v>
      </c>
      <c r="I921">
        <v>0</v>
      </c>
      <c r="J921">
        <v>20</v>
      </c>
      <c r="K921">
        <v>4</v>
      </c>
      <c r="L921">
        <v>1</v>
      </c>
      <c r="M921">
        <v>1</v>
      </c>
      <c r="N921">
        <v>1</v>
      </c>
      <c r="O921">
        <v>0</v>
      </c>
      <c r="P921">
        <v>0</v>
      </c>
      <c r="Q921">
        <v>0</v>
      </c>
      <c r="R921">
        <v>89</v>
      </c>
      <c r="S921">
        <v>55</v>
      </c>
      <c r="T921">
        <v>4</v>
      </c>
      <c r="U921">
        <v>5</v>
      </c>
      <c r="V921">
        <v>0</v>
      </c>
      <c r="W921">
        <v>270</v>
      </c>
      <c r="X921">
        <v>75</v>
      </c>
      <c r="Y921">
        <v>27</v>
      </c>
      <c r="Z921">
        <v>30</v>
      </c>
      <c r="AA921">
        <v>1</v>
      </c>
      <c r="AB921">
        <v>223</v>
      </c>
      <c r="AC921">
        <v>46</v>
      </c>
      <c r="AD921">
        <v>27</v>
      </c>
      <c r="AE921">
        <v>37</v>
      </c>
      <c r="AF921">
        <v>1</v>
      </c>
      <c r="AG921">
        <v>33</v>
      </c>
      <c r="AH921">
        <v>3</v>
      </c>
      <c r="AI921">
        <v>4</v>
      </c>
      <c r="AJ921">
        <v>8</v>
      </c>
      <c r="AK921">
        <v>1</v>
      </c>
      <c r="AL921">
        <v>30</v>
      </c>
      <c r="AM921">
        <v>10</v>
      </c>
      <c r="AN921">
        <v>1</v>
      </c>
      <c r="AO921">
        <v>0</v>
      </c>
      <c r="AP921">
        <v>0</v>
      </c>
      <c r="AQ921">
        <v>0</v>
      </c>
      <c r="AR921">
        <v>0</v>
      </c>
      <c r="AS921">
        <v>0</v>
      </c>
      <c r="AT921">
        <v>0</v>
      </c>
      <c r="AU921">
        <v>0</v>
      </c>
      <c r="AV921">
        <v>0</v>
      </c>
      <c r="AW921">
        <v>0</v>
      </c>
      <c r="AX921">
        <v>0</v>
      </c>
      <c r="AY921">
        <v>0</v>
      </c>
      <c r="AZ921">
        <v>0</v>
      </c>
      <c r="BA921">
        <v>0</v>
      </c>
      <c r="BB921">
        <v>0</v>
      </c>
      <c r="BC921">
        <v>0</v>
      </c>
      <c r="BD921">
        <v>0</v>
      </c>
      <c r="BE921">
        <v>0</v>
      </c>
      <c r="BF921">
        <v>0</v>
      </c>
      <c r="BG921" s="20">
        <v>2</v>
      </c>
      <c r="BH921" s="20">
        <v>0</v>
      </c>
      <c r="BI921" s="20">
        <v>36</v>
      </c>
      <c r="BJ921" s="20">
        <v>1</v>
      </c>
      <c r="BK921" s="20">
        <v>79</v>
      </c>
      <c r="BL921" s="20">
        <v>205</v>
      </c>
      <c r="BM921" s="20">
        <v>151</v>
      </c>
      <c r="BN921" s="20">
        <v>17</v>
      </c>
      <c r="BO921" s="20">
        <v>29</v>
      </c>
      <c r="BP921" s="20"/>
      <c r="BQ921" s="20"/>
      <c r="BR921" s="20"/>
      <c r="BS921" s="20"/>
      <c r="BT921" s="20"/>
      <c r="BU921" s="20"/>
      <c r="BV921" s="20"/>
    </row>
    <row r="922" spans="1:74" x14ac:dyDescent="0.25">
      <c r="A922" s="20" t="s">
        <v>449</v>
      </c>
      <c r="B922" s="20" t="s">
        <v>547</v>
      </c>
      <c r="C922" s="20" t="s">
        <v>564</v>
      </c>
      <c r="D922" s="1">
        <v>44542</v>
      </c>
      <c r="E922">
        <v>43</v>
      </c>
      <c r="F922">
        <v>2</v>
      </c>
      <c r="G922">
        <v>1</v>
      </c>
      <c r="H922">
        <v>0</v>
      </c>
      <c r="I922">
        <v>0</v>
      </c>
      <c r="J922">
        <v>21</v>
      </c>
      <c r="K922">
        <v>4</v>
      </c>
      <c r="L922">
        <v>1</v>
      </c>
      <c r="M922">
        <v>1</v>
      </c>
      <c r="N922">
        <v>1</v>
      </c>
      <c r="O922">
        <v>1</v>
      </c>
      <c r="P922">
        <v>0</v>
      </c>
      <c r="Q922">
        <v>0</v>
      </c>
      <c r="R922">
        <v>89</v>
      </c>
      <c r="S922">
        <v>57</v>
      </c>
      <c r="T922">
        <v>4</v>
      </c>
      <c r="U922">
        <v>5</v>
      </c>
      <c r="V922">
        <v>0</v>
      </c>
      <c r="W922">
        <v>270</v>
      </c>
      <c r="X922">
        <v>89</v>
      </c>
      <c r="Y922">
        <v>27</v>
      </c>
      <c r="Z922">
        <v>28</v>
      </c>
      <c r="AA922">
        <v>1</v>
      </c>
      <c r="AB922">
        <v>221</v>
      </c>
      <c r="AC922">
        <v>54</v>
      </c>
      <c r="AD922">
        <v>25</v>
      </c>
      <c r="AE922">
        <v>37</v>
      </c>
      <c r="AF922">
        <v>0</v>
      </c>
      <c r="AG922">
        <v>33</v>
      </c>
      <c r="AH922">
        <v>4</v>
      </c>
      <c r="AI922">
        <v>4</v>
      </c>
      <c r="AJ922">
        <v>8</v>
      </c>
      <c r="AK922">
        <v>1</v>
      </c>
      <c r="AL922">
        <v>30</v>
      </c>
      <c r="AM922">
        <v>14</v>
      </c>
      <c r="AN922">
        <v>1</v>
      </c>
      <c r="AO922">
        <v>0</v>
      </c>
      <c r="AP922">
        <v>0</v>
      </c>
      <c r="AQ922">
        <v>0</v>
      </c>
      <c r="AR922">
        <v>0</v>
      </c>
      <c r="AS922">
        <v>0</v>
      </c>
      <c r="AT922">
        <v>0</v>
      </c>
      <c r="AU922">
        <v>0</v>
      </c>
      <c r="AV922">
        <v>0</v>
      </c>
      <c r="AW922">
        <v>0</v>
      </c>
      <c r="AX922">
        <v>0</v>
      </c>
      <c r="AY922">
        <v>0</v>
      </c>
      <c r="AZ922">
        <v>0</v>
      </c>
      <c r="BA922">
        <v>0</v>
      </c>
      <c r="BB922">
        <v>0</v>
      </c>
      <c r="BC922">
        <v>0</v>
      </c>
      <c r="BD922">
        <v>0</v>
      </c>
      <c r="BE922">
        <v>0</v>
      </c>
      <c r="BF922">
        <v>0</v>
      </c>
      <c r="BG922" s="20">
        <v>2</v>
      </c>
      <c r="BH922" s="20">
        <v>0</v>
      </c>
      <c r="BI922" s="20">
        <v>36</v>
      </c>
      <c r="BJ922" s="20">
        <v>1</v>
      </c>
      <c r="BK922" s="20">
        <v>79</v>
      </c>
      <c r="BL922" s="20">
        <v>207</v>
      </c>
      <c r="BM922" s="20">
        <v>151</v>
      </c>
      <c r="BN922" s="20">
        <v>17</v>
      </c>
      <c r="BO922" s="20">
        <v>29</v>
      </c>
      <c r="BP922" s="20"/>
      <c r="BQ922" s="20"/>
      <c r="BR922" s="20"/>
      <c r="BS922" s="20"/>
      <c r="BT922" s="20"/>
      <c r="BU922" s="20"/>
      <c r="BV922" s="20"/>
    </row>
    <row r="923" spans="1:74" x14ac:dyDescent="0.25">
      <c r="A923" s="20" t="s">
        <v>449</v>
      </c>
      <c r="B923" s="20" t="s">
        <v>547</v>
      </c>
      <c r="C923" s="20" t="s">
        <v>564</v>
      </c>
      <c r="D923" s="1">
        <v>44549</v>
      </c>
      <c r="E923">
        <v>42</v>
      </c>
      <c r="F923">
        <v>2</v>
      </c>
      <c r="G923">
        <v>1</v>
      </c>
      <c r="H923">
        <v>0</v>
      </c>
      <c r="I923">
        <v>0</v>
      </c>
      <c r="J923">
        <v>22</v>
      </c>
      <c r="K923">
        <v>4</v>
      </c>
      <c r="L923">
        <v>1</v>
      </c>
      <c r="M923">
        <v>0</v>
      </c>
      <c r="N923">
        <v>1</v>
      </c>
      <c r="O923">
        <v>1</v>
      </c>
      <c r="P923">
        <v>0</v>
      </c>
      <c r="Q923">
        <v>0</v>
      </c>
      <c r="R923">
        <v>89</v>
      </c>
      <c r="S923">
        <v>58</v>
      </c>
      <c r="T923">
        <v>3</v>
      </c>
      <c r="U923">
        <v>5</v>
      </c>
      <c r="V923">
        <v>0</v>
      </c>
      <c r="W923">
        <v>269</v>
      </c>
      <c r="X923">
        <v>106</v>
      </c>
      <c r="Y923">
        <v>26</v>
      </c>
      <c r="Z923">
        <v>26</v>
      </c>
      <c r="AA923">
        <v>1</v>
      </c>
      <c r="AB923">
        <v>217</v>
      </c>
      <c r="AC923">
        <v>68</v>
      </c>
      <c r="AD923">
        <v>24</v>
      </c>
      <c r="AE923">
        <v>36</v>
      </c>
      <c r="AF923">
        <v>0</v>
      </c>
      <c r="AG923">
        <v>33</v>
      </c>
      <c r="AH923">
        <v>7</v>
      </c>
      <c r="AI923">
        <v>4</v>
      </c>
      <c r="AJ923">
        <v>7</v>
      </c>
      <c r="AK923">
        <v>1</v>
      </c>
      <c r="AL923">
        <v>30</v>
      </c>
      <c r="AM923">
        <v>18</v>
      </c>
      <c r="AN923">
        <v>1</v>
      </c>
      <c r="AO923">
        <v>0</v>
      </c>
      <c r="AP923">
        <v>0</v>
      </c>
      <c r="AQ923">
        <v>0</v>
      </c>
      <c r="AR923">
        <v>0</v>
      </c>
      <c r="AS923">
        <v>0</v>
      </c>
      <c r="AT923">
        <v>0</v>
      </c>
      <c r="AU923">
        <v>0</v>
      </c>
      <c r="AV923">
        <v>0</v>
      </c>
      <c r="AW923">
        <v>0</v>
      </c>
      <c r="AX923">
        <v>0</v>
      </c>
      <c r="AY923">
        <v>0</v>
      </c>
      <c r="AZ923">
        <v>0</v>
      </c>
      <c r="BA923">
        <v>0</v>
      </c>
      <c r="BB923">
        <v>0</v>
      </c>
      <c r="BC923">
        <v>0</v>
      </c>
      <c r="BD923">
        <v>0</v>
      </c>
      <c r="BE923">
        <v>0</v>
      </c>
      <c r="BF923">
        <v>0</v>
      </c>
      <c r="BG923" s="20">
        <v>2</v>
      </c>
      <c r="BH923" s="20">
        <v>0</v>
      </c>
      <c r="BI923" s="20">
        <v>35</v>
      </c>
      <c r="BJ923" s="20">
        <v>1</v>
      </c>
      <c r="BK923" s="20">
        <v>79</v>
      </c>
      <c r="BL923" s="20">
        <v>208</v>
      </c>
      <c r="BM923" s="20">
        <v>150</v>
      </c>
      <c r="BN923" s="20">
        <v>18</v>
      </c>
      <c r="BO923" s="20">
        <v>29</v>
      </c>
      <c r="BP923" s="20">
        <v>1130</v>
      </c>
      <c r="BQ923" s="20">
        <v>161</v>
      </c>
      <c r="BR923" s="20">
        <v>0</v>
      </c>
      <c r="BS923" s="20">
        <v>61</v>
      </c>
      <c r="BT923" s="20">
        <v>336</v>
      </c>
      <c r="BU923" s="20">
        <v>67</v>
      </c>
      <c r="BV923" s="20">
        <v>599</v>
      </c>
    </row>
    <row r="924" spans="1:74" x14ac:dyDescent="0.25">
      <c r="A924" s="20" t="s">
        <v>449</v>
      </c>
      <c r="B924" s="20" t="s">
        <v>547</v>
      </c>
      <c r="C924" s="20" t="s">
        <v>564</v>
      </c>
      <c r="D924" s="1">
        <v>44558</v>
      </c>
      <c r="E924">
        <v>42</v>
      </c>
      <c r="F924">
        <v>2</v>
      </c>
      <c r="G924">
        <v>2</v>
      </c>
      <c r="H924">
        <v>0</v>
      </c>
      <c r="I924">
        <v>0</v>
      </c>
      <c r="J924">
        <v>23</v>
      </c>
      <c r="K924">
        <v>4</v>
      </c>
      <c r="L924">
        <v>1</v>
      </c>
      <c r="M924">
        <v>0</v>
      </c>
      <c r="N924">
        <v>1</v>
      </c>
      <c r="O924">
        <v>1</v>
      </c>
      <c r="P924">
        <v>0</v>
      </c>
      <c r="Q924">
        <v>0</v>
      </c>
      <c r="R924">
        <v>86</v>
      </c>
      <c r="S924">
        <v>59</v>
      </c>
      <c r="T924">
        <v>3</v>
      </c>
      <c r="U924">
        <v>4</v>
      </c>
      <c r="V924">
        <v>0</v>
      </c>
      <c r="W924">
        <v>266</v>
      </c>
      <c r="X924">
        <v>123</v>
      </c>
      <c r="Y924">
        <v>26</v>
      </c>
      <c r="Z924">
        <v>25</v>
      </c>
      <c r="AA924">
        <v>1</v>
      </c>
      <c r="AB924">
        <v>216</v>
      </c>
      <c r="AC924">
        <v>84</v>
      </c>
      <c r="AD924">
        <v>24</v>
      </c>
      <c r="AE924">
        <v>36</v>
      </c>
      <c r="AF924">
        <v>0</v>
      </c>
      <c r="AG924">
        <v>33</v>
      </c>
      <c r="AH924">
        <v>9</v>
      </c>
      <c r="AI924">
        <v>4</v>
      </c>
      <c r="AJ924">
        <v>7</v>
      </c>
      <c r="AK924">
        <v>1</v>
      </c>
      <c r="AL924">
        <v>29</v>
      </c>
      <c r="AM924">
        <v>19</v>
      </c>
      <c r="AN924">
        <v>1</v>
      </c>
      <c r="AO924">
        <v>0</v>
      </c>
      <c r="AP924">
        <v>0</v>
      </c>
      <c r="AQ924">
        <v>0</v>
      </c>
      <c r="AR924">
        <v>0</v>
      </c>
      <c r="AS924">
        <v>0</v>
      </c>
      <c r="AT924">
        <v>0</v>
      </c>
      <c r="AU924">
        <v>0</v>
      </c>
      <c r="AV924">
        <v>0</v>
      </c>
      <c r="AW924">
        <v>0</v>
      </c>
      <c r="AX924">
        <v>0</v>
      </c>
      <c r="AY924">
        <v>0</v>
      </c>
      <c r="AZ924">
        <v>0</v>
      </c>
      <c r="BA924">
        <v>0</v>
      </c>
      <c r="BB924">
        <v>0</v>
      </c>
      <c r="BC924">
        <v>0</v>
      </c>
      <c r="BD924">
        <v>0</v>
      </c>
      <c r="BE924">
        <v>0</v>
      </c>
      <c r="BF924">
        <v>0</v>
      </c>
      <c r="BG924" s="20">
        <v>2</v>
      </c>
      <c r="BH924" s="20">
        <v>0</v>
      </c>
      <c r="BI924" s="20">
        <v>35</v>
      </c>
      <c r="BJ924" s="20">
        <v>1</v>
      </c>
      <c r="BK924" s="20">
        <v>78</v>
      </c>
      <c r="BL924" s="20">
        <v>207</v>
      </c>
      <c r="BM924" s="20">
        <v>150</v>
      </c>
      <c r="BN924" s="20">
        <v>18</v>
      </c>
      <c r="BO924" s="20">
        <v>28</v>
      </c>
      <c r="BP924" s="20">
        <v>1130</v>
      </c>
      <c r="BQ924" s="20">
        <v>239</v>
      </c>
      <c r="BR924" s="20">
        <v>0</v>
      </c>
      <c r="BS924" s="20">
        <v>61</v>
      </c>
      <c r="BT924" s="20">
        <v>334</v>
      </c>
      <c r="BU924" s="20">
        <v>66</v>
      </c>
      <c r="BV924" s="20">
        <v>605</v>
      </c>
    </row>
    <row r="925" spans="1:74" x14ac:dyDescent="0.25">
      <c r="A925" s="20" t="s">
        <v>449</v>
      </c>
      <c r="B925" s="20" t="s">
        <v>547</v>
      </c>
      <c r="C925" s="20" t="s">
        <v>564</v>
      </c>
      <c r="D925" s="1">
        <v>44564</v>
      </c>
      <c r="E925">
        <v>42</v>
      </c>
      <c r="F925">
        <v>2</v>
      </c>
      <c r="G925">
        <v>2</v>
      </c>
      <c r="H925">
        <v>0</v>
      </c>
      <c r="I925">
        <v>0</v>
      </c>
      <c r="J925">
        <v>23</v>
      </c>
      <c r="K925">
        <v>4</v>
      </c>
      <c r="L925">
        <v>1</v>
      </c>
      <c r="M925">
        <v>0</v>
      </c>
      <c r="N925">
        <v>1</v>
      </c>
      <c r="O925">
        <v>1</v>
      </c>
      <c r="P925">
        <v>0</v>
      </c>
      <c r="Q925">
        <v>0</v>
      </c>
      <c r="R925">
        <v>87</v>
      </c>
      <c r="S925">
        <v>60</v>
      </c>
      <c r="T925">
        <v>4</v>
      </c>
      <c r="U925">
        <v>4</v>
      </c>
      <c r="V925">
        <v>0</v>
      </c>
      <c r="W925">
        <v>266</v>
      </c>
      <c r="X925">
        <v>129</v>
      </c>
      <c r="Y925">
        <v>25</v>
      </c>
      <c r="Z925">
        <v>25</v>
      </c>
      <c r="AA925">
        <v>1</v>
      </c>
      <c r="AB925">
        <v>218</v>
      </c>
      <c r="AC925">
        <v>87</v>
      </c>
      <c r="AD925">
        <v>24</v>
      </c>
      <c r="AE925">
        <v>37</v>
      </c>
      <c r="AF925">
        <v>1</v>
      </c>
      <c r="AG925">
        <v>33</v>
      </c>
      <c r="AH925">
        <v>10</v>
      </c>
      <c r="AI925">
        <v>4</v>
      </c>
      <c r="AJ925">
        <v>7</v>
      </c>
      <c r="AK925">
        <v>1</v>
      </c>
      <c r="AL925">
        <v>29</v>
      </c>
      <c r="AM925">
        <v>19</v>
      </c>
      <c r="AN925">
        <v>1</v>
      </c>
      <c r="AO925">
        <v>0</v>
      </c>
      <c r="AP925">
        <v>0</v>
      </c>
      <c r="AQ925">
        <v>0</v>
      </c>
      <c r="AR925">
        <v>0</v>
      </c>
      <c r="AS925">
        <v>0</v>
      </c>
      <c r="AT925">
        <v>0</v>
      </c>
      <c r="AU925">
        <v>0</v>
      </c>
      <c r="AV925">
        <v>0</v>
      </c>
      <c r="AW925">
        <v>0</v>
      </c>
      <c r="AX925">
        <v>0</v>
      </c>
      <c r="AY925">
        <v>0</v>
      </c>
      <c r="AZ925">
        <v>0</v>
      </c>
      <c r="BA925">
        <v>0</v>
      </c>
      <c r="BB925">
        <v>0</v>
      </c>
      <c r="BC925">
        <v>0</v>
      </c>
      <c r="BD925">
        <v>0</v>
      </c>
      <c r="BE925">
        <v>0</v>
      </c>
      <c r="BF925">
        <v>0</v>
      </c>
      <c r="BG925" s="20">
        <v>2</v>
      </c>
      <c r="BH925" s="20">
        <v>0</v>
      </c>
      <c r="BI925" s="20">
        <v>35</v>
      </c>
      <c r="BJ925" s="20">
        <v>1</v>
      </c>
      <c r="BK925" s="20">
        <v>78</v>
      </c>
      <c r="BL925" s="20">
        <v>208</v>
      </c>
      <c r="BM925" s="20">
        <v>150</v>
      </c>
      <c r="BN925" s="20">
        <v>18</v>
      </c>
      <c r="BO925" s="20">
        <v>28</v>
      </c>
      <c r="BP925" s="20">
        <v>1130</v>
      </c>
      <c r="BQ925" s="20">
        <v>254</v>
      </c>
      <c r="BR925" s="20">
        <v>0</v>
      </c>
      <c r="BS925" s="20">
        <v>61</v>
      </c>
      <c r="BT925" s="20">
        <v>334</v>
      </c>
      <c r="BU925" s="20">
        <v>67</v>
      </c>
      <c r="BV925" s="20">
        <v>605</v>
      </c>
    </row>
    <row r="926" spans="1:74" x14ac:dyDescent="0.25">
      <c r="A926" s="20" t="s">
        <v>449</v>
      </c>
      <c r="B926" s="20" t="s">
        <v>547</v>
      </c>
      <c r="C926" s="20" t="s">
        <v>564</v>
      </c>
      <c r="D926" s="1">
        <v>44570</v>
      </c>
      <c r="E926">
        <v>42</v>
      </c>
      <c r="F926">
        <v>2</v>
      </c>
      <c r="G926">
        <v>2</v>
      </c>
      <c r="H926">
        <v>0</v>
      </c>
      <c r="I926">
        <v>0</v>
      </c>
      <c r="J926">
        <v>23</v>
      </c>
      <c r="K926">
        <v>4</v>
      </c>
      <c r="L926">
        <v>1</v>
      </c>
      <c r="M926">
        <v>0</v>
      </c>
      <c r="N926">
        <v>1</v>
      </c>
      <c r="O926">
        <v>1</v>
      </c>
      <c r="P926">
        <v>0</v>
      </c>
      <c r="Q926">
        <v>0</v>
      </c>
      <c r="R926">
        <v>87</v>
      </c>
      <c r="S926">
        <v>62</v>
      </c>
      <c r="T926">
        <v>4</v>
      </c>
      <c r="U926">
        <v>4</v>
      </c>
      <c r="V926">
        <v>0</v>
      </c>
      <c r="W926">
        <v>267</v>
      </c>
      <c r="X926">
        <v>133</v>
      </c>
      <c r="Y926">
        <v>25</v>
      </c>
      <c r="Z926">
        <v>26</v>
      </c>
      <c r="AA926">
        <v>1</v>
      </c>
      <c r="AB926">
        <v>218</v>
      </c>
      <c r="AC926">
        <v>89</v>
      </c>
      <c r="AD926">
        <v>24</v>
      </c>
      <c r="AE926">
        <v>35</v>
      </c>
      <c r="AF926">
        <v>1</v>
      </c>
      <c r="AG926">
        <v>33</v>
      </c>
      <c r="AH926">
        <v>11</v>
      </c>
      <c r="AI926">
        <v>4</v>
      </c>
      <c r="AJ926">
        <v>7</v>
      </c>
      <c r="AK926">
        <v>1</v>
      </c>
      <c r="AL926">
        <v>29</v>
      </c>
      <c r="AM926">
        <v>19</v>
      </c>
      <c r="AN926">
        <v>1</v>
      </c>
      <c r="AO926">
        <v>0</v>
      </c>
      <c r="AP926">
        <v>0</v>
      </c>
      <c r="AQ926">
        <v>0</v>
      </c>
      <c r="AR926">
        <v>0</v>
      </c>
      <c r="AS926">
        <v>0</v>
      </c>
      <c r="AT926">
        <v>0</v>
      </c>
      <c r="AU926">
        <v>0</v>
      </c>
      <c r="AV926">
        <v>0</v>
      </c>
      <c r="AW926">
        <v>0</v>
      </c>
      <c r="AX926">
        <v>0</v>
      </c>
      <c r="AY926">
        <v>0</v>
      </c>
      <c r="AZ926">
        <v>0</v>
      </c>
      <c r="BA926">
        <v>0</v>
      </c>
      <c r="BB926">
        <v>0</v>
      </c>
      <c r="BC926">
        <v>0</v>
      </c>
      <c r="BD926">
        <v>0</v>
      </c>
      <c r="BE926">
        <v>0</v>
      </c>
      <c r="BF926">
        <v>0</v>
      </c>
      <c r="BG926" s="20">
        <v>2</v>
      </c>
      <c r="BH926" s="20">
        <v>0</v>
      </c>
      <c r="BI926" s="20">
        <v>35</v>
      </c>
      <c r="BJ926" s="20">
        <v>1</v>
      </c>
      <c r="BK926" s="20">
        <v>78</v>
      </c>
      <c r="BL926" s="20">
        <v>208</v>
      </c>
      <c r="BM926" s="20">
        <v>150</v>
      </c>
      <c r="BN926" s="20">
        <v>19</v>
      </c>
      <c r="BO926" s="20">
        <v>28</v>
      </c>
      <c r="BP926" s="20">
        <v>1129</v>
      </c>
      <c r="BQ926" s="20">
        <v>271</v>
      </c>
      <c r="BR926" s="20">
        <v>0</v>
      </c>
      <c r="BS926" s="20">
        <v>61</v>
      </c>
      <c r="BT926" s="20">
        <v>329</v>
      </c>
      <c r="BU926" s="20">
        <v>66</v>
      </c>
      <c r="BV926" s="20">
        <v>609</v>
      </c>
    </row>
    <row r="927" spans="1:74" x14ac:dyDescent="0.25">
      <c r="A927" s="20" t="s">
        <v>449</v>
      </c>
      <c r="B927" s="20" t="s">
        <v>547</v>
      </c>
      <c r="C927" s="20" t="s">
        <v>564</v>
      </c>
      <c r="D927" s="1">
        <v>44577</v>
      </c>
      <c r="E927">
        <v>42</v>
      </c>
      <c r="F927">
        <v>2</v>
      </c>
      <c r="G927">
        <v>2</v>
      </c>
      <c r="H927">
        <v>0</v>
      </c>
      <c r="I927">
        <v>0</v>
      </c>
      <c r="J927">
        <v>24</v>
      </c>
      <c r="K927">
        <v>4</v>
      </c>
      <c r="L927">
        <v>1</v>
      </c>
      <c r="M927">
        <v>0</v>
      </c>
      <c r="N927">
        <v>0</v>
      </c>
      <c r="O927">
        <v>0</v>
      </c>
      <c r="P927">
        <v>0</v>
      </c>
      <c r="Q927">
        <v>0</v>
      </c>
      <c r="R927">
        <v>86</v>
      </c>
      <c r="S927">
        <v>63</v>
      </c>
      <c r="T927">
        <v>4</v>
      </c>
      <c r="U927">
        <v>3</v>
      </c>
      <c r="V927">
        <v>0</v>
      </c>
      <c r="W927">
        <v>265</v>
      </c>
      <c r="X927">
        <v>138</v>
      </c>
      <c r="Y927">
        <v>25</v>
      </c>
      <c r="Z927">
        <v>25</v>
      </c>
      <c r="AA927">
        <v>1</v>
      </c>
      <c r="AB927">
        <v>218</v>
      </c>
      <c r="AC927">
        <v>92</v>
      </c>
      <c r="AD927">
        <v>24</v>
      </c>
      <c r="AE927">
        <v>35</v>
      </c>
      <c r="AF927">
        <v>1</v>
      </c>
      <c r="AG927">
        <v>33</v>
      </c>
      <c r="AH927">
        <v>12</v>
      </c>
      <c r="AI927">
        <v>4</v>
      </c>
      <c r="AJ927">
        <v>7</v>
      </c>
      <c r="AK927">
        <v>1</v>
      </c>
      <c r="AL927">
        <v>29</v>
      </c>
      <c r="AM927">
        <v>19</v>
      </c>
      <c r="AN927">
        <v>1</v>
      </c>
      <c r="AO927">
        <v>0</v>
      </c>
      <c r="AP927">
        <v>0</v>
      </c>
      <c r="AQ927">
        <v>0</v>
      </c>
      <c r="AR927">
        <v>0</v>
      </c>
      <c r="AS927">
        <v>0</v>
      </c>
      <c r="AT927">
        <v>0</v>
      </c>
      <c r="AU927">
        <v>0</v>
      </c>
      <c r="AV927">
        <v>0</v>
      </c>
      <c r="AW927">
        <v>0</v>
      </c>
      <c r="AX927">
        <v>0</v>
      </c>
      <c r="AY927">
        <v>0</v>
      </c>
      <c r="AZ927">
        <v>0</v>
      </c>
      <c r="BA927">
        <v>0</v>
      </c>
      <c r="BB927">
        <v>0</v>
      </c>
      <c r="BC927">
        <v>0</v>
      </c>
      <c r="BD927">
        <v>0</v>
      </c>
      <c r="BE927">
        <v>0</v>
      </c>
      <c r="BF927">
        <v>0</v>
      </c>
      <c r="BG927" s="20">
        <v>2</v>
      </c>
      <c r="BH927" s="20">
        <v>0</v>
      </c>
      <c r="BI927" s="20">
        <v>36</v>
      </c>
      <c r="BJ927" s="20">
        <v>0</v>
      </c>
      <c r="BK927" s="20">
        <v>78</v>
      </c>
      <c r="BL927" s="20">
        <v>207</v>
      </c>
      <c r="BM927" s="20">
        <v>150</v>
      </c>
      <c r="BN927" s="20">
        <v>20</v>
      </c>
      <c r="BO927" s="20">
        <v>28</v>
      </c>
      <c r="BP927" s="20">
        <v>1124</v>
      </c>
      <c r="BQ927" s="20">
        <v>287</v>
      </c>
      <c r="BR927" s="20">
        <v>0</v>
      </c>
      <c r="BS927" s="20">
        <v>61</v>
      </c>
      <c r="BT927" s="20">
        <v>325</v>
      </c>
      <c r="BU927" s="20">
        <v>65</v>
      </c>
      <c r="BV927" s="20">
        <v>609</v>
      </c>
    </row>
    <row r="928" spans="1:74" x14ac:dyDescent="0.25">
      <c r="A928" s="20" t="s">
        <v>449</v>
      </c>
      <c r="B928" s="20" t="s">
        <v>547</v>
      </c>
      <c r="C928" s="20" t="s">
        <v>564</v>
      </c>
      <c r="D928" s="1">
        <v>44584</v>
      </c>
      <c r="E928">
        <v>42</v>
      </c>
      <c r="F928">
        <v>2</v>
      </c>
      <c r="G928">
        <v>2</v>
      </c>
      <c r="H928">
        <v>0</v>
      </c>
      <c r="I928">
        <v>0</v>
      </c>
      <c r="J928">
        <v>24</v>
      </c>
      <c r="K928">
        <v>4</v>
      </c>
      <c r="L928">
        <v>1</v>
      </c>
      <c r="M928">
        <v>0</v>
      </c>
      <c r="N928">
        <v>0</v>
      </c>
      <c r="O928">
        <v>0</v>
      </c>
      <c r="P928">
        <v>0</v>
      </c>
      <c r="Q928">
        <v>0</v>
      </c>
      <c r="R928">
        <v>85</v>
      </c>
      <c r="S928">
        <v>63</v>
      </c>
      <c r="T928">
        <v>4</v>
      </c>
      <c r="U928">
        <v>3</v>
      </c>
      <c r="V928">
        <v>0</v>
      </c>
      <c r="W928">
        <v>265</v>
      </c>
      <c r="X928">
        <v>139</v>
      </c>
      <c r="Y928">
        <v>25</v>
      </c>
      <c r="Z928">
        <v>25</v>
      </c>
      <c r="AA928">
        <v>1</v>
      </c>
      <c r="AB928">
        <v>218</v>
      </c>
      <c r="AC928">
        <v>93</v>
      </c>
      <c r="AD928">
        <v>24</v>
      </c>
      <c r="AE928">
        <v>35</v>
      </c>
      <c r="AF928">
        <v>1</v>
      </c>
      <c r="AG928">
        <v>33</v>
      </c>
      <c r="AH928">
        <v>12</v>
      </c>
      <c r="AI928">
        <v>4</v>
      </c>
      <c r="AJ928">
        <v>7</v>
      </c>
      <c r="AK928">
        <v>1</v>
      </c>
      <c r="AL928">
        <v>29</v>
      </c>
      <c r="AM928">
        <v>19</v>
      </c>
      <c r="AN928">
        <v>1</v>
      </c>
      <c r="AO928">
        <v>0</v>
      </c>
      <c r="AP928">
        <v>0</v>
      </c>
      <c r="AQ928">
        <v>0</v>
      </c>
      <c r="AR928">
        <v>0</v>
      </c>
      <c r="AS928">
        <v>0</v>
      </c>
      <c r="AT928">
        <v>0</v>
      </c>
      <c r="AU928">
        <v>0</v>
      </c>
      <c r="AV928">
        <v>0</v>
      </c>
      <c r="AW928">
        <v>0</v>
      </c>
      <c r="AX928">
        <v>0</v>
      </c>
      <c r="AY928">
        <v>0</v>
      </c>
      <c r="AZ928">
        <v>0</v>
      </c>
      <c r="BA928">
        <v>0</v>
      </c>
      <c r="BB928">
        <v>0</v>
      </c>
      <c r="BC928">
        <v>0</v>
      </c>
      <c r="BD928">
        <v>0</v>
      </c>
      <c r="BE928">
        <v>0</v>
      </c>
      <c r="BF928">
        <v>0</v>
      </c>
      <c r="BG928" s="20">
        <v>2</v>
      </c>
      <c r="BH928" s="20">
        <v>0</v>
      </c>
      <c r="BI928" s="20">
        <v>36</v>
      </c>
      <c r="BJ928" s="20">
        <v>0</v>
      </c>
      <c r="BK928" s="20">
        <v>77</v>
      </c>
      <c r="BL928" s="20">
        <v>207</v>
      </c>
      <c r="BM928" s="20">
        <v>150</v>
      </c>
      <c r="BN928" s="20">
        <v>20</v>
      </c>
      <c r="BO928" s="20">
        <v>28</v>
      </c>
      <c r="BP928" s="20">
        <v>1122</v>
      </c>
      <c r="BQ928" s="20">
        <v>295</v>
      </c>
      <c r="BR928" s="20">
        <v>0</v>
      </c>
      <c r="BS928" s="20">
        <v>62</v>
      </c>
      <c r="BT928" s="20">
        <v>322</v>
      </c>
      <c r="BU928" s="20">
        <v>65</v>
      </c>
      <c r="BV928" s="20">
        <v>611</v>
      </c>
    </row>
    <row r="929" spans="1:74" x14ac:dyDescent="0.25">
      <c r="A929" s="20" t="s">
        <v>449</v>
      </c>
      <c r="B929" s="20" t="s">
        <v>547</v>
      </c>
      <c r="C929" s="20" t="s">
        <v>564</v>
      </c>
      <c r="D929" s="1">
        <v>44591</v>
      </c>
      <c r="E929">
        <v>42</v>
      </c>
      <c r="F929">
        <v>2</v>
      </c>
      <c r="G929">
        <v>2</v>
      </c>
      <c r="H929">
        <v>0</v>
      </c>
      <c r="I929">
        <v>0</v>
      </c>
      <c r="J929">
        <v>24</v>
      </c>
      <c r="K929">
        <v>4</v>
      </c>
      <c r="L929">
        <v>1</v>
      </c>
      <c r="M929">
        <v>0</v>
      </c>
      <c r="N929">
        <v>0</v>
      </c>
      <c r="O929">
        <v>0</v>
      </c>
      <c r="P929">
        <v>0</v>
      </c>
      <c r="Q929">
        <v>0</v>
      </c>
      <c r="R929">
        <v>86</v>
      </c>
      <c r="S929">
        <v>64</v>
      </c>
      <c r="T929">
        <v>4</v>
      </c>
      <c r="U929">
        <v>3</v>
      </c>
      <c r="V929">
        <v>0</v>
      </c>
      <c r="W929">
        <v>266</v>
      </c>
      <c r="X929">
        <v>143</v>
      </c>
      <c r="Y929">
        <v>25</v>
      </c>
      <c r="Z929">
        <v>25</v>
      </c>
      <c r="AA929">
        <v>1</v>
      </c>
      <c r="AB929">
        <v>218</v>
      </c>
      <c r="AC929">
        <v>97</v>
      </c>
      <c r="AD929">
        <v>24</v>
      </c>
      <c r="AE929">
        <v>35</v>
      </c>
      <c r="AF929">
        <v>1</v>
      </c>
      <c r="AG929">
        <v>33</v>
      </c>
      <c r="AH929">
        <v>12</v>
      </c>
      <c r="AI929">
        <v>4</v>
      </c>
      <c r="AJ929">
        <v>7</v>
      </c>
      <c r="AK929">
        <v>1</v>
      </c>
      <c r="AL929">
        <v>29</v>
      </c>
      <c r="AM929">
        <v>20</v>
      </c>
      <c r="AN929">
        <v>1</v>
      </c>
      <c r="AO929">
        <v>0</v>
      </c>
      <c r="AP929">
        <v>0</v>
      </c>
      <c r="AQ929">
        <v>0</v>
      </c>
      <c r="AR929">
        <v>0</v>
      </c>
      <c r="AS929">
        <v>0</v>
      </c>
      <c r="AT929">
        <v>0</v>
      </c>
      <c r="AU929">
        <v>0</v>
      </c>
      <c r="AV929">
        <v>0</v>
      </c>
      <c r="AW929">
        <v>0</v>
      </c>
      <c r="AX929">
        <v>0</v>
      </c>
      <c r="AY929">
        <v>0</v>
      </c>
      <c r="AZ929">
        <v>0</v>
      </c>
      <c r="BA929">
        <v>0</v>
      </c>
      <c r="BB929">
        <v>0</v>
      </c>
      <c r="BC929">
        <v>0</v>
      </c>
      <c r="BD929">
        <v>0</v>
      </c>
      <c r="BE929">
        <v>0</v>
      </c>
      <c r="BF929">
        <v>0</v>
      </c>
      <c r="BG929" s="20">
        <v>2</v>
      </c>
      <c r="BH929" s="20">
        <v>0</v>
      </c>
      <c r="BI929" s="20">
        <v>36</v>
      </c>
      <c r="BJ929" s="20">
        <v>0</v>
      </c>
      <c r="BK929" s="20">
        <v>78</v>
      </c>
      <c r="BL929" s="20">
        <v>207</v>
      </c>
      <c r="BM929" s="20">
        <v>150</v>
      </c>
      <c r="BN929" s="20">
        <v>20</v>
      </c>
      <c r="BO929" s="20">
        <v>28</v>
      </c>
      <c r="BP929" s="20">
        <v>1119</v>
      </c>
      <c r="BQ929" s="20">
        <v>305</v>
      </c>
      <c r="BR929" s="20">
        <v>0</v>
      </c>
      <c r="BS929" s="20">
        <v>62</v>
      </c>
      <c r="BT929" s="20">
        <v>319</v>
      </c>
      <c r="BU929" s="20">
        <v>65</v>
      </c>
      <c r="BV929" s="20">
        <v>619</v>
      </c>
    </row>
    <row r="930" spans="1:74" x14ac:dyDescent="0.25">
      <c r="A930" s="20" t="s">
        <v>449</v>
      </c>
      <c r="B930" s="20" t="s">
        <v>547</v>
      </c>
      <c r="C930" s="20" t="s">
        <v>564</v>
      </c>
      <c r="D930" s="1">
        <v>44599</v>
      </c>
      <c r="E930">
        <v>42</v>
      </c>
      <c r="F930">
        <v>2</v>
      </c>
      <c r="G930">
        <v>2</v>
      </c>
      <c r="H930">
        <v>0</v>
      </c>
      <c r="I930">
        <v>0</v>
      </c>
      <c r="J930">
        <v>25</v>
      </c>
      <c r="K930">
        <v>4</v>
      </c>
      <c r="L930">
        <v>1</v>
      </c>
      <c r="M930">
        <v>0</v>
      </c>
      <c r="N930">
        <v>0</v>
      </c>
      <c r="O930">
        <v>0</v>
      </c>
      <c r="P930">
        <v>0</v>
      </c>
      <c r="Q930">
        <v>0</v>
      </c>
      <c r="R930">
        <v>87</v>
      </c>
      <c r="S930">
        <v>65</v>
      </c>
      <c r="T930">
        <v>4</v>
      </c>
      <c r="U930">
        <v>3</v>
      </c>
      <c r="V930">
        <v>0</v>
      </c>
      <c r="W930">
        <v>265</v>
      </c>
      <c r="X930">
        <v>146</v>
      </c>
      <c r="Y930">
        <v>25</v>
      </c>
      <c r="Z930">
        <v>24</v>
      </c>
      <c r="AA930">
        <v>1</v>
      </c>
      <c r="AB930">
        <v>219</v>
      </c>
      <c r="AC930">
        <v>100</v>
      </c>
      <c r="AD930">
        <v>25</v>
      </c>
      <c r="AE930">
        <v>34</v>
      </c>
      <c r="AF930">
        <v>1</v>
      </c>
      <c r="AG930">
        <v>33</v>
      </c>
      <c r="AH930">
        <v>12</v>
      </c>
      <c r="AI930">
        <v>4</v>
      </c>
      <c r="AJ930">
        <v>7</v>
      </c>
      <c r="AK930">
        <v>1</v>
      </c>
      <c r="AL930">
        <v>29</v>
      </c>
      <c r="AM930">
        <v>21</v>
      </c>
      <c r="AN930">
        <v>1</v>
      </c>
      <c r="AO930">
        <v>0</v>
      </c>
      <c r="AP930">
        <v>0</v>
      </c>
      <c r="AQ930">
        <v>0</v>
      </c>
      <c r="AR930">
        <v>0</v>
      </c>
      <c r="AS930">
        <v>0</v>
      </c>
      <c r="AT930">
        <v>0</v>
      </c>
      <c r="AU930">
        <v>0</v>
      </c>
      <c r="AV930">
        <v>0</v>
      </c>
      <c r="AW930">
        <v>0</v>
      </c>
      <c r="AX930">
        <v>0</v>
      </c>
      <c r="AY930">
        <v>0</v>
      </c>
      <c r="AZ930">
        <v>0</v>
      </c>
      <c r="BA930">
        <v>0</v>
      </c>
      <c r="BB930">
        <v>0</v>
      </c>
      <c r="BC930">
        <v>0</v>
      </c>
      <c r="BD930">
        <v>0</v>
      </c>
      <c r="BE930">
        <v>0</v>
      </c>
      <c r="BF930">
        <v>0</v>
      </c>
      <c r="BG930" s="20">
        <v>2</v>
      </c>
      <c r="BH930" s="20">
        <v>0</v>
      </c>
      <c r="BI930" s="20">
        <v>36</v>
      </c>
      <c r="BJ930" s="20">
        <v>0</v>
      </c>
      <c r="BK930" s="20">
        <v>79</v>
      </c>
      <c r="BL930" s="20">
        <v>207</v>
      </c>
      <c r="BM930" s="20">
        <v>152</v>
      </c>
      <c r="BN930" s="20">
        <v>20</v>
      </c>
      <c r="BO930" s="20">
        <v>28</v>
      </c>
      <c r="BP930" s="20">
        <v>1120</v>
      </c>
      <c r="BQ930" s="20">
        <v>311</v>
      </c>
      <c r="BR930" s="20">
        <v>0</v>
      </c>
      <c r="BS930" s="20">
        <v>63</v>
      </c>
      <c r="BT930" s="20">
        <v>317</v>
      </c>
      <c r="BU930" s="20">
        <v>64</v>
      </c>
      <c r="BV930" s="20">
        <v>623</v>
      </c>
    </row>
    <row r="931" spans="1:74" x14ac:dyDescent="0.25">
      <c r="A931" s="20" t="s">
        <v>449</v>
      </c>
      <c r="B931" s="20" t="s">
        <v>547</v>
      </c>
      <c r="C931" s="20" t="s">
        <v>564</v>
      </c>
      <c r="D931" s="1">
        <v>44606</v>
      </c>
      <c r="E931">
        <v>42</v>
      </c>
      <c r="F931">
        <v>2</v>
      </c>
      <c r="G931">
        <v>2</v>
      </c>
      <c r="H931">
        <v>0</v>
      </c>
      <c r="I931">
        <v>0</v>
      </c>
      <c r="J931">
        <v>25</v>
      </c>
      <c r="K931">
        <v>4</v>
      </c>
      <c r="L931">
        <v>1</v>
      </c>
      <c r="M931">
        <v>0</v>
      </c>
      <c r="N931">
        <v>0</v>
      </c>
      <c r="O931">
        <v>0</v>
      </c>
      <c r="P931">
        <v>0</v>
      </c>
      <c r="Q931">
        <v>0</v>
      </c>
      <c r="R931">
        <v>87</v>
      </c>
      <c r="S931">
        <v>65</v>
      </c>
      <c r="T931">
        <v>4</v>
      </c>
      <c r="U931">
        <v>3</v>
      </c>
      <c r="V931">
        <v>0</v>
      </c>
      <c r="W931">
        <v>264</v>
      </c>
      <c r="X931">
        <v>149</v>
      </c>
      <c r="Y931">
        <v>25</v>
      </c>
      <c r="Z931">
        <v>24</v>
      </c>
      <c r="AA931">
        <v>1</v>
      </c>
      <c r="AB931">
        <v>220</v>
      </c>
      <c r="AC931">
        <v>100</v>
      </c>
      <c r="AD931">
        <v>25</v>
      </c>
      <c r="AE931">
        <v>34</v>
      </c>
      <c r="AF931">
        <v>1</v>
      </c>
      <c r="AG931">
        <v>33</v>
      </c>
      <c r="AH931">
        <v>13</v>
      </c>
      <c r="AI931">
        <v>4</v>
      </c>
      <c r="AJ931">
        <v>7</v>
      </c>
      <c r="AK931">
        <v>1</v>
      </c>
      <c r="AL931">
        <v>29</v>
      </c>
      <c r="AM931">
        <v>21</v>
      </c>
      <c r="AN931">
        <v>1</v>
      </c>
      <c r="AO931">
        <v>0</v>
      </c>
      <c r="AP931">
        <v>0</v>
      </c>
      <c r="AQ931">
        <v>0</v>
      </c>
      <c r="AR931">
        <v>0</v>
      </c>
      <c r="AS931">
        <v>0</v>
      </c>
      <c r="AT931">
        <v>0</v>
      </c>
      <c r="AU931">
        <v>0</v>
      </c>
      <c r="AV931">
        <v>0</v>
      </c>
      <c r="AW931">
        <v>0</v>
      </c>
      <c r="AX931">
        <v>0</v>
      </c>
      <c r="AY931">
        <v>0</v>
      </c>
      <c r="AZ931">
        <v>0</v>
      </c>
      <c r="BA931">
        <v>0</v>
      </c>
      <c r="BB931">
        <v>0</v>
      </c>
      <c r="BC931">
        <v>0</v>
      </c>
      <c r="BD931">
        <v>0</v>
      </c>
      <c r="BE931">
        <v>0</v>
      </c>
      <c r="BF931">
        <v>0</v>
      </c>
      <c r="BG931" s="20">
        <v>2</v>
      </c>
      <c r="BH931" s="20">
        <v>0</v>
      </c>
      <c r="BI931" s="20">
        <v>36</v>
      </c>
      <c r="BJ931" s="20">
        <v>0</v>
      </c>
      <c r="BK931" s="20">
        <v>79</v>
      </c>
      <c r="BL931" s="20">
        <v>206</v>
      </c>
      <c r="BM931" s="20">
        <v>154</v>
      </c>
      <c r="BN931" s="20">
        <v>20</v>
      </c>
      <c r="BO931" s="20">
        <v>28</v>
      </c>
      <c r="BP931" s="20">
        <v>1116</v>
      </c>
      <c r="BQ931" s="20">
        <v>315</v>
      </c>
      <c r="BR931" s="20">
        <v>0</v>
      </c>
      <c r="BS931" s="20">
        <v>63</v>
      </c>
      <c r="BT931" s="20">
        <v>316</v>
      </c>
      <c r="BU931" s="20">
        <v>64</v>
      </c>
      <c r="BV931" s="20">
        <v>621</v>
      </c>
    </row>
    <row r="932" spans="1:74" x14ac:dyDescent="0.25">
      <c r="A932" s="20" t="s">
        <v>449</v>
      </c>
      <c r="B932" s="20" t="s">
        <v>552</v>
      </c>
      <c r="C932" s="20" t="s">
        <v>565</v>
      </c>
      <c r="D932" s="1">
        <v>44493</v>
      </c>
      <c r="E932">
        <v>161</v>
      </c>
      <c r="F932">
        <v>0</v>
      </c>
      <c r="G932">
        <v>0</v>
      </c>
      <c r="H932">
        <v>0</v>
      </c>
      <c r="I932">
        <v>0</v>
      </c>
      <c r="J932">
        <v>47</v>
      </c>
      <c r="K932">
        <v>0</v>
      </c>
      <c r="L932">
        <v>22</v>
      </c>
      <c r="M932">
        <v>2</v>
      </c>
      <c r="N932">
        <v>3</v>
      </c>
      <c r="O932">
        <v>0</v>
      </c>
      <c r="P932">
        <v>0</v>
      </c>
      <c r="Q932">
        <v>0</v>
      </c>
      <c r="R932">
        <v>285</v>
      </c>
      <c r="S932">
        <v>0</v>
      </c>
      <c r="T932">
        <v>114</v>
      </c>
      <c r="U932">
        <v>35</v>
      </c>
      <c r="V932">
        <v>1</v>
      </c>
      <c r="W932">
        <v>1114</v>
      </c>
      <c r="X932">
        <v>0</v>
      </c>
      <c r="Y932">
        <v>47</v>
      </c>
      <c r="Z932">
        <v>248</v>
      </c>
      <c r="AA932">
        <v>26</v>
      </c>
      <c r="AB932">
        <v>855</v>
      </c>
      <c r="AC932">
        <v>37</v>
      </c>
      <c r="AD932">
        <v>10</v>
      </c>
      <c r="AE932">
        <v>165</v>
      </c>
      <c r="AF932">
        <v>9</v>
      </c>
      <c r="AG932">
        <v>170</v>
      </c>
      <c r="AH932">
        <v>0</v>
      </c>
      <c r="AI932">
        <v>5</v>
      </c>
      <c r="AJ932">
        <v>34</v>
      </c>
      <c r="AK932">
        <v>13</v>
      </c>
      <c r="AL932">
        <v>26</v>
      </c>
      <c r="AM932">
        <v>0</v>
      </c>
      <c r="AN932">
        <v>2</v>
      </c>
      <c r="AO932">
        <v>2</v>
      </c>
      <c r="AP932">
        <v>0</v>
      </c>
      <c r="AQ932">
        <v>0</v>
      </c>
      <c r="AR932">
        <v>0</v>
      </c>
      <c r="AS932">
        <v>0</v>
      </c>
      <c r="AT932">
        <v>0</v>
      </c>
      <c r="AU932">
        <v>0</v>
      </c>
      <c r="AV932">
        <v>0</v>
      </c>
      <c r="AW932">
        <v>0</v>
      </c>
      <c r="AX932">
        <v>0</v>
      </c>
      <c r="AY932">
        <v>0</v>
      </c>
      <c r="AZ932">
        <v>1</v>
      </c>
      <c r="BA932">
        <v>0</v>
      </c>
      <c r="BB932">
        <v>5</v>
      </c>
      <c r="BC932">
        <v>19</v>
      </c>
      <c r="BD932">
        <v>0</v>
      </c>
      <c r="BE932">
        <v>0</v>
      </c>
      <c r="BF932">
        <v>3</v>
      </c>
      <c r="BG932" s="20"/>
      <c r="BH932" s="20"/>
      <c r="BI932" s="20"/>
      <c r="BJ932" s="20"/>
      <c r="BK932" s="20"/>
      <c r="BL932" s="20"/>
      <c r="BM932" s="20"/>
      <c r="BN932" s="20"/>
      <c r="BO932" s="20"/>
      <c r="BP932" s="20"/>
      <c r="BQ932" s="20"/>
      <c r="BR932" s="20"/>
      <c r="BS932" s="20"/>
      <c r="BT932" s="20"/>
      <c r="BU932" s="20"/>
      <c r="BV932" s="20"/>
    </row>
    <row r="933" spans="1:74" x14ac:dyDescent="0.25">
      <c r="A933" s="20" t="s">
        <v>449</v>
      </c>
      <c r="B933" s="20" t="s">
        <v>552</v>
      </c>
      <c r="C933" s="20" t="s">
        <v>565</v>
      </c>
      <c r="D933" s="1">
        <v>44500</v>
      </c>
      <c r="E933">
        <v>161</v>
      </c>
      <c r="F933">
        <v>0</v>
      </c>
      <c r="G933">
        <v>0</v>
      </c>
      <c r="H933">
        <v>0</v>
      </c>
      <c r="I933">
        <v>0</v>
      </c>
      <c r="J933">
        <v>52</v>
      </c>
      <c r="K933">
        <v>0</v>
      </c>
      <c r="L933">
        <v>22</v>
      </c>
      <c r="M933">
        <v>2</v>
      </c>
      <c r="N933">
        <v>3</v>
      </c>
      <c r="O933">
        <v>0</v>
      </c>
      <c r="P933">
        <v>0</v>
      </c>
      <c r="Q933">
        <v>0</v>
      </c>
      <c r="R933">
        <v>284</v>
      </c>
      <c r="S933">
        <v>0</v>
      </c>
      <c r="T933">
        <v>142</v>
      </c>
      <c r="U933">
        <v>35</v>
      </c>
      <c r="V933">
        <v>1</v>
      </c>
      <c r="W933">
        <v>1117</v>
      </c>
      <c r="X933">
        <v>0</v>
      </c>
      <c r="Y933">
        <v>67</v>
      </c>
      <c r="Z933">
        <v>247</v>
      </c>
      <c r="AA933">
        <v>25</v>
      </c>
      <c r="AB933">
        <v>858</v>
      </c>
      <c r="AC933">
        <v>53</v>
      </c>
      <c r="AD933">
        <v>10</v>
      </c>
      <c r="AE933">
        <v>164</v>
      </c>
      <c r="AF933">
        <v>12</v>
      </c>
      <c r="AG933">
        <v>171</v>
      </c>
      <c r="AH933">
        <v>0</v>
      </c>
      <c r="AI933">
        <v>6</v>
      </c>
      <c r="AJ933">
        <v>33</v>
      </c>
      <c r="AK933">
        <v>13</v>
      </c>
      <c r="AL933">
        <v>26</v>
      </c>
      <c r="AM933">
        <v>0</v>
      </c>
      <c r="AN933">
        <v>4</v>
      </c>
      <c r="AO933">
        <v>1</v>
      </c>
      <c r="AP933">
        <v>0</v>
      </c>
      <c r="AQ933">
        <v>0</v>
      </c>
      <c r="AR933">
        <v>0</v>
      </c>
      <c r="AS933">
        <v>0</v>
      </c>
      <c r="AT933">
        <v>0</v>
      </c>
      <c r="AU933">
        <v>0</v>
      </c>
      <c r="AV933">
        <v>0</v>
      </c>
      <c r="AW933">
        <v>0</v>
      </c>
      <c r="AX933">
        <v>0</v>
      </c>
      <c r="AY933">
        <v>0</v>
      </c>
      <c r="AZ933">
        <v>1</v>
      </c>
      <c r="BA933">
        <v>0</v>
      </c>
      <c r="BB933">
        <v>5</v>
      </c>
      <c r="BC933">
        <v>21</v>
      </c>
      <c r="BD933">
        <v>0</v>
      </c>
      <c r="BE933">
        <v>0</v>
      </c>
      <c r="BF933">
        <v>3</v>
      </c>
      <c r="BG933" s="20"/>
      <c r="BH933" s="20"/>
      <c r="BI933" s="20"/>
      <c r="BJ933" s="20"/>
      <c r="BK933" s="20"/>
      <c r="BL933" s="20"/>
      <c r="BM933" s="20"/>
      <c r="BN933" s="20"/>
      <c r="BO933" s="20"/>
      <c r="BP933" s="20"/>
      <c r="BQ933" s="20"/>
      <c r="BR933" s="20"/>
      <c r="BS933" s="20"/>
      <c r="BT933" s="20"/>
      <c r="BU933" s="20"/>
      <c r="BV933" s="20"/>
    </row>
    <row r="934" spans="1:74" x14ac:dyDescent="0.25">
      <c r="A934" s="20" t="s">
        <v>449</v>
      </c>
      <c r="B934" s="20" t="s">
        <v>552</v>
      </c>
      <c r="C934" s="20" t="s">
        <v>565</v>
      </c>
      <c r="D934" s="1">
        <v>44507</v>
      </c>
      <c r="E934">
        <v>161</v>
      </c>
      <c r="F934">
        <v>0</v>
      </c>
      <c r="G934">
        <v>0</v>
      </c>
      <c r="H934">
        <v>0</v>
      </c>
      <c r="I934">
        <v>0</v>
      </c>
      <c r="J934">
        <v>55</v>
      </c>
      <c r="K934">
        <v>0</v>
      </c>
      <c r="L934">
        <v>22</v>
      </c>
      <c r="M934">
        <v>3</v>
      </c>
      <c r="N934">
        <v>3</v>
      </c>
      <c r="O934">
        <v>0</v>
      </c>
      <c r="P934">
        <v>1</v>
      </c>
      <c r="Q934">
        <v>0</v>
      </c>
      <c r="R934">
        <v>285</v>
      </c>
      <c r="S934">
        <v>158</v>
      </c>
      <c r="T934">
        <v>5</v>
      </c>
      <c r="U934">
        <v>35</v>
      </c>
      <c r="V934">
        <v>1</v>
      </c>
      <c r="W934">
        <v>1121</v>
      </c>
      <c r="X934">
        <v>88</v>
      </c>
      <c r="Y934">
        <v>23</v>
      </c>
      <c r="Z934">
        <v>244</v>
      </c>
      <c r="AA934">
        <v>27</v>
      </c>
      <c r="AB934">
        <v>852</v>
      </c>
      <c r="AC934">
        <v>66</v>
      </c>
      <c r="AD934">
        <v>10</v>
      </c>
      <c r="AE934">
        <v>164</v>
      </c>
      <c r="AF934">
        <v>12</v>
      </c>
      <c r="AG934">
        <v>171</v>
      </c>
      <c r="AH934">
        <v>6</v>
      </c>
      <c r="AI934">
        <v>0</v>
      </c>
      <c r="AJ934">
        <v>34</v>
      </c>
      <c r="AK934">
        <v>12</v>
      </c>
      <c r="AL934">
        <v>26</v>
      </c>
      <c r="AM934">
        <v>5</v>
      </c>
      <c r="AN934">
        <v>3</v>
      </c>
      <c r="AO934">
        <v>1</v>
      </c>
      <c r="AP934">
        <v>0</v>
      </c>
      <c r="AQ934">
        <v>0</v>
      </c>
      <c r="AR934">
        <v>0</v>
      </c>
      <c r="AS934">
        <v>0</v>
      </c>
      <c r="AT934">
        <v>0</v>
      </c>
      <c r="AU934">
        <v>0</v>
      </c>
      <c r="AV934">
        <v>0</v>
      </c>
      <c r="AW934">
        <v>0</v>
      </c>
      <c r="AX934">
        <v>0</v>
      </c>
      <c r="AY934">
        <v>0</v>
      </c>
      <c r="AZ934">
        <v>0</v>
      </c>
      <c r="BA934">
        <v>0</v>
      </c>
      <c r="BB934">
        <v>0</v>
      </c>
      <c r="BC934">
        <v>0</v>
      </c>
      <c r="BD934">
        <v>0</v>
      </c>
      <c r="BE934">
        <v>0</v>
      </c>
      <c r="BF934">
        <v>0</v>
      </c>
      <c r="BG934" s="20">
        <v>0</v>
      </c>
      <c r="BH934" s="20">
        <v>0</v>
      </c>
      <c r="BI934" s="20">
        <v>132</v>
      </c>
      <c r="BJ934" s="20">
        <v>2</v>
      </c>
      <c r="BK934" s="20">
        <v>238</v>
      </c>
      <c r="BL934" s="20">
        <v>769</v>
      </c>
      <c r="BM934" s="20">
        <v>641</v>
      </c>
      <c r="BN934" s="20">
        <v>121</v>
      </c>
      <c r="BO934" s="20">
        <v>22</v>
      </c>
      <c r="BP934" s="20"/>
      <c r="BQ934" s="20"/>
      <c r="BR934" s="20"/>
      <c r="BS934" s="20"/>
      <c r="BT934" s="20"/>
      <c r="BU934" s="20"/>
      <c r="BV934" s="20"/>
    </row>
    <row r="935" spans="1:74" x14ac:dyDescent="0.25">
      <c r="A935" s="20" t="s">
        <v>449</v>
      </c>
      <c r="B935" s="20" t="s">
        <v>552</v>
      </c>
      <c r="C935" s="20" t="s">
        <v>565</v>
      </c>
      <c r="D935" s="1">
        <v>44514</v>
      </c>
      <c r="E935">
        <v>160</v>
      </c>
      <c r="F935">
        <v>1</v>
      </c>
      <c r="G935">
        <v>0</v>
      </c>
      <c r="H935">
        <v>0</v>
      </c>
      <c r="I935">
        <v>0</v>
      </c>
      <c r="J935">
        <v>58</v>
      </c>
      <c r="K935">
        <v>0</v>
      </c>
      <c r="L935">
        <v>22</v>
      </c>
      <c r="M935">
        <v>3</v>
      </c>
      <c r="N935">
        <v>3</v>
      </c>
      <c r="O935">
        <v>0</v>
      </c>
      <c r="P935">
        <v>1</v>
      </c>
      <c r="Q935">
        <v>0</v>
      </c>
      <c r="R935">
        <v>268</v>
      </c>
      <c r="S935">
        <v>165</v>
      </c>
      <c r="T935">
        <v>5</v>
      </c>
      <c r="U935">
        <v>33</v>
      </c>
      <c r="V935">
        <v>0</v>
      </c>
      <c r="W935">
        <v>1118</v>
      </c>
      <c r="X935">
        <v>113</v>
      </c>
      <c r="Y935">
        <v>22</v>
      </c>
      <c r="Z935">
        <v>242</v>
      </c>
      <c r="AA935">
        <v>25</v>
      </c>
      <c r="AB935">
        <v>856</v>
      </c>
      <c r="AC935">
        <v>78</v>
      </c>
      <c r="AD935">
        <v>10</v>
      </c>
      <c r="AE935">
        <v>164</v>
      </c>
      <c r="AF935">
        <v>12</v>
      </c>
      <c r="AG935">
        <v>173</v>
      </c>
      <c r="AH935">
        <v>7</v>
      </c>
      <c r="AI935">
        <v>0</v>
      </c>
      <c r="AJ935">
        <v>35</v>
      </c>
      <c r="AK935">
        <v>12</v>
      </c>
      <c r="AL935">
        <v>47</v>
      </c>
      <c r="AM935">
        <v>6</v>
      </c>
      <c r="AN935">
        <v>4</v>
      </c>
      <c r="AO935">
        <v>3</v>
      </c>
      <c r="AP935">
        <v>0</v>
      </c>
      <c r="AQ935">
        <v>0</v>
      </c>
      <c r="AR935">
        <v>0</v>
      </c>
      <c r="AS935">
        <v>0</v>
      </c>
      <c r="AT935">
        <v>0</v>
      </c>
      <c r="AU935">
        <v>0</v>
      </c>
      <c r="AV935">
        <v>0</v>
      </c>
      <c r="AW935">
        <v>0</v>
      </c>
      <c r="AX935">
        <v>0</v>
      </c>
      <c r="AY935">
        <v>0</v>
      </c>
      <c r="AZ935">
        <v>0</v>
      </c>
      <c r="BA935">
        <v>0</v>
      </c>
      <c r="BB935">
        <v>0</v>
      </c>
      <c r="BC935">
        <v>0</v>
      </c>
      <c r="BD935">
        <v>0</v>
      </c>
      <c r="BE935">
        <v>0</v>
      </c>
      <c r="BF935">
        <v>0</v>
      </c>
      <c r="BG935" s="20">
        <v>1</v>
      </c>
      <c r="BH935" s="20">
        <v>0</v>
      </c>
      <c r="BI935" s="20">
        <v>131</v>
      </c>
      <c r="BJ935" s="20">
        <v>2</v>
      </c>
      <c r="BK935" s="20">
        <v>225</v>
      </c>
      <c r="BL935" s="20">
        <v>770</v>
      </c>
      <c r="BM935" s="20">
        <v>643</v>
      </c>
      <c r="BN935" s="20">
        <v>121</v>
      </c>
      <c r="BO935" s="20">
        <v>38</v>
      </c>
      <c r="BP935" s="20"/>
      <c r="BQ935" s="20"/>
      <c r="BR935" s="20"/>
      <c r="BS935" s="20"/>
      <c r="BT935" s="20"/>
      <c r="BU935" s="20"/>
      <c r="BV935" s="20"/>
    </row>
    <row r="936" spans="1:74" x14ac:dyDescent="0.25">
      <c r="A936" s="20" t="s">
        <v>449</v>
      </c>
      <c r="B936" s="20" t="s">
        <v>552</v>
      </c>
      <c r="C936" s="20" t="s">
        <v>565</v>
      </c>
      <c r="D936" s="1">
        <v>44521</v>
      </c>
      <c r="E936">
        <v>161</v>
      </c>
      <c r="F936">
        <v>1</v>
      </c>
      <c r="G936">
        <v>0</v>
      </c>
      <c r="H936">
        <v>0</v>
      </c>
      <c r="I936">
        <v>0</v>
      </c>
      <c r="J936">
        <v>62</v>
      </c>
      <c r="K936">
        <v>0</v>
      </c>
      <c r="L936">
        <v>22</v>
      </c>
      <c r="M936">
        <v>3</v>
      </c>
      <c r="N936">
        <v>3</v>
      </c>
      <c r="O936">
        <v>0</v>
      </c>
      <c r="P936">
        <v>1</v>
      </c>
      <c r="Q936">
        <v>0</v>
      </c>
      <c r="R936">
        <v>269</v>
      </c>
      <c r="S936">
        <v>173</v>
      </c>
      <c r="T936">
        <v>6</v>
      </c>
      <c r="U936">
        <v>32</v>
      </c>
      <c r="V936">
        <v>0</v>
      </c>
      <c r="W936">
        <v>1116</v>
      </c>
      <c r="X936">
        <v>138</v>
      </c>
      <c r="Y936">
        <v>23</v>
      </c>
      <c r="Z936">
        <v>236</v>
      </c>
      <c r="AA936">
        <v>25</v>
      </c>
      <c r="AB936">
        <v>857</v>
      </c>
      <c r="AC936">
        <v>90</v>
      </c>
      <c r="AD936">
        <v>10</v>
      </c>
      <c r="AE936">
        <v>164</v>
      </c>
      <c r="AF936">
        <v>11</v>
      </c>
      <c r="AG936">
        <v>173</v>
      </c>
      <c r="AH936">
        <v>8</v>
      </c>
      <c r="AI936">
        <v>1</v>
      </c>
      <c r="AJ936">
        <v>33</v>
      </c>
      <c r="AK936">
        <v>12</v>
      </c>
      <c r="AL936">
        <v>47</v>
      </c>
      <c r="AM936">
        <v>8</v>
      </c>
      <c r="AN936">
        <v>4</v>
      </c>
      <c r="AO936">
        <v>3</v>
      </c>
      <c r="AP936">
        <v>0</v>
      </c>
      <c r="AQ936">
        <v>0</v>
      </c>
      <c r="AR936">
        <v>0</v>
      </c>
      <c r="AS936">
        <v>0</v>
      </c>
      <c r="AT936">
        <v>0</v>
      </c>
      <c r="AU936">
        <v>0</v>
      </c>
      <c r="AV936">
        <v>0</v>
      </c>
      <c r="AW936">
        <v>0</v>
      </c>
      <c r="AX936">
        <v>0</v>
      </c>
      <c r="AY936">
        <v>0</v>
      </c>
      <c r="AZ936">
        <v>0</v>
      </c>
      <c r="BA936">
        <v>0</v>
      </c>
      <c r="BB936">
        <v>0</v>
      </c>
      <c r="BC936">
        <v>0</v>
      </c>
      <c r="BD936">
        <v>0</v>
      </c>
      <c r="BE936">
        <v>0</v>
      </c>
      <c r="BF936">
        <v>0</v>
      </c>
      <c r="BG936" s="20">
        <v>1</v>
      </c>
      <c r="BH936" s="20">
        <v>0</v>
      </c>
      <c r="BI936" s="20">
        <v>132</v>
      </c>
      <c r="BJ936" s="20">
        <v>2</v>
      </c>
      <c r="BK936" s="20">
        <v>225</v>
      </c>
      <c r="BL936" s="20">
        <v>771</v>
      </c>
      <c r="BM936" s="20">
        <v>647</v>
      </c>
      <c r="BN936" s="20">
        <v>123</v>
      </c>
      <c r="BO936" s="20">
        <v>38</v>
      </c>
      <c r="BP936" s="20"/>
      <c r="BQ936" s="20"/>
      <c r="BR936" s="20"/>
      <c r="BS936" s="20"/>
      <c r="BT936" s="20"/>
      <c r="BU936" s="20"/>
      <c r="BV936" s="20"/>
    </row>
    <row r="937" spans="1:74" x14ac:dyDescent="0.25">
      <c r="A937" s="20" t="s">
        <v>449</v>
      </c>
      <c r="B937" s="20" t="s">
        <v>552</v>
      </c>
      <c r="C937" s="20" t="s">
        <v>565</v>
      </c>
      <c r="D937" s="1">
        <v>44528</v>
      </c>
      <c r="E937">
        <v>161</v>
      </c>
      <c r="F937">
        <v>1</v>
      </c>
      <c r="G937">
        <v>1</v>
      </c>
      <c r="H937">
        <v>0</v>
      </c>
      <c r="I937">
        <v>0</v>
      </c>
      <c r="J937">
        <v>79</v>
      </c>
      <c r="K937">
        <v>0</v>
      </c>
      <c r="L937">
        <v>22</v>
      </c>
      <c r="M937">
        <v>3</v>
      </c>
      <c r="N937">
        <v>2</v>
      </c>
      <c r="O937">
        <v>0</v>
      </c>
      <c r="P937">
        <v>0</v>
      </c>
      <c r="Q937">
        <v>0</v>
      </c>
      <c r="R937">
        <v>270</v>
      </c>
      <c r="S937">
        <v>180</v>
      </c>
      <c r="T937">
        <v>6</v>
      </c>
      <c r="U937">
        <v>30</v>
      </c>
      <c r="V937">
        <v>1</v>
      </c>
      <c r="W937">
        <v>1124</v>
      </c>
      <c r="X937">
        <v>217</v>
      </c>
      <c r="Y937">
        <v>25</v>
      </c>
      <c r="Z937">
        <v>236</v>
      </c>
      <c r="AA937">
        <v>28</v>
      </c>
      <c r="AB937">
        <v>858</v>
      </c>
      <c r="AC937">
        <v>145</v>
      </c>
      <c r="AD937">
        <v>10</v>
      </c>
      <c r="AE937">
        <v>164</v>
      </c>
      <c r="AF937">
        <v>8</v>
      </c>
      <c r="AG937">
        <v>174</v>
      </c>
      <c r="AH937">
        <v>13</v>
      </c>
      <c r="AI937">
        <v>1</v>
      </c>
      <c r="AJ937">
        <v>35</v>
      </c>
      <c r="AK937">
        <v>12</v>
      </c>
      <c r="AL937">
        <v>46</v>
      </c>
      <c r="AM937">
        <v>8</v>
      </c>
      <c r="AN937">
        <v>3</v>
      </c>
      <c r="AO937">
        <v>3</v>
      </c>
      <c r="AP937">
        <v>0</v>
      </c>
      <c r="AQ937">
        <v>0</v>
      </c>
      <c r="AR937">
        <v>0</v>
      </c>
      <c r="AS937">
        <v>0</v>
      </c>
      <c r="AT937">
        <v>0</v>
      </c>
      <c r="AU937">
        <v>0</v>
      </c>
      <c r="AV937">
        <v>0</v>
      </c>
      <c r="AW937">
        <v>0</v>
      </c>
      <c r="AX937">
        <v>0</v>
      </c>
      <c r="AY937">
        <v>0</v>
      </c>
      <c r="AZ937">
        <v>0</v>
      </c>
      <c r="BA937">
        <v>0</v>
      </c>
      <c r="BB937">
        <v>0</v>
      </c>
      <c r="BC937">
        <v>0</v>
      </c>
      <c r="BD937">
        <v>0</v>
      </c>
      <c r="BE937">
        <v>0</v>
      </c>
      <c r="BF937">
        <v>0</v>
      </c>
      <c r="BG937" s="20">
        <v>1</v>
      </c>
      <c r="BH937" s="20">
        <v>0</v>
      </c>
      <c r="BI937" s="20">
        <v>132</v>
      </c>
      <c r="BJ937" s="20">
        <v>2</v>
      </c>
      <c r="BK937" s="20">
        <v>226</v>
      </c>
      <c r="BL937" s="20">
        <v>777</v>
      </c>
      <c r="BM937" s="20">
        <v>652</v>
      </c>
      <c r="BN937" s="20">
        <v>122</v>
      </c>
      <c r="BO937" s="20">
        <v>38</v>
      </c>
      <c r="BP937" s="20"/>
      <c r="BQ937" s="20"/>
      <c r="BR937" s="20"/>
      <c r="BS937" s="20"/>
      <c r="BT937" s="20"/>
      <c r="BU937" s="20"/>
      <c r="BV937" s="20"/>
    </row>
    <row r="938" spans="1:74" x14ac:dyDescent="0.25">
      <c r="A938" s="20" t="s">
        <v>449</v>
      </c>
      <c r="B938" s="20" t="s">
        <v>552</v>
      </c>
      <c r="C938" s="20" t="s">
        <v>565</v>
      </c>
      <c r="D938" s="1">
        <v>44535</v>
      </c>
      <c r="E938">
        <v>162</v>
      </c>
      <c r="F938">
        <v>1</v>
      </c>
      <c r="G938">
        <v>1</v>
      </c>
      <c r="H938">
        <v>0</v>
      </c>
      <c r="I938">
        <v>0</v>
      </c>
      <c r="J938">
        <v>85</v>
      </c>
      <c r="K938">
        <v>0</v>
      </c>
      <c r="L938">
        <v>22</v>
      </c>
      <c r="M938">
        <v>3</v>
      </c>
      <c r="N938">
        <v>2</v>
      </c>
      <c r="O938">
        <v>0</v>
      </c>
      <c r="P938">
        <v>0</v>
      </c>
      <c r="Q938">
        <v>0</v>
      </c>
      <c r="R938">
        <v>273</v>
      </c>
      <c r="S938">
        <v>190</v>
      </c>
      <c r="T938">
        <v>6</v>
      </c>
      <c r="U938">
        <v>30</v>
      </c>
      <c r="V938">
        <v>2</v>
      </c>
      <c r="W938">
        <v>1137</v>
      </c>
      <c r="X938">
        <v>304</v>
      </c>
      <c r="Y938">
        <v>25</v>
      </c>
      <c r="Z938">
        <v>234</v>
      </c>
      <c r="AA938">
        <v>28</v>
      </c>
      <c r="AB938">
        <v>862</v>
      </c>
      <c r="AC938">
        <v>240</v>
      </c>
      <c r="AD938">
        <v>10</v>
      </c>
      <c r="AE938">
        <v>165</v>
      </c>
      <c r="AF938">
        <v>6</v>
      </c>
      <c r="AG938">
        <v>178</v>
      </c>
      <c r="AH938">
        <v>17</v>
      </c>
      <c r="AI938">
        <v>1</v>
      </c>
      <c r="AJ938">
        <v>35</v>
      </c>
      <c r="AK938">
        <v>12</v>
      </c>
      <c r="AL938">
        <v>47</v>
      </c>
      <c r="AM938">
        <v>11</v>
      </c>
      <c r="AN938">
        <v>3</v>
      </c>
      <c r="AO938">
        <v>3</v>
      </c>
      <c r="AP938">
        <v>0</v>
      </c>
      <c r="AQ938">
        <v>0</v>
      </c>
      <c r="AR938">
        <v>0</v>
      </c>
      <c r="AS938">
        <v>0</v>
      </c>
      <c r="AT938">
        <v>0</v>
      </c>
      <c r="AU938">
        <v>0</v>
      </c>
      <c r="AV938">
        <v>0</v>
      </c>
      <c r="AW938">
        <v>0</v>
      </c>
      <c r="AX938">
        <v>0</v>
      </c>
      <c r="AY938">
        <v>0</v>
      </c>
      <c r="AZ938">
        <v>0</v>
      </c>
      <c r="BA938">
        <v>0</v>
      </c>
      <c r="BB938">
        <v>0</v>
      </c>
      <c r="BC938">
        <v>0</v>
      </c>
      <c r="BD938">
        <v>0</v>
      </c>
      <c r="BE938">
        <v>0</v>
      </c>
      <c r="BF938">
        <v>0</v>
      </c>
      <c r="BG938" s="20">
        <v>1</v>
      </c>
      <c r="BH938" s="20">
        <v>0</v>
      </c>
      <c r="BI938" s="20">
        <v>134</v>
      </c>
      <c r="BJ938" s="20">
        <v>2</v>
      </c>
      <c r="BK938" s="20">
        <v>228</v>
      </c>
      <c r="BL938" s="20">
        <v>795</v>
      </c>
      <c r="BM938" s="20">
        <v>656</v>
      </c>
      <c r="BN938" s="20">
        <v>126</v>
      </c>
      <c r="BO938" s="20">
        <v>39</v>
      </c>
      <c r="BP938" s="20"/>
      <c r="BQ938" s="20"/>
      <c r="BR938" s="20"/>
      <c r="BS938" s="20"/>
      <c r="BT938" s="20"/>
      <c r="BU938" s="20"/>
      <c r="BV938" s="20"/>
    </row>
    <row r="939" spans="1:74" x14ac:dyDescent="0.25">
      <c r="A939" s="20" t="s">
        <v>449</v>
      </c>
      <c r="B939" s="20" t="s">
        <v>552</v>
      </c>
      <c r="C939" s="20" t="s">
        <v>565</v>
      </c>
      <c r="D939" s="1">
        <v>44542</v>
      </c>
      <c r="E939">
        <v>161</v>
      </c>
      <c r="F939">
        <v>1</v>
      </c>
      <c r="G939">
        <v>1</v>
      </c>
      <c r="H939">
        <v>0</v>
      </c>
      <c r="I939">
        <v>0</v>
      </c>
      <c r="J939">
        <v>90</v>
      </c>
      <c r="K939">
        <v>0</v>
      </c>
      <c r="L939">
        <v>22</v>
      </c>
      <c r="M939">
        <v>3</v>
      </c>
      <c r="N939">
        <v>2</v>
      </c>
      <c r="O939">
        <v>0</v>
      </c>
      <c r="P939">
        <v>0</v>
      </c>
      <c r="Q939">
        <v>0</v>
      </c>
      <c r="R939">
        <v>274</v>
      </c>
      <c r="S939">
        <v>196</v>
      </c>
      <c r="T939">
        <v>6</v>
      </c>
      <c r="U939">
        <v>30</v>
      </c>
      <c r="V939">
        <v>1</v>
      </c>
      <c r="W939">
        <v>1145</v>
      </c>
      <c r="X939">
        <v>376</v>
      </c>
      <c r="Y939">
        <v>24</v>
      </c>
      <c r="Z939">
        <v>233</v>
      </c>
      <c r="AA939">
        <v>29</v>
      </c>
      <c r="AB939">
        <v>868</v>
      </c>
      <c r="AC939">
        <v>321</v>
      </c>
      <c r="AD939">
        <v>10</v>
      </c>
      <c r="AE939">
        <v>165</v>
      </c>
      <c r="AF939">
        <v>10</v>
      </c>
      <c r="AG939">
        <v>176</v>
      </c>
      <c r="AH939">
        <v>25</v>
      </c>
      <c r="AI939">
        <v>1</v>
      </c>
      <c r="AJ939">
        <v>35</v>
      </c>
      <c r="AK939">
        <v>13</v>
      </c>
      <c r="AL939">
        <v>48</v>
      </c>
      <c r="AM939">
        <v>14</v>
      </c>
      <c r="AN939">
        <v>3</v>
      </c>
      <c r="AO939">
        <v>3</v>
      </c>
      <c r="AP939">
        <v>0</v>
      </c>
      <c r="AQ939">
        <v>0</v>
      </c>
      <c r="AR939">
        <v>0</v>
      </c>
      <c r="AS939">
        <v>0</v>
      </c>
      <c r="AT939">
        <v>0</v>
      </c>
      <c r="AU939">
        <v>0</v>
      </c>
      <c r="AV939">
        <v>0</v>
      </c>
      <c r="AW939">
        <v>0</v>
      </c>
      <c r="AX939">
        <v>0</v>
      </c>
      <c r="AY939">
        <v>0</v>
      </c>
      <c r="AZ939">
        <v>0</v>
      </c>
      <c r="BA939">
        <v>0</v>
      </c>
      <c r="BB939">
        <v>0</v>
      </c>
      <c r="BC939">
        <v>0</v>
      </c>
      <c r="BD939">
        <v>0</v>
      </c>
      <c r="BE939">
        <v>0</v>
      </c>
      <c r="BF939">
        <v>0</v>
      </c>
      <c r="BG939" s="20">
        <v>1</v>
      </c>
      <c r="BH939" s="20">
        <v>0</v>
      </c>
      <c r="BI939" s="20">
        <v>133</v>
      </c>
      <c r="BJ939" s="20">
        <v>2</v>
      </c>
      <c r="BK939" s="20">
        <v>230</v>
      </c>
      <c r="BL939" s="20">
        <v>806</v>
      </c>
      <c r="BM939" s="20">
        <v>657</v>
      </c>
      <c r="BN939" s="20">
        <v>123</v>
      </c>
      <c r="BO939" s="20">
        <v>40</v>
      </c>
      <c r="BP939" s="20"/>
      <c r="BQ939" s="20"/>
      <c r="BR939" s="20"/>
      <c r="BS939" s="20"/>
      <c r="BT939" s="20"/>
      <c r="BU939" s="20"/>
      <c r="BV939" s="20"/>
    </row>
    <row r="940" spans="1:74" x14ac:dyDescent="0.25">
      <c r="A940" s="20" t="s">
        <v>449</v>
      </c>
      <c r="B940" s="20" t="s">
        <v>552</v>
      </c>
      <c r="C940" s="20" t="s">
        <v>565</v>
      </c>
      <c r="D940" s="1">
        <v>44549</v>
      </c>
      <c r="E940">
        <v>161</v>
      </c>
      <c r="F940">
        <v>1</v>
      </c>
      <c r="G940">
        <v>1</v>
      </c>
      <c r="H940">
        <v>0</v>
      </c>
      <c r="I940">
        <v>0</v>
      </c>
      <c r="J940">
        <v>93</v>
      </c>
      <c r="K940">
        <v>0</v>
      </c>
      <c r="L940">
        <v>21</v>
      </c>
      <c r="M940">
        <v>3</v>
      </c>
      <c r="N940">
        <v>2</v>
      </c>
      <c r="O940">
        <v>1</v>
      </c>
      <c r="P940">
        <v>0</v>
      </c>
      <c r="Q940">
        <v>0</v>
      </c>
      <c r="R940">
        <v>273</v>
      </c>
      <c r="S940">
        <v>200</v>
      </c>
      <c r="T940">
        <v>6</v>
      </c>
      <c r="U940">
        <v>30</v>
      </c>
      <c r="V940">
        <v>1</v>
      </c>
      <c r="W940">
        <v>1148</v>
      </c>
      <c r="X940">
        <v>437</v>
      </c>
      <c r="Y940">
        <v>24</v>
      </c>
      <c r="Z940">
        <v>232</v>
      </c>
      <c r="AA940">
        <v>30</v>
      </c>
      <c r="AB940">
        <v>873</v>
      </c>
      <c r="AC940">
        <v>352</v>
      </c>
      <c r="AD940">
        <v>10</v>
      </c>
      <c r="AE940">
        <v>166</v>
      </c>
      <c r="AF940">
        <v>12</v>
      </c>
      <c r="AG940">
        <v>177</v>
      </c>
      <c r="AH940">
        <v>52</v>
      </c>
      <c r="AI940">
        <v>1</v>
      </c>
      <c r="AJ940">
        <v>34</v>
      </c>
      <c r="AK940">
        <v>13</v>
      </c>
      <c r="AL940">
        <v>47</v>
      </c>
      <c r="AM940">
        <v>25</v>
      </c>
      <c r="AN940">
        <v>3</v>
      </c>
      <c r="AO940">
        <v>3</v>
      </c>
      <c r="AP940">
        <v>0</v>
      </c>
      <c r="AQ940">
        <v>0</v>
      </c>
      <c r="AR940">
        <v>0</v>
      </c>
      <c r="AS940">
        <v>0</v>
      </c>
      <c r="AT940">
        <v>0</v>
      </c>
      <c r="AU940">
        <v>0</v>
      </c>
      <c r="AV940">
        <v>0</v>
      </c>
      <c r="AW940">
        <v>0</v>
      </c>
      <c r="AX940">
        <v>0</v>
      </c>
      <c r="AY940">
        <v>0</v>
      </c>
      <c r="AZ940">
        <v>0</v>
      </c>
      <c r="BA940">
        <v>0</v>
      </c>
      <c r="BB940">
        <v>0</v>
      </c>
      <c r="BC940">
        <v>0</v>
      </c>
      <c r="BD940">
        <v>0</v>
      </c>
      <c r="BE940">
        <v>0</v>
      </c>
      <c r="BF940">
        <v>0</v>
      </c>
      <c r="BG940" s="20">
        <v>1</v>
      </c>
      <c r="BH940" s="20">
        <v>0</v>
      </c>
      <c r="BI940" s="20">
        <v>134</v>
      </c>
      <c r="BJ940" s="20">
        <v>2</v>
      </c>
      <c r="BK940" s="20">
        <v>229</v>
      </c>
      <c r="BL940" s="20">
        <v>811</v>
      </c>
      <c r="BM940" s="20">
        <v>660</v>
      </c>
      <c r="BN940" s="20">
        <v>124</v>
      </c>
      <c r="BO940" s="20">
        <v>39</v>
      </c>
      <c r="BP940" s="20">
        <v>7046</v>
      </c>
      <c r="BQ940" s="20">
        <v>1182</v>
      </c>
      <c r="BR940" s="20">
        <v>0</v>
      </c>
      <c r="BS940" s="20">
        <v>49</v>
      </c>
      <c r="BT940" s="20">
        <v>2061</v>
      </c>
      <c r="BU940" s="20">
        <v>501</v>
      </c>
      <c r="BV940" s="20">
        <v>4120</v>
      </c>
    </row>
    <row r="941" spans="1:74" x14ac:dyDescent="0.25">
      <c r="A941" s="20" t="s">
        <v>449</v>
      </c>
      <c r="B941" s="20" t="s">
        <v>552</v>
      </c>
      <c r="C941" s="20" t="s">
        <v>565</v>
      </c>
      <c r="D941" s="1">
        <v>44558</v>
      </c>
      <c r="E941">
        <v>163</v>
      </c>
      <c r="F941">
        <v>1</v>
      </c>
      <c r="G941">
        <v>1</v>
      </c>
      <c r="H941">
        <v>0</v>
      </c>
      <c r="I941">
        <v>0</v>
      </c>
      <c r="J941">
        <v>100</v>
      </c>
      <c r="K941">
        <v>0</v>
      </c>
      <c r="L941">
        <v>21</v>
      </c>
      <c r="M941">
        <v>2</v>
      </c>
      <c r="N941">
        <v>2</v>
      </c>
      <c r="O941">
        <v>1</v>
      </c>
      <c r="P941">
        <v>0</v>
      </c>
      <c r="Q941">
        <v>0</v>
      </c>
      <c r="R941">
        <v>275</v>
      </c>
      <c r="S941">
        <v>205</v>
      </c>
      <c r="T941">
        <v>6</v>
      </c>
      <c r="U941">
        <v>30</v>
      </c>
      <c r="V941">
        <v>1</v>
      </c>
      <c r="W941">
        <v>1150</v>
      </c>
      <c r="X941">
        <v>508</v>
      </c>
      <c r="Y941">
        <v>25</v>
      </c>
      <c r="Z941">
        <v>230</v>
      </c>
      <c r="AA941">
        <v>27</v>
      </c>
      <c r="AB941">
        <v>878</v>
      </c>
      <c r="AC941">
        <v>407</v>
      </c>
      <c r="AD941">
        <v>10</v>
      </c>
      <c r="AE941">
        <v>169</v>
      </c>
      <c r="AF941">
        <v>9</v>
      </c>
      <c r="AG941">
        <v>179</v>
      </c>
      <c r="AH941">
        <v>72</v>
      </c>
      <c r="AI941">
        <v>1</v>
      </c>
      <c r="AJ941">
        <v>34</v>
      </c>
      <c r="AK941">
        <v>13</v>
      </c>
      <c r="AL941">
        <v>48</v>
      </c>
      <c r="AM941">
        <v>27</v>
      </c>
      <c r="AN941">
        <v>3</v>
      </c>
      <c r="AO941">
        <v>4</v>
      </c>
      <c r="AP941">
        <v>0</v>
      </c>
      <c r="AQ941">
        <v>0</v>
      </c>
      <c r="AR941">
        <v>0</v>
      </c>
      <c r="AS941">
        <v>0</v>
      </c>
      <c r="AT941">
        <v>0</v>
      </c>
      <c r="AU941">
        <v>0</v>
      </c>
      <c r="AV941">
        <v>0</v>
      </c>
      <c r="AW941">
        <v>0</v>
      </c>
      <c r="AX941">
        <v>0</v>
      </c>
      <c r="AY941">
        <v>0</v>
      </c>
      <c r="AZ941">
        <v>0</v>
      </c>
      <c r="BA941">
        <v>0</v>
      </c>
      <c r="BB941">
        <v>0</v>
      </c>
      <c r="BC941">
        <v>0</v>
      </c>
      <c r="BD941">
        <v>0</v>
      </c>
      <c r="BE941">
        <v>0</v>
      </c>
      <c r="BF941">
        <v>0</v>
      </c>
      <c r="BG941" s="20">
        <v>1</v>
      </c>
      <c r="BH941" s="20">
        <v>0</v>
      </c>
      <c r="BI941" s="20">
        <v>136</v>
      </c>
      <c r="BJ941" s="20">
        <v>2</v>
      </c>
      <c r="BK941" s="20">
        <v>231</v>
      </c>
      <c r="BL941" s="20">
        <v>817</v>
      </c>
      <c r="BM941" s="20">
        <v>665</v>
      </c>
      <c r="BN941" s="20">
        <v>126</v>
      </c>
      <c r="BO941" s="20">
        <v>40</v>
      </c>
      <c r="BP941" s="20">
        <v>7080</v>
      </c>
      <c r="BQ941" s="20">
        <v>1765</v>
      </c>
      <c r="BR941" s="20">
        <v>0</v>
      </c>
      <c r="BS941" s="20">
        <v>48</v>
      </c>
      <c r="BT941" s="20">
        <v>2059</v>
      </c>
      <c r="BU941" s="20">
        <v>491</v>
      </c>
      <c r="BV941" s="20">
        <v>4162</v>
      </c>
    </row>
    <row r="942" spans="1:74" x14ac:dyDescent="0.25">
      <c r="A942" s="20" t="s">
        <v>449</v>
      </c>
      <c r="B942" s="20" t="s">
        <v>552</v>
      </c>
      <c r="C942" s="20" t="s">
        <v>565</v>
      </c>
      <c r="D942" s="1">
        <v>44564</v>
      </c>
      <c r="E942">
        <v>163</v>
      </c>
      <c r="F942">
        <v>1</v>
      </c>
      <c r="G942">
        <v>1</v>
      </c>
      <c r="H942">
        <v>0</v>
      </c>
      <c r="I942">
        <v>0</v>
      </c>
      <c r="J942">
        <v>104</v>
      </c>
      <c r="K942">
        <v>0</v>
      </c>
      <c r="L942">
        <v>21</v>
      </c>
      <c r="M942">
        <v>2</v>
      </c>
      <c r="N942">
        <v>2</v>
      </c>
      <c r="O942">
        <v>1</v>
      </c>
      <c r="P942">
        <v>0</v>
      </c>
      <c r="Q942">
        <v>0</v>
      </c>
      <c r="R942">
        <v>277</v>
      </c>
      <c r="S942">
        <v>207</v>
      </c>
      <c r="T942">
        <v>6</v>
      </c>
      <c r="U942">
        <v>31</v>
      </c>
      <c r="V942">
        <v>2</v>
      </c>
      <c r="W942">
        <v>1151</v>
      </c>
      <c r="X942">
        <v>532</v>
      </c>
      <c r="Y942">
        <v>24</v>
      </c>
      <c r="Z942">
        <v>227</v>
      </c>
      <c r="AA942">
        <v>27</v>
      </c>
      <c r="AB942">
        <v>877</v>
      </c>
      <c r="AC942">
        <v>427</v>
      </c>
      <c r="AD942">
        <v>10</v>
      </c>
      <c r="AE942">
        <v>166</v>
      </c>
      <c r="AF942">
        <v>9</v>
      </c>
      <c r="AG942">
        <v>179</v>
      </c>
      <c r="AH942">
        <v>73</v>
      </c>
      <c r="AI942">
        <v>1</v>
      </c>
      <c r="AJ942">
        <v>34</v>
      </c>
      <c r="AK942">
        <v>13</v>
      </c>
      <c r="AL942">
        <v>48</v>
      </c>
      <c r="AM942">
        <v>29</v>
      </c>
      <c r="AN942">
        <v>3</v>
      </c>
      <c r="AO942">
        <v>3</v>
      </c>
      <c r="AP942">
        <v>0</v>
      </c>
      <c r="AQ942">
        <v>0</v>
      </c>
      <c r="AR942">
        <v>0</v>
      </c>
      <c r="AS942">
        <v>0</v>
      </c>
      <c r="AT942">
        <v>0</v>
      </c>
      <c r="AU942">
        <v>0</v>
      </c>
      <c r="AV942">
        <v>0</v>
      </c>
      <c r="AW942">
        <v>0</v>
      </c>
      <c r="AX942">
        <v>0</v>
      </c>
      <c r="AY942">
        <v>0</v>
      </c>
      <c r="AZ942">
        <v>0</v>
      </c>
      <c r="BA942">
        <v>0</v>
      </c>
      <c r="BB942">
        <v>0</v>
      </c>
      <c r="BC942">
        <v>0</v>
      </c>
      <c r="BD942">
        <v>0</v>
      </c>
      <c r="BE942">
        <v>0</v>
      </c>
      <c r="BF942">
        <v>0</v>
      </c>
      <c r="BG942" s="20">
        <v>1</v>
      </c>
      <c r="BH942" s="20">
        <v>0</v>
      </c>
      <c r="BI942" s="20">
        <v>136</v>
      </c>
      <c r="BJ942" s="20">
        <v>2</v>
      </c>
      <c r="BK942" s="20">
        <v>231</v>
      </c>
      <c r="BL942" s="20">
        <v>825</v>
      </c>
      <c r="BM942" s="20">
        <v>666</v>
      </c>
      <c r="BN942" s="20">
        <v>126</v>
      </c>
      <c r="BO942" s="20">
        <v>40</v>
      </c>
      <c r="BP942" s="20">
        <v>7104</v>
      </c>
      <c r="BQ942" s="20">
        <v>1929</v>
      </c>
      <c r="BR942" s="20">
        <v>0</v>
      </c>
      <c r="BS942" s="20">
        <v>48</v>
      </c>
      <c r="BT942" s="20">
        <v>2051</v>
      </c>
      <c r="BU942" s="20">
        <v>500</v>
      </c>
      <c r="BV942" s="20">
        <v>4176</v>
      </c>
    </row>
    <row r="943" spans="1:74" x14ac:dyDescent="0.25">
      <c r="A943" s="20" t="s">
        <v>449</v>
      </c>
      <c r="B943" s="20" t="s">
        <v>552</v>
      </c>
      <c r="C943" s="20" t="s">
        <v>565</v>
      </c>
      <c r="D943" s="1">
        <v>44570</v>
      </c>
      <c r="E943">
        <v>163</v>
      </c>
      <c r="F943">
        <v>1</v>
      </c>
      <c r="G943">
        <v>1</v>
      </c>
      <c r="H943">
        <v>0</v>
      </c>
      <c r="I943">
        <v>0</v>
      </c>
      <c r="J943">
        <v>104</v>
      </c>
      <c r="K943">
        <v>0</v>
      </c>
      <c r="L943">
        <v>21</v>
      </c>
      <c r="M943">
        <v>2</v>
      </c>
      <c r="N943">
        <v>2</v>
      </c>
      <c r="O943">
        <v>1</v>
      </c>
      <c r="P943">
        <v>0</v>
      </c>
      <c r="Q943">
        <v>0</v>
      </c>
      <c r="R943">
        <v>278</v>
      </c>
      <c r="S943">
        <v>209</v>
      </c>
      <c r="T943">
        <v>6</v>
      </c>
      <c r="U943">
        <v>30</v>
      </c>
      <c r="V943">
        <v>2</v>
      </c>
      <c r="W943">
        <v>1155</v>
      </c>
      <c r="X943">
        <v>549</v>
      </c>
      <c r="Y943">
        <v>24</v>
      </c>
      <c r="Z943">
        <v>227</v>
      </c>
      <c r="AA943">
        <v>27</v>
      </c>
      <c r="AB943">
        <v>878</v>
      </c>
      <c r="AC943">
        <v>443</v>
      </c>
      <c r="AD943">
        <v>10</v>
      </c>
      <c r="AE943">
        <v>166</v>
      </c>
      <c r="AF943">
        <v>7</v>
      </c>
      <c r="AG943">
        <v>181</v>
      </c>
      <c r="AH943">
        <v>76</v>
      </c>
      <c r="AI943">
        <v>1</v>
      </c>
      <c r="AJ943">
        <v>34</v>
      </c>
      <c r="AK943">
        <v>14</v>
      </c>
      <c r="AL943">
        <v>47</v>
      </c>
      <c r="AM943">
        <v>29</v>
      </c>
      <c r="AN943">
        <v>4</v>
      </c>
      <c r="AO943">
        <v>2</v>
      </c>
      <c r="AP943">
        <v>0</v>
      </c>
      <c r="AQ943">
        <v>0</v>
      </c>
      <c r="AR943">
        <v>0</v>
      </c>
      <c r="AS943">
        <v>0</v>
      </c>
      <c r="AT943">
        <v>0</v>
      </c>
      <c r="AU943">
        <v>0</v>
      </c>
      <c r="AV943">
        <v>0</v>
      </c>
      <c r="AW943">
        <v>0</v>
      </c>
      <c r="AX943">
        <v>0</v>
      </c>
      <c r="AY943">
        <v>0</v>
      </c>
      <c r="AZ943">
        <v>0</v>
      </c>
      <c r="BA943">
        <v>0</v>
      </c>
      <c r="BB943">
        <v>0</v>
      </c>
      <c r="BC943">
        <v>0</v>
      </c>
      <c r="BD943">
        <v>0</v>
      </c>
      <c r="BE943">
        <v>0</v>
      </c>
      <c r="BF943">
        <v>0</v>
      </c>
      <c r="BG943" s="20">
        <v>1</v>
      </c>
      <c r="BH943" s="20">
        <v>0</v>
      </c>
      <c r="BI943" s="20">
        <v>136</v>
      </c>
      <c r="BJ943" s="20">
        <v>2</v>
      </c>
      <c r="BK943" s="20">
        <v>232</v>
      </c>
      <c r="BL943" s="20">
        <v>828</v>
      </c>
      <c r="BM943" s="20">
        <v>669</v>
      </c>
      <c r="BN943" s="20">
        <v>127</v>
      </c>
      <c r="BO943" s="20">
        <v>39</v>
      </c>
      <c r="BP943" s="20">
        <v>7118</v>
      </c>
      <c r="BQ943" s="20">
        <v>2131</v>
      </c>
      <c r="BR943" s="20">
        <v>0</v>
      </c>
      <c r="BS943" s="20">
        <v>47</v>
      </c>
      <c r="BT943" s="20">
        <v>2039</v>
      </c>
      <c r="BU943" s="20">
        <v>503</v>
      </c>
      <c r="BV943" s="20">
        <v>4190</v>
      </c>
    </row>
    <row r="944" spans="1:74" x14ac:dyDescent="0.25">
      <c r="A944" s="20" t="s">
        <v>449</v>
      </c>
      <c r="B944" s="20" t="s">
        <v>552</v>
      </c>
      <c r="C944" s="20" t="s">
        <v>565</v>
      </c>
      <c r="D944" s="1">
        <v>44577</v>
      </c>
      <c r="E944">
        <v>161</v>
      </c>
      <c r="F944">
        <v>1</v>
      </c>
      <c r="G944">
        <v>1</v>
      </c>
      <c r="H944">
        <v>0</v>
      </c>
      <c r="I944">
        <v>0</v>
      </c>
      <c r="J944">
        <v>107</v>
      </c>
      <c r="K944">
        <v>0</v>
      </c>
      <c r="L944">
        <v>21</v>
      </c>
      <c r="M944">
        <v>2</v>
      </c>
      <c r="N944">
        <v>2</v>
      </c>
      <c r="O944">
        <v>1</v>
      </c>
      <c r="P944">
        <v>0</v>
      </c>
      <c r="Q944">
        <v>0</v>
      </c>
      <c r="R944">
        <v>283</v>
      </c>
      <c r="S944">
        <v>215</v>
      </c>
      <c r="T944">
        <v>6</v>
      </c>
      <c r="U944">
        <v>29</v>
      </c>
      <c r="V944">
        <v>3</v>
      </c>
      <c r="W944">
        <v>1164</v>
      </c>
      <c r="X944">
        <v>566</v>
      </c>
      <c r="Y944">
        <v>24</v>
      </c>
      <c r="Z944">
        <v>227</v>
      </c>
      <c r="AA944">
        <v>27</v>
      </c>
      <c r="AB944">
        <v>875</v>
      </c>
      <c r="AC944">
        <v>454</v>
      </c>
      <c r="AD944">
        <v>10</v>
      </c>
      <c r="AE944">
        <v>163</v>
      </c>
      <c r="AF944">
        <v>7</v>
      </c>
      <c r="AG944">
        <v>181</v>
      </c>
      <c r="AH944">
        <v>78</v>
      </c>
      <c r="AI944">
        <v>1</v>
      </c>
      <c r="AJ944">
        <v>33</v>
      </c>
      <c r="AK944">
        <v>14</v>
      </c>
      <c r="AL944">
        <v>45</v>
      </c>
      <c r="AM944">
        <v>28</v>
      </c>
      <c r="AN944">
        <v>4</v>
      </c>
      <c r="AO944">
        <v>2</v>
      </c>
      <c r="AP944">
        <v>0</v>
      </c>
      <c r="AQ944">
        <v>0</v>
      </c>
      <c r="AR944">
        <v>0</v>
      </c>
      <c r="AS944">
        <v>0</v>
      </c>
      <c r="AT944">
        <v>0</v>
      </c>
      <c r="AU944">
        <v>0</v>
      </c>
      <c r="AV944">
        <v>0</v>
      </c>
      <c r="AW944">
        <v>0</v>
      </c>
      <c r="AX944">
        <v>0</v>
      </c>
      <c r="AY944">
        <v>0</v>
      </c>
      <c r="AZ944">
        <v>0</v>
      </c>
      <c r="BA944">
        <v>0</v>
      </c>
      <c r="BB944">
        <v>0</v>
      </c>
      <c r="BC944">
        <v>0</v>
      </c>
      <c r="BD944">
        <v>0</v>
      </c>
      <c r="BE944">
        <v>0</v>
      </c>
      <c r="BF944">
        <v>0</v>
      </c>
      <c r="BG944" s="20">
        <v>1</v>
      </c>
      <c r="BH944" s="20">
        <v>0</v>
      </c>
      <c r="BI944" s="20">
        <v>135</v>
      </c>
      <c r="BJ944" s="20">
        <v>2</v>
      </c>
      <c r="BK944" s="20">
        <v>236</v>
      </c>
      <c r="BL944" s="20">
        <v>838</v>
      </c>
      <c r="BM944" s="20">
        <v>670</v>
      </c>
      <c r="BN944" s="20">
        <v>128</v>
      </c>
      <c r="BO944" s="20">
        <v>37</v>
      </c>
      <c r="BP944" s="20">
        <v>7129</v>
      </c>
      <c r="BQ944" s="20">
        <v>2286</v>
      </c>
      <c r="BR944" s="20">
        <v>0</v>
      </c>
      <c r="BS944" s="20">
        <v>49</v>
      </c>
      <c r="BT944" s="20">
        <v>2022</v>
      </c>
      <c r="BU944" s="20">
        <v>516</v>
      </c>
      <c r="BV944" s="20">
        <v>4195</v>
      </c>
    </row>
    <row r="945" spans="1:74" x14ac:dyDescent="0.25">
      <c r="A945" s="20" t="s">
        <v>449</v>
      </c>
      <c r="B945" s="20" t="s">
        <v>552</v>
      </c>
      <c r="C945" s="20" t="s">
        <v>565</v>
      </c>
      <c r="D945" s="1">
        <v>44584</v>
      </c>
      <c r="E945">
        <v>161</v>
      </c>
      <c r="F945">
        <v>1</v>
      </c>
      <c r="G945">
        <v>1</v>
      </c>
      <c r="H945">
        <v>0</v>
      </c>
      <c r="I945">
        <v>0</v>
      </c>
      <c r="J945">
        <v>107</v>
      </c>
      <c r="K945">
        <v>0</v>
      </c>
      <c r="L945">
        <v>21</v>
      </c>
      <c r="M945">
        <v>2</v>
      </c>
      <c r="N945">
        <v>2</v>
      </c>
      <c r="O945">
        <v>1</v>
      </c>
      <c r="P945">
        <v>0</v>
      </c>
      <c r="Q945">
        <v>0</v>
      </c>
      <c r="R945">
        <v>284</v>
      </c>
      <c r="S945">
        <v>216</v>
      </c>
      <c r="T945">
        <v>7</v>
      </c>
      <c r="U945">
        <v>30</v>
      </c>
      <c r="V945">
        <v>1</v>
      </c>
      <c r="W945">
        <v>1169</v>
      </c>
      <c r="X945">
        <v>575</v>
      </c>
      <c r="Y945">
        <v>24</v>
      </c>
      <c r="Z945">
        <v>225</v>
      </c>
      <c r="AA945">
        <v>27</v>
      </c>
      <c r="AB945">
        <v>876</v>
      </c>
      <c r="AC945">
        <v>463</v>
      </c>
      <c r="AD945">
        <v>10</v>
      </c>
      <c r="AE945">
        <v>162</v>
      </c>
      <c r="AF945">
        <v>7</v>
      </c>
      <c r="AG945">
        <v>177</v>
      </c>
      <c r="AH945">
        <v>80</v>
      </c>
      <c r="AI945">
        <v>1</v>
      </c>
      <c r="AJ945">
        <v>33</v>
      </c>
      <c r="AK945">
        <v>14</v>
      </c>
      <c r="AL945">
        <v>45</v>
      </c>
      <c r="AM945">
        <v>28</v>
      </c>
      <c r="AN945">
        <v>4</v>
      </c>
      <c r="AO945">
        <v>1</v>
      </c>
      <c r="AP945">
        <v>0</v>
      </c>
      <c r="AQ945">
        <v>0</v>
      </c>
      <c r="AR945">
        <v>0</v>
      </c>
      <c r="AS945">
        <v>0</v>
      </c>
      <c r="AT945">
        <v>0</v>
      </c>
      <c r="AU945">
        <v>0</v>
      </c>
      <c r="AV945">
        <v>0</v>
      </c>
      <c r="AW945">
        <v>0</v>
      </c>
      <c r="AX945">
        <v>0</v>
      </c>
      <c r="AY945">
        <v>0</v>
      </c>
      <c r="AZ945">
        <v>0</v>
      </c>
      <c r="BA945">
        <v>0</v>
      </c>
      <c r="BB945">
        <v>0</v>
      </c>
      <c r="BC945">
        <v>0</v>
      </c>
      <c r="BD945">
        <v>0</v>
      </c>
      <c r="BE945">
        <v>0</v>
      </c>
      <c r="BF945">
        <v>0</v>
      </c>
      <c r="BG945" s="20">
        <v>1</v>
      </c>
      <c r="BH945" s="20">
        <v>0</v>
      </c>
      <c r="BI945" s="20">
        <v>135</v>
      </c>
      <c r="BJ945" s="20">
        <v>2</v>
      </c>
      <c r="BK945" s="20">
        <v>237</v>
      </c>
      <c r="BL945" s="20">
        <v>845</v>
      </c>
      <c r="BM945" s="20">
        <v>673</v>
      </c>
      <c r="BN945" s="20">
        <v>124</v>
      </c>
      <c r="BO945" s="20">
        <v>38</v>
      </c>
      <c r="BP945" s="20">
        <v>7155</v>
      </c>
      <c r="BQ945" s="20">
        <v>2377</v>
      </c>
      <c r="BR945" s="20">
        <v>0</v>
      </c>
      <c r="BS945" s="20">
        <v>51</v>
      </c>
      <c r="BT945" s="20">
        <v>2016</v>
      </c>
      <c r="BU945" s="20">
        <v>523</v>
      </c>
      <c r="BV945" s="20">
        <v>4209</v>
      </c>
    </row>
    <row r="946" spans="1:74" x14ac:dyDescent="0.25">
      <c r="A946" s="20" t="s">
        <v>449</v>
      </c>
      <c r="B946" s="20" t="s">
        <v>552</v>
      </c>
      <c r="C946" s="20" t="s">
        <v>565</v>
      </c>
      <c r="D946" s="1">
        <v>44591</v>
      </c>
      <c r="E946">
        <v>160</v>
      </c>
      <c r="F946">
        <v>1</v>
      </c>
      <c r="G946">
        <v>1</v>
      </c>
      <c r="H946">
        <v>0</v>
      </c>
      <c r="I946">
        <v>0</v>
      </c>
      <c r="J946">
        <v>106</v>
      </c>
      <c r="K946">
        <v>0</v>
      </c>
      <c r="L946">
        <v>21</v>
      </c>
      <c r="M946">
        <v>2</v>
      </c>
      <c r="N946">
        <v>2</v>
      </c>
      <c r="O946">
        <v>1</v>
      </c>
      <c r="P946">
        <v>0</v>
      </c>
      <c r="Q946">
        <v>0</v>
      </c>
      <c r="R946">
        <v>283</v>
      </c>
      <c r="S946">
        <v>216</v>
      </c>
      <c r="T946">
        <v>7</v>
      </c>
      <c r="U946">
        <v>30</v>
      </c>
      <c r="V946">
        <v>0</v>
      </c>
      <c r="W946">
        <v>1168</v>
      </c>
      <c r="X946">
        <v>583</v>
      </c>
      <c r="Y946">
        <v>25</v>
      </c>
      <c r="Z946">
        <v>222</v>
      </c>
      <c r="AA946">
        <v>27</v>
      </c>
      <c r="AB946">
        <v>877</v>
      </c>
      <c r="AC946">
        <v>481</v>
      </c>
      <c r="AD946">
        <v>10</v>
      </c>
      <c r="AE946">
        <v>159</v>
      </c>
      <c r="AF946">
        <v>7</v>
      </c>
      <c r="AG946">
        <v>176</v>
      </c>
      <c r="AH946">
        <v>83</v>
      </c>
      <c r="AI946">
        <v>1</v>
      </c>
      <c r="AJ946">
        <v>33</v>
      </c>
      <c r="AK946">
        <v>14</v>
      </c>
      <c r="AL946">
        <v>46</v>
      </c>
      <c r="AM946">
        <v>28</v>
      </c>
      <c r="AN946">
        <v>4</v>
      </c>
      <c r="AO946">
        <v>1</v>
      </c>
      <c r="AP946">
        <v>0</v>
      </c>
      <c r="AQ946">
        <v>0</v>
      </c>
      <c r="AR946">
        <v>0</v>
      </c>
      <c r="AS946">
        <v>0</v>
      </c>
      <c r="AT946">
        <v>0</v>
      </c>
      <c r="AU946">
        <v>0</v>
      </c>
      <c r="AV946">
        <v>0</v>
      </c>
      <c r="AW946">
        <v>0</v>
      </c>
      <c r="AX946">
        <v>0</v>
      </c>
      <c r="AY946">
        <v>0</v>
      </c>
      <c r="AZ946">
        <v>0</v>
      </c>
      <c r="BA946">
        <v>0</v>
      </c>
      <c r="BB946">
        <v>0</v>
      </c>
      <c r="BC946">
        <v>0</v>
      </c>
      <c r="BD946">
        <v>0</v>
      </c>
      <c r="BE946">
        <v>0</v>
      </c>
      <c r="BF946">
        <v>0</v>
      </c>
      <c r="BG946" s="20">
        <v>1</v>
      </c>
      <c r="BH946" s="20">
        <v>0</v>
      </c>
      <c r="BI946" s="20">
        <v>134</v>
      </c>
      <c r="BJ946" s="20">
        <v>2</v>
      </c>
      <c r="BK946" s="20">
        <v>237</v>
      </c>
      <c r="BL946" s="20">
        <v>846</v>
      </c>
      <c r="BM946" s="20">
        <v>674</v>
      </c>
      <c r="BN946" s="20">
        <v>123</v>
      </c>
      <c r="BO946" s="20">
        <v>39</v>
      </c>
      <c r="BP946" s="20">
        <v>7130</v>
      </c>
      <c r="BQ946" s="20">
        <v>2465</v>
      </c>
      <c r="BR946" s="20">
        <v>0</v>
      </c>
      <c r="BS946" s="20">
        <v>52</v>
      </c>
      <c r="BT946" s="20">
        <v>1994</v>
      </c>
      <c r="BU946" s="20">
        <v>506</v>
      </c>
      <c r="BV946" s="20">
        <v>4205</v>
      </c>
    </row>
    <row r="947" spans="1:74" x14ac:dyDescent="0.25">
      <c r="A947" s="20" t="s">
        <v>449</v>
      </c>
      <c r="B947" s="20" t="s">
        <v>552</v>
      </c>
      <c r="C947" s="20" t="s">
        <v>565</v>
      </c>
      <c r="D947" s="1">
        <v>44599</v>
      </c>
      <c r="E947">
        <v>160</v>
      </c>
      <c r="F947">
        <v>1</v>
      </c>
      <c r="G947">
        <v>1</v>
      </c>
      <c r="H947">
        <v>0</v>
      </c>
      <c r="I947">
        <v>0</v>
      </c>
      <c r="J947">
        <v>107</v>
      </c>
      <c r="K947">
        <v>0</v>
      </c>
      <c r="L947">
        <v>21</v>
      </c>
      <c r="M947">
        <v>2</v>
      </c>
      <c r="N947">
        <v>2</v>
      </c>
      <c r="O947">
        <v>1</v>
      </c>
      <c r="P947">
        <v>0</v>
      </c>
      <c r="Q947">
        <v>0</v>
      </c>
      <c r="R947">
        <v>284</v>
      </c>
      <c r="S947">
        <v>218</v>
      </c>
      <c r="T947">
        <v>7</v>
      </c>
      <c r="U947">
        <v>30</v>
      </c>
      <c r="V947">
        <v>0</v>
      </c>
      <c r="W947">
        <v>1166</v>
      </c>
      <c r="X947">
        <v>588</v>
      </c>
      <c r="Y947">
        <v>25</v>
      </c>
      <c r="Z947">
        <v>221</v>
      </c>
      <c r="AA947">
        <v>26</v>
      </c>
      <c r="AB947">
        <v>875</v>
      </c>
      <c r="AC947">
        <v>488</v>
      </c>
      <c r="AD947">
        <v>10</v>
      </c>
      <c r="AE947">
        <v>156</v>
      </c>
      <c r="AF947">
        <v>7</v>
      </c>
      <c r="AG947">
        <v>175</v>
      </c>
      <c r="AH947">
        <v>84</v>
      </c>
      <c r="AI947">
        <v>1</v>
      </c>
      <c r="AJ947">
        <v>32</v>
      </c>
      <c r="AK947">
        <v>14</v>
      </c>
      <c r="AL947">
        <v>45</v>
      </c>
      <c r="AM947">
        <v>28</v>
      </c>
      <c r="AN947">
        <v>4</v>
      </c>
      <c r="AO947">
        <v>1</v>
      </c>
      <c r="AP947">
        <v>0</v>
      </c>
      <c r="AQ947">
        <v>0</v>
      </c>
      <c r="AR947">
        <v>0</v>
      </c>
      <c r="AS947">
        <v>0</v>
      </c>
      <c r="AT947">
        <v>0</v>
      </c>
      <c r="AU947">
        <v>0</v>
      </c>
      <c r="AV947">
        <v>0</v>
      </c>
      <c r="AW947">
        <v>0</v>
      </c>
      <c r="AX947">
        <v>0</v>
      </c>
      <c r="AY947">
        <v>0</v>
      </c>
      <c r="AZ947">
        <v>0</v>
      </c>
      <c r="BA947">
        <v>0</v>
      </c>
      <c r="BB947">
        <v>0</v>
      </c>
      <c r="BC947">
        <v>0</v>
      </c>
      <c r="BD947">
        <v>0</v>
      </c>
      <c r="BE947">
        <v>0</v>
      </c>
      <c r="BF947">
        <v>0</v>
      </c>
      <c r="BG947" s="20">
        <v>1</v>
      </c>
      <c r="BH947" s="20">
        <v>0</v>
      </c>
      <c r="BI947" s="20">
        <v>134</v>
      </c>
      <c r="BJ947" s="20">
        <v>2</v>
      </c>
      <c r="BK947" s="20">
        <v>238</v>
      </c>
      <c r="BL947" s="20">
        <v>847</v>
      </c>
      <c r="BM947" s="20">
        <v>674</v>
      </c>
      <c r="BN947" s="20">
        <v>122</v>
      </c>
      <c r="BO947" s="20">
        <v>38</v>
      </c>
      <c r="BP947" s="20">
        <v>7076</v>
      </c>
      <c r="BQ947" s="20">
        <v>2531</v>
      </c>
      <c r="BR947" s="20">
        <v>0</v>
      </c>
      <c r="BS947" s="20">
        <v>52</v>
      </c>
      <c r="BT947" s="20">
        <v>1978</v>
      </c>
      <c r="BU947" s="20">
        <v>491</v>
      </c>
      <c r="BV947" s="20">
        <v>4178</v>
      </c>
    </row>
    <row r="948" spans="1:74" x14ac:dyDescent="0.25">
      <c r="A948" s="20" t="s">
        <v>449</v>
      </c>
      <c r="B948" s="20" t="s">
        <v>552</v>
      </c>
      <c r="C948" s="20" t="s">
        <v>565</v>
      </c>
      <c r="D948" s="1">
        <v>44606</v>
      </c>
      <c r="E948">
        <v>158</v>
      </c>
      <c r="F948">
        <v>1</v>
      </c>
      <c r="G948">
        <v>1</v>
      </c>
      <c r="H948">
        <v>0</v>
      </c>
      <c r="I948">
        <v>0</v>
      </c>
      <c r="J948">
        <v>107</v>
      </c>
      <c r="K948">
        <v>0</v>
      </c>
      <c r="L948">
        <v>21</v>
      </c>
      <c r="M948">
        <v>2</v>
      </c>
      <c r="N948">
        <v>2</v>
      </c>
      <c r="O948">
        <v>1</v>
      </c>
      <c r="P948">
        <v>0</v>
      </c>
      <c r="Q948">
        <v>0</v>
      </c>
      <c r="R948">
        <v>284</v>
      </c>
      <c r="S948">
        <v>218</v>
      </c>
      <c r="T948">
        <v>7</v>
      </c>
      <c r="U948">
        <v>30</v>
      </c>
      <c r="V948">
        <v>0</v>
      </c>
      <c r="W948">
        <v>1161</v>
      </c>
      <c r="X948">
        <v>589</v>
      </c>
      <c r="Y948">
        <v>25</v>
      </c>
      <c r="Z948">
        <v>216</v>
      </c>
      <c r="AA948">
        <v>26</v>
      </c>
      <c r="AB948">
        <v>873</v>
      </c>
      <c r="AC948">
        <v>491</v>
      </c>
      <c r="AD948">
        <v>10</v>
      </c>
      <c r="AE948">
        <v>153</v>
      </c>
      <c r="AF948">
        <v>7</v>
      </c>
      <c r="AG948">
        <v>177</v>
      </c>
      <c r="AH948">
        <v>85</v>
      </c>
      <c r="AI948">
        <v>1</v>
      </c>
      <c r="AJ948">
        <v>32</v>
      </c>
      <c r="AK948">
        <v>14</v>
      </c>
      <c r="AL948">
        <v>45</v>
      </c>
      <c r="AM948">
        <v>28</v>
      </c>
      <c r="AN948">
        <v>4</v>
      </c>
      <c r="AO948">
        <v>1</v>
      </c>
      <c r="AP948">
        <v>0</v>
      </c>
      <c r="AQ948">
        <v>0</v>
      </c>
      <c r="AR948">
        <v>0</v>
      </c>
      <c r="AS948">
        <v>0</v>
      </c>
      <c r="AT948">
        <v>0</v>
      </c>
      <c r="AU948">
        <v>0</v>
      </c>
      <c r="AV948">
        <v>0</v>
      </c>
      <c r="AW948">
        <v>0</v>
      </c>
      <c r="AX948">
        <v>0</v>
      </c>
      <c r="AY948">
        <v>0</v>
      </c>
      <c r="AZ948">
        <v>0</v>
      </c>
      <c r="BA948">
        <v>0</v>
      </c>
      <c r="BB948">
        <v>0</v>
      </c>
      <c r="BC948">
        <v>0</v>
      </c>
      <c r="BD948">
        <v>0</v>
      </c>
      <c r="BE948">
        <v>0</v>
      </c>
      <c r="BF948">
        <v>0</v>
      </c>
      <c r="BG948" s="20">
        <v>1</v>
      </c>
      <c r="BH948" s="20">
        <v>0</v>
      </c>
      <c r="BI948" s="20">
        <v>132</v>
      </c>
      <c r="BJ948" s="20">
        <v>2</v>
      </c>
      <c r="BK948" s="20">
        <v>239</v>
      </c>
      <c r="BL948" s="20">
        <v>847</v>
      </c>
      <c r="BM948" s="20">
        <v>673</v>
      </c>
      <c r="BN948" s="20">
        <v>125</v>
      </c>
      <c r="BO948" s="20">
        <v>38</v>
      </c>
      <c r="BP948" s="20">
        <v>7039</v>
      </c>
      <c r="BQ948" s="20">
        <v>2566</v>
      </c>
      <c r="BR948" s="20">
        <v>0</v>
      </c>
      <c r="BS948" s="20">
        <v>52</v>
      </c>
      <c r="BT948" s="20">
        <v>1963</v>
      </c>
      <c r="BU948" s="20">
        <v>483</v>
      </c>
      <c r="BV948" s="20">
        <v>4160</v>
      </c>
    </row>
    <row r="949" spans="1:74" x14ac:dyDescent="0.25">
      <c r="A949" s="20" t="s">
        <v>449</v>
      </c>
      <c r="B949" s="20" t="s">
        <v>541</v>
      </c>
      <c r="C949" s="20" t="s">
        <v>566</v>
      </c>
      <c r="D949" s="1">
        <v>44493</v>
      </c>
      <c r="E949">
        <v>195</v>
      </c>
      <c r="F949">
        <v>8</v>
      </c>
      <c r="G949">
        <v>1</v>
      </c>
      <c r="H949">
        <v>0</v>
      </c>
      <c r="I949">
        <v>0</v>
      </c>
      <c r="J949">
        <v>58</v>
      </c>
      <c r="K949">
        <v>22</v>
      </c>
      <c r="L949">
        <v>23</v>
      </c>
      <c r="M949">
        <v>3</v>
      </c>
      <c r="N949">
        <v>0</v>
      </c>
      <c r="O949">
        <v>0</v>
      </c>
      <c r="P949">
        <v>0</v>
      </c>
      <c r="Q949">
        <v>0</v>
      </c>
      <c r="R949">
        <v>504</v>
      </c>
      <c r="S949">
        <v>0</v>
      </c>
      <c r="T949">
        <v>114</v>
      </c>
      <c r="U949">
        <v>37</v>
      </c>
      <c r="V949">
        <v>1</v>
      </c>
      <c r="W949">
        <v>1672</v>
      </c>
      <c r="X949">
        <v>0</v>
      </c>
      <c r="Y949">
        <v>63</v>
      </c>
      <c r="Z949">
        <v>284</v>
      </c>
      <c r="AA949">
        <v>30</v>
      </c>
      <c r="AB949">
        <v>1412</v>
      </c>
      <c r="AC949">
        <v>50</v>
      </c>
      <c r="AD949">
        <v>113</v>
      </c>
      <c r="AE949">
        <v>240</v>
      </c>
      <c r="AF949">
        <v>7</v>
      </c>
      <c r="AG949">
        <v>225</v>
      </c>
      <c r="AH949">
        <v>0</v>
      </c>
      <c r="AI949">
        <v>2</v>
      </c>
      <c r="AJ949">
        <v>45</v>
      </c>
      <c r="AK949">
        <v>21</v>
      </c>
      <c r="AL949">
        <v>55</v>
      </c>
      <c r="AM949">
        <v>0</v>
      </c>
      <c r="AN949">
        <v>1</v>
      </c>
      <c r="AO949">
        <v>3</v>
      </c>
      <c r="AP949">
        <v>1</v>
      </c>
      <c r="AQ949">
        <v>0</v>
      </c>
      <c r="AR949">
        <v>2</v>
      </c>
      <c r="AS949">
        <v>0</v>
      </c>
      <c r="AT949">
        <v>0</v>
      </c>
      <c r="AU949">
        <v>0</v>
      </c>
      <c r="AV949">
        <v>0</v>
      </c>
      <c r="AW949">
        <v>0</v>
      </c>
      <c r="AX949">
        <v>0</v>
      </c>
      <c r="AY949">
        <v>0</v>
      </c>
      <c r="AZ949">
        <v>0</v>
      </c>
      <c r="BA949">
        <v>0</v>
      </c>
      <c r="BB949">
        <v>45</v>
      </c>
      <c r="BC949">
        <v>134</v>
      </c>
      <c r="BD949">
        <v>0</v>
      </c>
      <c r="BE949">
        <v>4</v>
      </c>
      <c r="BF949">
        <v>12</v>
      </c>
      <c r="BG949" s="20"/>
      <c r="BH949" s="20"/>
      <c r="BI949" s="20"/>
      <c r="BJ949" s="20"/>
      <c r="BK949" s="20"/>
      <c r="BL949" s="20"/>
      <c r="BM949" s="20"/>
      <c r="BN949" s="20"/>
      <c r="BO949" s="20"/>
      <c r="BP949" s="20"/>
      <c r="BQ949" s="20"/>
      <c r="BR949" s="20"/>
      <c r="BS949" s="20"/>
      <c r="BT949" s="20"/>
      <c r="BU949" s="20"/>
      <c r="BV949" s="20"/>
    </row>
    <row r="950" spans="1:74" x14ac:dyDescent="0.25">
      <c r="A950" s="20" t="s">
        <v>449</v>
      </c>
      <c r="B950" s="20" t="s">
        <v>541</v>
      </c>
      <c r="C950" s="20" t="s">
        <v>566</v>
      </c>
      <c r="D950" s="1">
        <v>44500</v>
      </c>
      <c r="E950">
        <v>195</v>
      </c>
      <c r="F950">
        <v>8</v>
      </c>
      <c r="G950">
        <v>2</v>
      </c>
      <c r="H950">
        <v>0</v>
      </c>
      <c r="I950">
        <v>0</v>
      </c>
      <c r="J950">
        <v>68</v>
      </c>
      <c r="K950">
        <v>22</v>
      </c>
      <c r="L950">
        <v>23</v>
      </c>
      <c r="M950">
        <v>3</v>
      </c>
      <c r="N950">
        <v>0</v>
      </c>
      <c r="O950">
        <v>0</v>
      </c>
      <c r="P950">
        <v>0</v>
      </c>
      <c r="Q950">
        <v>0</v>
      </c>
      <c r="R950">
        <v>504</v>
      </c>
      <c r="S950">
        <v>0</v>
      </c>
      <c r="T950">
        <v>171</v>
      </c>
      <c r="U950">
        <v>36</v>
      </c>
      <c r="V950">
        <v>1</v>
      </c>
      <c r="W950">
        <v>1669</v>
      </c>
      <c r="X950">
        <v>0</v>
      </c>
      <c r="Y950">
        <v>109</v>
      </c>
      <c r="Z950">
        <v>279</v>
      </c>
      <c r="AA950">
        <v>30</v>
      </c>
      <c r="AB950">
        <v>1415</v>
      </c>
      <c r="AC950">
        <v>81</v>
      </c>
      <c r="AD950">
        <v>113</v>
      </c>
      <c r="AE950">
        <v>239</v>
      </c>
      <c r="AF950">
        <v>8</v>
      </c>
      <c r="AG950">
        <v>226</v>
      </c>
      <c r="AH950">
        <v>0</v>
      </c>
      <c r="AI950">
        <v>4</v>
      </c>
      <c r="AJ950">
        <v>46</v>
      </c>
      <c r="AK950">
        <v>21</v>
      </c>
      <c r="AL950">
        <v>55</v>
      </c>
      <c r="AM950">
        <v>0</v>
      </c>
      <c r="AN950">
        <v>7</v>
      </c>
      <c r="AO950">
        <v>3</v>
      </c>
      <c r="AP950">
        <v>1</v>
      </c>
      <c r="AQ950">
        <v>0</v>
      </c>
      <c r="AR950">
        <v>2</v>
      </c>
      <c r="AS950">
        <v>0</v>
      </c>
      <c r="AT950">
        <v>0</v>
      </c>
      <c r="AU950">
        <v>0</v>
      </c>
      <c r="AV950">
        <v>0</v>
      </c>
      <c r="AW950">
        <v>0</v>
      </c>
      <c r="AX950">
        <v>0</v>
      </c>
      <c r="AY950">
        <v>0</v>
      </c>
      <c r="AZ950">
        <v>0</v>
      </c>
      <c r="BA950">
        <v>0</v>
      </c>
      <c r="BB950">
        <v>44</v>
      </c>
      <c r="BC950">
        <v>133</v>
      </c>
      <c r="BD950">
        <v>0</v>
      </c>
      <c r="BE950">
        <v>4</v>
      </c>
      <c r="BF950">
        <v>12</v>
      </c>
      <c r="BG950" s="20"/>
      <c r="BH950" s="20"/>
      <c r="BI950" s="20"/>
      <c r="BJ950" s="20"/>
      <c r="BK950" s="20"/>
      <c r="BL950" s="20"/>
      <c r="BM950" s="20"/>
      <c r="BN950" s="20"/>
      <c r="BO950" s="20"/>
      <c r="BP950" s="20"/>
      <c r="BQ950" s="20"/>
      <c r="BR950" s="20"/>
      <c r="BS950" s="20"/>
      <c r="BT950" s="20"/>
      <c r="BU950" s="20"/>
      <c r="BV950" s="20"/>
    </row>
    <row r="951" spans="1:74" x14ac:dyDescent="0.25">
      <c r="A951" s="20" t="s">
        <v>449</v>
      </c>
      <c r="B951" s="20" t="s">
        <v>541</v>
      </c>
      <c r="C951" s="20" t="s">
        <v>566</v>
      </c>
      <c r="D951" s="1">
        <v>44507</v>
      </c>
      <c r="E951">
        <v>194</v>
      </c>
      <c r="F951">
        <v>8</v>
      </c>
      <c r="G951">
        <v>2</v>
      </c>
      <c r="H951">
        <v>0</v>
      </c>
      <c r="I951">
        <v>0</v>
      </c>
      <c r="J951">
        <v>70</v>
      </c>
      <c r="K951">
        <v>22</v>
      </c>
      <c r="L951">
        <v>22</v>
      </c>
      <c r="M951">
        <v>2</v>
      </c>
      <c r="N951">
        <v>0</v>
      </c>
      <c r="O951">
        <v>0</v>
      </c>
      <c r="P951">
        <v>0</v>
      </c>
      <c r="Q951">
        <v>0</v>
      </c>
      <c r="R951">
        <v>508</v>
      </c>
      <c r="S951">
        <v>218</v>
      </c>
      <c r="T951">
        <v>45</v>
      </c>
      <c r="U951">
        <v>36</v>
      </c>
      <c r="V951">
        <v>1</v>
      </c>
      <c r="W951">
        <v>1667</v>
      </c>
      <c r="X951">
        <v>153</v>
      </c>
      <c r="Y951">
        <v>131</v>
      </c>
      <c r="Z951">
        <v>278</v>
      </c>
      <c r="AA951">
        <v>31</v>
      </c>
      <c r="AB951">
        <v>1415</v>
      </c>
      <c r="AC951">
        <v>107</v>
      </c>
      <c r="AD951">
        <v>113</v>
      </c>
      <c r="AE951">
        <v>241</v>
      </c>
      <c r="AF951">
        <v>8</v>
      </c>
      <c r="AG951">
        <v>229</v>
      </c>
      <c r="AH951">
        <v>5</v>
      </c>
      <c r="AI951">
        <v>4</v>
      </c>
      <c r="AJ951">
        <v>44</v>
      </c>
      <c r="AK951">
        <v>21</v>
      </c>
      <c r="AL951">
        <v>56</v>
      </c>
      <c r="AM951">
        <v>8</v>
      </c>
      <c r="AN951">
        <v>12</v>
      </c>
      <c r="AO951">
        <v>3</v>
      </c>
      <c r="AP951">
        <v>1</v>
      </c>
      <c r="AQ951">
        <v>0</v>
      </c>
      <c r="AR951">
        <v>2</v>
      </c>
      <c r="AS951">
        <v>0</v>
      </c>
      <c r="AT951">
        <v>0</v>
      </c>
      <c r="AU951">
        <v>0</v>
      </c>
      <c r="AV951">
        <v>0</v>
      </c>
      <c r="AW951">
        <v>0</v>
      </c>
      <c r="AX951">
        <v>0</v>
      </c>
      <c r="AY951">
        <v>0</v>
      </c>
      <c r="AZ951">
        <v>0</v>
      </c>
      <c r="BA951">
        <v>0</v>
      </c>
      <c r="BB951">
        <v>0</v>
      </c>
      <c r="BC951">
        <v>0</v>
      </c>
      <c r="BD951">
        <v>0</v>
      </c>
      <c r="BE951">
        <v>0</v>
      </c>
      <c r="BF951">
        <v>0</v>
      </c>
      <c r="BG951" s="20">
        <v>5</v>
      </c>
      <c r="BH951" s="20">
        <v>0</v>
      </c>
      <c r="BI951" s="20">
        <v>139</v>
      </c>
      <c r="BJ951" s="20">
        <v>0</v>
      </c>
      <c r="BK951" s="20">
        <v>420</v>
      </c>
      <c r="BL951" s="20">
        <v>1154</v>
      </c>
      <c r="BM951" s="20">
        <v>1015</v>
      </c>
      <c r="BN951" s="20">
        <v>142</v>
      </c>
      <c r="BO951" s="20">
        <v>35</v>
      </c>
      <c r="BP951" s="20"/>
      <c r="BQ951" s="20"/>
      <c r="BR951" s="20"/>
      <c r="BS951" s="20"/>
      <c r="BT951" s="20"/>
      <c r="BU951" s="20"/>
      <c r="BV951" s="20"/>
    </row>
    <row r="952" spans="1:74" x14ac:dyDescent="0.25">
      <c r="A952" s="20" t="s">
        <v>449</v>
      </c>
      <c r="B952" s="20" t="s">
        <v>541</v>
      </c>
      <c r="C952" s="20" t="s">
        <v>566</v>
      </c>
      <c r="D952" s="1">
        <v>44514</v>
      </c>
      <c r="E952">
        <v>193</v>
      </c>
      <c r="F952">
        <v>8</v>
      </c>
      <c r="G952">
        <v>2</v>
      </c>
      <c r="H952">
        <v>0</v>
      </c>
      <c r="I952">
        <v>0</v>
      </c>
      <c r="J952">
        <v>72</v>
      </c>
      <c r="K952">
        <v>22</v>
      </c>
      <c r="L952">
        <v>22</v>
      </c>
      <c r="M952">
        <v>2</v>
      </c>
      <c r="N952">
        <v>0</v>
      </c>
      <c r="O952">
        <v>0</v>
      </c>
      <c r="P952">
        <v>0</v>
      </c>
      <c r="Q952">
        <v>0</v>
      </c>
      <c r="R952">
        <v>509</v>
      </c>
      <c r="S952">
        <v>236</v>
      </c>
      <c r="T952">
        <v>44</v>
      </c>
      <c r="U952">
        <v>36</v>
      </c>
      <c r="V952">
        <v>1</v>
      </c>
      <c r="W952">
        <v>1666</v>
      </c>
      <c r="X952">
        <v>195</v>
      </c>
      <c r="Y952">
        <v>130</v>
      </c>
      <c r="Z952">
        <v>277</v>
      </c>
      <c r="AA952">
        <v>31</v>
      </c>
      <c r="AB952">
        <v>1418</v>
      </c>
      <c r="AC952">
        <v>126</v>
      </c>
      <c r="AD952">
        <v>113</v>
      </c>
      <c r="AE952">
        <v>240</v>
      </c>
      <c r="AF952">
        <v>8</v>
      </c>
      <c r="AG952">
        <v>231</v>
      </c>
      <c r="AH952">
        <v>8</v>
      </c>
      <c r="AI952">
        <v>4</v>
      </c>
      <c r="AJ952">
        <v>44</v>
      </c>
      <c r="AK952">
        <v>20</v>
      </c>
      <c r="AL952">
        <v>56</v>
      </c>
      <c r="AM952">
        <v>10</v>
      </c>
      <c r="AN952">
        <v>12</v>
      </c>
      <c r="AO952">
        <v>3</v>
      </c>
      <c r="AP952">
        <v>1</v>
      </c>
      <c r="AQ952">
        <v>0</v>
      </c>
      <c r="AR952">
        <v>2</v>
      </c>
      <c r="AS952">
        <v>0</v>
      </c>
      <c r="AT952">
        <v>0</v>
      </c>
      <c r="AU952">
        <v>0</v>
      </c>
      <c r="AV952">
        <v>0</v>
      </c>
      <c r="AW952">
        <v>0</v>
      </c>
      <c r="AX952">
        <v>0</v>
      </c>
      <c r="AY952">
        <v>0</v>
      </c>
      <c r="AZ952">
        <v>0</v>
      </c>
      <c r="BA952">
        <v>0</v>
      </c>
      <c r="BB952">
        <v>0</v>
      </c>
      <c r="BC952">
        <v>0</v>
      </c>
      <c r="BD952">
        <v>0</v>
      </c>
      <c r="BE952">
        <v>0</v>
      </c>
      <c r="BF952">
        <v>0</v>
      </c>
      <c r="BG952" s="20">
        <v>5</v>
      </c>
      <c r="BH952" s="20">
        <v>0</v>
      </c>
      <c r="BI952" s="20">
        <v>138</v>
      </c>
      <c r="BJ952" s="20">
        <v>0</v>
      </c>
      <c r="BK952" s="20">
        <v>422</v>
      </c>
      <c r="BL952" s="20">
        <v>1157</v>
      </c>
      <c r="BM952" s="20">
        <v>1021</v>
      </c>
      <c r="BN952" s="20">
        <v>142</v>
      </c>
      <c r="BO952" s="20">
        <v>35</v>
      </c>
      <c r="BP952" s="20"/>
      <c r="BQ952" s="20"/>
      <c r="BR952" s="20"/>
      <c r="BS952" s="20"/>
      <c r="BT952" s="20"/>
      <c r="BU952" s="20"/>
      <c r="BV952" s="20"/>
    </row>
    <row r="953" spans="1:74" x14ac:dyDescent="0.25">
      <c r="A953" s="20" t="s">
        <v>449</v>
      </c>
      <c r="B953" s="20" t="s">
        <v>541</v>
      </c>
      <c r="C953" s="20" t="s">
        <v>566</v>
      </c>
      <c r="D953" s="1">
        <v>44521</v>
      </c>
      <c r="E953">
        <v>193</v>
      </c>
      <c r="F953">
        <v>8</v>
      </c>
      <c r="G953">
        <v>2</v>
      </c>
      <c r="H953">
        <v>0</v>
      </c>
      <c r="I953">
        <v>0</v>
      </c>
      <c r="J953">
        <v>76</v>
      </c>
      <c r="K953">
        <v>22</v>
      </c>
      <c r="L953">
        <v>21</v>
      </c>
      <c r="M953">
        <v>2</v>
      </c>
      <c r="N953">
        <v>0</v>
      </c>
      <c r="O953">
        <v>0</v>
      </c>
      <c r="P953">
        <v>0</v>
      </c>
      <c r="Q953">
        <v>0</v>
      </c>
      <c r="R953">
        <v>513</v>
      </c>
      <c r="S953">
        <v>257</v>
      </c>
      <c r="T953">
        <v>44</v>
      </c>
      <c r="U953">
        <v>36</v>
      </c>
      <c r="V953">
        <v>1</v>
      </c>
      <c r="W953">
        <v>1671</v>
      </c>
      <c r="X953">
        <v>244</v>
      </c>
      <c r="Y953">
        <v>131</v>
      </c>
      <c r="Z953">
        <v>277</v>
      </c>
      <c r="AA953">
        <v>32</v>
      </c>
      <c r="AB953">
        <v>1421</v>
      </c>
      <c r="AC953">
        <v>170</v>
      </c>
      <c r="AD953">
        <v>112</v>
      </c>
      <c r="AE953">
        <v>240</v>
      </c>
      <c r="AF953">
        <v>10</v>
      </c>
      <c r="AG953">
        <v>235</v>
      </c>
      <c r="AH953">
        <v>12</v>
      </c>
      <c r="AI953">
        <v>4</v>
      </c>
      <c r="AJ953">
        <v>45</v>
      </c>
      <c r="AK953">
        <v>21</v>
      </c>
      <c r="AL953">
        <v>55</v>
      </c>
      <c r="AM953">
        <v>10</v>
      </c>
      <c r="AN953">
        <v>12</v>
      </c>
      <c r="AO953">
        <v>3</v>
      </c>
      <c r="AP953">
        <v>1</v>
      </c>
      <c r="AQ953">
        <v>0</v>
      </c>
      <c r="AR953">
        <v>2</v>
      </c>
      <c r="AS953">
        <v>0</v>
      </c>
      <c r="AT953">
        <v>0</v>
      </c>
      <c r="AU953">
        <v>0</v>
      </c>
      <c r="AV953">
        <v>0</v>
      </c>
      <c r="AW953">
        <v>0</v>
      </c>
      <c r="AX953">
        <v>0</v>
      </c>
      <c r="AY953">
        <v>0</v>
      </c>
      <c r="AZ953">
        <v>0</v>
      </c>
      <c r="BA953">
        <v>0</v>
      </c>
      <c r="BB953">
        <v>0</v>
      </c>
      <c r="BC953">
        <v>0</v>
      </c>
      <c r="BD953">
        <v>0</v>
      </c>
      <c r="BE953">
        <v>0</v>
      </c>
      <c r="BF953">
        <v>0</v>
      </c>
      <c r="BG953" s="20">
        <v>5</v>
      </c>
      <c r="BH953" s="20">
        <v>0</v>
      </c>
      <c r="BI953" s="20">
        <v>141</v>
      </c>
      <c r="BJ953" s="20">
        <v>0</v>
      </c>
      <c r="BK953" s="20">
        <v>425</v>
      </c>
      <c r="BL953" s="20">
        <v>1162</v>
      </c>
      <c r="BM953" s="20">
        <v>1024</v>
      </c>
      <c r="BN953" s="20">
        <v>144</v>
      </c>
      <c r="BO953" s="20">
        <v>34</v>
      </c>
      <c r="BP953" s="20"/>
      <c r="BQ953" s="20"/>
      <c r="BR953" s="20"/>
      <c r="BS953" s="20"/>
      <c r="BT953" s="20"/>
      <c r="BU953" s="20"/>
      <c r="BV953" s="20"/>
    </row>
    <row r="954" spans="1:74" x14ac:dyDescent="0.25">
      <c r="A954" s="20" t="s">
        <v>449</v>
      </c>
      <c r="B954" s="20" t="s">
        <v>541</v>
      </c>
      <c r="C954" s="20" t="s">
        <v>566</v>
      </c>
      <c r="D954" s="1">
        <v>44528</v>
      </c>
      <c r="E954">
        <v>193</v>
      </c>
      <c r="F954">
        <v>8</v>
      </c>
      <c r="G954">
        <v>2</v>
      </c>
      <c r="H954">
        <v>0</v>
      </c>
      <c r="I954">
        <v>0</v>
      </c>
      <c r="J954">
        <v>83</v>
      </c>
      <c r="K954">
        <v>22</v>
      </c>
      <c r="L954">
        <v>21</v>
      </c>
      <c r="M954">
        <v>2</v>
      </c>
      <c r="N954">
        <v>0</v>
      </c>
      <c r="O954">
        <v>0</v>
      </c>
      <c r="P954">
        <v>0</v>
      </c>
      <c r="Q954">
        <v>0</v>
      </c>
      <c r="R954">
        <v>514</v>
      </c>
      <c r="S954">
        <v>279</v>
      </c>
      <c r="T954">
        <v>44</v>
      </c>
      <c r="U954">
        <v>36</v>
      </c>
      <c r="V954">
        <v>1</v>
      </c>
      <c r="W954">
        <v>1670</v>
      </c>
      <c r="X954">
        <v>372</v>
      </c>
      <c r="Y954">
        <v>129</v>
      </c>
      <c r="Z954">
        <v>274</v>
      </c>
      <c r="AA954">
        <v>32</v>
      </c>
      <c r="AB954">
        <v>1417</v>
      </c>
      <c r="AC954">
        <v>295</v>
      </c>
      <c r="AD954">
        <v>112</v>
      </c>
      <c r="AE954">
        <v>240</v>
      </c>
      <c r="AF954">
        <v>10</v>
      </c>
      <c r="AG954">
        <v>236</v>
      </c>
      <c r="AH954">
        <v>15</v>
      </c>
      <c r="AI954">
        <v>4</v>
      </c>
      <c r="AJ954">
        <v>45</v>
      </c>
      <c r="AK954">
        <v>21</v>
      </c>
      <c r="AL954">
        <v>55</v>
      </c>
      <c r="AM954">
        <v>10</v>
      </c>
      <c r="AN954">
        <v>12</v>
      </c>
      <c r="AO954">
        <v>3</v>
      </c>
      <c r="AP954">
        <v>1</v>
      </c>
      <c r="AQ954">
        <v>0</v>
      </c>
      <c r="AR954">
        <v>2</v>
      </c>
      <c r="AS954">
        <v>0</v>
      </c>
      <c r="AT954">
        <v>0</v>
      </c>
      <c r="AU954">
        <v>0</v>
      </c>
      <c r="AV954">
        <v>0</v>
      </c>
      <c r="AW954">
        <v>0</v>
      </c>
      <c r="AX954">
        <v>0</v>
      </c>
      <c r="AY954">
        <v>0</v>
      </c>
      <c r="AZ954">
        <v>0</v>
      </c>
      <c r="BA954">
        <v>0</v>
      </c>
      <c r="BB954">
        <v>0</v>
      </c>
      <c r="BC954">
        <v>0</v>
      </c>
      <c r="BD954">
        <v>0</v>
      </c>
      <c r="BE954">
        <v>0</v>
      </c>
      <c r="BF954">
        <v>0</v>
      </c>
      <c r="BG954" s="20">
        <v>5</v>
      </c>
      <c r="BH954" s="20">
        <v>0</v>
      </c>
      <c r="BI954" s="20">
        <v>141</v>
      </c>
      <c r="BJ954" s="20">
        <v>0</v>
      </c>
      <c r="BK954" s="20">
        <v>427</v>
      </c>
      <c r="BL954" s="20">
        <v>1166</v>
      </c>
      <c r="BM954" s="20">
        <v>1020</v>
      </c>
      <c r="BN954" s="20">
        <v>147</v>
      </c>
      <c r="BO954" s="20">
        <v>34</v>
      </c>
      <c r="BP954" s="20"/>
      <c r="BQ954" s="20"/>
      <c r="BR954" s="20"/>
      <c r="BS954" s="20"/>
      <c r="BT954" s="20"/>
      <c r="BU954" s="20"/>
      <c r="BV954" s="20"/>
    </row>
    <row r="955" spans="1:74" x14ac:dyDescent="0.25">
      <c r="A955" s="20" t="s">
        <v>449</v>
      </c>
      <c r="B955" s="20" t="s">
        <v>541</v>
      </c>
      <c r="C955" s="20" t="s">
        <v>566</v>
      </c>
      <c r="D955" s="1">
        <v>44535</v>
      </c>
      <c r="E955">
        <v>195</v>
      </c>
      <c r="F955">
        <v>8</v>
      </c>
      <c r="G955">
        <v>2</v>
      </c>
      <c r="H955">
        <v>0</v>
      </c>
      <c r="I955">
        <v>0</v>
      </c>
      <c r="J955">
        <v>89</v>
      </c>
      <c r="K955">
        <v>21</v>
      </c>
      <c r="L955">
        <v>22</v>
      </c>
      <c r="M955">
        <v>1</v>
      </c>
      <c r="N955">
        <v>0</v>
      </c>
      <c r="O955">
        <v>0</v>
      </c>
      <c r="P955">
        <v>0</v>
      </c>
      <c r="Q955">
        <v>0</v>
      </c>
      <c r="R955">
        <v>513</v>
      </c>
      <c r="S955">
        <v>300</v>
      </c>
      <c r="T955">
        <v>44</v>
      </c>
      <c r="U955">
        <v>35</v>
      </c>
      <c r="V955">
        <v>1</v>
      </c>
      <c r="W955">
        <v>1667</v>
      </c>
      <c r="X955">
        <v>477</v>
      </c>
      <c r="Y955">
        <v>129</v>
      </c>
      <c r="Z955">
        <v>291</v>
      </c>
      <c r="AA955">
        <v>13</v>
      </c>
      <c r="AB955">
        <v>1416</v>
      </c>
      <c r="AC955">
        <v>436</v>
      </c>
      <c r="AD955">
        <v>111</v>
      </c>
      <c r="AE955">
        <v>250</v>
      </c>
      <c r="AF955">
        <v>1</v>
      </c>
      <c r="AG955">
        <v>238</v>
      </c>
      <c r="AH955">
        <v>22</v>
      </c>
      <c r="AI955">
        <v>4</v>
      </c>
      <c r="AJ955">
        <v>59</v>
      </c>
      <c r="AK955">
        <v>7</v>
      </c>
      <c r="AL955">
        <v>56</v>
      </c>
      <c r="AM955">
        <v>10</v>
      </c>
      <c r="AN955">
        <v>12</v>
      </c>
      <c r="AO955">
        <v>4</v>
      </c>
      <c r="AP955">
        <v>0</v>
      </c>
      <c r="AQ955">
        <v>0</v>
      </c>
      <c r="AR955">
        <v>2</v>
      </c>
      <c r="AS955">
        <v>0</v>
      </c>
      <c r="AT955">
        <v>0</v>
      </c>
      <c r="AU955">
        <v>0</v>
      </c>
      <c r="AV955">
        <v>0</v>
      </c>
      <c r="AW955">
        <v>0</v>
      </c>
      <c r="AX955">
        <v>0</v>
      </c>
      <c r="AY955">
        <v>0</v>
      </c>
      <c r="AZ955">
        <v>0</v>
      </c>
      <c r="BA955">
        <v>0</v>
      </c>
      <c r="BB955">
        <v>0</v>
      </c>
      <c r="BC955">
        <v>0</v>
      </c>
      <c r="BD955">
        <v>0</v>
      </c>
      <c r="BE955">
        <v>0</v>
      </c>
      <c r="BF955">
        <v>0</v>
      </c>
      <c r="BG955" s="20">
        <v>5</v>
      </c>
      <c r="BH955" s="20">
        <v>0</v>
      </c>
      <c r="BI955" s="20">
        <v>143</v>
      </c>
      <c r="BJ955" s="20">
        <v>0</v>
      </c>
      <c r="BK955" s="20">
        <v>428</v>
      </c>
      <c r="BL955" s="20">
        <v>1168</v>
      </c>
      <c r="BM955" s="20">
        <v>1019</v>
      </c>
      <c r="BN955" s="20">
        <v>150</v>
      </c>
      <c r="BO955" s="20">
        <v>34</v>
      </c>
      <c r="BP955" s="20"/>
      <c r="BQ955" s="20"/>
      <c r="BR955" s="20"/>
      <c r="BS955" s="20"/>
      <c r="BT955" s="20"/>
      <c r="BU955" s="20"/>
      <c r="BV955" s="20"/>
    </row>
    <row r="956" spans="1:74" x14ac:dyDescent="0.25">
      <c r="A956" s="20" t="s">
        <v>449</v>
      </c>
      <c r="B956" s="20" t="s">
        <v>541</v>
      </c>
      <c r="C956" s="20" t="s">
        <v>566</v>
      </c>
      <c r="D956" s="1">
        <v>44542</v>
      </c>
      <c r="E956">
        <v>195</v>
      </c>
      <c r="F956">
        <v>8</v>
      </c>
      <c r="G956">
        <v>3</v>
      </c>
      <c r="H956">
        <v>0</v>
      </c>
      <c r="I956">
        <v>0</v>
      </c>
      <c r="J956">
        <v>98</v>
      </c>
      <c r="K956">
        <v>21</v>
      </c>
      <c r="L956">
        <v>22</v>
      </c>
      <c r="M956">
        <v>1</v>
      </c>
      <c r="N956">
        <v>0</v>
      </c>
      <c r="O956">
        <v>0</v>
      </c>
      <c r="P956">
        <v>0</v>
      </c>
      <c r="Q956">
        <v>0</v>
      </c>
      <c r="R956">
        <v>509</v>
      </c>
      <c r="S956">
        <v>309</v>
      </c>
      <c r="T956">
        <v>43</v>
      </c>
      <c r="U956">
        <v>35</v>
      </c>
      <c r="V956">
        <v>1</v>
      </c>
      <c r="W956">
        <v>1657</v>
      </c>
      <c r="X956">
        <v>559</v>
      </c>
      <c r="Y956">
        <v>128</v>
      </c>
      <c r="Z956">
        <v>282</v>
      </c>
      <c r="AA956">
        <v>11</v>
      </c>
      <c r="AB956">
        <v>1419</v>
      </c>
      <c r="AC956">
        <v>568</v>
      </c>
      <c r="AD956">
        <v>110</v>
      </c>
      <c r="AE956">
        <v>250</v>
      </c>
      <c r="AF956">
        <v>3</v>
      </c>
      <c r="AG956">
        <v>238</v>
      </c>
      <c r="AH956">
        <v>29</v>
      </c>
      <c r="AI956">
        <v>4</v>
      </c>
      <c r="AJ956">
        <v>59</v>
      </c>
      <c r="AK956">
        <v>7</v>
      </c>
      <c r="AL956">
        <v>57</v>
      </c>
      <c r="AM956">
        <v>20</v>
      </c>
      <c r="AN956">
        <v>12</v>
      </c>
      <c r="AO956">
        <v>4</v>
      </c>
      <c r="AP956">
        <v>0</v>
      </c>
      <c r="AQ956">
        <v>0</v>
      </c>
      <c r="AR956">
        <v>2</v>
      </c>
      <c r="AS956">
        <v>0</v>
      </c>
      <c r="AT956">
        <v>0</v>
      </c>
      <c r="AU956">
        <v>0</v>
      </c>
      <c r="AV956">
        <v>0</v>
      </c>
      <c r="AW956">
        <v>0</v>
      </c>
      <c r="AX956">
        <v>0</v>
      </c>
      <c r="AY956">
        <v>0</v>
      </c>
      <c r="AZ956">
        <v>0</v>
      </c>
      <c r="BA956">
        <v>0</v>
      </c>
      <c r="BB956">
        <v>0</v>
      </c>
      <c r="BC956">
        <v>0</v>
      </c>
      <c r="BD956">
        <v>0</v>
      </c>
      <c r="BE956">
        <v>0</v>
      </c>
      <c r="BF956">
        <v>0</v>
      </c>
      <c r="BG956" s="20">
        <v>6</v>
      </c>
      <c r="BH956" s="20">
        <v>0</v>
      </c>
      <c r="BI956" s="20">
        <v>145</v>
      </c>
      <c r="BJ956" s="20">
        <v>0</v>
      </c>
      <c r="BK956" s="20">
        <v>426</v>
      </c>
      <c r="BL956" s="20">
        <v>1166</v>
      </c>
      <c r="BM956" s="20">
        <v>1021</v>
      </c>
      <c r="BN956" s="20">
        <v>151</v>
      </c>
      <c r="BO956" s="20">
        <v>35</v>
      </c>
      <c r="BP956" s="20"/>
      <c r="BQ956" s="20"/>
      <c r="BR956" s="20"/>
      <c r="BS956" s="20"/>
      <c r="BT956" s="20"/>
      <c r="BU956" s="20"/>
      <c r="BV956" s="20"/>
    </row>
    <row r="957" spans="1:74" x14ac:dyDescent="0.25">
      <c r="A957" s="20" t="s">
        <v>449</v>
      </c>
      <c r="B957" s="20" t="s">
        <v>541</v>
      </c>
      <c r="C957" s="20" t="s">
        <v>566</v>
      </c>
      <c r="D957" s="1">
        <v>44549</v>
      </c>
      <c r="E957">
        <v>195</v>
      </c>
      <c r="F957">
        <v>8</v>
      </c>
      <c r="G957">
        <v>5</v>
      </c>
      <c r="H957">
        <v>0</v>
      </c>
      <c r="I957">
        <v>0</v>
      </c>
      <c r="J957">
        <v>105</v>
      </c>
      <c r="K957">
        <v>21</v>
      </c>
      <c r="L957">
        <v>22</v>
      </c>
      <c r="M957">
        <v>1</v>
      </c>
      <c r="N957">
        <v>0</v>
      </c>
      <c r="O957">
        <v>0</v>
      </c>
      <c r="P957">
        <v>0</v>
      </c>
      <c r="Q957">
        <v>0</v>
      </c>
      <c r="R957">
        <v>510</v>
      </c>
      <c r="S957">
        <v>320</v>
      </c>
      <c r="T957">
        <v>43</v>
      </c>
      <c r="U957">
        <v>35</v>
      </c>
      <c r="V957">
        <v>1</v>
      </c>
      <c r="W957">
        <v>1660</v>
      </c>
      <c r="X957">
        <v>624</v>
      </c>
      <c r="Y957">
        <v>126</v>
      </c>
      <c r="Z957">
        <v>279</v>
      </c>
      <c r="AA957">
        <v>12</v>
      </c>
      <c r="AB957">
        <v>1421</v>
      </c>
      <c r="AC957">
        <v>643</v>
      </c>
      <c r="AD957">
        <v>110</v>
      </c>
      <c r="AE957">
        <v>249</v>
      </c>
      <c r="AF957">
        <v>4</v>
      </c>
      <c r="AG957">
        <v>239</v>
      </c>
      <c r="AH957">
        <v>56</v>
      </c>
      <c r="AI957">
        <v>4</v>
      </c>
      <c r="AJ957">
        <v>58</v>
      </c>
      <c r="AK957">
        <v>7</v>
      </c>
      <c r="AL957">
        <v>57</v>
      </c>
      <c r="AM957">
        <v>23</v>
      </c>
      <c r="AN957">
        <v>13</v>
      </c>
      <c r="AO957">
        <v>3</v>
      </c>
      <c r="AP957">
        <v>0</v>
      </c>
      <c r="AQ957">
        <v>0</v>
      </c>
      <c r="AR957">
        <v>2</v>
      </c>
      <c r="AS957">
        <v>0</v>
      </c>
      <c r="AT957">
        <v>0</v>
      </c>
      <c r="AU957">
        <v>0</v>
      </c>
      <c r="AV957">
        <v>0</v>
      </c>
      <c r="AW957">
        <v>0</v>
      </c>
      <c r="AX957">
        <v>0</v>
      </c>
      <c r="AY957">
        <v>0</v>
      </c>
      <c r="AZ957">
        <v>0</v>
      </c>
      <c r="BA957">
        <v>0</v>
      </c>
      <c r="BB957">
        <v>0</v>
      </c>
      <c r="BC957">
        <v>0</v>
      </c>
      <c r="BD957">
        <v>0</v>
      </c>
      <c r="BE957">
        <v>0</v>
      </c>
      <c r="BF957">
        <v>0</v>
      </c>
      <c r="BG957" s="20">
        <v>6</v>
      </c>
      <c r="BH957" s="20">
        <v>0</v>
      </c>
      <c r="BI957" s="20">
        <v>145</v>
      </c>
      <c r="BJ957" s="20">
        <v>0</v>
      </c>
      <c r="BK957" s="20">
        <v>427</v>
      </c>
      <c r="BL957" s="20">
        <v>1170</v>
      </c>
      <c r="BM957" s="20">
        <v>1024</v>
      </c>
      <c r="BN957" s="20">
        <v>152</v>
      </c>
      <c r="BO957" s="20">
        <v>36</v>
      </c>
      <c r="BP957" s="20">
        <v>7528</v>
      </c>
      <c r="BQ957" s="20">
        <v>1507</v>
      </c>
      <c r="BR957" s="20">
        <v>0</v>
      </c>
      <c r="BS957" s="20">
        <v>166</v>
      </c>
      <c r="BT957" s="20">
        <v>2631</v>
      </c>
      <c r="BU957" s="20">
        <v>168</v>
      </c>
      <c r="BV957" s="20">
        <v>4222</v>
      </c>
    </row>
    <row r="958" spans="1:74" x14ac:dyDescent="0.25">
      <c r="A958" s="20" t="s">
        <v>449</v>
      </c>
      <c r="B958" s="20" t="s">
        <v>541</v>
      </c>
      <c r="C958" s="20" t="s">
        <v>566</v>
      </c>
      <c r="D958" s="1">
        <v>44558</v>
      </c>
      <c r="E958">
        <v>195</v>
      </c>
      <c r="F958">
        <v>8</v>
      </c>
      <c r="G958">
        <v>5</v>
      </c>
      <c r="H958">
        <v>0</v>
      </c>
      <c r="I958">
        <v>0</v>
      </c>
      <c r="J958">
        <v>105</v>
      </c>
      <c r="K958">
        <v>20</v>
      </c>
      <c r="L958">
        <v>22</v>
      </c>
      <c r="M958">
        <v>1</v>
      </c>
      <c r="N958">
        <v>0</v>
      </c>
      <c r="O958">
        <v>0</v>
      </c>
      <c r="P958">
        <v>0</v>
      </c>
      <c r="Q958">
        <v>0</v>
      </c>
      <c r="R958">
        <v>509</v>
      </c>
      <c r="S958">
        <v>342</v>
      </c>
      <c r="T958">
        <v>42</v>
      </c>
      <c r="U958">
        <v>35</v>
      </c>
      <c r="V958">
        <v>1</v>
      </c>
      <c r="W958">
        <v>1661</v>
      </c>
      <c r="X958">
        <v>700</v>
      </c>
      <c r="Y958">
        <v>126</v>
      </c>
      <c r="Z958">
        <v>276</v>
      </c>
      <c r="AA958">
        <v>12</v>
      </c>
      <c r="AB958">
        <v>1425</v>
      </c>
      <c r="AC958">
        <v>714</v>
      </c>
      <c r="AD958">
        <v>109</v>
      </c>
      <c r="AE958">
        <v>249</v>
      </c>
      <c r="AF958">
        <v>4</v>
      </c>
      <c r="AG958">
        <v>242</v>
      </c>
      <c r="AH958">
        <v>83</v>
      </c>
      <c r="AI958">
        <v>4</v>
      </c>
      <c r="AJ958">
        <v>59</v>
      </c>
      <c r="AK958">
        <v>7</v>
      </c>
      <c r="AL958">
        <v>56</v>
      </c>
      <c r="AM958">
        <v>26</v>
      </c>
      <c r="AN958">
        <v>13</v>
      </c>
      <c r="AO958">
        <v>3</v>
      </c>
      <c r="AP958">
        <v>0</v>
      </c>
      <c r="AQ958">
        <v>0</v>
      </c>
      <c r="AR958">
        <v>1</v>
      </c>
      <c r="AS958">
        <v>0</v>
      </c>
      <c r="AT958">
        <v>0</v>
      </c>
      <c r="AU958">
        <v>0</v>
      </c>
      <c r="AV958">
        <v>0</v>
      </c>
      <c r="AW958">
        <v>0</v>
      </c>
      <c r="AX958">
        <v>0</v>
      </c>
      <c r="AY958">
        <v>0</v>
      </c>
      <c r="AZ958">
        <v>0</v>
      </c>
      <c r="BA958">
        <v>0</v>
      </c>
      <c r="BB958">
        <v>0</v>
      </c>
      <c r="BC958">
        <v>0</v>
      </c>
      <c r="BD958">
        <v>0</v>
      </c>
      <c r="BE958">
        <v>0</v>
      </c>
      <c r="BF958">
        <v>0</v>
      </c>
      <c r="BG958" s="20">
        <v>6</v>
      </c>
      <c r="BH958" s="20">
        <v>0</v>
      </c>
      <c r="BI958" s="20">
        <v>145</v>
      </c>
      <c r="BJ958" s="20">
        <v>0</v>
      </c>
      <c r="BK958" s="20">
        <v>427</v>
      </c>
      <c r="BL958" s="20">
        <v>1176</v>
      </c>
      <c r="BM958" s="20">
        <v>1027</v>
      </c>
      <c r="BN958" s="20">
        <v>154</v>
      </c>
      <c r="BO958" s="20">
        <v>38</v>
      </c>
      <c r="BP958" s="20">
        <v>7541</v>
      </c>
      <c r="BQ958" s="20">
        <v>2078</v>
      </c>
      <c r="BR958" s="20">
        <v>0</v>
      </c>
      <c r="BS958" s="20">
        <v>164</v>
      </c>
      <c r="BT958" s="20">
        <v>2612</v>
      </c>
      <c r="BU958" s="20">
        <v>176</v>
      </c>
      <c r="BV958" s="20">
        <v>4251</v>
      </c>
    </row>
    <row r="959" spans="1:74" x14ac:dyDescent="0.25">
      <c r="A959" s="20" t="s">
        <v>449</v>
      </c>
      <c r="B959" s="20" t="s">
        <v>541</v>
      </c>
      <c r="C959" s="20" t="s">
        <v>566</v>
      </c>
      <c r="D959" s="1">
        <v>44564</v>
      </c>
      <c r="E959">
        <v>196</v>
      </c>
      <c r="F959">
        <v>8</v>
      </c>
      <c r="G959">
        <v>5</v>
      </c>
      <c r="H959">
        <v>0</v>
      </c>
      <c r="I959">
        <v>0</v>
      </c>
      <c r="J959">
        <v>107</v>
      </c>
      <c r="K959">
        <v>20</v>
      </c>
      <c r="L959">
        <v>22</v>
      </c>
      <c r="M959">
        <v>1</v>
      </c>
      <c r="N959">
        <v>0</v>
      </c>
      <c r="O959">
        <v>0</v>
      </c>
      <c r="P959">
        <v>0</v>
      </c>
      <c r="Q959">
        <v>0</v>
      </c>
      <c r="R959">
        <v>511</v>
      </c>
      <c r="S959">
        <v>345</v>
      </c>
      <c r="T959">
        <v>41</v>
      </c>
      <c r="U959">
        <v>35</v>
      </c>
      <c r="V959">
        <v>2</v>
      </c>
      <c r="W959">
        <v>1659</v>
      </c>
      <c r="X959">
        <v>723</v>
      </c>
      <c r="Y959">
        <v>125</v>
      </c>
      <c r="Z959">
        <v>276</v>
      </c>
      <c r="AA959">
        <v>12</v>
      </c>
      <c r="AB959">
        <v>1424</v>
      </c>
      <c r="AC959">
        <v>738</v>
      </c>
      <c r="AD959">
        <v>109</v>
      </c>
      <c r="AE959">
        <v>249</v>
      </c>
      <c r="AF959">
        <v>4</v>
      </c>
      <c r="AG959">
        <v>244</v>
      </c>
      <c r="AH959">
        <v>87</v>
      </c>
      <c r="AI959">
        <v>4</v>
      </c>
      <c r="AJ959">
        <v>59</v>
      </c>
      <c r="AK959">
        <v>6</v>
      </c>
      <c r="AL959">
        <v>55</v>
      </c>
      <c r="AM959">
        <v>27</v>
      </c>
      <c r="AN959">
        <v>12</v>
      </c>
      <c r="AO959">
        <v>3</v>
      </c>
      <c r="AP959">
        <v>0</v>
      </c>
      <c r="AQ959">
        <v>0</v>
      </c>
      <c r="AR959">
        <v>1</v>
      </c>
      <c r="AS959">
        <v>0</v>
      </c>
      <c r="AT959">
        <v>0</v>
      </c>
      <c r="AU959">
        <v>0</v>
      </c>
      <c r="AV959">
        <v>0</v>
      </c>
      <c r="AW959">
        <v>0</v>
      </c>
      <c r="AX959">
        <v>0</v>
      </c>
      <c r="AY959">
        <v>0</v>
      </c>
      <c r="AZ959">
        <v>0</v>
      </c>
      <c r="BA959">
        <v>0</v>
      </c>
      <c r="BB959">
        <v>0</v>
      </c>
      <c r="BC959">
        <v>0</v>
      </c>
      <c r="BD959">
        <v>0</v>
      </c>
      <c r="BE959">
        <v>0</v>
      </c>
      <c r="BF959">
        <v>0</v>
      </c>
      <c r="BG959" s="20">
        <v>6</v>
      </c>
      <c r="BH959" s="20">
        <v>0</v>
      </c>
      <c r="BI959" s="20">
        <v>147</v>
      </c>
      <c r="BJ959" s="20">
        <v>0</v>
      </c>
      <c r="BK959" s="20">
        <v>429</v>
      </c>
      <c r="BL959" s="20">
        <v>1181</v>
      </c>
      <c r="BM959" s="20">
        <v>1027</v>
      </c>
      <c r="BN959" s="20">
        <v>158</v>
      </c>
      <c r="BO959" s="20">
        <v>38</v>
      </c>
      <c r="BP959" s="20">
        <v>7541</v>
      </c>
      <c r="BQ959" s="20">
        <v>2201</v>
      </c>
      <c r="BR959" s="20">
        <v>0</v>
      </c>
      <c r="BS959" s="20">
        <v>165</v>
      </c>
      <c r="BT959" s="20">
        <v>2602</v>
      </c>
      <c r="BU959" s="20">
        <v>180</v>
      </c>
      <c r="BV959" s="20">
        <v>4263</v>
      </c>
    </row>
    <row r="960" spans="1:74" x14ac:dyDescent="0.25">
      <c r="A960" s="20" t="s">
        <v>449</v>
      </c>
      <c r="B960" s="20" t="s">
        <v>541</v>
      </c>
      <c r="C960" s="20" t="s">
        <v>566</v>
      </c>
      <c r="D960" s="1">
        <v>44570</v>
      </c>
      <c r="E960">
        <v>197</v>
      </c>
      <c r="F960">
        <v>8</v>
      </c>
      <c r="G960">
        <v>5</v>
      </c>
      <c r="H960">
        <v>0</v>
      </c>
      <c r="I960">
        <v>0</v>
      </c>
      <c r="J960">
        <v>110</v>
      </c>
      <c r="K960">
        <v>19</v>
      </c>
      <c r="L960">
        <v>22</v>
      </c>
      <c r="M960">
        <v>1</v>
      </c>
      <c r="N960">
        <v>0</v>
      </c>
      <c r="O960">
        <v>0</v>
      </c>
      <c r="P960">
        <v>0</v>
      </c>
      <c r="Q960">
        <v>0</v>
      </c>
      <c r="R960">
        <v>511</v>
      </c>
      <c r="S960">
        <v>351</v>
      </c>
      <c r="T960">
        <v>41</v>
      </c>
      <c r="U960">
        <v>35</v>
      </c>
      <c r="V960">
        <v>2</v>
      </c>
      <c r="W960">
        <v>1658</v>
      </c>
      <c r="X960">
        <v>753</v>
      </c>
      <c r="Y960">
        <v>124</v>
      </c>
      <c r="Z960">
        <v>274</v>
      </c>
      <c r="AA960">
        <v>12</v>
      </c>
      <c r="AB960">
        <v>1428</v>
      </c>
      <c r="AC960">
        <v>752</v>
      </c>
      <c r="AD960">
        <v>109</v>
      </c>
      <c r="AE960">
        <v>250</v>
      </c>
      <c r="AF960">
        <v>4</v>
      </c>
      <c r="AG960">
        <v>246</v>
      </c>
      <c r="AH960">
        <v>93</v>
      </c>
      <c r="AI960">
        <v>4</v>
      </c>
      <c r="AJ960">
        <v>60</v>
      </c>
      <c r="AK960">
        <v>6</v>
      </c>
      <c r="AL960">
        <v>54</v>
      </c>
      <c r="AM960">
        <v>27</v>
      </c>
      <c r="AN960">
        <v>12</v>
      </c>
      <c r="AO960">
        <v>3</v>
      </c>
      <c r="AP960">
        <v>0</v>
      </c>
      <c r="AQ960">
        <v>0</v>
      </c>
      <c r="AR960">
        <v>0</v>
      </c>
      <c r="AS960">
        <v>0</v>
      </c>
      <c r="AT960">
        <v>0</v>
      </c>
      <c r="AU960">
        <v>0</v>
      </c>
      <c r="AV960">
        <v>0</v>
      </c>
      <c r="AW960">
        <v>0</v>
      </c>
      <c r="AX960">
        <v>0</v>
      </c>
      <c r="AY960">
        <v>0</v>
      </c>
      <c r="AZ960">
        <v>0</v>
      </c>
      <c r="BA960">
        <v>0</v>
      </c>
      <c r="BB960">
        <v>0</v>
      </c>
      <c r="BC960">
        <v>0</v>
      </c>
      <c r="BD960">
        <v>0</v>
      </c>
      <c r="BE960">
        <v>0</v>
      </c>
      <c r="BF960">
        <v>0</v>
      </c>
      <c r="BG960" s="20">
        <v>6</v>
      </c>
      <c r="BH960" s="20">
        <v>0</v>
      </c>
      <c r="BI960" s="20">
        <v>148</v>
      </c>
      <c r="BJ960" s="20">
        <v>0</v>
      </c>
      <c r="BK960" s="20">
        <v>429</v>
      </c>
      <c r="BL960" s="20">
        <v>1185</v>
      </c>
      <c r="BM960" s="20">
        <v>1029</v>
      </c>
      <c r="BN960" s="20">
        <v>161</v>
      </c>
      <c r="BO960" s="20">
        <v>37</v>
      </c>
      <c r="BP960" s="20">
        <v>7547</v>
      </c>
      <c r="BQ960" s="20">
        <v>2352</v>
      </c>
      <c r="BR960" s="20">
        <v>0</v>
      </c>
      <c r="BS960" s="20">
        <v>164</v>
      </c>
      <c r="BT960" s="20">
        <v>2588</v>
      </c>
      <c r="BU960" s="20">
        <v>189</v>
      </c>
      <c r="BV960" s="20">
        <v>4282</v>
      </c>
    </row>
    <row r="961" spans="1:74" x14ac:dyDescent="0.25">
      <c r="A961" s="20" t="s">
        <v>449</v>
      </c>
      <c r="B961" s="20" t="s">
        <v>541</v>
      </c>
      <c r="C961" s="20" t="s">
        <v>566</v>
      </c>
      <c r="D961" s="1">
        <v>44577</v>
      </c>
      <c r="E961">
        <v>197</v>
      </c>
      <c r="F961">
        <v>8</v>
      </c>
      <c r="G961">
        <v>5</v>
      </c>
      <c r="H961">
        <v>0</v>
      </c>
      <c r="I961">
        <v>0</v>
      </c>
      <c r="J961">
        <v>113</v>
      </c>
      <c r="K961">
        <v>19</v>
      </c>
      <c r="L961">
        <v>22</v>
      </c>
      <c r="M961">
        <v>1</v>
      </c>
      <c r="N961">
        <v>0</v>
      </c>
      <c r="O961">
        <v>0</v>
      </c>
      <c r="P961">
        <v>0</v>
      </c>
      <c r="Q961">
        <v>0</v>
      </c>
      <c r="R961">
        <v>513</v>
      </c>
      <c r="S961">
        <v>359</v>
      </c>
      <c r="T961">
        <v>41</v>
      </c>
      <c r="U961">
        <v>35</v>
      </c>
      <c r="V961">
        <v>3</v>
      </c>
      <c r="W961">
        <v>1657</v>
      </c>
      <c r="X961">
        <v>776</v>
      </c>
      <c r="Y961">
        <v>125</v>
      </c>
      <c r="Z961">
        <v>271</v>
      </c>
      <c r="AA961">
        <v>12</v>
      </c>
      <c r="AB961">
        <v>1426</v>
      </c>
      <c r="AC961">
        <v>766</v>
      </c>
      <c r="AD961">
        <v>108</v>
      </c>
      <c r="AE961">
        <v>245</v>
      </c>
      <c r="AF961">
        <v>5</v>
      </c>
      <c r="AG961">
        <v>248</v>
      </c>
      <c r="AH961">
        <v>99</v>
      </c>
      <c r="AI961">
        <v>3</v>
      </c>
      <c r="AJ961">
        <v>61</v>
      </c>
      <c r="AK961">
        <v>6</v>
      </c>
      <c r="AL961">
        <v>53</v>
      </c>
      <c r="AM961">
        <v>26</v>
      </c>
      <c r="AN961">
        <v>12</v>
      </c>
      <c r="AO961">
        <v>3</v>
      </c>
      <c r="AP961">
        <v>0</v>
      </c>
      <c r="AQ961">
        <v>0</v>
      </c>
      <c r="AR961">
        <v>0</v>
      </c>
      <c r="AS961">
        <v>0</v>
      </c>
      <c r="AT961">
        <v>0</v>
      </c>
      <c r="AU961">
        <v>0</v>
      </c>
      <c r="AV961">
        <v>0</v>
      </c>
      <c r="AW961">
        <v>0</v>
      </c>
      <c r="AX961">
        <v>0</v>
      </c>
      <c r="AY961">
        <v>0</v>
      </c>
      <c r="AZ961">
        <v>0</v>
      </c>
      <c r="BA961">
        <v>0</v>
      </c>
      <c r="BB961">
        <v>0</v>
      </c>
      <c r="BC961">
        <v>0</v>
      </c>
      <c r="BD961">
        <v>0</v>
      </c>
      <c r="BE961">
        <v>0</v>
      </c>
      <c r="BF961">
        <v>0</v>
      </c>
      <c r="BG961" s="20">
        <v>6</v>
      </c>
      <c r="BH961" s="20">
        <v>0</v>
      </c>
      <c r="BI961" s="20">
        <v>148</v>
      </c>
      <c r="BJ961" s="20">
        <v>0</v>
      </c>
      <c r="BK961" s="20">
        <v>430</v>
      </c>
      <c r="BL961" s="20">
        <v>1186</v>
      </c>
      <c r="BM961" s="20">
        <v>1030</v>
      </c>
      <c r="BN961" s="20">
        <v>161</v>
      </c>
      <c r="BO961" s="20">
        <v>36</v>
      </c>
      <c r="BP961" s="20">
        <v>7537</v>
      </c>
      <c r="BQ961" s="20">
        <v>2482</v>
      </c>
      <c r="BR961" s="20">
        <v>0</v>
      </c>
      <c r="BS961" s="20">
        <v>162</v>
      </c>
      <c r="BT961" s="20">
        <v>2568</v>
      </c>
      <c r="BU961" s="20">
        <v>192</v>
      </c>
      <c r="BV961" s="20">
        <v>4286</v>
      </c>
    </row>
    <row r="962" spans="1:74" x14ac:dyDescent="0.25">
      <c r="A962" s="20" t="s">
        <v>449</v>
      </c>
      <c r="B962" s="20" t="s">
        <v>541</v>
      </c>
      <c r="C962" s="20" t="s">
        <v>566</v>
      </c>
      <c r="D962" s="1">
        <v>44584</v>
      </c>
      <c r="E962">
        <v>197</v>
      </c>
      <c r="F962">
        <v>8</v>
      </c>
      <c r="G962">
        <v>5</v>
      </c>
      <c r="H962">
        <v>0</v>
      </c>
      <c r="I962">
        <v>0</v>
      </c>
      <c r="J962">
        <v>114</v>
      </c>
      <c r="K962">
        <v>19</v>
      </c>
      <c r="L962">
        <v>22</v>
      </c>
      <c r="M962">
        <v>1</v>
      </c>
      <c r="N962">
        <v>0</v>
      </c>
      <c r="O962">
        <v>0</v>
      </c>
      <c r="P962">
        <v>0</v>
      </c>
      <c r="Q962">
        <v>0</v>
      </c>
      <c r="R962">
        <v>514</v>
      </c>
      <c r="S962">
        <v>363</v>
      </c>
      <c r="T962">
        <v>41</v>
      </c>
      <c r="U962">
        <v>35</v>
      </c>
      <c r="V962">
        <v>3</v>
      </c>
      <c r="W962">
        <v>1659</v>
      </c>
      <c r="X962">
        <v>793</v>
      </c>
      <c r="Y962">
        <v>125</v>
      </c>
      <c r="Z962">
        <v>269</v>
      </c>
      <c r="AA962">
        <v>12</v>
      </c>
      <c r="AB962">
        <v>1425</v>
      </c>
      <c r="AC962">
        <v>770</v>
      </c>
      <c r="AD962">
        <v>106</v>
      </c>
      <c r="AE962">
        <v>246</v>
      </c>
      <c r="AF962">
        <v>6</v>
      </c>
      <c r="AG962">
        <v>251</v>
      </c>
      <c r="AH962">
        <v>102</v>
      </c>
      <c r="AI962">
        <v>3</v>
      </c>
      <c r="AJ962">
        <v>61</v>
      </c>
      <c r="AK962">
        <v>7</v>
      </c>
      <c r="AL962">
        <v>53</v>
      </c>
      <c r="AM962">
        <v>26</v>
      </c>
      <c r="AN962">
        <v>12</v>
      </c>
      <c r="AO962">
        <v>3</v>
      </c>
      <c r="AP962">
        <v>0</v>
      </c>
      <c r="AQ962">
        <v>0</v>
      </c>
      <c r="AR962">
        <v>0</v>
      </c>
      <c r="AS962">
        <v>0</v>
      </c>
      <c r="AT962">
        <v>0</v>
      </c>
      <c r="AU962">
        <v>0</v>
      </c>
      <c r="AV962">
        <v>0</v>
      </c>
      <c r="AW962">
        <v>0</v>
      </c>
      <c r="AX962">
        <v>0</v>
      </c>
      <c r="AY962">
        <v>0</v>
      </c>
      <c r="AZ962">
        <v>0</v>
      </c>
      <c r="BA962">
        <v>0</v>
      </c>
      <c r="BB962">
        <v>0</v>
      </c>
      <c r="BC962">
        <v>0</v>
      </c>
      <c r="BD962">
        <v>0</v>
      </c>
      <c r="BE962">
        <v>0</v>
      </c>
      <c r="BF962">
        <v>0</v>
      </c>
      <c r="BG962" s="20">
        <v>6</v>
      </c>
      <c r="BH962" s="20">
        <v>0</v>
      </c>
      <c r="BI962" s="20">
        <v>148</v>
      </c>
      <c r="BJ962" s="20">
        <v>0</v>
      </c>
      <c r="BK962" s="20">
        <v>431</v>
      </c>
      <c r="BL962" s="20">
        <v>1192</v>
      </c>
      <c r="BM962" s="20">
        <v>1030</v>
      </c>
      <c r="BN962" s="20">
        <v>163</v>
      </c>
      <c r="BO962" s="20">
        <v>37</v>
      </c>
      <c r="BP962" s="20">
        <v>7542</v>
      </c>
      <c r="BQ962" s="20">
        <v>2528</v>
      </c>
      <c r="BR962" s="20">
        <v>0</v>
      </c>
      <c r="BS962" s="20">
        <v>160</v>
      </c>
      <c r="BT962" s="20">
        <v>2552</v>
      </c>
      <c r="BU962" s="20">
        <v>201</v>
      </c>
      <c r="BV962" s="20">
        <v>4298</v>
      </c>
    </row>
    <row r="963" spans="1:74" x14ac:dyDescent="0.25">
      <c r="A963" s="20" t="s">
        <v>449</v>
      </c>
      <c r="B963" s="20" t="s">
        <v>541</v>
      </c>
      <c r="C963" s="20" t="s">
        <v>566</v>
      </c>
      <c r="D963" s="1">
        <v>44591</v>
      </c>
      <c r="E963">
        <v>198</v>
      </c>
      <c r="F963">
        <v>8</v>
      </c>
      <c r="G963">
        <v>5</v>
      </c>
      <c r="H963">
        <v>0</v>
      </c>
      <c r="I963">
        <v>0</v>
      </c>
      <c r="J963">
        <v>116</v>
      </c>
      <c r="K963">
        <v>19</v>
      </c>
      <c r="L963">
        <v>22</v>
      </c>
      <c r="M963">
        <v>1</v>
      </c>
      <c r="N963">
        <v>0</v>
      </c>
      <c r="O963">
        <v>0</v>
      </c>
      <c r="P963">
        <v>0</v>
      </c>
      <c r="Q963">
        <v>0</v>
      </c>
      <c r="R963">
        <v>515</v>
      </c>
      <c r="S963">
        <v>369</v>
      </c>
      <c r="T963">
        <v>41</v>
      </c>
      <c r="U963">
        <v>36</v>
      </c>
      <c r="V963">
        <v>2</v>
      </c>
      <c r="W963">
        <v>1656</v>
      </c>
      <c r="X963">
        <v>799</v>
      </c>
      <c r="Y963">
        <v>125</v>
      </c>
      <c r="Z963">
        <v>262</v>
      </c>
      <c r="AA963">
        <v>12</v>
      </c>
      <c r="AB963">
        <v>1421</v>
      </c>
      <c r="AC963">
        <v>774</v>
      </c>
      <c r="AD963">
        <v>105</v>
      </c>
      <c r="AE963">
        <v>246</v>
      </c>
      <c r="AF963">
        <v>6</v>
      </c>
      <c r="AG963">
        <v>251</v>
      </c>
      <c r="AH963">
        <v>106</v>
      </c>
      <c r="AI963">
        <v>3</v>
      </c>
      <c r="AJ963">
        <v>60</v>
      </c>
      <c r="AK963">
        <v>6</v>
      </c>
      <c r="AL963">
        <v>53</v>
      </c>
      <c r="AM963">
        <v>26</v>
      </c>
      <c r="AN963">
        <v>12</v>
      </c>
      <c r="AO963">
        <v>3</v>
      </c>
      <c r="AP963">
        <v>0</v>
      </c>
      <c r="AQ963">
        <v>0</v>
      </c>
      <c r="AR963">
        <v>0</v>
      </c>
      <c r="AS963">
        <v>0</v>
      </c>
      <c r="AT963">
        <v>0</v>
      </c>
      <c r="AU963">
        <v>0</v>
      </c>
      <c r="AV963">
        <v>0</v>
      </c>
      <c r="AW963">
        <v>0</v>
      </c>
      <c r="AX963">
        <v>0</v>
      </c>
      <c r="AY963">
        <v>0</v>
      </c>
      <c r="AZ963">
        <v>0</v>
      </c>
      <c r="BA963">
        <v>0</v>
      </c>
      <c r="BB963">
        <v>0</v>
      </c>
      <c r="BC963">
        <v>0</v>
      </c>
      <c r="BD963">
        <v>0</v>
      </c>
      <c r="BE963">
        <v>0</v>
      </c>
      <c r="BF963">
        <v>0</v>
      </c>
      <c r="BG963" s="20">
        <v>6</v>
      </c>
      <c r="BH963" s="20">
        <v>0</v>
      </c>
      <c r="BI963" s="20">
        <v>149</v>
      </c>
      <c r="BJ963" s="20">
        <v>0</v>
      </c>
      <c r="BK963" s="20">
        <v>433</v>
      </c>
      <c r="BL963" s="20">
        <v>1193</v>
      </c>
      <c r="BM963" s="20">
        <v>1030</v>
      </c>
      <c r="BN963" s="20">
        <v>166</v>
      </c>
      <c r="BO963" s="20">
        <v>37</v>
      </c>
      <c r="BP963" s="20">
        <v>7541</v>
      </c>
      <c r="BQ963" s="20">
        <v>2582</v>
      </c>
      <c r="BR963" s="20">
        <v>0</v>
      </c>
      <c r="BS963" s="20">
        <v>157</v>
      </c>
      <c r="BT963" s="20">
        <v>2549</v>
      </c>
      <c r="BU963" s="20">
        <v>195</v>
      </c>
      <c r="BV963" s="20">
        <v>4317</v>
      </c>
    </row>
    <row r="964" spans="1:74" x14ac:dyDescent="0.25">
      <c r="A964" s="20" t="s">
        <v>449</v>
      </c>
      <c r="B964" s="20" t="s">
        <v>541</v>
      </c>
      <c r="C964" s="20" t="s">
        <v>566</v>
      </c>
      <c r="D964" s="1">
        <v>44599</v>
      </c>
      <c r="E964">
        <v>199</v>
      </c>
      <c r="F964">
        <v>8</v>
      </c>
      <c r="G964">
        <v>5</v>
      </c>
      <c r="H964">
        <v>0</v>
      </c>
      <c r="I964">
        <v>0</v>
      </c>
      <c r="J964">
        <v>116</v>
      </c>
      <c r="K964">
        <v>18</v>
      </c>
      <c r="L964">
        <v>23</v>
      </c>
      <c r="M964">
        <v>2</v>
      </c>
      <c r="N964">
        <v>0</v>
      </c>
      <c r="O964">
        <v>0</v>
      </c>
      <c r="P964">
        <v>0</v>
      </c>
      <c r="Q964">
        <v>0</v>
      </c>
      <c r="R964">
        <v>517</v>
      </c>
      <c r="S964">
        <v>372</v>
      </c>
      <c r="T964">
        <v>40</v>
      </c>
      <c r="U964">
        <v>38</v>
      </c>
      <c r="V964">
        <v>2</v>
      </c>
      <c r="W964">
        <v>1652</v>
      </c>
      <c r="X964">
        <v>805</v>
      </c>
      <c r="Y964">
        <v>125</v>
      </c>
      <c r="Z964">
        <v>260</v>
      </c>
      <c r="AA964">
        <v>12</v>
      </c>
      <c r="AB964">
        <v>1430</v>
      </c>
      <c r="AC964">
        <v>780</v>
      </c>
      <c r="AD964">
        <v>105</v>
      </c>
      <c r="AE964">
        <v>248</v>
      </c>
      <c r="AF964">
        <v>6</v>
      </c>
      <c r="AG964">
        <v>250</v>
      </c>
      <c r="AH964">
        <v>105</v>
      </c>
      <c r="AI964">
        <v>3</v>
      </c>
      <c r="AJ964">
        <v>60</v>
      </c>
      <c r="AK964">
        <v>6</v>
      </c>
      <c r="AL964">
        <v>53</v>
      </c>
      <c r="AM964">
        <v>27</v>
      </c>
      <c r="AN964">
        <v>12</v>
      </c>
      <c r="AO964">
        <v>3</v>
      </c>
      <c r="AP964">
        <v>0</v>
      </c>
      <c r="AQ964">
        <v>0</v>
      </c>
      <c r="AR964">
        <v>0</v>
      </c>
      <c r="AS964">
        <v>0</v>
      </c>
      <c r="AT964">
        <v>0</v>
      </c>
      <c r="AU964">
        <v>0</v>
      </c>
      <c r="AV964">
        <v>0</v>
      </c>
      <c r="AW964">
        <v>0</v>
      </c>
      <c r="AX964">
        <v>0</v>
      </c>
      <c r="AY964">
        <v>0</v>
      </c>
      <c r="AZ964">
        <v>0</v>
      </c>
      <c r="BA964">
        <v>0</v>
      </c>
      <c r="BB964">
        <v>0</v>
      </c>
      <c r="BC964">
        <v>0</v>
      </c>
      <c r="BD964">
        <v>0</v>
      </c>
      <c r="BE964">
        <v>0</v>
      </c>
      <c r="BF964">
        <v>0</v>
      </c>
      <c r="BG964" s="20">
        <v>6</v>
      </c>
      <c r="BH964" s="20">
        <v>0</v>
      </c>
      <c r="BI964" s="20">
        <v>149</v>
      </c>
      <c r="BJ964" s="20">
        <v>0</v>
      </c>
      <c r="BK964" s="20">
        <v>435</v>
      </c>
      <c r="BL964" s="20">
        <v>1193</v>
      </c>
      <c r="BM964" s="20">
        <v>1037</v>
      </c>
      <c r="BN964" s="20">
        <v>165</v>
      </c>
      <c r="BO964" s="20">
        <v>37</v>
      </c>
      <c r="BP964" s="20">
        <v>7535</v>
      </c>
      <c r="BQ964" s="20">
        <v>2616</v>
      </c>
      <c r="BR964" s="20">
        <v>0</v>
      </c>
      <c r="BS964" s="20">
        <v>156</v>
      </c>
      <c r="BT964" s="20">
        <v>2537</v>
      </c>
      <c r="BU964" s="20">
        <v>198</v>
      </c>
      <c r="BV964" s="20">
        <v>4326</v>
      </c>
    </row>
    <row r="965" spans="1:74" x14ac:dyDescent="0.25">
      <c r="A965" s="20" t="s">
        <v>449</v>
      </c>
      <c r="B965" s="20" t="s">
        <v>541</v>
      </c>
      <c r="C965" s="20" t="s">
        <v>566</v>
      </c>
      <c r="D965" s="1">
        <v>44606</v>
      </c>
      <c r="E965">
        <v>199</v>
      </c>
      <c r="F965">
        <v>8</v>
      </c>
      <c r="G965">
        <v>5</v>
      </c>
      <c r="H965">
        <v>0</v>
      </c>
      <c r="I965">
        <v>0</v>
      </c>
      <c r="J965">
        <v>116</v>
      </c>
      <c r="K965">
        <v>18</v>
      </c>
      <c r="L965">
        <v>23</v>
      </c>
      <c r="M965">
        <v>2</v>
      </c>
      <c r="N965">
        <v>0</v>
      </c>
      <c r="O965">
        <v>0</v>
      </c>
      <c r="P965">
        <v>0</v>
      </c>
      <c r="Q965">
        <v>0</v>
      </c>
      <c r="R965">
        <v>517</v>
      </c>
      <c r="S965">
        <v>371</v>
      </c>
      <c r="T965">
        <v>40</v>
      </c>
      <c r="U965">
        <v>38</v>
      </c>
      <c r="V965">
        <v>3</v>
      </c>
      <c r="W965">
        <v>1653</v>
      </c>
      <c r="X965">
        <v>816</v>
      </c>
      <c r="Y965">
        <v>125</v>
      </c>
      <c r="Z965">
        <v>258</v>
      </c>
      <c r="AA965">
        <v>13</v>
      </c>
      <c r="AB965">
        <v>1439</v>
      </c>
      <c r="AC965">
        <v>791</v>
      </c>
      <c r="AD965">
        <v>105</v>
      </c>
      <c r="AE965">
        <v>249</v>
      </c>
      <c r="AF965">
        <v>9</v>
      </c>
      <c r="AG965">
        <v>249</v>
      </c>
      <c r="AH965">
        <v>105</v>
      </c>
      <c r="AI965">
        <v>3</v>
      </c>
      <c r="AJ965">
        <v>60</v>
      </c>
      <c r="AK965">
        <v>6</v>
      </c>
      <c r="AL965">
        <v>53</v>
      </c>
      <c r="AM965">
        <v>28</v>
      </c>
      <c r="AN965">
        <v>12</v>
      </c>
      <c r="AO965">
        <v>3</v>
      </c>
      <c r="AP965">
        <v>0</v>
      </c>
      <c r="AQ965">
        <v>0</v>
      </c>
      <c r="AR965">
        <v>0</v>
      </c>
      <c r="AS965">
        <v>0</v>
      </c>
      <c r="AT965">
        <v>0</v>
      </c>
      <c r="AU965">
        <v>0</v>
      </c>
      <c r="AV965">
        <v>0</v>
      </c>
      <c r="AW965">
        <v>0</v>
      </c>
      <c r="AX965">
        <v>0</v>
      </c>
      <c r="AY965">
        <v>0</v>
      </c>
      <c r="AZ965">
        <v>0</v>
      </c>
      <c r="BA965">
        <v>0</v>
      </c>
      <c r="BB965">
        <v>0</v>
      </c>
      <c r="BC965">
        <v>0</v>
      </c>
      <c r="BD965">
        <v>0</v>
      </c>
      <c r="BE965">
        <v>0</v>
      </c>
      <c r="BF965">
        <v>0</v>
      </c>
      <c r="BG965" s="20">
        <v>6</v>
      </c>
      <c r="BH965" s="20">
        <v>0</v>
      </c>
      <c r="BI965" s="20">
        <v>149</v>
      </c>
      <c r="BJ965" s="20">
        <v>0</v>
      </c>
      <c r="BK965" s="20">
        <v>434</v>
      </c>
      <c r="BL965" s="20">
        <v>1196</v>
      </c>
      <c r="BM965" s="20">
        <v>1042</v>
      </c>
      <c r="BN965" s="20">
        <v>164</v>
      </c>
      <c r="BO965" s="20">
        <v>37</v>
      </c>
      <c r="BP965" s="20">
        <v>7548</v>
      </c>
      <c r="BQ965" s="20">
        <v>2672</v>
      </c>
      <c r="BR965" s="20">
        <v>0</v>
      </c>
      <c r="BS965" s="20">
        <v>156</v>
      </c>
      <c r="BT965" s="20">
        <v>2530</v>
      </c>
      <c r="BU965" s="20">
        <v>203</v>
      </c>
      <c r="BV965" s="20">
        <v>4344</v>
      </c>
    </row>
    <row r="966" spans="1:74" x14ac:dyDescent="0.25">
      <c r="A966" s="20" t="s">
        <v>449</v>
      </c>
      <c r="B966" s="20" t="s">
        <v>552</v>
      </c>
      <c r="C966" s="20" t="s">
        <v>567</v>
      </c>
      <c r="D966" s="1">
        <v>44493</v>
      </c>
      <c r="E966">
        <v>114</v>
      </c>
      <c r="F966">
        <v>6</v>
      </c>
      <c r="G966">
        <v>1</v>
      </c>
      <c r="H966">
        <v>0</v>
      </c>
      <c r="I966">
        <v>0</v>
      </c>
      <c r="J966">
        <v>39</v>
      </c>
      <c r="K966">
        <v>3</v>
      </c>
      <c r="L966">
        <v>16</v>
      </c>
      <c r="M966">
        <v>1</v>
      </c>
      <c r="N966">
        <v>2</v>
      </c>
      <c r="O966">
        <v>0</v>
      </c>
      <c r="P966">
        <v>2</v>
      </c>
      <c r="Q966">
        <v>0</v>
      </c>
      <c r="R966">
        <v>428</v>
      </c>
      <c r="S966">
        <v>0</v>
      </c>
      <c r="T966">
        <v>91</v>
      </c>
      <c r="U966">
        <v>69</v>
      </c>
      <c r="V966">
        <v>1</v>
      </c>
      <c r="W966">
        <v>1033</v>
      </c>
      <c r="X966">
        <v>0</v>
      </c>
      <c r="Y966">
        <v>42</v>
      </c>
      <c r="Z966">
        <v>183</v>
      </c>
      <c r="AA966">
        <v>9</v>
      </c>
      <c r="AB966">
        <v>807</v>
      </c>
      <c r="AC966">
        <v>22</v>
      </c>
      <c r="AD966">
        <v>28</v>
      </c>
      <c r="AE966">
        <v>185</v>
      </c>
      <c r="AF966">
        <v>0</v>
      </c>
      <c r="AG966">
        <v>127</v>
      </c>
      <c r="AH966">
        <v>0</v>
      </c>
      <c r="AI966">
        <v>0</v>
      </c>
      <c r="AJ966">
        <v>29</v>
      </c>
      <c r="AK966">
        <v>8</v>
      </c>
      <c r="AL966">
        <v>41</v>
      </c>
      <c r="AM966">
        <v>0</v>
      </c>
      <c r="AN966">
        <v>3</v>
      </c>
      <c r="AO966">
        <v>4</v>
      </c>
      <c r="AP966">
        <v>1</v>
      </c>
      <c r="AQ966">
        <v>0</v>
      </c>
      <c r="AR966">
        <v>1</v>
      </c>
      <c r="AS966">
        <v>0</v>
      </c>
      <c r="AT966">
        <v>0</v>
      </c>
      <c r="AU966">
        <v>0</v>
      </c>
      <c r="AV966">
        <v>0</v>
      </c>
      <c r="AW966">
        <v>0</v>
      </c>
      <c r="AX966">
        <v>0</v>
      </c>
      <c r="AY966">
        <v>0</v>
      </c>
      <c r="AZ966">
        <v>0</v>
      </c>
      <c r="BA966">
        <v>0</v>
      </c>
      <c r="BB966">
        <v>22</v>
      </c>
      <c r="BC966">
        <v>57</v>
      </c>
      <c r="BD966">
        <v>0</v>
      </c>
      <c r="BE966">
        <v>2</v>
      </c>
      <c r="BF966">
        <v>2</v>
      </c>
      <c r="BG966" s="20"/>
      <c r="BH966" s="20"/>
      <c r="BI966" s="20"/>
      <c r="BJ966" s="20"/>
      <c r="BK966" s="20"/>
      <c r="BL966" s="20"/>
      <c r="BM966" s="20"/>
      <c r="BN966" s="20"/>
      <c r="BO966" s="20"/>
      <c r="BP966" s="20"/>
      <c r="BQ966" s="20"/>
      <c r="BR966" s="20"/>
      <c r="BS966" s="20"/>
      <c r="BT966" s="20"/>
      <c r="BU966" s="20"/>
      <c r="BV966" s="20"/>
    </row>
    <row r="967" spans="1:74" x14ac:dyDescent="0.25">
      <c r="A967" s="20" t="s">
        <v>449</v>
      </c>
      <c r="B967" s="20" t="s">
        <v>552</v>
      </c>
      <c r="C967" s="20" t="s">
        <v>567</v>
      </c>
      <c r="D967" s="1">
        <v>44500</v>
      </c>
      <c r="E967">
        <v>113</v>
      </c>
      <c r="F967">
        <v>5</v>
      </c>
      <c r="G967">
        <v>1</v>
      </c>
      <c r="H967">
        <v>0</v>
      </c>
      <c r="I967">
        <v>0</v>
      </c>
      <c r="J967">
        <v>45</v>
      </c>
      <c r="K967">
        <v>3</v>
      </c>
      <c r="L967">
        <v>16</v>
      </c>
      <c r="M967">
        <v>1</v>
      </c>
      <c r="N967">
        <v>2</v>
      </c>
      <c r="O967">
        <v>0</v>
      </c>
      <c r="P967">
        <v>2</v>
      </c>
      <c r="Q967">
        <v>0</v>
      </c>
      <c r="R967">
        <v>427</v>
      </c>
      <c r="S967">
        <v>0</v>
      </c>
      <c r="T967">
        <v>131</v>
      </c>
      <c r="U967">
        <v>68</v>
      </c>
      <c r="V967">
        <v>1</v>
      </c>
      <c r="W967">
        <v>1023</v>
      </c>
      <c r="X967">
        <v>0</v>
      </c>
      <c r="Y967">
        <v>81</v>
      </c>
      <c r="Z967">
        <v>181</v>
      </c>
      <c r="AA967">
        <v>9</v>
      </c>
      <c r="AB967">
        <v>809</v>
      </c>
      <c r="AC967">
        <v>37</v>
      </c>
      <c r="AD967">
        <v>28</v>
      </c>
      <c r="AE967">
        <v>182</v>
      </c>
      <c r="AF967">
        <v>6</v>
      </c>
      <c r="AG967">
        <v>124</v>
      </c>
      <c r="AH967">
        <v>0</v>
      </c>
      <c r="AI967">
        <v>2</v>
      </c>
      <c r="AJ967">
        <v>28</v>
      </c>
      <c r="AK967">
        <v>6</v>
      </c>
      <c r="AL967">
        <v>42</v>
      </c>
      <c r="AM967">
        <v>0</v>
      </c>
      <c r="AN967">
        <v>6</v>
      </c>
      <c r="AO967">
        <v>4</v>
      </c>
      <c r="AP967">
        <v>1</v>
      </c>
      <c r="AQ967">
        <v>0</v>
      </c>
      <c r="AR967">
        <v>1</v>
      </c>
      <c r="AS967">
        <v>0</v>
      </c>
      <c r="AT967">
        <v>0</v>
      </c>
      <c r="AU967">
        <v>0</v>
      </c>
      <c r="AV967">
        <v>0</v>
      </c>
      <c r="AW967">
        <v>0</v>
      </c>
      <c r="AX967">
        <v>0</v>
      </c>
      <c r="AY967">
        <v>0</v>
      </c>
      <c r="AZ967">
        <v>0</v>
      </c>
      <c r="BA967">
        <v>0</v>
      </c>
      <c r="BB967">
        <v>22</v>
      </c>
      <c r="BC967">
        <v>56</v>
      </c>
      <c r="BD967">
        <v>0</v>
      </c>
      <c r="BE967">
        <v>2</v>
      </c>
      <c r="BF967">
        <v>2</v>
      </c>
      <c r="BG967" s="20"/>
      <c r="BH967" s="20"/>
      <c r="BI967" s="20"/>
      <c r="BJ967" s="20"/>
      <c r="BK967" s="20"/>
      <c r="BL967" s="20"/>
      <c r="BM967" s="20"/>
      <c r="BN967" s="20"/>
      <c r="BO967" s="20"/>
      <c r="BP967" s="20"/>
      <c r="BQ967" s="20"/>
      <c r="BR967" s="20"/>
      <c r="BS967" s="20"/>
      <c r="BT967" s="20"/>
      <c r="BU967" s="20"/>
      <c r="BV967" s="20"/>
    </row>
    <row r="968" spans="1:74" x14ac:dyDescent="0.25">
      <c r="A968" s="20" t="s">
        <v>449</v>
      </c>
      <c r="B968" s="20" t="s">
        <v>552</v>
      </c>
      <c r="C968" s="20" t="s">
        <v>567</v>
      </c>
      <c r="D968" s="1">
        <v>44507</v>
      </c>
      <c r="E968">
        <v>113</v>
      </c>
      <c r="F968">
        <v>5</v>
      </c>
      <c r="G968">
        <v>1</v>
      </c>
      <c r="H968">
        <v>0</v>
      </c>
      <c r="I968">
        <v>0</v>
      </c>
      <c r="J968">
        <v>48</v>
      </c>
      <c r="K968">
        <v>3</v>
      </c>
      <c r="L968">
        <v>15</v>
      </c>
      <c r="M968">
        <v>1</v>
      </c>
      <c r="N968">
        <v>2</v>
      </c>
      <c r="O968">
        <v>2</v>
      </c>
      <c r="P968">
        <v>0</v>
      </c>
      <c r="Q968">
        <v>0</v>
      </c>
      <c r="R968">
        <v>427</v>
      </c>
      <c r="S968">
        <v>167</v>
      </c>
      <c r="T968">
        <v>22</v>
      </c>
      <c r="U968">
        <v>68</v>
      </c>
      <c r="V968">
        <v>1</v>
      </c>
      <c r="W968">
        <v>1022</v>
      </c>
      <c r="X968">
        <v>153</v>
      </c>
      <c r="Y968">
        <v>55</v>
      </c>
      <c r="Z968">
        <v>181</v>
      </c>
      <c r="AA968">
        <v>10</v>
      </c>
      <c r="AB968">
        <v>806</v>
      </c>
      <c r="AC968">
        <v>55</v>
      </c>
      <c r="AD968">
        <v>28</v>
      </c>
      <c r="AE968">
        <v>183</v>
      </c>
      <c r="AF968">
        <v>5</v>
      </c>
      <c r="AG968">
        <v>124</v>
      </c>
      <c r="AH968">
        <v>3</v>
      </c>
      <c r="AI968">
        <v>2</v>
      </c>
      <c r="AJ968">
        <v>28</v>
      </c>
      <c r="AK968">
        <v>6</v>
      </c>
      <c r="AL968">
        <v>42</v>
      </c>
      <c r="AM968">
        <v>9</v>
      </c>
      <c r="AN968">
        <v>2</v>
      </c>
      <c r="AO968">
        <v>4</v>
      </c>
      <c r="AP968">
        <v>1</v>
      </c>
      <c r="AQ968">
        <v>0</v>
      </c>
      <c r="AR968">
        <v>1</v>
      </c>
      <c r="AS968">
        <v>0</v>
      </c>
      <c r="AT968">
        <v>0</v>
      </c>
      <c r="AU968">
        <v>0</v>
      </c>
      <c r="AV968">
        <v>0</v>
      </c>
      <c r="AW968">
        <v>0</v>
      </c>
      <c r="AX968">
        <v>0</v>
      </c>
      <c r="AY968">
        <v>0</v>
      </c>
      <c r="AZ968">
        <v>0</v>
      </c>
      <c r="BA968">
        <v>0</v>
      </c>
      <c r="BB968">
        <v>0</v>
      </c>
      <c r="BC968">
        <v>0</v>
      </c>
      <c r="BD968">
        <v>0</v>
      </c>
      <c r="BE968">
        <v>0</v>
      </c>
      <c r="BF968">
        <v>0</v>
      </c>
      <c r="BG968" s="20">
        <v>4</v>
      </c>
      <c r="BH968" s="20">
        <v>0</v>
      </c>
      <c r="BI968" s="20">
        <v>89</v>
      </c>
      <c r="BJ968" s="20">
        <v>2</v>
      </c>
      <c r="BK968" s="20">
        <v>328</v>
      </c>
      <c r="BL968" s="20">
        <v>718</v>
      </c>
      <c r="BM968" s="20">
        <v>563</v>
      </c>
      <c r="BN968" s="20">
        <v>79</v>
      </c>
      <c r="BO968" s="20">
        <v>34</v>
      </c>
      <c r="BP968" s="20"/>
      <c r="BQ968" s="20"/>
      <c r="BR968" s="20"/>
      <c r="BS968" s="20"/>
      <c r="BT968" s="20"/>
      <c r="BU968" s="20"/>
      <c r="BV968" s="20"/>
    </row>
    <row r="969" spans="1:74" x14ac:dyDescent="0.25">
      <c r="A969" s="20" t="s">
        <v>449</v>
      </c>
      <c r="B969" s="20" t="s">
        <v>552</v>
      </c>
      <c r="C969" s="20" t="s">
        <v>567</v>
      </c>
      <c r="D969" s="1">
        <v>44514</v>
      </c>
      <c r="E969">
        <v>115</v>
      </c>
      <c r="F969">
        <v>5</v>
      </c>
      <c r="G969">
        <v>2</v>
      </c>
      <c r="H969">
        <v>0</v>
      </c>
      <c r="I969">
        <v>0</v>
      </c>
      <c r="J969">
        <v>52</v>
      </c>
      <c r="K969">
        <v>3</v>
      </c>
      <c r="L969">
        <v>14</v>
      </c>
      <c r="M969">
        <v>0</v>
      </c>
      <c r="N969">
        <v>2</v>
      </c>
      <c r="O969">
        <v>2</v>
      </c>
      <c r="P969">
        <v>0</v>
      </c>
      <c r="Q969">
        <v>0</v>
      </c>
      <c r="R969">
        <v>422</v>
      </c>
      <c r="S969">
        <v>193</v>
      </c>
      <c r="T969">
        <v>22</v>
      </c>
      <c r="U969">
        <v>68</v>
      </c>
      <c r="V969">
        <v>1</v>
      </c>
      <c r="W969">
        <v>1027</v>
      </c>
      <c r="X969">
        <v>212</v>
      </c>
      <c r="Y969">
        <v>55</v>
      </c>
      <c r="Z969">
        <v>180</v>
      </c>
      <c r="AA969">
        <v>14</v>
      </c>
      <c r="AB969">
        <v>803</v>
      </c>
      <c r="AC969">
        <v>77</v>
      </c>
      <c r="AD969">
        <v>27</v>
      </c>
      <c r="AE969">
        <v>182</v>
      </c>
      <c r="AF969">
        <v>5</v>
      </c>
      <c r="AG969">
        <v>123</v>
      </c>
      <c r="AH969">
        <v>5</v>
      </c>
      <c r="AI969">
        <v>2</v>
      </c>
      <c r="AJ969">
        <v>28</v>
      </c>
      <c r="AK969">
        <v>6</v>
      </c>
      <c r="AL969">
        <v>42</v>
      </c>
      <c r="AM969">
        <v>9</v>
      </c>
      <c r="AN969">
        <v>2</v>
      </c>
      <c r="AO969">
        <v>4</v>
      </c>
      <c r="AP969">
        <v>1</v>
      </c>
      <c r="AQ969">
        <v>0</v>
      </c>
      <c r="AR969">
        <v>1</v>
      </c>
      <c r="AS969">
        <v>0</v>
      </c>
      <c r="AT969">
        <v>0</v>
      </c>
      <c r="AU969">
        <v>0</v>
      </c>
      <c r="AV969">
        <v>0</v>
      </c>
      <c r="AW969">
        <v>0</v>
      </c>
      <c r="AX969">
        <v>0</v>
      </c>
      <c r="AY969">
        <v>0</v>
      </c>
      <c r="AZ969">
        <v>0</v>
      </c>
      <c r="BA969">
        <v>0</v>
      </c>
      <c r="BB969">
        <v>0</v>
      </c>
      <c r="BC969">
        <v>0</v>
      </c>
      <c r="BD969">
        <v>0</v>
      </c>
      <c r="BE969">
        <v>0</v>
      </c>
      <c r="BF969">
        <v>0</v>
      </c>
      <c r="BG969" s="20">
        <v>4</v>
      </c>
      <c r="BH969" s="20">
        <v>0</v>
      </c>
      <c r="BI969" s="20">
        <v>92</v>
      </c>
      <c r="BJ969" s="20">
        <v>2</v>
      </c>
      <c r="BK969" s="20">
        <v>324</v>
      </c>
      <c r="BL969" s="20">
        <v>720</v>
      </c>
      <c r="BM969" s="20">
        <v>561</v>
      </c>
      <c r="BN969" s="20">
        <v>78</v>
      </c>
      <c r="BO969" s="20">
        <v>34</v>
      </c>
      <c r="BP969" s="20"/>
      <c r="BQ969" s="20"/>
      <c r="BR969" s="20"/>
      <c r="BS969" s="20"/>
      <c r="BT969" s="20"/>
      <c r="BU969" s="20"/>
      <c r="BV969" s="20"/>
    </row>
    <row r="970" spans="1:74" x14ac:dyDescent="0.25">
      <c r="A970" s="20" t="s">
        <v>449</v>
      </c>
      <c r="B970" s="20" t="s">
        <v>552</v>
      </c>
      <c r="C970" s="20" t="s">
        <v>567</v>
      </c>
      <c r="D970" s="1">
        <v>44521</v>
      </c>
      <c r="E970">
        <v>113</v>
      </c>
      <c r="F970">
        <v>5</v>
      </c>
      <c r="G970">
        <v>2</v>
      </c>
      <c r="H970">
        <v>0</v>
      </c>
      <c r="I970">
        <v>0</v>
      </c>
      <c r="J970">
        <v>56</v>
      </c>
      <c r="K970">
        <v>3</v>
      </c>
      <c r="L970">
        <v>14</v>
      </c>
      <c r="M970">
        <v>0</v>
      </c>
      <c r="N970">
        <v>2</v>
      </c>
      <c r="O970">
        <v>2</v>
      </c>
      <c r="P970">
        <v>0</v>
      </c>
      <c r="Q970">
        <v>0</v>
      </c>
      <c r="R970">
        <v>422</v>
      </c>
      <c r="S970">
        <v>208</v>
      </c>
      <c r="T970">
        <v>22</v>
      </c>
      <c r="U970">
        <v>68</v>
      </c>
      <c r="V970">
        <v>1</v>
      </c>
      <c r="W970">
        <v>1024</v>
      </c>
      <c r="X970">
        <v>253</v>
      </c>
      <c r="Y970">
        <v>55</v>
      </c>
      <c r="Z970">
        <v>179</v>
      </c>
      <c r="AA970">
        <v>14</v>
      </c>
      <c r="AB970">
        <v>804</v>
      </c>
      <c r="AC970">
        <v>104</v>
      </c>
      <c r="AD970">
        <v>26</v>
      </c>
      <c r="AE970">
        <v>181</v>
      </c>
      <c r="AF970">
        <v>6</v>
      </c>
      <c r="AG970">
        <v>124</v>
      </c>
      <c r="AH970">
        <v>8</v>
      </c>
      <c r="AI970">
        <v>2</v>
      </c>
      <c r="AJ970">
        <v>29</v>
      </c>
      <c r="AK970">
        <v>6</v>
      </c>
      <c r="AL970">
        <v>42</v>
      </c>
      <c r="AM970">
        <v>10</v>
      </c>
      <c r="AN970">
        <v>2</v>
      </c>
      <c r="AO970">
        <v>4</v>
      </c>
      <c r="AP970">
        <v>1</v>
      </c>
      <c r="AQ970">
        <v>0</v>
      </c>
      <c r="AR970">
        <v>1</v>
      </c>
      <c r="AS970">
        <v>0</v>
      </c>
      <c r="AT970">
        <v>0</v>
      </c>
      <c r="AU970">
        <v>0</v>
      </c>
      <c r="AV970">
        <v>0</v>
      </c>
      <c r="AW970">
        <v>0</v>
      </c>
      <c r="AX970">
        <v>0</v>
      </c>
      <c r="AY970">
        <v>0</v>
      </c>
      <c r="AZ970">
        <v>0</v>
      </c>
      <c r="BA970">
        <v>0</v>
      </c>
      <c r="BB970">
        <v>0</v>
      </c>
      <c r="BC970">
        <v>0</v>
      </c>
      <c r="BD970">
        <v>0</v>
      </c>
      <c r="BE970">
        <v>0</v>
      </c>
      <c r="BF970">
        <v>0</v>
      </c>
      <c r="BG970" s="20">
        <v>4</v>
      </c>
      <c r="BH970" s="20">
        <v>0</v>
      </c>
      <c r="BI970" s="20">
        <v>90</v>
      </c>
      <c r="BJ970" s="20">
        <v>2</v>
      </c>
      <c r="BK970" s="20">
        <v>324</v>
      </c>
      <c r="BL970" s="20">
        <v>721</v>
      </c>
      <c r="BM970" s="20">
        <v>560</v>
      </c>
      <c r="BN970" s="20">
        <v>79</v>
      </c>
      <c r="BO970" s="20">
        <v>34</v>
      </c>
      <c r="BP970" s="20"/>
      <c r="BQ970" s="20"/>
      <c r="BR970" s="20"/>
      <c r="BS970" s="20"/>
      <c r="BT970" s="20"/>
      <c r="BU970" s="20"/>
      <c r="BV970" s="20"/>
    </row>
    <row r="971" spans="1:74" x14ac:dyDescent="0.25">
      <c r="A971" s="20" t="s">
        <v>449</v>
      </c>
      <c r="B971" s="20" t="s">
        <v>552</v>
      </c>
      <c r="C971" s="20" t="s">
        <v>567</v>
      </c>
      <c r="D971" s="1">
        <v>44528</v>
      </c>
      <c r="E971">
        <v>112</v>
      </c>
      <c r="F971">
        <v>5</v>
      </c>
      <c r="G971">
        <v>2</v>
      </c>
      <c r="H971">
        <v>0</v>
      </c>
      <c r="I971">
        <v>0</v>
      </c>
      <c r="J971">
        <v>56</v>
      </c>
      <c r="K971">
        <v>3</v>
      </c>
      <c r="L971">
        <v>13</v>
      </c>
      <c r="M971">
        <v>0</v>
      </c>
      <c r="N971">
        <v>2</v>
      </c>
      <c r="O971">
        <v>2</v>
      </c>
      <c r="P971">
        <v>0</v>
      </c>
      <c r="Q971">
        <v>0</v>
      </c>
      <c r="R971">
        <v>419</v>
      </c>
      <c r="S971">
        <v>217</v>
      </c>
      <c r="T971">
        <v>22</v>
      </c>
      <c r="U971">
        <v>68</v>
      </c>
      <c r="V971">
        <v>1</v>
      </c>
      <c r="W971">
        <v>1025</v>
      </c>
      <c r="X971">
        <v>308</v>
      </c>
      <c r="Y971">
        <v>55</v>
      </c>
      <c r="Z971">
        <v>173</v>
      </c>
      <c r="AA971">
        <v>13</v>
      </c>
      <c r="AB971">
        <v>800</v>
      </c>
      <c r="AC971">
        <v>147</v>
      </c>
      <c r="AD971">
        <v>26</v>
      </c>
      <c r="AE971">
        <v>182</v>
      </c>
      <c r="AF971">
        <v>5</v>
      </c>
      <c r="AG971">
        <v>124</v>
      </c>
      <c r="AH971">
        <v>9</v>
      </c>
      <c r="AI971">
        <v>2</v>
      </c>
      <c r="AJ971">
        <v>27</v>
      </c>
      <c r="AK971">
        <v>6</v>
      </c>
      <c r="AL971">
        <v>41</v>
      </c>
      <c r="AM971">
        <v>10</v>
      </c>
      <c r="AN971">
        <v>2</v>
      </c>
      <c r="AO971">
        <v>4</v>
      </c>
      <c r="AP971">
        <v>1</v>
      </c>
      <c r="AQ971">
        <v>0</v>
      </c>
      <c r="AR971">
        <v>1</v>
      </c>
      <c r="AS971">
        <v>0</v>
      </c>
      <c r="AT971">
        <v>0</v>
      </c>
      <c r="AU971">
        <v>0</v>
      </c>
      <c r="AV971">
        <v>0</v>
      </c>
      <c r="AW971">
        <v>0</v>
      </c>
      <c r="AX971">
        <v>0</v>
      </c>
      <c r="AY971">
        <v>0</v>
      </c>
      <c r="AZ971">
        <v>0</v>
      </c>
      <c r="BA971">
        <v>0</v>
      </c>
      <c r="BB971">
        <v>0</v>
      </c>
      <c r="BC971">
        <v>0</v>
      </c>
      <c r="BD971">
        <v>0</v>
      </c>
      <c r="BE971">
        <v>0</v>
      </c>
      <c r="BF971">
        <v>0</v>
      </c>
      <c r="BG971" s="20">
        <v>4</v>
      </c>
      <c r="BH971" s="20">
        <v>0</v>
      </c>
      <c r="BI971" s="20">
        <v>89</v>
      </c>
      <c r="BJ971" s="20">
        <v>2</v>
      </c>
      <c r="BK971" s="20">
        <v>321</v>
      </c>
      <c r="BL971" s="20">
        <v>731</v>
      </c>
      <c r="BM971" s="20">
        <v>557</v>
      </c>
      <c r="BN971" s="20">
        <v>80</v>
      </c>
      <c r="BO971" s="20">
        <v>32</v>
      </c>
      <c r="BP971" s="20"/>
      <c r="BQ971" s="20"/>
      <c r="BR971" s="20"/>
      <c r="BS971" s="20"/>
      <c r="BT971" s="20"/>
      <c r="BU971" s="20"/>
      <c r="BV971" s="20"/>
    </row>
    <row r="972" spans="1:74" x14ac:dyDescent="0.25">
      <c r="A972" s="20" t="s">
        <v>449</v>
      </c>
      <c r="B972" s="20" t="s">
        <v>552</v>
      </c>
      <c r="C972" s="20" t="s">
        <v>567</v>
      </c>
      <c r="D972" s="1">
        <v>44535</v>
      </c>
      <c r="E972">
        <v>110</v>
      </c>
      <c r="F972">
        <v>5</v>
      </c>
      <c r="G972">
        <v>2</v>
      </c>
      <c r="H972">
        <v>0</v>
      </c>
      <c r="I972">
        <v>0</v>
      </c>
      <c r="J972">
        <v>57</v>
      </c>
      <c r="K972">
        <v>3</v>
      </c>
      <c r="L972">
        <v>13</v>
      </c>
      <c r="M972">
        <v>0</v>
      </c>
      <c r="N972">
        <v>2</v>
      </c>
      <c r="O972">
        <v>2</v>
      </c>
      <c r="P972">
        <v>0</v>
      </c>
      <c r="Q972">
        <v>0</v>
      </c>
      <c r="R972">
        <v>393</v>
      </c>
      <c r="S972">
        <v>204</v>
      </c>
      <c r="T972">
        <v>21</v>
      </c>
      <c r="U972">
        <v>67</v>
      </c>
      <c r="V972">
        <v>1</v>
      </c>
      <c r="W972">
        <v>983</v>
      </c>
      <c r="X972">
        <v>324</v>
      </c>
      <c r="Y972">
        <v>55</v>
      </c>
      <c r="Z972">
        <v>170</v>
      </c>
      <c r="AA972">
        <v>10</v>
      </c>
      <c r="AB972">
        <v>775</v>
      </c>
      <c r="AC972">
        <v>190</v>
      </c>
      <c r="AD972">
        <v>26</v>
      </c>
      <c r="AE972">
        <v>180</v>
      </c>
      <c r="AF972">
        <v>7</v>
      </c>
      <c r="AG972">
        <v>121</v>
      </c>
      <c r="AH972">
        <v>12</v>
      </c>
      <c r="AI972">
        <v>2</v>
      </c>
      <c r="AJ972">
        <v>27</v>
      </c>
      <c r="AK972">
        <v>6</v>
      </c>
      <c r="AL972">
        <v>38</v>
      </c>
      <c r="AM972">
        <v>13</v>
      </c>
      <c r="AN972">
        <v>2</v>
      </c>
      <c r="AO972">
        <v>4</v>
      </c>
      <c r="AP972">
        <v>1</v>
      </c>
      <c r="AQ972">
        <v>0</v>
      </c>
      <c r="AR972">
        <v>1</v>
      </c>
      <c r="AS972">
        <v>0</v>
      </c>
      <c r="AT972">
        <v>0</v>
      </c>
      <c r="AU972">
        <v>0</v>
      </c>
      <c r="AV972">
        <v>0</v>
      </c>
      <c r="AW972">
        <v>0</v>
      </c>
      <c r="AX972">
        <v>0</v>
      </c>
      <c r="AY972">
        <v>0</v>
      </c>
      <c r="AZ972">
        <v>0</v>
      </c>
      <c r="BA972">
        <v>0</v>
      </c>
      <c r="BB972">
        <v>0</v>
      </c>
      <c r="BC972">
        <v>0</v>
      </c>
      <c r="BD972">
        <v>0</v>
      </c>
      <c r="BE972">
        <v>0</v>
      </c>
      <c r="BF972">
        <v>0</v>
      </c>
      <c r="BG972" s="20">
        <v>4</v>
      </c>
      <c r="BH972" s="20">
        <v>0</v>
      </c>
      <c r="BI972" s="20">
        <v>88</v>
      </c>
      <c r="BJ972" s="20">
        <v>2</v>
      </c>
      <c r="BK972" s="20">
        <v>297</v>
      </c>
      <c r="BL972" s="20">
        <v>697</v>
      </c>
      <c r="BM972" s="20">
        <v>533</v>
      </c>
      <c r="BN972" s="20">
        <v>77</v>
      </c>
      <c r="BO972" s="20">
        <v>30</v>
      </c>
      <c r="BP972" s="20"/>
      <c r="BQ972" s="20"/>
      <c r="BR972" s="20"/>
      <c r="BS972" s="20"/>
      <c r="BT972" s="20"/>
      <c r="BU972" s="20"/>
      <c r="BV972" s="20"/>
    </row>
    <row r="973" spans="1:74" x14ac:dyDescent="0.25">
      <c r="A973" s="20" t="s">
        <v>449</v>
      </c>
      <c r="B973" s="20" t="s">
        <v>552</v>
      </c>
      <c r="C973" s="20" t="s">
        <v>567</v>
      </c>
      <c r="D973" s="1">
        <v>44542</v>
      </c>
      <c r="E973">
        <v>106</v>
      </c>
      <c r="F973">
        <v>5</v>
      </c>
      <c r="G973">
        <v>2</v>
      </c>
      <c r="H973">
        <v>0</v>
      </c>
      <c r="I973">
        <v>0</v>
      </c>
      <c r="J973">
        <v>55</v>
      </c>
      <c r="K973">
        <v>3</v>
      </c>
      <c r="L973">
        <v>12</v>
      </c>
      <c r="M973">
        <v>0</v>
      </c>
      <c r="N973">
        <v>2</v>
      </c>
      <c r="O973">
        <v>2</v>
      </c>
      <c r="P973">
        <v>0</v>
      </c>
      <c r="Q973">
        <v>0</v>
      </c>
      <c r="R973">
        <v>358</v>
      </c>
      <c r="S973">
        <v>187</v>
      </c>
      <c r="T973">
        <v>18</v>
      </c>
      <c r="U973">
        <v>65</v>
      </c>
      <c r="V973">
        <v>1</v>
      </c>
      <c r="W973">
        <v>936</v>
      </c>
      <c r="X973">
        <v>342</v>
      </c>
      <c r="Y973">
        <v>49</v>
      </c>
      <c r="Z973">
        <v>168</v>
      </c>
      <c r="AA973">
        <v>8</v>
      </c>
      <c r="AB973">
        <v>740</v>
      </c>
      <c r="AC973">
        <v>231</v>
      </c>
      <c r="AD973">
        <v>25</v>
      </c>
      <c r="AE973">
        <v>179</v>
      </c>
      <c r="AF973">
        <v>7</v>
      </c>
      <c r="AG973">
        <v>117</v>
      </c>
      <c r="AH973">
        <v>13</v>
      </c>
      <c r="AI973">
        <v>2</v>
      </c>
      <c r="AJ973">
        <v>27</v>
      </c>
      <c r="AK973">
        <v>6</v>
      </c>
      <c r="AL973">
        <v>37</v>
      </c>
      <c r="AM973">
        <v>14</v>
      </c>
      <c r="AN973">
        <v>2</v>
      </c>
      <c r="AO973">
        <v>4</v>
      </c>
      <c r="AP973">
        <v>1</v>
      </c>
      <c r="AQ973">
        <v>0</v>
      </c>
      <c r="AR973">
        <v>1</v>
      </c>
      <c r="AS973">
        <v>0</v>
      </c>
      <c r="AT973">
        <v>0</v>
      </c>
      <c r="AU973">
        <v>0</v>
      </c>
      <c r="AV973">
        <v>0</v>
      </c>
      <c r="AW973">
        <v>0</v>
      </c>
      <c r="AX973">
        <v>0</v>
      </c>
      <c r="AY973">
        <v>0</v>
      </c>
      <c r="AZ973">
        <v>0</v>
      </c>
      <c r="BA973">
        <v>0</v>
      </c>
      <c r="BB973">
        <v>0</v>
      </c>
      <c r="BC973">
        <v>0</v>
      </c>
      <c r="BD973">
        <v>0</v>
      </c>
      <c r="BE973">
        <v>0</v>
      </c>
      <c r="BF973">
        <v>0</v>
      </c>
      <c r="BG973" s="20">
        <v>4</v>
      </c>
      <c r="BH973" s="20">
        <v>0</v>
      </c>
      <c r="BI973" s="20">
        <v>86</v>
      </c>
      <c r="BJ973" s="20">
        <v>2</v>
      </c>
      <c r="BK973" s="20">
        <v>266</v>
      </c>
      <c r="BL973" s="20">
        <v>662</v>
      </c>
      <c r="BM973" s="20">
        <v>502</v>
      </c>
      <c r="BN973" s="20">
        <v>74</v>
      </c>
      <c r="BO973" s="20">
        <v>29</v>
      </c>
      <c r="BP973" s="20"/>
      <c r="BQ973" s="20"/>
      <c r="BR973" s="20"/>
      <c r="BS973" s="20"/>
      <c r="BT973" s="20"/>
      <c r="BU973" s="20"/>
      <c r="BV973" s="20"/>
    </row>
    <row r="974" spans="1:74" x14ac:dyDescent="0.25">
      <c r="A974" s="20" t="s">
        <v>449</v>
      </c>
      <c r="B974" s="20" t="s">
        <v>552</v>
      </c>
      <c r="C974" s="20" t="s">
        <v>567</v>
      </c>
      <c r="D974" s="1">
        <v>44549</v>
      </c>
      <c r="E974">
        <v>104</v>
      </c>
      <c r="F974">
        <v>5</v>
      </c>
      <c r="G974">
        <v>2</v>
      </c>
      <c r="H974">
        <v>0</v>
      </c>
      <c r="I974">
        <v>0</v>
      </c>
      <c r="J974">
        <v>56</v>
      </c>
      <c r="K974">
        <v>3</v>
      </c>
      <c r="L974">
        <v>11</v>
      </c>
      <c r="M974">
        <v>0</v>
      </c>
      <c r="N974">
        <v>2</v>
      </c>
      <c r="O974">
        <v>2</v>
      </c>
      <c r="P974">
        <v>0</v>
      </c>
      <c r="Q974">
        <v>0</v>
      </c>
      <c r="R974">
        <v>341</v>
      </c>
      <c r="S974">
        <v>179</v>
      </c>
      <c r="T974">
        <v>18</v>
      </c>
      <c r="U974">
        <v>64</v>
      </c>
      <c r="V974">
        <v>1</v>
      </c>
      <c r="W974">
        <v>895</v>
      </c>
      <c r="X974">
        <v>364</v>
      </c>
      <c r="Y974">
        <v>45</v>
      </c>
      <c r="Z974">
        <v>161</v>
      </c>
      <c r="AA974">
        <v>8</v>
      </c>
      <c r="AB974">
        <v>717</v>
      </c>
      <c r="AC974">
        <v>269</v>
      </c>
      <c r="AD974">
        <v>23</v>
      </c>
      <c r="AE974">
        <v>176</v>
      </c>
      <c r="AF974">
        <v>7</v>
      </c>
      <c r="AG974">
        <v>115</v>
      </c>
      <c r="AH974">
        <v>26</v>
      </c>
      <c r="AI974">
        <v>2</v>
      </c>
      <c r="AJ974">
        <v>26</v>
      </c>
      <c r="AK974">
        <v>6</v>
      </c>
      <c r="AL974">
        <v>35</v>
      </c>
      <c r="AM974">
        <v>13</v>
      </c>
      <c r="AN974">
        <v>2</v>
      </c>
      <c r="AO974">
        <v>4</v>
      </c>
      <c r="AP974">
        <v>1</v>
      </c>
      <c r="AQ974">
        <v>0</v>
      </c>
      <c r="AR974">
        <v>1</v>
      </c>
      <c r="AS974">
        <v>0</v>
      </c>
      <c r="AT974">
        <v>0</v>
      </c>
      <c r="AU974">
        <v>0</v>
      </c>
      <c r="AV974">
        <v>0</v>
      </c>
      <c r="AW974">
        <v>0</v>
      </c>
      <c r="AX974">
        <v>0</v>
      </c>
      <c r="AY974">
        <v>0</v>
      </c>
      <c r="AZ974">
        <v>0</v>
      </c>
      <c r="BA974">
        <v>0</v>
      </c>
      <c r="BB974">
        <v>0</v>
      </c>
      <c r="BC974">
        <v>0</v>
      </c>
      <c r="BD974">
        <v>0</v>
      </c>
      <c r="BE974">
        <v>0</v>
      </c>
      <c r="BF974">
        <v>0</v>
      </c>
      <c r="BG974" s="20">
        <v>4</v>
      </c>
      <c r="BH974" s="20">
        <v>0</v>
      </c>
      <c r="BI974" s="20">
        <v>85</v>
      </c>
      <c r="BJ974" s="20">
        <v>2</v>
      </c>
      <c r="BK974" s="20">
        <v>251</v>
      </c>
      <c r="BL974" s="20">
        <v>635</v>
      </c>
      <c r="BM974" s="20">
        <v>484</v>
      </c>
      <c r="BN974" s="20">
        <v>75</v>
      </c>
      <c r="BO974" s="20">
        <v>27</v>
      </c>
      <c r="BP974" s="20">
        <v>3879</v>
      </c>
      <c r="BQ974" s="20">
        <v>721</v>
      </c>
      <c r="BR974" s="20">
        <v>0</v>
      </c>
      <c r="BS974" s="20">
        <v>41</v>
      </c>
      <c r="BT974" s="20">
        <v>1362</v>
      </c>
      <c r="BU974" s="20">
        <v>231</v>
      </c>
      <c r="BV974" s="20">
        <v>2073</v>
      </c>
    </row>
    <row r="975" spans="1:74" x14ac:dyDescent="0.25">
      <c r="A975" s="20" t="s">
        <v>449</v>
      </c>
      <c r="B975" s="20" t="s">
        <v>552</v>
      </c>
      <c r="C975" s="20" t="s">
        <v>567</v>
      </c>
      <c r="D975" s="1">
        <v>44558</v>
      </c>
      <c r="E975">
        <v>97</v>
      </c>
      <c r="F975">
        <v>5</v>
      </c>
      <c r="G975">
        <v>2</v>
      </c>
      <c r="H975">
        <v>0</v>
      </c>
      <c r="I975">
        <v>0</v>
      </c>
      <c r="J975">
        <v>53</v>
      </c>
      <c r="K975">
        <v>3</v>
      </c>
      <c r="L975">
        <v>11</v>
      </c>
      <c r="M975">
        <v>0</v>
      </c>
      <c r="N975">
        <v>1</v>
      </c>
      <c r="O975">
        <v>1</v>
      </c>
      <c r="P975">
        <v>0</v>
      </c>
      <c r="Q975">
        <v>0</v>
      </c>
      <c r="R975">
        <v>301</v>
      </c>
      <c r="S975">
        <v>164</v>
      </c>
      <c r="T975">
        <v>17</v>
      </c>
      <c r="U975">
        <v>59</v>
      </c>
      <c r="V975">
        <v>1</v>
      </c>
      <c r="W975">
        <v>832</v>
      </c>
      <c r="X975">
        <v>362</v>
      </c>
      <c r="Y975">
        <v>44</v>
      </c>
      <c r="Z975">
        <v>152</v>
      </c>
      <c r="AA975">
        <v>7</v>
      </c>
      <c r="AB975">
        <v>671</v>
      </c>
      <c r="AC975">
        <v>289</v>
      </c>
      <c r="AD975">
        <v>22</v>
      </c>
      <c r="AE975">
        <v>171</v>
      </c>
      <c r="AF975">
        <v>7</v>
      </c>
      <c r="AG975">
        <v>110</v>
      </c>
      <c r="AH975">
        <v>30</v>
      </c>
      <c r="AI975">
        <v>2</v>
      </c>
      <c r="AJ975">
        <v>26</v>
      </c>
      <c r="AK975">
        <v>6</v>
      </c>
      <c r="AL975">
        <v>34</v>
      </c>
      <c r="AM975">
        <v>13</v>
      </c>
      <c r="AN975">
        <v>2</v>
      </c>
      <c r="AO975">
        <v>4</v>
      </c>
      <c r="AP975">
        <v>1</v>
      </c>
      <c r="AQ975">
        <v>0</v>
      </c>
      <c r="AR975">
        <v>1</v>
      </c>
      <c r="AS975">
        <v>0</v>
      </c>
      <c r="AT975">
        <v>0</v>
      </c>
      <c r="AU975">
        <v>0</v>
      </c>
      <c r="AV975">
        <v>0</v>
      </c>
      <c r="AW975">
        <v>0</v>
      </c>
      <c r="AX975">
        <v>0</v>
      </c>
      <c r="AY975">
        <v>0</v>
      </c>
      <c r="AZ975">
        <v>0</v>
      </c>
      <c r="BA975">
        <v>0</v>
      </c>
      <c r="BB975">
        <v>0</v>
      </c>
      <c r="BC975">
        <v>0</v>
      </c>
      <c r="BD975">
        <v>0</v>
      </c>
      <c r="BE975">
        <v>0</v>
      </c>
      <c r="BF975">
        <v>0</v>
      </c>
      <c r="BG975" s="20">
        <v>4</v>
      </c>
      <c r="BH975" s="20">
        <v>0</v>
      </c>
      <c r="BI975" s="20">
        <v>79</v>
      </c>
      <c r="BJ975" s="20">
        <v>1</v>
      </c>
      <c r="BK975" s="20">
        <v>218</v>
      </c>
      <c r="BL975" s="20">
        <v>584</v>
      </c>
      <c r="BM975" s="20">
        <v>448</v>
      </c>
      <c r="BN975" s="20">
        <v>72</v>
      </c>
      <c r="BO975" s="20">
        <v>26</v>
      </c>
      <c r="BP975" s="20">
        <v>3738</v>
      </c>
      <c r="BQ975" s="20">
        <v>932</v>
      </c>
      <c r="BR975" s="20">
        <v>0</v>
      </c>
      <c r="BS975" s="20">
        <v>39</v>
      </c>
      <c r="BT975" s="20">
        <v>1335</v>
      </c>
      <c r="BU975" s="20">
        <v>227</v>
      </c>
      <c r="BV975" s="20">
        <v>1980</v>
      </c>
    </row>
    <row r="976" spans="1:74" x14ac:dyDescent="0.25">
      <c r="A976" s="20" t="s">
        <v>449</v>
      </c>
      <c r="B976" s="20" t="s">
        <v>552</v>
      </c>
      <c r="C976" s="20" t="s">
        <v>567</v>
      </c>
      <c r="D976" s="1">
        <v>44564</v>
      </c>
      <c r="E976">
        <v>94</v>
      </c>
      <c r="F976">
        <v>4</v>
      </c>
      <c r="G976">
        <v>2</v>
      </c>
      <c r="H976">
        <v>0</v>
      </c>
      <c r="I976">
        <v>0</v>
      </c>
      <c r="J976">
        <v>54</v>
      </c>
      <c r="K976">
        <v>3</v>
      </c>
      <c r="L976">
        <v>11</v>
      </c>
      <c r="M976">
        <v>0</v>
      </c>
      <c r="N976">
        <v>1</v>
      </c>
      <c r="O976">
        <v>1</v>
      </c>
      <c r="P976">
        <v>0</v>
      </c>
      <c r="Q976">
        <v>0</v>
      </c>
      <c r="R976">
        <v>277</v>
      </c>
      <c r="S976">
        <v>145</v>
      </c>
      <c r="T976">
        <v>16</v>
      </c>
      <c r="U976">
        <v>58</v>
      </c>
      <c r="V976">
        <v>1</v>
      </c>
      <c r="W976">
        <v>803</v>
      </c>
      <c r="X976">
        <v>358</v>
      </c>
      <c r="Y976">
        <v>42</v>
      </c>
      <c r="Z976">
        <v>146</v>
      </c>
      <c r="AA976">
        <v>7</v>
      </c>
      <c r="AB976">
        <v>647</v>
      </c>
      <c r="AC976">
        <v>287</v>
      </c>
      <c r="AD976">
        <v>22</v>
      </c>
      <c r="AE976">
        <v>168</v>
      </c>
      <c r="AF976">
        <v>7</v>
      </c>
      <c r="AG976">
        <v>107</v>
      </c>
      <c r="AH976">
        <v>34</v>
      </c>
      <c r="AI976">
        <v>2</v>
      </c>
      <c r="AJ976">
        <v>23</v>
      </c>
      <c r="AK976">
        <v>6</v>
      </c>
      <c r="AL976">
        <v>31</v>
      </c>
      <c r="AM976">
        <v>15</v>
      </c>
      <c r="AN976">
        <v>2</v>
      </c>
      <c r="AO976">
        <v>4</v>
      </c>
      <c r="AP976">
        <v>1</v>
      </c>
      <c r="AQ976">
        <v>0</v>
      </c>
      <c r="AR976">
        <v>1</v>
      </c>
      <c r="AS976">
        <v>0</v>
      </c>
      <c r="AT976">
        <v>0</v>
      </c>
      <c r="AU976">
        <v>0</v>
      </c>
      <c r="AV976">
        <v>0</v>
      </c>
      <c r="AW976">
        <v>0</v>
      </c>
      <c r="AX976">
        <v>0</v>
      </c>
      <c r="AY976">
        <v>0</v>
      </c>
      <c r="AZ976">
        <v>0</v>
      </c>
      <c r="BA976">
        <v>0</v>
      </c>
      <c r="BB976">
        <v>0</v>
      </c>
      <c r="BC976">
        <v>0</v>
      </c>
      <c r="BD976">
        <v>0</v>
      </c>
      <c r="BE976">
        <v>0</v>
      </c>
      <c r="BF976">
        <v>0</v>
      </c>
      <c r="BG976" s="20">
        <v>3</v>
      </c>
      <c r="BH976" s="20">
        <v>0</v>
      </c>
      <c r="BI976" s="20">
        <v>77</v>
      </c>
      <c r="BJ976" s="20">
        <v>1</v>
      </c>
      <c r="BK976" s="20">
        <v>197</v>
      </c>
      <c r="BL976" s="20">
        <v>569</v>
      </c>
      <c r="BM976" s="20">
        <v>427</v>
      </c>
      <c r="BN976" s="20">
        <v>72</v>
      </c>
      <c r="BO976" s="20">
        <v>23</v>
      </c>
      <c r="BP976" s="20">
        <v>3631</v>
      </c>
      <c r="BQ976" s="20">
        <v>961</v>
      </c>
      <c r="BR976" s="20">
        <v>0</v>
      </c>
      <c r="BS976" s="20">
        <v>39</v>
      </c>
      <c r="BT976" s="20">
        <v>1312</v>
      </c>
      <c r="BU976" s="20">
        <v>213</v>
      </c>
      <c r="BV976" s="20">
        <v>1914</v>
      </c>
    </row>
    <row r="977" spans="1:74" x14ac:dyDescent="0.25">
      <c r="A977" s="20" t="s">
        <v>449</v>
      </c>
      <c r="B977" s="20" t="s">
        <v>552</v>
      </c>
      <c r="C977" s="20" t="s">
        <v>567</v>
      </c>
      <c r="D977" s="1">
        <v>44570</v>
      </c>
      <c r="E977">
        <v>92</v>
      </c>
      <c r="F977">
        <v>4</v>
      </c>
      <c r="G977">
        <v>2</v>
      </c>
      <c r="H977">
        <v>0</v>
      </c>
      <c r="I977">
        <v>0</v>
      </c>
      <c r="J977">
        <v>54</v>
      </c>
      <c r="K977">
        <v>2</v>
      </c>
      <c r="L977">
        <v>11</v>
      </c>
      <c r="M977">
        <v>0</v>
      </c>
      <c r="N977">
        <v>1</v>
      </c>
      <c r="O977">
        <v>1</v>
      </c>
      <c r="P977">
        <v>0</v>
      </c>
      <c r="Q977">
        <v>0</v>
      </c>
      <c r="R977">
        <v>261</v>
      </c>
      <c r="S977">
        <v>131</v>
      </c>
      <c r="T977">
        <v>16</v>
      </c>
      <c r="U977">
        <v>56</v>
      </c>
      <c r="V977">
        <v>1</v>
      </c>
      <c r="W977">
        <v>770</v>
      </c>
      <c r="X977">
        <v>347</v>
      </c>
      <c r="Y977">
        <v>42</v>
      </c>
      <c r="Z977">
        <v>142</v>
      </c>
      <c r="AA977">
        <v>6</v>
      </c>
      <c r="AB977">
        <v>626</v>
      </c>
      <c r="AC977">
        <v>282</v>
      </c>
      <c r="AD977">
        <v>21</v>
      </c>
      <c r="AE977">
        <v>164</v>
      </c>
      <c r="AF977">
        <v>7</v>
      </c>
      <c r="AG977">
        <v>105</v>
      </c>
      <c r="AH977">
        <v>35</v>
      </c>
      <c r="AI977">
        <v>2</v>
      </c>
      <c r="AJ977">
        <v>23</v>
      </c>
      <c r="AK977">
        <v>6</v>
      </c>
      <c r="AL977">
        <v>30</v>
      </c>
      <c r="AM977">
        <v>16</v>
      </c>
      <c r="AN977">
        <v>1</v>
      </c>
      <c r="AO977">
        <v>4</v>
      </c>
      <c r="AP977">
        <v>1</v>
      </c>
      <c r="AQ977">
        <v>0</v>
      </c>
      <c r="AR977">
        <v>1</v>
      </c>
      <c r="AS977">
        <v>0</v>
      </c>
      <c r="AT977">
        <v>0</v>
      </c>
      <c r="AU977">
        <v>0</v>
      </c>
      <c r="AV977">
        <v>0</v>
      </c>
      <c r="AW977">
        <v>0</v>
      </c>
      <c r="AX977">
        <v>0</v>
      </c>
      <c r="AY977">
        <v>0</v>
      </c>
      <c r="AZ977">
        <v>0</v>
      </c>
      <c r="BA977">
        <v>0</v>
      </c>
      <c r="BB977">
        <v>0</v>
      </c>
      <c r="BC977">
        <v>0</v>
      </c>
      <c r="BD977">
        <v>0</v>
      </c>
      <c r="BE977">
        <v>0</v>
      </c>
      <c r="BF977">
        <v>0</v>
      </c>
      <c r="BG977" s="20">
        <v>3</v>
      </c>
      <c r="BH977" s="20">
        <v>0</v>
      </c>
      <c r="BI977" s="20">
        <v>76</v>
      </c>
      <c r="BJ977" s="20">
        <v>1</v>
      </c>
      <c r="BK977" s="20">
        <v>183</v>
      </c>
      <c r="BL977" s="20">
        <v>544</v>
      </c>
      <c r="BM977" s="20">
        <v>411</v>
      </c>
      <c r="BN977" s="20">
        <v>71</v>
      </c>
      <c r="BO977" s="20">
        <v>23</v>
      </c>
      <c r="BP977" s="20">
        <v>3522</v>
      </c>
      <c r="BQ977" s="20">
        <v>990</v>
      </c>
      <c r="BR977" s="20">
        <v>0</v>
      </c>
      <c r="BS977" s="20">
        <v>38</v>
      </c>
      <c r="BT977" s="20">
        <v>1288</v>
      </c>
      <c r="BU977" s="20">
        <v>204</v>
      </c>
      <c r="BV977" s="20">
        <v>1845</v>
      </c>
    </row>
    <row r="978" spans="1:74" x14ac:dyDescent="0.25">
      <c r="A978" s="20" t="s">
        <v>449</v>
      </c>
      <c r="B978" s="20" t="s">
        <v>552</v>
      </c>
      <c r="C978" s="20" t="s">
        <v>567</v>
      </c>
      <c r="D978" s="1">
        <v>44577</v>
      </c>
      <c r="E978">
        <v>89</v>
      </c>
      <c r="F978">
        <v>3</v>
      </c>
      <c r="G978">
        <v>1</v>
      </c>
      <c r="H978">
        <v>0</v>
      </c>
      <c r="I978">
        <v>0</v>
      </c>
      <c r="J978">
        <v>52</v>
      </c>
      <c r="K978">
        <v>2</v>
      </c>
      <c r="L978">
        <v>11</v>
      </c>
      <c r="M978">
        <v>0</v>
      </c>
      <c r="N978">
        <v>1</v>
      </c>
      <c r="O978">
        <v>1</v>
      </c>
      <c r="P978">
        <v>0</v>
      </c>
      <c r="Q978">
        <v>0</v>
      </c>
      <c r="R978">
        <v>240</v>
      </c>
      <c r="S978">
        <v>115</v>
      </c>
      <c r="T978">
        <v>15</v>
      </c>
      <c r="U978">
        <v>54</v>
      </c>
      <c r="V978">
        <v>1</v>
      </c>
      <c r="W978">
        <v>724</v>
      </c>
      <c r="X978">
        <v>321</v>
      </c>
      <c r="Y978">
        <v>40</v>
      </c>
      <c r="Z978">
        <v>140</v>
      </c>
      <c r="AA978">
        <v>7</v>
      </c>
      <c r="AB978">
        <v>596</v>
      </c>
      <c r="AC978">
        <v>274</v>
      </c>
      <c r="AD978">
        <v>20</v>
      </c>
      <c r="AE978">
        <v>164</v>
      </c>
      <c r="AF978">
        <v>3</v>
      </c>
      <c r="AG978">
        <v>102</v>
      </c>
      <c r="AH978">
        <v>36</v>
      </c>
      <c r="AI978">
        <v>2</v>
      </c>
      <c r="AJ978">
        <v>23</v>
      </c>
      <c r="AK978">
        <v>6</v>
      </c>
      <c r="AL978">
        <v>28</v>
      </c>
      <c r="AM978">
        <v>15</v>
      </c>
      <c r="AN978">
        <v>1</v>
      </c>
      <c r="AO978">
        <v>4</v>
      </c>
      <c r="AP978">
        <v>1</v>
      </c>
      <c r="AQ978">
        <v>0</v>
      </c>
      <c r="AR978">
        <v>1</v>
      </c>
      <c r="AS978">
        <v>0</v>
      </c>
      <c r="AT978">
        <v>0</v>
      </c>
      <c r="AU978">
        <v>0</v>
      </c>
      <c r="AV978">
        <v>0</v>
      </c>
      <c r="AW978">
        <v>0</v>
      </c>
      <c r="AX978">
        <v>0</v>
      </c>
      <c r="AY978">
        <v>0</v>
      </c>
      <c r="AZ978">
        <v>0</v>
      </c>
      <c r="BA978">
        <v>0</v>
      </c>
      <c r="BB978">
        <v>0</v>
      </c>
      <c r="BC978">
        <v>0</v>
      </c>
      <c r="BD978">
        <v>0</v>
      </c>
      <c r="BE978">
        <v>0</v>
      </c>
      <c r="BF978">
        <v>0</v>
      </c>
      <c r="BG978" s="20">
        <v>2</v>
      </c>
      <c r="BH978" s="20">
        <v>0</v>
      </c>
      <c r="BI978" s="20">
        <v>73</v>
      </c>
      <c r="BJ978" s="20">
        <v>1</v>
      </c>
      <c r="BK978" s="20">
        <v>165</v>
      </c>
      <c r="BL978" s="20">
        <v>502</v>
      </c>
      <c r="BM978" s="20">
        <v>387</v>
      </c>
      <c r="BN978" s="20">
        <v>69</v>
      </c>
      <c r="BO978" s="20">
        <v>21</v>
      </c>
      <c r="BP978" s="20">
        <v>3396</v>
      </c>
      <c r="BQ978" s="20">
        <v>1002</v>
      </c>
      <c r="BR978" s="20">
        <v>0</v>
      </c>
      <c r="BS978" s="20">
        <v>37</v>
      </c>
      <c r="BT978" s="20">
        <v>1264</v>
      </c>
      <c r="BU978" s="20">
        <v>185</v>
      </c>
      <c r="BV978" s="20">
        <v>1773</v>
      </c>
    </row>
    <row r="979" spans="1:74" x14ac:dyDescent="0.25">
      <c r="A979" s="20" t="s">
        <v>449</v>
      </c>
      <c r="B979" s="20" t="s">
        <v>552</v>
      </c>
      <c r="C979" s="20" t="s">
        <v>567</v>
      </c>
      <c r="D979" s="1">
        <v>44584</v>
      </c>
      <c r="E979">
        <v>79</v>
      </c>
      <c r="F979">
        <v>2</v>
      </c>
      <c r="G979">
        <v>0</v>
      </c>
      <c r="H979">
        <v>0</v>
      </c>
      <c r="I979">
        <v>0</v>
      </c>
      <c r="J979">
        <v>46</v>
      </c>
      <c r="K979">
        <v>2</v>
      </c>
      <c r="L979">
        <v>11</v>
      </c>
      <c r="M979">
        <v>0</v>
      </c>
      <c r="N979">
        <v>1</v>
      </c>
      <c r="O979">
        <v>1</v>
      </c>
      <c r="P979">
        <v>0</v>
      </c>
      <c r="Q979">
        <v>0</v>
      </c>
      <c r="R979">
        <v>207</v>
      </c>
      <c r="S979">
        <v>97</v>
      </c>
      <c r="T979">
        <v>15</v>
      </c>
      <c r="U979">
        <v>49</v>
      </c>
      <c r="V979">
        <v>1</v>
      </c>
      <c r="W979">
        <v>630</v>
      </c>
      <c r="X979">
        <v>271</v>
      </c>
      <c r="Y979">
        <v>35</v>
      </c>
      <c r="Z979">
        <v>129</v>
      </c>
      <c r="AA979">
        <v>8</v>
      </c>
      <c r="AB979">
        <v>549</v>
      </c>
      <c r="AC979">
        <v>241</v>
      </c>
      <c r="AD979">
        <v>21</v>
      </c>
      <c r="AE979">
        <v>161</v>
      </c>
      <c r="AF979">
        <v>4</v>
      </c>
      <c r="AG979">
        <v>89</v>
      </c>
      <c r="AH979">
        <v>33</v>
      </c>
      <c r="AI979">
        <v>2</v>
      </c>
      <c r="AJ979">
        <v>19</v>
      </c>
      <c r="AK979">
        <v>6</v>
      </c>
      <c r="AL979">
        <v>21</v>
      </c>
      <c r="AM979">
        <v>9</v>
      </c>
      <c r="AN979">
        <v>1</v>
      </c>
      <c r="AO979">
        <v>4</v>
      </c>
      <c r="AP979">
        <v>1</v>
      </c>
      <c r="AQ979">
        <v>0</v>
      </c>
      <c r="AR979">
        <v>1</v>
      </c>
      <c r="AS979">
        <v>0</v>
      </c>
      <c r="AT979">
        <v>0</v>
      </c>
      <c r="AU979">
        <v>0</v>
      </c>
      <c r="AV979">
        <v>0</v>
      </c>
      <c r="AW979">
        <v>0</v>
      </c>
      <c r="AX979">
        <v>0</v>
      </c>
      <c r="AY979">
        <v>0</v>
      </c>
      <c r="AZ979">
        <v>0</v>
      </c>
      <c r="BA979">
        <v>0</v>
      </c>
      <c r="BB979">
        <v>0</v>
      </c>
      <c r="BC979">
        <v>0</v>
      </c>
      <c r="BD979">
        <v>0</v>
      </c>
      <c r="BE979">
        <v>0</v>
      </c>
      <c r="BF979">
        <v>0</v>
      </c>
      <c r="BG979" s="20">
        <v>1</v>
      </c>
      <c r="BH979" s="20">
        <v>0</v>
      </c>
      <c r="BI979" s="20">
        <v>63</v>
      </c>
      <c r="BJ979" s="20">
        <v>1</v>
      </c>
      <c r="BK979" s="20">
        <v>137</v>
      </c>
      <c r="BL979" s="20">
        <v>430</v>
      </c>
      <c r="BM979" s="20">
        <v>343</v>
      </c>
      <c r="BN979" s="20">
        <v>60</v>
      </c>
      <c r="BO979" s="20">
        <v>14</v>
      </c>
      <c r="BP979" s="20">
        <v>3139</v>
      </c>
      <c r="BQ979" s="20">
        <v>918</v>
      </c>
      <c r="BR979" s="20">
        <v>0</v>
      </c>
      <c r="BS979" s="20">
        <v>38</v>
      </c>
      <c r="BT979" s="20">
        <v>1213</v>
      </c>
      <c r="BU979" s="20">
        <v>174</v>
      </c>
      <c r="BV979" s="20">
        <v>1586</v>
      </c>
    </row>
    <row r="980" spans="1:74" x14ac:dyDescent="0.25">
      <c r="A980" s="20" t="s">
        <v>449</v>
      </c>
      <c r="B980" s="20" t="s">
        <v>552</v>
      </c>
      <c r="C980" s="20" t="s">
        <v>567</v>
      </c>
      <c r="D980" s="1">
        <v>44591</v>
      </c>
      <c r="E980">
        <v>71</v>
      </c>
      <c r="F980">
        <v>2</v>
      </c>
      <c r="G980">
        <v>0</v>
      </c>
      <c r="H980">
        <v>0</v>
      </c>
      <c r="I980">
        <v>0</v>
      </c>
      <c r="J980">
        <v>40</v>
      </c>
      <c r="K980">
        <v>1</v>
      </c>
      <c r="L980">
        <v>11</v>
      </c>
      <c r="M980">
        <v>0</v>
      </c>
      <c r="N980">
        <v>1</v>
      </c>
      <c r="O980">
        <v>1</v>
      </c>
      <c r="P980">
        <v>0</v>
      </c>
      <c r="Q980">
        <v>0</v>
      </c>
      <c r="R980">
        <v>181</v>
      </c>
      <c r="S980">
        <v>78</v>
      </c>
      <c r="T980">
        <v>13</v>
      </c>
      <c r="U980">
        <v>48</v>
      </c>
      <c r="V980">
        <v>0</v>
      </c>
      <c r="W980">
        <v>589</v>
      </c>
      <c r="X980">
        <v>252</v>
      </c>
      <c r="Y980">
        <v>32</v>
      </c>
      <c r="Z980">
        <v>124</v>
      </c>
      <c r="AA980">
        <v>8</v>
      </c>
      <c r="AB980">
        <v>517</v>
      </c>
      <c r="AC980">
        <v>222</v>
      </c>
      <c r="AD980">
        <v>19</v>
      </c>
      <c r="AE980">
        <v>158</v>
      </c>
      <c r="AF980">
        <v>4</v>
      </c>
      <c r="AG980">
        <v>81</v>
      </c>
      <c r="AH980">
        <v>29</v>
      </c>
      <c r="AI980">
        <v>1</v>
      </c>
      <c r="AJ980">
        <v>18</v>
      </c>
      <c r="AK980">
        <v>6</v>
      </c>
      <c r="AL980">
        <v>19</v>
      </c>
      <c r="AM980">
        <v>8</v>
      </c>
      <c r="AN980">
        <v>1</v>
      </c>
      <c r="AO980">
        <v>4</v>
      </c>
      <c r="AP980">
        <v>1</v>
      </c>
      <c r="AQ980">
        <v>0</v>
      </c>
      <c r="AR980">
        <v>1</v>
      </c>
      <c r="AS980">
        <v>0</v>
      </c>
      <c r="AT980">
        <v>0</v>
      </c>
      <c r="AU980">
        <v>0</v>
      </c>
      <c r="AV980">
        <v>0</v>
      </c>
      <c r="AW980">
        <v>0</v>
      </c>
      <c r="AX980">
        <v>0</v>
      </c>
      <c r="AY980">
        <v>0</v>
      </c>
      <c r="AZ980">
        <v>0</v>
      </c>
      <c r="BA980">
        <v>0</v>
      </c>
      <c r="BB980">
        <v>0</v>
      </c>
      <c r="BC980">
        <v>0</v>
      </c>
      <c r="BD980">
        <v>0</v>
      </c>
      <c r="BE980">
        <v>0</v>
      </c>
      <c r="BF980">
        <v>0</v>
      </c>
      <c r="BG980" s="20">
        <v>1</v>
      </c>
      <c r="BH980" s="20">
        <v>0</v>
      </c>
      <c r="BI980" s="20">
        <v>56</v>
      </c>
      <c r="BJ980" s="20">
        <v>1</v>
      </c>
      <c r="BK980" s="20">
        <v>115</v>
      </c>
      <c r="BL980" s="20">
        <v>397</v>
      </c>
      <c r="BM980" s="20">
        <v>315</v>
      </c>
      <c r="BN980" s="20">
        <v>54</v>
      </c>
      <c r="BO980" s="20">
        <v>12</v>
      </c>
      <c r="BP980" s="20">
        <v>2979</v>
      </c>
      <c r="BQ980" s="20">
        <v>858</v>
      </c>
      <c r="BR980" s="20">
        <v>0</v>
      </c>
      <c r="BS980" s="20">
        <v>35</v>
      </c>
      <c r="BT980" s="20">
        <v>1173</v>
      </c>
      <c r="BU980" s="20">
        <v>172</v>
      </c>
      <c r="BV980" s="20">
        <v>1473</v>
      </c>
    </row>
    <row r="981" spans="1:74" x14ac:dyDescent="0.25">
      <c r="A981" s="20" t="s">
        <v>449</v>
      </c>
      <c r="B981" s="20" t="s">
        <v>552</v>
      </c>
      <c r="C981" s="20" t="s">
        <v>567</v>
      </c>
      <c r="D981" s="1">
        <v>44599</v>
      </c>
      <c r="E981">
        <v>68</v>
      </c>
      <c r="F981">
        <v>2</v>
      </c>
      <c r="G981">
        <v>0</v>
      </c>
      <c r="H981">
        <v>0</v>
      </c>
      <c r="I981">
        <v>0</v>
      </c>
      <c r="J981">
        <v>39</v>
      </c>
      <c r="K981">
        <v>1</v>
      </c>
      <c r="L981">
        <v>11</v>
      </c>
      <c r="M981">
        <v>0</v>
      </c>
      <c r="N981">
        <v>1</v>
      </c>
      <c r="O981">
        <v>1</v>
      </c>
      <c r="P981">
        <v>0</v>
      </c>
      <c r="Q981">
        <v>0</v>
      </c>
      <c r="R981">
        <v>171</v>
      </c>
      <c r="S981">
        <v>75</v>
      </c>
      <c r="T981">
        <v>12</v>
      </c>
      <c r="U981">
        <v>44</v>
      </c>
      <c r="V981">
        <v>0</v>
      </c>
      <c r="W981">
        <v>554</v>
      </c>
      <c r="X981">
        <v>236</v>
      </c>
      <c r="Y981">
        <v>32</v>
      </c>
      <c r="Z981">
        <v>123</v>
      </c>
      <c r="AA981">
        <v>7</v>
      </c>
      <c r="AB981">
        <v>489</v>
      </c>
      <c r="AC981">
        <v>210</v>
      </c>
      <c r="AD981">
        <v>17</v>
      </c>
      <c r="AE981">
        <v>153</v>
      </c>
      <c r="AF981">
        <v>3</v>
      </c>
      <c r="AG981">
        <v>77</v>
      </c>
      <c r="AH981">
        <v>27</v>
      </c>
      <c r="AI981">
        <v>1</v>
      </c>
      <c r="AJ981">
        <v>17</v>
      </c>
      <c r="AK981">
        <v>6</v>
      </c>
      <c r="AL981">
        <v>18</v>
      </c>
      <c r="AM981">
        <v>7</v>
      </c>
      <c r="AN981">
        <v>1</v>
      </c>
      <c r="AO981">
        <v>4</v>
      </c>
      <c r="AP981">
        <v>1</v>
      </c>
      <c r="AQ981">
        <v>0</v>
      </c>
      <c r="AR981">
        <v>1</v>
      </c>
      <c r="AS981">
        <v>0</v>
      </c>
      <c r="AT981">
        <v>0</v>
      </c>
      <c r="AU981">
        <v>0</v>
      </c>
      <c r="AV981">
        <v>0</v>
      </c>
      <c r="AW981">
        <v>0</v>
      </c>
      <c r="AX981">
        <v>0</v>
      </c>
      <c r="AY981">
        <v>0</v>
      </c>
      <c r="AZ981">
        <v>0</v>
      </c>
      <c r="BA981">
        <v>0</v>
      </c>
      <c r="BB981">
        <v>0</v>
      </c>
      <c r="BC981">
        <v>0</v>
      </c>
      <c r="BD981">
        <v>0</v>
      </c>
      <c r="BE981">
        <v>0</v>
      </c>
      <c r="BF981">
        <v>0</v>
      </c>
      <c r="BG981" s="20">
        <v>1</v>
      </c>
      <c r="BH981" s="20">
        <v>0</v>
      </c>
      <c r="BI981" s="20">
        <v>53</v>
      </c>
      <c r="BJ981" s="20">
        <v>1</v>
      </c>
      <c r="BK981" s="20">
        <v>110</v>
      </c>
      <c r="BL981" s="20">
        <v>364</v>
      </c>
      <c r="BM981" s="20">
        <v>298</v>
      </c>
      <c r="BN981" s="20">
        <v>52</v>
      </c>
      <c r="BO981" s="20">
        <v>12</v>
      </c>
      <c r="BP981" s="20">
        <v>2882</v>
      </c>
      <c r="BQ981" s="20">
        <v>838</v>
      </c>
      <c r="BR981" s="20">
        <v>0</v>
      </c>
      <c r="BS981" s="20">
        <v>32</v>
      </c>
      <c r="BT981" s="20">
        <v>1149</v>
      </c>
      <c r="BU981" s="20">
        <v>168</v>
      </c>
      <c r="BV981" s="20">
        <v>1417</v>
      </c>
    </row>
    <row r="982" spans="1:74" x14ac:dyDescent="0.25">
      <c r="A982" s="20" t="s">
        <v>449</v>
      </c>
      <c r="B982" s="20" t="s">
        <v>552</v>
      </c>
      <c r="C982" s="20" t="s">
        <v>567</v>
      </c>
      <c r="D982" s="1">
        <v>44606</v>
      </c>
      <c r="E982">
        <v>60</v>
      </c>
      <c r="F982">
        <v>2</v>
      </c>
      <c r="G982">
        <v>0</v>
      </c>
      <c r="H982">
        <v>0</v>
      </c>
      <c r="I982">
        <v>0</v>
      </c>
      <c r="J982">
        <v>31</v>
      </c>
      <c r="K982">
        <v>1</v>
      </c>
      <c r="L982">
        <v>11</v>
      </c>
      <c r="M982">
        <v>0</v>
      </c>
      <c r="N982">
        <v>0</v>
      </c>
      <c r="O982">
        <v>0</v>
      </c>
      <c r="P982">
        <v>0</v>
      </c>
      <c r="Q982">
        <v>0</v>
      </c>
      <c r="R982">
        <v>158</v>
      </c>
      <c r="S982">
        <v>67</v>
      </c>
      <c r="T982">
        <v>11</v>
      </c>
      <c r="U982">
        <v>42</v>
      </c>
      <c r="V982">
        <v>0</v>
      </c>
      <c r="W982">
        <v>494</v>
      </c>
      <c r="X982">
        <v>207</v>
      </c>
      <c r="Y982">
        <v>28</v>
      </c>
      <c r="Z982">
        <v>115</v>
      </c>
      <c r="AA982">
        <v>6</v>
      </c>
      <c r="AB982">
        <v>448</v>
      </c>
      <c r="AC982">
        <v>190</v>
      </c>
      <c r="AD982">
        <v>15</v>
      </c>
      <c r="AE982">
        <v>142</v>
      </c>
      <c r="AF982">
        <v>1</v>
      </c>
      <c r="AG982">
        <v>74</v>
      </c>
      <c r="AH982">
        <v>27</v>
      </c>
      <c r="AI982">
        <v>0</v>
      </c>
      <c r="AJ982">
        <v>18</v>
      </c>
      <c r="AK982">
        <v>6</v>
      </c>
      <c r="AL982">
        <v>12</v>
      </c>
      <c r="AM982">
        <v>6</v>
      </c>
      <c r="AN982">
        <v>0</v>
      </c>
      <c r="AO982">
        <v>3</v>
      </c>
      <c r="AP982">
        <v>1</v>
      </c>
      <c r="AQ982">
        <v>0</v>
      </c>
      <c r="AR982">
        <v>1</v>
      </c>
      <c r="AS982">
        <v>0</v>
      </c>
      <c r="AT982">
        <v>0</v>
      </c>
      <c r="AU982">
        <v>0</v>
      </c>
      <c r="AV982">
        <v>0</v>
      </c>
      <c r="AW982">
        <v>0</v>
      </c>
      <c r="AX982">
        <v>0</v>
      </c>
      <c r="AY982">
        <v>0</v>
      </c>
      <c r="AZ982">
        <v>0</v>
      </c>
      <c r="BA982">
        <v>0</v>
      </c>
      <c r="BB982">
        <v>0</v>
      </c>
      <c r="BC982">
        <v>0</v>
      </c>
      <c r="BD982">
        <v>0</v>
      </c>
      <c r="BE982">
        <v>0</v>
      </c>
      <c r="BF982">
        <v>0</v>
      </c>
      <c r="BG982" s="20">
        <v>1</v>
      </c>
      <c r="BH982" s="20">
        <v>0</v>
      </c>
      <c r="BI982" s="20">
        <v>45</v>
      </c>
      <c r="BJ982" s="20">
        <v>0</v>
      </c>
      <c r="BK982" s="20">
        <v>100</v>
      </c>
      <c r="BL982" s="20">
        <v>319</v>
      </c>
      <c r="BM982" s="20">
        <v>271</v>
      </c>
      <c r="BN982" s="20">
        <v>49</v>
      </c>
      <c r="BO982" s="20">
        <v>8</v>
      </c>
      <c r="BP982" s="20">
        <v>2631</v>
      </c>
      <c r="BQ982" s="20">
        <v>780</v>
      </c>
      <c r="BR982" s="20">
        <v>0</v>
      </c>
      <c r="BS982" s="20">
        <v>29</v>
      </c>
      <c r="BT982" s="20">
        <v>1073</v>
      </c>
      <c r="BU982" s="20">
        <v>110</v>
      </c>
      <c r="BV982" s="20">
        <v>1309</v>
      </c>
    </row>
    <row r="983" spans="1:74" x14ac:dyDescent="0.25">
      <c r="A983" s="20" t="s">
        <v>449</v>
      </c>
      <c r="B983" s="20" t="s">
        <v>549</v>
      </c>
      <c r="C983" s="20" t="s">
        <v>568</v>
      </c>
      <c r="D983" s="1">
        <v>44493</v>
      </c>
      <c r="E983">
        <v>192</v>
      </c>
      <c r="F983">
        <v>3</v>
      </c>
      <c r="G983">
        <v>0</v>
      </c>
      <c r="H983">
        <v>0</v>
      </c>
      <c r="I983">
        <v>0</v>
      </c>
      <c r="J983">
        <v>45</v>
      </c>
      <c r="K983">
        <v>14</v>
      </c>
      <c r="L983">
        <v>29</v>
      </c>
      <c r="M983">
        <v>3</v>
      </c>
      <c r="N983">
        <v>5</v>
      </c>
      <c r="O983">
        <v>0</v>
      </c>
      <c r="P983">
        <v>1</v>
      </c>
      <c r="Q983">
        <v>0</v>
      </c>
      <c r="R983">
        <v>397</v>
      </c>
      <c r="S983">
        <v>0</v>
      </c>
      <c r="T983">
        <v>87</v>
      </c>
      <c r="U983">
        <v>36</v>
      </c>
      <c r="V983">
        <v>0</v>
      </c>
      <c r="W983">
        <v>1826</v>
      </c>
      <c r="X983">
        <v>0</v>
      </c>
      <c r="Y983">
        <v>47</v>
      </c>
      <c r="Z983">
        <v>376</v>
      </c>
      <c r="AA983">
        <v>10</v>
      </c>
      <c r="AB983">
        <v>1313</v>
      </c>
      <c r="AC983">
        <v>32</v>
      </c>
      <c r="AD983">
        <v>134</v>
      </c>
      <c r="AE983">
        <v>259</v>
      </c>
      <c r="AF983">
        <v>8</v>
      </c>
      <c r="AG983">
        <v>395</v>
      </c>
      <c r="AH983">
        <v>0</v>
      </c>
      <c r="AI983">
        <v>5</v>
      </c>
      <c r="AJ983">
        <v>98</v>
      </c>
      <c r="AK983">
        <v>9</v>
      </c>
      <c r="AL983">
        <v>84</v>
      </c>
      <c r="AM983">
        <v>0</v>
      </c>
      <c r="AN983">
        <v>5</v>
      </c>
      <c r="AO983">
        <v>3</v>
      </c>
      <c r="AP983">
        <v>0</v>
      </c>
      <c r="AQ983">
        <v>0</v>
      </c>
      <c r="AR983">
        <v>0</v>
      </c>
      <c r="AS983">
        <v>0</v>
      </c>
      <c r="AT983">
        <v>0</v>
      </c>
      <c r="AU983">
        <v>0</v>
      </c>
      <c r="AV983">
        <v>0</v>
      </c>
      <c r="AW983">
        <v>0</v>
      </c>
      <c r="AX983">
        <v>0</v>
      </c>
      <c r="AY983">
        <v>0</v>
      </c>
      <c r="AZ983">
        <v>0</v>
      </c>
      <c r="BA983">
        <v>0</v>
      </c>
      <c r="BB983">
        <v>42</v>
      </c>
      <c r="BC983">
        <v>214</v>
      </c>
      <c r="BD983">
        <v>0</v>
      </c>
      <c r="BE983">
        <v>22</v>
      </c>
      <c r="BF983">
        <v>14</v>
      </c>
      <c r="BG983" s="20"/>
      <c r="BH983" s="20"/>
      <c r="BI983" s="20"/>
      <c r="BJ983" s="20"/>
      <c r="BK983" s="20"/>
      <c r="BL983" s="20"/>
      <c r="BM983" s="20"/>
      <c r="BN983" s="20"/>
      <c r="BO983" s="20"/>
      <c r="BP983" s="20"/>
      <c r="BQ983" s="20"/>
      <c r="BR983" s="20"/>
      <c r="BS983" s="20"/>
      <c r="BT983" s="20"/>
      <c r="BU983" s="20"/>
      <c r="BV983" s="20"/>
    </row>
    <row r="984" spans="1:74" x14ac:dyDescent="0.25">
      <c r="A984" s="20" t="s">
        <v>449</v>
      </c>
      <c r="B984" s="20" t="s">
        <v>549</v>
      </c>
      <c r="C984" s="20" t="s">
        <v>568</v>
      </c>
      <c r="D984" s="1">
        <v>44500</v>
      </c>
      <c r="E984">
        <v>194</v>
      </c>
      <c r="F984">
        <v>3</v>
      </c>
      <c r="G984">
        <v>0</v>
      </c>
      <c r="H984">
        <v>0</v>
      </c>
      <c r="I984">
        <v>0</v>
      </c>
      <c r="J984">
        <v>49</v>
      </c>
      <c r="K984">
        <v>14</v>
      </c>
      <c r="L984">
        <v>30</v>
      </c>
      <c r="M984">
        <v>3</v>
      </c>
      <c r="N984">
        <v>5</v>
      </c>
      <c r="O984">
        <v>0</v>
      </c>
      <c r="P984">
        <v>1</v>
      </c>
      <c r="Q984">
        <v>0</v>
      </c>
      <c r="R984">
        <v>396</v>
      </c>
      <c r="S984">
        <v>0</v>
      </c>
      <c r="T984">
        <v>119</v>
      </c>
      <c r="U984">
        <v>34</v>
      </c>
      <c r="V984">
        <v>0</v>
      </c>
      <c r="W984">
        <v>1828</v>
      </c>
      <c r="X984">
        <v>0</v>
      </c>
      <c r="Y984">
        <v>78</v>
      </c>
      <c r="Z984">
        <v>373</v>
      </c>
      <c r="AA984">
        <v>11</v>
      </c>
      <c r="AB984">
        <v>1311</v>
      </c>
      <c r="AC984">
        <v>53</v>
      </c>
      <c r="AD984">
        <v>135</v>
      </c>
      <c r="AE984">
        <v>253</v>
      </c>
      <c r="AF984">
        <v>8</v>
      </c>
      <c r="AG984">
        <v>398</v>
      </c>
      <c r="AH984">
        <v>0</v>
      </c>
      <c r="AI984">
        <v>5</v>
      </c>
      <c r="AJ984">
        <v>101</v>
      </c>
      <c r="AK984">
        <v>9</v>
      </c>
      <c r="AL984">
        <v>84</v>
      </c>
      <c r="AM984">
        <v>0</v>
      </c>
      <c r="AN984">
        <v>7</v>
      </c>
      <c r="AO984">
        <v>3</v>
      </c>
      <c r="AP984">
        <v>0</v>
      </c>
      <c r="AQ984">
        <v>0</v>
      </c>
      <c r="AR984">
        <v>0</v>
      </c>
      <c r="AS984">
        <v>0</v>
      </c>
      <c r="AT984">
        <v>0</v>
      </c>
      <c r="AU984">
        <v>0</v>
      </c>
      <c r="AV984">
        <v>0</v>
      </c>
      <c r="AW984">
        <v>0</v>
      </c>
      <c r="AX984">
        <v>0</v>
      </c>
      <c r="AY984">
        <v>0</v>
      </c>
      <c r="AZ984">
        <v>0</v>
      </c>
      <c r="BA984">
        <v>0</v>
      </c>
      <c r="BB984">
        <v>42</v>
      </c>
      <c r="BC984">
        <v>214</v>
      </c>
      <c r="BD984">
        <v>0</v>
      </c>
      <c r="BE984">
        <v>22</v>
      </c>
      <c r="BF984">
        <v>14</v>
      </c>
      <c r="BG984" s="20"/>
      <c r="BH984" s="20"/>
      <c r="BI984" s="20"/>
      <c r="BJ984" s="20"/>
      <c r="BK984" s="20"/>
      <c r="BL984" s="20"/>
      <c r="BM984" s="20"/>
      <c r="BN984" s="20"/>
      <c r="BO984" s="20"/>
      <c r="BP984" s="20"/>
      <c r="BQ984" s="20"/>
      <c r="BR984" s="20"/>
      <c r="BS984" s="20"/>
      <c r="BT984" s="20"/>
      <c r="BU984" s="20"/>
      <c r="BV984" s="20"/>
    </row>
    <row r="985" spans="1:74" x14ac:dyDescent="0.25">
      <c r="A985" s="20" t="s">
        <v>449</v>
      </c>
      <c r="B985" s="20" t="s">
        <v>549</v>
      </c>
      <c r="C985" s="20" t="s">
        <v>568</v>
      </c>
      <c r="D985" s="1">
        <v>44507</v>
      </c>
      <c r="E985">
        <v>196</v>
      </c>
      <c r="F985">
        <v>4</v>
      </c>
      <c r="G985">
        <v>0</v>
      </c>
      <c r="H985">
        <v>0</v>
      </c>
      <c r="I985">
        <v>0</v>
      </c>
      <c r="J985">
        <v>53</v>
      </c>
      <c r="K985">
        <v>15</v>
      </c>
      <c r="L985">
        <v>28</v>
      </c>
      <c r="M985">
        <v>3</v>
      </c>
      <c r="N985">
        <v>5</v>
      </c>
      <c r="O985">
        <v>2</v>
      </c>
      <c r="P985">
        <v>0</v>
      </c>
      <c r="Q985">
        <v>0</v>
      </c>
      <c r="R985">
        <v>396</v>
      </c>
      <c r="S985">
        <v>157</v>
      </c>
      <c r="T985">
        <v>43</v>
      </c>
      <c r="U985">
        <v>34</v>
      </c>
      <c r="V985">
        <v>0</v>
      </c>
      <c r="W985">
        <v>1821</v>
      </c>
      <c r="X985">
        <v>112</v>
      </c>
      <c r="Y985">
        <v>213</v>
      </c>
      <c r="Z985">
        <v>363</v>
      </c>
      <c r="AA985">
        <v>11</v>
      </c>
      <c r="AB985">
        <v>1311</v>
      </c>
      <c r="AC985">
        <v>75</v>
      </c>
      <c r="AD985">
        <v>132</v>
      </c>
      <c r="AE985">
        <v>255</v>
      </c>
      <c r="AF985">
        <v>6</v>
      </c>
      <c r="AG985">
        <v>398</v>
      </c>
      <c r="AH985">
        <v>7</v>
      </c>
      <c r="AI985">
        <v>22</v>
      </c>
      <c r="AJ985">
        <v>98</v>
      </c>
      <c r="AK985">
        <v>10</v>
      </c>
      <c r="AL985">
        <v>85</v>
      </c>
      <c r="AM985">
        <v>9</v>
      </c>
      <c r="AN985">
        <v>14</v>
      </c>
      <c r="AO985">
        <v>3</v>
      </c>
      <c r="AP985">
        <v>0</v>
      </c>
      <c r="AQ985">
        <v>0</v>
      </c>
      <c r="AR985">
        <v>0</v>
      </c>
      <c r="AS985">
        <v>0</v>
      </c>
      <c r="AT985">
        <v>0</v>
      </c>
      <c r="AU985">
        <v>0</v>
      </c>
      <c r="AV985">
        <v>0</v>
      </c>
      <c r="AW985">
        <v>0</v>
      </c>
      <c r="AX985">
        <v>0</v>
      </c>
      <c r="AY985">
        <v>0</v>
      </c>
      <c r="AZ985">
        <v>0</v>
      </c>
      <c r="BA985">
        <v>0</v>
      </c>
      <c r="BB985">
        <v>0</v>
      </c>
      <c r="BC985">
        <v>0</v>
      </c>
      <c r="BD985">
        <v>0</v>
      </c>
      <c r="BE985">
        <v>0</v>
      </c>
      <c r="BF985">
        <v>0</v>
      </c>
      <c r="BG985" s="20">
        <v>4</v>
      </c>
      <c r="BH985" s="20">
        <v>0</v>
      </c>
      <c r="BI985" s="20">
        <v>145</v>
      </c>
      <c r="BJ985" s="20">
        <v>5</v>
      </c>
      <c r="BK985" s="20">
        <v>314</v>
      </c>
      <c r="BL985" s="20">
        <v>1160</v>
      </c>
      <c r="BM985" s="20">
        <v>865</v>
      </c>
      <c r="BN985" s="20">
        <v>250</v>
      </c>
      <c r="BO985" s="20">
        <v>67</v>
      </c>
      <c r="BP985" s="20"/>
      <c r="BQ985" s="20"/>
      <c r="BR985" s="20"/>
      <c r="BS985" s="20"/>
      <c r="BT985" s="20"/>
      <c r="BU985" s="20"/>
      <c r="BV985" s="20"/>
    </row>
    <row r="986" spans="1:74" x14ac:dyDescent="0.25">
      <c r="A986" s="20" t="s">
        <v>449</v>
      </c>
      <c r="B986" s="20" t="s">
        <v>549</v>
      </c>
      <c r="C986" s="20" t="s">
        <v>568</v>
      </c>
      <c r="D986" s="1">
        <v>44514</v>
      </c>
      <c r="E986">
        <v>197</v>
      </c>
      <c r="F986">
        <v>4</v>
      </c>
      <c r="G986">
        <v>0</v>
      </c>
      <c r="H986">
        <v>0</v>
      </c>
      <c r="I986">
        <v>0</v>
      </c>
      <c r="J986">
        <v>55</v>
      </c>
      <c r="K986">
        <v>15</v>
      </c>
      <c r="L986">
        <v>28</v>
      </c>
      <c r="M986">
        <v>3</v>
      </c>
      <c r="N986">
        <v>5</v>
      </c>
      <c r="O986">
        <v>2</v>
      </c>
      <c r="P986">
        <v>0</v>
      </c>
      <c r="Q986">
        <v>0</v>
      </c>
      <c r="R986">
        <v>396</v>
      </c>
      <c r="S986">
        <v>171</v>
      </c>
      <c r="T986">
        <v>43</v>
      </c>
      <c r="U986">
        <v>34</v>
      </c>
      <c r="V986">
        <v>0</v>
      </c>
      <c r="W986">
        <v>1825</v>
      </c>
      <c r="X986">
        <v>151</v>
      </c>
      <c r="Y986">
        <v>208</v>
      </c>
      <c r="Z986">
        <v>359</v>
      </c>
      <c r="AA986">
        <v>13</v>
      </c>
      <c r="AB986">
        <v>1315</v>
      </c>
      <c r="AC986">
        <v>86</v>
      </c>
      <c r="AD986">
        <v>130</v>
      </c>
      <c r="AE986">
        <v>253</v>
      </c>
      <c r="AF986">
        <v>8</v>
      </c>
      <c r="AG986">
        <v>402</v>
      </c>
      <c r="AH986">
        <v>12</v>
      </c>
      <c r="AI986">
        <v>22</v>
      </c>
      <c r="AJ986">
        <v>97</v>
      </c>
      <c r="AK986">
        <v>11</v>
      </c>
      <c r="AL986">
        <v>86</v>
      </c>
      <c r="AM986">
        <v>11</v>
      </c>
      <c r="AN986">
        <v>14</v>
      </c>
      <c r="AO986">
        <v>4</v>
      </c>
      <c r="AP986">
        <v>0</v>
      </c>
      <c r="AQ986">
        <v>0</v>
      </c>
      <c r="AR986">
        <v>0</v>
      </c>
      <c r="AS986">
        <v>0</v>
      </c>
      <c r="AT986">
        <v>0</v>
      </c>
      <c r="AU986">
        <v>0</v>
      </c>
      <c r="AV986">
        <v>0</v>
      </c>
      <c r="AW986">
        <v>0</v>
      </c>
      <c r="AX986">
        <v>0</v>
      </c>
      <c r="AY986">
        <v>0</v>
      </c>
      <c r="AZ986">
        <v>0</v>
      </c>
      <c r="BA986">
        <v>0</v>
      </c>
      <c r="BB986">
        <v>0</v>
      </c>
      <c r="BC986">
        <v>0</v>
      </c>
      <c r="BD986">
        <v>0</v>
      </c>
      <c r="BE986">
        <v>0</v>
      </c>
      <c r="BF986">
        <v>0</v>
      </c>
      <c r="BG986" s="20">
        <v>4</v>
      </c>
      <c r="BH986" s="20">
        <v>0</v>
      </c>
      <c r="BI986" s="20">
        <v>146</v>
      </c>
      <c r="BJ986" s="20">
        <v>5</v>
      </c>
      <c r="BK986" s="20">
        <v>314</v>
      </c>
      <c r="BL986" s="20">
        <v>1169</v>
      </c>
      <c r="BM986" s="20">
        <v>870</v>
      </c>
      <c r="BN986" s="20">
        <v>253</v>
      </c>
      <c r="BO986" s="20">
        <v>67</v>
      </c>
      <c r="BP986" s="20"/>
      <c r="BQ986" s="20"/>
      <c r="BR986" s="20"/>
      <c r="BS986" s="20"/>
      <c r="BT986" s="20"/>
      <c r="BU986" s="20"/>
      <c r="BV986" s="20"/>
    </row>
    <row r="987" spans="1:74" x14ac:dyDescent="0.25">
      <c r="A987" s="20" t="s">
        <v>449</v>
      </c>
      <c r="B987" s="20" t="s">
        <v>549</v>
      </c>
      <c r="C987" s="20" t="s">
        <v>568</v>
      </c>
      <c r="D987" s="1">
        <v>44521</v>
      </c>
      <c r="E987">
        <v>198</v>
      </c>
      <c r="F987">
        <v>4</v>
      </c>
      <c r="G987">
        <v>0</v>
      </c>
      <c r="H987">
        <v>0</v>
      </c>
      <c r="I987">
        <v>0</v>
      </c>
      <c r="J987">
        <v>60</v>
      </c>
      <c r="K987">
        <v>15</v>
      </c>
      <c r="L987">
        <v>28</v>
      </c>
      <c r="M987">
        <v>3</v>
      </c>
      <c r="N987">
        <v>5</v>
      </c>
      <c r="O987">
        <v>2</v>
      </c>
      <c r="P987">
        <v>0</v>
      </c>
      <c r="Q987">
        <v>0</v>
      </c>
      <c r="R987">
        <v>395</v>
      </c>
      <c r="S987">
        <v>182</v>
      </c>
      <c r="T987">
        <v>43</v>
      </c>
      <c r="U987">
        <v>34</v>
      </c>
      <c r="V987">
        <v>0</v>
      </c>
      <c r="W987">
        <v>1826</v>
      </c>
      <c r="X987">
        <v>192</v>
      </c>
      <c r="Y987">
        <v>205</v>
      </c>
      <c r="Z987">
        <v>358</v>
      </c>
      <c r="AA987">
        <v>14</v>
      </c>
      <c r="AB987">
        <v>1316</v>
      </c>
      <c r="AC987">
        <v>98</v>
      </c>
      <c r="AD987">
        <v>131</v>
      </c>
      <c r="AE987">
        <v>252</v>
      </c>
      <c r="AF987">
        <v>8</v>
      </c>
      <c r="AG987">
        <v>401</v>
      </c>
      <c r="AH987">
        <v>17</v>
      </c>
      <c r="AI987">
        <v>21</v>
      </c>
      <c r="AJ987">
        <v>95</v>
      </c>
      <c r="AK987">
        <v>11</v>
      </c>
      <c r="AL987">
        <v>86</v>
      </c>
      <c r="AM987">
        <v>11</v>
      </c>
      <c r="AN987">
        <v>14</v>
      </c>
      <c r="AO987">
        <v>4</v>
      </c>
      <c r="AP987">
        <v>0</v>
      </c>
      <c r="AQ987">
        <v>0</v>
      </c>
      <c r="AR987">
        <v>0</v>
      </c>
      <c r="AS987">
        <v>0</v>
      </c>
      <c r="AT987">
        <v>0</v>
      </c>
      <c r="AU987">
        <v>0</v>
      </c>
      <c r="AV987">
        <v>0</v>
      </c>
      <c r="AW987">
        <v>0</v>
      </c>
      <c r="AX987">
        <v>0</v>
      </c>
      <c r="AY987">
        <v>0</v>
      </c>
      <c r="AZ987">
        <v>0</v>
      </c>
      <c r="BA987">
        <v>0</v>
      </c>
      <c r="BB987">
        <v>0</v>
      </c>
      <c r="BC987">
        <v>0</v>
      </c>
      <c r="BD987">
        <v>0</v>
      </c>
      <c r="BE987">
        <v>0</v>
      </c>
      <c r="BF987">
        <v>0</v>
      </c>
      <c r="BG987" s="20">
        <v>4</v>
      </c>
      <c r="BH987" s="20">
        <v>0</v>
      </c>
      <c r="BI987" s="20">
        <v>148</v>
      </c>
      <c r="BJ987" s="20">
        <v>5</v>
      </c>
      <c r="BK987" s="20">
        <v>313</v>
      </c>
      <c r="BL987" s="20">
        <v>1169</v>
      </c>
      <c r="BM987" s="20">
        <v>872</v>
      </c>
      <c r="BN987" s="20">
        <v>257</v>
      </c>
      <c r="BO987" s="20">
        <v>67</v>
      </c>
      <c r="BP987" s="20"/>
      <c r="BQ987" s="20"/>
      <c r="BR987" s="20"/>
      <c r="BS987" s="20"/>
      <c r="BT987" s="20"/>
      <c r="BU987" s="20"/>
      <c r="BV987" s="20"/>
    </row>
    <row r="988" spans="1:74" x14ac:dyDescent="0.25">
      <c r="A988" s="20" t="s">
        <v>449</v>
      </c>
      <c r="B988" s="20" t="s">
        <v>549</v>
      </c>
      <c r="C988" s="20" t="s">
        <v>568</v>
      </c>
      <c r="D988" s="1">
        <v>44528</v>
      </c>
      <c r="E988">
        <v>198</v>
      </c>
      <c r="F988">
        <v>4</v>
      </c>
      <c r="G988">
        <v>0</v>
      </c>
      <c r="H988">
        <v>0</v>
      </c>
      <c r="I988">
        <v>0</v>
      </c>
      <c r="J988">
        <v>66</v>
      </c>
      <c r="K988">
        <v>15</v>
      </c>
      <c r="L988">
        <v>28</v>
      </c>
      <c r="M988">
        <v>3</v>
      </c>
      <c r="N988">
        <v>3</v>
      </c>
      <c r="O988">
        <v>1</v>
      </c>
      <c r="P988">
        <v>0</v>
      </c>
      <c r="Q988">
        <v>0</v>
      </c>
      <c r="R988">
        <v>395</v>
      </c>
      <c r="S988">
        <v>201</v>
      </c>
      <c r="T988">
        <v>43</v>
      </c>
      <c r="U988">
        <v>32</v>
      </c>
      <c r="V988">
        <v>1</v>
      </c>
      <c r="W988">
        <v>1830</v>
      </c>
      <c r="X988">
        <v>342</v>
      </c>
      <c r="Y988">
        <v>204</v>
      </c>
      <c r="Z988">
        <v>353</v>
      </c>
      <c r="AA988">
        <v>15</v>
      </c>
      <c r="AB988">
        <v>1322</v>
      </c>
      <c r="AC988">
        <v>163</v>
      </c>
      <c r="AD988">
        <v>130</v>
      </c>
      <c r="AE988">
        <v>250</v>
      </c>
      <c r="AF988">
        <v>10</v>
      </c>
      <c r="AG988">
        <v>400</v>
      </c>
      <c r="AH988">
        <v>27</v>
      </c>
      <c r="AI988">
        <v>21</v>
      </c>
      <c r="AJ988">
        <v>91</v>
      </c>
      <c r="AK988">
        <v>9</v>
      </c>
      <c r="AL988">
        <v>84</v>
      </c>
      <c r="AM988">
        <v>26</v>
      </c>
      <c r="AN988">
        <v>14</v>
      </c>
      <c r="AO988">
        <v>4</v>
      </c>
      <c r="AP988">
        <v>0</v>
      </c>
      <c r="AQ988">
        <v>0</v>
      </c>
      <c r="AR988">
        <v>0</v>
      </c>
      <c r="AS988">
        <v>0</v>
      </c>
      <c r="AT988">
        <v>0</v>
      </c>
      <c r="AU988">
        <v>0</v>
      </c>
      <c r="AV988">
        <v>0</v>
      </c>
      <c r="AW988">
        <v>0</v>
      </c>
      <c r="AX988">
        <v>0</v>
      </c>
      <c r="AY988">
        <v>0</v>
      </c>
      <c r="AZ988">
        <v>0</v>
      </c>
      <c r="BA988">
        <v>0</v>
      </c>
      <c r="BB988">
        <v>0</v>
      </c>
      <c r="BC988">
        <v>0</v>
      </c>
      <c r="BD988">
        <v>0</v>
      </c>
      <c r="BE988">
        <v>0</v>
      </c>
      <c r="BF988">
        <v>0</v>
      </c>
      <c r="BG988" s="20">
        <v>4</v>
      </c>
      <c r="BH988" s="20">
        <v>0</v>
      </c>
      <c r="BI988" s="20">
        <v>148</v>
      </c>
      <c r="BJ988" s="20">
        <v>3</v>
      </c>
      <c r="BK988" s="20">
        <v>315</v>
      </c>
      <c r="BL988" s="20">
        <v>1178</v>
      </c>
      <c r="BM988" s="20">
        <v>877</v>
      </c>
      <c r="BN988" s="20">
        <v>260</v>
      </c>
      <c r="BO988" s="20">
        <v>65</v>
      </c>
      <c r="BP988" s="20"/>
      <c r="BQ988" s="20"/>
      <c r="BR988" s="20"/>
      <c r="BS988" s="20"/>
      <c r="BT988" s="20"/>
      <c r="BU988" s="20"/>
      <c r="BV988" s="20"/>
    </row>
    <row r="989" spans="1:74" x14ac:dyDescent="0.25">
      <c r="A989" s="20" t="s">
        <v>449</v>
      </c>
      <c r="B989" s="20" t="s">
        <v>549</v>
      </c>
      <c r="C989" s="20" t="s">
        <v>568</v>
      </c>
      <c r="D989" s="1">
        <v>44535</v>
      </c>
      <c r="E989">
        <v>198</v>
      </c>
      <c r="F989">
        <v>4</v>
      </c>
      <c r="G989">
        <v>0</v>
      </c>
      <c r="H989">
        <v>0</v>
      </c>
      <c r="I989">
        <v>0</v>
      </c>
      <c r="J989">
        <v>70</v>
      </c>
      <c r="K989">
        <v>15</v>
      </c>
      <c r="L989">
        <v>28</v>
      </c>
      <c r="M989">
        <v>3</v>
      </c>
      <c r="N989">
        <v>3</v>
      </c>
      <c r="O989">
        <v>1</v>
      </c>
      <c r="P989">
        <v>0</v>
      </c>
      <c r="Q989">
        <v>0</v>
      </c>
      <c r="R989">
        <v>396</v>
      </c>
      <c r="S989">
        <v>213</v>
      </c>
      <c r="T989">
        <v>43</v>
      </c>
      <c r="U989">
        <v>33</v>
      </c>
      <c r="V989">
        <v>1</v>
      </c>
      <c r="W989">
        <v>1835</v>
      </c>
      <c r="X989">
        <v>429</v>
      </c>
      <c r="Y989">
        <v>205</v>
      </c>
      <c r="Z989">
        <v>348</v>
      </c>
      <c r="AA989">
        <v>17</v>
      </c>
      <c r="AB989">
        <v>1320</v>
      </c>
      <c r="AC989">
        <v>254</v>
      </c>
      <c r="AD989">
        <v>130</v>
      </c>
      <c r="AE989">
        <v>249</v>
      </c>
      <c r="AF989">
        <v>8</v>
      </c>
      <c r="AG989">
        <v>402</v>
      </c>
      <c r="AH989">
        <v>37</v>
      </c>
      <c r="AI989">
        <v>21</v>
      </c>
      <c r="AJ989">
        <v>88</v>
      </c>
      <c r="AK989">
        <v>9</v>
      </c>
      <c r="AL989">
        <v>84</v>
      </c>
      <c r="AM989">
        <v>28</v>
      </c>
      <c r="AN989">
        <v>14</v>
      </c>
      <c r="AO989">
        <v>4</v>
      </c>
      <c r="AP989">
        <v>0</v>
      </c>
      <c r="AQ989">
        <v>0</v>
      </c>
      <c r="AR989">
        <v>0</v>
      </c>
      <c r="AS989">
        <v>0</v>
      </c>
      <c r="AT989">
        <v>0</v>
      </c>
      <c r="AU989">
        <v>0</v>
      </c>
      <c r="AV989">
        <v>0</v>
      </c>
      <c r="AW989">
        <v>0</v>
      </c>
      <c r="AX989">
        <v>0</v>
      </c>
      <c r="AY989">
        <v>0</v>
      </c>
      <c r="AZ989">
        <v>0</v>
      </c>
      <c r="BA989">
        <v>0</v>
      </c>
      <c r="BB989">
        <v>0</v>
      </c>
      <c r="BC989">
        <v>0</v>
      </c>
      <c r="BD989">
        <v>0</v>
      </c>
      <c r="BE989">
        <v>0</v>
      </c>
      <c r="BF989">
        <v>0</v>
      </c>
      <c r="BG989" s="20">
        <v>4</v>
      </c>
      <c r="BH989" s="20">
        <v>0</v>
      </c>
      <c r="BI989" s="20">
        <v>148</v>
      </c>
      <c r="BJ989" s="20">
        <v>3</v>
      </c>
      <c r="BK989" s="20">
        <v>315</v>
      </c>
      <c r="BL989" s="20">
        <v>1186</v>
      </c>
      <c r="BM989" s="20">
        <v>878</v>
      </c>
      <c r="BN989" s="20">
        <v>265</v>
      </c>
      <c r="BO989" s="20">
        <v>65</v>
      </c>
      <c r="BP989" s="20"/>
      <c r="BQ989" s="20"/>
      <c r="BR989" s="20"/>
      <c r="BS989" s="20"/>
      <c r="BT989" s="20"/>
      <c r="BU989" s="20"/>
      <c r="BV989" s="20"/>
    </row>
    <row r="990" spans="1:74" x14ac:dyDescent="0.25">
      <c r="A990" s="20" t="s">
        <v>449</v>
      </c>
      <c r="B990" s="20" t="s">
        <v>549</v>
      </c>
      <c r="C990" s="20" t="s">
        <v>568</v>
      </c>
      <c r="D990" s="1">
        <v>44542</v>
      </c>
      <c r="E990">
        <v>199</v>
      </c>
      <c r="F990">
        <v>4</v>
      </c>
      <c r="G990">
        <v>1</v>
      </c>
      <c r="H990">
        <v>0</v>
      </c>
      <c r="I990">
        <v>0</v>
      </c>
      <c r="J990">
        <v>81</v>
      </c>
      <c r="K990">
        <v>14</v>
      </c>
      <c r="L990">
        <v>28</v>
      </c>
      <c r="M990">
        <v>3</v>
      </c>
      <c r="N990">
        <v>3</v>
      </c>
      <c r="O990">
        <v>1</v>
      </c>
      <c r="P990">
        <v>0</v>
      </c>
      <c r="Q990">
        <v>0</v>
      </c>
      <c r="R990">
        <v>397</v>
      </c>
      <c r="S990">
        <v>224</v>
      </c>
      <c r="T990">
        <v>42</v>
      </c>
      <c r="U990">
        <v>33</v>
      </c>
      <c r="V990">
        <v>1</v>
      </c>
      <c r="W990">
        <v>1825</v>
      </c>
      <c r="X990">
        <v>485</v>
      </c>
      <c r="Y990">
        <v>204</v>
      </c>
      <c r="Z990">
        <v>342</v>
      </c>
      <c r="AA990">
        <v>18</v>
      </c>
      <c r="AB990">
        <v>1324</v>
      </c>
      <c r="AC990">
        <v>337</v>
      </c>
      <c r="AD990">
        <v>129</v>
      </c>
      <c r="AE990">
        <v>248</v>
      </c>
      <c r="AF990">
        <v>11</v>
      </c>
      <c r="AG990">
        <v>405</v>
      </c>
      <c r="AH990">
        <v>41</v>
      </c>
      <c r="AI990">
        <v>21</v>
      </c>
      <c r="AJ990">
        <v>89</v>
      </c>
      <c r="AK990">
        <v>10</v>
      </c>
      <c r="AL990">
        <v>84</v>
      </c>
      <c r="AM990">
        <v>37</v>
      </c>
      <c r="AN990">
        <v>14</v>
      </c>
      <c r="AO990">
        <v>4</v>
      </c>
      <c r="AP990">
        <v>0</v>
      </c>
      <c r="AQ990">
        <v>0</v>
      </c>
      <c r="AR990">
        <v>0</v>
      </c>
      <c r="AS990">
        <v>0</v>
      </c>
      <c r="AT990">
        <v>0</v>
      </c>
      <c r="AU990">
        <v>0</v>
      </c>
      <c r="AV990">
        <v>0</v>
      </c>
      <c r="AW990">
        <v>0</v>
      </c>
      <c r="AX990">
        <v>0</v>
      </c>
      <c r="AY990">
        <v>0</v>
      </c>
      <c r="AZ990">
        <v>0</v>
      </c>
      <c r="BA990">
        <v>0</v>
      </c>
      <c r="BB990">
        <v>0</v>
      </c>
      <c r="BC990">
        <v>0</v>
      </c>
      <c r="BD990">
        <v>0</v>
      </c>
      <c r="BE990">
        <v>0</v>
      </c>
      <c r="BF990">
        <v>0</v>
      </c>
      <c r="BG990" s="20">
        <v>4</v>
      </c>
      <c r="BH990" s="20">
        <v>0</v>
      </c>
      <c r="BI990" s="20">
        <v>149</v>
      </c>
      <c r="BJ990" s="20">
        <v>3</v>
      </c>
      <c r="BK990" s="20">
        <v>316</v>
      </c>
      <c r="BL990" s="20">
        <v>1183</v>
      </c>
      <c r="BM990" s="20">
        <v>881</v>
      </c>
      <c r="BN990" s="20">
        <v>267</v>
      </c>
      <c r="BO990" s="20">
        <v>65</v>
      </c>
      <c r="BP990" s="20"/>
      <c r="BQ990" s="20"/>
      <c r="BR990" s="20"/>
      <c r="BS990" s="20"/>
      <c r="BT990" s="20"/>
      <c r="BU990" s="20"/>
      <c r="BV990" s="20"/>
    </row>
    <row r="991" spans="1:74" x14ac:dyDescent="0.25">
      <c r="A991" s="20" t="s">
        <v>449</v>
      </c>
      <c r="B991" s="20" t="s">
        <v>549</v>
      </c>
      <c r="C991" s="20" t="s">
        <v>568</v>
      </c>
      <c r="D991" s="1">
        <v>44549</v>
      </c>
      <c r="E991">
        <v>199</v>
      </c>
      <c r="F991">
        <v>5</v>
      </c>
      <c r="G991">
        <v>3</v>
      </c>
      <c r="H991">
        <v>0</v>
      </c>
      <c r="I991">
        <v>0</v>
      </c>
      <c r="J991">
        <v>88</v>
      </c>
      <c r="K991">
        <v>14</v>
      </c>
      <c r="L991">
        <v>27</v>
      </c>
      <c r="M991">
        <v>3</v>
      </c>
      <c r="N991">
        <v>3</v>
      </c>
      <c r="O991">
        <v>2</v>
      </c>
      <c r="P991">
        <v>0</v>
      </c>
      <c r="Q991">
        <v>0</v>
      </c>
      <c r="R991">
        <v>394</v>
      </c>
      <c r="S991">
        <v>237</v>
      </c>
      <c r="T991">
        <v>42</v>
      </c>
      <c r="U991">
        <v>31</v>
      </c>
      <c r="V991">
        <v>0</v>
      </c>
      <c r="W991">
        <v>1833</v>
      </c>
      <c r="X991">
        <v>548</v>
      </c>
      <c r="Y991">
        <v>202</v>
      </c>
      <c r="Z991">
        <v>343</v>
      </c>
      <c r="AA991">
        <v>18</v>
      </c>
      <c r="AB991">
        <v>1324</v>
      </c>
      <c r="AC991">
        <v>405</v>
      </c>
      <c r="AD991">
        <v>128</v>
      </c>
      <c r="AE991">
        <v>248</v>
      </c>
      <c r="AF991">
        <v>12</v>
      </c>
      <c r="AG991">
        <v>405</v>
      </c>
      <c r="AH991">
        <v>67</v>
      </c>
      <c r="AI991">
        <v>21</v>
      </c>
      <c r="AJ991">
        <v>87</v>
      </c>
      <c r="AK991">
        <v>10</v>
      </c>
      <c r="AL991">
        <v>85</v>
      </c>
      <c r="AM991">
        <v>50</v>
      </c>
      <c r="AN991">
        <v>15</v>
      </c>
      <c r="AO991">
        <v>3</v>
      </c>
      <c r="AP991">
        <v>1</v>
      </c>
      <c r="AQ991">
        <v>0</v>
      </c>
      <c r="AR991">
        <v>0</v>
      </c>
      <c r="AS991">
        <v>0</v>
      </c>
      <c r="AT991">
        <v>0</v>
      </c>
      <c r="AU991">
        <v>0</v>
      </c>
      <c r="AV991">
        <v>0</v>
      </c>
      <c r="AW991">
        <v>0</v>
      </c>
      <c r="AX991">
        <v>0</v>
      </c>
      <c r="AY991">
        <v>0</v>
      </c>
      <c r="AZ991">
        <v>0</v>
      </c>
      <c r="BA991">
        <v>0</v>
      </c>
      <c r="BB991">
        <v>0</v>
      </c>
      <c r="BC991">
        <v>0</v>
      </c>
      <c r="BD991">
        <v>0</v>
      </c>
      <c r="BE991">
        <v>0</v>
      </c>
      <c r="BF991">
        <v>0</v>
      </c>
      <c r="BG991" s="20">
        <v>5</v>
      </c>
      <c r="BH991" s="20">
        <v>0</v>
      </c>
      <c r="BI991" s="20">
        <v>149</v>
      </c>
      <c r="BJ991" s="20">
        <v>3</v>
      </c>
      <c r="BK991" s="20">
        <v>316</v>
      </c>
      <c r="BL991" s="20">
        <v>1193</v>
      </c>
      <c r="BM991" s="20">
        <v>881</v>
      </c>
      <c r="BN991" s="20">
        <v>268</v>
      </c>
      <c r="BO991" s="20">
        <v>65</v>
      </c>
      <c r="BP991" s="20">
        <v>8116</v>
      </c>
      <c r="BQ991" s="20">
        <v>1105</v>
      </c>
      <c r="BR991" s="20">
        <v>0</v>
      </c>
      <c r="BS991" s="20">
        <v>254</v>
      </c>
      <c r="BT991" s="20">
        <v>3106</v>
      </c>
      <c r="BU991" s="20">
        <v>154</v>
      </c>
      <c r="BV991" s="20">
        <v>4199</v>
      </c>
    </row>
    <row r="992" spans="1:74" x14ac:dyDescent="0.25">
      <c r="A992" s="20" t="s">
        <v>449</v>
      </c>
      <c r="B992" s="20" t="s">
        <v>549</v>
      </c>
      <c r="C992" s="20" t="s">
        <v>568</v>
      </c>
      <c r="D992" s="1">
        <v>44558</v>
      </c>
      <c r="E992">
        <v>200</v>
      </c>
      <c r="F992">
        <v>5</v>
      </c>
      <c r="G992">
        <v>4</v>
      </c>
      <c r="H992">
        <v>0</v>
      </c>
      <c r="I992">
        <v>0</v>
      </c>
      <c r="J992">
        <v>94</v>
      </c>
      <c r="K992">
        <v>14</v>
      </c>
      <c r="L992">
        <v>27</v>
      </c>
      <c r="M992">
        <v>3</v>
      </c>
      <c r="N992">
        <v>3</v>
      </c>
      <c r="O992">
        <v>2</v>
      </c>
      <c r="P992">
        <v>0</v>
      </c>
      <c r="Q992">
        <v>0</v>
      </c>
      <c r="R992">
        <v>395</v>
      </c>
      <c r="S992">
        <v>254</v>
      </c>
      <c r="T992">
        <v>41</v>
      </c>
      <c r="U992">
        <v>29</v>
      </c>
      <c r="V992">
        <v>0</v>
      </c>
      <c r="W992">
        <v>1831</v>
      </c>
      <c r="X992">
        <v>645</v>
      </c>
      <c r="Y992">
        <v>201</v>
      </c>
      <c r="Z992">
        <v>337</v>
      </c>
      <c r="AA992">
        <v>18</v>
      </c>
      <c r="AB992">
        <v>1327</v>
      </c>
      <c r="AC992">
        <v>474</v>
      </c>
      <c r="AD992">
        <v>126</v>
      </c>
      <c r="AE992">
        <v>250</v>
      </c>
      <c r="AF992">
        <v>12</v>
      </c>
      <c r="AG992">
        <v>405</v>
      </c>
      <c r="AH992">
        <v>97</v>
      </c>
      <c r="AI992">
        <v>21</v>
      </c>
      <c r="AJ992">
        <v>88</v>
      </c>
      <c r="AK992">
        <v>10</v>
      </c>
      <c r="AL992">
        <v>84</v>
      </c>
      <c r="AM992">
        <v>51</v>
      </c>
      <c r="AN992">
        <v>14</v>
      </c>
      <c r="AO992">
        <v>3</v>
      </c>
      <c r="AP992">
        <v>1</v>
      </c>
      <c r="AQ992">
        <v>0</v>
      </c>
      <c r="AR992">
        <v>0</v>
      </c>
      <c r="AS992">
        <v>0</v>
      </c>
      <c r="AT992">
        <v>0</v>
      </c>
      <c r="AU992">
        <v>0</v>
      </c>
      <c r="AV992">
        <v>0</v>
      </c>
      <c r="AW992">
        <v>0</v>
      </c>
      <c r="AX992">
        <v>0</v>
      </c>
      <c r="AY992">
        <v>0</v>
      </c>
      <c r="AZ992">
        <v>0</v>
      </c>
      <c r="BA992">
        <v>0</v>
      </c>
      <c r="BB992">
        <v>0</v>
      </c>
      <c r="BC992">
        <v>0</v>
      </c>
      <c r="BD992">
        <v>0</v>
      </c>
      <c r="BE992">
        <v>0</v>
      </c>
      <c r="BF992">
        <v>0</v>
      </c>
      <c r="BG992" s="20">
        <v>5</v>
      </c>
      <c r="BH992" s="20">
        <v>0</v>
      </c>
      <c r="BI992" s="20">
        <v>149</v>
      </c>
      <c r="BJ992" s="20">
        <v>3</v>
      </c>
      <c r="BK992" s="20">
        <v>318</v>
      </c>
      <c r="BL992" s="20">
        <v>1198</v>
      </c>
      <c r="BM992" s="20">
        <v>884</v>
      </c>
      <c r="BN992" s="20">
        <v>267</v>
      </c>
      <c r="BO992" s="20">
        <v>65</v>
      </c>
      <c r="BP992" s="20">
        <v>8117</v>
      </c>
      <c r="BQ992" s="20">
        <v>1660</v>
      </c>
      <c r="BR992" s="20">
        <v>0</v>
      </c>
      <c r="BS992" s="20">
        <v>252</v>
      </c>
      <c r="BT992" s="20">
        <v>3081</v>
      </c>
      <c r="BU992" s="20">
        <v>159</v>
      </c>
      <c r="BV992" s="20">
        <v>4223</v>
      </c>
    </row>
    <row r="993" spans="1:74" x14ac:dyDescent="0.25">
      <c r="A993" s="20" t="s">
        <v>449</v>
      </c>
      <c r="B993" s="20" t="s">
        <v>549</v>
      </c>
      <c r="C993" s="20" t="s">
        <v>568</v>
      </c>
      <c r="D993" s="1">
        <v>44564</v>
      </c>
      <c r="E993">
        <v>201</v>
      </c>
      <c r="F993">
        <v>5</v>
      </c>
      <c r="G993">
        <v>4</v>
      </c>
      <c r="H993">
        <v>0</v>
      </c>
      <c r="I993">
        <v>0</v>
      </c>
      <c r="J993">
        <v>97</v>
      </c>
      <c r="K993">
        <v>14</v>
      </c>
      <c r="L993">
        <v>26</v>
      </c>
      <c r="M993">
        <v>3</v>
      </c>
      <c r="N993">
        <v>3</v>
      </c>
      <c r="O993">
        <v>2</v>
      </c>
      <c r="P993">
        <v>0</v>
      </c>
      <c r="Q993">
        <v>0</v>
      </c>
      <c r="R993">
        <v>398</v>
      </c>
      <c r="S993">
        <v>260</v>
      </c>
      <c r="T993">
        <v>40</v>
      </c>
      <c r="U993">
        <v>30</v>
      </c>
      <c r="V993">
        <v>0</v>
      </c>
      <c r="W993">
        <v>1829</v>
      </c>
      <c r="X993">
        <v>677</v>
      </c>
      <c r="Y993">
        <v>201</v>
      </c>
      <c r="Z993">
        <v>336</v>
      </c>
      <c r="AA993">
        <v>19</v>
      </c>
      <c r="AB993">
        <v>1329</v>
      </c>
      <c r="AC993">
        <v>496</v>
      </c>
      <c r="AD993">
        <v>127</v>
      </c>
      <c r="AE993">
        <v>249</v>
      </c>
      <c r="AF993">
        <v>12</v>
      </c>
      <c r="AG993">
        <v>403</v>
      </c>
      <c r="AH993">
        <v>115</v>
      </c>
      <c r="AI993">
        <v>21</v>
      </c>
      <c r="AJ993">
        <v>86</v>
      </c>
      <c r="AK993">
        <v>10</v>
      </c>
      <c r="AL993">
        <v>84</v>
      </c>
      <c r="AM993">
        <v>52</v>
      </c>
      <c r="AN993">
        <v>14</v>
      </c>
      <c r="AO993">
        <v>3</v>
      </c>
      <c r="AP993">
        <v>1</v>
      </c>
      <c r="AQ993">
        <v>0</v>
      </c>
      <c r="AR993">
        <v>0</v>
      </c>
      <c r="AS993">
        <v>0</v>
      </c>
      <c r="AT993">
        <v>0</v>
      </c>
      <c r="AU993">
        <v>0</v>
      </c>
      <c r="AV993">
        <v>0</v>
      </c>
      <c r="AW993">
        <v>0</v>
      </c>
      <c r="AX993">
        <v>0</v>
      </c>
      <c r="AY993">
        <v>0</v>
      </c>
      <c r="AZ993">
        <v>0</v>
      </c>
      <c r="BA993">
        <v>0</v>
      </c>
      <c r="BB993">
        <v>0</v>
      </c>
      <c r="BC993">
        <v>0</v>
      </c>
      <c r="BD993">
        <v>0</v>
      </c>
      <c r="BE993">
        <v>0</v>
      </c>
      <c r="BF993">
        <v>0</v>
      </c>
      <c r="BG993" s="20">
        <v>5</v>
      </c>
      <c r="BH993" s="20">
        <v>0</v>
      </c>
      <c r="BI993" s="20">
        <v>150</v>
      </c>
      <c r="BJ993" s="20">
        <v>3</v>
      </c>
      <c r="BK993" s="20">
        <v>320</v>
      </c>
      <c r="BL993" s="20">
        <v>1198</v>
      </c>
      <c r="BM993" s="20">
        <v>886</v>
      </c>
      <c r="BN993" s="20">
        <v>268</v>
      </c>
      <c r="BO993" s="20">
        <v>65</v>
      </c>
      <c r="BP993" s="20">
        <v>8120</v>
      </c>
      <c r="BQ993" s="20">
        <v>1836</v>
      </c>
      <c r="BR993" s="20">
        <v>0</v>
      </c>
      <c r="BS993" s="20">
        <v>249</v>
      </c>
      <c r="BT993" s="20">
        <v>3063</v>
      </c>
      <c r="BU993" s="20">
        <v>163</v>
      </c>
      <c r="BV993" s="20">
        <v>4239</v>
      </c>
    </row>
    <row r="994" spans="1:74" x14ac:dyDescent="0.25">
      <c r="A994" s="20" t="s">
        <v>449</v>
      </c>
      <c r="B994" s="20" t="s">
        <v>549</v>
      </c>
      <c r="C994" s="20" t="s">
        <v>568</v>
      </c>
      <c r="D994" s="1">
        <v>44570</v>
      </c>
      <c r="E994">
        <v>202</v>
      </c>
      <c r="F994">
        <v>5</v>
      </c>
      <c r="G994">
        <v>4</v>
      </c>
      <c r="H994">
        <v>0</v>
      </c>
      <c r="I994">
        <v>0</v>
      </c>
      <c r="J994">
        <v>98</v>
      </c>
      <c r="K994">
        <v>14</v>
      </c>
      <c r="L994">
        <v>26</v>
      </c>
      <c r="M994">
        <v>4</v>
      </c>
      <c r="N994">
        <v>3</v>
      </c>
      <c r="O994">
        <v>3</v>
      </c>
      <c r="P994">
        <v>0</v>
      </c>
      <c r="Q994">
        <v>0</v>
      </c>
      <c r="R994">
        <v>399</v>
      </c>
      <c r="S994">
        <v>261</v>
      </c>
      <c r="T994">
        <v>41</v>
      </c>
      <c r="U994">
        <v>30</v>
      </c>
      <c r="V994">
        <v>0</v>
      </c>
      <c r="W994">
        <v>1836</v>
      </c>
      <c r="X994">
        <v>697</v>
      </c>
      <c r="Y994">
        <v>200</v>
      </c>
      <c r="Z994">
        <v>337</v>
      </c>
      <c r="AA994">
        <v>19</v>
      </c>
      <c r="AB994">
        <v>1331</v>
      </c>
      <c r="AC994">
        <v>513</v>
      </c>
      <c r="AD994">
        <v>127</v>
      </c>
      <c r="AE994">
        <v>248</v>
      </c>
      <c r="AF994">
        <v>14</v>
      </c>
      <c r="AG994">
        <v>403</v>
      </c>
      <c r="AH994">
        <v>121</v>
      </c>
      <c r="AI994">
        <v>20</v>
      </c>
      <c r="AJ994">
        <v>86</v>
      </c>
      <c r="AK994">
        <v>10</v>
      </c>
      <c r="AL994">
        <v>83</v>
      </c>
      <c r="AM994">
        <v>53</v>
      </c>
      <c r="AN994">
        <v>14</v>
      </c>
      <c r="AO994">
        <v>3</v>
      </c>
      <c r="AP994">
        <v>1</v>
      </c>
      <c r="AQ994">
        <v>0</v>
      </c>
      <c r="AR994">
        <v>0</v>
      </c>
      <c r="AS994">
        <v>0</v>
      </c>
      <c r="AT994">
        <v>0</v>
      </c>
      <c r="AU994">
        <v>0</v>
      </c>
      <c r="AV994">
        <v>0</v>
      </c>
      <c r="AW994">
        <v>0</v>
      </c>
      <c r="AX994">
        <v>0</v>
      </c>
      <c r="AY994">
        <v>0</v>
      </c>
      <c r="AZ994">
        <v>0</v>
      </c>
      <c r="BA994">
        <v>0</v>
      </c>
      <c r="BB994">
        <v>0</v>
      </c>
      <c r="BC994">
        <v>0</v>
      </c>
      <c r="BD994">
        <v>0</v>
      </c>
      <c r="BE994">
        <v>0</v>
      </c>
      <c r="BF994">
        <v>0</v>
      </c>
      <c r="BG994" s="20">
        <v>5</v>
      </c>
      <c r="BH994" s="20">
        <v>0</v>
      </c>
      <c r="BI994" s="20">
        <v>150</v>
      </c>
      <c r="BJ994" s="20">
        <v>3</v>
      </c>
      <c r="BK994" s="20">
        <v>320</v>
      </c>
      <c r="BL994" s="20">
        <v>1207</v>
      </c>
      <c r="BM994" s="20">
        <v>887</v>
      </c>
      <c r="BN994" s="20">
        <v>270</v>
      </c>
      <c r="BO994" s="20">
        <v>64</v>
      </c>
      <c r="BP994" s="20">
        <v>8138</v>
      </c>
      <c r="BQ994" s="20">
        <v>1965</v>
      </c>
      <c r="BR994" s="20">
        <v>0</v>
      </c>
      <c r="BS994" s="20">
        <v>248</v>
      </c>
      <c r="BT994" s="20">
        <v>3053</v>
      </c>
      <c r="BU994" s="20">
        <v>175</v>
      </c>
      <c r="BV994" s="20">
        <v>4271</v>
      </c>
    </row>
    <row r="995" spans="1:74" x14ac:dyDescent="0.25">
      <c r="A995" s="20" t="s">
        <v>449</v>
      </c>
      <c r="B995" s="20" t="s">
        <v>549</v>
      </c>
      <c r="C995" s="20" t="s">
        <v>568</v>
      </c>
      <c r="D995" s="1">
        <v>44577</v>
      </c>
      <c r="E995">
        <v>202</v>
      </c>
      <c r="F995">
        <v>5</v>
      </c>
      <c r="G995">
        <v>4</v>
      </c>
      <c r="H995">
        <v>0</v>
      </c>
      <c r="I995">
        <v>0</v>
      </c>
      <c r="J995">
        <v>101</v>
      </c>
      <c r="K995">
        <v>14</v>
      </c>
      <c r="L995">
        <v>26</v>
      </c>
      <c r="M995">
        <v>3</v>
      </c>
      <c r="N995">
        <v>3</v>
      </c>
      <c r="O995">
        <v>3</v>
      </c>
      <c r="P995">
        <v>0</v>
      </c>
      <c r="Q995">
        <v>0</v>
      </c>
      <c r="R995">
        <v>399</v>
      </c>
      <c r="S995">
        <v>271</v>
      </c>
      <c r="T995">
        <v>41</v>
      </c>
      <c r="U995">
        <v>28</v>
      </c>
      <c r="V995">
        <v>1</v>
      </c>
      <c r="W995">
        <v>1836</v>
      </c>
      <c r="X995">
        <v>719</v>
      </c>
      <c r="Y995">
        <v>199</v>
      </c>
      <c r="Z995">
        <v>329</v>
      </c>
      <c r="AA995">
        <v>20</v>
      </c>
      <c r="AB995">
        <v>1331</v>
      </c>
      <c r="AC995">
        <v>529</v>
      </c>
      <c r="AD995">
        <v>126</v>
      </c>
      <c r="AE995">
        <v>248</v>
      </c>
      <c r="AF995">
        <v>12</v>
      </c>
      <c r="AG995">
        <v>398</v>
      </c>
      <c r="AH995">
        <v>126</v>
      </c>
      <c r="AI995">
        <v>19</v>
      </c>
      <c r="AJ995">
        <v>83</v>
      </c>
      <c r="AK995">
        <v>10</v>
      </c>
      <c r="AL995">
        <v>83</v>
      </c>
      <c r="AM995">
        <v>53</v>
      </c>
      <c r="AN995">
        <v>14</v>
      </c>
      <c r="AO995">
        <v>3</v>
      </c>
      <c r="AP995">
        <v>1</v>
      </c>
      <c r="AQ995">
        <v>0</v>
      </c>
      <c r="AR995">
        <v>0</v>
      </c>
      <c r="AS995">
        <v>0</v>
      </c>
      <c r="AT995">
        <v>0</v>
      </c>
      <c r="AU995">
        <v>0</v>
      </c>
      <c r="AV995">
        <v>0</v>
      </c>
      <c r="AW995">
        <v>0</v>
      </c>
      <c r="AX995">
        <v>0</v>
      </c>
      <c r="AY995">
        <v>0</v>
      </c>
      <c r="AZ995">
        <v>0</v>
      </c>
      <c r="BA995">
        <v>0</v>
      </c>
      <c r="BB995">
        <v>0</v>
      </c>
      <c r="BC995">
        <v>0</v>
      </c>
      <c r="BD995">
        <v>0</v>
      </c>
      <c r="BE995">
        <v>0</v>
      </c>
      <c r="BF995">
        <v>0</v>
      </c>
      <c r="BG995" s="20">
        <v>5</v>
      </c>
      <c r="BH995" s="20">
        <v>0</v>
      </c>
      <c r="BI995" s="20">
        <v>151</v>
      </c>
      <c r="BJ995" s="20">
        <v>3</v>
      </c>
      <c r="BK995" s="20">
        <v>321</v>
      </c>
      <c r="BL995" s="20">
        <v>1212</v>
      </c>
      <c r="BM995" s="20">
        <v>895</v>
      </c>
      <c r="BN995" s="20">
        <v>268</v>
      </c>
      <c r="BO995" s="20">
        <v>64</v>
      </c>
      <c r="BP995" s="20">
        <v>8139</v>
      </c>
      <c r="BQ995" s="20">
        <v>2082</v>
      </c>
      <c r="BR995" s="20">
        <v>0</v>
      </c>
      <c r="BS995" s="20">
        <v>244</v>
      </c>
      <c r="BT995" s="20">
        <v>3035</v>
      </c>
      <c r="BU995" s="20">
        <v>182</v>
      </c>
      <c r="BV995" s="20">
        <v>4290</v>
      </c>
    </row>
    <row r="996" spans="1:74" x14ac:dyDescent="0.25">
      <c r="A996" s="20" t="s">
        <v>449</v>
      </c>
      <c r="B996" s="20" t="s">
        <v>549</v>
      </c>
      <c r="C996" s="20" t="s">
        <v>568</v>
      </c>
      <c r="D996" s="1">
        <v>44584</v>
      </c>
      <c r="E996">
        <v>203</v>
      </c>
      <c r="F996">
        <v>5</v>
      </c>
      <c r="G996">
        <v>4</v>
      </c>
      <c r="H996">
        <v>0</v>
      </c>
      <c r="I996">
        <v>0</v>
      </c>
      <c r="J996">
        <v>107</v>
      </c>
      <c r="K996">
        <v>14</v>
      </c>
      <c r="L996">
        <v>26</v>
      </c>
      <c r="M996">
        <v>3</v>
      </c>
      <c r="N996">
        <v>3</v>
      </c>
      <c r="O996">
        <v>3</v>
      </c>
      <c r="P996">
        <v>0</v>
      </c>
      <c r="Q996">
        <v>0</v>
      </c>
      <c r="R996">
        <v>402</v>
      </c>
      <c r="S996">
        <v>276</v>
      </c>
      <c r="T996">
        <v>42</v>
      </c>
      <c r="U996">
        <v>28</v>
      </c>
      <c r="V996">
        <v>1</v>
      </c>
      <c r="W996">
        <v>1843</v>
      </c>
      <c r="X996">
        <v>735</v>
      </c>
      <c r="Y996">
        <v>202</v>
      </c>
      <c r="Z996">
        <v>326</v>
      </c>
      <c r="AA996">
        <v>20</v>
      </c>
      <c r="AB996">
        <v>1329</v>
      </c>
      <c r="AC996">
        <v>536</v>
      </c>
      <c r="AD996">
        <v>125</v>
      </c>
      <c r="AE996">
        <v>247</v>
      </c>
      <c r="AF996">
        <v>15</v>
      </c>
      <c r="AG996">
        <v>400</v>
      </c>
      <c r="AH996">
        <v>129</v>
      </c>
      <c r="AI996">
        <v>18</v>
      </c>
      <c r="AJ996">
        <v>83</v>
      </c>
      <c r="AK996">
        <v>11</v>
      </c>
      <c r="AL996">
        <v>82</v>
      </c>
      <c r="AM996">
        <v>52</v>
      </c>
      <c r="AN996">
        <v>14</v>
      </c>
      <c r="AO996">
        <v>4</v>
      </c>
      <c r="AP996">
        <v>0</v>
      </c>
      <c r="AQ996">
        <v>0</v>
      </c>
      <c r="AR996">
        <v>0</v>
      </c>
      <c r="AS996">
        <v>0</v>
      </c>
      <c r="AT996">
        <v>0</v>
      </c>
      <c r="AU996">
        <v>0</v>
      </c>
      <c r="AV996">
        <v>0</v>
      </c>
      <c r="AW996">
        <v>0</v>
      </c>
      <c r="AX996">
        <v>0</v>
      </c>
      <c r="AY996">
        <v>0</v>
      </c>
      <c r="AZ996">
        <v>0</v>
      </c>
      <c r="BA996">
        <v>0</v>
      </c>
      <c r="BB996">
        <v>0</v>
      </c>
      <c r="BC996">
        <v>0</v>
      </c>
      <c r="BD996">
        <v>0</v>
      </c>
      <c r="BE996">
        <v>0</v>
      </c>
      <c r="BF996">
        <v>0</v>
      </c>
      <c r="BG996" s="20">
        <v>5</v>
      </c>
      <c r="BH996" s="20">
        <v>0</v>
      </c>
      <c r="BI996" s="20">
        <v>152</v>
      </c>
      <c r="BJ996" s="20">
        <v>3</v>
      </c>
      <c r="BK996" s="20">
        <v>323</v>
      </c>
      <c r="BL996" s="20">
        <v>1221</v>
      </c>
      <c r="BM996" s="20">
        <v>892</v>
      </c>
      <c r="BN996" s="20">
        <v>269</v>
      </c>
      <c r="BO996" s="20">
        <v>63</v>
      </c>
      <c r="BP996" s="20">
        <v>8145</v>
      </c>
      <c r="BQ996" s="20">
        <v>2134</v>
      </c>
      <c r="BR996" s="20">
        <v>0</v>
      </c>
      <c r="BS996" s="20">
        <v>241</v>
      </c>
      <c r="BT996" s="20">
        <v>3022</v>
      </c>
      <c r="BU996" s="20">
        <v>201</v>
      </c>
      <c r="BV996" s="20">
        <v>4282</v>
      </c>
    </row>
    <row r="997" spans="1:74" x14ac:dyDescent="0.25">
      <c r="A997" s="20" t="s">
        <v>449</v>
      </c>
      <c r="B997" s="20" t="s">
        <v>549</v>
      </c>
      <c r="C997" s="20" t="s">
        <v>568</v>
      </c>
      <c r="D997" s="1">
        <v>44591</v>
      </c>
      <c r="E997">
        <v>204</v>
      </c>
      <c r="F997">
        <v>5</v>
      </c>
      <c r="G997">
        <v>4</v>
      </c>
      <c r="H997">
        <v>0</v>
      </c>
      <c r="I997">
        <v>0</v>
      </c>
      <c r="J997">
        <v>113</v>
      </c>
      <c r="K997">
        <v>14</v>
      </c>
      <c r="L997">
        <v>26</v>
      </c>
      <c r="M997">
        <v>2</v>
      </c>
      <c r="N997">
        <v>3</v>
      </c>
      <c r="O997">
        <v>3</v>
      </c>
      <c r="P997">
        <v>0</v>
      </c>
      <c r="Q997">
        <v>0</v>
      </c>
      <c r="R997">
        <v>400</v>
      </c>
      <c r="S997">
        <v>275</v>
      </c>
      <c r="T997">
        <v>42</v>
      </c>
      <c r="U997">
        <v>28</v>
      </c>
      <c r="V997">
        <v>1</v>
      </c>
      <c r="W997">
        <v>1847</v>
      </c>
      <c r="X997">
        <v>756</v>
      </c>
      <c r="Y997">
        <v>200</v>
      </c>
      <c r="Z997">
        <v>321</v>
      </c>
      <c r="AA997">
        <v>20</v>
      </c>
      <c r="AB997">
        <v>1331</v>
      </c>
      <c r="AC997">
        <v>559</v>
      </c>
      <c r="AD997">
        <v>124</v>
      </c>
      <c r="AE997">
        <v>247</v>
      </c>
      <c r="AF997">
        <v>13</v>
      </c>
      <c r="AG997">
        <v>401</v>
      </c>
      <c r="AH997">
        <v>134</v>
      </c>
      <c r="AI997">
        <v>18</v>
      </c>
      <c r="AJ997">
        <v>81</v>
      </c>
      <c r="AK997">
        <v>11</v>
      </c>
      <c r="AL997">
        <v>81</v>
      </c>
      <c r="AM997">
        <v>52</v>
      </c>
      <c r="AN997">
        <v>15</v>
      </c>
      <c r="AO997">
        <v>3</v>
      </c>
      <c r="AP997">
        <v>0</v>
      </c>
      <c r="AQ997">
        <v>0</v>
      </c>
      <c r="AR997">
        <v>0</v>
      </c>
      <c r="AS997">
        <v>0</v>
      </c>
      <c r="AT997">
        <v>0</v>
      </c>
      <c r="AU997">
        <v>0</v>
      </c>
      <c r="AV997">
        <v>0</v>
      </c>
      <c r="AW997">
        <v>0</v>
      </c>
      <c r="AX997">
        <v>0</v>
      </c>
      <c r="AY997">
        <v>0</v>
      </c>
      <c r="AZ997">
        <v>0</v>
      </c>
      <c r="BA997">
        <v>0</v>
      </c>
      <c r="BB997">
        <v>0</v>
      </c>
      <c r="BC997">
        <v>0</v>
      </c>
      <c r="BD997">
        <v>0</v>
      </c>
      <c r="BE997">
        <v>0</v>
      </c>
      <c r="BF997">
        <v>0</v>
      </c>
      <c r="BG997" s="20">
        <v>5</v>
      </c>
      <c r="BH997" s="20">
        <v>0</v>
      </c>
      <c r="BI997" s="20">
        <v>154</v>
      </c>
      <c r="BJ997" s="20">
        <v>3</v>
      </c>
      <c r="BK997" s="20">
        <v>321</v>
      </c>
      <c r="BL997" s="20">
        <v>1230</v>
      </c>
      <c r="BM997" s="20">
        <v>896</v>
      </c>
      <c r="BN997" s="20">
        <v>275</v>
      </c>
      <c r="BO997" s="20">
        <v>62</v>
      </c>
      <c r="BP997" s="20">
        <v>8153</v>
      </c>
      <c r="BQ997" s="20">
        <v>2214</v>
      </c>
      <c r="BR997" s="20">
        <v>0</v>
      </c>
      <c r="BS997" s="20">
        <v>242</v>
      </c>
      <c r="BT997" s="20">
        <v>3005</v>
      </c>
      <c r="BU997" s="20">
        <v>204</v>
      </c>
      <c r="BV997" s="20">
        <v>4300</v>
      </c>
    </row>
    <row r="998" spans="1:74" x14ac:dyDescent="0.25">
      <c r="A998" s="20" t="s">
        <v>449</v>
      </c>
      <c r="B998" s="20" t="s">
        <v>549</v>
      </c>
      <c r="C998" s="20" t="s">
        <v>568</v>
      </c>
      <c r="D998" s="1">
        <v>44599</v>
      </c>
      <c r="E998">
        <v>204</v>
      </c>
      <c r="F998">
        <v>5</v>
      </c>
      <c r="G998">
        <v>4</v>
      </c>
      <c r="H998">
        <v>0</v>
      </c>
      <c r="I998">
        <v>0</v>
      </c>
      <c r="J998">
        <v>113</v>
      </c>
      <c r="K998">
        <v>14</v>
      </c>
      <c r="L998">
        <v>26</v>
      </c>
      <c r="M998">
        <v>3</v>
      </c>
      <c r="N998">
        <v>3</v>
      </c>
      <c r="O998">
        <v>3</v>
      </c>
      <c r="P998">
        <v>0</v>
      </c>
      <c r="Q998">
        <v>0</v>
      </c>
      <c r="R998">
        <v>402</v>
      </c>
      <c r="S998">
        <v>275</v>
      </c>
      <c r="T998">
        <v>41</v>
      </c>
      <c r="U998">
        <v>28</v>
      </c>
      <c r="V998">
        <v>2</v>
      </c>
      <c r="W998">
        <v>1847</v>
      </c>
      <c r="X998">
        <v>788</v>
      </c>
      <c r="Y998">
        <v>196</v>
      </c>
      <c r="Z998">
        <v>321</v>
      </c>
      <c r="AA998">
        <v>20</v>
      </c>
      <c r="AB998">
        <v>1329</v>
      </c>
      <c r="AC998">
        <v>569</v>
      </c>
      <c r="AD998">
        <v>124</v>
      </c>
      <c r="AE998">
        <v>247</v>
      </c>
      <c r="AF998">
        <v>13</v>
      </c>
      <c r="AG998">
        <v>398</v>
      </c>
      <c r="AH998">
        <v>135</v>
      </c>
      <c r="AI998">
        <v>18</v>
      </c>
      <c r="AJ998">
        <v>80</v>
      </c>
      <c r="AK998">
        <v>11</v>
      </c>
      <c r="AL998">
        <v>82</v>
      </c>
      <c r="AM998">
        <v>57</v>
      </c>
      <c r="AN998">
        <v>15</v>
      </c>
      <c r="AO998">
        <v>2</v>
      </c>
      <c r="AP998">
        <v>0</v>
      </c>
      <c r="AQ998">
        <v>0</v>
      </c>
      <c r="AR998">
        <v>0</v>
      </c>
      <c r="AS998">
        <v>0</v>
      </c>
      <c r="AT998">
        <v>0</v>
      </c>
      <c r="AU998">
        <v>0</v>
      </c>
      <c r="AV998">
        <v>0</v>
      </c>
      <c r="AW998">
        <v>0</v>
      </c>
      <c r="AX998">
        <v>0</v>
      </c>
      <c r="AY998">
        <v>0</v>
      </c>
      <c r="AZ998">
        <v>0</v>
      </c>
      <c r="BA998">
        <v>0</v>
      </c>
      <c r="BB998">
        <v>0</v>
      </c>
      <c r="BC998">
        <v>0</v>
      </c>
      <c r="BD998">
        <v>0</v>
      </c>
      <c r="BE998">
        <v>0</v>
      </c>
      <c r="BF998">
        <v>0</v>
      </c>
      <c r="BG998" s="20">
        <v>5</v>
      </c>
      <c r="BH998" s="20">
        <v>0</v>
      </c>
      <c r="BI998" s="20">
        <v>153</v>
      </c>
      <c r="BJ998" s="20">
        <v>3</v>
      </c>
      <c r="BK998" s="20">
        <v>321</v>
      </c>
      <c r="BL998" s="20">
        <v>1233</v>
      </c>
      <c r="BM998" s="20">
        <v>896</v>
      </c>
      <c r="BN998" s="20">
        <v>273</v>
      </c>
      <c r="BO998" s="20">
        <v>63</v>
      </c>
      <c r="BP998" s="20">
        <v>8147</v>
      </c>
      <c r="BQ998" s="20">
        <v>2265</v>
      </c>
      <c r="BR998" s="20">
        <v>0</v>
      </c>
      <c r="BS998" s="20">
        <v>242</v>
      </c>
      <c r="BT998" s="20">
        <v>2990</v>
      </c>
      <c r="BU998" s="20">
        <v>206</v>
      </c>
      <c r="BV998" s="20">
        <v>4313</v>
      </c>
    </row>
    <row r="999" spans="1:74" x14ac:dyDescent="0.25">
      <c r="A999" s="20" t="s">
        <v>449</v>
      </c>
      <c r="B999" s="20" t="s">
        <v>549</v>
      </c>
      <c r="C999" s="20" t="s">
        <v>568</v>
      </c>
      <c r="D999" s="1">
        <v>44606</v>
      </c>
      <c r="E999">
        <v>206</v>
      </c>
      <c r="F999">
        <v>5</v>
      </c>
      <c r="G999">
        <v>4</v>
      </c>
      <c r="H999">
        <v>0</v>
      </c>
      <c r="I999">
        <v>0</v>
      </c>
      <c r="J999">
        <v>114</v>
      </c>
      <c r="K999">
        <v>15</v>
      </c>
      <c r="L999">
        <v>26</v>
      </c>
      <c r="M999">
        <v>3</v>
      </c>
      <c r="N999">
        <v>3</v>
      </c>
      <c r="O999">
        <v>3</v>
      </c>
      <c r="P999">
        <v>0</v>
      </c>
      <c r="Q999">
        <v>0</v>
      </c>
      <c r="R999">
        <v>404</v>
      </c>
      <c r="S999">
        <v>278</v>
      </c>
      <c r="T999">
        <v>41</v>
      </c>
      <c r="U999">
        <v>28</v>
      </c>
      <c r="V999">
        <v>2</v>
      </c>
      <c r="W999">
        <v>1846</v>
      </c>
      <c r="X999">
        <v>803</v>
      </c>
      <c r="Y999">
        <v>195</v>
      </c>
      <c r="Z999">
        <v>319</v>
      </c>
      <c r="AA999">
        <v>21</v>
      </c>
      <c r="AB999">
        <v>1331</v>
      </c>
      <c r="AC999">
        <v>571</v>
      </c>
      <c r="AD999">
        <v>124</v>
      </c>
      <c r="AE999">
        <v>250</v>
      </c>
      <c r="AF999">
        <v>15</v>
      </c>
      <c r="AG999">
        <v>402</v>
      </c>
      <c r="AH999">
        <v>136</v>
      </c>
      <c r="AI999">
        <v>18</v>
      </c>
      <c r="AJ999">
        <v>81</v>
      </c>
      <c r="AK999">
        <v>12</v>
      </c>
      <c r="AL999">
        <v>82</v>
      </c>
      <c r="AM999">
        <v>57</v>
      </c>
      <c r="AN999">
        <v>15</v>
      </c>
      <c r="AO999">
        <v>2</v>
      </c>
      <c r="AP999">
        <v>0</v>
      </c>
      <c r="AQ999">
        <v>0</v>
      </c>
      <c r="AR999">
        <v>0</v>
      </c>
      <c r="AS999">
        <v>0</v>
      </c>
      <c r="AT999">
        <v>0</v>
      </c>
      <c r="AU999">
        <v>0</v>
      </c>
      <c r="AV999">
        <v>0</v>
      </c>
      <c r="AW999">
        <v>0</v>
      </c>
      <c r="AX999">
        <v>0</v>
      </c>
      <c r="AY999">
        <v>0</v>
      </c>
      <c r="AZ999">
        <v>0</v>
      </c>
      <c r="BA999">
        <v>0</v>
      </c>
      <c r="BB999">
        <v>0</v>
      </c>
      <c r="BC999">
        <v>0</v>
      </c>
      <c r="BD999">
        <v>0</v>
      </c>
      <c r="BE999">
        <v>0</v>
      </c>
      <c r="BF999">
        <v>0</v>
      </c>
      <c r="BG999" s="20">
        <v>5</v>
      </c>
      <c r="BH999" s="20">
        <v>0</v>
      </c>
      <c r="BI999" s="20">
        <v>154</v>
      </c>
      <c r="BJ999" s="20">
        <v>3</v>
      </c>
      <c r="BK999" s="20">
        <v>324</v>
      </c>
      <c r="BL999" s="20">
        <v>1237</v>
      </c>
      <c r="BM999" s="20">
        <v>895</v>
      </c>
      <c r="BN999" s="20">
        <v>274</v>
      </c>
      <c r="BO999" s="20">
        <v>63</v>
      </c>
      <c r="BP999" s="20">
        <v>8150</v>
      </c>
      <c r="BQ999" s="20">
        <v>2313</v>
      </c>
      <c r="BR999" s="20">
        <v>0</v>
      </c>
      <c r="BS999" s="20">
        <v>243</v>
      </c>
      <c r="BT999" s="20">
        <v>2979</v>
      </c>
      <c r="BU999" s="20">
        <v>212</v>
      </c>
      <c r="BV999" s="20">
        <v>4332</v>
      </c>
    </row>
    <row r="1000" spans="1:74" x14ac:dyDescent="0.25">
      <c r="A1000" s="20" t="s">
        <v>449</v>
      </c>
      <c r="B1000" s="20" t="s">
        <v>549</v>
      </c>
      <c r="C1000" s="20" t="s">
        <v>569</v>
      </c>
      <c r="D1000" s="1">
        <v>44493</v>
      </c>
      <c r="E1000">
        <v>179</v>
      </c>
      <c r="F1000">
        <v>2</v>
      </c>
      <c r="G1000">
        <v>0</v>
      </c>
      <c r="H1000">
        <v>1</v>
      </c>
      <c r="I1000">
        <v>1</v>
      </c>
      <c r="J1000">
        <v>43</v>
      </c>
      <c r="K1000">
        <v>31</v>
      </c>
      <c r="L1000">
        <v>6</v>
      </c>
      <c r="M1000">
        <v>11</v>
      </c>
      <c r="N1000">
        <v>6</v>
      </c>
      <c r="O1000">
        <v>0</v>
      </c>
      <c r="P1000">
        <v>1</v>
      </c>
      <c r="Q1000">
        <v>0</v>
      </c>
      <c r="R1000">
        <v>603</v>
      </c>
      <c r="S1000">
        <v>0</v>
      </c>
      <c r="T1000">
        <v>169</v>
      </c>
      <c r="U1000">
        <v>14</v>
      </c>
      <c r="V1000">
        <v>0</v>
      </c>
      <c r="W1000">
        <v>1691</v>
      </c>
      <c r="X1000">
        <v>0</v>
      </c>
      <c r="Y1000">
        <v>54</v>
      </c>
      <c r="Z1000">
        <v>201</v>
      </c>
      <c r="AA1000">
        <v>13</v>
      </c>
      <c r="AB1000">
        <v>1089</v>
      </c>
      <c r="AC1000">
        <v>46</v>
      </c>
      <c r="AD1000">
        <v>153</v>
      </c>
      <c r="AE1000">
        <v>170</v>
      </c>
      <c r="AF1000">
        <v>2</v>
      </c>
      <c r="AG1000">
        <v>145</v>
      </c>
      <c r="AH1000">
        <v>0</v>
      </c>
      <c r="AI1000">
        <v>1</v>
      </c>
      <c r="AJ1000">
        <v>27</v>
      </c>
      <c r="AK1000">
        <v>8</v>
      </c>
      <c r="AL1000">
        <v>85</v>
      </c>
      <c r="AM1000">
        <v>0</v>
      </c>
      <c r="AN1000">
        <v>8</v>
      </c>
      <c r="AO1000">
        <v>1</v>
      </c>
      <c r="AP1000">
        <v>1</v>
      </c>
      <c r="AQ1000">
        <v>0</v>
      </c>
      <c r="AR1000">
        <v>0</v>
      </c>
      <c r="AS1000">
        <v>0</v>
      </c>
      <c r="AT1000">
        <v>0</v>
      </c>
      <c r="AU1000">
        <v>0</v>
      </c>
      <c r="AV1000">
        <v>0</v>
      </c>
      <c r="AW1000">
        <v>0</v>
      </c>
      <c r="AX1000">
        <v>0</v>
      </c>
      <c r="AY1000">
        <v>0</v>
      </c>
      <c r="AZ1000">
        <v>1</v>
      </c>
      <c r="BA1000">
        <v>0</v>
      </c>
      <c r="BB1000">
        <v>78</v>
      </c>
      <c r="BC1000">
        <v>552</v>
      </c>
      <c r="BD1000">
        <v>0</v>
      </c>
      <c r="BE1000">
        <v>44</v>
      </c>
      <c r="BF1000">
        <v>21</v>
      </c>
      <c r="BG1000" s="20"/>
      <c r="BH1000" s="20"/>
      <c r="BI1000" s="20"/>
      <c r="BJ1000" s="20"/>
      <c r="BK1000" s="20"/>
      <c r="BL1000" s="20"/>
      <c r="BM1000" s="20"/>
      <c r="BN1000" s="20"/>
      <c r="BO1000" s="20"/>
      <c r="BP1000" s="20"/>
      <c r="BQ1000" s="20"/>
      <c r="BR1000" s="20"/>
      <c r="BS1000" s="20"/>
      <c r="BT1000" s="20"/>
      <c r="BU1000" s="20"/>
      <c r="BV1000" s="20"/>
    </row>
    <row r="1001" spans="1:74" x14ac:dyDescent="0.25">
      <c r="A1001" s="20" t="s">
        <v>449</v>
      </c>
      <c r="B1001" s="20" t="s">
        <v>549</v>
      </c>
      <c r="C1001" s="20" t="s">
        <v>569</v>
      </c>
      <c r="D1001" s="1">
        <v>44500</v>
      </c>
      <c r="E1001">
        <v>179</v>
      </c>
      <c r="F1001">
        <v>2</v>
      </c>
      <c r="G1001">
        <v>0</v>
      </c>
      <c r="H1001">
        <v>1</v>
      </c>
      <c r="I1001">
        <v>1</v>
      </c>
      <c r="J1001">
        <v>48</v>
      </c>
      <c r="K1001">
        <v>31</v>
      </c>
      <c r="L1001">
        <v>6</v>
      </c>
      <c r="M1001">
        <v>11</v>
      </c>
      <c r="N1001">
        <v>6</v>
      </c>
      <c r="O1001">
        <v>0</v>
      </c>
      <c r="P1001">
        <v>1</v>
      </c>
      <c r="Q1001">
        <v>0</v>
      </c>
      <c r="R1001">
        <v>605</v>
      </c>
      <c r="S1001">
        <v>0</v>
      </c>
      <c r="T1001">
        <v>232</v>
      </c>
      <c r="U1001">
        <v>14</v>
      </c>
      <c r="V1001">
        <v>1</v>
      </c>
      <c r="W1001">
        <v>1695</v>
      </c>
      <c r="X1001">
        <v>0</v>
      </c>
      <c r="Y1001">
        <v>83</v>
      </c>
      <c r="Z1001">
        <v>197</v>
      </c>
      <c r="AA1001">
        <v>13</v>
      </c>
      <c r="AB1001">
        <v>1092</v>
      </c>
      <c r="AC1001">
        <v>69</v>
      </c>
      <c r="AD1001">
        <v>155</v>
      </c>
      <c r="AE1001">
        <v>169</v>
      </c>
      <c r="AF1001">
        <v>2</v>
      </c>
      <c r="AG1001">
        <v>145</v>
      </c>
      <c r="AH1001">
        <v>0</v>
      </c>
      <c r="AI1001">
        <v>1</v>
      </c>
      <c r="AJ1001">
        <v>27</v>
      </c>
      <c r="AK1001">
        <v>8</v>
      </c>
      <c r="AL1001">
        <v>86</v>
      </c>
      <c r="AM1001">
        <v>0</v>
      </c>
      <c r="AN1001">
        <v>11</v>
      </c>
      <c r="AO1001">
        <v>1</v>
      </c>
      <c r="AP1001">
        <v>1</v>
      </c>
      <c r="AQ1001">
        <v>0</v>
      </c>
      <c r="AR1001">
        <v>0</v>
      </c>
      <c r="AS1001">
        <v>0</v>
      </c>
      <c r="AT1001">
        <v>0</v>
      </c>
      <c r="AU1001">
        <v>0</v>
      </c>
      <c r="AV1001">
        <v>0</v>
      </c>
      <c r="AW1001">
        <v>0</v>
      </c>
      <c r="AX1001">
        <v>0</v>
      </c>
      <c r="AY1001">
        <v>0</v>
      </c>
      <c r="AZ1001">
        <v>1</v>
      </c>
      <c r="BA1001">
        <v>0</v>
      </c>
      <c r="BB1001">
        <v>78</v>
      </c>
      <c r="BC1001">
        <v>552</v>
      </c>
      <c r="BD1001">
        <v>0</v>
      </c>
      <c r="BE1001">
        <v>44</v>
      </c>
      <c r="BF1001">
        <v>21</v>
      </c>
      <c r="BG1001" s="20"/>
      <c r="BH1001" s="20"/>
      <c r="BI1001" s="20"/>
      <c r="BJ1001" s="20"/>
      <c r="BK1001" s="20"/>
      <c r="BL1001" s="20"/>
      <c r="BM1001" s="20"/>
      <c r="BN1001" s="20"/>
      <c r="BO1001" s="20"/>
      <c r="BP1001" s="20"/>
      <c r="BQ1001" s="20"/>
      <c r="BR1001" s="20"/>
      <c r="BS1001" s="20"/>
      <c r="BT1001" s="20"/>
      <c r="BU1001" s="20"/>
      <c r="BV1001" s="20"/>
    </row>
    <row r="1002" spans="1:74" x14ac:dyDescent="0.25">
      <c r="A1002" s="20" t="s">
        <v>449</v>
      </c>
      <c r="B1002" s="20" t="s">
        <v>549</v>
      </c>
      <c r="C1002" s="20" t="s">
        <v>569</v>
      </c>
      <c r="D1002" s="1">
        <v>44507</v>
      </c>
      <c r="E1002">
        <v>179</v>
      </c>
      <c r="F1002">
        <v>2</v>
      </c>
      <c r="G1002">
        <v>0</v>
      </c>
      <c r="H1002">
        <v>1</v>
      </c>
      <c r="I1002">
        <v>1</v>
      </c>
      <c r="J1002">
        <v>51</v>
      </c>
      <c r="K1002">
        <v>31</v>
      </c>
      <c r="L1002">
        <v>6</v>
      </c>
      <c r="M1002">
        <v>11</v>
      </c>
      <c r="N1002">
        <v>6</v>
      </c>
      <c r="O1002">
        <v>1</v>
      </c>
      <c r="P1002">
        <v>1</v>
      </c>
      <c r="Q1002">
        <v>0</v>
      </c>
      <c r="R1002">
        <v>605</v>
      </c>
      <c r="S1002">
        <v>263</v>
      </c>
      <c r="T1002">
        <v>78</v>
      </c>
      <c r="U1002">
        <v>14</v>
      </c>
      <c r="V1002">
        <v>1</v>
      </c>
      <c r="W1002">
        <v>1693</v>
      </c>
      <c r="X1002">
        <v>110</v>
      </c>
      <c r="Y1002">
        <v>556</v>
      </c>
      <c r="Z1002">
        <v>182</v>
      </c>
      <c r="AA1002">
        <v>14</v>
      </c>
      <c r="AB1002">
        <v>1090</v>
      </c>
      <c r="AC1002">
        <v>103</v>
      </c>
      <c r="AD1002">
        <v>156</v>
      </c>
      <c r="AE1002">
        <v>163</v>
      </c>
      <c r="AF1002">
        <v>2</v>
      </c>
      <c r="AG1002">
        <v>146</v>
      </c>
      <c r="AH1002">
        <v>3</v>
      </c>
      <c r="AI1002">
        <v>46</v>
      </c>
      <c r="AJ1002">
        <v>25</v>
      </c>
      <c r="AK1002">
        <v>7</v>
      </c>
      <c r="AL1002">
        <v>86</v>
      </c>
      <c r="AM1002">
        <v>13</v>
      </c>
      <c r="AN1002">
        <v>21</v>
      </c>
      <c r="AO1002">
        <v>1</v>
      </c>
      <c r="AP1002">
        <v>1</v>
      </c>
      <c r="AQ1002">
        <v>0</v>
      </c>
      <c r="AR1002">
        <v>0</v>
      </c>
      <c r="AS1002">
        <v>0</v>
      </c>
      <c r="AT1002">
        <v>0</v>
      </c>
      <c r="AU1002">
        <v>0</v>
      </c>
      <c r="AV1002">
        <v>0</v>
      </c>
      <c r="AW1002">
        <v>0</v>
      </c>
      <c r="AX1002">
        <v>0</v>
      </c>
      <c r="AY1002">
        <v>0</v>
      </c>
      <c r="AZ1002">
        <v>0</v>
      </c>
      <c r="BA1002">
        <v>0</v>
      </c>
      <c r="BB1002">
        <v>0</v>
      </c>
      <c r="BC1002">
        <v>0</v>
      </c>
      <c r="BD1002">
        <v>0</v>
      </c>
      <c r="BE1002">
        <v>0</v>
      </c>
      <c r="BF1002">
        <v>0</v>
      </c>
      <c r="BG1002" s="20">
        <v>2</v>
      </c>
      <c r="BH1002" s="20">
        <v>1</v>
      </c>
      <c r="BI1002" s="20">
        <v>126</v>
      </c>
      <c r="BJ1002" s="20">
        <v>5</v>
      </c>
      <c r="BK1002" s="20">
        <v>496</v>
      </c>
      <c r="BL1002" s="20">
        <v>837</v>
      </c>
      <c r="BM1002" s="20">
        <v>724</v>
      </c>
      <c r="BN1002" s="20">
        <v>52</v>
      </c>
      <c r="BO1002" s="20">
        <v>61</v>
      </c>
      <c r="BP1002" s="20"/>
      <c r="BQ1002" s="20"/>
      <c r="BR1002" s="20"/>
      <c r="BS1002" s="20"/>
      <c r="BT1002" s="20"/>
      <c r="BU1002" s="20"/>
      <c r="BV1002" s="20"/>
    </row>
    <row r="1003" spans="1:74" x14ac:dyDescent="0.25">
      <c r="A1003" s="20" t="s">
        <v>449</v>
      </c>
      <c r="B1003" s="20" t="s">
        <v>549</v>
      </c>
      <c r="C1003" s="20" t="s">
        <v>569</v>
      </c>
      <c r="D1003" s="1">
        <v>44514</v>
      </c>
      <c r="E1003">
        <v>179</v>
      </c>
      <c r="F1003">
        <v>2</v>
      </c>
      <c r="G1003">
        <v>0</v>
      </c>
      <c r="H1003">
        <v>1</v>
      </c>
      <c r="I1003">
        <v>1</v>
      </c>
      <c r="J1003">
        <v>53</v>
      </c>
      <c r="K1003">
        <v>32</v>
      </c>
      <c r="L1003">
        <v>5</v>
      </c>
      <c r="M1003">
        <v>11</v>
      </c>
      <c r="N1003">
        <v>6</v>
      </c>
      <c r="O1003">
        <v>1</v>
      </c>
      <c r="P1003">
        <v>1</v>
      </c>
      <c r="Q1003">
        <v>0</v>
      </c>
      <c r="R1003">
        <v>605</v>
      </c>
      <c r="S1003">
        <v>293</v>
      </c>
      <c r="T1003">
        <v>78</v>
      </c>
      <c r="U1003">
        <v>13</v>
      </c>
      <c r="V1003">
        <v>0</v>
      </c>
      <c r="W1003">
        <v>1689</v>
      </c>
      <c r="X1003">
        <v>142</v>
      </c>
      <c r="Y1003">
        <v>553</v>
      </c>
      <c r="Z1003">
        <v>179</v>
      </c>
      <c r="AA1003">
        <v>14</v>
      </c>
      <c r="AB1003">
        <v>1091</v>
      </c>
      <c r="AC1003">
        <v>126</v>
      </c>
      <c r="AD1003">
        <v>158</v>
      </c>
      <c r="AE1003">
        <v>161</v>
      </c>
      <c r="AF1003">
        <v>2</v>
      </c>
      <c r="AG1003">
        <v>149</v>
      </c>
      <c r="AH1003">
        <v>3</v>
      </c>
      <c r="AI1003">
        <v>45</v>
      </c>
      <c r="AJ1003">
        <v>24</v>
      </c>
      <c r="AK1003">
        <v>7</v>
      </c>
      <c r="AL1003">
        <v>86</v>
      </c>
      <c r="AM1003">
        <v>14</v>
      </c>
      <c r="AN1003">
        <v>21</v>
      </c>
      <c r="AO1003">
        <v>1</v>
      </c>
      <c r="AP1003">
        <v>1</v>
      </c>
      <c r="AQ1003">
        <v>0</v>
      </c>
      <c r="AR1003">
        <v>0</v>
      </c>
      <c r="AS1003">
        <v>0</v>
      </c>
      <c r="AT1003">
        <v>0</v>
      </c>
      <c r="AU1003">
        <v>0</v>
      </c>
      <c r="AV1003">
        <v>0</v>
      </c>
      <c r="AW1003">
        <v>0</v>
      </c>
      <c r="AX1003">
        <v>0</v>
      </c>
      <c r="AY1003">
        <v>0</v>
      </c>
      <c r="AZ1003">
        <v>0</v>
      </c>
      <c r="BA1003">
        <v>0</v>
      </c>
      <c r="BB1003">
        <v>0</v>
      </c>
      <c r="BC1003">
        <v>0</v>
      </c>
      <c r="BD1003">
        <v>0</v>
      </c>
      <c r="BE1003">
        <v>0</v>
      </c>
      <c r="BF1003">
        <v>0</v>
      </c>
      <c r="BG1003" s="20">
        <v>2</v>
      </c>
      <c r="BH1003" s="20">
        <v>1</v>
      </c>
      <c r="BI1003" s="20">
        <v>126</v>
      </c>
      <c r="BJ1003" s="20">
        <v>5</v>
      </c>
      <c r="BK1003" s="20">
        <v>497</v>
      </c>
      <c r="BL1003" s="20">
        <v>842</v>
      </c>
      <c r="BM1003" s="20">
        <v>726</v>
      </c>
      <c r="BN1003" s="20">
        <v>55</v>
      </c>
      <c r="BO1003" s="20">
        <v>61</v>
      </c>
      <c r="BP1003" s="20"/>
      <c r="BQ1003" s="20"/>
      <c r="BR1003" s="20"/>
      <c r="BS1003" s="20"/>
      <c r="BT1003" s="20"/>
      <c r="BU1003" s="20"/>
      <c r="BV1003" s="20"/>
    </row>
    <row r="1004" spans="1:74" x14ac:dyDescent="0.25">
      <c r="A1004" s="20" t="s">
        <v>449</v>
      </c>
      <c r="B1004" s="20" t="s">
        <v>549</v>
      </c>
      <c r="C1004" s="20" t="s">
        <v>569</v>
      </c>
      <c r="D1004" s="1">
        <v>44521</v>
      </c>
      <c r="E1004">
        <v>181</v>
      </c>
      <c r="F1004">
        <v>2</v>
      </c>
      <c r="G1004">
        <v>0</v>
      </c>
      <c r="H1004">
        <v>1</v>
      </c>
      <c r="I1004">
        <v>1</v>
      </c>
      <c r="J1004">
        <v>57</v>
      </c>
      <c r="K1004">
        <v>33</v>
      </c>
      <c r="L1004">
        <v>5</v>
      </c>
      <c r="M1004">
        <v>11</v>
      </c>
      <c r="N1004">
        <v>6</v>
      </c>
      <c r="O1004">
        <v>1</v>
      </c>
      <c r="P1004">
        <v>1</v>
      </c>
      <c r="Q1004">
        <v>0</v>
      </c>
      <c r="R1004">
        <v>605</v>
      </c>
      <c r="S1004">
        <v>310</v>
      </c>
      <c r="T1004">
        <v>75</v>
      </c>
      <c r="U1004">
        <v>13</v>
      </c>
      <c r="V1004">
        <v>0</v>
      </c>
      <c r="W1004">
        <v>1689</v>
      </c>
      <c r="X1004">
        <v>176</v>
      </c>
      <c r="Y1004">
        <v>551</v>
      </c>
      <c r="Z1004">
        <v>168</v>
      </c>
      <c r="AA1004">
        <v>14</v>
      </c>
      <c r="AB1004">
        <v>1092</v>
      </c>
      <c r="AC1004">
        <v>141</v>
      </c>
      <c r="AD1004">
        <v>158</v>
      </c>
      <c r="AE1004">
        <v>160</v>
      </c>
      <c r="AF1004">
        <v>2</v>
      </c>
      <c r="AG1004">
        <v>149</v>
      </c>
      <c r="AH1004">
        <v>5</v>
      </c>
      <c r="AI1004">
        <v>45</v>
      </c>
      <c r="AJ1004">
        <v>24</v>
      </c>
      <c r="AK1004">
        <v>7</v>
      </c>
      <c r="AL1004">
        <v>85</v>
      </c>
      <c r="AM1004">
        <v>14</v>
      </c>
      <c r="AN1004">
        <v>21</v>
      </c>
      <c r="AO1004">
        <v>0</v>
      </c>
      <c r="AP1004">
        <v>1</v>
      </c>
      <c r="AQ1004">
        <v>0</v>
      </c>
      <c r="AR1004">
        <v>0</v>
      </c>
      <c r="AS1004">
        <v>0</v>
      </c>
      <c r="AT1004">
        <v>0</v>
      </c>
      <c r="AU1004">
        <v>0</v>
      </c>
      <c r="AV1004">
        <v>0</v>
      </c>
      <c r="AW1004">
        <v>0</v>
      </c>
      <c r="AX1004">
        <v>0</v>
      </c>
      <c r="AY1004">
        <v>0</v>
      </c>
      <c r="AZ1004">
        <v>0</v>
      </c>
      <c r="BA1004">
        <v>0</v>
      </c>
      <c r="BB1004">
        <v>0</v>
      </c>
      <c r="BC1004">
        <v>0</v>
      </c>
      <c r="BD1004">
        <v>0</v>
      </c>
      <c r="BE1004">
        <v>0</v>
      </c>
      <c r="BF1004">
        <v>0</v>
      </c>
      <c r="BG1004" s="20">
        <v>2</v>
      </c>
      <c r="BH1004" s="20">
        <v>1</v>
      </c>
      <c r="BI1004" s="20">
        <v>128</v>
      </c>
      <c r="BJ1004" s="20">
        <v>5</v>
      </c>
      <c r="BK1004" s="20">
        <v>500</v>
      </c>
      <c r="BL1004" s="20">
        <v>848</v>
      </c>
      <c r="BM1004" s="20">
        <v>725</v>
      </c>
      <c r="BN1004" s="20">
        <v>55</v>
      </c>
      <c r="BO1004" s="20">
        <v>61</v>
      </c>
      <c r="BP1004" s="20"/>
      <c r="BQ1004" s="20"/>
      <c r="BR1004" s="20"/>
      <c r="BS1004" s="20"/>
      <c r="BT1004" s="20"/>
      <c r="BU1004" s="20"/>
      <c r="BV1004" s="20"/>
    </row>
    <row r="1005" spans="1:74" x14ac:dyDescent="0.25">
      <c r="A1005" s="20" t="s">
        <v>449</v>
      </c>
      <c r="B1005" s="20" t="s">
        <v>549</v>
      </c>
      <c r="C1005" s="20" t="s">
        <v>569</v>
      </c>
      <c r="D1005" s="1">
        <v>44528</v>
      </c>
      <c r="E1005">
        <v>181</v>
      </c>
      <c r="F1005">
        <v>2</v>
      </c>
      <c r="G1005">
        <v>0</v>
      </c>
      <c r="H1005">
        <v>1</v>
      </c>
      <c r="I1005">
        <v>1</v>
      </c>
      <c r="J1005">
        <v>61</v>
      </c>
      <c r="K1005">
        <v>34</v>
      </c>
      <c r="L1005">
        <v>4</v>
      </c>
      <c r="M1005">
        <v>11</v>
      </c>
      <c r="N1005">
        <v>6</v>
      </c>
      <c r="O1005">
        <v>2</v>
      </c>
      <c r="P1005">
        <v>1</v>
      </c>
      <c r="Q1005">
        <v>0</v>
      </c>
      <c r="R1005">
        <v>605</v>
      </c>
      <c r="S1005">
        <v>330</v>
      </c>
      <c r="T1005">
        <v>76</v>
      </c>
      <c r="U1005">
        <v>12</v>
      </c>
      <c r="V1005">
        <v>0</v>
      </c>
      <c r="W1005">
        <v>1689</v>
      </c>
      <c r="X1005">
        <v>240</v>
      </c>
      <c r="Y1005">
        <v>552</v>
      </c>
      <c r="Z1005">
        <v>160</v>
      </c>
      <c r="AA1005">
        <v>14</v>
      </c>
      <c r="AB1005">
        <v>1097</v>
      </c>
      <c r="AC1005">
        <v>188</v>
      </c>
      <c r="AD1005">
        <v>164</v>
      </c>
      <c r="AE1005">
        <v>155</v>
      </c>
      <c r="AF1005">
        <v>3</v>
      </c>
      <c r="AG1005">
        <v>149</v>
      </c>
      <c r="AH1005">
        <v>8</v>
      </c>
      <c r="AI1005">
        <v>46</v>
      </c>
      <c r="AJ1005">
        <v>22</v>
      </c>
      <c r="AK1005">
        <v>7</v>
      </c>
      <c r="AL1005">
        <v>85</v>
      </c>
      <c r="AM1005">
        <v>23</v>
      </c>
      <c r="AN1005">
        <v>21</v>
      </c>
      <c r="AO1005">
        <v>0</v>
      </c>
      <c r="AP1005">
        <v>1</v>
      </c>
      <c r="AQ1005">
        <v>0</v>
      </c>
      <c r="AR1005">
        <v>0</v>
      </c>
      <c r="AS1005">
        <v>0</v>
      </c>
      <c r="AT1005">
        <v>0</v>
      </c>
      <c r="AU1005">
        <v>0</v>
      </c>
      <c r="AV1005">
        <v>0</v>
      </c>
      <c r="AW1005">
        <v>0</v>
      </c>
      <c r="AX1005">
        <v>0</v>
      </c>
      <c r="AY1005">
        <v>0</v>
      </c>
      <c r="AZ1005">
        <v>0</v>
      </c>
      <c r="BA1005">
        <v>0</v>
      </c>
      <c r="BB1005">
        <v>0</v>
      </c>
      <c r="BC1005">
        <v>0</v>
      </c>
      <c r="BD1005">
        <v>0</v>
      </c>
      <c r="BE1005">
        <v>0</v>
      </c>
      <c r="BF1005">
        <v>0</v>
      </c>
      <c r="BG1005" s="20">
        <v>2</v>
      </c>
      <c r="BH1005" s="20">
        <v>1</v>
      </c>
      <c r="BI1005" s="20">
        <v>128</v>
      </c>
      <c r="BJ1005" s="20">
        <v>5</v>
      </c>
      <c r="BK1005" s="20">
        <v>500</v>
      </c>
      <c r="BL1005" s="20">
        <v>853</v>
      </c>
      <c r="BM1005" s="20">
        <v>730</v>
      </c>
      <c r="BN1005" s="20">
        <v>55</v>
      </c>
      <c r="BO1005" s="20">
        <v>61</v>
      </c>
      <c r="BP1005" s="20"/>
      <c r="BQ1005" s="20"/>
      <c r="BR1005" s="20"/>
      <c r="BS1005" s="20"/>
      <c r="BT1005" s="20"/>
      <c r="BU1005" s="20"/>
      <c r="BV1005" s="20"/>
    </row>
    <row r="1006" spans="1:74" x14ac:dyDescent="0.25">
      <c r="A1006" s="20" t="s">
        <v>449</v>
      </c>
      <c r="B1006" s="20" t="s">
        <v>549</v>
      </c>
      <c r="C1006" s="20" t="s">
        <v>569</v>
      </c>
      <c r="D1006" s="1">
        <v>44535</v>
      </c>
      <c r="E1006">
        <v>182</v>
      </c>
      <c r="F1006">
        <v>2</v>
      </c>
      <c r="G1006">
        <v>0</v>
      </c>
      <c r="H1006">
        <v>1</v>
      </c>
      <c r="I1006">
        <v>1</v>
      </c>
      <c r="J1006">
        <v>65</v>
      </c>
      <c r="K1006">
        <v>34</v>
      </c>
      <c r="L1006">
        <v>4</v>
      </c>
      <c r="M1006">
        <v>11</v>
      </c>
      <c r="N1006">
        <v>6</v>
      </c>
      <c r="O1006">
        <v>2</v>
      </c>
      <c r="P1006">
        <v>1</v>
      </c>
      <c r="Q1006">
        <v>0</v>
      </c>
      <c r="R1006">
        <v>604</v>
      </c>
      <c r="S1006">
        <v>345</v>
      </c>
      <c r="T1006">
        <v>76</v>
      </c>
      <c r="U1006">
        <v>12</v>
      </c>
      <c r="V1006">
        <v>0</v>
      </c>
      <c r="W1006">
        <v>1692</v>
      </c>
      <c r="X1006">
        <v>279</v>
      </c>
      <c r="Y1006">
        <v>556</v>
      </c>
      <c r="Z1006">
        <v>153</v>
      </c>
      <c r="AA1006">
        <v>14</v>
      </c>
      <c r="AB1006">
        <v>1093</v>
      </c>
      <c r="AC1006">
        <v>240</v>
      </c>
      <c r="AD1006">
        <v>162</v>
      </c>
      <c r="AE1006">
        <v>154</v>
      </c>
      <c r="AF1006">
        <v>2</v>
      </c>
      <c r="AG1006">
        <v>149</v>
      </c>
      <c r="AH1006">
        <v>10</v>
      </c>
      <c r="AI1006">
        <v>46</v>
      </c>
      <c r="AJ1006">
        <v>22</v>
      </c>
      <c r="AK1006">
        <v>7</v>
      </c>
      <c r="AL1006">
        <v>86</v>
      </c>
      <c r="AM1006">
        <v>30</v>
      </c>
      <c r="AN1006">
        <v>21</v>
      </c>
      <c r="AO1006">
        <v>0</v>
      </c>
      <c r="AP1006">
        <v>1</v>
      </c>
      <c r="AQ1006">
        <v>0</v>
      </c>
      <c r="AR1006">
        <v>0</v>
      </c>
      <c r="AS1006">
        <v>0</v>
      </c>
      <c r="AT1006">
        <v>0</v>
      </c>
      <c r="AU1006">
        <v>0</v>
      </c>
      <c r="AV1006">
        <v>0</v>
      </c>
      <c r="AW1006">
        <v>0</v>
      </c>
      <c r="AX1006">
        <v>0</v>
      </c>
      <c r="AY1006">
        <v>0</v>
      </c>
      <c r="AZ1006">
        <v>0</v>
      </c>
      <c r="BA1006">
        <v>0</v>
      </c>
      <c r="BB1006">
        <v>0</v>
      </c>
      <c r="BC1006">
        <v>0</v>
      </c>
      <c r="BD1006">
        <v>0</v>
      </c>
      <c r="BE1006">
        <v>0</v>
      </c>
      <c r="BF1006">
        <v>0</v>
      </c>
      <c r="BG1006" s="20">
        <v>2</v>
      </c>
      <c r="BH1006" s="20">
        <v>1</v>
      </c>
      <c r="BI1006" s="20">
        <v>129</v>
      </c>
      <c r="BJ1006" s="20">
        <v>5</v>
      </c>
      <c r="BK1006" s="20">
        <v>498</v>
      </c>
      <c r="BL1006" s="20">
        <v>857</v>
      </c>
      <c r="BM1006" s="20">
        <v>732</v>
      </c>
      <c r="BN1006" s="20">
        <v>55</v>
      </c>
      <c r="BO1006" s="20">
        <v>61</v>
      </c>
      <c r="BP1006" s="20"/>
      <c r="BQ1006" s="20"/>
      <c r="BR1006" s="20"/>
      <c r="BS1006" s="20"/>
      <c r="BT1006" s="20"/>
      <c r="BU1006" s="20"/>
      <c r="BV1006" s="20"/>
    </row>
    <row r="1007" spans="1:74" x14ac:dyDescent="0.25">
      <c r="A1007" s="20" t="s">
        <v>449</v>
      </c>
      <c r="B1007" s="20" t="s">
        <v>549</v>
      </c>
      <c r="C1007" s="20" t="s">
        <v>569</v>
      </c>
      <c r="D1007" s="1">
        <v>44542</v>
      </c>
      <c r="E1007">
        <v>180</v>
      </c>
      <c r="F1007">
        <v>2</v>
      </c>
      <c r="G1007">
        <v>0</v>
      </c>
      <c r="H1007">
        <v>1</v>
      </c>
      <c r="I1007">
        <v>1</v>
      </c>
      <c r="J1007">
        <v>64</v>
      </c>
      <c r="K1007">
        <v>34</v>
      </c>
      <c r="L1007">
        <v>3</v>
      </c>
      <c r="M1007">
        <v>11</v>
      </c>
      <c r="N1007">
        <v>6</v>
      </c>
      <c r="O1007">
        <v>3</v>
      </c>
      <c r="P1007">
        <v>1</v>
      </c>
      <c r="Q1007">
        <v>0</v>
      </c>
      <c r="R1007">
        <v>603</v>
      </c>
      <c r="S1007">
        <v>358</v>
      </c>
      <c r="T1007">
        <v>75</v>
      </c>
      <c r="U1007">
        <v>12</v>
      </c>
      <c r="V1007">
        <v>0</v>
      </c>
      <c r="W1007">
        <v>1695</v>
      </c>
      <c r="X1007">
        <v>318</v>
      </c>
      <c r="Y1007">
        <v>553</v>
      </c>
      <c r="Z1007">
        <v>151</v>
      </c>
      <c r="AA1007">
        <v>13</v>
      </c>
      <c r="AB1007">
        <v>1092</v>
      </c>
      <c r="AC1007">
        <v>297</v>
      </c>
      <c r="AD1007">
        <v>164</v>
      </c>
      <c r="AE1007">
        <v>153</v>
      </c>
      <c r="AF1007">
        <v>2</v>
      </c>
      <c r="AG1007">
        <v>147</v>
      </c>
      <c r="AH1007">
        <v>12</v>
      </c>
      <c r="AI1007">
        <v>45</v>
      </c>
      <c r="AJ1007">
        <v>21</v>
      </c>
      <c r="AK1007">
        <v>7</v>
      </c>
      <c r="AL1007">
        <v>87</v>
      </c>
      <c r="AM1007">
        <v>35</v>
      </c>
      <c r="AN1007">
        <v>22</v>
      </c>
      <c r="AO1007">
        <v>0</v>
      </c>
      <c r="AP1007">
        <v>0</v>
      </c>
      <c r="AQ1007">
        <v>0</v>
      </c>
      <c r="AR1007">
        <v>0</v>
      </c>
      <c r="AS1007">
        <v>0</v>
      </c>
      <c r="AT1007">
        <v>0</v>
      </c>
      <c r="AU1007">
        <v>0</v>
      </c>
      <c r="AV1007">
        <v>0</v>
      </c>
      <c r="AW1007">
        <v>0</v>
      </c>
      <c r="AX1007">
        <v>0</v>
      </c>
      <c r="AY1007">
        <v>0</v>
      </c>
      <c r="AZ1007">
        <v>0</v>
      </c>
      <c r="BA1007">
        <v>0</v>
      </c>
      <c r="BB1007">
        <v>0</v>
      </c>
      <c r="BC1007">
        <v>0</v>
      </c>
      <c r="BD1007">
        <v>0</v>
      </c>
      <c r="BE1007">
        <v>0</v>
      </c>
      <c r="BF1007">
        <v>0</v>
      </c>
      <c r="BG1007" s="20">
        <v>2</v>
      </c>
      <c r="BH1007" s="20">
        <v>1</v>
      </c>
      <c r="BI1007" s="20">
        <v>127</v>
      </c>
      <c r="BJ1007" s="20">
        <v>5</v>
      </c>
      <c r="BK1007" s="20">
        <v>497</v>
      </c>
      <c r="BL1007" s="20">
        <v>868</v>
      </c>
      <c r="BM1007" s="20">
        <v>732</v>
      </c>
      <c r="BN1007" s="20">
        <v>54</v>
      </c>
      <c r="BO1007" s="20">
        <v>62</v>
      </c>
      <c r="BP1007" s="20"/>
      <c r="BQ1007" s="20"/>
      <c r="BR1007" s="20"/>
      <c r="BS1007" s="20"/>
      <c r="BT1007" s="20"/>
      <c r="BU1007" s="20"/>
      <c r="BV1007" s="20"/>
    </row>
    <row r="1008" spans="1:74" x14ac:dyDescent="0.25">
      <c r="A1008" s="20" t="s">
        <v>449</v>
      </c>
      <c r="B1008" s="20" t="s">
        <v>549</v>
      </c>
      <c r="C1008" s="20" t="s">
        <v>569</v>
      </c>
      <c r="D1008" s="1">
        <v>44549</v>
      </c>
      <c r="E1008">
        <v>181</v>
      </c>
      <c r="F1008">
        <v>3</v>
      </c>
      <c r="G1008">
        <v>1</v>
      </c>
      <c r="H1008">
        <v>1</v>
      </c>
      <c r="I1008">
        <v>1</v>
      </c>
      <c r="J1008">
        <v>68</v>
      </c>
      <c r="K1008">
        <v>34</v>
      </c>
      <c r="L1008">
        <v>3</v>
      </c>
      <c r="M1008">
        <v>10</v>
      </c>
      <c r="N1008">
        <v>6</v>
      </c>
      <c r="O1008">
        <v>3</v>
      </c>
      <c r="P1008">
        <v>1</v>
      </c>
      <c r="Q1008">
        <v>0</v>
      </c>
      <c r="R1008">
        <v>604</v>
      </c>
      <c r="S1008">
        <v>373</v>
      </c>
      <c r="T1008">
        <v>75</v>
      </c>
      <c r="U1008">
        <v>12</v>
      </c>
      <c r="V1008">
        <v>1</v>
      </c>
      <c r="W1008">
        <v>1700</v>
      </c>
      <c r="X1008">
        <v>360</v>
      </c>
      <c r="Y1008">
        <v>557</v>
      </c>
      <c r="Z1008">
        <v>148</v>
      </c>
      <c r="AA1008">
        <v>14</v>
      </c>
      <c r="AB1008">
        <v>1095</v>
      </c>
      <c r="AC1008">
        <v>363</v>
      </c>
      <c r="AD1008">
        <v>162</v>
      </c>
      <c r="AE1008">
        <v>155</v>
      </c>
      <c r="AF1008">
        <v>2</v>
      </c>
      <c r="AG1008">
        <v>146</v>
      </c>
      <c r="AH1008">
        <v>17</v>
      </c>
      <c r="AI1008">
        <v>44</v>
      </c>
      <c r="AJ1008">
        <v>21</v>
      </c>
      <c r="AK1008">
        <v>7</v>
      </c>
      <c r="AL1008">
        <v>86</v>
      </c>
      <c r="AM1008">
        <v>40</v>
      </c>
      <c r="AN1008">
        <v>22</v>
      </c>
      <c r="AO1008">
        <v>0</v>
      </c>
      <c r="AP1008">
        <v>0</v>
      </c>
      <c r="AQ1008">
        <v>0</v>
      </c>
      <c r="AR1008">
        <v>0</v>
      </c>
      <c r="AS1008">
        <v>0</v>
      </c>
      <c r="AT1008">
        <v>0</v>
      </c>
      <c r="AU1008">
        <v>0</v>
      </c>
      <c r="AV1008">
        <v>0</v>
      </c>
      <c r="AW1008">
        <v>0</v>
      </c>
      <c r="AX1008">
        <v>0</v>
      </c>
      <c r="AY1008">
        <v>0</v>
      </c>
      <c r="AZ1008">
        <v>0</v>
      </c>
      <c r="BA1008">
        <v>0</v>
      </c>
      <c r="BB1008">
        <v>0</v>
      </c>
      <c r="BC1008">
        <v>0</v>
      </c>
      <c r="BD1008">
        <v>0</v>
      </c>
      <c r="BE1008">
        <v>0</v>
      </c>
      <c r="BF1008">
        <v>0</v>
      </c>
      <c r="BG1008" s="20">
        <v>3</v>
      </c>
      <c r="BH1008" s="20">
        <v>1</v>
      </c>
      <c r="BI1008" s="20">
        <v>128</v>
      </c>
      <c r="BJ1008" s="20">
        <v>5</v>
      </c>
      <c r="BK1008" s="20">
        <v>497</v>
      </c>
      <c r="BL1008" s="20">
        <v>877</v>
      </c>
      <c r="BM1008" s="20">
        <v>736</v>
      </c>
      <c r="BN1008" s="20">
        <v>55</v>
      </c>
      <c r="BO1008" s="20">
        <v>62</v>
      </c>
      <c r="BP1008" s="20">
        <v>6893</v>
      </c>
      <c r="BQ1008" s="20">
        <v>677</v>
      </c>
      <c r="BR1008" s="20">
        <v>0</v>
      </c>
      <c r="BS1008" s="20">
        <v>1172</v>
      </c>
      <c r="BT1008" s="20">
        <v>2279</v>
      </c>
      <c r="BU1008" s="20">
        <v>397</v>
      </c>
      <c r="BV1008" s="20">
        <v>2621</v>
      </c>
    </row>
    <row r="1009" spans="1:74" x14ac:dyDescent="0.25">
      <c r="A1009" s="20" t="s">
        <v>449</v>
      </c>
      <c r="B1009" s="20" t="s">
        <v>549</v>
      </c>
      <c r="C1009" s="20" t="s">
        <v>569</v>
      </c>
      <c r="D1009" s="1">
        <v>44558</v>
      </c>
      <c r="E1009">
        <v>182</v>
      </c>
      <c r="F1009">
        <v>3</v>
      </c>
      <c r="G1009">
        <v>1</v>
      </c>
      <c r="H1009">
        <v>1</v>
      </c>
      <c r="I1009">
        <v>1</v>
      </c>
      <c r="J1009">
        <v>71</v>
      </c>
      <c r="K1009">
        <v>34</v>
      </c>
      <c r="L1009">
        <v>3</v>
      </c>
      <c r="M1009">
        <v>11</v>
      </c>
      <c r="N1009">
        <v>6</v>
      </c>
      <c r="O1009">
        <v>5</v>
      </c>
      <c r="P1009">
        <v>1</v>
      </c>
      <c r="Q1009">
        <v>0</v>
      </c>
      <c r="R1009">
        <v>605</v>
      </c>
      <c r="S1009">
        <v>388</v>
      </c>
      <c r="T1009">
        <v>76</v>
      </c>
      <c r="U1009">
        <v>12</v>
      </c>
      <c r="V1009">
        <v>0</v>
      </c>
      <c r="W1009">
        <v>1689</v>
      </c>
      <c r="X1009">
        <v>412</v>
      </c>
      <c r="Y1009">
        <v>543</v>
      </c>
      <c r="Z1009">
        <v>147</v>
      </c>
      <c r="AA1009">
        <v>14</v>
      </c>
      <c r="AB1009">
        <v>1097</v>
      </c>
      <c r="AC1009">
        <v>423</v>
      </c>
      <c r="AD1009">
        <v>156</v>
      </c>
      <c r="AE1009">
        <v>153</v>
      </c>
      <c r="AF1009">
        <v>5</v>
      </c>
      <c r="AG1009">
        <v>145</v>
      </c>
      <c r="AH1009">
        <v>21</v>
      </c>
      <c r="AI1009">
        <v>44</v>
      </c>
      <c r="AJ1009">
        <v>21</v>
      </c>
      <c r="AK1009">
        <v>7</v>
      </c>
      <c r="AL1009">
        <v>85</v>
      </c>
      <c r="AM1009">
        <v>42</v>
      </c>
      <c r="AN1009">
        <v>22</v>
      </c>
      <c r="AO1009">
        <v>0</v>
      </c>
      <c r="AP1009">
        <v>0</v>
      </c>
      <c r="AQ1009">
        <v>0</v>
      </c>
      <c r="AR1009">
        <v>0</v>
      </c>
      <c r="AS1009">
        <v>0</v>
      </c>
      <c r="AT1009">
        <v>0</v>
      </c>
      <c r="AU1009">
        <v>0</v>
      </c>
      <c r="AV1009">
        <v>0</v>
      </c>
      <c r="AW1009">
        <v>0</v>
      </c>
      <c r="AX1009">
        <v>0</v>
      </c>
      <c r="AY1009">
        <v>0</v>
      </c>
      <c r="AZ1009">
        <v>0</v>
      </c>
      <c r="BA1009">
        <v>0</v>
      </c>
      <c r="BB1009">
        <v>0</v>
      </c>
      <c r="BC1009">
        <v>0</v>
      </c>
      <c r="BD1009">
        <v>0</v>
      </c>
      <c r="BE1009">
        <v>0</v>
      </c>
      <c r="BF1009">
        <v>0</v>
      </c>
      <c r="BG1009" s="20">
        <v>3</v>
      </c>
      <c r="BH1009" s="20">
        <v>1</v>
      </c>
      <c r="BI1009" s="20">
        <v>128</v>
      </c>
      <c r="BJ1009" s="20">
        <v>5</v>
      </c>
      <c r="BK1009" s="20">
        <v>498</v>
      </c>
      <c r="BL1009" s="20">
        <v>880</v>
      </c>
      <c r="BM1009" s="20">
        <v>740</v>
      </c>
      <c r="BN1009" s="20">
        <v>56</v>
      </c>
      <c r="BO1009" s="20">
        <v>61</v>
      </c>
      <c r="BP1009" s="20">
        <v>6924</v>
      </c>
      <c r="BQ1009" s="20">
        <v>900</v>
      </c>
      <c r="BR1009" s="20">
        <v>0</v>
      </c>
      <c r="BS1009" s="20">
        <v>1157</v>
      </c>
      <c r="BT1009" s="20">
        <v>2260</v>
      </c>
      <c r="BU1009" s="20">
        <v>413</v>
      </c>
      <c r="BV1009" s="20">
        <v>2663</v>
      </c>
    </row>
    <row r="1010" spans="1:74" x14ac:dyDescent="0.25">
      <c r="A1010" s="20" t="s">
        <v>449</v>
      </c>
      <c r="B1010" s="20" t="s">
        <v>549</v>
      </c>
      <c r="C1010" s="20" t="s">
        <v>569</v>
      </c>
      <c r="D1010" s="1">
        <v>44564</v>
      </c>
      <c r="E1010">
        <v>181</v>
      </c>
      <c r="F1010">
        <v>3</v>
      </c>
      <c r="G1010">
        <v>1</v>
      </c>
      <c r="H1010">
        <v>1</v>
      </c>
      <c r="I1010">
        <v>1</v>
      </c>
      <c r="J1010">
        <v>72</v>
      </c>
      <c r="K1010">
        <v>34</v>
      </c>
      <c r="L1010">
        <v>3</v>
      </c>
      <c r="M1010">
        <v>11</v>
      </c>
      <c r="N1010">
        <v>6</v>
      </c>
      <c r="O1010">
        <v>5</v>
      </c>
      <c r="P1010">
        <v>1</v>
      </c>
      <c r="Q1010">
        <v>0</v>
      </c>
      <c r="R1010">
        <v>603</v>
      </c>
      <c r="S1010">
        <v>393</v>
      </c>
      <c r="T1010">
        <v>75</v>
      </c>
      <c r="U1010">
        <v>12</v>
      </c>
      <c r="V1010">
        <v>0</v>
      </c>
      <c r="W1010">
        <v>1694</v>
      </c>
      <c r="X1010">
        <v>429</v>
      </c>
      <c r="Y1010">
        <v>544</v>
      </c>
      <c r="Z1010">
        <v>146</v>
      </c>
      <c r="AA1010">
        <v>14</v>
      </c>
      <c r="AB1010">
        <v>1096</v>
      </c>
      <c r="AC1010">
        <v>438</v>
      </c>
      <c r="AD1010">
        <v>156</v>
      </c>
      <c r="AE1010">
        <v>154</v>
      </c>
      <c r="AF1010">
        <v>3</v>
      </c>
      <c r="AG1010">
        <v>147</v>
      </c>
      <c r="AH1010">
        <v>22</v>
      </c>
      <c r="AI1010">
        <v>44</v>
      </c>
      <c r="AJ1010">
        <v>22</v>
      </c>
      <c r="AK1010">
        <v>7</v>
      </c>
      <c r="AL1010">
        <v>85</v>
      </c>
      <c r="AM1010">
        <v>47</v>
      </c>
      <c r="AN1010">
        <v>22</v>
      </c>
      <c r="AO1010">
        <v>0</v>
      </c>
      <c r="AP1010">
        <v>0</v>
      </c>
      <c r="AQ1010">
        <v>0</v>
      </c>
      <c r="AR1010">
        <v>0</v>
      </c>
      <c r="AS1010">
        <v>0</v>
      </c>
      <c r="AT1010">
        <v>0</v>
      </c>
      <c r="AU1010">
        <v>0</v>
      </c>
      <c r="AV1010">
        <v>0</v>
      </c>
      <c r="AW1010">
        <v>0</v>
      </c>
      <c r="AX1010">
        <v>0</v>
      </c>
      <c r="AY1010">
        <v>0</v>
      </c>
      <c r="AZ1010">
        <v>0</v>
      </c>
      <c r="BA1010">
        <v>0</v>
      </c>
      <c r="BB1010">
        <v>0</v>
      </c>
      <c r="BC1010">
        <v>0</v>
      </c>
      <c r="BD1010">
        <v>0</v>
      </c>
      <c r="BE1010">
        <v>0</v>
      </c>
      <c r="BF1010">
        <v>0</v>
      </c>
      <c r="BG1010" s="20">
        <v>3</v>
      </c>
      <c r="BH1010" s="20">
        <v>1</v>
      </c>
      <c r="BI1010" s="20">
        <v>127</v>
      </c>
      <c r="BJ1010" s="20">
        <v>5</v>
      </c>
      <c r="BK1010" s="20">
        <v>497</v>
      </c>
      <c r="BL1010" s="20">
        <v>886</v>
      </c>
      <c r="BM1010" s="20">
        <v>740</v>
      </c>
      <c r="BN1010" s="20">
        <v>56</v>
      </c>
      <c r="BO1010" s="20">
        <v>61</v>
      </c>
      <c r="BP1010" s="20">
        <v>6914</v>
      </c>
      <c r="BQ1010" s="20">
        <v>966</v>
      </c>
      <c r="BR1010" s="20">
        <v>0</v>
      </c>
      <c r="BS1010" s="20">
        <v>1160</v>
      </c>
      <c r="BT1010" s="20">
        <v>2247</v>
      </c>
      <c r="BU1010" s="20">
        <v>411</v>
      </c>
      <c r="BV1010" s="20">
        <v>2677</v>
      </c>
    </row>
    <row r="1011" spans="1:74" x14ac:dyDescent="0.25">
      <c r="A1011" s="20" t="s">
        <v>449</v>
      </c>
      <c r="B1011" s="20" t="s">
        <v>549</v>
      </c>
      <c r="C1011" s="20" t="s">
        <v>569</v>
      </c>
      <c r="D1011" s="1">
        <v>44570</v>
      </c>
      <c r="E1011">
        <v>180</v>
      </c>
      <c r="F1011">
        <v>2</v>
      </c>
      <c r="G1011">
        <v>1</v>
      </c>
      <c r="H1011">
        <v>1</v>
      </c>
      <c r="I1011">
        <v>1</v>
      </c>
      <c r="J1011">
        <v>75</v>
      </c>
      <c r="K1011">
        <v>34</v>
      </c>
      <c r="L1011">
        <v>3</v>
      </c>
      <c r="M1011">
        <v>11</v>
      </c>
      <c r="N1011">
        <v>6</v>
      </c>
      <c r="O1011">
        <v>5</v>
      </c>
      <c r="P1011">
        <v>1</v>
      </c>
      <c r="Q1011">
        <v>0</v>
      </c>
      <c r="R1011">
        <v>601</v>
      </c>
      <c r="S1011">
        <v>400</v>
      </c>
      <c r="T1011">
        <v>75</v>
      </c>
      <c r="U1011">
        <v>12</v>
      </c>
      <c r="V1011">
        <v>0</v>
      </c>
      <c r="W1011">
        <v>1688</v>
      </c>
      <c r="X1011">
        <v>446</v>
      </c>
      <c r="Y1011">
        <v>538</v>
      </c>
      <c r="Z1011">
        <v>143</v>
      </c>
      <c r="AA1011">
        <v>14</v>
      </c>
      <c r="AB1011">
        <v>1101</v>
      </c>
      <c r="AC1011">
        <v>451</v>
      </c>
      <c r="AD1011">
        <v>156</v>
      </c>
      <c r="AE1011">
        <v>152</v>
      </c>
      <c r="AF1011">
        <v>4</v>
      </c>
      <c r="AG1011">
        <v>148</v>
      </c>
      <c r="AH1011">
        <v>24</v>
      </c>
      <c r="AI1011">
        <v>44</v>
      </c>
      <c r="AJ1011">
        <v>22</v>
      </c>
      <c r="AK1011">
        <v>7</v>
      </c>
      <c r="AL1011">
        <v>85</v>
      </c>
      <c r="AM1011">
        <v>48</v>
      </c>
      <c r="AN1011">
        <v>22</v>
      </c>
      <c r="AO1011">
        <v>0</v>
      </c>
      <c r="AP1011">
        <v>0</v>
      </c>
      <c r="AQ1011">
        <v>0</v>
      </c>
      <c r="AR1011">
        <v>0</v>
      </c>
      <c r="AS1011">
        <v>0</v>
      </c>
      <c r="AT1011">
        <v>0</v>
      </c>
      <c r="AU1011">
        <v>0</v>
      </c>
      <c r="AV1011">
        <v>0</v>
      </c>
      <c r="AW1011">
        <v>0</v>
      </c>
      <c r="AX1011">
        <v>0</v>
      </c>
      <c r="AY1011">
        <v>0</v>
      </c>
      <c r="AZ1011">
        <v>0</v>
      </c>
      <c r="BA1011">
        <v>0</v>
      </c>
      <c r="BB1011">
        <v>0</v>
      </c>
      <c r="BC1011">
        <v>0</v>
      </c>
      <c r="BD1011">
        <v>0</v>
      </c>
      <c r="BE1011">
        <v>0</v>
      </c>
      <c r="BF1011">
        <v>0</v>
      </c>
      <c r="BG1011" s="20">
        <v>2</v>
      </c>
      <c r="BH1011" s="20">
        <v>1</v>
      </c>
      <c r="BI1011" s="20">
        <v>126</v>
      </c>
      <c r="BJ1011" s="20">
        <v>5</v>
      </c>
      <c r="BK1011" s="20">
        <v>495</v>
      </c>
      <c r="BL1011" s="20">
        <v>890</v>
      </c>
      <c r="BM1011" s="20">
        <v>744</v>
      </c>
      <c r="BN1011" s="20">
        <v>58</v>
      </c>
      <c r="BO1011" s="20">
        <v>61</v>
      </c>
      <c r="BP1011" s="20">
        <v>6931</v>
      </c>
      <c r="BQ1011" s="20">
        <v>1023</v>
      </c>
      <c r="BR1011" s="20">
        <v>0</v>
      </c>
      <c r="BS1011" s="20">
        <v>1176</v>
      </c>
      <c r="BT1011" s="20">
        <v>2231</v>
      </c>
      <c r="BU1011" s="20">
        <v>408</v>
      </c>
      <c r="BV1011" s="20">
        <v>2699</v>
      </c>
    </row>
    <row r="1012" spans="1:74" x14ac:dyDescent="0.25">
      <c r="A1012" s="20" t="s">
        <v>449</v>
      </c>
      <c r="B1012" s="20" t="s">
        <v>549</v>
      </c>
      <c r="C1012" s="20" t="s">
        <v>569</v>
      </c>
      <c r="D1012" s="1">
        <v>44577</v>
      </c>
      <c r="E1012">
        <v>180</v>
      </c>
      <c r="F1012">
        <v>2</v>
      </c>
      <c r="G1012">
        <v>1</v>
      </c>
      <c r="H1012">
        <v>1</v>
      </c>
      <c r="I1012">
        <v>1</v>
      </c>
      <c r="J1012">
        <v>81</v>
      </c>
      <c r="K1012">
        <v>34</v>
      </c>
      <c r="L1012">
        <v>3</v>
      </c>
      <c r="M1012">
        <v>11</v>
      </c>
      <c r="N1012">
        <v>6</v>
      </c>
      <c r="O1012">
        <v>5</v>
      </c>
      <c r="P1012">
        <v>1</v>
      </c>
      <c r="Q1012">
        <v>0</v>
      </c>
      <c r="R1012">
        <v>605</v>
      </c>
      <c r="S1012">
        <v>413</v>
      </c>
      <c r="T1012">
        <v>75</v>
      </c>
      <c r="U1012">
        <v>12</v>
      </c>
      <c r="V1012">
        <v>0</v>
      </c>
      <c r="W1012">
        <v>1683</v>
      </c>
      <c r="X1012">
        <v>461</v>
      </c>
      <c r="Y1012">
        <v>530</v>
      </c>
      <c r="Z1012">
        <v>144</v>
      </c>
      <c r="AA1012">
        <v>15</v>
      </c>
      <c r="AB1012">
        <v>1099</v>
      </c>
      <c r="AC1012">
        <v>459</v>
      </c>
      <c r="AD1012">
        <v>156</v>
      </c>
      <c r="AE1012">
        <v>150</v>
      </c>
      <c r="AF1012">
        <v>3</v>
      </c>
      <c r="AG1012">
        <v>150</v>
      </c>
      <c r="AH1012">
        <v>24</v>
      </c>
      <c r="AI1012">
        <v>44</v>
      </c>
      <c r="AJ1012">
        <v>21</v>
      </c>
      <c r="AK1012">
        <v>7</v>
      </c>
      <c r="AL1012">
        <v>86</v>
      </c>
      <c r="AM1012">
        <v>49</v>
      </c>
      <c r="AN1012">
        <v>22</v>
      </c>
      <c r="AO1012">
        <v>0</v>
      </c>
      <c r="AP1012">
        <v>0</v>
      </c>
      <c r="AQ1012">
        <v>0</v>
      </c>
      <c r="AR1012">
        <v>0</v>
      </c>
      <c r="AS1012">
        <v>0</v>
      </c>
      <c r="AT1012">
        <v>0</v>
      </c>
      <c r="AU1012">
        <v>0</v>
      </c>
      <c r="AV1012">
        <v>0</v>
      </c>
      <c r="AW1012">
        <v>0</v>
      </c>
      <c r="AX1012">
        <v>0</v>
      </c>
      <c r="AY1012">
        <v>0</v>
      </c>
      <c r="AZ1012">
        <v>0</v>
      </c>
      <c r="BA1012">
        <v>0</v>
      </c>
      <c r="BB1012">
        <v>0</v>
      </c>
      <c r="BC1012">
        <v>0</v>
      </c>
      <c r="BD1012">
        <v>0</v>
      </c>
      <c r="BE1012">
        <v>0</v>
      </c>
      <c r="BF1012">
        <v>0</v>
      </c>
      <c r="BG1012" s="20">
        <v>2</v>
      </c>
      <c r="BH1012" s="20">
        <v>1</v>
      </c>
      <c r="BI1012" s="20">
        <v>128</v>
      </c>
      <c r="BJ1012" s="20">
        <v>5</v>
      </c>
      <c r="BK1012" s="20">
        <v>500</v>
      </c>
      <c r="BL1012" s="20">
        <v>894</v>
      </c>
      <c r="BM1012" s="20">
        <v>746</v>
      </c>
      <c r="BN1012" s="20">
        <v>60</v>
      </c>
      <c r="BO1012" s="20">
        <v>62</v>
      </c>
      <c r="BP1012" s="20">
        <v>6941</v>
      </c>
      <c r="BQ1012" s="20">
        <v>1076</v>
      </c>
      <c r="BR1012" s="20">
        <v>0</v>
      </c>
      <c r="BS1012" s="20">
        <v>1183</v>
      </c>
      <c r="BT1012" s="20">
        <v>2201</v>
      </c>
      <c r="BU1012" s="20">
        <v>410</v>
      </c>
      <c r="BV1012" s="20">
        <v>2728</v>
      </c>
    </row>
    <row r="1013" spans="1:74" x14ac:dyDescent="0.25">
      <c r="A1013" s="20" t="s">
        <v>449</v>
      </c>
      <c r="B1013" s="20" t="s">
        <v>549</v>
      </c>
      <c r="C1013" s="20" t="s">
        <v>569</v>
      </c>
      <c r="D1013" s="1">
        <v>44584</v>
      </c>
      <c r="E1013">
        <v>184</v>
      </c>
      <c r="F1013">
        <v>2</v>
      </c>
      <c r="G1013">
        <v>1</v>
      </c>
      <c r="H1013">
        <v>1</v>
      </c>
      <c r="I1013">
        <v>1</v>
      </c>
      <c r="J1013">
        <v>83</v>
      </c>
      <c r="K1013">
        <v>34</v>
      </c>
      <c r="L1013">
        <v>3</v>
      </c>
      <c r="M1013">
        <v>11</v>
      </c>
      <c r="N1013">
        <v>6</v>
      </c>
      <c r="O1013">
        <v>5</v>
      </c>
      <c r="P1013">
        <v>1</v>
      </c>
      <c r="Q1013">
        <v>0</v>
      </c>
      <c r="R1013">
        <v>605</v>
      </c>
      <c r="S1013">
        <v>415</v>
      </c>
      <c r="T1013">
        <v>76</v>
      </c>
      <c r="U1013">
        <v>12</v>
      </c>
      <c r="V1013">
        <v>0</v>
      </c>
      <c r="W1013">
        <v>1686</v>
      </c>
      <c r="X1013">
        <v>464</v>
      </c>
      <c r="Y1013">
        <v>530</v>
      </c>
      <c r="Z1013">
        <v>146</v>
      </c>
      <c r="AA1013">
        <v>14</v>
      </c>
      <c r="AB1013">
        <v>1098</v>
      </c>
      <c r="AC1013">
        <v>466</v>
      </c>
      <c r="AD1013">
        <v>157</v>
      </c>
      <c r="AE1013">
        <v>150</v>
      </c>
      <c r="AF1013">
        <v>4</v>
      </c>
      <c r="AG1013">
        <v>152</v>
      </c>
      <c r="AH1013">
        <v>25</v>
      </c>
      <c r="AI1013">
        <v>45</v>
      </c>
      <c r="AJ1013">
        <v>20</v>
      </c>
      <c r="AK1013">
        <v>7</v>
      </c>
      <c r="AL1013">
        <v>86</v>
      </c>
      <c r="AM1013">
        <v>49</v>
      </c>
      <c r="AN1013">
        <v>22</v>
      </c>
      <c r="AO1013">
        <v>0</v>
      </c>
      <c r="AP1013">
        <v>0</v>
      </c>
      <c r="AQ1013">
        <v>0</v>
      </c>
      <c r="AR1013">
        <v>0</v>
      </c>
      <c r="AS1013">
        <v>0</v>
      </c>
      <c r="AT1013">
        <v>0</v>
      </c>
      <c r="AU1013">
        <v>0</v>
      </c>
      <c r="AV1013">
        <v>0</v>
      </c>
      <c r="AW1013">
        <v>0</v>
      </c>
      <c r="AX1013">
        <v>0</v>
      </c>
      <c r="AY1013">
        <v>0</v>
      </c>
      <c r="AZ1013">
        <v>0</v>
      </c>
      <c r="BA1013">
        <v>0</v>
      </c>
      <c r="BB1013">
        <v>0</v>
      </c>
      <c r="BC1013">
        <v>0</v>
      </c>
      <c r="BD1013">
        <v>0</v>
      </c>
      <c r="BE1013">
        <v>0</v>
      </c>
      <c r="BF1013">
        <v>0</v>
      </c>
      <c r="BG1013" s="20">
        <v>2</v>
      </c>
      <c r="BH1013" s="20">
        <v>1</v>
      </c>
      <c r="BI1013" s="20">
        <v>132</v>
      </c>
      <c r="BJ1013" s="20">
        <v>5</v>
      </c>
      <c r="BK1013" s="20">
        <v>499</v>
      </c>
      <c r="BL1013" s="20">
        <v>901</v>
      </c>
      <c r="BM1013" s="20">
        <v>742</v>
      </c>
      <c r="BN1013" s="20">
        <v>61</v>
      </c>
      <c r="BO1013" s="20">
        <v>62</v>
      </c>
      <c r="BP1013" s="20">
        <v>6945</v>
      </c>
      <c r="BQ1013" s="20">
        <v>1102</v>
      </c>
      <c r="BR1013" s="20">
        <v>0</v>
      </c>
      <c r="BS1013" s="20">
        <v>1217</v>
      </c>
      <c r="BT1013" s="20">
        <v>2162</v>
      </c>
      <c r="BU1013" s="20">
        <v>413</v>
      </c>
      <c r="BV1013" s="20">
        <v>2735</v>
      </c>
    </row>
    <row r="1014" spans="1:74" x14ac:dyDescent="0.25">
      <c r="A1014" s="20" t="s">
        <v>449</v>
      </c>
      <c r="B1014" s="20" t="s">
        <v>549</v>
      </c>
      <c r="C1014" s="20" t="s">
        <v>569</v>
      </c>
      <c r="D1014" s="1">
        <v>44591</v>
      </c>
      <c r="E1014">
        <v>184</v>
      </c>
      <c r="F1014">
        <v>2</v>
      </c>
      <c r="G1014">
        <v>1</v>
      </c>
      <c r="H1014">
        <v>1</v>
      </c>
      <c r="I1014">
        <v>1</v>
      </c>
      <c r="J1014">
        <v>84</v>
      </c>
      <c r="K1014">
        <v>35</v>
      </c>
      <c r="L1014">
        <v>3</v>
      </c>
      <c r="M1014">
        <v>10</v>
      </c>
      <c r="N1014">
        <v>6</v>
      </c>
      <c r="O1014">
        <v>5</v>
      </c>
      <c r="P1014">
        <v>1</v>
      </c>
      <c r="Q1014">
        <v>0</v>
      </c>
      <c r="R1014">
        <v>602</v>
      </c>
      <c r="S1014">
        <v>416</v>
      </c>
      <c r="T1014">
        <v>76</v>
      </c>
      <c r="U1014">
        <v>12</v>
      </c>
      <c r="V1014">
        <v>0</v>
      </c>
      <c r="W1014">
        <v>1691</v>
      </c>
      <c r="X1014">
        <v>471</v>
      </c>
      <c r="Y1014">
        <v>534</v>
      </c>
      <c r="Z1014">
        <v>141</v>
      </c>
      <c r="AA1014">
        <v>14</v>
      </c>
      <c r="AB1014">
        <v>1094</v>
      </c>
      <c r="AC1014">
        <v>475</v>
      </c>
      <c r="AD1014">
        <v>155</v>
      </c>
      <c r="AE1014">
        <v>151</v>
      </c>
      <c r="AF1014">
        <v>3</v>
      </c>
      <c r="AG1014">
        <v>153</v>
      </c>
      <c r="AH1014">
        <v>25</v>
      </c>
      <c r="AI1014">
        <v>46</v>
      </c>
      <c r="AJ1014">
        <v>20</v>
      </c>
      <c r="AK1014">
        <v>7</v>
      </c>
      <c r="AL1014">
        <v>87</v>
      </c>
      <c r="AM1014">
        <v>50</v>
      </c>
      <c r="AN1014">
        <v>22</v>
      </c>
      <c r="AO1014">
        <v>0</v>
      </c>
      <c r="AP1014">
        <v>0</v>
      </c>
      <c r="AQ1014">
        <v>0</v>
      </c>
      <c r="AR1014">
        <v>0</v>
      </c>
      <c r="AS1014">
        <v>0</v>
      </c>
      <c r="AT1014">
        <v>0</v>
      </c>
      <c r="AU1014">
        <v>0</v>
      </c>
      <c r="AV1014">
        <v>0</v>
      </c>
      <c r="AW1014">
        <v>0</v>
      </c>
      <c r="AX1014">
        <v>0</v>
      </c>
      <c r="AY1014">
        <v>0</v>
      </c>
      <c r="AZ1014">
        <v>0</v>
      </c>
      <c r="BA1014">
        <v>0</v>
      </c>
      <c r="BB1014">
        <v>0</v>
      </c>
      <c r="BC1014">
        <v>0</v>
      </c>
      <c r="BD1014">
        <v>0</v>
      </c>
      <c r="BE1014">
        <v>0</v>
      </c>
      <c r="BF1014">
        <v>0</v>
      </c>
      <c r="BG1014" s="20">
        <v>2</v>
      </c>
      <c r="BH1014" s="20">
        <v>1</v>
      </c>
      <c r="BI1014" s="20">
        <v>132</v>
      </c>
      <c r="BJ1014" s="20">
        <v>5</v>
      </c>
      <c r="BK1014" s="20">
        <v>496</v>
      </c>
      <c r="BL1014" s="20">
        <v>911</v>
      </c>
      <c r="BM1014" s="20">
        <v>740</v>
      </c>
      <c r="BN1014" s="20">
        <v>62</v>
      </c>
      <c r="BO1014" s="20">
        <v>63</v>
      </c>
      <c r="BP1014" s="20">
        <v>6937</v>
      </c>
      <c r="BQ1014" s="20">
        <v>1132</v>
      </c>
      <c r="BR1014" s="20">
        <v>0</v>
      </c>
      <c r="BS1014" s="20">
        <v>1221</v>
      </c>
      <c r="BT1014" s="20">
        <v>2136</v>
      </c>
      <c r="BU1014" s="20">
        <v>413</v>
      </c>
      <c r="BV1014" s="20">
        <v>2745</v>
      </c>
    </row>
    <row r="1015" spans="1:74" x14ac:dyDescent="0.25">
      <c r="A1015" s="20" t="s">
        <v>449</v>
      </c>
      <c r="B1015" s="20" t="s">
        <v>549</v>
      </c>
      <c r="C1015" s="20" t="s">
        <v>569</v>
      </c>
      <c r="D1015" s="1">
        <v>44599</v>
      </c>
      <c r="E1015">
        <v>184</v>
      </c>
      <c r="F1015">
        <v>3</v>
      </c>
      <c r="G1015">
        <v>2</v>
      </c>
      <c r="H1015">
        <v>1</v>
      </c>
      <c r="I1015">
        <v>1</v>
      </c>
      <c r="J1015">
        <v>85</v>
      </c>
      <c r="K1015">
        <v>35</v>
      </c>
      <c r="L1015">
        <v>3</v>
      </c>
      <c r="M1015">
        <v>10</v>
      </c>
      <c r="N1015">
        <v>5</v>
      </c>
      <c r="O1015">
        <v>4</v>
      </c>
      <c r="P1015">
        <v>1</v>
      </c>
      <c r="Q1015">
        <v>0</v>
      </c>
      <c r="R1015">
        <v>604</v>
      </c>
      <c r="S1015">
        <v>420</v>
      </c>
      <c r="T1015">
        <v>76</v>
      </c>
      <c r="U1015">
        <v>12</v>
      </c>
      <c r="V1015">
        <v>0</v>
      </c>
      <c r="W1015">
        <v>1685</v>
      </c>
      <c r="X1015">
        <v>485</v>
      </c>
      <c r="Y1015">
        <v>532</v>
      </c>
      <c r="Z1015">
        <v>136</v>
      </c>
      <c r="AA1015">
        <v>14</v>
      </c>
      <c r="AB1015">
        <v>1095</v>
      </c>
      <c r="AC1015">
        <v>479</v>
      </c>
      <c r="AD1015">
        <v>158</v>
      </c>
      <c r="AE1015">
        <v>150</v>
      </c>
      <c r="AF1015">
        <v>3</v>
      </c>
      <c r="AG1015">
        <v>156</v>
      </c>
      <c r="AH1015">
        <v>27</v>
      </c>
      <c r="AI1015">
        <v>47</v>
      </c>
      <c r="AJ1015">
        <v>20</v>
      </c>
      <c r="AK1015">
        <v>7</v>
      </c>
      <c r="AL1015">
        <v>86</v>
      </c>
      <c r="AM1015">
        <v>49</v>
      </c>
      <c r="AN1015">
        <v>22</v>
      </c>
      <c r="AO1015">
        <v>0</v>
      </c>
      <c r="AP1015">
        <v>0</v>
      </c>
      <c r="AQ1015">
        <v>0</v>
      </c>
      <c r="AR1015">
        <v>0</v>
      </c>
      <c r="AS1015">
        <v>0</v>
      </c>
      <c r="AT1015">
        <v>0</v>
      </c>
      <c r="AU1015">
        <v>0</v>
      </c>
      <c r="AV1015">
        <v>0</v>
      </c>
      <c r="AW1015">
        <v>0</v>
      </c>
      <c r="AX1015">
        <v>0</v>
      </c>
      <c r="AY1015">
        <v>0</v>
      </c>
      <c r="AZ1015">
        <v>0</v>
      </c>
      <c r="BA1015">
        <v>0</v>
      </c>
      <c r="BB1015">
        <v>0</v>
      </c>
      <c r="BC1015">
        <v>0</v>
      </c>
      <c r="BD1015">
        <v>0</v>
      </c>
      <c r="BE1015">
        <v>0</v>
      </c>
      <c r="BF1015">
        <v>0</v>
      </c>
      <c r="BG1015" s="20">
        <v>3</v>
      </c>
      <c r="BH1015" s="20">
        <v>1</v>
      </c>
      <c r="BI1015" s="20">
        <v>132</v>
      </c>
      <c r="BJ1015" s="20">
        <v>4</v>
      </c>
      <c r="BK1015" s="20">
        <v>500</v>
      </c>
      <c r="BL1015" s="20">
        <v>915</v>
      </c>
      <c r="BM1015" s="20">
        <v>741</v>
      </c>
      <c r="BN1015" s="20">
        <v>65</v>
      </c>
      <c r="BO1015" s="20">
        <v>62</v>
      </c>
      <c r="BP1015" s="20">
        <v>6953</v>
      </c>
      <c r="BQ1015" s="20">
        <v>1154</v>
      </c>
      <c r="BR1015" s="20">
        <v>0</v>
      </c>
      <c r="BS1015" s="20">
        <v>1237</v>
      </c>
      <c r="BT1015" s="20">
        <v>2126</v>
      </c>
      <c r="BU1015" s="20">
        <v>414</v>
      </c>
      <c r="BV1015" s="20">
        <v>2773</v>
      </c>
    </row>
    <row r="1016" spans="1:74" x14ac:dyDescent="0.25">
      <c r="A1016" s="20" t="s">
        <v>449</v>
      </c>
      <c r="B1016" s="20" t="s">
        <v>549</v>
      </c>
      <c r="C1016" s="20" t="s">
        <v>569</v>
      </c>
      <c r="D1016" s="1">
        <v>44606</v>
      </c>
      <c r="E1016">
        <v>184</v>
      </c>
      <c r="F1016">
        <v>3</v>
      </c>
      <c r="G1016">
        <v>2</v>
      </c>
      <c r="H1016">
        <v>1</v>
      </c>
      <c r="I1016">
        <v>1</v>
      </c>
      <c r="J1016">
        <v>87</v>
      </c>
      <c r="K1016">
        <v>35</v>
      </c>
      <c r="L1016">
        <v>3</v>
      </c>
      <c r="M1016">
        <v>10</v>
      </c>
      <c r="N1016">
        <v>5</v>
      </c>
      <c r="O1016">
        <v>4</v>
      </c>
      <c r="P1016">
        <v>1</v>
      </c>
      <c r="Q1016">
        <v>0</v>
      </c>
      <c r="R1016">
        <v>603</v>
      </c>
      <c r="S1016">
        <v>420</v>
      </c>
      <c r="T1016">
        <v>76</v>
      </c>
      <c r="U1016">
        <v>12</v>
      </c>
      <c r="V1016">
        <v>0</v>
      </c>
      <c r="W1016">
        <v>1685</v>
      </c>
      <c r="X1016">
        <v>489</v>
      </c>
      <c r="Y1016">
        <v>531</v>
      </c>
      <c r="Z1016">
        <v>138</v>
      </c>
      <c r="AA1016">
        <v>14</v>
      </c>
      <c r="AB1016">
        <v>1099</v>
      </c>
      <c r="AC1016">
        <v>481</v>
      </c>
      <c r="AD1016">
        <v>162</v>
      </c>
      <c r="AE1016">
        <v>150</v>
      </c>
      <c r="AF1016">
        <v>3</v>
      </c>
      <c r="AG1016">
        <v>154</v>
      </c>
      <c r="AH1016">
        <v>27</v>
      </c>
      <c r="AI1016">
        <v>46</v>
      </c>
      <c r="AJ1016">
        <v>19</v>
      </c>
      <c r="AK1016">
        <v>7</v>
      </c>
      <c r="AL1016">
        <v>85</v>
      </c>
      <c r="AM1016">
        <v>49</v>
      </c>
      <c r="AN1016">
        <v>22</v>
      </c>
      <c r="AO1016">
        <v>0</v>
      </c>
      <c r="AP1016">
        <v>0</v>
      </c>
      <c r="AQ1016">
        <v>0</v>
      </c>
      <c r="AR1016">
        <v>0</v>
      </c>
      <c r="AS1016">
        <v>0</v>
      </c>
      <c r="AT1016">
        <v>0</v>
      </c>
      <c r="AU1016">
        <v>0</v>
      </c>
      <c r="AV1016">
        <v>0</v>
      </c>
      <c r="AW1016">
        <v>0</v>
      </c>
      <c r="AX1016">
        <v>0</v>
      </c>
      <c r="AY1016">
        <v>0</v>
      </c>
      <c r="AZ1016">
        <v>0</v>
      </c>
      <c r="BA1016">
        <v>0</v>
      </c>
      <c r="BB1016">
        <v>0</v>
      </c>
      <c r="BC1016">
        <v>0</v>
      </c>
      <c r="BD1016">
        <v>0</v>
      </c>
      <c r="BE1016">
        <v>0</v>
      </c>
      <c r="BF1016">
        <v>0</v>
      </c>
      <c r="BG1016" s="20">
        <v>3</v>
      </c>
      <c r="BH1016" s="20">
        <v>1</v>
      </c>
      <c r="BI1016" s="20">
        <v>132</v>
      </c>
      <c r="BJ1016" s="20">
        <v>4</v>
      </c>
      <c r="BK1016" s="20">
        <v>499</v>
      </c>
      <c r="BL1016" s="20">
        <v>916</v>
      </c>
      <c r="BM1016" s="20">
        <v>744</v>
      </c>
      <c r="BN1016" s="20">
        <v>67</v>
      </c>
      <c r="BO1016" s="20">
        <v>61</v>
      </c>
      <c r="BP1016" s="20">
        <v>6963</v>
      </c>
      <c r="BQ1016" s="20">
        <v>1167</v>
      </c>
      <c r="BR1016" s="20">
        <v>0</v>
      </c>
      <c r="BS1016" s="20">
        <v>1252</v>
      </c>
      <c r="BT1016" s="20">
        <v>2111</v>
      </c>
      <c r="BU1016" s="20">
        <v>421</v>
      </c>
      <c r="BV1016" s="20">
        <v>2790</v>
      </c>
    </row>
    <row r="1017" spans="1:74" x14ac:dyDescent="0.25">
      <c r="A1017" s="20" t="s">
        <v>449</v>
      </c>
      <c r="B1017" s="20" t="s">
        <v>450</v>
      </c>
      <c r="C1017" s="20" t="s">
        <v>570</v>
      </c>
      <c r="D1017" s="1">
        <v>44493</v>
      </c>
      <c r="E1017">
        <v>128</v>
      </c>
      <c r="F1017">
        <v>7</v>
      </c>
      <c r="G1017">
        <v>0</v>
      </c>
      <c r="H1017">
        <v>0</v>
      </c>
      <c r="I1017">
        <v>0</v>
      </c>
      <c r="J1017">
        <v>55</v>
      </c>
      <c r="K1017">
        <v>9</v>
      </c>
      <c r="L1017">
        <v>7</v>
      </c>
      <c r="M1017">
        <v>1</v>
      </c>
      <c r="N1017">
        <v>0</v>
      </c>
      <c r="O1017">
        <v>0</v>
      </c>
      <c r="P1017">
        <v>0</v>
      </c>
      <c r="Q1017">
        <v>0</v>
      </c>
      <c r="R1017">
        <v>340</v>
      </c>
      <c r="S1017">
        <v>0</v>
      </c>
      <c r="T1017">
        <v>188</v>
      </c>
      <c r="U1017">
        <v>1</v>
      </c>
      <c r="V1017">
        <v>0</v>
      </c>
      <c r="W1017">
        <v>1171</v>
      </c>
      <c r="X1017">
        <v>0</v>
      </c>
      <c r="Y1017">
        <v>108</v>
      </c>
      <c r="Z1017">
        <v>120</v>
      </c>
      <c r="AA1017">
        <v>6</v>
      </c>
      <c r="AB1017">
        <v>1055</v>
      </c>
      <c r="AC1017">
        <v>90</v>
      </c>
      <c r="AD1017">
        <v>90</v>
      </c>
      <c r="AE1017">
        <v>46</v>
      </c>
      <c r="AF1017">
        <v>0</v>
      </c>
      <c r="AG1017">
        <v>219</v>
      </c>
      <c r="AH1017">
        <v>0</v>
      </c>
      <c r="AI1017">
        <v>5</v>
      </c>
      <c r="AJ1017">
        <v>21</v>
      </c>
      <c r="AK1017">
        <v>2</v>
      </c>
      <c r="AL1017">
        <v>52</v>
      </c>
      <c r="AM1017">
        <v>0</v>
      </c>
      <c r="AN1017">
        <v>6</v>
      </c>
      <c r="AO1017">
        <v>1</v>
      </c>
      <c r="AP1017">
        <v>0</v>
      </c>
      <c r="AQ1017">
        <v>0</v>
      </c>
      <c r="AR1017">
        <v>0</v>
      </c>
      <c r="AS1017">
        <v>0</v>
      </c>
      <c r="AT1017">
        <v>0</v>
      </c>
      <c r="AU1017">
        <v>0</v>
      </c>
      <c r="AV1017">
        <v>0</v>
      </c>
      <c r="AW1017">
        <v>0</v>
      </c>
      <c r="AX1017">
        <v>0</v>
      </c>
      <c r="AY1017">
        <v>0</v>
      </c>
      <c r="AZ1017">
        <v>0</v>
      </c>
      <c r="BA1017">
        <v>0</v>
      </c>
      <c r="BB1017">
        <v>27</v>
      </c>
      <c r="BC1017">
        <v>91</v>
      </c>
      <c r="BD1017">
        <v>0</v>
      </c>
      <c r="BE1017">
        <v>7</v>
      </c>
      <c r="BF1017">
        <v>6</v>
      </c>
      <c r="BG1017" s="20"/>
      <c r="BH1017" s="20"/>
      <c r="BI1017" s="20"/>
      <c r="BJ1017" s="20"/>
      <c r="BK1017" s="20"/>
      <c r="BL1017" s="20"/>
      <c r="BM1017" s="20"/>
      <c r="BN1017" s="20"/>
      <c r="BO1017" s="20"/>
      <c r="BP1017" s="20"/>
      <c r="BQ1017" s="20"/>
      <c r="BR1017" s="20"/>
      <c r="BS1017" s="20"/>
      <c r="BT1017" s="20"/>
      <c r="BU1017" s="20"/>
      <c r="BV1017" s="20"/>
    </row>
    <row r="1018" spans="1:74" x14ac:dyDescent="0.25">
      <c r="A1018" s="20" t="s">
        <v>449</v>
      </c>
      <c r="B1018" s="20" t="s">
        <v>450</v>
      </c>
      <c r="C1018" s="20" t="s">
        <v>570</v>
      </c>
      <c r="D1018" s="1">
        <v>44500</v>
      </c>
      <c r="E1018">
        <v>129</v>
      </c>
      <c r="F1018">
        <v>7</v>
      </c>
      <c r="G1018">
        <v>0</v>
      </c>
      <c r="H1018">
        <v>0</v>
      </c>
      <c r="I1018">
        <v>0</v>
      </c>
      <c r="J1018">
        <v>60</v>
      </c>
      <c r="K1018">
        <v>9</v>
      </c>
      <c r="L1018">
        <v>7</v>
      </c>
      <c r="M1018">
        <v>1</v>
      </c>
      <c r="N1018">
        <v>0</v>
      </c>
      <c r="O1018">
        <v>0</v>
      </c>
      <c r="P1018">
        <v>0</v>
      </c>
      <c r="Q1018">
        <v>0</v>
      </c>
      <c r="R1018">
        <v>343</v>
      </c>
      <c r="S1018">
        <v>0</v>
      </c>
      <c r="T1018">
        <v>219</v>
      </c>
      <c r="U1018">
        <v>1</v>
      </c>
      <c r="V1018">
        <v>0</v>
      </c>
      <c r="W1018">
        <v>1169</v>
      </c>
      <c r="X1018">
        <v>0</v>
      </c>
      <c r="Y1018">
        <v>170</v>
      </c>
      <c r="Z1018">
        <v>118</v>
      </c>
      <c r="AA1018">
        <v>6</v>
      </c>
      <c r="AB1018">
        <v>1051</v>
      </c>
      <c r="AC1018">
        <v>123</v>
      </c>
      <c r="AD1018">
        <v>89</v>
      </c>
      <c r="AE1018">
        <v>45</v>
      </c>
      <c r="AF1018">
        <v>0</v>
      </c>
      <c r="AG1018">
        <v>221</v>
      </c>
      <c r="AH1018">
        <v>1</v>
      </c>
      <c r="AI1018">
        <v>5</v>
      </c>
      <c r="AJ1018">
        <v>19</v>
      </c>
      <c r="AK1018">
        <v>3</v>
      </c>
      <c r="AL1018">
        <v>53</v>
      </c>
      <c r="AM1018">
        <v>0</v>
      </c>
      <c r="AN1018">
        <v>7</v>
      </c>
      <c r="AO1018">
        <v>1</v>
      </c>
      <c r="AP1018">
        <v>0</v>
      </c>
      <c r="AQ1018">
        <v>0</v>
      </c>
      <c r="AR1018">
        <v>0</v>
      </c>
      <c r="AS1018">
        <v>0</v>
      </c>
      <c r="AT1018">
        <v>0</v>
      </c>
      <c r="AU1018">
        <v>0</v>
      </c>
      <c r="AV1018">
        <v>0</v>
      </c>
      <c r="AW1018">
        <v>0</v>
      </c>
      <c r="AX1018">
        <v>0</v>
      </c>
      <c r="AY1018">
        <v>0</v>
      </c>
      <c r="AZ1018">
        <v>0</v>
      </c>
      <c r="BA1018">
        <v>0</v>
      </c>
      <c r="BB1018">
        <v>27</v>
      </c>
      <c r="BC1018">
        <v>90</v>
      </c>
      <c r="BD1018">
        <v>0</v>
      </c>
      <c r="BE1018">
        <v>7</v>
      </c>
      <c r="BF1018">
        <v>6</v>
      </c>
      <c r="BG1018" s="20"/>
      <c r="BH1018" s="20"/>
      <c r="BI1018" s="20"/>
      <c r="BJ1018" s="20"/>
      <c r="BK1018" s="20"/>
      <c r="BL1018" s="20"/>
      <c r="BM1018" s="20"/>
      <c r="BN1018" s="20"/>
      <c r="BO1018" s="20"/>
      <c r="BP1018" s="20"/>
      <c r="BQ1018" s="20"/>
      <c r="BR1018" s="20"/>
      <c r="BS1018" s="20"/>
      <c r="BT1018" s="20"/>
      <c r="BU1018" s="20"/>
      <c r="BV1018" s="20"/>
    </row>
    <row r="1019" spans="1:74" x14ac:dyDescent="0.25">
      <c r="A1019" s="20" t="s">
        <v>449</v>
      </c>
      <c r="B1019" s="20" t="s">
        <v>450</v>
      </c>
      <c r="C1019" s="20" t="s">
        <v>570</v>
      </c>
      <c r="D1019" s="1">
        <v>44507</v>
      </c>
      <c r="E1019">
        <v>129</v>
      </c>
      <c r="F1019">
        <v>7</v>
      </c>
      <c r="G1019">
        <v>0</v>
      </c>
      <c r="H1019">
        <v>0</v>
      </c>
      <c r="I1019">
        <v>0</v>
      </c>
      <c r="J1019">
        <v>66</v>
      </c>
      <c r="K1019">
        <v>9</v>
      </c>
      <c r="L1019">
        <v>7</v>
      </c>
      <c r="M1019">
        <v>1</v>
      </c>
      <c r="N1019">
        <v>0</v>
      </c>
      <c r="O1019">
        <v>0</v>
      </c>
      <c r="P1019">
        <v>0</v>
      </c>
      <c r="Q1019">
        <v>0</v>
      </c>
      <c r="R1019">
        <v>345</v>
      </c>
      <c r="S1019">
        <v>240</v>
      </c>
      <c r="T1019">
        <v>28</v>
      </c>
      <c r="U1019">
        <v>1</v>
      </c>
      <c r="V1019">
        <v>0</v>
      </c>
      <c r="W1019">
        <v>1168</v>
      </c>
      <c r="X1019">
        <v>236</v>
      </c>
      <c r="Y1019">
        <v>89</v>
      </c>
      <c r="Z1019">
        <v>118</v>
      </c>
      <c r="AA1019">
        <v>7</v>
      </c>
      <c r="AB1019">
        <v>1052</v>
      </c>
      <c r="AC1019">
        <v>159</v>
      </c>
      <c r="AD1019">
        <v>89</v>
      </c>
      <c r="AE1019">
        <v>45</v>
      </c>
      <c r="AF1019">
        <v>0</v>
      </c>
      <c r="AG1019">
        <v>221</v>
      </c>
      <c r="AH1019">
        <v>11</v>
      </c>
      <c r="AI1019">
        <v>7</v>
      </c>
      <c r="AJ1019">
        <v>19</v>
      </c>
      <c r="AK1019">
        <v>3</v>
      </c>
      <c r="AL1019">
        <v>53</v>
      </c>
      <c r="AM1019">
        <v>8</v>
      </c>
      <c r="AN1019">
        <v>6</v>
      </c>
      <c r="AO1019">
        <v>1</v>
      </c>
      <c r="AP1019">
        <v>0</v>
      </c>
      <c r="AQ1019">
        <v>0</v>
      </c>
      <c r="AR1019">
        <v>0</v>
      </c>
      <c r="AS1019">
        <v>0</v>
      </c>
      <c r="AT1019">
        <v>0</v>
      </c>
      <c r="AU1019">
        <v>0</v>
      </c>
      <c r="AV1019">
        <v>0</v>
      </c>
      <c r="AW1019">
        <v>0</v>
      </c>
      <c r="AX1019">
        <v>0</v>
      </c>
      <c r="AY1019">
        <v>0</v>
      </c>
      <c r="AZ1019">
        <v>0</v>
      </c>
      <c r="BA1019">
        <v>0</v>
      </c>
      <c r="BB1019">
        <v>0</v>
      </c>
      <c r="BC1019">
        <v>0</v>
      </c>
      <c r="BD1019">
        <v>0</v>
      </c>
      <c r="BE1019">
        <v>1</v>
      </c>
      <c r="BF1019">
        <v>0</v>
      </c>
      <c r="BG1019" s="20">
        <v>6</v>
      </c>
      <c r="BH1019" s="20">
        <v>0</v>
      </c>
      <c r="BI1019" s="20">
        <v>109</v>
      </c>
      <c r="BJ1019" s="20">
        <v>0</v>
      </c>
      <c r="BK1019" s="20">
        <v>314</v>
      </c>
      <c r="BL1019" s="20">
        <v>908</v>
      </c>
      <c r="BM1019" s="20">
        <v>898</v>
      </c>
      <c r="BN1019" s="20">
        <v>182</v>
      </c>
      <c r="BO1019" s="20">
        <v>44</v>
      </c>
      <c r="BP1019" s="20"/>
      <c r="BQ1019" s="20"/>
      <c r="BR1019" s="20"/>
      <c r="BS1019" s="20"/>
      <c r="BT1019" s="20"/>
      <c r="BU1019" s="20"/>
      <c r="BV1019" s="20"/>
    </row>
    <row r="1020" spans="1:74" x14ac:dyDescent="0.25">
      <c r="A1020" s="20" t="s">
        <v>449</v>
      </c>
      <c r="B1020" s="20" t="s">
        <v>450</v>
      </c>
      <c r="C1020" s="20" t="s">
        <v>570</v>
      </c>
      <c r="D1020" s="1">
        <v>44514</v>
      </c>
      <c r="E1020">
        <v>129</v>
      </c>
      <c r="F1020">
        <v>6</v>
      </c>
      <c r="G1020">
        <v>0</v>
      </c>
      <c r="H1020">
        <v>0</v>
      </c>
      <c r="I1020">
        <v>0</v>
      </c>
      <c r="J1020">
        <v>68</v>
      </c>
      <c r="K1020">
        <v>9</v>
      </c>
      <c r="L1020">
        <v>8</v>
      </c>
      <c r="M1020">
        <v>1</v>
      </c>
      <c r="N1020">
        <v>0</v>
      </c>
      <c r="O1020">
        <v>0</v>
      </c>
      <c r="P1020">
        <v>0</v>
      </c>
      <c r="Q1020">
        <v>0</v>
      </c>
      <c r="R1020">
        <v>347</v>
      </c>
      <c r="S1020">
        <v>248</v>
      </c>
      <c r="T1020">
        <v>28</v>
      </c>
      <c r="U1020">
        <v>1</v>
      </c>
      <c r="V1020">
        <v>1</v>
      </c>
      <c r="W1020">
        <v>1164</v>
      </c>
      <c r="X1020">
        <v>331</v>
      </c>
      <c r="Y1020">
        <v>89</v>
      </c>
      <c r="Z1020">
        <v>116</v>
      </c>
      <c r="AA1020">
        <v>6</v>
      </c>
      <c r="AB1020">
        <v>1053</v>
      </c>
      <c r="AC1020">
        <v>203</v>
      </c>
      <c r="AD1020">
        <v>88</v>
      </c>
      <c r="AE1020">
        <v>45</v>
      </c>
      <c r="AF1020">
        <v>1</v>
      </c>
      <c r="AG1020">
        <v>225</v>
      </c>
      <c r="AH1020">
        <v>30</v>
      </c>
      <c r="AI1020">
        <v>7</v>
      </c>
      <c r="AJ1020">
        <v>20</v>
      </c>
      <c r="AK1020">
        <v>2</v>
      </c>
      <c r="AL1020">
        <v>52</v>
      </c>
      <c r="AM1020">
        <v>9</v>
      </c>
      <c r="AN1020">
        <v>6</v>
      </c>
      <c r="AO1020">
        <v>1</v>
      </c>
      <c r="AP1020">
        <v>0</v>
      </c>
      <c r="AQ1020">
        <v>0</v>
      </c>
      <c r="AR1020">
        <v>0</v>
      </c>
      <c r="AS1020">
        <v>0</v>
      </c>
      <c r="AT1020">
        <v>0</v>
      </c>
      <c r="AU1020">
        <v>0</v>
      </c>
      <c r="AV1020">
        <v>0</v>
      </c>
      <c r="AW1020">
        <v>0</v>
      </c>
      <c r="AX1020">
        <v>0</v>
      </c>
      <c r="AY1020">
        <v>0</v>
      </c>
      <c r="AZ1020">
        <v>0</v>
      </c>
      <c r="BA1020">
        <v>0</v>
      </c>
      <c r="BB1020">
        <v>0</v>
      </c>
      <c r="BC1020">
        <v>0</v>
      </c>
      <c r="BD1020">
        <v>0</v>
      </c>
      <c r="BE1020">
        <v>1</v>
      </c>
      <c r="BF1020">
        <v>0</v>
      </c>
      <c r="BG1020" s="20">
        <v>5</v>
      </c>
      <c r="BH1020" s="20">
        <v>0</v>
      </c>
      <c r="BI1020" s="20">
        <v>108</v>
      </c>
      <c r="BJ1020" s="20">
        <v>0</v>
      </c>
      <c r="BK1020" s="20">
        <v>315</v>
      </c>
      <c r="BL1020" s="20">
        <v>908</v>
      </c>
      <c r="BM1020" s="20">
        <v>897</v>
      </c>
      <c r="BN1020" s="20">
        <v>185</v>
      </c>
      <c r="BO1020" s="20">
        <v>43</v>
      </c>
      <c r="BP1020" s="20"/>
      <c r="BQ1020" s="20"/>
      <c r="BR1020" s="20"/>
      <c r="BS1020" s="20"/>
      <c r="BT1020" s="20"/>
      <c r="BU1020" s="20"/>
      <c r="BV1020" s="20"/>
    </row>
    <row r="1021" spans="1:74" x14ac:dyDescent="0.25">
      <c r="A1021" s="20" t="s">
        <v>449</v>
      </c>
      <c r="B1021" s="20" t="s">
        <v>450</v>
      </c>
      <c r="C1021" s="20" t="s">
        <v>570</v>
      </c>
      <c r="D1021" s="1">
        <v>44521</v>
      </c>
      <c r="E1021">
        <v>129</v>
      </c>
      <c r="F1021">
        <v>6</v>
      </c>
      <c r="G1021">
        <v>0</v>
      </c>
      <c r="H1021">
        <v>0</v>
      </c>
      <c r="I1021">
        <v>0</v>
      </c>
      <c r="J1021">
        <v>70</v>
      </c>
      <c r="K1021">
        <v>9</v>
      </c>
      <c r="L1021">
        <v>8</v>
      </c>
      <c r="M1021">
        <v>1</v>
      </c>
      <c r="N1021">
        <v>0</v>
      </c>
      <c r="O1021">
        <v>0</v>
      </c>
      <c r="P1021">
        <v>0</v>
      </c>
      <c r="Q1021">
        <v>0</v>
      </c>
      <c r="R1021">
        <v>348</v>
      </c>
      <c r="S1021">
        <v>258</v>
      </c>
      <c r="T1021">
        <v>28</v>
      </c>
      <c r="U1021">
        <v>2</v>
      </c>
      <c r="V1021">
        <v>0</v>
      </c>
      <c r="W1021">
        <v>1159</v>
      </c>
      <c r="X1021">
        <v>374</v>
      </c>
      <c r="Y1021">
        <v>86</v>
      </c>
      <c r="Z1021">
        <v>115</v>
      </c>
      <c r="AA1021">
        <v>6</v>
      </c>
      <c r="AB1021">
        <v>1056</v>
      </c>
      <c r="AC1021">
        <v>254</v>
      </c>
      <c r="AD1021">
        <v>88</v>
      </c>
      <c r="AE1021">
        <v>45</v>
      </c>
      <c r="AF1021">
        <v>1</v>
      </c>
      <c r="AG1021">
        <v>226</v>
      </c>
      <c r="AH1021">
        <v>51</v>
      </c>
      <c r="AI1021">
        <v>7</v>
      </c>
      <c r="AJ1021">
        <v>19</v>
      </c>
      <c r="AK1021">
        <v>2</v>
      </c>
      <c r="AL1021">
        <v>52</v>
      </c>
      <c r="AM1021">
        <v>9</v>
      </c>
      <c r="AN1021">
        <v>6</v>
      </c>
      <c r="AO1021">
        <v>1</v>
      </c>
      <c r="AP1021">
        <v>0</v>
      </c>
      <c r="AQ1021">
        <v>0</v>
      </c>
      <c r="AR1021">
        <v>0</v>
      </c>
      <c r="AS1021">
        <v>0</v>
      </c>
      <c r="AT1021">
        <v>0</v>
      </c>
      <c r="AU1021">
        <v>0</v>
      </c>
      <c r="AV1021">
        <v>0</v>
      </c>
      <c r="AW1021">
        <v>0</v>
      </c>
      <c r="AX1021">
        <v>0</v>
      </c>
      <c r="AY1021">
        <v>0</v>
      </c>
      <c r="AZ1021">
        <v>0</v>
      </c>
      <c r="BA1021">
        <v>0</v>
      </c>
      <c r="BB1021">
        <v>0</v>
      </c>
      <c r="BC1021">
        <v>0</v>
      </c>
      <c r="BD1021">
        <v>0</v>
      </c>
      <c r="BE1021">
        <v>1</v>
      </c>
      <c r="BF1021">
        <v>0</v>
      </c>
      <c r="BG1021" s="20">
        <v>5</v>
      </c>
      <c r="BH1021" s="20">
        <v>0</v>
      </c>
      <c r="BI1021" s="20">
        <v>108</v>
      </c>
      <c r="BJ1021" s="20">
        <v>0</v>
      </c>
      <c r="BK1021" s="20">
        <v>316</v>
      </c>
      <c r="BL1021" s="20">
        <v>908</v>
      </c>
      <c r="BM1021" s="20">
        <v>898</v>
      </c>
      <c r="BN1021" s="20">
        <v>187</v>
      </c>
      <c r="BO1021" s="20">
        <v>43</v>
      </c>
      <c r="BP1021" s="20"/>
      <c r="BQ1021" s="20"/>
      <c r="BR1021" s="20"/>
      <c r="BS1021" s="20"/>
      <c r="BT1021" s="20"/>
      <c r="BU1021" s="20"/>
      <c r="BV1021" s="20"/>
    </row>
    <row r="1022" spans="1:74" x14ac:dyDescent="0.25">
      <c r="A1022" s="20" t="s">
        <v>449</v>
      </c>
      <c r="B1022" s="20" t="s">
        <v>450</v>
      </c>
      <c r="C1022" s="20" t="s">
        <v>570</v>
      </c>
      <c r="D1022" s="1">
        <v>44528</v>
      </c>
      <c r="E1022">
        <v>128</v>
      </c>
      <c r="F1022">
        <v>6</v>
      </c>
      <c r="G1022">
        <v>0</v>
      </c>
      <c r="H1022">
        <v>0</v>
      </c>
      <c r="I1022">
        <v>0</v>
      </c>
      <c r="J1022">
        <v>74</v>
      </c>
      <c r="K1022">
        <v>9</v>
      </c>
      <c r="L1022">
        <v>8</v>
      </c>
      <c r="M1022">
        <v>1</v>
      </c>
      <c r="N1022">
        <v>0</v>
      </c>
      <c r="O1022">
        <v>0</v>
      </c>
      <c r="P1022">
        <v>0</v>
      </c>
      <c r="Q1022">
        <v>0</v>
      </c>
      <c r="R1022">
        <v>349</v>
      </c>
      <c r="S1022">
        <v>266</v>
      </c>
      <c r="T1022">
        <v>28</v>
      </c>
      <c r="U1022">
        <v>2</v>
      </c>
      <c r="V1022">
        <v>0</v>
      </c>
      <c r="W1022">
        <v>1159</v>
      </c>
      <c r="X1022">
        <v>447</v>
      </c>
      <c r="Y1022">
        <v>87</v>
      </c>
      <c r="Z1022">
        <v>114</v>
      </c>
      <c r="AA1022">
        <v>4</v>
      </c>
      <c r="AB1022">
        <v>1056</v>
      </c>
      <c r="AC1022">
        <v>374</v>
      </c>
      <c r="AD1022">
        <v>87</v>
      </c>
      <c r="AE1022">
        <v>45</v>
      </c>
      <c r="AF1022">
        <v>1</v>
      </c>
      <c r="AG1022">
        <v>224</v>
      </c>
      <c r="AH1022">
        <v>65</v>
      </c>
      <c r="AI1022">
        <v>7</v>
      </c>
      <c r="AJ1022">
        <v>19</v>
      </c>
      <c r="AK1022">
        <v>2</v>
      </c>
      <c r="AL1022">
        <v>52</v>
      </c>
      <c r="AM1022">
        <v>13</v>
      </c>
      <c r="AN1022">
        <v>6</v>
      </c>
      <c r="AO1022">
        <v>1</v>
      </c>
      <c r="AP1022">
        <v>0</v>
      </c>
      <c r="AQ1022">
        <v>0</v>
      </c>
      <c r="AR1022">
        <v>0</v>
      </c>
      <c r="AS1022">
        <v>0</v>
      </c>
      <c r="AT1022">
        <v>0</v>
      </c>
      <c r="AU1022">
        <v>0</v>
      </c>
      <c r="AV1022">
        <v>0</v>
      </c>
      <c r="AW1022">
        <v>0</v>
      </c>
      <c r="AX1022">
        <v>0</v>
      </c>
      <c r="AY1022">
        <v>0</v>
      </c>
      <c r="AZ1022">
        <v>0</v>
      </c>
      <c r="BA1022">
        <v>0</v>
      </c>
      <c r="BB1022">
        <v>0</v>
      </c>
      <c r="BC1022">
        <v>0</v>
      </c>
      <c r="BD1022">
        <v>0</v>
      </c>
      <c r="BE1022">
        <v>1</v>
      </c>
      <c r="BF1022">
        <v>0</v>
      </c>
      <c r="BG1022" s="20">
        <v>5</v>
      </c>
      <c r="BH1022" s="20">
        <v>0</v>
      </c>
      <c r="BI1022" s="20">
        <v>107</v>
      </c>
      <c r="BJ1022" s="20">
        <v>0</v>
      </c>
      <c r="BK1022" s="20">
        <v>318</v>
      </c>
      <c r="BL1022" s="20">
        <v>910</v>
      </c>
      <c r="BM1022" s="20">
        <v>900</v>
      </c>
      <c r="BN1022" s="20">
        <v>185</v>
      </c>
      <c r="BO1022" s="20">
        <v>43</v>
      </c>
      <c r="BP1022" s="20"/>
      <c r="BQ1022" s="20"/>
      <c r="BR1022" s="20"/>
      <c r="BS1022" s="20"/>
      <c r="BT1022" s="20"/>
      <c r="BU1022" s="20"/>
      <c r="BV1022" s="20"/>
    </row>
    <row r="1023" spans="1:74" x14ac:dyDescent="0.25">
      <c r="A1023" s="20" t="s">
        <v>449</v>
      </c>
      <c r="B1023" s="20" t="s">
        <v>450</v>
      </c>
      <c r="C1023" s="20" t="s">
        <v>570</v>
      </c>
      <c r="D1023" s="1">
        <v>44535</v>
      </c>
      <c r="E1023">
        <v>126</v>
      </c>
      <c r="F1023">
        <v>5</v>
      </c>
      <c r="G1023">
        <v>0</v>
      </c>
      <c r="H1023">
        <v>0</v>
      </c>
      <c r="I1023">
        <v>0</v>
      </c>
      <c r="J1023">
        <v>75</v>
      </c>
      <c r="K1023">
        <v>9</v>
      </c>
      <c r="L1023">
        <v>8</v>
      </c>
      <c r="M1023">
        <v>1</v>
      </c>
      <c r="N1023">
        <v>0</v>
      </c>
      <c r="O1023">
        <v>0</v>
      </c>
      <c r="P1023">
        <v>0</v>
      </c>
      <c r="Q1023">
        <v>0</v>
      </c>
      <c r="R1023">
        <v>350</v>
      </c>
      <c r="S1023">
        <v>270</v>
      </c>
      <c r="T1023">
        <v>28</v>
      </c>
      <c r="U1023">
        <v>2</v>
      </c>
      <c r="V1023">
        <v>0</v>
      </c>
      <c r="W1023">
        <v>1159</v>
      </c>
      <c r="X1023">
        <v>482</v>
      </c>
      <c r="Y1023">
        <v>85</v>
      </c>
      <c r="Z1023">
        <v>112</v>
      </c>
      <c r="AA1023">
        <v>5</v>
      </c>
      <c r="AB1023">
        <v>1046</v>
      </c>
      <c r="AC1023">
        <v>514</v>
      </c>
      <c r="AD1023">
        <v>83</v>
      </c>
      <c r="AE1023">
        <v>43</v>
      </c>
      <c r="AF1023">
        <v>1</v>
      </c>
      <c r="AG1023">
        <v>224</v>
      </c>
      <c r="AH1023">
        <v>77</v>
      </c>
      <c r="AI1023">
        <v>6</v>
      </c>
      <c r="AJ1023">
        <v>19</v>
      </c>
      <c r="AK1023">
        <v>1</v>
      </c>
      <c r="AL1023">
        <v>52</v>
      </c>
      <c r="AM1023">
        <v>15</v>
      </c>
      <c r="AN1023">
        <v>6</v>
      </c>
      <c r="AO1023">
        <v>1</v>
      </c>
      <c r="AP1023">
        <v>0</v>
      </c>
      <c r="AQ1023">
        <v>0</v>
      </c>
      <c r="AR1023">
        <v>0</v>
      </c>
      <c r="AS1023">
        <v>0</v>
      </c>
      <c r="AT1023">
        <v>0</v>
      </c>
      <c r="AU1023">
        <v>0</v>
      </c>
      <c r="AV1023">
        <v>0</v>
      </c>
      <c r="AW1023">
        <v>0</v>
      </c>
      <c r="AX1023">
        <v>0</v>
      </c>
      <c r="AY1023">
        <v>0</v>
      </c>
      <c r="AZ1023">
        <v>0</v>
      </c>
      <c r="BA1023">
        <v>0</v>
      </c>
      <c r="BB1023">
        <v>0</v>
      </c>
      <c r="BC1023">
        <v>0</v>
      </c>
      <c r="BD1023">
        <v>0</v>
      </c>
      <c r="BE1023">
        <v>1</v>
      </c>
      <c r="BF1023">
        <v>0</v>
      </c>
      <c r="BG1023" s="20">
        <v>4</v>
      </c>
      <c r="BH1023" s="20">
        <v>0</v>
      </c>
      <c r="BI1023" s="20">
        <v>105</v>
      </c>
      <c r="BJ1023" s="20">
        <v>0</v>
      </c>
      <c r="BK1023" s="20">
        <v>319</v>
      </c>
      <c r="BL1023" s="20">
        <v>914</v>
      </c>
      <c r="BM1023" s="20">
        <v>897</v>
      </c>
      <c r="BN1023" s="20">
        <v>187</v>
      </c>
      <c r="BO1023" s="20">
        <v>43</v>
      </c>
      <c r="BP1023" s="20"/>
      <c r="BQ1023" s="20"/>
      <c r="BR1023" s="20"/>
      <c r="BS1023" s="20"/>
      <c r="BT1023" s="20"/>
      <c r="BU1023" s="20"/>
      <c r="BV1023" s="20"/>
    </row>
    <row r="1024" spans="1:74" x14ac:dyDescent="0.25">
      <c r="A1024" s="20" t="s">
        <v>449</v>
      </c>
      <c r="B1024" s="20" t="s">
        <v>450</v>
      </c>
      <c r="C1024" s="20" t="s">
        <v>570</v>
      </c>
      <c r="D1024" s="1">
        <v>44542</v>
      </c>
      <c r="E1024">
        <v>128</v>
      </c>
      <c r="F1024">
        <v>5</v>
      </c>
      <c r="G1024">
        <v>2</v>
      </c>
      <c r="H1024">
        <v>0</v>
      </c>
      <c r="I1024">
        <v>0</v>
      </c>
      <c r="J1024">
        <v>81</v>
      </c>
      <c r="K1024">
        <v>9</v>
      </c>
      <c r="L1024">
        <v>8</v>
      </c>
      <c r="M1024">
        <v>1</v>
      </c>
      <c r="N1024">
        <v>0</v>
      </c>
      <c r="O1024">
        <v>0</v>
      </c>
      <c r="P1024">
        <v>0</v>
      </c>
      <c r="Q1024">
        <v>0</v>
      </c>
      <c r="R1024">
        <v>353</v>
      </c>
      <c r="S1024">
        <v>275</v>
      </c>
      <c r="T1024">
        <v>28</v>
      </c>
      <c r="U1024">
        <v>2</v>
      </c>
      <c r="V1024">
        <v>2</v>
      </c>
      <c r="W1024">
        <v>1154</v>
      </c>
      <c r="X1024">
        <v>524</v>
      </c>
      <c r="Y1024">
        <v>85</v>
      </c>
      <c r="Z1024">
        <v>107</v>
      </c>
      <c r="AA1024">
        <v>5</v>
      </c>
      <c r="AB1024">
        <v>1049</v>
      </c>
      <c r="AC1024">
        <v>624</v>
      </c>
      <c r="AD1024">
        <v>83</v>
      </c>
      <c r="AE1024">
        <v>41</v>
      </c>
      <c r="AF1024">
        <v>3</v>
      </c>
      <c r="AG1024">
        <v>226</v>
      </c>
      <c r="AH1024">
        <v>94</v>
      </c>
      <c r="AI1024">
        <v>6</v>
      </c>
      <c r="AJ1024">
        <v>19</v>
      </c>
      <c r="AK1024">
        <v>1</v>
      </c>
      <c r="AL1024">
        <v>52</v>
      </c>
      <c r="AM1024">
        <v>27</v>
      </c>
      <c r="AN1024">
        <v>6</v>
      </c>
      <c r="AO1024">
        <v>1</v>
      </c>
      <c r="AP1024">
        <v>0</v>
      </c>
      <c r="AQ1024">
        <v>0</v>
      </c>
      <c r="AR1024">
        <v>0</v>
      </c>
      <c r="AS1024">
        <v>0</v>
      </c>
      <c r="AT1024">
        <v>0</v>
      </c>
      <c r="AU1024">
        <v>0</v>
      </c>
      <c r="AV1024">
        <v>0</v>
      </c>
      <c r="AW1024">
        <v>0</v>
      </c>
      <c r="AX1024">
        <v>0</v>
      </c>
      <c r="AY1024">
        <v>0</v>
      </c>
      <c r="AZ1024">
        <v>0</v>
      </c>
      <c r="BA1024">
        <v>0</v>
      </c>
      <c r="BB1024">
        <v>0</v>
      </c>
      <c r="BC1024">
        <v>0</v>
      </c>
      <c r="BD1024">
        <v>0</v>
      </c>
      <c r="BE1024">
        <v>1</v>
      </c>
      <c r="BF1024">
        <v>0</v>
      </c>
      <c r="BG1024" s="20">
        <v>4</v>
      </c>
      <c r="BH1024" s="20">
        <v>0</v>
      </c>
      <c r="BI1024" s="20">
        <v>107</v>
      </c>
      <c r="BJ1024" s="20">
        <v>0</v>
      </c>
      <c r="BK1024" s="20">
        <v>320</v>
      </c>
      <c r="BL1024" s="20">
        <v>913</v>
      </c>
      <c r="BM1024" s="20">
        <v>900</v>
      </c>
      <c r="BN1024" s="20">
        <v>188</v>
      </c>
      <c r="BO1024" s="20">
        <v>43</v>
      </c>
      <c r="BP1024" s="20"/>
      <c r="BQ1024" s="20"/>
      <c r="BR1024" s="20"/>
      <c r="BS1024" s="20"/>
      <c r="BT1024" s="20"/>
      <c r="BU1024" s="20"/>
      <c r="BV1024" s="20"/>
    </row>
    <row r="1025" spans="1:74" x14ac:dyDescent="0.25">
      <c r="A1025" s="20" t="s">
        <v>449</v>
      </c>
      <c r="B1025" s="20" t="s">
        <v>450</v>
      </c>
      <c r="C1025" s="20" t="s">
        <v>570</v>
      </c>
      <c r="D1025" s="1">
        <v>44549</v>
      </c>
      <c r="E1025">
        <v>128</v>
      </c>
      <c r="F1025">
        <v>5</v>
      </c>
      <c r="G1025">
        <v>3</v>
      </c>
      <c r="H1025">
        <v>0</v>
      </c>
      <c r="I1025">
        <v>0</v>
      </c>
      <c r="J1025">
        <v>91</v>
      </c>
      <c r="K1025">
        <v>9</v>
      </c>
      <c r="L1025">
        <v>8</v>
      </c>
      <c r="M1025">
        <v>1</v>
      </c>
      <c r="N1025">
        <v>0</v>
      </c>
      <c r="O1025">
        <v>0</v>
      </c>
      <c r="P1025">
        <v>0</v>
      </c>
      <c r="Q1025">
        <v>0</v>
      </c>
      <c r="R1025">
        <v>352</v>
      </c>
      <c r="S1025">
        <v>283</v>
      </c>
      <c r="T1025">
        <v>27</v>
      </c>
      <c r="U1025">
        <v>2</v>
      </c>
      <c r="V1025">
        <v>0</v>
      </c>
      <c r="W1025">
        <v>1151</v>
      </c>
      <c r="X1025">
        <v>591</v>
      </c>
      <c r="Y1025">
        <v>84</v>
      </c>
      <c r="Z1025">
        <v>106</v>
      </c>
      <c r="AA1025">
        <v>5</v>
      </c>
      <c r="AB1025">
        <v>1050</v>
      </c>
      <c r="AC1025">
        <v>698</v>
      </c>
      <c r="AD1025">
        <v>83</v>
      </c>
      <c r="AE1025">
        <v>40</v>
      </c>
      <c r="AF1025">
        <v>0</v>
      </c>
      <c r="AG1025">
        <v>229</v>
      </c>
      <c r="AH1025">
        <v>112</v>
      </c>
      <c r="AI1025">
        <v>6</v>
      </c>
      <c r="AJ1025">
        <v>19</v>
      </c>
      <c r="AK1025">
        <v>1</v>
      </c>
      <c r="AL1025">
        <v>52</v>
      </c>
      <c r="AM1025">
        <v>37</v>
      </c>
      <c r="AN1025">
        <v>6</v>
      </c>
      <c r="AO1025">
        <v>1</v>
      </c>
      <c r="AP1025">
        <v>0</v>
      </c>
      <c r="AQ1025">
        <v>0</v>
      </c>
      <c r="AR1025">
        <v>0</v>
      </c>
      <c r="AS1025">
        <v>0</v>
      </c>
      <c r="AT1025">
        <v>0</v>
      </c>
      <c r="AU1025">
        <v>0</v>
      </c>
      <c r="AV1025">
        <v>0</v>
      </c>
      <c r="AW1025">
        <v>0</v>
      </c>
      <c r="AX1025">
        <v>0</v>
      </c>
      <c r="AY1025">
        <v>0</v>
      </c>
      <c r="AZ1025">
        <v>0</v>
      </c>
      <c r="BA1025">
        <v>0</v>
      </c>
      <c r="BB1025">
        <v>0</v>
      </c>
      <c r="BC1025">
        <v>0</v>
      </c>
      <c r="BD1025">
        <v>0</v>
      </c>
      <c r="BE1025">
        <v>1</v>
      </c>
      <c r="BF1025">
        <v>0</v>
      </c>
      <c r="BG1025" s="20">
        <v>4</v>
      </c>
      <c r="BH1025" s="20">
        <v>0</v>
      </c>
      <c r="BI1025" s="20">
        <v>107</v>
      </c>
      <c r="BJ1025" s="20">
        <v>0</v>
      </c>
      <c r="BK1025" s="20">
        <v>321</v>
      </c>
      <c r="BL1025" s="20">
        <v>915</v>
      </c>
      <c r="BM1025" s="20">
        <v>903</v>
      </c>
      <c r="BN1025" s="20">
        <v>193</v>
      </c>
      <c r="BO1025" s="20">
        <v>44</v>
      </c>
      <c r="BP1025" s="20">
        <v>5449</v>
      </c>
      <c r="BQ1025" s="20">
        <v>1896</v>
      </c>
      <c r="BR1025" s="20">
        <v>1</v>
      </c>
      <c r="BS1025" s="20">
        <v>261</v>
      </c>
      <c r="BT1025" s="20">
        <v>941</v>
      </c>
      <c r="BU1025" s="20">
        <v>54</v>
      </c>
      <c r="BV1025" s="20">
        <v>4018</v>
      </c>
    </row>
    <row r="1026" spans="1:74" x14ac:dyDescent="0.25">
      <c r="A1026" s="20" t="s">
        <v>449</v>
      </c>
      <c r="B1026" s="20" t="s">
        <v>450</v>
      </c>
      <c r="C1026" s="20" t="s">
        <v>570</v>
      </c>
      <c r="D1026" s="1">
        <v>44558</v>
      </c>
      <c r="E1026">
        <v>128</v>
      </c>
      <c r="F1026">
        <v>5</v>
      </c>
      <c r="G1026">
        <v>3</v>
      </c>
      <c r="H1026">
        <v>0</v>
      </c>
      <c r="I1026">
        <v>0</v>
      </c>
      <c r="J1026">
        <v>93</v>
      </c>
      <c r="K1026">
        <v>9</v>
      </c>
      <c r="L1026">
        <v>8</v>
      </c>
      <c r="M1026">
        <v>1</v>
      </c>
      <c r="N1026">
        <v>0</v>
      </c>
      <c r="O1026">
        <v>0</v>
      </c>
      <c r="P1026">
        <v>0</v>
      </c>
      <c r="Q1026">
        <v>0</v>
      </c>
      <c r="R1026">
        <v>353</v>
      </c>
      <c r="S1026">
        <v>286</v>
      </c>
      <c r="T1026">
        <v>27</v>
      </c>
      <c r="U1026">
        <v>2</v>
      </c>
      <c r="V1026">
        <v>0</v>
      </c>
      <c r="W1026">
        <v>1145</v>
      </c>
      <c r="X1026">
        <v>654</v>
      </c>
      <c r="Y1026">
        <v>83</v>
      </c>
      <c r="Z1026">
        <v>106</v>
      </c>
      <c r="AA1026">
        <v>5</v>
      </c>
      <c r="AB1026">
        <v>1053</v>
      </c>
      <c r="AC1026">
        <v>729</v>
      </c>
      <c r="AD1026">
        <v>83</v>
      </c>
      <c r="AE1026">
        <v>40</v>
      </c>
      <c r="AF1026">
        <v>1</v>
      </c>
      <c r="AG1026">
        <v>232</v>
      </c>
      <c r="AH1026">
        <v>134</v>
      </c>
      <c r="AI1026">
        <v>6</v>
      </c>
      <c r="AJ1026">
        <v>19</v>
      </c>
      <c r="AK1026">
        <v>1</v>
      </c>
      <c r="AL1026">
        <v>52</v>
      </c>
      <c r="AM1026">
        <v>38</v>
      </c>
      <c r="AN1026">
        <v>6</v>
      </c>
      <c r="AO1026">
        <v>1</v>
      </c>
      <c r="AP1026">
        <v>0</v>
      </c>
      <c r="AQ1026">
        <v>0</v>
      </c>
      <c r="AR1026">
        <v>0</v>
      </c>
      <c r="AS1026">
        <v>0</v>
      </c>
      <c r="AT1026">
        <v>0</v>
      </c>
      <c r="AU1026">
        <v>0</v>
      </c>
      <c r="AV1026">
        <v>0</v>
      </c>
      <c r="AW1026">
        <v>0</v>
      </c>
      <c r="AX1026">
        <v>0</v>
      </c>
      <c r="AY1026">
        <v>0</v>
      </c>
      <c r="AZ1026">
        <v>0</v>
      </c>
      <c r="BA1026">
        <v>0</v>
      </c>
      <c r="BB1026">
        <v>0</v>
      </c>
      <c r="BC1026">
        <v>0</v>
      </c>
      <c r="BD1026">
        <v>0</v>
      </c>
      <c r="BE1026">
        <v>1</v>
      </c>
      <c r="BF1026">
        <v>0</v>
      </c>
      <c r="BG1026" s="20">
        <v>4</v>
      </c>
      <c r="BH1026" s="20">
        <v>0</v>
      </c>
      <c r="BI1026" s="20">
        <v>107</v>
      </c>
      <c r="BJ1026" s="20">
        <v>0</v>
      </c>
      <c r="BK1026" s="20">
        <v>322</v>
      </c>
      <c r="BL1026" s="20">
        <v>914</v>
      </c>
      <c r="BM1026" s="20">
        <v>906</v>
      </c>
      <c r="BN1026" s="20">
        <v>198</v>
      </c>
      <c r="BO1026" s="20">
        <v>45</v>
      </c>
      <c r="BP1026" s="20">
        <v>5443</v>
      </c>
      <c r="BQ1026" s="20">
        <v>2468</v>
      </c>
      <c r="BR1026" s="20">
        <v>1</v>
      </c>
      <c r="BS1026" s="20">
        <v>262</v>
      </c>
      <c r="BT1026" s="20">
        <v>932</v>
      </c>
      <c r="BU1026" s="20">
        <v>55</v>
      </c>
      <c r="BV1026" s="20">
        <v>4021</v>
      </c>
    </row>
    <row r="1027" spans="1:74" x14ac:dyDescent="0.25">
      <c r="A1027" s="20" t="s">
        <v>449</v>
      </c>
      <c r="B1027" s="20" t="s">
        <v>450</v>
      </c>
      <c r="C1027" s="20" t="s">
        <v>570</v>
      </c>
      <c r="D1027" s="1">
        <v>44564</v>
      </c>
      <c r="E1027">
        <v>128</v>
      </c>
      <c r="F1027">
        <v>5</v>
      </c>
      <c r="G1027">
        <v>3</v>
      </c>
      <c r="H1027">
        <v>0</v>
      </c>
      <c r="I1027">
        <v>0</v>
      </c>
      <c r="J1027">
        <v>94</v>
      </c>
      <c r="K1027">
        <v>9</v>
      </c>
      <c r="L1027">
        <v>8</v>
      </c>
      <c r="M1027">
        <v>1</v>
      </c>
      <c r="N1027">
        <v>0</v>
      </c>
      <c r="O1027">
        <v>0</v>
      </c>
      <c r="P1027">
        <v>0</v>
      </c>
      <c r="Q1027">
        <v>0</v>
      </c>
      <c r="R1027">
        <v>353</v>
      </c>
      <c r="S1027">
        <v>286</v>
      </c>
      <c r="T1027">
        <v>27</v>
      </c>
      <c r="U1027">
        <v>2</v>
      </c>
      <c r="V1027">
        <v>0</v>
      </c>
      <c r="W1027">
        <v>1147</v>
      </c>
      <c r="X1027">
        <v>662</v>
      </c>
      <c r="Y1027">
        <v>83</v>
      </c>
      <c r="Z1027">
        <v>105</v>
      </c>
      <c r="AA1027">
        <v>6</v>
      </c>
      <c r="AB1027">
        <v>1054</v>
      </c>
      <c r="AC1027">
        <v>740</v>
      </c>
      <c r="AD1027">
        <v>83</v>
      </c>
      <c r="AE1027">
        <v>40</v>
      </c>
      <c r="AF1027">
        <v>1</v>
      </c>
      <c r="AG1027">
        <v>232</v>
      </c>
      <c r="AH1027">
        <v>139</v>
      </c>
      <c r="AI1027">
        <v>6</v>
      </c>
      <c r="AJ1027">
        <v>18</v>
      </c>
      <c r="AK1027">
        <v>1</v>
      </c>
      <c r="AL1027">
        <v>50</v>
      </c>
      <c r="AM1027">
        <v>40</v>
      </c>
      <c r="AN1027">
        <v>6</v>
      </c>
      <c r="AO1027">
        <v>1</v>
      </c>
      <c r="AP1027">
        <v>0</v>
      </c>
      <c r="AQ1027">
        <v>0</v>
      </c>
      <c r="AR1027">
        <v>0</v>
      </c>
      <c r="AS1027">
        <v>0</v>
      </c>
      <c r="AT1027">
        <v>0</v>
      </c>
      <c r="AU1027">
        <v>0</v>
      </c>
      <c r="AV1027">
        <v>0</v>
      </c>
      <c r="AW1027">
        <v>0</v>
      </c>
      <c r="AX1027">
        <v>0</v>
      </c>
      <c r="AY1027">
        <v>0</v>
      </c>
      <c r="AZ1027">
        <v>0</v>
      </c>
      <c r="BA1027">
        <v>0</v>
      </c>
      <c r="BB1027">
        <v>0</v>
      </c>
      <c r="BC1027">
        <v>0</v>
      </c>
      <c r="BD1027">
        <v>0</v>
      </c>
      <c r="BE1027">
        <v>1</v>
      </c>
      <c r="BF1027">
        <v>0</v>
      </c>
      <c r="BG1027" s="20">
        <v>4</v>
      </c>
      <c r="BH1027" s="20">
        <v>0</v>
      </c>
      <c r="BI1027" s="20">
        <v>107</v>
      </c>
      <c r="BJ1027" s="20">
        <v>0</v>
      </c>
      <c r="BK1027" s="20">
        <v>322</v>
      </c>
      <c r="BL1027" s="20">
        <v>917</v>
      </c>
      <c r="BM1027" s="20">
        <v>908</v>
      </c>
      <c r="BN1027" s="20">
        <v>199</v>
      </c>
      <c r="BO1027" s="20">
        <v>43</v>
      </c>
      <c r="BP1027" s="20">
        <v>5435</v>
      </c>
      <c r="BQ1027" s="20">
        <v>2594</v>
      </c>
      <c r="BR1027" s="20">
        <v>1</v>
      </c>
      <c r="BS1027" s="20">
        <v>262</v>
      </c>
      <c r="BT1027" s="20">
        <v>925</v>
      </c>
      <c r="BU1027" s="20">
        <v>56</v>
      </c>
      <c r="BV1027" s="20">
        <v>4021</v>
      </c>
    </row>
    <row r="1028" spans="1:74" x14ac:dyDescent="0.25">
      <c r="A1028" s="20" t="s">
        <v>449</v>
      </c>
      <c r="B1028" s="20" t="s">
        <v>450</v>
      </c>
      <c r="C1028" s="20" t="s">
        <v>570</v>
      </c>
      <c r="D1028" s="1">
        <v>44570</v>
      </c>
      <c r="E1028">
        <v>128</v>
      </c>
      <c r="F1028">
        <v>5</v>
      </c>
      <c r="G1028">
        <v>3</v>
      </c>
      <c r="H1028">
        <v>0</v>
      </c>
      <c r="I1028">
        <v>0</v>
      </c>
      <c r="J1028">
        <v>94</v>
      </c>
      <c r="K1028">
        <v>9</v>
      </c>
      <c r="L1028">
        <v>8</v>
      </c>
      <c r="M1028">
        <v>1</v>
      </c>
      <c r="N1028">
        <v>0</v>
      </c>
      <c r="O1028">
        <v>0</v>
      </c>
      <c r="P1028">
        <v>0</v>
      </c>
      <c r="Q1028">
        <v>0</v>
      </c>
      <c r="R1028">
        <v>353</v>
      </c>
      <c r="S1028">
        <v>287</v>
      </c>
      <c r="T1028">
        <v>27</v>
      </c>
      <c r="U1028">
        <v>2</v>
      </c>
      <c r="V1028">
        <v>0</v>
      </c>
      <c r="W1028">
        <v>1150</v>
      </c>
      <c r="X1028">
        <v>693</v>
      </c>
      <c r="Y1028">
        <v>83</v>
      </c>
      <c r="Z1028">
        <v>105</v>
      </c>
      <c r="AA1028">
        <v>7</v>
      </c>
      <c r="AB1028">
        <v>1055</v>
      </c>
      <c r="AC1028">
        <v>757</v>
      </c>
      <c r="AD1028">
        <v>83</v>
      </c>
      <c r="AE1028">
        <v>39</v>
      </c>
      <c r="AF1028">
        <v>1</v>
      </c>
      <c r="AG1028">
        <v>230</v>
      </c>
      <c r="AH1028">
        <v>141</v>
      </c>
      <c r="AI1028">
        <v>5</v>
      </c>
      <c r="AJ1028">
        <v>18</v>
      </c>
      <c r="AK1028">
        <v>1</v>
      </c>
      <c r="AL1028">
        <v>51</v>
      </c>
      <c r="AM1028">
        <v>41</v>
      </c>
      <c r="AN1028">
        <v>6</v>
      </c>
      <c r="AO1028">
        <v>1</v>
      </c>
      <c r="AP1028">
        <v>0</v>
      </c>
      <c r="AQ1028">
        <v>0</v>
      </c>
      <c r="AR1028">
        <v>0</v>
      </c>
      <c r="AS1028">
        <v>0</v>
      </c>
      <c r="AT1028">
        <v>0</v>
      </c>
      <c r="AU1028">
        <v>0</v>
      </c>
      <c r="AV1028">
        <v>0</v>
      </c>
      <c r="AW1028">
        <v>0</v>
      </c>
      <c r="AX1028">
        <v>0</v>
      </c>
      <c r="AY1028">
        <v>0</v>
      </c>
      <c r="AZ1028">
        <v>0</v>
      </c>
      <c r="BA1028">
        <v>0</v>
      </c>
      <c r="BB1028">
        <v>0</v>
      </c>
      <c r="BC1028">
        <v>0</v>
      </c>
      <c r="BD1028">
        <v>0</v>
      </c>
      <c r="BE1028">
        <v>1</v>
      </c>
      <c r="BF1028">
        <v>0</v>
      </c>
      <c r="BG1028" s="20">
        <v>4</v>
      </c>
      <c r="BH1028" s="20">
        <v>0</v>
      </c>
      <c r="BI1028" s="20">
        <v>107</v>
      </c>
      <c r="BJ1028" s="20">
        <v>0</v>
      </c>
      <c r="BK1028" s="20">
        <v>322</v>
      </c>
      <c r="BL1028" s="20">
        <v>922</v>
      </c>
      <c r="BM1028" s="20">
        <v>912</v>
      </c>
      <c r="BN1028" s="20">
        <v>199</v>
      </c>
      <c r="BO1028" s="20">
        <v>44</v>
      </c>
      <c r="BP1028" s="20">
        <v>5438</v>
      </c>
      <c r="BQ1028" s="20">
        <v>2765</v>
      </c>
      <c r="BR1028" s="20">
        <v>1</v>
      </c>
      <c r="BS1028" s="20">
        <v>260</v>
      </c>
      <c r="BT1028" s="20">
        <v>917</v>
      </c>
      <c r="BU1028" s="20">
        <v>57</v>
      </c>
      <c r="BV1028" s="20">
        <v>4034</v>
      </c>
    </row>
    <row r="1029" spans="1:74" x14ac:dyDescent="0.25">
      <c r="A1029" s="20" t="s">
        <v>449</v>
      </c>
      <c r="B1029" s="20" t="s">
        <v>450</v>
      </c>
      <c r="C1029" s="20" t="s">
        <v>570</v>
      </c>
      <c r="D1029" s="1">
        <v>44577</v>
      </c>
      <c r="E1029">
        <v>128</v>
      </c>
      <c r="F1029">
        <v>5</v>
      </c>
      <c r="G1029">
        <v>3</v>
      </c>
      <c r="H1029">
        <v>0</v>
      </c>
      <c r="I1029">
        <v>0</v>
      </c>
      <c r="J1029">
        <v>94</v>
      </c>
      <c r="K1029">
        <v>8</v>
      </c>
      <c r="L1029">
        <v>8</v>
      </c>
      <c r="M1029">
        <v>1</v>
      </c>
      <c r="N1029">
        <v>0</v>
      </c>
      <c r="O1029">
        <v>0</v>
      </c>
      <c r="P1029">
        <v>0</v>
      </c>
      <c r="Q1029">
        <v>0</v>
      </c>
      <c r="R1029">
        <v>352</v>
      </c>
      <c r="S1029">
        <v>288</v>
      </c>
      <c r="T1029">
        <v>27</v>
      </c>
      <c r="U1029">
        <v>2</v>
      </c>
      <c r="V1029">
        <v>0</v>
      </c>
      <c r="W1029">
        <v>1150</v>
      </c>
      <c r="X1029">
        <v>704</v>
      </c>
      <c r="Y1029">
        <v>83</v>
      </c>
      <c r="Z1029">
        <v>103</v>
      </c>
      <c r="AA1029">
        <v>8</v>
      </c>
      <c r="AB1029">
        <v>1058</v>
      </c>
      <c r="AC1029">
        <v>768</v>
      </c>
      <c r="AD1029">
        <v>83</v>
      </c>
      <c r="AE1029">
        <v>39</v>
      </c>
      <c r="AF1029">
        <v>2</v>
      </c>
      <c r="AG1029">
        <v>232</v>
      </c>
      <c r="AH1029">
        <v>144</v>
      </c>
      <c r="AI1029">
        <v>5</v>
      </c>
      <c r="AJ1029">
        <v>18</v>
      </c>
      <c r="AK1029">
        <v>0</v>
      </c>
      <c r="AL1029">
        <v>51</v>
      </c>
      <c r="AM1029">
        <v>41</v>
      </c>
      <c r="AN1029">
        <v>6</v>
      </c>
      <c r="AO1029">
        <v>1</v>
      </c>
      <c r="AP1029">
        <v>0</v>
      </c>
      <c r="AQ1029">
        <v>0</v>
      </c>
      <c r="AR1029">
        <v>0</v>
      </c>
      <c r="AS1029">
        <v>0</v>
      </c>
      <c r="AT1029">
        <v>0</v>
      </c>
      <c r="AU1029">
        <v>0</v>
      </c>
      <c r="AV1029">
        <v>0</v>
      </c>
      <c r="AW1029">
        <v>0</v>
      </c>
      <c r="AX1029">
        <v>0</v>
      </c>
      <c r="AY1029">
        <v>0</v>
      </c>
      <c r="AZ1029">
        <v>0</v>
      </c>
      <c r="BA1029">
        <v>0</v>
      </c>
      <c r="BB1029">
        <v>0</v>
      </c>
      <c r="BC1029">
        <v>0</v>
      </c>
      <c r="BD1029">
        <v>0</v>
      </c>
      <c r="BE1029">
        <v>1</v>
      </c>
      <c r="BF1029">
        <v>0</v>
      </c>
      <c r="BG1029" s="20">
        <v>4</v>
      </c>
      <c r="BH1029" s="20">
        <v>0</v>
      </c>
      <c r="BI1029" s="20">
        <v>107</v>
      </c>
      <c r="BJ1029" s="20">
        <v>0</v>
      </c>
      <c r="BK1029" s="20">
        <v>321</v>
      </c>
      <c r="BL1029" s="20">
        <v>925</v>
      </c>
      <c r="BM1029" s="20">
        <v>915</v>
      </c>
      <c r="BN1029" s="20">
        <v>202</v>
      </c>
      <c r="BO1029" s="20">
        <v>44</v>
      </c>
      <c r="BP1029" s="20">
        <v>5442</v>
      </c>
      <c r="BQ1029" s="20">
        <v>2887</v>
      </c>
      <c r="BR1029" s="20">
        <v>1</v>
      </c>
      <c r="BS1029" s="20">
        <v>258</v>
      </c>
      <c r="BT1029" s="20">
        <v>912</v>
      </c>
      <c r="BU1029" s="20">
        <v>53</v>
      </c>
      <c r="BV1029" s="20">
        <v>4045</v>
      </c>
    </row>
    <row r="1030" spans="1:74" x14ac:dyDescent="0.25">
      <c r="A1030" s="20" t="s">
        <v>449</v>
      </c>
      <c r="B1030" s="20" t="s">
        <v>450</v>
      </c>
      <c r="C1030" s="20" t="s">
        <v>570</v>
      </c>
      <c r="D1030" s="1">
        <v>44584</v>
      </c>
      <c r="E1030">
        <v>129</v>
      </c>
      <c r="F1030">
        <v>5</v>
      </c>
      <c r="G1030">
        <v>3</v>
      </c>
      <c r="H1030">
        <v>0</v>
      </c>
      <c r="I1030">
        <v>0</v>
      </c>
      <c r="J1030">
        <v>96</v>
      </c>
      <c r="K1030">
        <v>8</v>
      </c>
      <c r="L1030">
        <v>8</v>
      </c>
      <c r="M1030">
        <v>1</v>
      </c>
      <c r="N1030">
        <v>0</v>
      </c>
      <c r="O1030">
        <v>0</v>
      </c>
      <c r="P1030">
        <v>0</v>
      </c>
      <c r="Q1030">
        <v>0</v>
      </c>
      <c r="R1030">
        <v>351</v>
      </c>
      <c r="S1030">
        <v>290</v>
      </c>
      <c r="T1030">
        <v>26</v>
      </c>
      <c r="U1030">
        <v>2</v>
      </c>
      <c r="V1030">
        <v>0</v>
      </c>
      <c r="W1030">
        <v>1150</v>
      </c>
      <c r="X1030">
        <v>710</v>
      </c>
      <c r="Y1030">
        <v>83</v>
      </c>
      <c r="Z1030">
        <v>101</v>
      </c>
      <c r="AA1030">
        <v>7</v>
      </c>
      <c r="AB1030">
        <v>1059</v>
      </c>
      <c r="AC1030">
        <v>773</v>
      </c>
      <c r="AD1030">
        <v>83</v>
      </c>
      <c r="AE1030">
        <v>40</v>
      </c>
      <c r="AF1030">
        <v>3</v>
      </c>
      <c r="AG1030">
        <v>232</v>
      </c>
      <c r="AH1030">
        <v>148</v>
      </c>
      <c r="AI1030">
        <v>5</v>
      </c>
      <c r="AJ1030">
        <v>17</v>
      </c>
      <c r="AK1030">
        <v>0</v>
      </c>
      <c r="AL1030">
        <v>51</v>
      </c>
      <c r="AM1030">
        <v>41</v>
      </c>
      <c r="AN1030">
        <v>6</v>
      </c>
      <c r="AO1030">
        <v>1</v>
      </c>
      <c r="AP1030">
        <v>0</v>
      </c>
      <c r="AQ1030">
        <v>0</v>
      </c>
      <c r="AR1030">
        <v>0</v>
      </c>
      <c r="AS1030">
        <v>0</v>
      </c>
      <c r="AT1030">
        <v>0</v>
      </c>
      <c r="AU1030">
        <v>0</v>
      </c>
      <c r="AV1030">
        <v>0</v>
      </c>
      <c r="AW1030">
        <v>0</v>
      </c>
      <c r="AX1030">
        <v>0</v>
      </c>
      <c r="AY1030">
        <v>0</v>
      </c>
      <c r="AZ1030">
        <v>0</v>
      </c>
      <c r="BA1030">
        <v>0</v>
      </c>
      <c r="BB1030">
        <v>0</v>
      </c>
      <c r="BC1030">
        <v>0</v>
      </c>
      <c r="BD1030">
        <v>0</v>
      </c>
      <c r="BE1030">
        <v>1</v>
      </c>
      <c r="BF1030">
        <v>0</v>
      </c>
      <c r="BG1030" s="20">
        <v>4</v>
      </c>
      <c r="BH1030" s="20">
        <v>0</v>
      </c>
      <c r="BI1030" s="20">
        <v>108</v>
      </c>
      <c r="BJ1030" s="20">
        <v>0</v>
      </c>
      <c r="BK1030" s="20">
        <v>321</v>
      </c>
      <c r="BL1030" s="20">
        <v>926</v>
      </c>
      <c r="BM1030" s="20">
        <v>914</v>
      </c>
      <c r="BN1030" s="20">
        <v>203</v>
      </c>
      <c r="BO1030" s="20">
        <v>44</v>
      </c>
      <c r="BP1030" s="20">
        <v>5435</v>
      </c>
      <c r="BQ1030" s="20">
        <v>2958</v>
      </c>
      <c r="BR1030" s="20">
        <v>1</v>
      </c>
      <c r="BS1030" s="20">
        <v>258</v>
      </c>
      <c r="BT1030" s="20">
        <v>909</v>
      </c>
      <c r="BU1030" s="20">
        <v>55</v>
      </c>
      <c r="BV1030" s="20">
        <v>4042</v>
      </c>
    </row>
    <row r="1031" spans="1:74" x14ac:dyDescent="0.25">
      <c r="A1031" s="20" t="s">
        <v>449</v>
      </c>
      <c r="B1031" s="20" t="s">
        <v>450</v>
      </c>
      <c r="C1031" s="20" t="s">
        <v>570</v>
      </c>
      <c r="D1031" s="1">
        <v>44591</v>
      </c>
      <c r="E1031">
        <v>129</v>
      </c>
      <c r="F1031">
        <v>5</v>
      </c>
      <c r="G1031">
        <v>3</v>
      </c>
      <c r="H1031">
        <v>0</v>
      </c>
      <c r="I1031">
        <v>0</v>
      </c>
      <c r="J1031">
        <v>96</v>
      </c>
      <c r="K1031">
        <v>8</v>
      </c>
      <c r="L1031">
        <v>8</v>
      </c>
      <c r="M1031">
        <v>1</v>
      </c>
      <c r="N1031">
        <v>0</v>
      </c>
      <c r="O1031">
        <v>0</v>
      </c>
      <c r="P1031">
        <v>0</v>
      </c>
      <c r="Q1031">
        <v>0</v>
      </c>
      <c r="R1031">
        <v>351</v>
      </c>
      <c r="S1031">
        <v>290</v>
      </c>
      <c r="T1031">
        <v>24</v>
      </c>
      <c r="U1031">
        <v>2</v>
      </c>
      <c r="V1031">
        <v>2</v>
      </c>
      <c r="W1031">
        <v>1147</v>
      </c>
      <c r="X1031">
        <v>710</v>
      </c>
      <c r="Y1031">
        <v>82</v>
      </c>
      <c r="Z1031">
        <v>100</v>
      </c>
      <c r="AA1031">
        <v>6</v>
      </c>
      <c r="AB1031">
        <v>1060</v>
      </c>
      <c r="AC1031">
        <v>779</v>
      </c>
      <c r="AD1031">
        <v>83</v>
      </c>
      <c r="AE1031">
        <v>40</v>
      </c>
      <c r="AF1031">
        <v>4</v>
      </c>
      <c r="AG1031">
        <v>236</v>
      </c>
      <c r="AH1031">
        <v>151</v>
      </c>
      <c r="AI1031">
        <v>5</v>
      </c>
      <c r="AJ1031">
        <v>18</v>
      </c>
      <c r="AK1031">
        <v>1</v>
      </c>
      <c r="AL1031">
        <v>50</v>
      </c>
      <c r="AM1031">
        <v>40</v>
      </c>
      <c r="AN1031">
        <v>6</v>
      </c>
      <c r="AO1031">
        <v>1</v>
      </c>
      <c r="AP1031">
        <v>0</v>
      </c>
      <c r="AQ1031">
        <v>0</v>
      </c>
      <c r="AR1031">
        <v>0</v>
      </c>
      <c r="AS1031">
        <v>0</v>
      </c>
      <c r="AT1031">
        <v>0</v>
      </c>
      <c r="AU1031">
        <v>0</v>
      </c>
      <c r="AV1031">
        <v>0</v>
      </c>
      <c r="AW1031">
        <v>0</v>
      </c>
      <c r="AX1031">
        <v>0</v>
      </c>
      <c r="AY1031">
        <v>0</v>
      </c>
      <c r="AZ1031">
        <v>0</v>
      </c>
      <c r="BA1031">
        <v>0</v>
      </c>
      <c r="BB1031">
        <v>0</v>
      </c>
      <c r="BC1031">
        <v>0</v>
      </c>
      <c r="BD1031">
        <v>0</v>
      </c>
      <c r="BE1031">
        <v>1</v>
      </c>
      <c r="BF1031">
        <v>0</v>
      </c>
      <c r="BG1031" s="20">
        <v>4</v>
      </c>
      <c r="BH1031" s="20">
        <v>0</v>
      </c>
      <c r="BI1031" s="20">
        <v>108</v>
      </c>
      <c r="BJ1031" s="20">
        <v>0</v>
      </c>
      <c r="BK1031" s="20">
        <v>321</v>
      </c>
      <c r="BL1031" s="20">
        <v>926</v>
      </c>
      <c r="BM1031" s="20">
        <v>914</v>
      </c>
      <c r="BN1031" s="20">
        <v>206</v>
      </c>
      <c r="BO1031" s="20">
        <v>43</v>
      </c>
      <c r="BP1031" s="20">
        <v>5457</v>
      </c>
      <c r="BQ1031" s="20">
        <v>3020</v>
      </c>
      <c r="BR1031" s="20">
        <v>1</v>
      </c>
      <c r="BS1031" s="20">
        <v>258</v>
      </c>
      <c r="BT1031" s="20">
        <v>906</v>
      </c>
      <c r="BU1031" s="20">
        <v>84</v>
      </c>
      <c r="BV1031" s="20">
        <v>4043</v>
      </c>
    </row>
    <row r="1032" spans="1:74" x14ac:dyDescent="0.25">
      <c r="A1032" s="20" t="s">
        <v>449</v>
      </c>
      <c r="B1032" s="20" t="s">
        <v>450</v>
      </c>
      <c r="C1032" s="20" t="s">
        <v>570</v>
      </c>
      <c r="D1032" s="1">
        <v>44599</v>
      </c>
      <c r="E1032">
        <v>129</v>
      </c>
      <c r="F1032">
        <v>5</v>
      </c>
      <c r="G1032">
        <v>3</v>
      </c>
      <c r="H1032">
        <v>0</v>
      </c>
      <c r="I1032">
        <v>0</v>
      </c>
      <c r="J1032">
        <v>96</v>
      </c>
      <c r="K1032">
        <v>8</v>
      </c>
      <c r="L1032">
        <v>8</v>
      </c>
      <c r="M1032">
        <v>1</v>
      </c>
      <c r="N1032">
        <v>0</v>
      </c>
      <c r="O1032">
        <v>0</v>
      </c>
      <c r="P1032">
        <v>0</v>
      </c>
      <c r="Q1032">
        <v>0</v>
      </c>
      <c r="R1032">
        <v>351</v>
      </c>
      <c r="S1032">
        <v>291</v>
      </c>
      <c r="T1032">
        <v>24</v>
      </c>
      <c r="U1032">
        <v>2</v>
      </c>
      <c r="V1032">
        <v>1</v>
      </c>
      <c r="W1032">
        <v>1153</v>
      </c>
      <c r="X1032">
        <v>726</v>
      </c>
      <c r="Y1032">
        <v>82</v>
      </c>
      <c r="Z1032">
        <v>99</v>
      </c>
      <c r="AA1032">
        <v>6</v>
      </c>
      <c r="AB1032">
        <v>1059</v>
      </c>
      <c r="AC1032">
        <v>786</v>
      </c>
      <c r="AD1032">
        <v>84</v>
      </c>
      <c r="AE1032">
        <v>40</v>
      </c>
      <c r="AF1032">
        <v>3</v>
      </c>
      <c r="AG1032">
        <v>234</v>
      </c>
      <c r="AH1032">
        <v>151</v>
      </c>
      <c r="AI1032">
        <v>5</v>
      </c>
      <c r="AJ1032">
        <v>18</v>
      </c>
      <c r="AK1032">
        <v>0</v>
      </c>
      <c r="AL1032">
        <v>51</v>
      </c>
      <c r="AM1032">
        <v>41</v>
      </c>
      <c r="AN1032">
        <v>6</v>
      </c>
      <c r="AO1032">
        <v>1</v>
      </c>
      <c r="AP1032">
        <v>0</v>
      </c>
      <c r="AQ1032">
        <v>0</v>
      </c>
      <c r="AR1032">
        <v>0</v>
      </c>
      <c r="AS1032">
        <v>0</v>
      </c>
      <c r="AT1032">
        <v>0</v>
      </c>
      <c r="AU1032">
        <v>0</v>
      </c>
      <c r="AV1032">
        <v>0</v>
      </c>
      <c r="AW1032">
        <v>0</v>
      </c>
      <c r="AX1032">
        <v>0</v>
      </c>
      <c r="AY1032">
        <v>0</v>
      </c>
      <c r="AZ1032">
        <v>0</v>
      </c>
      <c r="BA1032">
        <v>0</v>
      </c>
      <c r="BB1032">
        <v>0</v>
      </c>
      <c r="BC1032">
        <v>0</v>
      </c>
      <c r="BD1032">
        <v>0</v>
      </c>
      <c r="BE1032">
        <v>1</v>
      </c>
      <c r="BF1032">
        <v>0</v>
      </c>
      <c r="BG1032" s="20">
        <v>4</v>
      </c>
      <c r="BH1032" s="20">
        <v>0</v>
      </c>
      <c r="BI1032" s="20">
        <v>108</v>
      </c>
      <c r="BJ1032" s="20">
        <v>0</v>
      </c>
      <c r="BK1032" s="20">
        <v>322</v>
      </c>
      <c r="BL1032" s="20">
        <v>934</v>
      </c>
      <c r="BM1032" s="20">
        <v>914</v>
      </c>
      <c r="BN1032" s="20">
        <v>205</v>
      </c>
      <c r="BO1032" s="20">
        <v>44</v>
      </c>
      <c r="BP1032" s="20">
        <v>5446</v>
      </c>
      <c r="BQ1032" s="20">
        <v>3079</v>
      </c>
      <c r="BR1032" s="20">
        <v>1</v>
      </c>
      <c r="BS1032" s="20">
        <v>256</v>
      </c>
      <c r="BT1032" s="20">
        <v>898</v>
      </c>
      <c r="BU1032" s="20">
        <v>61</v>
      </c>
      <c r="BV1032" s="20">
        <v>4064</v>
      </c>
    </row>
    <row r="1033" spans="1:74" x14ac:dyDescent="0.25">
      <c r="A1033" s="20" t="s">
        <v>449</v>
      </c>
      <c r="B1033" s="20" t="s">
        <v>450</v>
      </c>
      <c r="C1033" s="20" t="s">
        <v>570</v>
      </c>
      <c r="D1033" s="1">
        <v>44606</v>
      </c>
      <c r="E1033">
        <v>130</v>
      </c>
      <c r="F1033">
        <v>5</v>
      </c>
      <c r="G1033">
        <v>3</v>
      </c>
      <c r="H1033">
        <v>0</v>
      </c>
      <c r="I1033">
        <v>0</v>
      </c>
      <c r="J1033">
        <v>98</v>
      </c>
      <c r="K1033">
        <v>8</v>
      </c>
      <c r="L1033">
        <v>8</v>
      </c>
      <c r="M1033">
        <v>1</v>
      </c>
      <c r="N1033">
        <v>0</v>
      </c>
      <c r="O1033">
        <v>0</v>
      </c>
      <c r="P1033">
        <v>0</v>
      </c>
      <c r="Q1033">
        <v>0</v>
      </c>
      <c r="R1033">
        <v>354</v>
      </c>
      <c r="S1033">
        <v>293</v>
      </c>
      <c r="T1033">
        <v>24</v>
      </c>
      <c r="U1033">
        <v>2</v>
      </c>
      <c r="V1033">
        <v>1</v>
      </c>
      <c r="W1033">
        <v>1155</v>
      </c>
      <c r="X1033">
        <v>739</v>
      </c>
      <c r="Y1033">
        <v>83</v>
      </c>
      <c r="Z1033">
        <v>98</v>
      </c>
      <c r="AA1033">
        <v>6</v>
      </c>
      <c r="AB1033">
        <v>1056</v>
      </c>
      <c r="AC1033">
        <v>788</v>
      </c>
      <c r="AD1033">
        <v>83</v>
      </c>
      <c r="AE1033">
        <v>39</v>
      </c>
      <c r="AF1033">
        <v>3</v>
      </c>
      <c r="AG1033">
        <v>234</v>
      </c>
      <c r="AH1033">
        <v>153</v>
      </c>
      <c r="AI1033">
        <v>5</v>
      </c>
      <c r="AJ1033">
        <v>16</v>
      </c>
      <c r="AK1033">
        <v>0</v>
      </c>
      <c r="AL1033">
        <v>51</v>
      </c>
      <c r="AM1033">
        <v>41</v>
      </c>
      <c r="AN1033">
        <v>6</v>
      </c>
      <c r="AO1033">
        <v>1</v>
      </c>
      <c r="AP1033">
        <v>0</v>
      </c>
      <c r="AQ1033">
        <v>0</v>
      </c>
      <c r="AR1033">
        <v>0</v>
      </c>
      <c r="AS1033">
        <v>0</v>
      </c>
      <c r="AT1033">
        <v>0</v>
      </c>
      <c r="AU1033">
        <v>0</v>
      </c>
      <c r="AV1033">
        <v>0</v>
      </c>
      <c r="AW1033">
        <v>0</v>
      </c>
      <c r="AX1033">
        <v>0</v>
      </c>
      <c r="AY1033">
        <v>0</v>
      </c>
      <c r="AZ1033">
        <v>0</v>
      </c>
      <c r="BA1033">
        <v>0</v>
      </c>
      <c r="BB1033">
        <v>0</v>
      </c>
      <c r="BC1033">
        <v>0</v>
      </c>
      <c r="BD1033">
        <v>0</v>
      </c>
      <c r="BE1033">
        <v>1</v>
      </c>
      <c r="BF1033">
        <v>0</v>
      </c>
      <c r="BG1033" s="20">
        <v>4</v>
      </c>
      <c r="BH1033" s="20">
        <v>0</v>
      </c>
      <c r="BI1033" s="20">
        <v>109</v>
      </c>
      <c r="BJ1033" s="20">
        <v>0</v>
      </c>
      <c r="BK1033" s="20">
        <v>325</v>
      </c>
      <c r="BL1033" s="20">
        <v>938</v>
      </c>
      <c r="BM1033" s="20">
        <v>912</v>
      </c>
      <c r="BN1033" s="20">
        <v>207</v>
      </c>
      <c r="BO1033" s="20">
        <v>44</v>
      </c>
      <c r="BP1033" s="20">
        <v>5451</v>
      </c>
      <c r="BQ1033" s="20">
        <v>3112</v>
      </c>
      <c r="BR1033" s="20">
        <v>1</v>
      </c>
      <c r="BS1033" s="20">
        <v>256</v>
      </c>
      <c r="BT1033" s="20">
        <v>890</v>
      </c>
      <c r="BU1033" s="20">
        <v>66</v>
      </c>
      <c r="BV1033" s="20">
        <v>4071</v>
      </c>
    </row>
    <row r="1034" spans="1:74" x14ac:dyDescent="0.25">
      <c r="A1034" s="20" t="s">
        <v>449</v>
      </c>
      <c r="B1034" s="20" t="s">
        <v>547</v>
      </c>
      <c r="C1034" s="20" t="s">
        <v>571</v>
      </c>
      <c r="D1034" s="1">
        <v>44493</v>
      </c>
      <c r="E1034">
        <v>63</v>
      </c>
      <c r="F1034">
        <v>1</v>
      </c>
      <c r="G1034">
        <v>0</v>
      </c>
      <c r="H1034">
        <v>0</v>
      </c>
      <c r="I1034">
        <v>0</v>
      </c>
      <c r="J1034">
        <v>19</v>
      </c>
      <c r="K1034">
        <v>2</v>
      </c>
      <c r="L1034">
        <v>7</v>
      </c>
      <c r="M1034">
        <v>1</v>
      </c>
      <c r="N1034">
        <v>0</v>
      </c>
      <c r="O1034">
        <v>0</v>
      </c>
      <c r="P1034">
        <v>0</v>
      </c>
      <c r="Q1034">
        <v>0</v>
      </c>
      <c r="R1034">
        <v>323</v>
      </c>
      <c r="S1034">
        <v>0</v>
      </c>
      <c r="T1034">
        <v>61</v>
      </c>
      <c r="U1034">
        <v>44</v>
      </c>
      <c r="V1034">
        <v>2</v>
      </c>
      <c r="W1034">
        <v>726</v>
      </c>
      <c r="X1034">
        <v>0</v>
      </c>
      <c r="Y1034">
        <v>47</v>
      </c>
      <c r="Z1034">
        <v>192</v>
      </c>
      <c r="AA1034">
        <v>11</v>
      </c>
      <c r="AB1034">
        <v>703</v>
      </c>
      <c r="AC1034">
        <v>14</v>
      </c>
      <c r="AD1034">
        <v>59</v>
      </c>
      <c r="AE1034">
        <v>172</v>
      </c>
      <c r="AF1034">
        <v>31</v>
      </c>
      <c r="AG1034">
        <v>93</v>
      </c>
      <c r="AH1034">
        <v>0</v>
      </c>
      <c r="AI1034">
        <v>5</v>
      </c>
      <c r="AJ1034">
        <v>32</v>
      </c>
      <c r="AK1034">
        <v>11</v>
      </c>
      <c r="AL1034">
        <v>25</v>
      </c>
      <c r="AM1034">
        <v>0</v>
      </c>
      <c r="AN1034">
        <v>4</v>
      </c>
      <c r="AO1034">
        <v>1</v>
      </c>
      <c r="AP1034">
        <v>0</v>
      </c>
      <c r="AQ1034">
        <v>0</v>
      </c>
      <c r="AR1034">
        <v>0</v>
      </c>
      <c r="AS1034">
        <v>0</v>
      </c>
      <c r="AT1034">
        <v>0</v>
      </c>
      <c r="AU1034">
        <v>0</v>
      </c>
      <c r="AV1034">
        <v>0</v>
      </c>
      <c r="AW1034">
        <v>0</v>
      </c>
      <c r="AX1034">
        <v>0</v>
      </c>
      <c r="AY1034">
        <v>0</v>
      </c>
      <c r="AZ1034">
        <v>0</v>
      </c>
      <c r="BA1034">
        <v>0</v>
      </c>
      <c r="BB1034">
        <v>33</v>
      </c>
      <c r="BC1034">
        <v>67</v>
      </c>
      <c r="BD1034">
        <v>0</v>
      </c>
      <c r="BE1034">
        <v>3</v>
      </c>
      <c r="BF1034">
        <v>4</v>
      </c>
      <c r="BG1034" s="20"/>
      <c r="BH1034" s="20"/>
      <c r="BI1034" s="20"/>
      <c r="BJ1034" s="20"/>
      <c r="BK1034" s="20"/>
      <c r="BL1034" s="20"/>
      <c r="BM1034" s="20"/>
      <c r="BN1034" s="20"/>
      <c r="BO1034" s="20"/>
      <c r="BP1034" s="20"/>
      <c r="BQ1034" s="20"/>
      <c r="BR1034" s="20"/>
      <c r="BS1034" s="20"/>
      <c r="BT1034" s="20"/>
      <c r="BU1034" s="20"/>
      <c r="BV1034" s="20"/>
    </row>
    <row r="1035" spans="1:74" x14ac:dyDescent="0.25">
      <c r="A1035" s="20" t="s">
        <v>449</v>
      </c>
      <c r="B1035" s="20" t="s">
        <v>547</v>
      </c>
      <c r="C1035" s="20" t="s">
        <v>571</v>
      </c>
      <c r="D1035" s="1">
        <v>44500</v>
      </c>
      <c r="E1035">
        <v>62</v>
      </c>
      <c r="F1035">
        <v>0</v>
      </c>
      <c r="G1035">
        <v>0</v>
      </c>
      <c r="H1035">
        <v>0</v>
      </c>
      <c r="I1035">
        <v>0</v>
      </c>
      <c r="J1035">
        <v>20</v>
      </c>
      <c r="K1035">
        <v>2</v>
      </c>
      <c r="L1035">
        <v>7</v>
      </c>
      <c r="M1035">
        <v>1</v>
      </c>
      <c r="N1035">
        <v>0</v>
      </c>
      <c r="O1035">
        <v>0</v>
      </c>
      <c r="P1035">
        <v>0</v>
      </c>
      <c r="Q1035">
        <v>0</v>
      </c>
      <c r="R1035">
        <v>324</v>
      </c>
      <c r="S1035">
        <v>0</v>
      </c>
      <c r="T1035">
        <v>88</v>
      </c>
      <c r="U1035">
        <v>44</v>
      </c>
      <c r="V1035">
        <v>2</v>
      </c>
      <c r="W1035">
        <v>727</v>
      </c>
      <c r="X1035">
        <v>0</v>
      </c>
      <c r="Y1035">
        <v>75</v>
      </c>
      <c r="Z1035">
        <v>189</v>
      </c>
      <c r="AA1035">
        <v>11</v>
      </c>
      <c r="AB1035">
        <v>706</v>
      </c>
      <c r="AC1035">
        <v>29</v>
      </c>
      <c r="AD1035">
        <v>58</v>
      </c>
      <c r="AE1035">
        <v>173</v>
      </c>
      <c r="AF1035">
        <v>31</v>
      </c>
      <c r="AG1035">
        <v>94</v>
      </c>
      <c r="AH1035">
        <v>0</v>
      </c>
      <c r="AI1035">
        <v>5</v>
      </c>
      <c r="AJ1035">
        <v>32</v>
      </c>
      <c r="AK1035">
        <v>12</v>
      </c>
      <c r="AL1035">
        <v>26</v>
      </c>
      <c r="AM1035">
        <v>0</v>
      </c>
      <c r="AN1035">
        <v>4</v>
      </c>
      <c r="AO1035">
        <v>1</v>
      </c>
      <c r="AP1035">
        <v>0</v>
      </c>
      <c r="AQ1035">
        <v>0</v>
      </c>
      <c r="AR1035">
        <v>0</v>
      </c>
      <c r="AS1035">
        <v>0</v>
      </c>
      <c r="AT1035">
        <v>0</v>
      </c>
      <c r="AU1035">
        <v>0</v>
      </c>
      <c r="AV1035">
        <v>0</v>
      </c>
      <c r="AW1035">
        <v>0</v>
      </c>
      <c r="AX1035">
        <v>0</v>
      </c>
      <c r="AY1035">
        <v>0</v>
      </c>
      <c r="AZ1035">
        <v>0</v>
      </c>
      <c r="BA1035">
        <v>0</v>
      </c>
      <c r="BB1035">
        <v>33</v>
      </c>
      <c r="BC1035">
        <v>66</v>
      </c>
      <c r="BD1035">
        <v>0</v>
      </c>
      <c r="BE1035">
        <v>3</v>
      </c>
      <c r="BF1035">
        <v>4</v>
      </c>
      <c r="BG1035" s="20"/>
      <c r="BH1035" s="20"/>
      <c r="BI1035" s="20"/>
      <c r="BJ1035" s="20"/>
      <c r="BK1035" s="20"/>
      <c r="BL1035" s="20"/>
      <c r="BM1035" s="20"/>
      <c r="BN1035" s="20"/>
      <c r="BO1035" s="20"/>
      <c r="BP1035" s="20"/>
      <c r="BQ1035" s="20"/>
      <c r="BR1035" s="20"/>
      <c r="BS1035" s="20"/>
      <c r="BT1035" s="20"/>
      <c r="BU1035" s="20"/>
      <c r="BV1035" s="20"/>
    </row>
    <row r="1036" spans="1:74" x14ac:dyDescent="0.25">
      <c r="A1036" s="20" t="s">
        <v>449</v>
      </c>
      <c r="B1036" s="20" t="s">
        <v>547</v>
      </c>
      <c r="C1036" s="20" t="s">
        <v>571</v>
      </c>
      <c r="D1036" s="1">
        <v>44507</v>
      </c>
      <c r="E1036">
        <v>61</v>
      </c>
      <c r="F1036">
        <v>0</v>
      </c>
      <c r="G1036">
        <v>0</v>
      </c>
      <c r="H1036">
        <v>0</v>
      </c>
      <c r="I1036">
        <v>0</v>
      </c>
      <c r="J1036">
        <v>24</v>
      </c>
      <c r="K1036">
        <v>2</v>
      </c>
      <c r="L1036">
        <v>6</v>
      </c>
      <c r="M1036">
        <v>1</v>
      </c>
      <c r="N1036">
        <v>0</v>
      </c>
      <c r="O1036">
        <v>0</v>
      </c>
      <c r="P1036">
        <v>0</v>
      </c>
      <c r="Q1036">
        <v>0</v>
      </c>
      <c r="R1036">
        <v>324</v>
      </c>
      <c r="S1036">
        <v>111</v>
      </c>
      <c r="T1036">
        <v>33</v>
      </c>
      <c r="U1036">
        <v>45</v>
      </c>
      <c r="V1036">
        <v>2</v>
      </c>
      <c r="W1036">
        <v>727</v>
      </c>
      <c r="X1036">
        <v>103</v>
      </c>
      <c r="Y1036">
        <v>64</v>
      </c>
      <c r="Z1036">
        <v>189</v>
      </c>
      <c r="AA1036">
        <v>11</v>
      </c>
      <c r="AB1036">
        <v>705</v>
      </c>
      <c r="AC1036">
        <v>41</v>
      </c>
      <c r="AD1036">
        <v>58</v>
      </c>
      <c r="AE1036">
        <v>170</v>
      </c>
      <c r="AF1036">
        <v>31</v>
      </c>
      <c r="AG1036">
        <v>94</v>
      </c>
      <c r="AH1036">
        <v>5</v>
      </c>
      <c r="AI1036">
        <v>3</v>
      </c>
      <c r="AJ1036">
        <v>32</v>
      </c>
      <c r="AK1036">
        <v>12</v>
      </c>
      <c r="AL1036">
        <v>26</v>
      </c>
      <c r="AM1036">
        <v>4</v>
      </c>
      <c r="AN1036">
        <v>4</v>
      </c>
      <c r="AO1036">
        <v>1</v>
      </c>
      <c r="AP1036">
        <v>0</v>
      </c>
      <c r="AQ1036">
        <v>0</v>
      </c>
      <c r="AR1036">
        <v>0</v>
      </c>
      <c r="AS1036">
        <v>0</v>
      </c>
      <c r="AT1036">
        <v>0</v>
      </c>
      <c r="AU1036">
        <v>0</v>
      </c>
      <c r="AV1036">
        <v>0</v>
      </c>
      <c r="AW1036">
        <v>0</v>
      </c>
      <c r="AX1036">
        <v>0</v>
      </c>
      <c r="AY1036">
        <v>0</v>
      </c>
      <c r="AZ1036">
        <v>0</v>
      </c>
      <c r="BA1036">
        <v>0</v>
      </c>
      <c r="BB1036">
        <v>0</v>
      </c>
      <c r="BC1036">
        <v>0</v>
      </c>
      <c r="BD1036">
        <v>0</v>
      </c>
      <c r="BE1036">
        <v>0</v>
      </c>
      <c r="BF1036">
        <v>0</v>
      </c>
      <c r="BG1036" s="20">
        <v>0</v>
      </c>
      <c r="BH1036" s="20">
        <v>0</v>
      </c>
      <c r="BI1036" s="20">
        <v>49</v>
      </c>
      <c r="BJ1036" s="20">
        <v>0</v>
      </c>
      <c r="BK1036" s="20">
        <v>236</v>
      </c>
      <c r="BL1036" s="20">
        <v>431</v>
      </c>
      <c r="BM1036" s="20">
        <v>423</v>
      </c>
      <c r="BN1036" s="20">
        <v>41</v>
      </c>
      <c r="BO1036" s="20">
        <v>18</v>
      </c>
      <c r="BP1036" s="20"/>
      <c r="BQ1036" s="20"/>
      <c r="BR1036" s="20"/>
      <c r="BS1036" s="20"/>
      <c r="BT1036" s="20"/>
      <c r="BU1036" s="20"/>
      <c r="BV1036" s="20"/>
    </row>
    <row r="1037" spans="1:74" x14ac:dyDescent="0.25">
      <c r="A1037" s="20" t="s">
        <v>449</v>
      </c>
      <c r="B1037" s="20" t="s">
        <v>547</v>
      </c>
      <c r="C1037" s="20" t="s">
        <v>571</v>
      </c>
      <c r="D1037" s="1">
        <v>44514</v>
      </c>
      <c r="E1037">
        <v>61</v>
      </c>
      <c r="F1037">
        <v>0</v>
      </c>
      <c r="G1037">
        <v>0</v>
      </c>
      <c r="H1037">
        <v>0</v>
      </c>
      <c r="I1037">
        <v>0</v>
      </c>
      <c r="J1037">
        <v>26</v>
      </c>
      <c r="K1037">
        <v>2</v>
      </c>
      <c r="L1037">
        <v>6</v>
      </c>
      <c r="M1037">
        <v>1</v>
      </c>
      <c r="N1037">
        <v>0</v>
      </c>
      <c r="O1037">
        <v>0</v>
      </c>
      <c r="P1037">
        <v>0</v>
      </c>
      <c r="Q1037">
        <v>0</v>
      </c>
      <c r="R1037">
        <v>326</v>
      </c>
      <c r="S1037">
        <v>126</v>
      </c>
      <c r="T1037">
        <v>33</v>
      </c>
      <c r="U1037">
        <v>47</v>
      </c>
      <c r="V1037">
        <v>2</v>
      </c>
      <c r="W1037">
        <v>725</v>
      </c>
      <c r="X1037">
        <v>125</v>
      </c>
      <c r="Y1037">
        <v>61</v>
      </c>
      <c r="Z1037">
        <v>183</v>
      </c>
      <c r="AA1037">
        <v>11</v>
      </c>
      <c r="AB1037">
        <v>707</v>
      </c>
      <c r="AC1037">
        <v>56</v>
      </c>
      <c r="AD1037">
        <v>57</v>
      </c>
      <c r="AE1037">
        <v>170</v>
      </c>
      <c r="AF1037">
        <v>32</v>
      </c>
      <c r="AG1037">
        <v>94</v>
      </c>
      <c r="AH1037">
        <v>5</v>
      </c>
      <c r="AI1037">
        <v>3</v>
      </c>
      <c r="AJ1037">
        <v>32</v>
      </c>
      <c r="AK1037">
        <v>12</v>
      </c>
      <c r="AL1037">
        <v>26</v>
      </c>
      <c r="AM1037">
        <v>5</v>
      </c>
      <c r="AN1037">
        <v>4</v>
      </c>
      <c r="AO1037">
        <v>1</v>
      </c>
      <c r="AP1037">
        <v>0</v>
      </c>
      <c r="AQ1037">
        <v>0</v>
      </c>
      <c r="AR1037">
        <v>0</v>
      </c>
      <c r="AS1037">
        <v>0</v>
      </c>
      <c r="AT1037">
        <v>0</v>
      </c>
      <c r="AU1037">
        <v>0</v>
      </c>
      <c r="AV1037">
        <v>0</v>
      </c>
      <c r="AW1037">
        <v>0</v>
      </c>
      <c r="AX1037">
        <v>0</v>
      </c>
      <c r="AY1037">
        <v>0</v>
      </c>
      <c r="AZ1037">
        <v>0</v>
      </c>
      <c r="BA1037">
        <v>0</v>
      </c>
      <c r="BB1037">
        <v>0</v>
      </c>
      <c r="BC1037">
        <v>0</v>
      </c>
      <c r="BD1037">
        <v>0</v>
      </c>
      <c r="BE1037">
        <v>0</v>
      </c>
      <c r="BF1037">
        <v>0</v>
      </c>
      <c r="BG1037" s="20">
        <v>0</v>
      </c>
      <c r="BH1037" s="20">
        <v>0</v>
      </c>
      <c r="BI1037" s="20">
        <v>49</v>
      </c>
      <c r="BJ1037" s="20">
        <v>0</v>
      </c>
      <c r="BK1037" s="20">
        <v>236</v>
      </c>
      <c r="BL1037" s="20">
        <v>438</v>
      </c>
      <c r="BM1037" s="20">
        <v>424</v>
      </c>
      <c r="BN1037" s="20">
        <v>41</v>
      </c>
      <c r="BO1037" s="20">
        <v>18</v>
      </c>
      <c r="BP1037" s="20"/>
      <c r="BQ1037" s="20"/>
      <c r="BR1037" s="20"/>
      <c r="BS1037" s="20"/>
      <c r="BT1037" s="20"/>
      <c r="BU1037" s="20"/>
      <c r="BV1037" s="20"/>
    </row>
    <row r="1038" spans="1:74" x14ac:dyDescent="0.25">
      <c r="A1038" s="20" t="s">
        <v>449</v>
      </c>
      <c r="B1038" s="20" t="s">
        <v>547</v>
      </c>
      <c r="C1038" s="20" t="s">
        <v>571</v>
      </c>
      <c r="D1038" s="1">
        <v>44521</v>
      </c>
      <c r="E1038">
        <v>61</v>
      </c>
      <c r="F1038">
        <v>0</v>
      </c>
      <c r="G1038">
        <v>0</v>
      </c>
      <c r="H1038">
        <v>0</v>
      </c>
      <c r="I1038">
        <v>0</v>
      </c>
      <c r="J1038">
        <v>27</v>
      </c>
      <c r="K1038">
        <v>2</v>
      </c>
      <c r="L1038">
        <v>6</v>
      </c>
      <c r="M1038">
        <v>1</v>
      </c>
      <c r="N1038">
        <v>0</v>
      </c>
      <c r="O1038">
        <v>0</v>
      </c>
      <c r="P1038">
        <v>0</v>
      </c>
      <c r="Q1038">
        <v>0</v>
      </c>
      <c r="R1038">
        <v>328</v>
      </c>
      <c r="S1038">
        <v>139</v>
      </c>
      <c r="T1038">
        <v>33</v>
      </c>
      <c r="U1038">
        <v>47</v>
      </c>
      <c r="V1038">
        <v>2</v>
      </c>
      <c r="W1038">
        <v>726</v>
      </c>
      <c r="X1038">
        <v>145</v>
      </c>
      <c r="Y1038">
        <v>60</v>
      </c>
      <c r="Z1038">
        <v>182</v>
      </c>
      <c r="AA1038">
        <v>11</v>
      </c>
      <c r="AB1038">
        <v>705</v>
      </c>
      <c r="AC1038">
        <v>68</v>
      </c>
      <c r="AD1038">
        <v>57</v>
      </c>
      <c r="AE1038">
        <v>170</v>
      </c>
      <c r="AF1038">
        <v>32</v>
      </c>
      <c r="AG1038">
        <v>93</v>
      </c>
      <c r="AH1038">
        <v>6</v>
      </c>
      <c r="AI1038">
        <v>3</v>
      </c>
      <c r="AJ1038">
        <v>32</v>
      </c>
      <c r="AK1038">
        <v>12</v>
      </c>
      <c r="AL1038">
        <v>26</v>
      </c>
      <c r="AM1038">
        <v>7</v>
      </c>
      <c r="AN1038">
        <v>4</v>
      </c>
      <c r="AO1038">
        <v>1</v>
      </c>
      <c r="AP1038">
        <v>0</v>
      </c>
      <c r="AQ1038">
        <v>0</v>
      </c>
      <c r="AR1038">
        <v>0</v>
      </c>
      <c r="AS1038">
        <v>0</v>
      </c>
      <c r="AT1038">
        <v>0</v>
      </c>
      <c r="AU1038">
        <v>0</v>
      </c>
      <c r="AV1038">
        <v>0</v>
      </c>
      <c r="AW1038">
        <v>0</v>
      </c>
      <c r="AX1038">
        <v>0</v>
      </c>
      <c r="AY1038">
        <v>0</v>
      </c>
      <c r="AZ1038">
        <v>0</v>
      </c>
      <c r="BA1038">
        <v>0</v>
      </c>
      <c r="BB1038">
        <v>0</v>
      </c>
      <c r="BC1038">
        <v>0</v>
      </c>
      <c r="BD1038">
        <v>0</v>
      </c>
      <c r="BE1038">
        <v>0</v>
      </c>
      <c r="BF1038">
        <v>0</v>
      </c>
      <c r="BG1038" s="20">
        <v>0</v>
      </c>
      <c r="BH1038" s="20">
        <v>0</v>
      </c>
      <c r="BI1038" s="20">
        <v>49</v>
      </c>
      <c r="BJ1038" s="20">
        <v>0</v>
      </c>
      <c r="BK1038" s="20">
        <v>239</v>
      </c>
      <c r="BL1038" s="20">
        <v>441</v>
      </c>
      <c r="BM1038" s="20">
        <v>423</v>
      </c>
      <c r="BN1038" s="20">
        <v>42</v>
      </c>
      <c r="BO1038" s="20">
        <v>18</v>
      </c>
      <c r="BP1038" s="20"/>
      <c r="BQ1038" s="20"/>
      <c r="BR1038" s="20"/>
      <c r="BS1038" s="20"/>
      <c r="BT1038" s="20"/>
      <c r="BU1038" s="20"/>
      <c r="BV1038" s="20"/>
    </row>
    <row r="1039" spans="1:74" x14ac:dyDescent="0.25">
      <c r="A1039" s="20" t="s">
        <v>449</v>
      </c>
      <c r="B1039" s="20" t="s">
        <v>547</v>
      </c>
      <c r="C1039" s="20" t="s">
        <v>571</v>
      </c>
      <c r="D1039" s="1">
        <v>44528</v>
      </c>
      <c r="E1039">
        <v>61</v>
      </c>
      <c r="F1039">
        <v>0</v>
      </c>
      <c r="G1039">
        <v>0</v>
      </c>
      <c r="H1039">
        <v>0</v>
      </c>
      <c r="I1039">
        <v>0</v>
      </c>
      <c r="J1039">
        <v>30</v>
      </c>
      <c r="K1039">
        <v>2</v>
      </c>
      <c r="L1039">
        <v>5</v>
      </c>
      <c r="M1039">
        <v>1</v>
      </c>
      <c r="N1039">
        <v>0</v>
      </c>
      <c r="O1039">
        <v>0</v>
      </c>
      <c r="P1039">
        <v>0</v>
      </c>
      <c r="Q1039">
        <v>0</v>
      </c>
      <c r="R1039">
        <v>328</v>
      </c>
      <c r="S1039">
        <v>154</v>
      </c>
      <c r="T1039">
        <v>33</v>
      </c>
      <c r="U1039">
        <v>47</v>
      </c>
      <c r="V1039">
        <v>2</v>
      </c>
      <c r="W1039">
        <v>730</v>
      </c>
      <c r="X1039">
        <v>166</v>
      </c>
      <c r="Y1039">
        <v>60</v>
      </c>
      <c r="Z1039">
        <v>181</v>
      </c>
      <c r="AA1039">
        <v>11</v>
      </c>
      <c r="AB1039">
        <v>704</v>
      </c>
      <c r="AC1039">
        <v>112</v>
      </c>
      <c r="AD1039">
        <v>57</v>
      </c>
      <c r="AE1039">
        <v>170</v>
      </c>
      <c r="AF1039">
        <v>32</v>
      </c>
      <c r="AG1039">
        <v>93</v>
      </c>
      <c r="AH1039">
        <v>6</v>
      </c>
      <c r="AI1039">
        <v>3</v>
      </c>
      <c r="AJ1039">
        <v>31</v>
      </c>
      <c r="AK1039">
        <v>12</v>
      </c>
      <c r="AL1039">
        <v>26</v>
      </c>
      <c r="AM1039">
        <v>7</v>
      </c>
      <c r="AN1039">
        <v>4</v>
      </c>
      <c r="AO1039">
        <v>1</v>
      </c>
      <c r="AP1039">
        <v>0</v>
      </c>
      <c r="AQ1039">
        <v>0</v>
      </c>
      <c r="AR1039">
        <v>0</v>
      </c>
      <c r="AS1039">
        <v>0</v>
      </c>
      <c r="AT1039">
        <v>0</v>
      </c>
      <c r="AU1039">
        <v>0</v>
      </c>
      <c r="AV1039">
        <v>0</v>
      </c>
      <c r="AW1039">
        <v>0</v>
      </c>
      <c r="AX1039">
        <v>0</v>
      </c>
      <c r="AY1039">
        <v>0</v>
      </c>
      <c r="AZ1039">
        <v>0</v>
      </c>
      <c r="BA1039">
        <v>0</v>
      </c>
      <c r="BB1039">
        <v>0</v>
      </c>
      <c r="BC1039">
        <v>0</v>
      </c>
      <c r="BD1039">
        <v>0</v>
      </c>
      <c r="BE1039">
        <v>0</v>
      </c>
      <c r="BF1039">
        <v>0</v>
      </c>
      <c r="BG1039" s="20">
        <v>0</v>
      </c>
      <c r="BH1039" s="20">
        <v>0</v>
      </c>
      <c r="BI1039" s="20">
        <v>50</v>
      </c>
      <c r="BJ1039" s="20">
        <v>0</v>
      </c>
      <c r="BK1039" s="20">
        <v>239</v>
      </c>
      <c r="BL1039" s="20">
        <v>443</v>
      </c>
      <c r="BM1039" s="20">
        <v>424</v>
      </c>
      <c r="BN1039" s="20">
        <v>42</v>
      </c>
      <c r="BO1039" s="20">
        <v>18</v>
      </c>
      <c r="BP1039" s="20"/>
      <c r="BQ1039" s="20"/>
      <c r="BR1039" s="20"/>
      <c r="BS1039" s="20"/>
      <c r="BT1039" s="20"/>
      <c r="BU1039" s="20"/>
      <c r="BV1039" s="20"/>
    </row>
    <row r="1040" spans="1:74" x14ac:dyDescent="0.25">
      <c r="A1040" s="20" t="s">
        <v>449</v>
      </c>
      <c r="B1040" s="20" t="s">
        <v>547</v>
      </c>
      <c r="C1040" s="20" t="s">
        <v>571</v>
      </c>
      <c r="D1040" s="1">
        <v>44535</v>
      </c>
      <c r="E1040">
        <v>61</v>
      </c>
      <c r="F1040">
        <v>0</v>
      </c>
      <c r="G1040">
        <v>0</v>
      </c>
      <c r="H1040">
        <v>0</v>
      </c>
      <c r="I1040">
        <v>0</v>
      </c>
      <c r="J1040">
        <v>32</v>
      </c>
      <c r="K1040">
        <v>2</v>
      </c>
      <c r="L1040">
        <v>5</v>
      </c>
      <c r="M1040">
        <v>1</v>
      </c>
      <c r="N1040">
        <v>0</v>
      </c>
      <c r="O1040">
        <v>0</v>
      </c>
      <c r="P1040">
        <v>0</v>
      </c>
      <c r="Q1040">
        <v>0</v>
      </c>
      <c r="R1040">
        <v>328</v>
      </c>
      <c r="S1040">
        <v>162</v>
      </c>
      <c r="T1040">
        <v>33</v>
      </c>
      <c r="U1040">
        <v>47</v>
      </c>
      <c r="V1040">
        <v>2</v>
      </c>
      <c r="W1040">
        <v>730</v>
      </c>
      <c r="X1040">
        <v>190</v>
      </c>
      <c r="Y1040">
        <v>60</v>
      </c>
      <c r="Z1040">
        <v>180</v>
      </c>
      <c r="AA1040">
        <v>11</v>
      </c>
      <c r="AB1040">
        <v>706</v>
      </c>
      <c r="AC1040">
        <v>162</v>
      </c>
      <c r="AD1040">
        <v>56</v>
      </c>
      <c r="AE1040">
        <v>169</v>
      </c>
      <c r="AF1040">
        <v>32</v>
      </c>
      <c r="AG1040">
        <v>93</v>
      </c>
      <c r="AH1040">
        <v>8</v>
      </c>
      <c r="AI1040">
        <v>3</v>
      </c>
      <c r="AJ1040">
        <v>31</v>
      </c>
      <c r="AK1040">
        <v>12</v>
      </c>
      <c r="AL1040">
        <v>26</v>
      </c>
      <c r="AM1040">
        <v>12</v>
      </c>
      <c r="AN1040">
        <v>4</v>
      </c>
      <c r="AO1040">
        <v>1</v>
      </c>
      <c r="AP1040">
        <v>0</v>
      </c>
      <c r="AQ1040">
        <v>0</v>
      </c>
      <c r="AR1040">
        <v>0</v>
      </c>
      <c r="AS1040">
        <v>0</v>
      </c>
      <c r="AT1040">
        <v>0</v>
      </c>
      <c r="AU1040">
        <v>0</v>
      </c>
      <c r="AV1040">
        <v>0</v>
      </c>
      <c r="AW1040">
        <v>0</v>
      </c>
      <c r="AX1040">
        <v>0</v>
      </c>
      <c r="AY1040">
        <v>0</v>
      </c>
      <c r="AZ1040">
        <v>0</v>
      </c>
      <c r="BA1040">
        <v>0</v>
      </c>
      <c r="BB1040">
        <v>0</v>
      </c>
      <c r="BC1040">
        <v>0</v>
      </c>
      <c r="BD1040">
        <v>0</v>
      </c>
      <c r="BE1040">
        <v>0</v>
      </c>
      <c r="BF1040">
        <v>0</v>
      </c>
      <c r="BG1040" s="20">
        <v>0</v>
      </c>
      <c r="BH1040" s="20">
        <v>0</v>
      </c>
      <c r="BI1040" s="20">
        <v>50</v>
      </c>
      <c r="BJ1040" s="20">
        <v>0</v>
      </c>
      <c r="BK1040" s="20">
        <v>239</v>
      </c>
      <c r="BL1040" s="20">
        <v>446</v>
      </c>
      <c r="BM1040" s="20">
        <v>427</v>
      </c>
      <c r="BN1040" s="20">
        <v>43</v>
      </c>
      <c r="BO1040" s="20">
        <v>18</v>
      </c>
      <c r="BP1040" s="20"/>
      <c r="BQ1040" s="20"/>
      <c r="BR1040" s="20"/>
      <c r="BS1040" s="20"/>
      <c r="BT1040" s="20"/>
      <c r="BU1040" s="20"/>
      <c r="BV1040" s="20"/>
    </row>
    <row r="1041" spans="1:74" x14ac:dyDescent="0.25">
      <c r="A1041" s="20" t="s">
        <v>449</v>
      </c>
      <c r="B1041" s="20" t="s">
        <v>547</v>
      </c>
      <c r="C1041" s="20" t="s">
        <v>571</v>
      </c>
      <c r="D1041" s="1">
        <v>44542</v>
      </c>
      <c r="E1041">
        <v>61</v>
      </c>
      <c r="F1041">
        <v>0</v>
      </c>
      <c r="G1041">
        <v>0</v>
      </c>
      <c r="H1041">
        <v>0</v>
      </c>
      <c r="I1041">
        <v>0</v>
      </c>
      <c r="J1041">
        <v>33</v>
      </c>
      <c r="K1041">
        <v>2</v>
      </c>
      <c r="L1041">
        <v>5</v>
      </c>
      <c r="M1041">
        <v>1</v>
      </c>
      <c r="N1041">
        <v>0</v>
      </c>
      <c r="O1041">
        <v>0</v>
      </c>
      <c r="P1041">
        <v>0</v>
      </c>
      <c r="Q1041">
        <v>0</v>
      </c>
      <c r="R1041">
        <v>328</v>
      </c>
      <c r="S1041">
        <v>169</v>
      </c>
      <c r="T1041">
        <v>33</v>
      </c>
      <c r="U1041">
        <v>47</v>
      </c>
      <c r="V1041">
        <v>2</v>
      </c>
      <c r="W1041">
        <v>732</v>
      </c>
      <c r="X1041">
        <v>208</v>
      </c>
      <c r="Y1041">
        <v>61</v>
      </c>
      <c r="Z1041">
        <v>180</v>
      </c>
      <c r="AA1041">
        <v>11</v>
      </c>
      <c r="AB1041">
        <v>706</v>
      </c>
      <c r="AC1041">
        <v>192</v>
      </c>
      <c r="AD1041">
        <v>56</v>
      </c>
      <c r="AE1041">
        <v>167</v>
      </c>
      <c r="AF1041">
        <v>32</v>
      </c>
      <c r="AG1041">
        <v>94</v>
      </c>
      <c r="AH1041">
        <v>8</v>
      </c>
      <c r="AI1041">
        <v>3</v>
      </c>
      <c r="AJ1041">
        <v>29</v>
      </c>
      <c r="AK1041">
        <v>12</v>
      </c>
      <c r="AL1041">
        <v>26</v>
      </c>
      <c r="AM1041">
        <v>12</v>
      </c>
      <c r="AN1041">
        <v>4</v>
      </c>
      <c r="AO1041">
        <v>1</v>
      </c>
      <c r="AP1041">
        <v>0</v>
      </c>
      <c r="AQ1041">
        <v>0</v>
      </c>
      <c r="AR1041">
        <v>0</v>
      </c>
      <c r="AS1041">
        <v>0</v>
      </c>
      <c r="AT1041">
        <v>0</v>
      </c>
      <c r="AU1041">
        <v>0</v>
      </c>
      <c r="AV1041">
        <v>0</v>
      </c>
      <c r="AW1041">
        <v>0</v>
      </c>
      <c r="AX1041">
        <v>0</v>
      </c>
      <c r="AY1041">
        <v>0</v>
      </c>
      <c r="AZ1041">
        <v>0</v>
      </c>
      <c r="BA1041">
        <v>0</v>
      </c>
      <c r="BB1041">
        <v>0</v>
      </c>
      <c r="BC1041">
        <v>0</v>
      </c>
      <c r="BD1041">
        <v>0</v>
      </c>
      <c r="BE1041">
        <v>0</v>
      </c>
      <c r="BF1041">
        <v>0</v>
      </c>
      <c r="BG1041" s="20">
        <v>0</v>
      </c>
      <c r="BH1041" s="20">
        <v>0</v>
      </c>
      <c r="BI1041" s="20">
        <v>50</v>
      </c>
      <c r="BJ1041" s="20">
        <v>0</v>
      </c>
      <c r="BK1041" s="20">
        <v>239</v>
      </c>
      <c r="BL1041" s="20">
        <v>448</v>
      </c>
      <c r="BM1041" s="20">
        <v>427</v>
      </c>
      <c r="BN1041" s="20">
        <v>45</v>
      </c>
      <c r="BO1041" s="20">
        <v>18</v>
      </c>
      <c r="BP1041" s="20"/>
      <c r="BQ1041" s="20"/>
      <c r="BR1041" s="20"/>
      <c r="BS1041" s="20"/>
      <c r="BT1041" s="20"/>
      <c r="BU1041" s="20"/>
      <c r="BV1041" s="20"/>
    </row>
    <row r="1042" spans="1:74" x14ac:dyDescent="0.25">
      <c r="A1042" s="20" t="s">
        <v>449</v>
      </c>
      <c r="B1042" s="20" t="s">
        <v>547</v>
      </c>
      <c r="C1042" s="20" t="s">
        <v>571</v>
      </c>
      <c r="D1042" s="1">
        <v>44549</v>
      </c>
      <c r="E1042">
        <v>61</v>
      </c>
      <c r="F1042">
        <v>0</v>
      </c>
      <c r="G1042">
        <v>0</v>
      </c>
      <c r="H1042">
        <v>0</v>
      </c>
      <c r="I1042">
        <v>0</v>
      </c>
      <c r="J1042">
        <v>34</v>
      </c>
      <c r="K1042">
        <v>2</v>
      </c>
      <c r="L1042">
        <v>5</v>
      </c>
      <c r="M1042">
        <v>1</v>
      </c>
      <c r="N1042">
        <v>0</v>
      </c>
      <c r="O1042">
        <v>0</v>
      </c>
      <c r="P1042">
        <v>0</v>
      </c>
      <c r="Q1042">
        <v>0</v>
      </c>
      <c r="R1042">
        <v>329</v>
      </c>
      <c r="S1042">
        <v>174</v>
      </c>
      <c r="T1042">
        <v>32</v>
      </c>
      <c r="U1042">
        <v>48</v>
      </c>
      <c r="V1042">
        <v>2</v>
      </c>
      <c r="W1042">
        <v>731</v>
      </c>
      <c r="X1042">
        <v>229</v>
      </c>
      <c r="Y1042">
        <v>61</v>
      </c>
      <c r="Z1042">
        <v>177</v>
      </c>
      <c r="AA1042">
        <v>11</v>
      </c>
      <c r="AB1042">
        <v>706</v>
      </c>
      <c r="AC1042">
        <v>212</v>
      </c>
      <c r="AD1042">
        <v>56</v>
      </c>
      <c r="AE1042">
        <v>165</v>
      </c>
      <c r="AF1042">
        <v>32</v>
      </c>
      <c r="AG1042">
        <v>94</v>
      </c>
      <c r="AH1042">
        <v>11</v>
      </c>
      <c r="AI1042">
        <v>3</v>
      </c>
      <c r="AJ1042">
        <v>29</v>
      </c>
      <c r="AK1042">
        <v>12</v>
      </c>
      <c r="AL1042">
        <v>25</v>
      </c>
      <c r="AM1042">
        <v>14</v>
      </c>
      <c r="AN1042">
        <v>4</v>
      </c>
      <c r="AO1042">
        <v>1</v>
      </c>
      <c r="AP1042">
        <v>0</v>
      </c>
      <c r="AQ1042">
        <v>0</v>
      </c>
      <c r="AR1042">
        <v>0</v>
      </c>
      <c r="AS1042">
        <v>0</v>
      </c>
      <c r="AT1042">
        <v>0</v>
      </c>
      <c r="AU1042">
        <v>0</v>
      </c>
      <c r="AV1042">
        <v>0</v>
      </c>
      <c r="AW1042">
        <v>0</v>
      </c>
      <c r="AX1042">
        <v>0</v>
      </c>
      <c r="AY1042">
        <v>0</v>
      </c>
      <c r="AZ1042">
        <v>0</v>
      </c>
      <c r="BA1042">
        <v>0</v>
      </c>
      <c r="BB1042">
        <v>0</v>
      </c>
      <c r="BC1042">
        <v>0</v>
      </c>
      <c r="BD1042">
        <v>0</v>
      </c>
      <c r="BE1042">
        <v>0</v>
      </c>
      <c r="BF1042">
        <v>0</v>
      </c>
      <c r="BG1042" s="20">
        <v>0</v>
      </c>
      <c r="BH1042" s="20">
        <v>0</v>
      </c>
      <c r="BI1042" s="20">
        <v>50</v>
      </c>
      <c r="BJ1042" s="20">
        <v>0</v>
      </c>
      <c r="BK1042" s="20">
        <v>239</v>
      </c>
      <c r="BL1042" s="20">
        <v>451</v>
      </c>
      <c r="BM1042" s="20">
        <v>429</v>
      </c>
      <c r="BN1042" s="20">
        <v>46</v>
      </c>
      <c r="BO1042" s="20">
        <v>17</v>
      </c>
      <c r="BP1042" s="20">
        <v>2691</v>
      </c>
      <c r="BQ1042" s="20">
        <v>399</v>
      </c>
      <c r="BR1042" s="20">
        <v>0</v>
      </c>
      <c r="BS1042" s="20">
        <v>90</v>
      </c>
      <c r="BT1042" s="20">
        <v>961</v>
      </c>
      <c r="BU1042" s="20">
        <v>255</v>
      </c>
      <c r="BV1042" s="20">
        <v>1256</v>
      </c>
    </row>
    <row r="1043" spans="1:74" x14ac:dyDescent="0.25">
      <c r="A1043" s="20" t="s">
        <v>449</v>
      </c>
      <c r="B1043" s="20" t="s">
        <v>547</v>
      </c>
      <c r="C1043" s="20" t="s">
        <v>571</v>
      </c>
      <c r="D1043" s="1">
        <v>44558</v>
      </c>
      <c r="E1043">
        <v>61</v>
      </c>
      <c r="F1043">
        <v>0</v>
      </c>
      <c r="G1043">
        <v>0</v>
      </c>
      <c r="H1043">
        <v>0</v>
      </c>
      <c r="I1043">
        <v>0</v>
      </c>
      <c r="J1043">
        <v>34</v>
      </c>
      <c r="K1043">
        <v>2</v>
      </c>
      <c r="L1043">
        <v>5</v>
      </c>
      <c r="M1043">
        <v>1</v>
      </c>
      <c r="N1043">
        <v>0</v>
      </c>
      <c r="O1043">
        <v>0</v>
      </c>
      <c r="P1043">
        <v>0</v>
      </c>
      <c r="Q1043">
        <v>0</v>
      </c>
      <c r="R1043">
        <v>328</v>
      </c>
      <c r="S1043">
        <v>182</v>
      </c>
      <c r="T1043">
        <v>31</v>
      </c>
      <c r="U1043">
        <v>48</v>
      </c>
      <c r="V1043">
        <v>2</v>
      </c>
      <c r="W1043">
        <v>732</v>
      </c>
      <c r="X1043">
        <v>259</v>
      </c>
      <c r="Y1043">
        <v>60</v>
      </c>
      <c r="Z1043">
        <v>178</v>
      </c>
      <c r="AA1043">
        <v>11</v>
      </c>
      <c r="AB1043">
        <v>708</v>
      </c>
      <c r="AC1043">
        <v>248</v>
      </c>
      <c r="AD1043">
        <v>57</v>
      </c>
      <c r="AE1043">
        <v>164</v>
      </c>
      <c r="AF1043">
        <v>32</v>
      </c>
      <c r="AG1043">
        <v>96</v>
      </c>
      <c r="AH1043">
        <v>19</v>
      </c>
      <c r="AI1043">
        <v>3</v>
      </c>
      <c r="AJ1043">
        <v>28</v>
      </c>
      <c r="AK1043">
        <v>13</v>
      </c>
      <c r="AL1043">
        <v>25</v>
      </c>
      <c r="AM1043">
        <v>15</v>
      </c>
      <c r="AN1043">
        <v>4</v>
      </c>
      <c r="AO1043">
        <v>1</v>
      </c>
      <c r="AP1043">
        <v>0</v>
      </c>
      <c r="AQ1043">
        <v>0</v>
      </c>
      <c r="AR1043">
        <v>0</v>
      </c>
      <c r="AS1043">
        <v>0</v>
      </c>
      <c r="AT1043">
        <v>0</v>
      </c>
      <c r="AU1043">
        <v>0</v>
      </c>
      <c r="AV1043">
        <v>0</v>
      </c>
      <c r="AW1043">
        <v>0</v>
      </c>
      <c r="AX1043">
        <v>0</v>
      </c>
      <c r="AY1043">
        <v>0</v>
      </c>
      <c r="AZ1043">
        <v>0</v>
      </c>
      <c r="BA1043">
        <v>0</v>
      </c>
      <c r="BB1043">
        <v>0</v>
      </c>
      <c r="BC1043">
        <v>0</v>
      </c>
      <c r="BD1043">
        <v>0</v>
      </c>
      <c r="BE1043">
        <v>0</v>
      </c>
      <c r="BF1043">
        <v>0</v>
      </c>
      <c r="BG1043" s="20">
        <v>0</v>
      </c>
      <c r="BH1043" s="20">
        <v>0</v>
      </c>
      <c r="BI1043" s="20">
        <v>52</v>
      </c>
      <c r="BJ1043" s="20">
        <v>0</v>
      </c>
      <c r="BK1043" s="20">
        <v>239</v>
      </c>
      <c r="BL1043" s="20">
        <v>456</v>
      </c>
      <c r="BM1043" s="20">
        <v>431</v>
      </c>
      <c r="BN1043" s="20">
        <v>47</v>
      </c>
      <c r="BO1043" s="20">
        <v>19</v>
      </c>
      <c r="BP1043" s="20">
        <v>2693</v>
      </c>
      <c r="BQ1043" s="20">
        <v>535</v>
      </c>
      <c r="BR1043" s="20">
        <v>0</v>
      </c>
      <c r="BS1043" s="20">
        <v>91</v>
      </c>
      <c r="BT1043" s="20">
        <v>950</v>
      </c>
      <c r="BU1043" s="20">
        <v>252</v>
      </c>
      <c r="BV1043" s="20">
        <v>1267</v>
      </c>
    </row>
    <row r="1044" spans="1:74" x14ac:dyDescent="0.25">
      <c r="A1044" s="20" t="s">
        <v>449</v>
      </c>
      <c r="B1044" s="20" t="s">
        <v>547</v>
      </c>
      <c r="C1044" s="20" t="s">
        <v>571</v>
      </c>
      <c r="D1044" s="1">
        <v>44564</v>
      </c>
      <c r="E1044">
        <v>61</v>
      </c>
      <c r="F1044">
        <v>0</v>
      </c>
      <c r="G1044">
        <v>0</v>
      </c>
      <c r="H1044">
        <v>0</v>
      </c>
      <c r="I1044">
        <v>0</v>
      </c>
      <c r="J1044">
        <v>36</v>
      </c>
      <c r="K1044">
        <v>2</v>
      </c>
      <c r="L1044">
        <v>5</v>
      </c>
      <c r="M1044">
        <v>1</v>
      </c>
      <c r="N1044">
        <v>0</v>
      </c>
      <c r="O1044">
        <v>0</v>
      </c>
      <c r="P1044">
        <v>0</v>
      </c>
      <c r="Q1044">
        <v>0</v>
      </c>
      <c r="R1044">
        <v>331</v>
      </c>
      <c r="S1044">
        <v>186</v>
      </c>
      <c r="T1044">
        <v>31</v>
      </c>
      <c r="U1044">
        <v>48</v>
      </c>
      <c r="V1044">
        <v>2</v>
      </c>
      <c r="W1044">
        <v>726</v>
      </c>
      <c r="X1044">
        <v>264</v>
      </c>
      <c r="Y1044">
        <v>58</v>
      </c>
      <c r="Z1044">
        <v>175</v>
      </c>
      <c r="AA1044">
        <v>10</v>
      </c>
      <c r="AB1044">
        <v>709</v>
      </c>
      <c r="AC1044">
        <v>260</v>
      </c>
      <c r="AD1044">
        <v>57</v>
      </c>
      <c r="AE1044">
        <v>163</v>
      </c>
      <c r="AF1044">
        <v>32</v>
      </c>
      <c r="AG1044">
        <v>96</v>
      </c>
      <c r="AH1044">
        <v>19</v>
      </c>
      <c r="AI1044">
        <v>3</v>
      </c>
      <c r="AJ1044">
        <v>28</v>
      </c>
      <c r="AK1044">
        <v>13</v>
      </c>
      <c r="AL1044">
        <v>25</v>
      </c>
      <c r="AM1044">
        <v>15</v>
      </c>
      <c r="AN1044">
        <v>4</v>
      </c>
      <c r="AO1044">
        <v>0</v>
      </c>
      <c r="AP1044">
        <v>0</v>
      </c>
      <c r="AQ1044">
        <v>0</v>
      </c>
      <c r="AR1044">
        <v>0</v>
      </c>
      <c r="AS1044">
        <v>0</v>
      </c>
      <c r="AT1044">
        <v>0</v>
      </c>
      <c r="AU1044">
        <v>0</v>
      </c>
      <c r="AV1044">
        <v>0</v>
      </c>
      <c r="AW1044">
        <v>0</v>
      </c>
      <c r="AX1044">
        <v>0</v>
      </c>
      <c r="AY1044">
        <v>0</v>
      </c>
      <c r="AZ1044">
        <v>0</v>
      </c>
      <c r="BA1044">
        <v>0</v>
      </c>
      <c r="BB1044">
        <v>0</v>
      </c>
      <c r="BC1044">
        <v>0</v>
      </c>
      <c r="BD1044">
        <v>0</v>
      </c>
      <c r="BE1044">
        <v>0</v>
      </c>
      <c r="BF1044">
        <v>0</v>
      </c>
      <c r="BG1044" s="20">
        <v>0</v>
      </c>
      <c r="BH1044" s="20">
        <v>0</v>
      </c>
      <c r="BI1044" s="20">
        <v>52</v>
      </c>
      <c r="BJ1044" s="20">
        <v>0</v>
      </c>
      <c r="BK1044" s="20">
        <v>242</v>
      </c>
      <c r="BL1044" s="20">
        <v>454</v>
      </c>
      <c r="BM1044" s="20">
        <v>434</v>
      </c>
      <c r="BN1044" s="20">
        <v>47</v>
      </c>
      <c r="BO1044" s="20">
        <v>19</v>
      </c>
      <c r="BP1044" s="20">
        <v>2696</v>
      </c>
      <c r="BQ1044" s="20">
        <v>578</v>
      </c>
      <c r="BR1044" s="20">
        <v>0</v>
      </c>
      <c r="BS1044" s="20">
        <v>91</v>
      </c>
      <c r="BT1044" s="20">
        <v>944</v>
      </c>
      <c r="BU1044" s="20">
        <v>251</v>
      </c>
      <c r="BV1044" s="20">
        <v>1281</v>
      </c>
    </row>
    <row r="1045" spans="1:74" x14ac:dyDescent="0.25">
      <c r="A1045" s="20" t="s">
        <v>449</v>
      </c>
      <c r="B1045" s="20" t="s">
        <v>547</v>
      </c>
      <c r="C1045" s="20" t="s">
        <v>571</v>
      </c>
      <c r="D1045" s="1">
        <v>44570</v>
      </c>
      <c r="E1045">
        <v>61</v>
      </c>
      <c r="F1045">
        <v>0</v>
      </c>
      <c r="G1045">
        <v>0</v>
      </c>
      <c r="H1045">
        <v>0</v>
      </c>
      <c r="I1045">
        <v>0</v>
      </c>
      <c r="J1045">
        <v>36</v>
      </c>
      <c r="K1045">
        <v>2</v>
      </c>
      <c r="L1045">
        <v>5</v>
      </c>
      <c r="M1045">
        <v>1</v>
      </c>
      <c r="N1045">
        <v>0</v>
      </c>
      <c r="O1045">
        <v>0</v>
      </c>
      <c r="P1045">
        <v>0</v>
      </c>
      <c r="Q1045">
        <v>0</v>
      </c>
      <c r="R1045">
        <v>333</v>
      </c>
      <c r="S1045">
        <v>188</v>
      </c>
      <c r="T1045">
        <v>31</v>
      </c>
      <c r="U1045">
        <v>48</v>
      </c>
      <c r="V1045">
        <v>2</v>
      </c>
      <c r="W1045">
        <v>730</v>
      </c>
      <c r="X1045">
        <v>272</v>
      </c>
      <c r="Y1045">
        <v>58</v>
      </c>
      <c r="Z1045">
        <v>176</v>
      </c>
      <c r="AA1045">
        <v>10</v>
      </c>
      <c r="AB1045">
        <v>707</v>
      </c>
      <c r="AC1045">
        <v>270</v>
      </c>
      <c r="AD1045">
        <v>56</v>
      </c>
      <c r="AE1045">
        <v>161</v>
      </c>
      <c r="AF1045">
        <v>31</v>
      </c>
      <c r="AG1045">
        <v>96</v>
      </c>
      <c r="AH1045">
        <v>19</v>
      </c>
      <c r="AI1045">
        <v>3</v>
      </c>
      <c r="AJ1045">
        <v>27</v>
      </c>
      <c r="AK1045">
        <v>14</v>
      </c>
      <c r="AL1045">
        <v>25</v>
      </c>
      <c r="AM1045">
        <v>15</v>
      </c>
      <c r="AN1045">
        <v>4</v>
      </c>
      <c r="AO1045">
        <v>0</v>
      </c>
      <c r="AP1045">
        <v>0</v>
      </c>
      <c r="AQ1045">
        <v>0</v>
      </c>
      <c r="AR1045">
        <v>0</v>
      </c>
      <c r="AS1045">
        <v>0</v>
      </c>
      <c r="AT1045">
        <v>0</v>
      </c>
      <c r="AU1045">
        <v>0</v>
      </c>
      <c r="AV1045">
        <v>0</v>
      </c>
      <c r="AW1045">
        <v>0</v>
      </c>
      <c r="AX1045">
        <v>0</v>
      </c>
      <c r="AY1045">
        <v>0</v>
      </c>
      <c r="AZ1045">
        <v>0</v>
      </c>
      <c r="BA1045">
        <v>0</v>
      </c>
      <c r="BB1045">
        <v>0</v>
      </c>
      <c r="BC1045">
        <v>0</v>
      </c>
      <c r="BD1045">
        <v>0</v>
      </c>
      <c r="BE1045">
        <v>0</v>
      </c>
      <c r="BF1045">
        <v>0</v>
      </c>
      <c r="BG1045" s="20">
        <v>0</v>
      </c>
      <c r="BH1045" s="20">
        <v>0</v>
      </c>
      <c r="BI1045" s="20">
        <v>52</v>
      </c>
      <c r="BJ1045" s="20">
        <v>0</v>
      </c>
      <c r="BK1045" s="20">
        <v>244</v>
      </c>
      <c r="BL1045" s="20">
        <v>457</v>
      </c>
      <c r="BM1045" s="20">
        <v>434</v>
      </c>
      <c r="BN1045" s="20">
        <v>47</v>
      </c>
      <c r="BO1045" s="20">
        <v>19</v>
      </c>
      <c r="BP1045" s="20">
        <v>2694</v>
      </c>
      <c r="BQ1045" s="20">
        <v>619</v>
      </c>
      <c r="BR1045" s="20">
        <v>0</v>
      </c>
      <c r="BS1045" s="20">
        <v>90</v>
      </c>
      <c r="BT1045" s="20">
        <v>932</v>
      </c>
      <c r="BU1045" s="20">
        <v>252</v>
      </c>
      <c r="BV1045" s="20">
        <v>1287</v>
      </c>
    </row>
    <row r="1046" spans="1:74" x14ac:dyDescent="0.25">
      <c r="A1046" s="20" t="s">
        <v>449</v>
      </c>
      <c r="B1046" s="20" t="s">
        <v>547</v>
      </c>
      <c r="C1046" s="20" t="s">
        <v>571</v>
      </c>
      <c r="D1046" s="1">
        <v>44577</v>
      </c>
      <c r="E1046">
        <v>61</v>
      </c>
      <c r="F1046">
        <v>0</v>
      </c>
      <c r="G1046">
        <v>0</v>
      </c>
      <c r="H1046">
        <v>0</v>
      </c>
      <c r="I1046">
        <v>0</v>
      </c>
      <c r="J1046">
        <v>36</v>
      </c>
      <c r="K1046">
        <v>2</v>
      </c>
      <c r="L1046">
        <v>5</v>
      </c>
      <c r="M1046">
        <v>1</v>
      </c>
      <c r="N1046">
        <v>0</v>
      </c>
      <c r="O1046">
        <v>0</v>
      </c>
      <c r="P1046">
        <v>0</v>
      </c>
      <c r="Q1046">
        <v>0</v>
      </c>
      <c r="R1046">
        <v>333</v>
      </c>
      <c r="S1046">
        <v>189</v>
      </c>
      <c r="T1046">
        <v>31</v>
      </c>
      <c r="U1046">
        <v>48</v>
      </c>
      <c r="V1046">
        <v>3</v>
      </c>
      <c r="W1046">
        <v>730</v>
      </c>
      <c r="X1046">
        <v>280</v>
      </c>
      <c r="Y1046">
        <v>59</v>
      </c>
      <c r="Z1046">
        <v>174</v>
      </c>
      <c r="AA1046">
        <v>10</v>
      </c>
      <c r="AB1046">
        <v>707</v>
      </c>
      <c r="AC1046">
        <v>276</v>
      </c>
      <c r="AD1046">
        <v>56</v>
      </c>
      <c r="AE1046">
        <v>161</v>
      </c>
      <c r="AF1046">
        <v>31</v>
      </c>
      <c r="AG1046">
        <v>94</v>
      </c>
      <c r="AH1046">
        <v>19</v>
      </c>
      <c r="AI1046">
        <v>2</v>
      </c>
      <c r="AJ1046">
        <v>27</v>
      </c>
      <c r="AK1046">
        <v>14</v>
      </c>
      <c r="AL1046">
        <v>25</v>
      </c>
      <c r="AM1046">
        <v>15</v>
      </c>
      <c r="AN1046">
        <v>4</v>
      </c>
      <c r="AO1046">
        <v>0</v>
      </c>
      <c r="AP1046">
        <v>0</v>
      </c>
      <c r="AQ1046">
        <v>0</v>
      </c>
      <c r="AR1046">
        <v>0</v>
      </c>
      <c r="AS1046">
        <v>0</v>
      </c>
      <c r="AT1046">
        <v>0</v>
      </c>
      <c r="AU1046">
        <v>0</v>
      </c>
      <c r="AV1046">
        <v>0</v>
      </c>
      <c r="AW1046">
        <v>0</v>
      </c>
      <c r="AX1046">
        <v>0</v>
      </c>
      <c r="AY1046">
        <v>0</v>
      </c>
      <c r="AZ1046">
        <v>0</v>
      </c>
      <c r="BA1046">
        <v>0</v>
      </c>
      <c r="BB1046">
        <v>0</v>
      </c>
      <c r="BC1046">
        <v>0</v>
      </c>
      <c r="BD1046">
        <v>0</v>
      </c>
      <c r="BE1046">
        <v>0</v>
      </c>
      <c r="BF1046">
        <v>0</v>
      </c>
      <c r="BG1046" s="20">
        <v>0</v>
      </c>
      <c r="BH1046" s="20">
        <v>0</v>
      </c>
      <c r="BI1046" s="20">
        <v>52</v>
      </c>
      <c r="BJ1046" s="20">
        <v>0</v>
      </c>
      <c r="BK1046" s="20">
        <v>243</v>
      </c>
      <c r="BL1046" s="20">
        <v>460</v>
      </c>
      <c r="BM1046" s="20">
        <v>434</v>
      </c>
      <c r="BN1046" s="20">
        <v>46</v>
      </c>
      <c r="BO1046" s="20">
        <v>19</v>
      </c>
      <c r="BP1046" s="20">
        <v>2695</v>
      </c>
      <c r="BQ1046" s="20">
        <v>642</v>
      </c>
      <c r="BR1046" s="20">
        <v>0</v>
      </c>
      <c r="BS1046" s="20">
        <v>88</v>
      </c>
      <c r="BT1046" s="20">
        <v>928</v>
      </c>
      <c r="BU1046" s="20">
        <v>253</v>
      </c>
      <c r="BV1046" s="20">
        <v>1293</v>
      </c>
    </row>
    <row r="1047" spans="1:74" x14ac:dyDescent="0.25">
      <c r="A1047" s="20" t="s">
        <v>449</v>
      </c>
      <c r="B1047" s="20" t="s">
        <v>547</v>
      </c>
      <c r="C1047" s="20" t="s">
        <v>571</v>
      </c>
      <c r="D1047" s="1">
        <v>44584</v>
      </c>
      <c r="E1047">
        <v>61</v>
      </c>
      <c r="F1047">
        <v>0</v>
      </c>
      <c r="G1047">
        <v>0</v>
      </c>
      <c r="H1047">
        <v>0</v>
      </c>
      <c r="I1047">
        <v>0</v>
      </c>
      <c r="J1047">
        <v>39</v>
      </c>
      <c r="K1047">
        <v>2</v>
      </c>
      <c r="L1047">
        <v>5</v>
      </c>
      <c r="M1047">
        <v>1</v>
      </c>
      <c r="N1047">
        <v>0</v>
      </c>
      <c r="O1047">
        <v>0</v>
      </c>
      <c r="P1047">
        <v>0</v>
      </c>
      <c r="Q1047">
        <v>0</v>
      </c>
      <c r="R1047">
        <v>332</v>
      </c>
      <c r="S1047">
        <v>193</v>
      </c>
      <c r="T1047">
        <v>29</v>
      </c>
      <c r="U1047">
        <v>47</v>
      </c>
      <c r="V1047">
        <v>2</v>
      </c>
      <c r="W1047">
        <v>730</v>
      </c>
      <c r="X1047">
        <v>287</v>
      </c>
      <c r="Y1047">
        <v>60</v>
      </c>
      <c r="Z1047">
        <v>168</v>
      </c>
      <c r="AA1047">
        <v>10</v>
      </c>
      <c r="AB1047">
        <v>707</v>
      </c>
      <c r="AC1047">
        <v>279</v>
      </c>
      <c r="AD1047">
        <v>56</v>
      </c>
      <c r="AE1047">
        <v>159</v>
      </c>
      <c r="AF1047">
        <v>31</v>
      </c>
      <c r="AG1047">
        <v>95</v>
      </c>
      <c r="AH1047">
        <v>19</v>
      </c>
      <c r="AI1047">
        <v>2</v>
      </c>
      <c r="AJ1047">
        <v>28</v>
      </c>
      <c r="AK1047">
        <v>14</v>
      </c>
      <c r="AL1047">
        <v>25</v>
      </c>
      <c r="AM1047">
        <v>15</v>
      </c>
      <c r="AN1047">
        <v>4</v>
      </c>
      <c r="AO1047">
        <v>0</v>
      </c>
      <c r="AP1047">
        <v>0</v>
      </c>
      <c r="AQ1047">
        <v>0</v>
      </c>
      <c r="AR1047">
        <v>0</v>
      </c>
      <c r="AS1047">
        <v>0</v>
      </c>
      <c r="AT1047">
        <v>0</v>
      </c>
      <c r="AU1047">
        <v>0</v>
      </c>
      <c r="AV1047">
        <v>0</v>
      </c>
      <c r="AW1047">
        <v>0</v>
      </c>
      <c r="AX1047">
        <v>0</v>
      </c>
      <c r="AY1047">
        <v>0</v>
      </c>
      <c r="AZ1047">
        <v>0</v>
      </c>
      <c r="BA1047">
        <v>0</v>
      </c>
      <c r="BB1047">
        <v>0</v>
      </c>
      <c r="BC1047">
        <v>0</v>
      </c>
      <c r="BD1047">
        <v>0</v>
      </c>
      <c r="BE1047">
        <v>0</v>
      </c>
      <c r="BF1047">
        <v>0</v>
      </c>
      <c r="BG1047" s="20">
        <v>0</v>
      </c>
      <c r="BH1047" s="20">
        <v>0</v>
      </c>
      <c r="BI1047" s="20">
        <v>52</v>
      </c>
      <c r="BJ1047" s="20">
        <v>0</v>
      </c>
      <c r="BK1047" s="20">
        <v>245</v>
      </c>
      <c r="BL1047" s="20">
        <v>462</v>
      </c>
      <c r="BM1047" s="20">
        <v>436</v>
      </c>
      <c r="BN1047" s="20">
        <v>47</v>
      </c>
      <c r="BO1047" s="20">
        <v>19</v>
      </c>
      <c r="BP1047" s="20">
        <v>2696</v>
      </c>
      <c r="BQ1047" s="20">
        <v>655</v>
      </c>
      <c r="BR1047" s="20">
        <v>0</v>
      </c>
      <c r="BS1047" s="20">
        <v>87</v>
      </c>
      <c r="BT1047" s="20">
        <v>921</v>
      </c>
      <c r="BU1047" s="20">
        <v>249</v>
      </c>
      <c r="BV1047" s="20">
        <v>1301</v>
      </c>
    </row>
    <row r="1048" spans="1:74" x14ac:dyDescent="0.25">
      <c r="A1048" s="20" t="s">
        <v>449</v>
      </c>
      <c r="B1048" s="20" t="s">
        <v>547</v>
      </c>
      <c r="C1048" s="20" t="s">
        <v>571</v>
      </c>
      <c r="D1048" s="1">
        <v>44591</v>
      </c>
      <c r="E1048">
        <v>61</v>
      </c>
      <c r="F1048">
        <v>0</v>
      </c>
      <c r="G1048">
        <v>0</v>
      </c>
      <c r="H1048">
        <v>0</v>
      </c>
      <c r="I1048">
        <v>0</v>
      </c>
      <c r="J1048">
        <v>40</v>
      </c>
      <c r="K1048">
        <v>2</v>
      </c>
      <c r="L1048">
        <v>4</v>
      </c>
      <c r="M1048">
        <v>1</v>
      </c>
      <c r="N1048">
        <v>0</v>
      </c>
      <c r="O1048">
        <v>0</v>
      </c>
      <c r="P1048">
        <v>0</v>
      </c>
      <c r="Q1048">
        <v>0</v>
      </c>
      <c r="R1048">
        <v>333</v>
      </c>
      <c r="S1048">
        <v>197</v>
      </c>
      <c r="T1048">
        <v>29</v>
      </c>
      <c r="U1048">
        <v>46</v>
      </c>
      <c r="V1048">
        <v>2</v>
      </c>
      <c r="W1048">
        <v>735</v>
      </c>
      <c r="X1048">
        <v>292</v>
      </c>
      <c r="Y1048">
        <v>63</v>
      </c>
      <c r="Z1048">
        <v>168</v>
      </c>
      <c r="AA1048">
        <v>10</v>
      </c>
      <c r="AB1048">
        <v>705</v>
      </c>
      <c r="AC1048">
        <v>281</v>
      </c>
      <c r="AD1048">
        <v>55</v>
      </c>
      <c r="AE1048">
        <v>156</v>
      </c>
      <c r="AF1048">
        <v>31</v>
      </c>
      <c r="AG1048">
        <v>96</v>
      </c>
      <c r="AH1048">
        <v>20</v>
      </c>
      <c r="AI1048">
        <v>2</v>
      </c>
      <c r="AJ1048">
        <v>28</v>
      </c>
      <c r="AK1048">
        <v>14</v>
      </c>
      <c r="AL1048">
        <v>24</v>
      </c>
      <c r="AM1048">
        <v>14</v>
      </c>
      <c r="AN1048">
        <v>4</v>
      </c>
      <c r="AO1048">
        <v>0</v>
      </c>
      <c r="AP1048">
        <v>0</v>
      </c>
      <c r="AQ1048">
        <v>0</v>
      </c>
      <c r="AR1048">
        <v>0</v>
      </c>
      <c r="AS1048">
        <v>0</v>
      </c>
      <c r="AT1048">
        <v>0</v>
      </c>
      <c r="AU1048">
        <v>0</v>
      </c>
      <c r="AV1048">
        <v>0</v>
      </c>
      <c r="AW1048">
        <v>0</v>
      </c>
      <c r="AX1048">
        <v>0</v>
      </c>
      <c r="AY1048">
        <v>0</v>
      </c>
      <c r="AZ1048">
        <v>0</v>
      </c>
      <c r="BA1048">
        <v>0</v>
      </c>
      <c r="BB1048">
        <v>0</v>
      </c>
      <c r="BC1048">
        <v>0</v>
      </c>
      <c r="BD1048">
        <v>0</v>
      </c>
      <c r="BE1048">
        <v>0</v>
      </c>
      <c r="BF1048">
        <v>0</v>
      </c>
      <c r="BG1048" s="20">
        <v>0</v>
      </c>
      <c r="BH1048" s="20">
        <v>0</v>
      </c>
      <c r="BI1048" s="20">
        <v>52</v>
      </c>
      <c r="BJ1048" s="20">
        <v>0</v>
      </c>
      <c r="BK1048" s="20">
        <v>247</v>
      </c>
      <c r="BL1048" s="20">
        <v>463</v>
      </c>
      <c r="BM1048" s="20">
        <v>436</v>
      </c>
      <c r="BN1048" s="20">
        <v>48</v>
      </c>
      <c r="BO1048" s="20">
        <v>18</v>
      </c>
      <c r="BP1048" s="20">
        <v>2699</v>
      </c>
      <c r="BQ1048" s="20">
        <v>674</v>
      </c>
      <c r="BR1048" s="20">
        <v>0</v>
      </c>
      <c r="BS1048" s="20">
        <v>85</v>
      </c>
      <c r="BT1048" s="20">
        <v>912</v>
      </c>
      <c r="BU1048" s="20">
        <v>252</v>
      </c>
      <c r="BV1048" s="20">
        <v>1308</v>
      </c>
    </row>
    <row r="1049" spans="1:74" x14ac:dyDescent="0.25">
      <c r="A1049" s="20" t="s">
        <v>449</v>
      </c>
      <c r="B1049" s="20" t="s">
        <v>547</v>
      </c>
      <c r="C1049" s="20" t="s">
        <v>571</v>
      </c>
      <c r="D1049" s="1">
        <v>44599</v>
      </c>
      <c r="E1049">
        <v>60</v>
      </c>
      <c r="F1049">
        <v>0</v>
      </c>
      <c r="G1049">
        <v>0</v>
      </c>
      <c r="H1049">
        <v>0</v>
      </c>
      <c r="I1049">
        <v>0</v>
      </c>
      <c r="J1049">
        <v>40</v>
      </c>
      <c r="K1049">
        <v>2</v>
      </c>
      <c r="L1049">
        <v>4</v>
      </c>
      <c r="M1049">
        <v>1</v>
      </c>
      <c r="N1049">
        <v>0</v>
      </c>
      <c r="O1049">
        <v>0</v>
      </c>
      <c r="P1049">
        <v>0</v>
      </c>
      <c r="Q1049">
        <v>0</v>
      </c>
      <c r="R1049">
        <v>332</v>
      </c>
      <c r="S1049">
        <v>198</v>
      </c>
      <c r="T1049">
        <v>28</v>
      </c>
      <c r="U1049">
        <v>46</v>
      </c>
      <c r="V1049">
        <v>2</v>
      </c>
      <c r="W1049">
        <v>735</v>
      </c>
      <c r="X1049">
        <v>295</v>
      </c>
      <c r="Y1049">
        <v>63</v>
      </c>
      <c r="Z1049">
        <v>168</v>
      </c>
      <c r="AA1049">
        <v>10</v>
      </c>
      <c r="AB1049">
        <v>703</v>
      </c>
      <c r="AC1049">
        <v>281</v>
      </c>
      <c r="AD1049">
        <v>55</v>
      </c>
      <c r="AE1049">
        <v>155</v>
      </c>
      <c r="AF1049">
        <v>31</v>
      </c>
      <c r="AG1049">
        <v>99</v>
      </c>
      <c r="AH1049">
        <v>20</v>
      </c>
      <c r="AI1049">
        <v>2</v>
      </c>
      <c r="AJ1049">
        <v>30</v>
      </c>
      <c r="AK1049">
        <v>14</v>
      </c>
      <c r="AL1049">
        <v>24</v>
      </c>
      <c r="AM1049">
        <v>14</v>
      </c>
      <c r="AN1049">
        <v>4</v>
      </c>
      <c r="AO1049">
        <v>0</v>
      </c>
      <c r="AP1049">
        <v>0</v>
      </c>
      <c r="AQ1049">
        <v>0</v>
      </c>
      <c r="AR1049">
        <v>0</v>
      </c>
      <c r="AS1049">
        <v>0</v>
      </c>
      <c r="AT1049">
        <v>0</v>
      </c>
      <c r="AU1049">
        <v>0</v>
      </c>
      <c r="AV1049">
        <v>0</v>
      </c>
      <c r="AW1049">
        <v>0</v>
      </c>
      <c r="AX1049">
        <v>0</v>
      </c>
      <c r="AY1049">
        <v>0</v>
      </c>
      <c r="AZ1049">
        <v>0</v>
      </c>
      <c r="BA1049">
        <v>0</v>
      </c>
      <c r="BB1049">
        <v>0</v>
      </c>
      <c r="BC1049">
        <v>0</v>
      </c>
      <c r="BD1049">
        <v>0</v>
      </c>
      <c r="BE1049">
        <v>0</v>
      </c>
      <c r="BF1049">
        <v>0</v>
      </c>
      <c r="BG1049" s="20">
        <v>0</v>
      </c>
      <c r="BH1049" s="20">
        <v>0</v>
      </c>
      <c r="BI1049" s="20">
        <v>51</v>
      </c>
      <c r="BJ1049" s="20">
        <v>0</v>
      </c>
      <c r="BK1049" s="20">
        <v>247</v>
      </c>
      <c r="BL1049" s="20">
        <v>463</v>
      </c>
      <c r="BM1049" s="20">
        <v>435</v>
      </c>
      <c r="BN1049" s="20">
        <v>48</v>
      </c>
      <c r="BO1049" s="20">
        <v>18</v>
      </c>
      <c r="BP1049" s="20">
        <v>2692</v>
      </c>
      <c r="BQ1049" s="20">
        <v>684</v>
      </c>
      <c r="BR1049" s="20">
        <v>0</v>
      </c>
      <c r="BS1049" s="20">
        <v>85</v>
      </c>
      <c r="BT1049" s="20">
        <v>907</v>
      </c>
      <c r="BU1049" s="20">
        <v>249</v>
      </c>
      <c r="BV1049" s="20">
        <v>1314</v>
      </c>
    </row>
    <row r="1050" spans="1:74" x14ac:dyDescent="0.25">
      <c r="A1050" s="20" t="s">
        <v>449</v>
      </c>
      <c r="B1050" s="20" t="s">
        <v>547</v>
      </c>
      <c r="C1050" s="20" t="s">
        <v>571</v>
      </c>
      <c r="D1050" s="1">
        <v>44606</v>
      </c>
      <c r="E1050">
        <v>61</v>
      </c>
      <c r="F1050">
        <v>0</v>
      </c>
      <c r="G1050">
        <v>0</v>
      </c>
      <c r="H1050">
        <v>0</v>
      </c>
      <c r="I1050">
        <v>0</v>
      </c>
      <c r="J1050">
        <v>40</v>
      </c>
      <c r="K1050">
        <v>3</v>
      </c>
      <c r="L1050">
        <v>4</v>
      </c>
      <c r="M1050">
        <v>1</v>
      </c>
      <c r="N1050">
        <v>0</v>
      </c>
      <c r="O1050">
        <v>0</v>
      </c>
      <c r="P1050">
        <v>0</v>
      </c>
      <c r="Q1050">
        <v>0</v>
      </c>
      <c r="R1050">
        <v>333</v>
      </c>
      <c r="S1050">
        <v>198</v>
      </c>
      <c r="T1050">
        <v>28</v>
      </c>
      <c r="U1050">
        <v>47</v>
      </c>
      <c r="V1050">
        <v>2</v>
      </c>
      <c r="W1050">
        <v>733</v>
      </c>
      <c r="X1050">
        <v>296</v>
      </c>
      <c r="Y1050">
        <v>62</v>
      </c>
      <c r="Z1050">
        <v>164</v>
      </c>
      <c r="AA1050">
        <v>10</v>
      </c>
      <c r="AB1050">
        <v>705</v>
      </c>
      <c r="AC1050">
        <v>286</v>
      </c>
      <c r="AD1050">
        <v>54</v>
      </c>
      <c r="AE1050">
        <v>155</v>
      </c>
      <c r="AF1050">
        <v>31</v>
      </c>
      <c r="AG1050">
        <v>99</v>
      </c>
      <c r="AH1050">
        <v>20</v>
      </c>
      <c r="AI1050">
        <v>2</v>
      </c>
      <c r="AJ1050">
        <v>29</v>
      </c>
      <c r="AK1050">
        <v>14</v>
      </c>
      <c r="AL1050">
        <v>24</v>
      </c>
      <c r="AM1050">
        <v>14</v>
      </c>
      <c r="AN1050">
        <v>4</v>
      </c>
      <c r="AO1050">
        <v>0</v>
      </c>
      <c r="AP1050">
        <v>0</v>
      </c>
      <c r="AQ1050">
        <v>0</v>
      </c>
      <c r="AR1050">
        <v>0</v>
      </c>
      <c r="AS1050">
        <v>0</v>
      </c>
      <c r="AT1050">
        <v>0</v>
      </c>
      <c r="AU1050">
        <v>0</v>
      </c>
      <c r="AV1050">
        <v>0</v>
      </c>
      <c r="AW1050">
        <v>0</v>
      </c>
      <c r="AX1050">
        <v>0</v>
      </c>
      <c r="AY1050">
        <v>0</v>
      </c>
      <c r="AZ1050">
        <v>0</v>
      </c>
      <c r="BA1050">
        <v>0</v>
      </c>
      <c r="BB1050">
        <v>0</v>
      </c>
      <c r="BC1050">
        <v>0</v>
      </c>
      <c r="BD1050">
        <v>0</v>
      </c>
      <c r="BE1050">
        <v>0</v>
      </c>
      <c r="BF1050">
        <v>0</v>
      </c>
      <c r="BG1050" s="20">
        <v>0</v>
      </c>
      <c r="BH1050" s="20">
        <v>0</v>
      </c>
      <c r="BI1050" s="20">
        <v>51</v>
      </c>
      <c r="BJ1050" s="20">
        <v>0</v>
      </c>
      <c r="BK1050" s="20">
        <v>247</v>
      </c>
      <c r="BL1050" s="20">
        <v>468</v>
      </c>
      <c r="BM1050" s="20">
        <v>437</v>
      </c>
      <c r="BN1050" s="20">
        <v>48</v>
      </c>
      <c r="BO1050" s="20">
        <v>18</v>
      </c>
      <c r="BP1050" s="20">
        <v>2694</v>
      </c>
      <c r="BQ1050" s="20">
        <v>691</v>
      </c>
      <c r="BR1050" s="20">
        <v>0</v>
      </c>
      <c r="BS1050" s="20">
        <v>84</v>
      </c>
      <c r="BT1050" s="20">
        <v>908</v>
      </c>
      <c r="BU1050" s="20">
        <v>251</v>
      </c>
      <c r="BV1050" s="20">
        <v>1316</v>
      </c>
    </row>
    <row r="1051" spans="1:74" x14ac:dyDescent="0.25">
      <c r="A1051" s="20" t="s">
        <v>449</v>
      </c>
      <c r="B1051" s="20" t="s">
        <v>555</v>
      </c>
      <c r="C1051" s="20" t="s">
        <v>572</v>
      </c>
      <c r="D1051" s="1">
        <v>44493</v>
      </c>
      <c r="E1051">
        <v>17</v>
      </c>
      <c r="F1051">
        <v>0</v>
      </c>
      <c r="G1051">
        <v>0</v>
      </c>
      <c r="H1051">
        <v>0</v>
      </c>
      <c r="I1051">
        <v>0</v>
      </c>
      <c r="J1051">
        <v>0</v>
      </c>
      <c r="K1051">
        <v>1</v>
      </c>
      <c r="L1051">
        <v>4</v>
      </c>
      <c r="M1051">
        <v>0</v>
      </c>
      <c r="N1051">
        <v>0</v>
      </c>
      <c r="O1051">
        <v>0</v>
      </c>
      <c r="P1051">
        <v>0</v>
      </c>
      <c r="Q1051">
        <v>0</v>
      </c>
      <c r="R1051">
        <v>19</v>
      </c>
      <c r="S1051">
        <v>0</v>
      </c>
      <c r="T1051">
        <v>0</v>
      </c>
      <c r="U1051">
        <v>4</v>
      </c>
      <c r="V1051">
        <v>4</v>
      </c>
      <c r="W1051">
        <v>364</v>
      </c>
      <c r="X1051">
        <v>0</v>
      </c>
      <c r="Y1051">
        <v>6</v>
      </c>
      <c r="Z1051">
        <v>131</v>
      </c>
      <c r="AA1051">
        <v>10</v>
      </c>
      <c r="AB1051">
        <v>187</v>
      </c>
      <c r="AC1051">
        <v>1</v>
      </c>
      <c r="AD1051">
        <v>7</v>
      </c>
      <c r="AE1051">
        <v>79</v>
      </c>
      <c r="AF1051">
        <v>15</v>
      </c>
      <c r="AG1051">
        <v>31</v>
      </c>
      <c r="AH1051">
        <v>0</v>
      </c>
      <c r="AI1051">
        <v>0</v>
      </c>
      <c r="AJ1051">
        <v>9</v>
      </c>
      <c r="AK1051">
        <v>1</v>
      </c>
      <c r="AL1051">
        <v>2</v>
      </c>
      <c r="AM1051">
        <v>0</v>
      </c>
      <c r="AN1051">
        <v>0</v>
      </c>
      <c r="AO1051">
        <v>0</v>
      </c>
      <c r="AP1051">
        <v>0</v>
      </c>
      <c r="AQ1051">
        <v>0</v>
      </c>
      <c r="AR1051">
        <v>0</v>
      </c>
      <c r="AS1051">
        <v>0</v>
      </c>
      <c r="AT1051">
        <v>0</v>
      </c>
      <c r="AU1051">
        <v>0</v>
      </c>
      <c r="AV1051">
        <v>0</v>
      </c>
      <c r="AW1051">
        <v>0</v>
      </c>
      <c r="AX1051">
        <v>0</v>
      </c>
      <c r="AY1051">
        <v>0</v>
      </c>
      <c r="AZ1051">
        <v>0</v>
      </c>
      <c r="BA1051">
        <v>0</v>
      </c>
      <c r="BB1051">
        <v>0</v>
      </c>
      <c r="BC1051">
        <v>26</v>
      </c>
      <c r="BD1051">
        <v>0</v>
      </c>
      <c r="BE1051">
        <v>1</v>
      </c>
      <c r="BF1051">
        <v>1</v>
      </c>
      <c r="BG1051" s="20"/>
      <c r="BH1051" s="20"/>
      <c r="BI1051" s="20"/>
      <c r="BJ1051" s="20"/>
      <c r="BK1051" s="20"/>
      <c r="BL1051" s="20"/>
      <c r="BM1051" s="20"/>
      <c r="BN1051" s="20"/>
      <c r="BO1051" s="20"/>
      <c r="BP1051" s="20"/>
      <c r="BQ1051" s="20"/>
      <c r="BR1051" s="20"/>
      <c r="BS1051" s="20"/>
      <c r="BT1051" s="20"/>
      <c r="BU1051" s="20"/>
      <c r="BV1051" s="20"/>
    </row>
    <row r="1052" spans="1:74" x14ac:dyDescent="0.25">
      <c r="A1052" s="20" t="s">
        <v>449</v>
      </c>
      <c r="B1052" s="20" t="s">
        <v>555</v>
      </c>
      <c r="C1052" s="20" t="s">
        <v>572</v>
      </c>
      <c r="D1052" s="1">
        <v>44500</v>
      </c>
      <c r="E1052">
        <v>17</v>
      </c>
      <c r="F1052">
        <v>0</v>
      </c>
      <c r="G1052">
        <v>0</v>
      </c>
      <c r="H1052">
        <v>0</v>
      </c>
      <c r="I1052">
        <v>0</v>
      </c>
      <c r="J1052">
        <v>0</v>
      </c>
      <c r="K1052">
        <v>1</v>
      </c>
      <c r="L1052">
        <v>4</v>
      </c>
      <c r="M1052">
        <v>0</v>
      </c>
      <c r="N1052">
        <v>0</v>
      </c>
      <c r="O1052">
        <v>0</v>
      </c>
      <c r="P1052">
        <v>0</v>
      </c>
      <c r="Q1052">
        <v>0</v>
      </c>
      <c r="R1052">
        <v>20</v>
      </c>
      <c r="S1052">
        <v>0</v>
      </c>
      <c r="T1052">
        <v>1</v>
      </c>
      <c r="U1052">
        <v>4</v>
      </c>
      <c r="V1052">
        <v>4</v>
      </c>
      <c r="W1052">
        <v>364</v>
      </c>
      <c r="X1052">
        <v>0</v>
      </c>
      <c r="Y1052">
        <v>11</v>
      </c>
      <c r="Z1052">
        <v>129</v>
      </c>
      <c r="AA1052">
        <v>11</v>
      </c>
      <c r="AB1052">
        <v>186</v>
      </c>
      <c r="AC1052">
        <v>4</v>
      </c>
      <c r="AD1052">
        <v>8</v>
      </c>
      <c r="AE1052">
        <v>79</v>
      </c>
      <c r="AF1052">
        <v>15</v>
      </c>
      <c r="AG1052">
        <v>31</v>
      </c>
      <c r="AH1052">
        <v>0</v>
      </c>
      <c r="AI1052">
        <v>0</v>
      </c>
      <c r="AJ1052">
        <v>9</v>
      </c>
      <c r="AK1052">
        <v>1</v>
      </c>
      <c r="AL1052">
        <v>2</v>
      </c>
      <c r="AM1052">
        <v>0</v>
      </c>
      <c r="AN1052">
        <v>0</v>
      </c>
      <c r="AO1052">
        <v>0</v>
      </c>
      <c r="AP1052">
        <v>0</v>
      </c>
      <c r="AQ1052">
        <v>0</v>
      </c>
      <c r="AR1052">
        <v>0</v>
      </c>
      <c r="AS1052">
        <v>0</v>
      </c>
      <c r="AT1052">
        <v>0</v>
      </c>
      <c r="AU1052">
        <v>0</v>
      </c>
      <c r="AV1052">
        <v>0</v>
      </c>
      <c r="AW1052">
        <v>0</v>
      </c>
      <c r="AX1052">
        <v>0</v>
      </c>
      <c r="AY1052">
        <v>0</v>
      </c>
      <c r="AZ1052">
        <v>0</v>
      </c>
      <c r="BA1052">
        <v>0</v>
      </c>
      <c r="BB1052">
        <v>0</v>
      </c>
      <c r="BC1052">
        <v>26</v>
      </c>
      <c r="BD1052">
        <v>0</v>
      </c>
      <c r="BE1052">
        <v>1</v>
      </c>
      <c r="BF1052">
        <v>1</v>
      </c>
      <c r="BG1052" s="20"/>
      <c r="BH1052" s="20"/>
      <c r="BI1052" s="20"/>
      <c r="BJ1052" s="20"/>
      <c r="BK1052" s="20"/>
      <c r="BL1052" s="20"/>
      <c r="BM1052" s="20"/>
      <c r="BN1052" s="20"/>
      <c r="BO1052" s="20"/>
      <c r="BP1052" s="20"/>
      <c r="BQ1052" s="20"/>
      <c r="BR1052" s="20"/>
      <c r="BS1052" s="20"/>
      <c r="BT1052" s="20"/>
      <c r="BU1052" s="20"/>
      <c r="BV1052" s="20"/>
    </row>
    <row r="1053" spans="1:74" x14ac:dyDescent="0.25">
      <c r="A1053" s="20" t="s">
        <v>449</v>
      </c>
      <c r="B1053" s="20" t="s">
        <v>555</v>
      </c>
      <c r="C1053" s="20" t="s">
        <v>572</v>
      </c>
      <c r="D1053" s="1">
        <v>44507</v>
      </c>
      <c r="E1053">
        <v>17</v>
      </c>
      <c r="F1053">
        <v>0</v>
      </c>
      <c r="G1053">
        <v>0</v>
      </c>
      <c r="H1053">
        <v>0</v>
      </c>
      <c r="I1053">
        <v>0</v>
      </c>
      <c r="J1053">
        <v>1</v>
      </c>
      <c r="K1053">
        <v>1</v>
      </c>
      <c r="L1053">
        <v>4</v>
      </c>
      <c r="M1053">
        <v>0</v>
      </c>
      <c r="N1053">
        <v>0</v>
      </c>
      <c r="O1053">
        <v>0</v>
      </c>
      <c r="P1053">
        <v>0</v>
      </c>
      <c r="Q1053">
        <v>0</v>
      </c>
      <c r="R1053">
        <v>20</v>
      </c>
      <c r="S1053">
        <v>2</v>
      </c>
      <c r="T1053">
        <v>0</v>
      </c>
      <c r="U1053">
        <v>4</v>
      </c>
      <c r="V1053">
        <v>4</v>
      </c>
      <c r="W1053">
        <v>366</v>
      </c>
      <c r="X1053">
        <v>17</v>
      </c>
      <c r="Y1053">
        <v>26</v>
      </c>
      <c r="Z1053">
        <v>128</v>
      </c>
      <c r="AA1053">
        <v>12</v>
      </c>
      <c r="AB1053">
        <v>188</v>
      </c>
      <c r="AC1053">
        <v>5</v>
      </c>
      <c r="AD1053">
        <v>9</v>
      </c>
      <c r="AE1053">
        <v>80</v>
      </c>
      <c r="AF1053">
        <v>15</v>
      </c>
      <c r="AG1053">
        <v>31</v>
      </c>
      <c r="AH1053">
        <v>0</v>
      </c>
      <c r="AI1053">
        <v>1</v>
      </c>
      <c r="AJ1053">
        <v>9</v>
      </c>
      <c r="AK1053">
        <v>1</v>
      </c>
      <c r="AL1053">
        <v>2</v>
      </c>
      <c r="AM1053">
        <v>1</v>
      </c>
      <c r="AN1053">
        <v>1</v>
      </c>
      <c r="AO1053">
        <v>0</v>
      </c>
      <c r="AP1053">
        <v>0</v>
      </c>
      <c r="AQ1053">
        <v>0</v>
      </c>
      <c r="AR1053">
        <v>0</v>
      </c>
      <c r="AS1053">
        <v>0</v>
      </c>
      <c r="AT1053">
        <v>0</v>
      </c>
      <c r="AU1053">
        <v>0</v>
      </c>
      <c r="AV1053">
        <v>0</v>
      </c>
      <c r="AW1053">
        <v>0</v>
      </c>
      <c r="AX1053">
        <v>0</v>
      </c>
      <c r="AY1053">
        <v>0</v>
      </c>
      <c r="AZ1053">
        <v>0</v>
      </c>
      <c r="BA1053">
        <v>0</v>
      </c>
      <c r="BB1053">
        <v>0</v>
      </c>
      <c r="BC1053">
        <v>0</v>
      </c>
      <c r="BD1053">
        <v>0</v>
      </c>
      <c r="BE1053">
        <v>0</v>
      </c>
      <c r="BF1053">
        <v>0</v>
      </c>
      <c r="BG1053" s="20">
        <v>0</v>
      </c>
      <c r="BH1053" s="20">
        <v>0</v>
      </c>
      <c r="BI1053" s="20">
        <v>9</v>
      </c>
      <c r="BJ1053" s="20">
        <v>0</v>
      </c>
      <c r="BK1053" s="20">
        <v>11</v>
      </c>
      <c r="BL1053" s="20">
        <v>157</v>
      </c>
      <c r="BM1053" s="20">
        <v>61</v>
      </c>
      <c r="BN1053" s="20">
        <v>13</v>
      </c>
      <c r="BO1053" s="20">
        <v>1</v>
      </c>
      <c r="BP1053" s="20"/>
      <c r="BQ1053" s="20"/>
      <c r="BR1053" s="20"/>
      <c r="BS1053" s="20"/>
      <c r="BT1053" s="20"/>
      <c r="BU1053" s="20"/>
      <c r="BV1053" s="20"/>
    </row>
    <row r="1054" spans="1:74" x14ac:dyDescent="0.25">
      <c r="A1054" s="20" t="s">
        <v>449</v>
      </c>
      <c r="B1054" s="20" t="s">
        <v>555</v>
      </c>
      <c r="C1054" s="20" t="s">
        <v>572</v>
      </c>
      <c r="D1054" s="1">
        <v>44514</v>
      </c>
      <c r="E1054">
        <v>17</v>
      </c>
      <c r="F1054">
        <v>0</v>
      </c>
      <c r="G1054">
        <v>0</v>
      </c>
      <c r="H1054">
        <v>0</v>
      </c>
      <c r="I1054">
        <v>0</v>
      </c>
      <c r="J1054">
        <v>2</v>
      </c>
      <c r="K1054">
        <v>1</v>
      </c>
      <c r="L1054">
        <v>4</v>
      </c>
      <c r="M1054">
        <v>0</v>
      </c>
      <c r="N1054">
        <v>0</v>
      </c>
      <c r="O1054">
        <v>0</v>
      </c>
      <c r="P1054">
        <v>0</v>
      </c>
      <c r="Q1054">
        <v>0</v>
      </c>
      <c r="R1054">
        <v>20</v>
      </c>
      <c r="S1054">
        <v>3</v>
      </c>
      <c r="T1054">
        <v>0</v>
      </c>
      <c r="U1054">
        <v>4</v>
      </c>
      <c r="V1054">
        <v>4</v>
      </c>
      <c r="W1054">
        <v>366</v>
      </c>
      <c r="X1054">
        <v>18</v>
      </c>
      <c r="Y1054">
        <v>26</v>
      </c>
      <c r="Z1054">
        <v>128</v>
      </c>
      <c r="AA1054">
        <v>12</v>
      </c>
      <c r="AB1054">
        <v>185</v>
      </c>
      <c r="AC1054">
        <v>7</v>
      </c>
      <c r="AD1054">
        <v>9</v>
      </c>
      <c r="AE1054">
        <v>77</v>
      </c>
      <c r="AF1054">
        <v>16</v>
      </c>
      <c r="AG1054">
        <v>31</v>
      </c>
      <c r="AH1054">
        <v>0</v>
      </c>
      <c r="AI1054">
        <v>1</v>
      </c>
      <c r="AJ1054">
        <v>9</v>
      </c>
      <c r="AK1054">
        <v>1</v>
      </c>
      <c r="AL1054">
        <v>2</v>
      </c>
      <c r="AM1054">
        <v>1</v>
      </c>
      <c r="AN1054">
        <v>1</v>
      </c>
      <c r="AO1054">
        <v>0</v>
      </c>
      <c r="AP1054">
        <v>0</v>
      </c>
      <c r="AQ1054">
        <v>0</v>
      </c>
      <c r="AR1054">
        <v>0</v>
      </c>
      <c r="AS1054">
        <v>0</v>
      </c>
      <c r="AT1054">
        <v>0</v>
      </c>
      <c r="AU1054">
        <v>0</v>
      </c>
      <c r="AV1054">
        <v>0</v>
      </c>
      <c r="AW1054">
        <v>0</v>
      </c>
      <c r="AX1054">
        <v>0</v>
      </c>
      <c r="AY1054">
        <v>0</v>
      </c>
      <c r="AZ1054">
        <v>0</v>
      </c>
      <c r="BA1054">
        <v>0</v>
      </c>
      <c r="BB1054">
        <v>0</v>
      </c>
      <c r="BC1054">
        <v>0</v>
      </c>
      <c r="BD1054">
        <v>0</v>
      </c>
      <c r="BE1054">
        <v>0</v>
      </c>
      <c r="BF1054">
        <v>0</v>
      </c>
      <c r="BG1054" s="20">
        <v>0</v>
      </c>
      <c r="BH1054" s="20">
        <v>0</v>
      </c>
      <c r="BI1054" s="20">
        <v>9</v>
      </c>
      <c r="BJ1054" s="20">
        <v>0</v>
      </c>
      <c r="BK1054" s="20">
        <v>11</v>
      </c>
      <c r="BL1054" s="20">
        <v>157</v>
      </c>
      <c r="BM1054" s="20">
        <v>60</v>
      </c>
      <c r="BN1054" s="20">
        <v>14</v>
      </c>
      <c r="BO1054" s="20">
        <v>1</v>
      </c>
      <c r="BP1054" s="20"/>
      <c r="BQ1054" s="20"/>
      <c r="BR1054" s="20"/>
      <c r="BS1054" s="20"/>
      <c r="BT1054" s="20"/>
      <c r="BU1054" s="20"/>
      <c r="BV1054" s="20"/>
    </row>
    <row r="1055" spans="1:74" x14ac:dyDescent="0.25">
      <c r="A1055" s="20" t="s">
        <v>449</v>
      </c>
      <c r="B1055" s="20" t="s">
        <v>555</v>
      </c>
      <c r="C1055" s="20" t="s">
        <v>572</v>
      </c>
      <c r="D1055" s="1">
        <v>44521</v>
      </c>
      <c r="E1055">
        <v>17</v>
      </c>
      <c r="F1055">
        <v>0</v>
      </c>
      <c r="G1055">
        <v>0</v>
      </c>
      <c r="H1055">
        <v>0</v>
      </c>
      <c r="I1055">
        <v>0</v>
      </c>
      <c r="J1055">
        <v>2</v>
      </c>
      <c r="K1055">
        <v>1</v>
      </c>
      <c r="L1055">
        <v>4</v>
      </c>
      <c r="M1055">
        <v>0</v>
      </c>
      <c r="N1055">
        <v>0</v>
      </c>
      <c r="O1055">
        <v>0</v>
      </c>
      <c r="P1055">
        <v>0</v>
      </c>
      <c r="Q1055">
        <v>0</v>
      </c>
      <c r="R1055">
        <v>20</v>
      </c>
      <c r="S1055">
        <v>4</v>
      </c>
      <c r="T1055">
        <v>0</v>
      </c>
      <c r="U1055">
        <v>4</v>
      </c>
      <c r="V1055">
        <v>4</v>
      </c>
      <c r="W1055">
        <v>360</v>
      </c>
      <c r="X1055">
        <v>20</v>
      </c>
      <c r="Y1055">
        <v>36</v>
      </c>
      <c r="Z1055">
        <v>117</v>
      </c>
      <c r="AA1055">
        <v>12</v>
      </c>
      <c r="AB1055">
        <v>184</v>
      </c>
      <c r="AC1055">
        <v>9</v>
      </c>
      <c r="AD1055">
        <v>11</v>
      </c>
      <c r="AE1055">
        <v>74</v>
      </c>
      <c r="AF1055">
        <v>16</v>
      </c>
      <c r="AG1055">
        <v>30</v>
      </c>
      <c r="AH1055">
        <v>2</v>
      </c>
      <c r="AI1055">
        <v>2</v>
      </c>
      <c r="AJ1055">
        <v>8</v>
      </c>
      <c r="AK1055">
        <v>1</v>
      </c>
      <c r="AL1055">
        <v>2</v>
      </c>
      <c r="AM1055">
        <v>1</v>
      </c>
      <c r="AN1055">
        <v>1</v>
      </c>
      <c r="AO1055">
        <v>0</v>
      </c>
      <c r="AP1055">
        <v>0</v>
      </c>
      <c r="AQ1055">
        <v>0</v>
      </c>
      <c r="AR1055">
        <v>0</v>
      </c>
      <c r="AS1055">
        <v>0</v>
      </c>
      <c r="AT1055">
        <v>0</v>
      </c>
      <c r="AU1055">
        <v>0</v>
      </c>
      <c r="AV1055">
        <v>0</v>
      </c>
      <c r="AW1055">
        <v>0</v>
      </c>
      <c r="AX1055">
        <v>0</v>
      </c>
      <c r="AY1055">
        <v>0</v>
      </c>
      <c r="AZ1055">
        <v>0</v>
      </c>
      <c r="BA1055">
        <v>0</v>
      </c>
      <c r="BB1055">
        <v>0</v>
      </c>
      <c r="BC1055">
        <v>0</v>
      </c>
      <c r="BD1055">
        <v>0</v>
      </c>
      <c r="BE1055">
        <v>0</v>
      </c>
      <c r="BF1055">
        <v>0</v>
      </c>
      <c r="BG1055" s="20">
        <v>0</v>
      </c>
      <c r="BH1055" s="20">
        <v>0</v>
      </c>
      <c r="BI1055" s="20">
        <v>9</v>
      </c>
      <c r="BJ1055" s="20">
        <v>0</v>
      </c>
      <c r="BK1055" s="20">
        <v>11</v>
      </c>
      <c r="BL1055" s="20">
        <v>157</v>
      </c>
      <c r="BM1055" s="20">
        <v>60</v>
      </c>
      <c r="BN1055" s="20">
        <v>13</v>
      </c>
      <c r="BO1055" s="20">
        <v>1</v>
      </c>
      <c r="BP1055" s="20"/>
      <c r="BQ1055" s="20"/>
      <c r="BR1055" s="20"/>
      <c r="BS1055" s="20"/>
      <c r="BT1055" s="20"/>
      <c r="BU1055" s="20"/>
      <c r="BV1055" s="20"/>
    </row>
    <row r="1056" spans="1:74" x14ac:dyDescent="0.25">
      <c r="A1056" s="20" t="s">
        <v>449</v>
      </c>
      <c r="B1056" s="20" t="s">
        <v>555</v>
      </c>
      <c r="C1056" s="20" t="s">
        <v>572</v>
      </c>
      <c r="D1056" s="1">
        <v>44528</v>
      </c>
      <c r="E1056">
        <v>17</v>
      </c>
      <c r="F1056">
        <v>0</v>
      </c>
      <c r="G1056">
        <v>0</v>
      </c>
      <c r="H1056">
        <v>0</v>
      </c>
      <c r="I1056">
        <v>0</v>
      </c>
      <c r="J1056">
        <v>2</v>
      </c>
      <c r="K1056">
        <v>1</v>
      </c>
      <c r="L1056">
        <v>4</v>
      </c>
      <c r="M1056">
        <v>0</v>
      </c>
      <c r="N1056">
        <v>0</v>
      </c>
      <c r="O1056">
        <v>0</v>
      </c>
      <c r="P1056">
        <v>0</v>
      </c>
      <c r="Q1056">
        <v>0</v>
      </c>
      <c r="R1056">
        <v>20</v>
      </c>
      <c r="S1056">
        <v>5</v>
      </c>
      <c r="T1056">
        <v>0</v>
      </c>
      <c r="U1056">
        <v>4</v>
      </c>
      <c r="V1056">
        <v>4</v>
      </c>
      <c r="W1056">
        <v>360</v>
      </c>
      <c r="X1056">
        <v>26</v>
      </c>
      <c r="Y1056">
        <v>43</v>
      </c>
      <c r="Z1056">
        <v>110</v>
      </c>
      <c r="AA1056">
        <v>11</v>
      </c>
      <c r="AB1056">
        <v>182</v>
      </c>
      <c r="AC1056">
        <v>13</v>
      </c>
      <c r="AD1056">
        <v>15</v>
      </c>
      <c r="AE1056">
        <v>72</v>
      </c>
      <c r="AF1056">
        <v>14</v>
      </c>
      <c r="AG1056">
        <v>30</v>
      </c>
      <c r="AH1056">
        <v>2</v>
      </c>
      <c r="AI1056">
        <v>3</v>
      </c>
      <c r="AJ1056">
        <v>7</v>
      </c>
      <c r="AK1056">
        <v>1</v>
      </c>
      <c r="AL1056">
        <v>2</v>
      </c>
      <c r="AM1056">
        <v>1</v>
      </c>
      <c r="AN1056">
        <v>1</v>
      </c>
      <c r="AO1056">
        <v>0</v>
      </c>
      <c r="AP1056">
        <v>0</v>
      </c>
      <c r="AQ1056">
        <v>0</v>
      </c>
      <c r="AR1056">
        <v>0</v>
      </c>
      <c r="AS1056">
        <v>0</v>
      </c>
      <c r="AT1056">
        <v>0</v>
      </c>
      <c r="AU1056">
        <v>0</v>
      </c>
      <c r="AV1056">
        <v>0</v>
      </c>
      <c r="AW1056">
        <v>0</v>
      </c>
      <c r="AX1056">
        <v>0</v>
      </c>
      <c r="AY1056">
        <v>0</v>
      </c>
      <c r="AZ1056">
        <v>0</v>
      </c>
      <c r="BA1056">
        <v>0</v>
      </c>
      <c r="BB1056">
        <v>0</v>
      </c>
      <c r="BC1056">
        <v>0</v>
      </c>
      <c r="BD1056">
        <v>0</v>
      </c>
      <c r="BE1056">
        <v>0</v>
      </c>
      <c r="BF1056">
        <v>0</v>
      </c>
      <c r="BG1056" s="20">
        <v>0</v>
      </c>
      <c r="BH1056" s="20">
        <v>0</v>
      </c>
      <c r="BI1056" s="20">
        <v>9</v>
      </c>
      <c r="BJ1056" s="20">
        <v>0</v>
      </c>
      <c r="BK1056" s="20">
        <v>11</v>
      </c>
      <c r="BL1056" s="20">
        <v>157</v>
      </c>
      <c r="BM1056" s="20">
        <v>58</v>
      </c>
      <c r="BN1056" s="20">
        <v>13</v>
      </c>
      <c r="BO1056" s="20">
        <v>1</v>
      </c>
      <c r="BP1056" s="20"/>
      <c r="BQ1056" s="20"/>
      <c r="BR1056" s="20"/>
      <c r="BS1056" s="20"/>
      <c r="BT1056" s="20"/>
      <c r="BU1056" s="20"/>
      <c r="BV1056" s="20"/>
    </row>
    <row r="1057" spans="1:74" x14ac:dyDescent="0.25">
      <c r="A1057" s="20" t="s">
        <v>449</v>
      </c>
      <c r="B1057" s="20" t="s">
        <v>555</v>
      </c>
      <c r="C1057" s="20" t="s">
        <v>572</v>
      </c>
      <c r="D1057" s="1">
        <v>44535</v>
      </c>
      <c r="E1057">
        <v>17</v>
      </c>
      <c r="F1057">
        <v>0</v>
      </c>
      <c r="G1057">
        <v>0</v>
      </c>
      <c r="H1057">
        <v>0</v>
      </c>
      <c r="I1057">
        <v>0</v>
      </c>
      <c r="J1057">
        <v>2</v>
      </c>
      <c r="K1057">
        <v>1</v>
      </c>
      <c r="L1057">
        <v>4</v>
      </c>
      <c r="M1057">
        <v>0</v>
      </c>
      <c r="N1057">
        <v>0</v>
      </c>
      <c r="O1057">
        <v>0</v>
      </c>
      <c r="P1057">
        <v>0</v>
      </c>
      <c r="Q1057">
        <v>0</v>
      </c>
      <c r="R1057">
        <v>19</v>
      </c>
      <c r="S1057">
        <v>6</v>
      </c>
      <c r="T1057">
        <v>0</v>
      </c>
      <c r="U1057">
        <v>3</v>
      </c>
      <c r="V1057">
        <v>4</v>
      </c>
      <c r="W1057">
        <v>362</v>
      </c>
      <c r="X1057">
        <v>32</v>
      </c>
      <c r="Y1057">
        <v>66</v>
      </c>
      <c r="Z1057">
        <v>90</v>
      </c>
      <c r="AA1057">
        <v>11</v>
      </c>
      <c r="AB1057">
        <v>182</v>
      </c>
      <c r="AC1057">
        <v>16</v>
      </c>
      <c r="AD1057">
        <v>17</v>
      </c>
      <c r="AE1057">
        <v>70</v>
      </c>
      <c r="AF1057">
        <v>14</v>
      </c>
      <c r="AG1057">
        <v>30</v>
      </c>
      <c r="AH1057">
        <v>2</v>
      </c>
      <c r="AI1057">
        <v>3</v>
      </c>
      <c r="AJ1057">
        <v>7</v>
      </c>
      <c r="AK1057">
        <v>1</v>
      </c>
      <c r="AL1057">
        <v>2</v>
      </c>
      <c r="AM1057">
        <v>1</v>
      </c>
      <c r="AN1057">
        <v>1</v>
      </c>
      <c r="AO1057">
        <v>0</v>
      </c>
      <c r="AP1057">
        <v>0</v>
      </c>
      <c r="AQ1057">
        <v>0</v>
      </c>
      <c r="AR1057">
        <v>0</v>
      </c>
      <c r="AS1057">
        <v>0</v>
      </c>
      <c r="AT1057">
        <v>0</v>
      </c>
      <c r="AU1057">
        <v>0</v>
      </c>
      <c r="AV1057">
        <v>0</v>
      </c>
      <c r="AW1057">
        <v>0</v>
      </c>
      <c r="AX1057">
        <v>0</v>
      </c>
      <c r="AY1057">
        <v>0</v>
      </c>
      <c r="AZ1057">
        <v>0</v>
      </c>
      <c r="BA1057">
        <v>0</v>
      </c>
      <c r="BB1057">
        <v>0</v>
      </c>
      <c r="BC1057">
        <v>0</v>
      </c>
      <c r="BD1057">
        <v>0</v>
      </c>
      <c r="BE1057">
        <v>0</v>
      </c>
      <c r="BF1057">
        <v>0</v>
      </c>
      <c r="BG1057" s="20">
        <v>0</v>
      </c>
      <c r="BH1057" s="20">
        <v>0</v>
      </c>
      <c r="BI1057" s="20">
        <v>9</v>
      </c>
      <c r="BJ1057" s="20">
        <v>0</v>
      </c>
      <c r="BK1057" s="20">
        <v>11</v>
      </c>
      <c r="BL1057" s="20">
        <v>159</v>
      </c>
      <c r="BM1057" s="20">
        <v>59</v>
      </c>
      <c r="BN1057" s="20">
        <v>13</v>
      </c>
      <c r="BO1057" s="20">
        <v>1</v>
      </c>
      <c r="BP1057" s="20"/>
      <c r="BQ1057" s="20"/>
      <c r="BR1057" s="20"/>
      <c r="BS1057" s="20"/>
      <c r="BT1057" s="20"/>
      <c r="BU1057" s="20"/>
      <c r="BV1057" s="20"/>
    </row>
    <row r="1058" spans="1:74" x14ac:dyDescent="0.25">
      <c r="A1058" s="20" t="s">
        <v>449</v>
      </c>
      <c r="B1058" s="20" t="s">
        <v>555</v>
      </c>
      <c r="C1058" s="20" t="s">
        <v>572</v>
      </c>
      <c r="D1058" s="1">
        <v>44542</v>
      </c>
      <c r="E1058">
        <v>18</v>
      </c>
      <c r="F1058">
        <v>0</v>
      </c>
      <c r="G1058">
        <v>0</v>
      </c>
      <c r="H1058">
        <v>0</v>
      </c>
      <c r="I1058">
        <v>0</v>
      </c>
      <c r="J1058">
        <v>2</v>
      </c>
      <c r="K1058">
        <v>1</v>
      </c>
      <c r="L1058">
        <v>4</v>
      </c>
      <c r="M1058">
        <v>1</v>
      </c>
      <c r="N1058">
        <v>0</v>
      </c>
      <c r="O1058">
        <v>0</v>
      </c>
      <c r="P1058">
        <v>0</v>
      </c>
      <c r="Q1058">
        <v>0</v>
      </c>
      <c r="R1058">
        <v>19</v>
      </c>
      <c r="S1058">
        <v>6</v>
      </c>
      <c r="T1058">
        <v>0</v>
      </c>
      <c r="U1058">
        <v>3</v>
      </c>
      <c r="V1058">
        <v>4</v>
      </c>
      <c r="W1058">
        <v>366</v>
      </c>
      <c r="X1058">
        <v>39</v>
      </c>
      <c r="Y1058">
        <v>67</v>
      </c>
      <c r="Z1058">
        <v>90</v>
      </c>
      <c r="AA1058">
        <v>11</v>
      </c>
      <c r="AB1058">
        <v>183</v>
      </c>
      <c r="AC1058">
        <v>22</v>
      </c>
      <c r="AD1058">
        <v>17</v>
      </c>
      <c r="AE1058">
        <v>69</v>
      </c>
      <c r="AF1058">
        <v>14</v>
      </c>
      <c r="AG1058">
        <v>30</v>
      </c>
      <c r="AH1058">
        <v>2</v>
      </c>
      <c r="AI1058">
        <v>3</v>
      </c>
      <c r="AJ1058">
        <v>7</v>
      </c>
      <c r="AK1058">
        <v>1</v>
      </c>
      <c r="AL1058">
        <v>2</v>
      </c>
      <c r="AM1058">
        <v>1</v>
      </c>
      <c r="AN1058">
        <v>1</v>
      </c>
      <c r="AO1058">
        <v>0</v>
      </c>
      <c r="AP1058">
        <v>0</v>
      </c>
      <c r="AQ1058">
        <v>0</v>
      </c>
      <c r="AR1058">
        <v>0</v>
      </c>
      <c r="AS1058">
        <v>0</v>
      </c>
      <c r="AT1058">
        <v>0</v>
      </c>
      <c r="AU1058">
        <v>0</v>
      </c>
      <c r="AV1058">
        <v>0</v>
      </c>
      <c r="AW1058">
        <v>0</v>
      </c>
      <c r="AX1058">
        <v>0</v>
      </c>
      <c r="AY1058">
        <v>0</v>
      </c>
      <c r="AZ1058">
        <v>0</v>
      </c>
      <c r="BA1058">
        <v>0</v>
      </c>
      <c r="BB1058">
        <v>0</v>
      </c>
      <c r="BC1058">
        <v>0</v>
      </c>
      <c r="BD1058">
        <v>0</v>
      </c>
      <c r="BE1058">
        <v>0</v>
      </c>
      <c r="BF1058">
        <v>0</v>
      </c>
      <c r="BG1058" s="20">
        <v>0</v>
      </c>
      <c r="BH1058" s="20">
        <v>0</v>
      </c>
      <c r="BI1058" s="20">
        <v>9</v>
      </c>
      <c r="BJ1058" s="20">
        <v>0</v>
      </c>
      <c r="BK1058" s="20">
        <v>11</v>
      </c>
      <c r="BL1058" s="20">
        <v>164</v>
      </c>
      <c r="BM1058" s="20">
        <v>58</v>
      </c>
      <c r="BN1058" s="20">
        <v>13</v>
      </c>
      <c r="BO1058" s="20">
        <v>1</v>
      </c>
      <c r="BP1058" s="20"/>
      <c r="BQ1058" s="20"/>
      <c r="BR1058" s="20"/>
      <c r="BS1058" s="20"/>
      <c r="BT1058" s="20"/>
      <c r="BU1058" s="20"/>
      <c r="BV1058" s="20"/>
    </row>
    <row r="1059" spans="1:74" x14ac:dyDescent="0.25">
      <c r="A1059" s="20" t="s">
        <v>449</v>
      </c>
      <c r="B1059" s="20" t="s">
        <v>555</v>
      </c>
      <c r="C1059" s="20" t="s">
        <v>572</v>
      </c>
      <c r="D1059" s="1">
        <v>44549</v>
      </c>
      <c r="E1059">
        <v>18</v>
      </c>
      <c r="F1059">
        <v>0</v>
      </c>
      <c r="G1059">
        <v>0</v>
      </c>
      <c r="H1059">
        <v>0</v>
      </c>
      <c r="I1059">
        <v>0</v>
      </c>
      <c r="J1059">
        <v>2</v>
      </c>
      <c r="K1059">
        <v>2</v>
      </c>
      <c r="L1059">
        <v>4</v>
      </c>
      <c r="M1059">
        <v>0</v>
      </c>
      <c r="N1059">
        <v>0</v>
      </c>
      <c r="O1059">
        <v>0</v>
      </c>
      <c r="P1059">
        <v>0</v>
      </c>
      <c r="Q1059">
        <v>0</v>
      </c>
      <c r="R1059">
        <v>20</v>
      </c>
      <c r="S1059">
        <v>7</v>
      </c>
      <c r="T1059">
        <v>0</v>
      </c>
      <c r="U1059">
        <v>3</v>
      </c>
      <c r="V1059">
        <v>4</v>
      </c>
      <c r="W1059">
        <v>372</v>
      </c>
      <c r="X1059">
        <v>48</v>
      </c>
      <c r="Y1059">
        <v>79</v>
      </c>
      <c r="Z1059">
        <v>83</v>
      </c>
      <c r="AA1059">
        <v>8</v>
      </c>
      <c r="AB1059">
        <v>181</v>
      </c>
      <c r="AC1059">
        <v>24</v>
      </c>
      <c r="AD1059">
        <v>18</v>
      </c>
      <c r="AE1059">
        <v>67</v>
      </c>
      <c r="AF1059">
        <v>13</v>
      </c>
      <c r="AG1059">
        <v>29</v>
      </c>
      <c r="AH1059">
        <v>3</v>
      </c>
      <c r="AI1059">
        <v>7</v>
      </c>
      <c r="AJ1059">
        <v>3</v>
      </c>
      <c r="AK1059">
        <v>1</v>
      </c>
      <c r="AL1059">
        <v>2</v>
      </c>
      <c r="AM1059">
        <v>1</v>
      </c>
      <c r="AN1059">
        <v>1</v>
      </c>
      <c r="AO1059">
        <v>0</v>
      </c>
      <c r="AP1059">
        <v>0</v>
      </c>
      <c r="AQ1059">
        <v>0</v>
      </c>
      <c r="AR1059">
        <v>0</v>
      </c>
      <c r="AS1059">
        <v>0</v>
      </c>
      <c r="AT1059">
        <v>0</v>
      </c>
      <c r="AU1059">
        <v>0</v>
      </c>
      <c r="AV1059">
        <v>0</v>
      </c>
      <c r="AW1059">
        <v>0</v>
      </c>
      <c r="AX1059">
        <v>0</v>
      </c>
      <c r="AY1059">
        <v>0</v>
      </c>
      <c r="AZ1059">
        <v>0</v>
      </c>
      <c r="BA1059">
        <v>0</v>
      </c>
      <c r="BB1059">
        <v>0</v>
      </c>
      <c r="BC1059">
        <v>0</v>
      </c>
      <c r="BD1059">
        <v>0</v>
      </c>
      <c r="BE1059">
        <v>0</v>
      </c>
      <c r="BF1059">
        <v>0</v>
      </c>
      <c r="BG1059" s="20">
        <v>0</v>
      </c>
      <c r="BH1059" s="20">
        <v>0</v>
      </c>
      <c r="BI1059" s="20">
        <v>9</v>
      </c>
      <c r="BJ1059" s="20">
        <v>0</v>
      </c>
      <c r="BK1059" s="20">
        <v>12</v>
      </c>
      <c r="BL1059" s="20">
        <v>169</v>
      </c>
      <c r="BM1059" s="20">
        <v>57</v>
      </c>
      <c r="BN1059" s="20">
        <v>13</v>
      </c>
      <c r="BO1059" s="20">
        <v>1</v>
      </c>
      <c r="BP1059" s="20">
        <v>782</v>
      </c>
      <c r="BQ1059" s="20">
        <v>39</v>
      </c>
      <c r="BR1059" s="20">
        <v>0</v>
      </c>
      <c r="BS1059" s="20">
        <v>59</v>
      </c>
      <c r="BT1059" s="20">
        <v>283</v>
      </c>
      <c r="BU1059" s="20">
        <v>94</v>
      </c>
      <c r="BV1059" s="20">
        <v>254</v>
      </c>
    </row>
    <row r="1060" spans="1:74" x14ac:dyDescent="0.25">
      <c r="A1060" s="20" t="s">
        <v>449</v>
      </c>
      <c r="B1060" s="20" t="s">
        <v>555</v>
      </c>
      <c r="C1060" s="20" t="s">
        <v>572</v>
      </c>
      <c r="D1060" s="1">
        <v>44558</v>
      </c>
      <c r="E1060">
        <v>18</v>
      </c>
      <c r="F1060">
        <v>0</v>
      </c>
      <c r="G1060">
        <v>0</v>
      </c>
      <c r="H1060">
        <v>0</v>
      </c>
      <c r="I1060">
        <v>0</v>
      </c>
      <c r="J1060">
        <v>3</v>
      </c>
      <c r="K1060">
        <v>2</v>
      </c>
      <c r="L1060">
        <v>4</v>
      </c>
      <c r="M1060">
        <v>0</v>
      </c>
      <c r="N1060">
        <v>0</v>
      </c>
      <c r="O1060">
        <v>0</v>
      </c>
      <c r="P1060">
        <v>0</v>
      </c>
      <c r="Q1060">
        <v>0</v>
      </c>
      <c r="R1060">
        <v>22</v>
      </c>
      <c r="S1060">
        <v>10</v>
      </c>
      <c r="T1060">
        <v>1</v>
      </c>
      <c r="U1060">
        <v>3</v>
      </c>
      <c r="V1060">
        <v>4</v>
      </c>
      <c r="W1060">
        <v>367</v>
      </c>
      <c r="X1060">
        <v>64</v>
      </c>
      <c r="Y1060">
        <v>82</v>
      </c>
      <c r="Z1060">
        <v>76</v>
      </c>
      <c r="AA1060">
        <v>8</v>
      </c>
      <c r="AB1060">
        <v>184</v>
      </c>
      <c r="AC1060">
        <v>32</v>
      </c>
      <c r="AD1060">
        <v>21</v>
      </c>
      <c r="AE1060">
        <v>66</v>
      </c>
      <c r="AF1060">
        <v>13</v>
      </c>
      <c r="AG1060">
        <v>30</v>
      </c>
      <c r="AH1060">
        <v>4</v>
      </c>
      <c r="AI1060">
        <v>8</v>
      </c>
      <c r="AJ1060">
        <v>3</v>
      </c>
      <c r="AK1060">
        <v>1</v>
      </c>
      <c r="AL1060">
        <v>2</v>
      </c>
      <c r="AM1060">
        <v>1</v>
      </c>
      <c r="AN1060">
        <v>1</v>
      </c>
      <c r="AO1060">
        <v>0</v>
      </c>
      <c r="AP1060">
        <v>0</v>
      </c>
      <c r="AQ1060">
        <v>0</v>
      </c>
      <c r="AR1060">
        <v>0</v>
      </c>
      <c r="AS1060">
        <v>0</v>
      </c>
      <c r="AT1060">
        <v>0</v>
      </c>
      <c r="AU1060">
        <v>0</v>
      </c>
      <c r="AV1060">
        <v>0</v>
      </c>
      <c r="AW1060">
        <v>0</v>
      </c>
      <c r="AX1060">
        <v>0</v>
      </c>
      <c r="AY1060">
        <v>0</v>
      </c>
      <c r="AZ1060">
        <v>0</v>
      </c>
      <c r="BA1060">
        <v>0</v>
      </c>
      <c r="BB1060">
        <v>0</v>
      </c>
      <c r="BC1060">
        <v>0</v>
      </c>
      <c r="BD1060">
        <v>0</v>
      </c>
      <c r="BE1060">
        <v>0</v>
      </c>
      <c r="BF1060">
        <v>0</v>
      </c>
      <c r="BG1060" s="20">
        <v>0</v>
      </c>
      <c r="BH1060" s="20">
        <v>0</v>
      </c>
      <c r="BI1060" s="20">
        <v>9</v>
      </c>
      <c r="BJ1060" s="20">
        <v>0</v>
      </c>
      <c r="BK1060" s="20">
        <v>13</v>
      </c>
      <c r="BL1060" s="20">
        <v>169</v>
      </c>
      <c r="BM1060" s="20">
        <v>60</v>
      </c>
      <c r="BN1060" s="20">
        <v>13</v>
      </c>
      <c r="BO1060" s="20">
        <v>1</v>
      </c>
      <c r="BP1060" s="20">
        <v>790</v>
      </c>
      <c r="BQ1060" s="20">
        <v>74</v>
      </c>
      <c r="BR1060" s="20">
        <v>0</v>
      </c>
      <c r="BS1060" s="20">
        <v>64</v>
      </c>
      <c r="BT1060" s="20">
        <v>278</v>
      </c>
      <c r="BU1060" s="20">
        <v>98</v>
      </c>
      <c r="BV1060" s="20">
        <v>260</v>
      </c>
    </row>
    <row r="1061" spans="1:74" x14ac:dyDescent="0.25">
      <c r="A1061" s="20" t="s">
        <v>449</v>
      </c>
      <c r="B1061" s="20" t="s">
        <v>555</v>
      </c>
      <c r="C1061" s="20" t="s">
        <v>572</v>
      </c>
      <c r="D1061" s="1">
        <v>44564</v>
      </c>
      <c r="E1061">
        <v>19</v>
      </c>
      <c r="F1061">
        <v>0</v>
      </c>
      <c r="G1061">
        <v>0</v>
      </c>
      <c r="H1061">
        <v>0</v>
      </c>
      <c r="I1061">
        <v>0</v>
      </c>
      <c r="J1061">
        <v>3</v>
      </c>
      <c r="K1061">
        <v>2</v>
      </c>
      <c r="L1061">
        <v>4</v>
      </c>
      <c r="M1061">
        <v>0</v>
      </c>
      <c r="N1061">
        <v>0</v>
      </c>
      <c r="O1061">
        <v>0</v>
      </c>
      <c r="P1061">
        <v>0</v>
      </c>
      <c r="Q1061">
        <v>0</v>
      </c>
      <c r="R1061">
        <v>22</v>
      </c>
      <c r="S1061">
        <v>10</v>
      </c>
      <c r="T1061">
        <v>1</v>
      </c>
      <c r="U1061">
        <v>3</v>
      </c>
      <c r="V1061">
        <v>4</v>
      </c>
      <c r="W1061">
        <v>368</v>
      </c>
      <c r="X1061">
        <v>64</v>
      </c>
      <c r="Y1061">
        <v>82</v>
      </c>
      <c r="Z1061">
        <v>76</v>
      </c>
      <c r="AA1061">
        <v>10</v>
      </c>
      <c r="AB1061">
        <v>185</v>
      </c>
      <c r="AC1061">
        <v>32</v>
      </c>
      <c r="AD1061">
        <v>21</v>
      </c>
      <c r="AE1061">
        <v>67</v>
      </c>
      <c r="AF1061">
        <v>12</v>
      </c>
      <c r="AG1061">
        <v>30</v>
      </c>
      <c r="AH1061">
        <v>4</v>
      </c>
      <c r="AI1061">
        <v>8</v>
      </c>
      <c r="AJ1061">
        <v>3</v>
      </c>
      <c r="AK1061">
        <v>1</v>
      </c>
      <c r="AL1061">
        <v>2</v>
      </c>
      <c r="AM1061">
        <v>1</v>
      </c>
      <c r="AN1061">
        <v>1</v>
      </c>
      <c r="AO1061">
        <v>0</v>
      </c>
      <c r="AP1061">
        <v>0</v>
      </c>
      <c r="AQ1061">
        <v>0</v>
      </c>
      <c r="AR1061">
        <v>0</v>
      </c>
      <c r="AS1061">
        <v>0</v>
      </c>
      <c r="AT1061">
        <v>0</v>
      </c>
      <c r="AU1061">
        <v>0</v>
      </c>
      <c r="AV1061">
        <v>0</v>
      </c>
      <c r="AW1061">
        <v>0</v>
      </c>
      <c r="AX1061">
        <v>0</v>
      </c>
      <c r="AY1061">
        <v>0</v>
      </c>
      <c r="AZ1061">
        <v>0</v>
      </c>
      <c r="BA1061">
        <v>0</v>
      </c>
      <c r="BB1061">
        <v>0</v>
      </c>
      <c r="BC1061">
        <v>0</v>
      </c>
      <c r="BD1061">
        <v>0</v>
      </c>
      <c r="BE1061">
        <v>0</v>
      </c>
      <c r="BF1061">
        <v>0</v>
      </c>
      <c r="BG1061" s="20">
        <v>0</v>
      </c>
      <c r="BH1061" s="20">
        <v>0</v>
      </c>
      <c r="BI1061" s="20">
        <v>10</v>
      </c>
      <c r="BJ1061" s="20">
        <v>0</v>
      </c>
      <c r="BK1061" s="20">
        <v>13</v>
      </c>
      <c r="BL1061" s="20">
        <v>169</v>
      </c>
      <c r="BM1061" s="20">
        <v>60</v>
      </c>
      <c r="BN1061" s="20">
        <v>13</v>
      </c>
      <c r="BO1061" s="20">
        <v>1</v>
      </c>
      <c r="BP1061" s="20">
        <v>794</v>
      </c>
      <c r="BQ1061" s="20">
        <v>80</v>
      </c>
      <c r="BR1061" s="20">
        <v>0</v>
      </c>
      <c r="BS1061" s="20">
        <v>65</v>
      </c>
      <c r="BT1061" s="20">
        <v>278</v>
      </c>
      <c r="BU1061" s="20">
        <v>97</v>
      </c>
      <c r="BV1061" s="20">
        <v>262</v>
      </c>
    </row>
    <row r="1062" spans="1:74" x14ac:dyDescent="0.25">
      <c r="A1062" s="20" t="s">
        <v>449</v>
      </c>
      <c r="B1062" s="20" t="s">
        <v>555</v>
      </c>
      <c r="C1062" s="20" t="s">
        <v>572</v>
      </c>
      <c r="D1062" s="1">
        <v>44570</v>
      </c>
      <c r="E1062">
        <v>19</v>
      </c>
      <c r="F1062">
        <v>0</v>
      </c>
      <c r="G1062">
        <v>0</v>
      </c>
      <c r="H1062">
        <v>0</v>
      </c>
      <c r="I1062">
        <v>0</v>
      </c>
      <c r="J1062">
        <v>4</v>
      </c>
      <c r="K1062">
        <v>2</v>
      </c>
      <c r="L1062">
        <v>4</v>
      </c>
      <c r="M1062">
        <v>0</v>
      </c>
      <c r="N1062">
        <v>0</v>
      </c>
      <c r="O1062">
        <v>0</v>
      </c>
      <c r="P1062">
        <v>0</v>
      </c>
      <c r="Q1062">
        <v>0</v>
      </c>
      <c r="R1062">
        <v>22</v>
      </c>
      <c r="S1062">
        <v>10</v>
      </c>
      <c r="T1062">
        <v>1</v>
      </c>
      <c r="U1062">
        <v>3</v>
      </c>
      <c r="V1062">
        <v>4</v>
      </c>
      <c r="W1062">
        <v>372</v>
      </c>
      <c r="X1062">
        <v>71</v>
      </c>
      <c r="Y1062">
        <v>80</v>
      </c>
      <c r="Z1062">
        <v>78</v>
      </c>
      <c r="AA1062">
        <v>10</v>
      </c>
      <c r="AB1062">
        <v>185</v>
      </c>
      <c r="AC1062">
        <v>35</v>
      </c>
      <c r="AD1062">
        <v>21</v>
      </c>
      <c r="AE1062">
        <v>67</v>
      </c>
      <c r="AF1062">
        <v>12</v>
      </c>
      <c r="AG1062">
        <v>30</v>
      </c>
      <c r="AH1062">
        <v>4</v>
      </c>
      <c r="AI1062">
        <v>8</v>
      </c>
      <c r="AJ1062">
        <v>3</v>
      </c>
      <c r="AK1062">
        <v>2</v>
      </c>
      <c r="AL1062">
        <v>2</v>
      </c>
      <c r="AM1062">
        <v>1</v>
      </c>
      <c r="AN1062">
        <v>1</v>
      </c>
      <c r="AO1062">
        <v>0</v>
      </c>
      <c r="AP1062">
        <v>0</v>
      </c>
      <c r="AQ1062">
        <v>0</v>
      </c>
      <c r="AR1062">
        <v>0</v>
      </c>
      <c r="AS1062">
        <v>0</v>
      </c>
      <c r="AT1062">
        <v>0</v>
      </c>
      <c r="AU1062">
        <v>0</v>
      </c>
      <c r="AV1062">
        <v>0</v>
      </c>
      <c r="AW1062">
        <v>0</v>
      </c>
      <c r="AX1062">
        <v>0</v>
      </c>
      <c r="AY1062">
        <v>0</v>
      </c>
      <c r="AZ1062">
        <v>0</v>
      </c>
      <c r="BA1062">
        <v>0</v>
      </c>
      <c r="BB1062">
        <v>0</v>
      </c>
      <c r="BC1062">
        <v>0</v>
      </c>
      <c r="BD1062">
        <v>0</v>
      </c>
      <c r="BE1062">
        <v>0</v>
      </c>
      <c r="BF1062">
        <v>0</v>
      </c>
      <c r="BG1062" s="20">
        <v>0</v>
      </c>
      <c r="BH1062" s="20">
        <v>0</v>
      </c>
      <c r="BI1062" s="20">
        <v>10</v>
      </c>
      <c r="BJ1062" s="20">
        <v>0</v>
      </c>
      <c r="BK1062" s="20">
        <v>13</v>
      </c>
      <c r="BL1062" s="20">
        <v>170</v>
      </c>
      <c r="BM1062" s="20">
        <v>60</v>
      </c>
      <c r="BN1062" s="20">
        <v>13</v>
      </c>
      <c r="BO1062" s="20">
        <v>1</v>
      </c>
      <c r="BP1062" s="20">
        <v>804</v>
      </c>
      <c r="BQ1062" s="20">
        <v>87</v>
      </c>
      <c r="BR1062" s="20">
        <v>0</v>
      </c>
      <c r="BS1062" s="20">
        <v>65</v>
      </c>
      <c r="BT1062" s="20">
        <v>277</v>
      </c>
      <c r="BU1062" s="20">
        <v>108</v>
      </c>
      <c r="BV1062" s="20">
        <v>263</v>
      </c>
    </row>
    <row r="1063" spans="1:74" x14ac:dyDescent="0.25">
      <c r="A1063" s="20" t="s">
        <v>449</v>
      </c>
      <c r="B1063" s="20" t="s">
        <v>555</v>
      </c>
      <c r="C1063" s="20" t="s">
        <v>572</v>
      </c>
      <c r="D1063" s="1">
        <v>44577</v>
      </c>
      <c r="E1063">
        <v>18</v>
      </c>
      <c r="F1063">
        <v>0</v>
      </c>
      <c r="G1063">
        <v>0</v>
      </c>
      <c r="H1063">
        <v>0</v>
      </c>
      <c r="I1063">
        <v>0</v>
      </c>
      <c r="J1063">
        <v>4</v>
      </c>
      <c r="K1063">
        <v>1</v>
      </c>
      <c r="L1063">
        <v>4</v>
      </c>
      <c r="M1063">
        <v>0</v>
      </c>
      <c r="N1063">
        <v>0</v>
      </c>
      <c r="O1063">
        <v>0</v>
      </c>
      <c r="P1063">
        <v>0</v>
      </c>
      <c r="Q1063">
        <v>0</v>
      </c>
      <c r="R1063">
        <v>22</v>
      </c>
      <c r="S1063">
        <v>10</v>
      </c>
      <c r="T1063">
        <v>1</v>
      </c>
      <c r="U1063">
        <v>3</v>
      </c>
      <c r="V1063">
        <v>4</v>
      </c>
      <c r="W1063">
        <v>371</v>
      </c>
      <c r="X1063">
        <v>74</v>
      </c>
      <c r="Y1063">
        <v>79</v>
      </c>
      <c r="Z1063">
        <v>79</v>
      </c>
      <c r="AA1063">
        <v>10</v>
      </c>
      <c r="AB1063">
        <v>186</v>
      </c>
      <c r="AC1063">
        <v>38</v>
      </c>
      <c r="AD1063">
        <v>21</v>
      </c>
      <c r="AE1063">
        <v>67</v>
      </c>
      <c r="AF1063">
        <v>13</v>
      </c>
      <c r="AG1063">
        <v>32</v>
      </c>
      <c r="AH1063">
        <v>5</v>
      </c>
      <c r="AI1063">
        <v>8</v>
      </c>
      <c r="AJ1063">
        <v>4</v>
      </c>
      <c r="AK1063">
        <v>2</v>
      </c>
      <c r="AL1063">
        <v>2</v>
      </c>
      <c r="AM1063">
        <v>1</v>
      </c>
      <c r="AN1063">
        <v>1</v>
      </c>
      <c r="AO1063">
        <v>0</v>
      </c>
      <c r="AP1063">
        <v>0</v>
      </c>
      <c r="AQ1063">
        <v>0</v>
      </c>
      <c r="AR1063">
        <v>0</v>
      </c>
      <c r="AS1063">
        <v>0</v>
      </c>
      <c r="AT1063">
        <v>0</v>
      </c>
      <c r="AU1063">
        <v>0</v>
      </c>
      <c r="AV1063">
        <v>0</v>
      </c>
      <c r="AW1063">
        <v>0</v>
      </c>
      <c r="AX1063">
        <v>0</v>
      </c>
      <c r="AY1063">
        <v>0</v>
      </c>
      <c r="AZ1063">
        <v>0</v>
      </c>
      <c r="BA1063">
        <v>0</v>
      </c>
      <c r="BB1063">
        <v>0</v>
      </c>
      <c r="BC1063">
        <v>0</v>
      </c>
      <c r="BD1063">
        <v>0</v>
      </c>
      <c r="BE1063">
        <v>0</v>
      </c>
      <c r="BF1063">
        <v>0</v>
      </c>
      <c r="BG1063" s="20">
        <v>0</v>
      </c>
      <c r="BH1063" s="20">
        <v>0</v>
      </c>
      <c r="BI1063" s="20">
        <v>10</v>
      </c>
      <c r="BJ1063" s="20">
        <v>0</v>
      </c>
      <c r="BK1063" s="20">
        <v>13</v>
      </c>
      <c r="BL1063" s="20">
        <v>169</v>
      </c>
      <c r="BM1063" s="20">
        <v>60</v>
      </c>
      <c r="BN1063" s="20">
        <v>14</v>
      </c>
      <c r="BO1063" s="20">
        <v>1</v>
      </c>
      <c r="BP1063" s="20">
        <v>811</v>
      </c>
      <c r="BQ1063" s="20">
        <v>97</v>
      </c>
      <c r="BR1063" s="20">
        <v>0</v>
      </c>
      <c r="BS1063" s="20">
        <v>65</v>
      </c>
      <c r="BT1063" s="20">
        <v>276</v>
      </c>
      <c r="BU1063" s="20">
        <v>111</v>
      </c>
      <c r="BV1063" s="20">
        <v>266</v>
      </c>
    </row>
    <row r="1064" spans="1:74" x14ac:dyDescent="0.25">
      <c r="A1064" s="20" t="s">
        <v>449</v>
      </c>
      <c r="B1064" s="20" t="s">
        <v>555</v>
      </c>
      <c r="C1064" s="20" t="s">
        <v>572</v>
      </c>
      <c r="D1064" s="1">
        <v>44584</v>
      </c>
      <c r="E1064">
        <v>18</v>
      </c>
      <c r="F1064">
        <v>0</v>
      </c>
      <c r="G1064">
        <v>0</v>
      </c>
      <c r="H1064">
        <v>0</v>
      </c>
      <c r="I1064">
        <v>0</v>
      </c>
      <c r="J1064">
        <v>4</v>
      </c>
      <c r="K1064">
        <v>1</v>
      </c>
      <c r="L1064">
        <v>4</v>
      </c>
      <c r="M1064">
        <v>0</v>
      </c>
      <c r="N1064">
        <v>0</v>
      </c>
      <c r="O1064">
        <v>0</v>
      </c>
      <c r="P1064">
        <v>0</v>
      </c>
      <c r="Q1064">
        <v>0</v>
      </c>
      <c r="R1064">
        <v>22</v>
      </c>
      <c r="S1064">
        <v>10</v>
      </c>
      <c r="T1064">
        <v>1</v>
      </c>
      <c r="U1064">
        <v>3</v>
      </c>
      <c r="V1064">
        <v>4</v>
      </c>
      <c r="W1064">
        <v>373</v>
      </c>
      <c r="X1064">
        <v>77</v>
      </c>
      <c r="Y1064">
        <v>78</v>
      </c>
      <c r="Z1064">
        <v>78</v>
      </c>
      <c r="AA1064">
        <v>10</v>
      </c>
      <c r="AB1064">
        <v>189</v>
      </c>
      <c r="AC1064">
        <v>41</v>
      </c>
      <c r="AD1064">
        <v>21</v>
      </c>
      <c r="AE1064">
        <v>68</v>
      </c>
      <c r="AF1064">
        <v>12</v>
      </c>
      <c r="AG1064">
        <v>33</v>
      </c>
      <c r="AH1064">
        <v>5</v>
      </c>
      <c r="AI1064">
        <v>7</v>
      </c>
      <c r="AJ1064">
        <v>4</v>
      </c>
      <c r="AK1064">
        <v>2</v>
      </c>
      <c r="AL1064">
        <v>2</v>
      </c>
      <c r="AM1064">
        <v>1</v>
      </c>
      <c r="AN1064">
        <v>1</v>
      </c>
      <c r="AO1064">
        <v>0</v>
      </c>
      <c r="AP1064">
        <v>0</v>
      </c>
      <c r="AQ1064">
        <v>0</v>
      </c>
      <c r="AR1064">
        <v>0</v>
      </c>
      <c r="AS1064">
        <v>0</v>
      </c>
      <c r="AT1064">
        <v>0</v>
      </c>
      <c r="AU1064">
        <v>0</v>
      </c>
      <c r="AV1064">
        <v>0</v>
      </c>
      <c r="AW1064">
        <v>0</v>
      </c>
      <c r="AX1064">
        <v>0</v>
      </c>
      <c r="AY1064">
        <v>0</v>
      </c>
      <c r="AZ1064">
        <v>0</v>
      </c>
      <c r="BA1064">
        <v>0</v>
      </c>
      <c r="BB1064">
        <v>0</v>
      </c>
      <c r="BC1064">
        <v>0</v>
      </c>
      <c r="BD1064">
        <v>0</v>
      </c>
      <c r="BE1064">
        <v>0</v>
      </c>
      <c r="BF1064">
        <v>0</v>
      </c>
      <c r="BG1064" s="20">
        <v>0</v>
      </c>
      <c r="BH1064" s="20">
        <v>0</v>
      </c>
      <c r="BI1064" s="20">
        <v>10</v>
      </c>
      <c r="BJ1064" s="20">
        <v>0</v>
      </c>
      <c r="BK1064" s="20">
        <v>13</v>
      </c>
      <c r="BL1064" s="20">
        <v>171</v>
      </c>
      <c r="BM1064" s="20">
        <v>64</v>
      </c>
      <c r="BN1064" s="20">
        <v>15</v>
      </c>
      <c r="BO1064" s="20">
        <v>1</v>
      </c>
      <c r="BP1064" s="20">
        <v>819</v>
      </c>
      <c r="BQ1064" s="20">
        <v>108</v>
      </c>
      <c r="BR1064" s="20">
        <v>0</v>
      </c>
      <c r="BS1064" s="20">
        <v>64</v>
      </c>
      <c r="BT1064" s="20">
        <v>275</v>
      </c>
      <c r="BU1064" s="20">
        <v>107</v>
      </c>
      <c r="BV1064" s="20">
        <v>272</v>
      </c>
    </row>
    <row r="1065" spans="1:74" x14ac:dyDescent="0.25">
      <c r="A1065" s="20" t="s">
        <v>449</v>
      </c>
      <c r="B1065" s="20" t="s">
        <v>555</v>
      </c>
      <c r="C1065" s="20" t="s">
        <v>572</v>
      </c>
      <c r="D1065" s="1">
        <v>44591</v>
      </c>
      <c r="E1065">
        <v>18</v>
      </c>
      <c r="F1065">
        <v>0</v>
      </c>
      <c r="G1065">
        <v>0</v>
      </c>
      <c r="H1065">
        <v>0</v>
      </c>
      <c r="I1065">
        <v>0</v>
      </c>
      <c r="J1065">
        <v>4</v>
      </c>
      <c r="K1065">
        <v>1</v>
      </c>
      <c r="L1065">
        <v>4</v>
      </c>
      <c r="M1065">
        <v>0</v>
      </c>
      <c r="N1065">
        <v>0</v>
      </c>
      <c r="O1065">
        <v>0</v>
      </c>
      <c r="P1065">
        <v>0</v>
      </c>
      <c r="Q1065">
        <v>0</v>
      </c>
      <c r="R1065">
        <v>22</v>
      </c>
      <c r="S1065">
        <v>10</v>
      </c>
      <c r="T1065">
        <v>2</v>
      </c>
      <c r="U1065">
        <v>3</v>
      </c>
      <c r="V1065">
        <v>3</v>
      </c>
      <c r="W1065">
        <v>373</v>
      </c>
      <c r="X1065">
        <v>81</v>
      </c>
      <c r="Y1065">
        <v>75</v>
      </c>
      <c r="Z1065">
        <v>76</v>
      </c>
      <c r="AA1065">
        <v>12</v>
      </c>
      <c r="AB1065">
        <v>187</v>
      </c>
      <c r="AC1065">
        <v>42</v>
      </c>
      <c r="AD1065">
        <v>20</v>
      </c>
      <c r="AE1065">
        <v>67</v>
      </c>
      <c r="AF1065">
        <v>12</v>
      </c>
      <c r="AG1065">
        <v>33</v>
      </c>
      <c r="AH1065">
        <v>5</v>
      </c>
      <c r="AI1065">
        <v>7</v>
      </c>
      <c r="AJ1065">
        <v>4</v>
      </c>
      <c r="AK1065">
        <v>2</v>
      </c>
      <c r="AL1065">
        <v>2</v>
      </c>
      <c r="AM1065">
        <v>1</v>
      </c>
      <c r="AN1065">
        <v>1</v>
      </c>
      <c r="AO1065">
        <v>0</v>
      </c>
      <c r="AP1065">
        <v>0</v>
      </c>
      <c r="AQ1065">
        <v>0</v>
      </c>
      <c r="AR1065">
        <v>0</v>
      </c>
      <c r="AS1065">
        <v>0</v>
      </c>
      <c r="AT1065">
        <v>0</v>
      </c>
      <c r="AU1065">
        <v>0</v>
      </c>
      <c r="AV1065">
        <v>0</v>
      </c>
      <c r="AW1065">
        <v>0</v>
      </c>
      <c r="AX1065">
        <v>0</v>
      </c>
      <c r="AY1065">
        <v>0</v>
      </c>
      <c r="AZ1065">
        <v>0</v>
      </c>
      <c r="BA1065">
        <v>0</v>
      </c>
      <c r="BB1065">
        <v>0</v>
      </c>
      <c r="BC1065">
        <v>0</v>
      </c>
      <c r="BD1065">
        <v>0</v>
      </c>
      <c r="BE1065">
        <v>0</v>
      </c>
      <c r="BF1065">
        <v>0</v>
      </c>
      <c r="BG1065" s="20">
        <v>0</v>
      </c>
      <c r="BH1065" s="20">
        <v>0</v>
      </c>
      <c r="BI1065" s="20">
        <v>10</v>
      </c>
      <c r="BJ1065" s="20">
        <v>0</v>
      </c>
      <c r="BK1065" s="20">
        <v>13</v>
      </c>
      <c r="BL1065" s="20">
        <v>173</v>
      </c>
      <c r="BM1065" s="20">
        <v>65</v>
      </c>
      <c r="BN1065" s="20">
        <v>15</v>
      </c>
      <c r="BO1065" s="20">
        <v>1</v>
      </c>
      <c r="BP1065" s="20">
        <v>810</v>
      </c>
      <c r="BQ1065" s="20">
        <v>113</v>
      </c>
      <c r="BR1065" s="20">
        <v>0</v>
      </c>
      <c r="BS1065" s="20">
        <v>61</v>
      </c>
      <c r="BT1065" s="20">
        <v>271</v>
      </c>
      <c r="BU1065" s="20">
        <v>103</v>
      </c>
      <c r="BV1065" s="20">
        <v>278</v>
      </c>
    </row>
    <row r="1066" spans="1:74" x14ac:dyDescent="0.25">
      <c r="A1066" s="20" t="s">
        <v>449</v>
      </c>
      <c r="B1066" s="20" t="s">
        <v>555</v>
      </c>
      <c r="C1066" s="20" t="s">
        <v>572</v>
      </c>
      <c r="D1066" s="1">
        <v>44599</v>
      </c>
      <c r="E1066">
        <v>18</v>
      </c>
      <c r="F1066">
        <v>0</v>
      </c>
      <c r="G1066">
        <v>0</v>
      </c>
      <c r="H1066">
        <v>0</v>
      </c>
      <c r="I1066">
        <v>0</v>
      </c>
      <c r="J1066">
        <v>4</v>
      </c>
      <c r="K1066">
        <v>1</v>
      </c>
      <c r="L1066">
        <v>4</v>
      </c>
      <c r="M1066">
        <v>0</v>
      </c>
      <c r="N1066">
        <v>0</v>
      </c>
      <c r="O1066">
        <v>0</v>
      </c>
      <c r="P1066">
        <v>0</v>
      </c>
      <c r="Q1066">
        <v>0</v>
      </c>
      <c r="R1066">
        <v>22</v>
      </c>
      <c r="S1066">
        <v>10</v>
      </c>
      <c r="T1066">
        <v>2</v>
      </c>
      <c r="U1066">
        <v>3</v>
      </c>
      <c r="V1066">
        <v>3</v>
      </c>
      <c r="W1066">
        <v>374</v>
      </c>
      <c r="X1066">
        <v>83</v>
      </c>
      <c r="Y1066">
        <v>74</v>
      </c>
      <c r="Z1066">
        <v>76</v>
      </c>
      <c r="AA1066">
        <v>12</v>
      </c>
      <c r="AB1066">
        <v>184</v>
      </c>
      <c r="AC1066">
        <v>43</v>
      </c>
      <c r="AD1066">
        <v>20</v>
      </c>
      <c r="AE1066">
        <v>66</v>
      </c>
      <c r="AF1066">
        <v>12</v>
      </c>
      <c r="AG1066">
        <v>33</v>
      </c>
      <c r="AH1066">
        <v>5</v>
      </c>
      <c r="AI1066">
        <v>7</v>
      </c>
      <c r="AJ1066">
        <v>4</v>
      </c>
      <c r="AK1066">
        <v>2</v>
      </c>
      <c r="AL1066">
        <v>2</v>
      </c>
      <c r="AM1066">
        <v>1</v>
      </c>
      <c r="AN1066">
        <v>1</v>
      </c>
      <c r="AO1066">
        <v>0</v>
      </c>
      <c r="AP1066">
        <v>0</v>
      </c>
      <c r="AQ1066">
        <v>0</v>
      </c>
      <c r="AR1066">
        <v>0</v>
      </c>
      <c r="AS1066">
        <v>0</v>
      </c>
      <c r="AT1066">
        <v>0</v>
      </c>
      <c r="AU1066">
        <v>0</v>
      </c>
      <c r="AV1066">
        <v>0</v>
      </c>
      <c r="AW1066">
        <v>0</v>
      </c>
      <c r="AX1066">
        <v>0</v>
      </c>
      <c r="AY1066">
        <v>0</v>
      </c>
      <c r="AZ1066">
        <v>0</v>
      </c>
      <c r="BA1066">
        <v>0</v>
      </c>
      <c r="BB1066">
        <v>0</v>
      </c>
      <c r="BC1066">
        <v>0</v>
      </c>
      <c r="BD1066">
        <v>0</v>
      </c>
      <c r="BE1066">
        <v>0</v>
      </c>
      <c r="BF1066">
        <v>0</v>
      </c>
      <c r="BG1066" s="20">
        <v>0</v>
      </c>
      <c r="BH1066" s="20">
        <v>0</v>
      </c>
      <c r="BI1066" s="20">
        <v>10</v>
      </c>
      <c r="BJ1066" s="20">
        <v>0</v>
      </c>
      <c r="BK1066" s="20">
        <v>13</v>
      </c>
      <c r="BL1066" s="20">
        <v>173</v>
      </c>
      <c r="BM1066" s="20">
        <v>64</v>
      </c>
      <c r="BN1066" s="20">
        <v>15</v>
      </c>
      <c r="BO1066" s="20">
        <v>1</v>
      </c>
      <c r="BP1066" s="20">
        <v>802</v>
      </c>
      <c r="BQ1066" s="20">
        <v>115</v>
      </c>
      <c r="BR1066" s="20">
        <v>0</v>
      </c>
      <c r="BS1066" s="20">
        <v>62</v>
      </c>
      <c r="BT1066" s="20">
        <v>269</v>
      </c>
      <c r="BU1066" s="20">
        <v>99</v>
      </c>
      <c r="BV1066" s="20">
        <v>276</v>
      </c>
    </row>
    <row r="1067" spans="1:74" x14ac:dyDescent="0.25">
      <c r="A1067" s="20" t="s">
        <v>449</v>
      </c>
      <c r="B1067" s="20" t="s">
        <v>555</v>
      </c>
      <c r="C1067" s="20" t="s">
        <v>572</v>
      </c>
      <c r="D1067" s="1">
        <v>44606</v>
      </c>
      <c r="E1067">
        <v>18</v>
      </c>
      <c r="F1067">
        <v>0</v>
      </c>
      <c r="G1067">
        <v>0</v>
      </c>
      <c r="H1067">
        <v>0</v>
      </c>
      <c r="I1067">
        <v>0</v>
      </c>
      <c r="J1067">
        <v>5</v>
      </c>
      <c r="K1067">
        <v>1</v>
      </c>
      <c r="L1067">
        <v>4</v>
      </c>
      <c r="M1067">
        <v>0</v>
      </c>
      <c r="N1067">
        <v>0</v>
      </c>
      <c r="O1067">
        <v>0</v>
      </c>
      <c r="P1067">
        <v>0</v>
      </c>
      <c r="Q1067">
        <v>0</v>
      </c>
      <c r="R1067">
        <v>22</v>
      </c>
      <c r="S1067">
        <v>10</v>
      </c>
      <c r="T1067">
        <v>2</v>
      </c>
      <c r="U1067">
        <v>3</v>
      </c>
      <c r="V1067">
        <v>3</v>
      </c>
      <c r="W1067">
        <v>373</v>
      </c>
      <c r="X1067">
        <v>84</v>
      </c>
      <c r="Y1067">
        <v>75</v>
      </c>
      <c r="Z1067">
        <v>76</v>
      </c>
      <c r="AA1067">
        <v>12</v>
      </c>
      <c r="AB1067">
        <v>189</v>
      </c>
      <c r="AC1067">
        <v>43</v>
      </c>
      <c r="AD1067">
        <v>19</v>
      </c>
      <c r="AE1067">
        <v>66</v>
      </c>
      <c r="AF1067">
        <v>15</v>
      </c>
      <c r="AG1067">
        <v>33</v>
      </c>
      <c r="AH1067">
        <v>5</v>
      </c>
      <c r="AI1067">
        <v>7</v>
      </c>
      <c r="AJ1067">
        <v>4</v>
      </c>
      <c r="AK1067">
        <v>2</v>
      </c>
      <c r="AL1067">
        <v>2</v>
      </c>
      <c r="AM1067">
        <v>1</v>
      </c>
      <c r="AN1067">
        <v>1</v>
      </c>
      <c r="AO1067">
        <v>0</v>
      </c>
      <c r="AP1067">
        <v>0</v>
      </c>
      <c r="AQ1067">
        <v>0</v>
      </c>
      <c r="AR1067">
        <v>0</v>
      </c>
      <c r="AS1067">
        <v>0</v>
      </c>
      <c r="AT1067">
        <v>0</v>
      </c>
      <c r="AU1067">
        <v>0</v>
      </c>
      <c r="AV1067">
        <v>0</v>
      </c>
      <c r="AW1067">
        <v>0</v>
      </c>
      <c r="AX1067">
        <v>0</v>
      </c>
      <c r="AY1067">
        <v>0</v>
      </c>
      <c r="AZ1067">
        <v>0</v>
      </c>
      <c r="BA1067">
        <v>0</v>
      </c>
      <c r="BB1067">
        <v>0</v>
      </c>
      <c r="BC1067">
        <v>0</v>
      </c>
      <c r="BD1067">
        <v>0</v>
      </c>
      <c r="BE1067">
        <v>0</v>
      </c>
      <c r="BF1067">
        <v>0</v>
      </c>
      <c r="BG1067" s="20">
        <v>0</v>
      </c>
      <c r="BH1067" s="20">
        <v>0</v>
      </c>
      <c r="BI1067" s="20">
        <v>10</v>
      </c>
      <c r="BJ1067" s="20">
        <v>0</v>
      </c>
      <c r="BK1067" s="20">
        <v>13</v>
      </c>
      <c r="BL1067" s="20">
        <v>172</v>
      </c>
      <c r="BM1067" s="20">
        <v>67</v>
      </c>
      <c r="BN1067" s="20">
        <v>15</v>
      </c>
      <c r="BO1067" s="20">
        <v>1</v>
      </c>
      <c r="BP1067" s="20">
        <v>810</v>
      </c>
      <c r="BQ1067" s="20">
        <v>116</v>
      </c>
      <c r="BR1067" s="20">
        <v>0</v>
      </c>
      <c r="BS1067" s="20">
        <v>61</v>
      </c>
      <c r="BT1067" s="20">
        <v>270</v>
      </c>
      <c r="BU1067" s="20">
        <v>106</v>
      </c>
      <c r="BV1067" s="20">
        <v>278</v>
      </c>
    </row>
    <row r="1068" spans="1:74" x14ac:dyDescent="0.25">
      <c r="A1068" s="20" t="s">
        <v>449</v>
      </c>
      <c r="B1068" s="20" t="s">
        <v>450</v>
      </c>
      <c r="C1068" s="20" t="s">
        <v>573</v>
      </c>
      <c r="D1068" s="1">
        <v>44493</v>
      </c>
      <c r="E1068">
        <v>174</v>
      </c>
      <c r="F1068">
        <v>9</v>
      </c>
      <c r="G1068">
        <v>0</v>
      </c>
      <c r="H1068">
        <v>2</v>
      </c>
      <c r="I1068">
        <v>2</v>
      </c>
      <c r="J1068">
        <v>76</v>
      </c>
      <c r="K1068">
        <v>17</v>
      </c>
      <c r="L1068">
        <v>12</v>
      </c>
      <c r="M1068">
        <v>3</v>
      </c>
      <c r="N1068">
        <v>7</v>
      </c>
      <c r="O1068">
        <v>0</v>
      </c>
      <c r="P1068">
        <v>0</v>
      </c>
      <c r="Q1068">
        <v>0</v>
      </c>
      <c r="R1068">
        <v>437</v>
      </c>
      <c r="S1068">
        <v>0</v>
      </c>
      <c r="T1068">
        <v>171</v>
      </c>
      <c r="U1068">
        <v>10</v>
      </c>
      <c r="V1068">
        <v>1</v>
      </c>
      <c r="W1068">
        <v>1643</v>
      </c>
      <c r="X1068">
        <v>0</v>
      </c>
      <c r="Y1068">
        <v>117</v>
      </c>
      <c r="Z1068">
        <v>159</v>
      </c>
      <c r="AA1068">
        <v>6</v>
      </c>
      <c r="AB1068">
        <v>1202</v>
      </c>
      <c r="AC1068">
        <v>61</v>
      </c>
      <c r="AD1068">
        <v>36</v>
      </c>
      <c r="AE1068">
        <v>212</v>
      </c>
      <c r="AF1068">
        <v>10</v>
      </c>
      <c r="AG1068">
        <v>303</v>
      </c>
      <c r="AH1068">
        <v>0</v>
      </c>
      <c r="AI1068">
        <v>8</v>
      </c>
      <c r="AJ1068">
        <v>49</v>
      </c>
      <c r="AK1068">
        <v>3</v>
      </c>
      <c r="AL1068">
        <v>68</v>
      </c>
      <c r="AM1068">
        <v>0</v>
      </c>
      <c r="AN1068">
        <v>6</v>
      </c>
      <c r="AO1068">
        <v>0</v>
      </c>
      <c r="AP1068">
        <v>0</v>
      </c>
      <c r="AQ1068">
        <v>0</v>
      </c>
      <c r="AR1068">
        <v>1</v>
      </c>
      <c r="AS1068">
        <v>0</v>
      </c>
      <c r="AT1068">
        <v>1</v>
      </c>
      <c r="AU1068">
        <v>0</v>
      </c>
      <c r="AV1068">
        <v>0</v>
      </c>
      <c r="AW1068">
        <v>0</v>
      </c>
      <c r="AX1068">
        <v>0</v>
      </c>
      <c r="AY1068">
        <v>0</v>
      </c>
      <c r="AZ1068">
        <v>0</v>
      </c>
      <c r="BA1068">
        <v>0</v>
      </c>
      <c r="BB1068">
        <v>42</v>
      </c>
      <c r="BC1068">
        <v>170</v>
      </c>
      <c r="BD1068">
        <v>0</v>
      </c>
      <c r="BE1068">
        <v>10</v>
      </c>
      <c r="BF1068">
        <v>7</v>
      </c>
      <c r="BG1068" s="20"/>
      <c r="BH1068" s="20"/>
      <c r="BI1068" s="20"/>
      <c r="BJ1068" s="20"/>
      <c r="BK1068" s="20"/>
      <c r="BL1068" s="20"/>
      <c r="BM1068" s="20"/>
      <c r="BN1068" s="20"/>
      <c r="BO1068" s="20"/>
      <c r="BP1068" s="20"/>
      <c r="BQ1068" s="20"/>
      <c r="BR1068" s="20"/>
      <c r="BS1068" s="20"/>
      <c r="BT1068" s="20"/>
      <c r="BU1068" s="20"/>
      <c r="BV1068" s="20"/>
    </row>
    <row r="1069" spans="1:74" x14ac:dyDescent="0.25">
      <c r="A1069" s="20" t="s">
        <v>449</v>
      </c>
      <c r="B1069" s="20" t="s">
        <v>450</v>
      </c>
      <c r="C1069" s="20" t="s">
        <v>573</v>
      </c>
      <c r="D1069" s="1">
        <v>44500</v>
      </c>
      <c r="E1069">
        <v>175</v>
      </c>
      <c r="F1069">
        <v>9</v>
      </c>
      <c r="G1069">
        <v>1</v>
      </c>
      <c r="H1069">
        <v>2</v>
      </c>
      <c r="I1069">
        <v>2</v>
      </c>
      <c r="J1069">
        <v>80</v>
      </c>
      <c r="K1069">
        <v>17</v>
      </c>
      <c r="L1069">
        <v>12</v>
      </c>
      <c r="M1069">
        <v>3</v>
      </c>
      <c r="N1069">
        <v>7</v>
      </c>
      <c r="O1069">
        <v>0</v>
      </c>
      <c r="P1069">
        <v>0</v>
      </c>
      <c r="Q1069">
        <v>0</v>
      </c>
      <c r="R1069">
        <v>437</v>
      </c>
      <c r="S1069">
        <v>0</v>
      </c>
      <c r="T1069">
        <v>215</v>
      </c>
      <c r="U1069">
        <v>10</v>
      </c>
      <c r="V1069">
        <v>1</v>
      </c>
      <c r="W1069">
        <v>1642</v>
      </c>
      <c r="X1069">
        <v>0</v>
      </c>
      <c r="Y1069">
        <v>157</v>
      </c>
      <c r="Z1069">
        <v>157</v>
      </c>
      <c r="AA1069">
        <v>6</v>
      </c>
      <c r="AB1069">
        <v>1201</v>
      </c>
      <c r="AC1069">
        <v>88</v>
      </c>
      <c r="AD1069">
        <v>36</v>
      </c>
      <c r="AE1069">
        <v>212</v>
      </c>
      <c r="AF1069">
        <v>8</v>
      </c>
      <c r="AG1069">
        <v>305</v>
      </c>
      <c r="AH1069">
        <v>0</v>
      </c>
      <c r="AI1069">
        <v>10</v>
      </c>
      <c r="AJ1069">
        <v>48</v>
      </c>
      <c r="AK1069">
        <v>3</v>
      </c>
      <c r="AL1069">
        <v>69</v>
      </c>
      <c r="AM1069">
        <v>0</v>
      </c>
      <c r="AN1069">
        <v>5</v>
      </c>
      <c r="AO1069">
        <v>0</v>
      </c>
      <c r="AP1069">
        <v>0</v>
      </c>
      <c r="AQ1069">
        <v>0</v>
      </c>
      <c r="AR1069">
        <v>1</v>
      </c>
      <c r="AS1069">
        <v>0</v>
      </c>
      <c r="AT1069">
        <v>1</v>
      </c>
      <c r="AU1069">
        <v>0</v>
      </c>
      <c r="AV1069">
        <v>0</v>
      </c>
      <c r="AW1069">
        <v>0</v>
      </c>
      <c r="AX1069">
        <v>0</v>
      </c>
      <c r="AY1069">
        <v>0</v>
      </c>
      <c r="AZ1069">
        <v>0</v>
      </c>
      <c r="BA1069">
        <v>0</v>
      </c>
      <c r="BB1069">
        <v>42</v>
      </c>
      <c r="BC1069">
        <v>167</v>
      </c>
      <c r="BD1069">
        <v>0</v>
      </c>
      <c r="BE1069">
        <v>10</v>
      </c>
      <c r="BF1069">
        <v>7</v>
      </c>
      <c r="BG1069" s="20"/>
      <c r="BH1069" s="20"/>
      <c r="BI1069" s="20"/>
      <c r="BJ1069" s="20"/>
      <c r="BK1069" s="20"/>
      <c r="BL1069" s="20"/>
      <c r="BM1069" s="20"/>
      <c r="BN1069" s="20"/>
      <c r="BO1069" s="20"/>
      <c r="BP1069" s="20"/>
      <c r="BQ1069" s="20"/>
      <c r="BR1069" s="20"/>
      <c r="BS1069" s="20"/>
      <c r="BT1069" s="20"/>
      <c r="BU1069" s="20"/>
      <c r="BV1069" s="20"/>
    </row>
    <row r="1070" spans="1:74" x14ac:dyDescent="0.25">
      <c r="A1070" s="20" t="s">
        <v>449</v>
      </c>
      <c r="B1070" s="20" t="s">
        <v>450</v>
      </c>
      <c r="C1070" s="20" t="s">
        <v>573</v>
      </c>
      <c r="D1070" s="1">
        <v>44507</v>
      </c>
      <c r="E1070">
        <v>176</v>
      </c>
      <c r="F1070">
        <v>9</v>
      </c>
      <c r="G1070">
        <v>1</v>
      </c>
      <c r="H1070">
        <v>2</v>
      </c>
      <c r="I1070">
        <v>2</v>
      </c>
      <c r="J1070">
        <v>83</v>
      </c>
      <c r="K1070">
        <v>18</v>
      </c>
      <c r="L1070">
        <v>12</v>
      </c>
      <c r="M1070">
        <v>3</v>
      </c>
      <c r="N1070">
        <v>7</v>
      </c>
      <c r="O1070">
        <v>0</v>
      </c>
      <c r="P1070">
        <v>0</v>
      </c>
      <c r="Q1070">
        <v>0</v>
      </c>
      <c r="R1070">
        <v>437</v>
      </c>
      <c r="S1070">
        <v>235</v>
      </c>
      <c r="T1070">
        <v>42</v>
      </c>
      <c r="U1070">
        <v>10</v>
      </c>
      <c r="V1070">
        <v>0</v>
      </c>
      <c r="W1070">
        <v>1645</v>
      </c>
      <c r="X1070">
        <v>213</v>
      </c>
      <c r="Y1070">
        <v>166</v>
      </c>
      <c r="Z1070">
        <v>155</v>
      </c>
      <c r="AA1070">
        <v>6</v>
      </c>
      <c r="AB1070">
        <v>1205</v>
      </c>
      <c r="AC1070">
        <v>95</v>
      </c>
      <c r="AD1070">
        <v>36</v>
      </c>
      <c r="AE1070">
        <v>213</v>
      </c>
      <c r="AF1070">
        <v>9</v>
      </c>
      <c r="AG1070">
        <v>305</v>
      </c>
      <c r="AH1070">
        <v>13</v>
      </c>
      <c r="AI1070">
        <v>11</v>
      </c>
      <c r="AJ1070">
        <v>47</v>
      </c>
      <c r="AK1070">
        <v>3</v>
      </c>
      <c r="AL1070">
        <v>69</v>
      </c>
      <c r="AM1070">
        <v>8</v>
      </c>
      <c r="AN1070">
        <v>7</v>
      </c>
      <c r="AO1070">
        <v>0</v>
      </c>
      <c r="AP1070">
        <v>0</v>
      </c>
      <c r="AQ1070">
        <v>0</v>
      </c>
      <c r="AR1070">
        <v>1</v>
      </c>
      <c r="AS1070">
        <v>0</v>
      </c>
      <c r="AT1070">
        <v>1</v>
      </c>
      <c r="AU1070">
        <v>0</v>
      </c>
      <c r="AV1070">
        <v>0</v>
      </c>
      <c r="AW1070">
        <v>0</v>
      </c>
      <c r="AX1070">
        <v>0</v>
      </c>
      <c r="AY1070">
        <v>0</v>
      </c>
      <c r="AZ1070">
        <v>0</v>
      </c>
      <c r="BA1070">
        <v>0</v>
      </c>
      <c r="BB1070">
        <v>0</v>
      </c>
      <c r="BC1070">
        <v>0</v>
      </c>
      <c r="BD1070">
        <v>0</v>
      </c>
      <c r="BE1070">
        <v>0</v>
      </c>
      <c r="BF1070">
        <v>0</v>
      </c>
      <c r="BG1070" s="20">
        <v>7</v>
      </c>
      <c r="BH1070" s="20">
        <v>2</v>
      </c>
      <c r="BI1070" s="20">
        <v>139</v>
      </c>
      <c r="BJ1070" s="20">
        <v>7</v>
      </c>
      <c r="BK1070" s="20">
        <v>380</v>
      </c>
      <c r="BL1070" s="20">
        <v>1250</v>
      </c>
      <c r="BM1070" s="20">
        <v>917</v>
      </c>
      <c r="BN1070" s="20">
        <v>226</v>
      </c>
      <c r="BO1070" s="20">
        <v>59</v>
      </c>
      <c r="BP1070" s="20"/>
      <c r="BQ1070" s="20"/>
      <c r="BR1070" s="20"/>
      <c r="BS1070" s="20"/>
      <c r="BT1070" s="20"/>
      <c r="BU1070" s="20"/>
      <c r="BV1070" s="20"/>
    </row>
    <row r="1071" spans="1:74" x14ac:dyDescent="0.25">
      <c r="A1071" s="20" t="s">
        <v>449</v>
      </c>
      <c r="B1071" s="20" t="s">
        <v>450</v>
      </c>
      <c r="C1071" s="20" t="s">
        <v>573</v>
      </c>
      <c r="D1071" s="1">
        <v>44514</v>
      </c>
      <c r="E1071">
        <v>174</v>
      </c>
      <c r="F1071">
        <v>10</v>
      </c>
      <c r="G1071">
        <v>2</v>
      </c>
      <c r="H1071">
        <v>2</v>
      </c>
      <c r="I1071">
        <v>2</v>
      </c>
      <c r="J1071">
        <v>86</v>
      </c>
      <c r="K1071">
        <v>18</v>
      </c>
      <c r="L1071">
        <v>12</v>
      </c>
      <c r="M1071">
        <v>3</v>
      </c>
      <c r="N1071">
        <v>7</v>
      </c>
      <c r="O1071">
        <v>0</v>
      </c>
      <c r="P1071">
        <v>0</v>
      </c>
      <c r="Q1071">
        <v>0</v>
      </c>
      <c r="R1071">
        <v>438</v>
      </c>
      <c r="S1071">
        <v>261</v>
      </c>
      <c r="T1071">
        <v>42</v>
      </c>
      <c r="U1071">
        <v>10</v>
      </c>
      <c r="V1071">
        <v>0</v>
      </c>
      <c r="W1071">
        <v>1647</v>
      </c>
      <c r="X1071">
        <v>331</v>
      </c>
      <c r="Y1071">
        <v>166</v>
      </c>
      <c r="Z1071">
        <v>158</v>
      </c>
      <c r="AA1071">
        <v>4</v>
      </c>
      <c r="AB1071">
        <v>1205</v>
      </c>
      <c r="AC1071">
        <v>126</v>
      </c>
      <c r="AD1071">
        <v>36</v>
      </c>
      <c r="AE1071">
        <v>210</v>
      </c>
      <c r="AF1071">
        <v>9</v>
      </c>
      <c r="AG1071">
        <v>306</v>
      </c>
      <c r="AH1071">
        <v>20</v>
      </c>
      <c r="AI1071">
        <v>11</v>
      </c>
      <c r="AJ1071">
        <v>45</v>
      </c>
      <c r="AK1071">
        <v>2</v>
      </c>
      <c r="AL1071">
        <v>68</v>
      </c>
      <c r="AM1071">
        <v>9</v>
      </c>
      <c r="AN1071">
        <v>7</v>
      </c>
      <c r="AO1071">
        <v>0</v>
      </c>
      <c r="AP1071">
        <v>0</v>
      </c>
      <c r="AQ1071">
        <v>0</v>
      </c>
      <c r="AR1071">
        <v>1</v>
      </c>
      <c r="AS1071">
        <v>0</v>
      </c>
      <c r="AT1071">
        <v>1</v>
      </c>
      <c r="AU1071">
        <v>0</v>
      </c>
      <c r="AV1071">
        <v>0</v>
      </c>
      <c r="AW1071">
        <v>0</v>
      </c>
      <c r="AX1071">
        <v>0</v>
      </c>
      <c r="AY1071">
        <v>0</v>
      </c>
      <c r="AZ1071">
        <v>0</v>
      </c>
      <c r="BA1071">
        <v>0</v>
      </c>
      <c r="BB1071">
        <v>0</v>
      </c>
      <c r="BC1071">
        <v>0</v>
      </c>
      <c r="BD1071">
        <v>0</v>
      </c>
      <c r="BE1071">
        <v>0</v>
      </c>
      <c r="BF1071">
        <v>0</v>
      </c>
      <c r="BG1071" s="20">
        <v>8</v>
      </c>
      <c r="BH1071" s="20">
        <v>2</v>
      </c>
      <c r="BI1071" s="20">
        <v>137</v>
      </c>
      <c r="BJ1071" s="20">
        <v>7</v>
      </c>
      <c r="BK1071" s="20">
        <v>381</v>
      </c>
      <c r="BL1071" s="20">
        <v>1256</v>
      </c>
      <c r="BM1071" s="20">
        <v>923</v>
      </c>
      <c r="BN1071" s="20">
        <v>229</v>
      </c>
      <c r="BO1071" s="20">
        <v>58</v>
      </c>
      <c r="BP1071" s="20"/>
      <c r="BQ1071" s="20"/>
      <c r="BR1071" s="20"/>
      <c r="BS1071" s="20"/>
      <c r="BT1071" s="20"/>
      <c r="BU1071" s="20"/>
      <c r="BV1071" s="20"/>
    </row>
    <row r="1072" spans="1:74" x14ac:dyDescent="0.25">
      <c r="A1072" s="20" t="s">
        <v>449</v>
      </c>
      <c r="B1072" s="20" t="s">
        <v>450</v>
      </c>
      <c r="C1072" s="20" t="s">
        <v>573</v>
      </c>
      <c r="D1072" s="1">
        <v>44521</v>
      </c>
      <c r="E1072">
        <v>174</v>
      </c>
      <c r="F1072">
        <v>10</v>
      </c>
      <c r="G1072">
        <v>2</v>
      </c>
      <c r="H1072">
        <v>2</v>
      </c>
      <c r="I1072">
        <v>2</v>
      </c>
      <c r="J1072">
        <v>91</v>
      </c>
      <c r="K1072">
        <v>18</v>
      </c>
      <c r="L1072">
        <v>12</v>
      </c>
      <c r="M1072">
        <v>3</v>
      </c>
      <c r="N1072">
        <v>6</v>
      </c>
      <c r="O1072">
        <v>0</v>
      </c>
      <c r="P1072">
        <v>0</v>
      </c>
      <c r="Q1072">
        <v>0</v>
      </c>
      <c r="R1072">
        <v>438</v>
      </c>
      <c r="S1072">
        <v>276</v>
      </c>
      <c r="T1072">
        <v>42</v>
      </c>
      <c r="U1072">
        <v>10</v>
      </c>
      <c r="V1072">
        <v>0</v>
      </c>
      <c r="W1072">
        <v>1650</v>
      </c>
      <c r="X1072">
        <v>431</v>
      </c>
      <c r="Y1072">
        <v>164</v>
      </c>
      <c r="Z1072">
        <v>161</v>
      </c>
      <c r="AA1072">
        <v>5</v>
      </c>
      <c r="AB1072">
        <v>1209</v>
      </c>
      <c r="AC1072">
        <v>164</v>
      </c>
      <c r="AD1072">
        <v>35</v>
      </c>
      <c r="AE1072">
        <v>206</v>
      </c>
      <c r="AF1072">
        <v>11</v>
      </c>
      <c r="AG1072">
        <v>307</v>
      </c>
      <c r="AH1072">
        <v>28</v>
      </c>
      <c r="AI1072">
        <v>11</v>
      </c>
      <c r="AJ1072">
        <v>44</v>
      </c>
      <c r="AK1072">
        <v>2</v>
      </c>
      <c r="AL1072">
        <v>67</v>
      </c>
      <c r="AM1072">
        <v>15</v>
      </c>
      <c r="AN1072">
        <v>6</v>
      </c>
      <c r="AO1072">
        <v>0</v>
      </c>
      <c r="AP1072">
        <v>0</v>
      </c>
      <c r="AQ1072">
        <v>0</v>
      </c>
      <c r="AR1072">
        <v>1</v>
      </c>
      <c r="AS1072">
        <v>0</v>
      </c>
      <c r="AT1072">
        <v>1</v>
      </c>
      <c r="AU1072">
        <v>0</v>
      </c>
      <c r="AV1072">
        <v>0</v>
      </c>
      <c r="AW1072">
        <v>0</v>
      </c>
      <c r="AX1072">
        <v>0</v>
      </c>
      <c r="AY1072">
        <v>0</v>
      </c>
      <c r="AZ1072">
        <v>0</v>
      </c>
      <c r="BA1072">
        <v>0</v>
      </c>
      <c r="BB1072">
        <v>0</v>
      </c>
      <c r="BC1072">
        <v>0</v>
      </c>
      <c r="BD1072">
        <v>0</v>
      </c>
      <c r="BE1072">
        <v>0</v>
      </c>
      <c r="BF1072">
        <v>0</v>
      </c>
      <c r="BG1072" s="20">
        <v>8</v>
      </c>
      <c r="BH1072" s="20">
        <v>2</v>
      </c>
      <c r="BI1072" s="20">
        <v>137</v>
      </c>
      <c r="BJ1072" s="20">
        <v>6</v>
      </c>
      <c r="BK1072" s="20">
        <v>381</v>
      </c>
      <c r="BL1072" s="20">
        <v>1256</v>
      </c>
      <c r="BM1072" s="20">
        <v>927</v>
      </c>
      <c r="BN1072" s="20">
        <v>231</v>
      </c>
      <c r="BO1072" s="20">
        <v>58</v>
      </c>
      <c r="BP1072" s="20"/>
      <c r="BQ1072" s="20"/>
      <c r="BR1072" s="20"/>
      <c r="BS1072" s="20"/>
      <c r="BT1072" s="20"/>
      <c r="BU1072" s="20"/>
      <c r="BV1072" s="20"/>
    </row>
    <row r="1073" spans="1:74" x14ac:dyDescent="0.25">
      <c r="A1073" s="20" t="s">
        <v>449</v>
      </c>
      <c r="B1073" s="20" t="s">
        <v>450</v>
      </c>
      <c r="C1073" s="20" t="s">
        <v>573</v>
      </c>
      <c r="D1073" s="1">
        <v>44528</v>
      </c>
      <c r="E1073">
        <v>174</v>
      </c>
      <c r="F1073">
        <v>10</v>
      </c>
      <c r="G1073">
        <v>2</v>
      </c>
      <c r="H1073">
        <v>2</v>
      </c>
      <c r="I1073">
        <v>2</v>
      </c>
      <c r="J1073">
        <v>97</v>
      </c>
      <c r="K1073">
        <v>18</v>
      </c>
      <c r="L1073">
        <v>12</v>
      </c>
      <c r="M1073">
        <v>3</v>
      </c>
      <c r="N1073">
        <v>6</v>
      </c>
      <c r="O1073">
        <v>1</v>
      </c>
      <c r="P1073">
        <v>0</v>
      </c>
      <c r="Q1073">
        <v>0</v>
      </c>
      <c r="R1073">
        <v>438</v>
      </c>
      <c r="S1073">
        <v>294</v>
      </c>
      <c r="T1073">
        <v>42</v>
      </c>
      <c r="U1073">
        <v>10</v>
      </c>
      <c r="V1073">
        <v>0</v>
      </c>
      <c r="W1073">
        <v>1647</v>
      </c>
      <c r="X1073">
        <v>539</v>
      </c>
      <c r="Y1073">
        <v>162</v>
      </c>
      <c r="Z1073">
        <v>161</v>
      </c>
      <c r="AA1073">
        <v>3</v>
      </c>
      <c r="AB1073">
        <v>1211</v>
      </c>
      <c r="AC1073">
        <v>269</v>
      </c>
      <c r="AD1073">
        <v>35</v>
      </c>
      <c r="AE1073">
        <v>206</v>
      </c>
      <c r="AF1073">
        <v>11</v>
      </c>
      <c r="AG1073">
        <v>312</v>
      </c>
      <c r="AH1073">
        <v>39</v>
      </c>
      <c r="AI1073">
        <v>12</v>
      </c>
      <c r="AJ1073">
        <v>45</v>
      </c>
      <c r="AK1073">
        <v>2</v>
      </c>
      <c r="AL1073">
        <v>67</v>
      </c>
      <c r="AM1073">
        <v>27</v>
      </c>
      <c r="AN1073">
        <v>6</v>
      </c>
      <c r="AO1073">
        <v>0</v>
      </c>
      <c r="AP1073">
        <v>0</v>
      </c>
      <c r="AQ1073">
        <v>0</v>
      </c>
      <c r="AR1073">
        <v>1</v>
      </c>
      <c r="AS1073">
        <v>0</v>
      </c>
      <c r="AT1073">
        <v>1</v>
      </c>
      <c r="AU1073">
        <v>0</v>
      </c>
      <c r="AV1073">
        <v>0</v>
      </c>
      <c r="AW1073">
        <v>0</v>
      </c>
      <c r="AX1073">
        <v>0</v>
      </c>
      <c r="AY1073">
        <v>0</v>
      </c>
      <c r="AZ1073">
        <v>0</v>
      </c>
      <c r="BA1073">
        <v>0</v>
      </c>
      <c r="BB1073">
        <v>0</v>
      </c>
      <c r="BC1073">
        <v>0</v>
      </c>
      <c r="BD1073">
        <v>0</v>
      </c>
      <c r="BE1073">
        <v>0</v>
      </c>
      <c r="BF1073">
        <v>0</v>
      </c>
      <c r="BG1073" s="20">
        <v>8</v>
      </c>
      <c r="BH1073" s="20">
        <v>2</v>
      </c>
      <c r="BI1073" s="20">
        <v>139</v>
      </c>
      <c r="BJ1073" s="20">
        <v>6</v>
      </c>
      <c r="BK1073" s="20">
        <v>381</v>
      </c>
      <c r="BL1073" s="20">
        <v>1258</v>
      </c>
      <c r="BM1073" s="20">
        <v>931</v>
      </c>
      <c r="BN1073" s="20">
        <v>234</v>
      </c>
      <c r="BO1073" s="20">
        <v>58</v>
      </c>
      <c r="BP1073" s="20"/>
      <c r="BQ1073" s="20"/>
      <c r="BR1073" s="20"/>
      <c r="BS1073" s="20"/>
      <c r="BT1073" s="20"/>
      <c r="BU1073" s="20"/>
      <c r="BV1073" s="20"/>
    </row>
    <row r="1074" spans="1:74" x14ac:dyDescent="0.25">
      <c r="A1074" s="20" t="s">
        <v>449</v>
      </c>
      <c r="B1074" s="20" t="s">
        <v>450</v>
      </c>
      <c r="C1074" s="20" t="s">
        <v>573</v>
      </c>
      <c r="D1074" s="1">
        <v>44535</v>
      </c>
      <c r="E1074">
        <v>174</v>
      </c>
      <c r="F1074">
        <v>10</v>
      </c>
      <c r="G1074">
        <v>3</v>
      </c>
      <c r="H1074">
        <v>2</v>
      </c>
      <c r="I1074">
        <v>2</v>
      </c>
      <c r="J1074">
        <v>98</v>
      </c>
      <c r="K1074">
        <v>18</v>
      </c>
      <c r="L1074">
        <v>12</v>
      </c>
      <c r="M1074">
        <v>3</v>
      </c>
      <c r="N1074">
        <v>6</v>
      </c>
      <c r="O1074">
        <v>1</v>
      </c>
      <c r="P1074">
        <v>0</v>
      </c>
      <c r="Q1074">
        <v>0</v>
      </c>
      <c r="R1074">
        <v>436</v>
      </c>
      <c r="S1074">
        <v>308</v>
      </c>
      <c r="T1074">
        <v>41</v>
      </c>
      <c r="U1074">
        <v>9</v>
      </c>
      <c r="V1074">
        <v>0</v>
      </c>
      <c r="W1074">
        <v>1656</v>
      </c>
      <c r="X1074">
        <v>628</v>
      </c>
      <c r="Y1074">
        <v>162</v>
      </c>
      <c r="Z1074">
        <v>160</v>
      </c>
      <c r="AA1074">
        <v>3</v>
      </c>
      <c r="AB1074">
        <v>1219</v>
      </c>
      <c r="AC1074">
        <v>412</v>
      </c>
      <c r="AD1074">
        <v>35</v>
      </c>
      <c r="AE1074">
        <v>206</v>
      </c>
      <c r="AF1074">
        <v>15</v>
      </c>
      <c r="AG1074">
        <v>319</v>
      </c>
      <c r="AH1074">
        <v>49</v>
      </c>
      <c r="AI1074">
        <v>12</v>
      </c>
      <c r="AJ1074">
        <v>46</v>
      </c>
      <c r="AK1074">
        <v>6</v>
      </c>
      <c r="AL1074">
        <v>68</v>
      </c>
      <c r="AM1074">
        <v>32</v>
      </c>
      <c r="AN1074">
        <v>6</v>
      </c>
      <c r="AO1074">
        <v>0</v>
      </c>
      <c r="AP1074">
        <v>0</v>
      </c>
      <c r="AQ1074">
        <v>0</v>
      </c>
      <c r="AR1074">
        <v>1</v>
      </c>
      <c r="AS1074">
        <v>0</v>
      </c>
      <c r="AT1074">
        <v>1</v>
      </c>
      <c r="AU1074">
        <v>0</v>
      </c>
      <c r="AV1074">
        <v>0</v>
      </c>
      <c r="AW1074">
        <v>0</v>
      </c>
      <c r="AX1074">
        <v>0</v>
      </c>
      <c r="AY1074">
        <v>0</v>
      </c>
      <c r="AZ1074">
        <v>0</v>
      </c>
      <c r="BA1074">
        <v>0</v>
      </c>
      <c r="BB1074">
        <v>0</v>
      </c>
      <c r="BC1074">
        <v>0</v>
      </c>
      <c r="BD1074">
        <v>0</v>
      </c>
      <c r="BE1074">
        <v>0</v>
      </c>
      <c r="BF1074">
        <v>0</v>
      </c>
      <c r="BG1074" s="20">
        <v>8</v>
      </c>
      <c r="BH1074" s="20">
        <v>2</v>
      </c>
      <c r="BI1074" s="20">
        <v>139</v>
      </c>
      <c r="BJ1074" s="20">
        <v>6</v>
      </c>
      <c r="BK1074" s="20">
        <v>380</v>
      </c>
      <c r="BL1074" s="20">
        <v>1267</v>
      </c>
      <c r="BM1074" s="20">
        <v>937</v>
      </c>
      <c r="BN1074" s="20">
        <v>238</v>
      </c>
      <c r="BO1074" s="20">
        <v>59</v>
      </c>
      <c r="BP1074" s="20"/>
      <c r="BQ1074" s="20"/>
      <c r="BR1074" s="20"/>
      <c r="BS1074" s="20"/>
      <c r="BT1074" s="20"/>
      <c r="BU1074" s="20"/>
      <c r="BV1074" s="20"/>
    </row>
    <row r="1075" spans="1:74" x14ac:dyDescent="0.25">
      <c r="A1075" s="20" t="s">
        <v>449</v>
      </c>
      <c r="B1075" s="20" t="s">
        <v>450</v>
      </c>
      <c r="C1075" s="20" t="s">
        <v>573</v>
      </c>
      <c r="D1075" s="1">
        <v>44542</v>
      </c>
      <c r="E1075">
        <v>175</v>
      </c>
      <c r="F1075">
        <v>9</v>
      </c>
      <c r="G1075">
        <v>3</v>
      </c>
      <c r="H1075">
        <v>2</v>
      </c>
      <c r="I1075">
        <v>2</v>
      </c>
      <c r="J1075">
        <v>104</v>
      </c>
      <c r="K1075">
        <v>18</v>
      </c>
      <c r="L1075">
        <v>12</v>
      </c>
      <c r="M1075">
        <v>3</v>
      </c>
      <c r="N1075">
        <v>6</v>
      </c>
      <c r="O1075">
        <v>2</v>
      </c>
      <c r="P1075">
        <v>0</v>
      </c>
      <c r="Q1075">
        <v>0</v>
      </c>
      <c r="R1075">
        <v>437</v>
      </c>
      <c r="S1075">
        <v>320</v>
      </c>
      <c r="T1075">
        <v>41</v>
      </c>
      <c r="U1075">
        <v>9</v>
      </c>
      <c r="V1075">
        <v>1</v>
      </c>
      <c r="W1075">
        <v>1664</v>
      </c>
      <c r="X1075">
        <v>687</v>
      </c>
      <c r="Y1075">
        <v>162</v>
      </c>
      <c r="Z1075">
        <v>160</v>
      </c>
      <c r="AA1075">
        <v>3</v>
      </c>
      <c r="AB1075">
        <v>1218</v>
      </c>
      <c r="AC1075">
        <v>521</v>
      </c>
      <c r="AD1075">
        <v>35</v>
      </c>
      <c r="AE1075">
        <v>201</v>
      </c>
      <c r="AF1075">
        <v>16</v>
      </c>
      <c r="AG1075">
        <v>318</v>
      </c>
      <c r="AH1075">
        <v>63</v>
      </c>
      <c r="AI1075">
        <v>12</v>
      </c>
      <c r="AJ1075">
        <v>46</v>
      </c>
      <c r="AK1075">
        <v>6</v>
      </c>
      <c r="AL1075">
        <v>68</v>
      </c>
      <c r="AM1075">
        <v>41</v>
      </c>
      <c r="AN1075">
        <v>6</v>
      </c>
      <c r="AO1075">
        <v>0</v>
      </c>
      <c r="AP1075">
        <v>0</v>
      </c>
      <c r="AQ1075">
        <v>0</v>
      </c>
      <c r="AR1075">
        <v>1</v>
      </c>
      <c r="AS1075">
        <v>0</v>
      </c>
      <c r="AT1075">
        <v>1</v>
      </c>
      <c r="AU1075">
        <v>0</v>
      </c>
      <c r="AV1075">
        <v>0</v>
      </c>
      <c r="AW1075">
        <v>0</v>
      </c>
      <c r="AX1075">
        <v>0</v>
      </c>
      <c r="AY1075">
        <v>0</v>
      </c>
      <c r="AZ1075">
        <v>0</v>
      </c>
      <c r="BA1075">
        <v>0</v>
      </c>
      <c r="BB1075">
        <v>0</v>
      </c>
      <c r="BC1075">
        <v>0</v>
      </c>
      <c r="BD1075">
        <v>0</v>
      </c>
      <c r="BE1075">
        <v>0</v>
      </c>
      <c r="BF1075">
        <v>0</v>
      </c>
      <c r="BG1075" s="20">
        <v>7</v>
      </c>
      <c r="BH1075" s="20">
        <v>2</v>
      </c>
      <c r="BI1075" s="20">
        <v>139</v>
      </c>
      <c r="BJ1075" s="20">
        <v>6</v>
      </c>
      <c r="BK1075" s="20">
        <v>380</v>
      </c>
      <c r="BL1075" s="20">
        <v>1275</v>
      </c>
      <c r="BM1075" s="20">
        <v>940</v>
      </c>
      <c r="BN1075" s="20">
        <v>237</v>
      </c>
      <c r="BO1075" s="20">
        <v>59</v>
      </c>
      <c r="BP1075" s="20"/>
      <c r="BQ1075" s="20"/>
      <c r="BR1075" s="20"/>
      <c r="BS1075" s="20"/>
      <c r="BT1075" s="20"/>
      <c r="BU1075" s="20"/>
      <c r="BV1075" s="20"/>
    </row>
    <row r="1076" spans="1:74" x14ac:dyDescent="0.25">
      <c r="A1076" s="20" t="s">
        <v>449</v>
      </c>
      <c r="B1076" s="20" t="s">
        <v>450</v>
      </c>
      <c r="C1076" s="20" t="s">
        <v>573</v>
      </c>
      <c r="D1076" s="1">
        <v>44549</v>
      </c>
      <c r="E1076">
        <v>176</v>
      </c>
      <c r="F1076">
        <v>9</v>
      </c>
      <c r="G1076">
        <v>4</v>
      </c>
      <c r="H1076">
        <v>2</v>
      </c>
      <c r="I1076">
        <v>2</v>
      </c>
      <c r="J1076">
        <v>107</v>
      </c>
      <c r="K1076">
        <v>17</v>
      </c>
      <c r="L1076">
        <v>12</v>
      </c>
      <c r="M1076">
        <v>4</v>
      </c>
      <c r="N1076">
        <v>6</v>
      </c>
      <c r="O1076">
        <v>2</v>
      </c>
      <c r="P1076">
        <v>0</v>
      </c>
      <c r="Q1076">
        <v>0</v>
      </c>
      <c r="R1076">
        <v>438</v>
      </c>
      <c r="S1076">
        <v>329</v>
      </c>
      <c r="T1076">
        <v>40</v>
      </c>
      <c r="U1076">
        <v>9</v>
      </c>
      <c r="V1076">
        <v>0</v>
      </c>
      <c r="W1076">
        <v>1669</v>
      </c>
      <c r="X1076">
        <v>761</v>
      </c>
      <c r="Y1076">
        <v>163</v>
      </c>
      <c r="Z1076">
        <v>159</v>
      </c>
      <c r="AA1076">
        <v>3</v>
      </c>
      <c r="AB1076">
        <v>1219</v>
      </c>
      <c r="AC1076">
        <v>600</v>
      </c>
      <c r="AD1076">
        <v>34</v>
      </c>
      <c r="AE1076">
        <v>197</v>
      </c>
      <c r="AF1076">
        <v>14</v>
      </c>
      <c r="AG1076">
        <v>322</v>
      </c>
      <c r="AH1076">
        <v>95</v>
      </c>
      <c r="AI1076">
        <v>12</v>
      </c>
      <c r="AJ1076">
        <v>46</v>
      </c>
      <c r="AK1076">
        <v>7</v>
      </c>
      <c r="AL1076">
        <v>68</v>
      </c>
      <c r="AM1076">
        <v>42</v>
      </c>
      <c r="AN1076">
        <v>6</v>
      </c>
      <c r="AO1076">
        <v>0</v>
      </c>
      <c r="AP1076">
        <v>0</v>
      </c>
      <c r="AQ1076">
        <v>0</v>
      </c>
      <c r="AR1076">
        <v>1</v>
      </c>
      <c r="AS1076">
        <v>0</v>
      </c>
      <c r="AT1076">
        <v>1</v>
      </c>
      <c r="AU1076">
        <v>0</v>
      </c>
      <c r="AV1076">
        <v>0</v>
      </c>
      <c r="AW1076">
        <v>0</v>
      </c>
      <c r="AX1076">
        <v>0</v>
      </c>
      <c r="AY1076">
        <v>0</v>
      </c>
      <c r="AZ1076">
        <v>0</v>
      </c>
      <c r="BA1076">
        <v>0</v>
      </c>
      <c r="BB1076">
        <v>0</v>
      </c>
      <c r="BC1076">
        <v>0</v>
      </c>
      <c r="BD1076">
        <v>0</v>
      </c>
      <c r="BE1076">
        <v>0</v>
      </c>
      <c r="BF1076">
        <v>0</v>
      </c>
      <c r="BG1076" s="20">
        <v>7</v>
      </c>
      <c r="BH1076" s="20">
        <v>2</v>
      </c>
      <c r="BI1076" s="20">
        <v>139</v>
      </c>
      <c r="BJ1076" s="20">
        <v>6</v>
      </c>
      <c r="BK1076" s="20">
        <v>382</v>
      </c>
      <c r="BL1076" s="20">
        <v>1277</v>
      </c>
      <c r="BM1076" s="20">
        <v>946</v>
      </c>
      <c r="BN1076" s="20">
        <v>241</v>
      </c>
      <c r="BO1076" s="20">
        <v>60</v>
      </c>
      <c r="BP1076" s="20">
        <v>7723</v>
      </c>
      <c r="BQ1076" s="20">
        <v>1834</v>
      </c>
      <c r="BR1076" s="20">
        <v>0</v>
      </c>
      <c r="BS1076" s="20">
        <v>99</v>
      </c>
      <c r="BT1076" s="20">
        <v>2143</v>
      </c>
      <c r="BU1076" s="20">
        <v>288</v>
      </c>
      <c r="BV1076" s="20">
        <v>4894</v>
      </c>
    </row>
    <row r="1077" spans="1:74" x14ac:dyDescent="0.25">
      <c r="A1077" s="20" t="s">
        <v>449</v>
      </c>
      <c r="B1077" s="20" t="s">
        <v>450</v>
      </c>
      <c r="C1077" s="20" t="s">
        <v>573</v>
      </c>
      <c r="D1077" s="1">
        <v>44558</v>
      </c>
      <c r="E1077">
        <v>175</v>
      </c>
      <c r="F1077">
        <v>9</v>
      </c>
      <c r="G1077">
        <v>5</v>
      </c>
      <c r="H1077">
        <v>2</v>
      </c>
      <c r="I1077">
        <v>2</v>
      </c>
      <c r="J1077">
        <v>109</v>
      </c>
      <c r="K1077">
        <v>16</v>
      </c>
      <c r="L1077">
        <v>11</v>
      </c>
      <c r="M1077">
        <v>4</v>
      </c>
      <c r="N1077">
        <v>6</v>
      </c>
      <c r="O1077">
        <v>2</v>
      </c>
      <c r="P1077">
        <v>0</v>
      </c>
      <c r="Q1077">
        <v>0</v>
      </c>
      <c r="R1077">
        <v>436</v>
      </c>
      <c r="S1077">
        <v>334</v>
      </c>
      <c r="T1077">
        <v>40</v>
      </c>
      <c r="U1077">
        <v>8</v>
      </c>
      <c r="V1077">
        <v>2</v>
      </c>
      <c r="W1077">
        <v>1673</v>
      </c>
      <c r="X1077">
        <v>845</v>
      </c>
      <c r="Y1077">
        <v>162</v>
      </c>
      <c r="Z1077">
        <v>162</v>
      </c>
      <c r="AA1077">
        <v>3</v>
      </c>
      <c r="AB1077">
        <v>1217</v>
      </c>
      <c r="AC1077">
        <v>650</v>
      </c>
      <c r="AD1077">
        <v>34</v>
      </c>
      <c r="AE1077">
        <v>197</v>
      </c>
      <c r="AF1077">
        <v>11</v>
      </c>
      <c r="AG1077">
        <v>324</v>
      </c>
      <c r="AH1077">
        <v>124</v>
      </c>
      <c r="AI1077">
        <v>12</v>
      </c>
      <c r="AJ1077">
        <v>46</v>
      </c>
      <c r="AK1077">
        <v>9</v>
      </c>
      <c r="AL1077">
        <v>69</v>
      </c>
      <c r="AM1077">
        <v>43</v>
      </c>
      <c r="AN1077">
        <v>6</v>
      </c>
      <c r="AO1077">
        <v>0</v>
      </c>
      <c r="AP1077">
        <v>0</v>
      </c>
      <c r="AQ1077">
        <v>0</v>
      </c>
      <c r="AR1077">
        <v>1</v>
      </c>
      <c r="AS1077">
        <v>0</v>
      </c>
      <c r="AT1077">
        <v>1</v>
      </c>
      <c r="AU1077">
        <v>0</v>
      </c>
      <c r="AV1077">
        <v>0</v>
      </c>
      <c r="AW1077">
        <v>0</v>
      </c>
      <c r="AX1077">
        <v>0</v>
      </c>
      <c r="AY1077">
        <v>0</v>
      </c>
      <c r="AZ1077">
        <v>0</v>
      </c>
      <c r="BA1077">
        <v>0</v>
      </c>
      <c r="BB1077">
        <v>0</v>
      </c>
      <c r="BC1077">
        <v>0</v>
      </c>
      <c r="BD1077">
        <v>0</v>
      </c>
      <c r="BE1077">
        <v>0</v>
      </c>
      <c r="BF1077">
        <v>0</v>
      </c>
      <c r="BG1077" s="20">
        <v>7</v>
      </c>
      <c r="BH1077" s="20">
        <v>2</v>
      </c>
      <c r="BI1077" s="20">
        <v>139</v>
      </c>
      <c r="BJ1077" s="20">
        <v>6</v>
      </c>
      <c r="BK1077" s="20">
        <v>379</v>
      </c>
      <c r="BL1077" s="20">
        <v>1282</v>
      </c>
      <c r="BM1077" s="20">
        <v>945</v>
      </c>
      <c r="BN1077" s="20">
        <v>242</v>
      </c>
      <c r="BO1077" s="20">
        <v>61</v>
      </c>
      <c r="BP1077" s="20">
        <v>7700</v>
      </c>
      <c r="BQ1077" s="20">
        <v>2457</v>
      </c>
      <c r="BR1077" s="20">
        <v>0</v>
      </c>
      <c r="BS1077" s="20">
        <v>97</v>
      </c>
      <c r="BT1077" s="20">
        <v>2117</v>
      </c>
      <c r="BU1077" s="20">
        <v>296</v>
      </c>
      <c r="BV1077" s="20">
        <v>4894</v>
      </c>
    </row>
    <row r="1078" spans="1:74" x14ac:dyDescent="0.25">
      <c r="A1078" s="20" t="s">
        <v>449</v>
      </c>
      <c r="B1078" s="20" t="s">
        <v>450</v>
      </c>
      <c r="C1078" s="20" t="s">
        <v>573</v>
      </c>
      <c r="D1078" s="1">
        <v>44564</v>
      </c>
      <c r="E1078">
        <v>175</v>
      </c>
      <c r="F1078">
        <v>9</v>
      </c>
      <c r="G1078">
        <v>5</v>
      </c>
      <c r="H1078">
        <v>2</v>
      </c>
      <c r="I1078">
        <v>2</v>
      </c>
      <c r="J1078">
        <v>110</v>
      </c>
      <c r="K1078">
        <v>16</v>
      </c>
      <c r="L1078">
        <v>11</v>
      </c>
      <c r="M1078">
        <v>4</v>
      </c>
      <c r="N1078">
        <v>6</v>
      </c>
      <c r="O1078">
        <v>2</v>
      </c>
      <c r="P1078">
        <v>0</v>
      </c>
      <c r="Q1078">
        <v>0</v>
      </c>
      <c r="R1078">
        <v>438</v>
      </c>
      <c r="S1078">
        <v>336</v>
      </c>
      <c r="T1078">
        <v>40</v>
      </c>
      <c r="U1078">
        <v>8</v>
      </c>
      <c r="V1078">
        <v>2</v>
      </c>
      <c r="W1078">
        <v>1671</v>
      </c>
      <c r="X1078">
        <v>858</v>
      </c>
      <c r="Y1078">
        <v>163</v>
      </c>
      <c r="Z1078">
        <v>160</v>
      </c>
      <c r="AA1078">
        <v>3</v>
      </c>
      <c r="AB1078">
        <v>1218</v>
      </c>
      <c r="AC1078">
        <v>673</v>
      </c>
      <c r="AD1078">
        <v>35</v>
      </c>
      <c r="AE1078">
        <v>198</v>
      </c>
      <c r="AF1078">
        <v>11</v>
      </c>
      <c r="AG1078">
        <v>325</v>
      </c>
      <c r="AH1078">
        <v>133</v>
      </c>
      <c r="AI1078">
        <v>12</v>
      </c>
      <c r="AJ1078">
        <v>46</v>
      </c>
      <c r="AK1078">
        <v>10</v>
      </c>
      <c r="AL1078">
        <v>69</v>
      </c>
      <c r="AM1078">
        <v>48</v>
      </c>
      <c r="AN1078">
        <v>6</v>
      </c>
      <c r="AO1078">
        <v>0</v>
      </c>
      <c r="AP1078">
        <v>0</v>
      </c>
      <c r="AQ1078">
        <v>0</v>
      </c>
      <c r="AR1078">
        <v>1</v>
      </c>
      <c r="AS1078">
        <v>0</v>
      </c>
      <c r="AT1078">
        <v>1</v>
      </c>
      <c r="AU1078">
        <v>0</v>
      </c>
      <c r="AV1078">
        <v>0</v>
      </c>
      <c r="AW1078">
        <v>0</v>
      </c>
      <c r="AX1078">
        <v>0</v>
      </c>
      <c r="AY1078">
        <v>0</v>
      </c>
      <c r="AZ1078">
        <v>0</v>
      </c>
      <c r="BA1078">
        <v>0</v>
      </c>
      <c r="BB1078">
        <v>0</v>
      </c>
      <c r="BC1078">
        <v>0</v>
      </c>
      <c r="BD1078">
        <v>0</v>
      </c>
      <c r="BE1078">
        <v>0</v>
      </c>
      <c r="BF1078">
        <v>0</v>
      </c>
      <c r="BG1078" s="20">
        <v>7</v>
      </c>
      <c r="BH1078" s="20">
        <v>2</v>
      </c>
      <c r="BI1078" s="20">
        <v>139</v>
      </c>
      <c r="BJ1078" s="20">
        <v>6</v>
      </c>
      <c r="BK1078" s="20">
        <v>382</v>
      </c>
      <c r="BL1078" s="20">
        <v>1281</v>
      </c>
      <c r="BM1078" s="20">
        <v>944</v>
      </c>
      <c r="BN1078" s="20">
        <v>243</v>
      </c>
      <c r="BO1078" s="20">
        <v>61</v>
      </c>
      <c r="BP1078" s="20">
        <v>7715</v>
      </c>
      <c r="BQ1078" s="20">
        <v>2623</v>
      </c>
      <c r="BR1078" s="20">
        <v>0</v>
      </c>
      <c r="BS1078" s="20">
        <v>97</v>
      </c>
      <c r="BT1078" s="20">
        <v>2114</v>
      </c>
      <c r="BU1078" s="20">
        <v>310</v>
      </c>
      <c r="BV1078" s="20">
        <v>4903</v>
      </c>
    </row>
    <row r="1079" spans="1:74" x14ac:dyDescent="0.25">
      <c r="A1079" s="20" t="s">
        <v>449</v>
      </c>
      <c r="B1079" s="20" t="s">
        <v>450</v>
      </c>
      <c r="C1079" s="20" t="s">
        <v>573</v>
      </c>
      <c r="D1079" s="1">
        <v>44570</v>
      </c>
      <c r="E1079">
        <v>174</v>
      </c>
      <c r="F1079">
        <v>9</v>
      </c>
      <c r="G1079">
        <v>5</v>
      </c>
      <c r="H1079">
        <v>2</v>
      </c>
      <c r="I1079">
        <v>2</v>
      </c>
      <c r="J1079">
        <v>113</v>
      </c>
      <c r="K1079">
        <v>16</v>
      </c>
      <c r="L1079">
        <v>11</v>
      </c>
      <c r="M1079">
        <v>3</v>
      </c>
      <c r="N1079">
        <v>6</v>
      </c>
      <c r="O1079">
        <v>2</v>
      </c>
      <c r="P1079">
        <v>0</v>
      </c>
      <c r="Q1079">
        <v>0</v>
      </c>
      <c r="R1079">
        <v>440</v>
      </c>
      <c r="S1079">
        <v>341</v>
      </c>
      <c r="T1079">
        <v>40</v>
      </c>
      <c r="U1079">
        <v>8</v>
      </c>
      <c r="V1079">
        <v>3</v>
      </c>
      <c r="W1079">
        <v>1673</v>
      </c>
      <c r="X1079">
        <v>900</v>
      </c>
      <c r="Y1079">
        <v>164</v>
      </c>
      <c r="Z1079">
        <v>153</v>
      </c>
      <c r="AA1079">
        <v>4</v>
      </c>
      <c r="AB1079">
        <v>1218</v>
      </c>
      <c r="AC1079">
        <v>704</v>
      </c>
      <c r="AD1079">
        <v>34</v>
      </c>
      <c r="AE1079">
        <v>196</v>
      </c>
      <c r="AF1079">
        <v>11</v>
      </c>
      <c r="AG1079">
        <v>326</v>
      </c>
      <c r="AH1079">
        <v>155</v>
      </c>
      <c r="AI1079">
        <v>12</v>
      </c>
      <c r="AJ1079">
        <v>46</v>
      </c>
      <c r="AK1079">
        <v>10</v>
      </c>
      <c r="AL1079">
        <v>69</v>
      </c>
      <c r="AM1079">
        <v>50</v>
      </c>
      <c r="AN1079">
        <v>4</v>
      </c>
      <c r="AO1079">
        <v>0</v>
      </c>
      <c r="AP1079">
        <v>0</v>
      </c>
      <c r="AQ1079">
        <v>0</v>
      </c>
      <c r="AR1079">
        <v>1</v>
      </c>
      <c r="AS1079">
        <v>0</v>
      </c>
      <c r="AT1079">
        <v>1</v>
      </c>
      <c r="AU1079">
        <v>0</v>
      </c>
      <c r="AV1079">
        <v>0</v>
      </c>
      <c r="AW1079">
        <v>0</v>
      </c>
      <c r="AX1079">
        <v>0</v>
      </c>
      <c r="AY1079">
        <v>0</v>
      </c>
      <c r="AZ1079">
        <v>0</v>
      </c>
      <c r="BA1079">
        <v>0</v>
      </c>
      <c r="BB1079">
        <v>0</v>
      </c>
      <c r="BC1079">
        <v>0</v>
      </c>
      <c r="BD1079">
        <v>0</v>
      </c>
      <c r="BE1079">
        <v>0</v>
      </c>
      <c r="BF1079">
        <v>0</v>
      </c>
      <c r="BG1079" s="20">
        <v>7</v>
      </c>
      <c r="BH1079" s="20">
        <v>2</v>
      </c>
      <c r="BI1079" s="20">
        <v>139</v>
      </c>
      <c r="BJ1079" s="20">
        <v>6</v>
      </c>
      <c r="BK1079" s="20">
        <v>384</v>
      </c>
      <c r="BL1079" s="20">
        <v>1287</v>
      </c>
      <c r="BM1079" s="20">
        <v>946</v>
      </c>
      <c r="BN1079" s="20">
        <v>246</v>
      </c>
      <c r="BO1079" s="20">
        <v>62</v>
      </c>
      <c r="BP1079" s="20">
        <v>7706</v>
      </c>
      <c r="BQ1079" s="20">
        <v>2904</v>
      </c>
      <c r="BR1079" s="20">
        <v>0</v>
      </c>
      <c r="BS1079" s="20">
        <v>94</v>
      </c>
      <c r="BT1079" s="20">
        <v>2091</v>
      </c>
      <c r="BU1079" s="20">
        <v>300</v>
      </c>
      <c r="BV1079" s="20">
        <v>4925</v>
      </c>
    </row>
    <row r="1080" spans="1:74" x14ac:dyDescent="0.25">
      <c r="A1080" s="20" t="s">
        <v>449</v>
      </c>
      <c r="B1080" s="20" t="s">
        <v>450</v>
      </c>
      <c r="C1080" s="20" t="s">
        <v>573</v>
      </c>
      <c r="D1080" s="1">
        <v>44577</v>
      </c>
      <c r="E1080">
        <v>175</v>
      </c>
      <c r="F1080">
        <v>10</v>
      </c>
      <c r="G1080">
        <v>6</v>
      </c>
      <c r="H1080">
        <v>2</v>
      </c>
      <c r="I1080">
        <v>2</v>
      </c>
      <c r="J1080">
        <v>113</v>
      </c>
      <c r="K1080">
        <v>15</v>
      </c>
      <c r="L1080">
        <v>11</v>
      </c>
      <c r="M1080">
        <v>3</v>
      </c>
      <c r="N1080">
        <v>6</v>
      </c>
      <c r="O1080">
        <v>2</v>
      </c>
      <c r="P1080">
        <v>0</v>
      </c>
      <c r="Q1080">
        <v>0</v>
      </c>
      <c r="R1080">
        <v>441</v>
      </c>
      <c r="S1080">
        <v>343</v>
      </c>
      <c r="T1080">
        <v>40</v>
      </c>
      <c r="U1080">
        <v>8</v>
      </c>
      <c r="V1080">
        <v>3</v>
      </c>
      <c r="W1080">
        <v>1678</v>
      </c>
      <c r="X1080">
        <v>921</v>
      </c>
      <c r="Y1080">
        <v>162</v>
      </c>
      <c r="Z1080">
        <v>151</v>
      </c>
      <c r="AA1080">
        <v>4</v>
      </c>
      <c r="AB1080">
        <v>1217</v>
      </c>
      <c r="AC1080">
        <v>724</v>
      </c>
      <c r="AD1080">
        <v>34</v>
      </c>
      <c r="AE1080">
        <v>196</v>
      </c>
      <c r="AF1080">
        <v>12</v>
      </c>
      <c r="AG1080">
        <v>326</v>
      </c>
      <c r="AH1080">
        <v>168</v>
      </c>
      <c r="AI1080">
        <v>13</v>
      </c>
      <c r="AJ1080">
        <v>45</v>
      </c>
      <c r="AK1080">
        <v>11</v>
      </c>
      <c r="AL1080">
        <v>69</v>
      </c>
      <c r="AM1080">
        <v>50</v>
      </c>
      <c r="AN1080">
        <v>4</v>
      </c>
      <c r="AO1080">
        <v>0</v>
      </c>
      <c r="AP1080">
        <v>0</v>
      </c>
      <c r="AQ1080">
        <v>0</v>
      </c>
      <c r="AR1080">
        <v>1</v>
      </c>
      <c r="AS1080">
        <v>0</v>
      </c>
      <c r="AT1080">
        <v>1</v>
      </c>
      <c r="AU1080">
        <v>0</v>
      </c>
      <c r="AV1080">
        <v>0</v>
      </c>
      <c r="AW1080">
        <v>0</v>
      </c>
      <c r="AX1080">
        <v>0</v>
      </c>
      <c r="AY1080">
        <v>0</v>
      </c>
      <c r="AZ1080">
        <v>0</v>
      </c>
      <c r="BA1080">
        <v>0</v>
      </c>
      <c r="BB1080">
        <v>0</v>
      </c>
      <c r="BC1080">
        <v>0</v>
      </c>
      <c r="BD1080">
        <v>0</v>
      </c>
      <c r="BE1080">
        <v>0</v>
      </c>
      <c r="BF1080">
        <v>0</v>
      </c>
      <c r="BG1080" s="20">
        <v>8</v>
      </c>
      <c r="BH1080" s="20">
        <v>2</v>
      </c>
      <c r="BI1080" s="20">
        <v>141</v>
      </c>
      <c r="BJ1080" s="20">
        <v>6</v>
      </c>
      <c r="BK1080" s="20">
        <v>385</v>
      </c>
      <c r="BL1080" s="20">
        <v>1293</v>
      </c>
      <c r="BM1080" s="20">
        <v>946</v>
      </c>
      <c r="BN1080" s="20">
        <v>246</v>
      </c>
      <c r="BO1080" s="20">
        <v>62</v>
      </c>
      <c r="BP1080" s="20">
        <v>7714</v>
      </c>
      <c r="BQ1080" s="20">
        <v>3098</v>
      </c>
      <c r="BR1080" s="20">
        <v>0</v>
      </c>
      <c r="BS1080" s="20">
        <v>96</v>
      </c>
      <c r="BT1080" s="20">
        <v>2076</v>
      </c>
      <c r="BU1080" s="20">
        <v>303</v>
      </c>
      <c r="BV1080" s="20">
        <v>4949</v>
      </c>
    </row>
    <row r="1081" spans="1:74" x14ac:dyDescent="0.25">
      <c r="A1081" s="20" t="s">
        <v>449</v>
      </c>
      <c r="B1081" s="20" t="s">
        <v>450</v>
      </c>
      <c r="C1081" s="20" t="s">
        <v>573</v>
      </c>
      <c r="D1081" s="1">
        <v>44584</v>
      </c>
      <c r="E1081">
        <v>175</v>
      </c>
      <c r="F1081">
        <v>10</v>
      </c>
      <c r="G1081">
        <v>6</v>
      </c>
      <c r="H1081">
        <v>2</v>
      </c>
      <c r="I1081">
        <v>2</v>
      </c>
      <c r="J1081">
        <v>115</v>
      </c>
      <c r="K1081">
        <v>15</v>
      </c>
      <c r="L1081">
        <v>11</v>
      </c>
      <c r="M1081">
        <v>3</v>
      </c>
      <c r="N1081">
        <v>6</v>
      </c>
      <c r="O1081">
        <v>2</v>
      </c>
      <c r="P1081">
        <v>0</v>
      </c>
      <c r="Q1081">
        <v>0</v>
      </c>
      <c r="R1081">
        <v>440</v>
      </c>
      <c r="S1081">
        <v>344</v>
      </c>
      <c r="T1081">
        <v>40</v>
      </c>
      <c r="U1081">
        <v>8</v>
      </c>
      <c r="V1081">
        <v>1</v>
      </c>
      <c r="W1081">
        <v>1675</v>
      </c>
      <c r="X1081">
        <v>935</v>
      </c>
      <c r="Y1081">
        <v>161</v>
      </c>
      <c r="Z1081">
        <v>150</v>
      </c>
      <c r="AA1081">
        <v>4</v>
      </c>
      <c r="AB1081">
        <v>1223</v>
      </c>
      <c r="AC1081">
        <v>735</v>
      </c>
      <c r="AD1081">
        <v>35</v>
      </c>
      <c r="AE1081">
        <v>196</v>
      </c>
      <c r="AF1081">
        <v>14</v>
      </c>
      <c r="AG1081">
        <v>326</v>
      </c>
      <c r="AH1081">
        <v>172</v>
      </c>
      <c r="AI1081">
        <v>12</v>
      </c>
      <c r="AJ1081">
        <v>46</v>
      </c>
      <c r="AK1081">
        <v>11</v>
      </c>
      <c r="AL1081">
        <v>70</v>
      </c>
      <c r="AM1081">
        <v>51</v>
      </c>
      <c r="AN1081">
        <v>4</v>
      </c>
      <c r="AO1081">
        <v>0</v>
      </c>
      <c r="AP1081">
        <v>0</v>
      </c>
      <c r="AQ1081">
        <v>0</v>
      </c>
      <c r="AR1081">
        <v>1</v>
      </c>
      <c r="AS1081">
        <v>0</v>
      </c>
      <c r="AT1081">
        <v>1</v>
      </c>
      <c r="AU1081">
        <v>0</v>
      </c>
      <c r="AV1081">
        <v>0</v>
      </c>
      <c r="AW1081">
        <v>0</v>
      </c>
      <c r="AX1081">
        <v>0</v>
      </c>
      <c r="AY1081">
        <v>0</v>
      </c>
      <c r="AZ1081">
        <v>0</v>
      </c>
      <c r="BA1081">
        <v>0</v>
      </c>
      <c r="BB1081">
        <v>0</v>
      </c>
      <c r="BC1081">
        <v>0</v>
      </c>
      <c r="BD1081">
        <v>0</v>
      </c>
      <c r="BE1081">
        <v>0</v>
      </c>
      <c r="BF1081">
        <v>0</v>
      </c>
      <c r="BG1081" s="20">
        <v>8</v>
      </c>
      <c r="BH1081" s="20">
        <v>2</v>
      </c>
      <c r="BI1081" s="20">
        <v>141</v>
      </c>
      <c r="BJ1081" s="20">
        <v>6</v>
      </c>
      <c r="BK1081" s="20">
        <v>386</v>
      </c>
      <c r="BL1081" s="20">
        <v>1292</v>
      </c>
      <c r="BM1081" s="20">
        <v>949</v>
      </c>
      <c r="BN1081" s="20">
        <v>245</v>
      </c>
      <c r="BO1081" s="20">
        <v>63</v>
      </c>
      <c r="BP1081" s="20">
        <v>7734</v>
      </c>
      <c r="BQ1081" s="20">
        <v>3191</v>
      </c>
      <c r="BR1081" s="20">
        <v>0</v>
      </c>
      <c r="BS1081" s="20">
        <v>95</v>
      </c>
      <c r="BT1081" s="20">
        <v>2073</v>
      </c>
      <c r="BU1081" s="20">
        <v>313</v>
      </c>
      <c r="BV1081" s="20">
        <v>4959</v>
      </c>
    </row>
    <row r="1082" spans="1:74" x14ac:dyDescent="0.25">
      <c r="A1082" s="20" t="s">
        <v>449</v>
      </c>
      <c r="B1082" s="20" t="s">
        <v>450</v>
      </c>
      <c r="C1082" s="20" t="s">
        <v>573</v>
      </c>
      <c r="D1082" s="1">
        <v>44591</v>
      </c>
      <c r="E1082">
        <v>175</v>
      </c>
      <c r="F1082">
        <v>9</v>
      </c>
      <c r="G1082">
        <v>5</v>
      </c>
      <c r="H1082">
        <v>2</v>
      </c>
      <c r="I1082">
        <v>2</v>
      </c>
      <c r="J1082">
        <v>116</v>
      </c>
      <c r="K1082">
        <v>15</v>
      </c>
      <c r="L1082">
        <v>11</v>
      </c>
      <c r="M1082">
        <v>4</v>
      </c>
      <c r="N1082">
        <v>6</v>
      </c>
      <c r="O1082">
        <v>2</v>
      </c>
      <c r="P1082">
        <v>0</v>
      </c>
      <c r="Q1082">
        <v>0</v>
      </c>
      <c r="R1082">
        <v>441</v>
      </c>
      <c r="S1082">
        <v>347</v>
      </c>
      <c r="T1082">
        <v>39</v>
      </c>
      <c r="U1082">
        <v>8</v>
      </c>
      <c r="V1082">
        <v>1</v>
      </c>
      <c r="W1082">
        <v>1675</v>
      </c>
      <c r="X1082">
        <v>950</v>
      </c>
      <c r="Y1082">
        <v>161</v>
      </c>
      <c r="Z1082">
        <v>149</v>
      </c>
      <c r="AA1082">
        <v>4</v>
      </c>
      <c r="AB1082">
        <v>1225</v>
      </c>
      <c r="AC1082">
        <v>745</v>
      </c>
      <c r="AD1082">
        <v>35</v>
      </c>
      <c r="AE1082">
        <v>195</v>
      </c>
      <c r="AF1082">
        <v>13</v>
      </c>
      <c r="AG1082">
        <v>326</v>
      </c>
      <c r="AH1082">
        <v>175</v>
      </c>
      <c r="AI1082">
        <v>12</v>
      </c>
      <c r="AJ1082">
        <v>47</v>
      </c>
      <c r="AK1082">
        <v>9</v>
      </c>
      <c r="AL1082">
        <v>70</v>
      </c>
      <c r="AM1082">
        <v>51</v>
      </c>
      <c r="AN1082">
        <v>4</v>
      </c>
      <c r="AO1082">
        <v>0</v>
      </c>
      <c r="AP1082">
        <v>0</v>
      </c>
      <c r="AQ1082">
        <v>0</v>
      </c>
      <c r="AR1082">
        <v>1</v>
      </c>
      <c r="AS1082">
        <v>0</v>
      </c>
      <c r="AT1082">
        <v>1</v>
      </c>
      <c r="AU1082">
        <v>0</v>
      </c>
      <c r="AV1082">
        <v>0</v>
      </c>
      <c r="AW1082">
        <v>0</v>
      </c>
      <c r="AX1082">
        <v>0</v>
      </c>
      <c r="AY1082">
        <v>0</v>
      </c>
      <c r="AZ1082">
        <v>0</v>
      </c>
      <c r="BA1082">
        <v>0</v>
      </c>
      <c r="BB1082">
        <v>0</v>
      </c>
      <c r="BC1082">
        <v>0</v>
      </c>
      <c r="BD1082">
        <v>0</v>
      </c>
      <c r="BE1082">
        <v>0</v>
      </c>
      <c r="BF1082">
        <v>0</v>
      </c>
      <c r="BG1082" s="20">
        <v>7</v>
      </c>
      <c r="BH1082" s="20">
        <v>2</v>
      </c>
      <c r="BI1082" s="20">
        <v>140</v>
      </c>
      <c r="BJ1082" s="20">
        <v>6</v>
      </c>
      <c r="BK1082" s="20">
        <v>388</v>
      </c>
      <c r="BL1082" s="20">
        <v>1298</v>
      </c>
      <c r="BM1082" s="20">
        <v>952</v>
      </c>
      <c r="BN1082" s="20">
        <v>245</v>
      </c>
      <c r="BO1082" s="20">
        <v>63</v>
      </c>
      <c r="BP1082" s="20">
        <v>7729</v>
      </c>
      <c r="BQ1082" s="20">
        <v>3268</v>
      </c>
      <c r="BR1082" s="20">
        <v>0</v>
      </c>
      <c r="BS1082" s="20">
        <v>97</v>
      </c>
      <c r="BT1082" s="20">
        <v>2059</v>
      </c>
      <c r="BU1082" s="20">
        <v>307</v>
      </c>
      <c r="BV1082" s="20">
        <v>4966</v>
      </c>
    </row>
    <row r="1083" spans="1:74" x14ac:dyDescent="0.25">
      <c r="A1083" s="20" t="s">
        <v>449</v>
      </c>
      <c r="B1083" s="20" t="s">
        <v>450</v>
      </c>
      <c r="C1083" s="20" t="s">
        <v>573</v>
      </c>
      <c r="D1083" s="1">
        <v>44599</v>
      </c>
      <c r="E1083">
        <v>175</v>
      </c>
      <c r="F1083">
        <v>9</v>
      </c>
      <c r="G1083">
        <v>5</v>
      </c>
      <c r="H1083">
        <v>2</v>
      </c>
      <c r="I1083">
        <v>2</v>
      </c>
      <c r="J1083">
        <v>117</v>
      </c>
      <c r="K1083">
        <v>15</v>
      </c>
      <c r="L1083">
        <v>11</v>
      </c>
      <c r="M1083">
        <v>4</v>
      </c>
      <c r="N1083">
        <v>6</v>
      </c>
      <c r="O1083">
        <v>2</v>
      </c>
      <c r="P1083">
        <v>0</v>
      </c>
      <c r="Q1083">
        <v>0</v>
      </c>
      <c r="R1083">
        <v>443</v>
      </c>
      <c r="S1083">
        <v>349</v>
      </c>
      <c r="T1083">
        <v>39</v>
      </c>
      <c r="U1083">
        <v>7</v>
      </c>
      <c r="V1083">
        <v>1</v>
      </c>
      <c r="W1083">
        <v>1671</v>
      </c>
      <c r="X1083">
        <v>957</v>
      </c>
      <c r="Y1083">
        <v>161</v>
      </c>
      <c r="Z1083">
        <v>148</v>
      </c>
      <c r="AA1083">
        <v>5</v>
      </c>
      <c r="AB1083">
        <v>1226</v>
      </c>
      <c r="AC1083">
        <v>747</v>
      </c>
      <c r="AD1083">
        <v>35</v>
      </c>
      <c r="AE1083">
        <v>194</v>
      </c>
      <c r="AF1083">
        <v>14</v>
      </c>
      <c r="AG1083">
        <v>329</v>
      </c>
      <c r="AH1083">
        <v>179</v>
      </c>
      <c r="AI1083">
        <v>12</v>
      </c>
      <c r="AJ1083">
        <v>46</v>
      </c>
      <c r="AK1083">
        <v>10</v>
      </c>
      <c r="AL1083">
        <v>71</v>
      </c>
      <c r="AM1083">
        <v>52</v>
      </c>
      <c r="AN1083">
        <v>4</v>
      </c>
      <c r="AO1083">
        <v>0</v>
      </c>
      <c r="AP1083">
        <v>0</v>
      </c>
      <c r="AQ1083">
        <v>0</v>
      </c>
      <c r="AR1083">
        <v>1</v>
      </c>
      <c r="AS1083">
        <v>0</v>
      </c>
      <c r="AT1083">
        <v>1</v>
      </c>
      <c r="AU1083">
        <v>0</v>
      </c>
      <c r="AV1083">
        <v>0</v>
      </c>
      <c r="AW1083">
        <v>0</v>
      </c>
      <c r="AX1083">
        <v>0</v>
      </c>
      <c r="AY1083">
        <v>0</v>
      </c>
      <c r="AZ1083">
        <v>0</v>
      </c>
      <c r="BA1083">
        <v>0</v>
      </c>
      <c r="BB1083">
        <v>0</v>
      </c>
      <c r="BC1083">
        <v>0</v>
      </c>
      <c r="BD1083">
        <v>0</v>
      </c>
      <c r="BE1083">
        <v>0</v>
      </c>
      <c r="BF1083">
        <v>0</v>
      </c>
      <c r="BG1083" s="20">
        <v>7</v>
      </c>
      <c r="BH1083" s="20">
        <v>2</v>
      </c>
      <c r="BI1083" s="20">
        <v>140</v>
      </c>
      <c r="BJ1083" s="20">
        <v>6</v>
      </c>
      <c r="BK1083" s="20">
        <v>390</v>
      </c>
      <c r="BL1083" s="20">
        <v>1296</v>
      </c>
      <c r="BM1083" s="20">
        <v>953</v>
      </c>
      <c r="BN1083" s="20">
        <v>248</v>
      </c>
      <c r="BO1083" s="20">
        <v>64</v>
      </c>
      <c r="BP1083" s="20">
        <v>7738</v>
      </c>
      <c r="BQ1083" s="20">
        <v>3308</v>
      </c>
      <c r="BR1083" s="20">
        <v>0</v>
      </c>
      <c r="BS1083" s="20">
        <v>99</v>
      </c>
      <c r="BT1083" s="20">
        <v>2049</v>
      </c>
      <c r="BU1083" s="20">
        <v>319</v>
      </c>
      <c r="BV1083" s="20">
        <v>4973</v>
      </c>
    </row>
    <row r="1084" spans="1:74" x14ac:dyDescent="0.25">
      <c r="A1084" s="20" t="s">
        <v>449</v>
      </c>
      <c r="B1084" s="20" t="s">
        <v>450</v>
      </c>
      <c r="C1084" s="20" t="s">
        <v>573</v>
      </c>
      <c r="D1084" s="1">
        <v>44606</v>
      </c>
      <c r="E1084">
        <v>175</v>
      </c>
      <c r="F1084">
        <v>9</v>
      </c>
      <c r="G1084">
        <v>5</v>
      </c>
      <c r="H1084">
        <v>2</v>
      </c>
      <c r="I1084">
        <v>2</v>
      </c>
      <c r="J1084">
        <v>117</v>
      </c>
      <c r="K1084">
        <v>15</v>
      </c>
      <c r="L1084">
        <v>11</v>
      </c>
      <c r="M1084">
        <v>4</v>
      </c>
      <c r="N1084">
        <v>5</v>
      </c>
      <c r="O1084">
        <v>2</v>
      </c>
      <c r="P1084">
        <v>0</v>
      </c>
      <c r="Q1084">
        <v>0</v>
      </c>
      <c r="R1084">
        <v>443</v>
      </c>
      <c r="S1084">
        <v>352</v>
      </c>
      <c r="T1084">
        <v>38</v>
      </c>
      <c r="U1084">
        <v>7</v>
      </c>
      <c r="V1084">
        <v>1</v>
      </c>
      <c r="W1084">
        <v>1675</v>
      </c>
      <c r="X1084">
        <v>962</v>
      </c>
      <c r="Y1084">
        <v>161</v>
      </c>
      <c r="Z1084">
        <v>147</v>
      </c>
      <c r="AA1084">
        <v>6</v>
      </c>
      <c r="AB1084">
        <v>1227</v>
      </c>
      <c r="AC1084">
        <v>755</v>
      </c>
      <c r="AD1084">
        <v>34</v>
      </c>
      <c r="AE1084">
        <v>195</v>
      </c>
      <c r="AF1084">
        <v>14</v>
      </c>
      <c r="AG1084">
        <v>330</v>
      </c>
      <c r="AH1084">
        <v>181</v>
      </c>
      <c r="AI1084">
        <v>12</v>
      </c>
      <c r="AJ1084">
        <v>45</v>
      </c>
      <c r="AK1084">
        <v>11</v>
      </c>
      <c r="AL1084">
        <v>71</v>
      </c>
      <c r="AM1084">
        <v>53</v>
      </c>
      <c r="AN1084">
        <v>4</v>
      </c>
      <c r="AO1084">
        <v>0</v>
      </c>
      <c r="AP1084">
        <v>0</v>
      </c>
      <c r="AQ1084">
        <v>0</v>
      </c>
      <c r="AR1084">
        <v>1</v>
      </c>
      <c r="AS1084">
        <v>0</v>
      </c>
      <c r="AT1084">
        <v>1</v>
      </c>
      <c r="AU1084">
        <v>0</v>
      </c>
      <c r="AV1084">
        <v>0</v>
      </c>
      <c r="AW1084">
        <v>0</v>
      </c>
      <c r="AX1084">
        <v>0</v>
      </c>
      <c r="AY1084">
        <v>0</v>
      </c>
      <c r="AZ1084">
        <v>0</v>
      </c>
      <c r="BA1084">
        <v>0</v>
      </c>
      <c r="BB1084">
        <v>0</v>
      </c>
      <c r="BC1084">
        <v>0</v>
      </c>
      <c r="BD1084">
        <v>0</v>
      </c>
      <c r="BE1084">
        <v>0</v>
      </c>
      <c r="BF1084">
        <v>0</v>
      </c>
      <c r="BG1084" s="20">
        <v>7</v>
      </c>
      <c r="BH1084" s="20">
        <v>2</v>
      </c>
      <c r="BI1084" s="20">
        <v>140</v>
      </c>
      <c r="BJ1084" s="20">
        <v>5</v>
      </c>
      <c r="BK1084" s="20">
        <v>392</v>
      </c>
      <c r="BL1084" s="20">
        <v>1304</v>
      </c>
      <c r="BM1084" s="20">
        <v>955</v>
      </c>
      <c r="BN1084" s="20">
        <v>248</v>
      </c>
      <c r="BO1084" s="20">
        <v>64</v>
      </c>
      <c r="BP1084" s="20">
        <v>7745</v>
      </c>
      <c r="BQ1084" s="20">
        <v>3371</v>
      </c>
      <c r="BR1084" s="20">
        <v>0</v>
      </c>
      <c r="BS1084" s="20">
        <v>98</v>
      </c>
      <c r="BT1084" s="20">
        <v>2043</v>
      </c>
      <c r="BU1084" s="20">
        <v>317</v>
      </c>
      <c r="BV1084" s="20">
        <v>4996</v>
      </c>
    </row>
    <row r="1085" spans="1:74" x14ac:dyDescent="0.25">
      <c r="A1085" s="20" t="s">
        <v>449</v>
      </c>
      <c r="B1085" s="20" t="s">
        <v>552</v>
      </c>
      <c r="C1085" s="20" t="s">
        <v>574</v>
      </c>
      <c r="D1085" s="1">
        <v>44493</v>
      </c>
      <c r="E1085">
        <v>103</v>
      </c>
      <c r="F1085">
        <v>2</v>
      </c>
      <c r="G1085">
        <v>1</v>
      </c>
      <c r="H1085">
        <v>0</v>
      </c>
      <c r="I1085">
        <v>0</v>
      </c>
      <c r="J1085">
        <v>24</v>
      </c>
      <c r="K1085">
        <v>8</v>
      </c>
      <c r="L1085">
        <v>21</v>
      </c>
      <c r="M1085">
        <v>1</v>
      </c>
      <c r="N1085">
        <v>1</v>
      </c>
      <c r="O1085">
        <v>0</v>
      </c>
      <c r="P1085">
        <v>0</v>
      </c>
      <c r="Q1085">
        <v>0</v>
      </c>
      <c r="R1085">
        <v>184</v>
      </c>
      <c r="S1085">
        <v>0</v>
      </c>
      <c r="T1085">
        <v>65</v>
      </c>
      <c r="U1085">
        <v>10</v>
      </c>
      <c r="V1085">
        <v>1</v>
      </c>
      <c r="W1085">
        <v>755</v>
      </c>
      <c r="X1085">
        <v>0</v>
      </c>
      <c r="Y1085">
        <v>30</v>
      </c>
      <c r="Z1085">
        <v>132</v>
      </c>
      <c r="AA1085">
        <v>2</v>
      </c>
      <c r="AB1085">
        <v>592</v>
      </c>
      <c r="AC1085">
        <v>26</v>
      </c>
      <c r="AD1085">
        <v>8</v>
      </c>
      <c r="AE1085">
        <v>152</v>
      </c>
      <c r="AF1085">
        <v>1</v>
      </c>
      <c r="AG1085">
        <v>140</v>
      </c>
      <c r="AH1085">
        <v>0</v>
      </c>
      <c r="AI1085">
        <v>1</v>
      </c>
      <c r="AJ1085">
        <v>31</v>
      </c>
      <c r="AK1085">
        <v>3</v>
      </c>
      <c r="AL1085">
        <v>40</v>
      </c>
      <c r="AM1085">
        <v>0</v>
      </c>
      <c r="AN1085">
        <v>7</v>
      </c>
      <c r="AO1085">
        <v>3</v>
      </c>
      <c r="AP1085">
        <v>0</v>
      </c>
      <c r="AQ1085">
        <v>0</v>
      </c>
      <c r="AR1085">
        <v>0</v>
      </c>
      <c r="AS1085">
        <v>0</v>
      </c>
      <c r="AT1085">
        <v>0</v>
      </c>
      <c r="AU1085">
        <v>0</v>
      </c>
      <c r="AV1085">
        <v>0</v>
      </c>
      <c r="AW1085">
        <v>0</v>
      </c>
      <c r="AX1085">
        <v>0</v>
      </c>
      <c r="AY1085">
        <v>0</v>
      </c>
      <c r="AZ1085">
        <v>0</v>
      </c>
      <c r="BA1085">
        <v>0</v>
      </c>
      <c r="BB1085">
        <v>6</v>
      </c>
      <c r="BC1085">
        <v>80</v>
      </c>
      <c r="BD1085">
        <v>0</v>
      </c>
      <c r="BE1085">
        <v>3</v>
      </c>
      <c r="BF1085">
        <v>3</v>
      </c>
      <c r="BG1085" s="20"/>
      <c r="BH1085" s="20"/>
      <c r="BI1085" s="20"/>
      <c r="BJ1085" s="20"/>
      <c r="BK1085" s="20"/>
      <c r="BL1085" s="20"/>
      <c r="BM1085" s="20"/>
      <c r="BN1085" s="20"/>
      <c r="BO1085" s="20"/>
      <c r="BP1085" s="20"/>
      <c r="BQ1085" s="20"/>
      <c r="BR1085" s="20"/>
      <c r="BS1085" s="20"/>
      <c r="BT1085" s="20"/>
      <c r="BU1085" s="20"/>
      <c r="BV1085" s="20"/>
    </row>
    <row r="1086" spans="1:74" x14ac:dyDescent="0.25">
      <c r="A1086" s="20" t="s">
        <v>449</v>
      </c>
      <c r="B1086" s="20" t="s">
        <v>552</v>
      </c>
      <c r="C1086" s="20" t="s">
        <v>574</v>
      </c>
      <c r="D1086" s="1">
        <v>44500</v>
      </c>
      <c r="E1086">
        <v>103</v>
      </c>
      <c r="F1086">
        <v>2</v>
      </c>
      <c r="G1086">
        <v>1</v>
      </c>
      <c r="H1086">
        <v>0</v>
      </c>
      <c r="I1086">
        <v>0</v>
      </c>
      <c r="J1086">
        <v>30</v>
      </c>
      <c r="K1086">
        <v>8</v>
      </c>
      <c r="L1086">
        <v>21</v>
      </c>
      <c r="M1086">
        <v>1</v>
      </c>
      <c r="N1086">
        <v>1</v>
      </c>
      <c r="O1086">
        <v>0</v>
      </c>
      <c r="P1086">
        <v>0</v>
      </c>
      <c r="Q1086">
        <v>0</v>
      </c>
      <c r="R1086">
        <v>186</v>
      </c>
      <c r="S1086">
        <v>0</v>
      </c>
      <c r="T1086">
        <v>85</v>
      </c>
      <c r="U1086">
        <v>10</v>
      </c>
      <c r="V1086">
        <v>1</v>
      </c>
      <c r="W1086">
        <v>755</v>
      </c>
      <c r="X1086">
        <v>0</v>
      </c>
      <c r="Y1086">
        <v>50</v>
      </c>
      <c r="Z1086">
        <v>131</v>
      </c>
      <c r="AA1086">
        <v>4</v>
      </c>
      <c r="AB1086">
        <v>593</v>
      </c>
      <c r="AC1086">
        <v>35</v>
      </c>
      <c r="AD1086">
        <v>8</v>
      </c>
      <c r="AE1086">
        <v>149</v>
      </c>
      <c r="AF1086">
        <v>1</v>
      </c>
      <c r="AG1086">
        <v>140</v>
      </c>
      <c r="AH1086">
        <v>0</v>
      </c>
      <c r="AI1086">
        <v>1</v>
      </c>
      <c r="AJ1086">
        <v>30</v>
      </c>
      <c r="AK1086">
        <v>3</v>
      </c>
      <c r="AL1086">
        <v>40</v>
      </c>
      <c r="AM1086">
        <v>0</v>
      </c>
      <c r="AN1086">
        <v>9</v>
      </c>
      <c r="AO1086">
        <v>3</v>
      </c>
      <c r="AP1086">
        <v>0</v>
      </c>
      <c r="AQ1086">
        <v>0</v>
      </c>
      <c r="AR1086">
        <v>0</v>
      </c>
      <c r="AS1086">
        <v>0</v>
      </c>
      <c r="AT1086">
        <v>0</v>
      </c>
      <c r="AU1086">
        <v>0</v>
      </c>
      <c r="AV1086">
        <v>0</v>
      </c>
      <c r="AW1086">
        <v>0</v>
      </c>
      <c r="AX1086">
        <v>0</v>
      </c>
      <c r="AY1086">
        <v>0</v>
      </c>
      <c r="AZ1086">
        <v>0</v>
      </c>
      <c r="BA1086">
        <v>0</v>
      </c>
      <c r="BB1086">
        <v>6</v>
      </c>
      <c r="BC1086">
        <v>80</v>
      </c>
      <c r="BD1086">
        <v>0</v>
      </c>
      <c r="BE1086">
        <v>3</v>
      </c>
      <c r="BF1086">
        <v>3</v>
      </c>
      <c r="BG1086" s="20"/>
      <c r="BH1086" s="20"/>
      <c r="BI1086" s="20"/>
      <c r="BJ1086" s="20"/>
      <c r="BK1086" s="20"/>
      <c r="BL1086" s="20"/>
      <c r="BM1086" s="20"/>
      <c r="BN1086" s="20"/>
      <c r="BO1086" s="20"/>
      <c r="BP1086" s="20"/>
      <c r="BQ1086" s="20"/>
      <c r="BR1086" s="20"/>
      <c r="BS1086" s="20"/>
      <c r="BT1086" s="20"/>
      <c r="BU1086" s="20"/>
      <c r="BV1086" s="20"/>
    </row>
    <row r="1087" spans="1:74" x14ac:dyDescent="0.25">
      <c r="A1087" s="20" t="s">
        <v>449</v>
      </c>
      <c r="B1087" s="20" t="s">
        <v>552</v>
      </c>
      <c r="C1087" s="20" t="s">
        <v>574</v>
      </c>
      <c r="D1087" s="1">
        <v>44507</v>
      </c>
      <c r="E1087">
        <v>103</v>
      </c>
      <c r="F1087">
        <v>2</v>
      </c>
      <c r="G1087">
        <v>1</v>
      </c>
      <c r="H1087">
        <v>0</v>
      </c>
      <c r="I1087">
        <v>0</v>
      </c>
      <c r="J1087">
        <v>34</v>
      </c>
      <c r="K1087">
        <v>8</v>
      </c>
      <c r="L1087">
        <v>21</v>
      </c>
      <c r="M1087">
        <v>1</v>
      </c>
      <c r="N1087">
        <v>0</v>
      </c>
      <c r="O1087">
        <v>0</v>
      </c>
      <c r="P1087">
        <v>0</v>
      </c>
      <c r="Q1087">
        <v>0</v>
      </c>
      <c r="R1087">
        <v>186</v>
      </c>
      <c r="S1087">
        <v>105</v>
      </c>
      <c r="T1087">
        <v>6</v>
      </c>
      <c r="U1087">
        <v>10</v>
      </c>
      <c r="V1087">
        <v>0</v>
      </c>
      <c r="W1087">
        <v>756</v>
      </c>
      <c r="X1087">
        <v>86</v>
      </c>
      <c r="Y1087">
        <v>80</v>
      </c>
      <c r="Z1087">
        <v>131</v>
      </c>
      <c r="AA1087">
        <v>5</v>
      </c>
      <c r="AB1087">
        <v>595</v>
      </c>
      <c r="AC1087">
        <v>42</v>
      </c>
      <c r="AD1087">
        <v>8</v>
      </c>
      <c r="AE1087">
        <v>147</v>
      </c>
      <c r="AF1087">
        <v>1</v>
      </c>
      <c r="AG1087">
        <v>137</v>
      </c>
      <c r="AH1087">
        <v>1</v>
      </c>
      <c r="AI1087">
        <v>3</v>
      </c>
      <c r="AJ1087">
        <v>30</v>
      </c>
      <c r="AK1087">
        <v>2</v>
      </c>
      <c r="AL1087">
        <v>39</v>
      </c>
      <c r="AM1087">
        <v>9</v>
      </c>
      <c r="AN1087">
        <v>3</v>
      </c>
      <c r="AO1087">
        <v>3</v>
      </c>
      <c r="AP1087">
        <v>0</v>
      </c>
      <c r="AQ1087">
        <v>0</v>
      </c>
      <c r="AR1087">
        <v>0</v>
      </c>
      <c r="AS1087">
        <v>0</v>
      </c>
      <c r="AT1087">
        <v>0</v>
      </c>
      <c r="AU1087">
        <v>0</v>
      </c>
      <c r="AV1087">
        <v>0</v>
      </c>
      <c r="AW1087">
        <v>0</v>
      </c>
      <c r="AX1087">
        <v>0</v>
      </c>
      <c r="AY1087">
        <v>0</v>
      </c>
      <c r="AZ1087">
        <v>0</v>
      </c>
      <c r="BA1087">
        <v>0</v>
      </c>
      <c r="BB1087">
        <v>0</v>
      </c>
      <c r="BC1087">
        <v>0</v>
      </c>
      <c r="BD1087">
        <v>0</v>
      </c>
      <c r="BE1087">
        <v>0</v>
      </c>
      <c r="BF1087">
        <v>0</v>
      </c>
      <c r="BG1087" s="20">
        <v>1</v>
      </c>
      <c r="BH1087" s="20">
        <v>0</v>
      </c>
      <c r="BI1087" s="20">
        <v>69</v>
      </c>
      <c r="BJ1087" s="20">
        <v>0</v>
      </c>
      <c r="BK1087" s="20">
        <v>162</v>
      </c>
      <c r="BL1087" s="20">
        <v>508</v>
      </c>
      <c r="BM1087" s="20">
        <v>413</v>
      </c>
      <c r="BN1087" s="20">
        <v>93</v>
      </c>
      <c r="BO1087" s="20">
        <v>31</v>
      </c>
      <c r="BP1087" s="20"/>
      <c r="BQ1087" s="20"/>
      <c r="BR1087" s="20"/>
      <c r="BS1087" s="20"/>
      <c r="BT1087" s="20"/>
      <c r="BU1087" s="20"/>
      <c r="BV1087" s="20"/>
    </row>
    <row r="1088" spans="1:74" x14ac:dyDescent="0.25">
      <c r="A1088" s="20" t="s">
        <v>449</v>
      </c>
      <c r="B1088" s="20" t="s">
        <v>552</v>
      </c>
      <c r="C1088" s="20" t="s">
        <v>574</v>
      </c>
      <c r="D1088" s="1">
        <v>44514</v>
      </c>
      <c r="E1088">
        <v>103</v>
      </c>
      <c r="F1088">
        <v>2</v>
      </c>
      <c r="G1088">
        <v>1</v>
      </c>
      <c r="H1088">
        <v>0</v>
      </c>
      <c r="I1088">
        <v>0</v>
      </c>
      <c r="J1088">
        <v>35</v>
      </c>
      <c r="K1088">
        <v>9</v>
      </c>
      <c r="L1088">
        <v>21</v>
      </c>
      <c r="M1088">
        <v>1</v>
      </c>
      <c r="N1088">
        <v>0</v>
      </c>
      <c r="O1088">
        <v>0</v>
      </c>
      <c r="P1088">
        <v>0</v>
      </c>
      <c r="Q1088">
        <v>0</v>
      </c>
      <c r="R1088">
        <v>187</v>
      </c>
      <c r="S1088">
        <v>116</v>
      </c>
      <c r="T1088">
        <v>6</v>
      </c>
      <c r="U1088">
        <v>10</v>
      </c>
      <c r="V1088">
        <v>1</v>
      </c>
      <c r="W1088">
        <v>759</v>
      </c>
      <c r="X1088">
        <v>134</v>
      </c>
      <c r="Y1088">
        <v>80</v>
      </c>
      <c r="Z1088">
        <v>129</v>
      </c>
      <c r="AA1088">
        <v>5</v>
      </c>
      <c r="AB1088">
        <v>598</v>
      </c>
      <c r="AC1088">
        <v>52</v>
      </c>
      <c r="AD1088">
        <v>8</v>
      </c>
      <c r="AE1088">
        <v>144</v>
      </c>
      <c r="AF1088">
        <v>1</v>
      </c>
      <c r="AG1088">
        <v>136</v>
      </c>
      <c r="AH1088">
        <v>3</v>
      </c>
      <c r="AI1088">
        <v>3</v>
      </c>
      <c r="AJ1088">
        <v>31</v>
      </c>
      <c r="AK1088">
        <v>1</v>
      </c>
      <c r="AL1088">
        <v>40</v>
      </c>
      <c r="AM1088">
        <v>10</v>
      </c>
      <c r="AN1088">
        <v>3</v>
      </c>
      <c r="AO1088">
        <v>3</v>
      </c>
      <c r="AP1088">
        <v>0</v>
      </c>
      <c r="AQ1088">
        <v>0</v>
      </c>
      <c r="AR1088">
        <v>0</v>
      </c>
      <c r="AS1088">
        <v>0</v>
      </c>
      <c r="AT1088">
        <v>0</v>
      </c>
      <c r="AU1088">
        <v>0</v>
      </c>
      <c r="AV1088">
        <v>0</v>
      </c>
      <c r="AW1088">
        <v>0</v>
      </c>
      <c r="AX1088">
        <v>0</v>
      </c>
      <c r="AY1088">
        <v>0</v>
      </c>
      <c r="AZ1088">
        <v>0</v>
      </c>
      <c r="BA1088">
        <v>0</v>
      </c>
      <c r="BB1088">
        <v>0</v>
      </c>
      <c r="BC1088">
        <v>0</v>
      </c>
      <c r="BD1088">
        <v>0</v>
      </c>
      <c r="BE1088">
        <v>0</v>
      </c>
      <c r="BF1088">
        <v>0</v>
      </c>
      <c r="BG1088" s="20">
        <v>1</v>
      </c>
      <c r="BH1088" s="20">
        <v>0</v>
      </c>
      <c r="BI1088" s="20">
        <v>68</v>
      </c>
      <c r="BJ1088" s="20">
        <v>0</v>
      </c>
      <c r="BK1088" s="20">
        <v>162</v>
      </c>
      <c r="BL1088" s="20">
        <v>511</v>
      </c>
      <c r="BM1088" s="20">
        <v>416</v>
      </c>
      <c r="BN1088" s="20">
        <v>93</v>
      </c>
      <c r="BO1088" s="20">
        <v>32</v>
      </c>
      <c r="BP1088" s="20"/>
      <c r="BQ1088" s="20"/>
      <c r="BR1088" s="20"/>
      <c r="BS1088" s="20"/>
      <c r="BT1088" s="20"/>
      <c r="BU1088" s="20"/>
      <c r="BV1088" s="20"/>
    </row>
    <row r="1089" spans="1:74" x14ac:dyDescent="0.25">
      <c r="A1089" s="20" t="s">
        <v>449</v>
      </c>
      <c r="B1089" s="20" t="s">
        <v>552</v>
      </c>
      <c r="C1089" s="20" t="s">
        <v>574</v>
      </c>
      <c r="D1089" s="1">
        <v>44521</v>
      </c>
      <c r="E1089">
        <v>103</v>
      </c>
      <c r="F1089">
        <v>2</v>
      </c>
      <c r="G1089">
        <v>1</v>
      </c>
      <c r="H1089">
        <v>0</v>
      </c>
      <c r="I1089">
        <v>0</v>
      </c>
      <c r="J1089">
        <v>36</v>
      </c>
      <c r="K1089">
        <v>9</v>
      </c>
      <c r="L1089">
        <v>21</v>
      </c>
      <c r="M1089">
        <v>1</v>
      </c>
      <c r="N1089">
        <v>0</v>
      </c>
      <c r="O1089">
        <v>0</v>
      </c>
      <c r="P1089">
        <v>0</v>
      </c>
      <c r="Q1089">
        <v>0</v>
      </c>
      <c r="R1089">
        <v>187</v>
      </c>
      <c r="S1089">
        <v>119</v>
      </c>
      <c r="T1089">
        <v>6</v>
      </c>
      <c r="U1089">
        <v>10</v>
      </c>
      <c r="V1089">
        <v>1</v>
      </c>
      <c r="W1089">
        <v>764</v>
      </c>
      <c r="X1089">
        <v>163</v>
      </c>
      <c r="Y1089">
        <v>77</v>
      </c>
      <c r="Z1089">
        <v>130</v>
      </c>
      <c r="AA1089">
        <v>6</v>
      </c>
      <c r="AB1089">
        <v>597</v>
      </c>
      <c r="AC1089">
        <v>70</v>
      </c>
      <c r="AD1089">
        <v>8</v>
      </c>
      <c r="AE1089">
        <v>143</v>
      </c>
      <c r="AF1089">
        <v>1</v>
      </c>
      <c r="AG1089">
        <v>139</v>
      </c>
      <c r="AH1089">
        <v>6</v>
      </c>
      <c r="AI1089">
        <v>4</v>
      </c>
      <c r="AJ1089">
        <v>31</v>
      </c>
      <c r="AK1089">
        <v>2</v>
      </c>
      <c r="AL1089">
        <v>40</v>
      </c>
      <c r="AM1089">
        <v>10</v>
      </c>
      <c r="AN1089">
        <v>3</v>
      </c>
      <c r="AO1089">
        <v>3</v>
      </c>
      <c r="AP1089">
        <v>0</v>
      </c>
      <c r="AQ1089">
        <v>0</v>
      </c>
      <c r="AR1089">
        <v>0</v>
      </c>
      <c r="AS1089">
        <v>0</v>
      </c>
      <c r="AT1089">
        <v>0</v>
      </c>
      <c r="AU1089">
        <v>0</v>
      </c>
      <c r="AV1089">
        <v>0</v>
      </c>
      <c r="AW1089">
        <v>0</v>
      </c>
      <c r="AX1089">
        <v>0</v>
      </c>
      <c r="AY1089">
        <v>0</v>
      </c>
      <c r="AZ1089">
        <v>0</v>
      </c>
      <c r="BA1089">
        <v>0</v>
      </c>
      <c r="BB1089">
        <v>0</v>
      </c>
      <c r="BC1089">
        <v>0</v>
      </c>
      <c r="BD1089">
        <v>0</v>
      </c>
      <c r="BE1089">
        <v>0</v>
      </c>
      <c r="BF1089">
        <v>0</v>
      </c>
      <c r="BG1089" s="20">
        <v>1</v>
      </c>
      <c r="BH1089" s="20">
        <v>0</v>
      </c>
      <c r="BI1089" s="20">
        <v>69</v>
      </c>
      <c r="BJ1089" s="20">
        <v>0</v>
      </c>
      <c r="BK1089" s="20">
        <v>162</v>
      </c>
      <c r="BL1089" s="20">
        <v>516</v>
      </c>
      <c r="BM1089" s="20">
        <v>419</v>
      </c>
      <c r="BN1089" s="20">
        <v>94</v>
      </c>
      <c r="BO1089" s="20">
        <v>32</v>
      </c>
      <c r="BP1089" s="20"/>
      <c r="BQ1089" s="20"/>
      <c r="BR1089" s="20"/>
      <c r="BS1089" s="20"/>
      <c r="BT1089" s="20"/>
      <c r="BU1089" s="20"/>
      <c r="BV1089" s="20"/>
    </row>
    <row r="1090" spans="1:74" x14ac:dyDescent="0.25">
      <c r="A1090" s="20" t="s">
        <v>449</v>
      </c>
      <c r="B1090" s="20" t="s">
        <v>552</v>
      </c>
      <c r="C1090" s="20" t="s">
        <v>574</v>
      </c>
      <c r="D1090" s="1">
        <v>44528</v>
      </c>
      <c r="E1090">
        <v>103</v>
      </c>
      <c r="F1090">
        <v>2</v>
      </c>
      <c r="G1090">
        <v>1</v>
      </c>
      <c r="H1090">
        <v>0</v>
      </c>
      <c r="I1090">
        <v>0</v>
      </c>
      <c r="J1090">
        <v>39</v>
      </c>
      <c r="K1090">
        <v>9</v>
      </c>
      <c r="L1090">
        <v>21</v>
      </c>
      <c r="M1090">
        <v>1</v>
      </c>
      <c r="N1090">
        <v>0</v>
      </c>
      <c r="O1090">
        <v>0</v>
      </c>
      <c r="P1090">
        <v>0</v>
      </c>
      <c r="Q1090">
        <v>0</v>
      </c>
      <c r="R1090">
        <v>188</v>
      </c>
      <c r="S1090">
        <v>124</v>
      </c>
      <c r="T1090">
        <v>6</v>
      </c>
      <c r="U1090">
        <v>11</v>
      </c>
      <c r="V1090">
        <v>1</v>
      </c>
      <c r="W1090">
        <v>761</v>
      </c>
      <c r="X1090">
        <v>200</v>
      </c>
      <c r="Y1090">
        <v>76</v>
      </c>
      <c r="Z1090">
        <v>128</v>
      </c>
      <c r="AA1090">
        <v>6</v>
      </c>
      <c r="AB1090">
        <v>600</v>
      </c>
      <c r="AC1090">
        <v>105</v>
      </c>
      <c r="AD1090">
        <v>8</v>
      </c>
      <c r="AE1090">
        <v>141</v>
      </c>
      <c r="AF1090">
        <v>1</v>
      </c>
      <c r="AG1090">
        <v>140</v>
      </c>
      <c r="AH1090">
        <v>8</v>
      </c>
      <c r="AI1090">
        <v>4</v>
      </c>
      <c r="AJ1090">
        <v>31</v>
      </c>
      <c r="AK1090">
        <v>3</v>
      </c>
      <c r="AL1090">
        <v>40</v>
      </c>
      <c r="AM1090">
        <v>10</v>
      </c>
      <c r="AN1090">
        <v>3</v>
      </c>
      <c r="AO1090">
        <v>3</v>
      </c>
      <c r="AP1090">
        <v>0</v>
      </c>
      <c r="AQ1090">
        <v>0</v>
      </c>
      <c r="AR1090">
        <v>0</v>
      </c>
      <c r="AS1090">
        <v>0</v>
      </c>
      <c r="AT1090">
        <v>0</v>
      </c>
      <c r="AU1090">
        <v>0</v>
      </c>
      <c r="AV1090">
        <v>0</v>
      </c>
      <c r="AW1090">
        <v>0</v>
      </c>
      <c r="AX1090">
        <v>0</v>
      </c>
      <c r="AY1090">
        <v>0</v>
      </c>
      <c r="AZ1090">
        <v>0</v>
      </c>
      <c r="BA1090">
        <v>0</v>
      </c>
      <c r="BB1090">
        <v>0</v>
      </c>
      <c r="BC1090">
        <v>0</v>
      </c>
      <c r="BD1090">
        <v>0</v>
      </c>
      <c r="BE1090">
        <v>0</v>
      </c>
      <c r="BF1090">
        <v>0</v>
      </c>
      <c r="BG1090" s="20">
        <v>1</v>
      </c>
      <c r="BH1090" s="20">
        <v>0</v>
      </c>
      <c r="BI1090" s="20">
        <v>69</v>
      </c>
      <c r="BJ1090" s="20">
        <v>0</v>
      </c>
      <c r="BK1090" s="20">
        <v>163</v>
      </c>
      <c r="BL1090" s="20">
        <v>518</v>
      </c>
      <c r="BM1090" s="20">
        <v>423</v>
      </c>
      <c r="BN1090" s="20">
        <v>95</v>
      </c>
      <c r="BO1090" s="20">
        <v>32</v>
      </c>
      <c r="BP1090" s="20"/>
      <c r="BQ1090" s="20"/>
      <c r="BR1090" s="20"/>
      <c r="BS1090" s="20"/>
      <c r="BT1090" s="20"/>
      <c r="BU1090" s="20"/>
      <c r="BV1090" s="20"/>
    </row>
    <row r="1091" spans="1:74" x14ac:dyDescent="0.25">
      <c r="A1091" s="20" t="s">
        <v>449</v>
      </c>
      <c r="B1091" s="20" t="s">
        <v>552</v>
      </c>
      <c r="C1091" s="20" t="s">
        <v>574</v>
      </c>
      <c r="D1091" s="1">
        <v>44535</v>
      </c>
      <c r="E1091">
        <v>104</v>
      </c>
      <c r="F1091">
        <v>2</v>
      </c>
      <c r="G1091">
        <v>1</v>
      </c>
      <c r="H1091">
        <v>0</v>
      </c>
      <c r="I1091">
        <v>0</v>
      </c>
      <c r="J1091">
        <v>42</v>
      </c>
      <c r="K1091">
        <v>9</v>
      </c>
      <c r="L1091">
        <v>21</v>
      </c>
      <c r="M1091">
        <v>1</v>
      </c>
      <c r="N1091">
        <v>0</v>
      </c>
      <c r="O1091">
        <v>0</v>
      </c>
      <c r="P1091">
        <v>0</v>
      </c>
      <c r="Q1091">
        <v>0</v>
      </c>
      <c r="R1091">
        <v>187</v>
      </c>
      <c r="S1091">
        <v>131</v>
      </c>
      <c r="T1091">
        <v>6</v>
      </c>
      <c r="U1091">
        <v>10</v>
      </c>
      <c r="V1091">
        <v>0</v>
      </c>
      <c r="W1091">
        <v>769</v>
      </c>
      <c r="X1091">
        <v>233</v>
      </c>
      <c r="Y1091">
        <v>74</v>
      </c>
      <c r="Z1091">
        <v>130</v>
      </c>
      <c r="AA1091">
        <v>6</v>
      </c>
      <c r="AB1091">
        <v>604</v>
      </c>
      <c r="AC1091">
        <v>159</v>
      </c>
      <c r="AD1091">
        <v>8</v>
      </c>
      <c r="AE1091">
        <v>141</v>
      </c>
      <c r="AF1091">
        <v>2</v>
      </c>
      <c r="AG1091">
        <v>140</v>
      </c>
      <c r="AH1091">
        <v>10</v>
      </c>
      <c r="AI1091">
        <v>4</v>
      </c>
      <c r="AJ1091">
        <v>31</v>
      </c>
      <c r="AK1091">
        <v>0</v>
      </c>
      <c r="AL1091">
        <v>41</v>
      </c>
      <c r="AM1091">
        <v>18</v>
      </c>
      <c r="AN1091">
        <v>2</v>
      </c>
      <c r="AO1091">
        <v>3</v>
      </c>
      <c r="AP1091">
        <v>0</v>
      </c>
      <c r="AQ1091">
        <v>0</v>
      </c>
      <c r="AR1091">
        <v>0</v>
      </c>
      <c r="AS1091">
        <v>0</v>
      </c>
      <c r="AT1091">
        <v>0</v>
      </c>
      <c r="AU1091">
        <v>0</v>
      </c>
      <c r="AV1091">
        <v>0</v>
      </c>
      <c r="AW1091">
        <v>0</v>
      </c>
      <c r="AX1091">
        <v>0</v>
      </c>
      <c r="AY1091">
        <v>0</v>
      </c>
      <c r="AZ1091">
        <v>0</v>
      </c>
      <c r="BA1091">
        <v>0</v>
      </c>
      <c r="BB1091">
        <v>0</v>
      </c>
      <c r="BC1091">
        <v>0</v>
      </c>
      <c r="BD1091">
        <v>0</v>
      </c>
      <c r="BE1091">
        <v>0</v>
      </c>
      <c r="BF1091">
        <v>0</v>
      </c>
      <c r="BG1091" s="20">
        <v>1</v>
      </c>
      <c r="BH1091" s="20">
        <v>0</v>
      </c>
      <c r="BI1091" s="20">
        <v>70</v>
      </c>
      <c r="BJ1091" s="20">
        <v>0</v>
      </c>
      <c r="BK1091" s="20">
        <v>165</v>
      </c>
      <c r="BL1091" s="20">
        <v>527</v>
      </c>
      <c r="BM1091" s="20">
        <v>425</v>
      </c>
      <c r="BN1091" s="20">
        <v>95</v>
      </c>
      <c r="BO1091" s="20">
        <v>34</v>
      </c>
      <c r="BP1091" s="20"/>
      <c r="BQ1091" s="20"/>
      <c r="BR1091" s="20"/>
      <c r="BS1091" s="20"/>
      <c r="BT1091" s="20"/>
      <c r="BU1091" s="20"/>
      <c r="BV1091" s="20"/>
    </row>
    <row r="1092" spans="1:74" x14ac:dyDescent="0.25">
      <c r="A1092" s="20" t="s">
        <v>449</v>
      </c>
      <c r="B1092" s="20" t="s">
        <v>552</v>
      </c>
      <c r="C1092" s="20" t="s">
        <v>574</v>
      </c>
      <c r="D1092" s="1">
        <v>44542</v>
      </c>
      <c r="E1092">
        <v>105</v>
      </c>
      <c r="F1092">
        <v>2</v>
      </c>
      <c r="G1092">
        <v>1</v>
      </c>
      <c r="H1092">
        <v>0</v>
      </c>
      <c r="I1092">
        <v>0</v>
      </c>
      <c r="J1092">
        <v>44</v>
      </c>
      <c r="K1092">
        <v>8</v>
      </c>
      <c r="L1092">
        <v>21</v>
      </c>
      <c r="M1092">
        <v>2</v>
      </c>
      <c r="N1092">
        <v>0</v>
      </c>
      <c r="O1092">
        <v>0</v>
      </c>
      <c r="P1092">
        <v>0</v>
      </c>
      <c r="Q1092">
        <v>0</v>
      </c>
      <c r="R1092">
        <v>188</v>
      </c>
      <c r="S1092">
        <v>137</v>
      </c>
      <c r="T1092">
        <v>6</v>
      </c>
      <c r="U1092">
        <v>10</v>
      </c>
      <c r="V1092">
        <v>0</v>
      </c>
      <c r="W1092">
        <v>770</v>
      </c>
      <c r="X1092">
        <v>264</v>
      </c>
      <c r="Y1092">
        <v>74</v>
      </c>
      <c r="Z1092">
        <v>129</v>
      </c>
      <c r="AA1092">
        <v>6</v>
      </c>
      <c r="AB1092">
        <v>609</v>
      </c>
      <c r="AC1092">
        <v>211</v>
      </c>
      <c r="AD1092">
        <v>8</v>
      </c>
      <c r="AE1092">
        <v>142</v>
      </c>
      <c r="AF1092">
        <v>2</v>
      </c>
      <c r="AG1092">
        <v>145</v>
      </c>
      <c r="AH1092">
        <v>14</v>
      </c>
      <c r="AI1092">
        <v>4</v>
      </c>
      <c r="AJ1092">
        <v>30</v>
      </c>
      <c r="AK1092">
        <v>0</v>
      </c>
      <c r="AL1092">
        <v>41</v>
      </c>
      <c r="AM1092">
        <v>19</v>
      </c>
      <c r="AN1092">
        <v>2</v>
      </c>
      <c r="AO1092">
        <v>3</v>
      </c>
      <c r="AP1092">
        <v>0</v>
      </c>
      <c r="AQ1092">
        <v>0</v>
      </c>
      <c r="AR1092">
        <v>0</v>
      </c>
      <c r="AS1092">
        <v>0</v>
      </c>
      <c r="AT1092">
        <v>0</v>
      </c>
      <c r="AU1092">
        <v>0</v>
      </c>
      <c r="AV1092">
        <v>0</v>
      </c>
      <c r="AW1092">
        <v>0</v>
      </c>
      <c r="AX1092">
        <v>0</v>
      </c>
      <c r="AY1092">
        <v>0</v>
      </c>
      <c r="AZ1092">
        <v>0</v>
      </c>
      <c r="BA1092">
        <v>0</v>
      </c>
      <c r="BB1092">
        <v>0</v>
      </c>
      <c r="BC1092">
        <v>0</v>
      </c>
      <c r="BD1092">
        <v>0</v>
      </c>
      <c r="BE1092">
        <v>0</v>
      </c>
      <c r="BF1092">
        <v>0</v>
      </c>
      <c r="BG1092" s="20">
        <v>2</v>
      </c>
      <c r="BH1092" s="20">
        <v>0</v>
      </c>
      <c r="BI1092" s="20">
        <v>72</v>
      </c>
      <c r="BJ1092" s="20">
        <v>0</v>
      </c>
      <c r="BK1092" s="20">
        <v>166</v>
      </c>
      <c r="BL1092" s="20">
        <v>527</v>
      </c>
      <c r="BM1092" s="20">
        <v>429</v>
      </c>
      <c r="BN1092" s="20">
        <v>100</v>
      </c>
      <c r="BO1092" s="20">
        <v>35</v>
      </c>
      <c r="BP1092" s="20"/>
      <c r="BQ1092" s="20"/>
      <c r="BR1092" s="20"/>
      <c r="BS1092" s="20"/>
      <c r="BT1092" s="20"/>
      <c r="BU1092" s="20"/>
      <c r="BV1092" s="20"/>
    </row>
    <row r="1093" spans="1:74" x14ac:dyDescent="0.25">
      <c r="A1093" s="20" t="s">
        <v>449</v>
      </c>
      <c r="B1093" s="20" t="s">
        <v>552</v>
      </c>
      <c r="C1093" s="20" t="s">
        <v>574</v>
      </c>
      <c r="D1093" s="1">
        <v>44549</v>
      </c>
      <c r="E1093">
        <v>106</v>
      </c>
      <c r="F1093">
        <v>2</v>
      </c>
      <c r="G1093">
        <v>1</v>
      </c>
      <c r="H1093">
        <v>0</v>
      </c>
      <c r="I1093">
        <v>0</v>
      </c>
      <c r="J1093">
        <v>45</v>
      </c>
      <c r="K1093">
        <v>8</v>
      </c>
      <c r="L1093">
        <v>21</v>
      </c>
      <c r="M1093">
        <v>2</v>
      </c>
      <c r="N1093">
        <v>0</v>
      </c>
      <c r="O1093">
        <v>0</v>
      </c>
      <c r="P1093">
        <v>0</v>
      </c>
      <c r="Q1093">
        <v>0</v>
      </c>
      <c r="R1093">
        <v>189</v>
      </c>
      <c r="S1093">
        <v>140</v>
      </c>
      <c r="T1093">
        <v>6</v>
      </c>
      <c r="U1093">
        <v>10</v>
      </c>
      <c r="V1093">
        <v>1</v>
      </c>
      <c r="W1093">
        <v>776</v>
      </c>
      <c r="X1093">
        <v>297</v>
      </c>
      <c r="Y1093">
        <v>74</v>
      </c>
      <c r="Z1093">
        <v>127</v>
      </c>
      <c r="AA1093">
        <v>6</v>
      </c>
      <c r="AB1093">
        <v>615</v>
      </c>
      <c r="AC1093">
        <v>243</v>
      </c>
      <c r="AD1093">
        <v>8</v>
      </c>
      <c r="AE1093">
        <v>142</v>
      </c>
      <c r="AF1093">
        <v>4</v>
      </c>
      <c r="AG1093">
        <v>146</v>
      </c>
      <c r="AH1093">
        <v>29</v>
      </c>
      <c r="AI1093">
        <v>4</v>
      </c>
      <c r="AJ1093">
        <v>29</v>
      </c>
      <c r="AK1093">
        <v>0</v>
      </c>
      <c r="AL1093">
        <v>41</v>
      </c>
      <c r="AM1093">
        <v>27</v>
      </c>
      <c r="AN1093">
        <v>3</v>
      </c>
      <c r="AO1093">
        <v>2</v>
      </c>
      <c r="AP1093">
        <v>0</v>
      </c>
      <c r="AQ1093">
        <v>0</v>
      </c>
      <c r="AR1093">
        <v>0</v>
      </c>
      <c r="AS1093">
        <v>0</v>
      </c>
      <c r="AT1093">
        <v>0</v>
      </c>
      <c r="AU1093">
        <v>0</v>
      </c>
      <c r="AV1093">
        <v>0</v>
      </c>
      <c r="AW1093">
        <v>0</v>
      </c>
      <c r="AX1093">
        <v>0</v>
      </c>
      <c r="AY1093">
        <v>0</v>
      </c>
      <c r="AZ1093">
        <v>0</v>
      </c>
      <c r="BA1093">
        <v>0</v>
      </c>
      <c r="BB1093">
        <v>0</v>
      </c>
      <c r="BC1093">
        <v>0</v>
      </c>
      <c r="BD1093">
        <v>0</v>
      </c>
      <c r="BE1093">
        <v>0</v>
      </c>
      <c r="BF1093">
        <v>0</v>
      </c>
      <c r="BG1093" s="20">
        <v>2</v>
      </c>
      <c r="BH1093" s="20">
        <v>0</v>
      </c>
      <c r="BI1093" s="20">
        <v>73</v>
      </c>
      <c r="BJ1093" s="20">
        <v>0</v>
      </c>
      <c r="BK1093" s="20">
        <v>166</v>
      </c>
      <c r="BL1093" s="20">
        <v>534</v>
      </c>
      <c r="BM1093" s="20">
        <v>435</v>
      </c>
      <c r="BN1093" s="20">
        <v>102</v>
      </c>
      <c r="BO1093" s="20">
        <v>35</v>
      </c>
      <c r="BP1093" s="20">
        <v>5506</v>
      </c>
      <c r="BQ1093" s="20">
        <v>780</v>
      </c>
      <c r="BR1093" s="20">
        <v>0</v>
      </c>
      <c r="BS1093" s="20">
        <v>80</v>
      </c>
      <c r="BT1093" s="20">
        <v>2235</v>
      </c>
      <c r="BU1093" s="20">
        <v>137</v>
      </c>
      <c r="BV1093" s="20">
        <v>2787</v>
      </c>
    </row>
    <row r="1094" spans="1:74" x14ac:dyDescent="0.25">
      <c r="A1094" s="20" t="s">
        <v>449</v>
      </c>
      <c r="B1094" s="20" t="s">
        <v>552</v>
      </c>
      <c r="C1094" s="20" t="s">
        <v>574</v>
      </c>
      <c r="D1094" s="1">
        <v>44558</v>
      </c>
      <c r="E1094">
        <v>107</v>
      </c>
      <c r="F1094">
        <v>2</v>
      </c>
      <c r="G1094">
        <v>1</v>
      </c>
      <c r="H1094">
        <v>0</v>
      </c>
      <c r="I1094">
        <v>0</v>
      </c>
      <c r="J1094">
        <v>50</v>
      </c>
      <c r="K1094">
        <v>8</v>
      </c>
      <c r="L1094">
        <v>21</v>
      </c>
      <c r="M1094">
        <v>2</v>
      </c>
      <c r="N1094">
        <v>0</v>
      </c>
      <c r="O1094">
        <v>0</v>
      </c>
      <c r="P1094">
        <v>0</v>
      </c>
      <c r="Q1094">
        <v>0</v>
      </c>
      <c r="R1094">
        <v>191</v>
      </c>
      <c r="S1094">
        <v>145</v>
      </c>
      <c r="T1094">
        <v>6</v>
      </c>
      <c r="U1094">
        <v>10</v>
      </c>
      <c r="V1094">
        <v>0</v>
      </c>
      <c r="W1094">
        <v>787</v>
      </c>
      <c r="X1094">
        <v>340</v>
      </c>
      <c r="Y1094">
        <v>74</v>
      </c>
      <c r="Z1094">
        <v>128</v>
      </c>
      <c r="AA1094">
        <v>6</v>
      </c>
      <c r="AB1094">
        <v>620</v>
      </c>
      <c r="AC1094">
        <v>268</v>
      </c>
      <c r="AD1094">
        <v>8</v>
      </c>
      <c r="AE1094">
        <v>143</v>
      </c>
      <c r="AF1094">
        <v>3</v>
      </c>
      <c r="AG1094">
        <v>145</v>
      </c>
      <c r="AH1094">
        <v>49</v>
      </c>
      <c r="AI1094">
        <v>4</v>
      </c>
      <c r="AJ1094">
        <v>29</v>
      </c>
      <c r="AK1094">
        <v>0</v>
      </c>
      <c r="AL1094">
        <v>41</v>
      </c>
      <c r="AM1094">
        <v>32</v>
      </c>
      <c r="AN1094">
        <v>3</v>
      </c>
      <c r="AO1094">
        <v>2</v>
      </c>
      <c r="AP1094">
        <v>0</v>
      </c>
      <c r="AQ1094">
        <v>0</v>
      </c>
      <c r="AR1094">
        <v>0</v>
      </c>
      <c r="AS1094">
        <v>0</v>
      </c>
      <c r="AT1094">
        <v>0</v>
      </c>
      <c r="AU1094">
        <v>0</v>
      </c>
      <c r="AV1094">
        <v>0</v>
      </c>
      <c r="AW1094">
        <v>0</v>
      </c>
      <c r="AX1094">
        <v>0</v>
      </c>
      <c r="AY1094">
        <v>0</v>
      </c>
      <c r="AZ1094">
        <v>0</v>
      </c>
      <c r="BA1094">
        <v>0</v>
      </c>
      <c r="BB1094">
        <v>0</v>
      </c>
      <c r="BC1094">
        <v>0</v>
      </c>
      <c r="BD1094">
        <v>0</v>
      </c>
      <c r="BE1094">
        <v>0</v>
      </c>
      <c r="BF1094">
        <v>0</v>
      </c>
      <c r="BG1094" s="20">
        <v>2</v>
      </c>
      <c r="BH1094" s="20">
        <v>0</v>
      </c>
      <c r="BI1094" s="20">
        <v>74</v>
      </c>
      <c r="BJ1094" s="20">
        <v>0</v>
      </c>
      <c r="BK1094" s="20">
        <v>169</v>
      </c>
      <c r="BL1094" s="20">
        <v>546</v>
      </c>
      <c r="BM1094" s="20">
        <v>439</v>
      </c>
      <c r="BN1094" s="20">
        <v>102</v>
      </c>
      <c r="BO1094" s="20">
        <v>35</v>
      </c>
      <c r="BP1094" s="20">
        <v>5518</v>
      </c>
      <c r="BQ1094" s="20">
        <v>1159</v>
      </c>
      <c r="BR1094" s="20">
        <v>0</v>
      </c>
      <c r="BS1094" s="20">
        <v>82</v>
      </c>
      <c r="BT1094" s="20">
        <v>2218</v>
      </c>
      <c r="BU1094" s="20">
        <v>138</v>
      </c>
      <c r="BV1094" s="20">
        <v>2805</v>
      </c>
    </row>
    <row r="1095" spans="1:74" x14ac:dyDescent="0.25">
      <c r="A1095" s="20" t="s">
        <v>449</v>
      </c>
      <c r="B1095" s="20" t="s">
        <v>552</v>
      </c>
      <c r="C1095" s="20" t="s">
        <v>574</v>
      </c>
      <c r="D1095" s="1">
        <v>44564</v>
      </c>
      <c r="E1095">
        <v>106</v>
      </c>
      <c r="F1095">
        <v>2</v>
      </c>
      <c r="G1095">
        <v>1</v>
      </c>
      <c r="H1095">
        <v>0</v>
      </c>
      <c r="I1095">
        <v>0</v>
      </c>
      <c r="J1095">
        <v>50</v>
      </c>
      <c r="K1095">
        <v>8</v>
      </c>
      <c r="L1095">
        <v>21</v>
      </c>
      <c r="M1095">
        <v>2</v>
      </c>
      <c r="N1095">
        <v>0</v>
      </c>
      <c r="O1095">
        <v>0</v>
      </c>
      <c r="P1095">
        <v>0</v>
      </c>
      <c r="Q1095">
        <v>0</v>
      </c>
      <c r="R1095">
        <v>197</v>
      </c>
      <c r="S1095">
        <v>148</v>
      </c>
      <c r="T1095">
        <v>7</v>
      </c>
      <c r="U1095">
        <v>12</v>
      </c>
      <c r="V1095">
        <v>0</v>
      </c>
      <c r="W1095">
        <v>789</v>
      </c>
      <c r="X1095">
        <v>353</v>
      </c>
      <c r="Y1095">
        <v>74</v>
      </c>
      <c r="Z1095">
        <v>128</v>
      </c>
      <c r="AA1095">
        <v>7</v>
      </c>
      <c r="AB1095">
        <v>626</v>
      </c>
      <c r="AC1095">
        <v>289</v>
      </c>
      <c r="AD1095">
        <v>8</v>
      </c>
      <c r="AE1095">
        <v>142</v>
      </c>
      <c r="AF1095">
        <v>5</v>
      </c>
      <c r="AG1095">
        <v>147</v>
      </c>
      <c r="AH1095">
        <v>56</v>
      </c>
      <c r="AI1095">
        <v>4</v>
      </c>
      <c r="AJ1095">
        <v>30</v>
      </c>
      <c r="AK1095">
        <v>0</v>
      </c>
      <c r="AL1095">
        <v>41</v>
      </c>
      <c r="AM1095">
        <v>33</v>
      </c>
      <c r="AN1095">
        <v>3</v>
      </c>
      <c r="AO1095">
        <v>2</v>
      </c>
      <c r="AP1095">
        <v>0</v>
      </c>
      <c r="AQ1095">
        <v>0</v>
      </c>
      <c r="AR1095">
        <v>0</v>
      </c>
      <c r="AS1095">
        <v>0</v>
      </c>
      <c r="AT1095">
        <v>0</v>
      </c>
      <c r="AU1095">
        <v>0</v>
      </c>
      <c r="AV1095">
        <v>0</v>
      </c>
      <c r="AW1095">
        <v>0</v>
      </c>
      <c r="AX1095">
        <v>0</v>
      </c>
      <c r="AY1095">
        <v>0</v>
      </c>
      <c r="AZ1095">
        <v>0</v>
      </c>
      <c r="BA1095">
        <v>0</v>
      </c>
      <c r="BB1095">
        <v>0</v>
      </c>
      <c r="BC1095">
        <v>0</v>
      </c>
      <c r="BD1095">
        <v>0</v>
      </c>
      <c r="BE1095">
        <v>0</v>
      </c>
      <c r="BF1095">
        <v>0</v>
      </c>
      <c r="BG1095" s="20">
        <v>2</v>
      </c>
      <c r="BH1095" s="20">
        <v>0</v>
      </c>
      <c r="BI1095" s="20">
        <v>73</v>
      </c>
      <c r="BJ1095" s="20">
        <v>0</v>
      </c>
      <c r="BK1095" s="20">
        <v>172</v>
      </c>
      <c r="BL1095" s="20">
        <v>545</v>
      </c>
      <c r="BM1095" s="20">
        <v>443</v>
      </c>
      <c r="BN1095" s="20">
        <v>102</v>
      </c>
      <c r="BO1095" s="20">
        <v>35</v>
      </c>
      <c r="BP1095" s="20">
        <v>5542</v>
      </c>
      <c r="BQ1095" s="20">
        <v>1285</v>
      </c>
      <c r="BR1095" s="20">
        <v>0</v>
      </c>
      <c r="BS1095" s="20">
        <v>83</v>
      </c>
      <c r="BT1095" s="20">
        <v>2213</v>
      </c>
      <c r="BU1095" s="20">
        <v>142</v>
      </c>
      <c r="BV1095" s="20">
        <v>2824</v>
      </c>
    </row>
    <row r="1096" spans="1:74" x14ac:dyDescent="0.25">
      <c r="A1096" s="20" t="s">
        <v>449</v>
      </c>
      <c r="B1096" s="20" t="s">
        <v>552</v>
      </c>
      <c r="C1096" s="20" t="s">
        <v>574</v>
      </c>
      <c r="D1096" s="1">
        <v>44570</v>
      </c>
      <c r="E1096">
        <v>105</v>
      </c>
      <c r="F1096">
        <v>2</v>
      </c>
      <c r="G1096">
        <v>1</v>
      </c>
      <c r="H1096">
        <v>0</v>
      </c>
      <c r="I1096">
        <v>0</v>
      </c>
      <c r="J1096">
        <v>51</v>
      </c>
      <c r="K1096">
        <v>8</v>
      </c>
      <c r="L1096">
        <v>21</v>
      </c>
      <c r="M1096">
        <v>2</v>
      </c>
      <c r="N1096">
        <v>0</v>
      </c>
      <c r="O1096">
        <v>0</v>
      </c>
      <c r="P1096">
        <v>0</v>
      </c>
      <c r="Q1096">
        <v>0</v>
      </c>
      <c r="R1096">
        <v>200</v>
      </c>
      <c r="S1096">
        <v>152</v>
      </c>
      <c r="T1096">
        <v>7</v>
      </c>
      <c r="U1096">
        <v>11</v>
      </c>
      <c r="V1096">
        <v>1</v>
      </c>
      <c r="W1096">
        <v>794</v>
      </c>
      <c r="X1096">
        <v>376</v>
      </c>
      <c r="Y1096">
        <v>74</v>
      </c>
      <c r="Z1096">
        <v>127</v>
      </c>
      <c r="AA1096">
        <v>8</v>
      </c>
      <c r="AB1096">
        <v>624</v>
      </c>
      <c r="AC1096">
        <v>300</v>
      </c>
      <c r="AD1096">
        <v>9</v>
      </c>
      <c r="AE1096">
        <v>139</v>
      </c>
      <c r="AF1096">
        <v>5</v>
      </c>
      <c r="AG1096">
        <v>146</v>
      </c>
      <c r="AH1096">
        <v>60</v>
      </c>
      <c r="AI1096">
        <v>4</v>
      </c>
      <c r="AJ1096">
        <v>29</v>
      </c>
      <c r="AK1096">
        <v>0</v>
      </c>
      <c r="AL1096">
        <v>41</v>
      </c>
      <c r="AM1096">
        <v>33</v>
      </c>
      <c r="AN1096">
        <v>3</v>
      </c>
      <c r="AO1096">
        <v>2</v>
      </c>
      <c r="AP1096">
        <v>0</v>
      </c>
      <c r="AQ1096">
        <v>0</v>
      </c>
      <c r="AR1096">
        <v>0</v>
      </c>
      <c r="AS1096">
        <v>0</v>
      </c>
      <c r="AT1096">
        <v>0</v>
      </c>
      <c r="AU1096">
        <v>0</v>
      </c>
      <c r="AV1096">
        <v>0</v>
      </c>
      <c r="AW1096">
        <v>0</v>
      </c>
      <c r="AX1096">
        <v>0</v>
      </c>
      <c r="AY1096">
        <v>0</v>
      </c>
      <c r="AZ1096">
        <v>0</v>
      </c>
      <c r="BA1096">
        <v>0</v>
      </c>
      <c r="BB1096">
        <v>0</v>
      </c>
      <c r="BC1096">
        <v>0</v>
      </c>
      <c r="BD1096">
        <v>0</v>
      </c>
      <c r="BE1096">
        <v>0</v>
      </c>
      <c r="BF1096">
        <v>0</v>
      </c>
      <c r="BG1096" s="20">
        <v>2</v>
      </c>
      <c r="BH1096" s="20">
        <v>0</v>
      </c>
      <c r="BI1096" s="20">
        <v>73</v>
      </c>
      <c r="BJ1096" s="20">
        <v>0</v>
      </c>
      <c r="BK1096" s="20">
        <v>175</v>
      </c>
      <c r="BL1096" s="20">
        <v>554</v>
      </c>
      <c r="BM1096" s="20">
        <v>445</v>
      </c>
      <c r="BN1096" s="20">
        <v>101</v>
      </c>
      <c r="BO1096" s="20">
        <v>35</v>
      </c>
      <c r="BP1096" s="20">
        <v>5526</v>
      </c>
      <c r="BQ1096" s="20">
        <v>1424</v>
      </c>
      <c r="BR1096" s="20">
        <v>0</v>
      </c>
      <c r="BS1096" s="20">
        <v>87</v>
      </c>
      <c r="BT1096" s="20">
        <v>2173</v>
      </c>
      <c r="BU1096" s="20">
        <v>150</v>
      </c>
      <c r="BV1096" s="20">
        <v>2839</v>
      </c>
    </row>
    <row r="1097" spans="1:74" x14ac:dyDescent="0.25">
      <c r="A1097" s="20" t="s">
        <v>449</v>
      </c>
      <c r="B1097" s="20" t="s">
        <v>552</v>
      </c>
      <c r="C1097" s="20" t="s">
        <v>574</v>
      </c>
      <c r="D1097" s="1">
        <v>44577</v>
      </c>
      <c r="E1097">
        <v>105</v>
      </c>
      <c r="F1097">
        <v>2</v>
      </c>
      <c r="G1097">
        <v>1</v>
      </c>
      <c r="H1097">
        <v>0</v>
      </c>
      <c r="I1097">
        <v>0</v>
      </c>
      <c r="J1097">
        <v>52</v>
      </c>
      <c r="K1097">
        <v>8</v>
      </c>
      <c r="L1097">
        <v>21</v>
      </c>
      <c r="M1097">
        <v>2</v>
      </c>
      <c r="N1097">
        <v>0</v>
      </c>
      <c r="O1097">
        <v>0</v>
      </c>
      <c r="P1097">
        <v>0</v>
      </c>
      <c r="Q1097">
        <v>0</v>
      </c>
      <c r="R1097">
        <v>202</v>
      </c>
      <c r="S1097">
        <v>153</v>
      </c>
      <c r="T1097">
        <v>7</v>
      </c>
      <c r="U1097">
        <v>11</v>
      </c>
      <c r="V1097">
        <v>1</v>
      </c>
      <c r="W1097">
        <v>794</v>
      </c>
      <c r="X1097">
        <v>387</v>
      </c>
      <c r="Y1097">
        <v>73</v>
      </c>
      <c r="Z1097">
        <v>124</v>
      </c>
      <c r="AA1097">
        <v>8</v>
      </c>
      <c r="AB1097">
        <v>631</v>
      </c>
      <c r="AC1097">
        <v>305</v>
      </c>
      <c r="AD1097">
        <v>9</v>
      </c>
      <c r="AE1097">
        <v>141</v>
      </c>
      <c r="AF1097">
        <v>10</v>
      </c>
      <c r="AG1097">
        <v>148</v>
      </c>
      <c r="AH1097">
        <v>61</v>
      </c>
      <c r="AI1097">
        <v>5</v>
      </c>
      <c r="AJ1097">
        <v>28</v>
      </c>
      <c r="AK1097">
        <v>0</v>
      </c>
      <c r="AL1097">
        <v>39</v>
      </c>
      <c r="AM1097">
        <v>33</v>
      </c>
      <c r="AN1097">
        <v>2</v>
      </c>
      <c r="AO1097">
        <v>2</v>
      </c>
      <c r="AP1097">
        <v>0</v>
      </c>
      <c r="AQ1097">
        <v>0</v>
      </c>
      <c r="AR1097">
        <v>0</v>
      </c>
      <c r="AS1097">
        <v>0</v>
      </c>
      <c r="AT1097">
        <v>0</v>
      </c>
      <c r="AU1097">
        <v>0</v>
      </c>
      <c r="AV1097">
        <v>0</v>
      </c>
      <c r="AW1097">
        <v>0</v>
      </c>
      <c r="AX1097">
        <v>0</v>
      </c>
      <c r="AY1097">
        <v>0</v>
      </c>
      <c r="AZ1097">
        <v>0</v>
      </c>
      <c r="BA1097">
        <v>0</v>
      </c>
      <c r="BB1097">
        <v>0</v>
      </c>
      <c r="BC1097">
        <v>0</v>
      </c>
      <c r="BD1097">
        <v>0</v>
      </c>
      <c r="BE1097">
        <v>0</v>
      </c>
      <c r="BF1097">
        <v>0</v>
      </c>
      <c r="BG1097" s="20">
        <v>2</v>
      </c>
      <c r="BH1097" s="20">
        <v>0</v>
      </c>
      <c r="BI1097" s="20">
        <v>73</v>
      </c>
      <c r="BJ1097" s="20">
        <v>0</v>
      </c>
      <c r="BK1097" s="20">
        <v>175</v>
      </c>
      <c r="BL1097" s="20">
        <v>558</v>
      </c>
      <c r="BM1097" s="20">
        <v>447</v>
      </c>
      <c r="BN1097" s="20">
        <v>102</v>
      </c>
      <c r="BO1097" s="20">
        <v>34</v>
      </c>
      <c r="BP1097" s="20">
        <v>5518</v>
      </c>
      <c r="BQ1097" s="20">
        <v>1527</v>
      </c>
      <c r="BR1097" s="20">
        <v>0</v>
      </c>
      <c r="BS1097" s="20">
        <v>87</v>
      </c>
      <c r="BT1097" s="20">
        <v>2150</v>
      </c>
      <c r="BU1097" s="20">
        <v>168</v>
      </c>
      <c r="BV1097" s="20">
        <v>2836</v>
      </c>
    </row>
    <row r="1098" spans="1:74" x14ac:dyDescent="0.25">
      <c r="A1098" s="20" t="s">
        <v>449</v>
      </c>
      <c r="B1098" s="20" t="s">
        <v>552</v>
      </c>
      <c r="C1098" s="20" t="s">
        <v>574</v>
      </c>
      <c r="D1098" s="1">
        <v>44584</v>
      </c>
      <c r="E1098">
        <v>104</v>
      </c>
      <c r="F1098">
        <v>2</v>
      </c>
      <c r="G1098">
        <v>1</v>
      </c>
      <c r="H1098">
        <v>0</v>
      </c>
      <c r="I1098">
        <v>0</v>
      </c>
      <c r="J1098">
        <v>52</v>
      </c>
      <c r="K1098">
        <v>7</v>
      </c>
      <c r="L1098">
        <v>20</v>
      </c>
      <c r="M1098">
        <v>2</v>
      </c>
      <c r="N1098">
        <v>0</v>
      </c>
      <c r="O1098">
        <v>0</v>
      </c>
      <c r="P1098">
        <v>0</v>
      </c>
      <c r="Q1098">
        <v>0</v>
      </c>
      <c r="R1098">
        <v>203</v>
      </c>
      <c r="S1098">
        <v>153</v>
      </c>
      <c r="T1098">
        <v>8</v>
      </c>
      <c r="U1098">
        <v>12</v>
      </c>
      <c r="V1098">
        <v>0</v>
      </c>
      <c r="W1098">
        <v>801</v>
      </c>
      <c r="X1098">
        <v>391</v>
      </c>
      <c r="Y1098">
        <v>72</v>
      </c>
      <c r="Z1098">
        <v>122</v>
      </c>
      <c r="AA1098">
        <v>8</v>
      </c>
      <c r="AB1098">
        <v>631</v>
      </c>
      <c r="AC1098">
        <v>309</v>
      </c>
      <c r="AD1098">
        <v>9</v>
      </c>
      <c r="AE1098">
        <v>139</v>
      </c>
      <c r="AF1098">
        <v>6</v>
      </c>
      <c r="AG1098">
        <v>149</v>
      </c>
      <c r="AH1098">
        <v>66</v>
      </c>
      <c r="AI1098">
        <v>5</v>
      </c>
      <c r="AJ1098">
        <v>28</v>
      </c>
      <c r="AK1098">
        <v>0</v>
      </c>
      <c r="AL1098">
        <v>40</v>
      </c>
      <c r="AM1098">
        <v>34</v>
      </c>
      <c r="AN1098">
        <v>2</v>
      </c>
      <c r="AO1098">
        <v>2</v>
      </c>
      <c r="AP1098">
        <v>0</v>
      </c>
      <c r="AQ1098">
        <v>0</v>
      </c>
      <c r="AR1098">
        <v>0</v>
      </c>
      <c r="AS1098">
        <v>0</v>
      </c>
      <c r="AT1098">
        <v>0</v>
      </c>
      <c r="AU1098">
        <v>0</v>
      </c>
      <c r="AV1098">
        <v>0</v>
      </c>
      <c r="AW1098">
        <v>0</v>
      </c>
      <c r="AX1098">
        <v>0</v>
      </c>
      <c r="AY1098">
        <v>0</v>
      </c>
      <c r="AZ1098">
        <v>0</v>
      </c>
      <c r="BA1098">
        <v>0</v>
      </c>
      <c r="BB1098">
        <v>0</v>
      </c>
      <c r="BC1098">
        <v>0</v>
      </c>
      <c r="BD1098">
        <v>0</v>
      </c>
      <c r="BE1098">
        <v>0</v>
      </c>
      <c r="BF1098">
        <v>0</v>
      </c>
      <c r="BG1098" s="20">
        <v>2</v>
      </c>
      <c r="BH1098" s="20">
        <v>0</v>
      </c>
      <c r="BI1098" s="20">
        <v>73</v>
      </c>
      <c r="BJ1098" s="20">
        <v>0</v>
      </c>
      <c r="BK1098" s="20">
        <v>175</v>
      </c>
      <c r="BL1098" s="20">
        <v>567</v>
      </c>
      <c r="BM1098" s="20">
        <v>451</v>
      </c>
      <c r="BN1098" s="20">
        <v>102</v>
      </c>
      <c r="BO1098" s="20">
        <v>35</v>
      </c>
      <c r="BP1098" s="20">
        <v>5427</v>
      </c>
      <c r="BQ1098" s="20">
        <v>1584</v>
      </c>
      <c r="BR1098" s="20">
        <v>0</v>
      </c>
      <c r="BS1098" s="20">
        <v>86</v>
      </c>
      <c r="BT1098" s="20">
        <v>2059</v>
      </c>
      <c r="BU1098" s="20">
        <v>149</v>
      </c>
      <c r="BV1098" s="20">
        <v>2850</v>
      </c>
    </row>
    <row r="1099" spans="1:74" x14ac:dyDescent="0.25">
      <c r="A1099" s="20" t="s">
        <v>449</v>
      </c>
      <c r="B1099" s="20" t="s">
        <v>552</v>
      </c>
      <c r="C1099" s="20" t="s">
        <v>574</v>
      </c>
      <c r="D1099" s="1">
        <v>44591</v>
      </c>
      <c r="E1099">
        <v>106</v>
      </c>
      <c r="F1099">
        <v>2</v>
      </c>
      <c r="G1099">
        <v>1</v>
      </c>
      <c r="H1099">
        <v>0</v>
      </c>
      <c r="I1099">
        <v>0</v>
      </c>
      <c r="J1099">
        <v>55</v>
      </c>
      <c r="K1099">
        <v>7</v>
      </c>
      <c r="L1099">
        <v>20</v>
      </c>
      <c r="M1099">
        <v>2</v>
      </c>
      <c r="N1099">
        <v>0</v>
      </c>
      <c r="O1099">
        <v>0</v>
      </c>
      <c r="P1099">
        <v>0</v>
      </c>
      <c r="Q1099">
        <v>0</v>
      </c>
      <c r="R1099">
        <v>204</v>
      </c>
      <c r="S1099">
        <v>155</v>
      </c>
      <c r="T1099">
        <v>8</v>
      </c>
      <c r="U1099">
        <v>11</v>
      </c>
      <c r="V1099">
        <v>0</v>
      </c>
      <c r="W1099">
        <v>802</v>
      </c>
      <c r="X1099">
        <v>402</v>
      </c>
      <c r="Y1099">
        <v>71</v>
      </c>
      <c r="Z1099">
        <v>122</v>
      </c>
      <c r="AA1099">
        <v>9</v>
      </c>
      <c r="AB1099">
        <v>636</v>
      </c>
      <c r="AC1099">
        <v>320</v>
      </c>
      <c r="AD1099">
        <v>8</v>
      </c>
      <c r="AE1099">
        <v>139</v>
      </c>
      <c r="AF1099">
        <v>8</v>
      </c>
      <c r="AG1099">
        <v>150</v>
      </c>
      <c r="AH1099">
        <v>69</v>
      </c>
      <c r="AI1099">
        <v>5</v>
      </c>
      <c r="AJ1099">
        <v>27</v>
      </c>
      <c r="AK1099">
        <v>0</v>
      </c>
      <c r="AL1099">
        <v>40</v>
      </c>
      <c r="AM1099">
        <v>34</v>
      </c>
      <c r="AN1099">
        <v>2</v>
      </c>
      <c r="AO1099">
        <v>2</v>
      </c>
      <c r="AP1099">
        <v>0</v>
      </c>
      <c r="AQ1099">
        <v>0</v>
      </c>
      <c r="AR1099">
        <v>0</v>
      </c>
      <c r="AS1099">
        <v>0</v>
      </c>
      <c r="AT1099">
        <v>0</v>
      </c>
      <c r="AU1099">
        <v>0</v>
      </c>
      <c r="AV1099">
        <v>0</v>
      </c>
      <c r="AW1099">
        <v>0</v>
      </c>
      <c r="AX1099">
        <v>0</v>
      </c>
      <c r="AY1099">
        <v>0</v>
      </c>
      <c r="AZ1099">
        <v>0</v>
      </c>
      <c r="BA1099">
        <v>0</v>
      </c>
      <c r="BB1099">
        <v>0</v>
      </c>
      <c r="BC1099">
        <v>0</v>
      </c>
      <c r="BD1099">
        <v>0</v>
      </c>
      <c r="BE1099">
        <v>0</v>
      </c>
      <c r="BF1099">
        <v>0</v>
      </c>
      <c r="BG1099" s="20">
        <v>2</v>
      </c>
      <c r="BH1099" s="20">
        <v>0</v>
      </c>
      <c r="BI1099" s="20">
        <v>75</v>
      </c>
      <c r="BJ1099" s="20">
        <v>0</v>
      </c>
      <c r="BK1099" s="20">
        <v>177</v>
      </c>
      <c r="BL1099" s="20">
        <v>567</v>
      </c>
      <c r="BM1099" s="20">
        <v>452</v>
      </c>
      <c r="BN1099" s="20">
        <v>105</v>
      </c>
      <c r="BO1099" s="20">
        <v>36</v>
      </c>
      <c r="BP1099" s="20">
        <v>5456</v>
      </c>
      <c r="BQ1099" s="20">
        <v>1667</v>
      </c>
      <c r="BR1099" s="20">
        <v>0</v>
      </c>
      <c r="BS1099" s="20">
        <v>86</v>
      </c>
      <c r="BT1099" s="20">
        <v>2053</v>
      </c>
      <c r="BU1099" s="20">
        <v>151</v>
      </c>
      <c r="BV1099" s="20">
        <v>2873</v>
      </c>
    </row>
    <row r="1100" spans="1:74" x14ac:dyDescent="0.25">
      <c r="A1100" s="20" t="s">
        <v>449</v>
      </c>
      <c r="B1100" s="20" t="s">
        <v>552</v>
      </c>
      <c r="C1100" s="20" t="s">
        <v>574</v>
      </c>
      <c r="D1100" s="1">
        <v>44599</v>
      </c>
      <c r="E1100">
        <v>107</v>
      </c>
      <c r="F1100">
        <v>2</v>
      </c>
      <c r="G1100">
        <v>1</v>
      </c>
      <c r="H1100">
        <v>0</v>
      </c>
      <c r="I1100">
        <v>0</v>
      </c>
      <c r="J1100">
        <v>56</v>
      </c>
      <c r="K1100">
        <v>8</v>
      </c>
      <c r="L1100">
        <v>19</v>
      </c>
      <c r="M1100">
        <v>1</v>
      </c>
      <c r="N1100">
        <v>0</v>
      </c>
      <c r="O1100">
        <v>0</v>
      </c>
      <c r="P1100">
        <v>0</v>
      </c>
      <c r="Q1100">
        <v>0</v>
      </c>
      <c r="R1100">
        <v>204</v>
      </c>
      <c r="S1100">
        <v>154</v>
      </c>
      <c r="T1100">
        <v>7</v>
      </c>
      <c r="U1100">
        <v>11</v>
      </c>
      <c r="V1100">
        <v>1</v>
      </c>
      <c r="W1100">
        <v>803</v>
      </c>
      <c r="X1100">
        <v>413</v>
      </c>
      <c r="Y1100">
        <v>69</v>
      </c>
      <c r="Z1100">
        <v>113</v>
      </c>
      <c r="AA1100">
        <v>13</v>
      </c>
      <c r="AB1100">
        <v>637</v>
      </c>
      <c r="AC1100">
        <v>324</v>
      </c>
      <c r="AD1100">
        <v>8</v>
      </c>
      <c r="AE1100">
        <v>139</v>
      </c>
      <c r="AF1100">
        <v>8</v>
      </c>
      <c r="AG1100">
        <v>151</v>
      </c>
      <c r="AH1100">
        <v>69</v>
      </c>
      <c r="AI1100">
        <v>5</v>
      </c>
      <c r="AJ1100">
        <v>27</v>
      </c>
      <c r="AK1100">
        <v>0</v>
      </c>
      <c r="AL1100">
        <v>40</v>
      </c>
      <c r="AM1100">
        <v>34</v>
      </c>
      <c r="AN1100">
        <v>2</v>
      </c>
      <c r="AO1100">
        <v>2</v>
      </c>
      <c r="AP1100">
        <v>0</v>
      </c>
      <c r="AQ1100">
        <v>0</v>
      </c>
      <c r="AR1100">
        <v>0</v>
      </c>
      <c r="AS1100">
        <v>0</v>
      </c>
      <c r="AT1100">
        <v>0</v>
      </c>
      <c r="AU1100">
        <v>0</v>
      </c>
      <c r="AV1100">
        <v>0</v>
      </c>
      <c r="AW1100">
        <v>0</v>
      </c>
      <c r="AX1100">
        <v>0</v>
      </c>
      <c r="AY1100">
        <v>0</v>
      </c>
      <c r="AZ1100">
        <v>0</v>
      </c>
      <c r="BA1100">
        <v>0</v>
      </c>
      <c r="BB1100">
        <v>0</v>
      </c>
      <c r="BC1100">
        <v>0</v>
      </c>
      <c r="BD1100">
        <v>0</v>
      </c>
      <c r="BE1100">
        <v>0</v>
      </c>
      <c r="BF1100">
        <v>0</v>
      </c>
      <c r="BG1100" s="20">
        <v>2</v>
      </c>
      <c r="BH1100" s="20">
        <v>0</v>
      </c>
      <c r="BI1100" s="20">
        <v>76</v>
      </c>
      <c r="BJ1100" s="20">
        <v>0</v>
      </c>
      <c r="BK1100" s="20">
        <v>177</v>
      </c>
      <c r="BL1100" s="20">
        <v>572</v>
      </c>
      <c r="BM1100" s="20">
        <v>456</v>
      </c>
      <c r="BN1100" s="20">
        <v>106</v>
      </c>
      <c r="BO1100" s="20">
        <v>36</v>
      </c>
      <c r="BP1100" s="20">
        <v>5382</v>
      </c>
      <c r="BQ1100" s="20">
        <v>1709</v>
      </c>
      <c r="BR1100" s="20">
        <v>0</v>
      </c>
      <c r="BS1100" s="20">
        <v>87</v>
      </c>
      <c r="BT1100" s="20">
        <v>1940</v>
      </c>
      <c r="BU1100" s="20">
        <v>173</v>
      </c>
      <c r="BV1100" s="20">
        <v>2892</v>
      </c>
    </row>
    <row r="1101" spans="1:74" x14ac:dyDescent="0.25">
      <c r="A1101" s="20" t="s">
        <v>449</v>
      </c>
      <c r="B1101" s="20" t="s">
        <v>552</v>
      </c>
      <c r="C1101" s="20" t="s">
        <v>574</v>
      </c>
      <c r="D1101" s="1">
        <v>44606</v>
      </c>
      <c r="E1101">
        <v>108</v>
      </c>
      <c r="F1101">
        <v>2</v>
      </c>
      <c r="G1101">
        <v>1</v>
      </c>
      <c r="H1101">
        <v>0</v>
      </c>
      <c r="I1101">
        <v>0</v>
      </c>
      <c r="J1101">
        <v>57</v>
      </c>
      <c r="K1101">
        <v>9</v>
      </c>
      <c r="L1101">
        <v>18</v>
      </c>
      <c r="M1101">
        <v>1</v>
      </c>
      <c r="N1101">
        <v>0</v>
      </c>
      <c r="O1101">
        <v>0</v>
      </c>
      <c r="P1101">
        <v>0</v>
      </c>
      <c r="Q1101">
        <v>0</v>
      </c>
      <c r="R1101">
        <v>203</v>
      </c>
      <c r="S1101">
        <v>154</v>
      </c>
      <c r="T1101">
        <v>8</v>
      </c>
      <c r="U1101">
        <v>10</v>
      </c>
      <c r="V1101">
        <v>0</v>
      </c>
      <c r="W1101">
        <v>805</v>
      </c>
      <c r="X1101">
        <v>420</v>
      </c>
      <c r="Y1101">
        <v>72</v>
      </c>
      <c r="Z1101">
        <v>113</v>
      </c>
      <c r="AA1101">
        <v>11</v>
      </c>
      <c r="AB1101">
        <v>639</v>
      </c>
      <c r="AC1101">
        <v>327</v>
      </c>
      <c r="AD1101">
        <v>11</v>
      </c>
      <c r="AE1101">
        <v>137</v>
      </c>
      <c r="AF1101">
        <v>6</v>
      </c>
      <c r="AG1101">
        <v>149</v>
      </c>
      <c r="AH1101">
        <v>69</v>
      </c>
      <c r="AI1101">
        <v>5</v>
      </c>
      <c r="AJ1101">
        <v>26</v>
      </c>
      <c r="AK1101">
        <v>0</v>
      </c>
      <c r="AL1101">
        <v>40</v>
      </c>
      <c r="AM1101">
        <v>34</v>
      </c>
      <c r="AN1101">
        <v>2</v>
      </c>
      <c r="AO1101">
        <v>2</v>
      </c>
      <c r="AP1101">
        <v>0</v>
      </c>
      <c r="AQ1101">
        <v>0</v>
      </c>
      <c r="AR1101">
        <v>0</v>
      </c>
      <c r="AS1101">
        <v>0</v>
      </c>
      <c r="AT1101">
        <v>0</v>
      </c>
      <c r="AU1101">
        <v>0</v>
      </c>
      <c r="AV1101">
        <v>0</v>
      </c>
      <c r="AW1101">
        <v>0</v>
      </c>
      <c r="AX1101">
        <v>0</v>
      </c>
      <c r="AY1101">
        <v>0</v>
      </c>
      <c r="AZ1101">
        <v>0</v>
      </c>
      <c r="BA1101">
        <v>0</v>
      </c>
      <c r="BB1101">
        <v>0</v>
      </c>
      <c r="BC1101">
        <v>0</v>
      </c>
      <c r="BD1101">
        <v>0</v>
      </c>
      <c r="BE1101">
        <v>0</v>
      </c>
      <c r="BF1101">
        <v>0</v>
      </c>
      <c r="BG1101" s="20">
        <v>2</v>
      </c>
      <c r="BH1101" s="20">
        <v>0</v>
      </c>
      <c r="BI1101" s="20">
        <v>77</v>
      </c>
      <c r="BJ1101" s="20">
        <v>0</v>
      </c>
      <c r="BK1101" s="20">
        <v>177</v>
      </c>
      <c r="BL1101" s="20">
        <v>574</v>
      </c>
      <c r="BM1101" s="20">
        <v>459</v>
      </c>
      <c r="BN1101" s="20">
        <v>105</v>
      </c>
      <c r="BO1101" s="20">
        <v>36</v>
      </c>
      <c r="BP1101" s="20">
        <v>5397</v>
      </c>
      <c r="BQ1101" s="20">
        <v>1751</v>
      </c>
      <c r="BR1101" s="20">
        <v>0</v>
      </c>
      <c r="BS1101" s="20">
        <v>120</v>
      </c>
      <c r="BT1101" s="20">
        <v>1909</v>
      </c>
      <c r="BU1101" s="20">
        <v>158</v>
      </c>
      <c r="BV1101" s="20">
        <v>2919</v>
      </c>
    </row>
    <row r="1102" spans="1:74" x14ac:dyDescent="0.25">
      <c r="A1102" s="20" t="s">
        <v>449</v>
      </c>
      <c r="B1102" s="20" t="s">
        <v>552</v>
      </c>
      <c r="C1102" s="20" t="s">
        <v>575</v>
      </c>
      <c r="D1102" s="1">
        <v>44493</v>
      </c>
      <c r="E1102">
        <v>227</v>
      </c>
      <c r="F1102">
        <v>5</v>
      </c>
      <c r="G1102">
        <v>1</v>
      </c>
      <c r="H1102">
        <v>3</v>
      </c>
      <c r="I1102">
        <v>2</v>
      </c>
      <c r="J1102">
        <v>63</v>
      </c>
      <c r="K1102">
        <v>14</v>
      </c>
      <c r="L1102">
        <v>26</v>
      </c>
      <c r="M1102">
        <v>4</v>
      </c>
      <c r="N1102">
        <v>27</v>
      </c>
      <c r="O1102">
        <v>0</v>
      </c>
      <c r="P1102">
        <v>12</v>
      </c>
      <c r="Q1102">
        <v>4</v>
      </c>
      <c r="R1102">
        <v>503</v>
      </c>
      <c r="S1102">
        <v>0</v>
      </c>
      <c r="T1102">
        <v>183</v>
      </c>
      <c r="U1102">
        <v>20</v>
      </c>
      <c r="V1102">
        <v>4</v>
      </c>
      <c r="W1102">
        <v>1954</v>
      </c>
      <c r="X1102">
        <v>0</v>
      </c>
      <c r="Y1102">
        <v>95</v>
      </c>
      <c r="Z1102">
        <v>258</v>
      </c>
      <c r="AA1102">
        <v>32</v>
      </c>
      <c r="AB1102">
        <v>1269</v>
      </c>
      <c r="AC1102">
        <v>35</v>
      </c>
      <c r="AD1102">
        <v>67</v>
      </c>
      <c r="AE1102">
        <v>177</v>
      </c>
      <c r="AF1102">
        <v>11</v>
      </c>
      <c r="AG1102">
        <v>372</v>
      </c>
      <c r="AH1102">
        <v>0</v>
      </c>
      <c r="AI1102">
        <v>3</v>
      </c>
      <c r="AJ1102">
        <v>97</v>
      </c>
      <c r="AK1102">
        <v>9</v>
      </c>
      <c r="AL1102">
        <v>98</v>
      </c>
      <c r="AM1102">
        <v>0</v>
      </c>
      <c r="AN1102">
        <v>3</v>
      </c>
      <c r="AO1102">
        <v>2</v>
      </c>
      <c r="AP1102">
        <v>1</v>
      </c>
      <c r="AQ1102">
        <v>0</v>
      </c>
      <c r="AR1102">
        <v>0</v>
      </c>
      <c r="AS1102">
        <v>0</v>
      </c>
      <c r="AT1102">
        <v>0</v>
      </c>
      <c r="AU1102">
        <v>0</v>
      </c>
      <c r="AV1102">
        <v>0</v>
      </c>
      <c r="AW1102">
        <v>0</v>
      </c>
      <c r="AX1102">
        <v>0</v>
      </c>
      <c r="AY1102">
        <v>0</v>
      </c>
      <c r="AZ1102">
        <v>0</v>
      </c>
      <c r="BA1102">
        <v>0</v>
      </c>
      <c r="BB1102">
        <v>35</v>
      </c>
      <c r="BC1102">
        <v>182</v>
      </c>
      <c r="BD1102">
        <v>0</v>
      </c>
      <c r="BE1102">
        <v>12</v>
      </c>
      <c r="BF1102">
        <v>13</v>
      </c>
      <c r="BG1102" s="20"/>
      <c r="BH1102" s="20"/>
      <c r="BI1102" s="20"/>
      <c r="BJ1102" s="20"/>
      <c r="BK1102" s="20"/>
      <c r="BL1102" s="20"/>
      <c r="BM1102" s="20"/>
      <c r="BN1102" s="20"/>
      <c r="BO1102" s="20"/>
      <c r="BP1102" s="20"/>
      <c r="BQ1102" s="20"/>
      <c r="BR1102" s="20"/>
      <c r="BS1102" s="20"/>
      <c r="BT1102" s="20"/>
      <c r="BU1102" s="20"/>
      <c r="BV1102" s="20"/>
    </row>
    <row r="1103" spans="1:74" x14ac:dyDescent="0.25">
      <c r="A1103" s="20" t="s">
        <v>449</v>
      </c>
      <c r="B1103" s="20" t="s">
        <v>552</v>
      </c>
      <c r="C1103" s="20" t="s">
        <v>575</v>
      </c>
      <c r="D1103" s="1">
        <v>44500</v>
      </c>
      <c r="E1103">
        <v>227</v>
      </c>
      <c r="F1103">
        <v>5</v>
      </c>
      <c r="G1103">
        <v>1</v>
      </c>
      <c r="H1103">
        <v>3</v>
      </c>
      <c r="I1103">
        <v>2</v>
      </c>
      <c r="J1103">
        <v>74</v>
      </c>
      <c r="K1103">
        <v>15</v>
      </c>
      <c r="L1103">
        <v>27</v>
      </c>
      <c r="M1103">
        <v>3</v>
      </c>
      <c r="N1103">
        <v>27</v>
      </c>
      <c r="O1103">
        <v>0</v>
      </c>
      <c r="P1103">
        <v>11</v>
      </c>
      <c r="Q1103">
        <v>4</v>
      </c>
      <c r="R1103">
        <v>500</v>
      </c>
      <c r="S1103">
        <v>0</v>
      </c>
      <c r="T1103">
        <v>238</v>
      </c>
      <c r="U1103">
        <v>20</v>
      </c>
      <c r="V1103">
        <v>2</v>
      </c>
      <c r="W1103">
        <v>1949</v>
      </c>
      <c r="X1103">
        <v>0</v>
      </c>
      <c r="Y1103">
        <v>126</v>
      </c>
      <c r="Z1103">
        <v>257</v>
      </c>
      <c r="AA1103">
        <v>32</v>
      </c>
      <c r="AB1103">
        <v>1274</v>
      </c>
      <c r="AC1103">
        <v>60</v>
      </c>
      <c r="AD1103">
        <v>67</v>
      </c>
      <c r="AE1103">
        <v>179</v>
      </c>
      <c r="AF1103">
        <v>12</v>
      </c>
      <c r="AG1103">
        <v>377</v>
      </c>
      <c r="AH1103">
        <v>0</v>
      </c>
      <c r="AI1103">
        <v>5</v>
      </c>
      <c r="AJ1103">
        <v>96</v>
      </c>
      <c r="AK1103">
        <v>10</v>
      </c>
      <c r="AL1103">
        <v>97</v>
      </c>
      <c r="AM1103">
        <v>0</v>
      </c>
      <c r="AN1103">
        <v>5</v>
      </c>
      <c r="AO1103">
        <v>2</v>
      </c>
      <c r="AP1103">
        <v>1</v>
      </c>
      <c r="AQ1103">
        <v>0</v>
      </c>
      <c r="AR1103">
        <v>0</v>
      </c>
      <c r="AS1103">
        <v>0</v>
      </c>
      <c r="AT1103">
        <v>0</v>
      </c>
      <c r="AU1103">
        <v>0</v>
      </c>
      <c r="AV1103">
        <v>0</v>
      </c>
      <c r="AW1103">
        <v>0</v>
      </c>
      <c r="AX1103">
        <v>0</v>
      </c>
      <c r="AY1103">
        <v>0</v>
      </c>
      <c r="AZ1103">
        <v>1</v>
      </c>
      <c r="BA1103">
        <v>0</v>
      </c>
      <c r="BB1103">
        <v>34</v>
      </c>
      <c r="BC1103">
        <v>178</v>
      </c>
      <c r="BD1103">
        <v>0</v>
      </c>
      <c r="BE1103">
        <v>12</v>
      </c>
      <c r="BF1103">
        <v>13</v>
      </c>
      <c r="BG1103" s="20"/>
      <c r="BH1103" s="20"/>
      <c r="BI1103" s="20"/>
      <c r="BJ1103" s="20"/>
      <c r="BK1103" s="20"/>
      <c r="BL1103" s="20"/>
      <c r="BM1103" s="20"/>
      <c r="BN1103" s="20"/>
      <c r="BO1103" s="20"/>
      <c r="BP1103" s="20"/>
      <c r="BQ1103" s="20"/>
      <c r="BR1103" s="20"/>
      <c r="BS1103" s="20"/>
      <c r="BT1103" s="20"/>
      <c r="BU1103" s="20"/>
      <c r="BV1103" s="20"/>
    </row>
    <row r="1104" spans="1:74" x14ac:dyDescent="0.25">
      <c r="A1104" s="20" t="s">
        <v>449</v>
      </c>
      <c r="B1104" s="20" t="s">
        <v>552</v>
      </c>
      <c r="C1104" s="20" t="s">
        <v>575</v>
      </c>
      <c r="D1104" s="1">
        <v>44507</v>
      </c>
      <c r="E1104">
        <v>228</v>
      </c>
      <c r="F1104">
        <v>5</v>
      </c>
      <c r="G1104">
        <v>1</v>
      </c>
      <c r="H1104">
        <v>3</v>
      </c>
      <c r="I1104">
        <v>2</v>
      </c>
      <c r="J1104">
        <v>83</v>
      </c>
      <c r="K1104">
        <v>15</v>
      </c>
      <c r="L1104">
        <v>27</v>
      </c>
      <c r="M1104">
        <v>3</v>
      </c>
      <c r="N1104">
        <v>28</v>
      </c>
      <c r="O1104">
        <v>12</v>
      </c>
      <c r="P1104">
        <v>1</v>
      </c>
      <c r="Q1104">
        <v>5</v>
      </c>
      <c r="R1104">
        <v>500</v>
      </c>
      <c r="S1104">
        <v>273</v>
      </c>
      <c r="T1104">
        <v>34</v>
      </c>
      <c r="U1104">
        <v>20</v>
      </c>
      <c r="V1104">
        <v>2</v>
      </c>
      <c r="W1104">
        <v>1953</v>
      </c>
      <c r="X1104">
        <v>193</v>
      </c>
      <c r="Y1104">
        <v>176</v>
      </c>
      <c r="Z1104">
        <v>257</v>
      </c>
      <c r="AA1104">
        <v>32</v>
      </c>
      <c r="AB1104">
        <v>1277</v>
      </c>
      <c r="AC1104">
        <v>82</v>
      </c>
      <c r="AD1104">
        <v>67</v>
      </c>
      <c r="AE1104">
        <v>179</v>
      </c>
      <c r="AF1104">
        <v>10</v>
      </c>
      <c r="AG1104">
        <v>375</v>
      </c>
      <c r="AH1104">
        <v>5</v>
      </c>
      <c r="AI1104">
        <v>12</v>
      </c>
      <c r="AJ1104">
        <v>96</v>
      </c>
      <c r="AK1104">
        <v>10</v>
      </c>
      <c r="AL1104">
        <v>96</v>
      </c>
      <c r="AM1104">
        <v>7</v>
      </c>
      <c r="AN1104">
        <v>13</v>
      </c>
      <c r="AO1104">
        <v>2</v>
      </c>
      <c r="AP1104">
        <v>1</v>
      </c>
      <c r="AQ1104">
        <v>0</v>
      </c>
      <c r="AR1104">
        <v>0</v>
      </c>
      <c r="AS1104">
        <v>0</v>
      </c>
      <c r="AT1104">
        <v>0</v>
      </c>
      <c r="AU1104">
        <v>0</v>
      </c>
      <c r="AV1104">
        <v>0</v>
      </c>
      <c r="AW1104">
        <v>0</v>
      </c>
      <c r="AX1104">
        <v>0</v>
      </c>
      <c r="AY1104">
        <v>0</v>
      </c>
      <c r="AZ1104">
        <v>0</v>
      </c>
      <c r="BA1104">
        <v>0</v>
      </c>
      <c r="BB1104">
        <v>0</v>
      </c>
      <c r="BC1104">
        <v>0</v>
      </c>
      <c r="BD1104">
        <v>0</v>
      </c>
      <c r="BE1104">
        <v>0</v>
      </c>
      <c r="BF1104">
        <v>0</v>
      </c>
      <c r="BG1104" s="20">
        <v>5</v>
      </c>
      <c r="BH1104" s="20">
        <v>3</v>
      </c>
      <c r="BI1104" s="20">
        <v>177</v>
      </c>
      <c r="BJ1104" s="20">
        <v>19</v>
      </c>
      <c r="BK1104" s="20">
        <v>438</v>
      </c>
      <c r="BL1104" s="20">
        <v>1394</v>
      </c>
      <c r="BM1104" s="20">
        <v>984</v>
      </c>
      <c r="BN1104" s="20">
        <v>235</v>
      </c>
      <c r="BO1104" s="20">
        <v>79</v>
      </c>
      <c r="BP1104" s="20"/>
      <c r="BQ1104" s="20"/>
      <c r="BR1104" s="20"/>
      <c r="BS1104" s="20"/>
      <c r="BT1104" s="20"/>
      <c r="BU1104" s="20"/>
      <c r="BV1104" s="20"/>
    </row>
    <row r="1105" spans="1:74" x14ac:dyDescent="0.25">
      <c r="A1105" s="20" t="s">
        <v>449</v>
      </c>
      <c r="B1105" s="20" t="s">
        <v>552</v>
      </c>
      <c r="C1105" s="20" t="s">
        <v>575</v>
      </c>
      <c r="D1105" s="1">
        <v>44514</v>
      </c>
      <c r="E1105">
        <v>229</v>
      </c>
      <c r="F1105">
        <v>5</v>
      </c>
      <c r="G1105">
        <v>1</v>
      </c>
      <c r="H1105">
        <v>3</v>
      </c>
      <c r="I1105">
        <v>2</v>
      </c>
      <c r="J1105">
        <v>86</v>
      </c>
      <c r="K1105">
        <v>15</v>
      </c>
      <c r="L1105">
        <v>27</v>
      </c>
      <c r="M1105">
        <v>3</v>
      </c>
      <c r="N1105">
        <v>28</v>
      </c>
      <c r="O1105">
        <v>12</v>
      </c>
      <c r="P1105">
        <v>1</v>
      </c>
      <c r="Q1105">
        <v>5</v>
      </c>
      <c r="R1105">
        <v>504</v>
      </c>
      <c r="S1105">
        <v>294</v>
      </c>
      <c r="T1105">
        <v>34</v>
      </c>
      <c r="U1105">
        <v>19</v>
      </c>
      <c r="V1105">
        <v>2</v>
      </c>
      <c r="W1105">
        <v>1950</v>
      </c>
      <c r="X1105">
        <v>253</v>
      </c>
      <c r="Y1105">
        <v>176</v>
      </c>
      <c r="Z1105">
        <v>253</v>
      </c>
      <c r="AA1105">
        <v>34</v>
      </c>
      <c r="AB1105">
        <v>1276</v>
      </c>
      <c r="AC1105">
        <v>111</v>
      </c>
      <c r="AD1105">
        <v>67</v>
      </c>
      <c r="AE1105">
        <v>179</v>
      </c>
      <c r="AF1105">
        <v>14</v>
      </c>
      <c r="AG1105">
        <v>374</v>
      </c>
      <c r="AH1105">
        <v>11</v>
      </c>
      <c r="AI1105">
        <v>12</v>
      </c>
      <c r="AJ1105">
        <v>94</v>
      </c>
      <c r="AK1105">
        <v>10</v>
      </c>
      <c r="AL1105">
        <v>92</v>
      </c>
      <c r="AM1105">
        <v>9</v>
      </c>
      <c r="AN1105">
        <v>13</v>
      </c>
      <c r="AO1105">
        <v>2</v>
      </c>
      <c r="AP1105">
        <v>1</v>
      </c>
      <c r="AQ1105">
        <v>0</v>
      </c>
      <c r="AR1105">
        <v>0</v>
      </c>
      <c r="AS1105">
        <v>0</v>
      </c>
      <c r="AT1105">
        <v>0</v>
      </c>
      <c r="AU1105">
        <v>0</v>
      </c>
      <c r="AV1105">
        <v>0</v>
      </c>
      <c r="AW1105">
        <v>0</v>
      </c>
      <c r="AX1105">
        <v>0</v>
      </c>
      <c r="AY1105">
        <v>0</v>
      </c>
      <c r="AZ1105">
        <v>0</v>
      </c>
      <c r="BA1105">
        <v>0</v>
      </c>
      <c r="BB1105">
        <v>0</v>
      </c>
      <c r="BC1105">
        <v>0</v>
      </c>
      <c r="BD1105">
        <v>0</v>
      </c>
      <c r="BE1105">
        <v>0</v>
      </c>
      <c r="BF1105">
        <v>0</v>
      </c>
      <c r="BG1105" s="20">
        <v>5</v>
      </c>
      <c r="BH1105" s="20">
        <v>3</v>
      </c>
      <c r="BI1105" s="20">
        <v>178</v>
      </c>
      <c r="BJ1105" s="20">
        <v>19</v>
      </c>
      <c r="BK1105" s="20">
        <v>443</v>
      </c>
      <c r="BL1105" s="20">
        <v>1398</v>
      </c>
      <c r="BM1105" s="20">
        <v>981</v>
      </c>
      <c r="BN1105" s="20">
        <v>235</v>
      </c>
      <c r="BO1105" s="20">
        <v>75</v>
      </c>
      <c r="BP1105" s="20"/>
      <c r="BQ1105" s="20"/>
      <c r="BR1105" s="20"/>
      <c r="BS1105" s="20"/>
      <c r="BT1105" s="20"/>
      <c r="BU1105" s="20"/>
      <c r="BV1105" s="20"/>
    </row>
    <row r="1106" spans="1:74" x14ac:dyDescent="0.25">
      <c r="A1106" s="20" t="s">
        <v>449</v>
      </c>
      <c r="B1106" s="20" t="s">
        <v>552</v>
      </c>
      <c r="C1106" s="20" t="s">
        <v>575</v>
      </c>
      <c r="D1106" s="1">
        <v>44521</v>
      </c>
      <c r="E1106">
        <v>230</v>
      </c>
      <c r="F1106">
        <v>6</v>
      </c>
      <c r="G1106">
        <v>1</v>
      </c>
      <c r="H1106">
        <v>4</v>
      </c>
      <c r="I1106">
        <v>2</v>
      </c>
      <c r="J1106">
        <v>92</v>
      </c>
      <c r="K1106">
        <v>15</v>
      </c>
      <c r="L1106">
        <v>27</v>
      </c>
      <c r="M1106">
        <v>3</v>
      </c>
      <c r="N1106">
        <v>26</v>
      </c>
      <c r="O1106">
        <v>12</v>
      </c>
      <c r="P1106">
        <v>0</v>
      </c>
      <c r="Q1106">
        <v>4</v>
      </c>
      <c r="R1106">
        <v>503</v>
      </c>
      <c r="S1106">
        <v>309</v>
      </c>
      <c r="T1106">
        <v>33</v>
      </c>
      <c r="U1106">
        <v>19</v>
      </c>
      <c r="V1106">
        <v>2</v>
      </c>
      <c r="W1106">
        <v>1953</v>
      </c>
      <c r="X1106">
        <v>353</v>
      </c>
      <c r="Y1106">
        <v>176</v>
      </c>
      <c r="Z1106">
        <v>252</v>
      </c>
      <c r="AA1106">
        <v>37</v>
      </c>
      <c r="AB1106">
        <v>1273</v>
      </c>
      <c r="AC1106">
        <v>144</v>
      </c>
      <c r="AD1106">
        <v>67</v>
      </c>
      <c r="AE1106">
        <v>179</v>
      </c>
      <c r="AF1106">
        <v>15</v>
      </c>
      <c r="AG1106">
        <v>376</v>
      </c>
      <c r="AH1106">
        <v>19</v>
      </c>
      <c r="AI1106">
        <v>12</v>
      </c>
      <c r="AJ1106">
        <v>94</v>
      </c>
      <c r="AK1106">
        <v>10</v>
      </c>
      <c r="AL1106">
        <v>93</v>
      </c>
      <c r="AM1106">
        <v>10</v>
      </c>
      <c r="AN1106">
        <v>13</v>
      </c>
      <c r="AO1106">
        <v>2</v>
      </c>
      <c r="AP1106">
        <v>1</v>
      </c>
      <c r="AQ1106">
        <v>0</v>
      </c>
      <c r="AR1106">
        <v>0</v>
      </c>
      <c r="AS1106">
        <v>0</v>
      </c>
      <c r="AT1106">
        <v>0</v>
      </c>
      <c r="AU1106">
        <v>0</v>
      </c>
      <c r="AV1106">
        <v>0</v>
      </c>
      <c r="AW1106">
        <v>0</v>
      </c>
      <c r="AX1106">
        <v>0</v>
      </c>
      <c r="AY1106">
        <v>0</v>
      </c>
      <c r="AZ1106">
        <v>0</v>
      </c>
      <c r="BA1106">
        <v>0</v>
      </c>
      <c r="BB1106">
        <v>0</v>
      </c>
      <c r="BC1106">
        <v>0</v>
      </c>
      <c r="BD1106">
        <v>0</v>
      </c>
      <c r="BE1106">
        <v>0</v>
      </c>
      <c r="BF1106">
        <v>0</v>
      </c>
      <c r="BG1106" s="20">
        <v>6</v>
      </c>
      <c r="BH1106" s="20">
        <v>4</v>
      </c>
      <c r="BI1106" s="20">
        <v>179</v>
      </c>
      <c r="BJ1106" s="20">
        <v>19</v>
      </c>
      <c r="BK1106" s="20">
        <v>442</v>
      </c>
      <c r="BL1106" s="20">
        <v>1402</v>
      </c>
      <c r="BM1106" s="20">
        <v>977</v>
      </c>
      <c r="BN1106" s="20">
        <v>236</v>
      </c>
      <c r="BO1106" s="20">
        <v>76</v>
      </c>
      <c r="BP1106" s="20"/>
      <c r="BQ1106" s="20"/>
      <c r="BR1106" s="20"/>
      <c r="BS1106" s="20"/>
      <c r="BT1106" s="20"/>
      <c r="BU1106" s="20"/>
      <c r="BV1106" s="20"/>
    </row>
    <row r="1107" spans="1:74" x14ac:dyDescent="0.25">
      <c r="A1107" s="20" t="s">
        <v>449</v>
      </c>
      <c r="B1107" s="20" t="s">
        <v>552</v>
      </c>
      <c r="C1107" s="20" t="s">
        <v>575</v>
      </c>
      <c r="D1107" s="1">
        <v>44528</v>
      </c>
      <c r="E1107">
        <v>233</v>
      </c>
      <c r="F1107">
        <v>6</v>
      </c>
      <c r="G1107">
        <v>2</v>
      </c>
      <c r="H1107">
        <v>4</v>
      </c>
      <c r="I1107">
        <v>2</v>
      </c>
      <c r="J1107">
        <v>100</v>
      </c>
      <c r="K1107">
        <v>15</v>
      </c>
      <c r="L1107">
        <v>27</v>
      </c>
      <c r="M1107">
        <v>4</v>
      </c>
      <c r="N1107">
        <v>26</v>
      </c>
      <c r="O1107">
        <v>12</v>
      </c>
      <c r="P1107">
        <v>0</v>
      </c>
      <c r="Q1107">
        <v>4</v>
      </c>
      <c r="R1107">
        <v>501</v>
      </c>
      <c r="S1107">
        <v>326</v>
      </c>
      <c r="T1107">
        <v>34</v>
      </c>
      <c r="U1107">
        <v>19</v>
      </c>
      <c r="V1107">
        <v>2</v>
      </c>
      <c r="W1107">
        <v>1957</v>
      </c>
      <c r="X1107">
        <v>502</v>
      </c>
      <c r="Y1107">
        <v>172</v>
      </c>
      <c r="Z1107">
        <v>250</v>
      </c>
      <c r="AA1107">
        <v>38</v>
      </c>
      <c r="AB1107">
        <v>1274</v>
      </c>
      <c r="AC1107">
        <v>242</v>
      </c>
      <c r="AD1107">
        <v>67</v>
      </c>
      <c r="AE1107">
        <v>178</v>
      </c>
      <c r="AF1107">
        <v>17</v>
      </c>
      <c r="AG1107">
        <v>375</v>
      </c>
      <c r="AH1107">
        <v>28</v>
      </c>
      <c r="AI1107">
        <v>12</v>
      </c>
      <c r="AJ1107">
        <v>93</v>
      </c>
      <c r="AK1107">
        <v>10</v>
      </c>
      <c r="AL1107">
        <v>95</v>
      </c>
      <c r="AM1107">
        <v>17</v>
      </c>
      <c r="AN1107">
        <v>13</v>
      </c>
      <c r="AO1107">
        <v>2</v>
      </c>
      <c r="AP1107">
        <v>1</v>
      </c>
      <c r="AQ1107">
        <v>0</v>
      </c>
      <c r="AR1107">
        <v>0</v>
      </c>
      <c r="AS1107">
        <v>0</v>
      </c>
      <c r="AT1107">
        <v>0</v>
      </c>
      <c r="AU1107">
        <v>0</v>
      </c>
      <c r="AV1107">
        <v>0</v>
      </c>
      <c r="AW1107">
        <v>0</v>
      </c>
      <c r="AX1107">
        <v>0</v>
      </c>
      <c r="AY1107">
        <v>0</v>
      </c>
      <c r="AZ1107">
        <v>0</v>
      </c>
      <c r="BA1107">
        <v>0</v>
      </c>
      <c r="BB1107">
        <v>0</v>
      </c>
      <c r="BC1107">
        <v>0</v>
      </c>
      <c r="BD1107">
        <v>0</v>
      </c>
      <c r="BE1107">
        <v>0</v>
      </c>
      <c r="BF1107">
        <v>0</v>
      </c>
      <c r="BG1107" s="20">
        <v>6</v>
      </c>
      <c r="BH1107" s="20">
        <v>4</v>
      </c>
      <c r="BI1107" s="20">
        <v>181</v>
      </c>
      <c r="BJ1107" s="20">
        <v>19</v>
      </c>
      <c r="BK1107" s="20">
        <v>439</v>
      </c>
      <c r="BL1107" s="20">
        <v>1409</v>
      </c>
      <c r="BM1107" s="20">
        <v>979</v>
      </c>
      <c r="BN1107" s="20">
        <v>235</v>
      </c>
      <c r="BO1107" s="20">
        <v>78</v>
      </c>
      <c r="BP1107" s="20"/>
      <c r="BQ1107" s="20"/>
      <c r="BR1107" s="20"/>
      <c r="BS1107" s="20"/>
      <c r="BT1107" s="20"/>
      <c r="BU1107" s="20"/>
      <c r="BV1107" s="20"/>
    </row>
    <row r="1108" spans="1:74" x14ac:dyDescent="0.25">
      <c r="A1108" s="20" t="s">
        <v>449</v>
      </c>
      <c r="B1108" s="20" t="s">
        <v>552</v>
      </c>
      <c r="C1108" s="20" t="s">
        <v>575</v>
      </c>
      <c r="D1108" s="1">
        <v>44535</v>
      </c>
      <c r="E1108">
        <v>234</v>
      </c>
      <c r="F1108">
        <v>6</v>
      </c>
      <c r="G1108">
        <v>2</v>
      </c>
      <c r="H1108">
        <v>5</v>
      </c>
      <c r="I1108">
        <v>2</v>
      </c>
      <c r="J1108">
        <v>107</v>
      </c>
      <c r="K1108">
        <v>15</v>
      </c>
      <c r="L1108">
        <v>27</v>
      </c>
      <c r="M1108">
        <v>4</v>
      </c>
      <c r="N1108">
        <v>27</v>
      </c>
      <c r="O1108">
        <v>12</v>
      </c>
      <c r="P1108">
        <v>0</v>
      </c>
      <c r="Q1108">
        <v>5</v>
      </c>
      <c r="R1108">
        <v>517</v>
      </c>
      <c r="S1108">
        <v>337</v>
      </c>
      <c r="T1108">
        <v>36</v>
      </c>
      <c r="U1108">
        <v>18</v>
      </c>
      <c r="V1108">
        <v>18</v>
      </c>
      <c r="W1108">
        <v>1966</v>
      </c>
      <c r="X1108">
        <v>610</v>
      </c>
      <c r="Y1108">
        <v>168</v>
      </c>
      <c r="Z1108">
        <v>250</v>
      </c>
      <c r="AA1108">
        <v>43</v>
      </c>
      <c r="AB1108">
        <v>1292</v>
      </c>
      <c r="AC1108">
        <v>369</v>
      </c>
      <c r="AD1108">
        <v>66</v>
      </c>
      <c r="AE1108">
        <v>177</v>
      </c>
      <c r="AF1108">
        <v>40</v>
      </c>
      <c r="AG1108">
        <v>371</v>
      </c>
      <c r="AH1108">
        <v>36</v>
      </c>
      <c r="AI1108">
        <v>12</v>
      </c>
      <c r="AJ1108">
        <v>91</v>
      </c>
      <c r="AK1108">
        <v>10</v>
      </c>
      <c r="AL1108">
        <v>95</v>
      </c>
      <c r="AM1108">
        <v>43</v>
      </c>
      <c r="AN1108">
        <v>13</v>
      </c>
      <c r="AO1108">
        <v>2</v>
      </c>
      <c r="AP1108">
        <v>1</v>
      </c>
      <c r="AQ1108">
        <v>0</v>
      </c>
      <c r="AR1108">
        <v>0</v>
      </c>
      <c r="AS1108">
        <v>0</v>
      </c>
      <c r="AT1108">
        <v>0</v>
      </c>
      <c r="AU1108">
        <v>0</v>
      </c>
      <c r="AV1108">
        <v>0</v>
      </c>
      <c r="AW1108">
        <v>0</v>
      </c>
      <c r="AX1108">
        <v>0</v>
      </c>
      <c r="AY1108">
        <v>0</v>
      </c>
      <c r="AZ1108">
        <v>0</v>
      </c>
      <c r="BA1108">
        <v>0</v>
      </c>
      <c r="BB1108">
        <v>0</v>
      </c>
      <c r="BC1108">
        <v>0</v>
      </c>
      <c r="BD1108">
        <v>0</v>
      </c>
      <c r="BE1108">
        <v>0</v>
      </c>
      <c r="BF1108">
        <v>0</v>
      </c>
      <c r="BG1108" s="20">
        <v>6</v>
      </c>
      <c r="BH1108" s="20">
        <v>4</v>
      </c>
      <c r="BI1108" s="20">
        <v>182</v>
      </c>
      <c r="BJ1108" s="20">
        <v>19</v>
      </c>
      <c r="BK1108" s="20">
        <v>439</v>
      </c>
      <c r="BL1108" s="20">
        <v>1419</v>
      </c>
      <c r="BM1108" s="20">
        <v>976</v>
      </c>
      <c r="BN1108" s="20">
        <v>234</v>
      </c>
      <c r="BO1108" s="20">
        <v>78</v>
      </c>
      <c r="BP1108" s="20"/>
      <c r="BQ1108" s="20"/>
      <c r="BR1108" s="20"/>
      <c r="BS1108" s="20"/>
      <c r="BT1108" s="20"/>
      <c r="BU1108" s="20"/>
      <c r="BV1108" s="20"/>
    </row>
    <row r="1109" spans="1:74" x14ac:dyDescent="0.25">
      <c r="A1109" s="20" t="s">
        <v>449</v>
      </c>
      <c r="B1109" s="20" t="s">
        <v>552</v>
      </c>
      <c r="C1109" s="20" t="s">
        <v>575</v>
      </c>
      <c r="D1109" s="1">
        <v>44542</v>
      </c>
      <c r="E1109">
        <v>234</v>
      </c>
      <c r="F1109">
        <v>6</v>
      </c>
      <c r="G1109">
        <v>2</v>
      </c>
      <c r="H1109">
        <v>6</v>
      </c>
      <c r="I1109">
        <v>2</v>
      </c>
      <c r="J1109">
        <v>116</v>
      </c>
      <c r="K1109">
        <v>15</v>
      </c>
      <c r="L1109">
        <v>28</v>
      </c>
      <c r="M1109">
        <v>3</v>
      </c>
      <c r="N1109">
        <v>27</v>
      </c>
      <c r="O1109">
        <v>12</v>
      </c>
      <c r="P1109">
        <v>0</v>
      </c>
      <c r="Q1109">
        <v>4</v>
      </c>
      <c r="R1109">
        <v>529</v>
      </c>
      <c r="S1109">
        <v>361</v>
      </c>
      <c r="T1109">
        <v>35</v>
      </c>
      <c r="U1109">
        <v>18</v>
      </c>
      <c r="V1109">
        <v>8</v>
      </c>
      <c r="W1109">
        <v>1992</v>
      </c>
      <c r="X1109">
        <v>699</v>
      </c>
      <c r="Y1109">
        <v>171</v>
      </c>
      <c r="Z1109">
        <v>248</v>
      </c>
      <c r="AA1109">
        <v>42</v>
      </c>
      <c r="AB1109">
        <v>1304</v>
      </c>
      <c r="AC1109">
        <v>504</v>
      </c>
      <c r="AD1109">
        <v>66</v>
      </c>
      <c r="AE1109">
        <v>177</v>
      </c>
      <c r="AF1109">
        <v>31</v>
      </c>
      <c r="AG1109">
        <v>376</v>
      </c>
      <c r="AH1109">
        <v>49</v>
      </c>
      <c r="AI1109">
        <v>12</v>
      </c>
      <c r="AJ1109">
        <v>93</v>
      </c>
      <c r="AK1109">
        <v>10</v>
      </c>
      <c r="AL1109">
        <v>96</v>
      </c>
      <c r="AM1109">
        <v>45</v>
      </c>
      <c r="AN1109">
        <v>13</v>
      </c>
      <c r="AO1109">
        <v>2</v>
      </c>
      <c r="AP1109">
        <v>1</v>
      </c>
      <c r="AQ1109">
        <v>0</v>
      </c>
      <c r="AR1109">
        <v>0</v>
      </c>
      <c r="AS1109">
        <v>0</v>
      </c>
      <c r="AT1109">
        <v>0</v>
      </c>
      <c r="AU1109">
        <v>0</v>
      </c>
      <c r="AV1109">
        <v>0</v>
      </c>
      <c r="AW1109">
        <v>1</v>
      </c>
      <c r="AX1109">
        <v>0</v>
      </c>
      <c r="AY1109">
        <v>0</v>
      </c>
      <c r="AZ1109">
        <v>0</v>
      </c>
      <c r="BA1109">
        <v>0</v>
      </c>
      <c r="BB1109">
        <v>0</v>
      </c>
      <c r="BC1109">
        <v>0</v>
      </c>
      <c r="BD1109">
        <v>0</v>
      </c>
      <c r="BE1109">
        <v>0</v>
      </c>
      <c r="BF1109">
        <v>0</v>
      </c>
      <c r="BG1109" s="20">
        <v>6</v>
      </c>
      <c r="BH1109" s="20">
        <v>4</v>
      </c>
      <c r="BI1109" s="20">
        <v>182</v>
      </c>
      <c r="BJ1109" s="20">
        <v>20</v>
      </c>
      <c r="BK1109" s="20">
        <v>462</v>
      </c>
      <c r="BL1109" s="20">
        <v>1444</v>
      </c>
      <c r="BM1109" s="20">
        <v>1000</v>
      </c>
      <c r="BN1109" s="20">
        <v>238</v>
      </c>
      <c r="BO1109" s="20">
        <v>79</v>
      </c>
      <c r="BP1109" s="20"/>
      <c r="BQ1109" s="20"/>
      <c r="BR1109" s="20"/>
      <c r="BS1109" s="20"/>
      <c r="BT1109" s="20"/>
      <c r="BU1109" s="20"/>
      <c r="BV1109" s="20"/>
    </row>
    <row r="1110" spans="1:74" x14ac:dyDescent="0.25">
      <c r="A1110" s="20" t="s">
        <v>449</v>
      </c>
      <c r="B1110" s="20" t="s">
        <v>552</v>
      </c>
      <c r="C1110" s="20" t="s">
        <v>575</v>
      </c>
      <c r="D1110" s="1">
        <v>44549</v>
      </c>
      <c r="E1110">
        <v>234</v>
      </c>
      <c r="F1110">
        <v>5</v>
      </c>
      <c r="G1110">
        <v>4</v>
      </c>
      <c r="H1110">
        <v>5</v>
      </c>
      <c r="I1110">
        <v>3</v>
      </c>
      <c r="J1110">
        <v>128</v>
      </c>
      <c r="K1110">
        <v>15</v>
      </c>
      <c r="L1110">
        <v>29</v>
      </c>
      <c r="M1110">
        <v>3</v>
      </c>
      <c r="N1110">
        <v>28</v>
      </c>
      <c r="O1110">
        <v>15</v>
      </c>
      <c r="P1110">
        <v>0</v>
      </c>
      <c r="Q1110">
        <v>5</v>
      </c>
      <c r="R1110">
        <v>538</v>
      </c>
      <c r="S1110">
        <v>373</v>
      </c>
      <c r="T1110">
        <v>35</v>
      </c>
      <c r="U1110">
        <v>17</v>
      </c>
      <c r="V1110">
        <v>16</v>
      </c>
      <c r="W1110">
        <v>2001</v>
      </c>
      <c r="X1110">
        <v>754</v>
      </c>
      <c r="Y1110">
        <v>169</v>
      </c>
      <c r="Z1110">
        <v>245</v>
      </c>
      <c r="AA1110">
        <v>43</v>
      </c>
      <c r="AB1110">
        <v>1333</v>
      </c>
      <c r="AC1110">
        <v>570</v>
      </c>
      <c r="AD1110">
        <v>66</v>
      </c>
      <c r="AE1110">
        <v>178</v>
      </c>
      <c r="AF1110">
        <v>52</v>
      </c>
      <c r="AG1110">
        <v>378</v>
      </c>
      <c r="AH1110">
        <v>71</v>
      </c>
      <c r="AI1110">
        <v>12</v>
      </c>
      <c r="AJ1110">
        <v>93</v>
      </c>
      <c r="AK1110">
        <v>10</v>
      </c>
      <c r="AL1110">
        <v>96</v>
      </c>
      <c r="AM1110">
        <v>54</v>
      </c>
      <c r="AN1110">
        <v>14</v>
      </c>
      <c r="AO1110">
        <v>2</v>
      </c>
      <c r="AP1110">
        <v>1</v>
      </c>
      <c r="AQ1110">
        <v>0</v>
      </c>
      <c r="AR1110">
        <v>0</v>
      </c>
      <c r="AS1110">
        <v>0</v>
      </c>
      <c r="AT1110">
        <v>0</v>
      </c>
      <c r="AU1110">
        <v>0</v>
      </c>
      <c r="AV1110">
        <v>0</v>
      </c>
      <c r="AW1110">
        <v>1</v>
      </c>
      <c r="AX1110">
        <v>0</v>
      </c>
      <c r="AY1110">
        <v>0</v>
      </c>
      <c r="AZ1110">
        <v>0</v>
      </c>
      <c r="BA1110">
        <v>0</v>
      </c>
      <c r="BB1110">
        <v>0</v>
      </c>
      <c r="BC1110">
        <v>0</v>
      </c>
      <c r="BD1110">
        <v>0</v>
      </c>
      <c r="BE1110">
        <v>0</v>
      </c>
      <c r="BF1110">
        <v>0</v>
      </c>
      <c r="BG1110" s="20">
        <v>5</v>
      </c>
      <c r="BH1110" s="20">
        <v>4</v>
      </c>
      <c r="BI1110" s="20">
        <v>182</v>
      </c>
      <c r="BJ1110" s="20">
        <v>22</v>
      </c>
      <c r="BK1110" s="20">
        <v>465</v>
      </c>
      <c r="BL1110" s="20">
        <v>1451</v>
      </c>
      <c r="BM1110" s="20">
        <v>1006</v>
      </c>
      <c r="BN1110" s="20">
        <v>240</v>
      </c>
      <c r="BO1110" s="20">
        <v>78</v>
      </c>
      <c r="BP1110" s="20">
        <v>8658</v>
      </c>
      <c r="BQ1110" s="20">
        <v>1489</v>
      </c>
      <c r="BR1110" s="20">
        <v>0</v>
      </c>
      <c r="BS1110" s="20">
        <v>124</v>
      </c>
      <c r="BT1110" s="20">
        <v>2947</v>
      </c>
      <c r="BU1110" s="20">
        <v>327</v>
      </c>
      <c r="BV1110" s="20">
        <v>4829</v>
      </c>
    </row>
    <row r="1111" spans="1:74" x14ac:dyDescent="0.25">
      <c r="A1111" s="20" t="s">
        <v>449</v>
      </c>
      <c r="B1111" s="20" t="s">
        <v>552</v>
      </c>
      <c r="C1111" s="20" t="s">
        <v>575</v>
      </c>
      <c r="D1111" s="1">
        <v>44558</v>
      </c>
      <c r="E1111">
        <v>237</v>
      </c>
      <c r="F1111">
        <v>5</v>
      </c>
      <c r="G1111">
        <v>4</v>
      </c>
      <c r="H1111">
        <v>5</v>
      </c>
      <c r="I1111">
        <v>3</v>
      </c>
      <c r="J1111">
        <v>140</v>
      </c>
      <c r="K1111">
        <v>14</v>
      </c>
      <c r="L1111">
        <v>29</v>
      </c>
      <c r="M1111">
        <v>4</v>
      </c>
      <c r="N1111">
        <v>30</v>
      </c>
      <c r="O1111">
        <v>16</v>
      </c>
      <c r="P1111">
        <v>1</v>
      </c>
      <c r="Q1111">
        <v>4</v>
      </c>
      <c r="R1111">
        <v>550</v>
      </c>
      <c r="S1111">
        <v>396</v>
      </c>
      <c r="T1111">
        <v>36</v>
      </c>
      <c r="U1111">
        <v>18</v>
      </c>
      <c r="V1111">
        <v>10</v>
      </c>
      <c r="W1111">
        <v>2053</v>
      </c>
      <c r="X1111">
        <v>887</v>
      </c>
      <c r="Y1111">
        <v>169</v>
      </c>
      <c r="Z1111">
        <v>250</v>
      </c>
      <c r="AA1111">
        <v>46</v>
      </c>
      <c r="AB1111">
        <v>1341</v>
      </c>
      <c r="AC1111">
        <v>661</v>
      </c>
      <c r="AD1111">
        <v>67</v>
      </c>
      <c r="AE1111">
        <v>183</v>
      </c>
      <c r="AF1111">
        <v>27</v>
      </c>
      <c r="AG1111">
        <v>381</v>
      </c>
      <c r="AH1111">
        <v>91</v>
      </c>
      <c r="AI1111">
        <v>12</v>
      </c>
      <c r="AJ1111">
        <v>92</v>
      </c>
      <c r="AK1111">
        <v>10</v>
      </c>
      <c r="AL1111">
        <v>98</v>
      </c>
      <c r="AM1111">
        <v>63</v>
      </c>
      <c r="AN1111">
        <v>15</v>
      </c>
      <c r="AO1111">
        <v>2</v>
      </c>
      <c r="AP1111">
        <v>0</v>
      </c>
      <c r="AQ1111">
        <v>0</v>
      </c>
      <c r="AR1111">
        <v>0</v>
      </c>
      <c r="AS1111">
        <v>0</v>
      </c>
      <c r="AT1111">
        <v>0</v>
      </c>
      <c r="AU1111">
        <v>0</v>
      </c>
      <c r="AV1111">
        <v>0</v>
      </c>
      <c r="AW1111">
        <v>1</v>
      </c>
      <c r="AX1111">
        <v>0</v>
      </c>
      <c r="AY1111">
        <v>0</v>
      </c>
      <c r="AZ1111">
        <v>0</v>
      </c>
      <c r="BA1111">
        <v>0</v>
      </c>
      <c r="BB1111">
        <v>0</v>
      </c>
      <c r="BC1111">
        <v>0</v>
      </c>
      <c r="BD1111">
        <v>0</v>
      </c>
      <c r="BE1111">
        <v>0</v>
      </c>
      <c r="BF1111">
        <v>0</v>
      </c>
      <c r="BG1111" s="20">
        <v>5</v>
      </c>
      <c r="BH1111" s="20">
        <v>4</v>
      </c>
      <c r="BI1111" s="20">
        <v>185</v>
      </c>
      <c r="BJ1111" s="20">
        <v>24</v>
      </c>
      <c r="BK1111" s="20">
        <v>482</v>
      </c>
      <c r="BL1111" s="20">
        <v>1494</v>
      </c>
      <c r="BM1111" s="20">
        <v>1030</v>
      </c>
      <c r="BN1111" s="20">
        <v>245</v>
      </c>
      <c r="BO1111" s="20">
        <v>80</v>
      </c>
      <c r="BP1111" s="20">
        <v>8712</v>
      </c>
      <c r="BQ1111" s="20">
        <v>2115</v>
      </c>
      <c r="BR1111" s="20">
        <v>0</v>
      </c>
      <c r="BS1111" s="20">
        <v>126</v>
      </c>
      <c r="BT1111" s="20">
        <v>2947</v>
      </c>
      <c r="BU1111" s="20">
        <v>252</v>
      </c>
      <c r="BV1111" s="20">
        <v>4952</v>
      </c>
    </row>
    <row r="1112" spans="1:74" x14ac:dyDescent="0.25">
      <c r="A1112" s="20" t="s">
        <v>449</v>
      </c>
      <c r="B1112" s="20" t="s">
        <v>552</v>
      </c>
      <c r="C1112" s="20" t="s">
        <v>575</v>
      </c>
      <c r="D1112" s="1">
        <v>44564</v>
      </c>
      <c r="E1112">
        <v>239</v>
      </c>
      <c r="F1112">
        <v>5</v>
      </c>
      <c r="G1112">
        <v>4</v>
      </c>
      <c r="H1112">
        <v>5</v>
      </c>
      <c r="I1112">
        <v>3</v>
      </c>
      <c r="J1112">
        <v>142</v>
      </c>
      <c r="K1112">
        <v>14</v>
      </c>
      <c r="L1112">
        <v>29</v>
      </c>
      <c r="M1112">
        <v>4</v>
      </c>
      <c r="N1112">
        <v>30</v>
      </c>
      <c r="O1112">
        <v>17</v>
      </c>
      <c r="P1112">
        <v>1</v>
      </c>
      <c r="Q1112">
        <v>4</v>
      </c>
      <c r="R1112">
        <v>565</v>
      </c>
      <c r="S1112">
        <v>400</v>
      </c>
      <c r="T1112">
        <v>37</v>
      </c>
      <c r="U1112">
        <v>18</v>
      </c>
      <c r="V1112">
        <v>21</v>
      </c>
      <c r="W1112">
        <v>2049</v>
      </c>
      <c r="X1112">
        <v>921</v>
      </c>
      <c r="Y1112">
        <v>170</v>
      </c>
      <c r="Z1112">
        <v>243</v>
      </c>
      <c r="AA1112">
        <v>44</v>
      </c>
      <c r="AB1112">
        <v>1355</v>
      </c>
      <c r="AC1112">
        <v>683</v>
      </c>
      <c r="AD1112">
        <v>67</v>
      </c>
      <c r="AE1112">
        <v>183</v>
      </c>
      <c r="AF1112">
        <v>41</v>
      </c>
      <c r="AG1112">
        <v>384</v>
      </c>
      <c r="AH1112">
        <v>100</v>
      </c>
      <c r="AI1112">
        <v>12</v>
      </c>
      <c r="AJ1112">
        <v>93</v>
      </c>
      <c r="AK1112">
        <v>10</v>
      </c>
      <c r="AL1112">
        <v>98</v>
      </c>
      <c r="AM1112">
        <v>68</v>
      </c>
      <c r="AN1112">
        <v>15</v>
      </c>
      <c r="AO1112">
        <v>2</v>
      </c>
      <c r="AP1112">
        <v>0</v>
      </c>
      <c r="AQ1112">
        <v>0</v>
      </c>
      <c r="AR1112">
        <v>0</v>
      </c>
      <c r="AS1112">
        <v>0</v>
      </c>
      <c r="AT1112">
        <v>0</v>
      </c>
      <c r="AU1112">
        <v>0</v>
      </c>
      <c r="AV1112">
        <v>0</v>
      </c>
      <c r="AW1112">
        <v>1</v>
      </c>
      <c r="AX1112">
        <v>0</v>
      </c>
      <c r="AY1112">
        <v>0</v>
      </c>
      <c r="AZ1112">
        <v>0</v>
      </c>
      <c r="BA1112">
        <v>0</v>
      </c>
      <c r="BB1112">
        <v>0</v>
      </c>
      <c r="BC1112">
        <v>0</v>
      </c>
      <c r="BD1112">
        <v>0</v>
      </c>
      <c r="BE1112">
        <v>0</v>
      </c>
      <c r="BF1112">
        <v>0</v>
      </c>
      <c r="BG1112" s="20">
        <v>5</v>
      </c>
      <c r="BH1112" s="20">
        <v>4</v>
      </c>
      <c r="BI1112" s="20">
        <v>187</v>
      </c>
      <c r="BJ1112" s="20">
        <v>24</v>
      </c>
      <c r="BK1112" s="20">
        <v>484</v>
      </c>
      <c r="BL1112" s="20">
        <v>1494</v>
      </c>
      <c r="BM1112" s="20">
        <v>1031</v>
      </c>
      <c r="BN1112" s="20">
        <v>247</v>
      </c>
      <c r="BO1112" s="20">
        <v>80</v>
      </c>
      <c r="BP1112" s="20">
        <v>8772</v>
      </c>
      <c r="BQ1112" s="20">
        <v>2283</v>
      </c>
      <c r="BR1112" s="20">
        <v>0</v>
      </c>
      <c r="BS1112" s="20">
        <v>126</v>
      </c>
      <c r="BT1112" s="20">
        <v>2941</v>
      </c>
      <c r="BU1112" s="20">
        <v>308</v>
      </c>
      <c r="BV1112" s="20">
        <v>4963</v>
      </c>
    </row>
    <row r="1113" spans="1:74" x14ac:dyDescent="0.25">
      <c r="A1113" s="20" t="s">
        <v>449</v>
      </c>
      <c r="B1113" s="20" t="s">
        <v>552</v>
      </c>
      <c r="C1113" s="20" t="s">
        <v>575</v>
      </c>
      <c r="D1113" s="1">
        <v>44570</v>
      </c>
      <c r="E1113">
        <v>239</v>
      </c>
      <c r="F1113">
        <v>5</v>
      </c>
      <c r="G1113">
        <v>5</v>
      </c>
      <c r="H1113">
        <v>5</v>
      </c>
      <c r="I1113">
        <v>3</v>
      </c>
      <c r="J1113">
        <v>146</v>
      </c>
      <c r="K1113">
        <v>14</v>
      </c>
      <c r="L1113">
        <v>29</v>
      </c>
      <c r="M1113">
        <v>4</v>
      </c>
      <c r="N1113">
        <v>28</v>
      </c>
      <c r="O1113">
        <v>18</v>
      </c>
      <c r="P1113">
        <v>1</v>
      </c>
      <c r="Q1113">
        <v>3</v>
      </c>
      <c r="R1113">
        <v>565</v>
      </c>
      <c r="S1113">
        <v>416</v>
      </c>
      <c r="T1113">
        <v>37</v>
      </c>
      <c r="U1113">
        <v>18</v>
      </c>
      <c r="V1113">
        <v>16</v>
      </c>
      <c r="W1113">
        <v>2047</v>
      </c>
      <c r="X1113">
        <v>970</v>
      </c>
      <c r="Y1113">
        <v>167</v>
      </c>
      <c r="Z1113">
        <v>242</v>
      </c>
      <c r="AA1113">
        <v>44</v>
      </c>
      <c r="AB1113">
        <v>1366</v>
      </c>
      <c r="AC1113">
        <v>718</v>
      </c>
      <c r="AD1113">
        <v>67</v>
      </c>
      <c r="AE1113">
        <v>184</v>
      </c>
      <c r="AF1113">
        <v>43</v>
      </c>
      <c r="AG1113">
        <v>386</v>
      </c>
      <c r="AH1113">
        <v>111</v>
      </c>
      <c r="AI1113">
        <v>13</v>
      </c>
      <c r="AJ1113">
        <v>92</v>
      </c>
      <c r="AK1113">
        <v>11</v>
      </c>
      <c r="AL1113">
        <v>103</v>
      </c>
      <c r="AM1113">
        <v>72</v>
      </c>
      <c r="AN1113">
        <v>15</v>
      </c>
      <c r="AO1113">
        <v>2</v>
      </c>
      <c r="AP1113">
        <v>0</v>
      </c>
      <c r="AQ1113">
        <v>0</v>
      </c>
      <c r="AR1113">
        <v>0</v>
      </c>
      <c r="AS1113">
        <v>0</v>
      </c>
      <c r="AT1113">
        <v>0</v>
      </c>
      <c r="AU1113">
        <v>0</v>
      </c>
      <c r="AV1113">
        <v>0</v>
      </c>
      <c r="AW1113">
        <v>1</v>
      </c>
      <c r="AX1113">
        <v>0</v>
      </c>
      <c r="AY1113">
        <v>0</v>
      </c>
      <c r="AZ1113">
        <v>0</v>
      </c>
      <c r="BA1113">
        <v>0</v>
      </c>
      <c r="BB1113">
        <v>0</v>
      </c>
      <c r="BC1113">
        <v>0</v>
      </c>
      <c r="BD1113">
        <v>0</v>
      </c>
      <c r="BE1113">
        <v>0</v>
      </c>
      <c r="BF1113">
        <v>0</v>
      </c>
      <c r="BG1113" s="20">
        <v>5</v>
      </c>
      <c r="BH1113" s="20">
        <v>4</v>
      </c>
      <c r="BI1113" s="20">
        <v>187</v>
      </c>
      <c r="BJ1113" s="20">
        <v>23</v>
      </c>
      <c r="BK1113" s="20">
        <v>489</v>
      </c>
      <c r="BL1113" s="20">
        <v>1500</v>
      </c>
      <c r="BM1113" s="20">
        <v>1037</v>
      </c>
      <c r="BN1113" s="20">
        <v>247</v>
      </c>
      <c r="BO1113" s="20">
        <v>84</v>
      </c>
      <c r="BP1113" s="20">
        <v>8821</v>
      </c>
      <c r="BQ1113" s="20">
        <v>2515</v>
      </c>
      <c r="BR1113" s="20">
        <v>0</v>
      </c>
      <c r="BS1113" s="20">
        <v>127</v>
      </c>
      <c r="BT1113" s="20">
        <v>2927</v>
      </c>
      <c r="BU1113" s="20">
        <v>311</v>
      </c>
      <c r="BV1113" s="20">
        <v>5005</v>
      </c>
    </row>
    <row r="1114" spans="1:74" x14ac:dyDescent="0.25">
      <c r="A1114" s="20" t="s">
        <v>449</v>
      </c>
      <c r="B1114" s="20" t="s">
        <v>552</v>
      </c>
      <c r="C1114" s="20" t="s">
        <v>575</v>
      </c>
      <c r="D1114" s="1">
        <v>44577</v>
      </c>
      <c r="E1114">
        <v>242</v>
      </c>
      <c r="F1114">
        <v>7</v>
      </c>
      <c r="G1114">
        <v>6</v>
      </c>
      <c r="H1114">
        <v>5</v>
      </c>
      <c r="I1114">
        <v>3</v>
      </c>
      <c r="J1114">
        <v>149</v>
      </c>
      <c r="K1114">
        <v>14</v>
      </c>
      <c r="L1114">
        <v>32</v>
      </c>
      <c r="M1114">
        <v>2</v>
      </c>
      <c r="N1114">
        <v>28</v>
      </c>
      <c r="O1114">
        <v>18</v>
      </c>
      <c r="P1114">
        <v>1</v>
      </c>
      <c r="Q1114">
        <v>3</v>
      </c>
      <c r="R1114">
        <v>569</v>
      </c>
      <c r="S1114">
        <v>430</v>
      </c>
      <c r="T1114">
        <v>37</v>
      </c>
      <c r="U1114">
        <v>17</v>
      </c>
      <c r="V1114">
        <v>12</v>
      </c>
      <c r="W1114">
        <v>2069</v>
      </c>
      <c r="X1114">
        <v>1011</v>
      </c>
      <c r="Y1114">
        <v>167</v>
      </c>
      <c r="Z1114">
        <v>240</v>
      </c>
      <c r="AA1114">
        <v>44</v>
      </c>
      <c r="AB1114">
        <v>1367</v>
      </c>
      <c r="AC1114">
        <v>744</v>
      </c>
      <c r="AD1114">
        <v>67</v>
      </c>
      <c r="AE1114">
        <v>184</v>
      </c>
      <c r="AF1114">
        <v>30</v>
      </c>
      <c r="AG1114">
        <v>390</v>
      </c>
      <c r="AH1114">
        <v>120</v>
      </c>
      <c r="AI1114">
        <v>13</v>
      </c>
      <c r="AJ1114">
        <v>89</v>
      </c>
      <c r="AK1114">
        <v>11</v>
      </c>
      <c r="AL1114">
        <v>105</v>
      </c>
      <c r="AM1114">
        <v>74</v>
      </c>
      <c r="AN1114">
        <v>15</v>
      </c>
      <c r="AO1114">
        <v>2</v>
      </c>
      <c r="AP1114">
        <v>0</v>
      </c>
      <c r="AQ1114">
        <v>0</v>
      </c>
      <c r="AR1114">
        <v>0</v>
      </c>
      <c r="AS1114">
        <v>0</v>
      </c>
      <c r="AT1114">
        <v>0</v>
      </c>
      <c r="AU1114">
        <v>0</v>
      </c>
      <c r="AV1114">
        <v>0</v>
      </c>
      <c r="AW1114">
        <v>1</v>
      </c>
      <c r="AX1114">
        <v>0</v>
      </c>
      <c r="AY1114">
        <v>0</v>
      </c>
      <c r="AZ1114">
        <v>0</v>
      </c>
      <c r="BA1114">
        <v>0</v>
      </c>
      <c r="BB1114">
        <v>0</v>
      </c>
      <c r="BC1114">
        <v>0</v>
      </c>
      <c r="BD1114">
        <v>0</v>
      </c>
      <c r="BE1114">
        <v>0</v>
      </c>
      <c r="BF1114">
        <v>0</v>
      </c>
      <c r="BG1114" s="20">
        <v>7</v>
      </c>
      <c r="BH1114" s="20">
        <v>4</v>
      </c>
      <c r="BI1114" s="20">
        <v>190</v>
      </c>
      <c r="BJ1114" s="20">
        <v>23</v>
      </c>
      <c r="BK1114" s="20">
        <v>497</v>
      </c>
      <c r="BL1114" s="20">
        <v>1528</v>
      </c>
      <c r="BM1114" s="20">
        <v>1048</v>
      </c>
      <c r="BN1114" s="20">
        <v>251</v>
      </c>
      <c r="BO1114" s="20">
        <v>86</v>
      </c>
      <c r="BP1114" s="20">
        <v>8858</v>
      </c>
      <c r="BQ1114" s="20">
        <v>2706</v>
      </c>
      <c r="BR1114" s="20">
        <v>0</v>
      </c>
      <c r="BS1114" s="20">
        <v>127</v>
      </c>
      <c r="BT1114" s="20">
        <v>2914</v>
      </c>
      <c r="BU1114" s="20">
        <v>278</v>
      </c>
      <c r="BV1114" s="20">
        <v>5071</v>
      </c>
    </row>
    <row r="1115" spans="1:74" x14ac:dyDescent="0.25">
      <c r="A1115" s="20" t="s">
        <v>449</v>
      </c>
      <c r="B1115" s="20" t="s">
        <v>552</v>
      </c>
      <c r="C1115" s="20" t="s">
        <v>575</v>
      </c>
      <c r="D1115" s="1">
        <v>44584</v>
      </c>
      <c r="E1115">
        <v>241</v>
      </c>
      <c r="F1115">
        <v>7</v>
      </c>
      <c r="G1115">
        <v>6</v>
      </c>
      <c r="H1115">
        <v>5</v>
      </c>
      <c r="I1115">
        <v>3</v>
      </c>
      <c r="J1115">
        <v>151</v>
      </c>
      <c r="K1115">
        <v>14</v>
      </c>
      <c r="L1115">
        <v>32</v>
      </c>
      <c r="M1115">
        <v>2</v>
      </c>
      <c r="N1115">
        <v>25</v>
      </c>
      <c r="O1115">
        <v>17</v>
      </c>
      <c r="P1115">
        <v>0</v>
      </c>
      <c r="Q1115">
        <v>3</v>
      </c>
      <c r="R1115">
        <v>571</v>
      </c>
      <c r="S1115">
        <v>430</v>
      </c>
      <c r="T1115">
        <v>37</v>
      </c>
      <c r="U1115">
        <v>17</v>
      </c>
      <c r="V1115">
        <v>20</v>
      </c>
      <c r="W1115">
        <v>2071</v>
      </c>
      <c r="X1115">
        <v>1028</v>
      </c>
      <c r="Y1115">
        <v>166</v>
      </c>
      <c r="Z1115">
        <v>239</v>
      </c>
      <c r="AA1115">
        <v>44</v>
      </c>
      <c r="AB1115">
        <v>1411</v>
      </c>
      <c r="AC1115">
        <v>749</v>
      </c>
      <c r="AD1115">
        <v>67</v>
      </c>
      <c r="AE1115">
        <v>186</v>
      </c>
      <c r="AF1115">
        <v>65</v>
      </c>
      <c r="AG1115">
        <v>389</v>
      </c>
      <c r="AH1115">
        <v>127</v>
      </c>
      <c r="AI1115">
        <v>13</v>
      </c>
      <c r="AJ1115">
        <v>88</v>
      </c>
      <c r="AK1115">
        <v>11</v>
      </c>
      <c r="AL1115">
        <v>108</v>
      </c>
      <c r="AM1115">
        <v>78</v>
      </c>
      <c r="AN1115">
        <v>15</v>
      </c>
      <c r="AO1115">
        <v>2</v>
      </c>
      <c r="AP1115">
        <v>0</v>
      </c>
      <c r="AQ1115">
        <v>0</v>
      </c>
      <c r="AR1115">
        <v>0</v>
      </c>
      <c r="AS1115">
        <v>0</v>
      </c>
      <c r="AT1115">
        <v>0</v>
      </c>
      <c r="AU1115">
        <v>0</v>
      </c>
      <c r="AV1115">
        <v>0</v>
      </c>
      <c r="AW1115">
        <v>1</v>
      </c>
      <c r="AX1115">
        <v>0</v>
      </c>
      <c r="AY1115">
        <v>0</v>
      </c>
      <c r="AZ1115">
        <v>0</v>
      </c>
      <c r="BA1115">
        <v>0</v>
      </c>
      <c r="BB1115">
        <v>0</v>
      </c>
      <c r="BC1115">
        <v>0</v>
      </c>
      <c r="BD1115">
        <v>0</v>
      </c>
      <c r="BE1115">
        <v>0</v>
      </c>
      <c r="BF1115">
        <v>0</v>
      </c>
      <c r="BG1115" s="20">
        <v>7</v>
      </c>
      <c r="BH1115" s="20">
        <v>4</v>
      </c>
      <c r="BI1115" s="20">
        <v>189</v>
      </c>
      <c r="BJ1115" s="20">
        <v>21</v>
      </c>
      <c r="BK1115" s="20">
        <v>491</v>
      </c>
      <c r="BL1115" s="20">
        <v>1532</v>
      </c>
      <c r="BM1115" s="20">
        <v>1053</v>
      </c>
      <c r="BN1115" s="20">
        <v>251</v>
      </c>
      <c r="BO1115" s="20">
        <v>89</v>
      </c>
      <c r="BP1115" s="20">
        <v>8953</v>
      </c>
      <c r="BQ1115" s="20">
        <v>2783</v>
      </c>
      <c r="BR1115" s="20">
        <v>0</v>
      </c>
      <c r="BS1115" s="20">
        <v>127</v>
      </c>
      <c r="BT1115" s="20">
        <v>2894</v>
      </c>
      <c r="BU1115" s="20">
        <v>393</v>
      </c>
      <c r="BV1115" s="20">
        <v>5073</v>
      </c>
    </row>
    <row r="1116" spans="1:74" x14ac:dyDescent="0.25">
      <c r="A1116" s="20" t="s">
        <v>449</v>
      </c>
      <c r="B1116" s="20" t="s">
        <v>552</v>
      </c>
      <c r="C1116" s="20" t="s">
        <v>575</v>
      </c>
      <c r="D1116" s="1">
        <v>44591</v>
      </c>
      <c r="E1116">
        <v>245</v>
      </c>
      <c r="F1116">
        <v>7</v>
      </c>
      <c r="G1116">
        <v>6</v>
      </c>
      <c r="H1116">
        <v>5</v>
      </c>
      <c r="I1116">
        <v>3</v>
      </c>
      <c r="J1116">
        <v>157</v>
      </c>
      <c r="K1116">
        <v>14</v>
      </c>
      <c r="L1116">
        <v>32</v>
      </c>
      <c r="M1116">
        <v>2</v>
      </c>
      <c r="N1116">
        <v>22</v>
      </c>
      <c r="O1116">
        <v>15</v>
      </c>
      <c r="P1116">
        <v>0</v>
      </c>
      <c r="Q1116">
        <v>3</v>
      </c>
      <c r="R1116">
        <v>588</v>
      </c>
      <c r="S1116">
        <v>441</v>
      </c>
      <c r="T1116">
        <v>37</v>
      </c>
      <c r="U1116">
        <v>17</v>
      </c>
      <c r="V1116">
        <v>25</v>
      </c>
      <c r="W1116">
        <v>2099</v>
      </c>
      <c r="X1116">
        <v>1051</v>
      </c>
      <c r="Y1116">
        <v>171</v>
      </c>
      <c r="Z1116">
        <v>242</v>
      </c>
      <c r="AA1116">
        <v>48</v>
      </c>
      <c r="AB1116">
        <v>1419</v>
      </c>
      <c r="AC1116">
        <v>773</v>
      </c>
      <c r="AD1116">
        <v>67</v>
      </c>
      <c r="AE1116">
        <v>181</v>
      </c>
      <c r="AF1116">
        <v>65</v>
      </c>
      <c r="AG1116">
        <v>396</v>
      </c>
      <c r="AH1116">
        <v>131</v>
      </c>
      <c r="AI1116">
        <v>13</v>
      </c>
      <c r="AJ1116">
        <v>88</v>
      </c>
      <c r="AK1116">
        <v>11</v>
      </c>
      <c r="AL1116">
        <v>108</v>
      </c>
      <c r="AM1116">
        <v>78</v>
      </c>
      <c r="AN1116">
        <v>15</v>
      </c>
      <c r="AO1116">
        <v>2</v>
      </c>
      <c r="AP1116">
        <v>0</v>
      </c>
      <c r="AQ1116">
        <v>0</v>
      </c>
      <c r="AR1116">
        <v>0</v>
      </c>
      <c r="AS1116">
        <v>0</v>
      </c>
      <c r="AT1116">
        <v>0</v>
      </c>
      <c r="AU1116">
        <v>0</v>
      </c>
      <c r="AV1116">
        <v>0</v>
      </c>
      <c r="AW1116">
        <v>1</v>
      </c>
      <c r="AX1116">
        <v>0</v>
      </c>
      <c r="AY1116">
        <v>0</v>
      </c>
      <c r="AZ1116">
        <v>0</v>
      </c>
      <c r="BA1116">
        <v>0</v>
      </c>
      <c r="BB1116">
        <v>0</v>
      </c>
      <c r="BC1116">
        <v>0</v>
      </c>
      <c r="BD1116">
        <v>0</v>
      </c>
      <c r="BE1116">
        <v>0</v>
      </c>
      <c r="BF1116">
        <v>0</v>
      </c>
      <c r="BG1116" s="20">
        <v>7</v>
      </c>
      <c r="BH1116" s="20">
        <v>4</v>
      </c>
      <c r="BI1116" s="20">
        <v>193</v>
      </c>
      <c r="BJ1116" s="20">
        <v>18</v>
      </c>
      <c r="BK1116" s="20">
        <v>503</v>
      </c>
      <c r="BL1116" s="20">
        <v>1550</v>
      </c>
      <c r="BM1116" s="20">
        <v>1064</v>
      </c>
      <c r="BN1116" s="20">
        <v>259</v>
      </c>
      <c r="BO1116" s="20">
        <v>89</v>
      </c>
      <c r="BP1116" s="20">
        <v>8987</v>
      </c>
      <c r="BQ1116" s="20">
        <v>2899</v>
      </c>
      <c r="BR1116" s="20">
        <v>0</v>
      </c>
      <c r="BS1116" s="20">
        <v>126</v>
      </c>
      <c r="BT1116" s="20">
        <v>2867</v>
      </c>
      <c r="BU1116" s="20">
        <v>390</v>
      </c>
      <c r="BV1116" s="20">
        <v>5127</v>
      </c>
    </row>
    <row r="1117" spans="1:74" x14ac:dyDescent="0.25">
      <c r="A1117" s="20" t="s">
        <v>449</v>
      </c>
      <c r="B1117" s="20" t="s">
        <v>552</v>
      </c>
      <c r="C1117" s="20" t="s">
        <v>575</v>
      </c>
      <c r="D1117" s="1">
        <v>44599</v>
      </c>
      <c r="E1117">
        <v>249</v>
      </c>
      <c r="F1117">
        <v>7</v>
      </c>
      <c r="G1117">
        <v>6</v>
      </c>
      <c r="H1117">
        <v>6</v>
      </c>
      <c r="I1117">
        <v>3</v>
      </c>
      <c r="J1117">
        <v>160</v>
      </c>
      <c r="K1117">
        <v>15</v>
      </c>
      <c r="L1117">
        <v>32</v>
      </c>
      <c r="M1117">
        <v>2</v>
      </c>
      <c r="N1117">
        <v>23</v>
      </c>
      <c r="O1117">
        <v>15</v>
      </c>
      <c r="P1117">
        <v>0</v>
      </c>
      <c r="Q1117">
        <v>4</v>
      </c>
      <c r="R1117">
        <v>597</v>
      </c>
      <c r="S1117">
        <v>455</v>
      </c>
      <c r="T1117">
        <v>39</v>
      </c>
      <c r="U1117">
        <v>20</v>
      </c>
      <c r="V1117">
        <v>15</v>
      </c>
      <c r="W1117">
        <v>2137</v>
      </c>
      <c r="X1117">
        <v>1091</v>
      </c>
      <c r="Y1117">
        <v>172</v>
      </c>
      <c r="Z1117">
        <v>243</v>
      </c>
      <c r="AA1117">
        <v>49</v>
      </c>
      <c r="AB1117">
        <v>1407</v>
      </c>
      <c r="AC1117">
        <v>790</v>
      </c>
      <c r="AD1117">
        <v>67</v>
      </c>
      <c r="AE1117">
        <v>184</v>
      </c>
      <c r="AF1117">
        <v>36</v>
      </c>
      <c r="AG1117">
        <v>402</v>
      </c>
      <c r="AH1117">
        <v>136</v>
      </c>
      <c r="AI1117">
        <v>13</v>
      </c>
      <c r="AJ1117">
        <v>89</v>
      </c>
      <c r="AK1117">
        <v>11</v>
      </c>
      <c r="AL1117">
        <v>107</v>
      </c>
      <c r="AM1117">
        <v>80</v>
      </c>
      <c r="AN1117">
        <v>15</v>
      </c>
      <c r="AO1117">
        <v>2</v>
      </c>
      <c r="AP1117">
        <v>0</v>
      </c>
      <c r="AQ1117">
        <v>0</v>
      </c>
      <c r="AR1117">
        <v>0</v>
      </c>
      <c r="AS1117">
        <v>0</v>
      </c>
      <c r="AT1117">
        <v>0</v>
      </c>
      <c r="AU1117">
        <v>0</v>
      </c>
      <c r="AV1117">
        <v>0</v>
      </c>
      <c r="AW1117">
        <v>1</v>
      </c>
      <c r="AX1117">
        <v>0</v>
      </c>
      <c r="AY1117">
        <v>0</v>
      </c>
      <c r="AZ1117">
        <v>0</v>
      </c>
      <c r="BA1117">
        <v>0</v>
      </c>
      <c r="BB1117">
        <v>0</v>
      </c>
      <c r="BC1117">
        <v>0</v>
      </c>
      <c r="BD1117">
        <v>0</v>
      </c>
      <c r="BE1117">
        <v>0</v>
      </c>
      <c r="BF1117">
        <v>0</v>
      </c>
      <c r="BG1117" s="20">
        <v>7</v>
      </c>
      <c r="BH1117" s="20">
        <v>5</v>
      </c>
      <c r="BI1117" s="20">
        <v>196</v>
      </c>
      <c r="BJ1117" s="20">
        <v>18</v>
      </c>
      <c r="BK1117" s="20">
        <v>517</v>
      </c>
      <c r="BL1117" s="20">
        <v>1586</v>
      </c>
      <c r="BM1117" s="20">
        <v>1082</v>
      </c>
      <c r="BN1117" s="20">
        <v>265</v>
      </c>
      <c r="BO1117" s="20">
        <v>88</v>
      </c>
      <c r="BP1117" s="20">
        <v>8995</v>
      </c>
      <c r="BQ1117" s="20">
        <v>2989</v>
      </c>
      <c r="BR1117" s="20">
        <v>0</v>
      </c>
      <c r="BS1117" s="20">
        <v>126</v>
      </c>
      <c r="BT1117" s="20">
        <v>2885</v>
      </c>
      <c r="BU1117" s="20">
        <v>309</v>
      </c>
      <c r="BV1117" s="20">
        <v>5206</v>
      </c>
    </row>
    <row r="1118" spans="1:74" x14ac:dyDescent="0.25">
      <c r="A1118" s="20" t="s">
        <v>449</v>
      </c>
      <c r="B1118" s="20" t="s">
        <v>552</v>
      </c>
      <c r="C1118" s="20" t="s">
        <v>575</v>
      </c>
      <c r="D1118" s="1">
        <v>44606</v>
      </c>
      <c r="E1118">
        <v>251</v>
      </c>
      <c r="F1118">
        <v>7</v>
      </c>
      <c r="G1118">
        <v>6</v>
      </c>
      <c r="H1118">
        <v>6</v>
      </c>
      <c r="I1118">
        <v>3</v>
      </c>
      <c r="J1118">
        <v>161</v>
      </c>
      <c r="K1118">
        <v>15</v>
      </c>
      <c r="L1118">
        <v>32</v>
      </c>
      <c r="M1118">
        <v>2</v>
      </c>
      <c r="N1118">
        <v>23</v>
      </c>
      <c r="O1118">
        <v>16</v>
      </c>
      <c r="P1118">
        <v>0</v>
      </c>
      <c r="Q1118">
        <v>3</v>
      </c>
      <c r="R1118">
        <v>598</v>
      </c>
      <c r="S1118">
        <v>455</v>
      </c>
      <c r="T1118">
        <v>38</v>
      </c>
      <c r="U1118">
        <v>20</v>
      </c>
      <c r="V1118">
        <v>19</v>
      </c>
      <c r="W1118">
        <v>2146</v>
      </c>
      <c r="X1118">
        <v>1106</v>
      </c>
      <c r="Y1118">
        <v>172</v>
      </c>
      <c r="Z1118">
        <v>243</v>
      </c>
      <c r="AA1118">
        <v>51</v>
      </c>
      <c r="AB1118">
        <v>1422</v>
      </c>
      <c r="AC1118">
        <v>798</v>
      </c>
      <c r="AD1118">
        <v>66</v>
      </c>
      <c r="AE1118">
        <v>184</v>
      </c>
      <c r="AF1118">
        <v>41</v>
      </c>
      <c r="AG1118">
        <v>404</v>
      </c>
      <c r="AH1118">
        <v>139</v>
      </c>
      <c r="AI1118">
        <v>13</v>
      </c>
      <c r="AJ1118">
        <v>90</v>
      </c>
      <c r="AK1118">
        <v>12</v>
      </c>
      <c r="AL1118">
        <v>113</v>
      </c>
      <c r="AM1118">
        <v>81</v>
      </c>
      <c r="AN1118">
        <v>17</v>
      </c>
      <c r="AO1118">
        <v>2</v>
      </c>
      <c r="AP1118">
        <v>0</v>
      </c>
      <c r="AQ1118">
        <v>0</v>
      </c>
      <c r="AR1118">
        <v>0</v>
      </c>
      <c r="AS1118">
        <v>0</v>
      </c>
      <c r="AT1118">
        <v>0</v>
      </c>
      <c r="AU1118">
        <v>0</v>
      </c>
      <c r="AV1118">
        <v>0</v>
      </c>
      <c r="AW1118">
        <v>1</v>
      </c>
      <c r="AX1118">
        <v>0</v>
      </c>
      <c r="AY1118">
        <v>0</v>
      </c>
      <c r="AZ1118">
        <v>0</v>
      </c>
      <c r="BA1118">
        <v>0</v>
      </c>
      <c r="BB1118">
        <v>0</v>
      </c>
      <c r="BC1118">
        <v>0</v>
      </c>
      <c r="BD1118">
        <v>0</v>
      </c>
      <c r="BE1118">
        <v>0</v>
      </c>
      <c r="BF1118">
        <v>0</v>
      </c>
      <c r="BG1118" s="20">
        <v>7</v>
      </c>
      <c r="BH1118" s="20">
        <v>5</v>
      </c>
      <c r="BI1118" s="20">
        <v>198</v>
      </c>
      <c r="BJ1118" s="20">
        <v>19</v>
      </c>
      <c r="BK1118" s="20">
        <v>515</v>
      </c>
      <c r="BL1118" s="20">
        <v>1594</v>
      </c>
      <c r="BM1118" s="20">
        <v>1093</v>
      </c>
      <c r="BN1118" s="20">
        <v>266</v>
      </c>
      <c r="BO1118" s="20">
        <v>92</v>
      </c>
      <c r="BP1118" s="20">
        <v>9020</v>
      </c>
      <c r="BQ1118" s="20">
        <v>3025</v>
      </c>
      <c r="BR1118" s="20">
        <v>0</v>
      </c>
      <c r="BS1118" s="20">
        <v>125</v>
      </c>
      <c r="BT1118" s="20">
        <v>2879</v>
      </c>
      <c r="BU1118" s="20">
        <v>337</v>
      </c>
      <c r="BV1118" s="20">
        <v>5223</v>
      </c>
    </row>
    <row r="1119" spans="1:74" x14ac:dyDescent="0.25">
      <c r="A1119" s="20" t="s">
        <v>449</v>
      </c>
      <c r="B1119" s="20" t="s">
        <v>539</v>
      </c>
      <c r="C1119" s="20" t="s">
        <v>576</v>
      </c>
      <c r="D1119" s="1">
        <v>44493</v>
      </c>
      <c r="E1119">
        <v>171</v>
      </c>
      <c r="F1119">
        <v>7</v>
      </c>
      <c r="G1119">
        <v>1</v>
      </c>
      <c r="H1119">
        <v>0</v>
      </c>
      <c r="I1119">
        <v>0</v>
      </c>
      <c r="J1119">
        <v>47</v>
      </c>
      <c r="K1119">
        <v>13</v>
      </c>
      <c r="L1119">
        <v>22</v>
      </c>
      <c r="M1119">
        <v>3</v>
      </c>
      <c r="N1119">
        <v>0</v>
      </c>
      <c r="O1119">
        <v>0</v>
      </c>
      <c r="P1119">
        <v>0</v>
      </c>
      <c r="Q1119">
        <v>0</v>
      </c>
      <c r="R1119">
        <v>421</v>
      </c>
      <c r="S1119">
        <v>0</v>
      </c>
      <c r="T1119">
        <v>112</v>
      </c>
      <c r="U1119">
        <v>28</v>
      </c>
      <c r="V1119">
        <v>1</v>
      </c>
      <c r="W1119">
        <v>1590</v>
      </c>
      <c r="X1119">
        <v>1</v>
      </c>
      <c r="Y1119">
        <v>66</v>
      </c>
      <c r="Z1119">
        <v>257</v>
      </c>
      <c r="AA1119">
        <v>24</v>
      </c>
      <c r="AB1119">
        <v>1204</v>
      </c>
      <c r="AC1119">
        <v>47</v>
      </c>
      <c r="AD1119">
        <v>60</v>
      </c>
      <c r="AE1119">
        <v>296</v>
      </c>
      <c r="AF1119">
        <v>34</v>
      </c>
      <c r="AG1119">
        <v>265</v>
      </c>
      <c r="AH1119">
        <v>0</v>
      </c>
      <c r="AI1119">
        <v>2</v>
      </c>
      <c r="AJ1119">
        <v>52</v>
      </c>
      <c r="AK1119">
        <v>12</v>
      </c>
      <c r="AL1119">
        <v>86</v>
      </c>
      <c r="AM1119">
        <v>0</v>
      </c>
      <c r="AN1119">
        <v>10</v>
      </c>
      <c r="AO1119">
        <v>4</v>
      </c>
      <c r="AP1119">
        <v>2</v>
      </c>
      <c r="AQ1119">
        <v>0</v>
      </c>
      <c r="AR1119">
        <v>0</v>
      </c>
      <c r="AS1119">
        <v>0</v>
      </c>
      <c r="AT1119">
        <v>0</v>
      </c>
      <c r="AU1119">
        <v>0</v>
      </c>
      <c r="AV1119">
        <v>0</v>
      </c>
      <c r="AW1119">
        <v>0</v>
      </c>
      <c r="AX1119">
        <v>0</v>
      </c>
      <c r="AY1119">
        <v>0</v>
      </c>
      <c r="AZ1119">
        <v>0</v>
      </c>
      <c r="BA1119">
        <v>0</v>
      </c>
      <c r="BB1119">
        <v>41</v>
      </c>
      <c r="BC1119">
        <v>144</v>
      </c>
      <c r="BD1119">
        <v>0</v>
      </c>
      <c r="BE1119">
        <v>13</v>
      </c>
      <c r="BF1119">
        <v>15</v>
      </c>
      <c r="BG1119" s="20"/>
      <c r="BH1119" s="20"/>
      <c r="BI1119" s="20"/>
      <c r="BJ1119" s="20"/>
      <c r="BK1119" s="20"/>
      <c r="BL1119" s="20"/>
      <c r="BM1119" s="20"/>
      <c r="BN1119" s="20"/>
      <c r="BO1119" s="20"/>
      <c r="BP1119" s="20"/>
      <c r="BQ1119" s="20"/>
      <c r="BR1119" s="20"/>
      <c r="BS1119" s="20"/>
      <c r="BT1119" s="20"/>
      <c r="BU1119" s="20"/>
      <c r="BV1119" s="20"/>
    </row>
    <row r="1120" spans="1:74" x14ac:dyDescent="0.25">
      <c r="A1120" s="20" t="s">
        <v>449</v>
      </c>
      <c r="B1120" s="20" t="s">
        <v>539</v>
      </c>
      <c r="C1120" s="20" t="s">
        <v>576</v>
      </c>
      <c r="D1120" s="1">
        <v>44500</v>
      </c>
      <c r="E1120">
        <v>171</v>
      </c>
      <c r="F1120">
        <v>6</v>
      </c>
      <c r="G1120">
        <v>1</v>
      </c>
      <c r="H1120">
        <v>0</v>
      </c>
      <c r="I1120">
        <v>0</v>
      </c>
      <c r="J1120">
        <v>53</v>
      </c>
      <c r="K1120">
        <v>13</v>
      </c>
      <c r="L1120">
        <v>22</v>
      </c>
      <c r="M1120">
        <v>3</v>
      </c>
      <c r="N1120">
        <v>0</v>
      </c>
      <c r="O1120">
        <v>0</v>
      </c>
      <c r="P1120">
        <v>0</v>
      </c>
      <c r="Q1120">
        <v>0</v>
      </c>
      <c r="R1120">
        <v>422</v>
      </c>
      <c r="S1120">
        <v>0</v>
      </c>
      <c r="T1120">
        <v>167</v>
      </c>
      <c r="U1120">
        <v>28</v>
      </c>
      <c r="V1120">
        <v>1</v>
      </c>
      <c r="W1120">
        <v>1590</v>
      </c>
      <c r="X1120">
        <v>1</v>
      </c>
      <c r="Y1120">
        <v>114</v>
      </c>
      <c r="Z1120">
        <v>260</v>
      </c>
      <c r="AA1120">
        <v>25</v>
      </c>
      <c r="AB1120">
        <v>1206</v>
      </c>
      <c r="AC1120">
        <v>70</v>
      </c>
      <c r="AD1120">
        <v>60</v>
      </c>
      <c r="AE1120">
        <v>296</v>
      </c>
      <c r="AF1120">
        <v>33</v>
      </c>
      <c r="AG1120">
        <v>267</v>
      </c>
      <c r="AH1120">
        <v>0</v>
      </c>
      <c r="AI1120">
        <v>4</v>
      </c>
      <c r="AJ1120">
        <v>50</v>
      </c>
      <c r="AK1120">
        <v>12</v>
      </c>
      <c r="AL1120">
        <v>86</v>
      </c>
      <c r="AM1120">
        <v>0</v>
      </c>
      <c r="AN1120">
        <v>14</v>
      </c>
      <c r="AO1120">
        <v>4</v>
      </c>
      <c r="AP1120">
        <v>2</v>
      </c>
      <c r="AQ1120">
        <v>0</v>
      </c>
      <c r="AR1120">
        <v>0</v>
      </c>
      <c r="AS1120">
        <v>0</v>
      </c>
      <c r="AT1120">
        <v>0</v>
      </c>
      <c r="AU1120">
        <v>0</v>
      </c>
      <c r="AV1120">
        <v>0</v>
      </c>
      <c r="AW1120">
        <v>0</v>
      </c>
      <c r="AX1120">
        <v>0</v>
      </c>
      <c r="AY1120">
        <v>0</v>
      </c>
      <c r="AZ1120">
        <v>0</v>
      </c>
      <c r="BA1120">
        <v>0</v>
      </c>
      <c r="BB1120">
        <v>38</v>
      </c>
      <c r="BC1120">
        <v>142</v>
      </c>
      <c r="BD1120">
        <v>0</v>
      </c>
      <c r="BE1120">
        <v>13</v>
      </c>
      <c r="BF1120">
        <v>15</v>
      </c>
      <c r="BG1120" s="20"/>
      <c r="BH1120" s="20"/>
      <c r="BI1120" s="20"/>
      <c r="BJ1120" s="20"/>
      <c r="BK1120" s="20"/>
      <c r="BL1120" s="20"/>
      <c r="BM1120" s="20"/>
      <c r="BN1120" s="20"/>
      <c r="BO1120" s="20"/>
      <c r="BP1120" s="20"/>
      <c r="BQ1120" s="20"/>
      <c r="BR1120" s="20"/>
      <c r="BS1120" s="20"/>
      <c r="BT1120" s="20"/>
      <c r="BU1120" s="20"/>
      <c r="BV1120" s="20"/>
    </row>
    <row r="1121" spans="1:74" x14ac:dyDescent="0.25">
      <c r="A1121" s="20" t="s">
        <v>449</v>
      </c>
      <c r="B1121" s="20" t="s">
        <v>539</v>
      </c>
      <c r="C1121" s="20" t="s">
        <v>576</v>
      </c>
      <c r="D1121" s="1">
        <v>44507</v>
      </c>
      <c r="E1121">
        <v>171</v>
      </c>
      <c r="F1121">
        <v>6</v>
      </c>
      <c r="G1121">
        <v>2</v>
      </c>
      <c r="H1121">
        <v>0</v>
      </c>
      <c r="I1121">
        <v>0</v>
      </c>
      <c r="J1121">
        <v>57</v>
      </c>
      <c r="K1121">
        <v>12</v>
      </c>
      <c r="L1121">
        <v>22</v>
      </c>
      <c r="M1121">
        <v>3</v>
      </c>
      <c r="N1121">
        <v>0</v>
      </c>
      <c r="O1121">
        <v>0</v>
      </c>
      <c r="P1121">
        <v>0</v>
      </c>
      <c r="Q1121">
        <v>0</v>
      </c>
      <c r="R1121">
        <v>421</v>
      </c>
      <c r="S1121">
        <v>210</v>
      </c>
      <c r="T1121">
        <v>39</v>
      </c>
      <c r="U1121">
        <v>28</v>
      </c>
      <c r="V1121">
        <v>1</v>
      </c>
      <c r="W1121">
        <v>1592</v>
      </c>
      <c r="X1121">
        <v>168</v>
      </c>
      <c r="Y1121">
        <v>141</v>
      </c>
      <c r="Z1121">
        <v>257</v>
      </c>
      <c r="AA1121">
        <v>26</v>
      </c>
      <c r="AB1121">
        <v>1202</v>
      </c>
      <c r="AC1121">
        <v>93</v>
      </c>
      <c r="AD1121">
        <v>59</v>
      </c>
      <c r="AE1121">
        <v>294</v>
      </c>
      <c r="AF1121">
        <v>33</v>
      </c>
      <c r="AG1121">
        <v>267</v>
      </c>
      <c r="AH1121">
        <v>6</v>
      </c>
      <c r="AI1121">
        <v>13</v>
      </c>
      <c r="AJ1121">
        <v>50</v>
      </c>
      <c r="AK1121">
        <v>12</v>
      </c>
      <c r="AL1121">
        <v>88</v>
      </c>
      <c r="AM1121">
        <v>19</v>
      </c>
      <c r="AN1121">
        <v>15</v>
      </c>
      <c r="AO1121">
        <v>4</v>
      </c>
      <c r="AP1121">
        <v>2</v>
      </c>
      <c r="AQ1121">
        <v>0</v>
      </c>
      <c r="AR1121">
        <v>0</v>
      </c>
      <c r="AS1121">
        <v>0</v>
      </c>
      <c r="AT1121">
        <v>0</v>
      </c>
      <c r="AU1121">
        <v>0</v>
      </c>
      <c r="AV1121">
        <v>0</v>
      </c>
      <c r="AW1121">
        <v>0</v>
      </c>
      <c r="AX1121">
        <v>0</v>
      </c>
      <c r="AY1121">
        <v>0</v>
      </c>
      <c r="AZ1121">
        <v>0</v>
      </c>
      <c r="BA1121">
        <v>0</v>
      </c>
      <c r="BB1121">
        <v>0</v>
      </c>
      <c r="BC1121">
        <v>1</v>
      </c>
      <c r="BD1121">
        <v>0</v>
      </c>
      <c r="BE1121">
        <v>0</v>
      </c>
      <c r="BF1121">
        <v>0</v>
      </c>
      <c r="BG1121" s="20">
        <v>6</v>
      </c>
      <c r="BH1121" s="20">
        <v>0</v>
      </c>
      <c r="BI1121" s="20">
        <v>131</v>
      </c>
      <c r="BJ1121" s="20">
        <v>0</v>
      </c>
      <c r="BK1121" s="20">
        <v>344</v>
      </c>
      <c r="BL1121" s="20">
        <v>1088</v>
      </c>
      <c r="BM1121" s="20">
        <v>772</v>
      </c>
      <c r="BN1121" s="20">
        <v>173</v>
      </c>
      <c r="BO1121" s="20">
        <v>62</v>
      </c>
      <c r="BP1121" s="20"/>
      <c r="BQ1121" s="20"/>
      <c r="BR1121" s="20"/>
      <c r="BS1121" s="20"/>
      <c r="BT1121" s="20"/>
      <c r="BU1121" s="20"/>
      <c r="BV1121" s="20"/>
    </row>
    <row r="1122" spans="1:74" x14ac:dyDescent="0.25">
      <c r="A1122" s="20" t="s">
        <v>449</v>
      </c>
      <c r="B1122" s="20" t="s">
        <v>539</v>
      </c>
      <c r="C1122" s="20" t="s">
        <v>576</v>
      </c>
      <c r="D1122" s="1">
        <v>44514</v>
      </c>
      <c r="E1122">
        <v>171</v>
      </c>
      <c r="F1122">
        <v>6</v>
      </c>
      <c r="G1122">
        <v>2</v>
      </c>
      <c r="H1122">
        <v>0</v>
      </c>
      <c r="I1122">
        <v>0</v>
      </c>
      <c r="J1122">
        <v>61</v>
      </c>
      <c r="K1122">
        <v>12</v>
      </c>
      <c r="L1122">
        <v>22</v>
      </c>
      <c r="M1122">
        <v>3</v>
      </c>
      <c r="N1122">
        <v>0</v>
      </c>
      <c r="O1122">
        <v>0</v>
      </c>
      <c r="P1122">
        <v>0</v>
      </c>
      <c r="Q1122">
        <v>0</v>
      </c>
      <c r="R1122">
        <v>418</v>
      </c>
      <c r="S1122">
        <v>222</v>
      </c>
      <c r="T1122">
        <v>39</v>
      </c>
      <c r="U1122">
        <v>27</v>
      </c>
      <c r="V1122">
        <v>1</v>
      </c>
      <c r="W1122">
        <v>1592</v>
      </c>
      <c r="X1122">
        <v>213</v>
      </c>
      <c r="Y1122">
        <v>141</v>
      </c>
      <c r="Z1122">
        <v>255</v>
      </c>
      <c r="AA1122">
        <v>26</v>
      </c>
      <c r="AB1122">
        <v>1206</v>
      </c>
      <c r="AC1122">
        <v>108</v>
      </c>
      <c r="AD1122">
        <v>59</v>
      </c>
      <c r="AE1122">
        <v>294</v>
      </c>
      <c r="AF1122">
        <v>36</v>
      </c>
      <c r="AG1122">
        <v>269</v>
      </c>
      <c r="AH1122">
        <v>9</v>
      </c>
      <c r="AI1122">
        <v>13</v>
      </c>
      <c r="AJ1122">
        <v>51</v>
      </c>
      <c r="AK1122">
        <v>13</v>
      </c>
      <c r="AL1122">
        <v>88</v>
      </c>
      <c r="AM1122">
        <v>23</v>
      </c>
      <c r="AN1122">
        <v>15</v>
      </c>
      <c r="AO1122">
        <v>4</v>
      </c>
      <c r="AP1122">
        <v>2</v>
      </c>
      <c r="AQ1122">
        <v>0</v>
      </c>
      <c r="AR1122">
        <v>0</v>
      </c>
      <c r="AS1122">
        <v>0</v>
      </c>
      <c r="AT1122">
        <v>0</v>
      </c>
      <c r="AU1122">
        <v>0</v>
      </c>
      <c r="AV1122">
        <v>0</v>
      </c>
      <c r="AW1122">
        <v>0</v>
      </c>
      <c r="AX1122">
        <v>0</v>
      </c>
      <c r="AY1122">
        <v>0</v>
      </c>
      <c r="AZ1122">
        <v>0</v>
      </c>
      <c r="BA1122">
        <v>0</v>
      </c>
      <c r="BB1122">
        <v>0</v>
      </c>
      <c r="BC1122">
        <v>1</v>
      </c>
      <c r="BD1122">
        <v>0</v>
      </c>
      <c r="BE1122">
        <v>0</v>
      </c>
      <c r="BF1122">
        <v>0</v>
      </c>
      <c r="BG1122" s="20">
        <v>6</v>
      </c>
      <c r="BH1122" s="20">
        <v>0</v>
      </c>
      <c r="BI1122" s="20">
        <v>132</v>
      </c>
      <c r="BJ1122" s="20">
        <v>0</v>
      </c>
      <c r="BK1122" s="20">
        <v>342</v>
      </c>
      <c r="BL1122" s="20">
        <v>1091</v>
      </c>
      <c r="BM1122" s="20">
        <v>774</v>
      </c>
      <c r="BN1122" s="20">
        <v>174</v>
      </c>
      <c r="BO1122" s="20">
        <v>62</v>
      </c>
      <c r="BP1122" s="20"/>
      <c r="BQ1122" s="20"/>
      <c r="BR1122" s="20"/>
      <c r="BS1122" s="20"/>
      <c r="BT1122" s="20"/>
      <c r="BU1122" s="20"/>
      <c r="BV1122" s="20"/>
    </row>
    <row r="1123" spans="1:74" x14ac:dyDescent="0.25">
      <c r="A1123" s="20" t="s">
        <v>449</v>
      </c>
      <c r="B1123" s="20" t="s">
        <v>539</v>
      </c>
      <c r="C1123" s="20" t="s">
        <v>576</v>
      </c>
      <c r="D1123" s="1">
        <v>44521</v>
      </c>
      <c r="E1123">
        <v>171</v>
      </c>
      <c r="F1123">
        <v>6</v>
      </c>
      <c r="G1123">
        <v>2</v>
      </c>
      <c r="H1123">
        <v>0</v>
      </c>
      <c r="I1123">
        <v>0</v>
      </c>
      <c r="J1123">
        <v>65</v>
      </c>
      <c r="K1123">
        <v>12</v>
      </c>
      <c r="L1123">
        <v>22</v>
      </c>
      <c r="M1123">
        <v>3</v>
      </c>
      <c r="N1123">
        <v>0</v>
      </c>
      <c r="O1123">
        <v>0</v>
      </c>
      <c r="P1123">
        <v>0</v>
      </c>
      <c r="Q1123">
        <v>0</v>
      </c>
      <c r="R1123">
        <v>417</v>
      </c>
      <c r="S1123">
        <v>234</v>
      </c>
      <c r="T1123">
        <v>38</v>
      </c>
      <c r="U1123">
        <v>27</v>
      </c>
      <c r="V1123">
        <v>1</v>
      </c>
      <c r="W1123">
        <v>1591</v>
      </c>
      <c r="X1123">
        <v>256</v>
      </c>
      <c r="Y1123">
        <v>141</v>
      </c>
      <c r="Z1123">
        <v>254</v>
      </c>
      <c r="AA1123">
        <v>26</v>
      </c>
      <c r="AB1123">
        <v>1205</v>
      </c>
      <c r="AC1123">
        <v>133</v>
      </c>
      <c r="AD1123">
        <v>59</v>
      </c>
      <c r="AE1123">
        <v>292</v>
      </c>
      <c r="AF1123">
        <v>37</v>
      </c>
      <c r="AG1123">
        <v>273</v>
      </c>
      <c r="AH1123">
        <v>12</v>
      </c>
      <c r="AI1123">
        <v>13</v>
      </c>
      <c r="AJ1123">
        <v>51</v>
      </c>
      <c r="AK1123">
        <v>13</v>
      </c>
      <c r="AL1123">
        <v>88</v>
      </c>
      <c r="AM1123">
        <v>27</v>
      </c>
      <c r="AN1123">
        <v>15</v>
      </c>
      <c r="AO1123">
        <v>4</v>
      </c>
      <c r="AP1123">
        <v>2</v>
      </c>
      <c r="AQ1123">
        <v>0</v>
      </c>
      <c r="AR1123">
        <v>0</v>
      </c>
      <c r="AS1123">
        <v>0</v>
      </c>
      <c r="AT1123">
        <v>0</v>
      </c>
      <c r="AU1123">
        <v>0</v>
      </c>
      <c r="AV1123">
        <v>0</v>
      </c>
      <c r="AW1123">
        <v>0</v>
      </c>
      <c r="AX1123">
        <v>0</v>
      </c>
      <c r="AY1123">
        <v>0</v>
      </c>
      <c r="AZ1123">
        <v>0</v>
      </c>
      <c r="BA1123">
        <v>0</v>
      </c>
      <c r="BB1123">
        <v>0</v>
      </c>
      <c r="BC1123">
        <v>1</v>
      </c>
      <c r="BD1123">
        <v>0</v>
      </c>
      <c r="BE1123">
        <v>0</v>
      </c>
      <c r="BF1123">
        <v>0</v>
      </c>
      <c r="BG1123" s="20">
        <v>6</v>
      </c>
      <c r="BH1123" s="20">
        <v>0</v>
      </c>
      <c r="BI1123" s="20">
        <v>132</v>
      </c>
      <c r="BJ1123" s="20">
        <v>0</v>
      </c>
      <c r="BK1123" s="20">
        <v>342</v>
      </c>
      <c r="BL1123" s="20">
        <v>1097</v>
      </c>
      <c r="BM1123" s="20">
        <v>772</v>
      </c>
      <c r="BN1123" s="20">
        <v>178</v>
      </c>
      <c r="BO1123" s="20">
        <v>62</v>
      </c>
      <c r="BP1123" s="20"/>
      <c r="BQ1123" s="20"/>
      <c r="BR1123" s="20"/>
      <c r="BS1123" s="20"/>
      <c r="BT1123" s="20"/>
      <c r="BU1123" s="20"/>
      <c r="BV1123" s="20"/>
    </row>
    <row r="1124" spans="1:74" x14ac:dyDescent="0.25">
      <c r="A1124" s="20" t="s">
        <v>449</v>
      </c>
      <c r="B1124" s="20" t="s">
        <v>539</v>
      </c>
      <c r="C1124" s="20" t="s">
        <v>576</v>
      </c>
      <c r="D1124" s="1">
        <v>44528</v>
      </c>
      <c r="E1124">
        <v>171</v>
      </c>
      <c r="F1124">
        <v>6</v>
      </c>
      <c r="G1124">
        <v>2</v>
      </c>
      <c r="H1124">
        <v>0</v>
      </c>
      <c r="I1124">
        <v>0</v>
      </c>
      <c r="J1124">
        <v>72</v>
      </c>
      <c r="K1124">
        <v>12</v>
      </c>
      <c r="L1124">
        <v>22</v>
      </c>
      <c r="M1124">
        <v>3</v>
      </c>
      <c r="N1124">
        <v>0</v>
      </c>
      <c r="O1124">
        <v>0</v>
      </c>
      <c r="P1124">
        <v>0</v>
      </c>
      <c r="Q1124">
        <v>0</v>
      </c>
      <c r="R1124">
        <v>417</v>
      </c>
      <c r="S1124">
        <v>242</v>
      </c>
      <c r="T1124">
        <v>37</v>
      </c>
      <c r="U1124">
        <v>27</v>
      </c>
      <c r="V1124">
        <v>1</v>
      </c>
      <c r="W1124">
        <v>1591</v>
      </c>
      <c r="X1124">
        <v>364</v>
      </c>
      <c r="Y1124">
        <v>139</v>
      </c>
      <c r="Z1124">
        <v>250</v>
      </c>
      <c r="AA1124">
        <v>26</v>
      </c>
      <c r="AB1124">
        <v>1208</v>
      </c>
      <c r="AC1124">
        <v>194</v>
      </c>
      <c r="AD1124">
        <v>57</v>
      </c>
      <c r="AE1124">
        <v>292</v>
      </c>
      <c r="AF1124">
        <v>37</v>
      </c>
      <c r="AG1124">
        <v>275</v>
      </c>
      <c r="AH1124">
        <v>17</v>
      </c>
      <c r="AI1124">
        <v>13</v>
      </c>
      <c r="AJ1124">
        <v>51</v>
      </c>
      <c r="AK1124">
        <v>13</v>
      </c>
      <c r="AL1124">
        <v>89</v>
      </c>
      <c r="AM1124">
        <v>29</v>
      </c>
      <c r="AN1124">
        <v>16</v>
      </c>
      <c r="AO1124">
        <v>4</v>
      </c>
      <c r="AP1124">
        <v>2</v>
      </c>
      <c r="AQ1124">
        <v>0</v>
      </c>
      <c r="AR1124">
        <v>0</v>
      </c>
      <c r="AS1124">
        <v>0</v>
      </c>
      <c r="AT1124">
        <v>0</v>
      </c>
      <c r="AU1124">
        <v>0</v>
      </c>
      <c r="AV1124">
        <v>0</v>
      </c>
      <c r="AW1124">
        <v>0</v>
      </c>
      <c r="AX1124">
        <v>0</v>
      </c>
      <c r="AY1124">
        <v>0</v>
      </c>
      <c r="AZ1124">
        <v>0</v>
      </c>
      <c r="BA1124">
        <v>0</v>
      </c>
      <c r="BB1124">
        <v>0</v>
      </c>
      <c r="BC1124">
        <v>1</v>
      </c>
      <c r="BD1124">
        <v>0</v>
      </c>
      <c r="BE1124">
        <v>0</v>
      </c>
      <c r="BF1124">
        <v>0</v>
      </c>
      <c r="BG1124" s="20">
        <v>6</v>
      </c>
      <c r="BH1124" s="20">
        <v>0</v>
      </c>
      <c r="BI1124" s="20">
        <v>132</v>
      </c>
      <c r="BJ1124" s="20">
        <v>0</v>
      </c>
      <c r="BK1124" s="20">
        <v>342</v>
      </c>
      <c r="BL1124" s="20">
        <v>1103</v>
      </c>
      <c r="BM1124" s="20">
        <v>777</v>
      </c>
      <c r="BN1124" s="20">
        <v>180</v>
      </c>
      <c r="BO1124" s="20">
        <v>62</v>
      </c>
      <c r="BP1124" s="20"/>
      <c r="BQ1124" s="20"/>
      <c r="BR1124" s="20"/>
      <c r="BS1124" s="20"/>
      <c r="BT1124" s="20"/>
      <c r="BU1124" s="20"/>
      <c r="BV1124" s="20"/>
    </row>
    <row r="1125" spans="1:74" x14ac:dyDescent="0.25">
      <c r="A1125" s="20" t="s">
        <v>449</v>
      </c>
      <c r="B1125" s="20" t="s">
        <v>539</v>
      </c>
      <c r="C1125" s="20" t="s">
        <v>576</v>
      </c>
      <c r="D1125" s="1">
        <v>44535</v>
      </c>
      <c r="E1125">
        <v>171</v>
      </c>
      <c r="F1125">
        <v>6</v>
      </c>
      <c r="G1125">
        <v>3</v>
      </c>
      <c r="H1125">
        <v>0</v>
      </c>
      <c r="I1125">
        <v>0</v>
      </c>
      <c r="J1125">
        <v>79</v>
      </c>
      <c r="K1125">
        <v>12</v>
      </c>
      <c r="L1125">
        <v>22</v>
      </c>
      <c r="M1125">
        <v>3</v>
      </c>
      <c r="N1125">
        <v>0</v>
      </c>
      <c r="O1125">
        <v>0</v>
      </c>
      <c r="P1125">
        <v>0</v>
      </c>
      <c r="Q1125">
        <v>0</v>
      </c>
      <c r="R1125">
        <v>420</v>
      </c>
      <c r="S1125">
        <v>255</v>
      </c>
      <c r="T1125">
        <v>37</v>
      </c>
      <c r="U1125">
        <v>27</v>
      </c>
      <c r="V1125">
        <v>2</v>
      </c>
      <c r="W1125">
        <v>1597</v>
      </c>
      <c r="X1125">
        <v>427</v>
      </c>
      <c r="Y1125">
        <v>139</v>
      </c>
      <c r="Z1125">
        <v>252</v>
      </c>
      <c r="AA1125">
        <v>28</v>
      </c>
      <c r="AB1125">
        <v>1207</v>
      </c>
      <c r="AC1125">
        <v>266</v>
      </c>
      <c r="AD1125">
        <v>57</v>
      </c>
      <c r="AE1125">
        <v>291</v>
      </c>
      <c r="AF1125">
        <v>37</v>
      </c>
      <c r="AG1125">
        <v>274</v>
      </c>
      <c r="AH1125">
        <v>32</v>
      </c>
      <c r="AI1125">
        <v>13</v>
      </c>
      <c r="AJ1125">
        <v>51</v>
      </c>
      <c r="AK1125">
        <v>12</v>
      </c>
      <c r="AL1125">
        <v>90</v>
      </c>
      <c r="AM1125">
        <v>36</v>
      </c>
      <c r="AN1125">
        <v>16</v>
      </c>
      <c r="AO1125">
        <v>4</v>
      </c>
      <c r="AP1125">
        <v>2</v>
      </c>
      <c r="AQ1125">
        <v>0</v>
      </c>
      <c r="AR1125">
        <v>0</v>
      </c>
      <c r="AS1125">
        <v>0</v>
      </c>
      <c r="AT1125">
        <v>0</v>
      </c>
      <c r="AU1125">
        <v>0</v>
      </c>
      <c r="AV1125">
        <v>0</v>
      </c>
      <c r="AW1125">
        <v>0</v>
      </c>
      <c r="AX1125">
        <v>0</v>
      </c>
      <c r="AY1125">
        <v>0</v>
      </c>
      <c r="AZ1125">
        <v>0</v>
      </c>
      <c r="BA1125">
        <v>0</v>
      </c>
      <c r="BB1125">
        <v>0</v>
      </c>
      <c r="BC1125">
        <v>1</v>
      </c>
      <c r="BD1125">
        <v>0</v>
      </c>
      <c r="BE1125">
        <v>0</v>
      </c>
      <c r="BF1125">
        <v>0</v>
      </c>
      <c r="BG1125" s="20">
        <v>6</v>
      </c>
      <c r="BH1125" s="20">
        <v>0</v>
      </c>
      <c r="BI1125" s="20">
        <v>132</v>
      </c>
      <c r="BJ1125" s="20">
        <v>0</v>
      </c>
      <c r="BK1125" s="20">
        <v>344</v>
      </c>
      <c r="BL1125" s="20">
        <v>1111</v>
      </c>
      <c r="BM1125" s="20">
        <v>778</v>
      </c>
      <c r="BN1125" s="20">
        <v>180</v>
      </c>
      <c r="BO1125" s="20">
        <v>63</v>
      </c>
      <c r="BP1125" s="20"/>
      <c r="BQ1125" s="20"/>
      <c r="BR1125" s="20"/>
      <c r="BS1125" s="20"/>
      <c r="BT1125" s="20"/>
      <c r="BU1125" s="20"/>
      <c r="BV1125" s="20"/>
    </row>
    <row r="1126" spans="1:74" x14ac:dyDescent="0.25">
      <c r="A1126" s="20" t="s">
        <v>449</v>
      </c>
      <c r="B1126" s="20" t="s">
        <v>539</v>
      </c>
      <c r="C1126" s="20" t="s">
        <v>576</v>
      </c>
      <c r="D1126" s="1">
        <v>44542</v>
      </c>
      <c r="E1126">
        <v>171</v>
      </c>
      <c r="F1126">
        <v>6</v>
      </c>
      <c r="G1126">
        <v>3</v>
      </c>
      <c r="H1126">
        <v>0</v>
      </c>
      <c r="I1126">
        <v>0</v>
      </c>
      <c r="J1126">
        <v>82</v>
      </c>
      <c r="K1126">
        <v>12</v>
      </c>
      <c r="L1126">
        <v>22</v>
      </c>
      <c r="M1126">
        <v>3</v>
      </c>
      <c r="N1126">
        <v>0</v>
      </c>
      <c r="O1126">
        <v>0</v>
      </c>
      <c r="P1126">
        <v>0</v>
      </c>
      <c r="Q1126">
        <v>0</v>
      </c>
      <c r="R1126">
        <v>420</v>
      </c>
      <c r="S1126">
        <v>259</v>
      </c>
      <c r="T1126">
        <v>37</v>
      </c>
      <c r="U1126">
        <v>26</v>
      </c>
      <c r="V1126">
        <v>3</v>
      </c>
      <c r="W1126">
        <v>1602</v>
      </c>
      <c r="X1126">
        <v>472</v>
      </c>
      <c r="Y1126">
        <v>140</v>
      </c>
      <c r="Z1126">
        <v>249</v>
      </c>
      <c r="AA1126">
        <v>28</v>
      </c>
      <c r="AB1126">
        <v>1208</v>
      </c>
      <c r="AC1126">
        <v>343</v>
      </c>
      <c r="AD1126">
        <v>58</v>
      </c>
      <c r="AE1126">
        <v>290</v>
      </c>
      <c r="AF1126">
        <v>37</v>
      </c>
      <c r="AG1126">
        <v>278</v>
      </c>
      <c r="AH1126">
        <v>50</v>
      </c>
      <c r="AI1126">
        <v>13</v>
      </c>
      <c r="AJ1126">
        <v>52</v>
      </c>
      <c r="AK1126">
        <v>12</v>
      </c>
      <c r="AL1126">
        <v>90</v>
      </c>
      <c r="AM1126">
        <v>38</v>
      </c>
      <c r="AN1126">
        <v>16</v>
      </c>
      <c r="AO1126">
        <v>4</v>
      </c>
      <c r="AP1126">
        <v>2</v>
      </c>
      <c r="AQ1126">
        <v>0</v>
      </c>
      <c r="AR1126">
        <v>0</v>
      </c>
      <c r="AS1126">
        <v>0</v>
      </c>
      <c r="AT1126">
        <v>0</v>
      </c>
      <c r="AU1126">
        <v>0</v>
      </c>
      <c r="AV1126">
        <v>0</v>
      </c>
      <c r="AW1126">
        <v>0</v>
      </c>
      <c r="AX1126">
        <v>0</v>
      </c>
      <c r="AY1126">
        <v>0</v>
      </c>
      <c r="AZ1126">
        <v>0</v>
      </c>
      <c r="BA1126">
        <v>0</v>
      </c>
      <c r="BB1126">
        <v>0</v>
      </c>
      <c r="BC1126">
        <v>1</v>
      </c>
      <c r="BD1126">
        <v>0</v>
      </c>
      <c r="BE1126">
        <v>0</v>
      </c>
      <c r="BF1126">
        <v>0</v>
      </c>
      <c r="BG1126" s="20">
        <v>6</v>
      </c>
      <c r="BH1126" s="20">
        <v>0</v>
      </c>
      <c r="BI1126" s="20">
        <v>132</v>
      </c>
      <c r="BJ1126" s="20">
        <v>0</v>
      </c>
      <c r="BK1126" s="20">
        <v>344</v>
      </c>
      <c r="BL1126" s="20">
        <v>1115</v>
      </c>
      <c r="BM1126" s="20">
        <v>781</v>
      </c>
      <c r="BN1126" s="20">
        <v>185</v>
      </c>
      <c r="BO1126" s="20">
        <v>63</v>
      </c>
      <c r="BP1126" s="20"/>
      <c r="BQ1126" s="20"/>
      <c r="BR1126" s="20"/>
      <c r="BS1126" s="20"/>
      <c r="BT1126" s="20"/>
      <c r="BU1126" s="20"/>
      <c r="BV1126" s="20"/>
    </row>
    <row r="1127" spans="1:74" x14ac:dyDescent="0.25">
      <c r="A1127" s="20" t="s">
        <v>449</v>
      </c>
      <c r="B1127" s="20" t="s">
        <v>539</v>
      </c>
      <c r="C1127" s="20" t="s">
        <v>576</v>
      </c>
      <c r="D1127" s="1">
        <v>44549</v>
      </c>
      <c r="E1127">
        <v>171</v>
      </c>
      <c r="F1127">
        <v>6</v>
      </c>
      <c r="G1127">
        <v>5</v>
      </c>
      <c r="H1127">
        <v>0</v>
      </c>
      <c r="I1127">
        <v>0</v>
      </c>
      <c r="J1127">
        <v>87</v>
      </c>
      <c r="K1127">
        <v>12</v>
      </c>
      <c r="L1127">
        <v>22</v>
      </c>
      <c r="M1127">
        <v>3</v>
      </c>
      <c r="N1127">
        <v>0</v>
      </c>
      <c r="O1127">
        <v>0</v>
      </c>
      <c r="P1127">
        <v>0</v>
      </c>
      <c r="Q1127">
        <v>0</v>
      </c>
      <c r="R1127">
        <v>421</v>
      </c>
      <c r="S1127">
        <v>269</v>
      </c>
      <c r="T1127">
        <v>37</v>
      </c>
      <c r="U1127">
        <v>27</v>
      </c>
      <c r="V1127">
        <v>3</v>
      </c>
      <c r="W1127">
        <v>1607</v>
      </c>
      <c r="X1127">
        <v>555</v>
      </c>
      <c r="Y1127">
        <v>140</v>
      </c>
      <c r="Z1127">
        <v>246</v>
      </c>
      <c r="AA1127">
        <v>29</v>
      </c>
      <c r="AB1127">
        <v>1208</v>
      </c>
      <c r="AC1127">
        <v>417</v>
      </c>
      <c r="AD1127">
        <v>58</v>
      </c>
      <c r="AE1127">
        <v>288</v>
      </c>
      <c r="AF1127">
        <v>38</v>
      </c>
      <c r="AG1127">
        <v>281</v>
      </c>
      <c r="AH1127">
        <v>82</v>
      </c>
      <c r="AI1127">
        <v>13</v>
      </c>
      <c r="AJ1127">
        <v>52</v>
      </c>
      <c r="AK1127">
        <v>12</v>
      </c>
      <c r="AL1127">
        <v>89</v>
      </c>
      <c r="AM1127">
        <v>40</v>
      </c>
      <c r="AN1127">
        <v>16</v>
      </c>
      <c r="AO1127">
        <v>4</v>
      </c>
      <c r="AP1127">
        <v>2</v>
      </c>
      <c r="AQ1127">
        <v>0</v>
      </c>
      <c r="AR1127">
        <v>0</v>
      </c>
      <c r="AS1127">
        <v>0</v>
      </c>
      <c r="AT1127">
        <v>0</v>
      </c>
      <c r="AU1127">
        <v>0</v>
      </c>
      <c r="AV1127">
        <v>0</v>
      </c>
      <c r="AW1127">
        <v>0</v>
      </c>
      <c r="AX1127">
        <v>0</v>
      </c>
      <c r="AY1127">
        <v>0</v>
      </c>
      <c r="AZ1127">
        <v>0</v>
      </c>
      <c r="BA1127">
        <v>0</v>
      </c>
      <c r="BB1127">
        <v>0</v>
      </c>
      <c r="BC1127">
        <v>1</v>
      </c>
      <c r="BD1127">
        <v>0</v>
      </c>
      <c r="BE1127">
        <v>0</v>
      </c>
      <c r="BF1127">
        <v>0</v>
      </c>
      <c r="BG1127" s="20">
        <v>6</v>
      </c>
      <c r="BH1127" s="20">
        <v>0</v>
      </c>
      <c r="BI1127" s="20">
        <v>133</v>
      </c>
      <c r="BJ1127" s="20">
        <v>0</v>
      </c>
      <c r="BK1127" s="20">
        <v>345</v>
      </c>
      <c r="BL1127" s="20">
        <v>1124</v>
      </c>
      <c r="BM1127" s="20">
        <v>784</v>
      </c>
      <c r="BN1127" s="20">
        <v>192</v>
      </c>
      <c r="BO1127" s="20">
        <v>62</v>
      </c>
      <c r="BP1127" s="20">
        <v>7342</v>
      </c>
      <c r="BQ1127" s="20">
        <v>1496</v>
      </c>
      <c r="BR1127" s="20">
        <v>0</v>
      </c>
      <c r="BS1127" s="20">
        <v>158</v>
      </c>
      <c r="BT1127" s="20">
        <v>2275</v>
      </c>
      <c r="BU1127" s="20">
        <v>372</v>
      </c>
      <c r="BV1127" s="20">
        <v>4242</v>
      </c>
    </row>
    <row r="1128" spans="1:74" x14ac:dyDescent="0.25">
      <c r="A1128" s="20" t="s">
        <v>449</v>
      </c>
      <c r="B1128" s="20" t="s">
        <v>539</v>
      </c>
      <c r="C1128" s="20" t="s">
        <v>576</v>
      </c>
      <c r="D1128" s="1">
        <v>44558</v>
      </c>
      <c r="E1128">
        <v>170</v>
      </c>
      <c r="F1128">
        <v>6</v>
      </c>
      <c r="G1128">
        <v>5</v>
      </c>
      <c r="H1128">
        <v>0</v>
      </c>
      <c r="I1128">
        <v>0</v>
      </c>
      <c r="J1128">
        <v>94</v>
      </c>
      <c r="K1128">
        <v>12</v>
      </c>
      <c r="L1128">
        <v>22</v>
      </c>
      <c r="M1128">
        <v>3</v>
      </c>
      <c r="N1128">
        <v>0</v>
      </c>
      <c r="O1128">
        <v>0</v>
      </c>
      <c r="P1128">
        <v>0</v>
      </c>
      <c r="Q1128">
        <v>0</v>
      </c>
      <c r="R1128">
        <v>421</v>
      </c>
      <c r="S1128">
        <v>282</v>
      </c>
      <c r="T1128">
        <v>36</v>
      </c>
      <c r="U1128">
        <v>26</v>
      </c>
      <c r="V1128">
        <v>3</v>
      </c>
      <c r="W1128">
        <v>1608</v>
      </c>
      <c r="X1128">
        <v>636</v>
      </c>
      <c r="Y1128">
        <v>137</v>
      </c>
      <c r="Z1128">
        <v>244</v>
      </c>
      <c r="AA1128">
        <v>27</v>
      </c>
      <c r="AB1128">
        <v>1209</v>
      </c>
      <c r="AC1128">
        <v>488</v>
      </c>
      <c r="AD1128">
        <v>59</v>
      </c>
      <c r="AE1128">
        <v>286</v>
      </c>
      <c r="AF1128">
        <v>36</v>
      </c>
      <c r="AG1128">
        <v>282</v>
      </c>
      <c r="AH1128">
        <v>110</v>
      </c>
      <c r="AI1128">
        <v>13</v>
      </c>
      <c r="AJ1128">
        <v>52</v>
      </c>
      <c r="AK1128">
        <v>13</v>
      </c>
      <c r="AL1128">
        <v>89</v>
      </c>
      <c r="AM1128">
        <v>44</v>
      </c>
      <c r="AN1128">
        <v>16</v>
      </c>
      <c r="AO1128">
        <v>4</v>
      </c>
      <c r="AP1128">
        <v>2</v>
      </c>
      <c r="AQ1128">
        <v>0</v>
      </c>
      <c r="AR1128">
        <v>0</v>
      </c>
      <c r="AS1128">
        <v>0</v>
      </c>
      <c r="AT1128">
        <v>0</v>
      </c>
      <c r="AU1128">
        <v>0</v>
      </c>
      <c r="AV1128">
        <v>0</v>
      </c>
      <c r="AW1128">
        <v>0</v>
      </c>
      <c r="AX1128">
        <v>0</v>
      </c>
      <c r="AY1128">
        <v>0</v>
      </c>
      <c r="AZ1128">
        <v>0</v>
      </c>
      <c r="BA1128">
        <v>0</v>
      </c>
      <c r="BB1128">
        <v>0</v>
      </c>
      <c r="BC1128">
        <v>1</v>
      </c>
      <c r="BD1128">
        <v>0</v>
      </c>
      <c r="BE1128">
        <v>0</v>
      </c>
      <c r="BF1128">
        <v>0</v>
      </c>
      <c r="BG1128" s="20">
        <v>6</v>
      </c>
      <c r="BH1128" s="20">
        <v>0</v>
      </c>
      <c r="BI1128" s="20">
        <v>132</v>
      </c>
      <c r="BJ1128" s="20">
        <v>0</v>
      </c>
      <c r="BK1128" s="20">
        <v>347</v>
      </c>
      <c r="BL1128" s="20">
        <v>1129</v>
      </c>
      <c r="BM1128" s="20">
        <v>789</v>
      </c>
      <c r="BN1128" s="20">
        <v>192</v>
      </c>
      <c r="BO1128" s="20">
        <v>64</v>
      </c>
      <c r="BP1128" s="20">
        <v>7340</v>
      </c>
      <c r="BQ1128" s="20">
        <v>2091</v>
      </c>
      <c r="BR1128" s="20">
        <v>0</v>
      </c>
      <c r="BS1128" s="20">
        <v>158</v>
      </c>
      <c r="BT1128" s="20">
        <v>2262</v>
      </c>
      <c r="BU1128" s="20">
        <v>371</v>
      </c>
      <c r="BV1128" s="20">
        <v>4265</v>
      </c>
    </row>
    <row r="1129" spans="1:74" x14ac:dyDescent="0.25">
      <c r="A1129" s="20" t="s">
        <v>449</v>
      </c>
      <c r="B1129" s="20" t="s">
        <v>539</v>
      </c>
      <c r="C1129" s="20" t="s">
        <v>576</v>
      </c>
      <c r="D1129" s="1">
        <v>44564</v>
      </c>
      <c r="E1129">
        <v>170</v>
      </c>
      <c r="F1129">
        <v>6</v>
      </c>
      <c r="G1129">
        <v>5</v>
      </c>
      <c r="H1129">
        <v>0</v>
      </c>
      <c r="I1129">
        <v>0</v>
      </c>
      <c r="J1129">
        <v>97</v>
      </c>
      <c r="K1129">
        <v>11</v>
      </c>
      <c r="L1129">
        <v>22</v>
      </c>
      <c r="M1129">
        <v>3</v>
      </c>
      <c r="N1129">
        <v>0</v>
      </c>
      <c r="O1129">
        <v>0</v>
      </c>
      <c r="P1129">
        <v>0</v>
      </c>
      <c r="Q1129">
        <v>0</v>
      </c>
      <c r="R1129">
        <v>423</v>
      </c>
      <c r="S1129">
        <v>286</v>
      </c>
      <c r="T1129">
        <v>36</v>
      </c>
      <c r="U1129">
        <v>26</v>
      </c>
      <c r="V1129">
        <v>3</v>
      </c>
      <c r="W1129">
        <v>1604</v>
      </c>
      <c r="X1129">
        <v>657</v>
      </c>
      <c r="Y1129">
        <v>135</v>
      </c>
      <c r="Z1129">
        <v>241</v>
      </c>
      <c r="AA1129">
        <v>26</v>
      </c>
      <c r="AB1129">
        <v>1212</v>
      </c>
      <c r="AC1129">
        <v>505</v>
      </c>
      <c r="AD1129">
        <v>59</v>
      </c>
      <c r="AE1129">
        <v>286</v>
      </c>
      <c r="AF1129">
        <v>39</v>
      </c>
      <c r="AG1129">
        <v>283</v>
      </c>
      <c r="AH1129">
        <v>114</v>
      </c>
      <c r="AI1129">
        <v>14</v>
      </c>
      <c r="AJ1129">
        <v>52</v>
      </c>
      <c r="AK1129">
        <v>13</v>
      </c>
      <c r="AL1129">
        <v>89</v>
      </c>
      <c r="AM1129">
        <v>52</v>
      </c>
      <c r="AN1129">
        <v>16</v>
      </c>
      <c r="AO1129">
        <v>4</v>
      </c>
      <c r="AP1129">
        <v>2</v>
      </c>
      <c r="AQ1129">
        <v>0</v>
      </c>
      <c r="AR1129">
        <v>0</v>
      </c>
      <c r="AS1129">
        <v>0</v>
      </c>
      <c r="AT1129">
        <v>0</v>
      </c>
      <c r="AU1129">
        <v>0</v>
      </c>
      <c r="AV1129">
        <v>0</v>
      </c>
      <c r="AW1129">
        <v>0</v>
      </c>
      <c r="AX1129">
        <v>0</v>
      </c>
      <c r="AY1129">
        <v>0</v>
      </c>
      <c r="AZ1129">
        <v>0</v>
      </c>
      <c r="BA1129">
        <v>0</v>
      </c>
      <c r="BB1129">
        <v>0</v>
      </c>
      <c r="BC1129">
        <v>1</v>
      </c>
      <c r="BD1129">
        <v>0</v>
      </c>
      <c r="BE1129">
        <v>0</v>
      </c>
      <c r="BF1129">
        <v>0</v>
      </c>
      <c r="BG1129" s="20">
        <v>6</v>
      </c>
      <c r="BH1129" s="20">
        <v>0</v>
      </c>
      <c r="BI1129" s="20">
        <v>133</v>
      </c>
      <c r="BJ1129" s="20">
        <v>0</v>
      </c>
      <c r="BK1129" s="20">
        <v>349</v>
      </c>
      <c r="BL1129" s="20">
        <v>1131</v>
      </c>
      <c r="BM1129" s="20">
        <v>788</v>
      </c>
      <c r="BN1129" s="20">
        <v>192</v>
      </c>
      <c r="BO1129" s="20">
        <v>64</v>
      </c>
      <c r="BP1129" s="20">
        <v>7348</v>
      </c>
      <c r="BQ1129" s="20">
        <v>2216</v>
      </c>
      <c r="BR1129" s="20">
        <v>0</v>
      </c>
      <c r="BS1129" s="20">
        <v>158</v>
      </c>
      <c r="BT1129" s="20">
        <v>2252</v>
      </c>
      <c r="BU1129" s="20">
        <v>375</v>
      </c>
      <c r="BV1129" s="20">
        <v>4272</v>
      </c>
    </row>
    <row r="1130" spans="1:74" x14ac:dyDescent="0.25">
      <c r="A1130" s="20" t="s">
        <v>449</v>
      </c>
      <c r="B1130" s="20" t="s">
        <v>539</v>
      </c>
      <c r="C1130" s="20" t="s">
        <v>576</v>
      </c>
      <c r="D1130" s="1">
        <v>44570</v>
      </c>
      <c r="E1130">
        <v>169</v>
      </c>
      <c r="F1130">
        <v>6</v>
      </c>
      <c r="G1130">
        <v>5</v>
      </c>
      <c r="H1130">
        <v>0</v>
      </c>
      <c r="I1130">
        <v>0</v>
      </c>
      <c r="J1130">
        <v>102</v>
      </c>
      <c r="K1130">
        <v>11</v>
      </c>
      <c r="L1130">
        <v>22</v>
      </c>
      <c r="M1130">
        <v>3</v>
      </c>
      <c r="N1130">
        <v>0</v>
      </c>
      <c r="O1130">
        <v>0</v>
      </c>
      <c r="P1130">
        <v>0</v>
      </c>
      <c r="Q1130">
        <v>0</v>
      </c>
      <c r="R1130">
        <v>423</v>
      </c>
      <c r="S1130">
        <v>289</v>
      </c>
      <c r="T1130">
        <v>35</v>
      </c>
      <c r="U1130">
        <v>26</v>
      </c>
      <c r="V1130">
        <v>3</v>
      </c>
      <c r="W1130">
        <v>1602</v>
      </c>
      <c r="X1130">
        <v>687</v>
      </c>
      <c r="Y1130">
        <v>133</v>
      </c>
      <c r="Z1130">
        <v>236</v>
      </c>
      <c r="AA1130">
        <v>27</v>
      </c>
      <c r="AB1130">
        <v>1213</v>
      </c>
      <c r="AC1130">
        <v>518</v>
      </c>
      <c r="AD1130">
        <v>58</v>
      </c>
      <c r="AE1130">
        <v>286</v>
      </c>
      <c r="AF1130">
        <v>40</v>
      </c>
      <c r="AG1130">
        <v>288</v>
      </c>
      <c r="AH1130">
        <v>122</v>
      </c>
      <c r="AI1130">
        <v>14</v>
      </c>
      <c r="AJ1130">
        <v>53</v>
      </c>
      <c r="AK1130">
        <v>14</v>
      </c>
      <c r="AL1130">
        <v>88</v>
      </c>
      <c r="AM1130">
        <v>55</v>
      </c>
      <c r="AN1130">
        <v>16</v>
      </c>
      <c r="AO1130">
        <v>3</v>
      </c>
      <c r="AP1130">
        <v>2</v>
      </c>
      <c r="AQ1130">
        <v>0</v>
      </c>
      <c r="AR1130">
        <v>0</v>
      </c>
      <c r="AS1130">
        <v>0</v>
      </c>
      <c r="AT1130">
        <v>0</v>
      </c>
      <c r="AU1130">
        <v>0</v>
      </c>
      <c r="AV1130">
        <v>0</v>
      </c>
      <c r="AW1130">
        <v>0</v>
      </c>
      <c r="AX1130">
        <v>0</v>
      </c>
      <c r="AY1130">
        <v>0</v>
      </c>
      <c r="AZ1130">
        <v>0</v>
      </c>
      <c r="BA1130">
        <v>0</v>
      </c>
      <c r="BB1130">
        <v>0</v>
      </c>
      <c r="BC1130">
        <v>1</v>
      </c>
      <c r="BD1130">
        <v>0</v>
      </c>
      <c r="BE1130">
        <v>0</v>
      </c>
      <c r="BF1130">
        <v>0</v>
      </c>
      <c r="BG1130" s="20">
        <v>6</v>
      </c>
      <c r="BH1130" s="20">
        <v>0</v>
      </c>
      <c r="BI1130" s="20">
        <v>132</v>
      </c>
      <c r="BJ1130" s="20">
        <v>0</v>
      </c>
      <c r="BK1130" s="20">
        <v>350</v>
      </c>
      <c r="BL1130" s="20">
        <v>1133</v>
      </c>
      <c r="BM1130" s="20">
        <v>790</v>
      </c>
      <c r="BN1130" s="20">
        <v>194</v>
      </c>
      <c r="BO1130" s="20">
        <v>65</v>
      </c>
      <c r="BP1130" s="20">
        <v>7366</v>
      </c>
      <c r="BQ1130" s="20">
        <v>2352</v>
      </c>
      <c r="BR1130" s="20">
        <v>0</v>
      </c>
      <c r="BS1130" s="20">
        <v>157</v>
      </c>
      <c r="BT1130" s="20">
        <v>2244</v>
      </c>
      <c r="BU1130" s="20">
        <v>379</v>
      </c>
      <c r="BV1130" s="20">
        <v>4290</v>
      </c>
    </row>
    <row r="1131" spans="1:74" x14ac:dyDescent="0.25">
      <c r="A1131" s="20" t="s">
        <v>449</v>
      </c>
      <c r="B1131" s="20" t="s">
        <v>539</v>
      </c>
      <c r="C1131" s="20" t="s">
        <v>576</v>
      </c>
      <c r="D1131" s="1">
        <v>44577</v>
      </c>
      <c r="E1131">
        <v>168</v>
      </c>
      <c r="F1131">
        <v>6</v>
      </c>
      <c r="G1131">
        <v>5</v>
      </c>
      <c r="H1131">
        <v>0</v>
      </c>
      <c r="I1131">
        <v>0</v>
      </c>
      <c r="J1131">
        <v>101</v>
      </c>
      <c r="K1131">
        <v>11</v>
      </c>
      <c r="L1131">
        <v>22</v>
      </c>
      <c r="M1131">
        <v>3</v>
      </c>
      <c r="N1131">
        <v>0</v>
      </c>
      <c r="O1131">
        <v>0</v>
      </c>
      <c r="P1131">
        <v>0</v>
      </c>
      <c r="Q1131">
        <v>0</v>
      </c>
      <c r="R1131">
        <v>422</v>
      </c>
      <c r="S1131">
        <v>294</v>
      </c>
      <c r="T1131">
        <v>35</v>
      </c>
      <c r="U1131">
        <v>26</v>
      </c>
      <c r="V1131">
        <v>3</v>
      </c>
      <c r="W1131">
        <v>1603</v>
      </c>
      <c r="X1131">
        <v>711</v>
      </c>
      <c r="Y1131">
        <v>134</v>
      </c>
      <c r="Z1131">
        <v>234</v>
      </c>
      <c r="AA1131">
        <v>27</v>
      </c>
      <c r="AB1131">
        <v>1221</v>
      </c>
      <c r="AC1131">
        <v>535</v>
      </c>
      <c r="AD1131">
        <v>57</v>
      </c>
      <c r="AE1131">
        <v>286</v>
      </c>
      <c r="AF1131">
        <v>42</v>
      </c>
      <c r="AG1131">
        <v>288</v>
      </c>
      <c r="AH1131">
        <v>127</v>
      </c>
      <c r="AI1131">
        <v>13</v>
      </c>
      <c r="AJ1131">
        <v>53</v>
      </c>
      <c r="AK1131">
        <v>14</v>
      </c>
      <c r="AL1131">
        <v>88</v>
      </c>
      <c r="AM1131">
        <v>55</v>
      </c>
      <c r="AN1131">
        <v>16</v>
      </c>
      <c r="AO1131">
        <v>2</v>
      </c>
      <c r="AP1131">
        <v>2</v>
      </c>
      <c r="AQ1131">
        <v>0</v>
      </c>
      <c r="AR1131">
        <v>0</v>
      </c>
      <c r="AS1131">
        <v>0</v>
      </c>
      <c r="AT1131">
        <v>0</v>
      </c>
      <c r="AU1131">
        <v>0</v>
      </c>
      <c r="AV1131">
        <v>0</v>
      </c>
      <c r="AW1131">
        <v>0</v>
      </c>
      <c r="AX1131">
        <v>0</v>
      </c>
      <c r="AY1131">
        <v>0</v>
      </c>
      <c r="AZ1131">
        <v>0</v>
      </c>
      <c r="BA1131">
        <v>0</v>
      </c>
      <c r="BB1131">
        <v>0</v>
      </c>
      <c r="BC1131">
        <v>1</v>
      </c>
      <c r="BD1131">
        <v>0</v>
      </c>
      <c r="BE1131">
        <v>0</v>
      </c>
      <c r="BF1131">
        <v>0</v>
      </c>
      <c r="BG1131" s="20">
        <v>6</v>
      </c>
      <c r="BH1131" s="20">
        <v>0</v>
      </c>
      <c r="BI1131" s="20">
        <v>131</v>
      </c>
      <c r="BJ1131" s="20">
        <v>0</v>
      </c>
      <c r="BK1131" s="20">
        <v>349</v>
      </c>
      <c r="BL1131" s="20">
        <v>1138</v>
      </c>
      <c r="BM1131" s="20">
        <v>797</v>
      </c>
      <c r="BN1131" s="20">
        <v>196</v>
      </c>
      <c r="BO1131" s="20">
        <v>66</v>
      </c>
      <c r="BP1131" s="20">
        <v>7357</v>
      </c>
      <c r="BQ1131" s="20">
        <v>2456</v>
      </c>
      <c r="BR1131" s="20">
        <v>0</v>
      </c>
      <c r="BS1131" s="20">
        <v>153</v>
      </c>
      <c r="BT1131" s="20">
        <v>2228</v>
      </c>
      <c r="BU1131" s="20">
        <v>382</v>
      </c>
      <c r="BV1131" s="20">
        <v>4301</v>
      </c>
    </row>
    <row r="1132" spans="1:74" x14ac:dyDescent="0.25">
      <c r="A1132" s="20" t="s">
        <v>449</v>
      </c>
      <c r="B1132" s="20" t="s">
        <v>539</v>
      </c>
      <c r="C1132" s="20" t="s">
        <v>576</v>
      </c>
      <c r="D1132" s="1">
        <v>44584</v>
      </c>
      <c r="E1132">
        <v>166</v>
      </c>
      <c r="F1132">
        <v>6</v>
      </c>
      <c r="G1132">
        <v>5</v>
      </c>
      <c r="H1132">
        <v>0</v>
      </c>
      <c r="I1132">
        <v>0</v>
      </c>
      <c r="J1132">
        <v>99</v>
      </c>
      <c r="K1132">
        <v>9</v>
      </c>
      <c r="L1132">
        <v>22</v>
      </c>
      <c r="M1132">
        <v>3</v>
      </c>
      <c r="N1132">
        <v>0</v>
      </c>
      <c r="O1132">
        <v>0</v>
      </c>
      <c r="P1132">
        <v>0</v>
      </c>
      <c r="Q1132">
        <v>0</v>
      </c>
      <c r="R1132">
        <v>421</v>
      </c>
      <c r="S1132">
        <v>295</v>
      </c>
      <c r="T1132">
        <v>35</v>
      </c>
      <c r="U1132">
        <v>26</v>
      </c>
      <c r="V1132">
        <v>3</v>
      </c>
      <c r="W1132">
        <v>1605</v>
      </c>
      <c r="X1132">
        <v>721</v>
      </c>
      <c r="Y1132">
        <v>131</v>
      </c>
      <c r="Z1132">
        <v>235</v>
      </c>
      <c r="AA1132">
        <v>28</v>
      </c>
      <c r="AB1132">
        <v>1221</v>
      </c>
      <c r="AC1132">
        <v>540</v>
      </c>
      <c r="AD1132">
        <v>57</v>
      </c>
      <c r="AE1132">
        <v>285</v>
      </c>
      <c r="AF1132">
        <v>43</v>
      </c>
      <c r="AG1132">
        <v>289</v>
      </c>
      <c r="AH1132">
        <v>129</v>
      </c>
      <c r="AI1132">
        <v>12</v>
      </c>
      <c r="AJ1132">
        <v>53</v>
      </c>
      <c r="AK1132">
        <v>15</v>
      </c>
      <c r="AL1132">
        <v>88</v>
      </c>
      <c r="AM1132">
        <v>55</v>
      </c>
      <c r="AN1132">
        <v>16</v>
      </c>
      <c r="AO1132">
        <v>2</v>
      </c>
      <c r="AP1132">
        <v>2</v>
      </c>
      <c r="AQ1132">
        <v>0</v>
      </c>
      <c r="AR1132">
        <v>0</v>
      </c>
      <c r="AS1132">
        <v>0</v>
      </c>
      <c r="AT1132">
        <v>0</v>
      </c>
      <c r="AU1132">
        <v>0</v>
      </c>
      <c r="AV1132">
        <v>0</v>
      </c>
      <c r="AW1132">
        <v>0</v>
      </c>
      <c r="AX1132">
        <v>0</v>
      </c>
      <c r="AY1132">
        <v>0</v>
      </c>
      <c r="AZ1132">
        <v>0</v>
      </c>
      <c r="BA1132">
        <v>0</v>
      </c>
      <c r="BB1132">
        <v>0</v>
      </c>
      <c r="BC1132">
        <v>1</v>
      </c>
      <c r="BD1132">
        <v>0</v>
      </c>
      <c r="BE1132">
        <v>0</v>
      </c>
      <c r="BF1132">
        <v>0</v>
      </c>
      <c r="BG1132" s="20">
        <v>6</v>
      </c>
      <c r="BH1132" s="20">
        <v>0</v>
      </c>
      <c r="BI1132" s="20">
        <v>131</v>
      </c>
      <c r="BJ1132" s="20">
        <v>0</v>
      </c>
      <c r="BK1132" s="20">
        <v>348</v>
      </c>
      <c r="BL1132" s="20">
        <v>1140</v>
      </c>
      <c r="BM1132" s="20">
        <v>798</v>
      </c>
      <c r="BN1132" s="20">
        <v>194</v>
      </c>
      <c r="BO1132" s="20">
        <v>66</v>
      </c>
      <c r="BP1132" s="20">
        <v>7366</v>
      </c>
      <c r="BQ1132" s="20">
        <v>2509</v>
      </c>
      <c r="BR1132" s="20">
        <v>0</v>
      </c>
      <c r="BS1132" s="20">
        <v>151</v>
      </c>
      <c r="BT1132" s="20">
        <v>2218</v>
      </c>
      <c r="BU1132" s="20">
        <v>388</v>
      </c>
      <c r="BV1132" s="20">
        <v>4307</v>
      </c>
    </row>
    <row r="1133" spans="1:74" x14ac:dyDescent="0.25">
      <c r="A1133" s="20" t="s">
        <v>449</v>
      </c>
      <c r="B1133" s="20" t="s">
        <v>539</v>
      </c>
      <c r="C1133" s="20" t="s">
        <v>576</v>
      </c>
      <c r="D1133" s="1">
        <v>44591</v>
      </c>
      <c r="E1133">
        <v>166</v>
      </c>
      <c r="F1133">
        <v>6</v>
      </c>
      <c r="G1133">
        <v>5</v>
      </c>
      <c r="H1133">
        <v>0</v>
      </c>
      <c r="I1133">
        <v>0</v>
      </c>
      <c r="J1133">
        <v>101</v>
      </c>
      <c r="K1133">
        <v>9</v>
      </c>
      <c r="L1133">
        <v>22</v>
      </c>
      <c r="M1133">
        <v>3</v>
      </c>
      <c r="N1133">
        <v>0</v>
      </c>
      <c r="O1133">
        <v>0</v>
      </c>
      <c r="P1133">
        <v>0</v>
      </c>
      <c r="Q1133">
        <v>0</v>
      </c>
      <c r="R1133">
        <v>419</v>
      </c>
      <c r="S1133">
        <v>295</v>
      </c>
      <c r="T1133">
        <v>34</v>
      </c>
      <c r="U1133">
        <v>25</v>
      </c>
      <c r="V1133">
        <v>3</v>
      </c>
      <c r="W1133">
        <v>1606</v>
      </c>
      <c r="X1133">
        <v>732</v>
      </c>
      <c r="Y1133">
        <v>132</v>
      </c>
      <c r="Z1133">
        <v>232</v>
      </c>
      <c r="AA1133">
        <v>29</v>
      </c>
      <c r="AB1133">
        <v>1221</v>
      </c>
      <c r="AC1133">
        <v>552</v>
      </c>
      <c r="AD1133">
        <v>57</v>
      </c>
      <c r="AE1133">
        <v>284</v>
      </c>
      <c r="AF1133">
        <v>44</v>
      </c>
      <c r="AG1133">
        <v>293</v>
      </c>
      <c r="AH1133">
        <v>138</v>
      </c>
      <c r="AI1133">
        <v>12</v>
      </c>
      <c r="AJ1133">
        <v>53</v>
      </c>
      <c r="AK1133">
        <v>17</v>
      </c>
      <c r="AL1133">
        <v>88</v>
      </c>
      <c r="AM1133">
        <v>55</v>
      </c>
      <c r="AN1133">
        <v>16</v>
      </c>
      <c r="AO1133">
        <v>2</v>
      </c>
      <c r="AP1133">
        <v>2</v>
      </c>
      <c r="AQ1133">
        <v>0</v>
      </c>
      <c r="AR1133">
        <v>0</v>
      </c>
      <c r="AS1133">
        <v>0</v>
      </c>
      <c r="AT1133">
        <v>0</v>
      </c>
      <c r="AU1133">
        <v>0</v>
      </c>
      <c r="AV1133">
        <v>0</v>
      </c>
      <c r="AW1133">
        <v>0</v>
      </c>
      <c r="AX1133">
        <v>0</v>
      </c>
      <c r="AY1133">
        <v>0</v>
      </c>
      <c r="AZ1133">
        <v>0</v>
      </c>
      <c r="BA1133">
        <v>0</v>
      </c>
      <c r="BB1133">
        <v>0</v>
      </c>
      <c r="BC1133">
        <v>1</v>
      </c>
      <c r="BD1133">
        <v>0</v>
      </c>
      <c r="BE1133">
        <v>0</v>
      </c>
      <c r="BF1133">
        <v>0</v>
      </c>
      <c r="BG1133" s="20">
        <v>6</v>
      </c>
      <c r="BH1133" s="20">
        <v>0</v>
      </c>
      <c r="BI1133" s="20">
        <v>131</v>
      </c>
      <c r="BJ1133" s="20">
        <v>0</v>
      </c>
      <c r="BK1133" s="20">
        <v>347</v>
      </c>
      <c r="BL1133" s="20">
        <v>1141</v>
      </c>
      <c r="BM1133" s="20">
        <v>798</v>
      </c>
      <c r="BN1133" s="20">
        <v>198</v>
      </c>
      <c r="BO1133" s="20">
        <v>66</v>
      </c>
      <c r="BP1133" s="20">
        <v>7364</v>
      </c>
      <c r="BQ1133" s="20">
        <v>2581</v>
      </c>
      <c r="BR1133" s="20">
        <v>0</v>
      </c>
      <c r="BS1133" s="20">
        <v>147</v>
      </c>
      <c r="BT1133" s="20">
        <v>2209</v>
      </c>
      <c r="BU1133" s="20">
        <v>389</v>
      </c>
      <c r="BV1133" s="20">
        <v>4317</v>
      </c>
    </row>
    <row r="1134" spans="1:74" x14ac:dyDescent="0.25">
      <c r="A1134" s="20" t="s">
        <v>449</v>
      </c>
      <c r="B1134" s="20" t="s">
        <v>539</v>
      </c>
      <c r="C1134" s="20" t="s">
        <v>576</v>
      </c>
      <c r="D1134" s="1">
        <v>44599</v>
      </c>
      <c r="E1134">
        <v>167</v>
      </c>
      <c r="F1134">
        <v>6</v>
      </c>
      <c r="G1134">
        <v>5</v>
      </c>
      <c r="H1134">
        <v>0</v>
      </c>
      <c r="I1134">
        <v>0</v>
      </c>
      <c r="J1134">
        <v>102</v>
      </c>
      <c r="K1134">
        <v>10</v>
      </c>
      <c r="L1134">
        <v>22</v>
      </c>
      <c r="M1134">
        <v>3</v>
      </c>
      <c r="N1134">
        <v>0</v>
      </c>
      <c r="O1134">
        <v>0</v>
      </c>
      <c r="P1134">
        <v>0</v>
      </c>
      <c r="Q1134">
        <v>0</v>
      </c>
      <c r="R1134">
        <v>421</v>
      </c>
      <c r="S1134">
        <v>298</v>
      </c>
      <c r="T1134">
        <v>33</v>
      </c>
      <c r="U1134">
        <v>25</v>
      </c>
      <c r="V1134">
        <v>4</v>
      </c>
      <c r="W1134">
        <v>1609</v>
      </c>
      <c r="X1134">
        <v>749</v>
      </c>
      <c r="Y1134">
        <v>131</v>
      </c>
      <c r="Z1134">
        <v>231</v>
      </c>
      <c r="AA1134">
        <v>30</v>
      </c>
      <c r="AB1134">
        <v>1222</v>
      </c>
      <c r="AC1134">
        <v>558</v>
      </c>
      <c r="AD1134">
        <v>57</v>
      </c>
      <c r="AE1134">
        <v>282</v>
      </c>
      <c r="AF1134">
        <v>45</v>
      </c>
      <c r="AG1134">
        <v>295</v>
      </c>
      <c r="AH1134">
        <v>139</v>
      </c>
      <c r="AI1134">
        <v>12</v>
      </c>
      <c r="AJ1134">
        <v>53</v>
      </c>
      <c r="AK1134">
        <v>18</v>
      </c>
      <c r="AL1134">
        <v>88</v>
      </c>
      <c r="AM1134">
        <v>55</v>
      </c>
      <c r="AN1134">
        <v>16</v>
      </c>
      <c r="AO1134">
        <v>2</v>
      </c>
      <c r="AP1134">
        <v>2</v>
      </c>
      <c r="AQ1134">
        <v>0</v>
      </c>
      <c r="AR1134">
        <v>0</v>
      </c>
      <c r="AS1134">
        <v>0</v>
      </c>
      <c r="AT1134">
        <v>0</v>
      </c>
      <c r="AU1134">
        <v>0</v>
      </c>
      <c r="AV1134">
        <v>0</v>
      </c>
      <c r="AW1134">
        <v>0</v>
      </c>
      <c r="AX1134">
        <v>0</v>
      </c>
      <c r="AY1134">
        <v>0</v>
      </c>
      <c r="AZ1134">
        <v>0</v>
      </c>
      <c r="BA1134">
        <v>0</v>
      </c>
      <c r="BB1134">
        <v>0</v>
      </c>
      <c r="BC1134">
        <v>1</v>
      </c>
      <c r="BD1134">
        <v>0</v>
      </c>
      <c r="BE1134">
        <v>0</v>
      </c>
      <c r="BF1134">
        <v>0</v>
      </c>
      <c r="BG1134" s="20">
        <v>6</v>
      </c>
      <c r="BH1134" s="20">
        <v>0</v>
      </c>
      <c r="BI1134" s="20">
        <v>131</v>
      </c>
      <c r="BJ1134" s="20">
        <v>0</v>
      </c>
      <c r="BK1134" s="20">
        <v>348</v>
      </c>
      <c r="BL1134" s="20">
        <v>1144</v>
      </c>
      <c r="BM1134" s="20">
        <v>800</v>
      </c>
      <c r="BN1134" s="20">
        <v>201</v>
      </c>
      <c r="BO1134" s="20">
        <v>66</v>
      </c>
      <c r="BP1134" s="20">
        <v>7366</v>
      </c>
      <c r="BQ1134" s="20">
        <v>2622</v>
      </c>
      <c r="BR1134" s="20">
        <v>0</v>
      </c>
      <c r="BS1134" s="20">
        <v>146</v>
      </c>
      <c r="BT1134" s="20">
        <v>2198</v>
      </c>
      <c r="BU1134" s="20">
        <v>395</v>
      </c>
      <c r="BV1134" s="20">
        <v>4321</v>
      </c>
    </row>
    <row r="1135" spans="1:74" x14ac:dyDescent="0.25">
      <c r="A1135" s="20" t="s">
        <v>449</v>
      </c>
      <c r="B1135" s="20" t="s">
        <v>539</v>
      </c>
      <c r="C1135" s="20" t="s">
        <v>576</v>
      </c>
      <c r="D1135" s="1">
        <v>44606</v>
      </c>
      <c r="E1135">
        <v>167</v>
      </c>
      <c r="F1135">
        <v>6</v>
      </c>
      <c r="G1135">
        <v>5</v>
      </c>
      <c r="H1135">
        <v>0</v>
      </c>
      <c r="I1135">
        <v>0</v>
      </c>
      <c r="J1135">
        <v>102</v>
      </c>
      <c r="K1135">
        <v>10</v>
      </c>
      <c r="L1135">
        <v>22</v>
      </c>
      <c r="M1135">
        <v>3</v>
      </c>
      <c r="N1135">
        <v>0</v>
      </c>
      <c r="O1135">
        <v>0</v>
      </c>
      <c r="P1135">
        <v>0</v>
      </c>
      <c r="Q1135">
        <v>0</v>
      </c>
      <c r="R1135">
        <v>421</v>
      </c>
      <c r="S1135">
        <v>299</v>
      </c>
      <c r="T1135">
        <v>33</v>
      </c>
      <c r="U1135">
        <v>25</v>
      </c>
      <c r="V1135">
        <v>4</v>
      </c>
      <c r="W1135">
        <v>1609</v>
      </c>
      <c r="X1135">
        <v>758</v>
      </c>
      <c r="Y1135">
        <v>132</v>
      </c>
      <c r="Z1135">
        <v>230</v>
      </c>
      <c r="AA1135">
        <v>31</v>
      </c>
      <c r="AB1135">
        <v>1224</v>
      </c>
      <c r="AC1135">
        <v>563</v>
      </c>
      <c r="AD1135">
        <v>57</v>
      </c>
      <c r="AE1135">
        <v>282</v>
      </c>
      <c r="AF1135">
        <v>46</v>
      </c>
      <c r="AG1135">
        <v>296</v>
      </c>
      <c r="AH1135">
        <v>142</v>
      </c>
      <c r="AI1135">
        <v>12</v>
      </c>
      <c r="AJ1135">
        <v>53</v>
      </c>
      <c r="AK1135">
        <v>19</v>
      </c>
      <c r="AL1135">
        <v>88</v>
      </c>
      <c r="AM1135">
        <v>56</v>
      </c>
      <c r="AN1135">
        <v>16</v>
      </c>
      <c r="AO1135">
        <v>2</v>
      </c>
      <c r="AP1135">
        <v>2</v>
      </c>
      <c r="AQ1135">
        <v>0</v>
      </c>
      <c r="AR1135">
        <v>0</v>
      </c>
      <c r="AS1135">
        <v>0</v>
      </c>
      <c r="AT1135">
        <v>0</v>
      </c>
      <c r="AU1135">
        <v>0</v>
      </c>
      <c r="AV1135">
        <v>0</v>
      </c>
      <c r="AW1135">
        <v>0</v>
      </c>
      <c r="AX1135">
        <v>0</v>
      </c>
      <c r="AY1135">
        <v>0</v>
      </c>
      <c r="AZ1135">
        <v>0</v>
      </c>
      <c r="BA1135">
        <v>0</v>
      </c>
      <c r="BB1135">
        <v>0</v>
      </c>
      <c r="BC1135">
        <v>1</v>
      </c>
      <c r="BD1135">
        <v>0</v>
      </c>
      <c r="BE1135">
        <v>0</v>
      </c>
      <c r="BF1135">
        <v>0</v>
      </c>
      <c r="BG1135" s="20">
        <v>6</v>
      </c>
      <c r="BH1135" s="20">
        <v>0</v>
      </c>
      <c r="BI1135" s="20">
        <v>131</v>
      </c>
      <c r="BJ1135" s="20">
        <v>0</v>
      </c>
      <c r="BK1135" s="20">
        <v>348</v>
      </c>
      <c r="BL1135" s="20">
        <v>1147</v>
      </c>
      <c r="BM1135" s="20">
        <v>802</v>
      </c>
      <c r="BN1135" s="20">
        <v>202</v>
      </c>
      <c r="BO1135" s="20">
        <v>66</v>
      </c>
      <c r="BP1135" s="20">
        <v>7374</v>
      </c>
      <c r="BQ1135" s="20">
        <v>2666</v>
      </c>
      <c r="BR1135" s="20">
        <v>0</v>
      </c>
      <c r="BS1135" s="20">
        <v>146</v>
      </c>
      <c r="BT1135" s="20">
        <v>2190</v>
      </c>
      <c r="BU1135" s="20">
        <v>403</v>
      </c>
      <c r="BV1135" s="20">
        <v>4325</v>
      </c>
    </row>
    <row r="1136" spans="1:74" x14ac:dyDescent="0.25">
      <c r="A1136" s="20" t="s">
        <v>449</v>
      </c>
      <c r="B1136" s="20" t="s">
        <v>552</v>
      </c>
      <c r="C1136" s="20" t="s">
        <v>577</v>
      </c>
      <c r="D1136" s="1">
        <v>44493</v>
      </c>
      <c r="E1136">
        <v>173</v>
      </c>
      <c r="F1136">
        <v>4</v>
      </c>
      <c r="G1136">
        <v>1</v>
      </c>
      <c r="H1136">
        <v>0</v>
      </c>
      <c r="I1136">
        <v>0</v>
      </c>
      <c r="J1136">
        <v>77</v>
      </c>
      <c r="K1136">
        <v>6</v>
      </c>
      <c r="L1136">
        <v>9</v>
      </c>
      <c r="M1136">
        <v>2</v>
      </c>
      <c r="N1136">
        <v>9</v>
      </c>
      <c r="O1136">
        <v>0</v>
      </c>
      <c r="P1136">
        <v>0</v>
      </c>
      <c r="Q1136">
        <v>0</v>
      </c>
      <c r="R1136">
        <v>806</v>
      </c>
      <c r="S1136">
        <v>0</v>
      </c>
      <c r="T1136">
        <v>514</v>
      </c>
      <c r="U1136">
        <v>6</v>
      </c>
      <c r="V1136">
        <v>1</v>
      </c>
      <c r="W1136">
        <v>940</v>
      </c>
      <c r="X1136">
        <v>0</v>
      </c>
      <c r="Y1136">
        <v>134</v>
      </c>
      <c r="Z1136">
        <v>97</v>
      </c>
      <c r="AA1136">
        <v>14</v>
      </c>
      <c r="AB1136">
        <v>1604</v>
      </c>
      <c r="AC1136">
        <v>195</v>
      </c>
      <c r="AD1136">
        <v>77</v>
      </c>
      <c r="AE1136">
        <v>185</v>
      </c>
      <c r="AF1136">
        <v>11</v>
      </c>
      <c r="AG1136">
        <v>140</v>
      </c>
      <c r="AH1136">
        <v>0</v>
      </c>
      <c r="AI1136">
        <v>3</v>
      </c>
      <c r="AJ1136">
        <v>20</v>
      </c>
      <c r="AK1136">
        <v>5</v>
      </c>
      <c r="AL1136">
        <v>83</v>
      </c>
      <c r="AM1136">
        <v>0</v>
      </c>
      <c r="AN1136">
        <v>22</v>
      </c>
      <c r="AO1136">
        <v>1</v>
      </c>
      <c r="AP1136">
        <v>0</v>
      </c>
      <c r="AQ1136">
        <v>0</v>
      </c>
      <c r="AR1136">
        <v>0</v>
      </c>
      <c r="AS1136">
        <v>0</v>
      </c>
      <c r="AT1136">
        <v>0</v>
      </c>
      <c r="AU1136">
        <v>0</v>
      </c>
      <c r="AV1136">
        <v>0</v>
      </c>
      <c r="AW1136">
        <v>0</v>
      </c>
      <c r="AX1136">
        <v>0</v>
      </c>
      <c r="AY1136">
        <v>0</v>
      </c>
      <c r="AZ1136">
        <v>0</v>
      </c>
      <c r="BA1136">
        <v>0</v>
      </c>
      <c r="BB1136">
        <v>52</v>
      </c>
      <c r="BC1136">
        <v>42</v>
      </c>
      <c r="BD1136">
        <v>0</v>
      </c>
      <c r="BE1136">
        <v>1</v>
      </c>
      <c r="BF1136">
        <v>3</v>
      </c>
      <c r="BG1136" s="20"/>
      <c r="BH1136" s="20"/>
      <c r="BI1136" s="20"/>
      <c r="BJ1136" s="20"/>
      <c r="BK1136" s="20"/>
      <c r="BL1136" s="20"/>
      <c r="BM1136" s="20"/>
      <c r="BN1136" s="20"/>
      <c r="BO1136" s="20"/>
      <c r="BP1136" s="20"/>
      <c r="BQ1136" s="20"/>
      <c r="BR1136" s="20"/>
      <c r="BS1136" s="20"/>
      <c r="BT1136" s="20"/>
      <c r="BU1136" s="20"/>
      <c r="BV1136" s="20"/>
    </row>
    <row r="1137" spans="1:74" x14ac:dyDescent="0.25">
      <c r="A1137" s="20" t="s">
        <v>449</v>
      </c>
      <c r="B1137" s="20" t="s">
        <v>552</v>
      </c>
      <c r="C1137" s="20" t="s">
        <v>577</v>
      </c>
      <c r="D1137" s="1">
        <v>44500</v>
      </c>
      <c r="E1137">
        <v>172</v>
      </c>
      <c r="F1137">
        <v>4</v>
      </c>
      <c r="G1137">
        <v>1</v>
      </c>
      <c r="H1137">
        <v>0</v>
      </c>
      <c r="I1137">
        <v>0</v>
      </c>
      <c r="J1137">
        <v>82</v>
      </c>
      <c r="K1137">
        <v>6</v>
      </c>
      <c r="L1137">
        <v>9</v>
      </c>
      <c r="M1137">
        <v>2</v>
      </c>
      <c r="N1137">
        <v>10</v>
      </c>
      <c r="O1137">
        <v>0</v>
      </c>
      <c r="P1137">
        <v>1</v>
      </c>
      <c r="Q1137">
        <v>0</v>
      </c>
      <c r="R1137">
        <v>803</v>
      </c>
      <c r="S1137">
        <v>0</v>
      </c>
      <c r="T1137">
        <v>587</v>
      </c>
      <c r="U1137">
        <v>6</v>
      </c>
      <c r="V1137">
        <v>1</v>
      </c>
      <c r="W1137">
        <v>933</v>
      </c>
      <c r="X1137">
        <v>0</v>
      </c>
      <c r="Y1137">
        <v>165</v>
      </c>
      <c r="Z1137">
        <v>95</v>
      </c>
      <c r="AA1137">
        <v>12</v>
      </c>
      <c r="AB1137">
        <v>1599</v>
      </c>
      <c r="AC1137">
        <v>220</v>
      </c>
      <c r="AD1137">
        <v>75</v>
      </c>
      <c r="AE1137">
        <v>183</v>
      </c>
      <c r="AF1137">
        <v>12</v>
      </c>
      <c r="AG1137">
        <v>136</v>
      </c>
      <c r="AH1137">
        <v>0</v>
      </c>
      <c r="AI1137">
        <v>4</v>
      </c>
      <c r="AJ1137">
        <v>20</v>
      </c>
      <c r="AK1137">
        <v>4</v>
      </c>
      <c r="AL1137">
        <v>83</v>
      </c>
      <c r="AM1137">
        <v>0</v>
      </c>
      <c r="AN1137">
        <v>28</v>
      </c>
      <c r="AO1137">
        <v>1</v>
      </c>
      <c r="AP1137">
        <v>0</v>
      </c>
      <c r="AQ1137">
        <v>0</v>
      </c>
      <c r="AR1137">
        <v>0</v>
      </c>
      <c r="AS1137">
        <v>0</v>
      </c>
      <c r="AT1137">
        <v>0</v>
      </c>
      <c r="AU1137">
        <v>0</v>
      </c>
      <c r="AV1137">
        <v>0</v>
      </c>
      <c r="AW1137">
        <v>0</v>
      </c>
      <c r="AX1137">
        <v>0</v>
      </c>
      <c r="AY1137">
        <v>0</v>
      </c>
      <c r="AZ1137">
        <v>0</v>
      </c>
      <c r="BA1137">
        <v>0</v>
      </c>
      <c r="BB1137">
        <v>52</v>
      </c>
      <c r="BC1137">
        <v>42</v>
      </c>
      <c r="BD1137">
        <v>0</v>
      </c>
      <c r="BE1137">
        <v>1</v>
      </c>
      <c r="BF1137">
        <v>3</v>
      </c>
      <c r="BG1137" s="20"/>
      <c r="BH1137" s="20"/>
      <c r="BI1137" s="20"/>
      <c r="BJ1137" s="20"/>
      <c r="BK1137" s="20"/>
      <c r="BL1137" s="20"/>
      <c r="BM1137" s="20"/>
      <c r="BN1137" s="20"/>
      <c r="BO1137" s="20"/>
      <c r="BP1137" s="20"/>
      <c r="BQ1137" s="20"/>
      <c r="BR1137" s="20"/>
      <c r="BS1137" s="20"/>
      <c r="BT1137" s="20"/>
      <c r="BU1137" s="20"/>
      <c r="BV1137" s="20"/>
    </row>
    <row r="1138" spans="1:74" x14ac:dyDescent="0.25">
      <c r="A1138" s="20" t="s">
        <v>449</v>
      </c>
      <c r="B1138" s="20" t="s">
        <v>552</v>
      </c>
      <c r="C1138" s="20" t="s">
        <v>577</v>
      </c>
      <c r="D1138" s="1">
        <v>44507</v>
      </c>
      <c r="E1138">
        <v>172</v>
      </c>
      <c r="F1138">
        <v>4</v>
      </c>
      <c r="G1138">
        <v>1</v>
      </c>
      <c r="H1138">
        <v>0</v>
      </c>
      <c r="I1138">
        <v>0</v>
      </c>
      <c r="J1138">
        <v>88</v>
      </c>
      <c r="K1138">
        <v>6</v>
      </c>
      <c r="L1138">
        <v>9</v>
      </c>
      <c r="M1138">
        <v>2</v>
      </c>
      <c r="N1138">
        <v>10</v>
      </c>
      <c r="O1138">
        <v>9</v>
      </c>
      <c r="P1138">
        <v>0</v>
      </c>
      <c r="Q1138">
        <v>0</v>
      </c>
      <c r="R1138">
        <v>805</v>
      </c>
      <c r="S1138">
        <v>630</v>
      </c>
      <c r="T1138">
        <v>52</v>
      </c>
      <c r="U1138">
        <v>5</v>
      </c>
      <c r="V1138">
        <v>1</v>
      </c>
      <c r="W1138">
        <v>935</v>
      </c>
      <c r="X1138">
        <v>189</v>
      </c>
      <c r="Y1138">
        <v>42</v>
      </c>
      <c r="Z1138">
        <v>95</v>
      </c>
      <c r="AA1138">
        <v>12</v>
      </c>
      <c r="AB1138">
        <v>1599</v>
      </c>
      <c r="AC1138">
        <v>254</v>
      </c>
      <c r="AD1138">
        <v>76</v>
      </c>
      <c r="AE1138">
        <v>181</v>
      </c>
      <c r="AF1138">
        <v>12</v>
      </c>
      <c r="AG1138">
        <v>135</v>
      </c>
      <c r="AH1138">
        <v>7</v>
      </c>
      <c r="AI1138">
        <v>1</v>
      </c>
      <c r="AJ1138">
        <v>20</v>
      </c>
      <c r="AK1138">
        <v>4</v>
      </c>
      <c r="AL1138">
        <v>83</v>
      </c>
      <c r="AM1138">
        <v>44</v>
      </c>
      <c r="AN1138">
        <v>3</v>
      </c>
      <c r="AO1138">
        <v>1</v>
      </c>
      <c r="AP1138">
        <v>0</v>
      </c>
      <c r="AQ1138">
        <v>0</v>
      </c>
      <c r="AR1138">
        <v>0</v>
      </c>
      <c r="AS1138">
        <v>0</v>
      </c>
      <c r="AT1138">
        <v>0</v>
      </c>
      <c r="AU1138">
        <v>0</v>
      </c>
      <c r="AV1138">
        <v>0</v>
      </c>
      <c r="AW1138">
        <v>0</v>
      </c>
      <c r="AX1138">
        <v>0</v>
      </c>
      <c r="AY1138">
        <v>0</v>
      </c>
      <c r="AZ1138">
        <v>0</v>
      </c>
      <c r="BA1138">
        <v>0</v>
      </c>
      <c r="BB1138">
        <v>0</v>
      </c>
      <c r="BC1138">
        <v>0</v>
      </c>
      <c r="BD1138">
        <v>0</v>
      </c>
      <c r="BE1138">
        <v>0</v>
      </c>
      <c r="BF1138">
        <v>0</v>
      </c>
      <c r="BG1138" s="20">
        <v>4</v>
      </c>
      <c r="BH1138" s="20">
        <v>0</v>
      </c>
      <c r="BI1138" s="20">
        <v>153</v>
      </c>
      <c r="BJ1138" s="20">
        <v>10</v>
      </c>
      <c r="BK1138" s="20">
        <v>740</v>
      </c>
      <c r="BL1138" s="20">
        <v>754</v>
      </c>
      <c r="BM1138" s="20">
        <v>1296</v>
      </c>
      <c r="BN1138" s="20">
        <v>103</v>
      </c>
      <c r="BO1138" s="20">
        <v>79</v>
      </c>
      <c r="BP1138" s="20"/>
      <c r="BQ1138" s="20"/>
      <c r="BR1138" s="20"/>
      <c r="BS1138" s="20"/>
      <c r="BT1138" s="20"/>
      <c r="BU1138" s="20"/>
      <c r="BV1138" s="20"/>
    </row>
    <row r="1139" spans="1:74" x14ac:dyDescent="0.25">
      <c r="A1139" s="20" t="s">
        <v>449</v>
      </c>
      <c r="B1139" s="20" t="s">
        <v>552</v>
      </c>
      <c r="C1139" s="20" t="s">
        <v>577</v>
      </c>
      <c r="D1139" s="1">
        <v>44514</v>
      </c>
      <c r="E1139">
        <v>173</v>
      </c>
      <c r="F1139">
        <v>4</v>
      </c>
      <c r="G1139">
        <v>1</v>
      </c>
      <c r="H1139">
        <v>0</v>
      </c>
      <c r="I1139">
        <v>0</v>
      </c>
      <c r="J1139">
        <v>94</v>
      </c>
      <c r="K1139">
        <v>5</v>
      </c>
      <c r="L1139">
        <v>9</v>
      </c>
      <c r="M1139">
        <v>2</v>
      </c>
      <c r="N1139">
        <v>10</v>
      </c>
      <c r="O1139">
        <v>9</v>
      </c>
      <c r="P1139">
        <v>0</v>
      </c>
      <c r="Q1139">
        <v>0</v>
      </c>
      <c r="R1139">
        <v>807</v>
      </c>
      <c r="S1139">
        <v>652</v>
      </c>
      <c r="T1139">
        <v>51</v>
      </c>
      <c r="U1139">
        <v>5</v>
      </c>
      <c r="V1139">
        <v>2</v>
      </c>
      <c r="W1139">
        <v>943</v>
      </c>
      <c r="X1139">
        <v>225</v>
      </c>
      <c r="Y1139">
        <v>42</v>
      </c>
      <c r="Z1139">
        <v>93</v>
      </c>
      <c r="AA1139">
        <v>15</v>
      </c>
      <c r="AB1139">
        <v>1599</v>
      </c>
      <c r="AC1139">
        <v>294</v>
      </c>
      <c r="AD1139">
        <v>75</v>
      </c>
      <c r="AE1139">
        <v>179</v>
      </c>
      <c r="AF1139">
        <v>14</v>
      </c>
      <c r="AG1139">
        <v>138</v>
      </c>
      <c r="AH1139">
        <v>8</v>
      </c>
      <c r="AI1139">
        <v>1</v>
      </c>
      <c r="AJ1139">
        <v>20</v>
      </c>
      <c r="AK1139">
        <v>4</v>
      </c>
      <c r="AL1139">
        <v>84</v>
      </c>
      <c r="AM1139">
        <v>45</v>
      </c>
      <c r="AN1139">
        <v>3</v>
      </c>
      <c r="AO1139">
        <v>1</v>
      </c>
      <c r="AP1139">
        <v>0</v>
      </c>
      <c r="AQ1139">
        <v>0</v>
      </c>
      <c r="AR1139">
        <v>0</v>
      </c>
      <c r="AS1139">
        <v>0</v>
      </c>
      <c r="AT1139">
        <v>0</v>
      </c>
      <c r="AU1139">
        <v>0</v>
      </c>
      <c r="AV1139">
        <v>0</v>
      </c>
      <c r="AW1139">
        <v>0</v>
      </c>
      <c r="AX1139">
        <v>0</v>
      </c>
      <c r="AY1139">
        <v>0</v>
      </c>
      <c r="AZ1139">
        <v>0</v>
      </c>
      <c r="BA1139">
        <v>0</v>
      </c>
      <c r="BB1139">
        <v>0</v>
      </c>
      <c r="BC1139">
        <v>0</v>
      </c>
      <c r="BD1139">
        <v>0</v>
      </c>
      <c r="BE1139">
        <v>0</v>
      </c>
      <c r="BF1139">
        <v>0</v>
      </c>
      <c r="BG1139" s="20">
        <v>4</v>
      </c>
      <c r="BH1139" s="20">
        <v>0</v>
      </c>
      <c r="BI1139" s="20">
        <v>155</v>
      </c>
      <c r="BJ1139" s="20">
        <v>10</v>
      </c>
      <c r="BK1139" s="20">
        <v>741</v>
      </c>
      <c r="BL1139" s="20">
        <v>764</v>
      </c>
      <c r="BM1139" s="20">
        <v>1298</v>
      </c>
      <c r="BN1139" s="20">
        <v>106</v>
      </c>
      <c r="BO1139" s="20">
        <v>80</v>
      </c>
      <c r="BP1139" s="20"/>
      <c r="BQ1139" s="20"/>
      <c r="BR1139" s="20"/>
      <c r="BS1139" s="20"/>
      <c r="BT1139" s="20"/>
      <c r="BU1139" s="20"/>
      <c r="BV1139" s="20"/>
    </row>
    <row r="1140" spans="1:74" x14ac:dyDescent="0.25">
      <c r="A1140" s="20" t="s">
        <v>449</v>
      </c>
      <c r="B1140" s="20" t="s">
        <v>552</v>
      </c>
      <c r="C1140" s="20" t="s">
        <v>577</v>
      </c>
      <c r="D1140" s="1">
        <v>44521</v>
      </c>
      <c r="E1140">
        <v>173</v>
      </c>
      <c r="F1140">
        <v>4</v>
      </c>
      <c r="G1140">
        <v>1</v>
      </c>
      <c r="H1140">
        <v>0</v>
      </c>
      <c r="I1140">
        <v>0</v>
      </c>
      <c r="J1140">
        <v>100</v>
      </c>
      <c r="K1140">
        <v>6</v>
      </c>
      <c r="L1140">
        <v>8</v>
      </c>
      <c r="M1140">
        <v>2</v>
      </c>
      <c r="N1140">
        <v>9</v>
      </c>
      <c r="O1140">
        <v>8</v>
      </c>
      <c r="P1140">
        <v>0</v>
      </c>
      <c r="Q1140">
        <v>0</v>
      </c>
      <c r="R1140">
        <v>810</v>
      </c>
      <c r="S1140">
        <v>663</v>
      </c>
      <c r="T1140">
        <v>51</v>
      </c>
      <c r="U1140">
        <v>5</v>
      </c>
      <c r="V1140">
        <v>2</v>
      </c>
      <c r="W1140">
        <v>942</v>
      </c>
      <c r="X1140">
        <v>278</v>
      </c>
      <c r="Y1140">
        <v>42</v>
      </c>
      <c r="Z1140">
        <v>93</v>
      </c>
      <c r="AA1140">
        <v>15</v>
      </c>
      <c r="AB1140">
        <v>1588</v>
      </c>
      <c r="AC1140">
        <v>364</v>
      </c>
      <c r="AD1140">
        <v>74</v>
      </c>
      <c r="AE1140">
        <v>179</v>
      </c>
      <c r="AF1140">
        <v>13</v>
      </c>
      <c r="AG1140">
        <v>137</v>
      </c>
      <c r="AH1140">
        <v>13</v>
      </c>
      <c r="AI1140">
        <v>2</v>
      </c>
      <c r="AJ1140">
        <v>19</v>
      </c>
      <c r="AK1140">
        <v>4</v>
      </c>
      <c r="AL1140">
        <v>82</v>
      </c>
      <c r="AM1140">
        <v>43</v>
      </c>
      <c r="AN1140">
        <v>3</v>
      </c>
      <c r="AO1140">
        <v>1</v>
      </c>
      <c r="AP1140">
        <v>0</v>
      </c>
      <c r="AQ1140">
        <v>0</v>
      </c>
      <c r="AR1140">
        <v>0</v>
      </c>
      <c r="AS1140">
        <v>0</v>
      </c>
      <c r="AT1140">
        <v>0</v>
      </c>
      <c r="AU1140">
        <v>0</v>
      </c>
      <c r="AV1140">
        <v>0</v>
      </c>
      <c r="AW1140">
        <v>0</v>
      </c>
      <c r="AX1140">
        <v>0</v>
      </c>
      <c r="AY1140">
        <v>0</v>
      </c>
      <c r="AZ1140">
        <v>0</v>
      </c>
      <c r="BA1140">
        <v>0</v>
      </c>
      <c r="BB1140">
        <v>0</v>
      </c>
      <c r="BC1140">
        <v>0</v>
      </c>
      <c r="BD1140">
        <v>0</v>
      </c>
      <c r="BE1140">
        <v>0</v>
      </c>
      <c r="BF1140">
        <v>0</v>
      </c>
      <c r="BG1140" s="20">
        <v>4</v>
      </c>
      <c r="BH1140" s="20">
        <v>0</v>
      </c>
      <c r="BI1140" s="20">
        <v>155</v>
      </c>
      <c r="BJ1140" s="20">
        <v>9</v>
      </c>
      <c r="BK1140" s="20">
        <v>744</v>
      </c>
      <c r="BL1140" s="20">
        <v>765</v>
      </c>
      <c r="BM1140" s="20">
        <v>1289</v>
      </c>
      <c r="BN1140" s="20">
        <v>105</v>
      </c>
      <c r="BO1140" s="20">
        <v>78</v>
      </c>
      <c r="BP1140" s="20"/>
      <c r="BQ1140" s="20"/>
      <c r="BR1140" s="20"/>
      <c r="BS1140" s="20"/>
      <c r="BT1140" s="20"/>
      <c r="BU1140" s="20"/>
      <c r="BV1140" s="20"/>
    </row>
    <row r="1141" spans="1:74" x14ac:dyDescent="0.25">
      <c r="A1141" s="20" t="s">
        <v>449</v>
      </c>
      <c r="B1141" s="20" t="s">
        <v>552</v>
      </c>
      <c r="C1141" s="20" t="s">
        <v>577</v>
      </c>
      <c r="D1141" s="1">
        <v>44528</v>
      </c>
      <c r="E1141">
        <v>172</v>
      </c>
      <c r="F1141">
        <v>4</v>
      </c>
      <c r="G1141">
        <v>1</v>
      </c>
      <c r="H1141">
        <v>0</v>
      </c>
      <c r="I1141">
        <v>0</v>
      </c>
      <c r="J1141">
        <v>112</v>
      </c>
      <c r="K1141">
        <v>6</v>
      </c>
      <c r="L1141">
        <v>8</v>
      </c>
      <c r="M1141">
        <v>2</v>
      </c>
      <c r="N1141">
        <v>9</v>
      </c>
      <c r="O1141">
        <v>8</v>
      </c>
      <c r="P1141">
        <v>0</v>
      </c>
      <c r="Q1141">
        <v>0</v>
      </c>
      <c r="R1141">
        <v>809</v>
      </c>
      <c r="S1141">
        <v>680</v>
      </c>
      <c r="T1141">
        <v>49</v>
      </c>
      <c r="U1141">
        <v>6</v>
      </c>
      <c r="V1141">
        <v>1</v>
      </c>
      <c r="W1141">
        <v>940</v>
      </c>
      <c r="X1141">
        <v>404</v>
      </c>
      <c r="Y1141">
        <v>43</v>
      </c>
      <c r="Z1141">
        <v>92</v>
      </c>
      <c r="AA1141">
        <v>17</v>
      </c>
      <c r="AB1141">
        <v>1587</v>
      </c>
      <c r="AC1141">
        <v>552</v>
      </c>
      <c r="AD1141">
        <v>72</v>
      </c>
      <c r="AE1141">
        <v>180</v>
      </c>
      <c r="AF1141">
        <v>14</v>
      </c>
      <c r="AG1141">
        <v>136</v>
      </c>
      <c r="AH1141">
        <v>18</v>
      </c>
      <c r="AI1141">
        <v>2</v>
      </c>
      <c r="AJ1141">
        <v>19</v>
      </c>
      <c r="AK1141">
        <v>4</v>
      </c>
      <c r="AL1141">
        <v>83</v>
      </c>
      <c r="AM1141">
        <v>44</v>
      </c>
      <c r="AN1141">
        <v>4</v>
      </c>
      <c r="AO1141">
        <v>1</v>
      </c>
      <c r="AP1141">
        <v>0</v>
      </c>
      <c r="AQ1141">
        <v>0</v>
      </c>
      <c r="AR1141">
        <v>0</v>
      </c>
      <c r="AS1141">
        <v>0</v>
      </c>
      <c r="AT1141">
        <v>0</v>
      </c>
      <c r="AU1141">
        <v>0</v>
      </c>
      <c r="AV1141">
        <v>0</v>
      </c>
      <c r="AW1141">
        <v>0</v>
      </c>
      <c r="AX1141">
        <v>0</v>
      </c>
      <c r="AY1141">
        <v>0</v>
      </c>
      <c r="AZ1141">
        <v>0</v>
      </c>
      <c r="BA1141">
        <v>0</v>
      </c>
      <c r="BB1141">
        <v>0</v>
      </c>
      <c r="BC1141">
        <v>0</v>
      </c>
      <c r="BD1141">
        <v>0</v>
      </c>
      <c r="BE1141">
        <v>0</v>
      </c>
      <c r="BF1141">
        <v>0</v>
      </c>
      <c r="BG1141" s="20">
        <v>4</v>
      </c>
      <c r="BH1141" s="20">
        <v>0</v>
      </c>
      <c r="BI1141" s="20">
        <v>155</v>
      </c>
      <c r="BJ1141" s="20">
        <v>9</v>
      </c>
      <c r="BK1141" s="20">
        <v>746</v>
      </c>
      <c r="BL1141" s="20">
        <v>762</v>
      </c>
      <c r="BM1141" s="20">
        <v>1288</v>
      </c>
      <c r="BN1141" s="20">
        <v>105</v>
      </c>
      <c r="BO1141" s="20">
        <v>78</v>
      </c>
      <c r="BP1141" s="20"/>
      <c r="BQ1141" s="20"/>
      <c r="BR1141" s="20"/>
      <c r="BS1141" s="20"/>
      <c r="BT1141" s="20"/>
      <c r="BU1141" s="20"/>
      <c r="BV1141" s="20"/>
    </row>
    <row r="1142" spans="1:74" x14ac:dyDescent="0.25">
      <c r="A1142" s="20" t="s">
        <v>449</v>
      </c>
      <c r="B1142" s="20" t="s">
        <v>552</v>
      </c>
      <c r="C1142" s="20" t="s">
        <v>577</v>
      </c>
      <c r="D1142" s="1">
        <v>44535</v>
      </c>
      <c r="E1142">
        <v>172</v>
      </c>
      <c r="F1142">
        <v>4</v>
      </c>
      <c r="G1142">
        <v>1</v>
      </c>
      <c r="H1142">
        <v>0</v>
      </c>
      <c r="I1142">
        <v>0</v>
      </c>
      <c r="J1142">
        <v>118</v>
      </c>
      <c r="K1142">
        <v>6</v>
      </c>
      <c r="L1142">
        <v>9</v>
      </c>
      <c r="M1142">
        <v>1</v>
      </c>
      <c r="N1142">
        <v>9</v>
      </c>
      <c r="O1142">
        <v>8</v>
      </c>
      <c r="P1142">
        <v>0</v>
      </c>
      <c r="Q1142">
        <v>0</v>
      </c>
      <c r="R1142">
        <v>810</v>
      </c>
      <c r="S1142">
        <v>688</v>
      </c>
      <c r="T1142">
        <v>47</v>
      </c>
      <c r="U1142">
        <v>6</v>
      </c>
      <c r="V1142">
        <v>1</v>
      </c>
      <c r="W1142">
        <v>942</v>
      </c>
      <c r="X1142">
        <v>469</v>
      </c>
      <c r="Y1142">
        <v>44</v>
      </c>
      <c r="Z1142">
        <v>91</v>
      </c>
      <c r="AA1142">
        <v>17</v>
      </c>
      <c r="AB1142">
        <v>1587</v>
      </c>
      <c r="AC1142">
        <v>774</v>
      </c>
      <c r="AD1142">
        <v>74</v>
      </c>
      <c r="AE1142">
        <v>178</v>
      </c>
      <c r="AF1142">
        <v>12</v>
      </c>
      <c r="AG1142">
        <v>134</v>
      </c>
      <c r="AH1142">
        <v>27</v>
      </c>
      <c r="AI1142">
        <v>2</v>
      </c>
      <c r="AJ1142">
        <v>18</v>
      </c>
      <c r="AK1142">
        <v>4</v>
      </c>
      <c r="AL1142">
        <v>82</v>
      </c>
      <c r="AM1142">
        <v>44</v>
      </c>
      <c r="AN1142">
        <v>3</v>
      </c>
      <c r="AO1142">
        <v>1</v>
      </c>
      <c r="AP1142">
        <v>0</v>
      </c>
      <c r="AQ1142">
        <v>0</v>
      </c>
      <c r="AR1142">
        <v>0</v>
      </c>
      <c r="AS1142">
        <v>0</v>
      </c>
      <c r="AT1142">
        <v>0</v>
      </c>
      <c r="AU1142">
        <v>0</v>
      </c>
      <c r="AV1142">
        <v>0</v>
      </c>
      <c r="AW1142">
        <v>0</v>
      </c>
      <c r="AX1142">
        <v>0</v>
      </c>
      <c r="AY1142">
        <v>0</v>
      </c>
      <c r="AZ1142">
        <v>0</v>
      </c>
      <c r="BA1142">
        <v>0</v>
      </c>
      <c r="BB1142">
        <v>0</v>
      </c>
      <c r="BC1142">
        <v>0</v>
      </c>
      <c r="BD1142">
        <v>0</v>
      </c>
      <c r="BE1142">
        <v>0</v>
      </c>
      <c r="BF1142">
        <v>0</v>
      </c>
      <c r="BG1142" s="20">
        <v>4</v>
      </c>
      <c r="BH1142" s="20">
        <v>0</v>
      </c>
      <c r="BI1142" s="20">
        <v>155</v>
      </c>
      <c r="BJ1142" s="20">
        <v>9</v>
      </c>
      <c r="BK1142" s="20">
        <v>748</v>
      </c>
      <c r="BL1142" s="20">
        <v>766</v>
      </c>
      <c r="BM1142" s="20">
        <v>1291</v>
      </c>
      <c r="BN1142" s="20">
        <v>103</v>
      </c>
      <c r="BO1142" s="20">
        <v>78</v>
      </c>
      <c r="BP1142" s="20"/>
      <c r="BQ1142" s="20"/>
      <c r="BR1142" s="20"/>
      <c r="BS1142" s="20"/>
      <c r="BT1142" s="20"/>
      <c r="BU1142" s="20"/>
      <c r="BV1142" s="20"/>
    </row>
    <row r="1143" spans="1:74" x14ac:dyDescent="0.25">
      <c r="A1143" s="20" t="s">
        <v>449</v>
      </c>
      <c r="B1143" s="20" t="s">
        <v>552</v>
      </c>
      <c r="C1143" s="20" t="s">
        <v>577</v>
      </c>
      <c r="D1143" s="1">
        <v>44542</v>
      </c>
      <c r="E1143">
        <v>171</v>
      </c>
      <c r="F1143">
        <v>4</v>
      </c>
      <c r="G1143">
        <v>1</v>
      </c>
      <c r="H1143">
        <v>0</v>
      </c>
      <c r="I1143">
        <v>0</v>
      </c>
      <c r="J1143">
        <v>128</v>
      </c>
      <c r="K1143">
        <v>6</v>
      </c>
      <c r="L1143">
        <v>9</v>
      </c>
      <c r="M1143">
        <v>1</v>
      </c>
      <c r="N1143">
        <v>9</v>
      </c>
      <c r="O1143">
        <v>8</v>
      </c>
      <c r="P1143">
        <v>0</v>
      </c>
      <c r="Q1143">
        <v>0</v>
      </c>
      <c r="R1143">
        <v>813</v>
      </c>
      <c r="S1143">
        <v>696</v>
      </c>
      <c r="T1143">
        <v>48</v>
      </c>
      <c r="U1143">
        <v>6</v>
      </c>
      <c r="V1143">
        <v>1</v>
      </c>
      <c r="W1143">
        <v>944</v>
      </c>
      <c r="X1143">
        <v>510</v>
      </c>
      <c r="Y1143">
        <v>43</v>
      </c>
      <c r="Z1143">
        <v>90</v>
      </c>
      <c r="AA1143">
        <v>17</v>
      </c>
      <c r="AB1143">
        <v>1590</v>
      </c>
      <c r="AC1143">
        <v>907</v>
      </c>
      <c r="AD1143">
        <v>73</v>
      </c>
      <c r="AE1143">
        <v>178</v>
      </c>
      <c r="AF1143">
        <v>12</v>
      </c>
      <c r="AG1143">
        <v>135</v>
      </c>
      <c r="AH1143">
        <v>34</v>
      </c>
      <c r="AI1143">
        <v>4</v>
      </c>
      <c r="AJ1143">
        <v>17</v>
      </c>
      <c r="AK1143">
        <v>4</v>
      </c>
      <c r="AL1143">
        <v>81</v>
      </c>
      <c r="AM1143">
        <v>43</v>
      </c>
      <c r="AN1143">
        <v>3</v>
      </c>
      <c r="AO1143">
        <v>1</v>
      </c>
      <c r="AP1143">
        <v>0</v>
      </c>
      <c r="AQ1143">
        <v>0</v>
      </c>
      <c r="AR1143">
        <v>0</v>
      </c>
      <c r="AS1143">
        <v>0</v>
      </c>
      <c r="AT1143">
        <v>0</v>
      </c>
      <c r="AU1143">
        <v>0</v>
      </c>
      <c r="AV1143">
        <v>0</v>
      </c>
      <c r="AW1143">
        <v>0</v>
      </c>
      <c r="AX1143">
        <v>0</v>
      </c>
      <c r="AY1143">
        <v>0</v>
      </c>
      <c r="AZ1143">
        <v>0</v>
      </c>
      <c r="BA1143">
        <v>0</v>
      </c>
      <c r="BB1143">
        <v>0</v>
      </c>
      <c r="BC1143">
        <v>0</v>
      </c>
      <c r="BD1143">
        <v>0</v>
      </c>
      <c r="BE1143">
        <v>0</v>
      </c>
      <c r="BF1143">
        <v>0</v>
      </c>
      <c r="BG1143" s="20">
        <v>4</v>
      </c>
      <c r="BH1143" s="20">
        <v>0</v>
      </c>
      <c r="BI1143" s="20">
        <v>154</v>
      </c>
      <c r="BJ1143" s="20">
        <v>9</v>
      </c>
      <c r="BK1143" s="20">
        <v>750</v>
      </c>
      <c r="BL1143" s="20">
        <v>770</v>
      </c>
      <c r="BM1143" s="20">
        <v>1295</v>
      </c>
      <c r="BN1143" s="20">
        <v>104</v>
      </c>
      <c r="BO1143" s="20">
        <v>77</v>
      </c>
      <c r="BP1143" s="20"/>
      <c r="BQ1143" s="20"/>
      <c r="BR1143" s="20"/>
      <c r="BS1143" s="20"/>
      <c r="BT1143" s="20"/>
      <c r="BU1143" s="20"/>
      <c r="BV1143" s="20"/>
    </row>
    <row r="1144" spans="1:74" x14ac:dyDescent="0.25">
      <c r="A1144" s="20" t="s">
        <v>449</v>
      </c>
      <c r="B1144" s="20" t="s">
        <v>552</v>
      </c>
      <c r="C1144" s="20" t="s">
        <v>577</v>
      </c>
      <c r="D1144" s="1">
        <v>44549</v>
      </c>
      <c r="E1144">
        <v>171</v>
      </c>
      <c r="F1144">
        <v>4</v>
      </c>
      <c r="G1144">
        <v>4</v>
      </c>
      <c r="H1144">
        <v>0</v>
      </c>
      <c r="I1144">
        <v>0</v>
      </c>
      <c r="J1144">
        <v>137</v>
      </c>
      <c r="K1144">
        <v>6</v>
      </c>
      <c r="L1144">
        <v>9</v>
      </c>
      <c r="M1144">
        <v>1</v>
      </c>
      <c r="N1144">
        <v>9</v>
      </c>
      <c r="O1144">
        <v>9</v>
      </c>
      <c r="P1144">
        <v>0</v>
      </c>
      <c r="Q1144">
        <v>0</v>
      </c>
      <c r="R1144">
        <v>810</v>
      </c>
      <c r="S1144">
        <v>701</v>
      </c>
      <c r="T1144">
        <v>47</v>
      </c>
      <c r="U1144">
        <v>6</v>
      </c>
      <c r="V1144">
        <v>1</v>
      </c>
      <c r="W1144">
        <v>946</v>
      </c>
      <c r="X1144">
        <v>581</v>
      </c>
      <c r="Y1144">
        <v>44</v>
      </c>
      <c r="Z1144">
        <v>89</v>
      </c>
      <c r="AA1144">
        <v>16</v>
      </c>
      <c r="AB1144">
        <v>1594</v>
      </c>
      <c r="AC1144">
        <v>1029</v>
      </c>
      <c r="AD1144">
        <v>73</v>
      </c>
      <c r="AE1144">
        <v>174</v>
      </c>
      <c r="AF1144">
        <v>10</v>
      </c>
      <c r="AG1144">
        <v>136</v>
      </c>
      <c r="AH1144">
        <v>60</v>
      </c>
      <c r="AI1144">
        <v>4</v>
      </c>
      <c r="AJ1144">
        <v>17</v>
      </c>
      <c r="AK1144">
        <v>4</v>
      </c>
      <c r="AL1144">
        <v>82</v>
      </c>
      <c r="AM1144">
        <v>46</v>
      </c>
      <c r="AN1144">
        <v>3</v>
      </c>
      <c r="AO1144">
        <v>1</v>
      </c>
      <c r="AP1144">
        <v>0</v>
      </c>
      <c r="AQ1144">
        <v>0</v>
      </c>
      <c r="AR1144">
        <v>0</v>
      </c>
      <c r="AS1144">
        <v>0</v>
      </c>
      <c r="AT1144">
        <v>0</v>
      </c>
      <c r="AU1144">
        <v>0</v>
      </c>
      <c r="AV1144">
        <v>0</v>
      </c>
      <c r="AW1144">
        <v>0</v>
      </c>
      <c r="AX1144">
        <v>0</v>
      </c>
      <c r="AY1144">
        <v>0</v>
      </c>
      <c r="AZ1144">
        <v>0</v>
      </c>
      <c r="BA1144">
        <v>0</v>
      </c>
      <c r="BB1144">
        <v>0</v>
      </c>
      <c r="BC1144">
        <v>0</v>
      </c>
      <c r="BD1144">
        <v>0</v>
      </c>
      <c r="BE1144">
        <v>0</v>
      </c>
      <c r="BF1144">
        <v>0</v>
      </c>
      <c r="BG1144" s="20">
        <v>4</v>
      </c>
      <c r="BH1144" s="20">
        <v>0</v>
      </c>
      <c r="BI1144" s="20">
        <v>154</v>
      </c>
      <c r="BJ1144" s="20">
        <v>9</v>
      </c>
      <c r="BK1144" s="20">
        <v>748</v>
      </c>
      <c r="BL1144" s="20">
        <v>774</v>
      </c>
      <c r="BM1144" s="20">
        <v>1301</v>
      </c>
      <c r="BN1144" s="20">
        <v>106</v>
      </c>
      <c r="BO1144" s="20">
        <v>78</v>
      </c>
      <c r="BP1144" s="20">
        <v>7767</v>
      </c>
      <c r="BQ1144" s="20">
        <v>2482</v>
      </c>
      <c r="BR1144" s="20">
        <v>0</v>
      </c>
      <c r="BS1144" s="20">
        <v>139</v>
      </c>
      <c r="BT1144" s="20">
        <v>1939</v>
      </c>
      <c r="BU1144" s="20">
        <v>253</v>
      </c>
      <c r="BV1144" s="20">
        <v>5137</v>
      </c>
    </row>
    <row r="1145" spans="1:74" x14ac:dyDescent="0.25">
      <c r="A1145" s="20" t="s">
        <v>449</v>
      </c>
      <c r="B1145" s="20" t="s">
        <v>552</v>
      </c>
      <c r="C1145" s="20" t="s">
        <v>577</v>
      </c>
      <c r="D1145" s="1">
        <v>44558</v>
      </c>
      <c r="E1145">
        <v>171</v>
      </c>
      <c r="F1145">
        <v>4</v>
      </c>
      <c r="G1145">
        <v>4</v>
      </c>
      <c r="H1145">
        <v>0</v>
      </c>
      <c r="I1145">
        <v>0</v>
      </c>
      <c r="J1145">
        <v>140</v>
      </c>
      <c r="K1145">
        <v>6</v>
      </c>
      <c r="L1145">
        <v>9</v>
      </c>
      <c r="M1145">
        <v>1</v>
      </c>
      <c r="N1145">
        <v>9</v>
      </c>
      <c r="O1145">
        <v>9</v>
      </c>
      <c r="P1145">
        <v>0</v>
      </c>
      <c r="Q1145">
        <v>0</v>
      </c>
      <c r="R1145">
        <v>805</v>
      </c>
      <c r="S1145">
        <v>707</v>
      </c>
      <c r="T1145">
        <v>44</v>
      </c>
      <c r="U1145">
        <v>6</v>
      </c>
      <c r="V1145">
        <v>1</v>
      </c>
      <c r="W1145">
        <v>945</v>
      </c>
      <c r="X1145">
        <v>630</v>
      </c>
      <c r="Y1145">
        <v>47</v>
      </c>
      <c r="Z1145">
        <v>86</v>
      </c>
      <c r="AA1145">
        <v>16</v>
      </c>
      <c r="AB1145">
        <v>1596</v>
      </c>
      <c r="AC1145">
        <v>1086</v>
      </c>
      <c r="AD1145">
        <v>72</v>
      </c>
      <c r="AE1145">
        <v>175</v>
      </c>
      <c r="AF1145">
        <v>11</v>
      </c>
      <c r="AG1145">
        <v>138</v>
      </c>
      <c r="AH1145">
        <v>72</v>
      </c>
      <c r="AI1145">
        <v>3</v>
      </c>
      <c r="AJ1145">
        <v>17</v>
      </c>
      <c r="AK1145">
        <v>5</v>
      </c>
      <c r="AL1145">
        <v>85</v>
      </c>
      <c r="AM1145">
        <v>56</v>
      </c>
      <c r="AN1145">
        <v>4</v>
      </c>
      <c r="AO1145">
        <v>2</v>
      </c>
      <c r="AP1145">
        <v>0</v>
      </c>
      <c r="AQ1145">
        <v>0</v>
      </c>
      <c r="AR1145">
        <v>0</v>
      </c>
      <c r="AS1145">
        <v>0</v>
      </c>
      <c r="AT1145">
        <v>0</v>
      </c>
      <c r="AU1145">
        <v>0</v>
      </c>
      <c r="AV1145">
        <v>0</v>
      </c>
      <c r="AW1145">
        <v>0</v>
      </c>
      <c r="AX1145">
        <v>0</v>
      </c>
      <c r="AY1145">
        <v>0</v>
      </c>
      <c r="AZ1145">
        <v>0</v>
      </c>
      <c r="BA1145">
        <v>0</v>
      </c>
      <c r="BB1145">
        <v>0</v>
      </c>
      <c r="BC1145">
        <v>0</v>
      </c>
      <c r="BD1145">
        <v>0</v>
      </c>
      <c r="BE1145">
        <v>0</v>
      </c>
      <c r="BF1145">
        <v>0</v>
      </c>
      <c r="BG1145" s="20">
        <v>4</v>
      </c>
      <c r="BH1145" s="20">
        <v>0</v>
      </c>
      <c r="BI1145" s="20">
        <v>154</v>
      </c>
      <c r="BJ1145" s="20">
        <v>9</v>
      </c>
      <c r="BK1145" s="20">
        <v>747</v>
      </c>
      <c r="BL1145" s="20">
        <v>775</v>
      </c>
      <c r="BM1145" s="20">
        <v>1303</v>
      </c>
      <c r="BN1145" s="20">
        <v>107</v>
      </c>
      <c r="BO1145" s="20">
        <v>79</v>
      </c>
      <c r="BP1145" s="20">
        <v>7740</v>
      </c>
      <c r="BQ1145" s="20">
        <v>3153</v>
      </c>
      <c r="BR1145" s="20">
        <v>0</v>
      </c>
      <c r="BS1145" s="20">
        <v>139</v>
      </c>
      <c r="BT1145" s="20">
        <v>1913</v>
      </c>
      <c r="BU1145" s="20">
        <v>246</v>
      </c>
      <c r="BV1145" s="20">
        <v>5139</v>
      </c>
    </row>
    <row r="1146" spans="1:74" x14ac:dyDescent="0.25">
      <c r="A1146" s="20" t="s">
        <v>449</v>
      </c>
      <c r="B1146" s="20" t="s">
        <v>552</v>
      </c>
      <c r="C1146" s="20" t="s">
        <v>577</v>
      </c>
      <c r="D1146" s="1">
        <v>44564</v>
      </c>
      <c r="E1146">
        <v>171</v>
      </c>
      <c r="F1146">
        <v>4</v>
      </c>
      <c r="G1146">
        <v>4</v>
      </c>
      <c r="H1146">
        <v>0</v>
      </c>
      <c r="I1146">
        <v>0</v>
      </c>
      <c r="J1146">
        <v>140</v>
      </c>
      <c r="K1146">
        <v>6</v>
      </c>
      <c r="L1146">
        <v>9</v>
      </c>
      <c r="M1146">
        <v>1</v>
      </c>
      <c r="N1146">
        <v>9</v>
      </c>
      <c r="O1146">
        <v>9</v>
      </c>
      <c r="P1146">
        <v>0</v>
      </c>
      <c r="Q1146">
        <v>0</v>
      </c>
      <c r="R1146">
        <v>806</v>
      </c>
      <c r="S1146">
        <v>710</v>
      </c>
      <c r="T1146">
        <v>44</v>
      </c>
      <c r="U1146">
        <v>5</v>
      </c>
      <c r="V1146">
        <v>1</v>
      </c>
      <c r="W1146">
        <v>944</v>
      </c>
      <c r="X1146">
        <v>641</v>
      </c>
      <c r="Y1146">
        <v>47</v>
      </c>
      <c r="Z1146">
        <v>86</v>
      </c>
      <c r="AA1146">
        <v>15</v>
      </c>
      <c r="AB1146">
        <v>1596</v>
      </c>
      <c r="AC1146">
        <v>1103</v>
      </c>
      <c r="AD1146">
        <v>72</v>
      </c>
      <c r="AE1146">
        <v>174</v>
      </c>
      <c r="AF1146">
        <v>11</v>
      </c>
      <c r="AG1146">
        <v>138</v>
      </c>
      <c r="AH1146">
        <v>78</v>
      </c>
      <c r="AI1146">
        <v>3</v>
      </c>
      <c r="AJ1146">
        <v>17</v>
      </c>
      <c r="AK1146">
        <v>5</v>
      </c>
      <c r="AL1146">
        <v>86</v>
      </c>
      <c r="AM1146">
        <v>65</v>
      </c>
      <c r="AN1146">
        <v>4</v>
      </c>
      <c r="AO1146">
        <v>2</v>
      </c>
      <c r="AP1146">
        <v>0</v>
      </c>
      <c r="AQ1146">
        <v>0</v>
      </c>
      <c r="AR1146">
        <v>0</v>
      </c>
      <c r="AS1146">
        <v>0</v>
      </c>
      <c r="AT1146">
        <v>0</v>
      </c>
      <c r="AU1146">
        <v>0</v>
      </c>
      <c r="AV1146">
        <v>0</v>
      </c>
      <c r="AW1146">
        <v>0</v>
      </c>
      <c r="AX1146">
        <v>0</v>
      </c>
      <c r="AY1146">
        <v>0</v>
      </c>
      <c r="AZ1146">
        <v>0</v>
      </c>
      <c r="BA1146">
        <v>0</v>
      </c>
      <c r="BB1146">
        <v>0</v>
      </c>
      <c r="BC1146">
        <v>0</v>
      </c>
      <c r="BD1146">
        <v>0</v>
      </c>
      <c r="BE1146">
        <v>0</v>
      </c>
      <c r="BF1146">
        <v>0</v>
      </c>
      <c r="BG1146" s="20">
        <v>4</v>
      </c>
      <c r="BH1146" s="20">
        <v>0</v>
      </c>
      <c r="BI1146" s="20">
        <v>154</v>
      </c>
      <c r="BJ1146" s="20">
        <v>9</v>
      </c>
      <c r="BK1146" s="20">
        <v>748</v>
      </c>
      <c r="BL1146" s="20">
        <v>775</v>
      </c>
      <c r="BM1146" s="20">
        <v>1304</v>
      </c>
      <c r="BN1146" s="20">
        <v>107</v>
      </c>
      <c r="BO1146" s="20">
        <v>80</v>
      </c>
      <c r="BP1146" s="20">
        <v>7761</v>
      </c>
      <c r="BQ1146" s="20">
        <v>3322</v>
      </c>
      <c r="BR1146" s="20">
        <v>0</v>
      </c>
      <c r="BS1146" s="20">
        <v>139</v>
      </c>
      <c r="BT1146" s="20">
        <v>1909</v>
      </c>
      <c r="BU1146" s="20">
        <v>249</v>
      </c>
      <c r="BV1146" s="20">
        <v>5163</v>
      </c>
    </row>
    <row r="1147" spans="1:74" x14ac:dyDescent="0.25">
      <c r="A1147" s="20" t="s">
        <v>449</v>
      </c>
      <c r="B1147" s="20" t="s">
        <v>552</v>
      </c>
      <c r="C1147" s="20" t="s">
        <v>577</v>
      </c>
      <c r="D1147" s="1">
        <v>44570</v>
      </c>
      <c r="E1147">
        <v>171</v>
      </c>
      <c r="F1147">
        <v>4</v>
      </c>
      <c r="G1147">
        <v>4</v>
      </c>
      <c r="H1147">
        <v>0</v>
      </c>
      <c r="I1147">
        <v>0</v>
      </c>
      <c r="J1147">
        <v>141</v>
      </c>
      <c r="K1147">
        <v>6</v>
      </c>
      <c r="L1147">
        <v>9</v>
      </c>
      <c r="M1147">
        <v>1</v>
      </c>
      <c r="N1147">
        <v>11</v>
      </c>
      <c r="O1147">
        <v>11</v>
      </c>
      <c r="P1147">
        <v>0</v>
      </c>
      <c r="Q1147">
        <v>0</v>
      </c>
      <c r="R1147">
        <v>805</v>
      </c>
      <c r="S1147">
        <v>712</v>
      </c>
      <c r="T1147">
        <v>43</v>
      </c>
      <c r="U1147">
        <v>5</v>
      </c>
      <c r="V1147">
        <v>1</v>
      </c>
      <c r="W1147">
        <v>949</v>
      </c>
      <c r="X1147">
        <v>646</v>
      </c>
      <c r="Y1147">
        <v>46</v>
      </c>
      <c r="Z1147">
        <v>86</v>
      </c>
      <c r="AA1147">
        <v>17</v>
      </c>
      <c r="AB1147">
        <v>1599</v>
      </c>
      <c r="AC1147">
        <v>1121</v>
      </c>
      <c r="AD1147">
        <v>72</v>
      </c>
      <c r="AE1147">
        <v>173</v>
      </c>
      <c r="AF1147">
        <v>11</v>
      </c>
      <c r="AG1147">
        <v>138</v>
      </c>
      <c r="AH1147">
        <v>82</v>
      </c>
      <c r="AI1147">
        <v>3</v>
      </c>
      <c r="AJ1147">
        <v>17</v>
      </c>
      <c r="AK1147">
        <v>5</v>
      </c>
      <c r="AL1147">
        <v>86</v>
      </c>
      <c r="AM1147">
        <v>70</v>
      </c>
      <c r="AN1147">
        <v>4</v>
      </c>
      <c r="AO1147">
        <v>2</v>
      </c>
      <c r="AP1147">
        <v>0</v>
      </c>
      <c r="AQ1147">
        <v>0</v>
      </c>
      <c r="AR1147">
        <v>0</v>
      </c>
      <c r="AS1147">
        <v>0</v>
      </c>
      <c r="AT1147">
        <v>0</v>
      </c>
      <c r="AU1147">
        <v>0</v>
      </c>
      <c r="AV1147">
        <v>0</v>
      </c>
      <c r="AW1147">
        <v>0</v>
      </c>
      <c r="AX1147">
        <v>0</v>
      </c>
      <c r="AY1147">
        <v>0</v>
      </c>
      <c r="AZ1147">
        <v>0</v>
      </c>
      <c r="BA1147">
        <v>0</v>
      </c>
      <c r="BB1147">
        <v>0</v>
      </c>
      <c r="BC1147">
        <v>0</v>
      </c>
      <c r="BD1147">
        <v>0</v>
      </c>
      <c r="BE1147">
        <v>0</v>
      </c>
      <c r="BF1147">
        <v>0</v>
      </c>
      <c r="BG1147" s="20">
        <v>4</v>
      </c>
      <c r="BH1147" s="20">
        <v>0</v>
      </c>
      <c r="BI1147" s="20">
        <v>154</v>
      </c>
      <c r="BJ1147" s="20">
        <v>11</v>
      </c>
      <c r="BK1147" s="20">
        <v>747</v>
      </c>
      <c r="BL1147" s="20">
        <v>779</v>
      </c>
      <c r="BM1147" s="20">
        <v>1307</v>
      </c>
      <c r="BN1147" s="20">
        <v>107</v>
      </c>
      <c r="BO1147" s="20">
        <v>80</v>
      </c>
      <c r="BP1147" s="20">
        <v>7790</v>
      </c>
      <c r="BQ1147" s="20">
        <v>3545</v>
      </c>
      <c r="BR1147" s="20">
        <v>0</v>
      </c>
      <c r="BS1147" s="20">
        <v>138</v>
      </c>
      <c r="BT1147" s="20">
        <v>1906</v>
      </c>
      <c r="BU1147" s="20">
        <v>256</v>
      </c>
      <c r="BV1147" s="20">
        <v>5180</v>
      </c>
    </row>
    <row r="1148" spans="1:74" x14ac:dyDescent="0.25">
      <c r="A1148" s="20" t="s">
        <v>449</v>
      </c>
      <c r="B1148" s="20" t="s">
        <v>552</v>
      </c>
      <c r="C1148" s="20" t="s">
        <v>577</v>
      </c>
      <c r="D1148" s="1">
        <v>44577</v>
      </c>
      <c r="E1148">
        <v>172</v>
      </c>
      <c r="F1148">
        <v>4</v>
      </c>
      <c r="G1148">
        <v>4</v>
      </c>
      <c r="H1148">
        <v>0</v>
      </c>
      <c r="I1148">
        <v>0</v>
      </c>
      <c r="J1148">
        <v>144</v>
      </c>
      <c r="K1148">
        <v>6</v>
      </c>
      <c r="L1148">
        <v>9</v>
      </c>
      <c r="M1148">
        <v>1</v>
      </c>
      <c r="N1148">
        <v>11</v>
      </c>
      <c r="O1148">
        <v>11</v>
      </c>
      <c r="P1148">
        <v>0</v>
      </c>
      <c r="Q1148">
        <v>0</v>
      </c>
      <c r="R1148">
        <v>804</v>
      </c>
      <c r="S1148">
        <v>713</v>
      </c>
      <c r="T1148">
        <v>42</v>
      </c>
      <c r="U1148">
        <v>5</v>
      </c>
      <c r="V1148">
        <v>0</v>
      </c>
      <c r="W1148">
        <v>952</v>
      </c>
      <c r="X1148">
        <v>661</v>
      </c>
      <c r="Y1148">
        <v>46</v>
      </c>
      <c r="Z1148">
        <v>86</v>
      </c>
      <c r="AA1148">
        <v>17</v>
      </c>
      <c r="AB1148">
        <v>1603</v>
      </c>
      <c r="AC1148">
        <v>1138</v>
      </c>
      <c r="AD1148">
        <v>72</v>
      </c>
      <c r="AE1148">
        <v>173</v>
      </c>
      <c r="AF1148">
        <v>13</v>
      </c>
      <c r="AG1148">
        <v>139</v>
      </c>
      <c r="AH1148">
        <v>84</v>
      </c>
      <c r="AI1148">
        <v>3</v>
      </c>
      <c r="AJ1148">
        <v>17</v>
      </c>
      <c r="AK1148">
        <v>5</v>
      </c>
      <c r="AL1148">
        <v>87</v>
      </c>
      <c r="AM1148">
        <v>70</v>
      </c>
      <c r="AN1148">
        <v>5</v>
      </c>
      <c r="AO1148">
        <v>2</v>
      </c>
      <c r="AP1148">
        <v>0</v>
      </c>
      <c r="AQ1148">
        <v>0</v>
      </c>
      <c r="AR1148">
        <v>0</v>
      </c>
      <c r="AS1148">
        <v>0</v>
      </c>
      <c r="AT1148">
        <v>0</v>
      </c>
      <c r="AU1148">
        <v>0</v>
      </c>
      <c r="AV1148">
        <v>0</v>
      </c>
      <c r="AW1148">
        <v>0</v>
      </c>
      <c r="AX1148">
        <v>0</v>
      </c>
      <c r="AY1148">
        <v>0</v>
      </c>
      <c r="AZ1148">
        <v>0</v>
      </c>
      <c r="BA1148">
        <v>0</v>
      </c>
      <c r="BB1148">
        <v>0</v>
      </c>
      <c r="BC1148">
        <v>0</v>
      </c>
      <c r="BD1148">
        <v>0</v>
      </c>
      <c r="BE1148">
        <v>0</v>
      </c>
      <c r="BF1148">
        <v>0</v>
      </c>
      <c r="BG1148" s="20">
        <v>4</v>
      </c>
      <c r="BH1148" s="20">
        <v>0</v>
      </c>
      <c r="BI1148" s="20">
        <v>156</v>
      </c>
      <c r="BJ1148" s="20">
        <v>11</v>
      </c>
      <c r="BK1148" s="20">
        <v>747</v>
      </c>
      <c r="BL1148" s="20">
        <v>783</v>
      </c>
      <c r="BM1148" s="20">
        <v>1310</v>
      </c>
      <c r="BN1148" s="20">
        <v>108</v>
      </c>
      <c r="BO1148" s="20">
        <v>80</v>
      </c>
      <c r="BP1148" s="20">
        <v>7823</v>
      </c>
      <c r="BQ1148" s="20">
        <v>3729</v>
      </c>
      <c r="BR1148" s="20">
        <v>0</v>
      </c>
      <c r="BS1148" s="20">
        <v>141</v>
      </c>
      <c r="BT1148" s="20">
        <v>1899</v>
      </c>
      <c r="BU1148" s="20">
        <v>261</v>
      </c>
      <c r="BV1148" s="20">
        <v>5201</v>
      </c>
    </row>
    <row r="1149" spans="1:74" x14ac:dyDescent="0.25">
      <c r="A1149" s="20" t="s">
        <v>449</v>
      </c>
      <c r="B1149" s="20" t="s">
        <v>552</v>
      </c>
      <c r="C1149" s="20" t="s">
        <v>577</v>
      </c>
      <c r="D1149" s="1">
        <v>44584</v>
      </c>
      <c r="E1149">
        <v>172</v>
      </c>
      <c r="F1149">
        <v>4</v>
      </c>
      <c r="G1149">
        <v>4</v>
      </c>
      <c r="H1149">
        <v>0</v>
      </c>
      <c r="I1149">
        <v>0</v>
      </c>
      <c r="J1149">
        <v>144</v>
      </c>
      <c r="K1149">
        <v>6</v>
      </c>
      <c r="L1149">
        <v>9</v>
      </c>
      <c r="M1149">
        <v>1</v>
      </c>
      <c r="N1149">
        <v>11</v>
      </c>
      <c r="O1149">
        <v>11</v>
      </c>
      <c r="P1149">
        <v>0</v>
      </c>
      <c r="Q1149">
        <v>0</v>
      </c>
      <c r="R1149">
        <v>805</v>
      </c>
      <c r="S1149">
        <v>716</v>
      </c>
      <c r="T1149">
        <v>42</v>
      </c>
      <c r="U1149">
        <v>5</v>
      </c>
      <c r="V1149">
        <v>0</v>
      </c>
      <c r="W1149">
        <v>950</v>
      </c>
      <c r="X1149">
        <v>662</v>
      </c>
      <c r="Y1149">
        <v>47</v>
      </c>
      <c r="Z1149">
        <v>85</v>
      </c>
      <c r="AA1149">
        <v>17</v>
      </c>
      <c r="AB1149">
        <v>1603</v>
      </c>
      <c r="AC1149">
        <v>1140</v>
      </c>
      <c r="AD1149">
        <v>72</v>
      </c>
      <c r="AE1149">
        <v>174</v>
      </c>
      <c r="AF1149">
        <v>14</v>
      </c>
      <c r="AG1149">
        <v>142</v>
      </c>
      <c r="AH1149">
        <v>88</v>
      </c>
      <c r="AI1149">
        <v>3</v>
      </c>
      <c r="AJ1149">
        <v>17</v>
      </c>
      <c r="AK1149">
        <v>5</v>
      </c>
      <c r="AL1149">
        <v>86</v>
      </c>
      <c r="AM1149">
        <v>70</v>
      </c>
      <c r="AN1149">
        <v>4</v>
      </c>
      <c r="AO1149">
        <v>2</v>
      </c>
      <c r="AP1149">
        <v>0</v>
      </c>
      <c r="AQ1149">
        <v>0</v>
      </c>
      <c r="AR1149">
        <v>0</v>
      </c>
      <c r="AS1149">
        <v>0</v>
      </c>
      <c r="AT1149">
        <v>0</v>
      </c>
      <c r="AU1149">
        <v>0</v>
      </c>
      <c r="AV1149">
        <v>0</v>
      </c>
      <c r="AW1149">
        <v>0</v>
      </c>
      <c r="AX1149">
        <v>0</v>
      </c>
      <c r="AY1149">
        <v>0</v>
      </c>
      <c r="AZ1149">
        <v>0</v>
      </c>
      <c r="BA1149">
        <v>0</v>
      </c>
      <c r="BB1149">
        <v>0</v>
      </c>
      <c r="BC1149">
        <v>0</v>
      </c>
      <c r="BD1149">
        <v>0</v>
      </c>
      <c r="BE1149">
        <v>0</v>
      </c>
      <c r="BF1149">
        <v>0</v>
      </c>
      <c r="BG1149" s="20">
        <v>4</v>
      </c>
      <c r="BH1149" s="20">
        <v>0</v>
      </c>
      <c r="BI1149" s="20">
        <v>156</v>
      </c>
      <c r="BJ1149" s="20">
        <v>11</v>
      </c>
      <c r="BK1149" s="20">
        <v>748</v>
      </c>
      <c r="BL1149" s="20">
        <v>781</v>
      </c>
      <c r="BM1149" s="20">
        <v>1309</v>
      </c>
      <c r="BN1149" s="20">
        <v>111</v>
      </c>
      <c r="BO1149" s="20">
        <v>80</v>
      </c>
      <c r="BP1149" s="20">
        <v>7837</v>
      </c>
      <c r="BQ1149" s="20">
        <v>3808</v>
      </c>
      <c r="BR1149" s="20">
        <v>0</v>
      </c>
      <c r="BS1149" s="20">
        <v>149</v>
      </c>
      <c r="BT1149" s="20">
        <v>1887</v>
      </c>
      <c r="BU1149" s="20">
        <v>266</v>
      </c>
      <c r="BV1149" s="20">
        <v>5211</v>
      </c>
    </row>
    <row r="1150" spans="1:74" x14ac:dyDescent="0.25">
      <c r="A1150" s="20" t="s">
        <v>449</v>
      </c>
      <c r="B1150" s="20" t="s">
        <v>552</v>
      </c>
      <c r="C1150" s="20" t="s">
        <v>577</v>
      </c>
      <c r="D1150" s="1">
        <v>44591</v>
      </c>
      <c r="E1150">
        <v>171</v>
      </c>
      <c r="F1150">
        <v>4</v>
      </c>
      <c r="G1150">
        <v>4</v>
      </c>
      <c r="H1150">
        <v>0</v>
      </c>
      <c r="I1150">
        <v>0</v>
      </c>
      <c r="J1150">
        <v>142</v>
      </c>
      <c r="K1150">
        <v>6</v>
      </c>
      <c r="L1150">
        <v>10</v>
      </c>
      <c r="M1150">
        <v>1</v>
      </c>
      <c r="N1150">
        <v>11</v>
      </c>
      <c r="O1150">
        <v>11</v>
      </c>
      <c r="P1150">
        <v>0</v>
      </c>
      <c r="Q1150">
        <v>0</v>
      </c>
      <c r="R1150">
        <v>802</v>
      </c>
      <c r="S1150">
        <v>717</v>
      </c>
      <c r="T1150">
        <v>42</v>
      </c>
      <c r="U1150">
        <v>5</v>
      </c>
      <c r="V1150">
        <v>0</v>
      </c>
      <c r="W1150">
        <v>944</v>
      </c>
      <c r="X1150">
        <v>661</v>
      </c>
      <c r="Y1150">
        <v>49</v>
      </c>
      <c r="Z1150">
        <v>83</v>
      </c>
      <c r="AA1150">
        <v>15</v>
      </c>
      <c r="AB1150">
        <v>1603</v>
      </c>
      <c r="AC1150">
        <v>1148</v>
      </c>
      <c r="AD1150">
        <v>72</v>
      </c>
      <c r="AE1150">
        <v>173</v>
      </c>
      <c r="AF1150">
        <v>14</v>
      </c>
      <c r="AG1150">
        <v>141</v>
      </c>
      <c r="AH1150">
        <v>88</v>
      </c>
      <c r="AI1150">
        <v>4</v>
      </c>
      <c r="AJ1150">
        <v>15</v>
      </c>
      <c r="AK1150">
        <v>5</v>
      </c>
      <c r="AL1150">
        <v>85</v>
      </c>
      <c r="AM1150">
        <v>71</v>
      </c>
      <c r="AN1150">
        <v>4</v>
      </c>
      <c r="AO1150">
        <v>2</v>
      </c>
      <c r="AP1150">
        <v>0</v>
      </c>
      <c r="AQ1150">
        <v>0</v>
      </c>
      <c r="AR1150">
        <v>0</v>
      </c>
      <c r="AS1150">
        <v>0</v>
      </c>
      <c r="AT1150">
        <v>0</v>
      </c>
      <c r="AU1150">
        <v>0</v>
      </c>
      <c r="AV1150">
        <v>0</v>
      </c>
      <c r="AW1150">
        <v>0</v>
      </c>
      <c r="AX1150">
        <v>0</v>
      </c>
      <c r="AY1150">
        <v>0</v>
      </c>
      <c r="AZ1150">
        <v>0</v>
      </c>
      <c r="BA1150">
        <v>0</v>
      </c>
      <c r="BB1150">
        <v>0</v>
      </c>
      <c r="BC1150">
        <v>0</v>
      </c>
      <c r="BD1150">
        <v>0</v>
      </c>
      <c r="BE1150">
        <v>0</v>
      </c>
      <c r="BF1150">
        <v>0</v>
      </c>
      <c r="BG1150" s="20">
        <v>4</v>
      </c>
      <c r="BH1150" s="20">
        <v>0</v>
      </c>
      <c r="BI1150" s="20">
        <v>154</v>
      </c>
      <c r="BJ1150" s="20">
        <v>11</v>
      </c>
      <c r="BK1150" s="20">
        <v>745</v>
      </c>
      <c r="BL1150" s="20">
        <v>776</v>
      </c>
      <c r="BM1150" s="20">
        <v>1312</v>
      </c>
      <c r="BN1150" s="20">
        <v>112</v>
      </c>
      <c r="BO1150" s="20">
        <v>79</v>
      </c>
      <c r="BP1150" s="20">
        <v>7796</v>
      </c>
      <c r="BQ1150" s="20">
        <v>3860</v>
      </c>
      <c r="BR1150" s="20">
        <v>0</v>
      </c>
      <c r="BS1150" s="20">
        <v>152</v>
      </c>
      <c r="BT1150" s="20">
        <v>1866</v>
      </c>
      <c r="BU1150" s="20">
        <v>261</v>
      </c>
      <c r="BV1150" s="20">
        <v>5192</v>
      </c>
    </row>
    <row r="1151" spans="1:74" x14ac:dyDescent="0.25">
      <c r="A1151" s="20" t="s">
        <v>449</v>
      </c>
      <c r="B1151" s="20" t="s">
        <v>552</v>
      </c>
      <c r="C1151" s="20" t="s">
        <v>577</v>
      </c>
      <c r="D1151" s="1">
        <v>44599</v>
      </c>
      <c r="E1151">
        <v>170</v>
      </c>
      <c r="F1151">
        <v>4</v>
      </c>
      <c r="G1151">
        <v>4</v>
      </c>
      <c r="H1151">
        <v>0</v>
      </c>
      <c r="I1151">
        <v>0</v>
      </c>
      <c r="J1151">
        <v>141</v>
      </c>
      <c r="K1151">
        <v>6</v>
      </c>
      <c r="L1151">
        <v>10</v>
      </c>
      <c r="M1151">
        <v>1</v>
      </c>
      <c r="N1151">
        <v>11</v>
      </c>
      <c r="O1151">
        <v>11</v>
      </c>
      <c r="P1151">
        <v>0</v>
      </c>
      <c r="Q1151">
        <v>0</v>
      </c>
      <c r="R1151">
        <v>803</v>
      </c>
      <c r="S1151">
        <v>720</v>
      </c>
      <c r="T1151">
        <v>42</v>
      </c>
      <c r="U1151">
        <v>4</v>
      </c>
      <c r="V1151">
        <v>0</v>
      </c>
      <c r="W1151">
        <v>946</v>
      </c>
      <c r="X1151">
        <v>668</v>
      </c>
      <c r="Y1151">
        <v>49</v>
      </c>
      <c r="Z1151">
        <v>82</v>
      </c>
      <c r="AA1151">
        <v>15</v>
      </c>
      <c r="AB1151">
        <v>1604</v>
      </c>
      <c r="AC1151">
        <v>1156</v>
      </c>
      <c r="AD1151">
        <v>73</v>
      </c>
      <c r="AE1151">
        <v>172</v>
      </c>
      <c r="AF1151">
        <v>13</v>
      </c>
      <c r="AG1151">
        <v>142</v>
      </c>
      <c r="AH1151">
        <v>90</v>
      </c>
      <c r="AI1151">
        <v>4</v>
      </c>
      <c r="AJ1151">
        <v>15</v>
      </c>
      <c r="AK1151">
        <v>5</v>
      </c>
      <c r="AL1151">
        <v>85</v>
      </c>
      <c r="AM1151">
        <v>72</v>
      </c>
      <c r="AN1151">
        <v>4</v>
      </c>
      <c r="AO1151">
        <v>2</v>
      </c>
      <c r="AP1151">
        <v>0</v>
      </c>
      <c r="AQ1151">
        <v>0</v>
      </c>
      <c r="AR1151">
        <v>0</v>
      </c>
      <c r="AS1151">
        <v>0</v>
      </c>
      <c r="AT1151">
        <v>0</v>
      </c>
      <c r="AU1151">
        <v>0</v>
      </c>
      <c r="AV1151">
        <v>0</v>
      </c>
      <c r="AW1151">
        <v>0</v>
      </c>
      <c r="AX1151">
        <v>0</v>
      </c>
      <c r="AY1151">
        <v>0</v>
      </c>
      <c r="AZ1151">
        <v>0</v>
      </c>
      <c r="BA1151">
        <v>0</v>
      </c>
      <c r="BB1151">
        <v>0</v>
      </c>
      <c r="BC1151">
        <v>0</v>
      </c>
      <c r="BD1151">
        <v>0</v>
      </c>
      <c r="BE1151">
        <v>0</v>
      </c>
      <c r="BF1151">
        <v>0</v>
      </c>
      <c r="BG1151" s="20">
        <v>4</v>
      </c>
      <c r="BH1151" s="20">
        <v>0</v>
      </c>
      <c r="BI1151" s="20">
        <v>153</v>
      </c>
      <c r="BJ1151" s="20">
        <v>11</v>
      </c>
      <c r="BK1151" s="20">
        <v>746</v>
      </c>
      <c r="BL1151" s="20">
        <v>778</v>
      </c>
      <c r="BM1151" s="20">
        <v>1316</v>
      </c>
      <c r="BN1151" s="20">
        <v>113</v>
      </c>
      <c r="BO1151" s="20">
        <v>79</v>
      </c>
      <c r="BP1151" s="20">
        <v>7806</v>
      </c>
      <c r="BQ1151" s="20">
        <v>3919</v>
      </c>
      <c r="BR1151" s="20">
        <v>0</v>
      </c>
      <c r="BS1151" s="20">
        <v>158</v>
      </c>
      <c r="BT1151" s="20">
        <v>1859</v>
      </c>
      <c r="BU1151" s="20">
        <v>253</v>
      </c>
      <c r="BV1151" s="20">
        <v>5209</v>
      </c>
    </row>
    <row r="1152" spans="1:74" x14ac:dyDescent="0.25">
      <c r="A1152" s="20" t="s">
        <v>449</v>
      </c>
      <c r="B1152" s="20" t="s">
        <v>552</v>
      </c>
      <c r="C1152" s="20" t="s">
        <v>577</v>
      </c>
      <c r="D1152" s="1">
        <v>44606</v>
      </c>
      <c r="E1152">
        <v>170</v>
      </c>
      <c r="F1152">
        <v>4</v>
      </c>
      <c r="G1152">
        <v>4</v>
      </c>
      <c r="H1152">
        <v>0</v>
      </c>
      <c r="I1152">
        <v>0</v>
      </c>
      <c r="J1152">
        <v>141</v>
      </c>
      <c r="K1152">
        <v>6</v>
      </c>
      <c r="L1152">
        <v>10</v>
      </c>
      <c r="M1152">
        <v>1</v>
      </c>
      <c r="N1152">
        <v>11</v>
      </c>
      <c r="O1152">
        <v>11</v>
      </c>
      <c r="P1152">
        <v>0</v>
      </c>
      <c r="Q1152">
        <v>0</v>
      </c>
      <c r="R1152">
        <v>804</v>
      </c>
      <c r="S1152">
        <v>721</v>
      </c>
      <c r="T1152">
        <v>42</v>
      </c>
      <c r="U1152">
        <v>4</v>
      </c>
      <c r="V1152">
        <v>0</v>
      </c>
      <c r="W1152">
        <v>946</v>
      </c>
      <c r="X1152">
        <v>673</v>
      </c>
      <c r="Y1152">
        <v>48</v>
      </c>
      <c r="Z1152">
        <v>81</v>
      </c>
      <c r="AA1152">
        <v>14</v>
      </c>
      <c r="AB1152">
        <v>1608</v>
      </c>
      <c r="AC1152">
        <v>1161</v>
      </c>
      <c r="AD1152">
        <v>74</v>
      </c>
      <c r="AE1152">
        <v>171</v>
      </c>
      <c r="AF1152">
        <v>14</v>
      </c>
      <c r="AG1152">
        <v>141</v>
      </c>
      <c r="AH1152">
        <v>92</v>
      </c>
      <c r="AI1152">
        <v>5</v>
      </c>
      <c r="AJ1152">
        <v>15</v>
      </c>
      <c r="AK1152">
        <v>4</v>
      </c>
      <c r="AL1152">
        <v>84</v>
      </c>
      <c r="AM1152">
        <v>72</v>
      </c>
      <c r="AN1152">
        <v>4</v>
      </c>
      <c r="AO1152">
        <v>2</v>
      </c>
      <c r="AP1152">
        <v>0</v>
      </c>
      <c r="AQ1152">
        <v>0</v>
      </c>
      <c r="AR1152">
        <v>0</v>
      </c>
      <c r="AS1152">
        <v>0</v>
      </c>
      <c r="AT1152">
        <v>0</v>
      </c>
      <c r="AU1152">
        <v>0</v>
      </c>
      <c r="AV1152">
        <v>0</v>
      </c>
      <c r="AW1152">
        <v>0</v>
      </c>
      <c r="AX1152">
        <v>0</v>
      </c>
      <c r="AY1152">
        <v>0</v>
      </c>
      <c r="AZ1152">
        <v>0</v>
      </c>
      <c r="BA1152">
        <v>0</v>
      </c>
      <c r="BB1152">
        <v>0</v>
      </c>
      <c r="BC1152">
        <v>0</v>
      </c>
      <c r="BD1152">
        <v>0</v>
      </c>
      <c r="BE1152">
        <v>0</v>
      </c>
      <c r="BF1152">
        <v>0</v>
      </c>
      <c r="BG1152" s="20">
        <v>4</v>
      </c>
      <c r="BH1152" s="20">
        <v>0</v>
      </c>
      <c r="BI1152" s="20">
        <v>153</v>
      </c>
      <c r="BJ1152" s="20">
        <v>11</v>
      </c>
      <c r="BK1152" s="20">
        <v>747</v>
      </c>
      <c r="BL1152" s="20">
        <v>781</v>
      </c>
      <c r="BM1152" s="20">
        <v>1320</v>
      </c>
      <c r="BN1152" s="20">
        <v>112</v>
      </c>
      <c r="BO1152" s="20">
        <v>78</v>
      </c>
      <c r="BP1152" s="20">
        <v>7813</v>
      </c>
      <c r="BQ1152" s="20">
        <v>3974</v>
      </c>
      <c r="BR1152" s="20">
        <v>0</v>
      </c>
      <c r="BS1152" s="20">
        <v>162</v>
      </c>
      <c r="BT1152" s="20">
        <v>1856</v>
      </c>
      <c r="BU1152" s="20">
        <v>255</v>
      </c>
      <c r="BV1152" s="20">
        <v>5212</v>
      </c>
    </row>
    <row r="1153" spans="1:74" x14ac:dyDescent="0.25">
      <c r="A1153" s="20" t="s">
        <v>449</v>
      </c>
      <c r="B1153" s="20" t="s">
        <v>547</v>
      </c>
      <c r="C1153" s="20" t="s">
        <v>578</v>
      </c>
      <c r="D1153" s="1">
        <v>44493</v>
      </c>
      <c r="E1153">
        <v>172</v>
      </c>
      <c r="F1153">
        <v>8</v>
      </c>
      <c r="G1153">
        <v>0</v>
      </c>
      <c r="H1153">
        <v>0</v>
      </c>
      <c r="I1153">
        <v>0</v>
      </c>
      <c r="J1153">
        <v>42</v>
      </c>
      <c r="K1153">
        <v>23</v>
      </c>
      <c r="L1153">
        <v>18</v>
      </c>
      <c r="M1153">
        <v>1</v>
      </c>
      <c r="N1153">
        <v>6</v>
      </c>
      <c r="O1153">
        <v>0</v>
      </c>
      <c r="P1153">
        <v>0</v>
      </c>
      <c r="Q1153">
        <v>0</v>
      </c>
      <c r="R1153">
        <v>412</v>
      </c>
      <c r="S1153">
        <v>0</v>
      </c>
      <c r="T1153">
        <v>111</v>
      </c>
      <c r="U1153">
        <v>3</v>
      </c>
      <c r="V1153">
        <v>0</v>
      </c>
      <c r="W1153">
        <v>1705</v>
      </c>
      <c r="X1153">
        <v>0</v>
      </c>
      <c r="Y1153">
        <v>66</v>
      </c>
      <c r="Z1153">
        <v>296</v>
      </c>
      <c r="AA1153">
        <v>2</v>
      </c>
      <c r="AB1153">
        <v>1150</v>
      </c>
      <c r="AC1153">
        <v>43</v>
      </c>
      <c r="AD1153">
        <v>40</v>
      </c>
      <c r="AE1153">
        <v>220</v>
      </c>
      <c r="AF1153">
        <v>0</v>
      </c>
      <c r="AG1153">
        <v>399</v>
      </c>
      <c r="AH1153">
        <v>0</v>
      </c>
      <c r="AI1153">
        <v>6</v>
      </c>
      <c r="AJ1153">
        <v>87</v>
      </c>
      <c r="AK1153">
        <v>8</v>
      </c>
      <c r="AL1153">
        <v>111</v>
      </c>
      <c r="AM1153">
        <v>0</v>
      </c>
      <c r="AN1153">
        <v>5</v>
      </c>
      <c r="AO1153">
        <v>2</v>
      </c>
      <c r="AP1153">
        <v>0</v>
      </c>
      <c r="AQ1153">
        <v>0</v>
      </c>
      <c r="AR1153">
        <v>1</v>
      </c>
      <c r="AS1153">
        <v>0</v>
      </c>
      <c r="AT1153">
        <v>0</v>
      </c>
      <c r="AU1153">
        <v>0</v>
      </c>
      <c r="AV1153">
        <v>0</v>
      </c>
      <c r="AW1153">
        <v>0</v>
      </c>
      <c r="AX1153">
        <v>0</v>
      </c>
      <c r="AY1153">
        <v>0</v>
      </c>
      <c r="AZ1153">
        <v>0</v>
      </c>
      <c r="BA1153">
        <v>0</v>
      </c>
      <c r="BB1153">
        <v>49</v>
      </c>
      <c r="BC1153">
        <v>174</v>
      </c>
      <c r="BD1153">
        <v>0</v>
      </c>
      <c r="BE1153">
        <v>8</v>
      </c>
      <c r="BF1153">
        <v>13</v>
      </c>
      <c r="BG1153" s="20"/>
      <c r="BH1153" s="20"/>
      <c r="BI1153" s="20"/>
      <c r="BJ1153" s="20"/>
      <c r="BK1153" s="20"/>
      <c r="BL1153" s="20"/>
      <c r="BM1153" s="20"/>
      <c r="BN1153" s="20"/>
      <c r="BO1153" s="20"/>
      <c r="BP1153" s="20"/>
      <c r="BQ1153" s="20"/>
      <c r="BR1153" s="20"/>
      <c r="BS1153" s="20"/>
      <c r="BT1153" s="20"/>
      <c r="BU1153" s="20"/>
      <c r="BV1153" s="20"/>
    </row>
    <row r="1154" spans="1:74" x14ac:dyDescent="0.25">
      <c r="A1154" s="20" t="s">
        <v>449</v>
      </c>
      <c r="B1154" s="20" t="s">
        <v>547</v>
      </c>
      <c r="C1154" s="20" t="s">
        <v>578</v>
      </c>
      <c r="D1154" s="1">
        <v>44500</v>
      </c>
      <c r="E1154">
        <v>174</v>
      </c>
      <c r="F1154">
        <v>8</v>
      </c>
      <c r="G1154">
        <v>1</v>
      </c>
      <c r="H1154">
        <v>0</v>
      </c>
      <c r="I1154">
        <v>0</v>
      </c>
      <c r="J1154">
        <v>55</v>
      </c>
      <c r="K1154">
        <v>23</v>
      </c>
      <c r="L1154">
        <v>18</v>
      </c>
      <c r="M1154">
        <v>1</v>
      </c>
      <c r="N1154">
        <v>6</v>
      </c>
      <c r="O1154">
        <v>0</v>
      </c>
      <c r="P1154">
        <v>0</v>
      </c>
      <c r="Q1154">
        <v>0</v>
      </c>
      <c r="R1154">
        <v>411</v>
      </c>
      <c r="S1154">
        <v>0</v>
      </c>
      <c r="T1154">
        <v>155</v>
      </c>
      <c r="U1154">
        <v>3</v>
      </c>
      <c r="V1154">
        <v>0</v>
      </c>
      <c r="W1154">
        <v>1698</v>
      </c>
      <c r="X1154">
        <v>0</v>
      </c>
      <c r="Y1154">
        <v>118</v>
      </c>
      <c r="Z1154">
        <v>289</v>
      </c>
      <c r="AA1154">
        <v>2</v>
      </c>
      <c r="AB1154">
        <v>1154</v>
      </c>
      <c r="AC1154">
        <v>60</v>
      </c>
      <c r="AD1154">
        <v>40</v>
      </c>
      <c r="AE1154">
        <v>221</v>
      </c>
      <c r="AF1154">
        <v>1</v>
      </c>
      <c r="AG1154">
        <v>403</v>
      </c>
      <c r="AH1154">
        <v>0</v>
      </c>
      <c r="AI1154">
        <v>8</v>
      </c>
      <c r="AJ1154">
        <v>89</v>
      </c>
      <c r="AK1154">
        <v>7</v>
      </c>
      <c r="AL1154">
        <v>111</v>
      </c>
      <c r="AM1154">
        <v>0</v>
      </c>
      <c r="AN1154">
        <v>7</v>
      </c>
      <c r="AO1154">
        <v>2</v>
      </c>
      <c r="AP1154">
        <v>0</v>
      </c>
      <c r="AQ1154">
        <v>0</v>
      </c>
      <c r="AR1154">
        <v>1</v>
      </c>
      <c r="AS1154">
        <v>0</v>
      </c>
      <c r="AT1154">
        <v>0</v>
      </c>
      <c r="AU1154">
        <v>0</v>
      </c>
      <c r="AV1154">
        <v>0</v>
      </c>
      <c r="AW1154">
        <v>0</v>
      </c>
      <c r="AX1154">
        <v>0</v>
      </c>
      <c r="AY1154">
        <v>0</v>
      </c>
      <c r="AZ1154">
        <v>0</v>
      </c>
      <c r="BA1154">
        <v>0</v>
      </c>
      <c r="BB1154">
        <v>49</v>
      </c>
      <c r="BC1154">
        <v>174</v>
      </c>
      <c r="BD1154">
        <v>0</v>
      </c>
      <c r="BE1154">
        <v>8</v>
      </c>
      <c r="BF1154">
        <v>13</v>
      </c>
      <c r="BG1154" s="20"/>
      <c r="BH1154" s="20"/>
      <c r="BI1154" s="20"/>
      <c r="BJ1154" s="20"/>
      <c r="BK1154" s="20"/>
      <c r="BL1154" s="20"/>
      <c r="BM1154" s="20"/>
      <c r="BN1154" s="20"/>
      <c r="BO1154" s="20"/>
      <c r="BP1154" s="20"/>
      <c r="BQ1154" s="20"/>
      <c r="BR1154" s="20"/>
      <c r="BS1154" s="20"/>
      <c r="BT1154" s="20"/>
      <c r="BU1154" s="20"/>
      <c r="BV1154" s="20"/>
    </row>
    <row r="1155" spans="1:74" x14ac:dyDescent="0.25">
      <c r="A1155" s="20" t="s">
        <v>449</v>
      </c>
      <c r="B1155" s="20" t="s">
        <v>547</v>
      </c>
      <c r="C1155" s="20" t="s">
        <v>578</v>
      </c>
      <c r="D1155" s="1">
        <v>44507</v>
      </c>
      <c r="E1155">
        <v>172</v>
      </c>
      <c r="F1155">
        <v>8</v>
      </c>
      <c r="G1155">
        <v>3</v>
      </c>
      <c r="H1155">
        <v>0</v>
      </c>
      <c r="I1155">
        <v>0</v>
      </c>
      <c r="J1155">
        <v>60</v>
      </c>
      <c r="K1155">
        <v>23</v>
      </c>
      <c r="L1155">
        <v>18</v>
      </c>
      <c r="M1155">
        <v>1</v>
      </c>
      <c r="N1155">
        <v>5</v>
      </c>
      <c r="O1155">
        <v>0</v>
      </c>
      <c r="P1155">
        <v>0</v>
      </c>
      <c r="Q1155">
        <v>0</v>
      </c>
      <c r="R1155">
        <v>413</v>
      </c>
      <c r="S1155">
        <v>181</v>
      </c>
      <c r="T1155">
        <v>49</v>
      </c>
      <c r="U1155">
        <v>3</v>
      </c>
      <c r="V1155">
        <v>2</v>
      </c>
      <c r="W1155">
        <v>1699</v>
      </c>
      <c r="X1155">
        <v>164</v>
      </c>
      <c r="Y1155">
        <v>174</v>
      </c>
      <c r="Z1155">
        <v>293</v>
      </c>
      <c r="AA1155">
        <v>2</v>
      </c>
      <c r="AB1155">
        <v>1153</v>
      </c>
      <c r="AC1155">
        <v>79</v>
      </c>
      <c r="AD1155">
        <v>40</v>
      </c>
      <c r="AE1155">
        <v>220</v>
      </c>
      <c r="AF1155">
        <v>1</v>
      </c>
      <c r="AG1155">
        <v>407</v>
      </c>
      <c r="AH1155">
        <v>9</v>
      </c>
      <c r="AI1155">
        <v>8</v>
      </c>
      <c r="AJ1155">
        <v>88</v>
      </c>
      <c r="AK1155">
        <v>7</v>
      </c>
      <c r="AL1155">
        <v>111</v>
      </c>
      <c r="AM1155">
        <v>10</v>
      </c>
      <c r="AN1155">
        <v>13</v>
      </c>
      <c r="AO1155">
        <v>2</v>
      </c>
      <c r="AP1155">
        <v>0</v>
      </c>
      <c r="AQ1155">
        <v>0</v>
      </c>
      <c r="AR1155">
        <v>1</v>
      </c>
      <c r="AS1155">
        <v>0</v>
      </c>
      <c r="AT1155">
        <v>0</v>
      </c>
      <c r="AU1155">
        <v>0</v>
      </c>
      <c r="AV1155">
        <v>0</v>
      </c>
      <c r="AW1155">
        <v>0</v>
      </c>
      <c r="AX1155">
        <v>0</v>
      </c>
      <c r="AY1155">
        <v>0</v>
      </c>
      <c r="AZ1155">
        <v>0</v>
      </c>
      <c r="BA1155">
        <v>0</v>
      </c>
      <c r="BB1155">
        <v>0</v>
      </c>
      <c r="BC1155">
        <v>0</v>
      </c>
      <c r="BD1155">
        <v>0</v>
      </c>
      <c r="BE1155">
        <v>0</v>
      </c>
      <c r="BF1155">
        <v>0</v>
      </c>
      <c r="BG1155" s="20">
        <v>7</v>
      </c>
      <c r="BH1155" s="20">
        <v>0</v>
      </c>
      <c r="BI1155" s="20">
        <v>125</v>
      </c>
      <c r="BJ1155" s="20">
        <v>5</v>
      </c>
      <c r="BK1155" s="20">
        <v>353</v>
      </c>
      <c r="BL1155" s="20">
        <v>1164</v>
      </c>
      <c r="BM1155" s="20">
        <v>849</v>
      </c>
      <c r="BN1155" s="20">
        <v>285</v>
      </c>
      <c r="BO1155" s="20">
        <v>90</v>
      </c>
      <c r="BP1155" s="20"/>
      <c r="BQ1155" s="20"/>
      <c r="BR1155" s="20"/>
      <c r="BS1155" s="20"/>
      <c r="BT1155" s="20"/>
      <c r="BU1155" s="20"/>
      <c r="BV1155" s="20"/>
    </row>
    <row r="1156" spans="1:74" x14ac:dyDescent="0.25">
      <c r="A1156" s="20" t="s">
        <v>449</v>
      </c>
      <c r="B1156" s="20" t="s">
        <v>547</v>
      </c>
      <c r="C1156" s="20" t="s">
        <v>578</v>
      </c>
      <c r="D1156" s="1">
        <v>44514</v>
      </c>
      <c r="E1156">
        <v>172</v>
      </c>
      <c r="F1156">
        <v>8</v>
      </c>
      <c r="G1156">
        <v>3</v>
      </c>
      <c r="H1156">
        <v>0</v>
      </c>
      <c r="I1156">
        <v>0</v>
      </c>
      <c r="J1156">
        <v>64</v>
      </c>
      <c r="K1156">
        <v>23</v>
      </c>
      <c r="L1156">
        <v>17</v>
      </c>
      <c r="M1156">
        <v>1</v>
      </c>
      <c r="N1156">
        <v>5</v>
      </c>
      <c r="O1156">
        <v>0</v>
      </c>
      <c r="P1156">
        <v>0</v>
      </c>
      <c r="Q1156">
        <v>0</v>
      </c>
      <c r="R1156">
        <v>412</v>
      </c>
      <c r="S1156">
        <v>208</v>
      </c>
      <c r="T1156">
        <v>49</v>
      </c>
      <c r="U1156">
        <v>5</v>
      </c>
      <c r="V1156">
        <v>0</v>
      </c>
      <c r="W1156">
        <v>1701</v>
      </c>
      <c r="X1156">
        <v>236</v>
      </c>
      <c r="Y1156">
        <v>173</v>
      </c>
      <c r="Z1156">
        <v>296</v>
      </c>
      <c r="AA1156">
        <v>2</v>
      </c>
      <c r="AB1156">
        <v>1150</v>
      </c>
      <c r="AC1156">
        <v>101</v>
      </c>
      <c r="AD1156">
        <v>40</v>
      </c>
      <c r="AE1156">
        <v>221</v>
      </c>
      <c r="AF1156">
        <v>0</v>
      </c>
      <c r="AG1156">
        <v>410</v>
      </c>
      <c r="AH1156">
        <v>16</v>
      </c>
      <c r="AI1156">
        <v>8</v>
      </c>
      <c r="AJ1156">
        <v>88</v>
      </c>
      <c r="AK1156">
        <v>7</v>
      </c>
      <c r="AL1156">
        <v>113</v>
      </c>
      <c r="AM1156">
        <v>12</v>
      </c>
      <c r="AN1156">
        <v>13</v>
      </c>
      <c r="AO1156">
        <v>2</v>
      </c>
      <c r="AP1156">
        <v>0</v>
      </c>
      <c r="AQ1156">
        <v>0</v>
      </c>
      <c r="AR1156">
        <v>1</v>
      </c>
      <c r="AS1156">
        <v>0</v>
      </c>
      <c r="AT1156">
        <v>0</v>
      </c>
      <c r="AU1156">
        <v>0</v>
      </c>
      <c r="AV1156">
        <v>0</v>
      </c>
      <c r="AW1156">
        <v>0</v>
      </c>
      <c r="AX1156">
        <v>0</v>
      </c>
      <c r="AY1156">
        <v>0</v>
      </c>
      <c r="AZ1156">
        <v>0</v>
      </c>
      <c r="BA1156">
        <v>0</v>
      </c>
      <c r="BB1156">
        <v>0</v>
      </c>
      <c r="BC1156">
        <v>0</v>
      </c>
      <c r="BD1156">
        <v>0</v>
      </c>
      <c r="BE1156">
        <v>0</v>
      </c>
      <c r="BF1156">
        <v>0</v>
      </c>
      <c r="BG1156" s="20">
        <v>7</v>
      </c>
      <c r="BH1156" s="20">
        <v>0</v>
      </c>
      <c r="BI1156" s="20">
        <v>125</v>
      </c>
      <c r="BJ1156" s="20">
        <v>5</v>
      </c>
      <c r="BK1156" s="20">
        <v>352</v>
      </c>
      <c r="BL1156" s="20">
        <v>1164</v>
      </c>
      <c r="BM1156" s="20">
        <v>851</v>
      </c>
      <c r="BN1156" s="20">
        <v>287</v>
      </c>
      <c r="BO1156" s="20">
        <v>92</v>
      </c>
      <c r="BP1156" s="20"/>
      <c r="BQ1156" s="20"/>
      <c r="BR1156" s="20"/>
      <c r="BS1156" s="20"/>
      <c r="BT1156" s="20"/>
      <c r="BU1156" s="20"/>
      <c r="BV1156" s="20"/>
    </row>
    <row r="1157" spans="1:74" x14ac:dyDescent="0.25">
      <c r="A1157" s="20" t="s">
        <v>449</v>
      </c>
      <c r="B1157" s="20" t="s">
        <v>547</v>
      </c>
      <c r="C1157" s="20" t="s">
        <v>578</v>
      </c>
      <c r="D1157" s="1">
        <v>44521</v>
      </c>
      <c r="E1157">
        <v>173</v>
      </c>
      <c r="F1157">
        <v>8</v>
      </c>
      <c r="G1157">
        <v>3</v>
      </c>
      <c r="H1157">
        <v>0</v>
      </c>
      <c r="I1157">
        <v>0</v>
      </c>
      <c r="J1157">
        <v>69</v>
      </c>
      <c r="K1157">
        <v>22</v>
      </c>
      <c r="L1157">
        <v>18</v>
      </c>
      <c r="M1157">
        <v>1</v>
      </c>
      <c r="N1157">
        <v>5</v>
      </c>
      <c r="O1157">
        <v>0</v>
      </c>
      <c r="P1157">
        <v>0</v>
      </c>
      <c r="Q1157">
        <v>0</v>
      </c>
      <c r="R1157">
        <v>410</v>
      </c>
      <c r="S1157">
        <v>222</v>
      </c>
      <c r="T1157">
        <v>48</v>
      </c>
      <c r="U1157">
        <v>5</v>
      </c>
      <c r="V1157">
        <v>0</v>
      </c>
      <c r="W1157">
        <v>1706</v>
      </c>
      <c r="X1157">
        <v>309</v>
      </c>
      <c r="Y1157">
        <v>171</v>
      </c>
      <c r="Z1157">
        <v>295</v>
      </c>
      <c r="AA1157">
        <v>4</v>
      </c>
      <c r="AB1157">
        <v>1150</v>
      </c>
      <c r="AC1157">
        <v>131</v>
      </c>
      <c r="AD1157">
        <v>40</v>
      </c>
      <c r="AE1157">
        <v>220</v>
      </c>
      <c r="AF1157">
        <v>1</v>
      </c>
      <c r="AG1157">
        <v>408</v>
      </c>
      <c r="AH1157">
        <v>35</v>
      </c>
      <c r="AI1157">
        <v>8</v>
      </c>
      <c r="AJ1157">
        <v>88</v>
      </c>
      <c r="AK1157">
        <v>8</v>
      </c>
      <c r="AL1157">
        <v>113</v>
      </c>
      <c r="AM1157">
        <v>12</v>
      </c>
      <c r="AN1157">
        <v>12</v>
      </c>
      <c r="AO1157">
        <v>2</v>
      </c>
      <c r="AP1157">
        <v>0</v>
      </c>
      <c r="AQ1157">
        <v>0</v>
      </c>
      <c r="AR1157">
        <v>1</v>
      </c>
      <c r="AS1157">
        <v>0</v>
      </c>
      <c r="AT1157">
        <v>0</v>
      </c>
      <c r="AU1157">
        <v>0</v>
      </c>
      <c r="AV1157">
        <v>0</v>
      </c>
      <c r="AW1157">
        <v>0</v>
      </c>
      <c r="AX1157">
        <v>0</v>
      </c>
      <c r="AY1157">
        <v>0</v>
      </c>
      <c r="AZ1157">
        <v>0</v>
      </c>
      <c r="BA1157">
        <v>0</v>
      </c>
      <c r="BB1157">
        <v>0</v>
      </c>
      <c r="BC1157">
        <v>0</v>
      </c>
      <c r="BD1157">
        <v>0</v>
      </c>
      <c r="BE1157">
        <v>0</v>
      </c>
      <c r="BF1157">
        <v>0</v>
      </c>
      <c r="BG1157" s="20">
        <v>7</v>
      </c>
      <c r="BH1157" s="20">
        <v>0</v>
      </c>
      <c r="BI1157" s="20">
        <v>126</v>
      </c>
      <c r="BJ1157" s="20">
        <v>5</v>
      </c>
      <c r="BK1157" s="20">
        <v>351</v>
      </c>
      <c r="BL1157" s="20">
        <v>1172</v>
      </c>
      <c r="BM1157" s="20">
        <v>852</v>
      </c>
      <c r="BN1157" s="20">
        <v>286</v>
      </c>
      <c r="BO1157" s="20">
        <v>93</v>
      </c>
      <c r="BP1157" s="20"/>
      <c r="BQ1157" s="20"/>
      <c r="BR1157" s="20"/>
      <c r="BS1157" s="20"/>
      <c r="BT1157" s="20"/>
      <c r="BU1157" s="20"/>
      <c r="BV1157" s="20"/>
    </row>
    <row r="1158" spans="1:74" x14ac:dyDescent="0.25">
      <c r="A1158" s="20" t="s">
        <v>449</v>
      </c>
      <c r="B1158" s="20" t="s">
        <v>547</v>
      </c>
      <c r="C1158" s="20" t="s">
        <v>578</v>
      </c>
      <c r="D1158" s="1">
        <v>44528</v>
      </c>
      <c r="E1158">
        <v>174</v>
      </c>
      <c r="F1158">
        <v>8</v>
      </c>
      <c r="G1158">
        <v>3</v>
      </c>
      <c r="H1158">
        <v>0</v>
      </c>
      <c r="I1158">
        <v>0</v>
      </c>
      <c r="J1158">
        <v>71</v>
      </c>
      <c r="K1158">
        <v>22</v>
      </c>
      <c r="L1158">
        <v>18</v>
      </c>
      <c r="M1158">
        <v>1</v>
      </c>
      <c r="N1158">
        <v>5</v>
      </c>
      <c r="O1158">
        <v>0</v>
      </c>
      <c r="P1158">
        <v>0</v>
      </c>
      <c r="Q1158">
        <v>0</v>
      </c>
      <c r="R1158">
        <v>412</v>
      </c>
      <c r="S1158">
        <v>244</v>
      </c>
      <c r="T1158">
        <v>50</v>
      </c>
      <c r="U1158">
        <v>2</v>
      </c>
      <c r="V1158">
        <v>2</v>
      </c>
      <c r="W1158">
        <v>1706</v>
      </c>
      <c r="X1158">
        <v>430</v>
      </c>
      <c r="Y1158">
        <v>168</v>
      </c>
      <c r="Z1158">
        <v>293</v>
      </c>
      <c r="AA1158">
        <v>4</v>
      </c>
      <c r="AB1158">
        <v>1153</v>
      </c>
      <c r="AC1158">
        <v>191</v>
      </c>
      <c r="AD1158">
        <v>41</v>
      </c>
      <c r="AE1158">
        <v>217</v>
      </c>
      <c r="AF1158">
        <v>1</v>
      </c>
      <c r="AG1158">
        <v>406</v>
      </c>
      <c r="AH1158">
        <v>48</v>
      </c>
      <c r="AI1158">
        <v>8</v>
      </c>
      <c r="AJ1158">
        <v>86</v>
      </c>
      <c r="AK1158">
        <v>8</v>
      </c>
      <c r="AL1158">
        <v>112</v>
      </c>
      <c r="AM1158">
        <v>20</v>
      </c>
      <c r="AN1158">
        <v>12</v>
      </c>
      <c r="AO1158">
        <v>2</v>
      </c>
      <c r="AP1158">
        <v>0</v>
      </c>
      <c r="AQ1158">
        <v>0</v>
      </c>
      <c r="AR1158">
        <v>1</v>
      </c>
      <c r="AS1158">
        <v>0</v>
      </c>
      <c r="AT1158">
        <v>0</v>
      </c>
      <c r="AU1158">
        <v>0</v>
      </c>
      <c r="AV1158">
        <v>0</v>
      </c>
      <c r="AW1158">
        <v>0</v>
      </c>
      <c r="AX1158">
        <v>0</v>
      </c>
      <c r="AY1158">
        <v>0</v>
      </c>
      <c r="AZ1158">
        <v>0</v>
      </c>
      <c r="BA1158">
        <v>0</v>
      </c>
      <c r="BB1158">
        <v>0</v>
      </c>
      <c r="BC1158">
        <v>0</v>
      </c>
      <c r="BD1158">
        <v>0</v>
      </c>
      <c r="BE1158">
        <v>0</v>
      </c>
      <c r="BF1158">
        <v>0</v>
      </c>
      <c r="BG1158" s="20">
        <v>7</v>
      </c>
      <c r="BH1158" s="20">
        <v>0</v>
      </c>
      <c r="BI1158" s="20">
        <v>127</v>
      </c>
      <c r="BJ1158" s="20">
        <v>5</v>
      </c>
      <c r="BK1158" s="20">
        <v>350</v>
      </c>
      <c r="BL1158" s="20">
        <v>1174</v>
      </c>
      <c r="BM1158" s="20">
        <v>856</v>
      </c>
      <c r="BN1158" s="20">
        <v>283</v>
      </c>
      <c r="BO1158" s="20">
        <v>92</v>
      </c>
      <c r="BP1158" s="20"/>
      <c r="BQ1158" s="20"/>
      <c r="BR1158" s="20"/>
      <c r="BS1158" s="20"/>
      <c r="BT1158" s="20"/>
      <c r="BU1158" s="20"/>
      <c r="BV1158" s="20"/>
    </row>
    <row r="1159" spans="1:74" x14ac:dyDescent="0.25">
      <c r="A1159" s="20" t="s">
        <v>449</v>
      </c>
      <c r="B1159" s="20" t="s">
        <v>547</v>
      </c>
      <c r="C1159" s="20" t="s">
        <v>578</v>
      </c>
      <c r="D1159" s="1">
        <v>44535</v>
      </c>
      <c r="E1159">
        <v>172</v>
      </c>
      <c r="F1159">
        <v>8</v>
      </c>
      <c r="G1159">
        <v>4</v>
      </c>
      <c r="H1159">
        <v>0</v>
      </c>
      <c r="I1159">
        <v>0</v>
      </c>
      <c r="J1159">
        <v>72</v>
      </c>
      <c r="K1159">
        <v>22</v>
      </c>
      <c r="L1159">
        <v>18</v>
      </c>
      <c r="M1159">
        <v>1</v>
      </c>
      <c r="N1159">
        <v>4</v>
      </c>
      <c r="O1159">
        <v>0</v>
      </c>
      <c r="P1159">
        <v>0</v>
      </c>
      <c r="Q1159">
        <v>0</v>
      </c>
      <c r="R1159">
        <v>410</v>
      </c>
      <c r="S1159">
        <v>251</v>
      </c>
      <c r="T1159">
        <v>50</v>
      </c>
      <c r="U1159">
        <v>4</v>
      </c>
      <c r="V1159">
        <v>0</v>
      </c>
      <c r="W1159">
        <v>1708</v>
      </c>
      <c r="X1159">
        <v>508</v>
      </c>
      <c r="Y1159">
        <v>165</v>
      </c>
      <c r="Z1159">
        <v>293</v>
      </c>
      <c r="AA1159">
        <v>2</v>
      </c>
      <c r="AB1159">
        <v>1153</v>
      </c>
      <c r="AC1159">
        <v>306</v>
      </c>
      <c r="AD1159">
        <v>41</v>
      </c>
      <c r="AE1159">
        <v>217</v>
      </c>
      <c r="AF1159">
        <v>1</v>
      </c>
      <c r="AG1159">
        <v>408</v>
      </c>
      <c r="AH1159">
        <v>58</v>
      </c>
      <c r="AI1159">
        <v>8</v>
      </c>
      <c r="AJ1159">
        <v>85</v>
      </c>
      <c r="AK1159">
        <v>8</v>
      </c>
      <c r="AL1159">
        <v>112</v>
      </c>
      <c r="AM1159">
        <v>31</v>
      </c>
      <c r="AN1159">
        <v>12</v>
      </c>
      <c r="AO1159">
        <v>2</v>
      </c>
      <c r="AP1159">
        <v>0</v>
      </c>
      <c r="AQ1159">
        <v>0</v>
      </c>
      <c r="AR1159">
        <v>1</v>
      </c>
      <c r="AS1159">
        <v>0</v>
      </c>
      <c r="AT1159">
        <v>0</v>
      </c>
      <c r="AU1159">
        <v>0</v>
      </c>
      <c r="AV1159">
        <v>0</v>
      </c>
      <c r="AW1159">
        <v>0</v>
      </c>
      <c r="AX1159">
        <v>0</v>
      </c>
      <c r="AY1159">
        <v>0</v>
      </c>
      <c r="AZ1159">
        <v>0</v>
      </c>
      <c r="BA1159">
        <v>0</v>
      </c>
      <c r="BB1159">
        <v>0</v>
      </c>
      <c r="BC1159">
        <v>0</v>
      </c>
      <c r="BD1159">
        <v>0</v>
      </c>
      <c r="BE1159">
        <v>0</v>
      </c>
      <c r="BF1159">
        <v>0</v>
      </c>
      <c r="BG1159" s="20">
        <v>7</v>
      </c>
      <c r="BH1159" s="20">
        <v>0</v>
      </c>
      <c r="BI1159" s="20">
        <v>125</v>
      </c>
      <c r="BJ1159" s="20">
        <v>4</v>
      </c>
      <c r="BK1159" s="20">
        <v>348</v>
      </c>
      <c r="BL1159" s="20">
        <v>1178</v>
      </c>
      <c r="BM1159" s="20">
        <v>859</v>
      </c>
      <c r="BN1159" s="20">
        <v>290</v>
      </c>
      <c r="BO1159" s="20">
        <v>92</v>
      </c>
      <c r="BP1159" s="20"/>
      <c r="BQ1159" s="20"/>
      <c r="BR1159" s="20"/>
      <c r="BS1159" s="20"/>
      <c r="BT1159" s="20"/>
      <c r="BU1159" s="20"/>
      <c r="BV1159" s="20"/>
    </row>
    <row r="1160" spans="1:74" x14ac:dyDescent="0.25">
      <c r="A1160" s="20" t="s">
        <v>449</v>
      </c>
      <c r="B1160" s="20" t="s">
        <v>547</v>
      </c>
      <c r="C1160" s="20" t="s">
        <v>578</v>
      </c>
      <c r="D1160" s="1">
        <v>44542</v>
      </c>
      <c r="E1160">
        <v>172</v>
      </c>
      <c r="F1160">
        <v>8</v>
      </c>
      <c r="G1160">
        <v>4</v>
      </c>
      <c r="H1160">
        <v>0</v>
      </c>
      <c r="I1160">
        <v>0</v>
      </c>
      <c r="J1160">
        <v>75</v>
      </c>
      <c r="K1160">
        <v>22</v>
      </c>
      <c r="L1160">
        <v>18</v>
      </c>
      <c r="M1160">
        <v>1</v>
      </c>
      <c r="N1160">
        <v>4</v>
      </c>
      <c r="O1160">
        <v>3</v>
      </c>
      <c r="P1160">
        <v>0</v>
      </c>
      <c r="Q1160">
        <v>0</v>
      </c>
      <c r="R1160">
        <v>411</v>
      </c>
      <c r="S1160">
        <v>259</v>
      </c>
      <c r="T1160">
        <v>49</v>
      </c>
      <c r="U1160">
        <v>4</v>
      </c>
      <c r="V1160">
        <v>1</v>
      </c>
      <c r="W1160">
        <v>1708</v>
      </c>
      <c r="X1160">
        <v>559</v>
      </c>
      <c r="Y1160">
        <v>163</v>
      </c>
      <c r="Z1160">
        <v>291</v>
      </c>
      <c r="AA1160">
        <v>2</v>
      </c>
      <c r="AB1160">
        <v>1157</v>
      </c>
      <c r="AC1160">
        <v>408</v>
      </c>
      <c r="AD1160">
        <v>41</v>
      </c>
      <c r="AE1160">
        <v>217</v>
      </c>
      <c r="AF1160">
        <v>4</v>
      </c>
      <c r="AG1160">
        <v>406</v>
      </c>
      <c r="AH1160">
        <v>72</v>
      </c>
      <c r="AI1160">
        <v>8</v>
      </c>
      <c r="AJ1160">
        <v>83</v>
      </c>
      <c r="AK1160">
        <v>8</v>
      </c>
      <c r="AL1160">
        <v>112</v>
      </c>
      <c r="AM1160">
        <v>60</v>
      </c>
      <c r="AN1160">
        <v>12</v>
      </c>
      <c r="AO1160">
        <v>2</v>
      </c>
      <c r="AP1160">
        <v>0</v>
      </c>
      <c r="AQ1160">
        <v>0</v>
      </c>
      <c r="AR1160">
        <v>1</v>
      </c>
      <c r="AS1160">
        <v>0</v>
      </c>
      <c r="AT1160">
        <v>0</v>
      </c>
      <c r="AU1160">
        <v>0</v>
      </c>
      <c r="AV1160">
        <v>0</v>
      </c>
      <c r="AW1160">
        <v>0</v>
      </c>
      <c r="AX1160">
        <v>0</v>
      </c>
      <c r="AY1160">
        <v>0</v>
      </c>
      <c r="AZ1160">
        <v>0</v>
      </c>
      <c r="BA1160">
        <v>0</v>
      </c>
      <c r="BB1160">
        <v>0</v>
      </c>
      <c r="BC1160">
        <v>0</v>
      </c>
      <c r="BD1160">
        <v>0</v>
      </c>
      <c r="BE1160">
        <v>0</v>
      </c>
      <c r="BF1160">
        <v>0</v>
      </c>
      <c r="BG1160" s="20">
        <v>7</v>
      </c>
      <c r="BH1160" s="20">
        <v>0</v>
      </c>
      <c r="BI1160" s="20">
        <v>125</v>
      </c>
      <c r="BJ1160" s="20">
        <v>4</v>
      </c>
      <c r="BK1160" s="20">
        <v>349</v>
      </c>
      <c r="BL1160" s="20">
        <v>1182</v>
      </c>
      <c r="BM1160" s="20">
        <v>861</v>
      </c>
      <c r="BN1160" s="20">
        <v>289</v>
      </c>
      <c r="BO1160" s="20">
        <v>92</v>
      </c>
      <c r="BP1160" s="20"/>
      <c r="BQ1160" s="20"/>
      <c r="BR1160" s="20"/>
      <c r="BS1160" s="20"/>
      <c r="BT1160" s="20"/>
      <c r="BU1160" s="20"/>
      <c r="BV1160" s="20"/>
    </row>
    <row r="1161" spans="1:74" x14ac:dyDescent="0.25">
      <c r="A1161" s="20" t="s">
        <v>449</v>
      </c>
      <c r="B1161" s="20" t="s">
        <v>547</v>
      </c>
      <c r="C1161" s="20" t="s">
        <v>578</v>
      </c>
      <c r="D1161" s="1">
        <v>44549</v>
      </c>
      <c r="E1161">
        <v>170</v>
      </c>
      <c r="F1161">
        <v>8</v>
      </c>
      <c r="G1161">
        <v>6</v>
      </c>
      <c r="H1161">
        <v>0</v>
      </c>
      <c r="I1161">
        <v>0</v>
      </c>
      <c r="J1161">
        <v>82</v>
      </c>
      <c r="K1161">
        <v>22</v>
      </c>
      <c r="L1161">
        <v>17</v>
      </c>
      <c r="M1161">
        <v>1</v>
      </c>
      <c r="N1161">
        <v>4</v>
      </c>
      <c r="O1161">
        <v>3</v>
      </c>
      <c r="P1161">
        <v>0</v>
      </c>
      <c r="Q1161">
        <v>0</v>
      </c>
      <c r="R1161">
        <v>409</v>
      </c>
      <c r="S1161">
        <v>271</v>
      </c>
      <c r="T1161">
        <v>48</v>
      </c>
      <c r="U1161">
        <v>4</v>
      </c>
      <c r="V1161">
        <v>0</v>
      </c>
      <c r="W1161">
        <v>1711</v>
      </c>
      <c r="X1161">
        <v>637</v>
      </c>
      <c r="Y1161">
        <v>163</v>
      </c>
      <c r="Z1161">
        <v>286</v>
      </c>
      <c r="AA1161">
        <v>2</v>
      </c>
      <c r="AB1161">
        <v>1157</v>
      </c>
      <c r="AC1161">
        <v>485</v>
      </c>
      <c r="AD1161">
        <v>40</v>
      </c>
      <c r="AE1161">
        <v>217</v>
      </c>
      <c r="AF1161">
        <v>2</v>
      </c>
      <c r="AG1161">
        <v>407</v>
      </c>
      <c r="AH1161">
        <v>124</v>
      </c>
      <c r="AI1161">
        <v>8</v>
      </c>
      <c r="AJ1161">
        <v>83</v>
      </c>
      <c r="AK1161">
        <v>8</v>
      </c>
      <c r="AL1161">
        <v>115</v>
      </c>
      <c r="AM1161">
        <v>74</v>
      </c>
      <c r="AN1161">
        <v>12</v>
      </c>
      <c r="AO1161">
        <v>2</v>
      </c>
      <c r="AP1161">
        <v>0</v>
      </c>
      <c r="AQ1161">
        <v>0</v>
      </c>
      <c r="AR1161">
        <v>1</v>
      </c>
      <c r="AS1161">
        <v>0</v>
      </c>
      <c r="AT1161">
        <v>0</v>
      </c>
      <c r="AU1161">
        <v>0</v>
      </c>
      <c r="AV1161">
        <v>0</v>
      </c>
      <c r="AW1161">
        <v>0</v>
      </c>
      <c r="AX1161">
        <v>0</v>
      </c>
      <c r="AY1161">
        <v>0</v>
      </c>
      <c r="AZ1161">
        <v>0</v>
      </c>
      <c r="BA1161">
        <v>0</v>
      </c>
      <c r="BB1161">
        <v>0</v>
      </c>
      <c r="BC1161">
        <v>0</v>
      </c>
      <c r="BD1161">
        <v>0</v>
      </c>
      <c r="BE1161">
        <v>0</v>
      </c>
      <c r="BF1161">
        <v>0</v>
      </c>
      <c r="BG1161" s="20">
        <v>7</v>
      </c>
      <c r="BH1161" s="20">
        <v>0</v>
      </c>
      <c r="BI1161" s="20">
        <v>124</v>
      </c>
      <c r="BJ1161" s="20">
        <v>4</v>
      </c>
      <c r="BK1161" s="20">
        <v>350</v>
      </c>
      <c r="BL1161" s="20">
        <v>1186</v>
      </c>
      <c r="BM1161" s="20">
        <v>869</v>
      </c>
      <c r="BN1161" s="20">
        <v>292</v>
      </c>
      <c r="BO1161" s="20">
        <v>95</v>
      </c>
      <c r="BP1161" s="20">
        <v>7215</v>
      </c>
      <c r="BQ1161" s="20">
        <v>1611</v>
      </c>
      <c r="BR1161" s="20">
        <v>0</v>
      </c>
      <c r="BS1161" s="20">
        <v>117</v>
      </c>
      <c r="BT1161" s="20">
        <v>2215</v>
      </c>
      <c r="BU1161" s="20">
        <v>20</v>
      </c>
      <c r="BV1161" s="20">
        <v>4547</v>
      </c>
    </row>
    <row r="1162" spans="1:74" x14ac:dyDescent="0.25">
      <c r="A1162" s="20" t="s">
        <v>449</v>
      </c>
      <c r="B1162" s="20" t="s">
        <v>547</v>
      </c>
      <c r="C1162" s="20" t="s">
        <v>578</v>
      </c>
      <c r="D1162" s="1">
        <v>44558</v>
      </c>
      <c r="E1162">
        <v>169</v>
      </c>
      <c r="F1162">
        <v>8</v>
      </c>
      <c r="G1162">
        <v>6</v>
      </c>
      <c r="H1162">
        <v>0</v>
      </c>
      <c r="I1162">
        <v>0</v>
      </c>
      <c r="J1162">
        <v>84</v>
      </c>
      <c r="K1162">
        <v>22</v>
      </c>
      <c r="L1162">
        <v>17</v>
      </c>
      <c r="M1162">
        <v>1</v>
      </c>
      <c r="N1162">
        <v>4</v>
      </c>
      <c r="O1162">
        <v>3</v>
      </c>
      <c r="P1162">
        <v>0</v>
      </c>
      <c r="Q1162">
        <v>0</v>
      </c>
      <c r="R1162">
        <v>410</v>
      </c>
      <c r="S1162">
        <v>277</v>
      </c>
      <c r="T1162">
        <v>47</v>
      </c>
      <c r="U1162">
        <v>4</v>
      </c>
      <c r="V1162">
        <v>0</v>
      </c>
      <c r="W1162">
        <v>1714</v>
      </c>
      <c r="X1162">
        <v>716</v>
      </c>
      <c r="Y1162">
        <v>162</v>
      </c>
      <c r="Z1162">
        <v>285</v>
      </c>
      <c r="AA1162">
        <v>3</v>
      </c>
      <c r="AB1162">
        <v>1157</v>
      </c>
      <c r="AC1162">
        <v>544</v>
      </c>
      <c r="AD1162">
        <v>40</v>
      </c>
      <c r="AE1162">
        <v>216</v>
      </c>
      <c r="AF1162">
        <v>2</v>
      </c>
      <c r="AG1162">
        <v>405</v>
      </c>
      <c r="AH1162">
        <v>163</v>
      </c>
      <c r="AI1162">
        <v>8</v>
      </c>
      <c r="AJ1162">
        <v>82</v>
      </c>
      <c r="AK1162">
        <v>7</v>
      </c>
      <c r="AL1162">
        <v>114</v>
      </c>
      <c r="AM1162">
        <v>78</v>
      </c>
      <c r="AN1162">
        <v>11</v>
      </c>
      <c r="AO1162">
        <v>1</v>
      </c>
      <c r="AP1162">
        <v>0</v>
      </c>
      <c r="AQ1162">
        <v>0</v>
      </c>
      <c r="AR1162">
        <v>1</v>
      </c>
      <c r="AS1162">
        <v>0</v>
      </c>
      <c r="AT1162">
        <v>0</v>
      </c>
      <c r="AU1162">
        <v>0</v>
      </c>
      <c r="AV1162">
        <v>0</v>
      </c>
      <c r="AW1162">
        <v>0</v>
      </c>
      <c r="AX1162">
        <v>0</v>
      </c>
      <c r="AY1162">
        <v>0</v>
      </c>
      <c r="AZ1162">
        <v>0</v>
      </c>
      <c r="BA1162">
        <v>0</v>
      </c>
      <c r="BB1162">
        <v>0</v>
      </c>
      <c r="BC1162">
        <v>0</v>
      </c>
      <c r="BD1162">
        <v>0</v>
      </c>
      <c r="BE1162">
        <v>0</v>
      </c>
      <c r="BF1162">
        <v>0</v>
      </c>
      <c r="BG1162" s="20">
        <v>7</v>
      </c>
      <c r="BH1162" s="20">
        <v>0</v>
      </c>
      <c r="BI1162" s="20">
        <v>123</v>
      </c>
      <c r="BJ1162" s="20">
        <v>4</v>
      </c>
      <c r="BK1162" s="20">
        <v>350</v>
      </c>
      <c r="BL1162" s="20">
        <v>1196</v>
      </c>
      <c r="BM1162" s="20">
        <v>870</v>
      </c>
      <c r="BN1162" s="20">
        <v>291</v>
      </c>
      <c r="BO1162" s="20">
        <v>94</v>
      </c>
      <c r="BP1162" s="20">
        <v>7209</v>
      </c>
      <c r="BQ1162" s="20">
        <v>2273</v>
      </c>
      <c r="BR1162" s="20">
        <v>0</v>
      </c>
      <c r="BS1162" s="20">
        <v>116</v>
      </c>
      <c r="BT1162" s="20">
        <v>2189</v>
      </c>
      <c r="BU1162" s="20">
        <v>25</v>
      </c>
      <c r="BV1162" s="20">
        <v>4563</v>
      </c>
    </row>
    <row r="1163" spans="1:74" x14ac:dyDescent="0.25">
      <c r="A1163" s="20" t="s">
        <v>449</v>
      </c>
      <c r="B1163" s="20" t="s">
        <v>547</v>
      </c>
      <c r="C1163" s="20" t="s">
        <v>578</v>
      </c>
      <c r="D1163" s="1">
        <v>44564</v>
      </c>
      <c r="E1163">
        <v>169</v>
      </c>
      <c r="F1163">
        <v>8</v>
      </c>
      <c r="G1163">
        <v>6</v>
      </c>
      <c r="H1163">
        <v>0</v>
      </c>
      <c r="I1163">
        <v>0</v>
      </c>
      <c r="J1163">
        <v>84</v>
      </c>
      <c r="K1163">
        <v>22</v>
      </c>
      <c r="L1163">
        <v>16</v>
      </c>
      <c r="M1163">
        <v>1</v>
      </c>
      <c r="N1163">
        <v>4</v>
      </c>
      <c r="O1163">
        <v>3</v>
      </c>
      <c r="P1163">
        <v>0</v>
      </c>
      <c r="Q1163">
        <v>0</v>
      </c>
      <c r="R1163">
        <v>412</v>
      </c>
      <c r="S1163">
        <v>286</v>
      </c>
      <c r="T1163">
        <v>48</v>
      </c>
      <c r="U1163">
        <v>4</v>
      </c>
      <c r="V1163">
        <v>0</v>
      </c>
      <c r="W1163">
        <v>1713</v>
      </c>
      <c r="X1163">
        <v>736</v>
      </c>
      <c r="Y1163">
        <v>158</v>
      </c>
      <c r="Z1163">
        <v>284</v>
      </c>
      <c r="AA1163">
        <v>4</v>
      </c>
      <c r="AB1163">
        <v>1160</v>
      </c>
      <c r="AC1163">
        <v>571</v>
      </c>
      <c r="AD1163">
        <v>40</v>
      </c>
      <c r="AE1163">
        <v>217</v>
      </c>
      <c r="AF1163">
        <v>1</v>
      </c>
      <c r="AG1163">
        <v>404</v>
      </c>
      <c r="AH1163">
        <v>172</v>
      </c>
      <c r="AI1163">
        <v>8</v>
      </c>
      <c r="AJ1163">
        <v>82</v>
      </c>
      <c r="AK1163">
        <v>6</v>
      </c>
      <c r="AL1163">
        <v>114</v>
      </c>
      <c r="AM1163">
        <v>80</v>
      </c>
      <c r="AN1163">
        <v>12</v>
      </c>
      <c r="AO1163">
        <v>1</v>
      </c>
      <c r="AP1163">
        <v>0</v>
      </c>
      <c r="AQ1163">
        <v>0</v>
      </c>
      <c r="AR1163">
        <v>1</v>
      </c>
      <c r="AS1163">
        <v>0</v>
      </c>
      <c r="AT1163">
        <v>0</v>
      </c>
      <c r="AU1163">
        <v>0</v>
      </c>
      <c r="AV1163">
        <v>0</v>
      </c>
      <c r="AW1163">
        <v>0</v>
      </c>
      <c r="AX1163">
        <v>0</v>
      </c>
      <c r="AY1163">
        <v>0</v>
      </c>
      <c r="AZ1163">
        <v>0</v>
      </c>
      <c r="BA1163">
        <v>0</v>
      </c>
      <c r="BB1163">
        <v>0</v>
      </c>
      <c r="BC1163">
        <v>0</v>
      </c>
      <c r="BD1163">
        <v>0</v>
      </c>
      <c r="BE1163">
        <v>0</v>
      </c>
      <c r="BF1163">
        <v>0</v>
      </c>
      <c r="BG1163" s="20">
        <v>7</v>
      </c>
      <c r="BH1163" s="20">
        <v>0</v>
      </c>
      <c r="BI1163" s="20">
        <v>123</v>
      </c>
      <c r="BJ1163" s="20">
        <v>4</v>
      </c>
      <c r="BK1163" s="20">
        <v>351</v>
      </c>
      <c r="BL1163" s="20">
        <v>1198</v>
      </c>
      <c r="BM1163" s="20">
        <v>874</v>
      </c>
      <c r="BN1163" s="20">
        <v>291</v>
      </c>
      <c r="BO1163" s="20">
        <v>93</v>
      </c>
      <c r="BP1163" s="20">
        <v>7206</v>
      </c>
      <c r="BQ1163" s="20">
        <v>2449</v>
      </c>
      <c r="BR1163" s="20">
        <v>0</v>
      </c>
      <c r="BS1163" s="20">
        <v>117</v>
      </c>
      <c r="BT1163" s="20">
        <v>2183</v>
      </c>
      <c r="BU1163" s="20">
        <v>20</v>
      </c>
      <c r="BV1163" s="20">
        <v>4565</v>
      </c>
    </row>
    <row r="1164" spans="1:74" x14ac:dyDescent="0.25">
      <c r="A1164" s="20" t="s">
        <v>449</v>
      </c>
      <c r="B1164" s="20" t="s">
        <v>547</v>
      </c>
      <c r="C1164" s="20" t="s">
        <v>578</v>
      </c>
      <c r="D1164" s="1">
        <v>44570</v>
      </c>
      <c r="E1164">
        <v>171</v>
      </c>
      <c r="F1164">
        <v>8</v>
      </c>
      <c r="G1164">
        <v>7</v>
      </c>
      <c r="H1164">
        <v>0</v>
      </c>
      <c r="I1164">
        <v>0</v>
      </c>
      <c r="J1164">
        <v>86</v>
      </c>
      <c r="K1164">
        <v>22</v>
      </c>
      <c r="L1164">
        <v>16</v>
      </c>
      <c r="M1164">
        <v>2</v>
      </c>
      <c r="N1164">
        <v>4</v>
      </c>
      <c r="O1164">
        <v>3</v>
      </c>
      <c r="P1164">
        <v>0</v>
      </c>
      <c r="Q1164">
        <v>0</v>
      </c>
      <c r="R1164">
        <v>411</v>
      </c>
      <c r="S1164">
        <v>290</v>
      </c>
      <c r="T1164">
        <v>48</v>
      </c>
      <c r="U1164">
        <v>4</v>
      </c>
      <c r="V1164">
        <v>0</v>
      </c>
      <c r="W1164">
        <v>1715</v>
      </c>
      <c r="X1164">
        <v>767</v>
      </c>
      <c r="Y1164">
        <v>156</v>
      </c>
      <c r="Z1164">
        <v>283</v>
      </c>
      <c r="AA1164">
        <v>4</v>
      </c>
      <c r="AB1164">
        <v>1161</v>
      </c>
      <c r="AC1164">
        <v>588</v>
      </c>
      <c r="AD1164">
        <v>40</v>
      </c>
      <c r="AE1164">
        <v>216</v>
      </c>
      <c r="AF1164">
        <v>2</v>
      </c>
      <c r="AG1164">
        <v>409</v>
      </c>
      <c r="AH1164">
        <v>183</v>
      </c>
      <c r="AI1164">
        <v>9</v>
      </c>
      <c r="AJ1164">
        <v>83</v>
      </c>
      <c r="AK1164">
        <v>6</v>
      </c>
      <c r="AL1164">
        <v>114</v>
      </c>
      <c r="AM1164">
        <v>83</v>
      </c>
      <c r="AN1164">
        <v>11</v>
      </c>
      <c r="AO1164">
        <v>1</v>
      </c>
      <c r="AP1164">
        <v>0</v>
      </c>
      <c r="AQ1164">
        <v>0</v>
      </c>
      <c r="AR1164">
        <v>1</v>
      </c>
      <c r="AS1164">
        <v>0</v>
      </c>
      <c r="AT1164">
        <v>0</v>
      </c>
      <c r="AU1164">
        <v>0</v>
      </c>
      <c r="AV1164">
        <v>0</v>
      </c>
      <c r="AW1164">
        <v>0</v>
      </c>
      <c r="AX1164">
        <v>0</v>
      </c>
      <c r="AY1164">
        <v>0</v>
      </c>
      <c r="AZ1164">
        <v>0</v>
      </c>
      <c r="BA1164">
        <v>0</v>
      </c>
      <c r="BB1164">
        <v>0</v>
      </c>
      <c r="BC1164">
        <v>0</v>
      </c>
      <c r="BD1164">
        <v>0</v>
      </c>
      <c r="BE1164">
        <v>0</v>
      </c>
      <c r="BF1164">
        <v>0</v>
      </c>
      <c r="BG1164" s="20">
        <v>7</v>
      </c>
      <c r="BH1164" s="20">
        <v>0</v>
      </c>
      <c r="BI1164" s="20">
        <v>125</v>
      </c>
      <c r="BJ1164" s="20">
        <v>4</v>
      </c>
      <c r="BK1164" s="20">
        <v>351</v>
      </c>
      <c r="BL1164" s="20">
        <v>1200</v>
      </c>
      <c r="BM1164" s="20">
        <v>876</v>
      </c>
      <c r="BN1164" s="20">
        <v>295</v>
      </c>
      <c r="BO1164" s="20">
        <v>93</v>
      </c>
      <c r="BP1164" s="20">
        <v>7219</v>
      </c>
      <c r="BQ1164" s="20">
        <v>2617</v>
      </c>
      <c r="BR1164" s="20">
        <v>0</v>
      </c>
      <c r="BS1164" s="20">
        <v>119</v>
      </c>
      <c r="BT1164" s="20">
        <v>2170</v>
      </c>
      <c r="BU1164" s="20">
        <v>25</v>
      </c>
      <c r="BV1164" s="20">
        <v>4582</v>
      </c>
    </row>
    <row r="1165" spans="1:74" x14ac:dyDescent="0.25">
      <c r="A1165" s="20" t="s">
        <v>449</v>
      </c>
      <c r="B1165" s="20" t="s">
        <v>547</v>
      </c>
      <c r="C1165" s="20" t="s">
        <v>578</v>
      </c>
      <c r="D1165" s="1">
        <v>44577</v>
      </c>
      <c r="E1165">
        <v>172</v>
      </c>
      <c r="F1165">
        <v>9</v>
      </c>
      <c r="G1165">
        <v>8</v>
      </c>
      <c r="H1165">
        <v>0</v>
      </c>
      <c r="I1165">
        <v>0</v>
      </c>
      <c r="J1165">
        <v>87</v>
      </c>
      <c r="K1165">
        <v>22</v>
      </c>
      <c r="L1165">
        <v>16</v>
      </c>
      <c r="M1165">
        <v>2</v>
      </c>
      <c r="N1165">
        <v>5</v>
      </c>
      <c r="O1165">
        <v>4</v>
      </c>
      <c r="P1165">
        <v>0</v>
      </c>
      <c r="Q1165">
        <v>0</v>
      </c>
      <c r="R1165">
        <v>410</v>
      </c>
      <c r="S1165">
        <v>295</v>
      </c>
      <c r="T1165">
        <v>48</v>
      </c>
      <c r="U1165">
        <v>4</v>
      </c>
      <c r="V1165">
        <v>0</v>
      </c>
      <c r="W1165">
        <v>1718</v>
      </c>
      <c r="X1165">
        <v>787</v>
      </c>
      <c r="Y1165">
        <v>154</v>
      </c>
      <c r="Z1165">
        <v>284</v>
      </c>
      <c r="AA1165">
        <v>3</v>
      </c>
      <c r="AB1165">
        <v>1164</v>
      </c>
      <c r="AC1165">
        <v>601</v>
      </c>
      <c r="AD1165">
        <v>40</v>
      </c>
      <c r="AE1165">
        <v>214</v>
      </c>
      <c r="AF1165">
        <v>6</v>
      </c>
      <c r="AG1165">
        <v>409</v>
      </c>
      <c r="AH1165">
        <v>191</v>
      </c>
      <c r="AI1165">
        <v>9</v>
      </c>
      <c r="AJ1165">
        <v>82</v>
      </c>
      <c r="AK1165">
        <v>6</v>
      </c>
      <c r="AL1165">
        <v>114</v>
      </c>
      <c r="AM1165">
        <v>82</v>
      </c>
      <c r="AN1165">
        <v>11</v>
      </c>
      <c r="AO1165">
        <v>1</v>
      </c>
      <c r="AP1165">
        <v>0</v>
      </c>
      <c r="AQ1165">
        <v>0</v>
      </c>
      <c r="AR1165">
        <v>1</v>
      </c>
      <c r="AS1165">
        <v>0</v>
      </c>
      <c r="AT1165">
        <v>0</v>
      </c>
      <c r="AU1165">
        <v>0</v>
      </c>
      <c r="AV1165">
        <v>0</v>
      </c>
      <c r="AW1165">
        <v>0</v>
      </c>
      <c r="AX1165">
        <v>0</v>
      </c>
      <c r="AY1165">
        <v>0</v>
      </c>
      <c r="AZ1165">
        <v>0</v>
      </c>
      <c r="BA1165">
        <v>0</v>
      </c>
      <c r="BB1165">
        <v>0</v>
      </c>
      <c r="BC1165">
        <v>0</v>
      </c>
      <c r="BD1165">
        <v>0</v>
      </c>
      <c r="BE1165">
        <v>0</v>
      </c>
      <c r="BF1165">
        <v>0</v>
      </c>
      <c r="BG1165" s="20">
        <v>8</v>
      </c>
      <c r="BH1165" s="20">
        <v>0</v>
      </c>
      <c r="BI1165" s="20">
        <v>127</v>
      </c>
      <c r="BJ1165" s="20">
        <v>5</v>
      </c>
      <c r="BK1165" s="20">
        <v>350</v>
      </c>
      <c r="BL1165" s="20">
        <v>1207</v>
      </c>
      <c r="BM1165" s="20">
        <v>878</v>
      </c>
      <c r="BN1165" s="20">
        <v>296</v>
      </c>
      <c r="BO1165" s="20">
        <v>93</v>
      </c>
      <c r="BP1165" s="20">
        <v>7229</v>
      </c>
      <c r="BQ1165" s="20">
        <v>2749</v>
      </c>
      <c r="BR1165" s="20">
        <v>0</v>
      </c>
      <c r="BS1165" s="20">
        <v>118</v>
      </c>
      <c r="BT1165" s="20">
        <v>2161</v>
      </c>
      <c r="BU1165" s="20">
        <v>33</v>
      </c>
      <c r="BV1165" s="20">
        <v>4588</v>
      </c>
    </row>
    <row r="1166" spans="1:74" x14ac:dyDescent="0.25">
      <c r="A1166" s="20" t="s">
        <v>449</v>
      </c>
      <c r="B1166" s="20" t="s">
        <v>547</v>
      </c>
      <c r="C1166" s="20" t="s">
        <v>578</v>
      </c>
      <c r="D1166" s="1">
        <v>44584</v>
      </c>
      <c r="E1166">
        <v>173</v>
      </c>
      <c r="F1166">
        <v>9</v>
      </c>
      <c r="G1166">
        <v>8</v>
      </c>
      <c r="H1166">
        <v>0</v>
      </c>
      <c r="I1166">
        <v>0</v>
      </c>
      <c r="J1166">
        <v>88</v>
      </c>
      <c r="K1166">
        <v>22</v>
      </c>
      <c r="L1166">
        <v>16</v>
      </c>
      <c r="M1166">
        <v>3</v>
      </c>
      <c r="N1166">
        <v>5</v>
      </c>
      <c r="O1166">
        <v>4</v>
      </c>
      <c r="P1166">
        <v>0</v>
      </c>
      <c r="Q1166">
        <v>0</v>
      </c>
      <c r="R1166">
        <v>409</v>
      </c>
      <c r="S1166">
        <v>296</v>
      </c>
      <c r="T1166">
        <v>48</v>
      </c>
      <c r="U1166">
        <v>4</v>
      </c>
      <c r="V1166">
        <v>0</v>
      </c>
      <c r="W1166">
        <v>1721</v>
      </c>
      <c r="X1166">
        <v>794</v>
      </c>
      <c r="Y1166">
        <v>154</v>
      </c>
      <c r="Z1166">
        <v>286</v>
      </c>
      <c r="AA1166">
        <v>4</v>
      </c>
      <c r="AB1166">
        <v>1164</v>
      </c>
      <c r="AC1166">
        <v>605</v>
      </c>
      <c r="AD1166">
        <v>40</v>
      </c>
      <c r="AE1166">
        <v>212</v>
      </c>
      <c r="AF1166">
        <v>5</v>
      </c>
      <c r="AG1166">
        <v>408</v>
      </c>
      <c r="AH1166">
        <v>191</v>
      </c>
      <c r="AI1166">
        <v>9</v>
      </c>
      <c r="AJ1166">
        <v>82</v>
      </c>
      <c r="AK1166">
        <v>6</v>
      </c>
      <c r="AL1166">
        <v>114</v>
      </c>
      <c r="AM1166">
        <v>82</v>
      </c>
      <c r="AN1166">
        <v>11</v>
      </c>
      <c r="AO1166">
        <v>1</v>
      </c>
      <c r="AP1166">
        <v>0</v>
      </c>
      <c r="AQ1166">
        <v>0</v>
      </c>
      <c r="AR1166">
        <v>1</v>
      </c>
      <c r="AS1166">
        <v>0</v>
      </c>
      <c r="AT1166">
        <v>0</v>
      </c>
      <c r="AU1166">
        <v>0</v>
      </c>
      <c r="AV1166">
        <v>0</v>
      </c>
      <c r="AW1166">
        <v>0</v>
      </c>
      <c r="AX1166">
        <v>0</v>
      </c>
      <c r="AY1166">
        <v>0</v>
      </c>
      <c r="AZ1166">
        <v>0</v>
      </c>
      <c r="BA1166">
        <v>0</v>
      </c>
      <c r="BB1166">
        <v>0</v>
      </c>
      <c r="BC1166">
        <v>0</v>
      </c>
      <c r="BD1166">
        <v>0</v>
      </c>
      <c r="BE1166">
        <v>0</v>
      </c>
      <c r="BF1166">
        <v>0</v>
      </c>
      <c r="BG1166" s="20">
        <v>8</v>
      </c>
      <c r="BH1166" s="20">
        <v>0</v>
      </c>
      <c r="BI1166" s="20">
        <v>127</v>
      </c>
      <c r="BJ1166" s="20">
        <v>5</v>
      </c>
      <c r="BK1166" s="20">
        <v>349</v>
      </c>
      <c r="BL1166" s="20">
        <v>1211</v>
      </c>
      <c r="BM1166" s="20">
        <v>881</v>
      </c>
      <c r="BN1166" s="20">
        <v>296</v>
      </c>
      <c r="BO1166" s="20">
        <v>93</v>
      </c>
      <c r="BP1166" s="20">
        <v>7230</v>
      </c>
      <c r="BQ1166" s="20">
        <v>2808</v>
      </c>
      <c r="BR1166" s="20">
        <v>0</v>
      </c>
      <c r="BS1166" s="20">
        <v>117</v>
      </c>
      <c r="BT1166" s="20">
        <v>2147</v>
      </c>
      <c r="BU1166" s="20">
        <v>29</v>
      </c>
      <c r="BV1166" s="20">
        <v>4608</v>
      </c>
    </row>
    <row r="1167" spans="1:74" x14ac:dyDescent="0.25">
      <c r="A1167" s="20" t="s">
        <v>449</v>
      </c>
      <c r="B1167" s="20" t="s">
        <v>547</v>
      </c>
      <c r="C1167" s="20" t="s">
        <v>578</v>
      </c>
      <c r="D1167" s="1">
        <v>44591</v>
      </c>
      <c r="E1167">
        <v>175</v>
      </c>
      <c r="F1167">
        <v>10</v>
      </c>
      <c r="G1167">
        <v>8</v>
      </c>
      <c r="H1167">
        <v>0</v>
      </c>
      <c r="I1167">
        <v>0</v>
      </c>
      <c r="J1167">
        <v>94</v>
      </c>
      <c r="K1167">
        <v>22</v>
      </c>
      <c r="L1167">
        <v>17</v>
      </c>
      <c r="M1167">
        <v>3</v>
      </c>
      <c r="N1167">
        <v>4</v>
      </c>
      <c r="O1167">
        <v>3</v>
      </c>
      <c r="P1167">
        <v>0</v>
      </c>
      <c r="Q1167">
        <v>0</v>
      </c>
      <c r="R1167">
        <v>410</v>
      </c>
      <c r="S1167">
        <v>300</v>
      </c>
      <c r="T1167">
        <v>48</v>
      </c>
      <c r="U1167">
        <v>4</v>
      </c>
      <c r="V1167">
        <v>0</v>
      </c>
      <c r="W1167">
        <v>1709</v>
      </c>
      <c r="X1167">
        <v>808</v>
      </c>
      <c r="Y1167">
        <v>150</v>
      </c>
      <c r="Z1167">
        <v>276</v>
      </c>
      <c r="AA1167">
        <v>4</v>
      </c>
      <c r="AB1167">
        <v>1168</v>
      </c>
      <c r="AC1167">
        <v>625</v>
      </c>
      <c r="AD1167">
        <v>39</v>
      </c>
      <c r="AE1167">
        <v>211</v>
      </c>
      <c r="AF1167">
        <v>3</v>
      </c>
      <c r="AG1167">
        <v>410</v>
      </c>
      <c r="AH1167">
        <v>195</v>
      </c>
      <c r="AI1167">
        <v>10</v>
      </c>
      <c r="AJ1167">
        <v>82</v>
      </c>
      <c r="AK1167">
        <v>7</v>
      </c>
      <c r="AL1167">
        <v>109</v>
      </c>
      <c r="AM1167">
        <v>80</v>
      </c>
      <c r="AN1167">
        <v>11</v>
      </c>
      <c r="AO1167">
        <v>1</v>
      </c>
      <c r="AP1167">
        <v>0</v>
      </c>
      <c r="AQ1167">
        <v>0</v>
      </c>
      <c r="AR1167">
        <v>1</v>
      </c>
      <c r="AS1167">
        <v>0</v>
      </c>
      <c r="AT1167">
        <v>0</v>
      </c>
      <c r="AU1167">
        <v>0</v>
      </c>
      <c r="AV1167">
        <v>0</v>
      </c>
      <c r="AW1167">
        <v>0</v>
      </c>
      <c r="AX1167">
        <v>0</v>
      </c>
      <c r="AY1167">
        <v>0</v>
      </c>
      <c r="AZ1167">
        <v>0</v>
      </c>
      <c r="BA1167">
        <v>0</v>
      </c>
      <c r="BB1167">
        <v>0</v>
      </c>
      <c r="BC1167">
        <v>0</v>
      </c>
      <c r="BD1167">
        <v>0</v>
      </c>
      <c r="BE1167">
        <v>0</v>
      </c>
      <c r="BF1167">
        <v>0</v>
      </c>
      <c r="BG1167" s="20">
        <v>8</v>
      </c>
      <c r="BH1167" s="20">
        <v>0</v>
      </c>
      <c r="BI1167" s="20">
        <v>127</v>
      </c>
      <c r="BJ1167" s="20">
        <v>4</v>
      </c>
      <c r="BK1167" s="20">
        <v>350</v>
      </c>
      <c r="BL1167" s="20">
        <v>1212</v>
      </c>
      <c r="BM1167" s="20">
        <v>885</v>
      </c>
      <c r="BN1167" s="20">
        <v>297</v>
      </c>
      <c r="BO1167" s="20">
        <v>91</v>
      </c>
      <c r="BP1167" s="20">
        <v>7215</v>
      </c>
      <c r="BQ1167" s="20">
        <v>2897</v>
      </c>
      <c r="BR1167" s="20">
        <v>0</v>
      </c>
      <c r="BS1167" s="20">
        <v>118</v>
      </c>
      <c r="BT1167" s="20">
        <v>2130</v>
      </c>
      <c r="BU1167" s="20">
        <v>25</v>
      </c>
      <c r="BV1167" s="20">
        <v>4610</v>
      </c>
    </row>
    <row r="1168" spans="1:74" x14ac:dyDescent="0.25">
      <c r="A1168" s="20" t="s">
        <v>449</v>
      </c>
      <c r="B1168" s="20" t="s">
        <v>547</v>
      </c>
      <c r="C1168" s="20" t="s">
        <v>578</v>
      </c>
      <c r="D1168" s="1">
        <v>44599</v>
      </c>
      <c r="E1168">
        <v>175</v>
      </c>
      <c r="F1168">
        <v>10</v>
      </c>
      <c r="G1168">
        <v>8</v>
      </c>
      <c r="H1168">
        <v>0</v>
      </c>
      <c r="I1168">
        <v>0</v>
      </c>
      <c r="J1168">
        <v>95</v>
      </c>
      <c r="K1168">
        <v>21</v>
      </c>
      <c r="L1168">
        <v>18</v>
      </c>
      <c r="M1168">
        <v>2</v>
      </c>
      <c r="N1168">
        <v>4</v>
      </c>
      <c r="O1168">
        <v>3</v>
      </c>
      <c r="P1168">
        <v>0</v>
      </c>
      <c r="Q1168">
        <v>0</v>
      </c>
      <c r="R1168">
        <v>412</v>
      </c>
      <c r="S1168">
        <v>307</v>
      </c>
      <c r="T1168">
        <v>48</v>
      </c>
      <c r="U1168">
        <v>4</v>
      </c>
      <c r="V1168">
        <v>0</v>
      </c>
      <c r="W1168">
        <v>1713</v>
      </c>
      <c r="X1168">
        <v>814</v>
      </c>
      <c r="Y1168">
        <v>150</v>
      </c>
      <c r="Z1168">
        <v>279</v>
      </c>
      <c r="AA1168">
        <v>4</v>
      </c>
      <c r="AB1168">
        <v>1169</v>
      </c>
      <c r="AC1168">
        <v>632</v>
      </c>
      <c r="AD1168">
        <v>39</v>
      </c>
      <c r="AE1168">
        <v>211</v>
      </c>
      <c r="AF1168">
        <v>2</v>
      </c>
      <c r="AG1168">
        <v>411</v>
      </c>
      <c r="AH1168">
        <v>197</v>
      </c>
      <c r="AI1168">
        <v>10</v>
      </c>
      <c r="AJ1168">
        <v>82</v>
      </c>
      <c r="AK1168">
        <v>8</v>
      </c>
      <c r="AL1168">
        <v>109</v>
      </c>
      <c r="AM1168">
        <v>82</v>
      </c>
      <c r="AN1168">
        <v>11</v>
      </c>
      <c r="AO1168">
        <v>1</v>
      </c>
      <c r="AP1168">
        <v>1</v>
      </c>
      <c r="AQ1168">
        <v>0</v>
      </c>
      <c r="AR1168">
        <v>1</v>
      </c>
      <c r="AS1168">
        <v>0</v>
      </c>
      <c r="AT1168">
        <v>0</v>
      </c>
      <c r="AU1168">
        <v>0</v>
      </c>
      <c r="AV1168">
        <v>0</v>
      </c>
      <c r="AW1168">
        <v>0</v>
      </c>
      <c r="AX1168">
        <v>0</v>
      </c>
      <c r="AY1168">
        <v>0</v>
      </c>
      <c r="AZ1168">
        <v>0</v>
      </c>
      <c r="BA1168">
        <v>0</v>
      </c>
      <c r="BB1168">
        <v>0</v>
      </c>
      <c r="BC1168">
        <v>0</v>
      </c>
      <c r="BD1168">
        <v>0</v>
      </c>
      <c r="BE1168">
        <v>0</v>
      </c>
      <c r="BF1168">
        <v>0</v>
      </c>
      <c r="BG1168" s="20">
        <v>8</v>
      </c>
      <c r="BH1168" s="20">
        <v>0</v>
      </c>
      <c r="BI1168" s="20">
        <v>128</v>
      </c>
      <c r="BJ1168" s="20">
        <v>4</v>
      </c>
      <c r="BK1168" s="20">
        <v>352</v>
      </c>
      <c r="BL1168" s="20">
        <v>1213</v>
      </c>
      <c r="BM1168" s="20">
        <v>885</v>
      </c>
      <c r="BN1168" s="20">
        <v>297</v>
      </c>
      <c r="BO1168" s="20">
        <v>91</v>
      </c>
      <c r="BP1168" s="20">
        <v>7209</v>
      </c>
      <c r="BQ1168" s="20">
        <v>2934</v>
      </c>
      <c r="BR1168" s="20">
        <v>0</v>
      </c>
      <c r="BS1168" s="20">
        <v>118</v>
      </c>
      <c r="BT1168" s="20">
        <v>2116</v>
      </c>
      <c r="BU1168" s="20">
        <v>37</v>
      </c>
      <c r="BV1168" s="20">
        <v>4608</v>
      </c>
    </row>
    <row r="1169" spans="1:74" x14ac:dyDescent="0.25">
      <c r="A1169" s="20" t="s">
        <v>449</v>
      </c>
      <c r="B1169" s="20" t="s">
        <v>547</v>
      </c>
      <c r="C1169" s="20" t="s">
        <v>578</v>
      </c>
      <c r="D1169" s="1">
        <v>44606</v>
      </c>
      <c r="E1169">
        <v>178</v>
      </c>
      <c r="F1169">
        <v>10</v>
      </c>
      <c r="G1169">
        <v>8</v>
      </c>
      <c r="H1169">
        <v>0</v>
      </c>
      <c r="I1169">
        <v>0</v>
      </c>
      <c r="J1169">
        <v>101</v>
      </c>
      <c r="K1169">
        <v>21</v>
      </c>
      <c r="L1169">
        <v>18</v>
      </c>
      <c r="M1169">
        <v>2</v>
      </c>
      <c r="N1169">
        <v>4</v>
      </c>
      <c r="O1169">
        <v>3</v>
      </c>
      <c r="P1169">
        <v>0</v>
      </c>
      <c r="Q1169">
        <v>0</v>
      </c>
      <c r="R1169">
        <v>411</v>
      </c>
      <c r="S1169">
        <v>306</v>
      </c>
      <c r="T1169">
        <v>48</v>
      </c>
      <c r="U1169">
        <v>4</v>
      </c>
      <c r="V1169">
        <v>0</v>
      </c>
      <c r="W1169">
        <v>1724</v>
      </c>
      <c r="X1169">
        <v>824</v>
      </c>
      <c r="Y1169">
        <v>150</v>
      </c>
      <c r="Z1169">
        <v>278</v>
      </c>
      <c r="AA1169">
        <v>5</v>
      </c>
      <c r="AB1169">
        <v>1166</v>
      </c>
      <c r="AC1169">
        <v>637</v>
      </c>
      <c r="AD1169">
        <v>39</v>
      </c>
      <c r="AE1169">
        <v>211</v>
      </c>
      <c r="AF1169">
        <v>1</v>
      </c>
      <c r="AG1169">
        <v>412</v>
      </c>
      <c r="AH1169">
        <v>199</v>
      </c>
      <c r="AI1169">
        <v>10</v>
      </c>
      <c r="AJ1169">
        <v>82</v>
      </c>
      <c r="AK1169">
        <v>9</v>
      </c>
      <c r="AL1169">
        <v>108</v>
      </c>
      <c r="AM1169">
        <v>81</v>
      </c>
      <c r="AN1169">
        <v>11</v>
      </c>
      <c r="AO1169">
        <v>1</v>
      </c>
      <c r="AP1169">
        <v>1</v>
      </c>
      <c r="AQ1169">
        <v>0</v>
      </c>
      <c r="AR1169">
        <v>1</v>
      </c>
      <c r="AS1169">
        <v>0</v>
      </c>
      <c r="AT1169">
        <v>0</v>
      </c>
      <c r="AU1169">
        <v>0</v>
      </c>
      <c r="AV1169">
        <v>0</v>
      </c>
      <c r="AW1169">
        <v>0</v>
      </c>
      <c r="AX1169">
        <v>0</v>
      </c>
      <c r="AY1169">
        <v>0</v>
      </c>
      <c r="AZ1169">
        <v>0</v>
      </c>
      <c r="BA1169">
        <v>0</v>
      </c>
      <c r="BB1169">
        <v>0</v>
      </c>
      <c r="BC1169">
        <v>0</v>
      </c>
      <c r="BD1169">
        <v>0</v>
      </c>
      <c r="BE1169">
        <v>0</v>
      </c>
      <c r="BF1169">
        <v>0</v>
      </c>
      <c r="BG1169" s="20">
        <v>8</v>
      </c>
      <c r="BH1169" s="20">
        <v>0</v>
      </c>
      <c r="BI1169" s="20">
        <v>133</v>
      </c>
      <c r="BJ1169" s="20">
        <v>4</v>
      </c>
      <c r="BK1169" s="20">
        <v>351</v>
      </c>
      <c r="BL1169" s="20">
        <v>1222</v>
      </c>
      <c r="BM1169" s="20">
        <v>885</v>
      </c>
      <c r="BN1169" s="20">
        <v>297</v>
      </c>
      <c r="BO1169" s="20">
        <v>90</v>
      </c>
      <c r="BP1169" s="20">
        <v>7201</v>
      </c>
      <c r="BQ1169" s="20">
        <v>2981</v>
      </c>
      <c r="BR1169" s="20">
        <v>0</v>
      </c>
      <c r="BS1169" s="20">
        <v>116</v>
      </c>
      <c r="BT1169" s="20">
        <v>2109</v>
      </c>
      <c r="BU1169" s="20">
        <v>32</v>
      </c>
      <c r="BV1169" s="20">
        <v>4619</v>
      </c>
    </row>
    <row r="1170" spans="1:74" x14ac:dyDescent="0.25">
      <c r="A1170" s="20" t="s">
        <v>449</v>
      </c>
      <c r="B1170" s="20" t="s">
        <v>547</v>
      </c>
      <c r="C1170" s="20" t="s">
        <v>579</v>
      </c>
      <c r="D1170" s="1">
        <v>44493</v>
      </c>
      <c r="E1170">
        <v>63</v>
      </c>
      <c r="F1170">
        <v>3</v>
      </c>
      <c r="G1170">
        <v>0</v>
      </c>
      <c r="H1170">
        <v>0</v>
      </c>
      <c r="I1170">
        <v>0</v>
      </c>
      <c r="J1170">
        <v>25</v>
      </c>
      <c r="K1170">
        <v>8</v>
      </c>
      <c r="L1170">
        <v>0</v>
      </c>
      <c r="M1170">
        <v>0</v>
      </c>
      <c r="N1170">
        <v>2</v>
      </c>
      <c r="O1170">
        <v>0</v>
      </c>
      <c r="P1170">
        <v>0</v>
      </c>
      <c r="Q1170">
        <v>0</v>
      </c>
      <c r="R1170">
        <v>170</v>
      </c>
      <c r="S1170">
        <v>0</v>
      </c>
      <c r="T1170">
        <v>32</v>
      </c>
      <c r="U1170">
        <v>1</v>
      </c>
      <c r="V1170">
        <v>0</v>
      </c>
      <c r="W1170">
        <v>618</v>
      </c>
      <c r="X1170">
        <v>0</v>
      </c>
      <c r="Y1170">
        <v>40</v>
      </c>
      <c r="Z1170">
        <v>29</v>
      </c>
      <c r="AA1170">
        <v>3</v>
      </c>
      <c r="AB1170">
        <v>492</v>
      </c>
      <c r="AC1170">
        <v>18</v>
      </c>
      <c r="AD1170">
        <v>175</v>
      </c>
      <c r="AE1170">
        <v>20</v>
      </c>
      <c r="AF1170">
        <v>1</v>
      </c>
      <c r="AG1170">
        <v>99</v>
      </c>
      <c r="AH1170">
        <v>0</v>
      </c>
      <c r="AI1170">
        <v>1</v>
      </c>
      <c r="AJ1170">
        <v>17</v>
      </c>
      <c r="AK1170">
        <v>0</v>
      </c>
      <c r="AL1170">
        <v>37</v>
      </c>
      <c r="AM1170">
        <v>0</v>
      </c>
      <c r="AN1170">
        <v>1</v>
      </c>
      <c r="AO1170">
        <v>0</v>
      </c>
      <c r="AP1170">
        <v>0</v>
      </c>
      <c r="AQ1170">
        <v>0</v>
      </c>
      <c r="AR1170">
        <v>0</v>
      </c>
      <c r="AS1170">
        <v>0</v>
      </c>
      <c r="AT1170">
        <v>0</v>
      </c>
      <c r="AU1170">
        <v>0</v>
      </c>
      <c r="AV1170">
        <v>0</v>
      </c>
      <c r="AW1170">
        <v>0</v>
      </c>
      <c r="AX1170">
        <v>0</v>
      </c>
      <c r="AY1170">
        <v>0</v>
      </c>
      <c r="AZ1170">
        <v>0</v>
      </c>
      <c r="BA1170">
        <v>0</v>
      </c>
      <c r="BB1170">
        <v>32</v>
      </c>
      <c r="BC1170">
        <v>146</v>
      </c>
      <c r="BD1170">
        <v>0</v>
      </c>
      <c r="BE1170">
        <v>9</v>
      </c>
      <c r="BF1170">
        <v>5</v>
      </c>
      <c r="BG1170" s="20"/>
      <c r="BH1170" s="20"/>
      <c r="BI1170" s="20"/>
      <c r="BJ1170" s="20"/>
      <c r="BK1170" s="20"/>
      <c r="BL1170" s="20"/>
      <c r="BM1170" s="20"/>
      <c r="BN1170" s="20"/>
      <c r="BO1170" s="20"/>
      <c r="BP1170" s="20"/>
      <c r="BQ1170" s="20"/>
      <c r="BR1170" s="20"/>
      <c r="BS1170" s="20"/>
      <c r="BT1170" s="20"/>
      <c r="BU1170" s="20"/>
      <c r="BV1170" s="20"/>
    </row>
    <row r="1171" spans="1:74" x14ac:dyDescent="0.25">
      <c r="A1171" s="20" t="s">
        <v>449</v>
      </c>
      <c r="B1171" s="20" t="s">
        <v>547</v>
      </c>
      <c r="C1171" s="20" t="s">
        <v>579</v>
      </c>
      <c r="D1171" s="1">
        <v>44500</v>
      </c>
      <c r="E1171">
        <v>63</v>
      </c>
      <c r="F1171">
        <v>3</v>
      </c>
      <c r="G1171">
        <v>0</v>
      </c>
      <c r="H1171">
        <v>0</v>
      </c>
      <c r="I1171">
        <v>0</v>
      </c>
      <c r="J1171">
        <v>27</v>
      </c>
      <c r="K1171">
        <v>8</v>
      </c>
      <c r="L1171">
        <v>0</v>
      </c>
      <c r="M1171">
        <v>0</v>
      </c>
      <c r="N1171">
        <v>2</v>
      </c>
      <c r="O1171">
        <v>0</v>
      </c>
      <c r="P1171">
        <v>0</v>
      </c>
      <c r="Q1171">
        <v>0</v>
      </c>
      <c r="R1171">
        <v>170</v>
      </c>
      <c r="S1171">
        <v>0</v>
      </c>
      <c r="T1171">
        <v>47</v>
      </c>
      <c r="U1171">
        <v>1</v>
      </c>
      <c r="V1171">
        <v>0</v>
      </c>
      <c r="W1171">
        <v>615</v>
      </c>
      <c r="X1171">
        <v>0</v>
      </c>
      <c r="Y1171">
        <v>59</v>
      </c>
      <c r="Z1171">
        <v>28</v>
      </c>
      <c r="AA1171">
        <v>3</v>
      </c>
      <c r="AB1171">
        <v>494</v>
      </c>
      <c r="AC1171">
        <v>33</v>
      </c>
      <c r="AD1171">
        <v>173</v>
      </c>
      <c r="AE1171">
        <v>21</v>
      </c>
      <c r="AF1171">
        <v>1</v>
      </c>
      <c r="AG1171">
        <v>101</v>
      </c>
      <c r="AH1171">
        <v>0</v>
      </c>
      <c r="AI1171">
        <v>1</v>
      </c>
      <c r="AJ1171">
        <v>18</v>
      </c>
      <c r="AK1171">
        <v>0</v>
      </c>
      <c r="AL1171">
        <v>37</v>
      </c>
      <c r="AM1171">
        <v>0</v>
      </c>
      <c r="AN1171">
        <v>4</v>
      </c>
      <c r="AO1171">
        <v>0</v>
      </c>
      <c r="AP1171">
        <v>0</v>
      </c>
      <c r="AQ1171">
        <v>0</v>
      </c>
      <c r="AR1171">
        <v>0</v>
      </c>
      <c r="AS1171">
        <v>0</v>
      </c>
      <c r="AT1171">
        <v>0</v>
      </c>
      <c r="AU1171">
        <v>0</v>
      </c>
      <c r="AV1171">
        <v>0</v>
      </c>
      <c r="AW1171">
        <v>0</v>
      </c>
      <c r="AX1171">
        <v>0</v>
      </c>
      <c r="AY1171">
        <v>0</v>
      </c>
      <c r="AZ1171">
        <v>0</v>
      </c>
      <c r="BA1171">
        <v>0</v>
      </c>
      <c r="BB1171">
        <v>32</v>
      </c>
      <c r="BC1171">
        <v>144</v>
      </c>
      <c r="BD1171">
        <v>0</v>
      </c>
      <c r="BE1171">
        <v>9</v>
      </c>
      <c r="BF1171">
        <v>5</v>
      </c>
      <c r="BG1171" s="20"/>
      <c r="BH1171" s="20"/>
      <c r="BI1171" s="20"/>
      <c r="BJ1171" s="20"/>
      <c r="BK1171" s="20"/>
      <c r="BL1171" s="20"/>
      <c r="BM1171" s="20"/>
      <c r="BN1171" s="20"/>
      <c r="BO1171" s="20"/>
      <c r="BP1171" s="20"/>
      <c r="BQ1171" s="20"/>
      <c r="BR1171" s="20"/>
      <c r="BS1171" s="20"/>
      <c r="BT1171" s="20"/>
      <c r="BU1171" s="20"/>
      <c r="BV1171" s="20"/>
    </row>
    <row r="1172" spans="1:74" x14ac:dyDescent="0.25">
      <c r="A1172" s="20" t="s">
        <v>449</v>
      </c>
      <c r="B1172" s="20" t="s">
        <v>547</v>
      </c>
      <c r="C1172" s="20" t="s">
        <v>579</v>
      </c>
      <c r="D1172" s="1">
        <v>44507</v>
      </c>
      <c r="E1172">
        <v>64</v>
      </c>
      <c r="F1172">
        <v>3</v>
      </c>
      <c r="G1172">
        <v>0</v>
      </c>
      <c r="H1172">
        <v>0</v>
      </c>
      <c r="I1172">
        <v>0</v>
      </c>
      <c r="J1172">
        <v>27</v>
      </c>
      <c r="K1172">
        <v>8</v>
      </c>
      <c r="L1172">
        <v>1</v>
      </c>
      <c r="M1172">
        <v>0</v>
      </c>
      <c r="N1172">
        <v>2</v>
      </c>
      <c r="O1172">
        <v>0</v>
      </c>
      <c r="P1172">
        <v>0</v>
      </c>
      <c r="Q1172">
        <v>0</v>
      </c>
      <c r="R1172">
        <v>169</v>
      </c>
      <c r="S1172">
        <v>57</v>
      </c>
      <c r="T1172">
        <v>32</v>
      </c>
      <c r="U1172">
        <v>1</v>
      </c>
      <c r="V1172">
        <v>0</v>
      </c>
      <c r="W1172">
        <v>617</v>
      </c>
      <c r="X1172">
        <v>81</v>
      </c>
      <c r="Y1172">
        <v>144</v>
      </c>
      <c r="Z1172">
        <v>30</v>
      </c>
      <c r="AA1172">
        <v>3</v>
      </c>
      <c r="AB1172">
        <v>491</v>
      </c>
      <c r="AC1172">
        <v>37</v>
      </c>
      <c r="AD1172">
        <v>171</v>
      </c>
      <c r="AE1172">
        <v>20</v>
      </c>
      <c r="AF1172">
        <v>1</v>
      </c>
      <c r="AG1172">
        <v>101</v>
      </c>
      <c r="AH1172">
        <v>2</v>
      </c>
      <c r="AI1172">
        <v>9</v>
      </c>
      <c r="AJ1172">
        <v>18</v>
      </c>
      <c r="AK1172">
        <v>0</v>
      </c>
      <c r="AL1172">
        <v>37</v>
      </c>
      <c r="AM1172">
        <v>6</v>
      </c>
      <c r="AN1172">
        <v>5</v>
      </c>
      <c r="AO1172">
        <v>0</v>
      </c>
      <c r="AP1172">
        <v>0</v>
      </c>
      <c r="AQ1172">
        <v>0</v>
      </c>
      <c r="AR1172">
        <v>0</v>
      </c>
      <c r="AS1172">
        <v>0</v>
      </c>
      <c r="AT1172">
        <v>0</v>
      </c>
      <c r="AU1172">
        <v>0</v>
      </c>
      <c r="AV1172">
        <v>0</v>
      </c>
      <c r="AW1172">
        <v>0</v>
      </c>
      <c r="AX1172">
        <v>0</v>
      </c>
      <c r="AY1172">
        <v>0</v>
      </c>
      <c r="AZ1172">
        <v>0</v>
      </c>
      <c r="BA1172">
        <v>0</v>
      </c>
      <c r="BB1172">
        <v>0</v>
      </c>
      <c r="BC1172">
        <v>0</v>
      </c>
      <c r="BD1172">
        <v>0</v>
      </c>
      <c r="BE1172">
        <v>0</v>
      </c>
      <c r="BF1172">
        <v>0</v>
      </c>
      <c r="BG1172" s="20">
        <v>3</v>
      </c>
      <c r="BH1172" s="20">
        <v>0</v>
      </c>
      <c r="BI1172" s="20">
        <v>54</v>
      </c>
      <c r="BJ1172" s="20">
        <v>2</v>
      </c>
      <c r="BK1172" s="20">
        <v>131</v>
      </c>
      <c r="BL1172" s="20">
        <v>404</v>
      </c>
      <c r="BM1172" s="20">
        <v>286</v>
      </c>
      <c r="BN1172" s="20">
        <v>68</v>
      </c>
      <c r="BO1172" s="20">
        <v>32</v>
      </c>
      <c r="BP1172" s="20"/>
      <c r="BQ1172" s="20"/>
      <c r="BR1172" s="20"/>
      <c r="BS1172" s="20"/>
      <c r="BT1172" s="20"/>
      <c r="BU1172" s="20"/>
      <c r="BV1172" s="20"/>
    </row>
    <row r="1173" spans="1:74" x14ac:dyDescent="0.25">
      <c r="A1173" s="20" t="s">
        <v>449</v>
      </c>
      <c r="B1173" s="20" t="s">
        <v>547</v>
      </c>
      <c r="C1173" s="20" t="s">
        <v>579</v>
      </c>
      <c r="D1173" s="1">
        <v>44514</v>
      </c>
      <c r="E1173">
        <v>64</v>
      </c>
      <c r="F1173">
        <v>3</v>
      </c>
      <c r="G1173">
        <v>0</v>
      </c>
      <c r="H1173">
        <v>0</v>
      </c>
      <c r="I1173">
        <v>0</v>
      </c>
      <c r="J1173">
        <v>28</v>
      </c>
      <c r="K1173">
        <v>8</v>
      </c>
      <c r="L1173">
        <v>1</v>
      </c>
      <c r="M1173">
        <v>0</v>
      </c>
      <c r="N1173">
        <v>2</v>
      </c>
      <c r="O1173">
        <v>0</v>
      </c>
      <c r="P1173">
        <v>0</v>
      </c>
      <c r="Q1173">
        <v>0</v>
      </c>
      <c r="R1173">
        <v>167</v>
      </c>
      <c r="S1173">
        <v>63</v>
      </c>
      <c r="T1173">
        <v>30</v>
      </c>
      <c r="U1173">
        <v>1</v>
      </c>
      <c r="V1173">
        <v>0</v>
      </c>
      <c r="W1173">
        <v>616</v>
      </c>
      <c r="X1173">
        <v>102</v>
      </c>
      <c r="Y1173">
        <v>141</v>
      </c>
      <c r="Z1173">
        <v>28</v>
      </c>
      <c r="AA1173">
        <v>3</v>
      </c>
      <c r="AB1173">
        <v>489</v>
      </c>
      <c r="AC1173">
        <v>41</v>
      </c>
      <c r="AD1173">
        <v>170</v>
      </c>
      <c r="AE1173">
        <v>20</v>
      </c>
      <c r="AF1173">
        <v>1</v>
      </c>
      <c r="AG1173">
        <v>102</v>
      </c>
      <c r="AH1173">
        <v>3</v>
      </c>
      <c r="AI1173">
        <v>9</v>
      </c>
      <c r="AJ1173">
        <v>18</v>
      </c>
      <c r="AK1173">
        <v>0</v>
      </c>
      <c r="AL1173">
        <v>36</v>
      </c>
      <c r="AM1173">
        <v>6</v>
      </c>
      <c r="AN1173">
        <v>5</v>
      </c>
      <c r="AO1173">
        <v>0</v>
      </c>
      <c r="AP1173">
        <v>0</v>
      </c>
      <c r="AQ1173">
        <v>0</v>
      </c>
      <c r="AR1173">
        <v>0</v>
      </c>
      <c r="AS1173">
        <v>0</v>
      </c>
      <c r="AT1173">
        <v>0</v>
      </c>
      <c r="AU1173">
        <v>0</v>
      </c>
      <c r="AV1173">
        <v>0</v>
      </c>
      <c r="AW1173">
        <v>0</v>
      </c>
      <c r="AX1173">
        <v>0</v>
      </c>
      <c r="AY1173">
        <v>0</v>
      </c>
      <c r="AZ1173">
        <v>0</v>
      </c>
      <c r="BA1173">
        <v>0</v>
      </c>
      <c r="BB1173">
        <v>0</v>
      </c>
      <c r="BC1173">
        <v>0</v>
      </c>
      <c r="BD1173">
        <v>0</v>
      </c>
      <c r="BE1173">
        <v>0</v>
      </c>
      <c r="BF1173">
        <v>0</v>
      </c>
      <c r="BG1173" s="20">
        <v>3</v>
      </c>
      <c r="BH1173" s="20">
        <v>0</v>
      </c>
      <c r="BI1173" s="20">
        <v>54</v>
      </c>
      <c r="BJ1173" s="20">
        <v>2</v>
      </c>
      <c r="BK1173" s="20">
        <v>131</v>
      </c>
      <c r="BL1173" s="20">
        <v>407</v>
      </c>
      <c r="BM1173" s="20">
        <v>285</v>
      </c>
      <c r="BN1173" s="20">
        <v>70</v>
      </c>
      <c r="BO1173" s="20">
        <v>31</v>
      </c>
      <c r="BP1173" s="20"/>
      <c r="BQ1173" s="20"/>
      <c r="BR1173" s="20"/>
      <c r="BS1173" s="20"/>
      <c r="BT1173" s="20"/>
      <c r="BU1173" s="20"/>
      <c r="BV1173" s="20"/>
    </row>
    <row r="1174" spans="1:74" x14ac:dyDescent="0.25">
      <c r="A1174" s="20" t="s">
        <v>449</v>
      </c>
      <c r="B1174" s="20" t="s">
        <v>547</v>
      </c>
      <c r="C1174" s="20" t="s">
        <v>579</v>
      </c>
      <c r="D1174" s="1">
        <v>44521</v>
      </c>
      <c r="E1174">
        <v>65</v>
      </c>
      <c r="F1174">
        <v>3</v>
      </c>
      <c r="G1174">
        <v>0</v>
      </c>
      <c r="H1174">
        <v>0</v>
      </c>
      <c r="I1174">
        <v>0</v>
      </c>
      <c r="J1174">
        <v>30</v>
      </c>
      <c r="K1174">
        <v>9</v>
      </c>
      <c r="L1174">
        <v>1</v>
      </c>
      <c r="M1174">
        <v>0</v>
      </c>
      <c r="N1174">
        <v>2</v>
      </c>
      <c r="O1174">
        <v>0</v>
      </c>
      <c r="P1174">
        <v>0</v>
      </c>
      <c r="Q1174">
        <v>0</v>
      </c>
      <c r="R1174">
        <v>166</v>
      </c>
      <c r="S1174">
        <v>74</v>
      </c>
      <c r="T1174">
        <v>29</v>
      </c>
      <c r="U1174">
        <v>1</v>
      </c>
      <c r="V1174">
        <v>0</v>
      </c>
      <c r="W1174">
        <v>616</v>
      </c>
      <c r="X1174">
        <v>125</v>
      </c>
      <c r="Y1174">
        <v>138</v>
      </c>
      <c r="Z1174">
        <v>28</v>
      </c>
      <c r="AA1174">
        <v>3</v>
      </c>
      <c r="AB1174">
        <v>486</v>
      </c>
      <c r="AC1174">
        <v>42</v>
      </c>
      <c r="AD1174">
        <v>168</v>
      </c>
      <c r="AE1174">
        <v>20</v>
      </c>
      <c r="AF1174">
        <v>1</v>
      </c>
      <c r="AG1174">
        <v>100</v>
      </c>
      <c r="AH1174">
        <v>8</v>
      </c>
      <c r="AI1174">
        <v>9</v>
      </c>
      <c r="AJ1174">
        <v>17</v>
      </c>
      <c r="AK1174">
        <v>0</v>
      </c>
      <c r="AL1174">
        <v>36</v>
      </c>
      <c r="AM1174">
        <v>6</v>
      </c>
      <c r="AN1174">
        <v>5</v>
      </c>
      <c r="AO1174">
        <v>0</v>
      </c>
      <c r="AP1174">
        <v>0</v>
      </c>
      <c r="AQ1174">
        <v>0</v>
      </c>
      <c r="AR1174">
        <v>0</v>
      </c>
      <c r="AS1174">
        <v>0</v>
      </c>
      <c r="AT1174">
        <v>0</v>
      </c>
      <c r="AU1174">
        <v>0</v>
      </c>
      <c r="AV1174">
        <v>0</v>
      </c>
      <c r="AW1174">
        <v>0</v>
      </c>
      <c r="AX1174">
        <v>0</v>
      </c>
      <c r="AY1174">
        <v>0</v>
      </c>
      <c r="AZ1174">
        <v>0</v>
      </c>
      <c r="BA1174">
        <v>0</v>
      </c>
      <c r="BB1174">
        <v>0</v>
      </c>
      <c r="BC1174">
        <v>0</v>
      </c>
      <c r="BD1174">
        <v>0</v>
      </c>
      <c r="BE1174">
        <v>0</v>
      </c>
      <c r="BF1174">
        <v>0</v>
      </c>
      <c r="BG1174" s="20">
        <v>3</v>
      </c>
      <c r="BH1174" s="20">
        <v>0</v>
      </c>
      <c r="BI1174" s="20">
        <v>54</v>
      </c>
      <c r="BJ1174" s="20">
        <v>2</v>
      </c>
      <c r="BK1174" s="20">
        <v>131</v>
      </c>
      <c r="BL1174" s="20">
        <v>412</v>
      </c>
      <c r="BM1174" s="20">
        <v>283</v>
      </c>
      <c r="BN1174" s="20">
        <v>70</v>
      </c>
      <c r="BO1174" s="20">
        <v>31</v>
      </c>
      <c r="BP1174" s="20"/>
      <c r="BQ1174" s="20"/>
      <c r="BR1174" s="20"/>
      <c r="BS1174" s="20"/>
      <c r="BT1174" s="20"/>
      <c r="BU1174" s="20"/>
      <c r="BV1174" s="20"/>
    </row>
    <row r="1175" spans="1:74" x14ac:dyDescent="0.25">
      <c r="A1175" s="20" t="s">
        <v>449</v>
      </c>
      <c r="B1175" s="20" t="s">
        <v>547</v>
      </c>
      <c r="C1175" s="20" t="s">
        <v>579</v>
      </c>
      <c r="D1175" s="1">
        <v>44528</v>
      </c>
      <c r="E1175">
        <v>67</v>
      </c>
      <c r="F1175">
        <v>3</v>
      </c>
      <c r="G1175">
        <v>0</v>
      </c>
      <c r="H1175">
        <v>0</v>
      </c>
      <c r="I1175">
        <v>0</v>
      </c>
      <c r="J1175">
        <v>31</v>
      </c>
      <c r="K1175">
        <v>9</v>
      </c>
      <c r="L1175">
        <v>1</v>
      </c>
      <c r="M1175">
        <v>0</v>
      </c>
      <c r="N1175">
        <v>2</v>
      </c>
      <c r="O1175">
        <v>0</v>
      </c>
      <c r="P1175">
        <v>0</v>
      </c>
      <c r="Q1175">
        <v>0</v>
      </c>
      <c r="R1175">
        <v>164</v>
      </c>
      <c r="S1175">
        <v>85</v>
      </c>
      <c r="T1175">
        <v>28</v>
      </c>
      <c r="U1175">
        <v>1</v>
      </c>
      <c r="V1175">
        <v>0</v>
      </c>
      <c r="W1175">
        <v>617</v>
      </c>
      <c r="X1175">
        <v>150</v>
      </c>
      <c r="Y1175">
        <v>138</v>
      </c>
      <c r="Z1175">
        <v>28</v>
      </c>
      <c r="AA1175">
        <v>3</v>
      </c>
      <c r="AB1175">
        <v>488</v>
      </c>
      <c r="AC1175">
        <v>58</v>
      </c>
      <c r="AD1175">
        <v>167</v>
      </c>
      <c r="AE1175">
        <v>20</v>
      </c>
      <c r="AF1175">
        <v>1</v>
      </c>
      <c r="AG1175">
        <v>102</v>
      </c>
      <c r="AH1175">
        <v>10</v>
      </c>
      <c r="AI1175">
        <v>9</v>
      </c>
      <c r="AJ1175">
        <v>17</v>
      </c>
      <c r="AK1175">
        <v>0</v>
      </c>
      <c r="AL1175">
        <v>37</v>
      </c>
      <c r="AM1175">
        <v>9</v>
      </c>
      <c r="AN1175">
        <v>6</v>
      </c>
      <c r="AO1175">
        <v>0</v>
      </c>
      <c r="AP1175">
        <v>0</v>
      </c>
      <c r="AQ1175">
        <v>0</v>
      </c>
      <c r="AR1175">
        <v>0</v>
      </c>
      <c r="AS1175">
        <v>0</v>
      </c>
      <c r="AT1175">
        <v>0</v>
      </c>
      <c r="AU1175">
        <v>0</v>
      </c>
      <c r="AV1175">
        <v>0</v>
      </c>
      <c r="AW1175">
        <v>0</v>
      </c>
      <c r="AX1175">
        <v>0</v>
      </c>
      <c r="AY1175">
        <v>0</v>
      </c>
      <c r="AZ1175">
        <v>0</v>
      </c>
      <c r="BA1175">
        <v>0</v>
      </c>
      <c r="BB1175">
        <v>0</v>
      </c>
      <c r="BC1175">
        <v>0</v>
      </c>
      <c r="BD1175">
        <v>0</v>
      </c>
      <c r="BE1175">
        <v>0</v>
      </c>
      <c r="BF1175">
        <v>0</v>
      </c>
      <c r="BG1175" s="20">
        <v>3</v>
      </c>
      <c r="BH1175" s="20">
        <v>0</v>
      </c>
      <c r="BI1175" s="20">
        <v>56</v>
      </c>
      <c r="BJ1175" s="20">
        <v>2</v>
      </c>
      <c r="BK1175" s="20">
        <v>132</v>
      </c>
      <c r="BL1175" s="20">
        <v>415</v>
      </c>
      <c r="BM1175" s="20">
        <v>287</v>
      </c>
      <c r="BN1175" s="20">
        <v>73</v>
      </c>
      <c r="BO1175" s="20">
        <v>31</v>
      </c>
      <c r="BP1175" s="20"/>
      <c r="BQ1175" s="20"/>
      <c r="BR1175" s="20"/>
      <c r="BS1175" s="20"/>
      <c r="BT1175" s="20"/>
      <c r="BU1175" s="20"/>
      <c r="BV1175" s="20"/>
    </row>
    <row r="1176" spans="1:74" x14ac:dyDescent="0.25">
      <c r="A1176" s="20" t="s">
        <v>449</v>
      </c>
      <c r="B1176" s="20" t="s">
        <v>547</v>
      </c>
      <c r="C1176" s="20" t="s">
        <v>579</v>
      </c>
      <c r="D1176" s="1">
        <v>44535</v>
      </c>
      <c r="E1176">
        <v>66</v>
      </c>
      <c r="F1176">
        <v>2</v>
      </c>
      <c r="G1176">
        <v>0</v>
      </c>
      <c r="H1176">
        <v>0</v>
      </c>
      <c r="I1176">
        <v>0</v>
      </c>
      <c r="J1176">
        <v>32</v>
      </c>
      <c r="K1176">
        <v>9</v>
      </c>
      <c r="L1176">
        <v>1</v>
      </c>
      <c r="M1176">
        <v>0</v>
      </c>
      <c r="N1176">
        <v>2</v>
      </c>
      <c r="O1176">
        <v>0</v>
      </c>
      <c r="P1176">
        <v>0</v>
      </c>
      <c r="Q1176">
        <v>0</v>
      </c>
      <c r="R1176">
        <v>163</v>
      </c>
      <c r="S1176">
        <v>94</v>
      </c>
      <c r="T1176">
        <v>27</v>
      </c>
      <c r="U1176">
        <v>1</v>
      </c>
      <c r="V1176">
        <v>0</v>
      </c>
      <c r="W1176">
        <v>617</v>
      </c>
      <c r="X1176">
        <v>175</v>
      </c>
      <c r="Y1176">
        <v>137</v>
      </c>
      <c r="Z1176">
        <v>27</v>
      </c>
      <c r="AA1176">
        <v>3</v>
      </c>
      <c r="AB1176">
        <v>487</v>
      </c>
      <c r="AC1176">
        <v>84</v>
      </c>
      <c r="AD1176">
        <v>166</v>
      </c>
      <c r="AE1176">
        <v>20</v>
      </c>
      <c r="AF1176">
        <v>1</v>
      </c>
      <c r="AG1176">
        <v>101</v>
      </c>
      <c r="AH1176">
        <v>13</v>
      </c>
      <c r="AI1176">
        <v>9</v>
      </c>
      <c r="AJ1176">
        <v>17</v>
      </c>
      <c r="AK1176">
        <v>0</v>
      </c>
      <c r="AL1176">
        <v>37</v>
      </c>
      <c r="AM1176">
        <v>12</v>
      </c>
      <c r="AN1176">
        <v>6</v>
      </c>
      <c r="AO1176">
        <v>0</v>
      </c>
      <c r="AP1176">
        <v>0</v>
      </c>
      <c r="AQ1176">
        <v>0</v>
      </c>
      <c r="AR1176">
        <v>0</v>
      </c>
      <c r="AS1176">
        <v>0</v>
      </c>
      <c r="AT1176">
        <v>0</v>
      </c>
      <c r="AU1176">
        <v>0</v>
      </c>
      <c r="AV1176">
        <v>0</v>
      </c>
      <c r="AW1176">
        <v>0</v>
      </c>
      <c r="AX1176">
        <v>0</v>
      </c>
      <c r="AY1176">
        <v>0</v>
      </c>
      <c r="AZ1176">
        <v>0</v>
      </c>
      <c r="BA1176">
        <v>0</v>
      </c>
      <c r="BB1176">
        <v>0</v>
      </c>
      <c r="BC1176">
        <v>0</v>
      </c>
      <c r="BD1176">
        <v>0</v>
      </c>
      <c r="BE1176">
        <v>0</v>
      </c>
      <c r="BF1176">
        <v>0</v>
      </c>
      <c r="BG1176" s="20">
        <v>2</v>
      </c>
      <c r="BH1176" s="20">
        <v>0</v>
      </c>
      <c r="BI1176" s="20">
        <v>55</v>
      </c>
      <c r="BJ1176" s="20">
        <v>2</v>
      </c>
      <c r="BK1176" s="20">
        <v>133</v>
      </c>
      <c r="BL1176" s="20">
        <v>417</v>
      </c>
      <c r="BM1176" s="20">
        <v>286</v>
      </c>
      <c r="BN1176" s="20">
        <v>72</v>
      </c>
      <c r="BO1176" s="20">
        <v>31</v>
      </c>
      <c r="BP1176" s="20"/>
      <c r="BQ1176" s="20"/>
      <c r="BR1176" s="20"/>
      <c r="BS1176" s="20"/>
      <c r="BT1176" s="20"/>
      <c r="BU1176" s="20"/>
      <c r="BV1176" s="20"/>
    </row>
    <row r="1177" spans="1:74" x14ac:dyDescent="0.25">
      <c r="A1177" s="20" t="s">
        <v>449</v>
      </c>
      <c r="B1177" s="20" t="s">
        <v>547</v>
      </c>
      <c r="C1177" s="20" t="s">
        <v>579</v>
      </c>
      <c r="D1177" s="1">
        <v>44542</v>
      </c>
      <c r="E1177">
        <v>66</v>
      </c>
      <c r="F1177">
        <v>2</v>
      </c>
      <c r="G1177">
        <v>0</v>
      </c>
      <c r="H1177">
        <v>0</v>
      </c>
      <c r="I1177">
        <v>0</v>
      </c>
      <c r="J1177">
        <v>32</v>
      </c>
      <c r="K1177">
        <v>9</v>
      </c>
      <c r="L1177">
        <v>1</v>
      </c>
      <c r="M1177">
        <v>0</v>
      </c>
      <c r="N1177">
        <v>1</v>
      </c>
      <c r="O1177">
        <v>1</v>
      </c>
      <c r="P1177">
        <v>0</v>
      </c>
      <c r="Q1177">
        <v>0</v>
      </c>
      <c r="R1177">
        <v>165</v>
      </c>
      <c r="S1177">
        <v>99</v>
      </c>
      <c r="T1177">
        <v>27</v>
      </c>
      <c r="U1177">
        <v>1</v>
      </c>
      <c r="V1177">
        <v>0</v>
      </c>
      <c r="W1177">
        <v>615</v>
      </c>
      <c r="X1177">
        <v>193</v>
      </c>
      <c r="Y1177">
        <v>136</v>
      </c>
      <c r="Z1177">
        <v>26</v>
      </c>
      <c r="AA1177">
        <v>3</v>
      </c>
      <c r="AB1177">
        <v>486</v>
      </c>
      <c r="AC1177">
        <v>113</v>
      </c>
      <c r="AD1177">
        <v>164</v>
      </c>
      <c r="AE1177">
        <v>20</v>
      </c>
      <c r="AF1177">
        <v>2</v>
      </c>
      <c r="AG1177">
        <v>105</v>
      </c>
      <c r="AH1177">
        <v>18</v>
      </c>
      <c r="AI1177">
        <v>10</v>
      </c>
      <c r="AJ1177">
        <v>16</v>
      </c>
      <c r="AK1177">
        <v>0</v>
      </c>
      <c r="AL1177">
        <v>37</v>
      </c>
      <c r="AM1177">
        <v>19</v>
      </c>
      <c r="AN1177">
        <v>6</v>
      </c>
      <c r="AO1177">
        <v>0</v>
      </c>
      <c r="AP1177">
        <v>0</v>
      </c>
      <c r="AQ1177">
        <v>0</v>
      </c>
      <c r="AR1177">
        <v>0</v>
      </c>
      <c r="AS1177">
        <v>0</v>
      </c>
      <c r="AT1177">
        <v>0</v>
      </c>
      <c r="AU1177">
        <v>0</v>
      </c>
      <c r="AV1177">
        <v>0</v>
      </c>
      <c r="AW1177">
        <v>0</v>
      </c>
      <c r="AX1177">
        <v>0</v>
      </c>
      <c r="AY1177">
        <v>0</v>
      </c>
      <c r="AZ1177">
        <v>0</v>
      </c>
      <c r="BA1177">
        <v>0</v>
      </c>
      <c r="BB1177">
        <v>0</v>
      </c>
      <c r="BC1177">
        <v>0</v>
      </c>
      <c r="BD1177">
        <v>0</v>
      </c>
      <c r="BE1177">
        <v>0</v>
      </c>
      <c r="BF1177">
        <v>0</v>
      </c>
      <c r="BG1177" s="20">
        <v>2</v>
      </c>
      <c r="BH1177" s="20">
        <v>0</v>
      </c>
      <c r="BI1177" s="20">
        <v>55</v>
      </c>
      <c r="BJ1177" s="20">
        <v>1</v>
      </c>
      <c r="BK1177" s="20">
        <v>135</v>
      </c>
      <c r="BL1177" s="20">
        <v>418</v>
      </c>
      <c r="BM1177" s="20">
        <v>286</v>
      </c>
      <c r="BN1177" s="20">
        <v>76</v>
      </c>
      <c r="BO1177" s="20">
        <v>31</v>
      </c>
      <c r="BP1177" s="20"/>
      <c r="BQ1177" s="20"/>
      <c r="BR1177" s="20"/>
      <c r="BS1177" s="20"/>
      <c r="BT1177" s="20"/>
      <c r="BU1177" s="20"/>
      <c r="BV1177" s="20"/>
    </row>
    <row r="1178" spans="1:74" x14ac:dyDescent="0.25">
      <c r="A1178" s="20" t="s">
        <v>449</v>
      </c>
      <c r="B1178" s="20" t="s">
        <v>547</v>
      </c>
      <c r="C1178" s="20" t="s">
        <v>579</v>
      </c>
      <c r="D1178" s="1">
        <v>44549</v>
      </c>
      <c r="E1178">
        <v>66</v>
      </c>
      <c r="F1178">
        <v>2</v>
      </c>
      <c r="G1178">
        <v>0</v>
      </c>
      <c r="H1178">
        <v>0</v>
      </c>
      <c r="I1178">
        <v>0</v>
      </c>
      <c r="J1178">
        <v>34</v>
      </c>
      <c r="K1178">
        <v>9</v>
      </c>
      <c r="L1178">
        <v>1</v>
      </c>
      <c r="M1178">
        <v>0</v>
      </c>
      <c r="N1178">
        <v>1</v>
      </c>
      <c r="O1178">
        <v>1</v>
      </c>
      <c r="P1178">
        <v>0</v>
      </c>
      <c r="Q1178">
        <v>0</v>
      </c>
      <c r="R1178">
        <v>166</v>
      </c>
      <c r="S1178">
        <v>107</v>
      </c>
      <c r="T1178">
        <v>27</v>
      </c>
      <c r="U1178">
        <v>1</v>
      </c>
      <c r="V1178">
        <v>0</v>
      </c>
      <c r="W1178">
        <v>617</v>
      </c>
      <c r="X1178">
        <v>226</v>
      </c>
      <c r="Y1178">
        <v>136</v>
      </c>
      <c r="Z1178">
        <v>26</v>
      </c>
      <c r="AA1178">
        <v>3</v>
      </c>
      <c r="AB1178">
        <v>486</v>
      </c>
      <c r="AC1178">
        <v>146</v>
      </c>
      <c r="AD1178">
        <v>164</v>
      </c>
      <c r="AE1178">
        <v>20</v>
      </c>
      <c r="AF1178">
        <v>2</v>
      </c>
      <c r="AG1178">
        <v>106</v>
      </c>
      <c r="AH1178">
        <v>25</v>
      </c>
      <c r="AI1178">
        <v>10</v>
      </c>
      <c r="AJ1178">
        <v>16</v>
      </c>
      <c r="AK1178">
        <v>0</v>
      </c>
      <c r="AL1178">
        <v>37</v>
      </c>
      <c r="AM1178">
        <v>24</v>
      </c>
      <c r="AN1178">
        <v>6</v>
      </c>
      <c r="AO1178">
        <v>0</v>
      </c>
      <c r="AP1178">
        <v>0</v>
      </c>
      <c r="AQ1178">
        <v>0</v>
      </c>
      <c r="AR1178">
        <v>0</v>
      </c>
      <c r="AS1178">
        <v>0</v>
      </c>
      <c r="AT1178">
        <v>0</v>
      </c>
      <c r="AU1178">
        <v>0</v>
      </c>
      <c r="AV1178">
        <v>0</v>
      </c>
      <c r="AW1178">
        <v>0</v>
      </c>
      <c r="AX1178">
        <v>0</v>
      </c>
      <c r="AY1178">
        <v>0</v>
      </c>
      <c r="AZ1178">
        <v>0</v>
      </c>
      <c r="BA1178">
        <v>0</v>
      </c>
      <c r="BB1178">
        <v>0</v>
      </c>
      <c r="BC1178">
        <v>0</v>
      </c>
      <c r="BD1178">
        <v>0</v>
      </c>
      <c r="BE1178">
        <v>0</v>
      </c>
      <c r="BF1178">
        <v>0</v>
      </c>
      <c r="BG1178" s="20">
        <v>2</v>
      </c>
      <c r="BH1178" s="20">
        <v>0</v>
      </c>
      <c r="BI1178" s="20">
        <v>55</v>
      </c>
      <c r="BJ1178" s="20">
        <v>1</v>
      </c>
      <c r="BK1178" s="20">
        <v>136</v>
      </c>
      <c r="BL1178" s="20">
        <v>420</v>
      </c>
      <c r="BM1178" s="20">
        <v>287</v>
      </c>
      <c r="BN1178" s="20">
        <v>77</v>
      </c>
      <c r="BO1178" s="20">
        <v>31</v>
      </c>
      <c r="BP1178" s="20">
        <v>3008</v>
      </c>
      <c r="BQ1178" s="20">
        <v>510</v>
      </c>
      <c r="BR1178" s="20">
        <v>0</v>
      </c>
      <c r="BS1178" s="20">
        <v>212</v>
      </c>
      <c r="BT1178" s="20">
        <v>916</v>
      </c>
      <c r="BU1178" s="20">
        <v>34</v>
      </c>
      <c r="BV1178" s="20">
        <v>1687</v>
      </c>
    </row>
    <row r="1179" spans="1:74" x14ac:dyDescent="0.25">
      <c r="A1179" s="20" t="s">
        <v>449</v>
      </c>
      <c r="B1179" s="20" t="s">
        <v>547</v>
      </c>
      <c r="C1179" s="20" t="s">
        <v>579</v>
      </c>
      <c r="D1179" s="1">
        <v>44558</v>
      </c>
      <c r="E1179">
        <v>65</v>
      </c>
      <c r="F1179">
        <v>2</v>
      </c>
      <c r="G1179">
        <v>0</v>
      </c>
      <c r="H1179">
        <v>0</v>
      </c>
      <c r="I1179">
        <v>0</v>
      </c>
      <c r="J1179">
        <v>35</v>
      </c>
      <c r="K1179">
        <v>8</v>
      </c>
      <c r="L1179">
        <v>1</v>
      </c>
      <c r="M1179">
        <v>0</v>
      </c>
      <c r="N1179">
        <v>1</v>
      </c>
      <c r="O1179">
        <v>1</v>
      </c>
      <c r="P1179">
        <v>0</v>
      </c>
      <c r="Q1179">
        <v>0</v>
      </c>
      <c r="R1179">
        <v>166</v>
      </c>
      <c r="S1179">
        <v>112</v>
      </c>
      <c r="T1179">
        <v>27</v>
      </c>
      <c r="U1179">
        <v>1</v>
      </c>
      <c r="V1179">
        <v>0</v>
      </c>
      <c r="W1179">
        <v>619</v>
      </c>
      <c r="X1179">
        <v>250</v>
      </c>
      <c r="Y1179">
        <v>135</v>
      </c>
      <c r="Z1179">
        <v>26</v>
      </c>
      <c r="AA1179">
        <v>3</v>
      </c>
      <c r="AB1179">
        <v>482</v>
      </c>
      <c r="AC1179">
        <v>169</v>
      </c>
      <c r="AD1179">
        <v>160</v>
      </c>
      <c r="AE1179">
        <v>20</v>
      </c>
      <c r="AF1179">
        <v>2</v>
      </c>
      <c r="AG1179">
        <v>107</v>
      </c>
      <c r="AH1179">
        <v>37</v>
      </c>
      <c r="AI1179">
        <v>10</v>
      </c>
      <c r="AJ1179">
        <v>16</v>
      </c>
      <c r="AK1179">
        <v>0</v>
      </c>
      <c r="AL1179">
        <v>36</v>
      </c>
      <c r="AM1179">
        <v>25</v>
      </c>
      <c r="AN1179">
        <v>6</v>
      </c>
      <c r="AO1179">
        <v>0</v>
      </c>
      <c r="AP1179">
        <v>0</v>
      </c>
      <c r="AQ1179">
        <v>0</v>
      </c>
      <c r="AR1179">
        <v>0</v>
      </c>
      <c r="AS1179">
        <v>0</v>
      </c>
      <c r="AT1179">
        <v>0</v>
      </c>
      <c r="AU1179">
        <v>0</v>
      </c>
      <c r="AV1179">
        <v>0</v>
      </c>
      <c r="AW1179">
        <v>0</v>
      </c>
      <c r="AX1179">
        <v>0</v>
      </c>
      <c r="AY1179">
        <v>0</v>
      </c>
      <c r="AZ1179">
        <v>0</v>
      </c>
      <c r="BA1179">
        <v>0</v>
      </c>
      <c r="BB1179">
        <v>0</v>
      </c>
      <c r="BC1179">
        <v>0</v>
      </c>
      <c r="BD1179">
        <v>0</v>
      </c>
      <c r="BE1179">
        <v>0</v>
      </c>
      <c r="BF1179">
        <v>0</v>
      </c>
      <c r="BG1179" s="20">
        <v>2</v>
      </c>
      <c r="BH1179" s="20">
        <v>0</v>
      </c>
      <c r="BI1179" s="20">
        <v>54</v>
      </c>
      <c r="BJ1179" s="20">
        <v>1</v>
      </c>
      <c r="BK1179" s="20">
        <v>136</v>
      </c>
      <c r="BL1179" s="20">
        <v>423</v>
      </c>
      <c r="BM1179" s="20">
        <v>287</v>
      </c>
      <c r="BN1179" s="20">
        <v>78</v>
      </c>
      <c r="BO1179" s="20">
        <v>30</v>
      </c>
      <c r="BP1179" s="20">
        <v>3009</v>
      </c>
      <c r="BQ1179" s="20">
        <v>735</v>
      </c>
      <c r="BR1179" s="20">
        <v>0</v>
      </c>
      <c r="BS1179" s="20">
        <v>209</v>
      </c>
      <c r="BT1179" s="20">
        <v>906</v>
      </c>
      <c r="BU1179" s="20">
        <v>37</v>
      </c>
      <c r="BV1179" s="20">
        <v>1705</v>
      </c>
    </row>
    <row r="1180" spans="1:74" x14ac:dyDescent="0.25">
      <c r="A1180" s="20" t="s">
        <v>449</v>
      </c>
      <c r="B1180" s="20" t="s">
        <v>547</v>
      </c>
      <c r="C1180" s="20" t="s">
        <v>579</v>
      </c>
      <c r="D1180" s="1">
        <v>44564</v>
      </c>
      <c r="E1180">
        <v>65</v>
      </c>
      <c r="F1180">
        <v>2</v>
      </c>
      <c r="G1180">
        <v>0</v>
      </c>
      <c r="H1180">
        <v>0</v>
      </c>
      <c r="I1180">
        <v>0</v>
      </c>
      <c r="J1180">
        <v>35</v>
      </c>
      <c r="K1180">
        <v>8</v>
      </c>
      <c r="L1180">
        <v>1</v>
      </c>
      <c r="M1180">
        <v>0</v>
      </c>
      <c r="N1180">
        <v>1</v>
      </c>
      <c r="O1180">
        <v>1</v>
      </c>
      <c r="P1180">
        <v>0</v>
      </c>
      <c r="Q1180">
        <v>0</v>
      </c>
      <c r="R1180">
        <v>166</v>
      </c>
      <c r="S1180">
        <v>113</v>
      </c>
      <c r="T1180">
        <v>27</v>
      </c>
      <c r="U1180">
        <v>1</v>
      </c>
      <c r="V1180">
        <v>0</v>
      </c>
      <c r="W1180">
        <v>616</v>
      </c>
      <c r="X1180">
        <v>255</v>
      </c>
      <c r="Y1180">
        <v>135</v>
      </c>
      <c r="Z1180">
        <v>26</v>
      </c>
      <c r="AA1180">
        <v>3</v>
      </c>
      <c r="AB1180">
        <v>483</v>
      </c>
      <c r="AC1180">
        <v>181</v>
      </c>
      <c r="AD1180">
        <v>160</v>
      </c>
      <c r="AE1180">
        <v>20</v>
      </c>
      <c r="AF1180">
        <v>2</v>
      </c>
      <c r="AG1180">
        <v>107</v>
      </c>
      <c r="AH1180">
        <v>42</v>
      </c>
      <c r="AI1180">
        <v>10</v>
      </c>
      <c r="AJ1180">
        <v>16</v>
      </c>
      <c r="AK1180">
        <v>0</v>
      </c>
      <c r="AL1180">
        <v>36</v>
      </c>
      <c r="AM1180">
        <v>26</v>
      </c>
      <c r="AN1180">
        <v>6</v>
      </c>
      <c r="AO1180">
        <v>0</v>
      </c>
      <c r="AP1180">
        <v>0</v>
      </c>
      <c r="AQ1180">
        <v>0</v>
      </c>
      <c r="AR1180">
        <v>0</v>
      </c>
      <c r="AS1180">
        <v>0</v>
      </c>
      <c r="AT1180">
        <v>0</v>
      </c>
      <c r="AU1180">
        <v>0</v>
      </c>
      <c r="AV1180">
        <v>0</v>
      </c>
      <c r="AW1180">
        <v>0</v>
      </c>
      <c r="AX1180">
        <v>0</v>
      </c>
      <c r="AY1180">
        <v>0</v>
      </c>
      <c r="AZ1180">
        <v>0</v>
      </c>
      <c r="BA1180">
        <v>0</v>
      </c>
      <c r="BB1180">
        <v>0</v>
      </c>
      <c r="BC1180">
        <v>0</v>
      </c>
      <c r="BD1180">
        <v>0</v>
      </c>
      <c r="BE1180">
        <v>0</v>
      </c>
      <c r="BF1180">
        <v>0</v>
      </c>
      <c r="BG1180" s="20">
        <v>2</v>
      </c>
      <c r="BH1180" s="20">
        <v>0</v>
      </c>
      <c r="BI1180" s="20">
        <v>54</v>
      </c>
      <c r="BJ1180" s="20">
        <v>1</v>
      </c>
      <c r="BK1180" s="20">
        <v>136</v>
      </c>
      <c r="BL1180" s="20">
        <v>421</v>
      </c>
      <c r="BM1180" s="20">
        <v>288</v>
      </c>
      <c r="BN1180" s="20">
        <v>78</v>
      </c>
      <c r="BO1180" s="20">
        <v>30</v>
      </c>
      <c r="BP1180" s="20">
        <v>3009</v>
      </c>
      <c r="BQ1180" s="20">
        <v>794</v>
      </c>
      <c r="BR1180" s="20">
        <v>0</v>
      </c>
      <c r="BS1180" s="20">
        <v>208</v>
      </c>
      <c r="BT1180" s="20">
        <v>905</v>
      </c>
      <c r="BU1180" s="20">
        <v>38</v>
      </c>
      <c r="BV1180" s="20">
        <v>1707</v>
      </c>
    </row>
    <row r="1181" spans="1:74" x14ac:dyDescent="0.25">
      <c r="A1181" s="20" t="s">
        <v>449</v>
      </c>
      <c r="B1181" s="20" t="s">
        <v>547</v>
      </c>
      <c r="C1181" s="20" t="s">
        <v>579</v>
      </c>
      <c r="D1181" s="1">
        <v>44570</v>
      </c>
      <c r="E1181">
        <v>64</v>
      </c>
      <c r="F1181">
        <v>2</v>
      </c>
      <c r="G1181">
        <v>1</v>
      </c>
      <c r="H1181">
        <v>0</v>
      </c>
      <c r="I1181">
        <v>0</v>
      </c>
      <c r="J1181">
        <v>37</v>
      </c>
      <c r="K1181">
        <v>7</v>
      </c>
      <c r="L1181">
        <v>1</v>
      </c>
      <c r="M1181">
        <v>0</v>
      </c>
      <c r="N1181">
        <v>1</v>
      </c>
      <c r="O1181">
        <v>1</v>
      </c>
      <c r="P1181">
        <v>0</v>
      </c>
      <c r="Q1181">
        <v>0</v>
      </c>
      <c r="R1181">
        <v>165</v>
      </c>
      <c r="S1181">
        <v>113</v>
      </c>
      <c r="T1181">
        <v>27</v>
      </c>
      <c r="U1181">
        <v>1</v>
      </c>
      <c r="V1181">
        <v>0</v>
      </c>
      <c r="W1181">
        <v>616</v>
      </c>
      <c r="X1181">
        <v>266</v>
      </c>
      <c r="Y1181">
        <v>131</v>
      </c>
      <c r="Z1181">
        <v>26</v>
      </c>
      <c r="AA1181">
        <v>3</v>
      </c>
      <c r="AB1181">
        <v>483</v>
      </c>
      <c r="AC1181">
        <v>188</v>
      </c>
      <c r="AD1181">
        <v>160</v>
      </c>
      <c r="AE1181">
        <v>19</v>
      </c>
      <c r="AF1181">
        <v>2</v>
      </c>
      <c r="AG1181">
        <v>107</v>
      </c>
      <c r="AH1181">
        <v>46</v>
      </c>
      <c r="AI1181">
        <v>10</v>
      </c>
      <c r="AJ1181">
        <v>15</v>
      </c>
      <c r="AK1181">
        <v>0</v>
      </c>
      <c r="AL1181">
        <v>36</v>
      </c>
      <c r="AM1181">
        <v>26</v>
      </c>
      <c r="AN1181">
        <v>6</v>
      </c>
      <c r="AO1181">
        <v>0</v>
      </c>
      <c r="AP1181">
        <v>0</v>
      </c>
      <c r="AQ1181">
        <v>0</v>
      </c>
      <c r="AR1181">
        <v>0</v>
      </c>
      <c r="AS1181">
        <v>0</v>
      </c>
      <c r="AT1181">
        <v>0</v>
      </c>
      <c r="AU1181">
        <v>0</v>
      </c>
      <c r="AV1181">
        <v>0</v>
      </c>
      <c r="AW1181">
        <v>0</v>
      </c>
      <c r="AX1181">
        <v>0</v>
      </c>
      <c r="AY1181">
        <v>0</v>
      </c>
      <c r="AZ1181">
        <v>0</v>
      </c>
      <c r="BA1181">
        <v>0</v>
      </c>
      <c r="BB1181">
        <v>0</v>
      </c>
      <c r="BC1181">
        <v>0</v>
      </c>
      <c r="BD1181">
        <v>0</v>
      </c>
      <c r="BE1181">
        <v>0</v>
      </c>
      <c r="BF1181">
        <v>0</v>
      </c>
      <c r="BG1181" s="20">
        <v>2</v>
      </c>
      <c r="BH1181" s="20">
        <v>0</v>
      </c>
      <c r="BI1181" s="20">
        <v>54</v>
      </c>
      <c r="BJ1181" s="20">
        <v>1</v>
      </c>
      <c r="BK1181" s="20">
        <v>135</v>
      </c>
      <c r="BL1181" s="20">
        <v>421</v>
      </c>
      <c r="BM1181" s="20">
        <v>289</v>
      </c>
      <c r="BN1181" s="20">
        <v>79</v>
      </c>
      <c r="BO1181" s="20">
        <v>30</v>
      </c>
      <c r="BP1181" s="20">
        <v>3018</v>
      </c>
      <c r="BQ1181" s="20">
        <v>871</v>
      </c>
      <c r="BR1181" s="20">
        <v>0</v>
      </c>
      <c r="BS1181" s="20">
        <v>209</v>
      </c>
      <c r="BT1181" s="20">
        <v>900</v>
      </c>
      <c r="BU1181" s="20">
        <v>38</v>
      </c>
      <c r="BV1181" s="20">
        <v>1722</v>
      </c>
    </row>
    <row r="1182" spans="1:74" x14ac:dyDescent="0.25">
      <c r="A1182" s="20" t="s">
        <v>449</v>
      </c>
      <c r="B1182" s="20" t="s">
        <v>547</v>
      </c>
      <c r="C1182" s="20" t="s">
        <v>579</v>
      </c>
      <c r="D1182" s="1">
        <v>44577</v>
      </c>
      <c r="E1182">
        <v>64</v>
      </c>
      <c r="F1182">
        <v>2</v>
      </c>
      <c r="G1182">
        <v>1</v>
      </c>
      <c r="H1182">
        <v>0</v>
      </c>
      <c r="I1182">
        <v>0</v>
      </c>
      <c r="J1182">
        <v>39</v>
      </c>
      <c r="K1182">
        <v>7</v>
      </c>
      <c r="L1182">
        <v>1</v>
      </c>
      <c r="M1182">
        <v>0</v>
      </c>
      <c r="N1182">
        <v>1</v>
      </c>
      <c r="O1182">
        <v>1</v>
      </c>
      <c r="P1182">
        <v>0</v>
      </c>
      <c r="Q1182">
        <v>0</v>
      </c>
      <c r="R1182">
        <v>168</v>
      </c>
      <c r="S1182">
        <v>117</v>
      </c>
      <c r="T1182">
        <v>27</v>
      </c>
      <c r="U1182">
        <v>1</v>
      </c>
      <c r="V1182">
        <v>0</v>
      </c>
      <c r="W1182">
        <v>614</v>
      </c>
      <c r="X1182">
        <v>277</v>
      </c>
      <c r="Y1182">
        <v>131</v>
      </c>
      <c r="Z1182">
        <v>27</v>
      </c>
      <c r="AA1182">
        <v>3</v>
      </c>
      <c r="AB1182">
        <v>475</v>
      </c>
      <c r="AC1182">
        <v>195</v>
      </c>
      <c r="AD1182">
        <v>153</v>
      </c>
      <c r="AE1182">
        <v>19</v>
      </c>
      <c r="AF1182">
        <v>3</v>
      </c>
      <c r="AG1182">
        <v>106</v>
      </c>
      <c r="AH1182">
        <v>49</v>
      </c>
      <c r="AI1182">
        <v>10</v>
      </c>
      <c r="AJ1182">
        <v>15</v>
      </c>
      <c r="AK1182">
        <v>0</v>
      </c>
      <c r="AL1182">
        <v>35</v>
      </c>
      <c r="AM1182">
        <v>26</v>
      </c>
      <c r="AN1182">
        <v>5</v>
      </c>
      <c r="AO1182">
        <v>0</v>
      </c>
      <c r="AP1182">
        <v>0</v>
      </c>
      <c r="AQ1182">
        <v>0</v>
      </c>
      <c r="AR1182">
        <v>0</v>
      </c>
      <c r="AS1182">
        <v>0</v>
      </c>
      <c r="AT1182">
        <v>0</v>
      </c>
      <c r="AU1182">
        <v>0</v>
      </c>
      <c r="AV1182">
        <v>0</v>
      </c>
      <c r="AW1182">
        <v>0</v>
      </c>
      <c r="AX1182">
        <v>0</v>
      </c>
      <c r="AY1182">
        <v>0</v>
      </c>
      <c r="AZ1182">
        <v>0</v>
      </c>
      <c r="BA1182">
        <v>0</v>
      </c>
      <c r="BB1182">
        <v>0</v>
      </c>
      <c r="BC1182">
        <v>0</v>
      </c>
      <c r="BD1182">
        <v>0</v>
      </c>
      <c r="BE1182">
        <v>0</v>
      </c>
      <c r="BF1182">
        <v>0</v>
      </c>
      <c r="BG1182" s="20">
        <v>2</v>
      </c>
      <c r="BH1182" s="20">
        <v>0</v>
      </c>
      <c r="BI1182" s="20">
        <v>54</v>
      </c>
      <c r="BJ1182" s="20">
        <v>1</v>
      </c>
      <c r="BK1182" s="20">
        <v>138</v>
      </c>
      <c r="BL1182" s="20">
        <v>421</v>
      </c>
      <c r="BM1182" s="20">
        <v>288</v>
      </c>
      <c r="BN1182" s="20">
        <v>78</v>
      </c>
      <c r="BO1182" s="20">
        <v>30</v>
      </c>
      <c r="BP1182" s="20">
        <v>3011</v>
      </c>
      <c r="BQ1182" s="20">
        <v>919</v>
      </c>
      <c r="BR1182" s="20">
        <v>0</v>
      </c>
      <c r="BS1182" s="20">
        <v>202</v>
      </c>
      <c r="BT1182" s="20">
        <v>892</v>
      </c>
      <c r="BU1182" s="20">
        <v>42</v>
      </c>
      <c r="BV1182" s="20">
        <v>1733</v>
      </c>
    </row>
    <row r="1183" spans="1:74" x14ac:dyDescent="0.25">
      <c r="A1183" s="20" t="s">
        <v>449</v>
      </c>
      <c r="B1183" s="20" t="s">
        <v>547</v>
      </c>
      <c r="C1183" s="20" t="s">
        <v>579</v>
      </c>
      <c r="D1183" s="1">
        <v>44584</v>
      </c>
      <c r="E1183">
        <v>64</v>
      </c>
      <c r="F1183">
        <v>2</v>
      </c>
      <c r="G1183">
        <v>1</v>
      </c>
      <c r="H1183">
        <v>0</v>
      </c>
      <c r="I1183">
        <v>0</v>
      </c>
      <c r="J1183">
        <v>39</v>
      </c>
      <c r="K1183">
        <v>7</v>
      </c>
      <c r="L1183">
        <v>1</v>
      </c>
      <c r="M1183">
        <v>0</v>
      </c>
      <c r="N1183">
        <v>1</v>
      </c>
      <c r="O1183">
        <v>1</v>
      </c>
      <c r="P1183">
        <v>0</v>
      </c>
      <c r="Q1183">
        <v>0</v>
      </c>
      <c r="R1183">
        <v>168</v>
      </c>
      <c r="S1183">
        <v>118</v>
      </c>
      <c r="T1183">
        <v>27</v>
      </c>
      <c r="U1183">
        <v>1</v>
      </c>
      <c r="V1183">
        <v>0</v>
      </c>
      <c r="W1183">
        <v>617</v>
      </c>
      <c r="X1183">
        <v>280</v>
      </c>
      <c r="Y1183">
        <v>128</v>
      </c>
      <c r="Z1183">
        <v>28</v>
      </c>
      <c r="AA1183">
        <v>3</v>
      </c>
      <c r="AB1183">
        <v>474</v>
      </c>
      <c r="AC1183">
        <v>194</v>
      </c>
      <c r="AD1183">
        <v>153</v>
      </c>
      <c r="AE1183">
        <v>19</v>
      </c>
      <c r="AF1183">
        <v>3</v>
      </c>
      <c r="AG1183">
        <v>107</v>
      </c>
      <c r="AH1183">
        <v>51</v>
      </c>
      <c r="AI1183">
        <v>10</v>
      </c>
      <c r="AJ1183">
        <v>15</v>
      </c>
      <c r="AK1183">
        <v>0</v>
      </c>
      <c r="AL1183">
        <v>35</v>
      </c>
      <c r="AM1183">
        <v>26</v>
      </c>
      <c r="AN1183">
        <v>5</v>
      </c>
      <c r="AO1183">
        <v>0</v>
      </c>
      <c r="AP1183">
        <v>0</v>
      </c>
      <c r="AQ1183">
        <v>0</v>
      </c>
      <c r="AR1183">
        <v>0</v>
      </c>
      <c r="AS1183">
        <v>0</v>
      </c>
      <c r="AT1183">
        <v>0</v>
      </c>
      <c r="AU1183">
        <v>0</v>
      </c>
      <c r="AV1183">
        <v>0</v>
      </c>
      <c r="AW1183">
        <v>0</v>
      </c>
      <c r="AX1183">
        <v>0</v>
      </c>
      <c r="AY1183">
        <v>0</v>
      </c>
      <c r="AZ1183">
        <v>0</v>
      </c>
      <c r="BA1183">
        <v>0</v>
      </c>
      <c r="BB1183">
        <v>0</v>
      </c>
      <c r="BC1183">
        <v>0</v>
      </c>
      <c r="BD1183">
        <v>0</v>
      </c>
      <c r="BE1183">
        <v>0</v>
      </c>
      <c r="BF1183">
        <v>0</v>
      </c>
      <c r="BG1183" s="20">
        <v>2</v>
      </c>
      <c r="BH1183" s="20">
        <v>0</v>
      </c>
      <c r="BI1183" s="20">
        <v>54</v>
      </c>
      <c r="BJ1183" s="20">
        <v>1</v>
      </c>
      <c r="BK1183" s="20">
        <v>138</v>
      </c>
      <c r="BL1183" s="20">
        <v>425</v>
      </c>
      <c r="BM1183" s="20">
        <v>288</v>
      </c>
      <c r="BN1183" s="20">
        <v>79</v>
      </c>
      <c r="BO1183" s="20">
        <v>30</v>
      </c>
      <c r="BP1183" s="20">
        <v>3016</v>
      </c>
      <c r="BQ1183" s="20">
        <v>936</v>
      </c>
      <c r="BR1183" s="20">
        <v>0</v>
      </c>
      <c r="BS1183" s="20">
        <v>202</v>
      </c>
      <c r="BT1183" s="20">
        <v>888</v>
      </c>
      <c r="BU1183" s="20">
        <v>43</v>
      </c>
      <c r="BV1183" s="20">
        <v>1740</v>
      </c>
    </row>
    <row r="1184" spans="1:74" x14ac:dyDescent="0.25">
      <c r="A1184" s="20" t="s">
        <v>449</v>
      </c>
      <c r="B1184" s="20" t="s">
        <v>547</v>
      </c>
      <c r="C1184" s="20" t="s">
        <v>579</v>
      </c>
      <c r="D1184" s="1">
        <v>44591</v>
      </c>
      <c r="E1184">
        <v>64</v>
      </c>
      <c r="F1184">
        <v>2</v>
      </c>
      <c r="G1184">
        <v>1</v>
      </c>
      <c r="H1184">
        <v>0</v>
      </c>
      <c r="I1184">
        <v>0</v>
      </c>
      <c r="J1184">
        <v>40</v>
      </c>
      <c r="K1184">
        <v>7</v>
      </c>
      <c r="L1184">
        <v>1</v>
      </c>
      <c r="M1184">
        <v>0</v>
      </c>
      <c r="N1184">
        <v>1</v>
      </c>
      <c r="O1184">
        <v>1</v>
      </c>
      <c r="P1184">
        <v>0</v>
      </c>
      <c r="Q1184">
        <v>0</v>
      </c>
      <c r="R1184">
        <v>168</v>
      </c>
      <c r="S1184">
        <v>118</v>
      </c>
      <c r="T1184">
        <v>27</v>
      </c>
      <c r="U1184">
        <v>1</v>
      </c>
      <c r="V1184">
        <v>0</v>
      </c>
      <c r="W1184">
        <v>621</v>
      </c>
      <c r="X1184">
        <v>286</v>
      </c>
      <c r="Y1184">
        <v>128</v>
      </c>
      <c r="Z1184">
        <v>29</v>
      </c>
      <c r="AA1184">
        <v>5</v>
      </c>
      <c r="AB1184">
        <v>474</v>
      </c>
      <c r="AC1184">
        <v>198</v>
      </c>
      <c r="AD1184">
        <v>153</v>
      </c>
      <c r="AE1184">
        <v>18</v>
      </c>
      <c r="AF1184">
        <v>3</v>
      </c>
      <c r="AG1184">
        <v>107</v>
      </c>
      <c r="AH1184">
        <v>50</v>
      </c>
      <c r="AI1184">
        <v>11</v>
      </c>
      <c r="AJ1184">
        <v>15</v>
      </c>
      <c r="AK1184">
        <v>1</v>
      </c>
      <c r="AL1184">
        <v>35</v>
      </c>
      <c r="AM1184">
        <v>26</v>
      </c>
      <c r="AN1184">
        <v>5</v>
      </c>
      <c r="AO1184">
        <v>0</v>
      </c>
      <c r="AP1184">
        <v>0</v>
      </c>
      <c r="AQ1184">
        <v>0</v>
      </c>
      <c r="AR1184">
        <v>0</v>
      </c>
      <c r="AS1184">
        <v>0</v>
      </c>
      <c r="AT1184">
        <v>0</v>
      </c>
      <c r="AU1184">
        <v>0</v>
      </c>
      <c r="AV1184">
        <v>0</v>
      </c>
      <c r="AW1184">
        <v>0</v>
      </c>
      <c r="AX1184">
        <v>0</v>
      </c>
      <c r="AY1184">
        <v>0</v>
      </c>
      <c r="AZ1184">
        <v>0</v>
      </c>
      <c r="BA1184">
        <v>0</v>
      </c>
      <c r="BB1184">
        <v>0</v>
      </c>
      <c r="BC1184">
        <v>0</v>
      </c>
      <c r="BD1184">
        <v>0</v>
      </c>
      <c r="BE1184">
        <v>0</v>
      </c>
      <c r="BF1184">
        <v>0</v>
      </c>
      <c r="BG1184" s="20">
        <v>2</v>
      </c>
      <c r="BH1184" s="20">
        <v>0</v>
      </c>
      <c r="BI1184" s="20">
        <v>54</v>
      </c>
      <c r="BJ1184" s="20">
        <v>1</v>
      </c>
      <c r="BK1184" s="20">
        <v>138</v>
      </c>
      <c r="BL1184" s="20">
        <v>426</v>
      </c>
      <c r="BM1184" s="20">
        <v>288</v>
      </c>
      <c r="BN1184" s="20">
        <v>78</v>
      </c>
      <c r="BO1184" s="20">
        <v>30</v>
      </c>
      <c r="BP1184" s="20">
        <v>3000</v>
      </c>
      <c r="BQ1184" s="20">
        <v>963</v>
      </c>
      <c r="BR1184" s="20">
        <v>0</v>
      </c>
      <c r="BS1184" s="20">
        <v>202</v>
      </c>
      <c r="BT1184" s="20">
        <v>875</v>
      </c>
      <c r="BU1184" s="20">
        <v>40</v>
      </c>
      <c r="BV1184" s="20">
        <v>1739</v>
      </c>
    </row>
    <row r="1185" spans="1:74" x14ac:dyDescent="0.25">
      <c r="A1185" s="20" t="s">
        <v>449</v>
      </c>
      <c r="B1185" s="20" t="s">
        <v>547</v>
      </c>
      <c r="C1185" s="20" t="s">
        <v>579</v>
      </c>
      <c r="D1185" s="1">
        <v>44599</v>
      </c>
      <c r="E1185">
        <v>64</v>
      </c>
      <c r="F1185">
        <v>2</v>
      </c>
      <c r="G1185">
        <v>1</v>
      </c>
      <c r="H1185">
        <v>0</v>
      </c>
      <c r="I1185">
        <v>0</v>
      </c>
      <c r="J1185">
        <v>40</v>
      </c>
      <c r="K1185">
        <v>7</v>
      </c>
      <c r="L1185">
        <v>1</v>
      </c>
      <c r="M1185">
        <v>0</v>
      </c>
      <c r="N1185">
        <v>1</v>
      </c>
      <c r="O1185">
        <v>1</v>
      </c>
      <c r="P1185">
        <v>0</v>
      </c>
      <c r="Q1185">
        <v>0</v>
      </c>
      <c r="R1185">
        <v>168</v>
      </c>
      <c r="S1185">
        <v>118</v>
      </c>
      <c r="T1185">
        <v>27</v>
      </c>
      <c r="U1185">
        <v>1</v>
      </c>
      <c r="V1185">
        <v>0</v>
      </c>
      <c r="W1185">
        <v>619</v>
      </c>
      <c r="X1185">
        <v>289</v>
      </c>
      <c r="Y1185">
        <v>127</v>
      </c>
      <c r="Z1185">
        <v>27</v>
      </c>
      <c r="AA1185">
        <v>5</v>
      </c>
      <c r="AB1185">
        <v>475</v>
      </c>
      <c r="AC1185">
        <v>200</v>
      </c>
      <c r="AD1185">
        <v>153</v>
      </c>
      <c r="AE1185">
        <v>18</v>
      </c>
      <c r="AF1185">
        <v>3</v>
      </c>
      <c r="AG1185">
        <v>108</v>
      </c>
      <c r="AH1185">
        <v>50</v>
      </c>
      <c r="AI1185">
        <v>11</v>
      </c>
      <c r="AJ1185">
        <v>15</v>
      </c>
      <c r="AK1185">
        <v>2</v>
      </c>
      <c r="AL1185">
        <v>35</v>
      </c>
      <c r="AM1185">
        <v>26</v>
      </c>
      <c r="AN1185">
        <v>5</v>
      </c>
      <c r="AO1185">
        <v>0</v>
      </c>
      <c r="AP1185">
        <v>0</v>
      </c>
      <c r="AQ1185">
        <v>0</v>
      </c>
      <c r="AR1185">
        <v>0</v>
      </c>
      <c r="AS1185">
        <v>0</v>
      </c>
      <c r="AT1185">
        <v>0</v>
      </c>
      <c r="AU1185">
        <v>0</v>
      </c>
      <c r="AV1185">
        <v>0</v>
      </c>
      <c r="AW1185">
        <v>0</v>
      </c>
      <c r="AX1185">
        <v>0</v>
      </c>
      <c r="AY1185">
        <v>0</v>
      </c>
      <c r="AZ1185">
        <v>0</v>
      </c>
      <c r="BA1185">
        <v>0</v>
      </c>
      <c r="BB1185">
        <v>0</v>
      </c>
      <c r="BC1185">
        <v>0</v>
      </c>
      <c r="BD1185">
        <v>0</v>
      </c>
      <c r="BE1185">
        <v>0</v>
      </c>
      <c r="BF1185">
        <v>0</v>
      </c>
      <c r="BG1185" s="20">
        <v>2</v>
      </c>
      <c r="BH1185" s="20">
        <v>0</v>
      </c>
      <c r="BI1185" s="20">
        <v>54</v>
      </c>
      <c r="BJ1185" s="20">
        <v>1</v>
      </c>
      <c r="BK1185" s="20">
        <v>138</v>
      </c>
      <c r="BL1185" s="20">
        <v>427</v>
      </c>
      <c r="BM1185" s="20">
        <v>289</v>
      </c>
      <c r="BN1185" s="20">
        <v>78</v>
      </c>
      <c r="BO1185" s="20">
        <v>30</v>
      </c>
      <c r="BP1185" s="20">
        <v>3003</v>
      </c>
      <c r="BQ1185" s="20">
        <v>976</v>
      </c>
      <c r="BR1185" s="20">
        <v>0</v>
      </c>
      <c r="BS1185" s="20">
        <v>202</v>
      </c>
      <c r="BT1185" s="20">
        <v>875</v>
      </c>
      <c r="BU1185" s="20">
        <v>41</v>
      </c>
      <c r="BV1185" s="20">
        <v>1742</v>
      </c>
    </row>
    <row r="1186" spans="1:74" x14ac:dyDescent="0.25">
      <c r="A1186" s="20" t="s">
        <v>449</v>
      </c>
      <c r="B1186" s="20" t="s">
        <v>547</v>
      </c>
      <c r="C1186" s="20" t="s">
        <v>579</v>
      </c>
      <c r="D1186" s="1">
        <v>44606</v>
      </c>
      <c r="E1186">
        <v>63</v>
      </c>
      <c r="F1186">
        <v>2</v>
      </c>
      <c r="G1186">
        <v>1</v>
      </c>
      <c r="H1186">
        <v>0</v>
      </c>
      <c r="I1186">
        <v>0</v>
      </c>
      <c r="J1186">
        <v>41</v>
      </c>
      <c r="K1186">
        <v>7</v>
      </c>
      <c r="L1186">
        <v>1</v>
      </c>
      <c r="M1186">
        <v>0</v>
      </c>
      <c r="N1186">
        <v>1</v>
      </c>
      <c r="O1186">
        <v>1</v>
      </c>
      <c r="P1186">
        <v>0</v>
      </c>
      <c r="Q1186">
        <v>0</v>
      </c>
      <c r="R1186">
        <v>166</v>
      </c>
      <c r="S1186">
        <v>118</v>
      </c>
      <c r="T1186">
        <v>25</v>
      </c>
      <c r="U1186">
        <v>1</v>
      </c>
      <c r="V1186">
        <v>0</v>
      </c>
      <c r="W1186">
        <v>616</v>
      </c>
      <c r="X1186">
        <v>294</v>
      </c>
      <c r="Y1186">
        <v>126</v>
      </c>
      <c r="Z1186">
        <v>26</v>
      </c>
      <c r="AA1186">
        <v>5</v>
      </c>
      <c r="AB1186">
        <v>473</v>
      </c>
      <c r="AC1186">
        <v>200</v>
      </c>
      <c r="AD1186">
        <v>152</v>
      </c>
      <c r="AE1186">
        <v>18</v>
      </c>
      <c r="AF1186">
        <v>2</v>
      </c>
      <c r="AG1186">
        <v>108</v>
      </c>
      <c r="AH1186">
        <v>51</v>
      </c>
      <c r="AI1186">
        <v>11</v>
      </c>
      <c r="AJ1186">
        <v>15</v>
      </c>
      <c r="AK1186">
        <v>2</v>
      </c>
      <c r="AL1186">
        <v>35</v>
      </c>
      <c r="AM1186">
        <v>26</v>
      </c>
      <c r="AN1186">
        <v>5</v>
      </c>
      <c r="AO1186">
        <v>0</v>
      </c>
      <c r="AP1186">
        <v>0</v>
      </c>
      <c r="AQ1186">
        <v>0</v>
      </c>
      <c r="AR1186">
        <v>0</v>
      </c>
      <c r="AS1186">
        <v>0</v>
      </c>
      <c r="AT1186">
        <v>0</v>
      </c>
      <c r="AU1186">
        <v>0</v>
      </c>
      <c r="AV1186">
        <v>0</v>
      </c>
      <c r="AW1186">
        <v>0</v>
      </c>
      <c r="AX1186">
        <v>0</v>
      </c>
      <c r="AY1186">
        <v>0</v>
      </c>
      <c r="AZ1186">
        <v>0</v>
      </c>
      <c r="BA1186">
        <v>0</v>
      </c>
      <c r="BB1186">
        <v>0</v>
      </c>
      <c r="BC1186">
        <v>0</v>
      </c>
      <c r="BD1186">
        <v>0</v>
      </c>
      <c r="BE1186">
        <v>0</v>
      </c>
      <c r="BF1186">
        <v>0</v>
      </c>
      <c r="BG1186" s="20">
        <v>2</v>
      </c>
      <c r="BH1186" s="20">
        <v>0</v>
      </c>
      <c r="BI1186" s="20">
        <v>53</v>
      </c>
      <c r="BJ1186" s="20">
        <v>1</v>
      </c>
      <c r="BK1186" s="20">
        <v>138</v>
      </c>
      <c r="BL1186" s="20">
        <v>427</v>
      </c>
      <c r="BM1186" s="20">
        <v>290</v>
      </c>
      <c r="BN1186" s="20">
        <v>78</v>
      </c>
      <c r="BO1186" s="20">
        <v>30</v>
      </c>
      <c r="BP1186" s="20">
        <v>3004</v>
      </c>
      <c r="BQ1186" s="20">
        <v>984</v>
      </c>
      <c r="BR1186" s="20">
        <v>0</v>
      </c>
      <c r="BS1186" s="20">
        <v>202</v>
      </c>
      <c r="BT1186" s="20">
        <v>869</v>
      </c>
      <c r="BU1186" s="20">
        <v>39</v>
      </c>
      <c r="BV1186" s="20">
        <v>1749</v>
      </c>
    </row>
    <row r="1187" spans="1:74" x14ac:dyDescent="0.25">
      <c r="A1187" s="20" t="s">
        <v>449</v>
      </c>
      <c r="B1187" s="20" t="s">
        <v>544</v>
      </c>
      <c r="C1187" s="20" t="s">
        <v>580</v>
      </c>
      <c r="D1187" s="1">
        <v>44493</v>
      </c>
      <c r="E1187">
        <v>63</v>
      </c>
      <c r="F1187">
        <v>0</v>
      </c>
      <c r="G1187">
        <v>0</v>
      </c>
      <c r="H1187">
        <v>0</v>
      </c>
      <c r="I1187">
        <v>0</v>
      </c>
      <c r="J1187">
        <v>17</v>
      </c>
      <c r="K1187">
        <v>11</v>
      </c>
      <c r="L1187">
        <v>5</v>
      </c>
      <c r="M1187">
        <v>0</v>
      </c>
      <c r="N1187">
        <v>10</v>
      </c>
      <c r="O1187">
        <v>0</v>
      </c>
      <c r="P1187">
        <v>0</v>
      </c>
      <c r="Q1187">
        <v>0</v>
      </c>
      <c r="R1187">
        <v>216</v>
      </c>
      <c r="S1187">
        <v>0</v>
      </c>
      <c r="T1187">
        <v>41</v>
      </c>
      <c r="U1187">
        <v>0</v>
      </c>
      <c r="V1187">
        <v>2</v>
      </c>
      <c r="W1187">
        <v>710</v>
      </c>
      <c r="X1187">
        <v>0</v>
      </c>
      <c r="Y1187">
        <v>18</v>
      </c>
      <c r="Z1187">
        <v>115</v>
      </c>
      <c r="AA1187">
        <v>7</v>
      </c>
      <c r="AB1187">
        <v>467</v>
      </c>
      <c r="AC1187">
        <v>17</v>
      </c>
      <c r="AD1187">
        <v>49</v>
      </c>
      <c r="AE1187">
        <v>92</v>
      </c>
      <c r="AF1187">
        <v>6</v>
      </c>
      <c r="AG1187">
        <v>45</v>
      </c>
      <c r="AH1187">
        <v>0</v>
      </c>
      <c r="AI1187">
        <v>1</v>
      </c>
      <c r="AJ1187">
        <v>13</v>
      </c>
      <c r="AK1187">
        <v>1</v>
      </c>
      <c r="AL1187">
        <v>42</v>
      </c>
      <c r="AM1187">
        <v>0</v>
      </c>
      <c r="AN1187">
        <v>3</v>
      </c>
      <c r="AO1187">
        <v>0</v>
      </c>
      <c r="AP1187">
        <v>1</v>
      </c>
      <c r="AQ1187">
        <v>0</v>
      </c>
      <c r="AR1187">
        <v>0</v>
      </c>
      <c r="AS1187">
        <v>0</v>
      </c>
      <c r="AT1187">
        <v>0</v>
      </c>
      <c r="AU1187">
        <v>0</v>
      </c>
      <c r="AV1187">
        <v>0</v>
      </c>
      <c r="AW1187">
        <v>0</v>
      </c>
      <c r="AX1187">
        <v>0</v>
      </c>
      <c r="AY1187">
        <v>0</v>
      </c>
      <c r="AZ1187">
        <v>0</v>
      </c>
      <c r="BA1187">
        <v>0</v>
      </c>
      <c r="BB1187">
        <v>45</v>
      </c>
      <c r="BC1187">
        <v>79</v>
      </c>
      <c r="BD1187">
        <v>0</v>
      </c>
      <c r="BE1187">
        <v>2</v>
      </c>
      <c r="BF1187">
        <v>7</v>
      </c>
      <c r="BG1187" s="20"/>
      <c r="BH1187" s="20"/>
      <c r="BI1187" s="20"/>
      <c r="BJ1187" s="20"/>
      <c r="BK1187" s="20"/>
      <c r="BL1187" s="20"/>
      <c r="BM1187" s="20"/>
      <c r="BN1187" s="20"/>
      <c r="BO1187" s="20"/>
      <c r="BP1187" s="20"/>
      <c r="BQ1187" s="20"/>
      <c r="BR1187" s="20"/>
      <c r="BS1187" s="20"/>
      <c r="BT1187" s="20"/>
      <c r="BU1187" s="20"/>
      <c r="BV1187" s="20"/>
    </row>
    <row r="1188" spans="1:74" x14ac:dyDescent="0.25">
      <c r="A1188" s="20" t="s">
        <v>449</v>
      </c>
      <c r="B1188" s="20" t="s">
        <v>544</v>
      </c>
      <c r="C1188" s="20" t="s">
        <v>580</v>
      </c>
      <c r="D1188" s="1">
        <v>44500</v>
      </c>
      <c r="E1188">
        <v>63</v>
      </c>
      <c r="F1188">
        <v>0</v>
      </c>
      <c r="G1188">
        <v>0</v>
      </c>
      <c r="H1188">
        <v>0</v>
      </c>
      <c r="I1188">
        <v>0</v>
      </c>
      <c r="J1188">
        <v>19</v>
      </c>
      <c r="K1188">
        <v>11</v>
      </c>
      <c r="L1188">
        <v>4</v>
      </c>
      <c r="M1188">
        <v>0</v>
      </c>
      <c r="N1188">
        <v>10</v>
      </c>
      <c r="O1188">
        <v>0</v>
      </c>
      <c r="P1188">
        <v>0</v>
      </c>
      <c r="Q1188">
        <v>0</v>
      </c>
      <c r="R1188">
        <v>216</v>
      </c>
      <c r="S1188">
        <v>0</v>
      </c>
      <c r="T1188">
        <v>61</v>
      </c>
      <c r="U1188">
        <v>0</v>
      </c>
      <c r="V1188">
        <v>2</v>
      </c>
      <c r="W1188">
        <v>710</v>
      </c>
      <c r="X1188">
        <v>0</v>
      </c>
      <c r="Y1188">
        <v>39</v>
      </c>
      <c r="Z1188">
        <v>116</v>
      </c>
      <c r="AA1188">
        <v>7</v>
      </c>
      <c r="AB1188">
        <v>467</v>
      </c>
      <c r="AC1188">
        <v>25</v>
      </c>
      <c r="AD1188">
        <v>49</v>
      </c>
      <c r="AE1188">
        <v>92</v>
      </c>
      <c r="AF1188">
        <v>6</v>
      </c>
      <c r="AG1188">
        <v>46</v>
      </c>
      <c r="AH1188">
        <v>0</v>
      </c>
      <c r="AI1188">
        <v>2</v>
      </c>
      <c r="AJ1188">
        <v>14</v>
      </c>
      <c r="AK1188">
        <v>1</v>
      </c>
      <c r="AL1188">
        <v>42</v>
      </c>
      <c r="AM1188">
        <v>0</v>
      </c>
      <c r="AN1188">
        <v>5</v>
      </c>
      <c r="AO1188">
        <v>0</v>
      </c>
      <c r="AP1188">
        <v>1</v>
      </c>
      <c r="AQ1188">
        <v>0</v>
      </c>
      <c r="AR1188">
        <v>0</v>
      </c>
      <c r="AS1188">
        <v>0</v>
      </c>
      <c r="AT1188">
        <v>0</v>
      </c>
      <c r="AU1188">
        <v>0</v>
      </c>
      <c r="AV1188">
        <v>0</v>
      </c>
      <c r="AW1188">
        <v>0</v>
      </c>
      <c r="AX1188">
        <v>0</v>
      </c>
      <c r="AY1188">
        <v>0</v>
      </c>
      <c r="AZ1188">
        <v>0</v>
      </c>
      <c r="BA1188">
        <v>0</v>
      </c>
      <c r="BB1188">
        <v>46</v>
      </c>
      <c r="BC1188">
        <v>78</v>
      </c>
      <c r="BD1188">
        <v>0</v>
      </c>
      <c r="BE1188">
        <v>2</v>
      </c>
      <c r="BF1188">
        <v>7</v>
      </c>
      <c r="BG1188" s="20"/>
      <c r="BH1188" s="20"/>
      <c r="BI1188" s="20"/>
      <c r="BJ1188" s="20"/>
      <c r="BK1188" s="20"/>
      <c r="BL1188" s="20"/>
      <c r="BM1188" s="20"/>
      <c r="BN1188" s="20"/>
      <c r="BO1188" s="20"/>
      <c r="BP1188" s="20"/>
      <c r="BQ1188" s="20"/>
      <c r="BR1188" s="20"/>
      <c r="BS1188" s="20"/>
      <c r="BT1188" s="20"/>
      <c r="BU1188" s="20"/>
      <c r="BV1188" s="20"/>
    </row>
    <row r="1189" spans="1:74" x14ac:dyDescent="0.25">
      <c r="A1189" s="20" t="s">
        <v>449</v>
      </c>
      <c r="B1189" s="20" t="s">
        <v>544</v>
      </c>
      <c r="C1189" s="20" t="s">
        <v>580</v>
      </c>
      <c r="D1189" s="1">
        <v>44507</v>
      </c>
      <c r="E1189">
        <v>63</v>
      </c>
      <c r="F1189">
        <v>0</v>
      </c>
      <c r="G1189">
        <v>0</v>
      </c>
      <c r="H1189">
        <v>0</v>
      </c>
      <c r="I1189">
        <v>0</v>
      </c>
      <c r="J1189">
        <v>19</v>
      </c>
      <c r="K1189">
        <v>10</v>
      </c>
      <c r="L1189">
        <v>4</v>
      </c>
      <c r="M1189">
        <v>0</v>
      </c>
      <c r="N1189">
        <v>10</v>
      </c>
      <c r="O1189">
        <v>1</v>
      </c>
      <c r="P1189">
        <v>0</v>
      </c>
      <c r="Q1189">
        <v>0</v>
      </c>
      <c r="R1189">
        <v>215</v>
      </c>
      <c r="S1189">
        <v>81</v>
      </c>
      <c r="T1189">
        <v>46</v>
      </c>
      <c r="U1189">
        <v>0</v>
      </c>
      <c r="V1189">
        <v>2</v>
      </c>
      <c r="W1189">
        <v>713</v>
      </c>
      <c r="X1189">
        <v>72</v>
      </c>
      <c r="Y1189">
        <v>78</v>
      </c>
      <c r="Z1189">
        <v>115</v>
      </c>
      <c r="AA1189">
        <v>9</v>
      </c>
      <c r="AB1189">
        <v>464</v>
      </c>
      <c r="AC1189">
        <v>39</v>
      </c>
      <c r="AD1189">
        <v>49</v>
      </c>
      <c r="AE1189">
        <v>90</v>
      </c>
      <c r="AF1189">
        <v>6</v>
      </c>
      <c r="AG1189">
        <v>46</v>
      </c>
      <c r="AH1189">
        <v>2</v>
      </c>
      <c r="AI1189">
        <v>2</v>
      </c>
      <c r="AJ1189">
        <v>14</v>
      </c>
      <c r="AK1189">
        <v>1</v>
      </c>
      <c r="AL1189">
        <v>44</v>
      </c>
      <c r="AM1189">
        <v>9</v>
      </c>
      <c r="AN1189">
        <v>7</v>
      </c>
      <c r="AO1189">
        <v>1</v>
      </c>
      <c r="AP1189">
        <v>1</v>
      </c>
      <c r="AQ1189">
        <v>0</v>
      </c>
      <c r="AR1189">
        <v>0</v>
      </c>
      <c r="AS1189">
        <v>0</v>
      </c>
      <c r="AT1189">
        <v>0</v>
      </c>
      <c r="AU1189">
        <v>0</v>
      </c>
      <c r="AV1189">
        <v>0</v>
      </c>
      <c r="AW1189">
        <v>0</v>
      </c>
      <c r="AX1189">
        <v>0</v>
      </c>
      <c r="AY1189">
        <v>0</v>
      </c>
      <c r="AZ1189">
        <v>0</v>
      </c>
      <c r="BA1189">
        <v>0</v>
      </c>
      <c r="BB1189">
        <v>0</v>
      </c>
      <c r="BC1189">
        <v>0</v>
      </c>
      <c r="BD1189">
        <v>0</v>
      </c>
      <c r="BE1189">
        <v>0</v>
      </c>
      <c r="BF1189">
        <v>0</v>
      </c>
      <c r="BG1189" s="20">
        <v>0</v>
      </c>
      <c r="BH1189" s="20">
        <v>0</v>
      </c>
      <c r="BI1189" s="20">
        <v>47</v>
      </c>
      <c r="BJ1189" s="20">
        <v>10</v>
      </c>
      <c r="BK1189" s="20">
        <v>165</v>
      </c>
      <c r="BL1189" s="20">
        <v>491</v>
      </c>
      <c r="BM1189" s="20">
        <v>305</v>
      </c>
      <c r="BN1189" s="20">
        <v>24</v>
      </c>
      <c r="BO1189" s="20">
        <v>34</v>
      </c>
      <c r="BP1189" s="20"/>
      <c r="BQ1189" s="20"/>
      <c r="BR1189" s="20"/>
      <c r="BS1189" s="20"/>
      <c r="BT1189" s="20"/>
      <c r="BU1189" s="20"/>
      <c r="BV1189" s="20"/>
    </row>
    <row r="1190" spans="1:74" x14ac:dyDescent="0.25">
      <c r="A1190" s="20" t="s">
        <v>449</v>
      </c>
      <c r="B1190" s="20" t="s">
        <v>544</v>
      </c>
      <c r="C1190" s="20" t="s">
        <v>580</v>
      </c>
      <c r="D1190" s="1">
        <v>44514</v>
      </c>
      <c r="E1190">
        <v>63</v>
      </c>
      <c r="F1190">
        <v>0</v>
      </c>
      <c r="G1190">
        <v>0</v>
      </c>
      <c r="H1190">
        <v>0</v>
      </c>
      <c r="I1190">
        <v>0</v>
      </c>
      <c r="J1190">
        <v>19</v>
      </c>
      <c r="K1190">
        <v>10</v>
      </c>
      <c r="L1190">
        <v>4</v>
      </c>
      <c r="M1190">
        <v>0</v>
      </c>
      <c r="N1190">
        <v>10</v>
      </c>
      <c r="O1190">
        <v>1</v>
      </c>
      <c r="P1190">
        <v>0</v>
      </c>
      <c r="Q1190">
        <v>0</v>
      </c>
      <c r="R1190">
        <v>215</v>
      </c>
      <c r="S1190">
        <v>91</v>
      </c>
      <c r="T1190">
        <v>44</v>
      </c>
      <c r="U1190">
        <v>0</v>
      </c>
      <c r="V1190">
        <v>2</v>
      </c>
      <c r="W1190">
        <v>714</v>
      </c>
      <c r="X1190">
        <v>105</v>
      </c>
      <c r="Y1190">
        <v>78</v>
      </c>
      <c r="Z1190">
        <v>115</v>
      </c>
      <c r="AA1190">
        <v>8</v>
      </c>
      <c r="AB1190">
        <v>464</v>
      </c>
      <c r="AC1190">
        <v>47</v>
      </c>
      <c r="AD1190">
        <v>49</v>
      </c>
      <c r="AE1190">
        <v>90</v>
      </c>
      <c r="AF1190">
        <v>6</v>
      </c>
      <c r="AG1190">
        <v>46</v>
      </c>
      <c r="AH1190">
        <v>2</v>
      </c>
      <c r="AI1190">
        <v>2</v>
      </c>
      <c r="AJ1190">
        <v>14</v>
      </c>
      <c r="AK1190">
        <v>1</v>
      </c>
      <c r="AL1190">
        <v>42</v>
      </c>
      <c r="AM1190">
        <v>11</v>
      </c>
      <c r="AN1190">
        <v>7</v>
      </c>
      <c r="AO1190">
        <v>1</v>
      </c>
      <c r="AP1190">
        <v>1</v>
      </c>
      <c r="AQ1190">
        <v>0</v>
      </c>
      <c r="AR1190">
        <v>0</v>
      </c>
      <c r="AS1190">
        <v>0</v>
      </c>
      <c r="AT1190">
        <v>0</v>
      </c>
      <c r="AU1190">
        <v>0</v>
      </c>
      <c r="AV1190">
        <v>0</v>
      </c>
      <c r="AW1190">
        <v>0</v>
      </c>
      <c r="AX1190">
        <v>0</v>
      </c>
      <c r="AY1190">
        <v>0</v>
      </c>
      <c r="AZ1190">
        <v>0</v>
      </c>
      <c r="BA1190">
        <v>0</v>
      </c>
      <c r="BB1190">
        <v>0</v>
      </c>
      <c r="BC1190">
        <v>0</v>
      </c>
      <c r="BD1190">
        <v>0</v>
      </c>
      <c r="BE1190">
        <v>0</v>
      </c>
      <c r="BF1190">
        <v>0</v>
      </c>
      <c r="BG1190" s="20">
        <v>0</v>
      </c>
      <c r="BH1190" s="20">
        <v>0</v>
      </c>
      <c r="BI1190" s="20">
        <v>47</v>
      </c>
      <c r="BJ1190" s="20">
        <v>10</v>
      </c>
      <c r="BK1190" s="20">
        <v>167</v>
      </c>
      <c r="BL1190" s="20">
        <v>492</v>
      </c>
      <c r="BM1190" s="20">
        <v>307</v>
      </c>
      <c r="BN1190" s="20">
        <v>24</v>
      </c>
      <c r="BO1190" s="20">
        <v>32</v>
      </c>
      <c r="BP1190" s="20"/>
      <c r="BQ1190" s="20"/>
      <c r="BR1190" s="20"/>
      <c r="BS1190" s="20"/>
      <c r="BT1190" s="20"/>
      <c r="BU1190" s="20"/>
      <c r="BV1190" s="20"/>
    </row>
    <row r="1191" spans="1:74" x14ac:dyDescent="0.25">
      <c r="A1191" s="20" t="s">
        <v>449</v>
      </c>
      <c r="B1191" s="20" t="s">
        <v>544</v>
      </c>
      <c r="C1191" s="20" t="s">
        <v>580</v>
      </c>
      <c r="D1191" s="1">
        <v>44521</v>
      </c>
      <c r="E1191">
        <v>63</v>
      </c>
      <c r="F1191">
        <v>0</v>
      </c>
      <c r="G1191">
        <v>0</v>
      </c>
      <c r="H1191">
        <v>0</v>
      </c>
      <c r="I1191">
        <v>0</v>
      </c>
      <c r="J1191">
        <v>20</v>
      </c>
      <c r="K1191">
        <v>10</v>
      </c>
      <c r="L1191">
        <v>4</v>
      </c>
      <c r="M1191">
        <v>0</v>
      </c>
      <c r="N1191">
        <v>10</v>
      </c>
      <c r="O1191">
        <v>2</v>
      </c>
      <c r="P1191">
        <v>0</v>
      </c>
      <c r="Q1191">
        <v>0</v>
      </c>
      <c r="R1191">
        <v>216</v>
      </c>
      <c r="S1191">
        <v>99</v>
      </c>
      <c r="T1191">
        <v>44</v>
      </c>
      <c r="U1191">
        <v>0</v>
      </c>
      <c r="V1191">
        <v>3</v>
      </c>
      <c r="W1191">
        <v>713</v>
      </c>
      <c r="X1191">
        <v>144</v>
      </c>
      <c r="Y1191">
        <v>78</v>
      </c>
      <c r="Z1191">
        <v>113</v>
      </c>
      <c r="AA1191">
        <v>8</v>
      </c>
      <c r="AB1191">
        <v>464</v>
      </c>
      <c r="AC1191">
        <v>52</v>
      </c>
      <c r="AD1191">
        <v>48</v>
      </c>
      <c r="AE1191">
        <v>90</v>
      </c>
      <c r="AF1191">
        <v>6</v>
      </c>
      <c r="AG1191">
        <v>46</v>
      </c>
      <c r="AH1191">
        <v>5</v>
      </c>
      <c r="AI1191">
        <v>2</v>
      </c>
      <c r="AJ1191">
        <v>14</v>
      </c>
      <c r="AK1191">
        <v>1</v>
      </c>
      <c r="AL1191">
        <v>42</v>
      </c>
      <c r="AM1191">
        <v>12</v>
      </c>
      <c r="AN1191">
        <v>7</v>
      </c>
      <c r="AO1191">
        <v>1</v>
      </c>
      <c r="AP1191">
        <v>1</v>
      </c>
      <c r="AQ1191">
        <v>0</v>
      </c>
      <c r="AR1191">
        <v>0</v>
      </c>
      <c r="AS1191">
        <v>0</v>
      </c>
      <c r="AT1191">
        <v>0</v>
      </c>
      <c r="AU1191">
        <v>0</v>
      </c>
      <c r="AV1191">
        <v>0</v>
      </c>
      <c r="AW1191">
        <v>0</v>
      </c>
      <c r="AX1191">
        <v>0</v>
      </c>
      <c r="AY1191">
        <v>0</v>
      </c>
      <c r="AZ1191">
        <v>0</v>
      </c>
      <c r="BA1191">
        <v>0</v>
      </c>
      <c r="BB1191">
        <v>0</v>
      </c>
      <c r="BC1191">
        <v>0</v>
      </c>
      <c r="BD1191">
        <v>0</v>
      </c>
      <c r="BE1191">
        <v>0</v>
      </c>
      <c r="BF1191">
        <v>0</v>
      </c>
      <c r="BG1191" s="20">
        <v>0</v>
      </c>
      <c r="BH1191" s="20">
        <v>0</v>
      </c>
      <c r="BI1191" s="20">
        <v>47</v>
      </c>
      <c r="BJ1191" s="20">
        <v>10</v>
      </c>
      <c r="BK1191" s="20">
        <v>167</v>
      </c>
      <c r="BL1191" s="20">
        <v>492</v>
      </c>
      <c r="BM1191" s="20">
        <v>309</v>
      </c>
      <c r="BN1191" s="20">
        <v>24</v>
      </c>
      <c r="BO1191" s="20">
        <v>32</v>
      </c>
      <c r="BP1191" s="20"/>
      <c r="BQ1191" s="20"/>
      <c r="BR1191" s="20"/>
      <c r="BS1191" s="20"/>
      <c r="BT1191" s="20"/>
      <c r="BU1191" s="20"/>
      <c r="BV1191" s="20"/>
    </row>
    <row r="1192" spans="1:74" x14ac:dyDescent="0.25">
      <c r="A1192" s="20" t="s">
        <v>449</v>
      </c>
      <c r="B1192" s="20" t="s">
        <v>544</v>
      </c>
      <c r="C1192" s="20" t="s">
        <v>580</v>
      </c>
      <c r="D1192" s="1">
        <v>44528</v>
      </c>
      <c r="E1192">
        <v>63</v>
      </c>
      <c r="F1192">
        <v>0</v>
      </c>
      <c r="G1192">
        <v>0</v>
      </c>
      <c r="H1192">
        <v>0</v>
      </c>
      <c r="I1192">
        <v>0</v>
      </c>
      <c r="J1192">
        <v>25</v>
      </c>
      <c r="K1192">
        <v>10</v>
      </c>
      <c r="L1192">
        <v>4</v>
      </c>
      <c r="M1192">
        <v>0</v>
      </c>
      <c r="N1192">
        <v>10</v>
      </c>
      <c r="O1192">
        <v>2</v>
      </c>
      <c r="P1192">
        <v>0</v>
      </c>
      <c r="Q1192">
        <v>0</v>
      </c>
      <c r="R1192">
        <v>215</v>
      </c>
      <c r="S1192">
        <v>106</v>
      </c>
      <c r="T1192">
        <v>44</v>
      </c>
      <c r="U1192">
        <v>0</v>
      </c>
      <c r="V1192">
        <v>3</v>
      </c>
      <c r="W1192">
        <v>715</v>
      </c>
      <c r="X1192">
        <v>191</v>
      </c>
      <c r="Y1192">
        <v>79</v>
      </c>
      <c r="Z1192">
        <v>111</v>
      </c>
      <c r="AA1192">
        <v>9</v>
      </c>
      <c r="AB1192">
        <v>470</v>
      </c>
      <c r="AC1192">
        <v>74</v>
      </c>
      <c r="AD1192">
        <v>48</v>
      </c>
      <c r="AE1192">
        <v>92</v>
      </c>
      <c r="AF1192">
        <v>7</v>
      </c>
      <c r="AG1192">
        <v>46</v>
      </c>
      <c r="AH1192">
        <v>5</v>
      </c>
      <c r="AI1192">
        <v>2</v>
      </c>
      <c r="AJ1192">
        <v>14</v>
      </c>
      <c r="AK1192">
        <v>1</v>
      </c>
      <c r="AL1192">
        <v>42</v>
      </c>
      <c r="AM1192">
        <v>16</v>
      </c>
      <c r="AN1192">
        <v>7</v>
      </c>
      <c r="AO1192">
        <v>1</v>
      </c>
      <c r="AP1192">
        <v>1</v>
      </c>
      <c r="AQ1192">
        <v>0</v>
      </c>
      <c r="AR1192">
        <v>0</v>
      </c>
      <c r="AS1192">
        <v>0</v>
      </c>
      <c r="AT1192">
        <v>0</v>
      </c>
      <c r="AU1192">
        <v>0</v>
      </c>
      <c r="AV1192">
        <v>0</v>
      </c>
      <c r="AW1192">
        <v>0</v>
      </c>
      <c r="AX1192">
        <v>0</v>
      </c>
      <c r="AY1192">
        <v>0</v>
      </c>
      <c r="AZ1192">
        <v>0</v>
      </c>
      <c r="BA1192">
        <v>0</v>
      </c>
      <c r="BB1192">
        <v>0</v>
      </c>
      <c r="BC1192">
        <v>0</v>
      </c>
      <c r="BD1192">
        <v>0</v>
      </c>
      <c r="BE1192">
        <v>0</v>
      </c>
      <c r="BF1192">
        <v>0</v>
      </c>
      <c r="BG1192" s="20">
        <v>0</v>
      </c>
      <c r="BH1192" s="20">
        <v>0</v>
      </c>
      <c r="BI1192" s="20">
        <v>47</v>
      </c>
      <c r="BJ1192" s="20">
        <v>10</v>
      </c>
      <c r="BK1192" s="20">
        <v>166</v>
      </c>
      <c r="BL1192" s="20">
        <v>495</v>
      </c>
      <c r="BM1192" s="20">
        <v>311</v>
      </c>
      <c r="BN1192" s="20">
        <v>24</v>
      </c>
      <c r="BO1192" s="20">
        <v>32</v>
      </c>
      <c r="BP1192" s="20"/>
      <c r="BQ1192" s="20"/>
      <c r="BR1192" s="20"/>
      <c r="BS1192" s="20"/>
      <c r="BT1192" s="20"/>
      <c r="BU1192" s="20"/>
      <c r="BV1192" s="20"/>
    </row>
    <row r="1193" spans="1:74" x14ac:dyDescent="0.25">
      <c r="A1193" s="20" t="s">
        <v>449</v>
      </c>
      <c r="B1193" s="20" t="s">
        <v>544</v>
      </c>
      <c r="C1193" s="20" t="s">
        <v>580</v>
      </c>
      <c r="D1193" s="1">
        <v>44535</v>
      </c>
      <c r="E1193">
        <v>65</v>
      </c>
      <c r="F1193">
        <v>0</v>
      </c>
      <c r="G1193">
        <v>0</v>
      </c>
      <c r="H1193">
        <v>0</v>
      </c>
      <c r="I1193">
        <v>0</v>
      </c>
      <c r="J1193">
        <v>26</v>
      </c>
      <c r="K1193">
        <v>10</v>
      </c>
      <c r="L1193">
        <v>5</v>
      </c>
      <c r="M1193">
        <v>1</v>
      </c>
      <c r="N1193">
        <v>10</v>
      </c>
      <c r="O1193">
        <v>2</v>
      </c>
      <c r="P1193">
        <v>0</v>
      </c>
      <c r="Q1193">
        <v>0</v>
      </c>
      <c r="R1193">
        <v>213</v>
      </c>
      <c r="S1193">
        <v>109</v>
      </c>
      <c r="T1193">
        <v>44</v>
      </c>
      <c r="U1193">
        <v>2</v>
      </c>
      <c r="V1193">
        <v>1</v>
      </c>
      <c r="W1193">
        <v>717</v>
      </c>
      <c r="X1193">
        <v>213</v>
      </c>
      <c r="Y1193">
        <v>77</v>
      </c>
      <c r="Z1193">
        <v>117</v>
      </c>
      <c r="AA1193">
        <v>3</v>
      </c>
      <c r="AB1193">
        <v>470</v>
      </c>
      <c r="AC1193">
        <v>104</v>
      </c>
      <c r="AD1193">
        <v>46</v>
      </c>
      <c r="AE1193">
        <v>97</v>
      </c>
      <c r="AF1193">
        <v>1</v>
      </c>
      <c r="AG1193">
        <v>47</v>
      </c>
      <c r="AH1193">
        <v>6</v>
      </c>
      <c r="AI1193">
        <v>2</v>
      </c>
      <c r="AJ1193">
        <v>15</v>
      </c>
      <c r="AK1193">
        <v>0</v>
      </c>
      <c r="AL1193">
        <v>43</v>
      </c>
      <c r="AM1193">
        <v>17</v>
      </c>
      <c r="AN1193">
        <v>7</v>
      </c>
      <c r="AO1193">
        <v>1</v>
      </c>
      <c r="AP1193">
        <v>1</v>
      </c>
      <c r="AQ1193">
        <v>0</v>
      </c>
      <c r="AR1193">
        <v>0</v>
      </c>
      <c r="AS1193">
        <v>0</v>
      </c>
      <c r="AT1193">
        <v>0</v>
      </c>
      <c r="AU1193">
        <v>0</v>
      </c>
      <c r="AV1193">
        <v>0</v>
      </c>
      <c r="AW1193">
        <v>0</v>
      </c>
      <c r="AX1193">
        <v>0</v>
      </c>
      <c r="AY1193">
        <v>0</v>
      </c>
      <c r="AZ1193">
        <v>0</v>
      </c>
      <c r="BA1193">
        <v>0</v>
      </c>
      <c r="BB1193">
        <v>0</v>
      </c>
      <c r="BC1193">
        <v>0</v>
      </c>
      <c r="BD1193">
        <v>0</v>
      </c>
      <c r="BE1193">
        <v>0</v>
      </c>
      <c r="BF1193">
        <v>0</v>
      </c>
      <c r="BG1193" s="20">
        <v>0</v>
      </c>
      <c r="BH1193" s="20">
        <v>0</v>
      </c>
      <c r="BI1193" s="20">
        <v>47</v>
      </c>
      <c r="BJ1193" s="20">
        <v>10</v>
      </c>
      <c r="BK1193" s="20">
        <v>164</v>
      </c>
      <c r="BL1193" s="20">
        <v>497</v>
      </c>
      <c r="BM1193" s="20">
        <v>316</v>
      </c>
      <c r="BN1193" s="20">
        <v>26</v>
      </c>
      <c r="BO1193" s="20">
        <v>33</v>
      </c>
      <c r="BP1193" s="20"/>
      <c r="BQ1193" s="20"/>
      <c r="BR1193" s="20"/>
      <c r="BS1193" s="20"/>
      <c r="BT1193" s="20"/>
      <c r="BU1193" s="20"/>
      <c r="BV1193" s="20"/>
    </row>
    <row r="1194" spans="1:74" x14ac:dyDescent="0.25">
      <c r="A1194" s="20" t="s">
        <v>449</v>
      </c>
      <c r="B1194" s="20" t="s">
        <v>544</v>
      </c>
      <c r="C1194" s="20" t="s">
        <v>580</v>
      </c>
      <c r="D1194" s="1">
        <v>44542</v>
      </c>
      <c r="E1194">
        <v>66</v>
      </c>
      <c r="F1194">
        <v>0</v>
      </c>
      <c r="G1194">
        <v>0</v>
      </c>
      <c r="H1194">
        <v>0</v>
      </c>
      <c r="I1194">
        <v>0</v>
      </c>
      <c r="J1194">
        <v>28</v>
      </c>
      <c r="K1194">
        <v>10</v>
      </c>
      <c r="L1194">
        <v>5</v>
      </c>
      <c r="M1194">
        <v>1</v>
      </c>
      <c r="N1194">
        <v>10</v>
      </c>
      <c r="O1194">
        <v>4</v>
      </c>
      <c r="P1194">
        <v>0</v>
      </c>
      <c r="Q1194">
        <v>0</v>
      </c>
      <c r="R1194">
        <v>214</v>
      </c>
      <c r="S1194">
        <v>119</v>
      </c>
      <c r="T1194">
        <v>43</v>
      </c>
      <c r="U1194">
        <v>2</v>
      </c>
      <c r="V1194">
        <v>1</v>
      </c>
      <c r="W1194">
        <v>715</v>
      </c>
      <c r="X1194">
        <v>236</v>
      </c>
      <c r="Y1194">
        <v>77</v>
      </c>
      <c r="Z1194">
        <v>116</v>
      </c>
      <c r="AA1194">
        <v>4</v>
      </c>
      <c r="AB1194">
        <v>472</v>
      </c>
      <c r="AC1194">
        <v>140</v>
      </c>
      <c r="AD1194">
        <v>46</v>
      </c>
      <c r="AE1194">
        <v>96</v>
      </c>
      <c r="AF1194">
        <v>2</v>
      </c>
      <c r="AG1194">
        <v>47</v>
      </c>
      <c r="AH1194">
        <v>7</v>
      </c>
      <c r="AI1194">
        <v>2</v>
      </c>
      <c r="AJ1194">
        <v>15</v>
      </c>
      <c r="AK1194">
        <v>0</v>
      </c>
      <c r="AL1194">
        <v>43</v>
      </c>
      <c r="AM1194">
        <v>17</v>
      </c>
      <c r="AN1194">
        <v>7</v>
      </c>
      <c r="AO1194">
        <v>1</v>
      </c>
      <c r="AP1194">
        <v>1</v>
      </c>
      <c r="AQ1194">
        <v>0</v>
      </c>
      <c r="AR1194">
        <v>0</v>
      </c>
      <c r="AS1194">
        <v>0</v>
      </c>
      <c r="AT1194">
        <v>0</v>
      </c>
      <c r="AU1194">
        <v>0</v>
      </c>
      <c r="AV1194">
        <v>0</v>
      </c>
      <c r="AW1194">
        <v>0</v>
      </c>
      <c r="AX1194">
        <v>0</v>
      </c>
      <c r="AY1194">
        <v>0</v>
      </c>
      <c r="AZ1194">
        <v>0</v>
      </c>
      <c r="BA1194">
        <v>0</v>
      </c>
      <c r="BB1194">
        <v>0</v>
      </c>
      <c r="BC1194">
        <v>0</v>
      </c>
      <c r="BD1194">
        <v>0</v>
      </c>
      <c r="BE1194">
        <v>0</v>
      </c>
      <c r="BF1194">
        <v>0</v>
      </c>
      <c r="BG1194" s="20">
        <v>0</v>
      </c>
      <c r="BH1194" s="20">
        <v>0</v>
      </c>
      <c r="BI1194" s="20">
        <v>48</v>
      </c>
      <c r="BJ1194" s="20">
        <v>10</v>
      </c>
      <c r="BK1194" s="20">
        <v>165</v>
      </c>
      <c r="BL1194" s="20">
        <v>496</v>
      </c>
      <c r="BM1194" s="20">
        <v>318</v>
      </c>
      <c r="BN1194" s="20">
        <v>27</v>
      </c>
      <c r="BO1194" s="20">
        <v>33</v>
      </c>
      <c r="BP1194" s="20"/>
      <c r="BQ1194" s="20"/>
      <c r="BR1194" s="20"/>
      <c r="BS1194" s="20"/>
      <c r="BT1194" s="20"/>
      <c r="BU1194" s="20"/>
      <c r="BV1194" s="20"/>
    </row>
    <row r="1195" spans="1:74" x14ac:dyDescent="0.25">
      <c r="A1195" s="20" t="s">
        <v>449</v>
      </c>
      <c r="B1195" s="20" t="s">
        <v>544</v>
      </c>
      <c r="C1195" s="20" t="s">
        <v>580</v>
      </c>
      <c r="D1195" s="1">
        <v>44549</v>
      </c>
      <c r="E1195">
        <v>66</v>
      </c>
      <c r="F1195">
        <v>0</v>
      </c>
      <c r="G1195">
        <v>0</v>
      </c>
      <c r="H1195">
        <v>0</v>
      </c>
      <c r="I1195">
        <v>0</v>
      </c>
      <c r="J1195">
        <v>28</v>
      </c>
      <c r="K1195">
        <v>10</v>
      </c>
      <c r="L1195">
        <v>5</v>
      </c>
      <c r="M1195">
        <v>1</v>
      </c>
      <c r="N1195">
        <v>10</v>
      </c>
      <c r="O1195">
        <v>4</v>
      </c>
      <c r="P1195">
        <v>0</v>
      </c>
      <c r="Q1195">
        <v>0</v>
      </c>
      <c r="R1195">
        <v>212</v>
      </c>
      <c r="S1195">
        <v>121</v>
      </c>
      <c r="T1195">
        <v>43</v>
      </c>
      <c r="U1195">
        <v>2</v>
      </c>
      <c r="V1195">
        <v>1</v>
      </c>
      <c r="W1195">
        <v>717</v>
      </c>
      <c r="X1195">
        <v>264</v>
      </c>
      <c r="Y1195">
        <v>77</v>
      </c>
      <c r="Z1195">
        <v>116</v>
      </c>
      <c r="AA1195">
        <v>5</v>
      </c>
      <c r="AB1195">
        <v>472</v>
      </c>
      <c r="AC1195">
        <v>160</v>
      </c>
      <c r="AD1195">
        <v>45</v>
      </c>
      <c r="AE1195">
        <v>96</v>
      </c>
      <c r="AF1195">
        <v>2</v>
      </c>
      <c r="AG1195">
        <v>48</v>
      </c>
      <c r="AH1195">
        <v>9</v>
      </c>
      <c r="AI1195">
        <v>2</v>
      </c>
      <c r="AJ1195">
        <v>15</v>
      </c>
      <c r="AK1195">
        <v>0</v>
      </c>
      <c r="AL1195">
        <v>45</v>
      </c>
      <c r="AM1195">
        <v>24</v>
      </c>
      <c r="AN1195">
        <v>7</v>
      </c>
      <c r="AO1195">
        <v>1</v>
      </c>
      <c r="AP1195">
        <v>1</v>
      </c>
      <c r="AQ1195">
        <v>0</v>
      </c>
      <c r="AR1195">
        <v>0</v>
      </c>
      <c r="AS1195">
        <v>0</v>
      </c>
      <c r="AT1195">
        <v>0</v>
      </c>
      <c r="AU1195">
        <v>0</v>
      </c>
      <c r="AV1195">
        <v>0</v>
      </c>
      <c r="AW1195">
        <v>0</v>
      </c>
      <c r="AX1195">
        <v>0</v>
      </c>
      <c r="AY1195">
        <v>0</v>
      </c>
      <c r="AZ1195">
        <v>0</v>
      </c>
      <c r="BA1195">
        <v>0</v>
      </c>
      <c r="BB1195">
        <v>0</v>
      </c>
      <c r="BC1195">
        <v>0</v>
      </c>
      <c r="BD1195">
        <v>0</v>
      </c>
      <c r="BE1195">
        <v>0</v>
      </c>
      <c r="BF1195">
        <v>0</v>
      </c>
      <c r="BG1195" s="20">
        <v>0</v>
      </c>
      <c r="BH1195" s="20">
        <v>0</v>
      </c>
      <c r="BI1195" s="20">
        <v>48</v>
      </c>
      <c r="BJ1195" s="20">
        <v>10</v>
      </c>
      <c r="BK1195" s="20">
        <v>163</v>
      </c>
      <c r="BL1195" s="20">
        <v>498</v>
      </c>
      <c r="BM1195" s="20">
        <v>318</v>
      </c>
      <c r="BN1195" s="20">
        <v>28</v>
      </c>
      <c r="BO1195" s="20">
        <v>35</v>
      </c>
      <c r="BP1195" s="20">
        <v>2558</v>
      </c>
      <c r="BQ1195" s="20">
        <v>455</v>
      </c>
      <c r="BR1195" s="20">
        <v>0</v>
      </c>
      <c r="BS1195" s="20">
        <v>131</v>
      </c>
      <c r="BT1195" s="20">
        <v>760</v>
      </c>
      <c r="BU1195" s="20">
        <v>48</v>
      </c>
      <c r="BV1195" s="20">
        <v>1480</v>
      </c>
    </row>
    <row r="1196" spans="1:74" x14ac:dyDescent="0.25">
      <c r="A1196" s="20" t="s">
        <v>449</v>
      </c>
      <c r="B1196" s="20" t="s">
        <v>544</v>
      </c>
      <c r="C1196" s="20" t="s">
        <v>580</v>
      </c>
      <c r="D1196" s="1">
        <v>44558</v>
      </c>
      <c r="E1196">
        <v>67</v>
      </c>
      <c r="F1196">
        <v>0</v>
      </c>
      <c r="G1196">
        <v>0</v>
      </c>
      <c r="H1196">
        <v>0</v>
      </c>
      <c r="I1196">
        <v>0</v>
      </c>
      <c r="J1196">
        <v>30</v>
      </c>
      <c r="K1196">
        <v>10</v>
      </c>
      <c r="L1196">
        <v>5</v>
      </c>
      <c r="M1196">
        <v>1</v>
      </c>
      <c r="N1196">
        <v>10</v>
      </c>
      <c r="O1196">
        <v>5</v>
      </c>
      <c r="P1196">
        <v>0</v>
      </c>
      <c r="Q1196">
        <v>0</v>
      </c>
      <c r="R1196">
        <v>213</v>
      </c>
      <c r="S1196">
        <v>131</v>
      </c>
      <c r="T1196">
        <v>43</v>
      </c>
      <c r="U1196">
        <v>2</v>
      </c>
      <c r="V1196">
        <v>1</v>
      </c>
      <c r="W1196">
        <v>718</v>
      </c>
      <c r="X1196">
        <v>294</v>
      </c>
      <c r="Y1196">
        <v>77</v>
      </c>
      <c r="Z1196">
        <v>116</v>
      </c>
      <c r="AA1196">
        <v>5</v>
      </c>
      <c r="AB1196">
        <v>473</v>
      </c>
      <c r="AC1196">
        <v>176</v>
      </c>
      <c r="AD1196">
        <v>45</v>
      </c>
      <c r="AE1196">
        <v>95</v>
      </c>
      <c r="AF1196">
        <v>3</v>
      </c>
      <c r="AG1196">
        <v>49</v>
      </c>
      <c r="AH1196">
        <v>11</v>
      </c>
      <c r="AI1196">
        <v>2</v>
      </c>
      <c r="AJ1196">
        <v>16</v>
      </c>
      <c r="AK1196">
        <v>0</v>
      </c>
      <c r="AL1196">
        <v>45</v>
      </c>
      <c r="AM1196">
        <v>28</v>
      </c>
      <c r="AN1196">
        <v>7</v>
      </c>
      <c r="AO1196">
        <v>1</v>
      </c>
      <c r="AP1196">
        <v>1</v>
      </c>
      <c r="AQ1196">
        <v>0</v>
      </c>
      <c r="AR1196">
        <v>0</v>
      </c>
      <c r="AS1196">
        <v>0</v>
      </c>
      <c r="AT1196">
        <v>0</v>
      </c>
      <c r="AU1196">
        <v>0</v>
      </c>
      <c r="AV1196">
        <v>0</v>
      </c>
      <c r="AW1196">
        <v>0</v>
      </c>
      <c r="AX1196">
        <v>0</v>
      </c>
      <c r="AY1196">
        <v>0</v>
      </c>
      <c r="AZ1196">
        <v>0</v>
      </c>
      <c r="BA1196">
        <v>0</v>
      </c>
      <c r="BB1196">
        <v>0</v>
      </c>
      <c r="BC1196">
        <v>0</v>
      </c>
      <c r="BD1196">
        <v>0</v>
      </c>
      <c r="BE1196">
        <v>0</v>
      </c>
      <c r="BF1196">
        <v>0</v>
      </c>
      <c r="BG1196" s="20">
        <v>0</v>
      </c>
      <c r="BH1196" s="20">
        <v>0</v>
      </c>
      <c r="BI1196" s="20">
        <v>49</v>
      </c>
      <c r="BJ1196" s="20">
        <v>10</v>
      </c>
      <c r="BK1196" s="20">
        <v>164</v>
      </c>
      <c r="BL1196" s="20">
        <v>500</v>
      </c>
      <c r="BM1196" s="20">
        <v>320</v>
      </c>
      <c r="BN1196" s="20">
        <v>28</v>
      </c>
      <c r="BO1196" s="20">
        <v>36</v>
      </c>
      <c r="BP1196" s="20">
        <v>2564</v>
      </c>
      <c r="BQ1196" s="20">
        <v>636</v>
      </c>
      <c r="BR1196" s="20">
        <v>0</v>
      </c>
      <c r="BS1196" s="20">
        <v>131</v>
      </c>
      <c r="BT1196" s="20">
        <v>755</v>
      </c>
      <c r="BU1196" s="20">
        <v>49</v>
      </c>
      <c r="BV1196" s="20">
        <v>1502</v>
      </c>
    </row>
    <row r="1197" spans="1:74" x14ac:dyDescent="0.25">
      <c r="A1197" s="20" t="s">
        <v>449</v>
      </c>
      <c r="B1197" s="20" t="s">
        <v>544</v>
      </c>
      <c r="C1197" s="20" t="s">
        <v>580</v>
      </c>
      <c r="D1197" s="1">
        <v>44564</v>
      </c>
      <c r="E1197">
        <v>67</v>
      </c>
      <c r="F1197">
        <v>0</v>
      </c>
      <c r="G1197">
        <v>0</v>
      </c>
      <c r="H1197">
        <v>0</v>
      </c>
      <c r="I1197">
        <v>0</v>
      </c>
      <c r="J1197">
        <v>31</v>
      </c>
      <c r="K1197">
        <v>10</v>
      </c>
      <c r="L1197">
        <v>5</v>
      </c>
      <c r="M1197">
        <v>1</v>
      </c>
      <c r="N1197">
        <v>10</v>
      </c>
      <c r="O1197">
        <v>5</v>
      </c>
      <c r="P1197">
        <v>0</v>
      </c>
      <c r="Q1197">
        <v>0</v>
      </c>
      <c r="R1197">
        <v>213</v>
      </c>
      <c r="S1197">
        <v>131</v>
      </c>
      <c r="T1197">
        <v>43</v>
      </c>
      <c r="U1197">
        <v>2</v>
      </c>
      <c r="V1197">
        <v>1</v>
      </c>
      <c r="W1197">
        <v>718</v>
      </c>
      <c r="X1197">
        <v>301</v>
      </c>
      <c r="Y1197">
        <v>77</v>
      </c>
      <c r="Z1197">
        <v>116</v>
      </c>
      <c r="AA1197">
        <v>5</v>
      </c>
      <c r="AB1197">
        <v>472</v>
      </c>
      <c r="AC1197">
        <v>187</v>
      </c>
      <c r="AD1197">
        <v>45</v>
      </c>
      <c r="AE1197">
        <v>95</v>
      </c>
      <c r="AF1197">
        <v>3</v>
      </c>
      <c r="AG1197">
        <v>49</v>
      </c>
      <c r="AH1197">
        <v>12</v>
      </c>
      <c r="AI1197">
        <v>2</v>
      </c>
      <c r="AJ1197">
        <v>16</v>
      </c>
      <c r="AK1197">
        <v>0</v>
      </c>
      <c r="AL1197">
        <v>45</v>
      </c>
      <c r="AM1197">
        <v>28</v>
      </c>
      <c r="AN1197">
        <v>7</v>
      </c>
      <c r="AO1197">
        <v>1</v>
      </c>
      <c r="AP1197">
        <v>1</v>
      </c>
      <c r="AQ1197">
        <v>0</v>
      </c>
      <c r="AR1197">
        <v>0</v>
      </c>
      <c r="AS1197">
        <v>0</v>
      </c>
      <c r="AT1197">
        <v>0</v>
      </c>
      <c r="AU1197">
        <v>0</v>
      </c>
      <c r="AV1197">
        <v>0</v>
      </c>
      <c r="AW1197">
        <v>0</v>
      </c>
      <c r="AX1197">
        <v>0</v>
      </c>
      <c r="AY1197">
        <v>0</v>
      </c>
      <c r="AZ1197">
        <v>0</v>
      </c>
      <c r="BA1197">
        <v>0</v>
      </c>
      <c r="BB1197">
        <v>0</v>
      </c>
      <c r="BC1197">
        <v>0</v>
      </c>
      <c r="BD1197">
        <v>0</v>
      </c>
      <c r="BE1197">
        <v>0</v>
      </c>
      <c r="BF1197">
        <v>0</v>
      </c>
      <c r="BG1197" s="20">
        <v>0</v>
      </c>
      <c r="BH1197" s="20">
        <v>0</v>
      </c>
      <c r="BI1197" s="20">
        <v>49</v>
      </c>
      <c r="BJ1197" s="20">
        <v>10</v>
      </c>
      <c r="BK1197" s="20">
        <v>164</v>
      </c>
      <c r="BL1197" s="20">
        <v>502</v>
      </c>
      <c r="BM1197" s="20">
        <v>319</v>
      </c>
      <c r="BN1197" s="20">
        <v>28</v>
      </c>
      <c r="BO1197" s="20">
        <v>36</v>
      </c>
      <c r="BP1197" s="20">
        <v>2566</v>
      </c>
      <c r="BQ1197" s="20">
        <v>698</v>
      </c>
      <c r="BR1197" s="20">
        <v>0</v>
      </c>
      <c r="BS1197" s="20">
        <v>131</v>
      </c>
      <c r="BT1197" s="20">
        <v>748</v>
      </c>
      <c r="BU1197" s="20">
        <v>48</v>
      </c>
      <c r="BV1197" s="20">
        <v>1510</v>
      </c>
    </row>
    <row r="1198" spans="1:74" x14ac:dyDescent="0.25">
      <c r="A1198" s="20" t="s">
        <v>449</v>
      </c>
      <c r="B1198" s="20" t="s">
        <v>544</v>
      </c>
      <c r="C1198" s="20" t="s">
        <v>580</v>
      </c>
      <c r="D1198" s="1">
        <v>44570</v>
      </c>
      <c r="E1198">
        <v>66</v>
      </c>
      <c r="F1198">
        <v>0</v>
      </c>
      <c r="G1198">
        <v>0</v>
      </c>
      <c r="H1198">
        <v>0</v>
      </c>
      <c r="I1198">
        <v>0</v>
      </c>
      <c r="J1198">
        <v>32</v>
      </c>
      <c r="K1198">
        <v>9</v>
      </c>
      <c r="L1198">
        <v>4</v>
      </c>
      <c r="M1198">
        <v>0</v>
      </c>
      <c r="N1198">
        <v>10</v>
      </c>
      <c r="O1198">
        <v>6</v>
      </c>
      <c r="P1198">
        <v>0</v>
      </c>
      <c r="Q1198">
        <v>0</v>
      </c>
      <c r="R1198">
        <v>215</v>
      </c>
      <c r="S1198">
        <v>135</v>
      </c>
      <c r="T1198">
        <v>43</v>
      </c>
      <c r="U1198">
        <v>2</v>
      </c>
      <c r="V1198">
        <v>1</v>
      </c>
      <c r="W1198">
        <v>715</v>
      </c>
      <c r="X1198">
        <v>306</v>
      </c>
      <c r="Y1198">
        <v>77</v>
      </c>
      <c r="Z1198">
        <v>115</v>
      </c>
      <c r="AA1198">
        <v>5</v>
      </c>
      <c r="AB1198">
        <v>472</v>
      </c>
      <c r="AC1198">
        <v>196</v>
      </c>
      <c r="AD1198">
        <v>45</v>
      </c>
      <c r="AE1198">
        <v>95</v>
      </c>
      <c r="AF1198">
        <v>3</v>
      </c>
      <c r="AG1198">
        <v>49</v>
      </c>
      <c r="AH1198">
        <v>13</v>
      </c>
      <c r="AI1198">
        <v>2</v>
      </c>
      <c r="AJ1198">
        <v>16</v>
      </c>
      <c r="AK1198">
        <v>0</v>
      </c>
      <c r="AL1198">
        <v>45</v>
      </c>
      <c r="AM1198">
        <v>30</v>
      </c>
      <c r="AN1198">
        <v>7</v>
      </c>
      <c r="AO1198">
        <v>1</v>
      </c>
      <c r="AP1198">
        <v>1</v>
      </c>
      <c r="AQ1198">
        <v>0</v>
      </c>
      <c r="AR1198">
        <v>0</v>
      </c>
      <c r="AS1198">
        <v>0</v>
      </c>
      <c r="AT1198">
        <v>0</v>
      </c>
      <c r="AU1198">
        <v>0</v>
      </c>
      <c r="AV1198">
        <v>0</v>
      </c>
      <c r="AW1198">
        <v>0</v>
      </c>
      <c r="AX1198">
        <v>0</v>
      </c>
      <c r="AY1198">
        <v>0</v>
      </c>
      <c r="AZ1198">
        <v>0</v>
      </c>
      <c r="BA1198">
        <v>0</v>
      </c>
      <c r="BB1198">
        <v>0</v>
      </c>
      <c r="BC1198">
        <v>0</v>
      </c>
      <c r="BD1198">
        <v>0</v>
      </c>
      <c r="BE1198">
        <v>0</v>
      </c>
      <c r="BF1198">
        <v>0</v>
      </c>
      <c r="BG1198" s="20">
        <v>0</v>
      </c>
      <c r="BH1198" s="20">
        <v>0</v>
      </c>
      <c r="BI1198" s="20">
        <v>49</v>
      </c>
      <c r="BJ1198" s="20">
        <v>10</v>
      </c>
      <c r="BK1198" s="20">
        <v>166</v>
      </c>
      <c r="BL1198" s="20">
        <v>500</v>
      </c>
      <c r="BM1198" s="20">
        <v>318</v>
      </c>
      <c r="BN1198" s="20">
        <v>28</v>
      </c>
      <c r="BO1198" s="20">
        <v>36</v>
      </c>
      <c r="BP1198" s="20">
        <v>2577</v>
      </c>
      <c r="BQ1198" s="20">
        <v>753</v>
      </c>
      <c r="BR1198" s="20">
        <v>0</v>
      </c>
      <c r="BS1198" s="20">
        <v>131</v>
      </c>
      <c r="BT1198" s="20">
        <v>737</v>
      </c>
      <c r="BU1198" s="20">
        <v>51</v>
      </c>
      <c r="BV1198" s="20">
        <v>1522</v>
      </c>
    </row>
    <row r="1199" spans="1:74" x14ac:dyDescent="0.25">
      <c r="A1199" s="20" t="s">
        <v>449</v>
      </c>
      <c r="B1199" s="20" t="s">
        <v>544</v>
      </c>
      <c r="C1199" s="20" t="s">
        <v>580</v>
      </c>
      <c r="D1199" s="1">
        <v>44577</v>
      </c>
      <c r="E1199">
        <v>66</v>
      </c>
      <c r="F1199">
        <v>0</v>
      </c>
      <c r="G1199">
        <v>0</v>
      </c>
      <c r="H1199">
        <v>0</v>
      </c>
      <c r="I1199">
        <v>0</v>
      </c>
      <c r="J1199">
        <v>32</v>
      </c>
      <c r="K1199">
        <v>9</v>
      </c>
      <c r="L1199">
        <v>4</v>
      </c>
      <c r="M1199">
        <v>0</v>
      </c>
      <c r="N1199">
        <v>10</v>
      </c>
      <c r="O1199">
        <v>6</v>
      </c>
      <c r="P1199">
        <v>0</v>
      </c>
      <c r="Q1199">
        <v>0</v>
      </c>
      <c r="R1199">
        <v>217</v>
      </c>
      <c r="S1199">
        <v>143</v>
      </c>
      <c r="T1199">
        <v>43</v>
      </c>
      <c r="U1199">
        <v>2</v>
      </c>
      <c r="V1199">
        <v>1</v>
      </c>
      <c r="W1199">
        <v>715</v>
      </c>
      <c r="X1199">
        <v>317</v>
      </c>
      <c r="Y1199">
        <v>76</v>
      </c>
      <c r="Z1199">
        <v>112</v>
      </c>
      <c r="AA1199">
        <v>5</v>
      </c>
      <c r="AB1199">
        <v>469</v>
      </c>
      <c r="AC1199">
        <v>199</v>
      </c>
      <c r="AD1199">
        <v>45</v>
      </c>
      <c r="AE1199">
        <v>95</v>
      </c>
      <c r="AF1199">
        <v>3</v>
      </c>
      <c r="AG1199">
        <v>50</v>
      </c>
      <c r="AH1199">
        <v>15</v>
      </c>
      <c r="AI1199">
        <v>2</v>
      </c>
      <c r="AJ1199">
        <v>15</v>
      </c>
      <c r="AK1199">
        <v>0</v>
      </c>
      <c r="AL1199">
        <v>45</v>
      </c>
      <c r="AM1199">
        <v>30</v>
      </c>
      <c r="AN1199">
        <v>7</v>
      </c>
      <c r="AO1199">
        <v>1</v>
      </c>
      <c r="AP1199">
        <v>1</v>
      </c>
      <c r="AQ1199">
        <v>0</v>
      </c>
      <c r="AR1199">
        <v>0</v>
      </c>
      <c r="AS1199">
        <v>0</v>
      </c>
      <c r="AT1199">
        <v>0</v>
      </c>
      <c r="AU1199">
        <v>0</v>
      </c>
      <c r="AV1199">
        <v>0</v>
      </c>
      <c r="AW1199">
        <v>0</v>
      </c>
      <c r="AX1199">
        <v>0</v>
      </c>
      <c r="AY1199">
        <v>0</v>
      </c>
      <c r="AZ1199">
        <v>0</v>
      </c>
      <c r="BA1199">
        <v>0</v>
      </c>
      <c r="BB1199">
        <v>0</v>
      </c>
      <c r="BC1199">
        <v>0</v>
      </c>
      <c r="BD1199">
        <v>0</v>
      </c>
      <c r="BE1199">
        <v>0</v>
      </c>
      <c r="BF1199">
        <v>0</v>
      </c>
      <c r="BG1199" s="20">
        <v>0</v>
      </c>
      <c r="BH1199" s="20">
        <v>0</v>
      </c>
      <c r="BI1199" s="20">
        <v>49</v>
      </c>
      <c r="BJ1199" s="20">
        <v>10</v>
      </c>
      <c r="BK1199" s="20">
        <v>168</v>
      </c>
      <c r="BL1199" s="20">
        <v>501</v>
      </c>
      <c r="BM1199" s="20">
        <v>315</v>
      </c>
      <c r="BN1199" s="20">
        <v>29</v>
      </c>
      <c r="BO1199" s="20">
        <v>36</v>
      </c>
      <c r="BP1199" s="20">
        <v>2583</v>
      </c>
      <c r="BQ1199" s="20">
        <v>808</v>
      </c>
      <c r="BR1199" s="20">
        <v>0</v>
      </c>
      <c r="BS1199" s="20">
        <v>131</v>
      </c>
      <c r="BT1199" s="20">
        <v>728</v>
      </c>
      <c r="BU1199" s="20">
        <v>54</v>
      </c>
      <c r="BV1199" s="20">
        <v>1533</v>
      </c>
    </row>
    <row r="1200" spans="1:74" x14ac:dyDescent="0.25">
      <c r="A1200" s="20" t="s">
        <v>449</v>
      </c>
      <c r="B1200" s="20" t="s">
        <v>544</v>
      </c>
      <c r="C1200" s="20" t="s">
        <v>580</v>
      </c>
      <c r="D1200" s="1">
        <v>44584</v>
      </c>
      <c r="E1200">
        <v>66</v>
      </c>
      <c r="F1200">
        <v>0</v>
      </c>
      <c r="G1200">
        <v>0</v>
      </c>
      <c r="H1200">
        <v>0</v>
      </c>
      <c r="I1200">
        <v>0</v>
      </c>
      <c r="J1200">
        <v>33</v>
      </c>
      <c r="K1200">
        <v>9</v>
      </c>
      <c r="L1200">
        <v>4</v>
      </c>
      <c r="M1200">
        <v>0</v>
      </c>
      <c r="N1200">
        <v>9</v>
      </c>
      <c r="O1200">
        <v>6</v>
      </c>
      <c r="P1200">
        <v>0</v>
      </c>
      <c r="Q1200">
        <v>0</v>
      </c>
      <c r="R1200">
        <v>219</v>
      </c>
      <c r="S1200">
        <v>145</v>
      </c>
      <c r="T1200">
        <v>43</v>
      </c>
      <c r="U1200">
        <v>3</v>
      </c>
      <c r="V1200">
        <v>1</v>
      </c>
      <c r="W1200">
        <v>708</v>
      </c>
      <c r="X1200">
        <v>318</v>
      </c>
      <c r="Y1200">
        <v>76</v>
      </c>
      <c r="Z1200">
        <v>110</v>
      </c>
      <c r="AA1200">
        <v>5</v>
      </c>
      <c r="AB1200">
        <v>467</v>
      </c>
      <c r="AC1200">
        <v>201</v>
      </c>
      <c r="AD1200">
        <v>45</v>
      </c>
      <c r="AE1200">
        <v>93</v>
      </c>
      <c r="AF1200">
        <v>3</v>
      </c>
      <c r="AG1200">
        <v>51</v>
      </c>
      <c r="AH1200">
        <v>15</v>
      </c>
      <c r="AI1200">
        <v>2</v>
      </c>
      <c r="AJ1200">
        <v>15</v>
      </c>
      <c r="AK1200">
        <v>0</v>
      </c>
      <c r="AL1200">
        <v>44</v>
      </c>
      <c r="AM1200">
        <v>30</v>
      </c>
      <c r="AN1200">
        <v>7</v>
      </c>
      <c r="AO1200">
        <v>1</v>
      </c>
      <c r="AP1200">
        <v>1</v>
      </c>
      <c r="AQ1200">
        <v>0</v>
      </c>
      <c r="AR1200">
        <v>0</v>
      </c>
      <c r="AS1200">
        <v>0</v>
      </c>
      <c r="AT1200">
        <v>0</v>
      </c>
      <c r="AU1200">
        <v>0</v>
      </c>
      <c r="AV1200">
        <v>0</v>
      </c>
      <c r="AW1200">
        <v>0</v>
      </c>
      <c r="AX1200">
        <v>0</v>
      </c>
      <c r="AY1200">
        <v>0</v>
      </c>
      <c r="AZ1200">
        <v>0</v>
      </c>
      <c r="BA1200">
        <v>0</v>
      </c>
      <c r="BB1200">
        <v>0</v>
      </c>
      <c r="BC1200">
        <v>0</v>
      </c>
      <c r="BD1200">
        <v>0</v>
      </c>
      <c r="BE1200">
        <v>0</v>
      </c>
      <c r="BF1200">
        <v>0</v>
      </c>
      <c r="BG1200" s="20">
        <v>0</v>
      </c>
      <c r="BH1200" s="20">
        <v>0</v>
      </c>
      <c r="BI1200" s="20">
        <v>49</v>
      </c>
      <c r="BJ1200" s="20">
        <v>9</v>
      </c>
      <c r="BK1200" s="20">
        <v>169</v>
      </c>
      <c r="BL1200" s="20">
        <v>496</v>
      </c>
      <c r="BM1200" s="20">
        <v>314</v>
      </c>
      <c r="BN1200" s="20">
        <v>30</v>
      </c>
      <c r="BO1200" s="20">
        <v>35</v>
      </c>
      <c r="BP1200" s="20">
        <v>2589</v>
      </c>
      <c r="BQ1200" s="20">
        <v>834</v>
      </c>
      <c r="BR1200" s="20">
        <v>0</v>
      </c>
      <c r="BS1200" s="20">
        <v>131</v>
      </c>
      <c r="BT1200" s="20">
        <v>725</v>
      </c>
      <c r="BU1200" s="20">
        <v>59</v>
      </c>
      <c r="BV1200" s="20">
        <v>1537</v>
      </c>
    </row>
    <row r="1201" spans="1:74" x14ac:dyDescent="0.25">
      <c r="A1201" s="20" t="s">
        <v>449</v>
      </c>
      <c r="B1201" s="20" t="s">
        <v>544</v>
      </c>
      <c r="C1201" s="20" t="s">
        <v>580</v>
      </c>
      <c r="D1201" s="1">
        <v>44591</v>
      </c>
      <c r="E1201">
        <v>67</v>
      </c>
      <c r="F1201">
        <v>0</v>
      </c>
      <c r="G1201">
        <v>0</v>
      </c>
      <c r="H1201">
        <v>0</v>
      </c>
      <c r="I1201">
        <v>0</v>
      </c>
      <c r="J1201">
        <v>35</v>
      </c>
      <c r="K1201">
        <v>9</v>
      </c>
      <c r="L1201">
        <v>4</v>
      </c>
      <c r="M1201">
        <v>0</v>
      </c>
      <c r="N1201">
        <v>9</v>
      </c>
      <c r="O1201">
        <v>6</v>
      </c>
      <c r="P1201">
        <v>0</v>
      </c>
      <c r="Q1201">
        <v>0</v>
      </c>
      <c r="R1201">
        <v>219</v>
      </c>
      <c r="S1201">
        <v>145</v>
      </c>
      <c r="T1201">
        <v>43</v>
      </c>
      <c r="U1201">
        <v>3</v>
      </c>
      <c r="V1201">
        <v>1</v>
      </c>
      <c r="W1201">
        <v>707</v>
      </c>
      <c r="X1201">
        <v>324</v>
      </c>
      <c r="Y1201">
        <v>76</v>
      </c>
      <c r="Z1201">
        <v>109</v>
      </c>
      <c r="AA1201">
        <v>5</v>
      </c>
      <c r="AB1201">
        <v>470</v>
      </c>
      <c r="AC1201">
        <v>205</v>
      </c>
      <c r="AD1201">
        <v>44</v>
      </c>
      <c r="AE1201">
        <v>93</v>
      </c>
      <c r="AF1201">
        <v>4</v>
      </c>
      <c r="AG1201">
        <v>51</v>
      </c>
      <c r="AH1201">
        <v>15</v>
      </c>
      <c r="AI1201">
        <v>2</v>
      </c>
      <c r="AJ1201">
        <v>15</v>
      </c>
      <c r="AK1201">
        <v>0</v>
      </c>
      <c r="AL1201">
        <v>42</v>
      </c>
      <c r="AM1201">
        <v>30</v>
      </c>
      <c r="AN1201">
        <v>5</v>
      </c>
      <c r="AO1201">
        <v>1</v>
      </c>
      <c r="AP1201">
        <v>1</v>
      </c>
      <c r="AQ1201">
        <v>0</v>
      </c>
      <c r="AR1201">
        <v>0</v>
      </c>
      <c r="AS1201">
        <v>0</v>
      </c>
      <c r="AT1201">
        <v>0</v>
      </c>
      <c r="AU1201">
        <v>0</v>
      </c>
      <c r="AV1201">
        <v>0</v>
      </c>
      <c r="AW1201">
        <v>0</v>
      </c>
      <c r="AX1201">
        <v>0</v>
      </c>
      <c r="AY1201">
        <v>0</v>
      </c>
      <c r="AZ1201">
        <v>0</v>
      </c>
      <c r="BA1201">
        <v>0</v>
      </c>
      <c r="BB1201">
        <v>0</v>
      </c>
      <c r="BC1201">
        <v>0</v>
      </c>
      <c r="BD1201">
        <v>0</v>
      </c>
      <c r="BE1201">
        <v>0</v>
      </c>
      <c r="BF1201">
        <v>0</v>
      </c>
      <c r="BG1201" s="20">
        <v>0</v>
      </c>
      <c r="BH1201" s="20">
        <v>0</v>
      </c>
      <c r="BI1201" s="20">
        <v>50</v>
      </c>
      <c r="BJ1201" s="20">
        <v>9</v>
      </c>
      <c r="BK1201" s="20">
        <v>170</v>
      </c>
      <c r="BL1201" s="20">
        <v>497</v>
      </c>
      <c r="BM1201" s="20">
        <v>315</v>
      </c>
      <c r="BN1201" s="20">
        <v>30</v>
      </c>
      <c r="BO1201" s="20">
        <v>35</v>
      </c>
      <c r="BP1201" s="20">
        <v>2598</v>
      </c>
      <c r="BQ1201" s="20">
        <v>861</v>
      </c>
      <c r="BR1201" s="20">
        <v>0</v>
      </c>
      <c r="BS1201" s="20">
        <v>129</v>
      </c>
      <c r="BT1201" s="20">
        <v>724</v>
      </c>
      <c r="BU1201" s="20">
        <v>63</v>
      </c>
      <c r="BV1201" s="20">
        <v>1545</v>
      </c>
    </row>
    <row r="1202" spans="1:74" x14ac:dyDescent="0.25">
      <c r="A1202" s="20" t="s">
        <v>449</v>
      </c>
      <c r="B1202" s="20" t="s">
        <v>544</v>
      </c>
      <c r="C1202" s="20" t="s">
        <v>580</v>
      </c>
      <c r="D1202" s="1">
        <v>44599</v>
      </c>
      <c r="E1202">
        <v>67</v>
      </c>
      <c r="F1202">
        <v>0</v>
      </c>
      <c r="G1202">
        <v>0</v>
      </c>
      <c r="H1202">
        <v>0</v>
      </c>
      <c r="I1202">
        <v>0</v>
      </c>
      <c r="J1202">
        <v>36</v>
      </c>
      <c r="K1202">
        <v>9</v>
      </c>
      <c r="L1202">
        <v>4</v>
      </c>
      <c r="M1202">
        <v>0</v>
      </c>
      <c r="N1202">
        <v>9</v>
      </c>
      <c r="O1202">
        <v>6</v>
      </c>
      <c r="P1202">
        <v>0</v>
      </c>
      <c r="Q1202">
        <v>0</v>
      </c>
      <c r="R1202">
        <v>219</v>
      </c>
      <c r="S1202">
        <v>146</v>
      </c>
      <c r="T1202">
        <v>42</v>
      </c>
      <c r="U1202">
        <v>3</v>
      </c>
      <c r="V1202">
        <v>1</v>
      </c>
      <c r="W1202">
        <v>707</v>
      </c>
      <c r="X1202">
        <v>329</v>
      </c>
      <c r="Y1202">
        <v>76</v>
      </c>
      <c r="Z1202">
        <v>107</v>
      </c>
      <c r="AA1202">
        <v>5</v>
      </c>
      <c r="AB1202">
        <v>468</v>
      </c>
      <c r="AC1202">
        <v>206</v>
      </c>
      <c r="AD1202">
        <v>44</v>
      </c>
      <c r="AE1202">
        <v>94</v>
      </c>
      <c r="AF1202">
        <v>5</v>
      </c>
      <c r="AG1202">
        <v>51</v>
      </c>
      <c r="AH1202">
        <v>15</v>
      </c>
      <c r="AI1202">
        <v>1</v>
      </c>
      <c r="AJ1202">
        <v>15</v>
      </c>
      <c r="AK1202">
        <v>0</v>
      </c>
      <c r="AL1202">
        <v>43</v>
      </c>
      <c r="AM1202">
        <v>30</v>
      </c>
      <c r="AN1202">
        <v>5</v>
      </c>
      <c r="AO1202">
        <v>2</v>
      </c>
      <c r="AP1202">
        <v>1</v>
      </c>
      <c r="AQ1202">
        <v>0</v>
      </c>
      <c r="AR1202">
        <v>0</v>
      </c>
      <c r="AS1202">
        <v>0</v>
      </c>
      <c r="AT1202">
        <v>0</v>
      </c>
      <c r="AU1202">
        <v>0</v>
      </c>
      <c r="AV1202">
        <v>0</v>
      </c>
      <c r="AW1202">
        <v>0</v>
      </c>
      <c r="AX1202">
        <v>0</v>
      </c>
      <c r="AY1202">
        <v>0</v>
      </c>
      <c r="AZ1202">
        <v>0</v>
      </c>
      <c r="BA1202">
        <v>0</v>
      </c>
      <c r="BB1202">
        <v>0</v>
      </c>
      <c r="BC1202">
        <v>0</v>
      </c>
      <c r="BD1202">
        <v>0</v>
      </c>
      <c r="BE1202">
        <v>0</v>
      </c>
      <c r="BF1202">
        <v>0</v>
      </c>
      <c r="BG1202" s="20">
        <v>0</v>
      </c>
      <c r="BH1202" s="20">
        <v>0</v>
      </c>
      <c r="BI1202" s="20">
        <v>50</v>
      </c>
      <c r="BJ1202" s="20">
        <v>9</v>
      </c>
      <c r="BK1202" s="20">
        <v>171</v>
      </c>
      <c r="BL1202" s="20">
        <v>497</v>
      </c>
      <c r="BM1202" s="20">
        <v>312</v>
      </c>
      <c r="BN1202" s="20">
        <v>30</v>
      </c>
      <c r="BO1202" s="20">
        <v>35</v>
      </c>
      <c r="BP1202" s="20">
        <v>2601</v>
      </c>
      <c r="BQ1202" s="20">
        <v>879</v>
      </c>
      <c r="BR1202" s="20">
        <v>0</v>
      </c>
      <c r="BS1202" s="20">
        <v>128</v>
      </c>
      <c r="BT1202" s="20">
        <v>722</v>
      </c>
      <c r="BU1202" s="20">
        <v>64</v>
      </c>
      <c r="BV1202" s="20">
        <v>1549</v>
      </c>
    </row>
    <row r="1203" spans="1:74" x14ac:dyDescent="0.25">
      <c r="A1203" s="20" t="s">
        <v>449</v>
      </c>
      <c r="B1203" s="20" t="s">
        <v>544</v>
      </c>
      <c r="C1203" s="20" t="s">
        <v>580</v>
      </c>
      <c r="D1203" s="1">
        <v>44606</v>
      </c>
      <c r="E1203">
        <v>67</v>
      </c>
      <c r="F1203">
        <v>0</v>
      </c>
      <c r="G1203">
        <v>0</v>
      </c>
      <c r="H1203">
        <v>0</v>
      </c>
      <c r="I1203">
        <v>0</v>
      </c>
      <c r="J1203">
        <v>36</v>
      </c>
      <c r="K1203">
        <v>9</v>
      </c>
      <c r="L1203">
        <v>4</v>
      </c>
      <c r="M1203">
        <v>0</v>
      </c>
      <c r="N1203">
        <v>9</v>
      </c>
      <c r="O1203">
        <v>6</v>
      </c>
      <c r="P1203">
        <v>0</v>
      </c>
      <c r="Q1203">
        <v>0</v>
      </c>
      <c r="R1203">
        <v>221</v>
      </c>
      <c r="S1203">
        <v>149</v>
      </c>
      <c r="T1203">
        <v>42</v>
      </c>
      <c r="U1203">
        <v>3</v>
      </c>
      <c r="V1203">
        <v>1</v>
      </c>
      <c r="W1203">
        <v>705</v>
      </c>
      <c r="X1203">
        <v>329</v>
      </c>
      <c r="Y1203">
        <v>76</v>
      </c>
      <c r="Z1203">
        <v>106</v>
      </c>
      <c r="AA1203">
        <v>5</v>
      </c>
      <c r="AB1203">
        <v>467</v>
      </c>
      <c r="AC1203">
        <v>205</v>
      </c>
      <c r="AD1203">
        <v>44</v>
      </c>
      <c r="AE1203">
        <v>94</v>
      </c>
      <c r="AF1203">
        <v>5</v>
      </c>
      <c r="AG1203">
        <v>51</v>
      </c>
      <c r="AH1203">
        <v>15</v>
      </c>
      <c r="AI1203">
        <v>1</v>
      </c>
      <c r="AJ1203">
        <v>15</v>
      </c>
      <c r="AK1203">
        <v>0</v>
      </c>
      <c r="AL1203">
        <v>42</v>
      </c>
      <c r="AM1203">
        <v>30</v>
      </c>
      <c r="AN1203">
        <v>5</v>
      </c>
      <c r="AO1203">
        <v>1</v>
      </c>
      <c r="AP1203">
        <v>1</v>
      </c>
      <c r="AQ1203">
        <v>0</v>
      </c>
      <c r="AR1203">
        <v>0</v>
      </c>
      <c r="AS1203">
        <v>0</v>
      </c>
      <c r="AT1203">
        <v>0</v>
      </c>
      <c r="AU1203">
        <v>0</v>
      </c>
      <c r="AV1203">
        <v>0</v>
      </c>
      <c r="AW1203">
        <v>0</v>
      </c>
      <c r="AX1203">
        <v>0</v>
      </c>
      <c r="AY1203">
        <v>0</v>
      </c>
      <c r="AZ1203">
        <v>0</v>
      </c>
      <c r="BA1203">
        <v>0</v>
      </c>
      <c r="BB1203">
        <v>0</v>
      </c>
      <c r="BC1203">
        <v>0</v>
      </c>
      <c r="BD1203">
        <v>0</v>
      </c>
      <c r="BE1203">
        <v>0</v>
      </c>
      <c r="BF1203">
        <v>0</v>
      </c>
      <c r="BG1203" s="20">
        <v>0</v>
      </c>
      <c r="BH1203" s="20">
        <v>0</v>
      </c>
      <c r="BI1203" s="20">
        <v>50</v>
      </c>
      <c r="BJ1203" s="20">
        <v>9</v>
      </c>
      <c r="BK1203" s="20">
        <v>173</v>
      </c>
      <c r="BL1203" s="20">
        <v>496</v>
      </c>
      <c r="BM1203" s="20">
        <v>312</v>
      </c>
      <c r="BN1203" s="20">
        <v>30</v>
      </c>
      <c r="BO1203" s="20">
        <v>35</v>
      </c>
      <c r="BP1203" s="20">
        <v>2600</v>
      </c>
      <c r="BQ1203" s="20">
        <v>888</v>
      </c>
      <c r="BR1203" s="20">
        <v>0</v>
      </c>
      <c r="BS1203" s="20">
        <v>128</v>
      </c>
      <c r="BT1203" s="20">
        <v>718</v>
      </c>
      <c r="BU1203" s="20">
        <v>64</v>
      </c>
      <c r="BV1203" s="20">
        <v>1554</v>
      </c>
    </row>
    <row r="1204" spans="1:74" x14ac:dyDescent="0.25">
      <c r="A1204" s="20" t="s">
        <v>449</v>
      </c>
      <c r="B1204" s="20" t="s">
        <v>555</v>
      </c>
      <c r="C1204" s="20" t="s">
        <v>581</v>
      </c>
      <c r="D1204" s="1">
        <v>44493</v>
      </c>
      <c r="E1204">
        <v>224</v>
      </c>
      <c r="F1204">
        <v>7</v>
      </c>
      <c r="G1204">
        <v>0</v>
      </c>
      <c r="H1204">
        <v>0</v>
      </c>
      <c r="I1204">
        <v>0</v>
      </c>
      <c r="J1204">
        <v>75</v>
      </c>
      <c r="K1204">
        <v>20</v>
      </c>
      <c r="L1204">
        <v>14</v>
      </c>
      <c r="M1204">
        <v>3</v>
      </c>
      <c r="N1204">
        <v>6</v>
      </c>
      <c r="O1204">
        <v>0</v>
      </c>
      <c r="P1204">
        <v>0</v>
      </c>
      <c r="Q1204">
        <v>0</v>
      </c>
      <c r="R1204">
        <v>631</v>
      </c>
      <c r="S1204">
        <v>1</v>
      </c>
      <c r="T1204">
        <v>213</v>
      </c>
      <c r="U1204">
        <v>7</v>
      </c>
      <c r="V1204">
        <v>1</v>
      </c>
      <c r="W1204">
        <v>2077</v>
      </c>
      <c r="X1204">
        <v>0</v>
      </c>
      <c r="Y1204">
        <v>114</v>
      </c>
      <c r="Z1204">
        <v>212</v>
      </c>
      <c r="AA1204">
        <v>27</v>
      </c>
      <c r="AB1204">
        <v>1581</v>
      </c>
      <c r="AC1204">
        <v>85</v>
      </c>
      <c r="AD1204">
        <v>70</v>
      </c>
      <c r="AE1204">
        <v>178</v>
      </c>
      <c r="AF1204">
        <v>5</v>
      </c>
      <c r="AG1204">
        <v>360</v>
      </c>
      <c r="AH1204">
        <v>0</v>
      </c>
      <c r="AI1204">
        <v>3</v>
      </c>
      <c r="AJ1204">
        <v>72</v>
      </c>
      <c r="AK1204">
        <v>11</v>
      </c>
      <c r="AL1204">
        <v>128</v>
      </c>
      <c r="AM1204">
        <v>0</v>
      </c>
      <c r="AN1204">
        <v>3</v>
      </c>
      <c r="AO1204">
        <v>2</v>
      </c>
      <c r="AP1204">
        <v>0</v>
      </c>
      <c r="AQ1204">
        <v>0</v>
      </c>
      <c r="AR1204">
        <v>2</v>
      </c>
      <c r="AS1204">
        <v>0</v>
      </c>
      <c r="AT1204">
        <v>0</v>
      </c>
      <c r="AU1204">
        <v>0</v>
      </c>
      <c r="AV1204">
        <v>0</v>
      </c>
      <c r="AW1204">
        <v>0</v>
      </c>
      <c r="AX1204">
        <v>0</v>
      </c>
      <c r="AY1204">
        <v>0</v>
      </c>
      <c r="AZ1204">
        <v>0</v>
      </c>
      <c r="BA1204">
        <v>0</v>
      </c>
      <c r="BB1204">
        <v>44</v>
      </c>
      <c r="BC1204">
        <v>231</v>
      </c>
      <c r="BD1204">
        <v>0</v>
      </c>
      <c r="BE1204">
        <v>12</v>
      </c>
      <c r="BF1204">
        <v>12</v>
      </c>
      <c r="BG1204" s="20"/>
      <c r="BH1204" s="20"/>
      <c r="BI1204" s="20"/>
      <c r="BJ1204" s="20"/>
      <c r="BK1204" s="20"/>
      <c r="BL1204" s="20"/>
      <c r="BM1204" s="20"/>
      <c r="BN1204" s="20"/>
      <c r="BO1204" s="20"/>
      <c r="BP1204" s="20"/>
      <c r="BQ1204" s="20"/>
      <c r="BR1204" s="20"/>
      <c r="BS1204" s="20"/>
      <c r="BT1204" s="20"/>
      <c r="BU1204" s="20"/>
      <c r="BV1204" s="20"/>
    </row>
    <row r="1205" spans="1:74" x14ac:dyDescent="0.25">
      <c r="A1205" s="20" t="s">
        <v>449</v>
      </c>
      <c r="B1205" s="20" t="s">
        <v>555</v>
      </c>
      <c r="C1205" s="20" t="s">
        <v>581</v>
      </c>
      <c r="D1205" s="1">
        <v>44500</v>
      </c>
      <c r="E1205">
        <v>224</v>
      </c>
      <c r="F1205">
        <v>7</v>
      </c>
      <c r="G1205">
        <v>1</v>
      </c>
      <c r="H1205">
        <v>0</v>
      </c>
      <c r="I1205">
        <v>0</v>
      </c>
      <c r="J1205">
        <v>87</v>
      </c>
      <c r="K1205">
        <v>20</v>
      </c>
      <c r="L1205">
        <v>14</v>
      </c>
      <c r="M1205">
        <v>3</v>
      </c>
      <c r="N1205">
        <v>6</v>
      </c>
      <c r="O1205">
        <v>0</v>
      </c>
      <c r="P1205">
        <v>0</v>
      </c>
      <c r="Q1205">
        <v>0</v>
      </c>
      <c r="R1205">
        <v>631</v>
      </c>
      <c r="S1205">
        <v>1</v>
      </c>
      <c r="T1205">
        <v>289</v>
      </c>
      <c r="U1205">
        <v>7</v>
      </c>
      <c r="V1205">
        <v>1</v>
      </c>
      <c r="W1205">
        <v>2074</v>
      </c>
      <c r="X1205">
        <v>0</v>
      </c>
      <c r="Y1205">
        <v>205</v>
      </c>
      <c r="Z1205">
        <v>210</v>
      </c>
      <c r="AA1205">
        <v>26</v>
      </c>
      <c r="AB1205">
        <v>1574</v>
      </c>
      <c r="AC1205">
        <v>134</v>
      </c>
      <c r="AD1205">
        <v>70</v>
      </c>
      <c r="AE1205">
        <v>178</v>
      </c>
      <c r="AF1205">
        <v>3</v>
      </c>
      <c r="AG1205">
        <v>358</v>
      </c>
      <c r="AH1205">
        <v>0</v>
      </c>
      <c r="AI1205">
        <v>3</v>
      </c>
      <c r="AJ1205">
        <v>72</v>
      </c>
      <c r="AK1205">
        <v>11</v>
      </c>
      <c r="AL1205">
        <v>127</v>
      </c>
      <c r="AM1205">
        <v>0</v>
      </c>
      <c r="AN1205">
        <v>6</v>
      </c>
      <c r="AO1205">
        <v>2</v>
      </c>
      <c r="AP1205">
        <v>0</v>
      </c>
      <c r="AQ1205">
        <v>0</v>
      </c>
      <c r="AR1205">
        <v>2</v>
      </c>
      <c r="AS1205">
        <v>0</v>
      </c>
      <c r="AT1205">
        <v>0</v>
      </c>
      <c r="AU1205">
        <v>0</v>
      </c>
      <c r="AV1205">
        <v>0</v>
      </c>
      <c r="AW1205">
        <v>0</v>
      </c>
      <c r="AX1205">
        <v>0</v>
      </c>
      <c r="AY1205">
        <v>0</v>
      </c>
      <c r="AZ1205">
        <v>0</v>
      </c>
      <c r="BA1205">
        <v>0</v>
      </c>
      <c r="BB1205">
        <v>44</v>
      </c>
      <c r="BC1205">
        <v>231</v>
      </c>
      <c r="BD1205">
        <v>0</v>
      </c>
      <c r="BE1205">
        <v>12</v>
      </c>
      <c r="BF1205">
        <v>12</v>
      </c>
      <c r="BG1205" s="20"/>
      <c r="BH1205" s="20"/>
      <c r="BI1205" s="20"/>
      <c r="BJ1205" s="20"/>
      <c r="BK1205" s="20"/>
      <c r="BL1205" s="20"/>
      <c r="BM1205" s="20"/>
      <c r="BN1205" s="20"/>
      <c r="BO1205" s="20"/>
      <c r="BP1205" s="20"/>
      <c r="BQ1205" s="20"/>
      <c r="BR1205" s="20"/>
      <c r="BS1205" s="20"/>
      <c r="BT1205" s="20"/>
      <c r="BU1205" s="20"/>
      <c r="BV1205" s="20"/>
    </row>
    <row r="1206" spans="1:74" x14ac:dyDescent="0.25">
      <c r="A1206" s="20" t="s">
        <v>449</v>
      </c>
      <c r="B1206" s="20" t="s">
        <v>555</v>
      </c>
      <c r="C1206" s="20" t="s">
        <v>581</v>
      </c>
      <c r="D1206" s="1">
        <v>44507</v>
      </c>
      <c r="E1206">
        <v>224</v>
      </c>
      <c r="F1206">
        <v>8</v>
      </c>
      <c r="G1206">
        <v>1</v>
      </c>
      <c r="H1206">
        <v>0</v>
      </c>
      <c r="I1206">
        <v>0</v>
      </c>
      <c r="J1206">
        <v>90</v>
      </c>
      <c r="K1206">
        <v>20</v>
      </c>
      <c r="L1206">
        <v>14</v>
      </c>
      <c r="M1206">
        <v>3</v>
      </c>
      <c r="N1206">
        <v>6</v>
      </c>
      <c r="O1206">
        <v>0</v>
      </c>
      <c r="P1206">
        <v>0</v>
      </c>
      <c r="Q1206">
        <v>0</v>
      </c>
      <c r="R1206">
        <v>628</v>
      </c>
      <c r="S1206">
        <v>356</v>
      </c>
      <c r="T1206">
        <v>43</v>
      </c>
      <c r="U1206">
        <v>7</v>
      </c>
      <c r="V1206">
        <v>1</v>
      </c>
      <c r="W1206">
        <v>2074</v>
      </c>
      <c r="X1206">
        <v>284</v>
      </c>
      <c r="Y1206">
        <v>230</v>
      </c>
      <c r="Z1206">
        <v>211</v>
      </c>
      <c r="AA1206">
        <v>26</v>
      </c>
      <c r="AB1206">
        <v>1577</v>
      </c>
      <c r="AC1206">
        <v>183</v>
      </c>
      <c r="AD1206">
        <v>70</v>
      </c>
      <c r="AE1206">
        <v>179</v>
      </c>
      <c r="AF1206">
        <v>4</v>
      </c>
      <c r="AG1206">
        <v>364</v>
      </c>
      <c r="AH1206">
        <v>6</v>
      </c>
      <c r="AI1206">
        <v>13</v>
      </c>
      <c r="AJ1206">
        <v>73</v>
      </c>
      <c r="AK1206">
        <v>11</v>
      </c>
      <c r="AL1206">
        <v>127</v>
      </c>
      <c r="AM1206">
        <v>14</v>
      </c>
      <c r="AN1206">
        <v>12</v>
      </c>
      <c r="AO1206">
        <v>2</v>
      </c>
      <c r="AP1206">
        <v>0</v>
      </c>
      <c r="AQ1206">
        <v>0</v>
      </c>
      <c r="AR1206">
        <v>3</v>
      </c>
      <c r="AS1206">
        <v>0</v>
      </c>
      <c r="AT1206">
        <v>0</v>
      </c>
      <c r="AU1206">
        <v>0</v>
      </c>
      <c r="AV1206">
        <v>0</v>
      </c>
      <c r="AW1206">
        <v>0</v>
      </c>
      <c r="AX1206">
        <v>0</v>
      </c>
      <c r="AY1206">
        <v>0</v>
      </c>
      <c r="AZ1206">
        <v>0</v>
      </c>
      <c r="BA1206">
        <v>0</v>
      </c>
      <c r="BB1206">
        <v>1</v>
      </c>
      <c r="BC1206">
        <v>0</v>
      </c>
      <c r="BD1206">
        <v>0</v>
      </c>
      <c r="BE1206">
        <v>0</v>
      </c>
      <c r="BF1206">
        <v>0</v>
      </c>
      <c r="BG1206" s="20">
        <v>5</v>
      </c>
      <c r="BH1206" s="20">
        <v>0</v>
      </c>
      <c r="BI1206" s="20">
        <v>167</v>
      </c>
      <c r="BJ1206" s="20">
        <v>5</v>
      </c>
      <c r="BK1206" s="20">
        <v>547</v>
      </c>
      <c r="BL1206" s="20">
        <v>1466</v>
      </c>
      <c r="BM1206" s="20">
        <v>1216</v>
      </c>
      <c r="BN1206" s="20">
        <v>243</v>
      </c>
      <c r="BO1206" s="20">
        <v>112</v>
      </c>
      <c r="BP1206" s="20"/>
      <c r="BQ1206" s="20"/>
      <c r="BR1206" s="20"/>
      <c r="BS1206" s="20"/>
      <c r="BT1206" s="20"/>
      <c r="BU1206" s="20"/>
      <c r="BV1206" s="20"/>
    </row>
    <row r="1207" spans="1:74" x14ac:dyDescent="0.25">
      <c r="A1207" s="20" t="s">
        <v>449</v>
      </c>
      <c r="B1207" s="20" t="s">
        <v>555</v>
      </c>
      <c r="C1207" s="20" t="s">
        <v>581</v>
      </c>
      <c r="D1207" s="1">
        <v>44514</v>
      </c>
      <c r="E1207">
        <v>226</v>
      </c>
      <c r="F1207">
        <v>8</v>
      </c>
      <c r="G1207">
        <v>1</v>
      </c>
      <c r="H1207">
        <v>0</v>
      </c>
      <c r="I1207">
        <v>0</v>
      </c>
      <c r="J1207">
        <v>93</v>
      </c>
      <c r="K1207">
        <v>20</v>
      </c>
      <c r="L1207">
        <v>14</v>
      </c>
      <c r="M1207">
        <v>3</v>
      </c>
      <c r="N1207">
        <v>6</v>
      </c>
      <c r="O1207">
        <v>0</v>
      </c>
      <c r="P1207">
        <v>0</v>
      </c>
      <c r="Q1207">
        <v>0</v>
      </c>
      <c r="R1207">
        <v>628</v>
      </c>
      <c r="S1207">
        <v>381</v>
      </c>
      <c r="T1207">
        <v>43</v>
      </c>
      <c r="U1207">
        <v>7</v>
      </c>
      <c r="V1207">
        <v>1</v>
      </c>
      <c r="W1207">
        <v>2084</v>
      </c>
      <c r="X1207">
        <v>325</v>
      </c>
      <c r="Y1207">
        <v>230</v>
      </c>
      <c r="Z1207">
        <v>213</v>
      </c>
      <c r="AA1207">
        <v>26</v>
      </c>
      <c r="AB1207">
        <v>1578</v>
      </c>
      <c r="AC1207">
        <v>216</v>
      </c>
      <c r="AD1207">
        <v>70</v>
      </c>
      <c r="AE1207">
        <v>178</v>
      </c>
      <c r="AF1207">
        <v>8</v>
      </c>
      <c r="AG1207">
        <v>361</v>
      </c>
      <c r="AH1207">
        <v>8</v>
      </c>
      <c r="AI1207">
        <v>13</v>
      </c>
      <c r="AJ1207">
        <v>73</v>
      </c>
      <c r="AK1207">
        <v>10</v>
      </c>
      <c r="AL1207">
        <v>127</v>
      </c>
      <c r="AM1207">
        <v>18</v>
      </c>
      <c r="AN1207">
        <v>12</v>
      </c>
      <c r="AO1207">
        <v>2</v>
      </c>
      <c r="AP1207">
        <v>0</v>
      </c>
      <c r="AQ1207">
        <v>0</v>
      </c>
      <c r="AR1207">
        <v>3</v>
      </c>
      <c r="AS1207">
        <v>0</v>
      </c>
      <c r="AT1207">
        <v>0</v>
      </c>
      <c r="AU1207">
        <v>0</v>
      </c>
      <c r="AV1207">
        <v>0</v>
      </c>
      <c r="AW1207">
        <v>0</v>
      </c>
      <c r="AX1207">
        <v>0</v>
      </c>
      <c r="AY1207">
        <v>0</v>
      </c>
      <c r="AZ1207">
        <v>0</v>
      </c>
      <c r="BA1207">
        <v>0</v>
      </c>
      <c r="BB1207">
        <v>1</v>
      </c>
      <c r="BC1207">
        <v>0</v>
      </c>
      <c r="BD1207">
        <v>0</v>
      </c>
      <c r="BE1207">
        <v>0</v>
      </c>
      <c r="BF1207">
        <v>0</v>
      </c>
      <c r="BG1207" s="20">
        <v>5</v>
      </c>
      <c r="BH1207" s="20">
        <v>0</v>
      </c>
      <c r="BI1207" s="20">
        <v>169</v>
      </c>
      <c r="BJ1207" s="20">
        <v>5</v>
      </c>
      <c r="BK1207" s="20">
        <v>547</v>
      </c>
      <c r="BL1207" s="20">
        <v>1478</v>
      </c>
      <c r="BM1207" s="20">
        <v>1214</v>
      </c>
      <c r="BN1207" s="20">
        <v>242</v>
      </c>
      <c r="BO1207" s="20">
        <v>112</v>
      </c>
      <c r="BP1207" s="20"/>
      <c r="BQ1207" s="20"/>
      <c r="BR1207" s="20"/>
      <c r="BS1207" s="20"/>
      <c r="BT1207" s="20"/>
      <c r="BU1207" s="20"/>
      <c r="BV1207" s="20"/>
    </row>
    <row r="1208" spans="1:74" x14ac:dyDescent="0.25">
      <c r="A1208" s="20" t="s">
        <v>449</v>
      </c>
      <c r="B1208" s="20" t="s">
        <v>555</v>
      </c>
      <c r="C1208" s="20" t="s">
        <v>581</v>
      </c>
      <c r="D1208" s="1">
        <v>44521</v>
      </c>
      <c r="E1208">
        <v>225</v>
      </c>
      <c r="F1208">
        <v>8</v>
      </c>
      <c r="G1208">
        <v>1</v>
      </c>
      <c r="H1208">
        <v>0</v>
      </c>
      <c r="I1208">
        <v>0</v>
      </c>
      <c r="J1208">
        <v>99</v>
      </c>
      <c r="K1208">
        <v>20</v>
      </c>
      <c r="L1208">
        <v>13</v>
      </c>
      <c r="M1208">
        <v>3</v>
      </c>
      <c r="N1208">
        <v>6</v>
      </c>
      <c r="O1208">
        <v>0</v>
      </c>
      <c r="P1208">
        <v>0</v>
      </c>
      <c r="Q1208">
        <v>0</v>
      </c>
      <c r="R1208">
        <v>631</v>
      </c>
      <c r="S1208">
        <v>407</v>
      </c>
      <c r="T1208">
        <v>43</v>
      </c>
      <c r="U1208">
        <v>7</v>
      </c>
      <c r="V1208">
        <v>3</v>
      </c>
      <c r="W1208">
        <v>2092</v>
      </c>
      <c r="X1208">
        <v>391</v>
      </c>
      <c r="Y1208">
        <v>226</v>
      </c>
      <c r="Z1208">
        <v>212</v>
      </c>
      <c r="AA1208">
        <v>26</v>
      </c>
      <c r="AB1208">
        <v>1581</v>
      </c>
      <c r="AC1208">
        <v>263</v>
      </c>
      <c r="AD1208">
        <v>69</v>
      </c>
      <c r="AE1208">
        <v>179</v>
      </c>
      <c r="AF1208">
        <v>10</v>
      </c>
      <c r="AG1208">
        <v>361</v>
      </c>
      <c r="AH1208">
        <v>29</v>
      </c>
      <c r="AI1208">
        <v>13</v>
      </c>
      <c r="AJ1208">
        <v>73</v>
      </c>
      <c r="AK1208">
        <v>10</v>
      </c>
      <c r="AL1208">
        <v>127</v>
      </c>
      <c r="AM1208">
        <v>21</v>
      </c>
      <c r="AN1208">
        <v>12</v>
      </c>
      <c r="AO1208">
        <v>2</v>
      </c>
      <c r="AP1208">
        <v>0</v>
      </c>
      <c r="AQ1208">
        <v>0</v>
      </c>
      <c r="AR1208">
        <v>3</v>
      </c>
      <c r="AS1208">
        <v>0</v>
      </c>
      <c r="AT1208">
        <v>0</v>
      </c>
      <c r="AU1208">
        <v>0</v>
      </c>
      <c r="AV1208">
        <v>0</v>
      </c>
      <c r="AW1208">
        <v>0</v>
      </c>
      <c r="AX1208">
        <v>0</v>
      </c>
      <c r="AY1208">
        <v>0</v>
      </c>
      <c r="AZ1208">
        <v>0</v>
      </c>
      <c r="BA1208">
        <v>0</v>
      </c>
      <c r="BB1208">
        <v>1</v>
      </c>
      <c r="BC1208">
        <v>0</v>
      </c>
      <c r="BD1208">
        <v>0</v>
      </c>
      <c r="BE1208">
        <v>0</v>
      </c>
      <c r="BF1208">
        <v>0</v>
      </c>
      <c r="BG1208" s="20">
        <v>5</v>
      </c>
      <c r="BH1208" s="20">
        <v>0</v>
      </c>
      <c r="BI1208" s="20">
        <v>168</v>
      </c>
      <c r="BJ1208" s="20">
        <v>5</v>
      </c>
      <c r="BK1208" s="20">
        <v>548</v>
      </c>
      <c r="BL1208" s="20">
        <v>1489</v>
      </c>
      <c r="BM1208" s="20">
        <v>1222</v>
      </c>
      <c r="BN1208" s="20">
        <v>242</v>
      </c>
      <c r="BO1208" s="20">
        <v>112</v>
      </c>
      <c r="BP1208" s="20"/>
      <c r="BQ1208" s="20"/>
      <c r="BR1208" s="20"/>
      <c r="BS1208" s="20"/>
      <c r="BT1208" s="20"/>
      <c r="BU1208" s="20"/>
      <c r="BV1208" s="20"/>
    </row>
    <row r="1209" spans="1:74" x14ac:dyDescent="0.25">
      <c r="A1209" s="20" t="s">
        <v>449</v>
      </c>
      <c r="B1209" s="20" t="s">
        <v>555</v>
      </c>
      <c r="C1209" s="20" t="s">
        <v>581</v>
      </c>
      <c r="D1209" s="1">
        <v>44528</v>
      </c>
      <c r="E1209">
        <v>225</v>
      </c>
      <c r="F1209">
        <v>8</v>
      </c>
      <c r="G1209">
        <v>1</v>
      </c>
      <c r="H1209">
        <v>0</v>
      </c>
      <c r="I1209">
        <v>0</v>
      </c>
      <c r="J1209">
        <v>101</v>
      </c>
      <c r="K1209">
        <v>20</v>
      </c>
      <c r="L1209">
        <v>12</v>
      </c>
      <c r="M1209">
        <v>3</v>
      </c>
      <c r="N1209">
        <v>6</v>
      </c>
      <c r="O1209">
        <v>1</v>
      </c>
      <c r="P1209">
        <v>0</v>
      </c>
      <c r="Q1209">
        <v>0</v>
      </c>
      <c r="R1209">
        <v>632</v>
      </c>
      <c r="S1209">
        <v>426</v>
      </c>
      <c r="T1209">
        <v>43</v>
      </c>
      <c r="U1209">
        <v>7</v>
      </c>
      <c r="V1209">
        <v>3</v>
      </c>
      <c r="W1209">
        <v>2085</v>
      </c>
      <c r="X1209">
        <v>529</v>
      </c>
      <c r="Y1209">
        <v>225</v>
      </c>
      <c r="Z1209">
        <v>210</v>
      </c>
      <c r="AA1209">
        <v>26</v>
      </c>
      <c r="AB1209">
        <v>1587</v>
      </c>
      <c r="AC1209">
        <v>398</v>
      </c>
      <c r="AD1209">
        <v>70</v>
      </c>
      <c r="AE1209">
        <v>177</v>
      </c>
      <c r="AF1209">
        <v>12</v>
      </c>
      <c r="AG1209">
        <v>366</v>
      </c>
      <c r="AH1209">
        <v>46</v>
      </c>
      <c r="AI1209">
        <v>13</v>
      </c>
      <c r="AJ1209">
        <v>73</v>
      </c>
      <c r="AK1209">
        <v>12</v>
      </c>
      <c r="AL1209">
        <v>127</v>
      </c>
      <c r="AM1209">
        <v>40</v>
      </c>
      <c r="AN1209">
        <v>12</v>
      </c>
      <c r="AO1209">
        <v>2</v>
      </c>
      <c r="AP1209">
        <v>0</v>
      </c>
      <c r="AQ1209">
        <v>0</v>
      </c>
      <c r="AR1209">
        <v>3</v>
      </c>
      <c r="AS1209">
        <v>0</v>
      </c>
      <c r="AT1209">
        <v>0</v>
      </c>
      <c r="AU1209">
        <v>0</v>
      </c>
      <c r="AV1209">
        <v>0</v>
      </c>
      <c r="AW1209">
        <v>0</v>
      </c>
      <c r="AX1209">
        <v>0</v>
      </c>
      <c r="AY1209">
        <v>0</v>
      </c>
      <c r="AZ1209">
        <v>0</v>
      </c>
      <c r="BA1209">
        <v>0</v>
      </c>
      <c r="BB1209">
        <v>1</v>
      </c>
      <c r="BC1209">
        <v>0</v>
      </c>
      <c r="BD1209">
        <v>0</v>
      </c>
      <c r="BE1209">
        <v>0</v>
      </c>
      <c r="BF1209">
        <v>0</v>
      </c>
      <c r="BG1209" s="20">
        <v>5</v>
      </c>
      <c r="BH1209" s="20">
        <v>0</v>
      </c>
      <c r="BI1209" s="20">
        <v>170</v>
      </c>
      <c r="BJ1209" s="20">
        <v>5</v>
      </c>
      <c r="BK1209" s="20">
        <v>549</v>
      </c>
      <c r="BL1209" s="20">
        <v>1494</v>
      </c>
      <c r="BM1209" s="20">
        <v>1226</v>
      </c>
      <c r="BN1209" s="20">
        <v>248</v>
      </c>
      <c r="BO1209" s="20">
        <v>112</v>
      </c>
      <c r="BP1209" s="20"/>
      <c r="BQ1209" s="20"/>
      <c r="BR1209" s="20"/>
      <c r="BS1209" s="20"/>
      <c r="BT1209" s="20"/>
      <c r="BU1209" s="20"/>
      <c r="BV1209" s="20"/>
    </row>
    <row r="1210" spans="1:74" x14ac:dyDescent="0.25">
      <c r="A1210" s="20" t="s">
        <v>449</v>
      </c>
      <c r="B1210" s="20" t="s">
        <v>555</v>
      </c>
      <c r="C1210" s="20" t="s">
        <v>581</v>
      </c>
      <c r="D1210" s="1">
        <v>44535</v>
      </c>
      <c r="E1210">
        <v>225</v>
      </c>
      <c r="F1210">
        <v>8</v>
      </c>
      <c r="G1210">
        <v>1</v>
      </c>
      <c r="H1210">
        <v>0</v>
      </c>
      <c r="I1210">
        <v>0</v>
      </c>
      <c r="J1210">
        <v>107</v>
      </c>
      <c r="K1210">
        <v>20</v>
      </c>
      <c r="L1210">
        <v>12</v>
      </c>
      <c r="M1210">
        <v>3</v>
      </c>
      <c r="N1210">
        <v>7</v>
      </c>
      <c r="O1210">
        <v>2</v>
      </c>
      <c r="P1210">
        <v>0</v>
      </c>
      <c r="Q1210">
        <v>0</v>
      </c>
      <c r="R1210">
        <v>634</v>
      </c>
      <c r="S1210">
        <v>446</v>
      </c>
      <c r="T1210">
        <v>43</v>
      </c>
      <c r="U1210">
        <v>7</v>
      </c>
      <c r="V1210">
        <v>2</v>
      </c>
      <c r="W1210">
        <v>2091</v>
      </c>
      <c r="X1210">
        <v>642</v>
      </c>
      <c r="Y1210">
        <v>224</v>
      </c>
      <c r="Z1210">
        <v>209</v>
      </c>
      <c r="AA1210">
        <v>28</v>
      </c>
      <c r="AB1210">
        <v>1588</v>
      </c>
      <c r="AC1210">
        <v>558</v>
      </c>
      <c r="AD1210">
        <v>70</v>
      </c>
      <c r="AE1210">
        <v>177</v>
      </c>
      <c r="AF1210">
        <v>15</v>
      </c>
      <c r="AG1210">
        <v>368</v>
      </c>
      <c r="AH1210">
        <v>64</v>
      </c>
      <c r="AI1210">
        <v>14</v>
      </c>
      <c r="AJ1210">
        <v>72</v>
      </c>
      <c r="AK1210">
        <v>13</v>
      </c>
      <c r="AL1210">
        <v>126</v>
      </c>
      <c r="AM1210">
        <v>55</v>
      </c>
      <c r="AN1210">
        <v>12</v>
      </c>
      <c r="AO1210">
        <v>2</v>
      </c>
      <c r="AP1210">
        <v>0</v>
      </c>
      <c r="AQ1210">
        <v>0</v>
      </c>
      <c r="AR1210">
        <v>3</v>
      </c>
      <c r="AS1210">
        <v>0</v>
      </c>
      <c r="AT1210">
        <v>0</v>
      </c>
      <c r="AU1210">
        <v>0</v>
      </c>
      <c r="AV1210">
        <v>0</v>
      </c>
      <c r="AW1210">
        <v>0</v>
      </c>
      <c r="AX1210">
        <v>0</v>
      </c>
      <c r="AY1210">
        <v>0</v>
      </c>
      <c r="AZ1210">
        <v>0</v>
      </c>
      <c r="BA1210">
        <v>0</v>
      </c>
      <c r="BB1210">
        <v>1</v>
      </c>
      <c r="BC1210">
        <v>0</v>
      </c>
      <c r="BD1210">
        <v>0</v>
      </c>
      <c r="BE1210">
        <v>0</v>
      </c>
      <c r="BF1210">
        <v>0</v>
      </c>
      <c r="BG1210" s="20">
        <v>5</v>
      </c>
      <c r="BH1210" s="20">
        <v>0</v>
      </c>
      <c r="BI1210" s="20">
        <v>169</v>
      </c>
      <c r="BJ1210" s="20">
        <v>6</v>
      </c>
      <c r="BK1210" s="20">
        <v>551</v>
      </c>
      <c r="BL1210" s="20">
        <v>1505</v>
      </c>
      <c r="BM1210" s="20">
        <v>1226</v>
      </c>
      <c r="BN1210" s="20">
        <v>247</v>
      </c>
      <c r="BO1210" s="20">
        <v>111</v>
      </c>
      <c r="BP1210" s="20"/>
      <c r="BQ1210" s="20"/>
      <c r="BR1210" s="20"/>
      <c r="BS1210" s="20"/>
      <c r="BT1210" s="20"/>
      <c r="BU1210" s="20"/>
      <c r="BV1210" s="20"/>
    </row>
    <row r="1211" spans="1:74" x14ac:dyDescent="0.25">
      <c r="A1211" s="20" t="s">
        <v>449</v>
      </c>
      <c r="B1211" s="20" t="s">
        <v>555</v>
      </c>
      <c r="C1211" s="20" t="s">
        <v>581</v>
      </c>
      <c r="D1211" s="1">
        <v>44542</v>
      </c>
      <c r="E1211">
        <v>225</v>
      </c>
      <c r="F1211">
        <v>8</v>
      </c>
      <c r="G1211">
        <v>1</v>
      </c>
      <c r="H1211">
        <v>0</v>
      </c>
      <c r="I1211">
        <v>0</v>
      </c>
      <c r="J1211">
        <v>116</v>
      </c>
      <c r="K1211">
        <v>19</v>
      </c>
      <c r="L1211">
        <v>12</v>
      </c>
      <c r="M1211">
        <v>3</v>
      </c>
      <c r="N1211">
        <v>7</v>
      </c>
      <c r="O1211">
        <v>3</v>
      </c>
      <c r="P1211">
        <v>0</v>
      </c>
      <c r="Q1211">
        <v>0</v>
      </c>
      <c r="R1211">
        <v>635</v>
      </c>
      <c r="S1211">
        <v>455</v>
      </c>
      <c r="T1211">
        <v>42</v>
      </c>
      <c r="U1211">
        <v>7</v>
      </c>
      <c r="V1211">
        <v>3</v>
      </c>
      <c r="W1211">
        <v>2092</v>
      </c>
      <c r="X1211">
        <v>735</v>
      </c>
      <c r="Y1211">
        <v>223</v>
      </c>
      <c r="Z1211">
        <v>208</v>
      </c>
      <c r="AA1211">
        <v>31</v>
      </c>
      <c r="AB1211">
        <v>1589</v>
      </c>
      <c r="AC1211">
        <v>700</v>
      </c>
      <c r="AD1211">
        <v>69</v>
      </c>
      <c r="AE1211">
        <v>178</v>
      </c>
      <c r="AF1211">
        <v>14</v>
      </c>
      <c r="AG1211">
        <v>367</v>
      </c>
      <c r="AH1211">
        <v>83</v>
      </c>
      <c r="AI1211">
        <v>13</v>
      </c>
      <c r="AJ1211">
        <v>71</v>
      </c>
      <c r="AK1211">
        <v>14</v>
      </c>
      <c r="AL1211">
        <v>127</v>
      </c>
      <c r="AM1211">
        <v>60</v>
      </c>
      <c r="AN1211">
        <v>12</v>
      </c>
      <c r="AO1211">
        <v>2</v>
      </c>
      <c r="AP1211">
        <v>0</v>
      </c>
      <c r="AQ1211">
        <v>0</v>
      </c>
      <c r="AR1211">
        <v>3</v>
      </c>
      <c r="AS1211">
        <v>0</v>
      </c>
      <c r="AT1211">
        <v>0</v>
      </c>
      <c r="AU1211">
        <v>0</v>
      </c>
      <c r="AV1211">
        <v>0</v>
      </c>
      <c r="AW1211">
        <v>0</v>
      </c>
      <c r="AX1211">
        <v>0</v>
      </c>
      <c r="AY1211">
        <v>0</v>
      </c>
      <c r="AZ1211">
        <v>0</v>
      </c>
      <c r="BA1211">
        <v>0</v>
      </c>
      <c r="BB1211">
        <v>1</v>
      </c>
      <c r="BC1211">
        <v>0</v>
      </c>
      <c r="BD1211">
        <v>0</v>
      </c>
      <c r="BE1211">
        <v>0</v>
      </c>
      <c r="BF1211">
        <v>0</v>
      </c>
      <c r="BG1211" s="20">
        <v>5</v>
      </c>
      <c r="BH1211" s="20">
        <v>0</v>
      </c>
      <c r="BI1211" s="20">
        <v>170</v>
      </c>
      <c r="BJ1211" s="20">
        <v>6</v>
      </c>
      <c r="BK1211" s="20">
        <v>552</v>
      </c>
      <c r="BL1211" s="20">
        <v>1504</v>
      </c>
      <c r="BM1211" s="20">
        <v>1229</v>
      </c>
      <c r="BN1211" s="20">
        <v>247</v>
      </c>
      <c r="BO1211" s="20">
        <v>112</v>
      </c>
      <c r="BP1211" s="20"/>
      <c r="BQ1211" s="20"/>
      <c r="BR1211" s="20"/>
      <c r="BS1211" s="20"/>
      <c r="BT1211" s="20"/>
      <c r="BU1211" s="20"/>
      <c r="BV1211" s="20"/>
    </row>
    <row r="1212" spans="1:74" x14ac:dyDescent="0.25">
      <c r="A1212" s="20" t="s">
        <v>449</v>
      </c>
      <c r="B1212" s="20" t="s">
        <v>555</v>
      </c>
      <c r="C1212" s="20" t="s">
        <v>581</v>
      </c>
      <c r="D1212" s="1">
        <v>44549</v>
      </c>
      <c r="E1212">
        <v>225</v>
      </c>
      <c r="F1212">
        <v>8</v>
      </c>
      <c r="G1212">
        <v>2</v>
      </c>
      <c r="H1212">
        <v>0</v>
      </c>
      <c r="I1212">
        <v>0</v>
      </c>
      <c r="J1212">
        <v>121</v>
      </c>
      <c r="K1212">
        <v>19</v>
      </c>
      <c r="L1212">
        <v>11</v>
      </c>
      <c r="M1212">
        <v>3</v>
      </c>
      <c r="N1212">
        <v>8</v>
      </c>
      <c r="O1212">
        <v>5</v>
      </c>
      <c r="P1212">
        <v>0</v>
      </c>
      <c r="Q1212">
        <v>0</v>
      </c>
      <c r="R1212">
        <v>635</v>
      </c>
      <c r="S1212">
        <v>465</v>
      </c>
      <c r="T1212">
        <v>42</v>
      </c>
      <c r="U1212">
        <v>7</v>
      </c>
      <c r="V1212">
        <v>3</v>
      </c>
      <c r="W1212">
        <v>2098</v>
      </c>
      <c r="X1212">
        <v>808</v>
      </c>
      <c r="Y1212">
        <v>224</v>
      </c>
      <c r="Z1212">
        <v>207</v>
      </c>
      <c r="AA1212">
        <v>33</v>
      </c>
      <c r="AB1212">
        <v>1590</v>
      </c>
      <c r="AC1212">
        <v>784</v>
      </c>
      <c r="AD1212">
        <v>69</v>
      </c>
      <c r="AE1212">
        <v>177</v>
      </c>
      <c r="AF1212">
        <v>13</v>
      </c>
      <c r="AG1212">
        <v>368</v>
      </c>
      <c r="AH1212">
        <v>112</v>
      </c>
      <c r="AI1212">
        <v>13</v>
      </c>
      <c r="AJ1212">
        <v>70</v>
      </c>
      <c r="AK1212">
        <v>14</v>
      </c>
      <c r="AL1212">
        <v>128</v>
      </c>
      <c r="AM1212">
        <v>84</v>
      </c>
      <c r="AN1212">
        <v>12</v>
      </c>
      <c r="AO1212">
        <v>2</v>
      </c>
      <c r="AP1212">
        <v>0</v>
      </c>
      <c r="AQ1212">
        <v>0</v>
      </c>
      <c r="AR1212">
        <v>3</v>
      </c>
      <c r="AS1212">
        <v>0</v>
      </c>
      <c r="AT1212">
        <v>0</v>
      </c>
      <c r="AU1212">
        <v>0</v>
      </c>
      <c r="AV1212">
        <v>0</v>
      </c>
      <c r="AW1212">
        <v>0</v>
      </c>
      <c r="AX1212">
        <v>0</v>
      </c>
      <c r="AY1212">
        <v>0</v>
      </c>
      <c r="AZ1212">
        <v>0</v>
      </c>
      <c r="BA1212">
        <v>0</v>
      </c>
      <c r="BB1212">
        <v>1</v>
      </c>
      <c r="BC1212">
        <v>0</v>
      </c>
      <c r="BD1212">
        <v>0</v>
      </c>
      <c r="BE1212">
        <v>0</v>
      </c>
      <c r="BF1212">
        <v>0</v>
      </c>
      <c r="BG1212" s="20">
        <v>5</v>
      </c>
      <c r="BH1212" s="20">
        <v>0</v>
      </c>
      <c r="BI1212" s="20">
        <v>171</v>
      </c>
      <c r="BJ1212" s="20">
        <v>6</v>
      </c>
      <c r="BK1212" s="20">
        <v>552</v>
      </c>
      <c r="BL1212" s="20">
        <v>1507</v>
      </c>
      <c r="BM1212" s="20">
        <v>1231</v>
      </c>
      <c r="BN1212" s="20">
        <v>250</v>
      </c>
      <c r="BO1212" s="20">
        <v>112</v>
      </c>
      <c r="BP1212" s="20">
        <v>8670</v>
      </c>
      <c r="BQ1212" s="20">
        <v>2066</v>
      </c>
      <c r="BR1212" s="20">
        <v>0</v>
      </c>
      <c r="BS1212" s="20">
        <v>123</v>
      </c>
      <c r="BT1212" s="20">
        <v>2354</v>
      </c>
      <c r="BU1212" s="20">
        <v>521</v>
      </c>
      <c r="BV1212" s="20">
        <v>5231</v>
      </c>
    </row>
    <row r="1213" spans="1:74" x14ac:dyDescent="0.25">
      <c r="A1213" s="20" t="s">
        <v>449</v>
      </c>
      <c r="B1213" s="20" t="s">
        <v>555</v>
      </c>
      <c r="C1213" s="20" t="s">
        <v>581</v>
      </c>
      <c r="D1213" s="1">
        <v>44558</v>
      </c>
      <c r="E1213">
        <v>226</v>
      </c>
      <c r="F1213">
        <v>8</v>
      </c>
      <c r="G1213">
        <v>3</v>
      </c>
      <c r="H1213">
        <v>0</v>
      </c>
      <c r="I1213">
        <v>0</v>
      </c>
      <c r="J1213">
        <v>127</v>
      </c>
      <c r="K1213">
        <v>18</v>
      </c>
      <c r="L1213">
        <v>11</v>
      </c>
      <c r="M1213">
        <v>3</v>
      </c>
      <c r="N1213">
        <v>8</v>
      </c>
      <c r="O1213">
        <v>5</v>
      </c>
      <c r="P1213">
        <v>0</v>
      </c>
      <c r="Q1213">
        <v>0</v>
      </c>
      <c r="R1213">
        <v>630</v>
      </c>
      <c r="S1213">
        <v>479</v>
      </c>
      <c r="T1213">
        <v>41</v>
      </c>
      <c r="U1213">
        <v>8</v>
      </c>
      <c r="V1213">
        <v>1</v>
      </c>
      <c r="W1213">
        <v>2095</v>
      </c>
      <c r="X1213">
        <v>919</v>
      </c>
      <c r="Y1213">
        <v>223</v>
      </c>
      <c r="Z1213">
        <v>208</v>
      </c>
      <c r="AA1213">
        <v>30</v>
      </c>
      <c r="AB1213">
        <v>1587</v>
      </c>
      <c r="AC1213">
        <v>860</v>
      </c>
      <c r="AD1213">
        <v>69</v>
      </c>
      <c r="AE1213">
        <v>178</v>
      </c>
      <c r="AF1213">
        <v>10</v>
      </c>
      <c r="AG1213">
        <v>378</v>
      </c>
      <c r="AH1213">
        <v>153</v>
      </c>
      <c r="AI1213">
        <v>13</v>
      </c>
      <c r="AJ1213">
        <v>73</v>
      </c>
      <c r="AK1213">
        <v>13</v>
      </c>
      <c r="AL1213">
        <v>130</v>
      </c>
      <c r="AM1213">
        <v>93</v>
      </c>
      <c r="AN1213">
        <v>12</v>
      </c>
      <c r="AO1213">
        <v>2</v>
      </c>
      <c r="AP1213">
        <v>0</v>
      </c>
      <c r="AQ1213">
        <v>0</v>
      </c>
      <c r="AR1213">
        <v>3</v>
      </c>
      <c r="AS1213">
        <v>0</v>
      </c>
      <c r="AT1213">
        <v>0</v>
      </c>
      <c r="AU1213">
        <v>0</v>
      </c>
      <c r="AV1213">
        <v>0</v>
      </c>
      <c r="AW1213">
        <v>0</v>
      </c>
      <c r="AX1213">
        <v>0</v>
      </c>
      <c r="AY1213">
        <v>0</v>
      </c>
      <c r="AZ1213">
        <v>0</v>
      </c>
      <c r="BA1213">
        <v>0</v>
      </c>
      <c r="BB1213">
        <v>1</v>
      </c>
      <c r="BC1213">
        <v>0</v>
      </c>
      <c r="BD1213">
        <v>0</v>
      </c>
      <c r="BE1213">
        <v>0</v>
      </c>
      <c r="BF1213">
        <v>0</v>
      </c>
      <c r="BG1213" s="20">
        <v>5</v>
      </c>
      <c r="BH1213" s="20">
        <v>0</v>
      </c>
      <c r="BI1213" s="20">
        <v>173</v>
      </c>
      <c r="BJ1213" s="20">
        <v>7</v>
      </c>
      <c r="BK1213" s="20">
        <v>548</v>
      </c>
      <c r="BL1213" s="20">
        <v>1505</v>
      </c>
      <c r="BM1213" s="20">
        <v>1235</v>
      </c>
      <c r="BN1213" s="20">
        <v>261</v>
      </c>
      <c r="BO1213" s="20">
        <v>115</v>
      </c>
      <c r="BP1213" s="20">
        <v>8602</v>
      </c>
      <c r="BQ1213" s="20">
        <v>2772</v>
      </c>
      <c r="BR1213" s="20">
        <v>0</v>
      </c>
      <c r="BS1213" s="20">
        <v>124</v>
      </c>
      <c r="BT1213" s="20">
        <v>2338</v>
      </c>
      <c r="BU1213" s="20">
        <v>424</v>
      </c>
      <c r="BV1213" s="20">
        <v>5285</v>
      </c>
    </row>
    <row r="1214" spans="1:74" x14ac:dyDescent="0.25">
      <c r="A1214" s="20" t="s">
        <v>449</v>
      </c>
      <c r="B1214" s="20" t="s">
        <v>555</v>
      </c>
      <c r="C1214" s="20" t="s">
        <v>581</v>
      </c>
      <c r="D1214" s="1">
        <v>44564</v>
      </c>
      <c r="E1214">
        <v>226</v>
      </c>
      <c r="F1214">
        <v>8</v>
      </c>
      <c r="G1214">
        <v>3</v>
      </c>
      <c r="H1214">
        <v>0</v>
      </c>
      <c r="I1214">
        <v>0</v>
      </c>
      <c r="J1214">
        <v>130</v>
      </c>
      <c r="K1214">
        <v>18</v>
      </c>
      <c r="L1214">
        <v>11</v>
      </c>
      <c r="M1214">
        <v>3</v>
      </c>
      <c r="N1214">
        <v>8</v>
      </c>
      <c r="O1214">
        <v>5</v>
      </c>
      <c r="P1214">
        <v>0</v>
      </c>
      <c r="Q1214">
        <v>0</v>
      </c>
      <c r="R1214">
        <v>634</v>
      </c>
      <c r="S1214">
        <v>487</v>
      </c>
      <c r="T1214">
        <v>41</v>
      </c>
      <c r="U1214">
        <v>8</v>
      </c>
      <c r="V1214">
        <v>1</v>
      </c>
      <c r="W1214">
        <v>2092</v>
      </c>
      <c r="X1214">
        <v>931</v>
      </c>
      <c r="Y1214">
        <v>223</v>
      </c>
      <c r="Z1214">
        <v>204</v>
      </c>
      <c r="AA1214">
        <v>30</v>
      </c>
      <c r="AB1214">
        <v>1594</v>
      </c>
      <c r="AC1214">
        <v>882</v>
      </c>
      <c r="AD1214">
        <v>70</v>
      </c>
      <c r="AE1214">
        <v>180</v>
      </c>
      <c r="AF1214">
        <v>9</v>
      </c>
      <c r="AG1214">
        <v>378</v>
      </c>
      <c r="AH1214">
        <v>156</v>
      </c>
      <c r="AI1214">
        <v>13</v>
      </c>
      <c r="AJ1214">
        <v>73</v>
      </c>
      <c r="AK1214">
        <v>13</v>
      </c>
      <c r="AL1214">
        <v>131</v>
      </c>
      <c r="AM1214">
        <v>97</v>
      </c>
      <c r="AN1214">
        <v>12</v>
      </c>
      <c r="AO1214">
        <v>2</v>
      </c>
      <c r="AP1214">
        <v>0</v>
      </c>
      <c r="AQ1214">
        <v>0</v>
      </c>
      <c r="AR1214">
        <v>3</v>
      </c>
      <c r="AS1214">
        <v>0</v>
      </c>
      <c r="AT1214">
        <v>0</v>
      </c>
      <c r="AU1214">
        <v>0</v>
      </c>
      <c r="AV1214">
        <v>0</v>
      </c>
      <c r="AW1214">
        <v>0</v>
      </c>
      <c r="AX1214">
        <v>0</v>
      </c>
      <c r="AY1214">
        <v>0</v>
      </c>
      <c r="AZ1214">
        <v>0</v>
      </c>
      <c r="BA1214">
        <v>0</v>
      </c>
      <c r="BB1214">
        <v>1</v>
      </c>
      <c r="BC1214">
        <v>0</v>
      </c>
      <c r="BD1214">
        <v>0</v>
      </c>
      <c r="BE1214">
        <v>0</v>
      </c>
      <c r="BF1214">
        <v>0</v>
      </c>
      <c r="BG1214" s="20">
        <v>5</v>
      </c>
      <c r="BH1214" s="20">
        <v>0</v>
      </c>
      <c r="BI1214" s="20">
        <v>174</v>
      </c>
      <c r="BJ1214" s="20">
        <v>7</v>
      </c>
      <c r="BK1214" s="20">
        <v>552</v>
      </c>
      <c r="BL1214" s="20">
        <v>1508</v>
      </c>
      <c r="BM1214" s="20">
        <v>1241</v>
      </c>
      <c r="BN1214" s="20">
        <v>260</v>
      </c>
      <c r="BO1214" s="20">
        <v>116</v>
      </c>
      <c r="BP1214" s="20">
        <v>8610</v>
      </c>
      <c r="BQ1214" s="20">
        <v>2919</v>
      </c>
      <c r="BR1214" s="20">
        <v>0</v>
      </c>
      <c r="BS1214" s="20">
        <v>124</v>
      </c>
      <c r="BT1214" s="20">
        <v>2329</v>
      </c>
      <c r="BU1214" s="20">
        <v>426</v>
      </c>
      <c r="BV1214" s="20">
        <v>5297</v>
      </c>
    </row>
    <row r="1215" spans="1:74" x14ac:dyDescent="0.25">
      <c r="A1215" s="20" t="s">
        <v>449</v>
      </c>
      <c r="B1215" s="20" t="s">
        <v>555</v>
      </c>
      <c r="C1215" s="20" t="s">
        <v>581</v>
      </c>
      <c r="D1215" s="1">
        <v>44570</v>
      </c>
      <c r="E1215">
        <v>226</v>
      </c>
      <c r="F1215">
        <v>8</v>
      </c>
      <c r="G1215">
        <v>3</v>
      </c>
      <c r="H1215">
        <v>0</v>
      </c>
      <c r="I1215">
        <v>0</v>
      </c>
      <c r="J1215">
        <v>131</v>
      </c>
      <c r="K1215">
        <v>18</v>
      </c>
      <c r="L1215">
        <v>11</v>
      </c>
      <c r="M1215">
        <v>2</v>
      </c>
      <c r="N1215">
        <v>8</v>
      </c>
      <c r="O1215">
        <v>5</v>
      </c>
      <c r="P1215">
        <v>0</v>
      </c>
      <c r="Q1215">
        <v>0</v>
      </c>
      <c r="R1215">
        <v>633</v>
      </c>
      <c r="S1215">
        <v>494</v>
      </c>
      <c r="T1215">
        <v>41</v>
      </c>
      <c r="U1215">
        <v>8</v>
      </c>
      <c r="V1215">
        <v>1</v>
      </c>
      <c r="W1215">
        <v>2092</v>
      </c>
      <c r="X1215">
        <v>965</v>
      </c>
      <c r="Y1215">
        <v>223</v>
      </c>
      <c r="Z1215">
        <v>202</v>
      </c>
      <c r="AA1215">
        <v>30</v>
      </c>
      <c r="AB1215">
        <v>1596</v>
      </c>
      <c r="AC1215">
        <v>901</v>
      </c>
      <c r="AD1215">
        <v>70</v>
      </c>
      <c r="AE1215">
        <v>178</v>
      </c>
      <c r="AF1215">
        <v>9</v>
      </c>
      <c r="AG1215">
        <v>376</v>
      </c>
      <c r="AH1215">
        <v>168</v>
      </c>
      <c r="AI1215">
        <v>13</v>
      </c>
      <c r="AJ1215">
        <v>70</v>
      </c>
      <c r="AK1215">
        <v>13</v>
      </c>
      <c r="AL1215">
        <v>132</v>
      </c>
      <c r="AM1215">
        <v>101</v>
      </c>
      <c r="AN1215">
        <v>12</v>
      </c>
      <c r="AO1215">
        <v>2</v>
      </c>
      <c r="AP1215">
        <v>0</v>
      </c>
      <c r="AQ1215">
        <v>0</v>
      </c>
      <c r="AR1215">
        <v>3</v>
      </c>
      <c r="AS1215">
        <v>0</v>
      </c>
      <c r="AT1215">
        <v>0</v>
      </c>
      <c r="AU1215">
        <v>0</v>
      </c>
      <c r="AV1215">
        <v>0</v>
      </c>
      <c r="AW1215">
        <v>0</v>
      </c>
      <c r="AX1215">
        <v>0</v>
      </c>
      <c r="AY1215">
        <v>0</v>
      </c>
      <c r="AZ1215">
        <v>0</v>
      </c>
      <c r="BA1215">
        <v>0</v>
      </c>
      <c r="BB1215">
        <v>1</v>
      </c>
      <c r="BC1215">
        <v>0</v>
      </c>
      <c r="BD1215">
        <v>0</v>
      </c>
      <c r="BE1215">
        <v>0</v>
      </c>
      <c r="BF1215">
        <v>0</v>
      </c>
      <c r="BG1215" s="20">
        <v>5</v>
      </c>
      <c r="BH1215" s="20">
        <v>0</v>
      </c>
      <c r="BI1215" s="20">
        <v>175</v>
      </c>
      <c r="BJ1215" s="20">
        <v>7</v>
      </c>
      <c r="BK1215" s="20">
        <v>551</v>
      </c>
      <c r="BL1215" s="20">
        <v>1508</v>
      </c>
      <c r="BM1215" s="20">
        <v>1243</v>
      </c>
      <c r="BN1215" s="20">
        <v>261</v>
      </c>
      <c r="BO1215" s="20">
        <v>117</v>
      </c>
      <c r="BP1215" s="20">
        <v>8635</v>
      </c>
      <c r="BQ1215" s="20">
        <v>3122</v>
      </c>
      <c r="BR1215" s="20">
        <v>0</v>
      </c>
      <c r="BS1215" s="20">
        <v>123</v>
      </c>
      <c r="BT1215" s="20">
        <v>2313</v>
      </c>
      <c r="BU1215" s="20">
        <v>432</v>
      </c>
      <c r="BV1215" s="20">
        <v>5333</v>
      </c>
    </row>
    <row r="1216" spans="1:74" x14ac:dyDescent="0.25">
      <c r="A1216" s="20" t="s">
        <v>449</v>
      </c>
      <c r="B1216" s="20" t="s">
        <v>555</v>
      </c>
      <c r="C1216" s="20" t="s">
        <v>581</v>
      </c>
      <c r="D1216" s="1">
        <v>44577</v>
      </c>
      <c r="E1216">
        <v>227</v>
      </c>
      <c r="F1216">
        <v>8</v>
      </c>
      <c r="G1216">
        <v>3</v>
      </c>
      <c r="H1216">
        <v>0</v>
      </c>
      <c r="I1216">
        <v>0</v>
      </c>
      <c r="J1216">
        <v>132</v>
      </c>
      <c r="K1216">
        <v>18</v>
      </c>
      <c r="L1216">
        <v>11</v>
      </c>
      <c r="M1216">
        <v>2</v>
      </c>
      <c r="N1216">
        <v>8</v>
      </c>
      <c r="O1216">
        <v>5</v>
      </c>
      <c r="P1216">
        <v>0</v>
      </c>
      <c r="Q1216">
        <v>0</v>
      </c>
      <c r="R1216">
        <v>634</v>
      </c>
      <c r="S1216">
        <v>496</v>
      </c>
      <c r="T1216">
        <v>41</v>
      </c>
      <c r="U1216">
        <v>8</v>
      </c>
      <c r="V1216">
        <v>1</v>
      </c>
      <c r="W1216">
        <v>2097</v>
      </c>
      <c r="X1216">
        <v>992</v>
      </c>
      <c r="Y1216">
        <v>222</v>
      </c>
      <c r="Z1216">
        <v>203</v>
      </c>
      <c r="AA1216">
        <v>28</v>
      </c>
      <c r="AB1216">
        <v>1599</v>
      </c>
      <c r="AC1216">
        <v>924</v>
      </c>
      <c r="AD1216">
        <v>69</v>
      </c>
      <c r="AE1216">
        <v>178</v>
      </c>
      <c r="AF1216">
        <v>9</v>
      </c>
      <c r="AG1216">
        <v>375</v>
      </c>
      <c r="AH1216">
        <v>176</v>
      </c>
      <c r="AI1216">
        <v>13</v>
      </c>
      <c r="AJ1216">
        <v>65</v>
      </c>
      <c r="AK1216">
        <v>13</v>
      </c>
      <c r="AL1216">
        <v>131</v>
      </c>
      <c r="AM1216">
        <v>100</v>
      </c>
      <c r="AN1216">
        <v>12</v>
      </c>
      <c r="AO1216">
        <v>2</v>
      </c>
      <c r="AP1216">
        <v>0</v>
      </c>
      <c r="AQ1216">
        <v>0</v>
      </c>
      <c r="AR1216">
        <v>3</v>
      </c>
      <c r="AS1216">
        <v>0</v>
      </c>
      <c r="AT1216">
        <v>0</v>
      </c>
      <c r="AU1216">
        <v>0</v>
      </c>
      <c r="AV1216">
        <v>0</v>
      </c>
      <c r="AW1216">
        <v>0</v>
      </c>
      <c r="AX1216">
        <v>0</v>
      </c>
      <c r="AY1216">
        <v>0</v>
      </c>
      <c r="AZ1216">
        <v>0</v>
      </c>
      <c r="BA1216">
        <v>0</v>
      </c>
      <c r="BB1216">
        <v>1</v>
      </c>
      <c r="BC1216">
        <v>0</v>
      </c>
      <c r="BD1216">
        <v>0</v>
      </c>
      <c r="BE1216">
        <v>0</v>
      </c>
      <c r="BF1216">
        <v>0</v>
      </c>
      <c r="BG1216" s="20">
        <v>5</v>
      </c>
      <c r="BH1216" s="20">
        <v>0</v>
      </c>
      <c r="BI1216" s="20">
        <v>176</v>
      </c>
      <c r="BJ1216" s="20">
        <v>7</v>
      </c>
      <c r="BK1216" s="20">
        <v>552</v>
      </c>
      <c r="BL1216" s="20">
        <v>1512</v>
      </c>
      <c r="BM1216" s="20">
        <v>1246</v>
      </c>
      <c r="BN1216" s="20">
        <v>263</v>
      </c>
      <c r="BO1216" s="20">
        <v>116</v>
      </c>
      <c r="BP1216" s="20">
        <v>8652</v>
      </c>
      <c r="BQ1216" s="20">
        <v>3277</v>
      </c>
      <c r="BR1216" s="20">
        <v>0</v>
      </c>
      <c r="BS1216" s="20">
        <v>122</v>
      </c>
      <c r="BT1216" s="20">
        <v>2294</v>
      </c>
      <c r="BU1216" s="20">
        <v>437</v>
      </c>
      <c r="BV1216" s="20">
        <v>5361</v>
      </c>
    </row>
    <row r="1217" spans="1:74" x14ac:dyDescent="0.25">
      <c r="A1217" s="20" t="s">
        <v>449</v>
      </c>
      <c r="B1217" s="20" t="s">
        <v>555</v>
      </c>
      <c r="C1217" s="20" t="s">
        <v>581</v>
      </c>
      <c r="D1217" s="1">
        <v>44584</v>
      </c>
      <c r="E1217">
        <v>225</v>
      </c>
      <c r="F1217">
        <v>8</v>
      </c>
      <c r="G1217">
        <v>3</v>
      </c>
      <c r="H1217">
        <v>0</v>
      </c>
      <c r="I1217">
        <v>0</v>
      </c>
      <c r="J1217">
        <v>131</v>
      </c>
      <c r="K1217">
        <v>18</v>
      </c>
      <c r="L1217">
        <v>11</v>
      </c>
      <c r="M1217">
        <v>2</v>
      </c>
      <c r="N1217">
        <v>8</v>
      </c>
      <c r="O1217">
        <v>5</v>
      </c>
      <c r="P1217">
        <v>0</v>
      </c>
      <c r="Q1217">
        <v>0</v>
      </c>
      <c r="R1217">
        <v>633</v>
      </c>
      <c r="S1217">
        <v>496</v>
      </c>
      <c r="T1217">
        <v>41</v>
      </c>
      <c r="U1217">
        <v>8</v>
      </c>
      <c r="V1217">
        <v>1</v>
      </c>
      <c r="W1217">
        <v>2103</v>
      </c>
      <c r="X1217">
        <v>1009</v>
      </c>
      <c r="Y1217">
        <v>222</v>
      </c>
      <c r="Z1217">
        <v>203</v>
      </c>
      <c r="AA1217">
        <v>26</v>
      </c>
      <c r="AB1217">
        <v>1603</v>
      </c>
      <c r="AC1217">
        <v>930</v>
      </c>
      <c r="AD1217">
        <v>69</v>
      </c>
      <c r="AE1217">
        <v>178</v>
      </c>
      <c r="AF1217">
        <v>10</v>
      </c>
      <c r="AG1217">
        <v>379</v>
      </c>
      <c r="AH1217">
        <v>180</v>
      </c>
      <c r="AI1217">
        <v>13</v>
      </c>
      <c r="AJ1217">
        <v>64</v>
      </c>
      <c r="AK1217">
        <v>14</v>
      </c>
      <c r="AL1217">
        <v>131</v>
      </c>
      <c r="AM1217">
        <v>100</v>
      </c>
      <c r="AN1217">
        <v>12</v>
      </c>
      <c r="AO1217">
        <v>2</v>
      </c>
      <c r="AP1217">
        <v>0</v>
      </c>
      <c r="AQ1217">
        <v>0</v>
      </c>
      <c r="AR1217">
        <v>3</v>
      </c>
      <c r="AS1217">
        <v>0</v>
      </c>
      <c r="AT1217">
        <v>0</v>
      </c>
      <c r="AU1217">
        <v>0</v>
      </c>
      <c r="AV1217">
        <v>0</v>
      </c>
      <c r="AW1217">
        <v>0</v>
      </c>
      <c r="AX1217">
        <v>0</v>
      </c>
      <c r="AY1217">
        <v>0</v>
      </c>
      <c r="AZ1217">
        <v>0</v>
      </c>
      <c r="BA1217">
        <v>0</v>
      </c>
      <c r="BB1217">
        <v>1</v>
      </c>
      <c r="BC1217">
        <v>0</v>
      </c>
      <c r="BD1217">
        <v>0</v>
      </c>
      <c r="BE1217">
        <v>0</v>
      </c>
      <c r="BF1217">
        <v>0</v>
      </c>
      <c r="BG1217" s="20">
        <v>5</v>
      </c>
      <c r="BH1217" s="20">
        <v>0</v>
      </c>
      <c r="BI1217" s="20">
        <v>174</v>
      </c>
      <c r="BJ1217" s="20">
        <v>7</v>
      </c>
      <c r="BK1217" s="20">
        <v>552</v>
      </c>
      <c r="BL1217" s="20">
        <v>1520</v>
      </c>
      <c r="BM1217" s="20">
        <v>1251</v>
      </c>
      <c r="BN1217" s="20">
        <v>266</v>
      </c>
      <c r="BO1217" s="20">
        <v>116</v>
      </c>
      <c r="BP1217" s="20">
        <v>8669</v>
      </c>
      <c r="BQ1217" s="20">
        <v>3352</v>
      </c>
      <c r="BR1217" s="20">
        <v>0</v>
      </c>
      <c r="BS1217" s="20">
        <v>122</v>
      </c>
      <c r="BT1217" s="20">
        <v>2288</v>
      </c>
      <c r="BU1217" s="20">
        <v>437</v>
      </c>
      <c r="BV1217" s="20">
        <v>5387</v>
      </c>
    </row>
    <row r="1218" spans="1:74" x14ac:dyDescent="0.25">
      <c r="A1218" s="20" t="s">
        <v>449</v>
      </c>
      <c r="B1218" s="20" t="s">
        <v>555</v>
      </c>
      <c r="C1218" s="20" t="s">
        <v>581</v>
      </c>
      <c r="D1218" s="1">
        <v>44591</v>
      </c>
      <c r="E1218">
        <v>227</v>
      </c>
      <c r="F1218">
        <v>8</v>
      </c>
      <c r="G1218">
        <v>3</v>
      </c>
      <c r="H1218">
        <v>0</v>
      </c>
      <c r="I1218">
        <v>0</v>
      </c>
      <c r="J1218">
        <v>134</v>
      </c>
      <c r="K1218">
        <v>18</v>
      </c>
      <c r="L1218">
        <v>11</v>
      </c>
      <c r="M1218">
        <v>2</v>
      </c>
      <c r="N1218">
        <v>8</v>
      </c>
      <c r="O1218">
        <v>5</v>
      </c>
      <c r="P1218">
        <v>0</v>
      </c>
      <c r="Q1218">
        <v>0</v>
      </c>
      <c r="R1218">
        <v>633</v>
      </c>
      <c r="S1218">
        <v>499</v>
      </c>
      <c r="T1218">
        <v>41</v>
      </c>
      <c r="U1218">
        <v>8</v>
      </c>
      <c r="V1218">
        <v>1</v>
      </c>
      <c r="W1218">
        <v>2106</v>
      </c>
      <c r="X1218">
        <v>1044</v>
      </c>
      <c r="Y1218">
        <v>220</v>
      </c>
      <c r="Z1218">
        <v>198</v>
      </c>
      <c r="AA1218">
        <v>27</v>
      </c>
      <c r="AB1218">
        <v>1601</v>
      </c>
      <c r="AC1218">
        <v>942</v>
      </c>
      <c r="AD1218">
        <v>69</v>
      </c>
      <c r="AE1218">
        <v>178</v>
      </c>
      <c r="AF1218">
        <v>9</v>
      </c>
      <c r="AG1218">
        <v>377</v>
      </c>
      <c r="AH1218">
        <v>185</v>
      </c>
      <c r="AI1218">
        <v>13</v>
      </c>
      <c r="AJ1218">
        <v>63</v>
      </c>
      <c r="AK1218">
        <v>14</v>
      </c>
      <c r="AL1218">
        <v>131</v>
      </c>
      <c r="AM1218">
        <v>101</v>
      </c>
      <c r="AN1218">
        <v>12</v>
      </c>
      <c r="AO1218">
        <v>2</v>
      </c>
      <c r="AP1218">
        <v>0</v>
      </c>
      <c r="AQ1218">
        <v>0</v>
      </c>
      <c r="AR1218">
        <v>3</v>
      </c>
      <c r="AS1218">
        <v>0</v>
      </c>
      <c r="AT1218">
        <v>0</v>
      </c>
      <c r="AU1218">
        <v>0</v>
      </c>
      <c r="AV1218">
        <v>0</v>
      </c>
      <c r="AW1218">
        <v>0</v>
      </c>
      <c r="AX1218">
        <v>0</v>
      </c>
      <c r="AY1218">
        <v>0</v>
      </c>
      <c r="AZ1218">
        <v>0</v>
      </c>
      <c r="BA1218">
        <v>0</v>
      </c>
      <c r="BB1218">
        <v>1</v>
      </c>
      <c r="BC1218">
        <v>0</v>
      </c>
      <c r="BD1218">
        <v>0</v>
      </c>
      <c r="BE1218">
        <v>0</v>
      </c>
      <c r="BF1218">
        <v>0</v>
      </c>
      <c r="BG1218" s="20">
        <v>5</v>
      </c>
      <c r="BH1218" s="20">
        <v>0</v>
      </c>
      <c r="BI1218" s="20">
        <v>175</v>
      </c>
      <c r="BJ1218" s="20">
        <v>7</v>
      </c>
      <c r="BK1218" s="20">
        <v>552</v>
      </c>
      <c r="BL1218" s="20">
        <v>1527</v>
      </c>
      <c r="BM1218" s="20">
        <v>1251</v>
      </c>
      <c r="BN1218" s="20">
        <v>264</v>
      </c>
      <c r="BO1218" s="20">
        <v>116</v>
      </c>
      <c r="BP1218" s="20">
        <v>8697</v>
      </c>
      <c r="BQ1218" s="20">
        <v>3471</v>
      </c>
      <c r="BR1218" s="20">
        <v>0</v>
      </c>
      <c r="BS1218" s="20">
        <v>123</v>
      </c>
      <c r="BT1218" s="20">
        <v>2278</v>
      </c>
      <c r="BU1218" s="20">
        <v>443</v>
      </c>
      <c r="BV1218" s="20">
        <v>5419</v>
      </c>
    </row>
    <row r="1219" spans="1:74" x14ac:dyDescent="0.25">
      <c r="A1219" s="20" t="s">
        <v>449</v>
      </c>
      <c r="B1219" s="20" t="s">
        <v>555</v>
      </c>
      <c r="C1219" s="20" t="s">
        <v>581</v>
      </c>
      <c r="D1219" s="1">
        <v>44599</v>
      </c>
      <c r="E1219">
        <v>227</v>
      </c>
      <c r="F1219">
        <v>8</v>
      </c>
      <c r="G1219">
        <v>3</v>
      </c>
      <c r="H1219">
        <v>0</v>
      </c>
      <c r="I1219">
        <v>0</v>
      </c>
      <c r="J1219">
        <v>134</v>
      </c>
      <c r="K1219">
        <v>18</v>
      </c>
      <c r="L1219">
        <v>11</v>
      </c>
      <c r="M1219">
        <v>2</v>
      </c>
      <c r="N1219">
        <v>8</v>
      </c>
      <c r="O1219">
        <v>5</v>
      </c>
      <c r="P1219">
        <v>0</v>
      </c>
      <c r="Q1219">
        <v>0</v>
      </c>
      <c r="R1219">
        <v>633</v>
      </c>
      <c r="S1219">
        <v>501</v>
      </c>
      <c r="T1219">
        <v>40</v>
      </c>
      <c r="U1219">
        <v>8</v>
      </c>
      <c r="V1219">
        <v>1</v>
      </c>
      <c r="W1219">
        <v>2092</v>
      </c>
      <c r="X1219">
        <v>1051</v>
      </c>
      <c r="Y1219">
        <v>215</v>
      </c>
      <c r="Z1219">
        <v>196</v>
      </c>
      <c r="AA1219">
        <v>27</v>
      </c>
      <c r="AB1219">
        <v>1600</v>
      </c>
      <c r="AC1219">
        <v>948</v>
      </c>
      <c r="AD1219">
        <v>68</v>
      </c>
      <c r="AE1219">
        <v>178</v>
      </c>
      <c r="AF1219">
        <v>11</v>
      </c>
      <c r="AG1219">
        <v>376</v>
      </c>
      <c r="AH1219">
        <v>186</v>
      </c>
      <c r="AI1219">
        <v>13</v>
      </c>
      <c r="AJ1219">
        <v>63</v>
      </c>
      <c r="AK1219">
        <v>15</v>
      </c>
      <c r="AL1219">
        <v>130</v>
      </c>
      <c r="AM1219">
        <v>103</v>
      </c>
      <c r="AN1219">
        <v>12</v>
      </c>
      <c r="AO1219">
        <v>2</v>
      </c>
      <c r="AP1219">
        <v>0</v>
      </c>
      <c r="AQ1219">
        <v>0</v>
      </c>
      <c r="AR1219">
        <v>3</v>
      </c>
      <c r="AS1219">
        <v>0</v>
      </c>
      <c r="AT1219">
        <v>0</v>
      </c>
      <c r="AU1219">
        <v>0</v>
      </c>
      <c r="AV1219">
        <v>0</v>
      </c>
      <c r="AW1219">
        <v>0</v>
      </c>
      <c r="AX1219">
        <v>0</v>
      </c>
      <c r="AY1219">
        <v>0</v>
      </c>
      <c r="AZ1219">
        <v>0</v>
      </c>
      <c r="BA1219">
        <v>0</v>
      </c>
      <c r="BB1219">
        <v>1</v>
      </c>
      <c r="BC1219">
        <v>0</v>
      </c>
      <c r="BD1219">
        <v>0</v>
      </c>
      <c r="BE1219">
        <v>0</v>
      </c>
      <c r="BF1219">
        <v>0</v>
      </c>
      <c r="BG1219" s="20">
        <v>5</v>
      </c>
      <c r="BH1219" s="20">
        <v>0</v>
      </c>
      <c r="BI1219" s="20">
        <v>175</v>
      </c>
      <c r="BJ1219" s="20">
        <v>7</v>
      </c>
      <c r="BK1219" s="20">
        <v>553</v>
      </c>
      <c r="BL1219" s="20">
        <v>1520</v>
      </c>
      <c r="BM1219" s="20">
        <v>1253</v>
      </c>
      <c r="BN1219" s="20">
        <v>263</v>
      </c>
      <c r="BO1219" s="20">
        <v>115</v>
      </c>
      <c r="BP1219" s="20">
        <v>8623</v>
      </c>
      <c r="BQ1219" s="20">
        <v>3483</v>
      </c>
      <c r="BR1219" s="20">
        <v>0</v>
      </c>
      <c r="BS1219" s="20">
        <v>123</v>
      </c>
      <c r="BT1219" s="20">
        <v>2258</v>
      </c>
      <c r="BU1219" s="20">
        <v>438</v>
      </c>
      <c r="BV1219" s="20">
        <v>5373</v>
      </c>
    </row>
    <row r="1220" spans="1:74" x14ac:dyDescent="0.25">
      <c r="A1220" s="20" t="s">
        <v>449</v>
      </c>
      <c r="B1220" s="20" t="s">
        <v>555</v>
      </c>
      <c r="C1220" s="20" t="s">
        <v>581</v>
      </c>
      <c r="D1220" s="1">
        <v>44606</v>
      </c>
      <c r="E1220">
        <v>227</v>
      </c>
      <c r="F1220">
        <v>8</v>
      </c>
      <c r="G1220">
        <v>3</v>
      </c>
      <c r="H1220">
        <v>0</v>
      </c>
      <c r="I1220">
        <v>0</v>
      </c>
      <c r="J1220">
        <v>135</v>
      </c>
      <c r="K1220">
        <v>18</v>
      </c>
      <c r="L1220">
        <v>11</v>
      </c>
      <c r="M1220">
        <v>2</v>
      </c>
      <c r="N1220">
        <v>8</v>
      </c>
      <c r="O1220">
        <v>5</v>
      </c>
      <c r="P1220">
        <v>0</v>
      </c>
      <c r="Q1220">
        <v>0</v>
      </c>
      <c r="R1220">
        <v>635</v>
      </c>
      <c r="S1220">
        <v>504</v>
      </c>
      <c r="T1220">
        <v>40</v>
      </c>
      <c r="U1220">
        <v>8</v>
      </c>
      <c r="V1220">
        <v>2</v>
      </c>
      <c r="W1220">
        <v>2094</v>
      </c>
      <c r="X1220">
        <v>1076</v>
      </c>
      <c r="Y1220">
        <v>215</v>
      </c>
      <c r="Z1220">
        <v>195</v>
      </c>
      <c r="AA1220">
        <v>26</v>
      </c>
      <c r="AB1220">
        <v>1595</v>
      </c>
      <c r="AC1220">
        <v>947</v>
      </c>
      <c r="AD1220">
        <v>67</v>
      </c>
      <c r="AE1220">
        <v>177</v>
      </c>
      <c r="AF1220">
        <v>11</v>
      </c>
      <c r="AG1220">
        <v>377</v>
      </c>
      <c r="AH1220">
        <v>189</v>
      </c>
      <c r="AI1220">
        <v>13</v>
      </c>
      <c r="AJ1220">
        <v>63</v>
      </c>
      <c r="AK1220">
        <v>16</v>
      </c>
      <c r="AL1220">
        <v>130</v>
      </c>
      <c r="AM1220">
        <v>104</v>
      </c>
      <c r="AN1220">
        <v>12</v>
      </c>
      <c r="AO1220">
        <v>2</v>
      </c>
      <c r="AP1220">
        <v>0</v>
      </c>
      <c r="AQ1220">
        <v>0</v>
      </c>
      <c r="AR1220">
        <v>3</v>
      </c>
      <c r="AS1220">
        <v>0</v>
      </c>
      <c r="AT1220">
        <v>0</v>
      </c>
      <c r="AU1220">
        <v>0</v>
      </c>
      <c r="AV1220">
        <v>0</v>
      </c>
      <c r="AW1220">
        <v>0</v>
      </c>
      <c r="AX1220">
        <v>0</v>
      </c>
      <c r="AY1220">
        <v>0</v>
      </c>
      <c r="AZ1220">
        <v>0</v>
      </c>
      <c r="BA1220">
        <v>0</v>
      </c>
      <c r="BB1220">
        <v>1</v>
      </c>
      <c r="BC1220">
        <v>0</v>
      </c>
      <c r="BD1220">
        <v>0</v>
      </c>
      <c r="BE1220">
        <v>0</v>
      </c>
      <c r="BF1220">
        <v>0</v>
      </c>
      <c r="BG1220" s="20">
        <v>5</v>
      </c>
      <c r="BH1220" s="20">
        <v>0</v>
      </c>
      <c r="BI1220" s="20">
        <v>175</v>
      </c>
      <c r="BJ1220" s="20">
        <v>7</v>
      </c>
      <c r="BK1220" s="20">
        <v>554</v>
      </c>
      <c r="BL1220" s="20">
        <v>1527</v>
      </c>
      <c r="BM1220" s="20">
        <v>1252</v>
      </c>
      <c r="BN1220" s="20">
        <v>263</v>
      </c>
      <c r="BO1220" s="20">
        <v>115</v>
      </c>
      <c r="BP1220" s="20">
        <v>8634</v>
      </c>
      <c r="BQ1220" s="20">
        <v>3535</v>
      </c>
      <c r="BR1220" s="20">
        <v>0</v>
      </c>
      <c r="BS1220" s="20">
        <v>122</v>
      </c>
      <c r="BT1220" s="20">
        <v>2253</v>
      </c>
      <c r="BU1220" s="20">
        <v>445</v>
      </c>
      <c r="BV1220" s="20">
        <v>5391</v>
      </c>
    </row>
    <row r="1221" spans="1:74" x14ac:dyDescent="0.25">
      <c r="A1221" s="20" t="s">
        <v>449</v>
      </c>
      <c r="B1221" s="20" t="s">
        <v>555</v>
      </c>
      <c r="C1221" s="20" t="s">
        <v>582</v>
      </c>
      <c r="D1221" s="1">
        <v>44493</v>
      </c>
      <c r="E1221">
        <v>132</v>
      </c>
      <c r="F1221">
        <v>8</v>
      </c>
      <c r="G1221">
        <v>1</v>
      </c>
      <c r="H1221">
        <v>0</v>
      </c>
      <c r="I1221">
        <v>0</v>
      </c>
      <c r="J1221">
        <v>37</v>
      </c>
      <c r="K1221">
        <v>15</v>
      </c>
      <c r="L1221">
        <v>9</v>
      </c>
      <c r="M1221">
        <v>5</v>
      </c>
      <c r="N1221">
        <v>1</v>
      </c>
      <c r="O1221">
        <v>0</v>
      </c>
      <c r="P1221">
        <v>0</v>
      </c>
      <c r="Q1221">
        <v>0</v>
      </c>
      <c r="R1221">
        <v>359</v>
      </c>
      <c r="S1221">
        <v>0</v>
      </c>
      <c r="T1221">
        <v>103</v>
      </c>
      <c r="U1221">
        <v>20</v>
      </c>
      <c r="V1221">
        <v>3</v>
      </c>
      <c r="W1221">
        <v>1278</v>
      </c>
      <c r="X1221">
        <v>0</v>
      </c>
      <c r="Y1221">
        <v>38</v>
      </c>
      <c r="Z1221">
        <v>155</v>
      </c>
      <c r="AA1221">
        <v>66</v>
      </c>
      <c r="AB1221">
        <v>798</v>
      </c>
      <c r="AC1221">
        <v>20</v>
      </c>
      <c r="AD1221">
        <v>77</v>
      </c>
      <c r="AE1221">
        <v>138</v>
      </c>
      <c r="AF1221">
        <v>24</v>
      </c>
      <c r="AG1221">
        <v>85</v>
      </c>
      <c r="AH1221">
        <v>0</v>
      </c>
      <c r="AI1221">
        <v>0</v>
      </c>
      <c r="AJ1221">
        <v>20</v>
      </c>
      <c r="AK1221">
        <v>9</v>
      </c>
      <c r="AL1221">
        <v>90</v>
      </c>
      <c r="AM1221">
        <v>0</v>
      </c>
      <c r="AN1221">
        <v>7</v>
      </c>
      <c r="AO1221">
        <v>4</v>
      </c>
      <c r="AP1221">
        <v>0</v>
      </c>
      <c r="AQ1221">
        <v>0</v>
      </c>
      <c r="AR1221">
        <v>2</v>
      </c>
      <c r="AS1221">
        <v>0</v>
      </c>
      <c r="AT1221">
        <v>0</v>
      </c>
      <c r="AU1221">
        <v>0</v>
      </c>
      <c r="AV1221">
        <v>0</v>
      </c>
      <c r="AW1221">
        <v>0</v>
      </c>
      <c r="AX1221">
        <v>0</v>
      </c>
      <c r="AY1221">
        <v>0</v>
      </c>
      <c r="AZ1221">
        <v>0</v>
      </c>
      <c r="BA1221">
        <v>0</v>
      </c>
      <c r="BB1221">
        <v>44</v>
      </c>
      <c r="BC1221">
        <v>157</v>
      </c>
      <c r="BD1221">
        <v>0</v>
      </c>
      <c r="BE1221">
        <v>6</v>
      </c>
      <c r="BF1221">
        <v>11</v>
      </c>
      <c r="BG1221" s="20"/>
      <c r="BH1221" s="20"/>
      <c r="BI1221" s="20"/>
      <c r="BJ1221" s="20"/>
      <c r="BK1221" s="20"/>
      <c r="BL1221" s="20"/>
      <c r="BM1221" s="20"/>
      <c r="BN1221" s="20"/>
      <c r="BO1221" s="20"/>
      <c r="BP1221" s="20"/>
      <c r="BQ1221" s="20"/>
      <c r="BR1221" s="20"/>
      <c r="BS1221" s="20"/>
      <c r="BT1221" s="20"/>
      <c r="BU1221" s="20"/>
      <c r="BV1221" s="20"/>
    </row>
    <row r="1222" spans="1:74" x14ac:dyDescent="0.25">
      <c r="A1222" s="20" t="s">
        <v>449</v>
      </c>
      <c r="B1222" s="20" t="s">
        <v>555</v>
      </c>
      <c r="C1222" s="20" t="s">
        <v>582</v>
      </c>
      <c r="D1222" s="1">
        <v>44500</v>
      </c>
      <c r="E1222">
        <v>132</v>
      </c>
      <c r="F1222">
        <v>8</v>
      </c>
      <c r="G1222">
        <v>1</v>
      </c>
      <c r="H1222">
        <v>0</v>
      </c>
      <c r="I1222">
        <v>0</v>
      </c>
      <c r="J1222">
        <v>39</v>
      </c>
      <c r="K1222">
        <v>15</v>
      </c>
      <c r="L1222">
        <v>9</v>
      </c>
      <c r="M1222">
        <v>5</v>
      </c>
      <c r="N1222">
        <v>1</v>
      </c>
      <c r="O1222">
        <v>0</v>
      </c>
      <c r="P1222">
        <v>0</v>
      </c>
      <c r="Q1222">
        <v>0</v>
      </c>
      <c r="R1222">
        <v>360</v>
      </c>
      <c r="S1222">
        <v>0</v>
      </c>
      <c r="T1222">
        <v>142</v>
      </c>
      <c r="U1222">
        <v>20</v>
      </c>
      <c r="V1222">
        <v>2</v>
      </c>
      <c r="W1222">
        <v>1284</v>
      </c>
      <c r="X1222">
        <v>0</v>
      </c>
      <c r="Y1222">
        <v>74</v>
      </c>
      <c r="Z1222">
        <v>154</v>
      </c>
      <c r="AA1222">
        <v>68</v>
      </c>
      <c r="AB1222">
        <v>804</v>
      </c>
      <c r="AC1222">
        <v>34</v>
      </c>
      <c r="AD1222">
        <v>76</v>
      </c>
      <c r="AE1222">
        <v>138</v>
      </c>
      <c r="AF1222">
        <v>27</v>
      </c>
      <c r="AG1222">
        <v>89</v>
      </c>
      <c r="AH1222">
        <v>0</v>
      </c>
      <c r="AI1222">
        <v>0</v>
      </c>
      <c r="AJ1222">
        <v>21</v>
      </c>
      <c r="AK1222">
        <v>10</v>
      </c>
      <c r="AL1222">
        <v>91</v>
      </c>
      <c r="AM1222">
        <v>0</v>
      </c>
      <c r="AN1222">
        <v>9</v>
      </c>
      <c r="AO1222">
        <v>4</v>
      </c>
      <c r="AP1222">
        <v>0</v>
      </c>
      <c r="AQ1222">
        <v>0</v>
      </c>
      <c r="AR1222">
        <v>2</v>
      </c>
      <c r="AS1222">
        <v>0</v>
      </c>
      <c r="AT1222">
        <v>0</v>
      </c>
      <c r="AU1222">
        <v>0</v>
      </c>
      <c r="AV1222">
        <v>0</v>
      </c>
      <c r="AW1222">
        <v>0</v>
      </c>
      <c r="AX1222">
        <v>0</v>
      </c>
      <c r="AY1222">
        <v>0</v>
      </c>
      <c r="AZ1222">
        <v>0</v>
      </c>
      <c r="BA1222">
        <v>0</v>
      </c>
      <c r="BB1222">
        <v>44</v>
      </c>
      <c r="BC1222">
        <v>157</v>
      </c>
      <c r="BD1222">
        <v>0</v>
      </c>
      <c r="BE1222">
        <v>5</v>
      </c>
      <c r="BF1222">
        <v>11</v>
      </c>
      <c r="BG1222" s="20"/>
      <c r="BH1222" s="20"/>
      <c r="BI1222" s="20"/>
      <c r="BJ1222" s="20"/>
      <c r="BK1222" s="20"/>
      <c r="BL1222" s="20"/>
      <c r="BM1222" s="20"/>
      <c r="BN1222" s="20"/>
      <c r="BO1222" s="20"/>
      <c r="BP1222" s="20"/>
      <c r="BQ1222" s="20"/>
      <c r="BR1222" s="20"/>
      <c r="BS1222" s="20"/>
      <c r="BT1222" s="20"/>
      <c r="BU1222" s="20"/>
      <c r="BV1222" s="20"/>
    </row>
    <row r="1223" spans="1:74" x14ac:dyDescent="0.25">
      <c r="A1223" s="20" t="s">
        <v>449</v>
      </c>
      <c r="B1223" s="20" t="s">
        <v>555</v>
      </c>
      <c r="C1223" s="20" t="s">
        <v>582</v>
      </c>
      <c r="D1223" s="1">
        <v>44507</v>
      </c>
      <c r="E1223">
        <v>132</v>
      </c>
      <c r="F1223">
        <v>8</v>
      </c>
      <c r="G1223">
        <v>1</v>
      </c>
      <c r="H1223">
        <v>0</v>
      </c>
      <c r="I1223">
        <v>0</v>
      </c>
      <c r="J1223">
        <v>40</v>
      </c>
      <c r="K1223">
        <v>14</v>
      </c>
      <c r="L1223">
        <v>8</v>
      </c>
      <c r="M1223">
        <v>5</v>
      </c>
      <c r="N1223">
        <v>1</v>
      </c>
      <c r="O1223">
        <v>0</v>
      </c>
      <c r="P1223">
        <v>0</v>
      </c>
      <c r="Q1223">
        <v>0</v>
      </c>
      <c r="R1223">
        <v>360</v>
      </c>
      <c r="S1223">
        <v>173</v>
      </c>
      <c r="T1223">
        <v>44</v>
      </c>
      <c r="U1223">
        <v>19</v>
      </c>
      <c r="V1223">
        <v>2</v>
      </c>
      <c r="W1223">
        <v>1287</v>
      </c>
      <c r="X1223">
        <v>125</v>
      </c>
      <c r="Y1223">
        <v>158</v>
      </c>
      <c r="Z1223">
        <v>153</v>
      </c>
      <c r="AA1223">
        <v>68</v>
      </c>
      <c r="AB1223">
        <v>807</v>
      </c>
      <c r="AC1223">
        <v>54</v>
      </c>
      <c r="AD1223">
        <v>77</v>
      </c>
      <c r="AE1223">
        <v>136</v>
      </c>
      <c r="AF1223">
        <v>27</v>
      </c>
      <c r="AG1223">
        <v>89</v>
      </c>
      <c r="AH1223">
        <v>1</v>
      </c>
      <c r="AI1223">
        <v>4</v>
      </c>
      <c r="AJ1223">
        <v>21</v>
      </c>
      <c r="AK1223">
        <v>10</v>
      </c>
      <c r="AL1223">
        <v>91</v>
      </c>
      <c r="AM1223">
        <v>10</v>
      </c>
      <c r="AN1223">
        <v>11</v>
      </c>
      <c r="AO1223">
        <v>4</v>
      </c>
      <c r="AP1223">
        <v>0</v>
      </c>
      <c r="AQ1223">
        <v>0</v>
      </c>
      <c r="AR1223">
        <v>2</v>
      </c>
      <c r="AS1223">
        <v>0</v>
      </c>
      <c r="AT1223">
        <v>0</v>
      </c>
      <c r="AU1223">
        <v>0</v>
      </c>
      <c r="AV1223">
        <v>0</v>
      </c>
      <c r="AW1223">
        <v>0</v>
      </c>
      <c r="AX1223">
        <v>0</v>
      </c>
      <c r="AY1223">
        <v>0</v>
      </c>
      <c r="AZ1223">
        <v>0</v>
      </c>
      <c r="BA1223">
        <v>0</v>
      </c>
      <c r="BB1223">
        <v>0</v>
      </c>
      <c r="BC1223">
        <v>0</v>
      </c>
      <c r="BD1223">
        <v>0</v>
      </c>
      <c r="BE1223">
        <v>0</v>
      </c>
      <c r="BF1223">
        <v>0</v>
      </c>
      <c r="BG1223" s="20">
        <v>5</v>
      </c>
      <c r="BH1223" s="20">
        <v>0</v>
      </c>
      <c r="BI1223" s="20">
        <v>97</v>
      </c>
      <c r="BJ1223" s="20">
        <v>0</v>
      </c>
      <c r="BK1223" s="20">
        <v>289</v>
      </c>
      <c r="BL1223" s="20">
        <v>851</v>
      </c>
      <c r="BM1223" s="20">
        <v>541</v>
      </c>
      <c r="BN1223" s="20">
        <v>46</v>
      </c>
      <c r="BO1223" s="20">
        <v>71</v>
      </c>
      <c r="BP1223" s="20"/>
      <c r="BQ1223" s="20"/>
      <c r="BR1223" s="20"/>
      <c r="BS1223" s="20"/>
      <c r="BT1223" s="20"/>
      <c r="BU1223" s="20"/>
      <c r="BV1223" s="20"/>
    </row>
    <row r="1224" spans="1:74" x14ac:dyDescent="0.25">
      <c r="A1224" s="20" t="s">
        <v>449</v>
      </c>
      <c r="B1224" s="20" t="s">
        <v>555</v>
      </c>
      <c r="C1224" s="20" t="s">
        <v>582</v>
      </c>
      <c r="D1224" s="1">
        <v>44514</v>
      </c>
      <c r="E1224">
        <v>132</v>
      </c>
      <c r="F1224">
        <v>8</v>
      </c>
      <c r="G1224">
        <v>1</v>
      </c>
      <c r="H1224">
        <v>0</v>
      </c>
      <c r="I1224">
        <v>0</v>
      </c>
      <c r="J1224">
        <v>40</v>
      </c>
      <c r="K1224">
        <v>14</v>
      </c>
      <c r="L1224">
        <v>8</v>
      </c>
      <c r="M1224">
        <v>5</v>
      </c>
      <c r="N1224">
        <v>1</v>
      </c>
      <c r="O1224">
        <v>0</v>
      </c>
      <c r="P1224">
        <v>0</v>
      </c>
      <c r="Q1224">
        <v>0</v>
      </c>
      <c r="R1224">
        <v>361</v>
      </c>
      <c r="S1224">
        <v>185</v>
      </c>
      <c r="T1224">
        <v>44</v>
      </c>
      <c r="U1224">
        <v>19</v>
      </c>
      <c r="V1224">
        <v>2</v>
      </c>
      <c r="W1224">
        <v>1294</v>
      </c>
      <c r="X1224">
        <v>150</v>
      </c>
      <c r="Y1224">
        <v>156</v>
      </c>
      <c r="Z1224">
        <v>157</v>
      </c>
      <c r="AA1224">
        <v>66</v>
      </c>
      <c r="AB1224">
        <v>809</v>
      </c>
      <c r="AC1224">
        <v>67</v>
      </c>
      <c r="AD1224">
        <v>75</v>
      </c>
      <c r="AE1224">
        <v>135</v>
      </c>
      <c r="AF1224">
        <v>30</v>
      </c>
      <c r="AG1224">
        <v>91</v>
      </c>
      <c r="AH1224">
        <v>1</v>
      </c>
      <c r="AI1224">
        <v>4</v>
      </c>
      <c r="AJ1224">
        <v>21</v>
      </c>
      <c r="AK1224">
        <v>11</v>
      </c>
      <c r="AL1224">
        <v>89</v>
      </c>
      <c r="AM1224">
        <v>12</v>
      </c>
      <c r="AN1224">
        <v>11</v>
      </c>
      <c r="AO1224">
        <v>4</v>
      </c>
      <c r="AP1224">
        <v>0</v>
      </c>
      <c r="AQ1224">
        <v>0</v>
      </c>
      <c r="AR1224">
        <v>2</v>
      </c>
      <c r="AS1224">
        <v>0</v>
      </c>
      <c r="AT1224">
        <v>0</v>
      </c>
      <c r="AU1224">
        <v>0</v>
      </c>
      <c r="AV1224">
        <v>0</v>
      </c>
      <c r="AW1224">
        <v>0</v>
      </c>
      <c r="AX1224">
        <v>0</v>
      </c>
      <c r="AY1224">
        <v>0</v>
      </c>
      <c r="AZ1224">
        <v>0</v>
      </c>
      <c r="BA1224">
        <v>0</v>
      </c>
      <c r="BB1224">
        <v>0</v>
      </c>
      <c r="BC1224">
        <v>0</v>
      </c>
      <c r="BD1224">
        <v>0</v>
      </c>
      <c r="BE1224">
        <v>0</v>
      </c>
      <c r="BF1224">
        <v>0</v>
      </c>
      <c r="BG1224" s="20">
        <v>5</v>
      </c>
      <c r="BH1224" s="20">
        <v>0</v>
      </c>
      <c r="BI1224" s="20">
        <v>97</v>
      </c>
      <c r="BJ1224" s="20">
        <v>0</v>
      </c>
      <c r="BK1224" s="20">
        <v>290</v>
      </c>
      <c r="BL1224" s="20">
        <v>856</v>
      </c>
      <c r="BM1224" s="20">
        <v>543</v>
      </c>
      <c r="BN1224" s="20">
        <v>47</v>
      </c>
      <c r="BO1224" s="20">
        <v>69</v>
      </c>
      <c r="BP1224" s="20"/>
      <c r="BQ1224" s="20"/>
      <c r="BR1224" s="20"/>
      <c r="BS1224" s="20"/>
      <c r="BT1224" s="20"/>
      <c r="BU1224" s="20"/>
      <c r="BV1224" s="20"/>
    </row>
    <row r="1225" spans="1:74" x14ac:dyDescent="0.25">
      <c r="A1225" s="20" t="s">
        <v>449</v>
      </c>
      <c r="B1225" s="20" t="s">
        <v>555</v>
      </c>
      <c r="C1225" s="20" t="s">
        <v>582</v>
      </c>
      <c r="D1225" s="1">
        <v>44521</v>
      </c>
      <c r="E1225">
        <v>132</v>
      </c>
      <c r="F1225">
        <v>8</v>
      </c>
      <c r="G1225">
        <v>1</v>
      </c>
      <c r="H1225">
        <v>0</v>
      </c>
      <c r="I1225">
        <v>0</v>
      </c>
      <c r="J1225">
        <v>41</v>
      </c>
      <c r="K1225">
        <v>14</v>
      </c>
      <c r="L1225">
        <v>8</v>
      </c>
      <c r="M1225">
        <v>5</v>
      </c>
      <c r="N1225">
        <v>1</v>
      </c>
      <c r="O1225">
        <v>0</v>
      </c>
      <c r="P1225">
        <v>0</v>
      </c>
      <c r="Q1225">
        <v>0</v>
      </c>
      <c r="R1225">
        <v>363</v>
      </c>
      <c r="S1225">
        <v>194</v>
      </c>
      <c r="T1225">
        <v>44</v>
      </c>
      <c r="U1225">
        <v>18</v>
      </c>
      <c r="V1225">
        <v>4</v>
      </c>
      <c r="W1225">
        <v>1292</v>
      </c>
      <c r="X1225">
        <v>185</v>
      </c>
      <c r="Y1225">
        <v>157</v>
      </c>
      <c r="Z1225">
        <v>156</v>
      </c>
      <c r="AA1225">
        <v>63</v>
      </c>
      <c r="AB1225">
        <v>810</v>
      </c>
      <c r="AC1225">
        <v>82</v>
      </c>
      <c r="AD1225">
        <v>75</v>
      </c>
      <c r="AE1225">
        <v>134</v>
      </c>
      <c r="AF1225">
        <v>31</v>
      </c>
      <c r="AG1225">
        <v>92</v>
      </c>
      <c r="AH1225">
        <v>2</v>
      </c>
      <c r="AI1225">
        <v>4</v>
      </c>
      <c r="AJ1225">
        <v>22</v>
      </c>
      <c r="AK1225">
        <v>11</v>
      </c>
      <c r="AL1225">
        <v>89</v>
      </c>
      <c r="AM1225">
        <v>14</v>
      </c>
      <c r="AN1225">
        <v>11</v>
      </c>
      <c r="AO1225">
        <v>4</v>
      </c>
      <c r="AP1225">
        <v>0</v>
      </c>
      <c r="AQ1225">
        <v>0</v>
      </c>
      <c r="AR1225">
        <v>2</v>
      </c>
      <c r="AS1225">
        <v>0</v>
      </c>
      <c r="AT1225">
        <v>0</v>
      </c>
      <c r="AU1225">
        <v>0</v>
      </c>
      <c r="AV1225">
        <v>0</v>
      </c>
      <c r="AW1225">
        <v>0</v>
      </c>
      <c r="AX1225">
        <v>0</v>
      </c>
      <c r="AY1225">
        <v>0</v>
      </c>
      <c r="AZ1225">
        <v>0</v>
      </c>
      <c r="BA1225">
        <v>0</v>
      </c>
      <c r="BB1225">
        <v>0</v>
      </c>
      <c r="BC1225">
        <v>0</v>
      </c>
      <c r="BD1225">
        <v>0</v>
      </c>
      <c r="BE1225">
        <v>0</v>
      </c>
      <c r="BF1225">
        <v>0</v>
      </c>
      <c r="BG1225" s="20">
        <v>5</v>
      </c>
      <c r="BH1225" s="20">
        <v>0</v>
      </c>
      <c r="BI1225" s="20">
        <v>97</v>
      </c>
      <c r="BJ1225" s="20">
        <v>0</v>
      </c>
      <c r="BK1225" s="20">
        <v>290</v>
      </c>
      <c r="BL1225" s="20">
        <v>857</v>
      </c>
      <c r="BM1225" s="20">
        <v>545</v>
      </c>
      <c r="BN1225" s="20">
        <v>47</v>
      </c>
      <c r="BO1225" s="20">
        <v>69</v>
      </c>
      <c r="BP1225" s="20"/>
      <c r="BQ1225" s="20"/>
      <c r="BR1225" s="20"/>
      <c r="BS1225" s="20"/>
      <c r="BT1225" s="20"/>
      <c r="BU1225" s="20"/>
      <c r="BV1225" s="20"/>
    </row>
    <row r="1226" spans="1:74" x14ac:dyDescent="0.25">
      <c r="A1226" s="20" t="s">
        <v>449</v>
      </c>
      <c r="B1226" s="20" t="s">
        <v>555</v>
      </c>
      <c r="C1226" s="20" t="s">
        <v>582</v>
      </c>
      <c r="D1226" s="1">
        <v>44528</v>
      </c>
      <c r="E1226">
        <v>132</v>
      </c>
      <c r="F1226">
        <v>8</v>
      </c>
      <c r="G1226">
        <v>1</v>
      </c>
      <c r="H1226">
        <v>0</v>
      </c>
      <c r="I1226">
        <v>0</v>
      </c>
      <c r="J1226">
        <v>46</v>
      </c>
      <c r="K1226">
        <v>13</v>
      </c>
      <c r="L1226">
        <v>8</v>
      </c>
      <c r="M1226">
        <v>5</v>
      </c>
      <c r="N1226">
        <v>1</v>
      </c>
      <c r="O1226">
        <v>0</v>
      </c>
      <c r="P1226">
        <v>0</v>
      </c>
      <c r="Q1226">
        <v>0</v>
      </c>
      <c r="R1226">
        <v>360</v>
      </c>
      <c r="S1226">
        <v>201</v>
      </c>
      <c r="T1226">
        <v>44</v>
      </c>
      <c r="U1226">
        <v>18</v>
      </c>
      <c r="V1226">
        <v>4</v>
      </c>
      <c r="W1226">
        <v>1284</v>
      </c>
      <c r="X1226">
        <v>279</v>
      </c>
      <c r="Y1226">
        <v>155</v>
      </c>
      <c r="Z1226">
        <v>154</v>
      </c>
      <c r="AA1226">
        <v>61</v>
      </c>
      <c r="AB1226">
        <v>808</v>
      </c>
      <c r="AC1226">
        <v>119</v>
      </c>
      <c r="AD1226">
        <v>75</v>
      </c>
      <c r="AE1226">
        <v>134</v>
      </c>
      <c r="AF1226">
        <v>30</v>
      </c>
      <c r="AG1226">
        <v>91</v>
      </c>
      <c r="AH1226">
        <v>7</v>
      </c>
      <c r="AI1226">
        <v>4</v>
      </c>
      <c r="AJ1226">
        <v>23</v>
      </c>
      <c r="AK1226">
        <v>11</v>
      </c>
      <c r="AL1226">
        <v>89</v>
      </c>
      <c r="AM1226">
        <v>21</v>
      </c>
      <c r="AN1226">
        <v>11</v>
      </c>
      <c r="AO1226">
        <v>4</v>
      </c>
      <c r="AP1226">
        <v>0</v>
      </c>
      <c r="AQ1226">
        <v>0</v>
      </c>
      <c r="AR1226">
        <v>2</v>
      </c>
      <c r="AS1226">
        <v>0</v>
      </c>
      <c r="AT1226">
        <v>0</v>
      </c>
      <c r="AU1226">
        <v>0</v>
      </c>
      <c r="AV1226">
        <v>0</v>
      </c>
      <c r="AW1226">
        <v>0</v>
      </c>
      <c r="AX1226">
        <v>0</v>
      </c>
      <c r="AY1226">
        <v>0</v>
      </c>
      <c r="AZ1226">
        <v>0</v>
      </c>
      <c r="BA1226">
        <v>0</v>
      </c>
      <c r="BB1226">
        <v>0</v>
      </c>
      <c r="BC1226">
        <v>0</v>
      </c>
      <c r="BD1226">
        <v>0</v>
      </c>
      <c r="BE1226">
        <v>0</v>
      </c>
      <c r="BF1226">
        <v>0</v>
      </c>
      <c r="BG1226" s="20">
        <v>5</v>
      </c>
      <c r="BH1226" s="20">
        <v>0</v>
      </c>
      <c r="BI1226" s="20">
        <v>98</v>
      </c>
      <c r="BJ1226" s="20">
        <v>0</v>
      </c>
      <c r="BK1226" s="20">
        <v>287</v>
      </c>
      <c r="BL1226" s="20">
        <v>858</v>
      </c>
      <c r="BM1226" s="20">
        <v>545</v>
      </c>
      <c r="BN1226" s="20">
        <v>45</v>
      </c>
      <c r="BO1226" s="20">
        <v>69</v>
      </c>
      <c r="BP1226" s="20"/>
      <c r="BQ1226" s="20"/>
      <c r="BR1226" s="20"/>
      <c r="BS1226" s="20"/>
      <c r="BT1226" s="20"/>
      <c r="BU1226" s="20"/>
      <c r="BV1226" s="20"/>
    </row>
    <row r="1227" spans="1:74" x14ac:dyDescent="0.25">
      <c r="A1227" s="20" t="s">
        <v>449</v>
      </c>
      <c r="B1227" s="20" t="s">
        <v>555</v>
      </c>
      <c r="C1227" s="20" t="s">
        <v>582</v>
      </c>
      <c r="D1227" s="1">
        <v>44535</v>
      </c>
      <c r="E1227">
        <v>133</v>
      </c>
      <c r="F1227">
        <v>8</v>
      </c>
      <c r="G1227">
        <v>1</v>
      </c>
      <c r="H1227">
        <v>0</v>
      </c>
      <c r="I1227">
        <v>0</v>
      </c>
      <c r="J1227">
        <v>51</v>
      </c>
      <c r="K1227">
        <v>13</v>
      </c>
      <c r="L1227">
        <v>8</v>
      </c>
      <c r="M1227">
        <v>5</v>
      </c>
      <c r="N1227">
        <v>1</v>
      </c>
      <c r="O1227">
        <v>0</v>
      </c>
      <c r="P1227">
        <v>0</v>
      </c>
      <c r="Q1227">
        <v>0</v>
      </c>
      <c r="R1227">
        <v>360</v>
      </c>
      <c r="S1227">
        <v>211</v>
      </c>
      <c r="T1227">
        <v>45</v>
      </c>
      <c r="U1227">
        <v>18</v>
      </c>
      <c r="V1227">
        <v>3</v>
      </c>
      <c r="W1227">
        <v>1292</v>
      </c>
      <c r="X1227">
        <v>345</v>
      </c>
      <c r="Y1227">
        <v>154</v>
      </c>
      <c r="Z1227">
        <v>155</v>
      </c>
      <c r="AA1227">
        <v>63</v>
      </c>
      <c r="AB1227">
        <v>809</v>
      </c>
      <c r="AC1227">
        <v>170</v>
      </c>
      <c r="AD1227">
        <v>75</v>
      </c>
      <c r="AE1227">
        <v>134</v>
      </c>
      <c r="AF1227">
        <v>31</v>
      </c>
      <c r="AG1227">
        <v>92</v>
      </c>
      <c r="AH1227">
        <v>7</v>
      </c>
      <c r="AI1227">
        <v>4</v>
      </c>
      <c r="AJ1227">
        <v>23</v>
      </c>
      <c r="AK1227">
        <v>11</v>
      </c>
      <c r="AL1227">
        <v>89</v>
      </c>
      <c r="AM1227">
        <v>23</v>
      </c>
      <c r="AN1227">
        <v>11</v>
      </c>
      <c r="AO1227">
        <v>4</v>
      </c>
      <c r="AP1227">
        <v>0</v>
      </c>
      <c r="AQ1227">
        <v>0</v>
      </c>
      <c r="AR1227">
        <v>2</v>
      </c>
      <c r="AS1227">
        <v>0</v>
      </c>
      <c r="AT1227">
        <v>0</v>
      </c>
      <c r="AU1227">
        <v>0</v>
      </c>
      <c r="AV1227">
        <v>0</v>
      </c>
      <c r="AW1227">
        <v>0</v>
      </c>
      <c r="AX1227">
        <v>0</v>
      </c>
      <c r="AY1227">
        <v>0</v>
      </c>
      <c r="AZ1227">
        <v>0</v>
      </c>
      <c r="BA1227">
        <v>0</v>
      </c>
      <c r="BB1227">
        <v>0</v>
      </c>
      <c r="BC1227">
        <v>0</v>
      </c>
      <c r="BD1227">
        <v>0</v>
      </c>
      <c r="BE1227">
        <v>0</v>
      </c>
      <c r="BF1227">
        <v>0</v>
      </c>
      <c r="BG1227" s="20">
        <v>5</v>
      </c>
      <c r="BH1227" s="20">
        <v>0</v>
      </c>
      <c r="BI1227" s="20">
        <v>99</v>
      </c>
      <c r="BJ1227" s="20">
        <v>0</v>
      </c>
      <c r="BK1227" s="20">
        <v>287</v>
      </c>
      <c r="BL1227" s="20">
        <v>864</v>
      </c>
      <c r="BM1227" s="20">
        <v>545</v>
      </c>
      <c r="BN1227" s="20">
        <v>48</v>
      </c>
      <c r="BO1227" s="20">
        <v>69</v>
      </c>
      <c r="BP1227" s="20"/>
      <c r="BQ1227" s="20"/>
      <c r="BR1227" s="20"/>
      <c r="BS1227" s="20"/>
      <c r="BT1227" s="20"/>
      <c r="BU1227" s="20"/>
      <c r="BV1227" s="20"/>
    </row>
    <row r="1228" spans="1:74" x14ac:dyDescent="0.25">
      <c r="A1228" s="20" t="s">
        <v>449</v>
      </c>
      <c r="B1228" s="20" t="s">
        <v>555</v>
      </c>
      <c r="C1228" s="20" t="s">
        <v>582</v>
      </c>
      <c r="D1228" s="1">
        <v>44542</v>
      </c>
      <c r="E1228">
        <v>133</v>
      </c>
      <c r="F1228">
        <v>8</v>
      </c>
      <c r="G1228">
        <v>1</v>
      </c>
      <c r="H1228">
        <v>0</v>
      </c>
      <c r="I1228">
        <v>0</v>
      </c>
      <c r="J1228">
        <v>53</v>
      </c>
      <c r="K1228">
        <v>13</v>
      </c>
      <c r="L1228">
        <v>8</v>
      </c>
      <c r="M1228">
        <v>5</v>
      </c>
      <c r="N1228">
        <v>1</v>
      </c>
      <c r="O1228">
        <v>0</v>
      </c>
      <c r="P1228">
        <v>0</v>
      </c>
      <c r="Q1228">
        <v>0</v>
      </c>
      <c r="R1228">
        <v>362</v>
      </c>
      <c r="S1228">
        <v>222</v>
      </c>
      <c r="T1228">
        <v>45</v>
      </c>
      <c r="U1228">
        <v>18</v>
      </c>
      <c r="V1228">
        <v>4</v>
      </c>
      <c r="W1228">
        <v>1290</v>
      </c>
      <c r="X1228">
        <v>389</v>
      </c>
      <c r="Y1228">
        <v>152</v>
      </c>
      <c r="Z1228">
        <v>155</v>
      </c>
      <c r="AA1228">
        <v>63</v>
      </c>
      <c r="AB1228">
        <v>812</v>
      </c>
      <c r="AC1228">
        <v>226</v>
      </c>
      <c r="AD1228">
        <v>75</v>
      </c>
      <c r="AE1228">
        <v>133</v>
      </c>
      <c r="AF1228">
        <v>33</v>
      </c>
      <c r="AG1228">
        <v>92</v>
      </c>
      <c r="AH1228">
        <v>11</v>
      </c>
      <c r="AI1228">
        <v>4</v>
      </c>
      <c r="AJ1228">
        <v>22</v>
      </c>
      <c r="AK1228">
        <v>11</v>
      </c>
      <c r="AL1228">
        <v>88</v>
      </c>
      <c r="AM1228">
        <v>24</v>
      </c>
      <c r="AN1228">
        <v>10</v>
      </c>
      <c r="AO1228">
        <v>4</v>
      </c>
      <c r="AP1228">
        <v>0</v>
      </c>
      <c r="AQ1228">
        <v>0</v>
      </c>
      <c r="AR1228">
        <v>2</v>
      </c>
      <c r="AS1228">
        <v>0</v>
      </c>
      <c r="AT1228">
        <v>0</v>
      </c>
      <c r="AU1228">
        <v>0</v>
      </c>
      <c r="AV1228">
        <v>0</v>
      </c>
      <c r="AW1228">
        <v>0</v>
      </c>
      <c r="AX1228">
        <v>0</v>
      </c>
      <c r="AY1228">
        <v>0</v>
      </c>
      <c r="AZ1228">
        <v>0</v>
      </c>
      <c r="BA1228">
        <v>0</v>
      </c>
      <c r="BB1228">
        <v>0</v>
      </c>
      <c r="BC1228">
        <v>0</v>
      </c>
      <c r="BD1228">
        <v>0</v>
      </c>
      <c r="BE1228">
        <v>0</v>
      </c>
      <c r="BF1228">
        <v>0</v>
      </c>
      <c r="BG1228" s="20">
        <v>5</v>
      </c>
      <c r="BH1228" s="20">
        <v>0</v>
      </c>
      <c r="BI1228" s="20">
        <v>99</v>
      </c>
      <c r="BJ1228" s="20">
        <v>0</v>
      </c>
      <c r="BK1228" s="20">
        <v>288</v>
      </c>
      <c r="BL1228" s="20">
        <v>865</v>
      </c>
      <c r="BM1228" s="20">
        <v>548</v>
      </c>
      <c r="BN1228" s="20">
        <v>48</v>
      </c>
      <c r="BO1228" s="20">
        <v>69</v>
      </c>
      <c r="BP1228" s="20"/>
      <c r="BQ1228" s="20"/>
      <c r="BR1228" s="20"/>
      <c r="BS1228" s="20"/>
      <c r="BT1228" s="20"/>
      <c r="BU1228" s="20"/>
      <c r="BV1228" s="20"/>
    </row>
    <row r="1229" spans="1:74" x14ac:dyDescent="0.25">
      <c r="A1229" s="20" t="s">
        <v>449</v>
      </c>
      <c r="B1229" s="20" t="s">
        <v>555</v>
      </c>
      <c r="C1229" s="20" t="s">
        <v>582</v>
      </c>
      <c r="D1229" s="1">
        <v>44549</v>
      </c>
      <c r="E1229">
        <v>133</v>
      </c>
      <c r="F1229">
        <v>8</v>
      </c>
      <c r="G1229">
        <v>5</v>
      </c>
      <c r="H1229">
        <v>0</v>
      </c>
      <c r="I1229">
        <v>0</v>
      </c>
      <c r="J1229">
        <v>63</v>
      </c>
      <c r="K1229">
        <v>15</v>
      </c>
      <c r="L1229">
        <v>9</v>
      </c>
      <c r="M1229">
        <v>2</v>
      </c>
      <c r="N1229">
        <v>1</v>
      </c>
      <c r="O1229">
        <v>0</v>
      </c>
      <c r="P1229">
        <v>0</v>
      </c>
      <c r="Q1229">
        <v>0</v>
      </c>
      <c r="R1229">
        <v>361</v>
      </c>
      <c r="S1229">
        <v>231</v>
      </c>
      <c r="T1229">
        <v>46</v>
      </c>
      <c r="U1229">
        <v>17</v>
      </c>
      <c r="V1229">
        <v>3</v>
      </c>
      <c r="W1229">
        <v>1291</v>
      </c>
      <c r="X1229">
        <v>445</v>
      </c>
      <c r="Y1229">
        <v>162</v>
      </c>
      <c r="Z1229">
        <v>164</v>
      </c>
      <c r="AA1229">
        <v>43</v>
      </c>
      <c r="AB1229">
        <v>814</v>
      </c>
      <c r="AC1229">
        <v>272</v>
      </c>
      <c r="AD1229">
        <v>74</v>
      </c>
      <c r="AE1229">
        <v>141</v>
      </c>
      <c r="AF1229">
        <v>20</v>
      </c>
      <c r="AG1229">
        <v>92</v>
      </c>
      <c r="AH1229">
        <v>21</v>
      </c>
      <c r="AI1229">
        <v>4</v>
      </c>
      <c r="AJ1229">
        <v>23</v>
      </c>
      <c r="AK1229">
        <v>10</v>
      </c>
      <c r="AL1229">
        <v>89</v>
      </c>
      <c r="AM1229">
        <v>53</v>
      </c>
      <c r="AN1229">
        <v>12</v>
      </c>
      <c r="AO1229">
        <v>2</v>
      </c>
      <c r="AP1229">
        <v>1</v>
      </c>
      <c r="AQ1229">
        <v>0</v>
      </c>
      <c r="AR1229">
        <v>2</v>
      </c>
      <c r="AS1229">
        <v>0</v>
      </c>
      <c r="AT1229">
        <v>0</v>
      </c>
      <c r="AU1229">
        <v>0</v>
      </c>
      <c r="AV1229">
        <v>0</v>
      </c>
      <c r="AW1229">
        <v>0</v>
      </c>
      <c r="AX1229">
        <v>0</v>
      </c>
      <c r="AY1229">
        <v>0</v>
      </c>
      <c r="AZ1229">
        <v>0</v>
      </c>
      <c r="BA1229">
        <v>0</v>
      </c>
      <c r="BB1229">
        <v>0</v>
      </c>
      <c r="BC1229">
        <v>0</v>
      </c>
      <c r="BD1229">
        <v>0</v>
      </c>
      <c r="BE1229">
        <v>0</v>
      </c>
      <c r="BF1229">
        <v>0</v>
      </c>
      <c r="BG1229" s="20">
        <v>5</v>
      </c>
      <c r="BH1229" s="20">
        <v>0</v>
      </c>
      <c r="BI1229" s="20">
        <v>99</v>
      </c>
      <c r="BJ1229" s="20">
        <v>1</v>
      </c>
      <c r="BK1229" s="20">
        <v>288</v>
      </c>
      <c r="BL1229" s="20">
        <v>870</v>
      </c>
      <c r="BM1229" s="20">
        <v>550</v>
      </c>
      <c r="BN1229" s="20">
        <v>49</v>
      </c>
      <c r="BO1229" s="20">
        <v>71</v>
      </c>
      <c r="BP1229" s="20">
        <v>4241</v>
      </c>
      <c r="BQ1229" s="20">
        <v>720</v>
      </c>
      <c r="BR1229" s="20">
        <v>0</v>
      </c>
      <c r="BS1229" s="20">
        <v>120</v>
      </c>
      <c r="BT1229" s="20">
        <v>873</v>
      </c>
      <c r="BU1229" s="20">
        <v>764</v>
      </c>
      <c r="BV1229" s="20">
        <v>2254</v>
      </c>
    </row>
    <row r="1230" spans="1:74" x14ac:dyDescent="0.25">
      <c r="A1230" s="20" t="s">
        <v>449</v>
      </c>
      <c r="B1230" s="20" t="s">
        <v>555</v>
      </c>
      <c r="C1230" s="20" t="s">
        <v>582</v>
      </c>
      <c r="D1230" s="1">
        <v>44558</v>
      </c>
      <c r="E1230">
        <v>132</v>
      </c>
      <c r="F1230">
        <v>8</v>
      </c>
      <c r="G1230">
        <v>5</v>
      </c>
      <c r="H1230">
        <v>0</v>
      </c>
      <c r="I1230">
        <v>0</v>
      </c>
      <c r="J1230">
        <v>66</v>
      </c>
      <c r="K1230">
        <v>15</v>
      </c>
      <c r="L1230">
        <v>9</v>
      </c>
      <c r="M1230">
        <v>2</v>
      </c>
      <c r="N1230">
        <v>1</v>
      </c>
      <c r="O1230">
        <v>0</v>
      </c>
      <c r="P1230">
        <v>0</v>
      </c>
      <c r="Q1230">
        <v>0</v>
      </c>
      <c r="R1230">
        <v>361</v>
      </c>
      <c r="S1230">
        <v>238</v>
      </c>
      <c r="T1230">
        <v>46</v>
      </c>
      <c r="U1230">
        <v>17</v>
      </c>
      <c r="V1230">
        <v>3</v>
      </c>
      <c r="W1230">
        <v>1288</v>
      </c>
      <c r="X1230">
        <v>507</v>
      </c>
      <c r="Y1230">
        <v>170</v>
      </c>
      <c r="Z1230">
        <v>164</v>
      </c>
      <c r="AA1230">
        <v>34</v>
      </c>
      <c r="AB1230">
        <v>814</v>
      </c>
      <c r="AC1230">
        <v>320</v>
      </c>
      <c r="AD1230">
        <v>75</v>
      </c>
      <c r="AE1230">
        <v>142</v>
      </c>
      <c r="AF1230">
        <v>15</v>
      </c>
      <c r="AG1230">
        <v>93</v>
      </c>
      <c r="AH1230">
        <v>24</v>
      </c>
      <c r="AI1230">
        <v>4</v>
      </c>
      <c r="AJ1230">
        <v>25</v>
      </c>
      <c r="AK1230">
        <v>9</v>
      </c>
      <c r="AL1230">
        <v>87</v>
      </c>
      <c r="AM1230">
        <v>57</v>
      </c>
      <c r="AN1230">
        <v>11</v>
      </c>
      <c r="AO1230">
        <v>2</v>
      </c>
      <c r="AP1230">
        <v>0</v>
      </c>
      <c r="AQ1230">
        <v>0</v>
      </c>
      <c r="AR1230">
        <v>2</v>
      </c>
      <c r="AS1230">
        <v>0</v>
      </c>
      <c r="AT1230">
        <v>0</v>
      </c>
      <c r="AU1230">
        <v>0</v>
      </c>
      <c r="AV1230">
        <v>0</v>
      </c>
      <c r="AW1230">
        <v>0</v>
      </c>
      <c r="AX1230">
        <v>0</v>
      </c>
      <c r="AY1230">
        <v>0</v>
      </c>
      <c r="AZ1230">
        <v>0</v>
      </c>
      <c r="BA1230">
        <v>0</v>
      </c>
      <c r="BB1230">
        <v>0</v>
      </c>
      <c r="BC1230">
        <v>0</v>
      </c>
      <c r="BD1230">
        <v>0</v>
      </c>
      <c r="BE1230">
        <v>0</v>
      </c>
      <c r="BF1230">
        <v>0</v>
      </c>
      <c r="BG1230" s="20">
        <v>5</v>
      </c>
      <c r="BH1230" s="20">
        <v>0</v>
      </c>
      <c r="BI1230" s="20">
        <v>98</v>
      </c>
      <c r="BJ1230" s="20">
        <v>1</v>
      </c>
      <c r="BK1230" s="20">
        <v>288</v>
      </c>
      <c r="BL1230" s="20">
        <v>868</v>
      </c>
      <c r="BM1230" s="20">
        <v>554</v>
      </c>
      <c r="BN1230" s="20">
        <v>49</v>
      </c>
      <c r="BO1230" s="20">
        <v>72</v>
      </c>
      <c r="BP1230" s="20">
        <v>4234</v>
      </c>
      <c r="BQ1230" s="20">
        <v>996</v>
      </c>
      <c r="BR1230" s="20">
        <v>0</v>
      </c>
      <c r="BS1230" s="20">
        <v>126</v>
      </c>
      <c r="BT1230" s="20">
        <v>860</v>
      </c>
      <c r="BU1230" s="20">
        <v>747</v>
      </c>
      <c r="BV1230" s="20">
        <v>2277</v>
      </c>
    </row>
    <row r="1231" spans="1:74" x14ac:dyDescent="0.25">
      <c r="A1231" s="20" t="s">
        <v>449</v>
      </c>
      <c r="B1231" s="20" t="s">
        <v>555</v>
      </c>
      <c r="C1231" s="20" t="s">
        <v>582</v>
      </c>
      <c r="D1231" s="1">
        <v>44564</v>
      </c>
      <c r="E1231">
        <v>132</v>
      </c>
      <c r="F1231">
        <v>8</v>
      </c>
      <c r="G1231">
        <v>5</v>
      </c>
      <c r="H1231">
        <v>0</v>
      </c>
      <c r="I1231">
        <v>0</v>
      </c>
      <c r="J1231">
        <v>66</v>
      </c>
      <c r="K1231">
        <v>15</v>
      </c>
      <c r="L1231">
        <v>9</v>
      </c>
      <c r="M1231">
        <v>2</v>
      </c>
      <c r="N1231">
        <v>1</v>
      </c>
      <c r="O1231">
        <v>0</v>
      </c>
      <c r="P1231">
        <v>0</v>
      </c>
      <c r="Q1231">
        <v>0</v>
      </c>
      <c r="R1231">
        <v>361</v>
      </c>
      <c r="S1231">
        <v>239</v>
      </c>
      <c r="T1231">
        <v>46</v>
      </c>
      <c r="U1231">
        <v>17</v>
      </c>
      <c r="V1231">
        <v>3</v>
      </c>
      <c r="W1231">
        <v>1289</v>
      </c>
      <c r="X1231">
        <v>525</v>
      </c>
      <c r="Y1231">
        <v>170</v>
      </c>
      <c r="Z1231">
        <v>165</v>
      </c>
      <c r="AA1231">
        <v>35</v>
      </c>
      <c r="AB1231">
        <v>815</v>
      </c>
      <c r="AC1231">
        <v>332</v>
      </c>
      <c r="AD1231">
        <v>75</v>
      </c>
      <c r="AE1231">
        <v>142</v>
      </c>
      <c r="AF1231">
        <v>15</v>
      </c>
      <c r="AG1231">
        <v>93</v>
      </c>
      <c r="AH1231">
        <v>26</v>
      </c>
      <c r="AI1231">
        <v>4</v>
      </c>
      <c r="AJ1231">
        <v>25</v>
      </c>
      <c r="AK1231">
        <v>9</v>
      </c>
      <c r="AL1231">
        <v>87</v>
      </c>
      <c r="AM1231">
        <v>59</v>
      </c>
      <c r="AN1231">
        <v>11</v>
      </c>
      <c r="AO1231">
        <v>2</v>
      </c>
      <c r="AP1231">
        <v>0</v>
      </c>
      <c r="AQ1231">
        <v>0</v>
      </c>
      <c r="AR1231">
        <v>2</v>
      </c>
      <c r="AS1231">
        <v>0</v>
      </c>
      <c r="AT1231">
        <v>0</v>
      </c>
      <c r="AU1231">
        <v>0</v>
      </c>
      <c r="AV1231">
        <v>0</v>
      </c>
      <c r="AW1231">
        <v>0</v>
      </c>
      <c r="AX1231">
        <v>0</v>
      </c>
      <c r="AY1231">
        <v>0</v>
      </c>
      <c r="AZ1231">
        <v>0</v>
      </c>
      <c r="BA1231">
        <v>0</v>
      </c>
      <c r="BB1231">
        <v>0</v>
      </c>
      <c r="BC1231">
        <v>0</v>
      </c>
      <c r="BD1231">
        <v>0</v>
      </c>
      <c r="BE1231">
        <v>0</v>
      </c>
      <c r="BF1231">
        <v>0</v>
      </c>
      <c r="BG1231" s="20">
        <v>5</v>
      </c>
      <c r="BH1231" s="20">
        <v>0</v>
      </c>
      <c r="BI1231" s="20">
        <v>98</v>
      </c>
      <c r="BJ1231" s="20">
        <v>1</v>
      </c>
      <c r="BK1231" s="20">
        <v>290</v>
      </c>
      <c r="BL1231" s="20">
        <v>871</v>
      </c>
      <c r="BM1231" s="20">
        <v>555</v>
      </c>
      <c r="BN1231" s="20">
        <v>49</v>
      </c>
      <c r="BO1231" s="20">
        <v>72</v>
      </c>
      <c r="BP1231" s="20">
        <v>4241</v>
      </c>
      <c r="BQ1231" s="20">
        <v>1059</v>
      </c>
      <c r="BR1231" s="20">
        <v>0</v>
      </c>
      <c r="BS1231" s="20">
        <v>126</v>
      </c>
      <c r="BT1231" s="20">
        <v>857</v>
      </c>
      <c r="BU1231" s="20">
        <v>749</v>
      </c>
      <c r="BV1231" s="20">
        <v>2279</v>
      </c>
    </row>
    <row r="1232" spans="1:74" x14ac:dyDescent="0.25">
      <c r="A1232" s="20" t="s">
        <v>449</v>
      </c>
      <c r="B1232" s="20" t="s">
        <v>555</v>
      </c>
      <c r="C1232" s="20" t="s">
        <v>582</v>
      </c>
      <c r="D1232" s="1">
        <v>44570</v>
      </c>
      <c r="E1232">
        <v>131</v>
      </c>
      <c r="F1232">
        <v>8</v>
      </c>
      <c r="G1232">
        <v>5</v>
      </c>
      <c r="H1232">
        <v>0</v>
      </c>
      <c r="I1232">
        <v>0</v>
      </c>
      <c r="J1232">
        <v>67</v>
      </c>
      <c r="K1232">
        <v>16</v>
      </c>
      <c r="L1232">
        <v>8</v>
      </c>
      <c r="M1232">
        <v>1</v>
      </c>
      <c r="N1232">
        <v>1</v>
      </c>
      <c r="O1232">
        <v>0</v>
      </c>
      <c r="P1232">
        <v>0</v>
      </c>
      <c r="Q1232">
        <v>0</v>
      </c>
      <c r="R1232">
        <v>362</v>
      </c>
      <c r="S1232">
        <v>243</v>
      </c>
      <c r="T1232">
        <v>46</v>
      </c>
      <c r="U1232">
        <v>17</v>
      </c>
      <c r="V1232">
        <v>3</v>
      </c>
      <c r="W1232">
        <v>1295</v>
      </c>
      <c r="X1232">
        <v>545</v>
      </c>
      <c r="Y1232">
        <v>170</v>
      </c>
      <c r="Z1232">
        <v>165</v>
      </c>
      <c r="AA1232">
        <v>30</v>
      </c>
      <c r="AB1232">
        <v>813</v>
      </c>
      <c r="AC1232">
        <v>342</v>
      </c>
      <c r="AD1232">
        <v>76</v>
      </c>
      <c r="AE1232">
        <v>141</v>
      </c>
      <c r="AF1232">
        <v>11</v>
      </c>
      <c r="AG1232">
        <v>95</v>
      </c>
      <c r="AH1232">
        <v>28</v>
      </c>
      <c r="AI1232">
        <v>4</v>
      </c>
      <c r="AJ1232">
        <v>26</v>
      </c>
      <c r="AK1232">
        <v>9</v>
      </c>
      <c r="AL1232">
        <v>86</v>
      </c>
      <c r="AM1232">
        <v>59</v>
      </c>
      <c r="AN1232">
        <v>11</v>
      </c>
      <c r="AO1232">
        <v>2</v>
      </c>
      <c r="AP1232">
        <v>0</v>
      </c>
      <c r="AQ1232">
        <v>0</v>
      </c>
      <c r="AR1232">
        <v>2</v>
      </c>
      <c r="AS1232">
        <v>0</v>
      </c>
      <c r="AT1232">
        <v>0</v>
      </c>
      <c r="AU1232">
        <v>0</v>
      </c>
      <c r="AV1232">
        <v>0</v>
      </c>
      <c r="AW1232">
        <v>0</v>
      </c>
      <c r="AX1232">
        <v>0</v>
      </c>
      <c r="AY1232">
        <v>0</v>
      </c>
      <c r="AZ1232">
        <v>0</v>
      </c>
      <c r="BA1232">
        <v>0</v>
      </c>
      <c r="BB1232">
        <v>0</v>
      </c>
      <c r="BC1232">
        <v>0</v>
      </c>
      <c r="BD1232">
        <v>0</v>
      </c>
      <c r="BE1232">
        <v>0</v>
      </c>
      <c r="BF1232">
        <v>0</v>
      </c>
      <c r="BG1232" s="20">
        <v>5</v>
      </c>
      <c r="BH1232" s="20">
        <v>0</v>
      </c>
      <c r="BI1232" s="20">
        <v>100</v>
      </c>
      <c r="BJ1232" s="20">
        <v>1</v>
      </c>
      <c r="BK1232" s="20">
        <v>292</v>
      </c>
      <c r="BL1232" s="20">
        <v>880</v>
      </c>
      <c r="BM1232" s="20">
        <v>556</v>
      </c>
      <c r="BN1232" s="20">
        <v>50</v>
      </c>
      <c r="BO1232" s="20">
        <v>71</v>
      </c>
      <c r="BP1232" s="20">
        <v>4248</v>
      </c>
      <c r="BQ1232" s="20">
        <v>1136</v>
      </c>
      <c r="BR1232" s="20">
        <v>0</v>
      </c>
      <c r="BS1232" s="20">
        <v>129</v>
      </c>
      <c r="BT1232" s="20">
        <v>852</v>
      </c>
      <c r="BU1232" s="20">
        <v>735</v>
      </c>
      <c r="BV1232" s="20">
        <v>2298</v>
      </c>
    </row>
    <row r="1233" spans="1:74" x14ac:dyDescent="0.25">
      <c r="A1233" s="20" t="s">
        <v>449</v>
      </c>
      <c r="B1233" s="20" t="s">
        <v>555</v>
      </c>
      <c r="C1233" s="20" t="s">
        <v>582</v>
      </c>
      <c r="D1233" s="1">
        <v>44577</v>
      </c>
      <c r="E1233">
        <v>131</v>
      </c>
      <c r="F1233">
        <v>8</v>
      </c>
      <c r="G1233">
        <v>5</v>
      </c>
      <c r="H1233">
        <v>0</v>
      </c>
      <c r="I1233">
        <v>0</v>
      </c>
      <c r="J1233">
        <v>69</v>
      </c>
      <c r="K1233">
        <v>16</v>
      </c>
      <c r="L1233">
        <v>8</v>
      </c>
      <c r="M1233">
        <v>1</v>
      </c>
      <c r="N1233">
        <v>1</v>
      </c>
      <c r="O1233">
        <v>0</v>
      </c>
      <c r="P1233">
        <v>0</v>
      </c>
      <c r="Q1233">
        <v>0</v>
      </c>
      <c r="R1233">
        <v>361</v>
      </c>
      <c r="S1233">
        <v>251</v>
      </c>
      <c r="T1233">
        <v>45</v>
      </c>
      <c r="U1233">
        <v>17</v>
      </c>
      <c r="V1233">
        <v>3</v>
      </c>
      <c r="W1233">
        <v>1299</v>
      </c>
      <c r="X1233">
        <v>563</v>
      </c>
      <c r="Y1233">
        <v>170</v>
      </c>
      <c r="Z1233">
        <v>165</v>
      </c>
      <c r="AA1233">
        <v>28</v>
      </c>
      <c r="AB1233">
        <v>814</v>
      </c>
      <c r="AC1233">
        <v>357</v>
      </c>
      <c r="AD1233">
        <v>76</v>
      </c>
      <c r="AE1233">
        <v>141</v>
      </c>
      <c r="AF1233">
        <v>13</v>
      </c>
      <c r="AG1233">
        <v>96</v>
      </c>
      <c r="AH1233">
        <v>29</v>
      </c>
      <c r="AI1233">
        <v>4</v>
      </c>
      <c r="AJ1233">
        <v>26</v>
      </c>
      <c r="AK1233">
        <v>9</v>
      </c>
      <c r="AL1233">
        <v>87</v>
      </c>
      <c r="AM1233">
        <v>59</v>
      </c>
      <c r="AN1233">
        <v>12</v>
      </c>
      <c r="AO1233">
        <v>2</v>
      </c>
      <c r="AP1233">
        <v>0</v>
      </c>
      <c r="AQ1233">
        <v>0</v>
      </c>
      <c r="AR1233">
        <v>2</v>
      </c>
      <c r="AS1233">
        <v>0</v>
      </c>
      <c r="AT1233">
        <v>0</v>
      </c>
      <c r="AU1233">
        <v>0</v>
      </c>
      <c r="AV1233">
        <v>0</v>
      </c>
      <c r="AW1233">
        <v>0</v>
      </c>
      <c r="AX1233">
        <v>0</v>
      </c>
      <c r="AY1233">
        <v>0</v>
      </c>
      <c r="AZ1233">
        <v>0</v>
      </c>
      <c r="BA1233">
        <v>0</v>
      </c>
      <c r="BB1233">
        <v>0</v>
      </c>
      <c r="BC1233">
        <v>0</v>
      </c>
      <c r="BD1233">
        <v>0</v>
      </c>
      <c r="BE1233">
        <v>0</v>
      </c>
      <c r="BF1233">
        <v>0</v>
      </c>
      <c r="BG1233" s="20">
        <v>5</v>
      </c>
      <c r="BH1233" s="20">
        <v>0</v>
      </c>
      <c r="BI1233" s="20">
        <v>100</v>
      </c>
      <c r="BJ1233" s="20">
        <v>1</v>
      </c>
      <c r="BK1233" s="20">
        <v>292</v>
      </c>
      <c r="BL1233" s="20">
        <v>884</v>
      </c>
      <c r="BM1233" s="20">
        <v>556</v>
      </c>
      <c r="BN1233" s="20">
        <v>51</v>
      </c>
      <c r="BO1233" s="20">
        <v>71</v>
      </c>
      <c r="BP1233" s="20">
        <v>4265</v>
      </c>
      <c r="BQ1233" s="20">
        <v>1212</v>
      </c>
      <c r="BR1233" s="20">
        <v>0</v>
      </c>
      <c r="BS1233" s="20">
        <v>130</v>
      </c>
      <c r="BT1233" s="20">
        <v>846</v>
      </c>
      <c r="BU1233" s="20">
        <v>748</v>
      </c>
      <c r="BV1233" s="20">
        <v>2310</v>
      </c>
    </row>
    <row r="1234" spans="1:74" x14ac:dyDescent="0.25">
      <c r="A1234" s="20" t="s">
        <v>449</v>
      </c>
      <c r="B1234" s="20" t="s">
        <v>555</v>
      </c>
      <c r="C1234" s="20" t="s">
        <v>582</v>
      </c>
      <c r="D1234" s="1">
        <v>44584</v>
      </c>
      <c r="E1234">
        <v>131</v>
      </c>
      <c r="F1234">
        <v>8</v>
      </c>
      <c r="G1234">
        <v>5</v>
      </c>
      <c r="H1234">
        <v>0</v>
      </c>
      <c r="I1234">
        <v>0</v>
      </c>
      <c r="J1234">
        <v>69</v>
      </c>
      <c r="K1234">
        <v>16</v>
      </c>
      <c r="L1234">
        <v>8</v>
      </c>
      <c r="M1234">
        <v>1</v>
      </c>
      <c r="N1234">
        <v>1</v>
      </c>
      <c r="O1234">
        <v>0</v>
      </c>
      <c r="P1234">
        <v>0</v>
      </c>
      <c r="Q1234">
        <v>0</v>
      </c>
      <c r="R1234">
        <v>364</v>
      </c>
      <c r="S1234">
        <v>252</v>
      </c>
      <c r="T1234">
        <v>45</v>
      </c>
      <c r="U1234">
        <v>17</v>
      </c>
      <c r="V1234">
        <v>4</v>
      </c>
      <c r="W1234">
        <v>1302</v>
      </c>
      <c r="X1234">
        <v>567</v>
      </c>
      <c r="Y1234">
        <v>174</v>
      </c>
      <c r="Z1234">
        <v>161</v>
      </c>
      <c r="AA1234">
        <v>29</v>
      </c>
      <c r="AB1234">
        <v>815</v>
      </c>
      <c r="AC1234">
        <v>362</v>
      </c>
      <c r="AD1234">
        <v>79</v>
      </c>
      <c r="AE1234">
        <v>138</v>
      </c>
      <c r="AF1234">
        <v>12</v>
      </c>
      <c r="AG1234">
        <v>97</v>
      </c>
      <c r="AH1234">
        <v>29</v>
      </c>
      <c r="AI1234">
        <v>4</v>
      </c>
      <c r="AJ1234">
        <v>25</v>
      </c>
      <c r="AK1234">
        <v>10</v>
      </c>
      <c r="AL1234">
        <v>86</v>
      </c>
      <c r="AM1234">
        <v>59</v>
      </c>
      <c r="AN1234">
        <v>11</v>
      </c>
      <c r="AO1234">
        <v>2</v>
      </c>
      <c r="AP1234">
        <v>0</v>
      </c>
      <c r="AQ1234">
        <v>0</v>
      </c>
      <c r="AR1234">
        <v>2</v>
      </c>
      <c r="AS1234">
        <v>0</v>
      </c>
      <c r="AT1234">
        <v>0</v>
      </c>
      <c r="AU1234">
        <v>0</v>
      </c>
      <c r="AV1234">
        <v>0</v>
      </c>
      <c r="AW1234">
        <v>0</v>
      </c>
      <c r="AX1234">
        <v>0</v>
      </c>
      <c r="AY1234">
        <v>0</v>
      </c>
      <c r="AZ1234">
        <v>0</v>
      </c>
      <c r="BA1234">
        <v>0</v>
      </c>
      <c r="BB1234">
        <v>0</v>
      </c>
      <c r="BC1234">
        <v>0</v>
      </c>
      <c r="BD1234">
        <v>0</v>
      </c>
      <c r="BE1234">
        <v>0</v>
      </c>
      <c r="BF1234">
        <v>0</v>
      </c>
      <c r="BG1234" s="20">
        <v>5</v>
      </c>
      <c r="BH1234" s="20">
        <v>0</v>
      </c>
      <c r="BI1234" s="20">
        <v>100</v>
      </c>
      <c r="BJ1234" s="20">
        <v>1</v>
      </c>
      <c r="BK1234" s="20">
        <v>293</v>
      </c>
      <c r="BL1234" s="20">
        <v>885</v>
      </c>
      <c r="BM1234" s="20">
        <v>560</v>
      </c>
      <c r="BN1234" s="20">
        <v>51</v>
      </c>
      <c r="BO1234" s="20">
        <v>71</v>
      </c>
      <c r="BP1234" s="20">
        <v>4279</v>
      </c>
      <c r="BQ1234" s="20">
        <v>1256</v>
      </c>
      <c r="BR1234" s="20">
        <v>0</v>
      </c>
      <c r="BS1234" s="20">
        <v>133</v>
      </c>
      <c r="BT1234" s="20">
        <v>842</v>
      </c>
      <c r="BU1234" s="20">
        <v>739</v>
      </c>
      <c r="BV1234" s="20">
        <v>2331</v>
      </c>
    </row>
    <row r="1235" spans="1:74" x14ac:dyDescent="0.25">
      <c r="A1235" s="20" t="s">
        <v>449</v>
      </c>
      <c r="B1235" s="20" t="s">
        <v>555</v>
      </c>
      <c r="C1235" s="20" t="s">
        <v>582</v>
      </c>
      <c r="D1235" s="1">
        <v>44591</v>
      </c>
      <c r="E1235">
        <v>132</v>
      </c>
      <c r="F1235">
        <v>8</v>
      </c>
      <c r="G1235">
        <v>5</v>
      </c>
      <c r="H1235">
        <v>0</v>
      </c>
      <c r="I1235">
        <v>0</v>
      </c>
      <c r="J1235">
        <v>73</v>
      </c>
      <c r="K1235">
        <v>16</v>
      </c>
      <c r="L1235">
        <v>8</v>
      </c>
      <c r="M1235">
        <v>1</v>
      </c>
      <c r="N1235">
        <v>1</v>
      </c>
      <c r="O1235">
        <v>0</v>
      </c>
      <c r="P1235">
        <v>0</v>
      </c>
      <c r="Q1235">
        <v>0</v>
      </c>
      <c r="R1235">
        <v>365</v>
      </c>
      <c r="S1235">
        <v>254</v>
      </c>
      <c r="T1235">
        <v>45</v>
      </c>
      <c r="U1235">
        <v>17</v>
      </c>
      <c r="V1235">
        <v>4</v>
      </c>
      <c r="W1235">
        <v>1304</v>
      </c>
      <c r="X1235">
        <v>576</v>
      </c>
      <c r="Y1235">
        <v>174</v>
      </c>
      <c r="Z1235">
        <v>161</v>
      </c>
      <c r="AA1235">
        <v>30</v>
      </c>
      <c r="AB1235">
        <v>819</v>
      </c>
      <c r="AC1235">
        <v>376</v>
      </c>
      <c r="AD1235">
        <v>76</v>
      </c>
      <c r="AE1235">
        <v>138</v>
      </c>
      <c r="AF1235">
        <v>15</v>
      </c>
      <c r="AG1235">
        <v>97</v>
      </c>
      <c r="AH1235">
        <v>32</v>
      </c>
      <c r="AI1235">
        <v>4</v>
      </c>
      <c r="AJ1235">
        <v>24</v>
      </c>
      <c r="AK1235">
        <v>10</v>
      </c>
      <c r="AL1235">
        <v>84</v>
      </c>
      <c r="AM1235">
        <v>57</v>
      </c>
      <c r="AN1235">
        <v>11</v>
      </c>
      <c r="AO1235">
        <v>2</v>
      </c>
      <c r="AP1235">
        <v>0</v>
      </c>
      <c r="AQ1235">
        <v>0</v>
      </c>
      <c r="AR1235">
        <v>2</v>
      </c>
      <c r="AS1235">
        <v>0</v>
      </c>
      <c r="AT1235">
        <v>0</v>
      </c>
      <c r="AU1235">
        <v>0</v>
      </c>
      <c r="AV1235">
        <v>0</v>
      </c>
      <c r="AW1235">
        <v>0</v>
      </c>
      <c r="AX1235">
        <v>0</v>
      </c>
      <c r="AY1235">
        <v>0</v>
      </c>
      <c r="AZ1235">
        <v>0</v>
      </c>
      <c r="BA1235">
        <v>0</v>
      </c>
      <c r="BB1235">
        <v>0</v>
      </c>
      <c r="BC1235">
        <v>0</v>
      </c>
      <c r="BD1235">
        <v>0</v>
      </c>
      <c r="BE1235">
        <v>0</v>
      </c>
      <c r="BF1235">
        <v>0</v>
      </c>
      <c r="BG1235" s="20">
        <v>5</v>
      </c>
      <c r="BH1235" s="20">
        <v>0</v>
      </c>
      <c r="BI1235" s="20">
        <v>101</v>
      </c>
      <c r="BJ1235" s="20">
        <v>1</v>
      </c>
      <c r="BK1235" s="20">
        <v>294</v>
      </c>
      <c r="BL1235" s="20">
        <v>885</v>
      </c>
      <c r="BM1235" s="20">
        <v>562</v>
      </c>
      <c r="BN1235" s="20">
        <v>52</v>
      </c>
      <c r="BO1235" s="20">
        <v>69</v>
      </c>
      <c r="BP1235" s="20">
        <v>4301</v>
      </c>
      <c r="BQ1235" s="20">
        <v>1300</v>
      </c>
      <c r="BR1235" s="20">
        <v>0</v>
      </c>
      <c r="BS1235" s="20">
        <v>129</v>
      </c>
      <c r="BT1235" s="20">
        <v>838</v>
      </c>
      <c r="BU1235" s="20">
        <v>746</v>
      </c>
      <c r="BV1235" s="20">
        <v>2346</v>
      </c>
    </row>
    <row r="1236" spans="1:74" x14ac:dyDescent="0.25">
      <c r="A1236" s="20" t="s">
        <v>449</v>
      </c>
      <c r="B1236" s="20" t="s">
        <v>555</v>
      </c>
      <c r="C1236" s="20" t="s">
        <v>582</v>
      </c>
      <c r="D1236" s="1">
        <v>44599</v>
      </c>
      <c r="E1236">
        <v>132</v>
      </c>
      <c r="F1236">
        <v>8</v>
      </c>
      <c r="G1236">
        <v>5</v>
      </c>
      <c r="H1236">
        <v>0</v>
      </c>
      <c r="I1236">
        <v>0</v>
      </c>
      <c r="J1236">
        <v>74</v>
      </c>
      <c r="K1236">
        <v>16</v>
      </c>
      <c r="L1236">
        <v>8</v>
      </c>
      <c r="M1236">
        <v>1</v>
      </c>
      <c r="N1236">
        <v>1</v>
      </c>
      <c r="O1236">
        <v>0</v>
      </c>
      <c r="P1236">
        <v>0</v>
      </c>
      <c r="Q1236">
        <v>0</v>
      </c>
      <c r="R1236">
        <v>365</v>
      </c>
      <c r="S1236">
        <v>255</v>
      </c>
      <c r="T1236">
        <v>46</v>
      </c>
      <c r="U1236">
        <v>17</v>
      </c>
      <c r="V1236">
        <v>3</v>
      </c>
      <c r="W1236">
        <v>1312</v>
      </c>
      <c r="X1236">
        <v>584</v>
      </c>
      <c r="Y1236">
        <v>178</v>
      </c>
      <c r="Z1236">
        <v>157</v>
      </c>
      <c r="AA1236">
        <v>31</v>
      </c>
      <c r="AB1236">
        <v>820</v>
      </c>
      <c r="AC1236">
        <v>381</v>
      </c>
      <c r="AD1236">
        <v>76</v>
      </c>
      <c r="AE1236">
        <v>139</v>
      </c>
      <c r="AF1236">
        <v>13</v>
      </c>
      <c r="AG1236">
        <v>98</v>
      </c>
      <c r="AH1236">
        <v>33</v>
      </c>
      <c r="AI1236">
        <v>4</v>
      </c>
      <c r="AJ1236">
        <v>25</v>
      </c>
      <c r="AK1236">
        <v>10</v>
      </c>
      <c r="AL1236">
        <v>83</v>
      </c>
      <c r="AM1236">
        <v>56</v>
      </c>
      <c r="AN1236">
        <v>11</v>
      </c>
      <c r="AO1236">
        <v>2</v>
      </c>
      <c r="AP1236">
        <v>0</v>
      </c>
      <c r="AQ1236">
        <v>0</v>
      </c>
      <c r="AR1236">
        <v>2</v>
      </c>
      <c r="AS1236">
        <v>0</v>
      </c>
      <c r="AT1236">
        <v>0</v>
      </c>
      <c r="AU1236">
        <v>0</v>
      </c>
      <c r="AV1236">
        <v>0</v>
      </c>
      <c r="AW1236">
        <v>0</v>
      </c>
      <c r="AX1236">
        <v>0</v>
      </c>
      <c r="AY1236">
        <v>0</v>
      </c>
      <c r="AZ1236">
        <v>0</v>
      </c>
      <c r="BA1236">
        <v>0</v>
      </c>
      <c r="BB1236">
        <v>0</v>
      </c>
      <c r="BC1236">
        <v>0</v>
      </c>
      <c r="BD1236">
        <v>0</v>
      </c>
      <c r="BE1236">
        <v>0</v>
      </c>
      <c r="BF1236">
        <v>0</v>
      </c>
      <c r="BG1236" s="20">
        <v>5</v>
      </c>
      <c r="BH1236" s="20">
        <v>0</v>
      </c>
      <c r="BI1236" s="20">
        <v>101</v>
      </c>
      <c r="BJ1236" s="20">
        <v>1</v>
      </c>
      <c r="BK1236" s="20">
        <v>294</v>
      </c>
      <c r="BL1236" s="20">
        <v>890</v>
      </c>
      <c r="BM1236" s="20">
        <v>565</v>
      </c>
      <c r="BN1236" s="20">
        <v>53</v>
      </c>
      <c r="BO1236" s="20">
        <v>68</v>
      </c>
      <c r="BP1236" s="20">
        <v>4319</v>
      </c>
      <c r="BQ1236" s="20">
        <v>1326</v>
      </c>
      <c r="BR1236" s="20">
        <v>0</v>
      </c>
      <c r="BS1236" s="20">
        <v>130</v>
      </c>
      <c r="BT1236" s="20">
        <v>838</v>
      </c>
      <c r="BU1236" s="20">
        <v>735</v>
      </c>
      <c r="BV1236" s="20">
        <v>2383</v>
      </c>
    </row>
    <row r="1237" spans="1:74" x14ac:dyDescent="0.25">
      <c r="A1237" s="20" t="s">
        <v>449</v>
      </c>
      <c r="B1237" s="20" t="s">
        <v>555</v>
      </c>
      <c r="C1237" s="20" t="s">
        <v>582</v>
      </c>
      <c r="D1237" s="1">
        <v>44606</v>
      </c>
      <c r="E1237">
        <v>131</v>
      </c>
      <c r="F1237">
        <v>8</v>
      </c>
      <c r="G1237">
        <v>5</v>
      </c>
      <c r="H1237">
        <v>0</v>
      </c>
      <c r="I1237">
        <v>0</v>
      </c>
      <c r="J1237">
        <v>74</v>
      </c>
      <c r="K1237">
        <v>16</v>
      </c>
      <c r="L1237">
        <v>8</v>
      </c>
      <c r="M1237">
        <v>1</v>
      </c>
      <c r="N1237">
        <v>1</v>
      </c>
      <c r="O1237">
        <v>0</v>
      </c>
      <c r="P1237">
        <v>0</v>
      </c>
      <c r="Q1237">
        <v>0</v>
      </c>
      <c r="R1237">
        <v>365</v>
      </c>
      <c r="S1237">
        <v>256</v>
      </c>
      <c r="T1237">
        <v>46</v>
      </c>
      <c r="U1237">
        <v>17</v>
      </c>
      <c r="V1237">
        <v>3</v>
      </c>
      <c r="W1237">
        <v>1311</v>
      </c>
      <c r="X1237">
        <v>584</v>
      </c>
      <c r="Y1237">
        <v>178</v>
      </c>
      <c r="Z1237">
        <v>158</v>
      </c>
      <c r="AA1237">
        <v>32</v>
      </c>
      <c r="AB1237">
        <v>814</v>
      </c>
      <c r="AC1237">
        <v>385</v>
      </c>
      <c r="AD1237">
        <v>76</v>
      </c>
      <c r="AE1237">
        <v>137</v>
      </c>
      <c r="AF1237">
        <v>13</v>
      </c>
      <c r="AG1237">
        <v>96</v>
      </c>
      <c r="AH1237">
        <v>33</v>
      </c>
      <c r="AI1237">
        <v>4</v>
      </c>
      <c r="AJ1237">
        <v>22</v>
      </c>
      <c r="AK1237">
        <v>10</v>
      </c>
      <c r="AL1237">
        <v>84</v>
      </c>
      <c r="AM1237">
        <v>57</v>
      </c>
      <c r="AN1237">
        <v>11</v>
      </c>
      <c r="AO1237">
        <v>2</v>
      </c>
      <c r="AP1237">
        <v>1</v>
      </c>
      <c r="AQ1237">
        <v>0</v>
      </c>
      <c r="AR1237">
        <v>2</v>
      </c>
      <c r="AS1237">
        <v>0</v>
      </c>
      <c r="AT1237">
        <v>0</v>
      </c>
      <c r="AU1237">
        <v>0</v>
      </c>
      <c r="AV1237">
        <v>0</v>
      </c>
      <c r="AW1237">
        <v>0</v>
      </c>
      <c r="AX1237">
        <v>0</v>
      </c>
      <c r="AY1237">
        <v>0</v>
      </c>
      <c r="AZ1237">
        <v>0</v>
      </c>
      <c r="BA1237">
        <v>0</v>
      </c>
      <c r="BB1237">
        <v>0</v>
      </c>
      <c r="BC1237">
        <v>0</v>
      </c>
      <c r="BD1237">
        <v>0</v>
      </c>
      <c r="BE1237">
        <v>0</v>
      </c>
      <c r="BF1237">
        <v>0</v>
      </c>
      <c r="BG1237" s="20">
        <v>5</v>
      </c>
      <c r="BH1237" s="20">
        <v>0</v>
      </c>
      <c r="BI1237" s="20">
        <v>100</v>
      </c>
      <c r="BJ1237" s="20">
        <v>1</v>
      </c>
      <c r="BK1237" s="20">
        <v>294</v>
      </c>
      <c r="BL1237" s="20">
        <v>890</v>
      </c>
      <c r="BM1237" s="20">
        <v>562</v>
      </c>
      <c r="BN1237" s="20">
        <v>53</v>
      </c>
      <c r="BO1237" s="20">
        <v>68</v>
      </c>
      <c r="BP1237" s="20">
        <v>4280</v>
      </c>
      <c r="BQ1237" s="20">
        <v>1333</v>
      </c>
      <c r="BR1237" s="20">
        <v>0</v>
      </c>
      <c r="BS1237" s="20">
        <v>128</v>
      </c>
      <c r="BT1237" s="20">
        <v>824</v>
      </c>
      <c r="BU1237" s="20">
        <v>725</v>
      </c>
      <c r="BV1237" s="20">
        <v>2373</v>
      </c>
    </row>
    <row r="1238" spans="1:74" x14ac:dyDescent="0.25">
      <c r="A1238" s="20" t="s">
        <v>449</v>
      </c>
      <c r="B1238" s="20" t="s">
        <v>555</v>
      </c>
      <c r="C1238" s="20" t="s">
        <v>583</v>
      </c>
      <c r="D1238" s="1">
        <v>44493</v>
      </c>
      <c r="E1238">
        <v>75</v>
      </c>
      <c r="F1238">
        <v>0</v>
      </c>
      <c r="G1238">
        <v>0</v>
      </c>
      <c r="H1238">
        <v>2</v>
      </c>
      <c r="I1238">
        <v>0</v>
      </c>
      <c r="J1238">
        <v>21</v>
      </c>
      <c r="K1238">
        <v>1</v>
      </c>
      <c r="L1238">
        <v>14</v>
      </c>
      <c r="M1238">
        <v>3</v>
      </c>
      <c r="N1238">
        <v>5</v>
      </c>
      <c r="O1238">
        <v>0</v>
      </c>
      <c r="P1238">
        <v>0</v>
      </c>
      <c r="Q1238">
        <v>0</v>
      </c>
      <c r="R1238">
        <v>91</v>
      </c>
      <c r="S1238">
        <v>0</v>
      </c>
      <c r="T1238">
        <v>24</v>
      </c>
      <c r="U1238">
        <v>7</v>
      </c>
      <c r="V1238">
        <v>2</v>
      </c>
      <c r="W1238">
        <v>723</v>
      </c>
      <c r="X1238">
        <v>0</v>
      </c>
      <c r="Y1238">
        <v>28</v>
      </c>
      <c r="Z1238">
        <v>151</v>
      </c>
      <c r="AA1238">
        <v>32</v>
      </c>
      <c r="AB1238">
        <v>442</v>
      </c>
      <c r="AC1238">
        <v>10</v>
      </c>
      <c r="AD1238">
        <v>4</v>
      </c>
      <c r="AE1238">
        <v>99</v>
      </c>
      <c r="AF1238">
        <v>7</v>
      </c>
      <c r="AG1238">
        <v>186</v>
      </c>
      <c r="AH1238">
        <v>0</v>
      </c>
      <c r="AI1238">
        <v>3</v>
      </c>
      <c r="AJ1238">
        <v>30</v>
      </c>
      <c r="AK1238">
        <v>14</v>
      </c>
      <c r="AL1238">
        <v>19</v>
      </c>
      <c r="AM1238">
        <v>0</v>
      </c>
      <c r="AN1238">
        <v>0</v>
      </c>
      <c r="AO1238">
        <v>2</v>
      </c>
      <c r="AP1238">
        <v>3</v>
      </c>
      <c r="AQ1238">
        <v>0</v>
      </c>
      <c r="AR1238">
        <v>0</v>
      </c>
      <c r="AS1238">
        <v>0</v>
      </c>
      <c r="AT1238">
        <v>0</v>
      </c>
      <c r="AU1238">
        <v>0</v>
      </c>
      <c r="AV1238">
        <v>0</v>
      </c>
      <c r="AW1238">
        <v>0</v>
      </c>
      <c r="AX1238">
        <v>0</v>
      </c>
      <c r="AY1238">
        <v>0</v>
      </c>
      <c r="AZ1238">
        <v>0</v>
      </c>
      <c r="BA1238">
        <v>0</v>
      </c>
      <c r="BB1238">
        <v>2</v>
      </c>
      <c r="BC1238">
        <v>15</v>
      </c>
      <c r="BD1238">
        <v>0</v>
      </c>
      <c r="BE1238">
        <v>2</v>
      </c>
      <c r="BF1238">
        <v>1</v>
      </c>
      <c r="BG1238" s="20"/>
      <c r="BH1238" s="20"/>
      <c r="BI1238" s="20"/>
      <c r="BJ1238" s="20"/>
      <c r="BK1238" s="20"/>
      <c r="BL1238" s="20"/>
      <c r="BM1238" s="20"/>
      <c r="BN1238" s="20"/>
      <c r="BO1238" s="20"/>
      <c r="BP1238" s="20"/>
      <c r="BQ1238" s="20"/>
      <c r="BR1238" s="20"/>
      <c r="BS1238" s="20"/>
      <c r="BT1238" s="20"/>
      <c r="BU1238" s="20"/>
      <c r="BV1238" s="20"/>
    </row>
    <row r="1239" spans="1:74" x14ac:dyDescent="0.25">
      <c r="A1239" s="20" t="s">
        <v>449</v>
      </c>
      <c r="B1239" s="20" t="s">
        <v>555</v>
      </c>
      <c r="C1239" s="20" t="s">
        <v>583</v>
      </c>
      <c r="D1239" s="1">
        <v>44500</v>
      </c>
      <c r="E1239">
        <v>75</v>
      </c>
      <c r="F1239">
        <v>0</v>
      </c>
      <c r="G1239">
        <v>0</v>
      </c>
      <c r="H1239">
        <v>2</v>
      </c>
      <c r="I1239">
        <v>0</v>
      </c>
      <c r="J1239">
        <v>24</v>
      </c>
      <c r="K1239">
        <v>1</v>
      </c>
      <c r="L1239">
        <v>12</v>
      </c>
      <c r="M1239">
        <v>3</v>
      </c>
      <c r="N1239">
        <v>5</v>
      </c>
      <c r="O1239">
        <v>0</v>
      </c>
      <c r="P1239">
        <v>0</v>
      </c>
      <c r="Q1239">
        <v>0</v>
      </c>
      <c r="R1239">
        <v>92</v>
      </c>
      <c r="S1239">
        <v>0</v>
      </c>
      <c r="T1239">
        <v>31</v>
      </c>
      <c r="U1239">
        <v>7</v>
      </c>
      <c r="V1239">
        <v>2</v>
      </c>
      <c r="W1239">
        <v>729</v>
      </c>
      <c r="X1239">
        <v>0</v>
      </c>
      <c r="Y1239">
        <v>47</v>
      </c>
      <c r="Z1239">
        <v>151</v>
      </c>
      <c r="AA1239">
        <v>33</v>
      </c>
      <c r="AB1239">
        <v>441</v>
      </c>
      <c r="AC1239">
        <v>14</v>
      </c>
      <c r="AD1239">
        <v>4</v>
      </c>
      <c r="AE1239">
        <v>99</v>
      </c>
      <c r="AF1239">
        <v>7</v>
      </c>
      <c r="AG1239">
        <v>185</v>
      </c>
      <c r="AH1239">
        <v>0</v>
      </c>
      <c r="AI1239">
        <v>3</v>
      </c>
      <c r="AJ1239">
        <v>29</v>
      </c>
      <c r="AK1239">
        <v>13</v>
      </c>
      <c r="AL1239">
        <v>19</v>
      </c>
      <c r="AM1239">
        <v>0</v>
      </c>
      <c r="AN1239">
        <v>1</v>
      </c>
      <c r="AO1239">
        <v>2</v>
      </c>
      <c r="AP1239">
        <v>3</v>
      </c>
      <c r="AQ1239">
        <v>0</v>
      </c>
      <c r="AR1239">
        <v>0</v>
      </c>
      <c r="AS1239">
        <v>0</v>
      </c>
      <c r="AT1239">
        <v>0</v>
      </c>
      <c r="AU1239">
        <v>0</v>
      </c>
      <c r="AV1239">
        <v>0</v>
      </c>
      <c r="AW1239">
        <v>0</v>
      </c>
      <c r="AX1239">
        <v>0</v>
      </c>
      <c r="AY1239">
        <v>0</v>
      </c>
      <c r="AZ1239">
        <v>0</v>
      </c>
      <c r="BA1239">
        <v>0</v>
      </c>
      <c r="BB1239">
        <v>2</v>
      </c>
      <c r="BC1239">
        <v>15</v>
      </c>
      <c r="BD1239">
        <v>0</v>
      </c>
      <c r="BE1239">
        <v>2</v>
      </c>
      <c r="BF1239">
        <v>1</v>
      </c>
      <c r="BG1239" s="20"/>
      <c r="BH1239" s="20"/>
      <c r="BI1239" s="20"/>
      <c r="BJ1239" s="20"/>
      <c r="BK1239" s="20"/>
      <c r="BL1239" s="20"/>
      <c r="BM1239" s="20"/>
      <c r="BN1239" s="20"/>
      <c r="BO1239" s="20"/>
      <c r="BP1239" s="20"/>
      <c r="BQ1239" s="20"/>
      <c r="BR1239" s="20"/>
      <c r="BS1239" s="20"/>
      <c r="BT1239" s="20"/>
      <c r="BU1239" s="20"/>
      <c r="BV1239" s="20"/>
    </row>
    <row r="1240" spans="1:74" x14ac:dyDescent="0.25">
      <c r="A1240" s="20" t="s">
        <v>449</v>
      </c>
      <c r="B1240" s="20" t="s">
        <v>555</v>
      </c>
      <c r="C1240" s="20" t="s">
        <v>583</v>
      </c>
      <c r="D1240" s="1">
        <v>44507</v>
      </c>
      <c r="E1240">
        <v>76</v>
      </c>
      <c r="F1240">
        <v>0</v>
      </c>
      <c r="G1240">
        <v>0</v>
      </c>
      <c r="H1240">
        <v>2</v>
      </c>
      <c r="I1240">
        <v>0</v>
      </c>
      <c r="J1240">
        <v>29</v>
      </c>
      <c r="K1240">
        <v>1</v>
      </c>
      <c r="L1240">
        <v>12</v>
      </c>
      <c r="M1240">
        <v>3</v>
      </c>
      <c r="N1240">
        <v>5</v>
      </c>
      <c r="O1240">
        <v>0</v>
      </c>
      <c r="P1240">
        <v>0</v>
      </c>
      <c r="Q1240">
        <v>0</v>
      </c>
      <c r="R1240">
        <v>93</v>
      </c>
      <c r="S1240">
        <v>38</v>
      </c>
      <c r="T1240">
        <v>2</v>
      </c>
      <c r="U1240">
        <v>7</v>
      </c>
      <c r="V1240">
        <v>3</v>
      </c>
      <c r="W1240">
        <v>724</v>
      </c>
      <c r="X1240">
        <v>97</v>
      </c>
      <c r="Y1240">
        <v>14</v>
      </c>
      <c r="Z1240">
        <v>150</v>
      </c>
      <c r="AA1240">
        <v>32</v>
      </c>
      <c r="AB1240">
        <v>441</v>
      </c>
      <c r="AC1240">
        <v>25</v>
      </c>
      <c r="AD1240">
        <v>4</v>
      </c>
      <c r="AE1240">
        <v>99</v>
      </c>
      <c r="AF1240">
        <v>7</v>
      </c>
      <c r="AG1240">
        <v>182</v>
      </c>
      <c r="AH1240">
        <v>3</v>
      </c>
      <c r="AI1240">
        <v>2</v>
      </c>
      <c r="AJ1240">
        <v>26</v>
      </c>
      <c r="AK1240">
        <v>11</v>
      </c>
      <c r="AL1240">
        <v>19</v>
      </c>
      <c r="AM1240">
        <v>1</v>
      </c>
      <c r="AN1240">
        <v>1</v>
      </c>
      <c r="AO1240">
        <v>2</v>
      </c>
      <c r="AP1240">
        <v>3</v>
      </c>
      <c r="AQ1240">
        <v>0</v>
      </c>
      <c r="AR1240">
        <v>0</v>
      </c>
      <c r="AS1240">
        <v>0</v>
      </c>
      <c r="AT1240">
        <v>0</v>
      </c>
      <c r="AU1240">
        <v>0</v>
      </c>
      <c r="AV1240">
        <v>0</v>
      </c>
      <c r="AW1240">
        <v>0</v>
      </c>
      <c r="AX1240">
        <v>0</v>
      </c>
      <c r="AY1240">
        <v>0</v>
      </c>
      <c r="AZ1240">
        <v>0</v>
      </c>
      <c r="BA1240">
        <v>0</v>
      </c>
      <c r="BB1240">
        <v>0</v>
      </c>
      <c r="BC1240">
        <v>0</v>
      </c>
      <c r="BD1240">
        <v>0</v>
      </c>
      <c r="BE1240">
        <v>0</v>
      </c>
      <c r="BF1240">
        <v>0</v>
      </c>
      <c r="BG1240" s="20">
        <v>0</v>
      </c>
      <c r="BH1240" s="20">
        <v>2</v>
      </c>
      <c r="BI1240" s="20">
        <v>54</v>
      </c>
      <c r="BJ1240" s="20">
        <v>5</v>
      </c>
      <c r="BK1240" s="20">
        <v>77</v>
      </c>
      <c r="BL1240" s="20">
        <v>498</v>
      </c>
      <c r="BM1240" s="20">
        <v>309</v>
      </c>
      <c r="BN1240" s="20">
        <v>129</v>
      </c>
      <c r="BO1240" s="20">
        <v>8</v>
      </c>
      <c r="BP1240" s="20"/>
      <c r="BQ1240" s="20"/>
      <c r="BR1240" s="20"/>
      <c r="BS1240" s="20"/>
      <c r="BT1240" s="20"/>
      <c r="BU1240" s="20"/>
      <c r="BV1240" s="20"/>
    </row>
    <row r="1241" spans="1:74" x14ac:dyDescent="0.25">
      <c r="A1241" s="20" t="s">
        <v>449</v>
      </c>
      <c r="B1241" s="20" t="s">
        <v>555</v>
      </c>
      <c r="C1241" s="20" t="s">
        <v>583</v>
      </c>
      <c r="D1241" s="1">
        <v>44514</v>
      </c>
      <c r="E1241">
        <v>76</v>
      </c>
      <c r="F1241">
        <v>0</v>
      </c>
      <c r="G1241">
        <v>0</v>
      </c>
      <c r="H1241">
        <v>2</v>
      </c>
      <c r="I1241">
        <v>0</v>
      </c>
      <c r="J1241">
        <v>32</v>
      </c>
      <c r="K1241">
        <v>1</v>
      </c>
      <c r="L1241">
        <v>12</v>
      </c>
      <c r="M1241">
        <v>3</v>
      </c>
      <c r="N1241">
        <v>5</v>
      </c>
      <c r="O1241">
        <v>0</v>
      </c>
      <c r="P1241">
        <v>0</v>
      </c>
      <c r="Q1241">
        <v>0</v>
      </c>
      <c r="R1241">
        <v>94</v>
      </c>
      <c r="S1241">
        <v>45</v>
      </c>
      <c r="T1241">
        <v>2</v>
      </c>
      <c r="U1241">
        <v>7</v>
      </c>
      <c r="V1241">
        <v>4</v>
      </c>
      <c r="W1241">
        <v>730</v>
      </c>
      <c r="X1241">
        <v>113</v>
      </c>
      <c r="Y1241">
        <v>13</v>
      </c>
      <c r="Z1241">
        <v>151</v>
      </c>
      <c r="AA1241">
        <v>31</v>
      </c>
      <c r="AB1241">
        <v>449</v>
      </c>
      <c r="AC1241">
        <v>29</v>
      </c>
      <c r="AD1241">
        <v>4</v>
      </c>
      <c r="AE1241">
        <v>99</v>
      </c>
      <c r="AF1241">
        <v>10</v>
      </c>
      <c r="AG1241">
        <v>181</v>
      </c>
      <c r="AH1241">
        <v>5</v>
      </c>
      <c r="AI1241">
        <v>2</v>
      </c>
      <c r="AJ1241">
        <v>25</v>
      </c>
      <c r="AK1241">
        <v>10</v>
      </c>
      <c r="AL1241">
        <v>19</v>
      </c>
      <c r="AM1241">
        <v>1</v>
      </c>
      <c r="AN1241">
        <v>1</v>
      </c>
      <c r="AO1241">
        <v>2</v>
      </c>
      <c r="AP1241">
        <v>3</v>
      </c>
      <c r="AQ1241">
        <v>0</v>
      </c>
      <c r="AR1241">
        <v>0</v>
      </c>
      <c r="AS1241">
        <v>0</v>
      </c>
      <c r="AT1241">
        <v>0</v>
      </c>
      <c r="AU1241">
        <v>0</v>
      </c>
      <c r="AV1241">
        <v>0</v>
      </c>
      <c r="AW1241">
        <v>0</v>
      </c>
      <c r="AX1241">
        <v>0</v>
      </c>
      <c r="AY1241">
        <v>0</v>
      </c>
      <c r="AZ1241">
        <v>0</v>
      </c>
      <c r="BA1241">
        <v>0</v>
      </c>
      <c r="BB1241">
        <v>0</v>
      </c>
      <c r="BC1241">
        <v>0</v>
      </c>
      <c r="BD1241">
        <v>0</v>
      </c>
      <c r="BE1241">
        <v>0</v>
      </c>
      <c r="BF1241">
        <v>0</v>
      </c>
      <c r="BG1241" s="20">
        <v>0</v>
      </c>
      <c r="BH1241" s="20">
        <v>2</v>
      </c>
      <c r="BI1241" s="20">
        <v>54</v>
      </c>
      <c r="BJ1241" s="20">
        <v>5</v>
      </c>
      <c r="BK1241" s="20">
        <v>77</v>
      </c>
      <c r="BL1241" s="20">
        <v>502</v>
      </c>
      <c r="BM1241" s="20">
        <v>314</v>
      </c>
      <c r="BN1241" s="20">
        <v>130</v>
      </c>
      <c r="BO1241" s="20">
        <v>8</v>
      </c>
      <c r="BP1241" s="20"/>
      <c r="BQ1241" s="20"/>
      <c r="BR1241" s="20"/>
      <c r="BS1241" s="20"/>
      <c r="BT1241" s="20"/>
      <c r="BU1241" s="20"/>
      <c r="BV1241" s="20"/>
    </row>
    <row r="1242" spans="1:74" x14ac:dyDescent="0.25">
      <c r="A1242" s="20" t="s">
        <v>449</v>
      </c>
      <c r="B1242" s="20" t="s">
        <v>555</v>
      </c>
      <c r="C1242" s="20" t="s">
        <v>583</v>
      </c>
      <c r="D1242" s="1">
        <v>44521</v>
      </c>
      <c r="E1242">
        <v>76</v>
      </c>
      <c r="F1242">
        <v>0</v>
      </c>
      <c r="G1242">
        <v>0</v>
      </c>
      <c r="H1242">
        <v>2</v>
      </c>
      <c r="I1242">
        <v>0</v>
      </c>
      <c r="J1242">
        <v>34</v>
      </c>
      <c r="K1242">
        <v>1</v>
      </c>
      <c r="L1242">
        <v>12</v>
      </c>
      <c r="M1242">
        <v>3</v>
      </c>
      <c r="N1242">
        <v>5</v>
      </c>
      <c r="O1242">
        <v>0</v>
      </c>
      <c r="P1242">
        <v>0</v>
      </c>
      <c r="Q1242">
        <v>0</v>
      </c>
      <c r="R1242">
        <v>94</v>
      </c>
      <c r="S1242">
        <v>46</v>
      </c>
      <c r="T1242">
        <v>2</v>
      </c>
      <c r="U1242">
        <v>7</v>
      </c>
      <c r="V1242">
        <v>4</v>
      </c>
      <c r="W1242">
        <v>728</v>
      </c>
      <c r="X1242">
        <v>135</v>
      </c>
      <c r="Y1242">
        <v>13</v>
      </c>
      <c r="Z1242">
        <v>150</v>
      </c>
      <c r="AA1242">
        <v>30</v>
      </c>
      <c r="AB1242">
        <v>452</v>
      </c>
      <c r="AC1242">
        <v>42</v>
      </c>
      <c r="AD1242">
        <v>4</v>
      </c>
      <c r="AE1242">
        <v>98</v>
      </c>
      <c r="AF1242">
        <v>13</v>
      </c>
      <c r="AG1242">
        <v>186</v>
      </c>
      <c r="AH1242">
        <v>10</v>
      </c>
      <c r="AI1242">
        <v>2</v>
      </c>
      <c r="AJ1242">
        <v>25</v>
      </c>
      <c r="AK1242">
        <v>11</v>
      </c>
      <c r="AL1242">
        <v>19</v>
      </c>
      <c r="AM1242">
        <v>1</v>
      </c>
      <c r="AN1242">
        <v>1</v>
      </c>
      <c r="AO1242">
        <v>2</v>
      </c>
      <c r="AP1242">
        <v>3</v>
      </c>
      <c r="AQ1242">
        <v>0</v>
      </c>
      <c r="AR1242">
        <v>0</v>
      </c>
      <c r="AS1242">
        <v>0</v>
      </c>
      <c r="AT1242">
        <v>0</v>
      </c>
      <c r="AU1242">
        <v>0</v>
      </c>
      <c r="AV1242">
        <v>0</v>
      </c>
      <c r="AW1242">
        <v>0</v>
      </c>
      <c r="AX1242">
        <v>0</v>
      </c>
      <c r="AY1242">
        <v>0</v>
      </c>
      <c r="AZ1242">
        <v>0</v>
      </c>
      <c r="BA1242">
        <v>0</v>
      </c>
      <c r="BB1242">
        <v>0</v>
      </c>
      <c r="BC1242">
        <v>0</v>
      </c>
      <c r="BD1242">
        <v>0</v>
      </c>
      <c r="BE1242">
        <v>0</v>
      </c>
      <c r="BF1242">
        <v>0</v>
      </c>
      <c r="BG1242" s="20">
        <v>0</v>
      </c>
      <c r="BH1242" s="20">
        <v>2</v>
      </c>
      <c r="BI1242" s="20">
        <v>54</v>
      </c>
      <c r="BJ1242" s="20">
        <v>5</v>
      </c>
      <c r="BK1242" s="20">
        <v>77</v>
      </c>
      <c r="BL1242" s="20">
        <v>503</v>
      </c>
      <c r="BM1242" s="20">
        <v>318</v>
      </c>
      <c r="BN1242" s="20">
        <v>133</v>
      </c>
      <c r="BO1242" s="20">
        <v>8</v>
      </c>
      <c r="BP1242" s="20"/>
      <c r="BQ1242" s="20"/>
      <c r="BR1242" s="20"/>
      <c r="BS1242" s="20"/>
      <c r="BT1242" s="20"/>
      <c r="BU1242" s="20"/>
      <c r="BV1242" s="20"/>
    </row>
    <row r="1243" spans="1:74" x14ac:dyDescent="0.25">
      <c r="A1243" s="20" t="s">
        <v>449</v>
      </c>
      <c r="B1243" s="20" t="s">
        <v>555</v>
      </c>
      <c r="C1243" s="20" t="s">
        <v>583</v>
      </c>
      <c r="D1243" s="1">
        <v>44528</v>
      </c>
      <c r="E1243">
        <v>76</v>
      </c>
      <c r="F1243">
        <v>0</v>
      </c>
      <c r="G1243">
        <v>0</v>
      </c>
      <c r="H1243">
        <v>2</v>
      </c>
      <c r="I1243">
        <v>0</v>
      </c>
      <c r="J1243">
        <v>35</v>
      </c>
      <c r="K1243">
        <v>1</v>
      </c>
      <c r="L1243">
        <v>12</v>
      </c>
      <c r="M1243">
        <v>3</v>
      </c>
      <c r="N1243">
        <v>5</v>
      </c>
      <c r="O1243">
        <v>0</v>
      </c>
      <c r="P1243">
        <v>0</v>
      </c>
      <c r="Q1243">
        <v>0</v>
      </c>
      <c r="R1243">
        <v>94</v>
      </c>
      <c r="S1243">
        <v>50</v>
      </c>
      <c r="T1243">
        <v>2</v>
      </c>
      <c r="U1243">
        <v>6</v>
      </c>
      <c r="V1243">
        <v>4</v>
      </c>
      <c r="W1243">
        <v>724</v>
      </c>
      <c r="X1243">
        <v>157</v>
      </c>
      <c r="Y1243">
        <v>13</v>
      </c>
      <c r="Z1243">
        <v>146</v>
      </c>
      <c r="AA1243">
        <v>30</v>
      </c>
      <c r="AB1243">
        <v>454</v>
      </c>
      <c r="AC1243">
        <v>62</v>
      </c>
      <c r="AD1243">
        <v>4</v>
      </c>
      <c r="AE1243">
        <v>98</v>
      </c>
      <c r="AF1243">
        <v>12</v>
      </c>
      <c r="AG1243">
        <v>187</v>
      </c>
      <c r="AH1243">
        <v>15</v>
      </c>
      <c r="AI1243">
        <v>2</v>
      </c>
      <c r="AJ1243">
        <v>24</v>
      </c>
      <c r="AK1243">
        <v>12</v>
      </c>
      <c r="AL1243">
        <v>19</v>
      </c>
      <c r="AM1243">
        <v>1</v>
      </c>
      <c r="AN1243">
        <v>1</v>
      </c>
      <c r="AO1243">
        <v>2</v>
      </c>
      <c r="AP1243">
        <v>3</v>
      </c>
      <c r="AQ1243">
        <v>0</v>
      </c>
      <c r="AR1243">
        <v>0</v>
      </c>
      <c r="AS1243">
        <v>0</v>
      </c>
      <c r="AT1243">
        <v>0</v>
      </c>
      <c r="AU1243">
        <v>0</v>
      </c>
      <c r="AV1243">
        <v>0</v>
      </c>
      <c r="AW1243">
        <v>0</v>
      </c>
      <c r="AX1243">
        <v>0</v>
      </c>
      <c r="AY1243">
        <v>0</v>
      </c>
      <c r="AZ1243">
        <v>0</v>
      </c>
      <c r="BA1243">
        <v>0</v>
      </c>
      <c r="BB1243">
        <v>0</v>
      </c>
      <c r="BC1243">
        <v>0</v>
      </c>
      <c r="BD1243">
        <v>0</v>
      </c>
      <c r="BE1243">
        <v>0</v>
      </c>
      <c r="BF1243">
        <v>0</v>
      </c>
      <c r="BG1243" s="20">
        <v>0</v>
      </c>
      <c r="BH1243" s="20">
        <v>2</v>
      </c>
      <c r="BI1243" s="20">
        <v>54</v>
      </c>
      <c r="BJ1243" s="20">
        <v>5</v>
      </c>
      <c r="BK1243" s="20">
        <v>77</v>
      </c>
      <c r="BL1243" s="20">
        <v>500</v>
      </c>
      <c r="BM1243" s="20">
        <v>321</v>
      </c>
      <c r="BN1243" s="20">
        <v>134</v>
      </c>
      <c r="BO1243" s="20">
        <v>8</v>
      </c>
      <c r="BP1243" s="20"/>
      <c r="BQ1243" s="20"/>
      <c r="BR1243" s="20"/>
      <c r="BS1243" s="20"/>
      <c r="BT1243" s="20"/>
      <c r="BU1243" s="20"/>
      <c r="BV1243" s="20"/>
    </row>
    <row r="1244" spans="1:74" x14ac:dyDescent="0.25">
      <c r="A1244" s="20" t="s">
        <v>449</v>
      </c>
      <c r="B1244" s="20" t="s">
        <v>555</v>
      </c>
      <c r="C1244" s="20" t="s">
        <v>583</v>
      </c>
      <c r="D1244" s="1">
        <v>44535</v>
      </c>
      <c r="E1244">
        <v>76</v>
      </c>
      <c r="F1244">
        <v>0</v>
      </c>
      <c r="G1244">
        <v>0</v>
      </c>
      <c r="H1244">
        <v>2</v>
      </c>
      <c r="I1244">
        <v>0</v>
      </c>
      <c r="J1244">
        <v>35</v>
      </c>
      <c r="K1244">
        <v>1</v>
      </c>
      <c r="L1244">
        <v>12</v>
      </c>
      <c r="M1244">
        <v>3</v>
      </c>
      <c r="N1244">
        <v>5</v>
      </c>
      <c r="O1244">
        <v>0</v>
      </c>
      <c r="P1244">
        <v>0</v>
      </c>
      <c r="Q1244">
        <v>0</v>
      </c>
      <c r="R1244">
        <v>94</v>
      </c>
      <c r="S1244">
        <v>55</v>
      </c>
      <c r="T1244">
        <v>2</v>
      </c>
      <c r="U1244">
        <v>6</v>
      </c>
      <c r="V1244">
        <v>3</v>
      </c>
      <c r="W1244">
        <v>731</v>
      </c>
      <c r="X1244">
        <v>200</v>
      </c>
      <c r="Y1244">
        <v>13</v>
      </c>
      <c r="Z1244">
        <v>146</v>
      </c>
      <c r="AA1244">
        <v>31</v>
      </c>
      <c r="AB1244">
        <v>449</v>
      </c>
      <c r="AC1244">
        <v>95</v>
      </c>
      <c r="AD1244">
        <v>4</v>
      </c>
      <c r="AE1244">
        <v>98</v>
      </c>
      <c r="AF1244">
        <v>11</v>
      </c>
      <c r="AG1244">
        <v>190</v>
      </c>
      <c r="AH1244">
        <v>21</v>
      </c>
      <c r="AI1244">
        <v>2</v>
      </c>
      <c r="AJ1244">
        <v>24</v>
      </c>
      <c r="AK1244">
        <v>13</v>
      </c>
      <c r="AL1244">
        <v>19</v>
      </c>
      <c r="AM1244">
        <v>1</v>
      </c>
      <c r="AN1244">
        <v>1</v>
      </c>
      <c r="AO1244">
        <v>2</v>
      </c>
      <c r="AP1244">
        <v>3</v>
      </c>
      <c r="AQ1244">
        <v>0</v>
      </c>
      <c r="AR1244">
        <v>0</v>
      </c>
      <c r="AS1244">
        <v>0</v>
      </c>
      <c r="AT1244">
        <v>0</v>
      </c>
      <c r="AU1244">
        <v>0</v>
      </c>
      <c r="AV1244">
        <v>0</v>
      </c>
      <c r="AW1244">
        <v>0</v>
      </c>
      <c r="AX1244">
        <v>0</v>
      </c>
      <c r="AY1244">
        <v>0</v>
      </c>
      <c r="AZ1244">
        <v>0</v>
      </c>
      <c r="BA1244">
        <v>0</v>
      </c>
      <c r="BB1244">
        <v>0</v>
      </c>
      <c r="BC1244">
        <v>0</v>
      </c>
      <c r="BD1244">
        <v>0</v>
      </c>
      <c r="BE1244">
        <v>0</v>
      </c>
      <c r="BF1244">
        <v>0</v>
      </c>
      <c r="BG1244" s="20">
        <v>0</v>
      </c>
      <c r="BH1244" s="20">
        <v>2</v>
      </c>
      <c r="BI1244" s="20">
        <v>55</v>
      </c>
      <c r="BJ1244" s="20">
        <v>5</v>
      </c>
      <c r="BK1244" s="20">
        <v>77</v>
      </c>
      <c r="BL1244" s="20">
        <v>506</v>
      </c>
      <c r="BM1244" s="20">
        <v>317</v>
      </c>
      <c r="BN1244" s="20">
        <v>135</v>
      </c>
      <c r="BO1244" s="20">
        <v>8</v>
      </c>
      <c r="BP1244" s="20"/>
      <c r="BQ1244" s="20"/>
      <c r="BR1244" s="20"/>
      <c r="BS1244" s="20"/>
      <c r="BT1244" s="20"/>
      <c r="BU1244" s="20"/>
      <c r="BV1244" s="20"/>
    </row>
    <row r="1245" spans="1:74" x14ac:dyDescent="0.25">
      <c r="A1245" s="20" t="s">
        <v>449</v>
      </c>
      <c r="B1245" s="20" t="s">
        <v>555</v>
      </c>
      <c r="C1245" s="20" t="s">
        <v>583</v>
      </c>
      <c r="D1245" s="1">
        <v>44542</v>
      </c>
      <c r="E1245">
        <v>78</v>
      </c>
      <c r="F1245">
        <v>0</v>
      </c>
      <c r="G1245">
        <v>0</v>
      </c>
      <c r="H1245">
        <v>2</v>
      </c>
      <c r="I1245">
        <v>0</v>
      </c>
      <c r="J1245">
        <v>36</v>
      </c>
      <c r="K1245">
        <v>1</v>
      </c>
      <c r="L1245">
        <v>12</v>
      </c>
      <c r="M1245">
        <v>4</v>
      </c>
      <c r="N1245">
        <v>5</v>
      </c>
      <c r="O1245">
        <v>0</v>
      </c>
      <c r="P1245">
        <v>0</v>
      </c>
      <c r="Q1245">
        <v>0</v>
      </c>
      <c r="R1245">
        <v>96</v>
      </c>
      <c r="S1245">
        <v>58</v>
      </c>
      <c r="T1245">
        <v>2</v>
      </c>
      <c r="U1245">
        <v>6</v>
      </c>
      <c r="V1245">
        <v>3</v>
      </c>
      <c r="W1245">
        <v>736</v>
      </c>
      <c r="X1245">
        <v>230</v>
      </c>
      <c r="Y1245">
        <v>14</v>
      </c>
      <c r="Z1245">
        <v>147</v>
      </c>
      <c r="AA1245">
        <v>30</v>
      </c>
      <c r="AB1245">
        <v>453</v>
      </c>
      <c r="AC1245">
        <v>139</v>
      </c>
      <c r="AD1245">
        <v>4</v>
      </c>
      <c r="AE1245">
        <v>98</v>
      </c>
      <c r="AF1245">
        <v>11</v>
      </c>
      <c r="AG1245">
        <v>190</v>
      </c>
      <c r="AH1245">
        <v>31</v>
      </c>
      <c r="AI1245">
        <v>2</v>
      </c>
      <c r="AJ1245">
        <v>24</v>
      </c>
      <c r="AK1245">
        <v>13</v>
      </c>
      <c r="AL1245">
        <v>19</v>
      </c>
      <c r="AM1245">
        <v>1</v>
      </c>
      <c r="AN1245">
        <v>1</v>
      </c>
      <c r="AO1245">
        <v>2</v>
      </c>
      <c r="AP1245">
        <v>3</v>
      </c>
      <c r="AQ1245">
        <v>0</v>
      </c>
      <c r="AR1245">
        <v>0</v>
      </c>
      <c r="AS1245">
        <v>0</v>
      </c>
      <c r="AT1245">
        <v>0</v>
      </c>
      <c r="AU1245">
        <v>0</v>
      </c>
      <c r="AV1245">
        <v>0</v>
      </c>
      <c r="AW1245">
        <v>0</v>
      </c>
      <c r="AX1245">
        <v>0</v>
      </c>
      <c r="AY1245">
        <v>0</v>
      </c>
      <c r="AZ1245">
        <v>0</v>
      </c>
      <c r="BA1245">
        <v>0</v>
      </c>
      <c r="BB1245">
        <v>0</v>
      </c>
      <c r="BC1245">
        <v>0</v>
      </c>
      <c r="BD1245">
        <v>0</v>
      </c>
      <c r="BE1245">
        <v>0</v>
      </c>
      <c r="BF1245">
        <v>0</v>
      </c>
      <c r="BG1245" s="20">
        <v>0</v>
      </c>
      <c r="BH1245" s="20">
        <v>2</v>
      </c>
      <c r="BI1245" s="20">
        <v>56</v>
      </c>
      <c r="BJ1245" s="20">
        <v>5</v>
      </c>
      <c r="BK1245" s="20">
        <v>79</v>
      </c>
      <c r="BL1245" s="20">
        <v>509</v>
      </c>
      <c r="BM1245" s="20">
        <v>322</v>
      </c>
      <c r="BN1245" s="20">
        <v>134</v>
      </c>
      <c r="BO1245" s="20">
        <v>8</v>
      </c>
      <c r="BP1245" s="20"/>
      <c r="BQ1245" s="20"/>
      <c r="BR1245" s="20"/>
      <c r="BS1245" s="20"/>
      <c r="BT1245" s="20"/>
      <c r="BU1245" s="20"/>
      <c r="BV1245" s="20"/>
    </row>
    <row r="1246" spans="1:74" x14ac:dyDescent="0.25">
      <c r="A1246" s="20" t="s">
        <v>449</v>
      </c>
      <c r="B1246" s="20" t="s">
        <v>555</v>
      </c>
      <c r="C1246" s="20" t="s">
        <v>583</v>
      </c>
      <c r="D1246" s="1">
        <v>44549</v>
      </c>
      <c r="E1246">
        <v>76</v>
      </c>
      <c r="F1246">
        <v>1</v>
      </c>
      <c r="G1246">
        <v>1</v>
      </c>
      <c r="H1246">
        <v>2</v>
      </c>
      <c r="I1246">
        <v>0</v>
      </c>
      <c r="J1246">
        <v>36</v>
      </c>
      <c r="K1246">
        <v>1</v>
      </c>
      <c r="L1246">
        <v>12</v>
      </c>
      <c r="M1246">
        <v>3</v>
      </c>
      <c r="N1246">
        <v>5</v>
      </c>
      <c r="O1246">
        <v>0</v>
      </c>
      <c r="P1246">
        <v>0</v>
      </c>
      <c r="Q1246">
        <v>0</v>
      </c>
      <c r="R1246">
        <v>94</v>
      </c>
      <c r="S1246">
        <v>59</v>
      </c>
      <c r="T1246">
        <v>2</v>
      </c>
      <c r="U1246">
        <v>6</v>
      </c>
      <c r="V1246">
        <v>2</v>
      </c>
      <c r="W1246">
        <v>737</v>
      </c>
      <c r="X1246">
        <v>258</v>
      </c>
      <c r="Y1246">
        <v>14</v>
      </c>
      <c r="Z1246">
        <v>146</v>
      </c>
      <c r="AA1246">
        <v>31</v>
      </c>
      <c r="AB1246">
        <v>456</v>
      </c>
      <c r="AC1246">
        <v>169</v>
      </c>
      <c r="AD1246">
        <v>4</v>
      </c>
      <c r="AE1246">
        <v>99</v>
      </c>
      <c r="AF1246">
        <v>13</v>
      </c>
      <c r="AG1246">
        <v>193</v>
      </c>
      <c r="AH1246">
        <v>60</v>
      </c>
      <c r="AI1246">
        <v>2</v>
      </c>
      <c r="AJ1246">
        <v>24</v>
      </c>
      <c r="AK1246">
        <v>13</v>
      </c>
      <c r="AL1246">
        <v>20</v>
      </c>
      <c r="AM1246">
        <v>7</v>
      </c>
      <c r="AN1246">
        <v>1</v>
      </c>
      <c r="AO1246">
        <v>2</v>
      </c>
      <c r="AP1246">
        <v>3</v>
      </c>
      <c r="AQ1246">
        <v>0</v>
      </c>
      <c r="AR1246">
        <v>0</v>
      </c>
      <c r="AS1246">
        <v>0</v>
      </c>
      <c r="AT1246">
        <v>0</v>
      </c>
      <c r="AU1246">
        <v>0</v>
      </c>
      <c r="AV1246">
        <v>0</v>
      </c>
      <c r="AW1246">
        <v>0</v>
      </c>
      <c r="AX1246">
        <v>0</v>
      </c>
      <c r="AY1246">
        <v>0</v>
      </c>
      <c r="AZ1246">
        <v>0</v>
      </c>
      <c r="BA1246">
        <v>0</v>
      </c>
      <c r="BB1246">
        <v>0</v>
      </c>
      <c r="BC1246">
        <v>0</v>
      </c>
      <c r="BD1246">
        <v>0</v>
      </c>
      <c r="BE1246">
        <v>0</v>
      </c>
      <c r="BF1246">
        <v>0</v>
      </c>
      <c r="BG1246" s="20">
        <v>1</v>
      </c>
      <c r="BH1246" s="20">
        <v>2</v>
      </c>
      <c r="BI1246" s="20">
        <v>55</v>
      </c>
      <c r="BJ1246" s="20">
        <v>5</v>
      </c>
      <c r="BK1246" s="20">
        <v>77</v>
      </c>
      <c r="BL1246" s="20">
        <v>510</v>
      </c>
      <c r="BM1246" s="20">
        <v>321</v>
      </c>
      <c r="BN1246" s="20">
        <v>139</v>
      </c>
      <c r="BO1246" s="20">
        <v>13</v>
      </c>
      <c r="BP1246" s="20">
        <v>5447</v>
      </c>
      <c r="BQ1246" s="20">
        <v>1104</v>
      </c>
      <c r="BR1246" s="20">
        <v>0</v>
      </c>
      <c r="BS1246" s="20">
        <v>19</v>
      </c>
      <c r="BT1246" s="20">
        <v>939</v>
      </c>
      <c r="BU1246" s="20">
        <v>726</v>
      </c>
      <c r="BV1246" s="20">
        <v>3514</v>
      </c>
    </row>
    <row r="1247" spans="1:74" x14ac:dyDescent="0.25">
      <c r="A1247" s="20" t="s">
        <v>449</v>
      </c>
      <c r="B1247" s="20" t="s">
        <v>555</v>
      </c>
      <c r="C1247" s="20" t="s">
        <v>583</v>
      </c>
      <c r="D1247" s="1">
        <v>44558</v>
      </c>
      <c r="E1247">
        <v>75</v>
      </c>
      <c r="F1247">
        <v>1</v>
      </c>
      <c r="G1247">
        <v>1</v>
      </c>
      <c r="H1247">
        <v>2</v>
      </c>
      <c r="I1247">
        <v>0</v>
      </c>
      <c r="J1247">
        <v>37</v>
      </c>
      <c r="K1247">
        <v>1</v>
      </c>
      <c r="L1247">
        <v>12</v>
      </c>
      <c r="M1247">
        <v>3</v>
      </c>
      <c r="N1247">
        <v>5</v>
      </c>
      <c r="O1247">
        <v>0</v>
      </c>
      <c r="P1247">
        <v>0</v>
      </c>
      <c r="Q1247">
        <v>0</v>
      </c>
      <c r="R1247">
        <v>93</v>
      </c>
      <c r="S1247">
        <v>60</v>
      </c>
      <c r="T1247">
        <v>2</v>
      </c>
      <c r="U1247">
        <v>6</v>
      </c>
      <c r="V1247">
        <v>2</v>
      </c>
      <c r="W1247">
        <v>743</v>
      </c>
      <c r="X1247">
        <v>304</v>
      </c>
      <c r="Y1247">
        <v>14</v>
      </c>
      <c r="Z1247">
        <v>147</v>
      </c>
      <c r="AA1247">
        <v>32</v>
      </c>
      <c r="AB1247">
        <v>456</v>
      </c>
      <c r="AC1247">
        <v>191</v>
      </c>
      <c r="AD1247">
        <v>4</v>
      </c>
      <c r="AE1247">
        <v>96</v>
      </c>
      <c r="AF1247">
        <v>14</v>
      </c>
      <c r="AG1247">
        <v>193</v>
      </c>
      <c r="AH1247">
        <v>83</v>
      </c>
      <c r="AI1247">
        <v>2</v>
      </c>
      <c r="AJ1247">
        <v>23</v>
      </c>
      <c r="AK1247">
        <v>12</v>
      </c>
      <c r="AL1247">
        <v>19</v>
      </c>
      <c r="AM1247">
        <v>9</v>
      </c>
      <c r="AN1247">
        <v>1</v>
      </c>
      <c r="AO1247">
        <v>2</v>
      </c>
      <c r="AP1247">
        <v>3</v>
      </c>
      <c r="AQ1247">
        <v>0</v>
      </c>
      <c r="AR1247">
        <v>0</v>
      </c>
      <c r="AS1247">
        <v>0</v>
      </c>
      <c r="AT1247">
        <v>0</v>
      </c>
      <c r="AU1247">
        <v>0</v>
      </c>
      <c r="AV1247">
        <v>0</v>
      </c>
      <c r="AW1247">
        <v>0</v>
      </c>
      <c r="AX1247">
        <v>0</v>
      </c>
      <c r="AY1247">
        <v>0</v>
      </c>
      <c r="AZ1247">
        <v>0</v>
      </c>
      <c r="BA1247">
        <v>0</v>
      </c>
      <c r="BB1247">
        <v>0</v>
      </c>
      <c r="BC1247">
        <v>0</v>
      </c>
      <c r="BD1247">
        <v>0</v>
      </c>
      <c r="BE1247">
        <v>0</v>
      </c>
      <c r="BF1247">
        <v>0</v>
      </c>
      <c r="BG1247" s="20">
        <v>1</v>
      </c>
      <c r="BH1247" s="20">
        <v>2</v>
      </c>
      <c r="BI1247" s="20">
        <v>55</v>
      </c>
      <c r="BJ1247" s="20">
        <v>5</v>
      </c>
      <c r="BK1247" s="20">
        <v>76</v>
      </c>
      <c r="BL1247" s="20">
        <v>515</v>
      </c>
      <c r="BM1247" s="20">
        <v>321</v>
      </c>
      <c r="BN1247" s="20">
        <v>139</v>
      </c>
      <c r="BO1247" s="20">
        <v>13</v>
      </c>
      <c r="BP1247" s="20">
        <v>5453</v>
      </c>
      <c r="BQ1247" s="20">
        <v>1663</v>
      </c>
      <c r="BR1247" s="20">
        <v>0</v>
      </c>
      <c r="BS1247" s="20">
        <v>18</v>
      </c>
      <c r="BT1247" s="20">
        <v>925</v>
      </c>
      <c r="BU1247" s="20">
        <v>728</v>
      </c>
      <c r="BV1247" s="20">
        <v>3517</v>
      </c>
    </row>
    <row r="1248" spans="1:74" x14ac:dyDescent="0.25">
      <c r="A1248" s="20" t="s">
        <v>449</v>
      </c>
      <c r="B1248" s="20" t="s">
        <v>555</v>
      </c>
      <c r="C1248" s="20" t="s">
        <v>583</v>
      </c>
      <c r="D1248" s="1">
        <v>44564</v>
      </c>
      <c r="E1248">
        <v>78</v>
      </c>
      <c r="F1248">
        <v>1</v>
      </c>
      <c r="G1248">
        <v>1</v>
      </c>
      <c r="H1248">
        <v>2</v>
      </c>
      <c r="I1248">
        <v>1</v>
      </c>
      <c r="J1248">
        <v>41</v>
      </c>
      <c r="K1248">
        <v>1</v>
      </c>
      <c r="L1248">
        <v>12</v>
      </c>
      <c r="M1248">
        <v>3</v>
      </c>
      <c r="N1248">
        <v>5</v>
      </c>
      <c r="O1248">
        <v>0</v>
      </c>
      <c r="P1248">
        <v>0</v>
      </c>
      <c r="Q1248">
        <v>0</v>
      </c>
      <c r="R1248">
        <v>97</v>
      </c>
      <c r="S1248">
        <v>62</v>
      </c>
      <c r="T1248">
        <v>2</v>
      </c>
      <c r="U1248">
        <v>6</v>
      </c>
      <c r="V1248">
        <v>3</v>
      </c>
      <c r="W1248">
        <v>747</v>
      </c>
      <c r="X1248">
        <v>313</v>
      </c>
      <c r="Y1248">
        <v>14</v>
      </c>
      <c r="Z1248">
        <v>147</v>
      </c>
      <c r="AA1248">
        <v>29</v>
      </c>
      <c r="AB1248">
        <v>460</v>
      </c>
      <c r="AC1248">
        <v>200</v>
      </c>
      <c r="AD1248">
        <v>4</v>
      </c>
      <c r="AE1248">
        <v>96</v>
      </c>
      <c r="AF1248">
        <v>15</v>
      </c>
      <c r="AG1248">
        <v>195</v>
      </c>
      <c r="AH1248">
        <v>90</v>
      </c>
      <c r="AI1248">
        <v>2</v>
      </c>
      <c r="AJ1248">
        <v>21</v>
      </c>
      <c r="AK1248">
        <v>12</v>
      </c>
      <c r="AL1248">
        <v>19</v>
      </c>
      <c r="AM1248">
        <v>10</v>
      </c>
      <c r="AN1248">
        <v>1</v>
      </c>
      <c r="AO1248">
        <v>2</v>
      </c>
      <c r="AP1248">
        <v>3</v>
      </c>
      <c r="AQ1248">
        <v>0</v>
      </c>
      <c r="AR1248">
        <v>0</v>
      </c>
      <c r="AS1248">
        <v>0</v>
      </c>
      <c r="AT1248">
        <v>0</v>
      </c>
      <c r="AU1248">
        <v>0</v>
      </c>
      <c r="AV1248">
        <v>0</v>
      </c>
      <c r="AW1248">
        <v>0</v>
      </c>
      <c r="AX1248">
        <v>0</v>
      </c>
      <c r="AY1248">
        <v>0</v>
      </c>
      <c r="AZ1248">
        <v>0</v>
      </c>
      <c r="BA1248">
        <v>0</v>
      </c>
      <c r="BB1248">
        <v>0</v>
      </c>
      <c r="BC1248">
        <v>0</v>
      </c>
      <c r="BD1248">
        <v>0</v>
      </c>
      <c r="BE1248">
        <v>0</v>
      </c>
      <c r="BF1248">
        <v>0</v>
      </c>
      <c r="BG1248" s="20">
        <v>1</v>
      </c>
      <c r="BH1248" s="20">
        <v>2</v>
      </c>
      <c r="BI1248" s="20">
        <v>60</v>
      </c>
      <c r="BJ1248" s="20">
        <v>5</v>
      </c>
      <c r="BK1248" s="20">
        <v>78</v>
      </c>
      <c r="BL1248" s="20">
        <v>519</v>
      </c>
      <c r="BM1248" s="20">
        <v>324</v>
      </c>
      <c r="BN1248" s="20">
        <v>143</v>
      </c>
      <c r="BO1248" s="20">
        <v>13</v>
      </c>
      <c r="BP1248" s="20">
        <v>5477</v>
      </c>
      <c r="BQ1248" s="20">
        <v>1809</v>
      </c>
      <c r="BR1248" s="20">
        <v>0</v>
      </c>
      <c r="BS1248" s="20">
        <v>18</v>
      </c>
      <c r="BT1248" s="20">
        <v>921</v>
      </c>
      <c r="BU1248" s="20">
        <v>740</v>
      </c>
      <c r="BV1248" s="20">
        <v>3529</v>
      </c>
    </row>
    <row r="1249" spans="1:74" x14ac:dyDescent="0.25">
      <c r="A1249" s="20" t="s">
        <v>449</v>
      </c>
      <c r="B1249" s="20" t="s">
        <v>555</v>
      </c>
      <c r="C1249" s="20" t="s">
        <v>583</v>
      </c>
      <c r="D1249" s="1">
        <v>44570</v>
      </c>
      <c r="E1249">
        <v>78</v>
      </c>
      <c r="F1249">
        <v>1</v>
      </c>
      <c r="G1249">
        <v>1</v>
      </c>
      <c r="H1249">
        <v>2</v>
      </c>
      <c r="I1249">
        <v>1</v>
      </c>
      <c r="J1249">
        <v>41</v>
      </c>
      <c r="K1249">
        <v>1</v>
      </c>
      <c r="L1249">
        <v>12</v>
      </c>
      <c r="M1249">
        <v>3</v>
      </c>
      <c r="N1249">
        <v>5</v>
      </c>
      <c r="O1249">
        <v>0</v>
      </c>
      <c r="P1249">
        <v>0</v>
      </c>
      <c r="Q1249">
        <v>0</v>
      </c>
      <c r="R1249">
        <v>97</v>
      </c>
      <c r="S1249">
        <v>64</v>
      </c>
      <c r="T1249">
        <v>2</v>
      </c>
      <c r="U1249">
        <v>5</v>
      </c>
      <c r="V1249">
        <v>3</v>
      </c>
      <c r="W1249">
        <v>745</v>
      </c>
      <c r="X1249">
        <v>326</v>
      </c>
      <c r="Y1249">
        <v>14</v>
      </c>
      <c r="Z1249">
        <v>146</v>
      </c>
      <c r="AA1249">
        <v>29</v>
      </c>
      <c r="AB1249">
        <v>462</v>
      </c>
      <c r="AC1249">
        <v>207</v>
      </c>
      <c r="AD1249">
        <v>4</v>
      </c>
      <c r="AE1249">
        <v>95</v>
      </c>
      <c r="AF1249">
        <v>16</v>
      </c>
      <c r="AG1249">
        <v>195</v>
      </c>
      <c r="AH1249">
        <v>92</v>
      </c>
      <c r="AI1249">
        <v>2</v>
      </c>
      <c r="AJ1249">
        <v>21</v>
      </c>
      <c r="AK1249">
        <v>12</v>
      </c>
      <c r="AL1249">
        <v>19</v>
      </c>
      <c r="AM1249">
        <v>10</v>
      </c>
      <c r="AN1249">
        <v>1</v>
      </c>
      <c r="AO1249">
        <v>2</v>
      </c>
      <c r="AP1249">
        <v>3</v>
      </c>
      <c r="AQ1249">
        <v>0</v>
      </c>
      <c r="AR1249">
        <v>0</v>
      </c>
      <c r="AS1249">
        <v>0</v>
      </c>
      <c r="AT1249">
        <v>0</v>
      </c>
      <c r="AU1249">
        <v>0</v>
      </c>
      <c r="AV1249">
        <v>0</v>
      </c>
      <c r="AW1249">
        <v>0</v>
      </c>
      <c r="AX1249">
        <v>0</v>
      </c>
      <c r="AY1249">
        <v>0</v>
      </c>
      <c r="AZ1249">
        <v>0</v>
      </c>
      <c r="BA1249">
        <v>0</v>
      </c>
      <c r="BB1249">
        <v>0</v>
      </c>
      <c r="BC1249">
        <v>0</v>
      </c>
      <c r="BD1249">
        <v>0</v>
      </c>
      <c r="BE1249">
        <v>0</v>
      </c>
      <c r="BF1249">
        <v>0</v>
      </c>
      <c r="BG1249" s="20">
        <v>1</v>
      </c>
      <c r="BH1249" s="20">
        <v>2</v>
      </c>
      <c r="BI1249" s="20">
        <v>60</v>
      </c>
      <c r="BJ1249" s="20">
        <v>5</v>
      </c>
      <c r="BK1249" s="20">
        <v>78</v>
      </c>
      <c r="BL1249" s="20">
        <v>521</v>
      </c>
      <c r="BM1249" s="20">
        <v>325</v>
      </c>
      <c r="BN1249" s="20">
        <v>143</v>
      </c>
      <c r="BO1249" s="20">
        <v>13</v>
      </c>
      <c r="BP1249" s="20">
        <v>5507</v>
      </c>
      <c r="BQ1249" s="20">
        <v>2006</v>
      </c>
      <c r="BR1249" s="20">
        <v>0</v>
      </c>
      <c r="BS1249" s="20">
        <v>19</v>
      </c>
      <c r="BT1249" s="20">
        <v>918</v>
      </c>
      <c r="BU1249" s="20">
        <v>751</v>
      </c>
      <c r="BV1249" s="20">
        <v>3547</v>
      </c>
    </row>
    <row r="1250" spans="1:74" x14ac:dyDescent="0.25">
      <c r="A1250" s="20" t="s">
        <v>449</v>
      </c>
      <c r="B1250" s="20" t="s">
        <v>555</v>
      </c>
      <c r="C1250" s="20" t="s">
        <v>583</v>
      </c>
      <c r="D1250" s="1">
        <v>44577</v>
      </c>
      <c r="E1250">
        <v>79</v>
      </c>
      <c r="F1250">
        <v>1</v>
      </c>
      <c r="G1250">
        <v>1</v>
      </c>
      <c r="H1250">
        <v>2</v>
      </c>
      <c r="I1250">
        <v>1</v>
      </c>
      <c r="J1250">
        <v>42</v>
      </c>
      <c r="K1250">
        <v>1</v>
      </c>
      <c r="L1250">
        <v>12</v>
      </c>
      <c r="M1250">
        <v>3</v>
      </c>
      <c r="N1250">
        <v>5</v>
      </c>
      <c r="O1250">
        <v>0</v>
      </c>
      <c r="P1250">
        <v>0</v>
      </c>
      <c r="Q1250">
        <v>0</v>
      </c>
      <c r="R1250">
        <v>97</v>
      </c>
      <c r="S1250">
        <v>64</v>
      </c>
      <c r="T1250">
        <v>2</v>
      </c>
      <c r="U1250">
        <v>5</v>
      </c>
      <c r="V1250">
        <v>3</v>
      </c>
      <c r="W1250">
        <v>746</v>
      </c>
      <c r="X1250">
        <v>334</v>
      </c>
      <c r="Y1250">
        <v>15</v>
      </c>
      <c r="Z1250">
        <v>144</v>
      </c>
      <c r="AA1250">
        <v>30</v>
      </c>
      <c r="AB1250">
        <v>459</v>
      </c>
      <c r="AC1250">
        <v>210</v>
      </c>
      <c r="AD1250">
        <v>4</v>
      </c>
      <c r="AE1250">
        <v>93</v>
      </c>
      <c r="AF1250">
        <v>16</v>
      </c>
      <c r="AG1250">
        <v>195</v>
      </c>
      <c r="AH1250">
        <v>95</v>
      </c>
      <c r="AI1250">
        <v>2</v>
      </c>
      <c r="AJ1250">
        <v>21</v>
      </c>
      <c r="AK1250">
        <v>13</v>
      </c>
      <c r="AL1250">
        <v>20</v>
      </c>
      <c r="AM1250">
        <v>11</v>
      </c>
      <c r="AN1250">
        <v>1</v>
      </c>
      <c r="AO1250">
        <v>2</v>
      </c>
      <c r="AP1250">
        <v>3</v>
      </c>
      <c r="AQ1250">
        <v>0</v>
      </c>
      <c r="AR1250">
        <v>0</v>
      </c>
      <c r="AS1250">
        <v>0</v>
      </c>
      <c r="AT1250">
        <v>0</v>
      </c>
      <c r="AU1250">
        <v>0</v>
      </c>
      <c r="AV1250">
        <v>0</v>
      </c>
      <c r="AW1250">
        <v>0</v>
      </c>
      <c r="AX1250">
        <v>0</v>
      </c>
      <c r="AY1250">
        <v>0</v>
      </c>
      <c r="AZ1250">
        <v>0</v>
      </c>
      <c r="BA1250">
        <v>0</v>
      </c>
      <c r="BB1250">
        <v>0</v>
      </c>
      <c r="BC1250">
        <v>0</v>
      </c>
      <c r="BD1250">
        <v>0</v>
      </c>
      <c r="BE1250">
        <v>0</v>
      </c>
      <c r="BF1250">
        <v>0</v>
      </c>
      <c r="BG1250" s="20">
        <v>1</v>
      </c>
      <c r="BH1250" s="20">
        <v>2</v>
      </c>
      <c r="BI1250" s="20">
        <v>61</v>
      </c>
      <c r="BJ1250" s="20">
        <v>5</v>
      </c>
      <c r="BK1250" s="20">
        <v>78</v>
      </c>
      <c r="BL1250" s="20">
        <v>522</v>
      </c>
      <c r="BM1250" s="20">
        <v>323</v>
      </c>
      <c r="BN1250" s="20">
        <v>142</v>
      </c>
      <c r="BO1250" s="20">
        <v>14</v>
      </c>
      <c r="BP1250" s="20">
        <v>5496</v>
      </c>
      <c r="BQ1250" s="20">
        <v>2151</v>
      </c>
      <c r="BR1250" s="20">
        <v>0</v>
      </c>
      <c r="BS1250" s="20">
        <v>18</v>
      </c>
      <c r="BT1250" s="20">
        <v>914</v>
      </c>
      <c r="BU1250" s="20">
        <v>715</v>
      </c>
      <c r="BV1250" s="20">
        <v>3578</v>
      </c>
    </row>
    <row r="1251" spans="1:74" x14ac:dyDescent="0.25">
      <c r="A1251" s="20" t="s">
        <v>449</v>
      </c>
      <c r="B1251" s="20" t="s">
        <v>555</v>
      </c>
      <c r="C1251" s="20" t="s">
        <v>583</v>
      </c>
      <c r="D1251" s="1">
        <v>44584</v>
      </c>
      <c r="E1251">
        <v>79</v>
      </c>
      <c r="F1251">
        <v>1</v>
      </c>
      <c r="G1251">
        <v>1</v>
      </c>
      <c r="H1251">
        <v>2</v>
      </c>
      <c r="I1251">
        <v>1</v>
      </c>
      <c r="J1251">
        <v>42</v>
      </c>
      <c r="K1251">
        <v>1</v>
      </c>
      <c r="L1251">
        <v>12</v>
      </c>
      <c r="M1251">
        <v>3</v>
      </c>
      <c r="N1251">
        <v>6</v>
      </c>
      <c r="O1251">
        <v>0</v>
      </c>
      <c r="P1251">
        <v>1</v>
      </c>
      <c r="Q1251">
        <v>0</v>
      </c>
      <c r="R1251">
        <v>97</v>
      </c>
      <c r="S1251">
        <v>64</v>
      </c>
      <c r="T1251">
        <v>2</v>
      </c>
      <c r="U1251">
        <v>5</v>
      </c>
      <c r="V1251">
        <v>3</v>
      </c>
      <c r="W1251">
        <v>744</v>
      </c>
      <c r="X1251">
        <v>338</v>
      </c>
      <c r="Y1251">
        <v>16</v>
      </c>
      <c r="Z1251">
        <v>141</v>
      </c>
      <c r="AA1251">
        <v>30</v>
      </c>
      <c r="AB1251">
        <v>458</v>
      </c>
      <c r="AC1251">
        <v>210</v>
      </c>
      <c r="AD1251">
        <v>4</v>
      </c>
      <c r="AE1251">
        <v>93</v>
      </c>
      <c r="AF1251">
        <v>16</v>
      </c>
      <c r="AG1251">
        <v>196</v>
      </c>
      <c r="AH1251">
        <v>98</v>
      </c>
      <c r="AI1251">
        <v>2</v>
      </c>
      <c r="AJ1251">
        <v>21</v>
      </c>
      <c r="AK1251">
        <v>13</v>
      </c>
      <c r="AL1251">
        <v>21</v>
      </c>
      <c r="AM1251">
        <v>11</v>
      </c>
      <c r="AN1251">
        <v>2</v>
      </c>
      <c r="AO1251">
        <v>2</v>
      </c>
      <c r="AP1251">
        <v>3</v>
      </c>
      <c r="AQ1251">
        <v>0</v>
      </c>
      <c r="AR1251">
        <v>0</v>
      </c>
      <c r="AS1251">
        <v>0</v>
      </c>
      <c r="AT1251">
        <v>0</v>
      </c>
      <c r="AU1251">
        <v>0</v>
      </c>
      <c r="AV1251">
        <v>0</v>
      </c>
      <c r="AW1251">
        <v>0</v>
      </c>
      <c r="AX1251">
        <v>0</v>
      </c>
      <c r="AY1251">
        <v>0</v>
      </c>
      <c r="AZ1251">
        <v>0</v>
      </c>
      <c r="BA1251">
        <v>0</v>
      </c>
      <c r="BB1251">
        <v>0</v>
      </c>
      <c r="BC1251">
        <v>0</v>
      </c>
      <c r="BD1251">
        <v>0</v>
      </c>
      <c r="BE1251">
        <v>0</v>
      </c>
      <c r="BF1251">
        <v>0</v>
      </c>
      <c r="BG1251" s="20">
        <v>1</v>
      </c>
      <c r="BH1251" s="20">
        <v>2</v>
      </c>
      <c r="BI1251" s="20">
        <v>61</v>
      </c>
      <c r="BJ1251" s="20">
        <v>5</v>
      </c>
      <c r="BK1251" s="20">
        <v>78</v>
      </c>
      <c r="BL1251" s="20">
        <v>522</v>
      </c>
      <c r="BM1251" s="20">
        <v>321</v>
      </c>
      <c r="BN1251" s="20">
        <v>143</v>
      </c>
      <c r="BO1251" s="20">
        <v>14</v>
      </c>
      <c r="BP1251" s="20">
        <v>5491</v>
      </c>
      <c r="BQ1251" s="20">
        <v>2204</v>
      </c>
      <c r="BR1251" s="20">
        <v>0</v>
      </c>
      <c r="BS1251" s="20">
        <v>20</v>
      </c>
      <c r="BT1251" s="20">
        <v>911</v>
      </c>
      <c r="BU1251" s="20">
        <v>711</v>
      </c>
      <c r="BV1251" s="20">
        <v>3575</v>
      </c>
    </row>
    <row r="1252" spans="1:74" x14ac:dyDescent="0.25">
      <c r="A1252" s="20" t="s">
        <v>449</v>
      </c>
      <c r="B1252" s="20" t="s">
        <v>555</v>
      </c>
      <c r="C1252" s="20" t="s">
        <v>583</v>
      </c>
      <c r="D1252" s="1">
        <v>44591</v>
      </c>
      <c r="E1252">
        <v>78</v>
      </c>
      <c r="F1252">
        <v>1</v>
      </c>
      <c r="G1252">
        <v>1</v>
      </c>
      <c r="H1252">
        <v>2</v>
      </c>
      <c r="I1252">
        <v>1</v>
      </c>
      <c r="J1252">
        <v>45</v>
      </c>
      <c r="K1252">
        <v>1</v>
      </c>
      <c r="L1252">
        <v>10</v>
      </c>
      <c r="M1252">
        <v>3</v>
      </c>
      <c r="N1252">
        <v>6</v>
      </c>
      <c r="O1252">
        <v>1</v>
      </c>
      <c r="P1252">
        <v>1</v>
      </c>
      <c r="Q1252">
        <v>0</v>
      </c>
      <c r="R1252">
        <v>96</v>
      </c>
      <c r="S1252">
        <v>65</v>
      </c>
      <c r="T1252">
        <v>2</v>
      </c>
      <c r="U1252">
        <v>5</v>
      </c>
      <c r="V1252">
        <v>2</v>
      </c>
      <c r="W1252">
        <v>745</v>
      </c>
      <c r="X1252">
        <v>346</v>
      </c>
      <c r="Y1252">
        <v>16</v>
      </c>
      <c r="Z1252">
        <v>140</v>
      </c>
      <c r="AA1252">
        <v>31</v>
      </c>
      <c r="AB1252">
        <v>457</v>
      </c>
      <c r="AC1252">
        <v>218</v>
      </c>
      <c r="AD1252">
        <v>6</v>
      </c>
      <c r="AE1252">
        <v>91</v>
      </c>
      <c r="AF1252">
        <v>15</v>
      </c>
      <c r="AG1252">
        <v>198</v>
      </c>
      <c r="AH1252">
        <v>104</v>
      </c>
      <c r="AI1252">
        <v>2</v>
      </c>
      <c r="AJ1252">
        <v>20</v>
      </c>
      <c r="AK1252">
        <v>13</v>
      </c>
      <c r="AL1252">
        <v>21</v>
      </c>
      <c r="AM1252">
        <v>12</v>
      </c>
      <c r="AN1252">
        <v>2</v>
      </c>
      <c r="AO1252">
        <v>2</v>
      </c>
      <c r="AP1252">
        <v>3</v>
      </c>
      <c r="AQ1252">
        <v>0</v>
      </c>
      <c r="AR1252">
        <v>0</v>
      </c>
      <c r="AS1252">
        <v>0</v>
      </c>
      <c r="AT1252">
        <v>0</v>
      </c>
      <c r="AU1252">
        <v>0</v>
      </c>
      <c r="AV1252">
        <v>0</v>
      </c>
      <c r="AW1252">
        <v>0</v>
      </c>
      <c r="AX1252">
        <v>0</v>
      </c>
      <c r="AY1252">
        <v>0</v>
      </c>
      <c r="AZ1252">
        <v>0</v>
      </c>
      <c r="BA1252">
        <v>0</v>
      </c>
      <c r="BB1252">
        <v>0</v>
      </c>
      <c r="BC1252">
        <v>0</v>
      </c>
      <c r="BD1252">
        <v>0</v>
      </c>
      <c r="BE1252">
        <v>0</v>
      </c>
      <c r="BF1252">
        <v>0</v>
      </c>
      <c r="BG1252" s="20">
        <v>1</v>
      </c>
      <c r="BH1252" s="20">
        <v>2</v>
      </c>
      <c r="BI1252" s="20">
        <v>61</v>
      </c>
      <c r="BJ1252" s="20">
        <v>5</v>
      </c>
      <c r="BK1252" s="20">
        <v>78</v>
      </c>
      <c r="BL1252" s="20">
        <v>522</v>
      </c>
      <c r="BM1252" s="20">
        <v>320</v>
      </c>
      <c r="BN1252" s="20">
        <v>148</v>
      </c>
      <c r="BO1252" s="20">
        <v>14</v>
      </c>
      <c r="BP1252" s="20">
        <v>5511</v>
      </c>
      <c r="BQ1252" s="20">
        <v>2287</v>
      </c>
      <c r="BR1252" s="20">
        <v>0</v>
      </c>
      <c r="BS1252" s="20">
        <v>23</v>
      </c>
      <c r="BT1252" s="20">
        <v>900</v>
      </c>
      <c r="BU1252" s="20">
        <v>705</v>
      </c>
      <c r="BV1252" s="20">
        <v>3605</v>
      </c>
    </row>
    <row r="1253" spans="1:74" x14ac:dyDescent="0.25">
      <c r="A1253" s="20" t="s">
        <v>449</v>
      </c>
      <c r="B1253" s="20" t="s">
        <v>555</v>
      </c>
      <c r="C1253" s="20" t="s">
        <v>583</v>
      </c>
      <c r="D1253" s="1">
        <v>44599</v>
      </c>
      <c r="E1253">
        <v>79</v>
      </c>
      <c r="F1253">
        <v>1</v>
      </c>
      <c r="G1253">
        <v>1</v>
      </c>
      <c r="H1253">
        <v>2</v>
      </c>
      <c r="I1253">
        <v>1</v>
      </c>
      <c r="J1253">
        <v>46</v>
      </c>
      <c r="K1253">
        <v>1</v>
      </c>
      <c r="L1253">
        <v>10</v>
      </c>
      <c r="M1253">
        <v>3</v>
      </c>
      <c r="N1253">
        <v>5</v>
      </c>
      <c r="O1253">
        <v>0</v>
      </c>
      <c r="P1253">
        <v>1</v>
      </c>
      <c r="Q1253">
        <v>0</v>
      </c>
      <c r="R1253">
        <v>93</v>
      </c>
      <c r="S1253">
        <v>65</v>
      </c>
      <c r="T1253">
        <v>2</v>
      </c>
      <c r="U1253">
        <v>4</v>
      </c>
      <c r="V1253">
        <v>1</v>
      </c>
      <c r="W1253">
        <v>747</v>
      </c>
      <c r="X1253">
        <v>353</v>
      </c>
      <c r="Y1253">
        <v>16</v>
      </c>
      <c r="Z1253">
        <v>139</v>
      </c>
      <c r="AA1253">
        <v>33</v>
      </c>
      <c r="AB1253">
        <v>462</v>
      </c>
      <c r="AC1253">
        <v>222</v>
      </c>
      <c r="AD1253">
        <v>6</v>
      </c>
      <c r="AE1253">
        <v>90</v>
      </c>
      <c r="AF1253">
        <v>19</v>
      </c>
      <c r="AG1253">
        <v>189</v>
      </c>
      <c r="AH1253">
        <v>102</v>
      </c>
      <c r="AI1253">
        <v>2</v>
      </c>
      <c r="AJ1253">
        <v>17</v>
      </c>
      <c r="AK1253">
        <v>13</v>
      </c>
      <c r="AL1253">
        <v>20</v>
      </c>
      <c r="AM1253">
        <v>12</v>
      </c>
      <c r="AN1253">
        <v>2</v>
      </c>
      <c r="AO1253">
        <v>2</v>
      </c>
      <c r="AP1253">
        <v>3</v>
      </c>
      <c r="AQ1253">
        <v>0</v>
      </c>
      <c r="AR1253">
        <v>0</v>
      </c>
      <c r="AS1253">
        <v>0</v>
      </c>
      <c r="AT1253">
        <v>0</v>
      </c>
      <c r="AU1253">
        <v>0</v>
      </c>
      <c r="AV1253">
        <v>0</v>
      </c>
      <c r="AW1253">
        <v>0</v>
      </c>
      <c r="AX1253">
        <v>0</v>
      </c>
      <c r="AY1253">
        <v>0</v>
      </c>
      <c r="AZ1253">
        <v>0</v>
      </c>
      <c r="BA1253">
        <v>0</v>
      </c>
      <c r="BB1253">
        <v>0</v>
      </c>
      <c r="BC1253">
        <v>0</v>
      </c>
      <c r="BD1253">
        <v>0</v>
      </c>
      <c r="BE1253">
        <v>0</v>
      </c>
      <c r="BF1253">
        <v>0</v>
      </c>
      <c r="BG1253" s="20">
        <v>1</v>
      </c>
      <c r="BH1253" s="20">
        <v>2</v>
      </c>
      <c r="BI1253" s="20">
        <v>61</v>
      </c>
      <c r="BJ1253" s="20">
        <v>4</v>
      </c>
      <c r="BK1253" s="20">
        <v>77</v>
      </c>
      <c r="BL1253" s="20">
        <v>524</v>
      </c>
      <c r="BM1253" s="20">
        <v>323</v>
      </c>
      <c r="BN1253" s="20">
        <v>143</v>
      </c>
      <c r="BO1253" s="20">
        <v>13</v>
      </c>
      <c r="BP1253" s="20">
        <v>5524</v>
      </c>
      <c r="BQ1253" s="20">
        <v>2324</v>
      </c>
      <c r="BR1253" s="20">
        <v>0</v>
      </c>
      <c r="BS1253" s="20">
        <v>23</v>
      </c>
      <c r="BT1253" s="20">
        <v>898</v>
      </c>
      <c r="BU1253" s="20">
        <v>714</v>
      </c>
      <c r="BV1253" s="20">
        <v>3624</v>
      </c>
    </row>
    <row r="1254" spans="1:74" x14ac:dyDescent="0.25">
      <c r="A1254" s="20" t="s">
        <v>449</v>
      </c>
      <c r="B1254" s="20" t="s">
        <v>555</v>
      </c>
      <c r="C1254" s="20" t="s">
        <v>583</v>
      </c>
      <c r="D1254" s="1">
        <v>44606</v>
      </c>
      <c r="E1254">
        <v>80</v>
      </c>
      <c r="F1254">
        <v>1</v>
      </c>
      <c r="G1254">
        <v>1</v>
      </c>
      <c r="H1254">
        <v>2</v>
      </c>
      <c r="I1254">
        <v>1</v>
      </c>
      <c r="J1254">
        <v>47</v>
      </c>
      <c r="K1254">
        <v>1</v>
      </c>
      <c r="L1254">
        <v>10</v>
      </c>
      <c r="M1254">
        <v>3</v>
      </c>
      <c r="N1254">
        <v>6</v>
      </c>
      <c r="O1254">
        <v>0</v>
      </c>
      <c r="P1254">
        <v>1</v>
      </c>
      <c r="Q1254">
        <v>0</v>
      </c>
      <c r="R1254">
        <v>93</v>
      </c>
      <c r="S1254">
        <v>65</v>
      </c>
      <c r="T1254">
        <v>2</v>
      </c>
      <c r="U1254">
        <v>4</v>
      </c>
      <c r="V1254">
        <v>1</v>
      </c>
      <c r="W1254">
        <v>749</v>
      </c>
      <c r="X1254">
        <v>354</v>
      </c>
      <c r="Y1254">
        <v>16</v>
      </c>
      <c r="Z1254">
        <v>136</v>
      </c>
      <c r="AA1254">
        <v>36</v>
      </c>
      <c r="AB1254">
        <v>462</v>
      </c>
      <c r="AC1254">
        <v>225</v>
      </c>
      <c r="AD1254">
        <v>6</v>
      </c>
      <c r="AE1254">
        <v>90</v>
      </c>
      <c r="AF1254">
        <v>19</v>
      </c>
      <c r="AG1254">
        <v>192</v>
      </c>
      <c r="AH1254">
        <v>106</v>
      </c>
      <c r="AI1254">
        <v>2</v>
      </c>
      <c r="AJ1254">
        <v>18</v>
      </c>
      <c r="AK1254">
        <v>13</v>
      </c>
      <c r="AL1254">
        <v>20</v>
      </c>
      <c r="AM1254">
        <v>12</v>
      </c>
      <c r="AN1254">
        <v>2</v>
      </c>
      <c r="AO1254">
        <v>2</v>
      </c>
      <c r="AP1254">
        <v>3</v>
      </c>
      <c r="AQ1254">
        <v>0</v>
      </c>
      <c r="AR1254">
        <v>0</v>
      </c>
      <c r="AS1254">
        <v>0</v>
      </c>
      <c r="AT1254">
        <v>0</v>
      </c>
      <c r="AU1254">
        <v>0</v>
      </c>
      <c r="AV1254">
        <v>0</v>
      </c>
      <c r="AW1254">
        <v>0</v>
      </c>
      <c r="AX1254">
        <v>0</v>
      </c>
      <c r="AY1254">
        <v>0</v>
      </c>
      <c r="AZ1254">
        <v>0</v>
      </c>
      <c r="BA1254">
        <v>0</v>
      </c>
      <c r="BB1254">
        <v>0</v>
      </c>
      <c r="BC1254">
        <v>0</v>
      </c>
      <c r="BD1254">
        <v>0</v>
      </c>
      <c r="BE1254">
        <v>0</v>
      </c>
      <c r="BF1254">
        <v>0</v>
      </c>
      <c r="BG1254" s="20">
        <v>1</v>
      </c>
      <c r="BH1254" s="20">
        <v>2</v>
      </c>
      <c r="BI1254" s="20">
        <v>62</v>
      </c>
      <c r="BJ1254" s="20">
        <v>5</v>
      </c>
      <c r="BK1254" s="20">
        <v>77</v>
      </c>
      <c r="BL1254" s="20">
        <v>527</v>
      </c>
      <c r="BM1254" s="20">
        <v>323</v>
      </c>
      <c r="BN1254" s="20">
        <v>145</v>
      </c>
      <c r="BO1254" s="20">
        <v>13</v>
      </c>
      <c r="BP1254" s="20">
        <v>5539</v>
      </c>
      <c r="BQ1254" s="20">
        <v>2371</v>
      </c>
      <c r="BR1254" s="20">
        <v>0</v>
      </c>
      <c r="BS1254" s="20">
        <v>23</v>
      </c>
      <c r="BT1254" s="20">
        <v>899</v>
      </c>
      <c r="BU1254" s="20">
        <v>725</v>
      </c>
      <c r="BV1254" s="20">
        <v>3629</v>
      </c>
    </row>
    <row r="1255" spans="1:74" x14ac:dyDescent="0.25">
      <c r="A1255" s="20" t="s">
        <v>452</v>
      </c>
      <c r="B1255" s="20" t="s">
        <v>453</v>
      </c>
      <c r="C1255" s="20" t="s">
        <v>584</v>
      </c>
      <c r="D1255" s="1">
        <v>44493</v>
      </c>
      <c r="E1255">
        <v>44</v>
      </c>
      <c r="F1255">
        <v>1</v>
      </c>
      <c r="G1255">
        <v>0</v>
      </c>
      <c r="H1255">
        <v>1</v>
      </c>
      <c r="I1255">
        <v>0</v>
      </c>
      <c r="J1255">
        <v>11</v>
      </c>
      <c r="K1255">
        <v>1</v>
      </c>
      <c r="L1255">
        <v>2</v>
      </c>
      <c r="M1255">
        <v>0</v>
      </c>
      <c r="N1255">
        <v>0</v>
      </c>
      <c r="O1255">
        <v>0</v>
      </c>
      <c r="P1255">
        <v>0</v>
      </c>
      <c r="Q1255">
        <v>0</v>
      </c>
      <c r="R1255">
        <v>134</v>
      </c>
      <c r="S1255">
        <v>0</v>
      </c>
      <c r="T1255">
        <v>57</v>
      </c>
      <c r="U1255">
        <v>7</v>
      </c>
      <c r="V1255">
        <v>10</v>
      </c>
      <c r="W1255">
        <v>453</v>
      </c>
      <c r="X1255">
        <v>0</v>
      </c>
      <c r="Y1255">
        <v>32</v>
      </c>
      <c r="Z1255">
        <v>51</v>
      </c>
      <c r="AA1255">
        <v>22</v>
      </c>
      <c r="AB1255">
        <v>324</v>
      </c>
      <c r="AC1255">
        <v>25</v>
      </c>
      <c r="AD1255">
        <v>7</v>
      </c>
      <c r="AE1255">
        <v>42</v>
      </c>
      <c r="AF1255">
        <v>23</v>
      </c>
      <c r="AG1255">
        <v>58</v>
      </c>
      <c r="AH1255">
        <v>0</v>
      </c>
      <c r="AI1255">
        <v>0</v>
      </c>
      <c r="AJ1255">
        <v>9</v>
      </c>
      <c r="AK1255">
        <v>7</v>
      </c>
      <c r="AL1255">
        <v>12</v>
      </c>
      <c r="AM1255">
        <v>0</v>
      </c>
      <c r="AN1255">
        <v>1</v>
      </c>
      <c r="AO1255">
        <v>0</v>
      </c>
      <c r="AP1255">
        <v>1</v>
      </c>
      <c r="AQ1255">
        <v>0</v>
      </c>
      <c r="AR1255">
        <v>1</v>
      </c>
      <c r="AS1255">
        <v>0</v>
      </c>
      <c r="AT1255">
        <v>0</v>
      </c>
      <c r="AU1255">
        <v>0</v>
      </c>
      <c r="AV1255">
        <v>1</v>
      </c>
      <c r="AW1255">
        <v>0</v>
      </c>
      <c r="AX1255">
        <v>0</v>
      </c>
      <c r="AY1255">
        <v>0</v>
      </c>
      <c r="AZ1255">
        <v>0</v>
      </c>
      <c r="BA1255">
        <v>0</v>
      </c>
      <c r="BB1255">
        <v>6</v>
      </c>
      <c r="BC1255">
        <v>13</v>
      </c>
      <c r="BD1255">
        <v>0</v>
      </c>
      <c r="BE1255">
        <v>0</v>
      </c>
      <c r="BF1255">
        <v>1</v>
      </c>
      <c r="BG1255" s="20"/>
      <c r="BH1255" s="20"/>
      <c r="BI1255" s="20"/>
      <c r="BJ1255" s="20"/>
      <c r="BK1255" s="20"/>
      <c r="BL1255" s="20"/>
      <c r="BM1255" s="20"/>
      <c r="BN1255" s="20"/>
      <c r="BO1255" s="20"/>
      <c r="BP1255" s="20"/>
      <c r="BQ1255" s="20"/>
      <c r="BR1255" s="20"/>
      <c r="BS1255" s="20"/>
      <c r="BT1255" s="20"/>
      <c r="BU1255" s="20"/>
      <c r="BV1255" s="20"/>
    </row>
    <row r="1256" spans="1:74" x14ac:dyDescent="0.25">
      <c r="A1256" s="20" t="s">
        <v>452</v>
      </c>
      <c r="B1256" s="20" t="s">
        <v>453</v>
      </c>
      <c r="C1256" s="20" t="s">
        <v>584</v>
      </c>
      <c r="D1256" s="1">
        <v>44500</v>
      </c>
      <c r="E1256">
        <v>44</v>
      </c>
      <c r="F1256">
        <v>1</v>
      </c>
      <c r="G1256">
        <v>0</v>
      </c>
      <c r="H1256">
        <v>1</v>
      </c>
      <c r="I1256">
        <v>0</v>
      </c>
      <c r="J1256">
        <v>12</v>
      </c>
      <c r="K1256">
        <v>1</v>
      </c>
      <c r="L1256">
        <v>2</v>
      </c>
      <c r="M1256">
        <v>0</v>
      </c>
      <c r="N1256">
        <v>0</v>
      </c>
      <c r="O1256">
        <v>0</v>
      </c>
      <c r="P1256">
        <v>0</v>
      </c>
      <c r="Q1256">
        <v>0</v>
      </c>
      <c r="R1256">
        <v>134</v>
      </c>
      <c r="S1256">
        <v>0</v>
      </c>
      <c r="T1256">
        <v>63</v>
      </c>
      <c r="U1256">
        <v>7</v>
      </c>
      <c r="V1256">
        <v>10</v>
      </c>
      <c r="W1256">
        <v>456</v>
      </c>
      <c r="X1256">
        <v>0</v>
      </c>
      <c r="Y1256">
        <v>42</v>
      </c>
      <c r="Z1256">
        <v>51</v>
      </c>
      <c r="AA1256">
        <v>23</v>
      </c>
      <c r="AB1256">
        <v>323</v>
      </c>
      <c r="AC1256">
        <v>30</v>
      </c>
      <c r="AD1256">
        <v>7</v>
      </c>
      <c r="AE1256">
        <v>40</v>
      </c>
      <c r="AF1256">
        <v>23</v>
      </c>
      <c r="AG1256">
        <v>58</v>
      </c>
      <c r="AH1256">
        <v>0</v>
      </c>
      <c r="AI1256">
        <v>0</v>
      </c>
      <c r="AJ1256">
        <v>9</v>
      </c>
      <c r="AK1256">
        <v>7</v>
      </c>
      <c r="AL1256">
        <v>12</v>
      </c>
      <c r="AM1256">
        <v>0</v>
      </c>
      <c r="AN1256">
        <v>1</v>
      </c>
      <c r="AO1256">
        <v>0</v>
      </c>
      <c r="AP1256">
        <v>1</v>
      </c>
      <c r="AQ1256">
        <v>0</v>
      </c>
      <c r="AR1256">
        <v>1</v>
      </c>
      <c r="AS1256">
        <v>0</v>
      </c>
      <c r="AT1256">
        <v>0</v>
      </c>
      <c r="AU1256">
        <v>0</v>
      </c>
      <c r="AV1256">
        <v>1</v>
      </c>
      <c r="AW1256">
        <v>0</v>
      </c>
      <c r="AX1256">
        <v>0</v>
      </c>
      <c r="AY1256">
        <v>0</v>
      </c>
      <c r="AZ1256">
        <v>0</v>
      </c>
      <c r="BA1256">
        <v>0</v>
      </c>
      <c r="BB1256">
        <v>6</v>
      </c>
      <c r="BC1256">
        <v>13</v>
      </c>
      <c r="BD1256">
        <v>0</v>
      </c>
      <c r="BE1256">
        <v>0</v>
      </c>
      <c r="BF1256">
        <v>1</v>
      </c>
      <c r="BG1256" s="20"/>
      <c r="BH1256" s="20"/>
      <c r="BI1256" s="20"/>
      <c r="BJ1256" s="20"/>
      <c r="BK1256" s="20"/>
      <c r="BL1256" s="20"/>
      <c r="BM1256" s="20"/>
      <c r="BN1256" s="20"/>
      <c r="BO1256" s="20"/>
      <c r="BP1256" s="20"/>
      <c r="BQ1256" s="20"/>
      <c r="BR1256" s="20"/>
      <c r="BS1256" s="20"/>
      <c r="BT1256" s="20"/>
      <c r="BU1256" s="20"/>
      <c r="BV1256" s="20"/>
    </row>
    <row r="1257" spans="1:74" x14ac:dyDescent="0.25">
      <c r="A1257" s="20" t="s">
        <v>452</v>
      </c>
      <c r="B1257" s="20" t="s">
        <v>453</v>
      </c>
      <c r="C1257" s="20" t="s">
        <v>584</v>
      </c>
      <c r="D1257" s="1">
        <v>44507</v>
      </c>
      <c r="E1257">
        <v>44</v>
      </c>
      <c r="F1257">
        <v>1</v>
      </c>
      <c r="G1257">
        <v>0</v>
      </c>
      <c r="H1257">
        <v>1</v>
      </c>
      <c r="I1257">
        <v>0</v>
      </c>
      <c r="J1257">
        <v>14</v>
      </c>
      <c r="K1257">
        <v>1</v>
      </c>
      <c r="L1257">
        <v>2</v>
      </c>
      <c r="M1257">
        <v>0</v>
      </c>
      <c r="N1257">
        <v>0</v>
      </c>
      <c r="O1257">
        <v>0</v>
      </c>
      <c r="P1257">
        <v>0</v>
      </c>
      <c r="Q1257">
        <v>0</v>
      </c>
      <c r="R1257">
        <v>133</v>
      </c>
      <c r="S1257">
        <v>68</v>
      </c>
      <c r="T1257">
        <v>6</v>
      </c>
      <c r="U1257">
        <v>7</v>
      </c>
      <c r="V1257">
        <v>10</v>
      </c>
      <c r="W1257">
        <v>462</v>
      </c>
      <c r="X1257">
        <v>59</v>
      </c>
      <c r="Y1257">
        <v>13</v>
      </c>
      <c r="Z1257">
        <v>52</v>
      </c>
      <c r="AA1257">
        <v>23</v>
      </c>
      <c r="AB1257">
        <v>321</v>
      </c>
      <c r="AC1257">
        <v>37</v>
      </c>
      <c r="AD1257">
        <v>7</v>
      </c>
      <c r="AE1257">
        <v>40</v>
      </c>
      <c r="AF1257">
        <v>23</v>
      </c>
      <c r="AG1257">
        <v>58</v>
      </c>
      <c r="AH1257">
        <v>1</v>
      </c>
      <c r="AI1257">
        <v>0</v>
      </c>
      <c r="AJ1257">
        <v>9</v>
      </c>
      <c r="AK1257">
        <v>7</v>
      </c>
      <c r="AL1257">
        <v>15</v>
      </c>
      <c r="AM1257">
        <v>2</v>
      </c>
      <c r="AN1257">
        <v>1</v>
      </c>
      <c r="AO1257">
        <v>0</v>
      </c>
      <c r="AP1257">
        <v>1</v>
      </c>
      <c r="AQ1257">
        <v>0</v>
      </c>
      <c r="AR1257">
        <v>1</v>
      </c>
      <c r="AS1257">
        <v>0</v>
      </c>
      <c r="AT1257">
        <v>0</v>
      </c>
      <c r="AU1257">
        <v>0</v>
      </c>
      <c r="AV1257">
        <v>1</v>
      </c>
      <c r="AW1257">
        <v>0</v>
      </c>
      <c r="AX1257">
        <v>0</v>
      </c>
      <c r="AY1257">
        <v>0</v>
      </c>
      <c r="AZ1257">
        <v>0</v>
      </c>
      <c r="BA1257">
        <v>0</v>
      </c>
      <c r="BB1257">
        <v>0</v>
      </c>
      <c r="BC1257">
        <v>0</v>
      </c>
      <c r="BD1257">
        <v>0</v>
      </c>
      <c r="BE1257">
        <v>0</v>
      </c>
      <c r="BF1257">
        <v>0</v>
      </c>
      <c r="BG1257" s="20">
        <v>0</v>
      </c>
      <c r="BH1257" s="20">
        <v>0</v>
      </c>
      <c r="BI1257" s="20">
        <v>38</v>
      </c>
      <c r="BJ1257" s="20">
        <v>0</v>
      </c>
      <c r="BK1257" s="20">
        <v>108</v>
      </c>
      <c r="BL1257" s="20">
        <v>345</v>
      </c>
      <c r="BM1257" s="20">
        <v>242</v>
      </c>
      <c r="BN1257" s="20">
        <v>33</v>
      </c>
      <c r="BO1257" s="20">
        <v>12</v>
      </c>
      <c r="BP1257" s="20"/>
      <c r="BQ1257" s="20"/>
      <c r="BR1257" s="20"/>
      <c r="BS1257" s="20"/>
      <c r="BT1257" s="20"/>
      <c r="BU1257" s="20"/>
      <c r="BV1257" s="20"/>
    </row>
    <row r="1258" spans="1:74" x14ac:dyDescent="0.25">
      <c r="A1258" s="20" t="s">
        <v>452</v>
      </c>
      <c r="B1258" s="20" t="s">
        <v>453</v>
      </c>
      <c r="C1258" s="20" t="s">
        <v>584</v>
      </c>
      <c r="D1258" s="1">
        <v>44514</v>
      </c>
      <c r="E1258">
        <v>44</v>
      </c>
      <c r="F1258">
        <v>1</v>
      </c>
      <c r="G1258">
        <v>0</v>
      </c>
      <c r="H1258">
        <v>1</v>
      </c>
      <c r="I1258">
        <v>0</v>
      </c>
      <c r="J1258">
        <v>17</v>
      </c>
      <c r="K1258">
        <v>1</v>
      </c>
      <c r="L1258">
        <v>2</v>
      </c>
      <c r="M1258">
        <v>0</v>
      </c>
      <c r="N1258">
        <v>0</v>
      </c>
      <c r="O1258">
        <v>0</v>
      </c>
      <c r="P1258">
        <v>0</v>
      </c>
      <c r="Q1258">
        <v>0</v>
      </c>
      <c r="R1258">
        <v>131</v>
      </c>
      <c r="S1258">
        <v>75</v>
      </c>
      <c r="T1258">
        <v>6</v>
      </c>
      <c r="U1258">
        <v>7</v>
      </c>
      <c r="V1258">
        <v>10</v>
      </c>
      <c r="W1258">
        <v>460</v>
      </c>
      <c r="X1258">
        <v>82</v>
      </c>
      <c r="Y1258">
        <v>13</v>
      </c>
      <c r="Z1258">
        <v>51</v>
      </c>
      <c r="AA1258">
        <v>23</v>
      </c>
      <c r="AB1258">
        <v>322</v>
      </c>
      <c r="AC1258">
        <v>47</v>
      </c>
      <c r="AD1258">
        <v>7</v>
      </c>
      <c r="AE1258">
        <v>41</v>
      </c>
      <c r="AF1258">
        <v>23</v>
      </c>
      <c r="AG1258">
        <v>58</v>
      </c>
      <c r="AH1258">
        <v>2</v>
      </c>
      <c r="AI1258">
        <v>0</v>
      </c>
      <c r="AJ1258">
        <v>9</v>
      </c>
      <c r="AK1258">
        <v>7</v>
      </c>
      <c r="AL1258">
        <v>16</v>
      </c>
      <c r="AM1258">
        <v>3</v>
      </c>
      <c r="AN1258">
        <v>1</v>
      </c>
      <c r="AO1258">
        <v>0</v>
      </c>
      <c r="AP1258">
        <v>1</v>
      </c>
      <c r="AQ1258">
        <v>0</v>
      </c>
      <c r="AR1258">
        <v>1</v>
      </c>
      <c r="AS1258">
        <v>0</v>
      </c>
      <c r="AT1258">
        <v>0</v>
      </c>
      <c r="AU1258">
        <v>0</v>
      </c>
      <c r="AV1258">
        <v>1</v>
      </c>
      <c r="AW1258">
        <v>0</v>
      </c>
      <c r="AX1258">
        <v>0</v>
      </c>
      <c r="AY1258">
        <v>0</v>
      </c>
      <c r="AZ1258">
        <v>0</v>
      </c>
      <c r="BA1258">
        <v>0</v>
      </c>
      <c r="BB1258">
        <v>0</v>
      </c>
      <c r="BC1258">
        <v>0</v>
      </c>
      <c r="BD1258">
        <v>0</v>
      </c>
      <c r="BE1258">
        <v>0</v>
      </c>
      <c r="BF1258">
        <v>0</v>
      </c>
      <c r="BG1258" s="20">
        <v>0</v>
      </c>
      <c r="BH1258" s="20">
        <v>0</v>
      </c>
      <c r="BI1258" s="20">
        <v>39</v>
      </c>
      <c r="BJ1258" s="20">
        <v>0</v>
      </c>
      <c r="BK1258" s="20">
        <v>106</v>
      </c>
      <c r="BL1258" s="20">
        <v>344</v>
      </c>
      <c r="BM1258" s="20">
        <v>243</v>
      </c>
      <c r="BN1258" s="20">
        <v>33</v>
      </c>
      <c r="BO1258" s="20">
        <v>13</v>
      </c>
      <c r="BP1258" s="20"/>
      <c r="BQ1258" s="20"/>
      <c r="BR1258" s="20"/>
      <c r="BS1258" s="20"/>
      <c r="BT1258" s="20"/>
      <c r="BU1258" s="20"/>
      <c r="BV1258" s="20"/>
    </row>
    <row r="1259" spans="1:74" x14ac:dyDescent="0.25">
      <c r="A1259" s="20" t="s">
        <v>452</v>
      </c>
      <c r="B1259" s="20" t="s">
        <v>453</v>
      </c>
      <c r="C1259" s="20" t="s">
        <v>584</v>
      </c>
      <c r="D1259" s="1">
        <v>44521</v>
      </c>
      <c r="E1259">
        <v>44</v>
      </c>
      <c r="F1259">
        <v>1</v>
      </c>
      <c r="G1259">
        <v>0</v>
      </c>
      <c r="H1259">
        <v>1</v>
      </c>
      <c r="I1259">
        <v>0</v>
      </c>
      <c r="J1259">
        <v>19</v>
      </c>
      <c r="K1259">
        <v>1</v>
      </c>
      <c r="L1259">
        <v>2</v>
      </c>
      <c r="M1259">
        <v>0</v>
      </c>
      <c r="N1259">
        <v>0</v>
      </c>
      <c r="O1259">
        <v>0</v>
      </c>
      <c r="P1259">
        <v>0</v>
      </c>
      <c r="Q1259">
        <v>0</v>
      </c>
      <c r="R1259">
        <v>131</v>
      </c>
      <c r="S1259">
        <v>80</v>
      </c>
      <c r="T1259">
        <v>6</v>
      </c>
      <c r="U1259">
        <v>7</v>
      </c>
      <c r="V1259">
        <v>10</v>
      </c>
      <c r="W1259">
        <v>462</v>
      </c>
      <c r="X1259">
        <v>105</v>
      </c>
      <c r="Y1259">
        <v>13</v>
      </c>
      <c r="Z1259">
        <v>50</v>
      </c>
      <c r="AA1259">
        <v>23</v>
      </c>
      <c r="AB1259">
        <v>326</v>
      </c>
      <c r="AC1259">
        <v>52</v>
      </c>
      <c r="AD1259">
        <v>7</v>
      </c>
      <c r="AE1259">
        <v>41</v>
      </c>
      <c r="AF1259">
        <v>23</v>
      </c>
      <c r="AG1259">
        <v>62</v>
      </c>
      <c r="AH1259">
        <v>3</v>
      </c>
      <c r="AI1259">
        <v>0</v>
      </c>
      <c r="AJ1259">
        <v>9</v>
      </c>
      <c r="AK1259">
        <v>9</v>
      </c>
      <c r="AL1259">
        <v>16</v>
      </c>
      <c r="AM1259">
        <v>3</v>
      </c>
      <c r="AN1259">
        <v>1</v>
      </c>
      <c r="AO1259">
        <v>0</v>
      </c>
      <c r="AP1259">
        <v>1</v>
      </c>
      <c r="AQ1259">
        <v>0</v>
      </c>
      <c r="AR1259">
        <v>1</v>
      </c>
      <c r="AS1259">
        <v>0</v>
      </c>
      <c r="AT1259">
        <v>0</v>
      </c>
      <c r="AU1259">
        <v>0</v>
      </c>
      <c r="AV1259">
        <v>1</v>
      </c>
      <c r="AW1259">
        <v>0</v>
      </c>
      <c r="AX1259">
        <v>0</v>
      </c>
      <c r="AY1259">
        <v>0</v>
      </c>
      <c r="AZ1259">
        <v>0</v>
      </c>
      <c r="BA1259">
        <v>0</v>
      </c>
      <c r="BB1259">
        <v>0</v>
      </c>
      <c r="BC1259">
        <v>0</v>
      </c>
      <c r="BD1259">
        <v>0</v>
      </c>
      <c r="BE1259">
        <v>0</v>
      </c>
      <c r="BF1259">
        <v>0</v>
      </c>
      <c r="BG1259" s="20">
        <v>0</v>
      </c>
      <c r="BH1259" s="20">
        <v>0</v>
      </c>
      <c r="BI1259" s="20">
        <v>39</v>
      </c>
      <c r="BJ1259" s="20">
        <v>0</v>
      </c>
      <c r="BK1259" s="20">
        <v>106</v>
      </c>
      <c r="BL1259" s="20">
        <v>347</v>
      </c>
      <c r="BM1259" s="20">
        <v>247</v>
      </c>
      <c r="BN1259" s="20">
        <v>36</v>
      </c>
      <c r="BO1259" s="20">
        <v>13</v>
      </c>
      <c r="BP1259" s="20"/>
      <c r="BQ1259" s="20"/>
      <c r="BR1259" s="20"/>
      <c r="BS1259" s="20"/>
      <c r="BT1259" s="20"/>
      <c r="BU1259" s="20"/>
      <c r="BV1259" s="20"/>
    </row>
    <row r="1260" spans="1:74" x14ac:dyDescent="0.25">
      <c r="A1260" s="20" t="s">
        <v>452</v>
      </c>
      <c r="B1260" s="20" t="s">
        <v>453</v>
      </c>
      <c r="C1260" s="20" t="s">
        <v>584</v>
      </c>
      <c r="D1260" s="1">
        <v>44528</v>
      </c>
      <c r="E1260">
        <v>44</v>
      </c>
      <c r="F1260">
        <v>1</v>
      </c>
      <c r="G1260">
        <v>0</v>
      </c>
      <c r="H1260">
        <v>1</v>
      </c>
      <c r="I1260">
        <v>0</v>
      </c>
      <c r="J1260">
        <v>21</v>
      </c>
      <c r="K1260">
        <v>1</v>
      </c>
      <c r="L1260">
        <v>2</v>
      </c>
      <c r="M1260">
        <v>0</v>
      </c>
      <c r="N1260">
        <v>0</v>
      </c>
      <c r="O1260">
        <v>0</v>
      </c>
      <c r="P1260">
        <v>0</v>
      </c>
      <c r="Q1260">
        <v>0</v>
      </c>
      <c r="R1260">
        <v>131</v>
      </c>
      <c r="S1260">
        <v>83</v>
      </c>
      <c r="T1260">
        <v>6</v>
      </c>
      <c r="U1260">
        <v>7</v>
      </c>
      <c r="V1260">
        <v>10</v>
      </c>
      <c r="W1260">
        <v>463</v>
      </c>
      <c r="X1260">
        <v>141</v>
      </c>
      <c r="Y1260">
        <v>13</v>
      </c>
      <c r="Z1260">
        <v>50</v>
      </c>
      <c r="AA1260">
        <v>23</v>
      </c>
      <c r="AB1260">
        <v>326</v>
      </c>
      <c r="AC1260">
        <v>65</v>
      </c>
      <c r="AD1260">
        <v>7</v>
      </c>
      <c r="AE1260">
        <v>41</v>
      </c>
      <c r="AF1260">
        <v>23</v>
      </c>
      <c r="AG1260">
        <v>63</v>
      </c>
      <c r="AH1260">
        <v>5</v>
      </c>
      <c r="AI1260">
        <v>0</v>
      </c>
      <c r="AJ1260">
        <v>9</v>
      </c>
      <c r="AK1260">
        <v>10</v>
      </c>
      <c r="AL1260">
        <v>16</v>
      </c>
      <c r="AM1260">
        <v>3</v>
      </c>
      <c r="AN1260">
        <v>1</v>
      </c>
      <c r="AO1260">
        <v>0</v>
      </c>
      <c r="AP1260">
        <v>1</v>
      </c>
      <c r="AQ1260">
        <v>0</v>
      </c>
      <c r="AR1260">
        <v>1</v>
      </c>
      <c r="AS1260">
        <v>0</v>
      </c>
      <c r="AT1260">
        <v>0</v>
      </c>
      <c r="AU1260">
        <v>0</v>
      </c>
      <c r="AV1260">
        <v>1</v>
      </c>
      <c r="AW1260">
        <v>0</v>
      </c>
      <c r="AX1260">
        <v>0</v>
      </c>
      <c r="AY1260">
        <v>0</v>
      </c>
      <c r="AZ1260">
        <v>0</v>
      </c>
      <c r="BA1260">
        <v>0</v>
      </c>
      <c r="BB1260">
        <v>0</v>
      </c>
      <c r="BC1260">
        <v>0</v>
      </c>
      <c r="BD1260">
        <v>0</v>
      </c>
      <c r="BE1260">
        <v>0</v>
      </c>
      <c r="BF1260">
        <v>0</v>
      </c>
      <c r="BG1260" s="20">
        <v>0</v>
      </c>
      <c r="BH1260" s="20">
        <v>0</v>
      </c>
      <c r="BI1260" s="20">
        <v>40</v>
      </c>
      <c r="BJ1260" s="20">
        <v>0</v>
      </c>
      <c r="BK1260" s="20">
        <v>106</v>
      </c>
      <c r="BL1260" s="20">
        <v>349</v>
      </c>
      <c r="BM1260" s="20">
        <v>247</v>
      </c>
      <c r="BN1260" s="20">
        <v>36</v>
      </c>
      <c r="BO1260" s="20">
        <v>13</v>
      </c>
      <c r="BP1260" s="20"/>
      <c r="BQ1260" s="20"/>
      <c r="BR1260" s="20"/>
      <c r="BS1260" s="20"/>
      <c r="BT1260" s="20"/>
      <c r="BU1260" s="20"/>
      <c r="BV1260" s="20"/>
    </row>
    <row r="1261" spans="1:74" x14ac:dyDescent="0.25">
      <c r="A1261" s="20" t="s">
        <v>452</v>
      </c>
      <c r="B1261" s="20" t="s">
        <v>453</v>
      </c>
      <c r="C1261" s="20" t="s">
        <v>584</v>
      </c>
      <c r="D1261" s="1">
        <v>44535</v>
      </c>
      <c r="E1261">
        <v>43</v>
      </c>
      <c r="F1261">
        <v>1</v>
      </c>
      <c r="G1261">
        <v>0</v>
      </c>
      <c r="H1261">
        <v>1</v>
      </c>
      <c r="I1261">
        <v>0</v>
      </c>
      <c r="J1261">
        <v>24</v>
      </c>
      <c r="K1261">
        <v>1</v>
      </c>
      <c r="L1261">
        <v>1</v>
      </c>
      <c r="M1261">
        <v>0</v>
      </c>
      <c r="N1261">
        <v>0</v>
      </c>
      <c r="O1261">
        <v>0</v>
      </c>
      <c r="P1261">
        <v>0</v>
      </c>
      <c r="Q1261">
        <v>0</v>
      </c>
      <c r="R1261">
        <v>131</v>
      </c>
      <c r="S1261">
        <v>85</v>
      </c>
      <c r="T1261">
        <v>6</v>
      </c>
      <c r="U1261">
        <v>7</v>
      </c>
      <c r="V1261">
        <v>10</v>
      </c>
      <c r="W1261">
        <v>462</v>
      </c>
      <c r="X1261">
        <v>169</v>
      </c>
      <c r="Y1261">
        <v>13</v>
      </c>
      <c r="Z1261">
        <v>50</v>
      </c>
      <c r="AA1261">
        <v>23</v>
      </c>
      <c r="AB1261">
        <v>329</v>
      </c>
      <c r="AC1261">
        <v>83</v>
      </c>
      <c r="AD1261">
        <v>7</v>
      </c>
      <c r="AE1261">
        <v>42</v>
      </c>
      <c r="AF1261">
        <v>23</v>
      </c>
      <c r="AG1261">
        <v>65</v>
      </c>
      <c r="AH1261">
        <v>6</v>
      </c>
      <c r="AI1261">
        <v>0</v>
      </c>
      <c r="AJ1261">
        <v>8</v>
      </c>
      <c r="AK1261">
        <v>10</v>
      </c>
      <c r="AL1261">
        <v>16</v>
      </c>
      <c r="AM1261">
        <v>3</v>
      </c>
      <c r="AN1261">
        <v>1</v>
      </c>
      <c r="AO1261">
        <v>0</v>
      </c>
      <c r="AP1261">
        <v>1</v>
      </c>
      <c r="AQ1261">
        <v>0</v>
      </c>
      <c r="AR1261">
        <v>1</v>
      </c>
      <c r="AS1261">
        <v>0</v>
      </c>
      <c r="AT1261">
        <v>0</v>
      </c>
      <c r="AU1261">
        <v>0</v>
      </c>
      <c r="AV1261">
        <v>1</v>
      </c>
      <c r="AW1261">
        <v>0</v>
      </c>
      <c r="AX1261">
        <v>0</v>
      </c>
      <c r="AY1261">
        <v>0</v>
      </c>
      <c r="AZ1261">
        <v>0</v>
      </c>
      <c r="BA1261">
        <v>0</v>
      </c>
      <c r="BB1261">
        <v>0</v>
      </c>
      <c r="BC1261">
        <v>0</v>
      </c>
      <c r="BD1261">
        <v>0</v>
      </c>
      <c r="BE1261">
        <v>0</v>
      </c>
      <c r="BF1261">
        <v>0</v>
      </c>
      <c r="BG1261" s="20">
        <v>0</v>
      </c>
      <c r="BH1261" s="20">
        <v>0</v>
      </c>
      <c r="BI1261" s="20">
        <v>40</v>
      </c>
      <c r="BJ1261" s="20">
        <v>0</v>
      </c>
      <c r="BK1261" s="20">
        <v>106</v>
      </c>
      <c r="BL1261" s="20">
        <v>347</v>
      </c>
      <c r="BM1261" s="20">
        <v>248</v>
      </c>
      <c r="BN1261" s="20">
        <v>38</v>
      </c>
      <c r="BO1261" s="20">
        <v>13</v>
      </c>
      <c r="BP1261" s="20"/>
      <c r="BQ1261" s="20"/>
      <c r="BR1261" s="20"/>
      <c r="BS1261" s="20"/>
      <c r="BT1261" s="20"/>
      <c r="BU1261" s="20"/>
      <c r="BV1261" s="20"/>
    </row>
    <row r="1262" spans="1:74" x14ac:dyDescent="0.25">
      <c r="A1262" s="20" t="s">
        <v>452</v>
      </c>
      <c r="B1262" s="20" t="s">
        <v>453</v>
      </c>
      <c r="C1262" s="20" t="s">
        <v>584</v>
      </c>
      <c r="D1262" s="1">
        <v>44542</v>
      </c>
      <c r="E1262">
        <v>43</v>
      </c>
      <c r="F1262">
        <v>1</v>
      </c>
      <c r="G1262">
        <v>0</v>
      </c>
      <c r="H1262">
        <v>1</v>
      </c>
      <c r="I1262">
        <v>0</v>
      </c>
      <c r="J1262">
        <v>24</v>
      </c>
      <c r="K1262">
        <v>1</v>
      </c>
      <c r="L1262">
        <v>1</v>
      </c>
      <c r="M1262">
        <v>0</v>
      </c>
      <c r="N1262">
        <v>0</v>
      </c>
      <c r="O1262">
        <v>0</v>
      </c>
      <c r="P1262">
        <v>0</v>
      </c>
      <c r="Q1262">
        <v>0</v>
      </c>
      <c r="R1262">
        <v>132</v>
      </c>
      <c r="S1262">
        <v>92</v>
      </c>
      <c r="T1262">
        <v>6</v>
      </c>
      <c r="U1262">
        <v>7</v>
      </c>
      <c r="V1262">
        <v>11</v>
      </c>
      <c r="W1262">
        <v>466</v>
      </c>
      <c r="X1262">
        <v>188</v>
      </c>
      <c r="Y1262">
        <v>13</v>
      </c>
      <c r="Z1262">
        <v>51</v>
      </c>
      <c r="AA1262">
        <v>21</v>
      </c>
      <c r="AB1262">
        <v>326</v>
      </c>
      <c r="AC1262">
        <v>110</v>
      </c>
      <c r="AD1262">
        <v>7</v>
      </c>
      <c r="AE1262">
        <v>42</v>
      </c>
      <c r="AF1262">
        <v>23</v>
      </c>
      <c r="AG1262">
        <v>64</v>
      </c>
      <c r="AH1262">
        <v>7</v>
      </c>
      <c r="AI1262">
        <v>0</v>
      </c>
      <c r="AJ1262">
        <v>7</v>
      </c>
      <c r="AK1262">
        <v>10</v>
      </c>
      <c r="AL1262">
        <v>16</v>
      </c>
      <c r="AM1262">
        <v>9</v>
      </c>
      <c r="AN1262">
        <v>1</v>
      </c>
      <c r="AO1262">
        <v>0</v>
      </c>
      <c r="AP1262">
        <v>1</v>
      </c>
      <c r="AQ1262">
        <v>0</v>
      </c>
      <c r="AR1262">
        <v>1</v>
      </c>
      <c r="AS1262">
        <v>0</v>
      </c>
      <c r="AT1262">
        <v>0</v>
      </c>
      <c r="AU1262">
        <v>0</v>
      </c>
      <c r="AV1262">
        <v>1</v>
      </c>
      <c r="AW1262">
        <v>0</v>
      </c>
      <c r="AX1262">
        <v>0</v>
      </c>
      <c r="AY1262">
        <v>0</v>
      </c>
      <c r="AZ1262">
        <v>0</v>
      </c>
      <c r="BA1262">
        <v>0</v>
      </c>
      <c r="BB1262">
        <v>0</v>
      </c>
      <c r="BC1262">
        <v>0</v>
      </c>
      <c r="BD1262">
        <v>0</v>
      </c>
      <c r="BE1262">
        <v>0</v>
      </c>
      <c r="BF1262">
        <v>0</v>
      </c>
      <c r="BG1262" s="20">
        <v>0</v>
      </c>
      <c r="BH1262" s="20">
        <v>0</v>
      </c>
      <c r="BI1262" s="20">
        <v>40</v>
      </c>
      <c r="BJ1262" s="20">
        <v>0</v>
      </c>
      <c r="BK1262" s="20">
        <v>106</v>
      </c>
      <c r="BL1262" s="20">
        <v>353</v>
      </c>
      <c r="BM1262" s="20">
        <v>245</v>
      </c>
      <c r="BN1262" s="20">
        <v>37</v>
      </c>
      <c r="BO1262" s="20">
        <v>13</v>
      </c>
      <c r="BP1262" s="20"/>
      <c r="BQ1262" s="20"/>
      <c r="BR1262" s="20"/>
      <c r="BS1262" s="20"/>
      <c r="BT1262" s="20"/>
      <c r="BU1262" s="20"/>
      <c r="BV1262" s="20"/>
    </row>
    <row r="1263" spans="1:74" x14ac:dyDescent="0.25">
      <c r="A1263" s="20" t="s">
        <v>452</v>
      </c>
      <c r="B1263" s="20" t="s">
        <v>453</v>
      </c>
      <c r="C1263" s="20" t="s">
        <v>584</v>
      </c>
      <c r="D1263" s="1">
        <v>44549</v>
      </c>
      <c r="E1263">
        <v>43</v>
      </c>
      <c r="F1263">
        <v>1</v>
      </c>
      <c r="G1263">
        <v>0</v>
      </c>
      <c r="H1263">
        <v>1</v>
      </c>
      <c r="I1263">
        <v>0</v>
      </c>
      <c r="J1263">
        <v>27</v>
      </c>
      <c r="K1263">
        <v>1</v>
      </c>
      <c r="L1263">
        <v>1</v>
      </c>
      <c r="M1263">
        <v>0</v>
      </c>
      <c r="N1263">
        <v>0</v>
      </c>
      <c r="O1263">
        <v>0</v>
      </c>
      <c r="P1263">
        <v>0</v>
      </c>
      <c r="Q1263">
        <v>0</v>
      </c>
      <c r="R1263">
        <v>132</v>
      </c>
      <c r="S1263">
        <v>94</v>
      </c>
      <c r="T1263">
        <v>5</v>
      </c>
      <c r="U1263">
        <v>6</v>
      </c>
      <c r="V1263">
        <v>10</v>
      </c>
      <c r="W1263">
        <v>467</v>
      </c>
      <c r="X1263">
        <v>207</v>
      </c>
      <c r="Y1263">
        <v>14</v>
      </c>
      <c r="Z1263">
        <v>50</v>
      </c>
      <c r="AA1263">
        <v>20</v>
      </c>
      <c r="AB1263">
        <v>326</v>
      </c>
      <c r="AC1263">
        <v>141</v>
      </c>
      <c r="AD1263">
        <v>6</v>
      </c>
      <c r="AE1263">
        <v>42</v>
      </c>
      <c r="AF1263">
        <v>22</v>
      </c>
      <c r="AG1263">
        <v>63</v>
      </c>
      <c r="AH1263">
        <v>14</v>
      </c>
      <c r="AI1263">
        <v>0</v>
      </c>
      <c r="AJ1263">
        <v>7</v>
      </c>
      <c r="AK1263">
        <v>10</v>
      </c>
      <c r="AL1263">
        <v>16</v>
      </c>
      <c r="AM1263">
        <v>9</v>
      </c>
      <c r="AN1263">
        <v>1</v>
      </c>
      <c r="AO1263">
        <v>0</v>
      </c>
      <c r="AP1263">
        <v>1</v>
      </c>
      <c r="AQ1263">
        <v>0</v>
      </c>
      <c r="AR1263">
        <v>1</v>
      </c>
      <c r="AS1263">
        <v>0</v>
      </c>
      <c r="AT1263">
        <v>0</v>
      </c>
      <c r="AU1263">
        <v>0</v>
      </c>
      <c r="AV1263">
        <v>1</v>
      </c>
      <c r="AW1263">
        <v>0</v>
      </c>
      <c r="AX1263">
        <v>0</v>
      </c>
      <c r="AY1263">
        <v>0</v>
      </c>
      <c r="AZ1263">
        <v>0</v>
      </c>
      <c r="BA1263">
        <v>0</v>
      </c>
      <c r="BB1263">
        <v>0</v>
      </c>
      <c r="BC1263">
        <v>0</v>
      </c>
      <c r="BD1263">
        <v>0</v>
      </c>
      <c r="BE1263">
        <v>0</v>
      </c>
      <c r="BF1263">
        <v>0</v>
      </c>
      <c r="BG1263" s="20">
        <v>0</v>
      </c>
      <c r="BH1263" s="20">
        <v>0</v>
      </c>
      <c r="BI1263" s="20">
        <v>40</v>
      </c>
      <c r="BJ1263" s="20">
        <v>0</v>
      </c>
      <c r="BK1263" s="20">
        <v>109</v>
      </c>
      <c r="BL1263" s="20">
        <v>357</v>
      </c>
      <c r="BM1263" s="20">
        <v>248</v>
      </c>
      <c r="BN1263" s="20">
        <v>37</v>
      </c>
      <c r="BO1263" s="20">
        <v>13</v>
      </c>
      <c r="BP1263" s="20">
        <v>1628</v>
      </c>
      <c r="BQ1263" s="20">
        <v>287</v>
      </c>
      <c r="BR1263" s="20">
        <v>0</v>
      </c>
      <c r="BS1263" s="20">
        <v>12</v>
      </c>
      <c r="BT1263" s="20">
        <v>269</v>
      </c>
      <c r="BU1263" s="20">
        <v>313</v>
      </c>
      <c r="BV1263" s="20">
        <v>924</v>
      </c>
    </row>
    <row r="1264" spans="1:74" x14ac:dyDescent="0.25">
      <c r="A1264" s="20" t="s">
        <v>452</v>
      </c>
      <c r="B1264" s="20" t="s">
        <v>453</v>
      </c>
      <c r="C1264" s="20" t="s">
        <v>584</v>
      </c>
      <c r="D1264" s="1">
        <v>44558</v>
      </c>
      <c r="E1264">
        <v>43</v>
      </c>
      <c r="F1264">
        <v>2</v>
      </c>
      <c r="G1264">
        <v>0</v>
      </c>
      <c r="H1264">
        <v>1</v>
      </c>
      <c r="I1264">
        <v>0</v>
      </c>
      <c r="J1264">
        <v>28</v>
      </c>
      <c r="K1264">
        <v>1</v>
      </c>
      <c r="L1264">
        <v>1</v>
      </c>
      <c r="M1264">
        <v>0</v>
      </c>
      <c r="N1264">
        <v>0</v>
      </c>
      <c r="O1264">
        <v>0</v>
      </c>
      <c r="P1264">
        <v>0</v>
      </c>
      <c r="Q1264">
        <v>0</v>
      </c>
      <c r="R1264">
        <v>132</v>
      </c>
      <c r="S1264">
        <v>94</v>
      </c>
      <c r="T1264">
        <v>5</v>
      </c>
      <c r="U1264">
        <v>6</v>
      </c>
      <c r="V1264">
        <v>10</v>
      </c>
      <c r="W1264">
        <v>465</v>
      </c>
      <c r="X1264">
        <v>222</v>
      </c>
      <c r="Y1264">
        <v>14</v>
      </c>
      <c r="Z1264">
        <v>50</v>
      </c>
      <c r="AA1264">
        <v>19</v>
      </c>
      <c r="AB1264">
        <v>326</v>
      </c>
      <c r="AC1264">
        <v>151</v>
      </c>
      <c r="AD1264">
        <v>6</v>
      </c>
      <c r="AE1264">
        <v>42</v>
      </c>
      <c r="AF1264">
        <v>22</v>
      </c>
      <c r="AG1264">
        <v>63</v>
      </c>
      <c r="AH1264">
        <v>17</v>
      </c>
      <c r="AI1264">
        <v>0</v>
      </c>
      <c r="AJ1264">
        <v>7</v>
      </c>
      <c r="AK1264">
        <v>10</v>
      </c>
      <c r="AL1264">
        <v>16</v>
      </c>
      <c r="AM1264">
        <v>9</v>
      </c>
      <c r="AN1264">
        <v>1</v>
      </c>
      <c r="AO1264">
        <v>0</v>
      </c>
      <c r="AP1264">
        <v>1</v>
      </c>
      <c r="AQ1264">
        <v>0</v>
      </c>
      <c r="AR1264">
        <v>1</v>
      </c>
      <c r="AS1264">
        <v>0</v>
      </c>
      <c r="AT1264">
        <v>0</v>
      </c>
      <c r="AU1264">
        <v>0</v>
      </c>
      <c r="AV1264">
        <v>1</v>
      </c>
      <c r="AW1264">
        <v>0</v>
      </c>
      <c r="AX1264">
        <v>0</v>
      </c>
      <c r="AY1264">
        <v>0</v>
      </c>
      <c r="AZ1264">
        <v>0</v>
      </c>
      <c r="BA1264">
        <v>0</v>
      </c>
      <c r="BB1264">
        <v>0</v>
      </c>
      <c r="BC1264">
        <v>0</v>
      </c>
      <c r="BD1264">
        <v>0</v>
      </c>
      <c r="BE1264">
        <v>0</v>
      </c>
      <c r="BF1264">
        <v>0</v>
      </c>
      <c r="BG1264" s="20">
        <v>1</v>
      </c>
      <c r="BH1264" s="20">
        <v>0</v>
      </c>
      <c r="BI1264" s="20">
        <v>40</v>
      </c>
      <c r="BJ1264" s="20">
        <v>0</v>
      </c>
      <c r="BK1264" s="20">
        <v>109</v>
      </c>
      <c r="BL1264" s="20">
        <v>357</v>
      </c>
      <c r="BM1264" s="20">
        <v>248</v>
      </c>
      <c r="BN1264" s="20">
        <v>40</v>
      </c>
      <c r="BO1264" s="20">
        <v>13</v>
      </c>
      <c r="BP1264" s="20">
        <v>1630</v>
      </c>
      <c r="BQ1264" s="20">
        <v>346</v>
      </c>
      <c r="BR1264" s="20">
        <v>0</v>
      </c>
      <c r="BS1264" s="20">
        <v>12</v>
      </c>
      <c r="BT1264" s="20">
        <v>269</v>
      </c>
      <c r="BU1264" s="20">
        <v>312</v>
      </c>
      <c r="BV1264" s="20">
        <v>935</v>
      </c>
    </row>
    <row r="1265" spans="1:74" x14ac:dyDescent="0.25">
      <c r="A1265" s="20" t="s">
        <v>452</v>
      </c>
      <c r="B1265" s="20" t="s">
        <v>453</v>
      </c>
      <c r="C1265" s="20" t="s">
        <v>584</v>
      </c>
      <c r="D1265" s="1">
        <v>44564</v>
      </c>
      <c r="E1265">
        <v>43</v>
      </c>
      <c r="F1265">
        <v>2</v>
      </c>
      <c r="G1265">
        <v>0</v>
      </c>
      <c r="H1265">
        <v>1</v>
      </c>
      <c r="I1265">
        <v>0</v>
      </c>
      <c r="J1265">
        <v>29</v>
      </c>
      <c r="K1265">
        <v>1</v>
      </c>
      <c r="L1265">
        <v>1</v>
      </c>
      <c r="M1265">
        <v>0</v>
      </c>
      <c r="N1265">
        <v>0</v>
      </c>
      <c r="O1265">
        <v>0</v>
      </c>
      <c r="P1265">
        <v>0</v>
      </c>
      <c r="Q1265">
        <v>0</v>
      </c>
      <c r="R1265">
        <v>132</v>
      </c>
      <c r="S1265">
        <v>95</v>
      </c>
      <c r="T1265">
        <v>5</v>
      </c>
      <c r="U1265">
        <v>6</v>
      </c>
      <c r="V1265">
        <v>10</v>
      </c>
      <c r="W1265">
        <v>464</v>
      </c>
      <c r="X1265">
        <v>233</v>
      </c>
      <c r="Y1265">
        <v>14</v>
      </c>
      <c r="Z1265">
        <v>50</v>
      </c>
      <c r="AA1265">
        <v>19</v>
      </c>
      <c r="AB1265">
        <v>328</v>
      </c>
      <c r="AC1265">
        <v>160</v>
      </c>
      <c r="AD1265">
        <v>6</v>
      </c>
      <c r="AE1265">
        <v>41</v>
      </c>
      <c r="AF1265">
        <v>23</v>
      </c>
      <c r="AG1265">
        <v>65</v>
      </c>
      <c r="AH1265">
        <v>18</v>
      </c>
      <c r="AI1265">
        <v>0</v>
      </c>
      <c r="AJ1265">
        <v>7</v>
      </c>
      <c r="AK1265">
        <v>11</v>
      </c>
      <c r="AL1265">
        <v>16</v>
      </c>
      <c r="AM1265">
        <v>9</v>
      </c>
      <c r="AN1265">
        <v>1</v>
      </c>
      <c r="AO1265">
        <v>0</v>
      </c>
      <c r="AP1265">
        <v>1</v>
      </c>
      <c r="AQ1265">
        <v>0</v>
      </c>
      <c r="AR1265">
        <v>1</v>
      </c>
      <c r="AS1265">
        <v>0</v>
      </c>
      <c r="AT1265">
        <v>0</v>
      </c>
      <c r="AU1265">
        <v>0</v>
      </c>
      <c r="AV1265">
        <v>1</v>
      </c>
      <c r="AW1265">
        <v>0</v>
      </c>
      <c r="AX1265">
        <v>0</v>
      </c>
      <c r="AY1265">
        <v>0</v>
      </c>
      <c r="AZ1265">
        <v>0</v>
      </c>
      <c r="BA1265">
        <v>0</v>
      </c>
      <c r="BB1265">
        <v>0</v>
      </c>
      <c r="BC1265">
        <v>0</v>
      </c>
      <c r="BD1265">
        <v>0</v>
      </c>
      <c r="BE1265">
        <v>0</v>
      </c>
      <c r="BF1265">
        <v>0</v>
      </c>
      <c r="BG1265" s="20">
        <v>1</v>
      </c>
      <c r="BH1265" s="20">
        <v>0</v>
      </c>
      <c r="BI1265" s="20">
        <v>40</v>
      </c>
      <c r="BJ1265" s="20">
        <v>0</v>
      </c>
      <c r="BK1265" s="20">
        <v>109</v>
      </c>
      <c r="BL1265" s="20">
        <v>358</v>
      </c>
      <c r="BM1265" s="20">
        <v>249</v>
      </c>
      <c r="BN1265" s="20">
        <v>41</v>
      </c>
      <c r="BO1265" s="20">
        <v>13</v>
      </c>
      <c r="BP1265" s="20">
        <v>1637</v>
      </c>
      <c r="BQ1265" s="20">
        <v>388</v>
      </c>
      <c r="BR1265" s="20">
        <v>0</v>
      </c>
      <c r="BS1265" s="20">
        <v>12</v>
      </c>
      <c r="BT1265" s="20">
        <v>268</v>
      </c>
      <c r="BU1265" s="20">
        <v>312</v>
      </c>
      <c r="BV1265" s="20">
        <v>943</v>
      </c>
    </row>
    <row r="1266" spans="1:74" x14ac:dyDescent="0.25">
      <c r="A1266" s="20" t="s">
        <v>452</v>
      </c>
      <c r="B1266" s="20" t="s">
        <v>453</v>
      </c>
      <c r="C1266" s="20" t="s">
        <v>584</v>
      </c>
      <c r="D1266" s="1">
        <v>44570</v>
      </c>
      <c r="E1266">
        <v>43</v>
      </c>
      <c r="F1266">
        <v>2</v>
      </c>
      <c r="G1266">
        <v>0</v>
      </c>
      <c r="H1266">
        <v>1</v>
      </c>
      <c r="I1266">
        <v>0</v>
      </c>
      <c r="J1266">
        <v>29</v>
      </c>
      <c r="K1266">
        <v>1</v>
      </c>
      <c r="L1266">
        <v>1</v>
      </c>
      <c r="M1266">
        <v>0</v>
      </c>
      <c r="N1266">
        <v>0</v>
      </c>
      <c r="O1266">
        <v>0</v>
      </c>
      <c r="P1266">
        <v>0</v>
      </c>
      <c r="Q1266">
        <v>0</v>
      </c>
      <c r="R1266">
        <v>132</v>
      </c>
      <c r="S1266">
        <v>95</v>
      </c>
      <c r="T1266">
        <v>5</v>
      </c>
      <c r="U1266">
        <v>6</v>
      </c>
      <c r="V1266">
        <v>10</v>
      </c>
      <c r="W1266">
        <v>465</v>
      </c>
      <c r="X1266">
        <v>242</v>
      </c>
      <c r="Y1266">
        <v>14</v>
      </c>
      <c r="Z1266">
        <v>51</v>
      </c>
      <c r="AA1266">
        <v>19</v>
      </c>
      <c r="AB1266">
        <v>328</v>
      </c>
      <c r="AC1266">
        <v>174</v>
      </c>
      <c r="AD1266">
        <v>6</v>
      </c>
      <c r="AE1266">
        <v>41</v>
      </c>
      <c r="AF1266">
        <v>23</v>
      </c>
      <c r="AG1266">
        <v>65</v>
      </c>
      <c r="AH1266">
        <v>19</v>
      </c>
      <c r="AI1266">
        <v>0</v>
      </c>
      <c r="AJ1266">
        <v>7</v>
      </c>
      <c r="AK1266">
        <v>11</v>
      </c>
      <c r="AL1266">
        <v>16</v>
      </c>
      <c r="AM1266">
        <v>9</v>
      </c>
      <c r="AN1266">
        <v>1</v>
      </c>
      <c r="AO1266">
        <v>0</v>
      </c>
      <c r="AP1266">
        <v>1</v>
      </c>
      <c r="AQ1266">
        <v>0</v>
      </c>
      <c r="AR1266">
        <v>1</v>
      </c>
      <c r="AS1266">
        <v>0</v>
      </c>
      <c r="AT1266">
        <v>0</v>
      </c>
      <c r="AU1266">
        <v>0</v>
      </c>
      <c r="AV1266">
        <v>1</v>
      </c>
      <c r="AW1266">
        <v>0</v>
      </c>
      <c r="AX1266">
        <v>0</v>
      </c>
      <c r="AY1266">
        <v>0</v>
      </c>
      <c r="AZ1266">
        <v>0</v>
      </c>
      <c r="BA1266">
        <v>0</v>
      </c>
      <c r="BB1266">
        <v>0</v>
      </c>
      <c r="BC1266">
        <v>0</v>
      </c>
      <c r="BD1266">
        <v>0</v>
      </c>
      <c r="BE1266">
        <v>0</v>
      </c>
      <c r="BF1266">
        <v>0</v>
      </c>
      <c r="BG1266" s="20">
        <v>1</v>
      </c>
      <c r="BH1266" s="20">
        <v>0</v>
      </c>
      <c r="BI1266" s="20">
        <v>40</v>
      </c>
      <c r="BJ1266" s="20">
        <v>0</v>
      </c>
      <c r="BK1266" s="20">
        <v>109</v>
      </c>
      <c r="BL1266" s="20">
        <v>363</v>
      </c>
      <c r="BM1266" s="20">
        <v>249</v>
      </c>
      <c r="BN1266" s="20">
        <v>41</v>
      </c>
      <c r="BO1266" s="20">
        <v>13</v>
      </c>
      <c r="BP1266" s="20">
        <v>1640</v>
      </c>
      <c r="BQ1266" s="20">
        <v>434</v>
      </c>
      <c r="BR1266" s="20">
        <v>0</v>
      </c>
      <c r="BS1266" s="20">
        <v>12</v>
      </c>
      <c r="BT1266" s="20">
        <v>265</v>
      </c>
      <c r="BU1266" s="20">
        <v>309</v>
      </c>
      <c r="BV1266" s="20">
        <v>949</v>
      </c>
    </row>
    <row r="1267" spans="1:74" x14ac:dyDescent="0.25">
      <c r="A1267" s="20" t="s">
        <v>452</v>
      </c>
      <c r="B1267" s="20" t="s">
        <v>453</v>
      </c>
      <c r="C1267" s="20" t="s">
        <v>584</v>
      </c>
      <c r="D1267" s="1">
        <v>44577</v>
      </c>
      <c r="E1267">
        <v>43</v>
      </c>
      <c r="F1267">
        <v>2</v>
      </c>
      <c r="G1267">
        <v>0</v>
      </c>
      <c r="H1267">
        <v>1</v>
      </c>
      <c r="I1267">
        <v>0</v>
      </c>
      <c r="J1267">
        <v>29</v>
      </c>
      <c r="K1267">
        <v>1</v>
      </c>
      <c r="L1267">
        <v>1</v>
      </c>
      <c r="M1267">
        <v>0</v>
      </c>
      <c r="N1267">
        <v>0</v>
      </c>
      <c r="O1267">
        <v>0</v>
      </c>
      <c r="P1267">
        <v>0</v>
      </c>
      <c r="Q1267">
        <v>0</v>
      </c>
      <c r="R1267">
        <v>132</v>
      </c>
      <c r="S1267">
        <v>95</v>
      </c>
      <c r="T1267">
        <v>5</v>
      </c>
      <c r="U1267">
        <v>6</v>
      </c>
      <c r="V1267">
        <v>10</v>
      </c>
      <c r="W1267">
        <v>465</v>
      </c>
      <c r="X1267">
        <v>246</v>
      </c>
      <c r="Y1267">
        <v>14</v>
      </c>
      <c r="Z1267">
        <v>51</v>
      </c>
      <c r="AA1267">
        <v>18</v>
      </c>
      <c r="AB1267">
        <v>330</v>
      </c>
      <c r="AC1267">
        <v>182</v>
      </c>
      <c r="AD1267">
        <v>6</v>
      </c>
      <c r="AE1267">
        <v>41</v>
      </c>
      <c r="AF1267">
        <v>24</v>
      </c>
      <c r="AG1267">
        <v>65</v>
      </c>
      <c r="AH1267">
        <v>22</v>
      </c>
      <c r="AI1267">
        <v>0</v>
      </c>
      <c r="AJ1267">
        <v>7</v>
      </c>
      <c r="AK1267">
        <v>11</v>
      </c>
      <c r="AL1267">
        <v>16</v>
      </c>
      <c r="AM1267">
        <v>9</v>
      </c>
      <c r="AN1267">
        <v>1</v>
      </c>
      <c r="AO1267">
        <v>0</v>
      </c>
      <c r="AP1267">
        <v>1</v>
      </c>
      <c r="AQ1267">
        <v>0</v>
      </c>
      <c r="AR1267">
        <v>1</v>
      </c>
      <c r="AS1267">
        <v>0</v>
      </c>
      <c r="AT1267">
        <v>0</v>
      </c>
      <c r="AU1267">
        <v>0</v>
      </c>
      <c r="AV1267">
        <v>1</v>
      </c>
      <c r="AW1267">
        <v>0</v>
      </c>
      <c r="AX1267">
        <v>0</v>
      </c>
      <c r="AY1267">
        <v>0</v>
      </c>
      <c r="AZ1267">
        <v>0</v>
      </c>
      <c r="BA1267">
        <v>0</v>
      </c>
      <c r="BB1267">
        <v>0</v>
      </c>
      <c r="BC1267">
        <v>0</v>
      </c>
      <c r="BD1267">
        <v>0</v>
      </c>
      <c r="BE1267">
        <v>0</v>
      </c>
      <c r="BF1267">
        <v>0</v>
      </c>
      <c r="BG1267" s="20">
        <v>1</v>
      </c>
      <c r="BH1267" s="20">
        <v>0</v>
      </c>
      <c r="BI1267" s="20">
        <v>40</v>
      </c>
      <c r="BJ1267" s="20">
        <v>0</v>
      </c>
      <c r="BK1267" s="20">
        <v>109</v>
      </c>
      <c r="BL1267" s="20">
        <v>365</v>
      </c>
      <c r="BM1267" s="20">
        <v>250</v>
      </c>
      <c r="BN1267" s="20">
        <v>41</v>
      </c>
      <c r="BO1267" s="20">
        <v>13</v>
      </c>
      <c r="BP1267" s="20">
        <v>1646</v>
      </c>
      <c r="BQ1267" s="20">
        <v>463</v>
      </c>
      <c r="BR1267" s="20">
        <v>0</v>
      </c>
      <c r="BS1267" s="20">
        <v>12</v>
      </c>
      <c r="BT1267" s="20">
        <v>264</v>
      </c>
      <c r="BU1267" s="20">
        <v>311</v>
      </c>
      <c r="BV1267" s="20">
        <v>954</v>
      </c>
    </row>
    <row r="1268" spans="1:74" x14ac:dyDescent="0.25">
      <c r="A1268" s="20" t="s">
        <v>452</v>
      </c>
      <c r="B1268" s="20" t="s">
        <v>453</v>
      </c>
      <c r="C1268" s="20" t="s">
        <v>584</v>
      </c>
      <c r="D1268" s="1">
        <v>44584</v>
      </c>
      <c r="E1268">
        <v>43</v>
      </c>
      <c r="F1268">
        <v>2</v>
      </c>
      <c r="G1268">
        <v>0</v>
      </c>
      <c r="H1268">
        <v>1</v>
      </c>
      <c r="I1268">
        <v>0</v>
      </c>
      <c r="J1268">
        <v>29</v>
      </c>
      <c r="K1268">
        <v>1</v>
      </c>
      <c r="L1268">
        <v>1</v>
      </c>
      <c r="M1268">
        <v>0</v>
      </c>
      <c r="N1268">
        <v>0</v>
      </c>
      <c r="O1268">
        <v>0</v>
      </c>
      <c r="P1268">
        <v>0</v>
      </c>
      <c r="Q1268">
        <v>0</v>
      </c>
      <c r="R1268">
        <v>132</v>
      </c>
      <c r="S1268">
        <v>96</v>
      </c>
      <c r="T1268">
        <v>3</v>
      </c>
      <c r="U1268">
        <v>6</v>
      </c>
      <c r="V1268">
        <v>10</v>
      </c>
      <c r="W1268">
        <v>465</v>
      </c>
      <c r="X1268">
        <v>247</v>
      </c>
      <c r="Y1268">
        <v>13</v>
      </c>
      <c r="Z1268">
        <v>48</v>
      </c>
      <c r="AA1268">
        <v>19</v>
      </c>
      <c r="AB1268">
        <v>333</v>
      </c>
      <c r="AC1268">
        <v>186</v>
      </c>
      <c r="AD1268">
        <v>6</v>
      </c>
      <c r="AE1268">
        <v>41</v>
      </c>
      <c r="AF1268">
        <v>25</v>
      </c>
      <c r="AG1268">
        <v>66</v>
      </c>
      <c r="AH1268">
        <v>24</v>
      </c>
      <c r="AI1268">
        <v>0</v>
      </c>
      <c r="AJ1268">
        <v>7</v>
      </c>
      <c r="AK1268">
        <v>11</v>
      </c>
      <c r="AL1268">
        <v>16</v>
      </c>
      <c r="AM1268">
        <v>9</v>
      </c>
      <c r="AN1268">
        <v>1</v>
      </c>
      <c r="AO1268">
        <v>0</v>
      </c>
      <c r="AP1268">
        <v>1</v>
      </c>
      <c r="AQ1268">
        <v>0</v>
      </c>
      <c r="AR1268">
        <v>1</v>
      </c>
      <c r="AS1268">
        <v>0</v>
      </c>
      <c r="AT1268">
        <v>0</v>
      </c>
      <c r="AU1268">
        <v>0</v>
      </c>
      <c r="AV1268">
        <v>1</v>
      </c>
      <c r="AW1268">
        <v>0</v>
      </c>
      <c r="AX1268">
        <v>0</v>
      </c>
      <c r="AY1268">
        <v>0</v>
      </c>
      <c r="AZ1268">
        <v>0</v>
      </c>
      <c r="BA1268">
        <v>0</v>
      </c>
      <c r="BB1268">
        <v>0</v>
      </c>
      <c r="BC1268">
        <v>0</v>
      </c>
      <c r="BD1268">
        <v>0</v>
      </c>
      <c r="BE1268">
        <v>0</v>
      </c>
      <c r="BF1268">
        <v>0</v>
      </c>
      <c r="BG1268" s="20">
        <v>1</v>
      </c>
      <c r="BH1268" s="20">
        <v>0</v>
      </c>
      <c r="BI1268" s="20">
        <v>40</v>
      </c>
      <c r="BJ1268" s="20">
        <v>0</v>
      </c>
      <c r="BK1268" s="20">
        <v>109</v>
      </c>
      <c r="BL1268" s="20">
        <v>367</v>
      </c>
      <c r="BM1268" s="20">
        <v>252</v>
      </c>
      <c r="BN1268" s="20">
        <v>42</v>
      </c>
      <c r="BO1268" s="20">
        <v>13</v>
      </c>
      <c r="BP1268" s="20">
        <v>1650</v>
      </c>
      <c r="BQ1268" s="20">
        <v>490</v>
      </c>
      <c r="BR1268" s="20">
        <v>0</v>
      </c>
      <c r="BS1268" s="20">
        <v>10</v>
      </c>
      <c r="BT1268" s="20">
        <v>264</v>
      </c>
      <c r="BU1268" s="20">
        <v>309</v>
      </c>
      <c r="BV1268" s="20">
        <v>960</v>
      </c>
    </row>
    <row r="1269" spans="1:74" x14ac:dyDescent="0.25">
      <c r="A1269" s="20" t="s">
        <v>452</v>
      </c>
      <c r="B1269" s="20" t="s">
        <v>453</v>
      </c>
      <c r="C1269" s="20" t="s">
        <v>584</v>
      </c>
      <c r="D1269" s="1">
        <v>44591</v>
      </c>
      <c r="E1269">
        <v>46</v>
      </c>
      <c r="F1269">
        <v>2</v>
      </c>
      <c r="G1269">
        <v>0</v>
      </c>
      <c r="H1269">
        <v>1</v>
      </c>
      <c r="I1269">
        <v>0</v>
      </c>
      <c r="J1269">
        <v>32</v>
      </c>
      <c r="K1269">
        <v>1</v>
      </c>
      <c r="L1269">
        <v>1</v>
      </c>
      <c r="M1269">
        <v>0</v>
      </c>
      <c r="N1269">
        <v>0</v>
      </c>
      <c r="O1269">
        <v>0</v>
      </c>
      <c r="P1269">
        <v>0</v>
      </c>
      <c r="Q1269">
        <v>0</v>
      </c>
      <c r="R1269">
        <v>133</v>
      </c>
      <c r="S1269">
        <v>97</v>
      </c>
      <c r="T1269">
        <v>3</v>
      </c>
      <c r="U1269">
        <v>6</v>
      </c>
      <c r="V1269">
        <v>10</v>
      </c>
      <c r="W1269">
        <v>471</v>
      </c>
      <c r="X1269">
        <v>252</v>
      </c>
      <c r="Y1269">
        <v>13</v>
      </c>
      <c r="Z1269">
        <v>50</v>
      </c>
      <c r="AA1269">
        <v>21</v>
      </c>
      <c r="AB1269">
        <v>337</v>
      </c>
      <c r="AC1269">
        <v>189</v>
      </c>
      <c r="AD1269">
        <v>6</v>
      </c>
      <c r="AE1269">
        <v>41</v>
      </c>
      <c r="AF1269">
        <v>25</v>
      </c>
      <c r="AG1269">
        <v>68</v>
      </c>
      <c r="AH1269">
        <v>28</v>
      </c>
      <c r="AI1269">
        <v>0</v>
      </c>
      <c r="AJ1269">
        <v>7</v>
      </c>
      <c r="AK1269">
        <v>11</v>
      </c>
      <c r="AL1269">
        <v>16</v>
      </c>
      <c r="AM1269">
        <v>9</v>
      </c>
      <c r="AN1269">
        <v>1</v>
      </c>
      <c r="AO1269">
        <v>0</v>
      </c>
      <c r="AP1269">
        <v>1</v>
      </c>
      <c r="AQ1269">
        <v>0</v>
      </c>
      <c r="AR1269">
        <v>1</v>
      </c>
      <c r="AS1269">
        <v>0</v>
      </c>
      <c r="AT1269">
        <v>0</v>
      </c>
      <c r="AU1269">
        <v>0</v>
      </c>
      <c r="AV1269">
        <v>1</v>
      </c>
      <c r="AW1269">
        <v>0</v>
      </c>
      <c r="AX1269">
        <v>0</v>
      </c>
      <c r="AY1269">
        <v>0</v>
      </c>
      <c r="AZ1269">
        <v>0</v>
      </c>
      <c r="BA1269">
        <v>0</v>
      </c>
      <c r="BB1269">
        <v>0</v>
      </c>
      <c r="BC1269">
        <v>0</v>
      </c>
      <c r="BD1269">
        <v>0</v>
      </c>
      <c r="BE1269">
        <v>0</v>
      </c>
      <c r="BF1269">
        <v>0</v>
      </c>
      <c r="BG1269" s="20">
        <v>1</v>
      </c>
      <c r="BH1269" s="20">
        <v>0</v>
      </c>
      <c r="BI1269" s="20">
        <v>43</v>
      </c>
      <c r="BJ1269" s="20">
        <v>0</v>
      </c>
      <c r="BK1269" s="20">
        <v>110</v>
      </c>
      <c r="BL1269" s="20">
        <v>369</v>
      </c>
      <c r="BM1269" s="20">
        <v>254</v>
      </c>
      <c r="BN1269" s="20">
        <v>44</v>
      </c>
      <c r="BO1269" s="20">
        <v>13</v>
      </c>
      <c r="BP1269" s="20">
        <v>1667</v>
      </c>
      <c r="BQ1269" s="20">
        <v>508</v>
      </c>
      <c r="BR1269" s="20">
        <v>0</v>
      </c>
      <c r="BS1269" s="20">
        <v>10</v>
      </c>
      <c r="BT1269" s="20">
        <v>264</v>
      </c>
      <c r="BU1269" s="20">
        <v>308</v>
      </c>
      <c r="BV1269" s="20">
        <v>977</v>
      </c>
    </row>
    <row r="1270" spans="1:74" x14ac:dyDescent="0.25">
      <c r="A1270" s="20" t="s">
        <v>452</v>
      </c>
      <c r="B1270" s="20" t="s">
        <v>453</v>
      </c>
      <c r="C1270" s="20" t="s">
        <v>584</v>
      </c>
      <c r="D1270" s="1">
        <v>44599</v>
      </c>
      <c r="E1270">
        <v>45</v>
      </c>
      <c r="F1270">
        <v>2</v>
      </c>
      <c r="G1270">
        <v>0</v>
      </c>
      <c r="H1270">
        <v>1</v>
      </c>
      <c r="I1270">
        <v>0</v>
      </c>
      <c r="J1270">
        <v>31</v>
      </c>
      <c r="K1270">
        <v>1</v>
      </c>
      <c r="L1270">
        <v>1</v>
      </c>
      <c r="M1270">
        <v>0</v>
      </c>
      <c r="N1270">
        <v>0</v>
      </c>
      <c r="O1270">
        <v>0</v>
      </c>
      <c r="P1270">
        <v>0</v>
      </c>
      <c r="Q1270">
        <v>0</v>
      </c>
      <c r="R1270">
        <v>136</v>
      </c>
      <c r="S1270">
        <v>99</v>
      </c>
      <c r="T1270">
        <v>3</v>
      </c>
      <c r="U1270">
        <v>6</v>
      </c>
      <c r="V1270">
        <v>12</v>
      </c>
      <c r="W1270">
        <v>471</v>
      </c>
      <c r="X1270">
        <v>252</v>
      </c>
      <c r="Y1270">
        <v>13</v>
      </c>
      <c r="Z1270">
        <v>50</v>
      </c>
      <c r="AA1270">
        <v>21</v>
      </c>
      <c r="AB1270">
        <v>338</v>
      </c>
      <c r="AC1270">
        <v>190</v>
      </c>
      <c r="AD1270">
        <v>6</v>
      </c>
      <c r="AE1270">
        <v>41</v>
      </c>
      <c r="AF1270">
        <v>25</v>
      </c>
      <c r="AG1270">
        <v>68</v>
      </c>
      <c r="AH1270">
        <v>28</v>
      </c>
      <c r="AI1270">
        <v>0</v>
      </c>
      <c r="AJ1270">
        <v>7</v>
      </c>
      <c r="AK1270">
        <v>11</v>
      </c>
      <c r="AL1270">
        <v>16</v>
      </c>
      <c r="AM1270">
        <v>9</v>
      </c>
      <c r="AN1270">
        <v>1</v>
      </c>
      <c r="AO1270">
        <v>0</v>
      </c>
      <c r="AP1270">
        <v>1</v>
      </c>
      <c r="AQ1270">
        <v>0</v>
      </c>
      <c r="AR1270">
        <v>1</v>
      </c>
      <c r="AS1270">
        <v>0</v>
      </c>
      <c r="AT1270">
        <v>0</v>
      </c>
      <c r="AU1270">
        <v>0</v>
      </c>
      <c r="AV1270">
        <v>1</v>
      </c>
      <c r="AW1270">
        <v>0</v>
      </c>
      <c r="AX1270">
        <v>0</v>
      </c>
      <c r="AY1270">
        <v>0</v>
      </c>
      <c r="AZ1270">
        <v>0</v>
      </c>
      <c r="BA1270">
        <v>0</v>
      </c>
      <c r="BB1270">
        <v>0</v>
      </c>
      <c r="BC1270">
        <v>0</v>
      </c>
      <c r="BD1270">
        <v>0</v>
      </c>
      <c r="BE1270">
        <v>0</v>
      </c>
      <c r="BF1270">
        <v>0</v>
      </c>
      <c r="BG1270" s="20">
        <v>1</v>
      </c>
      <c r="BH1270" s="20">
        <v>0</v>
      </c>
      <c r="BI1270" s="20">
        <v>42</v>
      </c>
      <c r="BJ1270" s="20">
        <v>0</v>
      </c>
      <c r="BK1270" s="20">
        <v>111</v>
      </c>
      <c r="BL1270" s="20">
        <v>369</v>
      </c>
      <c r="BM1270" s="20">
        <v>257</v>
      </c>
      <c r="BN1270" s="20">
        <v>46</v>
      </c>
      <c r="BO1270" s="20">
        <v>13</v>
      </c>
      <c r="BP1270" s="20">
        <v>1667</v>
      </c>
      <c r="BQ1270" s="20">
        <v>519</v>
      </c>
      <c r="BR1270" s="20">
        <v>0</v>
      </c>
      <c r="BS1270" s="20">
        <v>10</v>
      </c>
      <c r="BT1270" s="20">
        <v>264</v>
      </c>
      <c r="BU1270" s="20">
        <v>307</v>
      </c>
      <c r="BV1270" s="20">
        <v>982</v>
      </c>
    </row>
    <row r="1271" spans="1:74" x14ac:dyDescent="0.25">
      <c r="A1271" s="20" t="s">
        <v>452</v>
      </c>
      <c r="B1271" s="20" t="s">
        <v>453</v>
      </c>
      <c r="C1271" s="20" t="s">
        <v>584</v>
      </c>
      <c r="D1271" s="1">
        <v>44606</v>
      </c>
      <c r="E1271">
        <v>45</v>
      </c>
      <c r="F1271">
        <v>1</v>
      </c>
      <c r="G1271">
        <v>0</v>
      </c>
      <c r="H1271">
        <v>1</v>
      </c>
      <c r="I1271">
        <v>0</v>
      </c>
      <c r="J1271">
        <v>32</v>
      </c>
      <c r="K1271">
        <v>1</v>
      </c>
      <c r="L1271">
        <v>1</v>
      </c>
      <c r="M1271">
        <v>0</v>
      </c>
      <c r="N1271">
        <v>0</v>
      </c>
      <c r="O1271">
        <v>0</v>
      </c>
      <c r="P1271">
        <v>0</v>
      </c>
      <c r="Q1271">
        <v>0</v>
      </c>
      <c r="R1271">
        <v>136</v>
      </c>
      <c r="S1271">
        <v>102</v>
      </c>
      <c r="T1271">
        <v>3</v>
      </c>
      <c r="U1271">
        <v>6</v>
      </c>
      <c r="V1271">
        <v>10</v>
      </c>
      <c r="W1271">
        <v>470</v>
      </c>
      <c r="X1271">
        <v>260</v>
      </c>
      <c r="Y1271">
        <v>13</v>
      </c>
      <c r="Z1271">
        <v>52</v>
      </c>
      <c r="AA1271">
        <v>22</v>
      </c>
      <c r="AB1271">
        <v>339</v>
      </c>
      <c r="AC1271">
        <v>190</v>
      </c>
      <c r="AD1271">
        <v>6</v>
      </c>
      <c r="AE1271">
        <v>39</v>
      </c>
      <c r="AF1271">
        <v>26</v>
      </c>
      <c r="AG1271">
        <v>68</v>
      </c>
      <c r="AH1271">
        <v>28</v>
      </c>
      <c r="AI1271">
        <v>0</v>
      </c>
      <c r="AJ1271">
        <v>7</v>
      </c>
      <c r="AK1271">
        <v>11</v>
      </c>
      <c r="AL1271">
        <v>16</v>
      </c>
      <c r="AM1271">
        <v>9</v>
      </c>
      <c r="AN1271">
        <v>1</v>
      </c>
      <c r="AO1271">
        <v>0</v>
      </c>
      <c r="AP1271">
        <v>1</v>
      </c>
      <c r="AQ1271">
        <v>0</v>
      </c>
      <c r="AR1271">
        <v>1</v>
      </c>
      <c r="AS1271">
        <v>0</v>
      </c>
      <c r="AT1271">
        <v>0</v>
      </c>
      <c r="AU1271">
        <v>0</v>
      </c>
      <c r="AV1271">
        <v>1</v>
      </c>
      <c r="AW1271">
        <v>0</v>
      </c>
      <c r="AX1271">
        <v>0</v>
      </c>
      <c r="AY1271">
        <v>0</v>
      </c>
      <c r="AZ1271">
        <v>0</v>
      </c>
      <c r="BA1271">
        <v>0</v>
      </c>
      <c r="BB1271">
        <v>0</v>
      </c>
      <c r="BC1271">
        <v>0</v>
      </c>
      <c r="BD1271">
        <v>0</v>
      </c>
      <c r="BE1271">
        <v>0</v>
      </c>
      <c r="BF1271">
        <v>0</v>
      </c>
      <c r="BG1271" s="20">
        <v>0</v>
      </c>
      <c r="BH1271" s="20">
        <v>0</v>
      </c>
      <c r="BI1271" s="20">
        <v>42</v>
      </c>
      <c r="BJ1271" s="20">
        <v>0</v>
      </c>
      <c r="BK1271" s="20">
        <v>113</v>
      </c>
      <c r="BL1271" s="20">
        <v>366</v>
      </c>
      <c r="BM1271" s="20">
        <v>258</v>
      </c>
      <c r="BN1271" s="20">
        <v>46</v>
      </c>
      <c r="BO1271" s="20">
        <v>13</v>
      </c>
      <c r="BP1271" s="20">
        <v>1664</v>
      </c>
      <c r="BQ1271" s="20">
        <v>526</v>
      </c>
      <c r="BR1271" s="20">
        <v>0</v>
      </c>
      <c r="BS1271" s="20">
        <v>10</v>
      </c>
      <c r="BT1271" s="20">
        <v>260</v>
      </c>
      <c r="BU1271" s="20">
        <v>305</v>
      </c>
      <c r="BV1271" s="20">
        <v>986</v>
      </c>
    </row>
    <row r="1272" spans="1:74" x14ac:dyDescent="0.25">
      <c r="A1272" s="20" t="s">
        <v>452</v>
      </c>
      <c r="B1272" s="20" t="s">
        <v>455</v>
      </c>
      <c r="C1272" s="20" t="s">
        <v>585</v>
      </c>
      <c r="D1272" s="1">
        <v>44493</v>
      </c>
      <c r="E1272">
        <v>87</v>
      </c>
      <c r="F1272">
        <v>4</v>
      </c>
      <c r="G1272">
        <v>0</v>
      </c>
      <c r="H1272">
        <v>1</v>
      </c>
      <c r="I1272">
        <v>0</v>
      </c>
      <c r="J1272">
        <v>43</v>
      </c>
      <c r="K1272">
        <v>4</v>
      </c>
      <c r="L1272">
        <v>0</v>
      </c>
      <c r="M1272">
        <v>0</v>
      </c>
      <c r="N1272">
        <v>106</v>
      </c>
      <c r="O1272">
        <v>0</v>
      </c>
      <c r="P1272">
        <v>1</v>
      </c>
      <c r="Q1272">
        <v>1</v>
      </c>
      <c r="R1272">
        <v>580</v>
      </c>
      <c r="S1272">
        <v>0</v>
      </c>
      <c r="T1272">
        <v>447</v>
      </c>
      <c r="U1272">
        <v>0</v>
      </c>
      <c r="V1272">
        <v>0</v>
      </c>
      <c r="W1272">
        <v>608</v>
      </c>
      <c r="X1272">
        <v>0</v>
      </c>
      <c r="Y1272">
        <v>98</v>
      </c>
      <c r="Z1272">
        <v>22</v>
      </c>
      <c r="AA1272">
        <v>11</v>
      </c>
      <c r="AB1272">
        <v>810</v>
      </c>
      <c r="AC1272">
        <v>66</v>
      </c>
      <c r="AD1272">
        <v>24</v>
      </c>
      <c r="AE1272">
        <v>19</v>
      </c>
      <c r="AF1272">
        <v>16</v>
      </c>
      <c r="AG1272">
        <v>95</v>
      </c>
      <c r="AH1272">
        <v>0</v>
      </c>
      <c r="AI1272">
        <v>3</v>
      </c>
      <c r="AJ1272">
        <v>9</v>
      </c>
      <c r="AK1272">
        <v>4</v>
      </c>
      <c r="AL1272">
        <v>68</v>
      </c>
      <c r="AM1272">
        <v>0</v>
      </c>
      <c r="AN1272">
        <v>14</v>
      </c>
      <c r="AO1272">
        <v>0</v>
      </c>
      <c r="AP1272">
        <v>0</v>
      </c>
      <c r="AQ1272">
        <v>0</v>
      </c>
      <c r="AR1272">
        <v>2</v>
      </c>
      <c r="AS1272">
        <v>0</v>
      </c>
      <c r="AT1272">
        <v>0</v>
      </c>
      <c r="AU1272">
        <v>0</v>
      </c>
      <c r="AV1272">
        <v>1</v>
      </c>
      <c r="AW1272">
        <v>0</v>
      </c>
      <c r="AX1272">
        <v>0</v>
      </c>
      <c r="AY1272">
        <v>0</v>
      </c>
      <c r="AZ1272">
        <v>1</v>
      </c>
      <c r="BA1272">
        <v>0</v>
      </c>
      <c r="BB1272">
        <v>14</v>
      </c>
      <c r="BC1272">
        <v>19</v>
      </c>
      <c r="BD1272">
        <v>0</v>
      </c>
      <c r="BE1272">
        <v>3</v>
      </c>
      <c r="BF1272">
        <v>4</v>
      </c>
      <c r="BG1272" s="20"/>
      <c r="BH1272" s="20"/>
      <c r="BI1272" s="20"/>
      <c r="BJ1272" s="20"/>
      <c r="BK1272" s="20"/>
      <c r="BL1272" s="20"/>
      <c r="BM1272" s="20"/>
      <c r="BN1272" s="20"/>
      <c r="BO1272" s="20"/>
      <c r="BP1272" s="20"/>
      <c r="BQ1272" s="20"/>
      <c r="BR1272" s="20"/>
      <c r="BS1272" s="20"/>
      <c r="BT1272" s="20"/>
      <c r="BU1272" s="20"/>
      <c r="BV1272" s="20"/>
    </row>
    <row r="1273" spans="1:74" x14ac:dyDescent="0.25">
      <c r="A1273" s="20" t="s">
        <v>452</v>
      </c>
      <c r="B1273" s="20" t="s">
        <v>455</v>
      </c>
      <c r="C1273" s="20" t="s">
        <v>585</v>
      </c>
      <c r="D1273" s="1">
        <v>44500</v>
      </c>
      <c r="E1273">
        <v>89</v>
      </c>
      <c r="F1273">
        <v>4</v>
      </c>
      <c r="G1273">
        <v>0</v>
      </c>
      <c r="H1273">
        <v>1</v>
      </c>
      <c r="I1273">
        <v>0</v>
      </c>
      <c r="J1273">
        <v>55</v>
      </c>
      <c r="K1273">
        <v>4</v>
      </c>
      <c r="L1273">
        <v>0</v>
      </c>
      <c r="M1273">
        <v>0</v>
      </c>
      <c r="N1273">
        <v>106</v>
      </c>
      <c r="O1273">
        <v>0</v>
      </c>
      <c r="P1273">
        <v>97</v>
      </c>
      <c r="Q1273">
        <v>0</v>
      </c>
      <c r="R1273">
        <v>583</v>
      </c>
      <c r="S1273">
        <v>0</v>
      </c>
      <c r="T1273">
        <v>503</v>
      </c>
      <c r="U1273">
        <v>0</v>
      </c>
      <c r="V1273">
        <v>0</v>
      </c>
      <c r="W1273">
        <v>605</v>
      </c>
      <c r="X1273">
        <v>0</v>
      </c>
      <c r="Y1273">
        <v>151</v>
      </c>
      <c r="Z1273">
        <v>23</v>
      </c>
      <c r="AA1273">
        <v>10</v>
      </c>
      <c r="AB1273">
        <v>808</v>
      </c>
      <c r="AC1273">
        <v>94</v>
      </c>
      <c r="AD1273">
        <v>24</v>
      </c>
      <c r="AE1273">
        <v>20</v>
      </c>
      <c r="AF1273">
        <v>15</v>
      </c>
      <c r="AG1273">
        <v>96</v>
      </c>
      <c r="AH1273">
        <v>0</v>
      </c>
      <c r="AI1273">
        <v>3</v>
      </c>
      <c r="AJ1273">
        <v>9</v>
      </c>
      <c r="AK1273">
        <v>4</v>
      </c>
      <c r="AL1273">
        <v>68</v>
      </c>
      <c r="AM1273">
        <v>0</v>
      </c>
      <c r="AN1273">
        <v>33</v>
      </c>
      <c r="AO1273">
        <v>0</v>
      </c>
      <c r="AP1273">
        <v>0</v>
      </c>
      <c r="AQ1273">
        <v>0</v>
      </c>
      <c r="AR1273">
        <v>2</v>
      </c>
      <c r="AS1273">
        <v>0</v>
      </c>
      <c r="AT1273">
        <v>0</v>
      </c>
      <c r="AU1273">
        <v>0</v>
      </c>
      <c r="AV1273">
        <v>1</v>
      </c>
      <c r="AW1273">
        <v>0</v>
      </c>
      <c r="AX1273">
        <v>0</v>
      </c>
      <c r="AY1273">
        <v>0</v>
      </c>
      <c r="AZ1273">
        <v>0</v>
      </c>
      <c r="BA1273">
        <v>0</v>
      </c>
      <c r="BB1273">
        <v>14</v>
      </c>
      <c r="BC1273">
        <v>18</v>
      </c>
      <c r="BD1273">
        <v>0</v>
      </c>
      <c r="BE1273">
        <v>3</v>
      </c>
      <c r="BF1273">
        <v>3</v>
      </c>
      <c r="BG1273" s="20"/>
      <c r="BH1273" s="20"/>
      <c r="BI1273" s="20"/>
      <c r="BJ1273" s="20"/>
      <c r="BK1273" s="20"/>
      <c r="BL1273" s="20"/>
      <c r="BM1273" s="20"/>
      <c r="BN1273" s="20"/>
      <c r="BO1273" s="20"/>
      <c r="BP1273" s="20"/>
      <c r="BQ1273" s="20"/>
      <c r="BR1273" s="20"/>
      <c r="BS1273" s="20"/>
      <c r="BT1273" s="20"/>
      <c r="BU1273" s="20"/>
      <c r="BV1273" s="20"/>
    </row>
    <row r="1274" spans="1:74" x14ac:dyDescent="0.25">
      <c r="A1274" s="20" t="s">
        <v>452</v>
      </c>
      <c r="B1274" s="20" t="s">
        <v>455</v>
      </c>
      <c r="C1274" s="20" t="s">
        <v>585</v>
      </c>
      <c r="D1274" s="1">
        <v>44507</v>
      </c>
      <c r="E1274">
        <v>89</v>
      </c>
      <c r="F1274">
        <v>4</v>
      </c>
      <c r="G1274">
        <v>0</v>
      </c>
      <c r="H1274">
        <v>2</v>
      </c>
      <c r="I1274">
        <v>1</v>
      </c>
      <c r="J1274">
        <v>58</v>
      </c>
      <c r="K1274">
        <v>4</v>
      </c>
      <c r="L1274">
        <v>0</v>
      </c>
      <c r="M1274">
        <v>0</v>
      </c>
      <c r="N1274">
        <v>109</v>
      </c>
      <c r="O1274">
        <v>100</v>
      </c>
      <c r="P1274">
        <v>0</v>
      </c>
      <c r="Q1274">
        <v>0</v>
      </c>
      <c r="R1274">
        <v>582</v>
      </c>
      <c r="S1274">
        <v>519</v>
      </c>
      <c r="T1274">
        <v>14</v>
      </c>
      <c r="U1274">
        <v>0</v>
      </c>
      <c r="V1274">
        <v>0</v>
      </c>
      <c r="W1274">
        <v>605</v>
      </c>
      <c r="X1274">
        <v>213</v>
      </c>
      <c r="Y1274">
        <v>18</v>
      </c>
      <c r="Z1274">
        <v>23</v>
      </c>
      <c r="AA1274">
        <v>10</v>
      </c>
      <c r="AB1274">
        <v>805</v>
      </c>
      <c r="AC1274">
        <v>120</v>
      </c>
      <c r="AD1274">
        <v>24</v>
      </c>
      <c r="AE1274">
        <v>20</v>
      </c>
      <c r="AF1274">
        <v>15</v>
      </c>
      <c r="AG1274">
        <v>96</v>
      </c>
      <c r="AH1274">
        <v>5</v>
      </c>
      <c r="AI1274">
        <v>3</v>
      </c>
      <c r="AJ1274">
        <v>9</v>
      </c>
      <c r="AK1274">
        <v>4</v>
      </c>
      <c r="AL1274">
        <v>68</v>
      </c>
      <c r="AM1274">
        <v>34</v>
      </c>
      <c r="AN1274">
        <v>3</v>
      </c>
      <c r="AO1274">
        <v>0</v>
      </c>
      <c r="AP1274">
        <v>0</v>
      </c>
      <c r="AQ1274">
        <v>0</v>
      </c>
      <c r="AR1274">
        <v>2</v>
      </c>
      <c r="AS1274">
        <v>0</v>
      </c>
      <c r="AT1274">
        <v>0</v>
      </c>
      <c r="AU1274">
        <v>0</v>
      </c>
      <c r="AV1274">
        <v>1</v>
      </c>
      <c r="AW1274">
        <v>0</v>
      </c>
      <c r="AX1274">
        <v>0</v>
      </c>
      <c r="AY1274">
        <v>0</v>
      </c>
      <c r="AZ1274">
        <v>0</v>
      </c>
      <c r="BA1274">
        <v>0</v>
      </c>
      <c r="BB1274">
        <v>0</v>
      </c>
      <c r="BC1274">
        <v>0</v>
      </c>
      <c r="BD1274">
        <v>0</v>
      </c>
      <c r="BE1274">
        <v>0</v>
      </c>
      <c r="BF1274">
        <v>0</v>
      </c>
      <c r="BG1274" s="20">
        <v>2</v>
      </c>
      <c r="BH1274" s="20">
        <v>1</v>
      </c>
      <c r="BI1274" s="20">
        <v>83</v>
      </c>
      <c r="BJ1274" s="20">
        <v>107</v>
      </c>
      <c r="BK1274" s="20">
        <v>566</v>
      </c>
      <c r="BL1274" s="20">
        <v>538</v>
      </c>
      <c r="BM1274" s="20">
        <v>737</v>
      </c>
      <c r="BN1274" s="20">
        <v>75</v>
      </c>
      <c r="BO1274" s="20">
        <v>63</v>
      </c>
      <c r="BP1274" s="20"/>
      <c r="BQ1274" s="20"/>
      <c r="BR1274" s="20"/>
      <c r="BS1274" s="20"/>
      <c r="BT1274" s="20"/>
      <c r="BU1274" s="20"/>
      <c r="BV1274" s="20"/>
    </row>
    <row r="1275" spans="1:74" x14ac:dyDescent="0.25">
      <c r="A1275" s="20" t="s">
        <v>452</v>
      </c>
      <c r="B1275" s="20" t="s">
        <v>455</v>
      </c>
      <c r="C1275" s="20" t="s">
        <v>585</v>
      </c>
      <c r="D1275" s="1">
        <v>44514</v>
      </c>
      <c r="E1275">
        <v>89</v>
      </c>
      <c r="F1275">
        <v>4</v>
      </c>
      <c r="G1275">
        <v>0</v>
      </c>
      <c r="H1275">
        <v>2</v>
      </c>
      <c r="I1275">
        <v>1</v>
      </c>
      <c r="J1275">
        <v>63</v>
      </c>
      <c r="K1275">
        <v>3</v>
      </c>
      <c r="L1275">
        <v>0</v>
      </c>
      <c r="M1275">
        <v>0</v>
      </c>
      <c r="N1275">
        <v>109</v>
      </c>
      <c r="O1275">
        <v>100</v>
      </c>
      <c r="P1275">
        <v>0</v>
      </c>
      <c r="Q1275">
        <v>0</v>
      </c>
      <c r="R1275">
        <v>581</v>
      </c>
      <c r="S1275">
        <v>522</v>
      </c>
      <c r="T1275">
        <v>14</v>
      </c>
      <c r="U1275">
        <v>0</v>
      </c>
      <c r="V1275">
        <v>0</v>
      </c>
      <c r="W1275">
        <v>605</v>
      </c>
      <c r="X1275">
        <v>269</v>
      </c>
      <c r="Y1275">
        <v>18</v>
      </c>
      <c r="Z1275">
        <v>23</v>
      </c>
      <c r="AA1275">
        <v>9</v>
      </c>
      <c r="AB1275">
        <v>804</v>
      </c>
      <c r="AC1275">
        <v>164</v>
      </c>
      <c r="AD1275">
        <v>24</v>
      </c>
      <c r="AE1275">
        <v>20</v>
      </c>
      <c r="AF1275">
        <v>16</v>
      </c>
      <c r="AG1275">
        <v>95</v>
      </c>
      <c r="AH1275">
        <v>6</v>
      </c>
      <c r="AI1275">
        <v>3</v>
      </c>
      <c r="AJ1275">
        <v>8</v>
      </c>
      <c r="AK1275">
        <v>3</v>
      </c>
      <c r="AL1275">
        <v>67</v>
      </c>
      <c r="AM1275">
        <v>36</v>
      </c>
      <c r="AN1275">
        <v>3</v>
      </c>
      <c r="AO1275">
        <v>0</v>
      </c>
      <c r="AP1275">
        <v>0</v>
      </c>
      <c r="AQ1275">
        <v>0</v>
      </c>
      <c r="AR1275">
        <v>2</v>
      </c>
      <c r="AS1275">
        <v>0</v>
      </c>
      <c r="AT1275">
        <v>0</v>
      </c>
      <c r="AU1275">
        <v>0</v>
      </c>
      <c r="AV1275">
        <v>1</v>
      </c>
      <c r="AW1275">
        <v>0</v>
      </c>
      <c r="AX1275">
        <v>0</v>
      </c>
      <c r="AY1275">
        <v>0</v>
      </c>
      <c r="AZ1275">
        <v>0</v>
      </c>
      <c r="BA1275">
        <v>0</v>
      </c>
      <c r="BB1275">
        <v>0</v>
      </c>
      <c r="BC1275">
        <v>0</v>
      </c>
      <c r="BD1275">
        <v>0</v>
      </c>
      <c r="BE1275">
        <v>0</v>
      </c>
      <c r="BF1275">
        <v>0</v>
      </c>
      <c r="BG1275" s="20">
        <v>2</v>
      </c>
      <c r="BH1275" s="20">
        <v>1</v>
      </c>
      <c r="BI1275" s="20">
        <v>84</v>
      </c>
      <c r="BJ1275" s="20">
        <v>107</v>
      </c>
      <c r="BK1275" s="20">
        <v>565</v>
      </c>
      <c r="BL1275" s="20">
        <v>537</v>
      </c>
      <c r="BM1275" s="20">
        <v>735</v>
      </c>
      <c r="BN1275" s="20">
        <v>75</v>
      </c>
      <c r="BO1275" s="20">
        <v>62</v>
      </c>
      <c r="BP1275" s="20"/>
      <c r="BQ1275" s="20"/>
      <c r="BR1275" s="20"/>
      <c r="BS1275" s="20"/>
      <c r="BT1275" s="20"/>
      <c r="BU1275" s="20"/>
      <c r="BV1275" s="20"/>
    </row>
    <row r="1276" spans="1:74" x14ac:dyDescent="0.25">
      <c r="A1276" s="20" t="s">
        <v>452</v>
      </c>
      <c r="B1276" s="20" t="s">
        <v>455</v>
      </c>
      <c r="C1276" s="20" t="s">
        <v>585</v>
      </c>
      <c r="D1276" s="1">
        <v>44521</v>
      </c>
      <c r="E1276">
        <v>90</v>
      </c>
      <c r="F1276">
        <v>4</v>
      </c>
      <c r="G1276">
        <v>0</v>
      </c>
      <c r="H1276">
        <v>2</v>
      </c>
      <c r="I1276">
        <v>1</v>
      </c>
      <c r="J1276">
        <v>68</v>
      </c>
      <c r="K1276">
        <v>3</v>
      </c>
      <c r="L1276">
        <v>0</v>
      </c>
      <c r="M1276">
        <v>0</v>
      </c>
      <c r="N1276">
        <v>107</v>
      </c>
      <c r="O1276">
        <v>98</v>
      </c>
      <c r="P1276">
        <v>0</v>
      </c>
      <c r="Q1276">
        <v>0</v>
      </c>
      <c r="R1276">
        <v>583</v>
      </c>
      <c r="S1276">
        <v>529</v>
      </c>
      <c r="T1276">
        <v>14</v>
      </c>
      <c r="U1276">
        <v>0</v>
      </c>
      <c r="V1276">
        <v>0</v>
      </c>
      <c r="W1276">
        <v>606</v>
      </c>
      <c r="X1276">
        <v>304</v>
      </c>
      <c r="Y1276">
        <v>18</v>
      </c>
      <c r="Z1276">
        <v>22</v>
      </c>
      <c r="AA1276">
        <v>9</v>
      </c>
      <c r="AB1276">
        <v>807</v>
      </c>
      <c r="AC1276">
        <v>213</v>
      </c>
      <c r="AD1276">
        <v>24</v>
      </c>
      <c r="AE1276">
        <v>20</v>
      </c>
      <c r="AF1276">
        <v>15</v>
      </c>
      <c r="AG1276">
        <v>95</v>
      </c>
      <c r="AH1276">
        <v>8</v>
      </c>
      <c r="AI1276">
        <v>3</v>
      </c>
      <c r="AJ1276">
        <v>8</v>
      </c>
      <c r="AK1276">
        <v>3</v>
      </c>
      <c r="AL1276">
        <v>66</v>
      </c>
      <c r="AM1276">
        <v>36</v>
      </c>
      <c r="AN1276">
        <v>3</v>
      </c>
      <c r="AO1276">
        <v>0</v>
      </c>
      <c r="AP1276">
        <v>0</v>
      </c>
      <c r="AQ1276">
        <v>0</v>
      </c>
      <c r="AR1276">
        <v>2</v>
      </c>
      <c r="AS1276">
        <v>0</v>
      </c>
      <c r="AT1276">
        <v>0</v>
      </c>
      <c r="AU1276">
        <v>0</v>
      </c>
      <c r="AV1276">
        <v>1</v>
      </c>
      <c r="AW1276">
        <v>0</v>
      </c>
      <c r="AX1276">
        <v>0</v>
      </c>
      <c r="AY1276">
        <v>0</v>
      </c>
      <c r="AZ1276">
        <v>0</v>
      </c>
      <c r="BA1276">
        <v>0</v>
      </c>
      <c r="BB1276">
        <v>0</v>
      </c>
      <c r="BC1276">
        <v>0</v>
      </c>
      <c r="BD1276">
        <v>0</v>
      </c>
      <c r="BE1276">
        <v>0</v>
      </c>
      <c r="BF1276">
        <v>0</v>
      </c>
      <c r="BG1276" s="20">
        <v>2</v>
      </c>
      <c r="BH1276" s="20">
        <v>1</v>
      </c>
      <c r="BI1276" s="20">
        <v>85</v>
      </c>
      <c r="BJ1276" s="20">
        <v>105</v>
      </c>
      <c r="BK1276" s="20">
        <v>567</v>
      </c>
      <c r="BL1276" s="20">
        <v>538</v>
      </c>
      <c r="BM1276" s="20">
        <v>738</v>
      </c>
      <c r="BN1276" s="20">
        <v>75</v>
      </c>
      <c r="BO1276" s="20">
        <v>61</v>
      </c>
      <c r="BP1276" s="20"/>
      <c r="BQ1276" s="20"/>
      <c r="BR1276" s="20"/>
      <c r="BS1276" s="20"/>
      <c r="BT1276" s="20"/>
      <c r="BU1276" s="20"/>
      <c r="BV1276" s="20"/>
    </row>
    <row r="1277" spans="1:74" x14ac:dyDescent="0.25">
      <c r="A1277" s="20" t="s">
        <v>452</v>
      </c>
      <c r="B1277" s="20" t="s">
        <v>455</v>
      </c>
      <c r="C1277" s="20" t="s">
        <v>585</v>
      </c>
      <c r="D1277" s="1">
        <v>44528</v>
      </c>
      <c r="E1277">
        <v>90</v>
      </c>
      <c r="F1277">
        <v>4</v>
      </c>
      <c r="G1277">
        <v>0</v>
      </c>
      <c r="H1277">
        <v>2</v>
      </c>
      <c r="I1277">
        <v>1</v>
      </c>
      <c r="J1277">
        <v>71</v>
      </c>
      <c r="K1277">
        <v>3</v>
      </c>
      <c r="L1277">
        <v>0</v>
      </c>
      <c r="M1277">
        <v>0</v>
      </c>
      <c r="N1277">
        <v>106</v>
      </c>
      <c r="O1277">
        <v>98</v>
      </c>
      <c r="P1277">
        <v>0</v>
      </c>
      <c r="Q1277">
        <v>0</v>
      </c>
      <c r="R1277">
        <v>584</v>
      </c>
      <c r="S1277">
        <v>539</v>
      </c>
      <c r="T1277">
        <v>14</v>
      </c>
      <c r="U1277">
        <v>0</v>
      </c>
      <c r="V1277">
        <v>0</v>
      </c>
      <c r="W1277">
        <v>605</v>
      </c>
      <c r="X1277">
        <v>340</v>
      </c>
      <c r="Y1277">
        <v>17</v>
      </c>
      <c r="Z1277">
        <v>21</v>
      </c>
      <c r="AA1277">
        <v>9</v>
      </c>
      <c r="AB1277">
        <v>807</v>
      </c>
      <c r="AC1277">
        <v>376</v>
      </c>
      <c r="AD1277">
        <v>25</v>
      </c>
      <c r="AE1277">
        <v>20</v>
      </c>
      <c r="AF1277">
        <v>14</v>
      </c>
      <c r="AG1277">
        <v>96</v>
      </c>
      <c r="AH1277">
        <v>12</v>
      </c>
      <c r="AI1277">
        <v>3</v>
      </c>
      <c r="AJ1277">
        <v>8</v>
      </c>
      <c r="AK1277">
        <v>3</v>
      </c>
      <c r="AL1277">
        <v>66</v>
      </c>
      <c r="AM1277">
        <v>41</v>
      </c>
      <c r="AN1277">
        <v>3</v>
      </c>
      <c r="AO1277">
        <v>0</v>
      </c>
      <c r="AP1277">
        <v>0</v>
      </c>
      <c r="AQ1277">
        <v>0</v>
      </c>
      <c r="AR1277">
        <v>2</v>
      </c>
      <c r="AS1277">
        <v>0</v>
      </c>
      <c r="AT1277">
        <v>0</v>
      </c>
      <c r="AU1277">
        <v>0</v>
      </c>
      <c r="AV1277">
        <v>1</v>
      </c>
      <c r="AW1277">
        <v>0</v>
      </c>
      <c r="AX1277">
        <v>0</v>
      </c>
      <c r="AY1277">
        <v>0</v>
      </c>
      <c r="AZ1277">
        <v>0</v>
      </c>
      <c r="BA1277">
        <v>0</v>
      </c>
      <c r="BB1277">
        <v>0</v>
      </c>
      <c r="BC1277">
        <v>0</v>
      </c>
      <c r="BD1277">
        <v>0</v>
      </c>
      <c r="BE1277">
        <v>0</v>
      </c>
      <c r="BF1277">
        <v>0</v>
      </c>
      <c r="BG1277" s="20">
        <v>2</v>
      </c>
      <c r="BH1277" s="20">
        <v>1</v>
      </c>
      <c r="BI1277" s="20">
        <v>85</v>
      </c>
      <c r="BJ1277" s="20">
        <v>104</v>
      </c>
      <c r="BK1277" s="20">
        <v>568</v>
      </c>
      <c r="BL1277" s="20">
        <v>540</v>
      </c>
      <c r="BM1277" s="20">
        <v>739</v>
      </c>
      <c r="BN1277" s="20">
        <v>77</v>
      </c>
      <c r="BO1277" s="20">
        <v>61</v>
      </c>
      <c r="BP1277" s="20"/>
      <c r="BQ1277" s="20"/>
      <c r="BR1277" s="20"/>
      <c r="BS1277" s="20"/>
      <c r="BT1277" s="20"/>
      <c r="BU1277" s="20"/>
      <c r="BV1277" s="20"/>
    </row>
    <row r="1278" spans="1:74" x14ac:dyDescent="0.25">
      <c r="A1278" s="20" t="s">
        <v>452</v>
      </c>
      <c r="B1278" s="20" t="s">
        <v>455</v>
      </c>
      <c r="C1278" s="20" t="s">
        <v>585</v>
      </c>
      <c r="D1278" s="1">
        <v>44535</v>
      </c>
      <c r="E1278">
        <v>92</v>
      </c>
      <c r="F1278">
        <v>4</v>
      </c>
      <c r="G1278">
        <v>1</v>
      </c>
      <c r="H1278">
        <v>2</v>
      </c>
      <c r="I1278">
        <v>1</v>
      </c>
      <c r="J1278">
        <v>76</v>
      </c>
      <c r="K1278">
        <v>3</v>
      </c>
      <c r="L1278">
        <v>0</v>
      </c>
      <c r="M1278">
        <v>0</v>
      </c>
      <c r="N1278">
        <v>105</v>
      </c>
      <c r="O1278">
        <v>97</v>
      </c>
      <c r="P1278">
        <v>0</v>
      </c>
      <c r="Q1278">
        <v>0</v>
      </c>
      <c r="R1278">
        <v>584</v>
      </c>
      <c r="S1278">
        <v>545</v>
      </c>
      <c r="T1278">
        <v>14</v>
      </c>
      <c r="U1278">
        <v>0</v>
      </c>
      <c r="V1278">
        <v>0</v>
      </c>
      <c r="W1278">
        <v>606</v>
      </c>
      <c r="X1278">
        <v>368</v>
      </c>
      <c r="Y1278">
        <v>17</v>
      </c>
      <c r="Z1278">
        <v>21</v>
      </c>
      <c r="AA1278">
        <v>9</v>
      </c>
      <c r="AB1278">
        <v>806</v>
      </c>
      <c r="AC1278">
        <v>472</v>
      </c>
      <c r="AD1278">
        <v>25</v>
      </c>
      <c r="AE1278">
        <v>20</v>
      </c>
      <c r="AF1278">
        <v>13</v>
      </c>
      <c r="AG1278">
        <v>96</v>
      </c>
      <c r="AH1278">
        <v>18</v>
      </c>
      <c r="AI1278">
        <v>3</v>
      </c>
      <c r="AJ1278">
        <v>8</v>
      </c>
      <c r="AK1278">
        <v>3</v>
      </c>
      <c r="AL1278">
        <v>65</v>
      </c>
      <c r="AM1278">
        <v>57</v>
      </c>
      <c r="AN1278">
        <v>3</v>
      </c>
      <c r="AO1278">
        <v>0</v>
      </c>
      <c r="AP1278">
        <v>0</v>
      </c>
      <c r="AQ1278">
        <v>0</v>
      </c>
      <c r="AR1278">
        <v>2</v>
      </c>
      <c r="AS1278">
        <v>0</v>
      </c>
      <c r="AT1278">
        <v>0</v>
      </c>
      <c r="AU1278">
        <v>0</v>
      </c>
      <c r="AV1278">
        <v>1</v>
      </c>
      <c r="AW1278">
        <v>0</v>
      </c>
      <c r="AX1278">
        <v>0</v>
      </c>
      <c r="AY1278">
        <v>0</v>
      </c>
      <c r="AZ1278">
        <v>0</v>
      </c>
      <c r="BA1278">
        <v>0</v>
      </c>
      <c r="BB1278">
        <v>0</v>
      </c>
      <c r="BC1278">
        <v>0</v>
      </c>
      <c r="BD1278">
        <v>0</v>
      </c>
      <c r="BE1278">
        <v>0</v>
      </c>
      <c r="BF1278">
        <v>0</v>
      </c>
      <c r="BG1278" s="20">
        <v>2</v>
      </c>
      <c r="BH1278" s="20">
        <v>1</v>
      </c>
      <c r="BI1278" s="20">
        <v>87</v>
      </c>
      <c r="BJ1278" s="20">
        <v>103</v>
      </c>
      <c r="BK1278" s="20">
        <v>568</v>
      </c>
      <c r="BL1278" s="20">
        <v>542</v>
      </c>
      <c r="BM1278" s="20">
        <v>738</v>
      </c>
      <c r="BN1278" s="20">
        <v>77</v>
      </c>
      <c r="BO1278" s="20">
        <v>60</v>
      </c>
      <c r="BP1278" s="20"/>
      <c r="BQ1278" s="20"/>
      <c r="BR1278" s="20"/>
      <c r="BS1278" s="20"/>
      <c r="BT1278" s="20"/>
      <c r="BU1278" s="20"/>
      <c r="BV1278" s="20"/>
    </row>
    <row r="1279" spans="1:74" x14ac:dyDescent="0.25">
      <c r="A1279" s="20" t="s">
        <v>452</v>
      </c>
      <c r="B1279" s="20" t="s">
        <v>455</v>
      </c>
      <c r="C1279" s="20" t="s">
        <v>585</v>
      </c>
      <c r="D1279" s="1">
        <v>44542</v>
      </c>
      <c r="E1279">
        <v>93</v>
      </c>
      <c r="F1279">
        <v>4</v>
      </c>
      <c r="G1279">
        <v>2</v>
      </c>
      <c r="H1279">
        <v>2</v>
      </c>
      <c r="I1279">
        <v>1</v>
      </c>
      <c r="J1279">
        <v>80</v>
      </c>
      <c r="K1279">
        <v>3</v>
      </c>
      <c r="L1279">
        <v>0</v>
      </c>
      <c r="M1279">
        <v>0</v>
      </c>
      <c r="N1279">
        <v>106</v>
      </c>
      <c r="O1279">
        <v>98</v>
      </c>
      <c r="P1279">
        <v>0</v>
      </c>
      <c r="Q1279">
        <v>0</v>
      </c>
      <c r="R1279">
        <v>589</v>
      </c>
      <c r="S1279">
        <v>547</v>
      </c>
      <c r="T1279">
        <v>14</v>
      </c>
      <c r="U1279">
        <v>0</v>
      </c>
      <c r="V1279">
        <v>2</v>
      </c>
      <c r="W1279">
        <v>607</v>
      </c>
      <c r="X1279">
        <v>391</v>
      </c>
      <c r="Y1279">
        <v>17</v>
      </c>
      <c r="Z1279">
        <v>19</v>
      </c>
      <c r="AA1279">
        <v>9</v>
      </c>
      <c r="AB1279">
        <v>803</v>
      </c>
      <c r="AC1279">
        <v>544</v>
      </c>
      <c r="AD1279">
        <v>25</v>
      </c>
      <c r="AE1279">
        <v>20</v>
      </c>
      <c r="AF1279">
        <v>13</v>
      </c>
      <c r="AG1279">
        <v>96</v>
      </c>
      <c r="AH1279">
        <v>22</v>
      </c>
      <c r="AI1279">
        <v>3</v>
      </c>
      <c r="AJ1279">
        <v>8</v>
      </c>
      <c r="AK1279">
        <v>3</v>
      </c>
      <c r="AL1279">
        <v>65</v>
      </c>
      <c r="AM1279">
        <v>57</v>
      </c>
      <c r="AN1279">
        <v>3</v>
      </c>
      <c r="AO1279">
        <v>0</v>
      </c>
      <c r="AP1279">
        <v>0</v>
      </c>
      <c r="AQ1279">
        <v>0</v>
      </c>
      <c r="AR1279">
        <v>2</v>
      </c>
      <c r="AS1279">
        <v>0</v>
      </c>
      <c r="AT1279">
        <v>0</v>
      </c>
      <c r="AU1279">
        <v>0</v>
      </c>
      <c r="AV1279">
        <v>1</v>
      </c>
      <c r="AW1279">
        <v>0</v>
      </c>
      <c r="AX1279">
        <v>0</v>
      </c>
      <c r="AY1279">
        <v>0</v>
      </c>
      <c r="AZ1279">
        <v>0</v>
      </c>
      <c r="BA1279">
        <v>0</v>
      </c>
      <c r="BB1279">
        <v>0</v>
      </c>
      <c r="BC1279">
        <v>0</v>
      </c>
      <c r="BD1279">
        <v>0</v>
      </c>
      <c r="BE1279">
        <v>0</v>
      </c>
      <c r="BF1279">
        <v>0</v>
      </c>
      <c r="BG1279" s="20">
        <v>2</v>
      </c>
      <c r="BH1279" s="20">
        <v>1</v>
      </c>
      <c r="BI1279" s="20">
        <v>88</v>
      </c>
      <c r="BJ1279" s="20">
        <v>104</v>
      </c>
      <c r="BK1279" s="20">
        <v>571</v>
      </c>
      <c r="BL1279" s="20">
        <v>546</v>
      </c>
      <c r="BM1279" s="20">
        <v>735</v>
      </c>
      <c r="BN1279" s="20">
        <v>79</v>
      </c>
      <c r="BO1279" s="20">
        <v>60</v>
      </c>
      <c r="BP1279" s="20"/>
      <c r="BQ1279" s="20"/>
      <c r="BR1279" s="20"/>
      <c r="BS1279" s="20"/>
      <c r="BT1279" s="20"/>
      <c r="BU1279" s="20"/>
      <c r="BV1279" s="20"/>
    </row>
    <row r="1280" spans="1:74" x14ac:dyDescent="0.25">
      <c r="A1280" s="20" t="s">
        <v>452</v>
      </c>
      <c r="B1280" s="20" t="s">
        <v>455</v>
      </c>
      <c r="C1280" s="20" t="s">
        <v>585</v>
      </c>
      <c r="D1280" s="1">
        <v>44549</v>
      </c>
      <c r="E1280">
        <v>93</v>
      </c>
      <c r="F1280">
        <v>4</v>
      </c>
      <c r="G1280">
        <v>2</v>
      </c>
      <c r="H1280">
        <v>2</v>
      </c>
      <c r="I1280">
        <v>1</v>
      </c>
      <c r="J1280">
        <v>80</v>
      </c>
      <c r="K1280">
        <v>3</v>
      </c>
      <c r="L1280">
        <v>0</v>
      </c>
      <c r="M1280">
        <v>0</v>
      </c>
      <c r="N1280">
        <v>108</v>
      </c>
      <c r="O1280">
        <v>99</v>
      </c>
      <c r="P1280">
        <v>0</v>
      </c>
      <c r="Q1280">
        <v>0</v>
      </c>
      <c r="R1280">
        <v>588</v>
      </c>
      <c r="S1280">
        <v>552</v>
      </c>
      <c r="T1280">
        <v>13</v>
      </c>
      <c r="U1280">
        <v>0</v>
      </c>
      <c r="V1280">
        <v>0</v>
      </c>
      <c r="W1280">
        <v>608</v>
      </c>
      <c r="X1280">
        <v>434</v>
      </c>
      <c r="Y1280">
        <v>17</v>
      </c>
      <c r="Z1280">
        <v>19</v>
      </c>
      <c r="AA1280">
        <v>8</v>
      </c>
      <c r="AB1280">
        <v>802</v>
      </c>
      <c r="AC1280">
        <v>608</v>
      </c>
      <c r="AD1280">
        <v>24</v>
      </c>
      <c r="AE1280">
        <v>20</v>
      </c>
      <c r="AF1280">
        <v>13</v>
      </c>
      <c r="AG1280">
        <v>97</v>
      </c>
      <c r="AH1280">
        <v>36</v>
      </c>
      <c r="AI1280">
        <v>3</v>
      </c>
      <c r="AJ1280">
        <v>5</v>
      </c>
      <c r="AK1280">
        <v>3</v>
      </c>
      <c r="AL1280">
        <v>65</v>
      </c>
      <c r="AM1280">
        <v>56</v>
      </c>
      <c r="AN1280">
        <v>3</v>
      </c>
      <c r="AO1280">
        <v>0</v>
      </c>
      <c r="AP1280">
        <v>0</v>
      </c>
      <c r="AQ1280">
        <v>0</v>
      </c>
      <c r="AR1280">
        <v>2</v>
      </c>
      <c r="AS1280">
        <v>0</v>
      </c>
      <c r="AT1280">
        <v>0</v>
      </c>
      <c r="AU1280">
        <v>0</v>
      </c>
      <c r="AV1280">
        <v>1</v>
      </c>
      <c r="AW1280">
        <v>0</v>
      </c>
      <c r="AX1280">
        <v>0</v>
      </c>
      <c r="AY1280">
        <v>0</v>
      </c>
      <c r="AZ1280">
        <v>0</v>
      </c>
      <c r="BA1280">
        <v>0</v>
      </c>
      <c r="BB1280">
        <v>0</v>
      </c>
      <c r="BC1280">
        <v>0</v>
      </c>
      <c r="BD1280">
        <v>0</v>
      </c>
      <c r="BE1280">
        <v>0</v>
      </c>
      <c r="BF1280">
        <v>0</v>
      </c>
      <c r="BG1280" s="20">
        <v>2</v>
      </c>
      <c r="BH1280" s="20">
        <v>1</v>
      </c>
      <c r="BI1280" s="20">
        <v>89</v>
      </c>
      <c r="BJ1280" s="20">
        <v>105</v>
      </c>
      <c r="BK1280" s="20">
        <v>572</v>
      </c>
      <c r="BL1280" s="20">
        <v>548</v>
      </c>
      <c r="BM1280" s="20">
        <v>735</v>
      </c>
      <c r="BN1280" s="20">
        <v>80</v>
      </c>
      <c r="BO1280" s="20">
        <v>59</v>
      </c>
      <c r="BP1280" s="20">
        <v>2808</v>
      </c>
      <c r="BQ1280" s="20">
        <v>1267</v>
      </c>
      <c r="BR1280" s="20">
        <v>0</v>
      </c>
      <c r="BS1280" s="20">
        <v>86</v>
      </c>
      <c r="BT1280" s="20">
        <v>211</v>
      </c>
      <c r="BU1280" s="20">
        <v>104</v>
      </c>
      <c r="BV1280" s="20">
        <v>2325</v>
      </c>
    </row>
    <row r="1281" spans="1:74" x14ac:dyDescent="0.25">
      <c r="A1281" s="20" t="s">
        <v>452</v>
      </c>
      <c r="B1281" s="20" t="s">
        <v>455</v>
      </c>
      <c r="C1281" s="20" t="s">
        <v>585</v>
      </c>
      <c r="D1281" s="1">
        <v>44558</v>
      </c>
      <c r="E1281">
        <v>94</v>
      </c>
      <c r="F1281">
        <v>4</v>
      </c>
      <c r="G1281">
        <v>2</v>
      </c>
      <c r="H1281">
        <v>2</v>
      </c>
      <c r="I1281">
        <v>1</v>
      </c>
      <c r="J1281">
        <v>81</v>
      </c>
      <c r="K1281">
        <v>3</v>
      </c>
      <c r="L1281">
        <v>0</v>
      </c>
      <c r="M1281">
        <v>0</v>
      </c>
      <c r="N1281">
        <v>107</v>
      </c>
      <c r="O1281">
        <v>98</v>
      </c>
      <c r="P1281">
        <v>0</v>
      </c>
      <c r="Q1281">
        <v>0</v>
      </c>
      <c r="R1281">
        <v>589</v>
      </c>
      <c r="S1281">
        <v>553</v>
      </c>
      <c r="T1281">
        <v>13</v>
      </c>
      <c r="U1281">
        <v>0</v>
      </c>
      <c r="V1281">
        <v>0</v>
      </c>
      <c r="W1281">
        <v>609</v>
      </c>
      <c r="X1281">
        <v>448</v>
      </c>
      <c r="Y1281">
        <v>17</v>
      </c>
      <c r="Z1281">
        <v>19</v>
      </c>
      <c r="AA1281">
        <v>8</v>
      </c>
      <c r="AB1281">
        <v>798</v>
      </c>
      <c r="AC1281">
        <v>636</v>
      </c>
      <c r="AD1281">
        <v>24</v>
      </c>
      <c r="AE1281">
        <v>19</v>
      </c>
      <c r="AF1281">
        <v>13</v>
      </c>
      <c r="AG1281">
        <v>97</v>
      </c>
      <c r="AH1281">
        <v>45</v>
      </c>
      <c r="AI1281">
        <v>3</v>
      </c>
      <c r="AJ1281">
        <v>5</v>
      </c>
      <c r="AK1281">
        <v>3</v>
      </c>
      <c r="AL1281">
        <v>64</v>
      </c>
      <c r="AM1281">
        <v>55</v>
      </c>
      <c r="AN1281">
        <v>3</v>
      </c>
      <c r="AO1281">
        <v>0</v>
      </c>
      <c r="AP1281">
        <v>0</v>
      </c>
      <c r="AQ1281">
        <v>0</v>
      </c>
      <c r="AR1281">
        <v>2</v>
      </c>
      <c r="AS1281">
        <v>0</v>
      </c>
      <c r="AT1281">
        <v>0</v>
      </c>
      <c r="AU1281">
        <v>0</v>
      </c>
      <c r="AV1281">
        <v>1</v>
      </c>
      <c r="AW1281">
        <v>0</v>
      </c>
      <c r="AX1281">
        <v>0</v>
      </c>
      <c r="AY1281">
        <v>0</v>
      </c>
      <c r="AZ1281">
        <v>0</v>
      </c>
      <c r="BA1281">
        <v>0</v>
      </c>
      <c r="BB1281">
        <v>0</v>
      </c>
      <c r="BC1281">
        <v>0</v>
      </c>
      <c r="BD1281">
        <v>0</v>
      </c>
      <c r="BE1281">
        <v>0</v>
      </c>
      <c r="BF1281">
        <v>0</v>
      </c>
      <c r="BG1281" s="20">
        <v>2</v>
      </c>
      <c r="BH1281" s="20">
        <v>1</v>
      </c>
      <c r="BI1281" s="20">
        <v>90</v>
      </c>
      <c r="BJ1281" s="20">
        <v>104</v>
      </c>
      <c r="BK1281" s="20">
        <v>573</v>
      </c>
      <c r="BL1281" s="20">
        <v>550</v>
      </c>
      <c r="BM1281" s="20">
        <v>733</v>
      </c>
      <c r="BN1281" s="20">
        <v>80</v>
      </c>
      <c r="BO1281" s="20">
        <v>58</v>
      </c>
      <c r="BP1281" s="20">
        <v>2806</v>
      </c>
      <c r="BQ1281" s="20">
        <v>1498</v>
      </c>
      <c r="BR1281" s="20">
        <v>0</v>
      </c>
      <c r="BS1281" s="20">
        <v>88</v>
      </c>
      <c r="BT1281" s="20">
        <v>207</v>
      </c>
      <c r="BU1281" s="20">
        <v>100</v>
      </c>
      <c r="BV1281" s="20">
        <v>2334</v>
      </c>
    </row>
    <row r="1282" spans="1:74" x14ac:dyDescent="0.25">
      <c r="A1282" s="20" t="s">
        <v>452</v>
      </c>
      <c r="B1282" s="20" t="s">
        <v>455</v>
      </c>
      <c r="C1282" s="20" t="s">
        <v>585</v>
      </c>
      <c r="D1282" s="1">
        <v>44564</v>
      </c>
      <c r="E1282">
        <v>94</v>
      </c>
      <c r="F1282">
        <v>4</v>
      </c>
      <c r="G1282">
        <v>2</v>
      </c>
      <c r="H1282">
        <v>2</v>
      </c>
      <c r="I1282">
        <v>1</v>
      </c>
      <c r="J1282">
        <v>81</v>
      </c>
      <c r="K1282">
        <v>3</v>
      </c>
      <c r="L1282">
        <v>0</v>
      </c>
      <c r="M1282">
        <v>0</v>
      </c>
      <c r="N1282">
        <v>107</v>
      </c>
      <c r="O1282">
        <v>97</v>
      </c>
      <c r="P1282">
        <v>0</v>
      </c>
      <c r="Q1282">
        <v>0</v>
      </c>
      <c r="R1282">
        <v>588</v>
      </c>
      <c r="S1282">
        <v>552</v>
      </c>
      <c r="T1282">
        <v>13</v>
      </c>
      <c r="U1282">
        <v>0</v>
      </c>
      <c r="V1282">
        <v>0</v>
      </c>
      <c r="W1282">
        <v>609</v>
      </c>
      <c r="X1282">
        <v>456</v>
      </c>
      <c r="Y1282">
        <v>17</v>
      </c>
      <c r="Z1282">
        <v>19</v>
      </c>
      <c r="AA1282">
        <v>8</v>
      </c>
      <c r="AB1282">
        <v>797</v>
      </c>
      <c r="AC1282">
        <v>642</v>
      </c>
      <c r="AD1282">
        <v>24</v>
      </c>
      <c r="AE1282">
        <v>18</v>
      </c>
      <c r="AF1282">
        <v>13</v>
      </c>
      <c r="AG1282">
        <v>97</v>
      </c>
      <c r="AH1282">
        <v>49</v>
      </c>
      <c r="AI1282">
        <v>3</v>
      </c>
      <c r="AJ1282">
        <v>5</v>
      </c>
      <c r="AK1282">
        <v>3</v>
      </c>
      <c r="AL1282">
        <v>65</v>
      </c>
      <c r="AM1282">
        <v>56</v>
      </c>
      <c r="AN1282">
        <v>3</v>
      </c>
      <c r="AO1282">
        <v>0</v>
      </c>
      <c r="AP1282">
        <v>0</v>
      </c>
      <c r="AQ1282">
        <v>0</v>
      </c>
      <c r="AR1282">
        <v>2</v>
      </c>
      <c r="AS1282">
        <v>0</v>
      </c>
      <c r="AT1282">
        <v>0</v>
      </c>
      <c r="AU1282">
        <v>0</v>
      </c>
      <c r="AV1282">
        <v>1</v>
      </c>
      <c r="AW1282">
        <v>0</v>
      </c>
      <c r="AX1282">
        <v>0</v>
      </c>
      <c r="AY1282">
        <v>0</v>
      </c>
      <c r="AZ1282">
        <v>0</v>
      </c>
      <c r="BA1282">
        <v>0</v>
      </c>
      <c r="BB1282">
        <v>0</v>
      </c>
      <c r="BC1282">
        <v>0</v>
      </c>
      <c r="BD1282">
        <v>0</v>
      </c>
      <c r="BE1282">
        <v>0</v>
      </c>
      <c r="BF1282">
        <v>0</v>
      </c>
      <c r="BG1282" s="20">
        <v>2</v>
      </c>
      <c r="BH1282" s="20">
        <v>1</v>
      </c>
      <c r="BI1282" s="20">
        <v>90</v>
      </c>
      <c r="BJ1282" s="20">
        <v>104</v>
      </c>
      <c r="BK1282" s="20">
        <v>572</v>
      </c>
      <c r="BL1282" s="20">
        <v>551</v>
      </c>
      <c r="BM1282" s="20">
        <v>733</v>
      </c>
      <c r="BN1282" s="20">
        <v>80</v>
      </c>
      <c r="BO1282" s="20">
        <v>59</v>
      </c>
      <c r="BP1282" s="20">
        <v>2808</v>
      </c>
      <c r="BQ1282" s="20">
        <v>1564</v>
      </c>
      <c r="BR1282" s="20">
        <v>0</v>
      </c>
      <c r="BS1282" s="20">
        <v>88</v>
      </c>
      <c r="BT1282" s="20">
        <v>204</v>
      </c>
      <c r="BU1282" s="20">
        <v>101</v>
      </c>
      <c r="BV1282" s="20">
        <v>2335</v>
      </c>
    </row>
    <row r="1283" spans="1:74" x14ac:dyDescent="0.25">
      <c r="A1283" s="20" t="s">
        <v>452</v>
      </c>
      <c r="B1283" s="20" t="s">
        <v>455</v>
      </c>
      <c r="C1283" s="20" t="s">
        <v>585</v>
      </c>
      <c r="D1283" s="1">
        <v>44570</v>
      </c>
      <c r="E1283">
        <v>95</v>
      </c>
      <c r="F1283">
        <v>5</v>
      </c>
      <c r="G1283">
        <v>2</v>
      </c>
      <c r="H1283">
        <v>2</v>
      </c>
      <c r="I1283">
        <v>1</v>
      </c>
      <c r="J1283">
        <v>82</v>
      </c>
      <c r="K1283">
        <v>3</v>
      </c>
      <c r="L1283">
        <v>0</v>
      </c>
      <c r="M1283">
        <v>0</v>
      </c>
      <c r="N1283">
        <v>107</v>
      </c>
      <c r="O1283">
        <v>101</v>
      </c>
      <c r="P1283">
        <v>0</v>
      </c>
      <c r="Q1283">
        <v>0</v>
      </c>
      <c r="R1283">
        <v>588</v>
      </c>
      <c r="S1283">
        <v>553</v>
      </c>
      <c r="T1283">
        <v>13</v>
      </c>
      <c r="U1283">
        <v>0</v>
      </c>
      <c r="V1283">
        <v>0</v>
      </c>
      <c r="W1283">
        <v>611</v>
      </c>
      <c r="X1283">
        <v>470</v>
      </c>
      <c r="Y1283">
        <v>17</v>
      </c>
      <c r="Z1283">
        <v>20</v>
      </c>
      <c r="AA1283">
        <v>8</v>
      </c>
      <c r="AB1283">
        <v>798</v>
      </c>
      <c r="AC1283">
        <v>651</v>
      </c>
      <c r="AD1283">
        <v>24</v>
      </c>
      <c r="AE1283">
        <v>18</v>
      </c>
      <c r="AF1283">
        <v>15</v>
      </c>
      <c r="AG1283">
        <v>97</v>
      </c>
      <c r="AH1283">
        <v>53</v>
      </c>
      <c r="AI1283">
        <v>3</v>
      </c>
      <c r="AJ1283">
        <v>4</v>
      </c>
      <c r="AK1283">
        <v>3</v>
      </c>
      <c r="AL1283">
        <v>65</v>
      </c>
      <c r="AM1283">
        <v>59</v>
      </c>
      <c r="AN1283">
        <v>3</v>
      </c>
      <c r="AO1283">
        <v>0</v>
      </c>
      <c r="AP1283">
        <v>0</v>
      </c>
      <c r="AQ1283">
        <v>0</v>
      </c>
      <c r="AR1283">
        <v>2</v>
      </c>
      <c r="AS1283">
        <v>0</v>
      </c>
      <c r="AT1283">
        <v>0</v>
      </c>
      <c r="AU1283">
        <v>0</v>
      </c>
      <c r="AV1283">
        <v>1</v>
      </c>
      <c r="AW1283">
        <v>0</v>
      </c>
      <c r="AX1283">
        <v>0</v>
      </c>
      <c r="AY1283">
        <v>0</v>
      </c>
      <c r="AZ1283">
        <v>0</v>
      </c>
      <c r="BA1283">
        <v>0</v>
      </c>
      <c r="BB1283">
        <v>0</v>
      </c>
      <c r="BC1283">
        <v>0</v>
      </c>
      <c r="BD1283">
        <v>0</v>
      </c>
      <c r="BE1283">
        <v>0</v>
      </c>
      <c r="BF1283">
        <v>0</v>
      </c>
      <c r="BG1283" s="20">
        <v>3</v>
      </c>
      <c r="BH1283" s="20">
        <v>1</v>
      </c>
      <c r="BI1283" s="20">
        <v>91</v>
      </c>
      <c r="BJ1283" s="20">
        <v>105</v>
      </c>
      <c r="BK1283" s="20">
        <v>572</v>
      </c>
      <c r="BL1283" s="20">
        <v>554</v>
      </c>
      <c r="BM1283" s="20">
        <v>733</v>
      </c>
      <c r="BN1283" s="20">
        <v>80</v>
      </c>
      <c r="BO1283" s="20">
        <v>60</v>
      </c>
      <c r="BP1283" s="20">
        <v>2809</v>
      </c>
      <c r="BQ1283" s="20">
        <v>1650</v>
      </c>
      <c r="BR1283" s="20">
        <v>0</v>
      </c>
      <c r="BS1283" s="20">
        <v>87</v>
      </c>
      <c r="BT1283" s="20">
        <v>198</v>
      </c>
      <c r="BU1283" s="20">
        <v>102</v>
      </c>
      <c r="BV1283" s="20">
        <v>2337</v>
      </c>
    </row>
    <row r="1284" spans="1:74" x14ac:dyDescent="0.25">
      <c r="A1284" s="20" t="s">
        <v>452</v>
      </c>
      <c r="B1284" s="20" t="s">
        <v>455</v>
      </c>
      <c r="C1284" s="20" t="s">
        <v>585</v>
      </c>
      <c r="D1284" s="1">
        <v>44577</v>
      </c>
      <c r="E1284">
        <v>96</v>
      </c>
      <c r="F1284">
        <v>5</v>
      </c>
      <c r="G1284">
        <v>2</v>
      </c>
      <c r="H1284">
        <v>2</v>
      </c>
      <c r="I1284">
        <v>1</v>
      </c>
      <c r="J1284">
        <v>82</v>
      </c>
      <c r="K1284">
        <v>3</v>
      </c>
      <c r="L1284">
        <v>0</v>
      </c>
      <c r="M1284">
        <v>1</v>
      </c>
      <c r="N1284">
        <v>107</v>
      </c>
      <c r="O1284">
        <v>101</v>
      </c>
      <c r="P1284">
        <v>0</v>
      </c>
      <c r="Q1284">
        <v>0</v>
      </c>
      <c r="R1284">
        <v>587</v>
      </c>
      <c r="S1284">
        <v>553</v>
      </c>
      <c r="T1284">
        <v>13</v>
      </c>
      <c r="U1284">
        <v>0</v>
      </c>
      <c r="V1284">
        <v>0</v>
      </c>
      <c r="W1284">
        <v>612</v>
      </c>
      <c r="X1284">
        <v>475</v>
      </c>
      <c r="Y1284">
        <v>15</v>
      </c>
      <c r="Z1284">
        <v>20</v>
      </c>
      <c r="AA1284">
        <v>8</v>
      </c>
      <c r="AB1284">
        <v>799</v>
      </c>
      <c r="AC1284">
        <v>658</v>
      </c>
      <c r="AD1284">
        <v>24</v>
      </c>
      <c r="AE1284">
        <v>18</v>
      </c>
      <c r="AF1284">
        <v>15</v>
      </c>
      <c r="AG1284">
        <v>97</v>
      </c>
      <c r="AH1284">
        <v>56</v>
      </c>
      <c r="AI1284">
        <v>2</v>
      </c>
      <c r="AJ1284">
        <v>4</v>
      </c>
      <c r="AK1284">
        <v>3</v>
      </c>
      <c r="AL1284">
        <v>65</v>
      </c>
      <c r="AM1284">
        <v>59</v>
      </c>
      <c r="AN1284">
        <v>3</v>
      </c>
      <c r="AO1284">
        <v>0</v>
      </c>
      <c r="AP1284">
        <v>0</v>
      </c>
      <c r="AQ1284">
        <v>0</v>
      </c>
      <c r="AR1284">
        <v>2</v>
      </c>
      <c r="AS1284">
        <v>0</v>
      </c>
      <c r="AT1284">
        <v>0</v>
      </c>
      <c r="AU1284">
        <v>0</v>
      </c>
      <c r="AV1284">
        <v>1</v>
      </c>
      <c r="AW1284">
        <v>0</v>
      </c>
      <c r="AX1284">
        <v>0</v>
      </c>
      <c r="AY1284">
        <v>0</v>
      </c>
      <c r="AZ1284">
        <v>0</v>
      </c>
      <c r="BA1284">
        <v>0</v>
      </c>
      <c r="BB1284">
        <v>0</v>
      </c>
      <c r="BC1284">
        <v>0</v>
      </c>
      <c r="BD1284">
        <v>0</v>
      </c>
      <c r="BE1284">
        <v>0</v>
      </c>
      <c r="BF1284">
        <v>0</v>
      </c>
      <c r="BG1284" s="20">
        <v>3</v>
      </c>
      <c r="BH1284" s="20">
        <v>1</v>
      </c>
      <c r="BI1284" s="20">
        <v>91</v>
      </c>
      <c r="BJ1284" s="20">
        <v>105</v>
      </c>
      <c r="BK1284" s="20">
        <v>571</v>
      </c>
      <c r="BL1284" s="20">
        <v>555</v>
      </c>
      <c r="BM1284" s="20">
        <v>734</v>
      </c>
      <c r="BN1284" s="20">
        <v>81</v>
      </c>
      <c r="BO1284" s="20">
        <v>60</v>
      </c>
      <c r="BP1284" s="20">
        <v>2812</v>
      </c>
      <c r="BQ1284" s="20">
        <v>1691</v>
      </c>
      <c r="BR1284" s="20">
        <v>0</v>
      </c>
      <c r="BS1284" s="20">
        <v>85</v>
      </c>
      <c r="BT1284" s="20">
        <v>198</v>
      </c>
      <c r="BU1284" s="20">
        <v>102</v>
      </c>
      <c r="BV1284" s="20">
        <v>2341</v>
      </c>
    </row>
    <row r="1285" spans="1:74" x14ac:dyDescent="0.25">
      <c r="A1285" s="20" t="s">
        <v>452</v>
      </c>
      <c r="B1285" s="20" t="s">
        <v>455</v>
      </c>
      <c r="C1285" s="20" t="s">
        <v>585</v>
      </c>
      <c r="D1285" s="1">
        <v>44584</v>
      </c>
      <c r="E1285">
        <v>96</v>
      </c>
      <c r="F1285">
        <v>5</v>
      </c>
      <c r="G1285">
        <v>2</v>
      </c>
      <c r="H1285">
        <v>2</v>
      </c>
      <c r="I1285">
        <v>1</v>
      </c>
      <c r="J1285">
        <v>82</v>
      </c>
      <c r="K1285">
        <v>3</v>
      </c>
      <c r="L1285">
        <v>0</v>
      </c>
      <c r="M1285">
        <v>0</v>
      </c>
      <c r="N1285">
        <v>105</v>
      </c>
      <c r="O1285">
        <v>99</v>
      </c>
      <c r="P1285">
        <v>0</v>
      </c>
      <c r="Q1285">
        <v>0</v>
      </c>
      <c r="R1285">
        <v>589</v>
      </c>
      <c r="S1285">
        <v>556</v>
      </c>
      <c r="T1285">
        <v>13</v>
      </c>
      <c r="U1285">
        <v>0</v>
      </c>
      <c r="V1285">
        <v>0</v>
      </c>
      <c r="W1285">
        <v>613</v>
      </c>
      <c r="X1285">
        <v>477</v>
      </c>
      <c r="Y1285">
        <v>15</v>
      </c>
      <c r="Z1285">
        <v>20</v>
      </c>
      <c r="AA1285">
        <v>8</v>
      </c>
      <c r="AB1285">
        <v>795</v>
      </c>
      <c r="AC1285">
        <v>658</v>
      </c>
      <c r="AD1285">
        <v>24</v>
      </c>
      <c r="AE1285">
        <v>18</v>
      </c>
      <c r="AF1285">
        <v>16</v>
      </c>
      <c r="AG1285">
        <v>96</v>
      </c>
      <c r="AH1285">
        <v>56</v>
      </c>
      <c r="AI1285">
        <v>2</v>
      </c>
      <c r="AJ1285">
        <v>3</v>
      </c>
      <c r="AK1285">
        <v>3</v>
      </c>
      <c r="AL1285">
        <v>64</v>
      </c>
      <c r="AM1285">
        <v>58</v>
      </c>
      <c r="AN1285">
        <v>3</v>
      </c>
      <c r="AO1285">
        <v>0</v>
      </c>
      <c r="AP1285">
        <v>0</v>
      </c>
      <c r="AQ1285">
        <v>0</v>
      </c>
      <c r="AR1285">
        <v>2</v>
      </c>
      <c r="AS1285">
        <v>0</v>
      </c>
      <c r="AT1285">
        <v>0</v>
      </c>
      <c r="AU1285">
        <v>0</v>
      </c>
      <c r="AV1285">
        <v>1</v>
      </c>
      <c r="AW1285">
        <v>0</v>
      </c>
      <c r="AX1285">
        <v>0</v>
      </c>
      <c r="AY1285">
        <v>0</v>
      </c>
      <c r="AZ1285">
        <v>0</v>
      </c>
      <c r="BA1285">
        <v>0</v>
      </c>
      <c r="BB1285">
        <v>0</v>
      </c>
      <c r="BC1285">
        <v>0</v>
      </c>
      <c r="BD1285">
        <v>0</v>
      </c>
      <c r="BE1285">
        <v>0</v>
      </c>
      <c r="BF1285">
        <v>0</v>
      </c>
      <c r="BG1285" s="20">
        <v>3</v>
      </c>
      <c r="BH1285" s="20">
        <v>1</v>
      </c>
      <c r="BI1285" s="20">
        <v>91</v>
      </c>
      <c r="BJ1285" s="20">
        <v>103</v>
      </c>
      <c r="BK1285" s="20">
        <v>573</v>
      </c>
      <c r="BL1285" s="20">
        <v>555</v>
      </c>
      <c r="BM1285" s="20">
        <v>730</v>
      </c>
      <c r="BN1285" s="20">
        <v>80</v>
      </c>
      <c r="BO1285" s="20">
        <v>59</v>
      </c>
      <c r="BP1285" s="20">
        <v>2809</v>
      </c>
      <c r="BQ1285" s="20">
        <v>1710</v>
      </c>
      <c r="BR1285" s="20">
        <v>0</v>
      </c>
      <c r="BS1285" s="20">
        <v>86</v>
      </c>
      <c r="BT1285" s="20">
        <v>196</v>
      </c>
      <c r="BU1285" s="20">
        <v>104</v>
      </c>
      <c r="BV1285" s="20">
        <v>2341</v>
      </c>
    </row>
    <row r="1286" spans="1:74" x14ac:dyDescent="0.25">
      <c r="A1286" s="20" t="s">
        <v>452</v>
      </c>
      <c r="B1286" s="20" t="s">
        <v>455</v>
      </c>
      <c r="C1286" s="20" t="s">
        <v>585</v>
      </c>
      <c r="D1286" s="1">
        <v>44591</v>
      </c>
      <c r="E1286">
        <v>96</v>
      </c>
      <c r="F1286">
        <v>5</v>
      </c>
      <c r="G1286">
        <v>2</v>
      </c>
      <c r="H1286">
        <v>2</v>
      </c>
      <c r="I1286">
        <v>1</v>
      </c>
      <c r="J1286">
        <v>83</v>
      </c>
      <c r="K1286">
        <v>3</v>
      </c>
      <c r="L1286">
        <v>0</v>
      </c>
      <c r="M1286">
        <v>0</v>
      </c>
      <c r="N1286">
        <v>103</v>
      </c>
      <c r="O1286">
        <v>97</v>
      </c>
      <c r="P1286">
        <v>0</v>
      </c>
      <c r="Q1286">
        <v>0</v>
      </c>
      <c r="R1286">
        <v>589</v>
      </c>
      <c r="S1286">
        <v>556</v>
      </c>
      <c r="T1286">
        <v>13</v>
      </c>
      <c r="U1286">
        <v>0</v>
      </c>
      <c r="V1286">
        <v>0</v>
      </c>
      <c r="W1286">
        <v>613</v>
      </c>
      <c r="X1286">
        <v>477</v>
      </c>
      <c r="Y1286">
        <v>15</v>
      </c>
      <c r="Z1286">
        <v>20</v>
      </c>
      <c r="AA1286">
        <v>8</v>
      </c>
      <c r="AB1286">
        <v>796</v>
      </c>
      <c r="AC1286">
        <v>663</v>
      </c>
      <c r="AD1286">
        <v>24</v>
      </c>
      <c r="AE1286">
        <v>18</v>
      </c>
      <c r="AF1286">
        <v>16</v>
      </c>
      <c r="AG1286">
        <v>97</v>
      </c>
      <c r="AH1286">
        <v>57</v>
      </c>
      <c r="AI1286">
        <v>3</v>
      </c>
      <c r="AJ1286">
        <v>3</v>
      </c>
      <c r="AK1286">
        <v>3</v>
      </c>
      <c r="AL1286">
        <v>63</v>
      </c>
      <c r="AM1286">
        <v>58</v>
      </c>
      <c r="AN1286">
        <v>2</v>
      </c>
      <c r="AO1286">
        <v>0</v>
      </c>
      <c r="AP1286">
        <v>0</v>
      </c>
      <c r="AQ1286">
        <v>0</v>
      </c>
      <c r="AR1286">
        <v>2</v>
      </c>
      <c r="AS1286">
        <v>0</v>
      </c>
      <c r="AT1286">
        <v>0</v>
      </c>
      <c r="AU1286">
        <v>0</v>
      </c>
      <c r="AV1286">
        <v>1</v>
      </c>
      <c r="AW1286">
        <v>0</v>
      </c>
      <c r="AX1286">
        <v>0</v>
      </c>
      <c r="AY1286">
        <v>0</v>
      </c>
      <c r="AZ1286">
        <v>0</v>
      </c>
      <c r="BA1286">
        <v>0</v>
      </c>
      <c r="BB1286">
        <v>0</v>
      </c>
      <c r="BC1286">
        <v>0</v>
      </c>
      <c r="BD1286">
        <v>0</v>
      </c>
      <c r="BE1286">
        <v>0</v>
      </c>
      <c r="BF1286">
        <v>0</v>
      </c>
      <c r="BG1286" s="20">
        <v>3</v>
      </c>
      <c r="BH1286" s="20">
        <v>1</v>
      </c>
      <c r="BI1286" s="20">
        <v>91</v>
      </c>
      <c r="BJ1286" s="20">
        <v>101</v>
      </c>
      <c r="BK1286" s="20">
        <v>573</v>
      </c>
      <c r="BL1286" s="20">
        <v>556</v>
      </c>
      <c r="BM1286" s="20">
        <v>732</v>
      </c>
      <c r="BN1286" s="20">
        <v>80</v>
      </c>
      <c r="BO1286" s="20">
        <v>59</v>
      </c>
      <c r="BP1286" s="20">
        <v>2805</v>
      </c>
      <c r="BQ1286" s="20">
        <v>1745</v>
      </c>
      <c r="BR1286" s="20">
        <v>0</v>
      </c>
      <c r="BS1286" s="20">
        <v>86</v>
      </c>
      <c r="BT1286" s="20">
        <v>196</v>
      </c>
      <c r="BU1286" s="20">
        <v>102</v>
      </c>
      <c r="BV1286" s="20">
        <v>2342</v>
      </c>
    </row>
    <row r="1287" spans="1:74" x14ac:dyDescent="0.25">
      <c r="A1287" s="20" t="s">
        <v>452</v>
      </c>
      <c r="B1287" s="20" t="s">
        <v>455</v>
      </c>
      <c r="C1287" s="20" t="s">
        <v>585</v>
      </c>
      <c r="D1287" s="1">
        <v>44599</v>
      </c>
      <c r="E1287">
        <v>95</v>
      </c>
      <c r="F1287">
        <v>4</v>
      </c>
      <c r="G1287">
        <v>2</v>
      </c>
      <c r="H1287">
        <v>2</v>
      </c>
      <c r="I1287">
        <v>1</v>
      </c>
      <c r="J1287">
        <v>83</v>
      </c>
      <c r="K1287">
        <v>3</v>
      </c>
      <c r="L1287">
        <v>0</v>
      </c>
      <c r="M1287">
        <v>0</v>
      </c>
      <c r="N1287">
        <v>103</v>
      </c>
      <c r="O1287">
        <v>97</v>
      </c>
      <c r="P1287">
        <v>0</v>
      </c>
      <c r="Q1287">
        <v>0</v>
      </c>
      <c r="R1287">
        <v>590</v>
      </c>
      <c r="S1287">
        <v>558</v>
      </c>
      <c r="T1287">
        <v>12</v>
      </c>
      <c r="U1287">
        <v>0</v>
      </c>
      <c r="V1287">
        <v>0</v>
      </c>
      <c r="W1287">
        <v>612</v>
      </c>
      <c r="X1287">
        <v>477</v>
      </c>
      <c r="Y1287">
        <v>15</v>
      </c>
      <c r="Z1287">
        <v>19</v>
      </c>
      <c r="AA1287">
        <v>8</v>
      </c>
      <c r="AB1287">
        <v>794</v>
      </c>
      <c r="AC1287">
        <v>665</v>
      </c>
      <c r="AD1287">
        <v>23</v>
      </c>
      <c r="AE1287">
        <v>17</v>
      </c>
      <c r="AF1287">
        <v>16</v>
      </c>
      <c r="AG1287">
        <v>98</v>
      </c>
      <c r="AH1287">
        <v>58</v>
      </c>
      <c r="AI1287">
        <v>3</v>
      </c>
      <c r="AJ1287">
        <v>3</v>
      </c>
      <c r="AK1287">
        <v>3</v>
      </c>
      <c r="AL1287">
        <v>63</v>
      </c>
      <c r="AM1287">
        <v>58</v>
      </c>
      <c r="AN1287">
        <v>2</v>
      </c>
      <c r="AO1287">
        <v>0</v>
      </c>
      <c r="AP1287">
        <v>0</v>
      </c>
      <c r="AQ1287">
        <v>0</v>
      </c>
      <c r="AR1287">
        <v>2</v>
      </c>
      <c r="AS1287">
        <v>0</v>
      </c>
      <c r="AT1287">
        <v>0</v>
      </c>
      <c r="AU1287">
        <v>0</v>
      </c>
      <c r="AV1287">
        <v>1</v>
      </c>
      <c r="AW1287">
        <v>0</v>
      </c>
      <c r="AX1287">
        <v>0</v>
      </c>
      <c r="AY1287">
        <v>0</v>
      </c>
      <c r="AZ1287">
        <v>0</v>
      </c>
      <c r="BA1287">
        <v>0</v>
      </c>
      <c r="BB1287">
        <v>0</v>
      </c>
      <c r="BC1287">
        <v>0</v>
      </c>
      <c r="BD1287">
        <v>0</v>
      </c>
      <c r="BE1287">
        <v>0</v>
      </c>
      <c r="BF1287">
        <v>0</v>
      </c>
      <c r="BG1287" s="20">
        <v>2</v>
      </c>
      <c r="BH1287" s="20">
        <v>1</v>
      </c>
      <c r="BI1287" s="20">
        <v>90</v>
      </c>
      <c r="BJ1287" s="20">
        <v>101</v>
      </c>
      <c r="BK1287" s="20">
        <v>575</v>
      </c>
      <c r="BL1287" s="20">
        <v>556</v>
      </c>
      <c r="BM1287" s="20">
        <v>731</v>
      </c>
      <c r="BN1287" s="20">
        <v>81</v>
      </c>
      <c r="BO1287" s="20">
        <v>59</v>
      </c>
      <c r="BP1287" s="20">
        <v>2803</v>
      </c>
      <c r="BQ1287" s="20">
        <v>1757</v>
      </c>
      <c r="BR1287" s="20">
        <v>0</v>
      </c>
      <c r="BS1287" s="20">
        <v>86</v>
      </c>
      <c r="BT1287" s="20">
        <v>193</v>
      </c>
      <c r="BU1287" s="20">
        <v>102</v>
      </c>
      <c r="BV1287" s="20">
        <v>2344</v>
      </c>
    </row>
    <row r="1288" spans="1:74" x14ac:dyDescent="0.25">
      <c r="A1288" s="20" t="s">
        <v>452</v>
      </c>
      <c r="B1288" s="20" t="s">
        <v>455</v>
      </c>
      <c r="C1288" s="20" t="s">
        <v>585</v>
      </c>
      <c r="D1288" s="1">
        <v>44606</v>
      </c>
      <c r="E1288">
        <v>96</v>
      </c>
      <c r="F1288">
        <v>5</v>
      </c>
      <c r="G1288">
        <v>3</v>
      </c>
      <c r="H1288">
        <v>2</v>
      </c>
      <c r="I1288">
        <v>1</v>
      </c>
      <c r="J1288">
        <v>84</v>
      </c>
      <c r="K1288">
        <v>3</v>
      </c>
      <c r="L1288">
        <v>0</v>
      </c>
      <c r="M1288">
        <v>0</v>
      </c>
      <c r="N1288">
        <v>102</v>
      </c>
      <c r="O1288">
        <v>96</v>
      </c>
      <c r="P1288">
        <v>0</v>
      </c>
      <c r="Q1288">
        <v>0</v>
      </c>
      <c r="R1288">
        <v>589</v>
      </c>
      <c r="S1288">
        <v>556</v>
      </c>
      <c r="T1288">
        <v>13</v>
      </c>
      <c r="U1288">
        <v>0</v>
      </c>
      <c r="V1288">
        <v>0</v>
      </c>
      <c r="W1288">
        <v>609</v>
      </c>
      <c r="X1288">
        <v>477</v>
      </c>
      <c r="Y1288">
        <v>15</v>
      </c>
      <c r="Z1288">
        <v>19</v>
      </c>
      <c r="AA1288">
        <v>7</v>
      </c>
      <c r="AB1288">
        <v>793</v>
      </c>
      <c r="AC1288">
        <v>665</v>
      </c>
      <c r="AD1288">
        <v>23</v>
      </c>
      <c r="AE1288">
        <v>17</v>
      </c>
      <c r="AF1288">
        <v>16</v>
      </c>
      <c r="AG1288">
        <v>98</v>
      </c>
      <c r="AH1288">
        <v>58</v>
      </c>
      <c r="AI1288">
        <v>3</v>
      </c>
      <c r="AJ1288">
        <v>2</v>
      </c>
      <c r="AK1288">
        <v>3</v>
      </c>
      <c r="AL1288">
        <v>65</v>
      </c>
      <c r="AM1288">
        <v>59</v>
      </c>
      <c r="AN1288">
        <v>2</v>
      </c>
      <c r="AO1288">
        <v>0</v>
      </c>
      <c r="AP1288">
        <v>0</v>
      </c>
      <c r="AQ1288">
        <v>0</v>
      </c>
      <c r="AR1288">
        <v>2</v>
      </c>
      <c r="AS1288">
        <v>0</v>
      </c>
      <c r="AT1288">
        <v>0</v>
      </c>
      <c r="AU1288">
        <v>0</v>
      </c>
      <c r="AV1288">
        <v>1</v>
      </c>
      <c r="AW1288">
        <v>0</v>
      </c>
      <c r="AX1288">
        <v>0</v>
      </c>
      <c r="AY1288">
        <v>0</v>
      </c>
      <c r="AZ1288">
        <v>0</v>
      </c>
      <c r="BA1288">
        <v>0</v>
      </c>
      <c r="BB1288">
        <v>0</v>
      </c>
      <c r="BC1288">
        <v>0</v>
      </c>
      <c r="BD1288">
        <v>0</v>
      </c>
      <c r="BE1288">
        <v>0</v>
      </c>
      <c r="BF1288">
        <v>0</v>
      </c>
      <c r="BG1288" s="20">
        <v>3</v>
      </c>
      <c r="BH1288" s="20">
        <v>1</v>
      </c>
      <c r="BI1288" s="20">
        <v>91</v>
      </c>
      <c r="BJ1288" s="20">
        <v>100</v>
      </c>
      <c r="BK1288" s="20">
        <v>573</v>
      </c>
      <c r="BL1288" s="20">
        <v>554</v>
      </c>
      <c r="BM1288" s="20">
        <v>730</v>
      </c>
      <c r="BN1288" s="20">
        <v>82</v>
      </c>
      <c r="BO1288" s="20">
        <v>61</v>
      </c>
      <c r="BP1288" s="20">
        <v>2800</v>
      </c>
      <c r="BQ1288" s="20">
        <v>1772</v>
      </c>
      <c r="BR1288" s="20">
        <v>0</v>
      </c>
      <c r="BS1288" s="20">
        <v>87</v>
      </c>
      <c r="BT1288" s="20">
        <v>191</v>
      </c>
      <c r="BU1288" s="20">
        <v>102</v>
      </c>
      <c r="BV1288" s="20">
        <v>2344</v>
      </c>
    </row>
    <row r="1289" spans="1:74" x14ac:dyDescent="0.25">
      <c r="A1289" s="20" t="s">
        <v>452</v>
      </c>
      <c r="B1289" s="20" t="s">
        <v>455</v>
      </c>
      <c r="C1289" s="20" t="s">
        <v>586</v>
      </c>
      <c r="D1289" s="1">
        <v>44493</v>
      </c>
      <c r="E1289">
        <v>82</v>
      </c>
      <c r="F1289">
        <v>2</v>
      </c>
      <c r="G1289">
        <v>0</v>
      </c>
      <c r="H1289">
        <v>0</v>
      </c>
      <c r="I1289">
        <v>0</v>
      </c>
      <c r="J1289">
        <v>19</v>
      </c>
      <c r="K1289">
        <v>4</v>
      </c>
      <c r="L1289">
        <v>2</v>
      </c>
      <c r="M1289">
        <v>1</v>
      </c>
      <c r="N1289">
        <v>10</v>
      </c>
      <c r="O1289">
        <v>0</v>
      </c>
      <c r="P1289">
        <v>0</v>
      </c>
      <c r="Q1289">
        <v>0</v>
      </c>
      <c r="R1289">
        <v>589</v>
      </c>
      <c r="S1289">
        <v>0</v>
      </c>
      <c r="T1289">
        <v>285</v>
      </c>
      <c r="U1289">
        <v>3</v>
      </c>
      <c r="V1289">
        <v>3</v>
      </c>
      <c r="W1289">
        <v>738</v>
      </c>
      <c r="X1289">
        <v>0</v>
      </c>
      <c r="Y1289">
        <v>36</v>
      </c>
      <c r="Z1289">
        <v>29</v>
      </c>
      <c r="AA1289">
        <v>34</v>
      </c>
      <c r="AB1289">
        <v>798</v>
      </c>
      <c r="AC1289">
        <v>41</v>
      </c>
      <c r="AD1289">
        <v>2</v>
      </c>
      <c r="AE1289">
        <v>18</v>
      </c>
      <c r="AF1289">
        <v>57</v>
      </c>
      <c r="AG1289">
        <v>85</v>
      </c>
      <c r="AH1289">
        <v>0</v>
      </c>
      <c r="AI1289">
        <v>1</v>
      </c>
      <c r="AJ1289">
        <v>6</v>
      </c>
      <c r="AK1289">
        <v>2</v>
      </c>
      <c r="AL1289">
        <v>37</v>
      </c>
      <c r="AM1289">
        <v>0</v>
      </c>
      <c r="AN1289">
        <v>4</v>
      </c>
      <c r="AO1289">
        <v>1</v>
      </c>
      <c r="AP1289">
        <v>0</v>
      </c>
      <c r="AQ1289">
        <v>0</v>
      </c>
      <c r="AR1289">
        <v>0</v>
      </c>
      <c r="AS1289">
        <v>0</v>
      </c>
      <c r="AT1289">
        <v>0</v>
      </c>
      <c r="AU1289">
        <v>0</v>
      </c>
      <c r="AV1289">
        <v>0</v>
      </c>
      <c r="AW1289">
        <v>0</v>
      </c>
      <c r="AX1289">
        <v>0</v>
      </c>
      <c r="AY1289">
        <v>0</v>
      </c>
      <c r="AZ1289">
        <v>0</v>
      </c>
      <c r="BA1289">
        <v>0</v>
      </c>
      <c r="BB1289">
        <v>17</v>
      </c>
      <c r="BC1289">
        <v>22</v>
      </c>
      <c r="BD1289">
        <v>0</v>
      </c>
      <c r="BE1289">
        <v>4</v>
      </c>
      <c r="BF1289">
        <v>1</v>
      </c>
      <c r="BG1289" s="20"/>
      <c r="BH1289" s="20"/>
      <c r="BI1289" s="20"/>
      <c r="BJ1289" s="20"/>
      <c r="BK1289" s="20"/>
      <c r="BL1289" s="20"/>
      <c r="BM1289" s="20"/>
      <c r="BN1289" s="20"/>
      <c r="BO1289" s="20"/>
      <c r="BP1289" s="20"/>
      <c r="BQ1289" s="20"/>
      <c r="BR1289" s="20"/>
      <c r="BS1289" s="20"/>
      <c r="BT1289" s="20"/>
      <c r="BU1289" s="20"/>
      <c r="BV1289" s="20"/>
    </row>
    <row r="1290" spans="1:74" x14ac:dyDescent="0.25">
      <c r="A1290" s="20" t="s">
        <v>452</v>
      </c>
      <c r="B1290" s="20" t="s">
        <v>455</v>
      </c>
      <c r="C1290" s="20" t="s">
        <v>586</v>
      </c>
      <c r="D1290" s="1">
        <v>44500</v>
      </c>
      <c r="E1290">
        <v>82</v>
      </c>
      <c r="F1290">
        <v>2</v>
      </c>
      <c r="G1290">
        <v>0</v>
      </c>
      <c r="H1290">
        <v>0</v>
      </c>
      <c r="I1290">
        <v>0</v>
      </c>
      <c r="J1290">
        <v>25</v>
      </c>
      <c r="K1290">
        <v>4</v>
      </c>
      <c r="L1290">
        <v>2</v>
      </c>
      <c r="M1290">
        <v>1</v>
      </c>
      <c r="N1290">
        <v>10</v>
      </c>
      <c r="O1290">
        <v>0</v>
      </c>
      <c r="P1290">
        <v>0</v>
      </c>
      <c r="Q1290">
        <v>0</v>
      </c>
      <c r="R1290">
        <v>589</v>
      </c>
      <c r="S1290">
        <v>0</v>
      </c>
      <c r="T1290">
        <v>373</v>
      </c>
      <c r="U1290">
        <v>3</v>
      </c>
      <c r="V1290">
        <v>3</v>
      </c>
      <c r="W1290">
        <v>740</v>
      </c>
      <c r="X1290">
        <v>0</v>
      </c>
      <c r="Y1290">
        <v>58</v>
      </c>
      <c r="Z1290">
        <v>29</v>
      </c>
      <c r="AA1290">
        <v>33</v>
      </c>
      <c r="AB1290">
        <v>798</v>
      </c>
      <c r="AC1290">
        <v>59</v>
      </c>
      <c r="AD1290">
        <v>2</v>
      </c>
      <c r="AE1290">
        <v>18</v>
      </c>
      <c r="AF1290">
        <v>58</v>
      </c>
      <c r="AG1290">
        <v>84</v>
      </c>
      <c r="AH1290">
        <v>0</v>
      </c>
      <c r="AI1290">
        <v>1</v>
      </c>
      <c r="AJ1290">
        <v>6</v>
      </c>
      <c r="AK1290">
        <v>2</v>
      </c>
      <c r="AL1290">
        <v>38</v>
      </c>
      <c r="AM1290">
        <v>0</v>
      </c>
      <c r="AN1290">
        <v>6</v>
      </c>
      <c r="AO1290">
        <v>1</v>
      </c>
      <c r="AP1290">
        <v>0</v>
      </c>
      <c r="AQ1290">
        <v>0</v>
      </c>
      <c r="AR1290">
        <v>0</v>
      </c>
      <c r="AS1290">
        <v>0</v>
      </c>
      <c r="AT1290">
        <v>0</v>
      </c>
      <c r="AU1290">
        <v>0</v>
      </c>
      <c r="AV1290">
        <v>0</v>
      </c>
      <c r="AW1290">
        <v>0</v>
      </c>
      <c r="AX1290">
        <v>0</v>
      </c>
      <c r="AY1290">
        <v>0</v>
      </c>
      <c r="AZ1290">
        <v>0</v>
      </c>
      <c r="BA1290">
        <v>0</v>
      </c>
      <c r="BB1290">
        <v>16</v>
      </c>
      <c r="BC1290">
        <v>22</v>
      </c>
      <c r="BD1290">
        <v>0</v>
      </c>
      <c r="BE1290">
        <v>4</v>
      </c>
      <c r="BF1290">
        <v>1</v>
      </c>
      <c r="BG1290" s="20"/>
      <c r="BH1290" s="20"/>
      <c r="BI1290" s="20"/>
      <c r="BJ1290" s="20"/>
      <c r="BK1290" s="20"/>
      <c r="BL1290" s="20"/>
      <c r="BM1290" s="20"/>
      <c r="BN1290" s="20"/>
      <c r="BO1290" s="20"/>
      <c r="BP1290" s="20"/>
      <c r="BQ1290" s="20"/>
      <c r="BR1290" s="20"/>
      <c r="BS1290" s="20"/>
      <c r="BT1290" s="20"/>
      <c r="BU1290" s="20"/>
      <c r="BV1290" s="20"/>
    </row>
    <row r="1291" spans="1:74" x14ac:dyDescent="0.25">
      <c r="A1291" s="20" t="s">
        <v>452</v>
      </c>
      <c r="B1291" s="20" t="s">
        <v>455</v>
      </c>
      <c r="C1291" s="20" t="s">
        <v>586</v>
      </c>
      <c r="D1291" s="1">
        <v>44507</v>
      </c>
      <c r="E1291">
        <v>82</v>
      </c>
      <c r="F1291">
        <v>2</v>
      </c>
      <c r="G1291">
        <v>0</v>
      </c>
      <c r="H1291">
        <v>0</v>
      </c>
      <c r="I1291">
        <v>0</v>
      </c>
      <c r="J1291">
        <v>36</v>
      </c>
      <c r="K1291">
        <v>4</v>
      </c>
      <c r="L1291">
        <v>2</v>
      </c>
      <c r="M1291">
        <v>1</v>
      </c>
      <c r="N1291">
        <v>10</v>
      </c>
      <c r="O1291">
        <v>9</v>
      </c>
      <c r="P1291">
        <v>0</v>
      </c>
      <c r="Q1291">
        <v>0</v>
      </c>
      <c r="R1291">
        <v>587</v>
      </c>
      <c r="S1291">
        <v>433</v>
      </c>
      <c r="T1291">
        <v>15</v>
      </c>
      <c r="U1291">
        <v>3</v>
      </c>
      <c r="V1291">
        <v>3</v>
      </c>
      <c r="W1291">
        <v>738</v>
      </c>
      <c r="X1291">
        <v>126</v>
      </c>
      <c r="Y1291">
        <v>23</v>
      </c>
      <c r="Z1291">
        <v>29</v>
      </c>
      <c r="AA1291">
        <v>32</v>
      </c>
      <c r="AB1291">
        <v>796</v>
      </c>
      <c r="AC1291">
        <v>99</v>
      </c>
      <c r="AD1291">
        <v>2</v>
      </c>
      <c r="AE1291">
        <v>18</v>
      </c>
      <c r="AF1291">
        <v>59</v>
      </c>
      <c r="AG1291">
        <v>83</v>
      </c>
      <c r="AH1291">
        <v>1</v>
      </c>
      <c r="AI1291">
        <v>4</v>
      </c>
      <c r="AJ1291">
        <v>6</v>
      </c>
      <c r="AK1291">
        <v>2</v>
      </c>
      <c r="AL1291">
        <v>38</v>
      </c>
      <c r="AM1291">
        <v>12</v>
      </c>
      <c r="AN1291">
        <v>1</v>
      </c>
      <c r="AO1291">
        <v>0</v>
      </c>
      <c r="AP1291">
        <v>0</v>
      </c>
      <c r="AQ1291">
        <v>0</v>
      </c>
      <c r="AR1291">
        <v>0</v>
      </c>
      <c r="AS1291">
        <v>0</v>
      </c>
      <c r="AT1291">
        <v>0</v>
      </c>
      <c r="AU1291">
        <v>0</v>
      </c>
      <c r="AV1291">
        <v>0</v>
      </c>
      <c r="AW1291">
        <v>0</v>
      </c>
      <c r="AX1291">
        <v>0</v>
      </c>
      <c r="AY1291">
        <v>0</v>
      </c>
      <c r="AZ1291">
        <v>0</v>
      </c>
      <c r="BA1291">
        <v>0</v>
      </c>
      <c r="BB1291">
        <v>0</v>
      </c>
      <c r="BC1291">
        <v>0</v>
      </c>
      <c r="BD1291">
        <v>0</v>
      </c>
      <c r="BE1291">
        <v>0</v>
      </c>
      <c r="BF1291">
        <v>0</v>
      </c>
      <c r="BG1291" s="20">
        <v>2</v>
      </c>
      <c r="BH1291" s="20">
        <v>0</v>
      </c>
      <c r="BI1291" s="20">
        <v>74</v>
      </c>
      <c r="BJ1291" s="20">
        <v>10</v>
      </c>
      <c r="BK1291" s="20">
        <v>559</v>
      </c>
      <c r="BL1291" s="20">
        <v>636</v>
      </c>
      <c r="BM1291" s="20">
        <v>705</v>
      </c>
      <c r="BN1291" s="20">
        <v>68</v>
      </c>
      <c r="BO1291" s="20">
        <v>34</v>
      </c>
      <c r="BP1291" s="20"/>
      <c r="BQ1291" s="20"/>
      <c r="BR1291" s="20"/>
      <c r="BS1291" s="20"/>
      <c r="BT1291" s="20"/>
      <c r="BU1291" s="20"/>
      <c r="BV1291" s="20"/>
    </row>
    <row r="1292" spans="1:74" x14ac:dyDescent="0.25">
      <c r="A1292" s="20" t="s">
        <v>452</v>
      </c>
      <c r="B1292" s="20" t="s">
        <v>455</v>
      </c>
      <c r="C1292" s="20" t="s">
        <v>586</v>
      </c>
      <c r="D1292" s="1">
        <v>44514</v>
      </c>
      <c r="E1292">
        <v>81</v>
      </c>
      <c r="F1292">
        <v>2</v>
      </c>
      <c r="G1292">
        <v>0</v>
      </c>
      <c r="H1292">
        <v>0</v>
      </c>
      <c r="I1292">
        <v>0</v>
      </c>
      <c r="J1292">
        <v>41</v>
      </c>
      <c r="K1292">
        <v>4</v>
      </c>
      <c r="L1292">
        <v>2</v>
      </c>
      <c r="M1292">
        <v>1</v>
      </c>
      <c r="N1292">
        <v>10</v>
      </c>
      <c r="O1292">
        <v>9</v>
      </c>
      <c r="P1292">
        <v>0</v>
      </c>
      <c r="Q1292">
        <v>0</v>
      </c>
      <c r="R1292">
        <v>587</v>
      </c>
      <c r="S1292">
        <v>463</v>
      </c>
      <c r="T1292">
        <v>15</v>
      </c>
      <c r="U1292">
        <v>3</v>
      </c>
      <c r="V1292">
        <v>3</v>
      </c>
      <c r="W1292">
        <v>744</v>
      </c>
      <c r="X1292">
        <v>214</v>
      </c>
      <c r="Y1292">
        <v>23</v>
      </c>
      <c r="Z1292">
        <v>29</v>
      </c>
      <c r="AA1292">
        <v>34</v>
      </c>
      <c r="AB1292">
        <v>795</v>
      </c>
      <c r="AC1292">
        <v>145</v>
      </c>
      <c r="AD1292">
        <v>2</v>
      </c>
      <c r="AE1292">
        <v>18</v>
      </c>
      <c r="AF1292">
        <v>60</v>
      </c>
      <c r="AG1292">
        <v>83</v>
      </c>
      <c r="AH1292">
        <v>2</v>
      </c>
      <c r="AI1292">
        <v>4</v>
      </c>
      <c r="AJ1292">
        <v>6</v>
      </c>
      <c r="AK1292">
        <v>2</v>
      </c>
      <c r="AL1292">
        <v>38</v>
      </c>
      <c r="AM1292">
        <v>12</v>
      </c>
      <c r="AN1292">
        <v>1</v>
      </c>
      <c r="AO1292">
        <v>0</v>
      </c>
      <c r="AP1292">
        <v>0</v>
      </c>
      <c r="AQ1292">
        <v>0</v>
      </c>
      <c r="AR1292">
        <v>0</v>
      </c>
      <c r="AS1292">
        <v>0</v>
      </c>
      <c r="AT1292">
        <v>0</v>
      </c>
      <c r="AU1292">
        <v>0</v>
      </c>
      <c r="AV1292">
        <v>0</v>
      </c>
      <c r="AW1292">
        <v>0</v>
      </c>
      <c r="AX1292">
        <v>0</v>
      </c>
      <c r="AY1292">
        <v>0</v>
      </c>
      <c r="AZ1292">
        <v>0</v>
      </c>
      <c r="BA1292">
        <v>0</v>
      </c>
      <c r="BB1292">
        <v>0</v>
      </c>
      <c r="BC1292">
        <v>0</v>
      </c>
      <c r="BD1292">
        <v>0</v>
      </c>
      <c r="BE1292">
        <v>0</v>
      </c>
      <c r="BF1292">
        <v>0</v>
      </c>
      <c r="BG1292" s="20">
        <v>2</v>
      </c>
      <c r="BH1292" s="20">
        <v>0</v>
      </c>
      <c r="BI1292" s="20">
        <v>74</v>
      </c>
      <c r="BJ1292" s="20">
        <v>10</v>
      </c>
      <c r="BK1292" s="20">
        <v>559</v>
      </c>
      <c r="BL1292" s="20">
        <v>641</v>
      </c>
      <c r="BM1292" s="20">
        <v>703</v>
      </c>
      <c r="BN1292" s="20">
        <v>68</v>
      </c>
      <c r="BO1292" s="20">
        <v>35</v>
      </c>
      <c r="BP1292" s="20"/>
      <c r="BQ1292" s="20"/>
      <c r="BR1292" s="20"/>
      <c r="BS1292" s="20"/>
      <c r="BT1292" s="20"/>
      <c r="BU1292" s="20"/>
      <c r="BV1292" s="20"/>
    </row>
    <row r="1293" spans="1:74" x14ac:dyDescent="0.25">
      <c r="A1293" s="20" t="s">
        <v>452</v>
      </c>
      <c r="B1293" s="20" t="s">
        <v>455</v>
      </c>
      <c r="C1293" s="20" t="s">
        <v>586</v>
      </c>
      <c r="D1293" s="1">
        <v>44521</v>
      </c>
      <c r="E1293">
        <v>81</v>
      </c>
      <c r="F1293">
        <v>2</v>
      </c>
      <c r="G1293">
        <v>0</v>
      </c>
      <c r="H1293">
        <v>0</v>
      </c>
      <c r="I1293">
        <v>0</v>
      </c>
      <c r="J1293">
        <v>47</v>
      </c>
      <c r="K1293">
        <v>4</v>
      </c>
      <c r="L1293">
        <v>2</v>
      </c>
      <c r="M1293">
        <v>1</v>
      </c>
      <c r="N1293">
        <v>10</v>
      </c>
      <c r="O1293">
        <v>9</v>
      </c>
      <c r="P1293">
        <v>0</v>
      </c>
      <c r="Q1293">
        <v>0</v>
      </c>
      <c r="R1293">
        <v>581</v>
      </c>
      <c r="S1293">
        <v>476</v>
      </c>
      <c r="T1293">
        <v>15</v>
      </c>
      <c r="U1293">
        <v>3</v>
      </c>
      <c r="V1293">
        <v>2</v>
      </c>
      <c r="W1293">
        <v>745</v>
      </c>
      <c r="X1293">
        <v>272</v>
      </c>
      <c r="Y1293">
        <v>23</v>
      </c>
      <c r="Z1293">
        <v>29</v>
      </c>
      <c r="AA1293">
        <v>33</v>
      </c>
      <c r="AB1293">
        <v>793</v>
      </c>
      <c r="AC1293">
        <v>183</v>
      </c>
      <c r="AD1293">
        <v>2</v>
      </c>
      <c r="AE1293">
        <v>18</v>
      </c>
      <c r="AF1293">
        <v>60</v>
      </c>
      <c r="AG1293">
        <v>84</v>
      </c>
      <c r="AH1293">
        <v>2</v>
      </c>
      <c r="AI1293">
        <v>4</v>
      </c>
      <c r="AJ1293">
        <v>6</v>
      </c>
      <c r="AK1293">
        <v>2</v>
      </c>
      <c r="AL1293">
        <v>39</v>
      </c>
      <c r="AM1293">
        <v>13</v>
      </c>
      <c r="AN1293">
        <v>1</v>
      </c>
      <c r="AO1293">
        <v>0</v>
      </c>
      <c r="AP1293">
        <v>0</v>
      </c>
      <c r="AQ1293">
        <v>0</v>
      </c>
      <c r="AR1293">
        <v>0</v>
      </c>
      <c r="AS1293">
        <v>0</v>
      </c>
      <c r="AT1293">
        <v>0</v>
      </c>
      <c r="AU1293">
        <v>0</v>
      </c>
      <c r="AV1293">
        <v>0</v>
      </c>
      <c r="AW1293">
        <v>0</v>
      </c>
      <c r="AX1293">
        <v>0</v>
      </c>
      <c r="AY1293">
        <v>0</v>
      </c>
      <c r="AZ1293">
        <v>0</v>
      </c>
      <c r="BA1293">
        <v>0</v>
      </c>
      <c r="BB1293">
        <v>0</v>
      </c>
      <c r="BC1293">
        <v>0</v>
      </c>
      <c r="BD1293">
        <v>0</v>
      </c>
      <c r="BE1293">
        <v>0</v>
      </c>
      <c r="BF1293">
        <v>0</v>
      </c>
      <c r="BG1293" s="20">
        <v>2</v>
      </c>
      <c r="BH1293" s="20">
        <v>0</v>
      </c>
      <c r="BI1293" s="20">
        <v>74</v>
      </c>
      <c r="BJ1293" s="20">
        <v>10</v>
      </c>
      <c r="BK1293" s="20">
        <v>554</v>
      </c>
      <c r="BL1293" s="20">
        <v>642</v>
      </c>
      <c r="BM1293" s="20">
        <v>701</v>
      </c>
      <c r="BN1293" s="20">
        <v>69</v>
      </c>
      <c r="BO1293" s="20">
        <v>36</v>
      </c>
      <c r="BP1293" s="20"/>
      <c r="BQ1293" s="20"/>
      <c r="BR1293" s="20"/>
      <c r="BS1293" s="20"/>
      <c r="BT1293" s="20"/>
      <c r="BU1293" s="20"/>
      <c r="BV1293" s="20"/>
    </row>
    <row r="1294" spans="1:74" x14ac:dyDescent="0.25">
      <c r="A1294" s="20" t="s">
        <v>452</v>
      </c>
      <c r="B1294" s="20" t="s">
        <v>455</v>
      </c>
      <c r="C1294" s="20" t="s">
        <v>586</v>
      </c>
      <c r="D1294" s="1">
        <v>44528</v>
      </c>
      <c r="E1294">
        <v>81</v>
      </c>
      <c r="F1294">
        <v>2</v>
      </c>
      <c r="G1294">
        <v>0</v>
      </c>
      <c r="H1294">
        <v>0</v>
      </c>
      <c r="I1294">
        <v>0</v>
      </c>
      <c r="J1294">
        <v>52</v>
      </c>
      <c r="K1294">
        <v>4</v>
      </c>
      <c r="L1294">
        <v>2</v>
      </c>
      <c r="M1294">
        <v>1</v>
      </c>
      <c r="N1294">
        <v>10</v>
      </c>
      <c r="O1294">
        <v>9</v>
      </c>
      <c r="P1294">
        <v>0</v>
      </c>
      <c r="Q1294">
        <v>0</v>
      </c>
      <c r="R1294">
        <v>575</v>
      </c>
      <c r="S1294">
        <v>497</v>
      </c>
      <c r="T1294">
        <v>15</v>
      </c>
      <c r="U1294">
        <v>3</v>
      </c>
      <c r="V1294">
        <v>2</v>
      </c>
      <c r="W1294">
        <v>744</v>
      </c>
      <c r="X1294">
        <v>326</v>
      </c>
      <c r="Y1294">
        <v>23</v>
      </c>
      <c r="Z1294">
        <v>28</v>
      </c>
      <c r="AA1294">
        <v>32</v>
      </c>
      <c r="AB1294">
        <v>794</v>
      </c>
      <c r="AC1294">
        <v>271</v>
      </c>
      <c r="AD1294">
        <v>2</v>
      </c>
      <c r="AE1294">
        <v>18</v>
      </c>
      <c r="AF1294">
        <v>60</v>
      </c>
      <c r="AG1294">
        <v>83</v>
      </c>
      <c r="AH1294">
        <v>10</v>
      </c>
      <c r="AI1294">
        <v>4</v>
      </c>
      <c r="AJ1294">
        <v>6</v>
      </c>
      <c r="AK1294">
        <v>2</v>
      </c>
      <c r="AL1294">
        <v>42</v>
      </c>
      <c r="AM1294">
        <v>13</v>
      </c>
      <c r="AN1294">
        <v>1</v>
      </c>
      <c r="AO1294">
        <v>0</v>
      </c>
      <c r="AP1294">
        <v>0</v>
      </c>
      <c r="AQ1294">
        <v>0</v>
      </c>
      <c r="AR1294">
        <v>0</v>
      </c>
      <c r="AS1294">
        <v>0</v>
      </c>
      <c r="AT1294">
        <v>0</v>
      </c>
      <c r="AU1294">
        <v>0</v>
      </c>
      <c r="AV1294">
        <v>0</v>
      </c>
      <c r="AW1294">
        <v>0</v>
      </c>
      <c r="AX1294">
        <v>0</v>
      </c>
      <c r="AY1294">
        <v>0</v>
      </c>
      <c r="AZ1294">
        <v>0</v>
      </c>
      <c r="BA1294">
        <v>0</v>
      </c>
      <c r="BB1294">
        <v>0</v>
      </c>
      <c r="BC1294">
        <v>0</v>
      </c>
      <c r="BD1294">
        <v>0</v>
      </c>
      <c r="BE1294">
        <v>0</v>
      </c>
      <c r="BF1294">
        <v>0</v>
      </c>
      <c r="BG1294" s="20">
        <v>2</v>
      </c>
      <c r="BH1294" s="20">
        <v>0</v>
      </c>
      <c r="BI1294" s="20">
        <v>74</v>
      </c>
      <c r="BJ1294" s="20">
        <v>10</v>
      </c>
      <c r="BK1294" s="20">
        <v>549</v>
      </c>
      <c r="BL1294" s="20">
        <v>641</v>
      </c>
      <c r="BM1294" s="20">
        <v>703</v>
      </c>
      <c r="BN1294" s="20">
        <v>68</v>
      </c>
      <c r="BO1294" s="20">
        <v>38</v>
      </c>
      <c r="BP1294" s="20"/>
      <c r="BQ1294" s="20"/>
      <c r="BR1294" s="20"/>
      <c r="BS1294" s="20"/>
      <c r="BT1294" s="20"/>
      <c r="BU1294" s="20"/>
      <c r="BV1294" s="20"/>
    </row>
    <row r="1295" spans="1:74" x14ac:dyDescent="0.25">
      <c r="A1295" s="20" t="s">
        <v>452</v>
      </c>
      <c r="B1295" s="20" t="s">
        <v>455</v>
      </c>
      <c r="C1295" s="20" t="s">
        <v>586</v>
      </c>
      <c r="D1295" s="1">
        <v>44535</v>
      </c>
      <c r="E1295">
        <v>81</v>
      </c>
      <c r="F1295">
        <v>2</v>
      </c>
      <c r="G1295">
        <v>2</v>
      </c>
      <c r="H1295">
        <v>0</v>
      </c>
      <c r="I1295">
        <v>0</v>
      </c>
      <c r="J1295">
        <v>55</v>
      </c>
      <c r="K1295">
        <v>4</v>
      </c>
      <c r="L1295">
        <v>2</v>
      </c>
      <c r="M1295">
        <v>1</v>
      </c>
      <c r="N1295">
        <v>10</v>
      </c>
      <c r="O1295">
        <v>9</v>
      </c>
      <c r="P1295">
        <v>0</v>
      </c>
      <c r="Q1295">
        <v>0</v>
      </c>
      <c r="R1295">
        <v>576</v>
      </c>
      <c r="S1295">
        <v>507</v>
      </c>
      <c r="T1295">
        <v>15</v>
      </c>
      <c r="U1295">
        <v>3</v>
      </c>
      <c r="V1295">
        <v>2</v>
      </c>
      <c r="W1295">
        <v>744</v>
      </c>
      <c r="X1295">
        <v>396</v>
      </c>
      <c r="Y1295">
        <v>23</v>
      </c>
      <c r="Z1295">
        <v>29</v>
      </c>
      <c r="AA1295">
        <v>30</v>
      </c>
      <c r="AB1295">
        <v>795</v>
      </c>
      <c r="AC1295">
        <v>366</v>
      </c>
      <c r="AD1295">
        <v>2</v>
      </c>
      <c r="AE1295">
        <v>18</v>
      </c>
      <c r="AF1295">
        <v>57</v>
      </c>
      <c r="AG1295">
        <v>85</v>
      </c>
      <c r="AH1295">
        <v>17</v>
      </c>
      <c r="AI1295">
        <v>4</v>
      </c>
      <c r="AJ1295">
        <v>6</v>
      </c>
      <c r="AK1295">
        <v>4</v>
      </c>
      <c r="AL1295">
        <v>42</v>
      </c>
      <c r="AM1295">
        <v>37</v>
      </c>
      <c r="AN1295">
        <v>1</v>
      </c>
      <c r="AO1295">
        <v>0</v>
      </c>
      <c r="AP1295">
        <v>0</v>
      </c>
      <c r="AQ1295">
        <v>0</v>
      </c>
      <c r="AR1295">
        <v>0</v>
      </c>
      <c r="AS1295">
        <v>0</v>
      </c>
      <c r="AT1295">
        <v>0</v>
      </c>
      <c r="AU1295">
        <v>0</v>
      </c>
      <c r="AV1295">
        <v>0</v>
      </c>
      <c r="AW1295">
        <v>0</v>
      </c>
      <c r="AX1295">
        <v>0</v>
      </c>
      <c r="AY1295">
        <v>0</v>
      </c>
      <c r="AZ1295">
        <v>0</v>
      </c>
      <c r="BA1295">
        <v>0</v>
      </c>
      <c r="BB1295">
        <v>0</v>
      </c>
      <c r="BC1295">
        <v>0</v>
      </c>
      <c r="BD1295">
        <v>0</v>
      </c>
      <c r="BE1295">
        <v>0</v>
      </c>
      <c r="BF1295">
        <v>0</v>
      </c>
      <c r="BG1295" s="20">
        <v>2</v>
      </c>
      <c r="BH1295" s="20">
        <v>0</v>
      </c>
      <c r="BI1295" s="20">
        <v>74</v>
      </c>
      <c r="BJ1295" s="20">
        <v>10</v>
      </c>
      <c r="BK1295" s="20">
        <v>550</v>
      </c>
      <c r="BL1295" s="20">
        <v>643</v>
      </c>
      <c r="BM1295" s="20">
        <v>704</v>
      </c>
      <c r="BN1295" s="20">
        <v>68</v>
      </c>
      <c r="BO1295" s="20">
        <v>40</v>
      </c>
      <c r="BP1295" s="20"/>
      <c r="BQ1295" s="20"/>
      <c r="BR1295" s="20"/>
      <c r="BS1295" s="20"/>
      <c r="BT1295" s="20"/>
      <c r="BU1295" s="20"/>
      <c r="BV1295" s="20"/>
    </row>
    <row r="1296" spans="1:74" x14ac:dyDescent="0.25">
      <c r="A1296" s="20" t="s">
        <v>452</v>
      </c>
      <c r="B1296" s="20" t="s">
        <v>455</v>
      </c>
      <c r="C1296" s="20" t="s">
        <v>586</v>
      </c>
      <c r="D1296" s="1">
        <v>44542</v>
      </c>
      <c r="E1296">
        <v>82</v>
      </c>
      <c r="F1296">
        <v>2</v>
      </c>
      <c r="G1296">
        <v>2</v>
      </c>
      <c r="H1296">
        <v>0</v>
      </c>
      <c r="I1296">
        <v>0</v>
      </c>
      <c r="J1296">
        <v>58</v>
      </c>
      <c r="K1296">
        <v>4</v>
      </c>
      <c r="L1296">
        <v>2</v>
      </c>
      <c r="M1296">
        <v>2</v>
      </c>
      <c r="N1296">
        <v>10</v>
      </c>
      <c r="O1296">
        <v>9</v>
      </c>
      <c r="P1296">
        <v>0</v>
      </c>
      <c r="Q1296">
        <v>0</v>
      </c>
      <c r="R1296">
        <v>575</v>
      </c>
      <c r="S1296">
        <v>510</v>
      </c>
      <c r="T1296">
        <v>15</v>
      </c>
      <c r="U1296">
        <v>4</v>
      </c>
      <c r="V1296">
        <v>1</v>
      </c>
      <c r="W1296">
        <v>746</v>
      </c>
      <c r="X1296">
        <v>429</v>
      </c>
      <c r="Y1296">
        <v>23</v>
      </c>
      <c r="Z1296">
        <v>30</v>
      </c>
      <c r="AA1296">
        <v>29</v>
      </c>
      <c r="AB1296">
        <v>795</v>
      </c>
      <c r="AC1296">
        <v>458</v>
      </c>
      <c r="AD1296">
        <v>2</v>
      </c>
      <c r="AE1296">
        <v>16</v>
      </c>
      <c r="AF1296">
        <v>57</v>
      </c>
      <c r="AG1296">
        <v>85</v>
      </c>
      <c r="AH1296">
        <v>20</v>
      </c>
      <c r="AI1296">
        <v>4</v>
      </c>
      <c r="AJ1296">
        <v>5</v>
      </c>
      <c r="AK1296">
        <v>4</v>
      </c>
      <c r="AL1296">
        <v>42</v>
      </c>
      <c r="AM1296">
        <v>37</v>
      </c>
      <c r="AN1296">
        <v>1</v>
      </c>
      <c r="AO1296">
        <v>0</v>
      </c>
      <c r="AP1296">
        <v>0</v>
      </c>
      <c r="AQ1296">
        <v>0</v>
      </c>
      <c r="AR1296">
        <v>0</v>
      </c>
      <c r="AS1296">
        <v>0</v>
      </c>
      <c r="AT1296">
        <v>0</v>
      </c>
      <c r="AU1296">
        <v>0</v>
      </c>
      <c r="AV1296">
        <v>0</v>
      </c>
      <c r="AW1296">
        <v>0</v>
      </c>
      <c r="AX1296">
        <v>0</v>
      </c>
      <c r="AY1296">
        <v>0</v>
      </c>
      <c r="AZ1296">
        <v>0</v>
      </c>
      <c r="BA1296">
        <v>0</v>
      </c>
      <c r="BB1296">
        <v>0</v>
      </c>
      <c r="BC1296">
        <v>0</v>
      </c>
      <c r="BD1296">
        <v>0</v>
      </c>
      <c r="BE1296">
        <v>0</v>
      </c>
      <c r="BF1296">
        <v>0</v>
      </c>
      <c r="BG1296" s="20">
        <v>2</v>
      </c>
      <c r="BH1296" s="20">
        <v>0</v>
      </c>
      <c r="BI1296" s="20">
        <v>74</v>
      </c>
      <c r="BJ1296" s="20">
        <v>10</v>
      </c>
      <c r="BK1296" s="20">
        <v>549</v>
      </c>
      <c r="BL1296" s="20">
        <v>646</v>
      </c>
      <c r="BM1296" s="20">
        <v>705</v>
      </c>
      <c r="BN1296" s="20">
        <v>68</v>
      </c>
      <c r="BO1296" s="20">
        <v>40</v>
      </c>
      <c r="BP1296" s="20"/>
      <c r="BQ1296" s="20"/>
      <c r="BR1296" s="20"/>
      <c r="BS1296" s="20"/>
      <c r="BT1296" s="20"/>
      <c r="BU1296" s="20"/>
      <c r="BV1296" s="20"/>
    </row>
    <row r="1297" spans="1:74" x14ac:dyDescent="0.25">
      <c r="A1297" s="20" t="s">
        <v>452</v>
      </c>
      <c r="B1297" s="20" t="s">
        <v>455</v>
      </c>
      <c r="C1297" s="20" t="s">
        <v>586</v>
      </c>
      <c r="D1297" s="1">
        <v>44549</v>
      </c>
      <c r="E1297">
        <v>82</v>
      </c>
      <c r="F1297">
        <v>2</v>
      </c>
      <c r="G1297">
        <v>2</v>
      </c>
      <c r="H1297">
        <v>0</v>
      </c>
      <c r="I1297">
        <v>0</v>
      </c>
      <c r="J1297">
        <v>59</v>
      </c>
      <c r="K1297">
        <v>3</v>
      </c>
      <c r="L1297">
        <v>2</v>
      </c>
      <c r="M1297">
        <v>2</v>
      </c>
      <c r="N1297">
        <v>10</v>
      </c>
      <c r="O1297">
        <v>9</v>
      </c>
      <c r="P1297">
        <v>0</v>
      </c>
      <c r="Q1297">
        <v>0</v>
      </c>
      <c r="R1297">
        <v>573</v>
      </c>
      <c r="S1297">
        <v>515</v>
      </c>
      <c r="T1297">
        <v>15</v>
      </c>
      <c r="U1297">
        <v>4</v>
      </c>
      <c r="V1297">
        <v>1</v>
      </c>
      <c r="W1297">
        <v>747</v>
      </c>
      <c r="X1297">
        <v>464</v>
      </c>
      <c r="Y1297">
        <v>23</v>
      </c>
      <c r="Z1297">
        <v>30</v>
      </c>
      <c r="AA1297">
        <v>29</v>
      </c>
      <c r="AB1297">
        <v>793</v>
      </c>
      <c r="AC1297">
        <v>510</v>
      </c>
      <c r="AD1297">
        <v>2</v>
      </c>
      <c r="AE1297">
        <v>16</v>
      </c>
      <c r="AF1297">
        <v>55</v>
      </c>
      <c r="AG1297">
        <v>86</v>
      </c>
      <c r="AH1297">
        <v>26</v>
      </c>
      <c r="AI1297">
        <v>4</v>
      </c>
      <c r="AJ1297">
        <v>6</v>
      </c>
      <c r="AK1297">
        <v>4</v>
      </c>
      <c r="AL1297">
        <v>42</v>
      </c>
      <c r="AM1297">
        <v>37</v>
      </c>
      <c r="AN1297">
        <v>1</v>
      </c>
      <c r="AO1297">
        <v>0</v>
      </c>
      <c r="AP1297">
        <v>0</v>
      </c>
      <c r="AQ1297">
        <v>0</v>
      </c>
      <c r="AR1297">
        <v>0</v>
      </c>
      <c r="AS1297">
        <v>0</v>
      </c>
      <c r="AT1297">
        <v>0</v>
      </c>
      <c r="AU1297">
        <v>0</v>
      </c>
      <c r="AV1297">
        <v>0</v>
      </c>
      <c r="AW1297">
        <v>0</v>
      </c>
      <c r="AX1297">
        <v>0</v>
      </c>
      <c r="AY1297">
        <v>0</v>
      </c>
      <c r="AZ1297">
        <v>0</v>
      </c>
      <c r="BA1297">
        <v>0</v>
      </c>
      <c r="BB1297">
        <v>0</v>
      </c>
      <c r="BC1297">
        <v>0</v>
      </c>
      <c r="BD1297">
        <v>0</v>
      </c>
      <c r="BE1297">
        <v>0</v>
      </c>
      <c r="BF1297">
        <v>0</v>
      </c>
      <c r="BG1297" s="20">
        <v>2</v>
      </c>
      <c r="BH1297" s="20">
        <v>0</v>
      </c>
      <c r="BI1297" s="20">
        <v>74</v>
      </c>
      <c r="BJ1297" s="20">
        <v>10</v>
      </c>
      <c r="BK1297" s="20">
        <v>547</v>
      </c>
      <c r="BL1297" s="20">
        <v>647</v>
      </c>
      <c r="BM1297" s="20">
        <v>706</v>
      </c>
      <c r="BN1297" s="20">
        <v>69</v>
      </c>
      <c r="BO1297" s="20">
        <v>40</v>
      </c>
      <c r="BP1297" s="20">
        <v>2542</v>
      </c>
      <c r="BQ1297" s="20">
        <v>906</v>
      </c>
      <c r="BR1297" s="20">
        <v>0</v>
      </c>
      <c r="BS1297" s="20">
        <v>19</v>
      </c>
      <c r="BT1297" s="20">
        <v>36</v>
      </c>
      <c r="BU1297" s="20">
        <v>451</v>
      </c>
      <c r="BV1297" s="20">
        <v>1934</v>
      </c>
    </row>
    <row r="1298" spans="1:74" x14ac:dyDescent="0.25">
      <c r="A1298" s="20" t="s">
        <v>452</v>
      </c>
      <c r="B1298" s="20" t="s">
        <v>455</v>
      </c>
      <c r="C1298" s="20" t="s">
        <v>586</v>
      </c>
      <c r="D1298" s="1">
        <v>44558</v>
      </c>
      <c r="E1298">
        <v>83</v>
      </c>
      <c r="F1298">
        <v>2</v>
      </c>
      <c r="G1298">
        <v>2</v>
      </c>
      <c r="H1298">
        <v>0</v>
      </c>
      <c r="I1298">
        <v>0</v>
      </c>
      <c r="J1298">
        <v>62</v>
      </c>
      <c r="K1298">
        <v>3</v>
      </c>
      <c r="L1298">
        <v>2</v>
      </c>
      <c r="M1298">
        <v>2</v>
      </c>
      <c r="N1298">
        <v>10</v>
      </c>
      <c r="O1298">
        <v>9</v>
      </c>
      <c r="P1298">
        <v>0</v>
      </c>
      <c r="Q1298">
        <v>0</v>
      </c>
      <c r="R1298">
        <v>574</v>
      </c>
      <c r="S1298">
        <v>523</v>
      </c>
      <c r="T1298">
        <v>15</v>
      </c>
      <c r="U1298">
        <v>4</v>
      </c>
      <c r="V1298">
        <v>1</v>
      </c>
      <c r="W1298">
        <v>746</v>
      </c>
      <c r="X1298">
        <v>494</v>
      </c>
      <c r="Y1298">
        <v>23</v>
      </c>
      <c r="Z1298">
        <v>31</v>
      </c>
      <c r="AA1298">
        <v>28</v>
      </c>
      <c r="AB1298">
        <v>791</v>
      </c>
      <c r="AC1298">
        <v>550</v>
      </c>
      <c r="AD1298">
        <v>2</v>
      </c>
      <c r="AE1298">
        <v>16</v>
      </c>
      <c r="AF1298">
        <v>54</v>
      </c>
      <c r="AG1298">
        <v>87</v>
      </c>
      <c r="AH1298">
        <v>37</v>
      </c>
      <c r="AI1298">
        <v>3</v>
      </c>
      <c r="AJ1298">
        <v>6</v>
      </c>
      <c r="AK1298">
        <v>4</v>
      </c>
      <c r="AL1298">
        <v>42</v>
      </c>
      <c r="AM1298">
        <v>37</v>
      </c>
      <c r="AN1298">
        <v>1</v>
      </c>
      <c r="AO1298">
        <v>0</v>
      </c>
      <c r="AP1298">
        <v>0</v>
      </c>
      <c r="AQ1298">
        <v>0</v>
      </c>
      <c r="AR1298">
        <v>0</v>
      </c>
      <c r="AS1298">
        <v>0</v>
      </c>
      <c r="AT1298">
        <v>0</v>
      </c>
      <c r="AU1298">
        <v>0</v>
      </c>
      <c r="AV1298">
        <v>0</v>
      </c>
      <c r="AW1298">
        <v>0</v>
      </c>
      <c r="AX1298">
        <v>0</v>
      </c>
      <c r="AY1298">
        <v>0</v>
      </c>
      <c r="AZ1298">
        <v>0</v>
      </c>
      <c r="BA1298">
        <v>0</v>
      </c>
      <c r="BB1298">
        <v>0</v>
      </c>
      <c r="BC1298">
        <v>0</v>
      </c>
      <c r="BD1298">
        <v>0</v>
      </c>
      <c r="BE1298">
        <v>0</v>
      </c>
      <c r="BF1298">
        <v>0</v>
      </c>
      <c r="BG1298" s="20">
        <v>2</v>
      </c>
      <c r="BH1298" s="20">
        <v>0</v>
      </c>
      <c r="BI1298" s="20">
        <v>75</v>
      </c>
      <c r="BJ1298" s="20">
        <v>10</v>
      </c>
      <c r="BK1298" s="20">
        <v>548</v>
      </c>
      <c r="BL1298" s="20">
        <v>647</v>
      </c>
      <c r="BM1298" s="20">
        <v>704</v>
      </c>
      <c r="BN1298" s="20">
        <v>70</v>
      </c>
      <c r="BO1298" s="20">
        <v>40</v>
      </c>
      <c r="BP1298" s="20">
        <v>2546</v>
      </c>
      <c r="BQ1298" s="20">
        <v>1087</v>
      </c>
      <c r="BR1298" s="20">
        <v>0</v>
      </c>
      <c r="BS1298" s="20">
        <v>18</v>
      </c>
      <c r="BT1298" s="20">
        <v>38</v>
      </c>
      <c r="BU1298" s="20">
        <v>445</v>
      </c>
      <c r="BV1298" s="20">
        <v>1943</v>
      </c>
    </row>
    <row r="1299" spans="1:74" x14ac:dyDescent="0.25">
      <c r="A1299" s="20" t="s">
        <v>452</v>
      </c>
      <c r="B1299" s="20" t="s">
        <v>455</v>
      </c>
      <c r="C1299" s="20" t="s">
        <v>586</v>
      </c>
      <c r="D1299" s="1">
        <v>44564</v>
      </c>
      <c r="E1299">
        <v>83</v>
      </c>
      <c r="F1299">
        <v>2</v>
      </c>
      <c r="G1299">
        <v>2</v>
      </c>
      <c r="H1299">
        <v>0</v>
      </c>
      <c r="I1299">
        <v>0</v>
      </c>
      <c r="J1299">
        <v>62</v>
      </c>
      <c r="K1299">
        <v>3</v>
      </c>
      <c r="L1299">
        <v>2</v>
      </c>
      <c r="M1299">
        <v>2</v>
      </c>
      <c r="N1299">
        <v>10</v>
      </c>
      <c r="O1299">
        <v>10</v>
      </c>
      <c r="P1299">
        <v>0</v>
      </c>
      <c r="Q1299">
        <v>0</v>
      </c>
      <c r="R1299">
        <v>575</v>
      </c>
      <c r="S1299">
        <v>525</v>
      </c>
      <c r="T1299">
        <v>15</v>
      </c>
      <c r="U1299">
        <v>4</v>
      </c>
      <c r="V1299">
        <v>1</v>
      </c>
      <c r="W1299">
        <v>748</v>
      </c>
      <c r="X1299">
        <v>503</v>
      </c>
      <c r="Y1299">
        <v>23</v>
      </c>
      <c r="Z1299">
        <v>29</v>
      </c>
      <c r="AA1299">
        <v>28</v>
      </c>
      <c r="AB1299">
        <v>792</v>
      </c>
      <c r="AC1299">
        <v>560</v>
      </c>
      <c r="AD1299">
        <v>2</v>
      </c>
      <c r="AE1299">
        <v>16</v>
      </c>
      <c r="AF1299">
        <v>54</v>
      </c>
      <c r="AG1299">
        <v>87</v>
      </c>
      <c r="AH1299">
        <v>40</v>
      </c>
      <c r="AI1299">
        <v>3</v>
      </c>
      <c r="AJ1299">
        <v>6</v>
      </c>
      <c r="AK1299">
        <v>4</v>
      </c>
      <c r="AL1299">
        <v>42</v>
      </c>
      <c r="AM1299">
        <v>37</v>
      </c>
      <c r="AN1299">
        <v>1</v>
      </c>
      <c r="AO1299">
        <v>0</v>
      </c>
      <c r="AP1299">
        <v>0</v>
      </c>
      <c r="AQ1299">
        <v>0</v>
      </c>
      <c r="AR1299">
        <v>0</v>
      </c>
      <c r="AS1299">
        <v>0</v>
      </c>
      <c r="AT1299">
        <v>0</v>
      </c>
      <c r="AU1299">
        <v>0</v>
      </c>
      <c r="AV1299">
        <v>0</v>
      </c>
      <c r="AW1299">
        <v>0</v>
      </c>
      <c r="AX1299">
        <v>0</v>
      </c>
      <c r="AY1299">
        <v>0</v>
      </c>
      <c r="AZ1299">
        <v>0</v>
      </c>
      <c r="BA1299">
        <v>0</v>
      </c>
      <c r="BB1299">
        <v>0</v>
      </c>
      <c r="BC1299">
        <v>0</v>
      </c>
      <c r="BD1299">
        <v>0</v>
      </c>
      <c r="BE1299">
        <v>0</v>
      </c>
      <c r="BF1299">
        <v>0</v>
      </c>
      <c r="BG1299" s="20">
        <v>2</v>
      </c>
      <c r="BH1299" s="20">
        <v>0</v>
      </c>
      <c r="BI1299" s="20">
        <v>75</v>
      </c>
      <c r="BJ1299" s="20">
        <v>10</v>
      </c>
      <c r="BK1299" s="20">
        <v>550</v>
      </c>
      <c r="BL1299" s="20">
        <v>649</v>
      </c>
      <c r="BM1299" s="20">
        <v>706</v>
      </c>
      <c r="BN1299" s="20">
        <v>70</v>
      </c>
      <c r="BO1299" s="20">
        <v>40</v>
      </c>
      <c r="BP1299" s="20">
        <v>2548</v>
      </c>
      <c r="BQ1299" s="20">
        <v>1134</v>
      </c>
      <c r="BR1299" s="20">
        <v>0</v>
      </c>
      <c r="BS1299" s="20">
        <v>18</v>
      </c>
      <c r="BT1299" s="20">
        <v>40</v>
      </c>
      <c r="BU1299" s="20">
        <v>444</v>
      </c>
      <c r="BV1299" s="20">
        <v>1949</v>
      </c>
    </row>
    <row r="1300" spans="1:74" x14ac:dyDescent="0.25">
      <c r="A1300" s="20" t="s">
        <v>452</v>
      </c>
      <c r="B1300" s="20" t="s">
        <v>455</v>
      </c>
      <c r="C1300" s="20" t="s">
        <v>586</v>
      </c>
      <c r="D1300" s="1">
        <v>44570</v>
      </c>
      <c r="E1300">
        <v>82</v>
      </c>
      <c r="F1300">
        <v>2</v>
      </c>
      <c r="G1300">
        <v>2</v>
      </c>
      <c r="H1300">
        <v>0</v>
      </c>
      <c r="I1300">
        <v>0</v>
      </c>
      <c r="J1300">
        <v>62</v>
      </c>
      <c r="K1300">
        <v>3</v>
      </c>
      <c r="L1300">
        <v>2</v>
      </c>
      <c r="M1300">
        <v>1</v>
      </c>
      <c r="N1300">
        <v>10</v>
      </c>
      <c r="O1300">
        <v>10</v>
      </c>
      <c r="P1300">
        <v>0</v>
      </c>
      <c r="Q1300">
        <v>0</v>
      </c>
      <c r="R1300">
        <v>576</v>
      </c>
      <c r="S1300">
        <v>526</v>
      </c>
      <c r="T1300">
        <v>14</v>
      </c>
      <c r="U1300">
        <v>4</v>
      </c>
      <c r="V1300">
        <v>1</v>
      </c>
      <c r="W1300">
        <v>745</v>
      </c>
      <c r="X1300">
        <v>517</v>
      </c>
      <c r="Y1300">
        <v>23</v>
      </c>
      <c r="Z1300">
        <v>29</v>
      </c>
      <c r="AA1300">
        <v>27</v>
      </c>
      <c r="AB1300">
        <v>792</v>
      </c>
      <c r="AC1300">
        <v>575</v>
      </c>
      <c r="AD1300">
        <v>2</v>
      </c>
      <c r="AE1300">
        <v>16</v>
      </c>
      <c r="AF1300">
        <v>55</v>
      </c>
      <c r="AG1300">
        <v>87</v>
      </c>
      <c r="AH1300">
        <v>41</v>
      </c>
      <c r="AI1300">
        <v>3</v>
      </c>
      <c r="AJ1300">
        <v>6</v>
      </c>
      <c r="AK1300">
        <v>3</v>
      </c>
      <c r="AL1300">
        <v>41</v>
      </c>
      <c r="AM1300">
        <v>37</v>
      </c>
      <c r="AN1300">
        <v>1</v>
      </c>
      <c r="AO1300">
        <v>0</v>
      </c>
      <c r="AP1300">
        <v>0</v>
      </c>
      <c r="AQ1300">
        <v>0</v>
      </c>
      <c r="AR1300">
        <v>0</v>
      </c>
      <c r="AS1300">
        <v>0</v>
      </c>
      <c r="AT1300">
        <v>0</v>
      </c>
      <c r="AU1300">
        <v>0</v>
      </c>
      <c r="AV1300">
        <v>0</v>
      </c>
      <c r="AW1300">
        <v>0</v>
      </c>
      <c r="AX1300">
        <v>0</v>
      </c>
      <c r="AY1300">
        <v>0</v>
      </c>
      <c r="AZ1300">
        <v>0</v>
      </c>
      <c r="BA1300">
        <v>0</v>
      </c>
      <c r="BB1300">
        <v>0</v>
      </c>
      <c r="BC1300">
        <v>0</v>
      </c>
      <c r="BD1300">
        <v>0</v>
      </c>
      <c r="BE1300">
        <v>0</v>
      </c>
      <c r="BF1300">
        <v>0</v>
      </c>
      <c r="BG1300" s="20">
        <v>2</v>
      </c>
      <c r="BH1300" s="20">
        <v>0</v>
      </c>
      <c r="BI1300" s="20">
        <v>75</v>
      </c>
      <c r="BJ1300" s="20">
        <v>10</v>
      </c>
      <c r="BK1300" s="20">
        <v>551</v>
      </c>
      <c r="BL1300" s="20">
        <v>648</v>
      </c>
      <c r="BM1300" s="20">
        <v>705</v>
      </c>
      <c r="BN1300" s="20">
        <v>71</v>
      </c>
      <c r="BO1300" s="20">
        <v>39</v>
      </c>
      <c r="BP1300" s="20">
        <v>2544</v>
      </c>
      <c r="BQ1300" s="20">
        <v>1212</v>
      </c>
      <c r="BR1300" s="20">
        <v>0</v>
      </c>
      <c r="BS1300" s="20">
        <v>18</v>
      </c>
      <c r="BT1300" s="20">
        <v>39</v>
      </c>
      <c r="BU1300" s="20">
        <v>440</v>
      </c>
      <c r="BV1300" s="20">
        <v>1952</v>
      </c>
    </row>
    <row r="1301" spans="1:74" x14ac:dyDescent="0.25">
      <c r="A1301" s="20" t="s">
        <v>452</v>
      </c>
      <c r="B1301" s="20" t="s">
        <v>455</v>
      </c>
      <c r="C1301" s="20" t="s">
        <v>586</v>
      </c>
      <c r="D1301" s="1">
        <v>44577</v>
      </c>
      <c r="E1301">
        <v>82</v>
      </c>
      <c r="F1301">
        <v>2</v>
      </c>
      <c r="G1301">
        <v>2</v>
      </c>
      <c r="H1301">
        <v>0</v>
      </c>
      <c r="I1301">
        <v>0</v>
      </c>
      <c r="J1301">
        <v>63</v>
      </c>
      <c r="K1301">
        <v>3</v>
      </c>
      <c r="L1301">
        <v>2</v>
      </c>
      <c r="M1301">
        <v>1</v>
      </c>
      <c r="N1301">
        <v>10</v>
      </c>
      <c r="O1301">
        <v>10</v>
      </c>
      <c r="P1301">
        <v>0</v>
      </c>
      <c r="Q1301">
        <v>0</v>
      </c>
      <c r="R1301">
        <v>573</v>
      </c>
      <c r="S1301">
        <v>524</v>
      </c>
      <c r="T1301">
        <v>13</v>
      </c>
      <c r="U1301">
        <v>4</v>
      </c>
      <c r="V1301">
        <v>1</v>
      </c>
      <c r="W1301">
        <v>744</v>
      </c>
      <c r="X1301">
        <v>522</v>
      </c>
      <c r="Y1301">
        <v>23</v>
      </c>
      <c r="Z1301">
        <v>28</v>
      </c>
      <c r="AA1301">
        <v>27</v>
      </c>
      <c r="AB1301">
        <v>792</v>
      </c>
      <c r="AC1301">
        <v>578</v>
      </c>
      <c r="AD1301">
        <v>2</v>
      </c>
      <c r="AE1301">
        <v>16</v>
      </c>
      <c r="AF1301">
        <v>55</v>
      </c>
      <c r="AG1301">
        <v>87</v>
      </c>
      <c r="AH1301">
        <v>42</v>
      </c>
      <c r="AI1301">
        <v>3</v>
      </c>
      <c r="AJ1301">
        <v>6</v>
      </c>
      <c r="AK1301">
        <v>3</v>
      </c>
      <c r="AL1301">
        <v>41</v>
      </c>
      <c r="AM1301">
        <v>37</v>
      </c>
      <c r="AN1301">
        <v>1</v>
      </c>
      <c r="AO1301">
        <v>0</v>
      </c>
      <c r="AP1301">
        <v>0</v>
      </c>
      <c r="AQ1301">
        <v>0</v>
      </c>
      <c r="AR1301">
        <v>0</v>
      </c>
      <c r="AS1301">
        <v>0</v>
      </c>
      <c r="AT1301">
        <v>0</v>
      </c>
      <c r="AU1301">
        <v>0</v>
      </c>
      <c r="AV1301">
        <v>0</v>
      </c>
      <c r="AW1301">
        <v>0</v>
      </c>
      <c r="AX1301">
        <v>0</v>
      </c>
      <c r="AY1301">
        <v>0</v>
      </c>
      <c r="AZ1301">
        <v>0</v>
      </c>
      <c r="BA1301">
        <v>0</v>
      </c>
      <c r="BB1301">
        <v>0</v>
      </c>
      <c r="BC1301">
        <v>0</v>
      </c>
      <c r="BD1301">
        <v>0</v>
      </c>
      <c r="BE1301">
        <v>0</v>
      </c>
      <c r="BF1301">
        <v>0</v>
      </c>
      <c r="BG1301" s="20">
        <v>2</v>
      </c>
      <c r="BH1301" s="20">
        <v>0</v>
      </c>
      <c r="BI1301" s="20">
        <v>75</v>
      </c>
      <c r="BJ1301" s="20">
        <v>10</v>
      </c>
      <c r="BK1301" s="20">
        <v>549</v>
      </c>
      <c r="BL1301" s="20">
        <v>649</v>
      </c>
      <c r="BM1301" s="20">
        <v>705</v>
      </c>
      <c r="BN1301" s="20">
        <v>71</v>
      </c>
      <c r="BO1301" s="20">
        <v>39</v>
      </c>
      <c r="BP1301" s="20">
        <v>2545</v>
      </c>
      <c r="BQ1301" s="20">
        <v>1241</v>
      </c>
      <c r="BR1301" s="20">
        <v>0</v>
      </c>
      <c r="BS1301" s="20">
        <v>18</v>
      </c>
      <c r="BT1301" s="20">
        <v>40</v>
      </c>
      <c r="BU1301" s="20">
        <v>437</v>
      </c>
      <c r="BV1301" s="20">
        <v>1956</v>
      </c>
    </row>
    <row r="1302" spans="1:74" x14ac:dyDescent="0.25">
      <c r="A1302" s="20" t="s">
        <v>452</v>
      </c>
      <c r="B1302" s="20" t="s">
        <v>455</v>
      </c>
      <c r="C1302" s="20" t="s">
        <v>586</v>
      </c>
      <c r="D1302" s="1">
        <v>44584</v>
      </c>
      <c r="E1302">
        <v>82</v>
      </c>
      <c r="F1302">
        <v>2</v>
      </c>
      <c r="G1302">
        <v>2</v>
      </c>
      <c r="H1302">
        <v>0</v>
      </c>
      <c r="I1302">
        <v>0</v>
      </c>
      <c r="J1302">
        <v>64</v>
      </c>
      <c r="K1302">
        <v>3</v>
      </c>
      <c r="L1302">
        <v>2</v>
      </c>
      <c r="M1302">
        <v>1</v>
      </c>
      <c r="N1302">
        <v>10</v>
      </c>
      <c r="O1302">
        <v>10</v>
      </c>
      <c r="P1302">
        <v>0</v>
      </c>
      <c r="Q1302">
        <v>0</v>
      </c>
      <c r="R1302">
        <v>576</v>
      </c>
      <c r="S1302">
        <v>527</v>
      </c>
      <c r="T1302">
        <v>13</v>
      </c>
      <c r="U1302">
        <v>4</v>
      </c>
      <c r="V1302">
        <v>1</v>
      </c>
      <c r="W1302">
        <v>742</v>
      </c>
      <c r="X1302">
        <v>526</v>
      </c>
      <c r="Y1302">
        <v>23</v>
      </c>
      <c r="Z1302">
        <v>26</v>
      </c>
      <c r="AA1302">
        <v>25</v>
      </c>
      <c r="AB1302">
        <v>786</v>
      </c>
      <c r="AC1302">
        <v>576</v>
      </c>
      <c r="AD1302">
        <v>2</v>
      </c>
      <c r="AE1302">
        <v>15</v>
      </c>
      <c r="AF1302">
        <v>53</v>
      </c>
      <c r="AG1302">
        <v>88</v>
      </c>
      <c r="AH1302">
        <v>43</v>
      </c>
      <c r="AI1302">
        <v>3</v>
      </c>
      <c r="AJ1302">
        <v>6</v>
      </c>
      <c r="AK1302">
        <v>3</v>
      </c>
      <c r="AL1302">
        <v>42</v>
      </c>
      <c r="AM1302">
        <v>38</v>
      </c>
      <c r="AN1302">
        <v>1</v>
      </c>
      <c r="AO1302">
        <v>0</v>
      </c>
      <c r="AP1302">
        <v>0</v>
      </c>
      <c r="AQ1302">
        <v>0</v>
      </c>
      <c r="AR1302">
        <v>0</v>
      </c>
      <c r="AS1302">
        <v>0</v>
      </c>
      <c r="AT1302">
        <v>0</v>
      </c>
      <c r="AU1302">
        <v>0</v>
      </c>
      <c r="AV1302">
        <v>0</v>
      </c>
      <c r="AW1302">
        <v>0</v>
      </c>
      <c r="AX1302">
        <v>0</v>
      </c>
      <c r="AY1302">
        <v>0</v>
      </c>
      <c r="AZ1302">
        <v>0</v>
      </c>
      <c r="BA1302">
        <v>0</v>
      </c>
      <c r="BB1302">
        <v>0</v>
      </c>
      <c r="BC1302">
        <v>0</v>
      </c>
      <c r="BD1302">
        <v>0</v>
      </c>
      <c r="BE1302">
        <v>0</v>
      </c>
      <c r="BF1302">
        <v>0</v>
      </c>
      <c r="BG1302" s="20">
        <v>2</v>
      </c>
      <c r="BH1302" s="20">
        <v>0</v>
      </c>
      <c r="BI1302" s="20">
        <v>75</v>
      </c>
      <c r="BJ1302" s="20">
        <v>10</v>
      </c>
      <c r="BK1302" s="20">
        <v>552</v>
      </c>
      <c r="BL1302" s="20">
        <v>651</v>
      </c>
      <c r="BM1302" s="20">
        <v>701</v>
      </c>
      <c r="BN1302" s="20">
        <v>72</v>
      </c>
      <c r="BO1302" s="20">
        <v>40</v>
      </c>
      <c r="BP1302" s="20">
        <v>2542</v>
      </c>
      <c r="BQ1302" s="20">
        <v>1258</v>
      </c>
      <c r="BR1302" s="20">
        <v>0</v>
      </c>
      <c r="BS1302" s="20">
        <v>18</v>
      </c>
      <c r="BT1302" s="20">
        <v>41</v>
      </c>
      <c r="BU1302" s="20">
        <v>430</v>
      </c>
      <c r="BV1302" s="20">
        <v>1960</v>
      </c>
    </row>
    <row r="1303" spans="1:74" x14ac:dyDescent="0.25">
      <c r="A1303" s="20" t="s">
        <v>452</v>
      </c>
      <c r="B1303" s="20" t="s">
        <v>455</v>
      </c>
      <c r="C1303" s="20" t="s">
        <v>586</v>
      </c>
      <c r="D1303" s="1">
        <v>44591</v>
      </c>
      <c r="E1303">
        <v>83</v>
      </c>
      <c r="F1303">
        <v>3</v>
      </c>
      <c r="G1303">
        <v>3</v>
      </c>
      <c r="H1303">
        <v>0</v>
      </c>
      <c r="I1303">
        <v>0</v>
      </c>
      <c r="J1303">
        <v>65</v>
      </c>
      <c r="K1303">
        <v>3</v>
      </c>
      <c r="L1303">
        <v>3</v>
      </c>
      <c r="M1303">
        <v>1</v>
      </c>
      <c r="N1303">
        <v>10</v>
      </c>
      <c r="O1303">
        <v>10</v>
      </c>
      <c r="P1303">
        <v>0</v>
      </c>
      <c r="Q1303">
        <v>0</v>
      </c>
      <c r="R1303">
        <v>575</v>
      </c>
      <c r="S1303">
        <v>529</v>
      </c>
      <c r="T1303">
        <v>13</v>
      </c>
      <c r="U1303">
        <v>4</v>
      </c>
      <c r="V1303">
        <v>1</v>
      </c>
      <c r="W1303">
        <v>737</v>
      </c>
      <c r="X1303">
        <v>529</v>
      </c>
      <c r="Y1303">
        <v>23</v>
      </c>
      <c r="Z1303">
        <v>24</v>
      </c>
      <c r="AA1303">
        <v>24</v>
      </c>
      <c r="AB1303">
        <v>784</v>
      </c>
      <c r="AC1303">
        <v>579</v>
      </c>
      <c r="AD1303">
        <v>2</v>
      </c>
      <c r="AE1303">
        <v>15</v>
      </c>
      <c r="AF1303">
        <v>53</v>
      </c>
      <c r="AG1303">
        <v>89</v>
      </c>
      <c r="AH1303">
        <v>43</v>
      </c>
      <c r="AI1303">
        <v>3</v>
      </c>
      <c r="AJ1303">
        <v>6</v>
      </c>
      <c r="AK1303">
        <v>4</v>
      </c>
      <c r="AL1303">
        <v>42</v>
      </c>
      <c r="AM1303">
        <v>38</v>
      </c>
      <c r="AN1303">
        <v>1</v>
      </c>
      <c r="AO1303">
        <v>0</v>
      </c>
      <c r="AP1303">
        <v>0</v>
      </c>
      <c r="AQ1303">
        <v>0</v>
      </c>
      <c r="AR1303">
        <v>0</v>
      </c>
      <c r="AS1303">
        <v>0</v>
      </c>
      <c r="AT1303">
        <v>0</v>
      </c>
      <c r="AU1303">
        <v>0</v>
      </c>
      <c r="AV1303">
        <v>0</v>
      </c>
      <c r="AW1303">
        <v>0</v>
      </c>
      <c r="AX1303">
        <v>0</v>
      </c>
      <c r="AY1303">
        <v>0</v>
      </c>
      <c r="AZ1303">
        <v>0</v>
      </c>
      <c r="BA1303">
        <v>0</v>
      </c>
      <c r="BB1303">
        <v>0</v>
      </c>
      <c r="BC1303">
        <v>0</v>
      </c>
      <c r="BD1303">
        <v>0</v>
      </c>
      <c r="BE1303">
        <v>0</v>
      </c>
      <c r="BF1303">
        <v>0</v>
      </c>
      <c r="BG1303" s="20">
        <v>3</v>
      </c>
      <c r="BH1303" s="20">
        <v>0</v>
      </c>
      <c r="BI1303" s="20">
        <v>75</v>
      </c>
      <c r="BJ1303" s="20">
        <v>10</v>
      </c>
      <c r="BK1303" s="20">
        <v>551</v>
      </c>
      <c r="BL1303" s="20">
        <v>649</v>
      </c>
      <c r="BM1303" s="20">
        <v>701</v>
      </c>
      <c r="BN1303" s="20">
        <v>72</v>
      </c>
      <c r="BO1303" s="20">
        <v>40</v>
      </c>
      <c r="BP1303" s="20">
        <v>2539</v>
      </c>
      <c r="BQ1303" s="20">
        <v>1277</v>
      </c>
      <c r="BR1303" s="20">
        <v>0</v>
      </c>
      <c r="BS1303" s="20">
        <v>19</v>
      </c>
      <c r="BT1303" s="20">
        <v>41</v>
      </c>
      <c r="BU1303" s="20">
        <v>426</v>
      </c>
      <c r="BV1303" s="20">
        <v>1966</v>
      </c>
    </row>
    <row r="1304" spans="1:74" x14ac:dyDescent="0.25">
      <c r="A1304" s="20" t="s">
        <v>452</v>
      </c>
      <c r="B1304" s="20" t="s">
        <v>455</v>
      </c>
      <c r="C1304" s="20" t="s">
        <v>586</v>
      </c>
      <c r="D1304" s="1">
        <v>44599</v>
      </c>
      <c r="E1304">
        <v>83</v>
      </c>
      <c r="F1304">
        <v>3</v>
      </c>
      <c r="G1304">
        <v>3</v>
      </c>
      <c r="H1304">
        <v>0</v>
      </c>
      <c r="I1304">
        <v>0</v>
      </c>
      <c r="J1304">
        <v>64</v>
      </c>
      <c r="K1304">
        <v>3</v>
      </c>
      <c r="L1304">
        <v>3</v>
      </c>
      <c r="M1304">
        <v>1</v>
      </c>
      <c r="N1304">
        <v>10</v>
      </c>
      <c r="O1304">
        <v>10</v>
      </c>
      <c r="P1304">
        <v>0</v>
      </c>
      <c r="Q1304">
        <v>0</v>
      </c>
      <c r="R1304">
        <v>573</v>
      </c>
      <c r="S1304">
        <v>530</v>
      </c>
      <c r="T1304">
        <v>12</v>
      </c>
      <c r="U1304">
        <v>4</v>
      </c>
      <c r="V1304">
        <v>1</v>
      </c>
      <c r="W1304">
        <v>739</v>
      </c>
      <c r="X1304">
        <v>531</v>
      </c>
      <c r="Y1304">
        <v>23</v>
      </c>
      <c r="Z1304">
        <v>24</v>
      </c>
      <c r="AA1304">
        <v>24</v>
      </c>
      <c r="AB1304">
        <v>783</v>
      </c>
      <c r="AC1304">
        <v>582</v>
      </c>
      <c r="AD1304">
        <v>2</v>
      </c>
      <c r="AE1304">
        <v>15</v>
      </c>
      <c r="AF1304">
        <v>53</v>
      </c>
      <c r="AG1304">
        <v>89</v>
      </c>
      <c r="AH1304">
        <v>43</v>
      </c>
      <c r="AI1304">
        <v>3</v>
      </c>
      <c r="AJ1304">
        <v>6</v>
      </c>
      <c r="AK1304">
        <v>4</v>
      </c>
      <c r="AL1304">
        <v>42</v>
      </c>
      <c r="AM1304">
        <v>38</v>
      </c>
      <c r="AN1304">
        <v>1</v>
      </c>
      <c r="AO1304">
        <v>0</v>
      </c>
      <c r="AP1304">
        <v>0</v>
      </c>
      <c r="AQ1304">
        <v>0</v>
      </c>
      <c r="AR1304">
        <v>0</v>
      </c>
      <c r="AS1304">
        <v>0</v>
      </c>
      <c r="AT1304">
        <v>0</v>
      </c>
      <c r="AU1304">
        <v>0</v>
      </c>
      <c r="AV1304">
        <v>0</v>
      </c>
      <c r="AW1304">
        <v>0</v>
      </c>
      <c r="AX1304">
        <v>0</v>
      </c>
      <c r="AY1304">
        <v>0</v>
      </c>
      <c r="AZ1304">
        <v>0</v>
      </c>
      <c r="BA1304">
        <v>0</v>
      </c>
      <c r="BB1304">
        <v>0</v>
      </c>
      <c r="BC1304">
        <v>0</v>
      </c>
      <c r="BD1304">
        <v>0</v>
      </c>
      <c r="BE1304">
        <v>0</v>
      </c>
      <c r="BF1304">
        <v>0</v>
      </c>
      <c r="BG1304" s="20">
        <v>3</v>
      </c>
      <c r="BH1304" s="20">
        <v>0</v>
      </c>
      <c r="BI1304" s="20">
        <v>75</v>
      </c>
      <c r="BJ1304" s="20">
        <v>10</v>
      </c>
      <c r="BK1304" s="20">
        <v>550</v>
      </c>
      <c r="BL1304" s="20">
        <v>653</v>
      </c>
      <c r="BM1304" s="20">
        <v>700</v>
      </c>
      <c r="BN1304" s="20">
        <v>72</v>
      </c>
      <c r="BO1304" s="20">
        <v>40</v>
      </c>
      <c r="BP1304" s="20">
        <v>2536</v>
      </c>
      <c r="BQ1304" s="20">
        <v>1296</v>
      </c>
      <c r="BR1304" s="20">
        <v>0</v>
      </c>
      <c r="BS1304" s="20">
        <v>19</v>
      </c>
      <c r="BT1304" s="20">
        <v>41</v>
      </c>
      <c r="BU1304" s="20">
        <v>426</v>
      </c>
      <c r="BV1304" s="20">
        <v>1963</v>
      </c>
    </row>
    <row r="1305" spans="1:74" x14ac:dyDescent="0.25">
      <c r="A1305" s="20" t="s">
        <v>452</v>
      </c>
      <c r="B1305" s="20" t="s">
        <v>455</v>
      </c>
      <c r="C1305" s="20" t="s">
        <v>586</v>
      </c>
      <c r="D1305" s="1">
        <v>44606</v>
      </c>
      <c r="E1305">
        <v>83</v>
      </c>
      <c r="F1305">
        <v>3</v>
      </c>
      <c r="G1305">
        <v>3</v>
      </c>
      <c r="H1305">
        <v>0</v>
      </c>
      <c r="I1305">
        <v>0</v>
      </c>
      <c r="J1305">
        <v>65</v>
      </c>
      <c r="K1305">
        <v>3</v>
      </c>
      <c r="L1305">
        <v>3</v>
      </c>
      <c r="M1305">
        <v>1</v>
      </c>
      <c r="N1305">
        <v>10</v>
      </c>
      <c r="O1305">
        <v>10</v>
      </c>
      <c r="P1305">
        <v>0</v>
      </c>
      <c r="Q1305">
        <v>0</v>
      </c>
      <c r="R1305">
        <v>574</v>
      </c>
      <c r="S1305">
        <v>531</v>
      </c>
      <c r="T1305">
        <v>12</v>
      </c>
      <c r="U1305">
        <v>4</v>
      </c>
      <c r="V1305">
        <v>1</v>
      </c>
      <c r="W1305">
        <v>740</v>
      </c>
      <c r="X1305">
        <v>533</v>
      </c>
      <c r="Y1305">
        <v>23</v>
      </c>
      <c r="Z1305">
        <v>25</v>
      </c>
      <c r="AA1305">
        <v>24</v>
      </c>
      <c r="AB1305">
        <v>783</v>
      </c>
      <c r="AC1305">
        <v>586</v>
      </c>
      <c r="AD1305">
        <v>2</v>
      </c>
      <c r="AE1305">
        <v>16</v>
      </c>
      <c r="AF1305">
        <v>52</v>
      </c>
      <c r="AG1305">
        <v>90</v>
      </c>
      <c r="AH1305">
        <v>43</v>
      </c>
      <c r="AI1305">
        <v>3</v>
      </c>
      <c r="AJ1305">
        <v>6</v>
      </c>
      <c r="AK1305">
        <v>4</v>
      </c>
      <c r="AL1305">
        <v>42</v>
      </c>
      <c r="AM1305">
        <v>38</v>
      </c>
      <c r="AN1305">
        <v>1</v>
      </c>
      <c r="AO1305">
        <v>0</v>
      </c>
      <c r="AP1305">
        <v>0</v>
      </c>
      <c r="AQ1305">
        <v>0</v>
      </c>
      <c r="AR1305">
        <v>0</v>
      </c>
      <c r="AS1305">
        <v>0</v>
      </c>
      <c r="AT1305">
        <v>0</v>
      </c>
      <c r="AU1305">
        <v>0</v>
      </c>
      <c r="AV1305">
        <v>0</v>
      </c>
      <c r="AW1305">
        <v>0</v>
      </c>
      <c r="AX1305">
        <v>0</v>
      </c>
      <c r="AY1305">
        <v>0</v>
      </c>
      <c r="AZ1305">
        <v>0</v>
      </c>
      <c r="BA1305">
        <v>0</v>
      </c>
      <c r="BB1305">
        <v>0</v>
      </c>
      <c r="BC1305">
        <v>0</v>
      </c>
      <c r="BD1305">
        <v>0</v>
      </c>
      <c r="BE1305">
        <v>0</v>
      </c>
      <c r="BF1305">
        <v>0</v>
      </c>
      <c r="BG1305" s="20">
        <v>3</v>
      </c>
      <c r="BH1305" s="20">
        <v>0</v>
      </c>
      <c r="BI1305" s="20">
        <v>75</v>
      </c>
      <c r="BJ1305" s="20">
        <v>10</v>
      </c>
      <c r="BK1305" s="20">
        <v>551</v>
      </c>
      <c r="BL1305" s="20">
        <v>653</v>
      </c>
      <c r="BM1305" s="20">
        <v>700</v>
      </c>
      <c r="BN1305" s="20">
        <v>72</v>
      </c>
      <c r="BO1305" s="20">
        <v>40</v>
      </c>
      <c r="BP1305" s="20">
        <v>2527</v>
      </c>
      <c r="BQ1305" s="20">
        <v>1312</v>
      </c>
      <c r="BR1305" s="20">
        <v>0</v>
      </c>
      <c r="BS1305" s="20">
        <v>19</v>
      </c>
      <c r="BT1305" s="20">
        <v>41</v>
      </c>
      <c r="BU1305" s="20">
        <v>423</v>
      </c>
      <c r="BV1305" s="20">
        <v>1961</v>
      </c>
    </row>
    <row r="1306" spans="1:74" x14ac:dyDescent="0.25">
      <c r="A1306" s="20" t="s">
        <v>452</v>
      </c>
      <c r="B1306" s="20" t="s">
        <v>587</v>
      </c>
      <c r="C1306" s="20" t="s">
        <v>588</v>
      </c>
      <c r="D1306" s="1">
        <v>44493</v>
      </c>
      <c r="E1306">
        <v>52</v>
      </c>
      <c r="F1306">
        <v>0</v>
      </c>
      <c r="G1306">
        <v>0</v>
      </c>
      <c r="H1306">
        <v>0</v>
      </c>
      <c r="I1306">
        <v>0</v>
      </c>
      <c r="J1306">
        <v>21</v>
      </c>
      <c r="K1306">
        <v>0</v>
      </c>
      <c r="L1306">
        <v>1</v>
      </c>
      <c r="M1306">
        <v>0</v>
      </c>
      <c r="N1306">
        <v>14</v>
      </c>
      <c r="O1306">
        <v>0</v>
      </c>
      <c r="P1306">
        <v>12</v>
      </c>
      <c r="Q1306">
        <v>0</v>
      </c>
      <c r="R1306">
        <v>511</v>
      </c>
      <c r="S1306">
        <v>0</v>
      </c>
      <c r="T1306">
        <v>271</v>
      </c>
      <c r="U1306">
        <v>5</v>
      </c>
      <c r="V1306">
        <v>8</v>
      </c>
      <c r="W1306">
        <v>399</v>
      </c>
      <c r="X1306">
        <v>0</v>
      </c>
      <c r="Y1306">
        <v>42</v>
      </c>
      <c r="Z1306">
        <v>16</v>
      </c>
      <c r="AA1306">
        <v>11</v>
      </c>
      <c r="AB1306">
        <v>735</v>
      </c>
      <c r="AC1306">
        <v>62</v>
      </c>
      <c r="AD1306">
        <v>4</v>
      </c>
      <c r="AE1306">
        <v>30</v>
      </c>
      <c r="AF1306">
        <v>23</v>
      </c>
      <c r="AG1306">
        <v>60</v>
      </c>
      <c r="AH1306">
        <v>0</v>
      </c>
      <c r="AI1306">
        <v>1</v>
      </c>
      <c r="AJ1306">
        <v>5</v>
      </c>
      <c r="AK1306">
        <v>3</v>
      </c>
      <c r="AL1306">
        <v>38</v>
      </c>
      <c r="AM1306">
        <v>0</v>
      </c>
      <c r="AN1306">
        <v>9</v>
      </c>
      <c r="AO1306">
        <v>0</v>
      </c>
      <c r="AP1306">
        <v>0</v>
      </c>
      <c r="AQ1306">
        <v>0</v>
      </c>
      <c r="AR1306">
        <v>0</v>
      </c>
      <c r="AS1306">
        <v>0</v>
      </c>
      <c r="AT1306">
        <v>0</v>
      </c>
      <c r="AU1306">
        <v>0</v>
      </c>
      <c r="AV1306">
        <v>0</v>
      </c>
      <c r="AW1306">
        <v>0</v>
      </c>
      <c r="AX1306">
        <v>0</v>
      </c>
      <c r="AY1306">
        <v>0</v>
      </c>
      <c r="AZ1306">
        <v>0</v>
      </c>
      <c r="BA1306">
        <v>0</v>
      </c>
      <c r="BB1306">
        <v>1</v>
      </c>
      <c r="BC1306">
        <v>7</v>
      </c>
      <c r="BD1306">
        <v>0</v>
      </c>
      <c r="BE1306">
        <v>2</v>
      </c>
      <c r="BF1306">
        <v>1</v>
      </c>
      <c r="BG1306" s="20"/>
      <c r="BH1306" s="20"/>
      <c r="BI1306" s="20"/>
      <c r="BJ1306" s="20"/>
      <c r="BK1306" s="20"/>
      <c r="BL1306" s="20"/>
      <c r="BM1306" s="20"/>
      <c r="BN1306" s="20"/>
      <c r="BO1306" s="20"/>
      <c r="BP1306" s="20"/>
      <c r="BQ1306" s="20"/>
      <c r="BR1306" s="20"/>
      <c r="BS1306" s="20"/>
      <c r="BT1306" s="20"/>
      <c r="BU1306" s="20"/>
      <c r="BV1306" s="20"/>
    </row>
    <row r="1307" spans="1:74" x14ac:dyDescent="0.25">
      <c r="A1307" s="20" t="s">
        <v>452</v>
      </c>
      <c r="B1307" s="20" t="s">
        <v>587</v>
      </c>
      <c r="C1307" s="20" t="s">
        <v>588</v>
      </c>
      <c r="D1307" s="1">
        <v>44500</v>
      </c>
      <c r="E1307">
        <v>52</v>
      </c>
      <c r="F1307">
        <v>0</v>
      </c>
      <c r="G1307">
        <v>0</v>
      </c>
      <c r="H1307">
        <v>0</v>
      </c>
      <c r="I1307">
        <v>0</v>
      </c>
      <c r="J1307">
        <v>28</v>
      </c>
      <c r="K1307">
        <v>0</v>
      </c>
      <c r="L1307">
        <v>1</v>
      </c>
      <c r="M1307">
        <v>0</v>
      </c>
      <c r="N1307">
        <v>14</v>
      </c>
      <c r="O1307">
        <v>0</v>
      </c>
      <c r="P1307">
        <v>13</v>
      </c>
      <c r="Q1307">
        <v>0</v>
      </c>
      <c r="R1307">
        <v>509</v>
      </c>
      <c r="S1307">
        <v>0</v>
      </c>
      <c r="T1307">
        <v>343</v>
      </c>
      <c r="U1307">
        <v>5</v>
      </c>
      <c r="V1307">
        <v>8</v>
      </c>
      <c r="W1307">
        <v>399</v>
      </c>
      <c r="X1307">
        <v>0</v>
      </c>
      <c r="Y1307">
        <v>65</v>
      </c>
      <c r="Z1307">
        <v>16</v>
      </c>
      <c r="AA1307">
        <v>11</v>
      </c>
      <c r="AB1307">
        <v>735</v>
      </c>
      <c r="AC1307">
        <v>84</v>
      </c>
      <c r="AD1307">
        <v>4</v>
      </c>
      <c r="AE1307">
        <v>30</v>
      </c>
      <c r="AF1307">
        <v>22</v>
      </c>
      <c r="AG1307">
        <v>61</v>
      </c>
      <c r="AH1307">
        <v>0</v>
      </c>
      <c r="AI1307">
        <v>2</v>
      </c>
      <c r="AJ1307">
        <v>5</v>
      </c>
      <c r="AK1307">
        <v>3</v>
      </c>
      <c r="AL1307">
        <v>37</v>
      </c>
      <c r="AM1307">
        <v>0</v>
      </c>
      <c r="AN1307">
        <v>10</v>
      </c>
      <c r="AO1307">
        <v>0</v>
      </c>
      <c r="AP1307">
        <v>0</v>
      </c>
      <c r="AQ1307">
        <v>0</v>
      </c>
      <c r="AR1307">
        <v>0</v>
      </c>
      <c r="AS1307">
        <v>0</v>
      </c>
      <c r="AT1307">
        <v>0</v>
      </c>
      <c r="AU1307">
        <v>0</v>
      </c>
      <c r="AV1307">
        <v>0</v>
      </c>
      <c r="AW1307">
        <v>0</v>
      </c>
      <c r="AX1307">
        <v>0</v>
      </c>
      <c r="AY1307">
        <v>0</v>
      </c>
      <c r="AZ1307">
        <v>0</v>
      </c>
      <c r="BA1307">
        <v>0</v>
      </c>
      <c r="BB1307">
        <v>1</v>
      </c>
      <c r="BC1307">
        <v>7</v>
      </c>
      <c r="BD1307">
        <v>0</v>
      </c>
      <c r="BE1307">
        <v>2</v>
      </c>
      <c r="BF1307">
        <v>1</v>
      </c>
      <c r="BG1307" s="20"/>
      <c r="BH1307" s="20"/>
      <c r="BI1307" s="20"/>
      <c r="BJ1307" s="20"/>
      <c r="BK1307" s="20"/>
      <c r="BL1307" s="20"/>
      <c r="BM1307" s="20"/>
      <c r="BN1307" s="20"/>
      <c r="BO1307" s="20"/>
      <c r="BP1307" s="20"/>
      <c r="BQ1307" s="20"/>
      <c r="BR1307" s="20"/>
      <c r="BS1307" s="20"/>
      <c r="BT1307" s="20"/>
      <c r="BU1307" s="20"/>
      <c r="BV1307" s="20"/>
    </row>
    <row r="1308" spans="1:74" x14ac:dyDescent="0.25">
      <c r="A1308" s="20" t="s">
        <v>452</v>
      </c>
      <c r="B1308" s="20" t="s">
        <v>587</v>
      </c>
      <c r="C1308" s="20" t="s">
        <v>588</v>
      </c>
      <c r="D1308" s="1">
        <v>44507</v>
      </c>
      <c r="E1308">
        <v>52</v>
      </c>
      <c r="F1308">
        <v>0</v>
      </c>
      <c r="G1308">
        <v>0</v>
      </c>
      <c r="H1308">
        <v>0</v>
      </c>
      <c r="I1308">
        <v>0</v>
      </c>
      <c r="J1308">
        <v>34</v>
      </c>
      <c r="K1308">
        <v>0</v>
      </c>
      <c r="L1308">
        <v>1</v>
      </c>
      <c r="M1308">
        <v>0</v>
      </c>
      <c r="N1308">
        <v>15</v>
      </c>
      <c r="O1308">
        <v>14</v>
      </c>
      <c r="P1308">
        <v>0</v>
      </c>
      <c r="Q1308">
        <v>0</v>
      </c>
      <c r="R1308">
        <v>510</v>
      </c>
      <c r="S1308">
        <v>391</v>
      </c>
      <c r="T1308">
        <v>1</v>
      </c>
      <c r="U1308">
        <v>5</v>
      </c>
      <c r="V1308">
        <v>8</v>
      </c>
      <c r="W1308">
        <v>400</v>
      </c>
      <c r="X1308">
        <v>98</v>
      </c>
      <c r="Y1308">
        <v>7</v>
      </c>
      <c r="Z1308">
        <v>16</v>
      </c>
      <c r="AA1308">
        <v>11</v>
      </c>
      <c r="AB1308">
        <v>733</v>
      </c>
      <c r="AC1308">
        <v>112</v>
      </c>
      <c r="AD1308">
        <v>4</v>
      </c>
      <c r="AE1308">
        <v>30</v>
      </c>
      <c r="AF1308">
        <v>22</v>
      </c>
      <c r="AG1308">
        <v>61</v>
      </c>
      <c r="AH1308">
        <v>3</v>
      </c>
      <c r="AI1308">
        <v>2</v>
      </c>
      <c r="AJ1308">
        <v>5</v>
      </c>
      <c r="AK1308">
        <v>3</v>
      </c>
      <c r="AL1308">
        <v>38</v>
      </c>
      <c r="AM1308">
        <v>13</v>
      </c>
      <c r="AN1308">
        <v>1</v>
      </c>
      <c r="AO1308">
        <v>0</v>
      </c>
      <c r="AP1308">
        <v>0</v>
      </c>
      <c r="AQ1308">
        <v>0</v>
      </c>
      <c r="AR1308">
        <v>0</v>
      </c>
      <c r="AS1308">
        <v>0</v>
      </c>
      <c r="AT1308">
        <v>0</v>
      </c>
      <c r="AU1308">
        <v>0</v>
      </c>
      <c r="AV1308">
        <v>0</v>
      </c>
      <c r="AW1308">
        <v>0</v>
      </c>
      <c r="AX1308">
        <v>0</v>
      </c>
      <c r="AY1308">
        <v>0</v>
      </c>
      <c r="AZ1308">
        <v>0</v>
      </c>
      <c r="BA1308">
        <v>0</v>
      </c>
      <c r="BB1308">
        <v>0</v>
      </c>
      <c r="BC1308">
        <v>0</v>
      </c>
      <c r="BD1308">
        <v>0</v>
      </c>
      <c r="BE1308">
        <v>0</v>
      </c>
      <c r="BF1308">
        <v>0</v>
      </c>
      <c r="BG1308" s="20">
        <v>0</v>
      </c>
      <c r="BH1308" s="20">
        <v>0</v>
      </c>
      <c r="BI1308" s="20">
        <v>51</v>
      </c>
      <c r="BJ1308" s="20">
        <v>15</v>
      </c>
      <c r="BK1308" s="20">
        <v>491</v>
      </c>
      <c r="BL1308" s="20">
        <v>352</v>
      </c>
      <c r="BM1308" s="20">
        <v>662</v>
      </c>
      <c r="BN1308" s="20">
        <v>48</v>
      </c>
      <c r="BO1308" s="20">
        <v>33</v>
      </c>
      <c r="BP1308" s="20"/>
      <c r="BQ1308" s="20"/>
      <c r="BR1308" s="20"/>
      <c r="BS1308" s="20"/>
      <c r="BT1308" s="20"/>
      <c r="BU1308" s="20"/>
      <c r="BV1308" s="20"/>
    </row>
    <row r="1309" spans="1:74" x14ac:dyDescent="0.25">
      <c r="A1309" s="20" t="s">
        <v>452</v>
      </c>
      <c r="B1309" s="20" t="s">
        <v>587</v>
      </c>
      <c r="C1309" s="20" t="s">
        <v>588</v>
      </c>
      <c r="D1309" s="1">
        <v>44514</v>
      </c>
      <c r="E1309">
        <v>51</v>
      </c>
      <c r="F1309">
        <v>0</v>
      </c>
      <c r="G1309">
        <v>0</v>
      </c>
      <c r="H1309">
        <v>0</v>
      </c>
      <c r="I1309">
        <v>0</v>
      </c>
      <c r="J1309">
        <v>35</v>
      </c>
      <c r="K1309">
        <v>0</v>
      </c>
      <c r="L1309">
        <v>1</v>
      </c>
      <c r="M1309">
        <v>0</v>
      </c>
      <c r="N1309">
        <v>15</v>
      </c>
      <c r="O1309">
        <v>14</v>
      </c>
      <c r="P1309">
        <v>0</v>
      </c>
      <c r="Q1309">
        <v>0</v>
      </c>
      <c r="R1309">
        <v>511</v>
      </c>
      <c r="S1309">
        <v>420</v>
      </c>
      <c r="T1309">
        <v>1</v>
      </c>
      <c r="U1309">
        <v>5</v>
      </c>
      <c r="V1309">
        <v>8</v>
      </c>
      <c r="W1309">
        <v>399</v>
      </c>
      <c r="X1309">
        <v>148</v>
      </c>
      <c r="Y1309">
        <v>7</v>
      </c>
      <c r="Z1309">
        <v>16</v>
      </c>
      <c r="AA1309">
        <v>11</v>
      </c>
      <c r="AB1309">
        <v>732</v>
      </c>
      <c r="AC1309">
        <v>180</v>
      </c>
      <c r="AD1309">
        <v>4</v>
      </c>
      <c r="AE1309">
        <v>30</v>
      </c>
      <c r="AF1309">
        <v>22</v>
      </c>
      <c r="AG1309">
        <v>61</v>
      </c>
      <c r="AH1309">
        <v>5</v>
      </c>
      <c r="AI1309">
        <v>2</v>
      </c>
      <c r="AJ1309">
        <v>5</v>
      </c>
      <c r="AK1309">
        <v>2</v>
      </c>
      <c r="AL1309">
        <v>38</v>
      </c>
      <c r="AM1309">
        <v>14</v>
      </c>
      <c r="AN1309">
        <v>1</v>
      </c>
      <c r="AO1309">
        <v>0</v>
      </c>
      <c r="AP1309">
        <v>0</v>
      </c>
      <c r="AQ1309">
        <v>0</v>
      </c>
      <c r="AR1309">
        <v>0</v>
      </c>
      <c r="AS1309">
        <v>0</v>
      </c>
      <c r="AT1309">
        <v>0</v>
      </c>
      <c r="AU1309">
        <v>0</v>
      </c>
      <c r="AV1309">
        <v>0</v>
      </c>
      <c r="AW1309">
        <v>0</v>
      </c>
      <c r="AX1309">
        <v>0</v>
      </c>
      <c r="AY1309">
        <v>0</v>
      </c>
      <c r="AZ1309">
        <v>0</v>
      </c>
      <c r="BA1309">
        <v>0</v>
      </c>
      <c r="BB1309">
        <v>0</v>
      </c>
      <c r="BC1309">
        <v>0</v>
      </c>
      <c r="BD1309">
        <v>0</v>
      </c>
      <c r="BE1309">
        <v>0</v>
      </c>
      <c r="BF1309">
        <v>0</v>
      </c>
      <c r="BG1309" s="20">
        <v>0</v>
      </c>
      <c r="BH1309" s="20">
        <v>0</v>
      </c>
      <c r="BI1309" s="20">
        <v>50</v>
      </c>
      <c r="BJ1309" s="20">
        <v>15</v>
      </c>
      <c r="BK1309" s="20">
        <v>493</v>
      </c>
      <c r="BL1309" s="20">
        <v>353</v>
      </c>
      <c r="BM1309" s="20">
        <v>662</v>
      </c>
      <c r="BN1309" s="20">
        <v>48</v>
      </c>
      <c r="BO1309" s="20">
        <v>33</v>
      </c>
      <c r="BP1309" s="20"/>
      <c r="BQ1309" s="20"/>
      <c r="BR1309" s="20"/>
      <c r="BS1309" s="20"/>
      <c r="BT1309" s="20"/>
      <c r="BU1309" s="20"/>
      <c r="BV1309" s="20"/>
    </row>
    <row r="1310" spans="1:74" x14ac:dyDescent="0.25">
      <c r="A1310" s="20" t="s">
        <v>452</v>
      </c>
      <c r="B1310" s="20" t="s">
        <v>587</v>
      </c>
      <c r="C1310" s="20" t="s">
        <v>588</v>
      </c>
      <c r="D1310" s="1">
        <v>44521</v>
      </c>
      <c r="E1310">
        <v>50</v>
      </c>
      <c r="F1310">
        <v>0</v>
      </c>
      <c r="G1310">
        <v>0</v>
      </c>
      <c r="H1310">
        <v>0</v>
      </c>
      <c r="I1310">
        <v>0</v>
      </c>
      <c r="J1310">
        <v>36</v>
      </c>
      <c r="K1310">
        <v>0</v>
      </c>
      <c r="L1310">
        <v>1</v>
      </c>
      <c r="M1310">
        <v>0</v>
      </c>
      <c r="N1310">
        <v>16</v>
      </c>
      <c r="O1310">
        <v>14</v>
      </c>
      <c r="P1310">
        <v>0</v>
      </c>
      <c r="Q1310">
        <v>0</v>
      </c>
      <c r="R1310">
        <v>507</v>
      </c>
      <c r="S1310">
        <v>436</v>
      </c>
      <c r="T1310">
        <v>1</v>
      </c>
      <c r="U1310">
        <v>5</v>
      </c>
      <c r="V1310">
        <v>8</v>
      </c>
      <c r="W1310">
        <v>397</v>
      </c>
      <c r="X1310">
        <v>194</v>
      </c>
      <c r="Y1310">
        <v>7</v>
      </c>
      <c r="Z1310">
        <v>16</v>
      </c>
      <c r="AA1310">
        <v>10</v>
      </c>
      <c r="AB1310">
        <v>731</v>
      </c>
      <c r="AC1310">
        <v>256</v>
      </c>
      <c r="AD1310">
        <v>4</v>
      </c>
      <c r="AE1310">
        <v>30</v>
      </c>
      <c r="AF1310">
        <v>22</v>
      </c>
      <c r="AG1310">
        <v>57</v>
      </c>
      <c r="AH1310">
        <v>6</v>
      </c>
      <c r="AI1310">
        <v>2</v>
      </c>
      <c r="AJ1310">
        <v>5</v>
      </c>
      <c r="AK1310">
        <v>1</v>
      </c>
      <c r="AL1310">
        <v>37</v>
      </c>
      <c r="AM1310">
        <v>14</v>
      </c>
      <c r="AN1310">
        <v>1</v>
      </c>
      <c r="AO1310">
        <v>0</v>
      </c>
      <c r="AP1310">
        <v>0</v>
      </c>
      <c r="AQ1310">
        <v>0</v>
      </c>
      <c r="AR1310">
        <v>0</v>
      </c>
      <c r="AS1310">
        <v>0</v>
      </c>
      <c r="AT1310">
        <v>0</v>
      </c>
      <c r="AU1310">
        <v>0</v>
      </c>
      <c r="AV1310">
        <v>0</v>
      </c>
      <c r="AW1310">
        <v>0</v>
      </c>
      <c r="AX1310">
        <v>0</v>
      </c>
      <c r="AY1310">
        <v>0</v>
      </c>
      <c r="AZ1310">
        <v>0</v>
      </c>
      <c r="BA1310">
        <v>0</v>
      </c>
      <c r="BB1310">
        <v>0</v>
      </c>
      <c r="BC1310">
        <v>0</v>
      </c>
      <c r="BD1310">
        <v>0</v>
      </c>
      <c r="BE1310">
        <v>0</v>
      </c>
      <c r="BF1310">
        <v>0</v>
      </c>
      <c r="BG1310" s="20">
        <v>0</v>
      </c>
      <c r="BH1310" s="20">
        <v>0</v>
      </c>
      <c r="BI1310" s="20">
        <v>49</v>
      </c>
      <c r="BJ1310" s="20">
        <v>15</v>
      </c>
      <c r="BK1310" s="20">
        <v>490</v>
      </c>
      <c r="BL1310" s="20">
        <v>352</v>
      </c>
      <c r="BM1310" s="20">
        <v>661</v>
      </c>
      <c r="BN1310" s="20">
        <v>45</v>
      </c>
      <c r="BO1310" s="20">
        <v>32</v>
      </c>
      <c r="BP1310" s="20"/>
      <c r="BQ1310" s="20"/>
      <c r="BR1310" s="20"/>
      <c r="BS1310" s="20"/>
      <c r="BT1310" s="20"/>
      <c r="BU1310" s="20"/>
      <c r="BV1310" s="20"/>
    </row>
    <row r="1311" spans="1:74" x14ac:dyDescent="0.25">
      <c r="A1311" s="20" t="s">
        <v>452</v>
      </c>
      <c r="B1311" s="20" t="s">
        <v>587</v>
      </c>
      <c r="C1311" s="20" t="s">
        <v>588</v>
      </c>
      <c r="D1311" s="1">
        <v>44528</v>
      </c>
      <c r="E1311">
        <v>50</v>
      </c>
      <c r="F1311">
        <v>0</v>
      </c>
      <c r="G1311">
        <v>0</v>
      </c>
      <c r="H1311">
        <v>0</v>
      </c>
      <c r="I1311">
        <v>0</v>
      </c>
      <c r="J1311">
        <v>39</v>
      </c>
      <c r="K1311">
        <v>0</v>
      </c>
      <c r="L1311">
        <v>1</v>
      </c>
      <c r="M1311">
        <v>0</v>
      </c>
      <c r="N1311">
        <v>16</v>
      </c>
      <c r="O1311">
        <v>15</v>
      </c>
      <c r="P1311">
        <v>0</v>
      </c>
      <c r="Q1311">
        <v>0</v>
      </c>
      <c r="R1311">
        <v>505</v>
      </c>
      <c r="S1311">
        <v>444</v>
      </c>
      <c r="T1311">
        <v>1</v>
      </c>
      <c r="U1311">
        <v>5</v>
      </c>
      <c r="V1311">
        <v>8</v>
      </c>
      <c r="W1311">
        <v>397</v>
      </c>
      <c r="X1311">
        <v>237</v>
      </c>
      <c r="Y1311">
        <v>6</v>
      </c>
      <c r="Z1311">
        <v>17</v>
      </c>
      <c r="AA1311">
        <v>10</v>
      </c>
      <c r="AB1311">
        <v>731</v>
      </c>
      <c r="AC1311">
        <v>366</v>
      </c>
      <c r="AD1311">
        <v>4</v>
      </c>
      <c r="AE1311">
        <v>30</v>
      </c>
      <c r="AF1311">
        <v>23</v>
      </c>
      <c r="AG1311">
        <v>57</v>
      </c>
      <c r="AH1311">
        <v>12</v>
      </c>
      <c r="AI1311">
        <v>2</v>
      </c>
      <c r="AJ1311">
        <v>5</v>
      </c>
      <c r="AK1311">
        <v>1</v>
      </c>
      <c r="AL1311">
        <v>37</v>
      </c>
      <c r="AM1311">
        <v>32</v>
      </c>
      <c r="AN1311">
        <v>1</v>
      </c>
      <c r="AO1311">
        <v>0</v>
      </c>
      <c r="AP1311">
        <v>0</v>
      </c>
      <c r="AQ1311">
        <v>0</v>
      </c>
      <c r="AR1311">
        <v>0</v>
      </c>
      <c r="AS1311">
        <v>0</v>
      </c>
      <c r="AT1311">
        <v>0</v>
      </c>
      <c r="AU1311">
        <v>0</v>
      </c>
      <c r="AV1311">
        <v>0</v>
      </c>
      <c r="AW1311">
        <v>0</v>
      </c>
      <c r="AX1311">
        <v>0</v>
      </c>
      <c r="AY1311">
        <v>0</v>
      </c>
      <c r="AZ1311">
        <v>0</v>
      </c>
      <c r="BA1311">
        <v>0</v>
      </c>
      <c r="BB1311">
        <v>0</v>
      </c>
      <c r="BC1311">
        <v>0</v>
      </c>
      <c r="BD1311">
        <v>0</v>
      </c>
      <c r="BE1311">
        <v>0</v>
      </c>
      <c r="BF1311">
        <v>0</v>
      </c>
      <c r="BG1311" s="20">
        <v>0</v>
      </c>
      <c r="BH1311" s="20">
        <v>0</v>
      </c>
      <c r="BI1311" s="20">
        <v>49</v>
      </c>
      <c r="BJ1311" s="20">
        <v>15</v>
      </c>
      <c r="BK1311" s="20">
        <v>488</v>
      </c>
      <c r="BL1311" s="20">
        <v>353</v>
      </c>
      <c r="BM1311" s="20">
        <v>662</v>
      </c>
      <c r="BN1311" s="20">
        <v>46</v>
      </c>
      <c r="BO1311" s="20">
        <v>33</v>
      </c>
      <c r="BP1311" s="20"/>
      <c r="BQ1311" s="20"/>
      <c r="BR1311" s="20"/>
      <c r="BS1311" s="20"/>
      <c r="BT1311" s="20"/>
      <c r="BU1311" s="20"/>
      <c r="BV1311" s="20"/>
    </row>
    <row r="1312" spans="1:74" x14ac:dyDescent="0.25">
      <c r="A1312" s="20" t="s">
        <v>452</v>
      </c>
      <c r="B1312" s="20" t="s">
        <v>587</v>
      </c>
      <c r="C1312" s="20" t="s">
        <v>588</v>
      </c>
      <c r="D1312" s="1">
        <v>44535</v>
      </c>
      <c r="E1312">
        <v>51</v>
      </c>
      <c r="F1312">
        <v>0</v>
      </c>
      <c r="G1312">
        <v>0</v>
      </c>
      <c r="H1312">
        <v>0</v>
      </c>
      <c r="I1312">
        <v>0</v>
      </c>
      <c r="J1312">
        <v>41</v>
      </c>
      <c r="K1312">
        <v>0</v>
      </c>
      <c r="L1312">
        <v>1</v>
      </c>
      <c r="M1312">
        <v>0</v>
      </c>
      <c r="N1312">
        <v>16</v>
      </c>
      <c r="O1312">
        <v>15</v>
      </c>
      <c r="P1312">
        <v>0</v>
      </c>
      <c r="Q1312">
        <v>0</v>
      </c>
      <c r="R1312">
        <v>503</v>
      </c>
      <c r="S1312">
        <v>451</v>
      </c>
      <c r="T1312">
        <v>1</v>
      </c>
      <c r="U1312">
        <v>5</v>
      </c>
      <c r="V1312">
        <v>8</v>
      </c>
      <c r="W1312">
        <v>399</v>
      </c>
      <c r="X1312">
        <v>256</v>
      </c>
      <c r="Y1312">
        <v>6</v>
      </c>
      <c r="Z1312">
        <v>17</v>
      </c>
      <c r="AA1312">
        <v>10</v>
      </c>
      <c r="AB1312">
        <v>730</v>
      </c>
      <c r="AC1312">
        <v>435</v>
      </c>
      <c r="AD1312">
        <v>4</v>
      </c>
      <c r="AE1312">
        <v>29</v>
      </c>
      <c r="AF1312">
        <v>21</v>
      </c>
      <c r="AG1312">
        <v>56</v>
      </c>
      <c r="AH1312">
        <v>16</v>
      </c>
      <c r="AI1312">
        <v>2</v>
      </c>
      <c r="AJ1312">
        <v>5</v>
      </c>
      <c r="AK1312">
        <v>1</v>
      </c>
      <c r="AL1312">
        <v>36</v>
      </c>
      <c r="AM1312">
        <v>33</v>
      </c>
      <c r="AN1312">
        <v>0</v>
      </c>
      <c r="AO1312">
        <v>0</v>
      </c>
      <c r="AP1312">
        <v>0</v>
      </c>
      <c r="AQ1312">
        <v>0</v>
      </c>
      <c r="AR1312">
        <v>0</v>
      </c>
      <c r="AS1312">
        <v>0</v>
      </c>
      <c r="AT1312">
        <v>0</v>
      </c>
      <c r="AU1312">
        <v>0</v>
      </c>
      <c r="AV1312">
        <v>0</v>
      </c>
      <c r="AW1312">
        <v>0</v>
      </c>
      <c r="AX1312">
        <v>0</v>
      </c>
      <c r="AY1312">
        <v>0</v>
      </c>
      <c r="AZ1312">
        <v>0</v>
      </c>
      <c r="BA1312">
        <v>0</v>
      </c>
      <c r="BB1312">
        <v>0</v>
      </c>
      <c r="BC1312">
        <v>0</v>
      </c>
      <c r="BD1312">
        <v>0</v>
      </c>
      <c r="BE1312">
        <v>0</v>
      </c>
      <c r="BF1312">
        <v>0</v>
      </c>
      <c r="BG1312" s="20">
        <v>0</v>
      </c>
      <c r="BH1312" s="20">
        <v>0</v>
      </c>
      <c r="BI1312" s="20">
        <v>50</v>
      </c>
      <c r="BJ1312" s="20">
        <v>15</v>
      </c>
      <c r="BK1312" s="20">
        <v>486</v>
      </c>
      <c r="BL1312" s="20">
        <v>354</v>
      </c>
      <c r="BM1312" s="20">
        <v>661</v>
      </c>
      <c r="BN1312" s="20">
        <v>45</v>
      </c>
      <c r="BO1312" s="20">
        <v>35</v>
      </c>
      <c r="BP1312" s="20"/>
      <c r="BQ1312" s="20"/>
      <c r="BR1312" s="20"/>
      <c r="BS1312" s="20"/>
      <c r="BT1312" s="20"/>
      <c r="BU1312" s="20"/>
      <c r="BV1312" s="20"/>
    </row>
    <row r="1313" spans="1:74" x14ac:dyDescent="0.25">
      <c r="A1313" s="20" t="s">
        <v>452</v>
      </c>
      <c r="B1313" s="20" t="s">
        <v>587</v>
      </c>
      <c r="C1313" s="20" t="s">
        <v>588</v>
      </c>
      <c r="D1313" s="1">
        <v>44542</v>
      </c>
      <c r="E1313">
        <v>51</v>
      </c>
      <c r="F1313">
        <v>0</v>
      </c>
      <c r="G1313">
        <v>0</v>
      </c>
      <c r="H1313">
        <v>0</v>
      </c>
      <c r="I1313">
        <v>0</v>
      </c>
      <c r="J1313">
        <v>41</v>
      </c>
      <c r="K1313">
        <v>0</v>
      </c>
      <c r="L1313">
        <v>1</v>
      </c>
      <c r="M1313">
        <v>0</v>
      </c>
      <c r="N1313">
        <v>16</v>
      </c>
      <c r="O1313">
        <v>15</v>
      </c>
      <c r="P1313">
        <v>0</v>
      </c>
      <c r="Q1313">
        <v>0</v>
      </c>
      <c r="R1313">
        <v>502</v>
      </c>
      <c r="S1313">
        <v>454</v>
      </c>
      <c r="T1313">
        <v>1</v>
      </c>
      <c r="U1313">
        <v>5</v>
      </c>
      <c r="V1313">
        <v>8</v>
      </c>
      <c r="W1313">
        <v>400</v>
      </c>
      <c r="X1313">
        <v>274</v>
      </c>
      <c r="Y1313">
        <v>6</v>
      </c>
      <c r="Z1313">
        <v>17</v>
      </c>
      <c r="AA1313">
        <v>11</v>
      </c>
      <c r="AB1313">
        <v>732</v>
      </c>
      <c r="AC1313">
        <v>490</v>
      </c>
      <c r="AD1313">
        <v>4</v>
      </c>
      <c r="AE1313">
        <v>29</v>
      </c>
      <c r="AF1313">
        <v>21</v>
      </c>
      <c r="AG1313">
        <v>56</v>
      </c>
      <c r="AH1313">
        <v>18</v>
      </c>
      <c r="AI1313">
        <v>2</v>
      </c>
      <c r="AJ1313">
        <v>5</v>
      </c>
      <c r="AK1313">
        <v>1</v>
      </c>
      <c r="AL1313">
        <v>36</v>
      </c>
      <c r="AM1313">
        <v>33</v>
      </c>
      <c r="AN1313">
        <v>0</v>
      </c>
      <c r="AO1313">
        <v>0</v>
      </c>
      <c r="AP1313">
        <v>0</v>
      </c>
      <c r="AQ1313">
        <v>0</v>
      </c>
      <c r="AR1313">
        <v>0</v>
      </c>
      <c r="AS1313">
        <v>0</v>
      </c>
      <c r="AT1313">
        <v>0</v>
      </c>
      <c r="AU1313">
        <v>0</v>
      </c>
      <c r="AV1313">
        <v>0</v>
      </c>
      <c r="AW1313">
        <v>0</v>
      </c>
      <c r="AX1313">
        <v>0</v>
      </c>
      <c r="AY1313">
        <v>0</v>
      </c>
      <c r="AZ1313">
        <v>0</v>
      </c>
      <c r="BA1313">
        <v>0</v>
      </c>
      <c r="BB1313">
        <v>0</v>
      </c>
      <c r="BC1313">
        <v>0</v>
      </c>
      <c r="BD1313">
        <v>0</v>
      </c>
      <c r="BE1313">
        <v>0</v>
      </c>
      <c r="BF1313">
        <v>0</v>
      </c>
      <c r="BG1313" s="20">
        <v>0</v>
      </c>
      <c r="BH1313" s="20">
        <v>0</v>
      </c>
      <c r="BI1313" s="20">
        <v>50</v>
      </c>
      <c r="BJ1313" s="20">
        <v>15</v>
      </c>
      <c r="BK1313" s="20">
        <v>485</v>
      </c>
      <c r="BL1313" s="20">
        <v>356</v>
      </c>
      <c r="BM1313" s="20">
        <v>663</v>
      </c>
      <c r="BN1313" s="20">
        <v>45</v>
      </c>
      <c r="BO1313" s="20">
        <v>35</v>
      </c>
      <c r="BP1313" s="20"/>
      <c r="BQ1313" s="20"/>
      <c r="BR1313" s="20"/>
      <c r="BS1313" s="20"/>
      <c r="BT1313" s="20"/>
      <c r="BU1313" s="20"/>
      <c r="BV1313" s="20"/>
    </row>
    <row r="1314" spans="1:74" x14ac:dyDescent="0.25">
      <c r="A1314" s="20" t="s">
        <v>452</v>
      </c>
      <c r="B1314" s="20" t="s">
        <v>587</v>
      </c>
      <c r="C1314" s="20" t="s">
        <v>588</v>
      </c>
      <c r="D1314" s="1">
        <v>44549</v>
      </c>
      <c r="E1314">
        <v>51</v>
      </c>
      <c r="F1314">
        <v>0</v>
      </c>
      <c r="G1314">
        <v>0</v>
      </c>
      <c r="H1314">
        <v>0</v>
      </c>
      <c r="I1314">
        <v>0</v>
      </c>
      <c r="J1314">
        <v>41</v>
      </c>
      <c r="K1314">
        <v>0</v>
      </c>
      <c r="L1314">
        <v>1</v>
      </c>
      <c r="M1314">
        <v>0</v>
      </c>
      <c r="N1314">
        <v>16</v>
      </c>
      <c r="O1314">
        <v>15</v>
      </c>
      <c r="P1314">
        <v>0</v>
      </c>
      <c r="Q1314">
        <v>0</v>
      </c>
      <c r="R1314">
        <v>503</v>
      </c>
      <c r="S1314">
        <v>459</v>
      </c>
      <c r="T1314">
        <v>1</v>
      </c>
      <c r="U1314">
        <v>5</v>
      </c>
      <c r="V1314">
        <v>8</v>
      </c>
      <c r="W1314">
        <v>401</v>
      </c>
      <c r="X1314">
        <v>287</v>
      </c>
      <c r="Y1314">
        <v>6</v>
      </c>
      <c r="Z1314">
        <v>17</v>
      </c>
      <c r="AA1314">
        <v>10</v>
      </c>
      <c r="AB1314">
        <v>729</v>
      </c>
      <c r="AC1314">
        <v>546</v>
      </c>
      <c r="AD1314">
        <v>4</v>
      </c>
      <c r="AE1314">
        <v>27</v>
      </c>
      <c r="AF1314">
        <v>23</v>
      </c>
      <c r="AG1314">
        <v>55</v>
      </c>
      <c r="AH1314">
        <v>23</v>
      </c>
      <c r="AI1314">
        <v>2</v>
      </c>
      <c r="AJ1314">
        <v>5</v>
      </c>
      <c r="AK1314">
        <v>1</v>
      </c>
      <c r="AL1314">
        <v>35</v>
      </c>
      <c r="AM1314">
        <v>32</v>
      </c>
      <c r="AN1314">
        <v>0</v>
      </c>
      <c r="AO1314">
        <v>0</v>
      </c>
      <c r="AP1314">
        <v>0</v>
      </c>
      <c r="AQ1314">
        <v>0</v>
      </c>
      <c r="AR1314">
        <v>0</v>
      </c>
      <c r="AS1314">
        <v>0</v>
      </c>
      <c r="AT1314">
        <v>0</v>
      </c>
      <c r="AU1314">
        <v>0</v>
      </c>
      <c r="AV1314">
        <v>0</v>
      </c>
      <c r="AW1314">
        <v>0</v>
      </c>
      <c r="AX1314">
        <v>0</v>
      </c>
      <c r="AY1314">
        <v>0</v>
      </c>
      <c r="AZ1314">
        <v>0</v>
      </c>
      <c r="BA1314">
        <v>0</v>
      </c>
      <c r="BB1314">
        <v>0</v>
      </c>
      <c r="BC1314">
        <v>0</v>
      </c>
      <c r="BD1314">
        <v>0</v>
      </c>
      <c r="BE1314">
        <v>0</v>
      </c>
      <c r="BF1314">
        <v>0</v>
      </c>
      <c r="BG1314" s="20">
        <v>0</v>
      </c>
      <c r="BH1314" s="20">
        <v>0</v>
      </c>
      <c r="BI1314" s="20">
        <v>50</v>
      </c>
      <c r="BJ1314" s="20">
        <v>15</v>
      </c>
      <c r="BK1314" s="20">
        <v>486</v>
      </c>
      <c r="BL1314" s="20">
        <v>357</v>
      </c>
      <c r="BM1314" s="20">
        <v>660</v>
      </c>
      <c r="BN1314" s="20">
        <v>44</v>
      </c>
      <c r="BO1314" s="20">
        <v>34</v>
      </c>
      <c r="BP1314" s="20">
        <v>2175</v>
      </c>
      <c r="BQ1314" s="20">
        <v>1014</v>
      </c>
      <c r="BR1314" s="20">
        <v>0</v>
      </c>
      <c r="BS1314" s="20">
        <v>12</v>
      </c>
      <c r="BT1314" s="20">
        <v>128</v>
      </c>
      <c r="BU1314" s="20">
        <v>221</v>
      </c>
      <c r="BV1314" s="20">
        <v>1735</v>
      </c>
    </row>
    <row r="1315" spans="1:74" x14ac:dyDescent="0.25">
      <c r="A1315" s="20" t="s">
        <v>452</v>
      </c>
      <c r="B1315" s="20" t="s">
        <v>587</v>
      </c>
      <c r="C1315" s="20" t="s">
        <v>588</v>
      </c>
      <c r="D1315" s="1">
        <v>44558</v>
      </c>
      <c r="E1315">
        <v>51</v>
      </c>
      <c r="F1315">
        <v>0</v>
      </c>
      <c r="G1315">
        <v>0</v>
      </c>
      <c r="H1315">
        <v>0</v>
      </c>
      <c r="I1315">
        <v>0</v>
      </c>
      <c r="J1315">
        <v>41</v>
      </c>
      <c r="K1315">
        <v>0</v>
      </c>
      <c r="L1315">
        <v>1</v>
      </c>
      <c r="M1315">
        <v>0</v>
      </c>
      <c r="N1315">
        <v>16</v>
      </c>
      <c r="O1315">
        <v>15</v>
      </c>
      <c r="P1315">
        <v>0</v>
      </c>
      <c r="Q1315">
        <v>0</v>
      </c>
      <c r="R1315">
        <v>504</v>
      </c>
      <c r="S1315">
        <v>461</v>
      </c>
      <c r="T1315">
        <v>1</v>
      </c>
      <c r="U1315">
        <v>5</v>
      </c>
      <c r="V1315">
        <v>8</v>
      </c>
      <c r="W1315">
        <v>403</v>
      </c>
      <c r="X1315">
        <v>294</v>
      </c>
      <c r="Y1315">
        <v>6</v>
      </c>
      <c r="Z1315">
        <v>17</v>
      </c>
      <c r="AA1315">
        <v>9</v>
      </c>
      <c r="AB1315">
        <v>726</v>
      </c>
      <c r="AC1315">
        <v>558</v>
      </c>
      <c r="AD1315">
        <v>4</v>
      </c>
      <c r="AE1315">
        <v>28</v>
      </c>
      <c r="AF1315">
        <v>22</v>
      </c>
      <c r="AG1315">
        <v>55</v>
      </c>
      <c r="AH1315">
        <v>28</v>
      </c>
      <c r="AI1315">
        <v>2</v>
      </c>
      <c r="AJ1315">
        <v>5</v>
      </c>
      <c r="AK1315">
        <v>1</v>
      </c>
      <c r="AL1315">
        <v>35</v>
      </c>
      <c r="AM1315">
        <v>32</v>
      </c>
      <c r="AN1315">
        <v>0</v>
      </c>
      <c r="AO1315">
        <v>0</v>
      </c>
      <c r="AP1315">
        <v>0</v>
      </c>
      <c r="AQ1315">
        <v>0</v>
      </c>
      <c r="AR1315">
        <v>0</v>
      </c>
      <c r="AS1315">
        <v>0</v>
      </c>
      <c r="AT1315">
        <v>0</v>
      </c>
      <c r="AU1315">
        <v>0</v>
      </c>
      <c r="AV1315">
        <v>0</v>
      </c>
      <c r="AW1315">
        <v>0</v>
      </c>
      <c r="AX1315">
        <v>0</v>
      </c>
      <c r="AY1315">
        <v>0</v>
      </c>
      <c r="AZ1315">
        <v>0</v>
      </c>
      <c r="BA1315">
        <v>0</v>
      </c>
      <c r="BB1315">
        <v>0</v>
      </c>
      <c r="BC1315">
        <v>0</v>
      </c>
      <c r="BD1315">
        <v>0</v>
      </c>
      <c r="BE1315">
        <v>0</v>
      </c>
      <c r="BF1315">
        <v>0</v>
      </c>
      <c r="BG1315" s="20">
        <v>0</v>
      </c>
      <c r="BH1315" s="20">
        <v>0</v>
      </c>
      <c r="BI1315" s="20">
        <v>50</v>
      </c>
      <c r="BJ1315" s="20">
        <v>15</v>
      </c>
      <c r="BK1315" s="20">
        <v>487</v>
      </c>
      <c r="BL1315" s="20">
        <v>358</v>
      </c>
      <c r="BM1315" s="20">
        <v>657</v>
      </c>
      <c r="BN1315" s="20">
        <v>44</v>
      </c>
      <c r="BO1315" s="20">
        <v>34</v>
      </c>
      <c r="BP1315" s="20">
        <v>2169</v>
      </c>
      <c r="BQ1315" s="20">
        <v>1136</v>
      </c>
      <c r="BR1315" s="20">
        <v>0</v>
      </c>
      <c r="BS1315" s="20">
        <v>12</v>
      </c>
      <c r="BT1315" s="20">
        <v>129</v>
      </c>
      <c r="BU1315" s="20">
        <v>219</v>
      </c>
      <c r="BV1315" s="20">
        <v>1733</v>
      </c>
    </row>
    <row r="1316" spans="1:74" x14ac:dyDescent="0.25">
      <c r="A1316" s="20" t="s">
        <v>452</v>
      </c>
      <c r="B1316" s="20" t="s">
        <v>587</v>
      </c>
      <c r="C1316" s="20" t="s">
        <v>588</v>
      </c>
      <c r="D1316" s="1">
        <v>44564</v>
      </c>
      <c r="E1316">
        <v>51</v>
      </c>
      <c r="F1316">
        <v>0</v>
      </c>
      <c r="G1316">
        <v>0</v>
      </c>
      <c r="H1316">
        <v>0</v>
      </c>
      <c r="I1316">
        <v>0</v>
      </c>
      <c r="J1316">
        <v>41</v>
      </c>
      <c r="K1316">
        <v>0</v>
      </c>
      <c r="L1316">
        <v>1</v>
      </c>
      <c r="M1316">
        <v>0</v>
      </c>
      <c r="N1316">
        <v>16</v>
      </c>
      <c r="O1316">
        <v>15</v>
      </c>
      <c r="P1316">
        <v>0</v>
      </c>
      <c r="Q1316">
        <v>0</v>
      </c>
      <c r="R1316">
        <v>506</v>
      </c>
      <c r="S1316">
        <v>464</v>
      </c>
      <c r="T1316">
        <v>1</v>
      </c>
      <c r="U1316">
        <v>5</v>
      </c>
      <c r="V1316">
        <v>8</v>
      </c>
      <c r="W1316">
        <v>400</v>
      </c>
      <c r="X1316">
        <v>296</v>
      </c>
      <c r="Y1316">
        <v>6</v>
      </c>
      <c r="Z1316">
        <v>16</v>
      </c>
      <c r="AA1316">
        <v>8</v>
      </c>
      <c r="AB1316">
        <v>727</v>
      </c>
      <c r="AC1316">
        <v>565</v>
      </c>
      <c r="AD1316">
        <v>4</v>
      </c>
      <c r="AE1316">
        <v>28</v>
      </c>
      <c r="AF1316">
        <v>22</v>
      </c>
      <c r="AG1316">
        <v>56</v>
      </c>
      <c r="AH1316">
        <v>28</v>
      </c>
      <c r="AI1316">
        <v>2</v>
      </c>
      <c r="AJ1316">
        <v>5</v>
      </c>
      <c r="AK1316">
        <v>1</v>
      </c>
      <c r="AL1316">
        <v>35</v>
      </c>
      <c r="AM1316">
        <v>32</v>
      </c>
      <c r="AN1316">
        <v>0</v>
      </c>
      <c r="AO1316">
        <v>0</v>
      </c>
      <c r="AP1316">
        <v>0</v>
      </c>
      <c r="AQ1316">
        <v>0</v>
      </c>
      <c r="AR1316">
        <v>0</v>
      </c>
      <c r="AS1316">
        <v>0</v>
      </c>
      <c r="AT1316">
        <v>0</v>
      </c>
      <c r="AU1316">
        <v>0</v>
      </c>
      <c r="AV1316">
        <v>0</v>
      </c>
      <c r="AW1316">
        <v>0</v>
      </c>
      <c r="AX1316">
        <v>0</v>
      </c>
      <c r="AY1316">
        <v>0</v>
      </c>
      <c r="AZ1316">
        <v>0</v>
      </c>
      <c r="BA1316">
        <v>0</v>
      </c>
      <c r="BB1316">
        <v>0</v>
      </c>
      <c r="BC1316">
        <v>0</v>
      </c>
      <c r="BD1316">
        <v>0</v>
      </c>
      <c r="BE1316">
        <v>0</v>
      </c>
      <c r="BF1316">
        <v>0</v>
      </c>
      <c r="BG1316" s="20">
        <v>0</v>
      </c>
      <c r="BH1316" s="20">
        <v>0</v>
      </c>
      <c r="BI1316" s="20">
        <v>50</v>
      </c>
      <c r="BJ1316" s="20">
        <v>15</v>
      </c>
      <c r="BK1316" s="20">
        <v>489</v>
      </c>
      <c r="BL1316" s="20">
        <v>357</v>
      </c>
      <c r="BM1316" s="20">
        <v>660</v>
      </c>
      <c r="BN1316" s="20">
        <v>45</v>
      </c>
      <c r="BO1316" s="20">
        <v>34</v>
      </c>
      <c r="BP1316" s="20">
        <v>2171</v>
      </c>
      <c r="BQ1316" s="20">
        <v>1178</v>
      </c>
      <c r="BR1316" s="20">
        <v>0</v>
      </c>
      <c r="BS1316" s="20">
        <v>12</v>
      </c>
      <c r="BT1316" s="20">
        <v>127</v>
      </c>
      <c r="BU1316" s="20">
        <v>218</v>
      </c>
      <c r="BV1316" s="20">
        <v>1738</v>
      </c>
    </row>
    <row r="1317" spans="1:74" x14ac:dyDescent="0.25">
      <c r="A1317" s="20" t="s">
        <v>452</v>
      </c>
      <c r="B1317" s="20" t="s">
        <v>587</v>
      </c>
      <c r="C1317" s="20" t="s">
        <v>588</v>
      </c>
      <c r="D1317" s="1">
        <v>44570</v>
      </c>
      <c r="E1317">
        <v>51</v>
      </c>
      <c r="F1317">
        <v>0</v>
      </c>
      <c r="G1317">
        <v>0</v>
      </c>
      <c r="H1317">
        <v>0</v>
      </c>
      <c r="I1317">
        <v>0</v>
      </c>
      <c r="J1317">
        <v>42</v>
      </c>
      <c r="K1317">
        <v>0</v>
      </c>
      <c r="L1317">
        <v>1</v>
      </c>
      <c r="M1317">
        <v>0</v>
      </c>
      <c r="N1317">
        <v>16</v>
      </c>
      <c r="O1317">
        <v>15</v>
      </c>
      <c r="P1317">
        <v>0</v>
      </c>
      <c r="Q1317">
        <v>0</v>
      </c>
      <c r="R1317">
        <v>504</v>
      </c>
      <c r="S1317">
        <v>463</v>
      </c>
      <c r="T1317">
        <v>1</v>
      </c>
      <c r="U1317">
        <v>5</v>
      </c>
      <c r="V1317">
        <v>8</v>
      </c>
      <c r="W1317">
        <v>402</v>
      </c>
      <c r="X1317">
        <v>305</v>
      </c>
      <c r="Y1317">
        <v>6</v>
      </c>
      <c r="Z1317">
        <v>16</v>
      </c>
      <c r="AA1317">
        <v>8</v>
      </c>
      <c r="AB1317">
        <v>726</v>
      </c>
      <c r="AC1317">
        <v>570</v>
      </c>
      <c r="AD1317">
        <v>4</v>
      </c>
      <c r="AE1317">
        <v>28</v>
      </c>
      <c r="AF1317">
        <v>22</v>
      </c>
      <c r="AG1317">
        <v>58</v>
      </c>
      <c r="AH1317">
        <v>31</v>
      </c>
      <c r="AI1317">
        <v>2</v>
      </c>
      <c r="AJ1317">
        <v>5</v>
      </c>
      <c r="AK1317">
        <v>1</v>
      </c>
      <c r="AL1317">
        <v>36</v>
      </c>
      <c r="AM1317">
        <v>32</v>
      </c>
      <c r="AN1317">
        <v>0</v>
      </c>
      <c r="AO1317">
        <v>0</v>
      </c>
      <c r="AP1317">
        <v>0</v>
      </c>
      <c r="AQ1317">
        <v>0</v>
      </c>
      <c r="AR1317">
        <v>0</v>
      </c>
      <c r="AS1317">
        <v>0</v>
      </c>
      <c r="AT1317">
        <v>0</v>
      </c>
      <c r="AU1317">
        <v>0</v>
      </c>
      <c r="AV1317">
        <v>0</v>
      </c>
      <c r="AW1317">
        <v>0</v>
      </c>
      <c r="AX1317">
        <v>0</v>
      </c>
      <c r="AY1317">
        <v>0</v>
      </c>
      <c r="AZ1317">
        <v>0</v>
      </c>
      <c r="BA1317">
        <v>0</v>
      </c>
      <c r="BB1317">
        <v>0</v>
      </c>
      <c r="BC1317">
        <v>0</v>
      </c>
      <c r="BD1317">
        <v>0</v>
      </c>
      <c r="BE1317">
        <v>0</v>
      </c>
      <c r="BF1317">
        <v>0</v>
      </c>
      <c r="BG1317" s="20">
        <v>0</v>
      </c>
      <c r="BH1317" s="20">
        <v>0</v>
      </c>
      <c r="BI1317" s="20">
        <v>50</v>
      </c>
      <c r="BJ1317" s="20">
        <v>15</v>
      </c>
      <c r="BK1317" s="20">
        <v>487</v>
      </c>
      <c r="BL1317" s="20">
        <v>359</v>
      </c>
      <c r="BM1317" s="20">
        <v>659</v>
      </c>
      <c r="BN1317" s="20">
        <v>47</v>
      </c>
      <c r="BO1317" s="20">
        <v>35</v>
      </c>
      <c r="BP1317" s="20">
        <v>2169</v>
      </c>
      <c r="BQ1317" s="20">
        <v>1243</v>
      </c>
      <c r="BR1317" s="20">
        <v>0</v>
      </c>
      <c r="BS1317" s="20">
        <v>12</v>
      </c>
      <c r="BT1317" s="20">
        <v>125</v>
      </c>
      <c r="BU1317" s="20">
        <v>217</v>
      </c>
      <c r="BV1317" s="20">
        <v>1739</v>
      </c>
    </row>
    <row r="1318" spans="1:74" x14ac:dyDescent="0.25">
      <c r="A1318" s="20" t="s">
        <v>452</v>
      </c>
      <c r="B1318" s="20" t="s">
        <v>587</v>
      </c>
      <c r="C1318" s="20" t="s">
        <v>588</v>
      </c>
      <c r="D1318" s="1">
        <v>44577</v>
      </c>
      <c r="E1318">
        <v>51</v>
      </c>
      <c r="F1318">
        <v>0</v>
      </c>
      <c r="G1318">
        <v>0</v>
      </c>
      <c r="H1318">
        <v>0</v>
      </c>
      <c r="I1318">
        <v>0</v>
      </c>
      <c r="J1318">
        <v>44</v>
      </c>
      <c r="K1318">
        <v>0</v>
      </c>
      <c r="L1318">
        <v>1</v>
      </c>
      <c r="M1318">
        <v>0</v>
      </c>
      <c r="N1318">
        <v>16</v>
      </c>
      <c r="O1318">
        <v>15</v>
      </c>
      <c r="P1318">
        <v>0</v>
      </c>
      <c r="Q1318">
        <v>0</v>
      </c>
      <c r="R1318">
        <v>504</v>
      </c>
      <c r="S1318">
        <v>465</v>
      </c>
      <c r="T1318">
        <v>1</v>
      </c>
      <c r="U1318">
        <v>4</v>
      </c>
      <c r="V1318">
        <v>8</v>
      </c>
      <c r="W1318">
        <v>402</v>
      </c>
      <c r="X1318">
        <v>311</v>
      </c>
      <c r="Y1318">
        <v>6</v>
      </c>
      <c r="Z1318">
        <v>16</v>
      </c>
      <c r="AA1318">
        <v>7</v>
      </c>
      <c r="AB1318">
        <v>723</v>
      </c>
      <c r="AC1318">
        <v>578</v>
      </c>
      <c r="AD1318">
        <v>5</v>
      </c>
      <c r="AE1318">
        <v>27</v>
      </c>
      <c r="AF1318">
        <v>22</v>
      </c>
      <c r="AG1318">
        <v>59</v>
      </c>
      <c r="AH1318">
        <v>33</v>
      </c>
      <c r="AI1318">
        <v>2</v>
      </c>
      <c r="AJ1318">
        <v>5</v>
      </c>
      <c r="AK1318">
        <v>1</v>
      </c>
      <c r="AL1318">
        <v>36</v>
      </c>
      <c r="AM1318">
        <v>32</v>
      </c>
      <c r="AN1318">
        <v>0</v>
      </c>
      <c r="AO1318">
        <v>0</v>
      </c>
      <c r="AP1318">
        <v>0</v>
      </c>
      <c r="AQ1318">
        <v>0</v>
      </c>
      <c r="AR1318">
        <v>0</v>
      </c>
      <c r="AS1318">
        <v>0</v>
      </c>
      <c r="AT1318">
        <v>0</v>
      </c>
      <c r="AU1318">
        <v>0</v>
      </c>
      <c r="AV1318">
        <v>0</v>
      </c>
      <c r="AW1318">
        <v>0</v>
      </c>
      <c r="AX1318">
        <v>0</v>
      </c>
      <c r="AY1318">
        <v>0</v>
      </c>
      <c r="AZ1318">
        <v>0</v>
      </c>
      <c r="BA1318">
        <v>0</v>
      </c>
      <c r="BB1318">
        <v>0</v>
      </c>
      <c r="BC1318">
        <v>0</v>
      </c>
      <c r="BD1318">
        <v>0</v>
      </c>
      <c r="BE1318">
        <v>0</v>
      </c>
      <c r="BF1318">
        <v>0</v>
      </c>
      <c r="BG1318" s="20">
        <v>0</v>
      </c>
      <c r="BH1318" s="20">
        <v>0</v>
      </c>
      <c r="BI1318" s="20">
        <v>50</v>
      </c>
      <c r="BJ1318" s="20">
        <v>15</v>
      </c>
      <c r="BK1318" s="20">
        <v>487</v>
      </c>
      <c r="BL1318" s="20">
        <v>362</v>
      </c>
      <c r="BM1318" s="20">
        <v>656</v>
      </c>
      <c r="BN1318" s="20">
        <v>48</v>
      </c>
      <c r="BO1318" s="20">
        <v>35</v>
      </c>
      <c r="BP1318" s="20">
        <v>2172</v>
      </c>
      <c r="BQ1318" s="20">
        <v>1283</v>
      </c>
      <c r="BR1318" s="20">
        <v>0</v>
      </c>
      <c r="BS1318" s="20">
        <v>13</v>
      </c>
      <c r="BT1318" s="20">
        <v>122</v>
      </c>
      <c r="BU1318" s="20">
        <v>218</v>
      </c>
      <c r="BV1318" s="20">
        <v>1739</v>
      </c>
    </row>
    <row r="1319" spans="1:74" x14ac:dyDescent="0.25">
      <c r="A1319" s="20" t="s">
        <v>452</v>
      </c>
      <c r="B1319" s="20" t="s">
        <v>587</v>
      </c>
      <c r="C1319" s="20" t="s">
        <v>588</v>
      </c>
      <c r="D1319" s="1">
        <v>44584</v>
      </c>
      <c r="E1319">
        <v>50</v>
      </c>
      <c r="F1319">
        <v>0</v>
      </c>
      <c r="G1319">
        <v>0</v>
      </c>
      <c r="H1319">
        <v>0</v>
      </c>
      <c r="I1319">
        <v>0</v>
      </c>
      <c r="J1319">
        <v>43</v>
      </c>
      <c r="K1319">
        <v>0</v>
      </c>
      <c r="L1319">
        <v>1</v>
      </c>
      <c r="M1319">
        <v>0</v>
      </c>
      <c r="N1319">
        <v>16</v>
      </c>
      <c r="O1319">
        <v>15</v>
      </c>
      <c r="P1319">
        <v>0</v>
      </c>
      <c r="Q1319">
        <v>0</v>
      </c>
      <c r="R1319">
        <v>505</v>
      </c>
      <c r="S1319">
        <v>467</v>
      </c>
      <c r="T1319">
        <v>1</v>
      </c>
      <c r="U1319">
        <v>4</v>
      </c>
      <c r="V1319">
        <v>8</v>
      </c>
      <c r="W1319">
        <v>405</v>
      </c>
      <c r="X1319">
        <v>314</v>
      </c>
      <c r="Y1319">
        <v>6</v>
      </c>
      <c r="Z1319">
        <v>17</v>
      </c>
      <c r="AA1319">
        <v>7</v>
      </c>
      <c r="AB1319">
        <v>722</v>
      </c>
      <c r="AC1319">
        <v>579</v>
      </c>
      <c r="AD1319">
        <v>5</v>
      </c>
      <c r="AE1319">
        <v>27</v>
      </c>
      <c r="AF1319">
        <v>22</v>
      </c>
      <c r="AG1319">
        <v>59</v>
      </c>
      <c r="AH1319">
        <v>33</v>
      </c>
      <c r="AI1319">
        <v>2</v>
      </c>
      <c r="AJ1319">
        <v>5</v>
      </c>
      <c r="AK1319">
        <v>1</v>
      </c>
      <c r="AL1319">
        <v>36</v>
      </c>
      <c r="AM1319">
        <v>32</v>
      </c>
      <c r="AN1319">
        <v>0</v>
      </c>
      <c r="AO1319">
        <v>0</v>
      </c>
      <c r="AP1319">
        <v>0</v>
      </c>
      <c r="AQ1319">
        <v>0</v>
      </c>
      <c r="AR1319">
        <v>0</v>
      </c>
      <c r="AS1319">
        <v>0</v>
      </c>
      <c r="AT1319">
        <v>0</v>
      </c>
      <c r="AU1319">
        <v>0</v>
      </c>
      <c r="AV1319">
        <v>0</v>
      </c>
      <c r="AW1319">
        <v>0</v>
      </c>
      <c r="AX1319">
        <v>0</v>
      </c>
      <c r="AY1319">
        <v>0</v>
      </c>
      <c r="AZ1319">
        <v>0</v>
      </c>
      <c r="BA1319">
        <v>0</v>
      </c>
      <c r="BB1319">
        <v>0</v>
      </c>
      <c r="BC1319">
        <v>0</v>
      </c>
      <c r="BD1319">
        <v>0</v>
      </c>
      <c r="BE1319">
        <v>0</v>
      </c>
      <c r="BF1319">
        <v>0</v>
      </c>
      <c r="BG1319" s="20">
        <v>0</v>
      </c>
      <c r="BH1319" s="20">
        <v>0</v>
      </c>
      <c r="BI1319" s="20">
        <v>49</v>
      </c>
      <c r="BJ1319" s="20">
        <v>15</v>
      </c>
      <c r="BK1319" s="20">
        <v>488</v>
      </c>
      <c r="BL1319" s="20">
        <v>365</v>
      </c>
      <c r="BM1319" s="20">
        <v>657</v>
      </c>
      <c r="BN1319" s="20">
        <v>48</v>
      </c>
      <c r="BO1319" s="20">
        <v>35</v>
      </c>
      <c r="BP1319" s="20">
        <v>2169</v>
      </c>
      <c r="BQ1319" s="20">
        <v>1300</v>
      </c>
      <c r="BR1319" s="20">
        <v>0</v>
      </c>
      <c r="BS1319" s="20">
        <v>13</v>
      </c>
      <c r="BT1319" s="20">
        <v>117</v>
      </c>
      <c r="BU1319" s="20">
        <v>219</v>
      </c>
      <c r="BV1319" s="20">
        <v>1741</v>
      </c>
    </row>
    <row r="1320" spans="1:74" x14ac:dyDescent="0.25">
      <c r="A1320" s="20" t="s">
        <v>452</v>
      </c>
      <c r="B1320" s="20" t="s">
        <v>587</v>
      </c>
      <c r="C1320" s="20" t="s">
        <v>588</v>
      </c>
      <c r="D1320" s="1">
        <v>44591</v>
      </c>
      <c r="E1320">
        <v>50</v>
      </c>
      <c r="F1320">
        <v>0</v>
      </c>
      <c r="G1320">
        <v>0</v>
      </c>
      <c r="H1320">
        <v>0</v>
      </c>
      <c r="I1320">
        <v>0</v>
      </c>
      <c r="J1320">
        <v>43</v>
      </c>
      <c r="K1320">
        <v>0</v>
      </c>
      <c r="L1320">
        <v>1</v>
      </c>
      <c r="M1320">
        <v>0</v>
      </c>
      <c r="N1320">
        <v>16</v>
      </c>
      <c r="O1320">
        <v>15</v>
      </c>
      <c r="P1320">
        <v>0</v>
      </c>
      <c r="Q1320">
        <v>0</v>
      </c>
      <c r="R1320">
        <v>503</v>
      </c>
      <c r="S1320">
        <v>467</v>
      </c>
      <c r="T1320">
        <v>1</v>
      </c>
      <c r="U1320">
        <v>3</v>
      </c>
      <c r="V1320">
        <v>8</v>
      </c>
      <c r="W1320">
        <v>411</v>
      </c>
      <c r="X1320">
        <v>316</v>
      </c>
      <c r="Y1320">
        <v>6</v>
      </c>
      <c r="Z1320">
        <v>17</v>
      </c>
      <c r="AA1320">
        <v>8</v>
      </c>
      <c r="AB1320">
        <v>716</v>
      </c>
      <c r="AC1320">
        <v>579</v>
      </c>
      <c r="AD1320">
        <v>5</v>
      </c>
      <c r="AE1320">
        <v>26</v>
      </c>
      <c r="AF1320">
        <v>22</v>
      </c>
      <c r="AG1320">
        <v>58</v>
      </c>
      <c r="AH1320">
        <v>35</v>
      </c>
      <c r="AI1320">
        <v>2</v>
      </c>
      <c r="AJ1320">
        <v>5</v>
      </c>
      <c r="AK1320">
        <v>1</v>
      </c>
      <c r="AL1320">
        <v>35</v>
      </c>
      <c r="AM1320">
        <v>31</v>
      </c>
      <c r="AN1320">
        <v>0</v>
      </c>
      <c r="AO1320">
        <v>0</v>
      </c>
      <c r="AP1320">
        <v>0</v>
      </c>
      <c r="AQ1320">
        <v>0</v>
      </c>
      <c r="AR1320">
        <v>0</v>
      </c>
      <c r="AS1320">
        <v>0</v>
      </c>
      <c r="AT1320">
        <v>0</v>
      </c>
      <c r="AU1320">
        <v>0</v>
      </c>
      <c r="AV1320">
        <v>0</v>
      </c>
      <c r="AW1320">
        <v>0</v>
      </c>
      <c r="AX1320">
        <v>0</v>
      </c>
      <c r="AY1320">
        <v>0</v>
      </c>
      <c r="AZ1320">
        <v>0</v>
      </c>
      <c r="BA1320">
        <v>0</v>
      </c>
      <c r="BB1320">
        <v>0</v>
      </c>
      <c r="BC1320">
        <v>0</v>
      </c>
      <c r="BD1320">
        <v>0</v>
      </c>
      <c r="BE1320">
        <v>0</v>
      </c>
      <c r="BF1320">
        <v>0</v>
      </c>
      <c r="BG1320" s="20">
        <v>0</v>
      </c>
      <c r="BH1320" s="20">
        <v>0</v>
      </c>
      <c r="BI1320" s="20">
        <v>49</v>
      </c>
      <c r="BJ1320" s="20">
        <v>15</v>
      </c>
      <c r="BK1320" s="20">
        <v>487</v>
      </c>
      <c r="BL1320" s="20">
        <v>369</v>
      </c>
      <c r="BM1320" s="20">
        <v>652</v>
      </c>
      <c r="BN1320" s="20">
        <v>47</v>
      </c>
      <c r="BO1320" s="20">
        <v>34</v>
      </c>
      <c r="BP1320" s="20">
        <v>2154</v>
      </c>
      <c r="BQ1320" s="20">
        <v>1312</v>
      </c>
      <c r="BR1320" s="20">
        <v>0</v>
      </c>
      <c r="BS1320" s="20">
        <v>13</v>
      </c>
      <c r="BT1320" s="20">
        <v>115</v>
      </c>
      <c r="BU1320" s="20">
        <v>212</v>
      </c>
      <c r="BV1320" s="20">
        <v>1734</v>
      </c>
    </row>
    <row r="1321" spans="1:74" x14ac:dyDescent="0.25">
      <c r="A1321" s="20" t="s">
        <v>452</v>
      </c>
      <c r="B1321" s="20" t="s">
        <v>587</v>
      </c>
      <c r="C1321" s="20" t="s">
        <v>588</v>
      </c>
      <c r="D1321" s="1">
        <v>44599</v>
      </c>
      <c r="E1321">
        <v>50</v>
      </c>
      <c r="F1321">
        <v>0</v>
      </c>
      <c r="G1321">
        <v>0</v>
      </c>
      <c r="H1321">
        <v>0</v>
      </c>
      <c r="I1321">
        <v>0</v>
      </c>
      <c r="J1321">
        <v>43</v>
      </c>
      <c r="K1321">
        <v>0</v>
      </c>
      <c r="L1321">
        <v>1</v>
      </c>
      <c r="M1321">
        <v>0</v>
      </c>
      <c r="N1321">
        <v>16</v>
      </c>
      <c r="O1321">
        <v>15</v>
      </c>
      <c r="P1321">
        <v>0</v>
      </c>
      <c r="Q1321">
        <v>0</v>
      </c>
      <c r="R1321">
        <v>503</v>
      </c>
      <c r="S1321">
        <v>469</v>
      </c>
      <c r="T1321">
        <v>1</v>
      </c>
      <c r="U1321">
        <v>3</v>
      </c>
      <c r="V1321">
        <v>8</v>
      </c>
      <c r="W1321">
        <v>412</v>
      </c>
      <c r="X1321">
        <v>319</v>
      </c>
      <c r="Y1321">
        <v>6</v>
      </c>
      <c r="Z1321">
        <v>17</v>
      </c>
      <c r="AA1321">
        <v>8</v>
      </c>
      <c r="AB1321">
        <v>716</v>
      </c>
      <c r="AC1321">
        <v>580</v>
      </c>
      <c r="AD1321">
        <v>5</v>
      </c>
      <c r="AE1321">
        <v>26</v>
      </c>
      <c r="AF1321">
        <v>23</v>
      </c>
      <c r="AG1321">
        <v>58</v>
      </c>
      <c r="AH1321">
        <v>35</v>
      </c>
      <c r="AI1321">
        <v>2</v>
      </c>
      <c r="AJ1321">
        <v>5</v>
      </c>
      <c r="AK1321">
        <v>1</v>
      </c>
      <c r="AL1321">
        <v>35</v>
      </c>
      <c r="AM1321">
        <v>31</v>
      </c>
      <c r="AN1321">
        <v>0</v>
      </c>
      <c r="AO1321">
        <v>0</v>
      </c>
      <c r="AP1321">
        <v>0</v>
      </c>
      <c r="AQ1321">
        <v>0</v>
      </c>
      <c r="AR1321">
        <v>0</v>
      </c>
      <c r="AS1321">
        <v>0</v>
      </c>
      <c r="AT1321">
        <v>0</v>
      </c>
      <c r="AU1321">
        <v>0</v>
      </c>
      <c r="AV1321">
        <v>0</v>
      </c>
      <c r="AW1321">
        <v>0</v>
      </c>
      <c r="AX1321">
        <v>0</v>
      </c>
      <c r="AY1321">
        <v>0</v>
      </c>
      <c r="AZ1321">
        <v>0</v>
      </c>
      <c r="BA1321">
        <v>0</v>
      </c>
      <c r="BB1321">
        <v>0</v>
      </c>
      <c r="BC1321">
        <v>0</v>
      </c>
      <c r="BD1321">
        <v>0</v>
      </c>
      <c r="BE1321">
        <v>0</v>
      </c>
      <c r="BF1321">
        <v>0</v>
      </c>
      <c r="BG1321" s="20">
        <v>0</v>
      </c>
      <c r="BH1321" s="20">
        <v>0</v>
      </c>
      <c r="BI1321" s="20">
        <v>49</v>
      </c>
      <c r="BJ1321" s="20">
        <v>15</v>
      </c>
      <c r="BK1321" s="20">
        <v>487</v>
      </c>
      <c r="BL1321" s="20">
        <v>371</v>
      </c>
      <c r="BM1321" s="20">
        <v>651</v>
      </c>
      <c r="BN1321" s="20">
        <v>48</v>
      </c>
      <c r="BO1321" s="20">
        <v>34</v>
      </c>
      <c r="BP1321" s="20">
        <v>2158</v>
      </c>
      <c r="BQ1321" s="20">
        <v>1319</v>
      </c>
      <c r="BR1321" s="20">
        <v>0</v>
      </c>
      <c r="BS1321" s="20">
        <v>13</v>
      </c>
      <c r="BT1321" s="20">
        <v>115</v>
      </c>
      <c r="BU1321" s="20">
        <v>215</v>
      </c>
      <c r="BV1321" s="20">
        <v>1738</v>
      </c>
    </row>
    <row r="1322" spans="1:74" x14ac:dyDescent="0.25">
      <c r="A1322" s="20" t="s">
        <v>452</v>
      </c>
      <c r="B1322" s="20" t="s">
        <v>587</v>
      </c>
      <c r="C1322" s="20" t="s">
        <v>588</v>
      </c>
      <c r="D1322" s="1">
        <v>44606</v>
      </c>
      <c r="E1322">
        <v>50</v>
      </c>
      <c r="F1322">
        <v>0</v>
      </c>
      <c r="G1322">
        <v>0</v>
      </c>
      <c r="H1322">
        <v>0</v>
      </c>
      <c r="I1322">
        <v>0</v>
      </c>
      <c r="J1322">
        <v>43</v>
      </c>
      <c r="K1322">
        <v>0</v>
      </c>
      <c r="L1322">
        <v>1</v>
      </c>
      <c r="M1322">
        <v>0</v>
      </c>
      <c r="N1322">
        <v>16</v>
      </c>
      <c r="O1322">
        <v>15</v>
      </c>
      <c r="P1322">
        <v>0</v>
      </c>
      <c r="Q1322">
        <v>0</v>
      </c>
      <c r="R1322">
        <v>503</v>
      </c>
      <c r="S1322">
        <v>469</v>
      </c>
      <c r="T1322">
        <v>1</v>
      </c>
      <c r="U1322">
        <v>3</v>
      </c>
      <c r="V1322">
        <v>8</v>
      </c>
      <c r="W1322">
        <v>413</v>
      </c>
      <c r="X1322">
        <v>319</v>
      </c>
      <c r="Y1322">
        <v>7</v>
      </c>
      <c r="Z1322">
        <v>16</v>
      </c>
      <c r="AA1322">
        <v>8</v>
      </c>
      <c r="AB1322">
        <v>713</v>
      </c>
      <c r="AC1322">
        <v>581</v>
      </c>
      <c r="AD1322">
        <v>5</v>
      </c>
      <c r="AE1322">
        <v>26</v>
      </c>
      <c r="AF1322">
        <v>22</v>
      </c>
      <c r="AG1322">
        <v>58</v>
      </c>
      <c r="AH1322">
        <v>35</v>
      </c>
      <c r="AI1322">
        <v>2</v>
      </c>
      <c r="AJ1322">
        <v>5</v>
      </c>
      <c r="AK1322">
        <v>1</v>
      </c>
      <c r="AL1322">
        <v>34</v>
      </c>
      <c r="AM1322">
        <v>30</v>
      </c>
      <c r="AN1322">
        <v>0</v>
      </c>
      <c r="AO1322">
        <v>0</v>
      </c>
      <c r="AP1322">
        <v>0</v>
      </c>
      <c r="AQ1322">
        <v>0</v>
      </c>
      <c r="AR1322">
        <v>0</v>
      </c>
      <c r="AS1322">
        <v>0</v>
      </c>
      <c r="AT1322">
        <v>0</v>
      </c>
      <c r="AU1322">
        <v>0</v>
      </c>
      <c r="AV1322">
        <v>0</v>
      </c>
      <c r="AW1322">
        <v>0</v>
      </c>
      <c r="AX1322">
        <v>0</v>
      </c>
      <c r="AY1322">
        <v>0</v>
      </c>
      <c r="AZ1322">
        <v>0</v>
      </c>
      <c r="BA1322">
        <v>0</v>
      </c>
      <c r="BB1322">
        <v>0</v>
      </c>
      <c r="BC1322">
        <v>0</v>
      </c>
      <c r="BD1322">
        <v>0</v>
      </c>
      <c r="BE1322">
        <v>0</v>
      </c>
      <c r="BF1322">
        <v>0</v>
      </c>
      <c r="BG1322" s="20">
        <v>0</v>
      </c>
      <c r="BH1322" s="20">
        <v>0</v>
      </c>
      <c r="BI1322" s="20">
        <v>49</v>
      </c>
      <c r="BJ1322" s="20">
        <v>15</v>
      </c>
      <c r="BK1322" s="20">
        <v>487</v>
      </c>
      <c r="BL1322" s="20">
        <v>373</v>
      </c>
      <c r="BM1322" s="20">
        <v>649</v>
      </c>
      <c r="BN1322" s="20">
        <v>48</v>
      </c>
      <c r="BO1322" s="20">
        <v>33</v>
      </c>
      <c r="BP1322" s="20">
        <v>2153</v>
      </c>
      <c r="BQ1322" s="20">
        <v>1337</v>
      </c>
      <c r="BR1322" s="20">
        <v>0</v>
      </c>
      <c r="BS1322" s="20">
        <v>13</v>
      </c>
      <c r="BT1322" s="20">
        <v>115</v>
      </c>
      <c r="BU1322" s="20">
        <v>211</v>
      </c>
      <c r="BV1322" s="20">
        <v>1738</v>
      </c>
    </row>
    <row r="1323" spans="1:74" x14ac:dyDescent="0.25">
      <c r="A1323" s="20" t="s">
        <v>452</v>
      </c>
      <c r="B1323" s="20" t="s">
        <v>587</v>
      </c>
      <c r="C1323" s="20" t="s">
        <v>589</v>
      </c>
      <c r="D1323" s="1">
        <v>44493</v>
      </c>
      <c r="E1323">
        <v>49</v>
      </c>
      <c r="F1323">
        <v>0</v>
      </c>
      <c r="G1323">
        <v>0</v>
      </c>
      <c r="H1323">
        <v>0</v>
      </c>
      <c r="I1323">
        <v>0</v>
      </c>
      <c r="J1323">
        <v>11</v>
      </c>
      <c r="K1323">
        <v>0</v>
      </c>
      <c r="L1323">
        <v>0</v>
      </c>
      <c r="M1323">
        <v>5</v>
      </c>
      <c r="N1323">
        <v>1</v>
      </c>
      <c r="O1323">
        <v>0</v>
      </c>
      <c r="P1323">
        <v>0</v>
      </c>
      <c r="Q1323">
        <v>1</v>
      </c>
      <c r="R1323">
        <v>360</v>
      </c>
      <c r="S1323">
        <v>0</v>
      </c>
      <c r="T1323">
        <v>56</v>
      </c>
      <c r="U1323">
        <v>1</v>
      </c>
      <c r="V1323">
        <v>52</v>
      </c>
      <c r="W1323">
        <v>371</v>
      </c>
      <c r="X1323">
        <v>0</v>
      </c>
      <c r="Y1323">
        <v>16</v>
      </c>
      <c r="Z1323">
        <v>1</v>
      </c>
      <c r="AA1323">
        <v>87</v>
      </c>
      <c r="AB1323">
        <v>620</v>
      </c>
      <c r="AC1323">
        <v>8</v>
      </c>
      <c r="AD1323">
        <v>1</v>
      </c>
      <c r="AE1323">
        <v>1</v>
      </c>
      <c r="AF1323">
        <v>123</v>
      </c>
      <c r="AG1323">
        <v>40</v>
      </c>
      <c r="AH1323">
        <v>0</v>
      </c>
      <c r="AI1323">
        <v>0</v>
      </c>
      <c r="AJ1323">
        <v>0</v>
      </c>
      <c r="AK1323">
        <v>11</v>
      </c>
      <c r="AL1323">
        <v>1</v>
      </c>
      <c r="AM1323">
        <v>0</v>
      </c>
      <c r="AN1323">
        <v>0</v>
      </c>
      <c r="AO1323">
        <v>0</v>
      </c>
      <c r="AP1323">
        <v>0</v>
      </c>
      <c r="AQ1323">
        <v>0</v>
      </c>
      <c r="AR1323">
        <v>0</v>
      </c>
      <c r="AS1323">
        <v>0</v>
      </c>
      <c r="AT1323">
        <v>0</v>
      </c>
      <c r="AU1323">
        <v>0</v>
      </c>
      <c r="AV1323">
        <v>0</v>
      </c>
      <c r="AW1323">
        <v>0</v>
      </c>
      <c r="AX1323">
        <v>0</v>
      </c>
      <c r="AY1323">
        <v>0</v>
      </c>
      <c r="AZ1323">
        <v>0</v>
      </c>
      <c r="BA1323">
        <v>0</v>
      </c>
      <c r="BB1323">
        <v>0</v>
      </c>
      <c r="BC1323">
        <v>0</v>
      </c>
      <c r="BD1323">
        <v>0</v>
      </c>
      <c r="BE1323">
        <v>0</v>
      </c>
      <c r="BF1323">
        <v>0</v>
      </c>
      <c r="BG1323" s="20"/>
      <c r="BH1323" s="20"/>
      <c r="BI1323" s="20"/>
      <c r="BJ1323" s="20"/>
      <c r="BK1323" s="20"/>
      <c r="BL1323" s="20"/>
      <c r="BM1323" s="20"/>
      <c r="BN1323" s="20"/>
      <c r="BO1323" s="20"/>
      <c r="BP1323" s="20"/>
      <c r="BQ1323" s="20"/>
      <c r="BR1323" s="20"/>
      <c r="BS1323" s="20"/>
      <c r="BT1323" s="20"/>
      <c r="BU1323" s="20"/>
      <c r="BV1323" s="20"/>
    </row>
    <row r="1324" spans="1:74" x14ac:dyDescent="0.25">
      <c r="A1324" s="20" t="s">
        <v>452</v>
      </c>
      <c r="B1324" s="20" t="s">
        <v>587</v>
      </c>
      <c r="C1324" s="20" t="s">
        <v>589</v>
      </c>
      <c r="D1324" s="1">
        <v>44500</v>
      </c>
      <c r="E1324">
        <v>49</v>
      </c>
      <c r="F1324">
        <v>0</v>
      </c>
      <c r="G1324">
        <v>0</v>
      </c>
      <c r="H1324">
        <v>0</v>
      </c>
      <c r="I1324">
        <v>0</v>
      </c>
      <c r="J1324">
        <v>16</v>
      </c>
      <c r="K1324">
        <v>0</v>
      </c>
      <c r="L1324">
        <v>0</v>
      </c>
      <c r="M1324">
        <v>5</v>
      </c>
      <c r="N1324">
        <v>1</v>
      </c>
      <c r="O1324">
        <v>0</v>
      </c>
      <c r="P1324">
        <v>0</v>
      </c>
      <c r="Q1324">
        <v>1</v>
      </c>
      <c r="R1324">
        <v>360</v>
      </c>
      <c r="S1324">
        <v>0</v>
      </c>
      <c r="T1324">
        <v>85</v>
      </c>
      <c r="U1324">
        <v>1</v>
      </c>
      <c r="V1324">
        <v>50</v>
      </c>
      <c r="W1324">
        <v>373</v>
      </c>
      <c r="X1324">
        <v>0</v>
      </c>
      <c r="Y1324">
        <v>24</v>
      </c>
      <c r="Z1324">
        <v>1</v>
      </c>
      <c r="AA1324">
        <v>87</v>
      </c>
      <c r="AB1324">
        <v>621</v>
      </c>
      <c r="AC1324">
        <v>12</v>
      </c>
      <c r="AD1324">
        <v>1</v>
      </c>
      <c r="AE1324">
        <v>1</v>
      </c>
      <c r="AF1324">
        <v>126</v>
      </c>
      <c r="AG1324">
        <v>40</v>
      </c>
      <c r="AH1324">
        <v>0</v>
      </c>
      <c r="AI1324">
        <v>0</v>
      </c>
      <c r="AJ1324">
        <v>0</v>
      </c>
      <c r="AK1324">
        <v>11</v>
      </c>
      <c r="AL1324">
        <v>1</v>
      </c>
      <c r="AM1324">
        <v>0</v>
      </c>
      <c r="AN1324">
        <v>0</v>
      </c>
      <c r="AO1324">
        <v>0</v>
      </c>
      <c r="AP1324">
        <v>0</v>
      </c>
      <c r="AQ1324">
        <v>0</v>
      </c>
      <c r="AR1324">
        <v>0</v>
      </c>
      <c r="AS1324">
        <v>0</v>
      </c>
      <c r="AT1324">
        <v>0</v>
      </c>
      <c r="AU1324">
        <v>0</v>
      </c>
      <c r="AV1324">
        <v>0</v>
      </c>
      <c r="AW1324">
        <v>0</v>
      </c>
      <c r="AX1324">
        <v>0</v>
      </c>
      <c r="AY1324">
        <v>0</v>
      </c>
      <c r="AZ1324">
        <v>0</v>
      </c>
      <c r="BA1324">
        <v>0</v>
      </c>
      <c r="BB1324">
        <v>0</v>
      </c>
      <c r="BC1324">
        <v>0</v>
      </c>
      <c r="BD1324">
        <v>0</v>
      </c>
      <c r="BE1324">
        <v>0</v>
      </c>
      <c r="BF1324">
        <v>0</v>
      </c>
      <c r="BG1324" s="20"/>
      <c r="BH1324" s="20"/>
      <c r="BI1324" s="20"/>
      <c r="BJ1324" s="20"/>
      <c r="BK1324" s="20"/>
      <c r="BL1324" s="20"/>
      <c r="BM1324" s="20"/>
      <c r="BN1324" s="20"/>
      <c r="BO1324" s="20"/>
      <c r="BP1324" s="20"/>
      <c r="BQ1324" s="20"/>
      <c r="BR1324" s="20"/>
      <c r="BS1324" s="20"/>
      <c r="BT1324" s="20"/>
      <c r="BU1324" s="20"/>
      <c r="BV1324" s="20"/>
    </row>
    <row r="1325" spans="1:74" x14ac:dyDescent="0.25">
      <c r="A1325" s="20" t="s">
        <v>452</v>
      </c>
      <c r="B1325" s="20" t="s">
        <v>587</v>
      </c>
      <c r="C1325" s="20" t="s">
        <v>589</v>
      </c>
      <c r="D1325" s="1">
        <v>44507</v>
      </c>
      <c r="E1325">
        <v>50</v>
      </c>
      <c r="F1325">
        <v>0</v>
      </c>
      <c r="G1325">
        <v>0</v>
      </c>
      <c r="H1325">
        <v>0</v>
      </c>
      <c r="I1325">
        <v>0</v>
      </c>
      <c r="J1325">
        <v>20</v>
      </c>
      <c r="K1325">
        <v>0</v>
      </c>
      <c r="L1325">
        <v>0</v>
      </c>
      <c r="M1325">
        <v>5</v>
      </c>
      <c r="N1325">
        <v>1</v>
      </c>
      <c r="O1325">
        <v>0</v>
      </c>
      <c r="P1325">
        <v>0</v>
      </c>
      <c r="Q1325">
        <v>1</v>
      </c>
      <c r="R1325">
        <v>361</v>
      </c>
      <c r="S1325">
        <v>107</v>
      </c>
      <c r="T1325">
        <v>0</v>
      </c>
      <c r="U1325">
        <v>1</v>
      </c>
      <c r="V1325">
        <v>50</v>
      </c>
      <c r="W1325">
        <v>372</v>
      </c>
      <c r="X1325">
        <v>36</v>
      </c>
      <c r="Y1325">
        <v>0</v>
      </c>
      <c r="Z1325">
        <v>1</v>
      </c>
      <c r="AA1325">
        <v>85</v>
      </c>
      <c r="AB1325">
        <v>619</v>
      </c>
      <c r="AC1325">
        <v>25</v>
      </c>
      <c r="AD1325">
        <v>1</v>
      </c>
      <c r="AE1325">
        <v>2</v>
      </c>
      <c r="AF1325">
        <v>124</v>
      </c>
      <c r="AG1325">
        <v>40</v>
      </c>
      <c r="AH1325">
        <v>0</v>
      </c>
      <c r="AI1325">
        <v>0</v>
      </c>
      <c r="AJ1325">
        <v>0</v>
      </c>
      <c r="AK1325">
        <v>11</v>
      </c>
      <c r="AL1325">
        <v>1</v>
      </c>
      <c r="AM1325">
        <v>0</v>
      </c>
      <c r="AN1325">
        <v>0</v>
      </c>
      <c r="AO1325">
        <v>0</v>
      </c>
      <c r="AP1325">
        <v>0</v>
      </c>
      <c r="AQ1325">
        <v>0</v>
      </c>
      <c r="AR1325">
        <v>0</v>
      </c>
      <c r="AS1325">
        <v>0</v>
      </c>
      <c r="AT1325">
        <v>0</v>
      </c>
      <c r="AU1325">
        <v>0</v>
      </c>
      <c r="AV1325">
        <v>0</v>
      </c>
      <c r="AW1325">
        <v>0</v>
      </c>
      <c r="AX1325">
        <v>0</v>
      </c>
      <c r="AY1325">
        <v>0</v>
      </c>
      <c r="AZ1325">
        <v>0</v>
      </c>
      <c r="BA1325">
        <v>0</v>
      </c>
      <c r="BB1325">
        <v>0</v>
      </c>
      <c r="BC1325">
        <v>0</v>
      </c>
      <c r="BD1325">
        <v>0</v>
      </c>
      <c r="BE1325">
        <v>0</v>
      </c>
      <c r="BF1325">
        <v>0</v>
      </c>
      <c r="BG1325" s="20">
        <v>0</v>
      </c>
      <c r="BH1325" s="20">
        <v>0</v>
      </c>
      <c r="BI1325" s="20">
        <v>39</v>
      </c>
      <c r="BJ1325" s="20">
        <v>0</v>
      </c>
      <c r="BK1325" s="20">
        <v>164</v>
      </c>
      <c r="BL1325" s="20">
        <v>246</v>
      </c>
      <c r="BM1325" s="20">
        <v>429</v>
      </c>
      <c r="BN1325" s="20">
        <v>27</v>
      </c>
      <c r="BO1325" s="20">
        <v>1</v>
      </c>
      <c r="BP1325" s="20"/>
      <c r="BQ1325" s="20"/>
      <c r="BR1325" s="20"/>
      <c r="BS1325" s="20"/>
      <c r="BT1325" s="20"/>
      <c r="BU1325" s="20"/>
      <c r="BV1325" s="20"/>
    </row>
    <row r="1326" spans="1:74" x14ac:dyDescent="0.25">
      <c r="A1326" s="20" t="s">
        <v>452</v>
      </c>
      <c r="B1326" s="20" t="s">
        <v>587</v>
      </c>
      <c r="C1326" s="20" t="s">
        <v>589</v>
      </c>
      <c r="D1326" s="1">
        <v>44514</v>
      </c>
      <c r="E1326">
        <v>50</v>
      </c>
      <c r="F1326">
        <v>0</v>
      </c>
      <c r="G1326">
        <v>0</v>
      </c>
      <c r="H1326">
        <v>0</v>
      </c>
      <c r="I1326">
        <v>0</v>
      </c>
      <c r="J1326">
        <v>21</v>
      </c>
      <c r="K1326">
        <v>0</v>
      </c>
      <c r="L1326">
        <v>0</v>
      </c>
      <c r="M1326">
        <v>5</v>
      </c>
      <c r="N1326">
        <v>1</v>
      </c>
      <c r="O1326">
        <v>0</v>
      </c>
      <c r="P1326">
        <v>0</v>
      </c>
      <c r="Q1326">
        <v>1</v>
      </c>
      <c r="R1326">
        <v>361</v>
      </c>
      <c r="S1326">
        <v>116</v>
      </c>
      <c r="T1326">
        <v>0</v>
      </c>
      <c r="U1326">
        <v>1</v>
      </c>
      <c r="V1326">
        <v>50</v>
      </c>
      <c r="W1326">
        <v>370</v>
      </c>
      <c r="X1326">
        <v>62</v>
      </c>
      <c r="Y1326">
        <v>0</v>
      </c>
      <c r="Z1326">
        <v>1</v>
      </c>
      <c r="AA1326">
        <v>86</v>
      </c>
      <c r="AB1326">
        <v>620</v>
      </c>
      <c r="AC1326">
        <v>53</v>
      </c>
      <c r="AD1326">
        <v>1</v>
      </c>
      <c r="AE1326">
        <v>3</v>
      </c>
      <c r="AF1326">
        <v>124</v>
      </c>
      <c r="AG1326">
        <v>41</v>
      </c>
      <c r="AH1326">
        <v>0</v>
      </c>
      <c r="AI1326">
        <v>0</v>
      </c>
      <c r="AJ1326">
        <v>0</v>
      </c>
      <c r="AK1326">
        <v>11</v>
      </c>
      <c r="AL1326">
        <v>1</v>
      </c>
      <c r="AM1326">
        <v>0</v>
      </c>
      <c r="AN1326">
        <v>0</v>
      </c>
      <c r="AO1326">
        <v>0</v>
      </c>
      <c r="AP1326">
        <v>0</v>
      </c>
      <c r="AQ1326">
        <v>0</v>
      </c>
      <c r="AR1326">
        <v>0</v>
      </c>
      <c r="AS1326">
        <v>0</v>
      </c>
      <c r="AT1326">
        <v>0</v>
      </c>
      <c r="AU1326">
        <v>0</v>
      </c>
      <c r="AV1326">
        <v>0</v>
      </c>
      <c r="AW1326">
        <v>0</v>
      </c>
      <c r="AX1326">
        <v>0</v>
      </c>
      <c r="AY1326">
        <v>0</v>
      </c>
      <c r="AZ1326">
        <v>0</v>
      </c>
      <c r="BA1326">
        <v>0</v>
      </c>
      <c r="BB1326">
        <v>0</v>
      </c>
      <c r="BC1326">
        <v>0</v>
      </c>
      <c r="BD1326">
        <v>0</v>
      </c>
      <c r="BE1326">
        <v>0</v>
      </c>
      <c r="BF1326">
        <v>0</v>
      </c>
      <c r="BG1326" s="20">
        <v>0</v>
      </c>
      <c r="BH1326" s="20">
        <v>0</v>
      </c>
      <c r="BI1326" s="20">
        <v>39</v>
      </c>
      <c r="BJ1326" s="20">
        <v>0</v>
      </c>
      <c r="BK1326" s="20">
        <v>164</v>
      </c>
      <c r="BL1326" s="20">
        <v>247</v>
      </c>
      <c r="BM1326" s="20">
        <v>431</v>
      </c>
      <c r="BN1326" s="20">
        <v>28</v>
      </c>
      <c r="BO1326" s="20">
        <v>1</v>
      </c>
      <c r="BP1326" s="20"/>
      <c r="BQ1326" s="20"/>
      <c r="BR1326" s="20"/>
      <c r="BS1326" s="20"/>
      <c r="BT1326" s="20"/>
      <c r="BU1326" s="20"/>
      <c r="BV1326" s="20"/>
    </row>
    <row r="1327" spans="1:74" x14ac:dyDescent="0.25">
      <c r="A1327" s="20" t="s">
        <v>452</v>
      </c>
      <c r="B1327" s="20" t="s">
        <v>587</v>
      </c>
      <c r="C1327" s="20" t="s">
        <v>589</v>
      </c>
      <c r="D1327" s="1">
        <v>44521</v>
      </c>
      <c r="E1327">
        <v>50</v>
      </c>
      <c r="F1327">
        <v>0</v>
      </c>
      <c r="G1327">
        <v>0</v>
      </c>
      <c r="H1327">
        <v>0</v>
      </c>
      <c r="I1327">
        <v>0</v>
      </c>
      <c r="J1327">
        <v>21</v>
      </c>
      <c r="K1327">
        <v>0</v>
      </c>
      <c r="L1327">
        <v>0</v>
      </c>
      <c r="M1327">
        <v>5</v>
      </c>
      <c r="N1327">
        <v>1</v>
      </c>
      <c r="O1327">
        <v>0</v>
      </c>
      <c r="P1327">
        <v>0</v>
      </c>
      <c r="Q1327">
        <v>1</v>
      </c>
      <c r="R1327">
        <v>360</v>
      </c>
      <c r="S1327">
        <v>120</v>
      </c>
      <c r="T1327">
        <v>0</v>
      </c>
      <c r="U1327">
        <v>1</v>
      </c>
      <c r="V1327">
        <v>50</v>
      </c>
      <c r="W1327">
        <v>369</v>
      </c>
      <c r="X1327">
        <v>94</v>
      </c>
      <c r="Y1327">
        <v>0</v>
      </c>
      <c r="Z1327">
        <v>1</v>
      </c>
      <c r="AA1327">
        <v>86</v>
      </c>
      <c r="AB1327">
        <v>622</v>
      </c>
      <c r="AC1327">
        <v>85</v>
      </c>
      <c r="AD1327">
        <v>1</v>
      </c>
      <c r="AE1327">
        <v>3</v>
      </c>
      <c r="AF1327">
        <v>125</v>
      </c>
      <c r="AG1327">
        <v>42</v>
      </c>
      <c r="AH1327">
        <v>0</v>
      </c>
      <c r="AI1327">
        <v>0</v>
      </c>
      <c r="AJ1327">
        <v>0</v>
      </c>
      <c r="AK1327">
        <v>11</v>
      </c>
      <c r="AL1327">
        <v>1</v>
      </c>
      <c r="AM1327">
        <v>0</v>
      </c>
      <c r="AN1327">
        <v>0</v>
      </c>
      <c r="AO1327">
        <v>0</v>
      </c>
      <c r="AP1327">
        <v>0</v>
      </c>
      <c r="AQ1327">
        <v>0</v>
      </c>
      <c r="AR1327">
        <v>0</v>
      </c>
      <c r="AS1327">
        <v>0</v>
      </c>
      <c r="AT1327">
        <v>0</v>
      </c>
      <c r="AU1327">
        <v>0</v>
      </c>
      <c r="AV1327">
        <v>0</v>
      </c>
      <c r="AW1327">
        <v>0</v>
      </c>
      <c r="AX1327">
        <v>0</v>
      </c>
      <c r="AY1327">
        <v>0</v>
      </c>
      <c r="AZ1327">
        <v>0</v>
      </c>
      <c r="BA1327">
        <v>0</v>
      </c>
      <c r="BB1327">
        <v>0</v>
      </c>
      <c r="BC1327">
        <v>0</v>
      </c>
      <c r="BD1327">
        <v>0</v>
      </c>
      <c r="BE1327">
        <v>0</v>
      </c>
      <c r="BF1327">
        <v>0</v>
      </c>
      <c r="BG1327" s="20">
        <v>0</v>
      </c>
      <c r="BH1327" s="20">
        <v>0</v>
      </c>
      <c r="BI1327" s="20">
        <v>39</v>
      </c>
      <c r="BJ1327" s="20">
        <v>0</v>
      </c>
      <c r="BK1327" s="20">
        <v>163</v>
      </c>
      <c r="BL1327" s="20">
        <v>247</v>
      </c>
      <c r="BM1327" s="20">
        <v>431</v>
      </c>
      <c r="BN1327" s="20">
        <v>29</v>
      </c>
      <c r="BO1327" s="20">
        <v>1</v>
      </c>
      <c r="BP1327" s="20"/>
      <c r="BQ1327" s="20"/>
      <c r="BR1327" s="20"/>
      <c r="BS1327" s="20"/>
      <c r="BT1327" s="20"/>
      <c r="BU1327" s="20"/>
      <c r="BV1327" s="20"/>
    </row>
    <row r="1328" spans="1:74" x14ac:dyDescent="0.25">
      <c r="A1328" s="20" t="s">
        <v>452</v>
      </c>
      <c r="B1328" s="20" t="s">
        <v>587</v>
      </c>
      <c r="C1328" s="20" t="s">
        <v>589</v>
      </c>
      <c r="D1328" s="1">
        <v>44528</v>
      </c>
      <c r="E1328">
        <v>50</v>
      </c>
      <c r="F1328">
        <v>0</v>
      </c>
      <c r="G1328">
        <v>0</v>
      </c>
      <c r="H1328">
        <v>0</v>
      </c>
      <c r="I1328">
        <v>0</v>
      </c>
      <c r="J1328">
        <v>21</v>
      </c>
      <c r="K1328">
        <v>0</v>
      </c>
      <c r="L1328">
        <v>0</v>
      </c>
      <c r="M1328">
        <v>5</v>
      </c>
      <c r="N1328">
        <v>1</v>
      </c>
      <c r="O1328">
        <v>0</v>
      </c>
      <c r="P1328">
        <v>0</v>
      </c>
      <c r="Q1328">
        <v>1</v>
      </c>
      <c r="R1328">
        <v>359</v>
      </c>
      <c r="S1328">
        <v>120</v>
      </c>
      <c r="T1328">
        <v>0</v>
      </c>
      <c r="U1328">
        <v>1</v>
      </c>
      <c r="V1328">
        <v>49</v>
      </c>
      <c r="W1328">
        <v>370</v>
      </c>
      <c r="X1328">
        <v>107</v>
      </c>
      <c r="Y1328">
        <v>0</v>
      </c>
      <c r="Z1328">
        <v>1</v>
      </c>
      <c r="AA1328">
        <v>86</v>
      </c>
      <c r="AB1328">
        <v>620</v>
      </c>
      <c r="AC1328">
        <v>107</v>
      </c>
      <c r="AD1328">
        <v>1</v>
      </c>
      <c r="AE1328">
        <v>3</v>
      </c>
      <c r="AF1328">
        <v>125</v>
      </c>
      <c r="AG1328">
        <v>42</v>
      </c>
      <c r="AH1328">
        <v>1</v>
      </c>
      <c r="AI1328">
        <v>0</v>
      </c>
      <c r="AJ1328">
        <v>0</v>
      </c>
      <c r="AK1328">
        <v>11</v>
      </c>
      <c r="AL1328">
        <v>1</v>
      </c>
      <c r="AM1328">
        <v>0</v>
      </c>
      <c r="AN1328">
        <v>0</v>
      </c>
      <c r="AO1328">
        <v>0</v>
      </c>
      <c r="AP1328">
        <v>0</v>
      </c>
      <c r="AQ1328">
        <v>0</v>
      </c>
      <c r="AR1328">
        <v>0</v>
      </c>
      <c r="AS1328">
        <v>0</v>
      </c>
      <c r="AT1328">
        <v>0</v>
      </c>
      <c r="AU1328">
        <v>0</v>
      </c>
      <c r="AV1328">
        <v>0</v>
      </c>
      <c r="AW1328">
        <v>0</v>
      </c>
      <c r="AX1328">
        <v>0</v>
      </c>
      <c r="AY1328">
        <v>0</v>
      </c>
      <c r="AZ1328">
        <v>0</v>
      </c>
      <c r="BA1328">
        <v>0</v>
      </c>
      <c r="BB1328">
        <v>0</v>
      </c>
      <c r="BC1328">
        <v>0</v>
      </c>
      <c r="BD1328">
        <v>0</v>
      </c>
      <c r="BE1328">
        <v>0</v>
      </c>
      <c r="BF1328">
        <v>0</v>
      </c>
      <c r="BG1328" s="20">
        <v>0</v>
      </c>
      <c r="BH1328" s="20">
        <v>0</v>
      </c>
      <c r="BI1328" s="20">
        <v>39</v>
      </c>
      <c r="BJ1328" s="20">
        <v>0</v>
      </c>
      <c r="BK1328" s="20">
        <v>163</v>
      </c>
      <c r="BL1328" s="20">
        <v>248</v>
      </c>
      <c r="BM1328" s="20">
        <v>430</v>
      </c>
      <c r="BN1328" s="20">
        <v>29</v>
      </c>
      <c r="BO1328" s="20">
        <v>1</v>
      </c>
      <c r="BP1328" s="20"/>
      <c r="BQ1328" s="20"/>
      <c r="BR1328" s="20"/>
      <c r="BS1328" s="20"/>
      <c r="BT1328" s="20"/>
      <c r="BU1328" s="20"/>
      <c r="BV1328" s="20"/>
    </row>
    <row r="1329" spans="1:74" x14ac:dyDescent="0.25">
      <c r="A1329" s="20" t="s">
        <v>452</v>
      </c>
      <c r="B1329" s="20" t="s">
        <v>587</v>
      </c>
      <c r="C1329" s="20" t="s">
        <v>589</v>
      </c>
      <c r="D1329" s="1">
        <v>44535</v>
      </c>
      <c r="E1329">
        <v>50</v>
      </c>
      <c r="F1329">
        <v>0</v>
      </c>
      <c r="G1329">
        <v>0</v>
      </c>
      <c r="H1329">
        <v>0</v>
      </c>
      <c r="I1329">
        <v>0</v>
      </c>
      <c r="J1329">
        <v>24</v>
      </c>
      <c r="K1329">
        <v>0</v>
      </c>
      <c r="L1329">
        <v>0</v>
      </c>
      <c r="M1329">
        <v>5</v>
      </c>
      <c r="N1329">
        <v>1</v>
      </c>
      <c r="O1329">
        <v>0</v>
      </c>
      <c r="P1329">
        <v>0</v>
      </c>
      <c r="Q1329">
        <v>1</v>
      </c>
      <c r="R1329">
        <v>359</v>
      </c>
      <c r="S1329">
        <v>126</v>
      </c>
      <c r="T1329">
        <v>0</v>
      </c>
      <c r="U1329">
        <v>1</v>
      </c>
      <c r="V1329">
        <v>49</v>
      </c>
      <c r="W1329">
        <v>373</v>
      </c>
      <c r="X1329">
        <v>120</v>
      </c>
      <c r="Y1329">
        <v>0</v>
      </c>
      <c r="Z1329">
        <v>1</v>
      </c>
      <c r="AA1329">
        <v>83</v>
      </c>
      <c r="AB1329">
        <v>619</v>
      </c>
      <c r="AC1329">
        <v>156</v>
      </c>
      <c r="AD1329">
        <v>1</v>
      </c>
      <c r="AE1329">
        <v>3</v>
      </c>
      <c r="AF1329">
        <v>124</v>
      </c>
      <c r="AG1329">
        <v>41</v>
      </c>
      <c r="AH1329">
        <v>2</v>
      </c>
      <c r="AI1329">
        <v>0</v>
      </c>
      <c r="AJ1329">
        <v>0</v>
      </c>
      <c r="AK1329">
        <v>11</v>
      </c>
      <c r="AL1329">
        <v>1</v>
      </c>
      <c r="AM1329">
        <v>0</v>
      </c>
      <c r="AN1329">
        <v>0</v>
      </c>
      <c r="AO1329">
        <v>0</v>
      </c>
      <c r="AP1329">
        <v>0</v>
      </c>
      <c r="AQ1329">
        <v>0</v>
      </c>
      <c r="AR1329">
        <v>0</v>
      </c>
      <c r="AS1329">
        <v>0</v>
      </c>
      <c r="AT1329">
        <v>0</v>
      </c>
      <c r="AU1329">
        <v>0</v>
      </c>
      <c r="AV1329">
        <v>0</v>
      </c>
      <c r="AW1329">
        <v>0</v>
      </c>
      <c r="AX1329">
        <v>0</v>
      </c>
      <c r="AY1329">
        <v>0</v>
      </c>
      <c r="AZ1329">
        <v>0</v>
      </c>
      <c r="BA1329">
        <v>0</v>
      </c>
      <c r="BB1329">
        <v>0</v>
      </c>
      <c r="BC1329">
        <v>0</v>
      </c>
      <c r="BD1329">
        <v>0</v>
      </c>
      <c r="BE1329">
        <v>0</v>
      </c>
      <c r="BF1329">
        <v>0</v>
      </c>
      <c r="BG1329" s="20">
        <v>0</v>
      </c>
      <c r="BH1329" s="20">
        <v>0</v>
      </c>
      <c r="BI1329" s="20">
        <v>39</v>
      </c>
      <c r="BJ1329" s="20">
        <v>0</v>
      </c>
      <c r="BK1329" s="20">
        <v>164</v>
      </c>
      <c r="BL1329" s="20">
        <v>251</v>
      </c>
      <c r="BM1329" s="20">
        <v>429</v>
      </c>
      <c r="BN1329" s="20">
        <v>28</v>
      </c>
      <c r="BO1329" s="20">
        <v>1</v>
      </c>
      <c r="BP1329" s="20"/>
      <c r="BQ1329" s="20"/>
      <c r="BR1329" s="20"/>
      <c r="BS1329" s="20"/>
      <c r="BT1329" s="20"/>
      <c r="BU1329" s="20"/>
      <c r="BV1329" s="20"/>
    </row>
    <row r="1330" spans="1:74" x14ac:dyDescent="0.25">
      <c r="A1330" s="20" t="s">
        <v>452</v>
      </c>
      <c r="B1330" s="20" t="s">
        <v>587</v>
      </c>
      <c r="C1330" s="20" t="s">
        <v>589</v>
      </c>
      <c r="D1330" s="1">
        <v>44542</v>
      </c>
      <c r="E1330">
        <v>50</v>
      </c>
      <c r="F1330">
        <v>0</v>
      </c>
      <c r="G1330">
        <v>0</v>
      </c>
      <c r="H1330">
        <v>0</v>
      </c>
      <c r="I1330">
        <v>0</v>
      </c>
      <c r="J1330">
        <v>25</v>
      </c>
      <c r="K1330">
        <v>0</v>
      </c>
      <c r="L1330">
        <v>0</v>
      </c>
      <c r="M1330">
        <v>5</v>
      </c>
      <c r="N1330">
        <v>1</v>
      </c>
      <c r="O1330">
        <v>0</v>
      </c>
      <c r="P1330">
        <v>0</v>
      </c>
      <c r="Q1330">
        <v>1</v>
      </c>
      <c r="R1330">
        <v>358</v>
      </c>
      <c r="S1330">
        <v>126</v>
      </c>
      <c r="T1330">
        <v>0</v>
      </c>
      <c r="U1330">
        <v>0</v>
      </c>
      <c r="V1330">
        <v>49</v>
      </c>
      <c r="W1330">
        <v>372</v>
      </c>
      <c r="X1330">
        <v>129</v>
      </c>
      <c r="Y1330">
        <v>0</v>
      </c>
      <c r="Z1330">
        <v>1</v>
      </c>
      <c r="AA1330">
        <v>83</v>
      </c>
      <c r="AB1330">
        <v>625</v>
      </c>
      <c r="AC1330">
        <v>198</v>
      </c>
      <c r="AD1330">
        <v>1</v>
      </c>
      <c r="AE1330">
        <v>3</v>
      </c>
      <c r="AF1330">
        <v>126</v>
      </c>
      <c r="AG1330">
        <v>41</v>
      </c>
      <c r="AH1330">
        <v>4</v>
      </c>
      <c r="AI1330">
        <v>0</v>
      </c>
      <c r="AJ1330">
        <v>0</v>
      </c>
      <c r="AK1330">
        <v>11</v>
      </c>
      <c r="AL1330">
        <v>1</v>
      </c>
      <c r="AM1330">
        <v>0</v>
      </c>
      <c r="AN1330">
        <v>0</v>
      </c>
      <c r="AO1330">
        <v>0</v>
      </c>
      <c r="AP1330">
        <v>0</v>
      </c>
      <c r="AQ1330">
        <v>0</v>
      </c>
      <c r="AR1330">
        <v>0</v>
      </c>
      <c r="AS1330">
        <v>0</v>
      </c>
      <c r="AT1330">
        <v>0</v>
      </c>
      <c r="AU1330">
        <v>0</v>
      </c>
      <c r="AV1330">
        <v>0</v>
      </c>
      <c r="AW1330">
        <v>0</v>
      </c>
      <c r="AX1330">
        <v>0</v>
      </c>
      <c r="AY1330">
        <v>0</v>
      </c>
      <c r="AZ1330">
        <v>0</v>
      </c>
      <c r="BA1330">
        <v>0</v>
      </c>
      <c r="BB1330">
        <v>0</v>
      </c>
      <c r="BC1330">
        <v>0</v>
      </c>
      <c r="BD1330">
        <v>0</v>
      </c>
      <c r="BE1330">
        <v>0</v>
      </c>
      <c r="BF1330">
        <v>0</v>
      </c>
      <c r="BG1330" s="20">
        <v>0</v>
      </c>
      <c r="BH1330" s="20">
        <v>0</v>
      </c>
      <c r="BI1330" s="20">
        <v>39</v>
      </c>
      <c r="BJ1330" s="20">
        <v>0</v>
      </c>
      <c r="BK1330" s="20">
        <v>164</v>
      </c>
      <c r="BL1330" s="20">
        <v>252</v>
      </c>
      <c r="BM1330" s="20">
        <v>434</v>
      </c>
      <c r="BN1330" s="20">
        <v>28</v>
      </c>
      <c r="BO1330" s="20">
        <v>1</v>
      </c>
      <c r="BP1330" s="20"/>
      <c r="BQ1330" s="20"/>
      <c r="BR1330" s="20"/>
      <c r="BS1330" s="20"/>
      <c r="BT1330" s="20"/>
      <c r="BU1330" s="20"/>
      <c r="BV1330" s="20"/>
    </row>
    <row r="1331" spans="1:74" x14ac:dyDescent="0.25">
      <c r="A1331" s="20" t="s">
        <v>452</v>
      </c>
      <c r="B1331" s="20" t="s">
        <v>587</v>
      </c>
      <c r="C1331" s="20" t="s">
        <v>589</v>
      </c>
      <c r="D1331" s="1">
        <v>44549</v>
      </c>
      <c r="E1331">
        <v>50</v>
      </c>
      <c r="F1331">
        <v>0</v>
      </c>
      <c r="G1331">
        <v>0</v>
      </c>
      <c r="H1331">
        <v>0</v>
      </c>
      <c r="I1331">
        <v>0</v>
      </c>
      <c r="J1331">
        <v>27</v>
      </c>
      <c r="K1331">
        <v>0</v>
      </c>
      <c r="L1331">
        <v>0</v>
      </c>
      <c r="M1331">
        <v>5</v>
      </c>
      <c r="N1331">
        <v>1</v>
      </c>
      <c r="O1331">
        <v>0</v>
      </c>
      <c r="P1331">
        <v>0</v>
      </c>
      <c r="Q1331">
        <v>1</v>
      </c>
      <c r="R1331">
        <v>356</v>
      </c>
      <c r="S1331">
        <v>137</v>
      </c>
      <c r="T1331">
        <v>0</v>
      </c>
      <c r="U1331">
        <v>0</v>
      </c>
      <c r="V1331">
        <v>49</v>
      </c>
      <c r="W1331">
        <v>374</v>
      </c>
      <c r="X1331">
        <v>151</v>
      </c>
      <c r="Y1331">
        <v>0</v>
      </c>
      <c r="Z1331">
        <v>1</v>
      </c>
      <c r="AA1331">
        <v>85</v>
      </c>
      <c r="AB1331">
        <v>623</v>
      </c>
      <c r="AC1331">
        <v>257</v>
      </c>
      <c r="AD1331">
        <v>1</v>
      </c>
      <c r="AE1331">
        <v>3</v>
      </c>
      <c r="AF1331">
        <v>126</v>
      </c>
      <c r="AG1331">
        <v>41</v>
      </c>
      <c r="AH1331">
        <v>9</v>
      </c>
      <c r="AI1331">
        <v>0</v>
      </c>
      <c r="AJ1331">
        <v>0</v>
      </c>
      <c r="AK1331">
        <v>10</v>
      </c>
      <c r="AL1331">
        <v>1</v>
      </c>
      <c r="AM1331">
        <v>1</v>
      </c>
      <c r="AN1331">
        <v>0</v>
      </c>
      <c r="AO1331">
        <v>0</v>
      </c>
      <c r="AP1331">
        <v>0</v>
      </c>
      <c r="AQ1331">
        <v>0</v>
      </c>
      <c r="AR1331">
        <v>0</v>
      </c>
      <c r="AS1331">
        <v>0</v>
      </c>
      <c r="AT1331">
        <v>0</v>
      </c>
      <c r="AU1331">
        <v>0</v>
      </c>
      <c r="AV1331">
        <v>0</v>
      </c>
      <c r="AW1331">
        <v>0</v>
      </c>
      <c r="AX1331">
        <v>0</v>
      </c>
      <c r="AY1331">
        <v>0</v>
      </c>
      <c r="AZ1331">
        <v>0</v>
      </c>
      <c r="BA1331">
        <v>0</v>
      </c>
      <c r="BB1331">
        <v>0</v>
      </c>
      <c r="BC1331">
        <v>0</v>
      </c>
      <c r="BD1331">
        <v>0</v>
      </c>
      <c r="BE1331">
        <v>0</v>
      </c>
      <c r="BF1331">
        <v>0</v>
      </c>
      <c r="BG1331" s="20">
        <v>0</v>
      </c>
      <c r="BH1331" s="20">
        <v>0</v>
      </c>
      <c r="BI1331" s="20">
        <v>39</v>
      </c>
      <c r="BJ1331" s="20">
        <v>0</v>
      </c>
      <c r="BK1331" s="20">
        <v>162</v>
      </c>
      <c r="BL1331" s="20">
        <v>252</v>
      </c>
      <c r="BM1331" s="20">
        <v>435</v>
      </c>
      <c r="BN1331" s="20">
        <v>28</v>
      </c>
      <c r="BO1331" s="20">
        <v>1</v>
      </c>
      <c r="BP1331" s="20">
        <v>2443</v>
      </c>
      <c r="BQ1331" s="20">
        <v>474</v>
      </c>
      <c r="BR1331" s="20">
        <v>0</v>
      </c>
      <c r="BS1331" s="20">
        <v>1</v>
      </c>
      <c r="BT1331" s="20">
        <v>5</v>
      </c>
      <c r="BU1331" s="20">
        <v>787</v>
      </c>
      <c r="BV1331" s="20">
        <v>1385</v>
      </c>
    </row>
    <row r="1332" spans="1:74" x14ac:dyDescent="0.25">
      <c r="A1332" s="20" t="s">
        <v>452</v>
      </c>
      <c r="B1332" s="20" t="s">
        <v>587</v>
      </c>
      <c r="C1332" s="20" t="s">
        <v>589</v>
      </c>
      <c r="D1332" s="1">
        <v>44558</v>
      </c>
      <c r="E1332">
        <v>50</v>
      </c>
      <c r="F1332">
        <v>0</v>
      </c>
      <c r="G1332">
        <v>0</v>
      </c>
      <c r="H1332">
        <v>0</v>
      </c>
      <c r="I1332">
        <v>0</v>
      </c>
      <c r="J1332">
        <v>29</v>
      </c>
      <c r="K1332">
        <v>0</v>
      </c>
      <c r="L1332">
        <v>0</v>
      </c>
      <c r="M1332">
        <v>5</v>
      </c>
      <c r="N1332">
        <v>1</v>
      </c>
      <c r="O1332">
        <v>0</v>
      </c>
      <c r="P1332">
        <v>0</v>
      </c>
      <c r="Q1332">
        <v>1</v>
      </c>
      <c r="R1332">
        <v>356</v>
      </c>
      <c r="S1332">
        <v>147</v>
      </c>
      <c r="T1332">
        <v>0</v>
      </c>
      <c r="U1332">
        <v>0</v>
      </c>
      <c r="V1332">
        <v>49</v>
      </c>
      <c r="W1332">
        <v>377</v>
      </c>
      <c r="X1332">
        <v>171</v>
      </c>
      <c r="Y1332">
        <v>0</v>
      </c>
      <c r="Z1332">
        <v>1</v>
      </c>
      <c r="AA1332">
        <v>84</v>
      </c>
      <c r="AB1332">
        <v>623</v>
      </c>
      <c r="AC1332">
        <v>312</v>
      </c>
      <c r="AD1332">
        <v>1</v>
      </c>
      <c r="AE1332">
        <v>3</v>
      </c>
      <c r="AF1332">
        <v>123</v>
      </c>
      <c r="AG1332">
        <v>41</v>
      </c>
      <c r="AH1332">
        <v>18</v>
      </c>
      <c r="AI1332">
        <v>0</v>
      </c>
      <c r="AJ1332">
        <v>0</v>
      </c>
      <c r="AK1332">
        <v>10</v>
      </c>
      <c r="AL1332">
        <v>1</v>
      </c>
      <c r="AM1332">
        <v>1</v>
      </c>
      <c r="AN1332">
        <v>0</v>
      </c>
      <c r="AO1332">
        <v>0</v>
      </c>
      <c r="AP1332">
        <v>0</v>
      </c>
      <c r="AQ1332">
        <v>0</v>
      </c>
      <c r="AR1332">
        <v>0</v>
      </c>
      <c r="AS1332">
        <v>0</v>
      </c>
      <c r="AT1332">
        <v>0</v>
      </c>
      <c r="AU1332">
        <v>0</v>
      </c>
      <c r="AV1332">
        <v>0</v>
      </c>
      <c r="AW1332">
        <v>0</v>
      </c>
      <c r="AX1332">
        <v>0</v>
      </c>
      <c r="AY1332">
        <v>0</v>
      </c>
      <c r="AZ1332">
        <v>0</v>
      </c>
      <c r="BA1332">
        <v>0</v>
      </c>
      <c r="BB1332">
        <v>0</v>
      </c>
      <c r="BC1332">
        <v>0</v>
      </c>
      <c r="BD1332">
        <v>0</v>
      </c>
      <c r="BE1332">
        <v>0</v>
      </c>
      <c r="BF1332">
        <v>0</v>
      </c>
      <c r="BG1332" s="20">
        <v>0</v>
      </c>
      <c r="BH1332" s="20">
        <v>0</v>
      </c>
      <c r="BI1332" s="20">
        <v>40</v>
      </c>
      <c r="BJ1332" s="20">
        <v>0</v>
      </c>
      <c r="BK1332" s="20">
        <v>168</v>
      </c>
      <c r="BL1332" s="20">
        <v>257</v>
      </c>
      <c r="BM1332" s="20">
        <v>438</v>
      </c>
      <c r="BN1332" s="20">
        <v>29</v>
      </c>
      <c r="BO1332" s="20">
        <v>1</v>
      </c>
      <c r="BP1332" s="20">
        <v>2435</v>
      </c>
      <c r="BQ1332" s="20">
        <v>667</v>
      </c>
      <c r="BR1332" s="20">
        <v>0</v>
      </c>
      <c r="BS1332" s="20">
        <v>1</v>
      </c>
      <c r="BT1332" s="20">
        <v>6</v>
      </c>
      <c r="BU1332" s="20">
        <v>766</v>
      </c>
      <c r="BV1332" s="20">
        <v>1410</v>
      </c>
    </row>
    <row r="1333" spans="1:74" x14ac:dyDescent="0.25">
      <c r="A1333" s="20" t="s">
        <v>452</v>
      </c>
      <c r="B1333" s="20" t="s">
        <v>587</v>
      </c>
      <c r="C1333" s="20" t="s">
        <v>589</v>
      </c>
      <c r="D1333" s="1">
        <v>44564</v>
      </c>
      <c r="E1333">
        <v>50</v>
      </c>
      <c r="F1333">
        <v>0</v>
      </c>
      <c r="G1333">
        <v>0</v>
      </c>
      <c r="H1333">
        <v>0</v>
      </c>
      <c r="I1333">
        <v>0</v>
      </c>
      <c r="J1333">
        <v>29</v>
      </c>
      <c r="K1333">
        <v>0</v>
      </c>
      <c r="L1333">
        <v>0</v>
      </c>
      <c r="M1333">
        <v>5</v>
      </c>
      <c r="N1333">
        <v>1</v>
      </c>
      <c r="O1333">
        <v>0</v>
      </c>
      <c r="P1333">
        <v>0</v>
      </c>
      <c r="Q1333">
        <v>1</v>
      </c>
      <c r="R1333">
        <v>357</v>
      </c>
      <c r="S1333">
        <v>149</v>
      </c>
      <c r="T1333">
        <v>0</v>
      </c>
      <c r="U1333">
        <v>0</v>
      </c>
      <c r="V1333">
        <v>50</v>
      </c>
      <c r="W1333">
        <v>379</v>
      </c>
      <c r="X1333">
        <v>178</v>
      </c>
      <c r="Y1333">
        <v>0</v>
      </c>
      <c r="Z1333">
        <v>1</v>
      </c>
      <c r="AA1333">
        <v>84</v>
      </c>
      <c r="AB1333">
        <v>621</v>
      </c>
      <c r="AC1333">
        <v>323</v>
      </c>
      <c r="AD1333">
        <v>1</v>
      </c>
      <c r="AE1333">
        <v>3</v>
      </c>
      <c r="AF1333">
        <v>122</v>
      </c>
      <c r="AG1333">
        <v>41</v>
      </c>
      <c r="AH1333">
        <v>19</v>
      </c>
      <c r="AI1333">
        <v>0</v>
      </c>
      <c r="AJ1333">
        <v>0</v>
      </c>
      <c r="AK1333">
        <v>10</v>
      </c>
      <c r="AL1333">
        <v>1</v>
      </c>
      <c r="AM1333">
        <v>1</v>
      </c>
      <c r="AN1333">
        <v>0</v>
      </c>
      <c r="AO1333">
        <v>0</v>
      </c>
      <c r="AP1333">
        <v>0</v>
      </c>
      <c r="AQ1333">
        <v>0</v>
      </c>
      <c r="AR1333">
        <v>0</v>
      </c>
      <c r="AS1333">
        <v>0</v>
      </c>
      <c r="AT1333">
        <v>0</v>
      </c>
      <c r="AU1333">
        <v>0</v>
      </c>
      <c r="AV1333">
        <v>0</v>
      </c>
      <c r="AW1333">
        <v>0</v>
      </c>
      <c r="AX1333">
        <v>0</v>
      </c>
      <c r="AY1333">
        <v>0</v>
      </c>
      <c r="AZ1333">
        <v>0</v>
      </c>
      <c r="BA1333">
        <v>0</v>
      </c>
      <c r="BB1333">
        <v>0</v>
      </c>
      <c r="BC1333">
        <v>0</v>
      </c>
      <c r="BD1333">
        <v>0</v>
      </c>
      <c r="BE1333">
        <v>0</v>
      </c>
      <c r="BF1333">
        <v>0</v>
      </c>
      <c r="BG1333" s="20">
        <v>0</v>
      </c>
      <c r="BH1333" s="20">
        <v>0</v>
      </c>
      <c r="BI1333" s="20">
        <v>40</v>
      </c>
      <c r="BJ1333" s="20">
        <v>0</v>
      </c>
      <c r="BK1333" s="20">
        <v>168</v>
      </c>
      <c r="BL1333" s="20">
        <v>258</v>
      </c>
      <c r="BM1333" s="20">
        <v>438</v>
      </c>
      <c r="BN1333" s="20">
        <v>29</v>
      </c>
      <c r="BO1333" s="20">
        <v>1</v>
      </c>
      <c r="BP1333" s="20">
        <v>2438</v>
      </c>
      <c r="BQ1333" s="20">
        <v>732</v>
      </c>
      <c r="BR1333" s="20">
        <v>0</v>
      </c>
      <c r="BS1333" s="20">
        <v>1</v>
      </c>
      <c r="BT1333" s="20">
        <v>5</v>
      </c>
      <c r="BU1333" s="20">
        <v>766</v>
      </c>
      <c r="BV1333" s="20">
        <v>1413</v>
      </c>
    </row>
    <row r="1334" spans="1:74" x14ac:dyDescent="0.25">
      <c r="A1334" s="20" t="s">
        <v>452</v>
      </c>
      <c r="B1334" s="20" t="s">
        <v>587</v>
      </c>
      <c r="C1334" s="20" t="s">
        <v>589</v>
      </c>
      <c r="D1334" s="1">
        <v>44570</v>
      </c>
      <c r="E1334">
        <v>50</v>
      </c>
      <c r="F1334">
        <v>0</v>
      </c>
      <c r="G1334">
        <v>0</v>
      </c>
      <c r="H1334">
        <v>0</v>
      </c>
      <c r="I1334">
        <v>0</v>
      </c>
      <c r="J1334">
        <v>29</v>
      </c>
      <c r="K1334">
        <v>0</v>
      </c>
      <c r="L1334">
        <v>0</v>
      </c>
      <c r="M1334">
        <v>5</v>
      </c>
      <c r="N1334">
        <v>1</v>
      </c>
      <c r="O1334">
        <v>0</v>
      </c>
      <c r="P1334">
        <v>0</v>
      </c>
      <c r="Q1334">
        <v>1</v>
      </c>
      <c r="R1334">
        <v>356</v>
      </c>
      <c r="S1334">
        <v>149</v>
      </c>
      <c r="T1334">
        <v>0</v>
      </c>
      <c r="U1334">
        <v>0</v>
      </c>
      <c r="V1334">
        <v>50</v>
      </c>
      <c r="W1334">
        <v>381</v>
      </c>
      <c r="X1334">
        <v>183</v>
      </c>
      <c r="Y1334">
        <v>0</v>
      </c>
      <c r="Z1334">
        <v>1</v>
      </c>
      <c r="AA1334">
        <v>86</v>
      </c>
      <c r="AB1334">
        <v>621</v>
      </c>
      <c r="AC1334">
        <v>338</v>
      </c>
      <c r="AD1334">
        <v>1</v>
      </c>
      <c r="AE1334">
        <v>3</v>
      </c>
      <c r="AF1334">
        <v>121</v>
      </c>
      <c r="AG1334">
        <v>41</v>
      </c>
      <c r="AH1334">
        <v>19</v>
      </c>
      <c r="AI1334">
        <v>0</v>
      </c>
      <c r="AJ1334">
        <v>0</v>
      </c>
      <c r="AK1334">
        <v>10</v>
      </c>
      <c r="AL1334">
        <v>1</v>
      </c>
      <c r="AM1334">
        <v>1</v>
      </c>
      <c r="AN1334">
        <v>0</v>
      </c>
      <c r="AO1334">
        <v>0</v>
      </c>
      <c r="AP1334">
        <v>0</v>
      </c>
      <c r="AQ1334">
        <v>0</v>
      </c>
      <c r="AR1334">
        <v>0</v>
      </c>
      <c r="AS1334">
        <v>0</v>
      </c>
      <c r="AT1334">
        <v>0</v>
      </c>
      <c r="AU1334">
        <v>0</v>
      </c>
      <c r="AV1334">
        <v>0</v>
      </c>
      <c r="AW1334">
        <v>0</v>
      </c>
      <c r="AX1334">
        <v>0</v>
      </c>
      <c r="AY1334">
        <v>0</v>
      </c>
      <c r="AZ1334">
        <v>0</v>
      </c>
      <c r="BA1334">
        <v>0</v>
      </c>
      <c r="BB1334">
        <v>0</v>
      </c>
      <c r="BC1334">
        <v>0</v>
      </c>
      <c r="BD1334">
        <v>0</v>
      </c>
      <c r="BE1334">
        <v>0</v>
      </c>
      <c r="BF1334">
        <v>0</v>
      </c>
      <c r="BG1334" s="20">
        <v>0</v>
      </c>
      <c r="BH1334" s="20">
        <v>0</v>
      </c>
      <c r="BI1334" s="20">
        <v>40</v>
      </c>
      <c r="BJ1334" s="20">
        <v>0</v>
      </c>
      <c r="BK1334" s="20">
        <v>169</v>
      </c>
      <c r="BL1334" s="20">
        <v>260</v>
      </c>
      <c r="BM1334" s="20">
        <v>439</v>
      </c>
      <c r="BN1334" s="20">
        <v>29</v>
      </c>
      <c r="BO1334" s="20">
        <v>1</v>
      </c>
      <c r="BP1334" s="20">
        <v>2441</v>
      </c>
      <c r="BQ1334" s="20">
        <v>792</v>
      </c>
      <c r="BR1334" s="20">
        <v>0</v>
      </c>
      <c r="BS1334" s="20">
        <v>1</v>
      </c>
      <c r="BT1334" s="20">
        <v>5</v>
      </c>
      <c r="BU1334" s="20">
        <v>765</v>
      </c>
      <c r="BV1334" s="20">
        <v>1419</v>
      </c>
    </row>
    <row r="1335" spans="1:74" x14ac:dyDescent="0.25">
      <c r="A1335" s="20" t="s">
        <v>452</v>
      </c>
      <c r="B1335" s="20" t="s">
        <v>587</v>
      </c>
      <c r="C1335" s="20" t="s">
        <v>589</v>
      </c>
      <c r="D1335" s="1">
        <v>44577</v>
      </c>
      <c r="E1335">
        <v>50</v>
      </c>
      <c r="F1335">
        <v>0</v>
      </c>
      <c r="G1335">
        <v>0</v>
      </c>
      <c r="H1335">
        <v>0</v>
      </c>
      <c r="I1335">
        <v>0</v>
      </c>
      <c r="J1335">
        <v>31</v>
      </c>
      <c r="K1335">
        <v>0</v>
      </c>
      <c r="L1335">
        <v>0</v>
      </c>
      <c r="M1335">
        <v>5</v>
      </c>
      <c r="N1335">
        <v>1</v>
      </c>
      <c r="O1335">
        <v>0</v>
      </c>
      <c r="P1335">
        <v>0</v>
      </c>
      <c r="Q1335">
        <v>1</v>
      </c>
      <c r="R1335">
        <v>355</v>
      </c>
      <c r="S1335">
        <v>149</v>
      </c>
      <c r="T1335">
        <v>0</v>
      </c>
      <c r="U1335">
        <v>0</v>
      </c>
      <c r="V1335">
        <v>50</v>
      </c>
      <c r="W1335">
        <v>381</v>
      </c>
      <c r="X1335">
        <v>189</v>
      </c>
      <c r="Y1335">
        <v>0</v>
      </c>
      <c r="Z1335">
        <v>1</v>
      </c>
      <c r="AA1335">
        <v>86</v>
      </c>
      <c r="AB1335">
        <v>621</v>
      </c>
      <c r="AC1335">
        <v>342</v>
      </c>
      <c r="AD1335">
        <v>1</v>
      </c>
      <c r="AE1335">
        <v>3</v>
      </c>
      <c r="AF1335">
        <v>121</v>
      </c>
      <c r="AG1335">
        <v>41</v>
      </c>
      <c r="AH1335">
        <v>20</v>
      </c>
      <c r="AI1335">
        <v>0</v>
      </c>
      <c r="AJ1335">
        <v>0</v>
      </c>
      <c r="AK1335">
        <v>10</v>
      </c>
      <c r="AL1335">
        <v>1</v>
      </c>
      <c r="AM1335">
        <v>1</v>
      </c>
      <c r="AN1335">
        <v>0</v>
      </c>
      <c r="AO1335">
        <v>0</v>
      </c>
      <c r="AP1335">
        <v>0</v>
      </c>
      <c r="AQ1335">
        <v>0</v>
      </c>
      <c r="AR1335">
        <v>0</v>
      </c>
      <c r="AS1335">
        <v>0</v>
      </c>
      <c r="AT1335">
        <v>0</v>
      </c>
      <c r="AU1335">
        <v>0</v>
      </c>
      <c r="AV1335">
        <v>0</v>
      </c>
      <c r="AW1335">
        <v>0</v>
      </c>
      <c r="AX1335">
        <v>0</v>
      </c>
      <c r="AY1335">
        <v>0</v>
      </c>
      <c r="AZ1335">
        <v>0</v>
      </c>
      <c r="BA1335">
        <v>0</v>
      </c>
      <c r="BB1335">
        <v>0</v>
      </c>
      <c r="BC1335">
        <v>0</v>
      </c>
      <c r="BD1335">
        <v>0</v>
      </c>
      <c r="BE1335">
        <v>0</v>
      </c>
      <c r="BF1335">
        <v>0</v>
      </c>
      <c r="BG1335" s="20">
        <v>0</v>
      </c>
      <c r="BH1335" s="20">
        <v>0</v>
      </c>
      <c r="BI1335" s="20">
        <v>40</v>
      </c>
      <c r="BJ1335" s="20">
        <v>0</v>
      </c>
      <c r="BK1335" s="20">
        <v>169</v>
      </c>
      <c r="BL1335" s="20">
        <v>260</v>
      </c>
      <c r="BM1335" s="20">
        <v>439</v>
      </c>
      <c r="BN1335" s="20">
        <v>29</v>
      </c>
      <c r="BO1335" s="20">
        <v>1</v>
      </c>
      <c r="BP1335" s="20">
        <v>2446</v>
      </c>
      <c r="BQ1335" s="20">
        <v>834</v>
      </c>
      <c r="BR1335" s="20">
        <v>0</v>
      </c>
      <c r="BS1335" s="20">
        <v>1</v>
      </c>
      <c r="BT1335" s="20">
        <v>5</v>
      </c>
      <c r="BU1335" s="20">
        <v>764</v>
      </c>
      <c r="BV1335" s="20">
        <v>1429</v>
      </c>
    </row>
    <row r="1336" spans="1:74" x14ac:dyDescent="0.25">
      <c r="A1336" s="20" t="s">
        <v>452</v>
      </c>
      <c r="B1336" s="20" t="s">
        <v>587</v>
      </c>
      <c r="C1336" s="20" t="s">
        <v>589</v>
      </c>
      <c r="D1336" s="1">
        <v>44584</v>
      </c>
      <c r="E1336">
        <v>51</v>
      </c>
      <c r="F1336">
        <v>0</v>
      </c>
      <c r="G1336">
        <v>0</v>
      </c>
      <c r="H1336">
        <v>0</v>
      </c>
      <c r="I1336">
        <v>0</v>
      </c>
      <c r="J1336">
        <v>33</v>
      </c>
      <c r="K1336">
        <v>0</v>
      </c>
      <c r="L1336">
        <v>0</v>
      </c>
      <c r="M1336">
        <v>5</v>
      </c>
      <c r="N1336">
        <v>1</v>
      </c>
      <c r="O1336">
        <v>0</v>
      </c>
      <c r="P1336">
        <v>0</v>
      </c>
      <c r="Q1336">
        <v>1</v>
      </c>
      <c r="R1336">
        <v>353</v>
      </c>
      <c r="S1336">
        <v>149</v>
      </c>
      <c r="T1336">
        <v>0</v>
      </c>
      <c r="U1336">
        <v>0</v>
      </c>
      <c r="V1336">
        <v>50</v>
      </c>
      <c r="W1336">
        <v>380</v>
      </c>
      <c r="X1336">
        <v>192</v>
      </c>
      <c r="Y1336">
        <v>0</v>
      </c>
      <c r="Z1336">
        <v>1</v>
      </c>
      <c r="AA1336">
        <v>84</v>
      </c>
      <c r="AB1336">
        <v>623</v>
      </c>
      <c r="AC1336">
        <v>349</v>
      </c>
      <c r="AD1336">
        <v>1</v>
      </c>
      <c r="AE1336">
        <v>3</v>
      </c>
      <c r="AF1336">
        <v>123</v>
      </c>
      <c r="AG1336">
        <v>42</v>
      </c>
      <c r="AH1336">
        <v>20</v>
      </c>
      <c r="AI1336">
        <v>0</v>
      </c>
      <c r="AJ1336">
        <v>0</v>
      </c>
      <c r="AK1336">
        <v>10</v>
      </c>
      <c r="AL1336">
        <v>1</v>
      </c>
      <c r="AM1336">
        <v>1</v>
      </c>
      <c r="AN1336">
        <v>0</v>
      </c>
      <c r="AO1336">
        <v>0</v>
      </c>
      <c r="AP1336">
        <v>0</v>
      </c>
      <c r="AQ1336">
        <v>0</v>
      </c>
      <c r="AR1336">
        <v>0</v>
      </c>
      <c r="AS1336">
        <v>0</v>
      </c>
      <c r="AT1336">
        <v>0</v>
      </c>
      <c r="AU1336">
        <v>0</v>
      </c>
      <c r="AV1336">
        <v>0</v>
      </c>
      <c r="AW1336">
        <v>0</v>
      </c>
      <c r="AX1336">
        <v>0</v>
      </c>
      <c r="AY1336">
        <v>0</v>
      </c>
      <c r="AZ1336">
        <v>0</v>
      </c>
      <c r="BA1336">
        <v>0</v>
      </c>
      <c r="BB1336">
        <v>0</v>
      </c>
      <c r="BC1336">
        <v>0</v>
      </c>
      <c r="BD1336">
        <v>0</v>
      </c>
      <c r="BE1336">
        <v>0</v>
      </c>
      <c r="BF1336">
        <v>0</v>
      </c>
      <c r="BG1336" s="20">
        <v>0</v>
      </c>
      <c r="BH1336" s="20">
        <v>0</v>
      </c>
      <c r="BI1336" s="20">
        <v>42</v>
      </c>
      <c r="BJ1336" s="20">
        <v>0</v>
      </c>
      <c r="BK1336" s="20">
        <v>167</v>
      </c>
      <c r="BL1336" s="20">
        <v>260</v>
      </c>
      <c r="BM1336" s="20">
        <v>440</v>
      </c>
      <c r="BN1336" s="20">
        <v>30</v>
      </c>
      <c r="BO1336" s="20">
        <v>1</v>
      </c>
      <c r="BP1336" s="20">
        <v>2451</v>
      </c>
      <c r="BQ1336" s="20">
        <v>867</v>
      </c>
      <c r="BR1336" s="20">
        <v>0</v>
      </c>
      <c r="BS1336" s="20">
        <v>1</v>
      </c>
      <c r="BT1336" s="20">
        <v>5</v>
      </c>
      <c r="BU1336" s="20">
        <v>768</v>
      </c>
      <c r="BV1336" s="20">
        <v>1433</v>
      </c>
    </row>
    <row r="1337" spans="1:74" x14ac:dyDescent="0.25">
      <c r="A1337" s="20" t="s">
        <v>452</v>
      </c>
      <c r="B1337" s="20" t="s">
        <v>587</v>
      </c>
      <c r="C1337" s="20" t="s">
        <v>589</v>
      </c>
      <c r="D1337" s="1">
        <v>44591</v>
      </c>
      <c r="E1337">
        <v>52</v>
      </c>
      <c r="F1337">
        <v>0</v>
      </c>
      <c r="G1337">
        <v>0</v>
      </c>
      <c r="H1337">
        <v>0</v>
      </c>
      <c r="I1337">
        <v>0</v>
      </c>
      <c r="J1337">
        <v>33</v>
      </c>
      <c r="K1337">
        <v>0</v>
      </c>
      <c r="L1337">
        <v>0</v>
      </c>
      <c r="M1337">
        <v>5</v>
      </c>
      <c r="N1337">
        <v>1</v>
      </c>
      <c r="O1337">
        <v>0</v>
      </c>
      <c r="P1337">
        <v>0</v>
      </c>
      <c r="Q1337">
        <v>1</v>
      </c>
      <c r="R1337">
        <v>351</v>
      </c>
      <c r="S1337">
        <v>149</v>
      </c>
      <c r="T1337">
        <v>0</v>
      </c>
      <c r="U1337">
        <v>0</v>
      </c>
      <c r="V1337">
        <v>50</v>
      </c>
      <c r="W1337">
        <v>382</v>
      </c>
      <c r="X1337">
        <v>194</v>
      </c>
      <c r="Y1337">
        <v>0</v>
      </c>
      <c r="Z1337">
        <v>1</v>
      </c>
      <c r="AA1337">
        <v>85</v>
      </c>
      <c r="AB1337">
        <v>625</v>
      </c>
      <c r="AC1337">
        <v>356</v>
      </c>
      <c r="AD1337">
        <v>1</v>
      </c>
      <c r="AE1337">
        <v>3</v>
      </c>
      <c r="AF1337">
        <v>124</v>
      </c>
      <c r="AG1337">
        <v>43</v>
      </c>
      <c r="AH1337">
        <v>21</v>
      </c>
      <c r="AI1337">
        <v>0</v>
      </c>
      <c r="AJ1337">
        <v>0</v>
      </c>
      <c r="AK1337">
        <v>10</v>
      </c>
      <c r="AL1337">
        <v>1</v>
      </c>
      <c r="AM1337">
        <v>1</v>
      </c>
      <c r="AN1337">
        <v>0</v>
      </c>
      <c r="AO1337">
        <v>0</v>
      </c>
      <c r="AP1337">
        <v>0</v>
      </c>
      <c r="AQ1337">
        <v>0</v>
      </c>
      <c r="AR1337">
        <v>0</v>
      </c>
      <c r="AS1337">
        <v>0</v>
      </c>
      <c r="AT1337">
        <v>0</v>
      </c>
      <c r="AU1337">
        <v>0</v>
      </c>
      <c r="AV1337">
        <v>0</v>
      </c>
      <c r="AW1337">
        <v>0</v>
      </c>
      <c r="AX1337">
        <v>0</v>
      </c>
      <c r="AY1337">
        <v>0</v>
      </c>
      <c r="AZ1337">
        <v>0</v>
      </c>
      <c r="BA1337">
        <v>0</v>
      </c>
      <c r="BB1337">
        <v>0</v>
      </c>
      <c r="BC1337">
        <v>0</v>
      </c>
      <c r="BD1337">
        <v>0</v>
      </c>
      <c r="BE1337">
        <v>0</v>
      </c>
      <c r="BF1337">
        <v>0</v>
      </c>
      <c r="BG1337" s="20">
        <v>0</v>
      </c>
      <c r="BH1337" s="20">
        <v>0</v>
      </c>
      <c r="BI1337" s="20">
        <v>42</v>
      </c>
      <c r="BJ1337" s="20">
        <v>0</v>
      </c>
      <c r="BK1337" s="20">
        <v>167</v>
      </c>
      <c r="BL1337" s="20">
        <v>259</v>
      </c>
      <c r="BM1337" s="20">
        <v>442</v>
      </c>
      <c r="BN1337" s="20">
        <v>31</v>
      </c>
      <c r="BO1337" s="20">
        <v>1</v>
      </c>
      <c r="BP1337" s="20">
        <v>2461</v>
      </c>
      <c r="BQ1337" s="20">
        <v>891</v>
      </c>
      <c r="BR1337" s="20">
        <v>0</v>
      </c>
      <c r="BS1337" s="20">
        <v>1</v>
      </c>
      <c r="BT1337" s="20">
        <v>5</v>
      </c>
      <c r="BU1337" s="20">
        <v>772</v>
      </c>
      <c r="BV1337" s="20">
        <v>1440</v>
      </c>
    </row>
    <row r="1338" spans="1:74" x14ac:dyDescent="0.25">
      <c r="A1338" s="20" t="s">
        <v>452</v>
      </c>
      <c r="B1338" s="20" t="s">
        <v>587</v>
      </c>
      <c r="C1338" s="20" t="s">
        <v>589</v>
      </c>
      <c r="D1338" s="1">
        <v>44599</v>
      </c>
      <c r="E1338">
        <v>52</v>
      </c>
      <c r="F1338">
        <v>0</v>
      </c>
      <c r="G1338">
        <v>0</v>
      </c>
      <c r="H1338">
        <v>0</v>
      </c>
      <c r="I1338">
        <v>0</v>
      </c>
      <c r="J1338">
        <v>34</v>
      </c>
      <c r="K1338">
        <v>0</v>
      </c>
      <c r="L1338">
        <v>0</v>
      </c>
      <c r="M1338">
        <v>5</v>
      </c>
      <c r="N1338">
        <v>1</v>
      </c>
      <c r="O1338">
        <v>0</v>
      </c>
      <c r="P1338">
        <v>0</v>
      </c>
      <c r="Q1338">
        <v>1</v>
      </c>
      <c r="R1338">
        <v>350</v>
      </c>
      <c r="S1338">
        <v>149</v>
      </c>
      <c r="T1338">
        <v>0</v>
      </c>
      <c r="U1338">
        <v>0</v>
      </c>
      <c r="V1338">
        <v>50</v>
      </c>
      <c r="W1338">
        <v>383</v>
      </c>
      <c r="X1338">
        <v>196</v>
      </c>
      <c r="Y1338">
        <v>0</v>
      </c>
      <c r="Z1338">
        <v>1</v>
      </c>
      <c r="AA1338">
        <v>85</v>
      </c>
      <c r="AB1338">
        <v>623</v>
      </c>
      <c r="AC1338">
        <v>356</v>
      </c>
      <c r="AD1338">
        <v>1</v>
      </c>
      <c r="AE1338">
        <v>3</v>
      </c>
      <c r="AF1338">
        <v>120</v>
      </c>
      <c r="AG1338">
        <v>43</v>
      </c>
      <c r="AH1338">
        <v>21</v>
      </c>
      <c r="AI1338">
        <v>0</v>
      </c>
      <c r="AJ1338">
        <v>0</v>
      </c>
      <c r="AK1338">
        <v>10</v>
      </c>
      <c r="AL1338">
        <v>1</v>
      </c>
      <c r="AM1338">
        <v>1</v>
      </c>
      <c r="AN1338">
        <v>0</v>
      </c>
      <c r="AO1338">
        <v>0</v>
      </c>
      <c r="AP1338">
        <v>0</v>
      </c>
      <c r="AQ1338">
        <v>0</v>
      </c>
      <c r="AR1338">
        <v>0</v>
      </c>
      <c r="AS1338">
        <v>0</v>
      </c>
      <c r="AT1338">
        <v>0</v>
      </c>
      <c r="AU1338">
        <v>0</v>
      </c>
      <c r="AV1338">
        <v>0</v>
      </c>
      <c r="AW1338">
        <v>0</v>
      </c>
      <c r="AX1338">
        <v>0</v>
      </c>
      <c r="AY1338">
        <v>0</v>
      </c>
      <c r="AZ1338">
        <v>0</v>
      </c>
      <c r="BA1338">
        <v>0</v>
      </c>
      <c r="BB1338">
        <v>0</v>
      </c>
      <c r="BC1338">
        <v>0</v>
      </c>
      <c r="BD1338">
        <v>0</v>
      </c>
      <c r="BE1338">
        <v>0</v>
      </c>
      <c r="BF1338">
        <v>0</v>
      </c>
      <c r="BG1338" s="20">
        <v>0</v>
      </c>
      <c r="BH1338" s="20">
        <v>0</v>
      </c>
      <c r="BI1338" s="20">
        <v>42</v>
      </c>
      <c r="BJ1338" s="20">
        <v>0</v>
      </c>
      <c r="BK1338" s="20">
        <v>167</v>
      </c>
      <c r="BL1338" s="20">
        <v>260</v>
      </c>
      <c r="BM1338" s="20">
        <v>444</v>
      </c>
      <c r="BN1338" s="20">
        <v>31</v>
      </c>
      <c r="BO1338" s="20">
        <v>1</v>
      </c>
      <c r="BP1338" s="20">
        <v>2464</v>
      </c>
      <c r="BQ1338" s="20">
        <v>908</v>
      </c>
      <c r="BR1338" s="20">
        <v>0</v>
      </c>
      <c r="BS1338" s="20">
        <v>1</v>
      </c>
      <c r="BT1338" s="20">
        <v>5</v>
      </c>
      <c r="BU1338" s="20">
        <v>764</v>
      </c>
      <c r="BV1338" s="20">
        <v>1447</v>
      </c>
    </row>
    <row r="1339" spans="1:74" x14ac:dyDescent="0.25">
      <c r="A1339" s="20" t="s">
        <v>452</v>
      </c>
      <c r="B1339" s="20" t="s">
        <v>587</v>
      </c>
      <c r="C1339" s="20" t="s">
        <v>589</v>
      </c>
      <c r="D1339" s="1">
        <v>44606</v>
      </c>
      <c r="E1339">
        <v>52</v>
      </c>
      <c r="F1339">
        <v>0</v>
      </c>
      <c r="G1339">
        <v>0</v>
      </c>
      <c r="H1339">
        <v>0</v>
      </c>
      <c r="I1339">
        <v>0</v>
      </c>
      <c r="J1339">
        <v>34</v>
      </c>
      <c r="K1339">
        <v>0</v>
      </c>
      <c r="L1339">
        <v>0</v>
      </c>
      <c r="M1339">
        <v>5</v>
      </c>
      <c r="N1339">
        <v>1</v>
      </c>
      <c r="O1339">
        <v>0</v>
      </c>
      <c r="P1339">
        <v>0</v>
      </c>
      <c r="Q1339">
        <v>1</v>
      </c>
      <c r="R1339">
        <v>351</v>
      </c>
      <c r="S1339">
        <v>152</v>
      </c>
      <c r="T1339">
        <v>0</v>
      </c>
      <c r="U1339">
        <v>0</v>
      </c>
      <c r="V1339">
        <v>50</v>
      </c>
      <c r="W1339">
        <v>382</v>
      </c>
      <c r="X1339">
        <v>197</v>
      </c>
      <c r="Y1339">
        <v>0</v>
      </c>
      <c r="Z1339">
        <v>1</v>
      </c>
      <c r="AA1339">
        <v>84</v>
      </c>
      <c r="AB1339">
        <v>625</v>
      </c>
      <c r="AC1339">
        <v>355</v>
      </c>
      <c r="AD1339">
        <v>1</v>
      </c>
      <c r="AE1339">
        <v>3</v>
      </c>
      <c r="AF1339">
        <v>123</v>
      </c>
      <c r="AG1339">
        <v>44</v>
      </c>
      <c r="AH1339">
        <v>21</v>
      </c>
      <c r="AI1339">
        <v>0</v>
      </c>
      <c r="AJ1339">
        <v>0</v>
      </c>
      <c r="AK1339">
        <v>11</v>
      </c>
      <c r="AL1339">
        <v>1</v>
      </c>
      <c r="AM1339">
        <v>1</v>
      </c>
      <c r="AN1339">
        <v>0</v>
      </c>
      <c r="AO1339">
        <v>0</v>
      </c>
      <c r="AP1339">
        <v>0</v>
      </c>
      <c r="AQ1339">
        <v>0</v>
      </c>
      <c r="AR1339">
        <v>0</v>
      </c>
      <c r="AS1339">
        <v>0</v>
      </c>
      <c r="AT1339">
        <v>0</v>
      </c>
      <c r="AU1339">
        <v>0</v>
      </c>
      <c r="AV1339">
        <v>0</v>
      </c>
      <c r="AW1339">
        <v>0</v>
      </c>
      <c r="AX1339">
        <v>0</v>
      </c>
      <c r="AY1339">
        <v>0</v>
      </c>
      <c r="AZ1339">
        <v>0</v>
      </c>
      <c r="BA1339">
        <v>0</v>
      </c>
      <c r="BB1339">
        <v>0</v>
      </c>
      <c r="BC1339">
        <v>0</v>
      </c>
      <c r="BD1339">
        <v>0</v>
      </c>
      <c r="BE1339">
        <v>0</v>
      </c>
      <c r="BF1339">
        <v>0</v>
      </c>
      <c r="BG1339" s="20">
        <v>0</v>
      </c>
      <c r="BH1339" s="20">
        <v>0</v>
      </c>
      <c r="BI1339" s="20">
        <v>42</v>
      </c>
      <c r="BJ1339" s="20">
        <v>0</v>
      </c>
      <c r="BK1339" s="20">
        <v>169</v>
      </c>
      <c r="BL1339" s="20">
        <v>260</v>
      </c>
      <c r="BM1339" s="20">
        <v>443</v>
      </c>
      <c r="BN1339" s="20">
        <v>31</v>
      </c>
      <c r="BO1339" s="20">
        <v>1</v>
      </c>
      <c r="BP1339" s="20">
        <v>2473</v>
      </c>
      <c r="BQ1339" s="20">
        <v>918</v>
      </c>
      <c r="BR1339" s="20">
        <v>0</v>
      </c>
      <c r="BS1339" s="20">
        <v>1</v>
      </c>
      <c r="BT1339" s="20">
        <v>5</v>
      </c>
      <c r="BU1339" s="20">
        <v>770</v>
      </c>
      <c r="BV1339" s="20">
        <v>1451</v>
      </c>
    </row>
    <row r="1340" spans="1:74" x14ac:dyDescent="0.25">
      <c r="A1340" s="20" t="s">
        <v>452</v>
      </c>
      <c r="B1340" s="20" t="s">
        <v>587</v>
      </c>
      <c r="C1340" s="20" t="s">
        <v>589</v>
      </c>
      <c r="D1340" s="1">
        <v>44606</v>
      </c>
      <c r="W1340">
        <v>1</v>
      </c>
      <c r="AA1340">
        <v>1</v>
      </c>
      <c r="BG1340" s="20"/>
      <c r="BH1340" s="20"/>
      <c r="BI1340" s="20"/>
      <c r="BJ1340" s="20"/>
      <c r="BK1340" s="20"/>
      <c r="BL1340" s="20"/>
      <c r="BM1340" s="20"/>
      <c r="BN1340" s="20"/>
      <c r="BO1340" s="20"/>
      <c r="BP1340" s="20">
        <v>2</v>
      </c>
      <c r="BQ1340" s="20"/>
      <c r="BR1340" s="20"/>
      <c r="BS1340" s="20"/>
      <c r="BT1340" s="20"/>
      <c r="BU1340" s="20">
        <v>2</v>
      </c>
      <c r="BV1340" s="20"/>
    </row>
    <row r="1341" spans="1:74" x14ac:dyDescent="0.25">
      <c r="A1341" s="20" t="s">
        <v>452</v>
      </c>
      <c r="B1341" s="20" t="s">
        <v>453</v>
      </c>
      <c r="C1341" s="20" t="s">
        <v>590</v>
      </c>
      <c r="D1341" s="1">
        <v>44493</v>
      </c>
      <c r="E1341">
        <v>117</v>
      </c>
      <c r="F1341">
        <v>2</v>
      </c>
      <c r="G1341">
        <v>0</v>
      </c>
      <c r="H1341">
        <v>0</v>
      </c>
      <c r="I1341">
        <v>0</v>
      </c>
      <c r="J1341">
        <v>27</v>
      </c>
      <c r="K1341">
        <v>9</v>
      </c>
      <c r="L1341">
        <v>10</v>
      </c>
      <c r="M1341">
        <v>1</v>
      </c>
      <c r="N1341">
        <v>6</v>
      </c>
      <c r="O1341">
        <v>0</v>
      </c>
      <c r="P1341">
        <v>2</v>
      </c>
      <c r="Q1341">
        <v>1</v>
      </c>
      <c r="R1341">
        <v>552</v>
      </c>
      <c r="S1341">
        <v>0</v>
      </c>
      <c r="T1341">
        <v>246</v>
      </c>
      <c r="U1341">
        <v>17</v>
      </c>
      <c r="V1341">
        <v>15</v>
      </c>
      <c r="W1341">
        <v>1174</v>
      </c>
      <c r="X1341">
        <v>0</v>
      </c>
      <c r="Y1341">
        <v>87</v>
      </c>
      <c r="Z1341">
        <v>96</v>
      </c>
      <c r="AA1341">
        <v>33</v>
      </c>
      <c r="AB1341">
        <v>833</v>
      </c>
      <c r="AC1341">
        <v>52</v>
      </c>
      <c r="AD1341">
        <v>27</v>
      </c>
      <c r="AE1341">
        <v>72</v>
      </c>
      <c r="AF1341">
        <v>38</v>
      </c>
      <c r="AG1341">
        <v>124</v>
      </c>
      <c r="AH1341">
        <v>0</v>
      </c>
      <c r="AI1341">
        <v>6</v>
      </c>
      <c r="AJ1341">
        <v>24</v>
      </c>
      <c r="AK1341">
        <v>6</v>
      </c>
      <c r="AL1341">
        <v>33</v>
      </c>
      <c r="AM1341">
        <v>0</v>
      </c>
      <c r="AN1341">
        <v>1</v>
      </c>
      <c r="AO1341">
        <v>0</v>
      </c>
      <c r="AP1341">
        <v>0</v>
      </c>
      <c r="AQ1341">
        <v>0</v>
      </c>
      <c r="AR1341">
        <v>0</v>
      </c>
      <c r="AS1341">
        <v>0</v>
      </c>
      <c r="AT1341">
        <v>0</v>
      </c>
      <c r="AU1341">
        <v>0</v>
      </c>
      <c r="AV1341">
        <v>0</v>
      </c>
      <c r="AW1341">
        <v>0</v>
      </c>
      <c r="AX1341">
        <v>0</v>
      </c>
      <c r="AY1341">
        <v>0</v>
      </c>
      <c r="AZ1341">
        <v>0</v>
      </c>
      <c r="BA1341">
        <v>0</v>
      </c>
      <c r="BB1341">
        <v>24</v>
      </c>
      <c r="BC1341">
        <v>57</v>
      </c>
      <c r="BD1341">
        <v>0</v>
      </c>
      <c r="BE1341">
        <v>1</v>
      </c>
      <c r="BF1341">
        <v>0</v>
      </c>
      <c r="BG1341" s="20"/>
      <c r="BH1341" s="20"/>
      <c r="BI1341" s="20"/>
      <c r="BJ1341" s="20"/>
      <c r="BK1341" s="20"/>
      <c r="BL1341" s="20"/>
      <c r="BM1341" s="20"/>
      <c r="BN1341" s="20"/>
      <c r="BO1341" s="20"/>
      <c r="BP1341" s="20"/>
      <c r="BQ1341" s="20"/>
      <c r="BR1341" s="20"/>
      <c r="BS1341" s="20"/>
      <c r="BT1341" s="20"/>
      <c r="BU1341" s="20"/>
      <c r="BV1341" s="20"/>
    </row>
    <row r="1342" spans="1:74" x14ac:dyDescent="0.25">
      <c r="A1342" s="20" t="s">
        <v>452</v>
      </c>
      <c r="B1342" s="20" t="s">
        <v>453</v>
      </c>
      <c r="C1342" s="20" t="s">
        <v>590</v>
      </c>
      <c r="D1342" s="1">
        <v>44500</v>
      </c>
      <c r="E1342">
        <v>116</v>
      </c>
      <c r="F1342">
        <v>2</v>
      </c>
      <c r="G1342">
        <v>0</v>
      </c>
      <c r="H1342">
        <v>0</v>
      </c>
      <c r="I1342">
        <v>0</v>
      </c>
      <c r="J1342">
        <v>31</v>
      </c>
      <c r="K1342">
        <v>9</v>
      </c>
      <c r="L1342">
        <v>10</v>
      </c>
      <c r="M1342">
        <v>1</v>
      </c>
      <c r="N1342">
        <v>6</v>
      </c>
      <c r="O1342">
        <v>0</v>
      </c>
      <c r="P1342">
        <v>2</v>
      </c>
      <c r="Q1342">
        <v>1</v>
      </c>
      <c r="R1342">
        <v>550</v>
      </c>
      <c r="S1342">
        <v>0</v>
      </c>
      <c r="T1342">
        <v>299</v>
      </c>
      <c r="U1342">
        <v>16</v>
      </c>
      <c r="V1342">
        <v>15</v>
      </c>
      <c r="W1342">
        <v>1172</v>
      </c>
      <c r="X1342">
        <v>0</v>
      </c>
      <c r="Y1342">
        <v>104</v>
      </c>
      <c r="Z1342">
        <v>94</v>
      </c>
      <c r="AA1342">
        <v>32</v>
      </c>
      <c r="AB1342">
        <v>835</v>
      </c>
      <c r="AC1342">
        <v>60</v>
      </c>
      <c r="AD1342">
        <v>27</v>
      </c>
      <c r="AE1342">
        <v>71</v>
      </c>
      <c r="AF1342">
        <v>40</v>
      </c>
      <c r="AG1342">
        <v>125</v>
      </c>
      <c r="AH1342">
        <v>0</v>
      </c>
      <c r="AI1342">
        <v>6</v>
      </c>
      <c r="AJ1342">
        <v>24</v>
      </c>
      <c r="AK1342">
        <v>6</v>
      </c>
      <c r="AL1342">
        <v>33</v>
      </c>
      <c r="AM1342">
        <v>0</v>
      </c>
      <c r="AN1342">
        <v>3</v>
      </c>
      <c r="AO1342">
        <v>0</v>
      </c>
      <c r="AP1342">
        <v>0</v>
      </c>
      <c r="AQ1342">
        <v>0</v>
      </c>
      <c r="AR1342">
        <v>0</v>
      </c>
      <c r="AS1342">
        <v>0</v>
      </c>
      <c r="AT1342">
        <v>0</v>
      </c>
      <c r="AU1342">
        <v>0</v>
      </c>
      <c r="AV1342">
        <v>0</v>
      </c>
      <c r="AW1342">
        <v>0</v>
      </c>
      <c r="AX1342">
        <v>0</v>
      </c>
      <c r="AY1342">
        <v>0</v>
      </c>
      <c r="AZ1342">
        <v>0</v>
      </c>
      <c r="BA1342">
        <v>0</v>
      </c>
      <c r="BB1342">
        <v>23</v>
      </c>
      <c r="BC1342">
        <v>57</v>
      </c>
      <c r="BD1342">
        <v>0</v>
      </c>
      <c r="BE1342">
        <v>1</v>
      </c>
      <c r="BF1342">
        <v>0</v>
      </c>
      <c r="BG1342" s="20"/>
      <c r="BH1342" s="20"/>
      <c r="BI1342" s="20"/>
      <c r="BJ1342" s="20"/>
      <c r="BK1342" s="20"/>
      <c r="BL1342" s="20"/>
      <c r="BM1342" s="20"/>
      <c r="BN1342" s="20"/>
      <c r="BO1342" s="20"/>
      <c r="BP1342" s="20"/>
      <c r="BQ1342" s="20"/>
      <c r="BR1342" s="20"/>
      <c r="BS1342" s="20"/>
      <c r="BT1342" s="20"/>
      <c r="BU1342" s="20"/>
      <c r="BV1342" s="20"/>
    </row>
    <row r="1343" spans="1:74" x14ac:dyDescent="0.25">
      <c r="A1343" s="20" t="s">
        <v>452</v>
      </c>
      <c r="B1343" s="20" t="s">
        <v>453</v>
      </c>
      <c r="C1343" s="20" t="s">
        <v>590</v>
      </c>
      <c r="D1343" s="1">
        <v>44507</v>
      </c>
      <c r="E1343">
        <v>116</v>
      </c>
      <c r="F1343">
        <v>2</v>
      </c>
      <c r="G1343">
        <v>0</v>
      </c>
      <c r="H1343">
        <v>0</v>
      </c>
      <c r="I1343">
        <v>0</v>
      </c>
      <c r="J1343">
        <v>35</v>
      </c>
      <c r="K1343">
        <v>9</v>
      </c>
      <c r="L1343">
        <v>10</v>
      </c>
      <c r="M1343">
        <v>1</v>
      </c>
      <c r="N1343">
        <v>6</v>
      </c>
      <c r="O1343">
        <v>2</v>
      </c>
      <c r="P1343">
        <v>0</v>
      </c>
      <c r="Q1343">
        <v>1</v>
      </c>
      <c r="R1343">
        <v>548</v>
      </c>
      <c r="S1343">
        <v>360</v>
      </c>
      <c r="T1343">
        <v>22</v>
      </c>
      <c r="U1343">
        <v>16</v>
      </c>
      <c r="V1343">
        <v>15</v>
      </c>
      <c r="W1343">
        <v>1172</v>
      </c>
      <c r="X1343">
        <v>154</v>
      </c>
      <c r="Y1343">
        <v>57</v>
      </c>
      <c r="Z1343">
        <v>93</v>
      </c>
      <c r="AA1343">
        <v>33</v>
      </c>
      <c r="AB1343">
        <v>837</v>
      </c>
      <c r="AC1343">
        <v>76</v>
      </c>
      <c r="AD1343">
        <v>27</v>
      </c>
      <c r="AE1343">
        <v>72</v>
      </c>
      <c r="AF1343">
        <v>41</v>
      </c>
      <c r="AG1343">
        <v>125</v>
      </c>
      <c r="AH1343">
        <v>10</v>
      </c>
      <c r="AI1343">
        <v>1</v>
      </c>
      <c r="AJ1343">
        <v>23</v>
      </c>
      <c r="AK1343">
        <v>6</v>
      </c>
      <c r="AL1343">
        <v>37</v>
      </c>
      <c r="AM1343">
        <v>12</v>
      </c>
      <c r="AN1343">
        <v>0</v>
      </c>
      <c r="AO1343">
        <v>0</v>
      </c>
      <c r="AP1343">
        <v>0</v>
      </c>
      <c r="AQ1343">
        <v>0</v>
      </c>
      <c r="AR1343">
        <v>0</v>
      </c>
      <c r="AS1343">
        <v>0</v>
      </c>
      <c r="AT1343">
        <v>0</v>
      </c>
      <c r="AU1343">
        <v>0</v>
      </c>
      <c r="AV1343">
        <v>0</v>
      </c>
      <c r="AW1343">
        <v>0</v>
      </c>
      <c r="AX1343">
        <v>0</v>
      </c>
      <c r="AY1343">
        <v>0</v>
      </c>
      <c r="AZ1343">
        <v>0</v>
      </c>
      <c r="BA1343">
        <v>0</v>
      </c>
      <c r="BB1343">
        <v>0</v>
      </c>
      <c r="BC1343">
        <v>0</v>
      </c>
      <c r="BD1343">
        <v>0</v>
      </c>
      <c r="BE1343">
        <v>0</v>
      </c>
      <c r="BF1343">
        <v>0</v>
      </c>
      <c r="BG1343" s="20">
        <v>2</v>
      </c>
      <c r="BH1343" s="20">
        <v>0</v>
      </c>
      <c r="BI1343" s="20">
        <v>93</v>
      </c>
      <c r="BJ1343" s="20">
        <v>5</v>
      </c>
      <c r="BK1343" s="20">
        <v>489</v>
      </c>
      <c r="BL1343" s="20">
        <v>937</v>
      </c>
      <c r="BM1343" s="20">
        <v>679</v>
      </c>
      <c r="BN1343" s="20">
        <v>88</v>
      </c>
      <c r="BO1343" s="20">
        <v>35</v>
      </c>
      <c r="BP1343" s="20"/>
      <c r="BQ1343" s="20"/>
      <c r="BR1343" s="20"/>
      <c r="BS1343" s="20"/>
      <c r="BT1343" s="20"/>
      <c r="BU1343" s="20"/>
      <c r="BV1343" s="20"/>
    </row>
    <row r="1344" spans="1:74" x14ac:dyDescent="0.25">
      <c r="A1344" s="20" t="s">
        <v>452</v>
      </c>
      <c r="B1344" s="20" t="s">
        <v>453</v>
      </c>
      <c r="C1344" s="20" t="s">
        <v>590</v>
      </c>
      <c r="D1344" s="1">
        <v>44514</v>
      </c>
      <c r="E1344">
        <v>116</v>
      </c>
      <c r="F1344">
        <v>2</v>
      </c>
      <c r="G1344">
        <v>0</v>
      </c>
      <c r="H1344">
        <v>0</v>
      </c>
      <c r="I1344">
        <v>0</v>
      </c>
      <c r="J1344">
        <v>46</v>
      </c>
      <c r="K1344">
        <v>9</v>
      </c>
      <c r="L1344">
        <v>10</v>
      </c>
      <c r="M1344">
        <v>1</v>
      </c>
      <c r="N1344">
        <v>6</v>
      </c>
      <c r="O1344">
        <v>2</v>
      </c>
      <c r="P1344">
        <v>0</v>
      </c>
      <c r="Q1344">
        <v>1</v>
      </c>
      <c r="R1344">
        <v>546</v>
      </c>
      <c r="S1344">
        <v>387</v>
      </c>
      <c r="T1344">
        <v>22</v>
      </c>
      <c r="U1344">
        <v>16</v>
      </c>
      <c r="V1344">
        <v>15</v>
      </c>
      <c r="W1344">
        <v>1175</v>
      </c>
      <c r="X1344">
        <v>258</v>
      </c>
      <c r="Y1344">
        <v>58</v>
      </c>
      <c r="Z1344">
        <v>94</v>
      </c>
      <c r="AA1344">
        <v>33</v>
      </c>
      <c r="AB1344">
        <v>840</v>
      </c>
      <c r="AC1344">
        <v>122</v>
      </c>
      <c r="AD1344">
        <v>26</v>
      </c>
      <c r="AE1344">
        <v>73</v>
      </c>
      <c r="AF1344">
        <v>42</v>
      </c>
      <c r="AG1344">
        <v>125</v>
      </c>
      <c r="AH1344">
        <v>11</v>
      </c>
      <c r="AI1344">
        <v>1</v>
      </c>
      <c r="AJ1344">
        <v>22</v>
      </c>
      <c r="AK1344">
        <v>6</v>
      </c>
      <c r="AL1344">
        <v>37</v>
      </c>
      <c r="AM1344">
        <v>13</v>
      </c>
      <c r="AN1344">
        <v>0</v>
      </c>
      <c r="AO1344">
        <v>0</v>
      </c>
      <c r="AP1344">
        <v>0</v>
      </c>
      <c r="AQ1344">
        <v>0</v>
      </c>
      <c r="AR1344">
        <v>0</v>
      </c>
      <c r="AS1344">
        <v>0</v>
      </c>
      <c r="AT1344">
        <v>0</v>
      </c>
      <c r="AU1344">
        <v>0</v>
      </c>
      <c r="AV1344">
        <v>0</v>
      </c>
      <c r="AW1344">
        <v>0</v>
      </c>
      <c r="AX1344">
        <v>0</v>
      </c>
      <c r="AY1344">
        <v>0</v>
      </c>
      <c r="AZ1344">
        <v>0</v>
      </c>
      <c r="BA1344">
        <v>0</v>
      </c>
      <c r="BB1344">
        <v>0</v>
      </c>
      <c r="BC1344">
        <v>0</v>
      </c>
      <c r="BD1344">
        <v>0</v>
      </c>
      <c r="BE1344">
        <v>0</v>
      </c>
      <c r="BF1344">
        <v>0</v>
      </c>
      <c r="BG1344" s="20">
        <v>2</v>
      </c>
      <c r="BH1344" s="20">
        <v>0</v>
      </c>
      <c r="BI1344" s="20">
        <v>93</v>
      </c>
      <c r="BJ1344" s="20">
        <v>5</v>
      </c>
      <c r="BK1344" s="20">
        <v>488</v>
      </c>
      <c r="BL1344" s="20">
        <v>940</v>
      </c>
      <c r="BM1344" s="20">
        <v>681</v>
      </c>
      <c r="BN1344" s="20">
        <v>88</v>
      </c>
      <c r="BO1344" s="20">
        <v>35</v>
      </c>
      <c r="BP1344" s="20"/>
      <c r="BQ1344" s="20"/>
      <c r="BR1344" s="20"/>
      <c r="BS1344" s="20"/>
      <c r="BT1344" s="20"/>
      <c r="BU1344" s="20"/>
      <c r="BV1344" s="20"/>
    </row>
    <row r="1345" spans="1:74" x14ac:dyDescent="0.25">
      <c r="A1345" s="20" t="s">
        <v>452</v>
      </c>
      <c r="B1345" s="20" t="s">
        <v>453</v>
      </c>
      <c r="C1345" s="20" t="s">
        <v>590</v>
      </c>
      <c r="D1345" s="1">
        <v>44521</v>
      </c>
      <c r="E1345">
        <v>117</v>
      </c>
      <c r="F1345">
        <v>2</v>
      </c>
      <c r="G1345">
        <v>0</v>
      </c>
      <c r="H1345">
        <v>0</v>
      </c>
      <c r="I1345">
        <v>0</v>
      </c>
      <c r="J1345">
        <v>49</v>
      </c>
      <c r="K1345">
        <v>9</v>
      </c>
      <c r="L1345">
        <v>10</v>
      </c>
      <c r="M1345">
        <v>1</v>
      </c>
      <c r="N1345">
        <v>6</v>
      </c>
      <c r="O1345">
        <v>2</v>
      </c>
      <c r="P1345">
        <v>0</v>
      </c>
      <c r="Q1345">
        <v>1</v>
      </c>
      <c r="R1345">
        <v>543</v>
      </c>
      <c r="S1345">
        <v>398</v>
      </c>
      <c r="T1345">
        <v>22</v>
      </c>
      <c r="U1345">
        <v>16</v>
      </c>
      <c r="V1345">
        <v>15</v>
      </c>
      <c r="W1345">
        <v>1175</v>
      </c>
      <c r="X1345">
        <v>348</v>
      </c>
      <c r="Y1345">
        <v>57</v>
      </c>
      <c r="Z1345">
        <v>92</v>
      </c>
      <c r="AA1345">
        <v>33</v>
      </c>
      <c r="AB1345">
        <v>838</v>
      </c>
      <c r="AC1345">
        <v>144</v>
      </c>
      <c r="AD1345">
        <v>25</v>
      </c>
      <c r="AE1345">
        <v>74</v>
      </c>
      <c r="AF1345">
        <v>42</v>
      </c>
      <c r="AG1345">
        <v>124</v>
      </c>
      <c r="AH1345">
        <v>13</v>
      </c>
      <c r="AI1345">
        <v>1</v>
      </c>
      <c r="AJ1345">
        <v>23</v>
      </c>
      <c r="AK1345">
        <v>6</v>
      </c>
      <c r="AL1345">
        <v>37</v>
      </c>
      <c r="AM1345">
        <v>14</v>
      </c>
      <c r="AN1345">
        <v>0</v>
      </c>
      <c r="AO1345">
        <v>0</v>
      </c>
      <c r="AP1345">
        <v>0</v>
      </c>
      <c r="AQ1345">
        <v>0</v>
      </c>
      <c r="AR1345">
        <v>0</v>
      </c>
      <c r="AS1345">
        <v>0</v>
      </c>
      <c r="AT1345">
        <v>0</v>
      </c>
      <c r="AU1345">
        <v>0</v>
      </c>
      <c r="AV1345">
        <v>0</v>
      </c>
      <c r="AW1345">
        <v>0</v>
      </c>
      <c r="AX1345">
        <v>0</v>
      </c>
      <c r="AY1345">
        <v>0</v>
      </c>
      <c r="AZ1345">
        <v>0</v>
      </c>
      <c r="BA1345">
        <v>0</v>
      </c>
      <c r="BB1345">
        <v>0</v>
      </c>
      <c r="BC1345">
        <v>0</v>
      </c>
      <c r="BD1345">
        <v>0</v>
      </c>
      <c r="BE1345">
        <v>0</v>
      </c>
      <c r="BF1345">
        <v>0</v>
      </c>
      <c r="BG1345" s="20">
        <v>2</v>
      </c>
      <c r="BH1345" s="20">
        <v>0</v>
      </c>
      <c r="BI1345" s="20">
        <v>94</v>
      </c>
      <c r="BJ1345" s="20">
        <v>5</v>
      </c>
      <c r="BK1345" s="20">
        <v>485</v>
      </c>
      <c r="BL1345" s="20">
        <v>941</v>
      </c>
      <c r="BM1345" s="20">
        <v>680</v>
      </c>
      <c r="BN1345" s="20">
        <v>87</v>
      </c>
      <c r="BO1345" s="20">
        <v>35</v>
      </c>
      <c r="BP1345" s="20"/>
      <c r="BQ1345" s="20"/>
      <c r="BR1345" s="20"/>
      <c r="BS1345" s="20"/>
      <c r="BT1345" s="20"/>
      <c r="BU1345" s="20"/>
      <c r="BV1345" s="20"/>
    </row>
    <row r="1346" spans="1:74" x14ac:dyDescent="0.25">
      <c r="A1346" s="20" t="s">
        <v>452</v>
      </c>
      <c r="B1346" s="20" t="s">
        <v>453</v>
      </c>
      <c r="C1346" s="20" t="s">
        <v>590</v>
      </c>
      <c r="D1346" s="1">
        <v>44528</v>
      </c>
      <c r="E1346">
        <v>118</v>
      </c>
      <c r="F1346">
        <v>2</v>
      </c>
      <c r="G1346">
        <v>0</v>
      </c>
      <c r="H1346">
        <v>0</v>
      </c>
      <c r="I1346">
        <v>0</v>
      </c>
      <c r="J1346">
        <v>56</v>
      </c>
      <c r="K1346">
        <v>10</v>
      </c>
      <c r="L1346">
        <v>9</v>
      </c>
      <c r="M1346">
        <v>1</v>
      </c>
      <c r="N1346">
        <v>6</v>
      </c>
      <c r="O1346">
        <v>2</v>
      </c>
      <c r="P1346">
        <v>0</v>
      </c>
      <c r="Q1346">
        <v>1</v>
      </c>
      <c r="R1346">
        <v>544</v>
      </c>
      <c r="S1346">
        <v>415</v>
      </c>
      <c r="T1346">
        <v>22</v>
      </c>
      <c r="U1346">
        <v>16</v>
      </c>
      <c r="V1346">
        <v>15</v>
      </c>
      <c r="W1346">
        <v>1176</v>
      </c>
      <c r="X1346">
        <v>473</v>
      </c>
      <c r="Y1346">
        <v>57</v>
      </c>
      <c r="Z1346">
        <v>92</v>
      </c>
      <c r="AA1346">
        <v>33</v>
      </c>
      <c r="AB1346">
        <v>839</v>
      </c>
      <c r="AC1346">
        <v>224</v>
      </c>
      <c r="AD1346">
        <v>26</v>
      </c>
      <c r="AE1346">
        <v>73</v>
      </c>
      <c r="AF1346">
        <v>43</v>
      </c>
      <c r="AG1346">
        <v>126</v>
      </c>
      <c r="AH1346">
        <v>19</v>
      </c>
      <c r="AI1346">
        <v>1</v>
      </c>
      <c r="AJ1346">
        <v>23</v>
      </c>
      <c r="AK1346">
        <v>6</v>
      </c>
      <c r="AL1346">
        <v>36</v>
      </c>
      <c r="AM1346">
        <v>15</v>
      </c>
      <c r="AN1346">
        <v>0</v>
      </c>
      <c r="AO1346">
        <v>0</v>
      </c>
      <c r="AP1346">
        <v>0</v>
      </c>
      <c r="AQ1346">
        <v>0</v>
      </c>
      <c r="AR1346">
        <v>0</v>
      </c>
      <c r="AS1346">
        <v>0</v>
      </c>
      <c r="AT1346">
        <v>0</v>
      </c>
      <c r="AU1346">
        <v>0</v>
      </c>
      <c r="AV1346">
        <v>0</v>
      </c>
      <c r="AW1346">
        <v>0</v>
      </c>
      <c r="AX1346">
        <v>0</v>
      </c>
      <c r="AY1346">
        <v>0</v>
      </c>
      <c r="AZ1346">
        <v>0</v>
      </c>
      <c r="BA1346">
        <v>0</v>
      </c>
      <c r="BB1346">
        <v>0</v>
      </c>
      <c r="BC1346">
        <v>0</v>
      </c>
      <c r="BD1346">
        <v>0</v>
      </c>
      <c r="BE1346">
        <v>0</v>
      </c>
      <c r="BF1346">
        <v>0</v>
      </c>
      <c r="BG1346" s="20">
        <v>2</v>
      </c>
      <c r="BH1346" s="20">
        <v>0</v>
      </c>
      <c r="BI1346" s="20">
        <v>95</v>
      </c>
      <c r="BJ1346" s="20">
        <v>5</v>
      </c>
      <c r="BK1346" s="20">
        <v>486</v>
      </c>
      <c r="BL1346" s="20">
        <v>944</v>
      </c>
      <c r="BM1346" s="20">
        <v>681</v>
      </c>
      <c r="BN1346" s="20">
        <v>90</v>
      </c>
      <c r="BO1346" s="20">
        <v>34</v>
      </c>
      <c r="BP1346" s="20"/>
      <c r="BQ1346" s="20"/>
      <c r="BR1346" s="20"/>
      <c r="BS1346" s="20"/>
      <c r="BT1346" s="20"/>
      <c r="BU1346" s="20"/>
      <c r="BV1346" s="20"/>
    </row>
    <row r="1347" spans="1:74" x14ac:dyDescent="0.25">
      <c r="A1347" s="20" t="s">
        <v>452</v>
      </c>
      <c r="B1347" s="20" t="s">
        <v>453</v>
      </c>
      <c r="C1347" s="20" t="s">
        <v>590</v>
      </c>
      <c r="D1347" s="1">
        <v>44535</v>
      </c>
      <c r="E1347">
        <v>118</v>
      </c>
      <c r="F1347">
        <v>4</v>
      </c>
      <c r="G1347">
        <v>3</v>
      </c>
      <c r="H1347">
        <v>0</v>
      </c>
      <c r="I1347">
        <v>0</v>
      </c>
      <c r="J1347">
        <v>63</v>
      </c>
      <c r="K1347">
        <v>9</v>
      </c>
      <c r="L1347">
        <v>9</v>
      </c>
      <c r="M1347">
        <v>1</v>
      </c>
      <c r="N1347">
        <v>6</v>
      </c>
      <c r="O1347">
        <v>2</v>
      </c>
      <c r="P1347">
        <v>0</v>
      </c>
      <c r="Q1347">
        <v>1</v>
      </c>
      <c r="R1347">
        <v>541</v>
      </c>
      <c r="S1347">
        <v>422</v>
      </c>
      <c r="T1347">
        <v>22</v>
      </c>
      <c r="U1347">
        <v>16</v>
      </c>
      <c r="V1347">
        <v>15</v>
      </c>
      <c r="W1347">
        <v>1174</v>
      </c>
      <c r="X1347">
        <v>541</v>
      </c>
      <c r="Y1347">
        <v>58</v>
      </c>
      <c r="Z1347">
        <v>93</v>
      </c>
      <c r="AA1347">
        <v>33</v>
      </c>
      <c r="AB1347">
        <v>839</v>
      </c>
      <c r="AC1347">
        <v>328</v>
      </c>
      <c r="AD1347">
        <v>26</v>
      </c>
      <c r="AE1347">
        <v>71</v>
      </c>
      <c r="AF1347">
        <v>43</v>
      </c>
      <c r="AG1347">
        <v>127</v>
      </c>
      <c r="AH1347">
        <v>26</v>
      </c>
      <c r="AI1347">
        <v>1</v>
      </c>
      <c r="AJ1347">
        <v>22</v>
      </c>
      <c r="AK1347">
        <v>6</v>
      </c>
      <c r="AL1347">
        <v>43</v>
      </c>
      <c r="AM1347">
        <v>22</v>
      </c>
      <c r="AN1347">
        <v>0</v>
      </c>
      <c r="AO1347">
        <v>0</v>
      </c>
      <c r="AP1347">
        <v>0</v>
      </c>
      <c r="AQ1347">
        <v>0</v>
      </c>
      <c r="AR1347">
        <v>0</v>
      </c>
      <c r="AS1347">
        <v>0</v>
      </c>
      <c r="AT1347">
        <v>0</v>
      </c>
      <c r="AU1347">
        <v>0</v>
      </c>
      <c r="AV1347">
        <v>0</v>
      </c>
      <c r="AW1347">
        <v>0</v>
      </c>
      <c r="AX1347">
        <v>0</v>
      </c>
      <c r="AY1347">
        <v>0</v>
      </c>
      <c r="AZ1347">
        <v>0</v>
      </c>
      <c r="BA1347">
        <v>0</v>
      </c>
      <c r="BB1347">
        <v>0</v>
      </c>
      <c r="BC1347">
        <v>0</v>
      </c>
      <c r="BD1347">
        <v>0</v>
      </c>
      <c r="BE1347">
        <v>0</v>
      </c>
      <c r="BF1347">
        <v>0</v>
      </c>
      <c r="BG1347" s="20">
        <v>4</v>
      </c>
      <c r="BH1347" s="20">
        <v>0</v>
      </c>
      <c r="BI1347" s="20">
        <v>95</v>
      </c>
      <c r="BJ1347" s="20">
        <v>5</v>
      </c>
      <c r="BK1347" s="20">
        <v>483</v>
      </c>
      <c r="BL1347" s="20">
        <v>944</v>
      </c>
      <c r="BM1347" s="20">
        <v>683</v>
      </c>
      <c r="BN1347" s="20">
        <v>91</v>
      </c>
      <c r="BO1347" s="20">
        <v>41</v>
      </c>
      <c r="BP1347" s="20"/>
      <c r="BQ1347" s="20"/>
      <c r="BR1347" s="20"/>
      <c r="BS1347" s="20"/>
      <c r="BT1347" s="20"/>
      <c r="BU1347" s="20"/>
      <c r="BV1347" s="20"/>
    </row>
    <row r="1348" spans="1:74" x14ac:dyDescent="0.25">
      <c r="A1348" s="20" t="s">
        <v>452</v>
      </c>
      <c r="B1348" s="20" t="s">
        <v>453</v>
      </c>
      <c r="C1348" s="20" t="s">
        <v>590</v>
      </c>
      <c r="D1348" s="1">
        <v>44542</v>
      </c>
      <c r="E1348">
        <v>117</v>
      </c>
      <c r="F1348">
        <v>6</v>
      </c>
      <c r="G1348">
        <v>6</v>
      </c>
      <c r="H1348">
        <v>0</v>
      </c>
      <c r="I1348">
        <v>0</v>
      </c>
      <c r="J1348">
        <v>67</v>
      </c>
      <c r="K1348">
        <v>9</v>
      </c>
      <c r="L1348">
        <v>9</v>
      </c>
      <c r="M1348">
        <v>1</v>
      </c>
      <c r="N1348">
        <v>6</v>
      </c>
      <c r="O1348">
        <v>3</v>
      </c>
      <c r="P1348">
        <v>0</v>
      </c>
      <c r="Q1348">
        <v>1</v>
      </c>
      <c r="R1348">
        <v>525</v>
      </c>
      <c r="S1348">
        <v>420</v>
      </c>
      <c r="T1348">
        <v>22</v>
      </c>
      <c r="U1348">
        <v>14</v>
      </c>
      <c r="V1348">
        <v>15</v>
      </c>
      <c r="W1348">
        <v>1173</v>
      </c>
      <c r="X1348">
        <v>605</v>
      </c>
      <c r="Y1348">
        <v>58</v>
      </c>
      <c r="Z1348">
        <v>93</v>
      </c>
      <c r="AA1348">
        <v>34</v>
      </c>
      <c r="AB1348">
        <v>839</v>
      </c>
      <c r="AC1348">
        <v>409</v>
      </c>
      <c r="AD1348">
        <v>26</v>
      </c>
      <c r="AE1348">
        <v>71</v>
      </c>
      <c r="AF1348">
        <v>43</v>
      </c>
      <c r="AG1348">
        <v>128</v>
      </c>
      <c r="AH1348">
        <v>32</v>
      </c>
      <c r="AI1348">
        <v>1</v>
      </c>
      <c r="AJ1348">
        <v>20</v>
      </c>
      <c r="AK1348">
        <v>6</v>
      </c>
      <c r="AL1348">
        <v>58</v>
      </c>
      <c r="AM1348">
        <v>46</v>
      </c>
      <c r="AN1348">
        <v>0</v>
      </c>
      <c r="AO1348">
        <v>0</v>
      </c>
      <c r="AP1348">
        <v>0</v>
      </c>
      <c r="AQ1348">
        <v>0</v>
      </c>
      <c r="AR1348">
        <v>0</v>
      </c>
      <c r="AS1348">
        <v>0</v>
      </c>
      <c r="AT1348">
        <v>0</v>
      </c>
      <c r="AU1348">
        <v>0</v>
      </c>
      <c r="AV1348">
        <v>0</v>
      </c>
      <c r="AW1348">
        <v>0</v>
      </c>
      <c r="AX1348">
        <v>0</v>
      </c>
      <c r="AY1348">
        <v>0</v>
      </c>
      <c r="AZ1348">
        <v>0</v>
      </c>
      <c r="BA1348">
        <v>0</v>
      </c>
      <c r="BB1348">
        <v>0</v>
      </c>
      <c r="BC1348">
        <v>0</v>
      </c>
      <c r="BD1348">
        <v>0</v>
      </c>
      <c r="BE1348">
        <v>0</v>
      </c>
      <c r="BF1348">
        <v>0</v>
      </c>
      <c r="BG1348" s="20">
        <v>6</v>
      </c>
      <c r="BH1348" s="20">
        <v>0</v>
      </c>
      <c r="BI1348" s="20">
        <v>95</v>
      </c>
      <c r="BJ1348" s="20">
        <v>5</v>
      </c>
      <c r="BK1348" s="20">
        <v>469</v>
      </c>
      <c r="BL1348" s="20">
        <v>945</v>
      </c>
      <c r="BM1348" s="20">
        <v>683</v>
      </c>
      <c r="BN1348" s="20">
        <v>92</v>
      </c>
      <c r="BO1348" s="20">
        <v>56</v>
      </c>
      <c r="BP1348" s="20"/>
      <c r="BQ1348" s="20"/>
      <c r="BR1348" s="20"/>
      <c r="BS1348" s="20"/>
      <c r="BT1348" s="20"/>
      <c r="BU1348" s="20"/>
      <c r="BV1348" s="20"/>
    </row>
    <row r="1349" spans="1:74" x14ac:dyDescent="0.25">
      <c r="A1349" s="20" t="s">
        <v>452</v>
      </c>
      <c r="B1349" s="20" t="s">
        <v>453</v>
      </c>
      <c r="C1349" s="20" t="s">
        <v>590</v>
      </c>
      <c r="D1349" s="1">
        <v>44549</v>
      </c>
      <c r="E1349">
        <v>118</v>
      </c>
      <c r="F1349">
        <v>6</v>
      </c>
      <c r="G1349">
        <v>6</v>
      </c>
      <c r="H1349">
        <v>0</v>
      </c>
      <c r="I1349">
        <v>0</v>
      </c>
      <c r="J1349">
        <v>72</v>
      </c>
      <c r="K1349">
        <v>9</v>
      </c>
      <c r="L1349">
        <v>9</v>
      </c>
      <c r="M1349">
        <v>2</v>
      </c>
      <c r="N1349">
        <v>6</v>
      </c>
      <c r="O1349">
        <v>3</v>
      </c>
      <c r="P1349">
        <v>0</v>
      </c>
      <c r="Q1349">
        <v>1</v>
      </c>
      <c r="R1349">
        <v>526</v>
      </c>
      <c r="S1349">
        <v>427</v>
      </c>
      <c r="T1349">
        <v>22</v>
      </c>
      <c r="U1349">
        <v>13</v>
      </c>
      <c r="V1349">
        <v>16</v>
      </c>
      <c r="W1349">
        <v>1176</v>
      </c>
      <c r="X1349">
        <v>646</v>
      </c>
      <c r="Y1349">
        <v>60</v>
      </c>
      <c r="Z1349">
        <v>90</v>
      </c>
      <c r="AA1349">
        <v>33</v>
      </c>
      <c r="AB1349">
        <v>841</v>
      </c>
      <c r="AC1349">
        <v>481</v>
      </c>
      <c r="AD1349">
        <v>26</v>
      </c>
      <c r="AE1349">
        <v>70</v>
      </c>
      <c r="AF1349">
        <v>45</v>
      </c>
      <c r="AG1349">
        <v>128</v>
      </c>
      <c r="AH1349">
        <v>44</v>
      </c>
      <c r="AI1349">
        <v>1</v>
      </c>
      <c r="AJ1349">
        <v>20</v>
      </c>
      <c r="AK1349">
        <v>5</v>
      </c>
      <c r="AL1349">
        <v>58</v>
      </c>
      <c r="AM1349">
        <v>48</v>
      </c>
      <c r="AN1349">
        <v>0</v>
      </c>
      <c r="AO1349">
        <v>0</v>
      </c>
      <c r="AP1349">
        <v>0</v>
      </c>
      <c r="AQ1349">
        <v>0</v>
      </c>
      <c r="AR1349">
        <v>0</v>
      </c>
      <c r="AS1349">
        <v>0</v>
      </c>
      <c r="AT1349">
        <v>0</v>
      </c>
      <c r="AU1349">
        <v>0</v>
      </c>
      <c r="AV1349">
        <v>0</v>
      </c>
      <c r="AW1349">
        <v>0</v>
      </c>
      <c r="AX1349">
        <v>0</v>
      </c>
      <c r="AY1349">
        <v>0</v>
      </c>
      <c r="AZ1349">
        <v>0</v>
      </c>
      <c r="BA1349">
        <v>0</v>
      </c>
      <c r="BB1349">
        <v>0</v>
      </c>
      <c r="BC1349">
        <v>0</v>
      </c>
      <c r="BD1349">
        <v>0</v>
      </c>
      <c r="BE1349">
        <v>0</v>
      </c>
      <c r="BF1349">
        <v>0</v>
      </c>
      <c r="BG1349" s="20">
        <v>6</v>
      </c>
      <c r="BH1349" s="20">
        <v>0</v>
      </c>
      <c r="BI1349" s="20">
        <v>95</v>
      </c>
      <c r="BJ1349" s="20">
        <v>5</v>
      </c>
      <c r="BK1349" s="20">
        <v>469</v>
      </c>
      <c r="BL1349" s="20">
        <v>951</v>
      </c>
      <c r="BM1349" s="20">
        <v>684</v>
      </c>
      <c r="BN1349" s="20">
        <v>91</v>
      </c>
      <c r="BO1349" s="20">
        <v>56</v>
      </c>
      <c r="BP1349" s="20">
        <v>3636</v>
      </c>
      <c r="BQ1349" s="20">
        <v>920</v>
      </c>
      <c r="BR1349" s="20">
        <v>0</v>
      </c>
      <c r="BS1349" s="20">
        <v>96</v>
      </c>
      <c r="BT1349" s="20">
        <v>775</v>
      </c>
      <c r="BU1349" s="20">
        <v>256</v>
      </c>
      <c r="BV1349" s="20">
        <v>2328</v>
      </c>
    </row>
    <row r="1350" spans="1:74" x14ac:dyDescent="0.25">
      <c r="A1350" s="20" t="s">
        <v>452</v>
      </c>
      <c r="B1350" s="20" t="s">
        <v>453</v>
      </c>
      <c r="C1350" s="20" t="s">
        <v>590</v>
      </c>
      <c r="D1350" s="1">
        <v>44558</v>
      </c>
      <c r="E1350">
        <v>118</v>
      </c>
      <c r="F1350">
        <v>6</v>
      </c>
      <c r="G1350">
        <v>5</v>
      </c>
      <c r="H1350">
        <v>0</v>
      </c>
      <c r="I1350">
        <v>0</v>
      </c>
      <c r="J1350">
        <v>73</v>
      </c>
      <c r="K1350">
        <v>9</v>
      </c>
      <c r="L1350">
        <v>9</v>
      </c>
      <c r="M1350">
        <v>1</v>
      </c>
      <c r="N1350">
        <v>6</v>
      </c>
      <c r="O1350">
        <v>3</v>
      </c>
      <c r="P1350">
        <v>0</v>
      </c>
      <c r="Q1350">
        <v>1</v>
      </c>
      <c r="R1350">
        <v>522</v>
      </c>
      <c r="S1350">
        <v>426</v>
      </c>
      <c r="T1350">
        <v>22</v>
      </c>
      <c r="U1350">
        <v>12</v>
      </c>
      <c r="V1350">
        <v>16</v>
      </c>
      <c r="W1350">
        <v>1177</v>
      </c>
      <c r="X1350">
        <v>682</v>
      </c>
      <c r="Y1350">
        <v>59</v>
      </c>
      <c r="Z1350">
        <v>90</v>
      </c>
      <c r="AA1350">
        <v>34</v>
      </c>
      <c r="AB1350">
        <v>840</v>
      </c>
      <c r="AC1350">
        <v>503</v>
      </c>
      <c r="AD1350">
        <v>25</v>
      </c>
      <c r="AE1350">
        <v>70</v>
      </c>
      <c r="AF1350">
        <v>45</v>
      </c>
      <c r="AG1350">
        <v>130</v>
      </c>
      <c r="AH1350">
        <v>50</v>
      </c>
      <c r="AI1350">
        <v>1</v>
      </c>
      <c r="AJ1350">
        <v>20</v>
      </c>
      <c r="AK1350">
        <v>5</v>
      </c>
      <c r="AL1350">
        <v>57</v>
      </c>
      <c r="AM1350">
        <v>48</v>
      </c>
      <c r="AN1350">
        <v>0</v>
      </c>
      <c r="AO1350">
        <v>0</v>
      </c>
      <c r="AP1350">
        <v>0</v>
      </c>
      <c r="AQ1350">
        <v>0</v>
      </c>
      <c r="AR1350">
        <v>0</v>
      </c>
      <c r="AS1350">
        <v>0</v>
      </c>
      <c r="AT1350">
        <v>0</v>
      </c>
      <c r="AU1350">
        <v>0</v>
      </c>
      <c r="AV1350">
        <v>0</v>
      </c>
      <c r="AW1350">
        <v>0</v>
      </c>
      <c r="AX1350">
        <v>0</v>
      </c>
      <c r="AY1350">
        <v>0</v>
      </c>
      <c r="AZ1350">
        <v>0</v>
      </c>
      <c r="BA1350">
        <v>0</v>
      </c>
      <c r="BB1350">
        <v>0</v>
      </c>
      <c r="BC1350">
        <v>0</v>
      </c>
      <c r="BD1350">
        <v>0</v>
      </c>
      <c r="BE1350">
        <v>0</v>
      </c>
      <c r="BF1350">
        <v>0</v>
      </c>
      <c r="BG1350" s="20">
        <v>6</v>
      </c>
      <c r="BH1350" s="20">
        <v>0</v>
      </c>
      <c r="BI1350" s="20">
        <v>95</v>
      </c>
      <c r="BJ1350" s="20">
        <v>5</v>
      </c>
      <c r="BK1350" s="20">
        <v>467</v>
      </c>
      <c r="BL1350" s="20">
        <v>953</v>
      </c>
      <c r="BM1350" s="20">
        <v>685</v>
      </c>
      <c r="BN1350" s="20">
        <v>95</v>
      </c>
      <c r="BO1350" s="20">
        <v>55</v>
      </c>
      <c r="BP1350" s="20">
        <v>3634</v>
      </c>
      <c r="BQ1350" s="20">
        <v>1088</v>
      </c>
      <c r="BR1350" s="20">
        <v>0</v>
      </c>
      <c r="BS1350" s="20">
        <v>96</v>
      </c>
      <c r="BT1350" s="20">
        <v>768</v>
      </c>
      <c r="BU1350" s="20">
        <v>256</v>
      </c>
      <c r="BV1350" s="20">
        <v>2342</v>
      </c>
    </row>
    <row r="1351" spans="1:74" x14ac:dyDescent="0.25">
      <c r="A1351" s="20" t="s">
        <v>452</v>
      </c>
      <c r="B1351" s="20" t="s">
        <v>453</v>
      </c>
      <c r="C1351" s="20" t="s">
        <v>590</v>
      </c>
      <c r="D1351" s="1">
        <v>44564</v>
      </c>
      <c r="E1351">
        <v>118</v>
      </c>
      <c r="F1351">
        <v>6</v>
      </c>
      <c r="G1351">
        <v>5</v>
      </c>
      <c r="H1351">
        <v>0</v>
      </c>
      <c r="I1351">
        <v>0</v>
      </c>
      <c r="J1351">
        <v>75</v>
      </c>
      <c r="K1351">
        <v>9</v>
      </c>
      <c r="L1351">
        <v>9</v>
      </c>
      <c r="M1351">
        <v>1</v>
      </c>
      <c r="N1351">
        <v>6</v>
      </c>
      <c r="O1351">
        <v>3</v>
      </c>
      <c r="P1351">
        <v>0</v>
      </c>
      <c r="Q1351">
        <v>1</v>
      </c>
      <c r="R1351">
        <v>521</v>
      </c>
      <c r="S1351">
        <v>428</v>
      </c>
      <c r="T1351">
        <v>22</v>
      </c>
      <c r="U1351">
        <v>12</v>
      </c>
      <c r="V1351">
        <v>16</v>
      </c>
      <c r="W1351">
        <v>1177</v>
      </c>
      <c r="X1351">
        <v>700</v>
      </c>
      <c r="Y1351">
        <v>59</v>
      </c>
      <c r="Z1351">
        <v>90</v>
      </c>
      <c r="AA1351">
        <v>34</v>
      </c>
      <c r="AB1351">
        <v>841</v>
      </c>
      <c r="AC1351">
        <v>526</v>
      </c>
      <c r="AD1351">
        <v>25</v>
      </c>
      <c r="AE1351">
        <v>69</v>
      </c>
      <c r="AF1351">
        <v>45</v>
      </c>
      <c r="AG1351">
        <v>130</v>
      </c>
      <c r="AH1351">
        <v>54</v>
      </c>
      <c r="AI1351">
        <v>1</v>
      </c>
      <c r="AJ1351">
        <v>20</v>
      </c>
      <c r="AK1351">
        <v>5</v>
      </c>
      <c r="AL1351">
        <v>57</v>
      </c>
      <c r="AM1351">
        <v>48</v>
      </c>
      <c r="AN1351">
        <v>0</v>
      </c>
      <c r="AO1351">
        <v>0</v>
      </c>
      <c r="AP1351">
        <v>0</v>
      </c>
      <c r="AQ1351">
        <v>0</v>
      </c>
      <c r="AR1351">
        <v>0</v>
      </c>
      <c r="AS1351">
        <v>0</v>
      </c>
      <c r="AT1351">
        <v>0</v>
      </c>
      <c r="AU1351">
        <v>0</v>
      </c>
      <c r="AV1351">
        <v>0</v>
      </c>
      <c r="AW1351">
        <v>0</v>
      </c>
      <c r="AX1351">
        <v>0</v>
      </c>
      <c r="AY1351">
        <v>0</v>
      </c>
      <c r="AZ1351">
        <v>0</v>
      </c>
      <c r="BA1351">
        <v>0</v>
      </c>
      <c r="BB1351">
        <v>0</v>
      </c>
      <c r="BC1351">
        <v>0</v>
      </c>
      <c r="BD1351">
        <v>0</v>
      </c>
      <c r="BE1351">
        <v>0</v>
      </c>
      <c r="BF1351">
        <v>0</v>
      </c>
      <c r="BG1351" s="20">
        <v>6</v>
      </c>
      <c r="BH1351" s="20">
        <v>0</v>
      </c>
      <c r="BI1351" s="20">
        <v>95</v>
      </c>
      <c r="BJ1351" s="20">
        <v>5</v>
      </c>
      <c r="BK1351" s="20">
        <v>466</v>
      </c>
      <c r="BL1351" s="20">
        <v>954</v>
      </c>
      <c r="BM1351" s="20">
        <v>687</v>
      </c>
      <c r="BN1351" s="20">
        <v>95</v>
      </c>
      <c r="BO1351" s="20">
        <v>55</v>
      </c>
      <c r="BP1351" s="20">
        <v>3636</v>
      </c>
      <c r="BQ1351" s="20">
        <v>1209</v>
      </c>
      <c r="BR1351" s="20">
        <v>0</v>
      </c>
      <c r="BS1351" s="20">
        <v>96</v>
      </c>
      <c r="BT1351" s="20">
        <v>761</v>
      </c>
      <c r="BU1351" s="20">
        <v>254</v>
      </c>
      <c r="BV1351" s="20">
        <v>2352</v>
      </c>
    </row>
    <row r="1352" spans="1:74" x14ac:dyDescent="0.25">
      <c r="A1352" s="20" t="s">
        <v>452</v>
      </c>
      <c r="B1352" s="20" t="s">
        <v>453</v>
      </c>
      <c r="C1352" s="20" t="s">
        <v>590</v>
      </c>
      <c r="D1352" s="1">
        <v>44570</v>
      </c>
      <c r="E1352">
        <v>118</v>
      </c>
      <c r="F1352">
        <v>6</v>
      </c>
      <c r="G1352">
        <v>5</v>
      </c>
      <c r="H1352">
        <v>0</v>
      </c>
      <c r="I1352">
        <v>0</v>
      </c>
      <c r="J1352">
        <v>75</v>
      </c>
      <c r="K1352">
        <v>9</v>
      </c>
      <c r="L1352">
        <v>9</v>
      </c>
      <c r="M1352">
        <v>1</v>
      </c>
      <c r="N1352">
        <v>6</v>
      </c>
      <c r="O1352">
        <v>3</v>
      </c>
      <c r="P1352">
        <v>0</v>
      </c>
      <c r="Q1352">
        <v>1</v>
      </c>
      <c r="R1352">
        <v>523</v>
      </c>
      <c r="S1352">
        <v>433</v>
      </c>
      <c r="T1352">
        <v>22</v>
      </c>
      <c r="U1352">
        <v>12</v>
      </c>
      <c r="V1352">
        <v>16</v>
      </c>
      <c r="W1352">
        <v>1175</v>
      </c>
      <c r="X1352">
        <v>706</v>
      </c>
      <c r="Y1352">
        <v>59</v>
      </c>
      <c r="Z1352">
        <v>89</v>
      </c>
      <c r="AA1352">
        <v>34</v>
      </c>
      <c r="AB1352">
        <v>843</v>
      </c>
      <c r="AC1352">
        <v>539</v>
      </c>
      <c r="AD1352">
        <v>25</v>
      </c>
      <c r="AE1352">
        <v>68</v>
      </c>
      <c r="AF1352">
        <v>44</v>
      </c>
      <c r="AG1352">
        <v>131</v>
      </c>
      <c r="AH1352">
        <v>59</v>
      </c>
      <c r="AI1352">
        <v>1</v>
      </c>
      <c r="AJ1352">
        <v>21</v>
      </c>
      <c r="AK1352">
        <v>5</v>
      </c>
      <c r="AL1352">
        <v>58</v>
      </c>
      <c r="AM1352">
        <v>49</v>
      </c>
      <c r="AN1352">
        <v>0</v>
      </c>
      <c r="AO1352">
        <v>0</v>
      </c>
      <c r="AP1352">
        <v>0</v>
      </c>
      <c r="AQ1352">
        <v>0</v>
      </c>
      <c r="AR1352">
        <v>0</v>
      </c>
      <c r="AS1352">
        <v>0</v>
      </c>
      <c r="AT1352">
        <v>0</v>
      </c>
      <c r="AU1352">
        <v>0</v>
      </c>
      <c r="AV1352">
        <v>0</v>
      </c>
      <c r="AW1352">
        <v>0</v>
      </c>
      <c r="AX1352">
        <v>0</v>
      </c>
      <c r="AY1352">
        <v>0</v>
      </c>
      <c r="AZ1352">
        <v>0</v>
      </c>
      <c r="BA1352">
        <v>0</v>
      </c>
      <c r="BB1352">
        <v>0</v>
      </c>
      <c r="BC1352">
        <v>0</v>
      </c>
      <c r="BD1352">
        <v>0</v>
      </c>
      <c r="BE1352">
        <v>0</v>
      </c>
      <c r="BF1352">
        <v>0</v>
      </c>
      <c r="BG1352" s="20">
        <v>6</v>
      </c>
      <c r="BH1352" s="20">
        <v>0</v>
      </c>
      <c r="BI1352" s="20">
        <v>96</v>
      </c>
      <c r="BJ1352" s="20">
        <v>5</v>
      </c>
      <c r="BK1352" s="20">
        <v>468</v>
      </c>
      <c r="BL1352" s="20">
        <v>954</v>
      </c>
      <c r="BM1352" s="20">
        <v>690</v>
      </c>
      <c r="BN1352" s="20">
        <v>97</v>
      </c>
      <c r="BO1352" s="20">
        <v>57</v>
      </c>
      <c r="BP1352" s="20">
        <v>3644</v>
      </c>
      <c r="BQ1352" s="20">
        <v>1307</v>
      </c>
      <c r="BR1352" s="20">
        <v>0</v>
      </c>
      <c r="BS1352" s="20">
        <v>95</v>
      </c>
      <c r="BT1352" s="20">
        <v>758</v>
      </c>
      <c r="BU1352" s="20">
        <v>256</v>
      </c>
      <c r="BV1352" s="20">
        <v>2364</v>
      </c>
    </row>
    <row r="1353" spans="1:74" x14ac:dyDescent="0.25">
      <c r="A1353" s="20" t="s">
        <v>452</v>
      </c>
      <c r="B1353" s="20" t="s">
        <v>453</v>
      </c>
      <c r="C1353" s="20" t="s">
        <v>590</v>
      </c>
      <c r="D1353" s="1">
        <v>44577</v>
      </c>
      <c r="E1353">
        <v>117</v>
      </c>
      <c r="F1353">
        <v>6</v>
      </c>
      <c r="G1353">
        <v>5</v>
      </c>
      <c r="H1353">
        <v>0</v>
      </c>
      <c r="I1353">
        <v>0</v>
      </c>
      <c r="J1353">
        <v>75</v>
      </c>
      <c r="K1353">
        <v>9</v>
      </c>
      <c r="L1353">
        <v>9</v>
      </c>
      <c r="M1353">
        <v>1</v>
      </c>
      <c r="N1353">
        <v>6</v>
      </c>
      <c r="O1353">
        <v>3</v>
      </c>
      <c r="P1353">
        <v>0</v>
      </c>
      <c r="Q1353">
        <v>1</v>
      </c>
      <c r="R1353">
        <v>520</v>
      </c>
      <c r="S1353">
        <v>434</v>
      </c>
      <c r="T1353">
        <v>22</v>
      </c>
      <c r="U1353">
        <v>12</v>
      </c>
      <c r="V1353">
        <v>15</v>
      </c>
      <c r="W1353">
        <v>1175</v>
      </c>
      <c r="X1353">
        <v>715</v>
      </c>
      <c r="Y1353">
        <v>60</v>
      </c>
      <c r="Z1353">
        <v>87</v>
      </c>
      <c r="AA1353">
        <v>35</v>
      </c>
      <c r="AB1353">
        <v>844</v>
      </c>
      <c r="AC1353">
        <v>547</v>
      </c>
      <c r="AD1353">
        <v>25</v>
      </c>
      <c r="AE1353">
        <v>67</v>
      </c>
      <c r="AF1353">
        <v>42</v>
      </c>
      <c r="AG1353">
        <v>130</v>
      </c>
      <c r="AH1353">
        <v>62</v>
      </c>
      <c r="AI1353">
        <v>1</v>
      </c>
      <c r="AJ1353">
        <v>21</v>
      </c>
      <c r="AK1353">
        <v>5</v>
      </c>
      <c r="AL1353">
        <v>57</v>
      </c>
      <c r="AM1353">
        <v>48</v>
      </c>
      <c r="AN1353">
        <v>0</v>
      </c>
      <c r="AO1353">
        <v>0</v>
      </c>
      <c r="AP1353">
        <v>0</v>
      </c>
      <c r="AQ1353">
        <v>0</v>
      </c>
      <c r="AR1353">
        <v>0</v>
      </c>
      <c r="AS1353">
        <v>0</v>
      </c>
      <c r="AT1353">
        <v>0</v>
      </c>
      <c r="AU1353">
        <v>0</v>
      </c>
      <c r="AV1353">
        <v>0</v>
      </c>
      <c r="AW1353">
        <v>0</v>
      </c>
      <c r="AX1353">
        <v>0</v>
      </c>
      <c r="AY1353">
        <v>0</v>
      </c>
      <c r="AZ1353">
        <v>0</v>
      </c>
      <c r="BA1353">
        <v>0</v>
      </c>
      <c r="BB1353">
        <v>0</v>
      </c>
      <c r="BC1353">
        <v>0</v>
      </c>
      <c r="BD1353">
        <v>0</v>
      </c>
      <c r="BE1353">
        <v>0</v>
      </c>
      <c r="BF1353">
        <v>0</v>
      </c>
      <c r="BG1353" s="20">
        <v>6</v>
      </c>
      <c r="BH1353" s="20">
        <v>0</v>
      </c>
      <c r="BI1353" s="20">
        <v>96</v>
      </c>
      <c r="BJ1353" s="20">
        <v>5</v>
      </c>
      <c r="BK1353" s="20">
        <v>467</v>
      </c>
      <c r="BL1353" s="20">
        <v>956</v>
      </c>
      <c r="BM1353" s="20">
        <v>691</v>
      </c>
      <c r="BN1353" s="20">
        <v>96</v>
      </c>
      <c r="BO1353" s="20">
        <v>56</v>
      </c>
      <c r="BP1353" s="20">
        <v>3649</v>
      </c>
      <c r="BQ1353" s="20">
        <v>1356</v>
      </c>
      <c r="BR1353" s="20">
        <v>0</v>
      </c>
      <c r="BS1353" s="20">
        <v>94</v>
      </c>
      <c r="BT1353" s="20">
        <v>745</v>
      </c>
      <c r="BU1353" s="20">
        <v>256</v>
      </c>
      <c r="BV1353" s="20">
        <v>2371</v>
      </c>
    </row>
    <row r="1354" spans="1:74" x14ac:dyDescent="0.25">
      <c r="A1354" s="20" t="s">
        <v>452</v>
      </c>
      <c r="B1354" s="20" t="s">
        <v>453</v>
      </c>
      <c r="C1354" s="20" t="s">
        <v>590</v>
      </c>
      <c r="D1354" s="1">
        <v>44584</v>
      </c>
      <c r="E1354">
        <v>117</v>
      </c>
      <c r="F1354">
        <v>6</v>
      </c>
      <c r="G1354">
        <v>5</v>
      </c>
      <c r="H1354">
        <v>0</v>
      </c>
      <c r="I1354">
        <v>0</v>
      </c>
      <c r="J1354">
        <v>78</v>
      </c>
      <c r="K1354">
        <v>9</v>
      </c>
      <c r="L1354">
        <v>9</v>
      </c>
      <c r="M1354">
        <v>1</v>
      </c>
      <c r="N1354">
        <v>6</v>
      </c>
      <c r="O1354">
        <v>4</v>
      </c>
      <c r="P1354">
        <v>0</v>
      </c>
      <c r="Q1354">
        <v>1</v>
      </c>
      <c r="R1354">
        <v>519</v>
      </c>
      <c r="S1354">
        <v>434</v>
      </c>
      <c r="T1354">
        <v>22</v>
      </c>
      <c r="U1354">
        <v>12</v>
      </c>
      <c r="V1354">
        <v>15</v>
      </c>
      <c r="W1354">
        <v>1172</v>
      </c>
      <c r="X1354">
        <v>724</v>
      </c>
      <c r="Y1354">
        <v>61</v>
      </c>
      <c r="Z1354">
        <v>86</v>
      </c>
      <c r="AA1354">
        <v>35</v>
      </c>
      <c r="AB1354">
        <v>842</v>
      </c>
      <c r="AC1354">
        <v>549</v>
      </c>
      <c r="AD1354">
        <v>25</v>
      </c>
      <c r="AE1354">
        <v>66</v>
      </c>
      <c r="AF1354">
        <v>42</v>
      </c>
      <c r="AG1354">
        <v>130</v>
      </c>
      <c r="AH1354">
        <v>65</v>
      </c>
      <c r="AI1354">
        <v>1</v>
      </c>
      <c r="AJ1354">
        <v>20</v>
      </c>
      <c r="AK1354">
        <v>5</v>
      </c>
      <c r="AL1354">
        <v>57</v>
      </c>
      <c r="AM1354">
        <v>49</v>
      </c>
      <c r="AN1354">
        <v>0</v>
      </c>
      <c r="AO1354">
        <v>0</v>
      </c>
      <c r="AP1354">
        <v>0</v>
      </c>
      <c r="AQ1354">
        <v>0</v>
      </c>
      <c r="AR1354">
        <v>0</v>
      </c>
      <c r="AS1354">
        <v>0</v>
      </c>
      <c r="AT1354">
        <v>0</v>
      </c>
      <c r="AU1354">
        <v>0</v>
      </c>
      <c r="AV1354">
        <v>0</v>
      </c>
      <c r="AW1354">
        <v>0</v>
      </c>
      <c r="AX1354">
        <v>0</v>
      </c>
      <c r="AY1354">
        <v>0</v>
      </c>
      <c r="AZ1354">
        <v>0</v>
      </c>
      <c r="BA1354">
        <v>0</v>
      </c>
      <c r="BB1354">
        <v>0</v>
      </c>
      <c r="BC1354">
        <v>0</v>
      </c>
      <c r="BD1354">
        <v>0</v>
      </c>
      <c r="BE1354">
        <v>0</v>
      </c>
      <c r="BF1354">
        <v>0</v>
      </c>
      <c r="BG1354" s="20">
        <v>6</v>
      </c>
      <c r="BH1354" s="20">
        <v>0</v>
      </c>
      <c r="BI1354" s="20">
        <v>96</v>
      </c>
      <c r="BJ1354" s="20">
        <v>5</v>
      </c>
      <c r="BK1354" s="20">
        <v>466</v>
      </c>
      <c r="BL1354" s="20">
        <v>955</v>
      </c>
      <c r="BM1354" s="20">
        <v>692</v>
      </c>
      <c r="BN1354" s="20">
        <v>97</v>
      </c>
      <c r="BO1354" s="20">
        <v>56</v>
      </c>
      <c r="BP1354" s="20">
        <v>3643</v>
      </c>
      <c r="BQ1354" s="20">
        <v>1383</v>
      </c>
      <c r="BR1354" s="20">
        <v>0</v>
      </c>
      <c r="BS1354" s="20">
        <v>94</v>
      </c>
      <c r="BT1354" s="20">
        <v>737</v>
      </c>
      <c r="BU1354" s="20">
        <v>257</v>
      </c>
      <c r="BV1354" s="20">
        <v>2374</v>
      </c>
    </row>
    <row r="1355" spans="1:74" x14ac:dyDescent="0.25">
      <c r="A1355" s="20" t="s">
        <v>452</v>
      </c>
      <c r="B1355" s="20" t="s">
        <v>453</v>
      </c>
      <c r="C1355" s="20" t="s">
        <v>590</v>
      </c>
      <c r="D1355" s="1">
        <v>44591</v>
      </c>
      <c r="E1355">
        <v>115</v>
      </c>
      <c r="F1355">
        <v>6</v>
      </c>
      <c r="G1355">
        <v>5</v>
      </c>
      <c r="H1355">
        <v>0</v>
      </c>
      <c r="I1355">
        <v>0</v>
      </c>
      <c r="J1355">
        <v>76</v>
      </c>
      <c r="K1355">
        <v>9</v>
      </c>
      <c r="L1355">
        <v>9</v>
      </c>
      <c r="M1355">
        <v>1</v>
      </c>
      <c r="N1355">
        <v>6</v>
      </c>
      <c r="O1355">
        <v>4</v>
      </c>
      <c r="P1355">
        <v>0</v>
      </c>
      <c r="Q1355">
        <v>1</v>
      </c>
      <c r="R1355">
        <v>521</v>
      </c>
      <c r="S1355">
        <v>435</v>
      </c>
      <c r="T1355">
        <v>22</v>
      </c>
      <c r="U1355">
        <v>12</v>
      </c>
      <c r="V1355">
        <v>15</v>
      </c>
      <c r="W1355">
        <v>1170</v>
      </c>
      <c r="X1355">
        <v>733</v>
      </c>
      <c r="Y1355">
        <v>61</v>
      </c>
      <c r="Z1355">
        <v>85</v>
      </c>
      <c r="AA1355">
        <v>34</v>
      </c>
      <c r="AB1355">
        <v>843</v>
      </c>
      <c r="AC1355">
        <v>555</v>
      </c>
      <c r="AD1355">
        <v>25</v>
      </c>
      <c r="AE1355">
        <v>66</v>
      </c>
      <c r="AF1355">
        <v>43</v>
      </c>
      <c r="AG1355">
        <v>129</v>
      </c>
      <c r="AH1355">
        <v>64</v>
      </c>
      <c r="AI1355">
        <v>1</v>
      </c>
      <c r="AJ1355">
        <v>18</v>
      </c>
      <c r="AK1355">
        <v>5</v>
      </c>
      <c r="AL1355">
        <v>57</v>
      </c>
      <c r="AM1355">
        <v>49</v>
      </c>
      <c r="AN1355">
        <v>0</v>
      </c>
      <c r="AO1355">
        <v>0</v>
      </c>
      <c r="AP1355">
        <v>0</v>
      </c>
      <c r="AQ1355">
        <v>0</v>
      </c>
      <c r="AR1355">
        <v>0</v>
      </c>
      <c r="AS1355">
        <v>0</v>
      </c>
      <c r="AT1355">
        <v>0</v>
      </c>
      <c r="AU1355">
        <v>0</v>
      </c>
      <c r="AV1355">
        <v>0</v>
      </c>
      <c r="AW1355">
        <v>0</v>
      </c>
      <c r="AX1355">
        <v>0</v>
      </c>
      <c r="AY1355">
        <v>0</v>
      </c>
      <c r="AZ1355">
        <v>0</v>
      </c>
      <c r="BA1355">
        <v>0</v>
      </c>
      <c r="BB1355">
        <v>0</v>
      </c>
      <c r="BC1355">
        <v>0</v>
      </c>
      <c r="BD1355">
        <v>0</v>
      </c>
      <c r="BE1355">
        <v>0</v>
      </c>
      <c r="BF1355">
        <v>0</v>
      </c>
      <c r="BG1355" s="20">
        <v>6</v>
      </c>
      <c r="BH1355" s="20">
        <v>0</v>
      </c>
      <c r="BI1355" s="20">
        <v>94</v>
      </c>
      <c r="BJ1355" s="20">
        <v>5</v>
      </c>
      <c r="BK1355" s="20">
        <v>468</v>
      </c>
      <c r="BL1355" s="20">
        <v>954</v>
      </c>
      <c r="BM1355" s="20">
        <v>693</v>
      </c>
      <c r="BN1355" s="20">
        <v>96</v>
      </c>
      <c r="BO1355" s="20">
        <v>56</v>
      </c>
      <c r="BP1355" s="20">
        <v>3652</v>
      </c>
      <c r="BQ1355" s="20">
        <v>1423</v>
      </c>
      <c r="BR1355" s="20">
        <v>0</v>
      </c>
      <c r="BS1355" s="20">
        <v>95</v>
      </c>
      <c r="BT1355" s="20">
        <v>729</v>
      </c>
      <c r="BU1355" s="20">
        <v>261</v>
      </c>
      <c r="BV1355" s="20">
        <v>2383</v>
      </c>
    </row>
    <row r="1356" spans="1:74" x14ac:dyDescent="0.25">
      <c r="A1356" s="20" t="s">
        <v>452</v>
      </c>
      <c r="B1356" s="20" t="s">
        <v>453</v>
      </c>
      <c r="C1356" s="20" t="s">
        <v>590</v>
      </c>
      <c r="D1356" s="1">
        <v>44599</v>
      </c>
      <c r="E1356">
        <v>116</v>
      </c>
      <c r="F1356">
        <v>6</v>
      </c>
      <c r="G1356">
        <v>5</v>
      </c>
      <c r="H1356">
        <v>0</v>
      </c>
      <c r="I1356">
        <v>0</v>
      </c>
      <c r="J1356">
        <v>77</v>
      </c>
      <c r="K1356">
        <v>9</v>
      </c>
      <c r="L1356">
        <v>9</v>
      </c>
      <c r="M1356">
        <v>1</v>
      </c>
      <c r="N1356">
        <v>6</v>
      </c>
      <c r="O1356">
        <v>4</v>
      </c>
      <c r="P1356">
        <v>0</v>
      </c>
      <c r="Q1356">
        <v>1</v>
      </c>
      <c r="R1356">
        <v>518</v>
      </c>
      <c r="S1356">
        <v>433</v>
      </c>
      <c r="T1356">
        <v>22</v>
      </c>
      <c r="U1356">
        <v>12</v>
      </c>
      <c r="V1356">
        <v>15</v>
      </c>
      <c r="W1356">
        <v>1170</v>
      </c>
      <c r="X1356">
        <v>738</v>
      </c>
      <c r="Y1356">
        <v>61</v>
      </c>
      <c r="Z1356">
        <v>85</v>
      </c>
      <c r="AA1356">
        <v>35</v>
      </c>
      <c r="AB1356">
        <v>840</v>
      </c>
      <c r="AC1356">
        <v>557</v>
      </c>
      <c r="AD1356">
        <v>24</v>
      </c>
      <c r="AE1356">
        <v>65</v>
      </c>
      <c r="AF1356">
        <v>43</v>
      </c>
      <c r="AG1356">
        <v>128</v>
      </c>
      <c r="AH1356">
        <v>64</v>
      </c>
      <c r="AI1356">
        <v>1</v>
      </c>
      <c r="AJ1356">
        <v>18</v>
      </c>
      <c r="AK1356">
        <v>5</v>
      </c>
      <c r="AL1356">
        <v>57</v>
      </c>
      <c r="AM1356">
        <v>49</v>
      </c>
      <c r="AN1356">
        <v>0</v>
      </c>
      <c r="AO1356">
        <v>0</v>
      </c>
      <c r="AP1356">
        <v>0</v>
      </c>
      <c r="AQ1356">
        <v>0</v>
      </c>
      <c r="AR1356">
        <v>0</v>
      </c>
      <c r="AS1356">
        <v>0</v>
      </c>
      <c r="AT1356">
        <v>0</v>
      </c>
      <c r="AU1356">
        <v>0</v>
      </c>
      <c r="AV1356">
        <v>0</v>
      </c>
      <c r="AW1356">
        <v>0</v>
      </c>
      <c r="AX1356">
        <v>0</v>
      </c>
      <c r="AY1356">
        <v>0</v>
      </c>
      <c r="AZ1356">
        <v>0</v>
      </c>
      <c r="BA1356">
        <v>0</v>
      </c>
      <c r="BB1356">
        <v>0</v>
      </c>
      <c r="BC1356">
        <v>0</v>
      </c>
      <c r="BD1356">
        <v>0</v>
      </c>
      <c r="BE1356">
        <v>0</v>
      </c>
      <c r="BF1356">
        <v>0</v>
      </c>
      <c r="BG1356" s="20">
        <v>6</v>
      </c>
      <c r="BH1356" s="20">
        <v>0</v>
      </c>
      <c r="BI1356" s="20">
        <v>95</v>
      </c>
      <c r="BJ1356" s="20">
        <v>5</v>
      </c>
      <c r="BK1356" s="20">
        <v>465</v>
      </c>
      <c r="BL1356" s="20">
        <v>953</v>
      </c>
      <c r="BM1356" s="20">
        <v>690</v>
      </c>
      <c r="BN1356" s="20">
        <v>95</v>
      </c>
      <c r="BO1356" s="20">
        <v>56</v>
      </c>
      <c r="BP1356" s="20">
        <v>3642</v>
      </c>
      <c r="BQ1356" s="20">
        <v>1436</v>
      </c>
      <c r="BR1356" s="20">
        <v>0</v>
      </c>
      <c r="BS1356" s="20">
        <v>94</v>
      </c>
      <c r="BT1356" s="20">
        <v>722</v>
      </c>
      <c r="BU1356" s="20">
        <v>259</v>
      </c>
      <c r="BV1356" s="20">
        <v>2378</v>
      </c>
    </row>
    <row r="1357" spans="1:74" x14ac:dyDescent="0.25">
      <c r="A1357" s="20" t="s">
        <v>452</v>
      </c>
      <c r="B1357" s="20" t="s">
        <v>453</v>
      </c>
      <c r="C1357" s="20" t="s">
        <v>590</v>
      </c>
      <c r="D1357" s="1">
        <v>44606</v>
      </c>
      <c r="E1357">
        <v>116</v>
      </c>
      <c r="F1357">
        <v>6</v>
      </c>
      <c r="G1357">
        <v>5</v>
      </c>
      <c r="H1357">
        <v>0</v>
      </c>
      <c r="I1357">
        <v>0</v>
      </c>
      <c r="J1357">
        <v>78</v>
      </c>
      <c r="K1357">
        <v>9</v>
      </c>
      <c r="L1357">
        <v>9</v>
      </c>
      <c r="M1357">
        <v>1</v>
      </c>
      <c r="N1357">
        <v>6</v>
      </c>
      <c r="O1357">
        <v>4</v>
      </c>
      <c r="P1357">
        <v>0</v>
      </c>
      <c r="Q1357">
        <v>1</v>
      </c>
      <c r="R1357">
        <v>519</v>
      </c>
      <c r="S1357">
        <v>435</v>
      </c>
      <c r="T1357">
        <v>22</v>
      </c>
      <c r="U1357">
        <v>12</v>
      </c>
      <c r="V1357">
        <v>15</v>
      </c>
      <c r="W1357">
        <v>1174</v>
      </c>
      <c r="X1357">
        <v>743</v>
      </c>
      <c r="Y1357">
        <v>62</v>
      </c>
      <c r="Z1357">
        <v>87</v>
      </c>
      <c r="AA1357">
        <v>35</v>
      </c>
      <c r="AB1357">
        <v>839</v>
      </c>
      <c r="AC1357">
        <v>556</v>
      </c>
      <c r="AD1357">
        <v>24</v>
      </c>
      <c r="AE1357">
        <v>66</v>
      </c>
      <c r="AF1357">
        <v>43</v>
      </c>
      <c r="AG1357">
        <v>128</v>
      </c>
      <c r="AH1357">
        <v>64</v>
      </c>
      <c r="AI1357">
        <v>1</v>
      </c>
      <c r="AJ1357">
        <v>18</v>
      </c>
      <c r="AK1357">
        <v>5</v>
      </c>
      <c r="AL1357">
        <v>56</v>
      </c>
      <c r="AM1357">
        <v>48</v>
      </c>
      <c r="AN1357">
        <v>0</v>
      </c>
      <c r="AO1357">
        <v>0</v>
      </c>
      <c r="AP1357">
        <v>0</v>
      </c>
      <c r="AQ1357">
        <v>0</v>
      </c>
      <c r="AR1357">
        <v>0</v>
      </c>
      <c r="AS1357">
        <v>0</v>
      </c>
      <c r="AT1357">
        <v>0</v>
      </c>
      <c r="AU1357">
        <v>0</v>
      </c>
      <c r="AV1357">
        <v>0</v>
      </c>
      <c r="AW1357">
        <v>0</v>
      </c>
      <c r="AX1357">
        <v>0</v>
      </c>
      <c r="AY1357">
        <v>0</v>
      </c>
      <c r="AZ1357">
        <v>0</v>
      </c>
      <c r="BA1357">
        <v>0</v>
      </c>
      <c r="BB1357">
        <v>0</v>
      </c>
      <c r="BC1357">
        <v>0</v>
      </c>
      <c r="BD1357">
        <v>0</v>
      </c>
      <c r="BE1357">
        <v>0</v>
      </c>
      <c r="BF1357">
        <v>0</v>
      </c>
      <c r="BG1357" s="20">
        <v>6</v>
      </c>
      <c r="BH1357" s="20">
        <v>0</v>
      </c>
      <c r="BI1357" s="20">
        <v>95</v>
      </c>
      <c r="BJ1357" s="20">
        <v>5</v>
      </c>
      <c r="BK1357" s="20">
        <v>466</v>
      </c>
      <c r="BL1357" s="20">
        <v>956</v>
      </c>
      <c r="BM1357" s="20">
        <v>689</v>
      </c>
      <c r="BN1357" s="20">
        <v>96</v>
      </c>
      <c r="BO1357" s="20">
        <v>55</v>
      </c>
      <c r="BP1357" s="20">
        <v>3631</v>
      </c>
      <c r="BQ1357" s="20">
        <v>1447</v>
      </c>
      <c r="BR1357" s="20">
        <v>0</v>
      </c>
      <c r="BS1357" s="20">
        <v>93</v>
      </c>
      <c r="BT1357" s="20">
        <v>718</v>
      </c>
      <c r="BU1357" s="20">
        <v>263</v>
      </c>
      <c r="BV1357" s="20">
        <v>2378</v>
      </c>
    </row>
    <row r="1358" spans="1:74" x14ac:dyDescent="0.25">
      <c r="A1358" s="20" t="s">
        <v>452</v>
      </c>
      <c r="B1358" s="20" t="s">
        <v>587</v>
      </c>
      <c r="C1358" s="20" t="s">
        <v>591</v>
      </c>
      <c r="D1358" s="1">
        <v>44493</v>
      </c>
      <c r="E1358">
        <v>125</v>
      </c>
      <c r="F1358">
        <v>5</v>
      </c>
      <c r="G1358">
        <v>0</v>
      </c>
      <c r="H1358">
        <v>0</v>
      </c>
      <c r="I1358">
        <v>0</v>
      </c>
      <c r="J1358">
        <v>38</v>
      </c>
      <c r="K1358">
        <v>5</v>
      </c>
      <c r="L1358">
        <v>6</v>
      </c>
      <c r="M1358">
        <v>3</v>
      </c>
      <c r="N1358">
        <v>2</v>
      </c>
      <c r="O1358">
        <v>0</v>
      </c>
      <c r="P1358">
        <v>0</v>
      </c>
      <c r="Q1358">
        <v>0</v>
      </c>
      <c r="R1358">
        <v>649</v>
      </c>
      <c r="S1358">
        <v>0</v>
      </c>
      <c r="T1358">
        <v>348</v>
      </c>
      <c r="U1358">
        <v>23</v>
      </c>
      <c r="V1358">
        <v>7</v>
      </c>
      <c r="W1358">
        <v>954</v>
      </c>
      <c r="X1358">
        <v>0</v>
      </c>
      <c r="Y1358">
        <v>87</v>
      </c>
      <c r="Z1358">
        <v>74</v>
      </c>
      <c r="AA1358">
        <v>25</v>
      </c>
      <c r="AB1358">
        <v>893</v>
      </c>
      <c r="AC1358">
        <v>60</v>
      </c>
      <c r="AD1358">
        <v>17</v>
      </c>
      <c r="AE1358">
        <v>99</v>
      </c>
      <c r="AF1358">
        <v>34</v>
      </c>
      <c r="AG1358">
        <v>119</v>
      </c>
      <c r="AH1358">
        <v>0</v>
      </c>
      <c r="AI1358">
        <v>1</v>
      </c>
      <c r="AJ1358">
        <v>20</v>
      </c>
      <c r="AK1358">
        <v>7</v>
      </c>
      <c r="AL1358">
        <v>51</v>
      </c>
      <c r="AM1358">
        <v>0</v>
      </c>
      <c r="AN1358">
        <v>4</v>
      </c>
      <c r="AO1358">
        <v>0</v>
      </c>
      <c r="AP1358">
        <v>0</v>
      </c>
      <c r="AQ1358">
        <v>0</v>
      </c>
      <c r="AR1358">
        <v>0</v>
      </c>
      <c r="AS1358">
        <v>0</v>
      </c>
      <c r="AT1358">
        <v>0</v>
      </c>
      <c r="AU1358">
        <v>0</v>
      </c>
      <c r="AV1358">
        <v>0</v>
      </c>
      <c r="AW1358">
        <v>0</v>
      </c>
      <c r="AX1358">
        <v>0</v>
      </c>
      <c r="AY1358">
        <v>1</v>
      </c>
      <c r="AZ1358">
        <v>1</v>
      </c>
      <c r="BA1358">
        <v>0</v>
      </c>
      <c r="BB1358">
        <v>29</v>
      </c>
      <c r="BC1358">
        <v>31</v>
      </c>
      <c r="BD1358">
        <v>0</v>
      </c>
      <c r="BE1358">
        <v>3</v>
      </c>
      <c r="BF1358">
        <v>3</v>
      </c>
      <c r="BG1358" s="20"/>
      <c r="BH1358" s="20"/>
      <c r="BI1358" s="20"/>
      <c r="BJ1358" s="20"/>
      <c r="BK1358" s="20"/>
      <c r="BL1358" s="20"/>
      <c r="BM1358" s="20"/>
      <c r="BN1358" s="20"/>
      <c r="BO1358" s="20"/>
      <c r="BP1358" s="20"/>
      <c r="BQ1358" s="20"/>
      <c r="BR1358" s="20"/>
      <c r="BS1358" s="20"/>
      <c r="BT1358" s="20"/>
      <c r="BU1358" s="20"/>
      <c r="BV1358" s="20"/>
    </row>
    <row r="1359" spans="1:74" x14ac:dyDescent="0.25">
      <c r="A1359" s="20" t="s">
        <v>452</v>
      </c>
      <c r="B1359" s="20" t="s">
        <v>587</v>
      </c>
      <c r="C1359" s="20" t="s">
        <v>591</v>
      </c>
      <c r="D1359" s="1">
        <v>44500</v>
      </c>
      <c r="E1359">
        <v>126</v>
      </c>
      <c r="F1359">
        <v>5</v>
      </c>
      <c r="G1359">
        <v>1</v>
      </c>
      <c r="H1359">
        <v>0</v>
      </c>
      <c r="I1359">
        <v>0</v>
      </c>
      <c r="J1359">
        <v>43</v>
      </c>
      <c r="K1359">
        <v>5</v>
      </c>
      <c r="L1359">
        <v>6</v>
      </c>
      <c r="M1359">
        <v>3</v>
      </c>
      <c r="N1359">
        <v>2</v>
      </c>
      <c r="O1359">
        <v>0</v>
      </c>
      <c r="P1359">
        <v>1</v>
      </c>
      <c r="Q1359">
        <v>0</v>
      </c>
      <c r="R1359">
        <v>646</v>
      </c>
      <c r="S1359">
        <v>0</v>
      </c>
      <c r="T1359">
        <v>408</v>
      </c>
      <c r="U1359">
        <v>23</v>
      </c>
      <c r="V1359">
        <v>7</v>
      </c>
      <c r="W1359">
        <v>953</v>
      </c>
      <c r="X1359">
        <v>0</v>
      </c>
      <c r="Y1359">
        <v>103</v>
      </c>
      <c r="Z1359">
        <v>70</v>
      </c>
      <c r="AA1359">
        <v>27</v>
      </c>
      <c r="AB1359">
        <v>893</v>
      </c>
      <c r="AC1359">
        <v>77</v>
      </c>
      <c r="AD1359">
        <v>17</v>
      </c>
      <c r="AE1359">
        <v>96</v>
      </c>
      <c r="AF1359">
        <v>34</v>
      </c>
      <c r="AG1359">
        <v>120</v>
      </c>
      <c r="AH1359">
        <v>0</v>
      </c>
      <c r="AI1359">
        <v>1</v>
      </c>
      <c r="AJ1359">
        <v>19</v>
      </c>
      <c r="AK1359">
        <v>8</v>
      </c>
      <c r="AL1359">
        <v>56</v>
      </c>
      <c r="AM1359">
        <v>0</v>
      </c>
      <c r="AN1359">
        <v>7</v>
      </c>
      <c r="AO1359">
        <v>0</v>
      </c>
      <c r="AP1359">
        <v>0</v>
      </c>
      <c r="AQ1359">
        <v>0</v>
      </c>
      <c r="AR1359">
        <v>0</v>
      </c>
      <c r="AS1359">
        <v>0</v>
      </c>
      <c r="AT1359">
        <v>0</v>
      </c>
      <c r="AU1359">
        <v>0</v>
      </c>
      <c r="AV1359">
        <v>0</v>
      </c>
      <c r="AW1359">
        <v>0</v>
      </c>
      <c r="AX1359">
        <v>0</v>
      </c>
      <c r="AY1359">
        <v>1</v>
      </c>
      <c r="AZ1359">
        <v>1</v>
      </c>
      <c r="BA1359">
        <v>0</v>
      </c>
      <c r="BB1359">
        <v>29</v>
      </c>
      <c r="BC1359">
        <v>31</v>
      </c>
      <c r="BD1359">
        <v>0</v>
      </c>
      <c r="BE1359">
        <v>3</v>
      </c>
      <c r="BF1359">
        <v>3</v>
      </c>
      <c r="BG1359" s="20"/>
      <c r="BH1359" s="20"/>
      <c r="BI1359" s="20"/>
      <c r="BJ1359" s="20"/>
      <c r="BK1359" s="20"/>
      <c r="BL1359" s="20"/>
      <c r="BM1359" s="20"/>
      <c r="BN1359" s="20"/>
      <c r="BO1359" s="20"/>
      <c r="BP1359" s="20"/>
      <c r="BQ1359" s="20"/>
      <c r="BR1359" s="20"/>
      <c r="BS1359" s="20"/>
      <c r="BT1359" s="20"/>
      <c r="BU1359" s="20"/>
      <c r="BV1359" s="20"/>
    </row>
    <row r="1360" spans="1:74" x14ac:dyDescent="0.25">
      <c r="A1360" s="20" t="s">
        <v>452</v>
      </c>
      <c r="B1360" s="20" t="s">
        <v>587</v>
      </c>
      <c r="C1360" s="20" t="s">
        <v>591</v>
      </c>
      <c r="D1360" s="1">
        <v>44507</v>
      </c>
      <c r="E1360">
        <v>126</v>
      </c>
      <c r="F1360">
        <v>5</v>
      </c>
      <c r="G1360">
        <v>1</v>
      </c>
      <c r="H1360">
        <v>0</v>
      </c>
      <c r="I1360">
        <v>0</v>
      </c>
      <c r="J1360">
        <v>49</v>
      </c>
      <c r="K1360">
        <v>5</v>
      </c>
      <c r="L1360">
        <v>6</v>
      </c>
      <c r="M1360">
        <v>3</v>
      </c>
      <c r="N1360">
        <v>2</v>
      </c>
      <c r="O1360">
        <v>1</v>
      </c>
      <c r="P1360">
        <v>1</v>
      </c>
      <c r="Q1360">
        <v>0</v>
      </c>
      <c r="R1360">
        <v>648</v>
      </c>
      <c r="S1360">
        <v>442</v>
      </c>
      <c r="T1360">
        <v>29</v>
      </c>
      <c r="U1360">
        <v>24</v>
      </c>
      <c r="V1360">
        <v>7</v>
      </c>
      <c r="W1360">
        <v>952</v>
      </c>
      <c r="X1360">
        <v>136</v>
      </c>
      <c r="Y1360">
        <v>33</v>
      </c>
      <c r="Z1360">
        <v>66</v>
      </c>
      <c r="AA1360">
        <v>26</v>
      </c>
      <c r="AB1360">
        <v>892</v>
      </c>
      <c r="AC1360">
        <v>105</v>
      </c>
      <c r="AD1360">
        <v>17</v>
      </c>
      <c r="AE1360">
        <v>95</v>
      </c>
      <c r="AF1360">
        <v>34</v>
      </c>
      <c r="AG1360">
        <v>120</v>
      </c>
      <c r="AH1360">
        <v>2</v>
      </c>
      <c r="AI1360">
        <v>3</v>
      </c>
      <c r="AJ1360">
        <v>19</v>
      </c>
      <c r="AK1360">
        <v>8</v>
      </c>
      <c r="AL1360">
        <v>56</v>
      </c>
      <c r="AM1360">
        <v>7</v>
      </c>
      <c r="AN1360">
        <v>3</v>
      </c>
      <c r="AO1360">
        <v>0</v>
      </c>
      <c r="AP1360">
        <v>0</v>
      </c>
      <c r="AQ1360">
        <v>0</v>
      </c>
      <c r="AR1360">
        <v>0</v>
      </c>
      <c r="AS1360">
        <v>0</v>
      </c>
      <c r="AT1360">
        <v>0</v>
      </c>
      <c r="AU1360">
        <v>0</v>
      </c>
      <c r="AV1360">
        <v>0</v>
      </c>
      <c r="AW1360">
        <v>0</v>
      </c>
      <c r="AX1360">
        <v>0</v>
      </c>
      <c r="AY1360">
        <v>1</v>
      </c>
      <c r="AZ1360">
        <v>0</v>
      </c>
      <c r="BA1360">
        <v>0</v>
      </c>
      <c r="BB1360">
        <v>0</v>
      </c>
      <c r="BC1360">
        <v>0</v>
      </c>
      <c r="BD1360">
        <v>0</v>
      </c>
      <c r="BE1360">
        <v>0</v>
      </c>
      <c r="BF1360">
        <v>0</v>
      </c>
      <c r="BG1360" s="20">
        <v>4</v>
      </c>
      <c r="BH1360" s="20">
        <v>0</v>
      </c>
      <c r="BI1360" s="20">
        <v>106</v>
      </c>
      <c r="BJ1360" s="20">
        <v>1</v>
      </c>
      <c r="BK1360" s="20">
        <v>578</v>
      </c>
      <c r="BL1360" s="20">
        <v>785</v>
      </c>
      <c r="BM1360" s="20">
        <v>721</v>
      </c>
      <c r="BN1360" s="20">
        <v>80</v>
      </c>
      <c r="BO1360" s="20">
        <v>52</v>
      </c>
      <c r="BP1360" s="20"/>
      <c r="BQ1360" s="20"/>
      <c r="BR1360" s="20"/>
      <c r="BS1360" s="20"/>
      <c r="BT1360" s="20"/>
      <c r="BU1360" s="20"/>
      <c r="BV1360" s="20"/>
    </row>
    <row r="1361" spans="1:74" x14ac:dyDescent="0.25">
      <c r="A1361" s="20" t="s">
        <v>452</v>
      </c>
      <c r="B1361" s="20" t="s">
        <v>587</v>
      </c>
      <c r="C1361" s="20" t="s">
        <v>591</v>
      </c>
      <c r="D1361" s="1">
        <v>44514</v>
      </c>
      <c r="E1361">
        <v>125</v>
      </c>
      <c r="F1361">
        <v>5</v>
      </c>
      <c r="G1361">
        <v>1</v>
      </c>
      <c r="H1361">
        <v>0</v>
      </c>
      <c r="I1361">
        <v>0</v>
      </c>
      <c r="J1361">
        <v>56</v>
      </c>
      <c r="K1361">
        <v>5</v>
      </c>
      <c r="L1361">
        <v>6</v>
      </c>
      <c r="M1361">
        <v>3</v>
      </c>
      <c r="N1361">
        <v>2</v>
      </c>
      <c r="O1361">
        <v>1</v>
      </c>
      <c r="P1361">
        <v>1</v>
      </c>
      <c r="Q1361">
        <v>0</v>
      </c>
      <c r="R1361">
        <v>645</v>
      </c>
      <c r="S1361">
        <v>455</v>
      </c>
      <c r="T1361">
        <v>30</v>
      </c>
      <c r="U1361">
        <v>23</v>
      </c>
      <c r="V1361">
        <v>6</v>
      </c>
      <c r="W1361">
        <v>953</v>
      </c>
      <c r="X1361">
        <v>218</v>
      </c>
      <c r="Y1361">
        <v>33</v>
      </c>
      <c r="Z1361">
        <v>66</v>
      </c>
      <c r="AA1361">
        <v>24</v>
      </c>
      <c r="AB1361">
        <v>888</v>
      </c>
      <c r="AC1361">
        <v>147</v>
      </c>
      <c r="AD1361">
        <v>17</v>
      </c>
      <c r="AE1361">
        <v>94</v>
      </c>
      <c r="AF1361">
        <v>34</v>
      </c>
      <c r="AG1361">
        <v>120</v>
      </c>
      <c r="AH1361">
        <v>7</v>
      </c>
      <c r="AI1361">
        <v>3</v>
      </c>
      <c r="AJ1361">
        <v>18</v>
      </c>
      <c r="AK1361">
        <v>9</v>
      </c>
      <c r="AL1361">
        <v>56</v>
      </c>
      <c r="AM1361">
        <v>8</v>
      </c>
      <c r="AN1361">
        <v>3</v>
      </c>
      <c r="AO1361">
        <v>0</v>
      </c>
      <c r="AP1361">
        <v>0</v>
      </c>
      <c r="AQ1361">
        <v>0</v>
      </c>
      <c r="AR1361">
        <v>0</v>
      </c>
      <c r="AS1361">
        <v>0</v>
      </c>
      <c r="AT1361">
        <v>0</v>
      </c>
      <c r="AU1361">
        <v>0</v>
      </c>
      <c r="AV1361">
        <v>0</v>
      </c>
      <c r="AW1361">
        <v>0</v>
      </c>
      <c r="AX1361">
        <v>0</v>
      </c>
      <c r="AY1361">
        <v>1</v>
      </c>
      <c r="AZ1361">
        <v>0</v>
      </c>
      <c r="BA1361">
        <v>0</v>
      </c>
      <c r="BB1361">
        <v>0</v>
      </c>
      <c r="BC1361">
        <v>0</v>
      </c>
      <c r="BD1361">
        <v>0</v>
      </c>
      <c r="BE1361">
        <v>0</v>
      </c>
      <c r="BF1361">
        <v>0</v>
      </c>
      <c r="BG1361" s="20">
        <v>4</v>
      </c>
      <c r="BH1361" s="20">
        <v>0</v>
      </c>
      <c r="BI1361" s="20">
        <v>105</v>
      </c>
      <c r="BJ1361" s="20">
        <v>1</v>
      </c>
      <c r="BK1361" s="20">
        <v>576</v>
      </c>
      <c r="BL1361" s="20">
        <v>793</v>
      </c>
      <c r="BM1361" s="20">
        <v>719</v>
      </c>
      <c r="BN1361" s="20">
        <v>81</v>
      </c>
      <c r="BO1361" s="20">
        <v>52</v>
      </c>
      <c r="BP1361" s="20"/>
      <c r="BQ1361" s="20"/>
      <c r="BR1361" s="20"/>
      <c r="BS1361" s="20"/>
      <c r="BT1361" s="20"/>
      <c r="BU1361" s="20"/>
      <c r="BV1361" s="20"/>
    </row>
    <row r="1362" spans="1:74" x14ac:dyDescent="0.25">
      <c r="A1362" s="20" t="s">
        <v>452</v>
      </c>
      <c r="B1362" s="20" t="s">
        <v>587</v>
      </c>
      <c r="C1362" s="20" t="s">
        <v>591</v>
      </c>
      <c r="D1362" s="1">
        <v>44521</v>
      </c>
      <c r="E1362">
        <v>126</v>
      </c>
      <c r="F1362">
        <v>5</v>
      </c>
      <c r="G1362">
        <v>2</v>
      </c>
      <c r="H1362">
        <v>0</v>
      </c>
      <c r="I1362">
        <v>0</v>
      </c>
      <c r="J1362">
        <v>61</v>
      </c>
      <c r="K1362">
        <v>5</v>
      </c>
      <c r="L1362">
        <v>6</v>
      </c>
      <c r="M1362">
        <v>3</v>
      </c>
      <c r="N1362">
        <v>2</v>
      </c>
      <c r="O1362">
        <v>1</v>
      </c>
      <c r="P1362">
        <v>1</v>
      </c>
      <c r="Q1362">
        <v>0</v>
      </c>
      <c r="R1362">
        <v>643</v>
      </c>
      <c r="S1362">
        <v>469</v>
      </c>
      <c r="T1362">
        <v>30</v>
      </c>
      <c r="U1362">
        <v>23</v>
      </c>
      <c r="V1362">
        <v>6</v>
      </c>
      <c r="W1362">
        <v>952</v>
      </c>
      <c r="X1362">
        <v>313</v>
      </c>
      <c r="Y1362">
        <v>33</v>
      </c>
      <c r="Z1362">
        <v>66</v>
      </c>
      <c r="AA1362">
        <v>24</v>
      </c>
      <c r="AB1362">
        <v>885</v>
      </c>
      <c r="AC1362">
        <v>185</v>
      </c>
      <c r="AD1362">
        <v>17</v>
      </c>
      <c r="AE1362">
        <v>93</v>
      </c>
      <c r="AF1362">
        <v>34</v>
      </c>
      <c r="AG1362">
        <v>122</v>
      </c>
      <c r="AH1362">
        <v>10</v>
      </c>
      <c r="AI1362">
        <v>3</v>
      </c>
      <c r="AJ1362">
        <v>18</v>
      </c>
      <c r="AK1362">
        <v>9</v>
      </c>
      <c r="AL1362">
        <v>56</v>
      </c>
      <c r="AM1362">
        <v>9</v>
      </c>
      <c r="AN1362">
        <v>3</v>
      </c>
      <c r="AO1362">
        <v>0</v>
      </c>
      <c r="AP1362">
        <v>0</v>
      </c>
      <c r="AQ1362">
        <v>0</v>
      </c>
      <c r="AR1362">
        <v>0</v>
      </c>
      <c r="AS1362">
        <v>0</v>
      </c>
      <c r="AT1362">
        <v>0</v>
      </c>
      <c r="AU1362">
        <v>0</v>
      </c>
      <c r="AV1362">
        <v>0</v>
      </c>
      <c r="AW1362">
        <v>0</v>
      </c>
      <c r="AX1362">
        <v>0</v>
      </c>
      <c r="AY1362">
        <v>1</v>
      </c>
      <c r="AZ1362">
        <v>0</v>
      </c>
      <c r="BA1362">
        <v>0</v>
      </c>
      <c r="BB1362">
        <v>0</v>
      </c>
      <c r="BC1362">
        <v>0</v>
      </c>
      <c r="BD1362">
        <v>0</v>
      </c>
      <c r="BE1362">
        <v>0</v>
      </c>
      <c r="BF1362">
        <v>0</v>
      </c>
      <c r="BG1362" s="20">
        <v>5</v>
      </c>
      <c r="BH1362" s="20">
        <v>0</v>
      </c>
      <c r="BI1362" s="20">
        <v>107</v>
      </c>
      <c r="BJ1362" s="20">
        <v>1</v>
      </c>
      <c r="BK1362" s="20">
        <v>576</v>
      </c>
      <c r="BL1362" s="20">
        <v>793</v>
      </c>
      <c r="BM1362" s="20">
        <v>718</v>
      </c>
      <c r="BN1362" s="20">
        <v>83</v>
      </c>
      <c r="BO1362" s="20">
        <v>52</v>
      </c>
      <c r="BP1362" s="20"/>
      <c r="BQ1362" s="20"/>
      <c r="BR1362" s="20"/>
      <c r="BS1362" s="20"/>
      <c r="BT1362" s="20"/>
      <c r="BU1362" s="20"/>
      <c r="BV1362" s="20"/>
    </row>
    <row r="1363" spans="1:74" x14ac:dyDescent="0.25">
      <c r="A1363" s="20" t="s">
        <v>452</v>
      </c>
      <c r="B1363" s="20" t="s">
        <v>587</v>
      </c>
      <c r="C1363" s="20" t="s">
        <v>591</v>
      </c>
      <c r="D1363" s="1">
        <v>44528</v>
      </c>
      <c r="E1363">
        <v>126</v>
      </c>
      <c r="F1363">
        <v>5</v>
      </c>
      <c r="G1363">
        <v>2</v>
      </c>
      <c r="H1363">
        <v>0</v>
      </c>
      <c r="I1363">
        <v>0</v>
      </c>
      <c r="J1363">
        <v>66</v>
      </c>
      <c r="K1363">
        <v>4</v>
      </c>
      <c r="L1363">
        <v>6</v>
      </c>
      <c r="M1363">
        <v>2</v>
      </c>
      <c r="N1363">
        <v>2</v>
      </c>
      <c r="O1363">
        <v>1</v>
      </c>
      <c r="P1363">
        <v>1</v>
      </c>
      <c r="Q1363">
        <v>0</v>
      </c>
      <c r="R1363">
        <v>644</v>
      </c>
      <c r="S1363">
        <v>485</v>
      </c>
      <c r="T1363">
        <v>31</v>
      </c>
      <c r="U1363">
        <v>22</v>
      </c>
      <c r="V1363">
        <v>6</v>
      </c>
      <c r="W1363">
        <v>951</v>
      </c>
      <c r="X1363">
        <v>396</v>
      </c>
      <c r="Y1363">
        <v>37</v>
      </c>
      <c r="Z1363">
        <v>63</v>
      </c>
      <c r="AA1363">
        <v>23</v>
      </c>
      <c r="AB1363">
        <v>886</v>
      </c>
      <c r="AC1363">
        <v>249</v>
      </c>
      <c r="AD1363">
        <v>17</v>
      </c>
      <c r="AE1363">
        <v>93</v>
      </c>
      <c r="AF1363">
        <v>35</v>
      </c>
      <c r="AG1363">
        <v>122</v>
      </c>
      <c r="AH1363">
        <v>15</v>
      </c>
      <c r="AI1363">
        <v>3</v>
      </c>
      <c r="AJ1363">
        <v>18</v>
      </c>
      <c r="AK1363">
        <v>8</v>
      </c>
      <c r="AL1363">
        <v>56</v>
      </c>
      <c r="AM1363">
        <v>10</v>
      </c>
      <c r="AN1363">
        <v>3</v>
      </c>
      <c r="AO1363">
        <v>0</v>
      </c>
      <c r="AP1363">
        <v>0</v>
      </c>
      <c r="AQ1363">
        <v>0</v>
      </c>
      <c r="AR1363">
        <v>0</v>
      </c>
      <c r="AS1363">
        <v>0</v>
      </c>
      <c r="AT1363">
        <v>0</v>
      </c>
      <c r="AU1363">
        <v>0</v>
      </c>
      <c r="AV1363">
        <v>0</v>
      </c>
      <c r="AW1363">
        <v>0</v>
      </c>
      <c r="AX1363">
        <v>0</v>
      </c>
      <c r="AY1363">
        <v>1</v>
      </c>
      <c r="AZ1363">
        <v>0</v>
      </c>
      <c r="BA1363">
        <v>0</v>
      </c>
      <c r="BB1363">
        <v>0</v>
      </c>
      <c r="BC1363">
        <v>0</v>
      </c>
      <c r="BD1363">
        <v>0</v>
      </c>
      <c r="BE1363">
        <v>0</v>
      </c>
      <c r="BF1363">
        <v>0</v>
      </c>
      <c r="BG1363" s="20">
        <v>5</v>
      </c>
      <c r="BH1363" s="20">
        <v>0</v>
      </c>
      <c r="BI1363" s="20">
        <v>107</v>
      </c>
      <c r="BJ1363" s="20">
        <v>1</v>
      </c>
      <c r="BK1363" s="20">
        <v>577</v>
      </c>
      <c r="BL1363" s="20">
        <v>792</v>
      </c>
      <c r="BM1363" s="20">
        <v>720</v>
      </c>
      <c r="BN1363" s="20">
        <v>83</v>
      </c>
      <c r="BO1363" s="20">
        <v>52</v>
      </c>
      <c r="BP1363" s="20"/>
      <c r="BQ1363" s="20"/>
      <c r="BR1363" s="20"/>
      <c r="BS1363" s="20"/>
      <c r="BT1363" s="20"/>
      <c r="BU1363" s="20"/>
      <c r="BV1363" s="20"/>
    </row>
    <row r="1364" spans="1:74" x14ac:dyDescent="0.25">
      <c r="A1364" s="20" t="s">
        <v>452</v>
      </c>
      <c r="B1364" s="20" t="s">
        <v>587</v>
      </c>
      <c r="C1364" s="20" t="s">
        <v>591</v>
      </c>
      <c r="D1364" s="1">
        <v>44535</v>
      </c>
      <c r="E1364">
        <v>124</v>
      </c>
      <c r="F1364">
        <v>5</v>
      </c>
      <c r="G1364">
        <v>3</v>
      </c>
      <c r="H1364">
        <v>0</v>
      </c>
      <c r="I1364">
        <v>0</v>
      </c>
      <c r="J1364">
        <v>72</v>
      </c>
      <c r="K1364">
        <v>4</v>
      </c>
      <c r="L1364">
        <v>6</v>
      </c>
      <c r="M1364">
        <v>2</v>
      </c>
      <c r="N1364">
        <v>2</v>
      </c>
      <c r="O1364">
        <v>1</v>
      </c>
      <c r="P1364">
        <v>1</v>
      </c>
      <c r="Q1364">
        <v>0</v>
      </c>
      <c r="R1364">
        <v>644</v>
      </c>
      <c r="S1364">
        <v>499</v>
      </c>
      <c r="T1364">
        <v>31</v>
      </c>
      <c r="U1364">
        <v>22</v>
      </c>
      <c r="V1364">
        <v>5</v>
      </c>
      <c r="W1364">
        <v>952</v>
      </c>
      <c r="X1364">
        <v>441</v>
      </c>
      <c r="Y1364">
        <v>36</v>
      </c>
      <c r="Z1364">
        <v>62</v>
      </c>
      <c r="AA1364">
        <v>21</v>
      </c>
      <c r="AB1364">
        <v>883</v>
      </c>
      <c r="AC1364">
        <v>309</v>
      </c>
      <c r="AD1364">
        <v>16</v>
      </c>
      <c r="AE1364">
        <v>91</v>
      </c>
      <c r="AF1364">
        <v>35</v>
      </c>
      <c r="AG1364">
        <v>120</v>
      </c>
      <c r="AH1364">
        <v>21</v>
      </c>
      <c r="AI1364">
        <v>5</v>
      </c>
      <c r="AJ1364">
        <v>15</v>
      </c>
      <c r="AK1364">
        <v>6</v>
      </c>
      <c r="AL1364">
        <v>58</v>
      </c>
      <c r="AM1364">
        <v>12</v>
      </c>
      <c r="AN1364">
        <v>3</v>
      </c>
      <c r="AO1364">
        <v>0</v>
      </c>
      <c r="AP1364">
        <v>0</v>
      </c>
      <c r="AQ1364">
        <v>0</v>
      </c>
      <c r="AR1364">
        <v>0</v>
      </c>
      <c r="AS1364">
        <v>0</v>
      </c>
      <c r="AT1364">
        <v>0</v>
      </c>
      <c r="AU1364">
        <v>0</v>
      </c>
      <c r="AV1364">
        <v>0</v>
      </c>
      <c r="AW1364">
        <v>0</v>
      </c>
      <c r="AX1364">
        <v>0</v>
      </c>
      <c r="AY1364">
        <v>1</v>
      </c>
      <c r="AZ1364">
        <v>0</v>
      </c>
      <c r="BA1364">
        <v>0</v>
      </c>
      <c r="BB1364">
        <v>0</v>
      </c>
      <c r="BC1364">
        <v>0</v>
      </c>
      <c r="BD1364">
        <v>0</v>
      </c>
      <c r="BE1364">
        <v>0</v>
      </c>
      <c r="BF1364">
        <v>0</v>
      </c>
      <c r="BG1364" s="20">
        <v>5</v>
      </c>
      <c r="BH1364" s="20">
        <v>0</v>
      </c>
      <c r="BI1364" s="20">
        <v>106</v>
      </c>
      <c r="BJ1364" s="20">
        <v>1</v>
      </c>
      <c r="BK1364" s="20">
        <v>577</v>
      </c>
      <c r="BL1364" s="20">
        <v>801</v>
      </c>
      <c r="BM1364" s="20">
        <v>718</v>
      </c>
      <c r="BN1364" s="20">
        <v>84</v>
      </c>
      <c r="BO1364" s="20">
        <v>54</v>
      </c>
      <c r="BP1364" s="20"/>
      <c r="BQ1364" s="20"/>
      <c r="BR1364" s="20"/>
      <c r="BS1364" s="20"/>
      <c r="BT1364" s="20"/>
      <c r="BU1364" s="20"/>
      <c r="BV1364" s="20"/>
    </row>
    <row r="1365" spans="1:74" x14ac:dyDescent="0.25">
      <c r="A1365" s="20" t="s">
        <v>452</v>
      </c>
      <c r="B1365" s="20" t="s">
        <v>587</v>
      </c>
      <c r="C1365" s="20" t="s">
        <v>591</v>
      </c>
      <c r="D1365" s="1">
        <v>44542</v>
      </c>
      <c r="E1365">
        <v>124</v>
      </c>
      <c r="F1365">
        <v>5</v>
      </c>
      <c r="G1365">
        <v>4</v>
      </c>
      <c r="H1365">
        <v>0</v>
      </c>
      <c r="I1365">
        <v>0</v>
      </c>
      <c r="J1365">
        <v>78</v>
      </c>
      <c r="K1365">
        <v>4</v>
      </c>
      <c r="L1365">
        <v>6</v>
      </c>
      <c r="M1365">
        <v>1</v>
      </c>
      <c r="N1365">
        <v>2</v>
      </c>
      <c r="O1365">
        <v>1</v>
      </c>
      <c r="P1365">
        <v>1</v>
      </c>
      <c r="Q1365">
        <v>0</v>
      </c>
      <c r="R1365">
        <v>643</v>
      </c>
      <c r="S1365">
        <v>517</v>
      </c>
      <c r="T1365">
        <v>30</v>
      </c>
      <c r="U1365">
        <v>22</v>
      </c>
      <c r="V1365">
        <v>5</v>
      </c>
      <c r="W1365">
        <v>949</v>
      </c>
      <c r="X1365">
        <v>482</v>
      </c>
      <c r="Y1365">
        <v>36</v>
      </c>
      <c r="Z1365">
        <v>62</v>
      </c>
      <c r="AA1365">
        <v>21</v>
      </c>
      <c r="AB1365">
        <v>883</v>
      </c>
      <c r="AC1365">
        <v>398</v>
      </c>
      <c r="AD1365">
        <v>16</v>
      </c>
      <c r="AE1365">
        <v>91</v>
      </c>
      <c r="AF1365">
        <v>35</v>
      </c>
      <c r="AG1365">
        <v>122</v>
      </c>
      <c r="AH1365">
        <v>28</v>
      </c>
      <c r="AI1365">
        <v>5</v>
      </c>
      <c r="AJ1365">
        <v>15</v>
      </c>
      <c r="AK1365">
        <v>6</v>
      </c>
      <c r="AL1365">
        <v>58</v>
      </c>
      <c r="AM1365">
        <v>33</v>
      </c>
      <c r="AN1365">
        <v>3</v>
      </c>
      <c r="AO1365">
        <v>0</v>
      </c>
      <c r="AP1365">
        <v>0</v>
      </c>
      <c r="AQ1365">
        <v>0</v>
      </c>
      <c r="AR1365">
        <v>0</v>
      </c>
      <c r="AS1365">
        <v>0</v>
      </c>
      <c r="AT1365">
        <v>0</v>
      </c>
      <c r="AU1365">
        <v>0</v>
      </c>
      <c r="AV1365">
        <v>0</v>
      </c>
      <c r="AW1365">
        <v>0</v>
      </c>
      <c r="AX1365">
        <v>0</v>
      </c>
      <c r="AY1365">
        <v>1</v>
      </c>
      <c r="AZ1365">
        <v>0</v>
      </c>
      <c r="BA1365">
        <v>0</v>
      </c>
      <c r="BB1365">
        <v>0</v>
      </c>
      <c r="BC1365">
        <v>0</v>
      </c>
      <c r="BD1365">
        <v>0</v>
      </c>
      <c r="BE1365">
        <v>0</v>
      </c>
      <c r="BF1365">
        <v>0</v>
      </c>
      <c r="BG1365" s="20">
        <v>5</v>
      </c>
      <c r="BH1365" s="20">
        <v>0</v>
      </c>
      <c r="BI1365" s="20">
        <v>106</v>
      </c>
      <c r="BJ1365" s="20">
        <v>1</v>
      </c>
      <c r="BK1365" s="20">
        <v>578</v>
      </c>
      <c r="BL1365" s="20">
        <v>800</v>
      </c>
      <c r="BM1365" s="20">
        <v>720</v>
      </c>
      <c r="BN1365" s="20">
        <v>87</v>
      </c>
      <c r="BO1365" s="20">
        <v>54</v>
      </c>
      <c r="BP1365" s="20"/>
      <c r="BQ1365" s="20"/>
      <c r="BR1365" s="20"/>
      <c r="BS1365" s="20"/>
      <c r="BT1365" s="20"/>
      <c r="BU1365" s="20"/>
      <c r="BV1365" s="20"/>
    </row>
    <row r="1366" spans="1:74" x14ac:dyDescent="0.25">
      <c r="A1366" s="20" t="s">
        <v>452</v>
      </c>
      <c r="B1366" s="20" t="s">
        <v>587</v>
      </c>
      <c r="C1366" s="20" t="s">
        <v>591</v>
      </c>
      <c r="D1366" s="1">
        <v>44549</v>
      </c>
      <c r="E1366">
        <v>124</v>
      </c>
      <c r="F1366">
        <v>5</v>
      </c>
      <c r="G1366">
        <v>4</v>
      </c>
      <c r="H1366">
        <v>0</v>
      </c>
      <c r="I1366">
        <v>0</v>
      </c>
      <c r="J1366">
        <v>81</v>
      </c>
      <c r="K1366">
        <v>4</v>
      </c>
      <c r="L1366">
        <v>6</v>
      </c>
      <c r="M1366">
        <v>1</v>
      </c>
      <c r="N1366">
        <v>2</v>
      </c>
      <c r="O1366">
        <v>1</v>
      </c>
      <c r="P1366">
        <v>1</v>
      </c>
      <c r="Q1366">
        <v>0</v>
      </c>
      <c r="R1366">
        <v>642</v>
      </c>
      <c r="S1366">
        <v>529</v>
      </c>
      <c r="T1366">
        <v>29</v>
      </c>
      <c r="U1366">
        <v>21</v>
      </c>
      <c r="V1366">
        <v>5</v>
      </c>
      <c r="W1366">
        <v>952</v>
      </c>
      <c r="X1366">
        <v>535</v>
      </c>
      <c r="Y1366">
        <v>37</v>
      </c>
      <c r="Z1366">
        <v>59</v>
      </c>
      <c r="AA1366">
        <v>20</v>
      </c>
      <c r="AB1366">
        <v>888</v>
      </c>
      <c r="AC1366">
        <v>495</v>
      </c>
      <c r="AD1366">
        <v>16</v>
      </c>
      <c r="AE1366">
        <v>89</v>
      </c>
      <c r="AF1366">
        <v>34</v>
      </c>
      <c r="AG1366">
        <v>122</v>
      </c>
      <c r="AH1366">
        <v>36</v>
      </c>
      <c r="AI1366">
        <v>5</v>
      </c>
      <c r="AJ1366">
        <v>14</v>
      </c>
      <c r="AK1366">
        <v>6</v>
      </c>
      <c r="AL1366">
        <v>58</v>
      </c>
      <c r="AM1366">
        <v>39</v>
      </c>
      <c r="AN1366">
        <v>3</v>
      </c>
      <c r="AO1366">
        <v>0</v>
      </c>
      <c r="AP1366">
        <v>0</v>
      </c>
      <c r="AQ1366">
        <v>0</v>
      </c>
      <c r="AR1366">
        <v>0</v>
      </c>
      <c r="AS1366">
        <v>0</v>
      </c>
      <c r="AT1366">
        <v>0</v>
      </c>
      <c r="AU1366">
        <v>0</v>
      </c>
      <c r="AV1366">
        <v>0</v>
      </c>
      <c r="AW1366">
        <v>0</v>
      </c>
      <c r="AX1366">
        <v>0</v>
      </c>
      <c r="AY1366">
        <v>1</v>
      </c>
      <c r="AZ1366">
        <v>0</v>
      </c>
      <c r="BA1366">
        <v>0</v>
      </c>
      <c r="BB1366">
        <v>0</v>
      </c>
      <c r="BC1366">
        <v>0</v>
      </c>
      <c r="BD1366">
        <v>0</v>
      </c>
      <c r="BE1366">
        <v>0</v>
      </c>
      <c r="BF1366">
        <v>0</v>
      </c>
      <c r="BG1366" s="20">
        <v>5</v>
      </c>
      <c r="BH1366" s="20">
        <v>0</v>
      </c>
      <c r="BI1366" s="20">
        <v>106</v>
      </c>
      <c r="BJ1366" s="20">
        <v>1</v>
      </c>
      <c r="BK1366" s="20">
        <v>577</v>
      </c>
      <c r="BL1366" s="20">
        <v>805</v>
      </c>
      <c r="BM1366" s="20">
        <v>725</v>
      </c>
      <c r="BN1366" s="20">
        <v>87</v>
      </c>
      <c r="BO1366" s="20">
        <v>54</v>
      </c>
      <c r="BP1366" s="20">
        <v>3427</v>
      </c>
      <c r="BQ1366" s="20">
        <v>965</v>
      </c>
      <c r="BR1366" s="20">
        <v>0</v>
      </c>
      <c r="BS1366" s="20">
        <v>104</v>
      </c>
      <c r="BT1366" s="20">
        <v>650</v>
      </c>
      <c r="BU1366" s="20">
        <v>247</v>
      </c>
      <c r="BV1366" s="20">
        <v>2279</v>
      </c>
    </row>
    <row r="1367" spans="1:74" x14ac:dyDescent="0.25">
      <c r="A1367" s="20" t="s">
        <v>452</v>
      </c>
      <c r="B1367" s="20" t="s">
        <v>587</v>
      </c>
      <c r="C1367" s="20" t="s">
        <v>591</v>
      </c>
      <c r="D1367" s="1">
        <v>44558</v>
      </c>
      <c r="E1367">
        <v>125</v>
      </c>
      <c r="F1367">
        <v>5</v>
      </c>
      <c r="G1367">
        <v>5</v>
      </c>
      <c r="H1367">
        <v>0</v>
      </c>
      <c r="I1367">
        <v>0</v>
      </c>
      <c r="J1367">
        <v>84</v>
      </c>
      <c r="K1367">
        <v>4</v>
      </c>
      <c r="L1367">
        <v>6</v>
      </c>
      <c r="M1367">
        <v>1</v>
      </c>
      <c r="N1367">
        <v>2</v>
      </c>
      <c r="O1367">
        <v>1</v>
      </c>
      <c r="P1367">
        <v>1</v>
      </c>
      <c r="Q1367">
        <v>0</v>
      </c>
      <c r="R1367">
        <v>636</v>
      </c>
      <c r="S1367">
        <v>529</v>
      </c>
      <c r="T1367">
        <v>28</v>
      </c>
      <c r="U1367">
        <v>21</v>
      </c>
      <c r="V1367">
        <v>5</v>
      </c>
      <c r="W1367">
        <v>953</v>
      </c>
      <c r="X1367">
        <v>567</v>
      </c>
      <c r="Y1367">
        <v>39</v>
      </c>
      <c r="Z1367">
        <v>58</v>
      </c>
      <c r="AA1367">
        <v>20</v>
      </c>
      <c r="AB1367">
        <v>888</v>
      </c>
      <c r="AC1367">
        <v>538</v>
      </c>
      <c r="AD1367">
        <v>16</v>
      </c>
      <c r="AE1367">
        <v>89</v>
      </c>
      <c r="AF1367">
        <v>34</v>
      </c>
      <c r="AG1367">
        <v>121</v>
      </c>
      <c r="AH1367">
        <v>43</v>
      </c>
      <c r="AI1367">
        <v>5</v>
      </c>
      <c r="AJ1367">
        <v>14</v>
      </c>
      <c r="AK1367">
        <v>5</v>
      </c>
      <c r="AL1367">
        <v>60</v>
      </c>
      <c r="AM1367">
        <v>42</v>
      </c>
      <c r="AN1367">
        <v>3</v>
      </c>
      <c r="AO1367">
        <v>0</v>
      </c>
      <c r="AP1367">
        <v>0</v>
      </c>
      <c r="AQ1367">
        <v>0</v>
      </c>
      <c r="AR1367">
        <v>0</v>
      </c>
      <c r="AS1367">
        <v>0</v>
      </c>
      <c r="AT1367">
        <v>0</v>
      </c>
      <c r="AU1367">
        <v>0</v>
      </c>
      <c r="AV1367">
        <v>0</v>
      </c>
      <c r="AW1367">
        <v>0</v>
      </c>
      <c r="AX1367">
        <v>0</v>
      </c>
      <c r="AY1367">
        <v>1</v>
      </c>
      <c r="AZ1367">
        <v>0</v>
      </c>
      <c r="BA1367">
        <v>0</v>
      </c>
      <c r="BB1367">
        <v>0</v>
      </c>
      <c r="BC1367">
        <v>0</v>
      </c>
      <c r="BD1367">
        <v>0</v>
      </c>
      <c r="BE1367">
        <v>0</v>
      </c>
      <c r="BF1367">
        <v>0</v>
      </c>
      <c r="BG1367" s="20">
        <v>5</v>
      </c>
      <c r="BH1367" s="20">
        <v>0</v>
      </c>
      <c r="BI1367" s="20">
        <v>106</v>
      </c>
      <c r="BJ1367" s="20">
        <v>1</v>
      </c>
      <c r="BK1367" s="20">
        <v>575</v>
      </c>
      <c r="BL1367" s="20">
        <v>808</v>
      </c>
      <c r="BM1367" s="20">
        <v>729</v>
      </c>
      <c r="BN1367" s="20">
        <v>86</v>
      </c>
      <c r="BO1367" s="20">
        <v>56</v>
      </c>
      <c r="BP1367" s="20">
        <v>3428</v>
      </c>
      <c r="BQ1367" s="20">
        <v>1181</v>
      </c>
      <c r="BR1367" s="20">
        <v>0</v>
      </c>
      <c r="BS1367" s="20">
        <v>101</v>
      </c>
      <c r="BT1367" s="20">
        <v>648</v>
      </c>
      <c r="BU1367" s="20">
        <v>250</v>
      </c>
      <c r="BV1367" s="20">
        <v>2287</v>
      </c>
    </row>
    <row r="1368" spans="1:74" x14ac:dyDescent="0.25">
      <c r="A1368" s="20" t="s">
        <v>452</v>
      </c>
      <c r="B1368" s="20" t="s">
        <v>587</v>
      </c>
      <c r="C1368" s="20" t="s">
        <v>591</v>
      </c>
      <c r="D1368" s="1">
        <v>44564</v>
      </c>
      <c r="E1368">
        <v>125</v>
      </c>
      <c r="F1368">
        <v>5</v>
      </c>
      <c r="G1368">
        <v>5</v>
      </c>
      <c r="H1368">
        <v>0</v>
      </c>
      <c r="I1368">
        <v>0</v>
      </c>
      <c r="J1368">
        <v>85</v>
      </c>
      <c r="K1368">
        <v>4</v>
      </c>
      <c r="L1368">
        <v>6</v>
      </c>
      <c r="M1368">
        <v>1</v>
      </c>
      <c r="N1368">
        <v>2</v>
      </c>
      <c r="O1368">
        <v>1</v>
      </c>
      <c r="P1368">
        <v>1</v>
      </c>
      <c r="Q1368">
        <v>0</v>
      </c>
      <c r="R1368">
        <v>637</v>
      </c>
      <c r="S1368">
        <v>531</v>
      </c>
      <c r="T1368">
        <v>28</v>
      </c>
      <c r="U1368">
        <v>21</v>
      </c>
      <c r="V1368">
        <v>5</v>
      </c>
      <c r="W1368">
        <v>953</v>
      </c>
      <c r="X1368">
        <v>592</v>
      </c>
      <c r="Y1368">
        <v>38</v>
      </c>
      <c r="Z1368">
        <v>59</v>
      </c>
      <c r="AA1368">
        <v>20</v>
      </c>
      <c r="AB1368">
        <v>892</v>
      </c>
      <c r="AC1368">
        <v>552</v>
      </c>
      <c r="AD1368">
        <v>16</v>
      </c>
      <c r="AE1368">
        <v>89</v>
      </c>
      <c r="AF1368">
        <v>37</v>
      </c>
      <c r="AG1368">
        <v>122</v>
      </c>
      <c r="AH1368">
        <v>47</v>
      </c>
      <c r="AI1368">
        <v>5</v>
      </c>
      <c r="AJ1368">
        <v>14</v>
      </c>
      <c r="AK1368">
        <v>4</v>
      </c>
      <c r="AL1368">
        <v>60</v>
      </c>
      <c r="AM1368">
        <v>47</v>
      </c>
      <c r="AN1368">
        <v>3</v>
      </c>
      <c r="AO1368">
        <v>0</v>
      </c>
      <c r="AP1368">
        <v>0</v>
      </c>
      <c r="AQ1368">
        <v>0</v>
      </c>
      <c r="AR1368">
        <v>0</v>
      </c>
      <c r="AS1368">
        <v>0</v>
      </c>
      <c r="AT1368">
        <v>0</v>
      </c>
      <c r="AU1368">
        <v>0</v>
      </c>
      <c r="AV1368">
        <v>0</v>
      </c>
      <c r="AW1368">
        <v>0</v>
      </c>
      <c r="AX1368">
        <v>0</v>
      </c>
      <c r="AY1368">
        <v>1</v>
      </c>
      <c r="AZ1368">
        <v>0</v>
      </c>
      <c r="BA1368">
        <v>0</v>
      </c>
      <c r="BB1368">
        <v>0</v>
      </c>
      <c r="BC1368">
        <v>0</v>
      </c>
      <c r="BD1368">
        <v>0</v>
      </c>
      <c r="BE1368">
        <v>0</v>
      </c>
      <c r="BF1368">
        <v>0</v>
      </c>
      <c r="BG1368" s="20">
        <v>5</v>
      </c>
      <c r="BH1368" s="20">
        <v>0</v>
      </c>
      <c r="BI1368" s="20">
        <v>106</v>
      </c>
      <c r="BJ1368" s="20">
        <v>1</v>
      </c>
      <c r="BK1368" s="20">
        <v>577</v>
      </c>
      <c r="BL1368" s="20">
        <v>808</v>
      </c>
      <c r="BM1368" s="20">
        <v>731</v>
      </c>
      <c r="BN1368" s="20">
        <v>86</v>
      </c>
      <c r="BO1368" s="20">
        <v>56</v>
      </c>
      <c r="BP1368" s="20">
        <v>3435</v>
      </c>
      <c r="BQ1368" s="20">
        <v>1247</v>
      </c>
      <c r="BR1368" s="20">
        <v>0</v>
      </c>
      <c r="BS1368" s="20">
        <v>101</v>
      </c>
      <c r="BT1368" s="20">
        <v>642</v>
      </c>
      <c r="BU1368" s="20">
        <v>255</v>
      </c>
      <c r="BV1368" s="20">
        <v>2296</v>
      </c>
    </row>
    <row r="1369" spans="1:74" x14ac:dyDescent="0.25">
      <c r="A1369" s="20" t="s">
        <v>452</v>
      </c>
      <c r="B1369" s="20" t="s">
        <v>587</v>
      </c>
      <c r="C1369" s="20" t="s">
        <v>591</v>
      </c>
      <c r="D1369" s="1">
        <v>44570</v>
      </c>
      <c r="E1369">
        <v>125</v>
      </c>
      <c r="F1369">
        <v>5</v>
      </c>
      <c r="G1369">
        <v>5</v>
      </c>
      <c r="H1369">
        <v>0</v>
      </c>
      <c r="I1369">
        <v>0</v>
      </c>
      <c r="J1369">
        <v>85</v>
      </c>
      <c r="K1369">
        <v>4</v>
      </c>
      <c r="L1369">
        <v>6</v>
      </c>
      <c r="M1369">
        <v>1</v>
      </c>
      <c r="N1369">
        <v>2</v>
      </c>
      <c r="O1369">
        <v>1</v>
      </c>
      <c r="P1369">
        <v>1</v>
      </c>
      <c r="Q1369">
        <v>0</v>
      </c>
      <c r="R1369">
        <v>637</v>
      </c>
      <c r="S1369">
        <v>532</v>
      </c>
      <c r="T1369">
        <v>28</v>
      </c>
      <c r="U1369">
        <v>21</v>
      </c>
      <c r="V1369">
        <v>5</v>
      </c>
      <c r="W1369">
        <v>956</v>
      </c>
      <c r="X1369">
        <v>605</v>
      </c>
      <c r="Y1369">
        <v>38</v>
      </c>
      <c r="Z1369">
        <v>60</v>
      </c>
      <c r="AA1369">
        <v>20</v>
      </c>
      <c r="AB1369">
        <v>893</v>
      </c>
      <c r="AC1369">
        <v>565</v>
      </c>
      <c r="AD1369">
        <v>16</v>
      </c>
      <c r="AE1369">
        <v>88</v>
      </c>
      <c r="AF1369">
        <v>37</v>
      </c>
      <c r="AG1369">
        <v>121</v>
      </c>
      <c r="AH1369">
        <v>52</v>
      </c>
      <c r="AI1369">
        <v>5</v>
      </c>
      <c r="AJ1369">
        <v>14</v>
      </c>
      <c r="AK1369">
        <v>4</v>
      </c>
      <c r="AL1369">
        <v>60</v>
      </c>
      <c r="AM1369">
        <v>48</v>
      </c>
      <c r="AN1369">
        <v>3</v>
      </c>
      <c r="AO1369">
        <v>0</v>
      </c>
      <c r="AP1369">
        <v>0</v>
      </c>
      <c r="AQ1369">
        <v>0</v>
      </c>
      <c r="AR1369">
        <v>0</v>
      </c>
      <c r="AS1369">
        <v>0</v>
      </c>
      <c r="AT1369">
        <v>0</v>
      </c>
      <c r="AU1369">
        <v>0</v>
      </c>
      <c r="AV1369">
        <v>0</v>
      </c>
      <c r="AW1369">
        <v>0</v>
      </c>
      <c r="AX1369">
        <v>0</v>
      </c>
      <c r="AY1369">
        <v>1</v>
      </c>
      <c r="AZ1369">
        <v>0</v>
      </c>
      <c r="BA1369">
        <v>0</v>
      </c>
      <c r="BB1369">
        <v>0</v>
      </c>
      <c r="BC1369">
        <v>0</v>
      </c>
      <c r="BD1369">
        <v>0</v>
      </c>
      <c r="BE1369">
        <v>0</v>
      </c>
      <c r="BF1369">
        <v>0</v>
      </c>
      <c r="BG1369" s="20">
        <v>5</v>
      </c>
      <c r="BH1369" s="20">
        <v>0</v>
      </c>
      <c r="BI1369" s="20">
        <v>106</v>
      </c>
      <c r="BJ1369" s="20">
        <v>1</v>
      </c>
      <c r="BK1369" s="20">
        <v>577</v>
      </c>
      <c r="BL1369" s="20">
        <v>813</v>
      </c>
      <c r="BM1369" s="20">
        <v>731</v>
      </c>
      <c r="BN1369" s="20">
        <v>85</v>
      </c>
      <c r="BO1369" s="20">
        <v>56</v>
      </c>
      <c r="BP1369" s="20">
        <v>3432</v>
      </c>
      <c r="BQ1369" s="20">
        <v>1332</v>
      </c>
      <c r="BR1369" s="20">
        <v>0</v>
      </c>
      <c r="BS1369" s="20">
        <v>100</v>
      </c>
      <c r="BT1369" s="20">
        <v>634</v>
      </c>
      <c r="BU1369" s="20">
        <v>255</v>
      </c>
      <c r="BV1369" s="20">
        <v>2301</v>
      </c>
    </row>
    <row r="1370" spans="1:74" x14ac:dyDescent="0.25">
      <c r="A1370" s="20" t="s">
        <v>452</v>
      </c>
      <c r="B1370" s="20" t="s">
        <v>587</v>
      </c>
      <c r="C1370" s="20" t="s">
        <v>591</v>
      </c>
      <c r="D1370" s="1">
        <v>44577</v>
      </c>
      <c r="E1370">
        <v>123</v>
      </c>
      <c r="F1370">
        <v>5</v>
      </c>
      <c r="G1370">
        <v>5</v>
      </c>
      <c r="H1370">
        <v>0</v>
      </c>
      <c r="I1370">
        <v>0</v>
      </c>
      <c r="J1370">
        <v>83</v>
      </c>
      <c r="K1370">
        <v>4</v>
      </c>
      <c r="L1370">
        <v>6</v>
      </c>
      <c r="M1370">
        <v>1</v>
      </c>
      <c r="N1370">
        <v>2</v>
      </c>
      <c r="O1370">
        <v>1</v>
      </c>
      <c r="P1370">
        <v>1</v>
      </c>
      <c r="Q1370">
        <v>0</v>
      </c>
      <c r="R1370">
        <v>636</v>
      </c>
      <c r="S1370">
        <v>532</v>
      </c>
      <c r="T1370">
        <v>28</v>
      </c>
      <c r="U1370">
        <v>21</v>
      </c>
      <c r="V1370">
        <v>5</v>
      </c>
      <c r="W1370">
        <v>957</v>
      </c>
      <c r="X1370">
        <v>616</v>
      </c>
      <c r="Y1370">
        <v>36</v>
      </c>
      <c r="Z1370">
        <v>60</v>
      </c>
      <c r="AA1370">
        <v>20</v>
      </c>
      <c r="AB1370">
        <v>893</v>
      </c>
      <c r="AC1370">
        <v>572</v>
      </c>
      <c r="AD1370">
        <v>16</v>
      </c>
      <c r="AE1370">
        <v>88</v>
      </c>
      <c r="AF1370">
        <v>37</v>
      </c>
      <c r="AG1370">
        <v>121</v>
      </c>
      <c r="AH1370">
        <v>55</v>
      </c>
      <c r="AI1370">
        <v>5</v>
      </c>
      <c r="AJ1370">
        <v>13</v>
      </c>
      <c r="AK1370">
        <v>2</v>
      </c>
      <c r="AL1370">
        <v>59</v>
      </c>
      <c r="AM1370">
        <v>47</v>
      </c>
      <c r="AN1370">
        <v>3</v>
      </c>
      <c r="AO1370">
        <v>0</v>
      </c>
      <c r="AP1370">
        <v>0</v>
      </c>
      <c r="AQ1370">
        <v>0</v>
      </c>
      <c r="AR1370">
        <v>0</v>
      </c>
      <c r="AS1370">
        <v>0</v>
      </c>
      <c r="AT1370">
        <v>0</v>
      </c>
      <c r="AU1370">
        <v>0</v>
      </c>
      <c r="AV1370">
        <v>0</v>
      </c>
      <c r="AW1370">
        <v>0</v>
      </c>
      <c r="AX1370">
        <v>0</v>
      </c>
      <c r="AY1370">
        <v>1</v>
      </c>
      <c r="AZ1370">
        <v>0</v>
      </c>
      <c r="BA1370">
        <v>0</v>
      </c>
      <c r="BB1370">
        <v>0</v>
      </c>
      <c r="BC1370">
        <v>0</v>
      </c>
      <c r="BD1370">
        <v>0</v>
      </c>
      <c r="BE1370">
        <v>0</v>
      </c>
      <c r="BF1370">
        <v>0</v>
      </c>
      <c r="BG1370" s="20">
        <v>5</v>
      </c>
      <c r="BH1370" s="20">
        <v>0</v>
      </c>
      <c r="BI1370" s="20">
        <v>104</v>
      </c>
      <c r="BJ1370" s="20">
        <v>1</v>
      </c>
      <c r="BK1370" s="20">
        <v>576</v>
      </c>
      <c r="BL1370" s="20">
        <v>816</v>
      </c>
      <c r="BM1370" s="20">
        <v>732</v>
      </c>
      <c r="BN1370" s="20">
        <v>86</v>
      </c>
      <c r="BO1370" s="20">
        <v>55</v>
      </c>
      <c r="BP1370" s="20">
        <v>3432</v>
      </c>
      <c r="BQ1370" s="20">
        <v>1384</v>
      </c>
      <c r="BR1370" s="20">
        <v>0</v>
      </c>
      <c r="BS1370" s="20">
        <v>102</v>
      </c>
      <c r="BT1370" s="20">
        <v>626</v>
      </c>
      <c r="BU1370" s="20">
        <v>253</v>
      </c>
      <c r="BV1370" s="20">
        <v>2305</v>
      </c>
    </row>
    <row r="1371" spans="1:74" x14ac:dyDescent="0.25">
      <c r="A1371" s="20" t="s">
        <v>452</v>
      </c>
      <c r="B1371" s="20" t="s">
        <v>587</v>
      </c>
      <c r="C1371" s="20" t="s">
        <v>591</v>
      </c>
      <c r="D1371" s="1">
        <v>44584</v>
      </c>
      <c r="E1371">
        <v>124</v>
      </c>
      <c r="F1371">
        <v>5</v>
      </c>
      <c r="G1371">
        <v>5</v>
      </c>
      <c r="H1371">
        <v>0</v>
      </c>
      <c r="I1371">
        <v>0</v>
      </c>
      <c r="J1371">
        <v>85</v>
      </c>
      <c r="K1371">
        <v>3</v>
      </c>
      <c r="L1371">
        <v>6</v>
      </c>
      <c r="M1371">
        <v>1</v>
      </c>
      <c r="N1371">
        <v>2</v>
      </c>
      <c r="O1371">
        <v>1</v>
      </c>
      <c r="P1371">
        <v>1</v>
      </c>
      <c r="Q1371">
        <v>0</v>
      </c>
      <c r="R1371">
        <v>637</v>
      </c>
      <c r="S1371">
        <v>533</v>
      </c>
      <c r="T1371">
        <v>28</v>
      </c>
      <c r="U1371">
        <v>21</v>
      </c>
      <c r="V1371">
        <v>5</v>
      </c>
      <c r="W1371">
        <v>958</v>
      </c>
      <c r="X1371">
        <v>620</v>
      </c>
      <c r="Y1371">
        <v>35</v>
      </c>
      <c r="Z1371">
        <v>61</v>
      </c>
      <c r="AA1371">
        <v>22</v>
      </c>
      <c r="AB1371">
        <v>895</v>
      </c>
      <c r="AC1371">
        <v>578</v>
      </c>
      <c r="AD1371">
        <v>17</v>
      </c>
      <c r="AE1371">
        <v>88</v>
      </c>
      <c r="AF1371">
        <v>36</v>
      </c>
      <c r="AG1371">
        <v>120</v>
      </c>
      <c r="AH1371">
        <v>56</v>
      </c>
      <c r="AI1371">
        <v>5</v>
      </c>
      <c r="AJ1371">
        <v>13</v>
      </c>
      <c r="AK1371">
        <v>3</v>
      </c>
      <c r="AL1371">
        <v>59</v>
      </c>
      <c r="AM1371">
        <v>48</v>
      </c>
      <c r="AN1371">
        <v>3</v>
      </c>
      <c r="AO1371">
        <v>0</v>
      </c>
      <c r="AP1371">
        <v>0</v>
      </c>
      <c r="AQ1371">
        <v>0</v>
      </c>
      <c r="AR1371">
        <v>0</v>
      </c>
      <c r="AS1371">
        <v>0</v>
      </c>
      <c r="AT1371">
        <v>0</v>
      </c>
      <c r="AU1371">
        <v>0</v>
      </c>
      <c r="AV1371">
        <v>0</v>
      </c>
      <c r="AW1371">
        <v>0</v>
      </c>
      <c r="AX1371">
        <v>0</v>
      </c>
      <c r="AY1371">
        <v>1</v>
      </c>
      <c r="AZ1371">
        <v>0</v>
      </c>
      <c r="BA1371">
        <v>0</v>
      </c>
      <c r="BB1371">
        <v>0</v>
      </c>
      <c r="BC1371">
        <v>0</v>
      </c>
      <c r="BD1371">
        <v>0</v>
      </c>
      <c r="BE1371">
        <v>0</v>
      </c>
      <c r="BF1371">
        <v>0</v>
      </c>
      <c r="BG1371" s="20">
        <v>5</v>
      </c>
      <c r="BH1371" s="20">
        <v>0</v>
      </c>
      <c r="BI1371" s="20">
        <v>106</v>
      </c>
      <c r="BJ1371" s="20">
        <v>1</v>
      </c>
      <c r="BK1371" s="20">
        <v>577</v>
      </c>
      <c r="BL1371" s="20">
        <v>815</v>
      </c>
      <c r="BM1371" s="20">
        <v>734</v>
      </c>
      <c r="BN1371" s="20">
        <v>85</v>
      </c>
      <c r="BO1371" s="20">
        <v>55</v>
      </c>
      <c r="BP1371" s="20">
        <v>3432</v>
      </c>
      <c r="BQ1371" s="20">
        <v>1409</v>
      </c>
      <c r="BR1371" s="20">
        <v>0</v>
      </c>
      <c r="BS1371" s="20">
        <v>104</v>
      </c>
      <c r="BT1371" s="20">
        <v>621</v>
      </c>
      <c r="BU1371" s="20">
        <v>253</v>
      </c>
      <c r="BV1371" s="20">
        <v>2314</v>
      </c>
    </row>
    <row r="1372" spans="1:74" x14ac:dyDescent="0.25">
      <c r="A1372" s="20" t="s">
        <v>452</v>
      </c>
      <c r="B1372" s="20" t="s">
        <v>587</v>
      </c>
      <c r="C1372" s="20" t="s">
        <v>591</v>
      </c>
      <c r="D1372" s="1">
        <v>44591</v>
      </c>
      <c r="E1372">
        <v>123</v>
      </c>
      <c r="F1372">
        <v>5</v>
      </c>
      <c r="G1372">
        <v>5</v>
      </c>
      <c r="H1372">
        <v>0</v>
      </c>
      <c r="I1372">
        <v>0</v>
      </c>
      <c r="J1372">
        <v>86</v>
      </c>
      <c r="K1372">
        <v>3</v>
      </c>
      <c r="L1372">
        <v>6</v>
      </c>
      <c r="M1372">
        <v>1</v>
      </c>
      <c r="N1372">
        <v>2</v>
      </c>
      <c r="O1372">
        <v>1</v>
      </c>
      <c r="P1372">
        <v>1</v>
      </c>
      <c r="Q1372">
        <v>0</v>
      </c>
      <c r="R1372">
        <v>637</v>
      </c>
      <c r="S1372">
        <v>538</v>
      </c>
      <c r="T1372">
        <v>29</v>
      </c>
      <c r="U1372">
        <v>19</v>
      </c>
      <c r="V1372">
        <v>5</v>
      </c>
      <c r="W1372">
        <v>966</v>
      </c>
      <c r="X1372">
        <v>632</v>
      </c>
      <c r="Y1372">
        <v>38</v>
      </c>
      <c r="Z1372">
        <v>60</v>
      </c>
      <c r="AA1372">
        <v>22</v>
      </c>
      <c r="AB1372">
        <v>890</v>
      </c>
      <c r="AC1372">
        <v>585</v>
      </c>
      <c r="AD1372">
        <v>16</v>
      </c>
      <c r="AE1372">
        <v>89</v>
      </c>
      <c r="AF1372">
        <v>35</v>
      </c>
      <c r="AG1372">
        <v>121</v>
      </c>
      <c r="AH1372">
        <v>57</v>
      </c>
      <c r="AI1372">
        <v>5</v>
      </c>
      <c r="AJ1372">
        <v>12</v>
      </c>
      <c r="AK1372">
        <v>3</v>
      </c>
      <c r="AL1372">
        <v>59</v>
      </c>
      <c r="AM1372">
        <v>48</v>
      </c>
      <c r="AN1372">
        <v>3</v>
      </c>
      <c r="AO1372">
        <v>0</v>
      </c>
      <c r="AP1372">
        <v>0</v>
      </c>
      <c r="AQ1372">
        <v>0</v>
      </c>
      <c r="AR1372">
        <v>0</v>
      </c>
      <c r="AS1372">
        <v>0</v>
      </c>
      <c r="AT1372">
        <v>0</v>
      </c>
      <c r="AU1372">
        <v>0</v>
      </c>
      <c r="AV1372">
        <v>0</v>
      </c>
      <c r="AW1372">
        <v>0</v>
      </c>
      <c r="AX1372">
        <v>0</v>
      </c>
      <c r="AY1372">
        <v>1</v>
      </c>
      <c r="AZ1372">
        <v>0</v>
      </c>
      <c r="BA1372">
        <v>0</v>
      </c>
      <c r="BB1372">
        <v>0</v>
      </c>
      <c r="BC1372">
        <v>0</v>
      </c>
      <c r="BD1372">
        <v>0</v>
      </c>
      <c r="BE1372">
        <v>0</v>
      </c>
      <c r="BF1372">
        <v>0</v>
      </c>
      <c r="BG1372" s="20">
        <v>5</v>
      </c>
      <c r="BH1372" s="20">
        <v>0</v>
      </c>
      <c r="BI1372" s="20">
        <v>106</v>
      </c>
      <c r="BJ1372" s="20">
        <v>1</v>
      </c>
      <c r="BK1372" s="20">
        <v>577</v>
      </c>
      <c r="BL1372" s="20">
        <v>826</v>
      </c>
      <c r="BM1372" s="20">
        <v>728</v>
      </c>
      <c r="BN1372" s="20">
        <v>88</v>
      </c>
      <c r="BO1372" s="20">
        <v>55</v>
      </c>
      <c r="BP1372" s="20">
        <v>3418</v>
      </c>
      <c r="BQ1372" s="20">
        <v>1445</v>
      </c>
      <c r="BR1372" s="20">
        <v>0</v>
      </c>
      <c r="BS1372" s="20">
        <v>105</v>
      </c>
      <c r="BT1372" s="20">
        <v>610</v>
      </c>
      <c r="BU1372" s="20">
        <v>250</v>
      </c>
      <c r="BV1372" s="20">
        <v>2307</v>
      </c>
    </row>
    <row r="1373" spans="1:74" x14ac:dyDescent="0.25">
      <c r="A1373" s="20" t="s">
        <v>452</v>
      </c>
      <c r="B1373" s="20" t="s">
        <v>587</v>
      </c>
      <c r="C1373" s="20" t="s">
        <v>591</v>
      </c>
      <c r="D1373" s="1">
        <v>44599</v>
      </c>
      <c r="E1373">
        <v>121</v>
      </c>
      <c r="F1373">
        <v>5</v>
      </c>
      <c r="G1373">
        <v>5</v>
      </c>
      <c r="H1373">
        <v>0</v>
      </c>
      <c r="I1373">
        <v>0</v>
      </c>
      <c r="J1373">
        <v>84</v>
      </c>
      <c r="K1373">
        <v>3</v>
      </c>
      <c r="L1373">
        <v>6</v>
      </c>
      <c r="M1373">
        <v>1</v>
      </c>
      <c r="N1373">
        <v>2</v>
      </c>
      <c r="O1373">
        <v>1</v>
      </c>
      <c r="P1373">
        <v>1</v>
      </c>
      <c r="Q1373">
        <v>0</v>
      </c>
      <c r="R1373">
        <v>637</v>
      </c>
      <c r="S1373">
        <v>539</v>
      </c>
      <c r="T1373">
        <v>29</v>
      </c>
      <c r="U1373">
        <v>19</v>
      </c>
      <c r="V1373">
        <v>5</v>
      </c>
      <c r="W1373">
        <v>966</v>
      </c>
      <c r="X1373">
        <v>641</v>
      </c>
      <c r="Y1373">
        <v>38</v>
      </c>
      <c r="Z1373">
        <v>59</v>
      </c>
      <c r="AA1373">
        <v>22</v>
      </c>
      <c r="AB1373">
        <v>891</v>
      </c>
      <c r="AC1373">
        <v>588</v>
      </c>
      <c r="AD1373">
        <v>16</v>
      </c>
      <c r="AE1373">
        <v>89</v>
      </c>
      <c r="AF1373">
        <v>35</v>
      </c>
      <c r="AG1373">
        <v>121</v>
      </c>
      <c r="AH1373">
        <v>59</v>
      </c>
      <c r="AI1373">
        <v>5</v>
      </c>
      <c r="AJ1373">
        <v>12</v>
      </c>
      <c r="AK1373">
        <v>3</v>
      </c>
      <c r="AL1373">
        <v>58</v>
      </c>
      <c r="AM1373">
        <v>48</v>
      </c>
      <c r="AN1373">
        <v>2</v>
      </c>
      <c r="AO1373">
        <v>0</v>
      </c>
      <c r="AP1373">
        <v>0</v>
      </c>
      <c r="AQ1373">
        <v>0</v>
      </c>
      <c r="AR1373">
        <v>0</v>
      </c>
      <c r="AS1373">
        <v>0</v>
      </c>
      <c r="AT1373">
        <v>0</v>
      </c>
      <c r="AU1373">
        <v>0</v>
      </c>
      <c r="AV1373">
        <v>0</v>
      </c>
      <c r="AW1373">
        <v>0</v>
      </c>
      <c r="AX1373">
        <v>0</v>
      </c>
      <c r="AY1373">
        <v>1</v>
      </c>
      <c r="AZ1373">
        <v>0</v>
      </c>
      <c r="BA1373">
        <v>0</v>
      </c>
      <c r="BB1373">
        <v>0</v>
      </c>
      <c r="BC1373">
        <v>0</v>
      </c>
      <c r="BD1373">
        <v>0</v>
      </c>
      <c r="BE1373">
        <v>0</v>
      </c>
      <c r="BF1373">
        <v>0</v>
      </c>
      <c r="BG1373" s="20">
        <v>5</v>
      </c>
      <c r="BH1373" s="20">
        <v>0</v>
      </c>
      <c r="BI1373" s="20">
        <v>104</v>
      </c>
      <c r="BJ1373" s="20">
        <v>1</v>
      </c>
      <c r="BK1373" s="20">
        <v>578</v>
      </c>
      <c r="BL1373" s="20">
        <v>826</v>
      </c>
      <c r="BM1373" s="20">
        <v>730</v>
      </c>
      <c r="BN1373" s="20">
        <v>89</v>
      </c>
      <c r="BO1373" s="20">
        <v>55</v>
      </c>
      <c r="BP1373" s="20">
        <v>3417</v>
      </c>
      <c r="BQ1373" s="20">
        <v>1467</v>
      </c>
      <c r="BR1373" s="20">
        <v>0</v>
      </c>
      <c r="BS1373" s="20">
        <v>106</v>
      </c>
      <c r="BT1373" s="20">
        <v>608</v>
      </c>
      <c r="BU1373" s="20">
        <v>247</v>
      </c>
      <c r="BV1373" s="20">
        <v>2320</v>
      </c>
    </row>
    <row r="1374" spans="1:74" x14ac:dyDescent="0.25">
      <c r="A1374" s="20" t="s">
        <v>452</v>
      </c>
      <c r="B1374" s="20" t="s">
        <v>587</v>
      </c>
      <c r="C1374" s="20" t="s">
        <v>591</v>
      </c>
      <c r="D1374" s="1">
        <v>44606</v>
      </c>
      <c r="E1374">
        <v>120</v>
      </c>
      <c r="F1374">
        <v>5</v>
      </c>
      <c r="G1374">
        <v>5</v>
      </c>
      <c r="H1374">
        <v>0</v>
      </c>
      <c r="I1374">
        <v>0</v>
      </c>
      <c r="J1374">
        <v>84</v>
      </c>
      <c r="K1374">
        <v>3</v>
      </c>
      <c r="L1374">
        <v>6</v>
      </c>
      <c r="M1374">
        <v>1</v>
      </c>
      <c r="N1374">
        <v>2</v>
      </c>
      <c r="O1374">
        <v>1</v>
      </c>
      <c r="P1374">
        <v>1</v>
      </c>
      <c r="Q1374">
        <v>0</v>
      </c>
      <c r="R1374">
        <v>637</v>
      </c>
      <c r="S1374">
        <v>540</v>
      </c>
      <c r="T1374">
        <v>30</v>
      </c>
      <c r="U1374">
        <v>19</v>
      </c>
      <c r="V1374">
        <v>5</v>
      </c>
      <c r="W1374">
        <v>968</v>
      </c>
      <c r="X1374">
        <v>645</v>
      </c>
      <c r="Y1374">
        <v>40</v>
      </c>
      <c r="Z1374">
        <v>58</v>
      </c>
      <c r="AA1374">
        <v>22</v>
      </c>
      <c r="AB1374">
        <v>892</v>
      </c>
      <c r="AC1374">
        <v>594</v>
      </c>
      <c r="AD1374">
        <v>16</v>
      </c>
      <c r="AE1374">
        <v>87</v>
      </c>
      <c r="AF1374">
        <v>36</v>
      </c>
      <c r="AG1374">
        <v>121</v>
      </c>
      <c r="AH1374">
        <v>60</v>
      </c>
      <c r="AI1374">
        <v>6</v>
      </c>
      <c r="AJ1374">
        <v>11</v>
      </c>
      <c r="AK1374">
        <v>3</v>
      </c>
      <c r="AL1374">
        <v>58</v>
      </c>
      <c r="AM1374">
        <v>48</v>
      </c>
      <c r="AN1374">
        <v>2</v>
      </c>
      <c r="AO1374">
        <v>0</v>
      </c>
      <c r="AP1374">
        <v>0</v>
      </c>
      <c r="AQ1374">
        <v>0</v>
      </c>
      <c r="AR1374">
        <v>0</v>
      </c>
      <c r="AS1374">
        <v>0</v>
      </c>
      <c r="AT1374">
        <v>0</v>
      </c>
      <c r="AU1374">
        <v>0</v>
      </c>
      <c r="AV1374">
        <v>0</v>
      </c>
      <c r="AW1374">
        <v>0</v>
      </c>
      <c r="AX1374">
        <v>0</v>
      </c>
      <c r="AY1374">
        <v>1</v>
      </c>
      <c r="AZ1374">
        <v>0</v>
      </c>
      <c r="BA1374">
        <v>0</v>
      </c>
      <c r="BB1374">
        <v>0</v>
      </c>
      <c r="BC1374">
        <v>0</v>
      </c>
      <c r="BD1374">
        <v>0</v>
      </c>
      <c r="BE1374">
        <v>0</v>
      </c>
      <c r="BF1374">
        <v>0</v>
      </c>
      <c r="BG1374" s="20">
        <v>5</v>
      </c>
      <c r="BH1374" s="20">
        <v>0</v>
      </c>
      <c r="BI1374" s="20">
        <v>103</v>
      </c>
      <c r="BJ1374" s="20">
        <v>1</v>
      </c>
      <c r="BK1374" s="20">
        <v>578</v>
      </c>
      <c r="BL1374" s="20">
        <v>828</v>
      </c>
      <c r="BM1374" s="20">
        <v>733</v>
      </c>
      <c r="BN1374" s="20">
        <v>92</v>
      </c>
      <c r="BO1374" s="20">
        <v>55</v>
      </c>
      <c r="BP1374" s="20">
        <v>3422</v>
      </c>
      <c r="BQ1374" s="20">
        <v>1483</v>
      </c>
      <c r="BR1374" s="20">
        <v>0</v>
      </c>
      <c r="BS1374" s="20">
        <v>109</v>
      </c>
      <c r="BT1374" s="20">
        <v>605</v>
      </c>
      <c r="BU1374" s="20">
        <v>253</v>
      </c>
      <c r="BV1374" s="20">
        <v>2328</v>
      </c>
    </row>
    <row r="1375" spans="1:74" x14ac:dyDescent="0.25">
      <c r="A1375" s="20" t="s">
        <v>452</v>
      </c>
      <c r="B1375" s="20" t="s">
        <v>587</v>
      </c>
      <c r="C1375" s="20" t="s">
        <v>591</v>
      </c>
      <c r="D1375" s="1">
        <v>44606</v>
      </c>
      <c r="W1375">
        <v>1</v>
      </c>
      <c r="BG1375" s="20"/>
      <c r="BH1375" s="20"/>
      <c r="BI1375" s="20"/>
      <c r="BJ1375" s="20"/>
      <c r="BK1375" s="20"/>
      <c r="BL1375" s="20">
        <v>1</v>
      </c>
      <c r="BM1375" s="20"/>
      <c r="BN1375" s="20"/>
      <c r="BO1375" s="20"/>
      <c r="BP1375" s="20"/>
      <c r="BQ1375" s="20"/>
      <c r="BR1375" s="20"/>
      <c r="BS1375" s="20"/>
      <c r="BT1375" s="20"/>
      <c r="BU1375" s="20"/>
      <c r="BV1375" s="20"/>
    </row>
    <row r="1376" spans="1:74" x14ac:dyDescent="0.25">
      <c r="A1376" s="20" t="s">
        <v>452</v>
      </c>
      <c r="B1376" s="20" t="s">
        <v>453</v>
      </c>
      <c r="C1376" s="20" t="s">
        <v>592</v>
      </c>
      <c r="D1376" s="1">
        <v>44493</v>
      </c>
      <c r="E1376">
        <v>39</v>
      </c>
      <c r="F1376">
        <v>0</v>
      </c>
      <c r="G1376">
        <v>0</v>
      </c>
      <c r="H1376">
        <v>0</v>
      </c>
      <c r="I1376">
        <v>0</v>
      </c>
      <c r="J1376">
        <v>4</v>
      </c>
      <c r="K1376">
        <v>2</v>
      </c>
      <c r="L1376">
        <v>3</v>
      </c>
      <c r="M1376">
        <v>5</v>
      </c>
      <c r="N1376">
        <v>0</v>
      </c>
      <c r="O1376">
        <v>0</v>
      </c>
      <c r="P1376">
        <v>0</v>
      </c>
      <c r="Q1376">
        <v>0</v>
      </c>
      <c r="R1376">
        <v>151</v>
      </c>
      <c r="S1376">
        <v>0</v>
      </c>
      <c r="T1376">
        <v>43</v>
      </c>
      <c r="U1376">
        <v>9</v>
      </c>
      <c r="V1376">
        <v>13</v>
      </c>
      <c r="W1376">
        <v>500</v>
      </c>
      <c r="X1376">
        <v>0</v>
      </c>
      <c r="Y1376">
        <v>24</v>
      </c>
      <c r="Z1376">
        <v>66</v>
      </c>
      <c r="AA1376">
        <v>23</v>
      </c>
      <c r="AB1376">
        <v>478</v>
      </c>
      <c r="AC1376">
        <v>23</v>
      </c>
      <c r="AD1376">
        <v>1</v>
      </c>
      <c r="AE1376">
        <v>65</v>
      </c>
      <c r="AF1376">
        <v>60</v>
      </c>
      <c r="AG1376">
        <v>74</v>
      </c>
      <c r="AH1376">
        <v>0</v>
      </c>
      <c r="AI1376">
        <v>0</v>
      </c>
      <c r="AJ1376">
        <v>16</v>
      </c>
      <c r="AK1376">
        <v>4</v>
      </c>
      <c r="AL1376">
        <v>12</v>
      </c>
      <c r="AM1376">
        <v>0</v>
      </c>
      <c r="AN1376">
        <v>1</v>
      </c>
      <c r="AO1376">
        <v>2</v>
      </c>
      <c r="AP1376">
        <v>0</v>
      </c>
      <c r="AQ1376">
        <v>0</v>
      </c>
      <c r="AR1376">
        <v>0</v>
      </c>
      <c r="AS1376">
        <v>0</v>
      </c>
      <c r="AT1376">
        <v>0</v>
      </c>
      <c r="AU1376">
        <v>0</v>
      </c>
      <c r="AV1376">
        <v>0</v>
      </c>
      <c r="AW1376">
        <v>0</v>
      </c>
      <c r="AX1376">
        <v>0</v>
      </c>
      <c r="AY1376">
        <v>0</v>
      </c>
      <c r="AZ1376">
        <v>0</v>
      </c>
      <c r="BA1376">
        <v>0</v>
      </c>
      <c r="BB1376">
        <v>1</v>
      </c>
      <c r="BC1376">
        <v>9</v>
      </c>
      <c r="BD1376">
        <v>0</v>
      </c>
      <c r="BE1376">
        <v>0</v>
      </c>
      <c r="BF1376">
        <v>0</v>
      </c>
      <c r="BG1376" s="20"/>
      <c r="BH1376" s="20"/>
      <c r="BI1376" s="20"/>
      <c r="BJ1376" s="20"/>
      <c r="BK1376" s="20"/>
      <c r="BL1376" s="20"/>
      <c r="BM1376" s="20"/>
      <c r="BN1376" s="20"/>
      <c r="BO1376" s="20"/>
      <c r="BP1376" s="20"/>
      <c r="BQ1376" s="20"/>
      <c r="BR1376" s="20"/>
      <c r="BS1376" s="20"/>
      <c r="BT1376" s="20"/>
      <c r="BU1376" s="20"/>
      <c r="BV1376" s="20"/>
    </row>
    <row r="1377" spans="1:74" x14ac:dyDescent="0.25">
      <c r="A1377" s="20" t="s">
        <v>452</v>
      </c>
      <c r="B1377" s="20" t="s">
        <v>453</v>
      </c>
      <c r="C1377" s="20" t="s">
        <v>592</v>
      </c>
      <c r="D1377" s="1">
        <v>44500</v>
      </c>
      <c r="E1377">
        <v>40</v>
      </c>
      <c r="F1377">
        <v>0</v>
      </c>
      <c r="G1377">
        <v>0</v>
      </c>
      <c r="H1377">
        <v>0</v>
      </c>
      <c r="I1377">
        <v>0</v>
      </c>
      <c r="J1377">
        <v>7</v>
      </c>
      <c r="K1377">
        <v>2</v>
      </c>
      <c r="L1377">
        <v>2</v>
      </c>
      <c r="M1377">
        <v>5</v>
      </c>
      <c r="N1377">
        <v>0</v>
      </c>
      <c r="O1377">
        <v>0</v>
      </c>
      <c r="P1377">
        <v>0</v>
      </c>
      <c r="Q1377">
        <v>0</v>
      </c>
      <c r="R1377">
        <v>151</v>
      </c>
      <c r="S1377">
        <v>0</v>
      </c>
      <c r="T1377">
        <v>77</v>
      </c>
      <c r="U1377">
        <v>9</v>
      </c>
      <c r="V1377">
        <v>13</v>
      </c>
      <c r="W1377">
        <v>500</v>
      </c>
      <c r="X1377">
        <v>0</v>
      </c>
      <c r="Y1377">
        <v>31</v>
      </c>
      <c r="Z1377">
        <v>66</v>
      </c>
      <c r="AA1377">
        <v>23</v>
      </c>
      <c r="AB1377">
        <v>477</v>
      </c>
      <c r="AC1377">
        <v>33</v>
      </c>
      <c r="AD1377">
        <v>1</v>
      </c>
      <c r="AE1377">
        <v>65</v>
      </c>
      <c r="AF1377">
        <v>60</v>
      </c>
      <c r="AG1377">
        <v>74</v>
      </c>
      <c r="AH1377">
        <v>0</v>
      </c>
      <c r="AI1377">
        <v>1</v>
      </c>
      <c r="AJ1377">
        <v>16</v>
      </c>
      <c r="AK1377">
        <v>4</v>
      </c>
      <c r="AL1377">
        <v>12</v>
      </c>
      <c r="AM1377">
        <v>0</v>
      </c>
      <c r="AN1377">
        <v>1</v>
      </c>
      <c r="AO1377">
        <v>2</v>
      </c>
      <c r="AP1377">
        <v>0</v>
      </c>
      <c r="AQ1377">
        <v>0</v>
      </c>
      <c r="AR1377">
        <v>0</v>
      </c>
      <c r="AS1377">
        <v>0</v>
      </c>
      <c r="AT1377">
        <v>0</v>
      </c>
      <c r="AU1377">
        <v>0</v>
      </c>
      <c r="AV1377">
        <v>0</v>
      </c>
      <c r="AW1377">
        <v>0</v>
      </c>
      <c r="AX1377">
        <v>0</v>
      </c>
      <c r="AY1377">
        <v>0</v>
      </c>
      <c r="AZ1377">
        <v>0</v>
      </c>
      <c r="BA1377">
        <v>0</v>
      </c>
      <c r="BB1377">
        <v>1</v>
      </c>
      <c r="BC1377">
        <v>9</v>
      </c>
      <c r="BD1377">
        <v>0</v>
      </c>
      <c r="BE1377">
        <v>0</v>
      </c>
      <c r="BF1377">
        <v>0</v>
      </c>
      <c r="BG1377" s="20"/>
      <c r="BH1377" s="20"/>
      <c r="BI1377" s="20"/>
      <c r="BJ1377" s="20"/>
      <c r="BK1377" s="20"/>
      <c r="BL1377" s="20"/>
      <c r="BM1377" s="20"/>
      <c r="BN1377" s="20"/>
      <c r="BO1377" s="20"/>
      <c r="BP1377" s="20"/>
      <c r="BQ1377" s="20"/>
      <c r="BR1377" s="20"/>
      <c r="BS1377" s="20"/>
      <c r="BT1377" s="20"/>
      <c r="BU1377" s="20"/>
      <c r="BV1377" s="20"/>
    </row>
    <row r="1378" spans="1:74" x14ac:dyDescent="0.25">
      <c r="A1378" s="20" t="s">
        <v>452</v>
      </c>
      <c r="B1378" s="20" t="s">
        <v>453</v>
      </c>
      <c r="C1378" s="20" t="s">
        <v>592</v>
      </c>
      <c r="D1378" s="1">
        <v>44507</v>
      </c>
      <c r="E1378">
        <v>41</v>
      </c>
      <c r="F1378">
        <v>0</v>
      </c>
      <c r="G1378">
        <v>0</v>
      </c>
      <c r="H1378">
        <v>0</v>
      </c>
      <c r="I1378">
        <v>0</v>
      </c>
      <c r="J1378">
        <v>8</v>
      </c>
      <c r="K1378">
        <v>2</v>
      </c>
      <c r="L1378">
        <v>1</v>
      </c>
      <c r="M1378">
        <v>5</v>
      </c>
      <c r="N1378">
        <v>0</v>
      </c>
      <c r="O1378">
        <v>0</v>
      </c>
      <c r="P1378">
        <v>0</v>
      </c>
      <c r="Q1378">
        <v>0</v>
      </c>
      <c r="R1378">
        <v>151</v>
      </c>
      <c r="S1378">
        <v>89</v>
      </c>
      <c r="T1378">
        <v>1</v>
      </c>
      <c r="U1378">
        <v>9</v>
      </c>
      <c r="V1378">
        <v>13</v>
      </c>
      <c r="W1378">
        <v>500</v>
      </c>
      <c r="X1378">
        <v>42</v>
      </c>
      <c r="Y1378">
        <v>9</v>
      </c>
      <c r="Z1378">
        <v>66</v>
      </c>
      <c r="AA1378">
        <v>22</v>
      </c>
      <c r="AB1378">
        <v>477</v>
      </c>
      <c r="AC1378">
        <v>39</v>
      </c>
      <c r="AD1378">
        <v>1</v>
      </c>
      <c r="AE1378">
        <v>64</v>
      </c>
      <c r="AF1378">
        <v>60</v>
      </c>
      <c r="AG1378">
        <v>74</v>
      </c>
      <c r="AH1378">
        <v>1</v>
      </c>
      <c r="AI1378">
        <v>0</v>
      </c>
      <c r="AJ1378">
        <v>16</v>
      </c>
      <c r="AK1378">
        <v>4</v>
      </c>
      <c r="AL1378">
        <v>12</v>
      </c>
      <c r="AM1378">
        <v>1</v>
      </c>
      <c r="AN1378">
        <v>0</v>
      </c>
      <c r="AO1378">
        <v>2</v>
      </c>
      <c r="AP1378">
        <v>0</v>
      </c>
      <c r="AQ1378">
        <v>0</v>
      </c>
      <c r="AR1378">
        <v>0</v>
      </c>
      <c r="AS1378">
        <v>0</v>
      </c>
      <c r="AT1378">
        <v>0</v>
      </c>
      <c r="AU1378">
        <v>0</v>
      </c>
      <c r="AV1378">
        <v>0</v>
      </c>
      <c r="AW1378">
        <v>0</v>
      </c>
      <c r="AX1378">
        <v>0</v>
      </c>
      <c r="AY1378">
        <v>0</v>
      </c>
      <c r="AZ1378">
        <v>0</v>
      </c>
      <c r="BA1378">
        <v>0</v>
      </c>
      <c r="BB1378">
        <v>0</v>
      </c>
      <c r="BC1378">
        <v>0</v>
      </c>
      <c r="BD1378">
        <v>0</v>
      </c>
      <c r="BE1378">
        <v>0</v>
      </c>
      <c r="BF1378">
        <v>0</v>
      </c>
      <c r="BG1378" s="20">
        <v>0</v>
      </c>
      <c r="BH1378" s="20">
        <v>0</v>
      </c>
      <c r="BI1378" s="20">
        <v>32</v>
      </c>
      <c r="BJ1378" s="20">
        <v>0</v>
      </c>
      <c r="BK1378" s="20">
        <v>127</v>
      </c>
      <c r="BL1378" s="20">
        <v>379</v>
      </c>
      <c r="BM1378" s="20">
        <v>330</v>
      </c>
      <c r="BN1378" s="20">
        <v>51</v>
      </c>
      <c r="BO1378" s="20">
        <v>10</v>
      </c>
      <c r="BP1378" s="20"/>
      <c r="BQ1378" s="20"/>
      <c r="BR1378" s="20"/>
      <c r="BS1378" s="20"/>
      <c r="BT1378" s="20"/>
      <c r="BU1378" s="20"/>
      <c r="BV1378" s="20"/>
    </row>
    <row r="1379" spans="1:74" x14ac:dyDescent="0.25">
      <c r="A1379" s="20" t="s">
        <v>452</v>
      </c>
      <c r="B1379" s="20" t="s">
        <v>453</v>
      </c>
      <c r="C1379" s="20" t="s">
        <v>592</v>
      </c>
      <c r="D1379" s="1">
        <v>44514</v>
      </c>
      <c r="E1379">
        <v>41</v>
      </c>
      <c r="F1379">
        <v>0</v>
      </c>
      <c r="G1379">
        <v>0</v>
      </c>
      <c r="H1379">
        <v>0</v>
      </c>
      <c r="I1379">
        <v>0</v>
      </c>
      <c r="J1379">
        <v>10</v>
      </c>
      <c r="K1379">
        <v>2</v>
      </c>
      <c r="L1379">
        <v>1</v>
      </c>
      <c r="M1379">
        <v>5</v>
      </c>
      <c r="N1379">
        <v>0</v>
      </c>
      <c r="O1379">
        <v>0</v>
      </c>
      <c r="P1379">
        <v>0</v>
      </c>
      <c r="Q1379">
        <v>0</v>
      </c>
      <c r="R1379">
        <v>151</v>
      </c>
      <c r="S1379">
        <v>99</v>
      </c>
      <c r="T1379">
        <v>1</v>
      </c>
      <c r="U1379">
        <v>8</v>
      </c>
      <c r="V1379">
        <v>13</v>
      </c>
      <c r="W1379">
        <v>499</v>
      </c>
      <c r="X1379">
        <v>60</v>
      </c>
      <c r="Y1379">
        <v>9</v>
      </c>
      <c r="Z1379">
        <v>65</v>
      </c>
      <c r="AA1379">
        <v>21</v>
      </c>
      <c r="AB1379">
        <v>479</v>
      </c>
      <c r="AC1379">
        <v>49</v>
      </c>
      <c r="AD1379">
        <v>1</v>
      </c>
      <c r="AE1379">
        <v>63</v>
      </c>
      <c r="AF1379">
        <v>61</v>
      </c>
      <c r="AG1379">
        <v>74</v>
      </c>
      <c r="AH1379">
        <v>1</v>
      </c>
      <c r="AI1379">
        <v>0</v>
      </c>
      <c r="AJ1379">
        <v>16</v>
      </c>
      <c r="AK1379">
        <v>4</v>
      </c>
      <c r="AL1379">
        <v>12</v>
      </c>
      <c r="AM1379">
        <v>1</v>
      </c>
      <c r="AN1379">
        <v>0</v>
      </c>
      <c r="AO1379">
        <v>2</v>
      </c>
      <c r="AP1379">
        <v>0</v>
      </c>
      <c r="AQ1379">
        <v>0</v>
      </c>
      <c r="AR1379">
        <v>0</v>
      </c>
      <c r="AS1379">
        <v>0</v>
      </c>
      <c r="AT1379">
        <v>0</v>
      </c>
      <c r="AU1379">
        <v>0</v>
      </c>
      <c r="AV1379">
        <v>0</v>
      </c>
      <c r="AW1379">
        <v>0</v>
      </c>
      <c r="AX1379">
        <v>0</v>
      </c>
      <c r="AY1379">
        <v>0</v>
      </c>
      <c r="AZ1379">
        <v>0</v>
      </c>
      <c r="BA1379">
        <v>0</v>
      </c>
      <c r="BB1379">
        <v>0</v>
      </c>
      <c r="BC1379">
        <v>0</v>
      </c>
      <c r="BD1379">
        <v>0</v>
      </c>
      <c r="BE1379">
        <v>0</v>
      </c>
      <c r="BF1379">
        <v>0</v>
      </c>
      <c r="BG1379" s="20">
        <v>0</v>
      </c>
      <c r="BH1379" s="20">
        <v>0</v>
      </c>
      <c r="BI1379" s="20">
        <v>32</v>
      </c>
      <c r="BJ1379" s="20">
        <v>0</v>
      </c>
      <c r="BK1379" s="20">
        <v>128</v>
      </c>
      <c r="BL1379" s="20">
        <v>380</v>
      </c>
      <c r="BM1379" s="20">
        <v>333</v>
      </c>
      <c r="BN1379" s="20">
        <v>51</v>
      </c>
      <c r="BO1379" s="20">
        <v>10</v>
      </c>
      <c r="BP1379" s="20"/>
      <c r="BQ1379" s="20"/>
      <c r="BR1379" s="20"/>
      <c r="BS1379" s="20"/>
      <c r="BT1379" s="20"/>
      <c r="BU1379" s="20"/>
      <c r="BV1379" s="20"/>
    </row>
    <row r="1380" spans="1:74" x14ac:dyDescent="0.25">
      <c r="A1380" s="20" t="s">
        <v>452</v>
      </c>
      <c r="B1380" s="20" t="s">
        <v>453</v>
      </c>
      <c r="C1380" s="20" t="s">
        <v>592</v>
      </c>
      <c r="D1380" s="1">
        <v>44521</v>
      </c>
      <c r="E1380">
        <v>42</v>
      </c>
      <c r="F1380">
        <v>0</v>
      </c>
      <c r="G1380">
        <v>0</v>
      </c>
      <c r="H1380">
        <v>0</v>
      </c>
      <c r="I1380">
        <v>0</v>
      </c>
      <c r="J1380">
        <v>12</v>
      </c>
      <c r="K1380">
        <v>2</v>
      </c>
      <c r="L1380">
        <v>1</v>
      </c>
      <c r="M1380">
        <v>5</v>
      </c>
      <c r="N1380">
        <v>0</v>
      </c>
      <c r="O1380">
        <v>0</v>
      </c>
      <c r="P1380">
        <v>0</v>
      </c>
      <c r="Q1380">
        <v>0</v>
      </c>
      <c r="R1380">
        <v>151</v>
      </c>
      <c r="S1380">
        <v>104</v>
      </c>
      <c r="T1380">
        <v>1</v>
      </c>
      <c r="U1380">
        <v>8</v>
      </c>
      <c r="V1380">
        <v>14</v>
      </c>
      <c r="W1380">
        <v>501</v>
      </c>
      <c r="X1380">
        <v>82</v>
      </c>
      <c r="Y1380">
        <v>9</v>
      </c>
      <c r="Z1380">
        <v>66</v>
      </c>
      <c r="AA1380">
        <v>21</v>
      </c>
      <c r="AB1380">
        <v>480</v>
      </c>
      <c r="AC1380">
        <v>63</v>
      </c>
      <c r="AD1380">
        <v>1</v>
      </c>
      <c r="AE1380">
        <v>62</v>
      </c>
      <c r="AF1380">
        <v>63</v>
      </c>
      <c r="AG1380">
        <v>75</v>
      </c>
      <c r="AH1380">
        <v>1</v>
      </c>
      <c r="AI1380">
        <v>0</v>
      </c>
      <c r="AJ1380">
        <v>16</v>
      </c>
      <c r="AK1380">
        <v>4</v>
      </c>
      <c r="AL1380">
        <v>12</v>
      </c>
      <c r="AM1380">
        <v>4</v>
      </c>
      <c r="AN1380">
        <v>0</v>
      </c>
      <c r="AO1380">
        <v>2</v>
      </c>
      <c r="AP1380">
        <v>0</v>
      </c>
      <c r="AQ1380">
        <v>0</v>
      </c>
      <c r="AR1380">
        <v>0</v>
      </c>
      <c r="AS1380">
        <v>0</v>
      </c>
      <c r="AT1380">
        <v>0</v>
      </c>
      <c r="AU1380">
        <v>0</v>
      </c>
      <c r="AV1380">
        <v>0</v>
      </c>
      <c r="AW1380">
        <v>0</v>
      </c>
      <c r="AX1380">
        <v>0</v>
      </c>
      <c r="AY1380">
        <v>0</v>
      </c>
      <c r="AZ1380">
        <v>0</v>
      </c>
      <c r="BA1380">
        <v>0</v>
      </c>
      <c r="BB1380">
        <v>0</v>
      </c>
      <c r="BC1380">
        <v>0</v>
      </c>
      <c r="BD1380">
        <v>0</v>
      </c>
      <c r="BE1380">
        <v>0</v>
      </c>
      <c r="BF1380">
        <v>0</v>
      </c>
      <c r="BG1380" s="20">
        <v>0</v>
      </c>
      <c r="BH1380" s="20">
        <v>0</v>
      </c>
      <c r="BI1380" s="20">
        <v>33</v>
      </c>
      <c r="BJ1380" s="20">
        <v>0</v>
      </c>
      <c r="BK1380" s="20">
        <v>127</v>
      </c>
      <c r="BL1380" s="20">
        <v>385</v>
      </c>
      <c r="BM1380" s="20">
        <v>333</v>
      </c>
      <c r="BN1380" s="20">
        <v>52</v>
      </c>
      <c r="BO1380" s="20">
        <v>10</v>
      </c>
      <c r="BP1380" s="20"/>
      <c r="BQ1380" s="20"/>
      <c r="BR1380" s="20"/>
      <c r="BS1380" s="20"/>
      <c r="BT1380" s="20"/>
      <c r="BU1380" s="20"/>
      <c r="BV1380" s="20"/>
    </row>
    <row r="1381" spans="1:74" x14ac:dyDescent="0.25">
      <c r="A1381" s="20" t="s">
        <v>452</v>
      </c>
      <c r="B1381" s="20" t="s">
        <v>453</v>
      </c>
      <c r="C1381" s="20" t="s">
        <v>592</v>
      </c>
      <c r="D1381" s="1">
        <v>44528</v>
      </c>
      <c r="E1381">
        <v>42</v>
      </c>
      <c r="F1381">
        <v>0</v>
      </c>
      <c r="G1381">
        <v>0</v>
      </c>
      <c r="H1381">
        <v>0</v>
      </c>
      <c r="I1381">
        <v>0</v>
      </c>
      <c r="J1381">
        <v>17</v>
      </c>
      <c r="K1381">
        <v>2</v>
      </c>
      <c r="L1381">
        <v>1</v>
      </c>
      <c r="M1381">
        <v>4</v>
      </c>
      <c r="N1381">
        <v>0</v>
      </c>
      <c r="O1381">
        <v>0</v>
      </c>
      <c r="P1381">
        <v>0</v>
      </c>
      <c r="Q1381">
        <v>0</v>
      </c>
      <c r="R1381">
        <v>152</v>
      </c>
      <c r="S1381">
        <v>113</v>
      </c>
      <c r="T1381">
        <v>1</v>
      </c>
      <c r="U1381">
        <v>8</v>
      </c>
      <c r="V1381">
        <v>13</v>
      </c>
      <c r="W1381">
        <v>503</v>
      </c>
      <c r="X1381">
        <v>128</v>
      </c>
      <c r="Y1381">
        <v>9</v>
      </c>
      <c r="Z1381">
        <v>68</v>
      </c>
      <c r="AA1381">
        <v>21</v>
      </c>
      <c r="AB1381">
        <v>478</v>
      </c>
      <c r="AC1381">
        <v>96</v>
      </c>
      <c r="AD1381">
        <v>1</v>
      </c>
      <c r="AE1381">
        <v>61</v>
      </c>
      <c r="AF1381">
        <v>61</v>
      </c>
      <c r="AG1381">
        <v>76</v>
      </c>
      <c r="AH1381">
        <v>5</v>
      </c>
      <c r="AI1381">
        <v>0</v>
      </c>
      <c r="AJ1381">
        <v>16</v>
      </c>
      <c r="AK1381">
        <v>4</v>
      </c>
      <c r="AL1381">
        <v>12</v>
      </c>
      <c r="AM1381">
        <v>5</v>
      </c>
      <c r="AN1381">
        <v>1</v>
      </c>
      <c r="AO1381">
        <v>1</v>
      </c>
      <c r="AP1381">
        <v>0</v>
      </c>
      <c r="AQ1381">
        <v>0</v>
      </c>
      <c r="AR1381">
        <v>0</v>
      </c>
      <c r="AS1381">
        <v>0</v>
      </c>
      <c r="AT1381">
        <v>0</v>
      </c>
      <c r="AU1381">
        <v>0</v>
      </c>
      <c r="AV1381">
        <v>0</v>
      </c>
      <c r="AW1381">
        <v>0</v>
      </c>
      <c r="AX1381">
        <v>0</v>
      </c>
      <c r="AY1381">
        <v>0</v>
      </c>
      <c r="AZ1381">
        <v>0</v>
      </c>
      <c r="BA1381">
        <v>0</v>
      </c>
      <c r="BB1381">
        <v>0</v>
      </c>
      <c r="BC1381">
        <v>0</v>
      </c>
      <c r="BD1381">
        <v>0</v>
      </c>
      <c r="BE1381">
        <v>0</v>
      </c>
      <c r="BF1381">
        <v>0</v>
      </c>
      <c r="BG1381" s="20">
        <v>0</v>
      </c>
      <c r="BH1381" s="20">
        <v>0</v>
      </c>
      <c r="BI1381" s="20">
        <v>33</v>
      </c>
      <c r="BJ1381" s="20">
        <v>0</v>
      </c>
      <c r="BK1381" s="20">
        <v>129</v>
      </c>
      <c r="BL1381" s="20">
        <v>385</v>
      </c>
      <c r="BM1381" s="20">
        <v>334</v>
      </c>
      <c r="BN1381" s="20">
        <v>53</v>
      </c>
      <c r="BO1381" s="20">
        <v>10</v>
      </c>
      <c r="BP1381" s="20"/>
      <c r="BQ1381" s="20"/>
      <c r="BR1381" s="20"/>
      <c r="BS1381" s="20"/>
      <c r="BT1381" s="20"/>
      <c r="BU1381" s="20"/>
      <c r="BV1381" s="20"/>
    </row>
    <row r="1382" spans="1:74" x14ac:dyDescent="0.25">
      <c r="A1382" s="20" t="s">
        <v>452</v>
      </c>
      <c r="B1382" s="20" t="s">
        <v>453</v>
      </c>
      <c r="C1382" s="20" t="s">
        <v>592</v>
      </c>
      <c r="D1382" s="1">
        <v>44535</v>
      </c>
      <c r="E1382">
        <v>42</v>
      </c>
      <c r="F1382">
        <v>0</v>
      </c>
      <c r="G1382">
        <v>0</v>
      </c>
      <c r="H1382">
        <v>0</v>
      </c>
      <c r="I1382">
        <v>0</v>
      </c>
      <c r="J1382">
        <v>18</v>
      </c>
      <c r="K1382">
        <v>2</v>
      </c>
      <c r="L1382">
        <v>1</v>
      </c>
      <c r="M1382">
        <v>4</v>
      </c>
      <c r="N1382">
        <v>0</v>
      </c>
      <c r="O1382">
        <v>0</v>
      </c>
      <c r="P1382">
        <v>0</v>
      </c>
      <c r="Q1382">
        <v>0</v>
      </c>
      <c r="R1382">
        <v>151</v>
      </c>
      <c r="S1382">
        <v>115</v>
      </c>
      <c r="T1382">
        <v>1</v>
      </c>
      <c r="U1382">
        <v>8</v>
      </c>
      <c r="V1382">
        <v>13</v>
      </c>
      <c r="W1382">
        <v>499</v>
      </c>
      <c r="X1382">
        <v>178</v>
      </c>
      <c r="Y1382">
        <v>9</v>
      </c>
      <c r="Z1382">
        <v>68</v>
      </c>
      <c r="AA1382">
        <v>18</v>
      </c>
      <c r="AB1382">
        <v>474</v>
      </c>
      <c r="AC1382">
        <v>150</v>
      </c>
      <c r="AD1382">
        <v>1</v>
      </c>
      <c r="AE1382">
        <v>61</v>
      </c>
      <c r="AF1382">
        <v>61</v>
      </c>
      <c r="AG1382">
        <v>75</v>
      </c>
      <c r="AH1382">
        <v>9</v>
      </c>
      <c r="AI1382">
        <v>0</v>
      </c>
      <c r="AJ1382">
        <v>16</v>
      </c>
      <c r="AK1382">
        <v>4</v>
      </c>
      <c r="AL1382">
        <v>12</v>
      </c>
      <c r="AM1382">
        <v>9</v>
      </c>
      <c r="AN1382">
        <v>1</v>
      </c>
      <c r="AO1382">
        <v>1</v>
      </c>
      <c r="AP1382">
        <v>0</v>
      </c>
      <c r="AQ1382">
        <v>0</v>
      </c>
      <c r="AR1382">
        <v>0</v>
      </c>
      <c r="AS1382">
        <v>0</v>
      </c>
      <c r="AT1382">
        <v>0</v>
      </c>
      <c r="AU1382">
        <v>0</v>
      </c>
      <c r="AV1382">
        <v>0</v>
      </c>
      <c r="AW1382">
        <v>0</v>
      </c>
      <c r="AX1382">
        <v>0</v>
      </c>
      <c r="AY1382">
        <v>0</v>
      </c>
      <c r="AZ1382">
        <v>0</v>
      </c>
      <c r="BA1382">
        <v>0</v>
      </c>
      <c r="BB1382">
        <v>0</v>
      </c>
      <c r="BC1382">
        <v>0</v>
      </c>
      <c r="BD1382">
        <v>0</v>
      </c>
      <c r="BE1382">
        <v>0</v>
      </c>
      <c r="BF1382">
        <v>0</v>
      </c>
      <c r="BG1382" s="20">
        <v>0</v>
      </c>
      <c r="BH1382" s="20">
        <v>0</v>
      </c>
      <c r="BI1382" s="20">
        <v>33</v>
      </c>
      <c r="BJ1382" s="20">
        <v>0</v>
      </c>
      <c r="BK1382" s="20">
        <v>128</v>
      </c>
      <c r="BL1382" s="20">
        <v>383</v>
      </c>
      <c r="BM1382" s="20">
        <v>331</v>
      </c>
      <c r="BN1382" s="20">
        <v>53</v>
      </c>
      <c r="BO1382" s="20">
        <v>10</v>
      </c>
      <c r="BP1382" s="20"/>
      <c r="BQ1382" s="20"/>
      <c r="BR1382" s="20"/>
      <c r="BS1382" s="20"/>
      <c r="BT1382" s="20"/>
      <c r="BU1382" s="20"/>
      <c r="BV1382" s="20"/>
    </row>
    <row r="1383" spans="1:74" x14ac:dyDescent="0.25">
      <c r="A1383" s="20" t="s">
        <v>452</v>
      </c>
      <c r="B1383" s="20" t="s">
        <v>453</v>
      </c>
      <c r="C1383" s="20" t="s">
        <v>592</v>
      </c>
      <c r="D1383" s="1">
        <v>44542</v>
      </c>
      <c r="E1383">
        <v>42</v>
      </c>
      <c r="F1383">
        <v>0</v>
      </c>
      <c r="G1383">
        <v>0</v>
      </c>
      <c r="H1383">
        <v>0</v>
      </c>
      <c r="I1383">
        <v>0</v>
      </c>
      <c r="J1383">
        <v>18</v>
      </c>
      <c r="K1383">
        <v>2</v>
      </c>
      <c r="L1383">
        <v>1</v>
      </c>
      <c r="M1383">
        <v>4</v>
      </c>
      <c r="N1383">
        <v>0</v>
      </c>
      <c r="O1383">
        <v>0</v>
      </c>
      <c r="P1383">
        <v>0</v>
      </c>
      <c r="Q1383">
        <v>0</v>
      </c>
      <c r="R1383">
        <v>152</v>
      </c>
      <c r="S1383">
        <v>116</v>
      </c>
      <c r="T1383">
        <v>1</v>
      </c>
      <c r="U1383">
        <v>8</v>
      </c>
      <c r="V1383">
        <v>13</v>
      </c>
      <c r="W1383">
        <v>498</v>
      </c>
      <c r="X1383">
        <v>203</v>
      </c>
      <c r="Y1383">
        <v>9</v>
      </c>
      <c r="Z1383">
        <v>68</v>
      </c>
      <c r="AA1383">
        <v>17</v>
      </c>
      <c r="AB1383">
        <v>475</v>
      </c>
      <c r="AC1383">
        <v>191</v>
      </c>
      <c r="AD1383">
        <v>1</v>
      </c>
      <c r="AE1383">
        <v>61</v>
      </c>
      <c r="AF1383">
        <v>61</v>
      </c>
      <c r="AG1383">
        <v>77</v>
      </c>
      <c r="AH1383">
        <v>13</v>
      </c>
      <c r="AI1383">
        <v>0</v>
      </c>
      <c r="AJ1383">
        <v>16</v>
      </c>
      <c r="AK1383">
        <v>4</v>
      </c>
      <c r="AL1383">
        <v>12</v>
      </c>
      <c r="AM1383">
        <v>9</v>
      </c>
      <c r="AN1383">
        <v>1</v>
      </c>
      <c r="AO1383">
        <v>1</v>
      </c>
      <c r="AP1383">
        <v>0</v>
      </c>
      <c r="AQ1383">
        <v>0</v>
      </c>
      <c r="AR1383">
        <v>0</v>
      </c>
      <c r="AS1383">
        <v>0</v>
      </c>
      <c r="AT1383">
        <v>0</v>
      </c>
      <c r="AU1383">
        <v>0</v>
      </c>
      <c r="AV1383">
        <v>0</v>
      </c>
      <c r="AW1383">
        <v>0</v>
      </c>
      <c r="AX1383">
        <v>0</v>
      </c>
      <c r="AY1383">
        <v>0</v>
      </c>
      <c r="AZ1383">
        <v>0</v>
      </c>
      <c r="BA1383">
        <v>0</v>
      </c>
      <c r="BB1383">
        <v>0</v>
      </c>
      <c r="BC1383">
        <v>0</v>
      </c>
      <c r="BD1383">
        <v>0</v>
      </c>
      <c r="BE1383">
        <v>0</v>
      </c>
      <c r="BF1383">
        <v>0</v>
      </c>
      <c r="BG1383" s="20">
        <v>0</v>
      </c>
      <c r="BH1383" s="20">
        <v>0</v>
      </c>
      <c r="BI1383" s="20">
        <v>33</v>
      </c>
      <c r="BJ1383" s="20">
        <v>0</v>
      </c>
      <c r="BK1383" s="20">
        <v>129</v>
      </c>
      <c r="BL1383" s="20">
        <v>383</v>
      </c>
      <c r="BM1383" s="20">
        <v>333</v>
      </c>
      <c r="BN1383" s="20">
        <v>54</v>
      </c>
      <c r="BO1383" s="20">
        <v>10</v>
      </c>
      <c r="BP1383" s="20"/>
      <c r="BQ1383" s="20"/>
      <c r="BR1383" s="20"/>
      <c r="BS1383" s="20"/>
      <c r="BT1383" s="20"/>
      <c r="BU1383" s="20"/>
      <c r="BV1383" s="20"/>
    </row>
    <row r="1384" spans="1:74" x14ac:dyDescent="0.25">
      <c r="A1384" s="20" t="s">
        <v>452</v>
      </c>
      <c r="B1384" s="20" t="s">
        <v>453</v>
      </c>
      <c r="C1384" s="20" t="s">
        <v>592</v>
      </c>
      <c r="D1384" s="1">
        <v>44549</v>
      </c>
      <c r="E1384">
        <v>43</v>
      </c>
      <c r="F1384">
        <v>0</v>
      </c>
      <c r="G1384">
        <v>0</v>
      </c>
      <c r="H1384">
        <v>0</v>
      </c>
      <c r="I1384">
        <v>0</v>
      </c>
      <c r="J1384">
        <v>23</v>
      </c>
      <c r="K1384">
        <v>2</v>
      </c>
      <c r="L1384">
        <v>1</v>
      </c>
      <c r="M1384">
        <v>3</v>
      </c>
      <c r="N1384">
        <v>0</v>
      </c>
      <c r="O1384">
        <v>0</v>
      </c>
      <c r="P1384">
        <v>0</v>
      </c>
      <c r="Q1384">
        <v>0</v>
      </c>
      <c r="R1384">
        <v>151</v>
      </c>
      <c r="S1384">
        <v>118</v>
      </c>
      <c r="T1384">
        <v>1</v>
      </c>
      <c r="U1384">
        <v>8</v>
      </c>
      <c r="V1384">
        <v>13</v>
      </c>
      <c r="W1384">
        <v>495</v>
      </c>
      <c r="X1384">
        <v>231</v>
      </c>
      <c r="Y1384">
        <v>9</v>
      </c>
      <c r="Z1384">
        <v>67</v>
      </c>
      <c r="AA1384">
        <v>17</v>
      </c>
      <c r="AB1384">
        <v>476</v>
      </c>
      <c r="AC1384">
        <v>218</v>
      </c>
      <c r="AD1384">
        <v>1</v>
      </c>
      <c r="AE1384">
        <v>61</v>
      </c>
      <c r="AF1384">
        <v>62</v>
      </c>
      <c r="AG1384">
        <v>77</v>
      </c>
      <c r="AH1384">
        <v>20</v>
      </c>
      <c r="AI1384">
        <v>0</v>
      </c>
      <c r="AJ1384">
        <v>16</v>
      </c>
      <c r="AK1384">
        <v>4</v>
      </c>
      <c r="AL1384">
        <v>12</v>
      </c>
      <c r="AM1384">
        <v>9</v>
      </c>
      <c r="AN1384">
        <v>1</v>
      </c>
      <c r="AO1384">
        <v>1</v>
      </c>
      <c r="AP1384">
        <v>0</v>
      </c>
      <c r="AQ1384">
        <v>0</v>
      </c>
      <c r="AR1384">
        <v>0</v>
      </c>
      <c r="AS1384">
        <v>0</v>
      </c>
      <c r="AT1384">
        <v>0</v>
      </c>
      <c r="AU1384">
        <v>0</v>
      </c>
      <c r="AV1384">
        <v>0</v>
      </c>
      <c r="AW1384">
        <v>0</v>
      </c>
      <c r="AX1384">
        <v>0</v>
      </c>
      <c r="AY1384">
        <v>0</v>
      </c>
      <c r="AZ1384">
        <v>0</v>
      </c>
      <c r="BA1384">
        <v>0</v>
      </c>
      <c r="BB1384">
        <v>0</v>
      </c>
      <c r="BC1384">
        <v>0</v>
      </c>
      <c r="BD1384">
        <v>0</v>
      </c>
      <c r="BE1384">
        <v>0</v>
      </c>
      <c r="BF1384">
        <v>0</v>
      </c>
      <c r="BG1384" s="20">
        <v>0</v>
      </c>
      <c r="BH1384" s="20">
        <v>0</v>
      </c>
      <c r="BI1384" s="20">
        <v>34</v>
      </c>
      <c r="BJ1384" s="20">
        <v>0</v>
      </c>
      <c r="BK1384" s="20">
        <v>128</v>
      </c>
      <c r="BL1384" s="20">
        <v>382</v>
      </c>
      <c r="BM1384" s="20">
        <v>334</v>
      </c>
      <c r="BN1384" s="20">
        <v>54</v>
      </c>
      <c r="BO1384" s="20">
        <v>10</v>
      </c>
      <c r="BP1384" s="20">
        <v>1967</v>
      </c>
      <c r="BQ1384" s="20">
        <v>370</v>
      </c>
      <c r="BR1384" s="20">
        <v>0</v>
      </c>
      <c r="BS1384" s="20">
        <v>7</v>
      </c>
      <c r="BT1384" s="20">
        <v>520</v>
      </c>
      <c r="BU1384" s="20">
        <v>276</v>
      </c>
      <c r="BV1384" s="20">
        <v>1074</v>
      </c>
    </row>
    <row r="1385" spans="1:74" x14ac:dyDescent="0.25">
      <c r="A1385" s="20" t="s">
        <v>452</v>
      </c>
      <c r="B1385" s="20" t="s">
        <v>453</v>
      </c>
      <c r="C1385" s="20" t="s">
        <v>592</v>
      </c>
      <c r="D1385" s="1">
        <v>44558</v>
      </c>
      <c r="E1385">
        <v>44</v>
      </c>
      <c r="F1385">
        <v>0</v>
      </c>
      <c r="G1385">
        <v>0</v>
      </c>
      <c r="H1385">
        <v>0</v>
      </c>
      <c r="I1385">
        <v>0</v>
      </c>
      <c r="J1385">
        <v>24</v>
      </c>
      <c r="K1385">
        <v>2</v>
      </c>
      <c r="L1385">
        <v>1</v>
      </c>
      <c r="M1385">
        <v>3</v>
      </c>
      <c r="N1385">
        <v>0</v>
      </c>
      <c r="O1385">
        <v>0</v>
      </c>
      <c r="P1385">
        <v>0</v>
      </c>
      <c r="Q1385">
        <v>0</v>
      </c>
      <c r="R1385">
        <v>150</v>
      </c>
      <c r="S1385">
        <v>117</v>
      </c>
      <c r="T1385">
        <v>1</v>
      </c>
      <c r="U1385">
        <v>8</v>
      </c>
      <c r="V1385">
        <v>13</v>
      </c>
      <c r="W1385">
        <v>497</v>
      </c>
      <c r="X1385">
        <v>253</v>
      </c>
      <c r="Y1385">
        <v>9</v>
      </c>
      <c r="Z1385">
        <v>68</v>
      </c>
      <c r="AA1385">
        <v>15</v>
      </c>
      <c r="AB1385">
        <v>478</v>
      </c>
      <c r="AC1385">
        <v>232</v>
      </c>
      <c r="AD1385">
        <v>1</v>
      </c>
      <c r="AE1385">
        <v>62</v>
      </c>
      <c r="AF1385">
        <v>61</v>
      </c>
      <c r="AG1385">
        <v>76</v>
      </c>
      <c r="AH1385">
        <v>23</v>
      </c>
      <c r="AI1385">
        <v>0</v>
      </c>
      <c r="AJ1385">
        <v>16</v>
      </c>
      <c r="AK1385">
        <v>4</v>
      </c>
      <c r="AL1385">
        <v>13</v>
      </c>
      <c r="AM1385">
        <v>10</v>
      </c>
      <c r="AN1385">
        <v>1</v>
      </c>
      <c r="AO1385">
        <v>1</v>
      </c>
      <c r="AP1385">
        <v>0</v>
      </c>
      <c r="AQ1385">
        <v>0</v>
      </c>
      <c r="AR1385">
        <v>0</v>
      </c>
      <c r="AS1385">
        <v>0</v>
      </c>
      <c r="AT1385">
        <v>0</v>
      </c>
      <c r="AU1385">
        <v>0</v>
      </c>
      <c r="AV1385">
        <v>0</v>
      </c>
      <c r="AW1385">
        <v>0</v>
      </c>
      <c r="AX1385">
        <v>0</v>
      </c>
      <c r="AY1385">
        <v>0</v>
      </c>
      <c r="AZ1385">
        <v>0</v>
      </c>
      <c r="BA1385">
        <v>0</v>
      </c>
      <c r="BB1385">
        <v>0</v>
      </c>
      <c r="BC1385">
        <v>0</v>
      </c>
      <c r="BD1385">
        <v>0</v>
      </c>
      <c r="BE1385">
        <v>0</v>
      </c>
      <c r="BF1385">
        <v>0</v>
      </c>
      <c r="BG1385" s="20">
        <v>0</v>
      </c>
      <c r="BH1385" s="20">
        <v>0</v>
      </c>
      <c r="BI1385" s="20">
        <v>35</v>
      </c>
      <c r="BJ1385" s="20">
        <v>0</v>
      </c>
      <c r="BK1385" s="20">
        <v>127</v>
      </c>
      <c r="BL1385" s="20">
        <v>384</v>
      </c>
      <c r="BM1385" s="20">
        <v>336</v>
      </c>
      <c r="BN1385" s="20">
        <v>53</v>
      </c>
      <c r="BO1385" s="20">
        <v>11</v>
      </c>
      <c r="BP1385" s="20">
        <v>1974</v>
      </c>
      <c r="BQ1385" s="20">
        <v>459</v>
      </c>
      <c r="BR1385" s="20">
        <v>0</v>
      </c>
      <c r="BS1385" s="20">
        <v>7</v>
      </c>
      <c r="BT1385" s="20">
        <v>517</v>
      </c>
      <c r="BU1385" s="20">
        <v>281</v>
      </c>
      <c r="BV1385" s="20">
        <v>1077</v>
      </c>
    </row>
    <row r="1386" spans="1:74" x14ac:dyDescent="0.25">
      <c r="A1386" s="20" t="s">
        <v>452</v>
      </c>
      <c r="B1386" s="20" t="s">
        <v>453</v>
      </c>
      <c r="C1386" s="20" t="s">
        <v>592</v>
      </c>
      <c r="D1386" s="1">
        <v>44564</v>
      </c>
      <c r="E1386">
        <v>44</v>
      </c>
      <c r="F1386">
        <v>0</v>
      </c>
      <c r="G1386">
        <v>0</v>
      </c>
      <c r="H1386">
        <v>0</v>
      </c>
      <c r="I1386">
        <v>0</v>
      </c>
      <c r="J1386">
        <v>26</v>
      </c>
      <c r="K1386">
        <v>2</v>
      </c>
      <c r="L1386">
        <v>1</v>
      </c>
      <c r="M1386">
        <v>3</v>
      </c>
      <c r="N1386">
        <v>0</v>
      </c>
      <c r="O1386">
        <v>0</v>
      </c>
      <c r="P1386">
        <v>0</v>
      </c>
      <c r="Q1386">
        <v>0</v>
      </c>
      <c r="R1386">
        <v>150</v>
      </c>
      <c r="S1386">
        <v>117</v>
      </c>
      <c r="T1386">
        <v>1</v>
      </c>
      <c r="U1386">
        <v>8</v>
      </c>
      <c r="V1386">
        <v>13</v>
      </c>
      <c r="W1386">
        <v>499</v>
      </c>
      <c r="X1386">
        <v>259</v>
      </c>
      <c r="Y1386">
        <v>9</v>
      </c>
      <c r="Z1386">
        <v>68</v>
      </c>
      <c r="AA1386">
        <v>16</v>
      </c>
      <c r="AB1386">
        <v>479</v>
      </c>
      <c r="AC1386">
        <v>239</v>
      </c>
      <c r="AD1386">
        <v>1</v>
      </c>
      <c r="AE1386">
        <v>62</v>
      </c>
      <c r="AF1386">
        <v>62</v>
      </c>
      <c r="AG1386">
        <v>76</v>
      </c>
      <c r="AH1386">
        <v>24</v>
      </c>
      <c r="AI1386">
        <v>0</v>
      </c>
      <c r="AJ1386">
        <v>15</v>
      </c>
      <c r="AK1386">
        <v>4</v>
      </c>
      <c r="AL1386">
        <v>13</v>
      </c>
      <c r="AM1386">
        <v>10</v>
      </c>
      <c r="AN1386">
        <v>1</v>
      </c>
      <c r="AO1386">
        <v>1</v>
      </c>
      <c r="AP1386">
        <v>0</v>
      </c>
      <c r="AQ1386">
        <v>0</v>
      </c>
      <c r="AR1386">
        <v>0</v>
      </c>
      <c r="AS1386">
        <v>0</v>
      </c>
      <c r="AT1386">
        <v>0</v>
      </c>
      <c r="AU1386">
        <v>0</v>
      </c>
      <c r="AV1386">
        <v>0</v>
      </c>
      <c r="AW1386">
        <v>0</v>
      </c>
      <c r="AX1386">
        <v>0</v>
      </c>
      <c r="AY1386">
        <v>0</v>
      </c>
      <c r="AZ1386">
        <v>0</v>
      </c>
      <c r="BA1386">
        <v>0</v>
      </c>
      <c r="BB1386">
        <v>0</v>
      </c>
      <c r="BC1386">
        <v>0</v>
      </c>
      <c r="BD1386">
        <v>0</v>
      </c>
      <c r="BE1386">
        <v>0</v>
      </c>
      <c r="BF1386">
        <v>0</v>
      </c>
      <c r="BG1386" s="20">
        <v>0</v>
      </c>
      <c r="BH1386" s="20">
        <v>0</v>
      </c>
      <c r="BI1386" s="20">
        <v>35</v>
      </c>
      <c r="BJ1386" s="20">
        <v>0</v>
      </c>
      <c r="BK1386" s="20">
        <v>127</v>
      </c>
      <c r="BL1386" s="20">
        <v>386</v>
      </c>
      <c r="BM1386" s="20">
        <v>336</v>
      </c>
      <c r="BN1386" s="20">
        <v>53</v>
      </c>
      <c r="BO1386" s="20">
        <v>11</v>
      </c>
      <c r="BP1386" s="20">
        <v>1975</v>
      </c>
      <c r="BQ1386" s="20">
        <v>497</v>
      </c>
      <c r="BR1386" s="20">
        <v>0</v>
      </c>
      <c r="BS1386" s="20">
        <v>7</v>
      </c>
      <c r="BT1386" s="20">
        <v>516</v>
      </c>
      <c r="BU1386" s="20">
        <v>277</v>
      </c>
      <c r="BV1386" s="20">
        <v>1082</v>
      </c>
    </row>
    <row r="1387" spans="1:74" x14ac:dyDescent="0.25">
      <c r="A1387" s="20" t="s">
        <v>452</v>
      </c>
      <c r="B1387" s="20" t="s">
        <v>453</v>
      </c>
      <c r="C1387" s="20" t="s">
        <v>592</v>
      </c>
      <c r="D1387" s="1">
        <v>44570</v>
      </c>
      <c r="E1387">
        <v>44</v>
      </c>
      <c r="F1387">
        <v>0</v>
      </c>
      <c r="G1387">
        <v>0</v>
      </c>
      <c r="H1387">
        <v>0</v>
      </c>
      <c r="I1387">
        <v>0</v>
      </c>
      <c r="J1387">
        <v>26</v>
      </c>
      <c r="K1387">
        <v>2</v>
      </c>
      <c r="L1387">
        <v>1</v>
      </c>
      <c r="M1387">
        <v>3</v>
      </c>
      <c r="N1387">
        <v>0</v>
      </c>
      <c r="O1387">
        <v>0</v>
      </c>
      <c r="P1387">
        <v>0</v>
      </c>
      <c r="Q1387">
        <v>0</v>
      </c>
      <c r="R1387">
        <v>151</v>
      </c>
      <c r="S1387">
        <v>119</v>
      </c>
      <c r="T1387">
        <v>1</v>
      </c>
      <c r="U1387">
        <v>8</v>
      </c>
      <c r="V1387">
        <v>13</v>
      </c>
      <c r="W1387">
        <v>500</v>
      </c>
      <c r="X1387">
        <v>270</v>
      </c>
      <c r="Y1387">
        <v>9</v>
      </c>
      <c r="Z1387">
        <v>68</v>
      </c>
      <c r="AA1387">
        <v>16</v>
      </c>
      <c r="AB1387">
        <v>480</v>
      </c>
      <c r="AC1387">
        <v>246</v>
      </c>
      <c r="AD1387">
        <v>1</v>
      </c>
      <c r="AE1387">
        <v>61</v>
      </c>
      <c r="AF1387">
        <v>62</v>
      </c>
      <c r="AG1387">
        <v>75</v>
      </c>
      <c r="AH1387">
        <v>29</v>
      </c>
      <c r="AI1387">
        <v>0</v>
      </c>
      <c r="AJ1387">
        <v>15</v>
      </c>
      <c r="AK1387">
        <v>3</v>
      </c>
      <c r="AL1387">
        <v>13</v>
      </c>
      <c r="AM1387">
        <v>10</v>
      </c>
      <c r="AN1387">
        <v>1</v>
      </c>
      <c r="AO1387">
        <v>1</v>
      </c>
      <c r="AP1387">
        <v>0</v>
      </c>
      <c r="AQ1387">
        <v>0</v>
      </c>
      <c r="AR1387">
        <v>0</v>
      </c>
      <c r="AS1387">
        <v>0</v>
      </c>
      <c r="AT1387">
        <v>0</v>
      </c>
      <c r="AU1387">
        <v>0</v>
      </c>
      <c r="AV1387">
        <v>0</v>
      </c>
      <c r="AW1387">
        <v>0</v>
      </c>
      <c r="AX1387">
        <v>0</v>
      </c>
      <c r="AY1387">
        <v>0</v>
      </c>
      <c r="AZ1387">
        <v>0</v>
      </c>
      <c r="BA1387">
        <v>0</v>
      </c>
      <c r="BB1387">
        <v>0</v>
      </c>
      <c r="BC1387">
        <v>0</v>
      </c>
      <c r="BD1387">
        <v>0</v>
      </c>
      <c r="BE1387">
        <v>0</v>
      </c>
      <c r="BF1387">
        <v>0</v>
      </c>
      <c r="BG1387" s="20">
        <v>0</v>
      </c>
      <c r="BH1387" s="20">
        <v>0</v>
      </c>
      <c r="BI1387" s="20">
        <v>35</v>
      </c>
      <c r="BJ1387" s="20">
        <v>0</v>
      </c>
      <c r="BK1387" s="20">
        <v>128</v>
      </c>
      <c r="BL1387" s="20">
        <v>389</v>
      </c>
      <c r="BM1387" s="20">
        <v>337</v>
      </c>
      <c r="BN1387" s="20">
        <v>53</v>
      </c>
      <c r="BO1387" s="20">
        <v>11</v>
      </c>
      <c r="BP1387" s="20">
        <v>1980</v>
      </c>
      <c r="BQ1387" s="20">
        <v>534</v>
      </c>
      <c r="BR1387" s="20">
        <v>0</v>
      </c>
      <c r="BS1387" s="20">
        <v>7</v>
      </c>
      <c r="BT1387" s="20">
        <v>513</v>
      </c>
      <c r="BU1387" s="20">
        <v>282</v>
      </c>
      <c r="BV1387" s="20">
        <v>1084</v>
      </c>
    </row>
    <row r="1388" spans="1:74" x14ac:dyDescent="0.25">
      <c r="A1388" s="20" t="s">
        <v>452</v>
      </c>
      <c r="B1388" s="20" t="s">
        <v>453</v>
      </c>
      <c r="C1388" s="20" t="s">
        <v>592</v>
      </c>
      <c r="D1388" s="1">
        <v>44577</v>
      </c>
      <c r="E1388">
        <v>44</v>
      </c>
      <c r="F1388">
        <v>0</v>
      </c>
      <c r="G1388">
        <v>0</v>
      </c>
      <c r="H1388">
        <v>0</v>
      </c>
      <c r="I1388">
        <v>0</v>
      </c>
      <c r="J1388">
        <v>26</v>
      </c>
      <c r="K1388">
        <v>2</v>
      </c>
      <c r="L1388">
        <v>1</v>
      </c>
      <c r="M1388">
        <v>3</v>
      </c>
      <c r="N1388">
        <v>0</v>
      </c>
      <c r="O1388">
        <v>0</v>
      </c>
      <c r="P1388">
        <v>0</v>
      </c>
      <c r="Q1388">
        <v>0</v>
      </c>
      <c r="R1388">
        <v>151</v>
      </c>
      <c r="S1388">
        <v>119</v>
      </c>
      <c r="T1388">
        <v>1</v>
      </c>
      <c r="U1388">
        <v>8</v>
      </c>
      <c r="V1388">
        <v>13</v>
      </c>
      <c r="W1388">
        <v>505</v>
      </c>
      <c r="X1388">
        <v>275</v>
      </c>
      <c r="Y1388">
        <v>9</v>
      </c>
      <c r="Z1388">
        <v>68</v>
      </c>
      <c r="AA1388">
        <v>18</v>
      </c>
      <c r="AB1388">
        <v>481</v>
      </c>
      <c r="AC1388">
        <v>249</v>
      </c>
      <c r="AD1388">
        <v>1</v>
      </c>
      <c r="AE1388">
        <v>61</v>
      </c>
      <c r="AF1388">
        <v>62</v>
      </c>
      <c r="AG1388">
        <v>75</v>
      </c>
      <c r="AH1388">
        <v>31</v>
      </c>
      <c r="AI1388">
        <v>0</v>
      </c>
      <c r="AJ1388">
        <v>15</v>
      </c>
      <c r="AK1388">
        <v>3</v>
      </c>
      <c r="AL1388">
        <v>13</v>
      </c>
      <c r="AM1388">
        <v>10</v>
      </c>
      <c r="AN1388">
        <v>1</v>
      </c>
      <c r="AO1388">
        <v>1</v>
      </c>
      <c r="AP1388">
        <v>0</v>
      </c>
      <c r="AQ1388">
        <v>0</v>
      </c>
      <c r="AR1388">
        <v>0</v>
      </c>
      <c r="AS1388">
        <v>0</v>
      </c>
      <c r="AT1388">
        <v>0</v>
      </c>
      <c r="AU1388">
        <v>0</v>
      </c>
      <c r="AV1388">
        <v>0</v>
      </c>
      <c r="AW1388">
        <v>0</v>
      </c>
      <c r="AX1388">
        <v>0</v>
      </c>
      <c r="AY1388">
        <v>0</v>
      </c>
      <c r="AZ1388">
        <v>0</v>
      </c>
      <c r="BA1388">
        <v>0</v>
      </c>
      <c r="BB1388">
        <v>0</v>
      </c>
      <c r="BC1388">
        <v>0</v>
      </c>
      <c r="BD1388">
        <v>0</v>
      </c>
      <c r="BE1388">
        <v>0</v>
      </c>
      <c r="BF1388">
        <v>0</v>
      </c>
      <c r="BG1388" s="20">
        <v>0</v>
      </c>
      <c r="BH1388" s="20">
        <v>0</v>
      </c>
      <c r="BI1388" s="20">
        <v>36</v>
      </c>
      <c r="BJ1388" s="20">
        <v>0</v>
      </c>
      <c r="BK1388" s="20">
        <v>128</v>
      </c>
      <c r="BL1388" s="20">
        <v>392</v>
      </c>
      <c r="BM1388" s="20">
        <v>340</v>
      </c>
      <c r="BN1388" s="20">
        <v>53</v>
      </c>
      <c r="BO1388" s="20">
        <v>11</v>
      </c>
      <c r="BP1388" s="20">
        <v>1991</v>
      </c>
      <c r="BQ1388" s="20">
        <v>560</v>
      </c>
      <c r="BR1388" s="20">
        <v>0</v>
      </c>
      <c r="BS1388" s="20">
        <v>7</v>
      </c>
      <c r="BT1388" s="20">
        <v>509</v>
      </c>
      <c r="BU1388" s="20">
        <v>287</v>
      </c>
      <c r="BV1388" s="20">
        <v>1091</v>
      </c>
    </row>
    <row r="1389" spans="1:74" x14ac:dyDescent="0.25">
      <c r="A1389" s="20" t="s">
        <v>452</v>
      </c>
      <c r="B1389" s="20" t="s">
        <v>453</v>
      </c>
      <c r="C1389" s="20" t="s">
        <v>592</v>
      </c>
      <c r="D1389" s="1">
        <v>44584</v>
      </c>
      <c r="E1389">
        <v>44</v>
      </c>
      <c r="F1389">
        <v>0</v>
      </c>
      <c r="G1389">
        <v>0</v>
      </c>
      <c r="H1389">
        <v>0</v>
      </c>
      <c r="I1389">
        <v>0</v>
      </c>
      <c r="J1389">
        <v>27</v>
      </c>
      <c r="K1389">
        <v>2</v>
      </c>
      <c r="L1389">
        <v>1</v>
      </c>
      <c r="M1389">
        <v>3</v>
      </c>
      <c r="N1389">
        <v>0</v>
      </c>
      <c r="O1389">
        <v>0</v>
      </c>
      <c r="P1389">
        <v>0</v>
      </c>
      <c r="Q1389">
        <v>0</v>
      </c>
      <c r="R1389">
        <v>151</v>
      </c>
      <c r="S1389">
        <v>119</v>
      </c>
      <c r="T1389">
        <v>1</v>
      </c>
      <c r="U1389">
        <v>8</v>
      </c>
      <c r="V1389">
        <v>13</v>
      </c>
      <c r="W1389">
        <v>505</v>
      </c>
      <c r="X1389">
        <v>275</v>
      </c>
      <c r="Y1389">
        <v>9</v>
      </c>
      <c r="Z1389">
        <v>68</v>
      </c>
      <c r="AA1389">
        <v>18</v>
      </c>
      <c r="AB1389">
        <v>481</v>
      </c>
      <c r="AC1389">
        <v>254</v>
      </c>
      <c r="AD1389">
        <v>1</v>
      </c>
      <c r="AE1389">
        <v>61</v>
      </c>
      <c r="AF1389">
        <v>62</v>
      </c>
      <c r="AG1389">
        <v>75</v>
      </c>
      <c r="AH1389">
        <v>32</v>
      </c>
      <c r="AI1389">
        <v>0</v>
      </c>
      <c r="AJ1389">
        <v>14</v>
      </c>
      <c r="AK1389">
        <v>3</v>
      </c>
      <c r="AL1389">
        <v>13</v>
      </c>
      <c r="AM1389">
        <v>10</v>
      </c>
      <c r="AN1389">
        <v>1</v>
      </c>
      <c r="AO1389">
        <v>1</v>
      </c>
      <c r="AP1389">
        <v>0</v>
      </c>
      <c r="AQ1389">
        <v>0</v>
      </c>
      <c r="AR1389">
        <v>0</v>
      </c>
      <c r="AS1389">
        <v>0</v>
      </c>
      <c r="AT1389">
        <v>0</v>
      </c>
      <c r="AU1389">
        <v>0</v>
      </c>
      <c r="AV1389">
        <v>0</v>
      </c>
      <c r="AW1389">
        <v>0</v>
      </c>
      <c r="AX1389">
        <v>0</v>
      </c>
      <c r="AY1389">
        <v>0</v>
      </c>
      <c r="AZ1389">
        <v>0</v>
      </c>
      <c r="BA1389">
        <v>0</v>
      </c>
      <c r="BB1389">
        <v>0</v>
      </c>
      <c r="BC1389">
        <v>0</v>
      </c>
      <c r="BD1389">
        <v>0</v>
      </c>
      <c r="BE1389">
        <v>0</v>
      </c>
      <c r="BF1389">
        <v>0</v>
      </c>
      <c r="BG1389" s="20">
        <v>0</v>
      </c>
      <c r="BH1389" s="20">
        <v>0</v>
      </c>
      <c r="BI1389" s="20">
        <v>36</v>
      </c>
      <c r="BJ1389" s="20">
        <v>0</v>
      </c>
      <c r="BK1389" s="20">
        <v>128</v>
      </c>
      <c r="BL1389" s="20">
        <v>392</v>
      </c>
      <c r="BM1389" s="20">
        <v>340</v>
      </c>
      <c r="BN1389" s="20">
        <v>53</v>
      </c>
      <c r="BO1389" s="20">
        <v>11</v>
      </c>
      <c r="BP1389" s="20">
        <v>1992</v>
      </c>
      <c r="BQ1389" s="20">
        <v>581</v>
      </c>
      <c r="BR1389" s="20">
        <v>0</v>
      </c>
      <c r="BS1389" s="20">
        <v>7</v>
      </c>
      <c r="BT1389" s="20">
        <v>507</v>
      </c>
      <c r="BU1389" s="20">
        <v>281</v>
      </c>
      <c r="BV1389" s="20">
        <v>1097</v>
      </c>
    </row>
    <row r="1390" spans="1:74" x14ac:dyDescent="0.25">
      <c r="A1390" s="20" t="s">
        <v>452</v>
      </c>
      <c r="B1390" s="20" t="s">
        <v>453</v>
      </c>
      <c r="C1390" s="20" t="s">
        <v>592</v>
      </c>
      <c r="D1390" s="1">
        <v>44591</v>
      </c>
      <c r="E1390">
        <v>44</v>
      </c>
      <c r="F1390">
        <v>0</v>
      </c>
      <c r="G1390">
        <v>0</v>
      </c>
      <c r="H1390">
        <v>0</v>
      </c>
      <c r="I1390">
        <v>0</v>
      </c>
      <c r="J1390">
        <v>27</v>
      </c>
      <c r="K1390">
        <v>2</v>
      </c>
      <c r="L1390">
        <v>1</v>
      </c>
      <c r="M1390">
        <v>3</v>
      </c>
      <c r="N1390">
        <v>0</v>
      </c>
      <c r="O1390">
        <v>0</v>
      </c>
      <c r="P1390">
        <v>0</v>
      </c>
      <c r="Q1390">
        <v>0</v>
      </c>
      <c r="R1390">
        <v>152</v>
      </c>
      <c r="S1390">
        <v>121</v>
      </c>
      <c r="T1390">
        <v>1</v>
      </c>
      <c r="U1390">
        <v>8</v>
      </c>
      <c r="V1390">
        <v>13</v>
      </c>
      <c r="W1390">
        <v>504</v>
      </c>
      <c r="X1390">
        <v>275</v>
      </c>
      <c r="Y1390">
        <v>9</v>
      </c>
      <c r="Z1390">
        <v>68</v>
      </c>
      <c r="AA1390">
        <v>18</v>
      </c>
      <c r="AB1390">
        <v>482</v>
      </c>
      <c r="AC1390">
        <v>258</v>
      </c>
      <c r="AD1390">
        <v>1</v>
      </c>
      <c r="AE1390">
        <v>61</v>
      </c>
      <c r="AF1390">
        <v>62</v>
      </c>
      <c r="AG1390">
        <v>75</v>
      </c>
      <c r="AH1390">
        <v>33</v>
      </c>
      <c r="AI1390">
        <v>0</v>
      </c>
      <c r="AJ1390">
        <v>14</v>
      </c>
      <c r="AK1390">
        <v>3</v>
      </c>
      <c r="AL1390">
        <v>13</v>
      </c>
      <c r="AM1390">
        <v>10</v>
      </c>
      <c r="AN1390">
        <v>1</v>
      </c>
      <c r="AO1390">
        <v>1</v>
      </c>
      <c r="AP1390">
        <v>0</v>
      </c>
      <c r="AQ1390">
        <v>0</v>
      </c>
      <c r="AR1390">
        <v>0</v>
      </c>
      <c r="AS1390">
        <v>0</v>
      </c>
      <c r="AT1390">
        <v>0</v>
      </c>
      <c r="AU1390">
        <v>0</v>
      </c>
      <c r="AV1390">
        <v>0</v>
      </c>
      <c r="AW1390">
        <v>0</v>
      </c>
      <c r="AX1390">
        <v>0</v>
      </c>
      <c r="AY1390">
        <v>0</v>
      </c>
      <c r="AZ1390">
        <v>0</v>
      </c>
      <c r="BA1390">
        <v>0</v>
      </c>
      <c r="BB1390">
        <v>0</v>
      </c>
      <c r="BC1390">
        <v>0</v>
      </c>
      <c r="BD1390">
        <v>0</v>
      </c>
      <c r="BE1390">
        <v>0</v>
      </c>
      <c r="BF1390">
        <v>0</v>
      </c>
      <c r="BG1390" s="20">
        <v>0</v>
      </c>
      <c r="BH1390" s="20">
        <v>0</v>
      </c>
      <c r="BI1390" s="20">
        <v>36</v>
      </c>
      <c r="BJ1390" s="20">
        <v>0</v>
      </c>
      <c r="BK1390" s="20">
        <v>129</v>
      </c>
      <c r="BL1390" s="20">
        <v>395</v>
      </c>
      <c r="BM1390" s="20">
        <v>342</v>
      </c>
      <c r="BN1390" s="20">
        <v>53</v>
      </c>
      <c r="BO1390" s="20">
        <v>11</v>
      </c>
      <c r="BP1390" s="20">
        <v>1995</v>
      </c>
      <c r="BQ1390" s="20">
        <v>595</v>
      </c>
      <c r="BR1390" s="20">
        <v>0</v>
      </c>
      <c r="BS1390" s="20">
        <v>7</v>
      </c>
      <c r="BT1390" s="20">
        <v>507</v>
      </c>
      <c r="BU1390" s="20">
        <v>282</v>
      </c>
      <c r="BV1390" s="20">
        <v>1102</v>
      </c>
    </row>
    <row r="1391" spans="1:74" x14ac:dyDescent="0.25">
      <c r="A1391" s="20" t="s">
        <v>452</v>
      </c>
      <c r="B1391" s="20" t="s">
        <v>453</v>
      </c>
      <c r="C1391" s="20" t="s">
        <v>592</v>
      </c>
      <c r="D1391" s="1">
        <v>44599</v>
      </c>
      <c r="E1391">
        <v>44</v>
      </c>
      <c r="F1391">
        <v>0</v>
      </c>
      <c r="G1391">
        <v>0</v>
      </c>
      <c r="H1391">
        <v>0</v>
      </c>
      <c r="I1391">
        <v>0</v>
      </c>
      <c r="J1391">
        <v>27</v>
      </c>
      <c r="K1391">
        <v>2</v>
      </c>
      <c r="L1391">
        <v>1</v>
      </c>
      <c r="M1391">
        <v>3</v>
      </c>
      <c r="N1391">
        <v>0</v>
      </c>
      <c r="O1391">
        <v>0</v>
      </c>
      <c r="P1391">
        <v>0</v>
      </c>
      <c r="Q1391">
        <v>0</v>
      </c>
      <c r="R1391">
        <v>152</v>
      </c>
      <c r="S1391">
        <v>121</v>
      </c>
      <c r="T1391">
        <v>1</v>
      </c>
      <c r="U1391">
        <v>8</v>
      </c>
      <c r="V1391">
        <v>13</v>
      </c>
      <c r="W1391">
        <v>500</v>
      </c>
      <c r="X1391">
        <v>276</v>
      </c>
      <c r="Y1391">
        <v>9</v>
      </c>
      <c r="Z1391">
        <v>67</v>
      </c>
      <c r="AA1391">
        <v>17</v>
      </c>
      <c r="AB1391">
        <v>483</v>
      </c>
      <c r="AC1391">
        <v>260</v>
      </c>
      <c r="AD1391">
        <v>1</v>
      </c>
      <c r="AE1391">
        <v>61</v>
      </c>
      <c r="AF1391">
        <v>63</v>
      </c>
      <c r="AG1391">
        <v>76</v>
      </c>
      <c r="AH1391">
        <v>34</v>
      </c>
      <c r="AI1391">
        <v>0</v>
      </c>
      <c r="AJ1391">
        <v>14</v>
      </c>
      <c r="AK1391">
        <v>3</v>
      </c>
      <c r="AL1391">
        <v>13</v>
      </c>
      <c r="AM1391">
        <v>10</v>
      </c>
      <c r="AN1391">
        <v>1</v>
      </c>
      <c r="AO1391">
        <v>1</v>
      </c>
      <c r="AP1391">
        <v>0</v>
      </c>
      <c r="AQ1391">
        <v>0</v>
      </c>
      <c r="AR1391">
        <v>0</v>
      </c>
      <c r="AS1391">
        <v>0</v>
      </c>
      <c r="AT1391">
        <v>0</v>
      </c>
      <c r="AU1391">
        <v>0</v>
      </c>
      <c r="AV1391">
        <v>0</v>
      </c>
      <c r="AW1391">
        <v>0</v>
      </c>
      <c r="AX1391">
        <v>0</v>
      </c>
      <c r="AY1391">
        <v>0</v>
      </c>
      <c r="AZ1391">
        <v>0</v>
      </c>
      <c r="BA1391">
        <v>0</v>
      </c>
      <c r="BB1391">
        <v>0</v>
      </c>
      <c r="BC1391">
        <v>0</v>
      </c>
      <c r="BD1391">
        <v>0</v>
      </c>
      <c r="BE1391">
        <v>0</v>
      </c>
      <c r="BF1391">
        <v>0</v>
      </c>
      <c r="BG1391" s="20">
        <v>0</v>
      </c>
      <c r="BH1391" s="20">
        <v>0</v>
      </c>
      <c r="BI1391" s="20">
        <v>36</v>
      </c>
      <c r="BJ1391" s="20">
        <v>0</v>
      </c>
      <c r="BK1391" s="20">
        <v>129</v>
      </c>
      <c r="BL1391" s="20">
        <v>393</v>
      </c>
      <c r="BM1391" s="20">
        <v>342</v>
      </c>
      <c r="BN1391" s="20">
        <v>54</v>
      </c>
      <c r="BO1391" s="20">
        <v>11</v>
      </c>
      <c r="BP1391" s="20">
        <v>1996</v>
      </c>
      <c r="BQ1391" s="20">
        <v>607</v>
      </c>
      <c r="BR1391" s="20">
        <v>0</v>
      </c>
      <c r="BS1391" s="20">
        <v>7</v>
      </c>
      <c r="BT1391" s="20">
        <v>507</v>
      </c>
      <c r="BU1391" s="20">
        <v>282</v>
      </c>
      <c r="BV1391" s="20">
        <v>1107</v>
      </c>
    </row>
    <row r="1392" spans="1:74" x14ac:dyDescent="0.25">
      <c r="A1392" s="20" t="s">
        <v>452</v>
      </c>
      <c r="B1392" s="20" t="s">
        <v>453</v>
      </c>
      <c r="C1392" s="20" t="s">
        <v>592</v>
      </c>
      <c r="D1392" s="1">
        <v>44606</v>
      </c>
      <c r="E1392">
        <v>44</v>
      </c>
      <c r="F1392">
        <v>0</v>
      </c>
      <c r="G1392">
        <v>0</v>
      </c>
      <c r="H1392">
        <v>0</v>
      </c>
      <c r="I1392">
        <v>0</v>
      </c>
      <c r="J1392">
        <v>27</v>
      </c>
      <c r="K1392">
        <v>2</v>
      </c>
      <c r="L1392">
        <v>1</v>
      </c>
      <c r="M1392">
        <v>3</v>
      </c>
      <c r="N1392">
        <v>0</v>
      </c>
      <c r="O1392">
        <v>0</v>
      </c>
      <c r="P1392">
        <v>0</v>
      </c>
      <c r="Q1392">
        <v>0</v>
      </c>
      <c r="R1392">
        <v>153</v>
      </c>
      <c r="S1392">
        <v>122</v>
      </c>
      <c r="T1392">
        <v>1</v>
      </c>
      <c r="U1392">
        <v>8</v>
      </c>
      <c r="V1392">
        <v>13</v>
      </c>
      <c r="W1392">
        <v>502</v>
      </c>
      <c r="X1392">
        <v>278</v>
      </c>
      <c r="Y1392">
        <v>9</v>
      </c>
      <c r="Z1392">
        <v>69</v>
      </c>
      <c r="AA1392">
        <v>17</v>
      </c>
      <c r="AB1392">
        <v>485</v>
      </c>
      <c r="AC1392">
        <v>264</v>
      </c>
      <c r="AD1392">
        <v>1</v>
      </c>
      <c r="AE1392">
        <v>61</v>
      </c>
      <c r="AF1392">
        <v>63</v>
      </c>
      <c r="AG1392">
        <v>75</v>
      </c>
      <c r="AH1392">
        <v>34</v>
      </c>
      <c r="AI1392">
        <v>0</v>
      </c>
      <c r="AJ1392">
        <v>14</v>
      </c>
      <c r="AK1392">
        <v>3</v>
      </c>
      <c r="AL1392">
        <v>13</v>
      </c>
      <c r="AM1392">
        <v>10</v>
      </c>
      <c r="AN1392">
        <v>1</v>
      </c>
      <c r="AO1392">
        <v>1</v>
      </c>
      <c r="AP1392">
        <v>0</v>
      </c>
      <c r="AQ1392">
        <v>0</v>
      </c>
      <c r="AR1392">
        <v>0</v>
      </c>
      <c r="AS1392">
        <v>0</v>
      </c>
      <c r="AT1392">
        <v>0</v>
      </c>
      <c r="AU1392">
        <v>0</v>
      </c>
      <c r="AV1392">
        <v>0</v>
      </c>
      <c r="AW1392">
        <v>0</v>
      </c>
      <c r="AX1392">
        <v>0</v>
      </c>
      <c r="AY1392">
        <v>0</v>
      </c>
      <c r="AZ1392">
        <v>0</v>
      </c>
      <c r="BA1392">
        <v>0</v>
      </c>
      <c r="BB1392">
        <v>0</v>
      </c>
      <c r="BC1392">
        <v>0</v>
      </c>
      <c r="BD1392">
        <v>0</v>
      </c>
      <c r="BE1392">
        <v>0</v>
      </c>
      <c r="BF1392">
        <v>0</v>
      </c>
      <c r="BG1392" s="20">
        <v>0</v>
      </c>
      <c r="BH1392" s="20">
        <v>0</v>
      </c>
      <c r="BI1392" s="20">
        <v>36</v>
      </c>
      <c r="BJ1392" s="20">
        <v>0</v>
      </c>
      <c r="BK1392" s="20">
        <v>130</v>
      </c>
      <c r="BL1392" s="20">
        <v>394</v>
      </c>
      <c r="BM1392" s="20">
        <v>344</v>
      </c>
      <c r="BN1392" s="20">
        <v>53</v>
      </c>
      <c r="BO1392" s="20">
        <v>11</v>
      </c>
      <c r="BP1392" s="20">
        <v>1994</v>
      </c>
      <c r="BQ1392" s="20">
        <v>618</v>
      </c>
      <c r="BR1392" s="20">
        <v>0</v>
      </c>
      <c r="BS1392" s="20">
        <v>7</v>
      </c>
      <c r="BT1392" s="20">
        <v>503</v>
      </c>
      <c r="BU1392" s="20">
        <v>280</v>
      </c>
      <c r="BV1392" s="20">
        <v>1108</v>
      </c>
    </row>
    <row r="1393" spans="1:74" x14ac:dyDescent="0.25">
      <c r="A1393" s="20" t="s">
        <v>452</v>
      </c>
      <c r="B1393" s="20" t="s">
        <v>453</v>
      </c>
      <c r="C1393" s="20" t="s">
        <v>454</v>
      </c>
      <c r="D1393" s="1">
        <v>44493</v>
      </c>
      <c r="E1393">
        <v>82</v>
      </c>
      <c r="F1393">
        <v>0</v>
      </c>
      <c r="G1393">
        <v>0</v>
      </c>
      <c r="H1393">
        <v>2</v>
      </c>
      <c r="I1393">
        <v>0</v>
      </c>
      <c r="J1393">
        <v>26</v>
      </c>
      <c r="K1393">
        <v>2</v>
      </c>
      <c r="L1393">
        <v>8</v>
      </c>
      <c r="M1393">
        <v>1</v>
      </c>
      <c r="N1393">
        <v>10</v>
      </c>
      <c r="O1393">
        <v>0</v>
      </c>
      <c r="P1393">
        <v>0</v>
      </c>
      <c r="Q1393">
        <v>0</v>
      </c>
      <c r="R1393">
        <v>783</v>
      </c>
      <c r="S1393">
        <v>0</v>
      </c>
      <c r="T1393">
        <v>361</v>
      </c>
      <c r="U1393">
        <v>26</v>
      </c>
      <c r="V1393">
        <v>16</v>
      </c>
      <c r="W1393">
        <v>878</v>
      </c>
      <c r="X1393">
        <v>0</v>
      </c>
      <c r="Y1393">
        <v>70</v>
      </c>
      <c r="Z1393">
        <v>91</v>
      </c>
      <c r="AA1393">
        <v>40</v>
      </c>
      <c r="AB1393">
        <v>1002</v>
      </c>
      <c r="AC1393">
        <v>62</v>
      </c>
      <c r="AD1393">
        <v>3</v>
      </c>
      <c r="AE1393">
        <v>102</v>
      </c>
      <c r="AF1393">
        <v>40</v>
      </c>
      <c r="AG1393">
        <v>127</v>
      </c>
      <c r="AH1393">
        <v>0</v>
      </c>
      <c r="AI1393">
        <v>4</v>
      </c>
      <c r="AJ1393">
        <v>12</v>
      </c>
      <c r="AK1393">
        <v>17</v>
      </c>
      <c r="AL1393">
        <v>36</v>
      </c>
      <c r="AM1393">
        <v>0</v>
      </c>
      <c r="AN1393">
        <v>1</v>
      </c>
      <c r="AO1393">
        <v>1</v>
      </c>
      <c r="AP1393">
        <v>4</v>
      </c>
      <c r="AQ1393">
        <v>0</v>
      </c>
      <c r="AR1393">
        <v>0</v>
      </c>
      <c r="AS1393">
        <v>0</v>
      </c>
      <c r="AT1393">
        <v>0</v>
      </c>
      <c r="AU1393">
        <v>0</v>
      </c>
      <c r="AV1393">
        <v>1</v>
      </c>
      <c r="AW1393">
        <v>0</v>
      </c>
      <c r="AX1393">
        <v>0</v>
      </c>
      <c r="AY1393">
        <v>0</v>
      </c>
      <c r="AZ1393">
        <v>0</v>
      </c>
      <c r="BA1393">
        <v>0</v>
      </c>
      <c r="BB1393">
        <v>8</v>
      </c>
      <c r="BC1393">
        <v>4</v>
      </c>
      <c r="BD1393">
        <v>0</v>
      </c>
      <c r="BE1393">
        <v>1</v>
      </c>
      <c r="BF1393">
        <v>0</v>
      </c>
      <c r="BG1393" s="20"/>
      <c r="BH1393" s="20"/>
      <c r="BI1393" s="20"/>
      <c r="BJ1393" s="20"/>
      <c r="BK1393" s="20"/>
      <c r="BL1393" s="20"/>
      <c r="BM1393" s="20"/>
      <c r="BN1393" s="20"/>
      <c r="BO1393" s="20"/>
      <c r="BP1393" s="20"/>
      <c r="BQ1393" s="20"/>
      <c r="BR1393" s="20"/>
      <c r="BS1393" s="20"/>
      <c r="BT1393" s="20"/>
      <c r="BU1393" s="20"/>
      <c r="BV1393" s="20"/>
    </row>
    <row r="1394" spans="1:74" x14ac:dyDescent="0.25">
      <c r="A1394" s="20" t="s">
        <v>452</v>
      </c>
      <c r="B1394" s="20" t="s">
        <v>453</v>
      </c>
      <c r="C1394" s="20" t="s">
        <v>454</v>
      </c>
      <c r="D1394" s="1">
        <v>44500</v>
      </c>
      <c r="E1394">
        <v>82</v>
      </c>
      <c r="F1394">
        <v>0</v>
      </c>
      <c r="G1394">
        <v>0</v>
      </c>
      <c r="H1394">
        <v>2</v>
      </c>
      <c r="I1394">
        <v>1</v>
      </c>
      <c r="J1394">
        <v>30</v>
      </c>
      <c r="K1394">
        <v>2</v>
      </c>
      <c r="L1394">
        <v>8</v>
      </c>
      <c r="M1394">
        <v>0</v>
      </c>
      <c r="N1394">
        <v>10</v>
      </c>
      <c r="O1394">
        <v>0</v>
      </c>
      <c r="P1394">
        <v>9</v>
      </c>
      <c r="Q1394">
        <v>0</v>
      </c>
      <c r="R1394">
        <v>783</v>
      </c>
      <c r="S1394">
        <v>0</v>
      </c>
      <c r="T1394">
        <v>443</v>
      </c>
      <c r="U1394">
        <v>26</v>
      </c>
      <c r="V1394">
        <v>16</v>
      </c>
      <c r="W1394">
        <v>880</v>
      </c>
      <c r="X1394">
        <v>0</v>
      </c>
      <c r="Y1394">
        <v>95</v>
      </c>
      <c r="Z1394">
        <v>90</v>
      </c>
      <c r="AA1394">
        <v>42</v>
      </c>
      <c r="AB1394">
        <v>1006</v>
      </c>
      <c r="AC1394">
        <v>81</v>
      </c>
      <c r="AD1394">
        <v>3</v>
      </c>
      <c r="AE1394">
        <v>101</v>
      </c>
      <c r="AF1394">
        <v>40</v>
      </c>
      <c r="AG1394">
        <v>128</v>
      </c>
      <c r="AH1394">
        <v>0</v>
      </c>
      <c r="AI1394">
        <v>5</v>
      </c>
      <c r="AJ1394">
        <v>12</v>
      </c>
      <c r="AK1394">
        <v>17</v>
      </c>
      <c r="AL1394">
        <v>36</v>
      </c>
      <c r="AM1394">
        <v>0</v>
      </c>
      <c r="AN1394">
        <v>8</v>
      </c>
      <c r="AO1394">
        <v>1</v>
      </c>
      <c r="AP1394">
        <v>4</v>
      </c>
      <c r="AQ1394">
        <v>0</v>
      </c>
      <c r="AR1394">
        <v>0</v>
      </c>
      <c r="AS1394">
        <v>0</v>
      </c>
      <c r="AT1394">
        <v>0</v>
      </c>
      <c r="AU1394">
        <v>0</v>
      </c>
      <c r="AV1394">
        <v>1</v>
      </c>
      <c r="AW1394">
        <v>0</v>
      </c>
      <c r="AX1394">
        <v>0</v>
      </c>
      <c r="AY1394">
        <v>0</v>
      </c>
      <c r="AZ1394">
        <v>0</v>
      </c>
      <c r="BA1394">
        <v>0</v>
      </c>
      <c r="BB1394">
        <v>8</v>
      </c>
      <c r="BC1394">
        <v>6</v>
      </c>
      <c r="BD1394">
        <v>0</v>
      </c>
      <c r="BE1394">
        <v>0</v>
      </c>
      <c r="BF1394">
        <v>0</v>
      </c>
      <c r="BG1394" s="20"/>
      <c r="BH1394" s="20"/>
      <c r="BI1394" s="20"/>
      <c r="BJ1394" s="20"/>
      <c r="BK1394" s="20"/>
      <c r="BL1394" s="20"/>
      <c r="BM1394" s="20"/>
      <c r="BN1394" s="20"/>
      <c r="BO1394" s="20"/>
      <c r="BP1394" s="20"/>
      <c r="BQ1394" s="20"/>
      <c r="BR1394" s="20"/>
      <c r="BS1394" s="20"/>
      <c r="BT1394" s="20"/>
      <c r="BU1394" s="20"/>
      <c r="BV1394" s="20"/>
    </row>
    <row r="1395" spans="1:74" x14ac:dyDescent="0.25">
      <c r="A1395" s="20" t="s">
        <v>452</v>
      </c>
      <c r="B1395" s="20" t="s">
        <v>453</v>
      </c>
      <c r="C1395" s="20" t="s">
        <v>454</v>
      </c>
      <c r="D1395" s="1">
        <v>44507</v>
      </c>
      <c r="E1395">
        <v>84</v>
      </c>
      <c r="F1395">
        <v>0</v>
      </c>
      <c r="G1395">
        <v>0</v>
      </c>
      <c r="H1395">
        <v>2</v>
      </c>
      <c r="I1395">
        <v>1</v>
      </c>
      <c r="J1395">
        <v>34</v>
      </c>
      <c r="K1395">
        <v>2</v>
      </c>
      <c r="L1395">
        <v>8</v>
      </c>
      <c r="M1395">
        <v>0</v>
      </c>
      <c r="N1395">
        <v>10</v>
      </c>
      <c r="O1395">
        <v>9</v>
      </c>
      <c r="P1395">
        <v>0</v>
      </c>
      <c r="Q1395">
        <v>0</v>
      </c>
      <c r="R1395">
        <v>783</v>
      </c>
      <c r="S1395">
        <v>507</v>
      </c>
      <c r="T1395">
        <v>8</v>
      </c>
      <c r="U1395">
        <v>26</v>
      </c>
      <c r="V1395">
        <v>16</v>
      </c>
      <c r="W1395">
        <v>884</v>
      </c>
      <c r="X1395">
        <v>126</v>
      </c>
      <c r="Y1395">
        <v>6</v>
      </c>
      <c r="Z1395">
        <v>89</v>
      </c>
      <c r="AA1395">
        <v>42</v>
      </c>
      <c r="AB1395">
        <v>999</v>
      </c>
      <c r="AC1395">
        <v>105</v>
      </c>
      <c r="AD1395">
        <v>3</v>
      </c>
      <c r="AE1395">
        <v>99</v>
      </c>
      <c r="AF1395">
        <v>40</v>
      </c>
      <c r="AG1395">
        <v>130</v>
      </c>
      <c r="AH1395">
        <v>5</v>
      </c>
      <c r="AI1395">
        <v>0</v>
      </c>
      <c r="AJ1395">
        <v>11</v>
      </c>
      <c r="AK1395">
        <v>18</v>
      </c>
      <c r="AL1395">
        <v>36</v>
      </c>
      <c r="AM1395">
        <v>8</v>
      </c>
      <c r="AN1395">
        <v>0</v>
      </c>
      <c r="AO1395">
        <v>1</v>
      </c>
      <c r="AP1395">
        <v>4</v>
      </c>
      <c r="AQ1395">
        <v>0</v>
      </c>
      <c r="AR1395">
        <v>0</v>
      </c>
      <c r="AS1395">
        <v>0</v>
      </c>
      <c r="AT1395">
        <v>0</v>
      </c>
      <c r="AU1395">
        <v>0</v>
      </c>
      <c r="AV1395">
        <v>1</v>
      </c>
      <c r="AW1395">
        <v>0</v>
      </c>
      <c r="AX1395">
        <v>0</v>
      </c>
      <c r="AY1395">
        <v>0</v>
      </c>
      <c r="AZ1395">
        <v>0</v>
      </c>
      <c r="BA1395">
        <v>0</v>
      </c>
      <c r="BB1395">
        <v>0</v>
      </c>
      <c r="BC1395">
        <v>0</v>
      </c>
      <c r="BD1395">
        <v>0</v>
      </c>
      <c r="BE1395">
        <v>0</v>
      </c>
      <c r="BF1395">
        <v>0</v>
      </c>
      <c r="BG1395" s="20">
        <v>0</v>
      </c>
      <c r="BH1395" s="20">
        <v>1</v>
      </c>
      <c r="BI1395" s="20">
        <v>71</v>
      </c>
      <c r="BJ1395" s="20">
        <v>10</v>
      </c>
      <c r="BK1395" s="20">
        <v>725</v>
      </c>
      <c r="BL1395" s="20">
        <v>710</v>
      </c>
      <c r="BM1395" s="20">
        <v>838</v>
      </c>
      <c r="BN1395" s="20">
        <v>95</v>
      </c>
      <c r="BO1395" s="20">
        <v>27</v>
      </c>
      <c r="BP1395" s="20"/>
      <c r="BQ1395" s="20"/>
      <c r="BR1395" s="20"/>
      <c r="BS1395" s="20"/>
      <c r="BT1395" s="20"/>
      <c r="BU1395" s="20"/>
      <c r="BV1395" s="20"/>
    </row>
    <row r="1396" spans="1:74" x14ac:dyDescent="0.25">
      <c r="A1396" s="20" t="s">
        <v>452</v>
      </c>
      <c r="B1396" s="20" t="s">
        <v>453</v>
      </c>
      <c r="C1396" s="20" t="s">
        <v>454</v>
      </c>
      <c r="D1396" s="1">
        <v>44514</v>
      </c>
      <c r="E1396">
        <v>84</v>
      </c>
      <c r="F1396">
        <v>0</v>
      </c>
      <c r="G1396">
        <v>0</v>
      </c>
      <c r="H1396">
        <v>2</v>
      </c>
      <c r="I1396">
        <v>1</v>
      </c>
      <c r="J1396">
        <v>36</v>
      </c>
      <c r="K1396">
        <v>2</v>
      </c>
      <c r="L1396">
        <v>8</v>
      </c>
      <c r="M1396">
        <v>0</v>
      </c>
      <c r="N1396">
        <v>10</v>
      </c>
      <c r="O1396">
        <v>9</v>
      </c>
      <c r="P1396">
        <v>0</v>
      </c>
      <c r="Q1396">
        <v>0</v>
      </c>
      <c r="R1396">
        <v>782</v>
      </c>
      <c r="S1396">
        <v>558</v>
      </c>
      <c r="T1396">
        <v>8</v>
      </c>
      <c r="U1396">
        <v>26</v>
      </c>
      <c r="V1396">
        <v>16</v>
      </c>
      <c r="W1396">
        <v>884</v>
      </c>
      <c r="X1396">
        <v>169</v>
      </c>
      <c r="Y1396">
        <v>6</v>
      </c>
      <c r="Z1396">
        <v>88</v>
      </c>
      <c r="AA1396">
        <v>43</v>
      </c>
      <c r="AB1396">
        <v>1000</v>
      </c>
      <c r="AC1396">
        <v>143</v>
      </c>
      <c r="AD1396">
        <v>3</v>
      </c>
      <c r="AE1396">
        <v>99</v>
      </c>
      <c r="AF1396">
        <v>39</v>
      </c>
      <c r="AG1396">
        <v>132</v>
      </c>
      <c r="AH1396">
        <v>5</v>
      </c>
      <c r="AI1396">
        <v>0</v>
      </c>
      <c r="AJ1396">
        <v>12</v>
      </c>
      <c r="AK1396">
        <v>18</v>
      </c>
      <c r="AL1396">
        <v>37</v>
      </c>
      <c r="AM1396">
        <v>9</v>
      </c>
      <c r="AN1396">
        <v>0</v>
      </c>
      <c r="AO1396">
        <v>1</v>
      </c>
      <c r="AP1396">
        <v>4</v>
      </c>
      <c r="AQ1396">
        <v>0</v>
      </c>
      <c r="AR1396">
        <v>0</v>
      </c>
      <c r="AS1396">
        <v>0</v>
      </c>
      <c r="AT1396">
        <v>0</v>
      </c>
      <c r="AU1396">
        <v>0</v>
      </c>
      <c r="AV1396">
        <v>1</v>
      </c>
      <c r="AW1396">
        <v>0</v>
      </c>
      <c r="AX1396">
        <v>0</v>
      </c>
      <c r="AY1396">
        <v>0</v>
      </c>
      <c r="AZ1396">
        <v>0</v>
      </c>
      <c r="BA1396">
        <v>0</v>
      </c>
      <c r="BB1396">
        <v>0</v>
      </c>
      <c r="BC1396">
        <v>0</v>
      </c>
      <c r="BD1396">
        <v>0</v>
      </c>
      <c r="BE1396">
        <v>0</v>
      </c>
      <c r="BF1396">
        <v>0</v>
      </c>
      <c r="BG1396" s="20">
        <v>0</v>
      </c>
      <c r="BH1396" s="20">
        <v>1</v>
      </c>
      <c r="BI1396" s="20">
        <v>71</v>
      </c>
      <c r="BJ1396" s="20">
        <v>10</v>
      </c>
      <c r="BK1396" s="20">
        <v>724</v>
      </c>
      <c r="BL1396" s="20">
        <v>707</v>
      </c>
      <c r="BM1396" s="20">
        <v>842</v>
      </c>
      <c r="BN1396" s="20">
        <v>97</v>
      </c>
      <c r="BO1396" s="20">
        <v>28</v>
      </c>
      <c r="BP1396" s="20"/>
      <c r="BQ1396" s="20"/>
      <c r="BR1396" s="20"/>
      <c r="BS1396" s="20"/>
      <c r="BT1396" s="20"/>
      <c r="BU1396" s="20"/>
      <c r="BV1396" s="20"/>
    </row>
    <row r="1397" spans="1:74" x14ac:dyDescent="0.25">
      <c r="A1397" s="20" t="s">
        <v>452</v>
      </c>
      <c r="B1397" s="20" t="s">
        <v>453</v>
      </c>
      <c r="C1397" s="20" t="s">
        <v>454</v>
      </c>
      <c r="D1397" s="1">
        <v>44521</v>
      </c>
      <c r="E1397">
        <v>84</v>
      </c>
      <c r="F1397">
        <v>0</v>
      </c>
      <c r="G1397">
        <v>0</v>
      </c>
      <c r="H1397">
        <v>2</v>
      </c>
      <c r="I1397">
        <v>1</v>
      </c>
      <c r="J1397">
        <v>38</v>
      </c>
      <c r="K1397">
        <v>2</v>
      </c>
      <c r="L1397">
        <v>8</v>
      </c>
      <c r="M1397">
        <v>0</v>
      </c>
      <c r="N1397">
        <v>10</v>
      </c>
      <c r="O1397">
        <v>9</v>
      </c>
      <c r="P1397">
        <v>0</v>
      </c>
      <c r="Q1397">
        <v>0</v>
      </c>
      <c r="R1397">
        <v>783</v>
      </c>
      <c r="S1397">
        <v>601</v>
      </c>
      <c r="T1397">
        <v>8</v>
      </c>
      <c r="U1397">
        <v>26</v>
      </c>
      <c r="V1397">
        <v>16</v>
      </c>
      <c r="W1397">
        <v>882</v>
      </c>
      <c r="X1397">
        <v>218</v>
      </c>
      <c r="Y1397">
        <v>6</v>
      </c>
      <c r="Z1397">
        <v>86</v>
      </c>
      <c r="AA1397">
        <v>43</v>
      </c>
      <c r="AB1397">
        <v>1000</v>
      </c>
      <c r="AC1397">
        <v>179</v>
      </c>
      <c r="AD1397">
        <v>3</v>
      </c>
      <c r="AE1397">
        <v>99</v>
      </c>
      <c r="AF1397">
        <v>40</v>
      </c>
      <c r="AG1397">
        <v>132</v>
      </c>
      <c r="AH1397">
        <v>8</v>
      </c>
      <c r="AI1397">
        <v>0</v>
      </c>
      <c r="AJ1397">
        <v>12</v>
      </c>
      <c r="AK1397">
        <v>18</v>
      </c>
      <c r="AL1397">
        <v>35</v>
      </c>
      <c r="AM1397">
        <v>11</v>
      </c>
      <c r="AN1397">
        <v>0</v>
      </c>
      <c r="AO1397">
        <v>1</v>
      </c>
      <c r="AP1397">
        <v>4</v>
      </c>
      <c r="AQ1397">
        <v>0</v>
      </c>
      <c r="AR1397">
        <v>0</v>
      </c>
      <c r="AS1397">
        <v>0</v>
      </c>
      <c r="AT1397">
        <v>0</v>
      </c>
      <c r="AU1397">
        <v>0</v>
      </c>
      <c r="AV1397">
        <v>1</v>
      </c>
      <c r="AW1397">
        <v>0</v>
      </c>
      <c r="AX1397">
        <v>0</v>
      </c>
      <c r="AY1397">
        <v>0</v>
      </c>
      <c r="AZ1397">
        <v>0</v>
      </c>
      <c r="BA1397">
        <v>0</v>
      </c>
      <c r="BB1397">
        <v>0</v>
      </c>
      <c r="BC1397">
        <v>0</v>
      </c>
      <c r="BD1397">
        <v>0</v>
      </c>
      <c r="BE1397">
        <v>0</v>
      </c>
      <c r="BF1397">
        <v>0</v>
      </c>
      <c r="BG1397" s="20">
        <v>0</v>
      </c>
      <c r="BH1397" s="20">
        <v>1</v>
      </c>
      <c r="BI1397" s="20">
        <v>71</v>
      </c>
      <c r="BJ1397" s="20">
        <v>10</v>
      </c>
      <c r="BK1397" s="20">
        <v>725</v>
      </c>
      <c r="BL1397" s="20">
        <v>709</v>
      </c>
      <c r="BM1397" s="20">
        <v>841</v>
      </c>
      <c r="BN1397" s="20">
        <v>97</v>
      </c>
      <c r="BO1397" s="20">
        <v>26</v>
      </c>
      <c r="BP1397" s="20"/>
      <c r="BQ1397" s="20"/>
      <c r="BR1397" s="20"/>
      <c r="BS1397" s="20"/>
      <c r="BT1397" s="20"/>
      <c r="BU1397" s="20"/>
      <c r="BV1397" s="20"/>
    </row>
    <row r="1398" spans="1:74" x14ac:dyDescent="0.25">
      <c r="A1398" s="20" t="s">
        <v>452</v>
      </c>
      <c r="B1398" s="20" t="s">
        <v>453</v>
      </c>
      <c r="C1398" s="20" t="s">
        <v>454</v>
      </c>
      <c r="D1398" s="1">
        <v>44528</v>
      </c>
      <c r="E1398">
        <v>84</v>
      </c>
      <c r="F1398">
        <v>0</v>
      </c>
      <c r="G1398">
        <v>0</v>
      </c>
      <c r="H1398">
        <v>2</v>
      </c>
      <c r="I1398">
        <v>1</v>
      </c>
      <c r="J1398">
        <v>45</v>
      </c>
      <c r="K1398">
        <v>2</v>
      </c>
      <c r="L1398">
        <v>8</v>
      </c>
      <c r="M1398">
        <v>0</v>
      </c>
      <c r="N1398">
        <v>11</v>
      </c>
      <c r="O1398">
        <v>10</v>
      </c>
      <c r="P1398">
        <v>0</v>
      </c>
      <c r="Q1398">
        <v>0</v>
      </c>
      <c r="R1398">
        <v>782</v>
      </c>
      <c r="S1398">
        <v>625</v>
      </c>
      <c r="T1398">
        <v>8</v>
      </c>
      <c r="U1398">
        <v>25</v>
      </c>
      <c r="V1398">
        <v>16</v>
      </c>
      <c r="W1398">
        <v>883</v>
      </c>
      <c r="X1398">
        <v>298</v>
      </c>
      <c r="Y1398">
        <v>6</v>
      </c>
      <c r="Z1398">
        <v>87</v>
      </c>
      <c r="AA1398">
        <v>42</v>
      </c>
      <c r="AB1398">
        <v>997</v>
      </c>
      <c r="AC1398">
        <v>281</v>
      </c>
      <c r="AD1398">
        <v>3</v>
      </c>
      <c r="AE1398">
        <v>98</v>
      </c>
      <c r="AF1398">
        <v>41</v>
      </c>
      <c r="AG1398">
        <v>134</v>
      </c>
      <c r="AH1398">
        <v>9</v>
      </c>
      <c r="AI1398">
        <v>0</v>
      </c>
      <c r="AJ1398">
        <v>13</v>
      </c>
      <c r="AK1398">
        <v>18</v>
      </c>
      <c r="AL1398">
        <v>34</v>
      </c>
      <c r="AM1398">
        <v>10</v>
      </c>
      <c r="AN1398">
        <v>0</v>
      </c>
      <c r="AO1398">
        <v>1</v>
      </c>
      <c r="AP1398">
        <v>4</v>
      </c>
      <c r="AQ1398">
        <v>0</v>
      </c>
      <c r="AR1398">
        <v>0</v>
      </c>
      <c r="AS1398">
        <v>0</v>
      </c>
      <c r="AT1398">
        <v>0</v>
      </c>
      <c r="AU1398">
        <v>0</v>
      </c>
      <c r="AV1398">
        <v>1</v>
      </c>
      <c r="AW1398">
        <v>0</v>
      </c>
      <c r="AX1398">
        <v>0</v>
      </c>
      <c r="AY1398">
        <v>0</v>
      </c>
      <c r="AZ1398">
        <v>0</v>
      </c>
      <c r="BA1398">
        <v>0</v>
      </c>
      <c r="BB1398">
        <v>0</v>
      </c>
      <c r="BC1398">
        <v>0</v>
      </c>
      <c r="BD1398">
        <v>0</v>
      </c>
      <c r="BE1398">
        <v>0</v>
      </c>
      <c r="BF1398">
        <v>0</v>
      </c>
      <c r="BG1398" s="20">
        <v>0</v>
      </c>
      <c r="BH1398" s="20">
        <v>1</v>
      </c>
      <c r="BI1398" s="20">
        <v>71</v>
      </c>
      <c r="BJ1398" s="20">
        <v>11</v>
      </c>
      <c r="BK1398" s="20">
        <v>725</v>
      </c>
      <c r="BL1398" s="20">
        <v>712</v>
      </c>
      <c r="BM1398" s="20">
        <v>839</v>
      </c>
      <c r="BN1398" s="20">
        <v>98</v>
      </c>
      <c r="BO1398" s="20">
        <v>25</v>
      </c>
      <c r="BP1398" s="20"/>
      <c r="BQ1398" s="20"/>
      <c r="BR1398" s="20"/>
      <c r="BS1398" s="20"/>
      <c r="BT1398" s="20"/>
      <c r="BU1398" s="20"/>
      <c r="BV1398" s="20"/>
    </row>
    <row r="1399" spans="1:74" x14ac:dyDescent="0.25">
      <c r="A1399" s="20" t="s">
        <v>452</v>
      </c>
      <c r="B1399" s="20" t="s">
        <v>453</v>
      </c>
      <c r="C1399" s="20" t="s">
        <v>454</v>
      </c>
      <c r="D1399" s="1">
        <v>44535</v>
      </c>
      <c r="E1399">
        <v>85</v>
      </c>
      <c r="F1399">
        <v>0</v>
      </c>
      <c r="G1399">
        <v>0</v>
      </c>
      <c r="H1399">
        <v>2</v>
      </c>
      <c r="I1399">
        <v>1</v>
      </c>
      <c r="J1399">
        <v>50</v>
      </c>
      <c r="K1399">
        <v>2</v>
      </c>
      <c r="L1399">
        <v>8</v>
      </c>
      <c r="M1399">
        <v>0</v>
      </c>
      <c r="N1399">
        <v>11</v>
      </c>
      <c r="O1399">
        <v>10</v>
      </c>
      <c r="P1399">
        <v>0</v>
      </c>
      <c r="Q1399">
        <v>0</v>
      </c>
      <c r="R1399">
        <v>783</v>
      </c>
      <c r="S1399">
        <v>641</v>
      </c>
      <c r="T1399">
        <v>8</v>
      </c>
      <c r="U1399">
        <v>27</v>
      </c>
      <c r="V1399">
        <v>16</v>
      </c>
      <c r="W1399">
        <v>885</v>
      </c>
      <c r="X1399">
        <v>371</v>
      </c>
      <c r="Y1399">
        <v>6</v>
      </c>
      <c r="Z1399">
        <v>86</v>
      </c>
      <c r="AA1399">
        <v>41</v>
      </c>
      <c r="AB1399">
        <v>997</v>
      </c>
      <c r="AC1399">
        <v>419</v>
      </c>
      <c r="AD1399">
        <v>3</v>
      </c>
      <c r="AE1399">
        <v>97</v>
      </c>
      <c r="AF1399">
        <v>42</v>
      </c>
      <c r="AG1399">
        <v>134</v>
      </c>
      <c r="AH1399">
        <v>15</v>
      </c>
      <c r="AI1399">
        <v>0</v>
      </c>
      <c r="AJ1399">
        <v>14</v>
      </c>
      <c r="AK1399">
        <v>17</v>
      </c>
      <c r="AL1399">
        <v>33</v>
      </c>
      <c r="AM1399">
        <v>10</v>
      </c>
      <c r="AN1399">
        <v>0</v>
      </c>
      <c r="AO1399">
        <v>1</v>
      </c>
      <c r="AP1399">
        <v>4</v>
      </c>
      <c r="AQ1399">
        <v>0</v>
      </c>
      <c r="AR1399">
        <v>0</v>
      </c>
      <c r="AS1399">
        <v>0</v>
      </c>
      <c r="AT1399">
        <v>0</v>
      </c>
      <c r="AU1399">
        <v>0</v>
      </c>
      <c r="AV1399">
        <v>1</v>
      </c>
      <c r="AW1399">
        <v>0</v>
      </c>
      <c r="AX1399">
        <v>0</v>
      </c>
      <c r="AY1399">
        <v>0</v>
      </c>
      <c r="AZ1399">
        <v>0</v>
      </c>
      <c r="BA1399">
        <v>0</v>
      </c>
      <c r="BB1399">
        <v>0</v>
      </c>
      <c r="BC1399">
        <v>0</v>
      </c>
      <c r="BD1399">
        <v>0</v>
      </c>
      <c r="BE1399">
        <v>0</v>
      </c>
      <c r="BF1399">
        <v>0</v>
      </c>
      <c r="BG1399" s="20">
        <v>0</v>
      </c>
      <c r="BH1399" s="20">
        <v>1</v>
      </c>
      <c r="BI1399" s="20">
        <v>72</v>
      </c>
      <c r="BJ1399" s="20">
        <v>11</v>
      </c>
      <c r="BK1399" s="20">
        <v>724</v>
      </c>
      <c r="BL1399" s="20">
        <v>715</v>
      </c>
      <c r="BM1399" s="20">
        <v>839</v>
      </c>
      <c r="BN1399" s="20">
        <v>99</v>
      </c>
      <c r="BO1399" s="20">
        <v>24</v>
      </c>
      <c r="BP1399" s="20"/>
      <c r="BQ1399" s="20"/>
      <c r="BR1399" s="20"/>
      <c r="BS1399" s="20"/>
      <c r="BT1399" s="20"/>
      <c r="BU1399" s="20"/>
      <c r="BV1399" s="20"/>
    </row>
    <row r="1400" spans="1:74" x14ac:dyDescent="0.25">
      <c r="A1400" s="20" t="s">
        <v>452</v>
      </c>
      <c r="B1400" s="20" t="s">
        <v>453</v>
      </c>
      <c r="C1400" s="20" t="s">
        <v>454</v>
      </c>
      <c r="D1400" s="1">
        <v>44542</v>
      </c>
      <c r="E1400">
        <v>86</v>
      </c>
      <c r="F1400">
        <v>0</v>
      </c>
      <c r="G1400">
        <v>0</v>
      </c>
      <c r="H1400">
        <v>2</v>
      </c>
      <c r="I1400">
        <v>1</v>
      </c>
      <c r="J1400">
        <v>54</v>
      </c>
      <c r="K1400">
        <v>2</v>
      </c>
      <c r="L1400">
        <v>8</v>
      </c>
      <c r="M1400">
        <v>1</v>
      </c>
      <c r="N1400">
        <v>11</v>
      </c>
      <c r="O1400">
        <v>10</v>
      </c>
      <c r="P1400">
        <v>0</v>
      </c>
      <c r="Q1400">
        <v>0</v>
      </c>
      <c r="R1400">
        <v>782</v>
      </c>
      <c r="S1400">
        <v>649</v>
      </c>
      <c r="T1400">
        <v>8</v>
      </c>
      <c r="U1400">
        <v>27</v>
      </c>
      <c r="V1400">
        <v>16</v>
      </c>
      <c r="W1400">
        <v>888</v>
      </c>
      <c r="X1400">
        <v>415</v>
      </c>
      <c r="Y1400">
        <v>6</v>
      </c>
      <c r="Z1400">
        <v>86</v>
      </c>
      <c r="AA1400">
        <v>41</v>
      </c>
      <c r="AB1400">
        <v>998</v>
      </c>
      <c r="AC1400">
        <v>513</v>
      </c>
      <c r="AD1400">
        <v>3</v>
      </c>
      <c r="AE1400">
        <v>97</v>
      </c>
      <c r="AF1400">
        <v>41</v>
      </c>
      <c r="AG1400">
        <v>134</v>
      </c>
      <c r="AH1400">
        <v>18</v>
      </c>
      <c r="AI1400">
        <v>0</v>
      </c>
      <c r="AJ1400">
        <v>14</v>
      </c>
      <c r="AK1400">
        <v>17</v>
      </c>
      <c r="AL1400">
        <v>34</v>
      </c>
      <c r="AM1400">
        <v>10</v>
      </c>
      <c r="AN1400">
        <v>0</v>
      </c>
      <c r="AO1400">
        <v>1</v>
      </c>
      <c r="AP1400">
        <v>4</v>
      </c>
      <c r="AQ1400">
        <v>0</v>
      </c>
      <c r="AR1400">
        <v>0</v>
      </c>
      <c r="AS1400">
        <v>0</v>
      </c>
      <c r="AT1400">
        <v>0</v>
      </c>
      <c r="AU1400">
        <v>0</v>
      </c>
      <c r="AV1400">
        <v>1</v>
      </c>
      <c r="AW1400">
        <v>0</v>
      </c>
      <c r="AX1400">
        <v>0</v>
      </c>
      <c r="AY1400">
        <v>0</v>
      </c>
      <c r="AZ1400">
        <v>0</v>
      </c>
      <c r="BA1400">
        <v>0</v>
      </c>
      <c r="BB1400">
        <v>0</v>
      </c>
      <c r="BC1400">
        <v>0</v>
      </c>
      <c r="BD1400">
        <v>0</v>
      </c>
      <c r="BE1400">
        <v>0</v>
      </c>
      <c r="BF1400">
        <v>0</v>
      </c>
      <c r="BG1400" s="20">
        <v>0</v>
      </c>
      <c r="BH1400" s="20">
        <v>1</v>
      </c>
      <c r="BI1400" s="20">
        <v>72</v>
      </c>
      <c r="BJ1400" s="20">
        <v>11</v>
      </c>
      <c r="BK1400" s="20">
        <v>723</v>
      </c>
      <c r="BL1400" s="20">
        <v>719</v>
      </c>
      <c r="BM1400" s="20">
        <v>842</v>
      </c>
      <c r="BN1400" s="20">
        <v>100</v>
      </c>
      <c r="BO1400" s="20">
        <v>25</v>
      </c>
      <c r="BP1400" s="20"/>
      <c r="BQ1400" s="20"/>
      <c r="BR1400" s="20"/>
      <c r="BS1400" s="20"/>
      <c r="BT1400" s="20"/>
      <c r="BU1400" s="20"/>
      <c r="BV1400" s="20"/>
    </row>
    <row r="1401" spans="1:74" x14ac:dyDescent="0.25">
      <c r="A1401" s="20" t="s">
        <v>452</v>
      </c>
      <c r="B1401" s="20" t="s">
        <v>453</v>
      </c>
      <c r="C1401" s="20" t="s">
        <v>454</v>
      </c>
      <c r="D1401" s="1">
        <v>44549</v>
      </c>
      <c r="E1401">
        <v>86</v>
      </c>
      <c r="F1401">
        <v>0</v>
      </c>
      <c r="G1401">
        <v>0</v>
      </c>
      <c r="H1401">
        <v>2</v>
      </c>
      <c r="I1401">
        <v>1</v>
      </c>
      <c r="J1401">
        <v>58</v>
      </c>
      <c r="K1401">
        <v>2</v>
      </c>
      <c r="L1401">
        <v>8</v>
      </c>
      <c r="M1401">
        <v>1</v>
      </c>
      <c r="N1401">
        <v>11</v>
      </c>
      <c r="O1401">
        <v>10</v>
      </c>
      <c r="P1401">
        <v>0</v>
      </c>
      <c r="Q1401">
        <v>0</v>
      </c>
      <c r="R1401">
        <v>782</v>
      </c>
      <c r="S1401">
        <v>668</v>
      </c>
      <c r="T1401">
        <v>8</v>
      </c>
      <c r="U1401">
        <v>27</v>
      </c>
      <c r="V1401">
        <v>17</v>
      </c>
      <c r="W1401">
        <v>884</v>
      </c>
      <c r="X1401">
        <v>480</v>
      </c>
      <c r="Y1401">
        <v>5</v>
      </c>
      <c r="Z1401">
        <v>87</v>
      </c>
      <c r="AA1401">
        <v>39</v>
      </c>
      <c r="AB1401">
        <v>997</v>
      </c>
      <c r="AC1401">
        <v>601</v>
      </c>
      <c r="AD1401">
        <v>3</v>
      </c>
      <c r="AE1401">
        <v>95</v>
      </c>
      <c r="AF1401">
        <v>42</v>
      </c>
      <c r="AG1401">
        <v>133</v>
      </c>
      <c r="AH1401">
        <v>26</v>
      </c>
      <c r="AI1401">
        <v>0</v>
      </c>
      <c r="AJ1401">
        <v>13</v>
      </c>
      <c r="AK1401">
        <v>17</v>
      </c>
      <c r="AL1401">
        <v>34</v>
      </c>
      <c r="AM1401">
        <v>15</v>
      </c>
      <c r="AN1401">
        <v>0</v>
      </c>
      <c r="AO1401">
        <v>1</v>
      </c>
      <c r="AP1401">
        <v>4</v>
      </c>
      <c r="AQ1401">
        <v>0</v>
      </c>
      <c r="AR1401">
        <v>0</v>
      </c>
      <c r="AS1401">
        <v>0</v>
      </c>
      <c r="AT1401">
        <v>0</v>
      </c>
      <c r="AU1401">
        <v>0</v>
      </c>
      <c r="AV1401">
        <v>1</v>
      </c>
      <c r="AW1401">
        <v>0</v>
      </c>
      <c r="AX1401">
        <v>0</v>
      </c>
      <c r="AY1401">
        <v>0</v>
      </c>
      <c r="AZ1401">
        <v>0</v>
      </c>
      <c r="BA1401">
        <v>0</v>
      </c>
      <c r="BB1401">
        <v>0</v>
      </c>
      <c r="BC1401">
        <v>0</v>
      </c>
      <c r="BD1401">
        <v>0</v>
      </c>
      <c r="BE1401">
        <v>0</v>
      </c>
      <c r="BF1401">
        <v>0</v>
      </c>
      <c r="BG1401" s="20">
        <v>0</v>
      </c>
      <c r="BH1401" s="20">
        <v>1</v>
      </c>
      <c r="BI1401" s="20">
        <v>72</v>
      </c>
      <c r="BJ1401" s="20">
        <v>11</v>
      </c>
      <c r="BK1401" s="20">
        <v>722</v>
      </c>
      <c r="BL1401" s="20">
        <v>719</v>
      </c>
      <c r="BM1401" s="20">
        <v>842</v>
      </c>
      <c r="BN1401" s="20">
        <v>100</v>
      </c>
      <c r="BO1401" s="20">
        <v>25</v>
      </c>
      <c r="BP1401" s="20">
        <v>3744</v>
      </c>
      <c r="BQ1401" s="20">
        <v>1168</v>
      </c>
      <c r="BR1401" s="20">
        <v>0</v>
      </c>
      <c r="BS1401" s="20">
        <v>15</v>
      </c>
      <c r="BT1401" s="20">
        <v>214</v>
      </c>
      <c r="BU1401" s="20">
        <v>759</v>
      </c>
      <c r="BV1401" s="20">
        <v>2603</v>
      </c>
    </row>
    <row r="1402" spans="1:74" x14ac:dyDescent="0.25">
      <c r="A1402" s="20" t="s">
        <v>452</v>
      </c>
      <c r="B1402" s="20" t="s">
        <v>453</v>
      </c>
      <c r="C1402" s="20" t="s">
        <v>454</v>
      </c>
      <c r="D1402" s="1">
        <v>44558</v>
      </c>
      <c r="E1402">
        <v>86</v>
      </c>
      <c r="F1402">
        <v>0</v>
      </c>
      <c r="G1402">
        <v>0</v>
      </c>
      <c r="H1402">
        <v>2</v>
      </c>
      <c r="I1402">
        <v>1</v>
      </c>
      <c r="J1402">
        <v>59</v>
      </c>
      <c r="K1402">
        <v>2</v>
      </c>
      <c r="L1402">
        <v>8</v>
      </c>
      <c r="M1402">
        <v>1</v>
      </c>
      <c r="N1402">
        <v>11</v>
      </c>
      <c r="O1402">
        <v>10</v>
      </c>
      <c r="P1402">
        <v>0</v>
      </c>
      <c r="Q1402">
        <v>0</v>
      </c>
      <c r="R1402">
        <v>784</v>
      </c>
      <c r="S1402">
        <v>674</v>
      </c>
      <c r="T1402">
        <v>8</v>
      </c>
      <c r="U1402">
        <v>27</v>
      </c>
      <c r="V1402">
        <v>17</v>
      </c>
      <c r="W1402">
        <v>885</v>
      </c>
      <c r="X1402">
        <v>506</v>
      </c>
      <c r="Y1402">
        <v>5</v>
      </c>
      <c r="Z1402">
        <v>88</v>
      </c>
      <c r="AA1402">
        <v>38</v>
      </c>
      <c r="AB1402">
        <v>999</v>
      </c>
      <c r="AC1402">
        <v>640</v>
      </c>
      <c r="AD1402">
        <v>3</v>
      </c>
      <c r="AE1402">
        <v>96</v>
      </c>
      <c r="AF1402">
        <v>43</v>
      </c>
      <c r="AG1402">
        <v>134</v>
      </c>
      <c r="AH1402">
        <v>38</v>
      </c>
      <c r="AI1402">
        <v>0</v>
      </c>
      <c r="AJ1402">
        <v>13</v>
      </c>
      <c r="AK1402">
        <v>16</v>
      </c>
      <c r="AL1402">
        <v>34</v>
      </c>
      <c r="AM1402">
        <v>16</v>
      </c>
      <c r="AN1402">
        <v>0</v>
      </c>
      <c r="AO1402">
        <v>1</v>
      </c>
      <c r="AP1402">
        <v>4</v>
      </c>
      <c r="AQ1402">
        <v>0</v>
      </c>
      <c r="AR1402">
        <v>0</v>
      </c>
      <c r="AS1402">
        <v>0</v>
      </c>
      <c r="AT1402">
        <v>0</v>
      </c>
      <c r="AU1402">
        <v>0</v>
      </c>
      <c r="AV1402">
        <v>1</v>
      </c>
      <c r="AW1402">
        <v>0</v>
      </c>
      <c r="AX1402">
        <v>0</v>
      </c>
      <c r="AY1402">
        <v>0</v>
      </c>
      <c r="AZ1402">
        <v>0</v>
      </c>
      <c r="BA1402">
        <v>0</v>
      </c>
      <c r="BB1402">
        <v>0</v>
      </c>
      <c r="BC1402">
        <v>0</v>
      </c>
      <c r="BD1402">
        <v>0</v>
      </c>
      <c r="BE1402">
        <v>0</v>
      </c>
      <c r="BF1402">
        <v>0</v>
      </c>
      <c r="BG1402" s="20">
        <v>0</v>
      </c>
      <c r="BH1402" s="20">
        <v>1</v>
      </c>
      <c r="BI1402" s="20">
        <v>73</v>
      </c>
      <c r="BJ1402" s="20">
        <v>11</v>
      </c>
      <c r="BK1402" s="20">
        <v>724</v>
      </c>
      <c r="BL1402" s="20">
        <v>719</v>
      </c>
      <c r="BM1402" s="20">
        <v>843</v>
      </c>
      <c r="BN1402" s="20">
        <v>102</v>
      </c>
      <c r="BO1402" s="20">
        <v>25</v>
      </c>
      <c r="BP1402" s="20">
        <v>3745</v>
      </c>
      <c r="BQ1402" s="20">
        <v>1353</v>
      </c>
      <c r="BR1402" s="20">
        <v>0</v>
      </c>
      <c r="BS1402" s="20">
        <v>16</v>
      </c>
      <c r="BT1402" s="20">
        <v>212</v>
      </c>
      <c r="BU1402" s="20">
        <v>759</v>
      </c>
      <c r="BV1402" s="20">
        <v>2616</v>
      </c>
    </row>
    <row r="1403" spans="1:74" x14ac:dyDescent="0.25">
      <c r="A1403" s="20" t="s">
        <v>452</v>
      </c>
      <c r="B1403" s="20" t="s">
        <v>453</v>
      </c>
      <c r="C1403" s="20" t="s">
        <v>454</v>
      </c>
      <c r="D1403" s="1">
        <v>44564</v>
      </c>
      <c r="E1403">
        <v>86</v>
      </c>
      <c r="F1403">
        <v>0</v>
      </c>
      <c r="G1403">
        <v>0</v>
      </c>
      <c r="H1403">
        <v>2</v>
      </c>
      <c r="I1403">
        <v>1</v>
      </c>
      <c r="J1403">
        <v>59</v>
      </c>
      <c r="K1403">
        <v>2</v>
      </c>
      <c r="L1403">
        <v>8</v>
      </c>
      <c r="M1403">
        <v>1</v>
      </c>
      <c r="N1403">
        <v>11</v>
      </c>
      <c r="O1403">
        <v>10</v>
      </c>
      <c r="P1403">
        <v>0</v>
      </c>
      <c r="Q1403">
        <v>0</v>
      </c>
      <c r="R1403">
        <v>786</v>
      </c>
      <c r="S1403">
        <v>676</v>
      </c>
      <c r="T1403">
        <v>8</v>
      </c>
      <c r="U1403">
        <v>27</v>
      </c>
      <c r="V1403">
        <v>17</v>
      </c>
      <c r="W1403">
        <v>885</v>
      </c>
      <c r="X1403">
        <v>515</v>
      </c>
      <c r="Y1403">
        <v>5</v>
      </c>
      <c r="Z1403">
        <v>88</v>
      </c>
      <c r="AA1403">
        <v>37</v>
      </c>
      <c r="AB1403">
        <v>999</v>
      </c>
      <c r="AC1403">
        <v>653</v>
      </c>
      <c r="AD1403">
        <v>3</v>
      </c>
      <c r="AE1403">
        <v>95</v>
      </c>
      <c r="AF1403">
        <v>43</v>
      </c>
      <c r="AG1403">
        <v>135</v>
      </c>
      <c r="AH1403">
        <v>45</v>
      </c>
      <c r="AI1403">
        <v>0</v>
      </c>
      <c r="AJ1403">
        <v>13</v>
      </c>
      <c r="AK1403">
        <v>16</v>
      </c>
      <c r="AL1403">
        <v>34</v>
      </c>
      <c r="AM1403">
        <v>17</v>
      </c>
      <c r="AN1403">
        <v>0</v>
      </c>
      <c r="AO1403">
        <v>1</v>
      </c>
      <c r="AP1403">
        <v>4</v>
      </c>
      <c r="AQ1403">
        <v>0</v>
      </c>
      <c r="AR1403">
        <v>0</v>
      </c>
      <c r="AS1403">
        <v>0</v>
      </c>
      <c r="AT1403">
        <v>0</v>
      </c>
      <c r="AU1403">
        <v>0</v>
      </c>
      <c r="AV1403">
        <v>1</v>
      </c>
      <c r="AW1403">
        <v>0</v>
      </c>
      <c r="AX1403">
        <v>0</v>
      </c>
      <c r="AY1403">
        <v>0</v>
      </c>
      <c r="AZ1403">
        <v>0</v>
      </c>
      <c r="BA1403">
        <v>0</v>
      </c>
      <c r="BB1403">
        <v>0</v>
      </c>
      <c r="BC1403">
        <v>0</v>
      </c>
      <c r="BD1403">
        <v>0</v>
      </c>
      <c r="BE1403">
        <v>0</v>
      </c>
      <c r="BF1403">
        <v>0</v>
      </c>
      <c r="BG1403" s="20">
        <v>0</v>
      </c>
      <c r="BH1403" s="20">
        <v>1</v>
      </c>
      <c r="BI1403" s="20">
        <v>73</v>
      </c>
      <c r="BJ1403" s="20">
        <v>11</v>
      </c>
      <c r="BK1403" s="20">
        <v>726</v>
      </c>
      <c r="BL1403" s="20">
        <v>721</v>
      </c>
      <c r="BM1403" s="20">
        <v>844</v>
      </c>
      <c r="BN1403" s="20">
        <v>103</v>
      </c>
      <c r="BO1403" s="20">
        <v>25</v>
      </c>
      <c r="BP1403" s="20">
        <v>3750</v>
      </c>
      <c r="BQ1403" s="20">
        <v>1449</v>
      </c>
      <c r="BR1403" s="20">
        <v>0</v>
      </c>
      <c r="BS1403" s="20">
        <v>16</v>
      </c>
      <c r="BT1403" s="20">
        <v>212</v>
      </c>
      <c r="BU1403" s="20">
        <v>757</v>
      </c>
      <c r="BV1403" s="20">
        <v>2621</v>
      </c>
    </row>
    <row r="1404" spans="1:74" x14ac:dyDescent="0.25">
      <c r="A1404" s="20" t="s">
        <v>452</v>
      </c>
      <c r="B1404" s="20" t="s">
        <v>453</v>
      </c>
      <c r="C1404" s="20" t="s">
        <v>454</v>
      </c>
      <c r="D1404" s="1">
        <v>44570</v>
      </c>
      <c r="E1404">
        <v>85</v>
      </c>
      <c r="F1404">
        <v>0</v>
      </c>
      <c r="G1404">
        <v>0</v>
      </c>
      <c r="H1404">
        <v>2</v>
      </c>
      <c r="I1404">
        <v>1</v>
      </c>
      <c r="J1404">
        <v>58</v>
      </c>
      <c r="K1404">
        <v>2</v>
      </c>
      <c r="L1404">
        <v>7</v>
      </c>
      <c r="M1404">
        <v>1</v>
      </c>
      <c r="N1404">
        <v>11</v>
      </c>
      <c r="O1404">
        <v>10</v>
      </c>
      <c r="P1404">
        <v>0</v>
      </c>
      <c r="Q1404">
        <v>0</v>
      </c>
      <c r="R1404">
        <v>786</v>
      </c>
      <c r="S1404">
        <v>680</v>
      </c>
      <c r="T1404">
        <v>8</v>
      </c>
      <c r="U1404">
        <v>27</v>
      </c>
      <c r="V1404">
        <v>17</v>
      </c>
      <c r="W1404">
        <v>884</v>
      </c>
      <c r="X1404">
        <v>532</v>
      </c>
      <c r="Y1404">
        <v>5</v>
      </c>
      <c r="Z1404">
        <v>88</v>
      </c>
      <c r="AA1404">
        <v>37</v>
      </c>
      <c r="AB1404">
        <v>998</v>
      </c>
      <c r="AC1404">
        <v>672</v>
      </c>
      <c r="AD1404">
        <v>3</v>
      </c>
      <c r="AE1404">
        <v>95</v>
      </c>
      <c r="AF1404">
        <v>43</v>
      </c>
      <c r="AG1404">
        <v>135</v>
      </c>
      <c r="AH1404">
        <v>46</v>
      </c>
      <c r="AI1404">
        <v>0</v>
      </c>
      <c r="AJ1404">
        <v>13</v>
      </c>
      <c r="AK1404">
        <v>16</v>
      </c>
      <c r="AL1404">
        <v>34</v>
      </c>
      <c r="AM1404">
        <v>19</v>
      </c>
      <c r="AN1404">
        <v>0</v>
      </c>
      <c r="AO1404">
        <v>1</v>
      </c>
      <c r="AP1404">
        <v>4</v>
      </c>
      <c r="AQ1404">
        <v>0</v>
      </c>
      <c r="AR1404">
        <v>0</v>
      </c>
      <c r="AS1404">
        <v>0</v>
      </c>
      <c r="AT1404">
        <v>0</v>
      </c>
      <c r="AU1404">
        <v>0</v>
      </c>
      <c r="AV1404">
        <v>1</v>
      </c>
      <c r="AW1404">
        <v>0</v>
      </c>
      <c r="AX1404">
        <v>0</v>
      </c>
      <c r="AY1404">
        <v>0</v>
      </c>
      <c r="AZ1404">
        <v>0</v>
      </c>
      <c r="BA1404">
        <v>0</v>
      </c>
      <c r="BB1404">
        <v>0</v>
      </c>
      <c r="BC1404">
        <v>0</v>
      </c>
      <c r="BD1404">
        <v>0</v>
      </c>
      <c r="BE1404">
        <v>0</v>
      </c>
      <c r="BF1404">
        <v>0</v>
      </c>
      <c r="BG1404" s="20">
        <v>0</v>
      </c>
      <c r="BH1404" s="20">
        <v>1</v>
      </c>
      <c r="BI1404" s="20">
        <v>73</v>
      </c>
      <c r="BJ1404" s="20">
        <v>11</v>
      </c>
      <c r="BK1404" s="20">
        <v>726</v>
      </c>
      <c r="BL1404" s="20">
        <v>722</v>
      </c>
      <c r="BM1404" s="20">
        <v>843</v>
      </c>
      <c r="BN1404" s="20">
        <v>103</v>
      </c>
      <c r="BO1404" s="20">
        <v>25</v>
      </c>
      <c r="BP1404" s="20">
        <v>3759</v>
      </c>
      <c r="BQ1404" s="20">
        <v>1536</v>
      </c>
      <c r="BR1404" s="20">
        <v>0</v>
      </c>
      <c r="BS1404" s="20">
        <v>16</v>
      </c>
      <c r="BT1404" s="20">
        <v>212</v>
      </c>
      <c r="BU1404" s="20">
        <v>755</v>
      </c>
      <c r="BV1404" s="20">
        <v>2627</v>
      </c>
    </row>
    <row r="1405" spans="1:74" x14ac:dyDescent="0.25">
      <c r="A1405" s="20" t="s">
        <v>452</v>
      </c>
      <c r="B1405" s="20" t="s">
        <v>453</v>
      </c>
      <c r="C1405" s="20" t="s">
        <v>454</v>
      </c>
      <c r="D1405" s="1">
        <v>44577</v>
      </c>
      <c r="E1405">
        <v>85</v>
      </c>
      <c r="F1405">
        <v>0</v>
      </c>
      <c r="G1405">
        <v>0</v>
      </c>
      <c r="H1405">
        <v>2</v>
      </c>
      <c r="I1405">
        <v>1</v>
      </c>
      <c r="J1405">
        <v>58</v>
      </c>
      <c r="K1405">
        <v>2</v>
      </c>
      <c r="L1405">
        <v>7</v>
      </c>
      <c r="M1405">
        <v>1</v>
      </c>
      <c r="N1405">
        <v>11</v>
      </c>
      <c r="O1405">
        <v>10</v>
      </c>
      <c r="P1405">
        <v>0</v>
      </c>
      <c r="Q1405">
        <v>0</v>
      </c>
      <c r="R1405">
        <v>784</v>
      </c>
      <c r="S1405">
        <v>679</v>
      </c>
      <c r="T1405">
        <v>7</v>
      </c>
      <c r="U1405">
        <v>27</v>
      </c>
      <c r="V1405">
        <v>17</v>
      </c>
      <c r="W1405">
        <v>884</v>
      </c>
      <c r="X1405">
        <v>545</v>
      </c>
      <c r="Y1405">
        <v>5</v>
      </c>
      <c r="Z1405">
        <v>87</v>
      </c>
      <c r="AA1405">
        <v>34</v>
      </c>
      <c r="AB1405">
        <v>997</v>
      </c>
      <c r="AC1405">
        <v>682</v>
      </c>
      <c r="AD1405">
        <v>3</v>
      </c>
      <c r="AE1405">
        <v>95</v>
      </c>
      <c r="AF1405">
        <v>42</v>
      </c>
      <c r="AG1405">
        <v>137</v>
      </c>
      <c r="AH1405">
        <v>48</v>
      </c>
      <c r="AI1405">
        <v>0</v>
      </c>
      <c r="AJ1405">
        <v>13</v>
      </c>
      <c r="AK1405">
        <v>18</v>
      </c>
      <c r="AL1405">
        <v>35</v>
      </c>
      <c r="AM1405">
        <v>20</v>
      </c>
      <c r="AN1405">
        <v>0</v>
      </c>
      <c r="AO1405">
        <v>1</v>
      </c>
      <c r="AP1405">
        <v>4</v>
      </c>
      <c r="AQ1405">
        <v>0</v>
      </c>
      <c r="AR1405">
        <v>0</v>
      </c>
      <c r="AS1405">
        <v>0</v>
      </c>
      <c r="AT1405">
        <v>0</v>
      </c>
      <c r="AU1405">
        <v>0</v>
      </c>
      <c r="AV1405">
        <v>1</v>
      </c>
      <c r="AW1405">
        <v>0</v>
      </c>
      <c r="AX1405">
        <v>0</v>
      </c>
      <c r="AY1405">
        <v>0</v>
      </c>
      <c r="AZ1405">
        <v>0</v>
      </c>
      <c r="BA1405">
        <v>0</v>
      </c>
      <c r="BB1405">
        <v>0</v>
      </c>
      <c r="BC1405">
        <v>0</v>
      </c>
      <c r="BD1405">
        <v>0</v>
      </c>
      <c r="BE1405">
        <v>0</v>
      </c>
      <c r="BF1405">
        <v>0</v>
      </c>
      <c r="BG1405" s="20">
        <v>0</v>
      </c>
      <c r="BH1405" s="20">
        <v>1</v>
      </c>
      <c r="BI1405" s="20">
        <v>73</v>
      </c>
      <c r="BJ1405" s="20">
        <v>11</v>
      </c>
      <c r="BK1405" s="20">
        <v>724</v>
      </c>
      <c r="BL1405" s="20">
        <v>726</v>
      </c>
      <c r="BM1405" s="20">
        <v>842</v>
      </c>
      <c r="BN1405" s="20">
        <v>103</v>
      </c>
      <c r="BO1405" s="20">
        <v>26</v>
      </c>
      <c r="BP1405" s="20">
        <v>3760</v>
      </c>
      <c r="BQ1405" s="20">
        <v>1594</v>
      </c>
      <c r="BR1405" s="20">
        <v>0</v>
      </c>
      <c r="BS1405" s="20">
        <v>17</v>
      </c>
      <c r="BT1405" s="20">
        <v>211</v>
      </c>
      <c r="BU1405" s="20">
        <v>746</v>
      </c>
      <c r="BV1405" s="20">
        <v>2642</v>
      </c>
    </row>
    <row r="1406" spans="1:74" x14ac:dyDescent="0.25">
      <c r="A1406" s="20" t="s">
        <v>452</v>
      </c>
      <c r="B1406" s="20" t="s">
        <v>453</v>
      </c>
      <c r="C1406" s="20" t="s">
        <v>454</v>
      </c>
      <c r="D1406" s="1">
        <v>44584</v>
      </c>
      <c r="E1406">
        <v>85</v>
      </c>
      <c r="F1406">
        <v>0</v>
      </c>
      <c r="G1406">
        <v>0</v>
      </c>
      <c r="H1406">
        <v>2</v>
      </c>
      <c r="I1406">
        <v>1</v>
      </c>
      <c r="J1406">
        <v>58</v>
      </c>
      <c r="K1406">
        <v>2</v>
      </c>
      <c r="L1406">
        <v>7</v>
      </c>
      <c r="M1406">
        <v>1</v>
      </c>
      <c r="N1406">
        <v>11</v>
      </c>
      <c r="O1406">
        <v>10</v>
      </c>
      <c r="P1406">
        <v>0</v>
      </c>
      <c r="Q1406">
        <v>0</v>
      </c>
      <c r="R1406">
        <v>785</v>
      </c>
      <c r="S1406">
        <v>686</v>
      </c>
      <c r="T1406">
        <v>6</v>
      </c>
      <c r="U1406">
        <v>27</v>
      </c>
      <c r="V1406">
        <v>17</v>
      </c>
      <c r="W1406">
        <v>884</v>
      </c>
      <c r="X1406">
        <v>550</v>
      </c>
      <c r="Y1406">
        <v>5</v>
      </c>
      <c r="Z1406">
        <v>86</v>
      </c>
      <c r="AA1406">
        <v>35</v>
      </c>
      <c r="AB1406">
        <v>998</v>
      </c>
      <c r="AC1406">
        <v>688</v>
      </c>
      <c r="AD1406">
        <v>3</v>
      </c>
      <c r="AE1406">
        <v>94</v>
      </c>
      <c r="AF1406">
        <v>43</v>
      </c>
      <c r="AG1406">
        <v>138</v>
      </c>
      <c r="AH1406">
        <v>50</v>
      </c>
      <c r="AI1406">
        <v>0</v>
      </c>
      <c r="AJ1406">
        <v>14</v>
      </c>
      <c r="AK1406">
        <v>17</v>
      </c>
      <c r="AL1406">
        <v>35</v>
      </c>
      <c r="AM1406">
        <v>22</v>
      </c>
      <c r="AN1406">
        <v>0</v>
      </c>
      <c r="AO1406">
        <v>1</v>
      </c>
      <c r="AP1406">
        <v>4</v>
      </c>
      <c r="AQ1406">
        <v>0</v>
      </c>
      <c r="AR1406">
        <v>0</v>
      </c>
      <c r="AS1406">
        <v>0</v>
      </c>
      <c r="AT1406">
        <v>0</v>
      </c>
      <c r="AU1406">
        <v>0</v>
      </c>
      <c r="AV1406">
        <v>1</v>
      </c>
      <c r="AW1406">
        <v>0</v>
      </c>
      <c r="AX1406">
        <v>0</v>
      </c>
      <c r="AY1406">
        <v>0</v>
      </c>
      <c r="AZ1406">
        <v>0</v>
      </c>
      <c r="BA1406">
        <v>0</v>
      </c>
      <c r="BB1406">
        <v>0</v>
      </c>
      <c r="BC1406">
        <v>0</v>
      </c>
      <c r="BD1406">
        <v>0</v>
      </c>
      <c r="BE1406">
        <v>0</v>
      </c>
      <c r="BF1406">
        <v>0</v>
      </c>
      <c r="BG1406" s="20">
        <v>0</v>
      </c>
      <c r="BH1406" s="20">
        <v>1</v>
      </c>
      <c r="BI1406" s="20">
        <v>73</v>
      </c>
      <c r="BJ1406" s="20">
        <v>11</v>
      </c>
      <c r="BK1406" s="20">
        <v>725</v>
      </c>
      <c r="BL1406" s="20">
        <v>726</v>
      </c>
      <c r="BM1406" s="20">
        <v>842</v>
      </c>
      <c r="BN1406" s="20">
        <v>103</v>
      </c>
      <c r="BO1406" s="20">
        <v>26</v>
      </c>
      <c r="BP1406" s="20">
        <v>3761</v>
      </c>
      <c r="BQ1406" s="20">
        <v>1633</v>
      </c>
      <c r="BR1406" s="20">
        <v>0</v>
      </c>
      <c r="BS1406" s="20">
        <v>17</v>
      </c>
      <c r="BT1406" s="20">
        <v>209</v>
      </c>
      <c r="BU1406" s="20">
        <v>743</v>
      </c>
      <c r="BV1406" s="20">
        <v>2648</v>
      </c>
    </row>
    <row r="1407" spans="1:74" x14ac:dyDescent="0.25">
      <c r="A1407" s="20" t="s">
        <v>452</v>
      </c>
      <c r="B1407" s="20" t="s">
        <v>453</v>
      </c>
      <c r="C1407" s="20" t="s">
        <v>454</v>
      </c>
      <c r="D1407" s="1">
        <v>44591</v>
      </c>
      <c r="E1407">
        <v>87</v>
      </c>
      <c r="F1407">
        <v>0</v>
      </c>
      <c r="G1407">
        <v>0</v>
      </c>
      <c r="H1407">
        <v>2</v>
      </c>
      <c r="I1407">
        <v>1</v>
      </c>
      <c r="J1407">
        <v>63</v>
      </c>
      <c r="K1407">
        <v>2</v>
      </c>
      <c r="L1407">
        <v>6</v>
      </c>
      <c r="M1407">
        <v>1</v>
      </c>
      <c r="N1407">
        <v>11</v>
      </c>
      <c r="O1407">
        <v>10</v>
      </c>
      <c r="P1407">
        <v>0</v>
      </c>
      <c r="Q1407">
        <v>0</v>
      </c>
      <c r="R1407">
        <v>784</v>
      </c>
      <c r="S1407">
        <v>688</v>
      </c>
      <c r="T1407">
        <v>6</v>
      </c>
      <c r="U1407">
        <v>26</v>
      </c>
      <c r="V1407">
        <v>17</v>
      </c>
      <c r="W1407">
        <v>884</v>
      </c>
      <c r="X1407">
        <v>560</v>
      </c>
      <c r="Y1407">
        <v>5</v>
      </c>
      <c r="Z1407">
        <v>84</v>
      </c>
      <c r="AA1407">
        <v>35</v>
      </c>
      <c r="AB1407">
        <v>995</v>
      </c>
      <c r="AC1407">
        <v>688</v>
      </c>
      <c r="AD1407">
        <v>3</v>
      </c>
      <c r="AE1407">
        <v>94</v>
      </c>
      <c r="AF1407">
        <v>43</v>
      </c>
      <c r="AG1407">
        <v>139</v>
      </c>
      <c r="AH1407">
        <v>55</v>
      </c>
      <c r="AI1407">
        <v>0</v>
      </c>
      <c r="AJ1407">
        <v>14</v>
      </c>
      <c r="AK1407">
        <v>17</v>
      </c>
      <c r="AL1407">
        <v>35</v>
      </c>
      <c r="AM1407">
        <v>23</v>
      </c>
      <c r="AN1407">
        <v>0</v>
      </c>
      <c r="AO1407">
        <v>1</v>
      </c>
      <c r="AP1407">
        <v>4</v>
      </c>
      <c r="AQ1407">
        <v>0</v>
      </c>
      <c r="AR1407">
        <v>0</v>
      </c>
      <c r="AS1407">
        <v>0</v>
      </c>
      <c r="AT1407">
        <v>0</v>
      </c>
      <c r="AU1407">
        <v>0</v>
      </c>
      <c r="AV1407">
        <v>1</v>
      </c>
      <c r="AW1407">
        <v>0</v>
      </c>
      <c r="AX1407">
        <v>0</v>
      </c>
      <c r="AY1407">
        <v>0</v>
      </c>
      <c r="AZ1407">
        <v>0</v>
      </c>
      <c r="BA1407">
        <v>0</v>
      </c>
      <c r="BB1407">
        <v>0</v>
      </c>
      <c r="BC1407">
        <v>0</v>
      </c>
      <c r="BD1407">
        <v>0</v>
      </c>
      <c r="BE1407">
        <v>0</v>
      </c>
      <c r="BF1407">
        <v>0</v>
      </c>
      <c r="BG1407" s="20">
        <v>0</v>
      </c>
      <c r="BH1407" s="20">
        <v>1</v>
      </c>
      <c r="BI1407" s="20">
        <v>75</v>
      </c>
      <c r="BJ1407" s="20">
        <v>11</v>
      </c>
      <c r="BK1407" s="20">
        <v>725</v>
      </c>
      <c r="BL1407" s="20">
        <v>727</v>
      </c>
      <c r="BM1407" s="20">
        <v>841</v>
      </c>
      <c r="BN1407" s="20">
        <v>104</v>
      </c>
      <c r="BO1407" s="20">
        <v>26</v>
      </c>
      <c r="BP1407" s="20">
        <v>3756</v>
      </c>
      <c r="BQ1407" s="20">
        <v>1656</v>
      </c>
      <c r="BR1407" s="20">
        <v>0</v>
      </c>
      <c r="BS1407" s="20">
        <v>18</v>
      </c>
      <c r="BT1407" s="20">
        <v>207</v>
      </c>
      <c r="BU1407" s="20">
        <v>735</v>
      </c>
      <c r="BV1407" s="20">
        <v>2653</v>
      </c>
    </row>
    <row r="1408" spans="1:74" x14ac:dyDescent="0.25">
      <c r="A1408" s="20" t="s">
        <v>452</v>
      </c>
      <c r="B1408" s="20" t="s">
        <v>453</v>
      </c>
      <c r="C1408" s="20" t="s">
        <v>454</v>
      </c>
      <c r="D1408" s="1">
        <v>44599</v>
      </c>
      <c r="E1408">
        <v>87</v>
      </c>
      <c r="F1408">
        <v>0</v>
      </c>
      <c r="G1408">
        <v>0</v>
      </c>
      <c r="H1408">
        <v>2</v>
      </c>
      <c r="I1408">
        <v>1</v>
      </c>
      <c r="J1408">
        <v>63</v>
      </c>
      <c r="K1408">
        <v>2</v>
      </c>
      <c r="L1408">
        <v>6</v>
      </c>
      <c r="M1408">
        <v>0</v>
      </c>
      <c r="N1408">
        <v>11</v>
      </c>
      <c r="O1408">
        <v>10</v>
      </c>
      <c r="P1408">
        <v>0</v>
      </c>
      <c r="Q1408">
        <v>0</v>
      </c>
      <c r="R1408">
        <v>785</v>
      </c>
      <c r="S1408">
        <v>687</v>
      </c>
      <c r="T1408">
        <v>6</v>
      </c>
      <c r="U1408">
        <v>25</v>
      </c>
      <c r="V1408">
        <v>18</v>
      </c>
      <c r="W1408">
        <v>886</v>
      </c>
      <c r="X1408">
        <v>564</v>
      </c>
      <c r="Y1408">
        <v>5</v>
      </c>
      <c r="Z1408">
        <v>83</v>
      </c>
      <c r="AA1408">
        <v>36</v>
      </c>
      <c r="AB1408">
        <v>998</v>
      </c>
      <c r="AC1408">
        <v>692</v>
      </c>
      <c r="AD1408">
        <v>3</v>
      </c>
      <c r="AE1408">
        <v>94</v>
      </c>
      <c r="AF1408">
        <v>44</v>
      </c>
      <c r="AG1408">
        <v>139</v>
      </c>
      <c r="AH1408">
        <v>55</v>
      </c>
      <c r="AI1408">
        <v>0</v>
      </c>
      <c r="AJ1408">
        <v>14</v>
      </c>
      <c r="AK1408">
        <v>16</v>
      </c>
      <c r="AL1408">
        <v>36</v>
      </c>
      <c r="AM1408">
        <v>24</v>
      </c>
      <c r="AN1408">
        <v>0</v>
      </c>
      <c r="AO1408">
        <v>1</v>
      </c>
      <c r="AP1408">
        <v>4</v>
      </c>
      <c r="AQ1408">
        <v>0</v>
      </c>
      <c r="AR1408">
        <v>0</v>
      </c>
      <c r="AS1408">
        <v>0</v>
      </c>
      <c r="AT1408">
        <v>0</v>
      </c>
      <c r="AU1408">
        <v>0</v>
      </c>
      <c r="AV1408">
        <v>1</v>
      </c>
      <c r="AW1408">
        <v>0</v>
      </c>
      <c r="AX1408">
        <v>0</v>
      </c>
      <c r="AY1408">
        <v>0</v>
      </c>
      <c r="AZ1408">
        <v>0</v>
      </c>
      <c r="BA1408">
        <v>0</v>
      </c>
      <c r="BB1408">
        <v>0</v>
      </c>
      <c r="BC1408">
        <v>0</v>
      </c>
      <c r="BD1408">
        <v>0</v>
      </c>
      <c r="BE1408">
        <v>0</v>
      </c>
      <c r="BF1408">
        <v>0</v>
      </c>
      <c r="BG1408" s="20">
        <v>0</v>
      </c>
      <c r="BH1408" s="20">
        <v>1</v>
      </c>
      <c r="BI1408" s="20">
        <v>75</v>
      </c>
      <c r="BJ1408" s="20">
        <v>11</v>
      </c>
      <c r="BK1408" s="20">
        <v>725</v>
      </c>
      <c r="BL1408" s="20">
        <v>728</v>
      </c>
      <c r="BM1408" s="20">
        <v>843</v>
      </c>
      <c r="BN1408" s="20">
        <v>104</v>
      </c>
      <c r="BO1408" s="20">
        <v>27</v>
      </c>
      <c r="BP1408" s="20">
        <v>3756</v>
      </c>
      <c r="BQ1408" s="20">
        <v>1682</v>
      </c>
      <c r="BR1408" s="20">
        <v>0</v>
      </c>
      <c r="BS1408" s="20">
        <v>19</v>
      </c>
      <c r="BT1408" s="20">
        <v>209</v>
      </c>
      <c r="BU1408" s="20">
        <v>728</v>
      </c>
      <c r="BV1408" s="20">
        <v>2656</v>
      </c>
    </row>
    <row r="1409" spans="1:74" x14ac:dyDescent="0.25">
      <c r="A1409" s="20" t="s">
        <v>452</v>
      </c>
      <c r="B1409" s="20" t="s">
        <v>453</v>
      </c>
      <c r="C1409" s="20" t="s">
        <v>454</v>
      </c>
      <c r="D1409" s="1">
        <v>44606</v>
      </c>
      <c r="E1409">
        <v>86</v>
      </c>
      <c r="F1409">
        <v>0</v>
      </c>
      <c r="G1409">
        <v>0</v>
      </c>
      <c r="H1409">
        <v>2</v>
      </c>
      <c r="I1409">
        <v>1</v>
      </c>
      <c r="J1409">
        <v>63</v>
      </c>
      <c r="K1409">
        <v>2</v>
      </c>
      <c r="L1409">
        <v>5</v>
      </c>
      <c r="M1409">
        <v>0</v>
      </c>
      <c r="N1409">
        <v>11</v>
      </c>
      <c r="O1409">
        <v>10</v>
      </c>
      <c r="P1409">
        <v>0</v>
      </c>
      <c r="Q1409">
        <v>0</v>
      </c>
      <c r="R1409">
        <v>787</v>
      </c>
      <c r="S1409">
        <v>690</v>
      </c>
      <c r="T1409">
        <v>6</v>
      </c>
      <c r="U1409">
        <v>27</v>
      </c>
      <c r="V1409">
        <v>18</v>
      </c>
      <c r="W1409">
        <v>890</v>
      </c>
      <c r="X1409">
        <v>566</v>
      </c>
      <c r="Y1409">
        <v>5</v>
      </c>
      <c r="Z1409">
        <v>83</v>
      </c>
      <c r="AA1409">
        <v>38</v>
      </c>
      <c r="AB1409">
        <v>997</v>
      </c>
      <c r="AC1409">
        <v>696</v>
      </c>
      <c r="AD1409">
        <v>3</v>
      </c>
      <c r="AE1409">
        <v>93</v>
      </c>
      <c r="AF1409">
        <v>45</v>
      </c>
      <c r="AG1409">
        <v>139</v>
      </c>
      <c r="AH1409">
        <v>56</v>
      </c>
      <c r="AI1409">
        <v>0</v>
      </c>
      <c r="AJ1409">
        <v>14</v>
      </c>
      <c r="AK1409">
        <v>16</v>
      </c>
      <c r="AL1409">
        <v>36</v>
      </c>
      <c r="AM1409">
        <v>24</v>
      </c>
      <c r="AN1409">
        <v>0</v>
      </c>
      <c r="AO1409">
        <v>1</v>
      </c>
      <c r="AP1409">
        <v>4</v>
      </c>
      <c r="AQ1409">
        <v>0</v>
      </c>
      <c r="AR1409">
        <v>0</v>
      </c>
      <c r="AS1409">
        <v>0</v>
      </c>
      <c r="AT1409">
        <v>0</v>
      </c>
      <c r="AU1409">
        <v>0</v>
      </c>
      <c r="AV1409">
        <v>1</v>
      </c>
      <c r="AW1409">
        <v>0</v>
      </c>
      <c r="AX1409">
        <v>0</v>
      </c>
      <c r="AY1409">
        <v>0</v>
      </c>
      <c r="AZ1409">
        <v>0</v>
      </c>
      <c r="BA1409">
        <v>0</v>
      </c>
      <c r="BB1409">
        <v>0</v>
      </c>
      <c r="BC1409">
        <v>0</v>
      </c>
      <c r="BD1409">
        <v>0</v>
      </c>
      <c r="BE1409">
        <v>0</v>
      </c>
      <c r="BF1409">
        <v>0</v>
      </c>
      <c r="BG1409" s="20">
        <v>0</v>
      </c>
      <c r="BH1409" s="20">
        <v>1</v>
      </c>
      <c r="BI1409" s="20">
        <v>75</v>
      </c>
      <c r="BJ1409" s="20">
        <v>11</v>
      </c>
      <c r="BK1409" s="20">
        <v>725</v>
      </c>
      <c r="BL1409" s="20">
        <v>731</v>
      </c>
      <c r="BM1409" s="20">
        <v>842</v>
      </c>
      <c r="BN1409" s="20">
        <v>105</v>
      </c>
      <c r="BO1409" s="20">
        <v>27</v>
      </c>
      <c r="BP1409" s="20">
        <v>3758</v>
      </c>
      <c r="BQ1409" s="20">
        <v>1705</v>
      </c>
      <c r="BR1409" s="20">
        <v>0</v>
      </c>
      <c r="BS1409" s="20">
        <v>20</v>
      </c>
      <c r="BT1409" s="20">
        <v>210</v>
      </c>
      <c r="BU1409" s="20">
        <v>725</v>
      </c>
      <c r="BV1409" s="20">
        <v>2660</v>
      </c>
    </row>
    <row r="1410" spans="1:74" x14ac:dyDescent="0.25">
      <c r="A1410" s="20" t="s">
        <v>452</v>
      </c>
      <c r="B1410" s="20" t="s">
        <v>453</v>
      </c>
      <c r="C1410" s="20" t="s">
        <v>454</v>
      </c>
      <c r="D1410" s="1">
        <v>44606</v>
      </c>
      <c r="W1410">
        <v>1</v>
      </c>
      <c r="Y1410">
        <v>1</v>
      </c>
      <c r="BG1410" s="20"/>
      <c r="BH1410" s="20"/>
      <c r="BI1410" s="20"/>
      <c r="BJ1410" s="20"/>
      <c r="BK1410" s="20"/>
      <c r="BL1410" s="20"/>
      <c r="BM1410" s="20"/>
      <c r="BN1410" s="20"/>
      <c r="BO1410" s="20"/>
      <c r="BP1410" s="20"/>
      <c r="BQ1410" s="20"/>
      <c r="BR1410" s="20"/>
      <c r="BS1410" s="20"/>
      <c r="BT1410" s="20"/>
      <c r="BU1410" s="20"/>
      <c r="BV1410" s="20"/>
    </row>
    <row r="1411" spans="1:74" x14ac:dyDescent="0.25">
      <c r="A1411" s="20" t="s">
        <v>452</v>
      </c>
      <c r="B1411" s="20" t="s">
        <v>455</v>
      </c>
      <c r="C1411" s="20" t="s">
        <v>593</v>
      </c>
      <c r="D1411" s="1">
        <v>44493</v>
      </c>
      <c r="E1411">
        <v>206</v>
      </c>
      <c r="F1411">
        <v>10</v>
      </c>
      <c r="G1411">
        <v>3</v>
      </c>
      <c r="H1411">
        <v>7</v>
      </c>
      <c r="I1411">
        <v>6</v>
      </c>
      <c r="J1411">
        <v>120</v>
      </c>
      <c r="K1411">
        <v>1</v>
      </c>
      <c r="L1411">
        <v>1</v>
      </c>
      <c r="M1411">
        <v>4</v>
      </c>
      <c r="N1411">
        <v>130</v>
      </c>
      <c r="O1411">
        <v>0</v>
      </c>
      <c r="P1411">
        <v>116</v>
      </c>
      <c r="Q1411">
        <v>0</v>
      </c>
      <c r="R1411">
        <v>2146</v>
      </c>
      <c r="S1411">
        <v>0</v>
      </c>
      <c r="T1411">
        <v>1655</v>
      </c>
      <c r="U1411">
        <v>5</v>
      </c>
      <c r="V1411">
        <v>16</v>
      </c>
      <c r="W1411">
        <v>1301</v>
      </c>
      <c r="X1411">
        <v>0</v>
      </c>
      <c r="Y1411">
        <v>154</v>
      </c>
      <c r="Z1411">
        <v>32</v>
      </c>
      <c r="AA1411">
        <v>37</v>
      </c>
      <c r="AB1411">
        <v>2202</v>
      </c>
      <c r="AC1411">
        <v>160</v>
      </c>
      <c r="AD1411">
        <v>18</v>
      </c>
      <c r="AE1411">
        <v>20</v>
      </c>
      <c r="AF1411">
        <v>55</v>
      </c>
      <c r="AG1411">
        <v>263</v>
      </c>
      <c r="AH1411">
        <v>0</v>
      </c>
      <c r="AI1411">
        <v>10</v>
      </c>
      <c r="AJ1411">
        <v>9</v>
      </c>
      <c r="AK1411">
        <v>15</v>
      </c>
      <c r="AL1411">
        <v>82</v>
      </c>
      <c r="AM1411">
        <v>0</v>
      </c>
      <c r="AN1411">
        <v>25</v>
      </c>
      <c r="AO1411">
        <v>1</v>
      </c>
      <c r="AP1411">
        <v>0</v>
      </c>
      <c r="AQ1411">
        <v>0</v>
      </c>
      <c r="AR1411">
        <v>0</v>
      </c>
      <c r="AS1411">
        <v>0</v>
      </c>
      <c r="AT1411">
        <v>0</v>
      </c>
      <c r="AU1411">
        <v>0</v>
      </c>
      <c r="AV1411">
        <v>0</v>
      </c>
      <c r="AW1411">
        <v>0</v>
      </c>
      <c r="AX1411">
        <v>0</v>
      </c>
      <c r="AY1411">
        <v>0</v>
      </c>
      <c r="AZ1411">
        <v>1</v>
      </c>
      <c r="BA1411">
        <v>0</v>
      </c>
      <c r="BB1411">
        <v>20</v>
      </c>
      <c r="BC1411">
        <v>28</v>
      </c>
      <c r="BD1411">
        <v>0</v>
      </c>
      <c r="BE1411">
        <v>5</v>
      </c>
      <c r="BF1411">
        <v>1</v>
      </c>
      <c r="BG1411" s="20"/>
      <c r="BH1411" s="20"/>
      <c r="BI1411" s="20"/>
      <c r="BJ1411" s="20"/>
      <c r="BK1411" s="20"/>
      <c r="BL1411" s="20"/>
      <c r="BM1411" s="20"/>
      <c r="BN1411" s="20"/>
      <c r="BO1411" s="20"/>
      <c r="BP1411" s="20"/>
      <c r="BQ1411" s="20"/>
      <c r="BR1411" s="20"/>
      <c r="BS1411" s="20"/>
      <c r="BT1411" s="20"/>
      <c r="BU1411" s="20"/>
      <c r="BV1411" s="20"/>
    </row>
    <row r="1412" spans="1:74" x14ac:dyDescent="0.25">
      <c r="A1412" s="20" t="s">
        <v>452</v>
      </c>
      <c r="B1412" s="20" t="s">
        <v>455</v>
      </c>
      <c r="C1412" s="20" t="s">
        <v>593</v>
      </c>
      <c r="D1412" s="1">
        <v>44500</v>
      </c>
      <c r="E1412">
        <v>206</v>
      </c>
      <c r="F1412">
        <v>9</v>
      </c>
      <c r="G1412">
        <v>6</v>
      </c>
      <c r="H1412">
        <v>7</v>
      </c>
      <c r="I1412">
        <v>7</v>
      </c>
      <c r="J1412">
        <v>145</v>
      </c>
      <c r="K1412">
        <v>1</v>
      </c>
      <c r="L1412">
        <v>2</v>
      </c>
      <c r="M1412">
        <v>4</v>
      </c>
      <c r="N1412">
        <v>130</v>
      </c>
      <c r="O1412">
        <v>0</v>
      </c>
      <c r="P1412">
        <v>115</v>
      </c>
      <c r="Q1412">
        <v>0</v>
      </c>
      <c r="R1412">
        <v>2152</v>
      </c>
      <c r="S1412">
        <v>0</v>
      </c>
      <c r="T1412">
        <v>1845</v>
      </c>
      <c r="U1412">
        <v>5</v>
      </c>
      <c r="V1412">
        <v>18</v>
      </c>
      <c r="W1412">
        <v>1297</v>
      </c>
      <c r="X1412">
        <v>0</v>
      </c>
      <c r="Y1412">
        <v>286</v>
      </c>
      <c r="Z1412">
        <v>32</v>
      </c>
      <c r="AA1412">
        <v>36</v>
      </c>
      <c r="AB1412">
        <v>2205</v>
      </c>
      <c r="AC1412">
        <v>289</v>
      </c>
      <c r="AD1412">
        <v>18</v>
      </c>
      <c r="AE1412">
        <v>19</v>
      </c>
      <c r="AF1412">
        <v>53</v>
      </c>
      <c r="AG1412">
        <v>265</v>
      </c>
      <c r="AH1412">
        <v>0</v>
      </c>
      <c r="AI1412">
        <v>11</v>
      </c>
      <c r="AJ1412">
        <v>9</v>
      </c>
      <c r="AK1412">
        <v>15</v>
      </c>
      <c r="AL1412">
        <v>83</v>
      </c>
      <c r="AM1412">
        <v>0</v>
      </c>
      <c r="AN1412">
        <v>31</v>
      </c>
      <c r="AO1412">
        <v>1</v>
      </c>
      <c r="AP1412">
        <v>0</v>
      </c>
      <c r="AQ1412">
        <v>0</v>
      </c>
      <c r="AR1412">
        <v>0</v>
      </c>
      <c r="AS1412">
        <v>0</v>
      </c>
      <c r="AT1412">
        <v>0</v>
      </c>
      <c r="AU1412">
        <v>0</v>
      </c>
      <c r="AV1412">
        <v>0</v>
      </c>
      <c r="AW1412">
        <v>0</v>
      </c>
      <c r="AX1412">
        <v>0</v>
      </c>
      <c r="AY1412">
        <v>0</v>
      </c>
      <c r="AZ1412">
        <v>1</v>
      </c>
      <c r="BA1412">
        <v>0</v>
      </c>
      <c r="BB1412">
        <v>19</v>
      </c>
      <c r="BC1412">
        <v>28</v>
      </c>
      <c r="BD1412">
        <v>0</v>
      </c>
      <c r="BE1412">
        <v>5</v>
      </c>
      <c r="BF1412">
        <v>1</v>
      </c>
      <c r="BG1412" s="20"/>
      <c r="BH1412" s="20"/>
      <c r="BI1412" s="20"/>
      <c r="BJ1412" s="20"/>
      <c r="BK1412" s="20"/>
      <c r="BL1412" s="20"/>
      <c r="BM1412" s="20"/>
      <c r="BN1412" s="20"/>
      <c r="BO1412" s="20"/>
      <c r="BP1412" s="20"/>
      <c r="BQ1412" s="20"/>
      <c r="BR1412" s="20"/>
      <c r="BS1412" s="20"/>
      <c r="BT1412" s="20"/>
      <c r="BU1412" s="20"/>
      <c r="BV1412" s="20"/>
    </row>
    <row r="1413" spans="1:74" x14ac:dyDescent="0.25">
      <c r="A1413" s="20" t="s">
        <v>452</v>
      </c>
      <c r="B1413" s="20" t="s">
        <v>455</v>
      </c>
      <c r="C1413" s="20" t="s">
        <v>593</v>
      </c>
      <c r="D1413" s="1">
        <v>44507</v>
      </c>
      <c r="E1413">
        <v>206</v>
      </c>
      <c r="F1413">
        <v>9</v>
      </c>
      <c r="G1413">
        <v>7</v>
      </c>
      <c r="H1413">
        <v>7</v>
      </c>
      <c r="I1413">
        <v>7</v>
      </c>
      <c r="J1413">
        <v>158</v>
      </c>
      <c r="K1413">
        <v>1</v>
      </c>
      <c r="L1413">
        <v>2</v>
      </c>
      <c r="M1413">
        <v>4</v>
      </c>
      <c r="N1413">
        <v>130</v>
      </c>
      <c r="O1413">
        <v>117</v>
      </c>
      <c r="P1413">
        <v>1</v>
      </c>
      <c r="Q1413">
        <v>0</v>
      </c>
      <c r="R1413">
        <v>2151</v>
      </c>
      <c r="S1413">
        <v>1932</v>
      </c>
      <c r="T1413">
        <v>19</v>
      </c>
      <c r="U1413">
        <v>5</v>
      </c>
      <c r="V1413">
        <v>16</v>
      </c>
      <c r="W1413">
        <v>1294</v>
      </c>
      <c r="X1413">
        <v>453</v>
      </c>
      <c r="Y1413">
        <v>27</v>
      </c>
      <c r="Z1413">
        <v>32</v>
      </c>
      <c r="AA1413">
        <v>35</v>
      </c>
      <c r="AB1413">
        <v>2201</v>
      </c>
      <c r="AC1413">
        <v>459</v>
      </c>
      <c r="AD1413">
        <v>18</v>
      </c>
      <c r="AE1413">
        <v>19</v>
      </c>
      <c r="AF1413">
        <v>54</v>
      </c>
      <c r="AG1413">
        <v>266</v>
      </c>
      <c r="AH1413">
        <v>16</v>
      </c>
      <c r="AI1413">
        <v>5</v>
      </c>
      <c r="AJ1413">
        <v>9</v>
      </c>
      <c r="AK1413">
        <v>15</v>
      </c>
      <c r="AL1413">
        <v>84</v>
      </c>
      <c r="AM1413">
        <v>34</v>
      </c>
      <c r="AN1413">
        <v>1</v>
      </c>
      <c r="AO1413">
        <v>1</v>
      </c>
      <c r="AP1413">
        <v>0</v>
      </c>
      <c r="AQ1413">
        <v>0</v>
      </c>
      <c r="AR1413">
        <v>0</v>
      </c>
      <c r="AS1413">
        <v>0</v>
      </c>
      <c r="AT1413">
        <v>0</v>
      </c>
      <c r="AU1413">
        <v>0</v>
      </c>
      <c r="AV1413">
        <v>0</v>
      </c>
      <c r="AW1413">
        <v>0</v>
      </c>
      <c r="AX1413">
        <v>0</v>
      </c>
      <c r="AY1413">
        <v>0</v>
      </c>
      <c r="AZ1413">
        <v>0</v>
      </c>
      <c r="BA1413">
        <v>0</v>
      </c>
      <c r="BB1413">
        <v>0</v>
      </c>
      <c r="BC1413">
        <v>0</v>
      </c>
      <c r="BD1413">
        <v>0</v>
      </c>
      <c r="BE1413">
        <v>0</v>
      </c>
      <c r="BF1413">
        <v>0</v>
      </c>
      <c r="BG1413" s="20">
        <v>9</v>
      </c>
      <c r="BH1413" s="20">
        <v>7</v>
      </c>
      <c r="BI1413" s="20">
        <v>199</v>
      </c>
      <c r="BJ1413" s="20">
        <v>129</v>
      </c>
      <c r="BK1413" s="20">
        <v>2107</v>
      </c>
      <c r="BL1413" s="20">
        <v>1161</v>
      </c>
      <c r="BM1413" s="20">
        <v>2090</v>
      </c>
      <c r="BN1413" s="20">
        <v>225</v>
      </c>
      <c r="BO1413" s="20">
        <v>82</v>
      </c>
      <c r="BP1413" s="20"/>
      <c r="BQ1413" s="20"/>
      <c r="BR1413" s="20"/>
      <c r="BS1413" s="20"/>
      <c r="BT1413" s="20"/>
      <c r="BU1413" s="20"/>
      <c r="BV1413" s="20"/>
    </row>
    <row r="1414" spans="1:74" x14ac:dyDescent="0.25">
      <c r="A1414" s="20" t="s">
        <v>452</v>
      </c>
      <c r="B1414" s="20" t="s">
        <v>455</v>
      </c>
      <c r="C1414" s="20" t="s">
        <v>593</v>
      </c>
      <c r="D1414" s="1">
        <v>44514</v>
      </c>
      <c r="E1414">
        <v>207</v>
      </c>
      <c r="F1414">
        <v>9</v>
      </c>
      <c r="G1414">
        <v>7</v>
      </c>
      <c r="H1414">
        <v>7</v>
      </c>
      <c r="I1414">
        <v>7</v>
      </c>
      <c r="J1414">
        <v>166</v>
      </c>
      <c r="K1414">
        <v>1</v>
      </c>
      <c r="L1414">
        <v>2</v>
      </c>
      <c r="M1414">
        <v>4</v>
      </c>
      <c r="N1414">
        <v>128</v>
      </c>
      <c r="O1414">
        <v>117</v>
      </c>
      <c r="P1414">
        <v>1</v>
      </c>
      <c r="Q1414">
        <v>0</v>
      </c>
      <c r="R1414">
        <v>2150</v>
      </c>
      <c r="S1414">
        <v>1969</v>
      </c>
      <c r="T1414">
        <v>19</v>
      </c>
      <c r="U1414">
        <v>5</v>
      </c>
      <c r="V1414">
        <v>16</v>
      </c>
      <c r="W1414">
        <v>1292</v>
      </c>
      <c r="X1414">
        <v>614</v>
      </c>
      <c r="Y1414">
        <v>26</v>
      </c>
      <c r="Z1414">
        <v>31</v>
      </c>
      <c r="AA1414">
        <v>33</v>
      </c>
      <c r="AB1414">
        <v>2201</v>
      </c>
      <c r="AC1414">
        <v>593</v>
      </c>
      <c r="AD1414">
        <v>18</v>
      </c>
      <c r="AE1414">
        <v>19</v>
      </c>
      <c r="AF1414">
        <v>56</v>
      </c>
      <c r="AG1414">
        <v>267</v>
      </c>
      <c r="AH1414">
        <v>30</v>
      </c>
      <c r="AI1414">
        <v>5</v>
      </c>
      <c r="AJ1414">
        <v>8</v>
      </c>
      <c r="AK1414">
        <v>16</v>
      </c>
      <c r="AL1414">
        <v>84</v>
      </c>
      <c r="AM1414">
        <v>36</v>
      </c>
      <c r="AN1414">
        <v>1</v>
      </c>
      <c r="AO1414">
        <v>1</v>
      </c>
      <c r="AP1414">
        <v>0</v>
      </c>
      <c r="AQ1414">
        <v>0</v>
      </c>
      <c r="AR1414">
        <v>0</v>
      </c>
      <c r="AS1414">
        <v>0</v>
      </c>
      <c r="AT1414">
        <v>0</v>
      </c>
      <c r="AU1414">
        <v>0</v>
      </c>
      <c r="AV1414">
        <v>0</v>
      </c>
      <c r="AW1414">
        <v>0</v>
      </c>
      <c r="AX1414">
        <v>0</v>
      </c>
      <c r="AY1414">
        <v>0</v>
      </c>
      <c r="AZ1414">
        <v>0</v>
      </c>
      <c r="BA1414">
        <v>0</v>
      </c>
      <c r="BB1414">
        <v>0</v>
      </c>
      <c r="BC1414">
        <v>0</v>
      </c>
      <c r="BD1414">
        <v>0</v>
      </c>
      <c r="BE1414">
        <v>0</v>
      </c>
      <c r="BF1414">
        <v>0</v>
      </c>
      <c r="BG1414" s="20">
        <v>9</v>
      </c>
      <c r="BH1414" s="20">
        <v>7</v>
      </c>
      <c r="BI1414" s="20">
        <v>200</v>
      </c>
      <c r="BJ1414" s="20">
        <v>127</v>
      </c>
      <c r="BK1414" s="20">
        <v>2106</v>
      </c>
      <c r="BL1414" s="20">
        <v>1164</v>
      </c>
      <c r="BM1414" s="20">
        <v>2088</v>
      </c>
      <c r="BN1414" s="20">
        <v>226</v>
      </c>
      <c r="BO1414" s="20">
        <v>82</v>
      </c>
      <c r="BP1414" s="20"/>
      <c r="BQ1414" s="20"/>
      <c r="BR1414" s="20"/>
      <c r="BS1414" s="20"/>
      <c r="BT1414" s="20"/>
      <c r="BU1414" s="20"/>
      <c r="BV1414" s="20"/>
    </row>
    <row r="1415" spans="1:74" x14ac:dyDescent="0.25">
      <c r="A1415" s="20" t="s">
        <v>452</v>
      </c>
      <c r="B1415" s="20" t="s">
        <v>455</v>
      </c>
      <c r="C1415" s="20" t="s">
        <v>593</v>
      </c>
      <c r="D1415" s="1">
        <v>44521</v>
      </c>
      <c r="E1415">
        <v>207</v>
      </c>
      <c r="F1415">
        <v>9</v>
      </c>
      <c r="G1415">
        <v>7</v>
      </c>
      <c r="H1415">
        <v>7</v>
      </c>
      <c r="I1415">
        <v>7</v>
      </c>
      <c r="J1415">
        <v>169</v>
      </c>
      <c r="K1415">
        <v>1</v>
      </c>
      <c r="L1415">
        <v>2</v>
      </c>
      <c r="M1415">
        <v>4</v>
      </c>
      <c r="N1415">
        <v>130</v>
      </c>
      <c r="O1415">
        <v>117</v>
      </c>
      <c r="P1415">
        <v>1</v>
      </c>
      <c r="Q1415">
        <v>0</v>
      </c>
      <c r="R1415">
        <v>2150</v>
      </c>
      <c r="S1415">
        <v>1994</v>
      </c>
      <c r="T1415">
        <v>18</v>
      </c>
      <c r="U1415">
        <v>5</v>
      </c>
      <c r="V1415">
        <v>16</v>
      </c>
      <c r="W1415">
        <v>1297</v>
      </c>
      <c r="X1415">
        <v>694</v>
      </c>
      <c r="Y1415">
        <v>28</v>
      </c>
      <c r="Z1415">
        <v>30</v>
      </c>
      <c r="AA1415">
        <v>31</v>
      </c>
      <c r="AB1415">
        <v>2203</v>
      </c>
      <c r="AC1415">
        <v>718</v>
      </c>
      <c r="AD1415">
        <v>19</v>
      </c>
      <c r="AE1415">
        <v>18</v>
      </c>
      <c r="AF1415">
        <v>56</v>
      </c>
      <c r="AG1415">
        <v>269</v>
      </c>
      <c r="AH1415">
        <v>39</v>
      </c>
      <c r="AI1415">
        <v>5</v>
      </c>
      <c r="AJ1415">
        <v>8</v>
      </c>
      <c r="AK1415">
        <v>16</v>
      </c>
      <c r="AL1415">
        <v>85</v>
      </c>
      <c r="AM1415">
        <v>36</v>
      </c>
      <c r="AN1415">
        <v>1</v>
      </c>
      <c r="AO1415">
        <v>1</v>
      </c>
      <c r="AP1415">
        <v>0</v>
      </c>
      <c r="AQ1415">
        <v>0</v>
      </c>
      <c r="AR1415">
        <v>0</v>
      </c>
      <c r="AS1415">
        <v>0</v>
      </c>
      <c r="AT1415">
        <v>0</v>
      </c>
      <c r="AU1415">
        <v>0</v>
      </c>
      <c r="AV1415">
        <v>0</v>
      </c>
      <c r="AW1415">
        <v>0</v>
      </c>
      <c r="AX1415">
        <v>0</v>
      </c>
      <c r="AY1415">
        <v>0</v>
      </c>
      <c r="AZ1415">
        <v>0</v>
      </c>
      <c r="BA1415">
        <v>0</v>
      </c>
      <c r="BB1415">
        <v>0</v>
      </c>
      <c r="BC1415">
        <v>0</v>
      </c>
      <c r="BD1415">
        <v>0</v>
      </c>
      <c r="BE1415">
        <v>0</v>
      </c>
      <c r="BF1415">
        <v>0</v>
      </c>
      <c r="BG1415" s="20">
        <v>9</v>
      </c>
      <c r="BH1415" s="20">
        <v>7</v>
      </c>
      <c r="BI1415" s="20">
        <v>200</v>
      </c>
      <c r="BJ1415" s="20">
        <v>129</v>
      </c>
      <c r="BK1415" s="20">
        <v>2107</v>
      </c>
      <c r="BL1415" s="20">
        <v>1170</v>
      </c>
      <c r="BM1415" s="20">
        <v>2090</v>
      </c>
      <c r="BN1415" s="20">
        <v>229</v>
      </c>
      <c r="BO1415" s="20">
        <v>83</v>
      </c>
      <c r="BP1415" s="20"/>
      <c r="BQ1415" s="20"/>
      <c r="BR1415" s="20"/>
      <c r="BS1415" s="20"/>
      <c r="BT1415" s="20"/>
      <c r="BU1415" s="20"/>
      <c r="BV1415" s="20"/>
    </row>
    <row r="1416" spans="1:74" x14ac:dyDescent="0.25">
      <c r="A1416" s="20" t="s">
        <v>452</v>
      </c>
      <c r="B1416" s="20" t="s">
        <v>455</v>
      </c>
      <c r="C1416" s="20" t="s">
        <v>593</v>
      </c>
      <c r="D1416" s="1">
        <v>44528</v>
      </c>
      <c r="E1416">
        <v>207</v>
      </c>
      <c r="F1416">
        <v>9</v>
      </c>
      <c r="G1416">
        <v>9</v>
      </c>
      <c r="H1416">
        <v>7</v>
      </c>
      <c r="I1416">
        <v>7</v>
      </c>
      <c r="J1416">
        <v>176</v>
      </c>
      <c r="K1416">
        <v>1</v>
      </c>
      <c r="L1416">
        <v>2</v>
      </c>
      <c r="M1416">
        <v>4</v>
      </c>
      <c r="N1416">
        <v>130</v>
      </c>
      <c r="O1416">
        <v>124</v>
      </c>
      <c r="P1416">
        <v>1</v>
      </c>
      <c r="Q1416">
        <v>0</v>
      </c>
      <c r="R1416">
        <v>2152</v>
      </c>
      <c r="S1416">
        <v>2028</v>
      </c>
      <c r="T1416">
        <v>18</v>
      </c>
      <c r="U1416">
        <v>5</v>
      </c>
      <c r="V1416">
        <v>16</v>
      </c>
      <c r="W1416">
        <v>1300</v>
      </c>
      <c r="X1416">
        <v>824</v>
      </c>
      <c r="Y1416">
        <v>29</v>
      </c>
      <c r="Z1416">
        <v>30</v>
      </c>
      <c r="AA1416">
        <v>32</v>
      </c>
      <c r="AB1416">
        <v>2205</v>
      </c>
      <c r="AC1416">
        <v>996</v>
      </c>
      <c r="AD1416">
        <v>19</v>
      </c>
      <c r="AE1416">
        <v>19</v>
      </c>
      <c r="AF1416">
        <v>53</v>
      </c>
      <c r="AG1416">
        <v>270</v>
      </c>
      <c r="AH1416">
        <v>56</v>
      </c>
      <c r="AI1416">
        <v>5</v>
      </c>
      <c r="AJ1416">
        <v>8</v>
      </c>
      <c r="AK1416">
        <v>17</v>
      </c>
      <c r="AL1416">
        <v>85</v>
      </c>
      <c r="AM1416">
        <v>78</v>
      </c>
      <c r="AN1416">
        <v>1</v>
      </c>
      <c r="AO1416">
        <v>1</v>
      </c>
      <c r="AP1416">
        <v>0</v>
      </c>
      <c r="AQ1416">
        <v>0</v>
      </c>
      <c r="AR1416">
        <v>0</v>
      </c>
      <c r="AS1416">
        <v>0</v>
      </c>
      <c r="AT1416">
        <v>0</v>
      </c>
      <c r="AU1416">
        <v>0</v>
      </c>
      <c r="AV1416">
        <v>0</v>
      </c>
      <c r="AW1416">
        <v>0</v>
      </c>
      <c r="AX1416">
        <v>0</v>
      </c>
      <c r="AY1416">
        <v>0</v>
      </c>
      <c r="AZ1416">
        <v>0</v>
      </c>
      <c r="BA1416">
        <v>0</v>
      </c>
      <c r="BB1416">
        <v>0</v>
      </c>
      <c r="BC1416">
        <v>0</v>
      </c>
      <c r="BD1416">
        <v>0</v>
      </c>
      <c r="BE1416">
        <v>0</v>
      </c>
      <c r="BF1416">
        <v>0</v>
      </c>
      <c r="BG1416" s="20">
        <v>9</v>
      </c>
      <c r="BH1416" s="20">
        <v>7</v>
      </c>
      <c r="BI1416" s="20">
        <v>200</v>
      </c>
      <c r="BJ1416" s="20">
        <v>129</v>
      </c>
      <c r="BK1416" s="20">
        <v>2109</v>
      </c>
      <c r="BL1416" s="20">
        <v>1173</v>
      </c>
      <c r="BM1416" s="20">
        <v>2093</v>
      </c>
      <c r="BN1416" s="20">
        <v>229</v>
      </c>
      <c r="BO1416" s="20">
        <v>83</v>
      </c>
      <c r="BP1416" s="20"/>
      <c r="BQ1416" s="20"/>
      <c r="BR1416" s="20"/>
      <c r="BS1416" s="20"/>
      <c r="BT1416" s="20"/>
      <c r="BU1416" s="20"/>
      <c r="BV1416" s="20"/>
    </row>
    <row r="1417" spans="1:74" x14ac:dyDescent="0.25">
      <c r="A1417" s="20" t="s">
        <v>452</v>
      </c>
      <c r="B1417" s="20" t="s">
        <v>455</v>
      </c>
      <c r="C1417" s="20" t="s">
        <v>593</v>
      </c>
      <c r="D1417" s="1">
        <v>44535</v>
      </c>
      <c r="E1417">
        <v>208</v>
      </c>
      <c r="F1417">
        <v>10</v>
      </c>
      <c r="G1417">
        <v>10</v>
      </c>
      <c r="H1417">
        <v>7</v>
      </c>
      <c r="I1417">
        <v>7</v>
      </c>
      <c r="J1417">
        <v>180</v>
      </c>
      <c r="K1417">
        <v>1</v>
      </c>
      <c r="L1417">
        <v>2</v>
      </c>
      <c r="M1417">
        <v>4</v>
      </c>
      <c r="N1417">
        <v>131</v>
      </c>
      <c r="O1417">
        <v>124</v>
      </c>
      <c r="P1417">
        <v>1</v>
      </c>
      <c r="Q1417">
        <v>0</v>
      </c>
      <c r="R1417">
        <v>2156</v>
      </c>
      <c r="S1417">
        <v>2042</v>
      </c>
      <c r="T1417">
        <v>18</v>
      </c>
      <c r="U1417">
        <v>5</v>
      </c>
      <c r="V1417">
        <v>16</v>
      </c>
      <c r="W1417">
        <v>1297</v>
      </c>
      <c r="X1417">
        <v>888</v>
      </c>
      <c r="Y1417">
        <v>29</v>
      </c>
      <c r="Z1417">
        <v>30</v>
      </c>
      <c r="AA1417">
        <v>31</v>
      </c>
      <c r="AB1417">
        <v>2208</v>
      </c>
      <c r="AC1417">
        <v>1252</v>
      </c>
      <c r="AD1417">
        <v>19</v>
      </c>
      <c r="AE1417">
        <v>19</v>
      </c>
      <c r="AF1417">
        <v>54</v>
      </c>
      <c r="AG1417">
        <v>273</v>
      </c>
      <c r="AH1417">
        <v>74</v>
      </c>
      <c r="AI1417">
        <v>5</v>
      </c>
      <c r="AJ1417">
        <v>8</v>
      </c>
      <c r="AK1417">
        <v>17</v>
      </c>
      <c r="AL1417">
        <v>83</v>
      </c>
      <c r="AM1417">
        <v>77</v>
      </c>
      <c r="AN1417">
        <v>1</v>
      </c>
      <c r="AO1417">
        <v>1</v>
      </c>
      <c r="AP1417">
        <v>0</v>
      </c>
      <c r="AQ1417">
        <v>0</v>
      </c>
      <c r="AR1417">
        <v>0</v>
      </c>
      <c r="AS1417">
        <v>0</v>
      </c>
      <c r="AT1417">
        <v>0</v>
      </c>
      <c r="AU1417">
        <v>0</v>
      </c>
      <c r="AV1417">
        <v>0</v>
      </c>
      <c r="AW1417">
        <v>0</v>
      </c>
      <c r="AX1417">
        <v>0</v>
      </c>
      <c r="AY1417">
        <v>0</v>
      </c>
      <c r="AZ1417">
        <v>0</v>
      </c>
      <c r="BA1417">
        <v>0</v>
      </c>
      <c r="BB1417">
        <v>0</v>
      </c>
      <c r="BC1417">
        <v>0</v>
      </c>
      <c r="BD1417">
        <v>0</v>
      </c>
      <c r="BE1417">
        <v>0</v>
      </c>
      <c r="BF1417">
        <v>0</v>
      </c>
      <c r="BG1417" s="20">
        <v>10</v>
      </c>
      <c r="BH1417" s="20">
        <v>7</v>
      </c>
      <c r="BI1417" s="20">
        <v>201</v>
      </c>
      <c r="BJ1417" s="20">
        <v>130</v>
      </c>
      <c r="BK1417" s="20">
        <v>2113</v>
      </c>
      <c r="BL1417" s="20">
        <v>1174</v>
      </c>
      <c r="BM1417" s="20">
        <v>2096</v>
      </c>
      <c r="BN1417" s="20">
        <v>231</v>
      </c>
      <c r="BO1417" s="20">
        <v>81</v>
      </c>
      <c r="BP1417" s="20"/>
      <c r="BQ1417" s="20"/>
      <c r="BR1417" s="20"/>
      <c r="BS1417" s="20"/>
      <c r="BT1417" s="20"/>
      <c r="BU1417" s="20"/>
      <c r="BV1417" s="20"/>
    </row>
    <row r="1418" spans="1:74" x14ac:dyDescent="0.25">
      <c r="A1418" s="20" t="s">
        <v>452</v>
      </c>
      <c r="B1418" s="20" t="s">
        <v>455</v>
      </c>
      <c r="C1418" s="20" t="s">
        <v>593</v>
      </c>
      <c r="D1418" s="1">
        <v>44542</v>
      </c>
      <c r="E1418">
        <v>208</v>
      </c>
      <c r="F1418">
        <v>10</v>
      </c>
      <c r="G1418">
        <v>10</v>
      </c>
      <c r="H1418">
        <v>7</v>
      </c>
      <c r="I1418">
        <v>7</v>
      </c>
      <c r="J1418">
        <v>184</v>
      </c>
      <c r="K1418">
        <v>1</v>
      </c>
      <c r="L1418">
        <v>2</v>
      </c>
      <c r="M1418">
        <v>4</v>
      </c>
      <c r="N1418">
        <v>130</v>
      </c>
      <c r="O1418">
        <v>123</v>
      </c>
      <c r="P1418">
        <v>1</v>
      </c>
      <c r="Q1418">
        <v>0</v>
      </c>
      <c r="R1418">
        <v>2157</v>
      </c>
      <c r="S1418">
        <v>2057</v>
      </c>
      <c r="T1418">
        <v>18</v>
      </c>
      <c r="U1418">
        <v>6</v>
      </c>
      <c r="V1418">
        <v>16</v>
      </c>
      <c r="W1418">
        <v>1295</v>
      </c>
      <c r="X1418">
        <v>934</v>
      </c>
      <c r="Y1418">
        <v>31</v>
      </c>
      <c r="Z1418">
        <v>30</v>
      </c>
      <c r="AA1418">
        <v>29</v>
      </c>
      <c r="AB1418">
        <v>2207</v>
      </c>
      <c r="AC1418">
        <v>1557</v>
      </c>
      <c r="AD1418">
        <v>19</v>
      </c>
      <c r="AE1418">
        <v>19</v>
      </c>
      <c r="AF1418">
        <v>53</v>
      </c>
      <c r="AG1418">
        <v>272</v>
      </c>
      <c r="AH1418">
        <v>92</v>
      </c>
      <c r="AI1418">
        <v>4</v>
      </c>
      <c r="AJ1418">
        <v>8</v>
      </c>
      <c r="AK1418">
        <v>16</v>
      </c>
      <c r="AL1418">
        <v>82</v>
      </c>
      <c r="AM1418">
        <v>76</v>
      </c>
      <c r="AN1418">
        <v>1</v>
      </c>
      <c r="AO1418">
        <v>1</v>
      </c>
      <c r="AP1418">
        <v>0</v>
      </c>
      <c r="AQ1418">
        <v>0</v>
      </c>
      <c r="AR1418">
        <v>0</v>
      </c>
      <c r="AS1418">
        <v>0</v>
      </c>
      <c r="AT1418">
        <v>0</v>
      </c>
      <c r="AU1418">
        <v>0</v>
      </c>
      <c r="AV1418">
        <v>0</v>
      </c>
      <c r="AW1418">
        <v>0</v>
      </c>
      <c r="AX1418">
        <v>0</v>
      </c>
      <c r="AY1418">
        <v>0</v>
      </c>
      <c r="AZ1418">
        <v>0</v>
      </c>
      <c r="BA1418">
        <v>0</v>
      </c>
      <c r="BB1418">
        <v>0</v>
      </c>
      <c r="BC1418">
        <v>0</v>
      </c>
      <c r="BD1418">
        <v>0</v>
      </c>
      <c r="BE1418">
        <v>0</v>
      </c>
      <c r="BF1418">
        <v>0</v>
      </c>
      <c r="BG1418" s="20">
        <v>10</v>
      </c>
      <c r="BH1418" s="20">
        <v>7</v>
      </c>
      <c r="BI1418" s="20">
        <v>201</v>
      </c>
      <c r="BJ1418" s="20">
        <v>129</v>
      </c>
      <c r="BK1418" s="20">
        <v>2113</v>
      </c>
      <c r="BL1418" s="20">
        <v>1173</v>
      </c>
      <c r="BM1418" s="20">
        <v>2096</v>
      </c>
      <c r="BN1418" s="20">
        <v>234</v>
      </c>
      <c r="BO1418" s="20">
        <v>80</v>
      </c>
      <c r="BP1418" s="20"/>
      <c r="BQ1418" s="20"/>
      <c r="BR1418" s="20"/>
      <c r="BS1418" s="20"/>
      <c r="BT1418" s="20"/>
      <c r="BU1418" s="20"/>
      <c r="BV1418" s="20"/>
    </row>
    <row r="1419" spans="1:74" x14ac:dyDescent="0.25">
      <c r="A1419" s="20" t="s">
        <v>452</v>
      </c>
      <c r="B1419" s="20" t="s">
        <v>455</v>
      </c>
      <c r="C1419" s="20" t="s">
        <v>593</v>
      </c>
      <c r="D1419" s="1">
        <v>44549</v>
      </c>
      <c r="E1419">
        <v>208</v>
      </c>
      <c r="F1419">
        <v>10</v>
      </c>
      <c r="G1419">
        <v>10</v>
      </c>
      <c r="H1419">
        <v>7</v>
      </c>
      <c r="I1419">
        <v>7</v>
      </c>
      <c r="J1419">
        <v>187</v>
      </c>
      <c r="K1419">
        <v>1</v>
      </c>
      <c r="L1419">
        <v>2</v>
      </c>
      <c r="M1419">
        <v>4</v>
      </c>
      <c r="N1419">
        <v>132</v>
      </c>
      <c r="O1419">
        <v>125</v>
      </c>
      <c r="P1419">
        <v>1</v>
      </c>
      <c r="Q1419">
        <v>0</v>
      </c>
      <c r="R1419">
        <v>2159</v>
      </c>
      <c r="S1419">
        <v>2061</v>
      </c>
      <c r="T1419">
        <v>19</v>
      </c>
      <c r="U1419">
        <v>6</v>
      </c>
      <c r="V1419">
        <v>16</v>
      </c>
      <c r="W1419">
        <v>1301</v>
      </c>
      <c r="X1419">
        <v>968</v>
      </c>
      <c r="Y1419">
        <v>32</v>
      </c>
      <c r="Z1419">
        <v>30</v>
      </c>
      <c r="AA1419">
        <v>29</v>
      </c>
      <c r="AB1419">
        <v>2207</v>
      </c>
      <c r="AC1419">
        <v>1730</v>
      </c>
      <c r="AD1419">
        <v>19</v>
      </c>
      <c r="AE1419">
        <v>19</v>
      </c>
      <c r="AF1419">
        <v>53</v>
      </c>
      <c r="AG1419">
        <v>273</v>
      </c>
      <c r="AH1419">
        <v>114</v>
      </c>
      <c r="AI1419">
        <v>4</v>
      </c>
      <c r="AJ1419">
        <v>8</v>
      </c>
      <c r="AK1419">
        <v>16</v>
      </c>
      <c r="AL1419">
        <v>80</v>
      </c>
      <c r="AM1419">
        <v>74</v>
      </c>
      <c r="AN1419">
        <v>1</v>
      </c>
      <c r="AO1419">
        <v>1</v>
      </c>
      <c r="AP1419">
        <v>0</v>
      </c>
      <c r="AQ1419">
        <v>0</v>
      </c>
      <c r="AR1419">
        <v>0</v>
      </c>
      <c r="AS1419">
        <v>0</v>
      </c>
      <c r="AT1419">
        <v>0</v>
      </c>
      <c r="AU1419">
        <v>0</v>
      </c>
      <c r="AV1419">
        <v>0</v>
      </c>
      <c r="AW1419">
        <v>0</v>
      </c>
      <c r="AX1419">
        <v>0</v>
      </c>
      <c r="AY1419">
        <v>0</v>
      </c>
      <c r="AZ1419">
        <v>0</v>
      </c>
      <c r="BA1419">
        <v>0</v>
      </c>
      <c r="BB1419">
        <v>0</v>
      </c>
      <c r="BC1419">
        <v>0</v>
      </c>
      <c r="BD1419">
        <v>0</v>
      </c>
      <c r="BE1419">
        <v>0</v>
      </c>
      <c r="BF1419">
        <v>0</v>
      </c>
      <c r="BG1419" s="20">
        <v>10</v>
      </c>
      <c r="BH1419" s="20">
        <v>7</v>
      </c>
      <c r="BI1419" s="20">
        <v>201</v>
      </c>
      <c r="BJ1419" s="20">
        <v>131</v>
      </c>
      <c r="BK1419" s="20">
        <v>2114</v>
      </c>
      <c r="BL1419" s="20">
        <v>1179</v>
      </c>
      <c r="BM1419" s="20">
        <v>2097</v>
      </c>
      <c r="BN1419" s="20">
        <v>236</v>
      </c>
      <c r="BO1419" s="20">
        <v>78</v>
      </c>
      <c r="BP1419" s="20">
        <v>7012</v>
      </c>
      <c r="BQ1419" s="20">
        <v>3528</v>
      </c>
      <c r="BR1419" s="20">
        <v>0</v>
      </c>
      <c r="BS1419" s="20">
        <v>105</v>
      </c>
      <c r="BT1419" s="20">
        <v>54</v>
      </c>
      <c r="BU1419" s="20">
        <v>550</v>
      </c>
      <c r="BV1419" s="20">
        <v>6160</v>
      </c>
    </row>
    <row r="1420" spans="1:74" x14ac:dyDescent="0.25">
      <c r="A1420" s="20" t="s">
        <v>452</v>
      </c>
      <c r="B1420" s="20" t="s">
        <v>455</v>
      </c>
      <c r="C1420" s="20" t="s">
        <v>593</v>
      </c>
      <c r="D1420" s="1">
        <v>44558</v>
      </c>
      <c r="E1420">
        <v>209</v>
      </c>
      <c r="F1420">
        <v>10</v>
      </c>
      <c r="G1420">
        <v>10</v>
      </c>
      <c r="H1420">
        <v>7</v>
      </c>
      <c r="I1420">
        <v>7</v>
      </c>
      <c r="J1420">
        <v>190</v>
      </c>
      <c r="K1420">
        <v>1</v>
      </c>
      <c r="L1420">
        <v>2</v>
      </c>
      <c r="M1420">
        <v>4</v>
      </c>
      <c r="N1420">
        <v>130</v>
      </c>
      <c r="O1420">
        <v>123</v>
      </c>
      <c r="P1420">
        <v>1</v>
      </c>
      <c r="Q1420">
        <v>0</v>
      </c>
      <c r="R1420">
        <v>2159</v>
      </c>
      <c r="S1420">
        <v>2067</v>
      </c>
      <c r="T1420">
        <v>19</v>
      </c>
      <c r="U1420">
        <v>5</v>
      </c>
      <c r="V1420">
        <v>16</v>
      </c>
      <c r="W1420">
        <v>1304</v>
      </c>
      <c r="X1420">
        <v>1012</v>
      </c>
      <c r="Y1420">
        <v>31</v>
      </c>
      <c r="Z1420">
        <v>30</v>
      </c>
      <c r="AA1420">
        <v>27</v>
      </c>
      <c r="AB1420">
        <v>2205</v>
      </c>
      <c r="AC1420">
        <v>1849</v>
      </c>
      <c r="AD1420">
        <v>19</v>
      </c>
      <c r="AE1420">
        <v>18</v>
      </c>
      <c r="AF1420">
        <v>52</v>
      </c>
      <c r="AG1420">
        <v>274</v>
      </c>
      <c r="AH1420">
        <v>141</v>
      </c>
      <c r="AI1420">
        <v>4</v>
      </c>
      <c r="AJ1420">
        <v>8</v>
      </c>
      <c r="AK1420">
        <v>17</v>
      </c>
      <c r="AL1420">
        <v>80</v>
      </c>
      <c r="AM1420">
        <v>74</v>
      </c>
      <c r="AN1420">
        <v>1</v>
      </c>
      <c r="AO1420">
        <v>1</v>
      </c>
      <c r="AP1420">
        <v>0</v>
      </c>
      <c r="AQ1420">
        <v>0</v>
      </c>
      <c r="AR1420">
        <v>0</v>
      </c>
      <c r="AS1420">
        <v>0</v>
      </c>
      <c r="AT1420">
        <v>0</v>
      </c>
      <c r="AU1420">
        <v>0</v>
      </c>
      <c r="AV1420">
        <v>0</v>
      </c>
      <c r="AW1420">
        <v>0</v>
      </c>
      <c r="AX1420">
        <v>0</v>
      </c>
      <c r="AY1420">
        <v>0</v>
      </c>
      <c r="AZ1420">
        <v>0</v>
      </c>
      <c r="BA1420">
        <v>0</v>
      </c>
      <c r="BB1420">
        <v>0</v>
      </c>
      <c r="BC1420">
        <v>0</v>
      </c>
      <c r="BD1420">
        <v>0</v>
      </c>
      <c r="BE1420">
        <v>0</v>
      </c>
      <c r="BF1420">
        <v>0</v>
      </c>
      <c r="BG1420" s="20">
        <v>10</v>
      </c>
      <c r="BH1420" s="20">
        <v>7</v>
      </c>
      <c r="BI1420" s="20">
        <v>202</v>
      </c>
      <c r="BJ1420" s="20">
        <v>129</v>
      </c>
      <c r="BK1420" s="20">
        <v>2114</v>
      </c>
      <c r="BL1420" s="20">
        <v>1186</v>
      </c>
      <c r="BM1420" s="20">
        <v>2096</v>
      </c>
      <c r="BN1420" s="20">
        <v>235</v>
      </c>
      <c r="BO1420" s="20">
        <v>78</v>
      </c>
      <c r="BP1420" s="20">
        <v>7019</v>
      </c>
      <c r="BQ1420" s="20">
        <v>4265</v>
      </c>
      <c r="BR1420" s="20">
        <v>0</v>
      </c>
      <c r="BS1420" s="20">
        <v>107</v>
      </c>
      <c r="BT1420" s="20">
        <v>51</v>
      </c>
      <c r="BU1420" s="20">
        <v>544</v>
      </c>
      <c r="BV1420" s="20">
        <v>6172</v>
      </c>
    </row>
    <row r="1421" spans="1:74" x14ac:dyDescent="0.25">
      <c r="A1421" s="20" t="s">
        <v>452</v>
      </c>
      <c r="B1421" s="20" t="s">
        <v>455</v>
      </c>
      <c r="C1421" s="20" t="s">
        <v>593</v>
      </c>
      <c r="D1421" s="1">
        <v>44564</v>
      </c>
      <c r="E1421">
        <v>209</v>
      </c>
      <c r="F1421">
        <v>10</v>
      </c>
      <c r="G1421">
        <v>10</v>
      </c>
      <c r="H1421">
        <v>7</v>
      </c>
      <c r="I1421">
        <v>7</v>
      </c>
      <c r="J1421">
        <v>191</v>
      </c>
      <c r="K1421">
        <v>1</v>
      </c>
      <c r="L1421">
        <v>2</v>
      </c>
      <c r="M1421">
        <v>4</v>
      </c>
      <c r="N1421">
        <v>131</v>
      </c>
      <c r="O1421">
        <v>123</v>
      </c>
      <c r="P1421">
        <v>1</v>
      </c>
      <c r="Q1421">
        <v>1</v>
      </c>
      <c r="R1421">
        <v>2158</v>
      </c>
      <c r="S1421">
        <v>2070</v>
      </c>
      <c r="T1421">
        <v>19</v>
      </c>
      <c r="U1421">
        <v>5</v>
      </c>
      <c r="V1421">
        <v>16</v>
      </c>
      <c r="W1421">
        <v>1306</v>
      </c>
      <c r="X1421">
        <v>1026</v>
      </c>
      <c r="Y1421">
        <v>32</v>
      </c>
      <c r="Z1421">
        <v>29</v>
      </c>
      <c r="AA1421">
        <v>27</v>
      </c>
      <c r="AB1421">
        <v>2202</v>
      </c>
      <c r="AC1421">
        <v>1869</v>
      </c>
      <c r="AD1421">
        <v>19</v>
      </c>
      <c r="AE1421">
        <v>17</v>
      </c>
      <c r="AF1421">
        <v>52</v>
      </c>
      <c r="AG1421">
        <v>277</v>
      </c>
      <c r="AH1421">
        <v>150</v>
      </c>
      <c r="AI1421">
        <v>4</v>
      </c>
      <c r="AJ1421">
        <v>8</v>
      </c>
      <c r="AK1421">
        <v>15</v>
      </c>
      <c r="AL1421">
        <v>80</v>
      </c>
      <c r="AM1421">
        <v>74</v>
      </c>
      <c r="AN1421">
        <v>1</v>
      </c>
      <c r="AO1421">
        <v>1</v>
      </c>
      <c r="AP1421">
        <v>0</v>
      </c>
      <c r="AQ1421">
        <v>0</v>
      </c>
      <c r="AR1421">
        <v>0</v>
      </c>
      <c r="AS1421">
        <v>0</v>
      </c>
      <c r="AT1421">
        <v>0</v>
      </c>
      <c r="AU1421">
        <v>0</v>
      </c>
      <c r="AV1421">
        <v>0</v>
      </c>
      <c r="AW1421">
        <v>0</v>
      </c>
      <c r="AX1421">
        <v>0</v>
      </c>
      <c r="AY1421">
        <v>0</v>
      </c>
      <c r="AZ1421">
        <v>0</v>
      </c>
      <c r="BA1421">
        <v>0</v>
      </c>
      <c r="BB1421">
        <v>0</v>
      </c>
      <c r="BC1421">
        <v>0</v>
      </c>
      <c r="BD1421">
        <v>0</v>
      </c>
      <c r="BE1421">
        <v>0</v>
      </c>
      <c r="BF1421">
        <v>0</v>
      </c>
      <c r="BG1421" s="20">
        <v>10</v>
      </c>
      <c r="BH1421" s="20">
        <v>7</v>
      </c>
      <c r="BI1421" s="20">
        <v>202</v>
      </c>
      <c r="BJ1421" s="20">
        <v>129</v>
      </c>
      <c r="BK1421" s="20">
        <v>2113</v>
      </c>
      <c r="BL1421" s="20">
        <v>1187</v>
      </c>
      <c r="BM1421" s="20">
        <v>2094</v>
      </c>
      <c r="BN1421" s="20">
        <v>239</v>
      </c>
      <c r="BO1421" s="20">
        <v>78</v>
      </c>
      <c r="BP1421" s="20">
        <v>7014</v>
      </c>
      <c r="BQ1421" s="20">
        <v>4423</v>
      </c>
      <c r="BR1421" s="20">
        <v>0</v>
      </c>
      <c r="BS1421" s="20">
        <v>107</v>
      </c>
      <c r="BT1421" s="20">
        <v>49</v>
      </c>
      <c r="BU1421" s="20">
        <v>541</v>
      </c>
      <c r="BV1421" s="20">
        <v>6168</v>
      </c>
    </row>
    <row r="1422" spans="1:74" x14ac:dyDescent="0.25">
      <c r="A1422" s="20" t="s">
        <v>452</v>
      </c>
      <c r="B1422" s="20" t="s">
        <v>455</v>
      </c>
      <c r="C1422" s="20" t="s">
        <v>593</v>
      </c>
      <c r="D1422" s="1">
        <v>44570</v>
      </c>
      <c r="E1422">
        <v>210</v>
      </c>
      <c r="F1422">
        <v>10</v>
      </c>
      <c r="G1422">
        <v>10</v>
      </c>
      <c r="H1422">
        <v>7</v>
      </c>
      <c r="I1422">
        <v>7</v>
      </c>
      <c r="J1422">
        <v>192</v>
      </c>
      <c r="K1422">
        <v>1</v>
      </c>
      <c r="L1422">
        <v>2</v>
      </c>
      <c r="M1422">
        <v>4</v>
      </c>
      <c r="N1422">
        <v>130</v>
      </c>
      <c r="O1422">
        <v>123</v>
      </c>
      <c r="P1422">
        <v>1</v>
      </c>
      <c r="Q1422">
        <v>0</v>
      </c>
      <c r="R1422">
        <v>2158</v>
      </c>
      <c r="S1422">
        <v>2072</v>
      </c>
      <c r="T1422">
        <v>19</v>
      </c>
      <c r="U1422">
        <v>5</v>
      </c>
      <c r="V1422">
        <v>16</v>
      </c>
      <c r="W1422">
        <v>1304</v>
      </c>
      <c r="X1422">
        <v>1038</v>
      </c>
      <c r="Y1422">
        <v>32</v>
      </c>
      <c r="Z1422">
        <v>29</v>
      </c>
      <c r="AA1422">
        <v>26</v>
      </c>
      <c r="AB1422">
        <v>2204</v>
      </c>
      <c r="AC1422">
        <v>1909</v>
      </c>
      <c r="AD1422">
        <v>19</v>
      </c>
      <c r="AE1422">
        <v>17</v>
      </c>
      <c r="AF1422">
        <v>51</v>
      </c>
      <c r="AG1422">
        <v>276</v>
      </c>
      <c r="AH1422">
        <v>162</v>
      </c>
      <c r="AI1422">
        <v>5</v>
      </c>
      <c r="AJ1422">
        <v>7</v>
      </c>
      <c r="AK1422">
        <v>14</v>
      </c>
      <c r="AL1422">
        <v>81</v>
      </c>
      <c r="AM1422">
        <v>76</v>
      </c>
      <c r="AN1422">
        <v>1</v>
      </c>
      <c r="AO1422">
        <v>1</v>
      </c>
      <c r="AP1422">
        <v>0</v>
      </c>
      <c r="AQ1422">
        <v>0</v>
      </c>
      <c r="AR1422">
        <v>0</v>
      </c>
      <c r="AS1422">
        <v>0</v>
      </c>
      <c r="AT1422">
        <v>0</v>
      </c>
      <c r="AU1422">
        <v>0</v>
      </c>
      <c r="AV1422">
        <v>0</v>
      </c>
      <c r="AW1422">
        <v>0</v>
      </c>
      <c r="AX1422">
        <v>0</v>
      </c>
      <c r="AY1422">
        <v>0</v>
      </c>
      <c r="AZ1422">
        <v>0</v>
      </c>
      <c r="BA1422">
        <v>0</v>
      </c>
      <c r="BB1422">
        <v>0</v>
      </c>
      <c r="BC1422">
        <v>0</v>
      </c>
      <c r="BD1422">
        <v>0</v>
      </c>
      <c r="BE1422">
        <v>0</v>
      </c>
      <c r="BF1422">
        <v>0</v>
      </c>
      <c r="BG1422" s="20">
        <v>10</v>
      </c>
      <c r="BH1422" s="20">
        <v>7</v>
      </c>
      <c r="BI1422" s="20">
        <v>203</v>
      </c>
      <c r="BJ1422" s="20">
        <v>129</v>
      </c>
      <c r="BK1422" s="20">
        <v>2113</v>
      </c>
      <c r="BL1422" s="20">
        <v>1189</v>
      </c>
      <c r="BM1422" s="20">
        <v>2097</v>
      </c>
      <c r="BN1422" s="20">
        <v>237</v>
      </c>
      <c r="BO1422" s="20">
        <v>79</v>
      </c>
      <c r="BP1422" s="20">
        <v>7014</v>
      </c>
      <c r="BQ1422" s="20">
        <v>4691</v>
      </c>
      <c r="BR1422" s="20">
        <v>0</v>
      </c>
      <c r="BS1422" s="20">
        <v>106</v>
      </c>
      <c r="BT1422" s="20">
        <v>47</v>
      </c>
      <c r="BU1422" s="20">
        <v>532</v>
      </c>
      <c r="BV1422" s="20">
        <v>6177</v>
      </c>
    </row>
    <row r="1423" spans="1:74" x14ac:dyDescent="0.25">
      <c r="A1423" s="20" t="s">
        <v>452</v>
      </c>
      <c r="B1423" s="20" t="s">
        <v>455</v>
      </c>
      <c r="C1423" s="20" t="s">
        <v>593</v>
      </c>
      <c r="D1423" s="1">
        <v>44577</v>
      </c>
      <c r="E1423">
        <v>212</v>
      </c>
      <c r="F1423">
        <v>10</v>
      </c>
      <c r="G1423">
        <v>10</v>
      </c>
      <c r="H1423">
        <v>7</v>
      </c>
      <c r="I1423">
        <v>7</v>
      </c>
      <c r="J1423">
        <v>194</v>
      </c>
      <c r="K1423">
        <v>1</v>
      </c>
      <c r="L1423">
        <v>2</v>
      </c>
      <c r="M1423">
        <v>4</v>
      </c>
      <c r="N1423">
        <v>129</v>
      </c>
      <c r="O1423">
        <v>122</v>
      </c>
      <c r="P1423">
        <v>1</v>
      </c>
      <c r="Q1423">
        <v>0</v>
      </c>
      <c r="R1423">
        <v>2154</v>
      </c>
      <c r="S1423">
        <v>2068</v>
      </c>
      <c r="T1423">
        <v>19</v>
      </c>
      <c r="U1423">
        <v>5</v>
      </c>
      <c r="V1423">
        <v>16</v>
      </c>
      <c r="W1423">
        <v>1311</v>
      </c>
      <c r="X1423">
        <v>1046</v>
      </c>
      <c r="Y1423">
        <v>32</v>
      </c>
      <c r="Z1423">
        <v>28</v>
      </c>
      <c r="AA1423">
        <v>27</v>
      </c>
      <c r="AB1423">
        <v>2201</v>
      </c>
      <c r="AC1423">
        <v>1917</v>
      </c>
      <c r="AD1423">
        <v>19</v>
      </c>
      <c r="AE1423">
        <v>17</v>
      </c>
      <c r="AF1423">
        <v>49</v>
      </c>
      <c r="AG1423">
        <v>277</v>
      </c>
      <c r="AH1423">
        <v>168</v>
      </c>
      <c r="AI1423">
        <v>5</v>
      </c>
      <c r="AJ1423">
        <v>7</v>
      </c>
      <c r="AK1423">
        <v>14</v>
      </c>
      <c r="AL1423">
        <v>80</v>
      </c>
      <c r="AM1423">
        <v>75</v>
      </c>
      <c r="AN1423">
        <v>1</v>
      </c>
      <c r="AO1423">
        <v>1</v>
      </c>
      <c r="AP1423">
        <v>0</v>
      </c>
      <c r="AQ1423">
        <v>0</v>
      </c>
      <c r="AR1423">
        <v>0</v>
      </c>
      <c r="AS1423">
        <v>0</v>
      </c>
      <c r="AT1423">
        <v>0</v>
      </c>
      <c r="AU1423">
        <v>0</v>
      </c>
      <c r="AV1423">
        <v>0</v>
      </c>
      <c r="AW1423">
        <v>0</v>
      </c>
      <c r="AX1423">
        <v>0</v>
      </c>
      <c r="AY1423">
        <v>0</v>
      </c>
      <c r="AZ1423">
        <v>0</v>
      </c>
      <c r="BA1423">
        <v>0</v>
      </c>
      <c r="BB1423">
        <v>0</v>
      </c>
      <c r="BC1423">
        <v>0</v>
      </c>
      <c r="BD1423">
        <v>0</v>
      </c>
      <c r="BE1423">
        <v>0</v>
      </c>
      <c r="BF1423">
        <v>0</v>
      </c>
      <c r="BG1423" s="20">
        <v>10</v>
      </c>
      <c r="BH1423" s="20">
        <v>7</v>
      </c>
      <c r="BI1423" s="20">
        <v>205</v>
      </c>
      <c r="BJ1423" s="20">
        <v>128</v>
      </c>
      <c r="BK1423" s="20">
        <v>2109</v>
      </c>
      <c r="BL1423" s="20">
        <v>1195</v>
      </c>
      <c r="BM1423" s="20">
        <v>2098</v>
      </c>
      <c r="BN1423" s="20">
        <v>238</v>
      </c>
      <c r="BO1423" s="20">
        <v>78</v>
      </c>
      <c r="BP1423" s="20">
        <v>7005</v>
      </c>
      <c r="BQ1423" s="20">
        <v>4791</v>
      </c>
      <c r="BR1423" s="20">
        <v>0</v>
      </c>
      <c r="BS1423" s="20">
        <v>107</v>
      </c>
      <c r="BT1423" s="20">
        <v>47</v>
      </c>
      <c r="BU1423" s="20">
        <v>524</v>
      </c>
      <c r="BV1423" s="20">
        <v>6180</v>
      </c>
    </row>
    <row r="1424" spans="1:74" x14ac:dyDescent="0.25">
      <c r="A1424" s="20" t="s">
        <v>452</v>
      </c>
      <c r="B1424" s="20" t="s">
        <v>455</v>
      </c>
      <c r="C1424" s="20" t="s">
        <v>593</v>
      </c>
      <c r="D1424" s="1">
        <v>44584</v>
      </c>
      <c r="E1424">
        <v>210</v>
      </c>
      <c r="F1424">
        <v>9</v>
      </c>
      <c r="G1424">
        <v>9</v>
      </c>
      <c r="H1424">
        <v>6</v>
      </c>
      <c r="I1424">
        <v>6</v>
      </c>
      <c r="J1424">
        <v>193</v>
      </c>
      <c r="K1424">
        <v>1</v>
      </c>
      <c r="L1424">
        <v>2</v>
      </c>
      <c r="M1424">
        <v>4</v>
      </c>
      <c r="N1424">
        <v>129</v>
      </c>
      <c r="O1424">
        <v>122</v>
      </c>
      <c r="P1424">
        <v>1</v>
      </c>
      <c r="Q1424">
        <v>0</v>
      </c>
      <c r="R1424">
        <v>2161</v>
      </c>
      <c r="S1424">
        <v>2076</v>
      </c>
      <c r="T1424">
        <v>19</v>
      </c>
      <c r="U1424">
        <v>5</v>
      </c>
      <c r="V1424">
        <v>18</v>
      </c>
      <c r="W1424">
        <v>1312</v>
      </c>
      <c r="X1424">
        <v>1049</v>
      </c>
      <c r="Y1424">
        <v>32</v>
      </c>
      <c r="Z1424">
        <v>28</v>
      </c>
      <c r="AA1424">
        <v>27</v>
      </c>
      <c r="AB1424">
        <v>2203</v>
      </c>
      <c r="AC1424">
        <v>1923</v>
      </c>
      <c r="AD1424">
        <v>19</v>
      </c>
      <c r="AE1424">
        <v>17</v>
      </c>
      <c r="AF1424">
        <v>49</v>
      </c>
      <c r="AG1424">
        <v>282</v>
      </c>
      <c r="AH1424">
        <v>171</v>
      </c>
      <c r="AI1424">
        <v>5</v>
      </c>
      <c r="AJ1424">
        <v>6</v>
      </c>
      <c r="AK1424">
        <v>16</v>
      </c>
      <c r="AL1424">
        <v>81</v>
      </c>
      <c r="AM1424">
        <v>76</v>
      </c>
      <c r="AN1424">
        <v>1</v>
      </c>
      <c r="AO1424">
        <v>1</v>
      </c>
      <c r="AP1424">
        <v>0</v>
      </c>
      <c r="AQ1424">
        <v>0</v>
      </c>
      <c r="AR1424">
        <v>0</v>
      </c>
      <c r="AS1424">
        <v>0</v>
      </c>
      <c r="AT1424">
        <v>0</v>
      </c>
      <c r="AU1424">
        <v>0</v>
      </c>
      <c r="AV1424">
        <v>0</v>
      </c>
      <c r="AW1424">
        <v>0</v>
      </c>
      <c r="AX1424">
        <v>0</v>
      </c>
      <c r="AY1424">
        <v>0</v>
      </c>
      <c r="AZ1424">
        <v>0</v>
      </c>
      <c r="BA1424">
        <v>0</v>
      </c>
      <c r="BB1424">
        <v>0</v>
      </c>
      <c r="BC1424">
        <v>0</v>
      </c>
      <c r="BD1424">
        <v>0</v>
      </c>
      <c r="BE1424">
        <v>0</v>
      </c>
      <c r="BF1424">
        <v>0</v>
      </c>
      <c r="BG1424" s="20">
        <v>9</v>
      </c>
      <c r="BH1424" s="20">
        <v>6</v>
      </c>
      <c r="BI1424" s="20">
        <v>203</v>
      </c>
      <c r="BJ1424" s="20">
        <v>128</v>
      </c>
      <c r="BK1424" s="20">
        <v>2114</v>
      </c>
      <c r="BL1424" s="20">
        <v>1198</v>
      </c>
      <c r="BM1424" s="20">
        <v>2101</v>
      </c>
      <c r="BN1424" s="20">
        <v>241</v>
      </c>
      <c r="BO1424" s="20">
        <v>79</v>
      </c>
      <c r="BP1424" s="20">
        <v>7018</v>
      </c>
      <c r="BQ1424" s="20">
        <v>4854</v>
      </c>
      <c r="BR1424" s="20">
        <v>0</v>
      </c>
      <c r="BS1424" s="20">
        <v>109</v>
      </c>
      <c r="BT1424" s="20">
        <v>46</v>
      </c>
      <c r="BU1424" s="20">
        <v>523</v>
      </c>
      <c r="BV1424" s="20">
        <v>6194</v>
      </c>
    </row>
    <row r="1425" spans="1:74" x14ac:dyDescent="0.25">
      <c r="A1425" s="20" t="s">
        <v>452</v>
      </c>
      <c r="B1425" s="20" t="s">
        <v>455</v>
      </c>
      <c r="C1425" s="20" t="s">
        <v>593</v>
      </c>
      <c r="D1425" s="1">
        <v>44591</v>
      </c>
      <c r="E1425">
        <v>211</v>
      </c>
      <c r="F1425">
        <v>9</v>
      </c>
      <c r="G1425">
        <v>9</v>
      </c>
      <c r="H1425">
        <v>6</v>
      </c>
      <c r="I1425">
        <v>6</v>
      </c>
      <c r="J1425">
        <v>194</v>
      </c>
      <c r="K1425">
        <v>1</v>
      </c>
      <c r="L1425">
        <v>2</v>
      </c>
      <c r="M1425">
        <v>4</v>
      </c>
      <c r="N1425">
        <v>130</v>
      </c>
      <c r="O1425">
        <v>123</v>
      </c>
      <c r="P1425">
        <v>1</v>
      </c>
      <c r="Q1425">
        <v>0</v>
      </c>
      <c r="R1425">
        <v>2168</v>
      </c>
      <c r="S1425">
        <v>2085</v>
      </c>
      <c r="T1425">
        <v>19</v>
      </c>
      <c r="U1425">
        <v>5</v>
      </c>
      <c r="V1425">
        <v>18</v>
      </c>
      <c r="W1425">
        <v>1313</v>
      </c>
      <c r="X1425">
        <v>1058</v>
      </c>
      <c r="Y1425">
        <v>31</v>
      </c>
      <c r="Z1425">
        <v>27</v>
      </c>
      <c r="AA1425">
        <v>27</v>
      </c>
      <c r="AB1425">
        <v>2195</v>
      </c>
      <c r="AC1425">
        <v>1923</v>
      </c>
      <c r="AD1425">
        <v>19</v>
      </c>
      <c r="AE1425">
        <v>16</v>
      </c>
      <c r="AF1425">
        <v>48</v>
      </c>
      <c r="AG1425">
        <v>283</v>
      </c>
      <c r="AH1425">
        <v>179</v>
      </c>
      <c r="AI1425">
        <v>6</v>
      </c>
      <c r="AJ1425">
        <v>6</v>
      </c>
      <c r="AK1425">
        <v>15</v>
      </c>
      <c r="AL1425">
        <v>81</v>
      </c>
      <c r="AM1425">
        <v>76</v>
      </c>
      <c r="AN1425">
        <v>1</v>
      </c>
      <c r="AO1425">
        <v>1</v>
      </c>
      <c r="AP1425">
        <v>0</v>
      </c>
      <c r="AQ1425">
        <v>0</v>
      </c>
      <c r="AR1425">
        <v>0</v>
      </c>
      <c r="AS1425">
        <v>0</v>
      </c>
      <c r="AT1425">
        <v>0</v>
      </c>
      <c r="AU1425">
        <v>0</v>
      </c>
      <c r="AV1425">
        <v>0</v>
      </c>
      <c r="AW1425">
        <v>0</v>
      </c>
      <c r="AX1425">
        <v>0</v>
      </c>
      <c r="AY1425">
        <v>0</v>
      </c>
      <c r="AZ1425">
        <v>0</v>
      </c>
      <c r="BA1425">
        <v>0</v>
      </c>
      <c r="BB1425">
        <v>0</v>
      </c>
      <c r="BC1425">
        <v>0</v>
      </c>
      <c r="BD1425">
        <v>0</v>
      </c>
      <c r="BE1425">
        <v>0</v>
      </c>
      <c r="BF1425">
        <v>0</v>
      </c>
      <c r="BG1425" s="20">
        <v>9</v>
      </c>
      <c r="BH1425" s="20">
        <v>6</v>
      </c>
      <c r="BI1425" s="20">
        <v>204</v>
      </c>
      <c r="BJ1425" s="20">
        <v>129</v>
      </c>
      <c r="BK1425" s="20">
        <v>2121</v>
      </c>
      <c r="BL1425" s="20">
        <v>1201</v>
      </c>
      <c r="BM1425" s="20">
        <v>2094</v>
      </c>
      <c r="BN1425" s="20">
        <v>244</v>
      </c>
      <c r="BO1425" s="20">
        <v>79</v>
      </c>
      <c r="BP1425" s="20">
        <v>7018</v>
      </c>
      <c r="BQ1425" s="20">
        <v>4931</v>
      </c>
      <c r="BR1425" s="20">
        <v>0</v>
      </c>
      <c r="BS1425" s="20">
        <v>113</v>
      </c>
      <c r="BT1425" s="20">
        <v>45</v>
      </c>
      <c r="BU1425" s="20">
        <v>519</v>
      </c>
      <c r="BV1425" s="20">
        <v>6197</v>
      </c>
    </row>
    <row r="1426" spans="1:74" x14ac:dyDescent="0.25">
      <c r="A1426" s="20" t="s">
        <v>452</v>
      </c>
      <c r="B1426" s="20" t="s">
        <v>455</v>
      </c>
      <c r="C1426" s="20" t="s">
        <v>593</v>
      </c>
      <c r="D1426" s="1">
        <v>44599</v>
      </c>
      <c r="E1426">
        <v>210</v>
      </c>
      <c r="F1426">
        <v>9</v>
      </c>
      <c r="G1426">
        <v>9</v>
      </c>
      <c r="H1426">
        <v>6</v>
      </c>
      <c r="I1426">
        <v>6</v>
      </c>
      <c r="J1426">
        <v>193</v>
      </c>
      <c r="K1426">
        <v>1</v>
      </c>
      <c r="L1426">
        <v>2</v>
      </c>
      <c r="M1426">
        <v>3</v>
      </c>
      <c r="N1426">
        <v>129</v>
      </c>
      <c r="O1426">
        <v>122</v>
      </c>
      <c r="P1426">
        <v>1</v>
      </c>
      <c r="Q1426">
        <v>0</v>
      </c>
      <c r="R1426">
        <v>2172</v>
      </c>
      <c r="S1426">
        <v>2090</v>
      </c>
      <c r="T1426">
        <v>20</v>
      </c>
      <c r="U1426">
        <v>5</v>
      </c>
      <c r="V1426">
        <v>18</v>
      </c>
      <c r="W1426">
        <v>1314</v>
      </c>
      <c r="X1426">
        <v>1063</v>
      </c>
      <c r="Y1426">
        <v>32</v>
      </c>
      <c r="Z1426">
        <v>26</v>
      </c>
      <c r="AA1426">
        <v>27</v>
      </c>
      <c r="AB1426">
        <v>2193</v>
      </c>
      <c r="AC1426">
        <v>1929</v>
      </c>
      <c r="AD1426">
        <v>19</v>
      </c>
      <c r="AE1426">
        <v>16</v>
      </c>
      <c r="AF1426">
        <v>48</v>
      </c>
      <c r="AG1426">
        <v>283</v>
      </c>
      <c r="AH1426">
        <v>179</v>
      </c>
      <c r="AI1426">
        <v>7</v>
      </c>
      <c r="AJ1426">
        <v>5</v>
      </c>
      <c r="AK1426">
        <v>15</v>
      </c>
      <c r="AL1426">
        <v>78</v>
      </c>
      <c r="AM1426">
        <v>73</v>
      </c>
      <c r="AN1426">
        <v>1</v>
      </c>
      <c r="AO1426">
        <v>1</v>
      </c>
      <c r="AP1426">
        <v>0</v>
      </c>
      <c r="AQ1426">
        <v>0</v>
      </c>
      <c r="AR1426">
        <v>0</v>
      </c>
      <c r="AS1426">
        <v>0</v>
      </c>
      <c r="AT1426">
        <v>0</v>
      </c>
      <c r="AU1426">
        <v>0</v>
      </c>
      <c r="AV1426">
        <v>0</v>
      </c>
      <c r="AW1426">
        <v>0</v>
      </c>
      <c r="AX1426">
        <v>0</v>
      </c>
      <c r="AY1426">
        <v>0</v>
      </c>
      <c r="AZ1426">
        <v>0</v>
      </c>
      <c r="BA1426">
        <v>0</v>
      </c>
      <c r="BB1426">
        <v>0</v>
      </c>
      <c r="BC1426">
        <v>0</v>
      </c>
      <c r="BD1426">
        <v>0</v>
      </c>
      <c r="BE1426">
        <v>0</v>
      </c>
      <c r="BF1426">
        <v>0</v>
      </c>
      <c r="BG1426" s="20">
        <v>9</v>
      </c>
      <c r="BH1426" s="20">
        <v>6</v>
      </c>
      <c r="BI1426" s="20">
        <v>203</v>
      </c>
      <c r="BJ1426" s="20">
        <v>128</v>
      </c>
      <c r="BK1426" s="20">
        <v>2125</v>
      </c>
      <c r="BL1426" s="20">
        <v>1201</v>
      </c>
      <c r="BM1426" s="20">
        <v>2092</v>
      </c>
      <c r="BN1426" s="20">
        <v>243</v>
      </c>
      <c r="BO1426" s="20">
        <v>76</v>
      </c>
      <c r="BP1426" s="20">
        <v>7011</v>
      </c>
      <c r="BQ1426" s="20">
        <v>4959</v>
      </c>
      <c r="BR1426" s="20">
        <v>0</v>
      </c>
      <c r="BS1426" s="20">
        <v>116</v>
      </c>
      <c r="BT1426" s="20">
        <v>43</v>
      </c>
      <c r="BU1426" s="20">
        <v>511</v>
      </c>
      <c r="BV1426" s="20">
        <v>6196</v>
      </c>
    </row>
    <row r="1427" spans="1:74" x14ac:dyDescent="0.25">
      <c r="A1427" s="20" t="s">
        <v>452</v>
      </c>
      <c r="B1427" s="20" t="s">
        <v>455</v>
      </c>
      <c r="C1427" s="20" t="s">
        <v>593</v>
      </c>
      <c r="D1427" s="1">
        <v>44606</v>
      </c>
      <c r="E1427">
        <v>210</v>
      </c>
      <c r="F1427">
        <v>9</v>
      </c>
      <c r="G1427">
        <v>9</v>
      </c>
      <c r="H1427">
        <v>6</v>
      </c>
      <c r="I1427">
        <v>6</v>
      </c>
      <c r="J1427">
        <v>193</v>
      </c>
      <c r="K1427">
        <v>1</v>
      </c>
      <c r="L1427">
        <v>2</v>
      </c>
      <c r="M1427">
        <v>3</v>
      </c>
      <c r="N1427">
        <v>130</v>
      </c>
      <c r="O1427">
        <v>123</v>
      </c>
      <c r="P1427">
        <v>1</v>
      </c>
      <c r="Q1427">
        <v>0</v>
      </c>
      <c r="R1427">
        <v>2177</v>
      </c>
      <c r="S1427">
        <v>2094</v>
      </c>
      <c r="T1427">
        <v>20</v>
      </c>
      <c r="U1427">
        <v>5</v>
      </c>
      <c r="V1427">
        <v>19</v>
      </c>
      <c r="W1427">
        <v>1317</v>
      </c>
      <c r="X1427">
        <v>1067</v>
      </c>
      <c r="Y1427">
        <v>32</v>
      </c>
      <c r="Z1427">
        <v>27</v>
      </c>
      <c r="AA1427">
        <v>26</v>
      </c>
      <c r="AB1427">
        <v>2200</v>
      </c>
      <c r="AC1427">
        <v>1936</v>
      </c>
      <c r="AD1427">
        <v>19</v>
      </c>
      <c r="AE1427">
        <v>15</v>
      </c>
      <c r="AF1427">
        <v>51</v>
      </c>
      <c r="AG1427">
        <v>283</v>
      </c>
      <c r="AH1427">
        <v>185</v>
      </c>
      <c r="AI1427">
        <v>7</v>
      </c>
      <c r="AJ1427">
        <v>5</v>
      </c>
      <c r="AK1427">
        <v>13</v>
      </c>
      <c r="AL1427">
        <v>78</v>
      </c>
      <c r="AM1427">
        <v>73</v>
      </c>
      <c r="AN1427">
        <v>1</v>
      </c>
      <c r="AO1427">
        <v>1</v>
      </c>
      <c r="AP1427">
        <v>0</v>
      </c>
      <c r="AQ1427">
        <v>0</v>
      </c>
      <c r="AR1427">
        <v>0</v>
      </c>
      <c r="AS1427">
        <v>0</v>
      </c>
      <c r="AT1427">
        <v>0</v>
      </c>
      <c r="AU1427">
        <v>0</v>
      </c>
      <c r="AV1427">
        <v>0</v>
      </c>
      <c r="AW1427">
        <v>0</v>
      </c>
      <c r="AX1427">
        <v>0</v>
      </c>
      <c r="AY1427">
        <v>0</v>
      </c>
      <c r="AZ1427">
        <v>0</v>
      </c>
      <c r="BA1427">
        <v>0</v>
      </c>
      <c r="BB1427">
        <v>0</v>
      </c>
      <c r="BC1427">
        <v>0</v>
      </c>
      <c r="BD1427">
        <v>0</v>
      </c>
      <c r="BE1427">
        <v>0</v>
      </c>
      <c r="BF1427">
        <v>0</v>
      </c>
      <c r="BG1427" s="20">
        <v>9</v>
      </c>
      <c r="BH1427" s="20">
        <v>6</v>
      </c>
      <c r="BI1427" s="20">
        <v>203</v>
      </c>
      <c r="BJ1427" s="20">
        <v>129</v>
      </c>
      <c r="BK1427" s="20">
        <v>2129</v>
      </c>
      <c r="BL1427" s="20">
        <v>1204</v>
      </c>
      <c r="BM1427" s="20">
        <v>2097</v>
      </c>
      <c r="BN1427" s="20">
        <v>246</v>
      </c>
      <c r="BO1427" s="20">
        <v>76</v>
      </c>
      <c r="BP1427" s="20">
        <v>7011</v>
      </c>
      <c r="BQ1427" s="20">
        <v>4999</v>
      </c>
      <c r="BR1427" s="20">
        <v>0</v>
      </c>
      <c r="BS1427" s="20">
        <v>117</v>
      </c>
      <c r="BT1427" s="20">
        <v>41</v>
      </c>
      <c r="BU1427" s="20">
        <v>502</v>
      </c>
      <c r="BV1427" s="20">
        <v>6205</v>
      </c>
    </row>
    <row r="1428" spans="1:74" x14ac:dyDescent="0.25">
      <c r="A1428" s="20" t="s">
        <v>452</v>
      </c>
      <c r="B1428" s="20" t="s">
        <v>453</v>
      </c>
      <c r="C1428" s="20" t="s">
        <v>594</v>
      </c>
      <c r="D1428" s="1">
        <v>44493</v>
      </c>
      <c r="E1428">
        <v>39</v>
      </c>
      <c r="F1428">
        <v>0</v>
      </c>
      <c r="G1428">
        <v>0</v>
      </c>
      <c r="H1428">
        <v>0</v>
      </c>
      <c r="I1428">
        <v>0</v>
      </c>
      <c r="J1428">
        <v>22</v>
      </c>
      <c r="K1428">
        <v>0</v>
      </c>
      <c r="L1428">
        <v>3</v>
      </c>
      <c r="M1428">
        <v>0</v>
      </c>
      <c r="N1428">
        <v>0</v>
      </c>
      <c r="O1428">
        <v>0</v>
      </c>
      <c r="P1428">
        <v>0</v>
      </c>
      <c r="Q1428">
        <v>0</v>
      </c>
      <c r="R1428">
        <v>366</v>
      </c>
      <c r="S1428">
        <v>0</v>
      </c>
      <c r="T1428">
        <v>245</v>
      </c>
      <c r="U1428">
        <v>9</v>
      </c>
      <c r="V1428">
        <v>7</v>
      </c>
      <c r="W1428">
        <v>393</v>
      </c>
      <c r="X1428">
        <v>0</v>
      </c>
      <c r="Y1428">
        <v>111</v>
      </c>
      <c r="Z1428">
        <v>34</v>
      </c>
      <c r="AA1428">
        <v>20</v>
      </c>
      <c r="AB1428">
        <v>478</v>
      </c>
      <c r="AC1428">
        <v>73</v>
      </c>
      <c r="AD1428">
        <v>8</v>
      </c>
      <c r="AE1428">
        <v>21</v>
      </c>
      <c r="AF1428">
        <v>42</v>
      </c>
      <c r="AG1428">
        <v>40</v>
      </c>
      <c r="AH1428">
        <v>0</v>
      </c>
      <c r="AI1428">
        <v>1</v>
      </c>
      <c r="AJ1428">
        <v>2</v>
      </c>
      <c r="AK1428">
        <v>3</v>
      </c>
      <c r="AL1428">
        <v>8</v>
      </c>
      <c r="AM1428">
        <v>0</v>
      </c>
      <c r="AN1428">
        <v>1</v>
      </c>
      <c r="AO1428">
        <v>1</v>
      </c>
      <c r="AP1428">
        <v>0</v>
      </c>
      <c r="AQ1428">
        <v>0</v>
      </c>
      <c r="AR1428">
        <v>0</v>
      </c>
      <c r="AS1428">
        <v>0</v>
      </c>
      <c r="AT1428">
        <v>0</v>
      </c>
      <c r="AU1428">
        <v>0</v>
      </c>
      <c r="AV1428">
        <v>0</v>
      </c>
      <c r="AW1428">
        <v>0</v>
      </c>
      <c r="AX1428">
        <v>0</v>
      </c>
      <c r="AY1428">
        <v>0</v>
      </c>
      <c r="AZ1428">
        <v>0</v>
      </c>
      <c r="BA1428">
        <v>0</v>
      </c>
      <c r="BB1428">
        <v>3</v>
      </c>
      <c r="BC1428">
        <v>6</v>
      </c>
      <c r="BD1428">
        <v>0</v>
      </c>
      <c r="BE1428">
        <v>2</v>
      </c>
      <c r="BF1428">
        <v>0</v>
      </c>
      <c r="BG1428" s="20"/>
      <c r="BH1428" s="20"/>
      <c r="BI1428" s="20"/>
      <c r="BJ1428" s="20"/>
      <c r="BK1428" s="20"/>
      <c r="BL1428" s="20"/>
      <c r="BM1428" s="20"/>
      <c r="BN1428" s="20"/>
      <c r="BO1428" s="20"/>
      <c r="BP1428" s="20"/>
      <c r="BQ1428" s="20"/>
      <c r="BR1428" s="20"/>
      <c r="BS1428" s="20"/>
      <c r="BT1428" s="20"/>
      <c r="BU1428" s="20"/>
      <c r="BV1428" s="20"/>
    </row>
    <row r="1429" spans="1:74" x14ac:dyDescent="0.25">
      <c r="A1429" s="20" t="s">
        <v>452</v>
      </c>
      <c r="B1429" s="20" t="s">
        <v>453</v>
      </c>
      <c r="C1429" s="20" t="s">
        <v>594</v>
      </c>
      <c r="D1429" s="1">
        <v>44500</v>
      </c>
      <c r="E1429">
        <v>39</v>
      </c>
      <c r="F1429">
        <v>0</v>
      </c>
      <c r="G1429">
        <v>0</v>
      </c>
      <c r="H1429">
        <v>0</v>
      </c>
      <c r="I1429">
        <v>0</v>
      </c>
      <c r="J1429">
        <v>25</v>
      </c>
      <c r="K1429">
        <v>0</v>
      </c>
      <c r="L1429">
        <v>3</v>
      </c>
      <c r="M1429">
        <v>0</v>
      </c>
      <c r="N1429">
        <v>0</v>
      </c>
      <c r="O1429">
        <v>0</v>
      </c>
      <c r="P1429">
        <v>0</v>
      </c>
      <c r="Q1429">
        <v>0</v>
      </c>
      <c r="R1429">
        <v>365</v>
      </c>
      <c r="S1429">
        <v>0</v>
      </c>
      <c r="T1429">
        <v>276</v>
      </c>
      <c r="U1429">
        <v>10</v>
      </c>
      <c r="V1429">
        <v>6</v>
      </c>
      <c r="W1429">
        <v>393</v>
      </c>
      <c r="X1429">
        <v>0</v>
      </c>
      <c r="Y1429">
        <v>132</v>
      </c>
      <c r="Z1429">
        <v>35</v>
      </c>
      <c r="AA1429">
        <v>20</v>
      </c>
      <c r="AB1429">
        <v>479</v>
      </c>
      <c r="AC1429">
        <v>93</v>
      </c>
      <c r="AD1429">
        <v>8</v>
      </c>
      <c r="AE1429">
        <v>22</v>
      </c>
      <c r="AF1429">
        <v>40</v>
      </c>
      <c r="AG1429">
        <v>41</v>
      </c>
      <c r="AH1429">
        <v>0</v>
      </c>
      <c r="AI1429">
        <v>1</v>
      </c>
      <c r="AJ1429">
        <v>3</v>
      </c>
      <c r="AK1429">
        <v>3</v>
      </c>
      <c r="AL1429">
        <v>8</v>
      </c>
      <c r="AM1429">
        <v>0</v>
      </c>
      <c r="AN1429">
        <v>1</v>
      </c>
      <c r="AO1429">
        <v>1</v>
      </c>
      <c r="AP1429">
        <v>0</v>
      </c>
      <c r="AQ1429">
        <v>0</v>
      </c>
      <c r="AR1429">
        <v>0</v>
      </c>
      <c r="AS1429">
        <v>0</v>
      </c>
      <c r="AT1429">
        <v>0</v>
      </c>
      <c r="AU1429">
        <v>0</v>
      </c>
      <c r="AV1429">
        <v>0</v>
      </c>
      <c r="AW1429">
        <v>0</v>
      </c>
      <c r="AX1429">
        <v>0</v>
      </c>
      <c r="AY1429">
        <v>0</v>
      </c>
      <c r="AZ1429">
        <v>0</v>
      </c>
      <c r="BA1429">
        <v>0</v>
      </c>
      <c r="BB1429">
        <v>3</v>
      </c>
      <c r="BC1429">
        <v>6</v>
      </c>
      <c r="BD1429">
        <v>0</v>
      </c>
      <c r="BE1429">
        <v>2</v>
      </c>
      <c r="BF1429">
        <v>0</v>
      </c>
      <c r="BG1429" s="20"/>
      <c r="BH1429" s="20"/>
      <c r="BI1429" s="20"/>
      <c r="BJ1429" s="20"/>
      <c r="BK1429" s="20"/>
      <c r="BL1429" s="20"/>
      <c r="BM1429" s="20"/>
      <c r="BN1429" s="20"/>
      <c r="BO1429" s="20"/>
      <c r="BP1429" s="20"/>
      <c r="BQ1429" s="20"/>
      <c r="BR1429" s="20"/>
      <c r="BS1429" s="20"/>
      <c r="BT1429" s="20"/>
      <c r="BU1429" s="20"/>
      <c r="BV1429" s="20"/>
    </row>
    <row r="1430" spans="1:74" x14ac:dyDescent="0.25">
      <c r="A1430" s="20" t="s">
        <v>452</v>
      </c>
      <c r="B1430" s="20" t="s">
        <v>453</v>
      </c>
      <c r="C1430" s="20" t="s">
        <v>594</v>
      </c>
      <c r="D1430" s="1">
        <v>44507</v>
      </c>
      <c r="E1430">
        <v>38</v>
      </c>
      <c r="F1430">
        <v>0</v>
      </c>
      <c r="G1430">
        <v>0</v>
      </c>
      <c r="H1430">
        <v>0</v>
      </c>
      <c r="I1430">
        <v>0</v>
      </c>
      <c r="J1430">
        <v>27</v>
      </c>
      <c r="K1430">
        <v>0</v>
      </c>
      <c r="L1430">
        <v>3</v>
      </c>
      <c r="M1430">
        <v>0</v>
      </c>
      <c r="N1430">
        <v>0</v>
      </c>
      <c r="O1430">
        <v>0</v>
      </c>
      <c r="P1430">
        <v>0</v>
      </c>
      <c r="Q1430">
        <v>0</v>
      </c>
      <c r="R1430">
        <v>367</v>
      </c>
      <c r="S1430">
        <v>300</v>
      </c>
      <c r="T1430">
        <v>3</v>
      </c>
      <c r="U1430">
        <v>10</v>
      </c>
      <c r="V1430">
        <v>6</v>
      </c>
      <c r="W1430">
        <v>388</v>
      </c>
      <c r="X1430">
        <v>148</v>
      </c>
      <c r="Y1430">
        <v>6</v>
      </c>
      <c r="Z1430">
        <v>35</v>
      </c>
      <c r="AA1430">
        <v>20</v>
      </c>
      <c r="AB1430">
        <v>478</v>
      </c>
      <c r="AC1430">
        <v>101</v>
      </c>
      <c r="AD1430">
        <v>8</v>
      </c>
      <c r="AE1430">
        <v>22</v>
      </c>
      <c r="AF1430">
        <v>40</v>
      </c>
      <c r="AG1430">
        <v>42</v>
      </c>
      <c r="AH1430">
        <v>2</v>
      </c>
      <c r="AI1430">
        <v>2</v>
      </c>
      <c r="AJ1430">
        <v>3</v>
      </c>
      <c r="AK1430">
        <v>3</v>
      </c>
      <c r="AL1430">
        <v>8</v>
      </c>
      <c r="AM1430">
        <v>1</v>
      </c>
      <c r="AN1430">
        <v>0</v>
      </c>
      <c r="AO1430">
        <v>1</v>
      </c>
      <c r="AP1430">
        <v>0</v>
      </c>
      <c r="AQ1430">
        <v>0</v>
      </c>
      <c r="AR1430">
        <v>0</v>
      </c>
      <c r="AS1430">
        <v>0</v>
      </c>
      <c r="AT1430">
        <v>0</v>
      </c>
      <c r="AU1430">
        <v>0</v>
      </c>
      <c r="AV1430">
        <v>0</v>
      </c>
      <c r="AW1430">
        <v>0</v>
      </c>
      <c r="AX1430">
        <v>0</v>
      </c>
      <c r="AY1430">
        <v>0</v>
      </c>
      <c r="AZ1430">
        <v>0</v>
      </c>
      <c r="BA1430">
        <v>0</v>
      </c>
      <c r="BB1430">
        <v>0</v>
      </c>
      <c r="BC1430">
        <v>0</v>
      </c>
      <c r="BD1430">
        <v>0</v>
      </c>
      <c r="BE1430">
        <v>0</v>
      </c>
      <c r="BF1430">
        <v>0</v>
      </c>
      <c r="BG1430" s="20">
        <v>0</v>
      </c>
      <c r="BH1430" s="20">
        <v>0</v>
      </c>
      <c r="BI1430" s="20">
        <v>34</v>
      </c>
      <c r="BJ1430" s="20">
        <v>0</v>
      </c>
      <c r="BK1430" s="20">
        <v>344</v>
      </c>
      <c r="BL1430" s="20">
        <v>318</v>
      </c>
      <c r="BM1430" s="20">
        <v>397</v>
      </c>
      <c r="BN1430" s="20">
        <v>32</v>
      </c>
      <c r="BO1430" s="20">
        <v>7</v>
      </c>
      <c r="BP1430" s="20"/>
      <c r="BQ1430" s="20"/>
      <c r="BR1430" s="20"/>
      <c r="BS1430" s="20"/>
      <c r="BT1430" s="20"/>
      <c r="BU1430" s="20"/>
      <c r="BV1430" s="20"/>
    </row>
    <row r="1431" spans="1:74" x14ac:dyDescent="0.25">
      <c r="A1431" s="20" t="s">
        <v>452</v>
      </c>
      <c r="B1431" s="20" t="s">
        <v>453</v>
      </c>
      <c r="C1431" s="20" t="s">
        <v>594</v>
      </c>
      <c r="D1431" s="1">
        <v>44514</v>
      </c>
      <c r="E1431">
        <v>40</v>
      </c>
      <c r="F1431">
        <v>0</v>
      </c>
      <c r="G1431">
        <v>0</v>
      </c>
      <c r="H1431">
        <v>0</v>
      </c>
      <c r="I1431">
        <v>0</v>
      </c>
      <c r="J1431">
        <v>30</v>
      </c>
      <c r="K1431">
        <v>0</v>
      </c>
      <c r="L1431">
        <v>3</v>
      </c>
      <c r="M1431">
        <v>0</v>
      </c>
      <c r="N1431">
        <v>0</v>
      </c>
      <c r="O1431">
        <v>0</v>
      </c>
      <c r="P1431">
        <v>0</v>
      </c>
      <c r="Q1431">
        <v>0</v>
      </c>
      <c r="R1431">
        <v>364</v>
      </c>
      <c r="S1431">
        <v>307</v>
      </c>
      <c r="T1431">
        <v>3</v>
      </c>
      <c r="U1431">
        <v>11</v>
      </c>
      <c r="V1431">
        <v>5</v>
      </c>
      <c r="W1431">
        <v>387</v>
      </c>
      <c r="X1431">
        <v>163</v>
      </c>
      <c r="Y1431">
        <v>6</v>
      </c>
      <c r="Z1431">
        <v>32</v>
      </c>
      <c r="AA1431">
        <v>20</v>
      </c>
      <c r="AB1431">
        <v>479</v>
      </c>
      <c r="AC1431">
        <v>112</v>
      </c>
      <c r="AD1431">
        <v>8</v>
      </c>
      <c r="AE1431">
        <v>23</v>
      </c>
      <c r="AF1431">
        <v>39</v>
      </c>
      <c r="AG1431">
        <v>42</v>
      </c>
      <c r="AH1431">
        <v>2</v>
      </c>
      <c r="AI1431">
        <v>2</v>
      </c>
      <c r="AJ1431">
        <v>3</v>
      </c>
      <c r="AK1431">
        <v>3</v>
      </c>
      <c r="AL1431">
        <v>8</v>
      </c>
      <c r="AM1431">
        <v>1</v>
      </c>
      <c r="AN1431">
        <v>0</v>
      </c>
      <c r="AO1431">
        <v>1</v>
      </c>
      <c r="AP1431">
        <v>0</v>
      </c>
      <c r="AQ1431">
        <v>0</v>
      </c>
      <c r="AR1431">
        <v>0</v>
      </c>
      <c r="AS1431">
        <v>0</v>
      </c>
      <c r="AT1431">
        <v>0</v>
      </c>
      <c r="AU1431">
        <v>0</v>
      </c>
      <c r="AV1431">
        <v>0</v>
      </c>
      <c r="AW1431">
        <v>0</v>
      </c>
      <c r="AX1431">
        <v>0</v>
      </c>
      <c r="AY1431">
        <v>0</v>
      </c>
      <c r="AZ1431">
        <v>0</v>
      </c>
      <c r="BA1431">
        <v>0</v>
      </c>
      <c r="BB1431">
        <v>0</v>
      </c>
      <c r="BC1431">
        <v>0</v>
      </c>
      <c r="BD1431">
        <v>0</v>
      </c>
      <c r="BE1431">
        <v>0</v>
      </c>
      <c r="BF1431">
        <v>0</v>
      </c>
      <c r="BG1431" s="20">
        <v>0</v>
      </c>
      <c r="BH1431" s="20">
        <v>0</v>
      </c>
      <c r="BI1431" s="20">
        <v>36</v>
      </c>
      <c r="BJ1431" s="20">
        <v>0</v>
      </c>
      <c r="BK1431" s="20">
        <v>341</v>
      </c>
      <c r="BL1431" s="20">
        <v>319</v>
      </c>
      <c r="BM1431" s="20">
        <v>398</v>
      </c>
      <c r="BN1431" s="20">
        <v>33</v>
      </c>
      <c r="BO1431" s="20">
        <v>7</v>
      </c>
      <c r="BP1431" s="20"/>
      <c r="BQ1431" s="20"/>
      <c r="BR1431" s="20"/>
      <c r="BS1431" s="20"/>
      <c r="BT1431" s="20"/>
      <c r="BU1431" s="20"/>
      <c r="BV1431" s="20"/>
    </row>
    <row r="1432" spans="1:74" x14ac:dyDescent="0.25">
      <c r="A1432" s="20" t="s">
        <v>452</v>
      </c>
      <c r="B1432" s="20" t="s">
        <v>453</v>
      </c>
      <c r="C1432" s="20" t="s">
        <v>594</v>
      </c>
      <c r="D1432" s="1">
        <v>44521</v>
      </c>
      <c r="E1432">
        <v>40</v>
      </c>
      <c r="F1432">
        <v>0</v>
      </c>
      <c r="G1432">
        <v>0</v>
      </c>
      <c r="H1432">
        <v>0</v>
      </c>
      <c r="I1432">
        <v>0</v>
      </c>
      <c r="J1432">
        <v>30</v>
      </c>
      <c r="K1432">
        <v>0</v>
      </c>
      <c r="L1432">
        <v>3</v>
      </c>
      <c r="M1432">
        <v>0</v>
      </c>
      <c r="N1432">
        <v>0</v>
      </c>
      <c r="O1432">
        <v>0</v>
      </c>
      <c r="P1432">
        <v>0</v>
      </c>
      <c r="Q1432">
        <v>0</v>
      </c>
      <c r="R1432">
        <v>364</v>
      </c>
      <c r="S1432">
        <v>315</v>
      </c>
      <c r="T1432">
        <v>3</v>
      </c>
      <c r="U1432">
        <v>11</v>
      </c>
      <c r="V1432">
        <v>5</v>
      </c>
      <c r="W1432">
        <v>388</v>
      </c>
      <c r="X1432">
        <v>170</v>
      </c>
      <c r="Y1432">
        <v>7</v>
      </c>
      <c r="Z1432">
        <v>32</v>
      </c>
      <c r="AA1432">
        <v>19</v>
      </c>
      <c r="AB1432">
        <v>477</v>
      </c>
      <c r="AC1432">
        <v>123</v>
      </c>
      <c r="AD1432">
        <v>8</v>
      </c>
      <c r="AE1432">
        <v>24</v>
      </c>
      <c r="AF1432">
        <v>38</v>
      </c>
      <c r="AG1432">
        <v>41</v>
      </c>
      <c r="AH1432">
        <v>3</v>
      </c>
      <c r="AI1432">
        <v>2</v>
      </c>
      <c r="AJ1432">
        <v>4</v>
      </c>
      <c r="AK1432">
        <v>2</v>
      </c>
      <c r="AL1432">
        <v>8</v>
      </c>
      <c r="AM1432">
        <v>1</v>
      </c>
      <c r="AN1432">
        <v>0</v>
      </c>
      <c r="AO1432">
        <v>1</v>
      </c>
      <c r="AP1432">
        <v>0</v>
      </c>
      <c r="AQ1432">
        <v>0</v>
      </c>
      <c r="AR1432">
        <v>0</v>
      </c>
      <c r="AS1432">
        <v>0</v>
      </c>
      <c r="AT1432">
        <v>0</v>
      </c>
      <c r="AU1432">
        <v>0</v>
      </c>
      <c r="AV1432">
        <v>0</v>
      </c>
      <c r="AW1432">
        <v>0</v>
      </c>
      <c r="AX1432">
        <v>0</v>
      </c>
      <c r="AY1432">
        <v>0</v>
      </c>
      <c r="AZ1432">
        <v>0</v>
      </c>
      <c r="BA1432">
        <v>0</v>
      </c>
      <c r="BB1432">
        <v>0</v>
      </c>
      <c r="BC1432">
        <v>0</v>
      </c>
      <c r="BD1432">
        <v>0</v>
      </c>
      <c r="BE1432">
        <v>0</v>
      </c>
      <c r="BF1432">
        <v>0</v>
      </c>
      <c r="BG1432" s="20">
        <v>0</v>
      </c>
      <c r="BH1432" s="20">
        <v>0</v>
      </c>
      <c r="BI1432" s="20">
        <v>36</v>
      </c>
      <c r="BJ1432" s="20">
        <v>0</v>
      </c>
      <c r="BK1432" s="20">
        <v>341</v>
      </c>
      <c r="BL1432" s="20">
        <v>321</v>
      </c>
      <c r="BM1432" s="20">
        <v>396</v>
      </c>
      <c r="BN1432" s="20">
        <v>32</v>
      </c>
      <c r="BO1432" s="20">
        <v>7</v>
      </c>
      <c r="BP1432" s="20"/>
      <c r="BQ1432" s="20"/>
      <c r="BR1432" s="20"/>
      <c r="BS1432" s="20"/>
      <c r="BT1432" s="20"/>
      <c r="BU1432" s="20"/>
      <c r="BV1432" s="20"/>
    </row>
    <row r="1433" spans="1:74" x14ac:dyDescent="0.25">
      <c r="A1433" s="20" t="s">
        <v>452</v>
      </c>
      <c r="B1433" s="20" t="s">
        <v>453</v>
      </c>
      <c r="C1433" s="20" t="s">
        <v>594</v>
      </c>
      <c r="D1433" s="1">
        <v>44528</v>
      </c>
      <c r="E1433">
        <v>40</v>
      </c>
      <c r="F1433">
        <v>0</v>
      </c>
      <c r="G1433">
        <v>0</v>
      </c>
      <c r="H1433">
        <v>0</v>
      </c>
      <c r="I1433">
        <v>0</v>
      </c>
      <c r="J1433">
        <v>34</v>
      </c>
      <c r="K1433">
        <v>0</v>
      </c>
      <c r="L1433">
        <v>3</v>
      </c>
      <c r="M1433">
        <v>0</v>
      </c>
      <c r="N1433">
        <v>0</v>
      </c>
      <c r="O1433">
        <v>0</v>
      </c>
      <c r="P1433">
        <v>0</v>
      </c>
      <c r="Q1433">
        <v>0</v>
      </c>
      <c r="R1433">
        <v>362</v>
      </c>
      <c r="S1433">
        <v>318</v>
      </c>
      <c r="T1433">
        <v>3</v>
      </c>
      <c r="U1433">
        <v>10</v>
      </c>
      <c r="V1433">
        <v>5</v>
      </c>
      <c r="W1433">
        <v>391</v>
      </c>
      <c r="X1433">
        <v>183</v>
      </c>
      <c r="Y1433">
        <v>7</v>
      </c>
      <c r="Z1433">
        <v>33</v>
      </c>
      <c r="AA1433">
        <v>19</v>
      </c>
      <c r="AB1433">
        <v>477</v>
      </c>
      <c r="AC1433">
        <v>154</v>
      </c>
      <c r="AD1433">
        <v>8</v>
      </c>
      <c r="AE1433">
        <v>25</v>
      </c>
      <c r="AF1433">
        <v>37</v>
      </c>
      <c r="AG1433">
        <v>39</v>
      </c>
      <c r="AH1433">
        <v>3</v>
      </c>
      <c r="AI1433">
        <v>2</v>
      </c>
      <c r="AJ1433">
        <v>3</v>
      </c>
      <c r="AK1433">
        <v>1</v>
      </c>
      <c r="AL1433">
        <v>8</v>
      </c>
      <c r="AM1433">
        <v>1</v>
      </c>
      <c r="AN1433">
        <v>0</v>
      </c>
      <c r="AO1433">
        <v>1</v>
      </c>
      <c r="AP1433">
        <v>0</v>
      </c>
      <c r="AQ1433">
        <v>0</v>
      </c>
      <c r="AR1433">
        <v>0</v>
      </c>
      <c r="AS1433">
        <v>0</v>
      </c>
      <c r="AT1433">
        <v>0</v>
      </c>
      <c r="AU1433">
        <v>0</v>
      </c>
      <c r="AV1433">
        <v>0</v>
      </c>
      <c r="AW1433">
        <v>0</v>
      </c>
      <c r="AX1433">
        <v>0</v>
      </c>
      <c r="AY1433">
        <v>0</v>
      </c>
      <c r="AZ1433">
        <v>0</v>
      </c>
      <c r="BA1433">
        <v>0</v>
      </c>
      <c r="BB1433">
        <v>0</v>
      </c>
      <c r="BC1433">
        <v>0</v>
      </c>
      <c r="BD1433">
        <v>0</v>
      </c>
      <c r="BE1433">
        <v>0</v>
      </c>
      <c r="BF1433">
        <v>0</v>
      </c>
      <c r="BG1433" s="20">
        <v>0</v>
      </c>
      <c r="BH1433" s="20">
        <v>0</v>
      </c>
      <c r="BI1433" s="20">
        <v>36</v>
      </c>
      <c r="BJ1433" s="20">
        <v>0</v>
      </c>
      <c r="BK1433" s="20">
        <v>340</v>
      </c>
      <c r="BL1433" s="20">
        <v>323</v>
      </c>
      <c r="BM1433" s="20">
        <v>396</v>
      </c>
      <c r="BN1433" s="20">
        <v>30</v>
      </c>
      <c r="BO1433" s="20">
        <v>7</v>
      </c>
      <c r="BP1433" s="20"/>
      <c r="BQ1433" s="20"/>
      <c r="BR1433" s="20"/>
      <c r="BS1433" s="20"/>
      <c r="BT1433" s="20"/>
      <c r="BU1433" s="20"/>
      <c r="BV1433" s="20"/>
    </row>
    <row r="1434" spans="1:74" x14ac:dyDescent="0.25">
      <c r="A1434" s="20" t="s">
        <v>452</v>
      </c>
      <c r="B1434" s="20" t="s">
        <v>453</v>
      </c>
      <c r="C1434" s="20" t="s">
        <v>594</v>
      </c>
      <c r="D1434" s="1">
        <v>44535</v>
      </c>
      <c r="E1434">
        <v>40</v>
      </c>
      <c r="F1434">
        <v>0</v>
      </c>
      <c r="G1434">
        <v>0</v>
      </c>
      <c r="H1434">
        <v>0</v>
      </c>
      <c r="I1434">
        <v>0</v>
      </c>
      <c r="J1434">
        <v>34</v>
      </c>
      <c r="K1434">
        <v>0</v>
      </c>
      <c r="L1434">
        <v>3</v>
      </c>
      <c r="M1434">
        <v>0</v>
      </c>
      <c r="N1434">
        <v>0</v>
      </c>
      <c r="O1434">
        <v>0</v>
      </c>
      <c r="P1434">
        <v>0</v>
      </c>
      <c r="Q1434">
        <v>0</v>
      </c>
      <c r="R1434">
        <v>362</v>
      </c>
      <c r="S1434">
        <v>321</v>
      </c>
      <c r="T1434">
        <v>3</v>
      </c>
      <c r="U1434">
        <v>9</v>
      </c>
      <c r="V1434">
        <v>5</v>
      </c>
      <c r="W1434">
        <v>391</v>
      </c>
      <c r="X1434">
        <v>204</v>
      </c>
      <c r="Y1434">
        <v>7</v>
      </c>
      <c r="Z1434">
        <v>32</v>
      </c>
      <c r="AA1434">
        <v>19</v>
      </c>
      <c r="AB1434">
        <v>477</v>
      </c>
      <c r="AC1434">
        <v>196</v>
      </c>
      <c r="AD1434">
        <v>8</v>
      </c>
      <c r="AE1434">
        <v>25</v>
      </c>
      <c r="AF1434">
        <v>37</v>
      </c>
      <c r="AG1434">
        <v>39</v>
      </c>
      <c r="AH1434">
        <v>5</v>
      </c>
      <c r="AI1434">
        <v>2</v>
      </c>
      <c r="AJ1434">
        <v>3</v>
      </c>
      <c r="AK1434">
        <v>1</v>
      </c>
      <c r="AL1434">
        <v>7</v>
      </c>
      <c r="AM1434">
        <v>2</v>
      </c>
      <c r="AN1434">
        <v>0</v>
      </c>
      <c r="AO1434">
        <v>1</v>
      </c>
      <c r="AP1434">
        <v>0</v>
      </c>
      <c r="AQ1434">
        <v>0</v>
      </c>
      <c r="AR1434">
        <v>0</v>
      </c>
      <c r="AS1434">
        <v>0</v>
      </c>
      <c r="AT1434">
        <v>0</v>
      </c>
      <c r="AU1434">
        <v>0</v>
      </c>
      <c r="AV1434">
        <v>0</v>
      </c>
      <c r="AW1434">
        <v>0</v>
      </c>
      <c r="AX1434">
        <v>0</v>
      </c>
      <c r="AY1434">
        <v>0</v>
      </c>
      <c r="AZ1434">
        <v>0</v>
      </c>
      <c r="BA1434">
        <v>0</v>
      </c>
      <c r="BB1434">
        <v>0</v>
      </c>
      <c r="BC1434">
        <v>0</v>
      </c>
      <c r="BD1434">
        <v>0</v>
      </c>
      <c r="BE1434">
        <v>0</v>
      </c>
      <c r="BF1434">
        <v>0</v>
      </c>
      <c r="BG1434" s="20">
        <v>0</v>
      </c>
      <c r="BH1434" s="20">
        <v>0</v>
      </c>
      <c r="BI1434" s="20">
        <v>36</v>
      </c>
      <c r="BJ1434" s="20">
        <v>0</v>
      </c>
      <c r="BK1434" s="20">
        <v>340</v>
      </c>
      <c r="BL1434" s="20">
        <v>324</v>
      </c>
      <c r="BM1434" s="20">
        <v>396</v>
      </c>
      <c r="BN1434" s="20">
        <v>30</v>
      </c>
      <c r="BO1434" s="20">
        <v>6</v>
      </c>
      <c r="BP1434" s="20"/>
      <c r="BQ1434" s="20"/>
      <c r="BR1434" s="20"/>
      <c r="BS1434" s="20"/>
      <c r="BT1434" s="20"/>
      <c r="BU1434" s="20"/>
      <c r="BV1434" s="20"/>
    </row>
    <row r="1435" spans="1:74" x14ac:dyDescent="0.25">
      <c r="A1435" s="20" t="s">
        <v>452</v>
      </c>
      <c r="B1435" s="20" t="s">
        <v>453</v>
      </c>
      <c r="C1435" s="20" t="s">
        <v>594</v>
      </c>
      <c r="D1435" s="1">
        <v>44542</v>
      </c>
      <c r="E1435">
        <v>40</v>
      </c>
      <c r="F1435">
        <v>0</v>
      </c>
      <c r="G1435">
        <v>0</v>
      </c>
      <c r="H1435">
        <v>0</v>
      </c>
      <c r="I1435">
        <v>0</v>
      </c>
      <c r="J1435">
        <v>34</v>
      </c>
      <c r="K1435">
        <v>0</v>
      </c>
      <c r="L1435">
        <v>3</v>
      </c>
      <c r="M1435">
        <v>0</v>
      </c>
      <c r="N1435">
        <v>0</v>
      </c>
      <c r="O1435">
        <v>0</v>
      </c>
      <c r="P1435">
        <v>0</v>
      </c>
      <c r="Q1435">
        <v>0</v>
      </c>
      <c r="R1435">
        <v>363</v>
      </c>
      <c r="S1435">
        <v>325</v>
      </c>
      <c r="T1435">
        <v>3</v>
      </c>
      <c r="U1435">
        <v>9</v>
      </c>
      <c r="V1435">
        <v>5</v>
      </c>
      <c r="W1435">
        <v>393</v>
      </c>
      <c r="X1435">
        <v>222</v>
      </c>
      <c r="Y1435">
        <v>7</v>
      </c>
      <c r="Z1435">
        <v>31</v>
      </c>
      <c r="AA1435">
        <v>19</v>
      </c>
      <c r="AB1435">
        <v>477</v>
      </c>
      <c r="AC1435">
        <v>239</v>
      </c>
      <c r="AD1435">
        <v>8</v>
      </c>
      <c r="AE1435">
        <v>25</v>
      </c>
      <c r="AF1435">
        <v>37</v>
      </c>
      <c r="AG1435">
        <v>39</v>
      </c>
      <c r="AH1435">
        <v>6</v>
      </c>
      <c r="AI1435">
        <v>2</v>
      </c>
      <c r="AJ1435">
        <v>3</v>
      </c>
      <c r="AK1435">
        <v>1</v>
      </c>
      <c r="AL1435">
        <v>7</v>
      </c>
      <c r="AM1435">
        <v>2</v>
      </c>
      <c r="AN1435">
        <v>0</v>
      </c>
      <c r="AO1435">
        <v>1</v>
      </c>
      <c r="AP1435">
        <v>0</v>
      </c>
      <c r="AQ1435">
        <v>0</v>
      </c>
      <c r="AR1435">
        <v>0</v>
      </c>
      <c r="AS1435">
        <v>0</v>
      </c>
      <c r="AT1435">
        <v>0</v>
      </c>
      <c r="AU1435">
        <v>0</v>
      </c>
      <c r="AV1435">
        <v>0</v>
      </c>
      <c r="AW1435">
        <v>0</v>
      </c>
      <c r="AX1435">
        <v>0</v>
      </c>
      <c r="AY1435">
        <v>0</v>
      </c>
      <c r="AZ1435">
        <v>0</v>
      </c>
      <c r="BA1435">
        <v>0</v>
      </c>
      <c r="BB1435">
        <v>0</v>
      </c>
      <c r="BC1435">
        <v>0</v>
      </c>
      <c r="BD1435">
        <v>0</v>
      </c>
      <c r="BE1435">
        <v>0</v>
      </c>
      <c r="BF1435">
        <v>0</v>
      </c>
      <c r="BG1435" s="20">
        <v>0</v>
      </c>
      <c r="BH1435" s="20">
        <v>0</v>
      </c>
      <c r="BI1435" s="20">
        <v>36</v>
      </c>
      <c r="BJ1435" s="20">
        <v>0</v>
      </c>
      <c r="BK1435" s="20">
        <v>342</v>
      </c>
      <c r="BL1435" s="20">
        <v>326</v>
      </c>
      <c r="BM1435" s="20">
        <v>396</v>
      </c>
      <c r="BN1435" s="20">
        <v>30</v>
      </c>
      <c r="BO1435" s="20">
        <v>6</v>
      </c>
      <c r="BP1435" s="20"/>
      <c r="BQ1435" s="20"/>
      <c r="BR1435" s="20"/>
      <c r="BS1435" s="20"/>
      <c r="BT1435" s="20"/>
      <c r="BU1435" s="20"/>
      <c r="BV1435" s="20"/>
    </row>
    <row r="1436" spans="1:74" x14ac:dyDescent="0.25">
      <c r="A1436" s="20" t="s">
        <v>452</v>
      </c>
      <c r="B1436" s="20" t="s">
        <v>453</v>
      </c>
      <c r="C1436" s="20" t="s">
        <v>594</v>
      </c>
      <c r="D1436" s="1">
        <v>44549</v>
      </c>
      <c r="E1436">
        <v>41</v>
      </c>
      <c r="F1436">
        <v>0</v>
      </c>
      <c r="G1436">
        <v>0</v>
      </c>
      <c r="H1436">
        <v>0</v>
      </c>
      <c r="I1436">
        <v>0</v>
      </c>
      <c r="J1436">
        <v>34</v>
      </c>
      <c r="K1436">
        <v>0</v>
      </c>
      <c r="L1436">
        <v>3</v>
      </c>
      <c r="M1436">
        <v>0</v>
      </c>
      <c r="N1436">
        <v>0</v>
      </c>
      <c r="O1436">
        <v>0</v>
      </c>
      <c r="P1436">
        <v>0</v>
      </c>
      <c r="Q1436">
        <v>0</v>
      </c>
      <c r="R1436">
        <v>362</v>
      </c>
      <c r="S1436">
        <v>330</v>
      </c>
      <c r="T1436">
        <v>3</v>
      </c>
      <c r="U1436">
        <v>9</v>
      </c>
      <c r="V1436">
        <v>4</v>
      </c>
      <c r="W1436">
        <v>393</v>
      </c>
      <c r="X1436">
        <v>245</v>
      </c>
      <c r="Y1436">
        <v>7</v>
      </c>
      <c r="Z1436">
        <v>34</v>
      </c>
      <c r="AA1436">
        <v>18</v>
      </c>
      <c r="AB1436">
        <v>476</v>
      </c>
      <c r="AC1436">
        <v>288</v>
      </c>
      <c r="AD1436">
        <v>8</v>
      </c>
      <c r="AE1436">
        <v>25</v>
      </c>
      <c r="AF1436">
        <v>37</v>
      </c>
      <c r="AG1436">
        <v>39</v>
      </c>
      <c r="AH1436">
        <v>9</v>
      </c>
      <c r="AI1436">
        <v>2</v>
      </c>
      <c r="AJ1436">
        <v>3</v>
      </c>
      <c r="AK1436">
        <v>1</v>
      </c>
      <c r="AL1436">
        <v>7</v>
      </c>
      <c r="AM1436">
        <v>4</v>
      </c>
      <c r="AN1436">
        <v>0</v>
      </c>
      <c r="AO1436">
        <v>1</v>
      </c>
      <c r="AP1436">
        <v>0</v>
      </c>
      <c r="AQ1436">
        <v>0</v>
      </c>
      <c r="AR1436">
        <v>0</v>
      </c>
      <c r="AS1436">
        <v>0</v>
      </c>
      <c r="AT1436">
        <v>0</v>
      </c>
      <c r="AU1436">
        <v>0</v>
      </c>
      <c r="AV1436">
        <v>0</v>
      </c>
      <c r="AW1436">
        <v>0</v>
      </c>
      <c r="AX1436">
        <v>0</v>
      </c>
      <c r="AY1436">
        <v>0</v>
      </c>
      <c r="AZ1436">
        <v>0</v>
      </c>
      <c r="BA1436">
        <v>0</v>
      </c>
      <c r="BB1436">
        <v>0</v>
      </c>
      <c r="BC1436">
        <v>0</v>
      </c>
      <c r="BD1436">
        <v>0</v>
      </c>
      <c r="BE1436">
        <v>0</v>
      </c>
      <c r="BF1436">
        <v>0</v>
      </c>
      <c r="BG1436" s="20">
        <v>0</v>
      </c>
      <c r="BH1436" s="20">
        <v>0</v>
      </c>
      <c r="BI1436" s="20">
        <v>37</v>
      </c>
      <c r="BJ1436" s="20">
        <v>0</v>
      </c>
      <c r="BK1436" s="20">
        <v>343</v>
      </c>
      <c r="BL1436" s="20">
        <v>328</v>
      </c>
      <c r="BM1436" s="20">
        <v>399</v>
      </c>
      <c r="BN1436" s="20">
        <v>30</v>
      </c>
      <c r="BO1436" s="20">
        <v>6</v>
      </c>
      <c r="BP1436" s="20">
        <v>1534</v>
      </c>
      <c r="BQ1436" s="20">
        <v>470</v>
      </c>
      <c r="BR1436" s="20">
        <v>0</v>
      </c>
      <c r="BS1436" s="20">
        <v>25</v>
      </c>
      <c r="BT1436" s="20">
        <v>101</v>
      </c>
      <c r="BU1436" s="20">
        <v>262</v>
      </c>
      <c r="BV1436" s="20">
        <v>1077</v>
      </c>
    </row>
    <row r="1437" spans="1:74" x14ac:dyDescent="0.25">
      <c r="A1437" s="20" t="s">
        <v>452</v>
      </c>
      <c r="B1437" s="20" t="s">
        <v>453</v>
      </c>
      <c r="C1437" s="20" t="s">
        <v>594</v>
      </c>
      <c r="D1437" s="1">
        <v>44558</v>
      </c>
      <c r="E1437">
        <v>41</v>
      </c>
      <c r="F1437">
        <v>0</v>
      </c>
      <c r="G1437">
        <v>0</v>
      </c>
      <c r="H1437">
        <v>0</v>
      </c>
      <c r="I1437">
        <v>0</v>
      </c>
      <c r="J1437">
        <v>34</v>
      </c>
      <c r="K1437">
        <v>0</v>
      </c>
      <c r="L1437">
        <v>3</v>
      </c>
      <c r="M1437">
        <v>0</v>
      </c>
      <c r="N1437">
        <v>0</v>
      </c>
      <c r="O1437">
        <v>0</v>
      </c>
      <c r="P1437">
        <v>0</v>
      </c>
      <c r="Q1437">
        <v>0</v>
      </c>
      <c r="R1437">
        <v>362</v>
      </c>
      <c r="S1437">
        <v>330</v>
      </c>
      <c r="T1437">
        <v>3</v>
      </c>
      <c r="U1437">
        <v>9</v>
      </c>
      <c r="V1437">
        <v>4</v>
      </c>
      <c r="W1437">
        <v>393</v>
      </c>
      <c r="X1437">
        <v>254</v>
      </c>
      <c r="Y1437">
        <v>7</v>
      </c>
      <c r="Z1437">
        <v>33</v>
      </c>
      <c r="AA1437">
        <v>18</v>
      </c>
      <c r="AB1437">
        <v>475</v>
      </c>
      <c r="AC1437">
        <v>303</v>
      </c>
      <c r="AD1437">
        <v>9</v>
      </c>
      <c r="AE1437">
        <v>24</v>
      </c>
      <c r="AF1437">
        <v>37</v>
      </c>
      <c r="AG1437">
        <v>39</v>
      </c>
      <c r="AH1437">
        <v>14</v>
      </c>
      <c r="AI1437">
        <v>2</v>
      </c>
      <c r="AJ1437">
        <v>3</v>
      </c>
      <c r="AK1437">
        <v>1</v>
      </c>
      <c r="AL1437">
        <v>7</v>
      </c>
      <c r="AM1437">
        <v>4</v>
      </c>
      <c r="AN1437">
        <v>0</v>
      </c>
      <c r="AO1437">
        <v>1</v>
      </c>
      <c r="AP1437">
        <v>0</v>
      </c>
      <c r="AQ1437">
        <v>0</v>
      </c>
      <c r="AR1437">
        <v>0</v>
      </c>
      <c r="AS1437">
        <v>0</v>
      </c>
      <c r="AT1437">
        <v>0</v>
      </c>
      <c r="AU1437">
        <v>0</v>
      </c>
      <c r="AV1437">
        <v>0</v>
      </c>
      <c r="AW1437">
        <v>0</v>
      </c>
      <c r="AX1437">
        <v>0</v>
      </c>
      <c r="AY1437">
        <v>0</v>
      </c>
      <c r="AZ1437">
        <v>0</v>
      </c>
      <c r="BA1437">
        <v>0</v>
      </c>
      <c r="BB1437">
        <v>0</v>
      </c>
      <c r="BC1437">
        <v>0</v>
      </c>
      <c r="BD1437">
        <v>0</v>
      </c>
      <c r="BE1437">
        <v>0</v>
      </c>
      <c r="BF1437">
        <v>0</v>
      </c>
      <c r="BG1437" s="20">
        <v>0</v>
      </c>
      <c r="BH1437" s="20">
        <v>0</v>
      </c>
      <c r="BI1437" s="20">
        <v>37</v>
      </c>
      <c r="BJ1437" s="20">
        <v>0</v>
      </c>
      <c r="BK1437" s="20">
        <v>343</v>
      </c>
      <c r="BL1437" s="20">
        <v>328</v>
      </c>
      <c r="BM1437" s="20">
        <v>399</v>
      </c>
      <c r="BN1437" s="20">
        <v>30</v>
      </c>
      <c r="BO1437" s="20">
        <v>6</v>
      </c>
      <c r="BP1437" s="20">
        <v>1535</v>
      </c>
      <c r="BQ1437" s="20">
        <v>563</v>
      </c>
      <c r="BR1437" s="20">
        <v>0</v>
      </c>
      <c r="BS1437" s="20">
        <v>26</v>
      </c>
      <c r="BT1437" s="20">
        <v>101</v>
      </c>
      <c r="BU1437" s="20">
        <v>258</v>
      </c>
      <c r="BV1437" s="20">
        <v>1082</v>
      </c>
    </row>
    <row r="1438" spans="1:74" x14ac:dyDescent="0.25">
      <c r="A1438" s="20" t="s">
        <v>452</v>
      </c>
      <c r="B1438" s="20" t="s">
        <v>453</v>
      </c>
      <c r="C1438" s="20" t="s">
        <v>594</v>
      </c>
      <c r="D1438" s="1">
        <v>44564</v>
      </c>
      <c r="E1438">
        <v>41</v>
      </c>
      <c r="F1438">
        <v>0</v>
      </c>
      <c r="G1438">
        <v>0</v>
      </c>
      <c r="H1438">
        <v>0</v>
      </c>
      <c r="I1438">
        <v>0</v>
      </c>
      <c r="J1438">
        <v>35</v>
      </c>
      <c r="K1438">
        <v>0</v>
      </c>
      <c r="L1438">
        <v>3</v>
      </c>
      <c r="M1438">
        <v>0</v>
      </c>
      <c r="N1438">
        <v>0</v>
      </c>
      <c r="O1438">
        <v>0</v>
      </c>
      <c r="P1438">
        <v>0</v>
      </c>
      <c r="Q1438">
        <v>0</v>
      </c>
      <c r="R1438">
        <v>361</v>
      </c>
      <c r="S1438">
        <v>329</v>
      </c>
      <c r="T1438">
        <v>3</v>
      </c>
      <c r="U1438">
        <v>9</v>
      </c>
      <c r="V1438">
        <v>4</v>
      </c>
      <c r="W1438">
        <v>393</v>
      </c>
      <c r="X1438">
        <v>259</v>
      </c>
      <c r="Y1438">
        <v>6</v>
      </c>
      <c r="Z1438">
        <v>32</v>
      </c>
      <c r="AA1438">
        <v>18</v>
      </c>
      <c r="AB1438">
        <v>475</v>
      </c>
      <c r="AC1438">
        <v>312</v>
      </c>
      <c r="AD1438">
        <v>9</v>
      </c>
      <c r="AE1438">
        <v>25</v>
      </c>
      <c r="AF1438">
        <v>36</v>
      </c>
      <c r="AG1438">
        <v>39</v>
      </c>
      <c r="AH1438">
        <v>16</v>
      </c>
      <c r="AI1438">
        <v>2</v>
      </c>
      <c r="AJ1438">
        <v>3</v>
      </c>
      <c r="AK1438">
        <v>1</v>
      </c>
      <c r="AL1438">
        <v>7</v>
      </c>
      <c r="AM1438">
        <v>4</v>
      </c>
      <c r="AN1438">
        <v>0</v>
      </c>
      <c r="AO1438">
        <v>1</v>
      </c>
      <c r="AP1438">
        <v>0</v>
      </c>
      <c r="AQ1438">
        <v>0</v>
      </c>
      <c r="AR1438">
        <v>0</v>
      </c>
      <c r="AS1438">
        <v>0</v>
      </c>
      <c r="AT1438">
        <v>0</v>
      </c>
      <c r="AU1438">
        <v>0</v>
      </c>
      <c r="AV1438">
        <v>0</v>
      </c>
      <c r="AW1438">
        <v>0</v>
      </c>
      <c r="AX1438">
        <v>0</v>
      </c>
      <c r="AY1438">
        <v>0</v>
      </c>
      <c r="AZ1438">
        <v>0</v>
      </c>
      <c r="BA1438">
        <v>0</v>
      </c>
      <c r="BB1438">
        <v>0</v>
      </c>
      <c r="BC1438">
        <v>0</v>
      </c>
      <c r="BD1438">
        <v>0</v>
      </c>
      <c r="BE1438">
        <v>0</v>
      </c>
      <c r="BF1438">
        <v>0</v>
      </c>
      <c r="BG1438" s="20">
        <v>0</v>
      </c>
      <c r="BH1438" s="20">
        <v>0</v>
      </c>
      <c r="BI1438" s="20">
        <v>37</v>
      </c>
      <c r="BJ1438" s="20">
        <v>0</v>
      </c>
      <c r="BK1438" s="20">
        <v>342</v>
      </c>
      <c r="BL1438" s="20">
        <v>330</v>
      </c>
      <c r="BM1438" s="20">
        <v>399</v>
      </c>
      <c r="BN1438" s="20">
        <v>31</v>
      </c>
      <c r="BO1438" s="20">
        <v>6</v>
      </c>
      <c r="BP1438" s="20">
        <v>1537</v>
      </c>
      <c r="BQ1438" s="20">
        <v>612</v>
      </c>
      <c r="BR1438" s="20">
        <v>0</v>
      </c>
      <c r="BS1438" s="20">
        <v>26</v>
      </c>
      <c r="BT1438" s="20">
        <v>103</v>
      </c>
      <c r="BU1438" s="20">
        <v>254</v>
      </c>
      <c r="BV1438" s="20">
        <v>1088</v>
      </c>
    </row>
    <row r="1439" spans="1:74" x14ac:dyDescent="0.25">
      <c r="A1439" s="20" t="s">
        <v>452</v>
      </c>
      <c r="B1439" s="20" t="s">
        <v>453</v>
      </c>
      <c r="C1439" s="20" t="s">
        <v>594</v>
      </c>
      <c r="D1439" s="1">
        <v>44570</v>
      </c>
      <c r="E1439">
        <v>43</v>
      </c>
      <c r="F1439">
        <v>0</v>
      </c>
      <c r="G1439">
        <v>0</v>
      </c>
      <c r="H1439">
        <v>0</v>
      </c>
      <c r="I1439">
        <v>0</v>
      </c>
      <c r="J1439">
        <v>37</v>
      </c>
      <c r="K1439">
        <v>0</v>
      </c>
      <c r="L1439">
        <v>3</v>
      </c>
      <c r="M1439">
        <v>0</v>
      </c>
      <c r="N1439">
        <v>0</v>
      </c>
      <c r="O1439">
        <v>0</v>
      </c>
      <c r="P1439">
        <v>0</v>
      </c>
      <c r="Q1439">
        <v>0</v>
      </c>
      <c r="R1439">
        <v>360</v>
      </c>
      <c r="S1439">
        <v>328</v>
      </c>
      <c r="T1439">
        <v>3</v>
      </c>
      <c r="U1439">
        <v>10</v>
      </c>
      <c r="V1439">
        <v>3</v>
      </c>
      <c r="W1439">
        <v>394</v>
      </c>
      <c r="X1439">
        <v>265</v>
      </c>
      <c r="Y1439">
        <v>6</v>
      </c>
      <c r="Z1439">
        <v>33</v>
      </c>
      <c r="AA1439">
        <v>16</v>
      </c>
      <c r="AB1439">
        <v>475</v>
      </c>
      <c r="AC1439">
        <v>321</v>
      </c>
      <c r="AD1439">
        <v>9</v>
      </c>
      <c r="AE1439">
        <v>25</v>
      </c>
      <c r="AF1439">
        <v>35</v>
      </c>
      <c r="AG1439">
        <v>39</v>
      </c>
      <c r="AH1439">
        <v>17</v>
      </c>
      <c r="AI1439">
        <v>2</v>
      </c>
      <c r="AJ1439">
        <v>3</v>
      </c>
      <c r="AK1439">
        <v>1</v>
      </c>
      <c r="AL1439">
        <v>7</v>
      </c>
      <c r="AM1439">
        <v>4</v>
      </c>
      <c r="AN1439">
        <v>0</v>
      </c>
      <c r="AO1439">
        <v>1</v>
      </c>
      <c r="AP1439">
        <v>0</v>
      </c>
      <c r="AQ1439">
        <v>0</v>
      </c>
      <c r="AR1439">
        <v>0</v>
      </c>
      <c r="AS1439">
        <v>0</v>
      </c>
      <c r="AT1439">
        <v>0</v>
      </c>
      <c r="AU1439">
        <v>0</v>
      </c>
      <c r="AV1439">
        <v>0</v>
      </c>
      <c r="AW1439">
        <v>0</v>
      </c>
      <c r="AX1439">
        <v>0</v>
      </c>
      <c r="AY1439">
        <v>0</v>
      </c>
      <c r="AZ1439">
        <v>0</v>
      </c>
      <c r="BA1439">
        <v>0</v>
      </c>
      <c r="BB1439">
        <v>0</v>
      </c>
      <c r="BC1439">
        <v>0</v>
      </c>
      <c r="BD1439">
        <v>0</v>
      </c>
      <c r="BE1439">
        <v>0</v>
      </c>
      <c r="BF1439">
        <v>0</v>
      </c>
      <c r="BG1439" s="20">
        <v>0</v>
      </c>
      <c r="BH1439" s="20">
        <v>0</v>
      </c>
      <c r="BI1439" s="20">
        <v>39</v>
      </c>
      <c r="BJ1439" s="20">
        <v>0</v>
      </c>
      <c r="BK1439" s="20">
        <v>341</v>
      </c>
      <c r="BL1439" s="20">
        <v>331</v>
      </c>
      <c r="BM1439" s="20">
        <v>400</v>
      </c>
      <c r="BN1439" s="20">
        <v>31</v>
      </c>
      <c r="BO1439" s="20">
        <v>6</v>
      </c>
      <c r="BP1439" s="20">
        <v>1537</v>
      </c>
      <c r="BQ1439" s="20">
        <v>658</v>
      </c>
      <c r="BR1439" s="20">
        <v>0</v>
      </c>
      <c r="BS1439" s="20">
        <v>26</v>
      </c>
      <c r="BT1439" s="20">
        <v>109</v>
      </c>
      <c r="BU1439" s="20">
        <v>244</v>
      </c>
      <c r="BV1439" s="20">
        <v>1090</v>
      </c>
    </row>
    <row r="1440" spans="1:74" x14ac:dyDescent="0.25">
      <c r="A1440" s="20" t="s">
        <v>452</v>
      </c>
      <c r="B1440" s="20" t="s">
        <v>453</v>
      </c>
      <c r="C1440" s="20" t="s">
        <v>594</v>
      </c>
      <c r="D1440" s="1">
        <v>44577</v>
      </c>
      <c r="E1440">
        <v>42</v>
      </c>
      <c r="F1440">
        <v>0</v>
      </c>
      <c r="G1440">
        <v>0</v>
      </c>
      <c r="H1440">
        <v>0</v>
      </c>
      <c r="I1440">
        <v>0</v>
      </c>
      <c r="J1440">
        <v>37</v>
      </c>
      <c r="K1440">
        <v>0</v>
      </c>
      <c r="L1440">
        <v>2</v>
      </c>
      <c r="M1440">
        <v>0</v>
      </c>
      <c r="N1440">
        <v>0</v>
      </c>
      <c r="O1440">
        <v>0</v>
      </c>
      <c r="P1440">
        <v>0</v>
      </c>
      <c r="Q1440">
        <v>0</v>
      </c>
      <c r="R1440">
        <v>360</v>
      </c>
      <c r="S1440">
        <v>328</v>
      </c>
      <c r="T1440">
        <v>3</v>
      </c>
      <c r="U1440">
        <v>10</v>
      </c>
      <c r="V1440">
        <v>3</v>
      </c>
      <c r="W1440">
        <v>399</v>
      </c>
      <c r="X1440">
        <v>271</v>
      </c>
      <c r="Y1440">
        <v>6</v>
      </c>
      <c r="Z1440">
        <v>35</v>
      </c>
      <c r="AA1440">
        <v>16</v>
      </c>
      <c r="AB1440">
        <v>475</v>
      </c>
      <c r="AC1440">
        <v>327</v>
      </c>
      <c r="AD1440">
        <v>8</v>
      </c>
      <c r="AE1440">
        <v>25</v>
      </c>
      <c r="AF1440">
        <v>34</v>
      </c>
      <c r="AG1440">
        <v>39</v>
      </c>
      <c r="AH1440">
        <v>19</v>
      </c>
      <c r="AI1440">
        <v>2</v>
      </c>
      <c r="AJ1440">
        <v>3</v>
      </c>
      <c r="AK1440">
        <v>1</v>
      </c>
      <c r="AL1440">
        <v>7</v>
      </c>
      <c r="AM1440">
        <v>4</v>
      </c>
      <c r="AN1440">
        <v>0</v>
      </c>
      <c r="AO1440">
        <v>1</v>
      </c>
      <c r="AP1440">
        <v>0</v>
      </c>
      <c r="AQ1440">
        <v>0</v>
      </c>
      <c r="AR1440">
        <v>0</v>
      </c>
      <c r="AS1440">
        <v>0</v>
      </c>
      <c r="AT1440">
        <v>0</v>
      </c>
      <c r="AU1440">
        <v>0</v>
      </c>
      <c r="AV1440">
        <v>0</v>
      </c>
      <c r="AW1440">
        <v>0</v>
      </c>
      <c r="AX1440">
        <v>0</v>
      </c>
      <c r="AY1440">
        <v>0</v>
      </c>
      <c r="AZ1440">
        <v>0</v>
      </c>
      <c r="BA1440">
        <v>0</v>
      </c>
      <c r="BB1440">
        <v>0</v>
      </c>
      <c r="BC1440">
        <v>0</v>
      </c>
      <c r="BD1440">
        <v>0</v>
      </c>
      <c r="BE1440">
        <v>0</v>
      </c>
      <c r="BF1440">
        <v>0</v>
      </c>
      <c r="BG1440" s="20">
        <v>0</v>
      </c>
      <c r="BH1440" s="20">
        <v>0</v>
      </c>
      <c r="BI1440" s="20">
        <v>39</v>
      </c>
      <c r="BJ1440" s="20">
        <v>0</v>
      </c>
      <c r="BK1440" s="20">
        <v>341</v>
      </c>
      <c r="BL1440" s="20">
        <v>333</v>
      </c>
      <c r="BM1440" s="20">
        <v>401</v>
      </c>
      <c r="BN1440" s="20">
        <v>31</v>
      </c>
      <c r="BO1440" s="20">
        <v>6</v>
      </c>
      <c r="BP1440" s="20">
        <v>1532</v>
      </c>
      <c r="BQ1440" s="20">
        <v>681</v>
      </c>
      <c r="BR1440" s="20">
        <v>0</v>
      </c>
      <c r="BS1440" s="20">
        <v>25</v>
      </c>
      <c r="BT1440" s="20">
        <v>112</v>
      </c>
      <c r="BU1440" s="20">
        <v>238</v>
      </c>
      <c r="BV1440" s="20">
        <v>1092</v>
      </c>
    </row>
    <row r="1441" spans="1:74" x14ac:dyDescent="0.25">
      <c r="A1441" s="20" t="s">
        <v>452</v>
      </c>
      <c r="B1441" s="20" t="s">
        <v>453</v>
      </c>
      <c r="C1441" s="20" t="s">
        <v>594</v>
      </c>
      <c r="D1441" s="1">
        <v>44584</v>
      </c>
      <c r="E1441">
        <v>42</v>
      </c>
      <c r="F1441">
        <v>0</v>
      </c>
      <c r="G1441">
        <v>0</v>
      </c>
      <c r="H1441">
        <v>0</v>
      </c>
      <c r="I1441">
        <v>0</v>
      </c>
      <c r="J1441">
        <v>37</v>
      </c>
      <c r="K1441">
        <v>0</v>
      </c>
      <c r="L1441">
        <v>2</v>
      </c>
      <c r="M1441">
        <v>0</v>
      </c>
      <c r="N1441">
        <v>0</v>
      </c>
      <c r="O1441">
        <v>0</v>
      </c>
      <c r="P1441">
        <v>0</v>
      </c>
      <c r="Q1441">
        <v>0</v>
      </c>
      <c r="R1441">
        <v>358</v>
      </c>
      <c r="S1441">
        <v>328</v>
      </c>
      <c r="T1441">
        <v>2</v>
      </c>
      <c r="U1441">
        <v>10</v>
      </c>
      <c r="V1441">
        <v>3</v>
      </c>
      <c r="W1441">
        <v>397</v>
      </c>
      <c r="X1441">
        <v>271</v>
      </c>
      <c r="Y1441">
        <v>6</v>
      </c>
      <c r="Z1441">
        <v>36</v>
      </c>
      <c r="AA1441">
        <v>16</v>
      </c>
      <c r="AB1441">
        <v>474</v>
      </c>
      <c r="AC1441">
        <v>331</v>
      </c>
      <c r="AD1441">
        <v>8</v>
      </c>
      <c r="AE1441">
        <v>25</v>
      </c>
      <c r="AF1441">
        <v>33</v>
      </c>
      <c r="AG1441">
        <v>39</v>
      </c>
      <c r="AH1441">
        <v>19</v>
      </c>
      <c r="AI1441">
        <v>2</v>
      </c>
      <c r="AJ1441">
        <v>3</v>
      </c>
      <c r="AK1441">
        <v>1</v>
      </c>
      <c r="AL1441">
        <v>7</v>
      </c>
      <c r="AM1441">
        <v>4</v>
      </c>
      <c r="AN1441">
        <v>0</v>
      </c>
      <c r="AO1441">
        <v>1</v>
      </c>
      <c r="AP1441">
        <v>0</v>
      </c>
      <c r="AQ1441">
        <v>0</v>
      </c>
      <c r="AR1441">
        <v>0</v>
      </c>
      <c r="AS1441">
        <v>0</v>
      </c>
      <c r="AT1441">
        <v>0</v>
      </c>
      <c r="AU1441">
        <v>0</v>
      </c>
      <c r="AV1441">
        <v>0</v>
      </c>
      <c r="AW1441">
        <v>0</v>
      </c>
      <c r="AX1441">
        <v>0</v>
      </c>
      <c r="AY1441">
        <v>0</v>
      </c>
      <c r="AZ1441">
        <v>0</v>
      </c>
      <c r="BA1441">
        <v>0</v>
      </c>
      <c r="BB1441">
        <v>0</v>
      </c>
      <c r="BC1441">
        <v>0</v>
      </c>
      <c r="BD1441">
        <v>0</v>
      </c>
      <c r="BE1441">
        <v>0</v>
      </c>
      <c r="BF1441">
        <v>0</v>
      </c>
      <c r="BG1441" s="20">
        <v>0</v>
      </c>
      <c r="BH1441" s="20">
        <v>0</v>
      </c>
      <c r="BI1441" s="20">
        <v>39</v>
      </c>
      <c r="BJ1441" s="20">
        <v>0</v>
      </c>
      <c r="BK1441" s="20">
        <v>341</v>
      </c>
      <c r="BL1441" s="20">
        <v>330</v>
      </c>
      <c r="BM1441" s="20">
        <v>401</v>
      </c>
      <c r="BN1441" s="20">
        <v>31</v>
      </c>
      <c r="BO1441" s="20">
        <v>6</v>
      </c>
      <c r="BP1441" s="20">
        <v>1533</v>
      </c>
      <c r="BQ1441" s="20">
        <v>698</v>
      </c>
      <c r="BR1441" s="20">
        <v>0</v>
      </c>
      <c r="BS1441" s="20">
        <v>24</v>
      </c>
      <c r="BT1441" s="20">
        <v>114</v>
      </c>
      <c r="BU1441" s="20">
        <v>233</v>
      </c>
      <c r="BV1441" s="20">
        <v>1098</v>
      </c>
    </row>
    <row r="1442" spans="1:74" x14ac:dyDescent="0.25">
      <c r="A1442" s="20" t="s">
        <v>452</v>
      </c>
      <c r="B1442" s="20" t="s">
        <v>453</v>
      </c>
      <c r="C1442" s="20" t="s">
        <v>594</v>
      </c>
      <c r="D1442" s="1">
        <v>44591</v>
      </c>
      <c r="E1442">
        <v>42</v>
      </c>
      <c r="F1442">
        <v>0</v>
      </c>
      <c r="G1442">
        <v>0</v>
      </c>
      <c r="H1442">
        <v>0</v>
      </c>
      <c r="I1442">
        <v>0</v>
      </c>
      <c r="J1442">
        <v>37</v>
      </c>
      <c r="K1442">
        <v>0</v>
      </c>
      <c r="L1442">
        <v>1</v>
      </c>
      <c r="M1442">
        <v>0</v>
      </c>
      <c r="N1442">
        <v>0</v>
      </c>
      <c r="O1442">
        <v>0</v>
      </c>
      <c r="P1442">
        <v>0</v>
      </c>
      <c r="Q1442">
        <v>0</v>
      </c>
      <c r="R1442">
        <v>359</v>
      </c>
      <c r="S1442">
        <v>329</v>
      </c>
      <c r="T1442">
        <v>2</v>
      </c>
      <c r="U1442">
        <v>10</v>
      </c>
      <c r="V1442">
        <v>3</v>
      </c>
      <c r="W1442">
        <v>399</v>
      </c>
      <c r="X1442">
        <v>273</v>
      </c>
      <c r="Y1442">
        <v>6</v>
      </c>
      <c r="Z1442">
        <v>35</v>
      </c>
      <c r="AA1442">
        <v>16</v>
      </c>
      <c r="AB1442">
        <v>474</v>
      </c>
      <c r="AC1442">
        <v>335</v>
      </c>
      <c r="AD1442">
        <v>8</v>
      </c>
      <c r="AE1442">
        <v>25</v>
      </c>
      <c r="AF1442">
        <v>33</v>
      </c>
      <c r="AG1442">
        <v>40</v>
      </c>
      <c r="AH1442">
        <v>20</v>
      </c>
      <c r="AI1442">
        <v>2</v>
      </c>
      <c r="AJ1442">
        <v>3</v>
      </c>
      <c r="AK1442">
        <v>1</v>
      </c>
      <c r="AL1442">
        <v>6</v>
      </c>
      <c r="AM1442">
        <v>5</v>
      </c>
      <c r="AN1442">
        <v>0</v>
      </c>
      <c r="AO1442">
        <v>1</v>
      </c>
      <c r="AP1442">
        <v>0</v>
      </c>
      <c r="AQ1442">
        <v>0</v>
      </c>
      <c r="AR1442">
        <v>0</v>
      </c>
      <c r="AS1442">
        <v>0</v>
      </c>
      <c r="AT1442">
        <v>0</v>
      </c>
      <c r="AU1442">
        <v>0</v>
      </c>
      <c r="AV1442">
        <v>0</v>
      </c>
      <c r="AW1442">
        <v>0</v>
      </c>
      <c r="AX1442">
        <v>0</v>
      </c>
      <c r="AY1442">
        <v>0</v>
      </c>
      <c r="AZ1442">
        <v>0</v>
      </c>
      <c r="BA1442">
        <v>0</v>
      </c>
      <c r="BB1442">
        <v>0</v>
      </c>
      <c r="BC1442">
        <v>0</v>
      </c>
      <c r="BD1442">
        <v>0</v>
      </c>
      <c r="BE1442">
        <v>0</v>
      </c>
      <c r="BF1442">
        <v>0</v>
      </c>
      <c r="BG1442" s="20">
        <v>0</v>
      </c>
      <c r="BH1442" s="20">
        <v>0</v>
      </c>
      <c r="BI1442" s="20">
        <v>39</v>
      </c>
      <c r="BJ1442" s="20">
        <v>0</v>
      </c>
      <c r="BK1442" s="20">
        <v>342</v>
      </c>
      <c r="BL1442" s="20">
        <v>334</v>
      </c>
      <c r="BM1442" s="20">
        <v>401</v>
      </c>
      <c r="BN1442" s="20">
        <v>32</v>
      </c>
      <c r="BO1442" s="20">
        <v>5</v>
      </c>
      <c r="BP1442" s="20">
        <v>1534</v>
      </c>
      <c r="BQ1442" s="20">
        <v>712</v>
      </c>
      <c r="BR1442" s="20">
        <v>0</v>
      </c>
      <c r="BS1442" s="20">
        <v>24</v>
      </c>
      <c r="BT1442" s="20">
        <v>117</v>
      </c>
      <c r="BU1442" s="20">
        <v>231</v>
      </c>
      <c r="BV1442" s="20">
        <v>1101</v>
      </c>
    </row>
    <row r="1443" spans="1:74" x14ac:dyDescent="0.25">
      <c r="A1443" s="20" t="s">
        <v>452</v>
      </c>
      <c r="B1443" s="20" t="s">
        <v>453</v>
      </c>
      <c r="C1443" s="20" t="s">
        <v>594</v>
      </c>
      <c r="D1443" s="1">
        <v>44599</v>
      </c>
      <c r="E1443">
        <v>42</v>
      </c>
      <c r="F1443">
        <v>0</v>
      </c>
      <c r="G1443">
        <v>0</v>
      </c>
      <c r="H1443">
        <v>0</v>
      </c>
      <c r="I1443">
        <v>0</v>
      </c>
      <c r="J1443">
        <v>37</v>
      </c>
      <c r="K1443">
        <v>0</v>
      </c>
      <c r="L1443">
        <v>1</v>
      </c>
      <c r="M1443">
        <v>0</v>
      </c>
      <c r="N1443">
        <v>0</v>
      </c>
      <c r="O1443">
        <v>0</v>
      </c>
      <c r="P1443">
        <v>0</v>
      </c>
      <c r="Q1443">
        <v>0</v>
      </c>
      <c r="R1443">
        <v>360</v>
      </c>
      <c r="S1443">
        <v>330</v>
      </c>
      <c r="T1443">
        <v>2</v>
      </c>
      <c r="U1443">
        <v>10</v>
      </c>
      <c r="V1443">
        <v>3</v>
      </c>
      <c r="W1443">
        <v>399</v>
      </c>
      <c r="X1443">
        <v>275</v>
      </c>
      <c r="Y1443">
        <v>6</v>
      </c>
      <c r="Z1443">
        <v>35</v>
      </c>
      <c r="AA1443">
        <v>15</v>
      </c>
      <c r="AB1443">
        <v>472</v>
      </c>
      <c r="AC1443">
        <v>336</v>
      </c>
      <c r="AD1443">
        <v>8</v>
      </c>
      <c r="AE1443">
        <v>27</v>
      </c>
      <c r="AF1443">
        <v>31</v>
      </c>
      <c r="AG1443">
        <v>40</v>
      </c>
      <c r="AH1443">
        <v>21</v>
      </c>
      <c r="AI1443">
        <v>2</v>
      </c>
      <c r="AJ1443">
        <v>3</v>
      </c>
      <c r="AK1443">
        <v>1</v>
      </c>
      <c r="AL1443">
        <v>6</v>
      </c>
      <c r="AM1443">
        <v>5</v>
      </c>
      <c r="AN1443">
        <v>0</v>
      </c>
      <c r="AO1443">
        <v>1</v>
      </c>
      <c r="AP1443">
        <v>0</v>
      </c>
      <c r="AQ1443">
        <v>0</v>
      </c>
      <c r="AR1443">
        <v>0</v>
      </c>
      <c r="AS1443">
        <v>0</v>
      </c>
      <c r="AT1443">
        <v>0</v>
      </c>
      <c r="AU1443">
        <v>0</v>
      </c>
      <c r="AV1443">
        <v>0</v>
      </c>
      <c r="AW1443">
        <v>0</v>
      </c>
      <c r="AX1443">
        <v>0</v>
      </c>
      <c r="AY1443">
        <v>0</v>
      </c>
      <c r="AZ1443">
        <v>0</v>
      </c>
      <c r="BA1443">
        <v>0</v>
      </c>
      <c r="BB1443">
        <v>0</v>
      </c>
      <c r="BC1443">
        <v>0</v>
      </c>
      <c r="BD1443">
        <v>0</v>
      </c>
      <c r="BE1443">
        <v>0</v>
      </c>
      <c r="BF1443">
        <v>0</v>
      </c>
      <c r="BG1443" s="20">
        <v>0</v>
      </c>
      <c r="BH1443" s="20">
        <v>0</v>
      </c>
      <c r="BI1443" s="20">
        <v>39</v>
      </c>
      <c r="BJ1443" s="20">
        <v>0</v>
      </c>
      <c r="BK1443" s="20">
        <v>343</v>
      </c>
      <c r="BL1443" s="20">
        <v>334</v>
      </c>
      <c r="BM1443" s="20">
        <v>399</v>
      </c>
      <c r="BN1443" s="20">
        <v>32</v>
      </c>
      <c r="BO1443" s="20">
        <v>5</v>
      </c>
      <c r="BP1443" s="20">
        <v>1528</v>
      </c>
      <c r="BQ1443" s="20">
        <v>721</v>
      </c>
      <c r="BR1443" s="20">
        <v>0</v>
      </c>
      <c r="BS1443" s="20">
        <v>24</v>
      </c>
      <c r="BT1443" s="20">
        <v>121</v>
      </c>
      <c r="BU1443" s="20">
        <v>226</v>
      </c>
      <c r="BV1443" s="20">
        <v>1099</v>
      </c>
    </row>
    <row r="1444" spans="1:74" x14ac:dyDescent="0.25">
      <c r="A1444" s="20" t="s">
        <v>452</v>
      </c>
      <c r="B1444" s="20" t="s">
        <v>453</v>
      </c>
      <c r="C1444" s="20" t="s">
        <v>594</v>
      </c>
      <c r="D1444" s="1">
        <v>44606</v>
      </c>
      <c r="E1444">
        <v>42</v>
      </c>
      <c r="F1444">
        <v>0</v>
      </c>
      <c r="G1444">
        <v>0</v>
      </c>
      <c r="H1444">
        <v>0</v>
      </c>
      <c r="I1444">
        <v>0</v>
      </c>
      <c r="J1444">
        <v>37</v>
      </c>
      <c r="K1444">
        <v>0</v>
      </c>
      <c r="L1444">
        <v>1</v>
      </c>
      <c r="M1444">
        <v>0</v>
      </c>
      <c r="N1444">
        <v>0</v>
      </c>
      <c r="O1444">
        <v>0</v>
      </c>
      <c r="P1444">
        <v>0</v>
      </c>
      <c r="Q1444">
        <v>0</v>
      </c>
      <c r="R1444">
        <v>362</v>
      </c>
      <c r="S1444">
        <v>332</v>
      </c>
      <c r="T1444">
        <v>2</v>
      </c>
      <c r="U1444">
        <v>10</v>
      </c>
      <c r="V1444">
        <v>3</v>
      </c>
      <c r="W1444">
        <v>400</v>
      </c>
      <c r="X1444">
        <v>276</v>
      </c>
      <c r="Y1444">
        <v>6</v>
      </c>
      <c r="Z1444">
        <v>37</v>
      </c>
      <c r="AA1444">
        <v>14</v>
      </c>
      <c r="AB1444">
        <v>469</v>
      </c>
      <c r="AC1444">
        <v>334</v>
      </c>
      <c r="AD1444">
        <v>8</v>
      </c>
      <c r="AE1444">
        <v>27</v>
      </c>
      <c r="AF1444">
        <v>30</v>
      </c>
      <c r="AG1444">
        <v>40</v>
      </c>
      <c r="AH1444">
        <v>22</v>
      </c>
      <c r="AI1444">
        <v>2</v>
      </c>
      <c r="AJ1444">
        <v>3</v>
      </c>
      <c r="AK1444">
        <v>1</v>
      </c>
      <c r="AL1444">
        <v>5</v>
      </c>
      <c r="AM1444">
        <v>4</v>
      </c>
      <c r="AN1444">
        <v>0</v>
      </c>
      <c r="AO1444">
        <v>1</v>
      </c>
      <c r="AP1444">
        <v>0</v>
      </c>
      <c r="AQ1444">
        <v>0</v>
      </c>
      <c r="AR1444">
        <v>0</v>
      </c>
      <c r="AS1444">
        <v>0</v>
      </c>
      <c r="AT1444">
        <v>0</v>
      </c>
      <c r="AU1444">
        <v>0</v>
      </c>
      <c r="AV1444">
        <v>0</v>
      </c>
      <c r="AW1444">
        <v>0</v>
      </c>
      <c r="AX1444">
        <v>0</v>
      </c>
      <c r="AY1444">
        <v>0</v>
      </c>
      <c r="AZ1444">
        <v>0</v>
      </c>
      <c r="BA1444">
        <v>0</v>
      </c>
      <c r="BB1444">
        <v>0</v>
      </c>
      <c r="BC1444">
        <v>0</v>
      </c>
      <c r="BD1444">
        <v>0</v>
      </c>
      <c r="BE1444">
        <v>0</v>
      </c>
      <c r="BF1444">
        <v>0</v>
      </c>
      <c r="BG1444" s="20">
        <v>0</v>
      </c>
      <c r="BH1444" s="20">
        <v>0</v>
      </c>
      <c r="BI1444" s="20">
        <v>40</v>
      </c>
      <c r="BJ1444" s="20">
        <v>0</v>
      </c>
      <c r="BK1444" s="20">
        <v>345</v>
      </c>
      <c r="BL1444" s="20">
        <v>334</v>
      </c>
      <c r="BM1444" s="20">
        <v>397</v>
      </c>
      <c r="BN1444" s="20">
        <v>32</v>
      </c>
      <c r="BO1444" s="20">
        <v>4</v>
      </c>
      <c r="BP1444" s="20">
        <v>1524</v>
      </c>
      <c r="BQ1444" s="20">
        <v>729</v>
      </c>
      <c r="BR1444" s="20">
        <v>0</v>
      </c>
      <c r="BS1444" s="20">
        <v>24</v>
      </c>
      <c r="BT1444" s="20">
        <v>121</v>
      </c>
      <c r="BU1444" s="20">
        <v>222</v>
      </c>
      <c r="BV1444" s="20">
        <v>1099</v>
      </c>
    </row>
    <row r="1445" spans="1:74" x14ac:dyDescent="0.25">
      <c r="A1445" s="20" t="s">
        <v>452</v>
      </c>
      <c r="B1445" s="20" t="s">
        <v>455</v>
      </c>
      <c r="C1445" s="20" t="s">
        <v>595</v>
      </c>
      <c r="D1445" s="1">
        <v>44493</v>
      </c>
      <c r="E1445">
        <v>117</v>
      </c>
      <c r="F1445">
        <v>2</v>
      </c>
      <c r="G1445">
        <v>0</v>
      </c>
      <c r="H1445">
        <v>0</v>
      </c>
      <c r="I1445">
        <v>0</v>
      </c>
      <c r="J1445">
        <v>63</v>
      </c>
      <c r="K1445">
        <v>1</v>
      </c>
      <c r="L1445">
        <v>2</v>
      </c>
      <c r="M1445">
        <v>1</v>
      </c>
      <c r="N1445">
        <v>3</v>
      </c>
      <c r="O1445">
        <v>0</v>
      </c>
      <c r="P1445">
        <v>2</v>
      </c>
      <c r="Q1445">
        <v>0</v>
      </c>
      <c r="R1445">
        <v>1038</v>
      </c>
      <c r="S1445">
        <v>0</v>
      </c>
      <c r="T1445">
        <v>664</v>
      </c>
      <c r="U1445">
        <v>10</v>
      </c>
      <c r="V1445">
        <v>18</v>
      </c>
      <c r="W1445">
        <v>781</v>
      </c>
      <c r="X1445">
        <v>0</v>
      </c>
      <c r="Y1445">
        <v>58</v>
      </c>
      <c r="Z1445">
        <v>29</v>
      </c>
      <c r="AA1445">
        <v>11</v>
      </c>
      <c r="AB1445">
        <v>1253</v>
      </c>
      <c r="AC1445">
        <v>84</v>
      </c>
      <c r="AD1445">
        <v>16</v>
      </c>
      <c r="AE1445">
        <v>25</v>
      </c>
      <c r="AF1445">
        <v>71</v>
      </c>
      <c r="AG1445">
        <v>112</v>
      </c>
      <c r="AH1445">
        <v>0</v>
      </c>
      <c r="AI1445">
        <v>2</v>
      </c>
      <c r="AJ1445">
        <v>4</v>
      </c>
      <c r="AK1445">
        <v>7</v>
      </c>
      <c r="AL1445">
        <v>41</v>
      </c>
      <c r="AM1445">
        <v>0</v>
      </c>
      <c r="AN1445">
        <v>5</v>
      </c>
      <c r="AO1445">
        <v>0</v>
      </c>
      <c r="AP1445">
        <v>1</v>
      </c>
      <c r="AQ1445">
        <v>0</v>
      </c>
      <c r="AR1445">
        <v>0</v>
      </c>
      <c r="AS1445">
        <v>0</v>
      </c>
      <c r="AT1445">
        <v>0</v>
      </c>
      <c r="AU1445">
        <v>0</v>
      </c>
      <c r="AV1445">
        <v>0</v>
      </c>
      <c r="AW1445">
        <v>0</v>
      </c>
      <c r="AX1445">
        <v>0</v>
      </c>
      <c r="AY1445">
        <v>0</v>
      </c>
      <c r="AZ1445">
        <v>0</v>
      </c>
      <c r="BA1445">
        <v>0</v>
      </c>
      <c r="BB1445">
        <v>15</v>
      </c>
      <c r="BC1445">
        <v>20</v>
      </c>
      <c r="BD1445">
        <v>1</v>
      </c>
      <c r="BE1445">
        <v>2</v>
      </c>
      <c r="BF1445">
        <v>1</v>
      </c>
      <c r="BG1445" s="20"/>
      <c r="BH1445" s="20"/>
      <c r="BI1445" s="20"/>
      <c r="BJ1445" s="20"/>
      <c r="BK1445" s="20"/>
      <c r="BL1445" s="20"/>
      <c r="BM1445" s="20"/>
      <c r="BN1445" s="20"/>
      <c r="BO1445" s="20"/>
      <c r="BP1445" s="20"/>
      <c r="BQ1445" s="20"/>
      <c r="BR1445" s="20"/>
      <c r="BS1445" s="20"/>
      <c r="BT1445" s="20"/>
      <c r="BU1445" s="20"/>
      <c r="BV1445" s="20"/>
    </row>
    <row r="1446" spans="1:74" x14ac:dyDescent="0.25">
      <c r="A1446" s="20" t="s">
        <v>452</v>
      </c>
      <c r="B1446" s="20" t="s">
        <v>455</v>
      </c>
      <c r="C1446" s="20" t="s">
        <v>595</v>
      </c>
      <c r="D1446" s="1">
        <v>44500</v>
      </c>
      <c r="E1446">
        <v>117</v>
      </c>
      <c r="F1446">
        <v>2</v>
      </c>
      <c r="G1446">
        <v>0</v>
      </c>
      <c r="H1446">
        <v>0</v>
      </c>
      <c r="I1446">
        <v>0</v>
      </c>
      <c r="J1446">
        <v>83</v>
      </c>
      <c r="K1446">
        <v>1</v>
      </c>
      <c r="L1446">
        <v>2</v>
      </c>
      <c r="M1446">
        <v>1</v>
      </c>
      <c r="N1446">
        <v>3</v>
      </c>
      <c r="O1446">
        <v>0</v>
      </c>
      <c r="P1446">
        <v>2</v>
      </c>
      <c r="Q1446">
        <v>0</v>
      </c>
      <c r="R1446">
        <v>1041</v>
      </c>
      <c r="S1446">
        <v>0</v>
      </c>
      <c r="T1446">
        <v>810</v>
      </c>
      <c r="U1446">
        <v>10</v>
      </c>
      <c r="V1446">
        <v>18</v>
      </c>
      <c r="W1446">
        <v>782</v>
      </c>
      <c r="X1446">
        <v>0</v>
      </c>
      <c r="Y1446">
        <v>116</v>
      </c>
      <c r="Z1446">
        <v>29</v>
      </c>
      <c r="AA1446">
        <v>11</v>
      </c>
      <c r="AB1446">
        <v>1252</v>
      </c>
      <c r="AC1446">
        <v>127</v>
      </c>
      <c r="AD1446">
        <v>16</v>
      </c>
      <c r="AE1446">
        <v>25</v>
      </c>
      <c r="AF1446">
        <v>71</v>
      </c>
      <c r="AG1446">
        <v>115</v>
      </c>
      <c r="AH1446">
        <v>0</v>
      </c>
      <c r="AI1446">
        <v>2</v>
      </c>
      <c r="AJ1446">
        <v>4</v>
      </c>
      <c r="AK1446">
        <v>9</v>
      </c>
      <c r="AL1446">
        <v>43</v>
      </c>
      <c r="AM1446">
        <v>0</v>
      </c>
      <c r="AN1446">
        <v>6</v>
      </c>
      <c r="AO1446">
        <v>0</v>
      </c>
      <c r="AP1446">
        <v>1</v>
      </c>
      <c r="AQ1446">
        <v>0</v>
      </c>
      <c r="AR1446">
        <v>0</v>
      </c>
      <c r="AS1446">
        <v>0</v>
      </c>
      <c r="AT1446">
        <v>0</v>
      </c>
      <c r="AU1446">
        <v>0</v>
      </c>
      <c r="AV1446">
        <v>0</v>
      </c>
      <c r="AW1446">
        <v>0</v>
      </c>
      <c r="AX1446">
        <v>0</v>
      </c>
      <c r="AY1446">
        <v>0</v>
      </c>
      <c r="AZ1446">
        <v>0</v>
      </c>
      <c r="BA1446">
        <v>0</v>
      </c>
      <c r="BB1446">
        <v>15</v>
      </c>
      <c r="BC1446">
        <v>20</v>
      </c>
      <c r="BD1446">
        <v>1</v>
      </c>
      <c r="BE1446">
        <v>2</v>
      </c>
      <c r="BF1446">
        <v>1</v>
      </c>
      <c r="BG1446" s="20"/>
      <c r="BH1446" s="20"/>
      <c r="BI1446" s="20"/>
      <c r="BJ1446" s="20"/>
      <c r="BK1446" s="20"/>
      <c r="BL1446" s="20"/>
      <c r="BM1446" s="20"/>
      <c r="BN1446" s="20"/>
      <c r="BO1446" s="20"/>
      <c r="BP1446" s="20"/>
      <c r="BQ1446" s="20"/>
      <c r="BR1446" s="20"/>
      <c r="BS1446" s="20"/>
      <c r="BT1446" s="20"/>
      <c r="BU1446" s="20"/>
      <c r="BV1446" s="20"/>
    </row>
    <row r="1447" spans="1:74" x14ac:dyDescent="0.25">
      <c r="A1447" s="20" t="s">
        <v>452</v>
      </c>
      <c r="B1447" s="20" t="s">
        <v>455</v>
      </c>
      <c r="C1447" s="20" t="s">
        <v>595</v>
      </c>
      <c r="D1447" s="1">
        <v>44507</v>
      </c>
      <c r="E1447">
        <v>121</v>
      </c>
      <c r="F1447">
        <v>2</v>
      </c>
      <c r="G1447">
        <v>0</v>
      </c>
      <c r="H1447">
        <v>0</v>
      </c>
      <c r="I1447">
        <v>0</v>
      </c>
      <c r="J1447">
        <v>91</v>
      </c>
      <c r="K1447">
        <v>2</v>
      </c>
      <c r="L1447">
        <v>1</v>
      </c>
      <c r="M1447">
        <v>1</v>
      </c>
      <c r="N1447">
        <v>3</v>
      </c>
      <c r="O1447">
        <v>2</v>
      </c>
      <c r="P1447">
        <v>0</v>
      </c>
      <c r="Q1447">
        <v>0</v>
      </c>
      <c r="R1447">
        <v>1038</v>
      </c>
      <c r="S1447">
        <v>863</v>
      </c>
      <c r="T1447">
        <v>15</v>
      </c>
      <c r="U1447">
        <v>10</v>
      </c>
      <c r="V1447">
        <v>18</v>
      </c>
      <c r="W1447">
        <v>780</v>
      </c>
      <c r="X1447">
        <v>200</v>
      </c>
      <c r="Y1447">
        <v>19</v>
      </c>
      <c r="Z1447">
        <v>29</v>
      </c>
      <c r="AA1447">
        <v>12</v>
      </c>
      <c r="AB1447">
        <v>1253</v>
      </c>
      <c r="AC1447">
        <v>199</v>
      </c>
      <c r="AD1447">
        <v>16</v>
      </c>
      <c r="AE1447">
        <v>25</v>
      </c>
      <c r="AF1447">
        <v>71</v>
      </c>
      <c r="AG1447">
        <v>114</v>
      </c>
      <c r="AH1447">
        <v>4</v>
      </c>
      <c r="AI1447">
        <v>2</v>
      </c>
      <c r="AJ1447">
        <v>4</v>
      </c>
      <c r="AK1447">
        <v>7</v>
      </c>
      <c r="AL1447">
        <v>43</v>
      </c>
      <c r="AM1447">
        <v>7</v>
      </c>
      <c r="AN1447">
        <v>1</v>
      </c>
      <c r="AO1447">
        <v>0</v>
      </c>
      <c r="AP1447">
        <v>1</v>
      </c>
      <c r="AQ1447">
        <v>0</v>
      </c>
      <c r="AR1447">
        <v>0</v>
      </c>
      <c r="AS1447">
        <v>0</v>
      </c>
      <c r="AT1447">
        <v>0</v>
      </c>
      <c r="AU1447">
        <v>0</v>
      </c>
      <c r="AV1447">
        <v>0</v>
      </c>
      <c r="AW1447">
        <v>0</v>
      </c>
      <c r="AX1447">
        <v>0</v>
      </c>
      <c r="AY1447">
        <v>0</v>
      </c>
      <c r="AZ1447">
        <v>0</v>
      </c>
      <c r="BA1447">
        <v>0</v>
      </c>
      <c r="BB1447">
        <v>0</v>
      </c>
      <c r="BC1447">
        <v>0</v>
      </c>
      <c r="BD1447">
        <v>1</v>
      </c>
      <c r="BE1447">
        <v>0</v>
      </c>
      <c r="BF1447">
        <v>0</v>
      </c>
      <c r="BG1447" s="20">
        <v>2</v>
      </c>
      <c r="BH1447" s="20">
        <v>0</v>
      </c>
      <c r="BI1447" s="20">
        <v>114</v>
      </c>
      <c r="BJ1447" s="20">
        <v>3</v>
      </c>
      <c r="BK1447" s="20">
        <v>992</v>
      </c>
      <c r="BL1447" s="20">
        <v>702</v>
      </c>
      <c r="BM1447" s="20">
        <v>1134</v>
      </c>
      <c r="BN1447" s="20">
        <v>99</v>
      </c>
      <c r="BO1447" s="20">
        <v>41</v>
      </c>
      <c r="BP1447" s="20"/>
      <c r="BQ1447" s="20"/>
      <c r="BR1447" s="20"/>
      <c r="BS1447" s="20"/>
      <c r="BT1447" s="20"/>
      <c r="BU1447" s="20"/>
      <c r="BV1447" s="20"/>
    </row>
    <row r="1448" spans="1:74" x14ac:dyDescent="0.25">
      <c r="A1448" s="20" t="s">
        <v>452</v>
      </c>
      <c r="B1448" s="20" t="s">
        <v>455</v>
      </c>
      <c r="C1448" s="20" t="s">
        <v>595</v>
      </c>
      <c r="D1448" s="1">
        <v>44514</v>
      </c>
      <c r="E1448">
        <v>121</v>
      </c>
      <c r="F1448">
        <v>2</v>
      </c>
      <c r="G1448">
        <v>0</v>
      </c>
      <c r="H1448">
        <v>0</v>
      </c>
      <c r="I1448">
        <v>0</v>
      </c>
      <c r="J1448">
        <v>93</v>
      </c>
      <c r="K1448">
        <v>1</v>
      </c>
      <c r="L1448">
        <v>1</v>
      </c>
      <c r="M1448">
        <v>1</v>
      </c>
      <c r="N1448">
        <v>2</v>
      </c>
      <c r="O1448">
        <v>1</v>
      </c>
      <c r="P1448">
        <v>0</v>
      </c>
      <c r="Q1448">
        <v>0</v>
      </c>
      <c r="R1448">
        <v>1025</v>
      </c>
      <c r="S1448">
        <v>890</v>
      </c>
      <c r="T1448">
        <v>15</v>
      </c>
      <c r="U1448">
        <v>10</v>
      </c>
      <c r="V1448">
        <v>19</v>
      </c>
      <c r="W1448">
        <v>782</v>
      </c>
      <c r="X1448">
        <v>289</v>
      </c>
      <c r="Y1448">
        <v>19</v>
      </c>
      <c r="Z1448">
        <v>28</v>
      </c>
      <c r="AA1448">
        <v>12</v>
      </c>
      <c r="AB1448">
        <v>1254</v>
      </c>
      <c r="AC1448">
        <v>276</v>
      </c>
      <c r="AD1448">
        <v>16</v>
      </c>
      <c r="AE1448">
        <v>26</v>
      </c>
      <c r="AF1448">
        <v>70</v>
      </c>
      <c r="AG1448">
        <v>115</v>
      </c>
      <c r="AH1448">
        <v>6</v>
      </c>
      <c r="AI1448">
        <v>2</v>
      </c>
      <c r="AJ1448">
        <v>4</v>
      </c>
      <c r="AK1448">
        <v>7</v>
      </c>
      <c r="AL1448">
        <v>56</v>
      </c>
      <c r="AM1448">
        <v>17</v>
      </c>
      <c r="AN1448">
        <v>1</v>
      </c>
      <c r="AO1448">
        <v>0</v>
      </c>
      <c r="AP1448">
        <v>1</v>
      </c>
      <c r="AQ1448">
        <v>0</v>
      </c>
      <c r="AR1448">
        <v>0</v>
      </c>
      <c r="AS1448">
        <v>0</v>
      </c>
      <c r="AT1448">
        <v>0</v>
      </c>
      <c r="AU1448">
        <v>0</v>
      </c>
      <c r="AV1448">
        <v>0</v>
      </c>
      <c r="AW1448">
        <v>0</v>
      </c>
      <c r="AX1448">
        <v>0</v>
      </c>
      <c r="AY1448">
        <v>0</v>
      </c>
      <c r="AZ1448">
        <v>0</v>
      </c>
      <c r="BA1448">
        <v>0</v>
      </c>
      <c r="BB1448">
        <v>0</v>
      </c>
      <c r="BC1448">
        <v>0</v>
      </c>
      <c r="BD1448">
        <v>1</v>
      </c>
      <c r="BE1448">
        <v>0</v>
      </c>
      <c r="BF1448">
        <v>0</v>
      </c>
      <c r="BG1448" s="20">
        <v>2</v>
      </c>
      <c r="BH1448" s="20">
        <v>0</v>
      </c>
      <c r="BI1448" s="20">
        <v>115</v>
      </c>
      <c r="BJ1448" s="20">
        <v>2</v>
      </c>
      <c r="BK1448" s="20">
        <v>978</v>
      </c>
      <c r="BL1448" s="20">
        <v>705</v>
      </c>
      <c r="BM1448" s="20">
        <v>1135</v>
      </c>
      <c r="BN1448" s="20">
        <v>99</v>
      </c>
      <c r="BO1448" s="20">
        <v>54</v>
      </c>
      <c r="BP1448" s="20"/>
      <c r="BQ1448" s="20"/>
      <c r="BR1448" s="20"/>
      <c r="BS1448" s="20"/>
      <c r="BT1448" s="20"/>
      <c r="BU1448" s="20"/>
      <c r="BV1448" s="20"/>
    </row>
    <row r="1449" spans="1:74" x14ac:dyDescent="0.25">
      <c r="A1449" s="20" t="s">
        <v>452</v>
      </c>
      <c r="B1449" s="20" t="s">
        <v>455</v>
      </c>
      <c r="C1449" s="20" t="s">
        <v>595</v>
      </c>
      <c r="D1449" s="1">
        <v>44521</v>
      </c>
      <c r="E1449">
        <v>120</v>
      </c>
      <c r="F1449">
        <v>2</v>
      </c>
      <c r="G1449">
        <v>0</v>
      </c>
      <c r="H1449">
        <v>0</v>
      </c>
      <c r="I1449">
        <v>0</v>
      </c>
      <c r="J1449">
        <v>97</v>
      </c>
      <c r="K1449">
        <v>1</v>
      </c>
      <c r="L1449">
        <v>1</v>
      </c>
      <c r="M1449">
        <v>1</v>
      </c>
      <c r="N1449">
        <v>2</v>
      </c>
      <c r="O1449">
        <v>1</v>
      </c>
      <c r="P1449">
        <v>0</v>
      </c>
      <c r="Q1449">
        <v>0</v>
      </c>
      <c r="R1449">
        <v>1026</v>
      </c>
      <c r="S1449">
        <v>906</v>
      </c>
      <c r="T1449">
        <v>16</v>
      </c>
      <c r="U1449">
        <v>9</v>
      </c>
      <c r="V1449">
        <v>19</v>
      </c>
      <c r="W1449">
        <v>781</v>
      </c>
      <c r="X1449">
        <v>382</v>
      </c>
      <c r="Y1449">
        <v>19</v>
      </c>
      <c r="Z1449">
        <v>28</v>
      </c>
      <c r="AA1449">
        <v>12</v>
      </c>
      <c r="AB1449">
        <v>1253</v>
      </c>
      <c r="AC1449">
        <v>357</v>
      </c>
      <c r="AD1449">
        <v>16</v>
      </c>
      <c r="AE1449">
        <v>26</v>
      </c>
      <c r="AF1449">
        <v>70</v>
      </c>
      <c r="AG1449">
        <v>116</v>
      </c>
      <c r="AH1449">
        <v>9</v>
      </c>
      <c r="AI1449">
        <v>2</v>
      </c>
      <c r="AJ1449">
        <v>4</v>
      </c>
      <c r="AK1449">
        <v>7</v>
      </c>
      <c r="AL1449">
        <v>56</v>
      </c>
      <c r="AM1449">
        <v>17</v>
      </c>
      <c r="AN1449">
        <v>1</v>
      </c>
      <c r="AO1449">
        <v>0</v>
      </c>
      <c r="AP1449">
        <v>1</v>
      </c>
      <c r="AQ1449">
        <v>0</v>
      </c>
      <c r="AR1449">
        <v>0</v>
      </c>
      <c r="AS1449">
        <v>0</v>
      </c>
      <c r="AT1449">
        <v>0</v>
      </c>
      <c r="AU1449">
        <v>0</v>
      </c>
      <c r="AV1449">
        <v>0</v>
      </c>
      <c r="AW1449">
        <v>0</v>
      </c>
      <c r="AX1449">
        <v>0</v>
      </c>
      <c r="AY1449">
        <v>0</v>
      </c>
      <c r="AZ1449">
        <v>0</v>
      </c>
      <c r="BA1449">
        <v>0</v>
      </c>
      <c r="BB1449">
        <v>0</v>
      </c>
      <c r="BC1449">
        <v>0</v>
      </c>
      <c r="BD1449">
        <v>1</v>
      </c>
      <c r="BE1449">
        <v>0</v>
      </c>
      <c r="BF1449">
        <v>0</v>
      </c>
      <c r="BG1449" s="20">
        <v>2</v>
      </c>
      <c r="BH1449" s="20">
        <v>0</v>
      </c>
      <c r="BI1449" s="20">
        <v>114</v>
      </c>
      <c r="BJ1449" s="20">
        <v>2</v>
      </c>
      <c r="BK1449" s="20">
        <v>979</v>
      </c>
      <c r="BL1449" s="20">
        <v>704</v>
      </c>
      <c r="BM1449" s="20">
        <v>1133</v>
      </c>
      <c r="BN1449" s="20">
        <v>100</v>
      </c>
      <c r="BO1449" s="20">
        <v>54</v>
      </c>
      <c r="BP1449" s="20"/>
      <c r="BQ1449" s="20"/>
      <c r="BR1449" s="20"/>
      <c r="BS1449" s="20"/>
      <c r="BT1449" s="20"/>
      <c r="BU1449" s="20"/>
      <c r="BV1449" s="20"/>
    </row>
    <row r="1450" spans="1:74" x14ac:dyDescent="0.25">
      <c r="A1450" s="20" t="s">
        <v>452</v>
      </c>
      <c r="B1450" s="20" t="s">
        <v>455</v>
      </c>
      <c r="C1450" s="20" t="s">
        <v>595</v>
      </c>
      <c r="D1450" s="1">
        <v>44528</v>
      </c>
      <c r="E1450">
        <v>121</v>
      </c>
      <c r="F1450">
        <v>2</v>
      </c>
      <c r="G1450">
        <v>0</v>
      </c>
      <c r="H1450">
        <v>0</v>
      </c>
      <c r="I1450">
        <v>0</v>
      </c>
      <c r="J1450">
        <v>102</v>
      </c>
      <c r="K1450">
        <v>1</v>
      </c>
      <c r="L1450">
        <v>1</v>
      </c>
      <c r="M1450">
        <v>1</v>
      </c>
      <c r="N1450">
        <v>2</v>
      </c>
      <c r="O1450">
        <v>1</v>
      </c>
      <c r="P1450">
        <v>0</v>
      </c>
      <c r="Q1450">
        <v>0</v>
      </c>
      <c r="R1450">
        <v>1024</v>
      </c>
      <c r="S1450">
        <v>931</v>
      </c>
      <c r="T1450">
        <v>16</v>
      </c>
      <c r="U1450">
        <v>9</v>
      </c>
      <c r="V1450">
        <v>19</v>
      </c>
      <c r="W1450">
        <v>784</v>
      </c>
      <c r="X1450">
        <v>482</v>
      </c>
      <c r="Y1450">
        <v>19</v>
      </c>
      <c r="Z1450">
        <v>27</v>
      </c>
      <c r="AA1450">
        <v>12</v>
      </c>
      <c r="AB1450">
        <v>1251</v>
      </c>
      <c r="AC1450">
        <v>537</v>
      </c>
      <c r="AD1450">
        <v>16</v>
      </c>
      <c r="AE1450">
        <v>26</v>
      </c>
      <c r="AF1450">
        <v>70</v>
      </c>
      <c r="AG1450">
        <v>118</v>
      </c>
      <c r="AH1450">
        <v>14</v>
      </c>
      <c r="AI1450">
        <v>2</v>
      </c>
      <c r="AJ1450">
        <v>3</v>
      </c>
      <c r="AK1450">
        <v>7</v>
      </c>
      <c r="AL1450">
        <v>55</v>
      </c>
      <c r="AM1450">
        <v>20</v>
      </c>
      <c r="AN1450">
        <v>1</v>
      </c>
      <c r="AO1450">
        <v>0</v>
      </c>
      <c r="AP1450">
        <v>1</v>
      </c>
      <c r="AQ1450">
        <v>0</v>
      </c>
      <c r="AR1450">
        <v>0</v>
      </c>
      <c r="AS1450">
        <v>0</v>
      </c>
      <c r="AT1450">
        <v>0</v>
      </c>
      <c r="AU1450">
        <v>0</v>
      </c>
      <c r="AV1450">
        <v>0</v>
      </c>
      <c r="AW1450">
        <v>0</v>
      </c>
      <c r="AX1450">
        <v>0</v>
      </c>
      <c r="AY1450">
        <v>0</v>
      </c>
      <c r="AZ1450">
        <v>0</v>
      </c>
      <c r="BA1450">
        <v>0</v>
      </c>
      <c r="BB1450">
        <v>0</v>
      </c>
      <c r="BC1450">
        <v>0</v>
      </c>
      <c r="BD1450">
        <v>1</v>
      </c>
      <c r="BE1450">
        <v>0</v>
      </c>
      <c r="BF1450">
        <v>0</v>
      </c>
      <c r="BG1450" s="20">
        <v>2</v>
      </c>
      <c r="BH1450" s="20">
        <v>0</v>
      </c>
      <c r="BI1450" s="20">
        <v>115</v>
      </c>
      <c r="BJ1450" s="20">
        <v>2</v>
      </c>
      <c r="BK1450" s="20">
        <v>978</v>
      </c>
      <c r="BL1450" s="20">
        <v>710</v>
      </c>
      <c r="BM1450" s="20">
        <v>1131</v>
      </c>
      <c r="BN1450" s="20">
        <v>102</v>
      </c>
      <c r="BO1450" s="20">
        <v>53</v>
      </c>
      <c r="BP1450" s="20"/>
      <c r="BQ1450" s="20"/>
      <c r="BR1450" s="20"/>
      <c r="BS1450" s="20"/>
      <c r="BT1450" s="20"/>
      <c r="BU1450" s="20"/>
      <c r="BV1450" s="20"/>
    </row>
    <row r="1451" spans="1:74" x14ac:dyDescent="0.25">
      <c r="A1451" s="20" t="s">
        <v>452</v>
      </c>
      <c r="B1451" s="20" t="s">
        <v>455</v>
      </c>
      <c r="C1451" s="20" t="s">
        <v>595</v>
      </c>
      <c r="D1451" s="1">
        <v>44535</v>
      </c>
      <c r="E1451">
        <v>121</v>
      </c>
      <c r="F1451">
        <v>2</v>
      </c>
      <c r="G1451">
        <v>2</v>
      </c>
      <c r="H1451">
        <v>0</v>
      </c>
      <c r="I1451">
        <v>0</v>
      </c>
      <c r="J1451">
        <v>106</v>
      </c>
      <c r="K1451">
        <v>1</v>
      </c>
      <c r="L1451">
        <v>1</v>
      </c>
      <c r="M1451">
        <v>1</v>
      </c>
      <c r="N1451">
        <v>2</v>
      </c>
      <c r="O1451">
        <v>2</v>
      </c>
      <c r="P1451">
        <v>0</v>
      </c>
      <c r="Q1451">
        <v>0</v>
      </c>
      <c r="R1451">
        <v>1025</v>
      </c>
      <c r="S1451">
        <v>942</v>
      </c>
      <c r="T1451">
        <v>16</v>
      </c>
      <c r="U1451">
        <v>8</v>
      </c>
      <c r="V1451">
        <v>19</v>
      </c>
      <c r="W1451">
        <v>782</v>
      </c>
      <c r="X1451">
        <v>509</v>
      </c>
      <c r="Y1451">
        <v>20</v>
      </c>
      <c r="Z1451">
        <v>28</v>
      </c>
      <c r="AA1451">
        <v>10</v>
      </c>
      <c r="AB1451">
        <v>1254</v>
      </c>
      <c r="AC1451">
        <v>682</v>
      </c>
      <c r="AD1451">
        <v>16</v>
      </c>
      <c r="AE1451">
        <v>26</v>
      </c>
      <c r="AF1451">
        <v>70</v>
      </c>
      <c r="AG1451">
        <v>119</v>
      </c>
      <c r="AH1451">
        <v>22</v>
      </c>
      <c r="AI1451">
        <v>1</v>
      </c>
      <c r="AJ1451">
        <v>2</v>
      </c>
      <c r="AK1451">
        <v>7</v>
      </c>
      <c r="AL1451">
        <v>56</v>
      </c>
      <c r="AM1451">
        <v>51</v>
      </c>
      <c r="AN1451">
        <v>1</v>
      </c>
      <c r="AO1451">
        <v>0</v>
      </c>
      <c r="AP1451">
        <v>1</v>
      </c>
      <c r="AQ1451">
        <v>0</v>
      </c>
      <c r="AR1451">
        <v>0</v>
      </c>
      <c r="AS1451">
        <v>0</v>
      </c>
      <c r="AT1451">
        <v>0</v>
      </c>
      <c r="AU1451">
        <v>0</v>
      </c>
      <c r="AV1451">
        <v>0</v>
      </c>
      <c r="AW1451">
        <v>0</v>
      </c>
      <c r="AX1451">
        <v>0</v>
      </c>
      <c r="AY1451">
        <v>0</v>
      </c>
      <c r="AZ1451">
        <v>0</v>
      </c>
      <c r="BA1451">
        <v>0</v>
      </c>
      <c r="BB1451">
        <v>0</v>
      </c>
      <c r="BC1451">
        <v>0</v>
      </c>
      <c r="BD1451">
        <v>1</v>
      </c>
      <c r="BE1451">
        <v>0</v>
      </c>
      <c r="BF1451">
        <v>0</v>
      </c>
      <c r="BG1451" s="20">
        <v>2</v>
      </c>
      <c r="BH1451" s="20">
        <v>0</v>
      </c>
      <c r="BI1451" s="20">
        <v>115</v>
      </c>
      <c r="BJ1451" s="20">
        <v>2</v>
      </c>
      <c r="BK1451" s="20">
        <v>980</v>
      </c>
      <c r="BL1451" s="20">
        <v>709</v>
      </c>
      <c r="BM1451" s="20">
        <v>1135</v>
      </c>
      <c r="BN1451" s="20">
        <v>103</v>
      </c>
      <c r="BO1451" s="20">
        <v>54</v>
      </c>
      <c r="BP1451" s="20"/>
      <c r="BQ1451" s="20"/>
      <c r="BR1451" s="20"/>
      <c r="BS1451" s="20"/>
      <c r="BT1451" s="20"/>
      <c r="BU1451" s="20"/>
      <c r="BV1451" s="20"/>
    </row>
    <row r="1452" spans="1:74" x14ac:dyDescent="0.25">
      <c r="A1452" s="20" t="s">
        <v>452</v>
      </c>
      <c r="B1452" s="20" t="s">
        <v>455</v>
      </c>
      <c r="C1452" s="20" t="s">
        <v>595</v>
      </c>
      <c r="D1452" s="1">
        <v>44542</v>
      </c>
      <c r="E1452">
        <v>120</v>
      </c>
      <c r="F1452">
        <v>2</v>
      </c>
      <c r="G1452">
        <v>2</v>
      </c>
      <c r="H1452">
        <v>0</v>
      </c>
      <c r="I1452">
        <v>0</v>
      </c>
      <c r="J1452">
        <v>106</v>
      </c>
      <c r="K1452">
        <v>1</v>
      </c>
      <c r="L1452">
        <v>1</v>
      </c>
      <c r="M1452">
        <v>1</v>
      </c>
      <c r="N1452">
        <v>2</v>
      </c>
      <c r="O1452">
        <v>2</v>
      </c>
      <c r="P1452">
        <v>0</v>
      </c>
      <c r="Q1452">
        <v>0</v>
      </c>
      <c r="R1452">
        <v>1024</v>
      </c>
      <c r="S1452">
        <v>954</v>
      </c>
      <c r="T1452">
        <v>15</v>
      </c>
      <c r="U1452">
        <v>8</v>
      </c>
      <c r="V1452">
        <v>19</v>
      </c>
      <c r="W1452">
        <v>781</v>
      </c>
      <c r="X1452">
        <v>544</v>
      </c>
      <c r="Y1452">
        <v>20</v>
      </c>
      <c r="Z1452">
        <v>26</v>
      </c>
      <c r="AA1452">
        <v>10</v>
      </c>
      <c r="AB1452">
        <v>1255</v>
      </c>
      <c r="AC1452">
        <v>822</v>
      </c>
      <c r="AD1452">
        <v>16</v>
      </c>
      <c r="AE1452">
        <v>25</v>
      </c>
      <c r="AF1452">
        <v>70</v>
      </c>
      <c r="AG1452">
        <v>119</v>
      </c>
      <c r="AH1452">
        <v>30</v>
      </c>
      <c r="AI1452">
        <v>1</v>
      </c>
      <c r="AJ1452">
        <v>2</v>
      </c>
      <c r="AK1452">
        <v>7</v>
      </c>
      <c r="AL1452">
        <v>56</v>
      </c>
      <c r="AM1452">
        <v>50</v>
      </c>
      <c r="AN1452">
        <v>1</v>
      </c>
      <c r="AO1452">
        <v>0</v>
      </c>
      <c r="AP1452">
        <v>1</v>
      </c>
      <c r="AQ1452">
        <v>0</v>
      </c>
      <c r="AR1452">
        <v>0</v>
      </c>
      <c r="AS1452">
        <v>0</v>
      </c>
      <c r="AT1452">
        <v>0</v>
      </c>
      <c r="AU1452">
        <v>0</v>
      </c>
      <c r="AV1452">
        <v>0</v>
      </c>
      <c r="AW1452">
        <v>0</v>
      </c>
      <c r="AX1452">
        <v>0</v>
      </c>
      <c r="AY1452">
        <v>0</v>
      </c>
      <c r="AZ1452">
        <v>0</v>
      </c>
      <c r="BA1452">
        <v>0</v>
      </c>
      <c r="BB1452">
        <v>0</v>
      </c>
      <c r="BC1452">
        <v>0</v>
      </c>
      <c r="BD1452">
        <v>1</v>
      </c>
      <c r="BE1452">
        <v>0</v>
      </c>
      <c r="BF1452">
        <v>0</v>
      </c>
      <c r="BG1452" s="20">
        <v>2</v>
      </c>
      <c r="BH1452" s="20">
        <v>0</v>
      </c>
      <c r="BI1452" s="20">
        <v>115</v>
      </c>
      <c r="BJ1452" s="20">
        <v>2</v>
      </c>
      <c r="BK1452" s="20">
        <v>980</v>
      </c>
      <c r="BL1452" s="20">
        <v>710</v>
      </c>
      <c r="BM1452" s="20">
        <v>1137</v>
      </c>
      <c r="BN1452" s="20">
        <v>103</v>
      </c>
      <c r="BO1452" s="20">
        <v>54</v>
      </c>
      <c r="BP1452" s="20"/>
      <c r="BQ1452" s="20"/>
      <c r="BR1452" s="20"/>
      <c r="BS1452" s="20"/>
      <c r="BT1452" s="20"/>
      <c r="BU1452" s="20"/>
      <c r="BV1452" s="20"/>
    </row>
    <row r="1453" spans="1:74" x14ac:dyDescent="0.25">
      <c r="A1453" s="20" t="s">
        <v>452</v>
      </c>
      <c r="B1453" s="20" t="s">
        <v>455</v>
      </c>
      <c r="C1453" s="20" t="s">
        <v>595</v>
      </c>
      <c r="D1453" s="1">
        <v>44549</v>
      </c>
      <c r="E1453">
        <v>120</v>
      </c>
      <c r="F1453">
        <v>2</v>
      </c>
      <c r="G1453">
        <v>2</v>
      </c>
      <c r="H1453">
        <v>0</v>
      </c>
      <c r="I1453">
        <v>0</v>
      </c>
      <c r="J1453">
        <v>107</v>
      </c>
      <c r="K1453">
        <v>1</v>
      </c>
      <c r="L1453">
        <v>1</v>
      </c>
      <c r="M1453">
        <v>1</v>
      </c>
      <c r="N1453">
        <v>2</v>
      </c>
      <c r="O1453">
        <v>2</v>
      </c>
      <c r="P1453">
        <v>0</v>
      </c>
      <c r="Q1453">
        <v>0</v>
      </c>
      <c r="R1453">
        <v>1024</v>
      </c>
      <c r="S1453">
        <v>960</v>
      </c>
      <c r="T1453">
        <v>15</v>
      </c>
      <c r="U1453">
        <v>8</v>
      </c>
      <c r="V1453">
        <v>19</v>
      </c>
      <c r="W1453">
        <v>784</v>
      </c>
      <c r="X1453">
        <v>583</v>
      </c>
      <c r="Y1453">
        <v>20</v>
      </c>
      <c r="Z1453">
        <v>25</v>
      </c>
      <c r="AA1453">
        <v>11</v>
      </c>
      <c r="AB1453">
        <v>1255</v>
      </c>
      <c r="AC1453">
        <v>944</v>
      </c>
      <c r="AD1453">
        <v>16</v>
      </c>
      <c r="AE1453">
        <v>25</v>
      </c>
      <c r="AF1453">
        <v>70</v>
      </c>
      <c r="AG1453">
        <v>121</v>
      </c>
      <c r="AH1453">
        <v>53</v>
      </c>
      <c r="AI1453">
        <v>1</v>
      </c>
      <c r="AJ1453">
        <v>2</v>
      </c>
      <c r="AK1453">
        <v>7</v>
      </c>
      <c r="AL1453">
        <v>57</v>
      </c>
      <c r="AM1453">
        <v>52</v>
      </c>
      <c r="AN1453">
        <v>1</v>
      </c>
      <c r="AO1453">
        <v>0</v>
      </c>
      <c r="AP1453">
        <v>1</v>
      </c>
      <c r="AQ1453">
        <v>0</v>
      </c>
      <c r="AR1453">
        <v>0</v>
      </c>
      <c r="AS1453">
        <v>0</v>
      </c>
      <c r="AT1453">
        <v>0</v>
      </c>
      <c r="AU1453">
        <v>0</v>
      </c>
      <c r="AV1453">
        <v>0</v>
      </c>
      <c r="AW1453">
        <v>0</v>
      </c>
      <c r="AX1453">
        <v>0</v>
      </c>
      <c r="AY1453">
        <v>0</v>
      </c>
      <c r="AZ1453">
        <v>0</v>
      </c>
      <c r="BA1453">
        <v>0</v>
      </c>
      <c r="BB1453">
        <v>0</v>
      </c>
      <c r="BC1453">
        <v>0</v>
      </c>
      <c r="BD1453">
        <v>1</v>
      </c>
      <c r="BE1453">
        <v>0</v>
      </c>
      <c r="BF1453">
        <v>0</v>
      </c>
      <c r="BG1453" s="20">
        <v>2</v>
      </c>
      <c r="BH1453" s="20">
        <v>0</v>
      </c>
      <c r="BI1453" s="20">
        <v>115</v>
      </c>
      <c r="BJ1453" s="20">
        <v>2</v>
      </c>
      <c r="BK1453" s="20">
        <v>980</v>
      </c>
      <c r="BL1453" s="20">
        <v>713</v>
      </c>
      <c r="BM1453" s="20">
        <v>1137</v>
      </c>
      <c r="BN1453" s="20">
        <v>106</v>
      </c>
      <c r="BO1453" s="20">
        <v>55</v>
      </c>
      <c r="BP1453" s="20">
        <v>3797</v>
      </c>
      <c r="BQ1453" s="20">
        <v>1860</v>
      </c>
      <c r="BR1453" s="20">
        <v>1</v>
      </c>
      <c r="BS1453" s="20">
        <v>56</v>
      </c>
      <c r="BT1453" s="20">
        <v>42</v>
      </c>
      <c r="BU1453" s="20">
        <v>448</v>
      </c>
      <c r="BV1453" s="20">
        <v>3162</v>
      </c>
    </row>
    <row r="1454" spans="1:74" x14ac:dyDescent="0.25">
      <c r="A1454" s="20" t="s">
        <v>452</v>
      </c>
      <c r="B1454" s="20" t="s">
        <v>455</v>
      </c>
      <c r="C1454" s="20" t="s">
        <v>595</v>
      </c>
      <c r="D1454" s="1">
        <v>44558</v>
      </c>
      <c r="E1454">
        <v>119</v>
      </c>
      <c r="F1454">
        <v>2</v>
      </c>
      <c r="G1454">
        <v>2</v>
      </c>
      <c r="H1454">
        <v>0</v>
      </c>
      <c r="I1454">
        <v>0</v>
      </c>
      <c r="J1454">
        <v>107</v>
      </c>
      <c r="K1454">
        <v>1</v>
      </c>
      <c r="L1454">
        <v>1</v>
      </c>
      <c r="M1454">
        <v>1</v>
      </c>
      <c r="N1454">
        <v>2</v>
      </c>
      <c r="O1454">
        <v>2</v>
      </c>
      <c r="P1454">
        <v>0</v>
      </c>
      <c r="Q1454">
        <v>0</v>
      </c>
      <c r="R1454">
        <v>1025</v>
      </c>
      <c r="S1454">
        <v>963</v>
      </c>
      <c r="T1454">
        <v>15</v>
      </c>
      <c r="U1454">
        <v>8</v>
      </c>
      <c r="V1454">
        <v>19</v>
      </c>
      <c r="W1454">
        <v>789</v>
      </c>
      <c r="X1454">
        <v>607</v>
      </c>
      <c r="Y1454">
        <v>20</v>
      </c>
      <c r="Z1454">
        <v>25</v>
      </c>
      <c r="AA1454">
        <v>13</v>
      </c>
      <c r="AB1454">
        <v>1254</v>
      </c>
      <c r="AC1454">
        <v>977</v>
      </c>
      <c r="AD1454">
        <v>16</v>
      </c>
      <c r="AE1454">
        <v>24</v>
      </c>
      <c r="AF1454">
        <v>71</v>
      </c>
      <c r="AG1454">
        <v>121</v>
      </c>
      <c r="AH1454">
        <v>64</v>
      </c>
      <c r="AI1454">
        <v>2</v>
      </c>
      <c r="AJ1454">
        <v>2</v>
      </c>
      <c r="AK1454">
        <v>6</v>
      </c>
      <c r="AL1454">
        <v>58</v>
      </c>
      <c r="AM1454">
        <v>52</v>
      </c>
      <c r="AN1454">
        <v>2</v>
      </c>
      <c r="AO1454">
        <v>0</v>
      </c>
      <c r="AP1454">
        <v>0</v>
      </c>
      <c r="AQ1454">
        <v>0</v>
      </c>
      <c r="AR1454">
        <v>0</v>
      </c>
      <c r="AS1454">
        <v>0</v>
      </c>
      <c r="AT1454">
        <v>0</v>
      </c>
      <c r="AU1454">
        <v>0</v>
      </c>
      <c r="AV1454">
        <v>0</v>
      </c>
      <c r="AW1454">
        <v>0</v>
      </c>
      <c r="AX1454">
        <v>0</v>
      </c>
      <c r="AY1454">
        <v>0</v>
      </c>
      <c r="AZ1454">
        <v>0</v>
      </c>
      <c r="BA1454">
        <v>0</v>
      </c>
      <c r="BB1454">
        <v>0</v>
      </c>
      <c r="BC1454">
        <v>0</v>
      </c>
      <c r="BD1454">
        <v>1</v>
      </c>
      <c r="BE1454">
        <v>0</v>
      </c>
      <c r="BF1454">
        <v>0</v>
      </c>
      <c r="BG1454" s="20">
        <v>2</v>
      </c>
      <c r="BH1454" s="20">
        <v>0</v>
      </c>
      <c r="BI1454" s="20">
        <v>114</v>
      </c>
      <c r="BJ1454" s="20">
        <v>2</v>
      </c>
      <c r="BK1454" s="20">
        <v>981</v>
      </c>
      <c r="BL1454" s="20">
        <v>716</v>
      </c>
      <c r="BM1454" s="20">
        <v>1136</v>
      </c>
      <c r="BN1454" s="20">
        <v>108</v>
      </c>
      <c r="BO1454" s="20">
        <v>56</v>
      </c>
      <c r="BP1454" s="20">
        <v>3788</v>
      </c>
      <c r="BQ1454" s="20">
        <v>2143</v>
      </c>
      <c r="BR1454" s="20">
        <v>1</v>
      </c>
      <c r="BS1454" s="20">
        <v>57</v>
      </c>
      <c r="BT1454" s="20">
        <v>41</v>
      </c>
      <c r="BU1454" s="20">
        <v>446</v>
      </c>
      <c r="BV1454" s="20">
        <v>3164</v>
      </c>
    </row>
    <row r="1455" spans="1:74" x14ac:dyDescent="0.25">
      <c r="A1455" s="20" t="s">
        <v>452</v>
      </c>
      <c r="B1455" s="20" t="s">
        <v>455</v>
      </c>
      <c r="C1455" s="20" t="s">
        <v>595</v>
      </c>
      <c r="D1455" s="1">
        <v>44564</v>
      </c>
      <c r="E1455">
        <v>119</v>
      </c>
      <c r="F1455">
        <v>2</v>
      </c>
      <c r="G1455">
        <v>2</v>
      </c>
      <c r="H1455">
        <v>0</v>
      </c>
      <c r="I1455">
        <v>0</v>
      </c>
      <c r="J1455">
        <v>107</v>
      </c>
      <c r="K1455">
        <v>1</v>
      </c>
      <c r="L1455">
        <v>1</v>
      </c>
      <c r="M1455">
        <v>1</v>
      </c>
      <c r="N1455">
        <v>2</v>
      </c>
      <c r="O1455">
        <v>2</v>
      </c>
      <c r="P1455">
        <v>0</v>
      </c>
      <c r="Q1455">
        <v>0</v>
      </c>
      <c r="R1455">
        <v>1027</v>
      </c>
      <c r="S1455">
        <v>966</v>
      </c>
      <c r="T1455">
        <v>15</v>
      </c>
      <c r="U1455">
        <v>8</v>
      </c>
      <c r="V1455">
        <v>19</v>
      </c>
      <c r="W1455">
        <v>787</v>
      </c>
      <c r="X1455">
        <v>613</v>
      </c>
      <c r="Y1455">
        <v>20</v>
      </c>
      <c r="Z1455">
        <v>25</v>
      </c>
      <c r="AA1455">
        <v>13</v>
      </c>
      <c r="AB1455">
        <v>1254</v>
      </c>
      <c r="AC1455">
        <v>990</v>
      </c>
      <c r="AD1455">
        <v>17</v>
      </c>
      <c r="AE1455">
        <v>24</v>
      </c>
      <c r="AF1455">
        <v>69</v>
      </c>
      <c r="AG1455">
        <v>122</v>
      </c>
      <c r="AH1455">
        <v>67</v>
      </c>
      <c r="AI1455">
        <v>2</v>
      </c>
      <c r="AJ1455">
        <v>2</v>
      </c>
      <c r="AK1455">
        <v>6</v>
      </c>
      <c r="AL1455">
        <v>57</v>
      </c>
      <c r="AM1455">
        <v>51</v>
      </c>
      <c r="AN1455">
        <v>2</v>
      </c>
      <c r="AO1455">
        <v>0</v>
      </c>
      <c r="AP1455">
        <v>0</v>
      </c>
      <c r="AQ1455">
        <v>0</v>
      </c>
      <c r="AR1455">
        <v>0</v>
      </c>
      <c r="AS1455">
        <v>0</v>
      </c>
      <c r="AT1455">
        <v>0</v>
      </c>
      <c r="AU1455">
        <v>0</v>
      </c>
      <c r="AV1455">
        <v>0</v>
      </c>
      <c r="AW1455">
        <v>0</v>
      </c>
      <c r="AX1455">
        <v>0</v>
      </c>
      <c r="AY1455">
        <v>0</v>
      </c>
      <c r="AZ1455">
        <v>0</v>
      </c>
      <c r="BA1455">
        <v>0</v>
      </c>
      <c r="BB1455">
        <v>0</v>
      </c>
      <c r="BC1455">
        <v>0</v>
      </c>
      <c r="BD1455">
        <v>1</v>
      </c>
      <c r="BE1455">
        <v>0</v>
      </c>
      <c r="BF1455">
        <v>0</v>
      </c>
      <c r="BG1455" s="20">
        <v>2</v>
      </c>
      <c r="BH1455" s="20">
        <v>0</v>
      </c>
      <c r="BI1455" s="20">
        <v>114</v>
      </c>
      <c r="BJ1455" s="20">
        <v>2</v>
      </c>
      <c r="BK1455" s="20">
        <v>983</v>
      </c>
      <c r="BL1455" s="20">
        <v>715</v>
      </c>
      <c r="BM1455" s="20">
        <v>1138</v>
      </c>
      <c r="BN1455" s="20">
        <v>109</v>
      </c>
      <c r="BO1455" s="20">
        <v>55</v>
      </c>
      <c r="BP1455" s="20">
        <v>3788</v>
      </c>
      <c r="BQ1455" s="20">
        <v>2217</v>
      </c>
      <c r="BR1455" s="20">
        <v>1</v>
      </c>
      <c r="BS1455" s="20">
        <v>58</v>
      </c>
      <c r="BT1455" s="20">
        <v>41</v>
      </c>
      <c r="BU1455" s="20">
        <v>443</v>
      </c>
      <c r="BV1455" s="20">
        <v>3169</v>
      </c>
    </row>
    <row r="1456" spans="1:74" x14ac:dyDescent="0.25">
      <c r="A1456" s="20" t="s">
        <v>452</v>
      </c>
      <c r="B1456" s="20" t="s">
        <v>455</v>
      </c>
      <c r="C1456" s="20" t="s">
        <v>595</v>
      </c>
      <c r="D1456" s="1">
        <v>44570</v>
      </c>
      <c r="E1456">
        <v>120</v>
      </c>
      <c r="F1456">
        <v>2</v>
      </c>
      <c r="G1456">
        <v>2</v>
      </c>
      <c r="H1456">
        <v>0</v>
      </c>
      <c r="I1456">
        <v>0</v>
      </c>
      <c r="J1456">
        <v>110</v>
      </c>
      <c r="K1456">
        <v>1</v>
      </c>
      <c r="L1456">
        <v>1</v>
      </c>
      <c r="M1456">
        <v>1</v>
      </c>
      <c r="N1456">
        <v>2</v>
      </c>
      <c r="O1456">
        <v>2</v>
      </c>
      <c r="P1456">
        <v>0</v>
      </c>
      <c r="Q1456">
        <v>0</v>
      </c>
      <c r="R1456">
        <v>1027</v>
      </c>
      <c r="S1456">
        <v>966</v>
      </c>
      <c r="T1456">
        <v>15</v>
      </c>
      <c r="U1456">
        <v>8</v>
      </c>
      <c r="V1456">
        <v>19</v>
      </c>
      <c r="W1456">
        <v>787</v>
      </c>
      <c r="X1456">
        <v>624</v>
      </c>
      <c r="Y1456">
        <v>20</v>
      </c>
      <c r="Z1456">
        <v>25</v>
      </c>
      <c r="AA1456">
        <v>13</v>
      </c>
      <c r="AB1456">
        <v>1254</v>
      </c>
      <c r="AC1456">
        <v>1009</v>
      </c>
      <c r="AD1456">
        <v>17</v>
      </c>
      <c r="AE1456">
        <v>23</v>
      </c>
      <c r="AF1456">
        <v>70</v>
      </c>
      <c r="AG1456">
        <v>122</v>
      </c>
      <c r="AH1456">
        <v>72</v>
      </c>
      <c r="AI1456">
        <v>2</v>
      </c>
      <c r="AJ1456">
        <v>2</v>
      </c>
      <c r="AK1456">
        <v>6</v>
      </c>
      <c r="AL1456">
        <v>56</v>
      </c>
      <c r="AM1456">
        <v>53</v>
      </c>
      <c r="AN1456">
        <v>2</v>
      </c>
      <c r="AO1456">
        <v>0</v>
      </c>
      <c r="AP1456">
        <v>0</v>
      </c>
      <c r="AQ1456">
        <v>0</v>
      </c>
      <c r="AR1456">
        <v>0</v>
      </c>
      <c r="AS1456">
        <v>0</v>
      </c>
      <c r="AT1456">
        <v>0</v>
      </c>
      <c r="AU1456">
        <v>0</v>
      </c>
      <c r="AV1456">
        <v>0</v>
      </c>
      <c r="AW1456">
        <v>0</v>
      </c>
      <c r="AX1456">
        <v>0</v>
      </c>
      <c r="AY1456">
        <v>0</v>
      </c>
      <c r="AZ1456">
        <v>0</v>
      </c>
      <c r="BA1456">
        <v>0</v>
      </c>
      <c r="BB1456">
        <v>0</v>
      </c>
      <c r="BC1456">
        <v>0</v>
      </c>
      <c r="BD1456">
        <v>1</v>
      </c>
      <c r="BE1456">
        <v>0</v>
      </c>
      <c r="BF1456">
        <v>0</v>
      </c>
      <c r="BG1456" s="20">
        <v>2</v>
      </c>
      <c r="BH1456" s="20">
        <v>0</v>
      </c>
      <c r="BI1456" s="20">
        <v>115</v>
      </c>
      <c r="BJ1456" s="20">
        <v>2</v>
      </c>
      <c r="BK1456" s="20">
        <v>983</v>
      </c>
      <c r="BL1456" s="20">
        <v>715</v>
      </c>
      <c r="BM1456" s="20">
        <v>1138</v>
      </c>
      <c r="BN1456" s="20">
        <v>109</v>
      </c>
      <c r="BO1456" s="20">
        <v>54</v>
      </c>
      <c r="BP1456" s="20">
        <v>3790</v>
      </c>
      <c r="BQ1456" s="20">
        <v>2335</v>
      </c>
      <c r="BR1456" s="20">
        <v>1</v>
      </c>
      <c r="BS1456" s="20">
        <v>62</v>
      </c>
      <c r="BT1456" s="20">
        <v>40</v>
      </c>
      <c r="BU1456" s="20">
        <v>440</v>
      </c>
      <c r="BV1456" s="20">
        <v>3176</v>
      </c>
    </row>
    <row r="1457" spans="1:74" x14ac:dyDescent="0.25">
      <c r="A1457" s="20" t="s">
        <v>452</v>
      </c>
      <c r="B1457" s="20" t="s">
        <v>455</v>
      </c>
      <c r="C1457" s="20" t="s">
        <v>595</v>
      </c>
      <c r="D1457" s="1">
        <v>44577</v>
      </c>
      <c r="E1457">
        <v>120</v>
      </c>
      <c r="F1457">
        <v>2</v>
      </c>
      <c r="G1457">
        <v>2</v>
      </c>
      <c r="H1457">
        <v>0</v>
      </c>
      <c r="I1457">
        <v>0</v>
      </c>
      <c r="J1457">
        <v>111</v>
      </c>
      <c r="K1457">
        <v>1</v>
      </c>
      <c r="L1457">
        <v>1</v>
      </c>
      <c r="M1457">
        <v>1</v>
      </c>
      <c r="N1457">
        <v>2</v>
      </c>
      <c r="O1457">
        <v>2</v>
      </c>
      <c r="P1457">
        <v>0</v>
      </c>
      <c r="Q1457">
        <v>0</v>
      </c>
      <c r="R1457">
        <v>1026</v>
      </c>
      <c r="S1457">
        <v>965</v>
      </c>
      <c r="T1457">
        <v>14</v>
      </c>
      <c r="U1457">
        <v>8</v>
      </c>
      <c r="V1457">
        <v>19</v>
      </c>
      <c r="W1457">
        <v>792</v>
      </c>
      <c r="X1457">
        <v>630</v>
      </c>
      <c r="Y1457">
        <v>21</v>
      </c>
      <c r="Z1457">
        <v>25</v>
      </c>
      <c r="AA1457">
        <v>13</v>
      </c>
      <c r="AB1457">
        <v>1257</v>
      </c>
      <c r="AC1457">
        <v>1021</v>
      </c>
      <c r="AD1457">
        <v>17</v>
      </c>
      <c r="AE1457">
        <v>23</v>
      </c>
      <c r="AF1457">
        <v>71</v>
      </c>
      <c r="AG1457">
        <v>121</v>
      </c>
      <c r="AH1457">
        <v>72</v>
      </c>
      <c r="AI1457">
        <v>2</v>
      </c>
      <c r="AJ1457">
        <v>2</v>
      </c>
      <c r="AK1457">
        <v>6</v>
      </c>
      <c r="AL1457">
        <v>55</v>
      </c>
      <c r="AM1457">
        <v>52</v>
      </c>
      <c r="AN1457">
        <v>2</v>
      </c>
      <c r="AO1457">
        <v>0</v>
      </c>
      <c r="AP1457">
        <v>0</v>
      </c>
      <c r="AQ1457">
        <v>0</v>
      </c>
      <c r="AR1457">
        <v>0</v>
      </c>
      <c r="AS1457">
        <v>0</v>
      </c>
      <c r="AT1457">
        <v>0</v>
      </c>
      <c r="AU1457">
        <v>0</v>
      </c>
      <c r="AV1457">
        <v>0</v>
      </c>
      <c r="AW1457">
        <v>0</v>
      </c>
      <c r="AX1457">
        <v>0</v>
      </c>
      <c r="AY1457">
        <v>0</v>
      </c>
      <c r="AZ1457">
        <v>0</v>
      </c>
      <c r="BA1457">
        <v>0</v>
      </c>
      <c r="BB1457">
        <v>0</v>
      </c>
      <c r="BC1457">
        <v>0</v>
      </c>
      <c r="BD1457">
        <v>1</v>
      </c>
      <c r="BE1457">
        <v>0</v>
      </c>
      <c r="BF1457">
        <v>0</v>
      </c>
      <c r="BG1457" s="20">
        <v>2</v>
      </c>
      <c r="BH1457" s="20">
        <v>0</v>
      </c>
      <c r="BI1457" s="20">
        <v>115</v>
      </c>
      <c r="BJ1457" s="20">
        <v>2</v>
      </c>
      <c r="BK1457" s="20">
        <v>982</v>
      </c>
      <c r="BL1457" s="20">
        <v>717</v>
      </c>
      <c r="BM1457" s="20">
        <v>1140</v>
      </c>
      <c r="BN1457" s="20">
        <v>108</v>
      </c>
      <c r="BO1457" s="20">
        <v>53</v>
      </c>
      <c r="BP1457" s="20">
        <v>3788</v>
      </c>
      <c r="BQ1457" s="20">
        <v>2382</v>
      </c>
      <c r="BR1457" s="20">
        <v>1</v>
      </c>
      <c r="BS1457" s="20">
        <v>58</v>
      </c>
      <c r="BT1457" s="20">
        <v>40</v>
      </c>
      <c r="BU1457" s="20">
        <v>436</v>
      </c>
      <c r="BV1457" s="20">
        <v>3182</v>
      </c>
    </row>
    <row r="1458" spans="1:74" x14ac:dyDescent="0.25">
      <c r="A1458" s="20" t="s">
        <v>452</v>
      </c>
      <c r="B1458" s="20" t="s">
        <v>455</v>
      </c>
      <c r="C1458" s="20" t="s">
        <v>595</v>
      </c>
      <c r="D1458" s="1">
        <v>44584</v>
      </c>
      <c r="E1458">
        <v>118</v>
      </c>
      <c r="F1458">
        <v>2</v>
      </c>
      <c r="G1458">
        <v>2</v>
      </c>
      <c r="H1458">
        <v>0</v>
      </c>
      <c r="I1458">
        <v>0</v>
      </c>
      <c r="J1458">
        <v>109</v>
      </c>
      <c r="K1458">
        <v>1</v>
      </c>
      <c r="L1458">
        <v>1</v>
      </c>
      <c r="M1458">
        <v>1</v>
      </c>
      <c r="N1458">
        <v>3</v>
      </c>
      <c r="O1458">
        <v>3</v>
      </c>
      <c r="P1458">
        <v>0</v>
      </c>
      <c r="Q1458">
        <v>0</v>
      </c>
      <c r="R1458">
        <v>1030</v>
      </c>
      <c r="S1458">
        <v>969</v>
      </c>
      <c r="T1458">
        <v>14</v>
      </c>
      <c r="U1458">
        <v>8</v>
      </c>
      <c r="V1458">
        <v>19</v>
      </c>
      <c r="W1458">
        <v>789</v>
      </c>
      <c r="X1458">
        <v>628</v>
      </c>
      <c r="Y1458">
        <v>21</v>
      </c>
      <c r="Z1458">
        <v>25</v>
      </c>
      <c r="AA1458">
        <v>13</v>
      </c>
      <c r="AB1458">
        <v>1256</v>
      </c>
      <c r="AC1458">
        <v>1023</v>
      </c>
      <c r="AD1458">
        <v>17</v>
      </c>
      <c r="AE1458">
        <v>23</v>
      </c>
      <c r="AF1458">
        <v>71</v>
      </c>
      <c r="AG1458">
        <v>124</v>
      </c>
      <c r="AH1458">
        <v>77</v>
      </c>
      <c r="AI1458">
        <v>2</v>
      </c>
      <c r="AJ1458">
        <v>2</v>
      </c>
      <c r="AK1458">
        <v>6</v>
      </c>
      <c r="AL1458">
        <v>55</v>
      </c>
      <c r="AM1458">
        <v>52</v>
      </c>
      <c r="AN1458">
        <v>2</v>
      </c>
      <c r="AO1458">
        <v>0</v>
      </c>
      <c r="AP1458">
        <v>0</v>
      </c>
      <c r="AQ1458">
        <v>0</v>
      </c>
      <c r="AR1458">
        <v>0</v>
      </c>
      <c r="AS1458">
        <v>0</v>
      </c>
      <c r="AT1458">
        <v>0</v>
      </c>
      <c r="AU1458">
        <v>0</v>
      </c>
      <c r="AV1458">
        <v>0</v>
      </c>
      <c r="AW1458">
        <v>0</v>
      </c>
      <c r="AX1458">
        <v>0</v>
      </c>
      <c r="AY1458">
        <v>0</v>
      </c>
      <c r="AZ1458">
        <v>0</v>
      </c>
      <c r="BA1458">
        <v>0</v>
      </c>
      <c r="BB1458">
        <v>0</v>
      </c>
      <c r="BC1458">
        <v>0</v>
      </c>
      <c r="BD1458">
        <v>1</v>
      </c>
      <c r="BE1458">
        <v>0</v>
      </c>
      <c r="BF1458">
        <v>0</v>
      </c>
      <c r="BG1458" s="20">
        <v>2</v>
      </c>
      <c r="BH1458" s="20">
        <v>0</v>
      </c>
      <c r="BI1458" s="20">
        <v>113</v>
      </c>
      <c r="BJ1458" s="20">
        <v>3</v>
      </c>
      <c r="BK1458" s="20">
        <v>985</v>
      </c>
      <c r="BL1458" s="20">
        <v>714</v>
      </c>
      <c r="BM1458" s="20">
        <v>1138</v>
      </c>
      <c r="BN1458" s="20">
        <v>111</v>
      </c>
      <c r="BO1458" s="20">
        <v>53</v>
      </c>
      <c r="BP1458" s="20">
        <v>3791</v>
      </c>
      <c r="BQ1458" s="20">
        <v>2408</v>
      </c>
      <c r="BR1458" s="20">
        <v>1</v>
      </c>
      <c r="BS1458" s="20">
        <v>59</v>
      </c>
      <c r="BT1458" s="20">
        <v>40</v>
      </c>
      <c r="BU1458" s="20">
        <v>433</v>
      </c>
      <c r="BV1458" s="20">
        <v>3185</v>
      </c>
    </row>
    <row r="1459" spans="1:74" x14ac:dyDescent="0.25">
      <c r="A1459" s="20" t="s">
        <v>452</v>
      </c>
      <c r="B1459" s="20" t="s">
        <v>455</v>
      </c>
      <c r="C1459" s="20" t="s">
        <v>595</v>
      </c>
      <c r="D1459" s="1">
        <v>44591</v>
      </c>
      <c r="E1459">
        <v>116</v>
      </c>
      <c r="F1459">
        <v>2</v>
      </c>
      <c r="G1459">
        <v>2</v>
      </c>
      <c r="H1459">
        <v>0</v>
      </c>
      <c r="I1459">
        <v>0</v>
      </c>
      <c r="J1459">
        <v>108</v>
      </c>
      <c r="K1459">
        <v>1</v>
      </c>
      <c r="L1459">
        <v>1</v>
      </c>
      <c r="M1459">
        <v>1</v>
      </c>
      <c r="N1459">
        <v>3</v>
      </c>
      <c r="O1459">
        <v>3</v>
      </c>
      <c r="P1459">
        <v>0</v>
      </c>
      <c r="Q1459">
        <v>0</v>
      </c>
      <c r="R1459">
        <v>1031</v>
      </c>
      <c r="S1459">
        <v>972</v>
      </c>
      <c r="T1459">
        <v>14</v>
      </c>
      <c r="U1459">
        <v>8</v>
      </c>
      <c r="V1459">
        <v>18</v>
      </c>
      <c r="W1459">
        <v>792</v>
      </c>
      <c r="X1459">
        <v>631</v>
      </c>
      <c r="Y1459">
        <v>21</v>
      </c>
      <c r="Z1459">
        <v>24</v>
      </c>
      <c r="AA1459">
        <v>13</v>
      </c>
      <c r="AB1459">
        <v>1255</v>
      </c>
      <c r="AC1459">
        <v>1027</v>
      </c>
      <c r="AD1459">
        <v>17</v>
      </c>
      <c r="AE1459">
        <v>23</v>
      </c>
      <c r="AF1459">
        <v>71</v>
      </c>
      <c r="AG1459">
        <v>124</v>
      </c>
      <c r="AH1459">
        <v>80</v>
      </c>
      <c r="AI1459">
        <v>2</v>
      </c>
      <c r="AJ1459">
        <v>2</v>
      </c>
      <c r="AK1459">
        <v>6</v>
      </c>
      <c r="AL1459">
        <v>55</v>
      </c>
      <c r="AM1459">
        <v>52</v>
      </c>
      <c r="AN1459">
        <v>2</v>
      </c>
      <c r="AO1459">
        <v>0</v>
      </c>
      <c r="AP1459">
        <v>0</v>
      </c>
      <c r="AQ1459">
        <v>0</v>
      </c>
      <c r="AR1459">
        <v>0</v>
      </c>
      <c r="AS1459">
        <v>0</v>
      </c>
      <c r="AT1459">
        <v>0</v>
      </c>
      <c r="AU1459">
        <v>0</v>
      </c>
      <c r="AV1459">
        <v>0</v>
      </c>
      <c r="AW1459">
        <v>0</v>
      </c>
      <c r="AX1459">
        <v>0</v>
      </c>
      <c r="AY1459">
        <v>0</v>
      </c>
      <c r="AZ1459">
        <v>0</v>
      </c>
      <c r="BA1459">
        <v>0</v>
      </c>
      <c r="BB1459">
        <v>0</v>
      </c>
      <c r="BC1459">
        <v>0</v>
      </c>
      <c r="BD1459">
        <v>1</v>
      </c>
      <c r="BE1459">
        <v>0</v>
      </c>
      <c r="BF1459">
        <v>0</v>
      </c>
      <c r="BG1459" s="20">
        <v>2</v>
      </c>
      <c r="BH1459" s="20">
        <v>0</v>
      </c>
      <c r="BI1459" s="20">
        <v>112</v>
      </c>
      <c r="BJ1459" s="20">
        <v>3</v>
      </c>
      <c r="BK1459" s="20">
        <v>988</v>
      </c>
      <c r="BL1459" s="20">
        <v>720</v>
      </c>
      <c r="BM1459" s="20">
        <v>1137</v>
      </c>
      <c r="BN1459" s="20">
        <v>112</v>
      </c>
      <c r="BO1459" s="20">
        <v>53</v>
      </c>
      <c r="BP1459" s="20">
        <v>3789</v>
      </c>
      <c r="BQ1459" s="20">
        <v>2458</v>
      </c>
      <c r="BR1459" s="20">
        <v>1</v>
      </c>
      <c r="BS1459" s="20">
        <v>62</v>
      </c>
      <c r="BT1459" s="20">
        <v>42</v>
      </c>
      <c r="BU1459" s="20">
        <v>426</v>
      </c>
      <c r="BV1459" s="20">
        <v>3188</v>
      </c>
    </row>
    <row r="1460" spans="1:74" x14ac:dyDescent="0.25">
      <c r="A1460" s="20" t="s">
        <v>452</v>
      </c>
      <c r="B1460" s="20" t="s">
        <v>455</v>
      </c>
      <c r="C1460" s="20" t="s">
        <v>595</v>
      </c>
      <c r="D1460" s="1">
        <v>44599</v>
      </c>
      <c r="E1460">
        <v>116</v>
      </c>
      <c r="F1460">
        <v>2</v>
      </c>
      <c r="G1460">
        <v>2</v>
      </c>
      <c r="H1460">
        <v>0</v>
      </c>
      <c r="I1460">
        <v>0</v>
      </c>
      <c r="J1460">
        <v>108</v>
      </c>
      <c r="K1460">
        <v>1</v>
      </c>
      <c r="L1460">
        <v>1</v>
      </c>
      <c r="M1460">
        <v>1</v>
      </c>
      <c r="N1460">
        <v>3</v>
      </c>
      <c r="O1460">
        <v>3</v>
      </c>
      <c r="P1460">
        <v>0</v>
      </c>
      <c r="Q1460">
        <v>0</v>
      </c>
      <c r="R1460">
        <v>1032</v>
      </c>
      <c r="S1460">
        <v>974</v>
      </c>
      <c r="T1460">
        <v>14</v>
      </c>
      <c r="U1460">
        <v>7</v>
      </c>
      <c r="V1460">
        <v>18</v>
      </c>
      <c r="W1460">
        <v>790</v>
      </c>
      <c r="X1460">
        <v>635</v>
      </c>
      <c r="Y1460">
        <v>20</v>
      </c>
      <c r="Z1460">
        <v>24</v>
      </c>
      <c r="AA1460">
        <v>13</v>
      </c>
      <c r="AB1460">
        <v>1251</v>
      </c>
      <c r="AC1460">
        <v>1026</v>
      </c>
      <c r="AD1460">
        <v>17</v>
      </c>
      <c r="AE1460">
        <v>22</v>
      </c>
      <c r="AF1460">
        <v>71</v>
      </c>
      <c r="AG1460">
        <v>123</v>
      </c>
      <c r="AH1460">
        <v>79</v>
      </c>
      <c r="AI1460">
        <v>3</v>
      </c>
      <c r="AJ1460">
        <v>2</v>
      </c>
      <c r="AK1460">
        <v>6</v>
      </c>
      <c r="AL1460">
        <v>55</v>
      </c>
      <c r="AM1460">
        <v>52</v>
      </c>
      <c r="AN1460">
        <v>2</v>
      </c>
      <c r="AO1460">
        <v>0</v>
      </c>
      <c r="AP1460">
        <v>0</v>
      </c>
      <c r="AQ1460">
        <v>0</v>
      </c>
      <c r="AR1460">
        <v>0</v>
      </c>
      <c r="AS1460">
        <v>0</v>
      </c>
      <c r="AT1460">
        <v>0</v>
      </c>
      <c r="AU1460">
        <v>0</v>
      </c>
      <c r="AV1460">
        <v>0</v>
      </c>
      <c r="AW1460">
        <v>0</v>
      </c>
      <c r="AX1460">
        <v>0</v>
      </c>
      <c r="AY1460">
        <v>0</v>
      </c>
      <c r="AZ1460">
        <v>0</v>
      </c>
      <c r="BA1460">
        <v>0</v>
      </c>
      <c r="BB1460">
        <v>0</v>
      </c>
      <c r="BC1460">
        <v>0</v>
      </c>
      <c r="BD1460">
        <v>1</v>
      </c>
      <c r="BE1460">
        <v>0</v>
      </c>
      <c r="BF1460">
        <v>0</v>
      </c>
      <c r="BG1460" s="20">
        <v>2</v>
      </c>
      <c r="BH1460" s="20">
        <v>0</v>
      </c>
      <c r="BI1460" s="20">
        <v>112</v>
      </c>
      <c r="BJ1460" s="20">
        <v>3</v>
      </c>
      <c r="BK1460" s="20">
        <v>990</v>
      </c>
      <c r="BL1460" s="20">
        <v>720</v>
      </c>
      <c r="BM1460" s="20">
        <v>1133</v>
      </c>
      <c r="BN1460" s="20">
        <v>110</v>
      </c>
      <c r="BO1460" s="20">
        <v>53</v>
      </c>
      <c r="BP1460" s="20">
        <v>3787</v>
      </c>
      <c r="BQ1460" s="20">
        <v>2486</v>
      </c>
      <c r="BR1460" s="20">
        <v>1</v>
      </c>
      <c r="BS1460" s="20">
        <v>62</v>
      </c>
      <c r="BT1460" s="20">
        <v>41</v>
      </c>
      <c r="BU1460" s="20">
        <v>423</v>
      </c>
      <c r="BV1460" s="20">
        <v>3191</v>
      </c>
    </row>
    <row r="1461" spans="1:74" x14ac:dyDescent="0.25">
      <c r="A1461" s="20" t="s">
        <v>452</v>
      </c>
      <c r="B1461" s="20" t="s">
        <v>455</v>
      </c>
      <c r="C1461" s="20" t="s">
        <v>595</v>
      </c>
      <c r="D1461" s="1">
        <v>44606</v>
      </c>
      <c r="E1461">
        <v>116</v>
      </c>
      <c r="F1461">
        <v>2</v>
      </c>
      <c r="G1461">
        <v>2</v>
      </c>
      <c r="H1461">
        <v>0</v>
      </c>
      <c r="I1461">
        <v>0</v>
      </c>
      <c r="J1461">
        <v>108</v>
      </c>
      <c r="K1461">
        <v>1</v>
      </c>
      <c r="L1461">
        <v>1</v>
      </c>
      <c r="M1461">
        <v>1</v>
      </c>
      <c r="N1461">
        <v>2</v>
      </c>
      <c r="O1461">
        <v>2</v>
      </c>
      <c r="P1461">
        <v>0</v>
      </c>
      <c r="Q1461">
        <v>0</v>
      </c>
      <c r="R1461">
        <v>1033</v>
      </c>
      <c r="S1461">
        <v>975</v>
      </c>
      <c r="T1461">
        <v>14</v>
      </c>
      <c r="U1461">
        <v>7</v>
      </c>
      <c r="V1461">
        <v>18</v>
      </c>
      <c r="W1461">
        <v>796</v>
      </c>
      <c r="X1461">
        <v>642</v>
      </c>
      <c r="Y1461">
        <v>20</v>
      </c>
      <c r="Z1461">
        <v>24</v>
      </c>
      <c r="AA1461">
        <v>12</v>
      </c>
      <c r="AB1461">
        <v>1251</v>
      </c>
      <c r="AC1461">
        <v>1025</v>
      </c>
      <c r="AD1461">
        <v>17</v>
      </c>
      <c r="AE1461">
        <v>22</v>
      </c>
      <c r="AF1461">
        <v>72</v>
      </c>
      <c r="AG1461">
        <v>123</v>
      </c>
      <c r="AH1461">
        <v>79</v>
      </c>
      <c r="AI1461">
        <v>3</v>
      </c>
      <c r="AJ1461">
        <v>2</v>
      </c>
      <c r="AK1461">
        <v>7</v>
      </c>
      <c r="AL1461">
        <v>54</v>
      </c>
      <c r="AM1461">
        <v>51</v>
      </c>
      <c r="AN1461">
        <v>2</v>
      </c>
      <c r="AO1461">
        <v>0</v>
      </c>
      <c r="AP1461">
        <v>0</v>
      </c>
      <c r="AQ1461">
        <v>0</v>
      </c>
      <c r="AR1461">
        <v>0</v>
      </c>
      <c r="AS1461">
        <v>0</v>
      </c>
      <c r="AT1461">
        <v>0</v>
      </c>
      <c r="AU1461">
        <v>0</v>
      </c>
      <c r="AV1461">
        <v>0</v>
      </c>
      <c r="AW1461">
        <v>0</v>
      </c>
      <c r="AX1461">
        <v>0</v>
      </c>
      <c r="AY1461">
        <v>0</v>
      </c>
      <c r="AZ1461">
        <v>0</v>
      </c>
      <c r="BA1461">
        <v>0</v>
      </c>
      <c r="BB1461">
        <v>0</v>
      </c>
      <c r="BC1461">
        <v>0</v>
      </c>
      <c r="BD1461">
        <v>1</v>
      </c>
      <c r="BE1461">
        <v>0</v>
      </c>
      <c r="BF1461">
        <v>0</v>
      </c>
      <c r="BG1461" s="20">
        <v>2</v>
      </c>
      <c r="BH1461" s="20">
        <v>0</v>
      </c>
      <c r="BI1461" s="20">
        <v>112</v>
      </c>
      <c r="BJ1461" s="20">
        <v>2</v>
      </c>
      <c r="BK1461" s="20">
        <v>991</v>
      </c>
      <c r="BL1461" s="20">
        <v>727</v>
      </c>
      <c r="BM1461" s="20">
        <v>1132</v>
      </c>
      <c r="BN1461" s="20">
        <v>109</v>
      </c>
      <c r="BO1461" s="20">
        <v>52</v>
      </c>
      <c r="BP1461" s="20">
        <v>3782</v>
      </c>
      <c r="BQ1461" s="20">
        <v>2499</v>
      </c>
      <c r="BR1461" s="20">
        <v>1</v>
      </c>
      <c r="BS1461" s="20">
        <v>62</v>
      </c>
      <c r="BT1461" s="20">
        <v>41</v>
      </c>
      <c r="BU1461" s="20">
        <v>420</v>
      </c>
      <c r="BV1461" s="20">
        <v>3188</v>
      </c>
    </row>
    <row r="1462" spans="1:74" x14ac:dyDescent="0.25">
      <c r="A1462" s="20" t="s">
        <v>452</v>
      </c>
      <c r="B1462" s="20" t="s">
        <v>455</v>
      </c>
      <c r="C1462" s="20" t="s">
        <v>596</v>
      </c>
      <c r="D1462" s="1">
        <v>44493</v>
      </c>
      <c r="E1462">
        <v>45</v>
      </c>
      <c r="F1462">
        <v>1</v>
      </c>
      <c r="G1462">
        <v>1</v>
      </c>
      <c r="H1462">
        <v>2</v>
      </c>
      <c r="I1462">
        <v>2</v>
      </c>
      <c r="J1462">
        <v>18</v>
      </c>
      <c r="K1462">
        <v>1</v>
      </c>
      <c r="L1462">
        <v>0</v>
      </c>
      <c r="M1462">
        <v>0</v>
      </c>
      <c r="N1462">
        <v>29</v>
      </c>
      <c r="O1462">
        <v>0</v>
      </c>
      <c r="P1462">
        <v>24</v>
      </c>
      <c r="Q1462">
        <v>0</v>
      </c>
      <c r="R1462">
        <v>374</v>
      </c>
      <c r="S1462">
        <v>0</v>
      </c>
      <c r="T1462">
        <v>253</v>
      </c>
      <c r="U1462">
        <v>0</v>
      </c>
      <c r="V1462">
        <v>0</v>
      </c>
      <c r="W1462">
        <v>421</v>
      </c>
      <c r="X1462">
        <v>0</v>
      </c>
      <c r="Y1462">
        <v>30</v>
      </c>
      <c r="Z1462">
        <v>8</v>
      </c>
      <c r="AA1462">
        <v>13</v>
      </c>
      <c r="AB1462">
        <v>453</v>
      </c>
      <c r="AC1462">
        <v>22</v>
      </c>
      <c r="AD1462">
        <v>22</v>
      </c>
      <c r="AE1462">
        <v>11</v>
      </c>
      <c r="AF1462">
        <v>39</v>
      </c>
      <c r="AG1462">
        <v>39</v>
      </c>
      <c r="AH1462">
        <v>0</v>
      </c>
      <c r="AI1462">
        <v>1</v>
      </c>
      <c r="AJ1462">
        <v>5</v>
      </c>
      <c r="AK1462">
        <v>5</v>
      </c>
      <c r="AL1462">
        <v>38</v>
      </c>
      <c r="AM1462">
        <v>0</v>
      </c>
      <c r="AN1462">
        <v>11</v>
      </c>
      <c r="AO1462">
        <v>0</v>
      </c>
      <c r="AP1462">
        <v>0</v>
      </c>
      <c r="AQ1462">
        <v>0</v>
      </c>
      <c r="AR1462">
        <v>0</v>
      </c>
      <c r="AS1462">
        <v>0</v>
      </c>
      <c r="AT1462">
        <v>0</v>
      </c>
      <c r="AU1462">
        <v>0</v>
      </c>
      <c r="AV1462">
        <v>0</v>
      </c>
      <c r="AW1462">
        <v>0</v>
      </c>
      <c r="AX1462">
        <v>0</v>
      </c>
      <c r="AY1462">
        <v>0</v>
      </c>
      <c r="AZ1462">
        <v>1</v>
      </c>
      <c r="BA1462">
        <v>0</v>
      </c>
      <c r="BB1462">
        <v>7</v>
      </c>
      <c r="BC1462">
        <v>34</v>
      </c>
      <c r="BD1462">
        <v>0</v>
      </c>
      <c r="BE1462">
        <v>3</v>
      </c>
      <c r="BF1462">
        <v>0</v>
      </c>
      <c r="BG1462" s="20"/>
      <c r="BH1462" s="20"/>
      <c r="BI1462" s="20"/>
      <c r="BJ1462" s="20"/>
      <c r="BK1462" s="20"/>
      <c r="BL1462" s="20"/>
      <c r="BM1462" s="20"/>
      <c r="BN1462" s="20"/>
      <c r="BO1462" s="20"/>
      <c r="BP1462" s="20"/>
      <c r="BQ1462" s="20"/>
      <c r="BR1462" s="20"/>
      <c r="BS1462" s="20"/>
      <c r="BT1462" s="20"/>
      <c r="BU1462" s="20"/>
      <c r="BV1462" s="20"/>
    </row>
    <row r="1463" spans="1:74" x14ac:dyDescent="0.25">
      <c r="A1463" s="20" t="s">
        <v>452</v>
      </c>
      <c r="B1463" s="20" t="s">
        <v>455</v>
      </c>
      <c r="C1463" s="20" t="s">
        <v>596</v>
      </c>
      <c r="D1463" s="1">
        <v>44500</v>
      </c>
      <c r="E1463">
        <v>45</v>
      </c>
      <c r="F1463">
        <v>1</v>
      </c>
      <c r="G1463">
        <v>1</v>
      </c>
      <c r="H1463">
        <v>2</v>
      </c>
      <c r="I1463">
        <v>2</v>
      </c>
      <c r="J1463">
        <v>20</v>
      </c>
      <c r="K1463">
        <v>1</v>
      </c>
      <c r="L1463">
        <v>0</v>
      </c>
      <c r="M1463">
        <v>0</v>
      </c>
      <c r="N1463">
        <v>30</v>
      </c>
      <c r="O1463">
        <v>0</v>
      </c>
      <c r="P1463">
        <v>25</v>
      </c>
      <c r="Q1463">
        <v>0</v>
      </c>
      <c r="R1463">
        <v>373</v>
      </c>
      <c r="S1463">
        <v>0</v>
      </c>
      <c r="T1463">
        <v>302</v>
      </c>
      <c r="U1463">
        <v>0</v>
      </c>
      <c r="V1463">
        <v>0</v>
      </c>
      <c r="W1463">
        <v>421</v>
      </c>
      <c r="X1463">
        <v>0</v>
      </c>
      <c r="Y1463">
        <v>46</v>
      </c>
      <c r="Z1463">
        <v>8</v>
      </c>
      <c r="AA1463">
        <v>13</v>
      </c>
      <c r="AB1463">
        <v>452</v>
      </c>
      <c r="AC1463">
        <v>28</v>
      </c>
      <c r="AD1463">
        <v>22</v>
      </c>
      <c r="AE1463">
        <v>11</v>
      </c>
      <c r="AF1463">
        <v>39</v>
      </c>
      <c r="AG1463">
        <v>39</v>
      </c>
      <c r="AH1463">
        <v>0</v>
      </c>
      <c r="AI1463">
        <v>1</v>
      </c>
      <c r="AJ1463">
        <v>5</v>
      </c>
      <c r="AK1463">
        <v>5</v>
      </c>
      <c r="AL1463">
        <v>38</v>
      </c>
      <c r="AM1463">
        <v>0</v>
      </c>
      <c r="AN1463">
        <v>14</v>
      </c>
      <c r="AO1463">
        <v>0</v>
      </c>
      <c r="AP1463">
        <v>0</v>
      </c>
      <c r="AQ1463">
        <v>0</v>
      </c>
      <c r="AR1463">
        <v>0</v>
      </c>
      <c r="AS1463">
        <v>0</v>
      </c>
      <c r="AT1463">
        <v>0</v>
      </c>
      <c r="AU1463">
        <v>0</v>
      </c>
      <c r="AV1463">
        <v>0</v>
      </c>
      <c r="AW1463">
        <v>0</v>
      </c>
      <c r="AX1463">
        <v>0</v>
      </c>
      <c r="AY1463">
        <v>0</v>
      </c>
      <c r="AZ1463">
        <v>1</v>
      </c>
      <c r="BA1463">
        <v>0</v>
      </c>
      <c r="BB1463">
        <v>7</v>
      </c>
      <c r="BC1463">
        <v>34</v>
      </c>
      <c r="BD1463">
        <v>0</v>
      </c>
      <c r="BE1463">
        <v>3</v>
      </c>
      <c r="BF1463">
        <v>0</v>
      </c>
      <c r="BG1463" s="20"/>
      <c r="BH1463" s="20"/>
      <c r="BI1463" s="20"/>
      <c r="BJ1463" s="20"/>
      <c r="BK1463" s="20"/>
      <c r="BL1463" s="20"/>
      <c r="BM1463" s="20"/>
      <c r="BN1463" s="20"/>
      <c r="BO1463" s="20"/>
      <c r="BP1463" s="20"/>
      <c r="BQ1463" s="20"/>
      <c r="BR1463" s="20"/>
      <c r="BS1463" s="20"/>
      <c r="BT1463" s="20"/>
      <c r="BU1463" s="20"/>
      <c r="BV1463" s="20"/>
    </row>
    <row r="1464" spans="1:74" x14ac:dyDescent="0.25">
      <c r="A1464" s="20" t="s">
        <v>452</v>
      </c>
      <c r="B1464" s="20" t="s">
        <v>455</v>
      </c>
      <c r="C1464" s="20" t="s">
        <v>596</v>
      </c>
      <c r="D1464" s="1">
        <v>44507</v>
      </c>
      <c r="E1464">
        <v>43</v>
      </c>
      <c r="F1464">
        <v>1</v>
      </c>
      <c r="G1464">
        <v>1</v>
      </c>
      <c r="H1464">
        <v>2</v>
      </c>
      <c r="I1464">
        <v>2</v>
      </c>
      <c r="J1464">
        <v>24</v>
      </c>
      <c r="K1464">
        <v>1</v>
      </c>
      <c r="L1464">
        <v>0</v>
      </c>
      <c r="M1464">
        <v>0</v>
      </c>
      <c r="N1464">
        <v>30</v>
      </c>
      <c r="O1464">
        <v>25</v>
      </c>
      <c r="P1464">
        <v>1</v>
      </c>
      <c r="Q1464">
        <v>0</v>
      </c>
      <c r="R1464">
        <v>372</v>
      </c>
      <c r="S1464">
        <v>316</v>
      </c>
      <c r="T1464">
        <v>7</v>
      </c>
      <c r="U1464">
        <v>0</v>
      </c>
      <c r="V1464">
        <v>0</v>
      </c>
      <c r="W1464">
        <v>424</v>
      </c>
      <c r="X1464">
        <v>87</v>
      </c>
      <c r="Y1464">
        <v>34</v>
      </c>
      <c r="Z1464">
        <v>7</v>
      </c>
      <c r="AA1464">
        <v>13</v>
      </c>
      <c r="AB1464">
        <v>451</v>
      </c>
      <c r="AC1464">
        <v>44</v>
      </c>
      <c r="AD1464">
        <v>22</v>
      </c>
      <c r="AE1464">
        <v>11</v>
      </c>
      <c r="AF1464">
        <v>38</v>
      </c>
      <c r="AG1464">
        <v>39</v>
      </c>
      <c r="AH1464">
        <v>3</v>
      </c>
      <c r="AI1464">
        <v>3</v>
      </c>
      <c r="AJ1464">
        <v>5</v>
      </c>
      <c r="AK1464">
        <v>5</v>
      </c>
      <c r="AL1464">
        <v>37</v>
      </c>
      <c r="AM1464">
        <v>15</v>
      </c>
      <c r="AN1464">
        <v>0</v>
      </c>
      <c r="AO1464">
        <v>0</v>
      </c>
      <c r="AP1464">
        <v>0</v>
      </c>
      <c r="AQ1464">
        <v>0</v>
      </c>
      <c r="AR1464">
        <v>0</v>
      </c>
      <c r="AS1464">
        <v>0</v>
      </c>
      <c r="AT1464">
        <v>0</v>
      </c>
      <c r="AU1464">
        <v>0</v>
      </c>
      <c r="AV1464">
        <v>0</v>
      </c>
      <c r="AW1464">
        <v>0</v>
      </c>
      <c r="AX1464">
        <v>0</v>
      </c>
      <c r="AY1464">
        <v>0</v>
      </c>
      <c r="AZ1464">
        <v>0</v>
      </c>
      <c r="BA1464">
        <v>0</v>
      </c>
      <c r="BB1464">
        <v>0</v>
      </c>
      <c r="BC1464">
        <v>0</v>
      </c>
      <c r="BD1464">
        <v>0</v>
      </c>
      <c r="BE1464">
        <v>0</v>
      </c>
      <c r="BF1464">
        <v>0</v>
      </c>
      <c r="BG1464" s="20">
        <v>1</v>
      </c>
      <c r="BH1464" s="20">
        <v>2</v>
      </c>
      <c r="BI1464" s="20">
        <v>42</v>
      </c>
      <c r="BJ1464" s="20">
        <v>29</v>
      </c>
      <c r="BK1464" s="20">
        <v>363</v>
      </c>
      <c r="BL1464" s="20">
        <v>361</v>
      </c>
      <c r="BM1464" s="20">
        <v>367</v>
      </c>
      <c r="BN1464" s="20">
        <v>23</v>
      </c>
      <c r="BO1464" s="20">
        <v>37</v>
      </c>
      <c r="BP1464" s="20"/>
      <c r="BQ1464" s="20"/>
      <c r="BR1464" s="20"/>
      <c r="BS1464" s="20"/>
      <c r="BT1464" s="20"/>
      <c r="BU1464" s="20"/>
      <c r="BV1464" s="20"/>
    </row>
    <row r="1465" spans="1:74" x14ac:dyDescent="0.25">
      <c r="A1465" s="20" t="s">
        <v>452</v>
      </c>
      <c r="B1465" s="20" t="s">
        <v>455</v>
      </c>
      <c r="C1465" s="20" t="s">
        <v>596</v>
      </c>
      <c r="D1465" s="1">
        <v>44514</v>
      </c>
      <c r="E1465">
        <v>44</v>
      </c>
      <c r="F1465">
        <v>1</v>
      </c>
      <c r="G1465">
        <v>1</v>
      </c>
      <c r="H1465">
        <v>2</v>
      </c>
      <c r="I1465">
        <v>2</v>
      </c>
      <c r="J1465">
        <v>28</v>
      </c>
      <c r="K1465">
        <v>1</v>
      </c>
      <c r="L1465">
        <v>0</v>
      </c>
      <c r="M1465">
        <v>0</v>
      </c>
      <c r="N1465">
        <v>30</v>
      </c>
      <c r="O1465">
        <v>25</v>
      </c>
      <c r="P1465">
        <v>1</v>
      </c>
      <c r="Q1465">
        <v>0</v>
      </c>
      <c r="R1465">
        <v>373</v>
      </c>
      <c r="S1465">
        <v>329</v>
      </c>
      <c r="T1465">
        <v>7</v>
      </c>
      <c r="U1465">
        <v>0</v>
      </c>
      <c r="V1465">
        <v>0</v>
      </c>
      <c r="W1465">
        <v>424</v>
      </c>
      <c r="X1465">
        <v>141</v>
      </c>
      <c r="Y1465">
        <v>34</v>
      </c>
      <c r="Z1465">
        <v>7</v>
      </c>
      <c r="AA1465">
        <v>12</v>
      </c>
      <c r="AB1465">
        <v>453</v>
      </c>
      <c r="AC1465">
        <v>72</v>
      </c>
      <c r="AD1465">
        <v>22</v>
      </c>
      <c r="AE1465">
        <v>11</v>
      </c>
      <c r="AF1465">
        <v>40</v>
      </c>
      <c r="AG1465">
        <v>39</v>
      </c>
      <c r="AH1465">
        <v>4</v>
      </c>
      <c r="AI1465">
        <v>3</v>
      </c>
      <c r="AJ1465">
        <v>5</v>
      </c>
      <c r="AK1465">
        <v>5</v>
      </c>
      <c r="AL1465">
        <v>37</v>
      </c>
      <c r="AM1465">
        <v>15</v>
      </c>
      <c r="AN1465">
        <v>0</v>
      </c>
      <c r="AO1465">
        <v>0</v>
      </c>
      <c r="AP1465">
        <v>0</v>
      </c>
      <c r="AQ1465">
        <v>0</v>
      </c>
      <c r="AR1465">
        <v>0</v>
      </c>
      <c r="AS1465">
        <v>0</v>
      </c>
      <c r="AT1465">
        <v>0</v>
      </c>
      <c r="AU1465">
        <v>0</v>
      </c>
      <c r="AV1465">
        <v>0</v>
      </c>
      <c r="AW1465">
        <v>0</v>
      </c>
      <c r="AX1465">
        <v>0</v>
      </c>
      <c r="AY1465">
        <v>0</v>
      </c>
      <c r="AZ1465">
        <v>0</v>
      </c>
      <c r="BA1465">
        <v>0</v>
      </c>
      <c r="BB1465">
        <v>0</v>
      </c>
      <c r="BC1465">
        <v>0</v>
      </c>
      <c r="BD1465">
        <v>0</v>
      </c>
      <c r="BE1465">
        <v>0</v>
      </c>
      <c r="BF1465">
        <v>0</v>
      </c>
      <c r="BG1465" s="20">
        <v>1</v>
      </c>
      <c r="BH1465" s="20">
        <v>2</v>
      </c>
      <c r="BI1465" s="20">
        <v>43</v>
      </c>
      <c r="BJ1465" s="20">
        <v>29</v>
      </c>
      <c r="BK1465" s="20">
        <v>364</v>
      </c>
      <c r="BL1465" s="20">
        <v>362</v>
      </c>
      <c r="BM1465" s="20">
        <v>369</v>
      </c>
      <c r="BN1465" s="20">
        <v>23</v>
      </c>
      <c r="BO1465" s="20">
        <v>37</v>
      </c>
      <c r="BP1465" s="20"/>
      <c r="BQ1465" s="20"/>
      <c r="BR1465" s="20"/>
      <c r="BS1465" s="20"/>
      <c r="BT1465" s="20"/>
      <c r="BU1465" s="20"/>
      <c r="BV1465" s="20"/>
    </row>
    <row r="1466" spans="1:74" x14ac:dyDescent="0.25">
      <c r="A1466" s="20" t="s">
        <v>452</v>
      </c>
      <c r="B1466" s="20" t="s">
        <v>455</v>
      </c>
      <c r="C1466" s="20" t="s">
        <v>596</v>
      </c>
      <c r="D1466" s="1">
        <v>44521</v>
      </c>
      <c r="E1466">
        <v>44</v>
      </c>
      <c r="F1466">
        <v>1</v>
      </c>
      <c r="G1466">
        <v>1</v>
      </c>
      <c r="H1466">
        <v>2</v>
      </c>
      <c r="I1466">
        <v>2</v>
      </c>
      <c r="J1466">
        <v>31</v>
      </c>
      <c r="K1466">
        <v>1</v>
      </c>
      <c r="L1466">
        <v>0</v>
      </c>
      <c r="M1466">
        <v>0</v>
      </c>
      <c r="N1466">
        <v>30</v>
      </c>
      <c r="O1466">
        <v>25</v>
      </c>
      <c r="P1466">
        <v>1</v>
      </c>
      <c r="Q1466">
        <v>0</v>
      </c>
      <c r="R1466">
        <v>374</v>
      </c>
      <c r="S1466">
        <v>336</v>
      </c>
      <c r="T1466">
        <v>8</v>
      </c>
      <c r="U1466">
        <v>0</v>
      </c>
      <c r="V1466">
        <v>0</v>
      </c>
      <c r="W1466">
        <v>426</v>
      </c>
      <c r="X1466">
        <v>172</v>
      </c>
      <c r="Y1466">
        <v>34</v>
      </c>
      <c r="Z1466">
        <v>7</v>
      </c>
      <c r="AA1466">
        <v>12</v>
      </c>
      <c r="AB1466">
        <v>452</v>
      </c>
      <c r="AC1466">
        <v>87</v>
      </c>
      <c r="AD1466">
        <v>22</v>
      </c>
      <c r="AE1466">
        <v>11</v>
      </c>
      <c r="AF1466">
        <v>40</v>
      </c>
      <c r="AG1466">
        <v>39</v>
      </c>
      <c r="AH1466">
        <v>5</v>
      </c>
      <c r="AI1466">
        <v>3</v>
      </c>
      <c r="AJ1466">
        <v>5</v>
      </c>
      <c r="AK1466">
        <v>5</v>
      </c>
      <c r="AL1466">
        <v>38</v>
      </c>
      <c r="AM1466">
        <v>17</v>
      </c>
      <c r="AN1466">
        <v>0</v>
      </c>
      <c r="AO1466">
        <v>0</v>
      </c>
      <c r="AP1466">
        <v>0</v>
      </c>
      <c r="AQ1466">
        <v>0</v>
      </c>
      <c r="AR1466">
        <v>0</v>
      </c>
      <c r="AS1466">
        <v>0</v>
      </c>
      <c r="AT1466">
        <v>0</v>
      </c>
      <c r="AU1466">
        <v>0</v>
      </c>
      <c r="AV1466">
        <v>0</v>
      </c>
      <c r="AW1466">
        <v>0</v>
      </c>
      <c r="AX1466">
        <v>0</v>
      </c>
      <c r="AY1466">
        <v>0</v>
      </c>
      <c r="AZ1466">
        <v>0</v>
      </c>
      <c r="BA1466">
        <v>0</v>
      </c>
      <c r="BB1466">
        <v>0</v>
      </c>
      <c r="BC1466">
        <v>0</v>
      </c>
      <c r="BD1466">
        <v>0</v>
      </c>
      <c r="BE1466">
        <v>0</v>
      </c>
      <c r="BF1466">
        <v>0</v>
      </c>
      <c r="BG1466" s="20">
        <v>1</v>
      </c>
      <c r="BH1466" s="20">
        <v>2</v>
      </c>
      <c r="BI1466" s="20">
        <v>43</v>
      </c>
      <c r="BJ1466" s="20">
        <v>29</v>
      </c>
      <c r="BK1466" s="20">
        <v>364</v>
      </c>
      <c r="BL1466" s="20">
        <v>363</v>
      </c>
      <c r="BM1466" s="20">
        <v>367</v>
      </c>
      <c r="BN1466" s="20">
        <v>23</v>
      </c>
      <c r="BO1466" s="20">
        <v>38</v>
      </c>
      <c r="BP1466" s="20"/>
      <c r="BQ1466" s="20"/>
      <c r="BR1466" s="20"/>
      <c r="BS1466" s="20"/>
      <c r="BT1466" s="20"/>
      <c r="BU1466" s="20"/>
      <c r="BV1466" s="20"/>
    </row>
    <row r="1467" spans="1:74" x14ac:dyDescent="0.25">
      <c r="A1467" s="20" t="s">
        <v>452</v>
      </c>
      <c r="B1467" s="20" t="s">
        <v>455</v>
      </c>
      <c r="C1467" s="20" t="s">
        <v>596</v>
      </c>
      <c r="D1467" s="1">
        <v>44528</v>
      </c>
      <c r="E1467">
        <v>45</v>
      </c>
      <c r="F1467">
        <v>1</v>
      </c>
      <c r="G1467">
        <v>1</v>
      </c>
      <c r="H1467">
        <v>2</v>
      </c>
      <c r="I1467">
        <v>2</v>
      </c>
      <c r="J1467">
        <v>34</v>
      </c>
      <c r="K1467">
        <v>1</v>
      </c>
      <c r="L1467">
        <v>0</v>
      </c>
      <c r="M1467">
        <v>0</v>
      </c>
      <c r="N1467">
        <v>30</v>
      </c>
      <c r="O1467">
        <v>25</v>
      </c>
      <c r="P1467">
        <v>1</v>
      </c>
      <c r="Q1467">
        <v>0</v>
      </c>
      <c r="R1467">
        <v>374</v>
      </c>
      <c r="S1467">
        <v>343</v>
      </c>
      <c r="T1467">
        <v>9</v>
      </c>
      <c r="U1467">
        <v>0</v>
      </c>
      <c r="V1467">
        <v>0</v>
      </c>
      <c r="W1467">
        <v>426</v>
      </c>
      <c r="X1467">
        <v>200</v>
      </c>
      <c r="Y1467">
        <v>34</v>
      </c>
      <c r="Z1467">
        <v>7</v>
      </c>
      <c r="AA1467">
        <v>12</v>
      </c>
      <c r="AB1467">
        <v>455</v>
      </c>
      <c r="AC1467">
        <v>139</v>
      </c>
      <c r="AD1467">
        <v>22</v>
      </c>
      <c r="AE1467">
        <v>11</v>
      </c>
      <c r="AF1467">
        <v>40</v>
      </c>
      <c r="AG1467">
        <v>38</v>
      </c>
      <c r="AH1467">
        <v>5</v>
      </c>
      <c r="AI1467">
        <v>3</v>
      </c>
      <c r="AJ1467">
        <v>5</v>
      </c>
      <c r="AK1467">
        <v>5</v>
      </c>
      <c r="AL1467">
        <v>38</v>
      </c>
      <c r="AM1467">
        <v>17</v>
      </c>
      <c r="AN1467">
        <v>0</v>
      </c>
      <c r="AO1467">
        <v>0</v>
      </c>
      <c r="AP1467">
        <v>0</v>
      </c>
      <c r="AQ1467">
        <v>0</v>
      </c>
      <c r="AR1467">
        <v>0</v>
      </c>
      <c r="AS1467">
        <v>0</v>
      </c>
      <c r="AT1467">
        <v>0</v>
      </c>
      <c r="AU1467">
        <v>0</v>
      </c>
      <c r="AV1467">
        <v>0</v>
      </c>
      <c r="AW1467">
        <v>0</v>
      </c>
      <c r="AX1467">
        <v>0</v>
      </c>
      <c r="AY1467">
        <v>0</v>
      </c>
      <c r="AZ1467">
        <v>0</v>
      </c>
      <c r="BA1467">
        <v>0</v>
      </c>
      <c r="BB1467">
        <v>0</v>
      </c>
      <c r="BC1467">
        <v>0</v>
      </c>
      <c r="BD1467">
        <v>0</v>
      </c>
      <c r="BE1467">
        <v>0</v>
      </c>
      <c r="BF1467">
        <v>0</v>
      </c>
      <c r="BG1467" s="20">
        <v>1</v>
      </c>
      <c r="BH1467" s="20">
        <v>2</v>
      </c>
      <c r="BI1467" s="20">
        <v>44</v>
      </c>
      <c r="BJ1467" s="20">
        <v>29</v>
      </c>
      <c r="BK1467" s="20">
        <v>363</v>
      </c>
      <c r="BL1467" s="20">
        <v>364</v>
      </c>
      <c r="BM1467" s="20">
        <v>372</v>
      </c>
      <c r="BN1467" s="20">
        <v>22</v>
      </c>
      <c r="BO1467" s="20">
        <v>38</v>
      </c>
      <c r="BP1467" s="20"/>
      <c r="BQ1467" s="20"/>
      <c r="BR1467" s="20"/>
      <c r="BS1467" s="20"/>
      <c r="BT1467" s="20"/>
      <c r="BU1467" s="20"/>
      <c r="BV1467" s="20"/>
    </row>
    <row r="1468" spans="1:74" x14ac:dyDescent="0.25">
      <c r="A1468" s="20" t="s">
        <v>452</v>
      </c>
      <c r="B1468" s="20" t="s">
        <v>455</v>
      </c>
      <c r="C1468" s="20" t="s">
        <v>596</v>
      </c>
      <c r="D1468" s="1">
        <v>44535</v>
      </c>
      <c r="E1468">
        <v>47</v>
      </c>
      <c r="F1468">
        <v>1</v>
      </c>
      <c r="G1468">
        <v>1</v>
      </c>
      <c r="H1468">
        <v>2</v>
      </c>
      <c r="I1468">
        <v>2</v>
      </c>
      <c r="J1468">
        <v>36</v>
      </c>
      <c r="K1468">
        <v>1</v>
      </c>
      <c r="L1468">
        <v>0</v>
      </c>
      <c r="M1468">
        <v>0</v>
      </c>
      <c r="N1468">
        <v>30</v>
      </c>
      <c r="O1468">
        <v>25</v>
      </c>
      <c r="P1468">
        <v>1</v>
      </c>
      <c r="Q1468">
        <v>0</v>
      </c>
      <c r="R1468">
        <v>374</v>
      </c>
      <c r="S1468">
        <v>347</v>
      </c>
      <c r="T1468">
        <v>9</v>
      </c>
      <c r="U1468">
        <v>0</v>
      </c>
      <c r="V1468">
        <v>0</v>
      </c>
      <c r="W1468">
        <v>425</v>
      </c>
      <c r="X1468">
        <v>211</v>
      </c>
      <c r="Y1468">
        <v>34</v>
      </c>
      <c r="Z1468">
        <v>7</v>
      </c>
      <c r="AA1468">
        <v>12</v>
      </c>
      <c r="AB1468">
        <v>455</v>
      </c>
      <c r="AC1468">
        <v>182</v>
      </c>
      <c r="AD1468">
        <v>22</v>
      </c>
      <c r="AE1468">
        <v>11</v>
      </c>
      <c r="AF1468">
        <v>40</v>
      </c>
      <c r="AG1468">
        <v>38</v>
      </c>
      <c r="AH1468">
        <v>5</v>
      </c>
      <c r="AI1468">
        <v>3</v>
      </c>
      <c r="AJ1468">
        <v>5</v>
      </c>
      <c r="AK1468">
        <v>5</v>
      </c>
      <c r="AL1468">
        <v>38</v>
      </c>
      <c r="AM1468">
        <v>34</v>
      </c>
      <c r="AN1468">
        <v>0</v>
      </c>
      <c r="AO1468">
        <v>0</v>
      </c>
      <c r="AP1468">
        <v>0</v>
      </c>
      <c r="AQ1468">
        <v>0</v>
      </c>
      <c r="AR1468">
        <v>0</v>
      </c>
      <c r="AS1468">
        <v>0</v>
      </c>
      <c r="AT1468">
        <v>0</v>
      </c>
      <c r="AU1468">
        <v>0</v>
      </c>
      <c r="AV1468">
        <v>0</v>
      </c>
      <c r="AW1468">
        <v>0</v>
      </c>
      <c r="AX1468">
        <v>0</v>
      </c>
      <c r="AY1468">
        <v>0</v>
      </c>
      <c r="AZ1468">
        <v>0</v>
      </c>
      <c r="BA1468">
        <v>0</v>
      </c>
      <c r="BB1468">
        <v>0</v>
      </c>
      <c r="BC1468">
        <v>0</v>
      </c>
      <c r="BD1468">
        <v>0</v>
      </c>
      <c r="BE1468">
        <v>0</v>
      </c>
      <c r="BF1468">
        <v>0</v>
      </c>
      <c r="BG1468" s="20">
        <v>1</v>
      </c>
      <c r="BH1468" s="20">
        <v>2</v>
      </c>
      <c r="BI1468" s="20">
        <v>46</v>
      </c>
      <c r="BJ1468" s="20">
        <v>29</v>
      </c>
      <c r="BK1468" s="20">
        <v>364</v>
      </c>
      <c r="BL1468" s="20">
        <v>363</v>
      </c>
      <c r="BM1468" s="20">
        <v>372</v>
      </c>
      <c r="BN1468" s="20">
        <v>22</v>
      </c>
      <c r="BO1468" s="20">
        <v>38</v>
      </c>
      <c r="BP1468" s="20"/>
      <c r="BQ1468" s="20"/>
      <c r="BR1468" s="20"/>
      <c r="BS1468" s="20"/>
      <c r="BT1468" s="20"/>
      <c r="BU1468" s="20"/>
      <c r="BV1468" s="20"/>
    </row>
    <row r="1469" spans="1:74" x14ac:dyDescent="0.25">
      <c r="A1469" s="20" t="s">
        <v>452</v>
      </c>
      <c r="B1469" s="20" t="s">
        <v>455</v>
      </c>
      <c r="C1469" s="20" t="s">
        <v>596</v>
      </c>
      <c r="D1469" s="1">
        <v>44542</v>
      </c>
      <c r="E1469">
        <v>48</v>
      </c>
      <c r="F1469">
        <v>2</v>
      </c>
      <c r="G1469">
        <v>2</v>
      </c>
      <c r="H1469">
        <v>2</v>
      </c>
      <c r="I1469">
        <v>2</v>
      </c>
      <c r="J1469">
        <v>37</v>
      </c>
      <c r="K1469">
        <v>1</v>
      </c>
      <c r="L1469">
        <v>0</v>
      </c>
      <c r="M1469">
        <v>0</v>
      </c>
      <c r="N1469">
        <v>30</v>
      </c>
      <c r="O1469">
        <v>25</v>
      </c>
      <c r="P1469">
        <v>1</v>
      </c>
      <c r="Q1469">
        <v>0</v>
      </c>
      <c r="R1469">
        <v>374</v>
      </c>
      <c r="S1469">
        <v>348</v>
      </c>
      <c r="T1469">
        <v>9</v>
      </c>
      <c r="U1469">
        <v>0</v>
      </c>
      <c r="V1469">
        <v>0</v>
      </c>
      <c r="W1469">
        <v>426</v>
      </c>
      <c r="X1469">
        <v>221</v>
      </c>
      <c r="Y1469">
        <v>34</v>
      </c>
      <c r="Z1469">
        <v>6</v>
      </c>
      <c r="AA1469">
        <v>11</v>
      </c>
      <c r="AB1469">
        <v>454</v>
      </c>
      <c r="AC1469">
        <v>213</v>
      </c>
      <c r="AD1469">
        <v>22</v>
      </c>
      <c r="AE1469">
        <v>11</v>
      </c>
      <c r="AF1469">
        <v>40</v>
      </c>
      <c r="AG1469">
        <v>38</v>
      </c>
      <c r="AH1469">
        <v>5</v>
      </c>
      <c r="AI1469">
        <v>3</v>
      </c>
      <c r="AJ1469">
        <v>5</v>
      </c>
      <c r="AK1469">
        <v>5</v>
      </c>
      <c r="AL1469">
        <v>37</v>
      </c>
      <c r="AM1469">
        <v>33</v>
      </c>
      <c r="AN1469">
        <v>0</v>
      </c>
      <c r="AO1469">
        <v>0</v>
      </c>
      <c r="AP1469">
        <v>0</v>
      </c>
      <c r="AQ1469">
        <v>0</v>
      </c>
      <c r="AR1469">
        <v>0</v>
      </c>
      <c r="AS1469">
        <v>0</v>
      </c>
      <c r="AT1469">
        <v>0</v>
      </c>
      <c r="AU1469">
        <v>0</v>
      </c>
      <c r="AV1469">
        <v>0</v>
      </c>
      <c r="AW1469">
        <v>0</v>
      </c>
      <c r="AX1469">
        <v>0</v>
      </c>
      <c r="AY1469">
        <v>0</v>
      </c>
      <c r="AZ1469">
        <v>0</v>
      </c>
      <c r="BA1469">
        <v>0</v>
      </c>
      <c r="BB1469">
        <v>0</v>
      </c>
      <c r="BC1469">
        <v>0</v>
      </c>
      <c r="BD1469">
        <v>0</v>
      </c>
      <c r="BE1469">
        <v>0</v>
      </c>
      <c r="BF1469">
        <v>0</v>
      </c>
      <c r="BG1469" s="20">
        <v>2</v>
      </c>
      <c r="BH1469" s="20">
        <v>2</v>
      </c>
      <c r="BI1469" s="20">
        <v>47</v>
      </c>
      <c r="BJ1469" s="20">
        <v>29</v>
      </c>
      <c r="BK1469" s="20">
        <v>364</v>
      </c>
      <c r="BL1469" s="20">
        <v>367</v>
      </c>
      <c r="BM1469" s="20">
        <v>372</v>
      </c>
      <c r="BN1469" s="20">
        <v>23</v>
      </c>
      <c r="BO1469" s="20">
        <v>37</v>
      </c>
      <c r="BP1469" s="20"/>
      <c r="BQ1469" s="20"/>
      <c r="BR1469" s="20"/>
      <c r="BS1469" s="20"/>
      <c r="BT1469" s="20"/>
      <c r="BU1469" s="20"/>
      <c r="BV1469" s="20"/>
    </row>
    <row r="1470" spans="1:74" x14ac:dyDescent="0.25">
      <c r="A1470" s="20" t="s">
        <v>452</v>
      </c>
      <c r="B1470" s="20" t="s">
        <v>455</v>
      </c>
      <c r="C1470" s="20" t="s">
        <v>596</v>
      </c>
      <c r="D1470" s="1">
        <v>44549</v>
      </c>
      <c r="E1470">
        <v>48</v>
      </c>
      <c r="F1470">
        <v>2</v>
      </c>
      <c r="G1470">
        <v>2</v>
      </c>
      <c r="H1470">
        <v>2</v>
      </c>
      <c r="I1470">
        <v>2</v>
      </c>
      <c r="J1470">
        <v>37</v>
      </c>
      <c r="K1470">
        <v>1</v>
      </c>
      <c r="L1470">
        <v>0</v>
      </c>
      <c r="M1470">
        <v>0</v>
      </c>
      <c r="N1470">
        <v>29</v>
      </c>
      <c r="O1470">
        <v>24</v>
      </c>
      <c r="P1470">
        <v>1</v>
      </c>
      <c r="Q1470">
        <v>0</v>
      </c>
      <c r="R1470">
        <v>374</v>
      </c>
      <c r="S1470">
        <v>351</v>
      </c>
      <c r="T1470">
        <v>8</v>
      </c>
      <c r="U1470">
        <v>0</v>
      </c>
      <c r="V1470">
        <v>0</v>
      </c>
      <c r="W1470">
        <v>425</v>
      </c>
      <c r="X1470">
        <v>243</v>
      </c>
      <c r="Y1470">
        <v>35</v>
      </c>
      <c r="Z1470">
        <v>5</v>
      </c>
      <c r="AA1470">
        <v>11</v>
      </c>
      <c r="AB1470">
        <v>456</v>
      </c>
      <c r="AC1470">
        <v>249</v>
      </c>
      <c r="AD1470">
        <v>22</v>
      </c>
      <c r="AE1470">
        <v>11</v>
      </c>
      <c r="AF1470">
        <v>39</v>
      </c>
      <c r="AG1470">
        <v>38</v>
      </c>
      <c r="AH1470">
        <v>7</v>
      </c>
      <c r="AI1470">
        <v>3</v>
      </c>
      <c r="AJ1470">
        <v>5</v>
      </c>
      <c r="AK1470">
        <v>5</v>
      </c>
      <c r="AL1470">
        <v>37</v>
      </c>
      <c r="AM1470">
        <v>33</v>
      </c>
      <c r="AN1470">
        <v>0</v>
      </c>
      <c r="AO1470">
        <v>0</v>
      </c>
      <c r="AP1470">
        <v>0</v>
      </c>
      <c r="AQ1470">
        <v>0</v>
      </c>
      <c r="AR1470">
        <v>0</v>
      </c>
      <c r="AS1470">
        <v>0</v>
      </c>
      <c r="AT1470">
        <v>0</v>
      </c>
      <c r="AU1470">
        <v>0</v>
      </c>
      <c r="AV1470">
        <v>0</v>
      </c>
      <c r="AW1470">
        <v>0</v>
      </c>
      <c r="AX1470">
        <v>0</v>
      </c>
      <c r="AY1470">
        <v>0</v>
      </c>
      <c r="AZ1470">
        <v>0</v>
      </c>
      <c r="BA1470">
        <v>0</v>
      </c>
      <c r="BB1470">
        <v>0</v>
      </c>
      <c r="BC1470">
        <v>0</v>
      </c>
      <c r="BD1470">
        <v>0</v>
      </c>
      <c r="BE1470">
        <v>0</v>
      </c>
      <c r="BF1470">
        <v>0</v>
      </c>
      <c r="BG1470" s="20">
        <v>2</v>
      </c>
      <c r="BH1470" s="20">
        <v>2</v>
      </c>
      <c r="BI1470" s="20">
        <v>47</v>
      </c>
      <c r="BJ1470" s="20">
        <v>28</v>
      </c>
      <c r="BK1470" s="20">
        <v>364</v>
      </c>
      <c r="BL1470" s="20">
        <v>367</v>
      </c>
      <c r="BM1470" s="20">
        <v>376</v>
      </c>
      <c r="BN1470" s="20">
        <v>23</v>
      </c>
      <c r="BO1470" s="20">
        <v>37</v>
      </c>
      <c r="BP1470" s="20">
        <v>1762</v>
      </c>
      <c r="BQ1470" s="20">
        <v>513</v>
      </c>
      <c r="BR1470" s="20">
        <v>0</v>
      </c>
      <c r="BS1470" s="20">
        <v>75</v>
      </c>
      <c r="BT1470" s="20">
        <v>35</v>
      </c>
      <c r="BU1470" s="20">
        <v>370</v>
      </c>
      <c r="BV1470" s="20">
        <v>1195</v>
      </c>
    </row>
    <row r="1471" spans="1:74" x14ac:dyDescent="0.25">
      <c r="A1471" s="20" t="s">
        <v>452</v>
      </c>
      <c r="B1471" s="20" t="s">
        <v>455</v>
      </c>
      <c r="C1471" s="20" t="s">
        <v>596</v>
      </c>
      <c r="D1471" s="1">
        <v>44558</v>
      </c>
      <c r="E1471">
        <v>48</v>
      </c>
      <c r="F1471">
        <v>2</v>
      </c>
      <c r="G1471">
        <v>2</v>
      </c>
      <c r="H1471">
        <v>2</v>
      </c>
      <c r="I1471">
        <v>2</v>
      </c>
      <c r="J1471">
        <v>39</v>
      </c>
      <c r="K1471">
        <v>1</v>
      </c>
      <c r="L1471">
        <v>0</v>
      </c>
      <c r="M1471">
        <v>0</v>
      </c>
      <c r="N1471">
        <v>29</v>
      </c>
      <c r="O1471">
        <v>24</v>
      </c>
      <c r="P1471">
        <v>1</v>
      </c>
      <c r="Q1471">
        <v>0</v>
      </c>
      <c r="R1471">
        <v>370</v>
      </c>
      <c r="S1471">
        <v>351</v>
      </c>
      <c r="T1471">
        <v>8</v>
      </c>
      <c r="U1471">
        <v>0</v>
      </c>
      <c r="V1471">
        <v>0</v>
      </c>
      <c r="W1471">
        <v>426</v>
      </c>
      <c r="X1471">
        <v>251</v>
      </c>
      <c r="Y1471">
        <v>36</v>
      </c>
      <c r="Z1471">
        <v>5</v>
      </c>
      <c r="AA1471">
        <v>11</v>
      </c>
      <c r="AB1471">
        <v>453</v>
      </c>
      <c r="AC1471">
        <v>265</v>
      </c>
      <c r="AD1471">
        <v>21</v>
      </c>
      <c r="AE1471">
        <v>9</v>
      </c>
      <c r="AF1471">
        <v>38</v>
      </c>
      <c r="AG1471">
        <v>39</v>
      </c>
      <c r="AH1471">
        <v>9</v>
      </c>
      <c r="AI1471">
        <v>3</v>
      </c>
      <c r="AJ1471">
        <v>5</v>
      </c>
      <c r="AK1471">
        <v>5</v>
      </c>
      <c r="AL1471">
        <v>36</v>
      </c>
      <c r="AM1471">
        <v>32</v>
      </c>
      <c r="AN1471">
        <v>0</v>
      </c>
      <c r="AO1471">
        <v>0</v>
      </c>
      <c r="AP1471">
        <v>0</v>
      </c>
      <c r="AQ1471">
        <v>0</v>
      </c>
      <c r="AR1471">
        <v>0</v>
      </c>
      <c r="AS1471">
        <v>0</v>
      </c>
      <c r="AT1471">
        <v>0</v>
      </c>
      <c r="AU1471">
        <v>0</v>
      </c>
      <c r="AV1471">
        <v>0</v>
      </c>
      <c r="AW1471">
        <v>0</v>
      </c>
      <c r="AX1471">
        <v>0</v>
      </c>
      <c r="AY1471">
        <v>0</v>
      </c>
      <c r="AZ1471">
        <v>0</v>
      </c>
      <c r="BA1471">
        <v>0</v>
      </c>
      <c r="BB1471">
        <v>0</v>
      </c>
      <c r="BC1471">
        <v>0</v>
      </c>
      <c r="BD1471">
        <v>0</v>
      </c>
      <c r="BE1471">
        <v>0</v>
      </c>
      <c r="BF1471">
        <v>0</v>
      </c>
      <c r="BG1471" s="20">
        <v>2</v>
      </c>
      <c r="BH1471" s="20">
        <v>2</v>
      </c>
      <c r="BI1471" s="20">
        <v>47</v>
      </c>
      <c r="BJ1471" s="20">
        <v>28</v>
      </c>
      <c r="BK1471" s="20">
        <v>360</v>
      </c>
      <c r="BL1471" s="20">
        <v>367</v>
      </c>
      <c r="BM1471" s="20">
        <v>375</v>
      </c>
      <c r="BN1471" s="20">
        <v>24</v>
      </c>
      <c r="BO1471" s="20">
        <v>36</v>
      </c>
      <c r="BP1471" s="20">
        <v>1741</v>
      </c>
      <c r="BQ1471" s="20">
        <v>602</v>
      </c>
      <c r="BR1471" s="20">
        <v>0</v>
      </c>
      <c r="BS1471" s="20">
        <v>73</v>
      </c>
      <c r="BT1471" s="20">
        <v>33</v>
      </c>
      <c r="BU1471" s="20">
        <v>365</v>
      </c>
      <c r="BV1471" s="20">
        <v>1187</v>
      </c>
    </row>
    <row r="1472" spans="1:74" x14ac:dyDescent="0.25">
      <c r="A1472" s="20" t="s">
        <v>452</v>
      </c>
      <c r="B1472" s="20" t="s">
        <v>455</v>
      </c>
      <c r="C1472" s="20" t="s">
        <v>596</v>
      </c>
      <c r="D1472" s="1">
        <v>44564</v>
      </c>
      <c r="E1472">
        <v>48</v>
      </c>
      <c r="F1472">
        <v>2</v>
      </c>
      <c r="G1472">
        <v>2</v>
      </c>
      <c r="H1472">
        <v>2</v>
      </c>
      <c r="I1472">
        <v>2</v>
      </c>
      <c r="J1472">
        <v>39</v>
      </c>
      <c r="K1472">
        <v>1</v>
      </c>
      <c r="L1472">
        <v>0</v>
      </c>
      <c r="M1472">
        <v>0</v>
      </c>
      <c r="N1472">
        <v>28</v>
      </c>
      <c r="O1472">
        <v>23</v>
      </c>
      <c r="P1472">
        <v>1</v>
      </c>
      <c r="Q1472">
        <v>0</v>
      </c>
      <c r="R1472">
        <v>370</v>
      </c>
      <c r="S1472">
        <v>351</v>
      </c>
      <c r="T1472">
        <v>8</v>
      </c>
      <c r="U1472">
        <v>0</v>
      </c>
      <c r="V1472">
        <v>0</v>
      </c>
      <c r="W1472">
        <v>430</v>
      </c>
      <c r="X1472">
        <v>259</v>
      </c>
      <c r="Y1472">
        <v>36</v>
      </c>
      <c r="Z1472">
        <v>5</v>
      </c>
      <c r="AA1472">
        <v>11</v>
      </c>
      <c r="AB1472">
        <v>452</v>
      </c>
      <c r="AC1472">
        <v>273</v>
      </c>
      <c r="AD1472">
        <v>21</v>
      </c>
      <c r="AE1472">
        <v>9</v>
      </c>
      <c r="AF1472">
        <v>37</v>
      </c>
      <c r="AG1472">
        <v>40</v>
      </c>
      <c r="AH1472">
        <v>11</v>
      </c>
      <c r="AI1472">
        <v>3</v>
      </c>
      <c r="AJ1472">
        <v>5</v>
      </c>
      <c r="AK1472">
        <v>5</v>
      </c>
      <c r="AL1472">
        <v>36</v>
      </c>
      <c r="AM1472">
        <v>32</v>
      </c>
      <c r="AN1472">
        <v>0</v>
      </c>
      <c r="AO1472">
        <v>0</v>
      </c>
      <c r="AP1472">
        <v>0</v>
      </c>
      <c r="AQ1472">
        <v>0</v>
      </c>
      <c r="AR1472">
        <v>0</v>
      </c>
      <c r="AS1472">
        <v>0</v>
      </c>
      <c r="AT1472">
        <v>0</v>
      </c>
      <c r="AU1472">
        <v>0</v>
      </c>
      <c r="AV1472">
        <v>0</v>
      </c>
      <c r="AW1472">
        <v>0</v>
      </c>
      <c r="AX1472">
        <v>0</v>
      </c>
      <c r="AY1472">
        <v>0</v>
      </c>
      <c r="AZ1472">
        <v>0</v>
      </c>
      <c r="BA1472">
        <v>0</v>
      </c>
      <c r="BB1472">
        <v>0</v>
      </c>
      <c r="BC1472">
        <v>0</v>
      </c>
      <c r="BD1472">
        <v>0</v>
      </c>
      <c r="BE1472">
        <v>0</v>
      </c>
      <c r="BF1472">
        <v>0</v>
      </c>
      <c r="BG1472" s="20">
        <v>2</v>
      </c>
      <c r="BH1472" s="20">
        <v>2</v>
      </c>
      <c r="BI1472" s="20">
        <v>47</v>
      </c>
      <c r="BJ1472" s="20">
        <v>27</v>
      </c>
      <c r="BK1472" s="20">
        <v>360</v>
      </c>
      <c r="BL1472" s="20">
        <v>370</v>
      </c>
      <c r="BM1472" s="20">
        <v>376</v>
      </c>
      <c r="BN1472" s="20">
        <v>25</v>
      </c>
      <c r="BO1472" s="20">
        <v>36</v>
      </c>
      <c r="BP1472" s="20">
        <v>1751</v>
      </c>
      <c r="BQ1472" s="20">
        <v>646</v>
      </c>
      <c r="BR1472" s="20">
        <v>0</v>
      </c>
      <c r="BS1472" s="20">
        <v>72</v>
      </c>
      <c r="BT1472" s="20">
        <v>36</v>
      </c>
      <c r="BU1472" s="20">
        <v>364</v>
      </c>
      <c r="BV1472" s="20">
        <v>1197</v>
      </c>
    </row>
    <row r="1473" spans="1:74" x14ac:dyDescent="0.25">
      <c r="A1473" s="20" t="s">
        <v>452</v>
      </c>
      <c r="B1473" s="20" t="s">
        <v>455</v>
      </c>
      <c r="C1473" s="20" t="s">
        <v>596</v>
      </c>
      <c r="D1473" s="1">
        <v>44570</v>
      </c>
      <c r="E1473">
        <v>48</v>
      </c>
      <c r="F1473">
        <v>2</v>
      </c>
      <c r="G1473">
        <v>2</v>
      </c>
      <c r="H1473">
        <v>2</v>
      </c>
      <c r="I1473">
        <v>2</v>
      </c>
      <c r="J1473">
        <v>40</v>
      </c>
      <c r="K1473">
        <v>1</v>
      </c>
      <c r="L1473">
        <v>0</v>
      </c>
      <c r="M1473">
        <v>0</v>
      </c>
      <c r="N1473">
        <v>28</v>
      </c>
      <c r="O1473">
        <v>23</v>
      </c>
      <c r="P1473">
        <v>1</v>
      </c>
      <c r="Q1473">
        <v>0</v>
      </c>
      <c r="R1473">
        <v>370</v>
      </c>
      <c r="S1473">
        <v>350</v>
      </c>
      <c r="T1473">
        <v>8</v>
      </c>
      <c r="U1473">
        <v>0</v>
      </c>
      <c r="V1473">
        <v>0</v>
      </c>
      <c r="W1473">
        <v>431</v>
      </c>
      <c r="X1473">
        <v>270</v>
      </c>
      <c r="Y1473">
        <v>35</v>
      </c>
      <c r="Z1473">
        <v>5</v>
      </c>
      <c r="AA1473">
        <v>10</v>
      </c>
      <c r="AB1473">
        <v>448</v>
      </c>
      <c r="AC1473">
        <v>273</v>
      </c>
      <c r="AD1473">
        <v>21</v>
      </c>
      <c r="AE1473">
        <v>9</v>
      </c>
      <c r="AF1473">
        <v>37</v>
      </c>
      <c r="AG1473">
        <v>41</v>
      </c>
      <c r="AH1473">
        <v>14</v>
      </c>
      <c r="AI1473">
        <v>3</v>
      </c>
      <c r="AJ1473">
        <v>5</v>
      </c>
      <c r="AK1473">
        <v>5</v>
      </c>
      <c r="AL1473">
        <v>36</v>
      </c>
      <c r="AM1473">
        <v>35</v>
      </c>
      <c r="AN1473">
        <v>0</v>
      </c>
      <c r="AO1473">
        <v>0</v>
      </c>
      <c r="AP1473">
        <v>0</v>
      </c>
      <c r="AQ1473">
        <v>0</v>
      </c>
      <c r="AR1473">
        <v>0</v>
      </c>
      <c r="AS1473">
        <v>0</v>
      </c>
      <c r="AT1473">
        <v>0</v>
      </c>
      <c r="AU1473">
        <v>0</v>
      </c>
      <c r="AV1473">
        <v>0</v>
      </c>
      <c r="AW1473">
        <v>0</v>
      </c>
      <c r="AX1473">
        <v>0</v>
      </c>
      <c r="AY1473">
        <v>0</v>
      </c>
      <c r="AZ1473">
        <v>0</v>
      </c>
      <c r="BA1473">
        <v>0</v>
      </c>
      <c r="BB1473">
        <v>0</v>
      </c>
      <c r="BC1473">
        <v>0</v>
      </c>
      <c r="BD1473">
        <v>0</v>
      </c>
      <c r="BE1473">
        <v>0</v>
      </c>
      <c r="BF1473">
        <v>0</v>
      </c>
      <c r="BG1473" s="20">
        <v>2</v>
      </c>
      <c r="BH1473" s="20">
        <v>2</v>
      </c>
      <c r="BI1473" s="20">
        <v>47</v>
      </c>
      <c r="BJ1473" s="20">
        <v>27</v>
      </c>
      <c r="BK1473" s="20">
        <v>360</v>
      </c>
      <c r="BL1473" s="20">
        <v>373</v>
      </c>
      <c r="BM1473" s="20">
        <v>372</v>
      </c>
      <c r="BN1473" s="20">
        <v>26</v>
      </c>
      <c r="BO1473" s="20">
        <v>36</v>
      </c>
      <c r="BP1473" s="20">
        <v>1754</v>
      </c>
      <c r="BQ1473" s="20">
        <v>683</v>
      </c>
      <c r="BR1473" s="20">
        <v>0</v>
      </c>
      <c r="BS1473" s="20">
        <v>73</v>
      </c>
      <c r="BT1473" s="20">
        <v>35</v>
      </c>
      <c r="BU1473" s="20">
        <v>359</v>
      </c>
      <c r="BV1473" s="20">
        <v>1199</v>
      </c>
    </row>
    <row r="1474" spans="1:74" x14ac:dyDescent="0.25">
      <c r="A1474" s="20" t="s">
        <v>452</v>
      </c>
      <c r="B1474" s="20" t="s">
        <v>455</v>
      </c>
      <c r="C1474" s="20" t="s">
        <v>596</v>
      </c>
      <c r="D1474" s="1">
        <v>44577</v>
      </c>
      <c r="E1474">
        <v>47</v>
      </c>
      <c r="F1474">
        <v>2</v>
      </c>
      <c r="G1474">
        <v>2</v>
      </c>
      <c r="H1474">
        <v>2</v>
      </c>
      <c r="I1474">
        <v>2</v>
      </c>
      <c r="J1474">
        <v>39</v>
      </c>
      <c r="K1474">
        <v>1</v>
      </c>
      <c r="L1474">
        <v>0</v>
      </c>
      <c r="M1474">
        <v>0</v>
      </c>
      <c r="N1474">
        <v>28</v>
      </c>
      <c r="O1474">
        <v>23</v>
      </c>
      <c r="P1474">
        <v>1</v>
      </c>
      <c r="Q1474">
        <v>0</v>
      </c>
      <c r="R1474">
        <v>372</v>
      </c>
      <c r="S1474">
        <v>351</v>
      </c>
      <c r="T1474">
        <v>8</v>
      </c>
      <c r="U1474">
        <v>0</v>
      </c>
      <c r="V1474">
        <v>0</v>
      </c>
      <c r="W1474">
        <v>428</v>
      </c>
      <c r="X1474">
        <v>269</v>
      </c>
      <c r="Y1474">
        <v>35</v>
      </c>
      <c r="Z1474">
        <v>5</v>
      </c>
      <c r="AA1474">
        <v>8</v>
      </c>
      <c r="AB1474">
        <v>447</v>
      </c>
      <c r="AC1474">
        <v>275</v>
      </c>
      <c r="AD1474">
        <v>21</v>
      </c>
      <c r="AE1474">
        <v>9</v>
      </c>
      <c r="AF1474">
        <v>37</v>
      </c>
      <c r="AG1474">
        <v>40</v>
      </c>
      <c r="AH1474">
        <v>15</v>
      </c>
      <c r="AI1474">
        <v>3</v>
      </c>
      <c r="AJ1474">
        <v>5</v>
      </c>
      <c r="AK1474">
        <v>4</v>
      </c>
      <c r="AL1474">
        <v>36</v>
      </c>
      <c r="AM1474">
        <v>35</v>
      </c>
      <c r="AN1474">
        <v>0</v>
      </c>
      <c r="AO1474">
        <v>0</v>
      </c>
      <c r="AP1474">
        <v>0</v>
      </c>
      <c r="AQ1474">
        <v>0</v>
      </c>
      <c r="AR1474">
        <v>0</v>
      </c>
      <c r="AS1474">
        <v>0</v>
      </c>
      <c r="AT1474">
        <v>0</v>
      </c>
      <c r="AU1474">
        <v>0</v>
      </c>
      <c r="AV1474">
        <v>0</v>
      </c>
      <c r="AW1474">
        <v>0</v>
      </c>
      <c r="AX1474">
        <v>0</v>
      </c>
      <c r="AY1474">
        <v>0</v>
      </c>
      <c r="AZ1474">
        <v>0</v>
      </c>
      <c r="BA1474">
        <v>0</v>
      </c>
      <c r="BB1474">
        <v>0</v>
      </c>
      <c r="BC1474">
        <v>0</v>
      </c>
      <c r="BD1474">
        <v>0</v>
      </c>
      <c r="BE1474">
        <v>0</v>
      </c>
      <c r="BF1474">
        <v>0</v>
      </c>
      <c r="BG1474" s="20">
        <v>2</v>
      </c>
      <c r="BH1474" s="20">
        <v>2</v>
      </c>
      <c r="BI1474" s="20">
        <v>46</v>
      </c>
      <c r="BJ1474" s="20">
        <v>27</v>
      </c>
      <c r="BK1474" s="20">
        <v>362</v>
      </c>
      <c r="BL1474" s="20">
        <v>371</v>
      </c>
      <c r="BM1474" s="20">
        <v>372</v>
      </c>
      <c r="BN1474" s="20">
        <v>26</v>
      </c>
      <c r="BO1474" s="20">
        <v>36</v>
      </c>
      <c r="BP1474" s="20">
        <v>1761</v>
      </c>
      <c r="BQ1474" s="20">
        <v>712</v>
      </c>
      <c r="BR1474" s="20">
        <v>0</v>
      </c>
      <c r="BS1474" s="20">
        <v>73</v>
      </c>
      <c r="BT1474" s="20">
        <v>35</v>
      </c>
      <c r="BU1474" s="20">
        <v>359</v>
      </c>
      <c r="BV1474" s="20">
        <v>1204</v>
      </c>
    </row>
    <row r="1475" spans="1:74" x14ac:dyDescent="0.25">
      <c r="A1475" s="20" t="s">
        <v>452</v>
      </c>
      <c r="B1475" s="20" t="s">
        <v>455</v>
      </c>
      <c r="C1475" s="20" t="s">
        <v>596</v>
      </c>
      <c r="D1475" s="1">
        <v>44584</v>
      </c>
      <c r="E1475">
        <v>47</v>
      </c>
      <c r="F1475">
        <v>2</v>
      </c>
      <c r="G1475">
        <v>2</v>
      </c>
      <c r="H1475">
        <v>2</v>
      </c>
      <c r="I1475">
        <v>2</v>
      </c>
      <c r="J1475">
        <v>40</v>
      </c>
      <c r="K1475">
        <v>1</v>
      </c>
      <c r="L1475">
        <v>0</v>
      </c>
      <c r="M1475">
        <v>0</v>
      </c>
      <c r="N1475">
        <v>28</v>
      </c>
      <c r="O1475">
        <v>23</v>
      </c>
      <c r="P1475">
        <v>1</v>
      </c>
      <c r="Q1475">
        <v>0</v>
      </c>
      <c r="R1475">
        <v>370</v>
      </c>
      <c r="S1475">
        <v>351</v>
      </c>
      <c r="T1475">
        <v>7</v>
      </c>
      <c r="U1475">
        <v>0</v>
      </c>
      <c r="V1475">
        <v>0</v>
      </c>
      <c r="W1475">
        <v>424</v>
      </c>
      <c r="X1475">
        <v>270</v>
      </c>
      <c r="Y1475">
        <v>31</v>
      </c>
      <c r="Z1475">
        <v>5</v>
      </c>
      <c r="AA1475">
        <v>9</v>
      </c>
      <c r="AB1475">
        <v>447</v>
      </c>
      <c r="AC1475">
        <v>275</v>
      </c>
      <c r="AD1475">
        <v>21</v>
      </c>
      <c r="AE1475">
        <v>9</v>
      </c>
      <c r="AF1475">
        <v>37</v>
      </c>
      <c r="AG1475">
        <v>39</v>
      </c>
      <c r="AH1475">
        <v>16</v>
      </c>
      <c r="AI1475">
        <v>3</v>
      </c>
      <c r="AJ1475">
        <v>5</v>
      </c>
      <c r="AK1475">
        <v>3</v>
      </c>
      <c r="AL1475">
        <v>35</v>
      </c>
      <c r="AM1475">
        <v>34</v>
      </c>
      <c r="AN1475">
        <v>0</v>
      </c>
      <c r="AO1475">
        <v>0</v>
      </c>
      <c r="AP1475">
        <v>0</v>
      </c>
      <c r="AQ1475">
        <v>0</v>
      </c>
      <c r="AR1475">
        <v>0</v>
      </c>
      <c r="AS1475">
        <v>0</v>
      </c>
      <c r="AT1475">
        <v>0</v>
      </c>
      <c r="AU1475">
        <v>0</v>
      </c>
      <c r="AV1475">
        <v>0</v>
      </c>
      <c r="AW1475">
        <v>0</v>
      </c>
      <c r="AX1475">
        <v>0</v>
      </c>
      <c r="AY1475">
        <v>0</v>
      </c>
      <c r="AZ1475">
        <v>0</v>
      </c>
      <c r="BA1475">
        <v>0</v>
      </c>
      <c r="BB1475">
        <v>0</v>
      </c>
      <c r="BC1475">
        <v>0</v>
      </c>
      <c r="BD1475">
        <v>0</v>
      </c>
      <c r="BE1475">
        <v>0</v>
      </c>
      <c r="BF1475">
        <v>0</v>
      </c>
      <c r="BG1475" s="20">
        <v>2</v>
      </c>
      <c r="BH1475" s="20">
        <v>2</v>
      </c>
      <c r="BI1475" s="20">
        <v>46</v>
      </c>
      <c r="BJ1475" s="20">
        <v>27</v>
      </c>
      <c r="BK1475" s="20">
        <v>362</v>
      </c>
      <c r="BL1475" s="20">
        <v>370</v>
      </c>
      <c r="BM1475" s="20">
        <v>372</v>
      </c>
      <c r="BN1475" s="20">
        <v>26</v>
      </c>
      <c r="BO1475" s="20">
        <v>35</v>
      </c>
      <c r="BP1475" s="20">
        <v>1768</v>
      </c>
      <c r="BQ1475" s="20">
        <v>725</v>
      </c>
      <c r="BR1475" s="20">
        <v>0</v>
      </c>
      <c r="BS1475" s="20">
        <v>72</v>
      </c>
      <c r="BT1475" s="20">
        <v>35</v>
      </c>
      <c r="BU1475" s="20">
        <v>355</v>
      </c>
      <c r="BV1475" s="20">
        <v>1217</v>
      </c>
    </row>
    <row r="1476" spans="1:74" x14ac:dyDescent="0.25">
      <c r="A1476" s="20" t="s">
        <v>452</v>
      </c>
      <c r="B1476" s="20" t="s">
        <v>455</v>
      </c>
      <c r="C1476" s="20" t="s">
        <v>596</v>
      </c>
      <c r="D1476" s="1">
        <v>44591</v>
      </c>
      <c r="E1476">
        <v>48</v>
      </c>
      <c r="F1476">
        <v>2</v>
      </c>
      <c r="G1476">
        <v>2</v>
      </c>
      <c r="H1476">
        <v>2</v>
      </c>
      <c r="I1476">
        <v>2</v>
      </c>
      <c r="J1476">
        <v>41</v>
      </c>
      <c r="K1476">
        <v>1</v>
      </c>
      <c r="L1476">
        <v>0</v>
      </c>
      <c r="M1476">
        <v>0</v>
      </c>
      <c r="N1476">
        <v>28</v>
      </c>
      <c r="O1476">
        <v>23</v>
      </c>
      <c r="P1476">
        <v>1</v>
      </c>
      <c r="Q1476">
        <v>0</v>
      </c>
      <c r="R1476">
        <v>370</v>
      </c>
      <c r="S1476">
        <v>351</v>
      </c>
      <c r="T1476">
        <v>7</v>
      </c>
      <c r="U1476">
        <v>0</v>
      </c>
      <c r="V1476">
        <v>0</v>
      </c>
      <c r="W1476">
        <v>425</v>
      </c>
      <c r="X1476">
        <v>273</v>
      </c>
      <c r="Y1476">
        <v>31</v>
      </c>
      <c r="Z1476">
        <v>5</v>
      </c>
      <c r="AA1476">
        <v>9</v>
      </c>
      <c r="AB1476">
        <v>447</v>
      </c>
      <c r="AC1476">
        <v>277</v>
      </c>
      <c r="AD1476">
        <v>22</v>
      </c>
      <c r="AE1476">
        <v>9</v>
      </c>
      <c r="AF1476">
        <v>35</v>
      </c>
      <c r="AG1476">
        <v>38</v>
      </c>
      <c r="AH1476">
        <v>16</v>
      </c>
      <c r="AI1476">
        <v>2</v>
      </c>
      <c r="AJ1476">
        <v>5</v>
      </c>
      <c r="AK1476">
        <v>3</v>
      </c>
      <c r="AL1476">
        <v>35</v>
      </c>
      <c r="AM1476">
        <v>34</v>
      </c>
      <c r="AN1476">
        <v>0</v>
      </c>
      <c r="AO1476">
        <v>0</v>
      </c>
      <c r="AP1476">
        <v>0</v>
      </c>
      <c r="AQ1476">
        <v>0</v>
      </c>
      <c r="AR1476">
        <v>0</v>
      </c>
      <c r="AS1476">
        <v>0</v>
      </c>
      <c r="AT1476">
        <v>0</v>
      </c>
      <c r="AU1476">
        <v>0</v>
      </c>
      <c r="AV1476">
        <v>0</v>
      </c>
      <c r="AW1476">
        <v>0</v>
      </c>
      <c r="AX1476">
        <v>0</v>
      </c>
      <c r="AY1476">
        <v>0</v>
      </c>
      <c r="AZ1476">
        <v>0</v>
      </c>
      <c r="BA1476">
        <v>0</v>
      </c>
      <c r="BB1476">
        <v>0</v>
      </c>
      <c r="BC1476">
        <v>0</v>
      </c>
      <c r="BD1476">
        <v>0</v>
      </c>
      <c r="BE1476">
        <v>0</v>
      </c>
      <c r="BF1476">
        <v>0</v>
      </c>
      <c r="BG1476" s="20">
        <v>2</v>
      </c>
      <c r="BH1476" s="20">
        <v>2</v>
      </c>
      <c r="BI1476" s="20">
        <v>47</v>
      </c>
      <c r="BJ1476" s="20">
        <v>27</v>
      </c>
      <c r="BK1476" s="20">
        <v>362</v>
      </c>
      <c r="BL1476" s="20">
        <v>370</v>
      </c>
      <c r="BM1476" s="20">
        <v>372</v>
      </c>
      <c r="BN1476" s="20">
        <v>25</v>
      </c>
      <c r="BO1476" s="20">
        <v>35</v>
      </c>
      <c r="BP1476" s="20">
        <v>1768</v>
      </c>
      <c r="BQ1476" s="20">
        <v>743</v>
      </c>
      <c r="BR1476" s="20">
        <v>0</v>
      </c>
      <c r="BS1476" s="20">
        <v>72</v>
      </c>
      <c r="BT1476" s="20">
        <v>36</v>
      </c>
      <c r="BU1476" s="20">
        <v>351</v>
      </c>
      <c r="BV1476" s="20">
        <v>1226</v>
      </c>
    </row>
    <row r="1477" spans="1:74" x14ac:dyDescent="0.25">
      <c r="A1477" s="20" t="s">
        <v>452</v>
      </c>
      <c r="B1477" s="20" t="s">
        <v>455</v>
      </c>
      <c r="C1477" s="20" t="s">
        <v>596</v>
      </c>
      <c r="D1477" s="1">
        <v>44599</v>
      </c>
      <c r="E1477">
        <v>47</v>
      </c>
      <c r="F1477">
        <v>2</v>
      </c>
      <c r="G1477">
        <v>2</v>
      </c>
      <c r="H1477">
        <v>2</v>
      </c>
      <c r="I1477">
        <v>2</v>
      </c>
      <c r="J1477">
        <v>41</v>
      </c>
      <c r="K1477">
        <v>0</v>
      </c>
      <c r="L1477">
        <v>0</v>
      </c>
      <c r="M1477">
        <v>0</v>
      </c>
      <c r="N1477">
        <v>28</v>
      </c>
      <c r="O1477">
        <v>23</v>
      </c>
      <c r="P1477">
        <v>1</v>
      </c>
      <c r="Q1477">
        <v>0</v>
      </c>
      <c r="R1477">
        <v>372</v>
      </c>
      <c r="S1477">
        <v>353</v>
      </c>
      <c r="T1477">
        <v>7</v>
      </c>
      <c r="U1477">
        <v>0</v>
      </c>
      <c r="V1477">
        <v>0</v>
      </c>
      <c r="W1477">
        <v>424</v>
      </c>
      <c r="X1477">
        <v>276</v>
      </c>
      <c r="Y1477">
        <v>31</v>
      </c>
      <c r="Z1477">
        <v>5</v>
      </c>
      <c r="AA1477">
        <v>9</v>
      </c>
      <c r="AB1477">
        <v>446</v>
      </c>
      <c r="AC1477">
        <v>279</v>
      </c>
      <c r="AD1477">
        <v>22</v>
      </c>
      <c r="AE1477">
        <v>9</v>
      </c>
      <c r="AF1477">
        <v>35</v>
      </c>
      <c r="AG1477">
        <v>38</v>
      </c>
      <c r="AH1477">
        <v>16</v>
      </c>
      <c r="AI1477">
        <v>2</v>
      </c>
      <c r="AJ1477">
        <v>5</v>
      </c>
      <c r="AK1477">
        <v>3</v>
      </c>
      <c r="AL1477">
        <v>35</v>
      </c>
      <c r="AM1477">
        <v>34</v>
      </c>
      <c r="AN1477">
        <v>0</v>
      </c>
      <c r="AO1477">
        <v>0</v>
      </c>
      <c r="AP1477">
        <v>0</v>
      </c>
      <c r="AQ1477">
        <v>0</v>
      </c>
      <c r="AR1477">
        <v>0</v>
      </c>
      <c r="AS1477">
        <v>0</v>
      </c>
      <c r="AT1477">
        <v>0</v>
      </c>
      <c r="AU1477">
        <v>0</v>
      </c>
      <c r="AV1477">
        <v>0</v>
      </c>
      <c r="AW1477">
        <v>0</v>
      </c>
      <c r="AX1477">
        <v>0</v>
      </c>
      <c r="AY1477">
        <v>0</v>
      </c>
      <c r="AZ1477">
        <v>0</v>
      </c>
      <c r="BA1477">
        <v>0</v>
      </c>
      <c r="BB1477">
        <v>0</v>
      </c>
      <c r="BC1477">
        <v>0</v>
      </c>
      <c r="BD1477">
        <v>0</v>
      </c>
      <c r="BE1477">
        <v>0</v>
      </c>
      <c r="BF1477">
        <v>0</v>
      </c>
      <c r="BG1477" s="20">
        <v>2</v>
      </c>
      <c r="BH1477" s="20">
        <v>2</v>
      </c>
      <c r="BI1477" s="20">
        <v>46</v>
      </c>
      <c r="BJ1477" s="20">
        <v>27</v>
      </c>
      <c r="BK1477" s="20">
        <v>364</v>
      </c>
      <c r="BL1477" s="20">
        <v>369</v>
      </c>
      <c r="BM1477" s="20">
        <v>371</v>
      </c>
      <c r="BN1477" s="20">
        <v>25</v>
      </c>
      <c r="BO1477" s="20">
        <v>35</v>
      </c>
      <c r="BP1477" s="20">
        <v>1781</v>
      </c>
      <c r="BQ1477" s="20">
        <v>755</v>
      </c>
      <c r="BR1477" s="20">
        <v>0</v>
      </c>
      <c r="BS1477" s="20">
        <v>72</v>
      </c>
      <c r="BT1477" s="20">
        <v>35</v>
      </c>
      <c r="BU1477" s="20">
        <v>354</v>
      </c>
      <c r="BV1477" s="20">
        <v>1234</v>
      </c>
    </row>
    <row r="1478" spans="1:74" x14ac:dyDescent="0.25">
      <c r="A1478" s="20" t="s">
        <v>452</v>
      </c>
      <c r="B1478" s="20" t="s">
        <v>455</v>
      </c>
      <c r="C1478" s="20" t="s">
        <v>596</v>
      </c>
      <c r="D1478" s="1">
        <v>44606</v>
      </c>
      <c r="E1478">
        <v>47</v>
      </c>
      <c r="F1478">
        <v>2</v>
      </c>
      <c r="G1478">
        <v>2</v>
      </c>
      <c r="H1478">
        <v>2</v>
      </c>
      <c r="I1478">
        <v>2</v>
      </c>
      <c r="J1478">
        <v>41</v>
      </c>
      <c r="K1478">
        <v>0</v>
      </c>
      <c r="L1478">
        <v>0</v>
      </c>
      <c r="M1478">
        <v>0</v>
      </c>
      <c r="N1478">
        <v>29</v>
      </c>
      <c r="O1478">
        <v>24</v>
      </c>
      <c r="P1478">
        <v>1</v>
      </c>
      <c r="Q1478">
        <v>0</v>
      </c>
      <c r="R1478">
        <v>372</v>
      </c>
      <c r="S1478">
        <v>353</v>
      </c>
      <c r="T1478">
        <v>7</v>
      </c>
      <c r="U1478">
        <v>0</v>
      </c>
      <c r="V1478">
        <v>0</v>
      </c>
      <c r="W1478">
        <v>424</v>
      </c>
      <c r="X1478">
        <v>276</v>
      </c>
      <c r="Y1478">
        <v>31</v>
      </c>
      <c r="Z1478">
        <v>5</v>
      </c>
      <c r="AA1478">
        <v>9</v>
      </c>
      <c r="AB1478">
        <v>447</v>
      </c>
      <c r="AC1478">
        <v>280</v>
      </c>
      <c r="AD1478">
        <v>22</v>
      </c>
      <c r="AE1478">
        <v>9</v>
      </c>
      <c r="AF1478">
        <v>35</v>
      </c>
      <c r="AG1478">
        <v>38</v>
      </c>
      <c r="AH1478">
        <v>16</v>
      </c>
      <c r="AI1478">
        <v>2</v>
      </c>
      <c r="AJ1478">
        <v>5</v>
      </c>
      <c r="AK1478">
        <v>2</v>
      </c>
      <c r="AL1478">
        <v>35</v>
      </c>
      <c r="AM1478">
        <v>34</v>
      </c>
      <c r="AN1478">
        <v>0</v>
      </c>
      <c r="AO1478">
        <v>0</v>
      </c>
      <c r="AP1478">
        <v>0</v>
      </c>
      <c r="AQ1478">
        <v>0</v>
      </c>
      <c r="AR1478">
        <v>0</v>
      </c>
      <c r="AS1478">
        <v>0</v>
      </c>
      <c r="AT1478">
        <v>0</v>
      </c>
      <c r="AU1478">
        <v>0</v>
      </c>
      <c r="AV1478">
        <v>0</v>
      </c>
      <c r="AW1478">
        <v>0</v>
      </c>
      <c r="AX1478">
        <v>0</v>
      </c>
      <c r="AY1478">
        <v>0</v>
      </c>
      <c r="AZ1478">
        <v>0</v>
      </c>
      <c r="BA1478">
        <v>0</v>
      </c>
      <c r="BB1478">
        <v>0</v>
      </c>
      <c r="BC1478">
        <v>0</v>
      </c>
      <c r="BD1478">
        <v>0</v>
      </c>
      <c r="BE1478">
        <v>0</v>
      </c>
      <c r="BF1478">
        <v>0</v>
      </c>
      <c r="BG1478" s="20">
        <v>2</v>
      </c>
      <c r="BH1478" s="20">
        <v>2</v>
      </c>
      <c r="BI1478" s="20">
        <v>46</v>
      </c>
      <c r="BJ1478" s="20">
        <v>28</v>
      </c>
      <c r="BK1478" s="20">
        <v>364</v>
      </c>
      <c r="BL1478" s="20">
        <v>368</v>
      </c>
      <c r="BM1478" s="20">
        <v>372</v>
      </c>
      <c r="BN1478" s="20">
        <v>25</v>
      </c>
      <c r="BO1478" s="20">
        <v>35</v>
      </c>
      <c r="BP1478" s="20">
        <v>1785</v>
      </c>
      <c r="BQ1478" s="20">
        <v>766</v>
      </c>
      <c r="BR1478" s="20">
        <v>0</v>
      </c>
      <c r="BS1478" s="20">
        <v>72</v>
      </c>
      <c r="BT1478" s="20">
        <v>36</v>
      </c>
      <c r="BU1478" s="20">
        <v>350</v>
      </c>
      <c r="BV1478" s="20">
        <v>1245</v>
      </c>
    </row>
    <row r="1479" spans="1:74" x14ac:dyDescent="0.25">
      <c r="A1479" s="20" t="s">
        <v>452</v>
      </c>
      <c r="B1479" s="20" t="s">
        <v>453</v>
      </c>
      <c r="C1479" s="20" t="s">
        <v>597</v>
      </c>
      <c r="D1479" s="1">
        <v>44493</v>
      </c>
      <c r="E1479">
        <v>108</v>
      </c>
      <c r="F1479">
        <v>3</v>
      </c>
      <c r="G1479">
        <v>1</v>
      </c>
      <c r="H1479">
        <v>1</v>
      </c>
      <c r="I1479">
        <v>1</v>
      </c>
      <c r="J1479">
        <v>20</v>
      </c>
      <c r="K1479">
        <v>4</v>
      </c>
      <c r="L1479">
        <v>4</v>
      </c>
      <c r="M1479">
        <v>3</v>
      </c>
      <c r="N1479">
        <v>21</v>
      </c>
      <c r="O1479">
        <v>0</v>
      </c>
      <c r="P1479">
        <v>14</v>
      </c>
      <c r="Q1479">
        <v>0</v>
      </c>
      <c r="R1479">
        <v>668</v>
      </c>
      <c r="S1479">
        <v>0</v>
      </c>
      <c r="T1479">
        <v>237</v>
      </c>
      <c r="U1479">
        <v>14</v>
      </c>
      <c r="V1479">
        <v>17</v>
      </c>
      <c r="W1479">
        <v>1066</v>
      </c>
      <c r="X1479">
        <v>0</v>
      </c>
      <c r="Y1479">
        <v>72</v>
      </c>
      <c r="Z1479">
        <v>95</v>
      </c>
      <c r="AA1479">
        <v>48</v>
      </c>
      <c r="AB1479">
        <v>972</v>
      </c>
      <c r="AC1479">
        <v>69</v>
      </c>
      <c r="AD1479">
        <v>9</v>
      </c>
      <c r="AE1479">
        <v>69</v>
      </c>
      <c r="AF1479">
        <v>57</v>
      </c>
      <c r="AG1479">
        <v>128</v>
      </c>
      <c r="AH1479">
        <v>0</v>
      </c>
      <c r="AI1479">
        <v>6</v>
      </c>
      <c r="AJ1479">
        <v>12</v>
      </c>
      <c r="AK1479">
        <v>18</v>
      </c>
      <c r="AL1479">
        <v>97</v>
      </c>
      <c r="AM1479">
        <v>0</v>
      </c>
      <c r="AN1479">
        <v>17</v>
      </c>
      <c r="AO1479">
        <v>0</v>
      </c>
      <c r="AP1479">
        <v>0</v>
      </c>
      <c r="AQ1479">
        <v>0</v>
      </c>
      <c r="AR1479">
        <v>0</v>
      </c>
      <c r="AS1479">
        <v>0</v>
      </c>
      <c r="AT1479">
        <v>0</v>
      </c>
      <c r="AU1479">
        <v>0</v>
      </c>
      <c r="AV1479">
        <v>0</v>
      </c>
      <c r="AW1479">
        <v>0</v>
      </c>
      <c r="AX1479">
        <v>0</v>
      </c>
      <c r="AY1479">
        <v>0</v>
      </c>
      <c r="AZ1479">
        <v>0</v>
      </c>
      <c r="BA1479">
        <v>0</v>
      </c>
      <c r="BB1479">
        <v>21</v>
      </c>
      <c r="BC1479">
        <v>26</v>
      </c>
      <c r="BD1479">
        <v>0</v>
      </c>
      <c r="BE1479">
        <v>1</v>
      </c>
      <c r="BF1479">
        <v>2</v>
      </c>
      <c r="BG1479" s="20"/>
      <c r="BH1479" s="20"/>
      <c r="BI1479" s="20"/>
      <c r="BJ1479" s="20"/>
      <c r="BK1479" s="20"/>
      <c r="BL1479" s="20"/>
      <c r="BM1479" s="20"/>
      <c r="BN1479" s="20"/>
      <c r="BO1479" s="20"/>
      <c r="BP1479" s="20"/>
      <c r="BQ1479" s="20"/>
      <c r="BR1479" s="20"/>
      <c r="BS1479" s="20"/>
      <c r="BT1479" s="20"/>
      <c r="BU1479" s="20"/>
      <c r="BV1479" s="20"/>
    </row>
    <row r="1480" spans="1:74" x14ac:dyDescent="0.25">
      <c r="A1480" s="20" t="s">
        <v>452</v>
      </c>
      <c r="B1480" s="20" t="s">
        <v>453</v>
      </c>
      <c r="C1480" s="20" t="s">
        <v>597</v>
      </c>
      <c r="D1480" s="1">
        <v>44500</v>
      </c>
      <c r="E1480">
        <v>108</v>
      </c>
      <c r="F1480">
        <v>3</v>
      </c>
      <c r="G1480">
        <v>1</v>
      </c>
      <c r="H1480">
        <v>1</v>
      </c>
      <c r="I1480">
        <v>1</v>
      </c>
      <c r="J1480">
        <v>26</v>
      </c>
      <c r="K1480">
        <v>4</v>
      </c>
      <c r="L1480">
        <v>5</v>
      </c>
      <c r="M1480">
        <v>1</v>
      </c>
      <c r="N1480">
        <v>21</v>
      </c>
      <c r="O1480">
        <v>0</v>
      </c>
      <c r="P1480">
        <v>14</v>
      </c>
      <c r="Q1480">
        <v>0</v>
      </c>
      <c r="R1480">
        <v>670</v>
      </c>
      <c r="S1480">
        <v>0</v>
      </c>
      <c r="T1480">
        <v>315</v>
      </c>
      <c r="U1480">
        <v>14</v>
      </c>
      <c r="V1480">
        <v>18</v>
      </c>
      <c r="W1480">
        <v>1066</v>
      </c>
      <c r="X1480">
        <v>0</v>
      </c>
      <c r="Y1480">
        <v>84</v>
      </c>
      <c r="Z1480">
        <v>94</v>
      </c>
      <c r="AA1480">
        <v>47</v>
      </c>
      <c r="AB1480">
        <v>971</v>
      </c>
      <c r="AC1480">
        <v>80</v>
      </c>
      <c r="AD1480">
        <v>9</v>
      </c>
      <c r="AE1480">
        <v>69</v>
      </c>
      <c r="AF1480">
        <v>57</v>
      </c>
      <c r="AG1480">
        <v>128</v>
      </c>
      <c r="AH1480">
        <v>0</v>
      </c>
      <c r="AI1480">
        <v>8</v>
      </c>
      <c r="AJ1480">
        <v>13</v>
      </c>
      <c r="AK1480">
        <v>17</v>
      </c>
      <c r="AL1480">
        <v>97</v>
      </c>
      <c r="AM1480">
        <v>0</v>
      </c>
      <c r="AN1480">
        <v>22</v>
      </c>
      <c r="AO1480">
        <v>0</v>
      </c>
      <c r="AP1480">
        <v>0</v>
      </c>
      <c r="AQ1480">
        <v>0</v>
      </c>
      <c r="AR1480">
        <v>0</v>
      </c>
      <c r="AS1480">
        <v>0</v>
      </c>
      <c r="AT1480">
        <v>0</v>
      </c>
      <c r="AU1480">
        <v>0</v>
      </c>
      <c r="AV1480">
        <v>0</v>
      </c>
      <c r="AW1480">
        <v>0</v>
      </c>
      <c r="AX1480">
        <v>0</v>
      </c>
      <c r="AY1480">
        <v>0</v>
      </c>
      <c r="AZ1480">
        <v>0</v>
      </c>
      <c r="BA1480">
        <v>0</v>
      </c>
      <c r="BB1480">
        <v>21</v>
      </c>
      <c r="BC1480">
        <v>26</v>
      </c>
      <c r="BD1480">
        <v>0</v>
      </c>
      <c r="BE1480">
        <v>1</v>
      </c>
      <c r="BF1480">
        <v>2</v>
      </c>
      <c r="BG1480" s="20"/>
      <c r="BH1480" s="20"/>
      <c r="BI1480" s="20"/>
      <c r="BJ1480" s="20"/>
      <c r="BK1480" s="20"/>
      <c r="BL1480" s="20"/>
      <c r="BM1480" s="20"/>
      <c r="BN1480" s="20"/>
      <c r="BO1480" s="20"/>
      <c r="BP1480" s="20"/>
      <c r="BQ1480" s="20"/>
      <c r="BR1480" s="20"/>
      <c r="BS1480" s="20"/>
      <c r="BT1480" s="20"/>
      <c r="BU1480" s="20"/>
      <c r="BV1480" s="20"/>
    </row>
    <row r="1481" spans="1:74" x14ac:dyDescent="0.25">
      <c r="A1481" s="20" t="s">
        <v>452</v>
      </c>
      <c r="B1481" s="20" t="s">
        <v>453</v>
      </c>
      <c r="C1481" s="20" t="s">
        <v>597</v>
      </c>
      <c r="D1481" s="1">
        <v>44507</v>
      </c>
      <c r="E1481">
        <v>108</v>
      </c>
      <c r="F1481">
        <v>3</v>
      </c>
      <c r="G1481">
        <v>1</v>
      </c>
      <c r="H1481">
        <v>1</v>
      </c>
      <c r="I1481">
        <v>1</v>
      </c>
      <c r="J1481">
        <v>38</v>
      </c>
      <c r="K1481">
        <v>4</v>
      </c>
      <c r="L1481">
        <v>5</v>
      </c>
      <c r="M1481">
        <v>1</v>
      </c>
      <c r="N1481">
        <v>23</v>
      </c>
      <c r="O1481">
        <v>17</v>
      </c>
      <c r="P1481">
        <v>0</v>
      </c>
      <c r="Q1481">
        <v>1</v>
      </c>
      <c r="R1481">
        <v>669</v>
      </c>
      <c r="S1481">
        <v>386</v>
      </c>
      <c r="T1481">
        <v>21</v>
      </c>
      <c r="U1481">
        <v>14</v>
      </c>
      <c r="V1481">
        <v>16</v>
      </c>
      <c r="W1481">
        <v>1067</v>
      </c>
      <c r="X1481">
        <v>119</v>
      </c>
      <c r="Y1481">
        <v>26</v>
      </c>
      <c r="Z1481">
        <v>94</v>
      </c>
      <c r="AA1481">
        <v>44</v>
      </c>
      <c r="AB1481">
        <v>973</v>
      </c>
      <c r="AC1481">
        <v>107</v>
      </c>
      <c r="AD1481">
        <v>9</v>
      </c>
      <c r="AE1481">
        <v>69</v>
      </c>
      <c r="AF1481">
        <v>58</v>
      </c>
      <c r="AG1481">
        <v>128</v>
      </c>
      <c r="AH1481">
        <v>9</v>
      </c>
      <c r="AI1481">
        <v>1</v>
      </c>
      <c r="AJ1481">
        <v>13</v>
      </c>
      <c r="AK1481">
        <v>17</v>
      </c>
      <c r="AL1481">
        <v>97</v>
      </c>
      <c r="AM1481">
        <v>36</v>
      </c>
      <c r="AN1481">
        <v>2</v>
      </c>
      <c r="AO1481">
        <v>0</v>
      </c>
      <c r="AP1481">
        <v>0</v>
      </c>
      <c r="AQ1481">
        <v>0</v>
      </c>
      <c r="AR1481">
        <v>0</v>
      </c>
      <c r="AS1481">
        <v>0</v>
      </c>
      <c r="AT1481">
        <v>0</v>
      </c>
      <c r="AU1481">
        <v>0</v>
      </c>
      <c r="AV1481">
        <v>0</v>
      </c>
      <c r="AW1481">
        <v>0</v>
      </c>
      <c r="AX1481">
        <v>0</v>
      </c>
      <c r="AY1481">
        <v>0</v>
      </c>
      <c r="AZ1481">
        <v>0</v>
      </c>
      <c r="BA1481">
        <v>0</v>
      </c>
      <c r="BB1481">
        <v>0</v>
      </c>
      <c r="BC1481">
        <v>0</v>
      </c>
      <c r="BD1481">
        <v>0</v>
      </c>
      <c r="BE1481">
        <v>0</v>
      </c>
      <c r="BF1481">
        <v>0</v>
      </c>
      <c r="BG1481" s="20">
        <v>3</v>
      </c>
      <c r="BH1481" s="20">
        <v>1</v>
      </c>
      <c r="BI1481" s="20">
        <v>92</v>
      </c>
      <c r="BJ1481" s="20">
        <v>22</v>
      </c>
      <c r="BK1481" s="20">
        <v>609</v>
      </c>
      <c r="BL1481" s="20">
        <v>856</v>
      </c>
      <c r="BM1481" s="20">
        <v>812</v>
      </c>
      <c r="BN1481" s="20">
        <v>89</v>
      </c>
      <c r="BO1481" s="20">
        <v>94</v>
      </c>
      <c r="BP1481" s="20"/>
      <c r="BQ1481" s="20"/>
      <c r="BR1481" s="20"/>
      <c r="BS1481" s="20"/>
      <c r="BT1481" s="20"/>
      <c r="BU1481" s="20"/>
      <c r="BV1481" s="20"/>
    </row>
    <row r="1482" spans="1:74" x14ac:dyDescent="0.25">
      <c r="A1482" s="20" t="s">
        <v>452</v>
      </c>
      <c r="B1482" s="20" t="s">
        <v>453</v>
      </c>
      <c r="C1482" s="20" t="s">
        <v>597</v>
      </c>
      <c r="D1482" s="1">
        <v>44514</v>
      </c>
      <c r="E1482">
        <v>107</v>
      </c>
      <c r="F1482">
        <v>3</v>
      </c>
      <c r="G1482">
        <v>1</v>
      </c>
      <c r="H1482">
        <v>1</v>
      </c>
      <c r="I1482">
        <v>1</v>
      </c>
      <c r="J1482">
        <v>49</v>
      </c>
      <c r="K1482">
        <v>4</v>
      </c>
      <c r="L1482">
        <v>5</v>
      </c>
      <c r="M1482">
        <v>1</v>
      </c>
      <c r="N1482">
        <v>23</v>
      </c>
      <c r="O1482">
        <v>17</v>
      </c>
      <c r="P1482">
        <v>0</v>
      </c>
      <c r="Q1482">
        <v>1</v>
      </c>
      <c r="R1482">
        <v>663</v>
      </c>
      <c r="S1482">
        <v>436</v>
      </c>
      <c r="T1482">
        <v>21</v>
      </c>
      <c r="U1482">
        <v>14</v>
      </c>
      <c r="V1482">
        <v>16</v>
      </c>
      <c r="W1482">
        <v>1063</v>
      </c>
      <c r="X1482">
        <v>155</v>
      </c>
      <c r="Y1482">
        <v>26</v>
      </c>
      <c r="Z1482">
        <v>94</v>
      </c>
      <c r="AA1482">
        <v>44</v>
      </c>
      <c r="AB1482">
        <v>969</v>
      </c>
      <c r="AC1482">
        <v>142</v>
      </c>
      <c r="AD1482">
        <v>9</v>
      </c>
      <c r="AE1482">
        <v>69</v>
      </c>
      <c r="AF1482">
        <v>58</v>
      </c>
      <c r="AG1482">
        <v>130</v>
      </c>
      <c r="AH1482">
        <v>11</v>
      </c>
      <c r="AI1482">
        <v>1</v>
      </c>
      <c r="AJ1482">
        <v>14</v>
      </c>
      <c r="AK1482">
        <v>16</v>
      </c>
      <c r="AL1482">
        <v>97</v>
      </c>
      <c r="AM1482">
        <v>38</v>
      </c>
      <c r="AN1482">
        <v>2</v>
      </c>
      <c r="AO1482">
        <v>0</v>
      </c>
      <c r="AP1482">
        <v>0</v>
      </c>
      <c r="AQ1482">
        <v>0</v>
      </c>
      <c r="AR1482">
        <v>0</v>
      </c>
      <c r="AS1482">
        <v>0</v>
      </c>
      <c r="AT1482">
        <v>0</v>
      </c>
      <c r="AU1482">
        <v>0</v>
      </c>
      <c r="AV1482">
        <v>0</v>
      </c>
      <c r="AW1482">
        <v>0</v>
      </c>
      <c r="AX1482">
        <v>0</v>
      </c>
      <c r="AY1482">
        <v>0</v>
      </c>
      <c r="AZ1482">
        <v>0</v>
      </c>
      <c r="BA1482">
        <v>0</v>
      </c>
      <c r="BB1482">
        <v>0</v>
      </c>
      <c r="BC1482">
        <v>0</v>
      </c>
      <c r="BD1482">
        <v>0</v>
      </c>
      <c r="BE1482">
        <v>0</v>
      </c>
      <c r="BF1482">
        <v>0</v>
      </c>
      <c r="BG1482" s="20">
        <v>3</v>
      </c>
      <c r="BH1482" s="20">
        <v>1</v>
      </c>
      <c r="BI1482" s="20">
        <v>91</v>
      </c>
      <c r="BJ1482" s="20">
        <v>22</v>
      </c>
      <c r="BK1482" s="20">
        <v>607</v>
      </c>
      <c r="BL1482" s="20">
        <v>855</v>
      </c>
      <c r="BM1482" s="20">
        <v>809</v>
      </c>
      <c r="BN1482" s="20">
        <v>91</v>
      </c>
      <c r="BO1482" s="20">
        <v>94</v>
      </c>
      <c r="BP1482" s="20"/>
      <c r="BQ1482" s="20"/>
      <c r="BR1482" s="20"/>
      <c r="BS1482" s="20"/>
      <c r="BT1482" s="20"/>
      <c r="BU1482" s="20"/>
      <c r="BV1482" s="20"/>
    </row>
    <row r="1483" spans="1:74" x14ac:dyDescent="0.25">
      <c r="A1483" s="20" t="s">
        <v>452</v>
      </c>
      <c r="B1483" s="20" t="s">
        <v>453</v>
      </c>
      <c r="C1483" s="20" t="s">
        <v>597</v>
      </c>
      <c r="D1483" s="1">
        <v>44521</v>
      </c>
      <c r="E1483">
        <v>108</v>
      </c>
      <c r="F1483">
        <v>4</v>
      </c>
      <c r="G1483">
        <v>2</v>
      </c>
      <c r="H1483">
        <v>1</v>
      </c>
      <c r="I1483">
        <v>1</v>
      </c>
      <c r="J1483">
        <v>55</v>
      </c>
      <c r="K1483">
        <v>4</v>
      </c>
      <c r="L1483">
        <v>5</v>
      </c>
      <c r="M1483">
        <v>1</v>
      </c>
      <c r="N1483">
        <v>23</v>
      </c>
      <c r="O1483">
        <v>17</v>
      </c>
      <c r="P1483">
        <v>0</v>
      </c>
      <c r="Q1483">
        <v>1</v>
      </c>
      <c r="R1483">
        <v>660</v>
      </c>
      <c r="S1483">
        <v>481</v>
      </c>
      <c r="T1483">
        <v>21</v>
      </c>
      <c r="U1483">
        <v>14</v>
      </c>
      <c r="V1483">
        <v>16</v>
      </c>
      <c r="W1483">
        <v>1064</v>
      </c>
      <c r="X1483">
        <v>191</v>
      </c>
      <c r="Y1483">
        <v>26</v>
      </c>
      <c r="Z1483">
        <v>95</v>
      </c>
      <c r="AA1483">
        <v>43</v>
      </c>
      <c r="AB1483">
        <v>968</v>
      </c>
      <c r="AC1483">
        <v>167</v>
      </c>
      <c r="AD1483">
        <v>9</v>
      </c>
      <c r="AE1483">
        <v>67</v>
      </c>
      <c r="AF1483">
        <v>59</v>
      </c>
      <c r="AG1483">
        <v>127</v>
      </c>
      <c r="AH1483">
        <v>12</v>
      </c>
      <c r="AI1483">
        <v>1</v>
      </c>
      <c r="AJ1483">
        <v>13</v>
      </c>
      <c r="AK1483">
        <v>16</v>
      </c>
      <c r="AL1483">
        <v>93</v>
      </c>
      <c r="AM1483">
        <v>41</v>
      </c>
      <c r="AN1483">
        <v>2</v>
      </c>
      <c r="AO1483">
        <v>0</v>
      </c>
      <c r="AP1483">
        <v>0</v>
      </c>
      <c r="AQ1483">
        <v>0</v>
      </c>
      <c r="AR1483">
        <v>0</v>
      </c>
      <c r="AS1483">
        <v>0</v>
      </c>
      <c r="AT1483">
        <v>0</v>
      </c>
      <c r="AU1483">
        <v>0</v>
      </c>
      <c r="AV1483">
        <v>0</v>
      </c>
      <c r="AW1483">
        <v>0</v>
      </c>
      <c r="AX1483">
        <v>0</v>
      </c>
      <c r="AY1483">
        <v>0</v>
      </c>
      <c r="AZ1483">
        <v>0</v>
      </c>
      <c r="BA1483">
        <v>0</v>
      </c>
      <c r="BB1483">
        <v>0</v>
      </c>
      <c r="BC1483">
        <v>0</v>
      </c>
      <c r="BD1483">
        <v>0</v>
      </c>
      <c r="BE1483">
        <v>0</v>
      </c>
      <c r="BF1483">
        <v>0</v>
      </c>
      <c r="BG1483" s="20">
        <v>4</v>
      </c>
      <c r="BH1483" s="20">
        <v>1</v>
      </c>
      <c r="BI1483" s="20">
        <v>93</v>
      </c>
      <c r="BJ1483" s="20">
        <v>22</v>
      </c>
      <c r="BK1483" s="20">
        <v>605</v>
      </c>
      <c r="BL1483" s="20">
        <v>858</v>
      </c>
      <c r="BM1483" s="20">
        <v>811</v>
      </c>
      <c r="BN1483" s="20">
        <v>89</v>
      </c>
      <c r="BO1483" s="20">
        <v>90</v>
      </c>
      <c r="BP1483" s="20"/>
      <c r="BQ1483" s="20"/>
      <c r="BR1483" s="20"/>
      <c r="BS1483" s="20"/>
      <c r="BT1483" s="20"/>
      <c r="BU1483" s="20"/>
      <c r="BV1483" s="20"/>
    </row>
    <row r="1484" spans="1:74" x14ac:dyDescent="0.25">
      <c r="A1484" s="20" t="s">
        <v>452</v>
      </c>
      <c r="B1484" s="20" t="s">
        <v>453</v>
      </c>
      <c r="C1484" s="20" t="s">
        <v>597</v>
      </c>
      <c r="D1484" s="1">
        <v>44528</v>
      </c>
      <c r="E1484">
        <v>107</v>
      </c>
      <c r="F1484">
        <v>5</v>
      </c>
      <c r="G1484">
        <v>3</v>
      </c>
      <c r="H1484">
        <v>1</v>
      </c>
      <c r="I1484">
        <v>1</v>
      </c>
      <c r="J1484">
        <v>62</v>
      </c>
      <c r="K1484">
        <v>4</v>
      </c>
      <c r="L1484">
        <v>5</v>
      </c>
      <c r="M1484">
        <v>1</v>
      </c>
      <c r="N1484">
        <v>23</v>
      </c>
      <c r="O1484">
        <v>17</v>
      </c>
      <c r="P1484">
        <v>0</v>
      </c>
      <c r="Q1484">
        <v>1</v>
      </c>
      <c r="R1484">
        <v>658</v>
      </c>
      <c r="S1484">
        <v>509</v>
      </c>
      <c r="T1484">
        <v>22</v>
      </c>
      <c r="U1484">
        <v>14</v>
      </c>
      <c r="V1484">
        <v>15</v>
      </c>
      <c r="W1484">
        <v>1067</v>
      </c>
      <c r="X1484">
        <v>348</v>
      </c>
      <c r="Y1484">
        <v>25</v>
      </c>
      <c r="Z1484">
        <v>93</v>
      </c>
      <c r="AA1484">
        <v>42</v>
      </c>
      <c r="AB1484">
        <v>969</v>
      </c>
      <c r="AC1484">
        <v>264</v>
      </c>
      <c r="AD1484">
        <v>9</v>
      </c>
      <c r="AE1484">
        <v>67</v>
      </c>
      <c r="AF1484">
        <v>59</v>
      </c>
      <c r="AG1484">
        <v>128</v>
      </c>
      <c r="AH1484">
        <v>17</v>
      </c>
      <c r="AI1484">
        <v>1</v>
      </c>
      <c r="AJ1484">
        <v>13</v>
      </c>
      <c r="AK1484">
        <v>17</v>
      </c>
      <c r="AL1484">
        <v>94</v>
      </c>
      <c r="AM1484">
        <v>44</v>
      </c>
      <c r="AN1484">
        <v>2</v>
      </c>
      <c r="AO1484">
        <v>0</v>
      </c>
      <c r="AP1484">
        <v>0</v>
      </c>
      <c r="AQ1484">
        <v>0</v>
      </c>
      <c r="AR1484">
        <v>0</v>
      </c>
      <c r="AS1484">
        <v>0</v>
      </c>
      <c r="AT1484">
        <v>0</v>
      </c>
      <c r="AU1484">
        <v>0</v>
      </c>
      <c r="AV1484">
        <v>0</v>
      </c>
      <c r="AW1484">
        <v>0</v>
      </c>
      <c r="AX1484">
        <v>0</v>
      </c>
      <c r="AY1484">
        <v>0</v>
      </c>
      <c r="AZ1484">
        <v>0</v>
      </c>
      <c r="BA1484">
        <v>0</v>
      </c>
      <c r="BB1484">
        <v>0</v>
      </c>
      <c r="BC1484">
        <v>0</v>
      </c>
      <c r="BD1484">
        <v>0</v>
      </c>
      <c r="BE1484">
        <v>0</v>
      </c>
      <c r="BF1484">
        <v>0</v>
      </c>
      <c r="BG1484" s="20">
        <v>5</v>
      </c>
      <c r="BH1484" s="20">
        <v>1</v>
      </c>
      <c r="BI1484" s="20">
        <v>92</v>
      </c>
      <c r="BJ1484" s="20">
        <v>22</v>
      </c>
      <c r="BK1484" s="20">
        <v>603</v>
      </c>
      <c r="BL1484" s="20">
        <v>862</v>
      </c>
      <c r="BM1484" s="20">
        <v>811</v>
      </c>
      <c r="BN1484" s="20">
        <v>90</v>
      </c>
      <c r="BO1484" s="20">
        <v>91</v>
      </c>
      <c r="BP1484" s="20"/>
      <c r="BQ1484" s="20"/>
      <c r="BR1484" s="20"/>
      <c r="BS1484" s="20"/>
      <c r="BT1484" s="20"/>
      <c r="BU1484" s="20"/>
      <c r="BV1484" s="20"/>
    </row>
    <row r="1485" spans="1:74" x14ac:dyDescent="0.25">
      <c r="A1485" s="20" t="s">
        <v>452</v>
      </c>
      <c r="B1485" s="20" t="s">
        <v>453</v>
      </c>
      <c r="C1485" s="20" t="s">
        <v>597</v>
      </c>
      <c r="D1485" s="1">
        <v>44535</v>
      </c>
      <c r="E1485">
        <v>107</v>
      </c>
      <c r="F1485">
        <v>5</v>
      </c>
      <c r="G1485">
        <v>3</v>
      </c>
      <c r="H1485">
        <v>1</v>
      </c>
      <c r="I1485">
        <v>1</v>
      </c>
      <c r="J1485">
        <v>67</v>
      </c>
      <c r="K1485">
        <v>4</v>
      </c>
      <c r="L1485">
        <v>5</v>
      </c>
      <c r="M1485">
        <v>1</v>
      </c>
      <c r="N1485">
        <v>23</v>
      </c>
      <c r="O1485">
        <v>17</v>
      </c>
      <c r="P1485">
        <v>0</v>
      </c>
      <c r="Q1485">
        <v>1</v>
      </c>
      <c r="R1485">
        <v>657</v>
      </c>
      <c r="S1485">
        <v>525</v>
      </c>
      <c r="T1485">
        <v>22</v>
      </c>
      <c r="U1485">
        <v>14</v>
      </c>
      <c r="V1485">
        <v>14</v>
      </c>
      <c r="W1485">
        <v>1068</v>
      </c>
      <c r="X1485">
        <v>433</v>
      </c>
      <c r="Y1485">
        <v>25</v>
      </c>
      <c r="Z1485">
        <v>91</v>
      </c>
      <c r="AA1485">
        <v>42</v>
      </c>
      <c r="AB1485">
        <v>971</v>
      </c>
      <c r="AC1485">
        <v>365</v>
      </c>
      <c r="AD1485">
        <v>9</v>
      </c>
      <c r="AE1485">
        <v>67</v>
      </c>
      <c r="AF1485">
        <v>57</v>
      </c>
      <c r="AG1485">
        <v>130</v>
      </c>
      <c r="AH1485">
        <v>19</v>
      </c>
      <c r="AI1485">
        <v>1</v>
      </c>
      <c r="AJ1485">
        <v>13</v>
      </c>
      <c r="AK1485">
        <v>15</v>
      </c>
      <c r="AL1485">
        <v>95</v>
      </c>
      <c r="AM1485">
        <v>45</v>
      </c>
      <c r="AN1485">
        <v>2</v>
      </c>
      <c r="AO1485">
        <v>0</v>
      </c>
      <c r="AP1485">
        <v>0</v>
      </c>
      <c r="AQ1485">
        <v>0</v>
      </c>
      <c r="AR1485">
        <v>0</v>
      </c>
      <c r="AS1485">
        <v>0</v>
      </c>
      <c r="AT1485">
        <v>0</v>
      </c>
      <c r="AU1485">
        <v>0</v>
      </c>
      <c r="AV1485">
        <v>0</v>
      </c>
      <c r="AW1485">
        <v>0</v>
      </c>
      <c r="AX1485">
        <v>0</v>
      </c>
      <c r="AY1485">
        <v>0</v>
      </c>
      <c r="AZ1485">
        <v>0</v>
      </c>
      <c r="BA1485">
        <v>0</v>
      </c>
      <c r="BB1485">
        <v>0</v>
      </c>
      <c r="BC1485">
        <v>0</v>
      </c>
      <c r="BD1485">
        <v>0</v>
      </c>
      <c r="BE1485">
        <v>0</v>
      </c>
      <c r="BF1485">
        <v>0</v>
      </c>
      <c r="BG1485" s="20">
        <v>5</v>
      </c>
      <c r="BH1485" s="20">
        <v>1</v>
      </c>
      <c r="BI1485" s="20">
        <v>92</v>
      </c>
      <c r="BJ1485" s="20">
        <v>22</v>
      </c>
      <c r="BK1485" s="20">
        <v>602</v>
      </c>
      <c r="BL1485" s="20">
        <v>866</v>
      </c>
      <c r="BM1485" s="20">
        <v>814</v>
      </c>
      <c r="BN1485" s="20">
        <v>93</v>
      </c>
      <c r="BO1485" s="20">
        <v>92</v>
      </c>
      <c r="BP1485" s="20"/>
      <c r="BQ1485" s="20"/>
      <c r="BR1485" s="20"/>
      <c r="BS1485" s="20"/>
      <c r="BT1485" s="20"/>
      <c r="BU1485" s="20"/>
      <c r="BV1485" s="20"/>
    </row>
    <row r="1486" spans="1:74" x14ac:dyDescent="0.25">
      <c r="A1486" s="20" t="s">
        <v>452</v>
      </c>
      <c r="B1486" s="20" t="s">
        <v>453</v>
      </c>
      <c r="C1486" s="20" t="s">
        <v>597</v>
      </c>
      <c r="D1486" s="1">
        <v>44542</v>
      </c>
      <c r="E1486">
        <v>107</v>
      </c>
      <c r="F1486">
        <v>5</v>
      </c>
      <c r="G1486">
        <v>4</v>
      </c>
      <c r="H1486">
        <v>1</v>
      </c>
      <c r="I1486">
        <v>1</v>
      </c>
      <c r="J1486">
        <v>69</v>
      </c>
      <c r="K1486">
        <v>4</v>
      </c>
      <c r="L1486">
        <v>5</v>
      </c>
      <c r="M1486">
        <v>1</v>
      </c>
      <c r="N1486">
        <v>20</v>
      </c>
      <c r="O1486">
        <v>18</v>
      </c>
      <c r="P1486">
        <v>0</v>
      </c>
      <c r="Q1486">
        <v>1</v>
      </c>
      <c r="R1486">
        <v>659</v>
      </c>
      <c r="S1486">
        <v>538</v>
      </c>
      <c r="T1486">
        <v>21</v>
      </c>
      <c r="U1486">
        <v>14</v>
      </c>
      <c r="V1486">
        <v>14</v>
      </c>
      <c r="W1486">
        <v>1065</v>
      </c>
      <c r="X1486">
        <v>507</v>
      </c>
      <c r="Y1486">
        <v>25</v>
      </c>
      <c r="Z1486">
        <v>88</v>
      </c>
      <c r="AA1486">
        <v>42</v>
      </c>
      <c r="AB1486">
        <v>967</v>
      </c>
      <c r="AC1486">
        <v>474</v>
      </c>
      <c r="AD1486">
        <v>9</v>
      </c>
      <c r="AE1486">
        <v>67</v>
      </c>
      <c r="AF1486">
        <v>57</v>
      </c>
      <c r="AG1486">
        <v>130</v>
      </c>
      <c r="AH1486">
        <v>26</v>
      </c>
      <c r="AI1486">
        <v>1</v>
      </c>
      <c r="AJ1486">
        <v>13</v>
      </c>
      <c r="AK1486">
        <v>16</v>
      </c>
      <c r="AL1486">
        <v>92</v>
      </c>
      <c r="AM1486">
        <v>67</v>
      </c>
      <c r="AN1486">
        <v>2</v>
      </c>
      <c r="AO1486">
        <v>0</v>
      </c>
      <c r="AP1486">
        <v>0</v>
      </c>
      <c r="AQ1486">
        <v>0</v>
      </c>
      <c r="AR1486">
        <v>0</v>
      </c>
      <c r="AS1486">
        <v>0</v>
      </c>
      <c r="AT1486">
        <v>0</v>
      </c>
      <c r="AU1486">
        <v>0</v>
      </c>
      <c r="AV1486">
        <v>0</v>
      </c>
      <c r="AW1486">
        <v>0</v>
      </c>
      <c r="AX1486">
        <v>0</v>
      </c>
      <c r="AY1486">
        <v>0</v>
      </c>
      <c r="AZ1486">
        <v>0</v>
      </c>
      <c r="BA1486">
        <v>0</v>
      </c>
      <c r="BB1486">
        <v>0</v>
      </c>
      <c r="BC1486">
        <v>0</v>
      </c>
      <c r="BD1486">
        <v>0</v>
      </c>
      <c r="BE1486">
        <v>0</v>
      </c>
      <c r="BF1486">
        <v>0</v>
      </c>
      <c r="BG1486" s="20">
        <v>5</v>
      </c>
      <c r="BH1486" s="20">
        <v>1</v>
      </c>
      <c r="BI1486" s="20">
        <v>93</v>
      </c>
      <c r="BJ1486" s="20">
        <v>19</v>
      </c>
      <c r="BK1486" s="20">
        <v>604</v>
      </c>
      <c r="BL1486" s="20">
        <v>871</v>
      </c>
      <c r="BM1486" s="20">
        <v>812</v>
      </c>
      <c r="BN1486" s="20">
        <v>93</v>
      </c>
      <c r="BO1486" s="20">
        <v>90</v>
      </c>
      <c r="BP1486" s="20"/>
      <c r="BQ1486" s="20"/>
      <c r="BR1486" s="20"/>
      <c r="BS1486" s="20"/>
      <c r="BT1486" s="20"/>
      <c r="BU1486" s="20"/>
      <c r="BV1486" s="20"/>
    </row>
    <row r="1487" spans="1:74" x14ac:dyDescent="0.25">
      <c r="A1487" s="20" t="s">
        <v>452</v>
      </c>
      <c r="B1487" s="20" t="s">
        <v>453</v>
      </c>
      <c r="C1487" s="20" t="s">
        <v>597</v>
      </c>
      <c r="D1487" s="1">
        <v>44549</v>
      </c>
      <c r="E1487">
        <v>108</v>
      </c>
      <c r="F1487">
        <v>5</v>
      </c>
      <c r="G1487">
        <v>4</v>
      </c>
      <c r="H1487">
        <v>1</v>
      </c>
      <c r="I1487">
        <v>1</v>
      </c>
      <c r="J1487">
        <v>73</v>
      </c>
      <c r="K1487">
        <v>4</v>
      </c>
      <c r="L1487">
        <v>5</v>
      </c>
      <c r="M1487">
        <v>1</v>
      </c>
      <c r="N1487">
        <v>20</v>
      </c>
      <c r="O1487">
        <v>18</v>
      </c>
      <c r="P1487">
        <v>0</v>
      </c>
      <c r="Q1487">
        <v>1</v>
      </c>
      <c r="R1487">
        <v>659</v>
      </c>
      <c r="S1487">
        <v>545</v>
      </c>
      <c r="T1487">
        <v>21</v>
      </c>
      <c r="U1487">
        <v>14</v>
      </c>
      <c r="V1487">
        <v>14</v>
      </c>
      <c r="W1487">
        <v>1061</v>
      </c>
      <c r="X1487">
        <v>561</v>
      </c>
      <c r="Y1487">
        <v>25</v>
      </c>
      <c r="Z1487">
        <v>86</v>
      </c>
      <c r="AA1487">
        <v>42</v>
      </c>
      <c r="AB1487">
        <v>967</v>
      </c>
      <c r="AC1487">
        <v>559</v>
      </c>
      <c r="AD1487">
        <v>10</v>
      </c>
      <c r="AE1487">
        <v>66</v>
      </c>
      <c r="AF1487">
        <v>57</v>
      </c>
      <c r="AG1487">
        <v>131</v>
      </c>
      <c r="AH1487">
        <v>35</v>
      </c>
      <c r="AI1487">
        <v>1</v>
      </c>
      <c r="AJ1487">
        <v>13</v>
      </c>
      <c r="AK1487">
        <v>17</v>
      </c>
      <c r="AL1487">
        <v>92</v>
      </c>
      <c r="AM1487">
        <v>76</v>
      </c>
      <c r="AN1487">
        <v>2</v>
      </c>
      <c r="AO1487">
        <v>0</v>
      </c>
      <c r="AP1487">
        <v>0</v>
      </c>
      <c r="AQ1487">
        <v>0</v>
      </c>
      <c r="AR1487">
        <v>0</v>
      </c>
      <c r="AS1487">
        <v>0</v>
      </c>
      <c r="AT1487">
        <v>0</v>
      </c>
      <c r="AU1487">
        <v>0</v>
      </c>
      <c r="AV1487">
        <v>0</v>
      </c>
      <c r="AW1487">
        <v>0</v>
      </c>
      <c r="AX1487">
        <v>0</v>
      </c>
      <c r="AY1487">
        <v>0</v>
      </c>
      <c r="AZ1487">
        <v>0</v>
      </c>
      <c r="BA1487">
        <v>0</v>
      </c>
      <c r="BB1487">
        <v>0</v>
      </c>
      <c r="BC1487">
        <v>0</v>
      </c>
      <c r="BD1487">
        <v>0</v>
      </c>
      <c r="BE1487">
        <v>0</v>
      </c>
      <c r="BF1487">
        <v>0</v>
      </c>
      <c r="BG1487" s="20">
        <v>5</v>
      </c>
      <c r="BH1487" s="20">
        <v>1</v>
      </c>
      <c r="BI1487" s="20">
        <v>95</v>
      </c>
      <c r="BJ1487" s="20">
        <v>19</v>
      </c>
      <c r="BK1487" s="20">
        <v>604</v>
      </c>
      <c r="BL1487" s="20">
        <v>868</v>
      </c>
      <c r="BM1487" s="20">
        <v>813</v>
      </c>
      <c r="BN1487" s="20">
        <v>94</v>
      </c>
      <c r="BO1487" s="20">
        <v>90</v>
      </c>
      <c r="BP1487" s="20">
        <v>3643</v>
      </c>
      <c r="BQ1487" s="20">
        <v>1015</v>
      </c>
      <c r="BR1487" s="20">
        <v>0</v>
      </c>
      <c r="BS1487" s="20">
        <v>61</v>
      </c>
      <c r="BT1487" s="20">
        <v>488</v>
      </c>
      <c r="BU1487" s="20">
        <v>528</v>
      </c>
      <c r="BV1487" s="20">
        <v>2393</v>
      </c>
    </row>
    <row r="1488" spans="1:74" x14ac:dyDescent="0.25">
      <c r="A1488" s="20" t="s">
        <v>452</v>
      </c>
      <c r="B1488" s="20" t="s">
        <v>453</v>
      </c>
      <c r="C1488" s="20" t="s">
        <v>597</v>
      </c>
      <c r="D1488" s="1">
        <v>44558</v>
      </c>
      <c r="E1488">
        <v>108</v>
      </c>
      <c r="F1488">
        <v>5</v>
      </c>
      <c r="G1488">
        <v>4</v>
      </c>
      <c r="H1488">
        <v>1</v>
      </c>
      <c r="I1488">
        <v>1</v>
      </c>
      <c r="J1488">
        <v>76</v>
      </c>
      <c r="K1488">
        <v>4</v>
      </c>
      <c r="L1488">
        <v>5</v>
      </c>
      <c r="M1488">
        <v>1</v>
      </c>
      <c r="N1488">
        <v>19</v>
      </c>
      <c r="O1488">
        <v>17</v>
      </c>
      <c r="P1488">
        <v>0</v>
      </c>
      <c r="Q1488">
        <v>1</v>
      </c>
      <c r="R1488">
        <v>659</v>
      </c>
      <c r="S1488">
        <v>549</v>
      </c>
      <c r="T1488">
        <v>20</v>
      </c>
      <c r="U1488">
        <v>15</v>
      </c>
      <c r="V1488">
        <v>14</v>
      </c>
      <c r="W1488">
        <v>1060</v>
      </c>
      <c r="X1488">
        <v>593</v>
      </c>
      <c r="Y1488">
        <v>25</v>
      </c>
      <c r="Z1488">
        <v>85</v>
      </c>
      <c r="AA1488">
        <v>41</v>
      </c>
      <c r="AB1488">
        <v>968</v>
      </c>
      <c r="AC1488">
        <v>592</v>
      </c>
      <c r="AD1488">
        <v>11</v>
      </c>
      <c r="AE1488">
        <v>64</v>
      </c>
      <c r="AF1488">
        <v>57</v>
      </c>
      <c r="AG1488">
        <v>131</v>
      </c>
      <c r="AH1488">
        <v>41</v>
      </c>
      <c r="AI1488">
        <v>1</v>
      </c>
      <c r="AJ1488">
        <v>13</v>
      </c>
      <c r="AK1488">
        <v>17</v>
      </c>
      <c r="AL1488">
        <v>92</v>
      </c>
      <c r="AM1488">
        <v>81</v>
      </c>
      <c r="AN1488">
        <v>2</v>
      </c>
      <c r="AO1488">
        <v>0</v>
      </c>
      <c r="AP1488">
        <v>0</v>
      </c>
      <c r="AQ1488">
        <v>0</v>
      </c>
      <c r="AR1488">
        <v>0</v>
      </c>
      <c r="AS1488">
        <v>0</v>
      </c>
      <c r="AT1488">
        <v>0</v>
      </c>
      <c r="AU1488">
        <v>0</v>
      </c>
      <c r="AV1488">
        <v>0</v>
      </c>
      <c r="AW1488">
        <v>0</v>
      </c>
      <c r="AX1488">
        <v>0</v>
      </c>
      <c r="AY1488">
        <v>0</v>
      </c>
      <c r="AZ1488">
        <v>0</v>
      </c>
      <c r="BA1488">
        <v>0</v>
      </c>
      <c r="BB1488">
        <v>0</v>
      </c>
      <c r="BC1488">
        <v>0</v>
      </c>
      <c r="BD1488">
        <v>0</v>
      </c>
      <c r="BE1488">
        <v>0</v>
      </c>
      <c r="BF1488">
        <v>0</v>
      </c>
      <c r="BG1488" s="20">
        <v>5</v>
      </c>
      <c r="BH1488" s="20">
        <v>1</v>
      </c>
      <c r="BI1488" s="20">
        <v>96</v>
      </c>
      <c r="BJ1488" s="20">
        <v>18</v>
      </c>
      <c r="BK1488" s="20">
        <v>606</v>
      </c>
      <c r="BL1488" s="20">
        <v>873</v>
      </c>
      <c r="BM1488" s="20">
        <v>817</v>
      </c>
      <c r="BN1488" s="20">
        <v>94</v>
      </c>
      <c r="BO1488" s="20">
        <v>90</v>
      </c>
      <c r="BP1488" s="20">
        <v>3644</v>
      </c>
      <c r="BQ1488" s="20">
        <v>1172</v>
      </c>
      <c r="BR1488" s="20">
        <v>0</v>
      </c>
      <c r="BS1488" s="20">
        <v>61</v>
      </c>
      <c r="BT1488" s="20">
        <v>483</v>
      </c>
      <c r="BU1488" s="20">
        <v>529</v>
      </c>
      <c r="BV1488" s="20">
        <v>2407</v>
      </c>
    </row>
    <row r="1489" spans="1:74" x14ac:dyDescent="0.25">
      <c r="A1489" s="20" t="s">
        <v>452</v>
      </c>
      <c r="B1489" s="20" t="s">
        <v>453</v>
      </c>
      <c r="C1489" s="20" t="s">
        <v>597</v>
      </c>
      <c r="D1489" s="1">
        <v>44564</v>
      </c>
      <c r="E1489">
        <v>110</v>
      </c>
      <c r="F1489">
        <v>5</v>
      </c>
      <c r="G1489">
        <v>4</v>
      </c>
      <c r="H1489">
        <v>1</v>
      </c>
      <c r="I1489">
        <v>1</v>
      </c>
      <c r="J1489">
        <v>77</v>
      </c>
      <c r="K1489">
        <v>4</v>
      </c>
      <c r="L1489">
        <v>5</v>
      </c>
      <c r="M1489">
        <v>1</v>
      </c>
      <c r="N1489">
        <v>19</v>
      </c>
      <c r="O1489">
        <v>17</v>
      </c>
      <c r="P1489">
        <v>0</v>
      </c>
      <c r="Q1489">
        <v>1</v>
      </c>
      <c r="R1489">
        <v>659</v>
      </c>
      <c r="S1489">
        <v>551</v>
      </c>
      <c r="T1489">
        <v>20</v>
      </c>
      <c r="U1489">
        <v>15</v>
      </c>
      <c r="V1489">
        <v>14</v>
      </c>
      <c r="W1489">
        <v>1061</v>
      </c>
      <c r="X1489">
        <v>618</v>
      </c>
      <c r="Y1489">
        <v>25</v>
      </c>
      <c r="Z1489">
        <v>84</v>
      </c>
      <c r="AA1489">
        <v>40</v>
      </c>
      <c r="AB1489">
        <v>969</v>
      </c>
      <c r="AC1489">
        <v>605</v>
      </c>
      <c r="AD1489">
        <v>11</v>
      </c>
      <c r="AE1489">
        <v>64</v>
      </c>
      <c r="AF1489">
        <v>57</v>
      </c>
      <c r="AG1489">
        <v>131</v>
      </c>
      <c r="AH1489">
        <v>44</v>
      </c>
      <c r="AI1489">
        <v>1</v>
      </c>
      <c r="AJ1489">
        <v>13</v>
      </c>
      <c r="AK1489">
        <v>17</v>
      </c>
      <c r="AL1489">
        <v>92</v>
      </c>
      <c r="AM1489">
        <v>81</v>
      </c>
      <c r="AN1489">
        <v>2</v>
      </c>
      <c r="AO1489">
        <v>0</v>
      </c>
      <c r="AP1489">
        <v>0</v>
      </c>
      <c r="AQ1489">
        <v>0</v>
      </c>
      <c r="AR1489">
        <v>0</v>
      </c>
      <c r="AS1489">
        <v>0</v>
      </c>
      <c r="AT1489">
        <v>0</v>
      </c>
      <c r="AU1489">
        <v>0</v>
      </c>
      <c r="AV1489">
        <v>0</v>
      </c>
      <c r="AW1489">
        <v>0</v>
      </c>
      <c r="AX1489">
        <v>0</v>
      </c>
      <c r="AY1489">
        <v>0</v>
      </c>
      <c r="AZ1489">
        <v>0</v>
      </c>
      <c r="BA1489">
        <v>0</v>
      </c>
      <c r="BB1489">
        <v>0</v>
      </c>
      <c r="BC1489">
        <v>0</v>
      </c>
      <c r="BD1489">
        <v>0</v>
      </c>
      <c r="BE1489">
        <v>0</v>
      </c>
      <c r="BF1489">
        <v>0</v>
      </c>
      <c r="BG1489" s="20">
        <v>5</v>
      </c>
      <c r="BH1489" s="20">
        <v>1</v>
      </c>
      <c r="BI1489" s="20">
        <v>98</v>
      </c>
      <c r="BJ1489" s="20">
        <v>18</v>
      </c>
      <c r="BK1489" s="20">
        <v>606</v>
      </c>
      <c r="BL1489" s="20">
        <v>877</v>
      </c>
      <c r="BM1489" s="20">
        <v>818</v>
      </c>
      <c r="BN1489" s="20">
        <v>94</v>
      </c>
      <c r="BO1489" s="20">
        <v>90</v>
      </c>
      <c r="BP1489" s="20">
        <v>3644</v>
      </c>
      <c r="BQ1489" s="20">
        <v>1249</v>
      </c>
      <c r="BR1489" s="20">
        <v>0</v>
      </c>
      <c r="BS1489" s="20">
        <v>61</v>
      </c>
      <c r="BT1489" s="20">
        <v>480</v>
      </c>
      <c r="BU1489" s="20">
        <v>528</v>
      </c>
      <c r="BV1489" s="20">
        <v>2413</v>
      </c>
    </row>
    <row r="1490" spans="1:74" x14ac:dyDescent="0.25">
      <c r="A1490" s="20" t="s">
        <v>452</v>
      </c>
      <c r="B1490" s="20" t="s">
        <v>453</v>
      </c>
      <c r="C1490" s="20" t="s">
        <v>597</v>
      </c>
      <c r="D1490" s="1">
        <v>44570</v>
      </c>
      <c r="E1490">
        <v>109</v>
      </c>
      <c r="F1490">
        <v>5</v>
      </c>
      <c r="G1490">
        <v>4</v>
      </c>
      <c r="H1490">
        <v>1</v>
      </c>
      <c r="I1490">
        <v>1</v>
      </c>
      <c r="J1490">
        <v>79</v>
      </c>
      <c r="K1490">
        <v>4</v>
      </c>
      <c r="L1490">
        <v>5</v>
      </c>
      <c r="M1490">
        <v>1</v>
      </c>
      <c r="N1490">
        <v>19</v>
      </c>
      <c r="O1490">
        <v>17</v>
      </c>
      <c r="P1490">
        <v>0</v>
      </c>
      <c r="Q1490">
        <v>1</v>
      </c>
      <c r="R1490">
        <v>660</v>
      </c>
      <c r="S1490">
        <v>557</v>
      </c>
      <c r="T1490">
        <v>20</v>
      </c>
      <c r="U1490">
        <v>16</v>
      </c>
      <c r="V1490">
        <v>13</v>
      </c>
      <c r="W1490">
        <v>1065</v>
      </c>
      <c r="X1490">
        <v>634</v>
      </c>
      <c r="Y1490">
        <v>26</v>
      </c>
      <c r="Z1490">
        <v>82</v>
      </c>
      <c r="AA1490">
        <v>41</v>
      </c>
      <c r="AB1490">
        <v>967</v>
      </c>
      <c r="AC1490">
        <v>626</v>
      </c>
      <c r="AD1490">
        <v>12</v>
      </c>
      <c r="AE1490">
        <v>64</v>
      </c>
      <c r="AF1490">
        <v>55</v>
      </c>
      <c r="AG1490">
        <v>131</v>
      </c>
      <c r="AH1490">
        <v>48</v>
      </c>
      <c r="AI1490">
        <v>1</v>
      </c>
      <c r="AJ1490">
        <v>13</v>
      </c>
      <c r="AK1490">
        <v>17</v>
      </c>
      <c r="AL1490">
        <v>91</v>
      </c>
      <c r="AM1490">
        <v>80</v>
      </c>
      <c r="AN1490">
        <v>2</v>
      </c>
      <c r="AO1490">
        <v>0</v>
      </c>
      <c r="AP1490">
        <v>0</v>
      </c>
      <c r="AQ1490">
        <v>0</v>
      </c>
      <c r="AR1490">
        <v>0</v>
      </c>
      <c r="AS1490">
        <v>0</v>
      </c>
      <c r="AT1490">
        <v>0</v>
      </c>
      <c r="AU1490">
        <v>0</v>
      </c>
      <c r="AV1490">
        <v>0</v>
      </c>
      <c r="AW1490">
        <v>0</v>
      </c>
      <c r="AX1490">
        <v>0</v>
      </c>
      <c r="AY1490">
        <v>0</v>
      </c>
      <c r="AZ1490">
        <v>0</v>
      </c>
      <c r="BA1490">
        <v>0</v>
      </c>
      <c r="BB1490">
        <v>0</v>
      </c>
      <c r="BC1490">
        <v>0</v>
      </c>
      <c r="BD1490">
        <v>0</v>
      </c>
      <c r="BE1490">
        <v>0</v>
      </c>
      <c r="BF1490">
        <v>0</v>
      </c>
      <c r="BG1490" s="20">
        <v>5</v>
      </c>
      <c r="BH1490" s="20">
        <v>1</v>
      </c>
      <c r="BI1490" s="20">
        <v>97</v>
      </c>
      <c r="BJ1490" s="20">
        <v>18</v>
      </c>
      <c r="BK1490" s="20">
        <v>607</v>
      </c>
      <c r="BL1490" s="20">
        <v>882</v>
      </c>
      <c r="BM1490" s="20">
        <v>818</v>
      </c>
      <c r="BN1490" s="20">
        <v>94</v>
      </c>
      <c r="BO1490" s="20">
        <v>89</v>
      </c>
      <c r="BP1490" s="20">
        <v>3639</v>
      </c>
      <c r="BQ1490" s="20">
        <v>1336</v>
      </c>
      <c r="BR1490" s="20">
        <v>0</v>
      </c>
      <c r="BS1490" s="20">
        <v>63</v>
      </c>
      <c r="BT1490" s="20">
        <v>473</v>
      </c>
      <c r="BU1490" s="20">
        <v>520</v>
      </c>
      <c r="BV1490" s="20">
        <v>2418</v>
      </c>
    </row>
    <row r="1491" spans="1:74" x14ac:dyDescent="0.25">
      <c r="A1491" s="20" t="s">
        <v>452</v>
      </c>
      <c r="B1491" s="20" t="s">
        <v>453</v>
      </c>
      <c r="C1491" s="20" t="s">
        <v>597</v>
      </c>
      <c r="D1491" s="1">
        <v>44577</v>
      </c>
      <c r="E1491">
        <v>109</v>
      </c>
      <c r="F1491">
        <v>5</v>
      </c>
      <c r="G1491">
        <v>4</v>
      </c>
      <c r="H1491">
        <v>1</v>
      </c>
      <c r="I1491">
        <v>1</v>
      </c>
      <c r="J1491">
        <v>80</v>
      </c>
      <c r="K1491">
        <v>4</v>
      </c>
      <c r="L1491">
        <v>5</v>
      </c>
      <c r="M1491">
        <v>1</v>
      </c>
      <c r="N1491">
        <v>18</v>
      </c>
      <c r="O1491">
        <v>16</v>
      </c>
      <c r="P1491">
        <v>0</v>
      </c>
      <c r="Q1491">
        <v>1</v>
      </c>
      <c r="R1491">
        <v>658</v>
      </c>
      <c r="S1491">
        <v>556</v>
      </c>
      <c r="T1491">
        <v>20</v>
      </c>
      <c r="U1491">
        <v>16</v>
      </c>
      <c r="V1491">
        <v>12</v>
      </c>
      <c r="W1491">
        <v>1066</v>
      </c>
      <c r="X1491">
        <v>642</v>
      </c>
      <c r="Y1491">
        <v>26</v>
      </c>
      <c r="Z1491">
        <v>80</v>
      </c>
      <c r="AA1491">
        <v>40</v>
      </c>
      <c r="AB1491">
        <v>969</v>
      </c>
      <c r="AC1491">
        <v>635</v>
      </c>
      <c r="AD1491">
        <v>12</v>
      </c>
      <c r="AE1491">
        <v>64</v>
      </c>
      <c r="AF1491">
        <v>54</v>
      </c>
      <c r="AG1491">
        <v>130</v>
      </c>
      <c r="AH1491">
        <v>50</v>
      </c>
      <c r="AI1491">
        <v>1</v>
      </c>
      <c r="AJ1491">
        <v>13</v>
      </c>
      <c r="AK1491">
        <v>17</v>
      </c>
      <c r="AL1491">
        <v>90</v>
      </c>
      <c r="AM1491">
        <v>79</v>
      </c>
      <c r="AN1491">
        <v>2</v>
      </c>
      <c r="AO1491">
        <v>0</v>
      </c>
      <c r="AP1491">
        <v>0</v>
      </c>
      <c r="AQ1491">
        <v>0</v>
      </c>
      <c r="AR1491">
        <v>0</v>
      </c>
      <c r="AS1491">
        <v>0</v>
      </c>
      <c r="AT1491">
        <v>0</v>
      </c>
      <c r="AU1491">
        <v>0</v>
      </c>
      <c r="AV1491">
        <v>0</v>
      </c>
      <c r="AW1491">
        <v>0</v>
      </c>
      <c r="AX1491">
        <v>0</v>
      </c>
      <c r="AY1491">
        <v>0</v>
      </c>
      <c r="AZ1491">
        <v>0</v>
      </c>
      <c r="BA1491">
        <v>0</v>
      </c>
      <c r="BB1491">
        <v>0</v>
      </c>
      <c r="BC1491">
        <v>0</v>
      </c>
      <c r="BD1491">
        <v>0</v>
      </c>
      <c r="BE1491">
        <v>0</v>
      </c>
      <c r="BF1491">
        <v>0</v>
      </c>
      <c r="BG1491" s="20">
        <v>5</v>
      </c>
      <c r="BH1491" s="20">
        <v>1</v>
      </c>
      <c r="BI1491" s="20">
        <v>97</v>
      </c>
      <c r="BJ1491" s="20">
        <v>17</v>
      </c>
      <c r="BK1491" s="20">
        <v>606</v>
      </c>
      <c r="BL1491" s="20">
        <v>882</v>
      </c>
      <c r="BM1491" s="20">
        <v>823</v>
      </c>
      <c r="BN1491" s="20">
        <v>94</v>
      </c>
      <c r="BO1491" s="20">
        <v>88</v>
      </c>
      <c r="BP1491" s="20">
        <v>3644</v>
      </c>
      <c r="BQ1491" s="20">
        <v>1391</v>
      </c>
      <c r="BR1491" s="20">
        <v>0</v>
      </c>
      <c r="BS1491" s="20">
        <v>63</v>
      </c>
      <c r="BT1491" s="20">
        <v>467</v>
      </c>
      <c r="BU1491" s="20">
        <v>519</v>
      </c>
      <c r="BV1491" s="20">
        <v>2431</v>
      </c>
    </row>
    <row r="1492" spans="1:74" x14ac:dyDescent="0.25">
      <c r="A1492" s="20" t="s">
        <v>452</v>
      </c>
      <c r="B1492" s="20" t="s">
        <v>453</v>
      </c>
      <c r="C1492" s="20" t="s">
        <v>597</v>
      </c>
      <c r="D1492" s="1">
        <v>44584</v>
      </c>
      <c r="E1492">
        <v>110</v>
      </c>
      <c r="F1492">
        <v>5</v>
      </c>
      <c r="G1492">
        <v>4</v>
      </c>
      <c r="H1492">
        <v>2</v>
      </c>
      <c r="I1492">
        <v>1</v>
      </c>
      <c r="J1492">
        <v>80</v>
      </c>
      <c r="K1492">
        <v>4</v>
      </c>
      <c r="L1492">
        <v>5</v>
      </c>
      <c r="M1492">
        <v>1</v>
      </c>
      <c r="N1492">
        <v>18</v>
      </c>
      <c r="O1492">
        <v>16</v>
      </c>
      <c r="P1492">
        <v>0</v>
      </c>
      <c r="Q1492">
        <v>1</v>
      </c>
      <c r="R1492">
        <v>661</v>
      </c>
      <c r="S1492">
        <v>558</v>
      </c>
      <c r="T1492">
        <v>20</v>
      </c>
      <c r="U1492">
        <v>16</v>
      </c>
      <c r="V1492">
        <v>14</v>
      </c>
      <c r="W1492">
        <v>1066</v>
      </c>
      <c r="X1492">
        <v>654</v>
      </c>
      <c r="Y1492">
        <v>26</v>
      </c>
      <c r="Z1492">
        <v>80</v>
      </c>
      <c r="AA1492">
        <v>39</v>
      </c>
      <c r="AB1492">
        <v>973</v>
      </c>
      <c r="AC1492">
        <v>642</v>
      </c>
      <c r="AD1492">
        <v>12</v>
      </c>
      <c r="AE1492">
        <v>63</v>
      </c>
      <c r="AF1492">
        <v>55</v>
      </c>
      <c r="AG1492">
        <v>131</v>
      </c>
      <c r="AH1492">
        <v>54</v>
      </c>
      <c r="AI1492">
        <v>1</v>
      </c>
      <c r="AJ1492">
        <v>13</v>
      </c>
      <c r="AK1492">
        <v>18</v>
      </c>
      <c r="AL1492">
        <v>90</v>
      </c>
      <c r="AM1492">
        <v>82</v>
      </c>
      <c r="AN1492">
        <v>2</v>
      </c>
      <c r="AO1492">
        <v>0</v>
      </c>
      <c r="AP1492">
        <v>0</v>
      </c>
      <c r="AQ1492">
        <v>0</v>
      </c>
      <c r="AR1492">
        <v>0</v>
      </c>
      <c r="AS1492">
        <v>0</v>
      </c>
      <c r="AT1492">
        <v>0</v>
      </c>
      <c r="AU1492">
        <v>0</v>
      </c>
      <c r="AV1492">
        <v>0</v>
      </c>
      <c r="AW1492">
        <v>0</v>
      </c>
      <c r="AX1492">
        <v>0</v>
      </c>
      <c r="AY1492">
        <v>0</v>
      </c>
      <c r="AZ1492">
        <v>0</v>
      </c>
      <c r="BA1492">
        <v>0</v>
      </c>
      <c r="BB1492">
        <v>0</v>
      </c>
      <c r="BC1492">
        <v>0</v>
      </c>
      <c r="BD1492">
        <v>0</v>
      </c>
      <c r="BE1492">
        <v>0</v>
      </c>
      <c r="BF1492">
        <v>0</v>
      </c>
      <c r="BG1492" s="20">
        <v>5</v>
      </c>
      <c r="BH1492" s="20">
        <v>1</v>
      </c>
      <c r="BI1492" s="20">
        <v>97</v>
      </c>
      <c r="BJ1492" s="20">
        <v>17</v>
      </c>
      <c r="BK1492" s="20">
        <v>607</v>
      </c>
      <c r="BL1492" s="20">
        <v>884</v>
      </c>
      <c r="BM1492" s="20">
        <v>826</v>
      </c>
      <c r="BN1492" s="20">
        <v>94</v>
      </c>
      <c r="BO1492" s="20">
        <v>88</v>
      </c>
      <c r="BP1492" s="20">
        <v>3655</v>
      </c>
      <c r="BQ1492" s="20">
        <v>1431</v>
      </c>
      <c r="BR1492" s="20">
        <v>0</v>
      </c>
      <c r="BS1492" s="20">
        <v>63</v>
      </c>
      <c r="BT1492" s="20">
        <v>465</v>
      </c>
      <c r="BU1492" s="20">
        <v>520</v>
      </c>
      <c r="BV1492" s="20">
        <v>2442</v>
      </c>
    </row>
    <row r="1493" spans="1:74" x14ac:dyDescent="0.25">
      <c r="A1493" s="20" t="s">
        <v>452</v>
      </c>
      <c r="B1493" s="20" t="s">
        <v>453</v>
      </c>
      <c r="C1493" s="20" t="s">
        <v>597</v>
      </c>
      <c r="D1493" s="1">
        <v>44591</v>
      </c>
      <c r="E1493">
        <v>111</v>
      </c>
      <c r="F1493">
        <v>5</v>
      </c>
      <c r="G1493">
        <v>4</v>
      </c>
      <c r="H1493">
        <v>2</v>
      </c>
      <c r="I1493">
        <v>1</v>
      </c>
      <c r="J1493">
        <v>81</v>
      </c>
      <c r="K1493">
        <v>4</v>
      </c>
      <c r="L1493">
        <v>5</v>
      </c>
      <c r="M1493">
        <v>1</v>
      </c>
      <c r="N1493">
        <v>18</v>
      </c>
      <c r="O1493">
        <v>16</v>
      </c>
      <c r="P1493">
        <v>0</v>
      </c>
      <c r="Q1493">
        <v>1</v>
      </c>
      <c r="R1493">
        <v>661</v>
      </c>
      <c r="S1493">
        <v>561</v>
      </c>
      <c r="T1493">
        <v>20</v>
      </c>
      <c r="U1493">
        <v>16</v>
      </c>
      <c r="V1493">
        <v>14</v>
      </c>
      <c r="W1493">
        <v>1065</v>
      </c>
      <c r="X1493">
        <v>659</v>
      </c>
      <c r="Y1493">
        <v>26</v>
      </c>
      <c r="Z1493">
        <v>79</v>
      </c>
      <c r="AA1493">
        <v>38</v>
      </c>
      <c r="AB1493">
        <v>974</v>
      </c>
      <c r="AC1493">
        <v>650</v>
      </c>
      <c r="AD1493">
        <v>11</v>
      </c>
      <c r="AE1493">
        <v>63</v>
      </c>
      <c r="AF1493">
        <v>56</v>
      </c>
      <c r="AG1493">
        <v>131</v>
      </c>
      <c r="AH1493">
        <v>55</v>
      </c>
      <c r="AI1493">
        <v>1</v>
      </c>
      <c r="AJ1493">
        <v>13</v>
      </c>
      <c r="AK1493">
        <v>18</v>
      </c>
      <c r="AL1493">
        <v>90</v>
      </c>
      <c r="AM1493">
        <v>82</v>
      </c>
      <c r="AN1493">
        <v>2</v>
      </c>
      <c r="AO1493">
        <v>0</v>
      </c>
      <c r="AP1493">
        <v>0</v>
      </c>
      <c r="AQ1493">
        <v>0</v>
      </c>
      <c r="AR1493">
        <v>0</v>
      </c>
      <c r="AS1493">
        <v>0</v>
      </c>
      <c r="AT1493">
        <v>0</v>
      </c>
      <c r="AU1493">
        <v>0</v>
      </c>
      <c r="AV1493">
        <v>0</v>
      </c>
      <c r="AW1493">
        <v>0</v>
      </c>
      <c r="AX1493">
        <v>0</v>
      </c>
      <c r="AY1493">
        <v>0</v>
      </c>
      <c r="AZ1493">
        <v>0</v>
      </c>
      <c r="BA1493">
        <v>0</v>
      </c>
      <c r="BB1493">
        <v>0</v>
      </c>
      <c r="BC1493">
        <v>0</v>
      </c>
      <c r="BD1493">
        <v>0</v>
      </c>
      <c r="BE1493">
        <v>0</v>
      </c>
      <c r="BF1493">
        <v>0</v>
      </c>
      <c r="BG1493" s="20">
        <v>5</v>
      </c>
      <c r="BH1493" s="20">
        <v>1</v>
      </c>
      <c r="BI1493" s="20">
        <v>98</v>
      </c>
      <c r="BJ1493" s="20">
        <v>17</v>
      </c>
      <c r="BK1493" s="20">
        <v>607</v>
      </c>
      <c r="BL1493" s="20">
        <v>885</v>
      </c>
      <c r="BM1493" s="20">
        <v>828</v>
      </c>
      <c r="BN1493" s="20">
        <v>96</v>
      </c>
      <c r="BO1493" s="20">
        <v>88</v>
      </c>
      <c r="BP1493" s="20">
        <v>3657</v>
      </c>
      <c r="BQ1493" s="20">
        <v>1475</v>
      </c>
      <c r="BR1493" s="20">
        <v>0</v>
      </c>
      <c r="BS1493" s="20">
        <v>62</v>
      </c>
      <c r="BT1493" s="20">
        <v>461</v>
      </c>
      <c r="BU1493" s="20">
        <v>515</v>
      </c>
      <c r="BV1493" s="20">
        <v>2454</v>
      </c>
    </row>
    <row r="1494" spans="1:74" x14ac:dyDescent="0.25">
      <c r="A1494" s="20" t="s">
        <v>452</v>
      </c>
      <c r="B1494" s="20" t="s">
        <v>453</v>
      </c>
      <c r="C1494" s="20" t="s">
        <v>597</v>
      </c>
      <c r="D1494" s="1">
        <v>44599</v>
      </c>
      <c r="E1494">
        <v>111</v>
      </c>
      <c r="F1494">
        <v>5</v>
      </c>
      <c r="G1494">
        <v>4</v>
      </c>
      <c r="H1494">
        <v>2</v>
      </c>
      <c r="I1494">
        <v>1</v>
      </c>
      <c r="J1494">
        <v>81</v>
      </c>
      <c r="K1494">
        <v>4</v>
      </c>
      <c r="L1494">
        <v>5</v>
      </c>
      <c r="M1494">
        <v>1</v>
      </c>
      <c r="N1494">
        <v>18</v>
      </c>
      <c r="O1494">
        <v>16</v>
      </c>
      <c r="P1494">
        <v>0</v>
      </c>
      <c r="Q1494">
        <v>1</v>
      </c>
      <c r="R1494">
        <v>661</v>
      </c>
      <c r="S1494">
        <v>562</v>
      </c>
      <c r="T1494">
        <v>20</v>
      </c>
      <c r="U1494">
        <v>16</v>
      </c>
      <c r="V1494">
        <v>14</v>
      </c>
      <c r="W1494">
        <v>1066</v>
      </c>
      <c r="X1494">
        <v>667</v>
      </c>
      <c r="Y1494">
        <v>26</v>
      </c>
      <c r="Z1494">
        <v>79</v>
      </c>
      <c r="AA1494">
        <v>37</v>
      </c>
      <c r="AB1494">
        <v>974</v>
      </c>
      <c r="AC1494">
        <v>655</v>
      </c>
      <c r="AD1494">
        <v>11</v>
      </c>
      <c r="AE1494">
        <v>63</v>
      </c>
      <c r="AF1494">
        <v>56</v>
      </c>
      <c r="AG1494">
        <v>132</v>
      </c>
      <c r="AH1494">
        <v>55</v>
      </c>
      <c r="AI1494">
        <v>0</v>
      </c>
      <c r="AJ1494">
        <v>14</v>
      </c>
      <c r="AK1494">
        <v>19</v>
      </c>
      <c r="AL1494">
        <v>89</v>
      </c>
      <c r="AM1494">
        <v>81</v>
      </c>
      <c r="AN1494">
        <v>2</v>
      </c>
      <c r="AO1494">
        <v>0</v>
      </c>
      <c r="AP1494">
        <v>0</v>
      </c>
      <c r="AQ1494">
        <v>0</v>
      </c>
      <c r="AR1494">
        <v>0</v>
      </c>
      <c r="AS1494">
        <v>0</v>
      </c>
      <c r="AT1494">
        <v>0</v>
      </c>
      <c r="AU1494">
        <v>0</v>
      </c>
      <c r="AV1494">
        <v>0</v>
      </c>
      <c r="AW1494">
        <v>0</v>
      </c>
      <c r="AX1494">
        <v>0</v>
      </c>
      <c r="AY1494">
        <v>0</v>
      </c>
      <c r="AZ1494">
        <v>0</v>
      </c>
      <c r="BA1494">
        <v>0</v>
      </c>
      <c r="BB1494">
        <v>0</v>
      </c>
      <c r="BC1494">
        <v>0</v>
      </c>
      <c r="BD1494">
        <v>0</v>
      </c>
      <c r="BE1494">
        <v>0</v>
      </c>
      <c r="BF1494">
        <v>0</v>
      </c>
      <c r="BG1494" s="20">
        <v>5</v>
      </c>
      <c r="BH1494" s="20">
        <v>1</v>
      </c>
      <c r="BI1494" s="20">
        <v>98</v>
      </c>
      <c r="BJ1494" s="20">
        <v>17</v>
      </c>
      <c r="BK1494" s="20">
        <v>607</v>
      </c>
      <c r="BL1494" s="20">
        <v>886</v>
      </c>
      <c r="BM1494" s="20">
        <v>828</v>
      </c>
      <c r="BN1494" s="20">
        <v>96</v>
      </c>
      <c r="BO1494" s="20">
        <v>87</v>
      </c>
      <c r="BP1494" s="20">
        <v>3662</v>
      </c>
      <c r="BQ1494" s="20">
        <v>1501</v>
      </c>
      <c r="BR1494" s="20">
        <v>0</v>
      </c>
      <c r="BS1494" s="20">
        <v>61</v>
      </c>
      <c r="BT1494" s="20">
        <v>460</v>
      </c>
      <c r="BU1494" s="20">
        <v>518</v>
      </c>
      <c r="BV1494" s="20">
        <v>2458</v>
      </c>
    </row>
    <row r="1495" spans="1:74" x14ac:dyDescent="0.25">
      <c r="A1495" s="20" t="s">
        <v>452</v>
      </c>
      <c r="B1495" s="20" t="s">
        <v>453</v>
      </c>
      <c r="C1495" s="20" t="s">
        <v>597</v>
      </c>
      <c r="D1495" s="1">
        <v>44606</v>
      </c>
      <c r="E1495">
        <v>110</v>
      </c>
      <c r="F1495">
        <v>4</v>
      </c>
      <c r="G1495">
        <v>4</v>
      </c>
      <c r="H1495">
        <v>2</v>
      </c>
      <c r="I1495">
        <v>1</v>
      </c>
      <c r="J1495">
        <v>81</v>
      </c>
      <c r="K1495">
        <v>4</v>
      </c>
      <c r="L1495">
        <v>5</v>
      </c>
      <c r="M1495">
        <v>1</v>
      </c>
      <c r="N1495">
        <v>18</v>
      </c>
      <c r="O1495">
        <v>16</v>
      </c>
      <c r="P1495">
        <v>0</v>
      </c>
      <c r="Q1495">
        <v>1</v>
      </c>
      <c r="R1495">
        <v>660</v>
      </c>
      <c r="S1495">
        <v>562</v>
      </c>
      <c r="T1495">
        <v>20</v>
      </c>
      <c r="U1495">
        <v>16</v>
      </c>
      <c r="V1495">
        <v>13</v>
      </c>
      <c r="W1495">
        <v>1066</v>
      </c>
      <c r="X1495">
        <v>673</v>
      </c>
      <c r="Y1495">
        <v>26</v>
      </c>
      <c r="Z1495">
        <v>78</v>
      </c>
      <c r="AA1495">
        <v>38</v>
      </c>
      <c r="AB1495">
        <v>976</v>
      </c>
      <c r="AC1495">
        <v>660</v>
      </c>
      <c r="AD1495">
        <v>11</v>
      </c>
      <c r="AE1495">
        <v>63</v>
      </c>
      <c r="AF1495">
        <v>57</v>
      </c>
      <c r="AG1495">
        <v>132</v>
      </c>
      <c r="AH1495">
        <v>56</v>
      </c>
      <c r="AI1495">
        <v>0</v>
      </c>
      <c r="AJ1495">
        <v>14</v>
      </c>
      <c r="AK1495">
        <v>19</v>
      </c>
      <c r="AL1495">
        <v>89</v>
      </c>
      <c r="AM1495">
        <v>81</v>
      </c>
      <c r="AN1495">
        <v>2</v>
      </c>
      <c r="AO1495">
        <v>0</v>
      </c>
      <c r="AP1495">
        <v>0</v>
      </c>
      <c r="AQ1495">
        <v>0</v>
      </c>
      <c r="AR1495">
        <v>0</v>
      </c>
      <c r="AS1495">
        <v>0</v>
      </c>
      <c r="AT1495">
        <v>0</v>
      </c>
      <c r="AU1495">
        <v>0</v>
      </c>
      <c r="AV1495">
        <v>0</v>
      </c>
      <c r="AW1495">
        <v>0</v>
      </c>
      <c r="AX1495">
        <v>0</v>
      </c>
      <c r="AY1495">
        <v>0</v>
      </c>
      <c r="AZ1495">
        <v>0</v>
      </c>
      <c r="BA1495">
        <v>0</v>
      </c>
      <c r="BB1495">
        <v>0</v>
      </c>
      <c r="BC1495">
        <v>0</v>
      </c>
      <c r="BD1495">
        <v>0</v>
      </c>
      <c r="BE1495">
        <v>0</v>
      </c>
      <c r="BF1495">
        <v>0</v>
      </c>
      <c r="BG1495" s="20">
        <v>4</v>
      </c>
      <c r="BH1495" s="20">
        <v>1</v>
      </c>
      <c r="BI1495" s="20">
        <v>97</v>
      </c>
      <c r="BJ1495" s="20">
        <v>17</v>
      </c>
      <c r="BK1495" s="20">
        <v>607</v>
      </c>
      <c r="BL1495" s="20">
        <v>886</v>
      </c>
      <c r="BM1495" s="20">
        <v>829</v>
      </c>
      <c r="BN1495" s="20">
        <v>96</v>
      </c>
      <c r="BO1495" s="20">
        <v>87</v>
      </c>
      <c r="BP1495" s="20">
        <v>3670</v>
      </c>
      <c r="BQ1495" s="20">
        <v>1527</v>
      </c>
      <c r="BR1495" s="20">
        <v>0</v>
      </c>
      <c r="BS1495" s="20">
        <v>60</v>
      </c>
      <c r="BT1495" s="20">
        <v>460</v>
      </c>
      <c r="BU1495" s="20">
        <v>519</v>
      </c>
      <c r="BV1495" s="20">
        <v>2468</v>
      </c>
    </row>
    <row r="1496" spans="1:74" x14ac:dyDescent="0.25">
      <c r="A1496" s="20" t="s">
        <v>452</v>
      </c>
      <c r="B1496" s="20" t="s">
        <v>587</v>
      </c>
      <c r="C1496" s="20" t="s">
        <v>598</v>
      </c>
      <c r="D1496" s="1">
        <v>44493</v>
      </c>
      <c r="E1496">
        <v>49</v>
      </c>
      <c r="F1496">
        <v>0</v>
      </c>
      <c r="G1496">
        <v>0</v>
      </c>
      <c r="H1496">
        <v>0</v>
      </c>
      <c r="I1496">
        <v>0</v>
      </c>
      <c r="J1496">
        <v>16</v>
      </c>
      <c r="K1496">
        <v>2</v>
      </c>
      <c r="L1496">
        <v>3</v>
      </c>
      <c r="M1496">
        <v>0</v>
      </c>
      <c r="N1496">
        <v>3</v>
      </c>
      <c r="O1496">
        <v>0</v>
      </c>
      <c r="P1496">
        <v>1</v>
      </c>
      <c r="Q1496">
        <v>0</v>
      </c>
      <c r="R1496">
        <v>497</v>
      </c>
      <c r="S1496">
        <v>0</v>
      </c>
      <c r="T1496">
        <v>257</v>
      </c>
      <c r="U1496">
        <v>12</v>
      </c>
      <c r="V1496">
        <v>31</v>
      </c>
      <c r="W1496">
        <v>497</v>
      </c>
      <c r="X1496">
        <v>0</v>
      </c>
      <c r="Y1496">
        <v>39</v>
      </c>
      <c r="Z1496">
        <v>53</v>
      </c>
      <c r="AA1496">
        <v>34</v>
      </c>
      <c r="AB1496">
        <v>580</v>
      </c>
      <c r="AC1496">
        <v>37</v>
      </c>
      <c r="AD1496">
        <v>6</v>
      </c>
      <c r="AE1496">
        <v>76</v>
      </c>
      <c r="AF1496">
        <v>28</v>
      </c>
      <c r="AG1496">
        <v>55</v>
      </c>
      <c r="AH1496">
        <v>0</v>
      </c>
      <c r="AI1496">
        <v>1</v>
      </c>
      <c r="AJ1496">
        <v>9</v>
      </c>
      <c r="AK1496">
        <v>3</v>
      </c>
      <c r="AL1496">
        <v>5</v>
      </c>
      <c r="AM1496">
        <v>0</v>
      </c>
      <c r="AN1496">
        <v>1</v>
      </c>
      <c r="AO1496">
        <v>0</v>
      </c>
      <c r="AP1496">
        <v>1</v>
      </c>
      <c r="AQ1496">
        <v>0</v>
      </c>
      <c r="AR1496">
        <v>0</v>
      </c>
      <c r="AS1496">
        <v>0</v>
      </c>
      <c r="AT1496">
        <v>0</v>
      </c>
      <c r="AU1496">
        <v>0</v>
      </c>
      <c r="AV1496">
        <v>0</v>
      </c>
      <c r="AW1496">
        <v>0</v>
      </c>
      <c r="AX1496">
        <v>0</v>
      </c>
      <c r="AY1496">
        <v>0</v>
      </c>
      <c r="AZ1496">
        <v>0</v>
      </c>
      <c r="BA1496">
        <v>0</v>
      </c>
      <c r="BB1496">
        <v>5</v>
      </c>
      <c r="BC1496">
        <v>8</v>
      </c>
      <c r="BD1496">
        <v>0</v>
      </c>
      <c r="BE1496">
        <v>0</v>
      </c>
      <c r="BF1496">
        <v>0</v>
      </c>
      <c r="BG1496" s="20"/>
      <c r="BH1496" s="20"/>
      <c r="BI1496" s="20"/>
      <c r="BJ1496" s="20"/>
      <c r="BK1496" s="20"/>
      <c r="BL1496" s="20"/>
      <c r="BM1496" s="20"/>
      <c r="BN1496" s="20"/>
      <c r="BO1496" s="20"/>
      <c r="BP1496" s="20"/>
      <c r="BQ1496" s="20"/>
      <c r="BR1496" s="20"/>
      <c r="BS1496" s="20"/>
      <c r="BT1496" s="20"/>
      <c r="BU1496" s="20"/>
      <c r="BV1496" s="20"/>
    </row>
    <row r="1497" spans="1:74" x14ac:dyDescent="0.25">
      <c r="A1497" s="20" t="s">
        <v>452</v>
      </c>
      <c r="B1497" s="20" t="s">
        <v>587</v>
      </c>
      <c r="C1497" s="20" t="s">
        <v>598</v>
      </c>
      <c r="D1497" s="1">
        <v>44500</v>
      </c>
      <c r="E1497">
        <v>51</v>
      </c>
      <c r="F1497">
        <v>0</v>
      </c>
      <c r="G1497">
        <v>0</v>
      </c>
      <c r="H1497">
        <v>0</v>
      </c>
      <c r="I1497">
        <v>0</v>
      </c>
      <c r="J1497">
        <v>20</v>
      </c>
      <c r="K1497">
        <v>2</v>
      </c>
      <c r="L1497">
        <v>3</v>
      </c>
      <c r="M1497">
        <v>0</v>
      </c>
      <c r="N1497">
        <v>3</v>
      </c>
      <c r="O1497">
        <v>0</v>
      </c>
      <c r="P1497">
        <v>2</v>
      </c>
      <c r="Q1497">
        <v>0</v>
      </c>
      <c r="R1497">
        <v>497</v>
      </c>
      <c r="S1497">
        <v>0</v>
      </c>
      <c r="T1497">
        <v>330</v>
      </c>
      <c r="U1497">
        <v>12</v>
      </c>
      <c r="V1497">
        <v>31</v>
      </c>
      <c r="W1497">
        <v>498</v>
      </c>
      <c r="X1497">
        <v>0</v>
      </c>
      <c r="Y1497">
        <v>55</v>
      </c>
      <c r="Z1497">
        <v>54</v>
      </c>
      <c r="AA1497">
        <v>33</v>
      </c>
      <c r="AB1497">
        <v>578</v>
      </c>
      <c r="AC1497">
        <v>50</v>
      </c>
      <c r="AD1497">
        <v>6</v>
      </c>
      <c r="AE1497">
        <v>75</v>
      </c>
      <c r="AF1497">
        <v>28</v>
      </c>
      <c r="AG1497">
        <v>57</v>
      </c>
      <c r="AH1497">
        <v>0</v>
      </c>
      <c r="AI1497">
        <v>1</v>
      </c>
      <c r="AJ1497">
        <v>9</v>
      </c>
      <c r="AK1497">
        <v>4</v>
      </c>
      <c r="AL1497">
        <v>5</v>
      </c>
      <c r="AM1497">
        <v>0</v>
      </c>
      <c r="AN1497">
        <v>2</v>
      </c>
      <c r="AO1497">
        <v>0</v>
      </c>
      <c r="AP1497">
        <v>1</v>
      </c>
      <c r="AQ1497">
        <v>0</v>
      </c>
      <c r="AR1497">
        <v>0</v>
      </c>
      <c r="AS1497">
        <v>0</v>
      </c>
      <c r="AT1497">
        <v>0</v>
      </c>
      <c r="AU1497">
        <v>0</v>
      </c>
      <c r="AV1497">
        <v>0</v>
      </c>
      <c r="AW1497">
        <v>0</v>
      </c>
      <c r="AX1497">
        <v>0</v>
      </c>
      <c r="AY1497">
        <v>0</v>
      </c>
      <c r="AZ1497">
        <v>0</v>
      </c>
      <c r="BA1497">
        <v>0</v>
      </c>
      <c r="BB1497">
        <v>5</v>
      </c>
      <c r="BC1497">
        <v>8</v>
      </c>
      <c r="BD1497">
        <v>0</v>
      </c>
      <c r="BE1497">
        <v>0</v>
      </c>
      <c r="BF1497">
        <v>0</v>
      </c>
      <c r="BG1497" s="20"/>
      <c r="BH1497" s="20"/>
      <c r="BI1497" s="20"/>
      <c r="BJ1497" s="20"/>
      <c r="BK1497" s="20"/>
      <c r="BL1497" s="20"/>
      <c r="BM1497" s="20"/>
      <c r="BN1497" s="20"/>
      <c r="BO1497" s="20"/>
      <c r="BP1497" s="20"/>
      <c r="BQ1497" s="20"/>
      <c r="BR1497" s="20"/>
      <c r="BS1497" s="20"/>
      <c r="BT1497" s="20"/>
      <c r="BU1497" s="20"/>
      <c r="BV1497" s="20"/>
    </row>
    <row r="1498" spans="1:74" x14ac:dyDescent="0.25">
      <c r="A1498" s="20" t="s">
        <v>452</v>
      </c>
      <c r="B1498" s="20" t="s">
        <v>587</v>
      </c>
      <c r="C1498" s="20" t="s">
        <v>598</v>
      </c>
      <c r="D1498" s="1">
        <v>44507</v>
      </c>
      <c r="E1498">
        <v>51</v>
      </c>
      <c r="F1498">
        <v>0</v>
      </c>
      <c r="G1498">
        <v>0</v>
      </c>
      <c r="H1498">
        <v>0</v>
      </c>
      <c r="I1498">
        <v>0</v>
      </c>
      <c r="J1498">
        <v>23</v>
      </c>
      <c r="K1498">
        <v>2</v>
      </c>
      <c r="L1498">
        <v>3</v>
      </c>
      <c r="M1498">
        <v>0</v>
      </c>
      <c r="N1498">
        <v>3</v>
      </c>
      <c r="O1498">
        <v>2</v>
      </c>
      <c r="P1498">
        <v>0</v>
      </c>
      <c r="Q1498">
        <v>0</v>
      </c>
      <c r="R1498">
        <v>498</v>
      </c>
      <c r="S1498">
        <v>359</v>
      </c>
      <c r="T1498">
        <v>5</v>
      </c>
      <c r="U1498">
        <v>12</v>
      </c>
      <c r="V1498">
        <v>31</v>
      </c>
      <c r="W1498">
        <v>499</v>
      </c>
      <c r="X1498">
        <v>83</v>
      </c>
      <c r="Y1498">
        <v>8</v>
      </c>
      <c r="Z1498">
        <v>52</v>
      </c>
      <c r="AA1498">
        <v>34</v>
      </c>
      <c r="AB1498">
        <v>579</v>
      </c>
      <c r="AC1498">
        <v>73</v>
      </c>
      <c r="AD1498">
        <v>6</v>
      </c>
      <c r="AE1498">
        <v>75</v>
      </c>
      <c r="AF1498">
        <v>28</v>
      </c>
      <c r="AG1498">
        <v>58</v>
      </c>
      <c r="AH1498">
        <v>2</v>
      </c>
      <c r="AI1498">
        <v>0</v>
      </c>
      <c r="AJ1498">
        <v>9</v>
      </c>
      <c r="AK1498">
        <v>4</v>
      </c>
      <c r="AL1498">
        <v>5</v>
      </c>
      <c r="AM1498">
        <v>2</v>
      </c>
      <c r="AN1498">
        <v>0</v>
      </c>
      <c r="AO1498">
        <v>0</v>
      </c>
      <c r="AP1498">
        <v>1</v>
      </c>
      <c r="AQ1498">
        <v>0</v>
      </c>
      <c r="AR1498">
        <v>0</v>
      </c>
      <c r="AS1498">
        <v>0</v>
      </c>
      <c r="AT1498">
        <v>0</v>
      </c>
      <c r="AU1498">
        <v>0</v>
      </c>
      <c r="AV1498">
        <v>0</v>
      </c>
      <c r="AW1498">
        <v>0</v>
      </c>
      <c r="AX1498">
        <v>0</v>
      </c>
      <c r="AY1498">
        <v>0</v>
      </c>
      <c r="AZ1498">
        <v>0</v>
      </c>
      <c r="BA1498">
        <v>0</v>
      </c>
      <c r="BB1498">
        <v>0</v>
      </c>
      <c r="BC1498">
        <v>0</v>
      </c>
      <c r="BD1498">
        <v>0</v>
      </c>
      <c r="BE1498">
        <v>0</v>
      </c>
      <c r="BF1498">
        <v>0</v>
      </c>
      <c r="BG1498" s="20">
        <v>0</v>
      </c>
      <c r="BH1498" s="20">
        <v>0</v>
      </c>
      <c r="BI1498" s="20">
        <v>46</v>
      </c>
      <c r="BJ1498" s="20">
        <v>3</v>
      </c>
      <c r="BK1498" s="20">
        <v>449</v>
      </c>
      <c r="BL1498" s="20">
        <v>386</v>
      </c>
      <c r="BM1498" s="20">
        <v>463</v>
      </c>
      <c r="BN1498" s="20">
        <v>39</v>
      </c>
      <c r="BO1498" s="20">
        <v>4</v>
      </c>
      <c r="BP1498" s="20"/>
      <c r="BQ1498" s="20"/>
      <c r="BR1498" s="20"/>
      <c r="BS1498" s="20"/>
      <c r="BT1498" s="20"/>
      <c r="BU1498" s="20"/>
      <c r="BV1498" s="20"/>
    </row>
    <row r="1499" spans="1:74" x14ac:dyDescent="0.25">
      <c r="A1499" s="20" t="s">
        <v>452</v>
      </c>
      <c r="B1499" s="20" t="s">
        <v>587</v>
      </c>
      <c r="C1499" s="20" t="s">
        <v>598</v>
      </c>
      <c r="D1499" s="1">
        <v>44514</v>
      </c>
      <c r="E1499">
        <v>51</v>
      </c>
      <c r="F1499">
        <v>0</v>
      </c>
      <c r="G1499">
        <v>0</v>
      </c>
      <c r="H1499">
        <v>0</v>
      </c>
      <c r="I1499">
        <v>0</v>
      </c>
      <c r="J1499">
        <v>27</v>
      </c>
      <c r="K1499">
        <v>2</v>
      </c>
      <c r="L1499">
        <v>3</v>
      </c>
      <c r="M1499">
        <v>0</v>
      </c>
      <c r="N1499">
        <v>3</v>
      </c>
      <c r="O1499">
        <v>2</v>
      </c>
      <c r="P1499">
        <v>0</v>
      </c>
      <c r="Q1499">
        <v>0</v>
      </c>
      <c r="R1499">
        <v>498</v>
      </c>
      <c r="S1499">
        <v>372</v>
      </c>
      <c r="T1499">
        <v>5</v>
      </c>
      <c r="U1499">
        <v>12</v>
      </c>
      <c r="V1499">
        <v>31</v>
      </c>
      <c r="W1499">
        <v>500</v>
      </c>
      <c r="X1499">
        <v>106</v>
      </c>
      <c r="Y1499">
        <v>7</v>
      </c>
      <c r="Z1499">
        <v>53</v>
      </c>
      <c r="AA1499">
        <v>34</v>
      </c>
      <c r="AB1499">
        <v>583</v>
      </c>
      <c r="AC1499">
        <v>99</v>
      </c>
      <c r="AD1499">
        <v>6</v>
      </c>
      <c r="AE1499">
        <v>75</v>
      </c>
      <c r="AF1499">
        <v>32</v>
      </c>
      <c r="AG1499">
        <v>58</v>
      </c>
      <c r="AH1499">
        <v>2</v>
      </c>
      <c r="AI1499">
        <v>0</v>
      </c>
      <c r="AJ1499">
        <v>8</v>
      </c>
      <c r="AK1499">
        <v>4</v>
      </c>
      <c r="AL1499">
        <v>5</v>
      </c>
      <c r="AM1499">
        <v>2</v>
      </c>
      <c r="AN1499">
        <v>0</v>
      </c>
      <c r="AO1499">
        <v>0</v>
      </c>
      <c r="AP1499">
        <v>1</v>
      </c>
      <c r="AQ1499">
        <v>0</v>
      </c>
      <c r="AR1499">
        <v>0</v>
      </c>
      <c r="AS1499">
        <v>0</v>
      </c>
      <c r="AT1499">
        <v>0</v>
      </c>
      <c r="AU1499">
        <v>0</v>
      </c>
      <c r="AV1499">
        <v>0</v>
      </c>
      <c r="AW1499">
        <v>0</v>
      </c>
      <c r="AX1499">
        <v>0</v>
      </c>
      <c r="AY1499">
        <v>0</v>
      </c>
      <c r="AZ1499">
        <v>0</v>
      </c>
      <c r="BA1499">
        <v>0</v>
      </c>
      <c r="BB1499">
        <v>0</v>
      </c>
      <c r="BC1499">
        <v>0</v>
      </c>
      <c r="BD1499">
        <v>0</v>
      </c>
      <c r="BE1499">
        <v>0</v>
      </c>
      <c r="BF1499">
        <v>0</v>
      </c>
      <c r="BG1499" s="20">
        <v>0</v>
      </c>
      <c r="BH1499" s="20">
        <v>0</v>
      </c>
      <c r="BI1499" s="20">
        <v>46</v>
      </c>
      <c r="BJ1499" s="20">
        <v>3</v>
      </c>
      <c r="BK1499" s="20">
        <v>449</v>
      </c>
      <c r="BL1499" s="20">
        <v>386</v>
      </c>
      <c r="BM1499" s="20">
        <v>463</v>
      </c>
      <c r="BN1499" s="20">
        <v>40</v>
      </c>
      <c r="BO1499" s="20">
        <v>4</v>
      </c>
      <c r="BP1499" s="20"/>
      <c r="BQ1499" s="20"/>
      <c r="BR1499" s="20"/>
      <c r="BS1499" s="20"/>
      <c r="BT1499" s="20"/>
      <c r="BU1499" s="20"/>
      <c r="BV1499" s="20"/>
    </row>
    <row r="1500" spans="1:74" x14ac:dyDescent="0.25">
      <c r="A1500" s="20" t="s">
        <v>452</v>
      </c>
      <c r="B1500" s="20" t="s">
        <v>587</v>
      </c>
      <c r="C1500" s="20" t="s">
        <v>598</v>
      </c>
      <c r="D1500" s="1">
        <v>44521</v>
      </c>
      <c r="E1500">
        <v>53</v>
      </c>
      <c r="F1500">
        <v>0</v>
      </c>
      <c r="G1500">
        <v>0</v>
      </c>
      <c r="H1500">
        <v>0</v>
      </c>
      <c r="I1500">
        <v>0</v>
      </c>
      <c r="J1500">
        <v>29</v>
      </c>
      <c r="K1500">
        <v>2</v>
      </c>
      <c r="L1500">
        <v>3</v>
      </c>
      <c r="M1500">
        <v>0</v>
      </c>
      <c r="N1500">
        <v>3</v>
      </c>
      <c r="O1500">
        <v>2</v>
      </c>
      <c r="P1500">
        <v>0</v>
      </c>
      <c r="Q1500">
        <v>0</v>
      </c>
      <c r="R1500">
        <v>498</v>
      </c>
      <c r="S1500">
        <v>379</v>
      </c>
      <c r="T1500">
        <v>5</v>
      </c>
      <c r="U1500">
        <v>12</v>
      </c>
      <c r="V1500">
        <v>31</v>
      </c>
      <c r="W1500">
        <v>497</v>
      </c>
      <c r="X1500">
        <v>154</v>
      </c>
      <c r="Y1500">
        <v>7</v>
      </c>
      <c r="Z1500">
        <v>52</v>
      </c>
      <c r="AA1500">
        <v>33</v>
      </c>
      <c r="AB1500">
        <v>583</v>
      </c>
      <c r="AC1500">
        <v>119</v>
      </c>
      <c r="AD1500">
        <v>6</v>
      </c>
      <c r="AE1500">
        <v>76</v>
      </c>
      <c r="AF1500">
        <v>31</v>
      </c>
      <c r="AG1500">
        <v>58</v>
      </c>
      <c r="AH1500">
        <v>2</v>
      </c>
      <c r="AI1500">
        <v>0</v>
      </c>
      <c r="AJ1500">
        <v>8</v>
      </c>
      <c r="AK1500">
        <v>4</v>
      </c>
      <c r="AL1500">
        <v>5</v>
      </c>
      <c r="AM1500">
        <v>2</v>
      </c>
      <c r="AN1500">
        <v>0</v>
      </c>
      <c r="AO1500">
        <v>0</v>
      </c>
      <c r="AP1500">
        <v>1</v>
      </c>
      <c r="AQ1500">
        <v>0</v>
      </c>
      <c r="AR1500">
        <v>0</v>
      </c>
      <c r="AS1500">
        <v>0</v>
      </c>
      <c r="AT1500">
        <v>0</v>
      </c>
      <c r="AU1500">
        <v>0</v>
      </c>
      <c r="AV1500">
        <v>0</v>
      </c>
      <c r="AW1500">
        <v>0</v>
      </c>
      <c r="AX1500">
        <v>0</v>
      </c>
      <c r="AY1500">
        <v>0</v>
      </c>
      <c r="AZ1500">
        <v>0</v>
      </c>
      <c r="BA1500">
        <v>0</v>
      </c>
      <c r="BB1500">
        <v>0</v>
      </c>
      <c r="BC1500">
        <v>0</v>
      </c>
      <c r="BD1500">
        <v>0</v>
      </c>
      <c r="BE1500">
        <v>0</v>
      </c>
      <c r="BF1500">
        <v>0</v>
      </c>
      <c r="BG1500" s="20">
        <v>0</v>
      </c>
      <c r="BH1500" s="20">
        <v>0</v>
      </c>
      <c r="BI1500" s="20">
        <v>48</v>
      </c>
      <c r="BJ1500" s="20">
        <v>3</v>
      </c>
      <c r="BK1500" s="20">
        <v>449</v>
      </c>
      <c r="BL1500" s="20">
        <v>383</v>
      </c>
      <c r="BM1500" s="20">
        <v>463</v>
      </c>
      <c r="BN1500" s="20">
        <v>40</v>
      </c>
      <c r="BO1500" s="20">
        <v>4</v>
      </c>
      <c r="BP1500" s="20"/>
      <c r="BQ1500" s="20"/>
      <c r="BR1500" s="20"/>
      <c r="BS1500" s="20"/>
      <c r="BT1500" s="20"/>
      <c r="BU1500" s="20"/>
      <c r="BV1500" s="20"/>
    </row>
    <row r="1501" spans="1:74" x14ac:dyDescent="0.25">
      <c r="A1501" s="20" t="s">
        <v>452</v>
      </c>
      <c r="B1501" s="20" t="s">
        <v>587</v>
      </c>
      <c r="C1501" s="20" t="s">
        <v>598</v>
      </c>
      <c r="D1501" s="1">
        <v>44528</v>
      </c>
      <c r="E1501">
        <v>54</v>
      </c>
      <c r="F1501">
        <v>0</v>
      </c>
      <c r="G1501">
        <v>0</v>
      </c>
      <c r="H1501">
        <v>0</v>
      </c>
      <c r="I1501">
        <v>0</v>
      </c>
      <c r="J1501">
        <v>35</v>
      </c>
      <c r="K1501">
        <v>2</v>
      </c>
      <c r="L1501">
        <v>3</v>
      </c>
      <c r="M1501">
        <v>0</v>
      </c>
      <c r="N1501">
        <v>3</v>
      </c>
      <c r="O1501">
        <v>2</v>
      </c>
      <c r="P1501">
        <v>0</v>
      </c>
      <c r="Q1501">
        <v>0</v>
      </c>
      <c r="R1501">
        <v>500</v>
      </c>
      <c r="S1501">
        <v>390</v>
      </c>
      <c r="T1501">
        <v>5</v>
      </c>
      <c r="U1501">
        <v>12</v>
      </c>
      <c r="V1501">
        <v>32</v>
      </c>
      <c r="W1501">
        <v>500</v>
      </c>
      <c r="X1501">
        <v>209</v>
      </c>
      <c r="Y1501">
        <v>7</v>
      </c>
      <c r="Z1501">
        <v>49</v>
      </c>
      <c r="AA1501">
        <v>33</v>
      </c>
      <c r="AB1501">
        <v>584</v>
      </c>
      <c r="AC1501">
        <v>181</v>
      </c>
      <c r="AD1501">
        <v>7</v>
      </c>
      <c r="AE1501">
        <v>77</v>
      </c>
      <c r="AF1501">
        <v>31</v>
      </c>
      <c r="AG1501">
        <v>57</v>
      </c>
      <c r="AH1501">
        <v>5</v>
      </c>
      <c r="AI1501">
        <v>0</v>
      </c>
      <c r="AJ1501">
        <v>8</v>
      </c>
      <c r="AK1501">
        <v>4</v>
      </c>
      <c r="AL1501">
        <v>5</v>
      </c>
      <c r="AM1501">
        <v>2</v>
      </c>
      <c r="AN1501">
        <v>0</v>
      </c>
      <c r="AO1501">
        <v>0</v>
      </c>
      <c r="AP1501">
        <v>1</v>
      </c>
      <c r="AQ1501">
        <v>0</v>
      </c>
      <c r="AR1501">
        <v>0</v>
      </c>
      <c r="AS1501">
        <v>0</v>
      </c>
      <c r="AT1501">
        <v>0</v>
      </c>
      <c r="AU1501">
        <v>0</v>
      </c>
      <c r="AV1501">
        <v>0</v>
      </c>
      <c r="AW1501">
        <v>0</v>
      </c>
      <c r="AX1501">
        <v>0</v>
      </c>
      <c r="AY1501">
        <v>0</v>
      </c>
      <c r="AZ1501">
        <v>0</v>
      </c>
      <c r="BA1501">
        <v>0</v>
      </c>
      <c r="BB1501">
        <v>0</v>
      </c>
      <c r="BC1501">
        <v>0</v>
      </c>
      <c r="BD1501">
        <v>0</v>
      </c>
      <c r="BE1501">
        <v>0</v>
      </c>
      <c r="BF1501">
        <v>0</v>
      </c>
      <c r="BG1501" s="20">
        <v>0</v>
      </c>
      <c r="BH1501" s="20">
        <v>0</v>
      </c>
      <c r="BI1501" s="20">
        <v>49</v>
      </c>
      <c r="BJ1501" s="20">
        <v>3</v>
      </c>
      <c r="BK1501" s="20">
        <v>450</v>
      </c>
      <c r="BL1501" s="20">
        <v>387</v>
      </c>
      <c r="BM1501" s="20">
        <v>462</v>
      </c>
      <c r="BN1501" s="20">
        <v>40</v>
      </c>
      <c r="BO1501" s="20">
        <v>4</v>
      </c>
      <c r="BP1501" s="20"/>
      <c r="BQ1501" s="20"/>
      <c r="BR1501" s="20"/>
      <c r="BS1501" s="20"/>
      <c r="BT1501" s="20"/>
      <c r="BU1501" s="20"/>
      <c r="BV1501" s="20"/>
    </row>
    <row r="1502" spans="1:74" x14ac:dyDescent="0.25">
      <c r="A1502" s="20" t="s">
        <v>452</v>
      </c>
      <c r="B1502" s="20" t="s">
        <v>587</v>
      </c>
      <c r="C1502" s="20" t="s">
        <v>598</v>
      </c>
      <c r="D1502" s="1">
        <v>44535</v>
      </c>
      <c r="E1502">
        <v>54</v>
      </c>
      <c r="F1502">
        <v>0</v>
      </c>
      <c r="G1502">
        <v>0</v>
      </c>
      <c r="H1502">
        <v>0</v>
      </c>
      <c r="I1502">
        <v>0</v>
      </c>
      <c r="J1502">
        <v>36</v>
      </c>
      <c r="K1502">
        <v>2</v>
      </c>
      <c r="L1502">
        <v>3</v>
      </c>
      <c r="M1502">
        <v>0</v>
      </c>
      <c r="N1502">
        <v>3</v>
      </c>
      <c r="O1502">
        <v>2</v>
      </c>
      <c r="P1502">
        <v>0</v>
      </c>
      <c r="Q1502">
        <v>0</v>
      </c>
      <c r="R1502">
        <v>497</v>
      </c>
      <c r="S1502">
        <v>395</v>
      </c>
      <c r="T1502">
        <v>5</v>
      </c>
      <c r="U1502">
        <v>12</v>
      </c>
      <c r="V1502">
        <v>31</v>
      </c>
      <c r="W1502">
        <v>500</v>
      </c>
      <c r="X1502">
        <v>239</v>
      </c>
      <c r="Y1502">
        <v>7</v>
      </c>
      <c r="Z1502">
        <v>48</v>
      </c>
      <c r="AA1502">
        <v>32</v>
      </c>
      <c r="AB1502">
        <v>576</v>
      </c>
      <c r="AC1502">
        <v>239</v>
      </c>
      <c r="AD1502">
        <v>7</v>
      </c>
      <c r="AE1502">
        <v>77</v>
      </c>
      <c r="AF1502">
        <v>30</v>
      </c>
      <c r="AG1502">
        <v>57</v>
      </c>
      <c r="AH1502">
        <v>8</v>
      </c>
      <c r="AI1502">
        <v>1</v>
      </c>
      <c r="AJ1502">
        <v>8</v>
      </c>
      <c r="AK1502">
        <v>4</v>
      </c>
      <c r="AL1502">
        <v>5</v>
      </c>
      <c r="AM1502">
        <v>2</v>
      </c>
      <c r="AN1502">
        <v>0</v>
      </c>
      <c r="AO1502">
        <v>0</v>
      </c>
      <c r="AP1502">
        <v>1</v>
      </c>
      <c r="AQ1502">
        <v>0</v>
      </c>
      <c r="AR1502">
        <v>0</v>
      </c>
      <c r="AS1502">
        <v>0</v>
      </c>
      <c r="AT1502">
        <v>0</v>
      </c>
      <c r="AU1502">
        <v>0</v>
      </c>
      <c r="AV1502">
        <v>0</v>
      </c>
      <c r="AW1502">
        <v>0</v>
      </c>
      <c r="AX1502">
        <v>0</v>
      </c>
      <c r="AY1502">
        <v>0</v>
      </c>
      <c r="AZ1502">
        <v>0</v>
      </c>
      <c r="BA1502">
        <v>0</v>
      </c>
      <c r="BB1502">
        <v>0</v>
      </c>
      <c r="BC1502">
        <v>0</v>
      </c>
      <c r="BD1502">
        <v>0</v>
      </c>
      <c r="BE1502">
        <v>0</v>
      </c>
      <c r="BF1502">
        <v>0</v>
      </c>
      <c r="BG1502" s="20">
        <v>0</v>
      </c>
      <c r="BH1502" s="20">
        <v>0</v>
      </c>
      <c r="BI1502" s="20">
        <v>49</v>
      </c>
      <c r="BJ1502" s="20">
        <v>3</v>
      </c>
      <c r="BK1502" s="20">
        <v>448</v>
      </c>
      <c r="BL1502" s="20">
        <v>388</v>
      </c>
      <c r="BM1502" s="20">
        <v>454</v>
      </c>
      <c r="BN1502" s="20">
        <v>39</v>
      </c>
      <c r="BO1502" s="20">
        <v>4</v>
      </c>
      <c r="BP1502" s="20"/>
      <c r="BQ1502" s="20"/>
      <c r="BR1502" s="20"/>
      <c r="BS1502" s="20"/>
      <c r="BT1502" s="20"/>
      <c r="BU1502" s="20"/>
      <c r="BV1502" s="20"/>
    </row>
    <row r="1503" spans="1:74" x14ac:dyDescent="0.25">
      <c r="A1503" s="20" t="s">
        <v>452</v>
      </c>
      <c r="B1503" s="20" t="s">
        <v>587</v>
      </c>
      <c r="C1503" s="20" t="s">
        <v>598</v>
      </c>
      <c r="D1503" s="1">
        <v>44542</v>
      </c>
      <c r="E1503">
        <v>54</v>
      </c>
      <c r="F1503">
        <v>0</v>
      </c>
      <c r="G1503">
        <v>0</v>
      </c>
      <c r="H1503">
        <v>0</v>
      </c>
      <c r="I1503">
        <v>0</v>
      </c>
      <c r="J1503">
        <v>38</v>
      </c>
      <c r="K1503">
        <v>2</v>
      </c>
      <c r="L1503">
        <v>3</v>
      </c>
      <c r="M1503">
        <v>0</v>
      </c>
      <c r="N1503">
        <v>3</v>
      </c>
      <c r="O1503">
        <v>2</v>
      </c>
      <c r="P1503">
        <v>0</v>
      </c>
      <c r="Q1503">
        <v>0</v>
      </c>
      <c r="R1503">
        <v>496</v>
      </c>
      <c r="S1503">
        <v>411</v>
      </c>
      <c r="T1503">
        <v>5</v>
      </c>
      <c r="U1503">
        <v>12</v>
      </c>
      <c r="V1503">
        <v>31</v>
      </c>
      <c r="W1503">
        <v>496</v>
      </c>
      <c r="X1503">
        <v>271</v>
      </c>
      <c r="Y1503">
        <v>7</v>
      </c>
      <c r="Z1503">
        <v>45</v>
      </c>
      <c r="AA1503">
        <v>30</v>
      </c>
      <c r="AB1503">
        <v>576</v>
      </c>
      <c r="AC1503">
        <v>290</v>
      </c>
      <c r="AD1503">
        <v>7</v>
      </c>
      <c r="AE1503">
        <v>76</v>
      </c>
      <c r="AF1503">
        <v>30</v>
      </c>
      <c r="AG1503">
        <v>59</v>
      </c>
      <c r="AH1503">
        <v>10</v>
      </c>
      <c r="AI1503">
        <v>1</v>
      </c>
      <c r="AJ1503">
        <v>9</v>
      </c>
      <c r="AK1503">
        <v>4</v>
      </c>
      <c r="AL1503">
        <v>5</v>
      </c>
      <c r="AM1503">
        <v>3</v>
      </c>
      <c r="AN1503">
        <v>0</v>
      </c>
      <c r="AO1503">
        <v>0</v>
      </c>
      <c r="AP1503">
        <v>1</v>
      </c>
      <c r="AQ1503">
        <v>0</v>
      </c>
      <c r="AR1503">
        <v>0</v>
      </c>
      <c r="AS1503">
        <v>0</v>
      </c>
      <c r="AT1503">
        <v>0</v>
      </c>
      <c r="AU1503">
        <v>0</v>
      </c>
      <c r="AV1503">
        <v>0</v>
      </c>
      <c r="AW1503">
        <v>0</v>
      </c>
      <c r="AX1503">
        <v>0</v>
      </c>
      <c r="AY1503">
        <v>0</v>
      </c>
      <c r="AZ1503">
        <v>0</v>
      </c>
      <c r="BA1503">
        <v>0</v>
      </c>
      <c r="BB1503">
        <v>0</v>
      </c>
      <c r="BC1503">
        <v>0</v>
      </c>
      <c r="BD1503">
        <v>0</v>
      </c>
      <c r="BE1503">
        <v>0</v>
      </c>
      <c r="BF1503">
        <v>0</v>
      </c>
      <c r="BG1503" s="20">
        <v>0</v>
      </c>
      <c r="BH1503" s="20">
        <v>0</v>
      </c>
      <c r="BI1503" s="20">
        <v>49</v>
      </c>
      <c r="BJ1503" s="20">
        <v>3</v>
      </c>
      <c r="BK1503" s="20">
        <v>447</v>
      </c>
      <c r="BL1503" s="20">
        <v>391</v>
      </c>
      <c r="BM1503" s="20">
        <v>455</v>
      </c>
      <c r="BN1503" s="20">
        <v>41</v>
      </c>
      <c r="BO1503" s="20">
        <v>4</v>
      </c>
      <c r="BP1503" s="20"/>
      <c r="BQ1503" s="20"/>
      <c r="BR1503" s="20"/>
      <c r="BS1503" s="20"/>
      <c r="BT1503" s="20"/>
      <c r="BU1503" s="20"/>
      <c r="BV1503" s="20"/>
    </row>
    <row r="1504" spans="1:74" x14ac:dyDescent="0.25">
      <c r="A1504" s="20" t="s">
        <v>452</v>
      </c>
      <c r="B1504" s="20" t="s">
        <v>587</v>
      </c>
      <c r="C1504" s="20" t="s">
        <v>598</v>
      </c>
      <c r="D1504" s="1">
        <v>44549</v>
      </c>
      <c r="E1504">
        <v>53</v>
      </c>
      <c r="F1504">
        <v>0</v>
      </c>
      <c r="G1504">
        <v>0</v>
      </c>
      <c r="H1504">
        <v>0</v>
      </c>
      <c r="I1504">
        <v>0</v>
      </c>
      <c r="J1504">
        <v>40</v>
      </c>
      <c r="K1504">
        <v>2</v>
      </c>
      <c r="L1504">
        <v>3</v>
      </c>
      <c r="M1504">
        <v>0</v>
      </c>
      <c r="N1504">
        <v>3</v>
      </c>
      <c r="O1504">
        <v>2</v>
      </c>
      <c r="P1504">
        <v>0</v>
      </c>
      <c r="Q1504">
        <v>0</v>
      </c>
      <c r="R1504">
        <v>490</v>
      </c>
      <c r="S1504">
        <v>410</v>
      </c>
      <c r="T1504">
        <v>5</v>
      </c>
      <c r="U1504">
        <v>13</v>
      </c>
      <c r="V1504">
        <v>31</v>
      </c>
      <c r="W1504">
        <v>496</v>
      </c>
      <c r="X1504">
        <v>289</v>
      </c>
      <c r="Y1504">
        <v>7</v>
      </c>
      <c r="Z1504">
        <v>46</v>
      </c>
      <c r="AA1504">
        <v>30</v>
      </c>
      <c r="AB1504">
        <v>574</v>
      </c>
      <c r="AC1504">
        <v>333</v>
      </c>
      <c r="AD1504">
        <v>7</v>
      </c>
      <c r="AE1504">
        <v>75</v>
      </c>
      <c r="AF1504">
        <v>28</v>
      </c>
      <c r="AG1504">
        <v>61</v>
      </c>
      <c r="AH1504">
        <v>19</v>
      </c>
      <c r="AI1504">
        <v>1</v>
      </c>
      <c r="AJ1504">
        <v>9</v>
      </c>
      <c r="AK1504">
        <v>4</v>
      </c>
      <c r="AL1504">
        <v>17</v>
      </c>
      <c r="AM1504">
        <v>13</v>
      </c>
      <c r="AN1504">
        <v>0</v>
      </c>
      <c r="AO1504">
        <v>0</v>
      </c>
      <c r="AP1504">
        <v>1</v>
      </c>
      <c r="AQ1504">
        <v>0</v>
      </c>
      <c r="AR1504">
        <v>0</v>
      </c>
      <c r="AS1504">
        <v>0</v>
      </c>
      <c r="AT1504">
        <v>0</v>
      </c>
      <c r="AU1504">
        <v>0</v>
      </c>
      <c r="AV1504">
        <v>0</v>
      </c>
      <c r="AW1504">
        <v>0</v>
      </c>
      <c r="AX1504">
        <v>0</v>
      </c>
      <c r="AY1504">
        <v>0</v>
      </c>
      <c r="AZ1504">
        <v>0</v>
      </c>
      <c r="BA1504">
        <v>0</v>
      </c>
      <c r="BB1504">
        <v>0</v>
      </c>
      <c r="BC1504">
        <v>0</v>
      </c>
      <c r="BD1504">
        <v>0</v>
      </c>
      <c r="BE1504">
        <v>0</v>
      </c>
      <c r="BF1504">
        <v>0</v>
      </c>
      <c r="BG1504" s="20">
        <v>0</v>
      </c>
      <c r="BH1504" s="20">
        <v>0</v>
      </c>
      <c r="BI1504" s="20">
        <v>48</v>
      </c>
      <c r="BJ1504" s="20">
        <v>3</v>
      </c>
      <c r="BK1504" s="20">
        <v>439</v>
      </c>
      <c r="BL1504" s="20">
        <v>392</v>
      </c>
      <c r="BM1504" s="20">
        <v>455</v>
      </c>
      <c r="BN1504" s="20">
        <v>43</v>
      </c>
      <c r="BO1504" s="20">
        <v>16</v>
      </c>
      <c r="BP1504" s="20">
        <v>2017</v>
      </c>
      <c r="BQ1504" s="20">
        <v>660</v>
      </c>
      <c r="BR1504" s="20">
        <v>0</v>
      </c>
      <c r="BS1504" s="20">
        <v>15</v>
      </c>
      <c r="BT1504" s="20">
        <v>270</v>
      </c>
      <c r="BU1504" s="20">
        <v>262</v>
      </c>
      <c r="BV1504" s="20">
        <v>1393</v>
      </c>
    </row>
    <row r="1505" spans="1:74" x14ac:dyDescent="0.25">
      <c r="A1505" s="20" t="s">
        <v>452</v>
      </c>
      <c r="B1505" s="20" t="s">
        <v>587</v>
      </c>
      <c r="C1505" s="20" t="s">
        <v>598</v>
      </c>
      <c r="D1505" s="1">
        <v>44558</v>
      </c>
      <c r="E1505">
        <v>53</v>
      </c>
      <c r="F1505">
        <v>0</v>
      </c>
      <c r="G1505">
        <v>0</v>
      </c>
      <c r="H1505">
        <v>0</v>
      </c>
      <c r="I1505">
        <v>0</v>
      </c>
      <c r="J1505">
        <v>43</v>
      </c>
      <c r="K1505">
        <v>2</v>
      </c>
      <c r="L1505">
        <v>3</v>
      </c>
      <c r="M1505">
        <v>0</v>
      </c>
      <c r="N1505">
        <v>3</v>
      </c>
      <c r="O1505">
        <v>2</v>
      </c>
      <c r="P1505">
        <v>0</v>
      </c>
      <c r="Q1505">
        <v>0</v>
      </c>
      <c r="R1505">
        <v>488</v>
      </c>
      <c r="S1505">
        <v>410</v>
      </c>
      <c r="T1505">
        <v>5</v>
      </c>
      <c r="U1505">
        <v>12</v>
      </c>
      <c r="V1505">
        <v>31</v>
      </c>
      <c r="W1505">
        <v>495</v>
      </c>
      <c r="X1505">
        <v>301</v>
      </c>
      <c r="Y1505">
        <v>7</v>
      </c>
      <c r="Z1505">
        <v>45</v>
      </c>
      <c r="AA1505">
        <v>29</v>
      </c>
      <c r="AB1505">
        <v>570</v>
      </c>
      <c r="AC1505">
        <v>351</v>
      </c>
      <c r="AD1505">
        <v>7</v>
      </c>
      <c r="AE1505">
        <v>75</v>
      </c>
      <c r="AF1505">
        <v>28</v>
      </c>
      <c r="AG1505">
        <v>61</v>
      </c>
      <c r="AH1505">
        <v>22</v>
      </c>
      <c r="AI1505">
        <v>1</v>
      </c>
      <c r="AJ1505">
        <v>9</v>
      </c>
      <c r="AK1505">
        <v>4</v>
      </c>
      <c r="AL1505">
        <v>17</v>
      </c>
      <c r="AM1505">
        <v>13</v>
      </c>
      <c r="AN1505">
        <v>0</v>
      </c>
      <c r="AO1505">
        <v>0</v>
      </c>
      <c r="AP1505">
        <v>1</v>
      </c>
      <c r="AQ1505">
        <v>0</v>
      </c>
      <c r="AR1505">
        <v>0</v>
      </c>
      <c r="AS1505">
        <v>0</v>
      </c>
      <c r="AT1505">
        <v>0</v>
      </c>
      <c r="AU1505">
        <v>0</v>
      </c>
      <c r="AV1505">
        <v>0</v>
      </c>
      <c r="AW1505">
        <v>0</v>
      </c>
      <c r="AX1505">
        <v>0</v>
      </c>
      <c r="AY1505">
        <v>0</v>
      </c>
      <c r="AZ1505">
        <v>0</v>
      </c>
      <c r="BA1505">
        <v>0</v>
      </c>
      <c r="BB1505">
        <v>0</v>
      </c>
      <c r="BC1505">
        <v>0</v>
      </c>
      <c r="BD1505">
        <v>0</v>
      </c>
      <c r="BE1505">
        <v>0</v>
      </c>
      <c r="BF1505">
        <v>0</v>
      </c>
      <c r="BG1505" s="20">
        <v>0</v>
      </c>
      <c r="BH1505" s="20">
        <v>0</v>
      </c>
      <c r="BI1505" s="20">
        <v>48</v>
      </c>
      <c r="BJ1505" s="20">
        <v>3</v>
      </c>
      <c r="BK1505" s="20">
        <v>437</v>
      </c>
      <c r="BL1505" s="20">
        <v>392</v>
      </c>
      <c r="BM1505" s="20">
        <v>453</v>
      </c>
      <c r="BN1505" s="20">
        <v>43</v>
      </c>
      <c r="BO1505" s="20">
        <v>16</v>
      </c>
      <c r="BP1505" s="20">
        <v>2016</v>
      </c>
      <c r="BQ1505" s="20">
        <v>771</v>
      </c>
      <c r="BR1505" s="20">
        <v>0</v>
      </c>
      <c r="BS1505" s="20">
        <v>15</v>
      </c>
      <c r="BT1505" s="20">
        <v>268</v>
      </c>
      <c r="BU1505" s="20">
        <v>265</v>
      </c>
      <c r="BV1505" s="20">
        <v>1394</v>
      </c>
    </row>
    <row r="1506" spans="1:74" x14ac:dyDescent="0.25">
      <c r="A1506" s="20" t="s">
        <v>452</v>
      </c>
      <c r="B1506" s="20" t="s">
        <v>587</v>
      </c>
      <c r="C1506" s="20" t="s">
        <v>598</v>
      </c>
      <c r="D1506" s="1">
        <v>44564</v>
      </c>
      <c r="E1506">
        <v>53</v>
      </c>
      <c r="F1506">
        <v>0</v>
      </c>
      <c r="G1506">
        <v>0</v>
      </c>
      <c r="H1506">
        <v>0</v>
      </c>
      <c r="I1506">
        <v>0</v>
      </c>
      <c r="J1506">
        <v>43</v>
      </c>
      <c r="K1506">
        <v>2</v>
      </c>
      <c r="L1506">
        <v>3</v>
      </c>
      <c r="M1506">
        <v>0</v>
      </c>
      <c r="N1506">
        <v>3</v>
      </c>
      <c r="O1506">
        <v>2</v>
      </c>
      <c r="P1506">
        <v>0</v>
      </c>
      <c r="Q1506">
        <v>0</v>
      </c>
      <c r="R1506">
        <v>488</v>
      </c>
      <c r="S1506">
        <v>410</v>
      </c>
      <c r="T1506">
        <v>5</v>
      </c>
      <c r="U1506">
        <v>12</v>
      </c>
      <c r="V1506">
        <v>31</v>
      </c>
      <c r="W1506">
        <v>494</v>
      </c>
      <c r="X1506">
        <v>309</v>
      </c>
      <c r="Y1506">
        <v>7</v>
      </c>
      <c r="Z1506">
        <v>45</v>
      </c>
      <c r="AA1506">
        <v>29</v>
      </c>
      <c r="AB1506">
        <v>571</v>
      </c>
      <c r="AC1506">
        <v>362</v>
      </c>
      <c r="AD1506">
        <v>7</v>
      </c>
      <c r="AE1506">
        <v>75</v>
      </c>
      <c r="AF1506">
        <v>28</v>
      </c>
      <c r="AG1506">
        <v>61</v>
      </c>
      <c r="AH1506">
        <v>22</v>
      </c>
      <c r="AI1506">
        <v>1</v>
      </c>
      <c r="AJ1506">
        <v>9</v>
      </c>
      <c r="AK1506">
        <v>4</v>
      </c>
      <c r="AL1506">
        <v>17</v>
      </c>
      <c r="AM1506">
        <v>13</v>
      </c>
      <c r="AN1506">
        <v>0</v>
      </c>
      <c r="AO1506">
        <v>0</v>
      </c>
      <c r="AP1506">
        <v>1</v>
      </c>
      <c r="AQ1506">
        <v>0</v>
      </c>
      <c r="AR1506">
        <v>0</v>
      </c>
      <c r="AS1506">
        <v>0</v>
      </c>
      <c r="AT1506">
        <v>0</v>
      </c>
      <c r="AU1506">
        <v>0</v>
      </c>
      <c r="AV1506">
        <v>0</v>
      </c>
      <c r="AW1506">
        <v>0</v>
      </c>
      <c r="AX1506">
        <v>0</v>
      </c>
      <c r="AY1506">
        <v>0</v>
      </c>
      <c r="AZ1506">
        <v>0</v>
      </c>
      <c r="BA1506">
        <v>0</v>
      </c>
      <c r="BB1506">
        <v>0</v>
      </c>
      <c r="BC1506">
        <v>0</v>
      </c>
      <c r="BD1506">
        <v>0</v>
      </c>
      <c r="BE1506">
        <v>0</v>
      </c>
      <c r="BF1506">
        <v>0</v>
      </c>
      <c r="BG1506" s="20">
        <v>0</v>
      </c>
      <c r="BH1506" s="20">
        <v>0</v>
      </c>
      <c r="BI1506" s="20">
        <v>48</v>
      </c>
      <c r="BJ1506" s="20">
        <v>3</v>
      </c>
      <c r="BK1506" s="20">
        <v>437</v>
      </c>
      <c r="BL1506" s="20">
        <v>391</v>
      </c>
      <c r="BM1506" s="20">
        <v>453</v>
      </c>
      <c r="BN1506" s="20">
        <v>43</v>
      </c>
      <c r="BO1506" s="20">
        <v>16</v>
      </c>
      <c r="BP1506" s="20">
        <v>2017</v>
      </c>
      <c r="BQ1506" s="20">
        <v>819</v>
      </c>
      <c r="BR1506" s="20">
        <v>0</v>
      </c>
      <c r="BS1506" s="20">
        <v>15</v>
      </c>
      <c r="BT1506" s="20">
        <v>264</v>
      </c>
      <c r="BU1506" s="20">
        <v>265</v>
      </c>
      <c r="BV1506" s="20">
        <v>1396</v>
      </c>
    </row>
    <row r="1507" spans="1:74" x14ac:dyDescent="0.25">
      <c r="A1507" s="20" t="s">
        <v>452</v>
      </c>
      <c r="B1507" s="20" t="s">
        <v>587</v>
      </c>
      <c r="C1507" s="20" t="s">
        <v>598</v>
      </c>
      <c r="D1507" s="1">
        <v>44570</v>
      </c>
      <c r="E1507">
        <v>53</v>
      </c>
      <c r="F1507">
        <v>0</v>
      </c>
      <c r="G1507">
        <v>0</v>
      </c>
      <c r="H1507">
        <v>0</v>
      </c>
      <c r="I1507">
        <v>0</v>
      </c>
      <c r="J1507">
        <v>43</v>
      </c>
      <c r="K1507">
        <v>2</v>
      </c>
      <c r="L1507">
        <v>3</v>
      </c>
      <c r="M1507">
        <v>0</v>
      </c>
      <c r="N1507">
        <v>3</v>
      </c>
      <c r="O1507">
        <v>2</v>
      </c>
      <c r="P1507">
        <v>0</v>
      </c>
      <c r="Q1507">
        <v>0</v>
      </c>
      <c r="R1507">
        <v>487</v>
      </c>
      <c r="S1507">
        <v>411</v>
      </c>
      <c r="T1507">
        <v>5</v>
      </c>
      <c r="U1507">
        <v>12</v>
      </c>
      <c r="V1507">
        <v>31</v>
      </c>
      <c r="W1507">
        <v>495</v>
      </c>
      <c r="X1507">
        <v>319</v>
      </c>
      <c r="Y1507">
        <v>7</v>
      </c>
      <c r="Z1507">
        <v>44</v>
      </c>
      <c r="AA1507">
        <v>29</v>
      </c>
      <c r="AB1507">
        <v>572</v>
      </c>
      <c r="AC1507">
        <v>374</v>
      </c>
      <c r="AD1507">
        <v>7</v>
      </c>
      <c r="AE1507">
        <v>74</v>
      </c>
      <c r="AF1507">
        <v>27</v>
      </c>
      <c r="AG1507">
        <v>61</v>
      </c>
      <c r="AH1507">
        <v>25</v>
      </c>
      <c r="AI1507">
        <v>1</v>
      </c>
      <c r="AJ1507">
        <v>9</v>
      </c>
      <c r="AK1507">
        <v>4</v>
      </c>
      <c r="AL1507">
        <v>17</v>
      </c>
      <c r="AM1507">
        <v>13</v>
      </c>
      <c r="AN1507">
        <v>0</v>
      </c>
      <c r="AO1507">
        <v>0</v>
      </c>
      <c r="AP1507">
        <v>1</v>
      </c>
      <c r="AQ1507">
        <v>0</v>
      </c>
      <c r="AR1507">
        <v>0</v>
      </c>
      <c r="AS1507">
        <v>0</v>
      </c>
      <c r="AT1507">
        <v>0</v>
      </c>
      <c r="AU1507">
        <v>0</v>
      </c>
      <c r="AV1507">
        <v>0</v>
      </c>
      <c r="AW1507">
        <v>0</v>
      </c>
      <c r="AX1507">
        <v>0</v>
      </c>
      <c r="AY1507">
        <v>0</v>
      </c>
      <c r="AZ1507">
        <v>0</v>
      </c>
      <c r="BA1507">
        <v>0</v>
      </c>
      <c r="BB1507">
        <v>0</v>
      </c>
      <c r="BC1507">
        <v>0</v>
      </c>
      <c r="BD1507">
        <v>0</v>
      </c>
      <c r="BE1507">
        <v>0</v>
      </c>
      <c r="BF1507">
        <v>0</v>
      </c>
      <c r="BG1507" s="20">
        <v>0</v>
      </c>
      <c r="BH1507" s="20">
        <v>0</v>
      </c>
      <c r="BI1507" s="20">
        <v>48</v>
      </c>
      <c r="BJ1507" s="20">
        <v>3</v>
      </c>
      <c r="BK1507" s="20">
        <v>437</v>
      </c>
      <c r="BL1507" s="20">
        <v>394</v>
      </c>
      <c r="BM1507" s="20">
        <v>454</v>
      </c>
      <c r="BN1507" s="20">
        <v>43</v>
      </c>
      <c r="BO1507" s="20">
        <v>16</v>
      </c>
      <c r="BP1507" s="20">
        <v>2017</v>
      </c>
      <c r="BQ1507" s="20">
        <v>882</v>
      </c>
      <c r="BR1507" s="20">
        <v>0</v>
      </c>
      <c r="BS1507" s="20">
        <v>15</v>
      </c>
      <c r="BT1507" s="20">
        <v>262</v>
      </c>
      <c r="BU1507" s="20">
        <v>263</v>
      </c>
      <c r="BV1507" s="20">
        <v>1397</v>
      </c>
    </row>
    <row r="1508" spans="1:74" x14ac:dyDescent="0.25">
      <c r="A1508" s="20" t="s">
        <v>452</v>
      </c>
      <c r="B1508" s="20" t="s">
        <v>587</v>
      </c>
      <c r="C1508" s="20" t="s">
        <v>598</v>
      </c>
      <c r="D1508" s="1">
        <v>44577</v>
      </c>
      <c r="E1508">
        <v>52</v>
      </c>
      <c r="F1508">
        <v>0</v>
      </c>
      <c r="G1508">
        <v>0</v>
      </c>
      <c r="H1508">
        <v>0</v>
      </c>
      <c r="I1508">
        <v>0</v>
      </c>
      <c r="J1508">
        <v>42</v>
      </c>
      <c r="K1508">
        <v>2</v>
      </c>
      <c r="L1508">
        <v>3</v>
      </c>
      <c r="M1508">
        <v>0</v>
      </c>
      <c r="N1508">
        <v>3</v>
      </c>
      <c r="O1508">
        <v>2</v>
      </c>
      <c r="P1508">
        <v>0</v>
      </c>
      <c r="Q1508">
        <v>0</v>
      </c>
      <c r="R1508">
        <v>488</v>
      </c>
      <c r="S1508">
        <v>414</v>
      </c>
      <c r="T1508">
        <v>5</v>
      </c>
      <c r="U1508">
        <v>12</v>
      </c>
      <c r="V1508">
        <v>31</v>
      </c>
      <c r="W1508">
        <v>493</v>
      </c>
      <c r="X1508">
        <v>321</v>
      </c>
      <c r="Y1508">
        <v>7</v>
      </c>
      <c r="Z1508">
        <v>42</v>
      </c>
      <c r="AA1508">
        <v>27</v>
      </c>
      <c r="AB1508">
        <v>572</v>
      </c>
      <c r="AC1508">
        <v>379</v>
      </c>
      <c r="AD1508">
        <v>7</v>
      </c>
      <c r="AE1508">
        <v>74</v>
      </c>
      <c r="AF1508">
        <v>28</v>
      </c>
      <c r="AG1508">
        <v>61</v>
      </c>
      <c r="AH1508">
        <v>27</v>
      </c>
      <c r="AI1508">
        <v>1</v>
      </c>
      <c r="AJ1508">
        <v>9</v>
      </c>
      <c r="AK1508">
        <v>4</v>
      </c>
      <c r="AL1508">
        <v>17</v>
      </c>
      <c r="AM1508">
        <v>13</v>
      </c>
      <c r="AN1508">
        <v>0</v>
      </c>
      <c r="AO1508">
        <v>0</v>
      </c>
      <c r="AP1508">
        <v>1</v>
      </c>
      <c r="AQ1508">
        <v>0</v>
      </c>
      <c r="AR1508">
        <v>0</v>
      </c>
      <c r="AS1508">
        <v>0</v>
      </c>
      <c r="AT1508">
        <v>0</v>
      </c>
      <c r="AU1508">
        <v>0</v>
      </c>
      <c r="AV1508">
        <v>0</v>
      </c>
      <c r="AW1508">
        <v>0</v>
      </c>
      <c r="AX1508">
        <v>0</v>
      </c>
      <c r="AY1508">
        <v>0</v>
      </c>
      <c r="AZ1508">
        <v>0</v>
      </c>
      <c r="BA1508">
        <v>0</v>
      </c>
      <c r="BB1508">
        <v>0</v>
      </c>
      <c r="BC1508">
        <v>0</v>
      </c>
      <c r="BD1508">
        <v>0</v>
      </c>
      <c r="BE1508">
        <v>0</v>
      </c>
      <c r="BF1508">
        <v>0</v>
      </c>
      <c r="BG1508" s="20">
        <v>0</v>
      </c>
      <c r="BH1508" s="20">
        <v>0</v>
      </c>
      <c r="BI1508" s="20">
        <v>47</v>
      </c>
      <c r="BJ1508" s="20">
        <v>3</v>
      </c>
      <c r="BK1508" s="20">
        <v>438</v>
      </c>
      <c r="BL1508" s="20">
        <v>394</v>
      </c>
      <c r="BM1508" s="20">
        <v>453</v>
      </c>
      <c r="BN1508" s="20">
        <v>43</v>
      </c>
      <c r="BO1508" s="20">
        <v>16</v>
      </c>
      <c r="BP1508" s="20">
        <v>2022</v>
      </c>
      <c r="BQ1508" s="20">
        <v>917</v>
      </c>
      <c r="BR1508" s="20">
        <v>0</v>
      </c>
      <c r="BS1508" s="20">
        <v>16</v>
      </c>
      <c r="BT1508" s="20">
        <v>261</v>
      </c>
      <c r="BU1508" s="20">
        <v>261</v>
      </c>
      <c r="BV1508" s="20">
        <v>1399</v>
      </c>
    </row>
    <row r="1509" spans="1:74" x14ac:dyDescent="0.25">
      <c r="A1509" s="20" t="s">
        <v>452</v>
      </c>
      <c r="B1509" s="20" t="s">
        <v>587</v>
      </c>
      <c r="C1509" s="20" t="s">
        <v>598</v>
      </c>
      <c r="D1509" s="1">
        <v>44584</v>
      </c>
      <c r="E1509">
        <v>52</v>
      </c>
      <c r="F1509">
        <v>0</v>
      </c>
      <c r="G1509">
        <v>0</v>
      </c>
      <c r="H1509">
        <v>0</v>
      </c>
      <c r="I1509">
        <v>0</v>
      </c>
      <c r="J1509">
        <v>42</v>
      </c>
      <c r="K1509">
        <v>2</v>
      </c>
      <c r="L1509">
        <v>3</v>
      </c>
      <c r="M1509">
        <v>0</v>
      </c>
      <c r="N1509">
        <v>3</v>
      </c>
      <c r="O1509">
        <v>2</v>
      </c>
      <c r="P1509">
        <v>0</v>
      </c>
      <c r="Q1509">
        <v>0</v>
      </c>
      <c r="R1509">
        <v>489</v>
      </c>
      <c r="S1509">
        <v>414</v>
      </c>
      <c r="T1509">
        <v>5</v>
      </c>
      <c r="U1509">
        <v>12</v>
      </c>
      <c r="V1509">
        <v>31</v>
      </c>
      <c r="W1509">
        <v>493</v>
      </c>
      <c r="X1509">
        <v>325</v>
      </c>
      <c r="Y1509">
        <v>8</v>
      </c>
      <c r="Z1509">
        <v>41</v>
      </c>
      <c r="AA1509">
        <v>27</v>
      </c>
      <c r="AB1509">
        <v>572</v>
      </c>
      <c r="AC1509">
        <v>382</v>
      </c>
      <c r="AD1509">
        <v>7</v>
      </c>
      <c r="AE1509">
        <v>74</v>
      </c>
      <c r="AF1509">
        <v>28</v>
      </c>
      <c r="AG1509">
        <v>61</v>
      </c>
      <c r="AH1509">
        <v>28</v>
      </c>
      <c r="AI1509">
        <v>1</v>
      </c>
      <c r="AJ1509">
        <v>9</v>
      </c>
      <c r="AK1509">
        <v>4</v>
      </c>
      <c r="AL1509">
        <v>18</v>
      </c>
      <c r="AM1509">
        <v>14</v>
      </c>
      <c r="AN1509">
        <v>0</v>
      </c>
      <c r="AO1509">
        <v>0</v>
      </c>
      <c r="AP1509">
        <v>1</v>
      </c>
      <c r="AQ1509">
        <v>0</v>
      </c>
      <c r="AR1509">
        <v>0</v>
      </c>
      <c r="AS1509">
        <v>0</v>
      </c>
      <c r="AT1509">
        <v>0</v>
      </c>
      <c r="AU1509">
        <v>0</v>
      </c>
      <c r="AV1509">
        <v>0</v>
      </c>
      <c r="AW1509">
        <v>0</v>
      </c>
      <c r="AX1509">
        <v>0</v>
      </c>
      <c r="AY1509">
        <v>0</v>
      </c>
      <c r="AZ1509">
        <v>0</v>
      </c>
      <c r="BA1509">
        <v>0</v>
      </c>
      <c r="BB1509">
        <v>0</v>
      </c>
      <c r="BC1509">
        <v>0</v>
      </c>
      <c r="BD1509">
        <v>0</v>
      </c>
      <c r="BE1509">
        <v>0</v>
      </c>
      <c r="BF1509">
        <v>0</v>
      </c>
      <c r="BG1509" s="20">
        <v>0</v>
      </c>
      <c r="BH1509" s="20">
        <v>0</v>
      </c>
      <c r="BI1509" s="20">
        <v>47</v>
      </c>
      <c r="BJ1509" s="20">
        <v>3</v>
      </c>
      <c r="BK1509" s="20">
        <v>439</v>
      </c>
      <c r="BL1509" s="20">
        <v>395</v>
      </c>
      <c r="BM1509" s="20">
        <v>453</v>
      </c>
      <c r="BN1509" s="20">
        <v>44</v>
      </c>
      <c r="BO1509" s="20">
        <v>17</v>
      </c>
      <c r="BP1509" s="20">
        <v>2022</v>
      </c>
      <c r="BQ1509" s="20">
        <v>937</v>
      </c>
      <c r="BR1509" s="20">
        <v>0</v>
      </c>
      <c r="BS1509" s="20">
        <v>16</v>
      </c>
      <c r="BT1509" s="20">
        <v>258</v>
      </c>
      <c r="BU1509" s="20">
        <v>261</v>
      </c>
      <c r="BV1509" s="20">
        <v>1402</v>
      </c>
    </row>
    <row r="1510" spans="1:74" x14ac:dyDescent="0.25">
      <c r="A1510" s="20" t="s">
        <v>452</v>
      </c>
      <c r="B1510" s="20" t="s">
        <v>587</v>
      </c>
      <c r="C1510" s="20" t="s">
        <v>598</v>
      </c>
      <c r="D1510" s="1">
        <v>44591</v>
      </c>
      <c r="E1510">
        <v>51</v>
      </c>
      <c r="F1510">
        <v>0</v>
      </c>
      <c r="G1510">
        <v>0</v>
      </c>
      <c r="H1510">
        <v>0</v>
      </c>
      <c r="I1510">
        <v>0</v>
      </c>
      <c r="J1510">
        <v>42</v>
      </c>
      <c r="K1510">
        <v>2</v>
      </c>
      <c r="L1510">
        <v>3</v>
      </c>
      <c r="M1510">
        <v>0</v>
      </c>
      <c r="N1510">
        <v>3</v>
      </c>
      <c r="O1510">
        <v>3</v>
      </c>
      <c r="P1510">
        <v>0</v>
      </c>
      <c r="Q1510">
        <v>0</v>
      </c>
      <c r="R1510">
        <v>488</v>
      </c>
      <c r="S1510">
        <v>414</v>
      </c>
      <c r="T1510">
        <v>5</v>
      </c>
      <c r="U1510">
        <v>12</v>
      </c>
      <c r="V1510">
        <v>31</v>
      </c>
      <c r="W1510">
        <v>496</v>
      </c>
      <c r="X1510">
        <v>333</v>
      </c>
      <c r="Y1510">
        <v>8</v>
      </c>
      <c r="Z1510">
        <v>40</v>
      </c>
      <c r="AA1510">
        <v>26</v>
      </c>
      <c r="AB1510">
        <v>569</v>
      </c>
      <c r="AC1510">
        <v>379</v>
      </c>
      <c r="AD1510">
        <v>7</v>
      </c>
      <c r="AE1510">
        <v>74</v>
      </c>
      <c r="AF1510">
        <v>29</v>
      </c>
      <c r="AG1510">
        <v>61</v>
      </c>
      <c r="AH1510">
        <v>29</v>
      </c>
      <c r="AI1510">
        <v>1</v>
      </c>
      <c r="AJ1510">
        <v>9</v>
      </c>
      <c r="AK1510">
        <v>4</v>
      </c>
      <c r="AL1510">
        <v>18</v>
      </c>
      <c r="AM1510">
        <v>16</v>
      </c>
      <c r="AN1510">
        <v>0</v>
      </c>
      <c r="AO1510">
        <v>0</v>
      </c>
      <c r="AP1510">
        <v>1</v>
      </c>
      <c r="AQ1510">
        <v>0</v>
      </c>
      <c r="AR1510">
        <v>0</v>
      </c>
      <c r="AS1510">
        <v>0</v>
      </c>
      <c r="AT1510">
        <v>0</v>
      </c>
      <c r="AU1510">
        <v>0</v>
      </c>
      <c r="AV1510">
        <v>0</v>
      </c>
      <c r="AW1510">
        <v>0</v>
      </c>
      <c r="AX1510">
        <v>0</v>
      </c>
      <c r="AY1510">
        <v>0</v>
      </c>
      <c r="AZ1510">
        <v>0</v>
      </c>
      <c r="BA1510">
        <v>0</v>
      </c>
      <c r="BB1510">
        <v>0</v>
      </c>
      <c r="BC1510">
        <v>0</v>
      </c>
      <c r="BD1510">
        <v>0</v>
      </c>
      <c r="BE1510">
        <v>0</v>
      </c>
      <c r="BF1510">
        <v>0</v>
      </c>
      <c r="BG1510" s="20">
        <v>0</v>
      </c>
      <c r="BH1510" s="20">
        <v>0</v>
      </c>
      <c r="BI1510" s="20">
        <v>46</v>
      </c>
      <c r="BJ1510" s="20">
        <v>3</v>
      </c>
      <c r="BK1510" s="20">
        <v>438</v>
      </c>
      <c r="BL1510" s="20">
        <v>399</v>
      </c>
      <c r="BM1510" s="20">
        <v>449</v>
      </c>
      <c r="BN1510" s="20">
        <v>44</v>
      </c>
      <c r="BO1510" s="20">
        <v>17</v>
      </c>
      <c r="BP1510" s="20">
        <v>2018</v>
      </c>
      <c r="BQ1510" s="20">
        <v>947</v>
      </c>
      <c r="BR1510" s="20">
        <v>0</v>
      </c>
      <c r="BS1510" s="20">
        <v>16</v>
      </c>
      <c r="BT1510" s="20">
        <v>259</v>
      </c>
      <c r="BU1510" s="20">
        <v>261</v>
      </c>
      <c r="BV1510" s="20">
        <v>1398</v>
      </c>
    </row>
    <row r="1511" spans="1:74" x14ac:dyDescent="0.25">
      <c r="A1511" s="20" t="s">
        <v>452</v>
      </c>
      <c r="B1511" s="20" t="s">
        <v>587</v>
      </c>
      <c r="C1511" s="20" t="s">
        <v>598</v>
      </c>
      <c r="D1511" s="1">
        <v>44599</v>
      </c>
      <c r="E1511">
        <v>51</v>
      </c>
      <c r="F1511">
        <v>0</v>
      </c>
      <c r="G1511">
        <v>0</v>
      </c>
      <c r="H1511">
        <v>0</v>
      </c>
      <c r="I1511">
        <v>0</v>
      </c>
      <c r="J1511">
        <v>42</v>
      </c>
      <c r="K1511">
        <v>2</v>
      </c>
      <c r="L1511">
        <v>3</v>
      </c>
      <c r="M1511">
        <v>0</v>
      </c>
      <c r="N1511">
        <v>3</v>
      </c>
      <c r="O1511">
        <v>3</v>
      </c>
      <c r="P1511">
        <v>0</v>
      </c>
      <c r="Q1511">
        <v>0</v>
      </c>
      <c r="R1511">
        <v>489</v>
      </c>
      <c r="S1511">
        <v>416</v>
      </c>
      <c r="T1511">
        <v>5</v>
      </c>
      <c r="U1511">
        <v>12</v>
      </c>
      <c r="V1511">
        <v>31</v>
      </c>
      <c r="W1511">
        <v>500</v>
      </c>
      <c r="X1511">
        <v>336</v>
      </c>
      <c r="Y1511">
        <v>8</v>
      </c>
      <c r="Z1511">
        <v>41</v>
      </c>
      <c r="AA1511">
        <v>26</v>
      </c>
      <c r="AB1511">
        <v>569</v>
      </c>
      <c r="AC1511">
        <v>382</v>
      </c>
      <c r="AD1511">
        <v>7</v>
      </c>
      <c r="AE1511">
        <v>73</v>
      </c>
      <c r="AF1511">
        <v>30</v>
      </c>
      <c r="AG1511">
        <v>61</v>
      </c>
      <c r="AH1511">
        <v>29</v>
      </c>
      <c r="AI1511">
        <v>1</v>
      </c>
      <c r="AJ1511">
        <v>9</v>
      </c>
      <c r="AK1511">
        <v>4</v>
      </c>
      <c r="AL1511">
        <v>18</v>
      </c>
      <c r="AM1511">
        <v>16</v>
      </c>
      <c r="AN1511">
        <v>0</v>
      </c>
      <c r="AO1511">
        <v>0</v>
      </c>
      <c r="AP1511">
        <v>1</v>
      </c>
      <c r="AQ1511">
        <v>0</v>
      </c>
      <c r="AR1511">
        <v>0</v>
      </c>
      <c r="AS1511">
        <v>0</v>
      </c>
      <c r="AT1511">
        <v>0</v>
      </c>
      <c r="AU1511">
        <v>0</v>
      </c>
      <c r="AV1511">
        <v>0</v>
      </c>
      <c r="AW1511">
        <v>0</v>
      </c>
      <c r="AX1511">
        <v>0</v>
      </c>
      <c r="AY1511">
        <v>0</v>
      </c>
      <c r="AZ1511">
        <v>0</v>
      </c>
      <c r="BA1511">
        <v>0</v>
      </c>
      <c r="BB1511">
        <v>0</v>
      </c>
      <c r="BC1511">
        <v>0</v>
      </c>
      <c r="BD1511">
        <v>0</v>
      </c>
      <c r="BE1511">
        <v>0</v>
      </c>
      <c r="BF1511">
        <v>0</v>
      </c>
      <c r="BG1511" s="20">
        <v>0</v>
      </c>
      <c r="BH1511" s="20">
        <v>0</v>
      </c>
      <c r="BI1511" s="20">
        <v>46</v>
      </c>
      <c r="BJ1511" s="20">
        <v>3</v>
      </c>
      <c r="BK1511" s="20">
        <v>439</v>
      </c>
      <c r="BL1511" s="20">
        <v>404</v>
      </c>
      <c r="BM1511" s="20">
        <v>450</v>
      </c>
      <c r="BN1511" s="20">
        <v>44</v>
      </c>
      <c r="BO1511" s="20">
        <v>17</v>
      </c>
      <c r="BP1511" s="20">
        <v>2016</v>
      </c>
      <c r="BQ1511" s="20">
        <v>955</v>
      </c>
      <c r="BR1511" s="20">
        <v>0</v>
      </c>
      <c r="BS1511" s="20">
        <v>16</v>
      </c>
      <c r="BT1511" s="20">
        <v>256</v>
      </c>
      <c r="BU1511" s="20">
        <v>263</v>
      </c>
      <c r="BV1511" s="20">
        <v>1397</v>
      </c>
    </row>
    <row r="1512" spans="1:74" x14ac:dyDescent="0.25">
      <c r="A1512" s="20" t="s">
        <v>452</v>
      </c>
      <c r="B1512" s="20" t="s">
        <v>587</v>
      </c>
      <c r="C1512" s="20" t="s">
        <v>598</v>
      </c>
      <c r="D1512" s="1">
        <v>44606</v>
      </c>
      <c r="E1512">
        <v>53</v>
      </c>
      <c r="F1512">
        <v>0</v>
      </c>
      <c r="G1512">
        <v>0</v>
      </c>
      <c r="H1512">
        <v>0</v>
      </c>
      <c r="I1512">
        <v>0</v>
      </c>
      <c r="J1512">
        <v>43</v>
      </c>
      <c r="K1512">
        <v>2</v>
      </c>
      <c r="L1512">
        <v>3</v>
      </c>
      <c r="M1512">
        <v>1</v>
      </c>
      <c r="N1512">
        <v>2</v>
      </c>
      <c r="O1512">
        <v>2</v>
      </c>
      <c r="P1512">
        <v>0</v>
      </c>
      <c r="Q1512">
        <v>0</v>
      </c>
      <c r="R1512">
        <v>487</v>
      </c>
      <c r="S1512">
        <v>417</v>
      </c>
      <c r="T1512">
        <v>5</v>
      </c>
      <c r="U1512">
        <v>12</v>
      </c>
      <c r="V1512">
        <v>30</v>
      </c>
      <c r="W1512">
        <v>498</v>
      </c>
      <c r="X1512">
        <v>336</v>
      </c>
      <c r="Y1512">
        <v>8</v>
      </c>
      <c r="Z1512">
        <v>41</v>
      </c>
      <c r="AA1512">
        <v>27</v>
      </c>
      <c r="AB1512">
        <v>571</v>
      </c>
      <c r="AC1512">
        <v>383</v>
      </c>
      <c r="AD1512">
        <v>7</v>
      </c>
      <c r="AE1512">
        <v>72</v>
      </c>
      <c r="AF1512">
        <v>33</v>
      </c>
      <c r="AG1512">
        <v>61</v>
      </c>
      <c r="AH1512">
        <v>30</v>
      </c>
      <c r="AI1512">
        <v>1</v>
      </c>
      <c r="AJ1512">
        <v>8</v>
      </c>
      <c r="AK1512">
        <v>4</v>
      </c>
      <c r="AL1512">
        <v>19</v>
      </c>
      <c r="AM1512">
        <v>17</v>
      </c>
      <c r="AN1512">
        <v>0</v>
      </c>
      <c r="AO1512">
        <v>0</v>
      </c>
      <c r="AP1512">
        <v>1</v>
      </c>
      <c r="AQ1512">
        <v>0</v>
      </c>
      <c r="AR1512">
        <v>0</v>
      </c>
      <c r="AS1512">
        <v>0</v>
      </c>
      <c r="AT1512">
        <v>0</v>
      </c>
      <c r="AU1512">
        <v>0</v>
      </c>
      <c r="AV1512">
        <v>0</v>
      </c>
      <c r="AW1512">
        <v>0</v>
      </c>
      <c r="AX1512">
        <v>0</v>
      </c>
      <c r="AY1512">
        <v>0</v>
      </c>
      <c r="AZ1512">
        <v>0</v>
      </c>
      <c r="BA1512">
        <v>0</v>
      </c>
      <c r="BB1512">
        <v>0</v>
      </c>
      <c r="BC1512">
        <v>0</v>
      </c>
      <c r="BD1512">
        <v>0</v>
      </c>
      <c r="BE1512">
        <v>0</v>
      </c>
      <c r="BF1512">
        <v>0</v>
      </c>
      <c r="BG1512" s="20">
        <v>0</v>
      </c>
      <c r="BH1512" s="20">
        <v>0</v>
      </c>
      <c r="BI1512" s="20">
        <v>47</v>
      </c>
      <c r="BJ1512" s="20">
        <v>2</v>
      </c>
      <c r="BK1512" s="20">
        <v>439</v>
      </c>
      <c r="BL1512" s="20">
        <v>401</v>
      </c>
      <c r="BM1512" s="20">
        <v>450</v>
      </c>
      <c r="BN1512" s="20">
        <v>44</v>
      </c>
      <c r="BO1512" s="20">
        <v>18</v>
      </c>
      <c r="BP1512" s="20">
        <v>2020</v>
      </c>
      <c r="BQ1512" s="20">
        <v>972</v>
      </c>
      <c r="BR1512" s="20">
        <v>0</v>
      </c>
      <c r="BS1512" s="20">
        <v>16</v>
      </c>
      <c r="BT1512" s="20">
        <v>256</v>
      </c>
      <c r="BU1512" s="20">
        <v>266</v>
      </c>
      <c r="BV1512" s="20">
        <v>1399</v>
      </c>
    </row>
    <row r="1513" spans="1:74" x14ac:dyDescent="0.25">
      <c r="A1513" s="20" t="s">
        <v>452</v>
      </c>
      <c r="B1513" s="20" t="s">
        <v>455</v>
      </c>
      <c r="C1513" s="20" t="s">
        <v>456</v>
      </c>
      <c r="D1513" s="1">
        <v>44493</v>
      </c>
      <c r="E1513">
        <v>125</v>
      </c>
      <c r="F1513">
        <v>1</v>
      </c>
      <c r="G1513">
        <v>1</v>
      </c>
      <c r="H1513">
        <v>0</v>
      </c>
      <c r="I1513">
        <v>0</v>
      </c>
      <c r="J1513">
        <v>64</v>
      </c>
      <c r="K1513">
        <v>1</v>
      </c>
      <c r="L1513">
        <v>1</v>
      </c>
      <c r="M1513">
        <v>3</v>
      </c>
      <c r="N1513">
        <v>50</v>
      </c>
      <c r="O1513">
        <v>0</v>
      </c>
      <c r="P1513">
        <v>43</v>
      </c>
      <c r="Q1513">
        <v>0</v>
      </c>
      <c r="R1513">
        <v>801</v>
      </c>
      <c r="S1513">
        <v>0</v>
      </c>
      <c r="T1513">
        <v>571</v>
      </c>
      <c r="U1513">
        <v>4</v>
      </c>
      <c r="V1513">
        <v>2</v>
      </c>
      <c r="W1513">
        <v>987</v>
      </c>
      <c r="X1513">
        <v>0</v>
      </c>
      <c r="Y1513">
        <v>151</v>
      </c>
      <c r="Z1513">
        <v>19</v>
      </c>
      <c r="AA1513">
        <v>59</v>
      </c>
      <c r="AB1513">
        <v>1355</v>
      </c>
      <c r="AC1513">
        <v>124</v>
      </c>
      <c r="AD1513">
        <v>24</v>
      </c>
      <c r="AE1513">
        <v>84</v>
      </c>
      <c r="AF1513">
        <v>50</v>
      </c>
      <c r="AG1513">
        <v>171</v>
      </c>
      <c r="AH1513">
        <v>0</v>
      </c>
      <c r="AI1513">
        <v>2</v>
      </c>
      <c r="AJ1513">
        <v>2</v>
      </c>
      <c r="AK1513">
        <v>15</v>
      </c>
      <c r="AL1513">
        <v>89</v>
      </c>
      <c r="AM1513">
        <v>0</v>
      </c>
      <c r="AN1513">
        <v>43</v>
      </c>
      <c r="AO1513">
        <v>0</v>
      </c>
      <c r="AP1513">
        <v>1</v>
      </c>
      <c r="AQ1513">
        <v>0</v>
      </c>
      <c r="AR1513">
        <v>0</v>
      </c>
      <c r="AS1513">
        <v>0</v>
      </c>
      <c r="AT1513">
        <v>0</v>
      </c>
      <c r="AU1513">
        <v>0</v>
      </c>
      <c r="AV1513">
        <v>0</v>
      </c>
      <c r="AW1513">
        <v>0</v>
      </c>
      <c r="AX1513">
        <v>0</v>
      </c>
      <c r="AY1513">
        <v>0</v>
      </c>
      <c r="AZ1513">
        <v>0</v>
      </c>
      <c r="BA1513">
        <v>0</v>
      </c>
      <c r="BB1513">
        <v>21</v>
      </c>
      <c r="BC1513">
        <v>60</v>
      </c>
      <c r="BD1513">
        <v>0</v>
      </c>
      <c r="BE1513">
        <v>4</v>
      </c>
      <c r="BF1513">
        <v>1</v>
      </c>
      <c r="BG1513" s="20"/>
      <c r="BH1513" s="20"/>
      <c r="BI1513" s="20"/>
      <c r="BJ1513" s="20"/>
      <c r="BK1513" s="20"/>
      <c r="BL1513" s="20"/>
      <c r="BM1513" s="20"/>
      <c r="BN1513" s="20"/>
      <c r="BO1513" s="20"/>
      <c r="BP1513" s="20"/>
      <c r="BQ1513" s="20"/>
      <c r="BR1513" s="20"/>
      <c r="BS1513" s="20"/>
      <c r="BT1513" s="20"/>
      <c r="BU1513" s="20"/>
      <c r="BV1513" s="20"/>
    </row>
    <row r="1514" spans="1:74" x14ac:dyDescent="0.25">
      <c r="A1514" s="20" t="s">
        <v>452</v>
      </c>
      <c r="B1514" s="20" t="s">
        <v>455</v>
      </c>
      <c r="C1514" s="20" t="s">
        <v>456</v>
      </c>
      <c r="D1514" s="1">
        <v>44500</v>
      </c>
      <c r="E1514">
        <v>127</v>
      </c>
      <c r="F1514">
        <v>1</v>
      </c>
      <c r="G1514">
        <v>1</v>
      </c>
      <c r="H1514">
        <v>0</v>
      </c>
      <c r="I1514">
        <v>0</v>
      </c>
      <c r="J1514">
        <v>74</v>
      </c>
      <c r="K1514">
        <v>3</v>
      </c>
      <c r="L1514">
        <v>1</v>
      </c>
      <c r="M1514">
        <v>3</v>
      </c>
      <c r="N1514">
        <v>49</v>
      </c>
      <c r="O1514">
        <v>0</v>
      </c>
      <c r="P1514">
        <v>43</v>
      </c>
      <c r="Q1514">
        <v>0</v>
      </c>
      <c r="R1514">
        <v>802</v>
      </c>
      <c r="S1514">
        <v>0</v>
      </c>
      <c r="T1514">
        <v>646</v>
      </c>
      <c r="U1514">
        <v>3</v>
      </c>
      <c r="V1514">
        <v>2</v>
      </c>
      <c r="W1514">
        <v>991</v>
      </c>
      <c r="X1514">
        <v>0</v>
      </c>
      <c r="Y1514">
        <v>224</v>
      </c>
      <c r="Z1514">
        <v>19</v>
      </c>
      <c r="AA1514">
        <v>58</v>
      </c>
      <c r="AB1514">
        <v>1354</v>
      </c>
      <c r="AC1514">
        <v>171</v>
      </c>
      <c r="AD1514">
        <v>25</v>
      </c>
      <c r="AE1514">
        <v>80</v>
      </c>
      <c r="AF1514">
        <v>50</v>
      </c>
      <c r="AG1514">
        <v>172</v>
      </c>
      <c r="AH1514">
        <v>0</v>
      </c>
      <c r="AI1514">
        <v>3</v>
      </c>
      <c r="AJ1514">
        <v>2</v>
      </c>
      <c r="AK1514">
        <v>15</v>
      </c>
      <c r="AL1514">
        <v>89</v>
      </c>
      <c r="AM1514">
        <v>0</v>
      </c>
      <c r="AN1514">
        <v>47</v>
      </c>
      <c r="AO1514">
        <v>0</v>
      </c>
      <c r="AP1514">
        <v>0</v>
      </c>
      <c r="AQ1514">
        <v>0</v>
      </c>
      <c r="AR1514">
        <v>0</v>
      </c>
      <c r="AS1514">
        <v>0</v>
      </c>
      <c r="AT1514">
        <v>0</v>
      </c>
      <c r="AU1514">
        <v>0</v>
      </c>
      <c r="AV1514">
        <v>0</v>
      </c>
      <c r="AW1514">
        <v>0</v>
      </c>
      <c r="AX1514">
        <v>0</v>
      </c>
      <c r="AY1514">
        <v>0</v>
      </c>
      <c r="AZ1514">
        <v>0</v>
      </c>
      <c r="BA1514">
        <v>0</v>
      </c>
      <c r="BB1514">
        <v>21</v>
      </c>
      <c r="BC1514">
        <v>58</v>
      </c>
      <c r="BD1514">
        <v>0</v>
      </c>
      <c r="BE1514">
        <v>4</v>
      </c>
      <c r="BF1514">
        <v>2</v>
      </c>
      <c r="BG1514" s="20"/>
      <c r="BH1514" s="20"/>
      <c r="BI1514" s="20"/>
      <c r="BJ1514" s="20"/>
      <c r="BK1514" s="20"/>
      <c r="BL1514" s="20"/>
      <c r="BM1514" s="20"/>
      <c r="BN1514" s="20"/>
      <c r="BO1514" s="20"/>
      <c r="BP1514" s="20"/>
      <c r="BQ1514" s="20"/>
      <c r="BR1514" s="20"/>
      <c r="BS1514" s="20"/>
      <c r="BT1514" s="20"/>
      <c r="BU1514" s="20"/>
      <c r="BV1514" s="20"/>
    </row>
    <row r="1515" spans="1:74" x14ac:dyDescent="0.25">
      <c r="A1515" s="20" t="s">
        <v>452</v>
      </c>
      <c r="B1515" s="20" t="s">
        <v>455</v>
      </c>
      <c r="C1515" s="20" t="s">
        <v>456</v>
      </c>
      <c r="D1515" s="1">
        <v>44507</v>
      </c>
      <c r="E1515">
        <v>127</v>
      </c>
      <c r="F1515">
        <v>1</v>
      </c>
      <c r="G1515">
        <v>1</v>
      </c>
      <c r="H1515">
        <v>0</v>
      </c>
      <c r="I1515">
        <v>0</v>
      </c>
      <c r="J1515">
        <v>86</v>
      </c>
      <c r="K1515">
        <v>3</v>
      </c>
      <c r="L1515">
        <v>1</v>
      </c>
      <c r="M1515">
        <v>3</v>
      </c>
      <c r="N1515">
        <v>49</v>
      </c>
      <c r="O1515">
        <v>44</v>
      </c>
      <c r="P1515">
        <v>0</v>
      </c>
      <c r="Q1515">
        <v>0</v>
      </c>
      <c r="R1515">
        <v>808</v>
      </c>
      <c r="S1515">
        <v>677</v>
      </c>
      <c r="T1515">
        <v>21</v>
      </c>
      <c r="U1515">
        <v>3</v>
      </c>
      <c r="V1515">
        <v>4</v>
      </c>
      <c r="W1515">
        <v>990</v>
      </c>
      <c r="X1515">
        <v>309</v>
      </c>
      <c r="Y1515">
        <v>59</v>
      </c>
      <c r="Z1515">
        <v>19</v>
      </c>
      <c r="AA1515">
        <v>55</v>
      </c>
      <c r="AB1515">
        <v>1365</v>
      </c>
      <c r="AC1515">
        <v>232</v>
      </c>
      <c r="AD1515">
        <v>26</v>
      </c>
      <c r="AE1515">
        <v>78</v>
      </c>
      <c r="AF1515">
        <v>55</v>
      </c>
      <c r="AG1515">
        <v>176</v>
      </c>
      <c r="AH1515">
        <v>9</v>
      </c>
      <c r="AI1515">
        <v>4</v>
      </c>
      <c r="AJ1515">
        <v>2</v>
      </c>
      <c r="AK1515">
        <v>16</v>
      </c>
      <c r="AL1515">
        <v>89</v>
      </c>
      <c r="AM1515">
        <v>50</v>
      </c>
      <c r="AN1515">
        <v>2</v>
      </c>
      <c r="AO1515">
        <v>0</v>
      </c>
      <c r="AP1515">
        <v>0</v>
      </c>
      <c r="AQ1515">
        <v>0</v>
      </c>
      <c r="AR1515">
        <v>0</v>
      </c>
      <c r="AS1515">
        <v>0</v>
      </c>
      <c r="AT1515">
        <v>0</v>
      </c>
      <c r="AU1515">
        <v>0</v>
      </c>
      <c r="AV1515">
        <v>0</v>
      </c>
      <c r="AW1515">
        <v>0</v>
      </c>
      <c r="AX1515">
        <v>0</v>
      </c>
      <c r="AY1515">
        <v>0</v>
      </c>
      <c r="AZ1515">
        <v>0</v>
      </c>
      <c r="BA1515">
        <v>0</v>
      </c>
      <c r="BB1515">
        <v>0</v>
      </c>
      <c r="BC1515">
        <v>0</v>
      </c>
      <c r="BD1515">
        <v>0</v>
      </c>
      <c r="BE1515">
        <v>0</v>
      </c>
      <c r="BF1515">
        <v>0</v>
      </c>
      <c r="BG1515" s="20">
        <v>1</v>
      </c>
      <c r="BH1515" s="20">
        <v>0</v>
      </c>
      <c r="BI1515" s="20">
        <v>118</v>
      </c>
      <c r="BJ1515" s="20">
        <v>49</v>
      </c>
      <c r="BK1515" s="20">
        <v>769</v>
      </c>
      <c r="BL1515" s="20">
        <v>827</v>
      </c>
      <c r="BM1515" s="20">
        <v>1177</v>
      </c>
      <c r="BN1515" s="20">
        <v>143</v>
      </c>
      <c r="BO1515" s="20">
        <v>85</v>
      </c>
      <c r="BP1515" s="20"/>
      <c r="BQ1515" s="20"/>
      <c r="BR1515" s="20"/>
      <c r="BS1515" s="20"/>
      <c r="BT1515" s="20"/>
      <c r="BU1515" s="20"/>
      <c r="BV1515" s="20"/>
    </row>
    <row r="1516" spans="1:74" x14ac:dyDescent="0.25">
      <c r="A1516" s="20" t="s">
        <v>452</v>
      </c>
      <c r="B1516" s="20" t="s">
        <v>455</v>
      </c>
      <c r="C1516" s="20" t="s">
        <v>456</v>
      </c>
      <c r="D1516" s="1">
        <v>44514</v>
      </c>
      <c r="E1516">
        <v>127</v>
      </c>
      <c r="F1516">
        <v>1</v>
      </c>
      <c r="G1516">
        <v>1</v>
      </c>
      <c r="H1516">
        <v>0</v>
      </c>
      <c r="I1516">
        <v>0</v>
      </c>
      <c r="J1516">
        <v>91</v>
      </c>
      <c r="K1516">
        <v>3</v>
      </c>
      <c r="L1516">
        <v>1</v>
      </c>
      <c r="M1516">
        <v>3</v>
      </c>
      <c r="N1516">
        <v>48</v>
      </c>
      <c r="O1516">
        <v>43</v>
      </c>
      <c r="P1516">
        <v>0</v>
      </c>
      <c r="Q1516">
        <v>0</v>
      </c>
      <c r="R1516">
        <v>807</v>
      </c>
      <c r="S1516">
        <v>694</v>
      </c>
      <c r="T1516">
        <v>21</v>
      </c>
      <c r="U1516">
        <v>3</v>
      </c>
      <c r="V1516">
        <v>4</v>
      </c>
      <c r="W1516">
        <v>1001</v>
      </c>
      <c r="X1516">
        <v>378</v>
      </c>
      <c r="Y1516">
        <v>60</v>
      </c>
      <c r="Z1516">
        <v>20</v>
      </c>
      <c r="AA1516">
        <v>56</v>
      </c>
      <c r="AB1516">
        <v>1365</v>
      </c>
      <c r="AC1516">
        <v>303</v>
      </c>
      <c r="AD1516">
        <v>26</v>
      </c>
      <c r="AE1516">
        <v>77</v>
      </c>
      <c r="AF1516">
        <v>49</v>
      </c>
      <c r="AG1516">
        <v>179</v>
      </c>
      <c r="AH1516">
        <v>11</v>
      </c>
      <c r="AI1516">
        <v>5</v>
      </c>
      <c r="AJ1516">
        <v>2</v>
      </c>
      <c r="AK1516">
        <v>16</v>
      </c>
      <c r="AL1516">
        <v>88</v>
      </c>
      <c r="AM1516">
        <v>50</v>
      </c>
      <c r="AN1516">
        <v>2</v>
      </c>
      <c r="AO1516">
        <v>0</v>
      </c>
      <c r="AP1516">
        <v>0</v>
      </c>
      <c r="AQ1516">
        <v>0</v>
      </c>
      <c r="AR1516">
        <v>0</v>
      </c>
      <c r="AS1516">
        <v>0</v>
      </c>
      <c r="AT1516">
        <v>0</v>
      </c>
      <c r="AU1516">
        <v>0</v>
      </c>
      <c r="AV1516">
        <v>0</v>
      </c>
      <c r="AW1516">
        <v>0</v>
      </c>
      <c r="AX1516">
        <v>0</v>
      </c>
      <c r="AY1516">
        <v>0</v>
      </c>
      <c r="AZ1516">
        <v>0</v>
      </c>
      <c r="BA1516">
        <v>0</v>
      </c>
      <c r="BB1516">
        <v>0</v>
      </c>
      <c r="BC1516">
        <v>0</v>
      </c>
      <c r="BD1516">
        <v>0</v>
      </c>
      <c r="BE1516">
        <v>0</v>
      </c>
      <c r="BF1516">
        <v>0</v>
      </c>
      <c r="BG1516" s="20">
        <v>1</v>
      </c>
      <c r="BH1516" s="20">
        <v>0</v>
      </c>
      <c r="BI1516" s="20">
        <v>118</v>
      </c>
      <c r="BJ1516" s="20">
        <v>48</v>
      </c>
      <c r="BK1516" s="20">
        <v>768</v>
      </c>
      <c r="BL1516" s="20">
        <v>838</v>
      </c>
      <c r="BM1516" s="20">
        <v>1185</v>
      </c>
      <c r="BN1516" s="20">
        <v>146</v>
      </c>
      <c r="BO1516" s="20">
        <v>84</v>
      </c>
      <c r="BP1516" s="20"/>
      <c r="BQ1516" s="20"/>
      <c r="BR1516" s="20"/>
      <c r="BS1516" s="20"/>
      <c r="BT1516" s="20"/>
      <c r="BU1516" s="20"/>
      <c r="BV1516" s="20"/>
    </row>
    <row r="1517" spans="1:74" x14ac:dyDescent="0.25">
      <c r="A1517" s="20" t="s">
        <v>452</v>
      </c>
      <c r="B1517" s="20" t="s">
        <v>455</v>
      </c>
      <c r="C1517" s="20" t="s">
        <v>456</v>
      </c>
      <c r="D1517" s="1">
        <v>44521</v>
      </c>
      <c r="E1517">
        <v>128</v>
      </c>
      <c r="F1517">
        <v>1</v>
      </c>
      <c r="G1517">
        <v>1</v>
      </c>
      <c r="H1517">
        <v>0</v>
      </c>
      <c r="I1517">
        <v>0</v>
      </c>
      <c r="J1517">
        <v>94</v>
      </c>
      <c r="K1517">
        <v>3</v>
      </c>
      <c r="L1517">
        <v>1</v>
      </c>
      <c r="M1517">
        <v>3</v>
      </c>
      <c r="N1517">
        <v>49</v>
      </c>
      <c r="O1517">
        <v>43</v>
      </c>
      <c r="P1517">
        <v>0</v>
      </c>
      <c r="Q1517">
        <v>0</v>
      </c>
      <c r="R1517">
        <v>811</v>
      </c>
      <c r="S1517">
        <v>702</v>
      </c>
      <c r="T1517">
        <v>21</v>
      </c>
      <c r="U1517">
        <v>3</v>
      </c>
      <c r="V1517">
        <v>5</v>
      </c>
      <c r="W1517">
        <v>1004</v>
      </c>
      <c r="X1517">
        <v>443</v>
      </c>
      <c r="Y1517">
        <v>61</v>
      </c>
      <c r="Z1517">
        <v>20</v>
      </c>
      <c r="AA1517">
        <v>55</v>
      </c>
      <c r="AB1517">
        <v>1358</v>
      </c>
      <c r="AC1517">
        <v>366</v>
      </c>
      <c r="AD1517">
        <v>25</v>
      </c>
      <c r="AE1517">
        <v>75</v>
      </c>
      <c r="AF1517">
        <v>50</v>
      </c>
      <c r="AG1517">
        <v>181</v>
      </c>
      <c r="AH1517">
        <v>12</v>
      </c>
      <c r="AI1517">
        <v>5</v>
      </c>
      <c r="AJ1517">
        <v>2</v>
      </c>
      <c r="AK1517">
        <v>16</v>
      </c>
      <c r="AL1517">
        <v>87</v>
      </c>
      <c r="AM1517">
        <v>53</v>
      </c>
      <c r="AN1517">
        <v>2</v>
      </c>
      <c r="AO1517">
        <v>0</v>
      </c>
      <c r="AP1517">
        <v>0</v>
      </c>
      <c r="AQ1517">
        <v>0</v>
      </c>
      <c r="AR1517">
        <v>0</v>
      </c>
      <c r="AS1517">
        <v>0</v>
      </c>
      <c r="AT1517">
        <v>0</v>
      </c>
      <c r="AU1517">
        <v>0</v>
      </c>
      <c r="AV1517">
        <v>0</v>
      </c>
      <c r="AW1517">
        <v>0</v>
      </c>
      <c r="AX1517">
        <v>0</v>
      </c>
      <c r="AY1517">
        <v>0</v>
      </c>
      <c r="AZ1517">
        <v>0</v>
      </c>
      <c r="BA1517">
        <v>0</v>
      </c>
      <c r="BB1517">
        <v>0</v>
      </c>
      <c r="BC1517">
        <v>0</v>
      </c>
      <c r="BD1517">
        <v>0</v>
      </c>
      <c r="BE1517">
        <v>0</v>
      </c>
      <c r="BF1517">
        <v>0</v>
      </c>
      <c r="BG1517" s="20">
        <v>1</v>
      </c>
      <c r="BH1517" s="20">
        <v>0</v>
      </c>
      <c r="BI1517" s="20">
        <v>118</v>
      </c>
      <c r="BJ1517" s="20">
        <v>49</v>
      </c>
      <c r="BK1517" s="20">
        <v>771</v>
      </c>
      <c r="BL1517" s="20">
        <v>842</v>
      </c>
      <c r="BM1517" s="20">
        <v>1178</v>
      </c>
      <c r="BN1517" s="20">
        <v>149</v>
      </c>
      <c r="BO1517" s="20">
        <v>83</v>
      </c>
      <c r="BP1517" s="20"/>
      <c r="BQ1517" s="20"/>
      <c r="BR1517" s="20"/>
      <c r="BS1517" s="20"/>
      <c r="BT1517" s="20"/>
      <c r="BU1517" s="20"/>
      <c r="BV1517" s="20"/>
    </row>
    <row r="1518" spans="1:74" x14ac:dyDescent="0.25">
      <c r="A1518" s="20" t="s">
        <v>452</v>
      </c>
      <c r="B1518" s="20" t="s">
        <v>455</v>
      </c>
      <c r="C1518" s="20" t="s">
        <v>456</v>
      </c>
      <c r="D1518" s="1">
        <v>44528</v>
      </c>
      <c r="E1518">
        <v>129</v>
      </c>
      <c r="F1518">
        <v>1</v>
      </c>
      <c r="G1518">
        <v>1</v>
      </c>
      <c r="H1518">
        <v>0</v>
      </c>
      <c r="I1518">
        <v>0</v>
      </c>
      <c r="J1518">
        <v>98</v>
      </c>
      <c r="K1518">
        <v>3</v>
      </c>
      <c r="L1518">
        <v>1</v>
      </c>
      <c r="M1518">
        <v>3</v>
      </c>
      <c r="N1518">
        <v>49</v>
      </c>
      <c r="O1518">
        <v>43</v>
      </c>
      <c r="P1518">
        <v>0</v>
      </c>
      <c r="Q1518">
        <v>0</v>
      </c>
      <c r="R1518">
        <v>811</v>
      </c>
      <c r="S1518">
        <v>725</v>
      </c>
      <c r="T1518">
        <v>21</v>
      </c>
      <c r="U1518">
        <v>3</v>
      </c>
      <c r="V1518">
        <v>4</v>
      </c>
      <c r="W1518">
        <v>1007</v>
      </c>
      <c r="X1518">
        <v>517</v>
      </c>
      <c r="Y1518">
        <v>61</v>
      </c>
      <c r="Z1518">
        <v>19</v>
      </c>
      <c r="AA1518">
        <v>57</v>
      </c>
      <c r="AB1518">
        <v>1365</v>
      </c>
      <c r="AC1518">
        <v>543</v>
      </c>
      <c r="AD1518">
        <v>25</v>
      </c>
      <c r="AE1518">
        <v>75</v>
      </c>
      <c r="AF1518">
        <v>49</v>
      </c>
      <c r="AG1518">
        <v>181</v>
      </c>
      <c r="AH1518">
        <v>21</v>
      </c>
      <c r="AI1518">
        <v>5</v>
      </c>
      <c r="AJ1518">
        <v>2</v>
      </c>
      <c r="AK1518">
        <v>16</v>
      </c>
      <c r="AL1518">
        <v>88</v>
      </c>
      <c r="AM1518">
        <v>55</v>
      </c>
      <c r="AN1518">
        <v>2</v>
      </c>
      <c r="AO1518">
        <v>0</v>
      </c>
      <c r="AP1518">
        <v>0</v>
      </c>
      <c r="AQ1518">
        <v>0</v>
      </c>
      <c r="AR1518">
        <v>0</v>
      </c>
      <c r="AS1518">
        <v>0</v>
      </c>
      <c r="AT1518">
        <v>0</v>
      </c>
      <c r="AU1518">
        <v>0</v>
      </c>
      <c r="AV1518">
        <v>0</v>
      </c>
      <c r="AW1518">
        <v>0</v>
      </c>
      <c r="AX1518">
        <v>0</v>
      </c>
      <c r="AY1518">
        <v>0</v>
      </c>
      <c r="AZ1518">
        <v>0</v>
      </c>
      <c r="BA1518">
        <v>0</v>
      </c>
      <c r="BB1518">
        <v>0</v>
      </c>
      <c r="BC1518">
        <v>0</v>
      </c>
      <c r="BD1518">
        <v>0</v>
      </c>
      <c r="BE1518">
        <v>0</v>
      </c>
      <c r="BF1518">
        <v>0</v>
      </c>
      <c r="BG1518" s="20">
        <v>1</v>
      </c>
      <c r="BH1518" s="20">
        <v>0</v>
      </c>
      <c r="BI1518" s="20">
        <v>119</v>
      </c>
      <c r="BJ1518" s="20">
        <v>49</v>
      </c>
      <c r="BK1518" s="20">
        <v>773</v>
      </c>
      <c r="BL1518" s="20">
        <v>843</v>
      </c>
      <c r="BM1518" s="20">
        <v>1190</v>
      </c>
      <c r="BN1518" s="20">
        <v>151</v>
      </c>
      <c r="BO1518" s="20">
        <v>84</v>
      </c>
      <c r="BP1518" s="20"/>
      <c r="BQ1518" s="20"/>
      <c r="BR1518" s="20"/>
      <c r="BS1518" s="20"/>
      <c r="BT1518" s="20"/>
      <c r="BU1518" s="20"/>
      <c r="BV1518" s="20"/>
    </row>
    <row r="1519" spans="1:74" x14ac:dyDescent="0.25">
      <c r="A1519" s="20" t="s">
        <v>452</v>
      </c>
      <c r="B1519" s="20" t="s">
        <v>455</v>
      </c>
      <c r="C1519" s="20" t="s">
        <v>456</v>
      </c>
      <c r="D1519" s="1">
        <v>44535</v>
      </c>
      <c r="E1519">
        <v>131</v>
      </c>
      <c r="F1519">
        <v>1</v>
      </c>
      <c r="G1519">
        <v>1</v>
      </c>
      <c r="H1519">
        <v>0</v>
      </c>
      <c r="I1519">
        <v>0</v>
      </c>
      <c r="J1519">
        <v>105</v>
      </c>
      <c r="K1519">
        <v>3</v>
      </c>
      <c r="L1519">
        <v>1</v>
      </c>
      <c r="M1519">
        <v>3</v>
      </c>
      <c r="N1519">
        <v>48</v>
      </c>
      <c r="O1519">
        <v>42</v>
      </c>
      <c r="P1519">
        <v>0</v>
      </c>
      <c r="Q1519">
        <v>0</v>
      </c>
      <c r="R1519">
        <v>812</v>
      </c>
      <c r="S1519">
        <v>736</v>
      </c>
      <c r="T1519">
        <v>21</v>
      </c>
      <c r="U1519">
        <v>3</v>
      </c>
      <c r="V1519">
        <v>4</v>
      </c>
      <c r="W1519">
        <v>1003</v>
      </c>
      <c r="X1519">
        <v>563</v>
      </c>
      <c r="Y1519">
        <v>61</v>
      </c>
      <c r="Z1519">
        <v>19</v>
      </c>
      <c r="AA1519">
        <v>55</v>
      </c>
      <c r="AB1519">
        <v>1365</v>
      </c>
      <c r="AC1519">
        <v>655</v>
      </c>
      <c r="AD1519">
        <v>26</v>
      </c>
      <c r="AE1519">
        <v>74</v>
      </c>
      <c r="AF1519">
        <v>46</v>
      </c>
      <c r="AG1519">
        <v>180</v>
      </c>
      <c r="AH1519">
        <v>25</v>
      </c>
      <c r="AI1519">
        <v>5</v>
      </c>
      <c r="AJ1519">
        <v>2</v>
      </c>
      <c r="AK1519">
        <v>16</v>
      </c>
      <c r="AL1519">
        <v>85</v>
      </c>
      <c r="AM1519">
        <v>73</v>
      </c>
      <c r="AN1519">
        <v>2</v>
      </c>
      <c r="AO1519">
        <v>0</v>
      </c>
      <c r="AP1519">
        <v>0</v>
      </c>
      <c r="AQ1519">
        <v>0</v>
      </c>
      <c r="AR1519">
        <v>0</v>
      </c>
      <c r="AS1519">
        <v>0</v>
      </c>
      <c r="AT1519">
        <v>0</v>
      </c>
      <c r="AU1519">
        <v>0</v>
      </c>
      <c r="AV1519">
        <v>0</v>
      </c>
      <c r="AW1519">
        <v>0</v>
      </c>
      <c r="AX1519">
        <v>0</v>
      </c>
      <c r="AY1519">
        <v>0</v>
      </c>
      <c r="AZ1519">
        <v>0</v>
      </c>
      <c r="BA1519">
        <v>0</v>
      </c>
      <c r="BB1519">
        <v>0</v>
      </c>
      <c r="BC1519">
        <v>0</v>
      </c>
      <c r="BD1519">
        <v>0</v>
      </c>
      <c r="BE1519">
        <v>0</v>
      </c>
      <c r="BF1519">
        <v>0</v>
      </c>
      <c r="BG1519" s="20">
        <v>1</v>
      </c>
      <c r="BH1519" s="20">
        <v>0</v>
      </c>
      <c r="BI1519" s="20">
        <v>121</v>
      </c>
      <c r="BJ1519" s="20">
        <v>48</v>
      </c>
      <c r="BK1519" s="20">
        <v>774</v>
      </c>
      <c r="BL1519" s="20">
        <v>842</v>
      </c>
      <c r="BM1519" s="20">
        <v>1193</v>
      </c>
      <c r="BN1519" s="20">
        <v>151</v>
      </c>
      <c r="BO1519" s="20">
        <v>82</v>
      </c>
      <c r="BP1519" s="20"/>
      <c r="BQ1519" s="20"/>
      <c r="BR1519" s="20"/>
      <c r="BS1519" s="20"/>
      <c r="BT1519" s="20"/>
      <c r="BU1519" s="20"/>
      <c r="BV1519" s="20"/>
    </row>
    <row r="1520" spans="1:74" x14ac:dyDescent="0.25">
      <c r="A1520" s="20" t="s">
        <v>452</v>
      </c>
      <c r="B1520" s="20" t="s">
        <v>455</v>
      </c>
      <c r="C1520" s="20" t="s">
        <v>456</v>
      </c>
      <c r="D1520" s="1">
        <v>44542</v>
      </c>
      <c r="E1520">
        <v>132</v>
      </c>
      <c r="F1520">
        <v>1</v>
      </c>
      <c r="G1520">
        <v>1</v>
      </c>
      <c r="H1520">
        <v>0</v>
      </c>
      <c r="I1520">
        <v>0</v>
      </c>
      <c r="J1520">
        <v>108</v>
      </c>
      <c r="K1520">
        <v>3</v>
      </c>
      <c r="L1520">
        <v>1</v>
      </c>
      <c r="M1520">
        <v>3</v>
      </c>
      <c r="N1520">
        <v>48</v>
      </c>
      <c r="O1520">
        <v>43</v>
      </c>
      <c r="P1520">
        <v>0</v>
      </c>
      <c r="Q1520">
        <v>0</v>
      </c>
      <c r="R1520">
        <v>811</v>
      </c>
      <c r="S1520">
        <v>740</v>
      </c>
      <c r="T1520">
        <v>21</v>
      </c>
      <c r="U1520">
        <v>3</v>
      </c>
      <c r="V1520">
        <v>3</v>
      </c>
      <c r="W1520">
        <v>1003</v>
      </c>
      <c r="X1520">
        <v>599</v>
      </c>
      <c r="Y1520">
        <v>62</v>
      </c>
      <c r="Z1520">
        <v>18</v>
      </c>
      <c r="AA1520">
        <v>53</v>
      </c>
      <c r="AB1520">
        <v>1366</v>
      </c>
      <c r="AC1520">
        <v>809</v>
      </c>
      <c r="AD1520">
        <v>26</v>
      </c>
      <c r="AE1520">
        <v>74</v>
      </c>
      <c r="AF1520">
        <v>47</v>
      </c>
      <c r="AG1520">
        <v>180</v>
      </c>
      <c r="AH1520">
        <v>35</v>
      </c>
      <c r="AI1520">
        <v>5</v>
      </c>
      <c r="AJ1520">
        <v>2</v>
      </c>
      <c r="AK1520">
        <v>15</v>
      </c>
      <c r="AL1520">
        <v>85</v>
      </c>
      <c r="AM1520">
        <v>74</v>
      </c>
      <c r="AN1520">
        <v>2</v>
      </c>
      <c r="AO1520">
        <v>0</v>
      </c>
      <c r="AP1520">
        <v>0</v>
      </c>
      <c r="AQ1520">
        <v>0</v>
      </c>
      <c r="AR1520">
        <v>0</v>
      </c>
      <c r="AS1520">
        <v>0</v>
      </c>
      <c r="AT1520">
        <v>0</v>
      </c>
      <c r="AU1520">
        <v>0</v>
      </c>
      <c r="AV1520">
        <v>0</v>
      </c>
      <c r="AW1520">
        <v>0</v>
      </c>
      <c r="AX1520">
        <v>0</v>
      </c>
      <c r="AY1520">
        <v>0</v>
      </c>
      <c r="AZ1520">
        <v>0</v>
      </c>
      <c r="BA1520">
        <v>0</v>
      </c>
      <c r="BB1520">
        <v>0</v>
      </c>
      <c r="BC1520">
        <v>0</v>
      </c>
      <c r="BD1520">
        <v>0</v>
      </c>
      <c r="BE1520">
        <v>0</v>
      </c>
      <c r="BF1520">
        <v>0</v>
      </c>
      <c r="BG1520" s="20">
        <v>1</v>
      </c>
      <c r="BH1520" s="20">
        <v>0</v>
      </c>
      <c r="BI1520" s="20">
        <v>122</v>
      </c>
      <c r="BJ1520" s="20">
        <v>48</v>
      </c>
      <c r="BK1520" s="20">
        <v>772</v>
      </c>
      <c r="BL1520" s="20">
        <v>845</v>
      </c>
      <c r="BM1520" s="20">
        <v>1191</v>
      </c>
      <c r="BN1520" s="20">
        <v>153</v>
      </c>
      <c r="BO1520" s="20">
        <v>81</v>
      </c>
      <c r="BP1520" s="20"/>
      <c r="BQ1520" s="20"/>
      <c r="BR1520" s="20"/>
      <c r="BS1520" s="20"/>
      <c r="BT1520" s="20"/>
      <c r="BU1520" s="20"/>
      <c r="BV1520" s="20"/>
    </row>
    <row r="1521" spans="1:74" x14ac:dyDescent="0.25">
      <c r="A1521" s="20" t="s">
        <v>452</v>
      </c>
      <c r="B1521" s="20" t="s">
        <v>455</v>
      </c>
      <c r="C1521" s="20" t="s">
        <v>456</v>
      </c>
      <c r="D1521" s="1">
        <v>44549</v>
      </c>
      <c r="E1521">
        <v>132</v>
      </c>
      <c r="F1521">
        <v>1</v>
      </c>
      <c r="G1521">
        <v>1</v>
      </c>
      <c r="H1521">
        <v>0</v>
      </c>
      <c r="I1521">
        <v>0</v>
      </c>
      <c r="J1521">
        <v>110</v>
      </c>
      <c r="K1521">
        <v>3</v>
      </c>
      <c r="L1521">
        <v>1</v>
      </c>
      <c r="M1521">
        <v>3</v>
      </c>
      <c r="N1521">
        <v>49</v>
      </c>
      <c r="O1521">
        <v>45</v>
      </c>
      <c r="P1521">
        <v>0</v>
      </c>
      <c r="Q1521">
        <v>0</v>
      </c>
      <c r="R1521">
        <v>811</v>
      </c>
      <c r="S1521">
        <v>746</v>
      </c>
      <c r="T1521">
        <v>21</v>
      </c>
      <c r="U1521">
        <v>3</v>
      </c>
      <c r="V1521">
        <v>2</v>
      </c>
      <c r="W1521">
        <v>1006</v>
      </c>
      <c r="X1521">
        <v>651</v>
      </c>
      <c r="Y1521">
        <v>63</v>
      </c>
      <c r="Z1521">
        <v>18</v>
      </c>
      <c r="AA1521">
        <v>53</v>
      </c>
      <c r="AB1521">
        <v>1365</v>
      </c>
      <c r="AC1521">
        <v>950</v>
      </c>
      <c r="AD1521">
        <v>26</v>
      </c>
      <c r="AE1521">
        <v>73</v>
      </c>
      <c r="AF1521">
        <v>44</v>
      </c>
      <c r="AG1521">
        <v>182</v>
      </c>
      <c r="AH1521">
        <v>57</v>
      </c>
      <c r="AI1521">
        <v>5</v>
      </c>
      <c r="AJ1521">
        <v>2</v>
      </c>
      <c r="AK1521">
        <v>15</v>
      </c>
      <c r="AL1521">
        <v>85</v>
      </c>
      <c r="AM1521">
        <v>75</v>
      </c>
      <c r="AN1521">
        <v>2</v>
      </c>
      <c r="AO1521">
        <v>0</v>
      </c>
      <c r="AP1521">
        <v>0</v>
      </c>
      <c r="AQ1521">
        <v>0</v>
      </c>
      <c r="AR1521">
        <v>0</v>
      </c>
      <c r="AS1521">
        <v>0</v>
      </c>
      <c r="AT1521">
        <v>0</v>
      </c>
      <c r="AU1521">
        <v>0</v>
      </c>
      <c r="AV1521">
        <v>0</v>
      </c>
      <c r="AW1521">
        <v>0</v>
      </c>
      <c r="AX1521">
        <v>0</v>
      </c>
      <c r="AY1521">
        <v>0</v>
      </c>
      <c r="AZ1521">
        <v>0</v>
      </c>
      <c r="BA1521">
        <v>0</v>
      </c>
      <c r="BB1521">
        <v>0</v>
      </c>
      <c r="BC1521">
        <v>0</v>
      </c>
      <c r="BD1521">
        <v>0</v>
      </c>
      <c r="BE1521">
        <v>0</v>
      </c>
      <c r="BF1521">
        <v>0</v>
      </c>
      <c r="BG1521" s="20">
        <v>1</v>
      </c>
      <c r="BH1521" s="20">
        <v>0</v>
      </c>
      <c r="BI1521" s="20">
        <v>122</v>
      </c>
      <c r="BJ1521" s="20">
        <v>49</v>
      </c>
      <c r="BK1521" s="20">
        <v>774</v>
      </c>
      <c r="BL1521" s="20">
        <v>848</v>
      </c>
      <c r="BM1521" s="20">
        <v>1197</v>
      </c>
      <c r="BN1521" s="20">
        <v>155</v>
      </c>
      <c r="BO1521" s="20">
        <v>81</v>
      </c>
      <c r="BP1521" s="20">
        <v>5326</v>
      </c>
      <c r="BQ1521" s="20">
        <v>2018</v>
      </c>
      <c r="BR1521" s="20">
        <v>0</v>
      </c>
      <c r="BS1521" s="20">
        <v>98</v>
      </c>
      <c r="BT1521" s="20">
        <v>108</v>
      </c>
      <c r="BU1521" s="20">
        <v>862</v>
      </c>
      <c r="BV1521" s="20">
        <v>4080</v>
      </c>
    </row>
    <row r="1522" spans="1:74" x14ac:dyDescent="0.25">
      <c r="A1522" s="20" t="s">
        <v>452</v>
      </c>
      <c r="B1522" s="20" t="s">
        <v>455</v>
      </c>
      <c r="C1522" s="20" t="s">
        <v>456</v>
      </c>
      <c r="D1522" s="1">
        <v>44558</v>
      </c>
      <c r="E1522">
        <v>134</v>
      </c>
      <c r="F1522">
        <v>1</v>
      </c>
      <c r="G1522">
        <v>1</v>
      </c>
      <c r="H1522">
        <v>0</v>
      </c>
      <c r="I1522">
        <v>0</v>
      </c>
      <c r="J1522">
        <v>111</v>
      </c>
      <c r="K1522">
        <v>3</v>
      </c>
      <c r="L1522">
        <v>1</v>
      </c>
      <c r="M1522">
        <v>3</v>
      </c>
      <c r="N1522">
        <v>48</v>
      </c>
      <c r="O1522">
        <v>45</v>
      </c>
      <c r="P1522">
        <v>0</v>
      </c>
      <c r="Q1522">
        <v>0</v>
      </c>
      <c r="R1522">
        <v>811</v>
      </c>
      <c r="S1522">
        <v>747</v>
      </c>
      <c r="T1522">
        <v>20</v>
      </c>
      <c r="U1522">
        <v>3</v>
      </c>
      <c r="V1522">
        <v>2</v>
      </c>
      <c r="W1522">
        <v>1011</v>
      </c>
      <c r="X1522">
        <v>689</v>
      </c>
      <c r="Y1522">
        <v>62</v>
      </c>
      <c r="Z1522">
        <v>19</v>
      </c>
      <c r="AA1522">
        <v>50</v>
      </c>
      <c r="AB1522">
        <v>1366</v>
      </c>
      <c r="AC1522">
        <v>986</v>
      </c>
      <c r="AD1522">
        <v>26</v>
      </c>
      <c r="AE1522">
        <v>72</v>
      </c>
      <c r="AF1522">
        <v>45</v>
      </c>
      <c r="AG1522">
        <v>183</v>
      </c>
      <c r="AH1522">
        <v>80</v>
      </c>
      <c r="AI1522">
        <v>6</v>
      </c>
      <c r="AJ1522">
        <v>2</v>
      </c>
      <c r="AK1522">
        <v>15</v>
      </c>
      <c r="AL1522">
        <v>84</v>
      </c>
      <c r="AM1522">
        <v>74</v>
      </c>
      <c r="AN1522">
        <v>2</v>
      </c>
      <c r="AO1522">
        <v>0</v>
      </c>
      <c r="AP1522">
        <v>0</v>
      </c>
      <c r="AQ1522">
        <v>0</v>
      </c>
      <c r="AR1522">
        <v>0</v>
      </c>
      <c r="AS1522">
        <v>0</v>
      </c>
      <c r="AT1522">
        <v>0</v>
      </c>
      <c r="AU1522">
        <v>0</v>
      </c>
      <c r="AV1522">
        <v>0</v>
      </c>
      <c r="AW1522">
        <v>0</v>
      </c>
      <c r="AX1522">
        <v>0</v>
      </c>
      <c r="AY1522">
        <v>0</v>
      </c>
      <c r="AZ1522">
        <v>0</v>
      </c>
      <c r="BA1522">
        <v>0</v>
      </c>
      <c r="BB1522">
        <v>0</v>
      </c>
      <c r="BC1522">
        <v>0</v>
      </c>
      <c r="BD1522">
        <v>0</v>
      </c>
      <c r="BE1522">
        <v>0</v>
      </c>
      <c r="BF1522">
        <v>0</v>
      </c>
      <c r="BG1522" s="20">
        <v>1</v>
      </c>
      <c r="BH1522" s="20">
        <v>0</v>
      </c>
      <c r="BI1522" s="20">
        <v>124</v>
      </c>
      <c r="BJ1522" s="20">
        <v>48</v>
      </c>
      <c r="BK1522" s="20">
        <v>774</v>
      </c>
      <c r="BL1522" s="20">
        <v>854</v>
      </c>
      <c r="BM1522" s="20">
        <v>1199</v>
      </c>
      <c r="BN1522" s="20">
        <v>157</v>
      </c>
      <c r="BO1522" s="20">
        <v>80</v>
      </c>
      <c r="BP1522" s="20">
        <v>5343</v>
      </c>
      <c r="BQ1522" s="20">
        <v>2358</v>
      </c>
      <c r="BR1522" s="20">
        <v>0</v>
      </c>
      <c r="BS1522" s="20">
        <v>99</v>
      </c>
      <c r="BT1522" s="20">
        <v>108</v>
      </c>
      <c r="BU1522" s="20">
        <v>864</v>
      </c>
      <c r="BV1522" s="20">
        <v>4095</v>
      </c>
    </row>
    <row r="1523" spans="1:74" x14ac:dyDescent="0.25">
      <c r="A1523" s="20" t="s">
        <v>452</v>
      </c>
      <c r="B1523" s="20" t="s">
        <v>455</v>
      </c>
      <c r="C1523" s="20" t="s">
        <v>456</v>
      </c>
      <c r="D1523" s="1">
        <v>44564</v>
      </c>
      <c r="E1523">
        <v>133</v>
      </c>
      <c r="F1523">
        <v>1</v>
      </c>
      <c r="G1523">
        <v>1</v>
      </c>
      <c r="H1523">
        <v>0</v>
      </c>
      <c r="I1523">
        <v>0</v>
      </c>
      <c r="J1523">
        <v>110</v>
      </c>
      <c r="K1523">
        <v>3</v>
      </c>
      <c r="L1523">
        <v>1</v>
      </c>
      <c r="M1523">
        <v>3</v>
      </c>
      <c r="N1523">
        <v>48</v>
      </c>
      <c r="O1523">
        <v>45</v>
      </c>
      <c r="P1523">
        <v>0</v>
      </c>
      <c r="Q1523">
        <v>0</v>
      </c>
      <c r="R1523">
        <v>811</v>
      </c>
      <c r="S1523">
        <v>748</v>
      </c>
      <c r="T1523">
        <v>20</v>
      </c>
      <c r="U1523">
        <v>3</v>
      </c>
      <c r="V1523">
        <v>2</v>
      </c>
      <c r="W1523">
        <v>1010</v>
      </c>
      <c r="X1523">
        <v>694</v>
      </c>
      <c r="Y1523">
        <v>62</v>
      </c>
      <c r="Z1523">
        <v>18</v>
      </c>
      <c r="AA1523">
        <v>49</v>
      </c>
      <c r="AB1523">
        <v>1368</v>
      </c>
      <c r="AC1523">
        <v>996</v>
      </c>
      <c r="AD1523">
        <v>26</v>
      </c>
      <c r="AE1523">
        <v>70</v>
      </c>
      <c r="AF1523">
        <v>47</v>
      </c>
      <c r="AG1523">
        <v>184</v>
      </c>
      <c r="AH1523">
        <v>86</v>
      </c>
      <c r="AI1523">
        <v>5</v>
      </c>
      <c r="AJ1523">
        <v>2</v>
      </c>
      <c r="AK1523">
        <v>15</v>
      </c>
      <c r="AL1523">
        <v>84</v>
      </c>
      <c r="AM1523">
        <v>74</v>
      </c>
      <c r="AN1523">
        <v>2</v>
      </c>
      <c r="AO1523">
        <v>0</v>
      </c>
      <c r="AP1523">
        <v>0</v>
      </c>
      <c r="AQ1523">
        <v>0</v>
      </c>
      <c r="AR1523">
        <v>0</v>
      </c>
      <c r="AS1523">
        <v>0</v>
      </c>
      <c r="AT1523">
        <v>0</v>
      </c>
      <c r="AU1523">
        <v>0</v>
      </c>
      <c r="AV1523">
        <v>0</v>
      </c>
      <c r="AW1523">
        <v>0</v>
      </c>
      <c r="AX1523">
        <v>0</v>
      </c>
      <c r="AY1523">
        <v>0</v>
      </c>
      <c r="AZ1523">
        <v>0</v>
      </c>
      <c r="BA1523">
        <v>0</v>
      </c>
      <c r="BB1523">
        <v>0</v>
      </c>
      <c r="BC1523">
        <v>0</v>
      </c>
      <c r="BD1523">
        <v>0</v>
      </c>
      <c r="BE1523">
        <v>0</v>
      </c>
      <c r="BF1523">
        <v>0</v>
      </c>
      <c r="BG1523" s="20">
        <v>1</v>
      </c>
      <c r="BH1523" s="20">
        <v>0</v>
      </c>
      <c r="BI1523" s="20">
        <v>124</v>
      </c>
      <c r="BJ1523" s="20">
        <v>48</v>
      </c>
      <c r="BK1523" s="20">
        <v>774</v>
      </c>
      <c r="BL1523" s="20">
        <v>853</v>
      </c>
      <c r="BM1523" s="20">
        <v>1201</v>
      </c>
      <c r="BN1523" s="20">
        <v>158</v>
      </c>
      <c r="BO1523" s="20">
        <v>80</v>
      </c>
      <c r="BP1523" s="20">
        <v>5346</v>
      </c>
      <c r="BQ1523" s="20">
        <v>2475</v>
      </c>
      <c r="BR1523" s="20">
        <v>0</v>
      </c>
      <c r="BS1523" s="20">
        <v>98</v>
      </c>
      <c r="BT1523" s="20">
        <v>107</v>
      </c>
      <c r="BU1523" s="20">
        <v>861</v>
      </c>
      <c r="BV1523" s="20">
        <v>4102</v>
      </c>
    </row>
    <row r="1524" spans="1:74" x14ac:dyDescent="0.25">
      <c r="A1524" s="20" t="s">
        <v>452</v>
      </c>
      <c r="B1524" s="20" t="s">
        <v>455</v>
      </c>
      <c r="C1524" s="20" t="s">
        <v>456</v>
      </c>
      <c r="D1524" s="1">
        <v>44570</v>
      </c>
      <c r="E1524">
        <v>130</v>
      </c>
      <c r="F1524">
        <v>1</v>
      </c>
      <c r="G1524">
        <v>1</v>
      </c>
      <c r="H1524">
        <v>0</v>
      </c>
      <c r="I1524">
        <v>0</v>
      </c>
      <c r="J1524">
        <v>109</v>
      </c>
      <c r="K1524">
        <v>2</v>
      </c>
      <c r="L1524">
        <v>1</v>
      </c>
      <c r="M1524">
        <v>3</v>
      </c>
      <c r="N1524">
        <v>48</v>
      </c>
      <c r="O1524">
        <v>47</v>
      </c>
      <c r="P1524">
        <v>0</v>
      </c>
      <c r="Q1524">
        <v>0</v>
      </c>
      <c r="R1524">
        <v>813</v>
      </c>
      <c r="S1524">
        <v>751</v>
      </c>
      <c r="T1524">
        <v>20</v>
      </c>
      <c r="U1524">
        <v>3</v>
      </c>
      <c r="V1524">
        <v>2</v>
      </c>
      <c r="W1524">
        <v>1016</v>
      </c>
      <c r="X1524">
        <v>715</v>
      </c>
      <c r="Y1524">
        <v>62</v>
      </c>
      <c r="Z1524">
        <v>18</v>
      </c>
      <c r="AA1524">
        <v>49</v>
      </c>
      <c r="AB1524">
        <v>1373</v>
      </c>
      <c r="AC1524">
        <v>1023</v>
      </c>
      <c r="AD1524">
        <v>24</v>
      </c>
      <c r="AE1524">
        <v>70</v>
      </c>
      <c r="AF1524">
        <v>48</v>
      </c>
      <c r="AG1524">
        <v>182</v>
      </c>
      <c r="AH1524">
        <v>90</v>
      </c>
      <c r="AI1524">
        <v>5</v>
      </c>
      <c r="AJ1524">
        <v>3</v>
      </c>
      <c r="AK1524">
        <v>14</v>
      </c>
      <c r="AL1524">
        <v>84</v>
      </c>
      <c r="AM1524">
        <v>77</v>
      </c>
      <c r="AN1524">
        <v>2</v>
      </c>
      <c r="AO1524">
        <v>0</v>
      </c>
      <c r="AP1524">
        <v>0</v>
      </c>
      <c r="AQ1524">
        <v>0</v>
      </c>
      <c r="AR1524">
        <v>0</v>
      </c>
      <c r="AS1524">
        <v>0</v>
      </c>
      <c r="AT1524">
        <v>0</v>
      </c>
      <c r="AU1524">
        <v>0</v>
      </c>
      <c r="AV1524">
        <v>0</v>
      </c>
      <c r="AW1524">
        <v>0</v>
      </c>
      <c r="AX1524">
        <v>0</v>
      </c>
      <c r="AY1524">
        <v>0</v>
      </c>
      <c r="AZ1524">
        <v>0</v>
      </c>
      <c r="BA1524">
        <v>0</v>
      </c>
      <c r="BB1524">
        <v>0</v>
      </c>
      <c r="BC1524">
        <v>0</v>
      </c>
      <c r="BD1524">
        <v>0</v>
      </c>
      <c r="BE1524">
        <v>0</v>
      </c>
      <c r="BF1524">
        <v>0</v>
      </c>
      <c r="BG1524" s="20">
        <v>1</v>
      </c>
      <c r="BH1524" s="20">
        <v>0</v>
      </c>
      <c r="BI1524" s="20">
        <v>121</v>
      </c>
      <c r="BJ1524" s="20">
        <v>48</v>
      </c>
      <c r="BK1524" s="20">
        <v>776</v>
      </c>
      <c r="BL1524" s="20">
        <v>856</v>
      </c>
      <c r="BM1524" s="20">
        <v>1205</v>
      </c>
      <c r="BN1524" s="20">
        <v>156</v>
      </c>
      <c r="BO1524" s="20">
        <v>80</v>
      </c>
      <c r="BP1524" s="20">
        <v>5344</v>
      </c>
      <c r="BQ1524" s="20">
        <v>2689</v>
      </c>
      <c r="BR1524" s="20">
        <v>0</v>
      </c>
      <c r="BS1524" s="20">
        <v>92</v>
      </c>
      <c r="BT1524" s="20">
        <v>107</v>
      </c>
      <c r="BU1524" s="20">
        <v>847</v>
      </c>
      <c r="BV1524" s="20">
        <v>4110</v>
      </c>
    </row>
    <row r="1525" spans="1:74" x14ac:dyDescent="0.25">
      <c r="A1525" s="20" t="s">
        <v>452</v>
      </c>
      <c r="B1525" s="20" t="s">
        <v>455</v>
      </c>
      <c r="C1525" s="20" t="s">
        <v>456</v>
      </c>
      <c r="D1525" s="1">
        <v>44577</v>
      </c>
      <c r="E1525">
        <v>133</v>
      </c>
      <c r="F1525">
        <v>2</v>
      </c>
      <c r="G1525">
        <v>2</v>
      </c>
      <c r="H1525">
        <v>0</v>
      </c>
      <c r="I1525">
        <v>0</v>
      </c>
      <c r="J1525">
        <v>112</v>
      </c>
      <c r="K1525">
        <v>2</v>
      </c>
      <c r="L1525">
        <v>1</v>
      </c>
      <c r="M1525">
        <v>3</v>
      </c>
      <c r="N1525">
        <v>49</v>
      </c>
      <c r="O1525">
        <v>47</v>
      </c>
      <c r="P1525">
        <v>0</v>
      </c>
      <c r="Q1525">
        <v>0</v>
      </c>
      <c r="R1525">
        <v>815</v>
      </c>
      <c r="S1525">
        <v>754</v>
      </c>
      <c r="T1525">
        <v>20</v>
      </c>
      <c r="U1525">
        <v>3</v>
      </c>
      <c r="V1525">
        <v>2</v>
      </c>
      <c r="W1525">
        <v>1011</v>
      </c>
      <c r="X1525">
        <v>718</v>
      </c>
      <c r="Y1525">
        <v>63</v>
      </c>
      <c r="Z1525">
        <v>17</v>
      </c>
      <c r="AA1525">
        <v>45</v>
      </c>
      <c r="AB1525">
        <v>1372</v>
      </c>
      <c r="AC1525">
        <v>1032</v>
      </c>
      <c r="AD1525">
        <v>24</v>
      </c>
      <c r="AE1525">
        <v>69</v>
      </c>
      <c r="AF1525">
        <v>48</v>
      </c>
      <c r="AG1525">
        <v>184</v>
      </c>
      <c r="AH1525">
        <v>95</v>
      </c>
      <c r="AI1525">
        <v>6</v>
      </c>
      <c r="AJ1525">
        <v>3</v>
      </c>
      <c r="AK1525">
        <v>14</v>
      </c>
      <c r="AL1525">
        <v>83</v>
      </c>
      <c r="AM1525">
        <v>76</v>
      </c>
      <c r="AN1525">
        <v>2</v>
      </c>
      <c r="AO1525">
        <v>0</v>
      </c>
      <c r="AP1525">
        <v>0</v>
      </c>
      <c r="AQ1525">
        <v>0</v>
      </c>
      <c r="AR1525">
        <v>0</v>
      </c>
      <c r="AS1525">
        <v>0</v>
      </c>
      <c r="AT1525">
        <v>0</v>
      </c>
      <c r="AU1525">
        <v>0</v>
      </c>
      <c r="AV1525">
        <v>0</v>
      </c>
      <c r="AW1525">
        <v>0</v>
      </c>
      <c r="AX1525">
        <v>0</v>
      </c>
      <c r="AY1525">
        <v>0</v>
      </c>
      <c r="AZ1525">
        <v>0</v>
      </c>
      <c r="BA1525">
        <v>0</v>
      </c>
      <c r="BB1525">
        <v>0</v>
      </c>
      <c r="BC1525">
        <v>0</v>
      </c>
      <c r="BD1525">
        <v>0</v>
      </c>
      <c r="BE1525">
        <v>0</v>
      </c>
      <c r="BF1525">
        <v>0</v>
      </c>
      <c r="BG1525" s="20">
        <v>2</v>
      </c>
      <c r="BH1525" s="20">
        <v>0</v>
      </c>
      <c r="BI1525" s="20">
        <v>124</v>
      </c>
      <c r="BJ1525" s="20">
        <v>49</v>
      </c>
      <c r="BK1525" s="20">
        <v>778</v>
      </c>
      <c r="BL1525" s="20">
        <v>857</v>
      </c>
      <c r="BM1525" s="20">
        <v>1204</v>
      </c>
      <c r="BN1525" s="20">
        <v>157</v>
      </c>
      <c r="BO1525" s="20">
        <v>79</v>
      </c>
      <c r="BP1525" s="20">
        <v>5347</v>
      </c>
      <c r="BQ1525" s="20">
        <v>2766</v>
      </c>
      <c r="BR1525" s="20">
        <v>0</v>
      </c>
      <c r="BS1525" s="20">
        <v>94</v>
      </c>
      <c r="BT1525" s="20">
        <v>108</v>
      </c>
      <c r="BU1525" s="20">
        <v>839</v>
      </c>
      <c r="BV1525" s="20">
        <v>4124</v>
      </c>
    </row>
    <row r="1526" spans="1:74" x14ac:dyDescent="0.25">
      <c r="A1526" s="20" t="s">
        <v>452</v>
      </c>
      <c r="B1526" s="20" t="s">
        <v>455</v>
      </c>
      <c r="C1526" s="20" t="s">
        <v>456</v>
      </c>
      <c r="D1526" s="1">
        <v>44584</v>
      </c>
      <c r="E1526">
        <v>135</v>
      </c>
      <c r="F1526">
        <v>2</v>
      </c>
      <c r="G1526">
        <v>2</v>
      </c>
      <c r="H1526">
        <v>0</v>
      </c>
      <c r="I1526">
        <v>0</v>
      </c>
      <c r="J1526">
        <v>114</v>
      </c>
      <c r="K1526">
        <v>2</v>
      </c>
      <c r="L1526">
        <v>1</v>
      </c>
      <c r="M1526">
        <v>3</v>
      </c>
      <c r="N1526">
        <v>49</v>
      </c>
      <c r="O1526">
        <v>47</v>
      </c>
      <c r="P1526">
        <v>0</v>
      </c>
      <c r="Q1526">
        <v>0</v>
      </c>
      <c r="R1526">
        <v>819</v>
      </c>
      <c r="S1526">
        <v>758</v>
      </c>
      <c r="T1526">
        <v>20</v>
      </c>
      <c r="U1526">
        <v>3</v>
      </c>
      <c r="V1526">
        <v>2</v>
      </c>
      <c r="W1526">
        <v>1018</v>
      </c>
      <c r="X1526">
        <v>721</v>
      </c>
      <c r="Y1526">
        <v>63</v>
      </c>
      <c r="Z1526">
        <v>19</v>
      </c>
      <c r="AA1526">
        <v>45</v>
      </c>
      <c r="AB1526">
        <v>1383</v>
      </c>
      <c r="AC1526">
        <v>1044</v>
      </c>
      <c r="AD1526">
        <v>24</v>
      </c>
      <c r="AE1526">
        <v>69</v>
      </c>
      <c r="AF1526">
        <v>50</v>
      </c>
      <c r="AG1526">
        <v>188</v>
      </c>
      <c r="AH1526">
        <v>99</v>
      </c>
      <c r="AI1526">
        <v>6</v>
      </c>
      <c r="AJ1526">
        <v>3</v>
      </c>
      <c r="AK1526">
        <v>14</v>
      </c>
      <c r="AL1526">
        <v>84</v>
      </c>
      <c r="AM1526">
        <v>77</v>
      </c>
      <c r="AN1526">
        <v>2</v>
      </c>
      <c r="AO1526">
        <v>0</v>
      </c>
      <c r="AP1526">
        <v>0</v>
      </c>
      <c r="AQ1526">
        <v>0</v>
      </c>
      <c r="AR1526">
        <v>0</v>
      </c>
      <c r="AS1526">
        <v>0</v>
      </c>
      <c r="AT1526">
        <v>0</v>
      </c>
      <c r="AU1526">
        <v>0</v>
      </c>
      <c r="AV1526">
        <v>0</v>
      </c>
      <c r="AW1526">
        <v>0</v>
      </c>
      <c r="AX1526">
        <v>0</v>
      </c>
      <c r="AY1526">
        <v>0</v>
      </c>
      <c r="AZ1526">
        <v>0</v>
      </c>
      <c r="BA1526">
        <v>0</v>
      </c>
      <c r="BB1526">
        <v>0</v>
      </c>
      <c r="BC1526">
        <v>0</v>
      </c>
      <c r="BD1526">
        <v>0</v>
      </c>
      <c r="BE1526">
        <v>0</v>
      </c>
      <c r="BF1526">
        <v>0</v>
      </c>
      <c r="BG1526" s="20">
        <v>2</v>
      </c>
      <c r="BH1526" s="20">
        <v>0</v>
      </c>
      <c r="BI1526" s="20">
        <v>126</v>
      </c>
      <c r="BJ1526" s="20">
        <v>49</v>
      </c>
      <c r="BK1526" s="20">
        <v>782</v>
      </c>
      <c r="BL1526" s="20">
        <v>860</v>
      </c>
      <c r="BM1526" s="20">
        <v>1214</v>
      </c>
      <c r="BN1526" s="20">
        <v>160</v>
      </c>
      <c r="BO1526" s="20">
        <v>80</v>
      </c>
      <c r="BP1526" s="20">
        <v>5371</v>
      </c>
      <c r="BQ1526" s="20">
        <v>2819</v>
      </c>
      <c r="BR1526" s="20">
        <v>0</v>
      </c>
      <c r="BS1526" s="20">
        <v>96</v>
      </c>
      <c r="BT1526" s="20">
        <v>108</v>
      </c>
      <c r="BU1526" s="20">
        <v>832</v>
      </c>
      <c r="BV1526" s="20">
        <v>4147</v>
      </c>
    </row>
    <row r="1527" spans="1:74" x14ac:dyDescent="0.25">
      <c r="A1527" s="20" t="s">
        <v>452</v>
      </c>
      <c r="B1527" s="20" t="s">
        <v>455</v>
      </c>
      <c r="C1527" s="20" t="s">
        <v>456</v>
      </c>
      <c r="D1527" s="1">
        <v>44591</v>
      </c>
      <c r="E1527">
        <v>133</v>
      </c>
      <c r="F1527">
        <v>2</v>
      </c>
      <c r="G1527">
        <v>2</v>
      </c>
      <c r="H1527">
        <v>0</v>
      </c>
      <c r="I1527">
        <v>0</v>
      </c>
      <c r="J1527">
        <v>113</v>
      </c>
      <c r="K1527">
        <v>2</v>
      </c>
      <c r="L1527">
        <v>1</v>
      </c>
      <c r="M1527">
        <v>3</v>
      </c>
      <c r="N1527">
        <v>49</v>
      </c>
      <c r="O1527">
        <v>48</v>
      </c>
      <c r="P1527">
        <v>0</v>
      </c>
      <c r="Q1527">
        <v>0</v>
      </c>
      <c r="R1527">
        <v>817</v>
      </c>
      <c r="S1527">
        <v>758</v>
      </c>
      <c r="T1527">
        <v>20</v>
      </c>
      <c r="U1527">
        <v>3</v>
      </c>
      <c r="V1527">
        <v>2</v>
      </c>
      <c r="W1527">
        <v>1022</v>
      </c>
      <c r="X1527">
        <v>726</v>
      </c>
      <c r="Y1527">
        <v>64</v>
      </c>
      <c r="Z1527">
        <v>20</v>
      </c>
      <c r="AA1527">
        <v>45</v>
      </c>
      <c r="AB1527">
        <v>1383</v>
      </c>
      <c r="AC1527">
        <v>1051</v>
      </c>
      <c r="AD1527">
        <v>23</v>
      </c>
      <c r="AE1527">
        <v>69</v>
      </c>
      <c r="AF1527">
        <v>50</v>
      </c>
      <c r="AG1527">
        <v>187</v>
      </c>
      <c r="AH1527">
        <v>98</v>
      </c>
      <c r="AI1527">
        <v>6</v>
      </c>
      <c r="AJ1527">
        <v>3</v>
      </c>
      <c r="AK1527">
        <v>14</v>
      </c>
      <c r="AL1527">
        <v>83</v>
      </c>
      <c r="AM1527">
        <v>77</v>
      </c>
      <c r="AN1527">
        <v>2</v>
      </c>
      <c r="AO1527">
        <v>0</v>
      </c>
      <c r="AP1527">
        <v>0</v>
      </c>
      <c r="AQ1527">
        <v>0</v>
      </c>
      <c r="AR1527">
        <v>0</v>
      </c>
      <c r="AS1527">
        <v>0</v>
      </c>
      <c r="AT1527">
        <v>0</v>
      </c>
      <c r="AU1527">
        <v>0</v>
      </c>
      <c r="AV1527">
        <v>0</v>
      </c>
      <c r="AW1527">
        <v>0</v>
      </c>
      <c r="AX1527">
        <v>0</v>
      </c>
      <c r="AY1527">
        <v>0</v>
      </c>
      <c r="AZ1527">
        <v>0</v>
      </c>
      <c r="BA1527">
        <v>0</v>
      </c>
      <c r="BB1527">
        <v>0</v>
      </c>
      <c r="BC1527">
        <v>0</v>
      </c>
      <c r="BD1527">
        <v>0</v>
      </c>
      <c r="BE1527">
        <v>0</v>
      </c>
      <c r="BF1527">
        <v>0</v>
      </c>
      <c r="BG1527" s="20">
        <v>2</v>
      </c>
      <c r="BH1527" s="20">
        <v>0</v>
      </c>
      <c r="BI1527" s="20">
        <v>124</v>
      </c>
      <c r="BJ1527" s="20">
        <v>49</v>
      </c>
      <c r="BK1527" s="20">
        <v>780</v>
      </c>
      <c r="BL1527" s="20">
        <v>862</v>
      </c>
      <c r="BM1527" s="20">
        <v>1215</v>
      </c>
      <c r="BN1527" s="20">
        <v>159</v>
      </c>
      <c r="BO1527" s="20">
        <v>79</v>
      </c>
      <c r="BP1527" s="20">
        <v>5377</v>
      </c>
      <c r="BQ1527" s="20">
        <v>2864</v>
      </c>
      <c r="BR1527" s="20">
        <v>0</v>
      </c>
      <c r="BS1527" s="20">
        <v>100</v>
      </c>
      <c r="BT1527" s="20">
        <v>107</v>
      </c>
      <c r="BU1527" s="20">
        <v>819</v>
      </c>
      <c r="BV1527" s="20">
        <v>4165</v>
      </c>
    </row>
    <row r="1528" spans="1:74" x14ac:dyDescent="0.25">
      <c r="A1528" s="20" t="s">
        <v>452</v>
      </c>
      <c r="B1528" s="20" t="s">
        <v>455</v>
      </c>
      <c r="C1528" s="20" t="s">
        <v>456</v>
      </c>
      <c r="D1528" s="1">
        <v>44599</v>
      </c>
      <c r="E1528">
        <v>133</v>
      </c>
      <c r="F1528">
        <v>2</v>
      </c>
      <c r="G1528">
        <v>2</v>
      </c>
      <c r="H1528">
        <v>0</v>
      </c>
      <c r="I1528">
        <v>0</v>
      </c>
      <c r="J1528">
        <v>113</v>
      </c>
      <c r="K1528">
        <v>2</v>
      </c>
      <c r="L1528">
        <v>1</v>
      </c>
      <c r="M1528">
        <v>3</v>
      </c>
      <c r="N1528">
        <v>49</v>
      </c>
      <c r="O1528">
        <v>48</v>
      </c>
      <c r="P1528">
        <v>0</v>
      </c>
      <c r="Q1528">
        <v>0</v>
      </c>
      <c r="R1528">
        <v>820</v>
      </c>
      <c r="S1528">
        <v>760</v>
      </c>
      <c r="T1528">
        <v>20</v>
      </c>
      <c r="U1528">
        <v>3</v>
      </c>
      <c r="V1528">
        <v>2</v>
      </c>
      <c r="W1528">
        <v>1024</v>
      </c>
      <c r="X1528">
        <v>729</v>
      </c>
      <c r="Y1528">
        <v>64</v>
      </c>
      <c r="Z1528">
        <v>19</v>
      </c>
      <c r="AA1528">
        <v>44</v>
      </c>
      <c r="AB1528">
        <v>1384</v>
      </c>
      <c r="AC1528">
        <v>1056</v>
      </c>
      <c r="AD1528">
        <v>23</v>
      </c>
      <c r="AE1528">
        <v>67</v>
      </c>
      <c r="AF1528">
        <v>50</v>
      </c>
      <c r="AG1528">
        <v>189</v>
      </c>
      <c r="AH1528">
        <v>104</v>
      </c>
      <c r="AI1528">
        <v>6</v>
      </c>
      <c r="AJ1528">
        <v>3</v>
      </c>
      <c r="AK1528">
        <v>14</v>
      </c>
      <c r="AL1528">
        <v>82</v>
      </c>
      <c r="AM1528">
        <v>76</v>
      </c>
      <c r="AN1528">
        <v>2</v>
      </c>
      <c r="AO1528">
        <v>0</v>
      </c>
      <c r="AP1528">
        <v>0</v>
      </c>
      <c r="AQ1528">
        <v>0</v>
      </c>
      <c r="AR1528">
        <v>0</v>
      </c>
      <c r="AS1528">
        <v>0</v>
      </c>
      <c r="AT1528">
        <v>0</v>
      </c>
      <c r="AU1528">
        <v>0</v>
      </c>
      <c r="AV1528">
        <v>0</v>
      </c>
      <c r="AW1528">
        <v>0</v>
      </c>
      <c r="AX1528">
        <v>0</v>
      </c>
      <c r="AY1528">
        <v>0</v>
      </c>
      <c r="AZ1528">
        <v>0</v>
      </c>
      <c r="BA1528">
        <v>0</v>
      </c>
      <c r="BB1528">
        <v>0</v>
      </c>
      <c r="BC1528">
        <v>0</v>
      </c>
      <c r="BD1528">
        <v>0</v>
      </c>
      <c r="BE1528">
        <v>0</v>
      </c>
      <c r="BF1528">
        <v>0</v>
      </c>
      <c r="BG1528" s="20">
        <v>2</v>
      </c>
      <c r="BH1528" s="20">
        <v>0</v>
      </c>
      <c r="BI1528" s="20">
        <v>124</v>
      </c>
      <c r="BJ1528" s="20">
        <v>49</v>
      </c>
      <c r="BK1528" s="20">
        <v>782</v>
      </c>
      <c r="BL1528" s="20">
        <v>869</v>
      </c>
      <c r="BM1528" s="20">
        <v>1219</v>
      </c>
      <c r="BN1528" s="20">
        <v>161</v>
      </c>
      <c r="BO1528" s="20">
        <v>78</v>
      </c>
      <c r="BP1528" s="20">
        <v>5381</v>
      </c>
      <c r="BQ1528" s="20">
        <v>2901</v>
      </c>
      <c r="BR1528" s="20">
        <v>0</v>
      </c>
      <c r="BS1528" s="20">
        <v>103</v>
      </c>
      <c r="BT1528" s="20">
        <v>105</v>
      </c>
      <c r="BU1528" s="20">
        <v>814</v>
      </c>
      <c r="BV1528" s="20">
        <v>4175</v>
      </c>
    </row>
    <row r="1529" spans="1:74" x14ac:dyDescent="0.25">
      <c r="A1529" s="20" t="s">
        <v>452</v>
      </c>
      <c r="B1529" s="20" t="s">
        <v>455</v>
      </c>
      <c r="C1529" s="20" t="s">
        <v>456</v>
      </c>
      <c r="D1529" s="1">
        <v>44606</v>
      </c>
      <c r="E1529">
        <v>132</v>
      </c>
      <c r="F1529">
        <v>2</v>
      </c>
      <c r="G1529">
        <v>2</v>
      </c>
      <c r="H1529">
        <v>0</v>
      </c>
      <c r="I1529">
        <v>0</v>
      </c>
      <c r="J1529">
        <v>112</v>
      </c>
      <c r="K1529">
        <v>2</v>
      </c>
      <c r="L1529">
        <v>1</v>
      </c>
      <c r="M1529">
        <v>3</v>
      </c>
      <c r="N1529">
        <v>50</v>
      </c>
      <c r="O1529">
        <v>49</v>
      </c>
      <c r="P1529">
        <v>0</v>
      </c>
      <c r="Q1529">
        <v>0</v>
      </c>
      <c r="R1529">
        <v>822</v>
      </c>
      <c r="S1529">
        <v>762</v>
      </c>
      <c r="T1529">
        <v>20</v>
      </c>
      <c r="U1529">
        <v>3</v>
      </c>
      <c r="V1529">
        <v>2</v>
      </c>
      <c r="W1529">
        <v>1028</v>
      </c>
      <c r="X1529">
        <v>733</v>
      </c>
      <c r="Y1529">
        <v>64</v>
      </c>
      <c r="Z1529">
        <v>19</v>
      </c>
      <c r="AA1529">
        <v>46</v>
      </c>
      <c r="AB1529">
        <v>1388</v>
      </c>
      <c r="AC1529">
        <v>1059</v>
      </c>
      <c r="AD1529">
        <v>23</v>
      </c>
      <c r="AE1529">
        <v>67</v>
      </c>
      <c r="AF1529">
        <v>51</v>
      </c>
      <c r="AG1529">
        <v>189</v>
      </c>
      <c r="AH1529">
        <v>104</v>
      </c>
      <c r="AI1529">
        <v>7</v>
      </c>
      <c r="AJ1529">
        <v>3</v>
      </c>
      <c r="AK1529">
        <v>14</v>
      </c>
      <c r="AL1529">
        <v>82</v>
      </c>
      <c r="AM1529">
        <v>76</v>
      </c>
      <c r="AN1529">
        <v>2</v>
      </c>
      <c r="AO1529">
        <v>0</v>
      </c>
      <c r="AP1529">
        <v>0</v>
      </c>
      <c r="AQ1529">
        <v>0</v>
      </c>
      <c r="AR1529">
        <v>0</v>
      </c>
      <c r="AS1529">
        <v>0</v>
      </c>
      <c r="AT1529">
        <v>0</v>
      </c>
      <c r="AU1529">
        <v>0</v>
      </c>
      <c r="AV1529">
        <v>0</v>
      </c>
      <c r="AW1529">
        <v>0</v>
      </c>
      <c r="AX1529">
        <v>0</v>
      </c>
      <c r="AY1529">
        <v>0</v>
      </c>
      <c r="AZ1529">
        <v>0</v>
      </c>
      <c r="BA1529">
        <v>0</v>
      </c>
      <c r="BB1529">
        <v>0</v>
      </c>
      <c r="BC1529">
        <v>0</v>
      </c>
      <c r="BD1529">
        <v>0</v>
      </c>
      <c r="BE1529">
        <v>0</v>
      </c>
      <c r="BF1529">
        <v>0</v>
      </c>
      <c r="BG1529" s="20">
        <v>2</v>
      </c>
      <c r="BH1529" s="20">
        <v>0</v>
      </c>
      <c r="BI1529" s="20">
        <v>123</v>
      </c>
      <c r="BJ1529" s="20">
        <v>50</v>
      </c>
      <c r="BK1529" s="20">
        <v>784</v>
      </c>
      <c r="BL1529" s="20">
        <v>870</v>
      </c>
      <c r="BM1529" s="20">
        <v>1225</v>
      </c>
      <c r="BN1529" s="20">
        <v>161</v>
      </c>
      <c r="BO1529" s="20">
        <v>78</v>
      </c>
      <c r="BP1529" s="20">
        <v>5382</v>
      </c>
      <c r="BQ1529" s="20">
        <v>2918</v>
      </c>
      <c r="BR1529" s="20">
        <v>0</v>
      </c>
      <c r="BS1529" s="20">
        <v>106</v>
      </c>
      <c r="BT1529" s="20">
        <v>107</v>
      </c>
      <c r="BU1529" s="20">
        <v>809</v>
      </c>
      <c r="BV1529" s="20">
        <v>4178</v>
      </c>
    </row>
    <row r="1530" spans="1:74" x14ac:dyDescent="0.25">
      <c r="A1530" s="20" t="s">
        <v>452</v>
      </c>
      <c r="B1530" s="20" t="s">
        <v>455</v>
      </c>
      <c r="C1530" s="20" t="s">
        <v>456</v>
      </c>
      <c r="D1530" s="1">
        <v>44606</v>
      </c>
      <c r="R1530">
        <v>2</v>
      </c>
      <c r="S1530">
        <v>1</v>
      </c>
      <c r="BG1530" s="20"/>
      <c r="BH1530" s="20"/>
      <c r="BI1530" s="20"/>
      <c r="BJ1530" s="20"/>
      <c r="BK1530" s="20">
        <v>2</v>
      </c>
      <c r="BL1530" s="20"/>
      <c r="BM1530" s="20"/>
      <c r="BN1530" s="20"/>
      <c r="BO1530" s="20"/>
      <c r="BP1530" s="20">
        <v>1</v>
      </c>
      <c r="BQ1530" s="20"/>
      <c r="BR1530" s="20"/>
      <c r="BS1530" s="20"/>
      <c r="BT1530" s="20"/>
      <c r="BU1530" s="20">
        <v>1</v>
      </c>
      <c r="BV1530" s="20"/>
    </row>
    <row r="1531" spans="1:74" x14ac:dyDescent="0.25">
      <c r="A1531" s="20" t="s">
        <v>452</v>
      </c>
      <c r="B1531" s="20" t="s">
        <v>453</v>
      </c>
      <c r="C1531" s="20" t="s">
        <v>599</v>
      </c>
      <c r="D1531" s="1">
        <v>44493</v>
      </c>
      <c r="E1531">
        <v>40</v>
      </c>
      <c r="F1531">
        <v>0</v>
      </c>
      <c r="G1531">
        <v>0</v>
      </c>
      <c r="H1531">
        <v>0</v>
      </c>
      <c r="I1531">
        <v>0</v>
      </c>
      <c r="J1531">
        <v>12</v>
      </c>
      <c r="K1531">
        <v>1</v>
      </c>
      <c r="L1531">
        <v>2</v>
      </c>
      <c r="M1531">
        <v>4</v>
      </c>
      <c r="N1531">
        <v>0</v>
      </c>
      <c r="O1531">
        <v>0</v>
      </c>
      <c r="P1531">
        <v>0</v>
      </c>
      <c r="Q1531">
        <v>0</v>
      </c>
      <c r="R1531">
        <v>269</v>
      </c>
      <c r="S1531">
        <v>0</v>
      </c>
      <c r="T1531">
        <v>123</v>
      </c>
      <c r="U1531">
        <v>13</v>
      </c>
      <c r="V1531">
        <v>7</v>
      </c>
      <c r="W1531">
        <v>547</v>
      </c>
      <c r="X1531">
        <v>0</v>
      </c>
      <c r="Y1531">
        <v>30</v>
      </c>
      <c r="Z1531">
        <v>76</v>
      </c>
      <c r="AA1531">
        <v>18</v>
      </c>
      <c r="AB1531">
        <v>456</v>
      </c>
      <c r="AC1531">
        <v>31</v>
      </c>
      <c r="AD1531">
        <v>4</v>
      </c>
      <c r="AE1531">
        <v>61</v>
      </c>
      <c r="AF1531">
        <v>25</v>
      </c>
      <c r="AG1531">
        <v>62</v>
      </c>
      <c r="AH1531">
        <v>0</v>
      </c>
      <c r="AI1531">
        <v>5</v>
      </c>
      <c r="AJ1531">
        <v>10</v>
      </c>
      <c r="AK1531">
        <v>11</v>
      </c>
      <c r="AL1531">
        <v>12</v>
      </c>
      <c r="AM1531">
        <v>0</v>
      </c>
      <c r="AN1531">
        <v>1</v>
      </c>
      <c r="AO1531">
        <v>1</v>
      </c>
      <c r="AP1531">
        <v>1</v>
      </c>
      <c r="AQ1531">
        <v>0</v>
      </c>
      <c r="AR1531">
        <v>0</v>
      </c>
      <c r="AS1531">
        <v>0</v>
      </c>
      <c r="AT1531">
        <v>0</v>
      </c>
      <c r="AU1531">
        <v>0</v>
      </c>
      <c r="AV1531">
        <v>0</v>
      </c>
      <c r="AW1531">
        <v>0</v>
      </c>
      <c r="AX1531">
        <v>0</v>
      </c>
      <c r="AY1531">
        <v>0</v>
      </c>
      <c r="AZ1531">
        <v>0</v>
      </c>
      <c r="BA1531">
        <v>0</v>
      </c>
      <c r="BB1531">
        <v>8</v>
      </c>
      <c r="BC1531">
        <v>5</v>
      </c>
      <c r="BD1531">
        <v>0</v>
      </c>
      <c r="BE1531">
        <v>0</v>
      </c>
      <c r="BF1531">
        <v>0</v>
      </c>
      <c r="BG1531" s="20"/>
      <c r="BH1531" s="20"/>
      <c r="BI1531" s="20"/>
      <c r="BJ1531" s="20"/>
      <c r="BK1531" s="20"/>
      <c r="BL1531" s="20"/>
      <c r="BM1531" s="20"/>
      <c r="BN1531" s="20"/>
      <c r="BO1531" s="20"/>
      <c r="BP1531" s="20"/>
      <c r="BQ1531" s="20"/>
      <c r="BR1531" s="20"/>
      <c r="BS1531" s="20"/>
      <c r="BT1531" s="20"/>
      <c r="BU1531" s="20"/>
      <c r="BV1531" s="20"/>
    </row>
    <row r="1532" spans="1:74" x14ac:dyDescent="0.25">
      <c r="A1532" s="20" t="s">
        <v>452</v>
      </c>
      <c r="B1532" s="20" t="s">
        <v>453</v>
      </c>
      <c r="C1532" s="20" t="s">
        <v>599</v>
      </c>
      <c r="D1532" s="1">
        <v>44500</v>
      </c>
      <c r="E1532">
        <v>40</v>
      </c>
      <c r="F1532">
        <v>0</v>
      </c>
      <c r="G1532">
        <v>0</v>
      </c>
      <c r="H1532">
        <v>0</v>
      </c>
      <c r="I1532">
        <v>0</v>
      </c>
      <c r="J1532">
        <v>15</v>
      </c>
      <c r="K1532">
        <v>1</v>
      </c>
      <c r="L1532">
        <v>2</v>
      </c>
      <c r="M1532">
        <v>4</v>
      </c>
      <c r="N1532">
        <v>0</v>
      </c>
      <c r="O1532">
        <v>0</v>
      </c>
      <c r="P1532">
        <v>0</v>
      </c>
      <c r="Q1532">
        <v>0</v>
      </c>
      <c r="R1532">
        <v>268</v>
      </c>
      <c r="S1532">
        <v>0</v>
      </c>
      <c r="T1532">
        <v>144</v>
      </c>
      <c r="U1532">
        <v>12</v>
      </c>
      <c r="V1532">
        <v>7</v>
      </c>
      <c r="W1532">
        <v>547</v>
      </c>
      <c r="X1532">
        <v>0</v>
      </c>
      <c r="Y1532">
        <v>46</v>
      </c>
      <c r="Z1532">
        <v>76</v>
      </c>
      <c r="AA1532">
        <v>17</v>
      </c>
      <c r="AB1532">
        <v>456</v>
      </c>
      <c r="AC1532">
        <v>33</v>
      </c>
      <c r="AD1532">
        <v>4</v>
      </c>
      <c r="AE1532">
        <v>60</v>
      </c>
      <c r="AF1532">
        <v>25</v>
      </c>
      <c r="AG1532">
        <v>65</v>
      </c>
      <c r="AH1532">
        <v>0</v>
      </c>
      <c r="AI1532">
        <v>6</v>
      </c>
      <c r="AJ1532">
        <v>10</v>
      </c>
      <c r="AK1532">
        <v>11</v>
      </c>
      <c r="AL1532">
        <v>12</v>
      </c>
      <c r="AM1532">
        <v>0</v>
      </c>
      <c r="AN1532">
        <v>1</v>
      </c>
      <c r="AO1532">
        <v>1</v>
      </c>
      <c r="AP1532">
        <v>1</v>
      </c>
      <c r="AQ1532">
        <v>0</v>
      </c>
      <c r="AR1532">
        <v>0</v>
      </c>
      <c r="AS1532">
        <v>0</v>
      </c>
      <c r="AT1532">
        <v>0</v>
      </c>
      <c r="AU1532">
        <v>0</v>
      </c>
      <c r="AV1532">
        <v>0</v>
      </c>
      <c r="AW1532">
        <v>0</v>
      </c>
      <c r="AX1532">
        <v>0</v>
      </c>
      <c r="AY1532">
        <v>0</v>
      </c>
      <c r="AZ1532">
        <v>0</v>
      </c>
      <c r="BA1532">
        <v>0</v>
      </c>
      <c r="BB1532">
        <v>8</v>
      </c>
      <c r="BC1532">
        <v>5</v>
      </c>
      <c r="BD1532">
        <v>0</v>
      </c>
      <c r="BE1532">
        <v>0</v>
      </c>
      <c r="BF1532">
        <v>0</v>
      </c>
      <c r="BG1532" s="20"/>
      <c r="BH1532" s="20"/>
      <c r="BI1532" s="20"/>
      <c r="BJ1532" s="20"/>
      <c r="BK1532" s="20"/>
      <c r="BL1532" s="20"/>
      <c r="BM1532" s="20"/>
      <c r="BN1532" s="20"/>
      <c r="BO1532" s="20"/>
      <c r="BP1532" s="20"/>
      <c r="BQ1532" s="20"/>
      <c r="BR1532" s="20"/>
      <c r="BS1532" s="20"/>
      <c r="BT1532" s="20"/>
      <c r="BU1532" s="20"/>
      <c r="BV1532" s="20"/>
    </row>
    <row r="1533" spans="1:74" x14ac:dyDescent="0.25">
      <c r="A1533" s="20" t="s">
        <v>452</v>
      </c>
      <c r="B1533" s="20" t="s">
        <v>453</v>
      </c>
      <c r="C1533" s="20" t="s">
        <v>599</v>
      </c>
      <c r="D1533" s="1">
        <v>44507</v>
      </c>
      <c r="E1533">
        <v>40</v>
      </c>
      <c r="F1533">
        <v>0</v>
      </c>
      <c r="G1533">
        <v>0</v>
      </c>
      <c r="H1533">
        <v>0</v>
      </c>
      <c r="I1533">
        <v>0</v>
      </c>
      <c r="J1533">
        <v>17</v>
      </c>
      <c r="K1533">
        <v>1</v>
      </c>
      <c r="L1533">
        <v>2</v>
      </c>
      <c r="M1533">
        <v>4</v>
      </c>
      <c r="N1533">
        <v>0</v>
      </c>
      <c r="O1533">
        <v>0</v>
      </c>
      <c r="P1533">
        <v>0</v>
      </c>
      <c r="Q1533">
        <v>0</v>
      </c>
      <c r="R1533">
        <v>267</v>
      </c>
      <c r="S1533">
        <v>163</v>
      </c>
      <c r="T1533">
        <v>8</v>
      </c>
      <c r="U1533">
        <v>12</v>
      </c>
      <c r="V1533">
        <v>7</v>
      </c>
      <c r="W1533">
        <v>549</v>
      </c>
      <c r="X1533">
        <v>65</v>
      </c>
      <c r="Y1533">
        <v>5</v>
      </c>
      <c r="Z1533">
        <v>77</v>
      </c>
      <c r="AA1533">
        <v>18</v>
      </c>
      <c r="AB1533">
        <v>457</v>
      </c>
      <c r="AC1533">
        <v>39</v>
      </c>
      <c r="AD1533">
        <v>4</v>
      </c>
      <c r="AE1533">
        <v>60</v>
      </c>
      <c r="AF1533">
        <v>25</v>
      </c>
      <c r="AG1533">
        <v>65</v>
      </c>
      <c r="AH1533">
        <v>7</v>
      </c>
      <c r="AI1533">
        <v>0</v>
      </c>
      <c r="AJ1533">
        <v>10</v>
      </c>
      <c r="AK1533">
        <v>11</v>
      </c>
      <c r="AL1533">
        <v>12</v>
      </c>
      <c r="AM1533">
        <v>1</v>
      </c>
      <c r="AN1533">
        <v>0</v>
      </c>
      <c r="AO1533">
        <v>1</v>
      </c>
      <c r="AP1533">
        <v>1</v>
      </c>
      <c r="AQ1533">
        <v>0</v>
      </c>
      <c r="AR1533">
        <v>0</v>
      </c>
      <c r="AS1533">
        <v>0</v>
      </c>
      <c r="AT1533">
        <v>0</v>
      </c>
      <c r="AU1533">
        <v>0</v>
      </c>
      <c r="AV1533">
        <v>0</v>
      </c>
      <c r="AW1533">
        <v>0</v>
      </c>
      <c r="AX1533">
        <v>0</v>
      </c>
      <c r="AY1533">
        <v>0</v>
      </c>
      <c r="AZ1533">
        <v>0</v>
      </c>
      <c r="BA1533">
        <v>0</v>
      </c>
      <c r="BB1533">
        <v>0</v>
      </c>
      <c r="BC1533">
        <v>0</v>
      </c>
      <c r="BD1533">
        <v>0</v>
      </c>
      <c r="BE1533">
        <v>0</v>
      </c>
      <c r="BF1533">
        <v>0</v>
      </c>
      <c r="BG1533" s="20">
        <v>0</v>
      </c>
      <c r="BH1533" s="20">
        <v>0</v>
      </c>
      <c r="BI1533" s="20">
        <v>32</v>
      </c>
      <c r="BJ1533" s="20">
        <v>0</v>
      </c>
      <c r="BK1533" s="20">
        <v>236</v>
      </c>
      <c r="BL1533" s="20">
        <v>419</v>
      </c>
      <c r="BM1533" s="20">
        <v>361</v>
      </c>
      <c r="BN1533" s="20">
        <v>37</v>
      </c>
      <c r="BO1533" s="20">
        <v>10</v>
      </c>
      <c r="BP1533" s="20"/>
      <c r="BQ1533" s="20"/>
      <c r="BR1533" s="20"/>
      <c r="BS1533" s="20"/>
      <c r="BT1533" s="20"/>
      <c r="BU1533" s="20"/>
      <c r="BV1533" s="20"/>
    </row>
    <row r="1534" spans="1:74" x14ac:dyDescent="0.25">
      <c r="A1534" s="20" t="s">
        <v>452</v>
      </c>
      <c r="B1534" s="20" t="s">
        <v>453</v>
      </c>
      <c r="C1534" s="20" t="s">
        <v>599</v>
      </c>
      <c r="D1534" s="1">
        <v>44514</v>
      </c>
      <c r="E1534">
        <v>40</v>
      </c>
      <c r="F1534">
        <v>0</v>
      </c>
      <c r="G1534">
        <v>0</v>
      </c>
      <c r="H1534">
        <v>0</v>
      </c>
      <c r="I1534">
        <v>0</v>
      </c>
      <c r="J1534">
        <v>18</v>
      </c>
      <c r="K1534">
        <v>1</v>
      </c>
      <c r="L1534">
        <v>2</v>
      </c>
      <c r="M1534">
        <v>4</v>
      </c>
      <c r="N1534">
        <v>0</v>
      </c>
      <c r="O1534">
        <v>0</v>
      </c>
      <c r="P1534">
        <v>0</v>
      </c>
      <c r="Q1534">
        <v>0</v>
      </c>
      <c r="R1534">
        <v>269</v>
      </c>
      <c r="S1534">
        <v>182</v>
      </c>
      <c r="T1534">
        <v>8</v>
      </c>
      <c r="U1534">
        <v>12</v>
      </c>
      <c r="V1534">
        <v>7</v>
      </c>
      <c r="W1534">
        <v>547</v>
      </c>
      <c r="X1534">
        <v>87</v>
      </c>
      <c r="Y1534">
        <v>5</v>
      </c>
      <c r="Z1534">
        <v>77</v>
      </c>
      <c r="AA1534">
        <v>18</v>
      </c>
      <c r="AB1534">
        <v>456</v>
      </c>
      <c r="AC1534">
        <v>52</v>
      </c>
      <c r="AD1534">
        <v>4</v>
      </c>
      <c r="AE1534">
        <v>58</v>
      </c>
      <c r="AF1534">
        <v>25</v>
      </c>
      <c r="AG1534">
        <v>66</v>
      </c>
      <c r="AH1534">
        <v>7</v>
      </c>
      <c r="AI1534">
        <v>0</v>
      </c>
      <c r="AJ1534">
        <v>11</v>
      </c>
      <c r="AK1534">
        <v>11</v>
      </c>
      <c r="AL1534">
        <v>11</v>
      </c>
      <c r="AM1534">
        <v>2</v>
      </c>
      <c r="AN1534">
        <v>0</v>
      </c>
      <c r="AO1534">
        <v>1</v>
      </c>
      <c r="AP1534">
        <v>1</v>
      </c>
      <c r="AQ1534">
        <v>0</v>
      </c>
      <c r="AR1534">
        <v>0</v>
      </c>
      <c r="AS1534">
        <v>0</v>
      </c>
      <c r="AT1534">
        <v>0</v>
      </c>
      <c r="AU1534">
        <v>0</v>
      </c>
      <c r="AV1534">
        <v>0</v>
      </c>
      <c r="AW1534">
        <v>0</v>
      </c>
      <c r="AX1534">
        <v>0</v>
      </c>
      <c r="AY1534">
        <v>0</v>
      </c>
      <c r="AZ1534">
        <v>0</v>
      </c>
      <c r="BA1534">
        <v>0</v>
      </c>
      <c r="BB1534">
        <v>0</v>
      </c>
      <c r="BC1534">
        <v>0</v>
      </c>
      <c r="BD1534">
        <v>0</v>
      </c>
      <c r="BE1534">
        <v>0</v>
      </c>
      <c r="BF1534">
        <v>0</v>
      </c>
      <c r="BG1534" s="20">
        <v>0</v>
      </c>
      <c r="BH1534" s="20">
        <v>0</v>
      </c>
      <c r="BI1534" s="20">
        <v>32</v>
      </c>
      <c r="BJ1534" s="20">
        <v>0</v>
      </c>
      <c r="BK1534" s="20">
        <v>238</v>
      </c>
      <c r="BL1534" s="20">
        <v>421</v>
      </c>
      <c r="BM1534" s="20">
        <v>361</v>
      </c>
      <c r="BN1534" s="20">
        <v>37</v>
      </c>
      <c r="BO1534" s="20">
        <v>9</v>
      </c>
      <c r="BP1534" s="20"/>
      <c r="BQ1534" s="20"/>
      <c r="BR1534" s="20"/>
      <c r="BS1534" s="20"/>
      <c r="BT1534" s="20"/>
      <c r="BU1534" s="20"/>
      <c r="BV1534" s="20"/>
    </row>
    <row r="1535" spans="1:74" x14ac:dyDescent="0.25">
      <c r="A1535" s="20" t="s">
        <v>452</v>
      </c>
      <c r="B1535" s="20" t="s">
        <v>453</v>
      </c>
      <c r="C1535" s="20" t="s">
        <v>599</v>
      </c>
      <c r="D1535" s="1">
        <v>44521</v>
      </c>
      <c r="E1535">
        <v>40</v>
      </c>
      <c r="F1535">
        <v>0</v>
      </c>
      <c r="G1535">
        <v>0</v>
      </c>
      <c r="H1535">
        <v>0</v>
      </c>
      <c r="I1535">
        <v>0</v>
      </c>
      <c r="J1535">
        <v>19</v>
      </c>
      <c r="K1535">
        <v>1</v>
      </c>
      <c r="L1535">
        <v>2</v>
      </c>
      <c r="M1535">
        <v>4</v>
      </c>
      <c r="N1535">
        <v>0</v>
      </c>
      <c r="O1535">
        <v>0</v>
      </c>
      <c r="P1535">
        <v>0</v>
      </c>
      <c r="Q1535">
        <v>0</v>
      </c>
      <c r="R1535">
        <v>271</v>
      </c>
      <c r="S1535">
        <v>188</v>
      </c>
      <c r="T1535">
        <v>8</v>
      </c>
      <c r="U1535">
        <v>12</v>
      </c>
      <c r="V1535">
        <v>7</v>
      </c>
      <c r="W1535">
        <v>547</v>
      </c>
      <c r="X1535">
        <v>106</v>
      </c>
      <c r="Y1535">
        <v>5</v>
      </c>
      <c r="Z1535">
        <v>78</v>
      </c>
      <c r="AA1535">
        <v>17</v>
      </c>
      <c r="AB1535">
        <v>458</v>
      </c>
      <c r="AC1535">
        <v>75</v>
      </c>
      <c r="AD1535">
        <v>4</v>
      </c>
      <c r="AE1535">
        <v>58</v>
      </c>
      <c r="AF1535">
        <v>26</v>
      </c>
      <c r="AG1535">
        <v>66</v>
      </c>
      <c r="AH1535">
        <v>7</v>
      </c>
      <c r="AI1535">
        <v>0</v>
      </c>
      <c r="AJ1535">
        <v>11</v>
      </c>
      <c r="AK1535">
        <v>11</v>
      </c>
      <c r="AL1535">
        <v>11</v>
      </c>
      <c r="AM1535">
        <v>4</v>
      </c>
      <c r="AN1535">
        <v>0</v>
      </c>
      <c r="AO1535">
        <v>1</v>
      </c>
      <c r="AP1535">
        <v>1</v>
      </c>
      <c r="AQ1535">
        <v>0</v>
      </c>
      <c r="AR1535">
        <v>0</v>
      </c>
      <c r="AS1535">
        <v>0</v>
      </c>
      <c r="AT1535">
        <v>0</v>
      </c>
      <c r="AU1535">
        <v>0</v>
      </c>
      <c r="AV1535">
        <v>0</v>
      </c>
      <c r="AW1535">
        <v>0</v>
      </c>
      <c r="AX1535">
        <v>0</v>
      </c>
      <c r="AY1535">
        <v>0</v>
      </c>
      <c r="AZ1535">
        <v>0</v>
      </c>
      <c r="BA1535">
        <v>0</v>
      </c>
      <c r="BB1535">
        <v>0</v>
      </c>
      <c r="BC1535">
        <v>0</v>
      </c>
      <c r="BD1535">
        <v>0</v>
      </c>
      <c r="BE1535">
        <v>0</v>
      </c>
      <c r="BF1535">
        <v>0</v>
      </c>
      <c r="BG1535" s="20">
        <v>0</v>
      </c>
      <c r="BH1535" s="20">
        <v>0</v>
      </c>
      <c r="BI1535" s="20">
        <v>32</v>
      </c>
      <c r="BJ1535" s="20">
        <v>0</v>
      </c>
      <c r="BK1535" s="20">
        <v>240</v>
      </c>
      <c r="BL1535" s="20">
        <v>422</v>
      </c>
      <c r="BM1535" s="20">
        <v>362</v>
      </c>
      <c r="BN1535" s="20">
        <v>37</v>
      </c>
      <c r="BO1535" s="20">
        <v>9</v>
      </c>
      <c r="BP1535" s="20"/>
      <c r="BQ1535" s="20"/>
      <c r="BR1535" s="20"/>
      <c r="BS1535" s="20"/>
      <c r="BT1535" s="20"/>
      <c r="BU1535" s="20"/>
      <c r="BV1535" s="20"/>
    </row>
    <row r="1536" spans="1:74" x14ac:dyDescent="0.25">
      <c r="A1536" s="20" t="s">
        <v>452</v>
      </c>
      <c r="B1536" s="20" t="s">
        <v>453</v>
      </c>
      <c r="C1536" s="20" t="s">
        <v>599</v>
      </c>
      <c r="D1536" s="1">
        <v>44528</v>
      </c>
      <c r="E1536">
        <v>40</v>
      </c>
      <c r="F1536">
        <v>0</v>
      </c>
      <c r="G1536">
        <v>0</v>
      </c>
      <c r="H1536">
        <v>0</v>
      </c>
      <c r="I1536">
        <v>0</v>
      </c>
      <c r="J1536">
        <v>20</v>
      </c>
      <c r="K1536">
        <v>1</v>
      </c>
      <c r="L1536">
        <v>2</v>
      </c>
      <c r="M1536">
        <v>4</v>
      </c>
      <c r="N1536">
        <v>0</v>
      </c>
      <c r="O1536">
        <v>0</v>
      </c>
      <c r="P1536">
        <v>0</v>
      </c>
      <c r="Q1536">
        <v>0</v>
      </c>
      <c r="R1536">
        <v>270</v>
      </c>
      <c r="S1536">
        <v>200</v>
      </c>
      <c r="T1536">
        <v>8</v>
      </c>
      <c r="U1536">
        <v>12</v>
      </c>
      <c r="V1536">
        <v>7</v>
      </c>
      <c r="W1536">
        <v>547</v>
      </c>
      <c r="X1536">
        <v>145</v>
      </c>
      <c r="Y1536">
        <v>5</v>
      </c>
      <c r="Z1536">
        <v>78</v>
      </c>
      <c r="AA1536">
        <v>16</v>
      </c>
      <c r="AB1536">
        <v>456</v>
      </c>
      <c r="AC1536">
        <v>100</v>
      </c>
      <c r="AD1536">
        <v>4</v>
      </c>
      <c r="AE1536">
        <v>58</v>
      </c>
      <c r="AF1536">
        <v>26</v>
      </c>
      <c r="AG1536">
        <v>67</v>
      </c>
      <c r="AH1536">
        <v>8</v>
      </c>
      <c r="AI1536">
        <v>0</v>
      </c>
      <c r="AJ1536">
        <v>11</v>
      </c>
      <c r="AK1536">
        <v>11</v>
      </c>
      <c r="AL1536">
        <v>13</v>
      </c>
      <c r="AM1536">
        <v>5</v>
      </c>
      <c r="AN1536">
        <v>0</v>
      </c>
      <c r="AO1536">
        <v>1</v>
      </c>
      <c r="AP1536">
        <v>1</v>
      </c>
      <c r="AQ1536">
        <v>0</v>
      </c>
      <c r="AR1536">
        <v>0</v>
      </c>
      <c r="AS1536">
        <v>0</v>
      </c>
      <c r="AT1536">
        <v>0</v>
      </c>
      <c r="AU1536">
        <v>0</v>
      </c>
      <c r="AV1536">
        <v>0</v>
      </c>
      <c r="AW1536">
        <v>0</v>
      </c>
      <c r="AX1536">
        <v>0</v>
      </c>
      <c r="AY1536">
        <v>0</v>
      </c>
      <c r="AZ1536">
        <v>0</v>
      </c>
      <c r="BA1536">
        <v>0</v>
      </c>
      <c r="BB1536">
        <v>0</v>
      </c>
      <c r="BC1536">
        <v>0</v>
      </c>
      <c r="BD1536">
        <v>0</v>
      </c>
      <c r="BE1536">
        <v>0</v>
      </c>
      <c r="BF1536">
        <v>0</v>
      </c>
      <c r="BG1536" s="20">
        <v>0</v>
      </c>
      <c r="BH1536" s="20">
        <v>0</v>
      </c>
      <c r="BI1536" s="20">
        <v>32</v>
      </c>
      <c r="BJ1536" s="20">
        <v>0</v>
      </c>
      <c r="BK1536" s="20">
        <v>239</v>
      </c>
      <c r="BL1536" s="20">
        <v>422</v>
      </c>
      <c r="BM1536" s="20">
        <v>360</v>
      </c>
      <c r="BN1536" s="20">
        <v>39</v>
      </c>
      <c r="BO1536" s="20">
        <v>11</v>
      </c>
      <c r="BP1536" s="20"/>
      <c r="BQ1536" s="20"/>
      <c r="BR1536" s="20"/>
      <c r="BS1536" s="20"/>
      <c r="BT1536" s="20"/>
      <c r="BU1536" s="20"/>
      <c r="BV1536" s="20"/>
    </row>
    <row r="1537" spans="1:74" x14ac:dyDescent="0.25">
      <c r="A1537" s="20" t="s">
        <v>452</v>
      </c>
      <c r="B1537" s="20" t="s">
        <v>453</v>
      </c>
      <c r="C1537" s="20" t="s">
        <v>599</v>
      </c>
      <c r="D1537" s="1">
        <v>44535</v>
      </c>
      <c r="E1537">
        <v>40</v>
      </c>
      <c r="F1537">
        <v>0</v>
      </c>
      <c r="G1537">
        <v>0</v>
      </c>
      <c r="H1537">
        <v>0</v>
      </c>
      <c r="I1537">
        <v>0</v>
      </c>
      <c r="J1537">
        <v>23</v>
      </c>
      <c r="K1537">
        <v>1</v>
      </c>
      <c r="L1537">
        <v>2</v>
      </c>
      <c r="M1537">
        <v>4</v>
      </c>
      <c r="N1537">
        <v>0</v>
      </c>
      <c r="O1537">
        <v>0</v>
      </c>
      <c r="P1537">
        <v>0</v>
      </c>
      <c r="Q1537">
        <v>0</v>
      </c>
      <c r="R1537">
        <v>271</v>
      </c>
      <c r="S1537">
        <v>205</v>
      </c>
      <c r="T1537">
        <v>7</v>
      </c>
      <c r="U1537">
        <v>12</v>
      </c>
      <c r="V1537">
        <v>7</v>
      </c>
      <c r="W1537">
        <v>550</v>
      </c>
      <c r="X1537">
        <v>197</v>
      </c>
      <c r="Y1537">
        <v>5</v>
      </c>
      <c r="Z1537">
        <v>76</v>
      </c>
      <c r="AA1537">
        <v>16</v>
      </c>
      <c r="AB1537">
        <v>449</v>
      </c>
      <c r="AC1537">
        <v>135</v>
      </c>
      <c r="AD1537">
        <v>4</v>
      </c>
      <c r="AE1537">
        <v>57</v>
      </c>
      <c r="AF1537">
        <v>26</v>
      </c>
      <c r="AG1537">
        <v>67</v>
      </c>
      <c r="AH1537">
        <v>9</v>
      </c>
      <c r="AI1537">
        <v>0</v>
      </c>
      <c r="AJ1537">
        <v>9</v>
      </c>
      <c r="AK1537">
        <v>11</v>
      </c>
      <c r="AL1537">
        <v>13</v>
      </c>
      <c r="AM1537">
        <v>5</v>
      </c>
      <c r="AN1537">
        <v>0</v>
      </c>
      <c r="AO1537">
        <v>1</v>
      </c>
      <c r="AP1537">
        <v>1</v>
      </c>
      <c r="AQ1537">
        <v>0</v>
      </c>
      <c r="AR1537">
        <v>0</v>
      </c>
      <c r="AS1537">
        <v>0</v>
      </c>
      <c r="AT1537">
        <v>0</v>
      </c>
      <c r="AU1537">
        <v>0</v>
      </c>
      <c r="AV1537">
        <v>0</v>
      </c>
      <c r="AW1537">
        <v>0</v>
      </c>
      <c r="AX1537">
        <v>0</v>
      </c>
      <c r="AY1537">
        <v>0</v>
      </c>
      <c r="AZ1537">
        <v>0</v>
      </c>
      <c r="BA1537">
        <v>0</v>
      </c>
      <c r="BB1537">
        <v>0</v>
      </c>
      <c r="BC1537">
        <v>0</v>
      </c>
      <c r="BD1537">
        <v>0</v>
      </c>
      <c r="BE1537">
        <v>0</v>
      </c>
      <c r="BF1537">
        <v>0</v>
      </c>
      <c r="BG1537" s="20">
        <v>0</v>
      </c>
      <c r="BH1537" s="20">
        <v>0</v>
      </c>
      <c r="BI1537" s="20">
        <v>32</v>
      </c>
      <c r="BJ1537" s="20">
        <v>0</v>
      </c>
      <c r="BK1537" s="20">
        <v>240</v>
      </c>
      <c r="BL1537" s="20">
        <v>425</v>
      </c>
      <c r="BM1537" s="20">
        <v>355</v>
      </c>
      <c r="BN1537" s="20">
        <v>41</v>
      </c>
      <c r="BO1537" s="20">
        <v>11</v>
      </c>
      <c r="BP1537" s="20"/>
      <c r="BQ1537" s="20"/>
      <c r="BR1537" s="20"/>
      <c r="BS1537" s="20"/>
      <c r="BT1537" s="20"/>
      <c r="BU1537" s="20"/>
      <c r="BV1537" s="20"/>
    </row>
    <row r="1538" spans="1:74" x14ac:dyDescent="0.25">
      <c r="A1538" s="20" t="s">
        <v>452</v>
      </c>
      <c r="B1538" s="20" t="s">
        <v>453</v>
      </c>
      <c r="C1538" s="20" t="s">
        <v>599</v>
      </c>
      <c r="D1538" s="1">
        <v>44542</v>
      </c>
      <c r="E1538">
        <v>40</v>
      </c>
      <c r="F1538">
        <v>0</v>
      </c>
      <c r="G1538">
        <v>0</v>
      </c>
      <c r="H1538">
        <v>0</v>
      </c>
      <c r="I1538">
        <v>0</v>
      </c>
      <c r="J1538">
        <v>26</v>
      </c>
      <c r="K1538">
        <v>1</v>
      </c>
      <c r="L1538">
        <v>2</v>
      </c>
      <c r="M1538">
        <v>4</v>
      </c>
      <c r="N1538">
        <v>0</v>
      </c>
      <c r="O1538">
        <v>0</v>
      </c>
      <c r="P1538">
        <v>0</v>
      </c>
      <c r="Q1538">
        <v>0</v>
      </c>
      <c r="R1538">
        <v>271</v>
      </c>
      <c r="S1538">
        <v>213</v>
      </c>
      <c r="T1538">
        <v>7</v>
      </c>
      <c r="U1538">
        <v>12</v>
      </c>
      <c r="V1538">
        <v>7</v>
      </c>
      <c r="W1538">
        <v>551</v>
      </c>
      <c r="X1538">
        <v>251</v>
      </c>
      <c r="Y1538">
        <v>5</v>
      </c>
      <c r="Z1538">
        <v>74</v>
      </c>
      <c r="AA1538">
        <v>15</v>
      </c>
      <c r="AB1538">
        <v>450</v>
      </c>
      <c r="AC1538">
        <v>183</v>
      </c>
      <c r="AD1538">
        <v>4</v>
      </c>
      <c r="AE1538">
        <v>57</v>
      </c>
      <c r="AF1538">
        <v>26</v>
      </c>
      <c r="AG1538">
        <v>68</v>
      </c>
      <c r="AH1538">
        <v>12</v>
      </c>
      <c r="AI1538">
        <v>0</v>
      </c>
      <c r="AJ1538">
        <v>9</v>
      </c>
      <c r="AK1538">
        <v>11</v>
      </c>
      <c r="AL1538">
        <v>13</v>
      </c>
      <c r="AM1538">
        <v>5</v>
      </c>
      <c r="AN1538">
        <v>0</v>
      </c>
      <c r="AO1538">
        <v>1</v>
      </c>
      <c r="AP1538">
        <v>1</v>
      </c>
      <c r="AQ1538">
        <v>0</v>
      </c>
      <c r="AR1538">
        <v>0</v>
      </c>
      <c r="AS1538">
        <v>0</v>
      </c>
      <c r="AT1538">
        <v>0</v>
      </c>
      <c r="AU1538">
        <v>0</v>
      </c>
      <c r="AV1538">
        <v>0</v>
      </c>
      <c r="AW1538">
        <v>0</v>
      </c>
      <c r="AX1538">
        <v>0</v>
      </c>
      <c r="AY1538">
        <v>0</v>
      </c>
      <c r="AZ1538">
        <v>0</v>
      </c>
      <c r="BA1538">
        <v>0</v>
      </c>
      <c r="BB1538">
        <v>0</v>
      </c>
      <c r="BC1538">
        <v>0</v>
      </c>
      <c r="BD1538">
        <v>0</v>
      </c>
      <c r="BE1538">
        <v>0</v>
      </c>
      <c r="BF1538">
        <v>0</v>
      </c>
      <c r="BG1538" s="20">
        <v>0</v>
      </c>
      <c r="BH1538" s="20">
        <v>0</v>
      </c>
      <c r="BI1538" s="20">
        <v>32</v>
      </c>
      <c r="BJ1538" s="20">
        <v>0</v>
      </c>
      <c r="BK1538" s="20">
        <v>241</v>
      </c>
      <c r="BL1538" s="20">
        <v>426</v>
      </c>
      <c r="BM1538" s="20">
        <v>356</v>
      </c>
      <c r="BN1538" s="20">
        <v>43</v>
      </c>
      <c r="BO1538" s="20">
        <v>11</v>
      </c>
      <c r="BP1538" s="20"/>
      <c r="BQ1538" s="20"/>
      <c r="BR1538" s="20"/>
      <c r="BS1538" s="20"/>
      <c r="BT1538" s="20"/>
      <c r="BU1538" s="20"/>
      <c r="BV1538" s="20"/>
    </row>
    <row r="1539" spans="1:74" x14ac:dyDescent="0.25">
      <c r="A1539" s="20" t="s">
        <v>452</v>
      </c>
      <c r="B1539" s="20" t="s">
        <v>453</v>
      </c>
      <c r="C1539" s="20" t="s">
        <v>599</v>
      </c>
      <c r="D1539" s="1">
        <v>44549</v>
      </c>
      <c r="E1539">
        <v>40</v>
      </c>
      <c r="F1539">
        <v>0</v>
      </c>
      <c r="G1539">
        <v>0</v>
      </c>
      <c r="H1539">
        <v>0</v>
      </c>
      <c r="I1539">
        <v>0</v>
      </c>
      <c r="J1539">
        <v>27</v>
      </c>
      <c r="K1539">
        <v>1</v>
      </c>
      <c r="L1539">
        <v>2</v>
      </c>
      <c r="M1539">
        <v>4</v>
      </c>
      <c r="N1539">
        <v>0</v>
      </c>
      <c r="O1539">
        <v>0</v>
      </c>
      <c r="P1539">
        <v>0</v>
      </c>
      <c r="Q1539">
        <v>0</v>
      </c>
      <c r="R1539">
        <v>269</v>
      </c>
      <c r="S1539">
        <v>219</v>
      </c>
      <c r="T1539">
        <v>6</v>
      </c>
      <c r="U1539">
        <v>12</v>
      </c>
      <c r="V1539">
        <v>7</v>
      </c>
      <c r="W1539">
        <v>552</v>
      </c>
      <c r="X1539">
        <v>275</v>
      </c>
      <c r="Y1539">
        <v>5</v>
      </c>
      <c r="Z1539">
        <v>73</v>
      </c>
      <c r="AA1539">
        <v>16</v>
      </c>
      <c r="AB1539">
        <v>448</v>
      </c>
      <c r="AC1539">
        <v>225</v>
      </c>
      <c r="AD1539">
        <v>3</v>
      </c>
      <c r="AE1539">
        <v>56</v>
      </c>
      <c r="AF1539">
        <v>25</v>
      </c>
      <c r="AG1539">
        <v>68</v>
      </c>
      <c r="AH1539">
        <v>19</v>
      </c>
      <c r="AI1539">
        <v>0</v>
      </c>
      <c r="AJ1539">
        <v>9</v>
      </c>
      <c r="AK1539">
        <v>11</v>
      </c>
      <c r="AL1539">
        <v>13</v>
      </c>
      <c r="AM1539">
        <v>8</v>
      </c>
      <c r="AN1539">
        <v>0</v>
      </c>
      <c r="AO1539">
        <v>1</v>
      </c>
      <c r="AP1539">
        <v>1</v>
      </c>
      <c r="AQ1539">
        <v>0</v>
      </c>
      <c r="AR1539">
        <v>0</v>
      </c>
      <c r="AS1539">
        <v>0</v>
      </c>
      <c r="AT1539">
        <v>0</v>
      </c>
      <c r="AU1539">
        <v>0</v>
      </c>
      <c r="AV1539">
        <v>0</v>
      </c>
      <c r="AW1539">
        <v>0</v>
      </c>
      <c r="AX1539">
        <v>0</v>
      </c>
      <c r="AY1539">
        <v>0</v>
      </c>
      <c r="AZ1539">
        <v>0</v>
      </c>
      <c r="BA1539">
        <v>0</v>
      </c>
      <c r="BB1539">
        <v>0</v>
      </c>
      <c r="BC1539">
        <v>0</v>
      </c>
      <c r="BD1539">
        <v>0</v>
      </c>
      <c r="BE1539">
        <v>0</v>
      </c>
      <c r="BF1539">
        <v>0</v>
      </c>
      <c r="BG1539" s="20">
        <v>0</v>
      </c>
      <c r="BH1539" s="20">
        <v>0</v>
      </c>
      <c r="BI1539" s="20">
        <v>32</v>
      </c>
      <c r="BJ1539" s="20">
        <v>0</v>
      </c>
      <c r="BK1539" s="20">
        <v>240</v>
      </c>
      <c r="BL1539" s="20">
        <v>428</v>
      </c>
      <c r="BM1539" s="20">
        <v>357</v>
      </c>
      <c r="BN1539" s="20">
        <v>43</v>
      </c>
      <c r="BO1539" s="20">
        <v>11</v>
      </c>
      <c r="BP1539" s="20">
        <v>1826</v>
      </c>
      <c r="BQ1539" s="20">
        <v>428</v>
      </c>
      <c r="BR1539" s="20">
        <v>0</v>
      </c>
      <c r="BS1539" s="20">
        <v>8</v>
      </c>
      <c r="BT1539" s="20">
        <v>348</v>
      </c>
      <c r="BU1539" s="20">
        <v>257</v>
      </c>
      <c r="BV1539" s="20">
        <v>1126</v>
      </c>
    </row>
    <row r="1540" spans="1:74" x14ac:dyDescent="0.25">
      <c r="A1540" s="20" t="s">
        <v>452</v>
      </c>
      <c r="B1540" s="20" t="s">
        <v>453</v>
      </c>
      <c r="C1540" s="20" t="s">
        <v>599</v>
      </c>
      <c r="D1540" s="1">
        <v>44558</v>
      </c>
      <c r="E1540">
        <v>40</v>
      </c>
      <c r="F1540">
        <v>0</v>
      </c>
      <c r="G1540">
        <v>0</v>
      </c>
      <c r="H1540">
        <v>0</v>
      </c>
      <c r="I1540">
        <v>0</v>
      </c>
      <c r="J1540">
        <v>27</v>
      </c>
      <c r="K1540">
        <v>1</v>
      </c>
      <c r="L1540">
        <v>2</v>
      </c>
      <c r="M1540">
        <v>4</v>
      </c>
      <c r="N1540">
        <v>0</v>
      </c>
      <c r="O1540">
        <v>0</v>
      </c>
      <c r="P1540">
        <v>0</v>
      </c>
      <c r="Q1540">
        <v>0</v>
      </c>
      <c r="R1540">
        <v>269</v>
      </c>
      <c r="S1540">
        <v>225</v>
      </c>
      <c r="T1540">
        <v>6</v>
      </c>
      <c r="U1540">
        <v>12</v>
      </c>
      <c r="V1540">
        <v>7</v>
      </c>
      <c r="W1540">
        <v>550</v>
      </c>
      <c r="X1540">
        <v>291</v>
      </c>
      <c r="Y1540">
        <v>5</v>
      </c>
      <c r="Z1540">
        <v>73</v>
      </c>
      <c r="AA1540">
        <v>16</v>
      </c>
      <c r="AB1540">
        <v>450</v>
      </c>
      <c r="AC1540">
        <v>242</v>
      </c>
      <c r="AD1540">
        <v>3</v>
      </c>
      <c r="AE1540">
        <v>56</v>
      </c>
      <c r="AF1540">
        <v>25</v>
      </c>
      <c r="AG1540">
        <v>68</v>
      </c>
      <c r="AH1540">
        <v>22</v>
      </c>
      <c r="AI1540">
        <v>0</v>
      </c>
      <c r="AJ1540">
        <v>9</v>
      </c>
      <c r="AK1540">
        <v>11</v>
      </c>
      <c r="AL1540">
        <v>13</v>
      </c>
      <c r="AM1540">
        <v>8</v>
      </c>
      <c r="AN1540">
        <v>0</v>
      </c>
      <c r="AO1540">
        <v>1</v>
      </c>
      <c r="AP1540">
        <v>1</v>
      </c>
      <c r="AQ1540">
        <v>0</v>
      </c>
      <c r="AR1540">
        <v>0</v>
      </c>
      <c r="AS1540">
        <v>0</v>
      </c>
      <c r="AT1540">
        <v>0</v>
      </c>
      <c r="AU1540">
        <v>0</v>
      </c>
      <c r="AV1540">
        <v>0</v>
      </c>
      <c r="AW1540">
        <v>0</v>
      </c>
      <c r="AX1540">
        <v>0</v>
      </c>
      <c r="AY1540">
        <v>0</v>
      </c>
      <c r="AZ1540">
        <v>0</v>
      </c>
      <c r="BA1540">
        <v>0</v>
      </c>
      <c r="BB1540">
        <v>0</v>
      </c>
      <c r="BC1540">
        <v>0</v>
      </c>
      <c r="BD1540">
        <v>0</v>
      </c>
      <c r="BE1540">
        <v>0</v>
      </c>
      <c r="BF1540">
        <v>0</v>
      </c>
      <c r="BG1540" s="20">
        <v>0</v>
      </c>
      <c r="BH1540" s="20">
        <v>0</v>
      </c>
      <c r="BI1540" s="20">
        <v>32</v>
      </c>
      <c r="BJ1540" s="20">
        <v>0</v>
      </c>
      <c r="BK1540" s="20">
        <v>240</v>
      </c>
      <c r="BL1540" s="20">
        <v>430</v>
      </c>
      <c r="BM1540" s="20">
        <v>359</v>
      </c>
      <c r="BN1540" s="20">
        <v>43</v>
      </c>
      <c r="BO1540" s="20">
        <v>11</v>
      </c>
      <c r="BP1540" s="20">
        <v>1830</v>
      </c>
      <c r="BQ1540" s="20">
        <v>518</v>
      </c>
      <c r="BR1540" s="20">
        <v>0</v>
      </c>
      <c r="BS1540" s="20">
        <v>8</v>
      </c>
      <c r="BT1540" s="20">
        <v>344</v>
      </c>
      <c r="BU1540" s="20">
        <v>254</v>
      </c>
      <c r="BV1540" s="20">
        <v>1136</v>
      </c>
    </row>
    <row r="1541" spans="1:74" x14ac:dyDescent="0.25">
      <c r="A1541" s="20" t="s">
        <v>452</v>
      </c>
      <c r="B1541" s="20" t="s">
        <v>453</v>
      </c>
      <c r="C1541" s="20" t="s">
        <v>599</v>
      </c>
      <c r="D1541" s="1">
        <v>44564</v>
      </c>
      <c r="E1541">
        <v>40</v>
      </c>
      <c r="F1541">
        <v>0</v>
      </c>
      <c r="G1541">
        <v>0</v>
      </c>
      <c r="H1541">
        <v>0</v>
      </c>
      <c r="I1541">
        <v>0</v>
      </c>
      <c r="J1541">
        <v>27</v>
      </c>
      <c r="K1541">
        <v>1</v>
      </c>
      <c r="L1541">
        <v>2</v>
      </c>
      <c r="M1541">
        <v>4</v>
      </c>
      <c r="N1541">
        <v>0</v>
      </c>
      <c r="O1541">
        <v>0</v>
      </c>
      <c r="P1541">
        <v>0</v>
      </c>
      <c r="Q1541">
        <v>0</v>
      </c>
      <c r="R1541">
        <v>269</v>
      </c>
      <c r="S1541">
        <v>227</v>
      </c>
      <c r="T1541">
        <v>6</v>
      </c>
      <c r="U1541">
        <v>12</v>
      </c>
      <c r="V1541">
        <v>7</v>
      </c>
      <c r="W1541">
        <v>550</v>
      </c>
      <c r="X1541">
        <v>302</v>
      </c>
      <c r="Y1541">
        <v>5</v>
      </c>
      <c r="Z1541">
        <v>72</v>
      </c>
      <c r="AA1541">
        <v>16</v>
      </c>
      <c r="AB1541">
        <v>452</v>
      </c>
      <c r="AC1541">
        <v>252</v>
      </c>
      <c r="AD1541">
        <v>3</v>
      </c>
      <c r="AE1541">
        <v>58</v>
      </c>
      <c r="AF1541">
        <v>25</v>
      </c>
      <c r="AG1541">
        <v>68</v>
      </c>
      <c r="AH1541">
        <v>23</v>
      </c>
      <c r="AI1541">
        <v>0</v>
      </c>
      <c r="AJ1541">
        <v>9</v>
      </c>
      <c r="AK1541">
        <v>11</v>
      </c>
      <c r="AL1541">
        <v>13</v>
      </c>
      <c r="AM1541">
        <v>8</v>
      </c>
      <c r="AN1541">
        <v>0</v>
      </c>
      <c r="AO1541">
        <v>1</v>
      </c>
      <c r="AP1541">
        <v>1</v>
      </c>
      <c r="AQ1541">
        <v>0</v>
      </c>
      <c r="AR1541">
        <v>0</v>
      </c>
      <c r="AS1541">
        <v>0</v>
      </c>
      <c r="AT1541">
        <v>0</v>
      </c>
      <c r="AU1541">
        <v>0</v>
      </c>
      <c r="AV1541">
        <v>0</v>
      </c>
      <c r="AW1541">
        <v>0</v>
      </c>
      <c r="AX1541">
        <v>0</v>
      </c>
      <c r="AY1541">
        <v>0</v>
      </c>
      <c r="AZ1541">
        <v>0</v>
      </c>
      <c r="BA1541">
        <v>0</v>
      </c>
      <c r="BB1541">
        <v>0</v>
      </c>
      <c r="BC1541">
        <v>0</v>
      </c>
      <c r="BD1541">
        <v>0</v>
      </c>
      <c r="BE1541">
        <v>0</v>
      </c>
      <c r="BF1541">
        <v>0</v>
      </c>
      <c r="BG1541" s="20">
        <v>0</v>
      </c>
      <c r="BH1541" s="20">
        <v>0</v>
      </c>
      <c r="BI1541" s="20">
        <v>32</v>
      </c>
      <c r="BJ1541" s="20">
        <v>0</v>
      </c>
      <c r="BK1541" s="20">
        <v>240</v>
      </c>
      <c r="BL1541" s="20">
        <v>431</v>
      </c>
      <c r="BM1541" s="20">
        <v>359</v>
      </c>
      <c r="BN1541" s="20">
        <v>43</v>
      </c>
      <c r="BO1541" s="20">
        <v>11</v>
      </c>
      <c r="BP1541" s="20">
        <v>1835</v>
      </c>
      <c r="BQ1541" s="20">
        <v>565</v>
      </c>
      <c r="BR1541" s="20">
        <v>0</v>
      </c>
      <c r="BS1541" s="20">
        <v>8</v>
      </c>
      <c r="BT1541" s="20">
        <v>345</v>
      </c>
      <c r="BU1541" s="20">
        <v>252</v>
      </c>
      <c r="BV1541" s="20">
        <v>1141</v>
      </c>
    </row>
    <row r="1542" spans="1:74" x14ac:dyDescent="0.25">
      <c r="A1542" s="20" t="s">
        <v>452</v>
      </c>
      <c r="B1542" s="20" t="s">
        <v>453</v>
      </c>
      <c r="C1542" s="20" t="s">
        <v>599</v>
      </c>
      <c r="D1542" s="1">
        <v>44570</v>
      </c>
      <c r="E1542">
        <v>40</v>
      </c>
      <c r="F1542">
        <v>0</v>
      </c>
      <c r="G1542">
        <v>0</v>
      </c>
      <c r="H1542">
        <v>0</v>
      </c>
      <c r="I1542">
        <v>0</v>
      </c>
      <c r="J1542">
        <v>27</v>
      </c>
      <c r="K1542">
        <v>1</v>
      </c>
      <c r="L1542">
        <v>2</v>
      </c>
      <c r="M1542">
        <v>4</v>
      </c>
      <c r="N1542">
        <v>0</v>
      </c>
      <c r="O1542">
        <v>0</v>
      </c>
      <c r="P1542">
        <v>0</v>
      </c>
      <c r="Q1542">
        <v>0</v>
      </c>
      <c r="R1542">
        <v>269</v>
      </c>
      <c r="S1542">
        <v>228</v>
      </c>
      <c r="T1542">
        <v>6</v>
      </c>
      <c r="U1542">
        <v>12</v>
      </c>
      <c r="V1542">
        <v>7</v>
      </c>
      <c r="W1542">
        <v>551</v>
      </c>
      <c r="X1542">
        <v>309</v>
      </c>
      <c r="Y1542">
        <v>5</v>
      </c>
      <c r="Z1542">
        <v>71</v>
      </c>
      <c r="AA1542">
        <v>15</v>
      </c>
      <c r="AB1542">
        <v>456</v>
      </c>
      <c r="AC1542">
        <v>259</v>
      </c>
      <c r="AD1542">
        <v>3</v>
      </c>
      <c r="AE1542">
        <v>57</v>
      </c>
      <c r="AF1542">
        <v>28</v>
      </c>
      <c r="AG1542">
        <v>68</v>
      </c>
      <c r="AH1542">
        <v>24</v>
      </c>
      <c r="AI1542">
        <v>0</v>
      </c>
      <c r="AJ1542">
        <v>9</v>
      </c>
      <c r="AK1542">
        <v>10</v>
      </c>
      <c r="AL1542">
        <v>13</v>
      </c>
      <c r="AM1542">
        <v>8</v>
      </c>
      <c r="AN1542">
        <v>0</v>
      </c>
      <c r="AO1542">
        <v>1</v>
      </c>
      <c r="AP1542">
        <v>1</v>
      </c>
      <c r="AQ1542">
        <v>0</v>
      </c>
      <c r="AR1542">
        <v>0</v>
      </c>
      <c r="AS1542">
        <v>0</v>
      </c>
      <c r="AT1542">
        <v>0</v>
      </c>
      <c r="AU1542">
        <v>0</v>
      </c>
      <c r="AV1542">
        <v>0</v>
      </c>
      <c r="AW1542">
        <v>0</v>
      </c>
      <c r="AX1542">
        <v>0</v>
      </c>
      <c r="AY1542">
        <v>0</v>
      </c>
      <c r="AZ1542">
        <v>0</v>
      </c>
      <c r="BA1542">
        <v>0</v>
      </c>
      <c r="BB1542">
        <v>0</v>
      </c>
      <c r="BC1542">
        <v>0</v>
      </c>
      <c r="BD1542">
        <v>0</v>
      </c>
      <c r="BE1542">
        <v>0</v>
      </c>
      <c r="BF1542">
        <v>0</v>
      </c>
      <c r="BG1542" s="20">
        <v>0</v>
      </c>
      <c r="BH1542" s="20">
        <v>0</v>
      </c>
      <c r="BI1542" s="20">
        <v>32</v>
      </c>
      <c r="BJ1542" s="20">
        <v>0</v>
      </c>
      <c r="BK1542" s="20">
        <v>240</v>
      </c>
      <c r="BL1542" s="20">
        <v>431</v>
      </c>
      <c r="BM1542" s="20">
        <v>360</v>
      </c>
      <c r="BN1542" s="20">
        <v>43</v>
      </c>
      <c r="BO1542" s="20">
        <v>11</v>
      </c>
      <c r="BP1542" s="20">
        <v>1838</v>
      </c>
      <c r="BQ1542" s="20">
        <v>604</v>
      </c>
      <c r="BR1542" s="20">
        <v>0</v>
      </c>
      <c r="BS1542" s="20">
        <v>8</v>
      </c>
      <c r="BT1542" s="20">
        <v>338</v>
      </c>
      <c r="BU1542" s="20">
        <v>252</v>
      </c>
      <c r="BV1542" s="20">
        <v>1146</v>
      </c>
    </row>
    <row r="1543" spans="1:74" x14ac:dyDescent="0.25">
      <c r="A1543" s="20" t="s">
        <v>452</v>
      </c>
      <c r="B1543" s="20" t="s">
        <v>453</v>
      </c>
      <c r="C1543" s="20" t="s">
        <v>599</v>
      </c>
      <c r="D1543" s="1">
        <v>44577</v>
      </c>
      <c r="E1543">
        <v>40</v>
      </c>
      <c r="F1543">
        <v>0</v>
      </c>
      <c r="G1543">
        <v>0</v>
      </c>
      <c r="H1543">
        <v>0</v>
      </c>
      <c r="I1543">
        <v>0</v>
      </c>
      <c r="J1543">
        <v>27</v>
      </c>
      <c r="K1543">
        <v>1</v>
      </c>
      <c r="L1543">
        <v>2</v>
      </c>
      <c r="M1543">
        <v>4</v>
      </c>
      <c r="N1543">
        <v>0</v>
      </c>
      <c r="O1543">
        <v>0</v>
      </c>
      <c r="P1543">
        <v>0</v>
      </c>
      <c r="Q1543">
        <v>0</v>
      </c>
      <c r="R1543">
        <v>271</v>
      </c>
      <c r="S1543">
        <v>230</v>
      </c>
      <c r="T1543">
        <v>6</v>
      </c>
      <c r="U1543">
        <v>12</v>
      </c>
      <c r="V1543">
        <v>7</v>
      </c>
      <c r="W1543">
        <v>546</v>
      </c>
      <c r="X1543">
        <v>314</v>
      </c>
      <c r="Y1543">
        <v>5</v>
      </c>
      <c r="Z1543">
        <v>69</v>
      </c>
      <c r="AA1543">
        <v>15</v>
      </c>
      <c r="AB1543">
        <v>455</v>
      </c>
      <c r="AC1543">
        <v>262</v>
      </c>
      <c r="AD1543">
        <v>3</v>
      </c>
      <c r="AE1543">
        <v>57</v>
      </c>
      <c r="AF1543">
        <v>26</v>
      </c>
      <c r="AG1543">
        <v>67</v>
      </c>
      <c r="AH1543">
        <v>24</v>
      </c>
      <c r="AI1543">
        <v>0</v>
      </c>
      <c r="AJ1543">
        <v>9</v>
      </c>
      <c r="AK1543">
        <v>10</v>
      </c>
      <c r="AL1543">
        <v>13</v>
      </c>
      <c r="AM1543">
        <v>8</v>
      </c>
      <c r="AN1543">
        <v>0</v>
      </c>
      <c r="AO1543">
        <v>1</v>
      </c>
      <c r="AP1543">
        <v>1</v>
      </c>
      <c r="AQ1543">
        <v>0</v>
      </c>
      <c r="AR1543">
        <v>0</v>
      </c>
      <c r="AS1543">
        <v>0</v>
      </c>
      <c r="AT1543">
        <v>0</v>
      </c>
      <c r="AU1543">
        <v>0</v>
      </c>
      <c r="AV1543">
        <v>0</v>
      </c>
      <c r="AW1543">
        <v>0</v>
      </c>
      <c r="AX1543">
        <v>0</v>
      </c>
      <c r="AY1543">
        <v>0</v>
      </c>
      <c r="AZ1543">
        <v>0</v>
      </c>
      <c r="BA1543">
        <v>0</v>
      </c>
      <c r="BB1543">
        <v>0</v>
      </c>
      <c r="BC1543">
        <v>0</v>
      </c>
      <c r="BD1543">
        <v>0</v>
      </c>
      <c r="BE1543">
        <v>0</v>
      </c>
      <c r="BF1543">
        <v>0</v>
      </c>
      <c r="BG1543" s="20">
        <v>0</v>
      </c>
      <c r="BH1543" s="20">
        <v>0</v>
      </c>
      <c r="BI1543" s="20">
        <v>32</v>
      </c>
      <c r="BJ1543" s="20">
        <v>0</v>
      </c>
      <c r="BK1543" s="20">
        <v>242</v>
      </c>
      <c r="BL1543" s="20">
        <v>428</v>
      </c>
      <c r="BM1543" s="20">
        <v>359</v>
      </c>
      <c r="BN1543" s="20">
        <v>42</v>
      </c>
      <c r="BO1543" s="20">
        <v>11</v>
      </c>
      <c r="BP1543" s="20">
        <v>1844</v>
      </c>
      <c r="BQ1543" s="20">
        <v>632</v>
      </c>
      <c r="BR1543" s="20">
        <v>0</v>
      </c>
      <c r="BS1543" s="20">
        <v>8</v>
      </c>
      <c r="BT1543" s="20">
        <v>337</v>
      </c>
      <c r="BU1543" s="20">
        <v>247</v>
      </c>
      <c r="BV1543" s="20">
        <v>1157</v>
      </c>
    </row>
    <row r="1544" spans="1:74" x14ac:dyDescent="0.25">
      <c r="A1544" s="20" t="s">
        <v>452</v>
      </c>
      <c r="B1544" s="20" t="s">
        <v>453</v>
      </c>
      <c r="C1544" s="20" t="s">
        <v>599</v>
      </c>
      <c r="D1544" s="1">
        <v>44584</v>
      </c>
      <c r="E1544">
        <v>42</v>
      </c>
      <c r="F1544">
        <v>0</v>
      </c>
      <c r="G1544">
        <v>0</v>
      </c>
      <c r="H1544">
        <v>0</v>
      </c>
      <c r="I1544">
        <v>0</v>
      </c>
      <c r="J1544">
        <v>30</v>
      </c>
      <c r="K1544">
        <v>1</v>
      </c>
      <c r="L1544">
        <v>2</v>
      </c>
      <c r="M1544">
        <v>4</v>
      </c>
      <c r="N1544">
        <v>0</v>
      </c>
      <c r="O1544">
        <v>0</v>
      </c>
      <c r="P1544">
        <v>0</v>
      </c>
      <c r="Q1544">
        <v>0</v>
      </c>
      <c r="R1544">
        <v>268</v>
      </c>
      <c r="S1544">
        <v>228</v>
      </c>
      <c r="T1544">
        <v>6</v>
      </c>
      <c r="U1544">
        <v>12</v>
      </c>
      <c r="V1544">
        <v>7</v>
      </c>
      <c r="W1544">
        <v>544</v>
      </c>
      <c r="X1544">
        <v>317</v>
      </c>
      <c r="Y1544">
        <v>5</v>
      </c>
      <c r="Z1544">
        <v>69</v>
      </c>
      <c r="AA1544">
        <v>14</v>
      </c>
      <c r="AB1544">
        <v>454</v>
      </c>
      <c r="AC1544">
        <v>265</v>
      </c>
      <c r="AD1544">
        <v>3</v>
      </c>
      <c r="AE1544">
        <v>56</v>
      </c>
      <c r="AF1544">
        <v>25</v>
      </c>
      <c r="AG1544">
        <v>67</v>
      </c>
      <c r="AH1544">
        <v>26</v>
      </c>
      <c r="AI1544">
        <v>0</v>
      </c>
      <c r="AJ1544">
        <v>9</v>
      </c>
      <c r="AK1544">
        <v>10</v>
      </c>
      <c r="AL1544">
        <v>13</v>
      </c>
      <c r="AM1544">
        <v>8</v>
      </c>
      <c r="AN1544">
        <v>0</v>
      </c>
      <c r="AO1544">
        <v>1</v>
      </c>
      <c r="AP1544">
        <v>1</v>
      </c>
      <c r="AQ1544">
        <v>0</v>
      </c>
      <c r="AR1544">
        <v>0</v>
      </c>
      <c r="AS1544">
        <v>0</v>
      </c>
      <c r="AT1544">
        <v>0</v>
      </c>
      <c r="AU1544">
        <v>0</v>
      </c>
      <c r="AV1544">
        <v>0</v>
      </c>
      <c r="AW1544">
        <v>0</v>
      </c>
      <c r="AX1544">
        <v>0</v>
      </c>
      <c r="AY1544">
        <v>0</v>
      </c>
      <c r="AZ1544">
        <v>0</v>
      </c>
      <c r="BA1544">
        <v>0</v>
      </c>
      <c r="BB1544">
        <v>0</v>
      </c>
      <c r="BC1544">
        <v>0</v>
      </c>
      <c r="BD1544">
        <v>0</v>
      </c>
      <c r="BE1544">
        <v>0</v>
      </c>
      <c r="BF1544">
        <v>0</v>
      </c>
      <c r="BG1544" s="20">
        <v>0</v>
      </c>
      <c r="BH1544" s="20">
        <v>0</v>
      </c>
      <c r="BI1544" s="20">
        <v>34</v>
      </c>
      <c r="BJ1544" s="20">
        <v>0</v>
      </c>
      <c r="BK1544" s="20">
        <v>240</v>
      </c>
      <c r="BL1544" s="20">
        <v>428</v>
      </c>
      <c r="BM1544" s="20">
        <v>359</v>
      </c>
      <c r="BN1544" s="20">
        <v>42</v>
      </c>
      <c r="BO1544" s="20">
        <v>11</v>
      </c>
      <c r="BP1544" s="20">
        <v>1847</v>
      </c>
      <c r="BQ1544" s="20">
        <v>652</v>
      </c>
      <c r="BR1544" s="20">
        <v>0</v>
      </c>
      <c r="BS1544" s="20">
        <v>8</v>
      </c>
      <c r="BT1544" s="20">
        <v>335</v>
      </c>
      <c r="BU1544" s="20">
        <v>248</v>
      </c>
      <c r="BV1544" s="20">
        <v>1160</v>
      </c>
    </row>
    <row r="1545" spans="1:74" x14ac:dyDescent="0.25">
      <c r="A1545" s="20" t="s">
        <v>452</v>
      </c>
      <c r="B1545" s="20" t="s">
        <v>453</v>
      </c>
      <c r="C1545" s="20" t="s">
        <v>599</v>
      </c>
      <c r="D1545" s="1">
        <v>44591</v>
      </c>
      <c r="E1545">
        <v>42</v>
      </c>
      <c r="F1545">
        <v>0</v>
      </c>
      <c r="G1545">
        <v>0</v>
      </c>
      <c r="H1545">
        <v>0</v>
      </c>
      <c r="I1545">
        <v>0</v>
      </c>
      <c r="J1545">
        <v>30</v>
      </c>
      <c r="K1545">
        <v>1</v>
      </c>
      <c r="L1545">
        <v>2</v>
      </c>
      <c r="M1545">
        <v>4</v>
      </c>
      <c r="N1545">
        <v>0</v>
      </c>
      <c r="O1545">
        <v>0</v>
      </c>
      <c r="P1545">
        <v>0</v>
      </c>
      <c r="Q1545">
        <v>0</v>
      </c>
      <c r="R1545">
        <v>267</v>
      </c>
      <c r="S1545">
        <v>227</v>
      </c>
      <c r="T1545">
        <v>6</v>
      </c>
      <c r="U1545">
        <v>12</v>
      </c>
      <c r="V1545">
        <v>7</v>
      </c>
      <c r="W1545">
        <v>545</v>
      </c>
      <c r="X1545">
        <v>322</v>
      </c>
      <c r="Y1545">
        <v>5</v>
      </c>
      <c r="Z1545">
        <v>67</v>
      </c>
      <c r="AA1545">
        <v>14</v>
      </c>
      <c r="AB1545">
        <v>454</v>
      </c>
      <c r="AC1545">
        <v>271</v>
      </c>
      <c r="AD1545">
        <v>3</v>
      </c>
      <c r="AE1545">
        <v>56</v>
      </c>
      <c r="AF1545">
        <v>25</v>
      </c>
      <c r="AG1545">
        <v>66</v>
      </c>
      <c r="AH1545">
        <v>25</v>
      </c>
      <c r="AI1545">
        <v>0</v>
      </c>
      <c r="AJ1545">
        <v>9</v>
      </c>
      <c r="AK1545">
        <v>9</v>
      </c>
      <c r="AL1545">
        <v>12</v>
      </c>
      <c r="AM1545">
        <v>7</v>
      </c>
      <c r="AN1545">
        <v>0</v>
      </c>
      <c r="AO1545">
        <v>1</v>
      </c>
      <c r="AP1545">
        <v>1</v>
      </c>
      <c r="AQ1545">
        <v>0</v>
      </c>
      <c r="AR1545">
        <v>0</v>
      </c>
      <c r="AS1545">
        <v>0</v>
      </c>
      <c r="AT1545">
        <v>0</v>
      </c>
      <c r="AU1545">
        <v>0</v>
      </c>
      <c r="AV1545">
        <v>0</v>
      </c>
      <c r="AW1545">
        <v>0</v>
      </c>
      <c r="AX1545">
        <v>0</v>
      </c>
      <c r="AY1545">
        <v>0</v>
      </c>
      <c r="AZ1545">
        <v>0</v>
      </c>
      <c r="BA1545">
        <v>0</v>
      </c>
      <c r="BB1545">
        <v>0</v>
      </c>
      <c r="BC1545">
        <v>0</v>
      </c>
      <c r="BD1545">
        <v>0</v>
      </c>
      <c r="BE1545">
        <v>0</v>
      </c>
      <c r="BF1545">
        <v>0</v>
      </c>
      <c r="BG1545" s="20">
        <v>0</v>
      </c>
      <c r="BH1545" s="20">
        <v>0</v>
      </c>
      <c r="BI1545" s="20">
        <v>35</v>
      </c>
      <c r="BJ1545" s="20">
        <v>0</v>
      </c>
      <c r="BK1545" s="20">
        <v>239</v>
      </c>
      <c r="BL1545" s="20">
        <v>435</v>
      </c>
      <c r="BM1545" s="20">
        <v>359</v>
      </c>
      <c r="BN1545" s="20">
        <v>41</v>
      </c>
      <c r="BO1545" s="20">
        <v>10</v>
      </c>
      <c r="BP1545" s="20">
        <v>1845</v>
      </c>
      <c r="BQ1545" s="20">
        <v>674</v>
      </c>
      <c r="BR1545" s="20">
        <v>0</v>
      </c>
      <c r="BS1545" s="20">
        <v>8</v>
      </c>
      <c r="BT1545" s="20">
        <v>332</v>
      </c>
      <c r="BU1545" s="20">
        <v>246</v>
      </c>
      <c r="BV1545" s="20">
        <v>1163</v>
      </c>
    </row>
    <row r="1546" spans="1:74" x14ac:dyDescent="0.25">
      <c r="A1546" s="20" t="s">
        <v>452</v>
      </c>
      <c r="B1546" s="20" t="s">
        <v>453</v>
      </c>
      <c r="C1546" s="20" t="s">
        <v>599</v>
      </c>
      <c r="D1546" s="1">
        <v>44599</v>
      </c>
      <c r="E1546">
        <v>41</v>
      </c>
      <c r="F1546">
        <v>0</v>
      </c>
      <c r="G1546">
        <v>0</v>
      </c>
      <c r="H1546">
        <v>0</v>
      </c>
      <c r="I1546">
        <v>0</v>
      </c>
      <c r="J1546">
        <v>29</v>
      </c>
      <c r="K1546">
        <v>1</v>
      </c>
      <c r="L1546">
        <v>2</v>
      </c>
      <c r="M1546">
        <v>4</v>
      </c>
      <c r="N1546">
        <v>0</v>
      </c>
      <c r="O1546">
        <v>0</v>
      </c>
      <c r="P1546">
        <v>0</v>
      </c>
      <c r="Q1546">
        <v>0</v>
      </c>
      <c r="R1546">
        <v>268</v>
      </c>
      <c r="S1546">
        <v>228</v>
      </c>
      <c r="T1546">
        <v>6</v>
      </c>
      <c r="U1546">
        <v>12</v>
      </c>
      <c r="V1546">
        <v>7</v>
      </c>
      <c r="W1546">
        <v>544</v>
      </c>
      <c r="X1546">
        <v>327</v>
      </c>
      <c r="Y1546">
        <v>5</v>
      </c>
      <c r="Z1546">
        <v>67</v>
      </c>
      <c r="AA1546">
        <v>16</v>
      </c>
      <c r="AB1546">
        <v>453</v>
      </c>
      <c r="AC1546">
        <v>275</v>
      </c>
      <c r="AD1546">
        <v>3</v>
      </c>
      <c r="AE1546">
        <v>56</v>
      </c>
      <c r="AF1546">
        <v>24</v>
      </c>
      <c r="AG1546">
        <v>66</v>
      </c>
      <c r="AH1546">
        <v>25</v>
      </c>
      <c r="AI1546">
        <v>0</v>
      </c>
      <c r="AJ1546">
        <v>9</v>
      </c>
      <c r="AK1546">
        <v>9</v>
      </c>
      <c r="AL1546">
        <v>12</v>
      </c>
      <c r="AM1546">
        <v>7</v>
      </c>
      <c r="AN1546">
        <v>0</v>
      </c>
      <c r="AO1546">
        <v>1</v>
      </c>
      <c r="AP1546">
        <v>1</v>
      </c>
      <c r="AQ1546">
        <v>0</v>
      </c>
      <c r="AR1546">
        <v>0</v>
      </c>
      <c r="AS1546">
        <v>0</v>
      </c>
      <c r="AT1546">
        <v>0</v>
      </c>
      <c r="AU1546">
        <v>0</v>
      </c>
      <c r="AV1546">
        <v>0</v>
      </c>
      <c r="AW1546">
        <v>0</v>
      </c>
      <c r="AX1546">
        <v>0</v>
      </c>
      <c r="AY1546">
        <v>0</v>
      </c>
      <c r="AZ1546">
        <v>0</v>
      </c>
      <c r="BA1546">
        <v>0</v>
      </c>
      <c r="BB1546">
        <v>0</v>
      </c>
      <c r="BC1546">
        <v>0</v>
      </c>
      <c r="BD1546">
        <v>0</v>
      </c>
      <c r="BE1546">
        <v>0</v>
      </c>
      <c r="BF1546">
        <v>0</v>
      </c>
      <c r="BG1546" s="20">
        <v>0</v>
      </c>
      <c r="BH1546" s="20">
        <v>0</v>
      </c>
      <c r="BI1546" s="20">
        <v>34</v>
      </c>
      <c r="BJ1546" s="20">
        <v>0</v>
      </c>
      <c r="BK1546" s="20">
        <v>240</v>
      </c>
      <c r="BL1546" s="20">
        <v>433</v>
      </c>
      <c r="BM1546" s="20">
        <v>359</v>
      </c>
      <c r="BN1546" s="20">
        <v>41</v>
      </c>
      <c r="BO1546" s="20">
        <v>10</v>
      </c>
      <c r="BP1546" s="20">
        <v>1845</v>
      </c>
      <c r="BQ1546" s="20">
        <v>689</v>
      </c>
      <c r="BR1546" s="20">
        <v>0</v>
      </c>
      <c r="BS1546" s="20">
        <v>8</v>
      </c>
      <c r="BT1546" s="20">
        <v>329</v>
      </c>
      <c r="BU1546" s="20">
        <v>241</v>
      </c>
      <c r="BV1546" s="20">
        <v>1169</v>
      </c>
    </row>
    <row r="1547" spans="1:74" x14ac:dyDescent="0.25">
      <c r="A1547" s="20" t="s">
        <v>452</v>
      </c>
      <c r="B1547" s="20" t="s">
        <v>453</v>
      </c>
      <c r="C1547" s="20" t="s">
        <v>599</v>
      </c>
      <c r="D1547" s="1">
        <v>44606</v>
      </c>
      <c r="E1547">
        <v>41</v>
      </c>
      <c r="F1547">
        <v>0</v>
      </c>
      <c r="G1547">
        <v>0</v>
      </c>
      <c r="H1547">
        <v>0</v>
      </c>
      <c r="I1547">
        <v>0</v>
      </c>
      <c r="J1547">
        <v>29</v>
      </c>
      <c r="K1547">
        <v>1</v>
      </c>
      <c r="L1547">
        <v>2</v>
      </c>
      <c r="M1547">
        <v>4</v>
      </c>
      <c r="N1547">
        <v>0</v>
      </c>
      <c r="O1547">
        <v>0</v>
      </c>
      <c r="P1547">
        <v>0</v>
      </c>
      <c r="Q1547">
        <v>0</v>
      </c>
      <c r="R1547">
        <v>268</v>
      </c>
      <c r="S1547">
        <v>229</v>
      </c>
      <c r="T1547">
        <v>6</v>
      </c>
      <c r="U1547">
        <v>12</v>
      </c>
      <c r="V1547">
        <v>7</v>
      </c>
      <c r="W1547">
        <v>544</v>
      </c>
      <c r="X1547">
        <v>328</v>
      </c>
      <c r="Y1547">
        <v>5</v>
      </c>
      <c r="Z1547">
        <v>66</v>
      </c>
      <c r="AA1547">
        <v>16</v>
      </c>
      <c r="AB1547">
        <v>453</v>
      </c>
      <c r="AC1547">
        <v>277</v>
      </c>
      <c r="AD1547">
        <v>3</v>
      </c>
      <c r="AE1547">
        <v>56</v>
      </c>
      <c r="AF1547">
        <v>24</v>
      </c>
      <c r="AG1547">
        <v>67</v>
      </c>
      <c r="AH1547">
        <v>25</v>
      </c>
      <c r="AI1547">
        <v>0</v>
      </c>
      <c r="AJ1547">
        <v>9</v>
      </c>
      <c r="AK1547">
        <v>10</v>
      </c>
      <c r="AL1547">
        <v>12</v>
      </c>
      <c r="AM1547">
        <v>7</v>
      </c>
      <c r="AN1547">
        <v>0</v>
      </c>
      <c r="AO1547">
        <v>1</v>
      </c>
      <c r="AP1547">
        <v>1</v>
      </c>
      <c r="AQ1547">
        <v>0</v>
      </c>
      <c r="AR1547">
        <v>0</v>
      </c>
      <c r="AS1547">
        <v>0</v>
      </c>
      <c r="AT1547">
        <v>0</v>
      </c>
      <c r="AU1547">
        <v>0</v>
      </c>
      <c r="AV1547">
        <v>0</v>
      </c>
      <c r="AW1547">
        <v>0</v>
      </c>
      <c r="AX1547">
        <v>0</v>
      </c>
      <c r="AY1547">
        <v>0</v>
      </c>
      <c r="AZ1547">
        <v>0</v>
      </c>
      <c r="BA1547">
        <v>0</v>
      </c>
      <c r="BB1547">
        <v>0</v>
      </c>
      <c r="BC1547">
        <v>0</v>
      </c>
      <c r="BD1547">
        <v>0</v>
      </c>
      <c r="BE1547">
        <v>0</v>
      </c>
      <c r="BF1547">
        <v>0</v>
      </c>
      <c r="BG1547" s="20">
        <v>0</v>
      </c>
      <c r="BH1547" s="20">
        <v>0</v>
      </c>
      <c r="BI1547" s="20">
        <v>34</v>
      </c>
      <c r="BJ1547" s="20">
        <v>0</v>
      </c>
      <c r="BK1547" s="20">
        <v>240</v>
      </c>
      <c r="BL1547" s="20">
        <v>436</v>
      </c>
      <c r="BM1547" s="20">
        <v>359</v>
      </c>
      <c r="BN1547" s="20">
        <v>41</v>
      </c>
      <c r="BO1547" s="20">
        <v>10</v>
      </c>
      <c r="BP1547" s="20">
        <v>1857</v>
      </c>
      <c r="BQ1547" s="20">
        <v>700</v>
      </c>
      <c r="BR1547" s="20">
        <v>0</v>
      </c>
      <c r="BS1547" s="20">
        <v>8</v>
      </c>
      <c r="BT1547" s="20">
        <v>331</v>
      </c>
      <c r="BU1547" s="20">
        <v>245</v>
      </c>
      <c r="BV1547" s="20">
        <v>1178</v>
      </c>
    </row>
    <row r="1548" spans="1:74" x14ac:dyDescent="0.25">
      <c r="A1548" s="20" t="s">
        <v>452</v>
      </c>
      <c r="B1548" s="20" t="s">
        <v>453</v>
      </c>
      <c r="C1548" s="20" t="s">
        <v>457</v>
      </c>
      <c r="D1548" s="1">
        <v>44493</v>
      </c>
      <c r="E1548">
        <v>108</v>
      </c>
      <c r="F1548">
        <v>1</v>
      </c>
      <c r="G1548">
        <v>0</v>
      </c>
      <c r="H1548">
        <v>1</v>
      </c>
      <c r="I1548">
        <v>0</v>
      </c>
      <c r="J1548">
        <v>42</v>
      </c>
      <c r="K1548">
        <v>5</v>
      </c>
      <c r="L1548">
        <v>11</v>
      </c>
      <c r="M1548">
        <v>2</v>
      </c>
      <c r="N1548">
        <v>1</v>
      </c>
      <c r="O1548">
        <v>0</v>
      </c>
      <c r="P1548">
        <v>0</v>
      </c>
      <c r="Q1548">
        <v>0</v>
      </c>
      <c r="R1548">
        <v>229</v>
      </c>
      <c r="S1548">
        <v>0</v>
      </c>
      <c r="T1548">
        <v>116</v>
      </c>
      <c r="U1548">
        <v>13</v>
      </c>
      <c r="V1548">
        <v>4</v>
      </c>
      <c r="W1548">
        <v>1109</v>
      </c>
      <c r="X1548">
        <v>0</v>
      </c>
      <c r="Y1548">
        <v>75</v>
      </c>
      <c r="Z1548">
        <v>129</v>
      </c>
      <c r="AA1548">
        <v>89</v>
      </c>
      <c r="AB1548">
        <v>823</v>
      </c>
      <c r="AC1548">
        <v>37</v>
      </c>
      <c r="AD1548">
        <v>11</v>
      </c>
      <c r="AE1548">
        <v>111</v>
      </c>
      <c r="AF1548">
        <v>21</v>
      </c>
      <c r="AG1548">
        <v>205</v>
      </c>
      <c r="AH1548">
        <v>0</v>
      </c>
      <c r="AI1548">
        <v>5</v>
      </c>
      <c r="AJ1548">
        <v>18</v>
      </c>
      <c r="AK1548">
        <v>22</v>
      </c>
      <c r="AL1548">
        <v>19</v>
      </c>
      <c r="AM1548">
        <v>0</v>
      </c>
      <c r="AN1548">
        <v>4</v>
      </c>
      <c r="AO1548">
        <v>2</v>
      </c>
      <c r="AP1548">
        <v>0</v>
      </c>
      <c r="AQ1548">
        <v>0</v>
      </c>
      <c r="AR1548">
        <v>0</v>
      </c>
      <c r="AS1548">
        <v>0</v>
      </c>
      <c r="AT1548">
        <v>0</v>
      </c>
      <c r="AU1548">
        <v>0</v>
      </c>
      <c r="AV1548">
        <v>0</v>
      </c>
      <c r="AW1548">
        <v>1</v>
      </c>
      <c r="AX1548">
        <v>0</v>
      </c>
      <c r="AY1548">
        <v>0</v>
      </c>
      <c r="AZ1548">
        <v>0</v>
      </c>
      <c r="BA1548">
        <v>0</v>
      </c>
      <c r="BB1548">
        <v>7</v>
      </c>
      <c r="BC1548">
        <v>25</v>
      </c>
      <c r="BD1548">
        <v>0</v>
      </c>
      <c r="BE1548">
        <v>3</v>
      </c>
      <c r="BF1548">
        <v>0</v>
      </c>
      <c r="BG1548" s="20"/>
      <c r="BH1548" s="20"/>
      <c r="BI1548" s="20"/>
      <c r="BJ1548" s="20"/>
      <c r="BK1548" s="20"/>
      <c r="BL1548" s="20"/>
      <c r="BM1548" s="20"/>
      <c r="BN1548" s="20"/>
      <c r="BO1548" s="20"/>
      <c r="BP1548" s="20"/>
      <c r="BQ1548" s="20"/>
      <c r="BR1548" s="20"/>
      <c r="BS1548" s="20"/>
      <c r="BT1548" s="20"/>
      <c r="BU1548" s="20"/>
      <c r="BV1548" s="20"/>
    </row>
    <row r="1549" spans="1:74" x14ac:dyDescent="0.25">
      <c r="A1549" s="20" t="s">
        <v>452</v>
      </c>
      <c r="B1549" s="20" t="s">
        <v>453</v>
      </c>
      <c r="C1549" s="20" t="s">
        <v>457</v>
      </c>
      <c r="D1549" s="1">
        <v>44500</v>
      </c>
      <c r="E1549">
        <v>108</v>
      </c>
      <c r="F1549">
        <v>1</v>
      </c>
      <c r="G1549">
        <v>0</v>
      </c>
      <c r="H1549">
        <v>1</v>
      </c>
      <c r="I1549">
        <v>0</v>
      </c>
      <c r="J1549">
        <v>46</v>
      </c>
      <c r="K1549">
        <v>5</v>
      </c>
      <c r="L1549">
        <v>11</v>
      </c>
      <c r="M1549">
        <v>2</v>
      </c>
      <c r="N1549">
        <v>1</v>
      </c>
      <c r="O1549">
        <v>0</v>
      </c>
      <c r="P1549">
        <v>0</v>
      </c>
      <c r="Q1549">
        <v>0</v>
      </c>
      <c r="R1549">
        <v>229</v>
      </c>
      <c r="S1549">
        <v>0</v>
      </c>
      <c r="T1549">
        <v>132</v>
      </c>
      <c r="U1549">
        <v>13</v>
      </c>
      <c r="V1549">
        <v>3</v>
      </c>
      <c r="W1549">
        <v>1109</v>
      </c>
      <c r="X1549">
        <v>0</v>
      </c>
      <c r="Y1549">
        <v>90</v>
      </c>
      <c r="Z1549">
        <v>129</v>
      </c>
      <c r="AA1549">
        <v>88</v>
      </c>
      <c r="AB1549">
        <v>824</v>
      </c>
      <c r="AC1549">
        <v>47</v>
      </c>
      <c r="AD1549">
        <v>11</v>
      </c>
      <c r="AE1549">
        <v>110</v>
      </c>
      <c r="AF1549">
        <v>21</v>
      </c>
      <c r="AG1549">
        <v>206</v>
      </c>
      <c r="AH1549">
        <v>0</v>
      </c>
      <c r="AI1549">
        <v>5</v>
      </c>
      <c r="AJ1549">
        <v>18</v>
      </c>
      <c r="AK1549">
        <v>22</v>
      </c>
      <c r="AL1549">
        <v>19</v>
      </c>
      <c r="AM1549">
        <v>0</v>
      </c>
      <c r="AN1549">
        <v>5</v>
      </c>
      <c r="AO1549">
        <v>2</v>
      </c>
      <c r="AP1549">
        <v>0</v>
      </c>
      <c r="AQ1549">
        <v>0</v>
      </c>
      <c r="AR1549">
        <v>0</v>
      </c>
      <c r="AS1549">
        <v>0</v>
      </c>
      <c r="AT1549">
        <v>0</v>
      </c>
      <c r="AU1549">
        <v>0</v>
      </c>
      <c r="AV1549">
        <v>0</v>
      </c>
      <c r="AW1549">
        <v>1</v>
      </c>
      <c r="AX1549">
        <v>0</v>
      </c>
      <c r="AY1549">
        <v>0</v>
      </c>
      <c r="AZ1549">
        <v>0</v>
      </c>
      <c r="BA1549">
        <v>0</v>
      </c>
      <c r="BB1549">
        <v>7</v>
      </c>
      <c r="BC1549">
        <v>25</v>
      </c>
      <c r="BD1549">
        <v>0</v>
      </c>
      <c r="BE1549">
        <v>3</v>
      </c>
      <c r="BF1549">
        <v>0</v>
      </c>
      <c r="BG1549" s="20"/>
      <c r="BH1549" s="20"/>
      <c r="BI1549" s="20"/>
      <c r="BJ1549" s="20"/>
      <c r="BK1549" s="20"/>
      <c r="BL1549" s="20"/>
      <c r="BM1549" s="20"/>
      <c r="BN1549" s="20"/>
      <c r="BO1549" s="20"/>
      <c r="BP1549" s="20"/>
      <c r="BQ1549" s="20"/>
      <c r="BR1549" s="20"/>
      <c r="BS1549" s="20"/>
      <c r="BT1549" s="20"/>
      <c r="BU1549" s="20"/>
      <c r="BV1549" s="20"/>
    </row>
    <row r="1550" spans="1:74" x14ac:dyDescent="0.25">
      <c r="A1550" s="20" t="s">
        <v>452</v>
      </c>
      <c r="B1550" s="20" t="s">
        <v>453</v>
      </c>
      <c r="C1550" s="20" t="s">
        <v>457</v>
      </c>
      <c r="D1550" s="1">
        <v>44507</v>
      </c>
      <c r="E1550">
        <v>107</v>
      </c>
      <c r="F1550">
        <v>1</v>
      </c>
      <c r="G1550">
        <v>0</v>
      </c>
      <c r="H1550">
        <v>1</v>
      </c>
      <c r="I1550">
        <v>0</v>
      </c>
      <c r="J1550">
        <v>49</v>
      </c>
      <c r="K1550">
        <v>5</v>
      </c>
      <c r="L1550">
        <v>11</v>
      </c>
      <c r="M1550">
        <v>2</v>
      </c>
      <c r="N1550">
        <v>1</v>
      </c>
      <c r="O1550">
        <v>0</v>
      </c>
      <c r="P1550">
        <v>0</v>
      </c>
      <c r="Q1550">
        <v>0</v>
      </c>
      <c r="R1550">
        <v>232</v>
      </c>
      <c r="S1550">
        <v>150</v>
      </c>
      <c r="T1550">
        <v>7</v>
      </c>
      <c r="U1550">
        <v>13</v>
      </c>
      <c r="V1550">
        <v>3</v>
      </c>
      <c r="W1550">
        <v>1110</v>
      </c>
      <c r="X1550">
        <v>115</v>
      </c>
      <c r="Y1550">
        <v>26</v>
      </c>
      <c r="Z1550">
        <v>128</v>
      </c>
      <c r="AA1550">
        <v>85</v>
      </c>
      <c r="AB1550">
        <v>823</v>
      </c>
      <c r="AC1550">
        <v>60</v>
      </c>
      <c r="AD1550">
        <v>10</v>
      </c>
      <c r="AE1550">
        <v>110</v>
      </c>
      <c r="AF1550">
        <v>22</v>
      </c>
      <c r="AG1550">
        <v>206</v>
      </c>
      <c r="AH1550">
        <v>7</v>
      </c>
      <c r="AI1550">
        <v>2</v>
      </c>
      <c r="AJ1550">
        <v>18</v>
      </c>
      <c r="AK1550">
        <v>21</v>
      </c>
      <c r="AL1550">
        <v>20</v>
      </c>
      <c r="AM1550">
        <v>5</v>
      </c>
      <c r="AN1550">
        <v>0</v>
      </c>
      <c r="AO1550">
        <v>2</v>
      </c>
      <c r="AP1550">
        <v>0</v>
      </c>
      <c r="AQ1550">
        <v>0</v>
      </c>
      <c r="AR1550">
        <v>0</v>
      </c>
      <c r="AS1550">
        <v>0</v>
      </c>
      <c r="AT1550">
        <v>0</v>
      </c>
      <c r="AU1550">
        <v>0</v>
      </c>
      <c r="AV1550">
        <v>0</v>
      </c>
      <c r="AW1550">
        <v>1</v>
      </c>
      <c r="AX1550">
        <v>0</v>
      </c>
      <c r="AY1550">
        <v>0</v>
      </c>
      <c r="AZ1550">
        <v>0</v>
      </c>
      <c r="BA1550">
        <v>0</v>
      </c>
      <c r="BB1550">
        <v>0</v>
      </c>
      <c r="BC1550">
        <v>0</v>
      </c>
      <c r="BD1550">
        <v>0</v>
      </c>
      <c r="BE1550">
        <v>0</v>
      </c>
      <c r="BF1550">
        <v>0</v>
      </c>
      <c r="BG1550" s="20">
        <v>1</v>
      </c>
      <c r="BH1550" s="20">
        <v>0</v>
      </c>
      <c r="BI1550" s="20">
        <v>87</v>
      </c>
      <c r="BJ1550" s="20">
        <v>1</v>
      </c>
      <c r="BK1550" s="20">
        <v>206</v>
      </c>
      <c r="BL1550" s="20">
        <v>816</v>
      </c>
      <c r="BM1550" s="20">
        <v>659</v>
      </c>
      <c r="BN1550" s="20">
        <v>153</v>
      </c>
      <c r="BO1550" s="20">
        <v>16</v>
      </c>
      <c r="BP1550" s="20"/>
      <c r="BQ1550" s="20"/>
      <c r="BR1550" s="20"/>
      <c r="BS1550" s="20"/>
      <c r="BT1550" s="20"/>
      <c r="BU1550" s="20"/>
      <c r="BV1550" s="20"/>
    </row>
    <row r="1551" spans="1:74" x14ac:dyDescent="0.25">
      <c r="A1551" s="20" t="s">
        <v>452</v>
      </c>
      <c r="B1551" s="20" t="s">
        <v>453</v>
      </c>
      <c r="C1551" s="20" t="s">
        <v>457</v>
      </c>
      <c r="D1551" s="1">
        <v>44514</v>
      </c>
      <c r="E1551">
        <v>106</v>
      </c>
      <c r="F1551">
        <v>1</v>
      </c>
      <c r="G1551">
        <v>0</v>
      </c>
      <c r="H1551">
        <v>1</v>
      </c>
      <c r="I1551">
        <v>0</v>
      </c>
      <c r="J1551">
        <v>53</v>
      </c>
      <c r="K1551">
        <v>5</v>
      </c>
      <c r="L1551">
        <v>11</v>
      </c>
      <c r="M1551">
        <v>2</v>
      </c>
      <c r="N1551">
        <v>1</v>
      </c>
      <c r="O1551">
        <v>0</v>
      </c>
      <c r="P1551">
        <v>0</v>
      </c>
      <c r="Q1551">
        <v>0</v>
      </c>
      <c r="R1551">
        <v>228</v>
      </c>
      <c r="S1551">
        <v>165</v>
      </c>
      <c r="T1551">
        <v>7</v>
      </c>
      <c r="U1551">
        <v>13</v>
      </c>
      <c r="V1551">
        <v>2</v>
      </c>
      <c r="W1551">
        <v>1108</v>
      </c>
      <c r="X1551">
        <v>154</v>
      </c>
      <c r="Y1551">
        <v>26</v>
      </c>
      <c r="Z1551">
        <v>128</v>
      </c>
      <c r="AA1551">
        <v>81</v>
      </c>
      <c r="AB1551">
        <v>824</v>
      </c>
      <c r="AC1551">
        <v>101</v>
      </c>
      <c r="AD1551">
        <v>10</v>
      </c>
      <c r="AE1551">
        <v>110</v>
      </c>
      <c r="AF1551">
        <v>24</v>
      </c>
      <c r="AG1551">
        <v>206</v>
      </c>
      <c r="AH1551">
        <v>7</v>
      </c>
      <c r="AI1551">
        <v>1</v>
      </c>
      <c r="AJ1551">
        <v>17</v>
      </c>
      <c r="AK1551">
        <v>21</v>
      </c>
      <c r="AL1551">
        <v>23</v>
      </c>
      <c r="AM1551">
        <v>5</v>
      </c>
      <c r="AN1551">
        <v>0</v>
      </c>
      <c r="AO1551">
        <v>2</v>
      </c>
      <c r="AP1551">
        <v>0</v>
      </c>
      <c r="AQ1551">
        <v>0</v>
      </c>
      <c r="AR1551">
        <v>0</v>
      </c>
      <c r="AS1551">
        <v>0</v>
      </c>
      <c r="AT1551">
        <v>0</v>
      </c>
      <c r="AU1551">
        <v>0</v>
      </c>
      <c r="AV1551">
        <v>0</v>
      </c>
      <c r="AW1551">
        <v>1</v>
      </c>
      <c r="AX1551">
        <v>0</v>
      </c>
      <c r="AY1551">
        <v>0</v>
      </c>
      <c r="AZ1551">
        <v>0</v>
      </c>
      <c r="BA1551">
        <v>0</v>
      </c>
      <c r="BB1551">
        <v>0</v>
      </c>
      <c r="BC1551">
        <v>0</v>
      </c>
      <c r="BD1551">
        <v>0</v>
      </c>
      <c r="BE1551">
        <v>0</v>
      </c>
      <c r="BF1551">
        <v>0</v>
      </c>
      <c r="BG1551" s="20">
        <v>1</v>
      </c>
      <c r="BH1551" s="20">
        <v>0</v>
      </c>
      <c r="BI1551" s="20">
        <v>86</v>
      </c>
      <c r="BJ1551" s="20">
        <v>1</v>
      </c>
      <c r="BK1551" s="20">
        <v>203</v>
      </c>
      <c r="BL1551" s="20">
        <v>819</v>
      </c>
      <c r="BM1551" s="20">
        <v>661</v>
      </c>
      <c r="BN1551" s="20">
        <v>154</v>
      </c>
      <c r="BO1551" s="20">
        <v>19</v>
      </c>
      <c r="BP1551" s="20"/>
      <c r="BQ1551" s="20"/>
      <c r="BR1551" s="20"/>
      <c r="BS1551" s="20"/>
      <c r="BT1551" s="20"/>
      <c r="BU1551" s="20"/>
      <c r="BV1551" s="20"/>
    </row>
    <row r="1552" spans="1:74" x14ac:dyDescent="0.25">
      <c r="A1552" s="20" t="s">
        <v>452</v>
      </c>
      <c r="B1552" s="20" t="s">
        <v>453</v>
      </c>
      <c r="C1552" s="20" t="s">
        <v>457</v>
      </c>
      <c r="D1552" s="1">
        <v>44521</v>
      </c>
      <c r="E1552">
        <v>106</v>
      </c>
      <c r="F1552">
        <v>1</v>
      </c>
      <c r="G1552">
        <v>0</v>
      </c>
      <c r="H1552">
        <v>1</v>
      </c>
      <c r="I1552">
        <v>0</v>
      </c>
      <c r="J1552">
        <v>54</v>
      </c>
      <c r="K1552">
        <v>5</v>
      </c>
      <c r="L1552">
        <v>11</v>
      </c>
      <c r="M1552">
        <v>3</v>
      </c>
      <c r="N1552">
        <v>1</v>
      </c>
      <c r="O1552">
        <v>0</v>
      </c>
      <c r="P1552">
        <v>0</v>
      </c>
      <c r="Q1552">
        <v>0</v>
      </c>
      <c r="R1552">
        <v>227</v>
      </c>
      <c r="S1552">
        <v>172</v>
      </c>
      <c r="T1552">
        <v>7</v>
      </c>
      <c r="U1552">
        <v>12</v>
      </c>
      <c r="V1552">
        <v>2</v>
      </c>
      <c r="W1552">
        <v>1107</v>
      </c>
      <c r="X1552">
        <v>226</v>
      </c>
      <c r="Y1552">
        <v>25</v>
      </c>
      <c r="Z1552">
        <v>129</v>
      </c>
      <c r="AA1552">
        <v>80</v>
      </c>
      <c r="AB1552">
        <v>823</v>
      </c>
      <c r="AC1552">
        <v>139</v>
      </c>
      <c r="AD1552">
        <v>10</v>
      </c>
      <c r="AE1552">
        <v>111</v>
      </c>
      <c r="AF1552">
        <v>24</v>
      </c>
      <c r="AG1552">
        <v>206</v>
      </c>
      <c r="AH1552">
        <v>9</v>
      </c>
      <c r="AI1552">
        <v>2</v>
      </c>
      <c r="AJ1552">
        <v>14</v>
      </c>
      <c r="AK1552">
        <v>18</v>
      </c>
      <c r="AL1552">
        <v>21</v>
      </c>
      <c r="AM1552">
        <v>5</v>
      </c>
      <c r="AN1552">
        <v>0</v>
      </c>
      <c r="AO1552">
        <v>1</v>
      </c>
      <c r="AP1552">
        <v>0</v>
      </c>
      <c r="AQ1552">
        <v>0</v>
      </c>
      <c r="AR1552">
        <v>0</v>
      </c>
      <c r="AS1552">
        <v>0</v>
      </c>
      <c r="AT1552">
        <v>0</v>
      </c>
      <c r="AU1552">
        <v>0</v>
      </c>
      <c r="AV1552">
        <v>0</v>
      </c>
      <c r="AW1552">
        <v>1</v>
      </c>
      <c r="AX1552">
        <v>0</v>
      </c>
      <c r="AY1552">
        <v>0</v>
      </c>
      <c r="AZ1552">
        <v>0</v>
      </c>
      <c r="BA1552">
        <v>0</v>
      </c>
      <c r="BB1552">
        <v>0</v>
      </c>
      <c r="BC1552">
        <v>0</v>
      </c>
      <c r="BD1552">
        <v>0</v>
      </c>
      <c r="BE1552">
        <v>0</v>
      </c>
      <c r="BF1552">
        <v>0</v>
      </c>
      <c r="BG1552" s="20">
        <v>1</v>
      </c>
      <c r="BH1552" s="20">
        <v>0</v>
      </c>
      <c r="BI1552" s="20">
        <v>85</v>
      </c>
      <c r="BJ1552" s="20">
        <v>1</v>
      </c>
      <c r="BK1552" s="20">
        <v>203</v>
      </c>
      <c r="BL1552" s="20">
        <v>823</v>
      </c>
      <c r="BM1552" s="20">
        <v>659</v>
      </c>
      <c r="BN1552" s="20">
        <v>156</v>
      </c>
      <c r="BO1552" s="20">
        <v>18</v>
      </c>
      <c r="BP1552" s="20"/>
      <c r="BQ1552" s="20"/>
      <c r="BR1552" s="20"/>
      <c r="BS1552" s="20"/>
      <c r="BT1552" s="20"/>
      <c r="BU1552" s="20"/>
      <c r="BV1552" s="20"/>
    </row>
    <row r="1553" spans="1:74" x14ac:dyDescent="0.25">
      <c r="A1553" s="20" t="s">
        <v>452</v>
      </c>
      <c r="B1553" s="20" t="s">
        <v>453</v>
      </c>
      <c r="C1553" s="20" t="s">
        <v>457</v>
      </c>
      <c r="D1553" s="1">
        <v>44528</v>
      </c>
      <c r="E1553">
        <v>106</v>
      </c>
      <c r="F1553">
        <v>1</v>
      </c>
      <c r="G1553">
        <v>0</v>
      </c>
      <c r="H1553">
        <v>1</v>
      </c>
      <c r="I1553">
        <v>0</v>
      </c>
      <c r="J1553">
        <v>61</v>
      </c>
      <c r="K1553">
        <v>5</v>
      </c>
      <c r="L1553">
        <v>11</v>
      </c>
      <c r="M1553">
        <v>3</v>
      </c>
      <c r="N1553">
        <v>1</v>
      </c>
      <c r="O1553">
        <v>0</v>
      </c>
      <c r="P1553">
        <v>0</v>
      </c>
      <c r="Q1553">
        <v>0</v>
      </c>
      <c r="R1553">
        <v>227</v>
      </c>
      <c r="S1553">
        <v>181</v>
      </c>
      <c r="T1553">
        <v>7</v>
      </c>
      <c r="U1553">
        <v>12</v>
      </c>
      <c r="V1553">
        <v>2</v>
      </c>
      <c r="W1553">
        <v>1107</v>
      </c>
      <c r="X1553">
        <v>349</v>
      </c>
      <c r="Y1553">
        <v>25</v>
      </c>
      <c r="Z1553">
        <v>126</v>
      </c>
      <c r="AA1553">
        <v>77</v>
      </c>
      <c r="AB1553">
        <v>825</v>
      </c>
      <c r="AC1553">
        <v>195</v>
      </c>
      <c r="AD1553">
        <v>10</v>
      </c>
      <c r="AE1553">
        <v>110</v>
      </c>
      <c r="AF1553">
        <v>23</v>
      </c>
      <c r="AG1553">
        <v>205</v>
      </c>
      <c r="AH1553">
        <v>22</v>
      </c>
      <c r="AI1553">
        <v>2</v>
      </c>
      <c r="AJ1553">
        <v>14</v>
      </c>
      <c r="AK1553">
        <v>19</v>
      </c>
      <c r="AL1553">
        <v>22</v>
      </c>
      <c r="AM1553">
        <v>5</v>
      </c>
      <c r="AN1553">
        <v>0</v>
      </c>
      <c r="AO1553">
        <v>1</v>
      </c>
      <c r="AP1553">
        <v>0</v>
      </c>
      <c r="AQ1553">
        <v>0</v>
      </c>
      <c r="AR1553">
        <v>0</v>
      </c>
      <c r="AS1553">
        <v>0</v>
      </c>
      <c r="AT1553">
        <v>0</v>
      </c>
      <c r="AU1553">
        <v>0</v>
      </c>
      <c r="AV1553">
        <v>0</v>
      </c>
      <c r="AW1553">
        <v>1</v>
      </c>
      <c r="AX1553">
        <v>0</v>
      </c>
      <c r="AY1553">
        <v>0</v>
      </c>
      <c r="AZ1553">
        <v>0</v>
      </c>
      <c r="BA1553">
        <v>0</v>
      </c>
      <c r="BB1553">
        <v>0</v>
      </c>
      <c r="BC1553">
        <v>0</v>
      </c>
      <c r="BD1553">
        <v>0</v>
      </c>
      <c r="BE1553">
        <v>0</v>
      </c>
      <c r="BF1553">
        <v>0</v>
      </c>
      <c r="BG1553" s="20">
        <v>1</v>
      </c>
      <c r="BH1553" s="20">
        <v>0</v>
      </c>
      <c r="BI1553" s="20">
        <v>85</v>
      </c>
      <c r="BJ1553" s="20">
        <v>1</v>
      </c>
      <c r="BK1553" s="20">
        <v>203</v>
      </c>
      <c r="BL1553" s="20">
        <v>827</v>
      </c>
      <c r="BM1553" s="20">
        <v>661</v>
      </c>
      <c r="BN1553" s="20">
        <v>154</v>
      </c>
      <c r="BO1553" s="20">
        <v>19</v>
      </c>
      <c r="BP1553" s="20"/>
      <c r="BQ1553" s="20"/>
      <c r="BR1553" s="20"/>
      <c r="BS1553" s="20"/>
      <c r="BT1553" s="20"/>
      <c r="BU1553" s="20"/>
      <c r="BV1553" s="20"/>
    </row>
    <row r="1554" spans="1:74" x14ac:dyDescent="0.25">
      <c r="A1554" s="20" t="s">
        <v>452</v>
      </c>
      <c r="B1554" s="20" t="s">
        <v>453</v>
      </c>
      <c r="C1554" s="20" t="s">
        <v>457</v>
      </c>
      <c r="D1554" s="1">
        <v>44535</v>
      </c>
      <c r="E1554">
        <v>106</v>
      </c>
      <c r="F1554">
        <v>1</v>
      </c>
      <c r="G1554">
        <v>0</v>
      </c>
      <c r="H1554">
        <v>1</v>
      </c>
      <c r="I1554">
        <v>0</v>
      </c>
      <c r="J1554">
        <v>67</v>
      </c>
      <c r="K1554">
        <v>5</v>
      </c>
      <c r="L1554">
        <v>10</v>
      </c>
      <c r="M1554">
        <v>3</v>
      </c>
      <c r="N1554">
        <v>1</v>
      </c>
      <c r="O1554">
        <v>0</v>
      </c>
      <c r="P1554">
        <v>0</v>
      </c>
      <c r="Q1554">
        <v>0</v>
      </c>
      <c r="R1554">
        <v>227</v>
      </c>
      <c r="S1554">
        <v>184</v>
      </c>
      <c r="T1554">
        <v>7</v>
      </c>
      <c r="U1554">
        <v>12</v>
      </c>
      <c r="V1554">
        <v>2</v>
      </c>
      <c r="W1554">
        <v>1104</v>
      </c>
      <c r="X1554">
        <v>421</v>
      </c>
      <c r="Y1554">
        <v>25</v>
      </c>
      <c r="Z1554">
        <v>124</v>
      </c>
      <c r="AA1554">
        <v>71</v>
      </c>
      <c r="AB1554">
        <v>828</v>
      </c>
      <c r="AC1554">
        <v>283</v>
      </c>
      <c r="AD1554">
        <v>10</v>
      </c>
      <c r="AE1554">
        <v>110</v>
      </c>
      <c r="AF1554">
        <v>25</v>
      </c>
      <c r="AG1554">
        <v>206</v>
      </c>
      <c r="AH1554">
        <v>28</v>
      </c>
      <c r="AI1554">
        <v>3</v>
      </c>
      <c r="AJ1554">
        <v>13</v>
      </c>
      <c r="AK1554">
        <v>19</v>
      </c>
      <c r="AL1554">
        <v>22</v>
      </c>
      <c r="AM1554">
        <v>5</v>
      </c>
      <c r="AN1554">
        <v>0</v>
      </c>
      <c r="AO1554">
        <v>1</v>
      </c>
      <c r="AP1554">
        <v>0</v>
      </c>
      <c r="AQ1554">
        <v>0</v>
      </c>
      <c r="AR1554">
        <v>0</v>
      </c>
      <c r="AS1554">
        <v>0</v>
      </c>
      <c r="AT1554">
        <v>0</v>
      </c>
      <c r="AU1554">
        <v>0</v>
      </c>
      <c r="AV1554">
        <v>0</v>
      </c>
      <c r="AW1554">
        <v>0</v>
      </c>
      <c r="AX1554">
        <v>0</v>
      </c>
      <c r="AY1554">
        <v>0</v>
      </c>
      <c r="AZ1554">
        <v>0</v>
      </c>
      <c r="BA1554">
        <v>0</v>
      </c>
      <c r="BB1554">
        <v>0</v>
      </c>
      <c r="BC1554">
        <v>0</v>
      </c>
      <c r="BD1554">
        <v>0</v>
      </c>
      <c r="BE1554">
        <v>0</v>
      </c>
      <c r="BF1554">
        <v>0</v>
      </c>
      <c r="BG1554" s="20">
        <v>1</v>
      </c>
      <c r="BH1554" s="20">
        <v>0</v>
      </c>
      <c r="BI1554" s="20">
        <v>85</v>
      </c>
      <c r="BJ1554" s="20">
        <v>1</v>
      </c>
      <c r="BK1554" s="20">
        <v>203</v>
      </c>
      <c r="BL1554" s="20">
        <v>831</v>
      </c>
      <c r="BM1554" s="20">
        <v>662</v>
      </c>
      <c r="BN1554" s="20">
        <v>156</v>
      </c>
      <c r="BO1554" s="20">
        <v>18</v>
      </c>
      <c r="BP1554" s="20"/>
      <c r="BQ1554" s="20"/>
      <c r="BR1554" s="20"/>
      <c r="BS1554" s="20"/>
      <c r="BT1554" s="20"/>
      <c r="BU1554" s="20"/>
      <c r="BV1554" s="20"/>
    </row>
    <row r="1555" spans="1:74" x14ac:dyDescent="0.25">
      <c r="A1555" s="20" t="s">
        <v>452</v>
      </c>
      <c r="B1555" s="20" t="s">
        <v>453</v>
      </c>
      <c r="C1555" s="20" t="s">
        <v>457</v>
      </c>
      <c r="D1555" s="1">
        <v>44542</v>
      </c>
      <c r="E1555">
        <v>107</v>
      </c>
      <c r="F1555">
        <v>1</v>
      </c>
      <c r="G1555">
        <v>0</v>
      </c>
      <c r="H1555">
        <v>1</v>
      </c>
      <c r="I1555">
        <v>0</v>
      </c>
      <c r="J1555">
        <v>69</v>
      </c>
      <c r="K1555">
        <v>5</v>
      </c>
      <c r="L1555">
        <v>11</v>
      </c>
      <c r="M1555">
        <v>3</v>
      </c>
      <c r="N1555">
        <v>1</v>
      </c>
      <c r="O1555">
        <v>0</v>
      </c>
      <c r="P1555">
        <v>0</v>
      </c>
      <c r="Q1555">
        <v>0</v>
      </c>
      <c r="R1555">
        <v>230</v>
      </c>
      <c r="S1555">
        <v>193</v>
      </c>
      <c r="T1555">
        <v>7</v>
      </c>
      <c r="U1555">
        <v>12</v>
      </c>
      <c r="V1555">
        <v>1</v>
      </c>
      <c r="W1555">
        <v>1109</v>
      </c>
      <c r="X1555">
        <v>493</v>
      </c>
      <c r="Y1555">
        <v>25</v>
      </c>
      <c r="Z1555">
        <v>124</v>
      </c>
      <c r="AA1555">
        <v>71</v>
      </c>
      <c r="AB1555">
        <v>822</v>
      </c>
      <c r="AC1555">
        <v>381</v>
      </c>
      <c r="AD1555">
        <v>10</v>
      </c>
      <c r="AE1555">
        <v>106</v>
      </c>
      <c r="AF1555">
        <v>25</v>
      </c>
      <c r="AG1555">
        <v>204</v>
      </c>
      <c r="AH1555">
        <v>40</v>
      </c>
      <c r="AI1555">
        <v>3</v>
      </c>
      <c r="AJ1555">
        <v>13</v>
      </c>
      <c r="AK1555">
        <v>19</v>
      </c>
      <c r="AL1555">
        <v>22</v>
      </c>
      <c r="AM1555">
        <v>10</v>
      </c>
      <c r="AN1555">
        <v>0</v>
      </c>
      <c r="AO1555">
        <v>1</v>
      </c>
      <c r="AP1555">
        <v>0</v>
      </c>
      <c r="AQ1555">
        <v>0</v>
      </c>
      <c r="AR1555">
        <v>0</v>
      </c>
      <c r="AS1555">
        <v>0</v>
      </c>
      <c r="AT1555">
        <v>0</v>
      </c>
      <c r="AU1555">
        <v>0</v>
      </c>
      <c r="AV1555">
        <v>0</v>
      </c>
      <c r="AW1555">
        <v>0</v>
      </c>
      <c r="AX1555">
        <v>0</v>
      </c>
      <c r="AY1555">
        <v>0</v>
      </c>
      <c r="AZ1555">
        <v>0</v>
      </c>
      <c r="BA1555">
        <v>0</v>
      </c>
      <c r="BB1555">
        <v>0</v>
      </c>
      <c r="BC1555">
        <v>0</v>
      </c>
      <c r="BD1555">
        <v>0</v>
      </c>
      <c r="BE1555">
        <v>0</v>
      </c>
      <c r="BF1555">
        <v>0</v>
      </c>
      <c r="BG1555" s="20">
        <v>1</v>
      </c>
      <c r="BH1555" s="20">
        <v>0</v>
      </c>
      <c r="BI1555" s="20">
        <v>85</v>
      </c>
      <c r="BJ1555" s="20">
        <v>1</v>
      </c>
      <c r="BK1555" s="20">
        <v>206</v>
      </c>
      <c r="BL1555" s="20">
        <v>838</v>
      </c>
      <c r="BM1555" s="20">
        <v>659</v>
      </c>
      <c r="BN1555" s="20">
        <v>154</v>
      </c>
      <c r="BO1555" s="20">
        <v>19</v>
      </c>
      <c r="BP1555" s="20"/>
      <c r="BQ1555" s="20"/>
      <c r="BR1555" s="20"/>
      <c r="BS1555" s="20"/>
      <c r="BT1555" s="20"/>
      <c r="BU1555" s="20"/>
      <c r="BV1555" s="20"/>
    </row>
    <row r="1556" spans="1:74" x14ac:dyDescent="0.25">
      <c r="A1556" s="20" t="s">
        <v>452</v>
      </c>
      <c r="B1556" s="20" t="s">
        <v>453</v>
      </c>
      <c r="C1556" s="20" t="s">
        <v>457</v>
      </c>
      <c r="D1556" s="1">
        <v>44549</v>
      </c>
      <c r="E1556">
        <v>106</v>
      </c>
      <c r="F1556">
        <v>1</v>
      </c>
      <c r="G1556">
        <v>1</v>
      </c>
      <c r="H1556">
        <v>1</v>
      </c>
      <c r="I1556">
        <v>0</v>
      </c>
      <c r="J1556">
        <v>71</v>
      </c>
      <c r="K1556">
        <v>5</v>
      </c>
      <c r="L1556">
        <v>10</v>
      </c>
      <c r="M1556">
        <v>3</v>
      </c>
      <c r="N1556">
        <v>1</v>
      </c>
      <c r="O1556">
        <v>0</v>
      </c>
      <c r="P1556">
        <v>0</v>
      </c>
      <c r="Q1556">
        <v>0</v>
      </c>
      <c r="R1556">
        <v>230</v>
      </c>
      <c r="S1556">
        <v>193</v>
      </c>
      <c r="T1556">
        <v>7</v>
      </c>
      <c r="U1556">
        <v>12</v>
      </c>
      <c r="V1556">
        <v>1</v>
      </c>
      <c r="W1556">
        <v>1109</v>
      </c>
      <c r="X1556">
        <v>536</v>
      </c>
      <c r="Y1556">
        <v>25</v>
      </c>
      <c r="Z1556">
        <v>124</v>
      </c>
      <c r="AA1556">
        <v>70</v>
      </c>
      <c r="AB1556">
        <v>818</v>
      </c>
      <c r="AC1556">
        <v>437</v>
      </c>
      <c r="AD1556">
        <v>10</v>
      </c>
      <c r="AE1556">
        <v>106</v>
      </c>
      <c r="AF1556">
        <v>24</v>
      </c>
      <c r="AG1556">
        <v>207</v>
      </c>
      <c r="AH1556">
        <v>55</v>
      </c>
      <c r="AI1556">
        <v>3</v>
      </c>
      <c r="AJ1556">
        <v>13</v>
      </c>
      <c r="AK1556">
        <v>21</v>
      </c>
      <c r="AL1556">
        <v>22</v>
      </c>
      <c r="AM1556">
        <v>10</v>
      </c>
      <c r="AN1556">
        <v>0</v>
      </c>
      <c r="AO1556">
        <v>1</v>
      </c>
      <c r="AP1556">
        <v>0</v>
      </c>
      <c r="AQ1556">
        <v>0</v>
      </c>
      <c r="AR1556">
        <v>0</v>
      </c>
      <c r="AS1556">
        <v>0</v>
      </c>
      <c r="AT1556">
        <v>0</v>
      </c>
      <c r="AU1556">
        <v>0</v>
      </c>
      <c r="AV1556">
        <v>0</v>
      </c>
      <c r="AW1556">
        <v>0</v>
      </c>
      <c r="AX1556">
        <v>0</v>
      </c>
      <c r="AY1556">
        <v>0</v>
      </c>
      <c r="AZ1556">
        <v>0</v>
      </c>
      <c r="BA1556">
        <v>0</v>
      </c>
      <c r="BB1556">
        <v>0</v>
      </c>
      <c r="BC1556">
        <v>0</v>
      </c>
      <c r="BD1556">
        <v>0</v>
      </c>
      <c r="BE1556">
        <v>0</v>
      </c>
      <c r="BF1556">
        <v>0</v>
      </c>
      <c r="BG1556" s="20">
        <v>1</v>
      </c>
      <c r="BH1556" s="20">
        <v>0</v>
      </c>
      <c r="BI1556" s="20">
        <v>85</v>
      </c>
      <c r="BJ1556" s="20">
        <v>1</v>
      </c>
      <c r="BK1556" s="20">
        <v>206</v>
      </c>
      <c r="BL1556" s="20">
        <v>841</v>
      </c>
      <c r="BM1556" s="20">
        <v>658</v>
      </c>
      <c r="BN1556" s="20">
        <v>155</v>
      </c>
      <c r="BO1556" s="20">
        <v>19</v>
      </c>
      <c r="BP1556" s="20">
        <v>4879</v>
      </c>
      <c r="BQ1556" s="20">
        <v>1018</v>
      </c>
      <c r="BR1556" s="20">
        <v>0</v>
      </c>
      <c r="BS1556" s="20">
        <v>29</v>
      </c>
      <c r="BT1556" s="20">
        <v>367</v>
      </c>
      <c r="BU1556" s="20">
        <v>1033</v>
      </c>
      <c r="BV1556" s="20">
        <v>3227</v>
      </c>
    </row>
    <row r="1557" spans="1:74" x14ac:dyDescent="0.25">
      <c r="A1557" s="20" t="s">
        <v>452</v>
      </c>
      <c r="B1557" s="20" t="s">
        <v>453</v>
      </c>
      <c r="C1557" s="20" t="s">
        <v>457</v>
      </c>
      <c r="D1557" s="1">
        <v>44558</v>
      </c>
      <c r="E1557">
        <v>106</v>
      </c>
      <c r="F1557">
        <v>1</v>
      </c>
      <c r="G1557">
        <v>1</v>
      </c>
      <c r="H1557">
        <v>1</v>
      </c>
      <c r="I1557">
        <v>0</v>
      </c>
      <c r="J1557">
        <v>73</v>
      </c>
      <c r="K1557">
        <v>5</v>
      </c>
      <c r="L1557">
        <v>9</v>
      </c>
      <c r="M1557">
        <v>3</v>
      </c>
      <c r="N1557">
        <v>1</v>
      </c>
      <c r="O1557">
        <v>0</v>
      </c>
      <c r="P1557">
        <v>0</v>
      </c>
      <c r="Q1557">
        <v>0</v>
      </c>
      <c r="R1557">
        <v>229</v>
      </c>
      <c r="S1557">
        <v>193</v>
      </c>
      <c r="T1557">
        <v>8</v>
      </c>
      <c r="U1557">
        <v>11</v>
      </c>
      <c r="V1557">
        <v>1</v>
      </c>
      <c r="W1557">
        <v>1114</v>
      </c>
      <c r="X1557">
        <v>571</v>
      </c>
      <c r="Y1557">
        <v>26</v>
      </c>
      <c r="Z1557">
        <v>124</v>
      </c>
      <c r="AA1557">
        <v>69</v>
      </c>
      <c r="AB1557">
        <v>815</v>
      </c>
      <c r="AC1557">
        <v>476</v>
      </c>
      <c r="AD1557">
        <v>10</v>
      </c>
      <c r="AE1557">
        <v>104</v>
      </c>
      <c r="AF1557">
        <v>22</v>
      </c>
      <c r="AG1557">
        <v>209</v>
      </c>
      <c r="AH1557">
        <v>72</v>
      </c>
      <c r="AI1557">
        <v>3</v>
      </c>
      <c r="AJ1557">
        <v>13</v>
      </c>
      <c r="AK1557">
        <v>23</v>
      </c>
      <c r="AL1557">
        <v>22</v>
      </c>
      <c r="AM1557">
        <v>10</v>
      </c>
      <c r="AN1557">
        <v>0</v>
      </c>
      <c r="AO1557">
        <v>0</v>
      </c>
      <c r="AP1557">
        <v>0</v>
      </c>
      <c r="AQ1557">
        <v>0</v>
      </c>
      <c r="AR1557">
        <v>0</v>
      </c>
      <c r="AS1557">
        <v>0</v>
      </c>
      <c r="AT1557">
        <v>0</v>
      </c>
      <c r="AU1557">
        <v>0</v>
      </c>
      <c r="AV1557">
        <v>0</v>
      </c>
      <c r="AW1557">
        <v>0</v>
      </c>
      <c r="AX1557">
        <v>0</v>
      </c>
      <c r="AY1557">
        <v>0</v>
      </c>
      <c r="AZ1557">
        <v>0</v>
      </c>
      <c r="BA1557">
        <v>0</v>
      </c>
      <c r="BB1557">
        <v>0</v>
      </c>
      <c r="BC1557">
        <v>0</v>
      </c>
      <c r="BD1557">
        <v>0</v>
      </c>
      <c r="BE1557">
        <v>0</v>
      </c>
      <c r="BF1557">
        <v>0</v>
      </c>
      <c r="BG1557" s="20">
        <v>1</v>
      </c>
      <c r="BH1557" s="20">
        <v>0</v>
      </c>
      <c r="BI1557" s="20">
        <v>85</v>
      </c>
      <c r="BJ1557" s="20">
        <v>1</v>
      </c>
      <c r="BK1557" s="20">
        <v>205</v>
      </c>
      <c r="BL1557" s="20">
        <v>848</v>
      </c>
      <c r="BM1557" s="20">
        <v>658</v>
      </c>
      <c r="BN1557" s="20">
        <v>156</v>
      </c>
      <c r="BO1557" s="20">
        <v>19</v>
      </c>
      <c r="BP1557" s="20">
        <v>4882</v>
      </c>
      <c r="BQ1557" s="20">
        <v>1516</v>
      </c>
      <c r="BR1557" s="20">
        <v>0</v>
      </c>
      <c r="BS1557" s="20">
        <v>29</v>
      </c>
      <c r="BT1557" s="20">
        <v>366</v>
      </c>
      <c r="BU1557" s="20">
        <v>1027</v>
      </c>
      <c r="BV1557" s="20">
        <v>3245</v>
      </c>
    </row>
    <row r="1558" spans="1:74" x14ac:dyDescent="0.25">
      <c r="A1558" s="20" t="s">
        <v>452</v>
      </c>
      <c r="B1558" s="20" t="s">
        <v>453</v>
      </c>
      <c r="C1558" s="20" t="s">
        <v>457</v>
      </c>
      <c r="D1558" s="1">
        <v>44564</v>
      </c>
      <c r="E1558">
        <v>106</v>
      </c>
      <c r="F1558">
        <v>1</v>
      </c>
      <c r="G1558">
        <v>1</v>
      </c>
      <c r="H1558">
        <v>1</v>
      </c>
      <c r="I1558">
        <v>0</v>
      </c>
      <c r="J1558">
        <v>74</v>
      </c>
      <c r="K1558">
        <v>5</v>
      </c>
      <c r="L1558">
        <v>9</v>
      </c>
      <c r="M1558">
        <v>3</v>
      </c>
      <c r="N1558">
        <v>1</v>
      </c>
      <c r="O1558">
        <v>0</v>
      </c>
      <c r="P1558">
        <v>0</v>
      </c>
      <c r="Q1558">
        <v>0</v>
      </c>
      <c r="R1558">
        <v>229</v>
      </c>
      <c r="S1558">
        <v>194</v>
      </c>
      <c r="T1558">
        <v>8</v>
      </c>
      <c r="U1558">
        <v>11</v>
      </c>
      <c r="V1558">
        <v>1</v>
      </c>
      <c r="W1558">
        <v>1120</v>
      </c>
      <c r="X1558">
        <v>584</v>
      </c>
      <c r="Y1558">
        <v>26</v>
      </c>
      <c r="Z1558">
        <v>122</v>
      </c>
      <c r="AA1558">
        <v>68</v>
      </c>
      <c r="AB1558">
        <v>819</v>
      </c>
      <c r="AC1558">
        <v>505</v>
      </c>
      <c r="AD1558">
        <v>10</v>
      </c>
      <c r="AE1558">
        <v>104</v>
      </c>
      <c r="AF1558">
        <v>22</v>
      </c>
      <c r="AG1558">
        <v>208</v>
      </c>
      <c r="AH1558">
        <v>78</v>
      </c>
      <c r="AI1558">
        <v>3</v>
      </c>
      <c r="AJ1558">
        <v>13</v>
      </c>
      <c r="AK1558">
        <v>23</v>
      </c>
      <c r="AL1558">
        <v>22</v>
      </c>
      <c r="AM1558">
        <v>11</v>
      </c>
      <c r="AN1558">
        <v>0</v>
      </c>
      <c r="AO1558">
        <v>0</v>
      </c>
      <c r="AP1558">
        <v>0</v>
      </c>
      <c r="AQ1558">
        <v>0</v>
      </c>
      <c r="AR1558">
        <v>0</v>
      </c>
      <c r="AS1558">
        <v>0</v>
      </c>
      <c r="AT1558">
        <v>0</v>
      </c>
      <c r="AU1558">
        <v>0</v>
      </c>
      <c r="AV1558">
        <v>0</v>
      </c>
      <c r="AW1558">
        <v>0</v>
      </c>
      <c r="AX1558">
        <v>0</v>
      </c>
      <c r="AY1558">
        <v>0</v>
      </c>
      <c r="AZ1558">
        <v>0</v>
      </c>
      <c r="BA1558">
        <v>0</v>
      </c>
      <c r="BB1558">
        <v>0</v>
      </c>
      <c r="BC1558">
        <v>0</v>
      </c>
      <c r="BD1558">
        <v>0</v>
      </c>
      <c r="BE1558">
        <v>0</v>
      </c>
      <c r="BF1558">
        <v>0</v>
      </c>
      <c r="BG1558" s="20">
        <v>1</v>
      </c>
      <c r="BH1558" s="20">
        <v>0</v>
      </c>
      <c r="BI1558" s="20">
        <v>85</v>
      </c>
      <c r="BJ1558" s="20">
        <v>1</v>
      </c>
      <c r="BK1558" s="20">
        <v>205</v>
      </c>
      <c r="BL1558" s="20">
        <v>856</v>
      </c>
      <c r="BM1558" s="20">
        <v>662</v>
      </c>
      <c r="BN1558" s="20">
        <v>156</v>
      </c>
      <c r="BO1558" s="20">
        <v>19</v>
      </c>
      <c r="BP1558" s="20">
        <v>4883</v>
      </c>
      <c r="BQ1558" s="20">
        <v>1667</v>
      </c>
      <c r="BR1558" s="20">
        <v>0</v>
      </c>
      <c r="BS1558" s="20">
        <v>29</v>
      </c>
      <c r="BT1558" s="20">
        <v>364</v>
      </c>
      <c r="BU1558" s="20">
        <v>1027</v>
      </c>
      <c r="BV1558" s="20">
        <v>3257</v>
      </c>
    </row>
    <row r="1559" spans="1:74" x14ac:dyDescent="0.25">
      <c r="A1559" s="20" t="s">
        <v>452</v>
      </c>
      <c r="B1559" s="20" t="s">
        <v>453</v>
      </c>
      <c r="C1559" s="20" t="s">
        <v>457</v>
      </c>
      <c r="D1559" s="1">
        <v>44570</v>
      </c>
      <c r="E1559">
        <v>106</v>
      </c>
      <c r="F1559">
        <v>1</v>
      </c>
      <c r="G1559">
        <v>1</v>
      </c>
      <c r="H1559">
        <v>1</v>
      </c>
      <c r="I1559">
        <v>0</v>
      </c>
      <c r="J1559">
        <v>74</v>
      </c>
      <c r="K1559">
        <v>5</v>
      </c>
      <c r="L1559">
        <v>8</v>
      </c>
      <c r="M1559">
        <v>3</v>
      </c>
      <c r="N1559">
        <v>1</v>
      </c>
      <c r="O1559">
        <v>0</v>
      </c>
      <c r="P1559">
        <v>0</v>
      </c>
      <c r="Q1559">
        <v>0</v>
      </c>
      <c r="R1559">
        <v>233</v>
      </c>
      <c r="S1559">
        <v>197</v>
      </c>
      <c r="T1559">
        <v>8</v>
      </c>
      <c r="U1559">
        <v>11</v>
      </c>
      <c r="V1559">
        <v>1</v>
      </c>
      <c r="W1559">
        <v>1120</v>
      </c>
      <c r="X1559">
        <v>611</v>
      </c>
      <c r="Y1559">
        <v>26</v>
      </c>
      <c r="Z1559">
        <v>120</v>
      </c>
      <c r="AA1559">
        <v>68</v>
      </c>
      <c r="AB1559">
        <v>818</v>
      </c>
      <c r="AC1559">
        <v>516</v>
      </c>
      <c r="AD1559">
        <v>10</v>
      </c>
      <c r="AE1559">
        <v>103</v>
      </c>
      <c r="AF1559">
        <v>21</v>
      </c>
      <c r="AG1559">
        <v>209</v>
      </c>
      <c r="AH1559">
        <v>86</v>
      </c>
      <c r="AI1559">
        <v>3</v>
      </c>
      <c r="AJ1559">
        <v>13</v>
      </c>
      <c r="AK1559">
        <v>24</v>
      </c>
      <c r="AL1559">
        <v>23</v>
      </c>
      <c r="AM1559">
        <v>12</v>
      </c>
      <c r="AN1559">
        <v>0</v>
      </c>
      <c r="AO1559">
        <v>0</v>
      </c>
      <c r="AP1559">
        <v>0</v>
      </c>
      <c r="AQ1559">
        <v>0</v>
      </c>
      <c r="AR1559">
        <v>0</v>
      </c>
      <c r="AS1559">
        <v>0</v>
      </c>
      <c r="AT1559">
        <v>0</v>
      </c>
      <c r="AU1559">
        <v>0</v>
      </c>
      <c r="AV1559">
        <v>0</v>
      </c>
      <c r="AW1559">
        <v>0</v>
      </c>
      <c r="AX1559">
        <v>0</v>
      </c>
      <c r="AY1559">
        <v>0</v>
      </c>
      <c r="AZ1559">
        <v>0</v>
      </c>
      <c r="BA1559">
        <v>0</v>
      </c>
      <c r="BB1559">
        <v>0</v>
      </c>
      <c r="BC1559">
        <v>0</v>
      </c>
      <c r="BD1559">
        <v>0</v>
      </c>
      <c r="BE1559">
        <v>0</v>
      </c>
      <c r="BF1559">
        <v>0</v>
      </c>
      <c r="BG1559" s="20">
        <v>1</v>
      </c>
      <c r="BH1559" s="20">
        <v>0</v>
      </c>
      <c r="BI1559" s="20">
        <v>86</v>
      </c>
      <c r="BJ1559" s="20">
        <v>1</v>
      </c>
      <c r="BK1559" s="20">
        <v>209</v>
      </c>
      <c r="BL1559" s="20">
        <v>858</v>
      </c>
      <c r="BM1559" s="20">
        <v>662</v>
      </c>
      <c r="BN1559" s="20">
        <v>156</v>
      </c>
      <c r="BO1559" s="20">
        <v>20</v>
      </c>
      <c r="BP1559" s="20">
        <v>4882</v>
      </c>
      <c r="BQ1559" s="20">
        <v>1800</v>
      </c>
      <c r="BR1559" s="20">
        <v>0</v>
      </c>
      <c r="BS1559" s="20">
        <v>29</v>
      </c>
      <c r="BT1559" s="20">
        <v>362</v>
      </c>
      <c r="BU1559" s="20">
        <v>1013</v>
      </c>
      <c r="BV1559" s="20">
        <v>3263</v>
      </c>
    </row>
    <row r="1560" spans="1:74" x14ac:dyDescent="0.25">
      <c r="A1560" s="20" t="s">
        <v>452</v>
      </c>
      <c r="B1560" s="20" t="s">
        <v>453</v>
      </c>
      <c r="C1560" s="20" t="s">
        <v>457</v>
      </c>
      <c r="D1560" s="1">
        <v>44577</v>
      </c>
      <c r="E1560">
        <v>107</v>
      </c>
      <c r="F1560">
        <v>1</v>
      </c>
      <c r="G1560">
        <v>1</v>
      </c>
      <c r="H1560">
        <v>1</v>
      </c>
      <c r="I1560">
        <v>0</v>
      </c>
      <c r="J1560">
        <v>76</v>
      </c>
      <c r="K1560">
        <v>5</v>
      </c>
      <c r="L1560">
        <v>8</v>
      </c>
      <c r="M1560">
        <v>3</v>
      </c>
      <c r="N1560">
        <v>1</v>
      </c>
      <c r="O1560">
        <v>0</v>
      </c>
      <c r="P1560">
        <v>0</v>
      </c>
      <c r="Q1560">
        <v>0</v>
      </c>
      <c r="R1560">
        <v>233</v>
      </c>
      <c r="S1560">
        <v>198</v>
      </c>
      <c r="T1560">
        <v>8</v>
      </c>
      <c r="U1560">
        <v>10</v>
      </c>
      <c r="V1560">
        <v>1</v>
      </c>
      <c r="W1560">
        <v>1104</v>
      </c>
      <c r="X1560">
        <v>617</v>
      </c>
      <c r="Y1560">
        <v>26</v>
      </c>
      <c r="Z1560">
        <v>117</v>
      </c>
      <c r="AA1560">
        <v>66</v>
      </c>
      <c r="AB1560">
        <v>820</v>
      </c>
      <c r="AC1560">
        <v>524</v>
      </c>
      <c r="AD1560">
        <v>10</v>
      </c>
      <c r="AE1560">
        <v>103</v>
      </c>
      <c r="AF1560">
        <v>21</v>
      </c>
      <c r="AG1560">
        <v>212</v>
      </c>
      <c r="AH1560">
        <v>93</v>
      </c>
      <c r="AI1560">
        <v>3</v>
      </c>
      <c r="AJ1560">
        <v>14</v>
      </c>
      <c r="AK1560">
        <v>23</v>
      </c>
      <c r="AL1560">
        <v>23</v>
      </c>
      <c r="AM1560">
        <v>12</v>
      </c>
      <c r="AN1560">
        <v>0</v>
      </c>
      <c r="AO1560">
        <v>0</v>
      </c>
      <c r="AP1560">
        <v>0</v>
      </c>
      <c r="AQ1560">
        <v>0</v>
      </c>
      <c r="AR1560">
        <v>0</v>
      </c>
      <c r="AS1560">
        <v>0</v>
      </c>
      <c r="AT1560">
        <v>0</v>
      </c>
      <c r="AU1560">
        <v>0</v>
      </c>
      <c r="AV1560">
        <v>0</v>
      </c>
      <c r="AW1560">
        <v>0</v>
      </c>
      <c r="AX1560">
        <v>0</v>
      </c>
      <c r="AY1560">
        <v>0</v>
      </c>
      <c r="AZ1560">
        <v>0</v>
      </c>
      <c r="BA1560">
        <v>0</v>
      </c>
      <c r="BB1560">
        <v>0</v>
      </c>
      <c r="BC1560">
        <v>0</v>
      </c>
      <c r="BD1560">
        <v>0</v>
      </c>
      <c r="BE1560">
        <v>0</v>
      </c>
      <c r="BF1560">
        <v>0</v>
      </c>
      <c r="BG1560" s="20">
        <v>1</v>
      </c>
      <c r="BH1560" s="20">
        <v>0</v>
      </c>
      <c r="BI1560" s="20">
        <v>87</v>
      </c>
      <c r="BJ1560" s="20">
        <v>1</v>
      </c>
      <c r="BK1560" s="20">
        <v>210</v>
      </c>
      <c r="BL1560" s="20">
        <v>849</v>
      </c>
      <c r="BM1560" s="20">
        <v>664</v>
      </c>
      <c r="BN1560" s="20">
        <v>157</v>
      </c>
      <c r="BO1560" s="20">
        <v>20</v>
      </c>
      <c r="BP1560" s="20">
        <v>4894</v>
      </c>
      <c r="BQ1560" s="20">
        <v>1901</v>
      </c>
      <c r="BR1560" s="20">
        <v>0</v>
      </c>
      <c r="BS1560" s="20">
        <v>29</v>
      </c>
      <c r="BT1560" s="20">
        <v>359</v>
      </c>
      <c r="BU1560" s="20">
        <v>1007</v>
      </c>
      <c r="BV1560" s="20">
        <v>3276</v>
      </c>
    </row>
    <row r="1561" spans="1:74" x14ac:dyDescent="0.25">
      <c r="A1561" s="20" t="s">
        <v>452</v>
      </c>
      <c r="B1561" s="20" t="s">
        <v>453</v>
      </c>
      <c r="C1561" s="20" t="s">
        <v>457</v>
      </c>
      <c r="D1561" s="1">
        <v>44584</v>
      </c>
      <c r="E1561">
        <v>106</v>
      </c>
      <c r="F1561">
        <v>1</v>
      </c>
      <c r="G1561">
        <v>1</v>
      </c>
      <c r="H1561">
        <v>0</v>
      </c>
      <c r="I1561">
        <v>0</v>
      </c>
      <c r="J1561">
        <v>76</v>
      </c>
      <c r="K1561">
        <v>5</v>
      </c>
      <c r="L1561">
        <v>8</v>
      </c>
      <c r="M1561">
        <v>3</v>
      </c>
      <c r="N1561">
        <v>1</v>
      </c>
      <c r="O1561">
        <v>0</v>
      </c>
      <c r="P1561">
        <v>0</v>
      </c>
      <c r="Q1561">
        <v>0</v>
      </c>
      <c r="R1561">
        <v>234</v>
      </c>
      <c r="S1561">
        <v>198</v>
      </c>
      <c r="T1561">
        <v>9</v>
      </c>
      <c r="U1561">
        <v>10</v>
      </c>
      <c r="V1561">
        <v>1</v>
      </c>
      <c r="W1561">
        <v>1104</v>
      </c>
      <c r="X1561">
        <v>625</v>
      </c>
      <c r="Y1561">
        <v>25</v>
      </c>
      <c r="Z1561">
        <v>115</v>
      </c>
      <c r="AA1561">
        <v>64</v>
      </c>
      <c r="AB1561">
        <v>820</v>
      </c>
      <c r="AC1561">
        <v>528</v>
      </c>
      <c r="AD1561">
        <v>9</v>
      </c>
      <c r="AE1561">
        <v>103</v>
      </c>
      <c r="AF1561">
        <v>21</v>
      </c>
      <c r="AG1561">
        <v>213</v>
      </c>
      <c r="AH1561">
        <v>95</v>
      </c>
      <c r="AI1561">
        <v>3</v>
      </c>
      <c r="AJ1561">
        <v>14</v>
      </c>
      <c r="AK1561">
        <v>23</v>
      </c>
      <c r="AL1561">
        <v>23</v>
      </c>
      <c r="AM1561">
        <v>12</v>
      </c>
      <c r="AN1561">
        <v>0</v>
      </c>
      <c r="AO1561">
        <v>0</v>
      </c>
      <c r="AP1561">
        <v>0</v>
      </c>
      <c r="AQ1561">
        <v>0</v>
      </c>
      <c r="AR1561">
        <v>0</v>
      </c>
      <c r="AS1561">
        <v>0</v>
      </c>
      <c r="AT1561">
        <v>0</v>
      </c>
      <c r="AU1561">
        <v>0</v>
      </c>
      <c r="AV1561">
        <v>0</v>
      </c>
      <c r="AW1561">
        <v>0</v>
      </c>
      <c r="AX1561">
        <v>0</v>
      </c>
      <c r="AY1561">
        <v>0</v>
      </c>
      <c r="AZ1561">
        <v>0</v>
      </c>
      <c r="BA1561">
        <v>0</v>
      </c>
      <c r="BB1561">
        <v>0</v>
      </c>
      <c r="BC1561">
        <v>0</v>
      </c>
      <c r="BD1561">
        <v>0</v>
      </c>
      <c r="BE1561">
        <v>0</v>
      </c>
      <c r="BF1561">
        <v>0</v>
      </c>
      <c r="BG1561" s="20">
        <v>1</v>
      </c>
      <c r="BH1561" s="20">
        <v>0</v>
      </c>
      <c r="BI1561" s="20">
        <v>87</v>
      </c>
      <c r="BJ1561" s="20">
        <v>1</v>
      </c>
      <c r="BK1561" s="20">
        <v>210</v>
      </c>
      <c r="BL1561" s="20">
        <v>851</v>
      </c>
      <c r="BM1561" s="20">
        <v>665</v>
      </c>
      <c r="BN1561" s="20">
        <v>160</v>
      </c>
      <c r="BO1561" s="20">
        <v>20</v>
      </c>
      <c r="BP1561" s="20">
        <v>4894</v>
      </c>
      <c r="BQ1561" s="20">
        <v>1959</v>
      </c>
      <c r="BR1561" s="20">
        <v>0</v>
      </c>
      <c r="BS1561" s="20">
        <v>30</v>
      </c>
      <c r="BT1561" s="20">
        <v>359</v>
      </c>
      <c r="BU1561" s="20">
        <v>1002</v>
      </c>
      <c r="BV1561" s="20">
        <v>3281</v>
      </c>
    </row>
    <row r="1562" spans="1:74" x14ac:dyDescent="0.25">
      <c r="A1562" s="20" t="s">
        <v>452</v>
      </c>
      <c r="B1562" s="20" t="s">
        <v>453</v>
      </c>
      <c r="C1562" s="20" t="s">
        <v>457</v>
      </c>
      <c r="D1562" s="1">
        <v>44591</v>
      </c>
      <c r="E1562">
        <v>108</v>
      </c>
      <c r="F1562">
        <v>1</v>
      </c>
      <c r="G1562">
        <v>1</v>
      </c>
      <c r="H1562">
        <v>0</v>
      </c>
      <c r="I1562">
        <v>0</v>
      </c>
      <c r="J1562">
        <v>78</v>
      </c>
      <c r="K1562">
        <v>6</v>
      </c>
      <c r="L1562">
        <v>8</v>
      </c>
      <c r="M1562">
        <v>3</v>
      </c>
      <c r="N1562">
        <v>1</v>
      </c>
      <c r="O1562">
        <v>0</v>
      </c>
      <c r="P1562">
        <v>0</v>
      </c>
      <c r="Q1562">
        <v>0</v>
      </c>
      <c r="R1562">
        <v>235</v>
      </c>
      <c r="S1562">
        <v>200</v>
      </c>
      <c r="T1562">
        <v>9</v>
      </c>
      <c r="U1562">
        <v>10</v>
      </c>
      <c r="V1562">
        <v>1</v>
      </c>
      <c r="W1562">
        <v>1095</v>
      </c>
      <c r="X1562">
        <v>632</v>
      </c>
      <c r="Y1562">
        <v>24</v>
      </c>
      <c r="Z1562">
        <v>113</v>
      </c>
      <c r="AA1562">
        <v>62</v>
      </c>
      <c r="AB1562">
        <v>824</v>
      </c>
      <c r="AC1562">
        <v>535</v>
      </c>
      <c r="AD1562">
        <v>10</v>
      </c>
      <c r="AE1562">
        <v>102</v>
      </c>
      <c r="AF1562">
        <v>21</v>
      </c>
      <c r="AG1562">
        <v>212</v>
      </c>
      <c r="AH1562">
        <v>95</v>
      </c>
      <c r="AI1562">
        <v>3</v>
      </c>
      <c r="AJ1562">
        <v>14</v>
      </c>
      <c r="AK1562">
        <v>24</v>
      </c>
      <c r="AL1562">
        <v>23</v>
      </c>
      <c r="AM1562">
        <v>13</v>
      </c>
      <c r="AN1562">
        <v>0</v>
      </c>
      <c r="AO1562">
        <v>0</v>
      </c>
      <c r="AP1562">
        <v>0</v>
      </c>
      <c r="AQ1562">
        <v>0</v>
      </c>
      <c r="AR1562">
        <v>0</v>
      </c>
      <c r="AS1562">
        <v>0</v>
      </c>
      <c r="AT1562">
        <v>0</v>
      </c>
      <c r="AU1562">
        <v>0</v>
      </c>
      <c r="AV1562">
        <v>0</v>
      </c>
      <c r="AW1562">
        <v>0</v>
      </c>
      <c r="AX1562">
        <v>0</v>
      </c>
      <c r="AY1562">
        <v>0</v>
      </c>
      <c r="AZ1562">
        <v>0</v>
      </c>
      <c r="BA1562">
        <v>0</v>
      </c>
      <c r="BB1562">
        <v>0</v>
      </c>
      <c r="BC1562">
        <v>0</v>
      </c>
      <c r="BD1562">
        <v>0</v>
      </c>
      <c r="BE1562">
        <v>0</v>
      </c>
      <c r="BF1562">
        <v>0</v>
      </c>
      <c r="BG1562" s="20">
        <v>1</v>
      </c>
      <c r="BH1562" s="20">
        <v>0</v>
      </c>
      <c r="BI1562" s="20">
        <v>88</v>
      </c>
      <c r="BJ1562" s="20">
        <v>1</v>
      </c>
      <c r="BK1562" s="20">
        <v>211</v>
      </c>
      <c r="BL1562" s="20">
        <v>848</v>
      </c>
      <c r="BM1562" s="20">
        <v>668</v>
      </c>
      <c r="BN1562" s="20">
        <v>159</v>
      </c>
      <c r="BO1562" s="20">
        <v>20</v>
      </c>
      <c r="BP1562" s="20">
        <v>4914</v>
      </c>
      <c r="BQ1562" s="20">
        <v>2020</v>
      </c>
      <c r="BR1562" s="20">
        <v>0</v>
      </c>
      <c r="BS1562" s="20">
        <v>31</v>
      </c>
      <c r="BT1562" s="20">
        <v>361</v>
      </c>
      <c r="BU1562" s="20">
        <v>1007</v>
      </c>
      <c r="BV1562" s="20">
        <v>3299</v>
      </c>
    </row>
    <row r="1563" spans="1:74" x14ac:dyDescent="0.25">
      <c r="A1563" s="20" t="s">
        <v>452</v>
      </c>
      <c r="B1563" s="20" t="s">
        <v>453</v>
      </c>
      <c r="C1563" s="20" t="s">
        <v>457</v>
      </c>
      <c r="D1563" s="1">
        <v>44599</v>
      </c>
      <c r="E1563">
        <v>105</v>
      </c>
      <c r="F1563">
        <v>1</v>
      </c>
      <c r="G1563">
        <v>1</v>
      </c>
      <c r="H1563">
        <v>0</v>
      </c>
      <c r="I1563">
        <v>0</v>
      </c>
      <c r="J1563">
        <v>77</v>
      </c>
      <c r="K1563">
        <v>6</v>
      </c>
      <c r="L1563">
        <v>7</v>
      </c>
      <c r="M1563">
        <v>3</v>
      </c>
      <c r="N1563">
        <v>1</v>
      </c>
      <c r="O1563">
        <v>0</v>
      </c>
      <c r="P1563">
        <v>0</v>
      </c>
      <c r="Q1563">
        <v>0</v>
      </c>
      <c r="R1563">
        <v>235</v>
      </c>
      <c r="S1563">
        <v>201</v>
      </c>
      <c r="T1563">
        <v>9</v>
      </c>
      <c r="U1563">
        <v>10</v>
      </c>
      <c r="V1563">
        <v>1</v>
      </c>
      <c r="W1563">
        <v>1092</v>
      </c>
      <c r="X1563">
        <v>639</v>
      </c>
      <c r="Y1563">
        <v>24</v>
      </c>
      <c r="Z1563">
        <v>113</v>
      </c>
      <c r="AA1563">
        <v>59</v>
      </c>
      <c r="AB1563">
        <v>826</v>
      </c>
      <c r="AC1563">
        <v>538</v>
      </c>
      <c r="AD1563">
        <v>10</v>
      </c>
      <c r="AE1563">
        <v>104</v>
      </c>
      <c r="AF1563">
        <v>21</v>
      </c>
      <c r="AG1563">
        <v>214</v>
      </c>
      <c r="AH1563">
        <v>97</v>
      </c>
      <c r="AI1563">
        <v>3</v>
      </c>
      <c r="AJ1563">
        <v>15</v>
      </c>
      <c r="AK1563">
        <v>24</v>
      </c>
      <c r="AL1563">
        <v>24</v>
      </c>
      <c r="AM1563">
        <v>14</v>
      </c>
      <c r="AN1563">
        <v>0</v>
      </c>
      <c r="AO1563">
        <v>0</v>
      </c>
      <c r="AP1563">
        <v>0</v>
      </c>
      <c r="AQ1563">
        <v>0</v>
      </c>
      <c r="AR1563">
        <v>0</v>
      </c>
      <c r="AS1563">
        <v>0</v>
      </c>
      <c r="AT1563">
        <v>0</v>
      </c>
      <c r="AU1563">
        <v>0</v>
      </c>
      <c r="AV1563">
        <v>0</v>
      </c>
      <c r="AW1563">
        <v>0</v>
      </c>
      <c r="AX1563">
        <v>0</v>
      </c>
      <c r="AY1563">
        <v>0</v>
      </c>
      <c r="AZ1563">
        <v>0</v>
      </c>
      <c r="BA1563">
        <v>0</v>
      </c>
      <c r="BB1563">
        <v>0</v>
      </c>
      <c r="BC1563">
        <v>0</v>
      </c>
      <c r="BD1563">
        <v>0</v>
      </c>
      <c r="BE1563">
        <v>0</v>
      </c>
      <c r="BF1563">
        <v>0</v>
      </c>
      <c r="BG1563" s="20">
        <v>1</v>
      </c>
      <c r="BH1563" s="20">
        <v>0</v>
      </c>
      <c r="BI1563" s="20">
        <v>86</v>
      </c>
      <c r="BJ1563" s="20">
        <v>1</v>
      </c>
      <c r="BK1563" s="20">
        <v>211</v>
      </c>
      <c r="BL1563" s="20">
        <v>849</v>
      </c>
      <c r="BM1563" s="20">
        <v>668</v>
      </c>
      <c r="BN1563" s="20">
        <v>160</v>
      </c>
      <c r="BO1563" s="20">
        <v>21</v>
      </c>
      <c r="BP1563" s="20">
        <v>4909</v>
      </c>
      <c r="BQ1563" s="20">
        <v>2054</v>
      </c>
      <c r="BR1563" s="20">
        <v>0</v>
      </c>
      <c r="BS1563" s="20">
        <v>32</v>
      </c>
      <c r="BT1563" s="20">
        <v>361</v>
      </c>
      <c r="BU1563" s="20">
        <v>1001</v>
      </c>
      <c r="BV1563" s="20">
        <v>3300</v>
      </c>
    </row>
    <row r="1564" spans="1:74" x14ac:dyDescent="0.25">
      <c r="A1564" s="20" t="s">
        <v>452</v>
      </c>
      <c r="B1564" s="20" t="s">
        <v>453</v>
      </c>
      <c r="C1564" s="20" t="s">
        <v>457</v>
      </c>
      <c r="D1564" s="1">
        <v>44606</v>
      </c>
      <c r="E1564">
        <v>105</v>
      </c>
      <c r="F1564">
        <v>1</v>
      </c>
      <c r="G1564">
        <v>1</v>
      </c>
      <c r="H1564">
        <v>0</v>
      </c>
      <c r="I1564">
        <v>0</v>
      </c>
      <c r="J1564">
        <v>79</v>
      </c>
      <c r="K1564">
        <v>6</v>
      </c>
      <c r="L1564">
        <v>7</v>
      </c>
      <c r="M1564">
        <v>3</v>
      </c>
      <c r="N1564">
        <v>1</v>
      </c>
      <c r="O1564">
        <v>0</v>
      </c>
      <c r="P1564">
        <v>0</v>
      </c>
      <c r="Q1564">
        <v>0</v>
      </c>
      <c r="R1564">
        <v>236</v>
      </c>
      <c r="S1564">
        <v>204</v>
      </c>
      <c r="T1564">
        <v>9</v>
      </c>
      <c r="U1564">
        <v>10</v>
      </c>
      <c r="V1564">
        <v>2</v>
      </c>
      <c r="W1564">
        <v>1092</v>
      </c>
      <c r="X1564">
        <v>644</v>
      </c>
      <c r="Y1564">
        <v>24</v>
      </c>
      <c r="Z1564">
        <v>113</v>
      </c>
      <c r="AA1564">
        <v>57</v>
      </c>
      <c r="AB1564">
        <v>827</v>
      </c>
      <c r="AC1564">
        <v>540</v>
      </c>
      <c r="AD1564">
        <v>10</v>
      </c>
      <c r="AE1564">
        <v>102</v>
      </c>
      <c r="AF1564">
        <v>22</v>
      </c>
      <c r="AG1564">
        <v>214</v>
      </c>
      <c r="AH1564">
        <v>98</v>
      </c>
      <c r="AI1564">
        <v>3</v>
      </c>
      <c r="AJ1564">
        <v>15</v>
      </c>
      <c r="AK1564">
        <v>22</v>
      </c>
      <c r="AL1564">
        <v>24</v>
      </c>
      <c r="AM1564">
        <v>14</v>
      </c>
      <c r="AN1564">
        <v>0</v>
      </c>
      <c r="AO1564">
        <v>0</v>
      </c>
      <c r="AP1564">
        <v>0</v>
      </c>
      <c r="AQ1564">
        <v>0</v>
      </c>
      <c r="AR1564">
        <v>0</v>
      </c>
      <c r="AS1564">
        <v>0</v>
      </c>
      <c r="AT1564">
        <v>0</v>
      </c>
      <c r="AU1564">
        <v>0</v>
      </c>
      <c r="AV1564">
        <v>0</v>
      </c>
      <c r="AW1564">
        <v>0</v>
      </c>
      <c r="AX1564">
        <v>0</v>
      </c>
      <c r="AY1564">
        <v>0</v>
      </c>
      <c r="AZ1564">
        <v>0</v>
      </c>
      <c r="BA1564">
        <v>0</v>
      </c>
      <c r="BB1564">
        <v>0</v>
      </c>
      <c r="BC1564">
        <v>0</v>
      </c>
      <c r="BD1564">
        <v>0</v>
      </c>
      <c r="BE1564">
        <v>0</v>
      </c>
      <c r="BF1564">
        <v>0</v>
      </c>
      <c r="BG1564" s="20">
        <v>1</v>
      </c>
      <c r="BH1564" s="20">
        <v>0</v>
      </c>
      <c r="BI1564" s="20">
        <v>86</v>
      </c>
      <c r="BJ1564" s="20">
        <v>1</v>
      </c>
      <c r="BK1564" s="20">
        <v>211</v>
      </c>
      <c r="BL1564" s="20">
        <v>853</v>
      </c>
      <c r="BM1564" s="20">
        <v>668</v>
      </c>
      <c r="BN1564" s="20">
        <v>160</v>
      </c>
      <c r="BO1564" s="20">
        <v>21</v>
      </c>
      <c r="BP1564" s="20">
        <v>4908</v>
      </c>
      <c r="BQ1564" s="20">
        <v>2101</v>
      </c>
      <c r="BR1564" s="20">
        <v>0</v>
      </c>
      <c r="BS1564" s="20">
        <v>32</v>
      </c>
      <c r="BT1564" s="20">
        <v>360</v>
      </c>
      <c r="BU1564" s="20">
        <v>995</v>
      </c>
      <c r="BV1564" s="20">
        <v>3308</v>
      </c>
    </row>
    <row r="1565" spans="1:74" x14ac:dyDescent="0.25">
      <c r="A1565" s="20" t="s">
        <v>452</v>
      </c>
      <c r="B1565" s="20" t="s">
        <v>453</v>
      </c>
      <c r="C1565" s="20" t="s">
        <v>457</v>
      </c>
      <c r="D1565" s="1">
        <v>44606</v>
      </c>
      <c r="AB1565">
        <v>1</v>
      </c>
      <c r="AC1565">
        <v>1</v>
      </c>
      <c r="BG1565" s="20"/>
      <c r="BH1565" s="20"/>
      <c r="BI1565" s="20"/>
      <c r="BJ1565" s="20"/>
      <c r="BK1565" s="20"/>
      <c r="BL1565" s="20"/>
      <c r="BM1565" s="20">
        <v>1</v>
      </c>
      <c r="BN1565" s="20"/>
      <c r="BO1565" s="20"/>
      <c r="BP1565" s="20">
        <v>1</v>
      </c>
      <c r="BQ1565" s="20">
        <v>1</v>
      </c>
      <c r="BR1565" s="20"/>
      <c r="BS1565" s="20"/>
      <c r="BT1565" s="20"/>
      <c r="BU1565" s="20"/>
      <c r="BV1565" s="20">
        <v>1</v>
      </c>
    </row>
    <row r="1566" spans="1:74" x14ac:dyDescent="0.25">
      <c r="A1566" s="20" t="s">
        <v>452</v>
      </c>
      <c r="B1566" s="20" t="s">
        <v>453</v>
      </c>
      <c r="C1566" s="20" t="s">
        <v>600</v>
      </c>
      <c r="D1566" s="1">
        <v>44493</v>
      </c>
      <c r="E1566">
        <v>171</v>
      </c>
      <c r="F1566">
        <v>3</v>
      </c>
      <c r="G1566">
        <v>1</v>
      </c>
      <c r="H1566">
        <v>5</v>
      </c>
      <c r="I1566">
        <v>3</v>
      </c>
      <c r="J1566">
        <v>53</v>
      </c>
      <c r="K1566">
        <v>0</v>
      </c>
      <c r="L1566">
        <v>15</v>
      </c>
      <c r="M1566">
        <v>1</v>
      </c>
      <c r="N1566">
        <v>122</v>
      </c>
      <c r="O1566">
        <v>0</v>
      </c>
      <c r="P1566">
        <v>79</v>
      </c>
      <c r="Q1566">
        <v>2</v>
      </c>
      <c r="R1566">
        <v>1480</v>
      </c>
      <c r="S1566">
        <v>0</v>
      </c>
      <c r="T1566">
        <v>723</v>
      </c>
      <c r="U1566">
        <v>60</v>
      </c>
      <c r="V1566">
        <v>35</v>
      </c>
      <c r="W1566">
        <v>1989</v>
      </c>
      <c r="X1566">
        <v>0</v>
      </c>
      <c r="Y1566">
        <v>166</v>
      </c>
      <c r="Z1566">
        <v>250</v>
      </c>
      <c r="AA1566">
        <v>38</v>
      </c>
      <c r="AB1566">
        <v>1899</v>
      </c>
      <c r="AC1566">
        <v>119</v>
      </c>
      <c r="AD1566">
        <v>15</v>
      </c>
      <c r="AE1566">
        <v>194</v>
      </c>
      <c r="AF1566">
        <v>71</v>
      </c>
      <c r="AG1566">
        <v>245</v>
      </c>
      <c r="AH1566">
        <v>0</v>
      </c>
      <c r="AI1566">
        <v>6</v>
      </c>
      <c r="AJ1566">
        <v>42</v>
      </c>
      <c r="AK1566">
        <v>8</v>
      </c>
      <c r="AL1566">
        <v>99</v>
      </c>
      <c r="AM1566">
        <v>0</v>
      </c>
      <c r="AN1566">
        <v>27</v>
      </c>
      <c r="AO1566">
        <v>5</v>
      </c>
      <c r="AP1566">
        <v>0</v>
      </c>
      <c r="AQ1566">
        <v>0</v>
      </c>
      <c r="AR1566">
        <v>0</v>
      </c>
      <c r="AS1566">
        <v>0</v>
      </c>
      <c r="AT1566">
        <v>0</v>
      </c>
      <c r="AU1566">
        <v>0</v>
      </c>
      <c r="AV1566">
        <v>0</v>
      </c>
      <c r="AW1566">
        <v>0</v>
      </c>
      <c r="AX1566">
        <v>0</v>
      </c>
      <c r="AY1566">
        <v>0</v>
      </c>
      <c r="AZ1566">
        <v>3</v>
      </c>
      <c r="BA1566">
        <v>5</v>
      </c>
      <c r="BB1566">
        <v>22</v>
      </c>
      <c r="BC1566">
        <v>20</v>
      </c>
      <c r="BD1566">
        <v>0</v>
      </c>
      <c r="BE1566">
        <v>5</v>
      </c>
      <c r="BF1566">
        <v>1</v>
      </c>
      <c r="BG1566" s="20"/>
      <c r="BH1566" s="20"/>
      <c r="BI1566" s="20"/>
      <c r="BJ1566" s="20"/>
      <c r="BK1566" s="20"/>
      <c r="BL1566" s="20"/>
      <c r="BM1566" s="20"/>
      <c r="BN1566" s="20"/>
      <c r="BO1566" s="20"/>
      <c r="BP1566" s="20"/>
      <c r="BQ1566" s="20"/>
      <c r="BR1566" s="20"/>
      <c r="BS1566" s="20"/>
      <c r="BT1566" s="20"/>
      <c r="BU1566" s="20"/>
      <c r="BV1566" s="20"/>
    </row>
    <row r="1567" spans="1:74" x14ac:dyDescent="0.25">
      <c r="A1567" s="20" t="s">
        <v>452</v>
      </c>
      <c r="B1567" s="20" t="s">
        <v>453</v>
      </c>
      <c r="C1567" s="20" t="s">
        <v>600</v>
      </c>
      <c r="D1567" s="1">
        <v>44500</v>
      </c>
      <c r="E1567">
        <v>172</v>
      </c>
      <c r="F1567">
        <v>3</v>
      </c>
      <c r="G1567">
        <v>1</v>
      </c>
      <c r="H1567">
        <v>5</v>
      </c>
      <c r="I1567">
        <v>3</v>
      </c>
      <c r="J1567">
        <v>71</v>
      </c>
      <c r="K1567">
        <v>0</v>
      </c>
      <c r="L1567">
        <v>14</v>
      </c>
      <c r="M1567">
        <v>1</v>
      </c>
      <c r="N1567">
        <v>122</v>
      </c>
      <c r="O1567">
        <v>0</v>
      </c>
      <c r="P1567">
        <v>79</v>
      </c>
      <c r="Q1567">
        <v>0</v>
      </c>
      <c r="R1567">
        <v>1479</v>
      </c>
      <c r="S1567">
        <v>0</v>
      </c>
      <c r="T1567">
        <v>927</v>
      </c>
      <c r="U1567">
        <v>61</v>
      </c>
      <c r="V1567">
        <v>35</v>
      </c>
      <c r="W1567">
        <v>2005</v>
      </c>
      <c r="X1567">
        <v>0</v>
      </c>
      <c r="Y1567">
        <v>212</v>
      </c>
      <c r="Z1567">
        <v>252</v>
      </c>
      <c r="AA1567">
        <v>35</v>
      </c>
      <c r="AB1567">
        <v>1899</v>
      </c>
      <c r="AC1567">
        <v>145</v>
      </c>
      <c r="AD1567">
        <v>15</v>
      </c>
      <c r="AE1567">
        <v>192</v>
      </c>
      <c r="AF1567">
        <v>71</v>
      </c>
      <c r="AG1567">
        <v>243</v>
      </c>
      <c r="AH1567">
        <v>0</v>
      </c>
      <c r="AI1567">
        <v>7</v>
      </c>
      <c r="AJ1567">
        <v>41</v>
      </c>
      <c r="AK1567">
        <v>8</v>
      </c>
      <c r="AL1567">
        <v>99</v>
      </c>
      <c r="AM1567">
        <v>0</v>
      </c>
      <c r="AN1567">
        <v>28</v>
      </c>
      <c r="AO1567">
        <v>5</v>
      </c>
      <c r="AP1567">
        <v>0</v>
      </c>
      <c r="AQ1567">
        <v>0</v>
      </c>
      <c r="AR1567">
        <v>0</v>
      </c>
      <c r="AS1567">
        <v>0</v>
      </c>
      <c r="AT1567">
        <v>0</v>
      </c>
      <c r="AU1567">
        <v>0</v>
      </c>
      <c r="AV1567">
        <v>0</v>
      </c>
      <c r="AW1567">
        <v>0</v>
      </c>
      <c r="AX1567">
        <v>0</v>
      </c>
      <c r="AY1567">
        <v>0</v>
      </c>
      <c r="AZ1567">
        <v>3</v>
      </c>
      <c r="BA1567">
        <v>7</v>
      </c>
      <c r="BB1567">
        <v>22</v>
      </c>
      <c r="BC1567">
        <v>20</v>
      </c>
      <c r="BD1567">
        <v>0</v>
      </c>
      <c r="BE1567">
        <v>5</v>
      </c>
      <c r="BF1567">
        <v>1</v>
      </c>
      <c r="BG1567" s="20"/>
      <c r="BH1567" s="20"/>
      <c r="BI1567" s="20"/>
      <c r="BJ1567" s="20"/>
      <c r="BK1567" s="20"/>
      <c r="BL1567" s="20"/>
      <c r="BM1567" s="20"/>
      <c r="BN1567" s="20"/>
      <c r="BO1567" s="20"/>
      <c r="BP1567" s="20"/>
      <c r="BQ1567" s="20"/>
      <c r="BR1567" s="20"/>
      <c r="BS1567" s="20"/>
      <c r="BT1567" s="20"/>
      <c r="BU1567" s="20"/>
      <c r="BV1567" s="20"/>
    </row>
    <row r="1568" spans="1:74" x14ac:dyDescent="0.25">
      <c r="A1568" s="20" t="s">
        <v>452</v>
      </c>
      <c r="B1568" s="20" t="s">
        <v>453</v>
      </c>
      <c r="C1568" s="20" t="s">
        <v>600</v>
      </c>
      <c r="D1568" s="1">
        <v>44507</v>
      </c>
      <c r="E1568">
        <v>173</v>
      </c>
      <c r="F1568">
        <v>3</v>
      </c>
      <c r="G1568">
        <v>3</v>
      </c>
      <c r="H1568">
        <v>5</v>
      </c>
      <c r="I1568">
        <v>4</v>
      </c>
      <c r="J1568">
        <v>82</v>
      </c>
      <c r="K1568">
        <v>0</v>
      </c>
      <c r="L1568">
        <v>14</v>
      </c>
      <c r="M1568">
        <v>1</v>
      </c>
      <c r="N1568">
        <v>121</v>
      </c>
      <c r="O1568">
        <v>100</v>
      </c>
      <c r="P1568">
        <v>3</v>
      </c>
      <c r="Q1568">
        <v>0</v>
      </c>
      <c r="R1568">
        <v>1481</v>
      </c>
      <c r="S1568">
        <v>1051</v>
      </c>
      <c r="T1568">
        <v>22</v>
      </c>
      <c r="U1568">
        <v>61</v>
      </c>
      <c r="V1568">
        <v>34</v>
      </c>
      <c r="W1568">
        <v>2012</v>
      </c>
      <c r="X1568">
        <v>288</v>
      </c>
      <c r="Y1568">
        <v>21</v>
      </c>
      <c r="Z1568">
        <v>252</v>
      </c>
      <c r="AA1568">
        <v>36</v>
      </c>
      <c r="AB1568">
        <v>1897</v>
      </c>
      <c r="AC1568">
        <v>207</v>
      </c>
      <c r="AD1568">
        <v>15</v>
      </c>
      <c r="AE1568">
        <v>193</v>
      </c>
      <c r="AF1568">
        <v>72</v>
      </c>
      <c r="AG1568">
        <v>243</v>
      </c>
      <c r="AH1568">
        <v>9</v>
      </c>
      <c r="AI1568">
        <v>4</v>
      </c>
      <c r="AJ1568">
        <v>39</v>
      </c>
      <c r="AK1568">
        <v>8</v>
      </c>
      <c r="AL1568">
        <v>100</v>
      </c>
      <c r="AM1568">
        <v>56</v>
      </c>
      <c r="AN1568">
        <v>1</v>
      </c>
      <c r="AO1568">
        <v>5</v>
      </c>
      <c r="AP1568">
        <v>0</v>
      </c>
      <c r="AQ1568">
        <v>0</v>
      </c>
      <c r="AR1568">
        <v>0</v>
      </c>
      <c r="AS1568">
        <v>0</v>
      </c>
      <c r="AT1568">
        <v>0</v>
      </c>
      <c r="AU1568">
        <v>0</v>
      </c>
      <c r="AV1568">
        <v>0</v>
      </c>
      <c r="AW1568">
        <v>0</v>
      </c>
      <c r="AX1568">
        <v>0</v>
      </c>
      <c r="AY1568">
        <v>0</v>
      </c>
      <c r="AZ1568">
        <v>0</v>
      </c>
      <c r="BA1568">
        <v>7</v>
      </c>
      <c r="BB1568">
        <v>0</v>
      </c>
      <c r="BC1568">
        <v>0</v>
      </c>
      <c r="BD1568">
        <v>0</v>
      </c>
      <c r="BE1568">
        <v>0</v>
      </c>
      <c r="BF1568">
        <v>0</v>
      </c>
      <c r="BG1568" s="20">
        <v>3</v>
      </c>
      <c r="BH1568" s="20">
        <v>5</v>
      </c>
      <c r="BI1568" s="20">
        <v>155</v>
      </c>
      <c r="BJ1568" s="20">
        <v>109</v>
      </c>
      <c r="BK1568" s="20">
        <v>1351</v>
      </c>
      <c r="BL1568" s="20">
        <v>1631</v>
      </c>
      <c r="BM1568" s="20">
        <v>1574</v>
      </c>
      <c r="BN1568" s="20">
        <v>173</v>
      </c>
      <c r="BO1568" s="20">
        <v>89</v>
      </c>
      <c r="BP1568" s="20"/>
      <c r="BQ1568" s="20"/>
      <c r="BR1568" s="20"/>
      <c r="BS1568" s="20"/>
      <c r="BT1568" s="20"/>
      <c r="BU1568" s="20"/>
      <c r="BV1568" s="20"/>
    </row>
    <row r="1569" spans="1:74" x14ac:dyDescent="0.25">
      <c r="A1569" s="20" t="s">
        <v>452</v>
      </c>
      <c r="B1569" s="20" t="s">
        <v>453</v>
      </c>
      <c r="C1569" s="20" t="s">
        <v>600</v>
      </c>
      <c r="D1569" s="1">
        <v>44514</v>
      </c>
      <c r="E1569">
        <v>174</v>
      </c>
      <c r="F1569">
        <v>3</v>
      </c>
      <c r="G1569">
        <v>3</v>
      </c>
      <c r="H1569">
        <v>5</v>
      </c>
      <c r="I1569">
        <v>4</v>
      </c>
      <c r="J1569">
        <v>94</v>
      </c>
      <c r="K1569">
        <v>0</v>
      </c>
      <c r="L1569">
        <v>14</v>
      </c>
      <c r="M1569">
        <v>1</v>
      </c>
      <c r="N1569">
        <v>121</v>
      </c>
      <c r="O1569">
        <v>99</v>
      </c>
      <c r="P1569">
        <v>3</v>
      </c>
      <c r="Q1569">
        <v>1</v>
      </c>
      <c r="R1569">
        <v>1476</v>
      </c>
      <c r="S1569">
        <v>1132</v>
      </c>
      <c r="T1569">
        <v>21</v>
      </c>
      <c r="U1569">
        <v>61</v>
      </c>
      <c r="V1569">
        <v>34</v>
      </c>
      <c r="W1569">
        <v>2014</v>
      </c>
      <c r="X1569">
        <v>444</v>
      </c>
      <c r="Y1569">
        <v>21</v>
      </c>
      <c r="Z1569">
        <v>251</v>
      </c>
      <c r="AA1569">
        <v>33</v>
      </c>
      <c r="AB1569">
        <v>1900</v>
      </c>
      <c r="AC1569">
        <v>309</v>
      </c>
      <c r="AD1569">
        <v>15</v>
      </c>
      <c r="AE1569">
        <v>193</v>
      </c>
      <c r="AF1569">
        <v>70</v>
      </c>
      <c r="AG1569">
        <v>241</v>
      </c>
      <c r="AH1569">
        <v>10</v>
      </c>
      <c r="AI1569">
        <v>4</v>
      </c>
      <c r="AJ1569">
        <v>39</v>
      </c>
      <c r="AK1569">
        <v>8</v>
      </c>
      <c r="AL1569">
        <v>101</v>
      </c>
      <c r="AM1569">
        <v>67</v>
      </c>
      <c r="AN1569">
        <v>1</v>
      </c>
      <c r="AO1569">
        <v>5</v>
      </c>
      <c r="AP1569">
        <v>0</v>
      </c>
      <c r="AQ1569">
        <v>0</v>
      </c>
      <c r="AR1569">
        <v>0</v>
      </c>
      <c r="AS1569">
        <v>0</v>
      </c>
      <c r="AT1569">
        <v>0</v>
      </c>
      <c r="AU1569">
        <v>0</v>
      </c>
      <c r="AV1569">
        <v>0</v>
      </c>
      <c r="AW1569">
        <v>0</v>
      </c>
      <c r="AX1569">
        <v>0</v>
      </c>
      <c r="AY1569">
        <v>0</v>
      </c>
      <c r="AZ1569">
        <v>0</v>
      </c>
      <c r="BA1569">
        <v>7</v>
      </c>
      <c r="BB1569">
        <v>0</v>
      </c>
      <c r="BC1569">
        <v>0</v>
      </c>
      <c r="BD1569">
        <v>0</v>
      </c>
      <c r="BE1569">
        <v>0</v>
      </c>
      <c r="BF1569">
        <v>0</v>
      </c>
      <c r="BG1569" s="20">
        <v>3</v>
      </c>
      <c r="BH1569" s="20">
        <v>5</v>
      </c>
      <c r="BI1569" s="20">
        <v>156</v>
      </c>
      <c r="BJ1569" s="20">
        <v>108</v>
      </c>
      <c r="BK1569" s="20">
        <v>1347</v>
      </c>
      <c r="BL1569" s="20">
        <v>1642</v>
      </c>
      <c r="BM1569" s="20">
        <v>1578</v>
      </c>
      <c r="BN1569" s="20">
        <v>173</v>
      </c>
      <c r="BO1569" s="20">
        <v>90</v>
      </c>
      <c r="BP1569" s="20"/>
      <c r="BQ1569" s="20"/>
      <c r="BR1569" s="20"/>
      <c r="BS1569" s="20"/>
      <c r="BT1569" s="20"/>
      <c r="BU1569" s="20"/>
      <c r="BV1569" s="20"/>
    </row>
    <row r="1570" spans="1:74" x14ac:dyDescent="0.25">
      <c r="A1570" s="20" t="s">
        <v>452</v>
      </c>
      <c r="B1570" s="20" t="s">
        <v>453</v>
      </c>
      <c r="C1570" s="20" t="s">
        <v>600</v>
      </c>
      <c r="D1570" s="1">
        <v>44521</v>
      </c>
      <c r="E1570">
        <v>176</v>
      </c>
      <c r="F1570">
        <v>3</v>
      </c>
      <c r="G1570">
        <v>3</v>
      </c>
      <c r="H1570">
        <v>5</v>
      </c>
      <c r="I1570">
        <v>4</v>
      </c>
      <c r="J1570">
        <v>101</v>
      </c>
      <c r="K1570">
        <v>0</v>
      </c>
      <c r="L1570">
        <v>14</v>
      </c>
      <c r="M1570">
        <v>1</v>
      </c>
      <c r="N1570">
        <v>121</v>
      </c>
      <c r="O1570">
        <v>97</v>
      </c>
      <c r="P1570">
        <v>3</v>
      </c>
      <c r="Q1570">
        <v>1</v>
      </c>
      <c r="R1570">
        <v>1471</v>
      </c>
      <c r="S1570">
        <v>1161</v>
      </c>
      <c r="T1570">
        <v>21</v>
      </c>
      <c r="U1570">
        <v>61</v>
      </c>
      <c r="V1570">
        <v>34</v>
      </c>
      <c r="W1570">
        <v>2021</v>
      </c>
      <c r="X1570">
        <v>616</v>
      </c>
      <c r="Y1570">
        <v>21</v>
      </c>
      <c r="Z1570">
        <v>250</v>
      </c>
      <c r="AA1570">
        <v>29</v>
      </c>
      <c r="AB1570">
        <v>1896</v>
      </c>
      <c r="AC1570">
        <v>414</v>
      </c>
      <c r="AD1570">
        <v>15</v>
      </c>
      <c r="AE1570">
        <v>194</v>
      </c>
      <c r="AF1570">
        <v>69</v>
      </c>
      <c r="AG1570">
        <v>239</v>
      </c>
      <c r="AH1570">
        <v>20</v>
      </c>
      <c r="AI1570">
        <v>4</v>
      </c>
      <c r="AJ1570">
        <v>38</v>
      </c>
      <c r="AK1570">
        <v>9</v>
      </c>
      <c r="AL1570">
        <v>100</v>
      </c>
      <c r="AM1570">
        <v>66</v>
      </c>
      <c r="AN1570">
        <v>1</v>
      </c>
      <c r="AO1570">
        <v>5</v>
      </c>
      <c r="AP1570">
        <v>0</v>
      </c>
      <c r="AQ1570">
        <v>0</v>
      </c>
      <c r="AR1570">
        <v>0</v>
      </c>
      <c r="AS1570">
        <v>0</v>
      </c>
      <c r="AT1570">
        <v>0</v>
      </c>
      <c r="AU1570">
        <v>0</v>
      </c>
      <c r="AV1570">
        <v>0</v>
      </c>
      <c r="AW1570">
        <v>0</v>
      </c>
      <c r="AX1570">
        <v>0</v>
      </c>
      <c r="AY1570">
        <v>0</v>
      </c>
      <c r="AZ1570">
        <v>0</v>
      </c>
      <c r="BA1570">
        <v>7</v>
      </c>
      <c r="BB1570">
        <v>0</v>
      </c>
      <c r="BC1570">
        <v>0</v>
      </c>
      <c r="BD1570">
        <v>0</v>
      </c>
      <c r="BE1570">
        <v>0</v>
      </c>
      <c r="BF1570">
        <v>0</v>
      </c>
      <c r="BG1570" s="20">
        <v>3</v>
      </c>
      <c r="BH1570" s="20">
        <v>5</v>
      </c>
      <c r="BI1570" s="20">
        <v>158</v>
      </c>
      <c r="BJ1570" s="20">
        <v>107</v>
      </c>
      <c r="BK1570" s="20">
        <v>1344</v>
      </c>
      <c r="BL1570" s="20">
        <v>1650</v>
      </c>
      <c r="BM1570" s="20">
        <v>1573</v>
      </c>
      <c r="BN1570" s="20">
        <v>173</v>
      </c>
      <c r="BO1570" s="20">
        <v>89</v>
      </c>
      <c r="BP1570" s="20"/>
      <c r="BQ1570" s="20"/>
      <c r="BR1570" s="20"/>
      <c r="BS1570" s="20"/>
      <c r="BT1570" s="20"/>
      <c r="BU1570" s="20"/>
      <c r="BV1570" s="20"/>
    </row>
    <row r="1571" spans="1:74" x14ac:dyDescent="0.25">
      <c r="A1571" s="20" t="s">
        <v>452</v>
      </c>
      <c r="B1571" s="20" t="s">
        <v>453</v>
      </c>
      <c r="C1571" s="20" t="s">
        <v>600</v>
      </c>
      <c r="D1571" s="1">
        <v>44528</v>
      </c>
      <c r="E1571">
        <v>175</v>
      </c>
      <c r="F1571">
        <v>3</v>
      </c>
      <c r="G1571">
        <v>3</v>
      </c>
      <c r="H1571">
        <v>5</v>
      </c>
      <c r="I1571">
        <v>4</v>
      </c>
      <c r="J1571">
        <v>111</v>
      </c>
      <c r="K1571">
        <v>0</v>
      </c>
      <c r="L1571">
        <v>14</v>
      </c>
      <c r="M1571">
        <v>1</v>
      </c>
      <c r="N1571">
        <v>119</v>
      </c>
      <c r="O1571">
        <v>95</v>
      </c>
      <c r="P1571">
        <v>3</v>
      </c>
      <c r="Q1571">
        <v>0</v>
      </c>
      <c r="R1571">
        <v>1471</v>
      </c>
      <c r="S1571">
        <v>1194</v>
      </c>
      <c r="T1571">
        <v>21</v>
      </c>
      <c r="U1571">
        <v>62</v>
      </c>
      <c r="V1571">
        <v>33</v>
      </c>
      <c r="W1571">
        <v>2029</v>
      </c>
      <c r="X1571">
        <v>818</v>
      </c>
      <c r="Y1571">
        <v>21</v>
      </c>
      <c r="Z1571">
        <v>251</v>
      </c>
      <c r="AA1571">
        <v>27</v>
      </c>
      <c r="AB1571">
        <v>1897</v>
      </c>
      <c r="AC1571">
        <v>637</v>
      </c>
      <c r="AD1571">
        <v>15</v>
      </c>
      <c r="AE1571">
        <v>195</v>
      </c>
      <c r="AF1571">
        <v>70</v>
      </c>
      <c r="AG1571">
        <v>241</v>
      </c>
      <c r="AH1571">
        <v>38</v>
      </c>
      <c r="AI1571">
        <v>4</v>
      </c>
      <c r="AJ1571">
        <v>39</v>
      </c>
      <c r="AK1571">
        <v>8</v>
      </c>
      <c r="AL1571">
        <v>98</v>
      </c>
      <c r="AM1571">
        <v>66</v>
      </c>
      <c r="AN1571">
        <v>1</v>
      </c>
      <c r="AO1571">
        <v>5</v>
      </c>
      <c r="AP1571">
        <v>0</v>
      </c>
      <c r="AQ1571">
        <v>0</v>
      </c>
      <c r="AR1571">
        <v>0</v>
      </c>
      <c r="AS1571">
        <v>0</v>
      </c>
      <c r="AT1571">
        <v>0</v>
      </c>
      <c r="AU1571">
        <v>0</v>
      </c>
      <c r="AV1571">
        <v>0</v>
      </c>
      <c r="AW1571">
        <v>0</v>
      </c>
      <c r="AX1571">
        <v>0</v>
      </c>
      <c r="AY1571">
        <v>0</v>
      </c>
      <c r="AZ1571">
        <v>0</v>
      </c>
      <c r="BA1571">
        <v>8</v>
      </c>
      <c r="BB1571">
        <v>0</v>
      </c>
      <c r="BC1571">
        <v>0</v>
      </c>
      <c r="BD1571">
        <v>0</v>
      </c>
      <c r="BE1571">
        <v>0</v>
      </c>
      <c r="BF1571">
        <v>0</v>
      </c>
      <c r="BG1571" s="20">
        <v>3</v>
      </c>
      <c r="BH1571" s="20">
        <v>5</v>
      </c>
      <c r="BI1571" s="20">
        <v>157</v>
      </c>
      <c r="BJ1571" s="20">
        <v>105</v>
      </c>
      <c r="BK1571" s="20">
        <v>1344</v>
      </c>
      <c r="BL1571" s="20">
        <v>1661</v>
      </c>
      <c r="BM1571" s="20">
        <v>1573</v>
      </c>
      <c r="BN1571" s="20">
        <v>175</v>
      </c>
      <c r="BO1571" s="20">
        <v>88</v>
      </c>
      <c r="BP1571" s="20"/>
      <c r="BQ1571" s="20"/>
      <c r="BR1571" s="20"/>
      <c r="BS1571" s="20"/>
      <c r="BT1571" s="20"/>
      <c r="BU1571" s="20"/>
      <c r="BV1571" s="20"/>
    </row>
    <row r="1572" spans="1:74" x14ac:dyDescent="0.25">
      <c r="A1572" s="20" t="s">
        <v>452</v>
      </c>
      <c r="B1572" s="20" t="s">
        <v>453</v>
      </c>
      <c r="C1572" s="20" t="s">
        <v>600</v>
      </c>
      <c r="D1572" s="1">
        <v>44535</v>
      </c>
      <c r="E1572">
        <v>177</v>
      </c>
      <c r="F1572">
        <v>3</v>
      </c>
      <c r="G1572">
        <v>3</v>
      </c>
      <c r="H1572">
        <v>5</v>
      </c>
      <c r="I1572">
        <v>4</v>
      </c>
      <c r="J1572">
        <v>120</v>
      </c>
      <c r="K1572">
        <v>0</v>
      </c>
      <c r="L1572">
        <v>14</v>
      </c>
      <c r="M1572">
        <v>1</v>
      </c>
      <c r="N1572">
        <v>119</v>
      </c>
      <c r="O1572">
        <v>95</v>
      </c>
      <c r="P1572">
        <v>3</v>
      </c>
      <c r="Q1572">
        <v>0</v>
      </c>
      <c r="R1572">
        <v>1477</v>
      </c>
      <c r="S1572">
        <v>1229</v>
      </c>
      <c r="T1572">
        <v>21</v>
      </c>
      <c r="U1572">
        <v>62</v>
      </c>
      <c r="V1572">
        <v>34</v>
      </c>
      <c r="W1572">
        <v>2019</v>
      </c>
      <c r="X1572">
        <v>947</v>
      </c>
      <c r="Y1572">
        <v>21</v>
      </c>
      <c r="Z1572">
        <v>246</v>
      </c>
      <c r="AA1572">
        <v>23</v>
      </c>
      <c r="AB1572">
        <v>1897</v>
      </c>
      <c r="AC1572">
        <v>857</v>
      </c>
      <c r="AD1572">
        <v>15</v>
      </c>
      <c r="AE1572">
        <v>196</v>
      </c>
      <c r="AF1572">
        <v>68</v>
      </c>
      <c r="AG1572">
        <v>239</v>
      </c>
      <c r="AH1572">
        <v>55</v>
      </c>
      <c r="AI1572">
        <v>4</v>
      </c>
      <c r="AJ1572">
        <v>40</v>
      </c>
      <c r="AK1572">
        <v>8</v>
      </c>
      <c r="AL1572">
        <v>98</v>
      </c>
      <c r="AM1572">
        <v>74</v>
      </c>
      <c r="AN1572">
        <v>1</v>
      </c>
      <c r="AO1572">
        <v>5</v>
      </c>
      <c r="AP1572">
        <v>0</v>
      </c>
      <c r="AQ1572">
        <v>0</v>
      </c>
      <c r="AR1572">
        <v>0</v>
      </c>
      <c r="AS1572">
        <v>0</v>
      </c>
      <c r="AT1572">
        <v>0</v>
      </c>
      <c r="AU1572">
        <v>0</v>
      </c>
      <c r="AV1572">
        <v>0</v>
      </c>
      <c r="AW1572">
        <v>0</v>
      </c>
      <c r="AX1572">
        <v>0</v>
      </c>
      <c r="AY1572">
        <v>0</v>
      </c>
      <c r="AZ1572">
        <v>0</v>
      </c>
      <c r="BA1572">
        <v>8</v>
      </c>
      <c r="BB1572">
        <v>0</v>
      </c>
      <c r="BC1572">
        <v>0</v>
      </c>
      <c r="BD1572">
        <v>0</v>
      </c>
      <c r="BE1572">
        <v>0</v>
      </c>
      <c r="BF1572">
        <v>0</v>
      </c>
      <c r="BG1572" s="20">
        <v>3</v>
      </c>
      <c r="BH1572" s="20">
        <v>5</v>
      </c>
      <c r="BI1572" s="20">
        <v>159</v>
      </c>
      <c r="BJ1572" s="20">
        <v>105</v>
      </c>
      <c r="BK1572" s="20">
        <v>1349</v>
      </c>
      <c r="BL1572" s="20">
        <v>1663</v>
      </c>
      <c r="BM1572" s="20">
        <v>1574</v>
      </c>
      <c r="BN1572" s="20">
        <v>172</v>
      </c>
      <c r="BO1572" s="20">
        <v>88</v>
      </c>
      <c r="BP1572" s="20"/>
      <c r="BQ1572" s="20"/>
      <c r="BR1572" s="20"/>
      <c r="BS1572" s="20"/>
      <c r="BT1572" s="20"/>
      <c r="BU1572" s="20"/>
      <c r="BV1572" s="20"/>
    </row>
    <row r="1573" spans="1:74" x14ac:dyDescent="0.25">
      <c r="A1573" s="20" t="s">
        <v>452</v>
      </c>
      <c r="B1573" s="20" t="s">
        <v>453</v>
      </c>
      <c r="C1573" s="20" t="s">
        <v>600</v>
      </c>
      <c r="D1573" s="1">
        <v>44542</v>
      </c>
      <c r="E1573">
        <v>177</v>
      </c>
      <c r="F1573">
        <v>3</v>
      </c>
      <c r="G1573">
        <v>3</v>
      </c>
      <c r="H1573">
        <v>5</v>
      </c>
      <c r="I1573">
        <v>4</v>
      </c>
      <c r="J1573">
        <v>127</v>
      </c>
      <c r="K1573">
        <v>0</v>
      </c>
      <c r="L1573">
        <v>12</v>
      </c>
      <c r="M1573">
        <v>1</v>
      </c>
      <c r="N1573">
        <v>116</v>
      </c>
      <c r="O1573">
        <v>93</v>
      </c>
      <c r="P1573">
        <v>3</v>
      </c>
      <c r="Q1573">
        <v>0</v>
      </c>
      <c r="R1573">
        <v>1477</v>
      </c>
      <c r="S1573">
        <v>1246</v>
      </c>
      <c r="T1573">
        <v>21</v>
      </c>
      <c r="U1573">
        <v>61</v>
      </c>
      <c r="V1573">
        <v>34</v>
      </c>
      <c r="W1573">
        <v>2024</v>
      </c>
      <c r="X1573">
        <v>1065</v>
      </c>
      <c r="Y1573">
        <v>21</v>
      </c>
      <c r="Z1573">
        <v>241</v>
      </c>
      <c r="AA1573">
        <v>24</v>
      </c>
      <c r="AB1573">
        <v>1895</v>
      </c>
      <c r="AC1573">
        <v>1038</v>
      </c>
      <c r="AD1573">
        <v>15</v>
      </c>
      <c r="AE1573">
        <v>195</v>
      </c>
      <c r="AF1573">
        <v>66</v>
      </c>
      <c r="AG1573">
        <v>239</v>
      </c>
      <c r="AH1573">
        <v>65</v>
      </c>
      <c r="AI1573">
        <v>4</v>
      </c>
      <c r="AJ1573">
        <v>39</v>
      </c>
      <c r="AK1573">
        <v>7</v>
      </c>
      <c r="AL1573">
        <v>95</v>
      </c>
      <c r="AM1573">
        <v>73</v>
      </c>
      <c r="AN1573">
        <v>1</v>
      </c>
      <c r="AO1573">
        <v>5</v>
      </c>
      <c r="AP1573">
        <v>0</v>
      </c>
      <c r="AQ1573">
        <v>0</v>
      </c>
      <c r="AR1573">
        <v>0</v>
      </c>
      <c r="AS1573">
        <v>0</v>
      </c>
      <c r="AT1573">
        <v>0</v>
      </c>
      <c r="AU1573">
        <v>0</v>
      </c>
      <c r="AV1573">
        <v>0</v>
      </c>
      <c r="AW1573">
        <v>0</v>
      </c>
      <c r="AX1573">
        <v>0</v>
      </c>
      <c r="AY1573">
        <v>0</v>
      </c>
      <c r="AZ1573">
        <v>0</v>
      </c>
      <c r="BA1573">
        <v>8</v>
      </c>
      <c r="BB1573">
        <v>0</v>
      </c>
      <c r="BC1573">
        <v>0</v>
      </c>
      <c r="BD1573">
        <v>0</v>
      </c>
      <c r="BE1573">
        <v>0</v>
      </c>
      <c r="BF1573">
        <v>0</v>
      </c>
      <c r="BG1573" s="20">
        <v>3</v>
      </c>
      <c r="BH1573" s="20">
        <v>5</v>
      </c>
      <c r="BI1573" s="20">
        <v>160</v>
      </c>
      <c r="BJ1573" s="20">
        <v>102</v>
      </c>
      <c r="BK1573" s="20">
        <v>1349</v>
      </c>
      <c r="BL1573" s="20">
        <v>1670</v>
      </c>
      <c r="BM1573" s="20">
        <v>1577</v>
      </c>
      <c r="BN1573" s="20">
        <v>173</v>
      </c>
      <c r="BO1573" s="20">
        <v>85</v>
      </c>
      <c r="BP1573" s="20"/>
      <c r="BQ1573" s="20"/>
      <c r="BR1573" s="20"/>
      <c r="BS1573" s="20"/>
      <c r="BT1573" s="20"/>
      <c r="BU1573" s="20"/>
      <c r="BV1573" s="20"/>
    </row>
    <row r="1574" spans="1:74" x14ac:dyDescent="0.25">
      <c r="A1574" s="20" t="s">
        <v>452</v>
      </c>
      <c r="B1574" s="20" t="s">
        <v>453</v>
      </c>
      <c r="C1574" s="20" t="s">
        <v>600</v>
      </c>
      <c r="D1574" s="1">
        <v>44549</v>
      </c>
      <c r="E1574">
        <v>180</v>
      </c>
      <c r="F1574">
        <v>3</v>
      </c>
      <c r="G1574">
        <v>3</v>
      </c>
      <c r="H1574">
        <v>5</v>
      </c>
      <c r="I1574">
        <v>4</v>
      </c>
      <c r="J1574">
        <v>130</v>
      </c>
      <c r="K1574">
        <v>0</v>
      </c>
      <c r="L1574">
        <v>12</v>
      </c>
      <c r="M1574">
        <v>1</v>
      </c>
      <c r="N1574">
        <v>116</v>
      </c>
      <c r="O1574">
        <v>93</v>
      </c>
      <c r="P1574">
        <v>3</v>
      </c>
      <c r="Q1574">
        <v>0</v>
      </c>
      <c r="R1574">
        <v>1479</v>
      </c>
      <c r="S1574">
        <v>1266</v>
      </c>
      <c r="T1574">
        <v>21</v>
      </c>
      <c r="U1574">
        <v>59</v>
      </c>
      <c r="V1574">
        <v>34</v>
      </c>
      <c r="W1574">
        <v>2026</v>
      </c>
      <c r="X1574">
        <v>1171</v>
      </c>
      <c r="Y1574">
        <v>21</v>
      </c>
      <c r="Z1574">
        <v>240</v>
      </c>
      <c r="AA1574">
        <v>23</v>
      </c>
      <c r="AB1574">
        <v>1893</v>
      </c>
      <c r="AC1574">
        <v>1189</v>
      </c>
      <c r="AD1574">
        <v>15</v>
      </c>
      <c r="AE1574">
        <v>193</v>
      </c>
      <c r="AF1574">
        <v>66</v>
      </c>
      <c r="AG1574">
        <v>241</v>
      </c>
      <c r="AH1574">
        <v>88</v>
      </c>
      <c r="AI1574">
        <v>4</v>
      </c>
      <c r="AJ1574">
        <v>39</v>
      </c>
      <c r="AK1574">
        <v>9</v>
      </c>
      <c r="AL1574">
        <v>95</v>
      </c>
      <c r="AM1574">
        <v>73</v>
      </c>
      <c r="AN1574">
        <v>1</v>
      </c>
      <c r="AO1574">
        <v>5</v>
      </c>
      <c r="AP1574">
        <v>0</v>
      </c>
      <c r="AQ1574">
        <v>0</v>
      </c>
      <c r="AR1574">
        <v>0</v>
      </c>
      <c r="AS1574">
        <v>0</v>
      </c>
      <c r="AT1574">
        <v>0</v>
      </c>
      <c r="AU1574">
        <v>0</v>
      </c>
      <c r="AV1574">
        <v>0</v>
      </c>
      <c r="AW1574">
        <v>0</v>
      </c>
      <c r="AX1574">
        <v>0</v>
      </c>
      <c r="AY1574">
        <v>0</v>
      </c>
      <c r="AZ1574">
        <v>0</v>
      </c>
      <c r="BA1574">
        <v>8</v>
      </c>
      <c r="BB1574">
        <v>0</v>
      </c>
      <c r="BC1574">
        <v>0</v>
      </c>
      <c r="BD1574">
        <v>0</v>
      </c>
      <c r="BE1574">
        <v>0</v>
      </c>
      <c r="BF1574">
        <v>0</v>
      </c>
      <c r="BG1574" s="20">
        <v>3</v>
      </c>
      <c r="BH1574" s="20">
        <v>5</v>
      </c>
      <c r="BI1574" s="20">
        <v>163</v>
      </c>
      <c r="BJ1574" s="20">
        <v>102</v>
      </c>
      <c r="BK1574" s="20">
        <v>1351</v>
      </c>
      <c r="BL1574" s="20">
        <v>1675</v>
      </c>
      <c r="BM1574" s="20">
        <v>1581</v>
      </c>
      <c r="BN1574" s="20">
        <v>175</v>
      </c>
      <c r="BO1574" s="20">
        <v>85</v>
      </c>
      <c r="BP1574" s="20">
        <v>7257</v>
      </c>
      <c r="BQ1574" s="20">
        <v>2301</v>
      </c>
      <c r="BR1574" s="20">
        <v>0</v>
      </c>
      <c r="BS1574" s="20">
        <v>51</v>
      </c>
      <c r="BT1574" s="20">
        <v>1131</v>
      </c>
      <c r="BU1574" s="20">
        <v>744</v>
      </c>
      <c r="BV1574" s="20">
        <v>5023</v>
      </c>
    </row>
    <row r="1575" spans="1:74" x14ac:dyDescent="0.25">
      <c r="A1575" s="20" t="s">
        <v>452</v>
      </c>
      <c r="B1575" s="20" t="s">
        <v>453</v>
      </c>
      <c r="C1575" s="20" t="s">
        <v>600</v>
      </c>
      <c r="D1575" s="1">
        <v>44558</v>
      </c>
      <c r="E1575">
        <v>179</v>
      </c>
      <c r="F1575">
        <v>3</v>
      </c>
      <c r="G1575">
        <v>3</v>
      </c>
      <c r="H1575">
        <v>5</v>
      </c>
      <c r="I1575">
        <v>4</v>
      </c>
      <c r="J1575">
        <v>134</v>
      </c>
      <c r="K1575">
        <v>0</v>
      </c>
      <c r="L1575">
        <v>12</v>
      </c>
      <c r="M1575">
        <v>1</v>
      </c>
      <c r="N1575">
        <v>116</v>
      </c>
      <c r="O1575">
        <v>93</v>
      </c>
      <c r="P1575">
        <v>3</v>
      </c>
      <c r="Q1575">
        <v>0</v>
      </c>
      <c r="R1575">
        <v>1485</v>
      </c>
      <c r="S1575">
        <v>1277</v>
      </c>
      <c r="T1575">
        <v>21</v>
      </c>
      <c r="U1575">
        <v>58</v>
      </c>
      <c r="V1575">
        <v>34</v>
      </c>
      <c r="W1575">
        <v>2028</v>
      </c>
      <c r="X1575">
        <v>1240</v>
      </c>
      <c r="Y1575">
        <v>20</v>
      </c>
      <c r="Z1575">
        <v>234</v>
      </c>
      <c r="AA1575">
        <v>22</v>
      </c>
      <c r="AB1575">
        <v>1887</v>
      </c>
      <c r="AC1575">
        <v>1233</v>
      </c>
      <c r="AD1575">
        <v>15</v>
      </c>
      <c r="AE1575">
        <v>193</v>
      </c>
      <c r="AF1575">
        <v>64</v>
      </c>
      <c r="AG1575">
        <v>242</v>
      </c>
      <c r="AH1575">
        <v>95</v>
      </c>
      <c r="AI1575">
        <v>3</v>
      </c>
      <c r="AJ1575">
        <v>39</v>
      </c>
      <c r="AK1575">
        <v>9</v>
      </c>
      <c r="AL1575">
        <v>95</v>
      </c>
      <c r="AM1575">
        <v>74</v>
      </c>
      <c r="AN1575">
        <v>1</v>
      </c>
      <c r="AO1575">
        <v>5</v>
      </c>
      <c r="AP1575">
        <v>0</v>
      </c>
      <c r="AQ1575">
        <v>0</v>
      </c>
      <c r="AR1575">
        <v>0</v>
      </c>
      <c r="AS1575">
        <v>0</v>
      </c>
      <c r="AT1575">
        <v>0</v>
      </c>
      <c r="AU1575">
        <v>0</v>
      </c>
      <c r="AV1575">
        <v>0</v>
      </c>
      <c r="AW1575">
        <v>0</v>
      </c>
      <c r="AX1575">
        <v>0</v>
      </c>
      <c r="AY1575">
        <v>0</v>
      </c>
      <c r="AZ1575">
        <v>0</v>
      </c>
      <c r="BA1575">
        <v>8</v>
      </c>
      <c r="BB1575">
        <v>0</v>
      </c>
      <c r="BC1575">
        <v>0</v>
      </c>
      <c r="BD1575">
        <v>0</v>
      </c>
      <c r="BE1575">
        <v>0</v>
      </c>
      <c r="BF1575">
        <v>0</v>
      </c>
      <c r="BG1575" s="20">
        <v>3</v>
      </c>
      <c r="BH1575" s="20">
        <v>5</v>
      </c>
      <c r="BI1575" s="20">
        <v>162</v>
      </c>
      <c r="BJ1575" s="20">
        <v>102</v>
      </c>
      <c r="BK1575" s="20">
        <v>1358</v>
      </c>
      <c r="BL1575" s="20">
        <v>1682</v>
      </c>
      <c r="BM1575" s="20">
        <v>1576</v>
      </c>
      <c r="BN1575" s="20">
        <v>178</v>
      </c>
      <c r="BO1575" s="20">
        <v>85</v>
      </c>
      <c r="BP1575" s="20">
        <v>7261</v>
      </c>
      <c r="BQ1575" s="20">
        <v>2679</v>
      </c>
      <c r="BR1575" s="20">
        <v>0</v>
      </c>
      <c r="BS1575" s="20">
        <v>48</v>
      </c>
      <c r="BT1575" s="20">
        <v>1136</v>
      </c>
      <c r="BU1575" s="20">
        <v>737</v>
      </c>
      <c r="BV1575" s="20">
        <v>5033</v>
      </c>
    </row>
    <row r="1576" spans="1:74" x14ac:dyDescent="0.25">
      <c r="A1576" s="20" t="s">
        <v>452</v>
      </c>
      <c r="B1576" s="20" t="s">
        <v>453</v>
      </c>
      <c r="C1576" s="20" t="s">
        <v>600</v>
      </c>
      <c r="D1576" s="1">
        <v>44564</v>
      </c>
      <c r="E1576">
        <v>179</v>
      </c>
      <c r="F1576">
        <v>3</v>
      </c>
      <c r="G1576">
        <v>3</v>
      </c>
      <c r="H1576">
        <v>5</v>
      </c>
      <c r="I1576">
        <v>4</v>
      </c>
      <c r="J1576">
        <v>134</v>
      </c>
      <c r="K1576">
        <v>0</v>
      </c>
      <c r="L1576">
        <v>12</v>
      </c>
      <c r="M1576">
        <v>1</v>
      </c>
      <c r="N1576">
        <v>116</v>
      </c>
      <c r="O1576">
        <v>96</v>
      </c>
      <c r="P1576">
        <v>3</v>
      </c>
      <c r="Q1576">
        <v>0</v>
      </c>
      <c r="R1576">
        <v>1484</v>
      </c>
      <c r="S1576">
        <v>1280</v>
      </c>
      <c r="T1576">
        <v>21</v>
      </c>
      <c r="U1576">
        <v>58</v>
      </c>
      <c r="V1576">
        <v>34</v>
      </c>
      <c r="W1576">
        <v>2030</v>
      </c>
      <c r="X1576">
        <v>1274</v>
      </c>
      <c r="Y1576">
        <v>20</v>
      </c>
      <c r="Z1576">
        <v>235</v>
      </c>
      <c r="AA1576">
        <v>22</v>
      </c>
      <c r="AB1576">
        <v>1890</v>
      </c>
      <c r="AC1576">
        <v>1266</v>
      </c>
      <c r="AD1576">
        <v>15</v>
      </c>
      <c r="AE1576">
        <v>193</v>
      </c>
      <c r="AF1576">
        <v>65</v>
      </c>
      <c r="AG1576">
        <v>241</v>
      </c>
      <c r="AH1576">
        <v>103</v>
      </c>
      <c r="AI1576">
        <v>3</v>
      </c>
      <c r="AJ1576">
        <v>37</v>
      </c>
      <c r="AK1576">
        <v>9</v>
      </c>
      <c r="AL1576">
        <v>95</v>
      </c>
      <c r="AM1576">
        <v>79</v>
      </c>
      <c r="AN1576">
        <v>1</v>
      </c>
      <c r="AO1576">
        <v>5</v>
      </c>
      <c r="AP1576">
        <v>0</v>
      </c>
      <c r="AQ1576">
        <v>0</v>
      </c>
      <c r="AR1576">
        <v>0</v>
      </c>
      <c r="AS1576">
        <v>0</v>
      </c>
      <c r="AT1576">
        <v>0</v>
      </c>
      <c r="AU1576">
        <v>0</v>
      </c>
      <c r="AV1576">
        <v>0</v>
      </c>
      <c r="AW1576">
        <v>0</v>
      </c>
      <c r="AX1576">
        <v>0</v>
      </c>
      <c r="AY1576">
        <v>0</v>
      </c>
      <c r="AZ1576">
        <v>0</v>
      </c>
      <c r="BA1576">
        <v>7</v>
      </c>
      <c r="BB1576">
        <v>0</v>
      </c>
      <c r="BC1576">
        <v>0</v>
      </c>
      <c r="BD1576">
        <v>0</v>
      </c>
      <c r="BE1576">
        <v>0</v>
      </c>
      <c r="BF1576">
        <v>0</v>
      </c>
      <c r="BG1576" s="20">
        <v>3</v>
      </c>
      <c r="BH1576" s="20">
        <v>5</v>
      </c>
      <c r="BI1576" s="20">
        <v>163</v>
      </c>
      <c r="BJ1576" s="20">
        <v>102</v>
      </c>
      <c r="BK1576" s="20">
        <v>1357</v>
      </c>
      <c r="BL1576" s="20">
        <v>1684</v>
      </c>
      <c r="BM1576" s="20">
        <v>1579</v>
      </c>
      <c r="BN1576" s="20">
        <v>178</v>
      </c>
      <c r="BO1576" s="20">
        <v>88</v>
      </c>
      <c r="BP1576" s="20">
        <v>7266</v>
      </c>
      <c r="BQ1576" s="20">
        <v>2860</v>
      </c>
      <c r="BR1576" s="20">
        <v>0</v>
      </c>
      <c r="BS1576" s="20">
        <v>48</v>
      </c>
      <c r="BT1576" s="20">
        <v>1129</v>
      </c>
      <c r="BU1576" s="20">
        <v>733</v>
      </c>
      <c r="BV1576" s="20">
        <v>5044</v>
      </c>
    </row>
    <row r="1577" spans="1:74" x14ac:dyDescent="0.25">
      <c r="A1577" s="20" t="s">
        <v>452</v>
      </c>
      <c r="B1577" s="20" t="s">
        <v>453</v>
      </c>
      <c r="C1577" s="20" t="s">
        <v>600</v>
      </c>
      <c r="D1577" s="1">
        <v>44570</v>
      </c>
      <c r="E1577">
        <v>180</v>
      </c>
      <c r="F1577">
        <v>3</v>
      </c>
      <c r="G1577">
        <v>3</v>
      </c>
      <c r="H1577">
        <v>5</v>
      </c>
      <c r="I1577">
        <v>4</v>
      </c>
      <c r="J1577">
        <v>137</v>
      </c>
      <c r="K1577">
        <v>0</v>
      </c>
      <c r="L1577">
        <v>12</v>
      </c>
      <c r="M1577">
        <v>1</v>
      </c>
      <c r="N1577">
        <v>115</v>
      </c>
      <c r="O1577">
        <v>96</v>
      </c>
      <c r="P1577">
        <v>3</v>
      </c>
      <c r="Q1577">
        <v>0</v>
      </c>
      <c r="R1577">
        <v>1481</v>
      </c>
      <c r="S1577">
        <v>1283</v>
      </c>
      <c r="T1577">
        <v>20</v>
      </c>
      <c r="U1577">
        <v>56</v>
      </c>
      <c r="V1577">
        <v>34</v>
      </c>
      <c r="W1577">
        <v>2031</v>
      </c>
      <c r="X1577">
        <v>1302</v>
      </c>
      <c r="Y1577">
        <v>20</v>
      </c>
      <c r="Z1577">
        <v>236</v>
      </c>
      <c r="AA1577">
        <v>22</v>
      </c>
      <c r="AB1577">
        <v>1890</v>
      </c>
      <c r="AC1577">
        <v>1293</v>
      </c>
      <c r="AD1577">
        <v>15</v>
      </c>
      <c r="AE1577">
        <v>191</v>
      </c>
      <c r="AF1577">
        <v>65</v>
      </c>
      <c r="AG1577">
        <v>240</v>
      </c>
      <c r="AH1577">
        <v>108</v>
      </c>
      <c r="AI1577">
        <v>3</v>
      </c>
      <c r="AJ1577">
        <v>35</v>
      </c>
      <c r="AK1577">
        <v>9</v>
      </c>
      <c r="AL1577">
        <v>95</v>
      </c>
      <c r="AM1577">
        <v>80</v>
      </c>
      <c r="AN1577">
        <v>1</v>
      </c>
      <c r="AO1577">
        <v>5</v>
      </c>
      <c r="AP1577">
        <v>0</v>
      </c>
      <c r="AQ1577">
        <v>0</v>
      </c>
      <c r="AR1577">
        <v>0</v>
      </c>
      <c r="AS1577">
        <v>0</v>
      </c>
      <c r="AT1577">
        <v>0</v>
      </c>
      <c r="AU1577">
        <v>0</v>
      </c>
      <c r="AV1577">
        <v>0</v>
      </c>
      <c r="AW1577">
        <v>0</v>
      </c>
      <c r="AX1577">
        <v>0</v>
      </c>
      <c r="AY1577">
        <v>0</v>
      </c>
      <c r="AZ1577">
        <v>0</v>
      </c>
      <c r="BA1577">
        <v>7</v>
      </c>
      <c r="BB1577">
        <v>0</v>
      </c>
      <c r="BC1577">
        <v>0</v>
      </c>
      <c r="BD1577">
        <v>0</v>
      </c>
      <c r="BE1577">
        <v>0</v>
      </c>
      <c r="BF1577">
        <v>0</v>
      </c>
      <c r="BG1577" s="20">
        <v>3</v>
      </c>
      <c r="BH1577" s="20">
        <v>5</v>
      </c>
      <c r="BI1577" s="20">
        <v>164</v>
      </c>
      <c r="BJ1577" s="20">
        <v>101</v>
      </c>
      <c r="BK1577" s="20">
        <v>1357</v>
      </c>
      <c r="BL1577" s="20">
        <v>1685</v>
      </c>
      <c r="BM1577" s="20">
        <v>1582</v>
      </c>
      <c r="BN1577" s="20">
        <v>178</v>
      </c>
      <c r="BO1577" s="20">
        <v>88</v>
      </c>
      <c r="BP1577" s="20">
        <v>7269</v>
      </c>
      <c r="BQ1577" s="20">
        <v>3036</v>
      </c>
      <c r="BR1577" s="20">
        <v>0</v>
      </c>
      <c r="BS1577" s="20">
        <v>47</v>
      </c>
      <c r="BT1577" s="20">
        <v>1112</v>
      </c>
      <c r="BU1577" s="20">
        <v>725</v>
      </c>
      <c r="BV1577" s="20">
        <v>5070</v>
      </c>
    </row>
    <row r="1578" spans="1:74" x14ac:dyDescent="0.25">
      <c r="A1578" s="20" t="s">
        <v>452</v>
      </c>
      <c r="B1578" s="20" t="s">
        <v>453</v>
      </c>
      <c r="C1578" s="20" t="s">
        <v>600</v>
      </c>
      <c r="D1578" s="1">
        <v>44577</v>
      </c>
      <c r="E1578">
        <v>180</v>
      </c>
      <c r="F1578">
        <v>3</v>
      </c>
      <c r="G1578">
        <v>3</v>
      </c>
      <c r="H1578">
        <v>5</v>
      </c>
      <c r="I1578">
        <v>4</v>
      </c>
      <c r="J1578">
        <v>140</v>
      </c>
      <c r="K1578">
        <v>0</v>
      </c>
      <c r="L1578">
        <v>12</v>
      </c>
      <c r="M1578">
        <v>1</v>
      </c>
      <c r="N1578">
        <v>115</v>
      </c>
      <c r="O1578">
        <v>96</v>
      </c>
      <c r="P1578">
        <v>3</v>
      </c>
      <c r="Q1578">
        <v>0</v>
      </c>
      <c r="R1578">
        <v>1476</v>
      </c>
      <c r="S1578">
        <v>1283</v>
      </c>
      <c r="T1578">
        <v>20</v>
      </c>
      <c r="U1578">
        <v>56</v>
      </c>
      <c r="V1578">
        <v>34</v>
      </c>
      <c r="W1578">
        <v>2035</v>
      </c>
      <c r="X1578">
        <v>1321</v>
      </c>
      <c r="Y1578">
        <v>19</v>
      </c>
      <c r="Z1578">
        <v>230</v>
      </c>
      <c r="AA1578">
        <v>23</v>
      </c>
      <c r="AB1578">
        <v>1889</v>
      </c>
      <c r="AC1578">
        <v>1304</v>
      </c>
      <c r="AD1578">
        <v>15</v>
      </c>
      <c r="AE1578">
        <v>191</v>
      </c>
      <c r="AF1578">
        <v>66</v>
      </c>
      <c r="AG1578">
        <v>240</v>
      </c>
      <c r="AH1578">
        <v>111</v>
      </c>
      <c r="AI1578">
        <v>3</v>
      </c>
      <c r="AJ1578">
        <v>31</v>
      </c>
      <c r="AK1578">
        <v>9</v>
      </c>
      <c r="AL1578">
        <v>95</v>
      </c>
      <c r="AM1578">
        <v>81</v>
      </c>
      <c r="AN1578">
        <v>1</v>
      </c>
      <c r="AO1578">
        <v>5</v>
      </c>
      <c r="AP1578">
        <v>0</v>
      </c>
      <c r="AQ1578">
        <v>0</v>
      </c>
      <c r="AR1578">
        <v>0</v>
      </c>
      <c r="AS1578">
        <v>0</v>
      </c>
      <c r="AT1578">
        <v>0</v>
      </c>
      <c r="AU1578">
        <v>0</v>
      </c>
      <c r="AV1578">
        <v>0</v>
      </c>
      <c r="AW1578">
        <v>0</v>
      </c>
      <c r="AX1578">
        <v>0</v>
      </c>
      <c r="AY1578">
        <v>0</v>
      </c>
      <c r="AZ1578">
        <v>0</v>
      </c>
      <c r="BA1578">
        <v>7</v>
      </c>
      <c r="BB1578">
        <v>0</v>
      </c>
      <c r="BC1578">
        <v>0</v>
      </c>
      <c r="BD1578">
        <v>0</v>
      </c>
      <c r="BE1578">
        <v>0</v>
      </c>
      <c r="BF1578">
        <v>0</v>
      </c>
      <c r="BG1578" s="20">
        <v>3</v>
      </c>
      <c r="BH1578" s="20">
        <v>5</v>
      </c>
      <c r="BI1578" s="20">
        <v>164</v>
      </c>
      <c r="BJ1578" s="20">
        <v>101</v>
      </c>
      <c r="BK1578" s="20">
        <v>1352</v>
      </c>
      <c r="BL1578" s="20">
        <v>1691</v>
      </c>
      <c r="BM1578" s="20">
        <v>1581</v>
      </c>
      <c r="BN1578" s="20">
        <v>180</v>
      </c>
      <c r="BO1578" s="20">
        <v>88</v>
      </c>
      <c r="BP1578" s="20">
        <v>7267</v>
      </c>
      <c r="BQ1578" s="20">
        <v>3138</v>
      </c>
      <c r="BR1578" s="20">
        <v>0</v>
      </c>
      <c r="BS1578" s="20">
        <v>46</v>
      </c>
      <c r="BT1578" s="20">
        <v>1105</v>
      </c>
      <c r="BU1578" s="20">
        <v>714</v>
      </c>
      <c r="BV1578" s="20">
        <v>5079</v>
      </c>
    </row>
    <row r="1579" spans="1:74" x14ac:dyDescent="0.25">
      <c r="A1579" s="20" t="s">
        <v>452</v>
      </c>
      <c r="B1579" s="20" t="s">
        <v>453</v>
      </c>
      <c r="C1579" s="20" t="s">
        <v>600</v>
      </c>
      <c r="D1579" s="1">
        <v>44584</v>
      </c>
      <c r="E1579">
        <v>180</v>
      </c>
      <c r="F1579">
        <v>3</v>
      </c>
      <c r="G1579">
        <v>3</v>
      </c>
      <c r="H1579">
        <v>5</v>
      </c>
      <c r="I1579">
        <v>4</v>
      </c>
      <c r="J1579">
        <v>141</v>
      </c>
      <c r="K1579">
        <v>0</v>
      </c>
      <c r="L1579">
        <v>12</v>
      </c>
      <c r="M1579">
        <v>1</v>
      </c>
      <c r="N1579">
        <v>115</v>
      </c>
      <c r="O1579">
        <v>96</v>
      </c>
      <c r="P1579">
        <v>3</v>
      </c>
      <c r="Q1579">
        <v>0</v>
      </c>
      <c r="R1579">
        <v>1475</v>
      </c>
      <c r="S1579">
        <v>1281</v>
      </c>
      <c r="T1579">
        <v>20</v>
      </c>
      <c r="U1579">
        <v>57</v>
      </c>
      <c r="V1579">
        <v>34</v>
      </c>
      <c r="W1579">
        <v>2031</v>
      </c>
      <c r="X1579">
        <v>1331</v>
      </c>
      <c r="Y1579">
        <v>19</v>
      </c>
      <c r="Z1579">
        <v>227</v>
      </c>
      <c r="AA1579">
        <v>23</v>
      </c>
      <c r="AB1579">
        <v>1887</v>
      </c>
      <c r="AC1579">
        <v>1310</v>
      </c>
      <c r="AD1579">
        <v>15</v>
      </c>
      <c r="AE1579">
        <v>192</v>
      </c>
      <c r="AF1579">
        <v>66</v>
      </c>
      <c r="AG1579">
        <v>243</v>
      </c>
      <c r="AH1579">
        <v>115</v>
      </c>
      <c r="AI1579">
        <v>3</v>
      </c>
      <c r="AJ1579">
        <v>33</v>
      </c>
      <c r="AK1579">
        <v>9</v>
      </c>
      <c r="AL1579">
        <v>95</v>
      </c>
      <c r="AM1579">
        <v>81</v>
      </c>
      <c r="AN1579">
        <v>1</v>
      </c>
      <c r="AO1579">
        <v>5</v>
      </c>
      <c r="AP1579">
        <v>0</v>
      </c>
      <c r="AQ1579">
        <v>0</v>
      </c>
      <c r="AR1579">
        <v>0</v>
      </c>
      <c r="AS1579">
        <v>0</v>
      </c>
      <c r="AT1579">
        <v>0</v>
      </c>
      <c r="AU1579">
        <v>0</v>
      </c>
      <c r="AV1579">
        <v>0</v>
      </c>
      <c r="AW1579">
        <v>0</v>
      </c>
      <c r="AX1579">
        <v>0</v>
      </c>
      <c r="AY1579">
        <v>0</v>
      </c>
      <c r="AZ1579">
        <v>0</v>
      </c>
      <c r="BA1579">
        <v>7</v>
      </c>
      <c r="BB1579">
        <v>0</v>
      </c>
      <c r="BC1579">
        <v>0</v>
      </c>
      <c r="BD1579">
        <v>0</v>
      </c>
      <c r="BE1579">
        <v>0</v>
      </c>
      <c r="BF1579">
        <v>0</v>
      </c>
      <c r="BG1579" s="20">
        <v>3</v>
      </c>
      <c r="BH1579" s="20">
        <v>5</v>
      </c>
      <c r="BI1579" s="20">
        <v>164</v>
      </c>
      <c r="BJ1579" s="20">
        <v>101</v>
      </c>
      <c r="BK1579" s="20">
        <v>1350</v>
      </c>
      <c r="BL1579" s="20">
        <v>1690</v>
      </c>
      <c r="BM1579" s="20">
        <v>1578</v>
      </c>
      <c r="BN1579" s="20">
        <v>181</v>
      </c>
      <c r="BO1579" s="20">
        <v>88</v>
      </c>
      <c r="BP1579" s="20">
        <v>7272</v>
      </c>
      <c r="BQ1579" s="20">
        <v>3188</v>
      </c>
      <c r="BR1579" s="20">
        <v>0</v>
      </c>
      <c r="BS1579" s="20">
        <v>46</v>
      </c>
      <c r="BT1579" s="20">
        <v>1109</v>
      </c>
      <c r="BU1579" s="20">
        <v>707</v>
      </c>
      <c r="BV1579" s="20">
        <v>5084</v>
      </c>
    </row>
    <row r="1580" spans="1:74" x14ac:dyDescent="0.25">
      <c r="A1580" s="20" t="s">
        <v>452</v>
      </c>
      <c r="B1580" s="20" t="s">
        <v>453</v>
      </c>
      <c r="C1580" s="20" t="s">
        <v>600</v>
      </c>
      <c r="D1580" s="1">
        <v>44591</v>
      </c>
      <c r="E1580">
        <v>183</v>
      </c>
      <c r="F1580">
        <v>3</v>
      </c>
      <c r="G1580">
        <v>3</v>
      </c>
      <c r="H1580">
        <v>5</v>
      </c>
      <c r="I1580">
        <v>4</v>
      </c>
      <c r="J1580">
        <v>145</v>
      </c>
      <c r="K1580">
        <v>0</v>
      </c>
      <c r="L1580">
        <v>12</v>
      </c>
      <c r="M1580">
        <v>1</v>
      </c>
      <c r="N1580">
        <v>114</v>
      </c>
      <c r="O1580">
        <v>95</v>
      </c>
      <c r="P1580">
        <v>3</v>
      </c>
      <c r="Q1580">
        <v>0</v>
      </c>
      <c r="R1580">
        <v>1467</v>
      </c>
      <c r="S1580">
        <v>1281</v>
      </c>
      <c r="T1580">
        <v>19</v>
      </c>
      <c r="U1580">
        <v>57</v>
      </c>
      <c r="V1580">
        <v>34</v>
      </c>
      <c r="W1580">
        <v>2028</v>
      </c>
      <c r="X1580">
        <v>1337</v>
      </c>
      <c r="Y1580">
        <v>19</v>
      </c>
      <c r="Z1580">
        <v>227</v>
      </c>
      <c r="AA1580">
        <v>22</v>
      </c>
      <c r="AB1580">
        <v>1888</v>
      </c>
      <c r="AC1580">
        <v>1318</v>
      </c>
      <c r="AD1580">
        <v>15</v>
      </c>
      <c r="AE1580">
        <v>193</v>
      </c>
      <c r="AF1580">
        <v>66</v>
      </c>
      <c r="AG1580">
        <v>244</v>
      </c>
      <c r="AH1580">
        <v>119</v>
      </c>
      <c r="AI1580">
        <v>3</v>
      </c>
      <c r="AJ1580">
        <v>33</v>
      </c>
      <c r="AK1580">
        <v>9</v>
      </c>
      <c r="AL1580">
        <v>95</v>
      </c>
      <c r="AM1580">
        <v>81</v>
      </c>
      <c r="AN1580">
        <v>1</v>
      </c>
      <c r="AO1580">
        <v>5</v>
      </c>
      <c r="AP1580">
        <v>0</v>
      </c>
      <c r="AQ1580">
        <v>0</v>
      </c>
      <c r="AR1580">
        <v>0</v>
      </c>
      <c r="AS1580">
        <v>0</v>
      </c>
      <c r="AT1580">
        <v>0</v>
      </c>
      <c r="AU1580">
        <v>0</v>
      </c>
      <c r="AV1580">
        <v>0</v>
      </c>
      <c r="AW1580">
        <v>0</v>
      </c>
      <c r="AX1580">
        <v>0</v>
      </c>
      <c r="AY1580">
        <v>0</v>
      </c>
      <c r="AZ1580">
        <v>0</v>
      </c>
      <c r="BA1580">
        <v>7</v>
      </c>
      <c r="BB1580">
        <v>0</v>
      </c>
      <c r="BC1580">
        <v>0</v>
      </c>
      <c r="BD1580">
        <v>0</v>
      </c>
      <c r="BE1580">
        <v>0</v>
      </c>
      <c r="BF1580">
        <v>0</v>
      </c>
      <c r="BG1580" s="20">
        <v>3</v>
      </c>
      <c r="BH1580" s="20">
        <v>5</v>
      </c>
      <c r="BI1580" s="20">
        <v>167</v>
      </c>
      <c r="BJ1580" s="20">
        <v>100</v>
      </c>
      <c r="BK1580" s="20">
        <v>1343</v>
      </c>
      <c r="BL1580" s="20">
        <v>1688</v>
      </c>
      <c r="BM1580" s="20">
        <v>1579</v>
      </c>
      <c r="BN1580" s="20">
        <v>183</v>
      </c>
      <c r="BO1580" s="20">
        <v>88</v>
      </c>
      <c r="BP1580" s="20">
        <v>7279</v>
      </c>
      <c r="BQ1580" s="20">
        <v>3236</v>
      </c>
      <c r="BR1580" s="20">
        <v>0</v>
      </c>
      <c r="BS1580" s="20">
        <v>47</v>
      </c>
      <c r="BT1580" s="20">
        <v>1113</v>
      </c>
      <c r="BU1580" s="20">
        <v>699</v>
      </c>
      <c r="BV1580" s="20">
        <v>5097</v>
      </c>
    </row>
    <row r="1581" spans="1:74" x14ac:dyDescent="0.25">
      <c r="A1581" s="20" t="s">
        <v>452</v>
      </c>
      <c r="B1581" s="20" t="s">
        <v>453</v>
      </c>
      <c r="C1581" s="20" t="s">
        <v>600</v>
      </c>
      <c r="D1581" s="1">
        <v>44599</v>
      </c>
      <c r="E1581">
        <v>184</v>
      </c>
      <c r="F1581">
        <v>3</v>
      </c>
      <c r="G1581">
        <v>3</v>
      </c>
      <c r="H1581">
        <v>5</v>
      </c>
      <c r="I1581">
        <v>4</v>
      </c>
      <c r="J1581">
        <v>145</v>
      </c>
      <c r="K1581">
        <v>0</v>
      </c>
      <c r="L1581">
        <v>12</v>
      </c>
      <c r="M1581">
        <v>1</v>
      </c>
      <c r="N1581">
        <v>115</v>
      </c>
      <c r="O1581">
        <v>96</v>
      </c>
      <c r="P1581">
        <v>3</v>
      </c>
      <c r="Q1581">
        <v>0</v>
      </c>
      <c r="R1581">
        <v>1468</v>
      </c>
      <c r="S1581">
        <v>1284</v>
      </c>
      <c r="T1581">
        <v>19</v>
      </c>
      <c r="U1581">
        <v>57</v>
      </c>
      <c r="V1581">
        <v>34</v>
      </c>
      <c r="W1581">
        <v>2036</v>
      </c>
      <c r="X1581">
        <v>1348</v>
      </c>
      <c r="Y1581">
        <v>19</v>
      </c>
      <c r="Z1581">
        <v>228</v>
      </c>
      <c r="AA1581">
        <v>21</v>
      </c>
      <c r="AB1581">
        <v>1886</v>
      </c>
      <c r="AC1581">
        <v>1320</v>
      </c>
      <c r="AD1581">
        <v>15</v>
      </c>
      <c r="AE1581">
        <v>194</v>
      </c>
      <c r="AF1581">
        <v>65</v>
      </c>
      <c r="AG1581">
        <v>244</v>
      </c>
      <c r="AH1581">
        <v>122</v>
      </c>
      <c r="AI1581">
        <v>3</v>
      </c>
      <c r="AJ1581">
        <v>33</v>
      </c>
      <c r="AK1581">
        <v>9</v>
      </c>
      <c r="AL1581">
        <v>94</v>
      </c>
      <c r="AM1581">
        <v>80</v>
      </c>
      <c r="AN1581">
        <v>1</v>
      </c>
      <c r="AO1581">
        <v>5</v>
      </c>
      <c r="AP1581">
        <v>0</v>
      </c>
      <c r="AQ1581">
        <v>0</v>
      </c>
      <c r="AR1581">
        <v>0</v>
      </c>
      <c r="AS1581">
        <v>0</v>
      </c>
      <c r="AT1581">
        <v>0</v>
      </c>
      <c r="AU1581">
        <v>0</v>
      </c>
      <c r="AV1581">
        <v>0</v>
      </c>
      <c r="AW1581">
        <v>0</v>
      </c>
      <c r="AX1581">
        <v>0</v>
      </c>
      <c r="AY1581">
        <v>0</v>
      </c>
      <c r="AZ1581">
        <v>0</v>
      </c>
      <c r="BA1581">
        <v>7</v>
      </c>
      <c r="BB1581">
        <v>0</v>
      </c>
      <c r="BC1581">
        <v>0</v>
      </c>
      <c r="BD1581">
        <v>0</v>
      </c>
      <c r="BE1581">
        <v>0</v>
      </c>
      <c r="BF1581">
        <v>0</v>
      </c>
      <c r="BG1581" s="20">
        <v>3</v>
      </c>
      <c r="BH1581" s="20">
        <v>5</v>
      </c>
      <c r="BI1581" s="20">
        <v>168</v>
      </c>
      <c r="BJ1581" s="20">
        <v>101</v>
      </c>
      <c r="BK1581" s="20">
        <v>1344</v>
      </c>
      <c r="BL1581" s="20">
        <v>1695</v>
      </c>
      <c r="BM1581" s="20">
        <v>1578</v>
      </c>
      <c r="BN1581" s="20">
        <v>184</v>
      </c>
      <c r="BO1581" s="20">
        <v>87</v>
      </c>
      <c r="BP1581" s="20">
        <v>7283</v>
      </c>
      <c r="BQ1581" s="20">
        <v>3274</v>
      </c>
      <c r="BR1581" s="20">
        <v>0</v>
      </c>
      <c r="BS1581" s="20">
        <v>48</v>
      </c>
      <c r="BT1581" s="20">
        <v>1108</v>
      </c>
      <c r="BU1581" s="20">
        <v>700</v>
      </c>
      <c r="BV1581" s="20">
        <v>5102</v>
      </c>
    </row>
    <row r="1582" spans="1:74" x14ac:dyDescent="0.25">
      <c r="A1582" s="20" t="s">
        <v>452</v>
      </c>
      <c r="B1582" s="20" t="s">
        <v>453</v>
      </c>
      <c r="C1582" s="20" t="s">
        <v>600</v>
      </c>
      <c r="D1582" s="1">
        <v>44606</v>
      </c>
      <c r="E1582">
        <v>186</v>
      </c>
      <c r="F1582">
        <v>3</v>
      </c>
      <c r="G1582">
        <v>3</v>
      </c>
      <c r="H1582">
        <v>5</v>
      </c>
      <c r="I1582">
        <v>4</v>
      </c>
      <c r="J1582">
        <v>146</v>
      </c>
      <c r="K1582">
        <v>0</v>
      </c>
      <c r="L1582">
        <v>12</v>
      </c>
      <c r="M1582">
        <v>2</v>
      </c>
      <c r="N1582">
        <v>113</v>
      </c>
      <c r="O1582">
        <v>94</v>
      </c>
      <c r="P1582">
        <v>3</v>
      </c>
      <c r="Q1582">
        <v>0</v>
      </c>
      <c r="R1582">
        <v>1465</v>
      </c>
      <c r="S1582">
        <v>1281</v>
      </c>
      <c r="T1582">
        <v>19</v>
      </c>
      <c r="U1582">
        <v>58</v>
      </c>
      <c r="V1582">
        <v>33</v>
      </c>
      <c r="W1582">
        <v>2046</v>
      </c>
      <c r="X1582">
        <v>1358</v>
      </c>
      <c r="Y1582">
        <v>20</v>
      </c>
      <c r="Z1582">
        <v>231</v>
      </c>
      <c r="AA1582">
        <v>22</v>
      </c>
      <c r="AB1582">
        <v>1887</v>
      </c>
      <c r="AC1582">
        <v>1325</v>
      </c>
      <c r="AD1582">
        <v>16</v>
      </c>
      <c r="AE1582">
        <v>192</v>
      </c>
      <c r="AF1582">
        <v>65</v>
      </c>
      <c r="AG1582">
        <v>243</v>
      </c>
      <c r="AH1582">
        <v>123</v>
      </c>
      <c r="AI1582">
        <v>3</v>
      </c>
      <c r="AJ1582">
        <v>32</v>
      </c>
      <c r="AK1582">
        <v>9</v>
      </c>
      <c r="AL1582">
        <v>94</v>
      </c>
      <c r="AM1582">
        <v>80</v>
      </c>
      <c r="AN1582">
        <v>1</v>
      </c>
      <c r="AO1582">
        <v>5</v>
      </c>
      <c r="AP1582">
        <v>0</v>
      </c>
      <c r="AQ1582">
        <v>0</v>
      </c>
      <c r="AR1582">
        <v>0</v>
      </c>
      <c r="AS1582">
        <v>0</v>
      </c>
      <c r="AT1582">
        <v>0</v>
      </c>
      <c r="AU1582">
        <v>0</v>
      </c>
      <c r="AV1582">
        <v>0</v>
      </c>
      <c r="AW1582">
        <v>0</v>
      </c>
      <c r="AX1582">
        <v>0</v>
      </c>
      <c r="AY1582">
        <v>0</v>
      </c>
      <c r="AZ1582">
        <v>0</v>
      </c>
      <c r="BA1582">
        <v>7</v>
      </c>
      <c r="BB1582">
        <v>0</v>
      </c>
      <c r="BC1582">
        <v>0</v>
      </c>
      <c r="BD1582">
        <v>0</v>
      </c>
      <c r="BE1582">
        <v>0</v>
      </c>
      <c r="BF1582">
        <v>0</v>
      </c>
      <c r="BG1582" s="20">
        <v>3</v>
      </c>
      <c r="BH1582" s="20">
        <v>5</v>
      </c>
      <c r="BI1582" s="20">
        <v>169</v>
      </c>
      <c r="BJ1582" s="20">
        <v>99</v>
      </c>
      <c r="BK1582" s="20">
        <v>1341</v>
      </c>
      <c r="BL1582" s="20">
        <v>1701</v>
      </c>
      <c r="BM1582" s="20">
        <v>1580</v>
      </c>
      <c r="BN1582" s="20">
        <v>184</v>
      </c>
      <c r="BO1582" s="20">
        <v>87</v>
      </c>
      <c r="BP1582" s="20">
        <v>7286</v>
      </c>
      <c r="BQ1582" s="20">
        <v>3305</v>
      </c>
      <c r="BR1582" s="20">
        <v>0</v>
      </c>
      <c r="BS1582" s="20">
        <v>48</v>
      </c>
      <c r="BT1582" s="20">
        <v>1111</v>
      </c>
      <c r="BU1582" s="20">
        <v>691</v>
      </c>
      <c r="BV1582" s="20">
        <v>5120</v>
      </c>
    </row>
    <row r="1583" spans="1:74" x14ac:dyDescent="0.25">
      <c r="A1583" s="20" t="s">
        <v>452</v>
      </c>
      <c r="B1583" s="20" t="s">
        <v>455</v>
      </c>
      <c r="C1583" s="20" t="s">
        <v>601</v>
      </c>
      <c r="D1583" s="1">
        <v>44493</v>
      </c>
      <c r="E1583">
        <v>312</v>
      </c>
      <c r="F1583">
        <v>8</v>
      </c>
      <c r="G1583">
        <v>1</v>
      </c>
      <c r="H1583">
        <v>4</v>
      </c>
      <c r="I1583">
        <v>0</v>
      </c>
      <c r="J1583">
        <v>125</v>
      </c>
      <c r="K1583">
        <v>14</v>
      </c>
      <c r="L1583">
        <v>9</v>
      </c>
      <c r="M1583">
        <v>0</v>
      </c>
      <c r="N1583">
        <v>44</v>
      </c>
      <c r="O1583">
        <v>0</v>
      </c>
      <c r="P1583">
        <v>0</v>
      </c>
      <c r="Q1583">
        <v>1</v>
      </c>
      <c r="R1583">
        <v>2066</v>
      </c>
      <c r="S1583">
        <v>0</v>
      </c>
      <c r="T1583">
        <v>1274</v>
      </c>
      <c r="U1583">
        <v>3</v>
      </c>
      <c r="V1583">
        <v>5</v>
      </c>
      <c r="W1583">
        <v>2015</v>
      </c>
      <c r="X1583">
        <v>0</v>
      </c>
      <c r="Y1583">
        <v>179</v>
      </c>
      <c r="Z1583">
        <v>28</v>
      </c>
      <c r="AA1583">
        <v>60</v>
      </c>
      <c r="AB1583">
        <v>2600</v>
      </c>
      <c r="AC1583">
        <v>194</v>
      </c>
      <c r="AD1583">
        <v>40</v>
      </c>
      <c r="AE1583">
        <v>100</v>
      </c>
      <c r="AF1583">
        <v>79</v>
      </c>
      <c r="AG1583">
        <v>263</v>
      </c>
      <c r="AH1583">
        <v>0</v>
      </c>
      <c r="AI1583">
        <v>9</v>
      </c>
      <c r="AJ1583">
        <v>4</v>
      </c>
      <c r="AK1583">
        <v>27</v>
      </c>
      <c r="AL1583">
        <v>95</v>
      </c>
      <c r="AM1583">
        <v>0</v>
      </c>
      <c r="AN1583">
        <v>6</v>
      </c>
      <c r="AO1583">
        <v>0</v>
      </c>
      <c r="AP1583">
        <v>1</v>
      </c>
      <c r="AQ1583">
        <v>0</v>
      </c>
      <c r="AR1583">
        <v>0</v>
      </c>
      <c r="AS1583">
        <v>0</v>
      </c>
      <c r="AT1583">
        <v>0</v>
      </c>
      <c r="AU1583">
        <v>0</v>
      </c>
      <c r="AV1583">
        <v>0</v>
      </c>
      <c r="AW1583">
        <v>0</v>
      </c>
      <c r="AX1583">
        <v>0</v>
      </c>
      <c r="AY1583">
        <v>0</v>
      </c>
      <c r="AZ1583">
        <v>1</v>
      </c>
      <c r="BA1583">
        <v>0</v>
      </c>
      <c r="BB1583">
        <v>76</v>
      </c>
      <c r="BC1583">
        <v>117</v>
      </c>
      <c r="BD1583">
        <v>0</v>
      </c>
      <c r="BE1583">
        <v>8</v>
      </c>
      <c r="BF1583">
        <v>3</v>
      </c>
      <c r="BG1583" s="20"/>
      <c r="BH1583" s="20"/>
      <c r="BI1583" s="20"/>
      <c r="BJ1583" s="20"/>
      <c r="BK1583" s="20"/>
      <c r="BL1583" s="20"/>
      <c r="BM1583" s="20"/>
      <c r="BN1583" s="20"/>
      <c r="BO1583" s="20"/>
      <c r="BP1583" s="20"/>
      <c r="BQ1583" s="20"/>
      <c r="BR1583" s="20"/>
      <c r="BS1583" s="20"/>
      <c r="BT1583" s="20"/>
      <c r="BU1583" s="20"/>
      <c r="BV1583" s="20"/>
    </row>
    <row r="1584" spans="1:74" x14ac:dyDescent="0.25">
      <c r="A1584" s="20" t="s">
        <v>452</v>
      </c>
      <c r="B1584" s="20" t="s">
        <v>455</v>
      </c>
      <c r="C1584" s="20" t="s">
        <v>601</v>
      </c>
      <c r="D1584" s="1">
        <v>44500</v>
      </c>
      <c r="E1584">
        <v>313</v>
      </c>
      <c r="F1584">
        <v>8</v>
      </c>
      <c r="G1584">
        <v>1</v>
      </c>
      <c r="H1584">
        <v>4</v>
      </c>
      <c r="I1584">
        <v>0</v>
      </c>
      <c r="J1584">
        <v>159</v>
      </c>
      <c r="K1584">
        <v>14</v>
      </c>
      <c r="L1584">
        <v>9</v>
      </c>
      <c r="M1584">
        <v>0</v>
      </c>
      <c r="N1584">
        <v>45</v>
      </c>
      <c r="O1584">
        <v>0</v>
      </c>
      <c r="P1584">
        <v>5</v>
      </c>
      <c r="Q1584">
        <v>1</v>
      </c>
      <c r="R1584">
        <v>2064</v>
      </c>
      <c r="S1584">
        <v>0</v>
      </c>
      <c r="T1584">
        <v>1522</v>
      </c>
      <c r="U1584">
        <v>3</v>
      </c>
      <c r="V1584">
        <v>5</v>
      </c>
      <c r="W1584">
        <v>2016</v>
      </c>
      <c r="X1584">
        <v>0</v>
      </c>
      <c r="Y1584">
        <v>268</v>
      </c>
      <c r="Z1584">
        <v>28</v>
      </c>
      <c r="AA1584">
        <v>61</v>
      </c>
      <c r="AB1584">
        <v>2601</v>
      </c>
      <c r="AC1584">
        <v>250</v>
      </c>
      <c r="AD1584">
        <v>40</v>
      </c>
      <c r="AE1584">
        <v>98</v>
      </c>
      <c r="AF1584">
        <v>78</v>
      </c>
      <c r="AG1584">
        <v>262</v>
      </c>
      <c r="AH1584">
        <v>0</v>
      </c>
      <c r="AI1584">
        <v>14</v>
      </c>
      <c r="AJ1584">
        <v>4</v>
      </c>
      <c r="AK1584">
        <v>27</v>
      </c>
      <c r="AL1584">
        <v>95</v>
      </c>
      <c r="AM1584">
        <v>0</v>
      </c>
      <c r="AN1584">
        <v>12</v>
      </c>
      <c r="AO1584">
        <v>0</v>
      </c>
      <c r="AP1584">
        <v>1</v>
      </c>
      <c r="AQ1584">
        <v>0</v>
      </c>
      <c r="AR1584">
        <v>0</v>
      </c>
      <c r="AS1584">
        <v>0</v>
      </c>
      <c r="AT1584">
        <v>0</v>
      </c>
      <c r="AU1584">
        <v>0</v>
      </c>
      <c r="AV1584">
        <v>0</v>
      </c>
      <c r="AW1584">
        <v>0</v>
      </c>
      <c r="AX1584">
        <v>0</v>
      </c>
      <c r="AY1584">
        <v>0</v>
      </c>
      <c r="AZ1584">
        <v>1</v>
      </c>
      <c r="BA1584">
        <v>0</v>
      </c>
      <c r="BB1584">
        <v>74</v>
      </c>
      <c r="BC1584">
        <v>117</v>
      </c>
      <c r="BD1584">
        <v>0</v>
      </c>
      <c r="BE1584">
        <v>7</v>
      </c>
      <c r="BF1584">
        <v>3</v>
      </c>
      <c r="BG1584" s="20"/>
      <c r="BH1584" s="20"/>
      <c r="BI1584" s="20"/>
      <c r="BJ1584" s="20"/>
      <c r="BK1584" s="20"/>
      <c r="BL1584" s="20"/>
      <c r="BM1584" s="20"/>
      <c r="BN1584" s="20"/>
      <c r="BO1584" s="20"/>
      <c r="BP1584" s="20"/>
      <c r="BQ1584" s="20"/>
      <c r="BR1584" s="20"/>
      <c r="BS1584" s="20"/>
      <c r="BT1584" s="20"/>
      <c r="BU1584" s="20"/>
      <c r="BV1584" s="20"/>
    </row>
    <row r="1585" spans="1:74" x14ac:dyDescent="0.25">
      <c r="A1585" s="20" t="s">
        <v>452</v>
      </c>
      <c r="B1585" s="20" t="s">
        <v>455</v>
      </c>
      <c r="C1585" s="20" t="s">
        <v>601</v>
      </c>
      <c r="D1585" s="1">
        <v>44507</v>
      </c>
      <c r="E1585">
        <v>314</v>
      </c>
      <c r="F1585">
        <v>8</v>
      </c>
      <c r="G1585">
        <v>3</v>
      </c>
      <c r="H1585">
        <v>4</v>
      </c>
      <c r="I1585">
        <v>2</v>
      </c>
      <c r="J1585">
        <v>178</v>
      </c>
      <c r="K1585">
        <v>14</v>
      </c>
      <c r="L1585">
        <v>8</v>
      </c>
      <c r="M1585">
        <v>0</v>
      </c>
      <c r="N1585">
        <v>43</v>
      </c>
      <c r="O1585">
        <v>36</v>
      </c>
      <c r="P1585">
        <v>0</v>
      </c>
      <c r="Q1585">
        <v>1</v>
      </c>
      <c r="R1585">
        <v>2064</v>
      </c>
      <c r="S1585">
        <v>1623</v>
      </c>
      <c r="T1585">
        <v>74</v>
      </c>
      <c r="U1585">
        <v>3</v>
      </c>
      <c r="V1585">
        <v>5</v>
      </c>
      <c r="W1585">
        <v>2020</v>
      </c>
      <c r="X1585">
        <v>373</v>
      </c>
      <c r="Y1585">
        <v>116</v>
      </c>
      <c r="Z1585">
        <v>29</v>
      </c>
      <c r="AA1585">
        <v>61</v>
      </c>
      <c r="AB1585">
        <v>2596</v>
      </c>
      <c r="AC1585">
        <v>326</v>
      </c>
      <c r="AD1585">
        <v>40</v>
      </c>
      <c r="AE1585">
        <v>96</v>
      </c>
      <c r="AF1585">
        <v>77</v>
      </c>
      <c r="AG1585">
        <v>264</v>
      </c>
      <c r="AH1585">
        <v>16</v>
      </c>
      <c r="AI1585">
        <v>7</v>
      </c>
      <c r="AJ1585">
        <v>4</v>
      </c>
      <c r="AK1585">
        <v>27</v>
      </c>
      <c r="AL1585">
        <v>95</v>
      </c>
      <c r="AM1585">
        <v>20</v>
      </c>
      <c r="AN1585">
        <v>3</v>
      </c>
      <c r="AO1585">
        <v>0</v>
      </c>
      <c r="AP1585">
        <v>1</v>
      </c>
      <c r="AQ1585">
        <v>0</v>
      </c>
      <c r="AR1585">
        <v>0</v>
      </c>
      <c r="AS1585">
        <v>0</v>
      </c>
      <c r="AT1585">
        <v>0</v>
      </c>
      <c r="AU1585">
        <v>0</v>
      </c>
      <c r="AV1585">
        <v>0</v>
      </c>
      <c r="AW1585">
        <v>0</v>
      </c>
      <c r="AX1585">
        <v>0</v>
      </c>
      <c r="AY1585">
        <v>0</v>
      </c>
      <c r="AZ1585">
        <v>0</v>
      </c>
      <c r="BA1585">
        <v>0</v>
      </c>
      <c r="BB1585">
        <v>0</v>
      </c>
      <c r="BC1585">
        <v>0</v>
      </c>
      <c r="BD1585">
        <v>0</v>
      </c>
      <c r="BE1585">
        <v>0</v>
      </c>
      <c r="BF1585">
        <v>0</v>
      </c>
      <c r="BG1585" s="20">
        <v>7</v>
      </c>
      <c r="BH1585" s="20">
        <v>3</v>
      </c>
      <c r="BI1585" s="20">
        <v>286</v>
      </c>
      <c r="BJ1585" s="20">
        <v>40</v>
      </c>
      <c r="BK1585" s="20">
        <v>1973</v>
      </c>
      <c r="BL1585" s="20">
        <v>1773</v>
      </c>
      <c r="BM1585" s="20">
        <v>2361</v>
      </c>
      <c r="BN1585" s="20">
        <v>218</v>
      </c>
      <c r="BO1585" s="20">
        <v>90</v>
      </c>
      <c r="BP1585" s="20"/>
      <c r="BQ1585" s="20"/>
      <c r="BR1585" s="20"/>
      <c r="BS1585" s="20"/>
      <c r="BT1585" s="20"/>
      <c r="BU1585" s="20"/>
      <c r="BV1585" s="20"/>
    </row>
    <row r="1586" spans="1:74" x14ac:dyDescent="0.25">
      <c r="A1586" s="20" t="s">
        <v>452</v>
      </c>
      <c r="B1586" s="20" t="s">
        <v>455</v>
      </c>
      <c r="C1586" s="20" t="s">
        <v>601</v>
      </c>
      <c r="D1586" s="1">
        <v>44514</v>
      </c>
      <c r="E1586">
        <v>311</v>
      </c>
      <c r="F1586">
        <v>7</v>
      </c>
      <c r="G1586">
        <v>3</v>
      </c>
      <c r="H1586">
        <v>2</v>
      </c>
      <c r="I1586">
        <v>1</v>
      </c>
      <c r="J1586">
        <v>199</v>
      </c>
      <c r="K1586">
        <v>14</v>
      </c>
      <c r="L1586">
        <v>7</v>
      </c>
      <c r="M1586">
        <v>0</v>
      </c>
      <c r="N1586">
        <v>43</v>
      </c>
      <c r="O1586">
        <v>35</v>
      </c>
      <c r="P1586">
        <v>0</v>
      </c>
      <c r="Q1586">
        <v>0</v>
      </c>
      <c r="R1586">
        <v>2064</v>
      </c>
      <c r="S1586">
        <v>1700</v>
      </c>
      <c r="T1586">
        <v>73</v>
      </c>
      <c r="U1586">
        <v>9</v>
      </c>
      <c r="V1586">
        <v>0</v>
      </c>
      <c r="W1586">
        <v>2015</v>
      </c>
      <c r="X1586">
        <v>691</v>
      </c>
      <c r="Y1586">
        <v>114</v>
      </c>
      <c r="Z1586">
        <v>34</v>
      </c>
      <c r="AA1586">
        <v>54</v>
      </c>
      <c r="AB1586">
        <v>2595</v>
      </c>
      <c r="AC1586">
        <v>690</v>
      </c>
      <c r="AD1586">
        <v>40</v>
      </c>
      <c r="AE1586">
        <v>171</v>
      </c>
      <c r="AF1586">
        <v>1</v>
      </c>
      <c r="AG1586">
        <v>264</v>
      </c>
      <c r="AH1586">
        <v>23</v>
      </c>
      <c r="AI1586">
        <v>7</v>
      </c>
      <c r="AJ1586">
        <v>4</v>
      </c>
      <c r="AK1586">
        <v>27</v>
      </c>
      <c r="AL1586">
        <v>95</v>
      </c>
      <c r="AM1586">
        <v>23</v>
      </c>
      <c r="AN1586">
        <v>3</v>
      </c>
      <c r="AO1586">
        <v>1</v>
      </c>
      <c r="AP1586">
        <v>0</v>
      </c>
      <c r="AQ1586">
        <v>0</v>
      </c>
      <c r="AR1586">
        <v>0</v>
      </c>
      <c r="AS1586">
        <v>0</v>
      </c>
      <c r="AT1586">
        <v>0</v>
      </c>
      <c r="AU1586">
        <v>0</v>
      </c>
      <c r="AV1586">
        <v>0</v>
      </c>
      <c r="AW1586">
        <v>0</v>
      </c>
      <c r="AX1586">
        <v>0</v>
      </c>
      <c r="AY1586">
        <v>0</v>
      </c>
      <c r="AZ1586">
        <v>0</v>
      </c>
      <c r="BA1586">
        <v>1</v>
      </c>
      <c r="BB1586">
        <v>0</v>
      </c>
      <c r="BC1586">
        <v>0</v>
      </c>
      <c r="BD1586">
        <v>0</v>
      </c>
      <c r="BE1586">
        <v>0</v>
      </c>
      <c r="BF1586">
        <v>0</v>
      </c>
      <c r="BG1586" s="20">
        <v>7</v>
      </c>
      <c r="BH1586" s="20">
        <v>2</v>
      </c>
      <c r="BI1586" s="20">
        <v>285</v>
      </c>
      <c r="BJ1586" s="20">
        <v>40</v>
      </c>
      <c r="BK1586" s="20">
        <v>1972</v>
      </c>
      <c r="BL1586" s="20">
        <v>1771</v>
      </c>
      <c r="BM1586" s="20">
        <v>2361</v>
      </c>
      <c r="BN1586" s="20">
        <v>219</v>
      </c>
      <c r="BO1586" s="20">
        <v>90</v>
      </c>
      <c r="BP1586" s="20"/>
      <c r="BQ1586" s="20"/>
      <c r="BR1586" s="20"/>
      <c r="BS1586" s="20"/>
      <c r="BT1586" s="20"/>
      <c r="BU1586" s="20"/>
      <c r="BV1586" s="20"/>
    </row>
    <row r="1587" spans="1:74" x14ac:dyDescent="0.25">
      <c r="A1587" s="20" t="s">
        <v>452</v>
      </c>
      <c r="B1587" s="20" t="s">
        <v>455</v>
      </c>
      <c r="C1587" s="20" t="s">
        <v>601</v>
      </c>
      <c r="D1587" s="1">
        <v>44521</v>
      </c>
      <c r="E1587">
        <v>310</v>
      </c>
      <c r="F1587">
        <v>7</v>
      </c>
      <c r="G1587">
        <v>3</v>
      </c>
      <c r="H1587">
        <v>2</v>
      </c>
      <c r="I1587">
        <v>1</v>
      </c>
      <c r="J1587">
        <v>215</v>
      </c>
      <c r="K1587">
        <v>14</v>
      </c>
      <c r="L1587">
        <v>6</v>
      </c>
      <c r="M1587">
        <v>0</v>
      </c>
      <c r="N1587">
        <v>44</v>
      </c>
      <c r="O1587">
        <v>35</v>
      </c>
      <c r="P1587">
        <v>0</v>
      </c>
      <c r="Q1587">
        <v>0</v>
      </c>
      <c r="R1587">
        <v>2071</v>
      </c>
      <c r="S1587">
        <v>1745</v>
      </c>
      <c r="T1587">
        <v>73</v>
      </c>
      <c r="U1587">
        <v>10</v>
      </c>
      <c r="V1587">
        <v>0</v>
      </c>
      <c r="W1587">
        <v>2012</v>
      </c>
      <c r="X1587">
        <v>872</v>
      </c>
      <c r="Y1587">
        <v>114</v>
      </c>
      <c r="Z1587">
        <v>32</v>
      </c>
      <c r="AA1587">
        <v>55</v>
      </c>
      <c r="AB1587">
        <v>2593</v>
      </c>
      <c r="AC1587">
        <v>809</v>
      </c>
      <c r="AD1587">
        <v>40</v>
      </c>
      <c r="AE1587">
        <v>169</v>
      </c>
      <c r="AF1587">
        <v>3</v>
      </c>
      <c r="AG1587">
        <v>266</v>
      </c>
      <c r="AH1587">
        <v>27</v>
      </c>
      <c r="AI1587">
        <v>7</v>
      </c>
      <c r="AJ1587">
        <v>4</v>
      </c>
      <c r="AK1587">
        <v>28</v>
      </c>
      <c r="AL1587">
        <v>96</v>
      </c>
      <c r="AM1587">
        <v>24</v>
      </c>
      <c r="AN1587">
        <v>3</v>
      </c>
      <c r="AO1587">
        <v>1</v>
      </c>
      <c r="AP1587">
        <v>0</v>
      </c>
      <c r="AQ1587">
        <v>0</v>
      </c>
      <c r="AR1587">
        <v>0</v>
      </c>
      <c r="AS1587">
        <v>0</v>
      </c>
      <c r="AT1587">
        <v>0</v>
      </c>
      <c r="AU1587">
        <v>0</v>
      </c>
      <c r="AV1587">
        <v>0</v>
      </c>
      <c r="AW1587">
        <v>0</v>
      </c>
      <c r="AX1587">
        <v>0</v>
      </c>
      <c r="AY1587">
        <v>0</v>
      </c>
      <c r="AZ1587">
        <v>0</v>
      </c>
      <c r="BA1587">
        <v>1</v>
      </c>
      <c r="BB1587">
        <v>0</v>
      </c>
      <c r="BC1587">
        <v>0</v>
      </c>
      <c r="BD1587">
        <v>0</v>
      </c>
      <c r="BE1587">
        <v>0</v>
      </c>
      <c r="BF1587">
        <v>0</v>
      </c>
      <c r="BG1587" s="20">
        <v>7</v>
      </c>
      <c r="BH1587" s="20">
        <v>2</v>
      </c>
      <c r="BI1587" s="20">
        <v>285</v>
      </c>
      <c r="BJ1587" s="20">
        <v>40</v>
      </c>
      <c r="BK1587" s="20">
        <v>1980</v>
      </c>
      <c r="BL1587" s="20">
        <v>1769</v>
      </c>
      <c r="BM1587" s="20">
        <v>2358</v>
      </c>
      <c r="BN1587" s="20">
        <v>220</v>
      </c>
      <c r="BO1587" s="20">
        <v>91</v>
      </c>
      <c r="BP1587" s="20"/>
      <c r="BQ1587" s="20"/>
      <c r="BR1587" s="20"/>
      <c r="BS1587" s="20"/>
      <c r="BT1587" s="20"/>
      <c r="BU1587" s="20"/>
      <c r="BV1587" s="20"/>
    </row>
    <row r="1588" spans="1:74" x14ac:dyDescent="0.25">
      <c r="A1588" s="20" t="s">
        <v>452</v>
      </c>
      <c r="B1588" s="20" t="s">
        <v>455</v>
      </c>
      <c r="C1588" s="20" t="s">
        <v>601</v>
      </c>
      <c r="D1588" s="1">
        <v>44528</v>
      </c>
      <c r="E1588">
        <v>308</v>
      </c>
      <c r="F1588">
        <v>7</v>
      </c>
      <c r="G1588">
        <v>4</v>
      </c>
      <c r="H1588">
        <v>2</v>
      </c>
      <c r="I1588">
        <v>1</v>
      </c>
      <c r="J1588">
        <v>221</v>
      </c>
      <c r="K1588">
        <v>14</v>
      </c>
      <c r="L1588">
        <v>5</v>
      </c>
      <c r="M1588">
        <v>0</v>
      </c>
      <c r="N1588">
        <v>44</v>
      </c>
      <c r="O1588">
        <v>36</v>
      </c>
      <c r="P1588">
        <v>0</v>
      </c>
      <c r="Q1588">
        <v>0</v>
      </c>
      <c r="R1588">
        <v>2071</v>
      </c>
      <c r="S1588">
        <v>1789</v>
      </c>
      <c r="T1588">
        <v>73</v>
      </c>
      <c r="U1588">
        <v>9</v>
      </c>
      <c r="V1588">
        <v>0</v>
      </c>
      <c r="W1588">
        <v>2010</v>
      </c>
      <c r="X1588">
        <v>1042</v>
      </c>
      <c r="Y1588">
        <v>110</v>
      </c>
      <c r="Z1588">
        <v>32</v>
      </c>
      <c r="AA1588">
        <v>55</v>
      </c>
      <c r="AB1588">
        <v>2587</v>
      </c>
      <c r="AC1588">
        <v>1032</v>
      </c>
      <c r="AD1588">
        <v>40</v>
      </c>
      <c r="AE1588">
        <v>168</v>
      </c>
      <c r="AF1588">
        <v>3</v>
      </c>
      <c r="AG1588">
        <v>264</v>
      </c>
      <c r="AH1588">
        <v>38</v>
      </c>
      <c r="AI1588">
        <v>7</v>
      </c>
      <c r="AJ1588">
        <v>4</v>
      </c>
      <c r="AK1588">
        <v>27</v>
      </c>
      <c r="AL1588">
        <v>96</v>
      </c>
      <c r="AM1588">
        <v>61</v>
      </c>
      <c r="AN1588">
        <v>3</v>
      </c>
      <c r="AO1588">
        <v>0</v>
      </c>
      <c r="AP1588">
        <v>0</v>
      </c>
      <c r="AQ1588">
        <v>0</v>
      </c>
      <c r="AR1588">
        <v>0</v>
      </c>
      <c r="AS1588">
        <v>0</v>
      </c>
      <c r="AT1588">
        <v>0</v>
      </c>
      <c r="AU1588">
        <v>0</v>
      </c>
      <c r="AV1588">
        <v>0</v>
      </c>
      <c r="AW1588">
        <v>0</v>
      </c>
      <c r="AX1588">
        <v>0</v>
      </c>
      <c r="AY1588">
        <v>0</v>
      </c>
      <c r="AZ1588">
        <v>0</v>
      </c>
      <c r="BA1588">
        <v>0</v>
      </c>
      <c r="BB1588">
        <v>0</v>
      </c>
      <c r="BC1588">
        <v>0</v>
      </c>
      <c r="BD1588">
        <v>0</v>
      </c>
      <c r="BE1588">
        <v>0</v>
      </c>
      <c r="BF1588">
        <v>0</v>
      </c>
      <c r="BG1588" s="20">
        <v>7</v>
      </c>
      <c r="BH1588" s="20">
        <v>2</v>
      </c>
      <c r="BI1588" s="20">
        <v>283</v>
      </c>
      <c r="BJ1588" s="20">
        <v>41</v>
      </c>
      <c r="BK1588" s="20">
        <v>1980</v>
      </c>
      <c r="BL1588" s="20">
        <v>1771</v>
      </c>
      <c r="BM1588" s="20">
        <v>2352</v>
      </c>
      <c r="BN1588" s="20">
        <v>220</v>
      </c>
      <c r="BO1588" s="20">
        <v>92</v>
      </c>
      <c r="BP1588" s="20"/>
      <c r="BQ1588" s="20"/>
      <c r="BR1588" s="20"/>
      <c r="BS1588" s="20"/>
      <c r="BT1588" s="20"/>
      <c r="BU1588" s="20"/>
      <c r="BV1588" s="20"/>
    </row>
    <row r="1589" spans="1:74" x14ac:dyDescent="0.25">
      <c r="A1589" s="20" t="s">
        <v>452</v>
      </c>
      <c r="B1589" s="20" t="s">
        <v>455</v>
      </c>
      <c r="C1589" s="20" t="s">
        <v>601</v>
      </c>
      <c r="D1589" s="1">
        <v>44535</v>
      </c>
      <c r="E1589">
        <v>307</v>
      </c>
      <c r="F1589">
        <v>8</v>
      </c>
      <c r="G1589">
        <v>4</v>
      </c>
      <c r="H1589">
        <v>2</v>
      </c>
      <c r="I1589">
        <v>2</v>
      </c>
      <c r="J1589">
        <v>229</v>
      </c>
      <c r="K1589">
        <v>14</v>
      </c>
      <c r="L1589">
        <v>5</v>
      </c>
      <c r="M1589">
        <v>0</v>
      </c>
      <c r="N1589">
        <v>48</v>
      </c>
      <c r="O1589">
        <v>38</v>
      </c>
      <c r="P1589">
        <v>0</v>
      </c>
      <c r="Q1589">
        <v>0</v>
      </c>
      <c r="R1589">
        <v>2072</v>
      </c>
      <c r="S1589">
        <v>1835</v>
      </c>
      <c r="T1589">
        <v>71</v>
      </c>
      <c r="U1589">
        <v>8</v>
      </c>
      <c r="V1589">
        <v>0</v>
      </c>
      <c r="W1589">
        <v>2014</v>
      </c>
      <c r="X1589">
        <v>1160</v>
      </c>
      <c r="Y1589">
        <v>110</v>
      </c>
      <c r="Z1589">
        <v>31</v>
      </c>
      <c r="AA1589">
        <v>56</v>
      </c>
      <c r="AB1589">
        <v>2587</v>
      </c>
      <c r="AC1589">
        <v>1313</v>
      </c>
      <c r="AD1589">
        <v>39</v>
      </c>
      <c r="AE1589">
        <v>168</v>
      </c>
      <c r="AF1589">
        <v>4</v>
      </c>
      <c r="AG1589">
        <v>265</v>
      </c>
      <c r="AH1589">
        <v>48</v>
      </c>
      <c r="AI1589">
        <v>7</v>
      </c>
      <c r="AJ1589">
        <v>4</v>
      </c>
      <c r="AK1589">
        <v>27</v>
      </c>
      <c r="AL1589">
        <v>96</v>
      </c>
      <c r="AM1589">
        <v>73</v>
      </c>
      <c r="AN1589">
        <v>3</v>
      </c>
      <c r="AO1589">
        <v>0</v>
      </c>
      <c r="AP1589">
        <v>0</v>
      </c>
      <c r="AQ1589">
        <v>0</v>
      </c>
      <c r="AR1589">
        <v>0</v>
      </c>
      <c r="AS1589">
        <v>0</v>
      </c>
      <c r="AT1589">
        <v>0</v>
      </c>
      <c r="AU1589">
        <v>0</v>
      </c>
      <c r="AV1589">
        <v>0</v>
      </c>
      <c r="AW1589">
        <v>0</v>
      </c>
      <c r="AX1589">
        <v>0</v>
      </c>
      <c r="AY1589">
        <v>0</v>
      </c>
      <c r="AZ1589">
        <v>0</v>
      </c>
      <c r="BA1589">
        <v>1</v>
      </c>
      <c r="BB1589">
        <v>0</v>
      </c>
      <c r="BC1589">
        <v>0</v>
      </c>
      <c r="BD1589">
        <v>0</v>
      </c>
      <c r="BE1589">
        <v>0</v>
      </c>
      <c r="BF1589">
        <v>0</v>
      </c>
      <c r="BG1589" s="20">
        <v>8</v>
      </c>
      <c r="BH1589" s="20">
        <v>2</v>
      </c>
      <c r="BI1589" s="20">
        <v>282</v>
      </c>
      <c r="BJ1589" s="20">
        <v>44</v>
      </c>
      <c r="BK1589" s="20">
        <v>1983</v>
      </c>
      <c r="BL1589" s="20">
        <v>1776</v>
      </c>
      <c r="BM1589" s="20">
        <v>2352</v>
      </c>
      <c r="BN1589" s="20">
        <v>221</v>
      </c>
      <c r="BO1589" s="20">
        <v>92</v>
      </c>
      <c r="BP1589" s="20"/>
      <c r="BQ1589" s="20"/>
      <c r="BR1589" s="20"/>
      <c r="BS1589" s="20"/>
      <c r="BT1589" s="20"/>
      <c r="BU1589" s="20"/>
      <c r="BV1589" s="20"/>
    </row>
    <row r="1590" spans="1:74" x14ac:dyDescent="0.25">
      <c r="A1590" s="20" t="s">
        <v>452</v>
      </c>
      <c r="B1590" s="20" t="s">
        <v>455</v>
      </c>
      <c r="C1590" s="20" t="s">
        <v>601</v>
      </c>
      <c r="D1590" s="1">
        <v>44542</v>
      </c>
      <c r="E1590">
        <v>309</v>
      </c>
      <c r="F1590">
        <v>8</v>
      </c>
      <c r="G1590">
        <v>4</v>
      </c>
      <c r="H1590">
        <v>2</v>
      </c>
      <c r="I1590">
        <v>2</v>
      </c>
      <c r="J1590">
        <v>237</v>
      </c>
      <c r="K1590">
        <v>14</v>
      </c>
      <c r="L1590">
        <v>5</v>
      </c>
      <c r="M1590">
        <v>0</v>
      </c>
      <c r="N1590">
        <v>46</v>
      </c>
      <c r="O1590">
        <v>38</v>
      </c>
      <c r="P1590">
        <v>0</v>
      </c>
      <c r="Q1590">
        <v>0</v>
      </c>
      <c r="R1590">
        <v>2066</v>
      </c>
      <c r="S1590">
        <v>1846</v>
      </c>
      <c r="T1590">
        <v>69</v>
      </c>
      <c r="U1590">
        <v>8</v>
      </c>
      <c r="V1590">
        <v>0</v>
      </c>
      <c r="W1590">
        <v>2011</v>
      </c>
      <c r="X1590">
        <v>1236</v>
      </c>
      <c r="Y1590">
        <v>111</v>
      </c>
      <c r="Z1590">
        <v>31</v>
      </c>
      <c r="AA1590">
        <v>55</v>
      </c>
      <c r="AB1590">
        <v>2586</v>
      </c>
      <c r="AC1590">
        <v>1555</v>
      </c>
      <c r="AD1590">
        <v>39</v>
      </c>
      <c r="AE1590">
        <v>168</v>
      </c>
      <c r="AF1590">
        <v>5</v>
      </c>
      <c r="AG1590">
        <v>267</v>
      </c>
      <c r="AH1590">
        <v>61</v>
      </c>
      <c r="AI1590">
        <v>6</v>
      </c>
      <c r="AJ1590">
        <v>4</v>
      </c>
      <c r="AK1590">
        <v>27</v>
      </c>
      <c r="AL1590">
        <v>96</v>
      </c>
      <c r="AM1590">
        <v>85</v>
      </c>
      <c r="AN1590">
        <v>3</v>
      </c>
      <c r="AO1590">
        <v>0</v>
      </c>
      <c r="AP1590">
        <v>0</v>
      </c>
      <c r="AQ1590">
        <v>0</v>
      </c>
      <c r="AR1590">
        <v>0</v>
      </c>
      <c r="AS1590">
        <v>0</v>
      </c>
      <c r="AT1590">
        <v>0</v>
      </c>
      <c r="AU1590">
        <v>0</v>
      </c>
      <c r="AV1590">
        <v>0</v>
      </c>
      <c r="AW1590">
        <v>0</v>
      </c>
      <c r="AX1590">
        <v>0</v>
      </c>
      <c r="AY1590">
        <v>0</v>
      </c>
      <c r="AZ1590">
        <v>0</v>
      </c>
      <c r="BA1590">
        <v>0</v>
      </c>
      <c r="BB1590">
        <v>0</v>
      </c>
      <c r="BC1590">
        <v>0</v>
      </c>
      <c r="BD1590">
        <v>0</v>
      </c>
      <c r="BE1590">
        <v>0</v>
      </c>
      <c r="BF1590">
        <v>0</v>
      </c>
      <c r="BG1590" s="20">
        <v>8</v>
      </c>
      <c r="BH1590" s="20">
        <v>2</v>
      </c>
      <c r="BI1590" s="20">
        <v>285</v>
      </c>
      <c r="BJ1590" s="20">
        <v>43</v>
      </c>
      <c r="BK1590" s="20">
        <v>1978</v>
      </c>
      <c r="BL1590" s="20">
        <v>1778</v>
      </c>
      <c r="BM1590" s="20">
        <v>2350</v>
      </c>
      <c r="BN1590" s="20">
        <v>224</v>
      </c>
      <c r="BO1590" s="20">
        <v>92</v>
      </c>
      <c r="BP1590" s="20"/>
      <c r="BQ1590" s="20"/>
      <c r="BR1590" s="20"/>
      <c r="BS1590" s="20"/>
      <c r="BT1590" s="20"/>
      <c r="BU1590" s="20"/>
      <c r="BV1590" s="20"/>
    </row>
    <row r="1591" spans="1:74" x14ac:dyDescent="0.25">
      <c r="A1591" s="20" t="s">
        <v>452</v>
      </c>
      <c r="B1591" s="20" t="s">
        <v>455</v>
      </c>
      <c r="C1591" s="20" t="s">
        <v>601</v>
      </c>
      <c r="D1591" s="1">
        <v>44549</v>
      </c>
      <c r="E1591">
        <v>309</v>
      </c>
      <c r="F1591">
        <v>8</v>
      </c>
      <c r="G1591">
        <v>4</v>
      </c>
      <c r="H1591">
        <v>2</v>
      </c>
      <c r="I1591">
        <v>2</v>
      </c>
      <c r="J1591">
        <v>242</v>
      </c>
      <c r="K1591">
        <v>14</v>
      </c>
      <c r="L1591">
        <v>5</v>
      </c>
      <c r="M1591">
        <v>0</v>
      </c>
      <c r="N1591">
        <v>48</v>
      </c>
      <c r="O1591">
        <v>40</v>
      </c>
      <c r="P1591">
        <v>0</v>
      </c>
      <c r="Q1591">
        <v>0</v>
      </c>
      <c r="R1591">
        <v>2061</v>
      </c>
      <c r="S1591">
        <v>1871</v>
      </c>
      <c r="T1591">
        <v>66</v>
      </c>
      <c r="U1591">
        <v>9</v>
      </c>
      <c r="V1591">
        <v>1</v>
      </c>
      <c r="W1591">
        <v>2011</v>
      </c>
      <c r="X1591">
        <v>1360</v>
      </c>
      <c r="Y1591">
        <v>109</v>
      </c>
      <c r="Z1591">
        <v>31</v>
      </c>
      <c r="AA1591">
        <v>55</v>
      </c>
      <c r="AB1591">
        <v>2584</v>
      </c>
      <c r="AC1591">
        <v>1825</v>
      </c>
      <c r="AD1591">
        <v>39</v>
      </c>
      <c r="AE1591">
        <v>166</v>
      </c>
      <c r="AF1591">
        <v>4</v>
      </c>
      <c r="AG1591">
        <v>266</v>
      </c>
      <c r="AH1591">
        <v>90</v>
      </c>
      <c r="AI1591">
        <v>6</v>
      </c>
      <c r="AJ1591">
        <v>4</v>
      </c>
      <c r="AK1591">
        <v>26</v>
      </c>
      <c r="AL1591">
        <v>95</v>
      </c>
      <c r="AM1591">
        <v>84</v>
      </c>
      <c r="AN1591">
        <v>2</v>
      </c>
      <c r="AO1591">
        <v>1</v>
      </c>
      <c r="AP1591">
        <v>0</v>
      </c>
      <c r="AQ1591">
        <v>0</v>
      </c>
      <c r="AR1591">
        <v>0</v>
      </c>
      <c r="AS1591">
        <v>0</v>
      </c>
      <c r="AT1591">
        <v>0</v>
      </c>
      <c r="AU1591">
        <v>0</v>
      </c>
      <c r="AV1591">
        <v>0</v>
      </c>
      <c r="AW1591">
        <v>0</v>
      </c>
      <c r="AX1591">
        <v>0</v>
      </c>
      <c r="AY1591">
        <v>0</v>
      </c>
      <c r="AZ1591">
        <v>0</v>
      </c>
      <c r="BA1591">
        <v>1</v>
      </c>
      <c r="BB1591">
        <v>0</v>
      </c>
      <c r="BC1591">
        <v>0</v>
      </c>
      <c r="BD1591">
        <v>0</v>
      </c>
      <c r="BE1591">
        <v>0</v>
      </c>
      <c r="BF1591">
        <v>0</v>
      </c>
      <c r="BG1591" s="20">
        <v>8</v>
      </c>
      <c r="BH1591" s="20">
        <v>2</v>
      </c>
      <c r="BI1591" s="20">
        <v>285</v>
      </c>
      <c r="BJ1591" s="20">
        <v>44</v>
      </c>
      <c r="BK1591" s="20">
        <v>1971</v>
      </c>
      <c r="BL1591" s="20">
        <v>1779</v>
      </c>
      <c r="BM1591" s="20">
        <v>2352</v>
      </c>
      <c r="BN1591" s="20">
        <v>223</v>
      </c>
      <c r="BO1591" s="20">
        <v>91</v>
      </c>
      <c r="BP1591" s="20">
        <v>7901</v>
      </c>
      <c r="BQ1591" s="20">
        <v>3372</v>
      </c>
      <c r="BR1591" s="20">
        <v>0</v>
      </c>
      <c r="BS1591" s="20">
        <v>160</v>
      </c>
      <c r="BT1591" s="20">
        <v>229</v>
      </c>
      <c r="BU1591" s="20">
        <v>1014</v>
      </c>
      <c r="BV1591" s="20">
        <v>6267</v>
      </c>
    </row>
    <row r="1592" spans="1:74" x14ac:dyDescent="0.25">
      <c r="A1592" s="20" t="s">
        <v>452</v>
      </c>
      <c r="B1592" s="20" t="s">
        <v>455</v>
      </c>
      <c r="C1592" s="20" t="s">
        <v>601</v>
      </c>
      <c r="D1592" s="1">
        <v>44558</v>
      </c>
      <c r="E1592">
        <v>308</v>
      </c>
      <c r="F1592">
        <v>7</v>
      </c>
      <c r="G1592">
        <v>6</v>
      </c>
      <c r="H1592">
        <v>2</v>
      </c>
      <c r="I1592">
        <v>2</v>
      </c>
      <c r="J1592">
        <v>247</v>
      </c>
      <c r="K1592">
        <v>14</v>
      </c>
      <c r="L1592">
        <v>5</v>
      </c>
      <c r="M1592">
        <v>0</v>
      </c>
      <c r="N1592">
        <v>49</v>
      </c>
      <c r="O1592">
        <v>41</v>
      </c>
      <c r="P1592">
        <v>0</v>
      </c>
      <c r="Q1592">
        <v>0</v>
      </c>
      <c r="R1592">
        <v>2056</v>
      </c>
      <c r="S1592">
        <v>1883</v>
      </c>
      <c r="T1592">
        <v>64</v>
      </c>
      <c r="U1592">
        <v>9</v>
      </c>
      <c r="V1592">
        <v>1</v>
      </c>
      <c r="W1592">
        <v>2013</v>
      </c>
      <c r="X1592">
        <v>1404</v>
      </c>
      <c r="Y1592">
        <v>110</v>
      </c>
      <c r="Z1592">
        <v>31</v>
      </c>
      <c r="AA1592">
        <v>53</v>
      </c>
      <c r="AB1592">
        <v>2584</v>
      </c>
      <c r="AC1592">
        <v>1934</v>
      </c>
      <c r="AD1592">
        <v>38</v>
      </c>
      <c r="AE1592">
        <v>164</v>
      </c>
      <c r="AF1592">
        <v>8</v>
      </c>
      <c r="AG1592">
        <v>270</v>
      </c>
      <c r="AH1592">
        <v>123</v>
      </c>
      <c r="AI1592">
        <v>6</v>
      </c>
      <c r="AJ1592">
        <v>4</v>
      </c>
      <c r="AK1592">
        <v>26</v>
      </c>
      <c r="AL1592">
        <v>95</v>
      </c>
      <c r="AM1592">
        <v>86</v>
      </c>
      <c r="AN1592">
        <v>2</v>
      </c>
      <c r="AO1592">
        <v>1</v>
      </c>
      <c r="AP1592">
        <v>0</v>
      </c>
      <c r="AQ1592">
        <v>0</v>
      </c>
      <c r="AR1592">
        <v>0</v>
      </c>
      <c r="AS1592">
        <v>0</v>
      </c>
      <c r="AT1592">
        <v>0</v>
      </c>
      <c r="AU1592">
        <v>0</v>
      </c>
      <c r="AV1592">
        <v>0</v>
      </c>
      <c r="AW1592">
        <v>0</v>
      </c>
      <c r="AX1592">
        <v>0</v>
      </c>
      <c r="AY1592">
        <v>0</v>
      </c>
      <c r="AZ1592">
        <v>0</v>
      </c>
      <c r="BA1592">
        <v>1</v>
      </c>
      <c r="BB1592">
        <v>0</v>
      </c>
      <c r="BC1592">
        <v>0</v>
      </c>
      <c r="BD1592">
        <v>0</v>
      </c>
      <c r="BE1592">
        <v>0</v>
      </c>
      <c r="BF1592">
        <v>0</v>
      </c>
      <c r="BG1592" s="20">
        <v>7</v>
      </c>
      <c r="BH1592" s="20">
        <v>2</v>
      </c>
      <c r="BI1592" s="20">
        <v>285</v>
      </c>
      <c r="BJ1592" s="20">
        <v>45</v>
      </c>
      <c r="BK1592" s="20">
        <v>1968</v>
      </c>
      <c r="BL1592" s="20">
        <v>1782</v>
      </c>
      <c r="BM1592" s="20">
        <v>2351</v>
      </c>
      <c r="BN1592" s="20">
        <v>227</v>
      </c>
      <c r="BO1592" s="20">
        <v>91</v>
      </c>
      <c r="BP1592" s="20">
        <v>7899</v>
      </c>
      <c r="BQ1592" s="20">
        <v>3893</v>
      </c>
      <c r="BR1592" s="20">
        <v>0</v>
      </c>
      <c r="BS1592" s="20">
        <v>159</v>
      </c>
      <c r="BT1592" s="20">
        <v>228</v>
      </c>
      <c r="BU1592" s="20">
        <v>1010</v>
      </c>
      <c r="BV1592" s="20">
        <v>6272</v>
      </c>
    </row>
    <row r="1593" spans="1:74" x14ac:dyDescent="0.25">
      <c r="A1593" s="20" t="s">
        <v>452</v>
      </c>
      <c r="B1593" s="20" t="s">
        <v>455</v>
      </c>
      <c r="C1593" s="20" t="s">
        <v>601</v>
      </c>
      <c r="D1593" s="1">
        <v>44564</v>
      </c>
      <c r="E1593">
        <v>307</v>
      </c>
      <c r="F1593">
        <v>7</v>
      </c>
      <c r="G1593">
        <v>6</v>
      </c>
      <c r="H1593">
        <v>2</v>
      </c>
      <c r="I1593">
        <v>2</v>
      </c>
      <c r="J1593">
        <v>248</v>
      </c>
      <c r="K1593">
        <v>14</v>
      </c>
      <c r="L1593">
        <v>5</v>
      </c>
      <c r="M1593">
        <v>0</v>
      </c>
      <c r="N1593">
        <v>48</v>
      </c>
      <c r="O1593">
        <v>41</v>
      </c>
      <c r="P1593">
        <v>0</v>
      </c>
      <c r="Q1593">
        <v>0</v>
      </c>
      <c r="R1593">
        <v>2060</v>
      </c>
      <c r="S1593">
        <v>1889</v>
      </c>
      <c r="T1593">
        <v>65</v>
      </c>
      <c r="U1593">
        <v>9</v>
      </c>
      <c r="V1593">
        <v>2</v>
      </c>
      <c r="W1593">
        <v>2011</v>
      </c>
      <c r="X1593">
        <v>1432</v>
      </c>
      <c r="Y1593">
        <v>109</v>
      </c>
      <c r="Z1593">
        <v>30</v>
      </c>
      <c r="AA1593">
        <v>53</v>
      </c>
      <c r="AB1593">
        <v>2581</v>
      </c>
      <c r="AC1593">
        <v>1958</v>
      </c>
      <c r="AD1593">
        <v>38</v>
      </c>
      <c r="AE1593">
        <v>164</v>
      </c>
      <c r="AF1593">
        <v>8</v>
      </c>
      <c r="AG1593">
        <v>271</v>
      </c>
      <c r="AH1593">
        <v>132</v>
      </c>
      <c r="AI1593">
        <v>6</v>
      </c>
      <c r="AJ1593">
        <v>4</v>
      </c>
      <c r="AK1593">
        <v>25</v>
      </c>
      <c r="AL1593">
        <v>95</v>
      </c>
      <c r="AM1593">
        <v>86</v>
      </c>
      <c r="AN1593">
        <v>2</v>
      </c>
      <c r="AO1593">
        <v>1</v>
      </c>
      <c r="AP1593">
        <v>0</v>
      </c>
      <c r="AQ1593">
        <v>0</v>
      </c>
      <c r="AR1593">
        <v>0</v>
      </c>
      <c r="AS1593">
        <v>0</v>
      </c>
      <c r="AT1593">
        <v>0</v>
      </c>
      <c r="AU1593">
        <v>0</v>
      </c>
      <c r="AV1593">
        <v>0</v>
      </c>
      <c r="AW1593">
        <v>0</v>
      </c>
      <c r="AX1593">
        <v>0</v>
      </c>
      <c r="AY1593">
        <v>0</v>
      </c>
      <c r="AZ1593">
        <v>0</v>
      </c>
      <c r="BA1593">
        <v>1</v>
      </c>
      <c r="BB1593">
        <v>0</v>
      </c>
      <c r="BC1593">
        <v>0</v>
      </c>
      <c r="BD1593">
        <v>0</v>
      </c>
      <c r="BE1593">
        <v>0</v>
      </c>
      <c r="BF1593">
        <v>0</v>
      </c>
      <c r="BG1593" s="20">
        <v>7</v>
      </c>
      <c r="BH1593" s="20">
        <v>2</v>
      </c>
      <c r="BI1593" s="20">
        <v>284</v>
      </c>
      <c r="BJ1593" s="20">
        <v>44</v>
      </c>
      <c r="BK1593" s="20">
        <v>1970</v>
      </c>
      <c r="BL1593" s="20">
        <v>1780</v>
      </c>
      <c r="BM1593" s="20">
        <v>2348</v>
      </c>
      <c r="BN1593" s="20">
        <v>229</v>
      </c>
      <c r="BO1593" s="20">
        <v>91</v>
      </c>
      <c r="BP1593" s="20">
        <v>7896</v>
      </c>
      <c r="BQ1593" s="20">
        <v>4090</v>
      </c>
      <c r="BR1593" s="20">
        <v>0</v>
      </c>
      <c r="BS1593" s="20">
        <v>157</v>
      </c>
      <c r="BT1593" s="20">
        <v>229</v>
      </c>
      <c r="BU1593" s="20">
        <v>1003</v>
      </c>
      <c r="BV1593" s="20">
        <v>6281</v>
      </c>
    </row>
    <row r="1594" spans="1:74" x14ac:dyDescent="0.25">
      <c r="A1594" s="20" t="s">
        <v>452</v>
      </c>
      <c r="B1594" s="20" t="s">
        <v>455</v>
      </c>
      <c r="C1594" s="20" t="s">
        <v>601</v>
      </c>
      <c r="D1594" s="1">
        <v>44570</v>
      </c>
      <c r="E1594">
        <v>307</v>
      </c>
      <c r="F1594">
        <v>7</v>
      </c>
      <c r="G1594">
        <v>6</v>
      </c>
      <c r="H1594">
        <v>2</v>
      </c>
      <c r="I1594">
        <v>2</v>
      </c>
      <c r="J1594">
        <v>250</v>
      </c>
      <c r="K1594">
        <v>14</v>
      </c>
      <c r="L1594">
        <v>5</v>
      </c>
      <c r="M1594">
        <v>0</v>
      </c>
      <c r="N1594">
        <v>49</v>
      </c>
      <c r="O1594">
        <v>41</v>
      </c>
      <c r="P1594">
        <v>0</v>
      </c>
      <c r="Q1594">
        <v>0</v>
      </c>
      <c r="R1594">
        <v>2054</v>
      </c>
      <c r="S1594">
        <v>1891</v>
      </c>
      <c r="T1594">
        <v>63</v>
      </c>
      <c r="U1594">
        <v>8</v>
      </c>
      <c r="V1594">
        <v>1</v>
      </c>
      <c r="W1594">
        <v>2011</v>
      </c>
      <c r="X1594">
        <v>1465</v>
      </c>
      <c r="Y1594">
        <v>108</v>
      </c>
      <c r="Z1594">
        <v>30</v>
      </c>
      <c r="AA1594">
        <v>52</v>
      </c>
      <c r="AB1594">
        <v>2577</v>
      </c>
      <c r="AC1594">
        <v>2003</v>
      </c>
      <c r="AD1594">
        <v>38</v>
      </c>
      <c r="AE1594">
        <v>163</v>
      </c>
      <c r="AF1594">
        <v>9</v>
      </c>
      <c r="AG1594">
        <v>272</v>
      </c>
      <c r="AH1594">
        <v>136</v>
      </c>
      <c r="AI1594">
        <v>6</v>
      </c>
      <c r="AJ1594">
        <v>4</v>
      </c>
      <c r="AK1594">
        <v>25</v>
      </c>
      <c r="AL1594">
        <v>94</v>
      </c>
      <c r="AM1594">
        <v>86</v>
      </c>
      <c r="AN1594">
        <v>2</v>
      </c>
      <c r="AO1594">
        <v>1</v>
      </c>
      <c r="AP1594">
        <v>0</v>
      </c>
      <c r="AQ1594">
        <v>0</v>
      </c>
      <c r="AR1594">
        <v>0</v>
      </c>
      <c r="AS1594">
        <v>0</v>
      </c>
      <c r="AT1594">
        <v>0</v>
      </c>
      <c r="AU1594">
        <v>0</v>
      </c>
      <c r="AV1594">
        <v>0</v>
      </c>
      <c r="AW1594">
        <v>0</v>
      </c>
      <c r="AX1594">
        <v>0</v>
      </c>
      <c r="AY1594">
        <v>0</v>
      </c>
      <c r="AZ1594">
        <v>0</v>
      </c>
      <c r="BA1594">
        <v>1</v>
      </c>
      <c r="BB1594">
        <v>0</v>
      </c>
      <c r="BC1594">
        <v>0</v>
      </c>
      <c r="BD1594">
        <v>0</v>
      </c>
      <c r="BE1594">
        <v>0</v>
      </c>
      <c r="BF1594">
        <v>0</v>
      </c>
      <c r="BG1594" s="20">
        <v>7</v>
      </c>
      <c r="BH1594" s="20">
        <v>2</v>
      </c>
      <c r="BI1594" s="20">
        <v>285</v>
      </c>
      <c r="BJ1594" s="20">
        <v>45</v>
      </c>
      <c r="BK1594" s="20">
        <v>1968</v>
      </c>
      <c r="BL1594" s="20">
        <v>1780</v>
      </c>
      <c r="BM1594" s="20">
        <v>2343</v>
      </c>
      <c r="BN1594" s="20">
        <v>229</v>
      </c>
      <c r="BO1594" s="20">
        <v>90</v>
      </c>
      <c r="BP1594" s="20">
        <v>7897</v>
      </c>
      <c r="BQ1594" s="20">
        <v>4321</v>
      </c>
      <c r="BR1594" s="20">
        <v>0</v>
      </c>
      <c r="BS1594" s="20">
        <v>155</v>
      </c>
      <c r="BT1594" s="20">
        <v>229</v>
      </c>
      <c r="BU1594" s="20">
        <v>997</v>
      </c>
      <c r="BV1594" s="20">
        <v>6284</v>
      </c>
    </row>
    <row r="1595" spans="1:74" x14ac:dyDescent="0.25">
      <c r="A1595" s="20" t="s">
        <v>452</v>
      </c>
      <c r="B1595" s="20" t="s">
        <v>455</v>
      </c>
      <c r="C1595" s="20" t="s">
        <v>601</v>
      </c>
      <c r="D1595" s="1">
        <v>44577</v>
      </c>
      <c r="E1595">
        <v>308</v>
      </c>
      <c r="F1595">
        <v>7</v>
      </c>
      <c r="G1595">
        <v>6</v>
      </c>
      <c r="H1595">
        <v>2</v>
      </c>
      <c r="I1595">
        <v>2</v>
      </c>
      <c r="J1595">
        <v>254</v>
      </c>
      <c r="K1595">
        <v>14</v>
      </c>
      <c r="L1595">
        <v>5</v>
      </c>
      <c r="M1595">
        <v>0</v>
      </c>
      <c r="N1595">
        <v>49</v>
      </c>
      <c r="O1595">
        <v>42</v>
      </c>
      <c r="P1595">
        <v>0</v>
      </c>
      <c r="Q1595">
        <v>0</v>
      </c>
      <c r="R1595">
        <v>2049</v>
      </c>
      <c r="S1595">
        <v>1888</v>
      </c>
      <c r="T1595">
        <v>62</v>
      </c>
      <c r="U1595">
        <v>8</v>
      </c>
      <c r="V1595">
        <v>1</v>
      </c>
      <c r="W1595">
        <v>2015</v>
      </c>
      <c r="X1595">
        <v>1484</v>
      </c>
      <c r="Y1595">
        <v>107</v>
      </c>
      <c r="Z1595">
        <v>31</v>
      </c>
      <c r="AA1595">
        <v>52</v>
      </c>
      <c r="AB1595">
        <v>2575</v>
      </c>
      <c r="AC1595">
        <v>2025</v>
      </c>
      <c r="AD1595">
        <v>37</v>
      </c>
      <c r="AE1595">
        <v>162</v>
      </c>
      <c r="AF1595">
        <v>9</v>
      </c>
      <c r="AG1595">
        <v>271</v>
      </c>
      <c r="AH1595">
        <v>141</v>
      </c>
      <c r="AI1595">
        <v>6</v>
      </c>
      <c r="AJ1595">
        <v>4</v>
      </c>
      <c r="AK1595">
        <v>23</v>
      </c>
      <c r="AL1595">
        <v>95</v>
      </c>
      <c r="AM1595">
        <v>87</v>
      </c>
      <c r="AN1595">
        <v>2</v>
      </c>
      <c r="AO1595">
        <v>1</v>
      </c>
      <c r="AP1595">
        <v>0</v>
      </c>
      <c r="AQ1595">
        <v>0</v>
      </c>
      <c r="AR1595">
        <v>0</v>
      </c>
      <c r="AS1595">
        <v>0</v>
      </c>
      <c r="AT1595">
        <v>0</v>
      </c>
      <c r="AU1595">
        <v>0</v>
      </c>
      <c r="AV1595">
        <v>0</v>
      </c>
      <c r="AW1595">
        <v>0</v>
      </c>
      <c r="AX1595">
        <v>0</v>
      </c>
      <c r="AY1595">
        <v>0</v>
      </c>
      <c r="AZ1595">
        <v>0</v>
      </c>
      <c r="BA1595">
        <v>1</v>
      </c>
      <c r="BB1595">
        <v>0</v>
      </c>
      <c r="BC1595">
        <v>0</v>
      </c>
      <c r="BD1595">
        <v>0</v>
      </c>
      <c r="BE1595">
        <v>0</v>
      </c>
      <c r="BF1595">
        <v>0</v>
      </c>
      <c r="BG1595" s="20">
        <v>7</v>
      </c>
      <c r="BH1595" s="20">
        <v>2</v>
      </c>
      <c r="BI1595" s="20">
        <v>286</v>
      </c>
      <c r="BJ1595" s="20">
        <v>45</v>
      </c>
      <c r="BK1595" s="20">
        <v>1964</v>
      </c>
      <c r="BL1595" s="20">
        <v>1785</v>
      </c>
      <c r="BM1595" s="20">
        <v>2344</v>
      </c>
      <c r="BN1595" s="20">
        <v>230</v>
      </c>
      <c r="BO1595" s="20">
        <v>91</v>
      </c>
      <c r="BP1595" s="20">
        <v>7893</v>
      </c>
      <c r="BQ1595" s="20">
        <v>4447</v>
      </c>
      <c r="BR1595" s="20">
        <v>0</v>
      </c>
      <c r="BS1595" s="20">
        <v>152</v>
      </c>
      <c r="BT1595" s="20">
        <v>225</v>
      </c>
      <c r="BU1595" s="20">
        <v>986</v>
      </c>
      <c r="BV1595" s="20">
        <v>6293</v>
      </c>
    </row>
    <row r="1596" spans="1:74" x14ac:dyDescent="0.25">
      <c r="A1596" s="20" t="s">
        <v>452</v>
      </c>
      <c r="B1596" s="20" t="s">
        <v>455</v>
      </c>
      <c r="C1596" s="20" t="s">
        <v>601</v>
      </c>
      <c r="D1596" s="1">
        <v>44584</v>
      </c>
      <c r="E1596">
        <v>309</v>
      </c>
      <c r="F1596">
        <v>7</v>
      </c>
      <c r="G1596">
        <v>6</v>
      </c>
      <c r="H1596">
        <v>2</v>
      </c>
      <c r="I1596">
        <v>2</v>
      </c>
      <c r="J1596">
        <v>255</v>
      </c>
      <c r="K1596">
        <v>14</v>
      </c>
      <c r="L1596">
        <v>5</v>
      </c>
      <c r="M1596">
        <v>0</v>
      </c>
      <c r="N1596">
        <v>50</v>
      </c>
      <c r="O1596">
        <v>42</v>
      </c>
      <c r="P1596">
        <v>0</v>
      </c>
      <c r="Q1596">
        <v>0</v>
      </c>
      <c r="R1596">
        <v>2039</v>
      </c>
      <c r="S1596">
        <v>1882</v>
      </c>
      <c r="T1596">
        <v>62</v>
      </c>
      <c r="U1596">
        <v>7</v>
      </c>
      <c r="V1596">
        <v>1</v>
      </c>
      <c r="W1596">
        <v>2010</v>
      </c>
      <c r="X1596">
        <v>1490</v>
      </c>
      <c r="Y1596">
        <v>106</v>
      </c>
      <c r="Z1596">
        <v>30</v>
      </c>
      <c r="AA1596">
        <v>51</v>
      </c>
      <c r="AB1596">
        <v>2573</v>
      </c>
      <c r="AC1596">
        <v>2031</v>
      </c>
      <c r="AD1596">
        <v>37</v>
      </c>
      <c r="AE1596">
        <v>162</v>
      </c>
      <c r="AF1596">
        <v>9</v>
      </c>
      <c r="AG1596">
        <v>271</v>
      </c>
      <c r="AH1596">
        <v>142</v>
      </c>
      <c r="AI1596">
        <v>6</v>
      </c>
      <c r="AJ1596">
        <v>4</v>
      </c>
      <c r="AK1596">
        <v>22</v>
      </c>
      <c r="AL1596">
        <v>96</v>
      </c>
      <c r="AM1596">
        <v>88</v>
      </c>
      <c r="AN1596">
        <v>2</v>
      </c>
      <c r="AO1596">
        <v>1</v>
      </c>
      <c r="AP1596">
        <v>0</v>
      </c>
      <c r="AQ1596">
        <v>0</v>
      </c>
      <c r="AR1596">
        <v>0</v>
      </c>
      <c r="AS1596">
        <v>0</v>
      </c>
      <c r="AT1596">
        <v>0</v>
      </c>
      <c r="AU1596">
        <v>0</v>
      </c>
      <c r="AV1596">
        <v>0</v>
      </c>
      <c r="AW1596">
        <v>0</v>
      </c>
      <c r="AX1596">
        <v>0</v>
      </c>
      <c r="AY1596">
        <v>0</v>
      </c>
      <c r="AZ1596">
        <v>0</v>
      </c>
      <c r="BA1596">
        <v>2</v>
      </c>
      <c r="BB1596">
        <v>0</v>
      </c>
      <c r="BC1596">
        <v>0</v>
      </c>
      <c r="BD1596">
        <v>0</v>
      </c>
      <c r="BE1596">
        <v>0</v>
      </c>
      <c r="BF1596">
        <v>0</v>
      </c>
      <c r="BG1596" s="20">
        <v>7</v>
      </c>
      <c r="BH1596" s="20">
        <v>2</v>
      </c>
      <c r="BI1596" s="20">
        <v>287</v>
      </c>
      <c r="BJ1596" s="20">
        <v>45</v>
      </c>
      <c r="BK1596" s="20">
        <v>1956</v>
      </c>
      <c r="BL1596" s="20">
        <v>1783</v>
      </c>
      <c r="BM1596" s="20">
        <v>2342</v>
      </c>
      <c r="BN1596" s="20">
        <v>231</v>
      </c>
      <c r="BO1596" s="20">
        <v>92</v>
      </c>
      <c r="BP1596" s="20">
        <v>7887</v>
      </c>
      <c r="BQ1596" s="20">
        <v>4495</v>
      </c>
      <c r="BR1596" s="20">
        <v>0</v>
      </c>
      <c r="BS1596" s="20">
        <v>152</v>
      </c>
      <c r="BT1596" s="20">
        <v>228</v>
      </c>
      <c r="BU1596" s="20">
        <v>984</v>
      </c>
      <c r="BV1596" s="20">
        <v>6291</v>
      </c>
    </row>
    <row r="1597" spans="1:74" x14ac:dyDescent="0.25">
      <c r="A1597" s="20" t="s">
        <v>452</v>
      </c>
      <c r="B1597" s="20" t="s">
        <v>455</v>
      </c>
      <c r="C1597" s="20" t="s">
        <v>601</v>
      </c>
      <c r="D1597" s="1">
        <v>44591</v>
      </c>
      <c r="E1597">
        <v>310</v>
      </c>
      <c r="F1597">
        <v>7</v>
      </c>
      <c r="G1597">
        <v>6</v>
      </c>
      <c r="H1597">
        <v>2</v>
      </c>
      <c r="I1597">
        <v>2</v>
      </c>
      <c r="J1597">
        <v>257</v>
      </c>
      <c r="K1597">
        <v>13</v>
      </c>
      <c r="L1597">
        <v>5</v>
      </c>
      <c r="M1597">
        <v>0</v>
      </c>
      <c r="N1597">
        <v>51</v>
      </c>
      <c r="O1597">
        <v>44</v>
      </c>
      <c r="P1597">
        <v>0</v>
      </c>
      <c r="Q1597">
        <v>0</v>
      </c>
      <c r="R1597">
        <v>2038</v>
      </c>
      <c r="S1597">
        <v>1885</v>
      </c>
      <c r="T1597">
        <v>61</v>
      </c>
      <c r="U1597">
        <v>6</v>
      </c>
      <c r="V1597">
        <v>2</v>
      </c>
      <c r="W1597">
        <v>2012</v>
      </c>
      <c r="X1597">
        <v>1503</v>
      </c>
      <c r="Y1597">
        <v>104</v>
      </c>
      <c r="Z1597">
        <v>30</v>
      </c>
      <c r="AA1597">
        <v>50</v>
      </c>
      <c r="AB1597">
        <v>2573</v>
      </c>
      <c r="AC1597">
        <v>2046</v>
      </c>
      <c r="AD1597">
        <v>36</v>
      </c>
      <c r="AE1597">
        <v>163</v>
      </c>
      <c r="AF1597">
        <v>9</v>
      </c>
      <c r="AG1597">
        <v>272</v>
      </c>
      <c r="AH1597">
        <v>147</v>
      </c>
      <c r="AI1597">
        <v>6</v>
      </c>
      <c r="AJ1597">
        <v>3</v>
      </c>
      <c r="AK1597">
        <v>23</v>
      </c>
      <c r="AL1597">
        <v>95</v>
      </c>
      <c r="AM1597">
        <v>87</v>
      </c>
      <c r="AN1597">
        <v>2</v>
      </c>
      <c r="AO1597">
        <v>1</v>
      </c>
      <c r="AP1597">
        <v>0</v>
      </c>
      <c r="AQ1597">
        <v>0</v>
      </c>
      <c r="AR1597">
        <v>0</v>
      </c>
      <c r="AS1597">
        <v>0</v>
      </c>
      <c r="AT1597">
        <v>0</v>
      </c>
      <c r="AU1597">
        <v>0</v>
      </c>
      <c r="AV1597">
        <v>0</v>
      </c>
      <c r="AW1597">
        <v>0</v>
      </c>
      <c r="AX1597">
        <v>0</v>
      </c>
      <c r="AY1597">
        <v>0</v>
      </c>
      <c r="AZ1597">
        <v>0</v>
      </c>
      <c r="BA1597">
        <v>2</v>
      </c>
      <c r="BB1597">
        <v>0</v>
      </c>
      <c r="BC1597">
        <v>0</v>
      </c>
      <c r="BD1597">
        <v>0</v>
      </c>
      <c r="BE1597">
        <v>0</v>
      </c>
      <c r="BF1597">
        <v>0</v>
      </c>
      <c r="BG1597" s="20">
        <v>7</v>
      </c>
      <c r="BH1597" s="20">
        <v>2</v>
      </c>
      <c r="BI1597" s="20">
        <v>289</v>
      </c>
      <c r="BJ1597" s="20">
        <v>46</v>
      </c>
      <c r="BK1597" s="20">
        <v>1956</v>
      </c>
      <c r="BL1597" s="20">
        <v>1788</v>
      </c>
      <c r="BM1597" s="20">
        <v>2343</v>
      </c>
      <c r="BN1597" s="20">
        <v>231</v>
      </c>
      <c r="BO1597" s="20">
        <v>91</v>
      </c>
      <c r="BP1597" s="20">
        <v>7882</v>
      </c>
      <c r="BQ1597" s="20">
        <v>4590</v>
      </c>
      <c r="BR1597" s="20">
        <v>0</v>
      </c>
      <c r="BS1597" s="20">
        <v>148</v>
      </c>
      <c r="BT1597" s="20">
        <v>227</v>
      </c>
      <c r="BU1597" s="20">
        <v>977</v>
      </c>
      <c r="BV1597" s="20">
        <v>6300</v>
      </c>
    </row>
    <row r="1598" spans="1:74" x14ac:dyDescent="0.25">
      <c r="A1598" s="20" t="s">
        <v>452</v>
      </c>
      <c r="B1598" s="20" t="s">
        <v>455</v>
      </c>
      <c r="C1598" s="20" t="s">
        <v>601</v>
      </c>
      <c r="D1598" s="1">
        <v>44599</v>
      </c>
      <c r="E1598">
        <v>311</v>
      </c>
      <c r="F1598">
        <v>7</v>
      </c>
      <c r="G1598">
        <v>6</v>
      </c>
      <c r="H1598">
        <v>3</v>
      </c>
      <c r="I1598">
        <v>3</v>
      </c>
      <c r="J1598">
        <v>258</v>
      </c>
      <c r="K1598">
        <v>13</v>
      </c>
      <c r="L1598">
        <v>5</v>
      </c>
      <c r="M1598">
        <v>0</v>
      </c>
      <c r="N1598">
        <v>51</v>
      </c>
      <c r="O1598">
        <v>43</v>
      </c>
      <c r="P1598">
        <v>0</v>
      </c>
      <c r="Q1598">
        <v>1</v>
      </c>
      <c r="R1598">
        <v>2035</v>
      </c>
      <c r="S1598">
        <v>1885</v>
      </c>
      <c r="T1598">
        <v>60</v>
      </c>
      <c r="U1598">
        <v>6</v>
      </c>
      <c r="V1598">
        <v>1</v>
      </c>
      <c r="W1598">
        <v>2011</v>
      </c>
      <c r="X1598">
        <v>1504</v>
      </c>
      <c r="Y1598">
        <v>105</v>
      </c>
      <c r="Z1598">
        <v>29</v>
      </c>
      <c r="AA1598">
        <v>52</v>
      </c>
      <c r="AB1598">
        <v>2578</v>
      </c>
      <c r="AC1598">
        <v>2059</v>
      </c>
      <c r="AD1598">
        <v>35</v>
      </c>
      <c r="AE1598">
        <v>163</v>
      </c>
      <c r="AF1598">
        <v>11</v>
      </c>
      <c r="AG1598">
        <v>271</v>
      </c>
      <c r="AH1598">
        <v>150</v>
      </c>
      <c r="AI1598">
        <v>6</v>
      </c>
      <c r="AJ1598">
        <v>2</v>
      </c>
      <c r="AK1598">
        <v>22</v>
      </c>
      <c r="AL1598">
        <v>96</v>
      </c>
      <c r="AM1598">
        <v>88</v>
      </c>
      <c r="AN1598">
        <v>2</v>
      </c>
      <c r="AO1598">
        <v>1</v>
      </c>
      <c r="AP1598">
        <v>0</v>
      </c>
      <c r="AQ1598">
        <v>0</v>
      </c>
      <c r="AR1598">
        <v>0</v>
      </c>
      <c r="AS1598">
        <v>0</v>
      </c>
      <c r="AT1598">
        <v>0</v>
      </c>
      <c r="AU1598">
        <v>0</v>
      </c>
      <c r="AV1598">
        <v>0</v>
      </c>
      <c r="AW1598">
        <v>0</v>
      </c>
      <c r="AX1598">
        <v>0</v>
      </c>
      <c r="AY1598">
        <v>0</v>
      </c>
      <c r="AZ1598">
        <v>0</v>
      </c>
      <c r="BA1598">
        <v>2</v>
      </c>
      <c r="BB1598">
        <v>0</v>
      </c>
      <c r="BC1598">
        <v>0</v>
      </c>
      <c r="BD1598">
        <v>0</v>
      </c>
      <c r="BE1598">
        <v>0</v>
      </c>
      <c r="BF1598">
        <v>0</v>
      </c>
      <c r="BG1598" s="20">
        <v>7</v>
      </c>
      <c r="BH1598" s="20">
        <v>3</v>
      </c>
      <c r="BI1598" s="20">
        <v>290</v>
      </c>
      <c r="BJ1598" s="20">
        <v>45</v>
      </c>
      <c r="BK1598" s="20">
        <v>1956</v>
      </c>
      <c r="BL1598" s="20">
        <v>1786</v>
      </c>
      <c r="BM1598" s="20">
        <v>2348</v>
      </c>
      <c r="BN1598" s="20">
        <v>231</v>
      </c>
      <c r="BO1598" s="20">
        <v>92</v>
      </c>
      <c r="BP1598" s="20">
        <v>7884</v>
      </c>
      <c r="BQ1598" s="20">
        <v>4634</v>
      </c>
      <c r="BR1598" s="20">
        <v>0</v>
      </c>
      <c r="BS1598" s="20">
        <v>146</v>
      </c>
      <c r="BT1598" s="20">
        <v>227</v>
      </c>
      <c r="BU1598" s="20">
        <v>973</v>
      </c>
      <c r="BV1598" s="20">
        <v>6311</v>
      </c>
    </row>
    <row r="1599" spans="1:74" x14ac:dyDescent="0.25">
      <c r="A1599" s="20" t="s">
        <v>452</v>
      </c>
      <c r="B1599" s="20" t="s">
        <v>455</v>
      </c>
      <c r="C1599" s="20" t="s">
        <v>601</v>
      </c>
      <c r="D1599" s="1">
        <v>44606</v>
      </c>
      <c r="E1599">
        <v>310</v>
      </c>
      <c r="F1599">
        <v>7</v>
      </c>
      <c r="G1599">
        <v>6</v>
      </c>
      <c r="H1599">
        <v>3</v>
      </c>
      <c r="I1599">
        <v>3</v>
      </c>
      <c r="J1599">
        <v>257</v>
      </c>
      <c r="K1599">
        <v>13</v>
      </c>
      <c r="L1599">
        <v>5</v>
      </c>
      <c r="M1599">
        <v>0</v>
      </c>
      <c r="N1599">
        <v>52</v>
      </c>
      <c r="O1599">
        <v>44</v>
      </c>
      <c r="P1599">
        <v>0</v>
      </c>
      <c r="Q1599">
        <v>1</v>
      </c>
      <c r="R1599">
        <v>2033</v>
      </c>
      <c r="S1599">
        <v>1884</v>
      </c>
      <c r="T1599">
        <v>58</v>
      </c>
      <c r="U1599">
        <v>7</v>
      </c>
      <c r="V1599">
        <v>1</v>
      </c>
      <c r="W1599">
        <v>2017</v>
      </c>
      <c r="X1599">
        <v>1517</v>
      </c>
      <c r="Y1599">
        <v>105</v>
      </c>
      <c r="Z1599">
        <v>28</v>
      </c>
      <c r="AA1599">
        <v>52</v>
      </c>
      <c r="AB1599">
        <v>2574</v>
      </c>
      <c r="AC1599">
        <v>2062</v>
      </c>
      <c r="AD1599">
        <v>35</v>
      </c>
      <c r="AE1599">
        <v>163</v>
      </c>
      <c r="AF1599">
        <v>11</v>
      </c>
      <c r="AG1599">
        <v>273</v>
      </c>
      <c r="AH1599">
        <v>152</v>
      </c>
      <c r="AI1599">
        <v>6</v>
      </c>
      <c r="AJ1599">
        <v>2</v>
      </c>
      <c r="AK1599">
        <v>23</v>
      </c>
      <c r="AL1599">
        <v>95</v>
      </c>
      <c r="AM1599">
        <v>87</v>
      </c>
      <c r="AN1599">
        <v>3</v>
      </c>
      <c r="AO1599">
        <v>1</v>
      </c>
      <c r="AP1599">
        <v>0</v>
      </c>
      <c r="AQ1599">
        <v>0</v>
      </c>
      <c r="AR1599">
        <v>0</v>
      </c>
      <c r="AS1599">
        <v>0</v>
      </c>
      <c r="AT1599">
        <v>0</v>
      </c>
      <c r="AU1599">
        <v>0</v>
      </c>
      <c r="AV1599">
        <v>0</v>
      </c>
      <c r="AW1599">
        <v>0</v>
      </c>
      <c r="AX1599">
        <v>0</v>
      </c>
      <c r="AY1599">
        <v>0</v>
      </c>
      <c r="AZ1599">
        <v>0</v>
      </c>
      <c r="BA1599">
        <v>2</v>
      </c>
      <c r="BB1599">
        <v>0</v>
      </c>
      <c r="BC1599">
        <v>0</v>
      </c>
      <c r="BD1599">
        <v>0</v>
      </c>
      <c r="BE1599">
        <v>0</v>
      </c>
      <c r="BF1599">
        <v>0</v>
      </c>
      <c r="BG1599" s="20">
        <v>7</v>
      </c>
      <c r="BH1599" s="20">
        <v>3</v>
      </c>
      <c r="BI1599" s="20">
        <v>289</v>
      </c>
      <c r="BJ1599" s="20">
        <v>46</v>
      </c>
      <c r="BK1599" s="20">
        <v>1955</v>
      </c>
      <c r="BL1599" s="20">
        <v>1796</v>
      </c>
      <c r="BM1599" s="20">
        <v>2345</v>
      </c>
      <c r="BN1599" s="20">
        <v>232</v>
      </c>
      <c r="BO1599" s="20">
        <v>90</v>
      </c>
      <c r="BP1599" s="20">
        <v>7876</v>
      </c>
      <c r="BQ1599" s="20">
        <v>4656</v>
      </c>
      <c r="BR1599" s="20">
        <v>0</v>
      </c>
      <c r="BS1599" s="20">
        <v>146</v>
      </c>
      <c r="BT1599" s="20">
        <v>229</v>
      </c>
      <c r="BU1599" s="20">
        <v>964</v>
      </c>
      <c r="BV1599" s="20">
        <v>6311</v>
      </c>
    </row>
    <row r="1600" spans="1:74" x14ac:dyDescent="0.25">
      <c r="A1600" s="20" t="s">
        <v>452</v>
      </c>
      <c r="B1600" s="20" t="s">
        <v>602</v>
      </c>
      <c r="C1600" s="20" t="s">
        <v>603</v>
      </c>
      <c r="D1600" s="1">
        <v>44493</v>
      </c>
      <c r="E1600">
        <v>245</v>
      </c>
      <c r="F1600">
        <v>6</v>
      </c>
      <c r="G1600">
        <v>1</v>
      </c>
      <c r="H1600">
        <v>3</v>
      </c>
      <c r="I1600">
        <v>2</v>
      </c>
      <c r="J1600">
        <v>69</v>
      </c>
      <c r="K1600">
        <v>3</v>
      </c>
      <c r="L1600">
        <v>11</v>
      </c>
      <c r="M1600">
        <v>6</v>
      </c>
      <c r="N1600">
        <v>140</v>
      </c>
      <c r="O1600">
        <v>0</v>
      </c>
      <c r="P1600">
        <v>107</v>
      </c>
      <c r="Q1600">
        <v>2</v>
      </c>
      <c r="R1600">
        <v>2280</v>
      </c>
      <c r="S1600">
        <v>0</v>
      </c>
      <c r="T1600">
        <v>1177</v>
      </c>
      <c r="U1600">
        <v>56</v>
      </c>
      <c r="V1600">
        <v>32</v>
      </c>
      <c r="W1600">
        <v>2444</v>
      </c>
      <c r="X1600">
        <v>0</v>
      </c>
      <c r="Y1600">
        <v>170</v>
      </c>
      <c r="Z1600">
        <v>248</v>
      </c>
      <c r="AA1600">
        <v>39</v>
      </c>
      <c r="AB1600">
        <v>2926</v>
      </c>
      <c r="AC1600">
        <v>208</v>
      </c>
      <c r="AD1600">
        <v>23</v>
      </c>
      <c r="AE1600">
        <v>340</v>
      </c>
      <c r="AF1600">
        <v>115</v>
      </c>
      <c r="AG1600">
        <v>317</v>
      </c>
      <c r="AH1600">
        <v>0</v>
      </c>
      <c r="AI1600">
        <v>8</v>
      </c>
      <c r="AJ1600">
        <v>40</v>
      </c>
      <c r="AK1600">
        <v>13</v>
      </c>
      <c r="AL1600">
        <v>205</v>
      </c>
      <c r="AM1600">
        <v>0</v>
      </c>
      <c r="AN1600">
        <v>101</v>
      </c>
      <c r="AO1600">
        <v>0</v>
      </c>
      <c r="AP1600">
        <v>0</v>
      </c>
      <c r="AQ1600">
        <v>0</v>
      </c>
      <c r="AR1600">
        <v>0</v>
      </c>
      <c r="AS1600">
        <v>0</v>
      </c>
      <c r="AT1600">
        <v>0</v>
      </c>
      <c r="AU1600">
        <v>0</v>
      </c>
      <c r="AV1600">
        <v>0</v>
      </c>
      <c r="AW1600">
        <v>0</v>
      </c>
      <c r="AX1600">
        <v>0</v>
      </c>
      <c r="AY1600">
        <v>0</v>
      </c>
      <c r="AZ1600">
        <v>5</v>
      </c>
      <c r="BA1600">
        <v>0</v>
      </c>
      <c r="BB1600">
        <v>68</v>
      </c>
      <c r="BC1600">
        <v>46</v>
      </c>
      <c r="BD1600">
        <v>0</v>
      </c>
      <c r="BE1600">
        <v>5</v>
      </c>
      <c r="BF1600">
        <v>3</v>
      </c>
      <c r="BG1600" s="20"/>
      <c r="BH1600" s="20"/>
      <c r="BI1600" s="20"/>
      <c r="BJ1600" s="20"/>
      <c r="BK1600" s="20"/>
      <c r="BL1600" s="20"/>
      <c r="BM1600" s="20"/>
      <c r="BN1600" s="20"/>
      <c r="BO1600" s="20"/>
      <c r="BP1600" s="20"/>
      <c r="BQ1600" s="20"/>
      <c r="BR1600" s="20"/>
      <c r="BS1600" s="20"/>
      <c r="BT1600" s="20"/>
      <c r="BU1600" s="20"/>
      <c r="BV1600" s="20"/>
    </row>
    <row r="1601" spans="1:74" x14ac:dyDescent="0.25">
      <c r="A1601" s="20" t="s">
        <v>452</v>
      </c>
      <c r="B1601" s="20" t="s">
        <v>602</v>
      </c>
      <c r="C1601" s="20" t="s">
        <v>603</v>
      </c>
      <c r="D1601" s="1">
        <v>44500</v>
      </c>
      <c r="E1601">
        <v>244</v>
      </c>
      <c r="F1601">
        <v>7</v>
      </c>
      <c r="G1601">
        <v>1</v>
      </c>
      <c r="H1601">
        <v>2</v>
      </c>
      <c r="I1601">
        <v>2</v>
      </c>
      <c r="J1601">
        <v>88</v>
      </c>
      <c r="K1601">
        <v>3</v>
      </c>
      <c r="L1601">
        <v>11</v>
      </c>
      <c r="M1601">
        <v>6</v>
      </c>
      <c r="N1601">
        <v>140</v>
      </c>
      <c r="O1601">
        <v>0</v>
      </c>
      <c r="P1601">
        <v>107</v>
      </c>
      <c r="Q1601">
        <v>2</v>
      </c>
      <c r="R1601">
        <v>2281</v>
      </c>
      <c r="S1601">
        <v>0</v>
      </c>
      <c r="T1601">
        <v>1405</v>
      </c>
      <c r="U1601">
        <v>55</v>
      </c>
      <c r="V1601">
        <v>34</v>
      </c>
      <c r="W1601">
        <v>2451</v>
      </c>
      <c r="X1601">
        <v>0</v>
      </c>
      <c r="Y1601">
        <v>249</v>
      </c>
      <c r="Z1601">
        <v>243</v>
      </c>
      <c r="AA1601">
        <v>40</v>
      </c>
      <c r="AB1601">
        <v>2925</v>
      </c>
      <c r="AC1601">
        <v>286</v>
      </c>
      <c r="AD1601">
        <v>24</v>
      </c>
      <c r="AE1601">
        <v>338</v>
      </c>
      <c r="AF1601">
        <v>115</v>
      </c>
      <c r="AG1601">
        <v>318</v>
      </c>
      <c r="AH1601">
        <v>0</v>
      </c>
      <c r="AI1601">
        <v>11</v>
      </c>
      <c r="AJ1601">
        <v>39</v>
      </c>
      <c r="AK1601">
        <v>12</v>
      </c>
      <c r="AL1601">
        <v>206</v>
      </c>
      <c r="AM1601">
        <v>0</v>
      </c>
      <c r="AN1601">
        <v>103</v>
      </c>
      <c r="AO1601">
        <v>0</v>
      </c>
      <c r="AP1601">
        <v>0</v>
      </c>
      <c r="AQ1601">
        <v>0</v>
      </c>
      <c r="AR1601">
        <v>0</v>
      </c>
      <c r="AS1601">
        <v>0</v>
      </c>
      <c r="AT1601">
        <v>0</v>
      </c>
      <c r="AU1601">
        <v>0</v>
      </c>
      <c r="AV1601">
        <v>0</v>
      </c>
      <c r="AW1601">
        <v>0</v>
      </c>
      <c r="AX1601">
        <v>0</v>
      </c>
      <c r="AY1601">
        <v>0</v>
      </c>
      <c r="AZ1601">
        <v>5</v>
      </c>
      <c r="BA1601">
        <v>0</v>
      </c>
      <c r="BB1601">
        <v>67</v>
      </c>
      <c r="BC1601">
        <v>46</v>
      </c>
      <c r="BD1601">
        <v>0</v>
      </c>
      <c r="BE1601">
        <v>5</v>
      </c>
      <c r="BF1601">
        <v>3</v>
      </c>
      <c r="BG1601" s="20"/>
      <c r="BH1601" s="20"/>
      <c r="BI1601" s="20"/>
      <c r="BJ1601" s="20"/>
      <c r="BK1601" s="20"/>
      <c r="BL1601" s="20"/>
      <c r="BM1601" s="20"/>
      <c r="BN1601" s="20"/>
      <c r="BO1601" s="20"/>
      <c r="BP1601" s="20"/>
      <c r="BQ1601" s="20"/>
      <c r="BR1601" s="20"/>
      <c r="BS1601" s="20"/>
      <c r="BT1601" s="20"/>
      <c r="BU1601" s="20"/>
      <c r="BV1601" s="20"/>
    </row>
    <row r="1602" spans="1:74" x14ac:dyDescent="0.25">
      <c r="A1602" s="20" t="s">
        <v>452</v>
      </c>
      <c r="B1602" s="20" t="s">
        <v>602</v>
      </c>
      <c r="C1602" s="20" t="s">
        <v>603</v>
      </c>
      <c r="D1602" s="1">
        <v>44507</v>
      </c>
      <c r="E1602">
        <v>246</v>
      </c>
      <c r="F1602">
        <v>8</v>
      </c>
      <c r="G1602">
        <v>2</v>
      </c>
      <c r="H1602">
        <v>2</v>
      </c>
      <c r="I1602">
        <v>2</v>
      </c>
      <c r="J1602">
        <v>106</v>
      </c>
      <c r="K1602">
        <v>3</v>
      </c>
      <c r="L1602">
        <v>11</v>
      </c>
      <c r="M1602">
        <v>5</v>
      </c>
      <c r="N1602">
        <v>140</v>
      </c>
      <c r="O1602">
        <v>107</v>
      </c>
      <c r="P1602">
        <v>5</v>
      </c>
      <c r="Q1602">
        <v>3</v>
      </c>
      <c r="R1602">
        <v>2277</v>
      </c>
      <c r="S1602">
        <v>1600</v>
      </c>
      <c r="T1602">
        <v>67</v>
      </c>
      <c r="U1602">
        <v>55</v>
      </c>
      <c r="V1602">
        <v>33</v>
      </c>
      <c r="W1602">
        <v>2465</v>
      </c>
      <c r="X1602">
        <v>356</v>
      </c>
      <c r="Y1602">
        <v>46</v>
      </c>
      <c r="Z1602">
        <v>241</v>
      </c>
      <c r="AA1602">
        <v>43</v>
      </c>
      <c r="AB1602">
        <v>2926</v>
      </c>
      <c r="AC1602">
        <v>379</v>
      </c>
      <c r="AD1602">
        <v>24</v>
      </c>
      <c r="AE1602">
        <v>335</v>
      </c>
      <c r="AF1602">
        <v>117</v>
      </c>
      <c r="AG1602">
        <v>320</v>
      </c>
      <c r="AH1602">
        <v>13</v>
      </c>
      <c r="AI1602">
        <v>5</v>
      </c>
      <c r="AJ1602">
        <v>38</v>
      </c>
      <c r="AK1602">
        <v>13</v>
      </c>
      <c r="AL1602">
        <v>208</v>
      </c>
      <c r="AM1602">
        <v>107</v>
      </c>
      <c r="AN1602">
        <v>3</v>
      </c>
      <c r="AO1602">
        <v>0</v>
      </c>
      <c r="AP1602">
        <v>0</v>
      </c>
      <c r="AQ1602">
        <v>0</v>
      </c>
      <c r="AR1602">
        <v>0</v>
      </c>
      <c r="AS1602">
        <v>1</v>
      </c>
      <c r="AT1602">
        <v>0</v>
      </c>
      <c r="AU1602">
        <v>0</v>
      </c>
      <c r="AV1602">
        <v>0</v>
      </c>
      <c r="AW1602">
        <v>0</v>
      </c>
      <c r="AX1602">
        <v>0</v>
      </c>
      <c r="AY1602">
        <v>0</v>
      </c>
      <c r="AZ1602">
        <v>0</v>
      </c>
      <c r="BA1602">
        <v>0</v>
      </c>
      <c r="BB1602">
        <v>0</v>
      </c>
      <c r="BC1602">
        <v>0</v>
      </c>
      <c r="BD1602">
        <v>0</v>
      </c>
      <c r="BE1602">
        <v>0</v>
      </c>
      <c r="BF1602">
        <v>0</v>
      </c>
      <c r="BG1602" s="20">
        <v>6</v>
      </c>
      <c r="BH1602" s="20">
        <v>2</v>
      </c>
      <c r="BI1602" s="20">
        <v>221</v>
      </c>
      <c r="BJ1602" s="20">
        <v>129</v>
      </c>
      <c r="BK1602" s="20">
        <v>2105</v>
      </c>
      <c r="BL1602" s="20">
        <v>2040</v>
      </c>
      <c r="BM1602" s="20">
        <v>2386</v>
      </c>
      <c r="BN1602" s="20">
        <v>235</v>
      </c>
      <c r="BO1602" s="20">
        <v>202</v>
      </c>
      <c r="BP1602" s="20"/>
      <c r="BQ1602" s="20"/>
      <c r="BR1602" s="20"/>
      <c r="BS1602" s="20"/>
      <c r="BT1602" s="20"/>
      <c r="BU1602" s="20"/>
      <c r="BV1602" s="20"/>
    </row>
    <row r="1603" spans="1:74" x14ac:dyDescent="0.25">
      <c r="A1603" s="20" t="s">
        <v>452</v>
      </c>
      <c r="B1603" s="20" t="s">
        <v>602</v>
      </c>
      <c r="C1603" s="20" t="s">
        <v>603</v>
      </c>
      <c r="D1603" s="1">
        <v>44514</v>
      </c>
      <c r="E1603">
        <v>246</v>
      </c>
      <c r="F1603">
        <v>8</v>
      </c>
      <c r="G1603">
        <v>2</v>
      </c>
      <c r="H1603">
        <v>2</v>
      </c>
      <c r="I1603">
        <v>2</v>
      </c>
      <c r="J1603">
        <v>124</v>
      </c>
      <c r="K1603">
        <v>3</v>
      </c>
      <c r="L1603">
        <v>11</v>
      </c>
      <c r="M1603">
        <v>4</v>
      </c>
      <c r="N1603">
        <v>140</v>
      </c>
      <c r="O1603">
        <v>107</v>
      </c>
      <c r="P1603">
        <v>5</v>
      </c>
      <c r="Q1603">
        <v>2</v>
      </c>
      <c r="R1603">
        <v>2273</v>
      </c>
      <c r="S1603">
        <v>1713</v>
      </c>
      <c r="T1603">
        <v>67</v>
      </c>
      <c r="U1603">
        <v>55</v>
      </c>
      <c r="V1603">
        <v>33</v>
      </c>
      <c r="W1603">
        <v>2462</v>
      </c>
      <c r="X1603">
        <v>572</v>
      </c>
      <c r="Y1603">
        <v>47</v>
      </c>
      <c r="Z1603">
        <v>238</v>
      </c>
      <c r="AA1603">
        <v>40</v>
      </c>
      <c r="AB1603">
        <v>2926</v>
      </c>
      <c r="AC1603">
        <v>523</v>
      </c>
      <c r="AD1603">
        <v>23</v>
      </c>
      <c r="AE1603">
        <v>335</v>
      </c>
      <c r="AF1603">
        <v>116</v>
      </c>
      <c r="AG1603">
        <v>320</v>
      </c>
      <c r="AH1603">
        <v>17</v>
      </c>
      <c r="AI1603">
        <v>5</v>
      </c>
      <c r="AJ1603">
        <v>38</v>
      </c>
      <c r="AK1603">
        <v>14</v>
      </c>
      <c r="AL1603">
        <v>205</v>
      </c>
      <c r="AM1603">
        <v>108</v>
      </c>
      <c r="AN1603">
        <v>3</v>
      </c>
      <c r="AO1603">
        <v>0</v>
      </c>
      <c r="AP1603">
        <v>0</v>
      </c>
      <c r="AQ1603">
        <v>0</v>
      </c>
      <c r="AR1603">
        <v>0</v>
      </c>
      <c r="AS1603">
        <v>1</v>
      </c>
      <c r="AT1603">
        <v>0</v>
      </c>
      <c r="AU1603">
        <v>0</v>
      </c>
      <c r="AV1603">
        <v>0</v>
      </c>
      <c r="AW1603">
        <v>0</v>
      </c>
      <c r="AX1603">
        <v>0</v>
      </c>
      <c r="AY1603">
        <v>0</v>
      </c>
      <c r="AZ1603">
        <v>0</v>
      </c>
      <c r="BA1603">
        <v>0</v>
      </c>
      <c r="BB1603">
        <v>0</v>
      </c>
      <c r="BC1603">
        <v>0</v>
      </c>
      <c r="BD1603">
        <v>0</v>
      </c>
      <c r="BE1603">
        <v>0</v>
      </c>
      <c r="BF1603">
        <v>0</v>
      </c>
      <c r="BG1603" s="20">
        <v>6</v>
      </c>
      <c r="BH1603" s="20">
        <v>2</v>
      </c>
      <c r="BI1603" s="20">
        <v>221</v>
      </c>
      <c r="BJ1603" s="20">
        <v>129</v>
      </c>
      <c r="BK1603" s="20">
        <v>2101</v>
      </c>
      <c r="BL1603" s="20">
        <v>2041</v>
      </c>
      <c r="BM1603" s="20">
        <v>2390</v>
      </c>
      <c r="BN1603" s="20">
        <v>235</v>
      </c>
      <c r="BO1603" s="20">
        <v>199</v>
      </c>
      <c r="BP1603" s="20"/>
      <c r="BQ1603" s="20"/>
      <c r="BR1603" s="20"/>
      <c r="BS1603" s="20"/>
      <c r="BT1603" s="20"/>
      <c r="BU1603" s="20"/>
      <c r="BV1603" s="20"/>
    </row>
    <row r="1604" spans="1:74" x14ac:dyDescent="0.25">
      <c r="A1604" s="20" t="s">
        <v>452</v>
      </c>
      <c r="B1604" s="20" t="s">
        <v>602</v>
      </c>
      <c r="C1604" s="20" t="s">
        <v>603</v>
      </c>
      <c r="D1604" s="1">
        <v>44521</v>
      </c>
      <c r="E1604">
        <v>246</v>
      </c>
      <c r="F1604">
        <v>9</v>
      </c>
      <c r="G1604">
        <v>3</v>
      </c>
      <c r="H1604">
        <v>2</v>
      </c>
      <c r="I1604">
        <v>2</v>
      </c>
      <c r="J1604">
        <v>135</v>
      </c>
      <c r="K1604">
        <v>3</v>
      </c>
      <c r="L1604">
        <v>11</v>
      </c>
      <c r="M1604">
        <v>4</v>
      </c>
      <c r="N1604">
        <v>135</v>
      </c>
      <c r="O1604">
        <v>104</v>
      </c>
      <c r="P1604">
        <v>5</v>
      </c>
      <c r="Q1604">
        <v>3</v>
      </c>
      <c r="R1604">
        <v>2275</v>
      </c>
      <c r="S1604">
        <v>1779</v>
      </c>
      <c r="T1604">
        <v>68</v>
      </c>
      <c r="U1604">
        <v>54</v>
      </c>
      <c r="V1604">
        <v>35</v>
      </c>
      <c r="W1604">
        <v>2462</v>
      </c>
      <c r="X1604">
        <v>716</v>
      </c>
      <c r="Y1604">
        <v>47</v>
      </c>
      <c r="Z1604">
        <v>237</v>
      </c>
      <c r="AA1604">
        <v>41</v>
      </c>
      <c r="AB1604">
        <v>2914</v>
      </c>
      <c r="AC1604">
        <v>652</v>
      </c>
      <c r="AD1604">
        <v>22</v>
      </c>
      <c r="AE1604">
        <v>332</v>
      </c>
      <c r="AF1604">
        <v>115</v>
      </c>
      <c r="AG1604">
        <v>318</v>
      </c>
      <c r="AH1604">
        <v>19</v>
      </c>
      <c r="AI1604">
        <v>5</v>
      </c>
      <c r="AJ1604">
        <v>38</v>
      </c>
      <c r="AK1604">
        <v>16</v>
      </c>
      <c r="AL1604">
        <v>205</v>
      </c>
      <c r="AM1604">
        <v>107</v>
      </c>
      <c r="AN1604">
        <v>3</v>
      </c>
      <c r="AO1604">
        <v>0</v>
      </c>
      <c r="AP1604">
        <v>0</v>
      </c>
      <c r="AQ1604">
        <v>0</v>
      </c>
      <c r="AR1604">
        <v>0</v>
      </c>
      <c r="AS1604">
        <v>1</v>
      </c>
      <c r="AT1604">
        <v>0</v>
      </c>
      <c r="AU1604">
        <v>0</v>
      </c>
      <c r="AV1604">
        <v>0</v>
      </c>
      <c r="AW1604">
        <v>0</v>
      </c>
      <c r="AX1604">
        <v>0</v>
      </c>
      <c r="AY1604">
        <v>0</v>
      </c>
      <c r="AZ1604">
        <v>0</v>
      </c>
      <c r="BA1604">
        <v>0</v>
      </c>
      <c r="BB1604">
        <v>0</v>
      </c>
      <c r="BC1604">
        <v>0</v>
      </c>
      <c r="BD1604">
        <v>0</v>
      </c>
      <c r="BE1604">
        <v>0</v>
      </c>
      <c r="BF1604">
        <v>0</v>
      </c>
      <c r="BG1604" s="20">
        <v>7</v>
      </c>
      <c r="BH1604" s="20">
        <v>2</v>
      </c>
      <c r="BI1604" s="20">
        <v>221</v>
      </c>
      <c r="BJ1604" s="20">
        <v>123</v>
      </c>
      <c r="BK1604" s="20">
        <v>2100</v>
      </c>
      <c r="BL1604" s="20">
        <v>2040</v>
      </c>
      <c r="BM1604" s="20">
        <v>2381</v>
      </c>
      <c r="BN1604" s="20">
        <v>232</v>
      </c>
      <c r="BO1604" s="20">
        <v>199</v>
      </c>
      <c r="BP1604" s="20"/>
      <c r="BQ1604" s="20"/>
      <c r="BR1604" s="20"/>
      <c r="BS1604" s="20"/>
      <c r="BT1604" s="20"/>
      <c r="BU1604" s="20"/>
      <c r="BV1604" s="20"/>
    </row>
    <row r="1605" spans="1:74" x14ac:dyDescent="0.25">
      <c r="A1605" s="20" t="s">
        <v>452</v>
      </c>
      <c r="B1605" s="20" t="s">
        <v>602</v>
      </c>
      <c r="C1605" s="20" t="s">
        <v>603</v>
      </c>
      <c r="D1605" s="1">
        <v>44528</v>
      </c>
      <c r="E1605">
        <v>244</v>
      </c>
      <c r="F1605">
        <v>10</v>
      </c>
      <c r="G1605">
        <v>3</v>
      </c>
      <c r="H1605">
        <v>2</v>
      </c>
      <c r="I1605">
        <v>2</v>
      </c>
      <c r="J1605">
        <v>165</v>
      </c>
      <c r="K1605">
        <v>3</v>
      </c>
      <c r="L1605">
        <v>11</v>
      </c>
      <c r="M1605">
        <v>3</v>
      </c>
      <c r="N1605">
        <v>136</v>
      </c>
      <c r="O1605">
        <v>104</v>
      </c>
      <c r="P1605">
        <v>6</v>
      </c>
      <c r="Q1605">
        <v>2</v>
      </c>
      <c r="R1605">
        <v>2267</v>
      </c>
      <c r="S1605">
        <v>1851</v>
      </c>
      <c r="T1605">
        <v>68</v>
      </c>
      <c r="U1605">
        <v>54</v>
      </c>
      <c r="V1605">
        <v>33</v>
      </c>
      <c r="W1605">
        <v>2462</v>
      </c>
      <c r="X1605">
        <v>1081</v>
      </c>
      <c r="Y1605">
        <v>46</v>
      </c>
      <c r="Z1605">
        <v>232</v>
      </c>
      <c r="AA1605">
        <v>42</v>
      </c>
      <c r="AB1605">
        <v>2916</v>
      </c>
      <c r="AC1605">
        <v>948</v>
      </c>
      <c r="AD1605">
        <v>22</v>
      </c>
      <c r="AE1605">
        <v>332</v>
      </c>
      <c r="AF1605">
        <v>116</v>
      </c>
      <c r="AG1605">
        <v>319</v>
      </c>
      <c r="AH1605">
        <v>34</v>
      </c>
      <c r="AI1605">
        <v>5</v>
      </c>
      <c r="AJ1605">
        <v>36</v>
      </c>
      <c r="AK1605">
        <v>16</v>
      </c>
      <c r="AL1605">
        <v>208</v>
      </c>
      <c r="AM1605">
        <v>111</v>
      </c>
      <c r="AN1605">
        <v>4</v>
      </c>
      <c r="AO1605">
        <v>0</v>
      </c>
      <c r="AP1605">
        <v>0</v>
      </c>
      <c r="AQ1605">
        <v>0</v>
      </c>
      <c r="AR1605">
        <v>0</v>
      </c>
      <c r="AS1605">
        <v>1</v>
      </c>
      <c r="AT1605">
        <v>0</v>
      </c>
      <c r="AU1605">
        <v>0</v>
      </c>
      <c r="AV1605">
        <v>0</v>
      </c>
      <c r="AW1605">
        <v>0</v>
      </c>
      <c r="AX1605">
        <v>0</v>
      </c>
      <c r="AY1605">
        <v>0</v>
      </c>
      <c r="AZ1605">
        <v>0</v>
      </c>
      <c r="BA1605">
        <v>0</v>
      </c>
      <c r="BB1605">
        <v>0</v>
      </c>
      <c r="BC1605">
        <v>0</v>
      </c>
      <c r="BD1605">
        <v>0</v>
      </c>
      <c r="BE1605">
        <v>0</v>
      </c>
      <c r="BF1605">
        <v>0</v>
      </c>
      <c r="BG1605" s="20">
        <v>7</v>
      </c>
      <c r="BH1605" s="20">
        <v>2</v>
      </c>
      <c r="BI1605" s="20">
        <v>221</v>
      </c>
      <c r="BJ1605" s="20">
        <v>124</v>
      </c>
      <c r="BK1605" s="20">
        <v>2093</v>
      </c>
      <c r="BL1605" s="20">
        <v>2051</v>
      </c>
      <c r="BM1605" s="20">
        <v>2384</v>
      </c>
      <c r="BN1605" s="20">
        <v>233</v>
      </c>
      <c r="BO1605" s="20">
        <v>201</v>
      </c>
      <c r="BP1605" s="20"/>
      <c r="BQ1605" s="20"/>
      <c r="BR1605" s="20"/>
      <c r="BS1605" s="20"/>
      <c r="BT1605" s="20"/>
      <c r="BU1605" s="20"/>
      <c r="BV1605" s="20"/>
    </row>
    <row r="1606" spans="1:74" x14ac:dyDescent="0.25">
      <c r="A1606" s="20" t="s">
        <v>452</v>
      </c>
      <c r="B1606" s="20" t="s">
        <v>602</v>
      </c>
      <c r="C1606" s="20" t="s">
        <v>603</v>
      </c>
      <c r="D1606" s="1">
        <v>44535</v>
      </c>
      <c r="E1606">
        <v>246</v>
      </c>
      <c r="F1606">
        <v>9</v>
      </c>
      <c r="G1606">
        <v>3</v>
      </c>
      <c r="H1606">
        <v>1</v>
      </c>
      <c r="I1606">
        <v>1</v>
      </c>
      <c r="J1606">
        <v>176</v>
      </c>
      <c r="K1606">
        <v>3</v>
      </c>
      <c r="L1606">
        <v>11</v>
      </c>
      <c r="M1606">
        <v>3</v>
      </c>
      <c r="N1606">
        <v>138</v>
      </c>
      <c r="O1606">
        <v>113</v>
      </c>
      <c r="P1606">
        <v>5</v>
      </c>
      <c r="Q1606">
        <v>1</v>
      </c>
      <c r="R1606">
        <v>2259</v>
      </c>
      <c r="S1606">
        <v>1889</v>
      </c>
      <c r="T1606">
        <v>68</v>
      </c>
      <c r="U1606">
        <v>54</v>
      </c>
      <c r="V1606">
        <v>33</v>
      </c>
      <c r="W1606">
        <v>2467</v>
      </c>
      <c r="X1606">
        <v>1291</v>
      </c>
      <c r="Y1606">
        <v>46</v>
      </c>
      <c r="Z1606">
        <v>231</v>
      </c>
      <c r="AA1606">
        <v>38</v>
      </c>
      <c r="AB1606">
        <v>2921</v>
      </c>
      <c r="AC1606">
        <v>1311</v>
      </c>
      <c r="AD1606">
        <v>22</v>
      </c>
      <c r="AE1606">
        <v>328</v>
      </c>
      <c r="AF1606">
        <v>116</v>
      </c>
      <c r="AG1606">
        <v>317</v>
      </c>
      <c r="AH1606">
        <v>50</v>
      </c>
      <c r="AI1606">
        <v>5</v>
      </c>
      <c r="AJ1606">
        <v>35</v>
      </c>
      <c r="AK1606">
        <v>16</v>
      </c>
      <c r="AL1606">
        <v>210</v>
      </c>
      <c r="AM1606">
        <v>116</v>
      </c>
      <c r="AN1606">
        <v>3</v>
      </c>
      <c r="AO1606">
        <v>0</v>
      </c>
      <c r="AP1606">
        <v>0</v>
      </c>
      <c r="AQ1606">
        <v>0</v>
      </c>
      <c r="AR1606">
        <v>0</v>
      </c>
      <c r="AS1606">
        <v>1</v>
      </c>
      <c r="AT1606">
        <v>0</v>
      </c>
      <c r="AU1606">
        <v>0</v>
      </c>
      <c r="AV1606">
        <v>0</v>
      </c>
      <c r="AW1606">
        <v>0</v>
      </c>
      <c r="AX1606">
        <v>0</v>
      </c>
      <c r="AY1606">
        <v>0</v>
      </c>
      <c r="AZ1606">
        <v>0</v>
      </c>
      <c r="BA1606">
        <v>0</v>
      </c>
      <c r="BB1606">
        <v>0</v>
      </c>
      <c r="BC1606">
        <v>0</v>
      </c>
      <c r="BD1606">
        <v>0</v>
      </c>
      <c r="BE1606">
        <v>0</v>
      </c>
      <c r="BF1606">
        <v>0</v>
      </c>
      <c r="BG1606" s="20">
        <v>6</v>
      </c>
      <c r="BH1606" s="20">
        <v>1</v>
      </c>
      <c r="BI1606" s="20">
        <v>223</v>
      </c>
      <c r="BJ1606" s="20">
        <v>129</v>
      </c>
      <c r="BK1606" s="20">
        <v>2085</v>
      </c>
      <c r="BL1606" s="20">
        <v>2066</v>
      </c>
      <c r="BM1606" s="20">
        <v>2392</v>
      </c>
      <c r="BN1606" s="20">
        <v>235</v>
      </c>
      <c r="BO1606" s="20">
        <v>203</v>
      </c>
      <c r="BP1606" s="20"/>
      <c r="BQ1606" s="20"/>
      <c r="BR1606" s="20"/>
      <c r="BS1606" s="20"/>
      <c r="BT1606" s="20"/>
      <c r="BU1606" s="20"/>
      <c r="BV1606" s="20"/>
    </row>
    <row r="1607" spans="1:74" x14ac:dyDescent="0.25">
      <c r="A1607" s="20" t="s">
        <v>452</v>
      </c>
      <c r="B1607" s="20" t="s">
        <v>602</v>
      </c>
      <c r="C1607" s="20" t="s">
        <v>603</v>
      </c>
      <c r="D1607" s="1">
        <v>44542</v>
      </c>
      <c r="E1607">
        <v>246</v>
      </c>
      <c r="F1607">
        <v>9</v>
      </c>
      <c r="G1607">
        <v>5</v>
      </c>
      <c r="H1607">
        <v>1</v>
      </c>
      <c r="I1607">
        <v>1</v>
      </c>
      <c r="J1607">
        <v>182</v>
      </c>
      <c r="K1607">
        <v>3</v>
      </c>
      <c r="L1607">
        <v>11</v>
      </c>
      <c r="M1607">
        <v>3</v>
      </c>
      <c r="N1607">
        <v>138</v>
      </c>
      <c r="O1607">
        <v>114</v>
      </c>
      <c r="P1607">
        <v>5</v>
      </c>
      <c r="Q1607">
        <v>0</v>
      </c>
      <c r="R1607">
        <v>2266</v>
      </c>
      <c r="S1607">
        <v>1934</v>
      </c>
      <c r="T1607">
        <v>68</v>
      </c>
      <c r="U1607">
        <v>53</v>
      </c>
      <c r="V1607">
        <v>33</v>
      </c>
      <c r="W1607">
        <v>2467</v>
      </c>
      <c r="X1607">
        <v>1407</v>
      </c>
      <c r="Y1607">
        <v>46</v>
      </c>
      <c r="Z1607">
        <v>229</v>
      </c>
      <c r="AA1607">
        <v>39</v>
      </c>
      <c r="AB1607">
        <v>2914</v>
      </c>
      <c r="AC1607">
        <v>1615</v>
      </c>
      <c r="AD1607">
        <v>22</v>
      </c>
      <c r="AE1607">
        <v>327</v>
      </c>
      <c r="AF1607">
        <v>114</v>
      </c>
      <c r="AG1607">
        <v>319</v>
      </c>
      <c r="AH1607">
        <v>65</v>
      </c>
      <c r="AI1607">
        <v>5</v>
      </c>
      <c r="AJ1607">
        <v>35</v>
      </c>
      <c r="AK1607">
        <v>16</v>
      </c>
      <c r="AL1607">
        <v>210</v>
      </c>
      <c r="AM1607">
        <v>176</v>
      </c>
      <c r="AN1607">
        <v>3</v>
      </c>
      <c r="AO1607">
        <v>0</v>
      </c>
      <c r="AP1607">
        <v>0</v>
      </c>
      <c r="AQ1607">
        <v>0</v>
      </c>
      <c r="AR1607">
        <v>0</v>
      </c>
      <c r="AS1607">
        <v>1</v>
      </c>
      <c r="AT1607">
        <v>0</v>
      </c>
      <c r="AU1607">
        <v>0</v>
      </c>
      <c r="AV1607">
        <v>0</v>
      </c>
      <c r="AW1607">
        <v>0</v>
      </c>
      <c r="AX1607">
        <v>0</v>
      </c>
      <c r="AY1607">
        <v>0</v>
      </c>
      <c r="AZ1607">
        <v>0</v>
      </c>
      <c r="BA1607">
        <v>0</v>
      </c>
      <c r="BB1607">
        <v>0</v>
      </c>
      <c r="BC1607">
        <v>0</v>
      </c>
      <c r="BD1607">
        <v>0</v>
      </c>
      <c r="BE1607">
        <v>0</v>
      </c>
      <c r="BF1607">
        <v>0</v>
      </c>
      <c r="BG1607" s="20">
        <v>6</v>
      </c>
      <c r="BH1607" s="20">
        <v>1</v>
      </c>
      <c r="BI1607" s="20">
        <v>224</v>
      </c>
      <c r="BJ1607" s="20">
        <v>130</v>
      </c>
      <c r="BK1607" s="20">
        <v>2091</v>
      </c>
      <c r="BL1607" s="20">
        <v>2069</v>
      </c>
      <c r="BM1607" s="20">
        <v>2388</v>
      </c>
      <c r="BN1607" s="20">
        <v>239</v>
      </c>
      <c r="BO1607" s="20">
        <v>203</v>
      </c>
      <c r="BP1607" s="20"/>
      <c r="BQ1607" s="20"/>
      <c r="BR1607" s="20"/>
      <c r="BS1607" s="20"/>
      <c r="BT1607" s="20"/>
      <c r="BU1607" s="20"/>
      <c r="BV1607" s="20"/>
    </row>
    <row r="1608" spans="1:74" x14ac:dyDescent="0.25">
      <c r="A1608" s="20" t="s">
        <v>452</v>
      </c>
      <c r="B1608" s="20" t="s">
        <v>602</v>
      </c>
      <c r="C1608" s="20" t="s">
        <v>603</v>
      </c>
      <c r="D1608" s="1">
        <v>44549</v>
      </c>
      <c r="E1608">
        <v>247</v>
      </c>
      <c r="F1608">
        <v>8</v>
      </c>
      <c r="G1608">
        <v>5</v>
      </c>
      <c r="H1608">
        <v>1</v>
      </c>
      <c r="I1608">
        <v>1</v>
      </c>
      <c r="J1608">
        <v>187</v>
      </c>
      <c r="K1608">
        <v>3</v>
      </c>
      <c r="L1608">
        <v>11</v>
      </c>
      <c r="M1608">
        <v>3</v>
      </c>
      <c r="N1608">
        <v>138</v>
      </c>
      <c r="O1608">
        <v>117</v>
      </c>
      <c r="P1608">
        <v>5</v>
      </c>
      <c r="Q1608">
        <v>0</v>
      </c>
      <c r="R1608">
        <v>2267</v>
      </c>
      <c r="S1608">
        <v>1955</v>
      </c>
      <c r="T1608">
        <v>69</v>
      </c>
      <c r="U1608">
        <v>53</v>
      </c>
      <c r="V1608">
        <v>29</v>
      </c>
      <c r="W1608">
        <v>2468</v>
      </c>
      <c r="X1608">
        <v>1499</v>
      </c>
      <c r="Y1608">
        <v>45</v>
      </c>
      <c r="Z1608">
        <v>228</v>
      </c>
      <c r="AA1608">
        <v>39</v>
      </c>
      <c r="AB1608">
        <v>2915</v>
      </c>
      <c r="AC1608">
        <v>1857</v>
      </c>
      <c r="AD1608">
        <v>22</v>
      </c>
      <c r="AE1608">
        <v>326</v>
      </c>
      <c r="AF1608">
        <v>117</v>
      </c>
      <c r="AG1608">
        <v>324</v>
      </c>
      <c r="AH1608">
        <v>100</v>
      </c>
      <c r="AI1608">
        <v>5</v>
      </c>
      <c r="AJ1608">
        <v>35</v>
      </c>
      <c r="AK1608">
        <v>15</v>
      </c>
      <c r="AL1608">
        <v>207</v>
      </c>
      <c r="AM1608">
        <v>179</v>
      </c>
      <c r="AN1608">
        <v>3</v>
      </c>
      <c r="AO1608">
        <v>0</v>
      </c>
      <c r="AP1608">
        <v>0</v>
      </c>
      <c r="AQ1608">
        <v>0</v>
      </c>
      <c r="AR1608">
        <v>0</v>
      </c>
      <c r="AS1608">
        <v>1</v>
      </c>
      <c r="AT1608">
        <v>0</v>
      </c>
      <c r="AU1608">
        <v>0</v>
      </c>
      <c r="AV1608">
        <v>0</v>
      </c>
      <c r="AW1608">
        <v>0</v>
      </c>
      <c r="AX1608">
        <v>0</v>
      </c>
      <c r="AY1608">
        <v>0</v>
      </c>
      <c r="AZ1608">
        <v>0</v>
      </c>
      <c r="BA1608">
        <v>0</v>
      </c>
      <c r="BB1608">
        <v>0</v>
      </c>
      <c r="BC1608">
        <v>0</v>
      </c>
      <c r="BD1608">
        <v>0</v>
      </c>
      <c r="BE1608">
        <v>0</v>
      </c>
      <c r="BF1608">
        <v>0</v>
      </c>
      <c r="BG1608" s="20">
        <v>6</v>
      </c>
      <c r="BH1608" s="20">
        <v>1</v>
      </c>
      <c r="BI1608" s="20">
        <v>226</v>
      </c>
      <c r="BJ1608" s="20">
        <v>130</v>
      </c>
      <c r="BK1608" s="20">
        <v>2092</v>
      </c>
      <c r="BL1608" s="20">
        <v>2073</v>
      </c>
      <c r="BM1608" s="20">
        <v>2390</v>
      </c>
      <c r="BN1608" s="20">
        <v>245</v>
      </c>
      <c r="BO1608" s="20">
        <v>200</v>
      </c>
      <c r="BP1608" s="20">
        <v>11391</v>
      </c>
      <c r="BQ1608" s="20">
        <v>3744</v>
      </c>
      <c r="BR1608" s="20">
        <v>0</v>
      </c>
      <c r="BS1608" s="20">
        <v>104</v>
      </c>
      <c r="BT1608" s="20">
        <v>2166</v>
      </c>
      <c r="BU1608" s="20">
        <v>716</v>
      </c>
      <c r="BV1608" s="20">
        <v>7898</v>
      </c>
    </row>
    <row r="1609" spans="1:74" x14ac:dyDescent="0.25">
      <c r="A1609" s="20" t="s">
        <v>452</v>
      </c>
      <c r="B1609" s="20" t="s">
        <v>602</v>
      </c>
      <c r="C1609" s="20" t="s">
        <v>603</v>
      </c>
      <c r="D1609" s="1">
        <v>44558</v>
      </c>
      <c r="E1609">
        <v>246</v>
      </c>
      <c r="F1609">
        <v>8</v>
      </c>
      <c r="G1609">
        <v>5</v>
      </c>
      <c r="H1609">
        <v>1</v>
      </c>
      <c r="I1609">
        <v>1</v>
      </c>
      <c r="J1609">
        <v>190</v>
      </c>
      <c r="K1609">
        <v>3</v>
      </c>
      <c r="L1609">
        <v>11</v>
      </c>
      <c r="M1609">
        <v>2</v>
      </c>
      <c r="N1609">
        <v>135</v>
      </c>
      <c r="O1609">
        <v>115</v>
      </c>
      <c r="P1609">
        <v>5</v>
      </c>
      <c r="Q1609">
        <v>0</v>
      </c>
      <c r="R1609">
        <v>2270</v>
      </c>
      <c r="S1609">
        <v>1972</v>
      </c>
      <c r="T1609">
        <v>69</v>
      </c>
      <c r="U1609">
        <v>53</v>
      </c>
      <c r="V1609">
        <v>30</v>
      </c>
      <c r="W1609">
        <v>2468</v>
      </c>
      <c r="X1609">
        <v>1562</v>
      </c>
      <c r="Y1609">
        <v>44</v>
      </c>
      <c r="Z1609">
        <v>226</v>
      </c>
      <c r="AA1609">
        <v>41</v>
      </c>
      <c r="AB1609">
        <v>2912</v>
      </c>
      <c r="AC1609">
        <v>1957</v>
      </c>
      <c r="AD1609">
        <v>22</v>
      </c>
      <c r="AE1609">
        <v>322</v>
      </c>
      <c r="AF1609">
        <v>117</v>
      </c>
      <c r="AG1609">
        <v>327</v>
      </c>
      <c r="AH1609">
        <v>129</v>
      </c>
      <c r="AI1609">
        <v>6</v>
      </c>
      <c r="AJ1609">
        <v>34</v>
      </c>
      <c r="AK1609">
        <v>15</v>
      </c>
      <c r="AL1609">
        <v>207</v>
      </c>
      <c r="AM1609">
        <v>180</v>
      </c>
      <c r="AN1609">
        <v>3</v>
      </c>
      <c r="AO1609">
        <v>0</v>
      </c>
      <c r="AP1609">
        <v>0</v>
      </c>
      <c r="AQ1609">
        <v>0</v>
      </c>
      <c r="AR1609">
        <v>0</v>
      </c>
      <c r="AS1609">
        <v>1</v>
      </c>
      <c r="AT1609">
        <v>0</v>
      </c>
      <c r="AU1609">
        <v>0</v>
      </c>
      <c r="AV1609">
        <v>0</v>
      </c>
      <c r="AW1609">
        <v>0</v>
      </c>
      <c r="AX1609">
        <v>0</v>
      </c>
      <c r="AY1609">
        <v>0</v>
      </c>
      <c r="AZ1609">
        <v>0</v>
      </c>
      <c r="BA1609">
        <v>0</v>
      </c>
      <c r="BB1609">
        <v>0</v>
      </c>
      <c r="BC1609">
        <v>0</v>
      </c>
      <c r="BD1609">
        <v>0</v>
      </c>
      <c r="BE1609">
        <v>0</v>
      </c>
      <c r="BF1609">
        <v>0</v>
      </c>
      <c r="BG1609" s="20">
        <v>6</v>
      </c>
      <c r="BH1609" s="20">
        <v>1</v>
      </c>
      <c r="BI1609" s="20">
        <v>225</v>
      </c>
      <c r="BJ1609" s="20">
        <v>127</v>
      </c>
      <c r="BK1609" s="20">
        <v>2094</v>
      </c>
      <c r="BL1609" s="20">
        <v>2079</v>
      </c>
      <c r="BM1609" s="20">
        <v>2392</v>
      </c>
      <c r="BN1609" s="20">
        <v>248</v>
      </c>
      <c r="BO1609" s="20">
        <v>200</v>
      </c>
      <c r="BP1609" s="20">
        <v>11405</v>
      </c>
      <c r="BQ1609" s="20">
        <v>4446</v>
      </c>
      <c r="BR1609" s="20">
        <v>0</v>
      </c>
      <c r="BS1609" s="20">
        <v>104</v>
      </c>
      <c r="BT1609" s="20">
        <v>2143</v>
      </c>
      <c r="BU1609" s="20">
        <v>720</v>
      </c>
      <c r="BV1609" s="20">
        <v>7940</v>
      </c>
    </row>
    <row r="1610" spans="1:74" x14ac:dyDescent="0.25">
      <c r="A1610" s="20" t="s">
        <v>452</v>
      </c>
      <c r="B1610" s="20" t="s">
        <v>602</v>
      </c>
      <c r="C1610" s="20" t="s">
        <v>603</v>
      </c>
      <c r="D1610" s="1">
        <v>44564</v>
      </c>
      <c r="E1610">
        <v>247</v>
      </c>
      <c r="F1610">
        <v>8</v>
      </c>
      <c r="G1610">
        <v>5</v>
      </c>
      <c r="H1610">
        <v>1</v>
      </c>
      <c r="I1610">
        <v>1</v>
      </c>
      <c r="J1610">
        <v>191</v>
      </c>
      <c r="K1610">
        <v>4</v>
      </c>
      <c r="L1610">
        <v>11</v>
      </c>
      <c r="M1610">
        <v>2</v>
      </c>
      <c r="N1610">
        <v>135</v>
      </c>
      <c r="O1610">
        <v>115</v>
      </c>
      <c r="P1610">
        <v>5</v>
      </c>
      <c r="Q1610">
        <v>0</v>
      </c>
      <c r="R1610">
        <v>2271</v>
      </c>
      <c r="S1610">
        <v>1979</v>
      </c>
      <c r="T1610">
        <v>69</v>
      </c>
      <c r="U1610">
        <v>53</v>
      </c>
      <c r="V1610">
        <v>31</v>
      </c>
      <c r="W1610">
        <v>2470</v>
      </c>
      <c r="X1610">
        <v>1597</v>
      </c>
      <c r="Y1610">
        <v>44</v>
      </c>
      <c r="Z1610">
        <v>223</v>
      </c>
      <c r="AA1610">
        <v>42</v>
      </c>
      <c r="AB1610">
        <v>2921</v>
      </c>
      <c r="AC1610">
        <v>1996</v>
      </c>
      <c r="AD1610">
        <v>22</v>
      </c>
      <c r="AE1610">
        <v>321</v>
      </c>
      <c r="AF1610">
        <v>119</v>
      </c>
      <c r="AG1610">
        <v>325</v>
      </c>
      <c r="AH1610">
        <v>136</v>
      </c>
      <c r="AI1610">
        <v>6</v>
      </c>
      <c r="AJ1610">
        <v>33</v>
      </c>
      <c r="AK1610">
        <v>15</v>
      </c>
      <c r="AL1610">
        <v>209</v>
      </c>
      <c r="AM1610">
        <v>181</v>
      </c>
      <c r="AN1610">
        <v>3</v>
      </c>
      <c r="AO1610">
        <v>0</v>
      </c>
      <c r="AP1610">
        <v>0</v>
      </c>
      <c r="AQ1610">
        <v>0</v>
      </c>
      <c r="AR1610">
        <v>0</v>
      </c>
      <c r="AS1610">
        <v>1</v>
      </c>
      <c r="AT1610">
        <v>0</v>
      </c>
      <c r="AU1610">
        <v>0</v>
      </c>
      <c r="AV1610">
        <v>0</v>
      </c>
      <c r="AW1610">
        <v>0</v>
      </c>
      <c r="AX1610">
        <v>0</v>
      </c>
      <c r="AY1610">
        <v>0</v>
      </c>
      <c r="AZ1610">
        <v>0</v>
      </c>
      <c r="BA1610">
        <v>0</v>
      </c>
      <c r="BB1610">
        <v>0</v>
      </c>
      <c r="BC1610">
        <v>0</v>
      </c>
      <c r="BD1610">
        <v>0</v>
      </c>
      <c r="BE1610">
        <v>0</v>
      </c>
      <c r="BF1610">
        <v>0</v>
      </c>
      <c r="BG1610" s="20">
        <v>6</v>
      </c>
      <c r="BH1610" s="20">
        <v>1</v>
      </c>
      <c r="BI1610" s="20">
        <v>225</v>
      </c>
      <c r="BJ1610" s="20">
        <v>127</v>
      </c>
      <c r="BK1610" s="20">
        <v>2094</v>
      </c>
      <c r="BL1610" s="20">
        <v>2083</v>
      </c>
      <c r="BM1610" s="20">
        <v>2400</v>
      </c>
      <c r="BN1610" s="20">
        <v>247</v>
      </c>
      <c r="BO1610" s="20">
        <v>202</v>
      </c>
      <c r="BP1610" s="20">
        <v>11420</v>
      </c>
      <c r="BQ1610" s="20">
        <v>4739</v>
      </c>
      <c r="BR1610" s="20">
        <v>0</v>
      </c>
      <c r="BS1610" s="20">
        <v>104</v>
      </c>
      <c r="BT1610" s="20">
        <v>2134</v>
      </c>
      <c r="BU1610" s="20">
        <v>724</v>
      </c>
      <c r="BV1610" s="20">
        <v>7967</v>
      </c>
    </row>
    <row r="1611" spans="1:74" x14ac:dyDescent="0.25">
      <c r="A1611" s="20" t="s">
        <v>452</v>
      </c>
      <c r="B1611" s="20" t="s">
        <v>602</v>
      </c>
      <c r="C1611" s="20" t="s">
        <v>603</v>
      </c>
      <c r="D1611" s="1">
        <v>44570</v>
      </c>
      <c r="E1611">
        <v>248</v>
      </c>
      <c r="F1611">
        <v>8</v>
      </c>
      <c r="G1611">
        <v>5</v>
      </c>
      <c r="H1611">
        <v>1</v>
      </c>
      <c r="I1611">
        <v>1</v>
      </c>
      <c r="J1611">
        <v>192</v>
      </c>
      <c r="K1611">
        <v>4</v>
      </c>
      <c r="L1611">
        <v>11</v>
      </c>
      <c r="M1611">
        <v>2</v>
      </c>
      <c r="N1611">
        <v>132</v>
      </c>
      <c r="O1611">
        <v>114</v>
      </c>
      <c r="P1611">
        <v>5</v>
      </c>
      <c r="Q1611">
        <v>0</v>
      </c>
      <c r="R1611">
        <v>2271</v>
      </c>
      <c r="S1611">
        <v>1984</v>
      </c>
      <c r="T1611">
        <v>69</v>
      </c>
      <c r="U1611">
        <v>53</v>
      </c>
      <c r="V1611">
        <v>33</v>
      </c>
      <c r="W1611">
        <v>2468</v>
      </c>
      <c r="X1611">
        <v>1628</v>
      </c>
      <c r="Y1611">
        <v>44</v>
      </c>
      <c r="Z1611">
        <v>221</v>
      </c>
      <c r="AA1611">
        <v>43</v>
      </c>
      <c r="AB1611">
        <v>2920</v>
      </c>
      <c r="AC1611">
        <v>2031</v>
      </c>
      <c r="AD1611">
        <v>22</v>
      </c>
      <c r="AE1611">
        <v>316</v>
      </c>
      <c r="AF1611">
        <v>119</v>
      </c>
      <c r="AG1611">
        <v>323</v>
      </c>
      <c r="AH1611">
        <v>145</v>
      </c>
      <c r="AI1611">
        <v>6</v>
      </c>
      <c r="AJ1611">
        <v>33</v>
      </c>
      <c r="AK1611">
        <v>14</v>
      </c>
      <c r="AL1611">
        <v>206</v>
      </c>
      <c r="AM1611">
        <v>179</v>
      </c>
      <c r="AN1611">
        <v>3</v>
      </c>
      <c r="AO1611">
        <v>0</v>
      </c>
      <c r="AP1611">
        <v>0</v>
      </c>
      <c r="AQ1611">
        <v>0</v>
      </c>
      <c r="AR1611">
        <v>0</v>
      </c>
      <c r="AS1611">
        <v>1</v>
      </c>
      <c r="AT1611">
        <v>0</v>
      </c>
      <c r="AU1611">
        <v>0</v>
      </c>
      <c r="AV1611">
        <v>0</v>
      </c>
      <c r="AW1611">
        <v>0</v>
      </c>
      <c r="AX1611">
        <v>0</v>
      </c>
      <c r="AY1611">
        <v>0</v>
      </c>
      <c r="AZ1611">
        <v>0</v>
      </c>
      <c r="BA1611">
        <v>0</v>
      </c>
      <c r="BB1611">
        <v>0</v>
      </c>
      <c r="BC1611">
        <v>0</v>
      </c>
      <c r="BD1611">
        <v>0</v>
      </c>
      <c r="BE1611">
        <v>0</v>
      </c>
      <c r="BF1611">
        <v>0</v>
      </c>
      <c r="BG1611" s="20">
        <v>6</v>
      </c>
      <c r="BH1611" s="20">
        <v>1</v>
      </c>
      <c r="BI1611" s="20">
        <v>226</v>
      </c>
      <c r="BJ1611" s="20">
        <v>125</v>
      </c>
      <c r="BK1611" s="20">
        <v>2092</v>
      </c>
      <c r="BL1611" s="20">
        <v>2083</v>
      </c>
      <c r="BM1611" s="20">
        <v>2407</v>
      </c>
      <c r="BN1611" s="20">
        <v>248</v>
      </c>
      <c r="BO1611" s="20">
        <v>199</v>
      </c>
      <c r="BP1611" s="20">
        <v>11415</v>
      </c>
      <c r="BQ1611" s="20">
        <v>4966</v>
      </c>
      <c r="BR1611" s="20">
        <v>0</v>
      </c>
      <c r="BS1611" s="20">
        <v>104</v>
      </c>
      <c r="BT1611" s="20">
        <v>2113</v>
      </c>
      <c r="BU1611" s="20">
        <v>728</v>
      </c>
      <c r="BV1611" s="20">
        <v>8000</v>
      </c>
    </row>
    <row r="1612" spans="1:74" x14ac:dyDescent="0.25">
      <c r="A1612" s="20" t="s">
        <v>452</v>
      </c>
      <c r="B1612" s="20" t="s">
        <v>602</v>
      </c>
      <c r="C1612" s="20" t="s">
        <v>603</v>
      </c>
      <c r="D1612" s="1">
        <v>44577</v>
      </c>
      <c r="E1612">
        <v>249</v>
      </c>
      <c r="F1612">
        <v>8</v>
      </c>
      <c r="G1612">
        <v>5</v>
      </c>
      <c r="H1612">
        <v>1</v>
      </c>
      <c r="I1612">
        <v>1</v>
      </c>
      <c r="J1612">
        <v>193</v>
      </c>
      <c r="K1612">
        <v>4</v>
      </c>
      <c r="L1612">
        <v>11</v>
      </c>
      <c r="M1612">
        <v>2</v>
      </c>
      <c r="N1612">
        <v>134</v>
      </c>
      <c r="O1612">
        <v>113</v>
      </c>
      <c r="P1612">
        <v>5</v>
      </c>
      <c r="Q1612">
        <v>0</v>
      </c>
      <c r="R1612">
        <v>2266</v>
      </c>
      <c r="S1612">
        <v>1989</v>
      </c>
      <c r="T1612">
        <v>69</v>
      </c>
      <c r="U1612">
        <v>53</v>
      </c>
      <c r="V1612">
        <v>31</v>
      </c>
      <c r="W1612">
        <v>2475</v>
      </c>
      <c r="X1612">
        <v>1651</v>
      </c>
      <c r="Y1612">
        <v>44</v>
      </c>
      <c r="Z1612">
        <v>222</v>
      </c>
      <c r="AA1612">
        <v>40</v>
      </c>
      <c r="AB1612">
        <v>2923</v>
      </c>
      <c r="AC1612">
        <v>2046</v>
      </c>
      <c r="AD1612">
        <v>22</v>
      </c>
      <c r="AE1612">
        <v>317</v>
      </c>
      <c r="AF1612">
        <v>118</v>
      </c>
      <c r="AG1612">
        <v>320</v>
      </c>
      <c r="AH1612">
        <v>151</v>
      </c>
      <c r="AI1612">
        <v>6</v>
      </c>
      <c r="AJ1612">
        <v>34</v>
      </c>
      <c r="AK1612">
        <v>14</v>
      </c>
      <c r="AL1612">
        <v>204</v>
      </c>
      <c r="AM1612">
        <v>176</v>
      </c>
      <c r="AN1612">
        <v>3</v>
      </c>
      <c r="AO1612">
        <v>0</v>
      </c>
      <c r="AP1612">
        <v>0</v>
      </c>
      <c r="AQ1612">
        <v>0</v>
      </c>
      <c r="AR1612">
        <v>0</v>
      </c>
      <c r="AS1612">
        <v>1</v>
      </c>
      <c r="AT1612">
        <v>0</v>
      </c>
      <c r="AU1612">
        <v>0</v>
      </c>
      <c r="AV1612">
        <v>0</v>
      </c>
      <c r="AW1612">
        <v>0</v>
      </c>
      <c r="AX1612">
        <v>0</v>
      </c>
      <c r="AY1612">
        <v>0</v>
      </c>
      <c r="AZ1612">
        <v>0</v>
      </c>
      <c r="BA1612">
        <v>0</v>
      </c>
      <c r="BB1612">
        <v>0</v>
      </c>
      <c r="BC1612">
        <v>0</v>
      </c>
      <c r="BD1612">
        <v>0</v>
      </c>
      <c r="BE1612">
        <v>0</v>
      </c>
      <c r="BF1612">
        <v>0</v>
      </c>
      <c r="BG1612" s="20">
        <v>6</v>
      </c>
      <c r="BH1612" s="20">
        <v>1</v>
      </c>
      <c r="BI1612" s="20">
        <v>227</v>
      </c>
      <c r="BJ1612" s="20">
        <v>125</v>
      </c>
      <c r="BK1612" s="20">
        <v>2090</v>
      </c>
      <c r="BL1612" s="20">
        <v>2089</v>
      </c>
      <c r="BM1612" s="20">
        <v>2408</v>
      </c>
      <c r="BN1612" s="20">
        <v>248</v>
      </c>
      <c r="BO1612" s="20">
        <v>196</v>
      </c>
      <c r="BP1612" s="20">
        <v>11397</v>
      </c>
      <c r="BQ1612" s="20">
        <v>5111</v>
      </c>
      <c r="BR1612" s="20">
        <v>0</v>
      </c>
      <c r="BS1612" s="20">
        <v>104</v>
      </c>
      <c r="BT1612" s="20">
        <v>2093</v>
      </c>
      <c r="BU1612" s="20">
        <v>720</v>
      </c>
      <c r="BV1612" s="20">
        <v>8006</v>
      </c>
    </row>
    <row r="1613" spans="1:74" x14ac:dyDescent="0.25">
      <c r="A1613" s="20" t="s">
        <v>452</v>
      </c>
      <c r="B1613" s="20" t="s">
        <v>602</v>
      </c>
      <c r="C1613" s="20" t="s">
        <v>603</v>
      </c>
      <c r="D1613" s="1">
        <v>44584</v>
      </c>
      <c r="E1613">
        <v>248</v>
      </c>
      <c r="F1613">
        <v>7</v>
      </c>
      <c r="G1613">
        <v>5</v>
      </c>
      <c r="H1613">
        <v>1</v>
      </c>
      <c r="I1613">
        <v>1</v>
      </c>
      <c r="J1613">
        <v>195</v>
      </c>
      <c r="K1613">
        <v>4</v>
      </c>
      <c r="L1613">
        <v>11</v>
      </c>
      <c r="M1613">
        <v>2</v>
      </c>
      <c r="N1613">
        <v>136</v>
      </c>
      <c r="O1613">
        <v>113</v>
      </c>
      <c r="P1613">
        <v>5</v>
      </c>
      <c r="Q1613">
        <v>0</v>
      </c>
      <c r="R1613">
        <v>2263</v>
      </c>
      <c r="S1613">
        <v>1993</v>
      </c>
      <c r="T1613">
        <v>69</v>
      </c>
      <c r="U1613">
        <v>52</v>
      </c>
      <c r="V1613">
        <v>31</v>
      </c>
      <c r="W1613">
        <v>2477</v>
      </c>
      <c r="X1613">
        <v>1676</v>
      </c>
      <c r="Y1613">
        <v>44</v>
      </c>
      <c r="Z1613">
        <v>218</v>
      </c>
      <c r="AA1613">
        <v>39</v>
      </c>
      <c r="AB1613">
        <v>2916</v>
      </c>
      <c r="AC1613">
        <v>2058</v>
      </c>
      <c r="AD1613">
        <v>22</v>
      </c>
      <c r="AE1613">
        <v>313</v>
      </c>
      <c r="AF1613">
        <v>118</v>
      </c>
      <c r="AG1613">
        <v>320</v>
      </c>
      <c r="AH1613">
        <v>155</v>
      </c>
      <c r="AI1613">
        <v>6</v>
      </c>
      <c r="AJ1613">
        <v>35</v>
      </c>
      <c r="AK1613">
        <v>13</v>
      </c>
      <c r="AL1613">
        <v>203</v>
      </c>
      <c r="AM1613">
        <v>178</v>
      </c>
      <c r="AN1613">
        <v>3</v>
      </c>
      <c r="AO1613">
        <v>0</v>
      </c>
      <c r="AP1613">
        <v>0</v>
      </c>
      <c r="AQ1613">
        <v>0</v>
      </c>
      <c r="AR1613">
        <v>0</v>
      </c>
      <c r="AS1613">
        <v>1</v>
      </c>
      <c r="AT1613">
        <v>0</v>
      </c>
      <c r="AU1613">
        <v>0</v>
      </c>
      <c r="AV1613">
        <v>0</v>
      </c>
      <c r="AW1613">
        <v>0</v>
      </c>
      <c r="AX1613">
        <v>0</v>
      </c>
      <c r="AY1613">
        <v>0</v>
      </c>
      <c r="AZ1613">
        <v>0</v>
      </c>
      <c r="BA1613">
        <v>0</v>
      </c>
      <c r="BB1613">
        <v>0</v>
      </c>
      <c r="BC1613">
        <v>0</v>
      </c>
      <c r="BD1613">
        <v>0</v>
      </c>
      <c r="BE1613">
        <v>0</v>
      </c>
      <c r="BF1613">
        <v>0</v>
      </c>
      <c r="BG1613" s="20">
        <v>5</v>
      </c>
      <c r="BH1613" s="20">
        <v>1</v>
      </c>
      <c r="BI1613" s="20">
        <v>227</v>
      </c>
      <c r="BJ1613" s="20">
        <v>126</v>
      </c>
      <c r="BK1613" s="20">
        <v>2088</v>
      </c>
      <c r="BL1613" s="20">
        <v>2097</v>
      </c>
      <c r="BM1613" s="20">
        <v>2401</v>
      </c>
      <c r="BN1613" s="20">
        <v>248</v>
      </c>
      <c r="BO1613" s="20">
        <v>195</v>
      </c>
      <c r="BP1613" s="20">
        <v>11406</v>
      </c>
      <c r="BQ1613" s="20">
        <v>5222</v>
      </c>
      <c r="BR1613" s="20">
        <v>0</v>
      </c>
      <c r="BS1613" s="20">
        <v>104</v>
      </c>
      <c r="BT1613" s="20">
        <v>2084</v>
      </c>
      <c r="BU1613" s="20">
        <v>711</v>
      </c>
      <c r="BV1613" s="20">
        <v>8025</v>
      </c>
    </row>
    <row r="1614" spans="1:74" x14ac:dyDescent="0.25">
      <c r="A1614" s="20" t="s">
        <v>452</v>
      </c>
      <c r="B1614" s="20" t="s">
        <v>602</v>
      </c>
      <c r="C1614" s="20" t="s">
        <v>603</v>
      </c>
      <c r="D1614" s="1">
        <v>44591</v>
      </c>
      <c r="E1614">
        <v>251</v>
      </c>
      <c r="F1614">
        <v>7</v>
      </c>
      <c r="G1614">
        <v>5</v>
      </c>
      <c r="H1614">
        <v>1</v>
      </c>
      <c r="I1614">
        <v>1</v>
      </c>
      <c r="J1614">
        <v>199</v>
      </c>
      <c r="K1614">
        <v>3</v>
      </c>
      <c r="L1614">
        <v>11</v>
      </c>
      <c r="M1614">
        <v>2</v>
      </c>
      <c r="N1614">
        <v>137</v>
      </c>
      <c r="O1614">
        <v>115</v>
      </c>
      <c r="P1614">
        <v>5</v>
      </c>
      <c r="Q1614">
        <v>0</v>
      </c>
      <c r="R1614">
        <v>2268</v>
      </c>
      <c r="S1614">
        <v>2001</v>
      </c>
      <c r="T1614">
        <v>69</v>
      </c>
      <c r="U1614">
        <v>52</v>
      </c>
      <c r="V1614">
        <v>32</v>
      </c>
      <c r="W1614">
        <v>2478</v>
      </c>
      <c r="X1614">
        <v>1688</v>
      </c>
      <c r="Y1614">
        <v>44</v>
      </c>
      <c r="Z1614">
        <v>213</v>
      </c>
      <c r="AA1614">
        <v>38</v>
      </c>
      <c r="AB1614">
        <v>2917</v>
      </c>
      <c r="AC1614">
        <v>2077</v>
      </c>
      <c r="AD1614">
        <v>22</v>
      </c>
      <c r="AE1614">
        <v>310</v>
      </c>
      <c r="AF1614">
        <v>119</v>
      </c>
      <c r="AG1614">
        <v>321</v>
      </c>
      <c r="AH1614">
        <v>158</v>
      </c>
      <c r="AI1614">
        <v>6</v>
      </c>
      <c r="AJ1614">
        <v>35</v>
      </c>
      <c r="AK1614">
        <v>14</v>
      </c>
      <c r="AL1614">
        <v>204</v>
      </c>
      <c r="AM1614">
        <v>180</v>
      </c>
      <c r="AN1614">
        <v>3</v>
      </c>
      <c r="AO1614">
        <v>0</v>
      </c>
      <c r="AP1614">
        <v>0</v>
      </c>
      <c r="AQ1614">
        <v>0</v>
      </c>
      <c r="AR1614">
        <v>0</v>
      </c>
      <c r="AS1614">
        <v>1</v>
      </c>
      <c r="AT1614">
        <v>0</v>
      </c>
      <c r="AU1614">
        <v>0</v>
      </c>
      <c r="AV1614">
        <v>0</v>
      </c>
      <c r="AW1614">
        <v>0</v>
      </c>
      <c r="AX1614">
        <v>0</v>
      </c>
      <c r="AY1614">
        <v>0</v>
      </c>
      <c r="AZ1614">
        <v>0</v>
      </c>
      <c r="BA1614">
        <v>0</v>
      </c>
      <c r="BB1614">
        <v>0</v>
      </c>
      <c r="BC1614">
        <v>0</v>
      </c>
      <c r="BD1614">
        <v>0</v>
      </c>
      <c r="BE1614">
        <v>0</v>
      </c>
      <c r="BF1614">
        <v>0</v>
      </c>
      <c r="BG1614" s="20">
        <v>5</v>
      </c>
      <c r="BH1614" s="20">
        <v>1</v>
      </c>
      <c r="BI1614" s="20">
        <v>230</v>
      </c>
      <c r="BJ1614" s="20">
        <v>127</v>
      </c>
      <c r="BK1614" s="20">
        <v>2092</v>
      </c>
      <c r="BL1614" s="20">
        <v>2102</v>
      </c>
      <c r="BM1614" s="20">
        <v>2401</v>
      </c>
      <c r="BN1614" s="20">
        <v>248</v>
      </c>
      <c r="BO1614" s="20">
        <v>196</v>
      </c>
      <c r="BP1614" s="20">
        <v>11424</v>
      </c>
      <c r="BQ1614" s="20">
        <v>5331</v>
      </c>
      <c r="BR1614" s="20">
        <v>0</v>
      </c>
      <c r="BS1614" s="20">
        <v>104</v>
      </c>
      <c r="BT1614" s="20">
        <v>2074</v>
      </c>
      <c r="BU1614" s="20">
        <v>715</v>
      </c>
      <c r="BV1614" s="20">
        <v>8053</v>
      </c>
    </row>
    <row r="1615" spans="1:74" x14ac:dyDescent="0.25">
      <c r="A1615" s="20" t="s">
        <v>452</v>
      </c>
      <c r="B1615" s="20" t="s">
        <v>602</v>
      </c>
      <c r="C1615" s="20" t="s">
        <v>603</v>
      </c>
      <c r="D1615" s="1">
        <v>44599</v>
      </c>
      <c r="E1615">
        <v>249</v>
      </c>
      <c r="F1615">
        <v>7</v>
      </c>
      <c r="G1615">
        <v>5</v>
      </c>
      <c r="H1615">
        <v>1</v>
      </c>
      <c r="I1615">
        <v>1</v>
      </c>
      <c r="J1615">
        <v>198</v>
      </c>
      <c r="K1615">
        <v>3</v>
      </c>
      <c r="L1615">
        <v>11</v>
      </c>
      <c r="M1615">
        <v>2</v>
      </c>
      <c r="N1615">
        <v>134</v>
      </c>
      <c r="O1615">
        <v>121</v>
      </c>
      <c r="P1615">
        <v>4</v>
      </c>
      <c r="Q1615">
        <v>0</v>
      </c>
      <c r="R1615">
        <v>2270</v>
      </c>
      <c r="S1615">
        <v>2007</v>
      </c>
      <c r="T1615">
        <v>69</v>
      </c>
      <c r="U1615">
        <v>52</v>
      </c>
      <c r="V1615">
        <v>31</v>
      </c>
      <c r="W1615">
        <v>2470</v>
      </c>
      <c r="X1615">
        <v>1690</v>
      </c>
      <c r="Y1615">
        <v>44</v>
      </c>
      <c r="Z1615">
        <v>211</v>
      </c>
      <c r="AA1615">
        <v>38</v>
      </c>
      <c r="AB1615">
        <v>2921</v>
      </c>
      <c r="AC1615">
        <v>2087</v>
      </c>
      <c r="AD1615">
        <v>22</v>
      </c>
      <c r="AE1615">
        <v>309</v>
      </c>
      <c r="AF1615">
        <v>121</v>
      </c>
      <c r="AG1615">
        <v>321</v>
      </c>
      <c r="AH1615">
        <v>161</v>
      </c>
      <c r="AI1615">
        <v>6</v>
      </c>
      <c r="AJ1615">
        <v>35</v>
      </c>
      <c r="AK1615">
        <v>15</v>
      </c>
      <c r="AL1615">
        <v>198</v>
      </c>
      <c r="AM1615">
        <v>179</v>
      </c>
      <c r="AN1615">
        <v>3</v>
      </c>
      <c r="AO1615">
        <v>0</v>
      </c>
      <c r="AP1615">
        <v>0</v>
      </c>
      <c r="AQ1615">
        <v>0</v>
      </c>
      <c r="AR1615">
        <v>0</v>
      </c>
      <c r="AS1615">
        <v>1</v>
      </c>
      <c r="AT1615">
        <v>0</v>
      </c>
      <c r="AU1615">
        <v>0</v>
      </c>
      <c r="AV1615">
        <v>0</v>
      </c>
      <c r="AW1615">
        <v>0</v>
      </c>
      <c r="AX1615">
        <v>0</v>
      </c>
      <c r="AY1615">
        <v>0</v>
      </c>
      <c r="AZ1615">
        <v>0</v>
      </c>
      <c r="BA1615">
        <v>1</v>
      </c>
      <c r="BB1615">
        <v>0</v>
      </c>
      <c r="BC1615">
        <v>0</v>
      </c>
      <c r="BD1615">
        <v>0</v>
      </c>
      <c r="BE1615">
        <v>0</v>
      </c>
      <c r="BF1615">
        <v>0</v>
      </c>
      <c r="BG1615" s="20">
        <v>6</v>
      </c>
      <c r="BH1615" s="20">
        <v>1</v>
      </c>
      <c r="BI1615" s="20">
        <v>230</v>
      </c>
      <c r="BJ1615" s="20">
        <v>126</v>
      </c>
      <c r="BK1615" s="20">
        <v>2095</v>
      </c>
      <c r="BL1615" s="20">
        <v>2096</v>
      </c>
      <c r="BM1615" s="20">
        <v>2403</v>
      </c>
      <c r="BN1615" s="20">
        <v>247</v>
      </c>
      <c r="BO1615" s="20">
        <v>192</v>
      </c>
      <c r="BP1615" s="20">
        <v>11421</v>
      </c>
      <c r="BQ1615" s="20">
        <v>5394</v>
      </c>
      <c r="BR1615" s="20">
        <v>0</v>
      </c>
      <c r="BS1615" s="20">
        <v>103</v>
      </c>
      <c r="BT1615" s="20">
        <v>2062</v>
      </c>
      <c r="BU1615" s="20">
        <v>723</v>
      </c>
      <c r="BV1615" s="20">
        <v>8054</v>
      </c>
    </row>
    <row r="1616" spans="1:74" x14ac:dyDescent="0.25">
      <c r="A1616" s="20" t="s">
        <v>452</v>
      </c>
      <c r="B1616" s="20" t="s">
        <v>602</v>
      </c>
      <c r="C1616" s="20" t="s">
        <v>603</v>
      </c>
      <c r="D1616" s="1">
        <v>44606</v>
      </c>
      <c r="E1616">
        <v>251</v>
      </c>
      <c r="F1616">
        <v>7</v>
      </c>
      <c r="G1616">
        <v>5</v>
      </c>
      <c r="H1616">
        <v>1</v>
      </c>
      <c r="I1616">
        <v>1</v>
      </c>
      <c r="J1616">
        <v>199</v>
      </c>
      <c r="K1616">
        <v>3</v>
      </c>
      <c r="L1616">
        <v>11</v>
      </c>
      <c r="M1616">
        <v>2</v>
      </c>
      <c r="N1616">
        <v>132</v>
      </c>
      <c r="O1616">
        <v>118</v>
      </c>
      <c r="P1616">
        <v>4</v>
      </c>
      <c r="Q1616">
        <v>0</v>
      </c>
      <c r="R1616">
        <v>2271</v>
      </c>
      <c r="S1616">
        <v>2010</v>
      </c>
      <c r="T1616">
        <v>69</v>
      </c>
      <c r="U1616">
        <v>53</v>
      </c>
      <c r="V1616">
        <v>30</v>
      </c>
      <c r="W1616">
        <v>2474</v>
      </c>
      <c r="X1616">
        <v>1704</v>
      </c>
      <c r="Y1616">
        <v>44</v>
      </c>
      <c r="Z1616">
        <v>211</v>
      </c>
      <c r="AA1616">
        <v>41</v>
      </c>
      <c r="AB1616">
        <v>2930</v>
      </c>
      <c r="AC1616">
        <v>2095</v>
      </c>
      <c r="AD1616">
        <v>22</v>
      </c>
      <c r="AE1616">
        <v>310</v>
      </c>
      <c r="AF1616">
        <v>123</v>
      </c>
      <c r="AG1616">
        <v>318</v>
      </c>
      <c r="AH1616">
        <v>161</v>
      </c>
      <c r="AI1616">
        <v>6</v>
      </c>
      <c r="AJ1616">
        <v>35</v>
      </c>
      <c r="AK1616">
        <v>13</v>
      </c>
      <c r="AL1616">
        <v>195</v>
      </c>
      <c r="AM1616">
        <v>179</v>
      </c>
      <c r="AN1616">
        <v>3</v>
      </c>
      <c r="AO1616">
        <v>0</v>
      </c>
      <c r="AP1616">
        <v>0</v>
      </c>
      <c r="AQ1616">
        <v>0</v>
      </c>
      <c r="AR1616">
        <v>0</v>
      </c>
      <c r="AS1616">
        <v>1</v>
      </c>
      <c r="AT1616">
        <v>0</v>
      </c>
      <c r="AU1616">
        <v>0</v>
      </c>
      <c r="AV1616">
        <v>0</v>
      </c>
      <c r="AW1616">
        <v>0</v>
      </c>
      <c r="AX1616">
        <v>0</v>
      </c>
      <c r="AY1616">
        <v>0</v>
      </c>
      <c r="AZ1616">
        <v>0</v>
      </c>
      <c r="BA1616">
        <v>1</v>
      </c>
      <c r="BB1616">
        <v>0</v>
      </c>
      <c r="BC1616">
        <v>0</v>
      </c>
      <c r="BD1616">
        <v>0</v>
      </c>
      <c r="BE1616">
        <v>0</v>
      </c>
      <c r="BF1616">
        <v>0</v>
      </c>
      <c r="BG1616" s="20">
        <v>6</v>
      </c>
      <c r="BH1616" s="20">
        <v>1</v>
      </c>
      <c r="BI1616" s="20">
        <v>232</v>
      </c>
      <c r="BJ1616" s="20">
        <v>124</v>
      </c>
      <c r="BK1616" s="20">
        <v>2098</v>
      </c>
      <c r="BL1616" s="20">
        <v>2099</v>
      </c>
      <c r="BM1616" s="20">
        <v>2409</v>
      </c>
      <c r="BN1616" s="20">
        <v>245</v>
      </c>
      <c r="BO1616" s="20">
        <v>190</v>
      </c>
      <c r="BP1616" s="20">
        <v>11431</v>
      </c>
      <c r="BQ1616" s="20">
        <v>5459</v>
      </c>
      <c r="BR1616" s="20">
        <v>0</v>
      </c>
      <c r="BS1616" s="20">
        <v>103</v>
      </c>
      <c r="BT1616" s="20">
        <v>2046</v>
      </c>
      <c r="BU1616" s="20">
        <v>722</v>
      </c>
      <c r="BV1616" s="20">
        <v>8083</v>
      </c>
    </row>
    <row r="1617" spans="1:74" x14ac:dyDescent="0.25">
      <c r="A1617" s="20" t="s">
        <v>452</v>
      </c>
      <c r="B1617" s="20" t="s">
        <v>602</v>
      </c>
      <c r="C1617" s="20" t="s">
        <v>603</v>
      </c>
      <c r="D1617" s="1">
        <v>44606</v>
      </c>
      <c r="AL1617">
        <v>1</v>
      </c>
      <c r="BG1617" s="20"/>
      <c r="BH1617" s="20"/>
      <c r="BI1617" s="20"/>
      <c r="BJ1617" s="20"/>
      <c r="BK1617" s="20"/>
      <c r="BL1617" s="20"/>
      <c r="BM1617" s="20"/>
      <c r="BN1617" s="20"/>
      <c r="BO1617" s="20">
        <v>1</v>
      </c>
      <c r="BP1617" s="20">
        <v>2</v>
      </c>
      <c r="BQ1617" s="20"/>
      <c r="BR1617" s="20"/>
      <c r="BS1617" s="20"/>
      <c r="BT1617" s="20"/>
      <c r="BU1617" s="20">
        <v>2</v>
      </c>
      <c r="BV1617" s="20"/>
    </row>
    <row r="1618" spans="1:74" x14ac:dyDescent="0.25">
      <c r="A1618" s="20" t="s">
        <v>452</v>
      </c>
      <c r="B1618" s="20" t="s">
        <v>453</v>
      </c>
      <c r="C1618" s="20" t="s">
        <v>604</v>
      </c>
      <c r="D1618" s="1">
        <v>44493</v>
      </c>
      <c r="E1618">
        <v>43</v>
      </c>
      <c r="F1618">
        <v>1</v>
      </c>
      <c r="G1618">
        <v>0</v>
      </c>
      <c r="H1618">
        <v>0</v>
      </c>
      <c r="I1618">
        <v>0</v>
      </c>
      <c r="J1618">
        <v>18</v>
      </c>
      <c r="K1618">
        <v>0</v>
      </c>
      <c r="L1618">
        <v>2</v>
      </c>
      <c r="M1618">
        <v>0</v>
      </c>
      <c r="N1618">
        <v>19</v>
      </c>
      <c r="O1618">
        <v>0</v>
      </c>
      <c r="P1618">
        <v>17</v>
      </c>
      <c r="Q1618">
        <v>0</v>
      </c>
      <c r="R1618">
        <v>544</v>
      </c>
      <c r="S1618">
        <v>0</v>
      </c>
      <c r="T1618">
        <v>218</v>
      </c>
      <c r="U1618">
        <v>9</v>
      </c>
      <c r="V1618">
        <v>44</v>
      </c>
      <c r="W1618">
        <v>382</v>
      </c>
      <c r="X1618">
        <v>0</v>
      </c>
      <c r="Y1618">
        <v>26</v>
      </c>
      <c r="Z1618">
        <v>26</v>
      </c>
      <c r="AA1618">
        <v>20</v>
      </c>
      <c r="AB1618">
        <v>603</v>
      </c>
      <c r="AC1618">
        <v>34</v>
      </c>
      <c r="AD1618">
        <v>3</v>
      </c>
      <c r="AE1618">
        <v>35</v>
      </c>
      <c r="AF1618">
        <v>66</v>
      </c>
      <c r="AG1618">
        <v>46</v>
      </c>
      <c r="AH1618">
        <v>0</v>
      </c>
      <c r="AI1618">
        <v>1</v>
      </c>
      <c r="AJ1618">
        <v>9</v>
      </c>
      <c r="AK1618">
        <v>0</v>
      </c>
      <c r="AL1618">
        <v>45</v>
      </c>
      <c r="AM1618">
        <v>0</v>
      </c>
      <c r="AN1618">
        <v>3</v>
      </c>
      <c r="AO1618">
        <v>0</v>
      </c>
      <c r="AP1618">
        <v>1</v>
      </c>
      <c r="AQ1618">
        <v>0</v>
      </c>
      <c r="AR1618">
        <v>0</v>
      </c>
      <c r="AS1618">
        <v>0</v>
      </c>
      <c r="AT1618">
        <v>0</v>
      </c>
      <c r="AU1618">
        <v>0</v>
      </c>
      <c r="AV1618">
        <v>0</v>
      </c>
      <c r="AW1618">
        <v>0</v>
      </c>
      <c r="AX1618">
        <v>0</v>
      </c>
      <c r="AY1618">
        <v>0</v>
      </c>
      <c r="AZ1618">
        <v>0</v>
      </c>
      <c r="BA1618">
        <v>0</v>
      </c>
      <c r="BB1618">
        <v>3</v>
      </c>
      <c r="BC1618">
        <v>6</v>
      </c>
      <c r="BD1618">
        <v>0</v>
      </c>
      <c r="BE1618">
        <v>1</v>
      </c>
      <c r="BF1618">
        <v>1</v>
      </c>
      <c r="BG1618" s="20"/>
      <c r="BH1618" s="20"/>
      <c r="BI1618" s="20"/>
      <c r="BJ1618" s="20"/>
      <c r="BK1618" s="20"/>
      <c r="BL1618" s="20"/>
      <c r="BM1618" s="20"/>
      <c r="BN1618" s="20"/>
      <c r="BO1618" s="20"/>
      <c r="BP1618" s="20"/>
      <c r="BQ1618" s="20"/>
      <c r="BR1618" s="20"/>
      <c r="BS1618" s="20"/>
      <c r="BT1618" s="20"/>
      <c r="BU1618" s="20"/>
      <c r="BV1618" s="20"/>
    </row>
    <row r="1619" spans="1:74" x14ac:dyDescent="0.25">
      <c r="A1619" s="20" t="s">
        <v>452</v>
      </c>
      <c r="B1619" s="20" t="s">
        <v>453</v>
      </c>
      <c r="C1619" s="20" t="s">
        <v>604</v>
      </c>
      <c r="D1619" s="1">
        <v>44500</v>
      </c>
      <c r="E1619">
        <v>43</v>
      </c>
      <c r="F1619">
        <v>1</v>
      </c>
      <c r="G1619">
        <v>0</v>
      </c>
      <c r="H1619">
        <v>0</v>
      </c>
      <c r="I1619">
        <v>0</v>
      </c>
      <c r="J1619">
        <v>21</v>
      </c>
      <c r="K1619">
        <v>0</v>
      </c>
      <c r="L1619">
        <v>2</v>
      </c>
      <c r="M1619">
        <v>0</v>
      </c>
      <c r="N1619">
        <v>19</v>
      </c>
      <c r="O1619">
        <v>0</v>
      </c>
      <c r="P1619">
        <v>17</v>
      </c>
      <c r="Q1619">
        <v>0</v>
      </c>
      <c r="R1619">
        <v>542</v>
      </c>
      <c r="S1619">
        <v>0</v>
      </c>
      <c r="T1619">
        <v>294</v>
      </c>
      <c r="U1619">
        <v>9</v>
      </c>
      <c r="V1619">
        <v>44</v>
      </c>
      <c r="W1619">
        <v>382</v>
      </c>
      <c r="X1619">
        <v>0</v>
      </c>
      <c r="Y1619">
        <v>35</v>
      </c>
      <c r="Z1619">
        <v>26</v>
      </c>
      <c r="AA1619">
        <v>20</v>
      </c>
      <c r="AB1619">
        <v>603</v>
      </c>
      <c r="AC1619">
        <v>38</v>
      </c>
      <c r="AD1619">
        <v>3</v>
      </c>
      <c r="AE1619">
        <v>35</v>
      </c>
      <c r="AF1619">
        <v>67</v>
      </c>
      <c r="AG1619">
        <v>46</v>
      </c>
      <c r="AH1619">
        <v>0</v>
      </c>
      <c r="AI1619">
        <v>2</v>
      </c>
      <c r="AJ1619">
        <v>9</v>
      </c>
      <c r="AK1619">
        <v>0</v>
      </c>
      <c r="AL1619">
        <v>47</v>
      </c>
      <c r="AM1619">
        <v>0</v>
      </c>
      <c r="AN1619">
        <v>4</v>
      </c>
      <c r="AO1619">
        <v>0</v>
      </c>
      <c r="AP1619">
        <v>1</v>
      </c>
      <c r="AQ1619">
        <v>0</v>
      </c>
      <c r="AR1619">
        <v>0</v>
      </c>
      <c r="AS1619">
        <v>0</v>
      </c>
      <c r="AT1619">
        <v>0</v>
      </c>
      <c r="AU1619">
        <v>0</v>
      </c>
      <c r="AV1619">
        <v>0</v>
      </c>
      <c r="AW1619">
        <v>0</v>
      </c>
      <c r="AX1619">
        <v>0</v>
      </c>
      <c r="AY1619">
        <v>0</v>
      </c>
      <c r="AZ1619">
        <v>0</v>
      </c>
      <c r="BA1619">
        <v>0</v>
      </c>
      <c r="BB1619">
        <v>3</v>
      </c>
      <c r="BC1619">
        <v>6</v>
      </c>
      <c r="BD1619">
        <v>0</v>
      </c>
      <c r="BE1619">
        <v>1</v>
      </c>
      <c r="BF1619">
        <v>1</v>
      </c>
      <c r="BG1619" s="20"/>
      <c r="BH1619" s="20"/>
      <c r="BI1619" s="20"/>
      <c r="BJ1619" s="20"/>
      <c r="BK1619" s="20"/>
      <c r="BL1619" s="20"/>
      <c r="BM1619" s="20"/>
      <c r="BN1619" s="20"/>
      <c r="BO1619" s="20"/>
      <c r="BP1619" s="20"/>
      <c r="BQ1619" s="20"/>
      <c r="BR1619" s="20"/>
      <c r="BS1619" s="20"/>
      <c r="BT1619" s="20"/>
      <c r="BU1619" s="20"/>
      <c r="BV1619" s="20"/>
    </row>
    <row r="1620" spans="1:74" x14ac:dyDescent="0.25">
      <c r="A1620" s="20" t="s">
        <v>452</v>
      </c>
      <c r="B1620" s="20" t="s">
        <v>453</v>
      </c>
      <c r="C1620" s="20" t="s">
        <v>604</v>
      </c>
      <c r="D1620" s="1">
        <v>44507</v>
      </c>
      <c r="E1620">
        <v>43</v>
      </c>
      <c r="F1620">
        <v>1</v>
      </c>
      <c r="G1620">
        <v>0</v>
      </c>
      <c r="H1620">
        <v>0</v>
      </c>
      <c r="I1620">
        <v>0</v>
      </c>
      <c r="J1620">
        <v>23</v>
      </c>
      <c r="K1620">
        <v>0</v>
      </c>
      <c r="L1620">
        <v>2</v>
      </c>
      <c r="M1620">
        <v>0</v>
      </c>
      <c r="N1620">
        <v>23</v>
      </c>
      <c r="O1620">
        <v>20</v>
      </c>
      <c r="P1620">
        <v>0</v>
      </c>
      <c r="Q1620">
        <v>0</v>
      </c>
      <c r="R1620">
        <v>535</v>
      </c>
      <c r="S1620">
        <v>344</v>
      </c>
      <c r="T1620">
        <v>3</v>
      </c>
      <c r="U1620">
        <v>9</v>
      </c>
      <c r="V1620">
        <v>42</v>
      </c>
      <c r="W1620">
        <v>382</v>
      </c>
      <c r="X1620">
        <v>44</v>
      </c>
      <c r="Y1620">
        <v>6</v>
      </c>
      <c r="Z1620">
        <v>26</v>
      </c>
      <c r="AA1620">
        <v>20</v>
      </c>
      <c r="AB1620">
        <v>602</v>
      </c>
      <c r="AC1620">
        <v>57</v>
      </c>
      <c r="AD1620">
        <v>2</v>
      </c>
      <c r="AE1620">
        <v>35</v>
      </c>
      <c r="AF1620">
        <v>67</v>
      </c>
      <c r="AG1620">
        <v>46</v>
      </c>
      <c r="AH1620">
        <v>3</v>
      </c>
      <c r="AI1620">
        <v>1</v>
      </c>
      <c r="AJ1620">
        <v>9</v>
      </c>
      <c r="AK1620">
        <v>0</v>
      </c>
      <c r="AL1620">
        <v>48</v>
      </c>
      <c r="AM1620">
        <v>15</v>
      </c>
      <c r="AN1620">
        <v>1</v>
      </c>
      <c r="AO1620">
        <v>0</v>
      </c>
      <c r="AP1620">
        <v>1</v>
      </c>
      <c r="AQ1620">
        <v>0</v>
      </c>
      <c r="AR1620">
        <v>0</v>
      </c>
      <c r="AS1620">
        <v>0</v>
      </c>
      <c r="AT1620">
        <v>0</v>
      </c>
      <c r="AU1620">
        <v>0</v>
      </c>
      <c r="AV1620">
        <v>0</v>
      </c>
      <c r="AW1620">
        <v>0</v>
      </c>
      <c r="AX1620">
        <v>0</v>
      </c>
      <c r="AY1620">
        <v>0</v>
      </c>
      <c r="AZ1620">
        <v>0</v>
      </c>
      <c r="BA1620">
        <v>0</v>
      </c>
      <c r="BB1620">
        <v>0</v>
      </c>
      <c r="BC1620">
        <v>0</v>
      </c>
      <c r="BD1620">
        <v>0</v>
      </c>
      <c r="BE1620">
        <v>0</v>
      </c>
      <c r="BF1620">
        <v>0</v>
      </c>
      <c r="BG1620" s="20">
        <v>1</v>
      </c>
      <c r="BH1620" s="20">
        <v>0</v>
      </c>
      <c r="BI1620" s="20">
        <v>41</v>
      </c>
      <c r="BJ1620" s="20">
        <v>23</v>
      </c>
      <c r="BK1620" s="20">
        <v>473</v>
      </c>
      <c r="BL1620" s="20">
        <v>317</v>
      </c>
      <c r="BM1620" s="20">
        <v>489</v>
      </c>
      <c r="BN1620" s="20">
        <v>33</v>
      </c>
      <c r="BO1620" s="20">
        <v>45</v>
      </c>
      <c r="BP1620" s="20"/>
      <c r="BQ1620" s="20"/>
      <c r="BR1620" s="20"/>
      <c r="BS1620" s="20"/>
      <c r="BT1620" s="20"/>
      <c r="BU1620" s="20"/>
      <c r="BV1620" s="20"/>
    </row>
    <row r="1621" spans="1:74" x14ac:dyDescent="0.25">
      <c r="A1621" s="20" t="s">
        <v>452</v>
      </c>
      <c r="B1621" s="20" t="s">
        <v>453</v>
      </c>
      <c r="C1621" s="20" t="s">
        <v>604</v>
      </c>
      <c r="D1621" s="1">
        <v>44514</v>
      </c>
      <c r="E1621">
        <v>43</v>
      </c>
      <c r="F1621">
        <v>1</v>
      </c>
      <c r="G1621">
        <v>0</v>
      </c>
      <c r="H1621">
        <v>0</v>
      </c>
      <c r="I1621">
        <v>0</v>
      </c>
      <c r="J1621">
        <v>24</v>
      </c>
      <c r="K1621">
        <v>0</v>
      </c>
      <c r="L1621">
        <v>2</v>
      </c>
      <c r="M1621">
        <v>0</v>
      </c>
      <c r="N1621">
        <v>23</v>
      </c>
      <c r="O1621">
        <v>20</v>
      </c>
      <c r="P1621">
        <v>0</v>
      </c>
      <c r="Q1621">
        <v>0</v>
      </c>
      <c r="R1621">
        <v>537</v>
      </c>
      <c r="S1621">
        <v>399</v>
      </c>
      <c r="T1621">
        <v>3</v>
      </c>
      <c r="U1621">
        <v>9</v>
      </c>
      <c r="V1621">
        <v>42</v>
      </c>
      <c r="W1621">
        <v>381</v>
      </c>
      <c r="X1621">
        <v>74</v>
      </c>
      <c r="Y1621">
        <v>6</v>
      </c>
      <c r="Z1621">
        <v>25</v>
      </c>
      <c r="AA1621">
        <v>19</v>
      </c>
      <c r="AB1621">
        <v>602</v>
      </c>
      <c r="AC1621">
        <v>102</v>
      </c>
      <c r="AD1621">
        <v>2</v>
      </c>
      <c r="AE1621">
        <v>36</v>
      </c>
      <c r="AF1621">
        <v>65</v>
      </c>
      <c r="AG1621">
        <v>46</v>
      </c>
      <c r="AH1621">
        <v>4</v>
      </c>
      <c r="AI1621">
        <v>1</v>
      </c>
      <c r="AJ1621">
        <v>9</v>
      </c>
      <c r="AK1621">
        <v>0</v>
      </c>
      <c r="AL1621">
        <v>48</v>
      </c>
      <c r="AM1621">
        <v>15</v>
      </c>
      <c r="AN1621">
        <v>1</v>
      </c>
      <c r="AO1621">
        <v>0</v>
      </c>
      <c r="AP1621">
        <v>1</v>
      </c>
      <c r="AQ1621">
        <v>0</v>
      </c>
      <c r="AR1621">
        <v>0</v>
      </c>
      <c r="AS1621">
        <v>0</v>
      </c>
      <c r="AT1621">
        <v>0</v>
      </c>
      <c r="AU1621">
        <v>0</v>
      </c>
      <c r="AV1621">
        <v>0</v>
      </c>
      <c r="AW1621">
        <v>0</v>
      </c>
      <c r="AX1621">
        <v>0</v>
      </c>
      <c r="AY1621">
        <v>0</v>
      </c>
      <c r="AZ1621">
        <v>0</v>
      </c>
      <c r="BA1621">
        <v>0</v>
      </c>
      <c r="BB1621">
        <v>0</v>
      </c>
      <c r="BC1621">
        <v>0</v>
      </c>
      <c r="BD1621">
        <v>0</v>
      </c>
      <c r="BE1621">
        <v>0</v>
      </c>
      <c r="BF1621">
        <v>0</v>
      </c>
      <c r="BG1621" s="20">
        <v>1</v>
      </c>
      <c r="BH1621" s="20">
        <v>0</v>
      </c>
      <c r="BI1621" s="20">
        <v>41</v>
      </c>
      <c r="BJ1621" s="20">
        <v>23</v>
      </c>
      <c r="BK1621" s="20">
        <v>475</v>
      </c>
      <c r="BL1621" s="20">
        <v>319</v>
      </c>
      <c r="BM1621" s="20">
        <v>489</v>
      </c>
      <c r="BN1621" s="20">
        <v>33</v>
      </c>
      <c r="BO1621" s="20">
        <v>45</v>
      </c>
      <c r="BP1621" s="20"/>
      <c r="BQ1621" s="20"/>
      <c r="BR1621" s="20"/>
      <c r="BS1621" s="20"/>
      <c r="BT1621" s="20"/>
      <c r="BU1621" s="20"/>
      <c r="BV1621" s="20"/>
    </row>
    <row r="1622" spans="1:74" x14ac:dyDescent="0.25">
      <c r="A1622" s="20" t="s">
        <v>452</v>
      </c>
      <c r="B1622" s="20" t="s">
        <v>453</v>
      </c>
      <c r="C1622" s="20" t="s">
        <v>604</v>
      </c>
      <c r="D1622" s="1">
        <v>44521</v>
      </c>
      <c r="E1622">
        <v>44</v>
      </c>
      <c r="F1622">
        <v>1</v>
      </c>
      <c r="G1622">
        <v>0</v>
      </c>
      <c r="H1622">
        <v>0</v>
      </c>
      <c r="I1622">
        <v>0</v>
      </c>
      <c r="J1622">
        <v>26</v>
      </c>
      <c r="K1622">
        <v>0</v>
      </c>
      <c r="L1622">
        <v>2</v>
      </c>
      <c r="M1622">
        <v>0</v>
      </c>
      <c r="N1622">
        <v>23</v>
      </c>
      <c r="O1622">
        <v>20</v>
      </c>
      <c r="P1622">
        <v>0</v>
      </c>
      <c r="Q1622">
        <v>0</v>
      </c>
      <c r="R1622">
        <v>539</v>
      </c>
      <c r="S1622">
        <v>415</v>
      </c>
      <c r="T1622">
        <v>3</v>
      </c>
      <c r="U1622">
        <v>9</v>
      </c>
      <c r="V1622">
        <v>43</v>
      </c>
      <c r="W1622">
        <v>382</v>
      </c>
      <c r="X1622">
        <v>96</v>
      </c>
      <c r="Y1622">
        <v>6</v>
      </c>
      <c r="Z1622">
        <v>25</v>
      </c>
      <c r="AA1622">
        <v>19</v>
      </c>
      <c r="AB1622">
        <v>600</v>
      </c>
      <c r="AC1622">
        <v>125</v>
      </c>
      <c r="AD1622">
        <v>2</v>
      </c>
      <c r="AE1622">
        <v>36</v>
      </c>
      <c r="AF1622">
        <v>65</v>
      </c>
      <c r="AG1622">
        <v>46</v>
      </c>
      <c r="AH1622">
        <v>4</v>
      </c>
      <c r="AI1622">
        <v>1</v>
      </c>
      <c r="AJ1622">
        <v>9</v>
      </c>
      <c r="AK1622">
        <v>0</v>
      </c>
      <c r="AL1622">
        <v>48</v>
      </c>
      <c r="AM1622">
        <v>15</v>
      </c>
      <c r="AN1622">
        <v>1</v>
      </c>
      <c r="AO1622">
        <v>0</v>
      </c>
      <c r="AP1622">
        <v>1</v>
      </c>
      <c r="AQ1622">
        <v>0</v>
      </c>
      <c r="AR1622">
        <v>0</v>
      </c>
      <c r="AS1622">
        <v>0</v>
      </c>
      <c r="AT1622">
        <v>0</v>
      </c>
      <c r="AU1622">
        <v>0</v>
      </c>
      <c r="AV1622">
        <v>0</v>
      </c>
      <c r="AW1622">
        <v>0</v>
      </c>
      <c r="AX1622">
        <v>0</v>
      </c>
      <c r="AY1622">
        <v>0</v>
      </c>
      <c r="AZ1622">
        <v>0</v>
      </c>
      <c r="BA1622">
        <v>0</v>
      </c>
      <c r="BB1622">
        <v>0</v>
      </c>
      <c r="BC1622">
        <v>0</v>
      </c>
      <c r="BD1622">
        <v>0</v>
      </c>
      <c r="BE1622">
        <v>0</v>
      </c>
      <c r="BF1622">
        <v>0</v>
      </c>
      <c r="BG1622" s="20">
        <v>1</v>
      </c>
      <c r="BH1622" s="20">
        <v>0</v>
      </c>
      <c r="BI1622" s="20">
        <v>42</v>
      </c>
      <c r="BJ1622" s="20">
        <v>23</v>
      </c>
      <c r="BK1622" s="20">
        <v>476</v>
      </c>
      <c r="BL1622" s="20">
        <v>320</v>
      </c>
      <c r="BM1622" s="20">
        <v>487</v>
      </c>
      <c r="BN1622" s="20">
        <v>33</v>
      </c>
      <c r="BO1622" s="20">
        <v>45</v>
      </c>
      <c r="BP1622" s="20"/>
      <c r="BQ1622" s="20"/>
      <c r="BR1622" s="20"/>
      <c r="BS1622" s="20"/>
      <c r="BT1622" s="20"/>
      <c r="BU1622" s="20"/>
      <c r="BV1622" s="20"/>
    </row>
    <row r="1623" spans="1:74" x14ac:dyDescent="0.25">
      <c r="A1623" s="20" t="s">
        <v>452</v>
      </c>
      <c r="B1623" s="20" t="s">
        <v>453</v>
      </c>
      <c r="C1623" s="20" t="s">
        <v>604</v>
      </c>
      <c r="D1623" s="1">
        <v>44528</v>
      </c>
      <c r="E1623">
        <v>44</v>
      </c>
      <c r="F1623">
        <v>1</v>
      </c>
      <c r="G1623">
        <v>0</v>
      </c>
      <c r="H1623">
        <v>0</v>
      </c>
      <c r="I1623">
        <v>0</v>
      </c>
      <c r="J1623">
        <v>27</v>
      </c>
      <c r="K1623">
        <v>0</v>
      </c>
      <c r="L1623">
        <v>2</v>
      </c>
      <c r="M1623">
        <v>0</v>
      </c>
      <c r="N1623">
        <v>23</v>
      </c>
      <c r="O1623">
        <v>20</v>
      </c>
      <c r="P1623">
        <v>0</v>
      </c>
      <c r="Q1623">
        <v>0</v>
      </c>
      <c r="R1623">
        <v>537</v>
      </c>
      <c r="S1623">
        <v>427</v>
      </c>
      <c r="T1623">
        <v>3</v>
      </c>
      <c r="U1623">
        <v>9</v>
      </c>
      <c r="V1623">
        <v>42</v>
      </c>
      <c r="W1623">
        <v>388</v>
      </c>
      <c r="X1623">
        <v>143</v>
      </c>
      <c r="Y1623">
        <v>5</v>
      </c>
      <c r="Z1623">
        <v>25</v>
      </c>
      <c r="AA1623">
        <v>18</v>
      </c>
      <c r="AB1623">
        <v>597</v>
      </c>
      <c r="AC1623">
        <v>187</v>
      </c>
      <c r="AD1623">
        <v>2</v>
      </c>
      <c r="AE1623">
        <v>35</v>
      </c>
      <c r="AF1623">
        <v>62</v>
      </c>
      <c r="AG1623">
        <v>47</v>
      </c>
      <c r="AH1623">
        <v>7</v>
      </c>
      <c r="AI1623">
        <v>1</v>
      </c>
      <c r="AJ1623">
        <v>8</v>
      </c>
      <c r="AK1623">
        <v>0</v>
      </c>
      <c r="AL1623">
        <v>48</v>
      </c>
      <c r="AM1623">
        <v>15</v>
      </c>
      <c r="AN1623">
        <v>1</v>
      </c>
      <c r="AO1623">
        <v>0</v>
      </c>
      <c r="AP1623">
        <v>1</v>
      </c>
      <c r="AQ1623">
        <v>0</v>
      </c>
      <c r="AR1623">
        <v>0</v>
      </c>
      <c r="AS1623">
        <v>0</v>
      </c>
      <c r="AT1623">
        <v>0</v>
      </c>
      <c r="AU1623">
        <v>0</v>
      </c>
      <c r="AV1623">
        <v>0</v>
      </c>
      <c r="AW1623">
        <v>0</v>
      </c>
      <c r="AX1623">
        <v>0</v>
      </c>
      <c r="AY1623">
        <v>0</v>
      </c>
      <c r="AZ1623">
        <v>0</v>
      </c>
      <c r="BA1623">
        <v>0</v>
      </c>
      <c r="BB1623">
        <v>0</v>
      </c>
      <c r="BC1623">
        <v>0</v>
      </c>
      <c r="BD1623">
        <v>0</v>
      </c>
      <c r="BE1623">
        <v>0</v>
      </c>
      <c r="BF1623">
        <v>0</v>
      </c>
      <c r="BG1623" s="20">
        <v>1</v>
      </c>
      <c r="BH1623" s="20">
        <v>0</v>
      </c>
      <c r="BI1623" s="20">
        <v>42</v>
      </c>
      <c r="BJ1623" s="20">
        <v>23</v>
      </c>
      <c r="BK1623" s="20">
        <v>477</v>
      </c>
      <c r="BL1623" s="20">
        <v>328</v>
      </c>
      <c r="BM1623" s="20">
        <v>492</v>
      </c>
      <c r="BN1623" s="20">
        <v>35</v>
      </c>
      <c r="BO1623" s="20">
        <v>45</v>
      </c>
      <c r="BP1623" s="20"/>
      <c r="BQ1623" s="20"/>
      <c r="BR1623" s="20"/>
      <c r="BS1623" s="20"/>
      <c r="BT1623" s="20"/>
      <c r="BU1623" s="20"/>
      <c r="BV1623" s="20"/>
    </row>
    <row r="1624" spans="1:74" x14ac:dyDescent="0.25">
      <c r="A1624" s="20" t="s">
        <v>452</v>
      </c>
      <c r="B1624" s="20" t="s">
        <v>453</v>
      </c>
      <c r="C1624" s="20" t="s">
        <v>604</v>
      </c>
      <c r="D1624" s="1">
        <v>44535</v>
      </c>
      <c r="E1624">
        <v>44</v>
      </c>
      <c r="F1624">
        <v>1</v>
      </c>
      <c r="G1624">
        <v>0</v>
      </c>
      <c r="H1624">
        <v>0</v>
      </c>
      <c r="I1624">
        <v>0</v>
      </c>
      <c r="J1624">
        <v>31</v>
      </c>
      <c r="K1624">
        <v>0</v>
      </c>
      <c r="L1624">
        <v>2</v>
      </c>
      <c r="M1624">
        <v>0</v>
      </c>
      <c r="N1624">
        <v>23</v>
      </c>
      <c r="O1624">
        <v>20</v>
      </c>
      <c r="P1624">
        <v>0</v>
      </c>
      <c r="Q1624">
        <v>0</v>
      </c>
      <c r="R1624">
        <v>541</v>
      </c>
      <c r="S1624">
        <v>444</v>
      </c>
      <c r="T1624">
        <v>3</v>
      </c>
      <c r="U1624">
        <v>9</v>
      </c>
      <c r="V1624">
        <v>44</v>
      </c>
      <c r="W1624">
        <v>385</v>
      </c>
      <c r="X1624">
        <v>173</v>
      </c>
      <c r="Y1624">
        <v>5</v>
      </c>
      <c r="Z1624">
        <v>25</v>
      </c>
      <c r="AA1624">
        <v>18</v>
      </c>
      <c r="AB1624">
        <v>599</v>
      </c>
      <c r="AC1624">
        <v>223</v>
      </c>
      <c r="AD1624">
        <v>2</v>
      </c>
      <c r="AE1624">
        <v>35</v>
      </c>
      <c r="AF1624">
        <v>62</v>
      </c>
      <c r="AG1624">
        <v>47</v>
      </c>
      <c r="AH1624">
        <v>10</v>
      </c>
      <c r="AI1624">
        <v>1</v>
      </c>
      <c r="AJ1624">
        <v>8</v>
      </c>
      <c r="AK1624">
        <v>0</v>
      </c>
      <c r="AL1624">
        <v>47</v>
      </c>
      <c r="AM1624">
        <v>15</v>
      </c>
      <c r="AN1624">
        <v>1</v>
      </c>
      <c r="AO1624">
        <v>0</v>
      </c>
      <c r="AP1624">
        <v>1</v>
      </c>
      <c r="AQ1624">
        <v>0</v>
      </c>
      <c r="AR1624">
        <v>0</v>
      </c>
      <c r="AS1624">
        <v>0</v>
      </c>
      <c r="AT1624">
        <v>0</v>
      </c>
      <c r="AU1624">
        <v>0</v>
      </c>
      <c r="AV1624">
        <v>0</v>
      </c>
      <c r="AW1624">
        <v>0</v>
      </c>
      <c r="AX1624">
        <v>0</v>
      </c>
      <c r="AY1624">
        <v>0</v>
      </c>
      <c r="AZ1624">
        <v>0</v>
      </c>
      <c r="BA1624">
        <v>0</v>
      </c>
      <c r="BB1624">
        <v>0</v>
      </c>
      <c r="BC1624">
        <v>0</v>
      </c>
      <c r="BD1624">
        <v>0</v>
      </c>
      <c r="BE1624">
        <v>0</v>
      </c>
      <c r="BF1624">
        <v>0</v>
      </c>
      <c r="BG1624" s="20">
        <v>1</v>
      </c>
      <c r="BH1624" s="20">
        <v>0</v>
      </c>
      <c r="BI1624" s="20">
        <v>42</v>
      </c>
      <c r="BJ1624" s="20">
        <v>23</v>
      </c>
      <c r="BK1624" s="20">
        <v>479</v>
      </c>
      <c r="BL1624" s="20">
        <v>325</v>
      </c>
      <c r="BM1624" s="20">
        <v>494</v>
      </c>
      <c r="BN1624" s="20">
        <v>35</v>
      </c>
      <c r="BO1624" s="20">
        <v>44</v>
      </c>
      <c r="BP1624" s="20"/>
      <c r="BQ1624" s="20"/>
      <c r="BR1624" s="20"/>
      <c r="BS1624" s="20"/>
      <c r="BT1624" s="20"/>
      <c r="BU1624" s="20"/>
      <c r="BV1624" s="20"/>
    </row>
    <row r="1625" spans="1:74" x14ac:dyDescent="0.25">
      <c r="A1625" s="20" t="s">
        <v>452</v>
      </c>
      <c r="B1625" s="20" t="s">
        <v>453</v>
      </c>
      <c r="C1625" s="20" t="s">
        <v>604</v>
      </c>
      <c r="D1625" s="1">
        <v>44542</v>
      </c>
      <c r="E1625">
        <v>44</v>
      </c>
      <c r="F1625">
        <v>1</v>
      </c>
      <c r="G1625">
        <v>0</v>
      </c>
      <c r="H1625">
        <v>0</v>
      </c>
      <c r="I1625">
        <v>0</v>
      </c>
      <c r="J1625">
        <v>34</v>
      </c>
      <c r="K1625">
        <v>0</v>
      </c>
      <c r="L1625">
        <v>2</v>
      </c>
      <c r="M1625">
        <v>0</v>
      </c>
      <c r="N1625">
        <v>23</v>
      </c>
      <c r="O1625">
        <v>20</v>
      </c>
      <c r="P1625">
        <v>0</v>
      </c>
      <c r="Q1625">
        <v>0</v>
      </c>
      <c r="R1625">
        <v>541</v>
      </c>
      <c r="S1625">
        <v>455</v>
      </c>
      <c r="T1625">
        <v>3</v>
      </c>
      <c r="U1625">
        <v>9</v>
      </c>
      <c r="V1625">
        <v>44</v>
      </c>
      <c r="W1625">
        <v>386</v>
      </c>
      <c r="X1625">
        <v>200</v>
      </c>
      <c r="Y1625">
        <v>5</v>
      </c>
      <c r="Z1625">
        <v>25</v>
      </c>
      <c r="AA1625">
        <v>18</v>
      </c>
      <c r="AB1625">
        <v>599</v>
      </c>
      <c r="AC1625">
        <v>300</v>
      </c>
      <c r="AD1625">
        <v>2</v>
      </c>
      <c r="AE1625">
        <v>35</v>
      </c>
      <c r="AF1625">
        <v>62</v>
      </c>
      <c r="AG1625">
        <v>48</v>
      </c>
      <c r="AH1625">
        <v>12</v>
      </c>
      <c r="AI1625">
        <v>1</v>
      </c>
      <c r="AJ1625">
        <v>8</v>
      </c>
      <c r="AK1625">
        <v>0</v>
      </c>
      <c r="AL1625">
        <v>45</v>
      </c>
      <c r="AM1625">
        <v>14</v>
      </c>
      <c r="AN1625">
        <v>1</v>
      </c>
      <c r="AO1625">
        <v>0</v>
      </c>
      <c r="AP1625">
        <v>1</v>
      </c>
      <c r="AQ1625">
        <v>0</v>
      </c>
      <c r="AR1625">
        <v>0</v>
      </c>
      <c r="AS1625">
        <v>0</v>
      </c>
      <c r="AT1625">
        <v>0</v>
      </c>
      <c r="AU1625">
        <v>0</v>
      </c>
      <c r="AV1625">
        <v>0</v>
      </c>
      <c r="AW1625">
        <v>0</v>
      </c>
      <c r="AX1625">
        <v>0</v>
      </c>
      <c r="AY1625">
        <v>0</v>
      </c>
      <c r="AZ1625">
        <v>0</v>
      </c>
      <c r="BA1625">
        <v>0</v>
      </c>
      <c r="BB1625">
        <v>0</v>
      </c>
      <c r="BC1625">
        <v>0</v>
      </c>
      <c r="BD1625">
        <v>0</v>
      </c>
      <c r="BE1625">
        <v>0</v>
      </c>
      <c r="BF1625">
        <v>0</v>
      </c>
      <c r="BG1625" s="20">
        <v>1</v>
      </c>
      <c r="BH1625" s="20">
        <v>0</v>
      </c>
      <c r="BI1625" s="20">
        <v>42</v>
      </c>
      <c r="BJ1625" s="20">
        <v>23</v>
      </c>
      <c r="BK1625" s="20">
        <v>479</v>
      </c>
      <c r="BL1625" s="20">
        <v>327</v>
      </c>
      <c r="BM1625" s="20">
        <v>494</v>
      </c>
      <c r="BN1625" s="20">
        <v>36</v>
      </c>
      <c r="BO1625" s="20">
        <v>42</v>
      </c>
      <c r="BP1625" s="20"/>
      <c r="BQ1625" s="20"/>
      <c r="BR1625" s="20"/>
      <c r="BS1625" s="20"/>
      <c r="BT1625" s="20"/>
      <c r="BU1625" s="20"/>
      <c r="BV1625" s="20"/>
    </row>
    <row r="1626" spans="1:74" x14ac:dyDescent="0.25">
      <c r="A1626" s="20" t="s">
        <v>452</v>
      </c>
      <c r="B1626" s="20" t="s">
        <v>453</v>
      </c>
      <c r="C1626" s="20" t="s">
        <v>604</v>
      </c>
      <c r="D1626" s="1">
        <v>44549</v>
      </c>
      <c r="E1626">
        <v>44</v>
      </c>
      <c r="F1626">
        <v>1</v>
      </c>
      <c r="G1626">
        <v>0</v>
      </c>
      <c r="H1626">
        <v>0</v>
      </c>
      <c r="I1626">
        <v>0</v>
      </c>
      <c r="J1626">
        <v>36</v>
      </c>
      <c r="K1626">
        <v>0</v>
      </c>
      <c r="L1626">
        <v>2</v>
      </c>
      <c r="M1626">
        <v>0</v>
      </c>
      <c r="N1626">
        <v>23</v>
      </c>
      <c r="O1626">
        <v>20</v>
      </c>
      <c r="P1626">
        <v>0</v>
      </c>
      <c r="Q1626">
        <v>0</v>
      </c>
      <c r="R1626">
        <v>540</v>
      </c>
      <c r="S1626">
        <v>457</v>
      </c>
      <c r="T1626">
        <v>3</v>
      </c>
      <c r="U1626">
        <v>9</v>
      </c>
      <c r="V1626">
        <v>44</v>
      </c>
      <c r="W1626">
        <v>384</v>
      </c>
      <c r="X1626">
        <v>226</v>
      </c>
      <c r="Y1626">
        <v>5</v>
      </c>
      <c r="Z1626">
        <v>25</v>
      </c>
      <c r="AA1626">
        <v>17</v>
      </c>
      <c r="AB1626">
        <v>599</v>
      </c>
      <c r="AC1626">
        <v>363</v>
      </c>
      <c r="AD1626">
        <v>2</v>
      </c>
      <c r="AE1626">
        <v>35</v>
      </c>
      <c r="AF1626">
        <v>62</v>
      </c>
      <c r="AG1626">
        <v>48</v>
      </c>
      <c r="AH1626">
        <v>17</v>
      </c>
      <c r="AI1626">
        <v>1</v>
      </c>
      <c r="AJ1626">
        <v>8</v>
      </c>
      <c r="AK1626">
        <v>0</v>
      </c>
      <c r="AL1626">
        <v>44</v>
      </c>
      <c r="AM1626">
        <v>13</v>
      </c>
      <c r="AN1626">
        <v>1</v>
      </c>
      <c r="AO1626">
        <v>0</v>
      </c>
      <c r="AP1626">
        <v>1</v>
      </c>
      <c r="AQ1626">
        <v>0</v>
      </c>
      <c r="AR1626">
        <v>0</v>
      </c>
      <c r="AS1626">
        <v>0</v>
      </c>
      <c r="AT1626">
        <v>0</v>
      </c>
      <c r="AU1626">
        <v>0</v>
      </c>
      <c r="AV1626">
        <v>0</v>
      </c>
      <c r="AW1626">
        <v>0</v>
      </c>
      <c r="AX1626">
        <v>0</v>
      </c>
      <c r="AY1626">
        <v>0</v>
      </c>
      <c r="AZ1626">
        <v>0</v>
      </c>
      <c r="BA1626">
        <v>0</v>
      </c>
      <c r="BB1626">
        <v>0</v>
      </c>
      <c r="BC1626">
        <v>0</v>
      </c>
      <c r="BD1626">
        <v>0</v>
      </c>
      <c r="BE1626">
        <v>0</v>
      </c>
      <c r="BF1626">
        <v>0</v>
      </c>
      <c r="BG1626" s="20">
        <v>1</v>
      </c>
      <c r="BH1626" s="20">
        <v>0</v>
      </c>
      <c r="BI1626" s="20">
        <v>42</v>
      </c>
      <c r="BJ1626" s="20">
        <v>23</v>
      </c>
      <c r="BK1626" s="20">
        <v>478</v>
      </c>
      <c r="BL1626" s="20">
        <v>326</v>
      </c>
      <c r="BM1626" s="20">
        <v>495</v>
      </c>
      <c r="BN1626" s="20">
        <v>36</v>
      </c>
      <c r="BO1626" s="20">
        <v>41</v>
      </c>
      <c r="BP1626" s="20">
        <v>2151</v>
      </c>
      <c r="BQ1626" s="20">
        <v>837</v>
      </c>
      <c r="BR1626" s="20">
        <v>0</v>
      </c>
      <c r="BS1626" s="20">
        <v>15</v>
      </c>
      <c r="BT1626" s="20">
        <v>263</v>
      </c>
      <c r="BU1626" s="20">
        <v>260</v>
      </c>
      <c r="BV1626" s="20">
        <v>1548</v>
      </c>
    </row>
    <row r="1627" spans="1:74" x14ac:dyDescent="0.25">
      <c r="A1627" s="20" t="s">
        <v>452</v>
      </c>
      <c r="B1627" s="20" t="s">
        <v>453</v>
      </c>
      <c r="C1627" s="20" t="s">
        <v>604</v>
      </c>
      <c r="D1627" s="1">
        <v>44558</v>
      </c>
      <c r="E1627">
        <v>44</v>
      </c>
      <c r="F1627">
        <v>1</v>
      </c>
      <c r="G1627">
        <v>1</v>
      </c>
      <c r="H1627">
        <v>0</v>
      </c>
      <c r="I1627">
        <v>0</v>
      </c>
      <c r="J1627">
        <v>38</v>
      </c>
      <c r="K1627">
        <v>0</v>
      </c>
      <c r="L1627">
        <v>2</v>
      </c>
      <c r="M1627">
        <v>0</v>
      </c>
      <c r="N1627">
        <v>22</v>
      </c>
      <c r="O1627">
        <v>19</v>
      </c>
      <c r="P1627">
        <v>0</v>
      </c>
      <c r="Q1627">
        <v>0</v>
      </c>
      <c r="R1627">
        <v>540</v>
      </c>
      <c r="S1627">
        <v>458</v>
      </c>
      <c r="T1627">
        <v>3</v>
      </c>
      <c r="U1627">
        <v>9</v>
      </c>
      <c r="V1627">
        <v>44</v>
      </c>
      <c r="W1627">
        <v>386</v>
      </c>
      <c r="X1627">
        <v>244</v>
      </c>
      <c r="Y1627">
        <v>5</v>
      </c>
      <c r="Z1627">
        <v>25</v>
      </c>
      <c r="AA1627">
        <v>17</v>
      </c>
      <c r="AB1627">
        <v>598</v>
      </c>
      <c r="AC1627">
        <v>392</v>
      </c>
      <c r="AD1627">
        <v>2</v>
      </c>
      <c r="AE1627">
        <v>35</v>
      </c>
      <c r="AF1627">
        <v>61</v>
      </c>
      <c r="AG1627">
        <v>48</v>
      </c>
      <c r="AH1627">
        <v>18</v>
      </c>
      <c r="AI1627">
        <v>1</v>
      </c>
      <c r="AJ1627">
        <v>8</v>
      </c>
      <c r="AK1627">
        <v>0</v>
      </c>
      <c r="AL1627">
        <v>44</v>
      </c>
      <c r="AM1627">
        <v>35</v>
      </c>
      <c r="AN1627">
        <v>1</v>
      </c>
      <c r="AO1627">
        <v>0</v>
      </c>
      <c r="AP1627">
        <v>1</v>
      </c>
      <c r="AQ1627">
        <v>0</v>
      </c>
      <c r="AR1627">
        <v>0</v>
      </c>
      <c r="AS1627">
        <v>0</v>
      </c>
      <c r="AT1627">
        <v>0</v>
      </c>
      <c r="AU1627">
        <v>0</v>
      </c>
      <c r="AV1627">
        <v>0</v>
      </c>
      <c r="AW1627">
        <v>0</v>
      </c>
      <c r="AX1627">
        <v>0</v>
      </c>
      <c r="AY1627">
        <v>0</v>
      </c>
      <c r="AZ1627">
        <v>0</v>
      </c>
      <c r="BA1627">
        <v>0</v>
      </c>
      <c r="BB1627">
        <v>0</v>
      </c>
      <c r="BC1627">
        <v>0</v>
      </c>
      <c r="BD1627">
        <v>0</v>
      </c>
      <c r="BE1627">
        <v>0</v>
      </c>
      <c r="BF1627">
        <v>0</v>
      </c>
      <c r="BG1627" s="20">
        <v>1</v>
      </c>
      <c r="BH1627" s="20">
        <v>0</v>
      </c>
      <c r="BI1627" s="20">
        <v>42</v>
      </c>
      <c r="BJ1627" s="20">
        <v>22</v>
      </c>
      <c r="BK1627" s="20">
        <v>478</v>
      </c>
      <c r="BL1627" s="20">
        <v>330</v>
      </c>
      <c r="BM1627" s="20">
        <v>495</v>
      </c>
      <c r="BN1627" s="20">
        <v>36</v>
      </c>
      <c r="BO1627" s="20">
        <v>41</v>
      </c>
      <c r="BP1627" s="20">
        <v>2154</v>
      </c>
      <c r="BQ1627" s="20">
        <v>988</v>
      </c>
      <c r="BR1627" s="20">
        <v>0</v>
      </c>
      <c r="BS1627" s="20">
        <v>15</v>
      </c>
      <c r="BT1627" s="20">
        <v>262</v>
      </c>
      <c r="BU1627" s="20">
        <v>260</v>
      </c>
      <c r="BV1627" s="20">
        <v>1551</v>
      </c>
    </row>
    <row r="1628" spans="1:74" x14ac:dyDescent="0.25">
      <c r="A1628" s="20" t="s">
        <v>452</v>
      </c>
      <c r="B1628" s="20" t="s">
        <v>453</v>
      </c>
      <c r="C1628" s="20" t="s">
        <v>604</v>
      </c>
      <c r="D1628" s="1">
        <v>44564</v>
      </c>
      <c r="E1628">
        <v>43</v>
      </c>
      <c r="F1628">
        <v>1</v>
      </c>
      <c r="G1628">
        <v>1</v>
      </c>
      <c r="H1628">
        <v>0</v>
      </c>
      <c r="I1628">
        <v>0</v>
      </c>
      <c r="J1628">
        <v>37</v>
      </c>
      <c r="K1628">
        <v>0</v>
      </c>
      <c r="L1628">
        <v>2</v>
      </c>
      <c r="M1628">
        <v>0</v>
      </c>
      <c r="N1628">
        <v>22</v>
      </c>
      <c r="O1628">
        <v>19</v>
      </c>
      <c r="P1628">
        <v>0</v>
      </c>
      <c r="Q1628">
        <v>0</v>
      </c>
      <c r="R1628">
        <v>538</v>
      </c>
      <c r="S1628">
        <v>457</v>
      </c>
      <c r="T1628">
        <v>3</v>
      </c>
      <c r="U1628">
        <v>9</v>
      </c>
      <c r="V1628">
        <v>44</v>
      </c>
      <c r="W1628">
        <v>386</v>
      </c>
      <c r="X1628">
        <v>251</v>
      </c>
      <c r="Y1628">
        <v>5</v>
      </c>
      <c r="Z1628">
        <v>24</v>
      </c>
      <c r="AA1628">
        <v>17</v>
      </c>
      <c r="AB1628">
        <v>597</v>
      </c>
      <c r="AC1628">
        <v>401</v>
      </c>
      <c r="AD1628">
        <v>2</v>
      </c>
      <c r="AE1628">
        <v>35</v>
      </c>
      <c r="AF1628">
        <v>61</v>
      </c>
      <c r="AG1628">
        <v>48</v>
      </c>
      <c r="AH1628">
        <v>20</v>
      </c>
      <c r="AI1628">
        <v>1</v>
      </c>
      <c r="AJ1628">
        <v>8</v>
      </c>
      <c r="AK1628">
        <v>0</v>
      </c>
      <c r="AL1628">
        <v>44</v>
      </c>
      <c r="AM1628">
        <v>35</v>
      </c>
      <c r="AN1628">
        <v>1</v>
      </c>
      <c r="AO1628">
        <v>0</v>
      </c>
      <c r="AP1628">
        <v>1</v>
      </c>
      <c r="AQ1628">
        <v>0</v>
      </c>
      <c r="AR1628">
        <v>0</v>
      </c>
      <c r="AS1628">
        <v>0</v>
      </c>
      <c r="AT1628">
        <v>0</v>
      </c>
      <c r="AU1628">
        <v>0</v>
      </c>
      <c r="AV1628">
        <v>0</v>
      </c>
      <c r="AW1628">
        <v>0</v>
      </c>
      <c r="AX1628">
        <v>0</v>
      </c>
      <c r="AY1628">
        <v>0</v>
      </c>
      <c r="AZ1628">
        <v>0</v>
      </c>
      <c r="BA1628">
        <v>0</v>
      </c>
      <c r="BB1628">
        <v>0</v>
      </c>
      <c r="BC1628">
        <v>0</v>
      </c>
      <c r="BD1628">
        <v>0</v>
      </c>
      <c r="BE1628">
        <v>0</v>
      </c>
      <c r="BF1628">
        <v>0</v>
      </c>
      <c r="BG1628" s="20">
        <v>1</v>
      </c>
      <c r="BH1628" s="20">
        <v>0</v>
      </c>
      <c r="BI1628" s="20">
        <v>41</v>
      </c>
      <c r="BJ1628" s="20">
        <v>22</v>
      </c>
      <c r="BK1628" s="20">
        <v>477</v>
      </c>
      <c r="BL1628" s="20">
        <v>330</v>
      </c>
      <c r="BM1628" s="20">
        <v>494</v>
      </c>
      <c r="BN1628" s="20">
        <v>36</v>
      </c>
      <c r="BO1628" s="20">
        <v>41</v>
      </c>
      <c r="BP1628" s="20">
        <v>2156</v>
      </c>
      <c r="BQ1628" s="20">
        <v>1042</v>
      </c>
      <c r="BR1628" s="20">
        <v>0</v>
      </c>
      <c r="BS1628" s="20">
        <v>15</v>
      </c>
      <c r="BT1628" s="20">
        <v>260</v>
      </c>
      <c r="BU1628" s="20">
        <v>258</v>
      </c>
      <c r="BV1628" s="20">
        <v>1556</v>
      </c>
    </row>
    <row r="1629" spans="1:74" x14ac:dyDescent="0.25">
      <c r="A1629" s="20" t="s">
        <v>452</v>
      </c>
      <c r="B1629" s="20" t="s">
        <v>453</v>
      </c>
      <c r="C1629" s="20" t="s">
        <v>604</v>
      </c>
      <c r="D1629" s="1">
        <v>44570</v>
      </c>
      <c r="E1629">
        <v>43</v>
      </c>
      <c r="F1629">
        <v>1</v>
      </c>
      <c r="G1629">
        <v>1</v>
      </c>
      <c r="H1629">
        <v>0</v>
      </c>
      <c r="I1629">
        <v>0</v>
      </c>
      <c r="J1629">
        <v>37</v>
      </c>
      <c r="K1629">
        <v>0</v>
      </c>
      <c r="L1629">
        <v>2</v>
      </c>
      <c r="M1629">
        <v>0</v>
      </c>
      <c r="N1629">
        <v>21</v>
      </c>
      <c r="O1629">
        <v>18</v>
      </c>
      <c r="P1629">
        <v>0</v>
      </c>
      <c r="Q1629">
        <v>0</v>
      </c>
      <c r="R1629">
        <v>540</v>
      </c>
      <c r="S1629">
        <v>458</v>
      </c>
      <c r="T1629">
        <v>3</v>
      </c>
      <c r="U1629">
        <v>9</v>
      </c>
      <c r="V1629">
        <v>44</v>
      </c>
      <c r="W1629">
        <v>383</v>
      </c>
      <c r="X1629">
        <v>257</v>
      </c>
      <c r="Y1629">
        <v>5</v>
      </c>
      <c r="Z1629">
        <v>24</v>
      </c>
      <c r="AA1629">
        <v>17</v>
      </c>
      <c r="AB1629">
        <v>598</v>
      </c>
      <c r="AC1629">
        <v>414</v>
      </c>
      <c r="AD1629">
        <v>2</v>
      </c>
      <c r="AE1629">
        <v>35</v>
      </c>
      <c r="AF1629">
        <v>62</v>
      </c>
      <c r="AG1629">
        <v>48</v>
      </c>
      <c r="AH1629">
        <v>22</v>
      </c>
      <c r="AI1629">
        <v>1</v>
      </c>
      <c r="AJ1629">
        <v>8</v>
      </c>
      <c r="AK1629">
        <v>0</v>
      </c>
      <c r="AL1629">
        <v>44</v>
      </c>
      <c r="AM1629">
        <v>35</v>
      </c>
      <c r="AN1629">
        <v>1</v>
      </c>
      <c r="AO1629">
        <v>0</v>
      </c>
      <c r="AP1629">
        <v>1</v>
      </c>
      <c r="AQ1629">
        <v>0</v>
      </c>
      <c r="AR1629">
        <v>0</v>
      </c>
      <c r="AS1629">
        <v>0</v>
      </c>
      <c r="AT1629">
        <v>0</v>
      </c>
      <c r="AU1629">
        <v>0</v>
      </c>
      <c r="AV1629">
        <v>0</v>
      </c>
      <c r="AW1629">
        <v>0</v>
      </c>
      <c r="AX1629">
        <v>0</v>
      </c>
      <c r="AY1629">
        <v>0</v>
      </c>
      <c r="AZ1629">
        <v>0</v>
      </c>
      <c r="BA1629">
        <v>0</v>
      </c>
      <c r="BB1629">
        <v>0</v>
      </c>
      <c r="BC1629">
        <v>0</v>
      </c>
      <c r="BD1629">
        <v>0</v>
      </c>
      <c r="BE1629">
        <v>0</v>
      </c>
      <c r="BF1629">
        <v>0</v>
      </c>
      <c r="BG1629" s="20">
        <v>1</v>
      </c>
      <c r="BH1629" s="20">
        <v>0</v>
      </c>
      <c r="BI1629" s="20">
        <v>41</v>
      </c>
      <c r="BJ1629" s="20">
        <v>21</v>
      </c>
      <c r="BK1629" s="20">
        <v>479</v>
      </c>
      <c r="BL1629" s="20">
        <v>327</v>
      </c>
      <c r="BM1629" s="20">
        <v>494</v>
      </c>
      <c r="BN1629" s="20">
        <v>36</v>
      </c>
      <c r="BO1629" s="20">
        <v>41</v>
      </c>
      <c r="BP1629" s="20">
        <v>2156</v>
      </c>
      <c r="BQ1629" s="20">
        <v>1092</v>
      </c>
      <c r="BR1629" s="20">
        <v>0</v>
      </c>
      <c r="BS1629" s="20">
        <v>15</v>
      </c>
      <c r="BT1629" s="20">
        <v>257</v>
      </c>
      <c r="BU1629" s="20">
        <v>251</v>
      </c>
      <c r="BV1629" s="20">
        <v>1558</v>
      </c>
    </row>
    <row r="1630" spans="1:74" x14ac:dyDescent="0.25">
      <c r="A1630" s="20" t="s">
        <v>452</v>
      </c>
      <c r="B1630" s="20" t="s">
        <v>453</v>
      </c>
      <c r="C1630" s="20" t="s">
        <v>604</v>
      </c>
      <c r="D1630" s="1">
        <v>44577</v>
      </c>
      <c r="E1630">
        <v>43</v>
      </c>
      <c r="F1630">
        <v>1</v>
      </c>
      <c r="G1630">
        <v>1</v>
      </c>
      <c r="H1630">
        <v>0</v>
      </c>
      <c r="I1630">
        <v>0</v>
      </c>
      <c r="J1630">
        <v>37</v>
      </c>
      <c r="K1630">
        <v>0</v>
      </c>
      <c r="L1630">
        <v>2</v>
      </c>
      <c r="M1630">
        <v>0</v>
      </c>
      <c r="N1630">
        <v>21</v>
      </c>
      <c r="O1630">
        <v>18</v>
      </c>
      <c r="P1630">
        <v>0</v>
      </c>
      <c r="Q1630">
        <v>0</v>
      </c>
      <c r="R1630">
        <v>540</v>
      </c>
      <c r="S1630">
        <v>461</v>
      </c>
      <c r="T1630">
        <v>3</v>
      </c>
      <c r="U1630">
        <v>9</v>
      </c>
      <c r="V1630">
        <v>44</v>
      </c>
      <c r="W1630">
        <v>382</v>
      </c>
      <c r="X1630">
        <v>258</v>
      </c>
      <c r="Y1630">
        <v>5</v>
      </c>
      <c r="Z1630">
        <v>25</v>
      </c>
      <c r="AA1630">
        <v>17</v>
      </c>
      <c r="AB1630">
        <v>598</v>
      </c>
      <c r="AC1630">
        <v>415</v>
      </c>
      <c r="AD1630">
        <v>2</v>
      </c>
      <c r="AE1630">
        <v>35</v>
      </c>
      <c r="AF1630">
        <v>62</v>
      </c>
      <c r="AG1630">
        <v>49</v>
      </c>
      <c r="AH1630">
        <v>22</v>
      </c>
      <c r="AI1630">
        <v>1</v>
      </c>
      <c r="AJ1630">
        <v>8</v>
      </c>
      <c r="AK1630">
        <v>0</v>
      </c>
      <c r="AL1630">
        <v>43</v>
      </c>
      <c r="AM1630">
        <v>35</v>
      </c>
      <c r="AN1630">
        <v>1</v>
      </c>
      <c r="AO1630">
        <v>0</v>
      </c>
      <c r="AP1630">
        <v>1</v>
      </c>
      <c r="AQ1630">
        <v>0</v>
      </c>
      <c r="AR1630">
        <v>0</v>
      </c>
      <c r="AS1630">
        <v>0</v>
      </c>
      <c r="AT1630">
        <v>0</v>
      </c>
      <c r="AU1630">
        <v>0</v>
      </c>
      <c r="AV1630">
        <v>0</v>
      </c>
      <c r="AW1630">
        <v>0</v>
      </c>
      <c r="AX1630">
        <v>0</v>
      </c>
      <c r="AY1630">
        <v>0</v>
      </c>
      <c r="AZ1630">
        <v>0</v>
      </c>
      <c r="BA1630">
        <v>0</v>
      </c>
      <c r="BB1630">
        <v>0</v>
      </c>
      <c r="BC1630">
        <v>0</v>
      </c>
      <c r="BD1630">
        <v>0</v>
      </c>
      <c r="BE1630">
        <v>0</v>
      </c>
      <c r="BF1630">
        <v>0</v>
      </c>
      <c r="BG1630" s="20">
        <v>1</v>
      </c>
      <c r="BH1630" s="20">
        <v>0</v>
      </c>
      <c r="BI1630" s="20">
        <v>41</v>
      </c>
      <c r="BJ1630" s="20">
        <v>21</v>
      </c>
      <c r="BK1630" s="20">
        <v>479</v>
      </c>
      <c r="BL1630" s="20">
        <v>325</v>
      </c>
      <c r="BM1630" s="20">
        <v>494</v>
      </c>
      <c r="BN1630" s="20">
        <v>37</v>
      </c>
      <c r="BO1630" s="20">
        <v>40</v>
      </c>
      <c r="BP1630" s="20">
        <v>2155</v>
      </c>
      <c r="BQ1630" s="20">
        <v>1110</v>
      </c>
      <c r="BR1630" s="20">
        <v>0</v>
      </c>
      <c r="BS1630" s="20">
        <v>15</v>
      </c>
      <c r="BT1630" s="20">
        <v>252</v>
      </c>
      <c r="BU1630" s="20">
        <v>250</v>
      </c>
      <c r="BV1630" s="20">
        <v>1560</v>
      </c>
    </row>
    <row r="1631" spans="1:74" x14ac:dyDescent="0.25">
      <c r="A1631" s="20" t="s">
        <v>452</v>
      </c>
      <c r="B1631" s="20" t="s">
        <v>453</v>
      </c>
      <c r="C1631" s="20" t="s">
        <v>604</v>
      </c>
      <c r="D1631" s="1">
        <v>44584</v>
      </c>
      <c r="E1631">
        <v>42</v>
      </c>
      <c r="F1631">
        <v>1</v>
      </c>
      <c r="G1631">
        <v>1</v>
      </c>
      <c r="H1631">
        <v>0</v>
      </c>
      <c r="I1631">
        <v>0</v>
      </c>
      <c r="J1631">
        <v>36</v>
      </c>
      <c r="K1631">
        <v>0</v>
      </c>
      <c r="L1631">
        <v>2</v>
      </c>
      <c r="M1631">
        <v>0</v>
      </c>
      <c r="N1631">
        <v>21</v>
      </c>
      <c r="O1631">
        <v>18</v>
      </c>
      <c r="P1631">
        <v>0</v>
      </c>
      <c r="Q1631">
        <v>0</v>
      </c>
      <c r="R1631">
        <v>540</v>
      </c>
      <c r="S1631">
        <v>461</v>
      </c>
      <c r="T1631">
        <v>3</v>
      </c>
      <c r="U1631">
        <v>9</v>
      </c>
      <c r="V1631">
        <v>44</v>
      </c>
      <c r="W1631">
        <v>379</v>
      </c>
      <c r="X1631">
        <v>257</v>
      </c>
      <c r="Y1631">
        <v>5</v>
      </c>
      <c r="Z1631">
        <v>25</v>
      </c>
      <c r="AA1631">
        <v>16</v>
      </c>
      <c r="AB1631">
        <v>601</v>
      </c>
      <c r="AC1631">
        <v>418</v>
      </c>
      <c r="AD1631">
        <v>2</v>
      </c>
      <c r="AE1631">
        <v>36</v>
      </c>
      <c r="AF1631">
        <v>62</v>
      </c>
      <c r="AG1631">
        <v>48</v>
      </c>
      <c r="AH1631">
        <v>21</v>
      </c>
      <c r="AI1631">
        <v>1</v>
      </c>
      <c r="AJ1631">
        <v>8</v>
      </c>
      <c r="AK1631">
        <v>0</v>
      </c>
      <c r="AL1631">
        <v>43</v>
      </c>
      <c r="AM1631">
        <v>36</v>
      </c>
      <c r="AN1631">
        <v>1</v>
      </c>
      <c r="AO1631">
        <v>0</v>
      </c>
      <c r="AP1631">
        <v>1</v>
      </c>
      <c r="AQ1631">
        <v>0</v>
      </c>
      <c r="AR1631">
        <v>0</v>
      </c>
      <c r="AS1631">
        <v>0</v>
      </c>
      <c r="AT1631">
        <v>0</v>
      </c>
      <c r="AU1631">
        <v>0</v>
      </c>
      <c r="AV1631">
        <v>0</v>
      </c>
      <c r="AW1631">
        <v>0</v>
      </c>
      <c r="AX1631">
        <v>0</v>
      </c>
      <c r="AY1631">
        <v>0</v>
      </c>
      <c r="AZ1631">
        <v>0</v>
      </c>
      <c r="BA1631">
        <v>0</v>
      </c>
      <c r="BB1631">
        <v>0</v>
      </c>
      <c r="BC1631">
        <v>0</v>
      </c>
      <c r="BD1631">
        <v>0</v>
      </c>
      <c r="BE1631">
        <v>0</v>
      </c>
      <c r="BF1631">
        <v>0</v>
      </c>
      <c r="BG1631" s="20">
        <v>1</v>
      </c>
      <c r="BH1631" s="20">
        <v>0</v>
      </c>
      <c r="BI1631" s="20">
        <v>40</v>
      </c>
      <c r="BJ1631" s="20">
        <v>21</v>
      </c>
      <c r="BK1631" s="20">
        <v>479</v>
      </c>
      <c r="BL1631" s="20">
        <v>323</v>
      </c>
      <c r="BM1631" s="20">
        <v>496</v>
      </c>
      <c r="BN1631" s="20">
        <v>36</v>
      </c>
      <c r="BO1631" s="20">
        <v>40</v>
      </c>
      <c r="BP1631" s="20">
        <v>2162</v>
      </c>
      <c r="BQ1631" s="20">
        <v>1121</v>
      </c>
      <c r="BR1631" s="20">
        <v>0</v>
      </c>
      <c r="BS1631" s="20">
        <v>15</v>
      </c>
      <c r="BT1631" s="20">
        <v>250</v>
      </c>
      <c r="BU1631" s="20">
        <v>253</v>
      </c>
      <c r="BV1631" s="20">
        <v>1563</v>
      </c>
    </row>
    <row r="1632" spans="1:74" x14ac:dyDescent="0.25">
      <c r="A1632" s="20" t="s">
        <v>452</v>
      </c>
      <c r="B1632" s="20" t="s">
        <v>453</v>
      </c>
      <c r="C1632" s="20" t="s">
        <v>604</v>
      </c>
      <c r="D1632" s="1">
        <v>44591</v>
      </c>
      <c r="E1632">
        <v>42</v>
      </c>
      <c r="F1632">
        <v>1</v>
      </c>
      <c r="G1632">
        <v>1</v>
      </c>
      <c r="H1632">
        <v>0</v>
      </c>
      <c r="I1632">
        <v>0</v>
      </c>
      <c r="J1632">
        <v>36</v>
      </c>
      <c r="K1632">
        <v>0</v>
      </c>
      <c r="L1632">
        <v>2</v>
      </c>
      <c r="M1632">
        <v>0</v>
      </c>
      <c r="N1632">
        <v>21</v>
      </c>
      <c r="O1632">
        <v>18</v>
      </c>
      <c r="P1632">
        <v>0</v>
      </c>
      <c r="Q1632">
        <v>0</v>
      </c>
      <c r="R1632">
        <v>539</v>
      </c>
      <c r="S1632">
        <v>461</v>
      </c>
      <c r="T1632">
        <v>3</v>
      </c>
      <c r="U1632">
        <v>9</v>
      </c>
      <c r="V1632">
        <v>43</v>
      </c>
      <c r="W1632">
        <v>378</v>
      </c>
      <c r="X1632">
        <v>259</v>
      </c>
      <c r="Y1632">
        <v>5</v>
      </c>
      <c r="Z1632">
        <v>25</v>
      </c>
      <c r="AA1632">
        <v>15</v>
      </c>
      <c r="AB1632">
        <v>602</v>
      </c>
      <c r="AC1632">
        <v>426</v>
      </c>
      <c r="AD1632">
        <v>2</v>
      </c>
      <c r="AE1632">
        <v>35</v>
      </c>
      <c r="AF1632">
        <v>62</v>
      </c>
      <c r="AG1632">
        <v>48</v>
      </c>
      <c r="AH1632">
        <v>23</v>
      </c>
      <c r="AI1632">
        <v>1</v>
      </c>
      <c r="AJ1632">
        <v>7</v>
      </c>
      <c r="AK1632">
        <v>0</v>
      </c>
      <c r="AL1632">
        <v>43</v>
      </c>
      <c r="AM1632">
        <v>36</v>
      </c>
      <c r="AN1632">
        <v>1</v>
      </c>
      <c r="AO1632">
        <v>0</v>
      </c>
      <c r="AP1632">
        <v>1</v>
      </c>
      <c r="AQ1632">
        <v>0</v>
      </c>
      <c r="AR1632">
        <v>0</v>
      </c>
      <c r="AS1632">
        <v>0</v>
      </c>
      <c r="AT1632">
        <v>0</v>
      </c>
      <c r="AU1632">
        <v>0</v>
      </c>
      <c r="AV1632">
        <v>0</v>
      </c>
      <c r="AW1632">
        <v>0</v>
      </c>
      <c r="AX1632">
        <v>0</v>
      </c>
      <c r="AY1632">
        <v>0</v>
      </c>
      <c r="AZ1632">
        <v>0</v>
      </c>
      <c r="BA1632">
        <v>0</v>
      </c>
      <c r="BB1632">
        <v>0</v>
      </c>
      <c r="BC1632">
        <v>0</v>
      </c>
      <c r="BD1632">
        <v>0</v>
      </c>
      <c r="BE1632">
        <v>0</v>
      </c>
      <c r="BF1632">
        <v>0</v>
      </c>
      <c r="BG1632" s="20">
        <v>1</v>
      </c>
      <c r="BH1632" s="20">
        <v>0</v>
      </c>
      <c r="BI1632" s="20">
        <v>40</v>
      </c>
      <c r="BJ1632" s="20">
        <v>21</v>
      </c>
      <c r="BK1632" s="20">
        <v>479</v>
      </c>
      <c r="BL1632" s="20">
        <v>323</v>
      </c>
      <c r="BM1632" s="20">
        <v>497</v>
      </c>
      <c r="BN1632" s="20">
        <v>36</v>
      </c>
      <c r="BO1632" s="20">
        <v>40</v>
      </c>
      <c r="BP1632" s="20">
        <v>2162</v>
      </c>
      <c r="BQ1632" s="20">
        <v>1143</v>
      </c>
      <c r="BR1632" s="20">
        <v>0</v>
      </c>
      <c r="BS1632" s="20">
        <v>15</v>
      </c>
      <c r="BT1632" s="20">
        <v>247</v>
      </c>
      <c r="BU1632" s="20">
        <v>251</v>
      </c>
      <c r="BV1632" s="20">
        <v>1567</v>
      </c>
    </row>
    <row r="1633" spans="1:74" x14ac:dyDescent="0.25">
      <c r="A1633" s="20" t="s">
        <v>452</v>
      </c>
      <c r="B1633" s="20" t="s">
        <v>453</v>
      </c>
      <c r="C1633" s="20" t="s">
        <v>604</v>
      </c>
      <c r="D1633" s="1">
        <v>44599</v>
      </c>
      <c r="E1633">
        <v>42</v>
      </c>
      <c r="F1633">
        <v>1</v>
      </c>
      <c r="G1633">
        <v>1</v>
      </c>
      <c r="H1633">
        <v>0</v>
      </c>
      <c r="I1633">
        <v>0</v>
      </c>
      <c r="J1633">
        <v>36</v>
      </c>
      <c r="K1633">
        <v>0</v>
      </c>
      <c r="L1633">
        <v>2</v>
      </c>
      <c r="M1633">
        <v>0</v>
      </c>
      <c r="N1633">
        <v>21</v>
      </c>
      <c r="O1633">
        <v>18</v>
      </c>
      <c r="P1633">
        <v>0</v>
      </c>
      <c r="Q1633">
        <v>0</v>
      </c>
      <c r="R1633">
        <v>540</v>
      </c>
      <c r="S1633">
        <v>462</v>
      </c>
      <c r="T1633">
        <v>3</v>
      </c>
      <c r="U1633">
        <v>9</v>
      </c>
      <c r="V1633">
        <v>43</v>
      </c>
      <c r="W1633">
        <v>375</v>
      </c>
      <c r="X1633">
        <v>261</v>
      </c>
      <c r="Y1633">
        <v>5</v>
      </c>
      <c r="Z1633">
        <v>25</v>
      </c>
      <c r="AA1633">
        <v>15</v>
      </c>
      <c r="AB1633">
        <v>601</v>
      </c>
      <c r="AC1633">
        <v>426</v>
      </c>
      <c r="AD1633">
        <v>2</v>
      </c>
      <c r="AE1633">
        <v>35</v>
      </c>
      <c r="AF1633">
        <v>61</v>
      </c>
      <c r="AG1633">
        <v>48</v>
      </c>
      <c r="AH1633">
        <v>23</v>
      </c>
      <c r="AI1633">
        <v>1</v>
      </c>
      <c r="AJ1633">
        <v>7</v>
      </c>
      <c r="AK1633">
        <v>0</v>
      </c>
      <c r="AL1633">
        <v>41</v>
      </c>
      <c r="AM1633">
        <v>36</v>
      </c>
      <c r="AN1633">
        <v>1</v>
      </c>
      <c r="AO1633">
        <v>0</v>
      </c>
      <c r="AP1633">
        <v>1</v>
      </c>
      <c r="AQ1633">
        <v>0</v>
      </c>
      <c r="AR1633">
        <v>0</v>
      </c>
      <c r="AS1633">
        <v>0</v>
      </c>
      <c r="AT1633">
        <v>0</v>
      </c>
      <c r="AU1633">
        <v>0</v>
      </c>
      <c r="AV1633">
        <v>0</v>
      </c>
      <c r="AW1633">
        <v>0</v>
      </c>
      <c r="AX1633">
        <v>0</v>
      </c>
      <c r="AY1633">
        <v>0</v>
      </c>
      <c r="AZ1633">
        <v>0</v>
      </c>
      <c r="BA1633">
        <v>0</v>
      </c>
      <c r="BB1633">
        <v>0</v>
      </c>
      <c r="BC1633">
        <v>0</v>
      </c>
      <c r="BD1633">
        <v>0</v>
      </c>
      <c r="BE1633">
        <v>0</v>
      </c>
      <c r="BF1633">
        <v>0</v>
      </c>
      <c r="BG1633" s="20">
        <v>1</v>
      </c>
      <c r="BH1633" s="20">
        <v>0</v>
      </c>
      <c r="BI1633" s="20">
        <v>40</v>
      </c>
      <c r="BJ1633" s="20">
        <v>21</v>
      </c>
      <c r="BK1633" s="20">
        <v>480</v>
      </c>
      <c r="BL1633" s="20">
        <v>321</v>
      </c>
      <c r="BM1633" s="20">
        <v>496</v>
      </c>
      <c r="BN1633" s="20">
        <v>36</v>
      </c>
      <c r="BO1633" s="20">
        <v>38</v>
      </c>
      <c r="BP1633" s="20">
        <v>2160</v>
      </c>
      <c r="BQ1633" s="20">
        <v>1151</v>
      </c>
      <c r="BR1633" s="20">
        <v>0</v>
      </c>
      <c r="BS1633" s="20">
        <v>15</v>
      </c>
      <c r="BT1633" s="20">
        <v>245</v>
      </c>
      <c r="BU1633" s="20">
        <v>252</v>
      </c>
      <c r="BV1633" s="20">
        <v>1568</v>
      </c>
    </row>
    <row r="1634" spans="1:74" x14ac:dyDescent="0.25">
      <c r="A1634" s="20" t="s">
        <v>452</v>
      </c>
      <c r="B1634" s="20" t="s">
        <v>453</v>
      </c>
      <c r="C1634" s="20" t="s">
        <v>604</v>
      </c>
      <c r="D1634" s="1">
        <v>44606</v>
      </c>
      <c r="E1634">
        <v>43</v>
      </c>
      <c r="F1634">
        <v>1</v>
      </c>
      <c r="G1634">
        <v>1</v>
      </c>
      <c r="H1634">
        <v>0</v>
      </c>
      <c r="I1634">
        <v>0</v>
      </c>
      <c r="J1634">
        <v>37</v>
      </c>
      <c r="K1634">
        <v>0</v>
      </c>
      <c r="L1634">
        <v>2</v>
      </c>
      <c r="M1634">
        <v>0</v>
      </c>
      <c r="N1634">
        <v>21</v>
      </c>
      <c r="O1634">
        <v>18</v>
      </c>
      <c r="P1634">
        <v>0</v>
      </c>
      <c r="Q1634">
        <v>0</v>
      </c>
      <c r="R1634">
        <v>539</v>
      </c>
      <c r="S1634">
        <v>461</v>
      </c>
      <c r="T1634">
        <v>3</v>
      </c>
      <c r="U1634">
        <v>9</v>
      </c>
      <c r="V1634">
        <v>43</v>
      </c>
      <c r="W1634">
        <v>371</v>
      </c>
      <c r="X1634">
        <v>259</v>
      </c>
      <c r="Y1634">
        <v>5</v>
      </c>
      <c r="Z1634">
        <v>25</v>
      </c>
      <c r="AA1634">
        <v>15</v>
      </c>
      <c r="AB1634">
        <v>599</v>
      </c>
      <c r="AC1634">
        <v>427</v>
      </c>
      <c r="AD1634">
        <v>2</v>
      </c>
      <c r="AE1634">
        <v>35</v>
      </c>
      <c r="AF1634">
        <v>61</v>
      </c>
      <c r="AG1634">
        <v>49</v>
      </c>
      <c r="AH1634">
        <v>23</v>
      </c>
      <c r="AI1634">
        <v>1</v>
      </c>
      <c r="AJ1634">
        <v>7</v>
      </c>
      <c r="AK1634">
        <v>0</v>
      </c>
      <c r="AL1634">
        <v>41</v>
      </c>
      <c r="AM1634">
        <v>36</v>
      </c>
      <c r="AN1634">
        <v>1</v>
      </c>
      <c r="AO1634">
        <v>0</v>
      </c>
      <c r="AP1634">
        <v>1</v>
      </c>
      <c r="AQ1634">
        <v>0</v>
      </c>
      <c r="AR1634">
        <v>0</v>
      </c>
      <c r="AS1634">
        <v>0</v>
      </c>
      <c r="AT1634">
        <v>0</v>
      </c>
      <c r="AU1634">
        <v>0</v>
      </c>
      <c r="AV1634">
        <v>0</v>
      </c>
      <c r="AW1634">
        <v>0</v>
      </c>
      <c r="AX1634">
        <v>0</v>
      </c>
      <c r="AY1634">
        <v>0</v>
      </c>
      <c r="AZ1634">
        <v>0</v>
      </c>
      <c r="BA1634">
        <v>0</v>
      </c>
      <c r="BB1634">
        <v>0</v>
      </c>
      <c r="BC1634">
        <v>0</v>
      </c>
      <c r="BD1634">
        <v>0</v>
      </c>
      <c r="BE1634">
        <v>0</v>
      </c>
      <c r="BF1634">
        <v>0</v>
      </c>
      <c r="BG1634" s="20">
        <v>1</v>
      </c>
      <c r="BH1634" s="20">
        <v>0</v>
      </c>
      <c r="BI1634" s="20">
        <v>41</v>
      </c>
      <c r="BJ1634" s="20">
        <v>21</v>
      </c>
      <c r="BK1634" s="20">
        <v>479</v>
      </c>
      <c r="BL1634" s="20">
        <v>317</v>
      </c>
      <c r="BM1634" s="20">
        <v>494</v>
      </c>
      <c r="BN1634" s="20">
        <v>37</v>
      </c>
      <c r="BO1634" s="20">
        <v>38</v>
      </c>
      <c r="BP1634" s="20">
        <v>2158</v>
      </c>
      <c r="BQ1634" s="20">
        <v>1154</v>
      </c>
      <c r="BR1634" s="20">
        <v>0</v>
      </c>
      <c r="BS1634" s="20">
        <v>15</v>
      </c>
      <c r="BT1634" s="20">
        <v>244</v>
      </c>
      <c r="BU1634" s="20">
        <v>258</v>
      </c>
      <c r="BV1634" s="20">
        <v>1565</v>
      </c>
    </row>
    <row r="1635" spans="1:74" x14ac:dyDescent="0.25">
      <c r="A1635" s="20" t="s">
        <v>452</v>
      </c>
      <c r="B1635" s="20" t="s">
        <v>453</v>
      </c>
      <c r="C1635" s="20" t="s">
        <v>605</v>
      </c>
      <c r="D1635" s="1">
        <v>44493</v>
      </c>
      <c r="E1635">
        <v>142</v>
      </c>
      <c r="F1635">
        <v>1</v>
      </c>
      <c r="G1635">
        <v>0</v>
      </c>
      <c r="H1635">
        <v>1</v>
      </c>
      <c r="I1635">
        <v>0</v>
      </c>
      <c r="J1635">
        <v>46</v>
      </c>
      <c r="K1635">
        <v>1</v>
      </c>
      <c r="L1635">
        <v>6</v>
      </c>
      <c r="M1635">
        <v>6</v>
      </c>
      <c r="N1635">
        <v>5</v>
      </c>
      <c r="O1635">
        <v>0</v>
      </c>
      <c r="P1635">
        <v>1</v>
      </c>
      <c r="Q1635">
        <v>0</v>
      </c>
      <c r="R1635">
        <v>659</v>
      </c>
      <c r="S1635">
        <v>0</v>
      </c>
      <c r="T1635">
        <v>271</v>
      </c>
      <c r="U1635">
        <v>25</v>
      </c>
      <c r="V1635">
        <v>28</v>
      </c>
      <c r="W1635">
        <v>1366</v>
      </c>
      <c r="X1635">
        <v>0</v>
      </c>
      <c r="Y1635">
        <v>119</v>
      </c>
      <c r="Z1635">
        <v>46</v>
      </c>
      <c r="AA1635">
        <v>186</v>
      </c>
      <c r="AB1635">
        <v>1014</v>
      </c>
      <c r="AC1635">
        <v>65</v>
      </c>
      <c r="AD1635">
        <v>2</v>
      </c>
      <c r="AE1635">
        <v>55</v>
      </c>
      <c r="AF1635">
        <v>149</v>
      </c>
      <c r="AG1635">
        <v>143</v>
      </c>
      <c r="AH1635">
        <v>0</v>
      </c>
      <c r="AI1635">
        <v>5</v>
      </c>
      <c r="AJ1635">
        <v>1</v>
      </c>
      <c r="AK1635">
        <v>28</v>
      </c>
      <c r="AL1635">
        <v>24</v>
      </c>
      <c r="AM1635">
        <v>0</v>
      </c>
      <c r="AN1635">
        <v>3</v>
      </c>
      <c r="AO1635">
        <v>2</v>
      </c>
      <c r="AP1635">
        <v>2</v>
      </c>
      <c r="AQ1635">
        <v>0</v>
      </c>
      <c r="AR1635">
        <v>0</v>
      </c>
      <c r="AS1635">
        <v>0</v>
      </c>
      <c r="AT1635">
        <v>0</v>
      </c>
      <c r="AU1635">
        <v>0</v>
      </c>
      <c r="AV1635">
        <v>0</v>
      </c>
      <c r="AW1635">
        <v>0</v>
      </c>
      <c r="AX1635">
        <v>0</v>
      </c>
      <c r="AY1635">
        <v>0</v>
      </c>
      <c r="AZ1635">
        <v>0</v>
      </c>
      <c r="BA1635">
        <v>0</v>
      </c>
      <c r="BB1635">
        <v>9</v>
      </c>
      <c r="BC1635">
        <v>16</v>
      </c>
      <c r="BD1635">
        <v>0</v>
      </c>
      <c r="BE1635">
        <v>1</v>
      </c>
      <c r="BF1635">
        <v>0</v>
      </c>
      <c r="BG1635" s="20"/>
      <c r="BH1635" s="20"/>
      <c r="BI1635" s="20"/>
      <c r="BJ1635" s="20"/>
      <c r="BK1635" s="20"/>
      <c r="BL1635" s="20"/>
      <c r="BM1635" s="20"/>
      <c r="BN1635" s="20"/>
      <c r="BO1635" s="20"/>
      <c r="BP1635" s="20"/>
      <c r="BQ1635" s="20"/>
      <c r="BR1635" s="20"/>
      <c r="BS1635" s="20"/>
      <c r="BT1635" s="20"/>
      <c r="BU1635" s="20"/>
      <c r="BV1635" s="20"/>
    </row>
    <row r="1636" spans="1:74" x14ac:dyDescent="0.25">
      <c r="A1636" s="20" t="s">
        <v>452</v>
      </c>
      <c r="B1636" s="20" t="s">
        <v>453</v>
      </c>
      <c r="C1636" s="20" t="s">
        <v>605</v>
      </c>
      <c r="D1636" s="1">
        <v>44500</v>
      </c>
      <c r="E1636">
        <v>141</v>
      </c>
      <c r="F1636">
        <v>1</v>
      </c>
      <c r="G1636">
        <v>0</v>
      </c>
      <c r="H1636">
        <v>1</v>
      </c>
      <c r="I1636">
        <v>0</v>
      </c>
      <c r="J1636">
        <v>50</v>
      </c>
      <c r="K1636">
        <v>1</v>
      </c>
      <c r="L1636">
        <v>6</v>
      </c>
      <c r="M1636">
        <v>6</v>
      </c>
      <c r="N1636">
        <v>5</v>
      </c>
      <c r="O1636">
        <v>0</v>
      </c>
      <c r="P1636">
        <v>1</v>
      </c>
      <c r="Q1636">
        <v>0</v>
      </c>
      <c r="R1636">
        <v>660</v>
      </c>
      <c r="S1636">
        <v>0</v>
      </c>
      <c r="T1636">
        <v>325</v>
      </c>
      <c r="U1636">
        <v>25</v>
      </c>
      <c r="V1636">
        <v>29</v>
      </c>
      <c r="W1636">
        <v>1368</v>
      </c>
      <c r="X1636">
        <v>0</v>
      </c>
      <c r="Y1636">
        <v>150</v>
      </c>
      <c r="Z1636">
        <v>47</v>
      </c>
      <c r="AA1636">
        <v>185</v>
      </c>
      <c r="AB1636">
        <v>1013</v>
      </c>
      <c r="AC1636">
        <v>76</v>
      </c>
      <c r="AD1636">
        <v>2</v>
      </c>
      <c r="AE1636">
        <v>55</v>
      </c>
      <c r="AF1636">
        <v>147</v>
      </c>
      <c r="AG1636">
        <v>143</v>
      </c>
      <c r="AH1636">
        <v>0</v>
      </c>
      <c r="AI1636">
        <v>7</v>
      </c>
      <c r="AJ1636">
        <v>1</v>
      </c>
      <c r="AK1636">
        <v>28</v>
      </c>
      <c r="AL1636">
        <v>24</v>
      </c>
      <c r="AM1636">
        <v>0</v>
      </c>
      <c r="AN1636">
        <v>4</v>
      </c>
      <c r="AO1636">
        <v>2</v>
      </c>
      <c r="AP1636">
        <v>2</v>
      </c>
      <c r="AQ1636">
        <v>0</v>
      </c>
      <c r="AR1636">
        <v>0</v>
      </c>
      <c r="AS1636">
        <v>0</v>
      </c>
      <c r="AT1636">
        <v>0</v>
      </c>
      <c r="AU1636">
        <v>0</v>
      </c>
      <c r="AV1636">
        <v>0</v>
      </c>
      <c r="AW1636">
        <v>0</v>
      </c>
      <c r="AX1636">
        <v>0</v>
      </c>
      <c r="AY1636">
        <v>0</v>
      </c>
      <c r="AZ1636">
        <v>0</v>
      </c>
      <c r="BA1636">
        <v>0</v>
      </c>
      <c r="BB1636">
        <v>9</v>
      </c>
      <c r="BC1636">
        <v>16</v>
      </c>
      <c r="BD1636">
        <v>0</v>
      </c>
      <c r="BE1636">
        <v>1</v>
      </c>
      <c r="BF1636">
        <v>0</v>
      </c>
      <c r="BG1636" s="20"/>
      <c r="BH1636" s="20"/>
      <c r="BI1636" s="20"/>
      <c r="BJ1636" s="20"/>
      <c r="BK1636" s="20"/>
      <c r="BL1636" s="20"/>
      <c r="BM1636" s="20"/>
      <c r="BN1636" s="20"/>
      <c r="BO1636" s="20"/>
      <c r="BP1636" s="20"/>
      <c r="BQ1636" s="20"/>
      <c r="BR1636" s="20"/>
      <c r="BS1636" s="20"/>
      <c r="BT1636" s="20"/>
      <c r="BU1636" s="20"/>
      <c r="BV1636" s="20"/>
    </row>
    <row r="1637" spans="1:74" x14ac:dyDescent="0.25">
      <c r="A1637" s="20" t="s">
        <v>452</v>
      </c>
      <c r="B1637" s="20" t="s">
        <v>453</v>
      </c>
      <c r="C1637" s="20" t="s">
        <v>605</v>
      </c>
      <c r="D1637" s="1">
        <v>44507</v>
      </c>
      <c r="E1637">
        <v>141</v>
      </c>
      <c r="F1637">
        <v>1</v>
      </c>
      <c r="G1637">
        <v>0</v>
      </c>
      <c r="H1637">
        <v>1</v>
      </c>
      <c r="I1637">
        <v>0</v>
      </c>
      <c r="J1637">
        <v>57</v>
      </c>
      <c r="K1637">
        <v>1</v>
      </c>
      <c r="L1637">
        <v>6</v>
      </c>
      <c r="M1637">
        <v>6</v>
      </c>
      <c r="N1637">
        <v>5</v>
      </c>
      <c r="O1637">
        <v>2</v>
      </c>
      <c r="P1637">
        <v>0</v>
      </c>
      <c r="Q1637">
        <v>0</v>
      </c>
      <c r="R1637">
        <v>660</v>
      </c>
      <c r="S1637">
        <v>376</v>
      </c>
      <c r="T1637">
        <v>9</v>
      </c>
      <c r="U1637">
        <v>25</v>
      </c>
      <c r="V1637">
        <v>30</v>
      </c>
      <c r="W1637">
        <v>1370</v>
      </c>
      <c r="X1637">
        <v>185</v>
      </c>
      <c r="Y1637">
        <v>16</v>
      </c>
      <c r="Z1637">
        <v>47</v>
      </c>
      <c r="AA1637">
        <v>184</v>
      </c>
      <c r="AB1637">
        <v>1011</v>
      </c>
      <c r="AC1637">
        <v>91</v>
      </c>
      <c r="AD1637">
        <v>2</v>
      </c>
      <c r="AE1637">
        <v>55</v>
      </c>
      <c r="AF1637">
        <v>145</v>
      </c>
      <c r="AG1637">
        <v>146</v>
      </c>
      <c r="AH1637">
        <v>10</v>
      </c>
      <c r="AI1637">
        <v>1</v>
      </c>
      <c r="AJ1637">
        <v>2</v>
      </c>
      <c r="AK1637">
        <v>28</v>
      </c>
      <c r="AL1637">
        <v>24</v>
      </c>
      <c r="AM1637">
        <v>5</v>
      </c>
      <c r="AN1637">
        <v>0</v>
      </c>
      <c r="AO1637">
        <v>2</v>
      </c>
      <c r="AP1637">
        <v>2</v>
      </c>
      <c r="AQ1637">
        <v>0</v>
      </c>
      <c r="AR1637">
        <v>0</v>
      </c>
      <c r="AS1637">
        <v>0</v>
      </c>
      <c r="AT1637">
        <v>0</v>
      </c>
      <c r="AU1637">
        <v>0</v>
      </c>
      <c r="AV1637">
        <v>0</v>
      </c>
      <c r="AW1637">
        <v>0</v>
      </c>
      <c r="AX1637">
        <v>0</v>
      </c>
      <c r="AY1637">
        <v>0</v>
      </c>
      <c r="AZ1637">
        <v>0</v>
      </c>
      <c r="BA1637">
        <v>0</v>
      </c>
      <c r="BB1637">
        <v>0</v>
      </c>
      <c r="BC1637">
        <v>0</v>
      </c>
      <c r="BD1637">
        <v>0</v>
      </c>
      <c r="BE1637">
        <v>0</v>
      </c>
      <c r="BF1637">
        <v>0</v>
      </c>
      <c r="BG1637" s="20">
        <v>1</v>
      </c>
      <c r="BH1637" s="20">
        <v>1</v>
      </c>
      <c r="BI1637" s="20">
        <v>125</v>
      </c>
      <c r="BJ1637" s="20">
        <v>5</v>
      </c>
      <c r="BK1637" s="20">
        <v>592</v>
      </c>
      <c r="BL1637" s="20">
        <v>1065</v>
      </c>
      <c r="BM1637" s="20">
        <v>783</v>
      </c>
      <c r="BN1637" s="20">
        <v>104</v>
      </c>
      <c r="BO1637" s="20">
        <v>20</v>
      </c>
      <c r="BP1637" s="20"/>
      <c r="BQ1637" s="20"/>
      <c r="BR1637" s="20"/>
      <c r="BS1637" s="20"/>
      <c r="BT1637" s="20"/>
      <c r="BU1637" s="20"/>
      <c r="BV1637" s="20"/>
    </row>
    <row r="1638" spans="1:74" x14ac:dyDescent="0.25">
      <c r="A1638" s="20" t="s">
        <v>452</v>
      </c>
      <c r="B1638" s="20" t="s">
        <v>453</v>
      </c>
      <c r="C1638" s="20" t="s">
        <v>605</v>
      </c>
      <c r="D1638" s="1">
        <v>44514</v>
      </c>
      <c r="E1638">
        <v>143</v>
      </c>
      <c r="F1638">
        <v>1</v>
      </c>
      <c r="G1638">
        <v>0</v>
      </c>
      <c r="H1638">
        <v>1</v>
      </c>
      <c r="I1638">
        <v>0</v>
      </c>
      <c r="J1638">
        <v>68</v>
      </c>
      <c r="K1638">
        <v>1</v>
      </c>
      <c r="L1638">
        <v>6</v>
      </c>
      <c r="M1638">
        <v>6</v>
      </c>
      <c r="N1638">
        <v>5</v>
      </c>
      <c r="O1638">
        <v>2</v>
      </c>
      <c r="P1638">
        <v>0</v>
      </c>
      <c r="Q1638">
        <v>0</v>
      </c>
      <c r="R1638">
        <v>658</v>
      </c>
      <c r="S1638">
        <v>422</v>
      </c>
      <c r="T1638">
        <v>9</v>
      </c>
      <c r="U1638">
        <v>25</v>
      </c>
      <c r="V1638">
        <v>30</v>
      </c>
      <c r="W1638">
        <v>1373</v>
      </c>
      <c r="X1638">
        <v>239</v>
      </c>
      <c r="Y1638">
        <v>16</v>
      </c>
      <c r="Z1638">
        <v>49</v>
      </c>
      <c r="AA1638">
        <v>184</v>
      </c>
      <c r="AB1638">
        <v>1015</v>
      </c>
      <c r="AC1638">
        <v>134</v>
      </c>
      <c r="AD1638">
        <v>2</v>
      </c>
      <c r="AE1638">
        <v>54</v>
      </c>
      <c r="AF1638">
        <v>148</v>
      </c>
      <c r="AG1638">
        <v>150</v>
      </c>
      <c r="AH1638">
        <v>14</v>
      </c>
      <c r="AI1638">
        <v>1</v>
      </c>
      <c r="AJ1638">
        <v>2</v>
      </c>
      <c r="AK1638">
        <v>29</v>
      </c>
      <c r="AL1638">
        <v>24</v>
      </c>
      <c r="AM1638">
        <v>7</v>
      </c>
      <c r="AN1638">
        <v>0</v>
      </c>
      <c r="AO1638">
        <v>2</v>
      </c>
      <c r="AP1638">
        <v>2</v>
      </c>
      <c r="AQ1638">
        <v>0</v>
      </c>
      <c r="AR1638">
        <v>0</v>
      </c>
      <c r="AS1638">
        <v>0</v>
      </c>
      <c r="AT1638">
        <v>0</v>
      </c>
      <c r="AU1638">
        <v>0</v>
      </c>
      <c r="AV1638">
        <v>0</v>
      </c>
      <c r="AW1638">
        <v>0</v>
      </c>
      <c r="AX1638">
        <v>0</v>
      </c>
      <c r="AY1638">
        <v>0</v>
      </c>
      <c r="AZ1638">
        <v>0</v>
      </c>
      <c r="BA1638">
        <v>0</v>
      </c>
      <c r="BB1638">
        <v>0</v>
      </c>
      <c r="BC1638">
        <v>0</v>
      </c>
      <c r="BD1638">
        <v>0</v>
      </c>
      <c r="BE1638">
        <v>0</v>
      </c>
      <c r="BF1638">
        <v>0</v>
      </c>
      <c r="BG1638" s="20">
        <v>1</v>
      </c>
      <c r="BH1638" s="20">
        <v>1</v>
      </c>
      <c r="BI1638" s="20">
        <v>127</v>
      </c>
      <c r="BJ1638" s="20">
        <v>5</v>
      </c>
      <c r="BK1638" s="20">
        <v>590</v>
      </c>
      <c r="BL1638" s="20">
        <v>1069</v>
      </c>
      <c r="BM1638" s="20">
        <v>784</v>
      </c>
      <c r="BN1638" s="20">
        <v>106</v>
      </c>
      <c r="BO1638" s="20">
        <v>20</v>
      </c>
      <c r="BP1638" s="20"/>
      <c r="BQ1638" s="20"/>
      <c r="BR1638" s="20"/>
      <c r="BS1638" s="20"/>
      <c r="BT1638" s="20"/>
      <c r="BU1638" s="20"/>
      <c r="BV1638" s="20"/>
    </row>
    <row r="1639" spans="1:74" x14ac:dyDescent="0.25">
      <c r="A1639" s="20" t="s">
        <v>452</v>
      </c>
      <c r="B1639" s="20" t="s">
        <v>453</v>
      </c>
      <c r="C1639" s="20" t="s">
        <v>605</v>
      </c>
      <c r="D1639" s="1">
        <v>44521</v>
      </c>
      <c r="E1639">
        <v>143</v>
      </c>
      <c r="F1639">
        <v>1</v>
      </c>
      <c r="G1639">
        <v>0</v>
      </c>
      <c r="H1639">
        <v>1</v>
      </c>
      <c r="I1639">
        <v>0</v>
      </c>
      <c r="J1639">
        <v>77</v>
      </c>
      <c r="K1639">
        <v>1</v>
      </c>
      <c r="L1639">
        <v>6</v>
      </c>
      <c r="M1639">
        <v>6</v>
      </c>
      <c r="N1639">
        <v>5</v>
      </c>
      <c r="O1639">
        <v>2</v>
      </c>
      <c r="P1639">
        <v>0</v>
      </c>
      <c r="Q1639">
        <v>0</v>
      </c>
      <c r="R1639">
        <v>659</v>
      </c>
      <c r="S1639">
        <v>441</v>
      </c>
      <c r="T1639">
        <v>9</v>
      </c>
      <c r="U1639">
        <v>24</v>
      </c>
      <c r="V1639">
        <v>30</v>
      </c>
      <c r="W1639">
        <v>1377</v>
      </c>
      <c r="X1639">
        <v>286</v>
      </c>
      <c r="Y1639">
        <v>16</v>
      </c>
      <c r="Z1639">
        <v>49</v>
      </c>
      <c r="AA1639">
        <v>180</v>
      </c>
      <c r="AB1639">
        <v>1013</v>
      </c>
      <c r="AC1639">
        <v>175</v>
      </c>
      <c r="AD1639">
        <v>2</v>
      </c>
      <c r="AE1639">
        <v>52</v>
      </c>
      <c r="AF1639">
        <v>148</v>
      </c>
      <c r="AG1639">
        <v>151</v>
      </c>
      <c r="AH1639">
        <v>15</v>
      </c>
      <c r="AI1639">
        <v>1</v>
      </c>
      <c r="AJ1639">
        <v>2</v>
      </c>
      <c r="AK1639">
        <v>30</v>
      </c>
      <c r="AL1639">
        <v>24</v>
      </c>
      <c r="AM1639">
        <v>8</v>
      </c>
      <c r="AN1639">
        <v>0</v>
      </c>
      <c r="AO1639">
        <v>2</v>
      </c>
      <c r="AP1639">
        <v>2</v>
      </c>
      <c r="AQ1639">
        <v>0</v>
      </c>
      <c r="AR1639">
        <v>0</v>
      </c>
      <c r="AS1639">
        <v>0</v>
      </c>
      <c r="AT1639">
        <v>0</v>
      </c>
      <c r="AU1639">
        <v>0</v>
      </c>
      <c r="AV1639">
        <v>0</v>
      </c>
      <c r="AW1639">
        <v>0</v>
      </c>
      <c r="AX1639">
        <v>0</v>
      </c>
      <c r="AY1639">
        <v>0</v>
      </c>
      <c r="AZ1639">
        <v>0</v>
      </c>
      <c r="BA1639">
        <v>0</v>
      </c>
      <c r="BB1639">
        <v>0</v>
      </c>
      <c r="BC1639">
        <v>0</v>
      </c>
      <c r="BD1639">
        <v>0</v>
      </c>
      <c r="BE1639">
        <v>0</v>
      </c>
      <c r="BF1639">
        <v>0</v>
      </c>
      <c r="BG1639" s="20">
        <v>1</v>
      </c>
      <c r="BH1639" s="20">
        <v>1</v>
      </c>
      <c r="BI1639" s="20">
        <v>127</v>
      </c>
      <c r="BJ1639" s="20">
        <v>5</v>
      </c>
      <c r="BK1639" s="20">
        <v>591</v>
      </c>
      <c r="BL1639" s="20">
        <v>1075</v>
      </c>
      <c r="BM1639" s="20">
        <v>784</v>
      </c>
      <c r="BN1639" s="20">
        <v>106</v>
      </c>
      <c r="BO1639" s="20">
        <v>20</v>
      </c>
      <c r="BP1639" s="20"/>
      <c r="BQ1639" s="20"/>
      <c r="BR1639" s="20"/>
      <c r="BS1639" s="20"/>
      <c r="BT1639" s="20"/>
      <c r="BU1639" s="20"/>
      <c r="BV1639" s="20"/>
    </row>
    <row r="1640" spans="1:74" x14ac:dyDescent="0.25">
      <c r="A1640" s="20" t="s">
        <v>452</v>
      </c>
      <c r="B1640" s="20" t="s">
        <v>453</v>
      </c>
      <c r="C1640" s="20" t="s">
        <v>605</v>
      </c>
      <c r="D1640" s="1">
        <v>44528</v>
      </c>
      <c r="E1640">
        <v>143</v>
      </c>
      <c r="F1640">
        <v>1</v>
      </c>
      <c r="G1640">
        <v>0</v>
      </c>
      <c r="H1640">
        <v>1</v>
      </c>
      <c r="I1640">
        <v>0</v>
      </c>
      <c r="J1640">
        <v>81</v>
      </c>
      <c r="K1640">
        <v>1</v>
      </c>
      <c r="L1640">
        <v>6</v>
      </c>
      <c r="M1640">
        <v>6</v>
      </c>
      <c r="N1640">
        <v>5</v>
      </c>
      <c r="O1640">
        <v>2</v>
      </c>
      <c r="P1640">
        <v>0</v>
      </c>
      <c r="Q1640">
        <v>0</v>
      </c>
      <c r="R1640">
        <v>662</v>
      </c>
      <c r="S1640">
        <v>456</v>
      </c>
      <c r="T1640">
        <v>10</v>
      </c>
      <c r="U1640">
        <v>25</v>
      </c>
      <c r="V1640">
        <v>30</v>
      </c>
      <c r="W1640">
        <v>1379</v>
      </c>
      <c r="X1640">
        <v>365</v>
      </c>
      <c r="Y1640">
        <v>17</v>
      </c>
      <c r="Z1640">
        <v>48</v>
      </c>
      <c r="AA1640">
        <v>180</v>
      </c>
      <c r="AB1640">
        <v>1013</v>
      </c>
      <c r="AC1640">
        <v>238</v>
      </c>
      <c r="AD1640">
        <v>2</v>
      </c>
      <c r="AE1640">
        <v>52</v>
      </c>
      <c r="AF1640">
        <v>147</v>
      </c>
      <c r="AG1640">
        <v>151</v>
      </c>
      <c r="AH1640">
        <v>16</v>
      </c>
      <c r="AI1640">
        <v>1</v>
      </c>
      <c r="AJ1640">
        <v>2</v>
      </c>
      <c r="AK1640">
        <v>31</v>
      </c>
      <c r="AL1640">
        <v>24</v>
      </c>
      <c r="AM1640">
        <v>8</v>
      </c>
      <c r="AN1640">
        <v>0</v>
      </c>
      <c r="AO1640">
        <v>2</v>
      </c>
      <c r="AP1640">
        <v>2</v>
      </c>
      <c r="AQ1640">
        <v>0</v>
      </c>
      <c r="AR1640">
        <v>0</v>
      </c>
      <c r="AS1640">
        <v>0</v>
      </c>
      <c r="AT1640">
        <v>0</v>
      </c>
      <c r="AU1640">
        <v>0</v>
      </c>
      <c r="AV1640">
        <v>0</v>
      </c>
      <c r="AW1640">
        <v>0</v>
      </c>
      <c r="AX1640">
        <v>0</v>
      </c>
      <c r="AY1640">
        <v>0</v>
      </c>
      <c r="AZ1640">
        <v>0</v>
      </c>
      <c r="BA1640">
        <v>0</v>
      </c>
      <c r="BB1640">
        <v>0</v>
      </c>
      <c r="BC1640">
        <v>0</v>
      </c>
      <c r="BD1640">
        <v>0</v>
      </c>
      <c r="BE1640">
        <v>0</v>
      </c>
      <c r="BF1640">
        <v>0</v>
      </c>
      <c r="BG1640" s="20">
        <v>1</v>
      </c>
      <c r="BH1640" s="20">
        <v>1</v>
      </c>
      <c r="BI1640" s="20">
        <v>127</v>
      </c>
      <c r="BJ1640" s="20">
        <v>5</v>
      </c>
      <c r="BK1640" s="20">
        <v>592</v>
      </c>
      <c r="BL1640" s="20">
        <v>1078</v>
      </c>
      <c r="BM1640" s="20">
        <v>785</v>
      </c>
      <c r="BN1640" s="20">
        <v>105</v>
      </c>
      <c r="BO1640" s="20">
        <v>20</v>
      </c>
      <c r="BP1640" s="20"/>
      <c r="BQ1640" s="20"/>
      <c r="BR1640" s="20"/>
      <c r="BS1640" s="20"/>
      <c r="BT1640" s="20"/>
      <c r="BU1640" s="20"/>
      <c r="BV1640" s="20"/>
    </row>
    <row r="1641" spans="1:74" x14ac:dyDescent="0.25">
      <c r="A1641" s="20" t="s">
        <v>452</v>
      </c>
      <c r="B1641" s="20" t="s">
        <v>453</v>
      </c>
      <c r="C1641" s="20" t="s">
        <v>605</v>
      </c>
      <c r="D1641" s="1">
        <v>44535</v>
      </c>
      <c r="E1641">
        <v>143</v>
      </c>
      <c r="F1641">
        <v>1</v>
      </c>
      <c r="G1641">
        <v>1</v>
      </c>
      <c r="H1641">
        <v>1</v>
      </c>
      <c r="I1641">
        <v>1</v>
      </c>
      <c r="J1641">
        <v>88</v>
      </c>
      <c r="K1641">
        <v>1</v>
      </c>
      <c r="L1641">
        <v>6</v>
      </c>
      <c r="M1641">
        <v>6</v>
      </c>
      <c r="N1641">
        <v>5</v>
      </c>
      <c r="O1641">
        <v>5</v>
      </c>
      <c r="P1641">
        <v>0</v>
      </c>
      <c r="Q1641">
        <v>0</v>
      </c>
      <c r="R1641">
        <v>660</v>
      </c>
      <c r="S1641">
        <v>485</v>
      </c>
      <c r="T1641">
        <v>10</v>
      </c>
      <c r="U1641">
        <v>25</v>
      </c>
      <c r="V1641">
        <v>29</v>
      </c>
      <c r="W1641">
        <v>1379</v>
      </c>
      <c r="X1641">
        <v>487</v>
      </c>
      <c r="Y1641">
        <v>17</v>
      </c>
      <c r="Z1641">
        <v>48</v>
      </c>
      <c r="AA1641">
        <v>180</v>
      </c>
      <c r="AB1641">
        <v>1015</v>
      </c>
      <c r="AC1641">
        <v>325</v>
      </c>
      <c r="AD1641">
        <v>2</v>
      </c>
      <c r="AE1641">
        <v>52</v>
      </c>
      <c r="AF1641">
        <v>146</v>
      </c>
      <c r="AG1641">
        <v>150</v>
      </c>
      <c r="AH1641">
        <v>20</v>
      </c>
      <c r="AI1641">
        <v>1</v>
      </c>
      <c r="AJ1641">
        <v>2</v>
      </c>
      <c r="AK1641">
        <v>29</v>
      </c>
      <c r="AL1641">
        <v>24</v>
      </c>
      <c r="AM1641">
        <v>11</v>
      </c>
      <c r="AN1641">
        <v>0</v>
      </c>
      <c r="AO1641">
        <v>2</v>
      </c>
      <c r="AP1641">
        <v>2</v>
      </c>
      <c r="AQ1641">
        <v>0</v>
      </c>
      <c r="AR1641">
        <v>0</v>
      </c>
      <c r="AS1641">
        <v>0</v>
      </c>
      <c r="AT1641">
        <v>0</v>
      </c>
      <c r="AU1641">
        <v>0</v>
      </c>
      <c r="AV1641">
        <v>0</v>
      </c>
      <c r="AW1641">
        <v>0</v>
      </c>
      <c r="AX1641">
        <v>0</v>
      </c>
      <c r="AY1641">
        <v>0</v>
      </c>
      <c r="AZ1641">
        <v>0</v>
      </c>
      <c r="BA1641">
        <v>0</v>
      </c>
      <c r="BB1641">
        <v>0</v>
      </c>
      <c r="BC1641">
        <v>0</v>
      </c>
      <c r="BD1641">
        <v>0</v>
      </c>
      <c r="BE1641">
        <v>0</v>
      </c>
      <c r="BF1641">
        <v>0</v>
      </c>
      <c r="BG1641" s="20">
        <v>1</v>
      </c>
      <c r="BH1641" s="20">
        <v>1</v>
      </c>
      <c r="BI1641" s="20">
        <v>127</v>
      </c>
      <c r="BJ1641" s="20">
        <v>5</v>
      </c>
      <c r="BK1641" s="20">
        <v>590</v>
      </c>
      <c r="BL1641" s="20">
        <v>1077</v>
      </c>
      <c r="BM1641" s="20">
        <v>787</v>
      </c>
      <c r="BN1641" s="20">
        <v>106</v>
      </c>
      <c r="BO1641" s="20">
        <v>20</v>
      </c>
      <c r="BP1641" s="20"/>
      <c r="BQ1641" s="20"/>
      <c r="BR1641" s="20"/>
      <c r="BS1641" s="20"/>
      <c r="BT1641" s="20"/>
      <c r="BU1641" s="20"/>
      <c r="BV1641" s="20"/>
    </row>
    <row r="1642" spans="1:74" x14ac:dyDescent="0.25">
      <c r="A1642" s="20" t="s">
        <v>452</v>
      </c>
      <c r="B1642" s="20" t="s">
        <v>453</v>
      </c>
      <c r="C1642" s="20" t="s">
        <v>605</v>
      </c>
      <c r="D1642" s="1">
        <v>44542</v>
      </c>
      <c r="E1642">
        <v>144</v>
      </c>
      <c r="F1642">
        <v>1</v>
      </c>
      <c r="G1642">
        <v>1</v>
      </c>
      <c r="H1642">
        <v>1</v>
      </c>
      <c r="I1642">
        <v>1</v>
      </c>
      <c r="J1642">
        <v>97</v>
      </c>
      <c r="K1642">
        <v>1</v>
      </c>
      <c r="L1642">
        <v>6</v>
      </c>
      <c r="M1642">
        <v>6</v>
      </c>
      <c r="N1642">
        <v>5</v>
      </c>
      <c r="O1642">
        <v>5</v>
      </c>
      <c r="P1642">
        <v>0</v>
      </c>
      <c r="Q1642">
        <v>0</v>
      </c>
      <c r="R1642">
        <v>661</v>
      </c>
      <c r="S1642">
        <v>512</v>
      </c>
      <c r="T1642">
        <v>10</v>
      </c>
      <c r="U1642">
        <v>26</v>
      </c>
      <c r="V1642">
        <v>28</v>
      </c>
      <c r="W1642">
        <v>1384</v>
      </c>
      <c r="X1642">
        <v>571</v>
      </c>
      <c r="Y1642">
        <v>17</v>
      </c>
      <c r="Z1642">
        <v>47</v>
      </c>
      <c r="AA1642">
        <v>178</v>
      </c>
      <c r="AB1642">
        <v>1011</v>
      </c>
      <c r="AC1642">
        <v>425</v>
      </c>
      <c r="AD1642">
        <v>2</v>
      </c>
      <c r="AE1642">
        <v>51</v>
      </c>
      <c r="AF1642">
        <v>144</v>
      </c>
      <c r="AG1642">
        <v>151</v>
      </c>
      <c r="AH1642">
        <v>24</v>
      </c>
      <c r="AI1642">
        <v>1</v>
      </c>
      <c r="AJ1642">
        <v>2</v>
      </c>
      <c r="AK1642">
        <v>29</v>
      </c>
      <c r="AL1642">
        <v>23</v>
      </c>
      <c r="AM1642">
        <v>14</v>
      </c>
      <c r="AN1642">
        <v>0</v>
      </c>
      <c r="AO1642">
        <v>2</v>
      </c>
      <c r="AP1642">
        <v>2</v>
      </c>
      <c r="AQ1642">
        <v>0</v>
      </c>
      <c r="AR1642">
        <v>0</v>
      </c>
      <c r="AS1642">
        <v>0</v>
      </c>
      <c r="AT1642">
        <v>0</v>
      </c>
      <c r="AU1642">
        <v>0</v>
      </c>
      <c r="AV1642">
        <v>0</v>
      </c>
      <c r="AW1642">
        <v>0</v>
      </c>
      <c r="AX1642">
        <v>0</v>
      </c>
      <c r="AY1642">
        <v>0</v>
      </c>
      <c r="AZ1642">
        <v>0</v>
      </c>
      <c r="BA1642">
        <v>0</v>
      </c>
      <c r="BB1642">
        <v>0</v>
      </c>
      <c r="BC1642">
        <v>0</v>
      </c>
      <c r="BD1642">
        <v>0</v>
      </c>
      <c r="BE1642">
        <v>0</v>
      </c>
      <c r="BF1642">
        <v>0</v>
      </c>
      <c r="BG1642" s="20">
        <v>1</v>
      </c>
      <c r="BH1642" s="20">
        <v>1</v>
      </c>
      <c r="BI1642" s="20">
        <v>128</v>
      </c>
      <c r="BJ1642" s="20">
        <v>5</v>
      </c>
      <c r="BK1642" s="20">
        <v>591</v>
      </c>
      <c r="BL1642" s="20">
        <v>1083</v>
      </c>
      <c r="BM1642" s="20">
        <v>785</v>
      </c>
      <c r="BN1642" s="20">
        <v>109</v>
      </c>
      <c r="BO1642" s="20">
        <v>19</v>
      </c>
      <c r="BP1642" s="20"/>
      <c r="BQ1642" s="20"/>
      <c r="BR1642" s="20"/>
      <c r="BS1642" s="20"/>
      <c r="BT1642" s="20"/>
      <c r="BU1642" s="20"/>
      <c r="BV1642" s="20"/>
    </row>
    <row r="1643" spans="1:74" x14ac:dyDescent="0.25">
      <c r="A1643" s="20" t="s">
        <v>452</v>
      </c>
      <c r="B1643" s="20" t="s">
        <v>453</v>
      </c>
      <c r="C1643" s="20" t="s">
        <v>605</v>
      </c>
      <c r="D1643" s="1">
        <v>44549</v>
      </c>
      <c r="E1643">
        <v>144</v>
      </c>
      <c r="F1643">
        <v>1</v>
      </c>
      <c r="G1643">
        <v>1</v>
      </c>
      <c r="H1643">
        <v>1</v>
      </c>
      <c r="I1643">
        <v>1</v>
      </c>
      <c r="J1643">
        <v>104</v>
      </c>
      <c r="K1643">
        <v>1</v>
      </c>
      <c r="L1643">
        <v>5</v>
      </c>
      <c r="M1643">
        <v>6</v>
      </c>
      <c r="N1643">
        <v>5</v>
      </c>
      <c r="O1643">
        <v>5</v>
      </c>
      <c r="P1643">
        <v>0</v>
      </c>
      <c r="Q1643">
        <v>0</v>
      </c>
      <c r="R1643">
        <v>659</v>
      </c>
      <c r="S1643">
        <v>525</v>
      </c>
      <c r="T1643">
        <v>10</v>
      </c>
      <c r="U1643">
        <v>26</v>
      </c>
      <c r="V1643">
        <v>28</v>
      </c>
      <c r="W1643">
        <v>1381</v>
      </c>
      <c r="X1643">
        <v>699</v>
      </c>
      <c r="Y1643">
        <v>17</v>
      </c>
      <c r="Z1643">
        <v>48</v>
      </c>
      <c r="AA1643">
        <v>176</v>
      </c>
      <c r="AB1643">
        <v>1010</v>
      </c>
      <c r="AC1643">
        <v>527</v>
      </c>
      <c r="AD1643">
        <v>2</v>
      </c>
      <c r="AE1643">
        <v>51</v>
      </c>
      <c r="AF1643">
        <v>142</v>
      </c>
      <c r="AG1643">
        <v>151</v>
      </c>
      <c r="AH1643">
        <v>38</v>
      </c>
      <c r="AI1643">
        <v>1</v>
      </c>
      <c r="AJ1643">
        <v>2</v>
      </c>
      <c r="AK1643">
        <v>30</v>
      </c>
      <c r="AL1643">
        <v>22</v>
      </c>
      <c r="AM1643">
        <v>14</v>
      </c>
      <c r="AN1643">
        <v>0</v>
      </c>
      <c r="AO1643">
        <v>2</v>
      </c>
      <c r="AP1643">
        <v>2</v>
      </c>
      <c r="AQ1643">
        <v>0</v>
      </c>
      <c r="AR1643">
        <v>0</v>
      </c>
      <c r="AS1643">
        <v>0</v>
      </c>
      <c r="AT1643">
        <v>0</v>
      </c>
      <c r="AU1643">
        <v>0</v>
      </c>
      <c r="AV1643">
        <v>0</v>
      </c>
      <c r="AW1643">
        <v>0</v>
      </c>
      <c r="AX1643">
        <v>0</v>
      </c>
      <c r="AY1643">
        <v>0</v>
      </c>
      <c r="AZ1643">
        <v>0</v>
      </c>
      <c r="BA1643">
        <v>0</v>
      </c>
      <c r="BB1643">
        <v>0</v>
      </c>
      <c r="BC1643">
        <v>0</v>
      </c>
      <c r="BD1643">
        <v>0</v>
      </c>
      <c r="BE1643">
        <v>0</v>
      </c>
      <c r="BF1643">
        <v>0</v>
      </c>
      <c r="BG1643" s="20">
        <v>1</v>
      </c>
      <c r="BH1643" s="20">
        <v>1</v>
      </c>
      <c r="BI1643" s="20">
        <v>128</v>
      </c>
      <c r="BJ1643" s="20">
        <v>5</v>
      </c>
      <c r="BK1643" s="20">
        <v>589</v>
      </c>
      <c r="BL1643" s="20">
        <v>1081</v>
      </c>
      <c r="BM1643" s="20">
        <v>789</v>
      </c>
      <c r="BN1643" s="20">
        <v>110</v>
      </c>
      <c r="BO1643" s="20">
        <v>18</v>
      </c>
      <c r="BP1643" s="20">
        <v>4033</v>
      </c>
      <c r="BQ1643" s="20">
        <v>1050</v>
      </c>
      <c r="BR1643" s="20">
        <v>0</v>
      </c>
      <c r="BS1643" s="20">
        <v>13</v>
      </c>
      <c r="BT1643" s="20">
        <v>91</v>
      </c>
      <c r="BU1643" s="20">
        <v>1117</v>
      </c>
      <c r="BV1643" s="20">
        <v>2616</v>
      </c>
    </row>
    <row r="1644" spans="1:74" x14ac:dyDescent="0.25">
      <c r="A1644" s="20" t="s">
        <v>452</v>
      </c>
      <c r="B1644" s="20" t="s">
        <v>453</v>
      </c>
      <c r="C1644" s="20" t="s">
        <v>605</v>
      </c>
      <c r="D1644" s="1">
        <v>44558</v>
      </c>
      <c r="E1644">
        <v>143</v>
      </c>
      <c r="F1644">
        <v>1</v>
      </c>
      <c r="G1644">
        <v>1</v>
      </c>
      <c r="H1644">
        <v>1</v>
      </c>
      <c r="I1644">
        <v>1</v>
      </c>
      <c r="J1644">
        <v>107</v>
      </c>
      <c r="K1644">
        <v>1</v>
      </c>
      <c r="L1644">
        <v>4</v>
      </c>
      <c r="M1644">
        <v>6</v>
      </c>
      <c r="N1644">
        <v>5</v>
      </c>
      <c r="O1644">
        <v>5</v>
      </c>
      <c r="P1644">
        <v>0</v>
      </c>
      <c r="Q1644">
        <v>0</v>
      </c>
      <c r="R1644">
        <v>660</v>
      </c>
      <c r="S1644">
        <v>531</v>
      </c>
      <c r="T1644">
        <v>10</v>
      </c>
      <c r="U1644">
        <v>26</v>
      </c>
      <c r="V1644">
        <v>28</v>
      </c>
      <c r="W1644">
        <v>1385</v>
      </c>
      <c r="X1644">
        <v>753</v>
      </c>
      <c r="Y1644">
        <v>17</v>
      </c>
      <c r="Z1644">
        <v>50</v>
      </c>
      <c r="AA1644">
        <v>175</v>
      </c>
      <c r="AB1644">
        <v>1009</v>
      </c>
      <c r="AC1644">
        <v>567</v>
      </c>
      <c r="AD1644">
        <v>2</v>
      </c>
      <c r="AE1644">
        <v>50</v>
      </c>
      <c r="AF1644">
        <v>143</v>
      </c>
      <c r="AG1644">
        <v>151</v>
      </c>
      <c r="AH1644">
        <v>50</v>
      </c>
      <c r="AI1644">
        <v>1</v>
      </c>
      <c r="AJ1644">
        <v>2</v>
      </c>
      <c r="AK1644">
        <v>30</v>
      </c>
      <c r="AL1644">
        <v>22</v>
      </c>
      <c r="AM1644">
        <v>14</v>
      </c>
      <c r="AN1644">
        <v>0</v>
      </c>
      <c r="AO1644">
        <v>2</v>
      </c>
      <c r="AP1644">
        <v>2</v>
      </c>
      <c r="AQ1644">
        <v>0</v>
      </c>
      <c r="AR1644">
        <v>0</v>
      </c>
      <c r="AS1644">
        <v>0</v>
      </c>
      <c r="AT1644">
        <v>0</v>
      </c>
      <c r="AU1644">
        <v>0</v>
      </c>
      <c r="AV1644">
        <v>0</v>
      </c>
      <c r="AW1644">
        <v>0</v>
      </c>
      <c r="AX1644">
        <v>0</v>
      </c>
      <c r="AY1644">
        <v>0</v>
      </c>
      <c r="AZ1644">
        <v>0</v>
      </c>
      <c r="BA1644">
        <v>0</v>
      </c>
      <c r="BB1644">
        <v>0</v>
      </c>
      <c r="BC1644">
        <v>0</v>
      </c>
      <c r="BD1644">
        <v>0</v>
      </c>
      <c r="BE1644">
        <v>0</v>
      </c>
      <c r="BF1644">
        <v>0</v>
      </c>
      <c r="BG1644" s="20">
        <v>1</v>
      </c>
      <c r="BH1644" s="20">
        <v>1</v>
      </c>
      <c r="BI1644" s="20">
        <v>129</v>
      </c>
      <c r="BJ1644" s="20">
        <v>5</v>
      </c>
      <c r="BK1644" s="20">
        <v>590</v>
      </c>
      <c r="BL1644" s="20">
        <v>1084</v>
      </c>
      <c r="BM1644" s="20">
        <v>788</v>
      </c>
      <c r="BN1644" s="20">
        <v>110</v>
      </c>
      <c r="BO1644" s="20">
        <v>18</v>
      </c>
      <c r="BP1644" s="20">
        <v>4036</v>
      </c>
      <c r="BQ1644" s="20">
        <v>1274</v>
      </c>
      <c r="BR1644" s="20">
        <v>0</v>
      </c>
      <c r="BS1644" s="20">
        <v>13</v>
      </c>
      <c r="BT1644" s="20">
        <v>90</v>
      </c>
      <c r="BU1644" s="20">
        <v>1117</v>
      </c>
      <c r="BV1644" s="20">
        <v>2621</v>
      </c>
    </row>
    <row r="1645" spans="1:74" x14ac:dyDescent="0.25">
      <c r="A1645" s="20" t="s">
        <v>452</v>
      </c>
      <c r="B1645" s="20" t="s">
        <v>453</v>
      </c>
      <c r="C1645" s="20" t="s">
        <v>605</v>
      </c>
      <c r="D1645" s="1">
        <v>44564</v>
      </c>
      <c r="E1645">
        <v>143</v>
      </c>
      <c r="F1645">
        <v>1</v>
      </c>
      <c r="G1645">
        <v>1</v>
      </c>
      <c r="H1645">
        <v>1</v>
      </c>
      <c r="I1645">
        <v>1</v>
      </c>
      <c r="J1645">
        <v>108</v>
      </c>
      <c r="K1645">
        <v>1</v>
      </c>
      <c r="L1645">
        <v>4</v>
      </c>
      <c r="M1645">
        <v>6</v>
      </c>
      <c r="N1645">
        <v>5</v>
      </c>
      <c r="O1645">
        <v>5</v>
      </c>
      <c r="P1645">
        <v>0</v>
      </c>
      <c r="Q1645">
        <v>0</v>
      </c>
      <c r="R1645">
        <v>662</v>
      </c>
      <c r="S1645">
        <v>532</v>
      </c>
      <c r="T1645">
        <v>10</v>
      </c>
      <c r="U1645">
        <v>26</v>
      </c>
      <c r="V1645">
        <v>28</v>
      </c>
      <c r="W1645">
        <v>1387</v>
      </c>
      <c r="X1645">
        <v>787</v>
      </c>
      <c r="Y1645">
        <v>17</v>
      </c>
      <c r="Z1645">
        <v>51</v>
      </c>
      <c r="AA1645">
        <v>174</v>
      </c>
      <c r="AB1645">
        <v>1007</v>
      </c>
      <c r="AC1645">
        <v>584</v>
      </c>
      <c r="AD1645">
        <v>2</v>
      </c>
      <c r="AE1645">
        <v>49</v>
      </c>
      <c r="AF1645">
        <v>143</v>
      </c>
      <c r="AG1645">
        <v>153</v>
      </c>
      <c r="AH1645">
        <v>57</v>
      </c>
      <c r="AI1645">
        <v>1</v>
      </c>
      <c r="AJ1645">
        <v>2</v>
      </c>
      <c r="AK1645">
        <v>31</v>
      </c>
      <c r="AL1645">
        <v>22</v>
      </c>
      <c r="AM1645">
        <v>14</v>
      </c>
      <c r="AN1645">
        <v>0</v>
      </c>
      <c r="AO1645">
        <v>2</v>
      </c>
      <c r="AP1645">
        <v>2</v>
      </c>
      <c r="AQ1645">
        <v>0</v>
      </c>
      <c r="AR1645">
        <v>0</v>
      </c>
      <c r="AS1645">
        <v>0</v>
      </c>
      <c r="AT1645">
        <v>0</v>
      </c>
      <c r="AU1645">
        <v>0</v>
      </c>
      <c r="AV1645">
        <v>0</v>
      </c>
      <c r="AW1645">
        <v>0</v>
      </c>
      <c r="AX1645">
        <v>0</v>
      </c>
      <c r="AY1645">
        <v>0</v>
      </c>
      <c r="AZ1645">
        <v>0</v>
      </c>
      <c r="BA1645">
        <v>0</v>
      </c>
      <c r="BB1645">
        <v>0</v>
      </c>
      <c r="BC1645">
        <v>0</v>
      </c>
      <c r="BD1645">
        <v>0</v>
      </c>
      <c r="BE1645">
        <v>0</v>
      </c>
      <c r="BF1645">
        <v>0</v>
      </c>
      <c r="BG1645" s="20">
        <v>1</v>
      </c>
      <c r="BH1645" s="20">
        <v>1</v>
      </c>
      <c r="BI1645" s="20">
        <v>129</v>
      </c>
      <c r="BJ1645" s="20">
        <v>5</v>
      </c>
      <c r="BK1645" s="20">
        <v>593</v>
      </c>
      <c r="BL1645" s="20">
        <v>1085</v>
      </c>
      <c r="BM1645" s="20">
        <v>787</v>
      </c>
      <c r="BN1645" s="20">
        <v>112</v>
      </c>
      <c r="BO1645" s="20">
        <v>18</v>
      </c>
      <c r="BP1645" s="20">
        <v>4035</v>
      </c>
      <c r="BQ1645" s="20">
        <v>1393</v>
      </c>
      <c r="BR1645" s="20">
        <v>0</v>
      </c>
      <c r="BS1645" s="20">
        <v>13</v>
      </c>
      <c r="BT1645" s="20">
        <v>89</v>
      </c>
      <c r="BU1645" s="20">
        <v>1116</v>
      </c>
      <c r="BV1645" s="20">
        <v>2629</v>
      </c>
    </row>
    <row r="1646" spans="1:74" x14ac:dyDescent="0.25">
      <c r="A1646" s="20" t="s">
        <v>452</v>
      </c>
      <c r="B1646" s="20" t="s">
        <v>453</v>
      </c>
      <c r="C1646" s="20" t="s">
        <v>605</v>
      </c>
      <c r="D1646" s="1">
        <v>44570</v>
      </c>
      <c r="E1646">
        <v>142</v>
      </c>
      <c r="F1646">
        <v>1</v>
      </c>
      <c r="G1646">
        <v>1</v>
      </c>
      <c r="H1646">
        <v>1</v>
      </c>
      <c r="I1646">
        <v>1</v>
      </c>
      <c r="J1646">
        <v>109</v>
      </c>
      <c r="K1646">
        <v>1</v>
      </c>
      <c r="L1646">
        <v>4</v>
      </c>
      <c r="M1646">
        <v>6</v>
      </c>
      <c r="N1646">
        <v>5</v>
      </c>
      <c r="O1646">
        <v>5</v>
      </c>
      <c r="P1646">
        <v>0</v>
      </c>
      <c r="Q1646">
        <v>0</v>
      </c>
      <c r="R1646">
        <v>660</v>
      </c>
      <c r="S1646">
        <v>535</v>
      </c>
      <c r="T1646">
        <v>9</v>
      </c>
      <c r="U1646">
        <v>26</v>
      </c>
      <c r="V1646">
        <v>27</v>
      </c>
      <c r="W1646">
        <v>1389</v>
      </c>
      <c r="X1646">
        <v>814</v>
      </c>
      <c r="Y1646">
        <v>18</v>
      </c>
      <c r="Z1646">
        <v>53</v>
      </c>
      <c r="AA1646">
        <v>172</v>
      </c>
      <c r="AB1646">
        <v>1009</v>
      </c>
      <c r="AC1646">
        <v>611</v>
      </c>
      <c r="AD1646">
        <v>2</v>
      </c>
      <c r="AE1646">
        <v>50</v>
      </c>
      <c r="AF1646">
        <v>143</v>
      </c>
      <c r="AG1646">
        <v>154</v>
      </c>
      <c r="AH1646">
        <v>63</v>
      </c>
      <c r="AI1646">
        <v>1</v>
      </c>
      <c r="AJ1646">
        <v>2</v>
      </c>
      <c r="AK1646">
        <v>32</v>
      </c>
      <c r="AL1646">
        <v>22</v>
      </c>
      <c r="AM1646">
        <v>14</v>
      </c>
      <c r="AN1646">
        <v>0</v>
      </c>
      <c r="AO1646">
        <v>2</v>
      </c>
      <c r="AP1646">
        <v>2</v>
      </c>
      <c r="AQ1646">
        <v>0</v>
      </c>
      <c r="AR1646">
        <v>0</v>
      </c>
      <c r="AS1646">
        <v>0</v>
      </c>
      <c r="AT1646">
        <v>0</v>
      </c>
      <c r="AU1646">
        <v>0</v>
      </c>
      <c r="AV1646">
        <v>0</v>
      </c>
      <c r="AW1646">
        <v>0</v>
      </c>
      <c r="AX1646">
        <v>0</v>
      </c>
      <c r="AY1646">
        <v>0</v>
      </c>
      <c r="AZ1646">
        <v>0</v>
      </c>
      <c r="BA1646">
        <v>0</v>
      </c>
      <c r="BB1646">
        <v>0</v>
      </c>
      <c r="BC1646">
        <v>0</v>
      </c>
      <c r="BD1646">
        <v>0</v>
      </c>
      <c r="BE1646">
        <v>0</v>
      </c>
      <c r="BF1646">
        <v>0</v>
      </c>
      <c r="BG1646" s="20">
        <v>1</v>
      </c>
      <c r="BH1646" s="20">
        <v>1</v>
      </c>
      <c r="BI1646" s="20">
        <v>128</v>
      </c>
      <c r="BJ1646" s="20">
        <v>5</v>
      </c>
      <c r="BK1646" s="20">
        <v>591</v>
      </c>
      <c r="BL1646" s="20">
        <v>1085</v>
      </c>
      <c r="BM1646" s="20">
        <v>788</v>
      </c>
      <c r="BN1646" s="20">
        <v>114</v>
      </c>
      <c r="BO1646" s="20">
        <v>18</v>
      </c>
      <c r="BP1646" s="20">
        <v>4037</v>
      </c>
      <c r="BQ1646" s="20">
        <v>1502</v>
      </c>
      <c r="BR1646" s="20">
        <v>0</v>
      </c>
      <c r="BS1646" s="20">
        <v>13</v>
      </c>
      <c r="BT1646" s="20">
        <v>91</v>
      </c>
      <c r="BU1646" s="20">
        <v>1106</v>
      </c>
      <c r="BV1646" s="20">
        <v>2633</v>
      </c>
    </row>
    <row r="1647" spans="1:74" x14ac:dyDescent="0.25">
      <c r="A1647" s="20" t="s">
        <v>452</v>
      </c>
      <c r="B1647" s="20" t="s">
        <v>453</v>
      </c>
      <c r="C1647" s="20" t="s">
        <v>605</v>
      </c>
      <c r="D1647" s="1">
        <v>44577</v>
      </c>
      <c r="E1647">
        <v>142</v>
      </c>
      <c r="F1647">
        <v>1</v>
      </c>
      <c r="G1647">
        <v>1</v>
      </c>
      <c r="H1647">
        <v>1</v>
      </c>
      <c r="I1647">
        <v>1</v>
      </c>
      <c r="J1647">
        <v>111</v>
      </c>
      <c r="K1647">
        <v>1</v>
      </c>
      <c r="L1647">
        <v>4</v>
      </c>
      <c r="M1647">
        <v>6</v>
      </c>
      <c r="N1647">
        <v>5</v>
      </c>
      <c r="O1647">
        <v>5</v>
      </c>
      <c r="P1647">
        <v>0</v>
      </c>
      <c r="Q1647">
        <v>0</v>
      </c>
      <c r="R1647">
        <v>663</v>
      </c>
      <c r="S1647">
        <v>538</v>
      </c>
      <c r="T1647">
        <v>9</v>
      </c>
      <c r="U1647">
        <v>26</v>
      </c>
      <c r="V1647">
        <v>28</v>
      </c>
      <c r="W1647">
        <v>1387</v>
      </c>
      <c r="X1647">
        <v>829</v>
      </c>
      <c r="Y1647">
        <v>18</v>
      </c>
      <c r="Z1647">
        <v>53</v>
      </c>
      <c r="AA1647">
        <v>172</v>
      </c>
      <c r="AB1647">
        <v>1007</v>
      </c>
      <c r="AC1647">
        <v>616</v>
      </c>
      <c r="AD1647">
        <v>2</v>
      </c>
      <c r="AE1647">
        <v>48</v>
      </c>
      <c r="AF1647">
        <v>141</v>
      </c>
      <c r="AG1647">
        <v>155</v>
      </c>
      <c r="AH1647">
        <v>66</v>
      </c>
      <c r="AI1647">
        <v>1</v>
      </c>
      <c r="AJ1647">
        <v>2</v>
      </c>
      <c r="AK1647">
        <v>32</v>
      </c>
      <c r="AL1647">
        <v>22</v>
      </c>
      <c r="AM1647">
        <v>14</v>
      </c>
      <c r="AN1647">
        <v>0</v>
      </c>
      <c r="AO1647">
        <v>2</v>
      </c>
      <c r="AP1647">
        <v>2</v>
      </c>
      <c r="AQ1647">
        <v>0</v>
      </c>
      <c r="AR1647">
        <v>0</v>
      </c>
      <c r="AS1647">
        <v>0</v>
      </c>
      <c r="AT1647">
        <v>0</v>
      </c>
      <c r="AU1647">
        <v>0</v>
      </c>
      <c r="AV1647">
        <v>0</v>
      </c>
      <c r="AW1647">
        <v>0</v>
      </c>
      <c r="AX1647">
        <v>0</v>
      </c>
      <c r="AY1647">
        <v>0</v>
      </c>
      <c r="AZ1647">
        <v>0</v>
      </c>
      <c r="BA1647">
        <v>0</v>
      </c>
      <c r="BB1647">
        <v>0</v>
      </c>
      <c r="BC1647">
        <v>0</v>
      </c>
      <c r="BD1647">
        <v>0</v>
      </c>
      <c r="BE1647">
        <v>0</v>
      </c>
      <c r="BF1647">
        <v>0</v>
      </c>
      <c r="BG1647" s="20">
        <v>1</v>
      </c>
      <c r="BH1647" s="20">
        <v>1</v>
      </c>
      <c r="BI1647" s="20">
        <v>129</v>
      </c>
      <c r="BJ1647" s="20">
        <v>5</v>
      </c>
      <c r="BK1647" s="20">
        <v>593</v>
      </c>
      <c r="BL1647" s="20">
        <v>1085</v>
      </c>
      <c r="BM1647" s="20">
        <v>789</v>
      </c>
      <c r="BN1647" s="20">
        <v>115</v>
      </c>
      <c r="BO1647" s="20">
        <v>18</v>
      </c>
      <c r="BP1647" s="20">
        <v>4033</v>
      </c>
      <c r="BQ1647" s="20">
        <v>1577</v>
      </c>
      <c r="BR1647" s="20">
        <v>0</v>
      </c>
      <c r="BS1647" s="20">
        <v>13</v>
      </c>
      <c r="BT1647" s="20">
        <v>92</v>
      </c>
      <c r="BU1647" s="20">
        <v>1092</v>
      </c>
      <c r="BV1647" s="20">
        <v>2639</v>
      </c>
    </row>
    <row r="1648" spans="1:74" x14ac:dyDescent="0.25">
      <c r="A1648" s="20" t="s">
        <v>452</v>
      </c>
      <c r="B1648" s="20" t="s">
        <v>453</v>
      </c>
      <c r="C1648" s="20" t="s">
        <v>605</v>
      </c>
      <c r="D1648" s="1">
        <v>44584</v>
      </c>
      <c r="E1648">
        <v>144</v>
      </c>
      <c r="F1648">
        <v>1</v>
      </c>
      <c r="G1648">
        <v>1</v>
      </c>
      <c r="H1648">
        <v>1</v>
      </c>
      <c r="I1648">
        <v>1</v>
      </c>
      <c r="J1648">
        <v>115</v>
      </c>
      <c r="K1648">
        <v>1</v>
      </c>
      <c r="L1648">
        <v>4</v>
      </c>
      <c r="M1648">
        <v>6</v>
      </c>
      <c r="N1648">
        <v>5</v>
      </c>
      <c r="O1648">
        <v>5</v>
      </c>
      <c r="P1648">
        <v>0</v>
      </c>
      <c r="Q1648">
        <v>0</v>
      </c>
      <c r="R1648">
        <v>659</v>
      </c>
      <c r="S1648">
        <v>544</v>
      </c>
      <c r="T1648">
        <v>9</v>
      </c>
      <c r="U1648">
        <v>26</v>
      </c>
      <c r="V1648">
        <v>28</v>
      </c>
      <c r="W1648">
        <v>1388</v>
      </c>
      <c r="X1648">
        <v>842</v>
      </c>
      <c r="Y1648">
        <v>18</v>
      </c>
      <c r="Z1648">
        <v>52</v>
      </c>
      <c r="AA1648">
        <v>173</v>
      </c>
      <c r="AB1648">
        <v>1007</v>
      </c>
      <c r="AC1648">
        <v>622</v>
      </c>
      <c r="AD1648">
        <v>2</v>
      </c>
      <c r="AE1648">
        <v>47</v>
      </c>
      <c r="AF1648">
        <v>139</v>
      </c>
      <c r="AG1648">
        <v>155</v>
      </c>
      <c r="AH1648">
        <v>69</v>
      </c>
      <c r="AI1648">
        <v>1</v>
      </c>
      <c r="AJ1648">
        <v>2</v>
      </c>
      <c r="AK1648">
        <v>32</v>
      </c>
      <c r="AL1648">
        <v>22</v>
      </c>
      <c r="AM1648">
        <v>16</v>
      </c>
      <c r="AN1648">
        <v>0</v>
      </c>
      <c r="AO1648">
        <v>2</v>
      </c>
      <c r="AP1648">
        <v>2</v>
      </c>
      <c r="AQ1648">
        <v>0</v>
      </c>
      <c r="AR1648">
        <v>0</v>
      </c>
      <c r="AS1648">
        <v>0</v>
      </c>
      <c r="AT1648">
        <v>0</v>
      </c>
      <c r="AU1648">
        <v>0</v>
      </c>
      <c r="AV1648">
        <v>0</v>
      </c>
      <c r="AW1648">
        <v>0</v>
      </c>
      <c r="AX1648">
        <v>0</v>
      </c>
      <c r="AY1648">
        <v>0</v>
      </c>
      <c r="AZ1648">
        <v>0</v>
      </c>
      <c r="BA1648">
        <v>0</v>
      </c>
      <c r="BB1648">
        <v>0</v>
      </c>
      <c r="BC1648">
        <v>0</v>
      </c>
      <c r="BD1648">
        <v>0</v>
      </c>
      <c r="BE1648">
        <v>0</v>
      </c>
      <c r="BF1648">
        <v>0</v>
      </c>
      <c r="BG1648" s="20">
        <v>1</v>
      </c>
      <c r="BH1648" s="20">
        <v>1</v>
      </c>
      <c r="BI1648" s="20">
        <v>131</v>
      </c>
      <c r="BJ1648" s="20">
        <v>5</v>
      </c>
      <c r="BK1648" s="20">
        <v>590</v>
      </c>
      <c r="BL1648" s="20">
        <v>1089</v>
      </c>
      <c r="BM1648" s="20">
        <v>790</v>
      </c>
      <c r="BN1648" s="20">
        <v>115</v>
      </c>
      <c r="BO1648" s="20">
        <v>18</v>
      </c>
      <c r="BP1648" s="20">
        <v>4027</v>
      </c>
      <c r="BQ1648" s="20">
        <v>1619</v>
      </c>
      <c r="BR1648" s="20">
        <v>0</v>
      </c>
      <c r="BS1648" s="20">
        <v>13</v>
      </c>
      <c r="BT1648" s="20">
        <v>91</v>
      </c>
      <c r="BU1648" s="20">
        <v>1084</v>
      </c>
      <c r="BV1648" s="20">
        <v>2640</v>
      </c>
    </row>
    <row r="1649" spans="1:74" x14ac:dyDescent="0.25">
      <c r="A1649" s="20" t="s">
        <v>452</v>
      </c>
      <c r="B1649" s="20" t="s">
        <v>453</v>
      </c>
      <c r="C1649" s="20" t="s">
        <v>605</v>
      </c>
      <c r="D1649" s="1">
        <v>44591</v>
      </c>
      <c r="E1649">
        <v>145</v>
      </c>
      <c r="F1649">
        <v>1</v>
      </c>
      <c r="G1649">
        <v>1</v>
      </c>
      <c r="H1649">
        <v>1</v>
      </c>
      <c r="I1649">
        <v>1</v>
      </c>
      <c r="J1649">
        <v>115</v>
      </c>
      <c r="K1649">
        <v>0</v>
      </c>
      <c r="L1649">
        <v>4</v>
      </c>
      <c r="M1649">
        <v>7</v>
      </c>
      <c r="N1649">
        <v>5</v>
      </c>
      <c r="O1649">
        <v>5</v>
      </c>
      <c r="P1649">
        <v>0</v>
      </c>
      <c r="Q1649">
        <v>0</v>
      </c>
      <c r="R1649">
        <v>660</v>
      </c>
      <c r="S1649">
        <v>548</v>
      </c>
      <c r="T1649">
        <v>9</v>
      </c>
      <c r="U1649">
        <v>26</v>
      </c>
      <c r="V1649">
        <v>28</v>
      </c>
      <c r="W1649">
        <v>1407</v>
      </c>
      <c r="X1649">
        <v>869</v>
      </c>
      <c r="Y1649">
        <v>18</v>
      </c>
      <c r="Z1649">
        <v>51</v>
      </c>
      <c r="AA1649">
        <v>178</v>
      </c>
      <c r="AB1649">
        <v>997</v>
      </c>
      <c r="AC1649">
        <v>620</v>
      </c>
      <c r="AD1649">
        <v>2</v>
      </c>
      <c r="AE1649">
        <v>47</v>
      </c>
      <c r="AF1649">
        <v>140</v>
      </c>
      <c r="AG1649">
        <v>154</v>
      </c>
      <c r="AH1649">
        <v>68</v>
      </c>
      <c r="AI1649">
        <v>1</v>
      </c>
      <c r="AJ1649">
        <v>2</v>
      </c>
      <c r="AK1649">
        <v>32</v>
      </c>
      <c r="AL1649">
        <v>22</v>
      </c>
      <c r="AM1649">
        <v>16</v>
      </c>
      <c r="AN1649">
        <v>0</v>
      </c>
      <c r="AO1649">
        <v>2</v>
      </c>
      <c r="AP1649">
        <v>2</v>
      </c>
      <c r="AQ1649">
        <v>0</v>
      </c>
      <c r="AR1649">
        <v>0</v>
      </c>
      <c r="AS1649">
        <v>0</v>
      </c>
      <c r="AT1649">
        <v>0</v>
      </c>
      <c r="AU1649">
        <v>0</v>
      </c>
      <c r="AV1649">
        <v>0</v>
      </c>
      <c r="AW1649">
        <v>0</v>
      </c>
      <c r="AX1649">
        <v>0</v>
      </c>
      <c r="AY1649">
        <v>0</v>
      </c>
      <c r="AZ1649">
        <v>0</v>
      </c>
      <c r="BA1649">
        <v>0</v>
      </c>
      <c r="BB1649">
        <v>0</v>
      </c>
      <c r="BC1649">
        <v>0</v>
      </c>
      <c r="BD1649">
        <v>0</v>
      </c>
      <c r="BE1649">
        <v>0</v>
      </c>
      <c r="BF1649">
        <v>0</v>
      </c>
      <c r="BG1649" s="20">
        <v>1</v>
      </c>
      <c r="BH1649" s="20">
        <v>1</v>
      </c>
      <c r="BI1649" s="20">
        <v>131</v>
      </c>
      <c r="BJ1649" s="20">
        <v>5</v>
      </c>
      <c r="BK1649" s="20">
        <v>591</v>
      </c>
      <c r="BL1649" s="20">
        <v>1105</v>
      </c>
      <c r="BM1649" s="20">
        <v>779</v>
      </c>
      <c r="BN1649" s="20">
        <v>115</v>
      </c>
      <c r="BO1649" s="20">
        <v>18</v>
      </c>
      <c r="BP1649" s="20">
        <v>4008</v>
      </c>
      <c r="BQ1649" s="20">
        <v>1638</v>
      </c>
      <c r="BR1649" s="20">
        <v>0</v>
      </c>
      <c r="BS1649" s="20">
        <v>13</v>
      </c>
      <c r="BT1649" s="20">
        <v>92</v>
      </c>
      <c r="BU1649" s="20">
        <v>1074</v>
      </c>
      <c r="BV1649" s="20">
        <v>2632</v>
      </c>
    </row>
    <row r="1650" spans="1:74" x14ac:dyDescent="0.25">
      <c r="A1650" s="20" t="s">
        <v>452</v>
      </c>
      <c r="B1650" s="20" t="s">
        <v>453</v>
      </c>
      <c r="C1650" s="20" t="s">
        <v>605</v>
      </c>
      <c r="D1650" s="1">
        <v>44599</v>
      </c>
      <c r="E1650">
        <v>145</v>
      </c>
      <c r="F1650">
        <v>1</v>
      </c>
      <c r="G1650">
        <v>1</v>
      </c>
      <c r="H1650">
        <v>1</v>
      </c>
      <c r="I1650">
        <v>1</v>
      </c>
      <c r="J1650">
        <v>117</v>
      </c>
      <c r="K1650">
        <v>0</v>
      </c>
      <c r="L1650">
        <v>4</v>
      </c>
      <c r="M1650">
        <v>6</v>
      </c>
      <c r="N1650">
        <v>5</v>
      </c>
      <c r="O1650">
        <v>5</v>
      </c>
      <c r="P1650">
        <v>0</v>
      </c>
      <c r="Q1650">
        <v>0</v>
      </c>
      <c r="R1650">
        <v>661</v>
      </c>
      <c r="S1650">
        <v>553</v>
      </c>
      <c r="T1650">
        <v>9</v>
      </c>
      <c r="U1650">
        <v>26</v>
      </c>
      <c r="V1650">
        <v>28</v>
      </c>
      <c r="W1650">
        <v>1417</v>
      </c>
      <c r="X1650">
        <v>876</v>
      </c>
      <c r="Y1650">
        <v>18</v>
      </c>
      <c r="Z1650">
        <v>54</v>
      </c>
      <c r="AA1650">
        <v>180</v>
      </c>
      <c r="AB1650">
        <v>1001</v>
      </c>
      <c r="AC1650">
        <v>625</v>
      </c>
      <c r="AD1650">
        <v>2</v>
      </c>
      <c r="AE1650">
        <v>46</v>
      </c>
      <c r="AF1650">
        <v>141</v>
      </c>
      <c r="AG1650">
        <v>153</v>
      </c>
      <c r="AH1650">
        <v>67</v>
      </c>
      <c r="AI1650">
        <v>1</v>
      </c>
      <c r="AJ1650">
        <v>2</v>
      </c>
      <c r="AK1650">
        <v>32</v>
      </c>
      <c r="AL1650">
        <v>22</v>
      </c>
      <c r="AM1650">
        <v>16</v>
      </c>
      <c r="AN1650">
        <v>0</v>
      </c>
      <c r="AO1650">
        <v>2</v>
      </c>
      <c r="AP1650">
        <v>1</v>
      </c>
      <c r="AQ1650">
        <v>0</v>
      </c>
      <c r="AR1650">
        <v>0</v>
      </c>
      <c r="AS1650">
        <v>0</v>
      </c>
      <c r="AT1650">
        <v>0</v>
      </c>
      <c r="AU1650">
        <v>0</v>
      </c>
      <c r="AV1650">
        <v>0</v>
      </c>
      <c r="AW1650">
        <v>0</v>
      </c>
      <c r="AX1650">
        <v>0</v>
      </c>
      <c r="AY1650">
        <v>0</v>
      </c>
      <c r="AZ1650">
        <v>0</v>
      </c>
      <c r="BA1650">
        <v>0</v>
      </c>
      <c r="BB1650">
        <v>0</v>
      </c>
      <c r="BC1650">
        <v>0</v>
      </c>
      <c r="BD1650">
        <v>0</v>
      </c>
      <c r="BE1650">
        <v>0</v>
      </c>
      <c r="BF1650">
        <v>0</v>
      </c>
      <c r="BG1650" s="20">
        <v>1</v>
      </c>
      <c r="BH1650" s="20">
        <v>1</v>
      </c>
      <c r="BI1650" s="20">
        <v>131</v>
      </c>
      <c r="BJ1650" s="20">
        <v>5</v>
      </c>
      <c r="BK1650" s="20">
        <v>592</v>
      </c>
      <c r="BL1650" s="20">
        <v>1107</v>
      </c>
      <c r="BM1650" s="20">
        <v>782</v>
      </c>
      <c r="BN1650" s="20">
        <v>115</v>
      </c>
      <c r="BO1650" s="20">
        <v>18</v>
      </c>
      <c r="BP1650" s="20">
        <v>4004</v>
      </c>
      <c r="BQ1650" s="20">
        <v>1654</v>
      </c>
      <c r="BR1650" s="20">
        <v>0</v>
      </c>
      <c r="BS1650" s="20">
        <v>13</v>
      </c>
      <c r="BT1650" s="20">
        <v>93</v>
      </c>
      <c r="BU1650" s="20">
        <v>1073</v>
      </c>
      <c r="BV1650" s="20">
        <v>2634</v>
      </c>
    </row>
    <row r="1651" spans="1:74" x14ac:dyDescent="0.25">
      <c r="A1651" s="20" t="s">
        <v>452</v>
      </c>
      <c r="B1651" s="20" t="s">
        <v>453</v>
      </c>
      <c r="C1651" s="20" t="s">
        <v>605</v>
      </c>
      <c r="D1651" s="1">
        <v>44606</v>
      </c>
      <c r="E1651">
        <v>143</v>
      </c>
      <c r="F1651">
        <v>2</v>
      </c>
      <c r="G1651">
        <v>2</v>
      </c>
      <c r="H1651">
        <v>1</v>
      </c>
      <c r="I1651">
        <v>1</v>
      </c>
      <c r="J1651">
        <v>115</v>
      </c>
      <c r="K1651">
        <v>0</v>
      </c>
      <c r="L1651">
        <v>4</v>
      </c>
      <c r="M1651">
        <v>6</v>
      </c>
      <c r="N1651">
        <v>5</v>
      </c>
      <c r="O1651">
        <v>5</v>
      </c>
      <c r="P1651">
        <v>0</v>
      </c>
      <c r="Q1651">
        <v>0</v>
      </c>
      <c r="R1651">
        <v>654</v>
      </c>
      <c r="S1651">
        <v>546</v>
      </c>
      <c r="T1651">
        <v>10</v>
      </c>
      <c r="U1651">
        <v>25</v>
      </c>
      <c r="V1651">
        <v>28</v>
      </c>
      <c r="W1651">
        <v>1421</v>
      </c>
      <c r="X1651">
        <v>880</v>
      </c>
      <c r="Y1651">
        <v>18</v>
      </c>
      <c r="Z1651">
        <v>55</v>
      </c>
      <c r="AA1651">
        <v>181</v>
      </c>
      <c r="AB1651">
        <v>992</v>
      </c>
      <c r="AC1651">
        <v>622</v>
      </c>
      <c r="AD1651">
        <v>2</v>
      </c>
      <c r="AE1651">
        <v>45</v>
      </c>
      <c r="AF1651">
        <v>141</v>
      </c>
      <c r="AG1651">
        <v>151</v>
      </c>
      <c r="AH1651">
        <v>68</v>
      </c>
      <c r="AI1651">
        <v>1</v>
      </c>
      <c r="AJ1651">
        <v>2</v>
      </c>
      <c r="AK1651">
        <v>32</v>
      </c>
      <c r="AL1651">
        <v>40</v>
      </c>
      <c r="AM1651">
        <v>34</v>
      </c>
      <c r="AN1651">
        <v>0</v>
      </c>
      <c r="AO1651">
        <v>2</v>
      </c>
      <c r="AP1651">
        <v>1</v>
      </c>
      <c r="AQ1651">
        <v>0</v>
      </c>
      <c r="AR1651">
        <v>0</v>
      </c>
      <c r="AS1651">
        <v>0</v>
      </c>
      <c r="AT1651">
        <v>0</v>
      </c>
      <c r="AU1651">
        <v>0</v>
      </c>
      <c r="AV1651">
        <v>0</v>
      </c>
      <c r="AW1651">
        <v>0</v>
      </c>
      <c r="AX1651">
        <v>0</v>
      </c>
      <c r="AY1651">
        <v>0</v>
      </c>
      <c r="AZ1651">
        <v>0</v>
      </c>
      <c r="BA1651">
        <v>0</v>
      </c>
      <c r="BB1651">
        <v>0</v>
      </c>
      <c r="BC1651">
        <v>0</v>
      </c>
      <c r="BD1651">
        <v>0</v>
      </c>
      <c r="BE1651">
        <v>0</v>
      </c>
      <c r="BF1651">
        <v>0</v>
      </c>
      <c r="BG1651" s="20">
        <v>2</v>
      </c>
      <c r="BH1651" s="20">
        <v>1</v>
      </c>
      <c r="BI1651" s="20">
        <v>129</v>
      </c>
      <c r="BJ1651" s="20">
        <v>5</v>
      </c>
      <c r="BK1651" s="20">
        <v>585</v>
      </c>
      <c r="BL1651" s="20">
        <v>1109</v>
      </c>
      <c r="BM1651" s="20">
        <v>774</v>
      </c>
      <c r="BN1651" s="20">
        <v>113</v>
      </c>
      <c r="BO1651" s="20">
        <v>36</v>
      </c>
      <c r="BP1651" s="20">
        <v>3978</v>
      </c>
      <c r="BQ1651" s="20">
        <v>1654</v>
      </c>
      <c r="BR1651" s="20">
        <v>0</v>
      </c>
      <c r="BS1651" s="20">
        <v>14</v>
      </c>
      <c r="BT1651" s="20">
        <v>92</v>
      </c>
      <c r="BU1651" s="20">
        <v>1062</v>
      </c>
      <c r="BV1651" s="20">
        <v>2618</v>
      </c>
    </row>
    <row r="1652" spans="1:74" x14ac:dyDescent="0.25">
      <c r="A1652" s="20" t="s">
        <v>452</v>
      </c>
      <c r="B1652" s="20" t="s">
        <v>455</v>
      </c>
      <c r="C1652" s="20" t="s">
        <v>606</v>
      </c>
      <c r="D1652" s="1">
        <v>44493</v>
      </c>
      <c r="E1652">
        <v>47</v>
      </c>
      <c r="F1652">
        <v>0</v>
      </c>
      <c r="G1652">
        <v>0</v>
      </c>
      <c r="H1652">
        <v>0</v>
      </c>
      <c r="I1652">
        <v>0</v>
      </c>
      <c r="J1652">
        <v>22</v>
      </c>
      <c r="K1652">
        <v>5</v>
      </c>
      <c r="L1652">
        <v>2</v>
      </c>
      <c r="M1652">
        <v>0</v>
      </c>
      <c r="N1652">
        <v>2</v>
      </c>
      <c r="O1652">
        <v>0</v>
      </c>
      <c r="P1652">
        <v>1</v>
      </c>
      <c r="Q1652">
        <v>0</v>
      </c>
      <c r="R1652">
        <v>399</v>
      </c>
      <c r="S1652">
        <v>0</v>
      </c>
      <c r="T1652">
        <v>247</v>
      </c>
      <c r="U1652">
        <v>0</v>
      </c>
      <c r="V1652">
        <v>5</v>
      </c>
      <c r="W1652">
        <v>733</v>
      </c>
      <c r="X1652">
        <v>0</v>
      </c>
      <c r="Y1652">
        <v>31</v>
      </c>
      <c r="Z1652">
        <v>36</v>
      </c>
      <c r="AA1652">
        <v>66</v>
      </c>
      <c r="AB1652">
        <v>728</v>
      </c>
      <c r="AC1652">
        <v>31</v>
      </c>
      <c r="AD1652">
        <v>4</v>
      </c>
      <c r="AE1652">
        <v>3</v>
      </c>
      <c r="AF1652">
        <v>131</v>
      </c>
      <c r="AG1652">
        <v>67</v>
      </c>
      <c r="AH1652">
        <v>0</v>
      </c>
      <c r="AI1652">
        <v>2</v>
      </c>
      <c r="AJ1652">
        <v>5</v>
      </c>
      <c r="AK1652">
        <v>11</v>
      </c>
      <c r="AL1652">
        <v>16</v>
      </c>
      <c r="AM1652">
        <v>0</v>
      </c>
      <c r="AN1652">
        <v>2</v>
      </c>
      <c r="AO1652">
        <v>0</v>
      </c>
      <c r="AP1652">
        <v>1</v>
      </c>
      <c r="AQ1652">
        <v>0</v>
      </c>
      <c r="AR1652">
        <v>0</v>
      </c>
      <c r="AS1652">
        <v>0</v>
      </c>
      <c r="AT1652">
        <v>0</v>
      </c>
      <c r="AU1652">
        <v>0</v>
      </c>
      <c r="AV1652">
        <v>0</v>
      </c>
      <c r="AW1652">
        <v>0</v>
      </c>
      <c r="AX1652">
        <v>0</v>
      </c>
      <c r="AY1652">
        <v>0</v>
      </c>
      <c r="AZ1652">
        <v>0</v>
      </c>
      <c r="BA1652">
        <v>0</v>
      </c>
      <c r="BB1652">
        <v>25</v>
      </c>
      <c r="BC1652">
        <v>39</v>
      </c>
      <c r="BD1652">
        <v>0</v>
      </c>
      <c r="BE1652">
        <v>1</v>
      </c>
      <c r="BF1652">
        <v>0</v>
      </c>
      <c r="BG1652" s="20"/>
      <c r="BH1652" s="20"/>
      <c r="BI1652" s="20"/>
      <c r="BJ1652" s="20"/>
      <c r="BK1652" s="20"/>
      <c r="BL1652" s="20"/>
      <c r="BM1652" s="20"/>
      <c r="BN1652" s="20"/>
      <c r="BO1652" s="20"/>
      <c r="BP1652" s="20"/>
      <c r="BQ1652" s="20"/>
      <c r="BR1652" s="20"/>
      <c r="BS1652" s="20"/>
      <c r="BT1652" s="20"/>
      <c r="BU1652" s="20"/>
      <c r="BV1652" s="20"/>
    </row>
    <row r="1653" spans="1:74" x14ac:dyDescent="0.25">
      <c r="A1653" s="20" t="s">
        <v>452</v>
      </c>
      <c r="B1653" s="20" t="s">
        <v>455</v>
      </c>
      <c r="C1653" s="20" t="s">
        <v>606</v>
      </c>
      <c r="D1653" s="1">
        <v>44500</v>
      </c>
      <c r="E1653">
        <v>48</v>
      </c>
      <c r="F1653">
        <v>0</v>
      </c>
      <c r="G1653">
        <v>0</v>
      </c>
      <c r="H1653">
        <v>0</v>
      </c>
      <c r="I1653">
        <v>0</v>
      </c>
      <c r="J1653">
        <v>25</v>
      </c>
      <c r="K1653">
        <v>5</v>
      </c>
      <c r="L1653">
        <v>2</v>
      </c>
      <c r="M1653">
        <v>0</v>
      </c>
      <c r="N1653">
        <v>2</v>
      </c>
      <c r="O1653">
        <v>0</v>
      </c>
      <c r="P1653">
        <v>1</v>
      </c>
      <c r="Q1653">
        <v>0</v>
      </c>
      <c r="R1653">
        <v>399</v>
      </c>
      <c r="S1653">
        <v>0</v>
      </c>
      <c r="T1653">
        <v>278</v>
      </c>
      <c r="U1653">
        <v>0</v>
      </c>
      <c r="V1653">
        <v>4</v>
      </c>
      <c r="W1653">
        <v>734</v>
      </c>
      <c r="X1653">
        <v>0</v>
      </c>
      <c r="Y1653">
        <v>106</v>
      </c>
      <c r="Z1653">
        <v>36</v>
      </c>
      <c r="AA1653">
        <v>66</v>
      </c>
      <c r="AB1653">
        <v>727</v>
      </c>
      <c r="AC1653">
        <v>59</v>
      </c>
      <c r="AD1653">
        <v>4</v>
      </c>
      <c r="AE1653">
        <v>3</v>
      </c>
      <c r="AF1653">
        <v>130</v>
      </c>
      <c r="AG1653">
        <v>67</v>
      </c>
      <c r="AH1653">
        <v>0</v>
      </c>
      <c r="AI1653">
        <v>2</v>
      </c>
      <c r="AJ1653">
        <v>5</v>
      </c>
      <c r="AK1653">
        <v>11</v>
      </c>
      <c r="AL1653">
        <v>16</v>
      </c>
      <c r="AM1653">
        <v>0</v>
      </c>
      <c r="AN1653">
        <v>3</v>
      </c>
      <c r="AO1653">
        <v>0</v>
      </c>
      <c r="AP1653">
        <v>1</v>
      </c>
      <c r="AQ1653">
        <v>0</v>
      </c>
      <c r="AR1653">
        <v>0</v>
      </c>
      <c r="AS1653">
        <v>0</v>
      </c>
      <c r="AT1653">
        <v>0</v>
      </c>
      <c r="AU1653">
        <v>0</v>
      </c>
      <c r="AV1653">
        <v>0</v>
      </c>
      <c r="AW1653">
        <v>0</v>
      </c>
      <c r="AX1653">
        <v>0</v>
      </c>
      <c r="AY1653">
        <v>0</v>
      </c>
      <c r="AZ1653">
        <v>0</v>
      </c>
      <c r="BA1653">
        <v>0</v>
      </c>
      <c r="BB1653">
        <v>25</v>
      </c>
      <c r="BC1653">
        <v>39</v>
      </c>
      <c r="BD1653">
        <v>0</v>
      </c>
      <c r="BE1653">
        <v>1</v>
      </c>
      <c r="BF1653">
        <v>0</v>
      </c>
      <c r="BG1653" s="20"/>
      <c r="BH1653" s="20"/>
      <c r="BI1653" s="20"/>
      <c r="BJ1653" s="20"/>
      <c r="BK1653" s="20"/>
      <c r="BL1653" s="20"/>
      <c r="BM1653" s="20"/>
      <c r="BN1653" s="20"/>
      <c r="BO1653" s="20"/>
      <c r="BP1653" s="20"/>
      <c r="BQ1653" s="20"/>
      <c r="BR1653" s="20"/>
      <c r="BS1653" s="20"/>
      <c r="BT1653" s="20"/>
      <c r="BU1653" s="20"/>
      <c r="BV1653" s="20"/>
    </row>
    <row r="1654" spans="1:74" x14ac:dyDescent="0.25">
      <c r="A1654" s="20" t="s">
        <v>452</v>
      </c>
      <c r="B1654" s="20" t="s">
        <v>455</v>
      </c>
      <c r="C1654" s="20" t="s">
        <v>606</v>
      </c>
      <c r="D1654" s="1">
        <v>44507</v>
      </c>
      <c r="E1654">
        <v>47</v>
      </c>
      <c r="F1654">
        <v>0</v>
      </c>
      <c r="G1654">
        <v>0</v>
      </c>
      <c r="H1654">
        <v>0</v>
      </c>
      <c r="I1654">
        <v>0</v>
      </c>
      <c r="J1654">
        <v>26</v>
      </c>
      <c r="K1654">
        <v>5</v>
      </c>
      <c r="L1654">
        <v>2</v>
      </c>
      <c r="M1654">
        <v>0</v>
      </c>
      <c r="N1654">
        <v>2</v>
      </c>
      <c r="O1654">
        <v>1</v>
      </c>
      <c r="P1654">
        <v>0</v>
      </c>
      <c r="Q1654">
        <v>0</v>
      </c>
      <c r="R1654">
        <v>398</v>
      </c>
      <c r="S1654">
        <v>291</v>
      </c>
      <c r="T1654">
        <v>25</v>
      </c>
      <c r="U1654">
        <v>0</v>
      </c>
      <c r="V1654">
        <v>4</v>
      </c>
      <c r="W1654">
        <v>735</v>
      </c>
      <c r="X1654">
        <v>160</v>
      </c>
      <c r="Y1654">
        <v>39</v>
      </c>
      <c r="Z1654">
        <v>35</v>
      </c>
      <c r="AA1654">
        <v>64</v>
      </c>
      <c r="AB1654">
        <v>726</v>
      </c>
      <c r="AC1654">
        <v>88</v>
      </c>
      <c r="AD1654">
        <v>4</v>
      </c>
      <c r="AE1654">
        <v>3</v>
      </c>
      <c r="AF1654">
        <v>129</v>
      </c>
      <c r="AG1654">
        <v>67</v>
      </c>
      <c r="AH1654">
        <v>2</v>
      </c>
      <c r="AI1654">
        <v>1</v>
      </c>
      <c r="AJ1654">
        <v>5</v>
      </c>
      <c r="AK1654">
        <v>11</v>
      </c>
      <c r="AL1654">
        <v>16</v>
      </c>
      <c r="AM1654">
        <v>3</v>
      </c>
      <c r="AN1654">
        <v>0</v>
      </c>
      <c r="AO1654">
        <v>0</v>
      </c>
      <c r="AP1654">
        <v>1</v>
      </c>
      <c r="AQ1654">
        <v>0</v>
      </c>
      <c r="AR1654">
        <v>0</v>
      </c>
      <c r="AS1654">
        <v>0</v>
      </c>
      <c r="AT1654">
        <v>0</v>
      </c>
      <c r="AU1654">
        <v>0</v>
      </c>
      <c r="AV1654">
        <v>0</v>
      </c>
      <c r="AW1654">
        <v>0</v>
      </c>
      <c r="AX1654">
        <v>0</v>
      </c>
      <c r="AY1654">
        <v>0</v>
      </c>
      <c r="AZ1654">
        <v>0</v>
      </c>
      <c r="BA1654">
        <v>0</v>
      </c>
      <c r="BB1654">
        <v>0</v>
      </c>
      <c r="BC1654">
        <v>0</v>
      </c>
      <c r="BD1654">
        <v>0</v>
      </c>
      <c r="BE1654">
        <v>0</v>
      </c>
      <c r="BF1654">
        <v>0</v>
      </c>
      <c r="BG1654" s="20">
        <v>0</v>
      </c>
      <c r="BH1654" s="20">
        <v>0</v>
      </c>
      <c r="BI1654" s="20">
        <v>39</v>
      </c>
      <c r="BJ1654" s="20">
        <v>2</v>
      </c>
      <c r="BK1654" s="20">
        <v>366</v>
      </c>
      <c r="BL1654" s="20">
        <v>567</v>
      </c>
      <c r="BM1654" s="20">
        <v>572</v>
      </c>
      <c r="BN1654" s="20">
        <v>48</v>
      </c>
      <c r="BO1654" s="20">
        <v>13</v>
      </c>
      <c r="BP1654" s="20"/>
      <c r="BQ1654" s="20"/>
      <c r="BR1654" s="20"/>
      <c r="BS1654" s="20"/>
      <c r="BT1654" s="20"/>
      <c r="BU1654" s="20"/>
      <c r="BV1654" s="20"/>
    </row>
    <row r="1655" spans="1:74" x14ac:dyDescent="0.25">
      <c r="A1655" s="20" t="s">
        <v>452</v>
      </c>
      <c r="B1655" s="20" t="s">
        <v>455</v>
      </c>
      <c r="C1655" s="20" t="s">
        <v>606</v>
      </c>
      <c r="D1655" s="1">
        <v>44514</v>
      </c>
      <c r="E1655">
        <v>47</v>
      </c>
      <c r="F1655">
        <v>0</v>
      </c>
      <c r="G1655">
        <v>0</v>
      </c>
      <c r="H1655">
        <v>0</v>
      </c>
      <c r="I1655">
        <v>0</v>
      </c>
      <c r="J1655">
        <v>27</v>
      </c>
      <c r="K1655">
        <v>5</v>
      </c>
      <c r="L1655">
        <v>2</v>
      </c>
      <c r="M1655">
        <v>0</v>
      </c>
      <c r="N1655">
        <v>2</v>
      </c>
      <c r="O1655">
        <v>1</v>
      </c>
      <c r="P1655">
        <v>0</v>
      </c>
      <c r="Q1655">
        <v>0</v>
      </c>
      <c r="R1655">
        <v>399</v>
      </c>
      <c r="S1655">
        <v>302</v>
      </c>
      <c r="T1655">
        <v>25</v>
      </c>
      <c r="U1655">
        <v>0</v>
      </c>
      <c r="V1655">
        <v>4</v>
      </c>
      <c r="W1655">
        <v>742</v>
      </c>
      <c r="X1655">
        <v>216</v>
      </c>
      <c r="Y1655">
        <v>40</v>
      </c>
      <c r="Z1655">
        <v>35</v>
      </c>
      <c r="AA1655">
        <v>64</v>
      </c>
      <c r="AB1655">
        <v>728</v>
      </c>
      <c r="AC1655">
        <v>99</v>
      </c>
      <c r="AD1655">
        <v>4</v>
      </c>
      <c r="AE1655">
        <v>3</v>
      </c>
      <c r="AF1655">
        <v>130</v>
      </c>
      <c r="AG1655">
        <v>67</v>
      </c>
      <c r="AH1655">
        <v>4</v>
      </c>
      <c r="AI1655">
        <v>1</v>
      </c>
      <c r="AJ1655">
        <v>5</v>
      </c>
      <c r="AK1655">
        <v>11</v>
      </c>
      <c r="AL1655">
        <v>16</v>
      </c>
      <c r="AM1655">
        <v>3</v>
      </c>
      <c r="AN1655">
        <v>0</v>
      </c>
      <c r="AO1655">
        <v>0</v>
      </c>
      <c r="AP1655">
        <v>1</v>
      </c>
      <c r="AQ1655">
        <v>0</v>
      </c>
      <c r="AR1655">
        <v>0</v>
      </c>
      <c r="AS1655">
        <v>0</v>
      </c>
      <c r="AT1655">
        <v>0</v>
      </c>
      <c r="AU1655">
        <v>0</v>
      </c>
      <c r="AV1655">
        <v>0</v>
      </c>
      <c r="AW1655">
        <v>0</v>
      </c>
      <c r="AX1655">
        <v>0</v>
      </c>
      <c r="AY1655">
        <v>0</v>
      </c>
      <c r="AZ1655">
        <v>0</v>
      </c>
      <c r="BA1655">
        <v>0</v>
      </c>
      <c r="BB1655">
        <v>0</v>
      </c>
      <c r="BC1655">
        <v>0</v>
      </c>
      <c r="BD1655">
        <v>0</v>
      </c>
      <c r="BE1655">
        <v>0</v>
      </c>
      <c r="BF1655">
        <v>0</v>
      </c>
      <c r="BG1655" s="20">
        <v>0</v>
      </c>
      <c r="BH1655" s="20">
        <v>0</v>
      </c>
      <c r="BI1655" s="20">
        <v>39</v>
      </c>
      <c r="BJ1655" s="20">
        <v>2</v>
      </c>
      <c r="BK1655" s="20">
        <v>366</v>
      </c>
      <c r="BL1655" s="20">
        <v>573</v>
      </c>
      <c r="BM1655" s="20">
        <v>575</v>
      </c>
      <c r="BN1655" s="20">
        <v>48</v>
      </c>
      <c r="BO1655" s="20">
        <v>13</v>
      </c>
      <c r="BP1655" s="20"/>
      <c r="BQ1655" s="20"/>
      <c r="BR1655" s="20"/>
      <c r="BS1655" s="20"/>
      <c r="BT1655" s="20"/>
      <c r="BU1655" s="20"/>
      <c r="BV1655" s="20"/>
    </row>
    <row r="1656" spans="1:74" x14ac:dyDescent="0.25">
      <c r="A1656" s="20" t="s">
        <v>452</v>
      </c>
      <c r="B1656" s="20" t="s">
        <v>455</v>
      </c>
      <c r="C1656" s="20" t="s">
        <v>606</v>
      </c>
      <c r="D1656" s="1">
        <v>44521</v>
      </c>
      <c r="E1656">
        <v>47</v>
      </c>
      <c r="F1656">
        <v>0</v>
      </c>
      <c r="G1656">
        <v>0</v>
      </c>
      <c r="H1656">
        <v>0</v>
      </c>
      <c r="I1656">
        <v>0</v>
      </c>
      <c r="J1656">
        <v>27</v>
      </c>
      <c r="K1656">
        <v>5</v>
      </c>
      <c r="L1656">
        <v>2</v>
      </c>
      <c r="M1656">
        <v>0</v>
      </c>
      <c r="N1656">
        <v>2</v>
      </c>
      <c r="O1656">
        <v>2</v>
      </c>
      <c r="P1656">
        <v>0</v>
      </c>
      <c r="Q1656">
        <v>0</v>
      </c>
      <c r="R1656">
        <v>399</v>
      </c>
      <c r="S1656">
        <v>310</v>
      </c>
      <c r="T1656">
        <v>25</v>
      </c>
      <c r="U1656">
        <v>0</v>
      </c>
      <c r="V1656">
        <v>3</v>
      </c>
      <c r="W1656">
        <v>744</v>
      </c>
      <c r="X1656">
        <v>239</v>
      </c>
      <c r="Y1656">
        <v>40</v>
      </c>
      <c r="Z1656">
        <v>36</v>
      </c>
      <c r="AA1656">
        <v>63</v>
      </c>
      <c r="AB1656">
        <v>728</v>
      </c>
      <c r="AC1656">
        <v>118</v>
      </c>
      <c r="AD1656">
        <v>4</v>
      </c>
      <c r="AE1656">
        <v>4</v>
      </c>
      <c r="AF1656">
        <v>127</v>
      </c>
      <c r="AG1656">
        <v>67</v>
      </c>
      <c r="AH1656">
        <v>4</v>
      </c>
      <c r="AI1656">
        <v>1</v>
      </c>
      <c r="AJ1656">
        <v>5</v>
      </c>
      <c r="AK1656">
        <v>11</v>
      </c>
      <c r="AL1656">
        <v>16</v>
      </c>
      <c r="AM1656">
        <v>4</v>
      </c>
      <c r="AN1656">
        <v>0</v>
      </c>
      <c r="AO1656">
        <v>0</v>
      </c>
      <c r="AP1656">
        <v>1</v>
      </c>
      <c r="AQ1656">
        <v>0</v>
      </c>
      <c r="AR1656">
        <v>0</v>
      </c>
      <c r="AS1656">
        <v>0</v>
      </c>
      <c r="AT1656">
        <v>0</v>
      </c>
      <c r="AU1656">
        <v>0</v>
      </c>
      <c r="AV1656">
        <v>0</v>
      </c>
      <c r="AW1656">
        <v>0</v>
      </c>
      <c r="AX1656">
        <v>0</v>
      </c>
      <c r="AY1656">
        <v>0</v>
      </c>
      <c r="AZ1656">
        <v>0</v>
      </c>
      <c r="BA1656">
        <v>0</v>
      </c>
      <c r="BB1656">
        <v>0</v>
      </c>
      <c r="BC1656">
        <v>0</v>
      </c>
      <c r="BD1656">
        <v>0</v>
      </c>
      <c r="BE1656">
        <v>0</v>
      </c>
      <c r="BF1656">
        <v>0</v>
      </c>
      <c r="BG1656" s="20">
        <v>0</v>
      </c>
      <c r="BH1656" s="20">
        <v>0</v>
      </c>
      <c r="BI1656" s="20">
        <v>39</v>
      </c>
      <c r="BJ1656" s="20">
        <v>2</v>
      </c>
      <c r="BK1656" s="20">
        <v>366</v>
      </c>
      <c r="BL1656" s="20">
        <v>575</v>
      </c>
      <c r="BM1656" s="20">
        <v>576</v>
      </c>
      <c r="BN1656" s="20">
        <v>48</v>
      </c>
      <c r="BO1656" s="20">
        <v>13</v>
      </c>
      <c r="BP1656" s="20"/>
      <c r="BQ1656" s="20"/>
      <c r="BR1656" s="20"/>
      <c r="BS1656" s="20"/>
      <c r="BT1656" s="20"/>
      <c r="BU1656" s="20"/>
      <c r="BV1656" s="20"/>
    </row>
    <row r="1657" spans="1:74" x14ac:dyDescent="0.25">
      <c r="A1657" s="20" t="s">
        <v>452</v>
      </c>
      <c r="B1657" s="20" t="s">
        <v>455</v>
      </c>
      <c r="C1657" s="20" t="s">
        <v>606</v>
      </c>
      <c r="D1657" s="1">
        <v>44528</v>
      </c>
      <c r="E1657">
        <v>47</v>
      </c>
      <c r="F1657">
        <v>0</v>
      </c>
      <c r="G1657">
        <v>0</v>
      </c>
      <c r="H1657">
        <v>0</v>
      </c>
      <c r="I1657">
        <v>0</v>
      </c>
      <c r="J1657">
        <v>29</v>
      </c>
      <c r="K1657">
        <v>5</v>
      </c>
      <c r="L1657">
        <v>2</v>
      </c>
      <c r="M1657">
        <v>0</v>
      </c>
      <c r="N1657">
        <v>2</v>
      </c>
      <c r="O1657">
        <v>2</v>
      </c>
      <c r="P1657">
        <v>0</v>
      </c>
      <c r="Q1657">
        <v>0</v>
      </c>
      <c r="R1657">
        <v>399</v>
      </c>
      <c r="S1657">
        <v>320</v>
      </c>
      <c r="T1657">
        <v>25</v>
      </c>
      <c r="U1657">
        <v>0</v>
      </c>
      <c r="V1657">
        <v>4</v>
      </c>
      <c r="W1657">
        <v>744</v>
      </c>
      <c r="X1657">
        <v>267</v>
      </c>
      <c r="Y1657">
        <v>40</v>
      </c>
      <c r="Z1657">
        <v>36</v>
      </c>
      <c r="AA1657">
        <v>64</v>
      </c>
      <c r="AB1657">
        <v>728</v>
      </c>
      <c r="AC1657">
        <v>151</v>
      </c>
      <c r="AD1657">
        <v>4</v>
      </c>
      <c r="AE1657">
        <v>3</v>
      </c>
      <c r="AF1657">
        <v>126</v>
      </c>
      <c r="AG1657">
        <v>68</v>
      </c>
      <c r="AH1657">
        <v>7</v>
      </c>
      <c r="AI1657">
        <v>1</v>
      </c>
      <c r="AJ1657">
        <v>5</v>
      </c>
      <c r="AK1657">
        <v>12</v>
      </c>
      <c r="AL1657">
        <v>17</v>
      </c>
      <c r="AM1657">
        <v>4</v>
      </c>
      <c r="AN1657">
        <v>0</v>
      </c>
      <c r="AO1657">
        <v>0</v>
      </c>
      <c r="AP1657">
        <v>1</v>
      </c>
      <c r="AQ1657">
        <v>0</v>
      </c>
      <c r="AR1657">
        <v>0</v>
      </c>
      <c r="AS1657">
        <v>0</v>
      </c>
      <c r="AT1657">
        <v>0</v>
      </c>
      <c r="AU1657">
        <v>0</v>
      </c>
      <c r="AV1657">
        <v>0</v>
      </c>
      <c r="AW1657">
        <v>0</v>
      </c>
      <c r="AX1657">
        <v>0</v>
      </c>
      <c r="AY1657">
        <v>0</v>
      </c>
      <c r="AZ1657">
        <v>0</v>
      </c>
      <c r="BA1657">
        <v>0</v>
      </c>
      <c r="BB1657">
        <v>0</v>
      </c>
      <c r="BC1657">
        <v>0</v>
      </c>
      <c r="BD1657">
        <v>0</v>
      </c>
      <c r="BE1657">
        <v>0</v>
      </c>
      <c r="BF1657">
        <v>0</v>
      </c>
      <c r="BG1657" s="20">
        <v>0</v>
      </c>
      <c r="BH1657" s="20">
        <v>0</v>
      </c>
      <c r="BI1657" s="20">
        <v>39</v>
      </c>
      <c r="BJ1657" s="20">
        <v>2</v>
      </c>
      <c r="BK1657" s="20">
        <v>365</v>
      </c>
      <c r="BL1657" s="20">
        <v>575</v>
      </c>
      <c r="BM1657" s="20">
        <v>577</v>
      </c>
      <c r="BN1657" s="20">
        <v>48</v>
      </c>
      <c r="BO1657" s="20">
        <v>14</v>
      </c>
      <c r="BP1657" s="20"/>
      <c r="BQ1657" s="20"/>
      <c r="BR1657" s="20"/>
      <c r="BS1657" s="20"/>
      <c r="BT1657" s="20"/>
      <c r="BU1657" s="20"/>
      <c r="BV1657" s="20"/>
    </row>
    <row r="1658" spans="1:74" x14ac:dyDescent="0.25">
      <c r="A1658" s="20" t="s">
        <v>452</v>
      </c>
      <c r="B1658" s="20" t="s">
        <v>455</v>
      </c>
      <c r="C1658" s="20" t="s">
        <v>606</v>
      </c>
      <c r="D1658" s="1">
        <v>44535</v>
      </c>
      <c r="E1658">
        <v>47</v>
      </c>
      <c r="F1658">
        <v>0</v>
      </c>
      <c r="G1658">
        <v>0</v>
      </c>
      <c r="H1658">
        <v>0</v>
      </c>
      <c r="I1658">
        <v>0</v>
      </c>
      <c r="J1658">
        <v>32</v>
      </c>
      <c r="K1658">
        <v>5</v>
      </c>
      <c r="L1658">
        <v>2</v>
      </c>
      <c r="M1658">
        <v>0</v>
      </c>
      <c r="N1658">
        <v>2</v>
      </c>
      <c r="O1658">
        <v>2</v>
      </c>
      <c r="P1658">
        <v>0</v>
      </c>
      <c r="Q1658">
        <v>0</v>
      </c>
      <c r="R1658">
        <v>389</v>
      </c>
      <c r="S1658">
        <v>324</v>
      </c>
      <c r="T1658">
        <v>25</v>
      </c>
      <c r="U1658">
        <v>0</v>
      </c>
      <c r="V1658">
        <v>4</v>
      </c>
      <c r="W1658">
        <v>737</v>
      </c>
      <c r="X1658">
        <v>312</v>
      </c>
      <c r="Y1658">
        <v>39</v>
      </c>
      <c r="Z1658">
        <v>35</v>
      </c>
      <c r="AA1658">
        <v>66</v>
      </c>
      <c r="AB1658">
        <v>716</v>
      </c>
      <c r="AC1658">
        <v>217</v>
      </c>
      <c r="AD1658">
        <v>4</v>
      </c>
      <c r="AE1658">
        <v>3</v>
      </c>
      <c r="AF1658">
        <v>124</v>
      </c>
      <c r="AG1658">
        <v>67</v>
      </c>
      <c r="AH1658">
        <v>12</v>
      </c>
      <c r="AI1658">
        <v>1</v>
      </c>
      <c r="AJ1658">
        <v>5</v>
      </c>
      <c r="AK1658">
        <v>12</v>
      </c>
      <c r="AL1658">
        <v>17</v>
      </c>
      <c r="AM1658">
        <v>6</v>
      </c>
      <c r="AN1658">
        <v>0</v>
      </c>
      <c r="AO1658">
        <v>0</v>
      </c>
      <c r="AP1658">
        <v>1</v>
      </c>
      <c r="AQ1658">
        <v>0</v>
      </c>
      <c r="AR1658">
        <v>0</v>
      </c>
      <c r="AS1658">
        <v>0</v>
      </c>
      <c r="AT1658">
        <v>0</v>
      </c>
      <c r="AU1658">
        <v>0</v>
      </c>
      <c r="AV1658">
        <v>0</v>
      </c>
      <c r="AW1658">
        <v>0</v>
      </c>
      <c r="AX1658">
        <v>0</v>
      </c>
      <c r="AY1658">
        <v>0</v>
      </c>
      <c r="AZ1658">
        <v>0</v>
      </c>
      <c r="BA1658">
        <v>0</v>
      </c>
      <c r="BB1658">
        <v>0</v>
      </c>
      <c r="BC1658">
        <v>0</v>
      </c>
      <c r="BD1658">
        <v>0</v>
      </c>
      <c r="BE1658">
        <v>0</v>
      </c>
      <c r="BF1658">
        <v>0</v>
      </c>
      <c r="BG1658" s="20">
        <v>0</v>
      </c>
      <c r="BH1658" s="20">
        <v>0</v>
      </c>
      <c r="BI1658" s="20">
        <v>39</v>
      </c>
      <c r="BJ1658" s="20">
        <v>2</v>
      </c>
      <c r="BK1658" s="20">
        <v>357</v>
      </c>
      <c r="BL1658" s="20">
        <v>569</v>
      </c>
      <c r="BM1658" s="20">
        <v>567</v>
      </c>
      <c r="BN1658" s="20">
        <v>47</v>
      </c>
      <c r="BO1658" s="20">
        <v>14</v>
      </c>
      <c r="BP1658" s="20"/>
      <c r="BQ1658" s="20"/>
      <c r="BR1658" s="20"/>
      <c r="BS1658" s="20"/>
      <c r="BT1658" s="20"/>
      <c r="BU1658" s="20"/>
      <c r="BV1658" s="20"/>
    </row>
    <row r="1659" spans="1:74" x14ac:dyDescent="0.25">
      <c r="A1659" s="20" t="s">
        <v>452</v>
      </c>
      <c r="B1659" s="20" t="s">
        <v>455</v>
      </c>
      <c r="C1659" s="20" t="s">
        <v>606</v>
      </c>
      <c r="D1659" s="1">
        <v>44542</v>
      </c>
      <c r="E1659">
        <v>47</v>
      </c>
      <c r="F1659">
        <v>0</v>
      </c>
      <c r="G1659">
        <v>0</v>
      </c>
      <c r="H1659">
        <v>0</v>
      </c>
      <c r="I1659">
        <v>0</v>
      </c>
      <c r="J1659">
        <v>32</v>
      </c>
      <c r="K1659">
        <v>5</v>
      </c>
      <c r="L1659">
        <v>2</v>
      </c>
      <c r="M1659">
        <v>0</v>
      </c>
      <c r="N1659">
        <v>2</v>
      </c>
      <c r="O1659">
        <v>2</v>
      </c>
      <c r="P1659">
        <v>0</v>
      </c>
      <c r="Q1659">
        <v>0</v>
      </c>
      <c r="R1659">
        <v>391</v>
      </c>
      <c r="S1659">
        <v>326</v>
      </c>
      <c r="T1659">
        <v>25</v>
      </c>
      <c r="U1659">
        <v>0</v>
      </c>
      <c r="V1659">
        <v>6</v>
      </c>
      <c r="W1659">
        <v>738</v>
      </c>
      <c r="X1659">
        <v>331</v>
      </c>
      <c r="Y1659">
        <v>38</v>
      </c>
      <c r="Z1659">
        <v>35</v>
      </c>
      <c r="AA1659">
        <v>66</v>
      </c>
      <c r="AB1659">
        <v>714</v>
      </c>
      <c r="AC1659">
        <v>288</v>
      </c>
      <c r="AD1659">
        <v>4</v>
      </c>
      <c r="AE1659">
        <v>3</v>
      </c>
      <c r="AF1659">
        <v>124</v>
      </c>
      <c r="AG1659">
        <v>69</v>
      </c>
      <c r="AH1659">
        <v>18</v>
      </c>
      <c r="AI1659">
        <v>1</v>
      </c>
      <c r="AJ1659">
        <v>5</v>
      </c>
      <c r="AK1659">
        <v>11</v>
      </c>
      <c r="AL1659">
        <v>17</v>
      </c>
      <c r="AM1659">
        <v>9</v>
      </c>
      <c r="AN1659">
        <v>0</v>
      </c>
      <c r="AO1659">
        <v>0</v>
      </c>
      <c r="AP1659">
        <v>1</v>
      </c>
      <c r="AQ1659">
        <v>0</v>
      </c>
      <c r="AR1659">
        <v>0</v>
      </c>
      <c r="AS1659">
        <v>0</v>
      </c>
      <c r="AT1659">
        <v>0</v>
      </c>
      <c r="AU1659">
        <v>0</v>
      </c>
      <c r="AV1659">
        <v>0</v>
      </c>
      <c r="AW1659">
        <v>0</v>
      </c>
      <c r="AX1659">
        <v>0</v>
      </c>
      <c r="AY1659">
        <v>0</v>
      </c>
      <c r="AZ1659">
        <v>0</v>
      </c>
      <c r="BA1659">
        <v>0</v>
      </c>
      <c r="BB1659">
        <v>0</v>
      </c>
      <c r="BC1659">
        <v>0</v>
      </c>
      <c r="BD1659">
        <v>0</v>
      </c>
      <c r="BE1659">
        <v>0</v>
      </c>
      <c r="BF1659">
        <v>0</v>
      </c>
      <c r="BG1659" s="20">
        <v>0</v>
      </c>
      <c r="BH1659" s="20">
        <v>0</v>
      </c>
      <c r="BI1659" s="20">
        <v>40</v>
      </c>
      <c r="BJ1659" s="20">
        <v>2</v>
      </c>
      <c r="BK1659" s="20">
        <v>357</v>
      </c>
      <c r="BL1659" s="20">
        <v>574</v>
      </c>
      <c r="BM1659" s="20">
        <v>566</v>
      </c>
      <c r="BN1659" s="20">
        <v>49</v>
      </c>
      <c r="BO1659" s="20">
        <v>16</v>
      </c>
      <c r="BP1659" s="20"/>
      <c r="BQ1659" s="20"/>
      <c r="BR1659" s="20"/>
      <c r="BS1659" s="20"/>
      <c r="BT1659" s="20"/>
      <c r="BU1659" s="20"/>
      <c r="BV1659" s="20"/>
    </row>
    <row r="1660" spans="1:74" x14ac:dyDescent="0.25">
      <c r="A1660" s="20" t="s">
        <v>452</v>
      </c>
      <c r="B1660" s="20" t="s">
        <v>455</v>
      </c>
      <c r="C1660" s="20" t="s">
        <v>606</v>
      </c>
      <c r="D1660" s="1">
        <v>44549</v>
      </c>
      <c r="E1660">
        <v>47</v>
      </c>
      <c r="F1660">
        <v>0</v>
      </c>
      <c r="G1660">
        <v>0</v>
      </c>
      <c r="H1660">
        <v>0</v>
      </c>
      <c r="I1660">
        <v>0</v>
      </c>
      <c r="J1660">
        <v>33</v>
      </c>
      <c r="K1660">
        <v>5</v>
      </c>
      <c r="L1660">
        <v>2</v>
      </c>
      <c r="M1660">
        <v>0</v>
      </c>
      <c r="N1660">
        <v>2</v>
      </c>
      <c r="O1660">
        <v>2</v>
      </c>
      <c r="P1660">
        <v>0</v>
      </c>
      <c r="Q1660">
        <v>0</v>
      </c>
      <c r="R1660">
        <v>391</v>
      </c>
      <c r="S1660">
        <v>330</v>
      </c>
      <c r="T1660">
        <v>24</v>
      </c>
      <c r="U1660">
        <v>0</v>
      </c>
      <c r="V1660">
        <v>5</v>
      </c>
      <c r="W1660">
        <v>741</v>
      </c>
      <c r="X1660">
        <v>359</v>
      </c>
      <c r="Y1660">
        <v>38</v>
      </c>
      <c r="Z1660">
        <v>35</v>
      </c>
      <c r="AA1660">
        <v>68</v>
      </c>
      <c r="AB1660">
        <v>713</v>
      </c>
      <c r="AC1660">
        <v>354</v>
      </c>
      <c r="AD1660">
        <v>4</v>
      </c>
      <c r="AE1660">
        <v>3</v>
      </c>
      <c r="AF1660">
        <v>123</v>
      </c>
      <c r="AG1660">
        <v>70</v>
      </c>
      <c r="AH1660">
        <v>20</v>
      </c>
      <c r="AI1660">
        <v>1</v>
      </c>
      <c r="AJ1660">
        <v>5</v>
      </c>
      <c r="AK1660">
        <v>11</v>
      </c>
      <c r="AL1660">
        <v>17</v>
      </c>
      <c r="AM1660">
        <v>9</v>
      </c>
      <c r="AN1660">
        <v>0</v>
      </c>
      <c r="AO1660">
        <v>0</v>
      </c>
      <c r="AP1660">
        <v>1</v>
      </c>
      <c r="AQ1660">
        <v>0</v>
      </c>
      <c r="AR1660">
        <v>0</v>
      </c>
      <c r="AS1660">
        <v>0</v>
      </c>
      <c r="AT1660">
        <v>0</v>
      </c>
      <c r="AU1660">
        <v>0</v>
      </c>
      <c r="AV1660">
        <v>0</v>
      </c>
      <c r="AW1660">
        <v>0</v>
      </c>
      <c r="AX1660">
        <v>0</v>
      </c>
      <c r="AY1660">
        <v>0</v>
      </c>
      <c r="AZ1660">
        <v>0</v>
      </c>
      <c r="BA1660">
        <v>0</v>
      </c>
      <c r="BB1660">
        <v>0</v>
      </c>
      <c r="BC1660">
        <v>0</v>
      </c>
      <c r="BD1660">
        <v>0</v>
      </c>
      <c r="BE1660">
        <v>0</v>
      </c>
      <c r="BF1660">
        <v>0</v>
      </c>
      <c r="BG1660" s="20">
        <v>0</v>
      </c>
      <c r="BH1660" s="20">
        <v>0</v>
      </c>
      <c r="BI1660" s="20">
        <v>40</v>
      </c>
      <c r="BJ1660" s="20">
        <v>2</v>
      </c>
      <c r="BK1660" s="20">
        <v>358</v>
      </c>
      <c r="BL1660" s="20">
        <v>575</v>
      </c>
      <c r="BM1660" s="20">
        <v>563</v>
      </c>
      <c r="BN1660" s="20">
        <v>50</v>
      </c>
      <c r="BO1660" s="20">
        <v>16</v>
      </c>
      <c r="BP1660" s="20">
        <v>2983</v>
      </c>
      <c r="BQ1660" s="20">
        <v>639</v>
      </c>
      <c r="BR1660" s="20">
        <v>0</v>
      </c>
      <c r="BS1660" s="20">
        <v>34</v>
      </c>
      <c r="BT1660" s="20">
        <v>32</v>
      </c>
      <c r="BU1660" s="20">
        <v>994</v>
      </c>
      <c r="BV1660" s="20">
        <v>1761</v>
      </c>
    </row>
    <row r="1661" spans="1:74" x14ac:dyDescent="0.25">
      <c r="A1661" s="20" t="s">
        <v>452</v>
      </c>
      <c r="B1661" s="20" t="s">
        <v>455</v>
      </c>
      <c r="C1661" s="20" t="s">
        <v>606</v>
      </c>
      <c r="D1661" s="1">
        <v>44558</v>
      </c>
      <c r="E1661">
        <v>48</v>
      </c>
      <c r="F1661">
        <v>0</v>
      </c>
      <c r="G1661">
        <v>0</v>
      </c>
      <c r="H1661">
        <v>0</v>
      </c>
      <c r="I1661">
        <v>0</v>
      </c>
      <c r="J1661">
        <v>33</v>
      </c>
      <c r="K1661">
        <v>5</v>
      </c>
      <c r="L1661">
        <v>2</v>
      </c>
      <c r="M1661">
        <v>0</v>
      </c>
      <c r="N1661">
        <v>2</v>
      </c>
      <c r="O1661">
        <v>2</v>
      </c>
      <c r="P1661">
        <v>0</v>
      </c>
      <c r="Q1661">
        <v>0</v>
      </c>
      <c r="R1661">
        <v>392</v>
      </c>
      <c r="S1661">
        <v>335</v>
      </c>
      <c r="T1661">
        <v>25</v>
      </c>
      <c r="U1661">
        <v>0</v>
      </c>
      <c r="V1661">
        <v>5</v>
      </c>
      <c r="W1661">
        <v>746</v>
      </c>
      <c r="X1661">
        <v>400</v>
      </c>
      <c r="Y1661">
        <v>38</v>
      </c>
      <c r="Z1661">
        <v>35</v>
      </c>
      <c r="AA1661">
        <v>67</v>
      </c>
      <c r="AB1661">
        <v>714</v>
      </c>
      <c r="AC1661">
        <v>387</v>
      </c>
      <c r="AD1661">
        <v>4</v>
      </c>
      <c r="AE1661">
        <v>4</v>
      </c>
      <c r="AF1661">
        <v>123</v>
      </c>
      <c r="AG1661">
        <v>72</v>
      </c>
      <c r="AH1661">
        <v>27</v>
      </c>
      <c r="AI1661">
        <v>1</v>
      </c>
      <c r="AJ1661">
        <v>5</v>
      </c>
      <c r="AK1661">
        <v>12</v>
      </c>
      <c r="AL1661">
        <v>17</v>
      </c>
      <c r="AM1661">
        <v>10</v>
      </c>
      <c r="AN1661">
        <v>0</v>
      </c>
      <c r="AO1661">
        <v>0</v>
      </c>
      <c r="AP1661">
        <v>1</v>
      </c>
      <c r="AQ1661">
        <v>0</v>
      </c>
      <c r="AR1661">
        <v>0</v>
      </c>
      <c r="AS1661">
        <v>0</v>
      </c>
      <c r="AT1661">
        <v>0</v>
      </c>
      <c r="AU1661">
        <v>0</v>
      </c>
      <c r="AV1661">
        <v>0</v>
      </c>
      <c r="AW1661">
        <v>0</v>
      </c>
      <c r="AX1661">
        <v>0</v>
      </c>
      <c r="AY1661">
        <v>0</v>
      </c>
      <c r="AZ1661">
        <v>0</v>
      </c>
      <c r="BA1661">
        <v>0</v>
      </c>
      <c r="BB1661">
        <v>0</v>
      </c>
      <c r="BC1661">
        <v>0</v>
      </c>
      <c r="BD1661">
        <v>0</v>
      </c>
      <c r="BE1661">
        <v>0</v>
      </c>
      <c r="BF1661">
        <v>0</v>
      </c>
      <c r="BG1661" s="20">
        <v>0</v>
      </c>
      <c r="BH1661" s="20">
        <v>0</v>
      </c>
      <c r="BI1661" s="20">
        <v>40</v>
      </c>
      <c r="BJ1661" s="20">
        <v>2</v>
      </c>
      <c r="BK1661" s="20">
        <v>359</v>
      </c>
      <c r="BL1661" s="20">
        <v>582</v>
      </c>
      <c r="BM1661" s="20">
        <v>563</v>
      </c>
      <c r="BN1661" s="20">
        <v>51</v>
      </c>
      <c r="BO1661" s="20">
        <v>16</v>
      </c>
      <c r="BP1661" s="20">
        <v>2986</v>
      </c>
      <c r="BQ1661" s="20">
        <v>803</v>
      </c>
      <c r="BR1661" s="20">
        <v>0</v>
      </c>
      <c r="BS1661" s="20">
        <v>34</v>
      </c>
      <c r="BT1661" s="20">
        <v>40</v>
      </c>
      <c r="BU1661" s="20">
        <v>970</v>
      </c>
      <c r="BV1661" s="20">
        <v>1786</v>
      </c>
    </row>
    <row r="1662" spans="1:74" x14ac:dyDescent="0.25">
      <c r="A1662" s="20" t="s">
        <v>452</v>
      </c>
      <c r="B1662" s="20" t="s">
        <v>455</v>
      </c>
      <c r="C1662" s="20" t="s">
        <v>606</v>
      </c>
      <c r="D1662" s="1">
        <v>44564</v>
      </c>
      <c r="E1662">
        <v>48</v>
      </c>
      <c r="F1662">
        <v>0</v>
      </c>
      <c r="G1662">
        <v>0</v>
      </c>
      <c r="H1662">
        <v>0</v>
      </c>
      <c r="I1662">
        <v>0</v>
      </c>
      <c r="J1662">
        <v>33</v>
      </c>
      <c r="K1662">
        <v>5</v>
      </c>
      <c r="L1662">
        <v>2</v>
      </c>
      <c r="M1662">
        <v>0</v>
      </c>
      <c r="N1662">
        <v>2</v>
      </c>
      <c r="O1662">
        <v>2</v>
      </c>
      <c r="P1662">
        <v>0</v>
      </c>
      <c r="Q1662">
        <v>0</v>
      </c>
      <c r="R1662">
        <v>393</v>
      </c>
      <c r="S1662">
        <v>339</v>
      </c>
      <c r="T1662">
        <v>25</v>
      </c>
      <c r="U1662">
        <v>0</v>
      </c>
      <c r="V1662">
        <v>4</v>
      </c>
      <c r="W1662">
        <v>747</v>
      </c>
      <c r="X1662">
        <v>406</v>
      </c>
      <c r="Y1662">
        <v>36</v>
      </c>
      <c r="Z1662">
        <v>35</v>
      </c>
      <c r="AA1662">
        <v>67</v>
      </c>
      <c r="AB1662">
        <v>713</v>
      </c>
      <c r="AC1662">
        <v>410</v>
      </c>
      <c r="AD1662">
        <v>4</v>
      </c>
      <c r="AE1662">
        <v>4</v>
      </c>
      <c r="AF1662">
        <v>121</v>
      </c>
      <c r="AG1662">
        <v>72</v>
      </c>
      <c r="AH1662">
        <v>29</v>
      </c>
      <c r="AI1662">
        <v>1</v>
      </c>
      <c r="AJ1662">
        <v>5</v>
      </c>
      <c r="AK1662">
        <v>12</v>
      </c>
      <c r="AL1662">
        <v>17</v>
      </c>
      <c r="AM1662">
        <v>10</v>
      </c>
      <c r="AN1662">
        <v>0</v>
      </c>
      <c r="AO1662">
        <v>0</v>
      </c>
      <c r="AP1662">
        <v>1</v>
      </c>
      <c r="AQ1662">
        <v>0</v>
      </c>
      <c r="AR1662">
        <v>0</v>
      </c>
      <c r="AS1662">
        <v>0</v>
      </c>
      <c r="AT1662">
        <v>0</v>
      </c>
      <c r="AU1662">
        <v>0</v>
      </c>
      <c r="AV1662">
        <v>0</v>
      </c>
      <c r="AW1662">
        <v>0</v>
      </c>
      <c r="AX1662">
        <v>0</v>
      </c>
      <c r="AY1662">
        <v>0</v>
      </c>
      <c r="AZ1662">
        <v>0</v>
      </c>
      <c r="BA1662">
        <v>0</v>
      </c>
      <c r="BB1662">
        <v>0</v>
      </c>
      <c r="BC1662">
        <v>0</v>
      </c>
      <c r="BD1662">
        <v>0</v>
      </c>
      <c r="BE1662">
        <v>0</v>
      </c>
      <c r="BF1662">
        <v>0</v>
      </c>
      <c r="BG1662" s="20">
        <v>0</v>
      </c>
      <c r="BH1662" s="20">
        <v>0</v>
      </c>
      <c r="BI1662" s="20">
        <v>40</v>
      </c>
      <c r="BJ1662" s="20">
        <v>2</v>
      </c>
      <c r="BK1662" s="20">
        <v>361</v>
      </c>
      <c r="BL1662" s="20">
        <v>583</v>
      </c>
      <c r="BM1662" s="20">
        <v>565</v>
      </c>
      <c r="BN1662" s="20">
        <v>51</v>
      </c>
      <c r="BO1662" s="20">
        <v>16</v>
      </c>
      <c r="BP1662" s="20">
        <v>2989</v>
      </c>
      <c r="BQ1662" s="20">
        <v>870</v>
      </c>
      <c r="BR1662" s="20">
        <v>0</v>
      </c>
      <c r="BS1662" s="20">
        <v>35</v>
      </c>
      <c r="BT1662" s="20">
        <v>40</v>
      </c>
      <c r="BU1662" s="20">
        <v>962</v>
      </c>
      <c r="BV1662" s="20">
        <v>1799</v>
      </c>
    </row>
    <row r="1663" spans="1:74" x14ac:dyDescent="0.25">
      <c r="A1663" s="20" t="s">
        <v>452</v>
      </c>
      <c r="B1663" s="20" t="s">
        <v>455</v>
      </c>
      <c r="C1663" s="20" t="s">
        <v>606</v>
      </c>
      <c r="D1663" s="1">
        <v>44570</v>
      </c>
      <c r="E1663">
        <v>48</v>
      </c>
      <c r="F1663">
        <v>0</v>
      </c>
      <c r="G1663">
        <v>0</v>
      </c>
      <c r="H1663">
        <v>0</v>
      </c>
      <c r="I1663">
        <v>0</v>
      </c>
      <c r="J1663">
        <v>34</v>
      </c>
      <c r="K1663">
        <v>5</v>
      </c>
      <c r="L1663">
        <v>2</v>
      </c>
      <c r="M1663">
        <v>0</v>
      </c>
      <c r="N1663">
        <v>2</v>
      </c>
      <c r="O1663">
        <v>2</v>
      </c>
      <c r="P1663">
        <v>0</v>
      </c>
      <c r="Q1663">
        <v>0</v>
      </c>
      <c r="R1663">
        <v>392</v>
      </c>
      <c r="S1663">
        <v>339</v>
      </c>
      <c r="T1663">
        <v>25</v>
      </c>
      <c r="U1663">
        <v>0</v>
      </c>
      <c r="V1663">
        <v>4</v>
      </c>
      <c r="W1663">
        <v>743</v>
      </c>
      <c r="X1663">
        <v>411</v>
      </c>
      <c r="Y1663">
        <v>36</v>
      </c>
      <c r="Z1663">
        <v>35</v>
      </c>
      <c r="AA1663">
        <v>65</v>
      </c>
      <c r="AB1663">
        <v>712</v>
      </c>
      <c r="AC1663">
        <v>434</v>
      </c>
      <c r="AD1663">
        <v>4</v>
      </c>
      <c r="AE1663">
        <v>4</v>
      </c>
      <c r="AF1663">
        <v>120</v>
      </c>
      <c r="AG1663">
        <v>72</v>
      </c>
      <c r="AH1663">
        <v>32</v>
      </c>
      <c r="AI1663">
        <v>1</v>
      </c>
      <c r="AJ1663">
        <v>5</v>
      </c>
      <c r="AK1663">
        <v>12</v>
      </c>
      <c r="AL1663">
        <v>17</v>
      </c>
      <c r="AM1663">
        <v>10</v>
      </c>
      <c r="AN1663">
        <v>0</v>
      </c>
      <c r="AO1663">
        <v>0</v>
      </c>
      <c r="AP1663">
        <v>1</v>
      </c>
      <c r="AQ1663">
        <v>0</v>
      </c>
      <c r="AR1663">
        <v>0</v>
      </c>
      <c r="AS1663">
        <v>0</v>
      </c>
      <c r="AT1663">
        <v>0</v>
      </c>
      <c r="AU1663">
        <v>0</v>
      </c>
      <c r="AV1663">
        <v>0</v>
      </c>
      <c r="AW1663">
        <v>0</v>
      </c>
      <c r="AX1663">
        <v>0</v>
      </c>
      <c r="AY1663">
        <v>0</v>
      </c>
      <c r="AZ1663">
        <v>0</v>
      </c>
      <c r="BA1663">
        <v>0</v>
      </c>
      <c r="BB1663">
        <v>0</v>
      </c>
      <c r="BC1663">
        <v>0</v>
      </c>
      <c r="BD1663">
        <v>0</v>
      </c>
      <c r="BE1663">
        <v>0</v>
      </c>
      <c r="BF1663">
        <v>0</v>
      </c>
      <c r="BG1663" s="20">
        <v>0</v>
      </c>
      <c r="BH1663" s="20">
        <v>0</v>
      </c>
      <c r="BI1663" s="20">
        <v>40</v>
      </c>
      <c r="BJ1663" s="20">
        <v>2</v>
      </c>
      <c r="BK1663" s="20">
        <v>360</v>
      </c>
      <c r="BL1663" s="20">
        <v>582</v>
      </c>
      <c r="BM1663" s="20">
        <v>565</v>
      </c>
      <c r="BN1663" s="20">
        <v>51</v>
      </c>
      <c r="BO1663" s="20">
        <v>16</v>
      </c>
      <c r="BP1663" s="20">
        <v>2969</v>
      </c>
      <c r="BQ1663" s="20">
        <v>944</v>
      </c>
      <c r="BR1663" s="20">
        <v>0</v>
      </c>
      <c r="BS1663" s="20">
        <v>33</v>
      </c>
      <c r="BT1663" s="20">
        <v>41</v>
      </c>
      <c r="BU1663" s="20">
        <v>943</v>
      </c>
      <c r="BV1663" s="20">
        <v>1800</v>
      </c>
    </row>
    <row r="1664" spans="1:74" x14ac:dyDescent="0.25">
      <c r="A1664" s="20" t="s">
        <v>452</v>
      </c>
      <c r="B1664" s="20" t="s">
        <v>455</v>
      </c>
      <c r="C1664" s="20" t="s">
        <v>606</v>
      </c>
      <c r="D1664" s="1">
        <v>44577</v>
      </c>
      <c r="E1664">
        <v>47</v>
      </c>
      <c r="F1664">
        <v>0</v>
      </c>
      <c r="G1664">
        <v>0</v>
      </c>
      <c r="H1664">
        <v>0</v>
      </c>
      <c r="I1664">
        <v>0</v>
      </c>
      <c r="J1664">
        <v>33</v>
      </c>
      <c r="K1664">
        <v>5</v>
      </c>
      <c r="L1664">
        <v>2</v>
      </c>
      <c r="M1664">
        <v>0</v>
      </c>
      <c r="N1664">
        <v>2</v>
      </c>
      <c r="O1664">
        <v>2</v>
      </c>
      <c r="P1664">
        <v>0</v>
      </c>
      <c r="Q1664">
        <v>0</v>
      </c>
      <c r="R1664">
        <v>394</v>
      </c>
      <c r="S1664">
        <v>339</v>
      </c>
      <c r="T1664">
        <v>25</v>
      </c>
      <c r="U1664">
        <v>0</v>
      </c>
      <c r="V1664">
        <v>5</v>
      </c>
      <c r="W1664">
        <v>745</v>
      </c>
      <c r="X1664">
        <v>415</v>
      </c>
      <c r="Y1664">
        <v>35</v>
      </c>
      <c r="Z1664">
        <v>35</v>
      </c>
      <c r="AA1664">
        <v>64</v>
      </c>
      <c r="AB1664">
        <v>709</v>
      </c>
      <c r="AC1664">
        <v>438</v>
      </c>
      <c r="AD1664">
        <v>4</v>
      </c>
      <c r="AE1664">
        <v>4</v>
      </c>
      <c r="AF1664">
        <v>117</v>
      </c>
      <c r="AG1664">
        <v>73</v>
      </c>
      <c r="AH1664">
        <v>32</v>
      </c>
      <c r="AI1664">
        <v>1</v>
      </c>
      <c r="AJ1664">
        <v>5</v>
      </c>
      <c r="AK1664">
        <v>11</v>
      </c>
      <c r="AL1664">
        <v>17</v>
      </c>
      <c r="AM1664">
        <v>10</v>
      </c>
      <c r="AN1664">
        <v>0</v>
      </c>
      <c r="AO1664">
        <v>0</v>
      </c>
      <c r="AP1664">
        <v>1</v>
      </c>
      <c r="AQ1664">
        <v>0</v>
      </c>
      <c r="AR1664">
        <v>0</v>
      </c>
      <c r="AS1664">
        <v>0</v>
      </c>
      <c r="AT1664">
        <v>0</v>
      </c>
      <c r="AU1664">
        <v>0</v>
      </c>
      <c r="AV1664">
        <v>0</v>
      </c>
      <c r="AW1664">
        <v>0</v>
      </c>
      <c r="AX1664">
        <v>0</v>
      </c>
      <c r="AY1664">
        <v>0</v>
      </c>
      <c r="AZ1664">
        <v>0</v>
      </c>
      <c r="BA1664">
        <v>0</v>
      </c>
      <c r="BB1664">
        <v>0</v>
      </c>
      <c r="BC1664">
        <v>0</v>
      </c>
      <c r="BD1664">
        <v>0</v>
      </c>
      <c r="BE1664">
        <v>0</v>
      </c>
      <c r="BF1664">
        <v>0</v>
      </c>
      <c r="BG1664" s="20">
        <v>0</v>
      </c>
      <c r="BH1664" s="20">
        <v>0</v>
      </c>
      <c r="BI1664" s="20">
        <v>40</v>
      </c>
      <c r="BJ1664" s="20">
        <v>2</v>
      </c>
      <c r="BK1664" s="20">
        <v>361</v>
      </c>
      <c r="BL1664" s="20">
        <v>584</v>
      </c>
      <c r="BM1664" s="20">
        <v>564</v>
      </c>
      <c r="BN1664" s="20">
        <v>52</v>
      </c>
      <c r="BO1664" s="20">
        <v>16</v>
      </c>
      <c r="BP1664" s="20">
        <v>2951</v>
      </c>
      <c r="BQ1664" s="20">
        <v>986</v>
      </c>
      <c r="BR1664" s="20">
        <v>0</v>
      </c>
      <c r="BS1664" s="20">
        <v>33</v>
      </c>
      <c r="BT1664" s="20">
        <v>41</v>
      </c>
      <c r="BU1664" s="20">
        <v>917</v>
      </c>
      <c r="BV1664" s="20">
        <v>1808</v>
      </c>
    </row>
    <row r="1665" spans="1:74" x14ac:dyDescent="0.25">
      <c r="A1665" s="20" t="s">
        <v>452</v>
      </c>
      <c r="B1665" s="20" t="s">
        <v>455</v>
      </c>
      <c r="C1665" s="20" t="s">
        <v>606</v>
      </c>
      <c r="D1665" s="1">
        <v>44584</v>
      </c>
      <c r="E1665">
        <v>47</v>
      </c>
      <c r="F1665">
        <v>0</v>
      </c>
      <c r="G1665">
        <v>0</v>
      </c>
      <c r="H1665">
        <v>0</v>
      </c>
      <c r="I1665">
        <v>0</v>
      </c>
      <c r="J1665">
        <v>33</v>
      </c>
      <c r="K1665">
        <v>5</v>
      </c>
      <c r="L1665">
        <v>2</v>
      </c>
      <c r="M1665">
        <v>0</v>
      </c>
      <c r="N1665">
        <v>2</v>
      </c>
      <c r="O1665">
        <v>2</v>
      </c>
      <c r="P1665">
        <v>0</v>
      </c>
      <c r="Q1665">
        <v>0</v>
      </c>
      <c r="R1665">
        <v>394</v>
      </c>
      <c r="S1665">
        <v>339</v>
      </c>
      <c r="T1665">
        <v>25</v>
      </c>
      <c r="U1665">
        <v>0</v>
      </c>
      <c r="V1665">
        <v>5</v>
      </c>
      <c r="W1665">
        <v>740</v>
      </c>
      <c r="X1665">
        <v>413</v>
      </c>
      <c r="Y1665">
        <v>35</v>
      </c>
      <c r="Z1665">
        <v>35</v>
      </c>
      <c r="AA1665">
        <v>61</v>
      </c>
      <c r="AB1665">
        <v>711</v>
      </c>
      <c r="AC1665">
        <v>441</v>
      </c>
      <c r="AD1665">
        <v>4</v>
      </c>
      <c r="AE1665">
        <v>3</v>
      </c>
      <c r="AF1665">
        <v>119</v>
      </c>
      <c r="AG1665">
        <v>74</v>
      </c>
      <c r="AH1665">
        <v>32</v>
      </c>
      <c r="AI1665">
        <v>1</v>
      </c>
      <c r="AJ1665">
        <v>5</v>
      </c>
      <c r="AK1665">
        <v>10</v>
      </c>
      <c r="AL1665">
        <v>17</v>
      </c>
      <c r="AM1665">
        <v>10</v>
      </c>
      <c r="AN1665">
        <v>0</v>
      </c>
      <c r="AO1665">
        <v>0</v>
      </c>
      <c r="AP1665">
        <v>1</v>
      </c>
      <c r="AQ1665">
        <v>0</v>
      </c>
      <c r="AR1665">
        <v>0</v>
      </c>
      <c r="AS1665">
        <v>0</v>
      </c>
      <c r="AT1665">
        <v>0</v>
      </c>
      <c r="AU1665">
        <v>0</v>
      </c>
      <c r="AV1665">
        <v>0</v>
      </c>
      <c r="AW1665">
        <v>0</v>
      </c>
      <c r="AX1665">
        <v>0</v>
      </c>
      <c r="AY1665">
        <v>0</v>
      </c>
      <c r="AZ1665">
        <v>0</v>
      </c>
      <c r="BA1665">
        <v>0</v>
      </c>
      <c r="BB1665">
        <v>0</v>
      </c>
      <c r="BC1665">
        <v>0</v>
      </c>
      <c r="BD1665">
        <v>0</v>
      </c>
      <c r="BE1665">
        <v>0</v>
      </c>
      <c r="BF1665">
        <v>0</v>
      </c>
      <c r="BG1665" s="20">
        <v>0</v>
      </c>
      <c r="BH1665" s="20">
        <v>0</v>
      </c>
      <c r="BI1665" s="20">
        <v>40</v>
      </c>
      <c r="BJ1665" s="20">
        <v>2</v>
      </c>
      <c r="BK1665" s="20">
        <v>361</v>
      </c>
      <c r="BL1665" s="20">
        <v>583</v>
      </c>
      <c r="BM1665" s="20">
        <v>564</v>
      </c>
      <c r="BN1665" s="20">
        <v>54</v>
      </c>
      <c r="BO1665" s="20">
        <v>16</v>
      </c>
      <c r="BP1665" s="20">
        <v>2970</v>
      </c>
      <c r="BQ1665" s="20">
        <v>1008</v>
      </c>
      <c r="BR1665" s="20">
        <v>0</v>
      </c>
      <c r="BS1665" s="20">
        <v>33</v>
      </c>
      <c r="BT1665" s="20">
        <v>41</v>
      </c>
      <c r="BU1665" s="20">
        <v>925</v>
      </c>
      <c r="BV1665" s="20">
        <v>1816</v>
      </c>
    </row>
    <row r="1666" spans="1:74" x14ac:dyDescent="0.25">
      <c r="A1666" s="20" t="s">
        <v>452</v>
      </c>
      <c r="B1666" s="20" t="s">
        <v>455</v>
      </c>
      <c r="C1666" s="20" t="s">
        <v>606</v>
      </c>
      <c r="D1666" s="1">
        <v>44591</v>
      </c>
      <c r="E1666">
        <v>47</v>
      </c>
      <c r="F1666">
        <v>0</v>
      </c>
      <c r="G1666">
        <v>0</v>
      </c>
      <c r="H1666">
        <v>0</v>
      </c>
      <c r="I1666">
        <v>0</v>
      </c>
      <c r="J1666">
        <v>33</v>
      </c>
      <c r="K1666">
        <v>5</v>
      </c>
      <c r="L1666">
        <v>2</v>
      </c>
      <c r="M1666">
        <v>0</v>
      </c>
      <c r="N1666">
        <v>2</v>
      </c>
      <c r="O1666">
        <v>2</v>
      </c>
      <c r="P1666">
        <v>0</v>
      </c>
      <c r="Q1666">
        <v>0</v>
      </c>
      <c r="R1666">
        <v>393</v>
      </c>
      <c r="S1666">
        <v>339</v>
      </c>
      <c r="T1666">
        <v>25</v>
      </c>
      <c r="U1666">
        <v>0</v>
      </c>
      <c r="V1666">
        <v>5</v>
      </c>
      <c r="W1666">
        <v>738</v>
      </c>
      <c r="X1666">
        <v>417</v>
      </c>
      <c r="Y1666">
        <v>35</v>
      </c>
      <c r="Z1666">
        <v>35</v>
      </c>
      <c r="AA1666">
        <v>61</v>
      </c>
      <c r="AB1666">
        <v>714</v>
      </c>
      <c r="AC1666">
        <v>443</v>
      </c>
      <c r="AD1666">
        <v>4</v>
      </c>
      <c r="AE1666">
        <v>2</v>
      </c>
      <c r="AF1666">
        <v>122</v>
      </c>
      <c r="AG1666">
        <v>73</v>
      </c>
      <c r="AH1666">
        <v>32</v>
      </c>
      <c r="AI1666">
        <v>1</v>
      </c>
      <c r="AJ1666">
        <v>5</v>
      </c>
      <c r="AK1666">
        <v>10</v>
      </c>
      <c r="AL1666">
        <v>17</v>
      </c>
      <c r="AM1666">
        <v>10</v>
      </c>
      <c r="AN1666">
        <v>0</v>
      </c>
      <c r="AO1666">
        <v>0</v>
      </c>
      <c r="AP1666">
        <v>1</v>
      </c>
      <c r="AQ1666">
        <v>0</v>
      </c>
      <c r="AR1666">
        <v>0</v>
      </c>
      <c r="AS1666">
        <v>0</v>
      </c>
      <c r="AT1666">
        <v>0</v>
      </c>
      <c r="AU1666">
        <v>0</v>
      </c>
      <c r="AV1666">
        <v>0</v>
      </c>
      <c r="AW1666">
        <v>0</v>
      </c>
      <c r="AX1666">
        <v>0</v>
      </c>
      <c r="AY1666">
        <v>0</v>
      </c>
      <c r="AZ1666">
        <v>0</v>
      </c>
      <c r="BA1666">
        <v>0</v>
      </c>
      <c r="BB1666">
        <v>0</v>
      </c>
      <c r="BC1666">
        <v>0</v>
      </c>
      <c r="BD1666">
        <v>0</v>
      </c>
      <c r="BE1666">
        <v>0</v>
      </c>
      <c r="BF1666">
        <v>0</v>
      </c>
      <c r="BG1666" s="20">
        <v>0</v>
      </c>
      <c r="BH1666" s="20">
        <v>0</v>
      </c>
      <c r="BI1666" s="20">
        <v>40</v>
      </c>
      <c r="BJ1666" s="20">
        <v>2</v>
      </c>
      <c r="BK1666" s="20">
        <v>360</v>
      </c>
      <c r="BL1666" s="20">
        <v>582</v>
      </c>
      <c r="BM1666" s="20">
        <v>565</v>
      </c>
      <c r="BN1666" s="20">
        <v>53</v>
      </c>
      <c r="BO1666" s="20">
        <v>16</v>
      </c>
      <c r="BP1666" s="20">
        <v>2967</v>
      </c>
      <c r="BQ1666" s="20">
        <v>1024</v>
      </c>
      <c r="BR1666" s="20">
        <v>0</v>
      </c>
      <c r="BS1666" s="20">
        <v>33</v>
      </c>
      <c r="BT1666" s="20">
        <v>38</v>
      </c>
      <c r="BU1666" s="20">
        <v>918</v>
      </c>
      <c r="BV1666" s="20">
        <v>1824</v>
      </c>
    </row>
    <row r="1667" spans="1:74" x14ac:dyDescent="0.25">
      <c r="A1667" s="20" t="s">
        <v>452</v>
      </c>
      <c r="B1667" s="20" t="s">
        <v>455</v>
      </c>
      <c r="C1667" s="20" t="s">
        <v>606</v>
      </c>
      <c r="D1667" s="1">
        <v>44599</v>
      </c>
      <c r="E1667">
        <v>47</v>
      </c>
      <c r="F1667">
        <v>0</v>
      </c>
      <c r="G1667">
        <v>0</v>
      </c>
      <c r="H1667">
        <v>0</v>
      </c>
      <c r="I1667">
        <v>0</v>
      </c>
      <c r="J1667">
        <v>33</v>
      </c>
      <c r="K1667">
        <v>5</v>
      </c>
      <c r="L1667">
        <v>2</v>
      </c>
      <c r="M1667">
        <v>0</v>
      </c>
      <c r="N1667">
        <v>2</v>
      </c>
      <c r="O1667">
        <v>2</v>
      </c>
      <c r="P1667">
        <v>0</v>
      </c>
      <c r="Q1667">
        <v>0</v>
      </c>
      <c r="R1667">
        <v>393</v>
      </c>
      <c r="S1667">
        <v>339</v>
      </c>
      <c r="T1667">
        <v>25</v>
      </c>
      <c r="U1667">
        <v>0</v>
      </c>
      <c r="V1667">
        <v>5</v>
      </c>
      <c r="W1667">
        <v>741</v>
      </c>
      <c r="X1667">
        <v>420</v>
      </c>
      <c r="Y1667">
        <v>35</v>
      </c>
      <c r="Z1667">
        <v>36</v>
      </c>
      <c r="AA1667">
        <v>62</v>
      </c>
      <c r="AB1667">
        <v>714</v>
      </c>
      <c r="AC1667">
        <v>447</v>
      </c>
      <c r="AD1667">
        <v>4</v>
      </c>
      <c r="AE1667">
        <v>2</v>
      </c>
      <c r="AF1667">
        <v>122</v>
      </c>
      <c r="AG1667">
        <v>74</v>
      </c>
      <c r="AH1667">
        <v>32</v>
      </c>
      <c r="AI1667">
        <v>1</v>
      </c>
      <c r="AJ1667">
        <v>5</v>
      </c>
      <c r="AK1667">
        <v>10</v>
      </c>
      <c r="AL1667">
        <v>17</v>
      </c>
      <c r="AM1667">
        <v>10</v>
      </c>
      <c r="AN1667">
        <v>0</v>
      </c>
      <c r="AO1667">
        <v>0</v>
      </c>
      <c r="AP1667">
        <v>1</v>
      </c>
      <c r="AQ1667">
        <v>0</v>
      </c>
      <c r="AR1667">
        <v>0</v>
      </c>
      <c r="AS1667">
        <v>0</v>
      </c>
      <c r="AT1667">
        <v>0</v>
      </c>
      <c r="AU1667">
        <v>0</v>
      </c>
      <c r="AV1667">
        <v>0</v>
      </c>
      <c r="AW1667">
        <v>0</v>
      </c>
      <c r="AX1667">
        <v>0</v>
      </c>
      <c r="AY1667">
        <v>0</v>
      </c>
      <c r="AZ1667">
        <v>0</v>
      </c>
      <c r="BA1667">
        <v>0</v>
      </c>
      <c r="BB1667">
        <v>0</v>
      </c>
      <c r="BC1667">
        <v>0</v>
      </c>
      <c r="BD1667">
        <v>0</v>
      </c>
      <c r="BE1667">
        <v>0</v>
      </c>
      <c r="BF1667">
        <v>0</v>
      </c>
      <c r="BG1667" s="20">
        <v>0</v>
      </c>
      <c r="BH1667" s="20">
        <v>0</v>
      </c>
      <c r="BI1667" s="20">
        <v>40</v>
      </c>
      <c r="BJ1667" s="20">
        <v>2</v>
      </c>
      <c r="BK1667" s="20">
        <v>360</v>
      </c>
      <c r="BL1667" s="20">
        <v>584</v>
      </c>
      <c r="BM1667" s="20">
        <v>566</v>
      </c>
      <c r="BN1667" s="20">
        <v>56</v>
      </c>
      <c r="BO1667" s="20">
        <v>16</v>
      </c>
      <c r="BP1667" s="20">
        <v>2981</v>
      </c>
      <c r="BQ1667" s="20">
        <v>1041</v>
      </c>
      <c r="BR1667" s="20">
        <v>0</v>
      </c>
      <c r="BS1667" s="20">
        <v>33</v>
      </c>
      <c r="BT1667" s="20">
        <v>39</v>
      </c>
      <c r="BU1667" s="20">
        <v>927</v>
      </c>
      <c r="BV1667" s="20">
        <v>1831</v>
      </c>
    </row>
    <row r="1668" spans="1:74" x14ac:dyDescent="0.25">
      <c r="A1668" s="20" t="s">
        <v>452</v>
      </c>
      <c r="B1668" s="20" t="s">
        <v>455</v>
      </c>
      <c r="C1668" s="20" t="s">
        <v>606</v>
      </c>
      <c r="D1668" s="1">
        <v>44606</v>
      </c>
      <c r="E1668">
        <v>47</v>
      </c>
      <c r="F1668">
        <v>0</v>
      </c>
      <c r="G1668">
        <v>0</v>
      </c>
      <c r="H1668">
        <v>0</v>
      </c>
      <c r="I1668">
        <v>0</v>
      </c>
      <c r="J1668">
        <v>33</v>
      </c>
      <c r="K1668">
        <v>5</v>
      </c>
      <c r="L1668">
        <v>2</v>
      </c>
      <c r="M1668">
        <v>0</v>
      </c>
      <c r="N1668">
        <v>2</v>
      </c>
      <c r="O1668">
        <v>2</v>
      </c>
      <c r="P1668">
        <v>0</v>
      </c>
      <c r="Q1668">
        <v>0</v>
      </c>
      <c r="R1668">
        <v>394</v>
      </c>
      <c r="S1668">
        <v>340</v>
      </c>
      <c r="T1668">
        <v>25</v>
      </c>
      <c r="U1668">
        <v>0</v>
      </c>
      <c r="V1668">
        <v>5</v>
      </c>
      <c r="W1668">
        <v>740</v>
      </c>
      <c r="X1668">
        <v>420</v>
      </c>
      <c r="Y1668">
        <v>35</v>
      </c>
      <c r="Z1668">
        <v>36</v>
      </c>
      <c r="AA1668">
        <v>64</v>
      </c>
      <c r="AB1668">
        <v>714</v>
      </c>
      <c r="AC1668">
        <v>448</v>
      </c>
      <c r="AD1668">
        <v>4</v>
      </c>
      <c r="AE1668">
        <v>2</v>
      </c>
      <c r="AF1668">
        <v>121</v>
      </c>
      <c r="AG1668">
        <v>74</v>
      </c>
      <c r="AH1668">
        <v>33</v>
      </c>
      <c r="AI1668">
        <v>1</v>
      </c>
      <c r="AJ1668">
        <v>5</v>
      </c>
      <c r="AK1668">
        <v>10</v>
      </c>
      <c r="AL1668">
        <v>17</v>
      </c>
      <c r="AM1668">
        <v>10</v>
      </c>
      <c r="AN1668">
        <v>0</v>
      </c>
      <c r="AO1668">
        <v>0</v>
      </c>
      <c r="AP1668">
        <v>1</v>
      </c>
      <c r="AQ1668">
        <v>0</v>
      </c>
      <c r="AR1668">
        <v>0</v>
      </c>
      <c r="AS1668">
        <v>0</v>
      </c>
      <c r="AT1668">
        <v>0</v>
      </c>
      <c r="AU1668">
        <v>0</v>
      </c>
      <c r="AV1668">
        <v>0</v>
      </c>
      <c r="AW1668">
        <v>0</v>
      </c>
      <c r="AX1668">
        <v>0</v>
      </c>
      <c r="AY1668">
        <v>0</v>
      </c>
      <c r="AZ1668">
        <v>0</v>
      </c>
      <c r="BA1668">
        <v>0</v>
      </c>
      <c r="BB1668">
        <v>0</v>
      </c>
      <c r="BC1668">
        <v>0</v>
      </c>
      <c r="BD1668">
        <v>0</v>
      </c>
      <c r="BE1668">
        <v>0</v>
      </c>
      <c r="BF1668">
        <v>0</v>
      </c>
      <c r="BG1668" s="20">
        <v>0</v>
      </c>
      <c r="BH1668" s="20">
        <v>0</v>
      </c>
      <c r="BI1668" s="20">
        <v>40</v>
      </c>
      <c r="BJ1668" s="20">
        <v>2</v>
      </c>
      <c r="BK1668" s="20">
        <v>361</v>
      </c>
      <c r="BL1668" s="20">
        <v>581</v>
      </c>
      <c r="BM1668" s="20">
        <v>566</v>
      </c>
      <c r="BN1668" s="20">
        <v>56</v>
      </c>
      <c r="BO1668" s="20">
        <v>16</v>
      </c>
      <c r="BP1668" s="20">
        <v>2989</v>
      </c>
      <c r="BQ1668" s="20">
        <v>1053</v>
      </c>
      <c r="BR1668" s="20">
        <v>0</v>
      </c>
      <c r="BS1668" s="20">
        <v>33</v>
      </c>
      <c r="BT1668" s="20">
        <v>40</v>
      </c>
      <c r="BU1668" s="20">
        <v>919</v>
      </c>
      <c r="BV1668" s="20">
        <v>1844</v>
      </c>
    </row>
    <row r="1669" spans="1:74" x14ac:dyDescent="0.25">
      <c r="A1669" s="20" t="s">
        <v>452</v>
      </c>
      <c r="B1669" s="20" t="s">
        <v>587</v>
      </c>
      <c r="C1669" s="20" t="s">
        <v>607</v>
      </c>
      <c r="D1669" s="1">
        <v>44493</v>
      </c>
      <c r="E1669">
        <v>56</v>
      </c>
      <c r="F1669">
        <v>1</v>
      </c>
      <c r="G1669">
        <v>0</v>
      </c>
      <c r="H1669">
        <v>0</v>
      </c>
      <c r="I1669">
        <v>0</v>
      </c>
      <c r="J1669">
        <v>11</v>
      </c>
      <c r="K1669">
        <v>0</v>
      </c>
      <c r="L1669">
        <v>4</v>
      </c>
      <c r="M1669">
        <v>0</v>
      </c>
      <c r="N1669">
        <v>1</v>
      </c>
      <c r="O1669">
        <v>0</v>
      </c>
      <c r="P1669">
        <v>0</v>
      </c>
      <c r="Q1669">
        <v>0</v>
      </c>
      <c r="R1669">
        <v>296</v>
      </c>
      <c r="S1669">
        <v>0</v>
      </c>
      <c r="T1669">
        <v>133</v>
      </c>
      <c r="U1669">
        <v>10</v>
      </c>
      <c r="V1669">
        <v>14</v>
      </c>
      <c r="W1669">
        <v>568</v>
      </c>
      <c r="X1669">
        <v>0</v>
      </c>
      <c r="Y1669">
        <v>40</v>
      </c>
      <c r="Z1669">
        <v>39</v>
      </c>
      <c r="AA1669">
        <v>45</v>
      </c>
      <c r="AB1669">
        <v>530</v>
      </c>
      <c r="AC1669">
        <v>38</v>
      </c>
      <c r="AD1669">
        <v>0</v>
      </c>
      <c r="AE1669">
        <v>8</v>
      </c>
      <c r="AF1669">
        <v>67</v>
      </c>
      <c r="AG1669">
        <v>54</v>
      </c>
      <c r="AH1669">
        <v>0</v>
      </c>
      <c r="AI1669">
        <v>2</v>
      </c>
      <c r="AJ1669">
        <v>5</v>
      </c>
      <c r="AK1669">
        <v>8</v>
      </c>
      <c r="AL1669">
        <v>42</v>
      </c>
      <c r="AM1669">
        <v>0</v>
      </c>
      <c r="AN1669">
        <v>5</v>
      </c>
      <c r="AO1669">
        <v>0</v>
      </c>
      <c r="AP1669">
        <v>4</v>
      </c>
      <c r="AQ1669">
        <v>0</v>
      </c>
      <c r="AR1669">
        <v>0</v>
      </c>
      <c r="AS1669">
        <v>0</v>
      </c>
      <c r="AT1669">
        <v>0</v>
      </c>
      <c r="AU1669">
        <v>0</v>
      </c>
      <c r="AV1669">
        <v>0</v>
      </c>
      <c r="AW1669">
        <v>0</v>
      </c>
      <c r="AX1669">
        <v>0</v>
      </c>
      <c r="AY1669">
        <v>0</v>
      </c>
      <c r="AZ1669">
        <v>0</v>
      </c>
      <c r="BA1669">
        <v>0</v>
      </c>
      <c r="BB1669">
        <v>1</v>
      </c>
      <c r="BC1669">
        <v>11</v>
      </c>
      <c r="BD1669">
        <v>0</v>
      </c>
      <c r="BE1669">
        <v>3</v>
      </c>
      <c r="BF1669">
        <v>0</v>
      </c>
      <c r="BG1669" s="20"/>
      <c r="BH1669" s="20"/>
      <c r="BI1669" s="20"/>
      <c r="BJ1669" s="20"/>
      <c r="BK1669" s="20"/>
      <c r="BL1669" s="20"/>
      <c r="BM1669" s="20"/>
      <c r="BN1669" s="20"/>
      <c r="BO1669" s="20"/>
      <c r="BP1669" s="20"/>
      <c r="BQ1669" s="20"/>
      <c r="BR1669" s="20"/>
      <c r="BS1669" s="20"/>
      <c r="BT1669" s="20"/>
      <c r="BU1669" s="20"/>
      <c r="BV1669" s="20"/>
    </row>
    <row r="1670" spans="1:74" x14ac:dyDescent="0.25">
      <c r="A1670" s="20" t="s">
        <v>452</v>
      </c>
      <c r="B1670" s="20" t="s">
        <v>587</v>
      </c>
      <c r="C1670" s="20" t="s">
        <v>607</v>
      </c>
      <c r="D1670" s="1">
        <v>44500</v>
      </c>
      <c r="E1670">
        <v>57</v>
      </c>
      <c r="F1670">
        <v>1</v>
      </c>
      <c r="G1670">
        <v>1</v>
      </c>
      <c r="H1670">
        <v>0</v>
      </c>
      <c r="I1670">
        <v>0</v>
      </c>
      <c r="J1670">
        <v>14</v>
      </c>
      <c r="K1670">
        <v>0</v>
      </c>
      <c r="L1670">
        <v>4</v>
      </c>
      <c r="M1670">
        <v>0</v>
      </c>
      <c r="N1670">
        <v>1</v>
      </c>
      <c r="O1670">
        <v>0</v>
      </c>
      <c r="P1670">
        <v>0</v>
      </c>
      <c r="Q1670">
        <v>0</v>
      </c>
      <c r="R1670">
        <v>296</v>
      </c>
      <c r="S1670">
        <v>0</v>
      </c>
      <c r="T1670">
        <v>162</v>
      </c>
      <c r="U1670">
        <v>10</v>
      </c>
      <c r="V1670">
        <v>14</v>
      </c>
      <c r="W1670">
        <v>573</v>
      </c>
      <c r="X1670">
        <v>0</v>
      </c>
      <c r="Y1670">
        <v>52</v>
      </c>
      <c r="Z1670">
        <v>37</v>
      </c>
      <c r="AA1670">
        <v>44</v>
      </c>
      <c r="AB1670">
        <v>531</v>
      </c>
      <c r="AC1670">
        <v>59</v>
      </c>
      <c r="AD1670">
        <v>0</v>
      </c>
      <c r="AE1670">
        <v>8</v>
      </c>
      <c r="AF1670">
        <v>68</v>
      </c>
      <c r="AG1670">
        <v>56</v>
      </c>
      <c r="AH1670">
        <v>0</v>
      </c>
      <c r="AI1670">
        <v>2</v>
      </c>
      <c r="AJ1670">
        <v>5</v>
      </c>
      <c r="AK1670">
        <v>9</v>
      </c>
      <c r="AL1670">
        <v>42</v>
      </c>
      <c r="AM1670">
        <v>0</v>
      </c>
      <c r="AN1670">
        <v>9</v>
      </c>
      <c r="AO1670">
        <v>0</v>
      </c>
      <c r="AP1670">
        <v>4</v>
      </c>
      <c r="AQ1670">
        <v>0</v>
      </c>
      <c r="AR1670">
        <v>0</v>
      </c>
      <c r="AS1670">
        <v>0</v>
      </c>
      <c r="AT1670">
        <v>0</v>
      </c>
      <c r="AU1670">
        <v>0</v>
      </c>
      <c r="AV1670">
        <v>0</v>
      </c>
      <c r="AW1670">
        <v>0</v>
      </c>
      <c r="AX1670">
        <v>0</v>
      </c>
      <c r="AY1670">
        <v>0</v>
      </c>
      <c r="AZ1670">
        <v>0</v>
      </c>
      <c r="BA1670">
        <v>0</v>
      </c>
      <c r="BB1670">
        <v>1</v>
      </c>
      <c r="BC1670">
        <v>12</v>
      </c>
      <c r="BD1670">
        <v>0</v>
      </c>
      <c r="BE1670">
        <v>3</v>
      </c>
      <c r="BF1670">
        <v>0</v>
      </c>
      <c r="BG1670" s="20"/>
      <c r="BH1670" s="20"/>
      <c r="BI1670" s="20"/>
      <c r="BJ1670" s="20"/>
      <c r="BK1670" s="20"/>
      <c r="BL1670" s="20"/>
      <c r="BM1670" s="20"/>
      <c r="BN1670" s="20"/>
      <c r="BO1670" s="20"/>
      <c r="BP1670" s="20"/>
      <c r="BQ1670" s="20"/>
      <c r="BR1670" s="20"/>
      <c r="BS1670" s="20"/>
      <c r="BT1670" s="20"/>
      <c r="BU1670" s="20"/>
      <c r="BV1670" s="20"/>
    </row>
    <row r="1671" spans="1:74" x14ac:dyDescent="0.25">
      <c r="A1671" s="20" t="s">
        <v>452</v>
      </c>
      <c r="B1671" s="20" t="s">
        <v>587</v>
      </c>
      <c r="C1671" s="20" t="s">
        <v>607</v>
      </c>
      <c r="D1671" s="1">
        <v>44507</v>
      </c>
      <c r="E1671">
        <v>57</v>
      </c>
      <c r="F1671">
        <v>1</v>
      </c>
      <c r="G1671">
        <v>1</v>
      </c>
      <c r="H1671">
        <v>0</v>
      </c>
      <c r="I1671">
        <v>0</v>
      </c>
      <c r="J1671">
        <v>15</v>
      </c>
      <c r="K1671">
        <v>0</v>
      </c>
      <c r="L1671">
        <v>4</v>
      </c>
      <c r="M1671">
        <v>0</v>
      </c>
      <c r="N1671">
        <v>1</v>
      </c>
      <c r="O1671">
        <v>0</v>
      </c>
      <c r="P1671">
        <v>0</v>
      </c>
      <c r="Q1671">
        <v>0</v>
      </c>
      <c r="R1671">
        <v>295</v>
      </c>
      <c r="S1671">
        <v>191</v>
      </c>
      <c r="T1671">
        <v>1</v>
      </c>
      <c r="U1671">
        <v>10</v>
      </c>
      <c r="V1671">
        <v>14</v>
      </c>
      <c r="W1671">
        <v>573</v>
      </c>
      <c r="X1671">
        <v>76</v>
      </c>
      <c r="Y1671">
        <v>12</v>
      </c>
      <c r="Z1671">
        <v>37</v>
      </c>
      <c r="AA1671">
        <v>44</v>
      </c>
      <c r="AB1671">
        <v>529</v>
      </c>
      <c r="AC1671">
        <v>70</v>
      </c>
      <c r="AD1671">
        <v>1</v>
      </c>
      <c r="AE1671">
        <v>8</v>
      </c>
      <c r="AF1671">
        <v>67</v>
      </c>
      <c r="AG1671">
        <v>57</v>
      </c>
      <c r="AH1671">
        <v>3</v>
      </c>
      <c r="AI1671">
        <v>3</v>
      </c>
      <c r="AJ1671">
        <v>5</v>
      </c>
      <c r="AK1671">
        <v>9</v>
      </c>
      <c r="AL1671">
        <v>42</v>
      </c>
      <c r="AM1671">
        <v>11</v>
      </c>
      <c r="AN1671">
        <v>1</v>
      </c>
      <c r="AO1671">
        <v>0</v>
      </c>
      <c r="AP1671">
        <v>3</v>
      </c>
      <c r="AQ1671">
        <v>0</v>
      </c>
      <c r="AR1671">
        <v>0</v>
      </c>
      <c r="AS1671">
        <v>0</v>
      </c>
      <c r="AT1671">
        <v>0</v>
      </c>
      <c r="AU1671">
        <v>0</v>
      </c>
      <c r="AV1671">
        <v>0</v>
      </c>
      <c r="AW1671">
        <v>0</v>
      </c>
      <c r="AX1671">
        <v>0</v>
      </c>
      <c r="AY1671">
        <v>0</v>
      </c>
      <c r="AZ1671">
        <v>0</v>
      </c>
      <c r="BA1671">
        <v>0</v>
      </c>
      <c r="BB1671">
        <v>0</v>
      </c>
      <c r="BC1671">
        <v>0</v>
      </c>
      <c r="BD1671">
        <v>0</v>
      </c>
      <c r="BE1671">
        <v>0</v>
      </c>
      <c r="BF1671">
        <v>0</v>
      </c>
      <c r="BG1671" s="20">
        <v>1</v>
      </c>
      <c r="BH1671" s="20">
        <v>0</v>
      </c>
      <c r="BI1671" s="20">
        <v>53</v>
      </c>
      <c r="BJ1671" s="20">
        <v>1</v>
      </c>
      <c r="BK1671" s="20">
        <v>266</v>
      </c>
      <c r="BL1671" s="20">
        <v>458</v>
      </c>
      <c r="BM1671" s="20">
        <v>443</v>
      </c>
      <c r="BN1671" s="20">
        <v>40</v>
      </c>
      <c r="BO1671" s="20">
        <v>37</v>
      </c>
      <c r="BP1671" s="20"/>
      <c r="BQ1671" s="20"/>
      <c r="BR1671" s="20"/>
      <c r="BS1671" s="20"/>
      <c r="BT1671" s="20"/>
      <c r="BU1671" s="20"/>
      <c r="BV1671" s="20"/>
    </row>
    <row r="1672" spans="1:74" x14ac:dyDescent="0.25">
      <c r="A1672" s="20" t="s">
        <v>452</v>
      </c>
      <c r="B1672" s="20" t="s">
        <v>587</v>
      </c>
      <c r="C1672" s="20" t="s">
        <v>607</v>
      </c>
      <c r="D1672" s="1">
        <v>44514</v>
      </c>
      <c r="E1672">
        <v>57</v>
      </c>
      <c r="F1672">
        <v>1</v>
      </c>
      <c r="G1672">
        <v>1</v>
      </c>
      <c r="H1672">
        <v>0</v>
      </c>
      <c r="I1672">
        <v>0</v>
      </c>
      <c r="J1672">
        <v>24</v>
      </c>
      <c r="K1672">
        <v>0</v>
      </c>
      <c r="L1672">
        <v>4</v>
      </c>
      <c r="M1672">
        <v>0</v>
      </c>
      <c r="N1672">
        <v>1</v>
      </c>
      <c r="O1672">
        <v>0</v>
      </c>
      <c r="P1672">
        <v>0</v>
      </c>
      <c r="Q1672">
        <v>0</v>
      </c>
      <c r="R1672">
        <v>294</v>
      </c>
      <c r="S1672">
        <v>207</v>
      </c>
      <c r="T1672">
        <v>1</v>
      </c>
      <c r="U1672">
        <v>10</v>
      </c>
      <c r="V1672">
        <v>14</v>
      </c>
      <c r="W1672">
        <v>577</v>
      </c>
      <c r="X1672">
        <v>136</v>
      </c>
      <c r="Y1672">
        <v>12</v>
      </c>
      <c r="Z1672">
        <v>37</v>
      </c>
      <c r="AA1672">
        <v>45</v>
      </c>
      <c r="AB1672">
        <v>530</v>
      </c>
      <c r="AC1672">
        <v>93</v>
      </c>
      <c r="AD1672">
        <v>1</v>
      </c>
      <c r="AE1672">
        <v>8</v>
      </c>
      <c r="AF1672">
        <v>67</v>
      </c>
      <c r="AG1672">
        <v>57</v>
      </c>
      <c r="AH1672">
        <v>4</v>
      </c>
      <c r="AI1672">
        <v>3</v>
      </c>
      <c r="AJ1672">
        <v>5</v>
      </c>
      <c r="AK1672">
        <v>9</v>
      </c>
      <c r="AL1672">
        <v>43</v>
      </c>
      <c r="AM1672">
        <v>13</v>
      </c>
      <c r="AN1672">
        <v>1</v>
      </c>
      <c r="AO1672">
        <v>0</v>
      </c>
      <c r="AP1672">
        <v>3</v>
      </c>
      <c r="AQ1672">
        <v>0</v>
      </c>
      <c r="AR1672">
        <v>0</v>
      </c>
      <c r="AS1672">
        <v>0</v>
      </c>
      <c r="AT1672">
        <v>0</v>
      </c>
      <c r="AU1672">
        <v>0</v>
      </c>
      <c r="AV1672">
        <v>0</v>
      </c>
      <c r="AW1672">
        <v>0</v>
      </c>
      <c r="AX1672">
        <v>0</v>
      </c>
      <c r="AY1672">
        <v>0</v>
      </c>
      <c r="AZ1672">
        <v>0</v>
      </c>
      <c r="BA1672">
        <v>0</v>
      </c>
      <c r="BB1672">
        <v>0</v>
      </c>
      <c r="BC1672">
        <v>0</v>
      </c>
      <c r="BD1672">
        <v>0</v>
      </c>
      <c r="BE1672">
        <v>0</v>
      </c>
      <c r="BF1672">
        <v>0</v>
      </c>
      <c r="BG1672" s="20">
        <v>1</v>
      </c>
      <c r="BH1672" s="20">
        <v>0</v>
      </c>
      <c r="BI1672" s="20">
        <v>53</v>
      </c>
      <c r="BJ1672" s="20">
        <v>1</v>
      </c>
      <c r="BK1672" s="20">
        <v>266</v>
      </c>
      <c r="BL1672" s="20">
        <v>462</v>
      </c>
      <c r="BM1672" s="20">
        <v>444</v>
      </c>
      <c r="BN1672" s="20">
        <v>40</v>
      </c>
      <c r="BO1672" s="20">
        <v>38</v>
      </c>
      <c r="BP1672" s="20"/>
      <c r="BQ1672" s="20"/>
      <c r="BR1672" s="20"/>
      <c r="BS1672" s="20"/>
      <c r="BT1672" s="20"/>
      <c r="BU1672" s="20"/>
      <c r="BV1672" s="20"/>
    </row>
    <row r="1673" spans="1:74" x14ac:dyDescent="0.25">
      <c r="A1673" s="20" t="s">
        <v>452</v>
      </c>
      <c r="B1673" s="20" t="s">
        <v>587</v>
      </c>
      <c r="C1673" s="20" t="s">
        <v>607</v>
      </c>
      <c r="D1673" s="1">
        <v>44521</v>
      </c>
      <c r="E1673">
        <v>58</v>
      </c>
      <c r="F1673">
        <v>1</v>
      </c>
      <c r="G1673">
        <v>1</v>
      </c>
      <c r="H1673">
        <v>0</v>
      </c>
      <c r="I1673">
        <v>0</v>
      </c>
      <c r="J1673">
        <v>30</v>
      </c>
      <c r="K1673">
        <v>0</v>
      </c>
      <c r="L1673">
        <v>4</v>
      </c>
      <c r="M1673">
        <v>0</v>
      </c>
      <c r="N1673">
        <v>1</v>
      </c>
      <c r="O1673">
        <v>0</v>
      </c>
      <c r="P1673">
        <v>0</v>
      </c>
      <c r="Q1673">
        <v>0</v>
      </c>
      <c r="R1673">
        <v>294</v>
      </c>
      <c r="S1673">
        <v>217</v>
      </c>
      <c r="T1673">
        <v>1</v>
      </c>
      <c r="U1673">
        <v>10</v>
      </c>
      <c r="V1673">
        <v>14</v>
      </c>
      <c r="W1673">
        <v>580</v>
      </c>
      <c r="X1673">
        <v>192</v>
      </c>
      <c r="Y1673">
        <v>13</v>
      </c>
      <c r="Z1673">
        <v>36</v>
      </c>
      <c r="AA1673">
        <v>44</v>
      </c>
      <c r="AB1673">
        <v>531</v>
      </c>
      <c r="AC1673">
        <v>116</v>
      </c>
      <c r="AD1673">
        <v>1</v>
      </c>
      <c r="AE1673">
        <v>8</v>
      </c>
      <c r="AF1673">
        <v>66</v>
      </c>
      <c r="AG1673">
        <v>58</v>
      </c>
      <c r="AH1673">
        <v>5</v>
      </c>
      <c r="AI1673">
        <v>3</v>
      </c>
      <c r="AJ1673">
        <v>5</v>
      </c>
      <c r="AK1673">
        <v>9</v>
      </c>
      <c r="AL1673">
        <v>42</v>
      </c>
      <c r="AM1673">
        <v>14</v>
      </c>
      <c r="AN1673">
        <v>1</v>
      </c>
      <c r="AO1673">
        <v>0</v>
      </c>
      <c r="AP1673">
        <v>3</v>
      </c>
      <c r="AQ1673">
        <v>0</v>
      </c>
      <c r="AR1673">
        <v>0</v>
      </c>
      <c r="AS1673">
        <v>0</v>
      </c>
      <c r="AT1673">
        <v>0</v>
      </c>
      <c r="AU1673">
        <v>0</v>
      </c>
      <c r="AV1673">
        <v>0</v>
      </c>
      <c r="AW1673">
        <v>0</v>
      </c>
      <c r="AX1673">
        <v>0</v>
      </c>
      <c r="AY1673">
        <v>0</v>
      </c>
      <c r="AZ1673">
        <v>0</v>
      </c>
      <c r="BA1673">
        <v>0</v>
      </c>
      <c r="BB1673">
        <v>0</v>
      </c>
      <c r="BC1673">
        <v>0</v>
      </c>
      <c r="BD1673">
        <v>0</v>
      </c>
      <c r="BE1673">
        <v>0</v>
      </c>
      <c r="BF1673">
        <v>0</v>
      </c>
      <c r="BG1673" s="20">
        <v>1</v>
      </c>
      <c r="BH1673" s="20">
        <v>0</v>
      </c>
      <c r="BI1673" s="20">
        <v>54</v>
      </c>
      <c r="BJ1673" s="20">
        <v>1</v>
      </c>
      <c r="BK1673" s="20">
        <v>266</v>
      </c>
      <c r="BL1673" s="20">
        <v>465</v>
      </c>
      <c r="BM1673" s="20">
        <v>445</v>
      </c>
      <c r="BN1673" s="20">
        <v>41</v>
      </c>
      <c r="BO1673" s="20">
        <v>37</v>
      </c>
      <c r="BP1673" s="20"/>
      <c r="BQ1673" s="20"/>
      <c r="BR1673" s="20"/>
      <c r="BS1673" s="20"/>
      <c r="BT1673" s="20"/>
      <c r="BU1673" s="20"/>
      <c r="BV1673" s="20"/>
    </row>
    <row r="1674" spans="1:74" x14ac:dyDescent="0.25">
      <c r="A1674" s="20" t="s">
        <v>452</v>
      </c>
      <c r="B1674" s="20" t="s">
        <v>587</v>
      </c>
      <c r="C1674" s="20" t="s">
        <v>607</v>
      </c>
      <c r="D1674" s="1">
        <v>44528</v>
      </c>
      <c r="E1674">
        <v>58</v>
      </c>
      <c r="F1674">
        <v>1</v>
      </c>
      <c r="G1674">
        <v>1</v>
      </c>
      <c r="H1674">
        <v>0</v>
      </c>
      <c r="I1674">
        <v>0</v>
      </c>
      <c r="J1674">
        <v>33</v>
      </c>
      <c r="K1674">
        <v>0</v>
      </c>
      <c r="L1674">
        <v>4</v>
      </c>
      <c r="M1674">
        <v>0</v>
      </c>
      <c r="N1674">
        <v>1</v>
      </c>
      <c r="O1674">
        <v>0</v>
      </c>
      <c r="P1674">
        <v>0</v>
      </c>
      <c r="Q1674">
        <v>0</v>
      </c>
      <c r="R1674">
        <v>295</v>
      </c>
      <c r="S1674">
        <v>222</v>
      </c>
      <c r="T1674">
        <v>1</v>
      </c>
      <c r="U1674">
        <v>10</v>
      </c>
      <c r="V1674">
        <v>14</v>
      </c>
      <c r="W1674">
        <v>580</v>
      </c>
      <c r="X1674">
        <v>222</v>
      </c>
      <c r="Y1674">
        <v>13</v>
      </c>
      <c r="Z1674">
        <v>36</v>
      </c>
      <c r="AA1674">
        <v>44</v>
      </c>
      <c r="AB1674">
        <v>529</v>
      </c>
      <c r="AC1674">
        <v>166</v>
      </c>
      <c r="AD1674">
        <v>1</v>
      </c>
      <c r="AE1674">
        <v>8</v>
      </c>
      <c r="AF1674">
        <v>66</v>
      </c>
      <c r="AG1674">
        <v>59</v>
      </c>
      <c r="AH1674">
        <v>5</v>
      </c>
      <c r="AI1674">
        <v>3</v>
      </c>
      <c r="AJ1674">
        <v>5</v>
      </c>
      <c r="AK1674">
        <v>9</v>
      </c>
      <c r="AL1674">
        <v>40</v>
      </c>
      <c r="AM1674">
        <v>15</v>
      </c>
      <c r="AN1674">
        <v>1</v>
      </c>
      <c r="AO1674">
        <v>0</v>
      </c>
      <c r="AP1674">
        <v>2</v>
      </c>
      <c r="AQ1674">
        <v>0</v>
      </c>
      <c r="AR1674">
        <v>0</v>
      </c>
      <c r="AS1674">
        <v>0</v>
      </c>
      <c r="AT1674">
        <v>0</v>
      </c>
      <c r="AU1674">
        <v>0</v>
      </c>
      <c r="AV1674">
        <v>0</v>
      </c>
      <c r="AW1674">
        <v>0</v>
      </c>
      <c r="AX1674">
        <v>0</v>
      </c>
      <c r="AY1674">
        <v>0</v>
      </c>
      <c r="AZ1674">
        <v>0</v>
      </c>
      <c r="BA1674">
        <v>0</v>
      </c>
      <c r="BB1674">
        <v>0</v>
      </c>
      <c r="BC1674">
        <v>0</v>
      </c>
      <c r="BD1674">
        <v>0</v>
      </c>
      <c r="BE1674">
        <v>0</v>
      </c>
      <c r="BF1674">
        <v>0</v>
      </c>
      <c r="BG1674" s="20">
        <v>1</v>
      </c>
      <c r="BH1674" s="20">
        <v>0</v>
      </c>
      <c r="BI1674" s="20">
        <v>54</v>
      </c>
      <c r="BJ1674" s="20">
        <v>1</v>
      </c>
      <c r="BK1674" s="20">
        <v>267</v>
      </c>
      <c r="BL1674" s="20">
        <v>467</v>
      </c>
      <c r="BM1674" s="20">
        <v>444</v>
      </c>
      <c r="BN1674" s="20">
        <v>42</v>
      </c>
      <c r="BO1674" s="20">
        <v>36</v>
      </c>
      <c r="BP1674" s="20"/>
      <c r="BQ1674" s="20"/>
      <c r="BR1674" s="20"/>
      <c r="BS1674" s="20"/>
      <c r="BT1674" s="20"/>
      <c r="BU1674" s="20"/>
      <c r="BV1674" s="20"/>
    </row>
    <row r="1675" spans="1:74" x14ac:dyDescent="0.25">
      <c r="A1675" s="20" t="s">
        <v>452</v>
      </c>
      <c r="B1675" s="20" t="s">
        <v>587</v>
      </c>
      <c r="C1675" s="20" t="s">
        <v>607</v>
      </c>
      <c r="D1675" s="1">
        <v>44535</v>
      </c>
      <c r="E1675">
        <v>57</v>
      </c>
      <c r="F1675">
        <v>1</v>
      </c>
      <c r="G1675">
        <v>1</v>
      </c>
      <c r="H1675">
        <v>0</v>
      </c>
      <c r="I1675">
        <v>0</v>
      </c>
      <c r="J1675">
        <v>34</v>
      </c>
      <c r="K1675">
        <v>0</v>
      </c>
      <c r="L1675">
        <v>4</v>
      </c>
      <c r="M1675">
        <v>0</v>
      </c>
      <c r="N1675">
        <v>1</v>
      </c>
      <c r="O1675">
        <v>0</v>
      </c>
      <c r="P1675">
        <v>0</v>
      </c>
      <c r="Q1675">
        <v>0</v>
      </c>
      <c r="R1675">
        <v>291</v>
      </c>
      <c r="S1675">
        <v>227</v>
      </c>
      <c r="T1675">
        <v>1</v>
      </c>
      <c r="U1675">
        <v>10</v>
      </c>
      <c r="V1675">
        <v>14</v>
      </c>
      <c r="W1675">
        <v>582</v>
      </c>
      <c r="X1675">
        <v>241</v>
      </c>
      <c r="Y1675">
        <v>13</v>
      </c>
      <c r="Z1675">
        <v>37</v>
      </c>
      <c r="AA1675">
        <v>46</v>
      </c>
      <c r="AB1675">
        <v>535</v>
      </c>
      <c r="AC1675">
        <v>230</v>
      </c>
      <c r="AD1675">
        <v>1</v>
      </c>
      <c r="AE1675">
        <v>8</v>
      </c>
      <c r="AF1675">
        <v>67</v>
      </c>
      <c r="AG1675">
        <v>60</v>
      </c>
      <c r="AH1675">
        <v>6</v>
      </c>
      <c r="AI1675">
        <v>3</v>
      </c>
      <c r="AJ1675">
        <v>5</v>
      </c>
      <c r="AK1675">
        <v>9</v>
      </c>
      <c r="AL1675">
        <v>39</v>
      </c>
      <c r="AM1675">
        <v>14</v>
      </c>
      <c r="AN1675">
        <v>1</v>
      </c>
      <c r="AO1675">
        <v>0</v>
      </c>
      <c r="AP1675">
        <v>2</v>
      </c>
      <c r="AQ1675">
        <v>0</v>
      </c>
      <c r="AR1675">
        <v>0</v>
      </c>
      <c r="AS1675">
        <v>0</v>
      </c>
      <c r="AT1675">
        <v>0</v>
      </c>
      <c r="AU1675">
        <v>0</v>
      </c>
      <c r="AV1675">
        <v>0</v>
      </c>
      <c r="AW1675">
        <v>0</v>
      </c>
      <c r="AX1675">
        <v>0</v>
      </c>
      <c r="AY1675">
        <v>0</v>
      </c>
      <c r="AZ1675">
        <v>0</v>
      </c>
      <c r="BA1675">
        <v>0</v>
      </c>
      <c r="BB1675">
        <v>0</v>
      </c>
      <c r="BC1675">
        <v>0</v>
      </c>
      <c r="BD1675">
        <v>0</v>
      </c>
      <c r="BE1675">
        <v>0</v>
      </c>
      <c r="BF1675">
        <v>0</v>
      </c>
      <c r="BG1675" s="20">
        <v>1</v>
      </c>
      <c r="BH1675" s="20">
        <v>0</v>
      </c>
      <c r="BI1675" s="20">
        <v>53</v>
      </c>
      <c r="BJ1675" s="20">
        <v>1</v>
      </c>
      <c r="BK1675" s="20">
        <v>263</v>
      </c>
      <c r="BL1675" s="20">
        <v>467</v>
      </c>
      <c r="BM1675" s="20">
        <v>450</v>
      </c>
      <c r="BN1675" s="20">
        <v>42</v>
      </c>
      <c r="BO1675" s="20">
        <v>35</v>
      </c>
      <c r="BP1675" s="20"/>
      <c r="BQ1675" s="20"/>
      <c r="BR1675" s="20"/>
      <c r="BS1675" s="20"/>
      <c r="BT1675" s="20"/>
      <c r="BU1675" s="20"/>
      <c r="BV1675" s="20"/>
    </row>
    <row r="1676" spans="1:74" x14ac:dyDescent="0.25">
      <c r="A1676" s="20" t="s">
        <v>452</v>
      </c>
      <c r="B1676" s="20" t="s">
        <v>587</v>
      </c>
      <c r="C1676" s="20" t="s">
        <v>607</v>
      </c>
      <c r="D1676" s="1">
        <v>44542</v>
      </c>
      <c r="E1676">
        <v>57</v>
      </c>
      <c r="F1676">
        <v>1</v>
      </c>
      <c r="G1676">
        <v>1</v>
      </c>
      <c r="H1676">
        <v>0</v>
      </c>
      <c r="I1676">
        <v>0</v>
      </c>
      <c r="J1676">
        <v>37</v>
      </c>
      <c r="K1676">
        <v>0</v>
      </c>
      <c r="L1676">
        <v>4</v>
      </c>
      <c r="M1676">
        <v>0</v>
      </c>
      <c r="N1676">
        <v>1</v>
      </c>
      <c r="O1676">
        <v>0</v>
      </c>
      <c r="P1676">
        <v>0</v>
      </c>
      <c r="Q1676">
        <v>0</v>
      </c>
      <c r="R1676">
        <v>291</v>
      </c>
      <c r="S1676">
        <v>232</v>
      </c>
      <c r="T1676">
        <v>1</v>
      </c>
      <c r="U1676">
        <v>10</v>
      </c>
      <c r="V1676">
        <v>14</v>
      </c>
      <c r="W1676">
        <v>583</v>
      </c>
      <c r="X1676">
        <v>276</v>
      </c>
      <c r="Y1676">
        <v>13</v>
      </c>
      <c r="Z1676">
        <v>37</v>
      </c>
      <c r="AA1676">
        <v>44</v>
      </c>
      <c r="AB1676">
        <v>535</v>
      </c>
      <c r="AC1676">
        <v>285</v>
      </c>
      <c r="AD1676">
        <v>1</v>
      </c>
      <c r="AE1676">
        <v>6</v>
      </c>
      <c r="AF1676">
        <v>66</v>
      </c>
      <c r="AG1676">
        <v>60</v>
      </c>
      <c r="AH1676">
        <v>10</v>
      </c>
      <c r="AI1676">
        <v>3</v>
      </c>
      <c r="AJ1676">
        <v>5</v>
      </c>
      <c r="AK1676">
        <v>9</v>
      </c>
      <c r="AL1676">
        <v>39</v>
      </c>
      <c r="AM1676">
        <v>16</v>
      </c>
      <c r="AN1676">
        <v>1</v>
      </c>
      <c r="AO1676">
        <v>0</v>
      </c>
      <c r="AP1676">
        <v>2</v>
      </c>
      <c r="AQ1676">
        <v>0</v>
      </c>
      <c r="AR1676">
        <v>0</v>
      </c>
      <c r="AS1676">
        <v>0</v>
      </c>
      <c r="AT1676">
        <v>0</v>
      </c>
      <c r="AU1676">
        <v>0</v>
      </c>
      <c r="AV1676">
        <v>0</v>
      </c>
      <c r="AW1676">
        <v>0</v>
      </c>
      <c r="AX1676">
        <v>0</v>
      </c>
      <c r="AY1676">
        <v>0</v>
      </c>
      <c r="AZ1676">
        <v>0</v>
      </c>
      <c r="BA1676">
        <v>0</v>
      </c>
      <c r="BB1676">
        <v>0</v>
      </c>
      <c r="BC1676">
        <v>0</v>
      </c>
      <c r="BD1676">
        <v>0</v>
      </c>
      <c r="BE1676">
        <v>0</v>
      </c>
      <c r="BF1676">
        <v>0</v>
      </c>
      <c r="BG1676" s="20">
        <v>1</v>
      </c>
      <c r="BH1676" s="20">
        <v>0</v>
      </c>
      <c r="BI1676" s="20">
        <v>53</v>
      </c>
      <c r="BJ1676" s="20">
        <v>1</v>
      </c>
      <c r="BK1676" s="20">
        <v>263</v>
      </c>
      <c r="BL1676" s="20">
        <v>470</v>
      </c>
      <c r="BM1676" s="20">
        <v>452</v>
      </c>
      <c r="BN1676" s="20">
        <v>42</v>
      </c>
      <c r="BO1676" s="20">
        <v>35</v>
      </c>
      <c r="BP1676" s="20"/>
      <c r="BQ1676" s="20"/>
      <c r="BR1676" s="20"/>
      <c r="BS1676" s="20"/>
      <c r="BT1676" s="20"/>
      <c r="BU1676" s="20"/>
      <c r="BV1676" s="20"/>
    </row>
    <row r="1677" spans="1:74" x14ac:dyDescent="0.25">
      <c r="A1677" s="20" t="s">
        <v>452</v>
      </c>
      <c r="B1677" s="20" t="s">
        <v>587</v>
      </c>
      <c r="C1677" s="20" t="s">
        <v>607</v>
      </c>
      <c r="D1677" s="1">
        <v>44549</v>
      </c>
      <c r="E1677">
        <v>57</v>
      </c>
      <c r="F1677">
        <v>1</v>
      </c>
      <c r="G1677">
        <v>1</v>
      </c>
      <c r="H1677">
        <v>0</v>
      </c>
      <c r="I1677">
        <v>0</v>
      </c>
      <c r="J1677">
        <v>37</v>
      </c>
      <c r="K1677">
        <v>0</v>
      </c>
      <c r="L1677">
        <v>4</v>
      </c>
      <c r="M1677">
        <v>0</v>
      </c>
      <c r="N1677">
        <v>1</v>
      </c>
      <c r="O1677">
        <v>0</v>
      </c>
      <c r="P1677">
        <v>0</v>
      </c>
      <c r="Q1677">
        <v>0</v>
      </c>
      <c r="R1677">
        <v>293</v>
      </c>
      <c r="S1677">
        <v>236</v>
      </c>
      <c r="T1677">
        <v>1</v>
      </c>
      <c r="U1677">
        <v>10</v>
      </c>
      <c r="V1677">
        <v>14</v>
      </c>
      <c r="W1677">
        <v>589</v>
      </c>
      <c r="X1677">
        <v>297</v>
      </c>
      <c r="Y1677">
        <v>13</v>
      </c>
      <c r="Z1677">
        <v>37</v>
      </c>
      <c r="AA1677">
        <v>42</v>
      </c>
      <c r="AB1677">
        <v>534</v>
      </c>
      <c r="AC1677">
        <v>320</v>
      </c>
      <c r="AD1677">
        <v>1</v>
      </c>
      <c r="AE1677">
        <v>6</v>
      </c>
      <c r="AF1677">
        <v>65</v>
      </c>
      <c r="AG1677">
        <v>59</v>
      </c>
      <c r="AH1677">
        <v>16</v>
      </c>
      <c r="AI1677">
        <v>3</v>
      </c>
      <c r="AJ1677">
        <v>4</v>
      </c>
      <c r="AK1677">
        <v>9</v>
      </c>
      <c r="AL1677">
        <v>39</v>
      </c>
      <c r="AM1677">
        <v>16</v>
      </c>
      <c r="AN1677">
        <v>1</v>
      </c>
      <c r="AO1677">
        <v>0</v>
      </c>
      <c r="AP1677">
        <v>2</v>
      </c>
      <c r="AQ1677">
        <v>0</v>
      </c>
      <c r="AR1677">
        <v>0</v>
      </c>
      <c r="AS1677">
        <v>0</v>
      </c>
      <c r="AT1677">
        <v>0</v>
      </c>
      <c r="AU1677">
        <v>0</v>
      </c>
      <c r="AV1677">
        <v>0</v>
      </c>
      <c r="AW1677">
        <v>0</v>
      </c>
      <c r="AX1677">
        <v>0</v>
      </c>
      <c r="AY1677">
        <v>0</v>
      </c>
      <c r="AZ1677">
        <v>0</v>
      </c>
      <c r="BA1677">
        <v>0</v>
      </c>
      <c r="BB1677">
        <v>0</v>
      </c>
      <c r="BC1677">
        <v>0</v>
      </c>
      <c r="BD1677">
        <v>0</v>
      </c>
      <c r="BE1677">
        <v>0</v>
      </c>
      <c r="BF1677">
        <v>0</v>
      </c>
      <c r="BG1677" s="20">
        <v>1</v>
      </c>
      <c r="BH1677" s="20">
        <v>0</v>
      </c>
      <c r="BI1677" s="20">
        <v>53</v>
      </c>
      <c r="BJ1677" s="20">
        <v>1</v>
      </c>
      <c r="BK1677" s="20">
        <v>265</v>
      </c>
      <c r="BL1677" s="20">
        <v>476</v>
      </c>
      <c r="BM1677" s="20">
        <v>453</v>
      </c>
      <c r="BN1677" s="20">
        <v>42</v>
      </c>
      <c r="BO1677" s="20">
        <v>35</v>
      </c>
      <c r="BP1677" s="20">
        <v>2023</v>
      </c>
      <c r="BQ1677" s="20">
        <v>604</v>
      </c>
      <c r="BR1677" s="20">
        <v>0</v>
      </c>
      <c r="BS1677" s="20">
        <v>30</v>
      </c>
      <c r="BT1677" s="20">
        <v>37</v>
      </c>
      <c r="BU1677" s="20">
        <v>468</v>
      </c>
      <c r="BV1677" s="20">
        <v>1396</v>
      </c>
    </row>
    <row r="1678" spans="1:74" x14ac:dyDescent="0.25">
      <c r="A1678" s="20" t="s">
        <v>452</v>
      </c>
      <c r="B1678" s="20" t="s">
        <v>587</v>
      </c>
      <c r="C1678" s="20" t="s">
        <v>607</v>
      </c>
      <c r="D1678" s="1">
        <v>44558</v>
      </c>
      <c r="E1678">
        <v>57</v>
      </c>
      <c r="F1678">
        <v>1</v>
      </c>
      <c r="G1678">
        <v>1</v>
      </c>
      <c r="H1678">
        <v>0</v>
      </c>
      <c r="I1678">
        <v>0</v>
      </c>
      <c r="J1678">
        <v>38</v>
      </c>
      <c r="K1678">
        <v>0</v>
      </c>
      <c r="L1678">
        <v>4</v>
      </c>
      <c r="M1678">
        <v>0</v>
      </c>
      <c r="N1678">
        <v>1</v>
      </c>
      <c r="O1678">
        <v>0</v>
      </c>
      <c r="P1678">
        <v>0</v>
      </c>
      <c r="Q1678">
        <v>0</v>
      </c>
      <c r="R1678">
        <v>292</v>
      </c>
      <c r="S1678">
        <v>237</v>
      </c>
      <c r="T1678">
        <v>1</v>
      </c>
      <c r="U1678">
        <v>10</v>
      </c>
      <c r="V1678">
        <v>14</v>
      </c>
      <c r="W1678">
        <v>590</v>
      </c>
      <c r="X1678">
        <v>326</v>
      </c>
      <c r="Y1678">
        <v>14</v>
      </c>
      <c r="Z1678">
        <v>35</v>
      </c>
      <c r="AA1678">
        <v>41</v>
      </c>
      <c r="AB1678">
        <v>532</v>
      </c>
      <c r="AC1678">
        <v>333</v>
      </c>
      <c r="AD1678">
        <v>1</v>
      </c>
      <c r="AE1678">
        <v>6</v>
      </c>
      <c r="AF1678">
        <v>64</v>
      </c>
      <c r="AG1678">
        <v>59</v>
      </c>
      <c r="AH1678">
        <v>19</v>
      </c>
      <c r="AI1678">
        <v>3</v>
      </c>
      <c r="AJ1678">
        <v>4</v>
      </c>
      <c r="AK1678">
        <v>9</v>
      </c>
      <c r="AL1678">
        <v>39</v>
      </c>
      <c r="AM1678">
        <v>16</v>
      </c>
      <c r="AN1678">
        <v>1</v>
      </c>
      <c r="AO1678">
        <v>0</v>
      </c>
      <c r="AP1678">
        <v>2</v>
      </c>
      <c r="AQ1678">
        <v>0</v>
      </c>
      <c r="AR1678">
        <v>0</v>
      </c>
      <c r="AS1678">
        <v>0</v>
      </c>
      <c r="AT1678">
        <v>0</v>
      </c>
      <c r="AU1678">
        <v>0</v>
      </c>
      <c r="AV1678">
        <v>0</v>
      </c>
      <c r="AW1678">
        <v>0</v>
      </c>
      <c r="AX1678">
        <v>0</v>
      </c>
      <c r="AY1678">
        <v>0</v>
      </c>
      <c r="AZ1678">
        <v>0</v>
      </c>
      <c r="BA1678">
        <v>0</v>
      </c>
      <c r="BB1678">
        <v>0</v>
      </c>
      <c r="BC1678">
        <v>0</v>
      </c>
      <c r="BD1678">
        <v>0</v>
      </c>
      <c r="BE1678">
        <v>0</v>
      </c>
      <c r="BF1678">
        <v>0</v>
      </c>
      <c r="BG1678" s="20">
        <v>1</v>
      </c>
      <c r="BH1678" s="20">
        <v>0</v>
      </c>
      <c r="BI1678" s="20">
        <v>53</v>
      </c>
      <c r="BJ1678" s="20">
        <v>1</v>
      </c>
      <c r="BK1678" s="20">
        <v>264</v>
      </c>
      <c r="BL1678" s="20">
        <v>478</v>
      </c>
      <c r="BM1678" s="20">
        <v>452</v>
      </c>
      <c r="BN1678" s="20">
        <v>42</v>
      </c>
      <c r="BO1678" s="20">
        <v>35</v>
      </c>
      <c r="BP1678" s="20">
        <v>2032</v>
      </c>
      <c r="BQ1678" s="20">
        <v>716</v>
      </c>
      <c r="BR1678" s="20">
        <v>0</v>
      </c>
      <c r="BS1678" s="20">
        <v>29</v>
      </c>
      <c r="BT1678" s="20">
        <v>36</v>
      </c>
      <c r="BU1678" s="20">
        <v>467</v>
      </c>
      <c r="BV1678" s="20">
        <v>1404</v>
      </c>
    </row>
    <row r="1679" spans="1:74" x14ac:dyDescent="0.25">
      <c r="A1679" s="20" t="s">
        <v>452</v>
      </c>
      <c r="B1679" s="20" t="s">
        <v>587</v>
      </c>
      <c r="C1679" s="20" t="s">
        <v>607</v>
      </c>
      <c r="D1679" s="1">
        <v>44564</v>
      </c>
      <c r="E1679">
        <v>57</v>
      </c>
      <c r="F1679">
        <v>1</v>
      </c>
      <c r="G1679">
        <v>1</v>
      </c>
      <c r="H1679">
        <v>0</v>
      </c>
      <c r="I1679">
        <v>0</v>
      </c>
      <c r="J1679">
        <v>38</v>
      </c>
      <c r="K1679">
        <v>0</v>
      </c>
      <c r="L1679">
        <v>4</v>
      </c>
      <c r="M1679">
        <v>0</v>
      </c>
      <c r="N1679">
        <v>1</v>
      </c>
      <c r="O1679">
        <v>0</v>
      </c>
      <c r="P1679">
        <v>0</v>
      </c>
      <c r="Q1679">
        <v>0</v>
      </c>
      <c r="R1679">
        <v>291</v>
      </c>
      <c r="S1679">
        <v>241</v>
      </c>
      <c r="T1679">
        <v>1</v>
      </c>
      <c r="U1679">
        <v>10</v>
      </c>
      <c r="V1679">
        <v>14</v>
      </c>
      <c r="W1679">
        <v>590</v>
      </c>
      <c r="X1679">
        <v>338</v>
      </c>
      <c r="Y1679">
        <v>14</v>
      </c>
      <c r="Z1679">
        <v>35</v>
      </c>
      <c r="AA1679">
        <v>41</v>
      </c>
      <c r="AB1679">
        <v>535</v>
      </c>
      <c r="AC1679">
        <v>346</v>
      </c>
      <c r="AD1679">
        <v>1</v>
      </c>
      <c r="AE1679">
        <v>6</v>
      </c>
      <c r="AF1679">
        <v>65</v>
      </c>
      <c r="AG1679">
        <v>59</v>
      </c>
      <c r="AH1679">
        <v>21</v>
      </c>
      <c r="AI1679">
        <v>3</v>
      </c>
      <c r="AJ1679">
        <v>4</v>
      </c>
      <c r="AK1679">
        <v>9</v>
      </c>
      <c r="AL1679">
        <v>39</v>
      </c>
      <c r="AM1679">
        <v>16</v>
      </c>
      <c r="AN1679">
        <v>1</v>
      </c>
      <c r="AO1679">
        <v>0</v>
      </c>
      <c r="AP1679">
        <v>2</v>
      </c>
      <c r="AQ1679">
        <v>0</v>
      </c>
      <c r="AR1679">
        <v>0</v>
      </c>
      <c r="AS1679">
        <v>0</v>
      </c>
      <c r="AT1679">
        <v>0</v>
      </c>
      <c r="AU1679">
        <v>0</v>
      </c>
      <c r="AV1679">
        <v>0</v>
      </c>
      <c r="AW1679">
        <v>0</v>
      </c>
      <c r="AX1679">
        <v>0</v>
      </c>
      <c r="AY1679">
        <v>0</v>
      </c>
      <c r="AZ1679">
        <v>0</v>
      </c>
      <c r="BA1679">
        <v>0</v>
      </c>
      <c r="BB1679">
        <v>0</v>
      </c>
      <c r="BC1679">
        <v>0</v>
      </c>
      <c r="BD1679">
        <v>0</v>
      </c>
      <c r="BE1679">
        <v>0</v>
      </c>
      <c r="BF1679">
        <v>0</v>
      </c>
      <c r="BG1679" s="20">
        <v>1</v>
      </c>
      <c r="BH1679" s="20">
        <v>0</v>
      </c>
      <c r="BI1679" s="20">
        <v>53</v>
      </c>
      <c r="BJ1679" s="20">
        <v>1</v>
      </c>
      <c r="BK1679" s="20">
        <v>263</v>
      </c>
      <c r="BL1679" s="20">
        <v>479</v>
      </c>
      <c r="BM1679" s="20">
        <v>454</v>
      </c>
      <c r="BN1679" s="20">
        <v>42</v>
      </c>
      <c r="BO1679" s="20">
        <v>35</v>
      </c>
      <c r="BP1679" s="20">
        <v>2033</v>
      </c>
      <c r="BQ1679" s="20">
        <v>773</v>
      </c>
      <c r="BR1679" s="20">
        <v>0</v>
      </c>
      <c r="BS1679" s="20">
        <v>29</v>
      </c>
      <c r="BT1679" s="20">
        <v>36</v>
      </c>
      <c r="BU1679" s="20">
        <v>466</v>
      </c>
      <c r="BV1679" s="20">
        <v>1410</v>
      </c>
    </row>
    <row r="1680" spans="1:74" x14ac:dyDescent="0.25">
      <c r="A1680" s="20" t="s">
        <v>452</v>
      </c>
      <c r="B1680" s="20" t="s">
        <v>587</v>
      </c>
      <c r="C1680" s="20" t="s">
        <v>607</v>
      </c>
      <c r="D1680" s="1">
        <v>44570</v>
      </c>
      <c r="E1680">
        <v>57</v>
      </c>
      <c r="F1680">
        <v>1</v>
      </c>
      <c r="G1680">
        <v>1</v>
      </c>
      <c r="H1680">
        <v>0</v>
      </c>
      <c r="I1680">
        <v>0</v>
      </c>
      <c r="J1680">
        <v>40</v>
      </c>
      <c r="K1680">
        <v>0</v>
      </c>
      <c r="L1680">
        <v>4</v>
      </c>
      <c r="M1680">
        <v>0</v>
      </c>
      <c r="N1680">
        <v>1</v>
      </c>
      <c r="O1680">
        <v>0</v>
      </c>
      <c r="P1680">
        <v>0</v>
      </c>
      <c r="Q1680">
        <v>0</v>
      </c>
      <c r="R1680">
        <v>292</v>
      </c>
      <c r="S1680">
        <v>243</v>
      </c>
      <c r="T1680">
        <v>1</v>
      </c>
      <c r="U1680">
        <v>10</v>
      </c>
      <c r="V1680">
        <v>14</v>
      </c>
      <c r="W1680">
        <v>591</v>
      </c>
      <c r="X1680">
        <v>345</v>
      </c>
      <c r="Y1680">
        <v>14</v>
      </c>
      <c r="Z1680">
        <v>35</v>
      </c>
      <c r="AA1680">
        <v>42</v>
      </c>
      <c r="AB1680">
        <v>539</v>
      </c>
      <c r="AC1680">
        <v>352</v>
      </c>
      <c r="AD1680">
        <v>1</v>
      </c>
      <c r="AE1680">
        <v>5</v>
      </c>
      <c r="AF1680">
        <v>65</v>
      </c>
      <c r="AG1680">
        <v>59</v>
      </c>
      <c r="AH1680">
        <v>24</v>
      </c>
      <c r="AI1680">
        <v>3</v>
      </c>
      <c r="AJ1680">
        <v>4</v>
      </c>
      <c r="AK1680">
        <v>9</v>
      </c>
      <c r="AL1680">
        <v>39</v>
      </c>
      <c r="AM1680">
        <v>26</v>
      </c>
      <c r="AN1680">
        <v>1</v>
      </c>
      <c r="AO1680">
        <v>0</v>
      </c>
      <c r="AP1680">
        <v>2</v>
      </c>
      <c r="AQ1680">
        <v>0</v>
      </c>
      <c r="AR1680">
        <v>0</v>
      </c>
      <c r="AS1680">
        <v>0</v>
      </c>
      <c r="AT1680">
        <v>0</v>
      </c>
      <c r="AU1680">
        <v>0</v>
      </c>
      <c r="AV1680">
        <v>0</v>
      </c>
      <c r="AW1680">
        <v>0</v>
      </c>
      <c r="AX1680">
        <v>0</v>
      </c>
      <c r="AY1680">
        <v>0</v>
      </c>
      <c r="AZ1680">
        <v>0</v>
      </c>
      <c r="BA1680">
        <v>0</v>
      </c>
      <c r="BB1680">
        <v>0</v>
      </c>
      <c r="BC1680">
        <v>0</v>
      </c>
      <c r="BD1680">
        <v>0</v>
      </c>
      <c r="BE1680">
        <v>0</v>
      </c>
      <c r="BF1680">
        <v>0</v>
      </c>
      <c r="BG1680" s="20">
        <v>1</v>
      </c>
      <c r="BH1680" s="20">
        <v>0</v>
      </c>
      <c r="BI1680" s="20">
        <v>53</v>
      </c>
      <c r="BJ1680" s="20">
        <v>1</v>
      </c>
      <c r="BK1680" s="20">
        <v>264</v>
      </c>
      <c r="BL1680" s="20">
        <v>481</v>
      </c>
      <c r="BM1680" s="20">
        <v>458</v>
      </c>
      <c r="BN1680" s="20">
        <v>42</v>
      </c>
      <c r="BO1680" s="20">
        <v>35</v>
      </c>
      <c r="BP1680" s="20">
        <v>2042</v>
      </c>
      <c r="BQ1680" s="20">
        <v>820</v>
      </c>
      <c r="BR1680" s="20">
        <v>0</v>
      </c>
      <c r="BS1680" s="20">
        <v>29</v>
      </c>
      <c r="BT1680" s="20">
        <v>35</v>
      </c>
      <c r="BU1680" s="20">
        <v>460</v>
      </c>
      <c r="BV1680" s="20">
        <v>1426</v>
      </c>
    </row>
    <row r="1681" spans="1:74" x14ac:dyDescent="0.25">
      <c r="A1681" s="20" t="s">
        <v>452</v>
      </c>
      <c r="B1681" s="20" t="s">
        <v>587</v>
      </c>
      <c r="C1681" s="20" t="s">
        <v>607</v>
      </c>
      <c r="D1681" s="1">
        <v>44577</v>
      </c>
      <c r="E1681">
        <v>57</v>
      </c>
      <c r="F1681">
        <v>1</v>
      </c>
      <c r="G1681">
        <v>1</v>
      </c>
      <c r="H1681">
        <v>0</v>
      </c>
      <c r="I1681">
        <v>0</v>
      </c>
      <c r="J1681">
        <v>41</v>
      </c>
      <c r="K1681">
        <v>0</v>
      </c>
      <c r="L1681">
        <v>4</v>
      </c>
      <c r="M1681">
        <v>0</v>
      </c>
      <c r="N1681">
        <v>1</v>
      </c>
      <c r="O1681">
        <v>0</v>
      </c>
      <c r="P1681">
        <v>0</v>
      </c>
      <c r="Q1681">
        <v>0</v>
      </c>
      <c r="R1681">
        <v>291</v>
      </c>
      <c r="S1681">
        <v>242</v>
      </c>
      <c r="T1681">
        <v>1</v>
      </c>
      <c r="U1681">
        <v>11</v>
      </c>
      <c r="V1681">
        <v>14</v>
      </c>
      <c r="W1681">
        <v>592</v>
      </c>
      <c r="X1681">
        <v>347</v>
      </c>
      <c r="Y1681">
        <v>15</v>
      </c>
      <c r="Z1681">
        <v>33</v>
      </c>
      <c r="AA1681">
        <v>42</v>
      </c>
      <c r="AB1681">
        <v>542</v>
      </c>
      <c r="AC1681">
        <v>364</v>
      </c>
      <c r="AD1681">
        <v>1</v>
      </c>
      <c r="AE1681">
        <v>5</v>
      </c>
      <c r="AF1681">
        <v>65</v>
      </c>
      <c r="AG1681">
        <v>63</v>
      </c>
      <c r="AH1681">
        <v>26</v>
      </c>
      <c r="AI1681">
        <v>3</v>
      </c>
      <c r="AJ1681">
        <v>4</v>
      </c>
      <c r="AK1681">
        <v>10</v>
      </c>
      <c r="AL1681">
        <v>39</v>
      </c>
      <c r="AM1681">
        <v>27</v>
      </c>
      <c r="AN1681">
        <v>1</v>
      </c>
      <c r="AO1681">
        <v>0</v>
      </c>
      <c r="AP1681">
        <v>2</v>
      </c>
      <c r="AQ1681">
        <v>0</v>
      </c>
      <c r="AR1681">
        <v>0</v>
      </c>
      <c r="AS1681">
        <v>0</v>
      </c>
      <c r="AT1681">
        <v>0</v>
      </c>
      <c r="AU1681">
        <v>0</v>
      </c>
      <c r="AV1681">
        <v>0</v>
      </c>
      <c r="AW1681">
        <v>0</v>
      </c>
      <c r="AX1681">
        <v>0</v>
      </c>
      <c r="AY1681">
        <v>0</v>
      </c>
      <c r="AZ1681">
        <v>0</v>
      </c>
      <c r="BA1681">
        <v>0</v>
      </c>
      <c r="BB1681">
        <v>0</v>
      </c>
      <c r="BC1681">
        <v>0</v>
      </c>
      <c r="BD1681">
        <v>0</v>
      </c>
      <c r="BE1681">
        <v>0</v>
      </c>
      <c r="BF1681">
        <v>0</v>
      </c>
      <c r="BG1681" s="20">
        <v>1</v>
      </c>
      <c r="BH1681" s="20">
        <v>0</v>
      </c>
      <c r="BI1681" s="20">
        <v>53</v>
      </c>
      <c r="BJ1681" s="20">
        <v>1</v>
      </c>
      <c r="BK1681" s="20">
        <v>262</v>
      </c>
      <c r="BL1681" s="20">
        <v>482</v>
      </c>
      <c r="BM1681" s="20">
        <v>460</v>
      </c>
      <c r="BN1681" s="20">
        <v>45</v>
      </c>
      <c r="BO1681" s="20">
        <v>35</v>
      </c>
      <c r="BP1681" s="20">
        <v>2043</v>
      </c>
      <c r="BQ1681" s="20">
        <v>850</v>
      </c>
      <c r="BR1681" s="20">
        <v>0</v>
      </c>
      <c r="BS1681" s="20">
        <v>27</v>
      </c>
      <c r="BT1681" s="20">
        <v>35</v>
      </c>
      <c r="BU1681" s="20">
        <v>459</v>
      </c>
      <c r="BV1681" s="20">
        <v>1426</v>
      </c>
    </row>
    <row r="1682" spans="1:74" x14ac:dyDescent="0.25">
      <c r="A1682" s="20" t="s">
        <v>452</v>
      </c>
      <c r="B1682" s="20" t="s">
        <v>587</v>
      </c>
      <c r="C1682" s="20" t="s">
        <v>607</v>
      </c>
      <c r="D1682" s="1">
        <v>44584</v>
      </c>
      <c r="E1682">
        <v>58</v>
      </c>
      <c r="F1682">
        <v>1</v>
      </c>
      <c r="G1682">
        <v>1</v>
      </c>
      <c r="H1682">
        <v>0</v>
      </c>
      <c r="I1682">
        <v>0</v>
      </c>
      <c r="J1682">
        <v>42</v>
      </c>
      <c r="K1682">
        <v>0</v>
      </c>
      <c r="L1682">
        <v>4</v>
      </c>
      <c r="M1682">
        <v>0</v>
      </c>
      <c r="N1682">
        <v>1</v>
      </c>
      <c r="O1682">
        <v>0</v>
      </c>
      <c r="P1682">
        <v>0</v>
      </c>
      <c r="Q1682">
        <v>0</v>
      </c>
      <c r="R1682">
        <v>291</v>
      </c>
      <c r="S1682">
        <v>243</v>
      </c>
      <c r="T1682">
        <v>0</v>
      </c>
      <c r="U1682">
        <v>10</v>
      </c>
      <c r="V1682">
        <v>14</v>
      </c>
      <c r="W1682">
        <v>592</v>
      </c>
      <c r="X1682">
        <v>351</v>
      </c>
      <c r="Y1682">
        <v>16</v>
      </c>
      <c r="Z1682">
        <v>33</v>
      </c>
      <c r="AA1682">
        <v>41</v>
      </c>
      <c r="AB1682">
        <v>543</v>
      </c>
      <c r="AC1682">
        <v>370</v>
      </c>
      <c r="AD1682">
        <v>1</v>
      </c>
      <c r="AE1682">
        <v>5</v>
      </c>
      <c r="AF1682">
        <v>65</v>
      </c>
      <c r="AG1682">
        <v>63</v>
      </c>
      <c r="AH1682">
        <v>26</v>
      </c>
      <c r="AI1682">
        <v>3</v>
      </c>
      <c r="AJ1682">
        <v>4</v>
      </c>
      <c r="AK1682">
        <v>10</v>
      </c>
      <c r="AL1682">
        <v>39</v>
      </c>
      <c r="AM1682">
        <v>31</v>
      </c>
      <c r="AN1682">
        <v>1</v>
      </c>
      <c r="AO1682">
        <v>0</v>
      </c>
      <c r="AP1682">
        <v>2</v>
      </c>
      <c r="AQ1682">
        <v>0</v>
      </c>
      <c r="AR1682">
        <v>0</v>
      </c>
      <c r="AS1682">
        <v>0</v>
      </c>
      <c r="AT1682">
        <v>0</v>
      </c>
      <c r="AU1682">
        <v>0</v>
      </c>
      <c r="AV1682">
        <v>0</v>
      </c>
      <c r="AW1682">
        <v>0</v>
      </c>
      <c r="AX1682">
        <v>0</v>
      </c>
      <c r="AY1682">
        <v>0</v>
      </c>
      <c r="AZ1682">
        <v>0</v>
      </c>
      <c r="BA1682">
        <v>0</v>
      </c>
      <c r="BB1682">
        <v>0</v>
      </c>
      <c r="BC1682">
        <v>0</v>
      </c>
      <c r="BD1682">
        <v>0</v>
      </c>
      <c r="BE1682">
        <v>0</v>
      </c>
      <c r="BF1682">
        <v>0</v>
      </c>
      <c r="BG1682" s="20">
        <v>1</v>
      </c>
      <c r="BH1682" s="20">
        <v>0</v>
      </c>
      <c r="BI1682" s="20">
        <v>54</v>
      </c>
      <c r="BJ1682" s="20">
        <v>1</v>
      </c>
      <c r="BK1682" s="20">
        <v>264</v>
      </c>
      <c r="BL1682" s="20">
        <v>483</v>
      </c>
      <c r="BM1682" s="20">
        <v>461</v>
      </c>
      <c r="BN1682" s="20">
        <v>45</v>
      </c>
      <c r="BO1682" s="20">
        <v>35</v>
      </c>
      <c r="BP1682" s="20">
        <v>2048</v>
      </c>
      <c r="BQ1682" s="20">
        <v>874</v>
      </c>
      <c r="BR1682" s="20">
        <v>0</v>
      </c>
      <c r="BS1682" s="20">
        <v>26</v>
      </c>
      <c r="BT1682" s="20">
        <v>36</v>
      </c>
      <c r="BU1682" s="20">
        <v>457</v>
      </c>
      <c r="BV1682" s="20">
        <v>1434</v>
      </c>
    </row>
    <row r="1683" spans="1:74" x14ac:dyDescent="0.25">
      <c r="A1683" s="20" t="s">
        <v>452</v>
      </c>
      <c r="B1683" s="20" t="s">
        <v>587</v>
      </c>
      <c r="C1683" s="20" t="s">
        <v>607</v>
      </c>
      <c r="D1683" s="1">
        <v>44591</v>
      </c>
      <c r="E1683">
        <v>58</v>
      </c>
      <c r="F1683">
        <v>1</v>
      </c>
      <c r="G1683">
        <v>1</v>
      </c>
      <c r="H1683">
        <v>0</v>
      </c>
      <c r="I1683">
        <v>0</v>
      </c>
      <c r="J1683">
        <v>42</v>
      </c>
      <c r="K1683">
        <v>0</v>
      </c>
      <c r="L1683">
        <v>4</v>
      </c>
      <c r="M1683">
        <v>0</v>
      </c>
      <c r="N1683">
        <v>1</v>
      </c>
      <c r="O1683">
        <v>1</v>
      </c>
      <c r="P1683">
        <v>0</v>
      </c>
      <c r="Q1683">
        <v>0</v>
      </c>
      <c r="R1683">
        <v>292</v>
      </c>
      <c r="S1683">
        <v>244</v>
      </c>
      <c r="T1683">
        <v>0</v>
      </c>
      <c r="U1683">
        <v>10</v>
      </c>
      <c r="V1683">
        <v>14</v>
      </c>
      <c r="W1683">
        <v>587</v>
      </c>
      <c r="X1683">
        <v>350</v>
      </c>
      <c r="Y1683">
        <v>15</v>
      </c>
      <c r="Z1683">
        <v>33</v>
      </c>
      <c r="AA1683">
        <v>41</v>
      </c>
      <c r="AB1683">
        <v>540</v>
      </c>
      <c r="AC1683">
        <v>375</v>
      </c>
      <c r="AD1683">
        <v>1</v>
      </c>
      <c r="AE1683">
        <v>5</v>
      </c>
      <c r="AF1683">
        <v>64</v>
      </c>
      <c r="AG1683">
        <v>65</v>
      </c>
      <c r="AH1683">
        <v>27</v>
      </c>
      <c r="AI1683">
        <v>3</v>
      </c>
      <c r="AJ1683">
        <v>4</v>
      </c>
      <c r="AK1683">
        <v>11</v>
      </c>
      <c r="AL1683">
        <v>39</v>
      </c>
      <c r="AM1683">
        <v>31</v>
      </c>
      <c r="AN1683">
        <v>1</v>
      </c>
      <c r="AO1683">
        <v>0</v>
      </c>
      <c r="AP1683">
        <v>2</v>
      </c>
      <c r="AQ1683">
        <v>0</v>
      </c>
      <c r="AR1683">
        <v>0</v>
      </c>
      <c r="AS1683">
        <v>0</v>
      </c>
      <c r="AT1683">
        <v>0</v>
      </c>
      <c r="AU1683">
        <v>0</v>
      </c>
      <c r="AV1683">
        <v>0</v>
      </c>
      <c r="AW1683">
        <v>0</v>
      </c>
      <c r="AX1683">
        <v>0</v>
      </c>
      <c r="AY1683">
        <v>0</v>
      </c>
      <c r="AZ1683">
        <v>0</v>
      </c>
      <c r="BA1683">
        <v>0</v>
      </c>
      <c r="BB1683">
        <v>0</v>
      </c>
      <c r="BC1683">
        <v>0</v>
      </c>
      <c r="BD1683">
        <v>0</v>
      </c>
      <c r="BE1683">
        <v>0</v>
      </c>
      <c r="BF1683">
        <v>0</v>
      </c>
      <c r="BG1683" s="20">
        <v>1</v>
      </c>
      <c r="BH1683" s="20">
        <v>0</v>
      </c>
      <c r="BI1683" s="20">
        <v>54</v>
      </c>
      <c r="BJ1683" s="20">
        <v>1</v>
      </c>
      <c r="BK1683" s="20">
        <v>265</v>
      </c>
      <c r="BL1683" s="20">
        <v>479</v>
      </c>
      <c r="BM1683" s="20">
        <v>459</v>
      </c>
      <c r="BN1683" s="20">
        <v>46</v>
      </c>
      <c r="BO1683" s="20">
        <v>35</v>
      </c>
      <c r="BP1683" s="20">
        <v>2059</v>
      </c>
      <c r="BQ1683" s="20">
        <v>896</v>
      </c>
      <c r="BR1683" s="20">
        <v>0</v>
      </c>
      <c r="BS1683" s="20">
        <v>26</v>
      </c>
      <c r="BT1683" s="20">
        <v>38</v>
      </c>
      <c r="BU1683" s="20">
        <v>462</v>
      </c>
      <c r="BV1683" s="20">
        <v>1443</v>
      </c>
    </row>
    <row r="1684" spans="1:74" x14ac:dyDescent="0.25">
      <c r="A1684" s="20" t="s">
        <v>452</v>
      </c>
      <c r="B1684" s="20" t="s">
        <v>587</v>
      </c>
      <c r="C1684" s="20" t="s">
        <v>607</v>
      </c>
      <c r="D1684" s="1">
        <v>44599</v>
      </c>
      <c r="E1684">
        <v>58</v>
      </c>
      <c r="F1684">
        <v>1</v>
      </c>
      <c r="G1684">
        <v>1</v>
      </c>
      <c r="H1684">
        <v>0</v>
      </c>
      <c r="I1684">
        <v>0</v>
      </c>
      <c r="J1684">
        <v>42</v>
      </c>
      <c r="K1684">
        <v>0</v>
      </c>
      <c r="L1684">
        <v>4</v>
      </c>
      <c r="M1684">
        <v>0</v>
      </c>
      <c r="N1684">
        <v>1</v>
      </c>
      <c r="O1684">
        <v>1</v>
      </c>
      <c r="P1684">
        <v>0</v>
      </c>
      <c r="Q1684">
        <v>0</v>
      </c>
      <c r="R1684">
        <v>291</v>
      </c>
      <c r="S1684">
        <v>244</v>
      </c>
      <c r="T1684">
        <v>0</v>
      </c>
      <c r="U1684">
        <v>10</v>
      </c>
      <c r="V1684">
        <v>14</v>
      </c>
      <c r="W1684">
        <v>585</v>
      </c>
      <c r="X1684">
        <v>353</v>
      </c>
      <c r="Y1684">
        <v>15</v>
      </c>
      <c r="Z1684">
        <v>32</v>
      </c>
      <c r="AA1684">
        <v>40</v>
      </c>
      <c r="AB1684">
        <v>539</v>
      </c>
      <c r="AC1684">
        <v>381</v>
      </c>
      <c r="AD1684">
        <v>1</v>
      </c>
      <c r="AE1684">
        <v>5</v>
      </c>
      <c r="AF1684">
        <v>64</v>
      </c>
      <c r="AG1684">
        <v>64</v>
      </c>
      <c r="AH1684">
        <v>27</v>
      </c>
      <c r="AI1684">
        <v>3</v>
      </c>
      <c r="AJ1684">
        <v>4</v>
      </c>
      <c r="AK1684">
        <v>11</v>
      </c>
      <c r="AL1684">
        <v>39</v>
      </c>
      <c r="AM1684">
        <v>31</v>
      </c>
      <c r="AN1684">
        <v>1</v>
      </c>
      <c r="AO1684">
        <v>0</v>
      </c>
      <c r="AP1684">
        <v>2</v>
      </c>
      <c r="AQ1684">
        <v>0</v>
      </c>
      <c r="AR1684">
        <v>0</v>
      </c>
      <c r="AS1684">
        <v>0</v>
      </c>
      <c r="AT1684">
        <v>0</v>
      </c>
      <c r="AU1684">
        <v>0</v>
      </c>
      <c r="AV1684">
        <v>0</v>
      </c>
      <c r="AW1684">
        <v>0</v>
      </c>
      <c r="AX1684">
        <v>0</v>
      </c>
      <c r="AY1684">
        <v>0</v>
      </c>
      <c r="AZ1684">
        <v>0</v>
      </c>
      <c r="BA1684">
        <v>0</v>
      </c>
      <c r="BB1684">
        <v>0</v>
      </c>
      <c r="BC1684">
        <v>0</v>
      </c>
      <c r="BD1684">
        <v>0</v>
      </c>
      <c r="BE1684">
        <v>0</v>
      </c>
      <c r="BF1684">
        <v>0</v>
      </c>
      <c r="BG1684" s="20">
        <v>1</v>
      </c>
      <c r="BH1684" s="20">
        <v>0</v>
      </c>
      <c r="BI1684" s="20">
        <v>54</v>
      </c>
      <c r="BJ1684" s="20">
        <v>1</v>
      </c>
      <c r="BK1684" s="20">
        <v>264</v>
      </c>
      <c r="BL1684" s="20">
        <v>479</v>
      </c>
      <c r="BM1684" s="20">
        <v>458</v>
      </c>
      <c r="BN1684" s="20">
        <v>45</v>
      </c>
      <c r="BO1684" s="20">
        <v>35</v>
      </c>
      <c r="BP1684" s="20">
        <v>2064</v>
      </c>
      <c r="BQ1684" s="20">
        <v>919</v>
      </c>
      <c r="BR1684" s="20">
        <v>0</v>
      </c>
      <c r="BS1684" s="20">
        <v>27</v>
      </c>
      <c r="BT1684" s="20">
        <v>37</v>
      </c>
      <c r="BU1684" s="20">
        <v>459</v>
      </c>
      <c r="BV1684" s="20">
        <v>1450</v>
      </c>
    </row>
    <row r="1685" spans="1:74" x14ac:dyDescent="0.25">
      <c r="A1685" s="20" t="s">
        <v>452</v>
      </c>
      <c r="B1685" s="20" t="s">
        <v>587</v>
      </c>
      <c r="C1685" s="20" t="s">
        <v>607</v>
      </c>
      <c r="D1685" s="1">
        <v>44606</v>
      </c>
      <c r="E1685">
        <v>58</v>
      </c>
      <c r="F1685">
        <v>1</v>
      </c>
      <c r="G1685">
        <v>1</v>
      </c>
      <c r="H1685">
        <v>0</v>
      </c>
      <c r="I1685">
        <v>0</v>
      </c>
      <c r="J1685">
        <v>42</v>
      </c>
      <c r="K1685">
        <v>0</v>
      </c>
      <c r="L1685">
        <v>4</v>
      </c>
      <c r="M1685">
        <v>0</v>
      </c>
      <c r="N1685">
        <v>1</v>
      </c>
      <c r="O1685">
        <v>1</v>
      </c>
      <c r="P1685">
        <v>0</v>
      </c>
      <c r="Q1685">
        <v>0</v>
      </c>
      <c r="R1685">
        <v>290</v>
      </c>
      <c r="S1685">
        <v>245</v>
      </c>
      <c r="T1685">
        <v>0</v>
      </c>
      <c r="U1685">
        <v>10</v>
      </c>
      <c r="V1685">
        <v>14</v>
      </c>
      <c r="W1685">
        <v>588</v>
      </c>
      <c r="X1685">
        <v>358</v>
      </c>
      <c r="Y1685">
        <v>15</v>
      </c>
      <c r="Z1685">
        <v>31</v>
      </c>
      <c r="AA1685">
        <v>40</v>
      </c>
      <c r="AB1685">
        <v>542</v>
      </c>
      <c r="AC1685">
        <v>383</v>
      </c>
      <c r="AD1685">
        <v>2</v>
      </c>
      <c r="AE1685">
        <v>5</v>
      </c>
      <c r="AF1685">
        <v>64</v>
      </c>
      <c r="AG1685">
        <v>63</v>
      </c>
      <c r="AH1685">
        <v>27</v>
      </c>
      <c r="AI1685">
        <v>3</v>
      </c>
      <c r="AJ1685">
        <v>4</v>
      </c>
      <c r="AK1685">
        <v>11</v>
      </c>
      <c r="AL1685">
        <v>39</v>
      </c>
      <c r="AM1685">
        <v>31</v>
      </c>
      <c r="AN1685">
        <v>1</v>
      </c>
      <c r="AO1685">
        <v>0</v>
      </c>
      <c r="AP1685">
        <v>2</v>
      </c>
      <c r="AQ1685">
        <v>0</v>
      </c>
      <c r="AR1685">
        <v>0</v>
      </c>
      <c r="AS1685">
        <v>0</v>
      </c>
      <c r="AT1685">
        <v>0</v>
      </c>
      <c r="AU1685">
        <v>0</v>
      </c>
      <c r="AV1685">
        <v>0</v>
      </c>
      <c r="AW1685">
        <v>0</v>
      </c>
      <c r="AX1685">
        <v>0</v>
      </c>
      <c r="AY1685">
        <v>0</v>
      </c>
      <c r="AZ1685">
        <v>0</v>
      </c>
      <c r="BA1685">
        <v>0</v>
      </c>
      <c r="BB1685">
        <v>0</v>
      </c>
      <c r="BC1685">
        <v>0</v>
      </c>
      <c r="BD1685">
        <v>0</v>
      </c>
      <c r="BE1685">
        <v>0</v>
      </c>
      <c r="BF1685">
        <v>0</v>
      </c>
      <c r="BG1685" s="20">
        <v>1</v>
      </c>
      <c r="BH1685" s="20">
        <v>0</v>
      </c>
      <c r="BI1685" s="20">
        <v>54</v>
      </c>
      <c r="BJ1685" s="20">
        <v>1</v>
      </c>
      <c r="BK1685" s="20">
        <v>263</v>
      </c>
      <c r="BL1685" s="20">
        <v>484</v>
      </c>
      <c r="BM1685" s="20">
        <v>461</v>
      </c>
      <c r="BN1685" s="20">
        <v>44</v>
      </c>
      <c r="BO1685" s="20">
        <v>35</v>
      </c>
      <c r="BP1685" s="20">
        <v>2069</v>
      </c>
      <c r="BQ1685" s="20">
        <v>929</v>
      </c>
      <c r="BR1685" s="20">
        <v>0</v>
      </c>
      <c r="BS1685" s="20">
        <v>29</v>
      </c>
      <c r="BT1685" s="20">
        <v>37</v>
      </c>
      <c r="BU1685" s="20">
        <v>457</v>
      </c>
      <c r="BV1685" s="20">
        <v>1454</v>
      </c>
    </row>
    <row r="1686" spans="1:74" x14ac:dyDescent="0.25">
      <c r="A1686" s="20" t="s">
        <v>452</v>
      </c>
      <c r="B1686" s="20" t="s">
        <v>587</v>
      </c>
      <c r="C1686" s="20" t="s">
        <v>608</v>
      </c>
      <c r="D1686" s="1">
        <v>44493</v>
      </c>
      <c r="E1686">
        <v>60</v>
      </c>
      <c r="F1686">
        <v>2</v>
      </c>
      <c r="G1686">
        <v>0</v>
      </c>
      <c r="H1686">
        <v>0</v>
      </c>
      <c r="I1686">
        <v>0</v>
      </c>
      <c r="J1686">
        <v>13</v>
      </c>
      <c r="K1686">
        <v>3</v>
      </c>
      <c r="L1686">
        <v>3</v>
      </c>
      <c r="M1686">
        <v>1</v>
      </c>
      <c r="N1686">
        <v>2</v>
      </c>
      <c r="O1686">
        <v>0</v>
      </c>
      <c r="P1686">
        <v>1</v>
      </c>
      <c r="Q1686">
        <v>0</v>
      </c>
      <c r="R1686">
        <v>519</v>
      </c>
      <c r="S1686">
        <v>0</v>
      </c>
      <c r="T1686">
        <v>220</v>
      </c>
      <c r="U1686">
        <v>11</v>
      </c>
      <c r="V1686">
        <v>31</v>
      </c>
      <c r="W1686">
        <v>647</v>
      </c>
      <c r="X1686">
        <v>0</v>
      </c>
      <c r="Y1686">
        <v>62</v>
      </c>
      <c r="Z1686">
        <v>31</v>
      </c>
      <c r="AA1686">
        <v>25</v>
      </c>
      <c r="AB1686">
        <v>678</v>
      </c>
      <c r="AC1686">
        <v>62</v>
      </c>
      <c r="AD1686">
        <v>19</v>
      </c>
      <c r="AE1686">
        <v>3</v>
      </c>
      <c r="AF1686">
        <v>62</v>
      </c>
      <c r="AG1686">
        <v>76</v>
      </c>
      <c r="AH1686">
        <v>0</v>
      </c>
      <c r="AI1686">
        <v>3</v>
      </c>
      <c r="AJ1686">
        <v>1</v>
      </c>
      <c r="AK1686">
        <v>10</v>
      </c>
      <c r="AL1686">
        <v>23</v>
      </c>
      <c r="AM1686">
        <v>0</v>
      </c>
      <c r="AN1686">
        <v>3</v>
      </c>
      <c r="AO1686">
        <v>0</v>
      </c>
      <c r="AP1686">
        <v>0</v>
      </c>
      <c r="AQ1686">
        <v>0</v>
      </c>
      <c r="AR1686">
        <v>0</v>
      </c>
      <c r="AS1686">
        <v>0</v>
      </c>
      <c r="AT1686">
        <v>0</v>
      </c>
      <c r="AU1686">
        <v>0</v>
      </c>
      <c r="AV1686">
        <v>0</v>
      </c>
      <c r="AW1686">
        <v>0</v>
      </c>
      <c r="AX1686">
        <v>0</v>
      </c>
      <c r="AY1686">
        <v>0</v>
      </c>
      <c r="AZ1686">
        <v>0</v>
      </c>
      <c r="BA1686">
        <v>0</v>
      </c>
      <c r="BB1686">
        <v>11</v>
      </c>
      <c r="BC1686">
        <v>30</v>
      </c>
      <c r="BD1686">
        <v>0</v>
      </c>
      <c r="BE1686">
        <v>7</v>
      </c>
      <c r="BF1686">
        <v>1</v>
      </c>
      <c r="BG1686" s="20"/>
      <c r="BH1686" s="20"/>
      <c r="BI1686" s="20"/>
      <c r="BJ1686" s="20"/>
      <c r="BK1686" s="20"/>
      <c r="BL1686" s="20"/>
      <c r="BM1686" s="20"/>
      <c r="BN1686" s="20"/>
      <c r="BO1686" s="20"/>
      <c r="BP1686" s="20"/>
      <c r="BQ1686" s="20"/>
      <c r="BR1686" s="20"/>
      <c r="BS1686" s="20"/>
      <c r="BT1686" s="20"/>
      <c r="BU1686" s="20"/>
      <c r="BV1686" s="20"/>
    </row>
    <row r="1687" spans="1:74" x14ac:dyDescent="0.25">
      <c r="A1687" s="20" t="s">
        <v>452</v>
      </c>
      <c r="B1687" s="20" t="s">
        <v>587</v>
      </c>
      <c r="C1687" s="20" t="s">
        <v>608</v>
      </c>
      <c r="D1687" s="1">
        <v>44500</v>
      </c>
      <c r="E1687">
        <v>60</v>
      </c>
      <c r="F1687">
        <v>2</v>
      </c>
      <c r="G1687">
        <v>0</v>
      </c>
      <c r="H1687">
        <v>0</v>
      </c>
      <c r="I1687">
        <v>0</v>
      </c>
      <c r="J1687">
        <v>19</v>
      </c>
      <c r="K1687">
        <v>3</v>
      </c>
      <c r="L1687">
        <v>3</v>
      </c>
      <c r="M1687">
        <v>1</v>
      </c>
      <c r="N1687">
        <v>2</v>
      </c>
      <c r="O1687">
        <v>0</v>
      </c>
      <c r="P1687">
        <v>1</v>
      </c>
      <c r="Q1687">
        <v>0</v>
      </c>
      <c r="R1687">
        <v>514</v>
      </c>
      <c r="S1687">
        <v>0</v>
      </c>
      <c r="T1687">
        <v>303</v>
      </c>
      <c r="U1687">
        <v>11</v>
      </c>
      <c r="V1687">
        <v>29</v>
      </c>
      <c r="W1687">
        <v>646</v>
      </c>
      <c r="X1687">
        <v>0</v>
      </c>
      <c r="Y1687">
        <v>83</v>
      </c>
      <c r="Z1687">
        <v>30</v>
      </c>
      <c r="AA1687">
        <v>24</v>
      </c>
      <c r="AB1687">
        <v>675</v>
      </c>
      <c r="AC1687">
        <v>81</v>
      </c>
      <c r="AD1687">
        <v>19</v>
      </c>
      <c r="AE1687">
        <v>3</v>
      </c>
      <c r="AF1687">
        <v>62</v>
      </c>
      <c r="AG1687">
        <v>78</v>
      </c>
      <c r="AH1687">
        <v>0</v>
      </c>
      <c r="AI1687">
        <v>4</v>
      </c>
      <c r="AJ1687">
        <v>1</v>
      </c>
      <c r="AK1687">
        <v>10</v>
      </c>
      <c r="AL1687">
        <v>25</v>
      </c>
      <c r="AM1687">
        <v>0</v>
      </c>
      <c r="AN1687">
        <v>4</v>
      </c>
      <c r="AO1687">
        <v>0</v>
      </c>
      <c r="AP1687">
        <v>0</v>
      </c>
      <c r="AQ1687">
        <v>0</v>
      </c>
      <c r="AR1687">
        <v>0</v>
      </c>
      <c r="AS1687">
        <v>0</v>
      </c>
      <c r="AT1687">
        <v>0</v>
      </c>
      <c r="AU1687">
        <v>0</v>
      </c>
      <c r="AV1687">
        <v>0</v>
      </c>
      <c r="AW1687">
        <v>0</v>
      </c>
      <c r="AX1687">
        <v>0</v>
      </c>
      <c r="AY1687">
        <v>0</v>
      </c>
      <c r="AZ1687">
        <v>0</v>
      </c>
      <c r="BA1687">
        <v>0</v>
      </c>
      <c r="BB1687">
        <v>11</v>
      </c>
      <c r="BC1687">
        <v>32</v>
      </c>
      <c r="BD1687">
        <v>0</v>
      </c>
      <c r="BE1687">
        <v>8</v>
      </c>
      <c r="BF1687">
        <v>1</v>
      </c>
      <c r="BG1687" s="20"/>
      <c r="BH1687" s="20"/>
      <c r="BI1687" s="20"/>
      <c r="BJ1687" s="20"/>
      <c r="BK1687" s="20"/>
      <c r="BL1687" s="20"/>
      <c r="BM1687" s="20"/>
      <c r="BN1687" s="20"/>
      <c r="BO1687" s="20"/>
      <c r="BP1687" s="20"/>
      <c r="BQ1687" s="20"/>
      <c r="BR1687" s="20"/>
      <c r="BS1687" s="20"/>
      <c r="BT1687" s="20"/>
      <c r="BU1687" s="20"/>
      <c r="BV1687" s="20"/>
    </row>
    <row r="1688" spans="1:74" x14ac:dyDescent="0.25">
      <c r="A1688" s="20" t="s">
        <v>452</v>
      </c>
      <c r="B1688" s="20" t="s">
        <v>587</v>
      </c>
      <c r="C1688" s="20" t="s">
        <v>608</v>
      </c>
      <c r="D1688" s="1">
        <v>44507</v>
      </c>
      <c r="E1688">
        <v>58</v>
      </c>
      <c r="F1688">
        <v>2</v>
      </c>
      <c r="G1688">
        <v>0</v>
      </c>
      <c r="H1688">
        <v>0</v>
      </c>
      <c r="I1688">
        <v>0</v>
      </c>
      <c r="J1688">
        <v>22</v>
      </c>
      <c r="K1688">
        <v>3</v>
      </c>
      <c r="L1688">
        <v>3</v>
      </c>
      <c r="M1688">
        <v>1</v>
      </c>
      <c r="N1688">
        <v>2</v>
      </c>
      <c r="O1688">
        <v>1</v>
      </c>
      <c r="P1688">
        <v>0</v>
      </c>
      <c r="Q1688">
        <v>0</v>
      </c>
      <c r="R1688">
        <v>511</v>
      </c>
      <c r="S1688">
        <v>344</v>
      </c>
      <c r="T1688">
        <v>13</v>
      </c>
      <c r="U1688">
        <v>11</v>
      </c>
      <c r="V1688">
        <v>26</v>
      </c>
      <c r="W1688">
        <v>647</v>
      </c>
      <c r="X1688">
        <v>106</v>
      </c>
      <c r="Y1688">
        <v>34</v>
      </c>
      <c r="Z1688">
        <v>28</v>
      </c>
      <c r="AA1688">
        <v>23</v>
      </c>
      <c r="AB1688">
        <v>676</v>
      </c>
      <c r="AC1688">
        <v>101</v>
      </c>
      <c r="AD1688">
        <v>23</v>
      </c>
      <c r="AE1688">
        <v>3</v>
      </c>
      <c r="AF1688">
        <v>58</v>
      </c>
      <c r="AG1688">
        <v>78</v>
      </c>
      <c r="AH1688">
        <v>4</v>
      </c>
      <c r="AI1688">
        <v>7</v>
      </c>
      <c r="AJ1688">
        <v>1</v>
      </c>
      <c r="AK1688">
        <v>10</v>
      </c>
      <c r="AL1688">
        <v>25</v>
      </c>
      <c r="AM1688">
        <v>6</v>
      </c>
      <c r="AN1688">
        <v>1</v>
      </c>
      <c r="AO1688">
        <v>0</v>
      </c>
      <c r="AP1688">
        <v>0</v>
      </c>
      <c r="AQ1688">
        <v>0</v>
      </c>
      <c r="AR1688">
        <v>0</v>
      </c>
      <c r="AS1688">
        <v>0</v>
      </c>
      <c r="AT1688">
        <v>0</v>
      </c>
      <c r="AU1688">
        <v>0</v>
      </c>
      <c r="AV1688">
        <v>0</v>
      </c>
      <c r="AW1688">
        <v>0</v>
      </c>
      <c r="AX1688">
        <v>0</v>
      </c>
      <c r="AY1688">
        <v>0</v>
      </c>
      <c r="AZ1688">
        <v>0</v>
      </c>
      <c r="BA1688">
        <v>0</v>
      </c>
      <c r="BB1688">
        <v>0</v>
      </c>
      <c r="BC1688">
        <v>0</v>
      </c>
      <c r="BD1688">
        <v>0</v>
      </c>
      <c r="BE1688">
        <v>0</v>
      </c>
      <c r="BF1688">
        <v>0</v>
      </c>
      <c r="BG1688" s="20">
        <v>2</v>
      </c>
      <c r="BH1688" s="20">
        <v>0</v>
      </c>
      <c r="BI1688" s="20">
        <v>48</v>
      </c>
      <c r="BJ1688" s="20">
        <v>2</v>
      </c>
      <c r="BK1688" s="20">
        <v>453</v>
      </c>
      <c r="BL1688" s="20">
        <v>543</v>
      </c>
      <c r="BM1688" s="20">
        <v>576</v>
      </c>
      <c r="BN1688" s="20">
        <v>54</v>
      </c>
      <c r="BO1688" s="20">
        <v>21</v>
      </c>
      <c r="BP1688" s="20"/>
      <c r="BQ1688" s="20"/>
      <c r="BR1688" s="20"/>
      <c r="BS1688" s="20"/>
      <c r="BT1688" s="20"/>
      <c r="BU1688" s="20"/>
      <c r="BV1688" s="20"/>
    </row>
    <row r="1689" spans="1:74" x14ac:dyDescent="0.25">
      <c r="A1689" s="20" t="s">
        <v>452</v>
      </c>
      <c r="B1689" s="20" t="s">
        <v>587</v>
      </c>
      <c r="C1689" s="20" t="s">
        <v>608</v>
      </c>
      <c r="D1689" s="1">
        <v>44514</v>
      </c>
      <c r="E1689">
        <v>58</v>
      </c>
      <c r="F1689">
        <v>2</v>
      </c>
      <c r="G1689">
        <v>0</v>
      </c>
      <c r="H1689">
        <v>0</v>
      </c>
      <c r="I1689">
        <v>0</v>
      </c>
      <c r="J1689">
        <v>26</v>
      </c>
      <c r="K1689">
        <v>3</v>
      </c>
      <c r="L1689">
        <v>3</v>
      </c>
      <c r="M1689">
        <v>1</v>
      </c>
      <c r="N1689">
        <v>2</v>
      </c>
      <c r="O1689">
        <v>1</v>
      </c>
      <c r="P1689">
        <v>0</v>
      </c>
      <c r="Q1689">
        <v>0</v>
      </c>
      <c r="R1689">
        <v>512</v>
      </c>
      <c r="S1689">
        <v>363</v>
      </c>
      <c r="T1689">
        <v>13</v>
      </c>
      <c r="U1689">
        <v>11</v>
      </c>
      <c r="V1689">
        <v>26</v>
      </c>
      <c r="W1689">
        <v>644</v>
      </c>
      <c r="X1689">
        <v>165</v>
      </c>
      <c r="Y1689">
        <v>34</v>
      </c>
      <c r="Z1689">
        <v>28</v>
      </c>
      <c r="AA1689">
        <v>22</v>
      </c>
      <c r="AB1689">
        <v>676</v>
      </c>
      <c r="AC1689">
        <v>130</v>
      </c>
      <c r="AD1689">
        <v>23</v>
      </c>
      <c r="AE1689">
        <v>3</v>
      </c>
      <c r="AF1689">
        <v>59</v>
      </c>
      <c r="AG1689">
        <v>77</v>
      </c>
      <c r="AH1689">
        <v>5</v>
      </c>
      <c r="AI1689">
        <v>7</v>
      </c>
      <c r="AJ1689">
        <v>1</v>
      </c>
      <c r="AK1689">
        <v>10</v>
      </c>
      <c r="AL1689">
        <v>25</v>
      </c>
      <c r="AM1689">
        <v>6</v>
      </c>
      <c r="AN1689">
        <v>1</v>
      </c>
      <c r="AO1689">
        <v>0</v>
      </c>
      <c r="AP1689">
        <v>0</v>
      </c>
      <c r="AQ1689">
        <v>0</v>
      </c>
      <c r="AR1689">
        <v>0</v>
      </c>
      <c r="AS1689">
        <v>0</v>
      </c>
      <c r="AT1689">
        <v>0</v>
      </c>
      <c r="AU1689">
        <v>0</v>
      </c>
      <c r="AV1689">
        <v>0</v>
      </c>
      <c r="AW1689">
        <v>0</v>
      </c>
      <c r="AX1689">
        <v>0</v>
      </c>
      <c r="AY1689">
        <v>0</v>
      </c>
      <c r="AZ1689">
        <v>0</v>
      </c>
      <c r="BA1689">
        <v>0</v>
      </c>
      <c r="BB1689">
        <v>0</v>
      </c>
      <c r="BC1689">
        <v>0</v>
      </c>
      <c r="BD1689">
        <v>0</v>
      </c>
      <c r="BE1689">
        <v>0</v>
      </c>
      <c r="BF1689">
        <v>0</v>
      </c>
      <c r="BG1689" s="20">
        <v>2</v>
      </c>
      <c r="BH1689" s="20">
        <v>0</v>
      </c>
      <c r="BI1689" s="20">
        <v>50</v>
      </c>
      <c r="BJ1689" s="20">
        <v>2</v>
      </c>
      <c r="BK1689" s="20">
        <v>454</v>
      </c>
      <c r="BL1689" s="20">
        <v>545</v>
      </c>
      <c r="BM1689" s="20">
        <v>574</v>
      </c>
      <c r="BN1689" s="20">
        <v>54</v>
      </c>
      <c r="BO1689" s="20">
        <v>21</v>
      </c>
      <c r="BP1689" s="20"/>
      <c r="BQ1689" s="20"/>
      <c r="BR1689" s="20"/>
      <c r="BS1689" s="20"/>
      <c r="BT1689" s="20"/>
      <c r="BU1689" s="20"/>
      <c r="BV1689" s="20"/>
    </row>
    <row r="1690" spans="1:74" x14ac:dyDescent="0.25">
      <c r="A1690" s="20" t="s">
        <v>452</v>
      </c>
      <c r="B1690" s="20" t="s">
        <v>587</v>
      </c>
      <c r="C1690" s="20" t="s">
        <v>608</v>
      </c>
      <c r="D1690" s="1">
        <v>44521</v>
      </c>
      <c r="E1690">
        <v>60</v>
      </c>
      <c r="F1690">
        <v>2</v>
      </c>
      <c r="G1690">
        <v>0</v>
      </c>
      <c r="H1690">
        <v>0</v>
      </c>
      <c r="I1690">
        <v>0</v>
      </c>
      <c r="J1690">
        <v>29</v>
      </c>
      <c r="K1690">
        <v>4</v>
      </c>
      <c r="L1690">
        <v>3</v>
      </c>
      <c r="M1690">
        <v>1</v>
      </c>
      <c r="N1690">
        <v>2</v>
      </c>
      <c r="O1690">
        <v>1</v>
      </c>
      <c r="P1690">
        <v>0</v>
      </c>
      <c r="Q1690">
        <v>0</v>
      </c>
      <c r="R1690">
        <v>511</v>
      </c>
      <c r="S1690">
        <v>373</v>
      </c>
      <c r="T1690">
        <v>12</v>
      </c>
      <c r="U1690">
        <v>11</v>
      </c>
      <c r="V1690">
        <v>26</v>
      </c>
      <c r="W1690">
        <v>642</v>
      </c>
      <c r="X1690">
        <v>227</v>
      </c>
      <c r="Y1690">
        <v>32</v>
      </c>
      <c r="Z1690">
        <v>28</v>
      </c>
      <c r="AA1690">
        <v>21</v>
      </c>
      <c r="AB1690">
        <v>678</v>
      </c>
      <c r="AC1690">
        <v>167</v>
      </c>
      <c r="AD1690">
        <v>24</v>
      </c>
      <c r="AE1690">
        <v>3</v>
      </c>
      <c r="AF1690">
        <v>59</v>
      </c>
      <c r="AG1690">
        <v>78</v>
      </c>
      <c r="AH1690">
        <v>5</v>
      </c>
      <c r="AI1690">
        <v>7</v>
      </c>
      <c r="AJ1690">
        <v>1</v>
      </c>
      <c r="AK1690">
        <v>10</v>
      </c>
      <c r="AL1690">
        <v>25</v>
      </c>
      <c r="AM1690">
        <v>6</v>
      </c>
      <c r="AN1690">
        <v>1</v>
      </c>
      <c r="AO1690">
        <v>0</v>
      </c>
      <c r="AP1690">
        <v>0</v>
      </c>
      <c r="AQ1690">
        <v>0</v>
      </c>
      <c r="AR1690">
        <v>0</v>
      </c>
      <c r="AS1690">
        <v>0</v>
      </c>
      <c r="AT1690">
        <v>0</v>
      </c>
      <c r="AU1690">
        <v>0</v>
      </c>
      <c r="AV1690">
        <v>0</v>
      </c>
      <c r="AW1690">
        <v>0</v>
      </c>
      <c r="AX1690">
        <v>0</v>
      </c>
      <c r="AY1690">
        <v>0</v>
      </c>
      <c r="AZ1690">
        <v>0</v>
      </c>
      <c r="BA1690">
        <v>0</v>
      </c>
      <c r="BB1690">
        <v>0</v>
      </c>
      <c r="BC1690">
        <v>0</v>
      </c>
      <c r="BD1690">
        <v>0</v>
      </c>
      <c r="BE1690">
        <v>0</v>
      </c>
      <c r="BF1690">
        <v>0</v>
      </c>
      <c r="BG1690" s="20">
        <v>2</v>
      </c>
      <c r="BH1690" s="20">
        <v>0</v>
      </c>
      <c r="BI1690" s="20">
        <v>51</v>
      </c>
      <c r="BJ1690" s="20">
        <v>2</v>
      </c>
      <c r="BK1690" s="20">
        <v>455</v>
      </c>
      <c r="BL1690" s="20">
        <v>544</v>
      </c>
      <c r="BM1690" s="20">
        <v>575</v>
      </c>
      <c r="BN1690" s="20">
        <v>55</v>
      </c>
      <c r="BO1690" s="20">
        <v>21</v>
      </c>
      <c r="BP1690" s="20"/>
      <c r="BQ1690" s="20"/>
      <c r="BR1690" s="20"/>
      <c r="BS1690" s="20"/>
      <c r="BT1690" s="20"/>
      <c r="BU1690" s="20"/>
      <c r="BV1690" s="20"/>
    </row>
    <row r="1691" spans="1:74" x14ac:dyDescent="0.25">
      <c r="A1691" s="20" t="s">
        <v>452</v>
      </c>
      <c r="B1691" s="20" t="s">
        <v>587</v>
      </c>
      <c r="C1691" s="20" t="s">
        <v>608</v>
      </c>
      <c r="D1691" s="1">
        <v>44528</v>
      </c>
      <c r="E1691">
        <v>59</v>
      </c>
      <c r="F1691">
        <v>2</v>
      </c>
      <c r="G1691">
        <v>0</v>
      </c>
      <c r="H1691">
        <v>0</v>
      </c>
      <c r="I1691">
        <v>0</v>
      </c>
      <c r="J1691">
        <v>30</v>
      </c>
      <c r="K1691">
        <v>4</v>
      </c>
      <c r="L1691">
        <v>3</v>
      </c>
      <c r="M1691">
        <v>0</v>
      </c>
      <c r="N1691">
        <v>2</v>
      </c>
      <c r="O1691">
        <v>1</v>
      </c>
      <c r="P1691">
        <v>0</v>
      </c>
      <c r="Q1691">
        <v>0</v>
      </c>
      <c r="R1691">
        <v>502</v>
      </c>
      <c r="S1691">
        <v>382</v>
      </c>
      <c r="T1691">
        <v>11</v>
      </c>
      <c r="U1691">
        <v>11</v>
      </c>
      <c r="V1691">
        <v>24</v>
      </c>
      <c r="W1691">
        <v>640</v>
      </c>
      <c r="X1691">
        <v>271</v>
      </c>
      <c r="Y1691">
        <v>32</v>
      </c>
      <c r="Z1691">
        <v>28</v>
      </c>
      <c r="AA1691">
        <v>21</v>
      </c>
      <c r="AB1691">
        <v>678</v>
      </c>
      <c r="AC1691">
        <v>223</v>
      </c>
      <c r="AD1691">
        <v>25</v>
      </c>
      <c r="AE1691">
        <v>3</v>
      </c>
      <c r="AF1691">
        <v>58</v>
      </c>
      <c r="AG1691">
        <v>79</v>
      </c>
      <c r="AH1691">
        <v>9</v>
      </c>
      <c r="AI1691">
        <v>7</v>
      </c>
      <c r="AJ1691">
        <v>1</v>
      </c>
      <c r="AK1691">
        <v>10</v>
      </c>
      <c r="AL1691">
        <v>30</v>
      </c>
      <c r="AM1691">
        <v>8</v>
      </c>
      <c r="AN1691">
        <v>1</v>
      </c>
      <c r="AO1691">
        <v>0</v>
      </c>
      <c r="AP1691">
        <v>0</v>
      </c>
      <c r="AQ1691">
        <v>0</v>
      </c>
      <c r="AR1691">
        <v>0</v>
      </c>
      <c r="AS1691">
        <v>0</v>
      </c>
      <c r="AT1691">
        <v>0</v>
      </c>
      <c r="AU1691">
        <v>0</v>
      </c>
      <c r="AV1691">
        <v>0</v>
      </c>
      <c r="AW1691">
        <v>0</v>
      </c>
      <c r="AX1691">
        <v>0</v>
      </c>
      <c r="AY1691">
        <v>0</v>
      </c>
      <c r="AZ1691">
        <v>0</v>
      </c>
      <c r="BA1691">
        <v>0</v>
      </c>
      <c r="BB1691">
        <v>0</v>
      </c>
      <c r="BC1691">
        <v>0</v>
      </c>
      <c r="BD1691">
        <v>0</v>
      </c>
      <c r="BE1691">
        <v>0</v>
      </c>
      <c r="BF1691">
        <v>0</v>
      </c>
      <c r="BG1691" s="20">
        <v>2</v>
      </c>
      <c r="BH1691" s="20">
        <v>0</v>
      </c>
      <c r="BI1691" s="20">
        <v>51</v>
      </c>
      <c r="BJ1691" s="20">
        <v>2</v>
      </c>
      <c r="BK1691" s="20">
        <v>451</v>
      </c>
      <c r="BL1691" s="20">
        <v>545</v>
      </c>
      <c r="BM1691" s="20">
        <v>574</v>
      </c>
      <c r="BN1691" s="20">
        <v>56</v>
      </c>
      <c r="BO1691" s="20">
        <v>24</v>
      </c>
      <c r="BP1691" s="20"/>
      <c r="BQ1691" s="20"/>
      <c r="BR1691" s="20"/>
      <c r="BS1691" s="20"/>
      <c r="BT1691" s="20"/>
      <c r="BU1691" s="20"/>
      <c r="BV1691" s="20"/>
    </row>
    <row r="1692" spans="1:74" x14ac:dyDescent="0.25">
      <c r="A1692" s="20" t="s">
        <v>452</v>
      </c>
      <c r="B1692" s="20" t="s">
        <v>587</v>
      </c>
      <c r="C1692" s="20" t="s">
        <v>608</v>
      </c>
      <c r="D1692" s="1">
        <v>44535</v>
      </c>
      <c r="E1692">
        <v>59</v>
      </c>
      <c r="F1692">
        <v>2</v>
      </c>
      <c r="G1692">
        <v>0</v>
      </c>
      <c r="H1692">
        <v>0</v>
      </c>
      <c r="I1692">
        <v>0</v>
      </c>
      <c r="J1692">
        <v>31</v>
      </c>
      <c r="K1692">
        <v>4</v>
      </c>
      <c r="L1692">
        <v>2</v>
      </c>
      <c r="M1692">
        <v>0</v>
      </c>
      <c r="N1692">
        <v>2</v>
      </c>
      <c r="O1692">
        <v>1</v>
      </c>
      <c r="P1692">
        <v>0</v>
      </c>
      <c r="Q1692">
        <v>0</v>
      </c>
      <c r="R1692">
        <v>502</v>
      </c>
      <c r="S1692">
        <v>398</v>
      </c>
      <c r="T1692">
        <v>10</v>
      </c>
      <c r="U1692">
        <v>11</v>
      </c>
      <c r="V1692">
        <v>23</v>
      </c>
      <c r="W1692">
        <v>638</v>
      </c>
      <c r="X1692">
        <v>316</v>
      </c>
      <c r="Y1692">
        <v>32</v>
      </c>
      <c r="Z1692">
        <v>27</v>
      </c>
      <c r="AA1692">
        <v>20</v>
      </c>
      <c r="AB1692">
        <v>673</v>
      </c>
      <c r="AC1692">
        <v>278</v>
      </c>
      <c r="AD1692">
        <v>25</v>
      </c>
      <c r="AE1692">
        <v>3</v>
      </c>
      <c r="AF1692">
        <v>58</v>
      </c>
      <c r="AG1692">
        <v>79</v>
      </c>
      <c r="AH1692">
        <v>9</v>
      </c>
      <c r="AI1692">
        <v>7</v>
      </c>
      <c r="AJ1692">
        <v>1</v>
      </c>
      <c r="AK1692">
        <v>10</v>
      </c>
      <c r="AL1692">
        <v>30</v>
      </c>
      <c r="AM1692">
        <v>8</v>
      </c>
      <c r="AN1692">
        <v>1</v>
      </c>
      <c r="AO1692">
        <v>0</v>
      </c>
      <c r="AP1692">
        <v>0</v>
      </c>
      <c r="AQ1692">
        <v>0</v>
      </c>
      <c r="AR1692">
        <v>0</v>
      </c>
      <c r="AS1692">
        <v>0</v>
      </c>
      <c r="AT1692">
        <v>0</v>
      </c>
      <c r="AU1692">
        <v>0</v>
      </c>
      <c r="AV1692">
        <v>0</v>
      </c>
      <c r="AW1692">
        <v>0</v>
      </c>
      <c r="AX1692">
        <v>0</v>
      </c>
      <c r="AY1692">
        <v>0</v>
      </c>
      <c r="AZ1692">
        <v>0</v>
      </c>
      <c r="BA1692">
        <v>0</v>
      </c>
      <c r="BB1692">
        <v>0</v>
      </c>
      <c r="BC1692">
        <v>0</v>
      </c>
      <c r="BD1692">
        <v>0</v>
      </c>
      <c r="BE1692">
        <v>0</v>
      </c>
      <c r="BF1692">
        <v>0</v>
      </c>
      <c r="BG1692" s="20">
        <v>2</v>
      </c>
      <c r="BH1692" s="20">
        <v>0</v>
      </c>
      <c r="BI1692" s="20">
        <v>51</v>
      </c>
      <c r="BJ1692" s="20">
        <v>2</v>
      </c>
      <c r="BK1692" s="20">
        <v>451</v>
      </c>
      <c r="BL1692" s="20">
        <v>545</v>
      </c>
      <c r="BM1692" s="20">
        <v>572</v>
      </c>
      <c r="BN1692" s="20">
        <v>56</v>
      </c>
      <c r="BO1692" s="20">
        <v>24</v>
      </c>
      <c r="BP1692" s="20"/>
      <c r="BQ1692" s="20"/>
      <c r="BR1692" s="20"/>
      <c r="BS1692" s="20"/>
      <c r="BT1692" s="20"/>
      <c r="BU1692" s="20"/>
      <c r="BV1692" s="20"/>
    </row>
    <row r="1693" spans="1:74" x14ac:dyDescent="0.25">
      <c r="A1693" s="20" t="s">
        <v>452</v>
      </c>
      <c r="B1693" s="20" t="s">
        <v>587</v>
      </c>
      <c r="C1693" s="20" t="s">
        <v>608</v>
      </c>
      <c r="D1693" s="1">
        <v>44542</v>
      </c>
      <c r="E1693">
        <v>59</v>
      </c>
      <c r="F1693">
        <v>2</v>
      </c>
      <c r="G1693">
        <v>1</v>
      </c>
      <c r="H1693">
        <v>0</v>
      </c>
      <c r="I1693">
        <v>0</v>
      </c>
      <c r="J1693">
        <v>34</v>
      </c>
      <c r="K1693">
        <v>4</v>
      </c>
      <c r="L1693">
        <v>2</v>
      </c>
      <c r="M1693">
        <v>0</v>
      </c>
      <c r="N1693">
        <v>2</v>
      </c>
      <c r="O1693">
        <v>1</v>
      </c>
      <c r="P1693">
        <v>0</v>
      </c>
      <c r="Q1693">
        <v>0</v>
      </c>
      <c r="R1693">
        <v>503</v>
      </c>
      <c r="S1693">
        <v>407</v>
      </c>
      <c r="T1693">
        <v>10</v>
      </c>
      <c r="U1693">
        <v>10</v>
      </c>
      <c r="V1693">
        <v>24</v>
      </c>
      <c r="W1693">
        <v>633</v>
      </c>
      <c r="X1693">
        <v>349</v>
      </c>
      <c r="Y1693">
        <v>33</v>
      </c>
      <c r="Z1693">
        <v>26</v>
      </c>
      <c r="AA1693">
        <v>20</v>
      </c>
      <c r="AB1693">
        <v>673</v>
      </c>
      <c r="AC1693">
        <v>348</v>
      </c>
      <c r="AD1693">
        <v>26</v>
      </c>
      <c r="AE1693">
        <v>3</v>
      </c>
      <c r="AF1693">
        <v>58</v>
      </c>
      <c r="AG1693">
        <v>79</v>
      </c>
      <c r="AH1693">
        <v>12</v>
      </c>
      <c r="AI1693">
        <v>7</v>
      </c>
      <c r="AJ1693">
        <v>0</v>
      </c>
      <c r="AK1693">
        <v>10</v>
      </c>
      <c r="AL1693">
        <v>30</v>
      </c>
      <c r="AM1693">
        <v>11</v>
      </c>
      <c r="AN1693">
        <v>1</v>
      </c>
      <c r="AO1693">
        <v>0</v>
      </c>
      <c r="AP1693">
        <v>0</v>
      </c>
      <c r="AQ1693">
        <v>0</v>
      </c>
      <c r="AR1693">
        <v>0</v>
      </c>
      <c r="AS1693">
        <v>0</v>
      </c>
      <c r="AT1693">
        <v>0</v>
      </c>
      <c r="AU1693">
        <v>0</v>
      </c>
      <c r="AV1693">
        <v>0</v>
      </c>
      <c r="AW1693">
        <v>0</v>
      </c>
      <c r="AX1693">
        <v>0</v>
      </c>
      <c r="AY1693">
        <v>0</v>
      </c>
      <c r="AZ1693">
        <v>0</v>
      </c>
      <c r="BA1693">
        <v>0</v>
      </c>
      <c r="BB1693">
        <v>0</v>
      </c>
      <c r="BC1693">
        <v>0</v>
      </c>
      <c r="BD1693">
        <v>0</v>
      </c>
      <c r="BE1693">
        <v>0</v>
      </c>
      <c r="BF1693">
        <v>0</v>
      </c>
      <c r="BG1693" s="20">
        <v>2</v>
      </c>
      <c r="BH1693" s="20">
        <v>0</v>
      </c>
      <c r="BI1693" s="20">
        <v>51</v>
      </c>
      <c r="BJ1693" s="20">
        <v>2</v>
      </c>
      <c r="BK1693" s="20">
        <v>452</v>
      </c>
      <c r="BL1693" s="20">
        <v>540</v>
      </c>
      <c r="BM1693" s="20">
        <v>573</v>
      </c>
      <c r="BN1693" s="20">
        <v>56</v>
      </c>
      <c r="BO1693" s="20">
        <v>24</v>
      </c>
      <c r="BP1693" s="20"/>
      <c r="BQ1693" s="20"/>
      <c r="BR1693" s="20"/>
      <c r="BS1693" s="20"/>
      <c r="BT1693" s="20"/>
      <c r="BU1693" s="20"/>
      <c r="BV1693" s="20"/>
    </row>
    <row r="1694" spans="1:74" x14ac:dyDescent="0.25">
      <c r="A1694" s="20" t="s">
        <v>452</v>
      </c>
      <c r="B1694" s="20" t="s">
        <v>587</v>
      </c>
      <c r="C1694" s="20" t="s">
        <v>608</v>
      </c>
      <c r="D1694" s="1">
        <v>44549</v>
      </c>
      <c r="E1694">
        <v>59</v>
      </c>
      <c r="F1694">
        <v>2</v>
      </c>
      <c r="G1694">
        <v>2</v>
      </c>
      <c r="H1694">
        <v>0</v>
      </c>
      <c r="I1694">
        <v>0</v>
      </c>
      <c r="J1694">
        <v>38</v>
      </c>
      <c r="K1694">
        <v>3</v>
      </c>
      <c r="L1694">
        <v>2</v>
      </c>
      <c r="M1694">
        <v>0</v>
      </c>
      <c r="N1694">
        <v>2</v>
      </c>
      <c r="O1694">
        <v>1</v>
      </c>
      <c r="P1694">
        <v>0</v>
      </c>
      <c r="Q1694">
        <v>0</v>
      </c>
      <c r="R1694">
        <v>504</v>
      </c>
      <c r="S1694">
        <v>416</v>
      </c>
      <c r="T1694">
        <v>10</v>
      </c>
      <c r="U1694">
        <v>10</v>
      </c>
      <c r="V1694">
        <v>24</v>
      </c>
      <c r="W1694">
        <v>633</v>
      </c>
      <c r="X1694">
        <v>381</v>
      </c>
      <c r="Y1694">
        <v>33</v>
      </c>
      <c r="Z1694">
        <v>26</v>
      </c>
      <c r="AA1694">
        <v>20</v>
      </c>
      <c r="AB1694">
        <v>670</v>
      </c>
      <c r="AC1694">
        <v>410</v>
      </c>
      <c r="AD1694">
        <v>27</v>
      </c>
      <c r="AE1694">
        <v>4</v>
      </c>
      <c r="AF1694">
        <v>56</v>
      </c>
      <c r="AG1694">
        <v>80</v>
      </c>
      <c r="AH1694">
        <v>20</v>
      </c>
      <c r="AI1694">
        <v>8</v>
      </c>
      <c r="AJ1694">
        <v>0</v>
      </c>
      <c r="AK1694">
        <v>9</v>
      </c>
      <c r="AL1694">
        <v>30</v>
      </c>
      <c r="AM1694">
        <v>13</v>
      </c>
      <c r="AN1694">
        <v>1</v>
      </c>
      <c r="AO1694">
        <v>0</v>
      </c>
      <c r="AP1694">
        <v>0</v>
      </c>
      <c r="AQ1694">
        <v>0</v>
      </c>
      <c r="AR1694">
        <v>0</v>
      </c>
      <c r="AS1694">
        <v>0</v>
      </c>
      <c r="AT1694">
        <v>0</v>
      </c>
      <c r="AU1694">
        <v>0</v>
      </c>
      <c r="AV1694">
        <v>0</v>
      </c>
      <c r="AW1694">
        <v>0</v>
      </c>
      <c r="AX1694">
        <v>0</v>
      </c>
      <c r="AY1694">
        <v>0</v>
      </c>
      <c r="AZ1694">
        <v>0</v>
      </c>
      <c r="BA1694">
        <v>0</v>
      </c>
      <c r="BB1694">
        <v>0</v>
      </c>
      <c r="BC1694">
        <v>0</v>
      </c>
      <c r="BD1694">
        <v>0</v>
      </c>
      <c r="BE1694">
        <v>0</v>
      </c>
      <c r="BF1694">
        <v>0</v>
      </c>
      <c r="BG1694" s="20">
        <v>2</v>
      </c>
      <c r="BH1694" s="20">
        <v>0</v>
      </c>
      <c r="BI1694" s="20">
        <v>51</v>
      </c>
      <c r="BJ1694" s="20">
        <v>2</v>
      </c>
      <c r="BK1694" s="20">
        <v>454</v>
      </c>
      <c r="BL1694" s="20">
        <v>541</v>
      </c>
      <c r="BM1694" s="20">
        <v>570</v>
      </c>
      <c r="BN1694" s="20">
        <v>58</v>
      </c>
      <c r="BO1694" s="20">
        <v>25</v>
      </c>
      <c r="BP1694" s="20">
        <v>2462</v>
      </c>
      <c r="BQ1694" s="20">
        <v>756</v>
      </c>
      <c r="BR1694" s="20">
        <v>0</v>
      </c>
      <c r="BS1694" s="20">
        <v>130</v>
      </c>
      <c r="BT1694" s="20">
        <v>31</v>
      </c>
      <c r="BU1694" s="20">
        <v>472</v>
      </c>
      <c r="BV1694" s="20">
        <v>1708</v>
      </c>
    </row>
    <row r="1695" spans="1:74" x14ac:dyDescent="0.25">
      <c r="A1695" s="20" t="s">
        <v>452</v>
      </c>
      <c r="B1695" s="20" t="s">
        <v>587</v>
      </c>
      <c r="C1695" s="20" t="s">
        <v>608</v>
      </c>
      <c r="D1695" s="1">
        <v>44558</v>
      </c>
      <c r="E1695">
        <v>59</v>
      </c>
      <c r="F1695">
        <v>2</v>
      </c>
      <c r="G1695">
        <v>2</v>
      </c>
      <c r="H1695">
        <v>0</v>
      </c>
      <c r="I1695">
        <v>0</v>
      </c>
      <c r="J1695">
        <v>40</v>
      </c>
      <c r="K1695">
        <v>2</v>
      </c>
      <c r="L1695">
        <v>2</v>
      </c>
      <c r="M1695">
        <v>0</v>
      </c>
      <c r="N1695">
        <v>2</v>
      </c>
      <c r="O1695">
        <v>1</v>
      </c>
      <c r="P1695">
        <v>0</v>
      </c>
      <c r="Q1695">
        <v>0</v>
      </c>
      <c r="R1695">
        <v>503</v>
      </c>
      <c r="S1695">
        <v>420</v>
      </c>
      <c r="T1695">
        <v>11</v>
      </c>
      <c r="U1695">
        <v>10</v>
      </c>
      <c r="V1695">
        <v>23</v>
      </c>
      <c r="W1695">
        <v>630</v>
      </c>
      <c r="X1695">
        <v>392</v>
      </c>
      <c r="Y1695">
        <v>34</v>
      </c>
      <c r="Z1695">
        <v>26</v>
      </c>
      <c r="AA1695">
        <v>18</v>
      </c>
      <c r="AB1695">
        <v>669</v>
      </c>
      <c r="AC1695">
        <v>424</v>
      </c>
      <c r="AD1695">
        <v>28</v>
      </c>
      <c r="AE1695">
        <v>4</v>
      </c>
      <c r="AF1695">
        <v>55</v>
      </c>
      <c r="AG1695">
        <v>81</v>
      </c>
      <c r="AH1695">
        <v>30</v>
      </c>
      <c r="AI1695">
        <v>9</v>
      </c>
      <c r="AJ1695">
        <v>0</v>
      </c>
      <c r="AK1695">
        <v>8</v>
      </c>
      <c r="AL1695">
        <v>32</v>
      </c>
      <c r="AM1695">
        <v>14</v>
      </c>
      <c r="AN1695">
        <v>1</v>
      </c>
      <c r="AO1695">
        <v>0</v>
      </c>
      <c r="AP1695">
        <v>0</v>
      </c>
      <c r="AQ1695">
        <v>0</v>
      </c>
      <c r="AR1695">
        <v>0</v>
      </c>
      <c r="AS1695">
        <v>0</v>
      </c>
      <c r="AT1695">
        <v>0</v>
      </c>
      <c r="AU1695">
        <v>0</v>
      </c>
      <c r="AV1695">
        <v>0</v>
      </c>
      <c r="AW1695">
        <v>0</v>
      </c>
      <c r="AX1695">
        <v>0</v>
      </c>
      <c r="AY1695">
        <v>0</v>
      </c>
      <c r="AZ1695">
        <v>0</v>
      </c>
      <c r="BA1695">
        <v>0</v>
      </c>
      <c r="BB1695">
        <v>0</v>
      </c>
      <c r="BC1695">
        <v>0</v>
      </c>
      <c r="BD1695">
        <v>0</v>
      </c>
      <c r="BE1695">
        <v>0</v>
      </c>
      <c r="BF1695">
        <v>0</v>
      </c>
      <c r="BG1695" s="20">
        <v>2</v>
      </c>
      <c r="BH1695" s="20">
        <v>0</v>
      </c>
      <c r="BI1695" s="20">
        <v>52</v>
      </c>
      <c r="BJ1695" s="20">
        <v>2</v>
      </c>
      <c r="BK1695" s="20">
        <v>453</v>
      </c>
      <c r="BL1695" s="20">
        <v>541</v>
      </c>
      <c r="BM1695" s="20">
        <v>569</v>
      </c>
      <c r="BN1695" s="20">
        <v>59</v>
      </c>
      <c r="BO1695" s="20">
        <v>27</v>
      </c>
      <c r="BP1695" s="20">
        <v>2469</v>
      </c>
      <c r="BQ1695" s="20">
        <v>890</v>
      </c>
      <c r="BR1695" s="20">
        <v>0</v>
      </c>
      <c r="BS1695" s="20">
        <v>134</v>
      </c>
      <c r="BT1695" s="20">
        <v>30</v>
      </c>
      <c r="BU1695" s="20">
        <v>461</v>
      </c>
      <c r="BV1695" s="20">
        <v>1723</v>
      </c>
    </row>
    <row r="1696" spans="1:74" x14ac:dyDescent="0.25">
      <c r="A1696" s="20" t="s">
        <v>452</v>
      </c>
      <c r="B1696" s="20" t="s">
        <v>587</v>
      </c>
      <c r="C1696" s="20" t="s">
        <v>608</v>
      </c>
      <c r="D1696" s="1">
        <v>44564</v>
      </c>
      <c r="E1696">
        <v>59</v>
      </c>
      <c r="F1696">
        <v>2</v>
      </c>
      <c r="G1696">
        <v>2</v>
      </c>
      <c r="H1696">
        <v>0</v>
      </c>
      <c r="I1696">
        <v>0</v>
      </c>
      <c r="J1696">
        <v>40</v>
      </c>
      <c r="K1696">
        <v>2</v>
      </c>
      <c r="L1696">
        <v>2</v>
      </c>
      <c r="M1696">
        <v>0</v>
      </c>
      <c r="N1696">
        <v>2</v>
      </c>
      <c r="O1696">
        <v>1</v>
      </c>
      <c r="P1696">
        <v>0</v>
      </c>
      <c r="Q1696">
        <v>0</v>
      </c>
      <c r="R1696">
        <v>502</v>
      </c>
      <c r="S1696">
        <v>422</v>
      </c>
      <c r="T1696">
        <v>11</v>
      </c>
      <c r="U1696">
        <v>10</v>
      </c>
      <c r="V1696">
        <v>23</v>
      </c>
      <c r="W1696">
        <v>631</v>
      </c>
      <c r="X1696">
        <v>396</v>
      </c>
      <c r="Y1696">
        <v>35</v>
      </c>
      <c r="Z1696">
        <v>25</v>
      </c>
      <c r="AA1696">
        <v>16</v>
      </c>
      <c r="AB1696">
        <v>669</v>
      </c>
      <c r="AC1696">
        <v>443</v>
      </c>
      <c r="AD1696">
        <v>28</v>
      </c>
      <c r="AE1696">
        <v>4</v>
      </c>
      <c r="AF1696">
        <v>55</v>
      </c>
      <c r="AG1696">
        <v>81</v>
      </c>
      <c r="AH1696">
        <v>36</v>
      </c>
      <c r="AI1696">
        <v>8</v>
      </c>
      <c r="AJ1696">
        <v>0</v>
      </c>
      <c r="AK1696">
        <v>8</v>
      </c>
      <c r="AL1696">
        <v>32</v>
      </c>
      <c r="AM1696">
        <v>15</v>
      </c>
      <c r="AN1696">
        <v>1</v>
      </c>
      <c r="AO1696">
        <v>0</v>
      </c>
      <c r="AP1696">
        <v>0</v>
      </c>
      <c r="AQ1696">
        <v>0</v>
      </c>
      <c r="AR1696">
        <v>0</v>
      </c>
      <c r="AS1696">
        <v>0</v>
      </c>
      <c r="AT1696">
        <v>0</v>
      </c>
      <c r="AU1696">
        <v>0</v>
      </c>
      <c r="AV1696">
        <v>0</v>
      </c>
      <c r="AW1696">
        <v>0</v>
      </c>
      <c r="AX1696">
        <v>0</v>
      </c>
      <c r="AY1696">
        <v>0</v>
      </c>
      <c r="AZ1696">
        <v>0</v>
      </c>
      <c r="BA1696">
        <v>0</v>
      </c>
      <c r="BB1696">
        <v>0</v>
      </c>
      <c r="BC1696">
        <v>0</v>
      </c>
      <c r="BD1696">
        <v>0</v>
      </c>
      <c r="BE1696">
        <v>0</v>
      </c>
      <c r="BF1696">
        <v>0</v>
      </c>
      <c r="BG1696" s="20">
        <v>2</v>
      </c>
      <c r="BH1696" s="20">
        <v>0</v>
      </c>
      <c r="BI1696" s="20">
        <v>52</v>
      </c>
      <c r="BJ1696" s="20">
        <v>2</v>
      </c>
      <c r="BK1696" s="20">
        <v>452</v>
      </c>
      <c r="BL1696" s="20">
        <v>542</v>
      </c>
      <c r="BM1696" s="20">
        <v>569</v>
      </c>
      <c r="BN1696" s="20">
        <v>59</v>
      </c>
      <c r="BO1696" s="20">
        <v>27</v>
      </c>
      <c r="BP1696" s="20">
        <v>2468</v>
      </c>
      <c r="BQ1696" s="20">
        <v>971</v>
      </c>
      <c r="BR1696" s="20">
        <v>0</v>
      </c>
      <c r="BS1696" s="20">
        <v>136</v>
      </c>
      <c r="BT1696" s="20">
        <v>29</v>
      </c>
      <c r="BU1696" s="20">
        <v>458</v>
      </c>
      <c r="BV1696" s="20">
        <v>1726</v>
      </c>
    </row>
    <row r="1697" spans="1:74" x14ac:dyDescent="0.25">
      <c r="A1697" s="20" t="s">
        <v>452</v>
      </c>
      <c r="B1697" s="20" t="s">
        <v>587</v>
      </c>
      <c r="C1697" s="20" t="s">
        <v>608</v>
      </c>
      <c r="D1697" s="1">
        <v>44570</v>
      </c>
      <c r="E1697">
        <v>59</v>
      </c>
      <c r="F1697">
        <v>2</v>
      </c>
      <c r="G1697">
        <v>2</v>
      </c>
      <c r="H1697">
        <v>0</v>
      </c>
      <c r="I1697">
        <v>0</v>
      </c>
      <c r="J1697">
        <v>41</v>
      </c>
      <c r="K1697">
        <v>2</v>
      </c>
      <c r="L1697">
        <v>2</v>
      </c>
      <c r="M1697">
        <v>0</v>
      </c>
      <c r="N1697">
        <v>2</v>
      </c>
      <c r="O1697">
        <v>1</v>
      </c>
      <c r="P1697">
        <v>0</v>
      </c>
      <c r="Q1697">
        <v>0</v>
      </c>
      <c r="R1697">
        <v>503</v>
      </c>
      <c r="S1697">
        <v>426</v>
      </c>
      <c r="T1697">
        <v>12</v>
      </c>
      <c r="U1697">
        <v>10</v>
      </c>
      <c r="V1697">
        <v>22</v>
      </c>
      <c r="W1697">
        <v>633</v>
      </c>
      <c r="X1697">
        <v>401</v>
      </c>
      <c r="Y1697">
        <v>36</v>
      </c>
      <c r="Z1697">
        <v>24</v>
      </c>
      <c r="AA1697">
        <v>15</v>
      </c>
      <c r="AB1697">
        <v>668</v>
      </c>
      <c r="AC1697">
        <v>455</v>
      </c>
      <c r="AD1697">
        <v>28</v>
      </c>
      <c r="AE1697">
        <v>4</v>
      </c>
      <c r="AF1697">
        <v>55</v>
      </c>
      <c r="AG1697">
        <v>81</v>
      </c>
      <c r="AH1697">
        <v>37</v>
      </c>
      <c r="AI1697">
        <v>8</v>
      </c>
      <c r="AJ1697">
        <v>0</v>
      </c>
      <c r="AK1697">
        <v>8</v>
      </c>
      <c r="AL1697">
        <v>32</v>
      </c>
      <c r="AM1697">
        <v>20</v>
      </c>
      <c r="AN1697">
        <v>1</v>
      </c>
      <c r="AO1697">
        <v>0</v>
      </c>
      <c r="AP1697">
        <v>0</v>
      </c>
      <c r="AQ1697">
        <v>0</v>
      </c>
      <c r="AR1697">
        <v>0</v>
      </c>
      <c r="AS1697">
        <v>0</v>
      </c>
      <c r="AT1697">
        <v>0</v>
      </c>
      <c r="AU1697">
        <v>0</v>
      </c>
      <c r="AV1697">
        <v>0</v>
      </c>
      <c r="AW1697">
        <v>0</v>
      </c>
      <c r="AX1697">
        <v>0</v>
      </c>
      <c r="AY1697">
        <v>0</v>
      </c>
      <c r="AZ1697">
        <v>0</v>
      </c>
      <c r="BA1697">
        <v>0</v>
      </c>
      <c r="BB1697">
        <v>0</v>
      </c>
      <c r="BC1697">
        <v>0</v>
      </c>
      <c r="BD1697">
        <v>0</v>
      </c>
      <c r="BE1697">
        <v>0</v>
      </c>
      <c r="BF1697">
        <v>0</v>
      </c>
      <c r="BG1697" s="20">
        <v>2</v>
      </c>
      <c r="BH1697" s="20">
        <v>0</v>
      </c>
      <c r="BI1697" s="20">
        <v>52</v>
      </c>
      <c r="BJ1697" s="20">
        <v>2</v>
      </c>
      <c r="BK1697" s="20">
        <v>454</v>
      </c>
      <c r="BL1697" s="20">
        <v>545</v>
      </c>
      <c r="BM1697" s="20">
        <v>568</v>
      </c>
      <c r="BN1697" s="20">
        <v>59</v>
      </c>
      <c r="BO1697" s="20">
        <v>27</v>
      </c>
      <c r="BP1697" s="20">
        <v>2462</v>
      </c>
      <c r="BQ1697" s="20">
        <v>1029</v>
      </c>
      <c r="BR1697" s="20">
        <v>0</v>
      </c>
      <c r="BS1697" s="20">
        <v>141</v>
      </c>
      <c r="BT1697" s="20">
        <v>29</v>
      </c>
      <c r="BU1697" s="20">
        <v>449</v>
      </c>
      <c r="BV1697" s="20">
        <v>1730</v>
      </c>
    </row>
    <row r="1698" spans="1:74" x14ac:dyDescent="0.25">
      <c r="A1698" s="20" t="s">
        <v>452</v>
      </c>
      <c r="B1698" s="20" t="s">
        <v>587</v>
      </c>
      <c r="C1698" s="20" t="s">
        <v>608</v>
      </c>
      <c r="D1698" s="1">
        <v>44577</v>
      </c>
      <c r="E1698">
        <v>60</v>
      </c>
      <c r="F1698">
        <v>2</v>
      </c>
      <c r="G1698">
        <v>2</v>
      </c>
      <c r="H1698">
        <v>0</v>
      </c>
      <c r="I1698">
        <v>0</v>
      </c>
      <c r="J1698">
        <v>41</v>
      </c>
      <c r="K1698">
        <v>3</v>
      </c>
      <c r="L1698">
        <v>2</v>
      </c>
      <c r="M1698">
        <v>0</v>
      </c>
      <c r="N1698">
        <v>2</v>
      </c>
      <c r="O1698">
        <v>1</v>
      </c>
      <c r="P1698">
        <v>0</v>
      </c>
      <c r="Q1698">
        <v>0</v>
      </c>
      <c r="R1698">
        <v>503</v>
      </c>
      <c r="S1698">
        <v>427</v>
      </c>
      <c r="T1698">
        <v>11</v>
      </c>
      <c r="U1698">
        <v>10</v>
      </c>
      <c r="V1698">
        <v>22</v>
      </c>
      <c r="W1698">
        <v>631</v>
      </c>
      <c r="X1698">
        <v>410</v>
      </c>
      <c r="Y1698">
        <v>35</v>
      </c>
      <c r="Z1698">
        <v>23</v>
      </c>
      <c r="AA1698">
        <v>15</v>
      </c>
      <c r="AB1698">
        <v>669</v>
      </c>
      <c r="AC1698">
        <v>462</v>
      </c>
      <c r="AD1698">
        <v>28</v>
      </c>
      <c r="AE1698">
        <v>4</v>
      </c>
      <c r="AF1698">
        <v>55</v>
      </c>
      <c r="AG1698">
        <v>81</v>
      </c>
      <c r="AH1698">
        <v>39</v>
      </c>
      <c r="AI1698">
        <v>8</v>
      </c>
      <c r="AJ1698">
        <v>0</v>
      </c>
      <c r="AK1698">
        <v>7</v>
      </c>
      <c r="AL1698">
        <v>32</v>
      </c>
      <c r="AM1698">
        <v>20</v>
      </c>
      <c r="AN1698">
        <v>1</v>
      </c>
      <c r="AO1698">
        <v>0</v>
      </c>
      <c r="AP1698">
        <v>0</v>
      </c>
      <c r="AQ1698">
        <v>0</v>
      </c>
      <c r="AR1698">
        <v>0</v>
      </c>
      <c r="AS1698">
        <v>0</v>
      </c>
      <c r="AT1698">
        <v>0</v>
      </c>
      <c r="AU1698">
        <v>0</v>
      </c>
      <c r="AV1698">
        <v>0</v>
      </c>
      <c r="AW1698">
        <v>0</v>
      </c>
      <c r="AX1698">
        <v>0</v>
      </c>
      <c r="AY1698">
        <v>0</v>
      </c>
      <c r="AZ1698">
        <v>0</v>
      </c>
      <c r="BA1698">
        <v>0</v>
      </c>
      <c r="BB1698">
        <v>0</v>
      </c>
      <c r="BC1698">
        <v>0</v>
      </c>
      <c r="BD1698">
        <v>0</v>
      </c>
      <c r="BE1698">
        <v>0</v>
      </c>
      <c r="BF1698">
        <v>0</v>
      </c>
      <c r="BG1698" s="20">
        <v>2</v>
      </c>
      <c r="BH1698" s="20">
        <v>0</v>
      </c>
      <c r="BI1698" s="20">
        <v>52</v>
      </c>
      <c r="BJ1698" s="20">
        <v>2</v>
      </c>
      <c r="BK1698" s="20">
        <v>455</v>
      </c>
      <c r="BL1698" s="20">
        <v>544</v>
      </c>
      <c r="BM1698" s="20">
        <v>569</v>
      </c>
      <c r="BN1698" s="20">
        <v>59</v>
      </c>
      <c r="BO1698" s="20">
        <v>27</v>
      </c>
      <c r="BP1698" s="20">
        <v>2465</v>
      </c>
      <c r="BQ1698" s="20">
        <v>1065</v>
      </c>
      <c r="BR1698" s="20">
        <v>0</v>
      </c>
      <c r="BS1698" s="20">
        <v>141</v>
      </c>
      <c r="BT1698" s="20">
        <v>29</v>
      </c>
      <c r="BU1698" s="20">
        <v>443</v>
      </c>
      <c r="BV1698" s="20">
        <v>1734</v>
      </c>
    </row>
    <row r="1699" spans="1:74" x14ac:dyDescent="0.25">
      <c r="A1699" s="20" t="s">
        <v>452</v>
      </c>
      <c r="B1699" s="20" t="s">
        <v>587</v>
      </c>
      <c r="C1699" s="20" t="s">
        <v>608</v>
      </c>
      <c r="D1699" s="1">
        <v>44584</v>
      </c>
      <c r="E1699">
        <v>60</v>
      </c>
      <c r="F1699">
        <v>2</v>
      </c>
      <c r="G1699">
        <v>2</v>
      </c>
      <c r="H1699">
        <v>0</v>
      </c>
      <c r="I1699">
        <v>0</v>
      </c>
      <c r="J1699">
        <v>41</v>
      </c>
      <c r="K1699">
        <v>3</v>
      </c>
      <c r="L1699">
        <v>2</v>
      </c>
      <c r="M1699">
        <v>0</v>
      </c>
      <c r="N1699">
        <v>2</v>
      </c>
      <c r="O1699">
        <v>1</v>
      </c>
      <c r="P1699">
        <v>0</v>
      </c>
      <c r="Q1699">
        <v>0</v>
      </c>
      <c r="R1699">
        <v>501</v>
      </c>
      <c r="S1699">
        <v>426</v>
      </c>
      <c r="T1699">
        <v>11</v>
      </c>
      <c r="U1699">
        <v>10</v>
      </c>
      <c r="V1699">
        <v>22</v>
      </c>
      <c r="W1699">
        <v>632</v>
      </c>
      <c r="X1699">
        <v>414</v>
      </c>
      <c r="Y1699">
        <v>33</v>
      </c>
      <c r="Z1699">
        <v>23</v>
      </c>
      <c r="AA1699">
        <v>16</v>
      </c>
      <c r="AB1699">
        <v>668</v>
      </c>
      <c r="AC1699">
        <v>465</v>
      </c>
      <c r="AD1699">
        <v>27</v>
      </c>
      <c r="AE1699">
        <v>3</v>
      </c>
      <c r="AF1699">
        <v>54</v>
      </c>
      <c r="AG1699">
        <v>80</v>
      </c>
      <c r="AH1699">
        <v>39</v>
      </c>
      <c r="AI1699">
        <v>8</v>
      </c>
      <c r="AJ1699">
        <v>0</v>
      </c>
      <c r="AK1699">
        <v>7</v>
      </c>
      <c r="AL1699">
        <v>32</v>
      </c>
      <c r="AM1699">
        <v>20</v>
      </c>
      <c r="AN1699">
        <v>1</v>
      </c>
      <c r="AO1699">
        <v>0</v>
      </c>
      <c r="AP1699">
        <v>0</v>
      </c>
      <c r="AQ1699">
        <v>0</v>
      </c>
      <c r="AR1699">
        <v>0</v>
      </c>
      <c r="AS1699">
        <v>0</v>
      </c>
      <c r="AT1699">
        <v>0</v>
      </c>
      <c r="AU1699">
        <v>0</v>
      </c>
      <c r="AV1699">
        <v>0</v>
      </c>
      <c r="AW1699">
        <v>0</v>
      </c>
      <c r="AX1699">
        <v>0</v>
      </c>
      <c r="AY1699">
        <v>0</v>
      </c>
      <c r="AZ1699">
        <v>0</v>
      </c>
      <c r="BA1699">
        <v>0</v>
      </c>
      <c r="BB1699">
        <v>0</v>
      </c>
      <c r="BC1699">
        <v>0</v>
      </c>
      <c r="BD1699">
        <v>0</v>
      </c>
      <c r="BE1699">
        <v>0</v>
      </c>
      <c r="BF1699">
        <v>0</v>
      </c>
      <c r="BG1699" s="20">
        <v>2</v>
      </c>
      <c r="BH1699" s="20">
        <v>0</v>
      </c>
      <c r="BI1699" s="20">
        <v>52</v>
      </c>
      <c r="BJ1699" s="20">
        <v>2</v>
      </c>
      <c r="BK1699" s="20">
        <v>453</v>
      </c>
      <c r="BL1699" s="20">
        <v>544</v>
      </c>
      <c r="BM1699" s="20">
        <v>569</v>
      </c>
      <c r="BN1699" s="20">
        <v>58</v>
      </c>
      <c r="BO1699" s="20">
        <v>27</v>
      </c>
      <c r="BP1699" s="20">
        <v>2455</v>
      </c>
      <c r="BQ1699" s="20">
        <v>1084</v>
      </c>
      <c r="BR1699" s="20">
        <v>0</v>
      </c>
      <c r="BS1699" s="20">
        <v>139</v>
      </c>
      <c r="BT1699" s="20">
        <v>28</v>
      </c>
      <c r="BU1699" s="20">
        <v>438</v>
      </c>
      <c r="BV1699" s="20">
        <v>1735</v>
      </c>
    </row>
    <row r="1700" spans="1:74" x14ac:dyDescent="0.25">
      <c r="A1700" s="20" t="s">
        <v>452</v>
      </c>
      <c r="B1700" s="20" t="s">
        <v>587</v>
      </c>
      <c r="C1700" s="20" t="s">
        <v>608</v>
      </c>
      <c r="D1700" s="1">
        <v>44591</v>
      </c>
      <c r="E1700">
        <v>61</v>
      </c>
      <c r="F1700">
        <v>2</v>
      </c>
      <c r="G1700">
        <v>2</v>
      </c>
      <c r="H1700">
        <v>0</v>
      </c>
      <c r="I1700">
        <v>0</v>
      </c>
      <c r="J1700">
        <v>43</v>
      </c>
      <c r="K1700">
        <v>3</v>
      </c>
      <c r="L1700">
        <v>2</v>
      </c>
      <c r="M1700">
        <v>0</v>
      </c>
      <c r="N1700">
        <v>2</v>
      </c>
      <c r="O1700">
        <v>1</v>
      </c>
      <c r="P1700">
        <v>0</v>
      </c>
      <c r="Q1700">
        <v>0</v>
      </c>
      <c r="R1700">
        <v>501</v>
      </c>
      <c r="S1700">
        <v>428</v>
      </c>
      <c r="T1700">
        <v>11</v>
      </c>
      <c r="U1700">
        <v>10</v>
      </c>
      <c r="V1700">
        <v>22</v>
      </c>
      <c r="W1700">
        <v>631</v>
      </c>
      <c r="X1700">
        <v>421</v>
      </c>
      <c r="Y1700">
        <v>31</v>
      </c>
      <c r="Z1700">
        <v>22</v>
      </c>
      <c r="AA1700">
        <v>16</v>
      </c>
      <c r="AB1700">
        <v>668</v>
      </c>
      <c r="AC1700">
        <v>468</v>
      </c>
      <c r="AD1700">
        <v>27</v>
      </c>
      <c r="AE1700">
        <v>3</v>
      </c>
      <c r="AF1700">
        <v>54</v>
      </c>
      <c r="AG1700">
        <v>79</v>
      </c>
      <c r="AH1700">
        <v>40</v>
      </c>
      <c r="AI1700">
        <v>6</v>
      </c>
      <c r="AJ1700">
        <v>0</v>
      </c>
      <c r="AK1700">
        <v>7</v>
      </c>
      <c r="AL1700">
        <v>32</v>
      </c>
      <c r="AM1700">
        <v>20</v>
      </c>
      <c r="AN1700">
        <v>1</v>
      </c>
      <c r="AO1700">
        <v>0</v>
      </c>
      <c r="AP1700">
        <v>0</v>
      </c>
      <c r="AQ1700">
        <v>0</v>
      </c>
      <c r="AR1700">
        <v>0</v>
      </c>
      <c r="AS1700">
        <v>0</v>
      </c>
      <c r="AT1700">
        <v>0</v>
      </c>
      <c r="AU1700">
        <v>0</v>
      </c>
      <c r="AV1700">
        <v>0</v>
      </c>
      <c r="AW1700">
        <v>0</v>
      </c>
      <c r="AX1700">
        <v>0</v>
      </c>
      <c r="AY1700">
        <v>0</v>
      </c>
      <c r="AZ1700">
        <v>0</v>
      </c>
      <c r="BA1700">
        <v>0</v>
      </c>
      <c r="BB1700">
        <v>0</v>
      </c>
      <c r="BC1700">
        <v>0</v>
      </c>
      <c r="BD1700">
        <v>0</v>
      </c>
      <c r="BE1700">
        <v>0</v>
      </c>
      <c r="BF1700">
        <v>0</v>
      </c>
      <c r="BG1700" s="20">
        <v>2</v>
      </c>
      <c r="BH1700" s="20">
        <v>0</v>
      </c>
      <c r="BI1700" s="20">
        <v>53</v>
      </c>
      <c r="BJ1700" s="20">
        <v>2</v>
      </c>
      <c r="BK1700" s="20">
        <v>453</v>
      </c>
      <c r="BL1700" s="20">
        <v>545</v>
      </c>
      <c r="BM1700" s="20">
        <v>568</v>
      </c>
      <c r="BN1700" s="20">
        <v>58</v>
      </c>
      <c r="BO1700" s="20">
        <v>27</v>
      </c>
      <c r="BP1700" s="20">
        <v>2456</v>
      </c>
      <c r="BQ1700" s="20">
        <v>1116</v>
      </c>
      <c r="BR1700" s="20">
        <v>0</v>
      </c>
      <c r="BS1700" s="20">
        <v>139</v>
      </c>
      <c r="BT1700" s="20">
        <v>27</v>
      </c>
      <c r="BU1700" s="20">
        <v>431</v>
      </c>
      <c r="BV1700" s="20">
        <v>1739</v>
      </c>
    </row>
    <row r="1701" spans="1:74" x14ac:dyDescent="0.25">
      <c r="A1701" s="20" t="s">
        <v>452</v>
      </c>
      <c r="B1701" s="20" t="s">
        <v>587</v>
      </c>
      <c r="C1701" s="20" t="s">
        <v>608</v>
      </c>
      <c r="D1701" s="1">
        <v>44599</v>
      </c>
      <c r="E1701">
        <v>61</v>
      </c>
      <c r="F1701">
        <v>2</v>
      </c>
      <c r="G1701">
        <v>2</v>
      </c>
      <c r="H1701">
        <v>0</v>
      </c>
      <c r="I1701">
        <v>0</v>
      </c>
      <c r="J1701">
        <v>43</v>
      </c>
      <c r="K1701">
        <v>3</v>
      </c>
      <c r="L1701">
        <v>2</v>
      </c>
      <c r="M1701">
        <v>0</v>
      </c>
      <c r="N1701">
        <v>2</v>
      </c>
      <c r="O1701">
        <v>1</v>
      </c>
      <c r="P1701">
        <v>0</v>
      </c>
      <c r="Q1701">
        <v>0</v>
      </c>
      <c r="R1701">
        <v>502</v>
      </c>
      <c r="S1701">
        <v>430</v>
      </c>
      <c r="T1701">
        <v>12</v>
      </c>
      <c r="U1701">
        <v>10</v>
      </c>
      <c r="V1701">
        <v>21</v>
      </c>
      <c r="W1701">
        <v>629</v>
      </c>
      <c r="X1701">
        <v>423</v>
      </c>
      <c r="Y1701">
        <v>31</v>
      </c>
      <c r="Z1701">
        <v>22</v>
      </c>
      <c r="AA1701">
        <v>16</v>
      </c>
      <c r="AB1701">
        <v>669</v>
      </c>
      <c r="AC1701">
        <v>473</v>
      </c>
      <c r="AD1701">
        <v>30</v>
      </c>
      <c r="AE1701">
        <v>3</v>
      </c>
      <c r="AF1701">
        <v>51</v>
      </c>
      <c r="AG1701">
        <v>80</v>
      </c>
      <c r="AH1701">
        <v>41</v>
      </c>
      <c r="AI1701">
        <v>7</v>
      </c>
      <c r="AJ1701">
        <v>0</v>
      </c>
      <c r="AK1701">
        <v>6</v>
      </c>
      <c r="AL1701">
        <v>32</v>
      </c>
      <c r="AM1701">
        <v>20</v>
      </c>
      <c r="AN1701">
        <v>1</v>
      </c>
      <c r="AO1701">
        <v>0</v>
      </c>
      <c r="AP1701">
        <v>0</v>
      </c>
      <c r="AQ1701">
        <v>0</v>
      </c>
      <c r="AR1701">
        <v>0</v>
      </c>
      <c r="AS1701">
        <v>0</v>
      </c>
      <c r="AT1701">
        <v>0</v>
      </c>
      <c r="AU1701">
        <v>0</v>
      </c>
      <c r="AV1701">
        <v>0</v>
      </c>
      <c r="AW1701">
        <v>0</v>
      </c>
      <c r="AX1701">
        <v>0</v>
      </c>
      <c r="AY1701">
        <v>0</v>
      </c>
      <c r="AZ1701">
        <v>0</v>
      </c>
      <c r="BA1701">
        <v>0</v>
      </c>
      <c r="BB1701">
        <v>0</v>
      </c>
      <c r="BC1701">
        <v>0</v>
      </c>
      <c r="BD1701">
        <v>0</v>
      </c>
      <c r="BE1701">
        <v>0</v>
      </c>
      <c r="BF1701">
        <v>0</v>
      </c>
      <c r="BG1701" s="20">
        <v>2</v>
      </c>
      <c r="BH1701" s="20">
        <v>0</v>
      </c>
      <c r="BI1701" s="20">
        <v>53</v>
      </c>
      <c r="BJ1701" s="20">
        <v>2</v>
      </c>
      <c r="BK1701" s="20">
        <v>454</v>
      </c>
      <c r="BL1701" s="20">
        <v>543</v>
      </c>
      <c r="BM1701" s="20">
        <v>569</v>
      </c>
      <c r="BN1701" s="20">
        <v>59</v>
      </c>
      <c r="BO1701" s="20">
        <v>27</v>
      </c>
      <c r="BP1701" s="20">
        <v>2460</v>
      </c>
      <c r="BQ1701" s="20">
        <v>1135</v>
      </c>
      <c r="BR1701" s="20">
        <v>0</v>
      </c>
      <c r="BS1701" s="20">
        <v>149</v>
      </c>
      <c r="BT1701" s="20">
        <v>27</v>
      </c>
      <c r="BU1701" s="20">
        <v>421</v>
      </c>
      <c r="BV1701" s="20">
        <v>1746</v>
      </c>
    </row>
    <row r="1702" spans="1:74" x14ac:dyDescent="0.25">
      <c r="A1702" s="20" t="s">
        <v>452</v>
      </c>
      <c r="B1702" s="20" t="s">
        <v>587</v>
      </c>
      <c r="C1702" s="20" t="s">
        <v>608</v>
      </c>
      <c r="D1702" s="1">
        <v>44606</v>
      </c>
      <c r="E1702">
        <v>61</v>
      </c>
      <c r="F1702">
        <v>2</v>
      </c>
      <c r="G1702">
        <v>2</v>
      </c>
      <c r="H1702">
        <v>0</v>
      </c>
      <c r="I1702">
        <v>0</v>
      </c>
      <c r="J1702">
        <v>43</v>
      </c>
      <c r="K1702">
        <v>3</v>
      </c>
      <c r="L1702">
        <v>2</v>
      </c>
      <c r="M1702">
        <v>0</v>
      </c>
      <c r="N1702">
        <v>2</v>
      </c>
      <c r="O1702">
        <v>1</v>
      </c>
      <c r="P1702">
        <v>0</v>
      </c>
      <c r="Q1702">
        <v>0</v>
      </c>
      <c r="R1702">
        <v>503</v>
      </c>
      <c r="S1702">
        <v>431</v>
      </c>
      <c r="T1702">
        <v>13</v>
      </c>
      <c r="U1702">
        <v>10</v>
      </c>
      <c r="V1702">
        <v>20</v>
      </c>
      <c r="W1702">
        <v>634</v>
      </c>
      <c r="X1702">
        <v>428</v>
      </c>
      <c r="Y1702">
        <v>31</v>
      </c>
      <c r="Z1702">
        <v>22</v>
      </c>
      <c r="AA1702">
        <v>19</v>
      </c>
      <c r="AB1702">
        <v>669</v>
      </c>
      <c r="AC1702">
        <v>477</v>
      </c>
      <c r="AD1702">
        <v>32</v>
      </c>
      <c r="AE1702">
        <v>3</v>
      </c>
      <c r="AF1702">
        <v>49</v>
      </c>
      <c r="AG1702">
        <v>81</v>
      </c>
      <c r="AH1702">
        <v>42</v>
      </c>
      <c r="AI1702">
        <v>7</v>
      </c>
      <c r="AJ1702">
        <v>0</v>
      </c>
      <c r="AK1702">
        <v>6</v>
      </c>
      <c r="AL1702">
        <v>31</v>
      </c>
      <c r="AM1702">
        <v>20</v>
      </c>
      <c r="AN1702">
        <v>1</v>
      </c>
      <c r="AO1702">
        <v>0</v>
      </c>
      <c r="AP1702">
        <v>0</v>
      </c>
      <c r="AQ1702">
        <v>0</v>
      </c>
      <c r="AR1702">
        <v>0</v>
      </c>
      <c r="AS1702">
        <v>0</v>
      </c>
      <c r="AT1702">
        <v>0</v>
      </c>
      <c r="AU1702">
        <v>0</v>
      </c>
      <c r="AV1702">
        <v>0</v>
      </c>
      <c r="AW1702">
        <v>0</v>
      </c>
      <c r="AX1702">
        <v>0</v>
      </c>
      <c r="AY1702">
        <v>0</v>
      </c>
      <c r="AZ1702">
        <v>0</v>
      </c>
      <c r="BA1702">
        <v>0</v>
      </c>
      <c r="BB1702">
        <v>0</v>
      </c>
      <c r="BC1702">
        <v>0</v>
      </c>
      <c r="BD1702">
        <v>0</v>
      </c>
      <c r="BE1702">
        <v>0</v>
      </c>
      <c r="BF1702">
        <v>0</v>
      </c>
      <c r="BG1702" s="20">
        <v>2</v>
      </c>
      <c r="BH1702" s="20">
        <v>0</v>
      </c>
      <c r="BI1702" s="20">
        <v>53</v>
      </c>
      <c r="BJ1702" s="20">
        <v>2</v>
      </c>
      <c r="BK1702" s="20">
        <v>455</v>
      </c>
      <c r="BL1702" s="20">
        <v>544</v>
      </c>
      <c r="BM1702" s="20">
        <v>569</v>
      </c>
      <c r="BN1702" s="20">
        <v>59</v>
      </c>
      <c r="BO1702" s="20">
        <v>26</v>
      </c>
      <c r="BP1702" s="20">
        <v>2452</v>
      </c>
      <c r="BQ1702" s="20">
        <v>1144</v>
      </c>
      <c r="BR1702" s="20">
        <v>0</v>
      </c>
      <c r="BS1702" s="20">
        <v>152</v>
      </c>
      <c r="BT1702" s="20">
        <v>27</v>
      </c>
      <c r="BU1702" s="20">
        <v>418</v>
      </c>
      <c r="BV1702" s="20">
        <v>1744</v>
      </c>
    </row>
    <row r="1703" spans="1:74" x14ac:dyDescent="0.25">
      <c r="A1703" s="20" t="s">
        <v>452</v>
      </c>
      <c r="B1703" s="20" t="s">
        <v>455</v>
      </c>
      <c r="C1703" s="20" t="s">
        <v>609</v>
      </c>
      <c r="D1703" s="1">
        <v>44493</v>
      </c>
      <c r="E1703">
        <v>55</v>
      </c>
      <c r="F1703">
        <v>1</v>
      </c>
      <c r="G1703">
        <v>0</v>
      </c>
      <c r="H1703">
        <v>0</v>
      </c>
      <c r="I1703">
        <v>0</v>
      </c>
      <c r="J1703">
        <v>20</v>
      </c>
      <c r="K1703">
        <v>1</v>
      </c>
      <c r="L1703">
        <v>0</v>
      </c>
      <c r="M1703">
        <v>2</v>
      </c>
      <c r="N1703">
        <v>0</v>
      </c>
      <c r="O1703">
        <v>0</v>
      </c>
      <c r="P1703">
        <v>0</v>
      </c>
      <c r="Q1703">
        <v>0</v>
      </c>
      <c r="R1703">
        <v>633</v>
      </c>
      <c r="S1703">
        <v>0</v>
      </c>
      <c r="T1703">
        <v>383</v>
      </c>
      <c r="U1703">
        <v>0</v>
      </c>
      <c r="V1703">
        <v>2</v>
      </c>
      <c r="W1703">
        <v>639</v>
      </c>
      <c r="X1703">
        <v>0</v>
      </c>
      <c r="Y1703">
        <v>40</v>
      </c>
      <c r="Z1703">
        <v>24</v>
      </c>
      <c r="AA1703">
        <v>30</v>
      </c>
      <c r="AB1703">
        <v>723</v>
      </c>
      <c r="AC1703">
        <v>35</v>
      </c>
      <c r="AD1703">
        <v>28</v>
      </c>
      <c r="AE1703">
        <v>35</v>
      </c>
      <c r="AF1703">
        <v>18</v>
      </c>
      <c r="AG1703">
        <v>83</v>
      </c>
      <c r="AH1703">
        <v>0</v>
      </c>
      <c r="AI1703">
        <v>1</v>
      </c>
      <c r="AJ1703">
        <v>3</v>
      </c>
      <c r="AK1703">
        <v>2</v>
      </c>
      <c r="AL1703">
        <v>44</v>
      </c>
      <c r="AM1703">
        <v>0</v>
      </c>
      <c r="AN1703">
        <v>5</v>
      </c>
      <c r="AO1703">
        <v>0</v>
      </c>
      <c r="AP1703">
        <v>0</v>
      </c>
      <c r="AQ1703">
        <v>0</v>
      </c>
      <c r="AR1703">
        <v>0</v>
      </c>
      <c r="AS1703">
        <v>0</v>
      </c>
      <c r="AT1703">
        <v>0</v>
      </c>
      <c r="AU1703">
        <v>0</v>
      </c>
      <c r="AV1703">
        <v>0</v>
      </c>
      <c r="AW1703">
        <v>0</v>
      </c>
      <c r="AX1703">
        <v>0</v>
      </c>
      <c r="AY1703">
        <v>0</v>
      </c>
      <c r="AZ1703">
        <v>0</v>
      </c>
      <c r="BA1703">
        <v>0</v>
      </c>
      <c r="BB1703">
        <v>19</v>
      </c>
      <c r="BC1703">
        <v>27</v>
      </c>
      <c r="BD1703">
        <v>0</v>
      </c>
      <c r="BE1703">
        <v>6</v>
      </c>
      <c r="BF1703">
        <v>3</v>
      </c>
      <c r="BG1703" s="20"/>
      <c r="BH1703" s="20"/>
      <c r="BI1703" s="20"/>
      <c r="BJ1703" s="20"/>
      <c r="BK1703" s="20"/>
      <c r="BL1703" s="20"/>
      <c r="BM1703" s="20"/>
      <c r="BN1703" s="20"/>
      <c r="BO1703" s="20"/>
      <c r="BP1703" s="20"/>
      <c r="BQ1703" s="20"/>
      <c r="BR1703" s="20"/>
      <c r="BS1703" s="20"/>
      <c r="BT1703" s="20"/>
      <c r="BU1703" s="20"/>
      <c r="BV1703" s="20"/>
    </row>
    <row r="1704" spans="1:74" x14ac:dyDescent="0.25">
      <c r="A1704" s="20" t="s">
        <v>452</v>
      </c>
      <c r="B1704" s="20" t="s">
        <v>455</v>
      </c>
      <c r="C1704" s="20" t="s">
        <v>609</v>
      </c>
      <c r="D1704" s="1">
        <v>44500</v>
      </c>
      <c r="E1704">
        <v>55</v>
      </c>
      <c r="F1704">
        <v>1</v>
      </c>
      <c r="G1704">
        <v>0</v>
      </c>
      <c r="H1704">
        <v>0</v>
      </c>
      <c r="I1704">
        <v>0</v>
      </c>
      <c r="J1704">
        <v>27</v>
      </c>
      <c r="K1704">
        <v>1</v>
      </c>
      <c r="L1704">
        <v>0</v>
      </c>
      <c r="M1704">
        <v>2</v>
      </c>
      <c r="N1704">
        <v>0</v>
      </c>
      <c r="O1704">
        <v>0</v>
      </c>
      <c r="P1704">
        <v>0</v>
      </c>
      <c r="Q1704">
        <v>0</v>
      </c>
      <c r="R1704">
        <v>629</v>
      </c>
      <c r="S1704">
        <v>0</v>
      </c>
      <c r="T1704">
        <v>478</v>
      </c>
      <c r="U1704">
        <v>0</v>
      </c>
      <c r="V1704">
        <v>3</v>
      </c>
      <c r="W1704">
        <v>635</v>
      </c>
      <c r="X1704">
        <v>0</v>
      </c>
      <c r="Y1704">
        <v>78</v>
      </c>
      <c r="Z1704">
        <v>23</v>
      </c>
      <c r="AA1704">
        <v>27</v>
      </c>
      <c r="AB1704">
        <v>722</v>
      </c>
      <c r="AC1704">
        <v>58</v>
      </c>
      <c r="AD1704">
        <v>28</v>
      </c>
      <c r="AE1704">
        <v>35</v>
      </c>
      <c r="AF1704">
        <v>18</v>
      </c>
      <c r="AG1704">
        <v>83</v>
      </c>
      <c r="AH1704">
        <v>0</v>
      </c>
      <c r="AI1704">
        <v>2</v>
      </c>
      <c r="AJ1704">
        <v>3</v>
      </c>
      <c r="AK1704">
        <v>2</v>
      </c>
      <c r="AL1704">
        <v>42</v>
      </c>
      <c r="AM1704">
        <v>0</v>
      </c>
      <c r="AN1704">
        <v>5</v>
      </c>
      <c r="AO1704">
        <v>0</v>
      </c>
      <c r="AP1704">
        <v>0</v>
      </c>
      <c r="AQ1704">
        <v>0</v>
      </c>
      <c r="AR1704">
        <v>0</v>
      </c>
      <c r="AS1704">
        <v>0</v>
      </c>
      <c r="AT1704">
        <v>0</v>
      </c>
      <c r="AU1704">
        <v>0</v>
      </c>
      <c r="AV1704">
        <v>0</v>
      </c>
      <c r="AW1704">
        <v>0</v>
      </c>
      <c r="AX1704">
        <v>0</v>
      </c>
      <c r="AY1704">
        <v>0</v>
      </c>
      <c r="AZ1704">
        <v>0</v>
      </c>
      <c r="BA1704">
        <v>0</v>
      </c>
      <c r="BB1704">
        <v>19</v>
      </c>
      <c r="BC1704">
        <v>28</v>
      </c>
      <c r="BD1704">
        <v>0</v>
      </c>
      <c r="BE1704">
        <v>6</v>
      </c>
      <c r="BF1704">
        <v>3</v>
      </c>
      <c r="BG1704" s="20"/>
      <c r="BH1704" s="20"/>
      <c r="BI1704" s="20"/>
      <c r="BJ1704" s="20"/>
      <c r="BK1704" s="20"/>
      <c r="BL1704" s="20"/>
      <c r="BM1704" s="20"/>
      <c r="BN1704" s="20"/>
      <c r="BO1704" s="20"/>
      <c r="BP1704" s="20"/>
      <c r="BQ1704" s="20"/>
      <c r="BR1704" s="20"/>
      <c r="BS1704" s="20"/>
      <c r="BT1704" s="20"/>
      <c r="BU1704" s="20"/>
      <c r="BV1704" s="20"/>
    </row>
    <row r="1705" spans="1:74" x14ac:dyDescent="0.25">
      <c r="A1705" s="20" t="s">
        <v>452</v>
      </c>
      <c r="B1705" s="20" t="s">
        <v>455</v>
      </c>
      <c r="C1705" s="20" t="s">
        <v>609</v>
      </c>
      <c r="D1705" s="1">
        <v>44507</v>
      </c>
      <c r="E1705">
        <v>57</v>
      </c>
      <c r="F1705">
        <v>1</v>
      </c>
      <c r="G1705">
        <v>0</v>
      </c>
      <c r="H1705">
        <v>0</v>
      </c>
      <c r="I1705">
        <v>0</v>
      </c>
      <c r="J1705">
        <v>32</v>
      </c>
      <c r="K1705">
        <v>1</v>
      </c>
      <c r="L1705">
        <v>0</v>
      </c>
      <c r="M1705">
        <v>2</v>
      </c>
      <c r="N1705">
        <v>0</v>
      </c>
      <c r="O1705">
        <v>0</v>
      </c>
      <c r="P1705">
        <v>0</v>
      </c>
      <c r="Q1705">
        <v>0</v>
      </c>
      <c r="R1705">
        <v>635</v>
      </c>
      <c r="S1705">
        <v>511</v>
      </c>
      <c r="T1705">
        <v>20</v>
      </c>
      <c r="U1705">
        <v>0</v>
      </c>
      <c r="V1705">
        <v>3</v>
      </c>
      <c r="W1705">
        <v>637</v>
      </c>
      <c r="X1705">
        <v>126</v>
      </c>
      <c r="Y1705">
        <v>28</v>
      </c>
      <c r="Z1705">
        <v>23</v>
      </c>
      <c r="AA1705">
        <v>26</v>
      </c>
      <c r="AB1705">
        <v>719</v>
      </c>
      <c r="AC1705">
        <v>80</v>
      </c>
      <c r="AD1705">
        <v>29</v>
      </c>
      <c r="AE1705">
        <v>35</v>
      </c>
      <c r="AF1705">
        <v>18</v>
      </c>
      <c r="AG1705">
        <v>82</v>
      </c>
      <c r="AH1705">
        <v>4</v>
      </c>
      <c r="AI1705">
        <v>6</v>
      </c>
      <c r="AJ1705">
        <v>3</v>
      </c>
      <c r="AK1705">
        <v>2</v>
      </c>
      <c r="AL1705">
        <v>42</v>
      </c>
      <c r="AM1705">
        <v>7</v>
      </c>
      <c r="AN1705">
        <v>3</v>
      </c>
      <c r="AO1705">
        <v>0</v>
      </c>
      <c r="AP1705">
        <v>0</v>
      </c>
      <c r="AQ1705">
        <v>0</v>
      </c>
      <c r="AR1705">
        <v>0</v>
      </c>
      <c r="AS1705">
        <v>0</v>
      </c>
      <c r="AT1705">
        <v>0</v>
      </c>
      <c r="AU1705">
        <v>0</v>
      </c>
      <c r="AV1705">
        <v>0</v>
      </c>
      <c r="AW1705">
        <v>0</v>
      </c>
      <c r="AX1705">
        <v>0</v>
      </c>
      <c r="AY1705">
        <v>0</v>
      </c>
      <c r="AZ1705">
        <v>0</v>
      </c>
      <c r="BA1705">
        <v>0</v>
      </c>
      <c r="BB1705">
        <v>0</v>
      </c>
      <c r="BC1705">
        <v>0</v>
      </c>
      <c r="BD1705">
        <v>0</v>
      </c>
      <c r="BE1705">
        <v>0</v>
      </c>
      <c r="BF1705">
        <v>0</v>
      </c>
      <c r="BG1705" s="20">
        <v>1</v>
      </c>
      <c r="BH1705" s="20">
        <v>0</v>
      </c>
      <c r="BI1705" s="20">
        <v>53</v>
      </c>
      <c r="BJ1705" s="20">
        <v>0</v>
      </c>
      <c r="BK1705" s="20">
        <v>606</v>
      </c>
      <c r="BL1705" s="20">
        <v>540</v>
      </c>
      <c r="BM1705" s="20">
        <v>617</v>
      </c>
      <c r="BN1705" s="20">
        <v>67</v>
      </c>
      <c r="BO1705" s="20">
        <v>38</v>
      </c>
      <c r="BP1705" s="20"/>
      <c r="BQ1705" s="20"/>
      <c r="BR1705" s="20"/>
      <c r="BS1705" s="20"/>
      <c r="BT1705" s="20"/>
      <c r="BU1705" s="20"/>
      <c r="BV1705" s="20"/>
    </row>
    <row r="1706" spans="1:74" x14ac:dyDescent="0.25">
      <c r="A1706" s="20" t="s">
        <v>452</v>
      </c>
      <c r="B1706" s="20" t="s">
        <v>455</v>
      </c>
      <c r="C1706" s="20" t="s">
        <v>609</v>
      </c>
      <c r="D1706" s="1">
        <v>44514</v>
      </c>
      <c r="E1706">
        <v>56</v>
      </c>
      <c r="F1706">
        <v>1</v>
      </c>
      <c r="G1706">
        <v>0</v>
      </c>
      <c r="H1706">
        <v>0</v>
      </c>
      <c r="I1706">
        <v>0</v>
      </c>
      <c r="J1706">
        <v>34</v>
      </c>
      <c r="K1706">
        <v>1</v>
      </c>
      <c r="L1706">
        <v>0</v>
      </c>
      <c r="M1706">
        <v>2</v>
      </c>
      <c r="N1706">
        <v>0</v>
      </c>
      <c r="O1706">
        <v>0</v>
      </c>
      <c r="P1706">
        <v>0</v>
      </c>
      <c r="Q1706">
        <v>0</v>
      </c>
      <c r="R1706">
        <v>634</v>
      </c>
      <c r="S1706">
        <v>523</v>
      </c>
      <c r="T1706">
        <v>20</v>
      </c>
      <c r="U1706">
        <v>0</v>
      </c>
      <c r="V1706">
        <v>3</v>
      </c>
      <c r="W1706">
        <v>637</v>
      </c>
      <c r="X1706">
        <v>206</v>
      </c>
      <c r="Y1706">
        <v>28</v>
      </c>
      <c r="Z1706">
        <v>23</v>
      </c>
      <c r="AA1706">
        <v>27</v>
      </c>
      <c r="AB1706">
        <v>713</v>
      </c>
      <c r="AC1706">
        <v>121</v>
      </c>
      <c r="AD1706">
        <v>30</v>
      </c>
      <c r="AE1706">
        <v>33</v>
      </c>
      <c r="AF1706">
        <v>17</v>
      </c>
      <c r="AG1706">
        <v>82</v>
      </c>
      <c r="AH1706">
        <v>7</v>
      </c>
      <c r="AI1706">
        <v>6</v>
      </c>
      <c r="AJ1706">
        <v>3</v>
      </c>
      <c r="AK1706">
        <v>2</v>
      </c>
      <c r="AL1706">
        <v>42</v>
      </c>
      <c r="AM1706">
        <v>8</v>
      </c>
      <c r="AN1706">
        <v>3</v>
      </c>
      <c r="AO1706">
        <v>0</v>
      </c>
      <c r="AP1706">
        <v>0</v>
      </c>
      <c r="AQ1706">
        <v>0</v>
      </c>
      <c r="AR1706">
        <v>0</v>
      </c>
      <c r="AS1706">
        <v>0</v>
      </c>
      <c r="AT1706">
        <v>0</v>
      </c>
      <c r="AU1706">
        <v>0</v>
      </c>
      <c r="AV1706">
        <v>0</v>
      </c>
      <c r="AW1706">
        <v>0</v>
      </c>
      <c r="AX1706">
        <v>0</v>
      </c>
      <c r="AY1706">
        <v>0</v>
      </c>
      <c r="AZ1706">
        <v>0</v>
      </c>
      <c r="BA1706">
        <v>0</v>
      </c>
      <c r="BB1706">
        <v>0</v>
      </c>
      <c r="BC1706">
        <v>0</v>
      </c>
      <c r="BD1706">
        <v>0</v>
      </c>
      <c r="BE1706">
        <v>0</v>
      </c>
      <c r="BF1706">
        <v>0</v>
      </c>
      <c r="BG1706" s="20">
        <v>1</v>
      </c>
      <c r="BH1706" s="20">
        <v>0</v>
      </c>
      <c r="BI1706" s="20">
        <v>52</v>
      </c>
      <c r="BJ1706" s="20">
        <v>0</v>
      </c>
      <c r="BK1706" s="20">
        <v>605</v>
      </c>
      <c r="BL1706" s="20">
        <v>543</v>
      </c>
      <c r="BM1706" s="20">
        <v>613</v>
      </c>
      <c r="BN1706" s="20">
        <v>67</v>
      </c>
      <c r="BO1706" s="20">
        <v>38</v>
      </c>
      <c r="BP1706" s="20"/>
      <c r="BQ1706" s="20"/>
      <c r="BR1706" s="20"/>
      <c r="BS1706" s="20"/>
      <c r="BT1706" s="20"/>
      <c r="BU1706" s="20"/>
      <c r="BV1706" s="20"/>
    </row>
    <row r="1707" spans="1:74" x14ac:dyDescent="0.25">
      <c r="A1707" s="20" t="s">
        <v>452</v>
      </c>
      <c r="B1707" s="20" t="s">
        <v>455</v>
      </c>
      <c r="C1707" s="20" t="s">
        <v>609</v>
      </c>
      <c r="D1707" s="1">
        <v>44521</v>
      </c>
      <c r="E1707">
        <v>58</v>
      </c>
      <c r="F1707">
        <v>1</v>
      </c>
      <c r="G1707">
        <v>0</v>
      </c>
      <c r="H1707">
        <v>0</v>
      </c>
      <c r="I1707">
        <v>0</v>
      </c>
      <c r="J1707">
        <v>40</v>
      </c>
      <c r="K1707">
        <v>1</v>
      </c>
      <c r="L1707">
        <v>1</v>
      </c>
      <c r="M1707">
        <v>2</v>
      </c>
      <c r="N1707">
        <v>0</v>
      </c>
      <c r="O1707">
        <v>0</v>
      </c>
      <c r="P1707">
        <v>0</v>
      </c>
      <c r="Q1707">
        <v>0</v>
      </c>
      <c r="R1707">
        <v>632</v>
      </c>
      <c r="S1707">
        <v>534</v>
      </c>
      <c r="T1707">
        <v>19</v>
      </c>
      <c r="U1707">
        <v>0</v>
      </c>
      <c r="V1707">
        <v>3</v>
      </c>
      <c r="W1707">
        <v>636</v>
      </c>
      <c r="X1707">
        <v>259</v>
      </c>
      <c r="Y1707">
        <v>29</v>
      </c>
      <c r="Z1707">
        <v>23</v>
      </c>
      <c r="AA1707">
        <v>26</v>
      </c>
      <c r="AB1707">
        <v>712</v>
      </c>
      <c r="AC1707">
        <v>150</v>
      </c>
      <c r="AD1707">
        <v>31</v>
      </c>
      <c r="AE1707">
        <v>33</v>
      </c>
      <c r="AF1707">
        <v>16</v>
      </c>
      <c r="AG1707">
        <v>82</v>
      </c>
      <c r="AH1707">
        <v>10</v>
      </c>
      <c r="AI1707">
        <v>6</v>
      </c>
      <c r="AJ1707">
        <v>3</v>
      </c>
      <c r="AK1707">
        <v>2</v>
      </c>
      <c r="AL1707">
        <v>41</v>
      </c>
      <c r="AM1707">
        <v>9</v>
      </c>
      <c r="AN1707">
        <v>3</v>
      </c>
      <c r="AO1707">
        <v>0</v>
      </c>
      <c r="AP1707">
        <v>0</v>
      </c>
      <c r="AQ1707">
        <v>0</v>
      </c>
      <c r="AR1707">
        <v>0</v>
      </c>
      <c r="AS1707">
        <v>0</v>
      </c>
      <c r="AT1707">
        <v>0</v>
      </c>
      <c r="AU1707">
        <v>0</v>
      </c>
      <c r="AV1707">
        <v>0</v>
      </c>
      <c r="AW1707">
        <v>0</v>
      </c>
      <c r="AX1707">
        <v>0</v>
      </c>
      <c r="AY1707">
        <v>0</v>
      </c>
      <c r="AZ1707">
        <v>0</v>
      </c>
      <c r="BA1707">
        <v>0</v>
      </c>
      <c r="BB1707">
        <v>0</v>
      </c>
      <c r="BC1707">
        <v>0</v>
      </c>
      <c r="BD1707">
        <v>0</v>
      </c>
      <c r="BE1707">
        <v>0</v>
      </c>
      <c r="BF1707">
        <v>0</v>
      </c>
      <c r="BG1707" s="20">
        <v>1</v>
      </c>
      <c r="BH1707" s="20">
        <v>0</v>
      </c>
      <c r="BI1707" s="20">
        <v>53</v>
      </c>
      <c r="BJ1707" s="20">
        <v>0</v>
      </c>
      <c r="BK1707" s="20">
        <v>605</v>
      </c>
      <c r="BL1707" s="20">
        <v>543</v>
      </c>
      <c r="BM1707" s="20">
        <v>612</v>
      </c>
      <c r="BN1707" s="20">
        <v>67</v>
      </c>
      <c r="BO1707" s="20">
        <v>37</v>
      </c>
      <c r="BP1707" s="20"/>
      <c r="BQ1707" s="20"/>
      <c r="BR1707" s="20"/>
      <c r="BS1707" s="20"/>
      <c r="BT1707" s="20"/>
      <c r="BU1707" s="20"/>
      <c r="BV1707" s="20"/>
    </row>
    <row r="1708" spans="1:74" x14ac:dyDescent="0.25">
      <c r="A1708" s="20" t="s">
        <v>452</v>
      </c>
      <c r="B1708" s="20" t="s">
        <v>455</v>
      </c>
      <c r="C1708" s="20" t="s">
        <v>609</v>
      </c>
      <c r="D1708" s="1">
        <v>44528</v>
      </c>
      <c r="E1708">
        <v>58</v>
      </c>
      <c r="F1708">
        <v>1</v>
      </c>
      <c r="G1708">
        <v>0</v>
      </c>
      <c r="H1708">
        <v>0</v>
      </c>
      <c r="I1708">
        <v>0</v>
      </c>
      <c r="J1708">
        <v>44</v>
      </c>
      <c r="K1708">
        <v>2</v>
      </c>
      <c r="L1708">
        <v>1</v>
      </c>
      <c r="M1708">
        <v>1</v>
      </c>
      <c r="N1708">
        <v>0</v>
      </c>
      <c r="O1708">
        <v>0</v>
      </c>
      <c r="P1708">
        <v>0</v>
      </c>
      <c r="Q1708">
        <v>0</v>
      </c>
      <c r="R1708">
        <v>634</v>
      </c>
      <c r="S1708">
        <v>557</v>
      </c>
      <c r="T1708">
        <v>18</v>
      </c>
      <c r="U1708">
        <v>0</v>
      </c>
      <c r="V1708">
        <v>4</v>
      </c>
      <c r="W1708">
        <v>637</v>
      </c>
      <c r="X1708">
        <v>314</v>
      </c>
      <c r="Y1708">
        <v>33</v>
      </c>
      <c r="Z1708">
        <v>22</v>
      </c>
      <c r="AA1708">
        <v>26</v>
      </c>
      <c r="AB1708">
        <v>709</v>
      </c>
      <c r="AC1708">
        <v>244</v>
      </c>
      <c r="AD1708">
        <v>31</v>
      </c>
      <c r="AE1708">
        <v>33</v>
      </c>
      <c r="AF1708">
        <v>16</v>
      </c>
      <c r="AG1708">
        <v>83</v>
      </c>
      <c r="AH1708">
        <v>14</v>
      </c>
      <c r="AI1708">
        <v>7</v>
      </c>
      <c r="AJ1708">
        <v>3</v>
      </c>
      <c r="AK1708">
        <v>2</v>
      </c>
      <c r="AL1708">
        <v>39</v>
      </c>
      <c r="AM1708">
        <v>9</v>
      </c>
      <c r="AN1708">
        <v>3</v>
      </c>
      <c r="AO1708">
        <v>0</v>
      </c>
      <c r="AP1708">
        <v>0</v>
      </c>
      <c r="AQ1708">
        <v>0</v>
      </c>
      <c r="AR1708">
        <v>0</v>
      </c>
      <c r="AS1708">
        <v>0</v>
      </c>
      <c r="AT1708">
        <v>0</v>
      </c>
      <c r="AU1708">
        <v>0</v>
      </c>
      <c r="AV1708">
        <v>0</v>
      </c>
      <c r="AW1708">
        <v>0</v>
      </c>
      <c r="AX1708">
        <v>0</v>
      </c>
      <c r="AY1708">
        <v>0</v>
      </c>
      <c r="AZ1708">
        <v>0</v>
      </c>
      <c r="BA1708">
        <v>0</v>
      </c>
      <c r="BB1708">
        <v>0</v>
      </c>
      <c r="BC1708">
        <v>0</v>
      </c>
      <c r="BD1708">
        <v>0</v>
      </c>
      <c r="BE1708">
        <v>0</v>
      </c>
      <c r="BF1708">
        <v>0</v>
      </c>
      <c r="BG1708" s="20">
        <v>1</v>
      </c>
      <c r="BH1708" s="20">
        <v>0</v>
      </c>
      <c r="BI1708" s="20">
        <v>53</v>
      </c>
      <c r="BJ1708" s="20">
        <v>0</v>
      </c>
      <c r="BK1708" s="20">
        <v>607</v>
      </c>
      <c r="BL1708" s="20">
        <v>543</v>
      </c>
      <c r="BM1708" s="20">
        <v>612</v>
      </c>
      <c r="BN1708" s="20">
        <v>67</v>
      </c>
      <c r="BO1708" s="20">
        <v>35</v>
      </c>
      <c r="BP1708" s="20"/>
      <c r="BQ1708" s="20"/>
      <c r="BR1708" s="20"/>
      <c r="BS1708" s="20"/>
      <c r="BT1708" s="20"/>
      <c r="BU1708" s="20"/>
      <c r="BV1708" s="20"/>
    </row>
    <row r="1709" spans="1:74" x14ac:dyDescent="0.25">
      <c r="A1709" s="20" t="s">
        <v>452</v>
      </c>
      <c r="B1709" s="20" t="s">
        <v>455</v>
      </c>
      <c r="C1709" s="20" t="s">
        <v>609</v>
      </c>
      <c r="D1709" s="1">
        <v>44535</v>
      </c>
      <c r="E1709">
        <v>58</v>
      </c>
      <c r="F1709">
        <v>1</v>
      </c>
      <c r="G1709">
        <v>0</v>
      </c>
      <c r="H1709">
        <v>0</v>
      </c>
      <c r="I1709">
        <v>0</v>
      </c>
      <c r="J1709">
        <v>46</v>
      </c>
      <c r="K1709">
        <v>2</v>
      </c>
      <c r="L1709">
        <v>1</v>
      </c>
      <c r="M1709">
        <v>1</v>
      </c>
      <c r="N1709">
        <v>0</v>
      </c>
      <c r="O1709">
        <v>0</v>
      </c>
      <c r="P1709">
        <v>0</v>
      </c>
      <c r="Q1709">
        <v>0</v>
      </c>
      <c r="R1709">
        <v>635</v>
      </c>
      <c r="S1709">
        <v>569</v>
      </c>
      <c r="T1709">
        <v>18</v>
      </c>
      <c r="U1709">
        <v>0</v>
      </c>
      <c r="V1709">
        <v>4</v>
      </c>
      <c r="W1709">
        <v>632</v>
      </c>
      <c r="X1709">
        <v>344</v>
      </c>
      <c r="Y1709">
        <v>33</v>
      </c>
      <c r="Z1709">
        <v>21</v>
      </c>
      <c r="AA1709">
        <v>24</v>
      </c>
      <c r="AB1709">
        <v>712</v>
      </c>
      <c r="AC1709">
        <v>327</v>
      </c>
      <c r="AD1709">
        <v>31</v>
      </c>
      <c r="AE1709">
        <v>33</v>
      </c>
      <c r="AF1709">
        <v>17</v>
      </c>
      <c r="AG1709">
        <v>83</v>
      </c>
      <c r="AH1709">
        <v>18</v>
      </c>
      <c r="AI1709">
        <v>7</v>
      </c>
      <c r="AJ1709">
        <v>3</v>
      </c>
      <c r="AK1709">
        <v>1</v>
      </c>
      <c r="AL1709">
        <v>38</v>
      </c>
      <c r="AM1709">
        <v>30</v>
      </c>
      <c r="AN1709">
        <v>3</v>
      </c>
      <c r="AO1709">
        <v>0</v>
      </c>
      <c r="AP1709">
        <v>0</v>
      </c>
      <c r="AQ1709">
        <v>0</v>
      </c>
      <c r="AR1709">
        <v>0</v>
      </c>
      <c r="AS1709">
        <v>0</v>
      </c>
      <c r="AT1709">
        <v>0</v>
      </c>
      <c r="AU1709">
        <v>0</v>
      </c>
      <c r="AV1709">
        <v>0</v>
      </c>
      <c r="AW1709">
        <v>0</v>
      </c>
      <c r="AX1709">
        <v>0</v>
      </c>
      <c r="AY1709">
        <v>0</v>
      </c>
      <c r="AZ1709">
        <v>0</v>
      </c>
      <c r="BA1709">
        <v>0</v>
      </c>
      <c r="BB1709">
        <v>0</v>
      </c>
      <c r="BC1709">
        <v>0</v>
      </c>
      <c r="BD1709">
        <v>0</v>
      </c>
      <c r="BE1709">
        <v>0</v>
      </c>
      <c r="BF1709">
        <v>0</v>
      </c>
      <c r="BG1709" s="20">
        <v>1</v>
      </c>
      <c r="BH1709" s="20">
        <v>0</v>
      </c>
      <c r="BI1709" s="20">
        <v>53</v>
      </c>
      <c r="BJ1709" s="20">
        <v>0</v>
      </c>
      <c r="BK1709" s="20">
        <v>608</v>
      </c>
      <c r="BL1709" s="20">
        <v>543</v>
      </c>
      <c r="BM1709" s="20">
        <v>612</v>
      </c>
      <c r="BN1709" s="20">
        <v>67</v>
      </c>
      <c r="BO1709" s="20">
        <v>34</v>
      </c>
      <c r="BP1709" s="20"/>
      <c r="BQ1709" s="20"/>
      <c r="BR1709" s="20"/>
      <c r="BS1709" s="20"/>
      <c r="BT1709" s="20"/>
      <c r="BU1709" s="20"/>
      <c r="BV1709" s="20"/>
    </row>
    <row r="1710" spans="1:74" x14ac:dyDescent="0.25">
      <c r="A1710" s="20" t="s">
        <v>452</v>
      </c>
      <c r="B1710" s="20" t="s">
        <v>455</v>
      </c>
      <c r="C1710" s="20" t="s">
        <v>609</v>
      </c>
      <c r="D1710" s="1">
        <v>44542</v>
      </c>
      <c r="E1710">
        <v>58</v>
      </c>
      <c r="F1710">
        <v>1</v>
      </c>
      <c r="G1710">
        <v>0</v>
      </c>
      <c r="H1710">
        <v>0</v>
      </c>
      <c r="I1710">
        <v>0</v>
      </c>
      <c r="J1710">
        <v>47</v>
      </c>
      <c r="K1710">
        <v>2</v>
      </c>
      <c r="L1710">
        <v>1</v>
      </c>
      <c r="M1710">
        <v>1</v>
      </c>
      <c r="N1710">
        <v>0</v>
      </c>
      <c r="O1710">
        <v>0</v>
      </c>
      <c r="P1710">
        <v>0</v>
      </c>
      <c r="Q1710">
        <v>0</v>
      </c>
      <c r="R1710">
        <v>633</v>
      </c>
      <c r="S1710">
        <v>573</v>
      </c>
      <c r="T1710">
        <v>18</v>
      </c>
      <c r="U1710">
        <v>0</v>
      </c>
      <c r="V1710">
        <v>4</v>
      </c>
      <c r="W1710">
        <v>631</v>
      </c>
      <c r="X1710">
        <v>373</v>
      </c>
      <c r="Y1710">
        <v>33</v>
      </c>
      <c r="Z1710">
        <v>20</v>
      </c>
      <c r="AA1710">
        <v>23</v>
      </c>
      <c r="AB1710">
        <v>712</v>
      </c>
      <c r="AC1710">
        <v>417</v>
      </c>
      <c r="AD1710">
        <v>31</v>
      </c>
      <c r="AE1710">
        <v>33</v>
      </c>
      <c r="AF1710">
        <v>17</v>
      </c>
      <c r="AG1710">
        <v>83</v>
      </c>
      <c r="AH1710">
        <v>23</v>
      </c>
      <c r="AI1710">
        <v>7</v>
      </c>
      <c r="AJ1710">
        <v>3</v>
      </c>
      <c r="AK1710">
        <v>1</v>
      </c>
      <c r="AL1710">
        <v>38</v>
      </c>
      <c r="AM1710">
        <v>32</v>
      </c>
      <c r="AN1710">
        <v>3</v>
      </c>
      <c r="AO1710">
        <v>0</v>
      </c>
      <c r="AP1710">
        <v>0</v>
      </c>
      <c r="AQ1710">
        <v>0</v>
      </c>
      <c r="AR1710">
        <v>0</v>
      </c>
      <c r="AS1710">
        <v>0</v>
      </c>
      <c r="AT1710">
        <v>0</v>
      </c>
      <c r="AU1710">
        <v>0</v>
      </c>
      <c r="AV1710">
        <v>0</v>
      </c>
      <c r="AW1710">
        <v>0</v>
      </c>
      <c r="AX1710">
        <v>0</v>
      </c>
      <c r="AY1710">
        <v>0</v>
      </c>
      <c r="AZ1710">
        <v>0</v>
      </c>
      <c r="BA1710">
        <v>0</v>
      </c>
      <c r="BB1710">
        <v>0</v>
      </c>
      <c r="BC1710">
        <v>0</v>
      </c>
      <c r="BD1710">
        <v>0</v>
      </c>
      <c r="BE1710">
        <v>0</v>
      </c>
      <c r="BF1710">
        <v>0</v>
      </c>
      <c r="BG1710" s="20">
        <v>1</v>
      </c>
      <c r="BH1710" s="20">
        <v>0</v>
      </c>
      <c r="BI1710" s="20">
        <v>53</v>
      </c>
      <c r="BJ1710" s="20">
        <v>0</v>
      </c>
      <c r="BK1710" s="20">
        <v>608</v>
      </c>
      <c r="BL1710" s="20">
        <v>543</v>
      </c>
      <c r="BM1710" s="20">
        <v>612</v>
      </c>
      <c r="BN1710" s="20">
        <v>67</v>
      </c>
      <c r="BO1710" s="20">
        <v>35</v>
      </c>
      <c r="BP1710" s="20"/>
      <c r="BQ1710" s="20"/>
      <c r="BR1710" s="20"/>
      <c r="BS1710" s="20"/>
      <c r="BT1710" s="20"/>
      <c r="BU1710" s="20"/>
      <c r="BV1710" s="20"/>
    </row>
    <row r="1711" spans="1:74" x14ac:dyDescent="0.25">
      <c r="A1711" s="20" t="s">
        <v>452</v>
      </c>
      <c r="B1711" s="20" t="s">
        <v>455</v>
      </c>
      <c r="C1711" s="20" t="s">
        <v>609</v>
      </c>
      <c r="D1711" s="1">
        <v>44549</v>
      </c>
      <c r="E1711">
        <v>59</v>
      </c>
      <c r="F1711">
        <v>1</v>
      </c>
      <c r="G1711">
        <v>0</v>
      </c>
      <c r="H1711">
        <v>0</v>
      </c>
      <c r="I1711">
        <v>0</v>
      </c>
      <c r="J1711">
        <v>49</v>
      </c>
      <c r="K1711">
        <v>2</v>
      </c>
      <c r="L1711">
        <v>1</v>
      </c>
      <c r="M1711">
        <v>1</v>
      </c>
      <c r="N1711">
        <v>0</v>
      </c>
      <c r="O1711">
        <v>0</v>
      </c>
      <c r="P1711">
        <v>0</v>
      </c>
      <c r="Q1711">
        <v>0</v>
      </c>
      <c r="R1711">
        <v>635</v>
      </c>
      <c r="S1711">
        <v>578</v>
      </c>
      <c r="T1711">
        <v>19</v>
      </c>
      <c r="U1711">
        <v>0</v>
      </c>
      <c r="V1711">
        <v>4</v>
      </c>
      <c r="W1711">
        <v>630</v>
      </c>
      <c r="X1711">
        <v>406</v>
      </c>
      <c r="Y1711">
        <v>34</v>
      </c>
      <c r="Z1711">
        <v>20</v>
      </c>
      <c r="AA1711">
        <v>23</v>
      </c>
      <c r="AB1711">
        <v>715</v>
      </c>
      <c r="AC1711">
        <v>471</v>
      </c>
      <c r="AD1711">
        <v>31</v>
      </c>
      <c r="AE1711">
        <v>33</v>
      </c>
      <c r="AF1711">
        <v>17</v>
      </c>
      <c r="AG1711">
        <v>83</v>
      </c>
      <c r="AH1711">
        <v>31</v>
      </c>
      <c r="AI1711">
        <v>5</v>
      </c>
      <c r="AJ1711">
        <v>3</v>
      </c>
      <c r="AK1711">
        <v>1</v>
      </c>
      <c r="AL1711">
        <v>38</v>
      </c>
      <c r="AM1711">
        <v>33</v>
      </c>
      <c r="AN1711">
        <v>3</v>
      </c>
      <c r="AO1711">
        <v>0</v>
      </c>
      <c r="AP1711">
        <v>0</v>
      </c>
      <c r="AQ1711">
        <v>0</v>
      </c>
      <c r="AR1711">
        <v>0</v>
      </c>
      <c r="AS1711">
        <v>0</v>
      </c>
      <c r="AT1711">
        <v>0</v>
      </c>
      <c r="AU1711">
        <v>0</v>
      </c>
      <c r="AV1711">
        <v>0</v>
      </c>
      <c r="AW1711">
        <v>0</v>
      </c>
      <c r="AX1711">
        <v>0</v>
      </c>
      <c r="AY1711">
        <v>0</v>
      </c>
      <c r="AZ1711">
        <v>0</v>
      </c>
      <c r="BA1711">
        <v>0</v>
      </c>
      <c r="BB1711">
        <v>0</v>
      </c>
      <c r="BC1711">
        <v>0</v>
      </c>
      <c r="BD1711">
        <v>0</v>
      </c>
      <c r="BE1711">
        <v>0</v>
      </c>
      <c r="BF1711">
        <v>0</v>
      </c>
      <c r="BG1711" s="20">
        <v>1</v>
      </c>
      <c r="BH1711" s="20">
        <v>0</v>
      </c>
      <c r="BI1711" s="20">
        <v>54</v>
      </c>
      <c r="BJ1711" s="20">
        <v>0</v>
      </c>
      <c r="BK1711" s="20">
        <v>609</v>
      </c>
      <c r="BL1711" s="20">
        <v>541</v>
      </c>
      <c r="BM1711" s="20">
        <v>616</v>
      </c>
      <c r="BN1711" s="20">
        <v>68</v>
      </c>
      <c r="BO1711" s="20">
        <v>35</v>
      </c>
      <c r="BP1711" s="20">
        <v>2745</v>
      </c>
      <c r="BQ1711" s="20">
        <v>991</v>
      </c>
      <c r="BR1711" s="20">
        <v>0</v>
      </c>
      <c r="BS1711" s="20">
        <v>117</v>
      </c>
      <c r="BT1711" s="20">
        <v>75</v>
      </c>
      <c r="BU1711" s="20">
        <v>477</v>
      </c>
      <c r="BV1711" s="20">
        <v>1961</v>
      </c>
    </row>
    <row r="1712" spans="1:74" x14ac:dyDescent="0.25">
      <c r="A1712" s="20" t="s">
        <v>452</v>
      </c>
      <c r="B1712" s="20" t="s">
        <v>455</v>
      </c>
      <c r="C1712" s="20" t="s">
        <v>609</v>
      </c>
      <c r="D1712" s="1">
        <v>44558</v>
      </c>
      <c r="E1712">
        <v>59</v>
      </c>
      <c r="F1712">
        <v>1</v>
      </c>
      <c r="G1712">
        <v>0</v>
      </c>
      <c r="H1712">
        <v>0</v>
      </c>
      <c r="I1712">
        <v>0</v>
      </c>
      <c r="J1712">
        <v>48</v>
      </c>
      <c r="K1712">
        <v>2</v>
      </c>
      <c r="L1712">
        <v>1</v>
      </c>
      <c r="M1712">
        <v>1</v>
      </c>
      <c r="N1712">
        <v>0</v>
      </c>
      <c r="O1712">
        <v>0</v>
      </c>
      <c r="P1712">
        <v>0</v>
      </c>
      <c r="Q1712">
        <v>0</v>
      </c>
      <c r="R1712">
        <v>636</v>
      </c>
      <c r="S1712">
        <v>583</v>
      </c>
      <c r="T1712">
        <v>18</v>
      </c>
      <c r="U1712">
        <v>0</v>
      </c>
      <c r="V1712">
        <v>3</v>
      </c>
      <c r="W1712">
        <v>633</v>
      </c>
      <c r="X1712">
        <v>425</v>
      </c>
      <c r="Y1712">
        <v>34</v>
      </c>
      <c r="Z1712">
        <v>22</v>
      </c>
      <c r="AA1712">
        <v>22</v>
      </c>
      <c r="AB1712">
        <v>714</v>
      </c>
      <c r="AC1712">
        <v>492</v>
      </c>
      <c r="AD1712">
        <v>31</v>
      </c>
      <c r="AE1712">
        <v>34</v>
      </c>
      <c r="AF1712">
        <v>16</v>
      </c>
      <c r="AG1712">
        <v>83</v>
      </c>
      <c r="AH1712">
        <v>35</v>
      </c>
      <c r="AI1712">
        <v>5</v>
      </c>
      <c r="AJ1712">
        <v>3</v>
      </c>
      <c r="AK1712">
        <v>1</v>
      </c>
      <c r="AL1712">
        <v>38</v>
      </c>
      <c r="AM1712">
        <v>33</v>
      </c>
      <c r="AN1712">
        <v>3</v>
      </c>
      <c r="AO1712">
        <v>0</v>
      </c>
      <c r="AP1712">
        <v>0</v>
      </c>
      <c r="AQ1712">
        <v>0</v>
      </c>
      <c r="AR1712">
        <v>0</v>
      </c>
      <c r="AS1712">
        <v>0</v>
      </c>
      <c r="AT1712">
        <v>0</v>
      </c>
      <c r="AU1712">
        <v>0</v>
      </c>
      <c r="AV1712">
        <v>0</v>
      </c>
      <c r="AW1712">
        <v>0</v>
      </c>
      <c r="AX1712">
        <v>0</v>
      </c>
      <c r="AY1712">
        <v>0</v>
      </c>
      <c r="AZ1712">
        <v>0</v>
      </c>
      <c r="BA1712">
        <v>0</v>
      </c>
      <c r="BB1712">
        <v>0</v>
      </c>
      <c r="BC1712">
        <v>0</v>
      </c>
      <c r="BD1712">
        <v>0</v>
      </c>
      <c r="BE1712">
        <v>0</v>
      </c>
      <c r="BF1712">
        <v>0</v>
      </c>
      <c r="BG1712" s="20">
        <v>1</v>
      </c>
      <c r="BH1712" s="20">
        <v>0</v>
      </c>
      <c r="BI1712" s="20">
        <v>54</v>
      </c>
      <c r="BJ1712" s="20">
        <v>0</v>
      </c>
      <c r="BK1712" s="20">
        <v>612</v>
      </c>
      <c r="BL1712" s="20">
        <v>544</v>
      </c>
      <c r="BM1712" s="20">
        <v>618</v>
      </c>
      <c r="BN1712" s="20">
        <v>69</v>
      </c>
      <c r="BO1712" s="20">
        <v>35</v>
      </c>
      <c r="BP1712" s="20">
        <v>2742</v>
      </c>
      <c r="BQ1712" s="20">
        <v>1141</v>
      </c>
      <c r="BR1712" s="20">
        <v>0</v>
      </c>
      <c r="BS1712" s="20">
        <v>117</v>
      </c>
      <c r="BT1712" s="20">
        <v>76</v>
      </c>
      <c r="BU1712" s="20">
        <v>470</v>
      </c>
      <c r="BV1712" s="20">
        <v>1968</v>
      </c>
    </row>
    <row r="1713" spans="1:74" x14ac:dyDescent="0.25">
      <c r="A1713" s="20" t="s">
        <v>452</v>
      </c>
      <c r="B1713" s="20" t="s">
        <v>455</v>
      </c>
      <c r="C1713" s="20" t="s">
        <v>609</v>
      </c>
      <c r="D1713" s="1">
        <v>44564</v>
      </c>
      <c r="E1713">
        <v>58</v>
      </c>
      <c r="F1713">
        <v>0</v>
      </c>
      <c r="G1713">
        <v>0</v>
      </c>
      <c r="H1713">
        <v>0</v>
      </c>
      <c r="I1713">
        <v>0</v>
      </c>
      <c r="J1713">
        <v>48</v>
      </c>
      <c r="K1713">
        <v>2</v>
      </c>
      <c r="L1713">
        <v>1</v>
      </c>
      <c r="M1713">
        <v>1</v>
      </c>
      <c r="N1713">
        <v>0</v>
      </c>
      <c r="O1713">
        <v>0</v>
      </c>
      <c r="P1713">
        <v>0</v>
      </c>
      <c r="Q1713">
        <v>0</v>
      </c>
      <c r="R1713">
        <v>637</v>
      </c>
      <c r="S1713">
        <v>584</v>
      </c>
      <c r="T1713">
        <v>18</v>
      </c>
      <c r="U1713">
        <v>0</v>
      </c>
      <c r="V1713">
        <v>3</v>
      </c>
      <c r="W1713">
        <v>634</v>
      </c>
      <c r="X1713">
        <v>426</v>
      </c>
      <c r="Y1713">
        <v>35</v>
      </c>
      <c r="Z1713">
        <v>22</v>
      </c>
      <c r="AA1713">
        <v>23</v>
      </c>
      <c r="AB1713">
        <v>715</v>
      </c>
      <c r="AC1713">
        <v>499</v>
      </c>
      <c r="AD1713">
        <v>31</v>
      </c>
      <c r="AE1713">
        <v>34</v>
      </c>
      <c r="AF1713">
        <v>17</v>
      </c>
      <c r="AG1713">
        <v>83</v>
      </c>
      <c r="AH1713">
        <v>38</v>
      </c>
      <c r="AI1713">
        <v>5</v>
      </c>
      <c r="AJ1713">
        <v>3</v>
      </c>
      <c r="AK1713">
        <v>1</v>
      </c>
      <c r="AL1713">
        <v>38</v>
      </c>
      <c r="AM1713">
        <v>33</v>
      </c>
      <c r="AN1713">
        <v>3</v>
      </c>
      <c r="AO1713">
        <v>0</v>
      </c>
      <c r="AP1713">
        <v>0</v>
      </c>
      <c r="AQ1713">
        <v>0</v>
      </c>
      <c r="AR1713">
        <v>0</v>
      </c>
      <c r="AS1713">
        <v>0</v>
      </c>
      <c r="AT1713">
        <v>0</v>
      </c>
      <c r="AU1713">
        <v>0</v>
      </c>
      <c r="AV1713">
        <v>0</v>
      </c>
      <c r="AW1713">
        <v>0</v>
      </c>
      <c r="AX1713">
        <v>0</v>
      </c>
      <c r="AY1713">
        <v>0</v>
      </c>
      <c r="AZ1713">
        <v>0</v>
      </c>
      <c r="BA1713">
        <v>0</v>
      </c>
      <c r="BB1713">
        <v>0</v>
      </c>
      <c r="BC1713">
        <v>0</v>
      </c>
      <c r="BD1713">
        <v>0</v>
      </c>
      <c r="BE1713">
        <v>0</v>
      </c>
      <c r="BF1713">
        <v>0</v>
      </c>
      <c r="BG1713" s="20">
        <v>0</v>
      </c>
      <c r="BH1713" s="20">
        <v>0</v>
      </c>
      <c r="BI1713" s="20">
        <v>53</v>
      </c>
      <c r="BJ1713" s="20">
        <v>0</v>
      </c>
      <c r="BK1713" s="20">
        <v>613</v>
      </c>
      <c r="BL1713" s="20">
        <v>543</v>
      </c>
      <c r="BM1713" s="20">
        <v>618</v>
      </c>
      <c r="BN1713" s="20">
        <v>70</v>
      </c>
      <c r="BO1713" s="20">
        <v>35</v>
      </c>
      <c r="BP1713" s="20">
        <v>2750</v>
      </c>
      <c r="BQ1713" s="20">
        <v>1187</v>
      </c>
      <c r="BR1713" s="20">
        <v>0</v>
      </c>
      <c r="BS1713" s="20">
        <v>117</v>
      </c>
      <c r="BT1713" s="20">
        <v>79</v>
      </c>
      <c r="BU1713" s="20">
        <v>467</v>
      </c>
      <c r="BV1713" s="20">
        <v>1973</v>
      </c>
    </row>
    <row r="1714" spans="1:74" x14ac:dyDescent="0.25">
      <c r="A1714" s="20" t="s">
        <v>452</v>
      </c>
      <c r="B1714" s="20" t="s">
        <v>455</v>
      </c>
      <c r="C1714" s="20" t="s">
        <v>609</v>
      </c>
      <c r="D1714" s="1">
        <v>44570</v>
      </c>
      <c r="E1714">
        <v>58</v>
      </c>
      <c r="F1714">
        <v>0</v>
      </c>
      <c r="G1714">
        <v>0</v>
      </c>
      <c r="H1714">
        <v>0</v>
      </c>
      <c r="I1714">
        <v>0</v>
      </c>
      <c r="J1714">
        <v>48</v>
      </c>
      <c r="K1714">
        <v>2</v>
      </c>
      <c r="L1714">
        <v>1</v>
      </c>
      <c r="M1714">
        <v>1</v>
      </c>
      <c r="N1714">
        <v>0</v>
      </c>
      <c r="O1714">
        <v>0</v>
      </c>
      <c r="P1714">
        <v>0</v>
      </c>
      <c r="Q1714">
        <v>0</v>
      </c>
      <c r="R1714">
        <v>638</v>
      </c>
      <c r="S1714">
        <v>584</v>
      </c>
      <c r="T1714">
        <v>18</v>
      </c>
      <c r="U1714">
        <v>0</v>
      </c>
      <c r="V1714">
        <v>6</v>
      </c>
      <c r="W1714">
        <v>631</v>
      </c>
      <c r="X1714">
        <v>435</v>
      </c>
      <c r="Y1714">
        <v>33</v>
      </c>
      <c r="Z1714">
        <v>21</v>
      </c>
      <c r="AA1714">
        <v>22</v>
      </c>
      <c r="AB1714">
        <v>712</v>
      </c>
      <c r="AC1714">
        <v>509</v>
      </c>
      <c r="AD1714">
        <v>31</v>
      </c>
      <c r="AE1714">
        <v>33</v>
      </c>
      <c r="AF1714">
        <v>17</v>
      </c>
      <c r="AG1714">
        <v>83</v>
      </c>
      <c r="AH1714">
        <v>40</v>
      </c>
      <c r="AI1714">
        <v>5</v>
      </c>
      <c r="AJ1714">
        <v>3</v>
      </c>
      <c r="AK1714">
        <v>1</v>
      </c>
      <c r="AL1714">
        <v>38</v>
      </c>
      <c r="AM1714">
        <v>33</v>
      </c>
      <c r="AN1714">
        <v>3</v>
      </c>
      <c r="AO1714">
        <v>0</v>
      </c>
      <c r="AP1714">
        <v>0</v>
      </c>
      <c r="AQ1714">
        <v>0</v>
      </c>
      <c r="AR1714">
        <v>0</v>
      </c>
      <c r="AS1714">
        <v>0</v>
      </c>
      <c r="AT1714">
        <v>0</v>
      </c>
      <c r="AU1714">
        <v>0</v>
      </c>
      <c r="AV1714">
        <v>0</v>
      </c>
      <c r="AW1714">
        <v>0</v>
      </c>
      <c r="AX1714">
        <v>0</v>
      </c>
      <c r="AY1714">
        <v>0</v>
      </c>
      <c r="AZ1714">
        <v>0</v>
      </c>
      <c r="BA1714">
        <v>0</v>
      </c>
      <c r="BB1714">
        <v>0</v>
      </c>
      <c r="BC1714">
        <v>0</v>
      </c>
      <c r="BD1714">
        <v>0</v>
      </c>
      <c r="BE1714">
        <v>0</v>
      </c>
      <c r="BF1714">
        <v>0</v>
      </c>
      <c r="BG1714" s="20">
        <v>0</v>
      </c>
      <c r="BH1714" s="20">
        <v>0</v>
      </c>
      <c r="BI1714" s="20">
        <v>53</v>
      </c>
      <c r="BJ1714" s="20">
        <v>0</v>
      </c>
      <c r="BK1714" s="20">
        <v>611</v>
      </c>
      <c r="BL1714" s="20">
        <v>542</v>
      </c>
      <c r="BM1714" s="20">
        <v>618</v>
      </c>
      <c r="BN1714" s="20">
        <v>70</v>
      </c>
      <c r="BO1714" s="20">
        <v>35</v>
      </c>
      <c r="BP1714" s="20">
        <v>2761</v>
      </c>
      <c r="BQ1714" s="20">
        <v>1252</v>
      </c>
      <c r="BR1714" s="20">
        <v>0</v>
      </c>
      <c r="BS1714" s="20">
        <v>120</v>
      </c>
      <c r="BT1714" s="20">
        <v>79</v>
      </c>
      <c r="BU1714" s="20">
        <v>467</v>
      </c>
      <c r="BV1714" s="20">
        <v>1973</v>
      </c>
    </row>
    <row r="1715" spans="1:74" x14ac:dyDescent="0.25">
      <c r="A1715" s="20" t="s">
        <v>452</v>
      </c>
      <c r="B1715" s="20" t="s">
        <v>455</v>
      </c>
      <c r="C1715" s="20" t="s">
        <v>609</v>
      </c>
      <c r="D1715" s="1">
        <v>44577</v>
      </c>
      <c r="E1715">
        <v>58</v>
      </c>
      <c r="F1715">
        <v>0</v>
      </c>
      <c r="G1715">
        <v>0</v>
      </c>
      <c r="H1715">
        <v>0</v>
      </c>
      <c r="I1715">
        <v>0</v>
      </c>
      <c r="J1715">
        <v>48</v>
      </c>
      <c r="K1715">
        <v>2</v>
      </c>
      <c r="L1715">
        <v>1</v>
      </c>
      <c r="M1715">
        <v>1</v>
      </c>
      <c r="N1715">
        <v>0</v>
      </c>
      <c r="O1715">
        <v>0</v>
      </c>
      <c r="P1715">
        <v>0</v>
      </c>
      <c r="Q1715">
        <v>0</v>
      </c>
      <c r="R1715">
        <v>639</v>
      </c>
      <c r="S1715">
        <v>585</v>
      </c>
      <c r="T1715">
        <v>18</v>
      </c>
      <c r="U1715">
        <v>1</v>
      </c>
      <c r="V1715">
        <v>6</v>
      </c>
      <c r="W1715">
        <v>642</v>
      </c>
      <c r="X1715">
        <v>443</v>
      </c>
      <c r="Y1715">
        <v>34</v>
      </c>
      <c r="Z1715">
        <v>21</v>
      </c>
      <c r="AA1715">
        <v>23</v>
      </c>
      <c r="AB1715">
        <v>709</v>
      </c>
      <c r="AC1715">
        <v>509</v>
      </c>
      <c r="AD1715">
        <v>31</v>
      </c>
      <c r="AE1715">
        <v>33</v>
      </c>
      <c r="AF1715">
        <v>14</v>
      </c>
      <c r="AG1715">
        <v>84</v>
      </c>
      <c r="AH1715">
        <v>43</v>
      </c>
      <c r="AI1715">
        <v>5</v>
      </c>
      <c r="AJ1715">
        <v>3</v>
      </c>
      <c r="AK1715">
        <v>1</v>
      </c>
      <c r="AL1715">
        <v>38</v>
      </c>
      <c r="AM1715">
        <v>33</v>
      </c>
      <c r="AN1715">
        <v>3</v>
      </c>
      <c r="AO1715">
        <v>0</v>
      </c>
      <c r="AP1715">
        <v>0</v>
      </c>
      <c r="AQ1715">
        <v>0</v>
      </c>
      <c r="AR1715">
        <v>0</v>
      </c>
      <c r="AS1715">
        <v>0</v>
      </c>
      <c r="AT1715">
        <v>0</v>
      </c>
      <c r="AU1715">
        <v>0</v>
      </c>
      <c r="AV1715">
        <v>0</v>
      </c>
      <c r="AW1715">
        <v>0</v>
      </c>
      <c r="AX1715">
        <v>0</v>
      </c>
      <c r="AY1715">
        <v>0</v>
      </c>
      <c r="AZ1715">
        <v>0</v>
      </c>
      <c r="BA1715">
        <v>0</v>
      </c>
      <c r="BB1715">
        <v>0</v>
      </c>
      <c r="BC1715">
        <v>0</v>
      </c>
      <c r="BD1715">
        <v>0</v>
      </c>
      <c r="BE1715">
        <v>0</v>
      </c>
      <c r="BF1715">
        <v>0</v>
      </c>
      <c r="BG1715" s="20">
        <v>0</v>
      </c>
      <c r="BH1715" s="20">
        <v>0</v>
      </c>
      <c r="BI1715" s="20">
        <v>53</v>
      </c>
      <c r="BJ1715" s="20">
        <v>0</v>
      </c>
      <c r="BK1715" s="20">
        <v>611</v>
      </c>
      <c r="BL1715" s="20">
        <v>549</v>
      </c>
      <c r="BM1715" s="20">
        <v>618</v>
      </c>
      <c r="BN1715" s="20">
        <v>70</v>
      </c>
      <c r="BO1715" s="20">
        <v>35</v>
      </c>
      <c r="BP1715" s="20">
        <v>2753</v>
      </c>
      <c r="BQ1715" s="20">
        <v>1277</v>
      </c>
      <c r="BR1715" s="20">
        <v>0</v>
      </c>
      <c r="BS1715" s="20">
        <v>124</v>
      </c>
      <c r="BT1715" s="20">
        <v>81</v>
      </c>
      <c r="BU1715" s="20">
        <v>443</v>
      </c>
      <c r="BV1715" s="20">
        <v>1978</v>
      </c>
    </row>
    <row r="1716" spans="1:74" x14ac:dyDescent="0.25">
      <c r="A1716" s="20" t="s">
        <v>452</v>
      </c>
      <c r="B1716" s="20" t="s">
        <v>455</v>
      </c>
      <c r="C1716" s="20" t="s">
        <v>609</v>
      </c>
      <c r="D1716" s="1">
        <v>44584</v>
      </c>
      <c r="E1716">
        <v>58</v>
      </c>
      <c r="F1716">
        <v>0</v>
      </c>
      <c r="G1716">
        <v>0</v>
      </c>
      <c r="H1716">
        <v>0</v>
      </c>
      <c r="I1716">
        <v>0</v>
      </c>
      <c r="J1716">
        <v>48</v>
      </c>
      <c r="K1716">
        <v>2</v>
      </c>
      <c r="L1716">
        <v>1</v>
      </c>
      <c r="M1716">
        <v>1</v>
      </c>
      <c r="N1716">
        <v>0</v>
      </c>
      <c r="O1716">
        <v>0</v>
      </c>
      <c r="P1716">
        <v>0</v>
      </c>
      <c r="Q1716">
        <v>0</v>
      </c>
      <c r="R1716">
        <v>639</v>
      </c>
      <c r="S1716">
        <v>587</v>
      </c>
      <c r="T1716">
        <v>18</v>
      </c>
      <c r="U1716">
        <v>1</v>
      </c>
      <c r="V1716">
        <v>4</v>
      </c>
      <c r="W1716">
        <v>637</v>
      </c>
      <c r="X1716">
        <v>443</v>
      </c>
      <c r="Y1716">
        <v>34</v>
      </c>
      <c r="Z1716">
        <v>20</v>
      </c>
      <c r="AA1716">
        <v>22</v>
      </c>
      <c r="AB1716">
        <v>709</v>
      </c>
      <c r="AC1716">
        <v>512</v>
      </c>
      <c r="AD1716">
        <v>31</v>
      </c>
      <c r="AE1716">
        <v>33</v>
      </c>
      <c r="AF1716">
        <v>14</v>
      </c>
      <c r="AG1716">
        <v>83</v>
      </c>
      <c r="AH1716">
        <v>42</v>
      </c>
      <c r="AI1716">
        <v>5</v>
      </c>
      <c r="AJ1716">
        <v>3</v>
      </c>
      <c r="AK1716">
        <v>0</v>
      </c>
      <c r="AL1716">
        <v>38</v>
      </c>
      <c r="AM1716">
        <v>33</v>
      </c>
      <c r="AN1716">
        <v>3</v>
      </c>
      <c r="AO1716">
        <v>0</v>
      </c>
      <c r="AP1716">
        <v>0</v>
      </c>
      <c r="AQ1716">
        <v>0</v>
      </c>
      <c r="AR1716">
        <v>0</v>
      </c>
      <c r="AS1716">
        <v>0</v>
      </c>
      <c r="AT1716">
        <v>0</v>
      </c>
      <c r="AU1716">
        <v>0</v>
      </c>
      <c r="AV1716">
        <v>0</v>
      </c>
      <c r="AW1716">
        <v>0</v>
      </c>
      <c r="AX1716">
        <v>0</v>
      </c>
      <c r="AY1716">
        <v>0</v>
      </c>
      <c r="AZ1716">
        <v>0</v>
      </c>
      <c r="BA1716">
        <v>0</v>
      </c>
      <c r="BB1716">
        <v>0</v>
      </c>
      <c r="BC1716">
        <v>0</v>
      </c>
      <c r="BD1716">
        <v>0</v>
      </c>
      <c r="BE1716">
        <v>0</v>
      </c>
      <c r="BF1716">
        <v>0</v>
      </c>
      <c r="BG1716" s="20">
        <v>0</v>
      </c>
      <c r="BH1716" s="20">
        <v>0</v>
      </c>
      <c r="BI1716" s="20">
        <v>53</v>
      </c>
      <c r="BJ1716" s="20">
        <v>0</v>
      </c>
      <c r="BK1716" s="20">
        <v>613</v>
      </c>
      <c r="BL1716" s="20">
        <v>546</v>
      </c>
      <c r="BM1716" s="20">
        <v>618</v>
      </c>
      <c r="BN1716" s="20">
        <v>69</v>
      </c>
      <c r="BO1716" s="20">
        <v>35</v>
      </c>
      <c r="BP1716" s="20">
        <v>2754</v>
      </c>
      <c r="BQ1716" s="20">
        <v>1289</v>
      </c>
      <c r="BR1716" s="20">
        <v>0</v>
      </c>
      <c r="BS1716" s="20">
        <v>125</v>
      </c>
      <c r="BT1716" s="20">
        <v>82</v>
      </c>
      <c r="BU1716" s="20">
        <v>437</v>
      </c>
      <c r="BV1716" s="20">
        <v>1984</v>
      </c>
    </row>
    <row r="1717" spans="1:74" x14ac:dyDescent="0.25">
      <c r="A1717" s="20" t="s">
        <v>452</v>
      </c>
      <c r="B1717" s="20" t="s">
        <v>455</v>
      </c>
      <c r="C1717" s="20" t="s">
        <v>609</v>
      </c>
      <c r="D1717" s="1">
        <v>44591</v>
      </c>
      <c r="E1717">
        <v>58</v>
      </c>
      <c r="F1717">
        <v>0</v>
      </c>
      <c r="G1717">
        <v>0</v>
      </c>
      <c r="H1717">
        <v>0</v>
      </c>
      <c r="I1717">
        <v>0</v>
      </c>
      <c r="J1717">
        <v>48</v>
      </c>
      <c r="K1717">
        <v>2</v>
      </c>
      <c r="L1717">
        <v>1</v>
      </c>
      <c r="M1717">
        <v>1</v>
      </c>
      <c r="N1717">
        <v>0</v>
      </c>
      <c r="O1717">
        <v>0</v>
      </c>
      <c r="P1717">
        <v>0</v>
      </c>
      <c r="Q1717">
        <v>0</v>
      </c>
      <c r="R1717">
        <v>637</v>
      </c>
      <c r="S1717">
        <v>586</v>
      </c>
      <c r="T1717">
        <v>18</v>
      </c>
      <c r="U1717">
        <v>1</v>
      </c>
      <c r="V1717">
        <v>4</v>
      </c>
      <c r="W1717">
        <v>636</v>
      </c>
      <c r="X1717">
        <v>447</v>
      </c>
      <c r="Y1717">
        <v>33</v>
      </c>
      <c r="Z1717">
        <v>20</v>
      </c>
      <c r="AA1717">
        <v>22</v>
      </c>
      <c r="AB1717">
        <v>710</v>
      </c>
      <c r="AC1717">
        <v>517</v>
      </c>
      <c r="AD1717">
        <v>31</v>
      </c>
      <c r="AE1717">
        <v>33</v>
      </c>
      <c r="AF1717">
        <v>12</v>
      </c>
      <c r="AG1717">
        <v>83</v>
      </c>
      <c r="AH1717">
        <v>43</v>
      </c>
      <c r="AI1717">
        <v>5</v>
      </c>
      <c r="AJ1717">
        <v>3</v>
      </c>
      <c r="AK1717">
        <v>0</v>
      </c>
      <c r="AL1717">
        <v>39</v>
      </c>
      <c r="AM1717">
        <v>33</v>
      </c>
      <c r="AN1717">
        <v>3</v>
      </c>
      <c r="AO1717">
        <v>0</v>
      </c>
      <c r="AP1717">
        <v>1</v>
      </c>
      <c r="AQ1717">
        <v>0</v>
      </c>
      <c r="AR1717">
        <v>0</v>
      </c>
      <c r="AS1717">
        <v>0</v>
      </c>
      <c r="AT1717">
        <v>0</v>
      </c>
      <c r="AU1717">
        <v>0</v>
      </c>
      <c r="AV1717">
        <v>0</v>
      </c>
      <c r="AW1717">
        <v>0</v>
      </c>
      <c r="AX1717">
        <v>0</v>
      </c>
      <c r="AY1717">
        <v>0</v>
      </c>
      <c r="AZ1717">
        <v>0</v>
      </c>
      <c r="BA1717">
        <v>0</v>
      </c>
      <c r="BB1717">
        <v>0</v>
      </c>
      <c r="BC1717">
        <v>0</v>
      </c>
      <c r="BD1717">
        <v>0</v>
      </c>
      <c r="BE1717">
        <v>0</v>
      </c>
      <c r="BF1717">
        <v>0</v>
      </c>
      <c r="BG1717" s="20">
        <v>0</v>
      </c>
      <c r="BH1717" s="20">
        <v>0</v>
      </c>
      <c r="BI1717" s="20">
        <v>53</v>
      </c>
      <c r="BJ1717" s="20">
        <v>0</v>
      </c>
      <c r="BK1717" s="20">
        <v>611</v>
      </c>
      <c r="BL1717" s="20">
        <v>547</v>
      </c>
      <c r="BM1717" s="20">
        <v>620</v>
      </c>
      <c r="BN1717" s="20">
        <v>70</v>
      </c>
      <c r="BO1717" s="20">
        <v>35</v>
      </c>
      <c r="BP1717" s="20">
        <v>2761</v>
      </c>
      <c r="BQ1717" s="20">
        <v>1321</v>
      </c>
      <c r="BR1717" s="20">
        <v>0</v>
      </c>
      <c r="BS1717" s="20">
        <v>129</v>
      </c>
      <c r="BT1717" s="20">
        <v>82</v>
      </c>
      <c r="BU1717" s="20">
        <v>432</v>
      </c>
      <c r="BV1717" s="20">
        <v>1992</v>
      </c>
    </row>
    <row r="1718" spans="1:74" x14ac:dyDescent="0.25">
      <c r="A1718" s="20" t="s">
        <v>452</v>
      </c>
      <c r="B1718" s="20" t="s">
        <v>455</v>
      </c>
      <c r="C1718" s="20" t="s">
        <v>609</v>
      </c>
      <c r="D1718" s="1">
        <v>44599</v>
      </c>
      <c r="E1718">
        <v>58</v>
      </c>
      <c r="F1718">
        <v>0</v>
      </c>
      <c r="G1718">
        <v>0</v>
      </c>
      <c r="H1718">
        <v>0</v>
      </c>
      <c r="I1718">
        <v>0</v>
      </c>
      <c r="J1718">
        <v>48</v>
      </c>
      <c r="K1718">
        <v>2</v>
      </c>
      <c r="L1718">
        <v>1</v>
      </c>
      <c r="M1718">
        <v>1</v>
      </c>
      <c r="N1718">
        <v>0</v>
      </c>
      <c r="O1718">
        <v>0</v>
      </c>
      <c r="P1718">
        <v>0</v>
      </c>
      <c r="Q1718">
        <v>0</v>
      </c>
      <c r="R1718">
        <v>637</v>
      </c>
      <c r="S1718">
        <v>586</v>
      </c>
      <c r="T1718">
        <v>18</v>
      </c>
      <c r="U1718">
        <v>1</v>
      </c>
      <c r="V1718">
        <v>4</v>
      </c>
      <c r="W1718">
        <v>632</v>
      </c>
      <c r="X1718">
        <v>446</v>
      </c>
      <c r="Y1718">
        <v>35</v>
      </c>
      <c r="Z1718">
        <v>19</v>
      </c>
      <c r="AA1718">
        <v>21</v>
      </c>
      <c r="AB1718">
        <v>709</v>
      </c>
      <c r="AC1718">
        <v>516</v>
      </c>
      <c r="AD1718">
        <v>31</v>
      </c>
      <c r="AE1718">
        <v>33</v>
      </c>
      <c r="AF1718">
        <v>12</v>
      </c>
      <c r="AG1718">
        <v>86</v>
      </c>
      <c r="AH1718">
        <v>44</v>
      </c>
      <c r="AI1718">
        <v>5</v>
      </c>
      <c r="AJ1718">
        <v>3</v>
      </c>
      <c r="AK1718">
        <v>0</v>
      </c>
      <c r="AL1718">
        <v>39</v>
      </c>
      <c r="AM1718">
        <v>33</v>
      </c>
      <c r="AN1718">
        <v>3</v>
      </c>
      <c r="AO1718">
        <v>0</v>
      </c>
      <c r="AP1718">
        <v>1</v>
      </c>
      <c r="AQ1718">
        <v>0</v>
      </c>
      <c r="AR1718">
        <v>0</v>
      </c>
      <c r="AS1718">
        <v>0</v>
      </c>
      <c r="AT1718">
        <v>0</v>
      </c>
      <c r="AU1718">
        <v>0</v>
      </c>
      <c r="AV1718">
        <v>0</v>
      </c>
      <c r="AW1718">
        <v>0</v>
      </c>
      <c r="AX1718">
        <v>0</v>
      </c>
      <c r="AY1718">
        <v>0</v>
      </c>
      <c r="AZ1718">
        <v>0</v>
      </c>
      <c r="BA1718">
        <v>0</v>
      </c>
      <c r="BB1718">
        <v>0</v>
      </c>
      <c r="BC1718">
        <v>0</v>
      </c>
      <c r="BD1718">
        <v>0</v>
      </c>
      <c r="BE1718">
        <v>0</v>
      </c>
      <c r="BF1718">
        <v>0</v>
      </c>
      <c r="BG1718" s="20">
        <v>0</v>
      </c>
      <c r="BH1718" s="20">
        <v>0</v>
      </c>
      <c r="BI1718" s="20">
        <v>53</v>
      </c>
      <c r="BJ1718" s="20">
        <v>0</v>
      </c>
      <c r="BK1718" s="20">
        <v>611</v>
      </c>
      <c r="BL1718" s="20">
        <v>544</v>
      </c>
      <c r="BM1718" s="20">
        <v>618</v>
      </c>
      <c r="BN1718" s="20">
        <v>71</v>
      </c>
      <c r="BO1718" s="20">
        <v>35</v>
      </c>
      <c r="BP1718" s="20">
        <v>2759</v>
      </c>
      <c r="BQ1718" s="20">
        <v>1331</v>
      </c>
      <c r="BR1718" s="20">
        <v>0</v>
      </c>
      <c r="BS1718" s="20">
        <v>129</v>
      </c>
      <c r="BT1718" s="20">
        <v>83</v>
      </c>
      <c r="BU1718" s="20">
        <v>423</v>
      </c>
      <c r="BV1718" s="20">
        <v>2001</v>
      </c>
    </row>
    <row r="1719" spans="1:74" x14ac:dyDescent="0.25">
      <c r="A1719" s="20" t="s">
        <v>452</v>
      </c>
      <c r="B1719" s="20" t="s">
        <v>455</v>
      </c>
      <c r="C1719" s="20" t="s">
        <v>609</v>
      </c>
      <c r="D1719" s="1">
        <v>44606</v>
      </c>
      <c r="E1719">
        <v>58</v>
      </c>
      <c r="F1719">
        <v>0</v>
      </c>
      <c r="G1719">
        <v>0</v>
      </c>
      <c r="H1719">
        <v>0</v>
      </c>
      <c r="I1719">
        <v>0</v>
      </c>
      <c r="J1719">
        <v>48</v>
      </c>
      <c r="K1719">
        <v>2</v>
      </c>
      <c r="L1719">
        <v>1</v>
      </c>
      <c r="M1719">
        <v>1</v>
      </c>
      <c r="N1719">
        <v>0</v>
      </c>
      <c r="O1719">
        <v>0</v>
      </c>
      <c r="P1719">
        <v>0</v>
      </c>
      <c r="Q1719">
        <v>0</v>
      </c>
      <c r="R1719">
        <v>638</v>
      </c>
      <c r="S1719">
        <v>586</v>
      </c>
      <c r="T1719">
        <v>18</v>
      </c>
      <c r="U1719">
        <v>1</v>
      </c>
      <c r="V1719">
        <v>4</v>
      </c>
      <c r="W1719">
        <v>630</v>
      </c>
      <c r="X1719">
        <v>446</v>
      </c>
      <c r="Y1719">
        <v>36</v>
      </c>
      <c r="Z1719">
        <v>19</v>
      </c>
      <c r="AA1719">
        <v>21</v>
      </c>
      <c r="AB1719">
        <v>711</v>
      </c>
      <c r="AC1719">
        <v>517</v>
      </c>
      <c r="AD1719">
        <v>32</v>
      </c>
      <c r="AE1719">
        <v>33</v>
      </c>
      <c r="AF1719">
        <v>13</v>
      </c>
      <c r="AG1719">
        <v>87</v>
      </c>
      <c r="AH1719">
        <v>45</v>
      </c>
      <c r="AI1719">
        <v>5</v>
      </c>
      <c r="AJ1719">
        <v>3</v>
      </c>
      <c r="AK1719">
        <v>0</v>
      </c>
      <c r="AL1719">
        <v>39</v>
      </c>
      <c r="AM1719">
        <v>33</v>
      </c>
      <c r="AN1719">
        <v>3</v>
      </c>
      <c r="AO1719">
        <v>0</v>
      </c>
      <c r="AP1719">
        <v>1</v>
      </c>
      <c r="AQ1719">
        <v>0</v>
      </c>
      <c r="AR1719">
        <v>0</v>
      </c>
      <c r="AS1719">
        <v>0</v>
      </c>
      <c r="AT1719">
        <v>0</v>
      </c>
      <c r="AU1719">
        <v>0</v>
      </c>
      <c r="AV1719">
        <v>0</v>
      </c>
      <c r="AW1719">
        <v>0</v>
      </c>
      <c r="AX1719">
        <v>0</v>
      </c>
      <c r="AY1719">
        <v>0</v>
      </c>
      <c r="AZ1719">
        <v>0</v>
      </c>
      <c r="BA1719">
        <v>0</v>
      </c>
      <c r="BB1719">
        <v>0</v>
      </c>
      <c r="BC1719">
        <v>0</v>
      </c>
      <c r="BD1719">
        <v>0</v>
      </c>
      <c r="BE1719">
        <v>0</v>
      </c>
      <c r="BF1719">
        <v>0</v>
      </c>
      <c r="BG1719" s="20">
        <v>0</v>
      </c>
      <c r="BH1719" s="20">
        <v>0</v>
      </c>
      <c r="BI1719" s="20">
        <v>53</v>
      </c>
      <c r="BJ1719" s="20">
        <v>0</v>
      </c>
      <c r="BK1719" s="20">
        <v>611</v>
      </c>
      <c r="BL1719" s="20">
        <v>541</v>
      </c>
      <c r="BM1719" s="20">
        <v>617</v>
      </c>
      <c r="BN1719" s="20">
        <v>73</v>
      </c>
      <c r="BO1719" s="20">
        <v>35</v>
      </c>
      <c r="BP1719" s="20">
        <v>2774</v>
      </c>
      <c r="BQ1719" s="20">
        <v>1350</v>
      </c>
      <c r="BR1719" s="20">
        <v>0</v>
      </c>
      <c r="BS1719" s="20">
        <v>131</v>
      </c>
      <c r="BT1719" s="20">
        <v>81</v>
      </c>
      <c r="BU1719" s="20">
        <v>429</v>
      </c>
      <c r="BV1719" s="20">
        <v>2009</v>
      </c>
    </row>
    <row r="1720" spans="1:74" x14ac:dyDescent="0.25">
      <c r="A1720" s="20" t="s">
        <v>452</v>
      </c>
      <c r="B1720" s="20" t="s">
        <v>587</v>
      </c>
      <c r="C1720" s="20" t="s">
        <v>610</v>
      </c>
      <c r="D1720" s="1">
        <v>44493</v>
      </c>
      <c r="E1720">
        <v>148</v>
      </c>
      <c r="F1720">
        <v>3</v>
      </c>
      <c r="G1720">
        <v>0</v>
      </c>
      <c r="H1720">
        <v>0</v>
      </c>
      <c r="I1720">
        <v>0</v>
      </c>
      <c r="J1720">
        <v>45</v>
      </c>
      <c r="K1720">
        <v>6</v>
      </c>
      <c r="L1720">
        <v>7</v>
      </c>
      <c r="M1720">
        <v>1</v>
      </c>
      <c r="N1720">
        <v>5</v>
      </c>
      <c r="O1720">
        <v>0</v>
      </c>
      <c r="P1720">
        <v>1</v>
      </c>
      <c r="Q1720">
        <v>0</v>
      </c>
      <c r="R1720">
        <v>1108</v>
      </c>
      <c r="S1720">
        <v>0</v>
      </c>
      <c r="T1720">
        <v>658</v>
      </c>
      <c r="U1720">
        <v>23</v>
      </c>
      <c r="V1720">
        <v>5</v>
      </c>
      <c r="W1720">
        <v>1431</v>
      </c>
      <c r="X1720">
        <v>0</v>
      </c>
      <c r="Y1720">
        <v>133</v>
      </c>
      <c r="Z1720">
        <v>150</v>
      </c>
      <c r="AA1720">
        <v>25</v>
      </c>
      <c r="AB1720">
        <v>1426</v>
      </c>
      <c r="AC1720">
        <v>120</v>
      </c>
      <c r="AD1720">
        <v>21</v>
      </c>
      <c r="AE1720">
        <v>145</v>
      </c>
      <c r="AF1720">
        <v>19</v>
      </c>
      <c r="AG1720">
        <v>143</v>
      </c>
      <c r="AH1720">
        <v>0</v>
      </c>
      <c r="AI1720">
        <v>5</v>
      </c>
      <c r="AJ1720">
        <v>22</v>
      </c>
      <c r="AK1720">
        <v>5</v>
      </c>
      <c r="AL1720">
        <v>89</v>
      </c>
      <c r="AM1720">
        <v>0</v>
      </c>
      <c r="AN1720">
        <v>5</v>
      </c>
      <c r="AO1720">
        <v>0</v>
      </c>
      <c r="AP1720">
        <v>1</v>
      </c>
      <c r="AQ1720">
        <v>0</v>
      </c>
      <c r="AR1720">
        <v>0</v>
      </c>
      <c r="AS1720">
        <v>0</v>
      </c>
      <c r="AT1720">
        <v>0</v>
      </c>
      <c r="AU1720">
        <v>0</v>
      </c>
      <c r="AV1720">
        <v>0</v>
      </c>
      <c r="AW1720">
        <v>0</v>
      </c>
      <c r="AX1720">
        <v>0</v>
      </c>
      <c r="AY1720">
        <v>0</v>
      </c>
      <c r="AZ1720">
        <v>0</v>
      </c>
      <c r="BA1720">
        <v>0</v>
      </c>
      <c r="BB1720">
        <v>27</v>
      </c>
      <c r="BC1720">
        <v>41</v>
      </c>
      <c r="BD1720">
        <v>0</v>
      </c>
      <c r="BE1720">
        <v>7</v>
      </c>
      <c r="BF1720">
        <v>5</v>
      </c>
      <c r="BG1720" s="20"/>
      <c r="BH1720" s="20"/>
      <c r="BI1720" s="20"/>
      <c r="BJ1720" s="20"/>
      <c r="BK1720" s="20"/>
      <c r="BL1720" s="20"/>
      <c r="BM1720" s="20"/>
      <c r="BN1720" s="20"/>
      <c r="BO1720" s="20"/>
      <c r="BP1720" s="20"/>
      <c r="BQ1720" s="20"/>
      <c r="BR1720" s="20"/>
      <c r="BS1720" s="20"/>
      <c r="BT1720" s="20"/>
      <c r="BU1720" s="20"/>
      <c r="BV1720" s="20"/>
    </row>
    <row r="1721" spans="1:74" x14ac:dyDescent="0.25">
      <c r="A1721" s="20" t="s">
        <v>452</v>
      </c>
      <c r="B1721" s="20" t="s">
        <v>587</v>
      </c>
      <c r="C1721" s="20" t="s">
        <v>610</v>
      </c>
      <c r="D1721" s="1">
        <v>44500</v>
      </c>
      <c r="E1721">
        <v>148</v>
      </c>
      <c r="F1721">
        <v>3</v>
      </c>
      <c r="G1721">
        <v>0</v>
      </c>
      <c r="H1721">
        <v>0</v>
      </c>
      <c r="I1721">
        <v>0</v>
      </c>
      <c r="J1721">
        <v>54</v>
      </c>
      <c r="K1721">
        <v>6</v>
      </c>
      <c r="L1721">
        <v>7</v>
      </c>
      <c r="M1721">
        <v>1</v>
      </c>
      <c r="N1721">
        <v>5</v>
      </c>
      <c r="O1721">
        <v>0</v>
      </c>
      <c r="P1721">
        <v>1</v>
      </c>
      <c r="Q1721">
        <v>0</v>
      </c>
      <c r="R1721">
        <v>1110</v>
      </c>
      <c r="S1721">
        <v>0</v>
      </c>
      <c r="T1721">
        <v>768</v>
      </c>
      <c r="U1721">
        <v>23</v>
      </c>
      <c r="V1721">
        <v>6</v>
      </c>
      <c r="W1721">
        <v>1428</v>
      </c>
      <c r="X1721">
        <v>0</v>
      </c>
      <c r="Y1721">
        <v>171</v>
      </c>
      <c r="Z1721">
        <v>147</v>
      </c>
      <c r="AA1721">
        <v>22</v>
      </c>
      <c r="AB1721">
        <v>1429</v>
      </c>
      <c r="AC1721">
        <v>149</v>
      </c>
      <c r="AD1721">
        <v>21</v>
      </c>
      <c r="AE1721">
        <v>145</v>
      </c>
      <c r="AF1721">
        <v>20</v>
      </c>
      <c r="AG1721">
        <v>144</v>
      </c>
      <c r="AH1721">
        <v>0</v>
      </c>
      <c r="AI1721">
        <v>7</v>
      </c>
      <c r="AJ1721">
        <v>21</v>
      </c>
      <c r="AK1721">
        <v>4</v>
      </c>
      <c r="AL1721">
        <v>90</v>
      </c>
      <c r="AM1721">
        <v>0</v>
      </c>
      <c r="AN1721">
        <v>8</v>
      </c>
      <c r="AO1721">
        <v>0</v>
      </c>
      <c r="AP1721">
        <v>1</v>
      </c>
      <c r="AQ1721">
        <v>0</v>
      </c>
      <c r="AR1721">
        <v>0</v>
      </c>
      <c r="AS1721">
        <v>0</v>
      </c>
      <c r="AT1721">
        <v>0</v>
      </c>
      <c r="AU1721">
        <v>0</v>
      </c>
      <c r="AV1721">
        <v>0</v>
      </c>
      <c r="AW1721">
        <v>0</v>
      </c>
      <c r="AX1721">
        <v>0</v>
      </c>
      <c r="AY1721">
        <v>0</v>
      </c>
      <c r="AZ1721">
        <v>0</v>
      </c>
      <c r="BA1721">
        <v>0</v>
      </c>
      <c r="BB1721">
        <v>27</v>
      </c>
      <c r="BC1721">
        <v>42</v>
      </c>
      <c r="BD1721">
        <v>0</v>
      </c>
      <c r="BE1721">
        <v>7</v>
      </c>
      <c r="BF1721">
        <v>5</v>
      </c>
      <c r="BG1721" s="20"/>
      <c r="BH1721" s="20"/>
      <c r="BI1721" s="20"/>
      <c r="BJ1721" s="20"/>
      <c r="BK1721" s="20"/>
      <c r="BL1721" s="20"/>
      <c r="BM1721" s="20"/>
      <c r="BN1721" s="20"/>
      <c r="BO1721" s="20"/>
      <c r="BP1721" s="20"/>
      <c r="BQ1721" s="20"/>
      <c r="BR1721" s="20"/>
      <c r="BS1721" s="20"/>
      <c r="BT1721" s="20"/>
      <c r="BU1721" s="20"/>
      <c r="BV1721" s="20"/>
    </row>
    <row r="1722" spans="1:74" x14ac:dyDescent="0.25">
      <c r="A1722" s="20" t="s">
        <v>452</v>
      </c>
      <c r="B1722" s="20" t="s">
        <v>587</v>
      </c>
      <c r="C1722" s="20" t="s">
        <v>610</v>
      </c>
      <c r="D1722" s="1">
        <v>44507</v>
      </c>
      <c r="E1722">
        <v>149</v>
      </c>
      <c r="F1722">
        <v>3</v>
      </c>
      <c r="G1722">
        <v>1</v>
      </c>
      <c r="H1722">
        <v>0</v>
      </c>
      <c r="I1722">
        <v>0</v>
      </c>
      <c r="J1722">
        <v>63</v>
      </c>
      <c r="K1722">
        <v>6</v>
      </c>
      <c r="L1722">
        <v>7</v>
      </c>
      <c r="M1722">
        <v>1</v>
      </c>
      <c r="N1722">
        <v>5</v>
      </c>
      <c r="O1722">
        <v>1</v>
      </c>
      <c r="P1722">
        <v>0</v>
      </c>
      <c r="Q1722">
        <v>0</v>
      </c>
      <c r="R1722">
        <v>1107</v>
      </c>
      <c r="S1722">
        <v>828</v>
      </c>
      <c r="T1722">
        <v>27</v>
      </c>
      <c r="U1722">
        <v>24</v>
      </c>
      <c r="V1722">
        <v>5</v>
      </c>
      <c r="W1722">
        <v>1428</v>
      </c>
      <c r="X1722">
        <v>197</v>
      </c>
      <c r="Y1722">
        <v>45</v>
      </c>
      <c r="Z1722">
        <v>143</v>
      </c>
      <c r="AA1722">
        <v>19</v>
      </c>
      <c r="AB1722">
        <v>1430</v>
      </c>
      <c r="AC1722">
        <v>173</v>
      </c>
      <c r="AD1722">
        <v>22</v>
      </c>
      <c r="AE1722">
        <v>143</v>
      </c>
      <c r="AF1722">
        <v>19</v>
      </c>
      <c r="AG1722">
        <v>144</v>
      </c>
      <c r="AH1722">
        <v>10</v>
      </c>
      <c r="AI1722">
        <v>7</v>
      </c>
      <c r="AJ1722">
        <v>21</v>
      </c>
      <c r="AK1722">
        <v>3</v>
      </c>
      <c r="AL1722">
        <v>92</v>
      </c>
      <c r="AM1722">
        <v>12</v>
      </c>
      <c r="AN1722">
        <v>5</v>
      </c>
      <c r="AO1722">
        <v>0</v>
      </c>
      <c r="AP1722">
        <v>1</v>
      </c>
      <c r="AQ1722">
        <v>0</v>
      </c>
      <c r="AR1722">
        <v>0</v>
      </c>
      <c r="AS1722">
        <v>0</v>
      </c>
      <c r="AT1722">
        <v>0</v>
      </c>
      <c r="AU1722">
        <v>0</v>
      </c>
      <c r="AV1722">
        <v>0</v>
      </c>
      <c r="AW1722">
        <v>0</v>
      </c>
      <c r="AX1722">
        <v>0</v>
      </c>
      <c r="AY1722">
        <v>0</v>
      </c>
      <c r="AZ1722">
        <v>0</v>
      </c>
      <c r="BA1722">
        <v>0</v>
      </c>
      <c r="BB1722">
        <v>0</v>
      </c>
      <c r="BC1722">
        <v>0</v>
      </c>
      <c r="BD1722">
        <v>0</v>
      </c>
      <c r="BE1722">
        <v>0</v>
      </c>
      <c r="BF1722">
        <v>0</v>
      </c>
      <c r="BG1722" s="20">
        <v>3</v>
      </c>
      <c r="BH1722" s="20">
        <v>0</v>
      </c>
      <c r="BI1722" s="20">
        <v>130</v>
      </c>
      <c r="BJ1722" s="20">
        <v>5</v>
      </c>
      <c r="BK1722" s="20">
        <v>1041</v>
      </c>
      <c r="BL1722" s="20">
        <v>1163</v>
      </c>
      <c r="BM1722" s="20">
        <v>1224</v>
      </c>
      <c r="BN1722" s="20">
        <v>107</v>
      </c>
      <c r="BO1722" s="20">
        <v>84</v>
      </c>
      <c r="BP1722" s="20"/>
      <c r="BQ1722" s="20"/>
      <c r="BR1722" s="20"/>
      <c r="BS1722" s="20"/>
      <c r="BT1722" s="20"/>
      <c r="BU1722" s="20"/>
      <c r="BV1722" s="20"/>
    </row>
    <row r="1723" spans="1:74" x14ac:dyDescent="0.25">
      <c r="A1723" s="20" t="s">
        <v>452</v>
      </c>
      <c r="B1723" s="20" t="s">
        <v>587</v>
      </c>
      <c r="C1723" s="20" t="s">
        <v>610</v>
      </c>
      <c r="D1723" s="1">
        <v>44514</v>
      </c>
      <c r="E1723">
        <v>151</v>
      </c>
      <c r="F1723">
        <v>3</v>
      </c>
      <c r="G1723">
        <v>1</v>
      </c>
      <c r="H1723">
        <v>0</v>
      </c>
      <c r="I1723">
        <v>0</v>
      </c>
      <c r="J1723">
        <v>68</v>
      </c>
      <c r="K1723">
        <v>6</v>
      </c>
      <c r="L1723">
        <v>7</v>
      </c>
      <c r="M1723">
        <v>1</v>
      </c>
      <c r="N1723">
        <v>5</v>
      </c>
      <c r="O1723">
        <v>3</v>
      </c>
      <c r="P1723">
        <v>0</v>
      </c>
      <c r="Q1723">
        <v>0</v>
      </c>
      <c r="R1723">
        <v>1107</v>
      </c>
      <c r="S1723">
        <v>872</v>
      </c>
      <c r="T1723">
        <v>26</v>
      </c>
      <c r="U1723">
        <v>23</v>
      </c>
      <c r="V1723">
        <v>4</v>
      </c>
      <c r="W1723">
        <v>1424</v>
      </c>
      <c r="X1723">
        <v>254</v>
      </c>
      <c r="Y1723">
        <v>44</v>
      </c>
      <c r="Z1723">
        <v>140</v>
      </c>
      <c r="AA1723">
        <v>16</v>
      </c>
      <c r="AB1723">
        <v>1426</v>
      </c>
      <c r="AC1723">
        <v>213</v>
      </c>
      <c r="AD1723">
        <v>22</v>
      </c>
      <c r="AE1723">
        <v>141</v>
      </c>
      <c r="AF1723">
        <v>19</v>
      </c>
      <c r="AG1723">
        <v>145</v>
      </c>
      <c r="AH1723">
        <v>12</v>
      </c>
      <c r="AI1723">
        <v>7</v>
      </c>
      <c r="AJ1723">
        <v>20</v>
      </c>
      <c r="AK1723">
        <v>3</v>
      </c>
      <c r="AL1723">
        <v>94</v>
      </c>
      <c r="AM1723">
        <v>13</v>
      </c>
      <c r="AN1723">
        <v>6</v>
      </c>
      <c r="AO1723">
        <v>0</v>
      </c>
      <c r="AP1723">
        <v>1</v>
      </c>
      <c r="AQ1723">
        <v>0</v>
      </c>
      <c r="AR1723">
        <v>0</v>
      </c>
      <c r="AS1723">
        <v>0</v>
      </c>
      <c r="AT1723">
        <v>0</v>
      </c>
      <c r="AU1723">
        <v>0</v>
      </c>
      <c r="AV1723">
        <v>0</v>
      </c>
      <c r="AW1723">
        <v>0</v>
      </c>
      <c r="AX1723">
        <v>0</v>
      </c>
      <c r="AY1723">
        <v>0</v>
      </c>
      <c r="AZ1723">
        <v>0</v>
      </c>
      <c r="BA1723">
        <v>0</v>
      </c>
      <c r="BB1723">
        <v>0</v>
      </c>
      <c r="BC1723">
        <v>0</v>
      </c>
      <c r="BD1723">
        <v>0</v>
      </c>
      <c r="BE1723">
        <v>0</v>
      </c>
      <c r="BF1723">
        <v>0</v>
      </c>
      <c r="BG1723" s="20">
        <v>3</v>
      </c>
      <c r="BH1723" s="20">
        <v>0</v>
      </c>
      <c r="BI1723" s="20">
        <v>132</v>
      </c>
      <c r="BJ1723" s="20">
        <v>5</v>
      </c>
      <c r="BK1723" s="20">
        <v>1044</v>
      </c>
      <c r="BL1723" s="20">
        <v>1162</v>
      </c>
      <c r="BM1723" s="20">
        <v>1223</v>
      </c>
      <c r="BN1723" s="20">
        <v>108</v>
      </c>
      <c r="BO1723" s="20">
        <v>85</v>
      </c>
      <c r="BP1723" s="20"/>
      <c r="BQ1723" s="20"/>
      <c r="BR1723" s="20"/>
      <c r="BS1723" s="20"/>
      <c r="BT1723" s="20"/>
      <c r="BU1723" s="20"/>
      <c r="BV1723" s="20"/>
    </row>
    <row r="1724" spans="1:74" x14ac:dyDescent="0.25">
      <c r="A1724" s="20" t="s">
        <v>452</v>
      </c>
      <c r="B1724" s="20" t="s">
        <v>587</v>
      </c>
      <c r="C1724" s="20" t="s">
        <v>610</v>
      </c>
      <c r="D1724" s="1">
        <v>44521</v>
      </c>
      <c r="E1724">
        <v>151</v>
      </c>
      <c r="F1724">
        <v>3</v>
      </c>
      <c r="G1724">
        <v>1</v>
      </c>
      <c r="H1724">
        <v>0</v>
      </c>
      <c r="I1724">
        <v>0</v>
      </c>
      <c r="J1724">
        <v>77</v>
      </c>
      <c r="K1724">
        <v>6</v>
      </c>
      <c r="L1724">
        <v>8</v>
      </c>
      <c r="M1724">
        <v>1</v>
      </c>
      <c r="N1724">
        <v>5</v>
      </c>
      <c r="O1724">
        <v>3</v>
      </c>
      <c r="P1724">
        <v>0</v>
      </c>
      <c r="Q1724">
        <v>0</v>
      </c>
      <c r="R1724">
        <v>1106</v>
      </c>
      <c r="S1724">
        <v>902</v>
      </c>
      <c r="T1724">
        <v>26</v>
      </c>
      <c r="U1724">
        <v>24</v>
      </c>
      <c r="V1724">
        <v>4</v>
      </c>
      <c r="W1724">
        <v>1421</v>
      </c>
      <c r="X1724">
        <v>410</v>
      </c>
      <c r="Y1724">
        <v>45</v>
      </c>
      <c r="Z1724">
        <v>137</v>
      </c>
      <c r="AA1724">
        <v>16</v>
      </c>
      <c r="AB1724">
        <v>1423</v>
      </c>
      <c r="AC1724">
        <v>322</v>
      </c>
      <c r="AD1724">
        <v>22</v>
      </c>
      <c r="AE1724">
        <v>140</v>
      </c>
      <c r="AF1724">
        <v>19</v>
      </c>
      <c r="AG1724">
        <v>146</v>
      </c>
      <c r="AH1724">
        <v>18</v>
      </c>
      <c r="AI1724">
        <v>8</v>
      </c>
      <c r="AJ1724">
        <v>19</v>
      </c>
      <c r="AK1724">
        <v>2</v>
      </c>
      <c r="AL1724">
        <v>94</v>
      </c>
      <c r="AM1724">
        <v>14</v>
      </c>
      <c r="AN1724">
        <v>6</v>
      </c>
      <c r="AO1724">
        <v>0</v>
      </c>
      <c r="AP1724">
        <v>1</v>
      </c>
      <c r="AQ1724">
        <v>0</v>
      </c>
      <c r="AR1724">
        <v>0</v>
      </c>
      <c r="AS1724">
        <v>0</v>
      </c>
      <c r="AT1724">
        <v>0</v>
      </c>
      <c r="AU1724">
        <v>0</v>
      </c>
      <c r="AV1724">
        <v>0</v>
      </c>
      <c r="AW1724">
        <v>0</v>
      </c>
      <c r="AX1724">
        <v>0</v>
      </c>
      <c r="AY1724">
        <v>0</v>
      </c>
      <c r="AZ1724">
        <v>0</v>
      </c>
      <c r="BA1724">
        <v>0</v>
      </c>
      <c r="BB1724">
        <v>0</v>
      </c>
      <c r="BC1724">
        <v>0</v>
      </c>
      <c r="BD1724">
        <v>0</v>
      </c>
      <c r="BE1724">
        <v>0</v>
      </c>
      <c r="BF1724">
        <v>0</v>
      </c>
      <c r="BG1724" s="20">
        <v>3</v>
      </c>
      <c r="BH1724" s="20">
        <v>0</v>
      </c>
      <c r="BI1724" s="20">
        <v>131</v>
      </c>
      <c r="BJ1724" s="20">
        <v>5</v>
      </c>
      <c r="BK1724" s="20">
        <v>1042</v>
      </c>
      <c r="BL1724" s="20">
        <v>1165</v>
      </c>
      <c r="BM1724" s="20">
        <v>1222</v>
      </c>
      <c r="BN1724" s="20">
        <v>108</v>
      </c>
      <c r="BO1724" s="20">
        <v>85</v>
      </c>
      <c r="BP1724" s="20"/>
      <c r="BQ1724" s="20"/>
      <c r="BR1724" s="20"/>
      <c r="BS1724" s="20"/>
      <c r="BT1724" s="20"/>
      <c r="BU1724" s="20"/>
      <c r="BV1724" s="20"/>
    </row>
    <row r="1725" spans="1:74" x14ac:dyDescent="0.25">
      <c r="A1725" s="20" t="s">
        <v>452</v>
      </c>
      <c r="B1725" s="20" t="s">
        <v>587</v>
      </c>
      <c r="C1725" s="20" t="s">
        <v>610</v>
      </c>
      <c r="D1725" s="1">
        <v>44528</v>
      </c>
      <c r="E1725">
        <v>151</v>
      </c>
      <c r="F1725">
        <v>3</v>
      </c>
      <c r="G1725">
        <v>1</v>
      </c>
      <c r="H1725">
        <v>0</v>
      </c>
      <c r="I1725">
        <v>0</v>
      </c>
      <c r="J1725">
        <v>86</v>
      </c>
      <c r="K1725">
        <v>6</v>
      </c>
      <c r="L1725">
        <v>8</v>
      </c>
      <c r="M1725">
        <v>1</v>
      </c>
      <c r="N1725">
        <v>5</v>
      </c>
      <c r="O1725">
        <v>3</v>
      </c>
      <c r="P1725">
        <v>0</v>
      </c>
      <c r="Q1725">
        <v>0</v>
      </c>
      <c r="R1725">
        <v>1106</v>
      </c>
      <c r="S1725">
        <v>938</v>
      </c>
      <c r="T1725">
        <v>26</v>
      </c>
      <c r="U1725">
        <v>24</v>
      </c>
      <c r="V1725">
        <v>4</v>
      </c>
      <c r="W1725">
        <v>1428</v>
      </c>
      <c r="X1725">
        <v>624</v>
      </c>
      <c r="Y1725">
        <v>43</v>
      </c>
      <c r="Z1725">
        <v>139</v>
      </c>
      <c r="AA1725">
        <v>17</v>
      </c>
      <c r="AB1725">
        <v>1422</v>
      </c>
      <c r="AC1725">
        <v>503</v>
      </c>
      <c r="AD1725">
        <v>22</v>
      </c>
      <c r="AE1725">
        <v>141</v>
      </c>
      <c r="AF1725">
        <v>21</v>
      </c>
      <c r="AG1725">
        <v>145</v>
      </c>
      <c r="AH1725">
        <v>25</v>
      </c>
      <c r="AI1725">
        <v>8</v>
      </c>
      <c r="AJ1725">
        <v>19</v>
      </c>
      <c r="AK1725">
        <v>2</v>
      </c>
      <c r="AL1725">
        <v>95</v>
      </c>
      <c r="AM1725">
        <v>24</v>
      </c>
      <c r="AN1725">
        <v>6</v>
      </c>
      <c r="AO1725">
        <v>0</v>
      </c>
      <c r="AP1725">
        <v>1</v>
      </c>
      <c r="AQ1725">
        <v>0</v>
      </c>
      <c r="AR1725">
        <v>0</v>
      </c>
      <c r="AS1725">
        <v>0</v>
      </c>
      <c r="AT1725">
        <v>0</v>
      </c>
      <c r="AU1725">
        <v>0</v>
      </c>
      <c r="AV1725">
        <v>0</v>
      </c>
      <c r="AW1725">
        <v>0</v>
      </c>
      <c r="AX1725">
        <v>0</v>
      </c>
      <c r="AY1725">
        <v>0</v>
      </c>
      <c r="AZ1725">
        <v>0</v>
      </c>
      <c r="BA1725">
        <v>0</v>
      </c>
      <c r="BB1725">
        <v>0</v>
      </c>
      <c r="BC1725">
        <v>0</v>
      </c>
      <c r="BD1725">
        <v>0</v>
      </c>
      <c r="BE1725">
        <v>0</v>
      </c>
      <c r="BF1725">
        <v>0</v>
      </c>
      <c r="BG1725" s="20">
        <v>3</v>
      </c>
      <c r="BH1725" s="20">
        <v>0</v>
      </c>
      <c r="BI1725" s="20">
        <v>131</v>
      </c>
      <c r="BJ1725" s="20">
        <v>5</v>
      </c>
      <c r="BK1725" s="20">
        <v>1042</v>
      </c>
      <c r="BL1725" s="20">
        <v>1172</v>
      </c>
      <c r="BM1725" s="20">
        <v>1221</v>
      </c>
      <c r="BN1725" s="20">
        <v>107</v>
      </c>
      <c r="BO1725" s="20">
        <v>86</v>
      </c>
      <c r="BP1725" s="20"/>
      <c r="BQ1725" s="20"/>
      <c r="BR1725" s="20"/>
      <c r="BS1725" s="20"/>
      <c r="BT1725" s="20"/>
      <c r="BU1725" s="20"/>
      <c r="BV1725" s="20"/>
    </row>
    <row r="1726" spans="1:74" x14ac:dyDescent="0.25">
      <c r="A1726" s="20" t="s">
        <v>452</v>
      </c>
      <c r="B1726" s="20" t="s">
        <v>587</v>
      </c>
      <c r="C1726" s="20" t="s">
        <v>610</v>
      </c>
      <c r="D1726" s="1">
        <v>44535</v>
      </c>
      <c r="E1726">
        <v>153</v>
      </c>
      <c r="F1726">
        <v>3</v>
      </c>
      <c r="G1726">
        <v>2</v>
      </c>
      <c r="H1726">
        <v>0</v>
      </c>
      <c r="I1726">
        <v>0</v>
      </c>
      <c r="J1726">
        <v>96</v>
      </c>
      <c r="K1726">
        <v>6</v>
      </c>
      <c r="L1726">
        <v>8</v>
      </c>
      <c r="M1726">
        <v>1</v>
      </c>
      <c r="N1726">
        <v>4</v>
      </c>
      <c r="O1726">
        <v>4</v>
      </c>
      <c r="P1726">
        <v>0</v>
      </c>
      <c r="Q1726">
        <v>0</v>
      </c>
      <c r="R1726">
        <v>1106</v>
      </c>
      <c r="S1726">
        <v>955</v>
      </c>
      <c r="T1726">
        <v>26</v>
      </c>
      <c r="U1726">
        <v>24</v>
      </c>
      <c r="V1726">
        <v>4</v>
      </c>
      <c r="W1726">
        <v>1427</v>
      </c>
      <c r="X1726">
        <v>696</v>
      </c>
      <c r="Y1726">
        <v>42</v>
      </c>
      <c r="Z1726">
        <v>136</v>
      </c>
      <c r="AA1726">
        <v>20</v>
      </c>
      <c r="AB1726">
        <v>1421</v>
      </c>
      <c r="AC1726">
        <v>624</v>
      </c>
      <c r="AD1726">
        <v>23</v>
      </c>
      <c r="AE1726">
        <v>139</v>
      </c>
      <c r="AF1726">
        <v>20</v>
      </c>
      <c r="AG1726">
        <v>145</v>
      </c>
      <c r="AH1726">
        <v>27</v>
      </c>
      <c r="AI1726">
        <v>8</v>
      </c>
      <c r="AJ1726">
        <v>18</v>
      </c>
      <c r="AK1726">
        <v>2</v>
      </c>
      <c r="AL1726">
        <v>94</v>
      </c>
      <c r="AM1726">
        <v>50</v>
      </c>
      <c r="AN1726">
        <v>6</v>
      </c>
      <c r="AO1726">
        <v>0</v>
      </c>
      <c r="AP1726">
        <v>1</v>
      </c>
      <c r="AQ1726">
        <v>0</v>
      </c>
      <c r="AR1726">
        <v>0</v>
      </c>
      <c r="AS1726">
        <v>0</v>
      </c>
      <c r="AT1726">
        <v>0</v>
      </c>
      <c r="AU1726">
        <v>0</v>
      </c>
      <c r="AV1726">
        <v>0</v>
      </c>
      <c r="AW1726">
        <v>0</v>
      </c>
      <c r="AX1726">
        <v>0</v>
      </c>
      <c r="AY1726">
        <v>0</v>
      </c>
      <c r="AZ1726">
        <v>0</v>
      </c>
      <c r="BA1726">
        <v>0</v>
      </c>
      <c r="BB1726">
        <v>0</v>
      </c>
      <c r="BC1726">
        <v>0</v>
      </c>
      <c r="BD1726">
        <v>0</v>
      </c>
      <c r="BE1726">
        <v>0</v>
      </c>
      <c r="BF1726">
        <v>0</v>
      </c>
      <c r="BG1726" s="20">
        <v>3</v>
      </c>
      <c r="BH1726" s="20">
        <v>0</v>
      </c>
      <c r="BI1726" s="20">
        <v>133</v>
      </c>
      <c r="BJ1726" s="20">
        <v>4</v>
      </c>
      <c r="BK1726" s="20">
        <v>1042</v>
      </c>
      <c r="BL1726" s="20">
        <v>1173</v>
      </c>
      <c r="BM1726" s="20">
        <v>1222</v>
      </c>
      <c r="BN1726" s="20">
        <v>108</v>
      </c>
      <c r="BO1726" s="20">
        <v>86</v>
      </c>
      <c r="BP1726" s="20"/>
      <c r="BQ1726" s="20"/>
      <c r="BR1726" s="20"/>
      <c r="BS1726" s="20"/>
      <c r="BT1726" s="20"/>
      <c r="BU1726" s="20"/>
      <c r="BV1726" s="20"/>
    </row>
    <row r="1727" spans="1:74" x14ac:dyDescent="0.25">
      <c r="A1727" s="20" t="s">
        <v>452</v>
      </c>
      <c r="B1727" s="20" t="s">
        <v>587</v>
      </c>
      <c r="C1727" s="20" t="s">
        <v>610</v>
      </c>
      <c r="D1727" s="1">
        <v>44542</v>
      </c>
      <c r="E1727">
        <v>154</v>
      </c>
      <c r="F1727">
        <v>3</v>
      </c>
      <c r="G1727">
        <v>2</v>
      </c>
      <c r="H1727">
        <v>0</v>
      </c>
      <c r="I1727">
        <v>0</v>
      </c>
      <c r="J1727">
        <v>100</v>
      </c>
      <c r="K1727">
        <v>6</v>
      </c>
      <c r="L1727">
        <v>8</v>
      </c>
      <c r="M1727">
        <v>1</v>
      </c>
      <c r="N1727">
        <v>4</v>
      </c>
      <c r="O1727">
        <v>4</v>
      </c>
      <c r="P1727">
        <v>0</v>
      </c>
      <c r="Q1727">
        <v>0</v>
      </c>
      <c r="R1727">
        <v>1105</v>
      </c>
      <c r="S1727">
        <v>965</v>
      </c>
      <c r="T1727">
        <v>26</v>
      </c>
      <c r="U1727">
        <v>24</v>
      </c>
      <c r="V1727">
        <v>4</v>
      </c>
      <c r="W1727">
        <v>1434</v>
      </c>
      <c r="X1727">
        <v>771</v>
      </c>
      <c r="Y1727">
        <v>44</v>
      </c>
      <c r="Z1727">
        <v>139</v>
      </c>
      <c r="AA1727">
        <v>20</v>
      </c>
      <c r="AB1727">
        <v>1420</v>
      </c>
      <c r="AC1727">
        <v>781</v>
      </c>
      <c r="AD1727">
        <v>23</v>
      </c>
      <c r="AE1727">
        <v>141</v>
      </c>
      <c r="AF1727">
        <v>19</v>
      </c>
      <c r="AG1727">
        <v>147</v>
      </c>
      <c r="AH1727">
        <v>31</v>
      </c>
      <c r="AI1727">
        <v>7</v>
      </c>
      <c r="AJ1727">
        <v>18</v>
      </c>
      <c r="AK1727">
        <v>3</v>
      </c>
      <c r="AL1727">
        <v>91</v>
      </c>
      <c r="AM1727">
        <v>55</v>
      </c>
      <c r="AN1727">
        <v>5</v>
      </c>
      <c r="AO1727">
        <v>0</v>
      </c>
      <c r="AP1727">
        <v>1</v>
      </c>
      <c r="AQ1727">
        <v>0</v>
      </c>
      <c r="AR1727">
        <v>0</v>
      </c>
      <c r="AS1727">
        <v>0</v>
      </c>
      <c r="AT1727">
        <v>0</v>
      </c>
      <c r="AU1727">
        <v>0</v>
      </c>
      <c r="AV1727">
        <v>0</v>
      </c>
      <c r="AW1727">
        <v>0</v>
      </c>
      <c r="AX1727">
        <v>0</v>
      </c>
      <c r="AY1727">
        <v>0</v>
      </c>
      <c r="AZ1727">
        <v>0</v>
      </c>
      <c r="BA1727">
        <v>0</v>
      </c>
      <c r="BB1727">
        <v>0</v>
      </c>
      <c r="BC1727">
        <v>0</v>
      </c>
      <c r="BD1727">
        <v>0</v>
      </c>
      <c r="BE1727">
        <v>0</v>
      </c>
      <c r="BF1727">
        <v>0</v>
      </c>
      <c r="BG1727" s="20">
        <v>3</v>
      </c>
      <c r="BH1727" s="20">
        <v>0</v>
      </c>
      <c r="BI1727" s="20">
        <v>134</v>
      </c>
      <c r="BJ1727" s="20">
        <v>4</v>
      </c>
      <c r="BK1727" s="20">
        <v>1042</v>
      </c>
      <c r="BL1727" s="20">
        <v>1177</v>
      </c>
      <c r="BM1727" s="20">
        <v>1222</v>
      </c>
      <c r="BN1727" s="20">
        <v>110</v>
      </c>
      <c r="BO1727" s="20">
        <v>84</v>
      </c>
      <c r="BP1727" s="20"/>
      <c r="BQ1727" s="20"/>
      <c r="BR1727" s="20"/>
      <c r="BS1727" s="20"/>
      <c r="BT1727" s="20"/>
      <c r="BU1727" s="20"/>
      <c r="BV1727" s="20"/>
    </row>
    <row r="1728" spans="1:74" x14ac:dyDescent="0.25">
      <c r="A1728" s="20" t="s">
        <v>452</v>
      </c>
      <c r="B1728" s="20" t="s">
        <v>587</v>
      </c>
      <c r="C1728" s="20" t="s">
        <v>610</v>
      </c>
      <c r="D1728" s="1">
        <v>44549</v>
      </c>
      <c r="E1728">
        <v>154</v>
      </c>
      <c r="F1728">
        <v>3</v>
      </c>
      <c r="G1728">
        <v>3</v>
      </c>
      <c r="H1728">
        <v>0</v>
      </c>
      <c r="I1728">
        <v>0</v>
      </c>
      <c r="J1728">
        <v>108</v>
      </c>
      <c r="K1728">
        <v>6</v>
      </c>
      <c r="L1728">
        <v>8</v>
      </c>
      <c r="M1728">
        <v>1</v>
      </c>
      <c r="N1728">
        <v>5</v>
      </c>
      <c r="O1728">
        <v>4</v>
      </c>
      <c r="P1728">
        <v>0</v>
      </c>
      <c r="Q1728">
        <v>0</v>
      </c>
      <c r="R1728">
        <v>1105</v>
      </c>
      <c r="S1728">
        <v>976</v>
      </c>
      <c r="T1728">
        <v>26</v>
      </c>
      <c r="U1728">
        <v>25</v>
      </c>
      <c r="V1728">
        <v>4</v>
      </c>
      <c r="W1728">
        <v>1440</v>
      </c>
      <c r="X1728">
        <v>838</v>
      </c>
      <c r="Y1728">
        <v>44</v>
      </c>
      <c r="Z1728">
        <v>138</v>
      </c>
      <c r="AA1728">
        <v>20</v>
      </c>
      <c r="AB1728">
        <v>1417</v>
      </c>
      <c r="AC1728">
        <v>921</v>
      </c>
      <c r="AD1728">
        <v>23</v>
      </c>
      <c r="AE1728">
        <v>139</v>
      </c>
      <c r="AF1728">
        <v>14</v>
      </c>
      <c r="AG1728">
        <v>148</v>
      </c>
      <c r="AH1728">
        <v>45</v>
      </c>
      <c r="AI1728">
        <v>7</v>
      </c>
      <c r="AJ1728">
        <v>17</v>
      </c>
      <c r="AK1728">
        <v>4</v>
      </c>
      <c r="AL1728">
        <v>95</v>
      </c>
      <c r="AM1728">
        <v>75</v>
      </c>
      <c r="AN1728">
        <v>4</v>
      </c>
      <c r="AO1728">
        <v>0</v>
      </c>
      <c r="AP1728">
        <v>1</v>
      </c>
      <c r="AQ1728">
        <v>0</v>
      </c>
      <c r="AR1728">
        <v>0</v>
      </c>
      <c r="AS1728">
        <v>0</v>
      </c>
      <c r="AT1728">
        <v>0</v>
      </c>
      <c r="AU1728">
        <v>0</v>
      </c>
      <c r="AV1728">
        <v>0</v>
      </c>
      <c r="AW1728">
        <v>0</v>
      </c>
      <c r="AX1728">
        <v>0</v>
      </c>
      <c r="AY1728">
        <v>0</v>
      </c>
      <c r="AZ1728">
        <v>0</v>
      </c>
      <c r="BA1728">
        <v>0</v>
      </c>
      <c r="BB1728">
        <v>0</v>
      </c>
      <c r="BC1728">
        <v>0</v>
      </c>
      <c r="BD1728">
        <v>0</v>
      </c>
      <c r="BE1728">
        <v>0</v>
      </c>
      <c r="BF1728">
        <v>0</v>
      </c>
      <c r="BG1728" s="20">
        <v>3</v>
      </c>
      <c r="BH1728" s="20">
        <v>0</v>
      </c>
      <c r="BI1728" s="20">
        <v>134</v>
      </c>
      <c r="BJ1728" s="20">
        <v>4</v>
      </c>
      <c r="BK1728" s="20">
        <v>1041</v>
      </c>
      <c r="BL1728" s="20">
        <v>1186</v>
      </c>
      <c r="BM1728" s="20">
        <v>1225</v>
      </c>
      <c r="BN1728" s="20">
        <v>111</v>
      </c>
      <c r="BO1728" s="20">
        <v>88</v>
      </c>
      <c r="BP1728" s="20">
        <v>5663</v>
      </c>
      <c r="BQ1728" s="20">
        <v>1871</v>
      </c>
      <c r="BR1728" s="20">
        <v>0</v>
      </c>
      <c r="BS1728" s="20">
        <v>151</v>
      </c>
      <c r="BT1728" s="20">
        <v>1033</v>
      </c>
      <c r="BU1728" s="20">
        <v>339</v>
      </c>
      <c r="BV1728" s="20">
        <v>3925</v>
      </c>
    </row>
    <row r="1729" spans="1:74" x14ac:dyDescent="0.25">
      <c r="A1729" s="20" t="s">
        <v>452</v>
      </c>
      <c r="B1729" s="20" t="s">
        <v>587</v>
      </c>
      <c r="C1729" s="20" t="s">
        <v>610</v>
      </c>
      <c r="D1729" s="1">
        <v>44558</v>
      </c>
      <c r="E1729">
        <v>153</v>
      </c>
      <c r="F1729">
        <v>3</v>
      </c>
      <c r="G1729">
        <v>3</v>
      </c>
      <c r="H1729">
        <v>0</v>
      </c>
      <c r="I1729">
        <v>0</v>
      </c>
      <c r="J1729">
        <v>113</v>
      </c>
      <c r="K1729">
        <v>6</v>
      </c>
      <c r="L1729">
        <v>8</v>
      </c>
      <c r="M1729">
        <v>1</v>
      </c>
      <c r="N1729">
        <v>5</v>
      </c>
      <c r="O1729">
        <v>4</v>
      </c>
      <c r="P1729">
        <v>0</v>
      </c>
      <c r="Q1729">
        <v>0</v>
      </c>
      <c r="R1729">
        <v>1106</v>
      </c>
      <c r="S1729">
        <v>986</v>
      </c>
      <c r="T1729">
        <v>26</v>
      </c>
      <c r="U1729">
        <v>25</v>
      </c>
      <c r="V1729">
        <v>4</v>
      </c>
      <c r="W1729">
        <v>1439</v>
      </c>
      <c r="X1729">
        <v>878</v>
      </c>
      <c r="Y1729">
        <v>46</v>
      </c>
      <c r="Z1729">
        <v>136</v>
      </c>
      <c r="AA1729">
        <v>19</v>
      </c>
      <c r="AB1729">
        <v>1417</v>
      </c>
      <c r="AC1729">
        <v>975</v>
      </c>
      <c r="AD1729">
        <v>23</v>
      </c>
      <c r="AE1729">
        <v>138</v>
      </c>
      <c r="AF1729">
        <v>14</v>
      </c>
      <c r="AG1729">
        <v>150</v>
      </c>
      <c r="AH1729">
        <v>58</v>
      </c>
      <c r="AI1729">
        <v>7</v>
      </c>
      <c r="AJ1729">
        <v>17</v>
      </c>
      <c r="AK1729">
        <v>3</v>
      </c>
      <c r="AL1729">
        <v>94</v>
      </c>
      <c r="AM1729">
        <v>75</v>
      </c>
      <c r="AN1729">
        <v>4</v>
      </c>
      <c r="AO1729">
        <v>0</v>
      </c>
      <c r="AP1729">
        <v>1</v>
      </c>
      <c r="AQ1729">
        <v>0</v>
      </c>
      <c r="AR1729">
        <v>0</v>
      </c>
      <c r="AS1729">
        <v>0</v>
      </c>
      <c r="AT1729">
        <v>0</v>
      </c>
      <c r="AU1729">
        <v>0</v>
      </c>
      <c r="AV1729">
        <v>0</v>
      </c>
      <c r="AW1729">
        <v>0</v>
      </c>
      <c r="AX1729">
        <v>0</v>
      </c>
      <c r="AY1729">
        <v>0</v>
      </c>
      <c r="AZ1729">
        <v>0</v>
      </c>
      <c r="BA1729">
        <v>0</v>
      </c>
      <c r="BB1729">
        <v>0</v>
      </c>
      <c r="BC1729">
        <v>0</v>
      </c>
      <c r="BD1729">
        <v>0</v>
      </c>
      <c r="BE1729">
        <v>0</v>
      </c>
      <c r="BF1729">
        <v>0</v>
      </c>
      <c r="BG1729" s="20">
        <v>3</v>
      </c>
      <c r="BH1729" s="20">
        <v>0</v>
      </c>
      <c r="BI1729" s="20">
        <v>134</v>
      </c>
      <c r="BJ1729" s="20">
        <v>4</v>
      </c>
      <c r="BK1729" s="20">
        <v>1042</v>
      </c>
      <c r="BL1729" s="20">
        <v>1188</v>
      </c>
      <c r="BM1729" s="20">
        <v>1226</v>
      </c>
      <c r="BN1729" s="20">
        <v>113</v>
      </c>
      <c r="BO1729" s="20">
        <v>87</v>
      </c>
      <c r="BP1729" s="20">
        <v>5653</v>
      </c>
      <c r="BQ1729" s="20">
        <v>2175</v>
      </c>
      <c r="BR1729" s="20">
        <v>0</v>
      </c>
      <c r="BS1729" s="20">
        <v>151</v>
      </c>
      <c r="BT1729" s="20">
        <v>1017</v>
      </c>
      <c r="BU1729" s="20">
        <v>334</v>
      </c>
      <c r="BV1729" s="20">
        <v>3932</v>
      </c>
    </row>
    <row r="1730" spans="1:74" x14ac:dyDescent="0.25">
      <c r="A1730" s="20" t="s">
        <v>452</v>
      </c>
      <c r="B1730" s="20" t="s">
        <v>587</v>
      </c>
      <c r="C1730" s="20" t="s">
        <v>610</v>
      </c>
      <c r="D1730" s="1">
        <v>44564</v>
      </c>
      <c r="E1730">
        <v>154</v>
      </c>
      <c r="F1730">
        <v>3</v>
      </c>
      <c r="G1730">
        <v>3</v>
      </c>
      <c r="H1730">
        <v>0</v>
      </c>
      <c r="I1730">
        <v>0</v>
      </c>
      <c r="J1730">
        <v>114</v>
      </c>
      <c r="K1730">
        <v>6</v>
      </c>
      <c r="L1730">
        <v>8</v>
      </c>
      <c r="M1730">
        <v>1</v>
      </c>
      <c r="N1730">
        <v>5</v>
      </c>
      <c r="O1730">
        <v>4</v>
      </c>
      <c r="P1730">
        <v>0</v>
      </c>
      <c r="Q1730">
        <v>0</v>
      </c>
      <c r="R1730">
        <v>1103</v>
      </c>
      <c r="S1730">
        <v>987</v>
      </c>
      <c r="T1730">
        <v>26</v>
      </c>
      <c r="U1730">
        <v>25</v>
      </c>
      <c r="V1730">
        <v>4</v>
      </c>
      <c r="W1730">
        <v>1437</v>
      </c>
      <c r="X1730">
        <v>895</v>
      </c>
      <c r="Y1730">
        <v>44</v>
      </c>
      <c r="Z1730">
        <v>136</v>
      </c>
      <c r="AA1730">
        <v>19</v>
      </c>
      <c r="AB1730">
        <v>1421</v>
      </c>
      <c r="AC1730">
        <v>994</v>
      </c>
      <c r="AD1730">
        <v>23</v>
      </c>
      <c r="AE1730">
        <v>138</v>
      </c>
      <c r="AF1730">
        <v>16</v>
      </c>
      <c r="AG1730">
        <v>151</v>
      </c>
      <c r="AH1730">
        <v>62</v>
      </c>
      <c r="AI1730">
        <v>7</v>
      </c>
      <c r="AJ1730">
        <v>17</v>
      </c>
      <c r="AK1730">
        <v>3</v>
      </c>
      <c r="AL1730">
        <v>98</v>
      </c>
      <c r="AM1730">
        <v>83</v>
      </c>
      <c r="AN1730">
        <v>4</v>
      </c>
      <c r="AO1730">
        <v>0</v>
      </c>
      <c r="AP1730">
        <v>1</v>
      </c>
      <c r="AQ1730">
        <v>0</v>
      </c>
      <c r="AR1730">
        <v>0</v>
      </c>
      <c r="AS1730">
        <v>0</v>
      </c>
      <c r="AT1730">
        <v>0</v>
      </c>
      <c r="AU1730">
        <v>0</v>
      </c>
      <c r="AV1730">
        <v>0</v>
      </c>
      <c r="AW1730">
        <v>0</v>
      </c>
      <c r="AX1730">
        <v>0</v>
      </c>
      <c r="AY1730">
        <v>0</v>
      </c>
      <c r="AZ1730">
        <v>0</v>
      </c>
      <c r="BA1730">
        <v>0</v>
      </c>
      <c r="BB1730">
        <v>0</v>
      </c>
      <c r="BC1730">
        <v>0</v>
      </c>
      <c r="BD1730">
        <v>0</v>
      </c>
      <c r="BE1730">
        <v>0</v>
      </c>
      <c r="BF1730">
        <v>0</v>
      </c>
      <c r="BG1730" s="20">
        <v>3</v>
      </c>
      <c r="BH1730" s="20">
        <v>0</v>
      </c>
      <c r="BI1730" s="20">
        <v>135</v>
      </c>
      <c r="BJ1730" s="20">
        <v>4</v>
      </c>
      <c r="BK1730" s="20">
        <v>1039</v>
      </c>
      <c r="BL1730" s="20">
        <v>1187</v>
      </c>
      <c r="BM1730" s="20">
        <v>1227</v>
      </c>
      <c r="BN1730" s="20">
        <v>114</v>
      </c>
      <c r="BO1730" s="20">
        <v>91</v>
      </c>
      <c r="BP1730" s="20">
        <v>5648</v>
      </c>
      <c r="BQ1730" s="20">
        <v>2344</v>
      </c>
      <c r="BR1730" s="20">
        <v>0</v>
      </c>
      <c r="BS1730" s="20">
        <v>147</v>
      </c>
      <c r="BT1730" s="20">
        <v>1005</v>
      </c>
      <c r="BU1730" s="20">
        <v>331</v>
      </c>
      <c r="BV1730" s="20">
        <v>3936</v>
      </c>
    </row>
    <row r="1731" spans="1:74" x14ac:dyDescent="0.25">
      <c r="A1731" s="20" t="s">
        <v>452</v>
      </c>
      <c r="B1731" s="20" t="s">
        <v>587</v>
      </c>
      <c r="C1731" s="20" t="s">
        <v>610</v>
      </c>
      <c r="D1731" s="1">
        <v>44570</v>
      </c>
      <c r="E1731">
        <v>154</v>
      </c>
      <c r="F1731">
        <v>3</v>
      </c>
      <c r="G1731">
        <v>3</v>
      </c>
      <c r="H1731">
        <v>0</v>
      </c>
      <c r="I1731">
        <v>0</v>
      </c>
      <c r="J1731">
        <v>114</v>
      </c>
      <c r="K1731">
        <v>6</v>
      </c>
      <c r="L1731">
        <v>8</v>
      </c>
      <c r="M1731">
        <v>1</v>
      </c>
      <c r="N1731">
        <v>5</v>
      </c>
      <c r="O1731">
        <v>4</v>
      </c>
      <c r="P1731">
        <v>0</v>
      </c>
      <c r="Q1731">
        <v>0</v>
      </c>
      <c r="R1731">
        <v>1107</v>
      </c>
      <c r="S1731">
        <v>997</v>
      </c>
      <c r="T1731">
        <v>26</v>
      </c>
      <c r="U1731">
        <v>25</v>
      </c>
      <c r="V1731">
        <v>4</v>
      </c>
      <c r="W1731">
        <v>1433</v>
      </c>
      <c r="X1731">
        <v>908</v>
      </c>
      <c r="Y1731">
        <v>46</v>
      </c>
      <c r="Z1731">
        <v>134</v>
      </c>
      <c r="AA1731">
        <v>16</v>
      </c>
      <c r="AB1731">
        <v>1416</v>
      </c>
      <c r="AC1731">
        <v>1015</v>
      </c>
      <c r="AD1731">
        <v>23</v>
      </c>
      <c r="AE1731">
        <v>138</v>
      </c>
      <c r="AF1731">
        <v>16</v>
      </c>
      <c r="AG1731">
        <v>151</v>
      </c>
      <c r="AH1731">
        <v>65</v>
      </c>
      <c r="AI1731">
        <v>7</v>
      </c>
      <c r="AJ1731">
        <v>17</v>
      </c>
      <c r="AK1731">
        <v>3</v>
      </c>
      <c r="AL1731">
        <v>98</v>
      </c>
      <c r="AM1731">
        <v>83</v>
      </c>
      <c r="AN1731">
        <v>4</v>
      </c>
      <c r="AO1731">
        <v>0</v>
      </c>
      <c r="AP1731">
        <v>1</v>
      </c>
      <c r="AQ1731">
        <v>0</v>
      </c>
      <c r="AR1731">
        <v>0</v>
      </c>
      <c r="AS1731">
        <v>0</v>
      </c>
      <c r="AT1731">
        <v>0</v>
      </c>
      <c r="AU1731">
        <v>0</v>
      </c>
      <c r="AV1731">
        <v>0</v>
      </c>
      <c r="AW1731">
        <v>0</v>
      </c>
      <c r="AX1731">
        <v>0</v>
      </c>
      <c r="AY1731">
        <v>0</v>
      </c>
      <c r="AZ1731">
        <v>0</v>
      </c>
      <c r="BA1731">
        <v>0</v>
      </c>
      <c r="BB1731">
        <v>0</v>
      </c>
      <c r="BC1731">
        <v>0</v>
      </c>
      <c r="BD1731">
        <v>0</v>
      </c>
      <c r="BE1731">
        <v>0</v>
      </c>
      <c r="BF1731">
        <v>0</v>
      </c>
      <c r="BG1731" s="20">
        <v>3</v>
      </c>
      <c r="BH1731" s="20">
        <v>0</v>
      </c>
      <c r="BI1731" s="20">
        <v>137</v>
      </c>
      <c r="BJ1731" s="20">
        <v>4</v>
      </c>
      <c r="BK1731" s="20">
        <v>1043</v>
      </c>
      <c r="BL1731" s="20">
        <v>1187</v>
      </c>
      <c r="BM1731" s="20">
        <v>1222</v>
      </c>
      <c r="BN1731" s="20">
        <v>115</v>
      </c>
      <c r="BO1731" s="20">
        <v>91</v>
      </c>
      <c r="BP1731" s="20">
        <v>5638</v>
      </c>
      <c r="BQ1731" s="20">
        <v>2465</v>
      </c>
      <c r="BR1731" s="20">
        <v>0</v>
      </c>
      <c r="BS1731" s="20">
        <v>149</v>
      </c>
      <c r="BT1731" s="20">
        <v>995</v>
      </c>
      <c r="BU1731" s="20">
        <v>326</v>
      </c>
      <c r="BV1731" s="20">
        <v>3942</v>
      </c>
    </row>
    <row r="1732" spans="1:74" x14ac:dyDescent="0.25">
      <c r="A1732" s="20" t="s">
        <v>452</v>
      </c>
      <c r="B1732" s="20" t="s">
        <v>587</v>
      </c>
      <c r="C1732" s="20" t="s">
        <v>610</v>
      </c>
      <c r="D1732" s="1">
        <v>44577</v>
      </c>
      <c r="E1732">
        <v>156</v>
      </c>
      <c r="F1732">
        <v>3</v>
      </c>
      <c r="G1732">
        <v>3</v>
      </c>
      <c r="H1732">
        <v>0</v>
      </c>
      <c r="I1732">
        <v>0</v>
      </c>
      <c r="J1732">
        <v>116</v>
      </c>
      <c r="K1732">
        <v>6</v>
      </c>
      <c r="L1732">
        <v>8</v>
      </c>
      <c r="M1732">
        <v>2</v>
      </c>
      <c r="N1732">
        <v>5</v>
      </c>
      <c r="O1732">
        <v>4</v>
      </c>
      <c r="P1732">
        <v>0</v>
      </c>
      <c r="Q1732">
        <v>0</v>
      </c>
      <c r="R1732">
        <v>1107</v>
      </c>
      <c r="S1732">
        <v>998</v>
      </c>
      <c r="T1732">
        <v>26</v>
      </c>
      <c r="U1732">
        <v>24</v>
      </c>
      <c r="V1732">
        <v>3</v>
      </c>
      <c r="W1732">
        <v>1432</v>
      </c>
      <c r="X1732">
        <v>926</v>
      </c>
      <c r="Y1732">
        <v>46</v>
      </c>
      <c r="Z1732">
        <v>133</v>
      </c>
      <c r="AA1732">
        <v>16</v>
      </c>
      <c r="AB1732">
        <v>1418</v>
      </c>
      <c r="AC1732">
        <v>1029</v>
      </c>
      <c r="AD1732">
        <v>24</v>
      </c>
      <c r="AE1732">
        <v>137</v>
      </c>
      <c r="AF1732">
        <v>17</v>
      </c>
      <c r="AG1732">
        <v>152</v>
      </c>
      <c r="AH1732">
        <v>69</v>
      </c>
      <c r="AI1732">
        <v>7</v>
      </c>
      <c r="AJ1732">
        <v>17</v>
      </c>
      <c r="AK1732">
        <v>3</v>
      </c>
      <c r="AL1732">
        <v>97</v>
      </c>
      <c r="AM1732">
        <v>83</v>
      </c>
      <c r="AN1732">
        <v>4</v>
      </c>
      <c r="AO1732">
        <v>0</v>
      </c>
      <c r="AP1732">
        <v>0</v>
      </c>
      <c r="AQ1732">
        <v>0</v>
      </c>
      <c r="AR1732">
        <v>0</v>
      </c>
      <c r="AS1732">
        <v>0</v>
      </c>
      <c r="AT1732">
        <v>0</v>
      </c>
      <c r="AU1732">
        <v>0</v>
      </c>
      <c r="AV1732">
        <v>0</v>
      </c>
      <c r="AW1732">
        <v>0</v>
      </c>
      <c r="AX1732">
        <v>0</v>
      </c>
      <c r="AY1732">
        <v>0</v>
      </c>
      <c r="AZ1732">
        <v>0</v>
      </c>
      <c r="BA1732">
        <v>0</v>
      </c>
      <c r="BB1732">
        <v>0</v>
      </c>
      <c r="BC1732">
        <v>0</v>
      </c>
      <c r="BD1732">
        <v>0</v>
      </c>
      <c r="BE1732">
        <v>0</v>
      </c>
      <c r="BF1732">
        <v>0</v>
      </c>
      <c r="BG1732" s="20">
        <v>3</v>
      </c>
      <c r="BH1732" s="20">
        <v>0</v>
      </c>
      <c r="BI1732" s="20">
        <v>138</v>
      </c>
      <c r="BJ1732" s="20">
        <v>4</v>
      </c>
      <c r="BK1732" s="20">
        <v>1044</v>
      </c>
      <c r="BL1732" s="20">
        <v>1188</v>
      </c>
      <c r="BM1732" s="20">
        <v>1223</v>
      </c>
      <c r="BN1732" s="20">
        <v>117</v>
      </c>
      <c r="BO1732" s="20">
        <v>91</v>
      </c>
      <c r="BP1732" s="20">
        <v>5631</v>
      </c>
      <c r="BQ1732" s="20">
        <v>2539</v>
      </c>
      <c r="BR1732" s="20">
        <v>0</v>
      </c>
      <c r="BS1732" s="20">
        <v>149</v>
      </c>
      <c r="BT1732" s="20">
        <v>988</v>
      </c>
      <c r="BU1732" s="20">
        <v>322</v>
      </c>
      <c r="BV1732" s="20">
        <v>3951</v>
      </c>
    </row>
    <row r="1733" spans="1:74" x14ac:dyDescent="0.25">
      <c r="A1733" s="20" t="s">
        <v>452</v>
      </c>
      <c r="B1733" s="20" t="s">
        <v>587</v>
      </c>
      <c r="C1733" s="20" t="s">
        <v>610</v>
      </c>
      <c r="D1733" s="1">
        <v>44584</v>
      </c>
      <c r="E1733">
        <v>155</v>
      </c>
      <c r="F1733">
        <v>3</v>
      </c>
      <c r="G1733">
        <v>3</v>
      </c>
      <c r="H1733">
        <v>0</v>
      </c>
      <c r="I1733">
        <v>0</v>
      </c>
      <c r="J1733">
        <v>115</v>
      </c>
      <c r="K1733">
        <v>6</v>
      </c>
      <c r="L1733">
        <v>8</v>
      </c>
      <c r="M1733">
        <v>2</v>
      </c>
      <c r="N1733">
        <v>5</v>
      </c>
      <c r="O1733">
        <v>4</v>
      </c>
      <c r="P1733">
        <v>0</v>
      </c>
      <c r="Q1733">
        <v>0</v>
      </c>
      <c r="R1733">
        <v>1109</v>
      </c>
      <c r="S1733">
        <v>1003</v>
      </c>
      <c r="T1733">
        <v>26</v>
      </c>
      <c r="U1733">
        <v>24</v>
      </c>
      <c r="V1733">
        <v>3</v>
      </c>
      <c r="W1733">
        <v>1436</v>
      </c>
      <c r="X1733">
        <v>935</v>
      </c>
      <c r="Y1733">
        <v>47</v>
      </c>
      <c r="Z1733">
        <v>131</v>
      </c>
      <c r="AA1733">
        <v>18</v>
      </c>
      <c r="AB1733">
        <v>1416</v>
      </c>
      <c r="AC1733">
        <v>1040</v>
      </c>
      <c r="AD1733">
        <v>25</v>
      </c>
      <c r="AE1733">
        <v>137</v>
      </c>
      <c r="AF1733">
        <v>16</v>
      </c>
      <c r="AG1733">
        <v>154</v>
      </c>
      <c r="AH1733">
        <v>70</v>
      </c>
      <c r="AI1733">
        <v>7</v>
      </c>
      <c r="AJ1733">
        <v>17</v>
      </c>
      <c r="AK1733">
        <v>3</v>
      </c>
      <c r="AL1733">
        <v>97</v>
      </c>
      <c r="AM1733">
        <v>84</v>
      </c>
      <c r="AN1733">
        <v>4</v>
      </c>
      <c r="AO1733">
        <v>0</v>
      </c>
      <c r="AP1733">
        <v>0</v>
      </c>
      <c r="AQ1733">
        <v>0</v>
      </c>
      <c r="AR1733">
        <v>0</v>
      </c>
      <c r="AS1733">
        <v>0</v>
      </c>
      <c r="AT1733">
        <v>0</v>
      </c>
      <c r="AU1733">
        <v>0</v>
      </c>
      <c r="AV1733">
        <v>0</v>
      </c>
      <c r="AW1733">
        <v>0</v>
      </c>
      <c r="AX1733">
        <v>0</v>
      </c>
      <c r="AY1733">
        <v>0</v>
      </c>
      <c r="AZ1733">
        <v>0</v>
      </c>
      <c r="BA1733">
        <v>0</v>
      </c>
      <c r="BB1733">
        <v>0</v>
      </c>
      <c r="BC1733">
        <v>0</v>
      </c>
      <c r="BD1733">
        <v>0</v>
      </c>
      <c r="BE1733">
        <v>0</v>
      </c>
      <c r="BF1733">
        <v>0</v>
      </c>
      <c r="BG1733" s="20">
        <v>3</v>
      </c>
      <c r="BH1733" s="20">
        <v>0</v>
      </c>
      <c r="BI1733" s="20">
        <v>137</v>
      </c>
      <c r="BJ1733" s="20">
        <v>4</v>
      </c>
      <c r="BK1733" s="20">
        <v>1046</v>
      </c>
      <c r="BL1733" s="20">
        <v>1193</v>
      </c>
      <c r="BM1733" s="20">
        <v>1222</v>
      </c>
      <c r="BN1733" s="20">
        <v>119</v>
      </c>
      <c r="BO1733" s="20">
        <v>91</v>
      </c>
      <c r="BP1733" s="20">
        <v>5642</v>
      </c>
      <c r="BQ1733" s="20">
        <v>2601</v>
      </c>
      <c r="BR1733" s="20">
        <v>0</v>
      </c>
      <c r="BS1733" s="20">
        <v>152</v>
      </c>
      <c r="BT1733" s="20">
        <v>985</v>
      </c>
      <c r="BU1733" s="20">
        <v>326</v>
      </c>
      <c r="BV1733" s="20">
        <v>3959</v>
      </c>
    </row>
    <row r="1734" spans="1:74" x14ac:dyDescent="0.25">
      <c r="A1734" s="20" t="s">
        <v>452</v>
      </c>
      <c r="B1734" s="20" t="s">
        <v>587</v>
      </c>
      <c r="C1734" s="20" t="s">
        <v>610</v>
      </c>
      <c r="D1734" s="1">
        <v>44591</v>
      </c>
      <c r="E1734">
        <v>156</v>
      </c>
      <c r="F1734">
        <v>3</v>
      </c>
      <c r="G1734">
        <v>3</v>
      </c>
      <c r="H1734">
        <v>0</v>
      </c>
      <c r="I1734">
        <v>0</v>
      </c>
      <c r="J1734">
        <v>116</v>
      </c>
      <c r="K1734">
        <v>7</v>
      </c>
      <c r="L1734">
        <v>8</v>
      </c>
      <c r="M1734">
        <v>2</v>
      </c>
      <c r="N1734">
        <v>5</v>
      </c>
      <c r="O1734">
        <v>4</v>
      </c>
      <c r="P1734">
        <v>0</v>
      </c>
      <c r="Q1734">
        <v>0</v>
      </c>
      <c r="R1734">
        <v>1107</v>
      </c>
      <c r="S1734">
        <v>1002</v>
      </c>
      <c r="T1734">
        <v>26</v>
      </c>
      <c r="U1734">
        <v>24</v>
      </c>
      <c r="V1734">
        <v>3</v>
      </c>
      <c r="W1734">
        <v>1438</v>
      </c>
      <c r="X1734">
        <v>944</v>
      </c>
      <c r="Y1734">
        <v>44</v>
      </c>
      <c r="Z1734">
        <v>131</v>
      </c>
      <c r="AA1734">
        <v>18</v>
      </c>
      <c r="AB1734">
        <v>1416</v>
      </c>
      <c r="AC1734">
        <v>1051</v>
      </c>
      <c r="AD1734">
        <v>27</v>
      </c>
      <c r="AE1734">
        <v>136</v>
      </c>
      <c r="AF1734">
        <v>16</v>
      </c>
      <c r="AG1734">
        <v>154</v>
      </c>
      <c r="AH1734">
        <v>70</v>
      </c>
      <c r="AI1734">
        <v>7</v>
      </c>
      <c r="AJ1734">
        <v>17</v>
      </c>
      <c r="AK1734">
        <v>4</v>
      </c>
      <c r="AL1734">
        <v>97</v>
      </c>
      <c r="AM1734">
        <v>84</v>
      </c>
      <c r="AN1734">
        <v>4</v>
      </c>
      <c r="AO1734">
        <v>0</v>
      </c>
      <c r="AP1734">
        <v>0</v>
      </c>
      <c r="AQ1734">
        <v>0</v>
      </c>
      <c r="AR1734">
        <v>0</v>
      </c>
      <c r="AS1734">
        <v>0</v>
      </c>
      <c r="AT1734">
        <v>0</v>
      </c>
      <c r="AU1734">
        <v>0</v>
      </c>
      <c r="AV1734">
        <v>0</v>
      </c>
      <c r="AW1734">
        <v>0</v>
      </c>
      <c r="AX1734">
        <v>0</v>
      </c>
      <c r="AY1734">
        <v>0</v>
      </c>
      <c r="AZ1734">
        <v>0</v>
      </c>
      <c r="BA1734">
        <v>0</v>
      </c>
      <c r="BB1734">
        <v>0</v>
      </c>
      <c r="BC1734">
        <v>0</v>
      </c>
      <c r="BD1734">
        <v>0</v>
      </c>
      <c r="BE1734">
        <v>0</v>
      </c>
      <c r="BF1734">
        <v>0</v>
      </c>
      <c r="BG1734" s="20">
        <v>3</v>
      </c>
      <c r="BH1734" s="20">
        <v>0</v>
      </c>
      <c r="BI1734" s="20">
        <v>137</v>
      </c>
      <c r="BJ1734" s="20">
        <v>4</v>
      </c>
      <c r="BK1734" s="20">
        <v>1044</v>
      </c>
      <c r="BL1734" s="20">
        <v>1198</v>
      </c>
      <c r="BM1734" s="20">
        <v>1221</v>
      </c>
      <c r="BN1734" s="20">
        <v>118</v>
      </c>
      <c r="BO1734" s="20">
        <v>91</v>
      </c>
      <c r="BP1734" s="20">
        <v>5616</v>
      </c>
      <c r="BQ1734" s="20">
        <v>2645</v>
      </c>
      <c r="BR1734" s="20">
        <v>0</v>
      </c>
      <c r="BS1734" s="20">
        <v>159</v>
      </c>
      <c r="BT1734" s="20">
        <v>963</v>
      </c>
      <c r="BU1734" s="20">
        <v>321</v>
      </c>
      <c r="BV1734" s="20">
        <v>3960</v>
      </c>
    </row>
    <row r="1735" spans="1:74" x14ac:dyDescent="0.25">
      <c r="A1735" s="20" t="s">
        <v>452</v>
      </c>
      <c r="B1735" s="20" t="s">
        <v>587</v>
      </c>
      <c r="C1735" s="20" t="s">
        <v>610</v>
      </c>
      <c r="D1735" s="1">
        <v>44599</v>
      </c>
      <c r="E1735">
        <v>156</v>
      </c>
      <c r="F1735">
        <v>3</v>
      </c>
      <c r="G1735">
        <v>3</v>
      </c>
      <c r="H1735">
        <v>0</v>
      </c>
      <c r="I1735">
        <v>0</v>
      </c>
      <c r="J1735">
        <v>117</v>
      </c>
      <c r="K1735">
        <v>7</v>
      </c>
      <c r="L1735">
        <v>8</v>
      </c>
      <c r="M1735">
        <v>2</v>
      </c>
      <c r="N1735">
        <v>5</v>
      </c>
      <c r="O1735">
        <v>4</v>
      </c>
      <c r="P1735">
        <v>0</v>
      </c>
      <c r="Q1735">
        <v>0</v>
      </c>
      <c r="R1735">
        <v>1110</v>
      </c>
      <c r="S1735">
        <v>1004</v>
      </c>
      <c r="T1735">
        <v>26</v>
      </c>
      <c r="U1735">
        <v>24</v>
      </c>
      <c r="V1735">
        <v>3</v>
      </c>
      <c r="W1735">
        <v>1444</v>
      </c>
      <c r="X1735">
        <v>954</v>
      </c>
      <c r="Y1735">
        <v>45</v>
      </c>
      <c r="Z1735">
        <v>128</v>
      </c>
      <c r="AA1735">
        <v>21</v>
      </c>
      <c r="AB1735">
        <v>1413</v>
      </c>
      <c r="AC1735">
        <v>1060</v>
      </c>
      <c r="AD1735">
        <v>28</v>
      </c>
      <c r="AE1735">
        <v>133</v>
      </c>
      <c r="AF1735">
        <v>17</v>
      </c>
      <c r="AG1735">
        <v>154</v>
      </c>
      <c r="AH1735">
        <v>71</v>
      </c>
      <c r="AI1735">
        <v>7</v>
      </c>
      <c r="AJ1735">
        <v>17</v>
      </c>
      <c r="AK1735">
        <v>4</v>
      </c>
      <c r="AL1735">
        <v>96</v>
      </c>
      <c r="AM1735">
        <v>84</v>
      </c>
      <c r="AN1735">
        <v>4</v>
      </c>
      <c r="AO1735">
        <v>0</v>
      </c>
      <c r="AP1735">
        <v>0</v>
      </c>
      <c r="AQ1735">
        <v>0</v>
      </c>
      <c r="AR1735">
        <v>0</v>
      </c>
      <c r="AS1735">
        <v>0</v>
      </c>
      <c r="AT1735">
        <v>0</v>
      </c>
      <c r="AU1735">
        <v>0</v>
      </c>
      <c r="AV1735">
        <v>0</v>
      </c>
      <c r="AW1735">
        <v>0</v>
      </c>
      <c r="AX1735">
        <v>0</v>
      </c>
      <c r="AY1735">
        <v>0</v>
      </c>
      <c r="AZ1735">
        <v>0</v>
      </c>
      <c r="BA1735">
        <v>0</v>
      </c>
      <c r="BB1735">
        <v>0</v>
      </c>
      <c r="BC1735">
        <v>0</v>
      </c>
      <c r="BD1735">
        <v>0</v>
      </c>
      <c r="BE1735">
        <v>0</v>
      </c>
      <c r="BF1735">
        <v>0</v>
      </c>
      <c r="BG1735" s="20">
        <v>3</v>
      </c>
      <c r="BH1735" s="20">
        <v>0</v>
      </c>
      <c r="BI1735" s="20">
        <v>137</v>
      </c>
      <c r="BJ1735" s="20">
        <v>4</v>
      </c>
      <c r="BK1735" s="20">
        <v>1047</v>
      </c>
      <c r="BL1735" s="20">
        <v>1201</v>
      </c>
      <c r="BM1735" s="20">
        <v>1219</v>
      </c>
      <c r="BN1735" s="20">
        <v>120</v>
      </c>
      <c r="BO1735" s="20">
        <v>90</v>
      </c>
      <c r="BP1735" s="20">
        <v>5601</v>
      </c>
      <c r="BQ1735" s="20">
        <v>2693</v>
      </c>
      <c r="BR1735" s="20">
        <v>0</v>
      </c>
      <c r="BS1735" s="20">
        <v>161</v>
      </c>
      <c r="BT1735" s="20">
        <v>946</v>
      </c>
      <c r="BU1735" s="20">
        <v>321</v>
      </c>
      <c r="BV1735" s="20">
        <v>3969</v>
      </c>
    </row>
    <row r="1736" spans="1:74" x14ac:dyDescent="0.25">
      <c r="A1736" s="20" t="s">
        <v>452</v>
      </c>
      <c r="B1736" s="20" t="s">
        <v>587</v>
      </c>
      <c r="C1736" s="20" t="s">
        <v>610</v>
      </c>
      <c r="D1736" s="1">
        <v>44606</v>
      </c>
      <c r="E1736">
        <v>157</v>
      </c>
      <c r="F1736">
        <v>3</v>
      </c>
      <c r="G1736">
        <v>3</v>
      </c>
      <c r="H1736">
        <v>0</v>
      </c>
      <c r="I1736">
        <v>0</v>
      </c>
      <c r="J1736">
        <v>119</v>
      </c>
      <c r="K1736">
        <v>7</v>
      </c>
      <c r="L1736">
        <v>8</v>
      </c>
      <c r="M1736">
        <v>2</v>
      </c>
      <c r="N1736">
        <v>5</v>
      </c>
      <c r="O1736">
        <v>4</v>
      </c>
      <c r="P1736">
        <v>0</v>
      </c>
      <c r="Q1736">
        <v>0</v>
      </c>
      <c r="R1736">
        <v>1113</v>
      </c>
      <c r="S1736">
        <v>1006</v>
      </c>
      <c r="T1736">
        <v>27</v>
      </c>
      <c r="U1736">
        <v>24</v>
      </c>
      <c r="V1736">
        <v>4</v>
      </c>
      <c r="W1736">
        <v>1439</v>
      </c>
      <c r="X1736">
        <v>956</v>
      </c>
      <c r="Y1736">
        <v>45</v>
      </c>
      <c r="Z1736">
        <v>127</v>
      </c>
      <c r="AA1736">
        <v>23</v>
      </c>
      <c r="AB1736">
        <v>1415</v>
      </c>
      <c r="AC1736">
        <v>1063</v>
      </c>
      <c r="AD1736">
        <v>28</v>
      </c>
      <c r="AE1736">
        <v>134</v>
      </c>
      <c r="AF1736">
        <v>16</v>
      </c>
      <c r="AG1736">
        <v>157</v>
      </c>
      <c r="AH1736">
        <v>73</v>
      </c>
      <c r="AI1736">
        <v>7</v>
      </c>
      <c r="AJ1736">
        <v>17</v>
      </c>
      <c r="AK1736">
        <v>4</v>
      </c>
      <c r="AL1736">
        <v>96</v>
      </c>
      <c r="AM1736">
        <v>84</v>
      </c>
      <c r="AN1736">
        <v>4</v>
      </c>
      <c r="AO1736">
        <v>0</v>
      </c>
      <c r="AP1736">
        <v>0</v>
      </c>
      <c r="AQ1736">
        <v>0</v>
      </c>
      <c r="AR1736">
        <v>0</v>
      </c>
      <c r="AS1736">
        <v>0</v>
      </c>
      <c r="AT1736">
        <v>0</v>
      </c>
      <c r="AU1736">
        <v>0</v>
      </c>
      <c r="AV1736">
        <v>0</v>
      </c>
      <c r="AW1736">
        <v>0</v>
      </c>
      <c r="AX1736">
        <v>0</v>
      </c>
      <c r="AY1736">
        <v>0</v>
      </c>
      <c r="AZ1736">
        <v>0</v>
      </c>
      <c r="BA1736">
        <v>0</v>
      </c>
      <c r="BB1736">
        <v>0</v>
      </c>
      <c r="BC1736">
        <v>0</v>
      </c>
      <c r="BD1736">
        <v>0</v>
      </c>
      <c r="BE1736">
        <v>0</v>
      </c>
      <c r="BF1736">
        <v>0</v>
      </c>
      <c r="BG1736" s="20">
        <v>3</v>
      </c>
      <c r="BH1736" s="20">
        <v>0</v>
      </c>
      <c r="BI1736" s="20">
        <v>138</v>
      </c>
      <c r="BJ1736" s="20">
        <v>4</v>
      </c>
      <c r="BK1736" s="20">
        <v>1047</v>
      </c>
      <c r="BL1736" s="20">
        <v>1198</v>
      </c>
      <c r="BM1736" s="20">
        <v>1222</v>
      </c>
      <c r="BN1736" s="20">
        <v>123</v>
      </c>
      <c r="BO1736" s="20">
        <v>90</v>
      </c>
      <c r="BP1736" s="20">
        <v>5605</v>
      </c>
      <c r="BQ1736" s="20">
        <v>2717</v>
      </c>
      <c r="BR1736" s="20">
        <v>0</v>
      </c>
      <c r="BS1736" s="20">
        <v>161</v>
      </c>
      <c r="BT1736" s="20">
        <v>938</v>
      </c>
      <c r="BU1736" s="20">
        <v>320</v>
      </c>
      <c r="BV1736" s="20">
        <v>3978</v>
      </c>
    </row>
    <row r="1737" spans="1:74" x14ac:dyDescent="0.25">
      <c r="A1737" s="20" t="s">
        <v>452</v>
      </c>
      <c r="B1737" s="20" t="s">
        <v>453</v>
      </c>
      <c r="C1737" s="20" t="s">
        <v>458</v>
      </c>
      <c r="D1737" s="1">
        <v>44493</v>
      </c>
      <c r="E1737">
        <v>39</v>
      </c>
      <c r="F1737">
        <v>1</v>
      </c>
      <c r="G1737">
        <v>0</v>
      </c>
      <c r="H1737">
        <v>2</v>
      </c>
      <c r="I1737">
        <v>2</v>
      </c>
      <c r="J1737">
        <v>13</v>
      </c>
      <c r="K1737">
        <v>0</v>
      </c>
      <c r="L1737">
        <v>3</v>
      </c>
      <c r="M1737">
        <v>3</v>
      </c>
      <c r="N1737">
        <v>39</v>
      </c>
      <c r="O1737">
        <v>0</v>
      </c>
      <c r="P1737">
        <v>35</v>
      </c>
      <c r="Q1737">
        <v>1</v>
      </c>
      <c r="R1737">
        <v>246</v>
      </c>
      <c r="S1737">
        <v>0</v>
      </c>
      <c r="T1737">
        <v>160</v>
      </c>
      <c r="U1737">
        <v>4</v>
      </c>
      <c r="V1737">
        <v>7</v>
      </c>
      <c r="W1737">
        <v>470</v>
      </c>
      <c r="X1737">
        <v>0</v>
      </c>
      <c r="Y1737">
        <v>31</v>
      </c>
      <c r="Z1737">
        <v>48</v>
      </c>
      <c r="AA1737">
        <v>24</v>
      </c>
      <c r="AB1737">
        <v>403</v>
      </c>
      <c r="AC1737">
        <v>25</v>
      </c>
      <c r="AD1737">
        <v>2</v>
      </c>
      <c r="AE1737">
        <v>45</v>
      </c>
      <c r="AF1737">
        <v>27</v>
      </c>
      <c r="AG1737">
        <v>62</v>
      </c>
      <c r="AH1737">
        <v>0</v>
      </c>
      <c r="AI1737">
        <v>0</v>
      </c>
      <c r="AJ1737">
        <v>9</v>
      </c>
      <c r="AK1737">
        <v>5</v>
      </c>
      <c r="AL1737">
        <v>20</v>
      </c>
      <c r="AM1737">
        <v>0</v>
      </c>
      <c r="AN1737">
        <v>11</v>
      </c>
      <c r="AO1737">
        <v>0</v>
      </c>
      <c r="AP1737">
        <v>0</v>
      </c>
      <c r="AQ1737">
        <v>0</v>
      </c>
      <c r="AR1737">
        <v>0</v>
      </c>
      <c r="AS1737">
        <v>1</v>
      </c>
      <c r="AT1737">
        <v>0</v>
      </c>
      <c r="AU1737">
        <v>0</v>
      </c>
      <c r="AV1737">
        <v>0</v>
      </c>
      <c r="AW1737">
        <v>0</v>
      </c>
      <c r="AX1737">
        <v>0</v>
      </c>
      <c r="AY1737">
        <v>0</v>
      </c>
      <c r="AZ1737">
        <v>0</v>
      </c>
      <c r="BA1737">
        <v>0</v>
      </c>
      <c r="BB1737">
        <v>11</v>
      </c>
      <c r="BC1737">
        <v>11</v>
      </c>
      <c r="BD1737">
        <v>0</v>
      </c>
      <c r="BE1737">
        <v>1</v>
      </c>
      <c r="BF1737">
        <v>1</v>
      </c>
      <c r="BG1737" s="20"/>
      <c r="BH1737" s="20"/>
      <c r="BI1737" s="20"/>
      <c r="BJ1737" s="20"/>
      <c r="BK1737" s="20"/>
      <c r="BL1737" s="20"/>
      <c r="BM1737" s="20"/>
      <c r="BN1737" s="20"/>
      <c r="BO1737" s="20"/>
      <c r="BP1737" s="20"/>
      <c r="BQ1737" s="20"/>
      <c r="BR1737" s="20"/>
      <c r="BS1737" s="20"/>
      <c r="BT1737" s="20"/>
      <c r="BU1737" s="20"/>
      <c r="BV1737" s="20"/>
    </row>
    <row r="1738" spans="1:74" x14ac:dyDescent="0.25">
      <c r="A1738" s="20" t="s">
        <v>452</v>
      </c>
      <c r="B1738" s="20" t="s">
        <v>453</v>
      </c>
      <c r="C1738" s="20" t="s">
        <v>458</v>
      </c>
      <c r="D1738" s="1">
        <v>44500</v>
      </c>
      <c r="E1738">
        <v>39</v>
      </c>
      <c r="F1738">
        <v>1</v>
      </c>
      <c r="G1738">
        <v>0</v>
      </c>
      <c r="H1738">
        <v>2</v>
      </c>
      <c r="I1738">
        <v>2</v>
      </c>
      <c r="J1738">
        <v>14</v>
      </c>
      <c r="K1738">
        <v>0</v>
      </c>
      <c r="L1738">
        <v>3</v>
      </c>
      <c r="M1738">
        <v>3</v>
      </c>
      <c r="N1738">
        <v>39</v>
      </c>
      <c r="O1738">
        <v>0</v>
      </c>
      <c r="P1738">
        <v>35</v>
      </c>
      <c r="Q1738">
        <v>1</v>
      </c>
      <c r="R1738">
        <v>248</v>
      </c>
      <c r="S1738">
        <v>0</v>
      </c>
      <c r="T1738">
        <v>163</v>
      </c>
      <c r="U1738">
        <v>4</v>
      </c>
      <c r="V1738">
        <v>7</v>
      </c>
      <c r="W1738">
        <v>469</v>
      </c>
      <c r="X1738">
        <v>0</v>
      </c>
      <c r="Y1738">
        <v>38</v>
      </c>
      <c r="Z1738">
        <v>47</v>
      </c>
      <c r="AA1738">
        <v>23</v>
      </c>
      <c r="AB1738">
        <v>402</v>
      </c>
      <c r="AC1738">
        <v>29</v>
      </c>
      <c r="AD1738">
        <v>2</v>
      </c>
      <c r="AE1738">
        <v>45</v>
      </c>
      <c r="AF1738">
        <v>28</v>
      </c>
      <c r="AG1738">
        <v>61</v>
      </c>
      <c r="AH1738">
        <v>0</v>
      </c>
      <c r="AI1738">
        <v>0</v>
      </c>
      <c r="AJ1738">
        <v>9</v>
      </c>
      <c r="AK1738">
        <v>5</v>
      </c>
      <c r="AL1738">
        <v>20</v>
      </c>
      <c r="AM1738">
        <v>0</v>
      </c>
      <c r="AN1738">
        <v>11</v>
      </c>
      <c r="AO1738">
        <v>0</v>
      </c>
      <c r="AP1738">
        <v>0</v>
      </c>
      <c r="AQ1738">
        <v>0</v>
      </c>
      <c r="AR1738">
        <v>0</v>
      </c>
      <c r="AS1738">
        <v>1</v>
      </c>
      <c r="AT1738">
        <v>0</v>
      </c>
      <c r="AU1738">
        <v>0</v>
      </c>
      <c r="AV1738">
        <v>0</v>
      </c>
      <c r="AW1738">
        <v>0</v>
      </c>
      <c r="AX1738">
        <v>0</v>
      </c>
      <c r="AY1738">
        <v>0</v>
      </c>
      <c r="AZ1738">
        <v>0</v>
      </c>
      <c r="BA1738">
        <v>0</v>
      </c>
      <c r="BB1738">
        <v>11</v>
      </c>
      <c r="BC1738">
        <v>12</v>
      </c>
      <c r="BD1738">
        <v>0</v>
      </c>
      <c r="BE1738">
        <v>1</v>
      </c>
      <c r="BF1738">
        <v>1</v>
      </c>
      <c r="BG1738" s="20"/>
      <c r="BH1738" s="20"/>
      <c r="BI1738" s="20"/>
      <c r="BJ1738" s="20"/>
      <c r="BK1738" s="20"/>
      <c r="BL1738" s="20"/>
      <c r="BM1738" s="20"/>
      <c r="BN1738" s="20"/>
      <c r="BO1738" s="20"/>
      <c r="BP1738" s="20"/>
      <c r="BQ1738" s="20"/>
      <c r="BR1738" s="20"/>
      <c r="BS1738" s="20"/>
      <c r="BT1738" s="20"/>
      <c r="BU1738" s="20"/>
      <c r="BV1738" s="20"/>
    </row>
    <row r="1739" spans="1:74" x14ac:dyDescent="0.25">
      <c r="A1739" s="20" t="s">
        <v>452</v>
      </c>
      <c r="B1739" s="20" t="s">
        <v>453</v>
      </c>
      <c r="C1739" s="20" t="s">
        <v>458</v>
      </c>
      <c r="D1739" s="1">
        <v>44507</v>
      </c>
      <c r="E1739">
        <v>39</v>
      </c>
      <c r="F1739">
        <v>1</v>
      </c>
      <c r="G1739">
        <v>0</v>
      </c>
      <c r="H1739">
        <v>2</v>
      </c>
      <c r="I1739">
        <v>2</v>
      </c>
      <c r="J1739">
        <v>17</v>
      </c>
      <c r="K1739">
        <v>0</v>
      </c>
      <c r="L1739">
        <v>3</v>
      </c>
      <c r="M1739">
        <v>3</v>
      </c>
      <c r="N1739">
        <v>39</v>
      </c>
      <c r="O1739">
        <v>35</v>
      </c>
      <c r="P1739">
        <v>0</v>
      </c>
      <c r="Q1739">
        <v>1</v>
      </c>
      <c r="R1739">
        <v>249</v>
      </c>
      <c r="S1739">
        <v>172</v>
      </c>
      <c r="T1739">
        <v>11</v>
      </c>
      <c r="U1739">
        <v>4</v>
      </c>
      <c r="V1739">
        <v>7</v>
      </c>
      <c r="W1739">
        <v>469</v>
      </c>
      <c r="X1739">
        <v>61</v>
      </c>
      <c r="Y1739">
        <v>13</v>
      </c>
      <c r="Z1739">
        <v>46</v>
      </c>
      <c r="AA1739">
        <v>21</v>
      </c>
      <c r="AB1739">
        <v>403</v>
      </c>
      <c r="AC1739">
        <v>38</v>
      </c>
      <c r="AD1739">
        <v>2</v>
      </c>
      <c r="AE1739">
        <v>44</v>
      </c>
      <c r="AF1739">
        <v>28</v>
      </c>
      <c r="AG1739">
        <v>59</v>
      </c>
      <c r="AH1739">
        <v>1</v>
      </c>
      <c r="AI1739">
        <v>1</v>
      </c>
      <c r="AJ1739">
        <v>9</v>
      </c>
      <c r="AK1739">
        <v>5</v>
      </c>
      <c r="AL1739">
        <v>20</v>
      </c>
      <c r="AM1739">
        <v>12</v>
      </c>
      <c r="AN1739">
        <v>1</v>
      </c>
      <c r="AO1739">
        <v>0</v>
      </c>
      <c r="AP1739">
        <v>0</v>
      </c>
      <c r="AQ1739">
        <v>0</v>
      </c>
      <c r="AR1739">
        <v>0</v>
      </c>
      <c r="AS1739">
        <v>1</v>
      </c>
      <c r="AT1739">
        <v>0</v>
      </c>
      <c r="AU1739">
        <v>0</v>
      </c>
      <c r="AV1739">
        <v>0</v>
      </c>
      <c r="AW1739">
        <v>0</v>
      </c>
      <c r="AX1739">
        <v>0</v>
      </c>
      <c r="AY1739">
        <v>0</v>
      </c>
      <c r="AZ1739">
        <v>0</v>
      </c>
      <c r="BA1739">
        <v>0</v>
      </c>
      <c r="BB1739">
        <v>0</v>
      </c>
      <c r="BC1739">
        <v>0</v>
      </c>
      <c r="BD1739">
        <v>0</v>
      </c>
      <c r="BE1739">
        <v>0</v>
      </c>
      <c r="BF1739">
        <v>0</v>
      </c>
      <c r="BG1739" s="20">
        <v>0</v>
      </c>
      <c r="BH1739" s="20">
        <v>2</v>
      </c>
      <c r="BI1739" s="20">
        <v>32</v>
      </c>
      <c r="BJ1739" s="20">
        <v>38</v>
      </c>
      <c r="BK1739" s="20">
        <v>223</v>
      </c>
      <c r="BL1739" s="20">
        <v>364</v>
      </c>
      <c r="BM1739" s="20">
        <v>319</v>
      </c>
      <c r="BN1739" s="20">
        <v>36</v>
      </c>
      <c r="BO1739" s="20">
        <v>19</v>
      </c>
      <c r="BP1739" s="20"/>
      <c r="BQ1739" s="20"/>
      <c r="BR1739" s="20"/>
      <c r="BS1739" s="20"/>
      <c r="BT1739" s="20"/>
      <c r="BU1739" s="20"/>
      <c r="BV1739" s="20"/>
    </row>
    <row r="1740" spans="1:74" x14ac:dyDescent="0.25">
      <c r="A1740" s="20" t="s">
        <v>452</v>
      </c>
      <c r="B1740" s="20" t="s">
        <v>453</v>
      </c>
      <c r="C1740" s="20" t="s">
        <v>458</v>
      </c>
      <c r="D1740" s="1">
        <v>44514</v>
      </c>
      <c r="E1740">
        <v>39</v>
      </c>
      <c r="F1740">
        <v>1</v>
      </c>
      <c r="G1740">
        <v>0</v>
      </c>
      <c r="H1740">
        <v>2</v>
      </c>
      <c r="I1740">
        <v>2</v>
      </c>
      <c r="J1740">
        <v>20</v>
      </c>
      <c r="K1740">
        <v>0</v>
      </c>
      <c r="L1740">
        <v>3</v>
      </c>
      <c r="M1740">
        <v>3</v>
      </c>
      <c r="N1740">
        <v>39</v>
      </c>
      <c r="O1740">
        <v>35</v>
      </c>
      <c r="P1740">
        <v>0</v>
      </c>
      <c r="Q1740">
        <v>1</v>
      </c>
      <c r="R1740">
        <v>251</v>
      </c>
      <c r="S1740">
        <v>177</v>
      </c>
      <c r="T1740">
        <v>11</v>
      </c>
      <c r="U1740">
        <v>4</v>
      </c>
      <c r="V1740">
        <v>8</v>
      </c>
      <c r="W1740">
        <v>469</v>
      </c>
      <c r="X1740">
        <v>93</v>
      </c>
      <c r="Y1740">
        <v>13</v>
      </c>
      <c r="Z1740">
        <v>46</v>
      </c>
      <c r="AA1740">
        <v>21</v>
      </c>
      <c r="AB1740">
        <v>402</v>
      </c>
      <c r="AC1740">
        <v>58</v>
      </c>
      <c r="AD1740">
        <v>2</v>
      </c>
      <c r="AE1740">
        <v>44</v>
      </c>
      <c r="AF1740">
        <v>28</v>
      </c>
      <c r="AG1740">
        <v>59</v>
      </c>
      <c r="AH1740">
        <v>2</v>
      </c>
      <c r="AI1740">
        <v>1</v>
      </c>
      <c r="AJ1740">
        <v>9</v>
      </c>
      <c r="AK1740">
        <v>5</v>
      </c>
      <c r="AL1740">
        <v>20</v>
      </c>
      <c r="AM1740">
        <v>13</v>
      </c>
      <c r="AN1740">
        <v>1</v>
      </c>
      <c r="AO1740">
        <v>0</v>
      </c>
      <c r="AP1740">
        <v>0</v>
      </c>
      <c r="AQ1740">
        <v>0</v>
      </c>
      <c r="AR1740">
        <v>0</v>
      </c>
      <c r="AS1740">
        <v>1</v>
      </c>
      <c r="AT1740">
        <v>0</v>
      </c>
      <c r="AU1740">
        <v>0</v>
      </c>
      <c r="AV1740">
        <v>0</v>
      </c>
      <c r="AW1740">
        <v>0</v>
      </c>
      <c r="AX1740">
        <v>0</v>
      </c>
      <c r="AY1740">
        <v>0</v>
      </c>
      <c r="AZ1740">
        <v>0</v>
      </c>
      <c r="BA1740">
        <v>0</v>
      </c>
      <c r="BB1740">
        <v>0</v>
      </c>
      <c r="BC1740">
        <v>0</v>
      </c>
      <c r="BD1740">
        <v>0</v>
      </c>
      <c r="BE1740">
        <v>0</v>
      </c>
      <c r="BF1740">
        <v>0</v>
      </c>
      <c r="BG1740" s="20">
        <v>0</v>
      </c>
      <c r="BH1740" s="20">
        <v>2</v>
      </c>
      <c r="BI1740" s="20">
        <v>32</v>
      </c>
      <c r="BJ1740" s="20">
        <v>38</v>
      </c>
      <c r="BK1740" s="20">
        <v>224</v>
      </c>
      <c r="BL1740" s="20">
        <v>365</v>
      </c>
      <c r="BM1740" s="20">
        <v>317</v>
      </c>
      <c r="BN1740" s="20">
        <v>37</v>
      </c>
      <c r="BO1740" s="20">
        <v>19</v>
      </c>
      <c r="BP1740" s="20"/>
      <c r="BQ1740" s="20"/>
      <c r="BR1740" s="20"/>
      <c r="BS1740" s="20"/>
      <c r="BT1740" s="20"/>
      <c r="BU1740" s="20"/>
      <c r="BV1740" s="20"/>
    </row>
    <row r="1741" spans="1:74" x14ac:dyDescent="0.25">
      <c r="A1741" s="20" t="s">
        <v>452</v>
      </c>
      <c r="B1741" s="20" t="s">
        <v>453</v>
      </c>
      <c r="C1741" s="20" t="s">
        <v>458</v>
      </c>
      <c r="D1741" s="1">
        <v>44521</v>
      </c>
      <c r="E1741">
        <v>40</v>
      </c>
      <c r="F1741">
        <v>1</v>
      </c>
      <c r="G1741">
        <v>0</v>
      </c>
      <c r="H1741">
        <v>3</v>
      </c>
      <c r="I1741">
        <v>2</v>
      </c>
      <c r="J1741">
        <v>21</v>
      </c>
      <c r="K1741">
        <v>0</v>
      </c>
      <c r="L1741">
        <v>3</v>
      </c>
      <c r="M1741">
        <v>3</v>
      </c>
      <c r="N1741">
        <v>41</v>
      </c>
      <c r="O1741">
        <v>36</v>
      </c>
      <c r="P1741">
        <v>0</v>
      </c>
      <c r="Q1741">
        <v>1</v>
      </c>
      <c r="R1741">
        <v>249</v>
      </c>
      <c r="S1741">
        <v>186</v>
      </c>
      <c r="T1741">
        <v>10</v>
      </c>
      <c r="U1741">
        <v>4</v>
      </c>
      <c r="V1741">
        <v>7</v>
      </c>
      <c r="W1741">
        <v>470</v>
      </c>
      <c r="X1741">
        <v>126</v>
      </c>
      <c r="Y1741">
        <v>13</v>
      </c>
      <c r="Z1741">
        <v>46</v>
      </c>
      <c r="AA1741">
        <v>21</v>
      </c>
      <c r="AB1741">
        <v>402</v>
      </c>
      <c r="AC1741">
        <v>72</v>
      </c>
      <c r="AD1741">
        <v>2</v>
      </c>
      <c r="AE1741">
        <v>45</v>
      </c>
      <c r="AF1741">
        <v>28</v>
      </c>
      <c r="AG1741">
        <v>59</v>
      </c>
      <c r="AH1741">
        <v>2</v>
      </c>
      <c r="AI1741">
        <v>1</v>
      </c>
      <c r="AJ1741">
        <v>9</v>
      </c>
      <c r="AK1741">
        <v>5</v>
      </c>
      <c r="AL1741">
        <v>23</v>
      </c>
      <c r="AM1741">
        <v>14</v>
      </c>
      <c r="AN1741">
        <v>2</v>
      </c>
      <c r="AO1741">
        <v>0</v>
      </c>
      <c r="AP1741">
        <v>0</v>
      </c>
      <c r="AQ1741">
        <v>0</v>
      </c>
      <c r="AR1741">
        <v>0</v>
      </c>
      <c r="AS1741">
        <v>1</v>
      </c>
      <c r="AT1741">
        <v>0</v>
      </c>
      <c r="AU1741">
        <v>0</v>
      </c>
      <c r="AV1741">
        <v>0</v>
      </c>
      <c r="AW1741">
        <v>0</v>
      </c>
      <c r="AX1741">
        <v>0</v>
      </c>
      <c r="AY1741">
        <v>0</v>
      </c>
      <c r="AZ1741">
        <v>0</v>
      </c>
      <c r="BA1741">
        <v>0</v>
      </c>
      <c r="BB1741">
        <v>0</v>
      </c>
      <c r="BC1741">
        <v>0</v>
      </c>
      <c r="BD1741">
        <v>0</v>
      </c>
      <c r="BE1741">
        <v>0</v>
      </c>
      <c r="BF1741">
        <v>0</v>
      </c>
      <c r="BG1741" s="20">
        <v>0</v>
      </c>
      <c r="BH1741" s="20">
        <v>2</v>
      </c>
      <c r="BI1741" s="20">
        <v>33</v>
      </c>
      <c r="BJ1741" s="20">
        <v>40</v>
      </c>
      <c r="BK1741" s="20">
        <v>225</v>
      </c>
      <c r="BL1741" s="20">
        <v>366</v>
      </c>
      <c r="BM1741" s="20">
        <v>316</v>
      </c>
      <c r="BN1741" s="20">
        <v>37</v>
      </c>
      <c r="BO1741" s="20">
        <v>21</v>
      </c>
      <c r="BP1741" s="20"/>
      <c r="BQ1741" s="20"/>
      <c r="BR1741" s="20"/>
      <c r="BS1741" s="20"/>
      <c r="BT1741" s="20"/>
      <c r="BU1741" s="20"/>
      <c r="BV1741" s="20"/>
    </row>
    <row r="1742" spans="1:74" x14ac:dyDescent="0.25">
      <c r="A1742" s="20" t="s">
        <v>452</v>
      </c>
      <c r="B1742" s="20" t="s">
        <v>453</v>
      </c>
      <c r="C1742" s="20" t="s">
        <v>458</v>
      </c>
      <c r="D1742" s="1">
        <v>44528</v>
      </c>
      <c r="E1742">
        <v>40</v>
      </c>
      <c r="F1742">
        <v>1</v>
      </c>
      <c r="G1742">
        <v>0</v>
      </c>
      <c r="H1742">
        <v>3</v>
      </c>
      <c r="I1742">
        <v>2</v>
      </c>
      <c r="J1742">
        <v>22</v>
      </c>
      <c r="K1742">
        <v>0</v>
      </c>
      <c r="L1742">
        <v>3</v>
      </c>
      <c r="M1742">
        <v>2</v>
      </c>
      <c r="N1742">
        <v>41</v>
      </c>
      <c r="O1742">
        <v>36</v>
      </c>
      <c r="P1742">
        <v>0</v>
      </c>
      <c r="Q1742">
        <v>1</v>
      </c>
      <c r="R1742">
        <v>248</v>
      </c>
      <c r="S1742">
        <v>192</v>
      </c>
      <c r="T1742">
        <v>10</v>
      </c>
      <c r="U1742">
        <v>4</v>
      </c>
      <c r="V1742">
        <v>7</v>
      </c>
      <c r="W1742">
        <v>473</v>
      </c>
      <c r="X1742">
        <v>152</v>
      </c>
      <c r="Y1742">
        <v>13</v>
      </c>
      <c r="Z1742">
        <v>45</v>
      </c>
      <c r="AA1742">
        <v>22</v>
      </c>
      <c r="AB1742">
        <v>400</v>
      </c>
      <c r="AC1742">
        <v>101</v>
      </c>
      <c r="AD1742">
        <v>2</v>
      </c>
      <c r="AE1742">
        <v>46</v>
      </c>
      <c r="AF1742">
        <v>27</v>
      </c>
      <c r="AG1742">
        <v>60</v>
      </c>
      <c r="AH1742">
        <v>2</v>
      </c>
      <c r="AI1742">
        <v>1</v>
      </c>
      <c r="AJ1742">
        <v>7</v>
      </c>
      <c r="AK1742">
        <v>5</v>
      </c>
      <c r="AL1742">
        <v>24</v>
      </c>
      <c r="AM1742">
        <v>14</v>
      </c>
      <c r="AN1742">
        <v>2</v>
      </c>
      <c r="AO1742">
        <v>0</v>
      </c>
      <c r="AP1742">
        <v>0</v>
      </c>
      <c r="AQ1742">
        <v>0</v>
      </c>
      <c r="AR1742">
        <v>0</v>
      </c>
      <c r="AS1742">
        <v>1</v>
      </c>
      <c r="AT1742">
        <v>0</v>
      </c>
      <c r="AU1742">
        <v>0</v>
      </c>
      <c r="AV1742">
        <v>0</v>
      </c>
      <c r="AW1742">
        <v>0</v>
      </c>
      <c r="AX1742">
        <v>0</v>
      </c>
      <c r="AY1742">
        <v>0</v>
      </c>
      <c r="AZ1742">
        <v>0</v>
      </c>
      <c r="BA1742">
        <v>0</v>
      </c>
      <c r="BB1742">
        <v>0</v>
      </c>
      <c r="BC1742">
        <v>0</v>
      </c>
      <c r="BD1742">
        <v>0</v>
      </c>
      <c r="BE1742">
        <v>0</v>
      </c>
      <c r="BF1742">
        <v>0</v>
      </c>
      <c r="BG1742" s="20">
        <v>0</v>
      </c>
      <c r="BH1742" s="20">
        <v>2</v>
      </c>
      <c r="BI1742" s="20">
        <v>33</v>
      </c>
      <c r="BJ1742" s="20">
        <v>40</v>
      </c>
      <c r="BK1742" s="20">
        <v>224</v>
      </c>
      <c r="BL1742" s="20">
        <v>369</v>
      </c>
      <c r="BM1742" s="20">
        <v>315</v>
      </c>
      <c r="BN1742" s="20">
        <v>38</v>
      </c>
      <c r="BO1742" s="20">
        <v>22</v>
      </c>
      <c r="BP1742" s="20"/>
      <c r="BQ1742" s="20"/>
      <c r="BR1742" s="20"/>
      <c r="BS1742" s="20"/>
      <c r="BT1742" s="20"/>
      <c r="BU1742" s="20"/>
      <c r="BV1742" s="20"/>
    </row>
    <row r="1743" spans="1:74" x14ac:dyDescent="0.25">
      <c r="A1743" s="20" t="s">
        <v>452</v>
      </c>
      <c r="B1743" s="20" t="s">
        <v>453</v>
      </c>
      <c r="C1743" s="20" t="s">
        <v>458</v>
      </c>
      <c r="D1743" s="1">
        <v>44535</v>
      </c>
      <c r="E1743">
        <v>40</v>
      </c>
      <c r="F1743">
        <v>1</v>
      </c>
      <c r="G1743">
        <v>0</v>
      </c>
      <c r="H1743">
        <v>3</v>
      </c>
      <c r="I1743">
        <v>2</v>
      </c>
      <c r="J1743">
        <v>22</v>
      </c>
      <c r="K1743">
        <v>0</v>
      </c>
      <c r="L1743">
        <v>3</v>
      </c>
      <c r="M1743">
        <v>2</v>
      </c>
      <c r="N1743">
        <v>41</v>
      </c>
      <c r="O1743">
        <v>36</v>
      </c>
      <c r="P1743">
        <v>0</v>
      </c>
      <c r="Q1743">
        <v>1</v>
      </c>
      <c r="R1743">
        <v>244</v>
      </c>
      <c r="S1743">
        <v>199</v>
      </c>
      <c r="T1743">
        <v>9</v>
      </c>
      <c r="U1743">
        <v>5</v>
      </c>
      <c r="V1743">
        <v>3</v>
      </c>
      <c r="W1743">
        <v>472</v>
      </c>
      <c r="X1743">
        <v>184</v>
      </c>
      <c r="Y1743">
        <v>12</v>
      </c>
      <c r="Z1743">
        <v>45</v>
      </c>
      <c r="AA1743">
        <v>22</v>
      </c>
      <c r="AB1743">
        <v>399</v>
      </c>
      <c r="AC1743">
        <v>146</v>
      </c>
      <c r="AD1743">
        <v>2</v>
      </c>
      <c r="AE1743">
        <v>46</v>
      </c>
      <c r="AF1743">
        <v>27</v>
      </c>
      <c r="AG1743">
        <v>60</v>
      </c>
      <c r="AH1743">
        <v>2</v>
      </c>
      <c r="AI1743">
        <v>1</v>
      </c>
      <c r="AJ1743">
        <v>7</v>
      </c>
      <c r="AK1743">
        <v>5</v>
      </c>
      <c r="AL1743">
        <v>25</v>
      </c>
      <c r="AM1743">
        <v>15</v>
      </c>
      <c r="AN1743">
        <v>2</v>
      </c>
      <c r="AO1743">
        <v>0</v>
      </c>
      <c r="AP1743">
        <v>0</v>
      </c>
      <c r="AQ1743">
        <v>0</v>
      </c>
      <c r="AR1743">
        <v>0</v>
      </c>
      <c r="AS1743">
        <v>1</v>
      </c>
      <c r="AT1743">
        <v>0</v>
      </c>
      <c r="AU1743">
        <v>0</v>
      </c>
      <c r="AV1743">
        <v>0</v>
      </c>
      <c r="AW1743">
        <v>0</v>
      </c>
      <c r="AX1743">
        <v>0</v>
      </c>
      <c r="AY1743">
        <v>0</v>
      </c>
      <c r="AZ1743">
        <v>0</v>
      </c>
      <c r="BA1743">
        <v>0</v>
      </c>
      <c r="BB1743">
        <v>0</v>
      </c>
      <c r="BC1743">
        <v>0</v>
      </c>
      <c r="BD1743">
        <v>0</v>
      </c>
      <c r="BE1743">
        <v>0</v>
      </c>
      <c r="BF1743">
        <v>0</v>
      </c>
      <c r="BG1743" s="20">
        <v>0</v>
      </c>
      <c r="BH1743" s="20">
        <v>2</v>
      </c>
      <c r="BI1743" s="20">
        <v>33</v>
      </c>
      <c r="BJ1743" s="20">
        <v>40</v>
      </c>
      <c r="BK1743" s="20">
        <v>224</v>
      </c>
      <c r="BL1743" s="20">
        <v>369</v>
      </c>
      <c r="BM1743" s="20">
        <v>316</v>
      </c>
      <c r="BN1743" s="20">
        <v>39</v>
      </c>
      <c r="BO1743" s="20">
        <v>23</v>
      </c>
      <c r="BP1743" s="20"/>
      <c r="BQ1743" s="20"/>
      <c r="BR1743" s="20"/>
      <c r="BS1743" s="20"/>
      <c r="BT1743" s="20"/>
      <c r="BU1743" s="20"/>
      <c r="BV1743" s="20"/>
    </row>
    <row r="1744" spans="1:74" x14ac:dyDescent="0.25">
      <c r="A1744" s="20" t="s">
        <v>452</v>
      </c>
      <c r="B1744" s="20" t="s">
        <v>453</v>
      </c>
      <c r="C1744" s="20" t="s">
        <v>458</v>
      </c>
      <c r="D1744" s="1">
        <v>44542</v>
      </c>
      <c r="E1744">
        <v>41</v>
      </c>
      <c r="F1744">
        <v>1</v>
      </c>
      <c r="G1744">
        <v>0</v>
      </c>
      <c r="H1744">
        <v>3</v>
      </c>
      <c r="I1744">
        <v>2</v>
      </c>
      <c r="J1744">
        <v>23</v>
      </c>
      <c r="K1744">
        <v>0</v>
      </c>
      <c r="L1744">
        <v>3</v>
      </c>
      <c r="M1744">
        <v>2</v>
      </c>
      <c r="N1744">
        <v>40</v>
      </c>
      <c r="O1744">
        <v>38</v>
      </c>
      <c r="P1744">
        <v>0</v>
      </c>
      <c r="Q1744">
        <v>0</v>
      </c>
      <c r="R1744">
        <v>244</v>
      </c>
      <c r="S1744">
        <v>205</v>
      </c>
      <c r="T1744">
        <v>9</v>
      </c>
      <c r="U1744">
        <v>5</v>
      </c>
      <c r="V1744">
        <v>3</v>
      </c>
      <c r="W1744">
        <v>472</v>
      </c>
      <c r="X1744">
        <v>207</v>
      </c>
      <c r="Y1744">
        <v>13</v>
      </c>
      <c r="Z1744">
        <v>44</v>
      </c>
      <c r="AA1744">
        <v>22</v>
      </c>
      <c r="AB1744">
        <v>400</v>
      </c>
      <c r="AC1744">
        <v>184</v>
      </c>
      <c r="AD1744">
        <v>2</v>
      </c>
      <c r="AE1744">
        <v>46</v>
      </c>
      <c r="AF1744">
        <v>28</v>
      </c>
      <c r="AG1744">
        <v>61</v>
      </c>
      <c r="AH1744">
        <v>4</v>
      </c>
      <c r="AI1744">
        <v>1</v>
      </c>
      <c r="AJ1744">
        <v>7</v>
      </c>
      <c r="AK1744">
        <v>5</v>
      </c>
      <c r="AL1744">
        <v>23</v>
      </c>
      <c r="AM1744">
        <v>19</v>
      </c>
      <c r="AN1744">
        <v>2</v>
      </c>
      <c r="AO1744">
        <v>0</v>
      </c>
      <c r="AP1744">
        <v>0</v>
      </c>
      <c r="AQ1744">
        <v>0</v>
      </c>
      <c r="AR1744">
        <v>0</v>
      </c>
      <c r="AS1744">
        <v>1</v>
      </c>
      <c r="AT1744">
        <v>0</v>
      </c>
      <c r="AU1744">
        <v>0</v>
      </c>
      <c r="AV1744">
        <v>0</v>
      </c>
      <c r="AW1744">
        <v>0</v>
      </c>
      <c r="AX1744">
        <v>0</v>
      </c>
      <c r="AY1744">
        <v>0</v>
      </c>
      <c r="AZ1744">
        <v>0</v>
      </c>
      <c r="BA1744">
        <v>0</v>
      </c>
      <c r="BB1744">
        <v>0</v>
      </c>
      <c r="BC1744">
        <v>0</v>
      </c>
      <c r="BD1744">
        <v>0</v>
      </c>
      <c r="BE1744">
        <v>0</v>
      </c>
      <c r="BF1744">
        <v>0</v>
      </c>
      <c r="BG1744" s="20">
        <v>0</v>
      </c>
      <c r="BH1744" s="20">
        <v>2</v>
      </c>
      <c r="BI1744" s="20">
        <v>34</v>
      </c>
      <c r="BJ1744" s="20">
        <v>39</v>
      </c>
      <c r="BK1744" s="20">
        <v>224</v>
      </c>
      <c r="BL1744" s="20">
        <v>369</v>
      </c>
      <c r="BM1744" s="20">
        <v>316</v>
      </c>
      <c r="BN1744" s="20">
        <v>40</v>
      </c>
      <c r="BO1744" s="20">
        <v>21</v>
      </c>
      <c r="BP1744" s="20"/>
      <c r="BQ1744" s="20"/>
      <c r="BR1744" s="20"/>
      <c r="BS1744" s="20"/>
      <c r="BT1744" s="20"/>
      <c r="BU1744" s="20"/>
      <c r="BV1744" s="20"/>
    </row>
    <row r="1745" spans="1:74" x14ac:dyDescent="0.25">
      <c r="A1745" s="20" t="s">
        <v>452</v>
      </c>
      <c r="B1745" s="20" t="s">
        <v>453</v>
      </c>
      <c r="C1745" s="20" t="s">
        <v>458</v>
      </c>
      <c r="D1745" s="1">
        <v>44549</v>
      </c>
      <c r="E1745">
        <v>41</v>
      </c>
      <c r="F1745">
        <v>1</v>
      </c>
      <c r="G1745">
        <v>0</v>
      </c>
      <c r="H1745">
        <v>3</v>
      </c>
      <c r="I1745">
        <v>2</v>
      </c>
      <c r="J1745">
        <v>26</v>
      </c>
      <c r="K1745">
        <v>0</v>
      </c>
      <c r="L1745">
        <v>3</v>
      </c>
      <c r="M1745">
        <v>2</v>
      </c>
      <c r="N1745">
        <v>40</v>
      </c>
      <c r="O1745">
        <v>38</v>
      </c>
      <c r="P1745">
        <v>0</v>
      </c>
      <c r="Q1745">
        <v>0</v>
      </c>
      <c r="R1745">
        <v>245</v>
      </c>
      <c r="S1745">
        <v>208</v>
      </c>
      <c r="T1745">
        <v>9</v>
      </c>
      <c r="U1745">
        <v>5</v>
      </c>
      <c r="V1745">
        <v>3</v>
      </c>
      <c r="W1745">
        <v>472</v>
      </c>
      <c r="X1745">
        <v>231</v>
      </c>
      <c r="Y1745">
        <v>13</v>
      </c>
      <c r="Z1745">
        <v>44</v>
      </c>
      <c r="AA1745">
        <v>22</v>
      </c>
      <c r="AB1745">
        <v>399</v>
      </c>
      <c r="AC1745">
        <v>223</v>
      </c>
      <c r="AD1745">
        <v>2</v>
      </c>
      <c r="AE1745">
        <v>45</v>
      </c>
      <c r="AF1745">
        <v>28</v>
      </c>
      <c r="AG1745">
        <v>61</v>
      </c>
      <c r="AH1745">
        <v>7</v>
      </c>
      <c r="AI1745">
        <v>1</v>
      </c>
      <c r="AJ1745">
        <v>7</v>
      </c>
      <c r="AK1745">
        <v>5</v>
      </c>
      <c r="AL1745">
        <v>24</v>
      </c>
      <c r="AM1745">
        <v>19</v>
      </c>
      <c r="AN1745">
        <v>2</v>
      </c>
      <c r="AO1745">
        <v>0</v>
      </c>
      <c r="AP1745">
        <v>0</v>
      </c>
      <c r="AQ1745">
        <v>0</v>
      </c>
      <c r="AR1745">
        <v>0</v>
      </c>
      <c r="AS1745">
        <v>1</v>
      </c>
      <c r="AT1745">
        <v>0</v>
      </c>
      <c r="AU1745">
        <v>0</v>
      </c>
      <c r="AV1745">
        <v>0</v>
      </c>
      <c r="AW1745">
        <v>0</v>
      </c>
      <c r="AX1745">
        <v>0</v>
      </c>
      <c r="AY1745">
        <v>0</v>
      </c>
      <c r="AZ1745">
        <v>0</v>
      </c>
      <c r="BA1745">
        <v>0</v>
      </c>
      <c r="BB1745">
        <v>0</v>
      </c>
      <c r="BC1745">
        <v>0</v>
      </c>
      <c r="BD1745">
        <v>0</v>
      </c>
      <c r="BE1745">
        <v>0</v>
      </c>
      <c r="BF1745">
        <v>0</v>
      </c>
      <c r="BG1745" s="20">
        <v>0</v>
      </c>
      <c r="BH1745" s="20">
        <v>2</v>
      </c>
      <c r="BI1745" s="20">
        <v>34</v>
      </c>
      <c r="BJ1745" s="20">
        <v>39</v>
      </c>
      <c r="BK1745" s="20">
        <v>225</v>
      </c>
      <c r="BL1745" s="20">
        <v>372</v>
      </c>
      <c r="BM1745" s="20">
        <v>315</v>
      </c>
      <c r="BN1745" s="20">
        <v>42</v>
      </c>
      <c r="BO1745" s="20">
        <v>22</v>
      </c>
      <c r="BP1745" s="20">
        <v>1649</v>
      </c>
      <c r="BQ1745" s="20">
        <v>436</v>
      </c>
      <c r="BR1745" s="20">
        <v>0</v>
      </c>
      <c r="BS1745" s="20">
        <v>20</v>
      </c>
      <c r="BT1745" s="20">
        <v>81</v>
      </c>
      <c r="BU1745" s="20">
        <v>395</v>
      </c>
      <c r="BV1745" s="20">
        <v>1065</v>
      </c>
    </row>
    <row r="1746" spans="1:74" x14ac:dyDescent="0.25">
      <c r="A1746" s="20" t="s">
        <v>452</v>
      </c>
      <c r="B1746" s="20" t="s">
        <v>453</v>
      </c>
      <c r="C1746" s="20" t="s">
        <v>458</v>
      </c>
      <c r="D1746" s="1">
        <v>44558</v>
      </c>
      <c r="E1746">
        <v>41</v>
      </c>
      <c r="F1746">
        <v>1</v>
      </c>
      <c r="G1746">
        <v>0</v>
      </c>
      <c r="H1746">
        <v>3</v>
      </c>
      <c r="I1746">
        <v>2</v>
      </c>
      <c r="J1746">
        <v>26</v>
      </c>
      <c r="K1746">
        <v>0</v>
      </c>
      <c r="L1746">
        <v>3</v>
      </c>
      <c r="M1746">
        <v>2</v>
      </c>
      <c r="N1746">
        <v>39</v>
      </c>
      <c r="O1746">
        <v>38</v>
      </c>
      <c r="P1746">
        <v>0</v>
      </c>
      <c r="Q1746">
        <v>0</v>
      </c>
      <c r="R1746">
        <v>245</v>
      </c>
      <c r="S1746">
        <v>209</v>
      </c>
      <c r="T1746">
        <v>9</v>
      </c>
      <c r="U1746">
        <v>5</v>
      </c>
      <c r="V1746">
        <v>3</v>
      </c>
      <c r="W1746">
        <v>473</v>
      </c>
      <c r="X1746">
        <v>246</v>
      </c>
      <c r="Y1746">
        <v>13</v>
      </c>
      <c r="Z1746">
        <v>45</v>
      </c>
      <c r="AA1746">
        <v>21</v>
      </c>
      <c r="AB1746">
        <v>399</v>
      </c>
      <c r="AC1746">
        <v>235</v>
      </c>
      <c r="AD1746">
        <v>2</v>
      </c>
      <c r="AE1746">
        <v>45</v>
      </c>
      <c r="AF1746">
        <v>29</v>
      </c>
      <c r="AG1746">
        <v>61</v>
      </c>
      <c r="AH1746">
        <v>10</v>
      </c>
      <c r="AI1746">
        <v>1</v>
      </c>
      <c r="AJ1746">
        <v>6</v>
      </c>
      <c r="AK1746">
        <v>5</v>
      </c>
      <c r="AL1746">
        <v>26</v>
      </c>
      <c r="AM1746">
        <v>21</v>
      </c>
      <c r="AN1746">
        <v>2</v>
      </c>
      <c r="AO1746">
        <v>0</v>
      </c>
      <c r="AP1746">
        <v>0</v>
      </c>
      <c r="AQ1746">
        <v>0</v>
      </c>
      <c r="AR1746">
        <v>0</v>
      </c>
      <c r="AS1746">
        <v>1</v>
      </c>
      <c r="AT1746">
        <v>0</v>
      </c>
      <c r="AU1746">
        <v>0</v>
      </c>
      <c r="AV1746">
        <v>0</v>
      </c>
      <c r="AW1746">
        <v>0</v>
      </c>
      <c r="AX1746">
        <v>0</v>
      </c>
      <c r="AY1746">
        <v>0</v>
      </c>
      <c r="AZ1746">
        <v>0</v>
      </c>
      <c r="BA1746">
        <v>0</v>
      </c>
      <c r="BB1746">
        <v>0</v>
      </c>
      <c r="BC1746">
        <v>0</v>
      </c>
      <c r="BD1746">
        <v>0</v>
      </c>
      <c r="BE1746">
        <v>0</v>
      </c>
      <c r="BF1746">
        <v>0</v>
      </c>
      <c r="BG1746" s="20">
        <v>0</v>
      </c>
      <c r="BH1746" s="20">
        <v>2</v>
      </c>
      <c r="BI1746" s="20">
        <v>34</v>
      </c>
      <c r="BJ1746" s="20">
        <v>39</v>
      </c>
      <c r="BK1746" s="20">
        <v>225</v>
      </c>
      <c r="BL1746" s="20">
        <v>373</v>
      </c>
      <c r="BM1746" s="20">
        <v>315</v>
      </c>
      <c r="BN1746" s="20">
        <v>42</v>
      </c>
      <c r="BO1746" s="20">
        <v>24</v>
      </c>
      <c r="BP1746" s="20">
        <v>1650</v>
      </c>
      <c r="BQ1746" s="20">
        <v>502</v>
      </c>
      <c r="BR1746" s="20">
        <v>0</v>
      </c>
      <c r="BS1746" s="20">
        <v>20</v>
      </c>
      <c r="BT1746" s="20">
        <v>80</v>
      </c>
      <c r="BU1746" s="20">
        <v>395</v>
      </c>
      <c r="BV1746" s="20">
        <v>1073</v>
      </c>
    </row>
    <row r="1747" spans="1:74" x14ac:dyDescent="0.25">
      <c r="A1747" s="20" t="s">
        <v>452</v>
      </c>
      <c r="B1747" s="20" t="s">
        <v>453</v>
      </c>
      <c r="C1747" s="20" t="s">
        <v>458</v>
      </c>
      <c r="D1747" s="1">
        <v>44564</v>
      </c>
      <c r="E1747">
        <v>42</v>
      </c>
      <c r="F1747">
        <v>1</v>
      </c>
      <c r="G1747">
        <v>0</v>
      </c>
      <c r="H1747">
        <v>3</v>
      </c>
      <c r="I1747">
        <v>2</v>
      </c>
      <c r="J1747">
        <v>26</v>
      </c>
      <c r="K1747">
        <v>0</v>
      </c>
      <c r="L1747">
        <v>3</v>
      </c>
      <c r="M1747">
        <v>2</v>
      </c>
      <c r="N1747">
        <v>39</v>
      </c>
      <c r="O1747">
        <v>38</v>
      </c>
      <c r="P1747">
        <v>0</v>
      </c>
      <c r="Q1747">
        <v>0</v>
      </c>
      <c r="R1747">
        <v>245</v>
      </c>
      <c r="S1747">
        <v>210</v>
      </c>
      <c r="T1747">
        <v>9</v>
      </c>
      <c r="U1747">
        <v>5</v>
      </c>
      <c r="V1747">
        <v>3</v>
      </c>
      <c r="W1747">
        <v>473</v>
      </c>
      <c r="X1747">
        <v>253</v>
      </c>
      <c r="Y1747">
        <v>11</v>
      </c>
      <c r="Z1747">
        <v>45</v>
      </c>
      <c r="AA1747">
        <v>20</v>
      </c>
      <c r="AB1747">
        <v>399</v>
      </c>
      <c r="AC1747">
        <v>241</v>
      </c>
      <c r="AD1747">
        <v>2</v>
      </c>
      <c r="AE1747">
        <v>45</v>
      </c>
      <c r="AF1747">
        <v>30</v>
      </c>
      <c r="AG1747">
        <v>61</v>
      </c>
      <c r="AH1747">
        <v>12</v>
      </c>
      <c r="AI1747">
        <v>1</v>
      </c>
      <c r="AJ1747">
        <v>6</v>
      </c>
      <c r="AK1747">
        <v>5</v>
      </c>
      <c r="AL1747">
        <v>28</v>
      </c>
      <c r="AM1747">
        <v>21</v>
      </c>
      <c r="AN1747">
        <v>2</v>
      </c>
      <c r="AO1747">
        <v>0</v>
      </c>
      <c r="AP1747">
        <v>0</v>
      </c>
      <c r="AQ1747">
        <v>0</v>
      </c>
      <c r="AR1747">
        <v>0</v>
      </c>
      <c r="AS1747">
        <v>1</v>
      </c>
      <c r="AT1747">
        <v>0</v>
      </c>
      <c r="AU1747">
        <v>0</v>
      </c>
      <c r="AV1747">
        <v>0</v>
      </c>
      <c r="AW1747">
        <v>0</v>
      </c>
      <c r="AX1747">
        <v>0</v>
      </c>
      <c r="AY1747">
        <v>0</v>
      </c>
      <c r="AZ1747">
        <v>0</v>
      </c>
      <c r="BA1747">
        <v>0</v>
      </c>
      <c r="BB1747">
        <v>0</v>
      </c>
      <c r="BC1747">
        <v>0</v>
      </c>
      <c r="BD1747">
        <v>0</v>
      </c>
      <c r="BE1747">
        <v>0</v>
      </c>
      <c r="BF1747">
        <v>0</v>
      </c>
      <c r="BG1747" s="20">
        <v>0</v>
      </c>
      <c r="BH1747" s="20">
        <v>2</v>
      </c>
      <c r="BI1747" s="20">
        <v>35</v>
      </c>
      <c r="BJ1747" s="20">
        <v>39</v>
      </c>
      <c r="BK1747" s="20">
        <v>225</v>
      </c>
      <c r="BL1747" s="20">
        <v>374</v>
      </c>
      <c r="BM1747" s="20">
        <v>314</v>
      </c>
      <c r="BN1747" s="20">
        <v>42</v>
      </c>
      <c r="BO1747" s="20">
        <v>26</v>
      </c>
      <c r="BP1747" s="20">
        <v>1652</v>
      </c>
      <c r="BQ1747" s="20">
        <v>543</v>
      </c>
      <c r="BR1747" s="20">
        <v>0</v>
      </c>
      <c r="BS1747" s="20">
        <v>20</v>
      </c>
      <c r="BT1747" s="20">
        <v>81</v>
      </c>
      <c r="BU1747" s="20">
        <v>394</v>
      </c>
      <c r="BV1747" s="20">
        <v>1073</v>
      </c>
    </row>
    <row r="1748" spans="1:74" x14ac:dyDescent="0.25">
      <c r="A1748" s="20" t="s">
        <v>452</v>
      </c>
      <c r="B1748" s="20" t="s">
        <v>453</v>
      </c>
      <c r="C1748" s="20" t="s">
        <v>458</v>
      </c>
      <c r="D1748" s="1">
        <v>44570</v>
      </c>
      <c r="E1748">
        <v>42</v>
      </c>
      <c r="F1748">
        <v>1</v>
      </c>
      <c r="G1748">
        <v>0</v>
      </c>
      <c r="H1748">
        <v>3</v>
      </c>
      <c r="I1748">
        <v>2</v>
      </c>
      <c r="J1748">
        <v>26</v>
      </c>
      <c r="K1748">
        <v>0</v>
      </c>
      <c r="L1748">
        <v>3</v>
      </c>
      <c r="M1748">
        <v>1</v>
      </c>
      <c r="N1748">
        <v>39</v>
      </c>
      <c r="O1748">
        <v>38</v>
      </c>
      <c r="P1748">
        <v>0</v>
      </c>
      <c r="Q1748">
        <v>0</v>
      </c>
      <c r="R1748">
        <v>245</v>
      </c>
      <c r="S1748">
        <v>211</v>
      </c>
      <c r="T1748">
        <v>9</v>
      </c>
      <c r="U1748">
        <v>5</v>
      </c>
      <c r="V1748">
        <v>3</v>
      </c>
      <c r="W1748">
        <v>471</v>
      </c>
      <c r="X1748">
        <v>258</v>
      </c>
      <c r="Y1748">
        <v>10</v>
      </c>
      <c r="Z1748">
        <v>45</v>
      </c>
      <c r="AA1748">
        <v>18</v>
      </c>
      <c r="AB1748">
        <v>400</v>
      </c>
      <c r="AC1748">
        <v>246</v>
      </c>
      <c r="AD1748">
        <v>2</v>
      </c>
      <c r="AE1748">
        <v>45</v>
      </c>
      <c r="AF1748">
        <v>30</v>
      </c>
      <c r="AG1748">
        <v>62</v>
      </c>
      <c r="AH1748">
        <v>15</v>
      </c>
      <c r="AI1748">
        <v>1</v>
      </c>
      <c r="AJ1748">
        <v>6</v>
      </c>
      <c r="AK1748">
        <v>5</v>
      </c>
      <c r="AL1748">
        <v>28</v>
      </c>
      <c r="AM1748">
        <v>21</v>
      </c>
      <c r="AN1748">
        <v>2</v>
      </c>
      <c r="AO1748">
        <v>0</v>
      </c>
      <c r="AP1748">
        <v>0</v>
      </c>
      <c r="AQ1748">
        <v>0</v>
      </c>
      <c r="AR1748">
        <v>0</v>
      </c>
      <c r="AS1748">
        <v>1</v>
      </c>
      <c r="AT1748">
        <v>0</v>
      </c>
      <c r="AU1748">
        <v>0</v>
      </c>
      <c r="AV1748">
        <v>0</v>
      </c>
      <c r="AW1748">
        <v>0</v>
      </c>
      <c r="AX1748">
        <v>0</v>
      </c>
      <c r="AY1748">
        <v>0</v>
      </c>
      <c r="AZ1748">
        <v>0</v>
      </c>
      <c r="BA1748">
        <v>0</v>
      </c>
      <c r="BB1748">
        <v>0</v>
      </c>
      <c r="BC1748">
        <v>0</v>
      </c>
      <c r="BD1748">
        <v>0</v>
      </c>
      <c r="BE1748">
        <v>0</v>
      </c>
      <c r="BF1748">
        <v>0</v>
      </c>
      <c r="BG1748" s="20">
        <v>0</v>
      </c>
      <c r="BH1748" s="20">
        <v>2</v>
      </c>
      <c r="BI1748" s="20">
        <v>35</v>
      </c>
      <c r="BJ1748" s="20">
        <v>39</v>
      </c>
      <c r="BK1748" s="20">
        <v>225</v>
      </c>
      <c r="BL1748" s="20">
        <v>374</v>
      </c>
      <c r="BM1748" s="20">
        <v>315</v>
      </c>
      <c r="BN1748" s="20">
        <v>43</v>
      </c>
      <c r="BO1748" s="20">
        <v>26</v>
      </c>
      <c r="BP1748" s="20">
        <v>1658</v>
      </c>
      <c r="BQ1748" s="20">
        <v>581</v>
      </c>
      <c r="BR1748" s="20">
        <v>0</v>
      </c>
      <c r="BS1748" s="20">
        <v>20</v>
      </c>
      <c r="BT1748" s="20">
        <v>81</v>
      </c>
      <c r="BU1748" s="20">
        <v>392</v>
      </c>
      <c r="BV1748" s="20">
        <v>1078</v>
      </c>
    </row>
    <row r="1749" spans="1:74" x14ac:dyDescent="0.25">
      <c r="A1749" s="20" t="s">
        <v>452</v>
      </c>
      <c r="B1749" s="20" t="s">
        <v>453</v>
      </c>
      <c r="C1749" s="20" t="s">
        <v>458</v>
      </c>
      <c r="D1749" s="1">
        <v>44577</v>
      </c>
      <c r="E1749">
        <v>43</v>
      </c>
      <c r="F1749">
        <v>1</v>
      </c>
      <c r="G1749">
        <v>0</v>
      </c>
      <c r="H1749">
        <v>3</v>
      </c>
      <c r="I1749">
        <v>2</v>
      </c>
      <c r="J1749">
        <v>28</v>
      </c>
      <c r="K1749">
        <v>0</v>
      </c>
      <c r="L1749">
        <v>3</v>
      </c>
      <c r="M1749">
        <v>1</v>
      </c>
      <c r="N1749">
        <v>39</v>
      </c>
      <c r="O1749">
        <v>38</v>
      </c>
      <c r="P1749">
        <v>0</v>
      </c>
      <c r="Q1749">
        <v>0</v>
      </c>
      <c r="R1749">
        <v>244</v>
      </c>
      <c r="S1749">
        <v>210</v>
      </c>
      <c r="T1749">
        <v>9</v>
      </c>
      <c r="U1749">
        <v>5</v>
      </c>
      <c r="V1749">
        <v>3</v>
      </c>
      <c r="W1749">
        <v>471</v>
      </c>
      <c r="X1749">
        <v>266</v>
      </c>
      <c r="Y1749">
        <v>10</v>
      </c>
      <c r="Z1749">
        <v>45</v>
      </c>
      <c r="AA1749">
        <v>17</v>
      </c>
      <c r="AB1749">
        <v>400</v>
      </c>
      <c r="AC1749">
        <v>252</v>
      </c>
      <c r="AD1749">
        <v>2</v>
      </c>
      <c r="AE1749">
        <v>45</v>
      </c>
      <c r="AF1749">
        <v>30</v>
      </c>
      <c r="AG1749">
        <v>63</v>
      </c>
      <c r="AH1749">
        <v>16</v>
      </c>
      <c r="AI1749">
        <v>1</v>
      </c>
      <c r="AJ1749">
        <v>6</v>
      </c>
      <c r="AK1749">
        <v>5</v>
      </c>
      <c r="AL1749">
        <v>27</v>
      </c>
      <c r="AM1749">
        <v>20</v>
      </c>
      <c r="AN1749">
        <v>2</v>
      </c>
      <c r="AO1749">
        <v>0</v>
      </c>
      <c r="AP1749">
        <v>0</v>
      </c>
      <c r="AQ1749">
        <v>0</v>
      </c>
      <c r="AR1749">
        <v>0</v>
      </c>
      <c r="AS1749">
        <v>1</v>
      </c>
      <c r="AT1749">
        <v>0</v>
      </c>
      <c r="AU1749">
        <v>0</v>
      </c>
      <c r="AV1749">
        <v>0</v>
      </c>
      <c r="AW1749">
        <v>0</v>
      </c>
      <c r="AX1749">
        <v>0</v>
      </c>
      <c r="AY1749">
        <v>0</v>
      </c>
      <c r="AZ1749">
        <v>0</v>
      </c>
      <c r="BA1749">
        <v>0</v>
      </c>
      <c r="BB1749">
        <v>0</v>
      </c>
      <c r="BC1749">
        <v>0</v>
      </c>
      <c r="BD1749">
        <v>0</v>
      </c>
      <c r="BE1749">
        <v>0</v>
      </c>
      <c r="BF1749">
        <v>0</v>
      </c>
      <c r="BG1749" s="20">
        <v>0</v>
      </c>
      <c r="BH1749" s="20">
        <v>2</v>
      </c>
      <c r="BI1749" s="20">
        <v>36</v>
      </c>
      <c r="BJ1749" s="20">
        <v>39</v>
      </c>
      <c r="BK1749" s="20">
        <v>224</v>
      </c>
      <c r="BL1749" s="20">
        <v>377</v>
      </c>
      <c r="BM1749" s="20">
        <v>315</v>
      </c>
      <c r="BN1749" s="20">
        <v>44</v>
      </c>
      <c r="BO1749" s="20">
        <v>25</v>
      </c>
      <c r="BP1749" s="20">
        <v>1661</v>
      </c>
      <c r="BQ1749" s="20">
        <v>601</v>
      </c>
      <c r="BR1749" s="20">
        <v>0</v>
      </c>
      <c r="BS1749" s="20">
        <v>19</v>
      </c>
      <c r="BT1749" s="20">
        <v>79</v>
      </c>
      <c r="BU1749" s="20">
        <v>392</v>
      </c>
      <c r="BV1749" s="20">
        <v>1081</v>
      </c>
    </row>
    <row r="1750" spans="1:74" x14ac:dyDescent="0.25">
      <c r="A1750" s="20" t="s">
        <v>452</v>
      </c>
      <c r="B1750" s="20" t="s">
        <v>453</v>
      </c>
      <c r="C1750" s="20" t="s">
        <v>458</v>
      </c>
      <c r="D1750" s="1">
        <v>44584</v>
      </c>
      <c r="E1750">
        <v>43</v>
      </c>
      <c r="F1750">
        <v>1</v>
      </c>
      <c r="G1750">
        <v>0</v>
      </c>
      <c r="H1750">
        <v>3</v>
      </c>
      <c r="I1750">
        <v>2</v>
      </c>
      <c r="J1750">
        <v>29</v>
      </c>
      <c r="K1750">
        <v>0</v>
      </c>
      <c r="L1750">
        <v>3</v>
      </c>
      <c r="M1750">
        <v>1</v>
      </c>
      <c r="N1750">
        <v>38</v>
      </c>
      <c r="O1750">
        <v>37</v>
      </c>
      <c r="P1750">
        <v>0</v>
      </c>
      <c r="Q1750">
        <v>0</v>
      </c>
      <c r="R1750">
        <v>245</v>
      </c>
      <c r="S1750">
        <v>210</v>
      </c>
      <c r="T1750">
        <v>9</v>
      </c>
      <c r="U1750">
        <v>5</v>
      </c>
      <c r="V1750">
        <v>3</v>
      </c>
      <c r="W1750">
        <v>473</v>
      </c>
      <c r="X1750">
        <v>268</v>
      </c>
      <c r="Y1750">
        <v>10</v>
      </c>
      <c r="Z1750">
        <v>46</v>
      </c>
      <c r="AA1750">
        <v>16</v>
      </c>
      <c r="AB1750">
        <v>399</v>
      </c>
      <c r="AC1750">
        <v>257</v>
      </c>
      <c r="AD1750">
        <v>2</v>
      </c>
      <c r="AE1750">
        <v>44</v>
      </c>
      <c r="AF1750">
        <v>30</v>
      </c>
      <c r="AG1750">
        <v>63</v>
      </c>
      <c r="AH1750">
        <v>18</v>
      </c>
      <c r="AI1750">
        <v>1</v>
      </c>
      <c r="AJ1750">
        <v>5</v>
      </c>
      <c r="AK1750">
        <v>5</v>
      </c>
      <c r="AL1750">
        <v>27</v>
      </c>
      <c r="AM1750">
        <v>20</v>
      </c>
      <c r="AN1750">
        <v>2</v>
      </c>
      <c r="AO1750">
        <v>0</v>
      </c>
      <c r="AP1750">
        <v>0</v>
      </c>
      <c r="AQ1750">
        <v>0</v>
      </c>
      <c r="AR1750">
        <v>0</v>
      </c>
      <c r="AS1750">
        <v>1</v>
      </c>
      <c r="AT1750">
        <v>0</v>
      </c>
      <c r="AU1750">
        <v>0</v>
      </c>
      <c r="AV1750">
        <v>0</v>
      </c>
      <c r="AW1750">
        <v>0</v>
      </c>
      <c r="AX1750">
        <v>0</v>
      </c>
      <c r="AY1750">
        <v>0</v>
      </c>
      <c r="AZ1750">
        <v>0</v>
      </c>
      <c r="BA1750">
        <v>0</v>
      </c>
      <c r="BB1750">
        <v>0</v>
      </c>
      <c r="BC1750">
        <v>0</v>
      </c>
      <c r="BD1750">
        <v>0</v>
      </c>
      <c r="BE1750">
        <v>0</v>
      </c>
      <c r="BF1750">
        <v>0</v>
      </c>
      <c r="BG1750" s="20">
        <v>0</v>
      </c>
      <c r="BH1750" s="20">
        <v>2</v>
      </c>
      <c r="BI1750" s="20">
        <v>36</v>
      </c>
      <c r="BJ1750" s="20">
        <v>38</v>
      </c>
      <c r="BK1750" s="20">
        <v>225</v>
      </c>
      <c r="BL1750" s="20">
        <v>380</v>
      </c>
      <c r="BM1750" s="20">
        <v>315</v>
      </c>
      <c r="BN1750" s="20">
        <v>45</v>
      </c>
      <c r="BO1750" s="20">
        <v>25</v>
      </c>
      <c r="BP1750" s="20">
        <v>1658</v>
      </c>
      <c r="BQ1750" s="20">
        <v>619</v>
      </c>
      <c r="BR1750" s="20">
        <v>0</v>
      </c>
      <c r="BS1750" s="20">
        <v>19</v>
      </c>
      <c r="BT1750" s="20">
        <v>82</v>
      </c>
      <c r="BU1750" s="20">
        <v>384</v>
      </c>
      <c r="BV1750" s="20">
        <v>1085</v>
      </c>
    </row>
    <row r="1751" spans="1:74" x14ac:dyDescent="0.25">
      <c r="A1751" s="20" t="s">
        <v>452</v>
      </c>
      <c r="B1751" s="20" t="s">
        <v>453</v>
      </c>
      <c r="C1751" s="20" t="s">
        <v>458</v>
      </c>
      <c r="D1751" s="1">
        <v>44591</v>
      </c>
      <c r="E1751">
        <v>44</v>
      </c>
      <c r="F1751">
        <v>1</v>
      </c>
      <c r="G1751">
        <v>0</v>
      </c>
      <c r="H1751">
        <v>3</v>
      </c>
      <c r="I1751">
        <v>2</v>
      </c>
      <c r="J1751">
        <v>29</v>
      </c>
      <c r="K1751">
        <v>0</v>
      </c>
      <c r="L1751">
        <v>4</v>
      </c>
      <c r="M1751">
        <v>1</v>
      </c>
      <c r="N1751">
        <v>37</v>
      </c>
      <c r="O1751">
        <v>36</v>
      </c>
      <c r="P1751">
        <v>0</v>
      </c>
      <c r="Q1751">
        <v>0</v>
      </c>
      <c r="R1751">
        <v>246</v>
      </c>
      <c r="S1751">
        <v>211</v>
      </c>
      <c r="T1751">
        <v>9</v>
      </c>
      <c r="U1751">
        <v>5</v>
      </c>
      <c r="V1751">
        <v>3</v>
      </c>
      <c r="W1751">
        <v>471</v>
      </c>
      <c r="X1751">
        <v>271</v>
      </c>
      <c r="Y1751">
        <v>10</v>
      </c>
      <c r="Z1751">
        <v>46</v>
      </c>
      <c r="AA1751">
        <v>16</v>
      </c>
      <c r="AB1751">
        <v>399</v>
      </c>
      <c r="AC1751">
        <v>258</v>
      </c>
      <c r="AD1751">
        <v>2</v>
      </c>
      <c r="AE1751">
        <v>43</v>
      </c>
      <c r="AF1751">
        <v>30</v>
      </c>
      <c r="AG1751">
        <v>64</v>
      </c>
      <c r="AH1751">
        <v>20</v>
      </c>
      <c r="AI1751">
        <v>1</v>
      </c>
      <c r="AJ1751">
        <v>5</v>
      </c>
      <c r="AK1751">
        <v>5</v>
      </c>
      <c r="AL1751">
        <v>27</v>
      </c>
      <c r="AM1751">
        <v>20</v>
      </c>
      <c r="AN1751">
        <v>2</v>
      </c>
      <c r="AO1751">
        <v>0</v>
      </c>
      <c r="AP1751">
        <v>0</v>
      </c>
      <c r="AQ1751">
        <v>0</v>
      </c>
      <c r="AR1751">
        <v>0</v>
      </c>
      <c r="AS1751">
        <v>1</v>
      </c>
      <c r="AT1751">
        <v>0</v>
      </c>
      <c r="AU1751">
        <v>0</v>
      </c>
      <c r="AV1751">
        <v>0</v>
      </c>
      <c r="AW1751">
        <v>0</v>
      </c>
      <c r="AX1751">
        <v>0</v>
      </c>
      <c r="AY1751">
        <v>0</v>
      </c>
      <c r="AZ1751">
        <v>0</v>
      </c>
      <c r="BA1751">
        <v>0</v>
      </c>
      <c r="BB1751">
        <v>0</v>
      </c>
      <c r="BC1751">
        <v>0</v>
      </c>
      <c r="BD1751">
        <v>0</v>
      </c>
      <c r="BE1751">
        <v>0</v>
      </c>
      <c r="BF1751">
        <v>0</v>
      </c>
      <c r="BG1751" s="20">
        <v>0</v>
      </c>
      <c r="BH1751" s="20">
        <v>2</v>
      </c>
      <c r="BI1751" s="20">
        <v>36</v>
      </c>
      <c r="BJ1751" s="20">
        <v>37</v>
      </c>
      <c r="BK1751" s="20">
        <v>226</v>
      </c>
      <c r="BL1751" s="20">
        <v>380</v>
      </c>
      <c r="BM1751" s="20">
        <v>316</v>
      </c>
      <c r="BN1751" s="20">
        <v>45</v>
      </c>
      <c r="BO1751" s="20">
        <v>25</v>
      </c>
      <c r="BP1751" s="20">
        <v>1662</v>
      </c>
      <c r="BQ1751" s="20">
        <v>644</v>
      </c>
      <c r="BR1751" s="20">
        <v>0</v>
      </c>
      <c r="BS1751" s="20">
        <v>19</v>
      </c>
      <c r="BT1751" s="20">
        <v>81</v>
      </c>
      <c r="BU1751" s="20">
        <v>382</v>
      </c>
      <c r="BV1751" s="20">
        <v>1094</v>
      </c>
    </row>
    <row r="1752" spans="1:74" x14ac:dyDescent="0.25">
      <c r="A1752" s="20" t="s">
        <v>452</v>
      </c>
      <c r="B1752" s="20" t="s">
        <v>453</v>
      </c>
      <c r="C1752" s="20" t="s">
        <v>458</v>
      </c>
      <c r="D1752" s="1">
        <v>44599</v>
      </c>
      <c r="E1752">
        <v>44</v>
      </c>
      <c r="F1752">
        <v>1</v>
      </c>
      <c r="G1752">
        <v>0</v>
      </c>
      <c r="H1752">
        <v>3</v>
      </c>
      <c r="I1752">
        <v>2</v>
      </c>
      <c r="J1752">
        <v>30</v>
      </c>
      <c r="K1752">
        <v>0</v>
      </c>
      <c r="L1752">
        <v>4</v>
      </c>
      <c r="M1752">
        <v>1</v>
      </c>
      <c r="N1752">
        <v>39</v>
      </c>
      <c r="O1752">
        <v>38</v>
      </c>
      <c r="P1752">
        <v>0</v>
      </c>
      <c r="Q1752">
        <v>0</v>
      </c>
      <c r="R1752">
        <v>248</v>
      </c>
      <c r="S1752">
        <v>212</v>
      </c>
      <c r="T1752">
        <v>9</v>
      </c>
      <c r="U1752">
        <v>5</v>
      </c>
      <c r="V1752">
        <v>4</v>
      </c>
      <c r="W1752">
        <v>470</v>
      </c>
      <c r="X1752">
        <v>275</v>
      </c>
      <c r="Y1752">
        <v>10</v>
      </c>
      <c r="Z1752">
        <v>46</v>
      </c>
      <c r="AA1752">
        <v>16</v>
      </c>
      <c r="AB1752">
        <v>398</v>
      </c>
      <c r="AC1752">
        <v>256</v>
      </c>
      <c r="AD1752">
        <v>2</v>
      </c>
      <c r="AE1752">
        <v>43</v>
      </c>
      <c r="AF1752">
        <v>30</v>
      </c>
      <c r="AG1752">
        <v>64</v>
      </c>
      <c r="AH1752">
        <v>21</v>
      </c>
      <c r="AI1752">
        <v>1</v>
      </c>
      <c r="AJ1752">
        <v>5</v>
      </c>
      <c r="AK1752">
        <v>5</v>
      </c>
      <c r="AL1752">
        <v>27</v>
      </c>
      <c r="AM1752">
        <v>20</v>
      </c>
      <c r="AN1752">
        <v>2</v>
      </c>
      <c r="AO1752">
        <v>0</v>
      </c>
      <c r="AP1752">
        <v>0</v>
      </c>
      <c r="AQ1752">
        <v>0</v>
      </c>
      <c r="AR1752">
        <v>0</v>
      </c>
      <c r="AS1752">
        <v>1</v>
      </c>
      <c r="AT1752">
        <v>0</v>
      </c>
      <c r="AU1752">
        <v>0</v>
      </c>
      <c r="AV1752">
        <v>0</v>
      </c>
      <c r="AW1752">
        <v>0</v>
      </c>
      <c r="AX1752">
        <v>0</v>
      </c>
      <c r="AY1752">
        <v>0</v>
      </c>
      <c r="AZ1752">
        <v>0</v>
      </c>
      <c r="BA1752">
        <v>0</v>
      </c>
      <c r="BB1752">
        <v>0</v>
      </c>
      <c r="BC1752">
        <v>0</v>
      </c>
      <c r="BD1752">
        <v>0</v>
      </c>
      <c r="BE1752">
        <v>0</v>
      </c>
      <c r="BF1752">
        <v>0</v>
      </c>
      <c r="BG1752" s="20">
        <v>0</v>
      </c>
      <c r="BH1752" s="20">
        <v>2</v>
      </c>
      <c r="BI1752" s="20">
        <v>36</v>
      </c>
      <c r="BJ1752" s="20">
        <v>39</v>
      </c>
      <c r="BK1752" s="20">
        <v>227</v>
      </c>
      <c r="BL1752" s="20">
        <v>381</v>
      </c>
      <c r="BM1752" s="20">
        <v>316</v>
      </c>
      <c r="BN1752" s="20">
        <v>45</v>
      </c>
      <c r="BO1752" s="20">
        <v>25</v>
      </c>
      <c r="BP1752" s="20">
        <v>1666</v>
      </c>
      <c r="BQ1752" s="20">
        <v>650</v>
      </c>
      <c r="BR1752" s="20">
        <v>0</v>
      </c>
      <c r="BS1752" s="20">
        <v>19</v>
      </c>
      <c r="BT1752" s="20">
        <v>81</v>
      </c>
      <c r="BU1752" s="20">
        <v>382</v>
      </c>
      <c r="BV1752" s="20">
        <v>1098</v>
      </c>
    </row>
    <row r="1753" spans="1:74" x14ac:dyDescent="0.25">
      <c r="A1753" s="20" t="s">
        <v>452</v>
      </c>
      <c r="B1753" s="20" t="s">
        <v>453</v>
      </c>
      <c r="C1753" s="20" t="s">
        <v>458</v>
      </c>
      <c r="D1753" s="1">
        <v>44606</v>
      </c>
      <c r="E1753">
        <v>44</v>
      </c>
      <c r="F1753">
        <v>1</v>
      </c>
      <c r="G1753">
        <v>0</v>
      </c>
      <c r="H1753">
        <v>3</v>
      </c>
      <c r="I1753">
        <v>2</v>
      </c>
      <c r="J1753">
        <v>30</v>
      </c>
      <c r="K1753">
        <v>0</v>
      </c>
      <c r="L1753">
        <v>4</v>
      </c>
      <c r="M1753">
        <v>1</v>
      </c>
      <c r="N1753">
        <v>39</v>
      </c>
      <c r="O1753">
        <v>38</v>
      </c>
      <c r="P1753">
        <v>0</v>
      </c>
      <c r="Q1753">
        <v>0</v>
      </c>
      <c r="R1753">
        <v>250</v>
      </c>
      <c r="S1753">
        <v>212</v>
      </c>
      <c r="T1753">
        <v>9</v>
      </c>
      <c r="U1753">
        <v>6</v>
      </c>
      <c r="V1753">
        <v>5</v>
      </c>
      <c r="W1753">
        <v>468</v>
      </c>
      <c r="X1753">
        <v>278</v>
      </c>
      <c r="Y1753">
        <v>11</v>
      </c>
      <c r="Z1753">
        <v>45</v>
      </c>
      <c r="AA1753">
        <v>15</v>
      </c>
      <c r="AB1753">
        <v>397</v>
      </c>
      <c r="AC1753">
        <v>257</v>
      </c>
      <c r="AD1753">
        <v>2</v>
      </c>
      <c r="AE1753">
        <v>44</v>
      </c>
      <c r="AF1753">
        <v>28</v>
      </c>
      <c r="AG1753">
        <v>64</v>
      </c>
      <c r="AH1753">
        <v>21</v>
      </c>
      <c r="AI1753">
        <v>1</v>
      </c>
      <c r="AJ1753">
        <v>5</v>
      </c>
      <c r="AK1753">
        <v>5</v>
      </c>
      <c r="AL1753">
        <v>27</v>
      </c>
      <c r="AM1753">
        <v>20</v>
      </c>
      <c r="AN1753">
        <v>2</v>
      </c>
      <c r="AO1753">
        <v>0</v>
      </c>
      <c r="AP1753">
        <v>0</v>
      </c>
      <c r="AQ1753">
        <v>0</v>
      </c>
      <c r="AR1753">
        <v>0</v>
      </c>
      <c r="AS1753">
        <v>1</v>
      </c>
      <c r="AT1753">
        <v>0</v>
      </c>
      <c r="AU1753">
        <v>0</v>
      </c>
      <c r="AV1753">
        <v>0</v>
      </c>
      <c r="AW1753">
        <v>0</v>
      </c>
      <c r="AX1753">
        <v>0</v>
      </c>
      <c r="AY1753">
        <v>0</v>
      </c>
      <c r="AZ1753">
        <v>0</v>
      </c>
      <c r="BA1753">
        <v>0</v>
      </c>
      <c r="BB1753">
        <v>0</v>
      </c>
      <c r="BC1753">
        <v>0</v>
      </c>
      <c r="BD1753">
        <v>0</v>
      </c>
      <c r="BE1753">
        <v>0</v>
      </c>
      <c r="BF1753">
        <v>0</v>
      </c>
      <c r="BG1753" s="20">
        <v>0</v>
      </c>
      <c r="BH1753" s="20">
        <v>2</v>
      </c>
      <c r="BI1753" s="20">
        <v>36</v>
      </c>
      <c r="BJ1753" s="20">
        <v>39</v>
      </c>
      <c r="BK1753" s="20">
        <v>227</v>
      </c>
      <c r="BL1753" s="20">
        <v>380</v>
      </c>
      <c r="BM1753" s="20">
        <v>316</v>
      </c>
      <c r="BN1753" s="20">
        <v>45</v>
      </c>
      <c r="BO1753" s="20">
        <v>25</v>
      </c>
      <c r="BP1753" s="20">
        <v>1667</v>
      </c>
      <c r="BQ1753" s="20">
        <v>657</v>
      </c>
      <c r="BR1753" s="20">
        <v>0</v>
      </c>
      <c r="BS1753" s="20">
        <v>19</v>
      </c>
      <c r="BT1753" s="20">
        <v>83</v>
      </c>
      <c r="BU1753" s="20">
        <v>378</v>
      </c>
      <c r="BV1753" s="20">
        <v>1100</v>
      </c>
    </row>
    <row r="1754" spans="1:74" x14ac:dyDescent="0.25">
      <c r="A1754" s="20" t="s">
        <v>452</v>
      </c>
      <c r="B1754" s="20" t="s">
        <v>453</v>
      </c>
      <c r="C1754" s="20" t="s">
        <v>458</v>
      </c>
      <c r="D1754" s="1">
        <v>44606</v>
      </c>
      <c r="E1754">
        <v>1</v>
      </c>
      <c r="J1754">
        <v>1</v>
      </c>
      <c r="W1754">
        <v>1</v>
      </c>
      <c r="AL1754">
        <v>1</v>
      </c>
      <c r="BG1754" s="20"/>
      <c r="BH1754" s="20"/>
      <c r="BI1754" s="20">
        <v>1</v>
      </c>
      <c r="BJ1754" s="20"/>
      <c r="BK1754" s="20"/>
      <c r="BL1754" s="20"/>
      <c r="BM1754" s="20"/>
      <c r="BN1754" s="20"/>
      <c r="BO1754" s="20"/>
      <c r="BP1754" s="20"/>
      <c r="BQ1754" s="20"/>
      <c r="BR1754" s="20"/>
      <c r="BS1754" s="20"/>
      <c r="BT1754" s="20"/>
      <c r="BU1754" s="20"/>
      <c r="BV1754" s="20"/>
    </row>
    <row r="1755" spans="1:74" x14ac:dyDescent="0.25">
      <c r="A1755" s="20" t="s">
        <v>452</v>
      </c>
      <c r="B1755" s="20" t="s">
        <v>455</v>
      </c>
      <c r="C1755" s="20" t="s">
        <v>611</v>
      </c>
      <c r="D1755" s="1">
        <v>44493</v>
      </c>
      <c r="E1755">
        <v>85</v>
      </c>
      <c r="F1755">
        <v>2</v>
      </c>
      <c r="G1755">
        <v>0</v>
      </c>
      <c r="H1755">
        <v>0</v>
      </c>
      <c r="I1755">
        <v>0</v>
      </c>
      <c r="J1755">
        <v>48</v>
      </c>
      <c r="K1755">
        <v>5</v>
      </c>
      <c r="L1755">
        <v>0</v>
      </c>
      <c r="M1755">
        <v>1</v>
      </c>
      <c r="N1755">
        <v>3</v>
      </c>
      <c r="O1755">
        <v>0</v>
      </c>
      <c r="P1755">
        <v>0</v>
      </c>
      <c r="Q1755">
        <v>0</v>
      </c>
      <c r="R1755">
        <v>790</v>
      </c>
      <c r="S1755">
        <v>0</v>
      </c>
      <c r="T1755">
        <v>601</v>
      </c>
      <c r="U1755">
        <v>0</v>
      </c>
      <c r="V1755">
        <v>0</v>
      </c>
      <c r="W1755">
        <v>612</v>
      </c>
      <c r="X1755">
        <v>0</v>
      </c>
      <c r="Y1755">
        <v>134</v>
      </c>
      <c r="Z1755">
        <v>3</v>
      </c>
      <c r="AA1755">
        <v>16</v>
      </c>
      <c r="AB1755">
        <v>776</v>
      </c>
      <c r="AC1755">
        <v>128</v>
      </c>
      <c r="AD1755">
        <v>38</v>
      </c>
      <c r="AE1755">
        <v>7</v>
      </c>
      <c r="AF1755">
        <v>11</v>
      </c>
      <c r="AG1755">
        <v>81</v>
      </c>
      <c r="AH1755">
        <v>0</v>
      </c>
      <c r="AI1755">
        <v>2</v>
      </c>
      <c r="AJ1755">
        <v>4</v>
      </c>
      <c r="AK1755">
        <v>1</v>
      </c>
      <c r="AL1755">
        <v>76</v>
      </c>
      <c r="AM1755">
        <v>0</v>
      </c>
      <c r="AN1755">
        <v>10</v>
      </c>
      <c r="AO1755">
        <v>0</v>
      </c>
      <c r="AP1755">
        <v>1</v>
      </c>
      <c r="AQ1755">
        <v>0</v>
      </c>
      <c r="AR1755">
        <v>0</v>
      </c>
      <c r="AS1755">
        <v>0</v>
      </c>
      <c r="AT1755">
        <v>0</v>
      </c>
      <c r="AU1755">
        <v>0</v>
      </c>
      <c r="AV1755">
        <v>0</v>
      </c>
      <c r="AW1755">
        <v>0</v>
      </c>
      <c r="AX1755">
        <v>0</v>
      </c>
      <c r="AY1755">
        <v>0</v>
      </c>
      <c r="AZ1755">
        <v>0</v>
      </c>
      <c r="BA1755">
        <v>0</v>
      </c>
      <c r="BB1755">
        <v>26</v>
      </c>
      <c r="BC1755">
        <v>36</v>
      </c>
      <c r="BD1755">
        <v>0</v>
      </c>
      <c r="BE1755">
        <v>5</v>
      </c>
      <c r="BF1755">
        <v>1</v>
      </c>
      <c r="BG1755" s="20"/>
      <c r="BH1755" s="20"/>
      <c r="BI1755" s="20"/>
      <c r="BJ1755" s="20"/>
      <c r="BK1755" s="20"/>
      <c r="BL1755" s="20"/>
      <c r="BM1755" s="20"/>
      <c r="BN1755" s="20"/>
      <c r="BO1755" s="20"/>
      <c r="BP1755" s="20"/>
      <c r="BQ1755" s="20"/>
      <c r="BR1755" s="20"/>
      <c r="BS1755" s="20"/>
      <c r="BT1755" s="20"/>
      <c r="BU1755" s="20"/>
      <c r="BV1755" s="20"/>
    </row>
    <row r="1756" spans="1:74" x14ac:dyDescent="0.25">
      <c r="A1756" s="20" t="s">
        <v>452</v>
      </c>
      <c r="B1756" s="20" t="s">
        <v>455</v>
      </c>
      <c r="C1756" s="20" t="s">
        <v>611</v>
      </c>
      <c r="D1756" s="1">
        <v>44500</v>
      </c>
      <c r="E1756">
        <v>86</v>
      </c>
      <c r="F1756">
        <v>3</v>
      </c>
      <c r="G1756">
        <v>0</v>
      </c>
      <c r="H1756">
        <v>0</v>
      </c>
      <c r="I1756">
        <v>0</v>
      </c>
      <c r="J1756">
        <v>51</v>
      </c>
      <c r="K1756">
        <v>5</v>
      </c>
      <c r="L1756">
        <v>0</v>
      </c>
      <c r="M1756">
        <v>1</v>
      </c>
      <c r="N1756">
        <v>3</v>
      </c>
      <c r="O1756">
        <v>0</v>
      </c>
      <c r="P1756">
        <v>0</v>
      </c>
      <c r="Q1756">
        <v>0</v>
      </c>
      <c r="R1756">
        <v>789</v>
      </c>
      <c r="S1756">
        <v>0</v>
      </c>
      <c r="T1756">
        <v>657</v>
      </c>
      <c r="U1756">
        <v>0</v>
      </c>
      <c r="V1756">
        <v>0</v>
      </c>
      <c r="W1756">
        <v>615</v>
      </c>
      <c r="X1756">
        <v>0</v>
      </c>
      <c r="Y1756">
        <v>168</v>
      </c>
      <c r="Z1756">
        <v>3</v>
      </c>
      <c r="AA1756">
        <v>18</v>
      </c>
      <c r="AB1756">
        <v>776</v>
      </c>
      <c r="AC1756">
        <v>156</v>
      </c>
      <c r="AD1756">
        <v>38</v>
      </c>
      <c r="AE1756">
        <v>7</v>
      </c>
      <c r="AF1756">
        <v>12</v>
      </c>
      <c r="AG1756">
        <v>80</v>
      </c>
      <c r="AH1756">
        <v>0</v>
      </c>
      <c r="AI1756">
        <v>8</v>
      </c>
      <c r="AJ1756">
        <v>4</v>
      </c>
      <c r="AK1756">
        <v>1</v>
      </c>
      <c r="AL1756">
        <v>76</v>
      </c>
      <c r="AM1756">
        <v>0</v>
      </c>
      <c r="AN1756">
        <v>18</v>
      </c>
      <c r="AO1756">
        <v>0</v>
      </c>
      <c r="AP1756">
        <v>1</v>
      </c>
      <c r="AQ1756">
        <v>0</v>
      </c>
      <c r="AR1756">
        <v>0</v>
      </c>
      <c r="AS1756">
        <v>0</v>
      </c>
      <c r="AT1756">
        <v>0</v>
      </c>
      <c r="AU1756">
        <v>0</v>
      </c>
      <c r="AV1756">
        <v>0</v>
      </c>
      <c r="AW1756">
        <v>0</v>
      </c>
      <c r="AX1756">
        <v>0</v>
      </c>
      <c r="AY1756">
        <v>0</v>
      </c>
      <c r="AZ1756">
        <v>0</v>
      </c>
      <c r="BA1756">
        <v>0</v>
      </c>
      <c r="BB1756">
        <v>26</v>
      </c>
      <c r="BC1756">
        <v>37</v>
      </c>
      <c r="BD1756">
        <v>0</v>
      </c>
      <c r="BE1756">
        <v>4</v>
      </c>
      <c r="BF1756">
        <v>1</v>
      </c>
      <c r="BG1756" s="20"/>
      <c r="BH1756" s="20"/>
      <c r="BI1756" s="20"/>
      <c r="BJ1756" s="20"/>
      <c r="BK1756" s="20"/>
      <c r="BL1756" s="20"/>
      <c r="BM1756" s="20"/>
      <c r="BN1756" s="20"/>
      <c r="BO1756" s="20"/>
      <c r="BP1756" s="20"/>
      <c r="BQ1756" s="20"/>
      <c r="BR1756" s="20"/>
      <c r="BS1756" s="20"/>
      <c r="BT1756" s="20"/>
      <c r="BU1756" s="20"/>
      <c r="BV1756" s="20"/>
    </row>
    <row r="1757" spans="1:74" x14ac:dyDescent="0.25">
      <c r="A1757" s="20" t="s">
        <v>452</v>
      </c>
      <c r="B1757" s="20" t="s">
        <v>455</v>
      </c>
      <c r="C1757" s="20" t="s">
        <v>611</v>
      </c>
      <c r="D1757" s="1">
        <v>44507</v>
      </c>
      <c r="E1757">
        <v>86</v>
      </c>
      <c r="F1757">
        <v>3</v>
      </c>
      <c r="G1757">
        <v>0</v>
      </c>
      <c r="H1757">
        <v>0</v>
      </c>
      <c r="I1757">
        <v>0</v>
      </c>
      <c r="J1757">
        <v>54</v>
      </c>
      <c r="K1757">
        <v>5</v>
      </c>
      <c r="L1757">
        <v>0</v>
      </c>
      <c r="M1757">
        <v>1</v>
      </c>
      <c r="N1757">
        <v>3</v>
      </c>
      <c r="O1757">
        <v>3</v>
      </c>
      <c r="P1757">
        <v>0</v>
      </c>
      <c r="Q1757">
        <v>0</v>
      </c>
      <c r="R1757">
        <v>782</v>
      </c>
      <c r="S1757">
        <v>679</v>
      </c>
      <c r="T1757">
        <v>26</v>
      </c>
      <c r="U1757">
        <v>0</v>
      </c>
      <c r="V1757">
        <v>0</v>
      </c>
      <c r="W1757">
        <v>615</v>
      </c>
      <c r="X1757">
        <v>226</v>
      </c>
      <c r="Y1757">
        <v>37</v>
      </c>
      <c r="Z1757">
        <v>3</v>
      </c>
      <c r="AA1757">
        <v>17</v>
      </c>
      <c r="AB1757">
        <v>775</v>
      </c>
      <c r="AC1757">
        <v>181</v>
      </c>
      <c r="AD1757">
        <v>38</v>
      </c>
      <c r="AE1757">
        <v>7</v>
      </c>
      <c r="AF1757">
        <v>11</v>
      </c>
      <c r="AG1757">
        <v>80</v>
      </c>
      <c r="AH1757">
        <v>10</v>
      </c>
      <c r="AI1757">
        <v>4</v>
      </c>
      <c r="AJ1757">
        <v>4</v>
      </c>
      <c r="AK1757">
        <v>1</v>
      </c>
      <c r="AL1757">
        <v>82</v>
      </c>
      <c r="AM1757">
        <v>28</v>
      </c>
      <c r="AN1757">
        <v>1</v>
      </c>
      <c r="AO1757">
        <v>0</v>
      </c>
      <c r="AP1757">
        <v>1</v>
      </c>
      <c r="AQ1757">
        <v>0</v>
      </c>
      <c r="AR1757">
        <v>0</v>
      </c>
      <c r="AS1757">
        <v>0</v>
      </c>
      <c r="AT1757">
        <v>0</v>
      </c>
      <c r="AU1757">
        <v>0</v>
      </c>
      <c r="AV1757">
        <v>0</v>
      </c>
      <c r="AW1757">
        <v>0</v>
      </c>
      <c r="AX1757">
        <v>0</v>
      </c>
      <c r="AY1757">
        <v>0</v>
      </c>
      <c r="AZ1757">
        <v>0</v>
      </c>
      <c r="BA1757">
        <v>0</v>
      </c>
      <c r="BB1757">
        <v>0</v>
      </c>
      <c r="BC1757">
        <v>0</v>
      </c>
      <c r="BD1757">
        <v>0</v>
      </c>
      <c r="BE1757">
        <v>0</v>
      </c>
      <c r="BF1757">
        <v>0</v>
      </c>
      <c r="BG1757" s="20">
        <v>3</v>
      </c>
      <c r="BH1757" s="20">
        <v>0</v>
      </c>
      <c r="BI1757" s="20">
        <v>79</v>
      </c>
      <c r="BJ1757" s="20">
        <v>3</v>
      </c>
      <c r="BK1757" s="20">
        <v>753</v>
      </c>
      <c r="BL1757" s="20">
        <v>543</v>
      </c>
      <c r="BM1757" s="20">
        <v>709</v>
      </c>
      <c r="BN1757" s="20">
        <v>65</v>
      </c>
      <c r="BO1757" s="20">
        <v>79</v>
      </c>
      <c r="BP1757" s="20"/>
      <c r="BQ1757" s="20"/>
      <c r="BR1757" s="20"/>
      <c r="BS1757" s="20"/>
      <c r="BT1757" s="20"/>
      <c r="BU1757" s="20"/>
      <c r="BV1757" s="20"/>
    </row>
    <row r="1758" spans="1:74" x14ac:dyDescent="0.25">
      <c r="A1758" s="20" t="s">
        <v>452</v>
      </c>
      <c r="B1758" s="20" t="s">
        <v>455</v>
      </c>
      <c r="C1758" s="20" t="s">
        <v>611</v>
      </c>
      <c r="D1758" s="1">
        <v>44514</v>
      </c>
      <c r="E1758">
        <v>88</v>
      </c>
      <c r="F1758">
        <v>3</v>
      </c>
      <c r="G1758">
        <v>0</v>
      </c>
      <c r="H1758">
        <v>0</v>
      </c>
      <c r="I1758">
        <v>0</v>
      </c>
      <c r="J1758">
        <v>58</v>
      </c>
      <c r="K1758">
        <v>5</v>
      </c>
      <c r="L1758">
        <v>0</v>
      </c>
      <c r="M1758">
        <v>1</v>
      </c>
      <c r="N1758">
        <v>3</v>
      </c>
      <c r="O1758">
        <v>3</v>
      </c>
      <c r="P1758">
        <v>0</v>
      </c>
      <c r="Q1758">
        <v>0</v>
      </c>
      <c r="R1758">
        <v>781</v>
      </c>
      <c r="S1758">
        <v>699</v>
      </c>
      <c r="T1758">
        <v>26</v>
      </c>
      <c r="U1758">
        <v>0</v>
      </c>
      <c r="V1758">
        <v>0</v>
      </c>
      <c r="W1758">
        <v>613</v>
      </c>
      <c r="X1758">
        <v>302</v>
      </c>
      <c r="Y1758">
        <v>37</v>
      </c>
      <c r="Z1758">
        <v>3</v>
      </c>
      <c r="AA1758">
        <v>17</v>
      </c>
      <c r="AB1758">
        <v>775</v>
      </c>
      <c r="AC1758">
        <v>224</v>
      </c>
      <c r="AD1758">
        <v>38</v>
      </c>
      <c r="AE1758">
        <v>7</v>
      </c>
      <c r="AF1758">
        <v>11</v>
      </c>
      <c r="AG1758">
        <v>80</v>
      </c>
      <c r="AH1758">
        <v>15</v>
      </c>
      <c r="AI1758">
        <v>4</v>
      </c>
      <c r="AJ1758">
        <v>4</v>
      </c>
      <c r="AK1758">
        <v>1</v>
      </c>
      <c r="AL1758">
        <v>82</v>
      </c>
      <c r="AM1758">
        <v>36</v>
      </c>
      <c r="AN1758">
        <v>1</v>
      </c>
      <c r="AO1758">
        <v>0</v>
      </c>
      <c r="AP1758">
        <v>1</v>
      </c>
      <c r="AQ1758">
        <v>0</v>
      </c>
      <c r="AR1758">
        <v>0</v>
      </c>
      <c r="AS1758">
        <v>0</v>
      </c>
      <c r="AT1758">
        <v>0</v>
      </c>
      <c r="AU1758">
        <v>0</v>
      </c>
      <c r="AV1758">
        <v>0</v>
      </c>
      <c r="AW1758">
        <v>0</v>
      </c>
      <c r="AX1758">
        <v>0</v>
      </c>
      <c r="AY1758">
        <v>0</v>
      </c>
      <c r="AZ1758">
        <v>0</v>
      </c>
      <c r="BA1758">
        <v>0</v>
      </c>
      <c r="BB1758">
        <v>0</v>
      </c>
      <c r="BC1758">
        <v>0</v>
      </c>
      <c r="BD1758">
        <v>0</v>
      </c>
      <c r="BE1758">
        <v>0</v>
      </c>
      <c r="BF1758">
        <v>0</v>
      </c>
      <c r="BG1758" s="20">
        <v>3</v>
      </c>
      <c r="BH1758" s="20">
        <v>0</v>
      </c>
      <c r="BI1758" s="20">
        <v>80</v>
      </c>
      <c r="BJ1758" s="20">
        <v>3</v>
      </c>
      <c r="BK1758" s="20">
        <v>752</v>
      </c>
      <c r="BL1758" s="20">
        <v>541</v>
      </c>
      <c r="BM1758" s="20">
        <v>710</v>
      </c>
      <c r="BN1758" s="20">
        <v>66</v>
      </c>
      <c r="BO1758" s="20">
        <v>79</v>
      </c>
      <c r="BP1758" s="20"/>
      <c r="BQ1758" s="20"/>
      <c r="BR1758" s="20"/>
      <c r="BS1758" s="20"/>
      <c r="BT1758" s="20"/>
      <c r="BU1758" s="20"/>
      <c r="BV1758" s="20"/>
    </row>
    <row r="1759" spans="1:74" x14ac:dyDescent="0.25">
      <c r="A1759" s="20" t="s">
        <v>452</v>
      </c>
      <c r="B1759" s="20" t="s">
        <v>455</v>
      </c>
      <c r="C1759" s="20" t="s">
        <v>611</v>
      </c>
      <c r="D1759" s="1">
        <v>44521</v>
      </c>
      <c r="E1759">
        <v>88</v>
      </c>
      <c r="F1759">
        <v>3</v>
      </c>
      <c r="G1759">
        <v>0</v>
      </c>
      <c r="H1759">
        <v>0</v>
      </c>
      <c r="I1759">
        <v>0</v>
      </c>
      <c r="J1759">
        <v>60</v>
      </c>
      <c r="K1759">
        <v>5</v>
      </c>
      <c r="L1759">
        <v>0</v>
      </c>
      <c r="M1759">
        <v>1</v>
      </c>
      <c r="N1759">
        <v>3</v>
      </c>
      <c r="O1759">
        <v>3</v>
      </c>
      <c r="P1759">
        <v>0</v>
      </c>
      <c r="Q1759">
        <v>0</v>
      </c>
      <c r="R1759">
        <v>783</v>
      </c>
      <c r="S1759">
        <v>712</v>
      </c>
      <c r="T1759">
        <v>26</v>
      </c>
      <c r="U1759">
        <v>0</v>
      </c>
      <c r="V1759">
        <v>0</v>
      </c>
      <c r="W1759">
        <v>609</v>
      </c>
      <c r="X1759">
        <v>337</v>
      </c>
      <c r="Y1759">
        <v>37</v>
      </c>
      <c r="Z1759">
        <v>3</v>
      </c>
      <c r="AA1759">
        <v>17</v>
      </c>
      <c r="AB1759">
        <v>777</v>
      </c>
      <c r="AC1759">
        <v>261</v>
      </c>
      <c r="AD1759">
        <v>38</v>
      </c>
      <c r="AE1759">
        <v>7</v>
      </c>
      <c r="AF1759">
        <v>13</v>
      </c>
      <c r="AG1759">
        <v>81</v>
      </c>
      <c r="AH1759">
        <v>16</v>
      </c>
      <c r="AI1759">
        <v>4</v>
      </c>
      <c r="AJ1759">
        <v>4</v>
      </c>
      <c r="AK1759">
        <v>1</v>
      </c>
      <c r="AL1759">
        <v>82</v>
      </c>
      <c r="AM1759">
        <v>37</v>
      </c>
      <c r="AN1759">
        <v>1</v>
      </c>
      <c r="AO1759">
        <v>0</v>
      </c>
      <c r="AP1759">
        <v>1</v>
      </c>
      <c r="AQ1759">
        <v>0</v>
      </c>
      <c r="AR1759">
        <v>0</v>
      </c>
      <c r="AS1759">
        <v>0</v>
      </c>
      <c r="AT1759">
        <v>0</v>
      </c>
      <c r="AU1759">
        <v>0</v>
      </c>
      <c r="AV1759">
        <v>0</v>
      </c>
      <c r="AW1759">
        <v>0</v>
      </c>
      <c r="AX1759">
        <v>0</v>
      </c>
      <c r="AY1759">
        <v>0</v>
      </c>
      <c r="AZ1759">
        <v>0</v>
      </c>
      <c r="BA1759">
        <v>0</v>
      </c>
      <c r="BB1759">
        <v>0</v>
      </c>
      <c r="BC1759">
        <v>0</v>
      </c>
      <c r="BD1759">
        <v>0</v>
      </c>
      <c r="BE1759">
        <v>0</v>
      </c>
      <c r="BF1759">
        <v>0</v>
      </c>
      <c r="BG1759" s="20">
        <v>3</v>
      </c>
      <c r="BH1759" s="20">
        <v>0</v>
      </c>
      <c r="BI1759" s="20">
        <v>80</v>
      </c>
      <c r="BJ1759" s="20">
        <v>3</v>
      </c>
      <c r="BK1759" s="20">
        <v>754</v>
      </c>
      <c r="BL1759" s="20">
        <v>536</v>
      </c>
      <c r="BM1759" s="20">
        <v>711</v>
      </c>
      <c r="BN1759" s="20">
        <v>68</v>
      </c>
      <c r="BO1759" s="20">
        <v>79</v>
      </c>
      <c r="BP1759" s="20"/>
      <c r="BQ1759" s="20"/>
      <c r="BR1759" s="20"/>
      <c r="BS1759" s="20"/>
      <c r="BT1759" s="20"/>
      <c r="BU1759" s="20"/>
      <c r="BV1759" s="20"/>
    </row>
    <row r="1760" spans="1:74" x14ac:dyDescent="0.25">
      <c r="A1760" s="20" t="s">
        <v>452</v>
      </c>
      <c r="B1760" s="20" t="s">
        <v>455</v>
      </c>
      <c r="C1760" s="20" t="s">
        <v>611</v>
      </c>
      <c r="D1760" s="1">
        <v>44528</v>
      </c>
      <c r="E1760">
        <v>87</v>
      </c>
      <c r="F1760">
        <v>3</v>
      </c>
      <c r="G1760">
        <v>0</v>
      </c>
      <c r="H1760">
        <v>0</v>
      </c>
      <c r="I1760">
        <v>0</v>
      </c>
      <c r="J1760">
        <v>63</v>
      </c>
      <c r="K1760">
        <v>4</v>
      </c>
      <c r="L1760">
        <v>0</v>
      </c>
      <c r="M1760">
        <v>1</v>
      </c>
      <c r="N1760">
        <v>3</v>
      </c>
      <c r="O1760">
        <v>3</v>
      </c>
      <c r="P1760">
        <v>0</v>
      </c>
      <c r="Q1760">
        <v>0</v>
      </c>
      <c r="R1760">
        <v>811</v>
      </c>
      <c r="S1760">
        <v>747</v>
      </c>
      <c r="T1760">
        <v>24</v>
      </c>
      <c r="U1760">
        <v>0</v>
      </c>
      <c r="V1760">
        <v>0</v>
      </c>
      <c r="W1760">
        <v>613</v>
      </c>
      <c r="X1760">
        <v>372</v>
      </c>
      <c r="Y1760">
        <v>35</v>
      </c>
      <c r="Z1760">
        <v>3</v>
      </c>
      <c r="AA1760">
        <v>16</v>
      </c>
      <c r="AB1760">
        <v>774</v>
      </c>
      <c r="AC1760">
        <v>342</v>
      </c>
      <c r="AD1760">
        <v>36</v>
      </c>
      <c r="AE1760">
        <v>7</v>
      </c>
      <c r="AF1760">
        <v>13</v>
      </c>
      <c r="AG1760">
        <v>81</v>
      </c>
      <c r="AH1760">
        <v>19</v>
      </c>
      <c r="AI1760">
        <v>4</v>
      </c>
      <c r="AJ1760">
        <v>4</v>
      </c>
      <c r="AK1760">
        <v>1</v>
      </c>
      <c r="AL1760">
        <v>52</v>
      </c>
      <c r="AM1760">
        <v>12</v>
      </c>
      <c r="AN1760">
        <v>1</v>
      </c>
      <c r="AO1760">
        <v>0</v>
      </c>
      <c r="AP1760">
        <v>1</v>
      </c>
      <c r="AQ1760">
        <v>0</v>
      </c>
      <c r="AR1760">
        <v>0</v>
      </c>
      <c r="AS1760">
        <v>0</v>
      </c>
      <c r="AT1760">
        <v>0</v>
      </c>
      <c r="AU1760">
        <v>0</v>
      </c>
      <c r="AV1760">
        <v>0</v>
      </c>
      <c r="AW1760">
        <v>0</v>
      </c>
      <c r="AX1760">
        <v>0</v>
      </c>
      <c r="AY1760">
        <v>0</v>
      </c>
      <c r="AZ1760">
        <v>0</v>
      </c>
      <c r="BA1760">
        <v>0</v>
      </c>
      <c r="BB1760">
        <v>0</v>
      </c>
      <c r="BC1760">
        <v>0</v>
      </c>
      <c r="BD1760">
        <v>0</v>
      </c>
      <c r="BE1760">
        <v>0</v>
      </c>
      <c r="BF1760">
        <v>0</v>
      </c>
      <c r="BG1760" s="20">
        <v>3</v>
      </c>
      <c r="BH1760" s="20">
        <v>0</v>
      </c>
      <c r="BI1760" s="20">
        <v>80</v>
      </c>
      <c r="BJ1760" s="20">
        <v>3</v>
      </c>
      <c r="BK1760" s="20">
        <v>783</v>
      </c>
      <c r="BL1760" s="20">
        <v>540</v>
      </c>
      <c r="BM1760" s="20">
        <v>710</v>
      </c>
      <c r="BN1760" s="20">
        <v>68</v>
      </c>
      <c r="BO1760" s="20">
        <v>49</v>
      </c>
      <c r="BP1760" s="20"/>
      <c r="BQ1760" s="20"/>
      <c r="BR1760" s="20"/>
      <c r="BS1760" s="20"/>
      <c r="BT1760" s="20"/>
      <c r="BU1760" s="20"/>
      <c r="BV1760" s="20"/>
    </row>
    <row r="1761" spans="1:74" x14ac:dyDescent="0.25">
      <c r="A1761" s="20" t="s">
        <v>452</v>
      </c>
      <c r="B1761" s="20" t="s">
        <v>455</v>
      </c>
      <c r="C1761" s="20" t="s">
        <v>611</v>
      </c>
      <c r="D1761" s="1">
        <v>44535</v>
      </c>
      <c r="E1761">
        <v>87</v>
      </c>
      <c r="F1761">
        <v>3</v>
      </c>
      <c r="G1761">
        <v>0</v>
      </c>
      <c r="H1761">
        <v>0</v>
      </c>
      <c r="I1761">
        <v>0</v>
      </c>
      <c r="J1761">
        <v>64</v>
      </c>
      <c r="K1761">
        <v>4</v>
      </c>
      <c r="L1761">
        <v>0</v>
      </c>
      <c r="M1761">
        <v>1</v>
      </c>
      <c r="N1761">
        <v>3</v>
      </c>
      <c r="O1761">
        <v>3</v>
      </c>
      <c r="P1761">
        <v>0</v>
      </c>
      <c r="Q1761">
        <v>0</v>
      </c>
      <c r="R1761">
        <v>811</v>
      </c>
      <c r="S1761">
        <v>751</v>
      </c>
      <c r="T1761">
        <v>24</v>
      </c>
      <c r="U1761">
        <v>0</v>
      </c>
      <c r="V1761">
        <v>0</v>
      </c>
      <c r="W1761">
        <v>615</v>
      </c>
      <c r="X1761">
        <v>393</v>
      </c>
      <c r="Y1761">
        <v>35</v>
      </c>
      <c r="Z1761">
        <v>3</v>
      </c>
      <c r="AA1761">
        <v>17</v>
      </c>
      <c r="AB1761">
        <v>775</v>
      </c>
      <c r="AC1761">
        <v>432</v>
      </c>
      <c r="AD1761">
        <v>36</v>
      </c>
      <c r="AE1761">
        <v>7</v>
      </c>
      <c r="AF1761">
        <v>14</v>
      </c>
      <c r="AG1761">
        <v>81</v>
      </c>
      <c r="AH1761">
        <v>26</v>
      </c>
      <c r="AI1761">
        <v>4</v>
      </c>
      <c r="AJ1761">
        <v>4</v>
      </c>
      <c r="AK1761">
        <v>1</v>
      </c>
      <c r="AL1761">
        <v>52</v>
      </c>
      <c r="AM1761">
        <v>11</v>
      </c>
      <c r="AN1761">
        <v>1</v>
      </c>
      <c r="AO1761">
        <v>0</v>
      </c>
      <c r="AP1761">
        <v>1</v>
      </c>
      <c r="AQ1761">
        <v>0</v>
      </c>
      <c r="AR1761">
        <v>0</v>
      </c>
      <c r="AS1761">
        <v>0</v>
      </c>
      <c r="AT1761">
        <v>0</v>
      </c>
      <c r="AU1761">
        <v>0</v>
      </c>
      <c r="AV1761">
        <v>0</v>
      </c>
      <c r="AW1761">
        <v>0</v>
      </c>
      <c r="AX1761">
        <v>0</v>
      </c>
      <c r="AY1761">
        <v>0</v>
      </c>
      <c r="AZ1761">
        <v>0</v>
      </c>
      <c r="BA1761">
        <v>0</v>
      </c>
      <c r="BB1761">
        <v>0</v>
      </c>
      <c r="BC1761">
        <v>0</v>
      </c>
      <c r="BD1761">
        <v>0</v>
      </c>
      <c r="BE1761">
        <v>0</v>
      </c>
      <c r="BF1761">
        <v>0</v>
      </c>
      <c r="BG1761" s="20">
        <v>3</v>
      </c>
      <c r="BH1761" s="20">
        <v>0</v>
      </c>
      <c r="BI1761" s="20">
        <v>80</v>
      </c>
      <c r="BJ1761" s="20">
        <v>3</v>
      </c>
      <c r="BK1761" s="20">
        <v>783</v>
      </c>
      <c r="BL1761" s="20">
        <v>543</v>
      </c>
      <c r="BM1761" s="20">
        <v>711</v>
      </c>
      <c r="BN1761" s="20">
        <v>68</v>
      </c>
      <c r="BO1761" s="20">
        <v>49</v>
      </c>
      <c r="BP1761" s="20"/>
      <c r="BQ1761" s="20"/>
      <c r="BR1761" s="20"/>
      <c r="BS1761" s="20"/>
      <c r="BT1761" s="20"/>
      <c r="BU1761" s="20"/>
      <c r="BV1761" s="20"/>
    </row>
    <row r="1762" spans="1:74" x14ac:dyDescent="0.25">
      <c r="A1762" s="20" t="s">
        <v>452</v>
      </c>
      <c r="B1762" s="20" t="s">
        <v>455</v>
      </c>
      <c r="C1762" s="20" t="s">
        <v>611</v>
      </c>
      <c r="D1762" s="1">
        <v>44542</v>
      </c>
      <c r="E1762">
        <v>87</v>
      </c>
      <c r="F1762">
        <v>2</v>
      </c>
      <c r="G1762">
        <v>1</v>
      </c>
      <c r="H1762">
        <v>0</v>
      </c>
      <c r="I1762">
        <v>0</v>
      </c>
      <c r="J1762">
        <v>66</v>
      </c>
      <c r="K1762">
        <v>4</v>
      </c>
      <c r="L1762">
        <v>0</v>
      </c>
      <c r="M1762">
        <v>1</v>
      </c>
      <c r="N1762">
        <v>3</v>
      </c>
      <c r="O1762">
        <v>3</v>
      </c>
      <c r="P1762">
        <v>0</v>
      </c>
      <c r="Q1762">
        <v>0</v>
      </c>
      <c r="R1762">
        <v>812</v>
      </c>
      <c r="S1762">
        <v>754</v>
      </c>
      <c r="T1762">
        <v>24</v>
      </c>
      <c r="U1762">
        <v>0</v>
      </c>
      <c r="V1762">
        <v>0</v>
      </c>
      <c r="W1762">
        <v>607</v>
      </c>
      <c r="X1762">
        <v>408</v>
      </c>
      <c r="Y1762">
        <v>35</v>
      </c>
      <c r="Z1762">
        <v>3</v>
      </c>
      <c r="AA1762">
        <v>12</v>
      </c>
      <c r="AB1762">
        <v>773</v>
      </c>
      <c r="AC1762">
        <v>489</v>
      </c>
      <c r="AD1762">
        <v>36</v>
      </c>
      <c r="AE1762">
        <v>7</v>
      </c>
      <c r="AF1762">
        <v>11</v>
      </c>
      <c r="AG1762">
        <v>84</v>
      </c>
      <c r="AH1762">
        <v>29</v>
      </c>
      <c r="AI1762">
        <v>4</v>
      </c>
      <c r="AJ1762">
        <v>4</v>
      </c>
      <c r="AK1762">
        <v>3</v>
      </c>
      <c r="AL1762">
        <v>53</v>
      </c>
      <c r="AM1762">
        <v>33</v>
      </c>
      <c r="AN1762">
        <v>1</v>
      </c>
      <c r="AO1762">
        <v>0</v>
      </c>
      <c r="AP1762">
        <v>0</v>
      </c>
      <c r="AQ1762">
        <v>0</v>
      </c>
      <c r="AR1762">
        <v>0</v>
      </c>
      <c r="AS1762">
        <v>0</v>
      </c>
      <c r="AT1762">
        <v>0</v>
      </c>
      <c r="AU1762">
        <v>0</v>
      </c>
      <c r="AV1762">
        <v>0</v>
      </c>
      <c r="AW1762">
        <v>0</v>
      </c>
      <c r="AX1762">
        <v>0</v>
      </c>
      <c r="AY1762">
        <v>0</v>
      </c>
      <c r="AZ1762">
        <v>0</v>
      </c>
      <c r="BA1762">
        <v>0</v>
      </c>
      <c r="BB1762">
        <v>0</v>
      </c>
      <c r="BC1762">
        <v>0</v>
      </c>
      <c r="BD1762">
        <v>0</v>
      </c>
      <c r="BE1762">
        <v>0</v>
      </c>
      <c r="BF1762">
        <v>0</v>
      </c>
      <c r="BG1762" s="20">
        <v>2</v>
      </c>
      <c r="BH1762" s="20">
        <v>0</v>
      </c>
      <c r="BI1762" s="20">
        <v>80</v>
      </c>
      <c r="BJ1762" s="20">
        <v>3</v>
      </c>
      <c r="BK1762" s="20">
        <v>784</v>
      </c>
      <c r="BL1762" s="20">
        <v>541</v>
      </c>
      <c r="BM1762" s="20">
        <v>710</v>
      </c>
      <c r="BN1762" s="20">
        <v>69</v>
      </c>
      <c r="BO1762" s="20">
        <v>51</v>
      </c>
      <c r="BP1762" s="20"/>
      <c r="BQ1762" s="20"/>
      <c r="BR1762" s="20"/>
      <c r="BS1762" s="20"/>
      <c r="BT1762" s="20"/>
      <c r="BU1762" s="20"/>
      <c r="BV1762" s="20"/>
    </row>
    <row r="1763" spans="1:74" x14ac:dyDescent="0.25">
      <c r="A1763" s="20" t="s">
        <v>452</v>
      </c>
      <c r="B1763" s="20" t="s">
        <v>455</v>
      </c>
      <c r="C1763" s="20" t="s">
        <v>611</v>
      </c>
      <c r="D1763" s="1">
        <v>44549</v>
      </c>
      <c r="E1763">
        <v>87</v>
      </c>
      <c r="F1763">
        <v>2</v>
      </c>
      <c r="G1763">
        <v>2</v>
      </c>
      <c r="H1763">
        <v>0</v>
      </c>
      <c r="I1763">
        <v>0</v>
      </c>
      <c r="J1763">
        <v>71</v>
      </c>
      <c r="K1763">
        <v>4</v>
      </c>
      <c r="L1763">
        <v>0</v>
      </c>
      <c r="M1763">
        <v>1</v>
      </c>
      <c r="N1763">
        <v>3</v>
      </c>
      <c r="O1763">
        <v>3</v>
      </c>
      <c r="P1763">
        <v>0</v>
      </c>
      <c r="Q1763">
        <v>0</v>
      </c>
      <c r="R1763">
        <v>816</v>
      </c>
      <c r="S1763">
        <v>769</v>
      </c>
      <c r="T1763">
        <v>24</v>
      </c>
      <c r="U1763">
        <v>0</v>
      </c>
      <c r="V1763">
        <v>0</v>
      </c>
      <c r="W1763">
        <v>604</v>
      </c>
      <c r="X1763">
        <v>427</v>
      </c>
      <c r="Y1763">
        <v>35</v>
      </c>
      <c r="Z1763">
        <v>3</v>
      </c>
      <c r="AA1763">
        <v>12</v>
      </c>
      <c r="AB1763">
        <v>773</v>
      </c>
      <c r="AC1763">
        <v>570</v>
      </c>
      <c r="AD1763">
        <v>35</v>
      </c>
      <c r="AE1763">
        <v>7</v>
      </c>
      <c r="AF1763">
        <v>11</v>
      </c>
      <c r="AG1763">
        <v>85</v>
      </c>
      <c r="AH1763">
        <v>40</v>
      </c>
      <c r="AI1763">
        <v>4</v>
      </c>
      <c r="AJ1763">
        <v>4</v>
      </c>
      <c r="AK1763">
        <v>3</v>
      </c>
      <c r="AL1763">
        <v>53</v>
      </c>
      <c r="AM1763">
        <v>46</v>
      </c>
      <c r="AN1763">
        <v>1</v>
      </c>
      <c r="AO1763">
        <v>0</v>
      </c>
      <c r="AP1763">
        <v>0</v>
      </c>
      <c r="AQ1763">
        <v>0</v>
      </c>
      <c r="AR1763">
        <v>0</v>
      </c>
      <c r="AS1763">
        <v>0</v>
      </c>
      <c r="AT1763">
        <v>0</v>
      </c>
      <c r="AU1763">
        <v>0</v>
      </c>
      <c r="AV1763">
        <v>0</v>
      </c>
      <c r="AW1763">
        <v>0</v>
      </c>
      <c r="AX1763">
        <v>0</v>
      </c>
      <c r="AY1763">
        <v>0</v>
      </c>
      <c r="AZ1763">
        <v>0</v>
      </c>
      <c r="BA1763">
        <v>0</v>
      </c>
      <c r="BB1763">
        <v>0</v>
      </c>
      <c r="BC1763">
        <v>0</v>
      </c>
      <c r="BD1763">
        <v>0</v>
      </c>
      <c r="BE1763">
        <v>0</v>
      </c>
      <c r="BF1763">
        <v>0</v>
      </c>
      <c r="BG1763" s="20">
        <v>2</v>
      </c>
      <c r="BH1763" s="20">
        <v>0</v>
      </c>
      <c r="BI1763" s="20">
        <v>80</v>
      </c>
      <c r="BJ1763" s="20">
        <v>3</v>
      </c>
      <c r="BK1763" s="20">
        <v>788</v>
      </c>
      <c r="BL1763" s="20">
        <v>537</v>
      </c>
      <c r="BM1763" s="20">
        <v>711</v>
      </c>
      <c r="BN1763" s="20">
        <v>71</v>
      </c>
      <c r="BO1763" s="20">
        <v>51</v>
      </c>
      <c r="BP1763" s="20">
        <v>2510</v>
      </c>
      <c r="BQ1763" s="20">
        <v>1145</v>
      </c>
      <c r="BR1763" s="20">
        <v>0</v>
      </c>
      <c r="BS1763" s="20">
        <v>93</v>
      </c>
      <c r="BT1763" s="20">
        <v>28</v>
      </c>
      <c r="BU1763" s="20">
        <v>276</v>
      </c>
      <c r="BV1763" s="20">
        <v>2030</v>
      </c>
    </row>
    <row r="1764" spans="1:74" x14ac:dyDescent="0.25">
      <c r="A1764" s="20" t="s">
        <v>452</v>
      </c>
      <c r="B1764" s="20" t="s">
        <v>455</v>
      </c>
      <c r="C1764" s="20" t="s">
        <v>611</v>
      </c>
      <c r="D1764" s="1">
        <v>44558</v>
      </c>
      <c r="E1764">
        <v>88</v>
      </c>
      <c r="F1764">
        <v>2</v>
      </c>
      <c r="G1764">
        <v>2</v>
      </c>
      <c r="H1764">
        <v>0</v>
      </c>
      <c r="I1764">
        <v>0</v>
      </c>
      <c r="J1764">
        <v>73</v>
      </c>
      <c r="K1764">
        <v>4</v>
      </c>
      <c r="L1764">
        <v>0</v>
      </c>
      <c r="M1764">
        <v>1</v>
      </c>
      <c r="N1764">
        <v>3</v>
      </c>
      <c r="O1764">
        <v>3</v>
      </c>
      <c r="P1764">
        <v>0</v>
      </c>
      <c r="Q1764">
        <v>0</v>
      </c>
      <c r="R1764">
        <v>816</v>
      </c>
      <c r="S1764">
        <v>768</v>
      </c>
      <c r="T1764">
        <v>24</v>
      </c>
      <c r="U1764">
        <v>1</v>
      </c>
      <c r="V1764">
        <v>0</v>
      </c>
      <c r="W1764">
        <v>604</v>
      </c>
      <c r="X1764">
        <v>437</v>
      </c>
      <c r="Y1764">
        <v>34</v>
      </c>
      <c r="Z1764">
        <v>3</v>
      </c>
      <c r="AA1764">
        <v>12</v>
      </c>
      <c r="AB1764">
        <v>773</v>
      </c>
      <c r="AC1764">
        <v>604</v>
      </c>
      <c r="AD1764">
        <v>35</v>
      </c>
      <c r="AE1764">
        <v>7</v>
      </c>
      <c r="AF1764">
        <v>11</v>
      </c>
      <c r="AG1764">
        <v>84</v>
      </c>
      <c r="AH1764">
        <v>45</v>
      </c>
      <c r="AI1764">
        <v>4</v>
      </c>
      <c r="AJ1764">
        <v>4</v>
      </c>
      <c r="AK1764">
        <v>3</v>
      </c>
      <c r="AL1764">
        <v>52</v>
      </c>
      <c r="AM1764">
        <v>45</v>
      </c>
      <c r="AN1764">
        <v>1</v>
      </c>
      <c r="AO1764">
        <v>0</v>
      </c>
      <c r="AP1764">
        <v>0</v>
      </c>
      <c r="AQ1764">
        <v>0</v>
      </c>
      <c r="AR1764">
        <v>0</v>
      </c>
      <c r="AS1764">
        <v>0</v>
      </c>
      <c r="AT1764">
        <v>0</v>
      </c>
      <c r="AU1764">
        <v>0</v>
      </c>
      <c r="AV1764">
        <v>0</v>
      </c>
      <c r="AW1764">
        <v>0</v>
      </c>
      <c r="AX1764">
        <v>0</v>
      </c>
      <c r="AY1764">
        <v>0</v>
      </c>
      <c r="AZ1764">
        <v>0</v>
      </c>
      <c r="BA1764">
        <v>0</v>
      </c>
      <c r="BB1764">
        <v>0</v>
      </c>
      <c r="BC1764">
        <v>0</v>
      </c>
      <c r="BD1764">
        <v>0</v>
      </c>
      <c r="BE1764">
        <v>0</v>
      </c>
      <c r="BF1764">
        <v>0</v>
      </c>
      <c r="BG1764" s="20">
        <v>2</v>
      </c>
      <c r="BH1764" s="20">
        <v>0</v>
      </c>
      <c r="BI1764" s="20">
        <v>81</v>
      </c>
      <c r="BJ1764" s="20">
        <v>3</v>
      </c>
      <c r="BK1764" s="20">
        <v>787</v>
      </c>
      <c r="BL1764" s="20">
        <v>539</v>
      </c>
      <c r="BM1764" s="20">
        <v>712</v>
      </c>
      <c r="BN1764" s="20">
        <v>70</v>
      </c>
      <c r="BO1764" s="20">
        <v>50</v>
      </c>
      <c r="BP1764" s="20">
        <v>2507</v>
      </c>
      <c r="BQ1764" s="20">
        <v>1300</v>
      </c>
      <c r="BR1764" s="20">
        <v>0</v>
      </c>
      <c r="BS1764" s="20">
        <v>92</v>
      </c>
      <c r="BT1764" s="20">
        <v>30</v>
      </c>
      <c r="BU1764" s="20">
        <v>273</v>
      </c>
      <c r="BV1764" s="20">
        <v>2032</v>
      </c>
    </row>
    <row r="1765" spans="1:74" x14ac:dyDescent="0.25">
      <c r="A1765" s="20" t="s">
        <v>452</v>
      </c>
      <c r="B1765" s="20" t="s">
        <v>455</v>
      </c>
      <c r="C1765" s="20" t="s">
        <v>611</v>
      </c>
      <c r="D1765" s="1">
        <v>44564</v>
      </c>
      <c r="E1765">
        <v>88</v>
      </c>
      <c r="F1765">
        <v>2</v>
      </c>
      <c r="G1765">
        <v>2</v>
      </c>
      <c r="H1765">
        <v>0</v>
      </c>
      <c r="I1765">
        <v>0</v>
      </c>
      <c r="J1765">
        <v>73</v>
      </c>
      <c r="K1765">
        <v>4</v>
      </c>
      <c r="L1765">
        <v>0</v>
      </c>
      <c r="M1765">
        <v>1</v>
      </c>
      <c r="N1765">
        <v>3</v>
      </c>
      <c r="O1765">
        <v>3</v>
      </c>
      <c r="P1765">
        <v>0</v>
      </c>
      <c r="Q1765">
        <v>0</v>
      </c>
      <c r="R1765">
        <v>816</v>
      </c>
      <c r="S1765">
        <v>770</v>
      </c>
      <c r="T1765">
        <v>23</v>
      </c>
      <c r="U1765">
        <v>0</v>
      </c>
      <c r="V1765">
        <v>0</v>
      </c>
      <c r="W1765">
        <v>605</v>
      </c>
      <c r="X1765">
        <v>440</v>
      </c>
      <c r="Y1765">
        <v>34</v>
      </c>
      <c r="Z1765">
        <v>3</v>
      </c>
      <c r="AA1765">
        <v>12</v>
      </c>
      <c r="AB1765">
        <v>775</v>
      </c>
      <c r="AC1765">
        <v>610</v>
      </c>
      <c r="AD1765">
        <v>35</v>
      </c>
      <c r="AE1765">
        <v>7</v>
      </c>
      <c r="AF1765">
        <v>11</v>
      </c>
      <c r="AG1765">
        <v>85</v>
      </c>
      <c r="AH1765">
        <v>47</v>
      </c>
      <c r="AI1765">
        <v>4</v>
      </c>
      <c r="AJ1765">
        <v>4</v>
      </c>
      <c r="AK1765">
        <v>3</v>
      </c>
      <c r="AL1765">
        <v>52</v>
      </c>
      <c r="AM1765">
        <v>45</v>
      </c>
      <c r="AN1765">
        <v>1</v>
      </c>
      <c r="AO1765">
        <v>0</v>
      </c>
      <c r="AP1765">
        <v>0</v>
      </c>
      <c r="AQ1765">
        <v>0</v>
      </c>
      <c r="AR1765">
        <v>0</v>
      </c>
      <c r="AS1765">
        <v>0</v>
      </c>
      <c r="AT1765">
        <v>0</v>
      </c>
      <c r="AU1765">
        <v>0</v>
      </c>
      <c r="AV1765">
        <v>0</v>
      </c>
      <c r="AW1765">
        <v>0</v>
      </c>
      <c r="AX1765">
        <v>0</v>
      </c>
      <c r="AY1765">
        <v>0</v>
      </c>
      <c r="AZ1765">
        <v>0</v>
      </c>
      <c r="BA1765">
        <v>0</v>
      </c>
      <c r="BB1765">
        <v>0</v>
      </c>
      <c r="BC1765">
        <v>0</v>
      </c>
      <c r="BD1765">
        <v>0</v>
      </c>
      <c r="BE1765">
        <v>0</v>
      </c>
      <c r="BF1765">
        <v>0</v>
      </c>
      <c r="BG1765" s="20">
        <v>2</v>
      </c>
      <c r="BH1765" s="20">
        <v>0</v>
      </c>
      <c r="BI1765" s="20">
        <v>81</v>
      </c>
      <c r="BJ1765" s="20">
        <v>3</v>
      </c>
      <c r="BK1765" s="20">
        <v>789</v>
      </c>
      <c r="BL1765" s="20">
        <v>540</v>
      </c>
      <c r="BM1765" s="20">
        <v>712</v>
      </c>
      <c r="BN1765" s="20">
        <v>72</v>
      </c>
      <c r="BO1765" s="20">
        <v>50</v>
      </c>
      <c r="BP1765" s="20">
        <v>2504</v>
      </c>
      <c r="BQ1765" s="20">
        <v>1340</v>
      </c>
      <c r="BR1765" s="20">
        <v>0</v>
      </c>
      <c r="BS1765" s="20">
        <v>92</v>
      </c>
      <c r="BT1765" s="20">
        <v>29</v>
      </c>
      <c r="BU1765" s="20">
        <v>272</v>
      </c>
      <c r="BV1765" s="20">
        <v>2032</v>
      </c>
    </row>
    <row r="1766" spans="1:74" x14ac:dyDescent="0.25">
      <c r="A1766" s="20" t="s">
        <v>452</v>
      </c>
      <c r="B1766" s="20" t="s">
        <v>455</v>
      </c>
      <c r="C1766" s="20" t="s">
        <v>611</v>
      </c>
      <c r="D1766" s="1">
        <v>44570</v>
      </c>
      <c r="E1766">
        <v>88</v>
      </c>
      <c r="F1766">
        <v>2</v>
      </c>
      <c r="G1766">
        <v>2</v>
      </c>
      <c r="H1766">
        <v>0</v>
      </c>
      <c r="I1766">
        <v>0</v>
      </c>
      <c r="J1766">
        <v>74</v>
      </c>
      <c r="K1766">
        <v>4</v>
      </c>
      <c r="L1766">
        <v>0</v>
      </c>
      <c r="M1766">
        <v>1</v>
      </c>
      <c r="N1766">
        <v>3</v>
      </c>
      <c r="O1766">
        <v>3</v>
      </c>
      <c r="P1766">
        <v>0</v>
      </c>
      <c r="Q1766">
        <v>0</v>
      </c>
      <c r="R1766">
        <v>816</v>
      </c>
      <c r="S1766">
        <v>770</v>
      </c>
      <c r="T1766">
        <v>23</v>
      </c>
      <c r="U1766">
        <v>0</v>
      </c>
      <c r="V1766">
        <v>0</v>
      </c>
      <c r="W1766">
        <v>605</v>
      </c>
      <c r="X1766">
        <v>446</v>
      </c>
      <c r="Y1766">
        <v>34</v>
      </c>
      <c r="Z1766">
        <v>3</v>
      </c>
      <c r="AA1766">
        <v>12</v>
      </c>
      <c r="AB1766">
        <v>776</v>
      </c>
      <c r="AC1766">
        <v>634</v>
      </c>
      <c r="AD1766">
        <v>35</v>
      </c>
      <c r="AE1766">
        <v>7</v>
      </c>
      <c r="AF1766">
        <v>11</v>
      </c>
      <c r="AG1766">
        <v>85</v>
      </c>
      <c r="AH1766">
        <v>50</v>
      </c>
      <c r="AI1766">
        <v>4</v>
      </c>
      <c r="AJ1766">
        <v>3</v>
      </c>
      <c r="AK1766">
        <v>3</v>
      </c>
      <c r="AL1766">
        <v>52</v>
      </c>
      <c r="AM1766">
        <v>45</v>
      </c>
      <c r="AN1766">
        <v>1</v>
      </c>
      <c r="AO1766">
        <v>0</v>
      </c>
      <c r="AP1766">
        <v>0</v>
      </c>
      <c r="AQ1766">
        <v>0</v>
      </c>
      <c r="AR1766">
        <v>0</v>
      </c>
      <c r="AS1766">
        <v>0</v>
      </c>
      <c r="AT1766">
        <v>0</v>
      </c>
      <c r="AU1766">
        <v>0</v>
      </c>
      <c r="AV1766">
        <v>0</v>
      </c>
      <c r="AW1766">
        <v>0</v>
      </c>
      <c r="AX1766">
        <v>0</v>
      </c>
      <c r="AY1766">
        <v>0</v>
      </c>
      <c r="AZ1766">
        <v>0</v>
      </c>
      <c r="BA1766">
        <v>0</v>
      </c>
      <c r="BB1766">
        <v>0</v>
      </c>
      <c r="BC1766">
        <v>0</v>
      </c>
      <c r="BD1766">
        <v>0</v>
      </c>
      <c r="BE1766">
        <v>0</v>
      </c>
      <c r="BF1766">
        <v>0</v>
      </c>
      <c r="BG1766" s="20">
        <v>2</v>
      </c>
      <c r="BH1766" s="20">
        <v>0</v>
      </c>
      <c r="BI1766" s="20">
        <v>81</v>
      </c>
      <c r="BJ1766" s="20">
        <v>3</v>
      </c>
      <c r="BK1766" s="20">
        <v>789</v>
      </c>
      <c r="BL1766" s="20">
        <v>540</v>
      </c>
      <c r="BM1766" s="20">
        <v>713</v>
      </c>
      <c r="BN1766" s="20">
        <v>72</v>
      </c>
      <c r="BO1766" s="20">
        <v>50</v>
      </c>
      <c r="BP1766" s="20">
        <v>2506</v>
      </c>
      <c r="BQ1766" s="20">
        <v>1429</v>
      </c>
      <c r="BR1766" s="20">
        <v>0</v>
      </c>
      <c r="BS1766" s="20">
        <v>92</v>
      </c>
      <c r="BT1766" s="20">
        <v>28</v>
      </c>
      <c r="BU1766" s="20">
        <v>269</v>
      </c>
      <c r="BV1766" s="20">
        <v>2038</v>
      </c>
    </row>
    <row r="1767" spans="1:74" x14ac:dyDescent="0.25">
      <c r="A1767" s="20" t="s">
        <v>452</v>
      </c>
      <c r="B1767" s="20" t="s">
        <v>455</v>
      </c>
      <c r="C1767" s="20" t="s">
        <v>611</v>
      </c>
      <c r="D1767" s="1">
        <v>44577</v>
      </c>
      <c r="E1767">
        <v>88</v>
      </c>
      <c r="F1767">
        <v>2</v>
      </c>
      <c r="G1767">
        <v>2</v>
      </c>
      <c r="H1767">
        <v>0</v>
      </c>
      <c r="I1767">
        <v>0</v>
      </c>
      <c r="J1767">
        <v>74</v>
      </c>
      <c r="K1767">
        <v>4</v>
      </c>
      <c r="L1767">
        <v>0</v>
      </c>
      <c r="M1767">
        <v>1</v>
      </c>
      <c r="N1767">
        <v>3</v>
      </c>
      <c r="O1767">
        <v>3</v>
      </c>
      <c r="P1767">
        <v>0</v>
      </c>
      <c r="Q1767">
        <v>0</v>
      </c>
      <c r="R1767">
        <v>819</v>
      </c>
      <c r="S1767">
        <v>772</v>
      </c>
      <c r="T1767">
        <v>23</v>
      </c>
      <c r="U1767">
        <v>0</v>
      </c>
      <c r="V1767">
        <v>1</v>
      </c>
      <c r="W1767">
        <v>604</v>
      </c>
      <c r="X1767">
        <v>451</v>
      </c>
      <c r="Y1767">
        <v>34</v>
      </c>
      <c r="Z1767">
        <v>4</v>
      </c>
      <c r="AA1767">
        <v>10</v>
      </c>
      <c r="AB1767">
        <v>777</v>
      </c>
      <c r="AC1767">
        <v>639</v>
      </c>
      <c r="AD1767">
        <v>35</v>
      </c>
      <c r="AE1767">
        <v>7</v>
      </c>
      <c r="AF1767">
        <v>11</v>
      </c>
      <c r="AG1767">
        <v>84</v>
      </c>
      <c r="AH1767">
        <v>51</v>
      </c>
      <c r="AI1767">
        <v>3</v>
      </c>
      <c r="AJ1767">
        <v>3</v>
      </c>
      <c r="AK1767">
        <v>3</v>
      </c>
      <c r="AL1767">
        <v>51</v>
      </c>
      <c r="AM1767">
        <v>44</v>
      </c>
      <c r="AN1767">
        <v>1</v>
      </c>
      <c r="AO1767">
        <v>0</v>
      </c>
      <c r="AP1767">
        <v>0</v>
      </c>
      <c r="AQ1767">
        <v>0</v>
      </c>
      <c r="AR1767">
        <v>0</v>
      </c>
      <c r="AS1767">
        <v>0</v>
      </c>
      <c r="AT1767">
        <v>0</v>
      </c>
      <c r="AU1767">
        <v>0</v>
      </c>
      <c r="AV1767">
        <v>0</v>
      </c>
      <c r="AW1767">
        <v>0</v>
      </c>
      <c r="AX1767">
        <v>0</v>
      </c>
      <c r="AY1767">
        <v>0</v>
      </c>
      <c r="AZ1767">
        <v>0</v>
      </c>
      <c r="BA1767">
        <v>0</v>
      </c>
      <c r="BB1767">
        <v>0</v>
      </c>
      <c r="BC1767">
        <v>0</v>
      </c>
      <c r="BD1767">
        <v>0</v>
      </c>
      <c r="BE1767">
        <v>0</v>
      </c>
      <c r="BF1767">
        <v>0</v>
      </c>
      <c r="BG1767" s="20">
        <v>2</v>
      </c>
      <c r="BH1767" s="20">
        <v>0</v>
      </c>
      <c r="BI1767" s="20">
        <v>81</v>
      </c>
      <c r="BJ1767" s="20">
        <v>3</v>
      </c>
      <c r="BK1767" s="20">
        <v>791</v>
      </c>
      <c r="BL1767" s="20">
        <v>543</v>
      </c>
      <c r="BM1767" s="20">
        <v>714</v>
      </c>
      <c r="BN1767" s="20">
        <v>73</v>
      </c>
      <c r="BO1767" s="20">
        <v>49</v>
      </c>
      <c r="BP1767" s="20">
        <v>2500</v>
      </c>
      <c r="BQ1767" s="20">
        <v>1470</v>
      </c>
      <c r="BR1767" s="20">
        <v>0</v>
      </c>
      <c r="BS1767" s="20">
        <v>90</v>
      </c>
      <c r="BT1767" s="20">
        <v>28</v>
      </c>
      <c r="BU1767" s="20">
        <v>266</v>
      </c>
      <c r="BV1767" s="20">
        <v>2037</v>
      </c>
    </row>
    <row r="1768" spans="1:74" x14ac:dyDescent="0.25">
      <c r="A1768" s="20" t="s">
        <v>452</v>
      </c>
      <c r="B1768" s="20" t="s">
        <v>455</v>
      </c>
      <c r="C1768" s="20" t="s">
        <v>611</v>
      </c>
      <c r="D1768" s="1">
        <v>44584</v>
      </c>
      <c r="E1768">
        <v>88</v>
      </c>
      <c r="F1768">
        <v>2</v>
      </c>
      <c r="G1768">
        <v>2</v>
      </c>
      <c r="H1768">
        <v>0</v>
      </c>
      <c r="I1768">
        <v>0</v>
      </c>
      <c r="J1768">
        <v>74</v>
      </c>
      <c r="K1768">
        <v>4</v>
      </c>
      <c r="L1768">
        <v>0</v>
      </c>
      <c r="M1768">
        <v>1</v>
      </c>
      <c r="N1768">
        <v>3</v>
      </c>
      <c r="O1768">
        <v>3</v>
      </c>
      <c r="P1768">
        <v>0</v>
      </c>
      <c r="Q1768">
        <v>0</v>
      </c>
      <c r="R1768">
        <v>818</v>
      </c>
      <c r="S1768">
        <v>773</v>
      </c>
      <c r="T1768">
        <v>23</v>
      </c>
      <c r="U1768">
        <v>0</v>
      </c>
      <c r="V1768">
        <v>0</v>
      </c>
      <c r="W1768">
        <v>602</v>
      </c>
      <c r="X1768">
        <v>452</v>
      </c>
      <c r="Y1768">
        <v>34</v>
      </c>
      <c r="Z1768">
        <v>3</v>
      </c>
      <c r="AA1768">
        <v>10</v>
      </c>
      <c r="AB1768">
        <v>778</v>
      </c>
      <c r="AC1768">
        <v>640</v>
      </c>
      <c r="AD1768">
        <v>35</v>
      </c>
      <c r="AE1768">
        <v>7</v>
      </c>
      <c r="AF1768">
        <v>12</v>
      </c>
      <c r="AG1768">
        <v>85</v>
      </c>
      <c r="AH1768">
        <v>53</v>
      </c>
      <c r="AI1768">
        <v>3</v>
      </c>
      <c r="AJ1768">
        <v>3</v>
      </c>
      <c r="AK1768">
        <v>3</v>
      </c>
      <c r="AL1768">
        <v>51</v>
      </c>
      <c r="AM1768">
        <v>44</v>
      </c>
      <c r="AN1768">
        <v>1</v>
      </c>
      <c r="AO1768">
        <v>0</v>
      </c>
      <c r="AP1768">
        <v>0</v>
      </c>
      <c r="AQ1768">
        <v>0</v>
      </c>
      <c r="AR1768">
        <v>0</v>
      </c>
      <c r="AS1768">
        <v>0</v>
      </c>
      <c r="AT1768">
        <v>0</v>
      </c>
      <c r="AU1768">
        <v>0</v>
      </c>
      <c r="AV1768">
        <v>0</v>
      </c>
      <c r="AW1768">
        <v>0</v>
      </c>
      <c r="AX1768">
        <v>0</v>
      </c>
      <c r="AY1768">
        <v>0</v>
      </c>
      <c r="AZ1768">
        <v>0</v>
      </c>
      <c r="BA1768">
        <v>0</v>
      </c>
      <c r="BB1768">
        <v>0</v>
      </c>
      <c r="BC1768">
        <v>0</v>
      </c>
      <c r="BD1768">
        <v>0</v>
      </c>
      <c r="BE1768">
        <v>0</v>
      </c>
      <c r="BF1768">
        <v>0</v>
      </c>
      <c r="BG1768" s="20">
        <v>2</v>
      </c>
      <c r="BH1768" s="20">
        <v>0</v>
      </c>
      <c r="BI1768" s="20">
        <v>82</v>
      </c>
      <c r="BJ1768" s="20">
        <v>3</v>
      </c>
      <c r="BK1768" s="20">
        <v>792</v>
      </c>
      <c r="BL1768" s="20">
        <v>542</v>
      </c>
      <c r="BM1768" s="20">
        <v>714</v>
      </c>
      <c r="BN1768" s="20">
        <v>74</v>
      </c>
      <c r="BO1768" s="20">
        <v>49</v>
      </c>
      <c r="BP1768" s="20">
        <v>2508</v>
      </c>
      <c r="BQ1768" s="20">
        <v>1486</v>
      </c>
      <c r="BR1768" s="20">
        <v>0</v>
      </c>
      <c r="BS1768" s="20">
        <v>90</v>
      </c>
      <c r="BT1768" s="20">
        <v>28</v>
      </c>
      <c r="BU1768" s="20">
        <v>270</v>
      </c>
      <c r="BV1768" s="20">
        <v>2047</v>
      </c>
    </row>
    <row r="1769" spans="1:74" x14ac:dyDescent="0.25">
      <c r="A1769" s="20" t="s">
        <v>452</v>
      </c>
      <c r="B1769" s="20" t="s">
        <v>455</v>
      </c>
      <c r="C1769" s="20" t="s">
        <v>611</v>
      </c>
      <c r="D1769" s="1">
        <v>44591</v>
      </c>
      <c r="E1769">
        <v>88</v>
      </c>
      <c r="F1769">
        <v>2</v>
      </c>
      <c r="G1769">
        <v>2</v>
      </c>
      <c r="H1769">
        <v>0</v>
      </c>
      <c r="I1769">
        <v>0</v>
      </c>
      <c r="J1769">
        <v>75</v>
      </c>
      <c r="K1769">
        <v>4</v>
      </c>
      <c r="L1769">
        <v>0</v>
      </c>
      <c r="M1769">
        <v>1</v>
      </c>
      <c r="N1769">
        <v>3</v>
      </c>
      <c r="O1769">
        <v>3</v>
      </c>
      <c r="P1769">
        <v>0</v>
      </c>
      <c r="Q1769">
        <v>0</v>
      </c>
      <c r="R1769">
        <v>820</v>
      </c>
      <c r="S1769">
        <v>774</v>
      </c>
      <c r="T1769">
        <v>24</v>
      </c>
      <c r="U1769">
        <v>0</v>
      </c>
      <c r="V1769">
        <v>0</v>
      </c>
      <c r="W1769">
        <v>599</v>
      </c>
      <c r="X1769">
        <v>449</v>
      </c>
      <c r="Y1769">
        <v>34</v>
      </c>
      <c r="Z1769">
        <v>3</v>
      </c>
      <c r="AA1769">
        <v>10</v>
      </c>
      <c r="AB1769">
        <v>775</v>
      </c>
      <c r="AC1769">
        <v>638</v>
      </c>
      <c r="AD1769">
        <v>35</v>
      </c>
      <c r="AE1769">
        <v>7</v>
      </c>
      <c r="AF1769">
        <v>11</v>
      </c>
      <c r="AG1769">
        <v>85</v>
      </c>
      <c r="AH1769">
        <v>56</v>
      </c>
      <c r="AI1769">
        <v>3</v>
      </c>
      <c r="AJ1769">
        <v>3</v>
      </c>
      <c r="AK1769">
        <v>3</v>
      </c>
      <c r="AL1769">
        <v>51</v>
      </c>
      <c r="AM1769">
        <v>44</v>
      </c>
      <c r="AN1769">
        <v>1</v>
      </c>
      <c r="AO1769">
        <v>0</v>
      </c>
      <c r="AP1769">
        <v>0</v>
      </c>
      <c r="AQ1769">
        <v>0</v>
      </c>
      <c r="AR1769">
        <v>0</v>
      </c>
      <c r="AS1769">
        <v>0</v>
      </c>
      <c r="AT1769">
        <v>0</v>
      </c>
      <c r="AU1769">
        <v>0</v>
      </c>
      <c r="AV1769">
        <v>0</v>
      </c>
      <c r="AW1769">
        <v>0</v>
      </c>
      <c r="AX1769">
        <v>0</v>
      </c>
      <c r="AY1769">
        <v>0</v>
      </c>
      <c r="AZ1769">
        <v>0</v>
      </c>
      <c r="BA1769">
        <v>0</v>
      </c>
      <c r="BB1769">
        <v>0</v>
      </c>
      <c r="BC1769">
        <v>0</v>
      </c>
      <c r="BD1769">
        <v>0</v>
      </c>
      <c r="BE1769">
        <v>0</v>
      </c>
      <c r="BF1769">
        <v>0</v>
      </c>
      <c r="BG1769" s="20">
        <v>2</v>
      </c>
      <c r="BH1769" s="20">
        <v>0</v>
      </c>
      <c r="BI1769" s="20">
        <v>82</v>
      </c>
      <c r="BJ1769" s="20">
        <v>3</v>
      </c>
      <c r="BK1769" s="20">
        <v>793</v>
      </c>
      <c r="BL1769" s="20">
        <v>539</v>
      </c>
      <c r="BM1769" s="20">
        <v>712</v>
      </c>
      <c r="BN1769" s="20">
        <v>74</v>
      </c>
      <c r="BO1769" s="20">
        <v>49</v>
      </c>
      <c r="BP1769" s="20">
        <v>2505</v>
      </c>
      <c r="BQ1769" s="20">
        <v>1526</v>
      </c>
      <c r="BR1769" s="20">
        <v>0</v>
      </c>
      <c r="BS1769" s="20">
        <v>90</v>
      </c>
      <c r="BT1769" s="20">
        <v>28</v>
      </c>
      <c r="BU1769" s="20">
        <v>264</v>
      </c>
      <c r="BV1769" s="20">
        <v>2050</v>
      </c>
    </row>
    <row r="1770" spans="1:74" x14ac:dyDescent="0.25">
      <c r="A1770" s="20" t="s">
        <v>452</v>
      </c>
      <c r="B1770" s="20" t="s">
        <v>455</v>
      </c>
      <c r="C1770" s="20" t="s">
        <v>611</v>
      </c>
      <c r="D1770" s="1">
        <v>44599</v>
      </c>
      <c r="E1770">
        <v>86</v>
      </c>
      <c r="F1770">
        <v>0</v>
      </c>
      <c r="G1770">
        <v>0</v>
      </c>
      <c r="H1770">
        <v>0</v>
      </c>
      <c r="I1770">
        <v>0</v>
      </c>
      <c r="J1770">
        <v>73</v>
      </c>
      <c r="K1770">
        <v>4</v>
      </c>
      <c r="L1770">
        <v>0</v>
      </c>
      <c r="M1770">
        <v>1</v>
      </c>
      <c r="N1770">
        <v>3</v>
      </c>
      <c r="O1770">
        <v>3</v>
      </c>
      <c r="P1770">
        <v>0</v>
      </c>
      <c r="Q1770">
        <v>0</v>
      </c>
      <c r="R1770">
        <v>821</v>
      </c>
      <c r="S1770">
        <v>776</v>
      </c>
      <c r="T1770">
        <v>24</v>
      </c>
      <c r="U1770">
        <v>0</v>
      </c>
      <c r="V1770">
        <v>0</v>
      </c>
      <c r="W1770">
        <v>588</v>
      </c>
      <c r="X1770">
        <v>448</v>
      </c>
      <c r="Y1770">
        <v>32</v>
      </c>
      <c r="Z1770">
        <v>3</v>
      </c>
      <c r="AA1770">
        <v>8</v>
      </c>
      <c r="AB1770">
        <v>777</v>
      </c>
      <c r="AC1770">
        <v>642</v>
      </c>
      <c r="AD1770">
        <v>35</v>
      </c>
      <c r="AE1770">
        <v>7</v>
      </c>
      <c r="AF1770">
        <v>11</v>
      </c>
      <c r="AG1770">
        <v>85</v>
      </c>
      <c r="AH1770">
        <v>55</v>
      </c>
      <c r="AI1770">
        <v>4</v>
      </c>
      <c r="AJ1770">
        <v>3</v>
      </c>
      <c r="AK1770">
        <v>3</v>
      </c>
      <c r="AL1770">
        <v>51</v>
      </c>
      <c r="AM1770">
        <v>44</v>
      </c>
      <c r="AN1770">
        <v>1</v>
      </c>
      <c r="AO1770">
        <v>0</v>
      </c>
      <c r="AP1770">
        <v>0</v>
      </c>
      <c r="AQ1770">
        <v>0</v>
      </c>
      <c r="AR1770">
        <v>0</v>
      </c>
      <c r="AS1770">
        <v>0</v>
      </c>
      <c r="AT1770">
        <v>0</v>
      </c>
      <c r="AU1770">
        <v>0</v>
      </c>
      <c r="AV1770">
        <v>0</v>
      </c>
      <c r="AW1770">
        <v>0</v>
      </c>
      <c r="AX1770">
        <v>0</v>
      </c>
      <c r="AY1770">
        <v>0</v>
      </c>
      <c r="AZ1770">
        <v>0</v>
      </c>
      <c r="BA1770">
        <v>0</v>
      </c>
      <c r="BB1770">
        <v>0</v>
      </c>
      <c r="BC1770">
        <v>0</v>
      </c>
      <c r="BD1770">
        <v>0</v>
      </c>
      <c r="BE1770">
        <v>0</v>
      </c>
      <c r="BF1770">
        <v>0</v>
      </c>
      <c r="BG1770" s="20">
        <v>0</v>
      </c>
      <c r="BH1770" s="20">
        <v>0</v>
      </c>
      <c r="BI1770" s="20">
        <v>80</v>
      </c>
      <c r="BJ1770" s="20">
        <v>3</v>
      </c>
      <c r="BK1770" s="20">
        <v>795</v>
      </c>
      <c r="BL1770" s="20">
        <v>531</v>
      </c>
      <c r="BM1770" s="20">
        <v>715</v>
      </c>
      <c r="BN1770" s="20">
        <v>74</v>
      </c>
      <c r="BO1770" s="20">
        <v>49</v>
      </c>
      <c r="BP1770" s="20">
        <v>2519</v>
      </c>
      <c r="BQ1770" s="20">
        <v>1544</v>
      </c>
      <c r="BR1770" s="20">
        <v>0</v>
      </c>
      <c r="BS1770" s="20">
        <v>90</v>
      </c>
      <c r="BT1770" s="20">
        <v>28</v>
      </c>
      <c r="BU1770" s="20">
        <v>265</v>
      </c>
      <c r="BV1770" s="20">
        <v>2062</v>
      </c>
    </row>
    <row r="1771" spans="1:74" x14ac:dyDescent="0.25">
      <c r="A1771" s="20" t="s">
        <v>452</v>
      </c>
      <c r="B1771" s="20" t="s">
        <v>455</v>
      </c>
      <c r="C1771" s="20" t="s">
        <v>611</v>
      </c>
      <c r="D1771" s="1">
        <v>44606</v>
      </c>
      <c r="E1771">
        <v>85</v>
      </c>
      <c r="F1771">
        <v>0</v>
      </c>
      <c r="G1771">
        <v>0</v>
      </c>
      <c r="H1771">
        <v>0</v>
      </c>
      <c r="I1771">
        <v>0</v>
      </c>
      <c r="J1771">
        <v>72</v>
      </c>
      <c r="K1771">
        <v>4</v>
      </c>
      <c r="L1771">
        <v>0</v>
      </c>
      <c r="M1771">
        <v>1</v>
      </c>
      <c r="N1771">
        <v>3</v>
      </c>
      <c r="O1771">
        <v>3</v>
      </c>
      <c r="P1771">
        <v>0</v>
      </c>
      <c r="Q1771">
        <v>0</v>
      </c>
      <c r="R1771">
        <v>823</v>
      </c>
      <c r="S1771">
        <v>778</v>
      </c>
      <c r="T1771">
        <v>24</v>
      </c>
      <c r="U1771">
        <v>0</v>
      </c>
      <c r="V1771">
        <v>1</v>
      </c>
      <c r="W1771">
        <v>589</v>
      </c>
      <c r="X1771">
        <v>453</v>
      </c>
      <c r="Y1771">
        <v>32</v>
      </c>
      <c r="Z1771">
        <v>3</v>
      </c>
      <c r="AA1771">
        <v>8</v>
      </c>
      <c r="AB1771">
        <v>771</v>
      </c>
      <c r="AC1771">
        <v>642</v>
      </c>
      <c r="AD1771">
        <v>35</v>
      </c>
      <c r="AE1771">
        <v>7</v>
      </c>
      <c r="AF1771">
        <v>11</v>
      </c>
      <c r="AG1771">
        <v>86</v>
      </c>
      <c r="AH1771">
        <v>55</v>
      </c>
      <c r="AI1771">
        <v>4</v>
      </c>
      <c r="AJ1771">
        <v>3</v>
      </c>
      <c r="AK1771">
        <v>3</v>
      </c>
      <c r="AL1771">
        <v>51</v>
      </c>
      <c r="AM1771">
        <v>44</v>
      </c>
      <c r="AN1771">
        <v>1</v>
      </c>
      <c r="AO1771">
        <v>0</v>
      </c>
      <c r="AP1771">
        <v>0</v>
      </c>
      <c r="AQ1771">
        <v>0</v>
      </c>
      <c r="AR1771">
        <v>0</v>
      </c>
      <c r="AS1771">
        <v>0</v>
      </c>
      <c r="AT1771">
        <v>0</v>
      </c>
      <c r="AU1771">
        <v>0</v>
      </c>
      <c r="AV1771">
        <v>0</v>
      </c>
      <c r="AW1771">
        <v>0</v>
      </c>
      <c r="AX1771">
        <v>0</v>
      </c>
      <c r="AY1771">
        <v>0</v>
      </c>
      <c r="AZ1771">
        <v>0</v>
      </c>
      <c r="BA1771">
        <v>0</v>
      </c>
      <c r="BB1771">
        <v>0</v>
      </c>
      <c r="BC1771">
        <v>0</v>
      </c>
      <c r="BD1771">
        <v>0</v>
      </c>
      <c r="BE1771">
        <v>0</v>
      </c>
      <c r="BF1771">
        <v>0</v>
      </c>
      <c r="BG1771" s="20">
        <v>0</v>
      </c>
      <c r="BH1771" s="20">
        <v>0</v>
      </c>
      <c r="BI1771" s="20">
        <v>79</v>
      </c>
      <c r="BJ1771" s="20">
        <v>3</v>
      </c>
      <c r="BK1771" s="20">
        <v>797</v>
      </c>
      <c r="BL1771" s="20">
        <v>534</v>
      </c>
      <c r="BM1771" s="20">
        <v>709</v>
      </c>
      <c r="BN1771" s="20">
        <v>75</v>
      </c>
      <c r="BO1771" s="20">
        <v>49</v>
      </c>
      <c r="BP1771" s="20">
        <v>2514</v>
      </c>
      <c r="BQ1771" s="20">
        <v>1556</v>
      </c>
      <c r="BR1771" s="20">
        <v>0</v>
      </c>
      <c r="BS1771" s="20">
        <v>91</v>
      </c>
      <c r="BT1771" s="20">
        <v>29</v>
      </c>
      <c r="BU1771" s="20">
        <v>265</v>
      </c>
      <c r="BV1771" s="20">
        <v>2058</v>
      </c>
    </row>
    <row r="1772" spans="1:74" x14ac:dyDescent="0.25">
      <c r="A1772" s="20" t="s">
        <v>452</v>
      </c>
      <c r="B1772" s="20" t="s">
        <v>453</v>
      </c>
      <c r="C1772" s="20" t="s">
        <v>612</v>
      </c>
      <c r="D1772" s="1">
        <v>44493</v>
      </c>
      <c r="E1772">
        <v>203</v>
      </c>
      <c r="F1772">
        <v>2</v>
      </c>
      <c r="G1772">
        <v>0</v>
      </c>
      <c r="H1772">
        <v>1</v>
      </c>
      <c r="I1772">
        <v>0</v>
      </c>
      <c r="J1772">
        <v>81</v>
      </c>
      <c r="K1772">
        <v>2</v>
      </c>
      <c r="L1772">
        <v>7</v>
      </c>
      <c r="M1772">
        <v>0</v>
      </c>
      <c r="N1772">
        <v>36</v>
      </c>
      <c r="O1772">
        <v>0</v>
      </c>
      <c r="P1772">
        <v>0</v>
      </c>
      <c r="Q1772">
        <v>0</v>
      </c>
      <c r="R1772">
        <v>1845</v>
      </c>
      <c r="S1772">
        <v>0</v>
      </c>
      <c r="T1772">
        <v>969</v>
      </c>
      <c r="U1772">
        <v>9</v>
      </c>
      <c r="V1772">
        <v>33</v>
      </c>
      <c r="W1772">
        <v>1272</v>
      </c>
      <c r="X1772">
        <v>0</v>
      </c>
      <c r="Y1772">
        <v>167</v>
      </c>
      <c r="Z1772">
        <v>52</v>
      </c>
      <c r="AA1772">
        <v>20</v>
      </c>
      <c r="AB1772">
        <v>2203</v>
      </c>
      <c r="AC1772">
        <v>244</v>
      </c>
      <c r="AD1772">
        <v>52</v>
      </c>
      <c r="AE1772">
        <v>63</v>
      </c>
      <c r="AF1772">
        <v>100</v>
      </c>
      <c r="AG1772">
        <v>192</v>
      </c>
      <c r="AH1772">
        <v>0</v>
      </c>
      <c r="AI1772">
        <v>3</v>
      </c>
      <c r="AJ1772">
        <v>24</v>
      </c>
      <c r="AK1772">
        <v>9</v>
      </c>
      <c r="AL1772">
        <v>118</v>
      </c>
      <c r="AM1772">
        <v>0</v>
      </c>
      <c r="AN1772">
        <v>6</v>
      </c>
      <c r="AO1772">
        <v>0</v>
      </c>
      <c r="AP1772">
        <v>1</v>
      </c>
      <c r="AQ1772">
        <v>0</v>
      </c>
      <c r="AR1772">
        <v>0</v>
      </c>
      <c r="AS1772">
        <v>0</v>
      </c>
      <c r="AT1772">
        <v>0</v>
      </c>
      <c r="AU1772">
        <v>0</v>
      </c>
      <c r="AV1772">
        <v>0</v>
      </c>
      <c r="AW1772">
        <v>0</v>
      </c>
      <c r="AX1772">
        <v>0</v>
      </c>
      <c r="AY1772">
        <v>0</v>
      </c>
      <c r="AZ1772">
        <v>0</v>
      </c>
      <c r="BA1772">
        <v>0</v>
      </c>
      <c r="BB1772">
        <v>35</v>
      </c>
      <c r="BC1772">
        <v>37</v>
      </c>
      <c r="BD1772">
        <v>0</v>
      </c>
      <c r="BE1772">
        <v>0</v>
      </c>
      <c r="BF1772">
        <v>4</v>
      </c>
      <c r="BG1772" s="20"/>
      <c r="BH1772" s="20"/>
      <c r="BI1772" s="20"/>
      <c r="BJ1772" s="20"/>
      <c r="BK1772" s="20"/>
      <c r="BL1772" s="20"/>
      <c r="BM1772" s="20"/>
      <c r="BN1772" s="20"/>
      <c r="BO1772" s="20"/>
      <c r="BP1772" s="20"/>
      <c r="BQ1772" s="20"/>
      <c r="BR1772" s="20"/>
      <c r="BS1772" s="20"/>
      <c r="BT1772" s="20"/>
      <c r="BU1772" s="20"/>
      <c r="BV1772" s="20"/>
    </row>
    <row r="1773" spans="1:74" x14ac:dyDescent="0.25">
      <c r="A1773" s="20" t="s">
        <v>452</v>
      </c>
      <c r="B1773" s="20" t="s">
        <v>453</v>
      </c>
      <c r="C1773" s="20" t="s">
        <v>612</v>
      </c>
      <c r="D1773" s="1">
        <v>44500</v>
      </c>
      <c r="E1773">
        <v>202</v>
      </c>
      <c r="F1773">
        <v>2</v>
      </c>
      <c r="G1773">
        <v>0</v>
      </c>
      <c r="H1773">
        <v>1</v>
      </c>
      <c r="I1773">
        <v>0</v>
      </c>
      <c r="J1773">
        <v>110</v>
      </c>
      <c r="K1773">
        <v>2</v>
      </c>
      <c r="L1773">
        <v>7</v>
      </c>
      <c r="M1773">
        <v>0</v>
      </c>
      <c r="N1773">
        <v>36</v>
      </c>
      <c r="O1773">
        <v>0</v>
      </c>
      <c r="P1773">
        <v>0</v>
      </c>
      <c r="Q1773">
        <v>0</v>
      </c>
      <c r="R1773">
        <v>1840</v>
      </c>
      <c r="S1773">
        <v>0</v>
      </c>
      <c r="T1773">
        <v>1338</v>
      </c>
      <c r="U1773">
        <v>9</v>
      </c>
      <c r="V1773">
        <v>29</v>
      </c>
      <c r="W1773">
        <v>1276</v>
      </c>
      <c r="X1773">
        <v>0</v>
      </c>
      <c r="Y1773">
        <v>238</v>
      </c>
      <c r="Z1773">
        <v>53</v>
      </c>
      <c r="AA1773">
        <v>21</v>
      </c>
      <c r="AB1773">
        <v>2198</v>
      </c>
      <c r="AC1773">
        <v>317</v>
      </c>
      <c r="AD1773">
        <v>52</v>
      </c>
      <c r="AE1773">
        <v>63</v>
      </c>
      <c r="AF1773">
        <v>100</v>
      </c>
      <c r="AG1773">
        <v>195</v>
      </c>
      <c r="AH1773">
        <v>0</v>
      </c>
      <c r="AI1773">
        <v>4</v>
      </c>
      <c r="AJ1773">
        <v>23</v>
      </c>
      <c r="AK1773">
        <v>9</v>
      </c>
      <c r="AL1773">
        <v>119</v>
      </c>
      <c r="AM1773">
        <v>0</v>
      </c>
      <c r="AN1773">
        <v>10</v>
      </c>
      <c r="AO1773">
        <v>0</v>
      </c>
      <c r="AP1773">
        <v>1</v>
      </c>
      <c r="AQ1773">
        <v>0</v>
      </c>
      <c r="AR1773">
        <v>0</v>
      </c>
      <c r="AS1773">
        <v>0</v>
      </c>
      <c r="AT1773">
        <v>0</v>
      </c>
      <c r="AU1773">
        <v>0</v>
      </c>
      <c r="AV1773">
        <v>0</v>
      </c>
      <c r="AW1773">
        <v>0</v>
      </c>
      <c r="AX1773">
        <v>0</v>
      </c>
      <c r="AY1773">
        <v>0</v>
      </c>
      <c r="AZ1773">
        <v>0</v>
      </c>
      <c r="BA1773">
        <v>0</v>
      </c>
      <c r="BB1773">
        <v>35</v>
      </c>
      <c r="BC1773">
        <v>36</v>
      </c>
      <c r="BD1773">
        <v>0</v>
      </c>
      <c r="BE1773">
        <v>0</v>
      </c>
      <c r="BF1773">
        <v>4</v>
      </c>
      <c r="BG1773" s="20"/>
      <c r="BH1773" s="20"/>
      <c r="BI1773" s="20"/>
      <c r="BJ1773" s="20"/>
      <c r="BK1773" s="20"/>
      <c r="BL1773" s="20"/>
      <c r="BM1773" s="20"/>
      <c r="BN1773" s="20"/>
      <c r="BO1773" s="20"/>
      <c r="BP1773" s="20"/>
      <c r="BQ1773" s="20"/>
      <c r="BR1773" s="20"/>
      <c r="BS1773" s="20"/>
      <c r="BT1773" s="20"/>
      <c r="BU1773" s="20"/>
      <c r="BV1773" s="20"/>
    </row>
    <row r="1774" spans="1:74" x14ac:dyDescent="0.25">
      <c r="A1774" s="20" t="s">
        <v>452</v>
      </c>
      <c r="B1774" s="20" t="s">
        <v>453</v>
      </c>
      <c r="C1774" s="20" t="s">
        <v>612</v>
      </c>
      <c r="D1774" s="1">
        <v>44507</v>
      </c>
      <c r="E1774">
        <v>201</v>
      </c>
      <c r="F1774">
        <v>2</v>
      </c>
      <c r="G1774">
        <v>0</v>
      </c>
      <c r="H1774">
        <v>1</v>
      </c>
      <c r="I1774">
        <v>0</v>
      </c>
      <c r="J1774">
        <v>121</v>
      </c>
      <c r="K1774">
        <v>2</v>
      </c>
      <c r="L1774">
        <v>7</v>
      </c>
      <c r="M1774">
        <v>0</v>
      </c>
      <c r="N1774">
        <v>36</v>
      </c>
      <c r="O1774">
        <v>30</v>
      </c>
      <c r="P1774">
        <v>0</v>
      </c>
      <c r="Q1774">
        <v>0</v>
      </c>
      <c r="R1774">
        <v>1838</v>
      </c>
      <c r="S1774">
        <v>1485</v>
      </c>
      <c r="T1774">
        <v>34</v>
      </c>
      <c r="U1774">
        <v>9</v>
      </c>
      <c r="V1774">
        <v>28</v>
      </c>
      <c r="W1774">
        <v>1274</v>
      </c>
      <c r="X1774">
        <v>292</v>
      </c>
      <c r="Y1774">
        <v>36</v>
      </c>
      <c r="Z1774">
        <v>52</v>
      </c>
      <c r="AA1774">
        <v>22</v>
      </c>
      <c r="AB1774">
        <v>2200</v>
      </c>
      <c r="AC1774">
        <v>395</v>
      </c>
      <c r="AD1774">
        <v>52</v>
      </c>
      <c r="AE1774">
        <v>64</v>
      </c>
      <c r="AF1774">
        <v>102</v>
      </c>
      <c r="AG1774">
        <v>193</v>
      </c>
      <c r="AH1774">
        <v>4</v>
      </c>
      <c r="AI1774">
        <v>0</v>
      </c>
      <c r="AJ1774">
        <v>23</v>
      </c>
      <c r="AK1774">
        <v>9</v>
      </c>
      <c r="AL1774">
        <v>122</v>
      </c>
      <c r="AM1774">
        <v>41</v>
      </c>
      <c r="AN1774">
        <v>5</v>
      </c>
      <c r="AO1774">
        <v>0</v>
      </c>
      <c r="AP1774">
        <v>1</v>
      </c>
      <c r="AQ1774">
        <v>0</v>
      </c>
      <c r="AR1774">
        <v>0</v>
      </c>
      <c r="AS1774">
        <v>0</v>
      </c>
      <c r="AT1774">
        <v>0</v>
      </c>
      <c r="AU1774">
        <v>0</v>
      </c>
      <c r="AV1774">
        <v>0</v>
      </c>
      <c r="AW1774">
        <v>0</v>
      </c>
      <c r="AX1774">
        <v>0</v>
      </c>
      <c r="AY1774">
        <v>0</v>
      </c>
      <c r="AZ1774">
        <v>0</v>
      </c>
      <c r="BA1774">
        <v>0</v>
      </c>
      <c r="BB1774">
        <v>0</v>
      </c>
      <c r="BC1774">
        <v>0</v>
      </c>
      <c r="BD1774">
        <v>0</v>
      </c>
      <c r="BE1774">
        <v>0</v>
      </c>
      <c r="BF1774">
        <v>0</v>
      </c>
      <c r="BG1774" s="20">
        <v>2</v>
      </c>
      <c r="BH1774" s="20">
        <v>1</v>
      </c>
      <c r="BI1774" s="20">
        <v>190</v>
      </c>
      <c r="BJ1774" s="20">
        <v>35</v>
      </c>
      <c r="BK1774" s="20">
        <v>1759</v>
      </c>
      <c r="BL1774" s="20">
        <v>1140</v>
      </c>
      <c r="BM1774" s="20">
        <v>1953</v>
      </c>
      <c r="BN1774" s="20">
        <v>151</v>
      </c>
      <c r="BO1774" s="20">
        <v>115</v>
      </c>
      <c r="BP1774" s="20"/>
      <c r="BQ1774" s="20"/>
      <c r="BR1774" s="20"/>
      <c r="BS1774" s="20"/>
      <c r="BT1774" s="20"/>
      <c r="BU1774" s="20"/>
      <c r="BV1774" s="20"/>
    </row>
    <row r="1775" spans="1:74" x14ac:dyDescent="0.25">
      <c r="A1775" s="20" t="s">
        <v>452</v>
      </c>
      <c r="B1775" s="20" t="s">
        <v>453</v>
      </c>
      <c r="C1775" s="20" t="s">
        <v>612</v>
      </c>
      <c r="D1775" s="1">
        <v>44514</v>
      </c>
      <c r="E1775">
        <v>201</v>
      </c>
      <c r="F1775">
        <v>2</v>
      </c>
      <c r="G1775">
        <v>0</v>
      </c>
      <c r="H1775">
        <v>1</v>
      </c>
      <c r="I1775">
        <v>1</v>
      </c>
      <c r="J1775">
        <v>128</v>
      </c>
      <c r="K1775">
        <v>2</v>
      </c>
      <c r="L1775">
        <v>7</v>
      </c>
      <c r="M1775">
        <v>0</v>
      </c>
      <c r="N1775">
        <v>36</v>
      </c>
      <c r="O1775">
        <v>30</v>
      </c>
      <c r="P1775">
        <v>0</v>
      </c>
      <c r="Q1775">
        <v>0</v>
      </c>
      <c r="R1775">
        <v>1837</v>
      </c>
      <c r="S1775">
        <v>1551</v>
      </c>
      <c r="T1775">
        <v>34</v>
      </c>
      <c r="U1775">
        <v>9</v>
      </c>
      <c r="V1775">
        <v>27</v>
      </c>
      <c r="W1775">
        <v>1273</v>
      </c>
      <c r="X1775">
        <v>327</v>
      </c>
      <c r="Y1775">
        <v>36</v>
      </c>
      <c r="Z1775">
        <v>51</v>
      </c>
      <c r="AA1775">
        <v>21</v>
      </c>
      <c r="AB1775">
        <v>2199</v>
      </c>
      <c r="AC1775">
        <v>473</v>
      </c>
      <c r="AD1775">
        <v>52</v>
      </c>
      <c r="AE1775">
        <v>64</v>
      </c>
      <c r="AF1775">
        <v>102</v>
      </c>
      <c r="AG1775">
        <v>193</v>
      </c>
      <c r="AH1775">
        <v>5</v>
      </c>
      <c r="AI1775">
        <v>0</v>
      </c>
      <c r="AJ1775">
        <v>22</v>
      </c>
      <c r="AK1775">
        <v>8</v>
      </c>
      <c r="AL1775">
        <v>125</v>
      </c>
      <c r="AM1775">
        <v>43</v>
      </c>
      <c r="AN1775">
        <v>5</v>
      </c>
      <c r="AO1775">
        <v>0</v>
      </c>
      <c r="AP1775">
        <v>1</v>
      </c>
      <c r="AQ1775">
        <v>0</v>
      </c>
      <c r="AR1775">
        <v>0</v>
      </c>
      <c r="AS1775">
        <v>0</v>
      </c>
      <c r="AT1775">
        <v>0</v>
      </c>
      <c r="AU1775">
        <v>0</v>
      </c>
      <c r="AV1775">
        <v>0</v>
      </c>
      <c r="AW1775">
        <v>0</v>
      </c>
      <c r="AX1775">
        <v>0</v>
      </c>
      <c r="AY1775">
        <v>0</v>
      </c>
      <c r="AZ1775">
        <v>0</v>
      </c>
      <c r="BA1775">
        <v>0</v>
      </c>
      <c r="BB1775">
        <v>0</v>
      </c>
      <c r="BC1775">
        <v>0</v>
      </c>
      <c r="BD1775">
        <v>0</v>
      </c>
      <c r="BE1775">
        <v>0</v>
      </c>
      <c r="BF1775">
        <v>0</v>
      </c>
      <c r="BG1775" s="20">
        <v>2</v>
      </c>
      <c r="BH1775" s="20">
        <v>1</v>
      </c>
      <c r="BI1775" s="20">
        <v>190</v>
      </c>
      <c r="BJ1775" s="20">
        <v>35</v>
      </c>
      <c r="BK1775" s="20">
        <v>1758</v>
      </c>
      <c r="BL1775" s="20">
        <v>1139</v>
      </c>
      <c r="BM1775" s="20">
        <v>1955</v>
      </c>
      <c r="BN1775" s="20">
        <v>152</v>
      </c>
      <c r="BO1775" s="20">
        <v>118</v>
      </c>
      <c r="BP1775" s="20"/>
      <c r="BQ1775" s="20"/>
      <c r="BR1775" s="20"/>
      <c r="BS1775" s="20"/>
      <c r="BT1775" s="20"/>
      <c r="BU1775" s="20"/>
      <c r="BV1775" s="20"/>
    </row>
    <row r="1776" spans="1:74" x14ac:dyDescent="0.25">
      <c r="A1776" s="20" t="s">
        <v>452</v>
      </c>
      <c r="B1776" s="20" t="s">
        <v>453</v>
      </c>
      <c r="C1776" s="20" t="s">
        <v>612</v>
      </c>
      <c r="D1776" s="1">
        <v>44521</v>
      </c>
      <c r="E1776">
        <v>201</v>
      </c>
      <c r="F1776">
        <v>2</v>
      </c>
      <c r="G1776">
        <v>0</v>
      </c>
      <c r="H1776">
        <v>1</v>
      </c>
      <c r="I1776">
        <v>1</v>
      </c>
      <c r="J1776">
        <v>133</v>
      </c>
      <c r="K1776">
        <v>2</v>
      </c>
      <c r="L1776">
        <v>7</v>
      </c>
      <c r="M1776">
        <v>0</v>
      </c>
      <c r="N1776">
        <v>36</v>
      </c>
      <c r="O1776">
        <v>30</v>
      </c>
      <c r="P1776">
        <v>0</v>
      </c>
      <c r="Q1776">
        <v>0</v>
      </c>
      <c r="R1776">
        <v>1833</v>
      </c>
      <c r="S1776">
        <v>1590</v>
      </c>
      <c r="T1776">
        <v>34</v>
      </c>
      <c r="U1776">
        <v>9</v>
      </c>
      <c r="V1776">
        <v>27</v>
      </c>
      <c r="W1776">
        <v>1273</v>
      </c>
      <c r="X1776">
        <v>376</v>
      </c>
      <c r="Y1776">
        <v>36</v>
      </c>
      <c r="Z1776">
        <v>53</v>
      </c>
      <c r="AA1776">
        <v>20</v>
      </c>
      <c r="AB1776">
        <v>2199</v>
      </c>
      <c r="AC1776">
        <v>577</v>
      </c>
      <c r="AD1776">
        <v>52</v>
      </c>
      <c r="AE1776">
        <v>64</v>
      </c>
      <c r="AF1776">
        <v>103</v>
      </c>
      <c r="AG1776">
        <v>192</v>
      </c>
      <c r="AH1776">
        <v>10</v>
      </c>
      <c r="AI1776">
        <v>0</v>
      </c>
      <c r="AJ1776">
        <v>22</v>
      </c>
      <c r="AK1776">
        <v>8</v>
      </c>
      <c r="AL1776">
        <v>126</v>
      </c>
      <c r="AM1776">
        <v>43</v>
      </c>
      <c r="AN1776">
        <v>5</v>
      </c>
      <c r="AO1776">
        <v>0</v>
      </c>
      <c r="AP1776">
        <v>1</v>
      </c>
      <c r="AQ1776">
        <v>0</v>
      </c>
      <c r="AR1776">
        <v>0</v>
      </c>
      <c r="AS1776">
        <v>0</v>
      </c>
      <c r="AT1776">
        <v>0</v>
      </c>
      <c r="AU1776">
        <v>0</v>
      </c>
      <c r="AV1776">
        <v>0</v>
      </c>
      <c r="AW1776">
        <v>0</v>
      </c>
      <c r="AX1776">
        <v>0</v>
      </c>
      <c r="AY1776">
        <v>0</v>
      </c>
      <c r="AZ1776">
        <v>0</v>
      </c>
      <c r="BA1776">
        <v>0</v>
      </c>
      <c r="BB1776">
        <v>0</v>
      </c>
      <c r="BC1776">
        <v>0</v>
      </c>
      <c r="BD1776">
        <v>0</v>
      </c>
      <c r="BE1776">
        <v>0</v>
      </c>
      <c r="BF1776">
        <v>0</v>
      </c>
      <c r="BG1776" s="20">
        <v>2</v>
      </c>
      <c r="BH1776" s="20">
        <v>1</v>
      </c>
      <c r="BI1776" s="20">
        <v>190</v>
      </c>
      <c r="BJ1776" s="20">
        <v>35</v>
      </c>
      <c r="BK1776" s="20">
        <v>1755</v>
      </c>
      <c r="BL1776" s="20">
        <v>1137</v>
      </c>
      <c r="BM1776" s="20">
        <v>1955</v>
      </c>
      <c r="BN1776" s="20">
        <v>151</v>
      </c>
      <c r="BO1776" s="20">
        <v>119</v>
      </c>
      <c r="BP1776" s="20"/>
      <c r="BQ1776" s="20"/>
      <c r="BR1776" s="20"/>
      <c r="BS1776" s="20"/>
      <c r="BT1776" s="20"/>
      <c r="BU1776" s="20"/>
      <c r="BV1776" s="20"/>
    </row>
    <row r="1777" spans="1:74" x14ac:dyDescent="0.25">
      <c r="A1777" s="20" t="s">
        <v>452</v>
      </c>
      <c r="B1777" s="20" t="s">
        <v>453</v>
      </c>
      <c r="C1777" s="20" t="s">
        <v>612</v>
      </c>
      <c r="D1777" s="1">
        <v>44528</v>
      </c>
      <c r="E1777">
        <v>200</v>
      </c>
      <c r="F1777">
        <v>2</v>
      </c>
      <c r="G1777">
        <v>0</v>
      </c>
      <c r="H1777">
        <v>1</v>
      </c>
      <c r="I1777">
        <v>1</v>
      </c>
      <c r="J1777">
        <v>138</v>
      </c>
      <c r="K1777">
        <v>2</v>
      </c>
      <c r="L1777">
        <v>7</v>
      </c>
      <c r="M1777">
        <v>0</v>
      </c>
      <c r="N1777">
        <v>36</v>
      </c>
      <c r="O1777">
        <v>30</v>
      </c>
      <c r="P1777">
        <v>0</v>
      </c>
      <c r="Q1777">
        <v>0</v>
      </c>
      <c r="R1777">
        <v>1833</v>
      </c>
      <c r="S1777">
        <v>1612</v>
      </c>
      <c r="T1777">
        <v>34</v>
      </c>
      <c r="U1777">
        <v>9</v>
      </c>
      <c r="V1777">
        <v>28</v>
      </c>
      <c r="W1777">
        <v>1280</v>
      </c>
      <c r="X1777">
        <v>605</v>
      </c>
      <c r="Y1777">
        <v>35</v>
      </c>
      <c r="Z1777">
        <v>53</v>
      </c>
      <c r="AA1777">
        <v>18</v>
      </c>
      <c r="AB1777">
        <v>2196</v>
      </c>
      <c r="AC1777">
        <v>845</v>
      </c>
      <c r="AD1777">
        <v>52</v>
      </c>
      <c r="AE1777">
        <v>64</v>
      </c>
      <c r="AF1777">
        <v>102</v>
      </c>
      <c r="AG1777">
        <v>192</v>
      </c>
      <c r="AH1777">
        <v>18</v>
      </c>
      <c r="AI1777">
        <v>0</v>
      </c>
      <c r="AJ1777">
        <v>22</v>
      </c>
      <c r="AK1777">
        <v>8</v>
      </c>
      <c r="AL1777">
        <v>126</v>
      </c>
      <c r="AM1777">
        <v>45</v>
      </c>
      <c r="AN1777">
        <v>5</v>
      </c>
      <c r="AO1777">
        <v>0</v>
      </c>
      <c r="AP1777">
        <v>1</v>
      </c>
      <c r="AQ1777">
        <v>0</v>
      </c>
      <c r="AR1777">
        <v>0</v>
      </c>
      <c r="AS1777">
        <v>0</v>
      </c>
      <c r="AT1777">
        <v>0</v>
      </c>
      <c r="AU1777">
        <v>0</v>
      </c>
      <c r="AV1777">
        <v>0</v>
      </c>
      <c r="AW1777">
        <v>0</v>
      </c>
      <c r="AX1777">
        <v>0</v>
      </c>
      <c r="AY1777">
        <v>0</v>
      </c>
      <c r="AZ1777">
        <v>0</v>
      </c>
      <c r="BA1777">
        <v>0</v>
      </c>
      <c r="BB1777">
        <v>0</v>
      </c>
      <c r="BC1777">
        <v>0</v>
      </c>
      <c r="BD1777">
        <v>0</v>
      </c>
      <c r="BE1777">
        <v>0</v>
      </c>
      <c r="BF1777">
        <v>0</v>
      </c>
      <c r="BG1777" s="20">
        <v>2</v>
      </c>
      <c r="BH1777" s="20">
        <v>1</v>
      </c>
      <c r="BI1777" s="20">
        <v>189</v>
      </c>
      <c r="BJ1777" s="20">
        <v>35</v>
      </c>
      <c r="BK1777" s="20">
        <v>1755</v>
      </c>
      <c r="BL1777" s="20">
        <v>1147</v>
      </c>
      <c r="BM1777" s="20">
        <v>1953</v>
      </c>
      <c r="BN1777" s="20">
        <v>152</v>
      </c>
      <c r="BO1777" s="20">
        <v>119</v>
      </c>
      <c r="BP1777" s="20"/>
      <c r="BQ1777" s="20"/>
      <c r="BR1777" s="20"/>
      <c r="BS1777" s="20"/>
      <c r="BT1777" s="20"/>
      <c r="BU1777" s="20"/>
      <c r="BV1777" s="20"/>
    </row>
    <row r="1778" spans="1:74" x14ac:dyDescent="0.25">
      <c r="A1778" s="20" t="s">
        <v>452</v>
      </c>
      <c r="B1778" s="20" t="s">
        <v>453</v>
      </c>
      <c r="C1778" s="20" t="s">
        <v>612</v>
      </c>
      <c r="D1778" s="1">
        <v>44535</v>
      </c>
      <c r="E1778">
        <v>201</v>
      </c>
      <c r="F1778">
        <v>3</v>
      </c>
      <c r="G1778">
        <v>0</v>
      </c>
      <c r="H1778">
        <v>1</v>
      </c>
      <c r="I1778">
        <v>1</v>
      </c>
      <c r="J1778">
        <v>148</v>
      </c>
      <c r="K1778">
        <v>2</v>
      </c>
      <c r="L1778">
        <v>7</v>
      </c>
      <c r="M1778">
        <v>0</v>
      </c>
      <c r="N1778">
        <v>35</v>
      </c>
      <c r="O1778">
        <v>29</v>
      </c>
      <c r="P1778">
        <v>0</v>
      </c>
      <c r="Q1778">
        <v>0</v>
      </c>
      <c r="R1778">
        <v>1832</v>
      </c>
      <c r="S1778">
        <v>1634</v>
      </c>
      <c r="T1778">
        <v>34</v>
      </c>
      <c r="U1778">
        <v>8</v>
      </c>
      <c r="V1778">
        <v>28</v>
      </c>
      <c r="W1778">
        <v>1281</v>
      </c>
      <c r="X1778">
        <v>762</v>
      </c>
      <c r="Y1778">
        <v>34</v>
      </c>
      <c r="Z1778">
        <v>52</v>
      </c>
      <c r="AA1778">
        <v>18</v>
      </c>
      <c r="AB1778">
        <v>2196</v>
      </c>
      <c r="AC1778">
        <v>1170</v>
      </c>
      <c r="AD1778">
        <v>52</v>
      </c>
      <c r="AE1778">
        <v>64</v>
      </c>
      <c r="AF1778">
        <v>103</v>
      </c>
      <c r="AG1778">
        <v>193</v>
      </c>
      <c r="AH1778">
        <v>38</v>
      </c>
      <c r="AI1778">
        <v>0</v>
      </c>
      <c r="AJ1778">
        <v>22</v>
      </c>
      <c r="AK1778">
        <v>7</v>
      </c>
      <c r="AL1778">
        <v>125</v>
      </c>
      <c r="AM1778">
        <v>46</v>
      </c>
      <c r="AN1778">
        <v>5</v>
      </c>
      <c r="AO1778">
        <v>0</v>
      </c>
      <c r="AP1778">
        <v>1</v>
      </c>
      <c r="AQ1778">
        <v>0</v>
      </c>
      <c r="AR1778">
        <v>0</v>
      </c>
      <c r="AS1778">
        <v>0</v>
      </c>
      <c r="AT1778">
        <v>0</v>
      </c>
      <c r="AU1778">
        <v>0</v>
      </c>
      <c r="AV1778">
        <v>0</v>
      </c>
      <c r="AW1778">
        <v>0</v>
      </c>
      <c r="AX1778">
        <v>0</v>
      </c>
      <c r="AY1778">
        <v>0</v>
      </c>
      <c r="AZ1778">
        <v>0</v>
      </c>
      <c r="BA1778">
        <v>0</v>
      </c>
      <c r="BB1778">
        <v>0</v>
      </c>
      <c r="BC1778">
        <v>0</v>
      </c>
      <c r="BD1778">
        <v>0</v>
      </c>
      <c r="BE1778">
        <v>0</v>
      </c>
      <c r="BF1778">
        <v>0</v>
      </c>
      <c r="BG1778" s="20">
        <v>3</v>
      </c>
      <c r="BH1778" s="20">
        <v>1</v>
      </c>
      <c r="BI1778" s="20">
        <v>190</v>
      </c>
      <c r="BJ1778" s="20">
        <v>34</v>
      </c>
      <c r="BK1778" s="20">
        <v>1754</v>
      </c>
      <c r="BL1778" s="20">
        <v>1149</v>
      </c>
      <c r="BM1778" s="20">
        <v>1956</v>
      </c>
      <c r="BN1778" s="20">
        <v>156</v>
      </c>
      <c r="BO1778" s="20">
        <v>118</v>
      </c>
      <c r="BP1778" s="20"/>
      <c r="BQ1778" s="20"/>
      <c r="BR1778" s="20"/>
      <c r="BS1778" s="20"/>
      <c r="BT1778" s="20"/>
      <c r="BU1778" s="20"/>
      <c r="BV1778" s="20"/>
    </row>
    <row r="1779" spans="1:74" x14ac:dyDescent="0.25">
      <c r="A1779" s="20" t="s">
        <v>452</v>
      </c>
      <c r="B1779" s="20" t="s">
        <v>453</v>
      </c>
      <c r="C1779" s="20" t="s">
        <v>612</v>
      </c>
      <c r="D1779" s="1">
        <v>44542</v>
      </c>
      <c r="E1779">
        <v>203</v>
      </c>
      <c r="F1779">
        <v>3</v>
      </c>
      <c r="G1779">
        <v>0</v>
      </c>
      <c r="H1779">
        <v>1</v>
      </c>
      <c r="I1779">
        <v>1</v>
      </c>
      <c r="J1779">
        <v>154</v>
      </c>
      <c r="K1779">
        <v>2</v>
      </c>
      <c r="L1779">
        <v>6</v>
      </c>
      <c r="M1779">
        <v>0</v>
      </c>
      <c r="N1779">
        <v>35</v>
      </c>
      <c r="O1779">
        <v>29</v>
      </c>
      <c r="P1779">
        <v>0</v>
      </c>
      <c r="Q1779">
        <v>0</v>
      </c>
      <c r="R1779">
        <v>1832</v>
      </c>
      <c r="S1779">
        <v>1658</v>
      </c>
      <c r="T1779">
        <v>33</v>
      </c>
      <c r="U1779">
        <v>8</v>
      </c>
      <c r="V1779">
        <v>28</v>
      </c>
      <c r="W1779">
        <v>1280</v>
      </c>
      <c r="X1779">
        <v>845</v>
      </c>
      <c r="Y1779">
        <v>34</v>
      </c>
      <c r="Z1779">
        <v>50</v>
      </c>
      <c r="AA1779">
        <v>17</v>
      </c>
      <c r="AB1779">
        <v>2194</v>
      </c>
      <c r="AC1779">
        <v>1432</v>
      </c>
      <c r="AD1779">
        <v>52</v>
      </c>
      <c r="AE1779">
        <v>65</v>
      </c>
      <c r="AF1779">
        <v>103</v>
      </c>
      <c r="AG1779">
        <v>195</v>
      </c>
      <c r="AH1779">
        <v>44</v>
      </c>
      <c r="AI1779">
        <v>0</v>
      </c>
      <c r="AJ1779">
        <v>22</v>
      </c>
      <c r="AK1779">
        <v>7</v>
      </c>
      <c r="AL1779">
        <v>126</v>
      </c>
      <c r="AM1779">
        <v>66</v>
      </c>
      <c r="AN1779">
        <v>5</v>
      </c>
      <c r="AO1779">
        <v>0</v>
      </c>
      <c r="AP1779">
        <v>1</v>
      </c>
      <c r="AQ1779">
        <v>0</v>
      </c>
      <c r="AR1779">
        <v>0</v>
      </c>
      <c r="AS1779">
        <v>0</v>
      </c>
      <c r="AT1779">
        <v>0</v>
      </c>
      <c r="AU1779">
        <v>0</v>
      </c>
      <c r="AV1779">
        <v>0</v>
      </c>
      <c r="AW1779">
        <v>0</v>
      </c>
      <c r="AX1779">
        <v>0</v>
      </c>
      <c r="AY1779">
        <v>0</v>
      </c>
      <c r="AZ1779">
        <v>0</v>
      </c>
      <c r="BA1779">
        <v>0</v>
      </c>
      <c r="BB1779">
        <v>0</v>
      </c>
      <c r="BC1779">
        <v>0</v>
      </c>
      <c r="BD1779">
        <v>0</v>
      </c>
      <c r="BE1779">
        <v>0</v>
      </c>
      <c r="BF1779">
        <v>0</v>
      </c>
      <c r="BG1779" s="20">
        <v>3</v>
      </c>
      <c r="BH1779" s="20">
        <v>1</v>
      </c>
      <c r="BI1779" s="20">
        <v>193</v>
      </c>
      <c r="BJ1779" s="20">
        <v>34</v>
      </c>
      <c r="BK1779" s="20">
        <v>1754</v>
      </c>
      <c r="BL1779" s="20">
        <v>1149</v>
      </c>
      <c r="BM1779" s="20">
        <v>1954</v>
      </c>
      <c r="BN1779" s="20">
        <v>158</v>
      </c>
      <c r="BO1779" s="20">
        <v>119</v>
      </c>
      <c r="BP1779" s="20"/>
      <c r="BQ1779" s="20"/>
      <c r="BR1779" s="20"/>
      <c r="BS1779" s="20"/>
      <c r="BT1779" s="20"/>
      <c r="BU1779" s="20"/>
      <c r="BV1779" s="20"/>
    </row>
    <row r="1780" spans="1:74" x14ac:dyDescent="0.25">
      <c r="A1780" s="20" t="s">
        <v>452</v>
      </c>
      <c r="B1780" s="20" t="s">
        <v>453</v>
      </c>
      <c r="C1780" s="20" t="s">
        <v>612</v>
      </c>
      <c r="D1780" s="1">
        <v>44549</v>
      </c>
      <c r="E1780">
        <v>204</v>
      </c>
      <c r="F1780">
        <v>3</v>
      </c>
      <c r="G1780">
        <v>2</v>
      </c>
      <c r="H1780">
        <v>1</v>
      </c>
      <c r="I1780">
        <v>1</v>
      </c>
      <c r="J1780">
        <v>162</v>
      </c>
      <c r="K1780">
        <v>2</v>
      </c>
      <c r="L1780">
        <v>6</v>
      </c>
      <c r="M1780">
        <v>0</v>
      </c>
      <c r="N1780">
        <v>35</v>
      </c>
      <c r="O1780">
        <v>33</v>
      </c>
      <c r="P1780">
        <v>0</v>
      </c>
      <c r="Q1780">
        <v>0</v>
      </c>
      <c r="R1780">
        <v>1834</v>
      </c>
      <c r="S1780">
        <v>1681</v>
      </c>
      <c r="T1780">
        <v>33</v>
      </c>
      <c r="U1780">
        <v>7</v>
      </c>
      <c r="V1780">
        <v>27</v>
      </c>
      <c r="W1780">
        <v>1281</v>
      </c>
      <c r="X1780">
        <v>893</v>
      </c>
      <c r="Y1780">
        <v>35</v>
      </c>
      <c r="Z1780">
        <v>51</v>
      </c>
      <c r="AA1780">
        <v>17</v>
      </c>
      <c r="AB1780">
        <v>2197</v>
      </c>
      <c r="AC1780">
        <v>1609</v>
      </c>
      <c r="AD1780">
        <v>52</v>
      </c>
      <c r="AE1780">
        <v>65</v>
      </c>
      <c r="AF1780">
        <v>107</v>
      </c>
      <c r="AG1780">
        <v>197</v>
      </c>
      <c r="AH1780">
        <v>66</v>
      </c>
      <c r="AI1780">
        <v>0</v>
      </c>
      <c r="AJ1780">
        <v>21</v>
      </c>
      <c r="AK1780">
        <v>7</v>
      </c>
      <c r="AL1780">
        <v>125</v>
      </c>
      <c r="AM1780">
        <v>109</v>
      </c>
      <c r="AN1780">
        <v>5</v>
      </c>
      <c r="AO1780">
        <v>0</v>
      </c>
      <c r="AP1780">
        <v>1</v>
      </c>
      <c r="AQ1780">
        <v>0</v>
      </c>
      <c r="AR1780">
        <v>0</v>
      </c>
      <c r="AS1780">
        <v>0</v>
      </c>
      <c r="AT1780">
        <v>0</v>
      </c>
      <c r="AU1780">
        <v>0</v>
      </c>
      <c r="AV1780">
        <v>0</v>
      </c>
      <c r="AW1780">
        <v>0</v>
      </c>
      <c r="AX1780">
        <v>0</v>
      </c>
      <c r="AY1780">
        <v>0</v>
      </c>
      <c r="AZ1780">
        <v>0</v>
      </c>
      <c r="BA1780">
        <v>0</v>
      </c>
      <c r="BB1780">
        <v>0</v>
      </c>
      <c r="BC1780">
        <v>0</v>
      </c>
      <c r="BD1780">
        <v>0</v>
      </c>
      <c r="BE1780">
        <v>0</v>
      </c>
      <c r="BF1780">
        <v>0</v>
      </c>
      <c r="BG1780" s="20">
        <v>3</v>
      </c>
      <c r="BH1780" s="20">
        <v>1</v>
      </c>
      <c r="BI1780" s="20">
        <v>193</v>
      </c>
      <c r="BJ1780" s="20">
        <v>34</v>
      </c>
      <c r="BK1780" s="20">
        <v>1759</v>
      </c>
      <c r="BL1780" s="20">
        <v>1149</v>
      </c>
      <c r="BM1780" s="20">
        <v>1953</v>
      </c>
      <c r="BN1780" s="20">
        <v>161</v>
      </c>
      <c r="BO1780" s="20">
        <v>118</v>
      </c>
      <c r="BP1780" s="20">
        <v>6858</v>
      </c>
      <c r="BQ1780" s="20">
        <v>3137</v>
      </c>
      <c r="BR1780" s="20">
        <v>0</v>
      </c>
      <c r="BS1780" s="20">
        <v>109</v>
      </c>
      <c r="BT1780" s="20">
        <v>731</v>
      </c>
      <c r="BU1780" s="20">
        <v>341</v>
      </c>
      <c r="BV1780" s="20">
        <v>5494</v>
      </c>
    </row>
    <row r="1781" spans="1:74" x14ac:dyDescent="0.25">
      <c r="A1781" s="20" t="s">
        <v>452</v>
      </c>
      <c r="B1781" s="20" t="s">
        <v>453</v>
      </c>
      <c r="C1781" s="20" t="s">
        <v>612</v>
      </c>
      <c r="D1781" s="1">
        <v>44558</v>
      </c>
      <c r="E1781">
        <v>206</v>
      </c>
      <c r="F1781">
        <v>3</v>
      </c>
      <c r="G1781">
        <v>2</v>
      </c>
      <c r="H1781">
        <v>1</v>
      </c>
      <c r="I1781">
        <v>1</v>
      </c>
      <c r="J1781">
        <v>165</v>
      </c>
      <c r="K1781">
        <v>2</v>
      </c>
      <c r="L1781">
        <v>6</v>
      </c>
      <c r="M1781">
        <v>0</v>
      </c>
      <c r="N1781">
        <v>35</v>
      </c>
      <c r="O1781">
        <v>33</v>
      </c>
      <c r="P1781">
        <v>0</v>
      </c>
      <c r="Q1781">
        <v>0</v>
      </c>
      <c r="R1781">
        <v>1835</v>
      </c>
      <c r="S1781">
        <v>1698</v>
      </c>
      <c r="T1781">
        <v>34</v>
      </c>
      <c r="U1781">
        <v>7</v>
      </c>
      <c r="V1781">
        <v>28</v>
      </c>
      <c r="W1781">
        <v>1282</v>
      </c>
      <c r="X1781">
        <v>933</v>
      </c>
      <c r="Y1781">
        <v>35</v>
      </c>
      <c r="Z1781">
        <v>48</v>
      </c>
      <c r="AA1781">
        <v>17</v>
      </c>
      <c r="AB1781">
        <v>2198</v>
      </c>
      <c r="AC1781">
        <v>1666</v>
      </c>
      <c r="AD1781">
        <v>51</v>
      </c>
      <c r="AE1781">
        <v>64</v>
      </c>
      <c r="AF1781">
        <v>104</v>
      </c>
      <c r="AG1781">
        <v>197</v>
      </c>
      <c r="AH1781">
        <v>77</v>
      </c>
      <c r="AI1781">
        <v>0</v>
      </c>
      <c r="AJ1781">
        <v>22</v>
      </c>
      <c r="AK1781">
        <v>5</v>
      </c>
      <c r="AL1781">
        <v>122</v>
      </c>
      <c r="AM1781">
        <v>109</v>
      </c>
      <c r="AN1781">
        <v>5</v>
      </c>
      <c r="AO1781">
        <v>0</v>
      </c>
      <c r="AP1781">
        <v>1</v>
      </c>
      <c r="AQ1781">
        <v>0</v>
      </c>
      <c r="AR1781">
        <v>0</v>
      </c>
      <c r="AS1781">
        <v>0</v>
      </c>
      <c r="AT1781">
        <v>0</v>
      </c>
      <c r="AU1781">
        <v>0</v>
      </c>
      <c r="AV1781">
        <v>0</v>
      </c>
      <c r="AW1781">
        <v>0</v>
      </c>
      <c r="AX1781">
        <v>0</v>
      </c>
      <c r="AY1781">
        <v>0</v>
      </c>
      <c r="AZ1781">
        <v>0</v>
      </c>
      <c r="BA1781">
        <v>0</v>
      </c>
      <c r="BB1781">
        <v>0</v>
      </c>
      <c r="BC1781">
        <v>0</v>
      </c>
      <c r="BD1781">
        <v>0</v>
      </c>
      <c r="BE1781">
        <v>0</v>
      </c>
      <c r="BF1781">
        <v>0</v>
      </c>
      <c r="BG1781" s="20">
        <v>3</v>
      </c>
      <c r="BH1781" s="20">
        <v>1</v>
      </c>
      <c r="BI1781" s="20">
        <v>195</v>
      </c>
      <c r="BJ1781" s="20">
        <v>34</v>
      </c>
      <c r="BK1781" s="20">
        <v>1758</v>
      </c>
      <c r="BL1781" s="20">
        <v>1150</v>
      </c>
      <c r="BM1781" s="20">
        <v>1958</v>
      </c>
      <c r="BN1781" s="20">
        <v>161</v>
      </c>
      <c r="BO1781" s="20">
        <v>115</v>
      </c>
      <c r="BP1781" s="20">
        <v>6857</v>
      </c>
      <c r="BQ1781" s="20">
        <v>3552</v>
      </c>
      <c r="BR1781" s="20">
        <v>0</v>
      </c>
      <c r="BS1781" s="20">
        <v>109</v>
      </c>
      <c r="BT1781" s="20">
        <v>724</v>
      </c>
      <c r="BU1781" s="20">
        <v>340</v>
      </c>
      <c r="BV1781" s="20">
        <v>5506</v>
      </c>
    </row>
    <row r="1782" spans="1:74" x14ac:dyDescent="0.25">
      <c r="A1782" s="20" t="s">
        <v>452</v>
      </c>
      <c r="B1782" s="20" t="s">
        <v>453</v>
      </c>
      <c r="C1782" s="20" t="s">
        <v>612</v>
      </c>
      <c r="D1782" s="1">
        <v>44564</v>
      </c>
      <c r="E1782">
        <v>206</v>
      </c>
      <c r="F1782">
        <v>3</v>
      </c>
      <c r="G1782">
        <v>2</v>
      </c>
      <c r="H1782">
        <v>1</v>
      </c>
      <c r="I1782">
        <v>1</v>
      </c>
      <c r="J1782">
        <v>166</v>
      </c>
      <c r="K1782">
        <v>2</v>
      </c>
      <c r="L1782">
        <v>6</v>
      </c>
      <c r="M1782">
        <v>0</v>
      </c>
      <c r="N1782">
        <v>35</v>
      </c>
      <c r="O1782">
        <v>33</v>
      </c>
      <c r="P1782">
        <v>0</v>
      </c>
      <c r="Q1782">
        <v>0</v>
      </c>
      <c r="R1782">
        <v>1840</v>
      </c>
      <c r="S1782">
        <v>1705</v>
      </c>
      <c r="T1782">
        <v>34</v>
      </c>
      <c r="U1782">
        <v>7</v>
      </c>
      <c r="V1782">
        <v>28</v>
      </c>
      <c r="W1782">
        <v>1278</v>
      </c>
      <c r="X1782">
        <v>948</v>
      </c>
      <c r="Y1782">
        <v>35</v>
      </c>
      <c r="Z1782">
        <v>44</v>
      </c>
      <c r="AA1782">
        <v>17</v>
      </c>
      <c r="AB1782">
        <v>2200</v>
      </c>
      <c r="AC1782">
        <v>1691</v>
      </c>
      <c r="AD1782">
        <v>50</v>
      </c>
      <c r="AE1782">
        <v>65</v>
      </c>
      <c r="AF1782">
        <v>104</v>
      </c>
      <c r="AG1782">
        <v>196</v>
      </c>
      <c r="AH1782">
        <v>85</v>
      </c>
      <c r="AI1782">
        <v>0</v>
      </c>
      <c r="AJ1782">
        <v>22</v>
      </c>
      <c r="AK1782">
        <v>5</v>
      </c>
      <c r="AL1782">
        <v>122</v>
      </c>
      <c r="AM1782">
        <v>109</v>
      </c>
      <c r="AN1782">
        <v>5</v>
      </c>
      <c r="AO1782">
        <v>0</v>
      </c>
      <c r="AP1782">
        <v>1</v>
      </c>
      <c r="AQ1782">
        <v>0</v>
      </c>
      <c r="AR1782">
        <v>0</v>
      </c>
      <c r="AS1782">
        <v>0</v>
      </c>
      <c r="AT1782">
        <v>0</v>
      </c>
      <c r="AU1782">
        <v>0</v>
      </c>
      <c r="AV1782">
        <v>0</v>
      </c>
      <c r="AW1782">
        <v>0</v>
      </c>
      <c r="AX1782">
        <v>0</v>
      </c>
      <c r="AY1782">
        <v>0</v>
      </c>
      <c r="AZ1782">
        <v>0</v>
      </c>
      <c r="BA1782">
        <v>0</v>
      </c>
      <c r="BB1782">
        <v>0</v>
      </c>
      <c r="BC1782">
        <v>0</v>
      </c>
      <c r="BD1782">
        <v>0</v>
      </c>
      <c r="BE1782">
        <v>0</v>
      </c>
      <c r="BF1782">
        <v>0</v>
      </c>
      <c r="BG1782" s="20">
        <v>3</v>
      </c>
      <c r="BH1782" s="20">
        <v>1</v>
      </c>
      <c r="BI1782" s="20">
        <v>195</v>
      </c>
      <c r="BJ1782" s="20">
        <v>34</v>
      </c>
      <c r="BK1782" s="20">
        <v>1764</v>
      </c>
      <c r="BL1782" s="20">
        <v>1148</v>
      </c>
      <c r="BM1782" s="20">
        <v>1960</v>
      </c>
      <c r="BN1782" s="20">
        <v>160</v>
      </c>
      <c r="BO1782" s="20">
        <v>115</v>
      </c>
      <c r="BP1782" s="20">
        <v>6854</v>
      </c>
      <c r="BQ1782" s="20">
        <v>3733</v>
      </c>
      <c r="BR1782" s="20">
        <v>0</v>
      </c>
      <c r="BS1782" s="20">
        <v>106</v>
      </c>
      <c r="BT1782" s="20">
        <v>718</v>
      </c>
      <c r="BU1782" s="20">
        <v>338</v>
      </c>
      <c r="BV1782" s="20">
        <v>5516</v>
      </c>
    </row>
    <row r="1783" spans="1:74" x14ac:dyDescent="0.25">
      <c r="A1783" s="20" t="s">
        <v>452</v>
      </c>
      <c r="B1783" s="20" t="s">
        <v>453</v>
      </c>
      <c r="C1783" s="20" t="s">
        <v>612</v>
      </c>
      <c r="D1783" s="1">
        <v>44570</v>
      </c>
      <c r="E1783">
        <v>206</v>
      </c>
      <c r="F1783">
        <v>3</v>
      </c>
      <c r="G1783">
        <v>3</v>
      </c>
      <c r="H1783">
        <v>1</v>
      </c>
      <c r="I1783">
        <v>1</v>
      </c>
      <c r="J1783">
        <v>170</v>
      </c>
      <c r="K1783">
        <v>2</v>
      </c>
      <c r="L1783">
        <v>6</v>
      </c>
      <c r="M1783">
        <v>0</v>
      </c>
      <c r="N1783">
        <v>35</v>
      </c>
      <c r="O1783">
        <v>33</v>
      </c>
      <c r="P1783">
        <v>0</v>
      </c>
      <c r="Q1783">
        <v>0</v>
      </c>
      <c r="R1783">
        <v>1840</v>
      </c>
      <c r="S1783">
        <v>1708</v>
      </c>
      <c r="T1783">
        <v>34</v>
      </c>
      <c r="U1783">
        <v>7</v>
      </c>
      <c r="V1783">
        <v>28</v>
      </c>
      <c r="W1783">
        <v>1279</v>
      </c>
      <c r="X1783">
        <v>964</v>
      </c>
      <c r="Y1783">
        <v>34</v>
      </c>
      <c r="Z1783">
        <v>43</v>
      </c>
      <c r="AA1783">
        <v>16</v>
      </c>
      <c r="AB1783">
        <v>2198</v>
      </c>
      <c r="AC1783">
        <v>1713</v>
      </c>
      <c r="AD1783">
        <v>50</v>
      </c>
      <c r="AE1783">
        <v>66</v>
      </c>
      <c r="AF1783">
        <v>101</v>
      </c>
      <c r="AG1783">
        <v>198</v>
      </c>
      <c r="AH1783">
        <v>94</v>
      </c>
      <c r="AI1783">
        <v>0</v>
      </c>
      <c r="AJ1783">
        <v>22</v>
      </c>
      <c r="AK1783">
        <v>5</v>
      </c>
      <c r="AL1783">
        <v>121</v>
      </c>
      <c r="AM1783">
        <v>109</v>
      </c>
      <c r="AN1783">
        <v>5</v>
      </c>
      <c r="AO1783">
        <v>0</v>
      </c>
      <c r="AP1783">
        <v>1</v>
      </c>
      <c r="AQ1783">
        <v>0</v>
      </c>
      <c r="AR1783">
        <v>0</v>
      </c>
      <c r="AS1783">
        <v>0</v>
      </c>
      <c r="AT1783">
        <v>0</v>
      </c>
      <c r="AU1783">
        <v>0</v>
      </c>
      <c r="AV1783">
        <v>0</v>
      </c>
      <c r="AW1783">
        <v>0</v>
      </c>
      <c r="AX1783">
        <v>0</v>
      </c>
      <c r="AY1783">
        <v>0</v>
      </c>
      <c r="AZ1783">
        <v>0</v>
      </c>
      <c r="BA1783">
        <v>0</v>
      </c>
      <c r="BB1783">
        <v>0</v>
      </c>
      <c r="BC1783">
        <v>0</v>
      </c>
      <c r="BD1783">
        <v>0</v>
      </c>
      <c r="BE1783">
        <v>0</v>
      </c>
      <c r="BF1783">
        <v>0</v>
      </c>
      <c r="BG1783" s="20">
        <v>3</v>
      </c>
      <c r="BH1783" s="20">
        <v>1</v>
      </c>
      <c r="BI1783" s="20">
        <v>195</v>
      </c>
      <c r="BJ1783" s="20">
        <v>34</v>
      </c>
      <c r="BK1783" s="20">
        <v>1766</v>
      </c>
      <c r="BL1783" s="20">
        <v>1152</v>
      </c>
      <c r="BM1783" s="20">
        <v>1960</v>
      </c>
      <c r="BN1783" s="20">
        <v>162</v>
      </c>
      <c r="BO1783" s="20">
        <v>114</v>
      </c>
      <c r="BP1783" s="20">
        <v>6852</v>
      </c>
      <c r="BQ1783" s="20">
        <v>3931</v>
      </c>
      <c r="BR1783" s="20">
        <v>0</v>
      </c>
      <c r="BS1783" s="20">
        <v>106</v>
      </c>
      <c r="BT1783" s="20">
        <v>712</v>
      </c>
      <c r="BU1783" s="20">
        <v>335</v>
      </c>
      <c r="BV1783" s="20">
        <v>5529</v>
      </c>
    </row>
    <row r="1784" spans="1:74" x14ac:dyDescent="0.25">
      <c r="A1784" s="20" t="s">
        <v>452</v>
      </c>
      <c r="B1784" s="20" t="s">
        <v>453</v>
      </c>
      <c r="C1784" s="20" t="s">
        <v>612</v>
      </c>
      <c r="D1784" s="1">
        <v>44577</v>
      </c>
      <c r="E1784">
        <v>207</v>
      </c>
      <c r="F1784">
        <v>3</v>
      </c>
      <c r="G1784">
        <v>3</v>
      </c>
      <c r="H1784">
        <v>1</v>
      </c>
      <c r="I1784">
        <v>1</v>
      </c>
      <c r="J1784">
        <v>171</v>
      </c>
      <c r="K1784">
        <v>2</v>
      </c>
      <c r="L1784">
        <v>6</v>
      </c>
      <c r="M1784">
        <v>0</v>
      </c>
      <c r="N1784">
        <v>34</v>
      </c>
      <c r="O1784">
        <v>33</v>
      </c>
      <c r="P1784">
        <v>0</v>
      </c>
      <c r="Q1784">
        <v>0</v>
      </c>
      <c r="R1784">
        <v>1838</v>
      </c>
      <c r="S1784">
        <v>1708</v>
      </c>
      <c r="T1784">
        <v>34</v>
      </c>
      <c r="U1784">
        <v>7</v>
      </c>
      <c r="V1784">
        <v>28</v>
      </c>
      <c r="W1784">
        <v>1280</v>
      </c>
      <c r="X1784">
        <v>970</v>
      </c>
      <c r="Y1784">
        <v>34</v>
      </c>
      <c r="Z1784">
        <v>41</v>
      </c>
      <c r="AA1784">
        <v>16</v>
      </c>
      <c r="AB1784">
        <v>2194</v>
      </c>
      <c r="AC1784">
        <v>1724</v>
      </c>
      <c r="AD1784">
        <v>50</v>
      </c>
      <c r="AE1784">
        <v>65</v>
      </c>
      <c r="AF1784">
        <v>101</v>
      </c>
      <c r="AG1784">
        <v>199</v>
      </c>
      <c r="AH1784">
        <v>98</v>
      </c>
      <c r="AI1784">
        <v>0</v>
      </c>
      <c r="AJ1784">
        <v>22</v>
      </c>
      <c r="AK1784">
        <v>5</v>
      </c>
      <c r="AL1784">
        <v>121</v>
      </c>
      <c r="AM1784">
        <v>109</v>
      </c>
      <c r="AN1784">
        <v>5</v>
      </c>
      <c r="AO1784">
        <v>0</v>
      </c>
      <c r="AP1784">
        <v>1</v>
      </c>
      <c r="AQ1784">
        <v>0</v>
      </c>
      <c r="AR1784">
        <v>0</v>
      </c>
      <c r="AS1784">
        <v>0</v>
      </c>
      <c r="AT1784">
        <v>0</v>
      </c>
      <c r="AU1784">
        <v>0</v>
      </c>
      <c r="AV1784">
        <v>0</v>
      </c>
      <c r="AW1784">
        <v>0</v>
      </c>
      <c r="AX1784">
        <v>0</v>
      </c>
      <c r="AY1784">
        <v>0</v>
      </c>
      <c r="AZ1784">
        <v>0</v>
      </c>
      <c r="BA1784">
        <v>0</v>
      </c>
      <c r="BB1784">
        <v>0</v>
      </c>
      <c r="BC1784">
        <v>0</v>
      </c>
      <c r="BD1784">
        <v>0</v>
      </c>
      <c r="BE1784">
        <v>0</v>
      </c>
      <c r="BF1784">
        <v>0</v>
      </c>
      <c r="BG1784" s="20">
        <v>3</v>
      </c>
      <c r="BH1784" s="20">
        <v>1</v>
      </c>
      <c r="BI1784" s="20">
        <v>196</v>
      </c>
      <c r="BJ1784" s="20">
        <v>34</v>
      </c>
      <c r="BK1784" s="20">
        <v>1764</v>
      </c>
      <c r="BL1784" s="20">
        <v>1154</v>
      </c>
      <c r="BM1784" s="20">
        <v>1958</v>
      </c>
      <c r="BN1784" s="20">
        <v>163</v>
      </c>
      <c r="BO1784" s="20">
        <v>114</v>
      </c>
      <c r="BP1784" s="20">
        <v>6845</v>
      </c>
      <c r="BQ1784" s="20">
        <v>4014</v>
      </c>
      <c r="BR1784" s="20">
        <v>0</v>
      </c>
      <c r="BS1784" s="20">
        <v>107</v>
      </c>
      <c r="BT1784" s="20">
        <v>705</v>
      </c>
      <c r="BU1784" s="20">
        <v>333</v>
      </c>
      <c r="BV1784" s="20">
        <v>5526</v>
      </c>
    </row>
    <row r="1785" spans="1:74" x14ac:dyDescent="0.25">
      <c r="A1785" s="20" t="s">
        <v>452</v>
      </c>
      <c r="B1785" s="20" t="s">
        <v>453</v>
      </c>
      <c r="C1785" s="20" t="s">
        <v>612</v>
      </c>
      <c r="D1785" s="1">
        <v>44584</v>
      </c>
      <c r="E1785">
        <v>207</v>
      </c>
      <c r="F1785">
        <v>3</v>
      </c>
      <c r="G1785">
        <v>3</v>
      </c>
      <c r="H1785">
        <v>1</v>
      </c>
      <c r="I1785">
        <v>1</v>
      </c>
      <c r="J1785">
        <v>172</v>
      </c>
      <c r="K1785">
        <v>2</v>
      </c>
      <c r="L1785">
        <v>6</v>
      </c>
      <c r="M1785">
        <v>0</v>
      </c>
      <c r="N1785">
        <v>34</v>
      </c>
      <c r="O1785">
        <v>33</v>
      </c>
      <c r="P1785">
        <v>0</v>
      </c>
      <c r="Q1785">
        <v>0</v>
      </c>
      <c r="R1785">
        <v>1840</v>
      </c>
      <c r="S1785">
        <v>1711</v>
      </c>
      <c r="T1785">
        <v>34</v>
      </c>
      <c r="U1785">
        <v>7</v>
      </c>
      <c r="V1785">
        <v>28</v>
      </c>
      <c r="W1785">
        <v>1275</v>
      </c>
      <c r="X1785">
        <v>973</v>
      </c>
      <c r="Y1785">
        <v>34</v>
      </c>
      <c r="Z1785">
        <v>41</v>
      </c>
      <c r="AA1785">
        <v>16</v>
      </c>
      <c r="AB1785">
        <v>2197</v>
      </c>
      <c r="AC1785">
        <v>1736</v>
      </c>
      <c r="AD1785">
        <v>51</v>
      </c>
      <c r="AE1785">
        <v>63</v>
      </c>
      <c r="AF1785">
        <v>101</v>
      </c>
      <c r="AG1785">
        <v>200</v>
      </c>
      <c r="AH1785">
        <v>100</v>
      </c>
      <c r="AI1785">
        <v>1</v>
      </c>
      <c r="AJ1785">
        <v>21</v>
      </c>
      <c r="AK1785">
        <v>5</v>
      </c>
      <c r="AL1785">
        <v>122</v>
      </c>
      <c r="AM1785">
        <v>110</v>
      </c>
      <c r="AN1785">
        <v>4</v>
      </c>
      <c r="AO1785">
        <v>0</v>
      </c>
      <c r="AP1785">
        <v>1</v>
      </c>
      <c r="AQ1785">
        <v>0</v>
      </c>
      <c r="AR1785">
        <v>0</v>
      </c>
      <c r="AS1785">
        <v>0</v>
      </c>
      <c r="AT1785">
        <v>0</v>
      </c>
      <c r="AU1785">
        <v>0</v>
      </c>
      <c r="AV1785">
        <v>0</v>
      </c>
      <c r="AW1785">
        <v>0</v>
      </c>
      <c r="AX1785">
        <v>0</v>
      </c>
      <c r="AY1785">
        <v>0</v>
      </c>
      <c r="AZ1785">
        <v>0</v>
      </c>
      <c r="BA1785">
        <v>0</v>
      </c>
      <c r="BB1785">
        <v>0</v>
      </c>
      <c r="BC1785">
        <v>0</v>
      </c>
      <c r="BD1785">
        <v>0</v>
      </c>
      <c r="BE1785">
        <v>0</v>
      </c>
      <c r="BF1785">
        <v>0</v>
      </c>
      <c r="BG1785" s="20">
        <v>3</v>
      </c>
      <c r="BH1785" s="20">
        <v>1</v>
      </c>
      <c r="BI1785" s="20">
        <v>196</v>
      </c>
      <c r="BJ1785" s="20">
        <v>34</v>
      </c>
      <c r="BK1785" s="20">
        <v>1766</v>
      </c>
      <c r="BL1785" s="20">
        <v>1150</v>
      </c>
      <c r="BM1785" s="20">
        <v>1961</v>
      </c>
      <c r="BN1785" s="20">
        <v>163</v>
      </c>
      <c r="BO1785" s="20">
        <v>115</v>
      </c>
      <c r="BP1785" s="20">
        <v>6833</v>
      </c>
      <c r="BQ1785" s="20">
        <v>4078</v>
      </c>
      <c r="BR1785" s="20">
        <v>0</v>
      </c>
      <c r="BS1785" s="20">
        <v>108</v>
      </c>
      <c r="BT1785" s="20">
        <v>692</v>
      </c>
      <c r="BU1785" s="20">
        <v>335</v>
      </c>
      <c r="BV1785" s="20">
        <v>5526</v>
      </c>
    </row>
    <row r="1786" spans="1:74" x14ac:dyDescent="0.25">
      <c r="A1786" s="20" t="s">
        <v>452</v>
      </c>
      <c r="B1786" s="20" t="s">
        <v>453</v>
      </c>
      <c r="C1786" s="20" t="s">
        <v>612</v>
      </c>
      <c r="D1786" s="1">
        <v>44591</v>
      </c>
      <c r="E1786">
        <v>207</v>
      </c>
      <c r="F1786">
        <v>3</v>
      </c>
      <c r="G1786">
        <v>3</v>
      </c>
      <c r="H1786">
        <v>1</v>
      </c>
      <c r="I1786">
        <v>1</v>
      </c>
      <c r="J1786">
        <v>173</v>
      </c>
      <c r="K1786">
        <v>2</v>
      </c>
      <c r="L1786">
        <v>6</v>
      </c>
      <c r="M1786">
        <v>0</v>
      </c>
      <c r="N1786">
        <v>34</v>
      </c>
      <c r="O1786">
        <v>33</v>
      </c>
      <c r="P1786">
        <v>0</v>
      </c>
      <c r="Q1786">
        <v>0</v>
      </c>
      <c r="R1786">
        <v>1843</v>
      </c>
      <c r="S1786">
        <v>1716</v>
      </c>
      <c r="T1786">
        <v>34</v>
      </c>
      <c r="U1786">
        <v>7</v>
      </c>
      <c r="V1786">
        <v>29</v>
      </c>
      <c r="W1786">
        <v>1272</v>
      </c>
      <c r="X1786">
        <v>977</v>
      </c>
      <c r="Y1786">
        <v>33</v>
      </c>
      <c r="Z1786">
        <v>40</v>
      </c>
      <c r="AA1786">
        <v>16</v>
      </c>
      <c r="AB1786">
        <v>2190</v>
      </c>
      <c r="AC1786">
        <v>1739</v>
      </c>
      <c r="AD1786">
        <v>51</v>
      </c>
      <c r="AE1786">
        <v>63</v>
      </c>
      <c r="AF1786">
        <v>99</v>
      </c>
      <c r="AG1786">
        <v>202</v>
      </c>
      <c r="AH1786">
        <v>102</v>
      </c>
      <c r="AI1786">
        <v>2</v>
      </c>
      <c r="AJ1786">
        <v>22</v>
      </c>
      <c r="AK1786">
        <v>5</v>
      </c>
      <c r="AL1786">
        <v>122</v>
      </c>
      <c r="AM1786">
        <v>110</v>
      </c>
      <c r="AN1786">
        <v>4</v>
      </c>
      <c r="AO1786">
        <v>0</v>
      </c>
      <c r="AP1786">
        <v>1</v>
      </c>
      <c r="AQ1786">
        <v>0</v>
      </c>
      <c r="AR1786">
        <v>0</v>
      </c>
      <c r="AS1786">
        <v>0</v>
      </c>
      <c r="AT1786">
        <v>0</v>
      </c>
      <c r="AU1786">
        <v>0</v>
      </c>
      <c r="AV1786">
        <v>0</v>
      </c>
      <c r="AW1786">
        <v>0</v>
      </c>
      <c r="AX1786">
        <v>0</v>
      </c>
      <c r="AY1786">
        <v>0</v>
      </c>
      <c r="AZ1786">
        <v>0</v>
      </c>
      <c r="BA1786">
        <v>0</v>
      </c>
      <c r="BB1786">
        <v>0</v>
      </c>
      <c r="BC1786">
        <v>0</v>
      </c>
      <c r="BD1786">
        <v>0</v>
      </c>
      <c r="BE1786">
        <v>0</v>
      </c>
      <c r="BF1786">
        <v>0</v>
      </c>
      <c r="BG1786" s="20">
        <v>3</v>
      </c>
      <c r="BH1786" s="20">
        <v>1</v>
      </c>
      <c r="BI1786" s="20">
        <v>196</v>
      </c>
      <c r="BJ1786" s="20">
        <v>34</v>
      </c>
      <c r="BK1786" s="20">
        <v>1768</v>
      </c>
      <c r="BL1786" s="20">
        <v>1152</v>
      </c>
      <c r="BM1786" s="20">
        <v>1956</v>
      </c>
      <c r="BN1786" s="20">
        <v>163</v>
      </c>
      <c r="BO1786" s="20">
        <v>115</v>
      </c>
      <c r="BP1786" s="20">
        <v>6829</v>
      </c>
      <c r="BQ1786" s="20">
        <v>4127</v>
      </c>
      <c r="BR1786" s="20">
        <v>0</v>
      </c>
      <c r="BS1786" s="20">
        <v>109</v>
      </c>
      <c r="BT1786" s="20">
        <v>684</v>
      </c>
      <c r="BU1786" s="20">
        <v>334</v>
      </c>
      <c r="BV1786" s="20">
        <v>5534</v>
      </c>
    </row>
    <row r="1787" spans="1:74" x14ac:dyDescent="0.25">
      <c r="A1787" s="20" t="s">
        <v>452</v>
      </c>
      <c r="B1787" s="20" t="s">
        <v>453</v>
      </c>
      <c r="C1787" s="20" t="s">
        <v>612</v>
      </c>
      <c r="D1787" s="1">
        <v>44599</v>
      </c>
      <c r="E1787">
        <v>207</v>
      </c>
      <c r="F1787">
        <v>3</v>
      </c>
      <c r="G1787">
        <v>3</v>
      </c>
      <c r="H1787">
        <v>1</v>
      </c>
      <c r="I1787">
        <v>1</v>
      </c>
      <c r="J1787">
        <v>173</v>
      </c>
      <c r="K1787">
        <v>2</v>
      </c>
      <c r="L1787">
        <v>6</v>
      </c>
      <c r="M1787">
        <v>0</v>
      </c>
      <c r="N1787">
        <v>34</v>
      </c>
      <c r="O1787">
        <v>33</v>
      </c>
      <c r="P1787">
        <v>0</v>
      </c>
      <c r="Q1787">
        <v>0</v>
      </c>
      <c r="R1787">
        <v>1840</v>
      </c>
      <c r="S1787">
        <v>1714</v>
      </c>
      <c r="T1787">
        <v>34</v>
      </c>
      <c r="U1787">
        <v>7</v>
      </c>
      <c r="V1787">
        <v>29</v>
      </c>
      <c r="W1787">
        <v>1275</v>
      </c>
      <c r="X1787">
        <v>987</v>
      </c>
      <c r="Y1787">
        <v>33</v>
      </c>
      <c r="Z1787">
        <v>39</v>
      </c>
      <c r="AA1787">
        <v>16</v>
      </c>
      <c r="AB1787">
        <v>2184</v>
      </c>
      <c r="AC1787">
        <v>1739</v>
      </c>
      <c r="AD1787">
        <v>51</v>
      </c>
      <c r="AE1787">
        <v>62</v>
      </c>
      <c r="AF1787">
        <v>99</v>
      </c>
      <c r="AG1787">
        <v>199</v>
      </c>
      <c r="AH1787">
        <v>102</v>
      </c>
      <c r="AI1787">
        <v>2</v>
      </c>
      <c r="AJ1787">
        <v>22</v>
      </c>
      <c r="AK1787">
        <v>5</v>
      </c>
      <c r="AL1787">
        <v>122</v>
      </c>
      <c r="AM1787">
        <v>110</v>
      </c>
      <c r="AN1787">
        <v>4</v>
      </c>
      <c r="AO1787">
        <v>0</v>
      </c>
      <c r="AP1787">
        <v>1</v>
      </c>
      <c r="AQ1787">
        <v>0</v>
      </c>
      <c r="AR1787">
        <v>0</v>
      </c>
      <c r="AS1787">
        <v>0</v>
      </c>
      <c r="AT1787">
        <v>0</v>
      </c>
      <c r="AU1787">
        <v>0</v>
      </c>
      <c r="AV1787">
        <v>0</v>
      </c>
      <c r="AW1787">
        <v>0</v>
      </c>
      <c r="AX1787">
        <v>0</v>
      </c>
      <c r="AY1787">
        <v>0</v>
      </c>
      <c r="AZ1787">
        <v>0</v>
      </c>
      <c r="BA1787">
        <v>0</v>
      </c>
      <c r="BB1787">
        <v>0</v>
      </c>
      <c r="BC1787">
        <v>0</v>
      </c>
      <c r="BD1787">
        <v>0</v>
      </c>
      <c r="BE1787">
        <v>0</v>
      </c>
      <c r="BF1787">
        <v>0</v>
      </c>
      <c r="BG1787" s="20">
        <v>3</v>
      </c>
      <c r="BH1787" s="20">
        <v>1</v>
      </c>
      <c r="BI1787" s="20">
        <v>196</v>
      </c>
      <c r="BJ1787" s="20">
        <v>34</v>
      </c>
      <c r="BK1787" s="20">
        <v>1766</v>
      </c>
      <c r="BL1787" s="20">
        <v>1156</v>
      </c>
      <c r="BM1787" s="20">
        <v>1950</v>
      </c>
      <c r="BN1787" s="20">
        <v>161</v>
      </c>
      <c r="BO1787" s="20">
        <v>115</v>
      </c>
      <c r="BP1787" s="20">
        <v>6814</v>
      </c>
      <c r="BQ1787" s="20">
        <v>4150</v>
      </c>
      <c r="BR1787" s="20">
        <v>0</v>
      </c>
      <c r="BS1787" s="20">
        <v>109</v>
      </c>
      <c r="BT1787" s="20">
        <v>682</v>
      </c>
      <c r="BU1787" s="20">
        <v>334</v>
      </c>
      <c r="BV1787" s="20">
        <v>5519</v>
      </c>
    </row>
    <row r="1788" spans="1:74" x14ac:dyDescent="0.25">
      <c r="A1788" s="20" t="s">
        <v>452</v>
      </c>
      <c r="B1788" s="20" t="s">
        <v>453</v>
      </c>
      <c r="C1788" s="20" t="s">
        <v>612</v>
      </c>
      <c r="D1788" s="1">
        <v>44606</v>
      </c>
      <c r="E1788">
        <v>205</v>
      </c>
      <c r="F1788">
        <v>3</v>
      </c>
      <c r="G1788">
        <v>3</v>
      </c>
      <c r="H1788">
        <v>1</v>
      </c>
      <c r="I1788">
        <v>1</v>
      </c>
      <c r="J1788">
        <v>171</v>
      </c>
      <c r="K1788">
        <v>2</v>
      </c>
      <c r="L1788">
        <v>6</v>
      </c>
      <c r="M1788">
        <v>0</v>
      </c>
      <c r="N1788">
        <v>34</v>
      </c>
      <c r="O1788">
        <v>33</v>
      </c>
      <c r="P1788">
        <v>0</v>
      </c>
      <c r="Q1788">
        <v>0</v>
      </c>
      <c r="R1788">
        <v>1839</v>
      </c>
      <c r="S1788">
        <v>1714</v>
      </c>
      <c r="T1788">
        <v>34</v>
      </c>
      <c r="U1788">
        <v>7</v>
      </c>
      <c r="V1788">
        <v>28</v>
      </c>
      <c r="W1788">
        <v>1272</v>
      </c>
      <c r="X1788">
        <v>987</v>
      </c>
      <c r="Y1788">
        <v>33</v>
      </c>
      <c r="Z1788">
        <v>38</v>
      </c>
      <c r="AA1788">
        <v>16</v>
      </c>
      <c r="AB1788">
        <v>2182</v>
      </c>
      <c r="AC1788">
        <v>1743</v>
      </c>
      <c r="AD1788">
        <v>52</v>
      </c>
      <c r="AE1788">
        <v>62</v>
      </c>
      <c r="AF1788">
        <v>98</v>
      </c>
      <c r="AG1788">
        <v>199</v>
      </c>
      <c r="AH1788">
        <v>105</v>
      </c>
      <c r="AI1788">
        <v>2</v>
      </c>
      <c r="AJ1788">
        <v>22</v>
      </c>
      <c r="AK1788">
        <v>5</v>
      </c>
      <c r="AL1788">
        <v>123</v>
      </c>
      <c r="AM1788">
        <v>111</v>
      </c>
      <c r="AN1788">
        <v>4</v>
      </c>
      <c r="AO1788">
        <v>0</v>
      </c>
      <c r="AP1788">
        <v>1</v>
      </c>
      <c r="AQ1788">
        <v>0</v>
      </c>
      <c r="AR1788">
        <v>0</v>
      </c>
      <c r="AS1788">
        <v>0</v>
      </c>
      <c r="AT1788">
        <v>0</v>
      </c>
      <c r="AU1788">
        <v>0</v>
      </c>
      <c r="AV1788">
        <v>0</v>
      </c>
      <c r="AW1788">
        <v>0</v>
      </c>
      <c r="AX1788">
        <v>0</v>
      </c>
      <c r="AY1788">
        <v>0</v>
      </c>
      <c r="AZ1788">
        <v>0</v>
      </c>
      <c r="BA1788">
        <v>0</v>
      </c>
      <c r="BB1788">
        <v>0</v>
      </c>
      <c r="BC1788">
        <v>0</v>
      </c>
      <c r="BD1788">
        <v>0</v>
      </c>
      <c r="BE1788">
        <v>0</v>
      </c>
      <c r="BF1788">
        <v>0</v>
      </c>
      <c r="BG1788" s="20">
        <v>3</v>
      </c>
      <c r="BH1788" s="20">
        <v>1</v>
      </c>
      <c r="BI1788" s="20">
        <v>194</v>
      </c>
      <c r="BJ1788" s="20">
        <v>34</v>
      </c>
      <c r="BK1788" s="20">
        <v>1766</v>
      </c>
      <c r="BL1788" s="20">
        <v>1153</v>
      </c>
      <c r="BM1788" s="20">
        <v>1948</v>
      </c>
      <c r="BN1788" s="20">
        <v>161</v>
      </c>
      <c r="BO1788" s="20">
        <v>116</v>
      </c>
      <c r="BP1788" s="20">
        <v>6815</v>
      </c>
      <c r="BQ1788" s="20">
        <v>4188</v>
      </c>
      <c r="BR1788" s="20">
        <v>0</v>
      </c>
      <c r="BS1788" s="20">
        <v>110</v>
      </c>
      <c r="BT1788" s="20">
        <v>676</v>
      </c>
      <c r="BU1788" s="20">
        <v>332</v>
      </c>
      <c r="BV1788" s="20">
        <v>5527</v>
      </c>
    </row>
    <row r="1789" spans="1:74" x14ac:dyDescent="0.25">
      <c r="A1789" s="20" t="s">
        <v>452</v>
      </c>
      <c r="B1789" s="20" t="s">
        <v>587</v>
      </c>
      <c r="C1789" s="20" t="s">
        <v>613</v>
      </c>
      <c r="D1789" s="1">
        <v>44493</v>
      </c>
      <c r="E1789">
        <v>81</v>
      </c>
      <c r="F1789">
        <v>1</v>
      </c>
      <c r="G1789">
        <v>0</v>
      </c>
      <c r="H1789">
        <v>1</v>
      </c>
      <c r="I1789">
        <v>0</v>
      </c>
      <c r="J1789">
        <v>28</v>
      </c>
      <c r="K1789">
        <v>1</v>
      </c>
      <c r="L1789">
        <v>4</v>
      </c>
      <c r="M1789">
        <v>3</v>
      </c>
      <c r="N1789">
        <v>35</v>
      </c>
      <c r="O1789">
        <v>0</v>
      </c>
      <c r="P1789">
        <v>30</v>
      </c>
      <c r="Q1789">
        <v>0</v>
      </c>
      <c r="R1789">
        <v>387</v>
      </c>
      <c r="S1789">
        <v>0</v>
      </c>
      <c r="T1789">
        <v>273</v>
      </c>
      <c r="U1789">
        <v>9</v>
      </c>
      <c r="V1789">
        <v>7</v>
      </c>
      <c r="W1789">
        <v>810</v>
      </c>
      <c r="X1789">
        <v>0</v>
      </c>
      <c r="Y1789">
        <v>155</v>
      </c>
      <c r="Z1789">
        <v>82</v>
      </c>
      <c r="AA1789">
        <v>36</v>
      </c>
      <c r="AB1789">
        <v>763</v>
      </c>
      <c r="AC1789">
        <v>99</v>
      </c>
      <c r="AD1789">
        <v>8</v>
      </c>
      <c r="AE1789">
        <v>74</v>
      </c>
      <c r="AF1789">
        <v>29</v>
      </c>
      <c r="AG1789">
        <v>111</v>
      </c>
      <c r="AH1789">
        <v>0</v>
      </c>
      <c r="AI1789">
        <v>5</v>
      </c>
      <c r="AJ1789">
        <v>10</v>
      </c>
      <c r="AK1789">
        <v>4</v>
      </c>
      <c r="AL1789">
        <v>47</v>
      </c>
      <c r="AM1789">
        <v>0</v>
      </c>
      <c r="AN1789">
        <v>19</v>
      </c>
      <c r="AO1789">
        <v>0</v>
      </c>
      <c r="AP1789">
        <v>2</v>
      </c>
      <c r="AQ1789">
        <v>0</v>
      </c>
      <c r="AR1789">
        <v>0</v>
      </c>
      <c r="AS1789">
        <v>0</v>
      </c>
      <c r="AT1789">
        <v>0</v>
      </c>
      <c r="AU1789">
        <v>0</v>
      </c>
      <c r="AV1789">
        <v>0</v>
      </c>
      <c r="AW1789">
        <v>0</v>
      </c>
      <c r="AX1789">
        <v>0</v>
      </c>
      <c r="AY1789">
        <v>0</v>
      </c>
      <c r="AZ1789">
        <v>0</v>
      </c>
      <c r="BA1789">
        <v>0</v>
      </c>
      <c r="BB1789">
        <v>2</v>
      </c>
      <c r="BC1789">
        <v>24</v>
      </c>
      <c r="BD1789">
        <v>0</v>
      </c>
      <c r="BE1789">
        <v>0</v>
      </c>
      <c r="BF1789">
        <v>0</v>
      </c>
      <c r="BG1789" s="20"/>
      <c r="BH1789" s="20"/>
      <c r="BI1789" s="20"/>
      <c r="BJ1789" s="20"/>
      <c r="BK1789" s="20"/>
      <c r="BL1789" s="20"/>
      <c r="BM1789" s="20"/>
      <c r="BN1789" s="20"/>
      <c r="BO1789" s="20"/>
      <c r="BP1789" s="20"/>
      <c r="BQ1789" s="20"/>
      <c r="BR1789" s="20"/>
      <c r="BS1789" s="20"/>
      <c r="BT1789" s="20"/>
      <c r="BU1789" s="20"/>
      <c r="BV1789" s="20"/>
    </row>
    <row r="1790" spans="1:74" x14ac:dyDescent="0.25">
      <c r="A1790" s="20" t="s">
        <v>452</v>
      </c>
      <c r="B1790" s="20" t="s">
        <v>587</v>
      </c>
      <c r="C1790" s="20" t="s">
        <v>613</v>
      </c>
      <c r="D1790" s="1">
        <v>44500</v>
      </c>
      <c r="E1790">
        <v>81</v>
      </c>
      <c r="F1790">
        <v>1</v>
      </c>
      <c r="G1790">
        <v>0</v>
      </c>
      <c r="H1790">
        <v>1</v>
      </c>
      <c r="I1790">
        <v>0</v>
      </c>
      <c r="J1790">
        <v>34</v>
      </c>
      <c r="K1790">
        <v>1</v>
      </c>
      <c r="L1790">
        <v>4</v>
      </c>
      <c r="M1790">
        <v>3</v>
      </c>
      <c r="N1790">
        <v>35</v>
      </c>
      <c r="O1790">
        <v>0</v>
      </c>
      <c r="P1790">
        <v>30</v>
      </c>
      <c r="Q1790">
        <v>0</v>
      </c>
      <c r="R1790">
        <v>388</v>
      </c>
      <c r="S1790">
        <v>0</v>
      </c>
      <c r="T1790">
        <v>282</v>
      </c>
      <c r="U1790">
        <v>9</v>
      </c>
      <c r="V1790">
        <v>5</v>
      </c>
      <c r="W1790">
        <v>811</v>
      </c>
      <c r="X1790">
        <v>0</v>
      </c>
      <c r="Y1790">
        <v>191</v>
      </c>
      <c r="Z1790">
        <v>80</v>
      </c>
      <c r="AA1790">
        <v>35</v>
      </c>
      <c r="AB1790">
        <v>764</v>
      </c>
      <c r="AC1790">
        <v>112</v>
      </c>
      <c r="AD1790">
        <v>8</v>
      </c>
      <c r="AE1790">
        <v>75</v>
      </c>
      <c r="AF1790">
        <v>29</v>
      </c>
      <c r="AG1790">
        <v>113</v>
      </c>
      <c r="AH1790">
        <v>0</v>
      </c>
      <c r="AI1790">
        <v>6</v>
      </c>
      <c r="AJ1790">
        <v>10</v>
      </c>
      <c r="AK1790">
        <v>5</v>
      </c>
      <c r="AL1790">
        <v>46</v>
      </c>
      <c r="AM1790">
        <v>0</v>
      </c>
      <c r="AN1790">
        <v>18</v>
      </c>
      <c r="AO1790">
        <v>0</v>
      </c>
      <c r="AP1790">
        <v>2</v>
      </c>
      <c r="AQ1790">
        <v>0</v>
      </c>
      <c r="AR1790">
        <v>0</v>
      </c>
      <c r="AS1790">
        <v>0</v>
      </c>
      <c r="AT1790">
        <v>0</v>
      </c>
      <c r="AU1790">
        <v>0</v>
      </c>
      <c r="AV1790">
        <v>0</v>
      </c>
      <c r="AW1790">
        <v>0</v>
      </c>
      <c r="AX1790">
        <v>0</v>
      </c>
      <c r="AY1790">
        <v>0</v>
      </c>
      <c r="AZ1790">
        <v>0</v>
      </c>
      <c r="BA1790">
        <v>0</v>
      </c>
      <c r="BB1790">
        <v>2</v>
      </c>
      <c r="BC1790">
        <v>24</v>
      </c>
      <c r="BD1790">
        <v>0</v>
      </c>
      <c r="BE1790">
        <v>0</v>
      </c>
      <c r="BF1790">
        <v>0</v>
      </c>
      <c r="BG1790" s="20"/>
      <c r="BH1790" s="20"/>
      <c r="BI1790" s="20"/>
      <c r="BJ1790" s="20"/>
      <c r="BK1790" s="20"/>
      <c r="BL1790" s="20"/>
      <c r="BM1790" s="20"/>
      <c r="BN1790" s="20"/>
      <c r="BO1790" s="20"/>
      <c r="BP1790" s="20"/>
      <c r="BQ1790" s="20"/>
      <c r="BR1790" s="20"/>
      <c r="BS1790" s="20"/>
      <c r="BT1790" s="20"/>
      <c r="BU1790" s="20"/>
      <c r="BV1790" s="20"/>
    </row>
    <row r="1791" spans="1:74" x14ac:dyDescent="0.25">
      <c r="A1791" s="20" t="s">
        <v>452</v>
      </c>
      <c r="B1791" s="20" t="s">
        <v>587</v>
      </c>
      <c r="C1791" s="20" t="s">
        <v>613</v>
      </c>
      <c r="D1791" s="1">
        <v>44507</v>
      </c>
      <c r="E1791">
        <v>80</v>
      </c>
      <c r="F1791">
        <v>1</v>
      </c>
      <c r="G1791">
        <v>0</v>
      </c>
      <c r="H1791">
        <v>1</v>
      </c>
      <c r="I1791">
        <v>1</v>
      </c>
      <c r="J1791">
        <v>39</v>
      </c>
      <c r="K1791">
        <v>1</v>
      </c>
      <c r="L1791">
        <v>4</v>
      </c>
      <c r="M1791">
        <v>3</v>
      </c>
      <c r="N1791">
        <v>34</v>
      </c>
      <c r="O1791">
        <v>29</v>
      </c>
      <c r="P1791">
        <v>0</v>
      </c>
      <c r="Q1791">
        <v>0</v>
      </c>
      <c r="R1791">
        <v>388</v>
      </c>
      <c r="S1791">
        <v>292</v>
      </c>
      <c r="T1791">
        <v>2</v>
      </c>
      <c r="U1791">
        <v>9</v>
      </c>
      <c r="V1791">
        <v>5</v>
      </c>
      <c r="W1791">
        <v>807</v>
      </c>
      <c r="X1791">
        <v>215</v>
      </c>
      <c r="Y1791">
        <v>24</v>
      </c>
      <c r="Z1791">
        <v>78</v>
      </c>
      <c r="AA1791">
        <v>34</v>
      </c>
      <c r="AB1791">
        <v>763</v>
      </c>
      <c r="AC1791">
        <v>118</v>
      </c>
      <c r="AD1791">
        <v>8</v>
      </c>
      <c r="AE1791">
        <v>75</v>
      </c>
      <c r="AF1791">
        <v>29</v>
      </c>
      <c r="AG1791">
        <v>112</v>
      </c>
      <c r="AH1791">
        <v>6</v>
      </c>
      <c r="AI1791">
        <v>0</v>
      </c>
      <c r="AJ1791">
        <v>10</v>
      </c>
      <c r="AK1791">
        <v>5</v>
      </c>
      <c r="AL1791">
        <v>46</v>
      </c>
      <c r="AM1791">
        <v>20</v>
      </c>
      <c r="AN1791">
        <v>0</v>
      </c>
      <c r="AO1791">
        <v>0</v>
      </c>
      <c r="AP1791">
        <v>2</v>
      </c>
      <c r="AQ1791">
        <v>0</v>
      </c>
      <c r="AR1791">
        <v>0</v>
      </c>
      <c r="AS1791">
        <v>0</v>
      </c>
      <c r="AT1791">
        <v>0</v>
      </c>
      <c r="AU1791">
        <v>0</v>
      </c>
      <c r="AV1791">
        <v>0</v>
      </c>
      <c r="AW1791">
        <v>0</v>
      </c>
      <c r="AX1791">
        <v>0</v>
      </c>
      <c r="AY1791">
        <v>0</v>
      </c>
      <c r="AZ1791">
        <v>0</v>
      </c>
      <c r="BA1791">
        <v>0</v>
      </c>
      <c r="BB1791">
        <v>0</v>
      </c>
      <c r="BC1791">
        <v>0</v>
      </c>
      <c r="BD1791">
        <v>0</v>
      </c>
      <c r="BE1791">
        <v>0</v>
      </c>
      <c r="BF1791">
        <v>0</v>
      </c>
      <c r="BG1791" s="20">
        <v>1</v>
      </c>
      <c r="BH1791" s="20">
        <v>1</v>
      </c>
      <c r="BI1791" s="20">
        <v>69</v>
      </c>
      <c r="BJ1791" s="20">
        <v>34</v>
      </c>
      <c r="BK1791" s="20">
        <v>366</v>
      </c>
      <c r="BL1791" s="20">
        <v>629</v>
      </c>
      <c r="BM1791" s="20">
        <v>640</v>
      </c>
      <c r="BN1791" s="20">
        <v>90</v>
      </c>
      <c r="BO1791" s="20">
        <v>44</v>
      </c>
      <c r="BP1791" s="20"/>
      <c r="BQ1791" s="20"/>
      <c r="BR1791" s="20"/>
      <c r="BS1791" s="20"/>
      <c r="BT1791" s="20"/>
      <c r="BU1791" s="20"/>
      <c r="BV1791" s="20"/>
    </row>
    <row r="1792" spans="1:74" x14ac:dyDescent="0.25">
      <c r="A1792" s="20" t="s">
        <v>452</v>
      </c>
      <c r="B1792" s="20" t="s">
        <v>587</v>
      </c>
      <c r="C1792" s="20" t="s">
        <v>613</v>
      </c>
      <c r="D1792" s="1">
        <v>44514</v>
      </c>
      <c r="E1792">
        <v>80</v>
      </c>
      <c r="F1792">
        <v>1</v>
      </c>
      <c r="G1792">
        <v>0</v>
      </c>
      <c r="H1792">
        <v>1</v>
      </c>
      <c r="I1792">
        <v>1</v>
      </c>
      <c r="J1792">
        <v>43</v>
      </c>
      <c r="K1792">
        <v>1</v>
      </c>
      <c r="L1792">
        <v>4</v>
      </c>
      <c r="M1792">
        <v>3</v>
      </c>
      <c r="N1792">
        <v>34</v>
      </c>
      <c r="O1792">
        <v>29</v>
      </c>
      <c r="P1792">
        <v>0</v>
      </c>
      <c r="Q1792">
        <v>0</v>
      </c>
      <c r="R1792">
        <v>388</v>
      </c>
      <c r="S1792">
        <v>301</v>
      </c>
      <c r="T1792">
        <v>2</v>
      </c>
      <c r="U1792">
        <v>9</v>
      </c>
      <c r="V1792">
        <v>5</v>
      </c>
      <c r="W1792">
        <v>816</v>
      </c>
      <c r="X1792">
        <v>250</v>
      </c>
      <c r="Y1792">
        <v>24</v>
      </c>
      <c r="Z1792">
        <v>78</v>
      </c>
      <c r="AA1792">
        <v>36</v>
      </c>
      <c r="AB1792">
        <v>765</v>
      </c>
      <c r="AC1792">
        <v>138</v>
      </c>
      <c r="AD1792">
        <v>8</v>
      </c>
      <c r="AE1792">
        <v>74</v>
      </c>
      <c r="AF1792">
        <v>30</v>
      </c>
      <c r="AG1792">
        <v>112</v>
      </c>
      <c r="AH1792">
        <v>8</v>
      </c>
      <c r="AI1792">
        <v>0</v>
      </c>
      <c r="AJ1792">
        <v>10</v>
      </c>
      <c r="AK1792">
        <v>5</v>
      </c>
      <c r="AL1792">
        <v>46</v>
      </c>
      <c r="AM1792">
        <v>22</v>
      </c>
      <c r="AN1792">
        <v>0</v>
      </c>
      <c r="AO1792">
        <v>0</v>
      </c>
      <c r="AP1792">
        <v>2</v>
      </c>
      <c r="AQ1792">
        <v>0</v>
      </c>
      <c r="AR1792">
        <v>0</v>
      </c>
      <c r="AS1792">
        <v>0</v>
      </c>
      <c r="AT1792">
        <v>0</v>
      </c>
      <c r="AU1792">
        <v>0</v>
      </c>
      <c r="AV1792">
        <v>0</v>
      </c>
      <c r="AW1792">
        <v>0</v>
      </c>
      <c r="AX1792">
        <v>0</v>
      </c>
      <c r="AY1792">
        <v>0</v>
      </c>
      <c r="AZ1792">
        <v>0</v>
      </c>
      <c r="BA1792">
        <v>0</v>
      </c>
      <c r="BB1792">
        <v>0</v>
      </c>
      <c r="BC1792">
        <v>0</v>
      </c>
      <c r="BD1792">
        <v>0</v>
      </c>
      <c r="BE1792">
        <v>0</v>
      </c>
      <c r="BF1792">
        <v>0</v>
      </c>
      <c r="BG1792" s="20">
        <v>1</v>
      </c>
      <c r="BH1792" s="20">
        <v>1</v>
      </c>
      <c r="BI1792" s="20">
        <v>69</v>
      </c>
      <c r="BJ1792" s="20">
        <v>34</v>
      </c>
      <c r="BK1792" s="20">
        <v>366</v>
      </c>
      <c r="BL1792" s="20">
        <v>636</v>
      </c>
      <c r="BM1792" s="20">
        <v>641</v>
      </c>
      <c r="BN1792" s="20">
        <v>90</v>
      </c>
      <c r="BO1792" s="20">
        <v>44</v>
      </c>
      <c r="BP1792" s="20"/>
      <c r="BQ1792" s="20"/>
      <c r="BR1792" s="20"/>
      <c r="BS1792" s="20"/>
      <c r="BT1792" s="20"/>
      <c r="BU1792" s="20"/>
      <c r="BV1792" s="20"/>
    </row>
    <row r="1793" spans="1:74" x14ac:dyDescent="0.25">
      <c r="A1793" s="20" t="s">
        <v>452</v>
      </c>
      <c r="B1793" s="20" t="s">
        <v>587</v>
      </c>
      <c r="C1793" s="20" t="s">
        <v>613</v>
      </c>
      <c r="D1793" s="1">
        <v>44521</v>
      </c>
      <c r="E1793">
        <v>81</v>
      </c>
      <c r="F1793">
        <v>1</v>
      </c>
      <c r="G1793">
        <v>0</v>
      </c>
      <c r="H1793">
        <v>1</v>
      </c>
      <c r="I1793">
        <v>1</v>
      </c>
      <c r="J1793">
        <v>47</v>
      </c>
      <c r="K1793">
        <v>1</v>
      </c>
      <c r="L1793">
        <v>3</v>
      </c>
      <c r="M1793">
        <v>3</v>
      </c>
      <c r="N1793">
        <v>33</v>
      </c>
      <c r="O1793">
        <v>28</v>
      </c>
      <c r="P1793">
        <v>0</v>
      </c>
      <c r="Q1793">
        <v>0</v>
      </c>
      <c r="R1793">
        <v>388</v>
      </c>
      <c r="S1793">
        <v>312</v>
      </c>
      <c r="T1793">
        <v>2</v>
      </c>
      <c r="U1793">
        <v>9</v>
      </c>
      <c r="V1793">
        <v>5</v>
      </c>
      <c r="W1793">
        <v>820</v>
      </c>
      <c r="X1793">
        <v>295</v>
      </c>
      <c r="Y1793">
        <v>24</v>
      </c>
      <c r="Z1793">
        <v>78</v>
      </c>
      <c r="AA1793">
        <v>36</v>
      </c>
      <c r="AB1793">
        <v>759</v>
      </c>
      <c r="AC1793">
        <v>180</v>
      </c>
      <c r="AD1793">
        <v>8</v>
      </c>
      <c r="AE1793">
        <v>73</v>
      </c>
      <c r="AF1793">
        <v>30</v>
      </c>
      <c r="AG1793">
        <v>108</v>
      </c>
      <c r="AH1793">
        <v>9</v>
      </c>
      <c r="AI1793">
        <v>0</v>
      </c>
      <c r="AJ1793">
        <v>9</v>
      </c>
      <c r="AK1793">
        <v>5</v>
      </c>
      <c r="AL1793">
        <v>46</v>
      </c>
      <c r="AM1793">
        <v>23</v>
      </c>
      <c r="AN1793">
        <v>0</v>
      </c>
      <c r="AO1793">
        <v>0</v>
      </c>
      <c r="AP1793">
        <v>2</v>
      </c>
      <c r="AQ1793">
        <v>0</v>
      </c>
      <c r="AR1793">
        <v>0</v>
      </c>
      <c r="AS1793">
        <v>0</v>
      </c>
      <c r="AT1793">
        <v>0</v>
      </c>
      <c r="AU1793">
        <v>0</v>
      </c>
      <c r="AV1793">
        <v>0</v>
      </c>
      <c r="AW1793">
        <v>0</v>
      </c>
      <c r="AX1793">
        <v>0</v>
      </c>
      <c r="AY1793">
        <v>0</v>
      </c>
      <c r="AZ1793">
        <v>0</v>
      </c>
      <c r="BA1793">
        <v>0</v>
      </c>
      <c r="BB1793">
        <v>0</v>
      </c>
      <c r="BC1793">
        <v>0</v>
      </c>
      <c r="BD1793">
        <v>0</v>
      </c>
      <c r="BE1793">
        <v>0</v>
      </c>
      <c r="BF1793">
        <v>0</v>
      </c>
      <c r="BG1793" s="20">
        <v>1</v>
      </c>
      <c r="BH1793" s="20">
        <v>1</v>
      </c>
      <c r="BI1793" s="20">
        <v>70</v>
      </c>
      <c r="BJ1793" s="20">
        <v>33</v>
      </c>
      <c r="BK1793" s="20">
        <v>366</v>
      </c>
      <c r="BL1793" s="20">
        <v>643</v>
      </c>
      <c r="BM1793" s="20">
        <v>637</v>
      </c>
      <c r="BN1793" s="20">
        <v>88</v>
      </c>
      <c r="BO1793" s="20">
        <v>44</v>
      </c>
      <c r="BP1793" s="20"/>
      <c r="BQ1793" s="20"/>
      <c r="BR1793" s="20"/>
      <c r="BS1793" s="20"/>
      <c r="BT1793" s="20"/>
      <c r="BU1793" s="20"/>
      <c r="BV1793" s="20"/>
    </row>
    <row r="1794" spans="1:74" x14ac:dyDescent="0.25">
      <c r="A1794" s="20" t="s">
        <v>452</v>
      </c>
      <c r="B1794" s="20" t="s">
        <v>587</v>
      </c>
      <c r="C1794" s="20" t="s">
        <v>613</v>
      </c>
      <c r="D1794" s="1">
        <v>44528</v>
      </c>
      <c r="E1794">
        <v>81</v>
      </c>
      <c r="F1794">
        <v>1</v>
      </c>
      <c r="G1794">
        <v>0</v>
      </c>
      <c r="H1794">
        <v>1</v>
      </c>
      <c r="I1794">
        <v>1</v>
      </c>
      <c r="J1794">
        <v>51</v>
      </c>
      <c r="K1794">
        <v>1</v>
      </c>
      <c r="L1794">
        <v>3</v>
      </c>
      <c r="M1794">
        <v>3</v>
      </c>
      <c r="N1794">
        <v>33</v>
      </c>
      <c r="O1794">
        <v>28</v>
      </c>
      <c r="P1794">
        <v>0</v>
      </c>
      <c r="Q1794">
        <v>0</v>
      </c>
      <c r="R1794">
        <v>389</v>
      </c>
      <c r="S1794">
        <v>321</v>
      </c>
      <c r="T1794">
        <v>2</v>
      </c>
      <c r="U1794">
        <v>10</v>
      </c>
      <c r="V1794">
        <v>5</v>
      </c>
      <c r="W1794">
        <v>817</v>
      </c>
      <c r="X1794">
        <v>361</v>
      </c>
      <c r="Y1794">
        <v>24</v>
      </c>
      <c r="Z1794">
        <v>78</v>
      </c>
      <c r="AA1794">
        <v>35</v>
      </c>
      <c r="AB1794">
        <v>760</v>
      </c>
      <c r="AC1794">
        <v>252</v>
      </c>
      <c r="AD1794">
        <v>8</v>
      </c>
      <c r="AE1794">
        <v>71</v>
      </c>
      <c r="AF1794">
        <v>31</v>
      </c>
      <c r="AG1794">
        <v>108</v>
      </c>
      <c r="AH1794">
        <v>10</v>
      </c>
      <c r="AI1794">
        <v>0</v>
      </c>
      <c r="AJ1794">
        <v>9</v>
      </c>
      <c r="AK1794">
        <v>5</v>
      </c>
      <c r="AL1794">
        <v>45</v>
      </c>
      <c r="AM1794">
        <v>23</v>
      </c>
      <c r="AN1794">
        <v>0</v>
      </c>
      <c r="AO1794">
        <v>0</v>
      </c>
      <c r="AP1794">
        <v>2</v>
      </c>
      <c r="AQ1794">
        <v>0</v>
      </c>
      <c r="AR1794">
        <v>0</v>
      </c>
      <c r="AS1794">
        <v>0</v>
      </c>
      <c r="AT1794">
        <v>0</v>
      </c>
      <c r="AU1794">
        <v>0</v>
      </c>
      <c r="AV1794">
        <v>0</v>
      </c>
      <c r="AW1794">
        <v>0</v>
      </c>
      <c r="AX1794">
        <v>0</v>
      </c>
      <c r="AY1794">
        <v>0</v>
      </c>
      <c r="AZ1794">
        <v>0</v>
      </c>
      <c r="BA1794">
        <v>0</v>
      </c>
      <c r="BB1794">
        <v>0</v>
      </c>
      <c r="BC1794">
        <v>0</v>
      </c>
      <c r="BD1794">
        <v>0</v>
      </c>
      <c r="BE1794">
        <v>0</v>
      </c>
      <c r="BF1794">
        <v>0</v>
      </c>
      <c r="BG1794" s="20">
        <v>1</v>
      </c>
      <c r="BH1794" s="20">
        <v>1</v>
      </c>
      <c r="BI1794" s="20">
        <v>70</v>
      </c>
      <c r="BJ1794" s="20">
        <v>33</v>
      </c>
      <c r="BK1794" s="20">
        <v>366</v>
      </c>
      <c r="BL1794" s="20">
        <v>641</v>
      </c>
      <c r="BM1794" s="20">
        <v>640</v>
      </c>
      <c r="BN1794" s="20">
        <v>88</v>
      </c>
      <c r="BO1794" s="20">
        <v>43</v>
      </c>
      <c r="BP1794" s="20"/>
      <c r="BQ1794" s="20"/>
      <c r="BR1794" s="20"/>
      <c r="BS1794" s="20"/>
      <c r="BT1794" s="20"/>
      <c r="BU1794" s="20"/>
      <c r="BV1794" s="20"/>
    </row>
    <row r="1795" spans="1:74" x14ac:dyDescent="0.25">
      <c r="A1795" s="20" t="s">
        <v>452</v>
      </c>
      <c r="B1795" s="20" t="s">
        <v>587</v>
      </c>
      <c r="C1795" s="20" t="s">
        <v>613</v>
      </c>
      <c r="D1795" s="1">
        <v>44535</v>
      </c>
      <c r="E1795">
        <v>79</v>
      </c>
      <c r="F1795">
        <v>1</v>
      </c>
      <c r="G1795">
        <v>1</v>
      </c>
      <c r="H1795">
        <v>1</v>
      </c>
      <c r="I1795">
        <v>1</v>
      </c>
      <c r="J1795">
        <v>56</v>
      </c>
      <c r="K1795">
        <v>1</v>
      </c>
      <c r="L1795">
        <v>3</v>
      </c>
      <c r="M1795">
        <v>3</v>
      </c>
      <c r="N1795">
        <v>35</v>
      </c>
      <c r="O1795">
        <v>29</v>
      </c>
      <c r="P1795">
        <v>0</v>
      </c>
      <c r="Q1795">
        <v>0</v>
      </c>
      <c r="R1795">
        <v>386</v>
      </c>
      <c r="S1795">
        <v>325</v>
      </c>
      <c r="T1795">
        <v>2</v>
      </c>
      <c r="U1795">
        <v>10</v>
      </c>
      <c r="V1795">
        <v>4</v>
      </c>
      <c r="W1795">
        <v>819</v>
      </c>
      <c r="X1795">
        <v>381</v>
      </c>
      <c r="Y1795">
        <v>24</v>
      </c>
      <c r="Z1795">
        <v>77</v>
      </c>
      <c r="AA1795">
        <v>33</v>
      </c>
      <c r="AB1795">
        <v>759</v>
      </c>
      <c r="AC1795">
        <v>331</v>
      </c>
      <c r="AD1795">
        <v>8</v>
      </c>
      <c r="AE1795">
        <v>71</v>
      </c>
      <c r="AF1795">
        <v>30</v>
      </c>
      <c r="AG1795">
        <v>110</v>
      </c>
      <c r="AH1795">
        <v>14</v>
      </c>
      <c r="AI1795">
        <v>0</v>
      </c>
      <c r="AJ1795">
        <v>9</v>
      </c>
      <c r="AK1795">
        <v>6</v>
      </c>
      <c r="AL1795">
        <v>46</v>
      </c>
      <c r="AM1795">
        <v>31</v>
      </c>
      <c r="AN1795">
        <v>0</v>
      </c>
      <c r="AO1795">
        <v>0</v>
      </c>
      <c r="AP1795">
        <v>2</v>
      </c>
      <c r="AQ1795">
        <v>0</v>
      </c>
      <c r="AR1795">
        <v>0</v>
      </c>
      <c r="AS1795">
        <v>0</v>
      </c>
      <c r="AT1795">
        <v>0</v>
      </c>
      <c r="AU1795">
        <v>0</v>
      </c>
      <c r="AV1795">
        <v>0</v>
      </c>
      <c r="AW1795">
        <v>0</v>
      </c>
      <c r="AX1795">
        <v>0</v>
      </c>
      <c r="AY1795">
        <v>0</v>
      </c>
      <c r="AZ1795">
        <v>0</v>
      </c>
      <c r="BA1795">
        <v>0</v>
      </c>
      <c r="BB1795">
        <v>0</v>
      </c>
      <c r="BC1795">
        <v>0</v>
      </c>
      <c r="BD1795">
        <v>0</v>
      </c>
      <c r="BE1795">
        <v>0</v>
      </c>
      <c r="BF1795">
        <v>0</v>
      </c>
      <c r="BG1795" s="20">
        <v>1</v>
      </c>
      <c r="BH1795" s="20">
        <v>1</v>
      </c>
      <c r="BI1795" s="20">
        <v>69</v>
      </c>
      <c r="BJ1795" s="20">
        <v>35</v>
      </c>
      <c r="BK1795" s="20">
        <v>364</v>
      </c>
      <c r="BL1795" s="20">
        <v>644</v>
      </c>
      <c r="BM1795" s="20">
        <v>639</v>
      </c>
      <c r="BN1795" s="20">
        <v>89</v>
      </c>
      <c r="BO1795" s="20">
        <v>44</v>
      </c>
      <c r="BP1795" s="20"/>
      <c r="BQ1795" s="20"/>
      <c r="BR1795" s="20"/>
      <c r="BS1795" s="20"/>
      <c r="BT1795" s="20"/>
      <c r="BU1795" s="20"/>
      <c r="BV1795" s="20"/>
    </row>
    <row r="1796" spans="1:74" x14ac:dyDescent="0.25">
      <c r="A1796" s="20" t="s">
        <v>452</v>
      </c>
      <c r="B1796" s="20" t="s">
        <v>587</v>
      </c>
      <c r="C1796" s="20" t="s">
        <v>613</v>
      </c>
      <c r="D1796" s="1">
        <v>44542</v>
      </c>
      <c r="E1796">
        <v>81</v>
      </c>
      <c r="F1796">
        <v>3</v>
      </c>
      <c r="G1796">
        <v>2</v>
      </c>
      <c r="H1796">
        <v>1</v>
      </c>
      <c r="I1796">
        <v>1</v>
      </c>
      <c r="J1796">
        <v>59</v>
      </c>
      <c r="K1796">
        <v>1</v>
      </c>
      <c r="L1796">
        <v>2</v>
      </c>
      <c r="M1796">
        <v>2</v>
      </c>
      <c r="N1796">
        <v>36</v>
      </c>
      <c r="O1796">
        <v>30</v>
      </c>
      <c r="P1796">
        <v>0</v>
      </c>
      <c r="Q1796">
        <v>0</v>
      </c>
      <c r="R1796">
        <v>389</v>
      </c>
      <c r="S1796">
        <v>332</v>
      </c>
      <c r="T1796">
        <v>2</v>
      </c>
      <c r="U1796">
        <v>10</v>
      </c>
      <c r="V1796">
        <v>6</v>
      </c>
      <c r="W1796">
        <v>824</v>
      </c>
      <c r="X1796">
        <v>408</v>
      </c>
      <c r="Y1796">
        <v>23</v>
      </c>
      <c r="Z1796">
        <v>77</v>
      </c>
      <c r="AA1796">
        <v>33</v>
      </c>
      <c r="AB1796">
        <v>757</v>
      </c>
      <c r="AC1796">
        <v>401</v>
      </c>
      <c r="AD1796">
        <v>8</v>
      </c>
      <c r="AE1796">
        <v>71</v>
      </c>
      <c r="AF1796">
        <v>29</v>
      </c>
      <c r="AG1796">
        <v>110</v>
      </c>
      <c r="AH1796">
        <v>19</v>
      </c>
      <c r="AI1796">
        <v>0</v>
      </c>
      <c r="AJ1796">
        <v>8</v>
      </c>
      <c r="AK1796">
        <v>4</v>
      </c>
      <c r="AL1796">
        <v>45</v>
      </c>
      <c r="AM1796">
        <v>38</v>
      </c>
      <c r="AN1796">
        <v>0</v>
      </c>
      <c r="AO1796">
        <v>0</v>
      </c>
      <c r="AP1796">
        <v>2</v>
      </c>
      <c r="AQ1796">
        <v>0</v>
      </c>
      <c r="AR1796">
        <v>0</v>
      </c>
      <c r="AS1796">
        <v>0</v>
      </c>
      <c r="AT1796">
        <v>0</v>
      </c>
      <c r="AU1796">
        <v>0</v>
      </c>
      <c r="AV1796">
        <v>0</v>
      </c>
      <c r="AW1796">
        <v>0</v>
      </c>
      <c r="AX1796">
        <v>0</v>
      </c>
      <c r="AY1796">
        <v>0</v>
      </c>
      <c r="AZ1796">
        <v>0</v>
      </c>
      <c r="BA1796">
        <v>0</v>
      </c>
      <c r="BB1796">
        <v>0</v>
      </c>
      <c r="BC1796">
        <v>0</v>
      </c>
      <c r="BD1796">
        <v>0</v>
      </c>
      <c r="BE1796">
        <v>0</v>
      </c>
      <c r="BF1796">
        <v>0</v>
      </c>
      <c r="BG1796" s="20">
        <v>3</v>
      </c>
      <c r="BH1796" s="20">
        <v>1</v>
      </c>
      <c r="BI1796" s="20">
        <v>72</v>
      </c>
      <c r="BJ1796" s="20">
        <v>36</v>
      </c>
      <c r="BK1796" s="20">
        <v>365</v>
      </c>
      <c r="BL1796" s="20">
        <v>650</v>
      </c>
      <c r="BM1796" s="20">
        <v>637</v>
      </c>
      <c r="BN1796" s="20">
        <v>92</v>
      </c>
      <c r="BO1796" s="20">
        <v>43</v>
      </c>
      <c r="BP1796" s="20"/>
      <c r="BQ1796" s="20"/>
      <c r="BR1796" s="20"/>
      <c r="BS1796" s="20"/>
      <c r="BT1796" s="20"/>
      <c r="BU1796" s="20"/>
      <c r="BV1796" s="20"/>
    </row>
    <row r="1797" spans="1:74" x14ac:dyDescent="0.25">
      <c r="A1797" s="20" t="s">
        <v>452</v>
      </c>
      <c r="B1797" s="20" t="s">
        <v>587</v>
      </c>
      <c r="C1797" s="20" t="s">
        <v>613</v>
      </c>
      <c r="D1797" s="1">
        <v>44549</v>
      </c>
      <c r="E1797">
        <v>81</v>
      </c>
      <c r="F1797">
        <v>3</v>
      </c>
      <c r="G1797">
        <v>2</v>
      </c>
      <c r="H1797">
        <v>1</v>
      </c>
      <c r="I1797">
        <v>1</v>
      </c>
      <c r="J1797">
        <v>61</v>
      </c>
      <c r="K1797">
        <v>1</v>
      </c>
      <c r="L1797">
        <v>2</v>
      </c>
      <c r="M1797">
        <v>2</v>
      </c>
      <c r="N1797">
        <v>36</v>
      </c>
      <c r="O1797">
        <v>31</v>
      </c>
      <c r="P1797">
        <v>0</v>
      </c>
      <c r="Q1797">
        <v>0</v>
      </c>
      <c r="R1797">
        <v>390</v>
      </c>
      <c r="S1797">
        <v>337</v>
      </c>
      <c r="T1797">
        <v>2</v>
      </c>
      <c r="U1797">
        <v>10</v>
      </c>
      <c r="V1797">
        <v>6</v>
      </c>
      <c r="W1797">
        <v>823</v>
      </c>
      <c r="X1797">
        <v>433</v>
      </c>
      <c r="Y1797">
        <v>23</v>
      </c>
      <c r="Z1797">
        <v>74</v>
      </c>
      <c r="AA1797">
        <v>34</v>
      </c>
      <c r="AB1797">
        <v>759</v>
      </c>
      <c r="AC1797">
        <v>464</v>
      </c>
      <c r="AD1797">
        <v>8</v>
      </c>
      <c r="AE1797">
        <v>69</v>
      </c>
      <c r="AF1797">
        <v>31</v>
      </c>
      <c r="AG1797">
        <v>110</v>
      </c>
      <c r="AH1797">
        <v>35</v>
      </c>
      <c r="AI1797">
        <v>0</v>
      </c>
      <c r="AJ1797">
        <v>8</v>
      </c>
      <c r="AK1797">
        <v>4</v>
      </c>
      <c r="AL1797">
        <v>45</v>
      </c>
      <c r="AM1797">
        <v>41</v>
      </c>
      <c r="AN1797">
        <v>0</v>
      </c>
      <c r="AO1797">
        <v>0</v>
      </c>
      <c r="AP1797">
        <v>2</v>
      </c>
      <c r="AQ1797">
        <v>0</v>
      </c>
      <c r="AR1797">
        <v>0</v>
      </c>
      <c r="AS1797">
        <v>0</v>
      </c>
      <c r="AT1797">
        <v>0</v>
      </c>
      <c r="AU1797">
        <v>0</v>
      </c>
      <c r="AV1797">
        <v>0</v>
      </c>
      <c r="AW1797">
        <v>0</v>
      </c>
      <c r="AX1797">
        <v>0</v>
      </c>
      <c r="AY1797">
        <v>0</v>
      </c>
      <c r="AZ1797">
        <v>0</v>
      </c>
      <c r="BA1797">
        <v>0</v>
      </c>
      <c r="BB1797">
        <v>0</v>
      </c>
      <c r="BC1797">
        <v>0</v>
      </c>
      <c r="BD1797">
        <v>0</v>
      </c>
      <c r="BE1797">
        <v>0</v>
      </c>
      <c r="BF1797">
        <v>0</v>
      </c>
      <c r="BG1797" s="20">
        <v>3</v>
      </c>
      <c r="BH1797" s="20">
        <v>1</v>
      </c>
      <c r="BI1797" s="20">
        <v>73</v>
      </c>
      <c r="BJ1797" s="20">
        <v>36</v>
      </c>
      <c r="BK1797" s="20">
        <v>366</v>
      </c>
      <c r="BL1797" s="20">
        <v>653</v>
      </c>
      <c r="BM1797" s="20">
        <v>637</v>
      </c>
      <c r="BN1797" s="20">
        <v>92</v>
      </c>
      <c r="BO1797" s="20">
        <v>43</v>
      </c>
      <c r="BP1797" s="20">
        <v>3743</v>
      </c>
      <c r="BQ1797" s="20">
        <v>1036</v>
      </c>
      <c r="BR1797" s="20">
        <v>0</v>
      </c>
      <c r="BS1797" s="20">
        <v>30</v>
      </c>
      <c r="BT1797" s="20">
        <v>402</v>
      </c>
      <c r="BU1797" s="20">
        <v>644</v>
      </c>
      <c r="BV1797" s="20">
        <v>2478</v>
      </c>
    </row>
    <row r="1798" spans="1:74" x14ac:dyDescent="0.25">
      <c r="A1798" s="20" t="s">
        <v>452</v>
      </c>
      <c r="B1798" s="20" t="s">
        <v>587</v>
      </c>
      <c r="C1798" s="20" t="s">
        <v>613</v>
      </c>
      <c r="D1798" s="1">
        <v>44558</v>
      </c>
      <c r="E1798">
        <v>81</v>
      </c>
      <c r="F1798">
        <v>3</v>
      </c>
      <c r="G1798">
        <v>2</v>
      </c>
      <c r="H1798">
        <v>1</v>
      </c>
      <c r="I1798">
        <v>1</v>
      </c>
      <c r="J1798">
        <v>60</v>
      </c>
      <c r="K1798">
        <v>1</v>
      </c>
      <c r="L1798">
        <v>2</v>
      </c>
      <c r="M1798">
        <v>2</v>
      </c>
      <c r="N1798">
        <v>36</v>
      </c>
      <c r="O1798">
        <v>31</v>
      </c>
      <c r="P1798">
        <v>0</v>
      </c>
      <c r="Q1798">
        <v>0</v>
      </c>
      <c r="R1798">
        <v>392</v>
      </c>
      <c r="S1798">
        <v>341</v>
      </c>
      <c r="T1798">
        <v>2</v>
      </c>
      <c r="U1798">
        <v>10</v>
      </c>
      <c r="V1798">
        <v>6</v>
      </c>
      <c r="W1798">
        <v>826</v>
      </c>
      <c r="X1798">
        <v>449</v>
      </c>
      <c r="Y1798">
        <v>23</v>
      </c>
      <c r="Z1798">
        <v>74</v>
      </c>
      <c r="AA1798">
        <v>35</v>
      </c>
      <c r="AB1798">
        <v>758</v>
      </c>
      <c r="AC1798">
        <v>491</v>
      </c>
      <c r="AD1798">
        <v>8</v>
      </c>
      <c r="AE1798">
        <v>69</v>
      </c>
      <c r="AF1798">
        <v>31</v>
      </c>
      <c r="AG1798">
        <v>112</v>
      </c>
      <c r="AH1798">
        <v>47</v>
      </c>
      <c r="AI1798">
        <v>0</v>
      </c>
      <c r="AJ1798">
        <v>8</v>
      </c>
      <c r="AK1798">
        <v>3</v>
      </c>
      <c r="AL1798">
        <v>45</v>
      </c>
      <c r="AM1798">
        <v>41</v>
      </c>
      <c r="AN1798">
        <v>0</v>
      </c>
      <c r="AO1798">
        <v>0</v>
      </c>
      <c r="AP1798">
        <v>2</v>
      </c>
      <c r="AQ1798">
        <v>0</v>
      </c>
      <c r="AR1798">
        <v>0</v>
      </c>
      <c r="AS1798">
        <v>0</v>
      </c>
      <c r="AT1798">
        <v>0</v>
      </c>
      <c r="AU1798">
        <v>0</v>
      </c>
      <c r="AV1798">
        <v>0</v>
      </c>
      <c r="AW1798">
        <v>0</v>
      </c>
      <c r="AX1798">
        <v>0</v>
      </c>
      <c r="AY1798">
        <v>0</v>
      </c>
      <c r="AZ1798">
        <v>0</v>
      </c>
      <c r="BA1798">
        <v>0</v>
      </c>
      <c r="BB1798">
        <v>0</v>
      </c>
      <c r="BC1798">
        <v>0</v>
      </c>
      <c r="BD1798">
        <v>0</v>
      </c>
      <c r="BE1798">
        <v>0</v>
      </c>
      <c r="BF1798">
        <v>0</v>
      </c>
      <c r="BG1798" s="20">
        <v>3</v>
      </c>
      <c r="BH1798" s="20">
        <v>1</v>
      </c>
      <c r="BI1798" s="20">
        <v>74</v>
      </c>
      <c r="BJ1798" s="20">
        <v>36</v>
      </c>
      <c r="BK1798" s="20">
        <v>368</v>
      </c>
      <c r="BL1798" s="20">
        <v>656</v>
      </c>
      <c r="BM1798" s="20">
        <v>638</v>
      </c>
      <c r="BN1798" s="20">
        <v>94</v>
      </c>
      <c r="BO1798" s="20">
        <v>43</v>
      </c>
      <c r="BP1798" s="20">
        <v>3747</v>
      </c>
      <c r="BQ1798" s="20">
        <v>1232</v>
      </c>
      <c r="BR1798" s="20">
        <v>0</v>
      </c>
      <c r="BS1798" s="20">
        <v>30</v>
      </c>
      <c r="BT1798" s="20">
        <v>399</v>
      </c>
      <c r="BU1798" s="20">
        <v>640</v>
      </c>
      <c r="BV1798" s="20">
        <v>2489</v>
      </c>
    </row>
    <row r="1799" spans="1:74" x14ac:dyDescent="0.25">
      <c r="A1799" s="20" t="s">
        <v>452</v>
      </c>
      <c r="B1799" s="20" t="s">
        <v>587</v>
      </c>
      <c r="C1799" s="20" t="s">
        <v>613</v>
      </c>
      <c r="D1799" s="1">
        <v>44564</v>
      </c>
      <c r="E1799">
        <v>80</v>
      </c>
      <c r="F1799">
        <v>3</v>
      </c>
      <c r="G1799">
        <v>2</v>
      </c>
      <c r="H1799">
        <v>1</v>
      </c>
      <c r="I1799">
        <v>1</v>
      </c>
      <c r="J1799">
        <v>60</v>
      </c>
      <c r="K1799">
        <v>1</v>
      </c>
      <c r="L1799">
        <v>2</v>
      </c>
      <c r="M1799">
        <v>2</v>
      </c>
      <c r="N1799">
        <v>36</v>
      </c>
      <c r="O1799">
        <v>31</v>
      </c>
      <c r="P1799">
        <v>0</v>
      </c>
      <c r="Q1799">
        <v>0</v>
      </c>
      <c r="R1799">
        <v>394</v>
      </c>
      <c r="S1799">
        <v>342</v>
      </c>
      <c r="T1799">
        <v>2</v>
      </c>
      <c r="U1799">
        <v>10</v>
      </c>
      <c r="V1799">
        <v>6</v>
      </c>
      <c r="W1799">
        <v>825</v>
      </c>
      <c r="X1799">
        <v>459</v>
      </c>
      <c r="Y1799">
        <v>23</v>
      </c>
      <c r="Z1799">
        <v>74</v>
      </c>
      <c r="AA1799">
        <v>34</v>
      </c>
      <c r="AB1799">
        <v>758</v>
      </c>
      <c r="AC1799">
        <v>506</v>
      </c>
      <c r="AD1799">
        <v>8</v>
      </c>
      <c r="AE1799">
        <v>69</v>
      </c>
      <c r="AF1799">
        <v>31</v>
      </c>
      <c r="AG1799">
        <v>111</v>
      </c>
      <c r="AH1799">
        <v>49</v>
      </c>
      <c r="AI1799">
        <v>0</v>
      </c>
      <c r="AJ1799">
        <v>8</v>
      </c>
      <c r="AK1799">
        <v>2</v>
      </c>
      <c r="AL1799">
        <v>45</v>
      </c>
      <c r="AM1799">
        <v>41</v>
      </c>
      <c r="AN1799">
        <v>0</v>
      </c>
      <c r="AO1799">
        <v>0</v>
      </c>
      <c r="AP1799">
        <v>2</v>
      </c>
      <c r="AQ1799">
        <v>0</v>
      </c>
      <c r="AR1799">
        <v>0</v>
      </c>
      <c r="AS1799">
        <v>0</v>
      </c>
      <c r="AT1799">
        <v>0</v>
      </c>
      <c r="AU1799">
        <v>0</v>
      </c>
      <c r="AV1799">
        <v>0</v>
      </c>
      <c r="AW1799">
        <v>0</v>
      </c>
      <c r="AX1799">
        <v>0</v>
      </c>
      <c r="AY1799">
        <v>0</v>
      </c>
      <c r="AZ1799">
        <v>0</v>
      </c>
      <c r="BA1799">
        <v>0</v>
      </c>
      <c r="BB1799">
        <v>0</v>
      </c>
      <c r="BC1799">
        <v>0</v>
      </c>
      <c r="BD1799">
        <v>0</v>
      </c>
      <c r="BE1799">
        <v>0</v>
      </c>
      <c r="BF1799">
        <v>0</v>
      </c>
      <c r="BG1799" s="20">
        <v>3</v>
      </c>
      <c r="BH1799" s="20">
        <v>1</v>
      </c>
      <c r="BI1799" s="20">
        <v>73</v>
      </c>
      <c r="BJ1799" s="20">
        <v>36</v>
      </c>
      <c r="BK1799" s="20">
        <v>370</v>
      </c>
      <c r="BL1799" s="20">
        <v>657</v>
      </c>
      <c r="BM1799" s="20">
        <v>639</v>
      </c>
      <c r="BN1799" s="20">
        <v>94</v>
      </c>
      <c r="BO1799" s="20">
        <v>43</v>
      </c>
      <c r="BP1799" s="20">
        <v>3736</v>
      </c>
      <c r="BQ1799" s="20">
        <v>1321</v>
      </c>
      <c r="BR1799" s="20">
        <v>0</v>
      </c>
      <c r="BS1799" s="20">
        <v>30</v>
      </c>
      <c r="BT1799" s="20">
        <v>397</v>
      </c>
      <c r="BU1799" s="20">
        <v>631</v>
      </c>
      <c r="BV1799" s="20">
        <v>2496</v>
      </c>
    </row>
    <row r="1800" spans="1:74" x14ac:dyDescent="0.25">
      <c r="A1800" s="20" t="s">
        <v>452</v>
      </c>
      <c r="B1800" s="20" t="s">
        <v>587</v>
      </c>
      <c r="C1800" s="20" t="s">
        <v>613</v>
      </c>
      <c r="D1800" s="1">
        <v>44570</v>
      </c>
      <c r="E1800">
        <v>80</v>
      </c>
      <c r="F1800">
        <v>3</v>
      </c>
      <c r="G1800">
        <v>2</v>
      </c>
      <c r="H1800">
        <v>1</v>
      </c>
      <c r="I1800">
        <v>1</v>
      </c>
      <c r="J1800">
        <v>60</v>
      </c>
      <c r="K1800">
        <v>1</v>
      </c>
      <c r="L1800">
        <v>2</v>
      </c>
      <c r="M1800">
        <v>2</v>
      </c>
      <c r="N1800">
        <v>35</v>
      </c>
      <c r="O1800">
        <v>30</v>
      </c>
      <c r="P1800">
        <v>0</v>
      </c>
      <c r="Q1800">
        <v>0</v>
      </c>
      <c r="R1800">
        <v>394</v>
      </c>
      <c r="S1800">
        <v>346</v>
      </c>
      <c r="T1800">
        <v>2</v>
      </c>
      <c r="U1800">
        <v>10</v>
      </c>
      <c r="V1800">
        <v>6</v>
      </c>
      <c r="W1800">
        <v>827</v>
      </c>
      <c r="X1800">
        <v>475</v>
      </c>
      <c r="Y1800">
        <v>22</v>
      </c>
      <c r="Z1800">
        <v>71</v>
      </c>
      <c r="AA1800">
        <v>34</v>
      </c>
      <c r="AB1800">
        <v>758</v>
      </c>
      <c r="AC1800">
        <v>519</v>
      </c>
      <c r="AD1800">
        <v>8</v>
      </c>
      <c r="AE1800">
        <v>68</v>
      </c>
      <c r="AF1800">
        <v>31</v>
      </c>
      <c r="AG1800">
        <v>110</v>
      </c>
      <c r="AH1800">
        <v>51</v>
      </c>
      <c r="AI1800">
        <v>0</v>
      </c>
      <c r="AJ1800">
        <v>8</v>
      </c>
      <c r="AK1800">
        <v>2</v>
      </c>
      <c r="AL1800">
        <v>44</v>
      </c>
      <c r="AM1800">
        <v>40</v>
      </c>
      <c r="AN1800">
        <v>0</v>
      </c>
      <c r="AO1800">
        <v>0</v>
      </c>
      <c r="AP1800">
        <v>2</v>
      </c>
      <c r="AQ1800">
        <v>0</v>
      </c>
      <c r="AR1800">
        <v>0</v>
      </c>
      <c r="AS1800">
        <v>0</v>
      </c>
      <c r="AT1800">
        <v>0</v>
      </c>
      <c r="AU1800">
        <v>0</v>
      </c>
      <c r="AV1800">
        <v>0</v>
      </c>
      <c r="AW1800">
        <v>0</v>
      </c>
      <c r="AX1800">
        <v>0</v>
      </c>
      <c r="AY1800">
        <v>0</v>
      </c>
      <c r="AZ1800">
        <v>0</v>
      </c>
      <c r="BA1800">
        <v>0</v>
      </c>
      <c r="BB1800">
        <v>0</v>
      </c>
      <c r="BC1800">
        <v>0</v>
      </c>
      <c r="BD1800">
        <v>0</v>
      </c>
      <c r="BE1800">
        <v>0</v>
      </c>
      <c r="BF1800">
        <v>0</v>
      </c>
      <c r="BG1800" s="20">
        <v>3</v>
      </c>
      <c r="BH1800" s="20">
        <v>1</v>
      </c>
      <c r="BI1800" s="20">
        <v>73</v>
      </c>
      <c r="BJ1800" s="20">
        <v>35</v>
      </c>
      <c r="BK1800" s="20">
        <v>370</v>
      </c>
      <c r="BL1800" s="20">
        <v>665</v>
      </c>
      <c r="BM1800" s="20">
        <v>639</v>
      </c>
      <c r="BN1800" s="20">
        <v>93</v>
      </c>
      <c r="BO1800" s="20">
        <v>42</v>
      </c>
      <c r="BP1800" s="20">
        <v>3734</v>
      </c>
      <c r="BQ1800" s="20">
        <v>1433</v>
      </c>
      <c r="BR1800" s="20">
        <v>0</v>
      </c>
      <c r="BS1800" s="20">
        <v>30</v>
      </c>
      <c r="BT1800" s="20">
        <v>390</v>
      </c>
      <c r="BU1800" s="20">
        <v>630</v>
      </c>
      <c r="BV1800" s="20">
        <v>2501</v>
      </c>
    </row>
    <row r="1801" spans="1:74" x14ac:dyDescent="0.25">
      <c r="A1801" s="20" t="s">
        <v>452</v>
      </c>
      <c r="B1801" s="20" t="s">
        <v>587</v>
      </c>
      <c r="C1801" s="20" t="s">
        <v>613</v>
      </c>
      <c r="D1801" s="1">
        <v>44577</v>
      </c>
      <c r="E1801">
        <v>80</v>
      </c>
      <c r="F1801">
        <v>3</v>
      </c>
      <c r="G1801">
        <v>2</v>
      </c>
      <c r="H1801">
        <v>1</v>
      </c>
      <c r="I1801">
        <v>1</v>
      </c>
      <c r="J1801">
        <v>61</v>
      </c>
      <c r="K1801">
        <v>1</v>
      </c>
      <c r="L1801">
        <v>2</v>
      </c>
      <c r="M1801">
        <v>2</v>
      </c>
      <c r="N1801">
        <v>35</v>
      </c>
      <c r="O1801">
        <v>31</v>
      </c>
      <c r="P1801">
        <v>0</v>
      </c>
      <c r="Q1801">
        <v>0</v>
      </c>
      <c r="R1801">
        <v>393</v>
      </c>
      <c r="S1801">
        <v>346</v>
      </c>
      <c r="T1801">
        <v>2</v>
      </c>
      <c r="U1801">
        <v>10</v>
      </c>
      <c r="V1801">
        <v>6</v>
      </c>
      <c r="W1801">
        <v>826</v>
      </c>
      <c r="X1801">
        <v>481</v>
      </c>
      <c r="Y1801">
        <v>22</v>
      </c>
      <c r="Z1801">
        <v>70</v>
      </c>
      <c r="AA1801">
        <v>34</v>
      </c>
      <c r="AB1801">
        <v>762</v>
      </c>
      <c r="AC1801">
        <v>529</v>
      </c>
      <c r="AD1801">
        <v>8</v>
      </c>
      <c r="AE1801">
        <v>67</v>
      </c>
      <c r="AF1801">
        <v>32</v>
      </c>
      <c r="AG1801">
        <v>112</v>
      </c>
      <c r="AH1801">
        <v>55</v>
      </c>
      <c r="AI1801">
        <v>0</v>
      </c>
      <c r="AJ1801">
        <v>8</v>
      </c>
      <c r="AK1801">
        <v>2</v>
      </c>
      <c r="AL1801">
        <v>44</v>
      </c>
      <c r="AM1801">
        <v>40</v>
      </c>
      <c r="AN1801">
        <v>0</v>
      </c>
      <c r="AO1801">
        <v>0</v>
      </c>
      <c r="AP1801">
        <v>2</v>
      </c>
      <c r="AQ1801">
        <v>0</v>
      </c>
      <c r="AR1801">
        <v>0</v>
      </c>
      <c r="AS1801">
        <v>0</v>
      </c>
      <c r="AT1801">
        <v>0</v>
      </c>
      <c r="AU1801">
        <v>0</v>
      </c>
      <c r="AV1801">
        <v>0</v>
      </c>
      <c r="AW1801">
        <v>0</v>
      </c>
      <c r="AX1801">
        <v>0</v>
      </c>
      <c r="AY1801">
        <v>0</v>
      </c>
      <c r="AZ1801">
        <v>0</v>
      </c>
      <c r="BA1801">
        <v>0</v>
      </c>
      <c r="BB1801">
        <v>0</v>
      </c>
      <c r="BC1801">
        <v>0</v>
      </c>
      <c r="BD1801">
        <v>0</v>
      </c>
      <c r="BE1801">
        <v>0</v>
      </c>
      <c r="BF1801">
        <v>0</v>
      </c>
      <c r="BG1801" s="20">
        <v>3</v>
      </c>
      <c r="BH1801" s="20">
        <v>1</v>
      </c>
      <c r="BI1801" s="20">
        <v>73</v>
      </c>
      <c r="BJ1801" s="20">
        <v>35</v>
      </c>
      <c r="BK1801" s="20">
        <v>369</v>
      </c>
      <c r="BL1801" s="20">
        <v>665</v>
      </c>
      <c r="BM1801" s="20">
        <v>643</v>
      </c>
      <c r="BN1801" s="20">
        <v>95</v>
      </c>
      <c r="BO1801" s="20">
        <v>42</v>
      </c>
      <c r="BP1801" s="20">
        <v>3745</v>
      </c>
      <c r="BQ1801" s="20">
        <v>1491</v>
      </c>
      <c r="BR1801" s="20">
        <v>0</v>
      </c>
      <c r="BS1801" s="20">
        <v>30</v>
      </c>
      <c r="BT1801" s="20">
        <v>385</v>
      </c>
      <c r="BU1801" s="20">
        <v>630</v>
      </c>
      <c r="BV1801" s="20">
        <v>2509</v>
      </c>
    </row>
    <row r="1802" spans="1:74" x14ac:dyDescent="0.25">
      <c r="A1802" s="20" t="s">
        <v>452</v>
      </c>
      <c r="B1802" s="20" t="s">
        <v>587</v>
      </c>
      <c r="C1802" s="20" t="s">
        <v>613</v>
      </c>
      <c r="D1802" s="1">
        <v>44584</v>
      </c>
      <c r="E1802">
        <v>79</v>
      </c>
      <c r="F1802">
        <v>3</v>
      </c>
      <c r="G1802">
        <v>2</v>
      </c>
      <c r="H1802">
        <v>1</v>
      </c>
      <c r="I1802">
        <v>1</v>
      </c>
      <c r="J1802">
        <v>62</v>
      </c>
      <c r="K1802">
        <v>1</v>
      </c>
      <c r="L1802">
        <v>2</v>
      </c>
      <c r="M1802">
        <v>2</v>
      </c>
      <c r="N1802">
        <v>35</v>
      </c>
      <c r="O1802">
        <v>31</v>
      </c>
      <c r="P1802">
        <v>0</v>
      </c>
      <c r="Q1802">
        <v>0</v>
      </c>
      <c r="R1802">
        <v>394</v>
      </c>
      <c r="S1802">
        <v>346</v>
      </c>
      <c r="T1802">
        <v>2</v>
      </c>
      <c r="U1802">
        <v>10</v>
      </c>
      <c r="V1802">
        <v>6</v>
      </c>
      <c r="W1802">
        <v>828</v>
      </c>
      <c r="X1802">
        <v>487</v>
      </c>
      <c r="Y1802">
        <v>22</v>
      </c>
      <c r="Z1802">
        <v>67</v>
      </c>
      <c r="AA1802">
        <v>35</v>
      </c>
      <c r="AB1802">
        <v>765</v>
      </c>
      <c r="AC1802">
        <v>534</v>
      </c>
      <c r="AD1802">
        <v>8</v>
      </c>
      <c r="AE1802">
        <v>66</v>
      </c>
      <c r="AF1802">
        <v>34</v>
      </c>
      <c r="AG1802">
        <v>112</v>
      </c>
      <c r="AH1802">
        <v>56</v>
      </c>
      <c r="AI1802">
        <v>0</v>
      </c>
      <c r="AJ1802">
        <v>8</v>
      </c>
      <c r="AK1802">
        <v>2</v>
      </c>
      <c r="AL1802">
        <v>44</v>
      </c>
      <c r="AM1802">
        <v>40</v>
      </c>
      <c r="AN1802">
        <v>0</v>
      </c>
      <c r="AO1802">
        <v>0</v>
      </c>
      <c r="AP1802">
        <v>2</v>
      </c>
      <c r="AQ1802">
        <v>0</v>
      </c>
      <c r="AR1802">
        <v>0</v>
      </c>
      <c r="AS1802">
        <v>0</v>
      </c>
      <c r="AT1802">
        <v>0</v>
      </c>
      <c r="AU1802">
        <v>0</v>
      </c>
      <c r="AV1802">
        <v>0</v>
      </c>
      <c r="AW1802">
        <v>0</v>
      </c>
      <c r="AX1802">
        <v>0</v>
      </c>
      <c r="AY1802">
        <v>0</v>
      </c>
      <c r="AZ1802">
        <v>0</v>
      </c>
      <c r="BA1802">
        <v>0</v>
      </c>
      <c r="BB1802">
        <v>0</v>
      </c>
      <c r="BC1802">
        <v>0</v>
      </c>
      <c r="BD1802">
        <v>0</v>
      </c>
      <c r="BE1802">
        <v>0</v>
      </c>
      <c r="BF1802">
        <v>0</v>
      </c>
      <c r="BG1802" s="20">
        <v>3</v>
      </c>
      <c r="BH1802" s="20">
        <v>1</v>
      </c>
      <c r="BI1802" s="20">
        <v>72</v>
      </c>
      <c r="BJ1802" s="20">
        <v>35</v>
      </c>
      <c r="BK1802" s="20">
        <v>370</v>
      </c>
      <c r="BL1802" s="20">
        <v>668</v>
      </c>
      <c r="BM1802" s="20">
        <v>645</v>
      </c>
      <c r="BN1802" s="20">
        <v>95</v>
      </c>
      <c r="BO1802" s="20">
        <v>42</v>
      </c>
      <c r="BP1802" s="20">
        <v>3758</v>
      </c>
      <c r="BQ1802" s="20">
        <v>1534</v>
      </c>
      <c r="BR1802" s="20">
        <v>0</v>
      </c>
      <c r="BS1802" s="20">
        <v>29</v>
      </c>
      <c r="BT1802" s="20">
        <v>383</v>
      </c>
      <c r="BU1802" s="20">
        <v>629</v>
      </c>
      <c r="BV1802" s="20">
        <v>2519</v>
      </c>
    </row>
    <row r="1803" spans="1:74" x14ac:dyDescent="0.25">
      <c r="A1803" s="20" t="s">
        <v>452</v>
      </c>
      <c r="B1803" s="20" t="s">
        <v>587</v>
      </c>
      <c r="C1803" s="20" t="s">
        <v>613</v>
      </c>
      <c r="D1803" s="1">
        <v>44591</v>
      </c>
      <c r="E1803">
        <v>80</v>
      </c>
      <c r="F1803">
        <v>3</v>
      </c>
      <c r="G1803">
        <v>2</v>
      </c>
      <c r="H1803">
        <v>1</v>
      </c>
      <c r="I1803">
        <v>1</v>
      </c>
      <c r="J1803">
        <v>63</v>
      </c>
      <c r="K1803">
        <v>1</v>
      </c>
      <c r="L1803">
        <v>2</v>
      </c>
      <c r="M1803">
        <v>1</v>
      </c>
      <c r="N1803">
        <v>35</v>
      </c>
      <c r="O1803">
        <v>31</v>
      </c>
      <c r="P1803">
        <v>0</v>
      </c>
      <c r="Q1803">
        <v>0</v>
      </c>
      <c r="R1803">
        <v>394</v>
      </c>
      <c r="S1803">
        <v>347</v>
      </c>
      <c r="T1803">
        <v>2</v>
      </c>
      <c r="U1803">
        <v>10</v>
      </c>
      <c r="V1803">
        <v>6</v>
      </c>
      <c r="W1803">
        <v>821</v>
      </c>
      <c r="X1803">
        <v>489</v>
      </c>
      <c r="Y1803">
        <v>22</v>
      </c>
      <c r="Z1803">
        <v>65</v>
      </c>
      <c r="AA1803">
        <v>32</v>
      </c>
      <c r="AB1803">
        <v>763</v>
      </c>
      <c r="AC1803">
        <v>540</v>
      </c>
      <c r="AD1803">
        <v>8</v>
      </c>
      <c r="AE1803">
        <v>66</v>
      </c>
      <c r="AF1803">
        <v>33</v>
      </c>
      <c r="AG1803">
        <v>113</v>
      </c>
      <c r="AH1803">
        <v>58</v>
      </c>
      <c r="AI1803">
        <v>0</v>
      </c>
      <c r="AJ1803">
        <v>8</v>
      </c>
      <c r="AK1803">
        <v>2</v>
      </c>
      <c r="AL1803">
        <v>44</v>
      </c>
      <c r="AM1803">
        <v>40</v>
      </c>
      <c r="AN1803">
        <v>0</v>
      </c>
      <c r="AO1803">
        <v>0</v>
      </c>
      <c r="AP1803">
        <v>2</v>
      </c>
      <c r="AQ1803">
        <v>0</v>
      </c>
      <c r="AR1803">
        <v>0</v>
      </c>
      <c r="AS1803">
        <v>0</v>
      </c>
      <c r="AT1803">
        <v>0</v>
      </c>
      <c r="AU1803">
        <v>0</v>
      </c>
      <c r="AV1803">
        <v>0</v>
      </c>
      <c r="AW1803">
        <v>0</v>
      </c>
      <c r="AX1803">
        <v>0</v>
      </c>
      <c r="AY1803">
        <v>0</v>
      </c>
      <c r="AZ1803">
        <v>0</v>
      </c>
      <c r="BA1803">
        <v>0</v>
      </c>
      <c r="BB1803">
        <v>0</v>
      </c>
      <c r="BC1803">
        <v>0</v>
      </c>
      <c r="BD1803">
        <v>0</v>
      </c>
      <c r="BE1803">
        <v>0</v>
      </c>
      <c r="BF1803">
        <v>0</v>
      </c>
      <c r="BG1803" s="20">
        <v>3</v>
      </c>
      <c r="BH1803" s="20">
        <v>1</v>
      </c>
      <c r="BI1803" s="20">
        <v>73</v>
      </c>
      <c r="BJ1803" s="20">
        <v>35</v>
      </c>
      <c r="BK1803" s="20">
        <v>371</v>
      </c>
      <c r="BL1803" s="20">
        <v>666</v>
      </c>
      <c r="BM1803" s="20">
        <v>646</v>
      </c>
      <c r="BN1803" s="20">
        <v>95</v>
      </c>
      <c r="BO1803" s="20">
        <v>42</v>
      </c>
      <c r="BP1803" s="20">
        <v>3750</v>
      </c>
      <c r="BQ1803" s="20">
        <v>1579</v>
      </c>
      <c r="BR1803" s="20">
        <v>0</v>
      </c>
      <c r="BS1803" s="20">
        <v>29</v>
      </c>
      <c r="BT1803" s="20">
        <v>378</v>
      </c>
      <c r="BU1803" s="20">
        <v>620</v>
      </c>
      <c r="BV1803" s="20">
        <v>2525</v>
      </c>
    </row>
    <row r="1804" spans="1:74" x14ac:dyDescent="0.25">
      <c r="A1804" s="20" t="s">
        <v>452</v>
      </c>
      <c r="B1804" s="20" t="s">
        <v>587</v>
      </c>
      <c r="C1804" s="20" t="s">
        <v>613</v>
      </c>
      <c r="D1804" s="1">
        <v>44599</v>
      </c>
      <c r="E1804">
        <v>80</v>
      </c>
      <c r="F1804">
        <v>3</v>
      </c>
      <c r="G1804">
        <v>2</v>
      </c>
      <c r="H1804">
        <v>1</v>
      </c>
      <c r="I1804">
        <v>1</v>
      </c>
      <c r="J1804">
        <v>63</v>
      </c>
      <c r="K1804">
        <v>1</v>
      </c>
      <c r="L1804">
        <v>2</v>
      </c>
      <c r="M1804">
        <v>1</v>
      </c>
      <c r="N1804">
        <v>34</v>
      </c>
      <c r="O1804">
        <v>30</v>
      </c>
      <c r="P1804">
        <v>0</v>
      </c>
      <c r="Q1804">
        <v>0</v>
      </c>
      <c r="R1804">
        <v>397</v>
      </c>
      <c r="S1804">
        <v>349</v>
      </c>
      <c r="T1804">
        <v>2</v>
      </c>
      <c r="U1804">
        <v>10</v>
      </c>
      <c r="V1804">
        <v>8</v>
      </c>
      <c r="W1804">
        <v>823</v>
      </c>
      <c r="X1804">
        <v>493</v>
      </c>
      <c r="Y1804">
        <v>22</v>
      </c>
      <c r="Z1804">
        <v>65</v>
      </c>
      <c r="AA1804">
        <v>31</v>
      </c>
      <c r="AB1804">
        <v>763</v>
      </c>
      <c r="AC1804">
        <v>546</v>
      </c>
      <c r="AD1804">
        <v>8</v>
      </c>
      <c r="AE1804">
        <v>65</v>
      </c>
      <c r="AF1804">
        <v>33</v>
      </c>
      <c r="AG1804">
        <v>114</v>
      </c>
      <c r="AH1804">
        <v>59</v>
      </c>
      <c r="AI1804">
        <v>0</v>
      </c>
      <c r="AJ1804">
        <v>9</v>
      </c>
      <c r="AK1804">
        <v>2</v>
      </c>
      <c r="AL1804">
        <v>43</v>
      </c>
      <c r="AM1804">
        <v>39</v>
      </c>
      <c r="AN1804">
        <v>0</v>
      </c>
      <c r="AO1804">
        <v>0</v>
      </c>
      <c r="AP1804">
        <v>2</v>
      </c>
      <c r="AQ1804">
        <v>0</v>
      </c>
      <c r="AR1804">
        <v>0</v>
      </c>
      <c r="AS1804">
        <v>0</v>
      </c>
      <c r="AT1804">
        <v>0</v>
      </c>
      <c r="AU1804">
        <v>0</v>
      </c>
      <c r="AV1804">
        <v>0</v>
      </c>
      <c r="AW1804">
        <v>0</v>
      </c>
      <c r="AX1804">
        <v>0</v>
      </c>
      <c r="AY1804">
        <v>0</v>
      </c>
      <c r="AZ1804">
        <v>0</v>
      </c>
      <c r="BA1804">
        <v>0</v>
      </c>
      <c r="BB1804">
        <v>0</v>
      </c>
      <c r="BC1804">
        <v>0</v>
      </c>
      <c r="BD1804">
        <v>0</v>
      </c>
      <c r="BE1804">
        <v>0</v>
      </c>
      <c r="BF1804">
        <v>0</v>
      </c>
      <c r="BG1804" s="20">
        <v>3</v>
      </c>
      <c r="BH1804" s="20">
        <v>1</v>
      </c>
      <c r="BI1804" s="20">
        <v>73</v>
      </c>
      <c r="BJ1804" s="20">
        <v>34</v>
      </c>
      <c r="BK1804" s="20">
        <v>372</v>
      </c>
      <c r="BL1804" s="20">
        <v>669</v>
      </c>
      <c r="BM1804" s="20">
        <v>647</v>
      </c>
      <c r="BN1804" s="20">
        <v>95</v>
      </c>
      <c r="BO1804" s="20">
        <v>41</v>
      </c>
      <c r="BP1804" s="20">
        <v>3747</v>
      </c>
      <c r="BQ1804" s="20">
        <v>1607</v>
      </c>
      <c r="BR1804" s="20">
        <v>0</v>
      </c>
      <c r="BS1804" s="20">
        <v>29</v>
      </c>
      <c r="BT1804" s="20">
        <v>372</v>
      </c>
      <c r="BU1804" s="20">
        <v>621</v>
      </c>
      <c r="BV1804" s="20">
        <v>2530</v>
      </c>
    </row>
    <row r="1805" spans="1:74" x14ac:dyDescent="0.25">
      <c r="A1805" s="20" t="s">
        <v>452</v>
      </c>
      <c r="B1805" s="20" t="s">
        <v>587</v>
      </c>
      <c r="C1805" s="20" t="s">
        <v>613</v>
      </c>
      <c r="D1805" s="1">
        <v>44606</v>
      </c>
      <c r="E1805">
        <v>79</v>
      </c>
      <c r="F1805">
        <v>3</v>
      </c>
      <c r="G1805">
        <v>2</v>
      </c>
      <c r="H1805">
        <v>1</v>
      </c>
      <c r="I1805">
        <v>1</v>
      </c>
      <c r="J1805">
        <v>63</v>
      </c>
      <c r="K1805">
        <v>1</v>
      </c>
      <c r="L1805">
        <v>2</v>
      </c>
      <c r="M1805">
        <v>1</v>
      </c>
      <c r="N1805">
        <v>34</v>
      </c>
      <c r="O1805">
        <v>30</v>
      </c>
      <c r="P1805">
        <v>0</v>
      </c>
      <c r="Q1805">
        <v>0</v>
      </c>
      <c r="R1805">
        <v>398</v>
      </c>
      <c r="S1805">
        <v>349</v>
      </c>
      <c r="T1805">
        <v>2</v>
      </c>
      <c r="U1805">
        <v>10</v>
      </c>
      <c r="V1805">
        <v>9</v>
      </c>
      <c r="W1805">
        <v>817</v>
      </c>
      <c r="X1805">
        <v>495</v>
      </c>
      <c r="Y1805">
        <v>22</v>
      </c>
      <c r="Z1805">
        <v>62</v>
      </c>
      <c r="AA1805">
        <v>30</v>
      </c>
      <c r="AB1805">
        <v>769</v>
      </c>
      <c r="AC1805">
        <v>553</v>
      </c>
      <c r="AD1805">
        <v>8</v>
      </c>
      <c r="AE1805">
        <v>65</v>
      </c>
      <c r="AF1805">
        <v>34</v>
      </c>
      <c r="AG1805">
        <v>113</v>
      </c>
      <c r="AH1805">
        <v>59</v>
      </c>
      <c r="AI1805">
        <v>0</v>
      </c>
      <c r="AJ1805">
        <v>9</v>
      </c>
      <c r="AK1805">
        <v>2</v>
      </c>
      <c r="AL1805">
        <v>43</v>
      </c>
      <c r="AM1805">
        <v>39</v>
      </c>
      <c r="AN1805">
        <v>0</v>
      </c>
      <c r="AO1805">
        <v>0</v>
      </c>
      <c r="AP1805">
        <v>2</v>
      </c>
      <c r="AQ1805">
        <v>0</v>
      </c>
      <c r="AR1805">
        <v>0</v>
      </c>
      <c r="AS1805">
        <v>0</v>
      </c>
      <c r="AT1805">
        <v>0</v>
      </c>
      <c r="AU1805">
        <v>0</v>
      </c>
      <c r="AV1805">
        <v>0</v>
      </c>
      <c r="AW1805">
        <v>0</v>
      </c>
      <c r="AX1805">
        <v>0</v>
      </c>
      <c r="AY1805">
        <v>0</v>
      </c>
      <c r="AZ1805">
        <v>0</v>
      </c>
      <c r="BA1805">
        <v>0</v>
      </c>
      <c r="BB1805">
        <v>0</v>
      </c>
      <c r="BC1805">
        <v>0</v>
      </c>
      <c r="BD1805">
        <v>0</v>
      </c>
      <c r="BE1805">
        <v>0</v>
      </c>
      <c r="BF1805">
        <v>0</v>
      </c>
      <c r="BG1805" s="20">
        <v>3</v>
      </c>
      <c r="BH1805" s="20">
        <v>1</v>
      </c>
      <c r="BI1805" s="20">
        <v>72</v>
      </c>
      <c r="BJ1805" s="20">
        <v>34</v>
      </c>
      <c r="BK1805" s="20">
        <v>372</v>
      </c>
      <c r="BL1805" s="20">
        <v>667</v>
      </c>
      <c r="BM1805" s="20">
        <v>652</v>
      </c>
      <c r="BN1805" s="20">
        <v>96</v>
      </c>
      <c r="BO1805" s="20">
        <v>41</v>
      </c>
      <c r="BP1805" s="20">
        <v>3762</v>
      </c>
      <c r="BQ1805" s="20">
        <v>1636</v>
      </c>
      <c r="BR1805" s="20">
        <v>0</v>
      </c>
      <c r="BS1805" s="20">
        <v>29</v>
      </c>
      <c r="BT1805" s="20">
        <v>375</v>
      </c>
      <c r="BU1805" s="20">
        <v>630</v>
      </c>
      <c r="BV1805" s="20">
        <v>2537</v>
      </c>
    </row>
    <row r="1806" spans="1:74" x14ac:dyDescent="0.25">
      <c r="A1806" s="20" t="s">
        <v>452</v>
      </c>
      <c r="B1806" s="20" t="s">
        <v>602</v>
      </c>
      <c r="C1806" s="20" t="s">
        <v>614</v>
      </c>
      <c r="D1806" s="1">
        <v>44493</v>
      </c>
      <c r="E1806">
        <v>156</v>
      </c>
      <c r="F1806">
        <v>7</v>
      </c>
      <c r="G1806">
        <v>0</v>
      </c>
      <c r="H1806">
        <v>1</v>
      </c>
      <c r="I1806">
        <v>0</v>
      </c>
      <c r="J1806">
        <v>41</v>
      </c>
      <c r="K1806">
        <v>1</v>
      </c>
      <c r="L1806">
        <v>7</v>
      </c>
      <c r="M1806">
        <v>4</v>
      </c>
      <c r="N1806">
        <v>21</v>
      </c>
      <c r="O1806">
        <v>0</v>
      </c>
      <c r="P1806">
        <v>0</v>
      </c>
      <c r="Q1806">
        <v>0</v>
      </c>
      <c r="R1806">
        <v>1207</v>
      </c>
      <c r="S1806">
        <v>0</v>
      </c>
      <c r="T1806">
        <v>581</v>
      </c>
      <c r="U1806">
        <v>10</v>
      </c>
      <c r="V1806">
        <v>23</v>
      </c>
      <c r="W1806">
        <v>1248</v>
      </c>
      <c r="X1806">
        <v>0</v>
      </c>
      <c r="Y1806">
        <v>108</v>
      </c>
      <c r="Z1806">
        <v>76</v>
      </c>
      <c r="AA1806">
        <v>59</v>
      </c>
      <c r="AB1806">
        <v>1648</v>
      </c>
      <c r="AC1806">
        <v>96</v>
      </c>
      <c r="AD1806">
        <v>10</v>
      </c>
      <c r="AE1806">
        <v>75</v>
      </c>
      <c r="AF1806">
        <v>55</v>
      </c>
      <c r="AG1806">
        <v>141</v>
      </c>
      <c r="AH1806">
        <v>0</v>
      </c>
      <c r="AI1806">
        <v>5</v>
      </c>
      <c r="AJ1806">
        <v>6</v>
      </c>
      <c r="AK1806">
        <v>14</v>
      </c>
      <c r="AL1806">
        <v>105</v>
      </c>
      <c r="AM1806">
        <v>0</v>
      </c>
      <c r="AN1806">
        <v>8</v>
      </c>
      <c r="AO1806">
        <v>1</v>
      </c>
      <c r="AP1806">
        <v>0</v>
      </c>
      <c r="AQ1806">
        <v>0</v>
      </c>
      <c r="AR1806">
        <v>0</v>
      </c>
      <c r="AS1806">
        <v>0</v>
      </c>
      <c r="AT1806">
        <v>0</v>
      </c>
      <c r="AU1806">
        <v>0</v>
      </c>
      <c r="AV1806">
        <v>0</v>
      </c>
      <c r="AW1806">
        <v>0</v>
      </c>
      <c r="AX1806">
        <v>0</v>
      </c>
      <c r="AY1806">
        <v>0</v>
      </c>
      <c r="AZ1806">
        <v>2</v>
      </c>
      <c r="BA1806">
        <v>0</v>
      </c>
      <c r="BB1806">
        <v>13</v>
      </c>
      <c r="BC1806">
        <v>12</v>
      </c>
      <c r="BD1806">
        <v>0</v>
      </c>
      <c r="BE1806">
        <v>1</v>
      </c>
      <c r="BF1806">
        <v>2</v>
      </c>
      <c r="BG1806" s="20"/>
      <c r="BH1806" s="20"/>
      <c r="BI1806" s="20"/>
      <c r="BJ1806" s="20"/>
      <c r="BK1806" s="20"/>
      <c r="BL1806" s="20"/>
      <c r="BM1806" s="20"/>
      <c r="BN1806" s="20"/>
      <c r="BO1806" s="20"/>
      <c r="BP1806" s="20"/>
      <c r="BQ1806" s="20"/>
      <c r="BR1806" s="20"/>
      <c r="BS1806" s="20"/>
      <c r="BT1806" s="20"/>
      <c r="BU1806" s="20"/>
      <c r="BV1806" s="20"/>
    </row>
    <row r="1807" spans="1:74" x14ac:dyDescent="0.25">
      <c r="A1807" s="20" t="s">
        <v>452</v>
      </c>
      <c r="B1807" s="20" t="s">
        <v>602</v>
      </c>
      <c r="C1807" s="20" t="s">
        <v>614</v>
      </c>
      <c r="D1807" s="1">
        <v>44500</v>
      </c>
      <c r="E1807">
        <v>158</v>
      </c>
      <c r="F1807">
        <v>7</v>
      </c>
      <c r="G1807">
        <v>0</v>
      </c>
      <c r="H1807">
        <v>1</v>
      </c>
      <c r="I1807">
        <v>1</v>
      </c>
      <c r="J1807">
        <v>62</v>
      </c>
      <c r="K1807">
        <v>1</v>
      </c>
      <c r="L1807">
        <v>7</v>
      </c>
      <c r="M1807">
        <v>4</v>
      </c>
      <c r="N1807">
        <v>21</v>
      </c>
      <c r="O1807">
        <v>0</v>
      </c>
      <c r="P1807">
        <v>17</v>
      </c>
      <c r="Q1807">
        <v>0</v>
      </c>
      <c r="R1807">
        <v>1211</v>
      </c>
      <c r="S1807">
        <v>0</v>
      </c>
      <c r="T1807">
        <v>849</v>
      </c>
      <c r="U1807">
        <v>10</v>
      </c>
      <c r="V1807">
        <v>22</v>
      </c>
      <c r="W1807">
        <v>1242</v>
      </c>
      <c r="X1807">
        <v>0</v>
      </c>
      <c r="Y1807">
        <v>209</v>
      </c>
      <c r="Z1807">
        <v>74</v>
      </c>
      <c r="AA1807">
        <v>58</v>
      </c>
      <c r="AB1807">
        <v>1647</v>
      </c>
      <c r="AC1807">
        <v>159</v>
      </c>
      <c r="AD1807">
        <v>10</v>
      </c>
      <c r="AE1807">
        <v>75</v>
      </c>
      <c r="AF1807">
        <v>55</v>
      </c>
      <c r="AG1807">
        <v>141</v>
      </c>
      <c r="AH1807">
        <v>0</v>
      </c>
      <c r="AI1807">
        <v>7</v>
      </c>
      <c r="AJ1807">
        <v>6</v>
      </c>
      <c r="AK1807">
        <v>13</v>
      </c>
      <c r="AL1807">
        <v>104</v>
      </c>
      <c r="AM1807">
        <v>0</v>
      </c>
      <c r="AN1807">
        <v>17</v>
      </c>
      <c r="AO1807">
        <v>1</v>
      </c>
      <c r="AP1807">
        <v>0</v>
      </c>
      <c r="AQ1807">
        <v>0</v>
      </c>
      <c r="AR1807">
        <v>0</v>
      </c>
      <c r="AS1807">
        <v>0</v>
      </c>
      <c r="AT1807">
        <v>0</v>
      </c>
      <c r="AU1807">
        <v>0</v>
      </c>
      <c r="AV1807">
        <v>0</v>
      </c>
      <c r="AW1807">
        <v>0</v>
      </c>
      <c r="AX1807">
        <v>0</v>
      </c>
      <c r="AY1807">
        <v>0</v>
      </c>
      <c r="AZ1807">
        <v>1</v>
      </c>
      <c r="BA1807">
        <v>0</v>
      </c>
      <c r="BB1807">
        <v>13</v>
      </c>
      <c r="BC1807">
        <v>12</v>
      </c>
      <c r="BD1807">
        <v>0</v>
      </c>
      <c r="BE1807">
        <v>1</v>
      </c>
      <c r="BF1807">
        <v>2</v>
      </c>
      <c r="BG1807" s="20"/>
      <c r="BH1807" s="20"/>
      <c r="BI1807" s="20"/>
      <c r="BJ1807" s="20"/>
      <c r="BK1807" s="20"/>
      <c r="BL1807" s="20"/>
      <c r="BM1807" s="20"/>
      <c r="BN1807" s="20"/>
      <c r="BO1807" s="20"/>
      <c r="BP1807" s="20"/>
      <c r="BQ1807" s="20"/>
      <c r="BR1807" s="20"/>
      <c r="BS1807" s="20"/>
      <c r="BT1807" s="20"/>
      <c r="BU1807" s="20"/>
      <c r="BV1807" s="20"/>
    </row>
    <row r="1808" spans="1:74" x14ac:dyDescent="0.25">
      <c r="A1808" s="20" t="s">
        <v>452</v>
      </c>
      <c r="B1808" s="20" t="s">
        <v>602</v>
      </c>
      <c r="C1808" s="20" t="s">
        <v>614</v>
      </c>
      <c r="D1808" s="1">
        <v>44507</v>
      </c>
      <c r="E1808">
        <v>158</v>
      </c>
      <c r="F1808">
        <v>7</v>
      </c>
      <c r="G1808">
        <v>0</v>
      </c>
      <c r="H1808">
        <v>1</v>
      </c>
      <c r="I1808">
        <v>1</v>
      </c>
      <c r="J1808">
        <v>76</v>
      </c>
      <c r="K1808">
        <v>1</v>
      </c>
      <c r="L1808">
        <v>7</v>
      </c>
      <c r="M1808">
        <v>4</v>
      </c>
      <c r="N1808">
        <v>21</v>
      </c>
      <c r="O1808">
        <v>17</v>
      </c>
      <c r="P1808">
        <v>1</v>
      </c>
      <c r="Q1808">
        <v>0</v>
      </c>
      <c r="R1808">
        <v>1210</v>
      </c>
      <c r="S1808">
        <v>974</v>
      </c>
      <c r="T1808">
        <v>13</v>
      </c>
      <c r="U1808">
        <v>10</v>
      </c>
      <c r="V1808">
        <v>22</v>
      </c>
      <c r="W1808">
        <v>1241</v>
      </c>
      <c r="X1808">
        <v>319</v>
      </c>
      <c r="Y1808">
        <v>12</v>
      </c>
      <c r="Z1808">
        <v>70</v>
      </c>
      <c r="AA1808">
        <v>57</v>
      </c>
      <c r="AB1808">
        <v>1643</v>
      </c>
      <c r="AC1808">
        <v>243</v>
      </c>
      <c r="AD1808">
        <v>9</v>
      </c>
      <c r="AE1808">
        <v>75</v>
      </c>
      <c r="AF1808">
        <v>55</v>
      </c>
      <c r="AG1808">
        <v>142</v>
      </c>
      <c r="AH1808">
        <v>10</v>
      </c>
      <c r="AI1808">
        <v>1</v>
      </c>
      <c r="AJ1808">
        <v>6</v>
      </c>
      <c r="AK1808">
        <v>13</v>
      </c>
      <c r="AL1808">
        <v>104</v>
      </c>
      <c r="AM1808">
        <v>22</v>
      </c>
      <c r="AN1808">
        <v>2</v>
      </c>
      <c r="AO1808">
        <v>1</v>
      </c>
      <c r="AP1808">
        <v>0</v>
      </c>
      <c r="AQ1808">
        <v>0</v>
      </c>
      <c r="AR1808">
        <v>0</v>
      </c>
      <c r="AS1808">
        <v>0</v>
      </c>
      <c r="AT1808">
        <v>0</v>
      </c>
      <c r="AU1808">
        <v>0</v>
      </c>
      <c r="AV1808">
        <v>0</v>
      </c>
      <c r="AW1808">
        <v>0</v>
      </c>
      <c r="AX1808">
        <v>0</v>
      </c>
      <c r="AY1808">
        <v>0</v>
      </c>
      <c r="AZ1808">
        <v>0</v>
      </c>
      <c r="BA1808">
        <v>0</v>
      </c>
      <c r="BB1808">
        <v>0</v>
      </c>
      <c r="BC1808">
        <v>0</v>
      </c>
      <c r="BD1808">
        <v>0</v>
      </c>
      <c r="BE1808">
        <v>0</v>
      </c>
      <c r="BF1808">
        <v>0</v>
      </c>
      <c r="BG1808" s="20">
        <v>7</v>
      </c>
      <c r="BH1808" s="20">
        <v>1</v>
      </c>
      <c r="BI1808" s="20">
        <v>145</v>
      </c>
      <c r="BJ1808" s="20">
        <v>18</v>
      </c>
      <c r="BK1808" s="20">
        <v>1156</v>
      </c>
      <c r="BL1808" s="20">
        <v>1069</v>
      </c>
      <c r="BM1808" s="20">
        <v>1479</v>
      </c>
      <c r="BN1808" s="20">
        <v>107</v>
      </c>
      <c r="BO1808" s="20">
        <v>100</v>
      </c>
      <c r="BP1808" s="20"/>
      <c r="BQ1808" s="20"/>
      <c r="BR1808" s="20"/>
      <c r="BS1808" s="20"/>
      <c r="BT1808" s="20"/>
      <c r="BU1808" s="20"/>
      <c r="BV1808" s="20"/>
    </row>
    <row r="1809" spans="1:74" x14ac:dyDescent="0.25">
      <c r="A1809" s="20" t="s">
        <v>452</v>
      </c>
      <c r="B1809" s="20" t="s">
        <v>602</v>
      </c>
      <c r="C1809" s="20" t="s">
        <v>614</v>
      </c>
      <c r="D1809" s="1">
        <v>44514</v>
      </c>
      <c r="E1809">
        <v>161</v>
      </c>
      <c r="F1809">
        <v>7</v>
      </c>
      <c r="G1809">
        <v>0</v>
      </c>
      <c r="H1809">
        <v>1</v>
      </c>
      <c r="I1809">
        <v>1</v>
      </c>
      <c r="J1809">
        <v>89</v>
      </c>
      <c r="K1809">
        <v>1</v>
      </c>
      <c r="L1809">
        <v>7</v>
      </c>
      <c r="M1809">
        <v>4</v>
      </c>
      <c r="N1809">
        <v>21</v>
      </c>
      <c r="O1809">
        <v>17</v>
      </c>
      <c r="P1809">
        <v>1</v>
      </c>
      <c r="Q1809">
        <v>0</v>
      </c>
      <c r="R1809">
        <v>1207</v>
      </c>
      <c r="S1809">
        <v>1023</v>
      </c>
      <c r="T1809">
        <v>14</v>
      </c>
      <c r="U1809">
        <v>10</v>
      </c>
      <c r="V1809">
        <v>21</v>
      </c>
      <c r="W1809">
        <v>1240</v>
      </c>
      <c r="X1809">
        <v>423</v>
      </c>
      <c r="Y1809">
        <v>12</v>
      </c>
      <c r="Z1809">
        <v>68</v>
      </c>
      <c r="AA1809">
        <v>58</v>
      </c>
      <c r="AB1809">
        <v>1639</v>
      </c>
      <c r="AC1809">
        <v>317</v>
      </c>
      <c r="AD1809">
        <v>9</v>
      </c>
      <c r="AE1809">
        <v>75</v>
      </c>
      <c r="AF1809">
        <v>54</v>
      </c>
      <c r="AG1809">
        <v>143</v>
      </c>
      <c r="AH1809">
        <v>14</v>
      </c>
      <c r="AI1809">
        <v>1</v>
      </c>
      <c r="AJ1809">
        <v>6</v>
      </c>
      <c r="AK1809">
        <v>13</v>
      </c>
      <c r="AL1809">
        <v>105</v>
      </c>
      <c r="AM1809">
        <v>27</v>
      </c>
      <c r="AN1809">
        <v>2</v>
      </c>
      <c r="AO1809">
        <v>1</v>
      </c>
      <c r="AP1809">
        <v>0</v>
      </c>
      <c r="AQ1809">
        <v>0</v>
      </c>
      <c r="AR1809">
        <v>0</v>
      </c>
      <c r="AS1809">
        <v>0</v>
      </c>
      <c r="AT1809">
        <v>0</v>
      </c>
      <c r="AU1809">
        <v>0</v>
      </c>
      <c r="AV1809">
        <v>0</v>
      </c>
      <c r="AW1809">
        <v>0</v>
      </c>
      <c r="AX1809">
        <v>0</v>
      </c>
      <c r="AY1809">
        <v>0</v>
      </c>
      <c r="AZ1809">
        <v>0</v>
      </c>
      <c r="BA1809">
        <v>0</v>
      </c>
      <c r="BB1809">
        <v>0</v>
      </c>
      <c r="BC1809">
        <v>0</v>
      </c>
      <c r="BD1809">
        <v>0</v>
      </c>
      <c r="BE1809">
        <v>0</v>
      </c>
      <c r="BF1809">
        <v>0</v>
      </c>
      <c r="BG1809" s="20">
        <v>7</v>
      </c>
      <c r="BH1809" s="20">
        <v>1</v>
      </c>
      <c r="BI1809" s="20">
        <v>148</v>
      </c>
      <c r="BJ1809" s="20">
        <v>18</v>
      </c>
      <c r="BK1809" s="20">
        <v>1152</v>
      </c>
      <c r="BL1809" s="20">
        <v>1070</v>
      </c>
      <c r="BM1809" s="20">
        <v>1477</v>
      </c>
      <c r="BN1809" s="20">
        <v>109</v>
      </c>
      <c r="BO1809" s="20">
        <v>101</v>
      </c>
      <c r="BP1809" s="20"/>
      <c r="BQ1809" s="20"/>
      <c r="BR1809" s="20"/>
      <c r="BS1809" s="20"/>
      <c r="BT1809" s="20"/>
      <c r="BU1809" s="20"/>
      <c r="BV1809" s="20"/>
    </row>
    <row r="1810" spans="1:74" x14ac:dyDescent="0.25">
      <c r="A1810" s="20" t="s">
        <v>452</v>
      </c>
      <c r="B1810" s="20" t="s">
        <v>602</v>
      </c>
      <c r="C1810" s="20" t="s">
        <v>614</v>
      </c>
      <c r="D1810" s="1">
        <v>44521</v>
      </c>
      <c r="E1810">
        <v>162</v>
      </c>
      <c r="F1810">
        <v>7</v>
      </c>
      <c r="G1810">
        <v>0</v>
      </c>
      <c r="H1810">
        <v>1</v>
      </c>
      <c r="I1810">
        <v>1</v>
      </c>
      <c r="J1810">
        <v>94</v>
      </c>
      <c r="K1810">
        <v>1</v>
      </c>
      <c r="L1810">
        <v>7</v>
      </c>
      <c r="M1810">
        <v>4</v>
      </c>
      <c r="N1810">
        <v>21</v>
      </c>
      <c r="O1810">
        <v>17</v>
      </c>
      <c r="P1810">
        <v>1</v>
      </c>
      <c r="Q1810">
        <v>0</v>
      </c>
      <c r="R1810">
        <v>1212</v>
      </c>
      <c r="S1810">
        <v>1050</v>
      </c>
      <c r="T1810">
        <v>14</v>
      </c>
      <c r="U1810">
        <v>10</v>
      </c>
      <c r="V1810">
        <v>22</v>
      </c>
      <c r="W1810">
        <v>1238</v>
      </c>
      <c r="X1810">
        <v>505</v>
      </c>
      <c r="Y1810">
        <v>12</v>
      </c>
      <c r="Z1810">
        <v>67</v>
      </c>
      <c r="AA1810">
        <v>57</v>
      </c>
      <c r="AB1810">
        <v>1641</v>
      </c>
      <c r="AC1810">
        <v>391</v>
      </c>
      <c r="AD1810">
        <v>9</v>
      </c>
      <c r="AE1810">
        <v>75</v>
      </c>
      <c r="AF1810">
        <v>54</v>
      </c>
      <c r="AG1810">
        <v>144</v>
      </c>
      <c r="AH1810">
        <v>17</v>
      </c>
      <c r="AI1810">
        <v>1</v>
      </c>
      <c r="AJ1810">
        <v>6</v>
      </c>
      <c r="AK1810">
        <v>13</v>
      </c>
      <c r="AL1810">
        <v>106</v>
      </c>
      <c r="AM1810">
        <v>30</v>
      </c>
      <c r="AN1810">
        <v>2</v>
      </c>
      <c r="AO1810">
        <v>1</v>
      </c>
      <c r="AP1810">
        <v>0</v>
      </c>
      <c r="AQ1810">
        <v>0</v>
      </c>
      <c r="AR1810">
        <v>0</v>
      </c>
      <c r="AS1810">
        <v>0</v>
      </c>
      <c r="AT1810">
        <v>0</v>
      </c>
      <c r="AU1810">
        <v>0</v>
      </c>
      <c r="AV1810">
        <v>0</v>
      </c>
      <c r="AW1810">
        <v>0</v>
      </c>
      <c r="AX1810">
        <v>0</v>
      </c>
      <c r="AY1810">
        <v>0</v>
      </c>
      <c r="AZ1810">
        <v>0</v>
      </c>
      <c r="BA1810">
        <v>0</v>
      </c>
      <c r="BB1810">
        <v>0</v>
      </c>
      <c r="BC1810">
        <v>0</v>
      </c>
      <c r="BD1810">
        <v>0</v>
      </c>
      <c r="BE1810">
        <v>0</v>
      </c>
      <c r="BF1810">
        <v>0</v>
      </c>
      <c r="BG1810" s="20">
        <v>7</v>
      </c>
      <c r="BH1810" s="20">
        <v>1</v>
      </c>
      <c r="BI1810" s="20">
        <v>149</v>
      </c>
      <c r="BJ1810" s="20">
        <v>18</v>
      </c>
      <c r="BK1810" s="20">
        <v>1156</v>
      </c>
      <c r="BL1810" s="20">
        <v>1071</v>
      </c>
      <c r="BM1810" s="20">
        <v>1479</v>
      </c>
      <c r="BN1810" s="20">
        <v>110</v>
      </c>
      <c r="BO1810" s="20">
        <v>102</v>
      </c>
      <c r="BP1810" s="20"/>
      <c r="BQ1810" s="20"/>
      <c r="BR1810" s="20"/>
      <c r="BS1810" s="20"/>
      <c r="BT1810" s="20"/>
      <c r="BU1810" s="20"/>
      <c r="BV1810" s="20"/>
    </row>
    <row r="1811" spans="1:74" x14ac:dyDescent="0.25">
      <c r="A1811" s="20" t="s">
        <v>452</v>
      </c>
      <c r="B1811" s="20" t="s">
        <v>602</v>
      </c>
      <c r="C1811" s="20" t="s">
        <v>614</v>
      </c>
      <c r="D1811" s="1">
        <v>44528</v>
      </c>
      <c r="E1811">
        <v>163</v>
      </c>
      <c r="F1811">
        <v>7</v>
      </c>
      <c r="G1811">
        <v>0</v>
      </c>
      <c r="H1811">
        <v>1</v>
      </c>
      <c r="I1811">
        <v>1</v>
      </c>
      <c r="J1811">
        <v>99</v>
      </c>
      <c r="K1811">
        <v>1</v>
      </c>
      <c r="L1811">
        <v>7</v>
      </c>
      <c r="M1811">
        <v>4</v>
      </c>
      <c r="N1811">
        <v>21</v>
      </c>
      <c r="O1811">
        <v>17</v>
      </c>
      <c r="P1811">
        <v>1</v>
      </c>
      <c r="Q1811">
        <v>0</v>
      </c>
      <c r="R1811">
        <v>1211</v>
      </c>
      <c r="S1811">
        <v>1063</v>
      </c>
      <c r="T1811">
        <v>14</v>
      </c>
      <c r="U1811">
        <v>10</v>
      </c>
      <c r="V1811">
        <v>22</v>
      </c>
      <c r="W1811">
        <v>1230</v>
      </c>
      <c r="X1811">
        <v>632</v>
      </c>
      <c r="Y1811">
        <v>12</v>
      </c>
      <c r="Z1811">
        <v>67</v>
      </c>
      <c r="AA1811">
        <v>55</v>
      </c>
      <c r="AB1811">
        <v>1641</v>
      </c>
      <c r="AC1811">
        <v>618</v>
      </c>
      <c r="AD1811">
        <v>9</v>
      </c>
      <c r="AE1811">
        <v>74</v>
      </c>
      <c r="AF1811">
        <v>54</v>
      </c>
      <c r="AG1811">
        <v>143</v>
      </c>
      <c r="AH1811">
        <v>25</v>
      </c>
      <c r="AI1811">
        <v>1</v>
      </c>
      <c r="AJ1811">
        <v>6</v>
      </c>
      <c r="AK1811">
        <v>13</v>
      </c>
      <c r="AL1811">
        <v>106</v>
      </c>
      <c r="AM1811">
        <v>35</v>
      </c>
      <c r="AN1811">
        <v>2</v>
      </c>
      <c r="AO1811">
        <v>1</v>
      </c>
      <c r="AP1811">
        <v>0</v>
      </c>
      <c r="AQ1811">
        <v>0</v>
      </c>
      <c r="AR1811">
        <v>0</v>
      </c>
      <c r="AS1811">
        <v>0</v>
      </c>
      <c r="AT1811">
        <v>0</v>
      </c>
      <c r="AU1811">
        <v>0</v>
      </c>
      <c r="AV1811">
        <v>0</v>
      </c>
      <c r="AW1811">
        <v>0</v>
      </c>
      <c r="AX1811">
        <v>0</v>
      </c>
      <c r="AY1811">
        <v>0</v>
      </c>
      <c r="AZ1811">
        <v>0</v>
      </c>
      <c r="BA1811">
        <v>0</v>
      </c>
      <c r="BB1811">
        <v>0</v>
      </c>
      <c r="BC1811">
        <v>0</v>
      </c>
      <c r="BD1811">
        <v>0</v>
      </c>
      <c r="BE1811">
        <v>0</v>
      </c>
      <c r="BF1811">
        <v>0</v>
      </c>
      <c r="BG1811" s="20">
        <v>7</v>
      </c>
      <c r="BH1811" s="20">
        <v>1</v>
      </c>
      <c r="BI1811" s="20">
        <v>150</v>
      </c>
      <c r="BJ1811" s="20">
        <v>18</v>
      </c>
      <c r="BK1811" s="20">
        <v>1155</v>
      </c>
      <c r="BL1811" s="20">
        <v>1067</v>
      </c>
      <c r="BM1811" s="20">
        <v>1479</v>
      </c>
      <c r="BN1811" s="20">
        <v>109</v>
      </c>
      <c r="BO1811" s="20">
        <v>102</v>
      </c>
      <c r="BP1811" s="20"/>
      <c r="BQ1811" s="20"/>
      <c r="BR1811" s="20"/>
      <c r="BS1811" s="20"/>
      <c r="BT1811" s="20"/>
      <c r="BU1811" s="20"/>
      <c r="BV1811" s="20"/>
    </row>
    <row r="1812" spans="1:74" x14ac:dyDescent="0.25">
      <c r="A1812" s="20" t="s">
        <v>452</v>
      </c>
      <c r="B1812" s="20" t="s">
        <v>602</v>
      </c>
      <c r="C1812" s="20" t="s">
        <v>614</v>
      </c>
      <c r="D1812" s="1">
        <v>44535</v>
      </c>
      <c r="E1812">
        <v>162</v>
      </c>
      <c r="F1812">
        <v>7</v>
      </c>
      <c r="G1812">
        <v>3</v>
      </c>
      <c r="H1812">
        <v>1</v>
      </c>
      <c r="I1812">
        <v>1</v>
      </c>
      <c r="J1812">
        <v>110</v>
      </c>
      <c r="K1812">
        <v>1</v>
      </c>
      <c r="L1812">
        <v>7</v>
      </c>
      <c r="M1812">
        <v>4</v>
      </c>
      <c r="N1812">
        <v>20</v>
      </c>
      <c r="O1812">
        <v>16</v>
      </c>
      <c r="P1812">
        <v>1</v>
      </c>
      <c r="Q1812">
        <v>0</v>
      </c>
      <c r="R1812">
        <v>1211</v>
      </c>
      <c r="S1812">
        <v>1092</v>
      </c>
      <c r="T1812">
        <v>14</v>
      </c>
      <c r="U1812">
        <v>10</v>
      </c>
      <c r="V1812">
        <v>22</v>
      </c>
      <c r="W1812">
        <v>1232</v>
      </c>
      <c r="X1812">
        <v>717</v>
      </c>
      <c r="Y1812">
        <v>11</v>
      </c>
      <c r="Z1812">
        <v>67</v>
      </c>
      <c r="AA1812">
        <v>58</v>
      </c>
      <c r="AB1812">
        <v>1641</v>
      </c>
      <c r="AC1812">
        <v>838</v>
      </c>
      <c r="AD1812">
        <v>9</v>
      </c>
      <c r="AE1812">
        <v>73</v>
      </c>
      <c r="AF1812">
        <v>54</v>
      </c>
      <c r="AG1812">
        <v>147</v>
      </c>
      <c r="AH1812">
        <v>30</v>
      </c>
      <c r="AI1812">
        <v>1</v>
      </c>
      <c r="AJ1812">
        <v>6</v>
      </c>
      <c r="AK1812">
        <v>14</v>
      </c>
      <c r="AL1812">
        <v>106</v>
      </c>
      <c r="AM1812">
        <v>65</v>
      </c>
      <c r="AN1812">
        <v>1</v>
      </c>
      <c r="AO1812">
        <v>0</v>
      </c>
      <c r="AP1812">
        <v>0</v>
      </c>
      <c r="AQ1812">
        <v>0</v>
      </c>
      <c r="AR1812">
        <v>0</v>
      </c>
      <c r="AS1812">
        <v>0</v>
      </c>
      <c r="AT1812">
        <v>0</v>
      </c>
      <c r="AU1812">
        <v>0</v>
      </c>
      <c r="AV1812">
        <v>0</v>
      </c>
      <c r="AW1812">
        <v>0</v>
      </c>
      <c r="AX1812">
        <v>0</v>
      </c>
      <c r="AY1812">
        <v>0</v>
      </c>
      <c r="AZ1812">
        <v>0</v>
      </c>
      <c r="BA1812">
        <v>0</v>
      </c>
      <c r="BB1812">
        <v>0</v>
      </c>
      <c r="BC1812">
        <v>0</v>
      </c>
      <c r="BD1812">
        <v>0</v>
      </c>
      <c r="BE1812">
        <v>0</v>
      </c>
      <c r="BF1812">
        <v>0</v>
      </c>
      <c r="BG1812" s="20">
        <v>7</v>
      </c>
      <c r="BH1812" s="20">
        <v>1</v>
      </c>
      <c r="BI1812" s="20">
        <v>149</v>
      </c>
      <c r="BJ1812" s="20">
        <v>17</v>
      </c>
      <c r="BK1812" s="20">
        <v>1156</v>
      </c>
      <c r="BL1812" s="20">
        <v>1066</v>
      </c>
      <c r="BM1812" s="20">
        <v>1480</v>
      </c>
      <c r="BN1812" s="20">
        <v>116</v>
      </c>
      <c r="BO1812" s="20">
        <v>103</v>
      </c>
      <c r="BP1812" s="20"/>
      <c r="BQ1812" s="20"/>
      <c r="BR1812" s="20"/>
      <c r="BS1812" s="20"/>
      <c r="BT1812" s="20"/>
      <c r="BU1812" s="20"/>
      <c r="BV1812" s="20"/>
    </row>
    <row r="1813" spans="1:74" x14ac:dyDescent="0.25">
      <c r="A1813" s="20" t="s">
        <v>452</v>
      </c>
      <c r="B1813" s="20" t="s">
        <v>602</v>
      </c>
      <c r="C1813" s="20" t="s">
        <v>614</v>
      </c>
      <c r="D1813" s="1">
        <v>44542</v>
      </c>
      <c r="E1813">
        <v>163</v>
      </c>
      <c r="F1813">
        <v>7</v>
      </c>
      <c r="G1813">
        <v>5</v>
      </c>
      <c r="H1813">
        <v>1</v>
      </c>
      <c r="I1813">
        <v>1</v>
      </c>
      <c r="J1813">
        <v>122</v>
      </c>
      <c r="K1813">
        <v>1</v>
      </c>
      <c r="L1813">
        <v>7</v>
      </c>
      <c r="M1813">
        <v>3</v>
      </c>
      <c r="N1813">
        <v>20</v>
      </c>
      <c r="O1813">
        <v>16</v>
      </c>
      <c r="P1813">
        <v>1</v>
      </c>
      <c r="Q1813">
        <v>0</v>
      </c>
      <c r="R1813">
        <v>1208</v>
      </c>
      <c r="S1813">
        <v>1103</v>
      </c>
      <c r="T1813">
        <v>14</v>
      </c>
      <c r="U1813">
        <v>10</v>
      </c>
      <c r="V1813">
        <v>22</v>
      </c>
      <c r="W1813">
        <v>1234</v>
      </c>
      <c r="X1813">
        <v>777</v>
      </c>
      <c r="Y1813">
        <v>11</v>
      </c>
      <c r="Z1813">
        <v>67</v>
      </c>
      <c r="AA1813">
        <v>59</v>
      </c>
      <c r="AB1813">
        <v>1642</v>
      </c>
      <c r="AC1813">
        <v>1028</v>
      </c>
      <c r="AD1813">
        <v>8</v>
      </c>
      <c r="AE1813">
        <v>73</v>
      </c>
      <c r="AF1813">
        <v>54</v>
      </c>
      <c r="AG1813">
        <v>148</v>
      </c>
      <c r="AH1813">
        <v>38</v>
      </c>
      <c r="AI1813">
        <v>1</v>
      </c>
      <c r="AJ1813">
        <v>6</v>
      </c>
      <c r="AK1813">
        <v>14</v>
      </c>
      <c r="AL1813">
        <v>106</v>
      </c>
      <c r="AM1813">
        <v>82</v>
      </c>
      <c r="AN1813">
        <v>1</v>
      </c>
      <c r="AO1813">
        <v>0</v>
      </c>
      <c r="AP1813">
        <v>0</v>
      </c>
      <c r="AQ1813">
        <v>0</v>
      </c>
      <c r="AR1813">
        <v>0</v>
      </c>
      <c r="AS1813">
        <v>0</v>
      </c>
      <c r="AT1813">
        <v>0</v>
      </c>
      <c r="AU1813">
        <v>0</v>
      </c>
      <c r="AV1813">
        <v>0</v>
      </c>
      <c r="AW1813">
        <v>0</v>
      </c>
      <c r="AX1813">
        <v>0</v>
      </c>
      <c r="AY1813">
        <v>0</v>
      </c>
      <c r="AZ1813">
        <v>0</v>
      </c>
      <c r="BA1813">
        <v>0</v>
      </c>
      <c r="BB1813">
        <v>0</v>
      </c>
      <c r="BC1813">
        <v>0</v>
      </c>
      <c r="BD1813">
        <v>0</v>
      </c>
      <c r="BE1813">
        <v>0</v>
      </c>
      <c r="BF1813">
        <v>0</v>
      </c>
      <c r="BG1813" s="20">
        <v>7</v>
      </c>
      <c r="BH1813" s="20">
        <v>1</v>
      </c>
      <c r="BI1813" s="20">
        <v>150</v>
      </c>
      <c r="BJ1813" s="20">
        <v>17</v>
      </c>
      <c r="BK1813" s="20">
        <v>1153</v>
      </c>
      <c r="BL1813" s="20">
        <v>1068</v>
      </c>
      <c r="BM1813" s="20">
        <v>1483</v>
      </c>
      <c r="BN1813" s="20">
        <v>118</v>
      </c>
      <c r="BO1813" s="20">
        <v>103</v>
      </c>
      <c r="BP1813" s="20"/>
      <c r="BQ1813" s="20"/>
      <c r="BR1813" s="20"/>
      <c r="BS1813" s="20"/>
      <c r="BT1813" s="20"/>
      <c r="BU1813" s="20"/>
      <c r="BV1813" s="20"/>
    </row>
    <row r="1814" spans="1:74" x14ac:dyDescent="0.25">
      <c r="A1814" s="20" t="s">
        <v>452</v>
      </c>
      <c r="B1814" s="20" t="s">
        <v>602</v>
      </c>
      <c r="C1814" s="20" t="s">
        <v>614</v>
      </c>
      <c r="D1814" s="1">
        <v>44549</v>
      </c>
      <c r="E1814">
        <v>165</v>
      </c>
      <c r="F1814">
        <v>7</v>
      </c>
      <c r="G1814">
        <v>5</v>
      </c>
      <c r="H1814">
        <v>1</v>
      </c>
      <c r="I1814">
        <v>1</v>
      </c>
      <c r="J1814">
        <v>128</v>
      </c>
      <c r="K1814">
        <v>1</v>
      </c>
      <c r="L1814">
        <v>7</v>
      </c>
      <c r="M1814">
        <v>3</v>
      </c>
      <c r="N1814">
        <v>20</v>
      </c>
      <c r="O1814">
        <v>16</v>
      </c>
      <c r="P1814">
        <v>1</v>
      </c>
      <c r="Q1814">
        <v>0</v>
      </c>
      <c r="R1814">
        <v>1210</v>
      </c>
      <c r="S1814">
        <v>1111</v>
      </c>
      <c r="T1814">
        <v>14</v>
      </c>
      <c r="U1814">
        <v>10</v>
      </c>
      <c r="V1814">
        <v>22</v>
      </c>
      <c r="W1814">
        <v>1234</v>
      </c>
      <c r="X1814">
        <v>832</v>
      </c>
      <c r="Y1814">
        <v>10</v>
      </c>
      <c r="Z1814">
        <v>68</v>
      </c>
      <c r="AA1814">
        <v>60</v>
      </c>
      <c r="AB1814">
        <v>1645</v>
      </c>
      <c r="AC1814">
        <v>1173</v>
      </c>
      <c r="AD1814">
        <v>8</v>
      </c>
      <c r="AE1814">
        <v>73</v>
      </c>
      <c r="AF1814">
        <v>52</v>
      </c>
      <c r="AG1814">
        <v>149</v>
      </c>
      <c r="AH1814">
        <v>54</v>
      </c>
      <c r="AI1814">
        <v>1</v>
      </c>
      <c r="AJ1814">
        <v>6</v>
      </c>
      <c r="AK1814">
        <v>13</v>
      </c>
      <c r="AL1814">
        <v>107</v>
      </c>
      <c r="AM1814">
        <v>89</v>
      </c>
      <c r="AN1814">
        <v>1</v>
      </c>
      <c r="AO1814">
        <v>0</v>
      </c>
      <c r="AP1814">
        <v>0</v>
      </c>
      <c r="AQ1814">
        <v>0</v>
      </c>
      <c r="AR1814">
        <v>0</v>
      </c>
      <c r="AS1814">
        <v>0</v>
      </c>
      <c r="AT1814">
        <v>0</v>
      </c>
      <c r="AU1814">
        <v>0</v>
      </c>
      <c r="AV1814">
        <v>0</v>
      </c>
      <c r="AW1814">
        <v>0</v>
      </c>
      <c r="AX1814">
        <v>0</v>
      </c>
      <c r="AY1814">
        <v>0</v>
      </c>
      <c r="AZ1814">
        <v>0</v>
      </c>
      <c r="BA1814">
        <v>0</v>
      </c>
      <c r="BB1814">
        <v>0</v>
      </c>
      <c r="BC1814">
        <v>0</v>
      </c>
      <c r="BD1814">
        <v>0</v>
      </c>
      <c r="BE1814">
        <v>0</v>
      </c>
      <c r="BF1814">
        <v>0</v>
      </c>
      <c r="BG1814" s="20">
        <v>7</v>
      </c>
      <c r="BH1814" s="20">
        <v>1</v>
      </c>
      <c r="BI1814" s="20">
        <v>152</v>
      </c>
      <c r="BJ1814" s="20">
        <v>17</v>
      </c>
      <c r="BK1814" s="20">
        <v>1157</v>
      </c>
      <c r="BL1814" s="20">
        <v>1068</v>
      </c>
      <c r="BM1814" s="20">
        <v>1486</v>
      </c>
      <c r="BN1814" s="20">
        <v>120</v>
      </c>
      <c r="BO1814" s="20">
        <v>104</v>
      </c>
      <c r="BP1814" s="20">
        <v>5773</v>
      </c>
      <c r="BQ1814" s="20">
        <v>2384</v>
      </c>
      <c r="BR1814" s="20">
        <v>0</v>
      </c>
      <c r="BS1814" s="20">
        <v>25</v>
      </c>
      <c r="BT1814" s="20">
        <v>177</v>
      </c>
      <c r="BU1814" s="20">
        <v>917</v>
      </c>
      <c r="BV1814" s="20">
        <v>4441</v>
      </c>
    </row>
    <row r="1815" spans="1:74" x14ac:dyDescent="0.25">
      <c r="A1815" s="20" t="s">
        <v>452</v>
      </c>
      <c r="B1815" s="20" t="s">
        <v>602</v>
      </c>
      <c r="C1815" s="20" t="s">
        <v>614</v>
      </c>
      <c r="D1815" s="1">
        <v>44558</v>
      </c>
      <c r="E1815">
        <v>166</v>
      </c>
      <c r="F1815">
        <v>7</v>
      </c>
      <c r="G1815">
        <v>6</v>
      </c>
      <c r="H1815">
        <v>1</v>
      </c>
      <c r="I1815">
        <v>1</v>
      </c>
      <c r="J1815">
        <v>131</v>
      </c>
      <c r="K1815">
        <v>1</v>
      </c>
      <c r="L1815">
        <v>7</v>
      </c>
      <c r="M1815">
        <v>3</v>
      </c>
      <c r="N1815">
        <v>23</v>
      </c>
      <c r="O1815">
        <v>16</v>
      </c>
      <c r="P1815">
        <v>1</v>
      </c>
      <c r="Q1815">
        <v>1</v>
      </c>
      <c r="R1815">
        <v>1212</v>
      </c>
      <c r="S1815">
        <v>1124</v>
      </c>
      <c r="T1815">
        <v>14</v>
      </c>
      <c r="U1815">
        <v>10</v>
      </c>
      <c r="V1815">
        <v>21</v>
      </c>
      <c r="W1815">
        <v>1230</v>
      </c>
      <c r="X1815">
        <v>857</v>
      </c>
      <c r="Y1815">
        <v>10</v>
      </c>
      <c r="Z1815">
        <v>68</v>
      </c>
      <c r="AA1815">
        <v>60</v>
      </c>
      <c r="AB1815">
        <v>1645</v>
      </c>
      <c r="AC1815">
        <v>1228</v>
      </c>
      <c r="AD1815">
        <v>8</v>
      </c>
      <c r="AE1815">
        <v>72</v>
      </c>
      <c r="AF1815">
        <v>51</v>
      </c>
      <c r="AG1815">
        <v>151</v>
      </c>
      <c r="AH1815">
        <v>59</v>
      </c>
      <c r="AI1815">
        <v>1</v>
      </c>
      <c r="AJ1815">
        <v>6</v>
      </c>
      <c r="AK1815">
        <v>13</v>
      </c>
      <c r="AL1815">
        <v>107</v>
      </c>
      <c r="AM1815">
        <v>90</v>
      </c>
      <c r="AN1815">
        <v>1</v>
      </c>
      <c r="AO1815">
        <v>0</v>
      </c>
      <c r="AP1815">
        <v>0</v>
      </c>
      <c r="AQ1815">
        <v>0</v>
      </c>
      <c r="AR1815">
        <v>0</v>
      </c>
      <c r="AS1815">
        <v>0</v>
      </c>
      <c r="AT1815">
        <v>0</v>
      </c>
      <c r="AU1815">
        <v>0</v>
      </c>
      <c r="AV1815">
        <v>0</v>
      </c>
      <c r="AW1815">
        <v>0</v>
      </c>
      <c r="AX1815">
        <v>0</v>
      </c>
      <c r="AY1815">
        <v>0</v>
      </c>
      <c r="AZ1815">
        <v>0</v>
      </c>
      <c r="BA1815">
        <v>0</v>
      </c>
      <c r="BB1815">
        <v>0</v>
      </c>
      <c r="BC1815">
        <v>0</v>
      </c>
      <c r="BD1815">
        <v>0</v>
      </c>
      <c r="BE1815">
        <v>0</v>
      </c>
      <c r="BF1815">
        <v>0</v>
      </c>
      <c r="BG1815" s="20">
        <v>7</v>
      </c>
      <c r="BH1815" s="20">
        <v>1</v>
      </c>
      <c r="BI1815" s="20">
        <v>153</v>
      </c>
      <c r="BJ1815" s="20">
        <v>19</v>
      </c>
      <c r="BK1815" s="20">
        <v>1160</v>
      </c>
      <c r="BL1815" s="20">
        <v>1065</v>
      </c>
      <c r="BM1815" s="20">
        <v>1488</v>
      </c>
      <c r="BN1815" s="20">
        <v>122</v>
      </c>
      <c r="BO1815" s="20">
        <v>104</v>
      </c>
      <c r="BP1815" s="20">
        <v>5781</v>
      </c>
      <c r="BQ1815" s="20">
        <v>2743</v>
      </c>
      <c r="BR1815" s="20">
        <v>0</v>
      </c>
      <c r="BS1815" s="20">
        <v>25</v>
      </c>
      <c r="BT1815" s="20">
        <v>177</v>
      </c>
      <c r="BU1815" s="20">
        <v>911</v>
      </c>
      <c r="BV1815" s="20">
        <v>4463</v>
      </c>
    </row>
    <row r="1816" spans="1:74" x14ac:dyDescent="0.25">
      <c r="A1816" s="20" t="s">
        <v>452</v>
      </c>
      <c r="B1816" s="20" t="s">
        <v>602</v>
      </c>
      <c r="C1816" s="20" t="s">
        <v>614</v>
      </c>
      <c r="D1816" s="1">
        <v>44564</v>
      </c>
      <c r="E1816">
        <v>165</v>
      </c>
      <c r="F1816">
        <v>7</v>
      </c>
      <c r="G1816">
        <v>7</v>
      </c>
      <c r="H1816">
        <v>0</v>
      </c>
      <c r="I1816">
        <v>0</v>
      </c>
      <c r="J1816">
        <v>132</v>
      </c>
      <c r="K1816">
        <v>1</v>
      </c>
      <c r="L1816">
        <v>7</v>
      </c>
      <c r="M1816">
        <v>3</v>
      </c>
      <c r="N1816">
        <v>23</v>
      </c>
      <c r="O1816">
        <v>16</v>
      </c>
      <c r="P1816">
        <v>1</v>
      </c>
      <c r="Q1816">
        <v>1</v>
      </c>
      <c r="R1816">
        <v>1216</v>
      </c>
      <c r="S1816">
        <v>1128</v>
      </c>
      <c r="T1816">
        <v>14</v>
      </c>
      <c r="U1816">
        <v>11</v>
      </c>
      <c r="V1816">
        <v>21</v>
      </c>
      <c r="W1816">
        <v>1227</v>
      </c>
      <c r="X1816">
        <v>871</v>
      </c>
      <c r="Y1816">
        <v>10</v>
      </c>
      <c r="Z1816">
        <v>65</v>
      </c>
      <c r="AA1816">
        <v>60</v>
      </c>
      <c r="AB1816">
        <v>1645</v>
      </c>
      <c r="AC1816">
        <v>1253</v>
      </c>
      <c r="AD1816">
        <v>8</v>
      </c>
      <c r="AE1816">
        <v>72</v>
      </c>
      <c r="AF1816">
        <v>51</v>
      </c>
      <c r="AG1816">
        <v>153</v>
      </c>
      <c r="AH1816">
        <v>64</v>
      </c>
      <c r="AI1816">
        <v>1</v>
      </c>
      <c r="AJ1816">
        <v>6</v>
      </c>
      <c r="AK1816">
        <v>14</v>
      </c>
      <c r="AL1816">
        <v>107</v>
      </c>
      <c r="AM1816">
        <v>89</v>
      </c>
      <c r="AN1816">
        <v>1</v>
      </c>
      <c r="AO1816">
        <v>0</v>
      </c>
      <c r="AP1816">
        <v>0</v>
      </c>
      <c r="AQ1816">
        <v>0</v>
      </c>
      <c r="AR1816">
        <v>0</v>
      </c>
      <c r="AS1816">
        <v>0</v>
      </c>
      <c r="AT1816">
        <v>0</v>
      </c>
      <c r="AU1816">
        <v>0</v>
      </c>
      <c r="AV1816">
        <v>0</v>
      </c>
      <c r="AW1816">
        <v>0</v>
      </c>
      <c r="AX1816">
        <v>0</v>
      </c>
      <c r="AY1816">
        <v>0</v>
      </c>
      <c r="AZ1816">
        <v>0</v>
      </c>
      <c r="BA1816">
        <v>0</v>
      </c>
      <c r="BB1816">
        <v>0</v>
      </c>
      <c r="BC1816">
        <v>0</v>
      </c>
      <c r="BD1816">
        <v>0</v>
      </c>
      <c r="BE1816">
        <v>0</v>
      </c>
      <c r="BF1816">
        <v>0</v>
      </c>
      <c r="BG1816" s="20">
        <v>7</v>
      </c>
      <c r="BH1816" s="20">
        <v>0</v>
      </c>
      <c r="BI1816" s="20">
        <v>152</v>
      </c>
      <c r="BJ1816" s="20">
        <v>19</v>
      </c>
      <c r="BK1816" s="20">
        <v>1163</v>
      </c>
      <c r="BL1816" s="20">
        <v>1064</v>
      </c>
      <c r="BM1816" s="20">
        <v>1489</v>
      </c>
      <c r="BN1816" s="20">
        <v>123</v>
      </c>
      <c r="BO1816" s="20">
        <v>104</v>
      </c>
      <c r="BP1816" s="20">
        <v>5783</v>
      </c>
      <c r="BQ1816" s="20">
        <v>2882</v>
      </c>
      <c r="BR1816" s="20">
        <v>0</v>
      </c>
      <c r="BS1816" s="20">
        <v>25</v>
      </c>
      <c r="BT1816" s="20">
        <v>177</v>
      </c>
      <c r="BU1816" s="20">
        <v>903</v>
      </c>
      <c r="BV1816" s="20">
        <v>4472</v>
      </c>
    </row>
    <row r="1817" spans="1:74" x14ac:dyDescent="0.25">
      <c r="A1817" s="20" t="s">
        <v>452</v>
      </c>
      <c r="B1817" s="20" t="s">
        <v>602</v>
      </c>
      <c r="C1817" s="20" t="s">
        <v>614</v>
      </c>
      <c r="D1817" s="1">
        <v>44570</v>
      </c>
      <c r="E1817">
        <v>164</v>
      </c>
      <c r="F1817">
        <v>7</v>
      </c>
      <c r="G1817">
        <v>7</v>
      </c>
      <c r="H1817">
        <v>0</v>
      </c>
      <c r="I1817">
        <v>0</v>
      </c>
      <c r="J1817">
        <v>132</v>
      </c>
      <c r="K1817">
        <v>1</v>
      </c>
      <c r="L1817">
        <v>7</v>
      </c>
      <c r="M1817">
        <v>3</v>
      </c>
      <c r="N1817">
        <v>23</v>
      </c>
      <c r="O1817">
        <v>16</v>
      </c>
      <c r="P1817">
        <v>1</v>
      </c>
      <c r="Q1817">
        <v>1</v>
      </c>
      <c r="R1817">
        <v>1216</v>
      </c>
      <c r="S1817">
        <v>1130</v>
      </c>
      <c r="T1817">
        <v>14</v>
      </c>
      <c r="U1817">
        <v>11</v>
      </c>
      <c r="V1817">
        <v>21</v>
      </c>
      <c r="W1817">
        <v>1225</v>
      </c>
      <c r="X1817">
        <v>884</v>
      </c>
      <c r="Y1817">
        <v>10</v>
      </c>
      <c r="Z1817">
        <v>65</v>
      </c>
      <c r="AA1817">
        <v>60</v>
      </c>
      <c r="AB1817">
        <v>1647</v>
      </c>
      <c r="AC1817">
        <v>1279</v>
      </c>
      <c r="AD1817">
        <v>8</v>
      </c>
      <c r="AE1817">
        <v>72</v>
      </c>
      <c r="AF1817">
        <v>51</v>
      </c>
      <c r="AG1817">
        <v>154</v>
      </c>
      <c r="AH1817">
        <v>71</v>
      </c>
      <c r="AI1817">
        <v>2</v>
      </c>
      <c r="AJ1817">
        <v>6</v>
      </c>
      <c r="AK1817">
        <v>14</v>
      </c>
      <c r="AL1817">
        <v>106</v>
      </c>
      <c r="AM1817">
        <v>89</v>
      </c>
      <c r="AN1817">
        <v>1</v>
      </c>
      <c r="AO1817">
        <v>0</v>
      </c>
      <c r="AP1817">
        <v>0</v>
      </c>
      <c r="AQ1817">
        <v>0</v>
      </c>
      <c r="AR1817">
        <v>0</v>
      </c>
      <c r="AS1817">
        <v>0</v>
      </c>
      <c r="AT1817">
        <v>0</v>
      </c>
      <c r="AU1817">
        <v>0</v>
      </c>
      <c r="AV1817">
        <v>0</v>
      </c>
      <c r="AW1817">
        <v>0</v>
      </c>
      <c r="AX1817">
        <v>0</v>
      </c>
      <c r="AY1817">
        <v>0</v>
      </c>
      <c r="AZ1817">
        <v>0</v>
      </c>
      <c r="BA1817">
        <v>0</v>
      </c>
      <c r="BB1817">
        <v>0</v>
      </c>
      <c r="BC1817">
        <v>0</v>
      </c>
      <c r="BD1817">
        <v>0</v>
      </c>
      <c r="BE1817">
        <v>0</v>
      </c>
      <c r="BF1817">
        <v>0</v>
      </c>
      <c r="BG1817" s="20">
        <v>7</v>
      </c>
      <c r="BH1817" s="20">
        <v>0</v>
      </c>
      <c r="BI1817" s="20">
        <v>151</v>
      </c>
      <c r="BJ1817" s="20">
        <v>19</v>
      </c>
      <c r="BK1817" s="20">
        <v>1163</v>
      </c>
      <c r="BL1817" s="20">
        <v>1063</v>
      </c>
      <c r="BM1817" s="20">
        <v>1491</v>
      </c>
      <c r="BN1817" s="20">
        <v>123</v>
      </c>
      <c r="BO1817" s="20">
        <v>103</v>
      </c>
      <c r="BP1817" s="20">
        <v>5795</v>
      </c>
      <c r="BQ1817" s="20">
        <v>3054</v>
      </c>
      <c r="BR1817" s="20">
        <v>0</v>
      </c>
      <c r="BS1817" s="20">
        <v>26</v>
      </c>
      <c r="BT1817" s="20">
        <v>176</v>
      </c>
      <c r="BU1817" s="20">
        <v>896</v>
      </c>
      <c r="BV1817" s="20">
        <v>4492</v>
      </c>
    </row>
    <row r="1818" spans="1:74" x14ac:dyDescent="0.25">
      <c r="A1818" s="20" t="s">
        <v>452</v>
      </c>
      <c r="B1818" s="20" t="s">
        <v>602</v>
      </c>
      <c r="C1818" s="20" t="s">
        <v>614</v>
      </c>
      <c r="D1818" s="1">
        <v>44577</v>
      </c>
      <c r="E1818">
        <v>164</v>
      </c>
      <c r="F1818">
        <v>7</v>
      </c>
      <c r="G1818">
        <v>7</v>
      </c>
      <c r="H1818">
        <v>0</v>
      </c>
      <c r="I1818">
        <v>0</v>
      </c>
      <c r="J1818">
        <v>133</v>
      </c>
      <c r="K1818">
        <v>1</v>
      </c>
      <c r="L1818">
        <v>7</v>
      </c>
      <c r="M1818">
        <v>3</v>
      </c>
      <c r="N1818">
        <v>23</v>
      </c>
      <c r="O1818">
        <v>16</v>
      </c>
      <c r="P1818">
        <v>1</v>
      </c>
      <c r="Q1818">
        <v>1</v>
      </c>
      <c r="R1818">
        <v>1217</v>
      </c>
      <c r="S1818">
        <v>1131</v>
      </c>
      <c r="T1818">
        <v>14</v>
      </c>
      <c r="U1818">
        <v>11</v>
      </c>
      <c r="V1818">
        <v>21</v>
      </c>
      <c r="W1818">
        <v>1224</v>
      </c>
      <c r="X1818">
        <v>896</v>
      </c>
      <c r="Y1818">
        <v>9</v>
      </c>
      <c r="Z1818">
        <v>64</v>
      </c>
      <c r="AA1818">
        <v>61</v>
      </c>
      <c r="AB1818">
        <v>1647</v>
      </c>
      <c r="AC1818">
        <v>1290</v>
      </c>
      <c r="AD1818">
        <v>8</v>
      </c>
      <c r="AE1818">
        <v>71</v>
      </c>
      <c r="AF1818">
        <v>53</v>
      </c>
      <c r="AG1818">
        <v>155</v>
      </c>
      <c r="AH1818">
        <v>76</v>
      </c>
      <c r="AI1818">
        <v>2</v>
      </c>
      <c r="AJ1818">
        <v>6</v>
      </c>
      <c r="AK1818">
        <v>14</v>
      </c>
      <c r="AL1818">
        <v>105</v>
      </c>
      <c r="AM1818">
        <v>89</v>
      </c>
      <c r="AN1818">
        <v>1</v>
      </c>
      <c r="AO1818">
        <v>0</v>
      </c>
      <c r="AP1818">
        <v>0</v>
      </c>
      <c r="AQ1818">
        <v>0</v>
      </c>
      <c r="AR1818">
        <v>0</v>
      </c>
      <c r="AS1818">
        <v>0</v>
      </c>
      <c r="AT1818">
        <v>0</v>
      </c>
      <c r="AU1818">
        <v>0</v>
      </c>
      <c r="AV1818">
        <v>0</v>
      </c>
      <c r="AW1818">
        <v>0</v>
      </c>
      <c r="AX1818">
        <v>0</v>
      </c>
      <c r="AY1818">
        <v>0</v>
      </c>
      <c r="AZ1818">
        <v>0</v>
      </c>
      <c r="BA1818">
        <v>0</v>
      </c>
      <c r="BB1818">
        <v>0</v>
      </c>
      <c r="BC1818">
        <v>0</v>
      </c>
      <c r="BD1818">
        <v>0</v>
      </c>
      <c r="BE1818">
        <v>0</v>
      </c>
      <c r="BF1818">
        <v>0</v>
      </c>
      <c r="BG1818" s="20">
        <v>7</v>
      </c>
      <c r="BH1818" s="20">
        <v>0</v>
      </c>
      <c r="BI1818" s="20">
        <v>152</v>
      </c>
      <c r="BJ1818" s="20">
        <v>19</v>
      </c>
      <c r="BK1818" s="20">
        <v>1164</v>
      </c>
      <c r="BL1818" s="20">
        <v>1062</v>
      </c>
      <c r="BM1818" s="20">
        <v>1489</v>
      </c>
      <c r="BN1818" s="20">
        <v>124</v>
      </c>
      <c r="BO1818" s="20">
        <v>102</v>
      </c>
      <c r="BP1818" s="20">
        <v>5798</v>
      </c>
      <c r="BQ1818" s="20">
        <v>3145</v>
      </c>
      <c r="BR1818" s="20">
        <v>0</v>
      </c>
      <c r="BS1818" s="20">
        <v>26</v>
      </c>
      <c r="BT1818" s="20">
        <v>173</v>
      </c>
      <c r="BU1818" s="20">
        <v>892</v>
      </c>
      <c r="BV1818" s="20">
        <v>4498</v>
      </c>
    </row>
    <row r="1819" spans="1:74" x14ac:dyDescent="0.25">
      <c r="A1819" s="20" t="s">
        <v>452</v>
      </c>
      <c r="B1819" s="20" t="s">
        <v>602</v>
      </c>
      <c r="C1819" s="20" t="s">
        <v>614</v>
      </c>
      <c r="D1819" s="1">
        <v>44584</v>
      </c>
      <c r="E1819">
        <v>163</v>
      </c>
      <c r="F1819">
        <v>7</v>
      </c>
      <c r="G1819">
        <v>7</v>
      </c>
      <c r="H1819">
        <v>0</v>
      </c>
      <c r="I1819">
        <v>0</v>
      </c>
      <c r="J1819">
        <v>132</v>
      </c>
      <c r="K1819">
        <v>1</v>
      </c>
      <c r="L1819">
        <v>7</v>
      </c>
      <c r="M1819">
        <v>3</v>
      </c>
      <c r="N1819">
        <v>23</v>
      </c>
      <c r="O1819">
        <v>16</v>
      </c>
      <c r="P1819">
        <v>1</v>
      </c>
      <c r="Q1819">
        <v>1</v>
      </c>
      <c r="R1819">
        <v>1218</v>
      </c>
      <c r="S1819">
        <v>1135</v>
      </c>
      <c r="T1819">
        <v>14</v>
      </c>
      <c r="U1819">
        <v>11</v>
      </c>
      <c r="V1819">
        <v>21</v>
      </c>
      <c r="W1819">
        <v>1221</v>
      </c>
      <c r="X1819">
        <v>901</v>
      </c>
      <c r="Y1819">
        <v>9</v>
      </c>
      <c r="Z1819">
        <v>63</v>
      </c>
      <c r="AA1819">
        <v>60</v>
      </c>
      <c r="AB1819">
        <v>1651</v>
      </c>
      <c r="AC1819">
        <v>1301</v>
      </c>
      <c r="AD1819">
        <v>8</v>
      </c>
      <c r="AE1819">
        <v>71</v>
      </c>
      <c r="AF1819">
        <v>54</v>
      </c>
      <c r="AG1819">
        <v>157</v>
      </c>
      <c r="AH1819">
        <v>77</v>
      </c>
      <c r="AI1819">
        <v>2</v>
      </c>
      <c r="AJ1819">
        <v>7</v>
      </c>
      <c r="AK1819">
        <v>13</v>
      </c>
      <c r="AL1819">
        <v>104</v>
      </c>
      <c r="AM1819">
        <v>92</v>
      </c>
      <c r="AN1819">
        <v>1</v>
      </c>
      <c r="AO1819">
        <v>0</v>
      </c>
      <c r="AP1819">
        <v>0</v>
      </c>
      <c r="AQ1819">
        <v>0</v>
      </c>
      <c r="AR1819">
        <v>0</v>
      </c>
      <c r="AS1819">
        <v>0</v>
      </c>
      <c r="AT1819">
        <v>0</v>
      </c>
      <c r="AU1819">
        <v>0</v>
      </c>
      <c r="AV1819">
        <v>0</v>
      </c>
      <c r="AW1819">
        <v>0</v>
      </c>
      <c r="AX1819">
        <v>0</v>
      </c>
      <c r="AY1819">
        <v>0</v>
      </c>
      <c r="AZ1819">
        <v>0</v>
      </c>
      <c r="BA1819">
        <v>0</v>
      </c>
      <c r="BB1819">
        <v>0</v>
      </c>
      <c r="BC1819">
        <v>0</v>
      </c>
      <c r="BD1819">
        <v>0</v>
      </c>
      <c r="BE1819">
        <v>0</v>
      </c>
      <c r="BF1819">
        <v>0</v>
      </c>
      <c r="BG1819" s="20">
        <v>7</v>
      </c>
      <c r="BH1819" s="20">
        <v>0</v>
      </c>
      <c r="BI1819" s="20">
        <v>151</v>
      </c>
      <c r="BJ1819" s="20">
        <v>19</v>
      </c>
      <c r="BK1819" s="20">
        <v>1166</v>
      </c>
      <c r="BL1819" s="20">
        <v>1063</v>
      </c>
      <c r="BM1819" s="20">
        <v>1492</v>
      </c>
      <c r="BN1819" s="20">
        <v>126</v>
      </c>
      <c r="BO1819" s="20">
        <v>102</v>
      </c>
      <c r="BP1819" s="20">
        <v>5800</v>
      </c>
      <c r="BQ1819" s="20">
        <v>3200</v>
      </c>
      <c r="BR1819" s="20">
        <v>0</v>
      </c>
      <c r="BS1819" s="20">
        <v>26</v>
      </c>
      <c r="BT1819" s="20">
        <v>173</v>
      </c>
      <c r="BU1819" s="20">
        <v>885</v>
      </c>
      <c r="BV1819" s="20">
        <v>4504</v>
      </c>
    </row>
    <row r="1820" spans="1:74" x14ac:dyDescent="0.25">
      <c r="A1820" s="20" t="s">
        <v>452</v>
      </c>
      <c r="B1820" s="20" t="s">
        <v>602</v>
      </c>
      <c r="C1820" s="20" t="s">
        <v>614</v>
      </c>
      <c r="D1820" s="1">
        <v>44591</v>
      </c>
      <c r="E1820">
        <v>162</v>
      </c>
      <c r="F1820">
        <v>7</v>
      </c>
      <c r="G1820">
        <v>7</v>
      </c>
      <c r="H1820">
        <v>0</v>
      </c>
      <c r="I1820">
        <v>0</v>
      </c>
      <c r="J1820">
        <v>132</v>
      </c>
      <c r="K1820">
        <v>1</v>
      </c>
      <c r="L1820">
        <v>7</v>
      </c>
      <c r="M1820">
        <v>3</v>
      </c>
      <c r="N1820">
        <v>22</v>
      </c>
      <c r="O1820">
        <v>15</v>
      </c>
      <c r="P1820">
        <v>1</v>
      </c>
      <c r="Q1820">
        <v>1</v>
      </c>
      <c r="R1820">
        <v>1214</v>
      </c>
      <c r="S1820">
        <v>1134</v>
      </c>
      <c r="T1820">
        <v>14</v>
      </c>
      <c r="U1820">
        <v>11</v>
      </c>
      <c r="V1820">
        <v>21</v>
      </c>
      <c r="W1820">
        <v>1224</v>
      </c>
      <c r="X1820">
        <v>913</v>
      </c>
      <c r="Y1820">
        <v>9</v>
      </c>
      <c r="Z1820">
        <v>61</v>
      </c>
      <c r="AA1820">
        <v>61</v>
      </c>
      <c r="AB1820">
        <v>1651</v>
      </c>
      <c r="AC1820">
        <v>1307</v>
      </c>
      <c r="AD1820">
        <v>8</v>
      </c>
      <c r="AE1820">
        <v>71</v>
      </c>
      <c r="AF1820">
        <v>53</v>
      </c>
      <c r="AG1820">
        <v>157</v>
      </c>
      <c r="AH1820">
        <v>78</v>
      </c>
      <c r="AI1820">
        <v>2</v>
      </c>
      <c r="AJ1820">
        <v>7</v>
      </c>
      <c r="AK1820">
        <v>13</v>
      </c>
      <c r="AL1820">
        <v>107</v>
      </c>
      <c r="AM1820">
        <v>94</v>
      </c>
      <c r="AN1820">
        <v>1</v>
      </c>
      <c r="AO1820">
        <v>0</v>
      </c>
      <c r="AP1820">
        <v>0</v>
      </c>
      <c r="AQ1820">
        <v>0</v>
      </c>
      <c r="AR1820">
        <v>0</v>
      </c>
      <c r="AS1820">
        <v>0</v>
      </c>
      <c r="AT1820">
        <v>0</v>
      </c>
      <c r="AU1820">
        <v>0</v>
      </c>
      <c r="AV1820">
        <v>0</v>
      </c>
      <c r="AW1820">
        <v>0</v>
      </c>
      <c r="AX1820">
        <v>0</v>
      </c>
      <c r="AY1820">
        <v>0</v>
      </c>
      <c r="AZ1820">
        <v>0</v>
      </c>
      <c r="BA1820">
        <v>0</v>
      </c>
      <c r="BB1820">
        <v>0</v>
      </c>
      <c r="BC1820">
        <v>0</v>
      </c>
      <c r="BD1820">
        <v>0</v>
      </c>
      <c r="BE1820">
        <v>0</v>
      </c>
      <c r="BF1820">
        <v>0</v>
      </c>
      <c r="BG1820" s="20">
        <v>7</v>
      </c>
      <c r="BH1820" s="20">
        <v>0</v>
      </c>
      <c r="BI1820" s="20">
        <v>150</v>
      </c>
      <c r="BJ1820" s="20">
        <v>18</v>
      </c>
      <c r="BK1820" s="20">
        <v>1163</v>
      </c>
      <c r="BL1820" s="20">
        <v>1066</v>
      </c>
      <c r="BM1820" s="20">
        <v>1495</v>
      </c>
      <c r="BN1820" s="20">
        <v>127</v>
      </c>
      <c r="BO1820" s="20">
        <v>105</v>
      </c>
      <c r="BP1820" s="20">
        <v>5796</v>
      </c>
      <c r="BQ1820" s="20">
        <v>3256</v>
      </c>
      <c r="BR1820" s="20">
        <v>0</v>
      </c>
      <c r="BS1820" s="20">
        <v>25</v>
      </c>
      <c r="BT1820" s="20">
        <v>170</v>
      </c>
      <c r="BU1820" s="20">
        <v>875</v>
      </c>
      <c r="BV1820" s="20">
        <v>4514</v>
      </c>
    </row>
    <row r="1821" spans="1:74" x14ac:dyDescent="0.25">
      <c r="A1821" s="20" t="s">
        <v>452</v>
      </c>
      <c r="B1821" s="20" t="s">
        <v>602</v>
      </c>
      <c r="C1821" s="20" t="s">
        <v>614</v>
      </c>
      <c r="D1821" s="1">
        <v>44599</v>
      </c>
      <c r="E1821">
        <v>163</v>
      </c>
      <c r="F1821">
        <v>7</v>
      </c>
      <c r="G1821">
        <v>7</v>
      </c>
      <c r="H1821">
        <v>0</v>
      </c>
      <c r="I1821">
        <v>0</v>
      </c>
      <c r="J1821">
        <v>133</v>
      </c>
      <c r="K1821">
        <v>1</v>
      </c>
      <c r="L1821">
        <v>7</v>
      </c>
      <c r="M1821">
        <v>3</v>
      </c>
      <c r="N1821">
        <v>22</v>
      </c>
      <c r="O1821">
        <v>15</v>
      </c>
      <c r="P1821">
        <v>1</v>
      </c>
      <c r="Q1821">
        <v>1</v>
      </c>
      <c r="R1821">
        <v>1211</v>
      </c>
      <c r="S1821">
        <v>1131</v>
      </c>
      <c r="T1821">
        <v>14</v>
      </c>
      <c r="U1821">
        <v>11</v>
      </c>
      <c r="V1821">
        <v>21</v>
      </c>
      <c r="W1821">
        <v>1222</v>
      </c>
      <c r="X1821">
        <v>923</v>
      </c>
      <c r="Y1821">
        <v>9</v>
      </c>
      <c r="Z1821">
        <v>58</v>
      </c>
      <c r="AA1821">
        <v>59</v>
      </c>
      <c r="AB1821">
        <v>1650</v>
      </c>
      <c r="AC1821">
        <v>1309</v>
      </c>
      <c r="AD1821">
        <v>8</v>
      </c>
      <c r="AE1821">
        <v>71</v>
      </c>
      <c r="AF1821">
        <v>53</v>
      </c>
      <c r="AG1821">
        <v>156</v>
      </c>
      <c r="AH1821">
        <v>79</v>
      </c>
      <c r="AI1821">
        <v>2</v>
      </c>
      <c r="AJ1821">
        <v>6</v>
      </c>
      <c r="AK1821">
        <v>13</v>
      </c>
      <c r="AL1821">
        <v>108</v>
      </c>
      <c r="AM1821">
        <v>95</v>
      </c>
      <c r="AN1821">
        <v>1</v>
      </c>
      <c r="AO1821">
        <v>0</v>
      </c>
      <c r="AP1821">
        <v>0</v>
      </c>
      <c r="AQ1821">
        <v>0</v>
      </c>
      <c r="AR1821">
        <v>0</v>
      </c>
      <c r="AS1821">
        <v>0</v>
      </c>
      <c r="AT1821">
        <v>0</v>
      </c>
      <c r="AU1821">
        <v>0</v>
      </c>
      <c r="AV1821">
        <v>0</v>
      </c>
      <c r="AW1821">
        <v>0</v>
      </c>
      <c r="AX1821">
        <v>0</v>
      </c>
      <c r="AY1821">
        <v>0</v>
      </c>
      <c r="AZ1821">
        <v>0</v>
      </c>
      <c r="BA1821">
        <v>0</v>
      </c>
      <c r="BB1821">
        <v>0</v>
      </c>
      <c r="BC1821">
        <v>0</v>
      </c>
      <c r="BD1821">
        <v>0</v>
      </c>
      <c r="BE1821">
        <v>0</v>
      </c>
      <c r="BF1821">
        <v>0</v>
      </c>
      <c r="BG1821" s="20">
        <v>7</v>
      </c>
      <c r="BH1821" s="20">
        <v>0</v>
      </c>
      <c r="BI1821" s="20">
        <v>151</v>
      </c>
      <c r="BJ1821" s="20">
        <v>18</v>
      </c>
      <c r="BK1821" s="20">
        <v>1160</v>
      </c>
      <c r="BL1821" s="20">
        <v>1069</v>
      </c>
      <c r="BM1821" s="20">
        <v>1493</v>
      </c>
      <c r="BN1821" s="20">
        <v>127</v>
      </c>
      <c r="BO1821" s="20">
        <v>106</v>
      </c>
      <c r="BP1821" s="20">
        <v>5787</v>
      </c>
      <c r="BQ1821" s="20">
        <v>3287</v>
      </c>
      <c r="BR1821" s="20">
        <v>0</v>
      </c>
      <c r="BS1821" s="20">
        <v>25</v>
      </c>
      <c r="BT1821" s="20">
        <v>169</v>
      </c>
      <c r="BU1821" s="20">
        <v>867</v>
      </c>
      <c r="BV1821" s="20">
        <v>4509</v>
      </c>
    </row>
    <row r="1822" spans="1:74" x14ac:dyDescent="0.25">
      <c r="A1822" s="20" t="s">
        <v>452</v>
      </c>
      <c r="B1822" s="20" t="s">
        <v>602</v>
      </c>
      <c r="C1822" s="20" t="s">
        <v>614</v>
      </c>
      <c r="D1822" s="1">
        <v>44606</v>
      </c>
      <c r="E1822">
        <v>163</v>
      </c>
      <c r="F1822">
        <v>7</v>
      </c>
      <c r="G1822">
        <v>7</v>
      </c>
      <c r="H1822">
        <v>0</v>
      </c>
      <c r="I1822">
        <v>0</v>
      </c>
      <c r="J1822">
        <v>133</v>
      </c>
      <c r="K1822">
        <v>1</v>
      </c>
      <c r="L1822">
        <v>7</v>
      </c>
      <c r="M1822">
        <v>3</v>
      </c>
      <c r="N1822">
        <v>22</v>
      </c>
      <c r="O1822">
        <v>15</v>
      </c>
      <c r="P1822">
        <v>1</v>
      </c>
      <c r="Q1822">
        <v>1</v>
      </c>
      <c r="R1822">
        <v>1212</v>
      </c>
      <c r="S1822">
        <v>1133</v>
      </c>
      <c r="T1822">
        <v>14</v>
      </c>
      <c r="U1822">
        <v>11</v>
      </c>
      <c r="V1822">
        <v>21</v>
      </c>
      <c r="W1822">
        <v>1219</v>
      </c>
      <c r="X1822">
        <v>923</v>
      </c>
      <c r="Y1822">
        <v>9</v>
      </c>
      <c r="Z1822">
        <v>58</v>
      </c>
      <c r="AA1822">
        <v>59</v>
      </c>
      <c r="AB1822">
        <v>1655</v>
      </c>
      <c r="AC1822">
        <v>1320</v>
      </c>
      <c r="AD1822">
        <v>8</v>
      </c>
      <c r="AE1822">
        <v>71</v>
      </c>
      <c r="AF1822">
        <v>54</v>
      </c>
      <c r="AG1822">
        <v>158</v>
      </c>
      <c r="AH1822">
        <v>79</v>
      </c>
      <c r="AI1822">
        <v>2</v>
      </c>
      <c r="AJ1822">
        <v>6</v>
      </c>
      <c r="AK1822">
        <v>14</v>
      </c>
      <c r="AL1822">
        <v>108</v>
      </c>
      <c r="AM1822">
        <v>96</v>
      </c>
      <c r="AN1822">
        <v>1</v>
      </c>
      <c r="AO1822">
        <v>0</v>
      </c>
      <c r="AP1822">
        <v>0</v>
      </c>
      <c r="AQ1822">
        <v>0</v>
      </c>
      <c r="AR1822">
        <v>0</v>
      </c>
      <c r="AS1822">
        <v>0</v>
      </c>
      <c r="AT1822">
        <v>0</v>
      </c>
      <c r="AU1822">
        <v>0</v>
      </c>
      <c r="AV1822">
        <v>0</v>
      </c>
      <c r="AW1822">
        <v>0</v>
      </c>
      <c r="AX1822">
        <v>0</v>
      </c>
      <c r="AY1822">
        <v>0</v>
      </c>
      <c r="AZ1822">
        <v>0</v>
      </c>
      <c r="BA1822">
        <v>0</v>
      </c>
      <c r="BB1822">
        <v>0</v>
      </c>
      <c r="BC1822">
        <v>0</v>
      </c>
      <c r="BD1822">
        <v>0</v>
      </c>
      <c r="BE1822">
        <v>0</v>
      </c>
      <c r="BF1822">
        <v>0</v>
      </c>
      <c r="BG1822" s="20">
        <v>7</v>
      </c>
      <c r="BH1822" s="20">
        <v>0</v>
      </c>
      <c r="BI1822" s="20">
        <v>151</v>
      </c>
      <c r="BJ1822" s="20">
        <v>18</v>
      </c>
      <c r="BK1822" s="20">
        <v>1161</v>
      </c>
      <c r="BL1822" s="20">
        <v>1066</v>
      </c>
      <c r="BM1822" s="20">
        <v>1496</v>
      </c>
      <c r="BN1822" s="20">
        <v>128</v>
      </c>
      <c r="BO1822" s="20">
        <v>106</v>
      </c>
      <c r="BP1822" s="20">
        <v>5793</v>
      </c>
      <c r="BQ1822" s="20">
        <v>3320</v>
      </c>
      <c r="BR1822" s="20">
        <v>0</v>
      </c>
      <c r="BS1822" s="20">
        <v>25</v>
      </c>
      <c r="BT1822" s="20">
        <v>169</v>
      </c>
      <c r="BU1822" s="20">
        <v>863</v>
      </c>
      <c r="BV1822" s="20">
        <v>4523</v>
      </c>
    </row>
    <row r="1823" spans="1:74" x14ac:dyDescent="0.25">
      <c r="A1823" s="20" t="s">
        <v>452</v>
      </c>
      <c r="B1823" s="20" t="s">
        <v>602</v>
      </c>
      <c r="C1823" s="20" t="s">
        <v>614</v>
      </c>
      <c r="D1823" s="1">
        <v>44606</v>
      </c>
      <c r="W1823">
        <v>1</v>
      </c>
      <c r="X1823">
        <v>1</v>
      </c>
      <c r="BG1823" s="20"/>
      <c r="BH1823" s="20"/>
      <c r="BI1823" s="20"/>
      <c r="BJ1823" s="20"/>
      <c r="BK1823" s="20"/>
      <c r="BL1823" s="20">
        <v>1</v>
      </c>
      <c r="BM1823" s="20"/>
      <c r="BN1823" s="20"/>
      <c r="BO1823" s="20"/>
      <c r="BP1823" s="20"/>
      <c r="BQ1823" s="20"/>
      <c r="BR1823" s="20"/>
      <c r="BS1823" s="20"/>
      <c r="BT1823" s="20"/>
      <c r="BU1823" s="20"/>
      <c r="BV1823" s="20"/>
    </row>
    <row r="1824" spans="1:74" x14ac:dyDescent="0.25">
      <c r="A1824" s="20" t="s">
        <v>452</v>
      </c>
      <c r="B1824" s="20" t="s">
        <v>453</v>
      </c>
      <c r="C1824" s="20" t="s">
        <v>615</v>
      </c>
      <c r="D1824" s="1">
        <v>44493</v>
      </c>
      <c r="E1824">
        <v>51</v>
      </c>
      <c r="F1824">
        <v>1</v>
      </c>
      <c r="G1824">
        <v>0</v>
      </c>
      <c r="H1824">
        <v>0</v>
      </c>
      <c r="I1824">
        <v>0</v>
      </c>
      <c r="J1824">
        <v>8</v>
      </c>
      <c r="K1824">
        <v>0</v>
      </c>
      <c r="L1824">
        <v>4</v>
      </c>
      <c r="M1824">
        <v>0</v>
      </c>
      <c r="N1824">
        <v>1</v>
      </c>
      <c r="O1824">
        <v>0</v>
      </c>
      <c r="P1824">
        <v>0</v>
      </c>
      <c r="Q1824">
        <v>0</v>
      </c>
      <c r="R1824">
        <v>294</v>
      </c>
      <c r="S1824">
        <v>0</v>
      </c>
      <c r="T1824">
        <v>113</v>
      </c>
      <c r="U1824">
        <v>18</v>
      </c>
      <c r="V1824">
        <v>7</v>
      </c>
      <c r="W1824">
        <v>684</v>
      </c>
      <c r="X1824">
        <v>0</v>
      </c>
      <c r="Y1824">
        <v>38</v>
      </c>
      <c r="Z1824">
        <v>90</v>
      </c>
      <c r="AA1824">
        <v>35</v>
      </c>
      <c r="AB1824">
        <v>589</v>
      </c>
      <c r="AC1824">
        <v>57</v>
      </c>
      <c r="AD1824">
        <v>1</v>
      </c>
      <c r="AE1824">
        <v>77</v>
      </c>
      <c r="AF1824">
        <v>19</v>
      </c>
      <c r="AG1824">
        <v>67</v>
      </c>
      <c r="AH1824">
        <v>0</v>
      </c>
      <c r="AI1824">
        <v>3</v>
      </c>
      <c r="AJ1824">
        <v>4</v>
      </c>
      <c r="AK1824">
        <v>12</v>
      </c>
      <c r="AL1824">
        <v>26</v>
      </c>
      <c r="AM1824">
        <v>0</v>
      </c>
      <c r="AN1824">
        <v>3</v>
      </c>
      <c r="AO1824">
        <v>0</v>
      </c>
      <c r="AP1824">
        <v>1</v>
      </c>
      <c r="AQ1824">
        <v>0</v>
      </c>
      <c r="AR1824">
        <v>0</v>
      </c>
      <c r="AS1824">
        <v>0</v>
      </c>
      <c r="AT1824">
        <v>0</v>
      </c>
      <c r="AU1824">
        <v>0</v>
      </c>
      <c r="AV1824">
        <v>0</v>
      </c>
      <c r="AW1824">
        <v>0</v>
      </c>
      <c r="AX1824">
        <v>0</v>
      </c>
      <c r="AY1824">
        <v>0</v>
      </c>
      <c r="AZ1824">
        <v>0</v>
      </c>
      <c r="BA1824">
        <v>0</v>
      </c>
      <c r="BB1824">
        <v>0</v>
      </c>
      <c r="BC1824">
        <v>1</v>
      </c>
      <c r="BD1824">
        <v>0</v>
      </c>
      <c r="BE1824">
        <v>1</v>
      </c>
      <c r="BF1824">
        <v>0</v>
      </c>
      <c r="BG1824" s="20"/>
      <c r="BH1824" s="20"/>
      <c r="BI1824" s="20"/>
      <c r="BJ1824" s="20"/>
      <c r="BK1824" s="20"/>
      <c r="BL1824" s="20"/>
      <c r="BM1824" s="20"/>
      <c r="BN1824" s="20"/>
      <c r="BO1824" s="20"/>
      <c r="BP1824" s="20"/>
      <c r="BQ1824" s="20"/>
      <c r="BR1824" s="20"/>
      <c r="BS1824" s="20"/>
      <c r="BT1824" s="20"/>
      <c r="BU1824" s="20"/>
      <c r="BV1824" s="20"/>
    </row>
    <row r="1825" spans="1:74" x14ac:dyDescent="0.25">
      <c r="A1825" s="20" t="s">
        <v>452</v>
      </c>
      <c r="B1825" s="20" t="s">
        <v>453</v>
      </c>
      <c r="C1825" s="20" t="s">
        <v>615</v>
      </c>
      <c r="D1825" s="1">
        <v>44500</v>
      </c>
      <c r="E1825">
        <v>51</v>
      </c>
      <c r="F1825">
        <v>1</v>
      </c>
      <c r="G1825">
        <v>0</v>
      </c>
      <c r="H1825">
        <v>0</v>
      </c>
      <c r="I1825">
        <v>0</v>
      </c>
      <c r="J1825">
        <v>9</v>
      </c>
      <c r="K1825">
        <v>0</v>
      </c>
      <c r="L1825">
        <v>4</v>
      </c>
      <c r="M1825">
        <v>0</v>
      </c>
      <c r="N1825">
        <v>1</v>
      </c>
      <c r="O1825">
        <v>0</v>
      </c>
      <c r="P1825">
        <v>0</v>
      </c>
      <c r="Q1825">
        <v>0</v>
      </c>
      <c r="R1825">
        <v>294</v>
      </c>
      <c r="S1825">
        <v>0</v>
      </c>
      <c r="T1825">
        <v>144</v>
      </c>
      <c r="U1825">
        <v>18</v>
      </c>
      <c r="V1825">
        <v>7</v>
      </c>
      <c r="W1825">
        <v>684</v>
      </c>
      <c r="X1825">
        <v>0</v>
      </c>
      <c r="Y1825">
        <v>46</v>
      </c>
      <c r="Z1825">
        <v>88</v>
      </c>
      <c r="AA1825">
        <v>33</v>
      </c>
      <c r="AB1825">
        <v>590</v>
      </c>
      <c r="AC1825">
        <v>65</v>
      </c>
      <c r="AD1825">
        <v>1</v>
      </c>
      <c r="AE1825">
        <v>77</v>
      </c>
      <c r="AF1825">
        <v>19</v>
      </c>
      <c r="AG1825">
        <v>68</v>
      </c>
      <c r="AH1825">
        <v>0</v>
      </c>
      <c r="AI1825">
        <v>4</v>
      </c>
      <c r="AJ1825">
        <v>4</v>
      </c>
      <c r="AK1825">
        <v>13</v>
      </c>
      <c r="AL1825">
        <v>26</v>
      </c>
      <c r="AM1825">
        <v>0</v>
      </c>
      <c r="AN1825">
        <v>3</v>
      </c>
      <c r="AO1825">
        <v>0</v>
      </c>
      <c r="AP1825">
        <v>1</v>
      </c>
      <c r="AQ1825">
        <v>0</v>
      </c>
      <c r="AR1825">
        <v>0</v>
      </c>
      <c r="AS1825">
        <v>0</v>
      </c>
      <c r="AT1825">
        <v>0</v>
      </c>
      <c r="AU1825">
        <v>0</v>
      </c>
      <c r="AV1825">
        <v>0</v>
      </c>
      <c r="AW1825">
        <v>0</v>
      </c>
      <c r="AX1825">
        <v>0</v>
      </c>
      <c r="AY1825">
        <v>0</v>
      </c>
      <c r="AZ1825">
        <v>0</v>
      </c>
      <c r="BA1825">
        <v>0</v>
      </c>
      <c r="BB1825">
        <v>0</v>
      </c>
      <c r="BC1825">
        <v>1</v>
      </c>
      <c r="BD1825">
        <v>0</v>
      </c>
      <c r="BE1825">
        <v>1</v>
      </c>
      <c r="BF1825">
        <v>0</v>
      </c>
      <c r="BG1825" s="20"/>
      <c r="BH1825" s="20"/>
      <c r="BI1825" s="20"/>
      <c r="BJ1825" s="20"/>
      <c r="BK1825" s="20"/>
      <c r="BL1825" s="20"/>
      <c r="BM1825" s="20"/>
      <c r="BN1825" s="20"/>
      <c r="BO1825" s="20"/>
      <c r="BP1825" s="20"/>
      <c r="BQ1825" s="20"/>
      <c r="BR1825" s="20"/>
      <c r="BS1825" s="20"/>
      <c r="BT1825" s="20"/>
      <c r="BU1825" s="20"/>
      <c r="BV1825" s="20"/>
    </row>
    <row r="1826" spans="1:74" x14ac:dyDescent="0.25">
      <c r="A1826" s="20" t="s">
        <v>452</v>
      </c>
      <c r="B1826" s="20" t="s">
        <v>453</v>
      </c>
      <c r="C1826" s="20" t="s">
        <v>615</v>
      </c>
      <c r="D1826" s="1">
        <v>44507</v>
      </c>
      <c r="E1826">
        <v>50</v>
      </c>
      <c r="F1826">
        <v>1</v>
      </c>
      <c r="G1826">
        <v>0</v>
      </c>
      <c r="H1826">
        <v>0</v>
      </c>
      <c r="I1826">
        <v>0</v>
      </c>
      <c r="J1826">
        <v>12</v>
      </c>
      <c r="K1826">
        <v>0</v>
      </c>
      <c r="L1826">
        <v>4</v>
      </c>
      <c r="M1826">
        <v>0</v>
      </c>
      <c r="N1826">
        <v>1</v>
      </c>
      <c r="O1826">
        <v>0</v>
      </c>
      <c r="P1826">
        <v>0</v>
      </c>
      <c r="Q1826">
        <v>0</v>
      </c>
      <c r="R1826">
        <v>291</v>
      </c>
      <c r="S1826">
        <v>167</v>
      </c>
      <c r="T1826">
        <v>0</v>
      </c>
      <c r="U1826">
        <v>18</v>
      </c>
      <c r="V1826">
        <v>7</v>
      </c>
      <c r="W1826">
        <v>687</v>
      </c>
      <c r="X1826">
        <v>65</v>
      </c>
      <c r="Y1826">
        <v>1</v>
      </c>
      <c r="Z1826">
        <v>88</v>
      </c>
      <c r="AA1826">
        <v>33</v>
      </c>
      <c r="AB1826">
        <v>587</v>
      </c>
      <c r="AC1826">
        <v>77</v>
      </c>
      <c r="AD1826">
        <v>1</v>
      </c>
      <c r="AE1826">
        <v>76</v>
      </c>
      <c r="AF1826">
        <v>20</v>
      </c>
      <c r="AG1826">
        <v>68</v>
      </c>
      <c r="AH1826">
        <v>4</v>
      </c>
      <c r="AI1826">
        <v>1</v>
      </c>
      <c r="AJ1826">
        <v>4</v>
      </c>
      <c r="AK1826">
        <v>13</v>
      </c>
      <c r="AL1826">
        <v>25</v>
      </c>
      <c r="AM1826">
        <v>3</v>
      </c>
      <c r="AN1826">
        <v>0</v>
      </c>
      <c r="AO1826">
        <v>0</v>
      </c>
      <c r="AP1826">
        <v>1</v>
      </c>
      <c r="AQ1826">
        <v>0</v>
      </c>
      <c r="AR1826">
        <v>0</v>
      </c>
      <c r="AS1826">
        <v>0</v>
      </c>
      <c r="AT1826">
        <v>0</v>
      </c>
      <c r="AU1826">
        <v>0</v>
      </c>
      <c r="AV1826">
        <v>0</v>
      </c>
      <c r="AW1826">
        <v>0</v>
      </c>
      <c r="AX1826">
        <v>0</v>
      </c>
      <c r="AY1826">
        <v>0</v>
      </c>
      <c r="AZ1826">
        <v>0</v>
      </c>
      <c r="BA1826">
        <v>0</v>
      </c>
      <c r="BB1826">
        <v>0</v>
      </c>
      <c r="BC1826">
        <v>0</v>
      </c>
      <c r="BD1826">
        <v>0</v>
      </c>
      <c r="BE1826">
        <v>0</v>
      </c>
      <c r="BF1826">
        <v>0</v>
      </c>
      <c r="BG1826" s="20">
        <v>1</v>
      </c>
      <c r="BH1826" s="20">
        <v>0</v>
      </c>
      <c r="BI1826" s="20">
        <v>43</v>
      </c>
      <c r="BJ1826" s="20">
        <v>1</v>
      </c>
      <c r="BK1826" s="20">
        <v>258</v>
      </c>
      <c r="BL1826" s="20">
        <v>527</v>
      </c>
      <c r="BM1826" s="20">
        <v>469</v>
      </c>
      <c r="BN1826" s="20">
        <v>41</v>
      </c>
      <c r="BO1826" s="20">
        <v>21</v>
      </c>
      <c r="BP1826" s="20"/>
      <c r="BQ1826" s="20"/>
      <c r="BR1826" s="20"/>
      <c r="BS1826" s="20"/>
      <c r="BT1826" s="20"/>
      <c r="BU1826" s="20"/>
      <c r="BV1826" s="20"/>
    </row>
    <row r="1827" spans="1:74" x14ac:dyDescent="0.25">
      <c r="A1827" s="20" t="s">
        <v>452</v>
      </c>
      <c r="B1827" s="20" t="s">
        <v>453</v>
      </c>
      <c r="C1827" s="20" t="s">
        <v>615</v>
      </c>
      <c r="D1827" s="1">
        <v>44514</v>
      </c>
      <c r="E1827">
        <v>51</v>
      </c>
      <c r="F1827">
        <v>1</v>
      </c>
      <c r="G1827">
        <v>0</v>
      </c>
      <c r="H1827">
        <v>0</v>
      </c>
      <c r="I1827">
        <v>0</v>
      </c>
      <c r="J1827">
        <v>13</v>
      </c>
      <c r="K1827">
        <v>0</v>
      </c>
      <c r="L1827">
        <v>4</v>
      </c>
      <c r="M1827">
        <v>0</v>
      </c>
      <c r="N1827">
        <v>1</v>
      </c>
      <c r="O1827">
        <v>0</v>
      </c>
      <c r="P1827">
        <v>0</v>
      </c>
      <c r="Q1827">
        <v>0</v>
      </c>
      <c r="R1827">
        <v>290</v>
      </c>
      <c r="S1827">
        <v>183</v>
      </c>
      <c r="T1827">
        <v>0</v>
      </c>
      <c r="U1827">
        <v>18</v>
      </c>
      <c r="V1827">
        <v>7</v>
      </c>
      <c r="W1827">
        <v>687</v>
      </c>
      <c r="X1827">
        <v>96</v>
      </c>
      <c r="Y1827">
        <v>1</v>
      </c>
      <c r="Z1827">
        <v>88</v>
      </c>
      <c r="AA1827">
        <v>32</v>
      </c>
      <c r="AB1827">
        <v>586</v>
      </c>
      <c r="AC1827">
        <v>107</v>
      </c>
      <c r="AD1827">
        <v>1</v>
      </c>
      <c r="AE1827">
        <v>76</v>
      </c>
      <c r="AF1827">
        <v>18</v>
      </c>
      <c r="AG1827">
        <v>68</v>
      </c>
      <c r="AH1827">
        <v>4</v>
      </c>
      <c r="AI1827">
        <v>1</v>
      </c>
      <c r="AJ1827">
        <v>4</v>
      </c>
      <c r="AK1827">
        <v>13</v>
      </c>
      <c r="AL1827">
        <v>25</v>
      </c>
      <c r="AM1827">
        <v>3</v>
      </c>
      <c r="AN1827">
        <v>0</v>
      </c>
      <c r="AO1827">
        <v>0</v>
      </c>
      <c r="AP1827">
        <v>0</v>
      </c>
      <c r="AQ1827">
        <v>0</v>
      </c>
      <c r="AR1827">
        <v>0</v>
      </c>
      <c r="AS1827">
        <v>0</v>
      </c>
      <c r="AT1827">
        <v>0</v>
      </c>
      <c r="AU1827">
        <v>0</v>
      </c>
      <c r="AV1827">
        <v>0</v>
      </c>
      <c r="AW1827">
        <v>0</v>
      </c>
      <c r="AX1827">
        <v>0</v>
      </c>
      <c r="AY1827">
        <v>0</v>
      </c>
      <c r="AZ1827">
        <v>0</v>
      </c>
      <c r="BA1827">
        <v>0</v>
      </c>
      <c r="BB1827">
        <v>0</v>
      </c>
      <c r="BC1827">
        <v>0</v>
      </c>
      <c r="BD1827">
        <v>0</v>
      </c>
      <c r="BE1827">
        <v>0</v>
      </c>
      <c r="BF1827">
        <v>0</v>
      </c>
      <c r="BG1827" s="20">
        <v>1</v>
      </c>
      <c r="BH1827" s="20">
        <v>0</v>
      </c>
      <c r="BI1827" s="20">
        <v>44</v>
      </c>
      <c r="BJ1827" s="20">
        <v>1</v>
      </c>
      <c r="BK1827" s="20">
        <v>257</v>
      </c>
      <c r="BL1827" s="20">
        <v>528</v>
      </c>
      <c r="BM1827" s="20">
        <v>469</v>
      </c>
      <c r="BN1827" s="20">
        <v>41</v>
      </c>
      <c r="BO1827" s="20">
        <v>22</v>
      </c>
      <c r="BP1827" s="20"/>
      <c r="BQ1827" s="20"/>
      <c r="BR1827" s="20"/>
      <c r="BS1827" s="20"/>
      <c r="BT1827" s="20"/>
      <c r="BU1827" s="20"/>
      <c r="BV1827" s="20"/>
    </row>
    <row r="1828" spans="1:74" x14ac:dyDescent="0.25">
      <c r="A1828" s="20" t="s">
        <v>452</v>
      </c>
      <c r="B1828" s="20" t="s">
        <v>453</v>
      </c>
      <c r="C1828" s="20" t="s">
        <v>615</v>
      </c>
      <c r="D1828" s="1">
        <v>44521</v>
      </c>
      <c r="E1828">
        <v>52</v>
      </c>
      <c r="F1828">
        <v>1</v>
      </c>
      <c r="G1828">
        <v>0</v>
      </c>
      <c r="H1828">
        <v>0</v>
      </c>
      <c r="I1828">
        <v>0</v>
      </c>
      <c r="J1828">
        <v>15</v>
      </c>
      <c r="K1828">
        <v>0</v>
      </c>
      <c r="L1828">
        <v>4</v>
      </c>
      <c r="M1828">
        <v>0</v>
      </c>
      <c r="N1828">
        <v>1</v>
      </c>
      <c r="O1828">
        <v>0</v>
      </c>
      <c r="P1828">
        <v>0</v>
      </c>
      <c r="Q1828">
        <v>0</v>
      </c>
      <c r="R1828">
        <v>290</v>
      </c>
      <c r="S1828">
        <v>196</v>
      </c>
      <c r="T1828">
        <v>0</v>
      </c>
      <c r="U1828">
        <v>18</v>
      </c>
      <c r="V1828">
        <v>7</v>
      </c>
      <c r="W1828">
        <v>688</v>
      </c>
      <c r="X1828">
        <v>122</v>
      </c>
      <c r="Y1828">
        <v>1</v>
      </c>
      <c r="Z1828">
        <v>89</v>
      </c>
      <c r="AA1828">
        <v>33</v>
      </c>
      <c r="AB1828">
        <v>586</v>
      </c>
      <c r="AC1828">
        <v>123</v>
      </c>
      <c r="AD1828">
        <v>1</v>
      </c>
      <c r="AE1828">
        <v>74</v>
      </c>
      <c r="AF1828">
        <v>19</v>
      </c>
      <c r="AG1828">
        <v>67</v>
      </c>
      <c r="AH1828">
        <v>4</v>
      </c>
      <c r="AI1828">
        <v>1</v>
      </c>
      <c r="AJ1828">
        <v>4</v>
      </c>
      <c r="AK1828">
        <v>12</v>
      </c>
      <c r="AL1828">
        <v>25</v>
      </c>
      <c r="AM1828">
        <v>3</v>
      </c>
      <c r="AN1828">
        <v>0</v>
      </c>
      <c r="AO1828">
        <v>0</v>
      </c>
      <c r="AP1828">
        <v>0</v>
      </c>
      <c r="AQ1828">
        <v>0</v>
      </c>
      <c r="AR1828">
        <v>0</v>
      </c>
      <c r="AS1828">
        <v>0</v>
      </c>
      <c r="AT1828">
        <v>0</v>
      </c>
      <c r="AU1828">
        <v>0</v>
      </c>
      <c r="AV1828">
        <v>0</v>
      </c>
      <c r="AW1828">
        <v>0</v>
      </c>
      <c r="AX1828">
        <v>0</v>
      </c>
      <c r="AY1828">
        <v>0</v>
      </c>
      <c r="AZ1828">
        <v>0</v>
      </c>
      <c r="BA1828">
        <v>0</v>
      </c>
      <c r="BB1828">
        <v>0</v>
      </c>
      <c r="BC1828">
        <v>0</v>
      </c>
      <c r="BD1828">
        <v>0</v>
      </c>
      <c r="BE1828">
        <v>0</v>
      </c>
      <c r="BF1828">
        <v>0</v>
      </c>
      <c r="BG1828" s="20">
        <v>1</v>
      </c>
      <c r="BH1828" s="20">
        <v>0</v>
      </c>
      <c r="BI1828" s="20">
        <v>45</v>
      </c>
      <c r="BJ1828" s="20">
        <v>1</v>
      </c>
      <c r="BK1828" s="20">
        <v>257</v>
      </c>
      <c r="BL1828" s="20">
        <v>528</v>
      </c>
      <c r="BM1828" s="20">
        <v>471</v>
      </c>
      <c r="BN1828" s="20">
        <v>41</v>
      </c>
      <c r="BO1828" s="20">
        <v>22</v>
      </c>
      <c r="BP1828" s="20"/>
      <c r="BQ1828" s="20"/>
      <c r="BR1828" s="20"/>
      <c r="BS1828" s="20"/>
      <c r="BT1828" s="20"/>
      <c r="BU1828" s="20"/>
      <c r="BV1828" s="20"/>
    </row>
    <row r="1829" spans="1:74" x14ac:dyDescent="0.25">
      <c r="A1829" s="20" t="s">
        <v>452</v>
      </c>
      <c r="B1829" s="20" t="s">
        <v>453</v>
      </c>
      <c r="C1829" s="20" t="s">
        <v>615</v>
      </c>
      <c r="D1829" s="1">
        <v>44528</v>
      </c>
      <c r="E1829">
        <v>52</v>
      </c>
      <c r="F1829">
        <v>1</v>
      </c>
      <c r="G1829">
        <v>0</v>
      </c>
      <c r="H1829">
        <v>0</v>
      </c>
      <c r="I1829">
        <v>0</v>
      </c>
      <c r="J1829">
        <v>23</v>
      </c>
      <c r="K1829">
        <v>0</v>
      </c>
      <c r="L1829">
        <v>4</v>
      </c>
      <c r="M1829">
        <v>0</v>
      </c>
      <c r="N1829">
        <v>1</v>
      </c>
      <c r="O1829">
        <v>0</v>
      </c>
      <c r="P1829">
        <v>0</v>
      </c>
      <c r="Q1829">
        <v>0</v>
      </c>
      <c r="R1829">
        <v>290</v>
      </c>
      <c r="S1829">
        <v>207</v>
      </c>
      <c r="T1829">
        <v>0</v>
      </c>
      <c r="U1829">
        <v>18</v>
      </c>
      <c r="V1829">
        <v>7</v>
      </c>
      <c r="W1829">
        <v>690</v>
      </c>
      <c r="X1829">
        <v>240</v>
      </c>
      <c r="Y1829">
        <v>1</v>
      </c>
      <c r="Z1829">
        <v>87</v>
      </c>
      <c r="AA1829">
        <v>34</v>
      </c>
      <c r="AB1829">
        <v>587</v>
      </c>
      <c r="AC1829">
        <v>169</v>
      </c>
      <c r="AD1829">
        <v>1</v>
      </c>
      <c r="AE1829">
        <v>75</v>
      </c>
      <c r="AF1829">
        <v>18</v>
      </c>
      <c r="AG1829">
        <v>69</v>
      </c>
      <c r="AH1829">
        <v>6</v>
      </c>
      <c r="AI1829">
        <v>1</v>
      </c>
      <c r="AJ1829">
        <v>4</v>
      </c>
      <c r="AK1829">
        <v>13</v>
      </c>
      <c r="AL1829">
        <v>25</v>
      </c>
      <c r="AM1829">
        <v>4</v>
      </c>
      <c r="AN1829">
        <v>0</v>
      </c>
      <c r="AO1829">
        <v>0</v>
      </c>
      <c r="AP1829">
        <v>0</v>
      </c>
      <c r="AQ1829">
        <v>0</v>
      </c>
      <c r="AR1829">
        <v>0</v>
      </c>
      <c r="AS1829">
        <v>0</v>
      </c>
      <c r="AT1829">
        <v>0</v>
      </c>
      <c r="AU1829">
        <v>0</v>
      </c>
      <c r="AV1829">
        <v>0</v>
      </c>
      <c r="AW1829">
        <v>0</v>
      </c>
      <c r="AX1829">
        <v>0</v>
      </c>
      <c r="AY1829">
        <v>0</v>
      </c>
      <c r="AZ1829">
        <v>0</v>
      </c>
      <c r="BA1829">
        <v>0</v>
      </c>
      <c r="BB1829">
        <v>0</v>
      </c>
      <c r="BC1829">
        <v>0</v>
      </c>
      <c r="BD1829">
        <v>0</v>
      </c>
      <c r="BE1829">
        <v>0</v>
      </c>
      <c r="BF1829">
        <v>0</v>
      </c>
      <c r="BG1829" s="20">
        <v>1</v>
      </c>
      <c r="BH1829" s="20">
        <v>0</v>
      </c>
      <c r="BI1829" s="20">
        <v>45</v>
      </c>
      <c r="BJ1829" s="20">
        <v>1</v>
      </c>
      <c r="BK1829" s="20">
        <v>257</v>
      </c>
      <c r="BL1829" s="20">
        <v>532</v>
      </c>
      <c r="BM1829" s="20">
        <v>472</v>
      </c>
      <c r="BN1829" s="20">
        <v>41</v>
      </c>
      <c r="BO1829" s="20">
        <v>22</v>
      </c>
      <c r="BP1829" s="20"/>
      <c r="BQ1829" s="20"/>
      <c r="BR1829" s="20"/>
      <c r="BS1829" s="20"/>
      <c r="BT1829" s="20"/>
      <c r="BU1829" s="20"/>
      <c r="BV1829" s="20"/>
    </row>
    <row r="1830" spans="1:74" x14ac:dyDescent="0.25">
      <c r="A1830" s="20" t="s">
        <v>452</v>
      </c>
      <c r="B1830" s="20" t="s">
        <v>453</v>
      </c>
      <c r="C1830" s="20" t="s">
        <v>615</v>
      </c>
      <c r="D1830" s="1">
        <v>44535</v>
      </c>
      <c r="E1830">
        <v>52</v>
      </c>
      <c r="F1830">
        <v>1</v>
      </c>
      <c r="G1830">
        <v>0</v>
      </c>
      <c r="H1830">
        <v>0</v>
      </c>
      <c r="I1830">
        <v>0</v>
      </c>
      <c r="J1830">
        <v>28</v>
      </c>
      <c r="K1830">
        <v>0</v>
      </c>
      <c r="L1830">
        <v>4</v>
      </c>
      <c r="M1830">
        <v>0</v>
      </c>
      <c r="N1830">
        <v>1</v>
      </c>
      <c r="O1830">
        <v>0</v>
      </c>
      <c r="P1830">
        <v>0</v>
      </c>
      <c r="Q1830">
        <v>0</v>
      </c>
      <c r="R1830">
        <v>291</v>
      </c>
      <c r="S1830">
        <v>219</v>
      </c>
      <c r="T1830">
        <v>0</v>
      </c>
      <c r="U1830">
        <v>18</v>
      </c>
      <c r="V1830">
        <v>7</v>
      </c>
      <c r="W1830">
        <v>688</v>
      </c>
      <c r="X1830">
        <v>290</v>
      </c>
      <c r="Y1830">
        <v>1</v>
      </c>
      <c r="Z1830">
        <v>86</v>
      </c>
      <c r="AA1830">
        <v>34</v>
      </c>
      <c r="AB1830">
        <v>587</v>
      </c>
      <c r="AC1830">
        <v>215</v>
      </c>
      <c r="AD1830">
        <v>1</v>
      </c>
      <c r="AE1830">
        <v>75</v>
      </c>
      <c r="AF1830">
        <v>18</v>
      </c>
      <c r="AG1830">
        <v>69</v>
      </c>
      <c r="AH1830">
        <v>8</v>
      </c>
      <c r="AI1830">
        <v>1</v>
      </c>
      <c r="AJ1830">
        <v>4</v>
      </c>
      <c r="AK1830">
        <v>12</v>
      </c>
      <c r="AL1830">
        <v>25</v>
      </c>
      <c r="AM1830">
        <v>6</v>
      </c>
      <c r="AN1830">
        <v>0</v>
      </c>
      <c r="AO1830">
        <v>0</v>
      </c>
      <c r="AP1830">
        <v>0</v>
      </c>
      <c r="AQ1830">
        <v>0</v>
      </c>
      <c r="AR1830">
        <v>0</v>
      </c>
      <c r="AS1830">
        <v>0</v>
      </c>
      <c r="AT1830">
        <v>0</v>
      </c>
      <c r="AU1830">
        <v>0</v>
      </c>
      <c r="AV1830">
        <v>0</v>
      </c>
      <c r="AW1830">
        <v>0</v>
      </c>
      <c r="AX1830">
        <v>0</v>
      </c>
      <c r="AY1830">
        <v>0</v>
      </c>
      <c r="AZ1830">
        <v>0</v>
      </c>
      <c r="BA1830">
        <v>0</v>
      </c>
      <c r="BB1830">
        <v>0</v>
      </c>
      <c r="BC1830">
        <v>0</v>
      </c>
      <c r="BD1830">
        <v>0</v>
      </c>
      <c r="BE1830">
        <v>0</v>
      </c>
      <c r="BF1830">
        <v>0</v>
      </c>
      <c r="BG1830" s="20">
        <v>1</v>
      </c>
      <c r="BH1830" s="20">
        <v>0</v>
      </c>
      <c r="BI1830" s="20">
        <v>45</v>
      </c>
      <c r="BJ1830" s="20">
        <v>1</v>
      </c>
      <c r="BK1830" s="20">
        <v>258</v>
      </c>
      <c r="BL1830" s="20">
        <v>531</v>
      </c>
      <c r="BM1830" s="20">
        <v>474</v>
      </c>
      <c r="BN1830" s="20">
        <v>43</v>
      </c>
      <c r="BO1830" s="20">
        <v>22</v>
      </c>
      <c r="BP1830" s="20"/>
      <c r="BQ1830" s="20"/>
      <c r="BR1830" s="20"/>
      <c r="BS1830" s="20"/>
      <c r="BT1830" s="20"/>
      <c r="BU1830" s="20"/>
      <c r="BV1830" s="20"/>
    </row>
    <row r="1831" spans="1:74" x14ac:dyDescent="0.25">
      <c r="A1831" s="20" t="s">
        <v>452</v>
      </c>
      <c r="B1831" s="20" t="s">
        <v>453</v>
      </c>
      <c r="C1831" s="20" t="s">
        <v>615</v>
      </c>
      <c r="D1831" s="1">
        <v>44542</v>
      </c>
      <c r="E1831">
        <v>51</v>
      </c>
      <c r="F1831">
        <v>1</v>
      </c>
      <c r="G1831">
        <v>0</v>
      </c>
      <c r="H1831">
        <v>0</v>
      </c>
      <c r="I1831">
        <v>0</v>
      </c>
      <c r="J1831">
        <v>29</v>
      </c>
      <c r="K1831">
        <v>0</v>
      </c>
      <c r="L1831">
        <v>4</v>
      </c>
      <c r="M1831">
        <v>0</v>
      </c>
      <c r="N1831">
        <v>1</v>
      </c>
      <c r="O1831">
        <v>1</v>
      </c>
      <c r="P1831">
        <v>0</v>
      </c>
      <c r="Q1831">
        <v>0</v>
      </c>
      <c r="R1831">
        <v>293</v>
      </c>
      <c r="S1831">
        <v>225</v>
      </c>
      <c r="T1831">
        <v>0</v>
      </c>
      <c r="U1831">
        <v>18</v>
      </c>
      <c r="V1831">
        <v>7</v>
      </c>
      <c r="W1831">
        <v>691</v>
      </c>
      <c r="X1831">
        <v>332</v>
      </c>
      <c r="Y1831">
        <v>1</v>
      </c>
      <c r="Z1831">
        <v>86</v>
      </c>
      <c r="AA1831">
        <v>36</v>
      </c>
      <c r="AB1831">
        <v>586</v>
      </c>
      <c r="AC1831">
        <v>283</v>
      </c>
      <c r="AD1831">
        <v>1</v>
      </c>
      <c r="AE1831">
        <v>75</v>
      </c>
      <c r="AF1831">
        <v>17</v>
      </c>
      <c r="AG1831">
        <v>69</v>
      </c>
      <c r="AH1831">
        <v>9</v>
      </c>
      <c r="AI1831">
        <v>1</v>
      </c>
      <c r="AJ1831">
        <v>4</v>
      </c>
      <c r="AK1831">
        <v>12</v>
      </c>
      <c r="AL1831">
        <v>25</v>
      </c>
      <c r="AM1831">
        <v>8</v>
      </c>
      <c r="AN1831">
        <v>0</v>
      </c>
      <c r="AO1831">
        <v>0</v>
      </c>
      <c r="AP1831">
        <v>0</v>
      </c>
      <c r="AQ1831">
        <v>0</v>
      </c>
      <c r="AR1831">
        <v>0</v>
      </c>
      <c r="AS1831">
        <v>0</v>
      </c>
      <c r="AT1831">
        <v>0</v>
      </c>
      <c r="AU1831">
        <v>0</v>
      </c>
      <c r="AV1831">
        <v>0</v>
      </c>
      <c r="AW1831">
        <v>0</v>
      </c>
      <c r="AX1831">
        <v>0</v>
      </c>
      <c r="AY1831">
        <v>0</v>
      </c>
      <c r="AZ1831">
        <v>0</v>
      </c>
      <c r="BA1831">
        <v>0</v>
      </c>
      <c r="BB1831">
        <v>0</v>
      </c>
      <c r="BC1831">
        <v>0</v>
      </c>
      <c r="BD1831">
        <v>0</v>
      </c>
      <c r="BE1831">
        <v>0</v>
      </c>
      <c r="BF1831">
        <v>0</v>
      </c>
      <c r="BG1831" s="20">
        <v>1</v>
      </c>
      <c r="BH1831" s="20">
        <v>0</v>
      </c>
      <c r="BI1831" s="20">
        <v>44</v>
      </c>
      <c r="BJ1831" s="20">
        <v>1</v>
      </c>
      <c r="BK1831" s="20">
        <v>260</v>
      </c>
      <c r="BL1831" s="20">
        <v>533</v>
      </c>
      <c r="BM1831" s="20">
        <v>473</v>
      </c>
      <c r="BN1831" s="20">
        <v>46</v>
      </c>
      <c r="BO1831" s="20">
        <v>22</v>
      </c>
      <c r="BP1831" s="20"/>
      <c r="BQ1831" s="20"/>
      <c r="BR1831" s="20"/>
      <c r="BS1831" s="20"/>
      <c r="BT1831" s="20"/>
      <c r="BU1831" s="20"/>
      <c r="BV1831" s="20"/>
    </row>
    <row r="1832" spans="1:74" x14ac:dyDescent="0.25">
      <c r="A1832" s="20" t="s">
        <v>452</v>
      </c>
      <c r="B1832" s="20" t="s">
        <v>453</v>
      </c>
      <c r="C1832" s="20" t="s">
        <v>615</v>
      </c>
      <c r="D1832" s="1">
        <v>44549</v>
      </c>
      <c r="E1832">
        <v>52</v>
      </c>
      <c r="F1832">
        <v>1</v>
      </c>
      <c r="G1832">
        <v>1</v>
      </c>
      <c r="H1832">
        <v>0</v>
      </c>
      <c r="I1832">
        <v>0</v>
      </c>
      <c r="J1832">
        <v>33</v>
      </c>
      <c r="K1832">
        <v>0</v>
      </c>
      <c r="L1832">
        <v>4</v>
      </c>
      <c r="M1832">
        <v>1</v>
      </c>
      <c r="N1832">
        <v>1</v>
      </c>
      <c r="O1832">
        <v>1</v>
      </c>
      <c r="P1832">
        <v>0</v>
      </c>
      <c r="Q1832">
        <v>0</v>
      </c>
      <c r="R1832">
        <v>292</v>
      </c>
      <c r="S1832">
        <v>231</v>
      </c>
      <c r="T1832">
        <v>0</v>
      </c>
      <c r="U1832">
        <v>18</v>
      </c>
      <c r="V1832">
        <v>6</v>
      </c>
      <c r="W1832">
        <v>689</v>
      </c>
      <c r="X1832">
        <v>369</v>
      </c>
      <c r="Y1832">
        <v>1</v>
      </c>
      <c r="Z1832">
        <v>84</v>
      </c>
      <c r="AA1832">
        <v>35</v>
      </c>
      <c r="AB1832">
        <v>585</v>
      </c>
      <c r="AC1832">
        <v>322</v>
      </c>
      <c r="AD1832">
        <v>1</v>
      </c>
      <c r="AE1832">
        <v>75</v>
      </c>
      <c r="AF1832">
        <v>16</v>
      </c>
      <c r="AG1832">
        <v>69</v>
      </c>
      <c r="AH1832">
        <v>13</v>
      </c>
      <c r="AI1832">
        <v>1</v>
      </c>
      <c r="AJ1832">
        <v>4</v>
      </c>
      <c r="AK1832">
        <v>13</v>
      </c>
      <c r="AL1832">
        <v>27</v>
      </c>
      <c r="AM1832">
        <v>19</v>
      </c>
      <c r="AN1832">
        <v>0</v>
      </c>
      <c r="AO1832">
        <v>1</v>
      </c>
      <c r="AP1832">
        <v>0</v>
      </c>
      <c r="AQ1832">
        <v>0</v>
      </c>
      <c r="AR1832">
        <v>0</v>
      </c>
      <c r="AS1832">
        <v>0</v>
      </c>
      <c r="AT1832">
        <v>0</v>
      </c>
      <c r="AU1832">
        <v>0</v>
      </c>
      <c r="AV1832">
        <v>0</v>
      </c>
      <c r="AW1832">
        <v>0</v>
      </c>
      <c r="AX1832">
        <v>0</v>
      </c>
      <c r="AY1832">
        <v>0</v>
      </c>
      <c r="AZ1832">
        <v>0</v>
      </c>
      <c r="BA1832">
        <v>0</v>
      </c>
      <c r="BB1832">
        <v>0</v>
      </c>
      <c r="BC1832">
        <v>0</v>
      </c>
      <c r="BD1832">
        <v>0</v>
      </c>
      <c r="BE1832">
        <v>0</v>
      </c>
      <c r="BF1832">
        <v>0</v>
      </c>
      <c r="BG1832" s="20">
        <v>1</v>
      </c>
      <c r="BH1832" s="20">
        <v>0</v>
      </c>
      <c r="BI1832" s="20">
        <v>44</v>
      </c>
      <c r="BJ1832" s="20">
        <v>1</v>
      </c>
      <c r="BK1832" s="20">
        <v>260</v>
      </c>
      <c r="BL1832" s="20">
        <v>535</v>
      </c>
      <c r="BM1832" s="20">
        <v>473</v>
      </c>
      <c r="BN1832" s="20">
        <v>46</v>
      </c>
      <c r="BO1832" s="20">
        <v>23</v>
      </c>
      <c r="BP1832" s="20">
        <v>2523</v>
      </c>
      <c r="BQ1832" s="20">
        <v>623</v>
      </c>
      <c r="BR1832" s="20">
        <v>0</v>
      </c>
      <c r="BS1832" s="20">
        <v>4</v>
      </c>
      <c r="BT1832" s="20">
        <v>98</v>
      </c>
      <c r="BU1832" s="20">
        <v>671</v>
      </c>
      <c r="BV1832" s="20">
        <v>1628</v>
      </c>
    </row>
    <row r="1833" spans="1:74" x14ac:dyDescent="0.25">
      <c r="A1833" s="20" t="s">
        <v>452</v>
      </c>
      <c r="B1833" s="20" t="s">
        <v>453</v>
      </c>
      <c r="C1833" s="20" t="s">
        <v>615</v>
      </c>
      <c r="D1833" s="1">
        <v>44558</v>
      </c>
      <c r="E1833">
        <v>52</v>
      </c>
      <c r="F1833">
        <v>1</v>
      </c>
      <c r="G1833">
        <v>1</v>
      </c>
      <c r="H1833">
        <v>0</v>
      </c>
      <c r="I1833">
        <v>0</v>
      </c>
      <c r="J1833">
        <v>33</v>
      </c>
      <c r="K1833">
        <v>0</v>
      </c>
      <c r="L1833">
        <v>4</v>
      </c>
      <c r="M1833">
        <v>1</v>
      </c>
      <c r="N1833">
        <v>1</v>
      </c>
      <c r="O1833">
        <v>1</v>
      </c>
      <c r="P1833">
        <v>0</v>
      </c>
      <c r="Q1833">
        <v>0</v>
      </c>
      <c r="R1833">
        <v>290</v>
      </c>
      <c r="S1833">
        <v>232</v>
      </c>
      <c r="T1833">
        <v>0</v>
      </c>
      <c r="U1833">
        <v>18</v>
      </c>
      <c r="V1833">
        <v>6</v>
      </c>
      <c r="W1833">
        <v>687</v>
      </c>
      <c r="X1833">
        <v>380</v>
      </c>
      <c r="Y1833">
        <v>1</v>
      </c>
      <c r="Z1833">
        <v>84</v>
      </c>
      <c r="AA1833">
        <v>34</v>
      </c>
      <c r="AB1833">
        <v>586</v>
      </c>
      <c r="AC1833">
        <v>349</v>
      </c>
      <c r="AD1833">
        <v>1</v>
      </c>
      <c r="AE1833">
        <v>75</v>
      </c>
      <c r="AF1833">
        <v>16</v>
      </c>
      <c r="AG1833">
        <v>69</v>
      </c>
      <c r="AH1833">
        <v>17</v>
      </c>
      <c r="AI1833">
        <v>1</v>
      </c>
      <c r="AJ1833">
        <v>3</v>
      </c>
      <c r="AK1833">
        <v>13</v>
      </c>
      <c r="AL1833">
        <v>27</v>
      </c>
      <c r="AM1833">
        <v>19</v>
      </c>
      <c r="AN1833">
        <v>0</v>
      </c>
      <c r="AO1833">
        <v>1</v>
      </c>
      <c r="AP1833">
        <v>0</v>
      </c>
      <c r="AQ1833">
        <v>0</v>
      </c>
      <c r="AR1833">
        <v>0</v>
      </c>
      <c r="AS1833">
        <v>0</v>
      </c>
      <c r="AT1833">
        <v>0</v>
      </c>
      <c r="AU1833">
        <v>0</v>
      </c>
      <c r="AV1833">
        <v>0</v>
      </c>
      <c r="AW1833">
        <v>0</v>
      </c>
      <c r="AX1833">
        <v>0</v>
      </c>
      <c r="AY1833">
        <v>0</v>
      </c>
      <c r="AZ1833">
        <v>0</v>
      </c>
      <c r="BA1833">
        <v>0</v>
      </c>
      <c r="BB1833">
        <v>0</v>
      </c>
      <c r="BC1833">
        <v>0</v>
      </c>
      <c r="BD1833">
        <v>0</v>
      </c>
      <c r="BE1833">
        <v>0</v>
      </c>
      <c r="BF1833">
        <v>0</v>
      </c>
      <c r="BG1833" s="20">
        <v>1</v>
      </c>
      <c r="BH1833" s="20">
        <v>0</v>
      </c>
      <c r="BI1833" s="20">
        <v>44</v>
      </c>
      <c r="BJ1833" s="20">
        <v>1</v>
      </c>
      <c r="BK1833" s="20">
        <v>258</v>
      </c>
      <c r="BL1833" s="20">
        <v>533</v>
      </c>
      <c r="BM1833" s="20">
        <v>474</v>
      </c>
      <c r="BN1833" s="20">
        <v>47</v>
      </c>
      <c r="BO1833" s="20">
        <v>23</v>
      </c>
      <c r="BP1833" s="20">
        <v>2528</v>
      </c>
      <c r="BQ1833" s="20">
        <v>739</v>
      </c>
      <c r="BR1833" s="20">
        <v>0</v>
      </c>
      <c r="BS1833" s="20">
        <v>4</v>
      </c>
      <c r="BT1833" s="20">
        <v>97</v>
      </c>
      <c r="BU1833" s="20">
        <v>672</v>
      </c>
      <c r="BV1833" s="20">
        <v>1632</v>
      </c>
    </row>
    <row r="1834" spans="1:74" x14ac:dyDescent="0.25">
      <c r="A1834" s="20" t="s">
        <v>452</v>
      </c>
      <c r="B1834" s="20" t="s">
        <v>453</v>
      </c>
      <c r="C1834" s="20" t="s">
        <v>615</v>
      </c>
      <c r="D1834" s="1">
        <v>44564</v>
      </c>
      <c r="E1834">
        <v>53</v>
      </c>
      <c r="F1834">
        <v>1</v>
      </c>
      <c r="G1834">
        <v>1</v>
      </c>
      <c r="H1834">
        <v>0</v>
      </c>
      <c r="I1834">
        <v>0</v>
      </c>
      <c r="J1834">
        <v>35</v>
      </c>
      <c r="K1834">
        <v>0</v>
      </c>
      <c r="L1834">
        <v>4</v>
      </c>
      <c r="M1834">
        <v>1</v>
      </c>
      <c r="N1834">
        <v>1</v>
      </c>
      <c r="O1834">
        <v>1</v>
      </c>
      <c r="P1834">
        <v>0</v>
      </c>
      <c r="Q1834">
        <v>0</v>
      </c>
      <c r="R1834">
        <v>290</v>
      </c>
      <c r="S1834">
        <v>234</v>
      </c>
      <c r="T1834">
        <v>0</v>
      </c>
      <c r="U1834">
        <v>18</v>
      </c>
      <c r="V1834">
        <v>6</v>
      </c>
      <c r="W1834">
        <v>687</v>
      </c>
      <c r="X1834">
        <v>390</v>
      </c>
      <c r="Y1834">
        <v>1</v>
      </c>
      <c r="Z1834">
        <v>84</v>
      </c>
      <c r="AA1834">
        <v>34</v>
      </c>
      <c r="AB1834">
        <v>586</v>
      </c>
      <c r="AC1834">
        <v>356</v>
      </c>
      <c r="AD1834">
        <v>1</v>
      </c>
      <c r="AE1834">
        <v>75</v>
      </c>
      <c r="AF1834">
        <v>16</v>
      </c>
      <c r="AG1834">
        <v>70</v>
      </c>
      <c r="AH1834">
        <v>20</v>
      </c>
      <c r="AI1834">
        <v>1</v>
      </c>
      <c r="AJ1834">
        <v>3</v>
      </c>
      <c r="AK1834">
        <v>14</v>
      </c>
      <c r="AL1834">
        <v>27</v>
      </c>
      <c r="AM1834">
        <v>19</v>
      </c>
      <c r="AN1834">
        <v>0</v>
      </c>
      <c r="AO1834">
        <v>1</v>
      </c>
      <c r="AP1834">
        <v>0</v>
      </c>
      <c r="AQ1834">
        <v>0</v>
      </c>
      <c r="AR1834">
        <v>0</v>
      </c>
      <c r="AS1834">
        <v>0</v>
      </c>
      <c r="AT1834">
        <v>0</v>
      </c>
      <c r="AU1834">
        <v>0</v>
      </c>
      <c r="AV1834">
        <v>0</v>
      </c>
      <c r="AW1834">
        <v>0</v>
      </c>
      <c r="AX1834">
        <v>0</v>
      </c>
      <c r="AY1834">
        <v>0</v>
      </c>
      <c r="AZ1834">
        <v>0</v>
      </c>
      <c r="BA1834">
        <v>0</v>
      </c>
      <c r="BB1834">
        <v>0</v>
      </c>
      <c r="BC1834">
        <v>0</v>
      </c>
      <c r="BD1834">
        <v>0</v>
      </c>
      <c r="BE1834">
        <v>0</v>
      </c>
      <c r="BF1834">
        <v>0</v>
      </c>
      <c r="BG1834" s="20">
        <v>1</v>
      </c>
      <c r="BH1834" s="20">
        <v>0</v>
      </c>
      <c r="BI1834" s="20">
        <v>45</v>
      </c>
      <c r="BJ1834" s="20">
        <v>1</v>
      </c>
      <c r="BK1834" s="20">
        <v>258</v>
      </c>
      <c r="BL1834" s="20">
        <v>535</v>
      </c>
      <c r="BM1834" s="20">
        <v>476</v>
      </c>
      <c r="BN1834" s="20">
        <v>48</v>
      </c>
      <c r="BO1834" s="20">
        <v>23</v>
      </c>
      <c r="BP1834" s="20">
        <v>2527</v>
      </c>
      <c r="BQ1834" s="20">
        <v>804</v>
      </c>
      <c r="BR1834" s="20">
        <v>0</v>
      </c>
      <c r="BS1834" s="20">
        <v>4</v>
      </c>
      <c r="BT1834" s="20">
        <v>97</v>
      </c>
      <c r="BU1834" s="20">
        <v>669</v>
      </c>
      <c r="BV1834" s="20">
        <v>1636</v>
      </c>
    </row>
    <row r="1835" spans="1:74" x14ac:dyDescent="0.25">
      <c r="A1835" s="20" t="s">
        <v>452</v>
      </c>
      <c r="B1835" s="20" t="s">
        <v>453</v>
      </c>
      <c r="C1835" s="20" t="s">
        <v>615</v>
      </c>
      <c r="D1835" s="1">
        <v>44570</v>
      </c>
      <c r="E1835">
        <v>53</v>
      </c>
      <c r="F1835">
        <v>1</v>
      </c>
      <c r="G1835">
        <v>1</v>
      </c>
      <c r="H1835">
        <v>0</v>
      </c>
      <c r="I1835">
        <v>0</v>
      </c>
      <c r="J1835">
        <v>36</v>
      </c>
      <c r="K1835">
        <v>0</v>
      </c>
      <c r="L1835">
        <v>4</v>
      </c>
      <c r="M1835">
        <v>1</v>
      </c>
      <c r="N1835">
        <v>1</v>
      </c>
      <c r="O1835">
        <v>1</v>
      </c>
      <c r="P1835">
        <v>0</v>
      </c>
      <c r="Q1835">
        <v>0</v>
      </c>
      <c r="R1835">
        <v>291</v>
      </c>
      <c r="S1835">
        <v>235</v>
      </c>
      <c r="T1835">
        <v>0</v>
      </c>
      <c r="U1835">
        <v>18</v>
      </c>
      <c r="V1835">
        <v>6</v>
      </c>
      <c r="W1835">
        <v>686</v>
      </c>
      <c r="X1835">
        <v>398</v>
      </c>
      <c r="Y1835">
        <v>1</v>
      </c>
      <c r="Z1835">
        <v>84</v>
      </c>
      <c r="AA1835">
        <v>35</v>
      </c>
      <c r="AB1835">
        <v>587</v>
      </c>
      <c r="AC1835">
        <v>362</v>
      </c>
      <c r="AD1835">
        <v>1</v>
      </c>
      <c r="AE1835">
        <v>75</v>
      </c>
      <c r="AF1835">
        <v>16</v>
      </c>
      <c r="AG1835">
        <v>72</v>
      </c>
      <c r="AH1835">
        <v>23</v>
      </c>
      <c r="AI1835">
        <v>1</v>
      </c>
      <c r="AJ1835">
        <v>3</v>
      </c>
      <c r="AK1835">
        <v>13</v>
      </c>
      <c r="AL1835">
        <v>26</v>
      </c>
      <c r="AM1835">
        <v>19</v>
      </c>
      <c r="AN1835">
        <v>0</v>
      </c>
      <c r="AO1835">
        <v>1</v>
      </c>
      <c r="AP1835">
        <v>0</v>
      </c>
      <c r="AQ1835">
        <v>0</v>
      </c>
      <c r="AR1835">
        <v>0</v>
      </c>
      <c r="AS1835">
        <v>0</v>
      </c>
      <c r="AT1835">
        <v>0</v>
      </c>
      <c r="AU1835">
        <v>0</v>
      </c>
      <c r="AV1835">
        <v>0</v>
      </c>
      <c r="AW1835">
        <v>0</v>
      </c>
      <c r="AX1835">
        <v>0</v>
      </c>
      <c r="AY1835">
        <v>0</v>
      </c>
      <c r="AZ1835">
        <v>0</v>
      </c>
      <c r="BA1835">
        <v>0</v>
      </c>
      <c r="BB1835">
        <v>0</v>
      </c>
      <c r="BC1835">
        <v>0</v>
      </c>
      <c r="BD1835">
        <v>0</v>
      </c>
      <c r="BE1835">
        <v>0</v>
      </c>
      <c r="BF1835">
        <v>0</v>
      </c>
      <c r="BG1835" s="20">
        <v>1</v>
      </c>
      <c r="BH1835" s="20">
        <v>0</v>
      </c>
      <c r="BI1835" s="20">
        <v>46</v>
      </c>
      <c r="BJ1835" s="20">
        <v>1</v>
      </c>
      <c r="BK1835" s="20">
        <v>259</v>
      </c>
      <c r="BL1835" s="20">
        <v>537</v>
      </c>
      <c r="BM1835" s="20">
        <v>476</v>
      </c>
      <c r="BN1835" s="20">
        <v>50</v>
      </c>
      <c r="BO1835" s="20">
        <v>22</v>
      </c>
      <c r="BP1835" s="20">
        <v>2524</v>
      </c>
      <c r="BQ1835" s="20">
        <v>863</v>
      </c>
      <c r="BR1835" s="20">
        <v>0</v>
      </c>
      <c r="BS1835" s="20">
        <v>4</v>
      </c>
      <c r="BT1835" s="20">
        <v>96</v>
      </c>
      <c r="BU1835" s="20">
        <v>657</v>
      </c>
      <c r="BV1835" s="20">
        <v>1641</v>
      </c>
    </row>
    <row r="1836" spans="1:74" x14ac:dyDescent="0.25">
      <c r="A1836" s="20" t="s">
        <v>452</v>
      </c>
      <c r="B1836" s="20" t="s">
        <v>453</v>
      </c>
      <c r="C1836" s="20" t="s">
        <v>615</v>
      </c>
      <c r="D1836" s="1">
        <v>44577</v>
      </c>
      <c r="E1836">
        <v>53</v>
      </c>
      <c r="F1836">
        <v>1</v>
      </c>
      <c r="G1836">
        <v>1</v>
      </c>
      <c r="H1836">
        <v>0</v>
      </c>
      <c r="I1836">
        <v>0</v>
      </c>
      <c r="J1836">
        <v>38</v>
      </c>
      <c r="K1836">
        <v>0</v>
      </c>
      <c r="L1836">
        <v>4</v>
      </c>
      <c r="M1836">
        <v>1</v>
      </c>
      <c r="N1836">
        <v>1</v>
      </c>
      <c r="O1836">
        <v>1</v>
      </c>
      <c r="P1836">
        <v>0</v>
      </c>
      <c r="Q1836">
        <v>0</v>
      </c>
      <c r="R1836">
        <v>291</v>
      </c>
      <c r="S1836">
        <v>238</v>
      </c>
      <c r="T1836">
        <v>0</v>
      </c>
      <c r="U1836">
        <v>18</v>
      </c>
      <c r="V1836">
        <v>6</v>
      </c>
      <c r="W1836">
        <v>684</v>
      </c>
      <c r="X1836">
        <v>402</v>
      </c>
      <c r="Y1836">
        <v>1</v>
      </c>
      <c r="Z1836">
        <v>82</v>
      </c>
      <c r="AA1836">
        <v>34</v>
      </c>
      <c r="AB1836">
        <v>588</v>
      </c>
      <c r="AC1836">
        <v>363</v>
      </c>
      <c r="AD1836">
        <v>1</v>
      </c>
      <c r="AE1836">
        <v>75</v>
      </c>
      <c r="AF1836">
        <v>17</v>
      </c>
      <c r="AG1836">
        <v>72</v>
      </c>
      <c r="AH1836">
        <v>24</v>
      </c>
      <c r="AI1836">
        <v>1</v>
      </c>
      <c r="AJ1836">
        <v>4</v>
      </c>
      <c r="AK1836">
        <v>13</v>
      </c>
      <c r="AL1836">
        <v>26</v>
      </c>
      <c r="AM1836">
        <v>19</v>
      </c>
      <c r="AN1836">
        <v>0</v>
      </c>
      <c r="AO1836">
        <v>1</v>
      </c>
      <c r="AP1836">
        <v>0</v>
      </c>
      <c r="AQ1836">
        <v>0</v>
      </c>
      <c r="AR1836">
        <v>0</v>
      </c>
      <c r="AS1836">
        <v>0</v>
      </c>
      <c r="AT1836">
        <v>0</v>
      </c>
      <c r="AU1836">
        <v>0</v>
      </c>
      <c r="AV1836">
        <v>0</v>
      </c>
      <c r="AW1836">
        <v>0</v>
      </c>
      <c r="AX1836">
        <v>0</v>
      </c>
      <c r="AY1836">
        <v>0</v>
      </c>
      <c r="AZ1836">
        <v>0</v>
      </c>
      <c r="BA1836">
        <v>0</v>
      </c>
      <c r="BB1836">
        <v>0</v>
      </c>
      <c r="BC1836">
        <v>0</v>
      </c>
      <c r="BD1836">
        <v>0</v>
      </c>
      <c r="BE1836">
        <v>0</v>
      </c>
      <c r="BF1836">
        <v>0</v>
      </c>
      <c r="BG1836" s="20">
        <v>1</v>
      </c>
      <c r="BH1836" s="20">
        <v>0</v>
      </c>
      <c r="BI1836" s="20">
        <v>46</v>
      </c>
      <c r="BJ1836" s="20">
        <v>1</v>
      </c>
      <c r="BK1836" s="20">
        <v>259</v>
      </c>
      <c r="BL1836" s="20">
        <v>538</v>
      </c>
      <c r="BM1836" s="20">
        <v>476</v>
      </c>
      <c r="BN1836" s="20">
        <v>49</v>
      </c>
      <c r="BO1836" s="20">
        <v>22</v>
      </c>
      <c r="BP1836" s="20">
        <v>2527</v>
      </c>
      <c r="BQ1836" s="20">
        <v>893</v>
      </c>
      <c r="BR1836" s="20">
        <v>0</v>
      </c>
      <c r="BS1836" s="20">
        <v>5</v>
      </c>
      <c r="BT1836" s="20">
        <v>97</v>
      </c>
      <c r="BU1836" s="20">
        <v>652</v>
      </c>
      <c r="BV1836" s="20">
        <v>1646</v>
      </c>
    </row>
    <row r="1837" spans="1:74" x14ac:dyDescent="0.25">
      <c r="A1837" s="20" t="s">
        <v>452</v>
      </c>
      <c r="B1837" s="20" t="s">
        <v>453</v>
      </c>
      <c r="C1837" s="20" t="s">
        <v>615</v>
      </c>
      <c r="D1837" s="1">
        <v>44584</v>
      </c>
      <c r="E1837">
        <v>53</v>
      </c>
      <c r="F1837">
        <v>1</v>
      </c>
      <c r="G1837">
        <v>1</v>
      </c>
      <c r="H1837">
        <v>0</v>
      </c>
      <c r="I1837">
        <v>0</v>
      </c>
      <c r="J1837">
        <v>38</v>
      </c>
      <c r="K1837">
        <v>0</v>
      </c>
      <c r="L1837">
        <v>4</v>
      </c>
      <c r="M1837">
        <v>1</v>
      </c>
      <c r="N1837">
        <v>1</v>
      </c>
      <c r="O1837">
        <v>1</v>
      </c>
      <c r="P1837">
        <v>0</v>
      </c>
      <c r="Q1837">
        <v>0</v>
      </c>
      <c r="R1837">
        <v>292</v>
      </c>
      <c r="S1837">
        <v>241</v>
      </c>
      <c r="T1837">
        <v>0</v>
      </c>
      <c r="U1837">
        <v>18</v>
      </c>
      <c r="V1837">
        <v>6</v>
      </c>
      <c r="W1837">
        <v>682</v>
      </c>
      <c r="X1837">
        <v>406</v>
      </c>
      <c r="Y1837">
        <v>1</v>
      </c>
      <c r="Z1837">
        <v>80</v>
      </c>
      <c r="AA1837">
        <v>34</v>
      </c>
      <c r="AB1837">
        <v>589</v>
      </c>
      <c r="AC1837">
        <v>371</v>
      </c>
      <c r="AD1837">
        <v>1</v>
      </c>
      <c r="AE1837">
        <v>75</v>
      </c>
      <c r="AF1837">
        <v>17</v>
      </c>
      <c r="AG1837">
        <v>72</v>
      </c>
      <c r="AH1837">
        <v>25</v>
      </c>
      <c r="AI1837">
        <v>1</v>
      </c>
      <c r="AJ1837">
        <v>4</v>
      </c>
      <c r="AK1837">
        <v>13</v>
      </c>
      <c r="AL1837">
        <v>26</v>
      </c>
      <c r="AM1837">
        <v>19</v>
      </c>
      <c r="AN1837">
        <v>0</v>
      </c>
      <c r="AO1837">
        <v>1</v>
      </c>
      <c r="AP1837">
        <v>0</v>
      </c>
      <c r="AQ1837">
        <v>0</v>
      </c>
      <c r="AR1837">
        <v>0</v>
      </c>
      <c r="AS1837">
        <v>0</v>
      </c>
      <c r="AT1837">
        <v>0</v>
      </c>
      <c r="AU1837">
        <v>0</v>
      </c>
      <c r="AV1837">
        <v>0</v>
      </c>
      <c r="AW1837">
        <v>0</v>
      </c>
      <c r="AX1837">
        <v>0</v>
      </c>
      <c r="AY1837">
        <v>0</v>
      </c>
      <c r="AZ1837">
        <v>0</v>
      </c>
      <c r="BA1837">
        <v>0</v>
      </c>
      <c r="BB1837">
        <v>0</v>
      </c>
      <c r="BC1837">
        <v>0</v>
      </c>
      <c r="BD1837">
        <v>0</v>
      </c>
      <c r="BE1837">
        <v>0</v>
      </c>
      <c r="BF1837">
        <v>0</v>
      </c>
      <c r="BG1837" s="20">
        <v>1</v>
      </c>
      <c r="BH1837" s="20">
        <v>0</v>
      </c>
      <c r="BI1837" s="20">
        <v>46</v>
      </c>
      <c r="BJ1837" s="20">
        <v>1</v>
      </c>
      <c r="BK1837" s="20">
        <v>261</v>
      </c>
      <c r="BL1837" s="20">
        <v>536</v>
      </c>
      <c r="BM1837" s="20">
        <v>478</v>
      </c>
      <c r="BN1837" s="20">
        <v>49</v>
      </c>
      <c r="BO1837" s="20">
        <v>22</v>
      </c>
      <c r="BP1837" s="20">
        <v>2528</v>
      </c>
      <c r="BQ1837" s="20">
        <v>923</v>
      </c>
      <c r="BR1837" s="20">
        <v>0</v>
      </c>
      <c r="BS1837" s="20">
        <v>5</v>
      </c>
      <c r="BT1837" s="20">
        <v>97</v>
      </c>
      <c r="BU1837" s="20">
        <v>648</v>
      </c>
      <c r="BV1837" s="20">
        <v>1652</v>
      </c>
    </row>
    <row r="1838" spans="1:74" x14ac:dyDescent="0.25">
      <c r="A1838" s="20" t="s">
        <v>452</v>
      </c>
      <c r="B1838" s="20" t="s">
        <v>453</v>
      </c>
      <c r="C1838" s="20" t="s">
        <v>615</v>
      </c>
      <c r="D1838" s="1">
        <v>44591</v>
      </c>
      <c r="E1838">
        <v>53</v>
      </c>
      <c r="F1838">
        <v>1</v>
      </c>
      <c r="G1838">
        <v>1</v>
      </c>
      <c r="H1838">
        <v>0</v>
      </c>
      <c r="I1838">
        <v>0</v>
      </c>
      <c r="J1838">
        <v>38</v>
      </c>
      <c r="K1838">
        <v>0</v>
      </c>
      <c r="L1838">
        <v>4</v>
      </c>
      <c r="M1838">
        <v>1</v>
      </c>
      <c r="N1838">
        <v>1</v>
      </c>
      <c r="O1838">
        <v>1</v>
      </c>
      <c r="P1838">
        <v>0</v>
      </c>
      <c r="Q1838">
        <v>0</v>
      </c>
      <c r="R1838">
        <v>292</v>
      </c>
      <c r="S1838">
        <v>242</v>
      </c>
      <c r="T1838">
        <v>0</v>
      </c>
      <c r="U1838">
        <v>18</v>
      </c>
      <c r="V1838">
        <v>6</v>
      </c>
      <c r="W1838">
        <v>685</v>
      </c>
      <c r="X1838">
        <v>412</v>
      </c>
      <c r="Y1838">
        <v>1</v>
      </c>
      <c r="Z1838">
        <v>80</v>
      </c>
      <c r="AA1838">
        <v>34</v>
      </c>
      <c r="AB1838">
        <v>588</v>
      </c>
      <c r="AC1838">
        <v>373</v>
      </c>
      <c r="AD1838">
        <v>1</v>
      </c>
      <c r="AE1838">
        <v>74</v>
      </c>
      <c r="AF1838">
        <v>17</v>
      </c>
      <c r="AG1838">
        <v>74</v>
      </c>
      <c r="AH1838">
        <v>25</v>
      </c>
      <c r="AI1838">
        <v>1</v>
      </c>
      <c r="AJ1838">
        <v>4</v>
      </c>
      <c r="AK1838">
        <v>14</v>
      </c>
      <c r="AL1838">
        <v>26</v>
      </c>
      <c r="AM1838">
        <v>19</v>
      </c>
      <c r="AN1838">
        <v>0</v>
      </c>
      <c r="AO1838">
        <v>1</v>
      </c>
      <c r="AP1838">
        <v>0</v>
      </c>
      <c r="AQ1838">
        <v>0</v>
      </c>
      <c r="AR1838">
        <v>0</v>
      </c>
      <c r="AS1838">
        <v>0</v>
      </c>
      <c r="AT1838">
        <v>0</v>
      </c>
      <c r="AU1838">
        <v>0</v>
      </c>
      <c r="AV1838">
        <v>0</v>
      </c>
      <c r="AW1838">
        <v>0</v>
      </c>
      <c r="AX1838">
        <v>0</v>
      </c>
      <c r="AY1838">
        <v>0</v>
      </c>
      <c r="AZ1838">
        <v>0</v>
      </c>
      <c r="BA1838">
        <v>0</v>
      </c>
      <c r="BB1838">
        <v>0</v>
      </c>
      <c r="BC1838">
        <v>0</v>
      </c>
      <c r="BD1838">
        <v>0</v>
      </c>
      <c r="BE1838">
        <v>0</v>
      </c>
      <c r="BF1838">
        <v>0</v>
      </c>
      <c r="BG1838" s="20">
        <v>1</v>
      </c>
      <c r="BH1838" s="20">
        <v>0</v>
      </c>
      <c r="BI1838" s="20">
        <v>46</v>
      </c>
      <c r="BJ1838" s="20">
        <v>1</v>
      </c>
      <c r="BK1838" s="20">
        <v>261</v>
      </c>
      <c r="BL1838" s="20">
        <v>538</v>
      </c>
      <c r="BM1838" s="20">
        <v>479</v>
      </c>
      <c r="BN1838" s="20">
        <v>50</v>
      </c>
      <c r="BO1838" s="20">
        <v>22</v>
      </c>
      <c r="BP1838" s="20">
        <v>2527</v>
      </c>
      <c r="BQ1838" s="20">
        <v>943</v>
      </c>
      <c r="BR1838" s="20">
        <v>0</v>
      </c>
      <c r="BS1838" s="20">
        <v>5</v>
      </c>
      <c r="BT1838" s="20">
        <v>96</v>
      </c>
      <c r="BU1838" s="20">
        <v>644</v>
      </c>
      <c r="BV1838" s="20">
        <v>1660</v>
      </c>
    </row>
    <row r="1839" spans="1:74" x14ac:dyDescent="0.25">
      <c r="A1839" s="20" t="s">
        <v>452</v>
      </c>
      <c r="B1839" s="20" t="s">
        <v>453</v>
      </c>
      <c r="C1839" s="20" t="s">
        <v>615</v>
      </c>
      <c r="D1839" s="1">
        <v>44599</v>
      </c>
      <c r="E1839">
        <v>53</v>
      </c>
      <c r="F1839">
        <v>1</v>
      </c>
      <c r="G1839">
        <v>1</v>
      </c>
      <c r="H1839">
        <v>0</v>
      </c>
      <c r="I1839">
        <v>0</v>
      </c>
      <c r="J1839">
        <v>38</v>
      </c>
      <c r="K1839">
        <v>0</v>
      </c>
      <c r="L1839">
        <v>4</v>
      </c>
      <c r="M1839">
        <v>1</v>
      </c>
      <c r="N1839">
        <v>1</v>
      </c>
      <c r="O1839">
        <v>1</v>
      </c>
      <c r="P1839">
        <v>0</v>
      </c>
      <c r="Q1839">
        <v>0</v>
      </c>
      <c r="R1839">
        <v>293</v>
      </c>
      <c r="S1839">
        <v>245</v>
      </c>
      <c r="T1839">
        <v>0</v>
      </c>
      <c r="U1839">
        <v>18</v>
      </c>
      <c r="V1839">
        <v>6</v>
      </c>
      <c r="W1839">
        <v>681</v>
      </c>
      <c r="X1839">
        <v>413</v>
      </c>
      <c r="Y1839">
        <v>1</v>
      </c>
      <c r="Z1839">
        <v>80</v>
      </c>
      <c r="AA1839">
        <v>34</v>
      </c>
      <c r="AB1839">
        <v>582</v>
      </c>
      <c r="AC1839">
        <v>370</v>
      </c>
      <c r="AD1839">
        <v>1</v>
      </c>
      <c r="AE1839">
        <v>74</v>
      </c>
      <c r="AF1839">
        <v>17</v>
      </c>
      <c r="AG1839">
        <v>72</v>
      </c>
      <c r="AH1839">
        <v>24</v>
      </c>
      <c r="AI1839">
        <v>1</v>
      </c>
      <c r="AJ1839">
        <v>4</v>
      </c>
      <c r="AK1839">
        <v>14</v>
      </c>
      <c r="AL1839">
        <v>25</v>
      </c>
      <c r="AM1839">
        <v>18</v>
      </c>
      <c r="AN1839">
        <v>0</v>
      </c>
      <c r="AO1839">
        <v>1</v>
      </c>
      <c r="AP1839">
        <v>0</v>
      </c>
      <c r="AQ1839">
        <v>0</v>
      </c>
      <c r="AR1839">
        <v>0</v>
      </c>
      <c r="AS1839">
        <v>0</v>
      </c>
      <c r="AT1839">
        <v>0</v>
      </c>
      <c r="AU1839">
        <v>0</v>
      </c>
      <c r="AV1839">
        <v>0</v>
      </c>
      <c r="AW1839">
        <v>0</v>
      </c>
      <c r="AX1839">
        <v>0</v>
      </c>
      <c r="AY1839">
        <v>0</v>
      </c>
      <c r="AZ1839">
        <v>0</v>
      </c>
      <c r="BA1839">
        <v>0</v>
      </c>
      <c r="BB1839">
        <v>0</v>
      </c>
      <c r="BC1839">
        <v>0</v>
      </c>
      <c r="BD1839">
        <v>0</v>
      </c>
      <c r="BE1839">
        <v>0</v>
      </c>
      <c r="BF1839">
        <v>0</v>
      </c>
      <c r="BG1839" s="20">
        <v>1</v>
      </c>
      <c r="BH1839" s="20">
        <v>0</v>
      </c>
      <c r="BI1839" s="20">
        <v>46</v>
      </c>
      <c r="BJ1839" s="20">
        <v>1</v>
      </c>
      <c r="BK1839" s="20">
        <v>262</v>
      </c>
      <c r="BL1839" s="20">
        <v>535</v>
      </c>
      <c r="BM1839" s="20">
        <v>473</v>
      </c>
      <c r="BN1839" s="20">
        <v>48</v>
      </c>
      <c r="BO1839" s="20">
        <v>21</v>
      </c>
      <c r="BP1839" s="20">
        <v>2517</v>
      </c>
      <c r="BQ1839" s="20">
        <v>954</v>
      </c>
      <c r="BR1839" s="20">
        <v>0</v>
      </c>
      <c r="BS1839" s="20">
        <v>5</v>
      </c>
      <c r="BT1839" s="20">
        <v>96</v>
      </c>
      <c r="BU1839" s="20">
        <v>641</v>
      </c>
      <c r="BV1839" s="20">
        <v>1659</v>
      </c>
    </row>
    <row r="1840" spans="1:74" x14ac:dyDescent="0.25">
      <c r="A1840" s="20" t="s">
        <v>452</v>
      </c>
      <c r="B1840" s="20" t="s">
        <v>453</v>
      </c>
      <c r="C1840" s="20" t="s">
        <v>615</v>
      </c>
      <c r="D1840" s="1">
        <v>44606</v>
      </c>
      <c r="E1840">
        <v>53</v>
      </c>
      <c r="F1840">
        <v>1</v>
      </c>
      <c r="G1840">
        <v>1</v>
      </c>
      <c r="H1840">
        <v>0</v>
      </c>
      <c r="I1840">
        <v>0</v>
      </c>
      <c r="J1840">
        <v>38</v>
      </c>
      <c r="K1840">
        <v>0</v>
      </c>
      <c r="L1840">
        <v>4</v>
      </c>
      <c r="M1840">
        <v>1</v>
      </c>
      <c r="N1840">
        <v>1</v>
      </c>
      <c r="O1840">
        <v>1</v>
      </c>
      <c r="P1840">
        <v>0</v>
      </c>
      <c r="Q1840">
        <v>0</v>
      </c>
      <c r="R1840">
        <v>294</v>
      </c>
      <c r="S1840">
        <v>246</v>
      </c>
      <c r="T1840">
        <v>0</v>
      </c>
      <c r="U1840">
        <v>18</v>
      </c>
      <c r="V1840">
        <v>6</v>
      </c>
      <c r="W1840">
        <v>681</v>
      </c>
      <c r="X1840">
        <v>416</v>
      </c>
      <c r="Y1840">
        <v>1</v>
      </c>
      <c r="Z1840">
        <v>80</v>
      </c>
      <c r="AA1840">
        <v>35</v>
      </c>
      <c r="AB1840">
        <v>583</v>
      </c>
      <c r="AC1840">
        <v>373</v>
      </c>
      <c r="AD1840">
        <v>1</v>
      </c>
      <c r="AE1840">
        <v>74</v>
      </c>
      <c r="AF1840">
        <v>17</v>
      </c>
      <c r="AG1840">
        <v>71</v>
      </c>
      <c r="AH1840">
        <v>25</v>
      </c>
      <c r="AI1840">
        <v>1</v>
      </c>
      <c r="AJ1840">
        <v>4</v>
      </c>
      <c r="AK1840">
        <v>14</v>
      </c>
      <c r="AL1840">
        <v>25</v>
      </c>
      <c r="AM1840">
        <v>18</v>
      </c>
      <c r="AN1840">
        <v>0</v>
      </c>
      <c r="AO1840">
        <v>1</v>
      </c>
      <c r="AP1840">
        <v>0</v>
      </c>
      <c r="AQ1840">
        <v>0</v>
      </c>
      <c r="AR1840">
        <v>0</v>
      </c>
      <c r="AS1840">
        <v>0</v>
      </c>
      <c r="AT1840">
        <v>0</v>
      </c>
      <c r="AU1840">
        <v>0</v>
      </c>
      <c r="AV1840">
        <v>0</v>
      </c>
      <c r="AW1840">
        <v>0</v>
      </c>
      <c r="AX1840">
        <v>0</v>
      </c>
      <c r="AY1840">
        <v>0</v>
      </c>
      <c r="AZ1840">
        <v>0</v>
      </c>
      <c r="BA1840">
        <v>0</v>
      </c>
      <c r="BB1840">
        <v>0</v>
      </c>
      <c r="BC1840">
        <v>0</v>
      </c>
      <c r="BD1840">
        <v>0</v>
      </c>
      <c r="BE1840">
        <v>0</v>
      </c>
      <c r="BF1840">
        <v>0</v>
      </c>
      <c r="BG1840" s="20">
        <v>1</v>
      </c>
      <c r="BH1840" s="20">
        <v>0</v>
      </c>
      <c r="BI1840" s="20">
        <v>46</v>
      </c>
      <c r="BJ1840" s="20">
        <v>1</v>
      </c>
      <c r="BK1840" s="20">
        <v>263</v>
      </c>
      <c r="BL1840" s="20">
        <v>535</v>
      </c>
      <c r="BM1840" s="20">
        <v>473</v>
      </c>
      <c r="BN1840" s="20">
        <v>47</v>
      </c>
      <c r="BO1840" s="20">
        <v>21</v>
      </c>
      <c r="BP1840" s="20">
        <v>2522</v>
      </c>
      <c r="BQ1840" s="20">
        <v>973</v>
      </c>
      <c r="BR1840" s="20">
        <v>0</v>
      </c>
      <c r="BS1840" s="20">
        <v>5</v>
      </c>
      <c r="BT1840" s="20">
        <v>97</v>
      </c>
      <c r="BU1840" s="20">
        <v>641</v>
      </c>
      <c r="BV1840" s="20">
        <v>1666</v>
      </c>
    </row>
    <row r="1841" spans="1:74" x14ac:dyDescent="0.25">
      <c r="A1841" s="20" t="s">
        <v>452</v>
      </c>
      <c r="B1841" s="20" t="s">
        <v>455</v>
      </c>
      <c r="C1841" s="20" t="s">
        <v>616</v>
      </c>
      <c r="D1841" s="1">
        <v>44493</v>
      </c>
      <c r="E1841">
        <v>179</v>
      </c>
      <c r="F1841">
        <v>7</v>
      </c>
      <c r="G1841">
        <v>1</v>
      </c>
      <c r="H1841">
        <v>0</v>
      </c>
      <c r="I1841">
        <v>0</v>
      </c>
      <c r="J1841">
        <v>52</v>
      </c>
      <c r="K1841">
        <v>6</v>
      </c>
      <c r="L1841">
        <v>4</v>
      </c>
      <c r="M1841">
        <v>2</v>
      </c>
      <c r="N1841">
        <v>3</v>
      </c>
      <c r="O1841">
        <v>0</v>
      </c>
      <c r="P1841">
        <v>0</v>
      </c>
      <c r="Q1841">
        <v>0</v>
      </c>
      <c r="R1841">
        <v>1770</v>
      </c>
      <c r="S1841">
        <v>0</v>
      </c>
      <c r="T1841">
        <v>731</v>
      </c>
      <c r="U1841">
        <v>12</v>
      </c>
      <c r="V1841">
        <v>38</v>
      </c>
      <c r="W1841">
        <v>1799</v>
      </c>
      <c r="X1841">
        <v>0</v>
      </c>
      <c r="Y1841">
        <v>96</v>
      </c>
      <c r="Z1841">
        <v>66</v>
      </c>
      <c r="AA1841">
        <v>66</v>
      </c>
      <c r="AB1841">
        <v>2168</v>
      </c>
      <c r="AC1841">
        <v>124</v>
      </c>
      <c r="AD1841">
        <v>34</v>
      </c>
      <c r="AE1841">
        <v>76</v>
      </c>
      <c r="AF1841">
        <v>127</v>
      </c>
      <c r="AG1841">
        <v>187</v>
      </c>
      <c r="AH1841">
        <v>0</v>
      </c>
      <c r="AI1841">
        <v>6</v>
      </c>
      <c r="AJ1841">
        <v>16</v>
      </c>
      <c r="AK1841">
        <v>16</v>
      </c>
      <c r="AL1841">
        <v>145</v>
      </c>
      <c r="AM1841">
        <v>0</v>
      </c>
      <c r="AN1841">
        <v>15</v>
      </c>
      <c r="AO1841">
        <v>1</v>
      </c>
      <c r="AP1841">
        <v>0</v>
      </c>
      <c r="AQ1841">
        <v>0</v>
      </c>
      <c r="AR1841">
        <v>0</v>
      </c>
      <c r="AS1841">
        <v>0</v>
      </c>
      <c r="AT1841">
        <v>0</v>
      </c>
      <c r="AU1841">
        <v>0</v>
      </c>
      <c r="AV1841">
        <v>0</v>
      </c>
      <c r="AW1841">
        <v>0</v>
      </c>
      <c r="AX1841">
        <v>0</v>
      </c>
      <c r="AY1841">
        <v>0</v>
      </c>
      <c r="AZ1841">
        <v>0</v>
      </c>
      <c r="BA1841">
        <v>0</v>
      </c>
      <c r="BB1841">
        <v>56</v>
      </c>
      <c r="BC1841">
        <v>56</v>
      </c>
      <c r="BD1841">
        <v>0</v>
      </c>
      <c r="BE1841">
        <v>5</v>
      </c>
      <c r="BF1841">
        <v>3</v>
      </c>
      <c r="BG1841" s="20"/>
      <c r="BH1841" s="20"/>
      <c r="BI1841" s="20"/>
      <c r="BJ1841" s="20"/>
      <c r="BK1841" s="20"/>
      <c r="BL1841" s="20"/>
      <c r="BM1841" s="20"/>
      <c r="BN1841" s="20"/>
      <c r="BO1841" s="20"/>
      <c r="BP1841" s="20"/>
      <c r="BQ1841" s="20"/>
      <c r="BR1841" s="20"/>
      <c r="BS1841" s="20"/>
      <c r="BT1841" s="20"/>
      <c r="BU1841" s="20"/>
      <c r="BV1841" s="20"/>
    </row>
    <row r="1842" spans="1:74" x14ac:dyDescent="0.25">
      <c r="A1842" s="20" t="s">
        <v>452</v>
      </c>
      <c r="B1842" s="20" t="s">
        <v>455</v>
      </c>
      <c r="C1842" s="20" t="s">
        <v>616</v>
      </c>
      <c r="D1842" s="1">
        <v>44500</v>
      </c>
      <c r="E1842">
        <v>180</v>
      </c>
      <c r="F1842">
        <v>7</v>
      </c>
      <c r="G1842">
        <v>2</v>
      </c>
      <c r="H1842">
        <v>0</v>
      </c>
      <c r="I1842">
        <v>0</v>
      </c>
      <c r="J1842">
        <v>70</v>
      </c>
      <c r="K1842">
        <v>6</v>
      </c>
      <c r="L1842">
        <v>4</v>
      </c>
      <c r="M1842">
        <v>3</v>
      </c>
      <c r="N1842">
        <v>3</v>
      </c>
      <c r="O1842">
        <v>0</v>
      </c>
      <c r="P1842">
        <v>0</v>
      </c>
      <c r="Q1842">
        <v>0</v>
      </c>
      <c r="R1842">
        <v>1769</v>
      </c>
      <c r="S1842">
        <v>0</v>
      </c>
      <c r="T1842">
        <v>1105</v>
      </c>
      <c r="U1842">
        <v>12</v>
      </c>
      <c r="V1842">
        <v>38</v>
      </c>
      <c r="W1842">
        <v>1800</v>
      </c>
      <c r="X1842">
        <v>0</v>
      </c>
      <c r="Y1842">
        <v>169</v>
      </c>
      <c r="Z1842">
        <v>66</v>
      </c>
      <c r="AA1842">
        <v>65</v>
      </c>
      <c r="AB1842">
        <v>2165</v>
      </c>
      <c r="AC1842">
        <v>169</v>
      </c>
      <c r="AD1842">
        <v>34</v>
      </c>
      <c r="AE1842">
        <v>76</v>
      </c>
      <c r="AF1842">
        <v>127</v>
      </c>
      <c r="AG1842">
        <v>187</v>
      </c>
      <c r="AH1842">
        <v>0</v>
      </c>
      <c r="AI1842">
        <v>7</v>
      </c>
      <c r="AJ1842">
        <v>16</v>
      </c>
      <c r="AK1842">
        <v>16</v>
      </c>
      <c r="AL1842">
        <v>143</v>
      </c>
      <c r="AM1842">
        <v>0</v>
      </c>
      <c r="AN1842">
        <v>27</v>
      </c>
      <c r="AO1842">
        <v>1</v>
      </c>
      <c r="AP1842">
        <v>0</v>
      </c>
      <c r="AQ1842">
        <v>0</v>
      </c>
      <c r="AR1842">
        <v>0</v>
      </c>
      <c r="AS1842">
        <v>0</v>
      </c>
      <c r="AT1842">
        <v>0</v>
      </c>
      <c r="AU1842">
        <v>0</v>
      </c>
      <c r="AV1842">
        <v>0</v>
      </c>
      <c r="AW1842">
        <v>0</v>
      </c>
      <c r="AX1842">
        <v>0</v>
      </c>
      <c r="AY1842">
        <v>0</v>
      </c>
      <c r="AZ1842">
        <v>0</v>
      </c>
      <c r="BA1842">
        <v>0</v>
      </c>
      <c r="BB1842">
        <v>56</v>
      </c>
      <c r="BC1842">
        <v>56</v>
      </c>
      <c r="BD1842">
        <v>0</v>
      </c>
      <c r="BE1842">
        <v>5</v>
      </c>
      <c r="BF1842">
        <v>3</v>
      </c>
      <c r="BG1842" s="20"/>
      <c r="BH1842" s="20"/>
      <c r="BI1842" s="20"/>
      <c r="BJ1842" s="20"/>
      <c r="BK1842" s="20"/>
      <c r="BL1842" s="20"/>
      <c r="BM1842" s="20"/>
      <c r="BN1842" s="20"/>
      <c r="BO1842" s="20"/>
      <c r="BP1842" s="20"/>
      <c r="BQ1842" s="20"/>
      <c r="BR1842" s="20"/>
      <c r="BS1842" s="20"/>
      <c r="BT1842" s="20"/>
      <c r="BU1842" s="20"/>
      <c r="BV1842" s="20"/>
    </row>
    <row r="1843" spans="1:74" x14ac:dyDescent="0.25">
      <c r="A1843" s="20" t="s">
        <v>452</v>
      </c>
      <c r="B1843" s="20" t="s">
        <v>455</v>
      </c>
      <c r="C1843" s="20" t="s">
        <v>616</v>
      </c>
      <c r="D1843" s="1">
        <v>44507</v>
      </c>
      <c r="E1843">
        <v>180</v>
      </c>
      <c r="F1843">
        <v>8</v>
      </c>
      <c r="G1843">
        <v>2</v>
      </c>
      <c r="H1843">
        <v>0</v>
      </c>
      <c r="I1843">
        <v>0</v>
      </c>
      <c r="J1843">
        <v>89</v>
      </c>
      <c r="K1843">
        <v>6</v>
      </c>
      <c r="L1843">
        <v>4</v>
      </c>
      <c r="M1843">
        <v>3</v>
      </c>
      <c r="N1843">
        <v>3</v>
      </c>
      <c r="O1843">
        <v>0</v>
      </c>
      <c r="P1843">
        <v>0</v>
      </c>
      <c r="Q1843">
        <v>0</v>
      </c>
      <c r="R1843">
        <v>1769</v>
      </c>
      <c r="S1843">
        <v>1295</v>
      </c>
      <c r="T1843">
        <v>55</v>
      </c>
      <c r="U1843">
        <v>12</v>
      </c>
      <c r="V1843">
        <v>38</v>
      </c>
      <c r="W1843">
        <v>1800</v>
      </c>
      <c r="X1843">
        <v>332</v>
      </c>
      <c r="Y1843">
        <v>56</v>
      </c>
      <c r="Z1843">
        <v>66</v>
      </c>
      <c r="AA1843">
        <v>66</v>
      </c>
      <c r="AB1843">
        <v>2166</v>
      </c>
      <c r="AC1843">
        <v>260</v>
      </c>
      <c r="AD1843">
        <v>34</v>
      </c>
      <c r="AE1843">
        <v>76</v>
      </c>
      <c r="AF1843">
        <v>128</v>
      </c>
      <c r="AG1843">
        <v>189</v>
      </c>
      <c r="AH1843">
        <v>8</v>
      </c>
      <c r="AI1843">
        <v>5</v>
      </c>
      <c r="AJ1843">
        <v>17</v>
      </c>
      <c r="AK1843">
        <v>14</v>
      </c>
      <c r="AL1843">
        <v>142</v>
      </c>
      <c r="AM1843">
        <v>33</v>
      </c>
      <c r="AN1843">
        <v>3</v>
      </c>
      <c r="AO1843">
        <v>1</v>
      </c>
      <c r="AP1843">
        <v>0</v>
      </c>
      <c r="AQ1843">
        <v>0</v>
      </c>
      <c r="AR1843">
        <v>0</v>
      </c>
      <c r="AS1843">
        <v>0</v>
      </c>
      <c r="AT1843">
        <v>0</v>
      </c>
      <c r="AU1843">
        <v>0</v>
      </c>
      <c r="AV1843">
        <v>0</v>
      </c>
      <c r="AW1843">
        <v>0</v>
      </c>
      <c r="AX1843">
        <v>0</v>
      </c>
      <c r="AY1843">
        <v>0</v>
      </c>
      <c r="AZ1843">
        <v>0</v>
      </c>
      <c r="BA1843">
        <v>0</v>
      </c>
      <c r="BB1843">
        <v>0</v>
      </c>
      <c r="BC1843">
        <v>0</v>
      </c>
      <c r="BD1843">
        <v>0</v>
      </c>
      <c r="BE1843">
        <v>0</v>
      </c>
      <c r="BF1843">
        <v>0</v>
      </c>
      <c r="BG1843" s="20">
        <v>7</v>
      </c>
      <c r="BH1843" s="20">
        <v>0</v>
      </c>
      <c r="BI1843" s="20">
        <v>164</v>
      </c>
      <c r="BJ1843" s="20">
        <v>3</v>
      </c>
      <c r="BK1843" s="20">
        <v>1658</v>
      </c>
      <c r="BL1843" s="20">
        <v>1552</v>
      </c>
      <c r="BM1843" s="20">
        <v>1900</v>
      </c>
      <c r="BN1843" s="20">
        <v>138</v>
      </c>
      <c r="BO1843" s="20">
        <v>136</v>
      </c>
      <c r="BP1843" s="20"/>
      <c r="BQ1843" s="20"/>
      <c r="BR1843" s="20"/>
      <c r="BS1843" s="20"/>
      <c r="BT1843" s="20"/>
      <c r="BU1843" s="20"/>
      <c r="BV1843" s="20"/>
    </row>
    <row r="1844" spans="1:74" x14ac:dyDescent="0.25">
      <c r="A1844" s="20" t="s">
        <v>452</v>
      </c>
      <c r="B1844" s="20" t="s">
        <v>455</v>
      </c>
      <c r="C1844" s="20" t="s">
        <v>616</v>
      </c>
      <c r="D1844" s="1">
        <v>44514</v>
      </c>
      <c r="E1844">
        <v>180</v>
      </c>
      <c r="F1844">
        <v>8</v>
      </c>
      <c r="G1844">
        <v>2</v>
      </c>
      <c r="H1844">
        <v>0</v>
      </c>
      <c r="I1844">
        <v>0</v>
      </c>
      <c r="J1844">
        <v>106</v>
      </c>
      <c r="K1844">
        <v>5</v>
      </c>
      <c r="L1844">
        <v>4</v>
      </c>
      <c r="M1844">
        <v>3</v>
      </c>
      <c r="N1844">
        <v>3</v>
      </c>
      <c r="O1844">
        <v>0</v>
      </c>
      <c r="P1844">
        <v>0</v>
      </c>
      <c r="Q1844">
        <v>0</v>
      </c>
      <c r="R1844">
        <v>1757</v>
      </c>
      <c r="S1844">
        <v>1407</v>
      </c>
      <c r="T1844">
        <v>54</v>
      </c>
      <c r="U1844">
        <v>12</v>
      </c>
      <c r="V1844">
        <v>38</v>
      </c>
      <c r="W1844">
        <v>1805</v>
      </c>
      <c r="X1844">
        <v>509</v>
      </c>
      <c r="Y1844">
        <v>56</v>
      </c>
      <c r="Z1844">
        <v>68</v>
      </c>
      <c r="AA1844">
        <v>63</v>
      </c>
      <c r="AB1844">
        <v>2168</v>
      </c>
      <c r="AC1844">
        <v>379</v>
      </c>
      <c r="AD1844">
        <v>34</v>
      </c>
      <c r="AE1844">
        <v>76</v>
      </c>
      <c r="AF1844">
        <v>129</v>
      </c>
      <c r="AG1844">
        <v>188</v>
      </c>
      <c r="AH1844">
        <v>12</v>
      </c>
      <c r="AI1844">
        <v>5</v>
      </c>
      <c r="AJ1844">
        <v>17</v>
      </c>
      <c r="AK1844">
        <v>15</v>
      </c>
      <c r="AL1844">
        <v>155</v>
      </c>
      <c r="AM1844">
        <v>41</v>
      </c>
      <c r="AN1844">
        <v>3</v>
      </c>
      <c r="AO1844">
        <v>1</v>
      </c>
      <c r="AP1844">
        <v>0</v>
      </c>
      <c r="AQ1844">
        <v>0</v>
      </c>
      <c r="AR1844">
        <v>0</v>
      </c>
      <c r="AS1844">
        <v>0</v>
      </c>
      <c r="AT1844">
        <v>0</v>
      </c>
      <c r="AU1844">
        <v>0</v>
      </c>
      <c r="AV1844">
        <v>0</v>
      </c>
      <c r="AW1844">
        <v>0</v>
      </c>
      <c r="AX1844">
        <v>0</v>
      </c>
      <c r="AY1844">
        <v>0</v>
      </c>
      <c r="AZ1844">
        <v>0</v>
      </c>
      <c r="BA1844">
        <v>0</v>
      </c>
      <c r="BB1844">
        <v>0</v>
      </c>
      <c r="BC1844">
        <v>0</v>
      </c>
      <c r="BD1844">
        <v>0</v>
      </c>
      <c r="BE1844">
        <v>0</v>
      </c>
      <c r="BF1844">
        <v>0</v>
      </c>
      <c r="BG1844" s="20">
        <v>7</v>
      </c>
      <c r="BH1844" s="20">
        <v>0</v>
      </c>
      <c r="BI1844" s="20">
        <v>164</v>
      </c>
      <c r="BJ1844" s="20">
        <v>3</v>
      </c>
      <c r="BK1844" s="20">
        <v>1647</v>
      </c>
      <c r="BL1844" s="20">
        <v>1559</v>
      </c>
      <c r="BM1844" s="20">
        <v>1903</v>
      </c>
      <c r="BN1844" s="20">
        <v>138</v>
      </c>
      <c r="BO1844" s="20">
        <v>149</v>
      </c>
      <c r="BP1844" s="20"/>
      <c r="BQ1844" s="20"/>
      <c r="BR1844" s="20"/>
      <c r="BS1844" s="20"/>
      <c r="BT1844" s="20"/>
      <c r="BU1844" s="20"/>
      <c r="BV1844" s="20"/>
    </row>
    <row r="1845" spans="1:74" x14ac:dyDescent="0.25">
      <c r="A1845" s="20" t="s">
        <v>452</v>
      </c>
      <c r="B1845" s="20" t="s">
        <v>455</v>
      </c>
      <c r="C1845" s="20" t="s">
        <v>616</v>
      </c>
      <c r="D1845" s="1">
        <v>44521</v>
      </c>
      <c r="E1845">
        <v>180</v>
      </c>
      <c r="F1845">
        <v>8</v>
      </c>
      <c r="G1845">
        <v>2</v>
      </c>
      <c r="H1845">
        <v>0</v>
      </c>
      <c r="I1845">
        <v>0</v>
      </c>
      <c r="J1845">
        <v>112</v>
      </c>
      <c r="K1845">
        <v>5</v>
      </c>
      <c r="L1845">
        <v>4</v>
      </c>
      <c r="M1845">
        <v>2</v>
      </c>
      <c r="N1845">
        <v>3</v>
      </c>
      <c r="O1845">
        <v>0</v>
      </c>
      <c r="P1845">
        <v>0</v>
      </c>
      <c r="Q1845">
        <v>0</v>
      </c>
      <c r="R1845">
        <v>1760</v>
      </c>
      <c r="S1845">
        <v>1462</v>
      </c>
      <c r="T1845">
        <v>54</v>
      </c>
      <c r="U1845">
        <v>11</v>
      </c>
      <c r="V1845">
        <v>38</v>
      </c>
      <c r="W1845">
        <v>1808</v>
      </c>
      <c r="X1845">
        <v>638</v>
      </c>
      <c r="Y1845">
        <v>55</v>
      </c>
      <c r="Z1845">
        <v>67</v>
      </c>
      <c r="AA1845">
        <v>63</v>
      </c>
      <c r="AB1845">
        <v>2168</v>
      </c>
      <c r="AC1845">
        <v>486</v>
      </c>
      <c r="AD1845">
        <v>34</v>
      </c>
      <c r="AE1845">
        <v>75</v>
      </c>
      <c r="AF1845">
        <v>130</v>
      </c>
      <c r="AG1845">
        <v>187</v>
      </c>
      <c r="AH1845">
        <v>16</v>
      </c>
      <c r="AI1845">
        <v>5</v>
      </c>
      <c r="AJ1845">
        <v>17</v>
      </c>
      <c r="AK1845">
        <v>15</v>
      </c>
      <c r="AL1845">
        <v>155</v>
      </c>
      <c r="AM1845">
        <v>44</v>
      </c>
      <c r="AN1845">
        <v>3</v>
      </c>
      <c r="AO1845">
        <v>1</v>
      </c>
      <c r="AP1845">
        <v>0</v>
      </c>
      <c r="AQ1845">
        <v>0</v>
      </c>
      <c r="AR1845">
        <v>0</v>
      </c>
      <c r="AS1845">
        <v>0</v>
      </c>
      <c r="AT1845">
        <v>0</v>
      </c>
      <c r="AU1845">
        <v>0</v>
      </c>
      <c r="AV1845">
        <v>0</v>
      </c>
      <c r="AW1845">
        <v>0</v>
      </c>
      <c r="AX1845">
        <v>0</v>
      </c>
      <c r="AY1845">
        <v>0</v>
      </c>
      <c r="AZ1845">
        <v>0</v>
      </c>
      <c r="BA1845">
        <v>0</v>
      </c>
      <c r="BB1845">
        <v>0</v>
      </c>
      <c r="BC1845">
        <v>0</v>
      </c>
      <c r="BD1845">
        <v>0</v>
      </c>
      <c r="BE1845">
        <v>0</v>
      </c>
      <c r="BF1845">
        <v>0</v>
      </c>
      <c r="BG1845" s="20">
        <v>7</v>
      </c>
      <c r="BH1845" s="20">
        <v>0</v>
      </c>
      <c r="BI1845" s="20">
        <v>164</v>
      </c>
      <c r="BJ1845" s="20">
        <v>3</v>
      </c>
      <c r="BK1845" s="20">
        <v>1650</v>
      </c>
      <c r="BL1845" s="20">
        <v>1565</v>
      </c>
      <c r="BM1845" s="20">
        <v>1903</v>
      </c>
      <c r="BN1845" s="20">
        <v>137</v>
      </c>
      <c r="BO1845" s="20">
        <v>149</v>
      </c>
      <c r="BP1845" s="20"/>
      <c r="BQ1845" s="20"/>
      <c r="BR1845" s="20"/>
      <c r="BS1845" s="20"/>
      <c r="BT1845" s="20"/>
      <c r="BU1845" s="20"/>
      <c r="BV1845" s="20"/>
    </row>
    <row r="1846" spans="1:74" x14ac:dyDescent="0.25">
      <c r="A1846" s="20" t="s">
        <v>452</v>
      </c>
      <c r="B1846" s="20" t="s">
        <v>455</v>
      </c>
      <c r="C1846" s="20" t="s">
        <v>616</v>
      </c>
      <c r="D1846" s="1">
        <v>44528</v>
      </c>
      <c r="E1846">
        <v>180</v>
      </c>
      <c r="F1846">
        <v>8</v>
      </c>
      <c r="G1846">
        <v>2</v>
      </c>
      <c r="H1846">
        <v>0</v>
      </c>
      <c r="I1846">
        <v>0</v>
      </c>
      <c r="J1846">
        <v>118</v>
      </c>
      <c r="K1846">
        <v>5</v>
      </c>
      <c r="L1846">
        <v>5</v>
      </c>
      <c r="M1846">
        <v>2</v>
      </c>
      <c r="N1846">
        <v>3</v>
      </c>
      <c r="O1846">
        <v>2</v>
      </c>
      <c r="P1846">
        <v>0</v>
      </c>
      <c r="Q1846">
        <v>0</v>
      </c>
      <c r="R1846">
        <v>1760</v>
      </c>
      <c r="S1846">
        <v>1515</v>
      </c>
      <c r="T1846">
        <v>54</v>
      </c>
      <c r="U1846">
        <v>11</v>
      </c>
      <c r="V1846">
        <v>38</v>
      </c>
      <c r="W1846">
        <v>1812</v>
      </c>
      <c r="X1846">
        <v>853</v>
      </c>
      <c r="Y1846">
        <v>55</v>
      </c>
      <c r="Z1846">
        <v>66</v>
      </c>
      <c r="AA1846">
        <v>60</v>
      </c>
      <c r="AB1846">
        <v>2166</v>
      </c>
      <c r="AC1846">
        <v>761</v>
      </c>
      <c r="AD1846">
        <v>34</v>
      </c>
      <c r="AE1846">
        <v>75</v>
      </c>
      <c r="AF1846">
        <v>130</v>
      </c>
      <c r="AG1846">
        <v>188</v>
      </c>
      <c r="AH1846">
        <v>24</v>
      </c>
      <c r="AI1846">
        <v>4</v>
      </c>
      <c r="AJ1846">
        <v>16</v>
      </c>
      <c r="AK1846">
        <v>16</v>
      </c>
      <c r="AL1846">
        <v>157</v>
      </c>
      <c r="AM1846">
        <v>96</v>
      </c>
      <c r="AN1846">
        <v>3</v>
      </c>
      <c r="AO1846">
        <v>1</v>
      </c>
      <c r="AP1846">
        <v>0</v>
      </c>
      <c r="AQ1846">
        <v>0</v>
      </c>
      <c r="AR1846">
        <v>0</v>
      </c>
      <c r="AS1846">
        <v>0</v>
      </c>
      <c r="AT1846">
        <v>0</v>
      </c>
      <c r="AU1846">
        <v>0</v>
      </c>
      <c r="AV1846">
        <v>0</v>
      </c>
      <c r="AW1846">
        <v>0</v>
      </c>
      <c r="AX1846">
        <v>0</v>
      </c>
      <c r="AY1846">
        <v>0</v>
      </c>
      <c r="AZ1846">
        <v>0</v>
      </c>
      <c r="BA1846">
        <v>0</v>
      </c>
      <c r="BB1846">
        <v>0</v>
      </c>
      <c r="BC1846">
        <v>0</v>
      </c>
      <c r="BD1846">
        <v>0</v>
      </c>
      <c r="BE1846">
        <v>0</v>
      </c>
      <c r="BF1846">
        <v>0</v>
      </c>
      <c r="BG1846" s="20">
        <v>7</v>
      </c>
      <c r="BH1846" s="20">
        <v>0</v>
      </c>
      <c r="BI1846" s="20">
        <v>163</v>
      </c>
      <c r="BJ1846" s="20">
        <v>3</v>
      </c>
      <c r="BK1846" s="20">
        <v>1650</v>
      </c>
      <c r="BL1846" s="20">
        <v>1576</v>
      </c>
      <c r="BM1846" s="20">
        <v>1907</v>
      </c>
      <c r="BN1846" s="20">
        <v>139</v>
      </c>
      <c r="BO1846" s="20">
        <v>151</v>
      </c>
      <c r="BP1846" s="20"/>
      <c r="BQ1846" s="20"/>
      <c r="BR1846" s="20"/>
      <c r="BS1846" s="20"/>
      <c r="BT1846" s="20"/>
      <c r="BU1846" s="20"/>
      <c r="BV1846" s="20"/>
    </row>
    <row r="1847" spans="1:74" x14ac:dyDescent="0.25">
      <c r="A1847" s="20" t="s">
        <v>452</v>
      </c>
      <c r="B1847" s="20" t="s">
        <v>455</v>
      </c>
      <c r="C1847" s="20" t="s">
        <v>616</v>
      </c>
      <c r="D1847" s="1">
        <v>44535</v>
      </c>
      <c r="E1847">
        <v>179</v>
      </c>
      <c r="F1847">
        <v>8</v>
      </c>
      <c r="G1847">
        <v>6</v>
      </c>
      <c r="H1847">
        <v>0</v>
      </c>
      <c r="I1847">
        <v>0</v>
      </c>
      <c r="J1847">
        <v>131</v>
      </c>
      <c r="K1847">
        <v>5</v>
      </c>
      <c r="L1847">
        <v>4</v>
      </c>
      <c r="M1847">
        <v>2</v>
      </c>
      <c r="N1847">
        <v>3</v>
      </c>
      <c r="O1847">
        <v>2</v>
      </c>
      <c r="P1847">
        <v>0</v>
      </c>
      <c r="Q1847">
        <v>0</v>
      </c>
      <c r="R1847">
        <v>1754</v>
      </c>
      <c r="S1847">
        <v>1534</v>
      </c>
      <c r="T1847">
        <v>53</v>
      </c>
      <c r="U1847">
        <v>11</v>
      </c>
      <c r="V1847">
        <v>38</v>
      </c>
      <c r="W1847">
        <v>1816</v>
      </c>
      <c r="X1847">
        <v>975</v>
      </c>
      <c r="Y1847">
        <v>55</v>
      </c>
      <c r="Z1847">
        <v>66</v>
      </c>
      <c r="AA1847">
        <v>62</v>
      </c>
      <c r="AB1847">
        <v>2166</v>
      </c>
      <c r="AC1847">
        <v>986</v>
      </c>
      <c r="AD1847">
        <v>34</v>
      </c>
      <c r="AE1847">
        <v>74</v>
      </c>
      <c r="AF1847">
        <v>131</v>
      </c>
      <c r="AG1847">
        <v>187</v>
      </c>
      <c r="AH1847">
        <v>31</v>
      </c>
      <c r="AI1847">
        <v>4</v>
      </c>
      <c r="AJ1847">
        <v>16</v>
      </c>
      <c r="AK1847">
        <v>16</v>
      </c>
      <c r="AL1847">
        <v>158</v>
      </c>
      <c r="AM1847">
        <v>148</v>
      </c>
      <c r="AN1847">
        <v>3</v>
      </c>
      <c r="AO1847">
        <v>1</v>
      </c>
      <c r="AP1847">
        <v>0</v>
      </c>
      <c r="AQ1847">
        <v>0</v>
      </c>
      <c r="AR1847">
        <v>0</v>
      </c>
      <c r="AS1847">
        <v>0</v>
      </c>
      <c r="AT1847">
        <v>0</v>
      </c>
      <c r="AU1847">
        <v>0</v>
      </c>
      <c r="AV1847">
        <v>0</v>
      </c>
      <c r="AW1847">
        <v>0</v>
      </c>
      <c r="AX1847">
        <v>0</v>
      </c>
      <c r="AY1847">
        <v>0</v>
      </c>
      <c r="AZ1847">
        <v>0</v>
      </c>
      <c r="BA1847">
        <v>0</v>
      </c>
      <c r="BB1847">
        <v>0</v>
      </c>
      <c r="BC1847">
        <v>0</v>
      </c>
      <c r="BD1847">
        <v>0</v>
      </c>
      <c r="BE1847">
        <v>0</v>
      </c>
      <c r="BF1847">
        <v>0</v>
      </c>
      <c r="BG1847" s="20">
        <v>8</v>
      </c>
      <c r="BH1847" s="20">
        <v>0</v>
      </c>
      <c r="BI1847" s="20">
        <v>164</v>
      </c>
      <c r="BJ1847" s="20">
        <v>3</v>
      </c>
      <c r="BK1847" s="20">
        <v>1645</v>
      </c>
      <c r="BL1847" s="20">
        <v>1581</v>
      </c>
      <c r="BM1847" s="20">
        <v>1905</v>
      </c>
      <c r="BN1847" s="20">
        <v>140</v>
      </c>
      <c r="BO1847" s="20">
        <v>153</v>
      </c>
      <c r="BP1847" s="20"/>
      <c r="BQ1847" s="20"/>
      <c r="BR1847" s="20"/>
      <c r="BS1847" s="20"/>
      <c r="BT1847" s="20"/>
      <c r="BU1847" s="20"/>
      <c r="BV1847" s="20"/>
    </row>
    <row r="1848" spans="1:74" x14ac:dyDescent="0.25">
      <c r="A1848" s="20" t="s">
        <v>452</v>
      </c>
      <c r="B1848" s="20" t="s">
        <v>455</v>
      </c>
      <c r="C1848" s="20" t="s">
        <v>616</v>
      </c>
      <c r="D1848" s="1">
        <v>44542</v>
      </c>
      <c r="E1848">
        <v>178</v>
      </c>
      <c r="F1848">
        <v>7</v>
      </c>
      <c r="G1848">
        <v>6</v>
      </c>
      <c r="H1848">
        <v>0</v>
      </c>
      <c r="I1848">
        <v>0</v>
      </c>
      <c r="J1848">
        <v>134</v>
      </c>
      <c r="K1848">
        <v>5</v>
      </c>
      <c r="L1848">
        <v>4</v>
      </c>
      <c r="M1848">
        <v>2</v>
      </c>
      <c r="N1848">
        <v>3</v>
      </c>
      <c r="O1848">
        <v>2</v>
      </c>
      <c r="P1848">
        <v>0</v>
      </c>
      <c r="Q1848">
        <v>0</v>
      </c>
      <c r="R1848">
        <v>1751</v>
      </c>
      <c r="S1848">
        <v>1547</v>
      </c>
      <c r="T1848">
        <v>53</v>
      </c>
      <c r="U1848">
        <v>10</v>
      </c>
      <c r="V1848">
        <v>38</v>
      </c>
      <c r="W1848">
        <v>1818</v>
      </c>
      <c r="X1848">
        <v>1050</v>
      </c>
      <c r="Y1848">
        <v>52</v>
      </c>
      <c r="Z1848">
        <v>68</v>
      </c>
      <c r="AA1848">
        <v>61</v>
      </c>
      <c r="AB1848">
        <v>2166</v>
      </c>
      <c r="AC1848">
        <v>1184</v>
      </c>
      <c r="AD1848">
        <v>33</v>
      </c>
      <c r="AE1848">
        <v>74</v>
      </c>
      <c r="AF1848">
        <v>129</v>
      </c>
      <c r="AG1848">
        <v>188</v>
      </c>
      <c r="AH1848">
        <v>38</v>
      </c>
      <c r="AI1848">
        <v>4</v>
      </c>
      <c r="AJ1848">
        <v>18</v>
      </c>
      <c r="AK1848">
        <v>15</v>
      </c>
      <c r="AL1848">
        <v>158</v>
      </c>
      <c r="AM1848">
        <v>148</v>
      </c>
      <c r="AN1848">
        <v>3</v>
      </c>
      <c r="AO1848">
        <v>1</v>
      </c>
      <c r="AP1848">
        <v>0</v>
      </c>
      <c r="AQ1848">
        <v>0</v>
      </c>
      <c r="AR1848">
        <v>0</v>
      </c>
      <c r="AS1848">
        <v>0</v>
      </c>
      <c r="AT1848">
        <v>0</v>
      </c>
      <c r="AU1848">
        <v>0</v>
      </c>
      <c r="AV1848">
        <v>0</v>
      </c>
      <c r="AW1848">
        <v>0</v>
      </c>
      <c r="AX1848">
        <v>0</v>
      </c>
      <c r="AY1848">
        <v>0</v>
      </c>
      <c r="AZ1848">
        <v>0</v>
      </c>
      <c r="BA1848">
        <v>0</v>
      </c>
      <c r="BB1848">
        <v>0</v>
      </c>
      <c r="BC1848">
        <v>0</v>
      </c>
      <c r="BD1848">
        <v>0</v>
      </c>
      <c r="BE1848">
        <v>0</v>
      </c>
      <c r="BF1848">
        <v>0</v>
      </c>
      <c r="BG1848" s="20">
        <v>7</v>
      </c>
      <c r="BH1848" s="20">
        <v>0</v>
      </c>
      <c r="BI1848" s="20">
        <v>163</v>
      </c>
      <c r="BJ1848" s="20">
        <v>3</v>
      </c>
      <c r="BK1848" s="20">
        <v>1642</v>
      </c>
      <c r="BL1848" s="20">
        <v>1589</v>
      </c>
      <c r="BM1848" s="20">
        <v>1909</v>
      </c>
      <c r="BN1848" s="20">
        <v>139</v>
      </c>
      <c r="BO1848" s="20">
        <v>153</v>
      </c>
      <c r="BP1848" s="20"/>
      <c r="BQ1848" s="20"/>
      <c r="BR1848" s="20"/>
      <c r="BS1848" s="20"/>
      <c r="BT1848" s="20"/>
      <c r="BU1848" s="20"/>
      <c r="BV1848" s="20"/>
    </row>
    <row r="1849" spans="1:74" x14ac:dyDescent="0.25">
      <c r="A1849" s="20" t="s">
        <v>452</v>
      </c>
      <c r="B1849" s="20" t="s">
        <v>455</v>
      </c>
      <c r="C1849" s="20" t="s">
        <v>616</v>
      </c>
      <c r="D1849" s="1">
        <v>44549</v>
      </c>
      <c r="E1849">
        <v>176</v>
      </c>
      <c r="F1849">
        <v>7</v>
      </c>
      <c r="G1849">
        <v>6</v>
      </c>
      <c r="H1849">
        <v>0</v>
      </c>
      <c r="I1849">
        <v>0</v>
      </c>
      <c r="J1849">
        <v>139</v>
      </c>
      <c r="K1849">
        <v>5</v>
      </c>
      <c r="L1849">
        <v>4</v>
      </c>
      <c r="M1849">
        <v>2</v>
      </c>
      <c r="N1849">
        <v>3</v>
      </c>
      <c r="O1849">
        <v>3</v>
      </c>
      <c r="P1849">
        <v>0</v>
      </c>
      <c r="Q1849">
        <v>0</v>
      </c>
      <c r="R1849">
        <v>1754</v>
      </c>
      <c r="S1849">
        <v>1562</v>
      </c>
      <c r="T1849">
        <v>53</v>
      </c>
      <c r="U1849">
        <v>10</v>
      </c>
      <c r="V1849">
        <v>38</v>
      </c>
      <c r="W1849">
        <v>1817</v>
      </c>
      <c r="X1849">
        <v>1132</v>
      </c>
      <c r="Y1849">
        <v>51</v>
      </c>
      <c r="Z1849">
        <v>67</v>
      </c>
      <c r="AA1849">
        <v>58</v>
      </c>
      <c r="AB1849">
        <v>2166</v>
      </c>
      <c r="AC1849">
        <v>1402</v>
      </c>
      <c r="AD1849">
        <v>33</v>
      </c>
      <c r="AE1849">
        <v>74</v>
      </c>
      <c r="AF1849">
        <v>129</v>
      </c>
      <c r="AG1849">
        <v>189</v>
      </c>
      <c r="AH1849">
        <v>58</v>
      </c>
      <c r="AI1849">
        <v>4</v>
      </c>
      <c r="AJ1849">
        <v>17</v>
      </c>
      <c r="AK1849">
        <v>15</v>
      </c>
      <c r="AL1849">
        <v>158</v>
      </c>
      <c r="AM1849">
        <v>148</v>
      </c>
      <c r="AN1849">
        <v>3</v>
      </c>
      <c r="AO1849">
        <v>1</v>
      </c>
      <c r="AP1849">
        <v>0</v>
      </c>
      <c r="AQ1849">
        <v>0</v>
      </c>
      <c r="AR1849">
        <v>0</v>
      </c>
      <c r="AS1849">
        <v>0</v>
      </c>
      <c r="AT1849">
        <v>0</v>
      </c>
      <c r="AU1849">
        <v>0</v>
      </c>
      <c r="AV1849">
        <v>0</v>
      </c>
      <c r="AW1849">
        <v>0</v>
      </c>
      <c r="AX1849">
        <v>0</v>
      </c>
      <c r="AY1849">
        <v>0</v>
      </c>
      <c r="AZ1849">
        <v>0</v>
      </c>
      <c r="BA1849">
        <v>0</v>
      </c>
      <c r="BB1849">
        <v>0</v>
      </c>
      <c r="BC1849">
        <v>0</v>
      </c>
      <c r="BD1849">
        <v>0</v>
      </c>
      <c r="BE1849">
        <v>0</v>
      </c>
      <c r="BF1849">
        <v>0</v>
      </c>
      <c r="BG1849" s="20">
        <v>7</v>
      </c>
      <c r="BH1849" s="20">
        <v>0</v>
      </c>
      <c r="BI1849" s="20">
        <v>161</v>
      </c>
      <c r="BJ1849" s="20">
        <v>3</v>
      </c>
      <c r="BK1849" s="20">
        <v>1645</v>
      </c>
      <c r="BL1849" s="20">
        <v>1592</v>
      </c>
      <c r="BM1849" s="20">
        <v>1910</v>
      </c>
      <c r="BN1849" s="20">
        <v>141</v>
      </c>
      <c r="BO1849" s="20">
        <v>153</v>
      </c>
      <c r="BP1849" s="20">
        <v>7003</v>
      </c>
      <c r="BQ1849" s="20">
        <v>2703</v>
      </c>
      <c r="BR1849" s="20">
        <v>0</v>
      </c>
      <c r="BS1849" s="20">
        <v>110</v>
      </c>
      <c r="BT1849" s="20">
        <v>206</v>
      </c>
      <c r="BU1849" s="20">
        <v>1165</v>
      </c>
      <c r="BV1849" s="20">
        <v>5284</v>
      </c>
    </row>
    <row r="1850" spans="1:74" x14ac:dyDescent="0.25">
      <c r="A1850" s="20" t="s">
        <v>452</v>
      </c>
      <c r="B1850" s="20" t="s">
        <v>455</v>
      </c>
      <c r="C1850" s="20" t="s">
        <v>616</v>
      </c>
      <c r="D1850" s="1">
        <v>44558</v>
      </c>
      <c r="E1850">
        <v>177</v>
      </c>
      <c r="F1850">
        <v>7</v>
      </c>
      <c r="G1850">
        <v>6</v>
      </c>
      <c r="H1850">
        <v>0</v>
      </c>
      <c r="I1850">
        <v>0</v>
      </c>
      <c r="J1850">
        <v>142</v>
      </c>
      <c r="K1850">
        <v>5</v>
      </c>
      <c r="L1850">
        <v>4</v>
      </c>
      <c r="M1850">
        <v>2</v>
      </c>
      <c r="N1850">
        <v>3</v>
      </c>
      <c r="O1850">
        <v>3</v>
      </c>
      <c r="P1850">
        <v>0</v>
      </c>
      <c r="Q1850">
        <v>0</v>
      </c>
      <c r="R1850">
        <v>1756</v>
      </c>
      <c r="S1850">
        <v>1568</v>
      </c>
      <c r="T1850">
        <v>53</v>
      </c>
      <c r="U1850">
        <v>10</v>
      </c>
      <c r="V1850">
        <v>37</v>
      </c>
      <c r="W1850">
        <v>1816</v>
      </c>
      <c r="X1850">
        <v>1172</v>
      </c>
      <c r="Y1850">
        <v>52</v>
      </c>
      <c r="Z1850">
        <v>65</v>
      </c>
      <c r="AA1850">
        <v>59</v>
      </c>
      <c r="AB1850">
        <v>2160</v>
      </c>
      <c r="AC1850">
        <v>1499</v>
      </c>
      <c r="AD1850">
        <v>33</v>
      </c>
      <c r="AE1850">
        <v>73</v>
      </c>
      <c r="AF1850">
        <v>128</v>
      </c>
      <c r="AG1850">
        <v>189</v>
      </c>
      <c r="AH1850">
        <v>75</v>
      </c>
      <c r="AI1850">
        <v>4</v>
      </c>
      <c r="AJ1850">
        <v>17</v>
      </c>
      <c r="AK1850">
        <v>15</v>
      </c>
      <c r="AL1850">
        <v>156</v>
      </c>
      <c r="AM1850">
        <v>146</v>
      </c>
      <c r="AN1850">
        <v>3</v>
      </c>
      <c r="AO1850">
        <v>1</v>
      </c>
      <c r="AP1850">
        <v>0</v>
      </c>
      <c r="AQ1850">
        <v>0</v>
      </c>
      <c r="AR1850">
        <v>0</v>
      </c>
      <c r="AS1850">
        <v>0</v>
      </c>
      <c r="AT1850">
        <v>0</v>
      </c>
      <c r="AU1850">
        <v>0</v>
      </c>
      <c r="AV1850">
        <v>0</v>
      </c>
      <c r="AW1850">
        <v>0</v>
      </c>
      <c r="AX1850">
        <v>0</v>
      </c>
      <c r="AY1850">
        <v>0</v>
      </c>
      <c r="AZ1850">
        <v>0</v>
      </c>
      <c r="BA1850">
        <v>0</v>
      </c>
      <c r="BB1850">
        <v>0</v>
      </c>
      <c r="BC1850">
        <v>0</v>
      </c>
      <c r="BD1850">
        <v>0</v>
      </c>
      <c r="BE1850">
        <v>0</v>
      </c>
      <c r="BF1850">
        <v>0</v>
      </c>
      <c r="BG1850" s="20">
        <v>7</v>
      </c>
      <c r="BH1850" s="20">
        <v>0</v>
      </c>
      <c r="BI1850" s="20">
        <v>162</v>
      </c>
      <c r="BJ1850" s="20">
        <v>3</v>
      </c>
      <c r="BK1850" s="20">
        <v>1648</v>
      </c>
      <c r="BL1850" s="20">
        <v>1592</v>
      </c>
      <c r="BM1850" s="20">
        <v>1906</v>
      </c>
      <c r="BN1850" s="20">
        <v>140</v>
      </c>
      <c r="BO1850" s="20">
        <v>151</v>
      </c>
      <c r="BP1850" s="20">
        <v>6987</v>
      </c>
      <c r="BQ1850" s="20">
        <v>3137</v>
      </c>
      <c r="BR1850" s="20">
        <v>0</v>
      </c>
      <c r="BS1850" s="20">
        <v>110</v>
      </c>
      <c r="BT1850" s="20">
        <v>205</v>
      </c>
      <c r="BU1850" s="20">
        <v>1151</v>
      </c>
      <c r="BV1850" s="20">
        <v>5283</v>
      </c>
    </row>
    <row r="1851" spans="1:74" x14ac:dyDescent="0.25">
      <c r="A1851" s="20" t="s">
        <v>452</v>
      </c>
      <c r="B1851" s="20" t="s">
        <v>455</v>
      </c>
      <c r="C1851" s="20" t="s">
        <v>616</v>
      </c>
      <c r="D1851" s="1">
        <v>44564</v>
      </c>
      <c r="E1851">
        <v>177</v>
      </c>
      <c r="F1851">
        <v>7</v>
      </c>
      <c r="G1851">
        <v>6</v>
      </c>
      <c r="H1851">
        <v>0</v>
      </c>
      <c r="I1851">
        <v>0</v>
      </c>
      <c r="J1851">
        <v>144</v>
      </c>
      <c r="K1851">
        <v>5</v>
      </c>
      <c r="L1851">
        <v>4</v>
      </c>
      <c r="M1851">
        <v>2</v>
      </c>
      <c r="N1851">
        <v>3</v>
      </c>
      <c r="O1851">
        <v>3</v>
      </c>
      <c r="P1851">
        <v>0</v>
      </c>
      <c r="Q1851">
        <v>0</v>
      </c>
      <c r="R1851">
        <v>1760</v>
      </c>
      <c r="S1851">
        <v>1573</v>
      </c>
      <c r="T1851">
        <v>53</v>
      </c>
      <c r="U1851">
        <v>10</v>
      </c>
      <c r="V1851">
        <v>37</v>
      </c>
      <c r="W1851">
        <v>1814</v>
      </c>
      <c r="X1851">
        <v>1195</v>
      </c>
      <c r="Y1851">
        <v>51</v>
      </c>
      <c r="Z1851">
        <v>65</v>
      </c>
      <c r="AA1851">
        <v>58</v>
      </c>
      <c r="AB1851">
        <v>2158</v>
      </c>
      <c r="AC1851">
        <v>1536</v>
      </c>
      <c r="AD1851">
        <v>32</v>
      </c>
      <c r="AE1851">
        <v>74</v>
      </c>
      <c r="AF1851">
        <v>126</v>
      </c>
      <c r="AG1851">
        <v>190</v>
      </c>
      <c r="AH1851">
        <v>80</v>
      </c>
      <c r="AI1851">
        <v>4</v>
      </c>
      <c r="AJ1851">
        <v>17</v>
      </c>
      <c r="AK1851">
        <v>15</v>
      </c>
      <c r="AL1851">
        <v>155</v>
      </c>
      <c r="AM1851">
        <v>147</v>
      </c>
      <c r="AN1851">
        <v>3</v>
      </c>
      <c r="AO1851">
        <v>0</v>
      </c>
      <c r="AP1851">
        <v>0</v>
      </c>
      <c r="AQ1851">
        <v>0</v>
      </c>
      <c r="AR1851">
        <v>0</v>
      </c>
      <c r="AS1851">
        <v>0</v>
      </c>
      <c r="AT1851">
        <v>0</v>
      </c>
      <c r="AU1851">
        <v>0</v>
      </c>
      <c r="AV1851">
        <v>0</v>
      </c>
      <c r="AW1851">
        <v>0</v>
      </c>
      <c r="AX1851">
        <v>0</v>
      </c>
      <c r="AY1851">
        <v>0</v>
      </c>
      <c r="AZ1851">
        <v>0</v>
      </c>
      <c r="BA1851">
        <v>0</v>
      </c>
      <c r="BB1851">
        <v>0</v>
      </c>
      <c r="BC1851">
        <v>0</v>
      </c>
      <c r="BD1851">
        <v>0</v>
      </c>
      <c r="BE1851">
        <v>0</v>
      </c>
      <c r="BF1851">
        <v>0</v>
      </c>
      <c r="BG1851" s="20">
        <v>7</v>
      </c>
      <c r="BH1851" s="20">
        <v>0</v>
      </c>
      <c r="BI1851" s="20">
        <v>162</v>
      </c>
      <c r="BJ1851" s="20">
        <v>3</v>
      </c>
      <c r="BK1851" s="20">
        <v>1652</v>
      </c>
      <c r="BL1851" s="20">
        <v>1593</v>
      </c>
      <c r="BM1851" s="20">
        <v>1904</v>
      </c>
      <c r="BN1851" s="20">
        <v>142</v>
      </c>
      <c r="BO1851" s="20">
        <v>150</v>
      </c>
      <c r="BP1851" s="20">
        <v>6983</v>
      </c>
      <c r="BQ1851" s="20">
        <v>3315</v>
      </c>
      <c r="BR1851" s="20">
        <v>0</v>
      </c>
      <c r="BS1851" s="20">
        <v>108</v>
      </c>
      <c r="BT1851" s="20">
        <v>206</v>
      </c>
      <c r="BU1851" s="20">
        <v>1145</v>
      </c>
      <c r="BV1851" s="20">
        <v>5287</v>
      </c>
    </row>
    <row r="1852" spans="1:74" x14ac:dyDescent="0.25">
      <c r="A1852" s="20" t="s">
        <v>452</v>
      </c>
      <c r="B1852" s="20" t="s">
        <v>455</v>
      </c>
      <c r="C1852" s="20" t="s">
        <v>616</v>
      </c>
      <c r="D1852" s="1">
        <v>44570</v>
      </c>
      <c r="E1852">
        <v>178</v>
      </c>
      <c r="F1852">
        <v>7</v>
      </c>
      <c r="G1852">
        <v>6</v>
      </c>
      <c r="H1852">
        <v>0</v>
      </c>
      <c r="I1852">
        <v>0</v>
      </c>
      <c r="J1852">
        <v>146</v>
      </c>
      <c r="K1852">
        <v>5</v>
      </c>
      <c r="L1852">
        <v>4</v>
      </c>
      <c r="M1852">
        <v>2</v>
      </c>
      <c r="N1852">
        <v>3</v>
      </c>
      <c r="O1852">
        <v>3</v>
      </c>
      <c r="P1852">
        <v>0</v>
      </c>
      <c r="Q1852">
        <v>0</v>
      </c>
      <c r="R1852">
        <v>1759</v>
      </c>
      <c r="S1852">
        <v>1577</v>
      </c>
      <c r="T1852">
        <v>52</v>
      </c>
      <c r="U1852">
        <v>10</v>
      </c>
      <c r="V1852">
        <v>37</v>
      </c>
      <c r="W1852">
        <v>1816</v>
      </c>
      <c r="X1852">
        <v>1238</v>
      </c>
      <c r="Y1852">
        <v>50</v>
      </c>
      <c r="Z1852">
        <v>66</v>
      </c>
      <c r="AA1852">
        <v>57</v>
      </c>
      <c r="AB1852">
        <v>2158</v>
      </c>
      <c r="AC1852">
        <v>1568</v>
      </c>
      <c r="AD1852">
        <v>32</v>
      </c>
      <c r="AE1852">
        <v>74</v>
      </c>
      <c r="AF1852">
        <v>126</v>
      </c>
      <c r="AG1852">
        <v>192</v>
      </c>
      <c r="AH1852">
        <v>86</v>
      </c>
      <c r="AI1852">
        <v>4</v>
      </c>
      <c r="AJ1852">
        <v>17</v>
      </c>
      <c r="AK1852">
        <v>14</v>
      </c>
      <c r="AL1852">
        <v>153</v>
      </c>
      <c r="AM1852">
        <v>147</v>
      </c>
      <c r="AN1852">
        <v>2</v>
      </c>
      <c r="AO1852">
        <v>0</v>
      </c>
      <c r="AP1852">
        <v>0</v>
      </c>
      <c r="AQ1852">
        <v>0</v>
      </c>
      <c r="AR1852">
        <v>0</v>
      </c>
      <c r="AS1852">
        <v>0</v>
      </c>
      <c r="AT1852">
        <v>0</v>
      </c>
      <c r="AU1852">
        <v>0</v>
      </c>
      <c r="AV1852">
        <v>0</v>
      </c>
      <c r="AW1852">
        <v>0</v>
      </c>
      <c r="AX1852">
        <v>0</v>
      </c>
      <c r="AY1852">
        <v>0</v>
      </c>
      <c r="AZ1852">
        <v>0</v>
      </c>
      <c r="BA1852">
        <v>0</v>
      </c>
      <c r="BB1852">
        <v>0</v>
      </c>
      <c r="BC1852">
        <v>0</v>
      </c>
      <c r="BD1852">
        <v>0</v>
      </c>
      <c r="BE1852">
        <v>0</v>
      </c>
      <c r="BF1852">
        <v>0</v>
      </c>
      <c r="BG1852" s="20">
        <v>7</v>
      </c>
      <c r="BH1852" s="20">
        <v>0</v>
      </c>
      <c r="BI1852" s="20">
        <v>163</v>
      </c>
      <c r="BJ1852" s="20">
        <v>3</v>
      </c>
      <c r="BK1852" s="20">
        <v>1653</v>
      </c>
      <c r="BL1852" s="20">
        <v>1597</v>
      </c>
      <c r="BM1852" s="20">
        <v>1903</v>
      </c>
      <c r="BN1852" s="20">
        <v>145</v>
      </c>
      <c r="BO1852" s="20">
        <v>150</v>
      </c>
      <c r="BP1852" s="20">
        <v>6990</v>
      </c>
      <c r="BQ1852" s="20">
        <v>3493</v>
      </c>
      <c r="BR1852" s="20">
        <v>0</v>
      </c>
      <c r="BS1852" s="20">
        <v>106</v>
      </c>
      <c r="BT1852" s="20">
        <v>210</v>
      </c>
      <c r="BU1852" s="20">
        <v>1132</v>
      </c>
      <c r="BV1852" s="20">
        <v>5296</v>
      </c>
    </row>
    <row r="1853" spans="1:74" x14ac:dyDescent="0.25">
      <c r="A1853" s="20" t="s">
        <v>452</v>
      </c>
      <c r="B1853" s="20" t="s">
        <v>455</v>
      </c>
      <c r="C1853" s="20" t="s">
        <v>616</v>
      </c>
      <c r="D1853" s="1">
        <v>44577</v>
      </c>
      <c r="E1853">
        <v>176</v>
      </c>
      <c r="F1853">
        <v>7</v>
      </c>
      <c r="G1853">
        <v>6</v>
      </c>
      <c r="H1853">
        <v>0</v>
      </c>
      <c r="I1853">
        <v>0</v>
      </c>
      <c r="J1853">
        <v>146</v>
      </c>
      <c r="K1853">
        <v>5</v>
      </c>
      <c r="L1853">
        <v>4</v>
      </c>
      <c r="M1853">
        <v>2</v>
      </c>
      <c r="N1853">
        <v>3</v>
      </c>
      <c r="O1853">
        <v>3</v>
      </c>
      <c r="P1853">
        <v>0</v>
      </c>
      <c r="Q1853">
        <v>0</v>
      </c>
      <c r="R1853">
        <v>1759</v>
      </c>
      <c r="S1853">
        <v>1579</v>
      </c>
      <c r="T1853">
        <v>51</v>
      </c>
      <c r="U1853">
        <v>10</v>
      </c>
      <c r="V1853">
        <v>35</v>
      </c>
      <c r="W1853">
        <v>1818</v>
      </c>
      <c r="X1853">
        <v>1244</v>
      </c>
      <c r="Y1853">
        <v>48</v>
      </c>
      <c r="Z1853">
        <v>66</v>
      </c>
      <c r="AA1853">
        <v>58</v>
      </c>
      <c r="AB1853">
        <v>2155</v>
      </c>
      <c r="AC1853">
        <v>1586</v>
      </c>
      <c r="AD1853">
        <v>31</v>
      </c>
      <c r="AE1853">
        <v>73</v>
      </c>
      <c r="AF1853">
        <v>126</v>
      </c>
      <c r="AG1853">
        <v>197</v>
      </c>
      <c r="AH1853">
        <v>91</v>
      </c>
      <c r="AI1853">
        <v>4</v>
      </c>
      <c r="AJ1853">
        <v>16</v>
      </c>
      <c r="AK1853">
        <v>15</v>
      </c>
      <c r="AL1853">
        <v>153</v>
      </c>
      <c r="AM1853">
        <v>147</v>
      </c>
      <c r="AN1853">
        <v>2</v>
      </c>
      <c r="AO1853">
        <v>0</v>
      </c>
      <c r="AP1853">
        <v>0</v>
      </c>
      <c r="AQ1853">
        <v>0</v>
      </c>
      <c r="AR1853">
        <v>0</v>
      </c>
      <c r="AS1853">
        <v>0</v>
      </c>
      <c r="AT1853">
        <v>0</v>
      </c>
      <c r="AU1853">
        <v>0</v>
      </c>
      <c r="AV1853">
        <v>0</v>
      </c>
      <c r="AW1853">
        <v>0</v>
      </c>
      <c r="AX1853">
        <v>0</v>
      </c>
      <c r="AY1853">
        <v>0</v>
      </c>
      <c r="AZ1853">
        <v>0</v>
      </c>
      <c r="BA1853">
        <v>0</v>
      </c>
      <c r="BB1853">
        <v>0</v>
      </c>
      <c r="BC1853">
        <v>0</v>
      </c>
      <c r="BD1853">
        <v>0</v>
      </c>
      <c r="BE1853">
        <v>0</v>
      </c>
      <c r="BF1853">
        <v>0</v>
      </c>
      <c r="BG1853" s="20">
        <v>7</v>
      </c>
      <c r="BH1853" s="20">
        <v>0</v>
      </c>
      <c r="BI1853" s="20">
        <v>161</v>
      </c>
      <c r="BJ1853" s="20">
        <v>3</v>
      </c>
      <c r="BK1853" s="20">
        <v>1655</v>
      </c>
      <c r="BL1853" s="20">
        <v>1596</v>
      </c>
      <c r="BM1853" s="20">
        <v>1901</v>
      </c>
      <c r="BN1853" s="20">
        <v>150</v>
      </c>
      <c r="BO1853" s="20">
        <v>150</v>
      </c>
      <c r="BP1853" s="20">
        <v>6992</v>
      </c>
      <c r="BQ1853" s="20">
        <v>3580</v>
      </c>
      <c r="BR1853" s="20">
        <v>0</v>
      </c>
      <c r="BS1853" s="20">
        <v>105</v>
      </c>
      <c r="BT1853" s="20">
        <v>209</v>
      </c>
      <c r="BU1853" s="20">
        <v>1124</v>
      </c>
      <c r="BV1853" s="20">
        <v>5316</v>
      </c>
    </row>
    <row r="1854" spans="1:74" x14ac:dyDescent="0.25">
      <c r="A1854" s="20" t="s">
        <v>452</v>
      </c>
      <c r="B1854" s="20" t="s">
        <v>455</v>
      </c>
      <c r="C1854" s="20" t="s">
        <v>616</v>
      </c>
      <c r="D1854" s="1">
        <v>44584</v>
      </c>
      <c r="E1854">
        <v>176</v>
      </c>
      <c r="F1854">
        <v>7</v>
      </c>
      <c r="G1854">
        <v>6</v>
      </c>
      <c r="H1854">
        <v>0</v>
      </c>
      <c r="I1854">
        <v>0</v>
      </c>
      <c r="J1854">
        <v>146</v>
      </c>
      <c r="K1854">
        <v>5</v>
      </c>
      <c r="L1854">
        <v>4</v>
      </c>
      <c r="M1854">
        <v>2</v>
      </c>
      <c r="N1854">
        <v>3</v>
      </c>
      <c r="O1854">
        <v>3</v>
      </c>
      <c r="P1854">
        <v>0</v>
      </c>
      <c r="Q1854">
        <v>0</v>
      </c>
      <c r="R1854">
        <v>1760</v>
      </c>
      <c r="S1854">
        <v>1581</v>
      </c>
      <c r="T1854">
        <v>51</v>
      </c>
      <c r="U1854">
        <v>10</v>
      </c>
      <c r="V1854">
        <v>35</v>
      </c>
      <c r="W1854">
        <v>1816</v>
      </c>
      <c r="X1854">
        <v>1249</v>
      </c>
      <c r="Y1854">
        <v>48</v>
      </c>
      <c r="Z1854">
        <v>65</v>
      </c>
      <c r="AA1854">
        <v>58</v>
      </c>
      <c r="AB1854">
        <v>2157</v>
      </c>
      <c r="AC1854">
        <v>1595</v>
      </c>
      <c r="AD1854">
        <v>33</v>
      </c>
      <c r="AE1854">
        <v>72</v>
      </c>
      <c r="AF1854">
        <v>125</v>
      </c>
      <c r="AG1854">
        <v>196</v>
      </c>
      <c r="AH1854">
        <v>90</v>
      </c>
      <c r="AI1854">
        <v>4</v>
      </c>
      <c r="AJ1854">
        <v>16</v>
      </c>
      <c r="AK1854">
        <v>15</v>
      </c>
      <c r="AL1854">
        <v>154</v>
      </c>
      <c r="AM1854">
        <v>148</v>
      </c>
      <c r="AN1854">
        <v>2</v>
      </c>
      <c r="AO1854">
        <v>0</v>
      </c>
      <c r="AP1854">
        <v>0</v>
      </c>
      <c r="AQ1854">
        <v>0</v>
      </c>
      <c r="AR1854">
        <v>0</v>
      </c>
      <c r="AS1854">
        <v>0</v>
      </c>
      <c r="AT1854">
        <v>0</v>
      </c>
      <c r="AU1854">
        <v>0</v>
      </c>
      <c r="AV1854">
        <v>0</v>
      </c>
      <c r="AW1854">
        <v>0</v>
      </c>
      <c r="AX1854">
        <v>0</v>
      </c>
      <c r="AY1854">
        <v>0</v>
      </c>
      <c r="AZ1854">
        <v>0</v>
      </c>
      <c r="BA1854">
        <v>0</v>
      </c>
      <c r="BB1854">
        <v>0</v>
      </c>
      <c r="BC1854">
        <v>0</v>
      </c>
      <c r="BD1854">
        <v>0</v>
      </c>
      <c r="BE1854">
        <v>0</v>
      </c>
      <c r="BF1854">
        <v>0</v>
      </c>
      <c r="BG1854" s="20">
        <v>7</v>
      </c>
      <c r="BH1854" s="20">
        <v>0</v>
      </c>
      <c r="BI1854" s="20">
        <v>161</v>
      </c>
      <c r="BJ1854" s="20">
        <v>3</v>
      </c>
      <c r="BK1854" s="20">
        <v>1656</v>
      </c>
      <c r="BL1854" s="20">
        <v>1593</v>
      </c>
      <c r="BM1854" s="20">
        <v>1902</v>
      </c>
      <c r="BN1854" s="20">
        <v>148</v>
      </c>
      <c r="BO1854" s="20">
        <v>151</v>
      </c>
      <c r="BP1854" s="20">
        <v>6985</v>
      </c>
      <c r="BQ1854" s="20">
        <v>3620</v>
      </c>
      <c r="BR1854" s="20">
        <v>0</v>
      </c>
      <c r="BS1854" s="20">
        <v>104</v>
      </c>
      <c r="BT1854" s="20">
        <v>207</v>
      </c>
      <c r="BU1854" s="20">
        <v>1114</v>
      </c>
      <c r="BV1854" s="20">
        <v>5320</v>
      </c>
    </row>
    <row r="1855" spans="1:74" x14ac:dyDescent="0.25">
      <c r="A1855" s="20" t="s">
        <v>452</v>
      </c>
      <c r="B1855" s="20" t="s">
        <v>455</v>
      </c>
      <c r="C1855" s="20" t="s">
        <v>616</v>
      </c>
      <c r="D1855" s="1">
        <v>44591</v>
      </c>
      <c r="E1855">
        <v>176</v>
      </c>
      <c r="F1855">
        <v>7</v>
      </c>
      <c r="G1855">
        <v>6</v>
      </c>
      <c r="H1855">
        <v>0</v>
      </c>
      <c r="I1855">
        <v>0</v>
      </c>
      <c r="J1855">
        <v>146</v>
      </c>
      <c r="K1855">
        <v>5</v>
      </c>
      <c r="L1855">
        <v>4</v>
      </c>
      <c r="M1855">
        <v>2</v>
      </c>
      <c r="N1855">
        <v>3</v>
      </c>
      <c r="O1855">
        <v>3</v>
      </c>
      <c r="P1855">
        <v>0</v>
      </c>
      <c r="Q1855">
        <v>0</v>
      </c>
      <c r="R1855">
        <v>1760</v>
      </c>
      <c r="S1855">
        <v>1583</v>
      </c>
      <c r="T1855">
        <v>51</v>
      </c>
      <c r="U1855">
        <v>9</v>
      </c>
      <c r="V1855">
        <v>35</v>
      </c>
      <c r="W1855">
        <v>1816</v>
      </c>
      <c r="X1855">
        <v>1263</v>
      </c>
      <c r="Y1855">
        <v>47</v>
      </c>
      <c r="Z1855">
        <v>65</v>
      </c>
      <c r="AA1855">
        <v>57</v>
      </c>
      <c r="AB1855">
        <v>2154</v>
      </c>
      <c r="AC1855">
        <v>1606</v>
      </c>
      <c r="AD1855">
        <v>33</v>
      </c>
      <c r="AE1855">
        <v>72</v>
      </c>
      <c r="AF1855">
        <v>124</v>
      </c>
      <c r="AG1855">
        <v>197</v>
      </c>
      <c r="AH1855">
        <v>92</v>
      </c>
      <c r="AI1855">
        <v>4</v>
      </c>
      <c r="AJ1855">
        <v>16</v>
      </c>
      <c r="AK1855">
        <v>16</v>
      </c>
      <c r="AL1855">
        <v>154</v>
      </c>
      <c r="AM1855">
        <v>148</v>
      </c>
      <c r="AN1855">
        <v>2</v>
      </c>
      <c r="AO1855">
        <v>0</v>
      </c>
      <c r="AP1855">
        <v>0</v>
      </c>
      <c r="AQ1855">
        <v>0</v>
      </c>
      <c r="AR1855">
        <v>0</v>
      </c>
      <c r="AS1855">
        <v>0</v>
      </c>
      <c r="AT1855">
        <v>0</v>
      </c>
      <c r="AU1855">
        <v>0</v>
      </c>
      <c r="AV1855">
        <v>0</v>
      </c>
      <c r="AW1855">
        <v>0</v>
      </c>
      <c r="AX1855">
        <v>0</v>
      </c>
      <c r="AY1855">
        <v>0</v>
      </c>
      <c r="AZ1855">
        <v>0</v>
      </c>
      <c r="BA1855">
        <v>0</v>
      </c>
      <c r="BB1855">
        <v>0</v>
      </c>
      <c r="BC1855">
        <v>0</v>
      </c>
      <c r="BD1855">
        <v>0</v>
      </c>
      <c r="BE1855">
        <v>0</v>
      </c>
      <c r="BF1855">
        <v>0</v>
      </c>
      <c r="BG1855" s="20">
        <v>7</v>
      </c>
      <c r="BH1855" s="20">
        <v>0</v>
      </c>
      <c r="BI1855" s="20">
        <v>161</v>
      </c>
      <c r="BJ1855" s="20">
        <v>3</v>
      </c>
      <c r="BK1855" s="20">
        <v>1656</v>
      </c>
      <c r="BL1855" s="20">
        <v>1595</v>
      </c>
      <c r="BM1855" s="20">
        <v>1900</v>
      </c>
      <c r="BN1855" s="20">
        <v>149</v>
      </c>
      <c r="BO1855" s="20">
        <v>151</v>
      </c>
      <c r="BP1855" s="20">
        <v>6981</v>
      </c>
      <c r="BQ1855" s="20">
        <v>3672</v>
      </c>
      <c r="BR1855" s="20">
        <v>0</v>
      </c>
      <c r="BS1855" s="20">
        <v>104</v>
      </c>
      <c r="BT1855" s="20">
        <v>209</v>
      </c>
      <c r="BU1855" s="20">
        <v>1099</v>
      </c>
      <c r="BV1855" s="20">
        <v>5331</v>
      </c>
    </row>
    <row r="1856" spans="1:74" x14ac:dyDescent="0.25">
      <c r="A1856" s="20" t="s">
        <v>452</v>
      </c>
      <c r="B1856" s="20" t="s">
        <v>455</v>
      </c>
      <c r="C1856" s="20" t="s">
        <v>616</v>
      </c>
      <c r="D1856" s="1">
        <v>44599</v>
      </c>
      <c r="E1856">
        <v>178</v>
      </c>
      <c r="F1856">
        <v>7</v>
      </c>
      <c r="G1856">
        <v>6</v>
      </c>
      <c r="H1856">
        <v>0</v>
      </c>
      <c r="I1856">
        <v>0</v>
      </c>
      <c r="J1856">
        <v>148</v>
      </c>
      <c r="K1856">
        <v>5</v>
      </c>
      <c r="L1856">
        <v>4</v>
      </c>
      <c r="M1856">
        <v>2</v>
      </c>
      <c r="N1856">
        <v>3</v>
      </c>
      <c r="O1856">
        <v>3</v>
      </c>
      <c r="P1856">
        <v>0</v>
      </c>
      <c r="Q1856">
        <v>0</v>
      </c>
      <c r="R1856">
        <v>1763</v>
      </c>
      <c r="S1856">
        <v>1586</v>
      </c>
      <c r="T1856">
        <v>51</v>
      </c>
      <c r="U1856">
        <v>9</v>
      </c>
      <c r="V1856">
        <v>35</v>
      </c>
      <c r="W1856">
        <v>1811</v>
      </c>
      <c r="X1856">
        <v>1260</v>
      </c>
      <c r="Y1856">
        <v>47</v>
      </c>
      <c r="Z1856">
        <v>65</v>
      </c>
      <c r="AA1856">
        <v>58</v>
      </c>
      <c r="AB1856">
        <v>2156</v>
      </c>
      <c r="AC1856">
        <v>1616</v>
      </c>
      <c r="AD1856">
        <v>33</v>
      </c>
      <c r="AE1856">
        <v>72</v>
      </c>
      <c r="AF1856">
        <v>124</v>
      </c>
      <c r="AG1856">
        <v>197</v>
      </c>
      <c r="AH1856">
        <v>93</v>
      </c>
      <c r="AI1856">
        <v>4</v>
      </c>
      <c r="AJ1856">
        <v>16</v>
      </c>
      <c r="AK1856">
        <v>16</v>
      </c>
      <c r="AL1856">
        <v>152</v>
      </c>
      <c r="AM1856">
        <v>147</v>
      </c>
      <c r="AN1856">
        <v>2</v>
      </c>
      <c r="AO1856">
        <v>0</v>
      </c>
      <c r="AP1856">
        <v>0</v>
      </c>
      <c r="AQ1856">
        <v>0</v>
      </c>
      <c r="AR1856">
        <v>0</v>
      </c>
      <c r="AS1856">
        <v>0</v>
      </c>
      <c r="AT1856">
        <v>0</v>
      </c>
      <c r="AU1856">
        <v>0</v>
      </c>
      <c r="AV1856">
        <v>0</v>
      </c>
      <c r="AW1856">
        <v>0</v>
      </c>
      <c r="AX1856">
        <v>0</v>
      </c>
      <c r="AY1856">
        <v>0</v>
      </c>
      <c r="AZ1856">
        <v>0</v>
      </c>
      <c r="BA1856">
        <v>0</v>
      </c>
      <c r="BB1856">
        <v>0</v>
      </c>
      <c r="BC1856">
        <v>0</v>
      </c>
      <c r="BD1856">
        <v>0</v>
      </c>
      <c r="BE1856">
        <v>0</v>
      </c>
      <c r="BF1856">
        <v>0</v>
      </c>
      <c r="BG1856" s="20">
        <v>7</v>
      </c>
      <c r="BH1856" s="20">
        <v>0</v>
      </c>
      <c r="BI1856" s="20">
        <v>163</v>
      </c>
      <c r="BJ1856" s="20">
        <v>3</v>
      </c>
      <c r="BK1856" s="20">
        <v>1659</v>
      </c>
      <c r="BL1856" s="20">
        <v>1590</v>
      </c>
      <c r="BM1856" s="20">
        <v>1903</v>
      </c>
      <c r="BN1856" s="20">
        <v>149</v>
      </c>
      <c r="BO1856" s="20">
        <v>149</v>
      </c>
      <c r="BP1856" s="20">
        <v>6983</v>
      </c>
      <c r="BQ1856" s="20">
        <v>3714</v>
      </c>
      <c r="BR1856" s="20">
        <v>0</v>
      </c>
      <c r="BS1856" s="20">
        <v>104</v>
      </c>
      <c r="BT1856" s="20">
        <v>210</v>
      </c>
      <c r="BU1856" s="20">
        <v>1097</v>
      </c>
      <c r="BV1856" s="20">
        <v>5341</v>
      </c>
    </row>
    <row r="1857" spans="1:74" x14ac:dyDescent="0.25">
      <c r="A1857" s="20" t="s">
        <v>452</v>
      </c>
      <c r="B1857" s="20" t="s">
        <v>455</v>
      </c>
      <c r="C1857" s="20" t="s">
        <v>616</v>
      </c>
      <c r="D1857" s="1">
        <v>44606</v>
      </c>
      <c r="E1857">
        <v>181</v>
      </c>
      <c r="F1857">
        <v>7</v>
      </c>
      <c r="G1857">
        <v>6</v>
      </c>
      <c r="H1857">
        <v>0</v>
      </c>
      <c r="I1857">
        <v>0</v>
      </c>
      <c r="J1857">
        <v>149</v>
      </c>
      <c r="K1857">
        <v>5</v>
      </c>
      <c r="L1857">
        <v>4</v>
      </c>
      <c r="M1857">
        <v>2</v>
      </c>
      <c r="N1857">
        <v>3</v>
      </c>
      <c r="O1857">
        <v>3</v>
      </c>
      <c r="P1857">
        <v>0</v>
      </c>
      <c r="Q1857">
        <v>0</v>
      </c>
      <c r="R1857">
        <v>1764</v>
      </c>
      <c r="S1857">
        <v>1587</v>
      </c>
      <c r="T1857">
        <v>51</v>
      </c>
      <c r="U1857">
        <v>9</v>
      </c>
      <c r="V1857">
        <v>35</v>
      </c>
      <c r="W1857">
        <v>1809</v>
      </c>
      <c r="X1857">
        <v>1265</v>
      </c>
      <c r="Y1857">
        <v>48</v>
      </c>
      <c r="Z1857">
        <v>64</v>
      </c>
      <c r="AA1857">
        <v>57</v>
      </c>
      <c r="AB1857">
        <v>2156</v>
      </c>
      <c r="AC1857">
        <v>1617</v>
      </c>
      <c r="AD1857">
        <v>33</v>
      </c>
      <c r="AE1857">
        <v>72</v>
      </c>
      <c r="AF1857">
        <v>124</v>
      </c>
      <c r="AG1857">
        <v>202</v>
      </c>
      <c r="AH1857">
        <v>95</v>
      </c>
      <c r="AI1857">
        <v>5</v>
      </c>
      <c r="AJ1857">
        <v>17</v>
      </c>
      <c r="AK1857">
        <v>17</v>
      </c>
      <c r="AL1857">
        <v>151</v>
      </c>
      <c r="AM1857">
        <v>146</v>
      </c>
      <c r="AN1857">
        <v>2</v>
      </c>
      <c r="AO1857">
        <v>0</v>
      </c>
      <c r="AP1857">
        <v>0</v>
      </c>
      <c r="AQ1857">
        <v>0</v>
      </c>
      <c r="AR1857">
        <v>0</v>
      </c>
      <c r="AS1857">
        <v>0</v>
      </c>
      <c r="AT1857">
        <v>0</v>
      </c>
      <c r="AU1857">
        <v>0</v>
      </c>
      <c r="AV1857">
        <v>0</v>
      </c>
      <c r="AW1857">
        <v>0</v>
      </c>
      <c r="AX1857">
        <v>0</v>
      </c>
      <c r="AY1857">
        <v>0</v>
      </c>
      <c r="AZ1857">
        <v>0</v>
      </c>
      <c r="BA1857">
        <v>0</v>
      </c>
      <c r="BB1857">
        <v>0</v>
      </c>
      <c r="BC1857">
        <v>0</v>
      </c>
      <c r="BD1857">
        <v>0</v>
      </c>
      <c r="BE1857">
        <v>0</v>
      </c>
      <c r="BF1857">
        <v>0</v>
      </c>
      <c r="BG1857" s="20">
        <v>7</v>
      </c>
      <c r="BH1857" s="20">
        <v>0</v>
      </c>
      <c r="BI1857" s="20">
        <v>166</v>
      </c>
      <c r="BJ1857" s="20">
        <v>3</v>
      </c>
      <c r="BK1857" s="20">
        <v>1660</v>
      </c>
      <c r="BL1857" s="20">
        <v>1593</v>
      </c>
      <c r="BM1857" s="20">
        <v>1902</v>
      </c>
      <c r="BN1857" s="20">
        <v>150</v>
      </c>
      <c r="BO1857" s="20">
        <v>148</v>
      </c>
      <c r="BP1857" s="20">
        <v>6985</v>
      </c>
      <c r="BQ1857" s="20">
        <v>3744</v>
      </c>
      <c r="BR1857" s="20">
        <v>0</v>
      </c>
      <c r="BS1857" s="20">
        <v>103</v>
      </c>
      <c r="BT1857" s="20">
        <v>213</v>
      </c>
      <c r="BU1857" s="20">
        <v>1093</v>
      </c>
      <c r="BV1857" s="20">
        <v>5350</v>
      </c>
    </row>
    <row r="1858" spans="1:74" x14ac:dyDescent="0.25">
      <c r="A1858" s="20" t="s">
        <v>452</v>
      </c>
      <c r="B1858" s="20" t="s">
        <v>455</v>
      </c>
      <c r="C1858" s="20" t="s">
        <v>617</v>
      </c>
      <c r="D1858" s="1">
        <v>44493</v>
      </c>
      <c r="E1858">
        <v>70</v>
      </c>
      <c r="F1858">
        <v>2</v>
      </c>
      <c r="G1858">
        <v>0</v>
      </c>
      <c r="H1858">
        <v>0</v>
      </c>
      <c r="I1858">
        <v>0</v>
      </c>
      <c r="J1858">
        <v>28</v>
      </c>
      <c r="K1858">
        <v>2</v>
      </c>
      <c r="L1858">
        <v>2</v>
      </c>
      <c r="M1858">
        <v>2</v>
      </c>
      <c r="N1858">
        <v>1</v>
      </c>
      <c r="O1858">
        <v>0</v>
      </c>
      <c r="P1858">
        <v>1</v>
      </c>
      <c r="Q1858">
        <v>0</v>
      </c>
      <c r="R1858">
        <v>542</v>
      </c>
      <c r="S1858">
        <v>0</v>
      </c>
      <c r="T1858">
        <v>350</v>
      </c>
      <c r="U1858">
        <v>0</v>
      </c>
      <c r="V1858">
        <v>2</v>
      </c>
      <c r="W1858">
        <v>629</v>
      </c>
      <c r="X1858">
        <v>0</v>
      </c>
      <c r="Y1858">
        <v>48</v>
      </c>
      <c r="Z1858">
        <v>5</v>
      </c>
      <c r="AA1858">
        <v>25</v>
      </c>
      <c r="AB1858">
        <v>813</v>
      </c>
      <c r="AC1858">
        <v>59</v>
      </c>
      <c r="AD1858">
        <v>41</v>
      </c>
      <c r="AE1858">
        <v>1</v>
      </c>
      <c r="AF1858">
        <v>40</v>
      </c>
      <c r="AG1858">
        <v>102</v>
      </c>
      <c r="AH1858">
        <v>0</v>
      </c>
      <c r="AI1858">
        <v>4</v>
      </c>
      <c r="AJ1858">
        <v>2</v>
      </c>
      <c r="AK1858">
        <v>11</v>
      </c>
      <c r="AL1858">
        <v>39</v>
      </c>
      <c r="AM1858">
        <v>0</v>
      </c>
      <c r="AN1858">
        <v>7</v>
      </c>
      <c r="AO1858">
        <v>0</v>
      </c>
      <c r="AP1858">
        <v>0</v>
      </c>
      <c r="AQ1858">
        <v>0</v>
      </c>
      <c r="AR1858">
        <v>0</v>
      </c>
      <c r="AS1858">
        <v>0</v>
      </c>
      <c r="AT1858">
        <v>0</v>
      </c>
      <c r="AU1858">
        <v>0</v>
      </c>
      <c r="AV1858">
        <v>0</v>
      </c>
      <c r="AW1858">
        <v>0</v>
      </c>
      <c r="AX1858">
        <v>0</v>
      </c>
      <c r="AY1858">
        <v>0</v>
      </c>
      <c r="AZ1858">
        <v>0</v>
      </c>
      <c r="BA1858">
        <v>0</v>
      </c>
      <c r="BB1858">
        <v>15</v>
      </c>
      <c r="BC1858">
        <v>25</v>
      </c>
      <c r="BD1858">
        <v>0</v>
      </c>
      <c r="BE1858">
        <v>2</v>
      </c>
      <c r="BF1858">
        <v>0</v>
      </c>
      <c r="BG1858" s="20"/>
      <c r="BH1858" s="20"/>
      <c r="BI1858" s="20"/>
      <c r="BJ1858" s="20"/>
      <c r="BK1858" s="20"/>
      <c r="BL1858" s="20"/>
      <c r="BM1858" s="20"/>
      <c r="BN1858" s="20"/>
      <c r="BO1858" s="20"/>
      <c r="BP1858" s="20"/>
      <c r="BQ1858" s="20"/>
      <c r="BR1858" s="20"/>
      <c r="BS1858" s="20"/>
      <c r="BT1858" s="20"/>
      <c r="BU1858" s="20"/>
      <c r="BV1858" s="20"/>
    </row>
    <row r="1859" spans="1:74" x14ac:dyDescent="0.25">
      <c r="A1859" s="20" t="s">
        <v>452</v>
      </c>
      <c r="B1859" s="20" t="s">
        <v>455</v>
      </c>
      <c r="C1859" s="20" t="s">
        <v>617</v>
      </c>
      <c r="D1859" s="1">
        <v>44500</v>
      </c>
      <c r="E1859">
        <v>70</v>
      </c>
      <c r="F1859">
        <v>2</v>
      </c>
      <c r="G1859">
        <v>0</v>
      </c>
      <c r="H1859">
        <v>0</v>
      </c>
      <c r="I1859">
        <v>0</v>
      </c>
      <c r="J1859">
        <v>33</v>
      </c>
      <c r="K1859">
        <v>2</v>
      </c>
      <c r="L1859">
        <v>2</v>
      </c>
      <c r="M1859">
        <v>2</v>
      </c>
      <c r="N1859">
        <v>1</v>
      </c>
      <c r="O1859">
        <v>0</v>
      </c>
      <c r="P1859">
        <v>1</v>
      </c>
      <c r="Q1859">
        <v>0</v>
      </c>
      <c r="R1859">
        <v>541</v>
      </c>
      <c r="S1859">
        <v>0</v>
      </c>
      <c r="T1859">
        <v>406</v>
      </c>
      <c r="U1859">
        <v>0</v>
      </c>
      <c r="V1859">
        <v>2</v>
      </c>
      <c r="W1859">
        <v>625</v>
      </c>
      <c r="X1859">
        <v>0</v>
      </c>
      <c r="Y1859">
        <v>80</v>
      </c>
      <c r="Z1859">
        <v>5</v>
      </c>
      <c r="AA1859">
        <v>25</v>
      </c>
      <c r="AB1859">
        <v>811</v>
      </c>
      <c r="AC1859">
        <v>87</v>
      </c>
      <c r="AD1859">
        <v>41</v>
      </c>
      <c r="AE1859">
        <v>1</v>
      </c>
      <c r="AF1859">
        <v>38</v>
      </c>
      <c r="AG1859">
        <v>101</v>
      </c>
      <c r="AH1859">
        <v>0</v>
      </c>
      <c r="AI1859">
        <v>4</v>
      </c>
      <c r="AJ1859">
        <v>2</v>
      </c>
      <c r="AK1859">
        <v>10</v>
      </c>
      <c r="AL1859">
        <v>41</v>
      </c>
      <c r="AM1859">
        <v>0</v>
      </c>
      <c r="AN1859">
        <v>11</v>
      </c>
      <c r="AO1859">
        <v>0</v>
      </c>
      <c r="AP1859">
        <v>0</v>
      </c>
      <c r="AQ1859">
        <v>0</v>
      </c>
      <c r="AR1859">
        <v>0</v>
      </c>
      <c r="AS1859">
        <v>0</v>
      </c>
      <c r="AT1859">
        <v>0</v>
      </c>
      <c r="AU1859">
        <v>0</v>
      </c>
      <c r="AV1859">
        <v>0</v>
      </c>
      <c r="AW1859">
        <v>0</v>
      </c>
      <c r="AX1859">
        <v>0</v>
      </c>
      <c r="AY1859">
        <v>0</v>
      </c>
      <c r="AZ1859">
        <v>0</v>
      </c>
      <c r="BA1859">
        <v>0</v>
      </c>
      <c r="BB1859">
        <v>15</v>
      </c>
      <c r="BC1859">
        <v>23</v>
      </c>
      <c r="BD1859">
        <v>0</v>
      </c>
      <c r="BE1859">
        <v>2</v>
      </c>
      <c r="BF1859">
        <v>0</v>
      </c>
      <c r="BG1859" s="20"/>
      <c r="BH1859" s="20"/>
      <c r="BI1859" s="20"/>
      <c r="BJ1859" s="20"/>
      <c r="BK1859" s="20"/>
      <c r="BL1859" s="20"/>
      <c r="BM1859" s="20"/>
      <c r="BN1859" s="20"/>
      <c r="BO1859" s="20"/>
      <c r="BP1859" s="20"/>
      <c r="BQ1859" s="20"/>
      <c r="BR1859" s="20"/>
      <c r="BS1859" s="20"/>
      <c r="BT1859" s="20"/>
      <c r="BU1859" s="20"/>
      <c r="BV1859" s="20"/>
    </row>
    <row r="1860" spans="1:74" x14ac:dyDescent="0.25">
      <c r="A1860" s="20" t="s">
        <v>452</v>
      </c>
      <c r="B1860" s="20" t="s">
        <v>455</v>
      </c>
      <c r="C1860" s="20" t="s">
        <v>617</v>
      </c>
      <c r="D1860" s="1">
        <v>44507</v>
      </c>
      <c r="E1860">
        <v>70</v>
      </c>
      <c r="F1860">
        <v>2</v>
      </c>
      <c r="G1860">
        <v>0</v>
      </c>
      <c r="H1860">
        <v>0</v>
      </c>
      <c r="I1860">
        <v>0</v>
      </c>
      <c r="J1860">
        <v>36</v>
      </c>
      <c r="K1860">
        <v>2</v>
      </c>
      <c r="L1860">
        <v>2</v>
      </c>
      <c r="M1860">
        <v>2</v>
      </c>
      <c r="N1860">
        <v>1</v>
      </c>
      <c r="O1860">
        <v>1</v>
      </c>
      <c r="P1860">
        <v>0</v>
      </c>
      <c r="Q1860">
        <v>0</v>
      </c>
      <c r="R1860">
        <v>544</v>
      </c>
      <c r="S1860">
        <v>437</v>
      </c>
      <c r="T1860">
        <v>15</v>
      </c>
      <c r="U1860">
        <v>0</v>
      </c>
      <c r="V1860">
        <v>4</v>
      </c>
      <c r="W1860">
        <v>627</v>
      </c>
      <c r="X1860">
        <v>127</v>
      </c>
      <c r="Y1860">
        <v>23</v>
      </c>
      <c r="Z1860">
        <v>5</v>
      </c>
      <c r="AA1860">
        <v>26</v>
      </c>
      <c r="AB1860">
        <v>814</v>
      </c>
      <c r="AC1860">
        <v>116</v>
      </c>
      <c r="AD1860">
        <v>41</v>
      </c>
      <c r="AE1860">
        <v>1</v>
      </c>
      <c r="AF1860">
        <v>38</v>
      </c>
      <c r="AG1860">
        <v>103</v>
      </c>
      <c r="AH1860">
        <v>9</v>
      </c>
      <c r="AI1860">
        <v>2</v>
      </c>
      <c r="AJ1860">
        <v>2</v>
      </c>
      <c r="AK1860">
        <v>10</v>
      </c>
      <c r="AL1860">
        <v>41</v>
      </c>
      <c r="AM1860">
        <v>12</v>
      </c>
      <c r="AN1860">
        <v>0</v>
      </c>
      <c r="AO1860">
        <v>0</v>
      </c>
      <c r="AP1860">
        <v>0</v>
      </c>
      <c r="AQ1860">
        <v>0</v>
      </c>
      <c r="AR1860">
        <v>0</v>
      </c>
      <c r="AS1860">
        <v>0</v>
      </c>
      <c r="AT1860">
        <v>0</v>
      </c>
      <c r="AU1860">
        <v>0</v>
      </c>
      <c r="AV1860">
        <v>0</v>
      </c>
      <c r="AW1860">
        <v>0</v>
      </c>
      <c r="AX1860">
        <v>0</v>
      </c>
      <c r="AY1860">
        <v>0</v>
      </c>
      <c r="AZ1860">
        <v>0</v>
      </c>
      <c r="BA1860">
        <v>0</v>
      </c>
      <c r="BB1860">
        <v>0</v>
      </c>
      <c r="BC1860">
        <v>0</v>
      </c>
      <c r="BD1860">
        <v>0</v>
      </c>
      <c r="BE1860">
        <v>0</v>
      </c>
      <c r="BF1860">
        <v>0</v>
      </c>
      <c r="BG1860" s="20">
        <v>2</v>
      </c>
      <c r="BH1860" s="20">
        <v>0</v>
      </c>
      <c r="BI1860" s="20">
        <v>63</v>
      </c>
      <c r="BJ1860" s="20">
        <v>1</v>
      </c>
      <c r="BK1860" s="20">
        <v>524</v>
      </c>
      <c r="BL1860" s="20">
        <v>548</v>
      </c>
      <c r="BM1860" s="20">
        <v>722</v>
      </c>
      <c r="BN1860" s="20">
        <v>84</v>
      </c>
      <c r="BO1860" s="20">
        <v>38</v>
      </c>
      <c r="BP1860" s="20"/>
      <c r="BQ1860" s="20"/>
      <c r="BR1860" s="20"/>
      <c r="BS1860" s="20"/>
      <c r="BT1860" s="20"/>
      <c r="BU1860" s="20"/>
      <c r="BV1860" s="20"/>
    </row>
    <row r="1861" spans="1:74" x14ac:dyDescent="0.25">
      <c r="A1861" s="20" t="s">
        <v>452</v>
      </c>
      <c r="B1861" s="20" t="s">
        <v>455</v>
      </c>
      <c r="C1861" s="20" t="s">
        <v>617</v>
      </c>
      <c r="D1861" s="1">
        <v>44514</v>
      </c>
      <c r="E1861">
        <v>70</v>
      </c>
      <c r="F1861">
        <v>2</v>
      </c>
      <c r="G1861">
        <v>0</v>
      </c>
      <c r="H1861">
        <v>0</v>
      </c>
      <c r="I1861">
        <v>0</v>
      </c>
      <c r="J1861">
        <v>43</v>
      </c>
      <c r="K1861">
        <v>2</v>
      </c>
      <c r="L1861">
        <v>2</v>
      </c>
      <c r="M1861">
        <v>2</v>
      </c>
      <c r="N1861">
        <v>1</v>
      </c>
      <c r="O1861">
        <v>1</v>
      </c>
      <c r="P1861">
        <v>0</v>
      </c>
      <c r="Q1861">
        <v>0</v>
      </c>
      <c r="R1861">
        <v>544</v>
      </c>
      <c r="S1861">
        <v>459</v>
      </c>
      <c r="T1861">
        <v>15</v>
      </c>
      <c r="U1861">
        <v>0</v>
      </c>
      <c r="V1861">
        <v>4</v>
      </c>
      <c r="W1861">
        <v>629</v>
      </c>
      <c r="X1861">
        <v>205</v>
      </c>
      <c r="Y1861">
        <v>23</v>
      </c>
      <c r="Z1861">
        <v>5</v>
      </c>
      <c r="AA1861">
        <v>26</v>
      </c>
      <c r="AB1861">
        <v>818</v>
      </c>
      <c r="AC1861">
        <v>170</v>
      </c>
      <c r="AD1861">
        <v>41</v>
      </c>
      <c r="AE1861">
        <v>1</v>
      </c>
      <c r="AF1861">
        <v>41</v>
      </c>
      <c r="AG1861">
        <v>102</v>
      </c>
      <c r="AH1861">
        <v>11</v>
      </c>
      <c r="AI1861">
        <v>2</v>
      </c>
      <c r="AJ1861">
        <v>2</v>
      </c>
      <c r="AK1861">
        <v>10</v>
      </c>
      <c r="AL1861">
        <v>41</v>
      </c>
      <c r="AM1861">
        <v>14</v>
      </c>
      <c r="AN1861">
        <v>0</v>
      </c>
      <c r="AO1861">
        <v>0</v>
      </c>
      <c r="AP1861">
        <v>0</v>
      </c>
      <c r="AQ1861">
        <v>0</v>
      </c>
      <c r="AR1861">
        <v>0</v>
      </c>
      <c r="AS1861">
        <v>0</v>
      </c>
      <c r="AT1861">
        <v>0</v>
      </c>
      <c r="AU1861">
        <v>0</v>
      </c>
      <c r="AV1861">
        <v>0</v>
      </c>
      <c r="AW1861">
        <v>0</v>
      </c>
      <c r="AX1861">
        <v>0</v>
      </c>
      <c r="AY1861">
        <v>0</v>
      </c>
      <c r="AZ1861">
        <v>0</v>
      </c>
      <c r="BA1861">
        <v>0</v>
      </c>
      <c r="BB1861">
        <v>0</v>
      </c>
      <c r="BC1861">
        <v>0</v>
      </c>
      <c r="BD1861">
        <v>0</v>
      </c>
      <c r="BE1861">
        <v>0</v>
      </c>
      <c r="BF1861">
        <v>0</v>
      </c>
      <c r="BG1861" s="20">
        <v>2</v>
      </c>
      <c r="BH1861" s="20">
        <v>0</v>
      </c>
      <c r="BI1861" s="20">
        <v>63</v>
      </c>
      <c r="BJ1861" s="20">
        <v>1</v>
      </c>
      <c r="BK1861" s="20">
        <v>524</v>
      </c>
      <c r="BL1861" s="20">
        <v>550</v>
      </c>
      <c r="BM1861" s="20">
        <v>723</v>
      </c>
      <c r="BN1861" s="20">
        <v>83</v>
      </c>
      <c r="BO1861" s="20">
        <v>38</v>
      </c>
      <c r="BP1861" s="20"/>
      <c r="BQ1861" s="20"/>
      <c r="BR1861" s="20"/>
      <c r="BS1861" s="20"/>
      <c r="BT1861" s="20"/>
      <c r="BU1861" s="20"/>
      <c r="BV1861" s="20"/>
    </row>
    <row r="1862" spans="1:74" x14ac:dyDescent="0.25">
      <c r="A1862" s="20" t="s">
        <v>452</v>
      </c>
      <c r="B1862" s="20" t="s">
        <v>455</v>
      </c>
      <c r="C1862" s="20" t="s">
        <v>617</v>
      </c>
      <c r="D1862" s="1">
        <v>44521</v>
      </c>
      <c r="E1862">
        <v>70</v>
      </c>
      <c r="F1862">
        <v>2</v>
      </c>
      <c r="G1862">
        <v>0</v>
      </c>
      <c r="H1862">
        <v>0</v>
      </c>
      <c r="I1862">
        <v>0</v>
      </c>
      <c r="J1862">
        <v>47</v>
      </c>
      <c r="K1862">
        <v>2</v>
      </c>
      <c r="L1862">
        <v>2</v>
      </c>
      <c r="M1862">
        <v>2</v>
      </c>
      <c r="N1862">
        <v>1</v>
      </c>
      <c r="O1862">
        <v>1</v>
      </c>
      <c r="P1862">
        <v>0</v>
      </c>
      <c r="Q1862">
        <v>0</v>
      </c>
      <c r="R1862">
        <v>546</v>
      </c>
      <c r="S1862">
        <v>470</v>
      </c>
      <c r="T1862">
        <v>15</v>
      </c>
      <c r="U1862">
        <v>0</v>
      </c>
      <c r="V1862">
        <v>4</v>
      </c>
      <c r="W1862">
        <v>630</v>
      </c>
      <c r="X1862">
        <v>265</v>
      </c>
      <c r="Y1862">
        <v>23</v>
      </c>
      <c r="Z1862">
        <v>5</v>
      </c>
      <c r="AA1862">
        <v>27</v>
      </c>
      <c r="AB1862">
        <v>819</v>
      </c>
      <c r="AC1862">
        <v>214</v>
      </c>
      <c r="AD1862">
        <v>41</v>
      </c>
      <c r="AE1862">
        <v>1</v>
      </c>
      <c r="AF1862">
        <v>41</v>
      </c>
      <c r="AG1862">
        <v>106</v>
      </c>
      <c r="AH1862">
        <v>13</v>
      </c>
      <c r="AI1862">
        <v>2</v>
      </c>
      <c r="AJ1862">
        <v>2</v>
      </c>
      <c r="AK1862">
        <v>12</v>
      </c>
      <c r="AL1862">
        <v>41</v>
      </c>
      <c r="AM1862">
        <v>14</v>
      </c>
      <c r="AN1862">
        <v>0</v>
      </c>
      <c r="AO1862">
        <v>0</v>
      </c>
      <c r="AP1862">
        <v>0</v>
      </c>
      <c r="AQ1862">
        <v>0</v>
      </c>
      <c r="AR1862">
        <v>0</v>
      </c>
      <c r="AS1862">
        <v>0</v>
      </c>
      <c r="AT1862">
        <v>0</v>
      </c>
      <c r="AU1862">
        <v>0</v>
      </c>
      <c r="AV1862">
        <v>0</v>
      </c>
      <c r="AW1862">
        <v>0</v>
      </c>
      <c r="AX1862">
        <v>0</v>
      </c>
      <c r="AY1862">
        <v>0</v>
      </c>
      <c r="AZ1862">
        <v>0</v>
      </c>
      <c r="BA1862">
        <v>0</v>
      </c>
      <c r="BB1862">
        <v>0</v>
      </c>
      <c r="BC1862">
        <v>0</v>
      </c>
      <c r="BD1862">
        <v>0</v>
      </c>
      <c r="BE1862">
        <v>0</v>
      </c>
      <c r="BF1862">
        <v>0</v>
      </c>
      <c r="BG1862" s="20">
        <v>2</v>
      </c>
      <c r="BH1862" s="20">
        <v>0</v>
      </c>
      <c r="BI1862" s="20">
        <v>63</v>
      </c>
      <c r="BJ1862" s="20">
        <v>1</v>
      </c>
      <c r="BK1862" s="20">
        <v>526</v>
      </c>
      <c r="BL1862" s="20">
        <v>552</v>
      </c>
      <c r="BM1862" s="20">
        <v>724</v>
      </c>
      <c r="BN1862" s="20">
        <v>85</v>
      </c>
      <c r="BO1862" s="20">
        <v>38</v>
      </c>
      <c r="BP1862" s="20"/>
      <c r="BQ1862" s="20"/>
      <c r="BR1862" s="20"/>
      <c r="BS1862" s="20"/>
      <c r="BT1862" s="20"/>
      <c r="BU1862" s="20"/>
      <c r="BV1862" s="20"/>
    </row>
    <row r="1863" spans="1:74" x14ac:dyDescent="0.25">
      <c r="A1863" s="20" t="s">
        <v>452</v>
      </c>
      <c r="B1863" s="20" t="s">
        <v>455</v>
      </c>
      <c r="C1863" s="20" t="s">
        <v>617</v>
      </c>
      <c r="D1863" s="1">
        <v>44528</v>
      </c>
      <c r="E1863">
        <v>71</v>
      </c>
      <c r="F1863">
        <v>2</v>
      </c>
      <c r="G1863">
        <v>0</v>
      </c>
      <c r="H1863">
        <v>0</v>
      </c>
      <c r="I1863">
        <v>0</v>
      </c>
      <c r="J1863">
        <v>51</v>
      </c>
      <c r="K1863">
        <v>2</v>
      </c>
      <c r="L1863">
        <v>2</v>
      </c>
      <c r="M1863">
        <v>2</v>
      </c>
      <c r="N1863">
        <v>1</v>
      </c>
      <c r="O1863">
        <v>1</v>
      </c>
      <c r="P1863">
        <v>0</v>
      </c>
      <c r="Q1863">
        <v>0</v>
      </c>
      <c r="R1863">
        <v>546</v>
      </c>
      <c r="S1863">
        <v>483</v>
      </c>
      <c r="T1863">
        <v>15</v>
      </c>
      <c r="U1863">
        <v>0</v>
      </c>
      <c r="V1863">
        <v>4</v>
      </c>
      <c r="W1863">
        <v>629</v>
      </c>
      <c r="X1863">
        <v>326</v>
      </c>
      <c r="Y1863">
        <v>23</v>
      </c>
      <c r="Z1863">
        <v>6</v>
      </c>
      <c r="AA1863">
        <v>25</v>
      </c>
      <c r="AB1863">
        <v>820</v>
      </c>
      <c r="AC1863">
        <v>309</v>
      </c>
      <c r="AD1863">
        <v>41</v>
      </c>
      <c r="AE1863">
        <v>2</v>
      </c>
      <c r="AF1863">
        <v>39</v>
      </c>
      <c r="AG1863">
        <v>106</v>
      </c>
      <c r="AH1863">
        <v>19</v>
      </c>
      <c r="AI1863">
        <v>2</v>
      </c>
      <c r="AJ1863">
        <v>2</v>
      </c>
      <c r="AK1863">
        <v>12</v>
      </c>
      <c r="AL1863">
        <v>41</v>
      </c>
      <c r="AM1863">
        <v>18</v>
      </c>
      <c r="AN1863">
        <v>0</v>
      </c>
      <c r="AO1863">
        <v>0</v>
      </c>
      <c r="AP1863">
        <v>0</v>
      </c>
      <c r="AQ1863">
        <v>0</v>
      </c>
      <c r="AR1863">
        <v>0</v>
      </c>
      <c r="AS1863">
        <v>0</v>
      </c>
      <c r="AT1863">
        <v>0</v>
      </c>
      <c r="AU1863">
        <v>0</v>
      </c>
      <c r="AV1863">
        <v>0</v>
      </c>
      <c r="AW1863">
        <v>0</v>
      </c>
      <c r="AX1863">
        <v>0</v>
      </c>
      <c r="AY1863">
        <v>0</v>
      </c>
      <c r="AZ1863">
        <v>0</v>
      </c>
      <c r="BA1863">
        <v>0</v>
      </c>
      <c r="BB1863">
        <v>0</v>
      </c>
      <c r="BC1863">
        <v>0</v>
      </c>
      <c r="BD1863">
        <v>0</v>
      </c>
      <c r="BE1863">
        <v>0</v>
      </c>
      <c r="BF1863">
        <v>0</v>
      </c>
      <c r="BG1863" s="20">
        <v>2</v>
      </c>
      <c r="BH1863" s="20">
        <v>0</v>
      </c>
      <c r="BI1863" s="20">
        <v>64</v>
      </c>
      <c r="BJ1863" s="20">
        <v>1</v>
      </c>
      <c r="BK1863" s="20">
        <v>527</v>
      </c>
      <c r="BL1863" s="20">
        <v>553</v>
      </c>
      <c r="BM1863" s="20">
        <v>724</v>
      </c>
      <c r="BN1863" s="20">
        <v>85</v>
      </c>
      <c r="BO1863" s="20">
        <v>38</v>
      </c>
      <c r="BP1863" s="20"/>
      <c r="BQ1863" s="20"/>
      <c r="BR1863" s="20"/>
      <c r="BS1863" s="20"/>
      <c r="BT1863" s="20"/>
      <c r="BU1863" s="20"/>
      <c r="BV1863" s="20"/>
    </row>
    <row r="1864" spans="1:74" x14ac:dyDescent="0.25">
      <c r="A1864" s="20" t="s">
        <v>452</v>
      </c>
      <c r="B1864" s="20" t="s">
        <v>455</v>
      </c>
      <c r="C1864" s="20" t="s">
        <v>617</v>
      </c>
      <c r="D1864" s="1">
        <v>44535</v>
      </c>
      <c r="E1864">
        <v>72</v>
      </c>
      <c r="F1864">
        <v>2</v>
      </c>
      <c r="G1864">
        <v>0</v>
      </c>
      <c r="H1864">
        <v>0</v>
      </c>
      <c r="I1864">
        <v>0</v>
      </c>
      <c r="J1864">
        <v>55</v>
      </c>
      <c r="K1864">
        <v>2</v>
      </c>
      <c r="L1864">
        <v>2</v>
      </c>
      <c r="M1864">
        <v>2</v>
      </c>
      <c r="N1864">
        <v>1</v>
      </c>
      <c r="O1864">
        <v>1</v>
      </c>
      <c r="P1864">
        <v>0</v>
      </c>
      <c r="Q1864">
        <v>0</v>
      </c>
      <c r="R1864">
        <v>546</v>
      </c>
      <c r="S1864">
        <v>490</v>
      </c>
      <c r="T1864">
        <v>15</v>
      </c>
      <c r="U1864">
        <v>0</v>
      </c>
      <c r="V1864">
        <v>4</v>
      </c>
      <c r="W1864">
        <v>633</v>
      </c>
      <c r="X1864">
        <v>369</v>
      </c>
      <c r="Y1864">
        <v>23</v>
      </c>
      <c r="Z1864">
        <v>6</v>
      </c>
      <c r="AA1864">
        <v>27</v>
      </c>
      <c r="AB1864">
        <v>821</v>
      </c>
      <c r="AC1864">
        <v>406</v>
      </c>
      <c r="AD1864">
        <v>41</v>
      </c>
      <c r="AE1864">
        <v>2</v>
      </c>
      <c r="AF1864">
        <v>37</v>
      </c>
      <c r="AG1864">
        <v>105</v>
      </c>
      <c r="AH1864">
        <v>24</v>
      </c>
      <c r="AI1864">
        <v>2</v>
      </c>
      <c r="AJ1864">
        <v>2</v>
      </c>
      <c r="AK1864">
        <v>11</v>
      </c>
      <c r="AL1864">
        <v>42</v>
      </c>
      <c r="AM1864">
        <v>29</v>
      </c>
      <c r="AN1864">
        <v>0</v>
      </c>
      <c r="AO1864">
        <v>0</v>
      </c>
      <c r="AP1864">
        <v>0</v>
      </c>
      <c r="AQ1864">
        <v>0</v>
      </c>
      <c r="AR1864">
        <v>0</v>
      </c>
      <c r="AS1864">
        <v>0</v>
      </c>
      <c r="AT1864">
        <v>0</v>
      </c>
      <c r="AU1864">
        <v>0</v>
      </c>
      <c r="AV1864">
        <v>0</v>
      </c>
      <c r="AW1864">
        <v>0</v>
      </c>
      <c r="AX1864">
        <v>0</v>
      </c>
      <c r="AY1864">
        <v>0</v>
      </c>
      <c r="AZ1864">
        <v>0</v>
      </c>
      <c r="BA1864">
        <v>0</v>
      </c>
      <c r="BB1864">
        <v>0</v>
      </c>
      <c r="BC1864">
        <v>0</v>
      </c>
      <c r="BD1864">
        <v>0</v>
      </c>
      <c r="BE1864">
        <v>0</v>
      </c>
      <c r="BF1864">
        <v>0</v>
      </c>
      <c r="BG1864" s="20">
        <v>2</v>
      </c>
      <c r="BH1864" s="20">
        <v>0</v>
      </c>
      <c r="BI1864" s="20">
        <v>65</v>
      </c>
      <c r="BJ1864" s="20">
        <v>1</v>
      </c>
      <c r="BK1864" s="20">
        <v>527</v>
      </c>
      <c r="BL1864" s="20">
        <v>556</v>
      </c>
      <c r="BM1864" s="20">
        <v>729</v>
      </c>
      <c r="BN1864" s="20">
        <v>85</v>
      </c>
      <c r="BO1864" s="20">
        <v>39</v>
      </c>
      <c r="BP1864" s="20"/>
      <c r="BQ1864" s="20"/>
      <c r="BR1864" s="20"/>
      <c r="BS1864" s="20"/>
      <c r="BT1864" s="20"/>
      <c r="BU1864" s="20"/>
      <c r="BV1864" s="20"/>
    </row>
    <row r="1865" spans="1:74" x14ac:dyDescent="0.25">
      <c r="A1865" s="20" t="s">
        <v>452</v>
      </c>
      <c r="B1865" s="20" t="s">
        <v>455</v>
      </c>
      <c r="C1865" s="20" t="s">
        <v>617</v>
      </c>
      <c r="D1865" s="1">
        <v>44542</v>
      </c>
      <c r="E1865">
        <v>72</v>
      </c>
      <c r="F1865">
        <v>2</v>
      </c>
      <c r="G1865">
        <v>2</v>
      </c>
      <c r="H1865">
        <v>0</v>
      </c>
      <c r="I1865">
        <v>0</v>
      </c>
      <c r="J1865">
        <v>60</v>
      </c>
      <c r="K1865">
        <v>2</v>
      </c>
      <c r="L1865">
        <v>2</v>
      </c>
      <c r="M1865">
        <v>2</v>
      </c>
      <c r="N1865">
        <v>1</v>
      </c>
      <c r="O1865">
        <v>1</v>
      </c>
      <c r="P1865">
        <v>0</v>
      </c>
      <c r="Q1865">
        <v>0</v>
      </c>
      <c r="R1865">
        <v>546</v>
      </c>
      <c r="S1865">
        <v>493</v>
      </c>
      <c r="T1865">
        <v>13</v>
      </c>
      <c r="U1865">
        <v>0</v>
      </c>
      <c r="V1865">
        <v>4</v>
      </c>
      <c r="W1865">
        <v>634</v>
      </c>
      <c r="X1865">
        <v>388</v>
      </c>
      <c r="Y1865">
        <v>23</v>
      </c>
      <c r="Z1865">
        <v>6</v>
      </c>
      <c r="AA1865">
        <v>27</v>
      </c>
      <c r="AB1865">
        <v>822</v>
      </c>
      <c r="AC1865">
        <v>487</v>
      </c>
      <c r="AD1865">
        <v>39</v>
      </c>
      <c r="AE1865">
        <v>2</v>
      </c>
      <c r="AF1865">
        <v>38</v>
      </c>
      <c r="AG1865">
        <v>105</v>
      </c>
      <c r="AH1865">
        <v>27</v>
      </c>
      <c r="AI1865">
        <v>3</v>
      </c>
      <c r="AJ1865">
        <v>2</v>
      </c>
      <c r="AK1865">
        <v>9</v>
      </c>
      <c r="AL1865">
        <v>42</v>
      </c>
      <c r="AM1865">
        <v>38</v>
      </c>
      <c r="AN1865">
        <v>0</v>
      </c>
      <c r="AO1865">
        <v>0</v>
      </c>
      <c r="AP1865">
        <v>0</v>
      </c>
      <c r="AQ1865">
        <v>0</v>
      </c>
      <c r="AR1865">
        <v>0</v>
      </c>
      <c r="AS1865">
        <v>0</v>
      </c>
      <c r="AT1865">
        <v>0</v>
      </c>
      <c r="AU1865">
        <v>0</v>
      </c>
      <c r="AV1865">
        <v>0</v>
      </c>
      <c r="AW1865">
        <v>0</v>
      </c>
      <c r="AX1865">
        <v>0</v>
      </c>
      <c r="AY1865">
        <v>0</v>
      </c>
      <c r="AZ1865">
        <v>0</v>
      </c>
      <c r="BA1865">
        <v>0</v>
      </c>
      <c r="BB1865">
        <v>0</v>
      </c>
      <c r="BC1865">
        <v>0</v>
      </c>
      <c r="BD1865">
        <v>0</v>
      </c>
      <c r="BE1865">
        <v>0</v>
      </c>
      <c r="BF1865">
        <v>0</v>
      </c>
      <c r="BG1865" s="20">
        <v>2</v>
      </c>
      <c r="BH1865" s="20">
        <v>0</v>
      </c>
      <c r="BI1865" s="20">
        <v>65</v>
      </c>
      <c r="BJ1865" s="20">
        <v>1</v>
      </c>
      <c r="BK1865" s="20">
        <v>527</v>
      </c>
      <c r="BL1865" s="20">
        <v>558</v>
      </c>
      <c r="BM1865" s="20">
        <v>729</v>
      </c>
      <c r="BN1865" s="20">
        <v>84</v>
      </c>
      <c r="BO1865" s="20">
        <v>40</v>
      </c>
      <c r="BP1865" s="20"/>
      <c r="BQ1865" s="20"/>
      <c r="BR1865" s="20"/>
      <c r="BS1865" s="20"/>
      <c r="BT1865" s="20"/>
      <c r="BU1865" s="20"/>
      <c r="BV1865" s="20"/>
    </row>
    <row r="1866" spans="1:74" x14ac:dyDescent="0.25">
      <c r="A1866" s="20" t="s">
        <v>452</v>
      </c>
      <c r="B1866" s="20" t="s">
        <v>455</v>
      </c>
      <c r="C1866" s="20" t="s">
        <v>617</v>
      </c>
      <c r="D1866" s="1">
        <v>44549</v>
      </c>
      <c r="E1866">
        <v>72</v>
      </c>
      <c r="F1866">
        <v>2</v>
      </c>
      <c r="G1866">
        <v>2</v>
      </c>
      <c r="H1866">
        <v>0</v>
      </c>
      <c r="I1866">
        <v>0</v>
      </c>
      <c r="J1866">
        <v>60</v>
      </c>
      <c r="K1866">
        <v>2</v>
      </c>
      <c r="L1866">
        <v>2</v>
      </c>
      <c r="M1866">
        <v>2</v>
      </c>
      <c r="N1866">
        <v>1</v>
      </c>
      <c r="O1866">
        <v>1</v>
      </c>
      <c r="P1866">
        <v>0</v>
      </c>
      <c r="Q1866">
        <v>0</v>
      </c>
      <c r="R1866">
        <v>547</v>
      </c>
      <c r="S1866">
        <v>510</v>
      </c>
      <c r="T1866">
        <v>12</v>
      </c>
      <c r="U1866">
        <v>0</v>
      </c>
      <c r="V1866">
        <v>3</v>
      </c>
      <c r="W1866">
        <v>632</v>
      </c>
      <c r="X1866">
        <v>417</v>
      </c>
      <c r="Y1866">
        <v>23</v>
      </c>
      <c r="Z1866">
        <v>5</v>
      </c>
      <c r="AA1866">
        <v>28</v>
      </c>
      <c r="AB1866">
        <v>822</v>
      </c>
      <c r="AC1866">
        <v>580</v>
      </c>
      <c r="AD1866">
        <v>39</v>
      </c>
      <c r="AE1866">
        <v>2</v>
      </c>
      <c r="AF1866">
        <v>36</v>
      </c>
      <c r="AG1866">
        <v>106</v>
      </c>
      <c r="AH1866">
        <v>40</v>
      </c>
      <c r="AI1866">
        <v>3</v>
      </c>
      <c r="AJ1866">
        <v>2</v>
      </c>
      <c r="AK1866">
        <v>10</v>
      </c>
      <c r="AL1866">
        <v>43</v>
      </c>
      <c r="AM1866">
        <v>39</v>
      </c>
      <c r="AN1866">
        <v>0</v>
      </c>
      <c r="AO1866">
        <v>0</v>
      </c>
      <c r="AP1866">
        <v>0</v>
      </c>
      <c r="AQ1866">
        <v>0</v>
      </c>
      <c r="AR1866">
        <v>0</v>
      </c>
      <c r="AS1866">
        <v>0</v>
      </c>
      <c r="AT1866">
        <v>0</v>
      </c>
      <c r="AU1866">
        <v>0</v>
      </c>
      <c r="AV1866">
        <v>0</v>
      </c>
      <c r="AW1866">
        <v>0</v>
      </c>
      <c r="AX1866">
        <v>0</v>
      </c>
      <c r="AY1866">
        <v>0</v>
      </c>
      <c r="AZ1866">
        <v>0</v>
      </c>
      <c r="BA1866">
        <v>0</v>
      </c>
      <c r="BB1866">
        <v>0</v>
      </c>
      <c r="BC1866">
        <v>0</v>
      </c>
      <c r="BD1866">
        <v>0</v>
      </c>
      <c r="BE1866">
        <v>0</v>
      </c>
      <c r="BF1866">
        <v>0</v>
      </c>
      <c r="BG1866" s="20">
        <v>2</v>
      </c>
      <c r="BH1866" s="20">
        <v>0</v>
      </c>
      <c r="BI1866" s="20">
        <v>65</v>
      </c>
      <c r="BJ1866" s="20">
        <v>1</v>
      </c>
      <c r="BK1866" s="20">
        <v>530</v>
      </c>
      <c r="BL1866" s="20">
        <v>557</v>
      </c>
      <c r="BM1866" s="20">
        <v>730</v>
      </c>
      <c r="BN1866" s="20">
        <v>84</v>
      </c>
      <c r="BO1866" s="20">
        <v>42</v>
      </c>
      <c r="BP1866" s="20">
        <v>2913</v>
      </c>
      <c r="BQ1866" s="20">
        <v>1177</v>
      </c>
      <c r="BR1866" s="20">
        <v>0</v>
      </c>
      <c r="BS1866" s="20">
        <v>50</v>
      </c>
      <c r="BT1866" s="20">
        <v>15</v>
      </c>
      <c r="BU1866" s="20">
        <v>407</v>
      </c>
      <c r="BV1866" s="20">
        <v>2341</v>
      </c>
    </row>
    <row r="1867" spans="1:74" x14ac:dyDescent="0.25">
      <c r="A1867" s="20" t="s">
        <v>452</v>
      </c>
      <c r="B1867" s="20" t="s">
        <v>455</v>
      </c>
      <c r="C1867" s="20" t="s">
        <v>617</v>
      </c>
      <c r="D1867" s="1">
        <v>44558</v>
      </c>
      <c r="E1867">
        <v>72</v>
      </c>
      <c r="F1867">
        <v>2</v>
      </c>
      <c r="G1867">
        <v>2</v>
      </c>
      <c r="H1867">
        <v>0</v>
      </c>
      <c r="I1867">
        <v>0</v>
      </c>
      <c r="J1867">
        <v>60</v>
      </c>
      <c r="K1867">
        <v>2</v>
      </c>
      <c r="L1867">
        <v>2</v>
      </c>
      <c r="M1867">
        <v>2</v>
      </c>
      <c r="N1867">
        <v>1</v>
      </c>
      <c r="O1867">
        <v>1</v>
      </c>
      <c r="P1867">
        <v>0</v>
      </c>
      <c r="Q1867">
        <v>0</v>
      </c>
      <c r="R1867">
        <v>548</v>
      </c>
      <c r="S1867">
        <v>512</v>
      </c>
      <c r="T1867">
        <v>12</v>
      </c>
      <c r="U1867">
        <v>0</v>
      </c>
      <c r="V1867">
        <v>3</v>
      </c>
      <c r="W1867">
        <v>629</v>
      </c>
      <c r="X1867">
        <v>431</v>
      </c>
      <c r="Y1867">
        <v>23</v>
      </c>
      <c r="Z1867">
        <v>5</v>
      </c>
      <c r="AA1867">
        <v>28</v>
      </c>
      <c r="AB1867">
        <v>821</v>
      </c>
      <c r="AC1867">
        <v>608</v>
      </c>
      <c r="AD1867">
        <v>39</v>
      </c>
      <c r="AE1867">
        <v>2</v>
      </c>
      <c r="AF1867">
        <v>36</v>
      </c>
      <c r="AG1867">
        <v>110</v>
      </c>
      <c r="AH1867">
        <v>52</v>
      </c>
      <c r="AI1867">
        <v>3</v>
      </c>
      <c r="AJ1867">
        <v>2</v>
      </c>
      <c r="AK1867">
        <v>11</v>
      </c>
      <c r="AL1867">
        <v>42</v>
      </c>
      <c r="AM1867">
        <v>38</v>
      </c>
      <c r="AN1867">
        <v>0</v>
      </c>
      <c r="AO1867">
        <v>0</v>
      </c>
      <c r="AP1867">
        <v>0</v>
      </c>
      <c r="AQ1867">
        <v>0</v>
      </c>
      <c r="AR1867">
        <v>0</v>
      </c>
      <c r="AS1867">
        <v>0</v>
      </c>
      <c r="AT1867">
        <v>0</v>
      </c>
      <c r="AU1867">
        <v>0</v>
      </c>
      <c r="AV1867">
        <v>0</v>
      </c>
      <c r="AW1867">
        <v>0</v>
      </c>
      <c r="AX1867">
        <v>0</v>
      </c>
      <c r="AY1867">
        <v>0</v>
      </c>
      <c r="AZ1867">
        <v>0</v>
      </c>
      <c r="BA1867">
        <v>0</v>
      </c>
      <c r="BB1867">
        <v>0</v>
      </c>
      <c r="BC1867">
        <v>0</v>
      </c>
      <c r="BD1867">
        <v>0</v>
      </c>
      <c r="BE1867">
        <v>0</v>
      </c>
      <c r="BF1867">
        <v>0</v>
      </c>
      <c r="BG1867" s="20">
        <v>2</v>
      </c>
      <c r="BH1867" s="20">
        <v>0</v>
      </c>
      <c r="BI1867" s="20">
        <v>65</v>
      </c>
      <c r="BJ1867" s="20">
        <v>1</v>
      </c>
      <c r="BK1867" s="20">
        <v>531</v>
      </c>
      <c r="BL1867" s="20">
        <v>557</v>
      </c>
      <c r="BM1867" s="20">
        <v>730</v>
      </c>
      <c r="BN1867" s="20">
        <v>86</v>
      </c>
      <c r="BO1867" s="20">
        <v>41</v>
      </c>
      <c r="BP1867" s="20">
        <v>2912</v>
      </c>
      <c r="BQ1867" s="20">
        <v>1379</v>
      </c>
      <c r="BR1867" s="20">
        <v>0</v>
      </c>
      <c r="BS1867" s="20">
        <v>50</v>
      </c>
      <c r="BT1867" s="20">
        <v>15</v>
      </c>
      <c r="BU1867" s="20">
        <v>403</v>
      </c>
      <c r="BV1867" s="20">
        <v>2346</v>
      </c>
    </row>
    <row r="1868" spans="1:74" x14ac:dyDescent="0.25">
      <c r="A1868" s="20" t="s">
        <v>452</v>
      </c>
      <c r="B1868" s="20" t="s">
        <v>455</v>
      </c>
      <c r="C1868" s="20" t="s">
        <v>617</v>
      </c>
      <c r="D1868" s="1">
        <v>44564</v>
      </c>
      <c r="E1868">
        <v>72</v>
      </c>
      <c r="F1868">
        <v>2</v>
      </c>
      <c r="G1868">
        <v>2</v>
      </c>
      <c r="H1868">
        <v>0</v>
      </c>
      <c r="I1868">
        <v>0</v>
      </c>
      <c r="J1868">
        <v>60</v>
      </c>
      <c r="K1868">
        <v>2</v>
      </c>
      <c r="L1868">
        <v>2</v>
      </c>
      <c r="M1868">
        <v>2</v>
      </c>
      <c r="N1868">
        <v>1</v>
      </c>
      <c r="O1868">
        <v>1</v>
      </c>
      <c r="P1868">
        <v>0</v>
      </c>
      <c r="Q1868">
        <v>0</v>
      </c>
      <c r="R1868">
        <v>550</v>
      </c>
      <c r="S1868">
        <v>513</v>
      </c>
      <c r="T1868">
        <v>12</v>
      </c>
      <c r="U1868">
        <v>0</v>
      </c>
      <c r="V1868">
        <v>4</v>
      </c>
      <c r="W1868">
        <v>629</v>
      </c>
      <c r="X1868">
        <v>435</v>
      </c>
      <c r="Y1868">
        <v>23</v>
      </c>
      <c r="Z1868">
        <v>5</v>
      </c>
      <c r="AA1868">
        <v>29</v>
      </c>
      <c r="AB1868">
        <v>821</v>
      </c>
      <c r="AC1868">
        <v>623</v>
      </c>
      <c r="AD1868">
        <v>38</v>
      </c>
      <c r="AE1868">
        <v>2</v>
      </c>
      <c r="AF1868">
        <v>36</v>
      </c>
      <c r="AG1868">
        <v>109</v>
      </c>
      <c r="AH1868">
        <v>57</v>
      </c>
      <c r="AI1868">
        <v>3</v>
      </c>
      <c r="AJ1868">
        <v>1</v>
      </c>
      <c r="AK1868">
        <v>11</v>
      </c>
      <c r="AL1868">
        <v>42</v>
      </c>
      <c r="AM1868">
        <v>38</v>
      </c>
      <c r="AN1868">
        <v>0</v>
      </c>
      <c r="AO1868">
        <v>0</v>
      </c>
      <c r="AP1868">
        <v>0</v>
      </c>
      <c r="AQ1868">
        <v>0</v>
      </c>
      <c r="AR1868">
        <v>0</v>
      </c>
      <c r="AS1868">
        <v>0</v>
      </c>
      <c r="AT1868">
        <v>0</v>
      </c>
      <c r="AU1868">
        <v>0</v>
      </c>
      <c r="AV1868">
        <v>0</v>
      </c>
      <c r="AW1868">
        <v>0</v>
      </c>
      <c r="AX1868">
        <v>0</v>
      </c>
      <c r="AY1868">
        <v>0</v>
      </c>
      <c r="AZ1868">
        <v>0</v>
      </c>
      <c r="BA1868">
        <v>0</v>
      </c>
      <c r="BB1868">
        <v>0</v>
      </c>
      <c r="BC1868">
        <v>0</v>
      </c>
      <c r="BD1868">
        <v>0</v>
      </c>
      <c r="BE1868">
        <v>0</v>
      </c>
      <c r="BF1868">
        <v>0</v>
      </c>
      <c r="BG1868" s="20">
        <v>2</v>
      </c>
      <c r="BH1868" s="20">
        <v>0</v>
      </c>
      <c r="BI1868" s="20">
        <v>65</v>
      </c>
      <c r="BJ1868" s="20">
        <v>1</v>
      </c>
      <c r="BK1868" s="20">
        <v>532</v>
      </c>
      <c r="BL1868" s="20">
        <v>556</v>
      </c>
      <c r="BM1868" s="20">
        <v>729</v>
      </c>
      <c r="BN1868" s="20">
        <v>86</v>
      </c>
      <c r="BO1868" s="20">
        <v>41</v>
      </c>
      <c r="BP1868" s="20">
        <v>2911</v>
      </c>
      <c r="BQ1868" s="20">
        <v>1466</v>
      </c>
      <c r="BR1868" s="20">
        <v>0</v>
      </c>
      <c r="BS1868" s="20">
        <v>49</v>
      </c>
      <c r="BT1868" s="20">
        <v>14</v>
      </c>
      <c r="BU1868" s="20">
        <v>400</v>
      </c>
      <c r="BV1868" s="20">
        <v>2352</v>
      </c>
    </row>
    <row r="1869" spans="1:74" x14ac:dyDescent="0.25">
      <c r="A1869" s="20" t="s">
        <v>452</v>
      </c>
      <c r="B1869" s="20" t="s">
        <v>455</v>
      </c>
      <c r="C1869" s="20" t="s">
        <v>617</v>
      </c>
      <c r="D1869" s="1">
        <v>44570</v>
      </c>
      <c r="E1869">
        <v>73</v>
      </c>
      <c r="F1869">
        <v>2</v>
      </c>
      <c r="G1869">
        <v>2</v>
      </c>
      <c r="H1869">
        <v>0</v>
      </c>
      <c r="I1869">
        <v>0</v>
      </c>
      <c r="J1869">
        <v>61</v>
      </c>
      <c r="K1869">
        <v>2</v>
      </c>
      <c r="L1869">
        <v>2</v>
      </c>
      <c r="M1869">
        <v>2</v>
      </c>
      <c r="N1869">
        <v>1</v>
      </c>
      <c r="O1869">
        <v>1</v>
      </c>
      <c r="P1869">
        <v>0</v>
      </c>
      <c r="Q1869">
        <v>0</v>
      </c>
      <c r="R1869">
        <v>548</v>
      </c>
      <c r="S1869">
        <v>514</v>
      </c>
      <c r="T1869">
        <v>12</v>
      </c>
      <c r="U1869">
        <v>0</v>
      </c>
      <c r="V1869">
        <v>4</v>
      </c>
      <c r="W1869">
        <v>634</v>
      </c>
      <c r="X1869">
        <v>458</v>
      </c>
      <c r="Y1869">
        <v>23</v>
      </c>
      <c r="Z1869">
        <v>5</v>
      </c>
      <c r="AA1869">
        <v>29</v>
      </c>
      <c r="AB1869">
        <v>818</v>
      </c>
      <c r="AC1869">
        <v>629</v>
      </c>
      <c r="AD1869">
        <v>38</v>
      </c>
      <c r="AE1869">
        <v>2</v>
      </c>
      <c r="AF1869">
        <v>36</v>
      </c>
      <c r="AG1869">
        <v>108</v>
      </c>
      <c r="AH1869">
        <v>60</v>
      </c>
      <c r="AI1869">
        <v>3</v>
      </c>
      <c r="AJ1869">
        <v>1</v>
      </c>
      <c r="AK1869">
        <v>11</v>
      </c>
      <c r="AL1869">
        <v>42</v>
      </c>
      <c r="AM1869">
        <v>39</v>
      </c>
      <c r="AN1869">
        <v>0</v>
      </c>
      <c r="AO1869">
        <v>0</v>
      </c>
      <c r="AP1869">
        <v>0</v>
      </c>
      <c r="AQ1869">
        <v>0</v>
      </c>
      <c r="AR1869">
        <v>0</v>
      </c>
      <c r="AS1869">
        <v>0</v>
      </c>
      <c r="AT1869">
        <v>0</v>
      </c>
      <c r="AU1869">
        <v>0</v>
      </c>
      <c r="AV1869">
        <v>0</v>
      </c>
      <c r="AW1869">
        <v>0</v>
      </c>
      <c r="AX1869">
        <v>0</v>
      </c>
      <c r="AY1869">
        <v>0</v>
      </c>
      <c r="AZ1869">
        <v>0</v>
      </c>
      <c r="BA1869">
        <v>0</v>
      </c>
      <c r="BB1869">
        <v>0</v>
      </c>
      <c r="BC1869">
        <v>0</v>
      </c>
      <c r="BD1869">
        <v>0</v>
      </c>
      <c r="BE1869">
        <v>0</v>
      </c>
      <c r="BF1869">
        <v>0</v>
      </c>
      <c r="BG1869" s="20">
        <v>2</v>
      </c>
      <c r="BH1869" s="20">
        <v>0</v>
      </c>
      <c r="BI1869" s="20">
        <v>66</v>
      </c>
      <c r="BJ1869" s="20">
        <v>1</v>
      </c>
      <c r="BK1869" s="20">
        <v>530</v>
      </c>
      <c r="BL1869" s="20">
        <v>562</v>
      </c>
      <c r="BM1869" s="20">
        <v>726</v>
      </c>
      <c r="BN1869" s="20">
        <v>85</v>
      </c>
      <c r="BO1869" s="20">
        <v>41</v>
      </c>
      <c r="BP1869" s="20">
        <v>2904</v>
      </c>
      <c r="BQ1869" s="20">
        <v>1575</v>
      </c>
      <c r="BR1869" s="20">
        <v>0</v>
      </c>
      <c r="BS1869" s="20">
        <v>49</v>
      </c>
      <c r="BT1869" s="20">
        <v>14</v>
      </c>
      <c r="BU1869" s="20">
        <v>392</v>
      </c>
      <c r="BV1869" s="20">
        <v>2350</v>
      </c>
    </row>
    <row r="1870" spans="1:74" x14ac:dyDescent="0.25">
      <c r="A1870" s="20" t="s">
        <v>452</v>
      </c>
      <c r="B1870" s="20" t="s">
        <v>455</v>
      </c>
      <c r="C1870" s="20" t="s">
        <v>617</v>
      </c>
      <c r="D1870" s="1">
        <v>44577</v>
      </c>
      <c r="E1870">
        <v>73</v>
      </c>
      <c r="F1870">
        <v>2</v>
      </c>
      <c r="G1870">
        <v>2</v>
      </c>
      <c r="H1870">
        <v>0</v>
      </c>
      <c r="I1870">
        <v>0</v>
      </c>
      <c r="J1870">
        <v>62</v>
      </c>
      <c r="K1870">
        <v>2</v>
      </c>
      <c r="L1870">
        <v>2</v>
      </c>
      <c r="M1870">
        <v>2</v>
      </c>
      <c r="N1870">
        <v>1</v>
      </c>
      <c r="O1870">
        <v>1</v>
      </c>
      <c r="P1870">
        <v>0</v>
      </c>
      <c r="Q1870">
        <v>0</v>
      </c>
      <c r="R1870">
        <v>548</v>
      </c>
      <c r="S1870">
        <v>515</v>
      </c>
      <c r="T1870">
        <v>12</v>
      </c>
      <c r="U1870">
        <v>0</v>
      </c>
      <c r="V1870">
        <v>4</v>
      </c>
      <c r="W1870">
        <v>636</v>
      </c>
      <c r="X1870">
        <v>465</v>
      </c>
      <c r="Y1870">
        <v>23</v>
      </c>
      <c r="Z1870">
        <v>4</v>
      </c>
      <c r="AA1870">
        <v>27</v>
      </c>
      <c r="AB1870">
        <v>820</v>
      </c>
      <c r="AC1870">
        <v>632</v>
      </c>
      <c r="AD1870">
        <v>37</v>
      </c>
      <c r="AE1870">
        <v>3</v>
      </c>
      <c r="AF1870">
        <v>35</v>
      </c>
      <c r="AG1870">
        <v>106</v>
      </c>
      <c r="AH1870">
        <v>59</v>
      </c>
      <c r="AI1870">
        <v>3</v>
      </c>
      <c r="AJ1870">
        <v>1</v>
      </c>
      <c r="AK1870">
        <v>11</v>
      </c>
      <c r="AL1870">
        <v>42</v>
      </c>
      <c r="AM1870">
        <v>41</v>
      </c>
      <c r="AN1870">
        <v>0</v>
      </c>
      <c r="AO1870">
        <v>0</v>
      </c>
      <c r="AP1870">
        <v>0</v>
      </c>
      <c r="AQ1870">
        <v>0</v>
      </c>
      <c r="AR1870">
        <v>0</v>
      </c>
      <c r="AS1870">
        <v>0</v>
      </c>
      <c r="AT1870">
        <v>0</v>
      </c>
      <c r="AU1870">
        <v>0</v>
      </c>
      <c r="AV1870">
        <v>0</v>
      </c>
      <c r="AW1870">
        <v>0</v>
      </c>
      <c r="AX1870">
        <v>0</v>
      </c>
      <c r="AY1870">
        <v>0</v>
      </c>
      <c r="AZ1870">
        <v>0</v>
      </c>
      <c r="BA1870">
        <v>0</v>
      </c>
      <c r="BB1870">
        <v>0</v>
      </c>
      <c r="BC1870">
        <v>0</v>
      </c>
      <c r="BD1870">
        <v>0</v>
      </c>
      <c r="BE1870">
        <v>0</v>
      </c>
      <c r="BF1870">
        <v>0</v>
      </c>
      <c r="BG1870" s="20">
        <v>2</v>
      </c>
      <c r="BH1870" s="20">
        <v>0</v>
      </c>
      <c r="BI1870" s="20">
        <v>66</v>
      </c>
      <c r="BJ1870" s="20">
        <v>1</v>
      </c>
      <c r="BK1870" s="20">
        <v>530</v>
      </c>
      <c r="BL1870" s="20">
        <v>567</v>
      </c>
      <c r="BM1870" s="20">
        <v>728</v>
      </c>
      <c r="BN1870" s="20">
        <v>83</v>
      </c>
      <c r="BO1870" s="20">
        <v>41</v>
      </c>
      <c r="BP1870" s="20">
        <v>2918</v>
      </c>
      <c r="BQ1870" s="20">
        <v>1623</v>
      </c>
      <c r="BR1870" s="20">
        <v>0</v>
      </c>
      <c r="BS1870" s="20">
        <v>48</v>
      </c>
      <c r="BT1870" s="20">
        <v>16</v>
      </c>
      <c r="BU1870" s="20">
        <v>388</v>
      </c>
      <c r="BV1870" s="20">
        <v>2360</v>
      </c>
    </row>
    <row r="1871" spans="1:74" x14ac:dyDescent="0.25">
      <c r="A1871" s="20" t="s">
        <v>452</v>
      </c>
      <c r="B1871" s="20" t="s">
        <v>455</v>
      </c>
      <c r="C1871" s="20" t="s">
        <v>617</v>
      </c>
      <c r="D1871" s="1">
        <v>44584</v>
      </c>
      <c r="E1871">
        <v>73</v>
      </c>
      <c r="F1871">
        <v>2</v>
      </c>
      <c r="G1871">
        <v>2</v>
      </c>
      <c r="H1871">
        <v>0</v>
      </c>
      <c r="I1871">
        <v>0</v>
      </c>
      <c r="J1871">
        <v>63</v>
      </c>
      <c r="K1871">
        <v>2</v>
      </c>
      <c r="L1871">
        <v>2</v>
      </c>
      <c r="M1871">
        <v>2</v>
      </c>
      <c r="N1871">
        <v>1</v>
      </c>
      <c r="O1871">
        <v>1</v>
      </c>
      <c r="P1871">
        <v>0</v>
      </c>
      <c r="Q1871">
        <v>0</v>
      </c>
      <c r="R1871">
        <v>548</v>
      </c>
      <c r="S1871">
        <v>515</v>
      </c>
      <c r="T1871">
        <v>12</v>
      </c>
      <c r="U1871">
        <v>0</v>
      </c>
      <c r="V1871">
        <v>4</v>
      </c>
      <c r="W1871">
        <v>633</v>
      </c>
      <c r="X1871">
        <v>465</v>
      </c>
      <c r="Y1871">
        <v>23</v>
      </c>
      <c r="Z1871">
        <v>4</v>
      </c>
      <c r="AA1871">
        <v>28</v>
      </c>
      <c r="AB1871">
        <v>822</v>
      </c>
      <c r="AC1871">
        <v>638</v>
      </c>
      <c r="AD1871">
        <v>37</v>
      </c>
      <c r="AE1871">
        <v>3</v>
      </c>
      <c r="AF1871">
        <v>35</v>
      </c>
      <c r="AG1871">
        <v>105</v>
      </c>
      <c r="AH1871">
        <v>60</v>
      </c>
      <c r="AI1871">
        <v>3</v>
      </c>
      <c r="AJ1871">
        <v>1</v>
      </c>
      <c r="AK1871">
        <v>9</v>
      </c>
      <c r="AL1871">
        <v>42</v>
      </c>
      <c r="AM1871">
        <v>41</v>
      </c>
      <c r="AN1871">
        <v>0</v>
      </c>
      <c r="AO1871">
        <v>0</v>
      </c>
      <c r="AP1871">
        <v>0</v>
      </c>
      <c r="AQ1871">
        <v>0</v>
      </c>
      <c r="AR1871">
        <v>0</v>
      </c>
      <c r="AS1871">
        <v>0</v>
      </c>
      <c r="AT1871">
        <v>0</v>
      </c>
      <c r="AU1871">
        <v>0</v>
      </c>
      <c r="AV1871">
        <v>0</v>
      </c>
      <c r="AW1871">
        <v>0</v>
      </c>
      <c r="AX1871">
        <v>0</v>
      </c>
      <c r="AY1871">
        <v>0</v>
      </c>
      <c r="AZ1871">
        <v>0</v>
      </c>
      <c r="BA1871">
        <v>0</v>
      </c>
      <c r="BB1871">
        <v>0</v>
      </c>
      <c r="BC1871">
        <v>0</v>
      </c>
      <c r="BD1871">
        <v>0</v>
      </c>
      <c r="BE1871">
        <v>0</v>
      </c>
      <c r="BF1871">
        <v>0</v>
      </c>
      <c r="BG1871" s="20">
        <v>2</v>
      </c>
      <c r="BH1871" s="20">
        <v>0</v>
      </c>
      <c r="BI1871" s="20">
        <v>66</v>
      </c>
      <c r="BJ1871" s="20">
        <v>1</v>
      </c>
      <c r="BK1871" s="20">
        <v>530</v>
      </c>
      <c r="BL1871" s="20">
        <v>563</v>
      </c>
      <c r="BM1871" s="20">
        <v>730</v>
      </c>
      <c r="BN1871" s="20">
        <v>84</v>
      </c>
      <c r="BO1871" s="20">
        <v>41</v>
      </c>
      <c r="BP1871" s="20">
        <v>2917</v>
      </c>
      <c r="BQ1871" s="20">
        <v>1653</v>
      </c>
      <c r="BR1871" s="20">
        <v>0</v>
      </c>
      <c r="BS1871" s="20">
        <v>48</v>
      </c>
      <c r="BT1871" s="20">
        <v>16</v>
      </c>
      <c r="BU1871" s="20">
        <v>383</v>
      </c>
      <c r="BV1871" s="20">
        <v>2368</v>
      </c>
    </row>
    <row r="1872" spans="1:74" x14ac:dyDescent="0.25">
      <c r="A1872" s="20" t="s">
        <v>452</v>
      </c>
      <c r="B1872" s="20" t="s">
        <v>455</v>
      </c>
      <c r="C1872" s="20" t="s">
        <v>617</v>
      </c>
      <c r="D1872" s="1">
        <v>44591</v>
      </c>
      <c r="E1872">
        <v>73</v>
      </c>
      <c r="F1872">
        <v>2</v>
      </c>
      <c r="G1872">
        <v>2</v>
      </c>
      <c r="H1872">
        <v>0</v>
      </c>
      <c r="I1872">
        <v>0</v>
      </c>
      <c r="J1872">
        <v>63</v>
      </c>
      <c r="K1872">
        <v>3</v>
      </c>
      <c r="L1872">
        <v>2</v>
      </c>
      <c r="M1872">
        <v>1</v>
      </c>
      <c r="N1872">
        <v>1</v>
      </c>
      <c r="O1872">
        <v>1</v>
      </c>
      <c r="P1872">
        <v>0</v>
      </c>
      <c r="Q1872">
        <v>0</v>
      </c>
      <c r="R1872">
        <v>547</v>
      </c>
      <c r="S1872">
        <v>514</v>
      </c>
      <c r="T1872">
        <v>12</v>
      </c>
      <c r="U1872">
        <v>0</v>
      </c>
      <c r="V1872">
        <v>4</v>
      </c>
      <c r="W1872">
        <v>638</v>
      </c>
      <c r="X1872">
        <v>474</v>
      </c>
      <c r="Y1872">
        <v>23</v>
      </c>
      <c r="Z1872">
        <v>4</v>
      </c>
      <c r="AA1872">
        <v>28</v>
      </c>
      <c r="AB1872">
        <v>824</v>
      </c>
      <c r="AC1872">
        <v>642</v>
      </c>
      <c r="AD1872">
        <v>37</v>
      </c>
      <c r="AE1872">
        <v>2</v>
      </c>
      <c r="AF1872">
        <v>36</v>
      </c>
      <c r="AG1872">
        <v>106</v>
      </c>
      <c r="AH1872">
        <v>62</v>
      </c>
      <c r="AI1872">
        <v>3</v>
      </c>
      <c r="AJ1872">
        <v>1</v>
      </c>
      <c r="AK1872">
        <v>9</v>
      </c>
      <c r="AL1872">
        <v>41</v>
      </c>
      <c r="AM1872">
        <v>40</v>
      </c>
      <c r="AN1872">
        <v>0</v>
      </c>
      <c r="AO1872">
        <v>0</v>
      </c>
      <c r="AP1872">
        <v>0</v>
      </c>
      <c r="AQ1872">
        <v>0</v>
      </c>
      <c r="AR1872">
        <v>0</v>
      </c>
      <c r="AS1872">
        <v>0</v>
      </c>
      <c r="AT1872">
        <v>0</v>
      </c>
      <c r="AU1872">
        <v>0</v>
      </c>
      <c r="AV1872">
        <v>0</v>
      </c>
      <c r="AW1872">
        <v>0</v>
      </c>
      <c r="AX1872">
        <v>0</v>
      </c>
      <c r="AY1872">
        <v>0</v>
      </c>
      <c r="AZ1872">
        <v>0</v>
      </c>
      <c r="BA1872">
        <v>0</v>
      </c>
      <c r="BB1872">
        <v>0</v>
      </c>
      <c r="BC1872">
        <v>0</v>
      </c>
      <c r="BD1872">
        <v>0</v>
      </c>
      <c r="BE1872">
        <v>0</v>
      </c>
      <c r="BF1872">
        <v>0</v>
      </c>
      <c r="BG1872" s="20">
        <v>2</v>
      </c>
      <c r="BH1872" s="20">
        <v>0</v>
      </c>
      <c r="BI1872" s="20">
        <v>66</v>
      </c>
      <c r="BJ1872" s="20">
        <v>1</v>
      </c>
      <c r="BK1872" s="20">
        <v>529</v>
      </c>
      <c r="BL1872" s="20">
        <v>567</v>
      </c>
      <c r="BM1872" s="20">
        <v>731</v>
      </c>
      <c r="BN1872" s="20">
        <v>85</v>
      </c>
      <c r="BO1872" s="20">
        <v>40</v>
      </c>
      <c r="BP1872" s="20">
        <v>2916</v>
      </c>
      <c r="BQ1872" s="20">
        <v>1679</v>
      </c>
      <c r="BR1872" s="20">
        <v>0</v>
      </c>
      <c r="BS1872" s="20">
        <v>48</v>
      </c>
      <c r="BT1872" s="20">
        <v>15</v>
      </c>
      <c r="BU1872" s="20">
        <v>379</v>
      </c>
      <c r="BV1872" s="20">
        <v>2366</v>
      </c>
    </row>
    <row r="1873" spans="1:74" x14ac:dyDescent="0.25">
      <c r="A1873" s="20" t="s">
        <v>452</v>
      </c>
      <c r="B1873" s="20" t="s">
        <v>455</v>
      </c>
      <c r="C1873" s="20" t="s">
        <v>617</v>
      </c>
      <c r="D1873" s="1">
        <v>44599</v>
      </c>
      <c r="E1873">
        <v>74</v>
      </c>
      <c r="F1873">
        <v>2</v>
      </c>
      <c r="G1873">
        <v>2</v>
      </c>
      <c r="H1873">
        <v>0</v>
      </c>
      <c r="I1873">
        <v>0</v>
      </c>
      <c r="J1873">
        <v>64</v>
      </c>
      <c r="K1873">
        <v>3</v>
      </c>
      <c r="L1873">
        <v>2</v>
      </c>
      <c r="M1873">
        <v>1</v>
      </c>
      <c r="N1873">
        <v>1</v>
      </c>
      <c r="O1873">
        <v>1</v>
      </c>
      <c r="P1873">
        <v>0</v>
      </c>
      <c r="Q1873">
        <v>0</v>
      </c>
      <c r="R1873">
        <v>548</v>
      </c>
      <c r="S1873">
        <v>515</v>
      </c>
      <c r="T1873">
        <v>12</v>
      </c>
      <c r="U1873">
        <v>0</v>
      </c>
      <c r="V1873">
        <v>4</v>
      </c>
      <c r="W1873">
        <v>642</v>
      </c>
      <c r="X1873">
        <v>476</v>
      </c>
      <c r="Y1873">
        <v>24</v>
      </c>
      <c r="Z1873">
        <v>5</v>
      </c>
      <c r="AA1873">
        <v>28</v>
      </c>
      <c r="AB1873">
        <v>821</v>
      </c>
      <c r="AC1873">
        <v>641</v>
      </c>
      <c r="AD1873">
        <v>37</v>
      </c>
      <c r="AE1873">
        <v>1</v>
      </c>
      <c r="AF1873">
        <v>36</v>
      </c>
      <c r="AG1873">
        <v>108</v>
      </c>
      <c r="AH1873">
        <v>63</v>
      </c>
      <c r="AI1873">
        <v>3</v>
      </c>
      <c r="AJ1873">
        <v>2</v>
      </c>
      <c r="AK1873">
        <v>9</v>
      </c>
      <c r="AL1873">
        <v>41</v>
      </c>
      <c r="AM1873">
        <v>40</v>
      </c>
      <c r="AN1873">
        <v>0</v>
      </c>
      <c r="AO1873">
        <v>0</v>
      </c>
      <c r="AP1873">
        <v>0</v>
      </c>
      <c r="AQ1873">
        <v>0</v>
      </c>
      <c r="AR1873">
        <v>0</v>
      </c>
      <c r="AS1873">
        <v>0</v>
      </c>
      <c r="AT1873">
        <v>0</v>
      </c>
      <c r="AU1873">
        <v>0</v>
      </c>
      <c r="AV1873">
        <v>0</v>
      </c>
      <c r="AW1873">
        <v>0</v>
      </c>
      <c r="AX1873">
        <v>0</v>
      </c>
      <c r="AY1873">
        <v>0</v>
      </c>
      <c r="AZ1873">
        <v>0</v>
      </c>
      <c r="BA1873">
        <v>0</v>
      </c>
      <c r="BB1873">
        <v>0</v>
      </c>
      <c r="BC1873">
        <v>0</v>
      </c>
      <c r="BD1873">
        <v>0</v>
      </c>
      <c r="BE1873">
        <v>0</v>
      </c>
      <c r="BF1873">
        <v>0</v>
      </c>
      <c r="BG1873" s="20">
        <v>2</v>
      </c>
      <c r="BH1873" s="20">
        <v>0</v>
      </c>
      <c r="BI1873" s="20">
        <v>67</v>
      </c>
      <c r="BJ1873" s="20">
        <v>1</v>
      </c>
      <c r="BK1873" s="20">
        <v>530</v>
      </c>
      <c r="BL1873" s="20">
        <v>569</v>
      </c>
      <c r="BM1873" s="20">
        <v>728</v>
      </c>
      <c r="BN1873" s="20">
        <v>86</v>
      </c>
      <c r="BO1873" s="20">
        <v>40</v>
      </c>
      <c r="BP1873" s="20">
        <v>2918</v>
      </c>
      <c r="BQ1873" s="20">
        <v>1694</v>
      </c>
      <c r="BR1873" s="20">
        <v>0</v>
      </c>
      <c r="BS1873" s="20">
        <v>48</v>
      </c>
      <c r="BT1873" s="20">
        <v>16</v>
      </c>
      <c r="BU1873" s="20">
        <v>376</v>
      </c>
      <c r="BV1873" s="20">
        <v>2371</v>
      </c>
    </row>
    <row r="1874" spans="1:74" x14ac:dyDescent="0.25">
      <c r="A1874" s="20" t="s">
        <v>452</v>
      </c>
      <c r="B1874" s="20" t="s">
        <v>455</v>
      </c>
      <c r="C1874" s="20" t="s">
        <v>617</v>
      </c>
      <c r="D1874" s="1">
        <v>44606</v>
      </c>
      <c r="E1874">
        <v>72</v>
      </c>
      <c r="F1874">
        <v>2</v>
      </c>
      <c r="G1874">
        <v>2</v>
      </c>
      <c r="H1874">
        <v>0</v>
      </c>
      <c r="I1874">
        <v>0</v>
      </c>
      <c r="J1874">
        <v>62</v>
      </c>
      <c r="K1874">
        <v>3</v>
      </c>
      <c r="L1874">
        <v>1</v>
      </c>
      <c r="M1874">
        <v>1</v>
      </c>
      <c r="N1874">
        <v>1</v>
      </c>
      <c r="O1874">
        <v>1</v>
      </c>
      <c r="P1874">
        <v>0</v>
      </c>
      <c r="Q1874">
        <v>0</v>
      </c>
      <c r="R1874">
        <v>548</v>
      </c>
      <c r="S1874">
        <v>515</v>
      </c>
      <c r="T1874">
        <v>12</v>
      </c>
      <c r="U1874">
        <v>0</v>
      </c>
      <c r="V1874">
        <v>4</v>
      </c>
      <c r="W1874">
        <v>643</v>
      </c>
      <c r="X1874">
        <v>484</v>
      </c>
      <c r="Y1874">
        <v>24</v>
      </c>
      <c r="Z1874">
        <v>5</v>
      </c>
      <c r="AA1874">
        <v>26</v>
      </c>
      <c r="AB1874">
        <v>818</v>
      </c>
      <c r="AC1874">
        <v>638</v>
      </c>
      <c r="AD1874">
        <v>37</v>
      </c>
      <c r="AE1874">
        <v>1</v>
      </c>
      <c r="AF1874">
        <v>37</v>
      </c>
      <c r="AG1874">
        <v>106</v>
      </c>
      <c r="AH1874">
        <v>65</v>
      </c>
      <c r="AI1874">
        <v>4</v>
      </c>
      <c r="AJ1874">
        <v>1</v>
      </c>
      <c r="AK1874">
        <v>8</v>
      </c>
      <c r="AL1874">
        <v>41</v>
      </c>
      <c r="AM1874">
        <v>40</v>
      </c>
      <c r="AN1874">
        <v>0</v>
      </c>
      <c r="AO1874">
        <v>0</v>
      </c>
      <c r="AP1874">
        <v>0</v>
      </c>
      <c r="AQ1874">
        <v>0</v>
      </c>
      <c r="AR1874">
        <v>0</v>
      </c>
      <c r="AS1874">
        <v>0</v>
      </c>
      <c r="AT1874">
        <v>0</v>
      </c>
      <c r="AU1874">
        <v>0</v>
      </c>
      <c r="AV1874">
        <v>0</v>
      </c>
      <c r="AW1874">
        <v>0</v>
      </c>
      <c r="AX1874">
        <v>0</v>
      </c>
      <c r="AY1874">
        <v>0</v>
      </c>
      <c r="AZ1874">
        <v>0</v>
      </c>
      <c r="BA1874">
        <v>0</v>
      </c>
      <c r="BB1874">
        <v>0</v>
      </c>
      <c r="BC1874">
        <v>0</v>
      </c>
      <c r="BD1874">
        <v>0</v>
      </c>
      <c r="BE1874">
        <v>0</v>
      </c>
      <c r="BF1874">
        <v>0</v>
      </c>
      <c r="BG1874" s="20">
        <v>2</v>
      </c>
      <c r="BH1874" s="20">
        <v>0</v>
      </c>
      <c r="BI1874" s="20">
        <v>65</v>
      </c>
      <c r="BJ1874" s="20">
        <v>1</v>
      </c>
      <c r="BK1874" s="20">
        <v>530</v>
      </c>
      <c r="BL1874" s="20">
        <v>572</v>
      </c>
      <c r="BM1874" s="20">
        <v>724</v>
      </c>
      <c r="BN1874" s="20">
        <v>86</v>
      </c>
      <c r="BO1874" s="20">
        <v>40</v>
      </c>
      <c r="BP1874" s="20">
        <v>2922</v>
      </c>
      <c r="BQ1874" s="20">
        <v>1713</v>
      </c>
      <c r="BR1874" s="20">
        <v>0</v>
      </c>
      <c r="BS1874" s="20">
        <v>49</v>
      </c>
      <c r="BT1874" s="20">
        <v>16</v>
      </c>
      <c r="BU1874" s="20">
        <v>376</v>
      </c>
      <c r="BV1874" s="20">
        <v>2370</v>
      </c>
    </row>
    <row r="1875" spans="1:74" x14ac:dyDescent="0.25">
      <c r="A1875" s="20" t="s">
        <v>452</v>
      </c>
      <c r="B1875" s="20" t="s">
        <v>455</v>
      </c>
      <c r="C1875" s="20" t="s">
        <v>618</v>
      </c>
      <c r="D1875" s="1">
        <v>44493</v>
      </c>
      <c r="E1875">
        <v>80</v>
      </c>
      <c r="F1875">
        <v>0</v>
      </c>
      <c r="G1875">
        <v>0</v>
      </c>
      <c r="H1875">
        <v>0</v>
      </c>
      <c r="I1875">
        <v>0</v>
      </c>
      <c r="J1875">
        <v>35</v>
      </c>
      <c r="K1875">
        <v>1</v>
      </c>
      <c r="L1875">
        <v>0</v>
      </c>
      <c r="M1875">
        <v>0</v>
      </c>
      <c r="N1875">
        <v>0</v>
      </c>
      <c r="O1875">
        <v>0</v>
      </c>
      <c r="P1875">
        <v>0</v>
      </c>
      <c r="Q1875">
        <v>0</v>
      </c>
      <c r="R1875">
        <v>630</v>
      </c>
      <c r="S1875">
        <v>0</v>
      </c>
      <c r="T1875">
        <v>424</v>
      </c>
      <c r="U1875">
        <v>1</v>
      </c>
      <c r="V1875">
        <v>0</v>
      </c>
      <c r="W1875">
        <v>449</v>
      </c>
      <c r="X1875">
        <v>0</v>
      </c>
      <c r="Y1875">
        <v>51</v>
      </c>
      <c r="Z1875">
        <v>3</v>
      </c>
      <c r="AA1875">
        <v>11</v>
      </c>
      <c r="AB1875">
        <v>683</v>
      </c>
      <c r="AC1875">
        <v>55</v>
      </c>
      <c r="AD1875">
        <v>16</v>
      </c>
      <c r="AE1875">
        <v>16</v>
      </c>
      <c r="AF1875">
        <v>15</v>
      </c>
      <c r="AG1875">
        <v>83</v>
      </c>
      <c r="AH1875">
        <v>0</v>
      </c>
      <c r="AI1875">
        <v>3</v>
      </c>
      <c r="AJ1875">
        <v>5</v>
      </c>
      <c r="AK1875">
        <v>6</v>
      </c>
      <c r="AL1875">
        <v>14</v>
      </c>
      <c r="AM1875">
        <v>0</v>
      </c>
      <c r="AN1875">
        <v>1</v>
      </c>
      <c r="AO1875">
        <v>0</v>
      </c>
      <c r="AP1875">
        <v>1</v>
      </c>
      <c r="AQ1875">
        <v>0</v>
      </c>
      <c r="AR1875">
        <v>0</v>
      </c>
      <c r="AS1875">
        <v>0</v>
      </c>
      <c r="AT1875">
        <v>0</v>
      </c>
      <c r="AU1875">
        <v>0</v>
      </c>
      <c r="AV1875">
        <v>0</v>
      </c>
      <c r="AW1875">
        <v>0</v>
      </c>
      <c r="AX1875">
        <v>0</v>
      </c>
      <c r="AY1875">
        <v>0</v>
      </c>
      <c r="AZ1875">
        <v>0</v>
      </c>
      <c r="BA1875">
        <v>0</v>
      </c>
      <c r="BB1875">
        <v>8</v>
      </c>
      <c r="BC1875">
        <v>23</v>
      </c>
      <c r="BD1875">
        <v>0</v>
      </c>
      <c r="BE1875">
        <v>0</v>
      </c>
      <c r="BF1875">
        <v>1</v>
      </c>
      <c r="BG1875" s="20"/>
      <c r="BH1875" s="20"/>
      <c r="BI1875" s="20"/>
      <c r="BJ1875" s="20"/>
      <c r="BK1875" s="20"/>
      <c r="BL1875" s="20"/>
      <c r="BM1875" s="20"/>
      <c r="BN1875" s="20"/>
      <c r="BO1875" s="20"/>
      <c r="BP1875" s="20"/>
      <c r="BQ1875" s="20"/>
      <c r="BR1875" s="20"/>
      <c r="BS1875" s="20"/>
      <c r="BT1875" s="20"/>
      <c r="BU1875" s="20"/>
      <c r="BV1875" s="20"/>
    </row>
    <row r="1876" spans="1:74" x14ac:dyDescent="0.25">
      <c r="A1876" s="20" t="s">
        <v>452</v>
      </c>
      <c r="B1876" s="20" t="s">
        <v>455</v>
      </c>
      <c r="C1876" s="20" t="s">
        <v>618</v>
      </c>
      <c r="D1876" s="1">
        <v>44500</v>
      </c>
      <c r="E1876">
        <v>81</v>
      </c>
      <c r="F1876">
        <v>0</v>
      </c>
      <c r="G1876">
        <v>0</v>
      </c>
      <c r="H1876">
        <v>0</v>
      </c>
      <c r="I1876">
        <v>0</v>
      </c>
      <c r="J1876">
        <v>56</v>
      </c>
      <c r="K1876">
        <v>1</v>
      </c>
      <c r="L1876">
        <v>0</v>
      </c>
      <c r="M1876">
        <v>0</v>
      </c>
      <c r="N1876">
        <v>0</v>
      </c>
      <c r="O1876">
        <v>0</v>
      </c>
      <c r="P1876">
        <v>0</v>
      </c>
      <c r="Q1876">
        <v>0</v>
      </c>
      <c r="R1876">
        <v>632</v>
      </c>
      <c r="S1876">
        <v>0</v>
      </c>
      <c r="T1876">
        <v>532</v>
      </c>
      <c r="U1876">
        <v>1</v>
      </c>
      <c r="V1876">
        <v>1</v>
      </c>
      <c r="W1876">
        <v>448</v>
      </c>
      <c r="X1876">
        <v>0</v>
      </c>
      <c r="Y1876">
        <v>119</v>
      </c>
      <c r="Z1876">
        <v>3</v>
      </c>
      <c r="AA1876">
        <v>10</v>
      </c>
      <c r="AB1876">
        <v>678</v>
      </c>
      <c r="AC1876">
        <v>97</v>
      </c>
      <c r="AD1876">
        <v>16</v>
      </c>
      <c r="AE1876">
        <v>14</v>
      </c>
      <c r="AF1876">
        <v>13</v>
      </c>
      <c r="AG1876">
        <v>84</v>
      </c>
      <c r="AH1876">
        <v>0</v>
      </c>
      <c r="AI1876">
        <v>7</v>
      </c>
      <c r="AJ1876">
        <v>4</v>
      </c>
      <c r="AK1876">
        <v>7</v>
      </c>
      <c r="AL1876">
        <v>14</v>
      </c>
      <c r="AM1876">
        <v>0</v>
      </c>
      <c r="AN1876">
        <v>2</v>
      </c>
      <c r="AO1876">
        <v>0</v>
      </c>
      <c r="AP1876">
        <v>1</v>
      </c>
      <c r="AQ1876">
        <v>0</v>
      </c>
      <c r="AR1876">
        <v>0</v>
      </c>
      <c r="AS1876">
        <v>0</v>
      </c>
      <c r="AT1876">
        <v>0</v>
      </c>
      <c r="AU1876">
        <v>0</v>
      </c>
      <c r="AV1876">
        <v>0</v>
      </c>
      <c r="AW1876">
        <v>0</v>
      </c>
      <c r="AX1876">
        <v>0</v>
      </c>
      <c r="AY1876">
        <v>0</v>
      </c>
      <c r="AZ1876">
        <v>0</v>
      </c>
      <c r="BA1876">
        <v>0</v>
      </c>
      <c r="BB1876">
        <v>8</v>
      </c>
      <c r="BC1876">
        <v>23</v>
      </c>
      <c r="BD1876">
        <v>0</v>
      </c>
      <c r="BE1876">
        <v>0</v>
      </c>
      <c r="BF1876">
        <v>1</v>
      </c>
      <c r="BG1876" s="20"/>
      <c r="BH1876" s="20"/>
      <c r="BI1876" s="20"/>
      <c r="BJ1876" s="20"/>
      <c r="BK1876" s="20"/>
      <c r="BL1876" s="20"/>
      <c r="BM1876" s="20"/>
      <c r="BN1876" s="20"/>
      <c r="BO1876" s="20"/>
      <c r="BP1876" s="20"/>
      <c r="BQ1876" s="20"/>
      <c r="BR1876" s="20"/>
      <c r="BS1876" s="20"/>
      <c r="BT1876" s="20"/>
      <c r="BU1876" s="20"/>
      <c r="BV1876" s="20"/>
    </row>
    <row r="1877" spans="1:74" x14ac:dyDescent="0.25">
      <c r="A1877" s="20" t="s">
        <v>452</v>
      </c>
      <c r="B1877" s="20" t="s">
        <v>455</v>
      </c>
      <c r="C1877" s="20" t="s">
        <v>618</v>
      </c>
      <c r="D1877" s="1">
        <v>44507</v>
      </c>
      <c r="E1877">
        <v>79</v>
      </c>
      <c r="F1877">
        <v>0</v>
      </c>
      <c r="G1877">
        <v>0</v>
      </c>
      <c r="H1877">
        <v>0</v>
      </c>
      <c r="I1877">
        <v>0</v>
      </c>
      <c r="J1877">
        <v>58</v>
      </c>
      <c r="K1877">
        <v>1</v>
      </c>
      <c r="L1877">
        <v>0</v>
      </c>
      <c r="M1877">
        <v>0</v>
      </c>
      <c r="N1877">
        <v>0</v>
      </c>
      <c r="O1877">
        <v>0</v>
      </c>
      <c r="P1877">
        <v>0</v>
      </c>
      <c r="Q1877">
        <v>0</v>
      </c>
      <c r="R1877">
        <v>632</v>
      </c>
      <c r="S1877">
        <v>557</v>
      </c>
      <c r="T1877">
        <v>8</v>
      </c>
      <c r="U1877">
        <v>1</v>
      </c>
      <c r="V1877">
        <v>1</v>
      </c>
      <c r="W1877">
        <v>448</v>
      </c>
      <c r="X1877">
        <v>173</v>
      </c>
      <c r="Y1877">
        <v>23</v>
      </c>
      <c r="Z1877">
        <v>3</v>
      </c>
      <c r="AA1877">
        <v>9</v>
      </c>
      <c r="AB1877">
        <v>678</v>
      </c>
      <c r="AC1877">
        <v>119</v>
      </c>
      <c r="AD1877">
        <v>16</v>
      </c>
      <c r="AE1877">
        <v>14</v>
      </c>
      <c r="AF1877">
        <v>11</v>
      </c>
      <c r="AG1877">
        <v>84</v>
      </c>
      <c r="AH1877">
        <v>10</v>
      </c>
      <c r="AI1877">
        <v>0</v>
      </c>
      <c r="AJ1877">
        <v>4</v>
      </c>
      <c r="AK1877">
        <v>7</v>
      </c>
      <c r="AL1877">
        <v>14</v>
      </c>
      <c r="AM1877">
        <v>3</v>
      </c>
      <c r="AN1877">
        <v>1</v>
      </c>
      <c r="AO1877">
        <v>0</v>
      </c>
      <c r="AP1877">
        <v>1</v>
      </c>
      <c r="AQ1877">
        <v>0</v>
      </c>
      <c r="AR1877">
        <v>0</v>
      </c>
      <c r="AS1877">
        <v>0</v>
      </c>
      <c r="AT1877">
        <v>0</v>
      </c>
      <c r="AU1877">
        <v>0</v>
      </c>
      <c r="AV1877">
        <v>0</v>
      </c>
      <c r="AW1877">
        <v>0</v>
      </c>
      <c r="AX1877">
        <v>0</v>
      </c>
      <c r="AY1877">
        <v>0</v>
      </c>
      <c r="AZ1877">
        <v>0</v>
      </c>
      <c r="BA1877">
        <v>0</v>
      </c>
      <c r="BB1877">
        <v>0</v>
      </c>
      <c r="BC1877">
        <v>0</v>
      </c>
      <c r="BD1877">
        <v>0</v>
      </c>
      <c r="BE1877">
        <v>0</v>
      </c>
      <c r="BF1877">
        <v>0</v>
      </c>
      <c r="BG1877" s="20">
        <v>0</v>
      </c>
      <c r="BH1877" s="20">
        <v>0</v>
      </c>
      <c r="BI1877" s="20">
        <v>76</v>
      </c>
      <c r="BJ1877" s="20">
        <v>0</v>
      </c>
      <c r="BK1877" s="20">
        <v>621</v>
      </c>
      <c r="BL1877" s="20">
        <v>404</v>
      </c>
      <c r="BM1877" s="20">
        <v>627</v>
      </c>
      <c r="BN1877" s="20">
        <v>69</v>
      </c>
      <c r="BO1877" s="20">
        <v>12</v>
      </c>
      <c r="BP1877" s="20"/>
      <c r="BQ1877" s="20"/>
      <c r="BR1877" s="20"/>
      <c r="BS1877" s="20"/>
      <c r="BT1877" s="20"/>
      <c r="BU1877" s="20"/>
      <c r="BV1877" s="20"/>
    </row>
    <row r="1878" spans="1:74" x14ac:dyDescent="0.25">
      <c r="A1878" s="20" t="s">
        <v>452</v>
      </c>
      <c r="B1878" s="20" t="s">
        <v>455</v>
      </c>
      <c r="C1878" s="20" t="s">
        <v>618</v>
      </c>
      <c r="D1878" s="1">
        <v>44514</v>
      </c>
      <c r="E1878">
        <v>79</v>
      </c>
      <c r="F1878">
        <v>0</v>
      </c>
      <c r="G1878">
        <v>0</v>
      </c>
      <c r="H1878">
        <v>0</v>
      </c>
      <c r="I1878">
        <v>0</v>
      </c>
      <c r="J1878">
        <v>64</v>
      </c>
      <c r="K1878">
        <v>1</v>
      </c>
      <c r="L1878">
        <v>0</v>
      </c>
      <c r="M1878">
        <v>0</v>
      </c>
      <c r="N1878">
        <v>0</v>
      </c>
      <c r="O1878">
        <v>0</v>
      </c>
      <c r="P1878">
        <v>0</v>
      </c>
      <c r="Q1878">
        <v>0</v>
      </c>
      <c r="R1878">
        <v>632</v>
      </c>
      <c r="S1878">
        <v>574</v>
      </c>
      <c r="T1878">
        <v>6</v>
      </c>
      <c r="U1878">
        <v>1</v>
      </c>
      <c r="V1878">
        <v>1</v>
      </c>
      <c r="W1878">
        <v>446</v>
      </c>
      <c r="X1878">
        <v>230</v>
      </c>
      <c r="Y1878">
        <v>23</v>
      </c>
      <c r="Z1878">
        <v>3</v>
      </c>
      <c r="AA1878">
        <v>9</v>
      </c>
      <c r="AB1878">
        <v>682</v>
      </c>
      <c r="AC1878">
        <v>162</v>
      </c>
      <c r="AD1878">
        <v>16</v>
      </c>
      <c r="AE1878">
        <v>14</v>
      </c>
      <c r="AF1878">
        <v>13</v>
      </c>
      <c r="AG1878">
        <v>85</v>
      </c>
      <c r="AH1878">
        <v>14</v>
      </c>
      <c r="AI1878">
        <v>0</v>
      </c>
      <c r="AJ1878">
        <v>4</v>
      </c>
      <c r="AK1878">
        <v>6</v>
      </c>
      <c r="AL1878">
        <v>14</v>
      </c>
      <c r="AM1878">
        <v>3</v>
      </c>
      <c r="AN1878">
        <v>1</v>
      </c>
      <c r="AO1878">
        <v>0</v>
      </c>
      <c r="AP1878">
        <v>1</v>
      </c>
      <c r="AQ1878">
        <v>0</v>
      </c>
      <c r="AR1878">
        <v>0</v>
      </c>
      <c r="AS1878">
        <v>0</v>
      </c>
      <c r="AT1878">
        <v>0</v>
      </c>
      <c r="AU1878">
        <v>0</v>
      </c>
      <c r="AV1878">
        <v>0</v>
      </c>
      <c r="AW1878">
        <v>0</v>
      </c>
      <c r="AX1878">
        <v>0</v>
      </c>
      <c r="AY1878">
        <v>0</v>
      </c>
      <c r="AZ1878">
        <v>0</v>
      </c>
      <c r="BA1878">
        <v>0</v>
      </c>
      <c r="BB1878">
        <v>0</v>
      </c>
      <c r="BC1878">
        <v>0</v>
      </c>
      <c r="BD1878">
        <v>0</v>
      </c>
      <c r="BE1878">
        <v>0</v>
      </c>
      <c r="BF1878">
        <v>0</v>
      </c>
      <c r="BG1878" s="20">
        <v>0</v>
      </c>
      <c r="BH1878" s="20">
        <v>0</v>
      </c>
      <c r="BI1878" s="20">
        <v>77</v>
      </c>
      <c r="BJ1878" s="20">
        <v>0</v>
      </c>
      <c r="BK1878" s="20">
        <v>621</v>
      </c>
      <c r="BL1878" s="20">
        <v>404</v>
      </c>
      <c r="BM1878" s="20">
        <v>629</v>
      </c>
      <c r="BN1878" s="20">
        <v>71</v>
      </c>
      <c r="BO1878" s="20">
        <v>12</v>
      </c>
      <c r="BP1878" s="20"/>
      <c r="BQ1878" s="20"/>
      <c r="BR1878" s="20"/>
      <c r="BS1878" s="20"/>
      <c r="BT1878" s="20"/>
      <c r="BU1878" s="20"/>
      <c r="BV1878" s="20"/>
    </row>
    <row r="1879" spans="1:74" x14ac:dyDescent="0.25">
      <c r="A1879" s="20" t="s">
        <v>452</v>
      </c>
      <c r="B1879" s="20" t="s">
        <v>455</v>
      </c>
      <c r="C1879" s="20" t="s">
        <v>618</v>
      </c>
      <c r="D1879" s="1">
        <v>44521</v>
      </c>
      <c r="E1879">
        <v>79</v>
      </c>
      <c r="F1879">
        <v>0</v>
      </c>
      <c r="G1879">
        <v>0</v>
      </c>
      <c r="H1879">
        <v>0</v>
      </c>
      <c r="I1879">
        <v>0</v>
      </c>
      <c r="J1879">
        <v>67</v>
      </c>
      <c r="K1879">
        <v>1</v>
      </c>
      <c r="L1879">
        <v>0</v>
      </c>
      <c r="M1879">
        <v>0</v>
      </c>
      <c r="N1879">
        <v>0</v>
      </c>
      <c r="O1879">
        <v>0</v>
      </c>
      <c r="P1879">
        <v>0</v>
      </c>
      <c r="Q1879">
        <v>0</v>
      </c>
      <c r="R1879">
        <v>629</v>
      </c>
      <c r="S1879">
        <v>576</v>
      </c>
      <c r="T1879">
        <v>6</v>
      </c>
      <c r="U1879">
        <v>1</v>
      </c>
      <c r="V1879">
        <v>1</v>
      </c>
      <c r="W1879">
        <v>444</v>
      </c>
      <c r="X1879">
        <v>254</v>
      </c>
      <c r="Y1879">
        <v>22</v>
      </c>
      <c r="Z1879">
        <v>3</v>
      </c>
      <c r="AA1879">
        <v>8</v>
      </c>
      <c r="AB1879">
        <v>681</v>
      </c>
      <c r="AC1879">
        <v>215</v>
      </c>
      <c r="AD1879">
        <v>16</v>
      </c>
      <c r="AE1879">
        <v>14</v>
      </c>
      <c r="AF1879">
        <v>12</v>
      </c>
      <c r="AG1879">
        <v>85</v>
      </c>
      <c r="AH1879">
        <v>16</v>
      </c>
      <c r="AI1879">
        <v>0</v>
      </c>
      <c r="AJ1879">
        <v>3</v>
      </c>
      <c r="AK1879">
        <v>6</v>
      </c>
      <c r="AL1879">
        <v>14</v>
      </c>
      <c r="AM1879">
        <v>3</v>
      </c>
      <c r="AN1879">
        <v>1</v>
      </c>
      <c r="AO1879">
        <v>0</v>
      </c>
      <c r="AP1879">
        <v>1</v>
      </c>
      <c r="AQ1879">
        <v>0</v>
      </c>
      <c r="AR1879">
        <v>0</v>
      </c>
      <c r="AS1879">
        <v>0</v>
      </c>
      <c r="AT1879">
        <v>0</v>
      </c>
      <c r="AU1879">
        <v>0</v>
      </c>
      <c r="AV1879">
        <v>0</v>
      </c>
      <c r="AW1879">
        <v>0</v>
      </c>
      <c r="AX1879">
        <v>0</v>
      </c>
      <c r="AY1879">
        <v>0</v>
      </c>
      <c r="AZ1879">
        <v>0</v>
      </c>
      <c r="BA1879">
        <v>0</v>
      </c>
      <c r="BB1879">
        <v>0</v>
      </c>
      <c r="BC1879">
        <v>0</v>
      </c>
      <c r="BD1879">
        <v>0</v>
      </c>
      <c r="BE1879">
        <v>0</v>
      </c>
      <c r="BF1879">
        <v>0</v>
      </c>
      <c r="BG1879" s="20">
        <v>0</v>
      </c>
      <c r="BH1879" s="20">
        <v>0</v>
      </c>
      <c r="BI1879" s="20">
        <v>77</v>
      </c>
      <c r="BJ1879" s="20">
        <v>0</v>
      </c>
      <c r="BK1879" s="20">
        <v>618</v>
      </c>
      <c r="BL1879" s="20">
        <v>404</v>
      </c>
      <c r="BM1879" s="20">
        <v>630</v>
      </c>
      <c r="BN1879" s="20">
        <v>71</v>
      </c>
      <c r="BO1879" s="20">
        <v>12</v>
      </c>
      <c r="BP1879" s="20"/>
      <c r="BQ1879" s="20"/>
      <c r="BR1879" s="20"/>
      <c r="BS1879" s="20"/>
      <c r="BT1879" s="20"/>
      <c r="BU1879" s="20"/>
      <c r="BV1879" s="20"/>
    </row>
    <row r="1880" spans="1:74" x14ac:dyDescent="0.25">
      <c r="A1880" s="20" t="s">
        <v>452</v>
      </c>
      <c r="B1880" s="20" t="s">
        <v>455</v>
      </c>
      <c r="C1880" s="20" t="s">
        <v>618</v>
      </c>
      <c r="D1880" s="1">
        <v>44528</v>
      </c>
      <c r="E1880">
        <v>80</v>
      </c>
      <c r="F1880">
        <v>0</v>
      </c>
      <c r="G1880">
        <v>0</v>
      </c>
      <c r="H1880">
        <v>0</v>
      </c>
      <c r="I1880">
        <v>0</v>
      </c>
      <c r="J1880">
        <v>69</v>
      </c>
      <c r="K1880">
        <v>1</v>
      </c>
      <c r="L1880">
        <v>0</v>
      </c>
      <c r="M1880">
        <v>0</v>
      </c>
      <c r="N1880">
        <v>0</v>
      </c>
      <c r="O1880">
        <v>0</v>
      </c>
      <c r="P1880">
        <v>0</v>
      </c>
      <c r="Q1880">
        <v>0</v>
      </c>
      <c r="R1880">
        <v>630</v>
      </c>
      <c r="S1880">
        <v>598</v>
      </c>
      <c r="T1880">
        <v>6</v>
      </c>
      <c r="U1880">
        <v>1</v>
      </c>
      <c r="V1880">
        <v>1</v>
      </c>
      <c r="W1880">
        <v>445</v>
      </c>
      <c r="X1880">
        <v>287</v>
      </c>
      <c r="Y1880">
        <v>22</v>
      </c>
      <c r="Z1880">
        <v>3</v>
      </c>
      <c r="AA1880">
        <v>9</v>
      </c>
      <c r="AB1880">
        <v>677</v>
      </c>
      <c r="AC1880">
        <v>342</v>
      </c>
      <c r="AD1880">
        <v>16</v>
      </c>
      <c r="AE1880">
        <v>14</v>
      </c>
      <c r="AF1880">
        <v>12</v>
      </c>
      <c r="AG1880">
        <v>85</v>
      </c>
      <c r="AH1880">
        <v>21</v>
      </c>
      <c r="AI1880">
        <v>0</v>
      </c>
      <c r="AJ1880">
        <v>3</v>
      </c>
      <c r="AK1880">
        <v>6</v>
      </c>
      <c r="AL1880">
        <v>14</v>
      </c>
      <c r="AM1880">
        <v>10</v>
      </c>
      <c r="AN1880">
        <v>1</v>
      </c>
      <c r="AO1880">
        <v>0</v>
      </c>
      <c r="AP1880">
        <v>1</v>
      </c>
      <c r="AQ1880">
        <v>0</v>
      </c>
      <c r="AR1880">
        <v>0</v>
      </c>
      <c r="AS1880">
        <v>0</v>
      </c>
      <c r="AT1880">
        <v>0</v>
      </c>
      <c r="AU1880">
        <v>0</v>
      </c>
      <c r="AV1880">
        <v>0</v>
      </c>
      <c r="AW1880">
        <v>0</v>
      </c>
      <c r="AX1880">
        <v>0</v>
      </c>
      <c r="AY1880">
        <v>0</v>
      </c>
      <c r="AZ1880">
        <v>0</v>
      </c>
      <c r="BA1880">
        <v>0</v>
      </c>
      <c r="BB1880">
        <v>0</v>
      </c>
      <c r="BC1880">
        <v>0</v>
      </c>
      <c r="BD1880">
        <v>0</v>
      </c>
      <c r="BE1880">
        <v>0</v>
      </c>
      <c r="BF1880">
        <v>0</v>
      </c>
      <c r="BG1880" s="20">
        <v>0</v>
      </c>
      <c r="BH1880" s="20">
        <v>0</v>
      </c>
      <c r="BI1880" s="20">
        <v>78</v>
      </c>
      <c r="BJ1880" s="20">
        <v>0</v>
      </c>
      <c r="BK1880" s="20">
        <v>619</v>
      </c>
      <c r="BL1880" s="20">
        <v>404</v>
      </c>
      <c r="BM1880" s="20">
        <v>626</v>
      </c>
      <c r="BN1880" s="20">
        <v>71</v>
      </c>
      <c r="BO1880" s="20">
        <v>12</v>
      </c>
      <c r="BP1880" s="20"/>
      <c r="BQ1880" s="20"/>
      <c r="BR1880" s="20"/>
      <c r="BS1880" s="20"/>
      <c r="BT1880" s="20"/>
      <c r="BU1880" s="20"/>
      <c r="BV1880" s="20"/>
    </row>
    <row r="1881" spans="1:74" x14ac:dyDescent="0.25">
      <c r="A1881" s="20" t="s">
        <v>452</v>
      </c>
      <c r="B1881" s="20" t="s">
        <v>455</v>
      </c>
      <c r="C1881" s="20" t="s">
        <v>618</v>
      </c>
      <c r="D1881" s="1">
        <v>44535</v>
      </c>
      <c r="E1881">
        <v>80</v>
      </c>
      <c r="F1881">
        <v>0</v>
      </c>
      <c r="G1881">
        <v>0</v>
      </c>
      <c r="H1881">
        <v>0</v>
      </c>
      <c r="I1881">
        <v>0</v>
      </c>
      <c r="J1881">
        <v>72</v>
      </c>
      <c r="K1881">
        <v>1</v>
      </c>
      <c r="L1881">
        <v>0</v>
      </c>
      <c r="M1881">
        <v>0</v>
      </c>
      <c r="N1881">
        <v>0</v>
      </c>
      <c r="O1881">
        <v>0</v>
      </c>
      <c r="P1881">
        <v>0</v>
      </c>
      <c r="Q1881">
        <v>0</v>
      </c>
      <c r="R1881">
        <v>629</v>
      </c>
      <c r="S1881">
        <v>603</v>
      </c>
      <c r="T1881">
        <v>6</v>
      </c>
      <c r="U1881">
        <v>1</v>
      </c>
      <c r="V1881">
        <v>1</v>
      </c>
      <c r="W1881">
        <v>443</v>
      </c>
      <c r="X1881">
        <v>302</v>
      </c>
      <c r="Y1881">
        <v>21</v>
      </c>
      <c r="Z1881">
        <v>3</v>
      </c>
      <c r="AA1881">
        <v>7</v>
      </c>
      <c r="AB1881">
        <v>675</v>
      </c>
      <c r="AC1881">
        <v>436</v>
      </c>
      <c r="AD1881">
        <v>16</v>
      </c>
      <c r="AE1881">
        <v>14</v>
      </c>
      <c r="AF1881">
        <v>11</v>
      </c>
      <c r="AG1881">
        <v>86</v>
      </c>
      <c r="AH1881">
        <v>25</v>
      </c>
      <c r="AI1881">
        <v>0</v>
      </c>
      <c r="AJ1881">
        <v>3</v>
      </c>
      <c r="AK1881">
        <v>5</v>
      </c>
      <c r="AL1881">
        <v>14</v>
      </c>
      <c r="AM1881">
        <v>11</v>
      </c>
      <c r="AN1881">
        <v>1</v>
      </c>
      <c r="AO1881">
        <v>0</v>
      </c>
      <c r="AP1881">
        <v>1</v>
      </c>
      <c r="AQ1881">
        <v>0</v>
      </c>
      <c r="AR1881">
        <v>0</v>
      </c>
      <c r="AS1881">
        <v>0</v>
      </c>
      <c r="AT1881">
        <v>0</v>
      </c>
      <c r="AU1881">
        <v>0</v>
      </c>
      <c r="AV1881">
        <v>0</v>
      </c>
      <c r="AW1881">
        <v>0</v>
      </c>
      <c r="AX1881">
        <v>0</v>
      </c>
      <c r="AY1881">
        <v>0</v>
      </c>
      <c r="AZ1881">
        <v>0</v>
      </c>
      <c r="BA1881">
        <v>0</v>
      </c>
      <c r="BB1881">
        <v>0</v>
      </c>
      <c r="BC1881">
        <v>0</v>
      </c>
      <c r="BD1881">
        <v>0</v>
      </c>
      <c r="BE1881">
        <v>0</v>
      </c>
      <c r="BF1881">
        <v>0</v>
      </c>
      <c r="BG1881" s="20">
        <v>0</v>
      </c>
      <c r="BH1881" s="20">
        <v>0</v>
      </c>
      <c r="BI1881" s="20">
        <v>78</v>
      </c>
      <c r="BJ1881" s="20">
        <v>0</v>
      </c>
      <c r="BK1881" s="20">
        <v>618</v>
      </c>
      <c r="BL1881" s="20">
        <v>404</v>
      </c>
      <c r="BM1881" s="20">
        <v>626</v>
      </c>
      <c r="BN1881" s="20">
        <v>72</v>
      </c>
      <c r="BO1881" s="20">
        <v>12</v>
      </c>
      <c r="BP1881" s="20"/>
      <c r="BQ1881" s="20"/>
      <c r="BR1881" s="20"/>
      <c r="BS1881" s="20"/>
      <c r="BT1881" s="20"/>
      <c r="BU1881" s="20"/>
      <c r="BV1881" s="20"/>
    </row>
    <row r="1882" spans="1:74" x14ac:dyDescent="0.25">
      <c r="A1882" s="20" t="s">
        <v>452</v>
      </c>
      <c r="B1882" s="20" t="s">
        <v>455</v>
      </c>
      <c r="C1882" s="20" t="s">
        <v>618</v>
      </c>
      <c r="D1882" s="1">
        <v>44542</v>
      </c>
      <c r="E1882">
        <v>80</v>
      </c>
      <c r="F1882">
        <v>0</v>
      </c>
      <c r="G1882">
        <v>0</v>
      </c>
      <c r="H1882">
        <v>0</v>
      </c>
      <c r="I1882">
        <v>0</v>
      </c>
      <c r="J1882">
        <v>72</v>
      </c>
      <c r="K1882">
        <v>1</v>
      </c>
      <c r="L1882">
        <v>0</v>
      </c>
      <c r="M1882">
        <v>0</v>
      </c>
      <c r="N1882">
        <v>0</v>
      </c>
      <c r="O1882">
        <v>0</v>
      </c>
      <c r="P1882">
        <v>0</v>
      </c>
      <c r="Q1882">
        <v>0</v>
      </c>
      <c r="R1882">
        <v>628</v>
      </c>
      <c r="S1882">
        <v>603</v>
      </c>
      <c r="T1882">
        <v>6</v>
      </c>
      <c r="U1882">
        <v>1</v>
      </c>
      <c r="V1882">
        <v>1</v>
      </c>
      <c r="W1882">
        <v>443</v>
      </c>
      <c r="X1882">
        <v>314</v>
      </c>
      <c r="Y1882">
        <v>21</v>
      </c>
      <c r="Z1882">
        <v>4</v>
      </c>
      <c r="AA1882">
        <v>7</v>
      </c>
      <c r="AB1882">
        <v>674</v>
      </c>
      <c r="AC1882">
        <v>483</v>
      </c>
      <c r="AD1882">
        <v>16</v>
      </c>
      <c r="AE1882">
        <v>14</v>
      </c>
      <c r="AF1882">
        <v>11</v>
      </c>
      <c r="AG1882">
        <v>86</v>
      </c>
      <c r="AH1882">
        <v>26</v>
      </c>
      <c r="AI1882">
        <v>0</v>
      </c>
      <c r="AJ1882">
        <v>3</v>
      </c>
      <c r="AK1882">
        <v>5</v>
      </c>
      <c r="AL1882">
        <v>14</v>
      </c>
      <c r="AM1882">
        <v>11</v>
      </c>
      <c r="AN1882">
        <v>1</v>
      </c>
      <c r="AO1882">
        <v>0</v>
      </c>
      <c r="AP1882">
        <v>1</v>
      </c>
      <c r="AQ1882">
        <v>0</v>
      </c>
      <c r="AR1882">
        <v>0</v>
      </c>
      <c r="AS1882">
        <v>0</v>
      </c>
      <c r="AT1882">
        <v>0</v>
      </c>
      <c r="AU1882">
        <v>0</v>
      </c>
      <c r="AV1882">
        <v>0</v>
      </c>
      <c r="AW1882">
        <v>0</v>
      </c>
      <c r="AX1882">
        <v>0</v>
      </c>
      <c r="AY1882">
        <v>0</v>
      </c>
      <c r="AZ1882">
        <v>0</v>
      </c>
      <c r="BA1882">
        <v>0</v>
      </c>
      <c r="BB1882">
        <v>0</v>
      </c>
      <c r="BC1882">
        <v>0</v>
      </c>
      <c r="BD1882">
        <v>0</v>
      </c>
      <c r="BE1882">
        <v>0</v>
      </c>
      <c r="BF1882">
        <v>0</v>
      </c>
      <c r="BG1882" s="20">
        <v>0</v>
      </c>
      <c r="BH1882" s="20">
        <v>0</v>
      </c>
      <c r="BI1882" s="20">
        <v>78</v>
      </c>
      <c r="BJ1882" s="20">
        <v>0</v>
      </c>
      <c r="BK1882" s="20">
        <v>617</v>
      </c>
      <c r="BL1882" s="20">
        <v>403</v>
      </c>
      <c r="BM1882" s="20">
        <v>625</v>
      </c>
      <c r="BN1882" s="20">
        <v>72</v>
      </c>
      <c r="BO1882" s="20">
        <v>12</v>
      </c>
      <c r="BP1882" s="20"/>
      <c r="BQ1882" s="20"/>
      <c r="BR1882" s="20"/>
      <c r="BS1882" s="20"/>
      <c r="BT1882" s="20"/>
      <c r="BU1882" s="20"/>
      <c r="BV1882" s="20"/>
    </row>
    <row r="1883" spans="1:74" x14ac:dyDescent="0.25">
      <c r="A1883" s="20" t="s">
        <v>452</v>
      </c>
      <c r="B1883" s="20" t="s">
        <v>455</v>
      </c>
      <c r="C1883" s="20" t="s">
        <v>618</v>
      </c>
      <c r="D1883" s="1">
        <v>44549</v>
      </c>
      <c r="E1883">
        <v>80</v>
      </c>
      <c r="F1883">
        <v>0</v>
      </c>
      <c r="G1883">
        <v>0</v>
      </c>
      <c r="H1883">
        <v>0</v>
      </c>
      <c r="I1883">
        <v>0</v>
      </c>
      <c r="J1883">
        <v>72</v>
      </c>
      <c r="K1883">
        <v>1</v>
      </c>
      <c r="L1883">
        <v>0</v>
      </c>
      <c r="M1883">
        <v>0</v>
      </c>
      <c r="N1883">
        <v>0</v>
      </c>
      <c r="O1883">
        <v>0</v>
      </c>
      <c r="P1883">
        <v>0</v>
      </c>
      <c r="Q1883">
        <v>0</v>
      </c>
      <c r="R1883">
        <v>626</v>
      </c>
      <c r="S1883">
        <v>603</v>
      </c>
      <c r="T1883">
        <v>6</v>
      </c>
      <c r="U1883">
        <v>1</v>
      </c>
      <c r="V1883">
        <v>1</v>
      </c>
      <c r="W1883">
        <v>443</v>
      </c>
      <c r="X1883">
        <v>332</v>
      </c>
      <c r="Y1883">
        <v>21</v>
      </c>
      <c r="Z1883">
        <v>4</v>
      </c>
      <c r="AA1883">
        <v>6</v>
      </c>
      <c r="AB1883">
        <v>675</v>
      </c>
      <c r="AC1883">
        <v>526</v>
      </c>
      <c r="AD1883">
        <v>16</v>
      </c>
      <c r="AE1883">
        <v>14</v>
      </c>
      <c r="AF1883">
        <v>11</v>
      </c>
      <c r="AG1883">
        <v>87</v>
      </c>
      <c r="AH1883">
        <v>42</v>
      </c>
      <c r="AI1883">
        <v>0</v>
      </c>
      <c r="AJ1883">
        <v>3</v>
      </c>
      <c r="AK1883">
        <v>5</v>
      </c>
      <c r="AL1883">
        <v>15</v>
      </c>
      <c r="AM1883">
        <v>11</v>
      </c>
      <c r="AN1883">
        <v>1</v>
      </c>
      <c r="AO1883">
        <v>0</v>
      </c>
      <c r="AP1883">
        <v>1</v>
      </c>
      <c r="AQ1883">
        <v>0</v>
      </c>
      <c r="AR1883">
        <v>0</v>
      </c>
      <c r="AS1883">
        <v>0</v>
      </c>
      <c r="AT1883">
        <v>0</v>
      </c>
      <c r="AU1883">
        <v>0</v>
      </c>
      <c r="AV1883">
        <v>0</v>
      </c>
      <c r="AW1883">
        <v>0</v>
      </c>
      <c r="AX1883">
        <v>0</v>
      </c>
      <c r="AY1883">
        <v>0</v>
      </c>
      <c r="AZ1883">
        <v>0</v>
      </c>
      <c r="BA1883">
        <v>0</v>
      </c>
      <c r="BB1883">
        <v>0</v>
      </c>
      <c r="BC1883">
        <v>0</v>
      </c>
      <c r="BD1883">
        <v>0</v>
      </c>
      <c r="BE1883">
        <v>0</v>
      </c>
      <c r="BF1883">
        <v>0</v>
      </c>
      <c r="BG1883" s="20">
        <v>0</v>
      </c>
      <c r="BH1883" s="20">
        <v>0</v>
      </c>
      <c r="BI1883" s="20">
        <v>78</v>
      </c>
      <c r="BJ1883" s="20">
        <v>0</v>
      </c>
      <c r="BK1883" s="20">
        <v>615</v>
      </c>
      <c r="BL1883" s="20">
        <v>405</v>
      </c>
      <c r="BM1883" s="20">
        <v>626</v>
      </c>
      <c r="BN1883" s="20">
        <v>73</v>
      </c>
      <c r="BO1883" s="20">
        <v>13</v>
      </c>
      <c r="BP1883" s="20">
        <v>2232</v>
      </c>
      <c r="BQ1883" s="20">
        <v>1126</v>
      </c>
      <c r="BR1883" s="20">
        <v>0</v>
      </c>
      <c r="BS1883" s="20">
        <v>37</v>
      </c>
      <c r="BT1883" s="20">
        <v>23</v>
      </c>
      <c r="BU1883" s="20">
        <v>224</v>
      </c>
      <c r="BV1883" s="20">
        <v>1888</v>
      </c>
    </row>
    <row r="1884" spans="1:74" x14ac:dyDescent="0.25">
      <c r="A1884" s="20" t="s">
        <v>452</v>
      </c>
      <c r="B1884" s="20" t="s">
        <v>455</v>
      </c>
      <c r="C1884" s="20" t="s">
        <v>618</v>
      </c>
      <c r="D1884" s="1">
        <v>44558</v>
      </c>
      <c r="E1884">
        <v>81</v>
      </c>
      <c r="F1884">
        <v>0</v>
      </c>
      <c r="G1884">
        <v>0</v>
      </c>
      <c r="H1884">
        <v>0</v>
      </c>
      <c r="I1884">
        <v>0</v>
      </c>
      <c r="J1884">
        <v>73</v>
      </c>
      <c r="K1884">
        <v>1</v>
      </c>
      <c r="L1884">
        <v>0</v>
      </c>
      <c r="M1884">
        <v>0</v>
      </c>
      <c r="N1884">
        <v>0</v>
      </c>
      <c r="O1884">
        <v>0</v>
      </c>
      <c r="P1884">
        <v>0</v>
      </c>
      <c r="Q1884">
        <v>0</v>
      </c>
      <c r="R1884">
        <v>628</v>
      </c>
      <c r="S1884">
        <v>605</v>
      </c>
      <c r="T1884">
        <v>6</v>
      </c>
      <c r="U1884">
        <v>2</v>
      </c>
      <c r="V1884">
        <v>1</v>
      </c>
      <c r="W1884">
        <v>447</v>
      </c>
      <c r="X1884">
        <v>344</v>
      </c>
      <c r="Y1884">
        <v>21</v>
      </c>
      <c r="Z1884">
        <v>4</v>
      </c>
      <c r="AA1884">
        <v>6</v>
      </c>
      <c r="AB1884">
        <v>675</v>
      </c>
      <c r="AC1884">
        <v>537</v>
      </c>
      <c r="AD1884">
        <v>16</v>
      </c>
      <c r="AE1884">
        <v>12</v>
      </c>
      <c r="AF1884">
        <v>12</v>
      </c>
      <c r="AG1884">
        <v>88</v>
      </c>
      <c r="AH1884">
        <v>50</v>
      </c>
      <c r="AI1884">
        <v>0</v>
      </c>
      <c r="AJ1884">
        <v>3</v>
      </c>
      <c r="AK1884">
        <v>5</v>
      </c>
      <c r="AL1884">
        <v>14</v>
      </c>
      <c r="AM1884">
        <v>11</v>
      </c>
      <c r="AN1884">
        <v>1</v>
      </c>
      <c r="AO1884">
        <v>0</v>
      </c>
      <c r="AP1884">
        <v>1</v>
      </c>
      <c r="AQ1884">
        <v>0</v>
      </c>
      <c r="AR1884">
        <v>0</v>
      </c>
      <c r="AS1884">
        <v>0</v>
      </c>
      <c r="AT1884">
        <v>0</v>
      </c>
      <c r="AU1884">
        <v>0</v>
      </c>
      <c r="AV1884">
        <v>0</v>
      </c>
      <c r="AW1884">
        <v>0</v>
      </c>
      <c r="AX1884">
        <v>0</v>
      </c>
      <c r="AY1884">
        <v>0</v>
      </c>
      <c r="AZ1884">
        <v>0</v>
      </c>
      <c r="BA1884">
        <v>0</v>
      </c>
      <c r="BB1884">
        <v>0</v>
      </c>
      <c r="BC1884">
        <v>0</v>
      </c>
      <c r="BD1884">
        <v>0</v>
      </c>
      <c r="BE1884">
        <v>0</v>
      </c>
      <c r="BF1884">
        <v>0</v>
      </c>
      <c r="BG1884" s="20">
        <v>0</v>
      </c>
      <c r="BH1884" s="20">
        <v>0</v>
      </c>
      <c r="BI1884" s="20">
        <v>80</v>
      </c>
      <c r="BJ1884" s="20">
        <v>0</v>
      </c>
      <c r="BK1884" s="20">
        <v>616</v>
      </c>
      <c r="BL1884" s="20">
        <v>409</v>
      </c>
      <c r="BM1884" s="20">
        <v>626</v>
      </c>
      <c r="BN1884" s="20">
        <v>76</v>
      </c>
      <c r="BO1884" s="20">
        <v>12</v>
      </c>
      <c r="BP1884" s="20">
        <v>2230</v>
      </c>
      <c r="BQ1884" s="20">
        <v>1274</v>
      </c>
      <c r="BR1884" s="20">
        <v>0</v>
      </c>
      <c r="BS1884" s="20">
        <v>37</v>
      </c>
      <c r="BT1884" s="20">
        <v>22</v>
      </c>
      <c r="BU1884" s="20">
        <v>222</v>
      </c>
      <c r="BV1884" s="20">
        <v>1890</v>
      </c>
    </row>
    <row r="1885" spans="1:74" x14ac:dyDescent="0.25">
      <c r="A1885" s="20" t="s">
        <v>452</v>
      </c>
      <c r="B1885" s="20" t="s">
        <v>455</v>
      </c>
      <c r="C1885" s="20" t="s">
        <v>618</v>
      </c>
      <c r="D1885" s="1">
        <v>44564</v>
      </c>
      <c r="E1885">
        <v>81</v>
      </c>
      <c r="F1885">
        <v>0</v>
      </c>
      <c r="G1885">
        <v>0</v>
      </c>
      <c r="H1885">
        <v>0</v>
      </c>
      <c r="I1885">
        <v>0</v>
      </c>
      <c r="J1885">
        <v>73</v>
      </c>
      <c r="K1885">
        <v>1</v>
      </c>
      <c r="L1885">
        <v>0</v>
      </c>
      <c r="M1885">
        <v>0</v>
      </c>
      <c r="N1885">
        <v>0</v>
      </c>
      <c r="O1885">
        <v>0</v>
      </c>
      <c r="P1885">
        <v>0</v>
      </c>
      <c r="Q1885">
        <v>0</v>
      </c>
      <c r="R1885">
        <v>629</v>
      </c>
      <c r="S1885">
        <v>607</v>
      </c>
      <c r="T1885">
        <v>6</v>
      </c>
      <c r="U1885">
        <v>2</v>
      </c>
      <c r="V1885">
        <v>1</v>
      </c>
      <c r="W1885">
        <v>445</v>
      </c>
      <c r="X1885">
        <v>348</v>
      </c>
      <c r="Y1885">
        <v>21</v>
      </c>
      <c r="Z1885">
        <v>4</v>
      </c>
      <c r="AA1885">
        <v>6</v>
      </c>
      <c r="AB1885">
        <v>675</v>
      </c>
      <c r="AC1885">
        <v>550</v>
      </c>
      <c r="AD1885">
        <v>16</v>
      </c>
      <c r="AE1885">
        <v>12</v>
      </c>
      <c r="AF1885">
        <v>12</v>
      </c>
      <c r="AG1885">
        <v>88</v>
      </c>
      <c r="AH1885">
        <v>52</v>
      </c>
      <c r="AI1885">
        <v>0</v>
      </c>
      <c r="AJ1885">
        <v>3</v>
      </c>
      <c r="AK1885">
        <v>4</v>
      </c>
      <c r="AL1885">
        <v>14</v>
      </c>
      <c r="AM1885">
        <v>11</v>
      </c>
      <c r="AN1885">
        <v>1</v>
      </c>
      <c r="AO1885">
        <v>0</v>
      </c>
      <c r="AP1885">
        <v>1</v>
      </c>
      <c r="AQ1885">
        <v>0</v>
      </c>
      <c r="AR1885">
        <v>0</v>
      </c>
      <c r="AS1885">
        <v>0</v>
      </c>
      <c r="AT1885">
        <v>0</v>
      </c>
      <c r="AU1885">
        <v>0</v>
      </c>
      <c r="AV1885">
        <v>0</v>
      </c>
      <c r="AW1885">
        <v>0</v>
      </c>
      <c r="AX1885">
        <v>0</v>
      </c>
      <c r="AY1885">
        <v>0</v>
      </c>
      <c r="AZ1885">
        <v>0</v>
      </c>
      <c r="BA1885">
        <v>0</v>
      </c>
      <c r="BB1885">
        <v>0</v>
      </c>
      <c r="BC1885">
        <v>0</v>
      </c>
      <c r="BD1885">
        <v>0</v>
      </c>
      <c r="BE1885">
        <v>0</v>
      </c>
      <c r="BF1885">
        <v>0</v>
      </c>
      <c r="BG1885" s="20">
        <v>0</v>
      </c>
      <c r="BH1885" s="20">
        <v>0</v>
      </c>
      <c r="BI1885" s="20">
        <v>80</v>
      </c>
      <c r="BJ1885" s="20">
        <v>0</v>
      </c>
      <c r="BK1885" s="20">
        <v>617</v>
      </c>
      <c r="BL1885" s="20">
        <v>407</v>
      </c>
      <c r="BM1885" s="20">
        <v>626</v>
      </c>
      <c r="BN1885" s="20">
        <v>76</v>
      </c>
      <c r="BO1885" s="20">
        <v>12</v>
      </c>
      <c r="BP1885" s="20">
        <v>2231</v>
      </c>
      <c r="BQ1885" s="20">
        <v>1324</v>
      </c>
      <c r="BR1885" s="20">
        <v>0</v>
      </c>
      <c r="BS1885" s="20">
        <v>37</v>
      </c>
      <c r="BT1885" s="20">
        <v>22</v>
      </c>
      <c r="BU1885" s="20">
        <v>219</v>
      </c>
      <c r="BV1885" s="20">
        <v>1897</v>
      </c>
    </row>
    <row r="1886" spans="1:74" x14ac:dyDescent="0.25">
      <c r="A1886" s="20" t="s">
        <v>452</v>
      </c>
      <c r="B1886" s="20" t="s">
        <v>455</v>
      </c>
      <c r="C1886" s="20" t="s">
        <v>618</v>
      </c>
      <c r="D1886" s="1">
        <v>44570</v>
      </c>
      <c r="E1886">
        <v>81</v>
      </c>
      <c r="F1886">
        <v>0</v>
      </c>
      <c r="G1886">
        <v>0</v>
      </c>
      <c r="H1886">
        <v>0</v>
      </c>
      <c r="I1886">
        <v>0</v>
      </c>
      <c r="J1886">
        <v>74</v>
      </c>
      <c r="K1886">
        <v>1</v>
      </c>
      <c r="L1886">
        <v>0</v>
      </c>
      <c r="M1886">
        <v>0</v>
      </c>
      <c r="N1886">
        <v>0</v>
      </c>
      <c r="O1886">
        <v>0</v>
      </c>
      <c r="P1886">
        <v>0</v>
      </c>
      <c r="Q1886">
        <v>0</v>
      </c>
      <c r="R1886">
        <v>629</v>
      </c>
      <c r="S1886">
        <v>607</v>
      </c>
      <c r="T1886">
        <v>6</v>
      </c>
      <c r="U1886">
        <v>2</v>
      </c>
      <c r="V1886">
        <v>1</v>
      </c>
      <c r="W1886">
        <v>444</v>
      </c>
      <c r="X1886">
        <v>356</v>
      </c>
      <c r="Y1886">
        <v>21</v>
      </c>
      <c r="Z1886">
        <v>4</v>
      </c>
      <c r="AA1886">
        <v>5</v>
      </c>
      <c r="AB1886">
        <v>674</v>
      </c>
      <c r="AC1886">
        <v>556</v>
      </c>
      <c r="AD1886">
        <v>16</v>
      </c>
      <c r="AE1886">
        <v>12</v>
      </c>
      <c r="AF1886">
        <v>12</v>
      </c>
      <c r="AG1886">
        <v>88</v>
      </c>
      <c r="AH1886">
        <v>53</v>
      </c>
      <c r="AI1886">
        <v>0</v>
      </c>
      <c r="AJ1886">
        <v>3</v>
      </c>
      <c r="AK1886">
        <v>4</v>
      </c>
      <c r="AL1886">
        <v>14</v>
      </c>
      <c r="AM1886">
        <v>11</v>
      </c>
      <c r="AN1886">
        <v>1</v>
      </c>
      <c r="AO1886">
        <v>0</v>
      </c>
      <c r="AP1886">
        <v>1</v>
      </c>
      <c r="AQ1886">
        <v>0</v>
      </c>
      <c r="AR1886">
        <v>0</v>
      </c>
      <c r="AS1886">
        <v>0</v>
      </c>
      <c r="AT1886">
        <v>0</v>
      </c>
      <c r="AU1886">
        <v>0</v>
      </c>
      <c r="AV1886">
        <v>0</v>
      </c>
      <c r="AW1886">
        <v>0</v>
      </c>
      <c r="AX1886">
        <v>0</v>
      </c>
      <c r="AY1886">
        <v>0</v>
      </c>
      <c r="AZ1886">
        <v>0</v>
      </c>
      <c r="BA1886">
        <v>0</v>
      </c>
      <c r="BB1886">
        <v>0</v>
      </c>
      <c r="BC1886">
        <v>0</v>
      </c>
      <c r="BD1886">
        <v>0</v>
      </c>
      <c r="BE1886">
        <v>0</v>
      </c>
      <c r="BF1886">
        <v>0</v>
      </c>
      <c r="BG1886" s="20">
        <v>0</v>
      </c>
      <c r="BH1886" s="20">
        <v>0</v>
      </c>
      <c r="BI1886" s="20">
        <v>80</v>
      </c>
      <c r="BJ1886" s="20">
        <v>0</v>
      </c>
      <c r="BK1886" s="20">
        <v>617</v>
      </c>
      <c r="BL1886" s="20">
        <v>407</v>
      </c>
      <c r="BM1886" s="20">
        <v>625</v>
      </c>
      <c r="BN1886" s="20">
        <v>76</v>
      </c>
      <c r="BO1886" s="20">
        <v>12</v>
      </c>
      <c r="BP1886" s="20">
        <v>2233</v>
      </c>
      <c r="BQ1886" s="20">
        <v>1397</v>
      </c>
      <c r="BR1886" s="20">
        <v>0</v>
      </c>
      <c r="BS1886" s="20">
        <v>37</v>
      </c>
      <c r="BT1886" s="20">
        <v>21</v>
      </c>
      <c r="BU1886" s="20">
        <v>217</v>
      </c>
      <c r="BV1886" s="20">
        <v>1902</v>
      </c>
    </row>
    <row r="1887" spans="1:74" x14ac:dyDescent="0.25">
      <c r="A1887" s="20" t="s">
        <v>452</v>
      </c>
      <c r="B1887" s="20" t="s">
        <v>455</v>
      </c>
      <c r="C1887" s="20" t="s">
        <v>618</v>
      </c>
      <c r="D1887" s="1">
        <v>44577</v>
      </c>
      <c r="E1887">
        <v>82</v>
      </c>
      <c r="F1887">
        <v>0</v>
      </c>
      <c r="G1887">
        <v>0</v>
      </c>
      <c r="H1887">
        <v>0</v>
      </c>
      <c r="I1887">
        <v>0</v>
      </c>
      <c r="J1887">
        <v>74</v>
      </c>
      <c r="K1887">
        <v>1</v>
      </c>
      <c r="L1887">
        <v>0</v>
      </c>
      <c r="M1887">
        <v>0</v>
      </c>
      <c r="N1887">
        <v>0</v>
      </c>
      <c r="O1887">
        <v>0</v>
      </c>
      <c r="P1887">
        <v>0</v>
      </c>
      <c r="Q1887">
        <v>0</v>
      </c>
      <c r="R1887">
        <v>630</v>
      </c>
      <c r="S1887">
        <v>608</v>
      </c>
      <c r="T1887">
        <v>6</v>
      </c>
      <c r="U1887">
        <v>2</v>
      </c>
      <c r="V1887">
        <v>1</v>
      </c>
      <c r="W1887">
        <v>440</v>
      </c>
      <c r="X1887">
        <v>356</v>
      </c>
      <c r="Y1887">
        <v>20</v>
      </c>
      <c r="Z1887">
        <v>4</v>
      </c>
      <c r="AA1887">
        <v>5</v>
      </c>
      <c r="AB1887">
        <v>673</v>
      </c>
      <c r="AC1887">
        <v>558</v>
      </c>
      <c r="AD1887">
        <v>16</v>
      </c>
      <c r="AE1887">
        <v>12</v>
      </c>
      <c r="AF1887">
        <v>12</v>
      </c>
      <c r="AG1887">
        <v>89</v>
      </c>
      <c r="AH1887">
        <v>55</v>
      </c>
      <c r="AI1887">
        <v>0</v>
      </c>
      <c r="AJ1887">
        <v>3</v>
      </c>
      <c r="AK1887">
        <v>5</v>
      </c>
      <c r="AL1887">
        <v>14</v>
      </c>
      <c r="AM1887">
        <v>11</v>
      </c>
      <c r="AN1887">
        <v>1</v>
      </c>
      <c r="AO1887">
        <v>0</v>
      </c>
      <c r="AP1887">
        <v>0</v>
      </c>
      <c r="AQ1887">
        <v>0</v>
      </c>
      <c r="AR1887">
        <v>0</v>
      </c>
      <c r="AS1887">
        <v>0</v>
      </c>
      <c r="AT1887">
        <v>0</v>
      </c>
      <c r="AU1887">
        <v>0</v>
      </c>
      <c r="AV1887">
        <v>0</v>
      </c>
      <c r="AW1887">
        <v>0</v>
      </c>
      <c r="AX1887">
        <v>0</v>
      </c>
      <c r="AY1887">
        <v>0</v>
      </c>
      <c r="AZ1887">
        <v>0</v>
      </c>
      <c r="BA1887">
        <v>0</v>
      </c>
      <c r="BB1887">
        <v>0</v>
      </c>
      <c r="BC1887">
        <v>0</v>
      </c>
      <c r="BD1887">
        <v>0</v>
      </c>
      <c r="BE1887">
        <v>0</v>
      </c>
      <c r="BF1887">
        <v>0</v>
      </c>
      <c r="BG1887" s="20">
        <v>0</v>
      </c>
      <c r="BH1887" s="20">
        <v>0</v>
      </c>
      <c r="BI1887" s="20">
        <v>81</v>
      </c>
      <c r="BJ1887" s="20">
        <v>0</v>
      </c>
      <c r="BK1887" s="20">
        <v>619</v>
      </c>
      <c r="BL1887" s="20">
        <v>404</v>
      </c>
      <c r="BM1887" s="20">
        <v>624</v>
      </c>
      <c r="BN1887" s="20">
        <v>78</v>
      </c>
      <c r="BO1887" s="20">
        <v>12</v>
      </c>
      <c r="BP1887" s="20">
        <v>2235</v>
      </c>
      <c r="BQ1887" s="20">
        <v>1428</v>
      </c>
      <c r="BR1887" s="20">
        <v>0</v>
      </c>
      <c r="BS1887" s="20">
        <v>40</v>
      </c>
      <c r="BT1887" s="20">
        <v>23</v>
      </c>
      <c r="BU1887" s="20">
        <v>213</v>
      </c>
      <c r="BV1887" s="20">
        <v>1904</v>
      </c>
    </row>
    <row r="1888" spans="1:74" x14ac:dyDescent="0.25">
      <c r="A1888" s="20" t="s">
        <v>452</v>
      </c>
      <c r="B1888" s="20" t="s">
        <v>455</v>
      </c>
      <c r="C1888" s="20" t="s">
        <v>618</v>
      </c>
      <c r="D1888" s="1">
        <v>44584</v>
      </c>
      <c r="E1888">
        <v>82</v>
      </c>
      <c r="F1888">
        <v>0</v>
      </c>
      <c r="G1888">
        <v>0</v>
      </c>
      <c r="H1888">
        <v>0</v>
      </c>
      <c r="I1888">
        <v>0</v>
      </c>
      <c r="J1888">
        <v>75</v>
      </c>
      <c r="K1888">
        <v>1</v>
      </c>
      <c r="L1888">
        <v>0</v>
      </c>
      <c r="M1888">
        <v>0</v>
      </c>
      <c r="N1888">
        <v>0</v>
      </c>
      <c r="O1888">
        <v>0</v>
      </c>
      <c r="P1888">
        <v>0</v>
      </c>
      <c r="Q1888">
        <v>0</v>
      </c>
      <c r="R1888">
        <v>630</v>
      </c>
      <c r="S1888">
        <v>609</v>
      </c>
      <c r="T1888">
        <v>6</v>
      </c>
      <c r="U1888">
        <v>2</v>
      </c>
      <c r="V1888">
        <v>1</v>
      </c>
      <c r="W1888">
        <v>443</v>
      </c>
      <c r="X1888">
        <v>358</v>
      </c>
      <c r="Y1888">
        <v>20</v>
      </c>
      <c r="Z1888">
        <v>4</v>
      </c>
      <c r="AA1888">
        <v>5</v>
      </c>
      <c r="AB1888">
        <v>676</v>
      </c>
      <c r="AC1888">
        <v>564</v>
      </c>
      <c r="AD1888">
        <v>16</v>
      </c>
      <c r="AE1888">
        <v>12</v>
      </c>
      <c r="AF1888">
        <v>13</v>
      </c>
      <c r="AG1888">
        <v>90</v>
      </c>
      <c r="AH1888">
        <v>56</v>
      </c>
      <c r="AI1888">
        <v>0</v>
      </c>
      <c r="AJ1888">
        <v>3</v>
      </c>
      <c r="AK1888">
        <v>5</v>
      </c>
      <c r="AL1888">
        <v>14</v>
      </c>
      <c r="AM1888">
        <v>11</v>
      </c>
      <c r="AN1888">
        <v>1</v>
      </c>
      <c r="AO1888">
        <v>0</v>
      </c>
      <c r="AP1888">
        <v>0</v>
      </c>
      <c r="AQ1888">
        <v>0</v>
      </c>
      <c r="AR1888">
        <v>0</v>
      </c>
      <c r="AS1888">
        <v>0</v>
      </c>
      <c r="AT1888">
        <v>0</v>
      </c>
      <c r="AU1888">
        <v>0</v>
      </c>
      <c r="AV1888">
        <v>0</v>
      </c>
      <c r="AW1888">
        <v>0</v>
      </c>
      <c r="AX1888">
        <v>0</v>
      </c>
      <c r="AY1888">
        <v>0</v>
      </c>
      <c r="AZ1888">
        <v>0</v>
      </c>
      <c r="BA1888">
        <v>0</v>
      </c>
      <c r="BB1888">
        <v>0</v>
      </c>
      <c r="BC1888">
        <v>0</v>
      </c>
      <c r="BD1888">
        <v>0</v>
      </c>
      <c r="BE1888">
        <v>0</v>
      </c>
      <c r="BF1888">
        <v>0</v>
      </c>
      <c r="BG1888" s="20">
        <v>0</v>
      </c>
      <c r="BH1888" s="20">
        <v>0</v>
      </c>
      <c r="BI1888" s="20">
        <v>81</v>
      </c>
      <c r="BJ1888" s="20">
        <v>0</v>
      </c>
      <c r="BK1888" s="20">
        <v>619</v>
      </c>
      <c r="BL1888" s="20">
        <v>407</v>
      </c>
      <c r="BM1888" s="20">
        <v>626</v>
      </c>
      <c r="BN1888" s="20">
        <v>79</v>
      </c>
      <c r="BO1888" s="20">
        <v>12</v>
      </c>
      <c r="BP1888" s="20">
        <v>2243</v>
      </c>
      <c r="BQ1888" s="20">
        <v>1444</v>
      </c>
      <c r="BR1888" s="20">
        <v>0</v>
      </c>
      <c r="BS1888" s="20">
        <v>40</v>
      </c>
      <c r="BT1888" s="20">
        <v>23</v>
      </c>
      <c r="BU1888" s="20">
        <v>213</v>
      </c>
      <c r="BV1888" s="20">
        <v>1913</v>
      </c>
    </row>
    <row r="1889" spans="1:74" x14ac:dyDescent="0.25">
      <c r="A1889" s="20" t="s">
        <v>452</v>
      </c>
      <c r="B1889" s="20" t="s">
        <v>455</v>
      </c>
      <c r="C1889" s="20" t="s">
        <v>618</v>
      </c>
      <c r="D1889" s="1">
        <v>44591</v>
      </c>
      <c r="E1889">
        <v>82</v>
      </c>
      <c r="F1889">
        <v>0</v>
      </c>
      <c r="G1889">
        <v>0</v>
      </c>
      <c r="H1889">
        <v>0</v>
      </c>
      <c r="I1889">
        <v>0</v>
      </c>
      <c r="J1889">
        <v>75</v>
      </c>
      <c r="K1889">
        <v>1</v>
      </c>
      <c r="L1889">
        <v>0</v>
      </c>
      <c r="M1889">
        <v>0</v>
      </c>
      <c r="N1889">
        <v>0</v>
      </c>
      <c r="O1889">
        <v>0</v>
      </c>
      <c r="P1889">
        <v>0</v>
      </c>
      <c r="Q1889">
        <v>0</v>
      </c>
      <c r="R1889">
        <v>629</v>
      </c>
      <c r="S1889">
        <v>609</v>
      </c>
      <c r="T1889">
        <v>6</v>
      </c>
      <c r="U1889">
        <v>2</v>
      </c>
      <c r="V1889">
        <v>1</v>
      </c>
      <c r="W1889">
        <v>442</v>
      </c>
      <c r="X1889">
        <v>359</v>
      </c>
      <c r="Y1889">
        <v>21</v>
      </c>
      <c r="Z1889">
        <v>3</v>
      </c>
      <c r="AA1889">
        <v>4</v>
      </c>
      <c r="AB1889">
        <v>677</v>
      </c>
      <c r="AC1889">
        <v>569</v>
      </c>
      <c r="AD1889">
        <v>16</v>
      </c>
      <c r="AE1889">
        <v>12</v>
      </c>
      <c r="AF1889">
        <v>13</v>
      </c>
      <c r="AG1889">
        <v>90</v>
      </c>
      <c r="AH1889">
        <v>57</v>
      </c>
      <c r="AI1889">
        <v>0</v>
      </c>
      <c r="AJ1889">
        <v>3</v>
      </c>
      <c r="AK1889">
        <v>5</v>
      </c>
      <c r="AL1889">
        <v>14</v>
      </c>
      <c r="AM1889">
        <v>11</v>
      </c>
      <c r="AN1889">
        <v>1</v>
      </c>
      <c r="AO1889">
        <v>0</v>
      </c>
      <c r="AP1889">
        <v>0</v>
      </c>
      <c r="AQ1889">
        <v>0</v>
      </c>
      <c r="AR1889">
        <v>0</v>
      </c>
      <c r="AS1889">
        <v>0</v>
      </c>
      <c r="AT1889">
        <v>0</v>
      </c>
      <c r="AU1889">
        <v>0</v>
      </c>
      <c r="AV1889">
        <v>0</v>
      </c>
      <c r="AW1889">
        <v>0</v>
      </c>
      <c r="AX1889">
        <v>0</v>
      </c>
      <c r="AY1889">
        <v>0</v>
      </c>
      <c r="AZ1889">
        <v>0</v>
      </c>
      <c r="BA1889">
        <v>0</v>
      </c>
      <c r="BB1889">
        <v>0</v>
      </c>
      <c r="BC1889">
        <v>0</v>
      </c>
      <c r="BD1889">
        <v>0</v>
      </c>
      <c r="BE1889">
        <v>0</v>
      </c>
      <c r="BF1889">
        <v>0</v>
      </c>
      <c r="BG1889" s="20">
        <v>0</v>
      </c>
      <c r="BH1889" s="20">
        <v>0</v>
      </c>
      <c r="BI1889" s="20">
        <v>81</v>
      </c>
      <c r="BJ1889" s="20">
        <v>0</v>
      </c>
      <c r="BK1889" s="20">
        <v>618</v>
      </c>
      <c r="BL1889" s="20">
        <v>407</v>
      </c>
      <c r="BM1889" s="20">
        <v>627</v>
      </c>
      <c r="BN1889" s="20">
        <v>79</v>
      </c>
      <c r="BO1889" s="20">
        <v>12</v>
      </c>
      <c r="BP1889" s="20">
        <v>2243</v>
      </c>
      <c r="BQ1889" s="20">
        <v>1461</v>
      </c>
      <c r="BR1889" s="20">
        <v>0</v>
      </c>
      <c r="BS1889" s="20">
        <v>41</v>
      </c>
      <c r="BT1889" s="20">
        <v>25</v>
      </c>
      <c r="BU1889" s="20">
        <v>212</v>
      </c>
      <c r="BV1889" s="20">
        <v>1911</v>
      </c>
    </row>
    <row r="1890" spans="1:74" x14ac:dyDescent="0.25">
      <c r="A1890" s="20" t="s">
        <v>452</v>
      </c>
      <c r="B1890" s="20" t="s">
        <v>455</v>
      </c>
      <c r="C1890" s="20" t="s">
        <v>618</v>
      </c>
      <c r="D1890" s="1">
        <v>44599</v>
      </c>
      <c r="E1890">
        <v>83</v>
      </c>
      <c r="F1890">
        <v>0</v>
      </c>
      <c r="G1890">
        <v>0</v>
      </c>
      <c r="H1890">
        <v>0</v>
      </c>
      <c r="I1890">
        <v>0</v>
      </c>
      <c r="J1890">
        <v>74</v>
      </c>
      <c r="K1890">
        <v>1</v>
      </c>
      <c r="L1890">
        <v>0</v>
      </c>
      <c r="M1890">
        <v>0</v>
      </c>
      <c r="N1890">
        <v>0</v>
      </c>
      <c r="O1890">
        <v>0</v>
      </c>
      <c r="P1890">
        <v>0</v>
      </c>
      <c r="Q1890">
        <v>0</v>
      </c>
      <c r="R1890">
        <v>627</v>
      </c>
      <c r="S1890">
        <v>607</v>
      </c>
      <c r="T1890">
        <v>6</v>
      </c>
      <c r="U1890">
        <v>2</v>
      </c>
      <c r="V1890">
        <v>1</v>
      </c>
      <c r="W1890">
        <v>446</v>
      </c>
      <c r="X1890">
        <v>360</v>
      </c>
      <c r="Y1890">
        <v>19</v>
      </c>
      <c r="Z1890">
        <v>4</v>
      </c>
      <c r="AA1890">
        <v>5</v>
      </c>
      <c r="AB1890">
        <v>676</v>
      </c>
      <c r="AC1890">
        <v>571</v>
      </c>
      <c r="AD1890">
        <v>16</v>
      </c>
      <c r="AE1890">
        <v>12</v>
      </c>
      <c r="AF1890">
        <v>13</v>
      </c>
      <c r="AG1890">
        <v>91</v>
      </c>
      <c r="AH1890">
        <v>58</v>
      </c>
      <c r="AI1890">
        <v>0</v>
      </c>
      <c r="AJ1890">
        <v>4</v>
      </c>
      <c r="AK1890">
        <v>5</v>
      </c>
      <c r="AL1890">
        <v>14</v>
      </c>
      <c r="AM1890">
        <v>11</v>
      </c>
      <c r="AN1890">
        <v>1</v>
      </c>
      <c r="AO1890">
        <v>0</v>
      </c>
      <c r="AP1890">
        <v>0</v>
      </c>
      <c r="AQ1890">
        <v>0</v>
      </c>
      <c r="AR1890">
        <v>0</v>
      </c>
      <c r="AS1890">
        <v>0</v>
      </c>
      <c r="AT1890">
        <v>0</v>
      </c>
      <c r="AU1890">
        <v>0</v>
      </c>
      <c r="AV1890">
        <v>0</v>
      </c>
      <c r="AW1890">
        <v>0</v>
      </c>
      <c r="AX1890">
        <v>0</v>
      </c>
      <c r="AY1890">
        <v>0</v>
      </c>
      <c r="AZ1890">
        <v>0</v>
      </c>
      <c r="BA1890">
        <v>0</v>
      </c>
      <c r="BB1890">
        <v>0</v>
      </c>
      <c r="BC1890">
        <v>0</v>
      </c>
      <c r="BD1890">
        <v>0</v>
      </c>
      <c r="BE1890">
        <v>0</v>
      </c>
      <c r="BF1890">
        <v>0</v>
      </c>
      <c r="BG1890" s="20">
        <v>0</v>
      </c>
      <c r="BH1890" s="20">
        <v>0</v>
      </c>
      <c r="BI1890" s="20">
        <v>82</v>
      </c>
      <c r="BJ1890" s="20">
        <v>0</v>
      </c>
      <c r="BK1890" s="20">
        <v>616</v>
      </c>
      <c r="BL1890" s="20">
        <v>410</v>
      </c>
      <c r="BM1890" s="20">
        <v>626</v>
      </c>
      <c r="BN1890" s="20">
        <v>79</v>
      </c>
      <c r="BO1890" s="20">
        <v>12</v>
      </c>
      <c r="BP1890" s="20">
        <v>2241</v>
      </c>
      <c r="BQ1890" s="20">
        <v>1471</v>
      </c>
      <c r="BR1890" s="20">
        <v>0</v>
      </c>
      <c r="BS1890" s="20">
        <v>42</v>
      </c>
      <c r="BT1890" s="20">
        <v>24</v>
      </c>
      <c r="BU1890" s="20">
        <v>212</v>
      </c>
      <c r="BV1890" s="20">
        <v>1910</v>
      </c>
    </row>
    <row r="1891" spans="1:74" x14ac:dyDescent="0.25">
      <c r="A1891" s="20" t="s">
        <v>452</v>
      </c>
      <c r="B1891" s="20" t="s">
        <v>455</v>
      </c>
      <c r="C1891" s="20" t="s">
        <v>618</v>
      </c>
      <c r="D1891" s="1">
        <v>44606</v>
      </c>
      <c r="E1891">
        <v>84</v>
      </c>
      <c r="F1891">
        <v>0</v>
      </c>
      <c r="G1891">
        <v>0</v>
      </c>
      <c r="H1891">
        <v>0</v>
      </c>
      <c r="I1891">
        <v>0</v>
      </c>
      <c r="J1891">
        <v>75</v>
      </c>
      <c r="K1891">
        <v>1</v>
      </c>
      <c r="L1891">
        <v>0</v>
      </c>
      <c r="M1891">
        <v>0</v>
      </c>
      <c r="N1891">
        <v>0</v>
      </c>
      <c r="O1891">
        <v>0</v>
      </c>
      <c r="P1891">
        <v>0</v>
      </c>
      <c r="Q1891">
        <v>0</v>
      </c>
      <c r="R1891">
        <v>626</v>
      </c>
      <c r="S1891">
        <v>606</v>
      </c>
      <c r="T1891">
        <v>6</v>
      </c>
      <c r="U1891">
        <v>2</v>
      </c>
      <c r="V1891">
        <v>1</v>
      </c>
      <c r="W1891">
        <v>445</v>
      </c>
      <c r="X1891">
        <v>360</v>
      </c>
      <c r="Y1891">
        <v>18</v>
      </c>
      <c r="Z1891">
        <v>4</v>
      </c>
      <c r="AA1891">
        <v>5</v>
      </c>
      <c r="AB1891">
        <v>676</v>
      </c>
      <c r="AC1891">
        <v>572</v>
      </c>
      <c r="AD1891">
        <v>16</v>
      </c>
      <c r="AE1891">
        <v>12</v>
      </c>
      <c r="AF1891">
        <v>13</v>
      </c>
      <c r="AG1891">
        <v>91</v>
      </c>
      <c r="AH1891">
        <v>58</v>
      </c>
      <c r="AI1891">
        <v>0</v>
      </c>
      <c r="AJ1891">
        <v>4</v>
      </c>
      <c r="AK1891">
        <v>5</v>
      </c>
      <c r="AL1891">
        <v>14</v>
      </c>
      <c r="AM1891">
        <v>11</v>
      </c>
      <c r="AN1891">
        <v>1</v>
      </c>
      <c r="AO1891">
        <v>0</v>
      </c>
      <c r="AP1891">
        <v>0</v>
      </c>
      <c r="AQ1891">
        <v>0</v>
      </c>
      <c r="AR1891">
        <v>0</v>
      </c>
      <c r="AS1891">
        <v>0</v>
      </c>
      <c r="AT1891">
        <v>0</v>
      </c>
      <c r="AU1891">
        <v>0</v>
      </c>
      <c r="AV1891">
        <v>0</v>
      </c>
      <c r="AW1891">
        <v>0</v>
      </c>
      <c r="AX1891">
        <v>0</v>
      </c>
      <c r="AY1891">
        <v>0</v>
      </c>
      <c r="AZ1891">
        <v>0</v>
      </c>
      <c r="BA1891">
        <v>0</v>
      </c>
      <c r="BB1891">
        <v>0</v>
      </c>
      <c r="BC1891">
        <v>0</v>
      </c>
      <c r="BD1891">
        <v>0</v>
      </c>
      <c r="BE1891">
        <v>0</v>
      </c>
      <c r="BF1891">
        <v>0</v>
      </c>
      <c r="BG1891" s="20">
        <v>0</v>
      </c>
      <c r="BH1891" s="20">
        <v>0</v>
      </c>
      <c r="BI1891" s="20">
        <v>83</v>
      </c>
      <c r="BJ1891" s="20">
        <v>0</v>
      </c>
      <c r="BK1891" s="20">
        <v>615</v>
      </c>
      <c r="BL1891" s="20">
        <v>410</v>
      </c>
      <c r="BM1891" s="20">
        <v>626</v>
      </c>
      <c r="BN1891" s="20">
        <v>79</v>
      </c>
      <c r="BO1891" s="20">
        <v>12</v>
      </c>
      <c r="BP1891" s="20">
        <v>2241</v>
      </c>
      <c r="BQ1891" s="20">
        <v>1480</v>
      </c>
      <c r="BR1891" s="20">
        <v>0</v>
      </c>
      <c r="BS1891" s="20">
        <v>42</v>
      </c>
      <c r="BT1891" s="20">
        <v>25</v>
      </c>
      <c r="BU1891" s="20">
        <v>209</v>
      </c>
      <c r="BV1891" s="20">
        <v>1909</v>
      </c>
    </row>
    <row r="1892" spans="1:74" x14ac:dyDescent="0.25">
      <c r="A1892" s="20" t="s">
        <v>452</v>
      </c>
      <c r="B1892" s="20" t="s">
        <v>455</v>
      </c>
      <c r="C1892" s="20" t="s">
        <v>619</v>
      </c>
      <c r="D1892" s="1">
        <v>44493</v>
      </c>
      <c r="E1892">
        <v>57</v>
      </c>
      <c r="F1892">
        <v>0</v>
      </c>
      <c r="G1892">
        <v>0</v>
      </c>
      <c r="H1892">
        <v>0</v>
      </c>
      <c r="I1892">
        <v>0</v>
      </c>
      <c r="J1892">
        <v>29</v>
      </c>
      <c r="K1892">
        <v>1</v>
      </c>
      <c r="L1892">
        <v>0</v>
      </c>
      <c r="M1892">
        <v>0</v>
      </c>
      <c r="N1892">
        <v>0</v>
      </c>
      <c r="O1892">
        <v>0</v>
      </c>
      <c r="P1892">
        <v>0</v>
      </c>
      <c r="Q1892">
        <v>0</v>
      </c>
      <c r="R1892">
        <v>432</v>
      </c>
      <c r="S1892">
        <v>0</v>
      </c>
      <c r="T1892">
        <v>198</v>
      </c>
      <c r="U1892">
        <v>6</v>
      </c>
      <c r="V1892">
        <v>6</v>
      </c>
      <c r="W1892">
        <v>431</v>
      </c>
      <c r="X1892">
        <v>0</v>
      </c>
      <c r="Y1892">
        <v>30</v>
      </c>
      <c r="Z1892">
        <v>12</v>
      </c>
      <c r="AA1892">
        <v>5</v>
      </c>
      <c r="AB1892">
        <v>640</v>
      </c>
      <c r="AC1892">
        <v>31</v>
      </c>
      <c r="AD1892">
        <v>10</v>
      </c>
      <c r="AE1892">
        <v>47</v>
      </c>
      <c r="AF1892">
        <v>17</v>
      </c>
      <c r="AG1892">
        <v>62</v>
      </c>
      <c r="AH1892">
        <v>0</v>
      </c>
      <c r="AI1892">
        <v>1</v>
      </c>
      <c r="AJ1892">
        <v>1</v>
      </c>
      <c r="AK1892">
        <v>6</v>
      </c>
      <c r="AL1892">
        <v>24</v>
      </c>
      <c r="AM1892">
        <v>0</v>
      </c>
      <c r="AN1892">
        <v>0</v>
      </c>
      <c r="AO1892">
        <v>0</v>
      </c>
      <c r="AP1892">
        <v>0</v>
      </c>
      <c r="AQ1892">
        <v>0</v>
      </c>
      <c r="AR1892">
        <v>0</v>
      </c>
      <c r="AS1892">
        <v>0</v>
      </c>
      <c r="AT1892">
        <v>0</v>
      </c>
      <c r="AU1892">
        <v>0</v>
      </c>
      <c r="AV1892">
        <v>0</v>
      </c>
      <c r="AW1892">
        <v>0</v>
      </c>
      <c r="AX1892">
        <v>0</v>
      </c>
      <c r="AY1892">
        <v>0</v>
      </c>
      <c r="AZ1892">
        <v>0</v>
      </c>
      <c r="BA1892">
        <v>0</v>
      </c>
      <c r="BB1892">
        <v>11</v>
      </c>
      <c r="BC1892">
        <v>22</v>
      </c>
      <c r="BD1892">
        <v>0</v>
      </c>
      <c r="BE1892">
        <v>5</v>
      </c>
      <c r="BF1892">
        <v>3</v>
      </c>
      <c r="BG1892" s="20"/>
      <c r="BH1892" s="20"/>
      <c r="BI1892" s="20"/>
      <c r="BJ1892" s="20"/>
      <c r="BK1892" s="20"/>
      <c r="BL1892" s="20"/>
      <c r="BM1892" s="20"/>
      <c r="BN1892" s="20"/>
      <c r="BO1892" s="20"/>
      <c r="BP1892" s="20"/>
      <c r="BQ1892" s="20"/>
      <c r="BR1892" s="20"/>
      <c r="BS1892" s="20"/>
      <c r="BT1892" s="20"/>
      <c r="BU1892" s="20"/>
      <c r="BV1892" s="20"/>
    </row>
    <row r="1893" spans="1:74" x14ac:dyDescent="0.25">
      <c r="A1893" s="20" t="s">
        <v>452</v>
      </c>
      <c r="B1893" s="20" t="s">
        <v>455</v>
      </c>
      <c r="C1893" s="20" t="s">
        <v>619</v>
      </c>
      <c r="D1893" s="1">
        <v>44500</v>
      </c>
      <c r="E1893">
        <v>58</v>
      </c>
      <c r="F1893">
        <v>0</v>
      </c>
      <c r="G1893">
        <v>0</v>
      </c>
      <c r="H1893">
        <v>0</v>
      </c>
      <c r="I1893">
        <v>0</v>
      </c>
      <c r="J1893">
        <v>41</v>
      </c>
      <c r="K1893">
        <v>1</v>
      </c>
      <c r="L1893">
        <v>0</v>
      </c>
      <c r="M1893">
        <v>0</v>
      </c>
      <c r="N1893">
        <v>0</v>
      </c>
      <c r="O1893">
        <v>0</v>
      </c>
      <c r="P1893">
        <v>0</v>
      </c>
      <c r="Q1893">
        <v>0</v>
      </c>
      <c r="R1893">
        <v>426</v>
      </c>
      <c r="S1893">
        <v>0</v>
      </c>
      <c r="T1893">
        <v>271</v>
      </c>
      <c r="U1893">
        <v>6</v>
      </c>
      <c r="V1893">
        <v>6</v>
      </c>
      <c r="W1893">
        <v>429</v>
      </c>
      <c r="X1893">
        <v>0</v>
      </c>
      <c r="Y1893">
        <v>68</v>
      </c>
      <c r="Z1893">
        <v>10</v>
      </c>
      <c r="AA1893">
        <v>6</v>
      </c>
      <c r="AB1893">
        <v>643</v>
      </c>
      <c r="AC1893">
        <v>42</v>
      </c>
      <c r="AD1893">
        <v>10</v>
      </c>
      <c r="AE1893">
        <v>47</v>
      </c>
      <c r="AF1893">
        <v>17</v>
      </c>
      <c r="AG1893">
        <v>62</v>
      </c>
      <c r="AH1893">
        <v>0</v>
      </c>
      <c r="AI1893">
        <v>2</v>
      </c>
      <c r="AJ1893">
        <v>1</v>
      </c>
      <c r="AK1893">
        <v>6</v>
      </c>
      <c r="AL1893">
        <v>24</v>
      </c>
      <c r="AM1893">
        <v>0</v>
      </c>
      <c r="AN1893">
        <v>0</v>
      </c>
      <c r="AO1893">
        <v>0</v>
      </c>
      <c r="AP1893">
        <v>0</v>
      </c>
      <c r="AQ1893">
        <v>0</v>
      </c>
      <c r="AR1893">
        <v>0</v>
      </c>
      <c r="AS1893">
        <v>0</v>
      </c>
      <c r="AT1893">
        <v>0</v>
      </c>
      <c r="AU1893">
        <v>0</v>
      </c>
      <c r="AV1893">
        <v>0</v>
      </c>
      <c r="AW1893">
        <v>0</v>
      </c>
      <c r="AX1893">
        <v>0</v>
      </c>
      <c r="AY1893">
        <v>0</v>
      </c>
      <c r="AZ1893">
        <v>0</v>
      </c>
      <c r="BA1893">
        <v>0</v>
      </c>
      <c r="BB1893">
        <v>11</v>
      </c>
      <c r="BC1893">
        <v>22</v>
      </c>
      <c r="BD1893">
        <v>0</v>
      </c>
      <c r="BE1893">
        <v>5</v>
      </c>
      <c r="BF1893">
        <v>3</v>
      </c>
      <c r="BG1893" s="20"/>
      <c r="BH1893" s="20"/>
      <c r="BI1893" s="20"/>
      <c r="BJ1893" s="20"/>
      <c r="BK1893" s="20"/>
      <c r="BL1893" s="20"/>
      <c r="BM1893" s="20"/>
      <c r="BN1893" s="20"/>
      <c r="BO1893" s="20"/>
      <c r="BP1893" s="20"/>
      <c r="BQ1893" s="20"/>
      <c r="BR1893" s="20"/>
      <c r="BS1893" s="20"/>
      <c r="BT1893" s="20"/>
      <c r="BU1893" s="20"/>
      <c r="BV1893" s="20"/>
    </row>
    <row r="1894" spans="1:74" x14ac:dyDescent="0.25">
      <c r="A1894" s="20" t="s">
        <v>452</v>
      </c>
      <c r="B1894" s="20" t="s">
        <v>455</v>
      </c>
      <c r="C1894" s="20" t="s">
        <v>619</v>
      </c>
      <c r="D1894" s="1">
        <v>44507</v>
      </c>
      <c r="E1894">
        <v>59</v>
      </c>
      <c r="F1894">
        <v>0</v>
      </c>
      <c r="G1894">
        <v>0</v>
      </c>
      <c r="H1894">
        <v>0</v>
      </c>
      <c r="I1894">
        <v>0</v>
      </c>
      <c r="J1894">
        <v>44</v>
      </c>
      <c r="K1894">
        <v>1</v>
      </c>
      <c r="L1894">
        <v>0</v>
      </c>
      <c r="M1894">
        <v>0</v>
      </c>
      <c r="N1894">
        <v>0</v>
      </c>
      <c r="O1894">
        <v>0</v>
      </c>
      <c r="P1894">
        <v>0</v>
      </c>
      <c r="Q1894">
        <v>0</v>
      </c>
      <c r="R1894">
        <v>426</v>
      </c>
      <c r="S1894">
        <v>306</v>
      </c>
      <c r="T1894">
        <v>11</v>
      </c>
      <c r="U1894">
        <v>6</v>
      </c>
      <c r="V1894">
        <v>6</v>
      </c>
      <c r="W1894">
        <v>431</v>
      </c>
      <c r="X1894">
        <v>124</v>
      </c>
      <c r="Y1894">
        <v>22</v>
      </c>
      <c r="Z1894">
        <v>10</v>
      </c>
      <c r="AA1894">
        <v>7</v>
      </c>
      <c r="AB1894">
        <v>641</v>
      </c>
      <c r="AC1894">
        <v>74</v>
      </c>
      <c r="AD1894">
        <v>11</v>
      </c>
      <c r="AE1894">
        <v>46</v>
      </c>
      <c r="AF1894">
        <v>17</v>
      </c>
      <c r="AG1894">
        <v>63</v>
      </c>
      <c r="AH1894">
        <v>3</v>
      </c>
      <c r="AI1894">
        <v>5</v>
      </c>
      <c r="AJ1894">
        <v>1</v>
      </c>
      <c r="AK1894">
        <v>6</v>
      </c>
      <c r="AL1894">
        <v>24</v>
      </c>
      <c r="AM1894">
        <v>1</v>
      </c>
      <c r="AN1894">
        <v>3</v>
      </c>
      <c r="AO1894">
        <v>0</v>
      </c>
      <c r="AP1894">
        <v>0</v>
      </c>
      <c r="AQ1894">
        <v>0</v>
      </c>
      <c r="AR1894">
        <v>0</v>
      </c>
      <c r="AS1894">
        <v>0</v>
      </c>
      <c r="AT1894">
        <v>0</v>
      </c>
      <c r="AU1894">
        <v>0</v>
      </c>
      <c r="AV1894">
        <v>0</v>
      </c>
      <c r="AW1894">
        <v>0</v>
      </c>
      <c r="AX1894">
        <v>0</v>
      </c>
      <c r="AY1894">
        <v>0</v>
      </c>
      <c r="AZ1894">
        <v>0</v>
      </c>
      <c r="BA1894">
        <v>0</v>
      </c>
      <c r="BB1894">
        <v>0</v>
      </c>
      <c r="BC1894">
        <v>0</v>
      </c>
      <c r="BD1894">
        <v>0</v>
      </c>
      <c r="BE1894">
        <v>0</v>
      </c>
      <c r="BF1894">
        <v>0</v>
      </c>
      <c r="BG1894" s="20">
        <v>0</v>
      </c>
      <c r="BH1894" s="20">
        <v>0</v>
      </c>
      <c r="BI1894" s="20">
        <v>57</v>
      </c>
      <c r="BJ1894" s="20">
        <v>0</v>
      </c>
      <c r="BK1894" s="20">
        <v>400</v>
      </c>
      <c r="BL1894" s="20">
        <v>378</v>
      </c>
      <c r="BM1894" s="20">
        <v>554</v>
      </c>
      <c r="BN1894" s="20">
        <v>48</v>
      </c>
      <c r="BO1894" s="20">
        <v>20</v>
      </c>
      <c r="BP1894" s="20"/>
      <c r="BQ1894" s="20"/>
      <c r="BR1894" s="20"/>
      <c r="BS1894" s="20"/>
      <c r="BT1894" s="20"/>
      <c r="BU1894" s="20"/>
      <c r="BV1894" s="20"/>
    </row>
    <row r="1895" spans="1:74" x14ac:dyDescent="0.25">
      <c r="A1895" s="20" t="s">
        <v>452</v>
      </c>
      <c r="B1895" s="20" t="s">
        <v>455</v>
      </c>
      <c r="C1895" s="20" t="s">
        <v>619</v>
      </c>
      <c r="D1895" s="1">
        <v>44514</v>
      </c>
      <c r="E1895">
        <v>59</v>
      </c>
      <c r="F1895">
        <v>0</v>
      </c>
      <c r="G1895">
        <v>0</v>
      </c>
      <c r="H1895">
        <v>0</v>
      </c>
      <c r="I1895">
        <v>0</v>
      </c>
      <c r="J1895">
        <v>44</v>
      </c>
      <c r="K1895">
        <v>1</v>
      </c>
      <c r="L1895">
        <v>0</v>
      </c>
      <c r="M1895">
        <v>0</v>
      </c>
      <c r="N1895">
        <v>0</v>
      </c>
      <c r="O1895">
        <v>0</v>
      </c>
      <c r="P1895">
        <v>0</v>
      </c>
      <c r="Q1895">
        <v>0</v>
      </c>
      <c r="R1895">
        <v>425</v>
      </c>
      <c r="S1895">
        <v>330</v>
      </c>
      <c r="T1895">
        <v>11</v>
      </c>
      <c r="U1895">
        <v>6</v>
      </c>
      <c r="V1895">
        <v>6</v>
      </c>
      <c r="W1895">
        <v>429</v>
      </c>
      <c r="X1895">
        <v>169</v>
      </c>
      <c r="Y1895">
        <v>22</v>
      </c>
      <c r="Z1895">
        <v>10</v>
      </c>
      <c r="AA1895">
        <v>7</v>
      </c>
      <c r="AB1895">
        <v>642</v>
      </c>
      <c r="AC1895">
        <v>113</v>
      </c>
      <c r="AD1895">
        <v>11</v>
      </c>
      <c r="AE1895">
        <v>46</v>
      </c>
      <c r="AF1895">
        <v>17</v>
      </c>
      <c r="AG1895">
        <v>64</v>
      </c>
      <c r="AH1895">
        <v>6</v>
      </c>
      <c r="AI1895">
        <v>5</v>
      </c>
      <c r="AJ1895">
        <v>1</v>
      </c>
      <c r="AK1895">
        <v>6</v>
      </c>
      <c r="AL1895">
        <v>24</v>
      </c>
      <c r="AM1895">
        <v>2</v>
      </c>
      <c r="AN1895">
        <v>3</v>
      </c>
      <c r="AO1895">
        <v>0</v>
      </c>
      <c r="AP1895">
        <v>0</v>
      </c>
      <c r="AQ1895">
        <v>0</v>
      </c>
      <c r="AR1895">
        <v>0</v>
      </c>
      <c r="AS1895">
        <v>0</v>
      </c>
      <c r="AT1895">
        <v>0</v>
      </c>
      <c r="AU1895">
        <v>0</v>
      </c>
      <c r="AV1895">
        <v>0</v>
      </c>
      <c r="AW1895">
        <v>0</v>
      </c>
      <c r="AX1895">
        <v>0</v>
      </c>
      <c r="AY1895">
        <v>0</v>
      </c>
      <c r="AZ1895">
        <v>0</v>
      </c>
      <c r="BA1895">
        <v>0</v>
      </c>
      <c r="BB1895">
        <v>0</v>
      </c>
      <c r="BC1895">
        <v>0</v>
      </c>
      <c r="BD1895">
        <v>0</v>
      </c>
      <c r="BE1895">
        <v>0</v>
      </c>
      <c r="BF1895">
        <v>0</v>
      </c>
      <c r="BG1895" s="20">
        <v>0</v>
      </c>
      <c r="BH1895" s="20">
        <v>0</v>
      </c>
      <c r="BI1895" s="20">
        <v>57</v>
      </c>
      <c r="BJ1895" s="20">
        <v>0</v>
      </c>
      <c r="BK1895" s="20">
        <v>400</v>
      </c>
      <c r="BL1895" s="20">
        <v>376</v>
      </c>
      <c r="BM1895" s="20">
        <v>556</v>
      </c>
      <c r="BN1895" s="20">
        <v>49</v>
      </c>
      <c r="BO1895" s="20">
        <v>20</v>
      </c>
      <c r="BP1895" s="20"/>
      <c r="BQ1895" s="20"/>
      <c r="BR1895" s="20"/>
      <c r="BS1895" s="20"/>
      <c r="BT1895" s="20"/>
      <c r="BU1895" s="20"/>
      <c r="BV1895" s="20"/>
    </row>
    <row r="1896" spans="1:74" x14ac:dyDescent="0.25">
      <c r="A1896" s="20" t="s">
        <v>452</v>
      </c>
      <c r="B1896" s="20" t="s">
        <v>455</v>
      </c>
      <c r="C1896" s="20" t="s">
        <v>619</v>
      </c>
      <c r="D1896" s="1">
        <v>44521</v>
      </c>
      <c r="E1896">
        <v>59</v>
      </c>
      <c r="F1896">
        <v>0</v>
      </c>
      <c r="G1896">
        <v>0</v>
      </c>
      <c r="H1896">
        <v>0</v>
      </c>
      <c r="I1896">
        <v>0</v>
      </c>
      <c r="J1896">
        <v>46</v>
      </c>
      <c r="K1896">
        <v>1</v>
      </c>
      <c r="L1896">
        <v>0</v>
      </c>
      <c r="M1896">
        <v>0</v>
      </c>
      <c r="N1896">
        <v>0</v>
      </c>
      <c r="O1896">
        <v>0</v>
      </c>
      <c r="P1896">
        <v>0</v>
      </c>
      <c r="Q1896">
        <v>0</v>
      </c>
      <c r="R1896">
        <v>421</v>
      </c>
      <c r="S1896">
        <v>338</v>
      </c>
      <c r="T1896">
        <v>11</v>
      </c>
      <c r="U1896">
        <v>6</v>
      </c>
      <c r="V1896">
        <v>6</v>
      </c>
      <c r="W1896">
        <v>430</v>
      </c>
      <c r="X1896">
        <v>193</v>
      </c>
      <c r="Y1896">
        <v>22</v>
      </c>
      <c r="Z1896">
        <v>10</v>
      </c>
      <c r="AA1896">
        <v>8</v>
      </c>
      <c r="AB1896">
        <v>640</v>
      </c>
      <c r="AC1896">
        <v>152</v>
      </c>
      <c r="AD1896">
        <v>13</v>
      </c>
      <c r="AE1896">
        <v>44</v>
      </c>
      <c r="AF1896">
        <v>18</v>
      </c>
      <c r="AG1896">
        <v>64</v>
      </c>
      <c r="AH1896">
        <v>7</v>
      </c>
      <c r="AI1896">
        <v>5</v>
      </c>
      <c r="AJ1896">
        <v>1</v>
      </c>
      <c r="AK1896">
        <v>6</v>
      </c>
      <c r="AL1896">
        <v>23</v>
      </c>
      <c r="AM1896">
        <v>2</v>
      </c>
      <c r="AN1896">
        <v>3</v>
      </c>
      <c r="AO1896">
        <v>0</v>
      </c>
      <c r="AP1896">
        <v>0</v>
      </c>
      <c r="AQ1896">
        <v>0</v>
      </c>
      <c r="AR1896">
        <v>0</v>
      </c>
      <c r="AS1896">
        <v>0</v>
      </c>
      <c r="AT1896">
        <v>0</v>
      </c>
      <c r="AU1896">
        <v>0</v>
      </c>
      <c r="AV1896">
        <v>0</v>
      </c>
      <c r="AW1896">
        <v>0</v>
      </c>
      <c r="AX1896">
        <v>0</v>
      </c>
      <c r="AY1896">
        <v>0</v>
      </c>
      <c r="AZ1896">
        <v>0</v>
      </c>
      <c r="BA1896">
        <v>0</v>
      </c>
      <c r="BB1896">
        <v>0</v>
      </c>
      <c r="BC1896">
        <v>0</v>
      </c>
      <c r="BD1896">
        <v>0</v>
      </c>
      <c r="BE1896">
        <v>0</v>
      </c>
      <c r="BF1896">
        <v>0</v>
      </c>
      <c r="BG1896" s="20">
        <v>0</v>
      </c>
      <c r="BH1896" s="20">
        <v>0</v>
      </c>
      <c r="BI1896" s="20">
        <v>57</v>
      </c>
      <c r="BJ1896" s="20">
        <v>0</v>
      </c>
      <c r="BK1896" s="20">
        <v>396</v>
      </c>
      <c r="BL1896" s="20">
        <v>376</v>
      </c>
      <c r="BM1896" s="20">
        <v>553</v>
      </c>
      <c r="BN1896" s="20">
        <v>50</v>
      </c>
      <c r="BO1896" s="20">
        <v>19</v>
      </c>
      <c r="BP1896" s="20"/>
      <c r="BQ1896" s="20"/>
      <c r="BR1896" s="20"/>
      <c r="BS1896" s="20"/>
      <c r="BT1896" s="20"/>
      <c r="BU1896" s="20"/>
      <c r="BV1896" s="20"/>
    </row>
    <row r="1897" spans="1:74" x14ac:dyDescent="0.25">
      <c r="A1897" s="20" t="s">
        <v>452</v>
      </c>
      <c r="B1897" s="20" t="s">
        <v>455</v>
      </c>
      <c r="C1897" s="20" t="s">
        <v>619</v>
      </c>
      <c r="D1897" s="1">
        <v>44528</v>
      </c>
      <c r="E1897">
        <v>59</v>
      </c>
      <c r="F1897">
        <v>0</v>
      </c>
      <c r="G1897">
        <v>0</v>
      </c>
      <c r="H1897">
        <v>0</v>
      </c>
      <c r="I1897">
        <v>0</v>
      </c>
      <c r="J1897">
        <v>47</v>
      </c>
      <c r="K1897">
        <v>1</v>
      </c>
      <c r="L1897">
        <v>0</v>
      </c>
      <c r="M1897">
        <v>0</v>
      </c>
      <c r="N1897">
        <v>0</v>
      </c>
      <c r="O1897">
        <v>0</v>
      </c>
      <c r="P1897">
        <v>0</v>
      </c>
      <c r="Q1897">
        <v>0</v>
      </c>
      <c r="R1897">
        <v>420</v>
      </c>
      <c r="S1897">
        <v>349</v>
      </c>
      <c r="T1897">
        <v>11</v>
      </c>
      <c r="U1897">
        <v>6</v>
      </c>
      <c r="V1897">
        <v>6</v>
      </c>
      <c r="W1897">
        <v>429</v>
      </c>
      <c r="X1897">
        <v>226</v>
      </c>
      <c r="Y1897">
        <v>21</v>
      </c>
      <c r="Z1897">
        <v>10</v>
      </c>
      <c r="AA1897">
        <v>8</v>
      </c>
      <c r="AB1897">
        <v>638</v>
      </c>
      <c r="AC1897">
        <v>245</v>
      </c>
      <c r="AD1897">
        <v>13</v>
      </c>
      <c r="AE1897">
        <v>44</v>
      </c>
      <c r="AF1897">
        <v>18</v>
      </c>
      <c r="AG1897">
        <v>63</v>
      </c>
      <c r="AH1897">
        <v>9</v>
      </c>
      <c r="AI1897">
        <v>5</v>
      </c>
      <c r="AJ1897">
        <v>1</v>
      </c>
      <c r="AK1897">
        <v>6</v>
      </c>
      <c r="AL1897">
        <v>23</v>
      </c>
      <c r="AM1897">
        <v>2</v>
      </c>
      <c r="AN1897">
        <v>3</v>
      </c>
      <c r="AO1897">
        <v>0</v>
      </c>
      <c r="AP1897">
        <v>0</v>
      </c>
      <c r="AQ1897">
        <v>0</v>
      </c>
      <c r="AR1897">
        <v>0</v>
      </c>
      <c r="AS1897">
        <v>0</v>
      </c>
      <c r="AT1897">
        <v>0</v>
      </c>
      <c r="AU1897">
        <v>0</v>
      </c>
      <c r="AV1897">
        <v>0</v>
      </c>
      <c r="AW1897">
        <v>0</v>
      </c>
      <c r="AX1897">
        <v>0</v>
      </c>
      <c r="AY1897">
        <v>0</v>
      </c>
      <c r="AZ1897">
        <v>0</v>
      </c>
      <c r="BA1897">
        <v>0</v>
      </c>
      <c r="BB1897">
        <v>0</v>
      </c>
      <c r="BC1897">
        <v>0</v>
      </c>
      <c r="BD1897">
        <v>0</v>
      </c>
      <c r="BE1897">
        <v>0</v>
      </c>
      <c r="BF1897">
        <v>0</v>
      </c>
      <c r="BG1897" s="20">
        <v>0</v>
      </c>
      <c r="BH1897" s="20">
        <v>0</v>
      </c>
      <c r="BI1897" s="20">
        <v>57</v>
      </c>
      <c r="BJ1897" s="20">
        <v>0</v>
      </c>
      <c r="BK1897" s="20">
        <v>395</v>
      </c>
      <c r="BL1897" s="20">
        <v>377</v>
      </c>
      <c r="BM1897" s="20">
        <v>553</v>
      </c>
      <c r="BN1897" s="20">
        <v>49</v>
      </c>
      <c r="BO1897" s="20">
        <v>19</v>
      </c>
      <c r="BP1897" s="20"/>
      <c r="BQ1897" s="20"/>
      <c r="BR1897" s="20"/>
      <c r="BS1897" s="20"/>
      <c r="BT1897" s="20"/>
      <c r="BU1897" s="20"/>
      <c r="BV1897" s="20"/>
    </row>
    <row r="1898" spans="1:74" x14ac:dyDescent="0.25">
      <c r="A1898" s="20" t="s">
        <v>452</v>
      </c>
      <c r="B1898" s="20" t="s">
        <v>455</v>
      </c>
      <c r="C1898" s="20" t="s">
        <v>619</v>
      </c>
      <c r="D1898" s="1">
        <v>44535</v>
      </c>
      <c r="E1898">
        <v>60</v>
      </c>
      <c r="F1898">
        <v>0</v>
      </c>
      <c r="G1898">
        <v>0</v>
      </c>
      <c r="H1898">
        <v>0</v>
      </c>
      <c r="I1898">
        <v>0</v>
      </c>
      <c r="J1898">
        <v>50</v>
      </c>
      <c r="K1898">
        <v>1</v>
      </c>
      <c r="L1898">
        <v>0</v>
      </c>
      <c r="M1898">
        <v>0</v>
      </c>
      <c r="N1898">
        <v>0</v>
      </c>
      <c r="O1898">
        <v>0</v>
      </c>
      <c r="P1898">
        <v>0</v>
      </c>
      <c r="Q1898">
        <v>0</v>
      </c>
      <c r="R1898">
        <v>420</v>
      </c>
      <c r="S1898">
        <v>353</v>
      </c>
      <c r="T1898">
        <v>11</v>
      </c>
      <c r="U1898">
        <v>6</v>
      </c>
      <c r="V1898">
        <v>6</v>
      </c>
      <c r="W1898">
        <v>431</v>
      </c>
      <c r="X1898">
        <v>243</v>
      </c>
      <c r="Y1898">
        <v>22</v>
      </c>
      <c r="Z1898">
        <v>10</v>
      </c>
      <c r="AA1898">
        <v>8</v>
      </c>
      <c r="AB1898">
        <v>637</v>
      </c>
      <c r="AC1898">
        <v>304</v>
      </c>
      <c r="AD1898">
        <v>14</v>
      </c>
      <c r="AE1898">
        <v>44</v>
      </c>
      <c r="AF1898">
        <v>17</v>
      </c>
      <c r="AG1898">
        <v>63</v>
      </c>
      <c r="AH1898">
        <v>14</v>
      </c>
      <c r="AI1898">
        <v>5</v>
      </c>
      <c r="AJ1898">
        <v>1</v>
      </c>
      <c r="AK1898">
        <v>5</v>
      </c>
      <c r="AL1898">
        <v>23</v>
      </c>
      <c r="AM1898">
        <v>2</v>
      </c>
      <c r="AN1898">
        <v>3</v>
      </c>
      <c r="AO1898">
        <v>0</v>
      </c>
      <c r="AP1898">
        <v>0</v>
      </c>
      <c r="AQ1898">
        <v>0</v>
      </c>
      <c r="AR1898">
        <v>0</v>
      </c>
      <c r="AS1898">
        <v>0</v>
      </c>
      <c r="AT1898">
        <v>0</v>
      </c>
      <c r="AU1898">
        <v>0</v>
      </c>
      <c r="AV1898">
        <v>0</v>
      </c>
      <c r="AW1898">
        <v>0</v>
      </c>
      <c r="AX1898">
        <v>0</v>
      </c>
      <c r="AY1898">
        <v>0</v>
      </c>
      <c r="AZ1898">
        <v>0</v>
      </c>
      <c r="BA1898">
        <v>0</v>
      </c>
      <c r="BB1898">
        <v>0</v>
      </c>
      <c r="BC1898">
        <v>0</v>
      </c>
      <c r="BD1898">
        <v>0</v>
      </c>
      <c r="BE1898">
        <v>0</v>
      </c>
      <c r="BF1898">
        <v>0</v>
      </c>
      <c r="BG1898" s="20">
        <v>0</v>
      </c>
      <c r="BH1898" s="20">
        <v>0</v>
      </c>
      <c r="BI1898" s="20">
        <v>58</v>
      </c>
      <c r="BJ1898" s="20">
        <v>0</v>
      </c>
      <c r="BK1898" s="20">
        <v>395</v>
      </c>
      <c r="BL1898" s="20">
        <v>381</v>
      </c>
      <c r="BM1898" s="20">
        <v>553</v>
      </c>
      <c r="BN1898" s="20">
        <v>49</v>
      </c>
      <c r="BO1898" s="20">
        <v>19</v>
      </c>
      <c r="BP1898" s="20"/>
      <c r="BQ1898" s="20"/>
      <c r="BR1898" s="20"/>
      <c r="BS1898" s="20"/>
      <c r="BT1898" s="20"/>
      <c r="BU1898" s="20"/>
      <c r="BV1898" s="20"/>
    </row>
    <row r="1899" spans="1:74" x14ac:dyDescent="0.25">
      <c r="A1899" s="20" t="s">
        <v>452</v>
      </c>
      <c r="B1899" s="20" t="s">
        <v>455</v>
      </c>
      <c r="C1899" s="20" t="s">
        <v>619</v>
      </c>
      <c r="D1899" s="1">
        <v>44542</v>
      </c>
      <c r="E1899">
        <v>61</v>
      </c>
      <c r="F1899">
        <v>0</v>
      </c>
      <c r="G1899">
        <v>0</v>
      </c>
      <c r="H1899">
        <v>0</v>
      </c>
      <c r="I1899">
        <v>0</v>
      </c>
      <c r="J1899">
        <v>52</v>
      </c>
      <c r="K1899">
        <v>1</v>
      </c>
      <c r="L1899">
        <v>0</v>
      </c>
      <c r="M1899">
        <v>0</v>
      </c>
      <c r="N1899">
        <v>0</v>
      </c>
      <c r="O1899">
        <v>0</v>
      </c>
      <c r="P1899">
        <v>0</v>
      </c>
      <c r="Q1899">
        <v>0</v>
      </c>
      <c r="R1899">
        <v>422</v>
      </c>
      <c r="S1899">
        <v>357</v>
      </c>
      <c r="T1899">
        <v>11</v>
      </c>
      <c r="U1899">
        <v>6</v>
      </c>
      <c r="V1899">
        <v>5</v>
      </c>
      <c r="W1899">
        <v>426</v>
      </c>
      <c r="X1899">
        <v>262</v>
      </c>
      <c r="Y1899">
        <v>21</v>
      </c>
      <c r="Z1899">
        <v>10</v>
      </c>
      <c r="AA1899">
        <v>7</v>
      </c>
      <c r="AB1899">
        <v>635</v>
      </c>
      <c r="AC1899">
        <v>371</v>
      </c>
      <c r="AD1899">
        <v>14</v>
      </c>
      <c r="AE1899">
        <v>44</v>
      </c>
      <c r="AF1899">
        <v>16</v>
      </c>
      <c r="AG1899">
        <v>63</v>
      </c>
      <c r="AH1899">
        <v>17</v>
      </c>
      <c r="AI1899">
        <v>5</v>
      </c>
      <c r="AJ1899">
        <v>1</v>
      </c>
      <c r="AK1899">
        <v>5</v>
      </c>
      <c r="AL1899">
        <v>23</v>
      </c>
      <c r="AM1899">
        <v>2</v>
      </c>
      <c r="AN1899">
        <v>3</v>
      </c>
      <c r="AO1899">
        <v>0</v>
      </c>
      <c r="AP1899">
        <v>0</v>
      </c>
      <c r="AQ1899">
        <v>0</v>
      </c>
      <c r="AR1899">
        <v>0</v>
      </c>
      <c r="AS1899">
        <v>0</v>
      </c>
      <c r="AT1899">
        <v>0</v>
      </c>
      <c r="AU1899">
        <v>0</v>
      </c>
      <c r="AV1899">
        <v>0</v>
      </c>
      <c r="AW1899">
        <v>0</v>
      </c>
      <c r="AX1899">
        <v>0</v>
      </c>
      <c r="AY1899">
        <v>0</v>
      </c>
      <c r="AZ1899">
        <v>0</v>
      </c>
      <c r="BA1899">
        <v>0</v>
      </c>
      <c r="BB1899">
        <v>0</v>
      </c>
      <c r="BC1899">
        <v>0</v>
      </c>
      <c r="BD1899">
        <v>0</v>
      </c>
      <c r="BE1899">
        <v>0</v>
      </c>
      <c r="BF1899">
        <v>0</v>
      </c>
      <c r="BG1899" s="20">
        <v>0</v>
      </c>
      <c r="BH1899" s="20">
        <v>0</v>
      </c>
      <c r="BI1899" s="20">
        <v>59</v>
      </c>
      <c r="BJ1899" s="20">
        <v>0</v>
      </c>
      <c r="BK1899" s="20">
        <v>397</v>
      </c>
      <c r="BL1899" s="20">
        <v>378</v>
      </c>
      <c r="BM1899" s="20">
        <v>551</v>
      </c>
      <c r="BN1899" s="20">
        <v>49</v>
      </c>
      <c r="BO1899" s="20">
        <v>19</v>
      </c>
      <c r="BP1899" s="20"/>
      <c r="BQ1899" s="20"/>
      <c r="BR1899" s="20"/>
      <c r="BS1899" s="20"/>
      <c r="BT1899" s="20"/>
      <c r="BU1899" s="20"/>
      <c r="BV1899" s="20"/>
    </row>
    <row r="1900" spans="1:74" x14ac:dyDescent="0.25">
      <c r="A1900" s="20" t="s">
        <v>452</v>
      </c>
      <c r="B1900" s="20" t="s">
        <v>455</v>
      </c>
      <c r="C1900" s="20" t="s">
        <v>619</v>
      </c>
      <c r="D1900" s="1">
        <v>44549</v>
      </c>
      <c r="E1900">
        <v>61</v>
      </c>
      <c r="F1900">
        <v>0</v>
      </c>
      <c r="G1900">
        <v>0</v>
      </c>
      <c r="H1900">
        <v>0</v>
      </c>
      <c r="I1900">
        <v>0</v>
      </c>
      <c r="J1900">
        <v>52</v>
      </c>
      <c r="K1900">
        <v>1</v>
      </c>
      <c r="L1900">
        <v>0</v>
      </c>
      <c r="M1900">
        <v>0</v>
      </c>
      <c r="N1900">
        <v>0</v>
      </c>
      <c r="O1900">
        <v>0</v>
      </c>
      <c r="P1900">
        <v>0</v>
      </c>
      <c r="Q1900">
        <v>0</v>
      </c>
      <c r="R1900">
        <v>420</v>
      </c>
      <c r="S1900">
        <v>366</v>
      </c>
      <c r="T1900">
        <v>11</v>
      </c>
      <c r="U1900">
        <v>6</v>
      </c>
      <c r="V1900">
        <v>5</v>
      </c>
      <c r="W1900">
        <v>426</v>
      </c>
      <c r="X1900">
        <v>287</v>
      </c>
      <c r="Y1900">
        <v>20</v>
      </c>
      <c r="Z1900">
        <v>10</v>
      </c>
      <c r="AA1900">
        <v>7</v>
      </c>
      <c r="AB1900">
        <v>640</v>
      </c>
      <c r="AC1900">
        <v>421</v>
      </c>
      <c r="AD1900">
        <v>14</v>
      </c>
      <c r="AE1900">
        <v>45</v>
      </c>
      <c r="AF1900">
        <v>16</v>
      </c>
      <c r="AG1900">
        <v>61</v>
      </c>
      <c r="AH1900">
        <v>19</v>
      </c>
      <c r="AI1900">
        <v>5</v>
      </c>
      <c r="AJ1900">
        <v>1</v>
      </c>
      <c r="AK1900">
        <v>5</v>
      </c>
      <c r="AL1900">
        <v>23</v>
      </c>
      <c r="AM1900">
        <v>17</v>
      </c>
      <c r="AN1900">
        <v>2</v>
      </c>
      <c r="AO1900">
        <v>0</v>
      </c>
      <c r="AP1900">
        <v>0</v>
      </c>
      <c r="AQ1900">
        <v>0</v>
      </c>
      <c r="AR1900">
        <v>0</v>
      </c>
      <c r="AS1900">
        <v>0</v>
      </c>
      <c r="AT1900">
        <v>0</v>
      </c>
      <c r="AU1900">
        <v>0</v>
      </c>
      <c r="AV1900">
        <v>0</v>
      </c>
      <c r="AW1900">
        <v>0</v>
      </c>
      <c r="AX1900">
        <v>0</v>
      </c>
      <c r="AY1900">
        <v>0</v>
      </c>
      <c r="AZ1900">
        <v>0</v>
      </c>
      <c r="BA1900">
        <v>0</v>
      </c>
      <c r="BB1900">
        <v>0</v>
      </c>
      <c r="BC1900">
        <v>0</v>
      </c>
      <c r="BD1900">
        <v>0</v>
      </c>
      <c r="BE1900">
        <v>0</v>
      </c>
      <c r="BF1900">
        <v>0</v>
      </c>
      <c r="BG1900" s="20">
        <v>0</v>
      </c>
      <c r="BH1900" s="20">
        <v>0</v>
      </c>
      <c r="BI1900" s="20">
        <v>59</v>
      </c>
      <c r="BJ1900" s="20">
        <v>0</v>
      </c>
      <c r="BK1900" s="20">
        <v>395</v>
      </c>
      <c r="BL1900" s="20">
        <v>380</v>
      </c>
      <c r="BM1900" s="20">
        <v>554</v>
      </c>
      <c r="BN1900" s="20">
        <v>47</v>
      </c>
      <c r="BO1900" s="20">
        <v>19</v>
      </c>
      <c r="BP1900" s="20">
        <v>2030</v>
      </c>
      <c r="BQ1900" s="20">
        <v>789</v>
      </c>
      <c r="BR1900" s="20">
        <v>0</v>
      </c>
      <c r="BS1900" s="20">
        <v>53</v>
      </c>
      <c r="BT1900" s="20">
        <v>109</v>
      </c>
      <c r="BU1900" s="20">
        <v>272</v>
      </c>
      <c r="BV1900" s="20">
        <v>1535</v>
      </c>
    </row>
    <row r="1901" spans="1:74" x14ac:dyDescent="0.25">
      <c r="A1901" s="20" t="s">
        <v>452</v>
      </c>
      <c r="B1901" s="20" t="s">
        <v>455</v>
      </c>
      <c r="C1901" s="20" t="s">
        <v>619</v>
      </c>
      <c r="D1901" s="1">
        <v>44558</v>
      </c>
      <c r="E1901">
        <v>61</v>
      </c>
      <c r="F1901">
        <v>0</v>
      </c>
      <c r="G1901">
        <v>0</v>
      </c>
      <c r="H1901">
        <v>0</v>
      </c>
      <c r="I1901">
        <v>0</v>
      </c>
      <c r="J1901">
        <v>53</v>
      </c>
      <c r="K1901">
        <v>1</v>
      </c>
      <c r="L1901">
        <v>0</v>
      </c>
      <c r="M1901">
        <v>0</v>
      </c>
      <c r="N1901">
        <v>0</v>
      </c>
      <c r="O1901">
        <v>0</v>
      </c>
      <c r="P1901">
        <v>0</v>
      </c>
      <c r="Q1901">
        <v>0</v>
      </c>
      <c r="R1901">
        <v>418</v>
      </c>
      <c r="S1901">
        <v>366</v>
      </c>
      <c r="T1901">
        <v>11</v>
      </c>
      <c r="U1901">
        <v>6</v>
      </c>
      <c r="V1901">
        <v>5</v>
      </c>
      <c r="W1901">
        <v>426</v>
      </c>
      <c r="X1901">
        <v>295</v>
      </c>
      <c r="Y1901">
        <v>20</v>
      </c>
      <c r="Z1901">
        <v>10</v>
      </c>
      <c r="AA1901">
        <v>7</v>
      </c>
      <c r="AB1901">
        <v>644</v>
      </c>
      <c r="AC1901">
        <v>445</v>
      </c>
      <c r="AD1901">
        <v>14</v>
      </c>
      <c r="AE1901">
        <v>45</v>
      </c>
      <c r="AF1901">
        <v>17</v>
      </c>
      <c r="AG1901">
        <v>61</v>
      </c>
      <c r="AH1901">
        <v>22</v>
      </c>
      <c r="AI1901">
        <v>5</v>
      </c>
      <c r="AJ1901">
        <v>1</v>
      </c>
      <c r="AK1901">
        <v>5</v>
      </c>
      <c r="AL1901">
        <v>24</v>
      </c>
      <c r="AM1901">
        <v>17</v>
      </c>
      <c r="AN1901">
        <v>2</v>
      </c>
      <c r="AO1901">
        <v>0</v>
      </c>
      <c r="AP1901">
        <v>0</v>
      </c>
      <c r="AQ1901">
        <v>0</v>
      </c>
      <c r="AR1901">
        <v>0</v>
      </c>
      <c r="AS1901">
        <v>0</v>
      </c>
      <c r="AT1901">
        <v>0</v>
      </c>
      <c r="AU1901">
        <v>0</v>
      </c>
      <c r="AV1901">
        <v>0</v>
      </c>
      <c r="AW1901">
        <v>0</v>
      </c>
      <c r="AX1901">
        <v>0</v>
      </c>
      <c r="AY1901">
        <v>0</v>
      </c>
      <c r="AZ1901">
        <v>0</v>
      </c>
      <c r="BA1901">
        <v>0</v>
      </c>
      <c r="BB1901">
        <v>0</v>
      </c>
      <c r="BC1901">
        <v>0</v>
      </c>
      <c r="BD1901">
        <v>0</v>
      </c>
      <c r="BE1901">
        <v>0</v>
      </c>
      <c r="BF1901">
        <v>0</v>
      </c>
      <c r="BG1901" s="20">
        <v>0</v>
      </c>
      <c r="BH1901" s="20">
        <v>0</v>
      </c>
      <c r="BI1901" s="20">
        <v>59</v>
      </c>
      <c r="BJ1901" s="20">
        <v>0</v>
      </c>
      <c r="BK1901" s="20">
        <v>394</v>
      </c>
      <c r="BL1901" s="20">
        <v>382</v>
      </c>
      <c r="BM1901" s="20">
        <v>560</v>
      </c>
      <c r="BN1901" s="20">
        <v>48</v>
      </c>
      <c r="BO1901" s="20">
        <v>19</v>
      </c>
      <c r="BP1901" s="20">
        <v>2039</v>
      </c>
      <c r="BQ1901" s="20">
        <v>922</v>
      </c>
      <c r="BR1901" s="20">
        <v>0</v>
      </c>
      <c r="BS1901" s="20">
        <v>54</v>
      </c>
      <c r="BT1901" s="20">
        <v>110</v>
      </c>
      <c r="BU1901" s="20">
        <v>272</v>
      </c>
      <c r="BV1901" s="20">
        <v>1544</v>
      </c>
    </row>
    <row r="1902" spans="1:74" x14ac:dyDescent="0.25">
      <c r="A1902" s="20" t="s">
        <v>452</v>
      </c>
      <c r="B1902" s="20" t="s">
        <v>455</v>
      </c>
      <c r="C1902" s="20" t="s">
        <v>619</v>
      </c>
      <c r="D1902" s="1">
        <v>44564</v>
      </c>
      <c r="E1902">
        <v>60</v>
      </c>
      <c r="F1902">
        <v>0</v>
      </c>
      <c r="G1902">
        <v>0</v>
      </c>
      <c r="H1902">
        <v>0</v>
      </c>
      <c r="I1902">
        <v>0</v>
      </c>
      <c r="J1902">
        <v>53</v>
      </c>
      <c r="K1902">
        <v>1</v>
      </c>
      <c r="L1902">
        <v>0</v>
      </c>
      <c r="M1902">
        <v>0</v>
      </c>
      <c r="N1902">
        <v>0</v>
      </c>
      <c r="O1902">
        <v>0</v>
      </c>
      <c r="P1902">
        <v>0</v>
      </c>
      <c r="Q1902">
        <v>0</v>
      </c>
      <c r="R1902">
        <v>417</v>
      </c>
      <c r="S1902">
        <v>368</v>
      </c>
      <c r="T1902">
        <v>11</v>
      </c>
      <c r="U1902">
        <v>6</v>
      </c>
      <c r="V1902">
        <v>5</v>
      </c>
      <c r="W1902">
        <v>428</v>
      </c>
      <c r="X1902">
        <v>298</v>
      </c>
      <c r="Y1902">
        <v>20</v>
      </c>
      <c r="Z1902">
        <v>10</v>
      </c>
      <c r="AA1902">
        <v>9</v>
      </c>
      <c r="AB1902">
        <v>644</v>
      </c>
      <c r="AC1902">
        <v>454</v>
      </c>
      <c r="AD1902">
        <v>14</v>
      </c>
      <c r="AE1902">
        <v>43</v>
      </c>
      <c r="AF1902">
        <v>17</v>
      </c>
      <c r="AG1902">
        <v>62</v>
      </c>
      <c r="AH1902">
        <v>23</v>
      </c>
      <c r="AI1902">
        <v>5</v>
      </c>
      <c r="AJ1902">
        <v>1</v>
      </c>
      <c r="AK1902">
        <v>5</v>
      </c>
      <c r="AL1902">
        <v>24</v>
      </c>
      <c r="AM1902">
        <v>17</v>
      </c>
      <c r="AN1902">
        <v>2</v>
      </c>
      <c r="AO1902">
        <v>0</v>
      </c>
      <c r="AP1902">
        <v>0</v>
      </c>
      <c r="AQ1902">
        <v>0</v>
      </c>
      <c r="AR1902">
        <v>0</v>
      </c>
      <c r="AS1902">
        <v>0</v>
      </c>
      <c r="AT1902">
        <v>0</v>
      </c>
      <c r="AU1902">
        <v>0</v>
      </c>
      <c r="AV1902">
        <v>0</v>
      </c>
      <c r="AW1902">
        <v>0</v>
      </c>
      <c r="AX1902">
        <v>0</v>
      </c>
      <c r="AY1902">
        <v>0</v>
      </c>
      <c r="AZ1902">
        <v>0</v>
      </c>
      <c r="BA1902">
        <v>0</v>
      </c>
      <c r="BB1902">
        <v>0</v>
      </c>
      <c r="BC1902">
        <v>0</v>
      </c>
      <c r="BD1902">
        <v>0</v>
      </c>
      <c r="BE1902">
        <v>0</v>
      </c>
      <c r="BF1902">
        <v>0</v>
      </c>
      <c r="BG1902" s="20">
        <v>0</v>
      </c>
      <c r="BH1902" s="20">
        <v>0</v>
      </c>
      <c r="BI1902" s="20">
        <v>58</v>
      </c>
      <c r="BJ1902" s="20">
        <v>0</v>
      </c>
      <c r="BK1902" s="20">
        <v>393</v>
      </c>
      <c r="BL1902" s="20">
        <v>381</v>
      </c>
      <c r="BM1902" s="20">
        <v>560</v>
      </c>
      <c r="BN1902" s="20">
        <v>49</v>
      </c>
      <c r="BO1902" s="20">
        <v>19</v>
      </c>
      <c r="BP1902" s="20">
        <v>2038</v>
      </c>
      <c r="BQ1902" s="20">
        <v>969</v>
      </c>
      <c r="BR1902" s="20">
        <v>0</v>
      </c>
      <c r="BS1902" s="20">
        <v>55</v>
      </c>
      <c r="BT1902" s="20">
        <v>108</v>
      </c>
      <c r="BU1902" s="20">
        <v>272</v>
      </c>
      <c r="BV1902" s="20">
        <v>1543</v>
      </c>
    </row>
    <row r="1903" spans="1:74" x14ac:dyDescent="0.25">
      <c r="A1903" s="20" t="s">
        <v>452</v>
      </c>
      <c r="B1903" s="20" t="s">
        <v>455</v>
      </c>
      <c r="C1903" s="20" t="s">
        <v>619</v>
      </c>
      <c r="D1903" s="1">
        <v>44570</v>
      </c>
      <c r="E1903">
        <v>60</v>
      </c>
      <c r="F1903">
        <v>0</v>
      </c>
      <c r="G1903">
        <v>0</v>
      </c>
      <c r="H1903">
        <v>0</v>
      </c>
      <c r="I1903">
        <v>0</v>
      </c>
      <c r="J1903">
        <v>53</v>
      </c>
      <c r="K1903">
        <v>1</v>
      </c>
      <c r="L1903">
        <v>0</v>
      </c>
      <c r="M1903">
        <v>0</v>
      </c>
      <c r="N1903">
        <v>0</v>
      </c>
      <c r="O1903">
        <v>0</v>
      </c>
      <c r="P1903">
        <v>0</v>
      </c>
      <c r="Q1903">
        <v>0</v>
      </c>
      <c r="R1903">
        <v>416</v>
      </c>
      <c r="S1903">
        <v>370</v>
      </c>
      <c r="T1903">
        <v>11</v>
      </c>
      <c r="U1903">
        <v>6</v>
      </c>
      <c r="V1903">
        <v>5</v>
      </c>
      <c r="W1903">
        <v>428</v>
      </c>
      <c r="X1903">
        <v>303</v>
      </c>
      <c r="Y1903">
        <v>20</v>
      </c>
      <c r="Z1903">
        <v>10</v>
      </c>
      <c r="AA1903">
        <v>8</v>
      </c>
      <c r="AB1903">
        <v>642</v>
      </c>
      <c r="AC1903">
        <v>462</v>
      </c>
      <c r="AD1903">
        <v>14</v>
      </c>
      <c r="AE1903">
        <v>43</v>
      </c>
      <c r="AF1903">
        <v>17</v>
      </c>
      <c r="AG1903">
        <v>62</v>
      </c>
      <c r="AH1903">
        <v>26</v>
      </c>
      <c r="AI1903">
        <v>5</v>
      </c>
      <c r="AJ1903">
        <v>1</v>
      </c>
      <c r="AK1903">
        <v>5</v>
      </c>
      <c r="AL1903">
        <v>24</v>
      </c>
      <c r="AM1903">
        <v>18</v>
      </c>
      <c r="AN1903">
        <v>2</v>
      </c>
      <c r="AO1903">
        <v>0</v>
      </c>
      <c r="AP1903">
        <v>0</v>
      </c>
      <c r="AQ1903">
        <v>0</v>
      </c>
      <c r="AR1903">
        <v>0</v>
      </c>
      <c r="AS1903">
        <v>0</v>
      </c>
      <c r="AT1903">
        <v>0</v>
      </c>
      <c r="AU1903">
        <v>0</v>
      </c>
      <c r="AV1903">
        <v>0</v>
      </c>
      <c r="AW1903">
        <v>0</v>
      </c>
      <c r="AX1903">
        <v>0</v>
      </c>
      <c r="AY1903">
        <v>0</v>
      </c>
      <c r="AZ1903">
        <v>0</v>
      </c>
      <c r="BA1903">
        <v>0</v>
      </c>
      <c r="BB1903">
        <v>0</v>
      </c>
      <c r="BC1903">
        <v>0</v>
      </c>
      <c r="BD1903">
        <v>0</v>
      </c>
      <c r="BE1903">
        <v>0</v>
      </c>
      <c r="BF1903">
        <v>0</v>
      </c>
      <c r="BG1903" s="20">
        <v>0</v>
      </c>
      <c r="BH1903" s="20">
        <v>0</v>
      </c>
      <c r="BI1903" s="20">
        <v>58</v>
      </c>
      <c r="BJ1903" s="20">
        <v>0</v>
      </c>
      <c r="BK1903" s="20">
        <v>392</v>
      </c>
      <c r="BL1903" s="20">
        <v>383</v>
      </c>
      <c r="BM1903" s="20">
        <v>558</v>
      </c>
      <c r="BN1903" s="20">
        <v>49</v>
      </c>
      <c r="BO1903" s="20">
        <v>20</v>
      </c>
      <c r="BP1903" s="20">
        <v>2036</v>
      </c>
      <c r="BQ1903" s="20">
        <v>1042</v>
      </c>
      <c r="BR1903" s="20">
        <v>0</v>
      </c>
      <c r="BS1903" s="20">
        <v>55</v>
      </c>
      <c r="BT1903" s="20">
        <v>107</v>
      </c>
      <c r="BU1903" s="20">
        <v>271</v>
      </c>
      <c r="BV1903" s="20">
        <v>1543</v>
      </c>
    </row>
    <row r="1904" spans="1:74" x14ac:dyDescent="0.25">
      <c r="A1904" s="20" t="s">
        <v>452</v>
      </c>
      <c r="B1904" s="20" t="s">
        <v>455</v>
      </c>
      <c r="C1904" s="20" t="s">
        <v>619</v>
      </c>
      <c r="D1904" s="1">
        <v>44577</v>
      </c>
      <c r="E1904">
        <v>60</v>
      </c>
      <c r="F1904">
        <v>0</v>
      </c>
      <c r="G1904">
        <v>0</v>
      </c>
      <c r="H1904">
        <v>0</v>
      </c>
      <c r="I1904">
        <v>0</v>
      </c>
      <c r="J1904">
        <v>55</v>
      </c>
      <c r="K1904">
        <v>1</v>
      </c>
      <c r="L1904">
        <v>0</v>
      </c>
      <c r="M1904">
        <v>0</v>
      </c>
      <c r="N1904">
        <v>0</v>
      </c>
      <c r="O1904">
        <v>0</v>
      </c>
      <c r="P1904">
        <v>0</v>
      </c>
      <c r="Q1904">
        <v>0</v>
      </c>
      <c r="R1904">
        <v>416</v>
      </c>
      <c r="S1904">
        <v>370</v>
      </c>
      <c r="T1904">
        <v>11</v>
      </c>
      <c r="U1904">
        <v>6</v>
      </c>
      <c r="V1904">
        <v>5</v>
      </c>
      <c r="W1904">
        <v>427</v>
      </c>
      <c r="X1904">
        <v>307</v>
      </c>
      <c r="Y1904">
        <v>19</v>
      </c>
      <c r="Z1904">
        <v>11</v>
      </c>
      <c r="AA1904">
        <v>7</v>
      </c>
      <c r="AB1904">
        <v>643</v>
      </c>
      <c r="AC1904">
        <v>469</v>
      </c>
      <c r="AD1904">
        <v>14</v>
      </c>
      <c r="AE1904">
        <v>43</v>
      </c>
      <c r="AF1904">
        <v>17</v>
      </c>
      <c r="AG1904">
        <v>63</v>
      </c>
      <c r="AH1904">
        <v>28</v>
      </c>
      <c r="AI1904">
        <v>5</v>
      </c>
      <c r="AJ1904">
        <v>1</v>
      </c>
      <c r="AK1904">
        <v>5</v>
      </c>
      <c r="AL1904">
        <v>24</v>
      </c>
      <c r="AM1904">
        <v>19</v>
      </c>
      <c r="AN1904">
        <v>2</v>
      </c>
      <c r="AO1904">
        <v>0</v>
      </c>
      <c r="AP1904">
        <v>0</v>
      </c>
      <c r="AQ1904">
        <v>0</v>
      </c>
      <c r="AR1904">
        <v>0</v>
      </c>
      <c r="AS1904">
        <v>0</v>
      </c>
      <c r="AT1904">
        <v>0</v>
      </c>
      <c r="AU1904">
        <v>0</v>
      </c>
      <c r="AV1904">
        <v>0</v>
      </c>
      <c r="AW1904">
        <v>0</v>
      </c>
      <c r="AX1904">
        <v>0</v>
      </c>
      <c r="AY1904">
        <v>0</v>
      </c>
      <c r="AZ1904">
        <v>0</v>
      </c>
      <c r="BA1904">
        <v>0</v>
      </c>
      <c r="BB1904">
        <v>0</v>
      </c>
      <c r="BC1904">
        <v>0</v>
      </c>
      <c r="BD1904">
        <v>0</v>
      </c>
      <c r="BE1904">
        <v>0</v>
      </c>
      <c r="BF1904">
        <v>0</v>
      </c>
      <c r="BG1904" s="20">
        <v>0</v>
      </c>
      <c r="BH1904" s="20">
        <v>0</v>
      </c>
      <c r="BI1904" s="20">
        <v>58</v>
      </c>
      <c r="BJ1904" s="20">
        <v>0</v>
      </c>
      <c r="BK1904" s="20">
        <v>392</v>
      </c>
      <c r="BL1904" s="20">
        <v>382</v>
      </c>
      <c r="BM1904" s="20">
        <v>559</v>
      </c>
      <c r="BN1904" s="20">
        <v>50</v>
      </c>
      <c r="BO1904" s="20">
        <v>21</v>
      </c>
      <c r="BP1904" s="20">
        <v>2036</v>
      </c>
      <c r="BQ1904" s="20">
        <v>1074</v>
      </c>
      <c r="BR1904" s="20">
        <v>0</v>
      </c>
      <c r="BS1904" s="20">
        <v>57</v>
      </c>
      <c r="BT1904" s="20">
        <v>107</v>
      </c>
      <c r="BU1904" s="20">
        <v>266</v>
      </c>
      <c r="BV1904" s="20">
        <v>1544</v>
      </c>
    </row>
    <row r="1905" spans="1:74" x14ac:dyDescent="0.25">
      <c r="A1905" s="20" t="s">
        <v>452</v>
      </c>
      <c r="B1905" s="20" t="s">
        <v>455</v>
      </c>
      <c r="C1905" s="20" t="s">
        <v>619</v>
      </c>
      <c r="D1905" s="1">
        <v>44584</v>
      </c>
      <c r="E1905">
        <v>59</v>
      </c>
      <c r="F1905">
        <v>0</v>
      </c>
      <c r="G1905">
        <v>0</v>
      </c>
      <c r="H1905">
        <v>0</v>
      </c>
      <c r="I1905">
        <v>0</v>
      </c>
      <c r="J1905">
        <v>54</v>
      </c>
      <c r="K1905">
        <v>1</v>
      </c>
      <c r="L1905">
        <v>0</v>
      </c>
      <c r="M1905">
        <v>0</v>
      </c>
      <c r="N1905">
        <v>0</v>
      </c>
      <c r="O1905">
        <v>0</v>
      </c>
      <c r="P1905">
        <v>0</v>
      </c>
      <c r="Q1905">
        <v>0</v>
      </c>
      <c r="R1905">
        <v>414</v>
      </c>
      <c r="S1905">
        <v>369</v>
      </c>
      <c r="T1905">
        <v>11</v>
      </c>
      <c r="U1905">
        <v>6</v>
      </c>
      <c r="V1905">
        <v>5</v>
      </c>
      <c r="W1905">
        <v>429</v>
      </c>
      <c r="X1905">
        <v>309</v>
      </c>
      <c r="Y1905">
        <v>20</v>
      </c>
      <c r="Z1905">
        <v>11</v>
      </c>
      <c r="AA1905">
        <v>7</v>
      </c>
      <c r="AB1905">
        <v>641</v>
      </c>
      <c r="AC1905">
        <v>469</v>
      </c>
      <c r="AD1905">
        <v>14</v>
      </c>
      <c r="AE1905">
        <v>43</v>
      </c>
      <c r="AF1905">
        <v>17</v>
      </c>
      <c r="AG1905">
        <v>63</v>
      </c>
      <c r="AH1905">
        <v>29</v>
      </c>
      <c r="AI1905">
        <v>5</v>
      </c>
      <c r="AJ1905">
        <v>1</v>
      </c>
      <c r="AK1905">
        <v>5</v>
      </c>
      <c r="AL1905">
        <v>24</v>
      </c>
      <c r="AM1905">
        <v>19</v>
      </c>
      <c r="AN1905">
        <v>2</v>
      </c>
      <c r="AO1905">
        <v>0</v>
      </c>
      <c r="AP1905">
        <v>0</v>
      </c>
      <c r="AQ1905">
        <v>0</v>
      </c>
      <c r="AR1905">
        <v>0</v>
      </c>
      <c r="AS1905">
        <v>0</v>
      </c>
      <c r="AT1905">
        <v>0</v>
      </c>
      <c r="AU1905">
        <v>0</v>
      </c>
      <c r="AV1905">
        <v>0</v>
      </c>
      <c r="AW1905">
        <v>0</v>
      </c>
      <c r="AX1905">
        <v>0</v>
      </c>
      <c r="AY1905">
        <v>0</v>
      </c>
      <c r="AZ1905">
        <v>0</v>
      </c>
      <c r="BA1905">
        <v>0</v>
      </c>
      <c r="BB1905">
        <v>0</v>
      </c>
      <c r="BC1905">
        <v>0</v>
      </c>
      <c r="BD1905">
        <v>0</v>
      </c>
      <c r="BE1905">
        <v>0</v>
      </c>
      <c r="BF1905">
        <v>0</v>
      </c>
      <c r="BG1905" s="20">
        <v>0</v>
      </c>
      <c r="BH1905" s="20">
        <v>0</v>
      </c>
      <c r="BI1905" s="20">
        <v>57</v>
      </c>
      <c r="BJ1905" s="20">
        <v>0</v>
      </c>
      <c r="BK1905" s="20">
        <v>390</v>
      </c>
      <c r="BL1905" s="20">
        <v>384</v>
      </c>
      <c r="BM1905" s="20">
        <v>557</v>
      </c>
      <c r="BN1905" s="20">
        <v>50</v>
      </c>
      <c r="BO1905" s="20">
        <v>21</v>
      </c>
      <c r="BP1905" s="20">
        <v>2027</v>
      </c>
      <c r="BQ1905" s="20">
        <v>1082</v>
      </c>
      <c r="BR1905" s="20">
        <v>0</v>
      </c>
      <c r="BS1905" s="20">
        <v>57</v>
      </c>
      <c r="BT1905" s="20">
        <v>109</v>
      </c>
      <c r="BU1905" s="20">
        <v>265</v>
      </c>
      <c r="BV1905" s="20">
        <v>1535</v>
      </c>
    </row>
    <row r="1906" spans="1:74" x14ac:dyDescent="0.25">
      <c r="A1906" s="20" t="s">
        <v>452</v>
      </c>
      <c r="B1906" s="20" t="s">
        <v>455</v>
      </c>
      <c r="C1906" s="20" t="s">
        <v>619</v>
      </c>
      <c r="D1906" s="1">
        <v>44591</v>
      </c>
      <c r="E1906">
        <v>59</v>
      </c>
      <c r="F1906">
        <v>0</v>
      </c>
      <c r="G1906">
        <v>0</v>
      </c>
      <c r="H1906">
        <v>0</v>
      </c>
      <c r="I1906">
        <v>0</v>
      </c>
      <c r="J1906">
        <v>54</v>
      </c>
      <c r="K1906">
        <v>1</v>
      </c>
      <c r="L1906">
        <v>0</v>
      </c>
      <c r="M1906">
        <v>0</v>
      </c>
      <c r="N1906">
        <v>0</v>
      </c>
      <c r="O1906">
        <v>0</v>
      </c>
      <c r="P1906">
        <v>0</v>
      </c>
      <c r="Q1906">
        <v>0</v>
      </c>
      <c r="R1906">
        <v>415</v>
      </c>
      <c r="S1906">
        <v>370</v>
      </c>
      <c r="T1906">
        <v>11</v>
      </c>
      <c r="U1906">
        <v>6</v>
      </c>
      <c r="V1906">
        <v>5</v>
      </c>
      <c r="W1906">
        <v>428</v>
      </c>
      <c r="X1906">
        <v>310</v>
      </c>
      <c r="Y1906">
        <v>20</v>
      </c>
      <c r="Z1906">
        <v>10</v>
      </c>
      <c r="AA1906">
        <v>8</v>
      </c>
      <c r="AB1906">
        <v>641</v>
      </c>
      <c r="AC1906">
        <v>471</v>
      </c>
      <c r="AD1906">
        <v>14</v>
      </c>
      <c r="AE1906">
        <v>43</v>
      </c>
      <c r="AF1906">
        <v>17</v>
      </c>
      <c r="AG1906">
        <v>63</v>
      </c>
      <c r="AH1906">
        <v>31</v>
      </c>
      <c r="AI1906">
        <v>5</v>
      </c>
      <c r="AJ1906">
        <v>1</v>
      </c>
      <c r="AK1906">
        <v>5</v>
      </c>
      <c r="AL1906">
        <v>24</v>
      </c>
      <c r="AM1906">
        <v>19</v>
      </c>
      <c r="AN1906">
        <v>2</v>
      </c>
      <c r="AO1906">
        <v>0</v>
      </c>
      <c r="AP1906">
        <v>0</v>
      </c>
      <c r="AQ1906">
        <v>0</v>
      </c>
      <c r="AR1906">
        <v>0</v>
      </c>
      <c r="AS1906">
        <v>0</v>
      </c>
      <c r="AT1906">
        <v>0</v>
      </c>
      <c r="AU1906">
        <v>0</v>
      </c>
      <c r="AV1906">
        <v>0</v>
      </c>
      <c r="AW1906">
        <v>0</v>
      </c>
      <c r="AX1906">
        <v>0</v>
      </c>
      <c r="AY1906">
        <v>0</v>
      </c>
      <c r="AZ1906">
        <v>0</v>
      </c>
      <c r="BA1906">
        <v>0</v>
      </c>
      <c r="BB1906">
        <v>0</v>
      </c>
      <c r="BC1906">
        <v>0</v>
      </c>
      <c r="BD1906">
        <v>0</v>
      </c>
      <c r="BE1906">
        <v>0</v>
      </c>
      <c r="BF1906">
        <v>0</v>
      </c>
      <c r="BG1906" s="20">
        <v>0</v>
      </c>
      <c r="BH1906" s="20">
        <v>0</v>
      </c>
      <c r="BI1906" s="20">
        <v>58</v>
      </c>
      <c r="BJ1906" s="20">
        <v>0</v>
      </c>
      <c r="BK1906" s="20">
        <v>391</v>
      </c>
      <c r="BL1906" s="20">
        <v>383</v>
      </c>
      <c r="BM1906" s="20">
        <v>557</v>
      </c>
      <c r="BN1906" s="20">
        <v>50</v>
      </c>
      <c r="BO1906" s="20">
        <v>21</v>
      </c>
      <c r="BP1906" s="20">
        <v>2030</v>
      </c>
      <c r="BQ1906" s="20">
        <v>1104</v>
      </c>
      <c r="BR1906" s="20">
        <v>0</v>
      </c>
      <c r="BS1906" s="20">
        <v>59</v>
      </c>
      <c r="BT1906" s="20">
        <v>109</v>
      </c>
      <c r="BU1906" s="20">
        <v>262</v>
      </c>
      <c r="BV1906" s="20">
        <v>1542</v>
      </c>
    </row>
    <row r="1907" spans="1:74" x14ac:dyDescent="0.25">
      <c r="A1907" s="20" t="s">
        <v>452</v>
      </c>
      <c r="B1907" s="20" t="s">
        <v>455</v>
      </c>
      <c r="C1907" s="20" t="s">
        <v>619</v>
      </c>
      <c r="D1907" s="1">
        <v>44599</v>
      </c>
      <c r="E1907">
        <v>59</v>
      </c>
      <c r="F1907">
        <v>0</v>
      </c>
      <c r="G1907">
        <v>0</v>
      </c>
      <c r="H1907">
        <v>0</v>
      </c>
      <c r="I1907">
        <v>0</v>
      </c>
      <c r="J1907">
        <v>54</v>
      </c>
      <c r="K1907">
        <v>1</v>
      </c>
      <c r="L1907">
        <v>0</v>
      </c>
      <c r="M1907">
        <v>0</v>
      </c>
      <c r="N1907">
        <v>0</v>
      </c>
      <c r="O1907">
        <v>0</v>
      </c>
      <c r="P1907">
        <v>0</v>
      </c>
      <c r="Q1907">
        <v>0</v>
      </c>
      <c r="R1907">
        <v>412</v>
      </c>
      <c r="S1907">
        <v>367</v>
      </c>
      <c r="T1907">
        <v>11</v>
      </c>
      <c r="U1907">
        <v>6</v>
      </c>
      <c r="V1907">
        <v>5</v>
      </c>
      <c r="W1907">
        <v>424</v>
      </c>
      <c r="X1907">
        <v>307</v>
      </c>
      <c r="Y1907">
        <v>20</v>
      </c>
      <c r="Z1907">
        <v>10</v>
      </c>
      <c r="AA1907">
        <v>8</v>
      </c>
      <c r="AB1907">
        <v>642</v>
      </c>
      <c r="AC1907">
        <v>471</v>
      </c>
      <c r="AD1907">
        <v>15</v>
      </c>
      <c r="AE1907">
        <v>43</v>
      </c>
      <c r="AF1907">
        <v>17</v>
      </c>
      <c r="AG1907">
        <v>61</v>
      </c>
      <c r="AH1907">
        <v>29</v>
      </c>
      <c r="AI1907">
        <v>4</v>
      </c>
      <c r="AJ1907">
        <v>1</v>
      </c>
      <c r="AK1907">
        <v>5</v>
      </c>
      <c r="AL1907">
        <v>23</v>
      </c>
      <c r="AM1907">
        <v>18</v>
      </c>
      <c r="AN1907">
        <v>2</v>
      </c>
      <c r="AO1907">
        <v>0</v>
      </c>
      <c r="AP1907">
        <v>0</v>
      </c>
      <c r="AQ1907">
        <v>0</v>
      </c>
      <c r="AR1907">
        <v>0</v>
      </c>
      <c r="AS1907">
        <v>0</v>
      </c>
      <c r="AT1907">
        <v>0</v>
      </c>
      <c r="AU1907">
        <v>0</v>
      </c>
      <c r="AV1907">
        <v>0</v>
      </c>
      <c r="AW1907">
        <v>0</v>
      </c>
      <c r="AX1907">
        <v>0</v>
      </c>
      <c r="AY1907">
        <v>0</v>
      </c>
      <c r="AZ1907">
        <v>0</v>
      </c>
      <c r="BA1907">
        <v>0</v>
      </c>
      <c r="BB1907">
        <v>0</v>
      </c>
      <c r="BC1907">
        <v>0</v>
      </c>
      <c r="BD1907">
        <v>0</v>
      </c>
      <c r="BE1907">
        <v>0</v>
      </c>
      <c r="BF1907">
        <v>0</v>
      </c>
      <c r="BG1907" s="20">
        <v>0</v>
      </c>
      <c r="BH1907" s="20">
        <v>0</v>
      </c>
      <c r="BI1907" s="20">
        <v>58</v>
      </c>
      <c r="BJ1907" s="20">
        <v>0</v>
      </c>
      <c r="BK1907" s="20">
        <v>388</v>
      </c>
      <c r="BL1907" s="20">
        <v>380</v>
      </c>
      <c r="BM1907" s="20">
        <v>556</v>
      </c>
      <c r="BN1907" s="20">
        <v>49</v>
      </c>
      <c r="BO1907" s="20">
        <v>20</v>
      </c>
      <c r="BP1907" s="20">
        <v>2026</v>
      </c>
      <c r="BQ1907" s="20">
        <v>1107</v>
      </c>
      <c r="BR1907" s="20">
        <v>0</v>
      </c>
      <c r="BS1907" s="20">
        <v>59</v>
      </c>
      <c r="BT1907" s="20">
        <v>109</v>
      </c>
      <c r="BU1907" s="20">
        <v>257</v>
      </c>
      <c r="BV1907" s="20">
        <v>1544</v>
      </c>
    </row>
    <row r="1908" spans="1:74" x14ac:dyDescent="0.25">
      <c r="A1908" s="20" t="s">
        <v>452</v>
      </c>
      <c r="B1908" s="20" t="s">
        <v>455</v>
      </c>
      <c r="C1908" s="20" t="s">
        <v>619</v>
      </c>
      <c r="D1908" s="1">
        <v>44606</v>
      </c>
      <c r="E1908">
        <v>59</v>
      </c>
      <c r="F1908">
        <v>0</v>
      </c>
      <c r="G1908">
        <v>0</v>
      </c>
      <c r="H1908">
        <v>0</v>
      </c>
      <c r="I1908">
        <v>0</v>
      </c>
      <c r="J1908">
        <v>55</v>
      </c>
      <c r="K1908">
        <v>1</v>
      </c>
      <c r="L1908">
        <v>0</v>
      </c>
      <c r="M1908">
        <v>0</v>
      </c>
      <c r="N1908">
        <v>0</v>
      </c>
      <c r="O1908">
        <v>0</v>
      </c>
      <c r="P1908">
        <v>0</v>
      </c>
      <c r="Q1908">
        <v>0</v>
      </c>
      <c r="R1908">
        <v>411</v>
      </c>
      <c r="S1908">
        <v>366</v>
      </c>
      <c r="T1908">
        <v>11</v>
      </c>
      <c r="U1908">
        <v>6</v>
      </c>
      <c r="V1908">
        <v>5</v>
      </c>
      <c r="W1908">
        <v>426</v>
      </c>
      <c r="X1908">
        <v>310</v>
      </c>
      <c r="Y1908">
        <v>20</v>
      </c>
      <c r="Z1908">
        <v>10</v>
      </c>
      <c r="AA1908">
        <v>8</v>
      </c>
      <c r="AB1908">
        <v>638</v>
      </c>
      <c r="AC1908">
        <v>473</v>
      </c>
      <c r="AD1908">
        <v>15</v>
      </c>
      <c r="AE1908">
        <v>43</v>
      </c>
      <c r="AF1908">
        <v>16</v>
      </c>
      <c r="AG1908">
        <v>62</v>
      </c>
      <c r="AH1908">
        <v>31</v>
      </c>
      <c r="AI1908">
        <v>4</v>
      </c>
      <c r="AJ1908">
        <v>1</v>
      </c>
      <c r="AK1908">
        <v>5</v>
      </c>
      <c r="AL1908">
        <v>23</v>
      </c>
      <c r="AM1908">
        <v>18</v>
      </c>
      <c r="AN1908">
        <v>2</v>
      </c>
      <c r="AO1908">
        <v>0</v>
      </c>
      <c r="AP1908">
        <v>0</v>
      </c>
      <c r="AQ1908">
        <v>0</v>
      </c>
      <c r="AR1908">
        <v>0</v>
      </c>
      <c r="AS1908">
        <v>0</v>
      </c>
      <c r="AT1908">
        <v>0</v>
      </c>
      <c r="AU1908">
        <v>0</v>
      </c>
      <c r="AV1908">
        <v>0</v>
      </c>
      <c r="AW1908">
        <v>0</v>
      </c>
      <c r="AX1908">
        <v>0</v>
      </c>
      <c r="AY1908">
        <v>0</v>
      </c>
      <c r="AZ1908">
        <v>0</v>
      </c>
      <c r="BA1908">
        <v>0</v>
      </c>
      <c r="BB1908">
        <v>0</v>
      </c>
      <c r="BC1908">
        <v>0</v>
      </c>
      <c r="BD1908">
        <v>0</v>
      </c>
      <c r="BE1908">
        <v>0</v>
      </c>
      <c r="BF1908">
        <v>0</v>
      </c>
      <c r="BG1908" s="20">
        <v>0</v>
      </c>
      <c r="BH1908" s="20">
        <v>0</v>
      </c>
      <c r="BI1908" s="20">
        <v>58</v>
      </c>
      <c r="BJ1908" s="20">
        <v>0</v>
      </c>
      <c r="BK1908" s="20">
        <v>387</v>
      </c>
      <c r="BL1908" s="20">
        <v>382</v>
      </c>
      <c r="BM1908" s="20">
        <v>553</v>
      </c>
      <c r="BN1908" s="20">
        <v>50</v>
      </c>
      <c r="BO1908" s="20">
        <v>20</v>
      </c>
      <c r="BP1908" s="20">
        <v>2024</v>
      </c>
      <c r="BQ1908" s="20">
        <v>1125</v>
      </c>
      <c r="BR1908" s="20">
        <v>0</v>
      </c>
      <c r="BS1908" s="20">
        <v>59</v>
      </c>
      <c r="BT1908" s="20">
        <v>110</v>
      </c>
      <c r="BU1908" s="20">
        <v>255</v>
      </c>
      <c r="BV1908" s="20">
        <v>1545</v>
      </c>
    </row>
    <row r="1909" spans="1:74" x14ac:dyDescent="0.25">
      <c r="A1909" s="20" t="s">
        <v>452</v>
      </c>
      <c r="B1909" s="20" t="s">
        <v>602</v>
      </c>
      <c r="C1909" s="20" t="s">
        <v>620</v>
      </c>
      <c r="D1909" s="1">
        <v>44493</v>
      </c>
      <c r="E1909">
        <v>250</v>
      </c>
      <c r="F1909">
        <v>7</v>
      </c>
      <c r="G1909">
        <v>2</v>
      </c>
      <c r="H1909">
        <v>3</v>
      </c>
      <c r="I1909">
        <v>3</v>
      </c>
      <c r="J1909">
        <v>105</v>
      </c>
      <c r="K1909">
        <v>2</v>
      </c>
      <c r="L1909">
        <v>10</v>
      </c>
      <c r="M1909">
        <v>2</v>
      </c>
      <c r="N1909">
        <v>105</v>
      </c>
      <c r="O1909">
        <v>0</v>
      </c>
      <c r="P1909">
        <v>84</v>
      </c>
      <c r="Q1909">
        <v>0</v>
      </c>
      <c r="R1909">
        <v>2046</v>
      </c>
      <c r="S1909">
        <v>0</v>
      </c>
      <c r="T1909">
        <v>1196</v>
      </c>
      <c r="U1909">
        <v>53</v>
      </c>
      <c r="V1909">
        <v>7</v>
      </c>
      <c r="W1909">
        <v>1732</v>
      </c>
      <c r="X1909">
        <v>0</v>
      </c>
      <c r="Y1909">
        <v>156</v>
      </c>
      <c r="Z1909">
        <v>116</v>
      </c>
      <c r="AA1909">
        <v>38</v>
      </c>
      <c r="AB1909">
        <v>2814</v>
      </c>
      <c r="AC1909">
        <v>231</v>
      </c>
      <c r="AD1909">
        <v>27</v>
      </c>
      <c r="AE1909">
        <v>188</v>
      </c>
      <c r="AF1909">
        <v>134</v>
      </c>
      <c r="AG1909">
        <v>224</v>
      </c>
      <c r="AH1909">
        <v>0</v>
      </c>
      <c r="AI1909">
        <v>5</v>
      </c>
      <c r="AJ1909">
        <v>16</v>
      </c>
      <c r="AK1909">
        <v>3</v>
      </c>
      <c r="AL1909">
        <v>187</v>
      </c>
      <c r="AM1909">
        <v>0</v>
      </c>
      <c r="AN1909">
        <v>39</v>
      </c>
      <c r="AO1909">
        <v>0</v>
      </c>
      <c r="AP1909">
        <v>2</v>
      </c>
      <c r="AQ1909">
        <v>0</v>
      </c>
      <c r="AR1909">
        <v>0</v>
      </c>
      <c r="AS1909">
        <v>0</v>
      </c>
      <c r="AT1909">
        <v>0</v>
      </c>
      <c r="AU1909">
        <v>0</v>
      </c>
      <c r="AV1909">
        <v>0</v>
      </c>
      <c r="AW1909">
        <v>0</v>
      </c>
      <c r="AX1909">
        <v>0</v>
      </c>
      <c r="AY1909">
        <v>0</v>
      </c>
      <c r="AZ1909">
        <v>0</v>
      </c>
      <c r="BA1909">
        <v>0</v>
      </c>
      <c r="BB1909">
        <v>33</v>
      </c>
      <c r="BC1909">
        <v>40</v>
      </c>
      <c r="BD1909">
        <v>0</v>
      </c>
      <c r="BE1909">
        <v>4</v>
      </c>
      <c r="BF1909">
        <v>3</v>
      </c>
      <c r="BG1909" s="20"/>
      <c r="BH1909" s="20"/>
      <c r="BI1909" s="20"/>
      <c r="BJ1909" s="20"/>
      <c r="BK1909" s="20"/>
      <c r="BL1909" s="20"/>
      <c r="BM1909" s="20"/>
      <c r="BN1909" s="20"/>
      <c r="BO1909" s="20"/>
      <c r="BP1909" s="20"/>
      <c r="BQ1909" s="20"/>
      <c r="BR1909" s="20"/>
      <c r="BS1909" s="20"/>
      <c r="BT1909" s="20"/>
      <c r="BU1909" s="20"/>
      <c r="BV1909" s="20"/>
    </row>
    <row r="1910" spans="1:74" x14ac:dyDescent="0.25">
      <c r="A1910" s="20" t="s">
        <v>452</v>
      </c>
      <c r="B1910" s="20" t="s">
        <v>602</v>
      </c>
      <c r="C1910" s="20" t="s">
        <v>620</v>
      </c>
      <c r="D1910" s="1">
        <v>44500</v>
      </c>
      <c r="E1910">
        <v>251</v>
      </c>
      <c r="F1910">
        <v>8</v>
      </c>
      <c r="G1910">
        <v>3</v>
      </c>
      <c r="H1910">
        <v>3</v>
      </c>
      <c r="I1910">
        <v>3</v>
      </c>
      <c r="J1910">
        <v>134</v>
      </c>
      <c r="K1910">
        <v>2</v>
      </c>
      <c r="L1910">
        <v>10</v>
      </c>
      <c r="M1910">
        <v>2</v>
      </c>
      <c r="N1910">
        <v>103</v>
      </c>
      <c r="O1910">
        <v>0</v>
      </c>
      <c r="P1910">
        <v>84</v>
      </c>
      <c r="Q1910">
        <v>0</v>
      </c>
      <c r="R1910">
        <v>2040</v>
      </c>
      <c r="S1910">
        <v>0</v>
      </c>
      <c r="T1910">
        <v>1425</v>
      </c>
      <c r="U1910">
        <v>53</v>
      </c>
      <c r="V1910">
        <v>6</v>
      </c>
      <c r="W1910">
        <v>1732</v>
      </c>
      <c r="X1910">
        <v>0</v>
      </c>
      <c r="Y1910">
        <v>261</v>
      </c>
      <c r="Z1910">
        <v>111</v>
      </c>
      <c r="AA1910">
        <v>38</v>
      </c>
      <c r="AB1910">
        <v>2815</v>
      </c>
      <c r="AC1910">
        <v>329</v>
      </c>
      <c r="AD1910">
        <v>27</v>
      </c>
      <c r="AE1910">
        <v>186</v>
      </c>
      <c r="AF1910">
        <v>137</v>
      </c>
      <c r="AG1910">
        <v>226</v>
      </c>
      <c r="AH1910">
        <v>0</v>
      </c>
      <c r="AI1910">
        <v>8</v>
      </c>
      <c r="AJ1910">
        <v>17</v>
      </c>
      <c r="AK1910">
        <v>3</v>
      </c>
      <c r="AL1910">
        <v>191</v>
      </c>
      <c r="AM1910">
        <v>0</v>
      </c>
      <c r="AN1910">
        <v>44</v>
      </c>
      <c r="AO1910">
        <v>0</v>
      </c>
      <c r="AP1910">
        <v>2</v>
      </c>
      <c r="AQ1910">
        <v>0</v>
      </c>
      <c r="AR1910">
        <v>0</v>
      </c>
      <c r="AS1910">
        <v>0</v>
      </c>
      <c r="AT1910">
        <v>0</v>
      </c>
      <c r="AU1910">
        <v>0</v>
      </c>
      <c r="AV1910">
        <v>0</v>
      </c>
      <c r="AW1910">
        <v>0</v>
      </c>
      <c r="AX1910">
        <v>0</v>
      </c>
      <c r="AY1910">
        <v>0</v>
      </c>
      <c r="AZ1910">
        <v>0</v>
      </c>
      <c r="BA1910">
        <v>0</v>
      </c>
      <c r="BB1910">
        <v>33</v>
      </c>
      <c r="BC1910">
        <v>40</v>
      </c>
      <c r="BD1910">
        <v>0</v>
      </c>
      <c r="BE1910">
        <v>4</v>
      </c>
      <c r="BF1910">
        <v>3</v>
      </c>
      <c r="BG1910" s="20"/>
      <c r="BH1910" s="20"/>
      <c r="BI1910" s="20"/>
      <c r="BJ1910" s="20"/>
      <c r="BK1910" s="20"/>
      <c r="BL1910" s="20"/>
      <c r="BM1910" s="20"/>
      <c r="BN1910" s="20"/>
      <c r="BO1910" s="20"/>
      <c r="BP1910" s="20"/>
      <c r="BQ1910" s="20"/>
      <c r="BR1910" s="20"/>
      <c r="BS1910" s="20"/>
      <c r="BT1910" s="20"/>
      <c r="BU1910" s="20"/>
      <c r="BV1910" s="20"/>
    </row>
    <row r="1911" spans="1:74" x14ac:dyDescent="0.25">
      <c r="A1911" s="20" t="s">
        <v>452</v>
      </c>
      <c r="B1911" s="20" t="s">
        <v>602</v>
      </c>
      <c r="C1911" s="20" t="s">
        <v>620</v>
      </c>
      <c r="D1911" s="1">
        <v>44507</v>
      </c>
      <c r="E1911">
        <v>252</v>
      </c>
      <c r="F1911">
        <v>8</v>
      </c>
      <c r="G1911">
        <v>3</v>
      </c>
      <c r="H1911">
        <v>3</v>
      </c>
      <c r="I1911">
        <v>3</v>
      </c>
      <c r="J1911">
        <v>150</v>
      </c>
      <c r="K1911">
        <v>2</v>
      </c>
      <c r="L1911">
        <v>10</v>
      </c>
      <c r="M1911">
        <v>2</v>
      </c>
      <c r="N1911">
        <v>102</v>
      </c>
      <c r="O1911">
        <v>83</v>
      </c>
      <c r="P1911">
        <v>0</v>
      </c>
      <c r="Q1911">
        <v>0</v>
      </c>
      <c r="R1911">
        <v>2039</v>
      </c>
      <c r="S1911">
        <v>1607</v>
      </c>
      <c r="T1911">
        <v>33</v>
      </c>
      <c r="U1911">
        <v>54</v>
      </c>
      <c r="V1911">
        <v>6</v>
      </c>
      <c r="W1911">
        <v>1736</v>
      </c>
      <c r="X1911">
        <v>348</v>
      </c>
      <c r="Y1911">
        <v>39</v>
      </c>
      <c r="Z1911">
        <v>112</v>
      </c>
      <c r="AA1911">
        <v>38</v>
      </c>
      <c r="AB1911">
        <v>2813</v>
      </c>
      <c r="AC1911">
        <v>453</v>
      </c>
      <c r="AD1911">
        <v>27</v>
      </c>
      <c r="AE1911">
        <v>185</v>
      </c>
      <c r="AF1911">
        <v>139</v>
      </c>
      <c r="AG1911">
        <v>225</v>
      </c>
      <c r="AH1911">
        <v>8</v>
      </c>
      <c r="AI1911">
        <v>4</v>
      </c>
      <c r="AJ1911">
        <v>17</v>
      </c>
      <c r="AK1911">
        <v>3</v>
      </c>
      <c r="AL1911">
        <v>190</v>
      </c>
      <c r="AM1911">
        <v>47</v>
      </c>
      <c r="AN1911">
        <v>3</v>
      </c>
      <c r="AO1911">
        <v>0</v>
      </c>
      <c r="AP1911">
        <v>2</v>
      </c>
      <c r="AQ1911">
        <v>0</v>
      </c>
      <c r="AR1911">
        <v>0</v>
      </c>
      <c r="AS1911">
        <v>0</v>
      </c>
      <c r="AT1911">
        <v>0</v>
      </c>
      <c r="AU1911">
        <v>0</v>
      </c>
      <c r="AV1911">
        <v>0</v>
      </c>
      <c r="AW1911">
        <v>0</v>
      </c>
      <c r="AX1911">
        <v>0</v>
      </c>
      <c r="AY1911">
        <v>0</v>
      </c>
      <c r="AZ1911">
        <v>0</v>
      </c>
      <c r="BA1911">
        <v>0</v>
      </c>
      <c r="BB1911">
        <v>0</v>
      </c>
      <c r="BC1911">
        <v>0</v>
      </c>
      <c r="BD1911">
        <v>0</v>
      </c>
      <c r="BE1911">
        <v>0</v>
      </c>
      <c r="BF1911">
        <v>0</v>
      </c>
      <c r="BG1911" s="20">
        <v>8</v>
      </c>
      <c r="BH1911" s="20">
        <v>3</v>
      </c>
      <c r="BI1911" s="20">
        <v>233</v>
      </c>
      <c r="BJ1911" s="20">
        <v>100</v>
      </c>
      <c r="BK1911" s="20">
        <v>1935</v>
      </c>
      <c r="BL1911" s="20">
        <v>1497</v>
      </c>
      <c r="BM1911" s="20">
        <v>2420</v>
      </c>
      <c r="BN1911" s="20">
        <v>187</v>
      </c>
      <c r="BO1911" s="20">
        <v>184</v>
      </c>
      <c r="BP1911" s="20"/>
      <c r="BQ1911" s="20"/>
      <c r="BR1911" s="20"/>
      <c r="BS1911" s="20"/>
      <c r="BT1911" s="20"/>
      <c r="BU1911" s="20"/>
      <c r="BV1911" s="20"/>
    </row>
    <row r="1912" spans="1:74" x14ac:dyDescent="0.25">
      <c r="A1912" s="20" t="s">
        <v>452</v>
      </c>
      <c r="B1912" s="20" t="s">
        <v>602</v>
      </c>
      <c r="C1912" s="20" t="s">
        <v>620</v>
      </c>
      <c r="D1912" s="1">
        <v>44514</v>
      </c>
      <c r="E1912">
        <v>252</v>
      </c>
      <c r="F1912">
        <v>9</v>
      </c>
      <c r="G1912">
        <v>3</v>
      </c>
      <c r="H1912">
        <v>3</v>
      </c>
      <c r="I1912">
        <v>3</v>
      </c>
      <c r="J1912">
        <v>160</v>
      </c>
      <c r="K1912">
        <v>2</v>
      </c>
      <c r="L1912">
        <v>10</v>
      </c>
      <c r="M1912">
        <v>2</v>
      </c>
      <c r="N1912">
        <v>101</v>
      </c>
      <c r="O1912">
        <v>83</v>
      </c>
      <c r="P1912">
        <v>0</v>
      </c>
      <c r="Q1912">
        <v>0</v>
      </c>
      <c r="R1912">
        <v>2037</v>
      </c>
      <c r="S1912">
        <v>1702</v>
      </c>
      <c r="T1912">
        <v>33</v>
      </c>
      <c r="U1912">
        <v>53</v>
      </c>
      <c r="V1912">
        <v>6</v>
      </c>
      <c r="W1912">
        <v>1744</v>
      </c>
      <c r="X1912">
        <v>504</v>
      </c>
      <c r="Y1912">
        <v>39</v>
      </c>
      <c r="Z1912">
        <v>115</v>
      </c>
      <c r="AA1912">
        <v>40</v>
      </c>
      <c r="AB1912">
        <v>2812</v>
      </c>
      <c r="AC1912">
        <v>619</v>
      </c>
      <c r="AD1912">
        <v>29</v>
      </c>
      <c r="AE1912">
        <v>183</v>
      </c>
      <c r="AF1912">
        <v>138</v>
      </c>
      <c r="AG1912">
        <v>224</v>
      </c>
      <c r="AH1912">
        <v>10</v>
      </c>
      <c r="AI1912">
        <v>4</v>
      </c>
      <c r="AJ1912">
        <v>17</v>
      </c>
      <c r="AK1912">
        <v>3</v>
      </c>
      <c r="AL1912">
        <v>191</v>
      </c>
      <c r="AM1912">
        <v>52</v>
      </c>
      <c r="AN1912">
        <v>3</v>
      </c>
      <c r="AO1912">
        <v>0</v>
      </c>
      <c r="AP1912">
        <v>2</v>
      </c>
      <c r="AQ1912">
        <v>0</v>
      </c>
      <c r="AR1912">
        <v>0</v>
      </c>
      <c r="AS1912">
        <v>0</v>
      </c>
      <c r="AT1912">
        <v>0</v>
      </c>
      <c r="AU1912">
        <v>0</v>
      </c>
      <c r="AV1912">
        <v>0</v>
      </c>
      <c r="AW1912">
        <v>0</v>
      </c>
      <c r="AX1912">
        <v>0</v>
      </c>
      <c r="AY1912">
        <v>0</v>
      </c>
      <c r="AZ1912">
        <v>0</v>
      </c>
      <c r="BA1912">
        <v>0</v>
      </c>
      <c r="BB1912">
        <v>0</v>
      </c>
      <c r="BC1912">
        <v>0</v>
      </c>
      <c r="BD1912">
        <v>0</v>
      </c>
      <c r="BE1912">
        <v>0</v>
      </c>
      <c r="BF1912">
        <v>0</v>
      </c>
      <c r="BG1912" s="20">
        <v>9</v>
      </c>
      <c r="BH1912" s="20">
        <v>3</v>
      </c>
      <c r="BI1912" s="20">
        <v>234</v>
      </c>
      <c r="BJ1912" s="20">
        <v>99</v>
      </c>
      <c r="BK1912" s="20">
        <v>1933</v>
      </c>
      <c r="BL1912" s="20">
        <v>1504</v>
      </c>
      <c r="BM1912" s="20">
        <v>2424</v>
      </c>
      <c r="BN1912" s="20">
        <v>187</v>
      </c>
      <c r="BO1912" s="20">
        <v>185</v>
      </c>
      <c r="BP1912" s="20"/>
      <c r="BQ1912" s="20"/>
      <c r="BR1912" s="20"/>
      <c r="BS1912" s="20"/>
      <c r="BT1912" s="20"/>
      <c r="BU1912" s="20"/>
      <c r="BV1912" s="20"/>
    </row>
    <row r="1913" spans="1:74" x14ac:dyDescent="0.25">
      <c r="A1913" s="20" t="s">
        <v>452</v>
      </c>
      <c r="B1913" s="20" t="s">
        <v>602</v>
      </c>
      <c r="C1913" s="20" t="s">
        <v>620</v>
      </c>
      <c r="D1913" s="1">
        <v>44521</v>
      </c>
      <c r="E1913">
        <v>254</v>
      </c>
      <c r="F1913">
        <v>10</v>
      </c>
      <c r="G1913">
        <v>4</v>
      </c>
      <c r="H1913">
        <v>3</v>
      </c>
      <c r="I1913">
        <v>3</v>
      </c>
      <c r="J1913">
        <v>169</v>
      </c>
      <c r="K1913">
        <v>2</v>
      </c>
      <c r="L1913">
        <v>9</v>
      </c>
      <c r="M1913">
        <v>2</v>
      </c>
      <c r="N1913">
        <v>101</v>
      </c>
      <c r="O1913">
        <v>84</v>
      </c>
      <c r="P1913">
        <v>0</v>
      </c>
      <c r="Q1913">
        <v>0</v>
      </c>
      <c r="R1913">
        <v>2031</v>
      </c>
      <c r="S1913">
        <v>1752</v>
      </c>
      <c r="T1913">
        <v>33</v>
      </c>
      <c r="U1913">
        <v>52</v>
      </c>
      <c r="V1913">
        <v>7</v>
      </c>
      <c r="W1913">
        <v>1743</v>
      </c>
      <c r="X1913">
        <v>659</v>
      </c>
      <c r="Y1913">
        <v>39</v>
      </c>
      <c r="Z1913">
        <v>114</v>
      </c>
      <c r="AA1913">
        <v>41</v>
      </c>
      <c r="AB1913">
        <v>2803</v>
      </c>
      <c r="AC1913">
        <v>782</v>
      </c>
      <c r="AD1913">
        <v>29</v>
      </c>
      <c r="AE1913">
        <v>183</v>
      </c>
      <c r="AF1913">
        <v>138</v>
      </c>
      <c r="AG1913">
        <v>223</v>
      </c>
      <c r="AH1913">
        <v>21</v>
      </c>
      <c r="AI1913">
        <v>4</v>
      </c>
      <c r="AJ1913">
        <v>17</v>
      </c>
      <c r="AK1913">
        <v>3</v>
      </c>
      <c r="AL1913">
        <v>197</v>
      </c>
      <c r="AM1913">
        <v>59</v>
      </c>
      <c r="AN1913">
        <v>3</v>
      </c>
      <c r="AO1913">
        <v>0</v>
      </c>
      <c r="AP1913">
        <v>2</v>
      </c>
      <c r="AQ1913">
        <v>0</v>
      </c>
      <c r="AR1913">
        <v>0</v>
      </c>
      <c r="AS1913">
        <v>0</v>
      </c>
      <c r="AT1913">
        <v>0</v>
      </c>
      <c r="AU1913">
        <v>0</v>
      </c>
      <c r="AV1913">
        <v>0</v>
      </c>
      <c r="AW1913">
        <v>0</v>
      </c>
      <c r="AX1913">
        <v>0</v>
      </c>
      <c r="AY1913">
        <v>0</v>
      </c>
      <c r="AZ1913">
        <v>0</v>
      </c>
      <c r="BA1913">
        <v>0</v>
      </c>
      <c r="BB1913">
        <v>0</v>
      </c>
      <c r="BC1913">
        <v>0</v>
      </c>
      <c r="BD1913">
        <v>0</v>
      </c>
      <c r="BE1913">
        <v>0</v>
      </c>
      <c r="BF1913">
        <v>0</v>
      </c>
      <c r="BG1913" s="20">
        <v>10</v>
      </c>
      <c r="BH1913" s="20">
        <v>3</v>
      </c>
      <c r="BI1913" s="20">
        <v>236</v>
      </c>
      <c r="BJ1913" s="20">
        <v>100</v>
      </c>
      <c r="BK1913" s="20">
        <v>1927</v>
      </c>
      <c r="BL1913" s="20">
        <v>1503</v>
      </c>
      <c r="BM1913" s="20">
        <v>2419</v>
      </c>
      <c r="BN1913" s="20">
        <v>186</v>
      </c>
      <c r="BO1913" s="20">
        <v>191</v>
      </c>
      <c r="BP1913" s="20"/>
      <c r="BQ1913" s="20"/>
      <c r="BR1913" s="20"/>
      <c r="BS1913" s="20"/>
      <c r="BT1913" s="20"/>
      <c r="BU1913" s="20"/>
      <c r="BV1913" s="20"/>
    </row>
    <row r="1914" spans="1:74" x14ac:dyDescent="0.25">
      <c r="A1914" s="20" t="s">
        <v>452</v>
      </c>
      <c r="B1914" s="20" t="s">
        <v>602</v>
      </c>
      <c r="C1914" s="20" t="s">
        <v>620</v>
      </c>
      <c r="D1914" s="1">
        <v>44528</v>
      </c>
      <c r="E1914">
        <v>253</v>
      </c>
      <c r="F1914">
        <v>10</v>
      </c>
      <c r="G1914">
        <v>6</v>
      </c>
      <c r="H1914">
        <v>3</v>
      </c>
      <c r="I1914">
        <v>3</v>
      </c>
      <c r="J1914">
        <v>185</v>
      </c>
      <c r="K1914">
        <v>2</v>
      </c>
      <c r="L1914">
        <v>9</v>
      </c>
      <c r="M1914">
        <v>1</v>
      </c>
      <c r="N1914">
        <v>101</v>
      </c>
      <c r="O1914">
        <v>85</v>
      </c>
      <c r="P1914">
        <v>0</v>
      </c>
      <c r="Q1914">
        <v>0</v>
      </c>
      <c r="R1914">
        <v>2032</v>
      </c>
      <c r="S1914">
        <v>1793</v>
      </c>
      <c r="T1914">
        <v>33</v>
      </c>
      <c r="U1914">
        <v>52</v>
      </c>
      <c r="V1914">
        <v>7</v>
      </c>
      <c r="W1914">
        <v>1742</v>
      </c>
      <c r="X1914">
        <v>900</v>
      </c>
      <c r="Y1914">
        <v>38</v>
      </c>
      <c r="Z1914">
        <v>110</v>
      </c>
      <c r="AA1914">
        <v>41</v>
      </c>
      <c r="AB1914">
        <v>2805</v>
      </c>
      <c r="AC1914">
        <v>1112</v>
      </c>
      <c r="AD1914">
        <v>29</v>
      </c>
      <c r="AE1914">
        <v>180</v>
      </c>
      <c r="AF1914">
        <v>136</v>
      </c>
      <c r="AG1914">
        <v>223</v>
      </c>
      <c r="AH1914">
        <v>36</v>
      </c>
      <c r="AI1914">
        <v>3</v>
      </c>
      <c r="AJ1914">
        <v>16</v>
      </c>
      <c r="AK1914">
        <v>3</v>
      </c>
      <c r="AL1914">
        <v>197</v>
      </c>
      <c r="AM1914">
        <v>113</v>
      </c>
      <c r="AN1914">
        <v>3</v>
      </c>
      <c r="AO1914">
        <v>0</v>
      </c>
      <c r="AP1914">
        <v>2</v>
      </c>
      <c r="AQ1914">
        <v>0</v>
      </c>
      <c r="AR1914">
        <v>0</v>
      </c>
      <c r="AS1914">
        <v>0</v>
      </c>
      <c r="AT1914">
        <v>0</v>
      </c>
      <c r="AU1914">
        <v>0</v>
      </c>
      <c r="AV1914">
        <v>0</v>
      </c>
      <c r="AW1914">
        <v>0</v>
      </c>
      <c r="AX1914">
        <v>0</v>
      </c>
      <c r="AY1914">
        <v>0</v>
      </c>
      <c r="AZ1914">
        <v>0</v>
      </c>
      <c r="BA1914">
        <v>0</v>
      </c>
      <c r="BB1914">
        <v>0</v>
      </c>
      <c r="BC1914">
        <v>0</v>
      </c>
      <c r="BD1914">
        <v>0</v>
      </c>
      <c r="BE1914">
        <v>0</v>
      </c>
      <c r="BF1914">
        <v>0</v>
      </c>
      <c r="BG1914" s="20">
        <v>10</v>
      </c>
      <c r="BH1914" s="20">
        <v>3</v>
      </c>
      <c r="BI1914" s="20">
        <v>235</v>
      </c>
      <c r="BJ1914" s="20">
        <v>100</v>
      </c>
      <c r="BK1914" s="20">
        <v>1930</v>
      </c>
      <c r="BL1914" s="20">
        <v>1508</v>
      </c>
      <c r="BM1914" s="20">
        <v>2424</v>
      </c>
      <c r="BN1914" s="20">
        <v>186</v>
      </c>
      <c r="BO1914" s="20">
        <v>190</v>
      </c>
      <c r="BP1914" s="20"/>
      <c r="BQ1914" s="20"/>
      <c r="BR1914" s="20"/>
      <c r="BS1914" s="20"/>
      <c r="BT1914" s="20"/>
      <c r="BU1914" s="20"/>
      <c r="BV1914" s="20"/>
    </row>
    <row r="1915" spans="1:74" x14ac:dyDescent="0.25">
      <c r="A1915" s="20" t="s">
        <v>452</v>
      </c>
      <c r="B1915" s="20" t="s">
        <v>602</v>
      </c>
      <c r="C1915" s="20" t="s">
        <v>620</v>
      </c>
      <c r="D1915" s="1">
        <v>44535</v>
      </c>
      <c r="E1915">
        <v>256</v>
      </c>
      <c r="F1915">
        <v>10</v>
      </c>
      <c r="G1915">
        <v>8</v>
      </c>
      <c r="H1915">
        <v>3</v>
      </c>
      <c r="I1915">
        <v>3</v>
      </c>
      <c r="J1915">
        <v>195</v>
      </c>
      <c r="K1915">
        <v>2</v>
      </c>
      <c r="L1915">
        <v>10</v>
      </c>
      <c r="M1915">
        <v>1</v>
      </c>
      <c r="N1915">
        <v>100</v>
      </c>
      <c r="O1915">
        <v>85</v>
      </c>
      <c r="P1915">
        <v>0</v>
      </c>
      <c r="Q1915">
        <v>0</v>
      </c>
      <c r="R1915">
        <v>2035</v>
      </c>
      <c r="S1915">
        <v>1822</v>
      </c>
      <c r="T1915">
        <v>33</v>
      </c>
      <c r="U1915">
        <v>52</v>
      </c>
      <c r="V1915">
        <v>8</v>
      </c>
      <c r="W1915">
        <v>1744</v>
      </c>
      <c r="X1915">
        <v>990</v>
      </c>
      <c r="Y1915">
        <v>37</v>
      </c>
      <c r="Z1915">
        <v>109</v>
      </c>
      <c r="AA1915">
        <v>40</v>
      </c>
      <c r="AB1915">
        <v>2800</v>
      </c>
      <c r="AC1915">
        <v>1465</v>
      </c>
      <c r="AD1915">
        <v>29</v>
      </c>
      <c r="AE1915">
        <v>177</v>
      </c>
      <c r="AF1915">
        <v>135</v>
      </c>
      <c r="AG1915">
        <v>227</v>
      </c>
      <c r="AH1915">
        <v>53</v>
      </c>
      <c r="AI1915">
        <v>3</v>
      </c>
      <c r="AJ1915">
        <v>16</v>
      </c>
      <c r="AK1915">
        <v>2</v>
      </c>
      <c r="AL1915">
        <v>199</v>
      </c>
      <c r="AM1915">
        <v>159</v>
      </c>
      <c r="AN1915">
        <v>3</v>
      </c>
      <c r="AO1915">
        <v>0</v>
      </c>
      <c r="AP1915">
        <v>2</v>
      </c>
      <c r="AQ1915">
        <v>0</v>
      </c>
      <c r="AR1915">
        <v>0</v>
      </c>
      <c r="AS1915">
        <v>0</v>
      </c>
      <c r="AT1915">
        <v>0</v>
      </c>
      <c r="AU1915">
        <v>0</v>
      </c>
      <c r="AV1915">
        <v>0</v>
      </c>
      <c r="AW1915">
        <v>0</v>
      </c>
      <c r="AX1915">
        <v>0</v>
      </c>
      <c r="AY1915">
        <v>0</v>
      </c>
      <c r="AZ1915">
        <v>0</v>
      </c>
      <c r="BA1915">
        <v>0</v>
      </c>
      <c r="BB1915">
        <v>0</v>
      </c>
      <c r="BC1915">
        <v>0</v>
      </c>
      <c r="BD1915">
        <v>0</v>
      </c>
      <c r="BE1915">
        <v>0</v>
      </c>
      <c r="BF1915">
        <v>0</v>
      </c>
      <c r="BG1915" s="20">
        <v>10</v>
      </c>
      <c r="BH1915" s="20">
        <v>3</v>
      </c>
      <c r="BI1915" s="20">
        <v>237</v>
      </c>
      <c r="BJ1915" s="20">
        <v>99</v>
      </c>
      <c r="BK1915" s="20">
        <v>1932</v>
      </c>
      <c r="BL1915" s="20">
        <v>1510</v>
      </c>
      <c r="BM1915" s="20">
        <v>2425</v>
      </c>
      <c r="BN1915" s="20">
        <v>192</v>
      </c>
      <c r="BO1915" s="20">
        <v>192</v>
      </c>
      <c r="BP1915" s="20"/>
      <c r="BQ1915" s="20"/>
      <c r="BR1915" s="20"/>
      <c r="BS1915" s="20"/>
      <c r="BT1915" s="20"/>
      <c r="BU1915" s="20"/>
      <c r="BV1915" s="20"/>
    </row>
    <row r="1916" spans="1:74" x14ac:dyDescent="0.25">
      <c r="A1916" s="20" t="s">
        <v>452</v>
      </c>
      <c r="B1916" s="20" t="s">
        <v>602</v>
      </c>
      <c r="C1916" s="20" t="s">
        <v>620</v>
      </c>
      <c r="D1916" s="1">
        <v>44542</v>
      </c>
      <c r="E1916">
        <v>254</v>
      </c>
      <c r="F1916">
        <v>12</v>
      </c>
      <c r="G1916">
        <v>9</v>
      </c>
      <c r="H1916">
        <v>3</v>
      </c>
      <c r="I1916">
        <v>3</v>
      </c>
      <c r="J1916">
        <v>200</v>
      </c>
      <c r="K1916">
        <v>2</v>
      </c>
      <c r="L1916">
        <v>9</v>
      </c>
      <c r="M1916">
        <v>1</v>
      </c>
      <c r="N1916">
        <v>101</v>
      </c>
      <c r="O1916">
        <v>95</v>
      </c>
      <c r="P1916">
        <v>0</v>
      </c>
      <c r="Q1916">
        <v>0</v>
      </c>
      <c r="R1916">
        <v>2035</v>
      </c>
      <c r="S1916">
        <v>1845</v>
      </c>
      <c r="T1916">
        <v>33</v>
      </c>
      <c r="U1916">
        <v>52</v>
      </c>
      <c r="V1916">
        <v>7</v>
      </c>
      <c r="W1916">
        <v>1746</v>
      </c>
      <c r="X1916">
        <v>1078</v>
      </c>
      <c r="Y1916">
        <v>36</v>
      </c>
      <c r="Z1916">
        <v>108</v>
      </c>
      <c r="AA1916">
        <v>42</v>
      </c>
      <c r="AB1916">
        <v>2804</v>
      </c>
      <c r="AC1916">
        <v>1759</v>
      </c>
      <c r="AD1916">
        <v>29</v>
      </c>
      <c r="AE1916">
        <v>176</v>
      </c>
      <c r="AF1916">
        <v>138</v>
      </c>
      <c r="AG1916">
        <v>228</v>
      </c>
      <c r="AH1916">
        <v>67</v>
      </c>
      <c r="AI1916">
        <v>3</v>
      </c>
      <c r="AJ1916">
        <v>17</v>
      </c>
      <c r="AK1916">
        <v>2</v>
      </c>
      <c r="AL1916">
        <v>200</v>
      </c>
      <c r="AM1916">
        <v>171</v>
      </c>
      <c r="AN1916">
        <v>3</v>
      </c>
      <c r="AO1916">
        <v>0</v>
      </c>
      <c r="AP1916">
        <v>2</v>
      </c>
      <c r="AQ1916">
        <v>0</v>
      </c>
      <c r="AR1916">
        <v>0</v>
      </c>
      <c r="AS1916">
        <v>0</v>
      </c>
      <c r="AT1916">
        <v>0</v>
      </c>
      <c r="AU1916">
        <v>0</v>
      </c>
      <c r="AV1916">
        <v>0</v>
      </c>
      <c r="AW1916">
        <v>0</v>
      </c>
      <c r="AX1916">
        <v>0</v>
      </c>
      <c r="AY1916">
        <v>0</v>
      </c>
      <c r="AZ1916">
        <v>0</v>
      </c>
      <c r="BA1916">
        <v>0</v>
      </c>
      <c r="BB1916">
        <v>0</v>
      </c>
      <c r="BC1916">
        <v>0</v>
      </c>
      <c r="BD1916">
        <v>0</v>
      </c>
      <c r="BE1916">
        <v>0</v>
      </c>
      <c r="BF1916">
        <v>0</v>
      </c>
      <c r="BG1916" s="20">
        <v>12</v>
      </c>
      <c r="BH1916" s="20">
        <v>3</v>
      </c>
      <c r="BI1916" s="20">
        <v>235</v>
      </c>
      <c r="BJ1916" s="20">
        <v>100</v>
      </c>
      <c r="BK1916" s="20">
        <v>1932</v>
      </c>
      <c r="BL1916" s="20">
        <v>1514</v>
      </c>
      <c r="BM1916" s="20">
        <v>2428</v>
      </c>
      <c r="BN1916" s="20">
        <v>194</v>
      </c>
      <c r="BO1916" s="20">
        <v>193</v>
      </c>
      <c r="BP1916" s="20"/>
      <c r="BQ1916" s="20"/>
      <c r="BR1916" s="20"/>
      <c r="BS1916" s="20"/>
      <c r="BT1916" s="20"/>
      <c r="BU1916" s="20"/>
      <c r="BV1916" s="20"/>
    </row>
    <row r="1917" spans="1:74" x14ac:dyDescent="0.25">
      <c r="A1917" s="20" t="s">
        <v>452</v>
      </c>
      <c r="B1917" s="20" t="s">
        <v>602</v>
      </c>
      <c r="C1917" s="20" t="s">
        <v>620</v>
      </c>
      <c r="D1917" s="1">
        <v>44549</v>
      </c>
      <c r="E1917">
        <v>253</v>
      </c>
      <c r="F1917">
        <v>12</v>
      </c>
      <c r="G1917">
        <v>10</v>
      </c>
      <c r="H1917">
        <v>3</v>
      </c>
      <c r="I1917">
        <v>3</v>
      </c>
      <c r="J1917">
        <v>207</v>
      </c>
      <c r="K1917">
        <v>2</v>
      </c>
      <c r="L1917">
        <v>9</v>
      </c>
      <c r="M1917">
        <v>1</v>
      </c>
      <c r="N1917">
        <v>100</v>
      </c>
      <c r="O1917">
        <v>94</v>
      </c>
      <c r="P1917">
        <v>0</v>
      </c>
      <c r="Q1917">
        <v>0</v>
      </c>
      <c r="R1917">
        <v>2034</v>
      </c>
      <c r="S1917">
        <v>1854</v>
      </c>
      <c r="T1917">
        <v>33</v>
      </c>
      <c r="U1917">
        <v>53</v>
      </c>
      <c r="V1917">
        <v>7</v>
      </c>
      <c r="W1917">
        <v>1745</v>
      </c>
      <c r="X1917">
        <v>1151</v>
      </c>
      <c r="Y1917">
        <v>36</v>
      </c>
      <c r="Z1917">
        <v>106</v>
      </c>
      <c r="AA1917">
        <v>42</v>
      </c>
      <c r="AB1917">
        <v>2812</v>
      </c>
      <c r="AC1917">
        <v>1967</v>
      </c>
      <c r="AD1917">
        <v>32</v>
      </c>
      <c r="AE1917">
        <v>173</v>
      </c>
      <c r="AF1917">
        <v>138</v>
      </c>
      <c r="AG1917">
        <v>230</v>
      </c>
      <c r="AH1917">
        <v>98</v>
      </c>
      <c r="AI1917">
        <v>2</v>
      </c>
      <c r="AJ1917">
        <v>17</v>
      </c>
      <c r="AK1917">
        <v>2</v>
      </c>
      <c r="AL1917">
        <v>202</v>
      </c>
      <c r="AM1917">
        <v>172</v>
      </c>
      <c r="AN1917">
        <v>3</v>
      </c>
      <c r="AO1917">
        <v>0</v>
      </c>
      <c r="AP1917">
        <v>2</v>
      </c>
      <c r="AQ1917">
        <v>0</v>
      </c>
      <c r="AR1917">
        <v>0</v>
      </c>
      <c r="AS1917">
        <v>0</v>
      </c>
      <c r="AT1917">
        <v>0</v>
      </c>
      <c r="AU1917">
        <v>0</v>
      </c>
      <c r="AV1917">
        <v>0</v>
      </c>
      <c r="AW1917">
        <v>0</v>
      </c>
      <c r="AX1917">
        <v>0</v>
      </c>
      <c r="AY1917">
        <v>0</v>
      </c>
      <c r="AZ1917">
        <v>0</v>
      </c>
      <c r="BA1917">
        <v>0</v>
      </c>
      <c r="BB1917">
        <v>0</v>
      </c>
      <c r="BC1917">
        <v>0</v>
      </c>
      <c r="BD1917">
        <v>0</v>
      </c>
      <c r="BE1917">
        <v>0</v>
      </c>
      <c r="BF1917">
        <v>0</v>
      </c>
      <c r="BG1917" s="20">
        <v>12</v>
      </c>
      <c r="BH1917" s="20">
        <v>3</v>
      </c>
      <c r="BI1917" s="20">
        <v>233</v>
      </c>
      <c r="BJ1917" s="20">
        <v>99</v>
      </c>
      <c r="BK1917" s="20">
        <v>1930</v>
      </c>
      <c r="BL1917" s="20">
        <v>1515</v>
      </c>
      <c r="BM1917" s="20">
        <v>2438</v>
      </c>
      <c r="BN1917" s="20">
        <v>199</v>
      </c>
      <c r="BO1917" s="20">
        <v>195</v>
      </c>
      <c r="BP1917" s="20">
        <v>10459</v>
      </c>
      <c r="BQ1917" s="20">
        <v>4236</v>
      </c>
      <c r="BR1917" s="20">
        <v>0</v>
      </c>
      <c r="BS1917" s="20">
        <v>136</v>
      </c>
      <c r="BT1917" s="20">
        <v>931</v>
      </c>
      <c r="BU1917" s="20">
        <v>1133</v>
      </c>
      <c r="BV1917" s="20">
        <v>7919</v>
      </c>
    </row>
    <row r="1918" spans="1:74" x14ac:dyDescent="0.25">
      <c r="A1918" s="20" t="s">
        <v>452</v>
      </c>
      <c r="B1918" s="20" t="s">
        <v>602</v>
      </c>
      <c r="C1918" s="20" t="s">
        <v>620</v>
      </c>
      <c r="D1918" s="1">
        <v>44558</v>
      </c>
      <c r="E1918">
        <v>255</v>
      </c>
      <c r="F1918">
        <v>12</v>
      </c>
      <c r="G1918">
        <v>10</v>
      </c>
      <c r="H1918">
        <v>3</v>
      </c>
      <c r="I1918">
        <v>3</v>
      </c>
      <c r="J1918">
        <v>212</v>
      </c>
      <c r="K1918">
        <v>2</v>
      </c>
      <c r="L1918">
        <v>9</v>
      </c>
      <c r="M1918">
        <v>1</v>
      </c>
      <c r="N1918">
        <v>99</v>
      </c>
      <c r="O1918">
        <v>93</v>
      </c>
      <c r="P1918">
        <v>0</v>
      </c>
      <c r="Q1918">
        <v>0</v>
      </c>
      <c r="R1918">
        <v>2038</v>
      </c>
      <c r="S1918">
        <v>1864</v>
      </c>
      <c r="T1918">
        <v>33</v>
      </c>
      <c r="U1918">
        <v>54</v>
      </c>
      <c r="V1918">
        <v>7</v>
      </c>
      <c r="W1918">
        <v>1739</v>
      </c>
      <c r="X1918">
        <v>1193</v>
      </c>
      <c r="Y1918">
        <v>36</v>
      </c>
      <c r="Z1918">
        <v>102</v>
      </c>
      <c r="AA1918">
        <v>42</v>
      </c>
      <c r="AB1918">
        <v>2815</v>
      </c>
      <c r="AC1918">
        <v>2055</v>
      </c>
      <c r="AD1918">
        <v>31</v>
      </c>
      <c r="AE1918">
        <v>171</v>
      </c>
      <c r="AF1918">
        <v>138</v>
      </c>
      <c r="AG1918">
        <v>230</v>
      </c>
      <c r="AH1918">
        <v>114</v>
      </c>
      <c r="AI1918">
        <v>2</v>
      </c>
      <c r="AJ1918">
        <v>17</v>
      </c>
      <c r="AK1918">
        <v>2</v>
      </c>
      <c r="AL1918">
        <v>202</v>
      </c>
      <c r="AM1918">
        <v>172</v>
      </c>
      <c r="AN1918">
        <v>3</v>
      </c>
      <c r="AO1918">
        <v>0</v>
      </c>
      <c r="AP1918">
        <v>2</v>
      </c>
      <c r="AQ1918">
        <v>0</v>
      </c>
      <c r="AR1918">
        <v>0</v>
      </c>
      <c r="AS1918">
        <v>0</v>
      </c>
      <c r="AT1918">
        <v>0</v>
      </c>
      <c r="AU1918">
        <v>0</v>
      </c>
      <c r="AV1918">
        <v>0</v>
      </c>
      <c r="AW1918">
        <v>0</v>
      </c>
      <c r="AX1918">
        <v>0</v>
      </c>
      <c r="AY1918">
        <v>0</v>
      </c>
      <c r="AZ1918">
        <v>0</v>
      </c>
      <c r="BA1918">
        <v>0</v>
      </c>
      <c r="BB1918">
        <v>0</v>
      </c>
      <c r="BC1918">
        <v>0</v>
      </c>
      <c r="BD1918">
        <v>0</v>
      </c>
      <c r="BE1918">
        <v>0</v>
      </c>
      <c r="BF1918">
        <v>0</v>
      </c>
      <c r="BG1918" s="20">
        <v>12</v>
      </c>
      <c r="BH1918" s="20">
        <v>3</v>
      </c>
      <c r="BI1918" s="20">
        <v>235</v>
      </c>
      <c r="BJ1918" s="20">
        <v>98</v>
      </c>
      <c r="BK1918" s="20">
        <v>1933</v>
      </c>
      <c r="BL1918" s="20">
        <v>1513</v>
      </c>
      <c r="BM1918" s="20">
        <v>2441</v>
      </c>
      <c r="BN1918" s="20">
        <v>201</v>
      </c>
      <c r="BO1918" s="20">
        <v>195</v>
      </c>
      <c r="BP1918" s="20">
        <v>10467</v>
      </c>
      <c r="BQ1918" s="20">
        <v>4937</v>
      </c>
      <c r="BR1918" s="20">
        <v>0</v>
      </c>
      <c r="BS1918" s="20">
        <v>135</v>
      </c>
      <c r="BT1918" s="20">
        <v>927</v>
      </c>
      <c r="BU1918" s="20">
        <v>1136</v>
      </c>
      <c r="BV1918" s="20">
        <v>7942</v>
      </c>
    </row>
    <row r="1919" spans="1:74" x14ac:dyDescent="0.25">
      <c r="A1919" s="20" t="s">
        <v>452</v>
      </c>
      <c r="B1919" s="20" t="s">
        <v>602</v>
      </c>
      <c r="C1919" s="20" t="s">
        <v>620</v>
      </c>
      <c r="D1919" s="1">
        <v>44564</v>
      </c>
      <c r="E1919">
        <v>256</v>
      </c>
      <c r="F1919">
        <v>12</v>
      </c>
      <c r="G1919">
        <v>10</v>
      </c>
      <c r="H1919">
        <v>3</v>
      </c>
      <c r="I1919">
        <v>3</v>
      </c>
      <c r="J1919">
        <v>214</v>
      </c>
      <c r="K1919">
        <v>2</v>
      </c>
      <c r="L1919">
        <v>9</v>
      </c>
      <c r="M1919">
        <v>1</v>
      </c>
      <c r="N1919">
        <v>100</v>
      </c>
      <c r="O1919">
        <v>93</v>
      </c>
      <c r="P1919">
        <v>0</v>
      </c>
      <c r="Q1919">
        <v>0</v>
      </c>
      <c r="R1919">
        <v>2039</v>
      </c>
      <c r="S1919">
        <v>1867</v>
      </c>
      <c r="T1919">
        <v>33</v>
      </c>
      <c r="U1919">
        <v>54</v>
      </c>
      <c r="V1919">
        <v>7</v>
      </c>
      <c r="W1919">
        <v>1741</v>
      </c>
      <c r="X1919">
        <v>1213</v>
      </c>
      <c r="Y1919">
        <v>37</v>
      </c>
      <c r="Z1919">
        <v>102</v>
      </c>
      <c r="AA1919">
        <v>41</v>
      </c>
      <c r="AB1919">
        <v>2814</v>
      </c>
      <c r="AC1919">
        <v>2094</v>
      </c>
      <c r="AD1919">
        <v>31</v>
      </c>
      <c r="AE1919">
        <v>171</v>
      </c>
      <c r="AF1919">
        <v>137</v>
      </c>
      <c r="AG1919">
        <v>231</v>
      </c>
      <c r="AH1919">
        <v>123</v>
      </c>
      <c r="AI1919">
        <v>2</v>
      </c>
      <c r="AJ1919">
        <v>17</v>
      </c>
      <c r="AK1919">
        <v>2</v>
      </c>
      <c r="AL1919">
        <v>202</v>
      </c>
      <c r="AM1919">
        <v>172</v>
      </c>
      <c r="AN1919">
        <v>3</v>
      </c>
      <c r="AO1919">
        <v>0</v>
      </c>
      <c r="AP1919">
        <v>2</v>
      </c>
      <c r="AQ1919">
        <v>0</v>
      </c>
      <c r="AR1919">
        <v>0</v>
      </c>
      <c r="AS1919">
        <v>0</v>
      </c>
      <c r="AT1919">
        <v>0</v>
      </c>
      <c r="AU1919">
        <v>0</v>
      </c>
      <c r="AV1919">
        <v>0</v>
      </c>
      <c r="AW1919">
        <v>0</v>
      </c>
      <c r="AX1919">
        <v>0</v>
      </c>
      <c r="AY1919">
        <v>0</v>
      </c>
      <c r="AZ1919">
        <v>0</v>
      </c>
      <c r="BA1919">
        <v>0</v>
      </c>
      <c r="BB1919">
        <v>0</v>
      </c>
      <c r="BC1919">
        <v>0</v>
      </c>
      <c r="BD1919">
        <v>0</v>
      </c>
      <c r="BE1919">
        <v>0</v>
      </c>
      <c r="BF1919">
        <v>0</v>
      </c>
      <c r="BG1919" s="20">
        <v>12</v>
      </c>
      <c r="BH1919" s="20">
        <v>3</v>
      </c>
      <c r="BI1919" s="20">
        <v>236</v>
      </c>
      <c r="BJ1919" s="20">
        <v>99</v>
      </c>
      <c r="BK1919" s="20">
        <v>1934</v>
      </c>
      <c r="BL1919" s="20">
        <v>1515</v>
      </c>
      <c r="BM1919" s="20">
        <v>2442</v>
      </c>
      <c r="BN1919" s="20">
        <v>203</v>
      </c>
      <c r="BO1919" s="20">
        <v>195</v>
      </c>
      <c r="BP1919" s="20">
        <v>10465</v>
      </c>
      <c r="BQ1919" s="20">
        <v>5194</v>
      </c>
      <c r="BR1919" s="20">
        <v>0</v>
      </c>
      <c r="BS1919" s="20">
        <v>132</v>
      </c>
      <c r="BT1919" s="20">
        <v>925</v>
      </c>
      <c r="BU1919" s="20">
        <v>1132</v>
      </c>
      <c r="BV1919" s="20">
        <v>7948</v>
      </c>
    </row>
    <row r="1920" spans="1:74" x14ac:dyDescent="0.25">
      <c r="A1920" s="20" t="s">
        <v>452</v>
      </c>
      <c r="B1920" s="20" t="s">
        <v>602</v>
      </c>
      <c r="C1920" s="20" t="s">
        <v>620</v>
      </c>
      <c r="D1920" s="1">
        <v>44570</v>
      </c>
      <c r="E1920">
        <v>254</v>
      </c>
      <c r="F1920">
        <v>12</v>
      </c>
      <c r="G1920">
        <v>10</v>
      </c>
      <c r="H1920">
        <v>3</v>
      </c>
      <c r="I1920">
        <v>3</v>
      </c>
      <c r="J1920">
        <v>213</v>
      </c>
      <c r="K1920">
        <v>2</v>
      </c>
      <c r="L1920">
        <v>9</v>
      </c>
      <c r="M1920">
        <v>1</v>
      </c>
      <c r="N1920">
        <v>101</v>
      </c>
      <c r="O1920">
        <v>94</v>
      </c>
      <c r="P1920">
        <v>0</v>
      </c>
      <c r="Q1920">
        <v>0</v>
      </c>
      <c r="R1920">
        <v>2038</v>
      </c>
      <c r="S1920">
        <v>1870</v>
      </c>
      <c r="T1920">
        <v>33</v>
      </c>
      <c r="U1920">
        <v>54</v>
      </c>
      <c r="V1920">
        <v>7</v>
      </c>
      <c r="W1920">
        <v>1738</v>
      </c>
      <c r="X1920">
        <v>1234</v>
      </c>
      <c r="Y1920">
        <v>37</v>
      </c>
      <c r="Z1920">
        <v>102</v>
      </c>
      <c r="AA1920">
        <v>41</v>
      </c>
      <c r="AB1920">
        <v>2812</v>
      </c>
      <c r="AC1920">
        <v>2121</v>
      </c>
      <c r="AD1920">
        <v>31</v>
      </c>
      <c r="AE1920">
        <v>171</v>
      </c>
      <c r="AF1920">
        <v>135</v>
      </c>
      <c r="AG1920">
        <v>233</v>
      </c>
      <c r="AH1920">
        <v>129</v>
      </c>
      <c r="AI1920">
        <v>3</v>
      </c>
      <c r="AJ1920">
        <v>18</v>
      </c>
      <c r="AK1920">
        <v>2</v>
      </c>
      <c r="AL1920">
        <v>198</v>
      </c>
      <c r="AM1920">
        <v>172</v>
      </c>
      <c r="AN1920">
        <v>3</v>
      </c>
      <c r="AO1920">
        <v>0</v>
      </c>
      <c r="AP1920">
        <v>2</v>
      </c>
      <c r="AQ1920">
        <v>0</v>
      </c>
      <c r="AR1920">
        <v>0</v>
      </c>
      <c r="AS1920">
        <v>0</v>
      </c>
      <c r="AT1920">
        <v>0</v>
      </c>
      <c r="AU1920">
        <v>0</v>
      </c>
      <c r="AV1920">
        <v>0</v>
      </c>
      <c r="AW1920">
        <v>0</v>
      </c>
      <c r="AX1920">
        <v>0</v>
      </c>
      <c r="AY1920">
        <v>0</v>
      </c>
      <c r="AZ1920">
        <v>0</v>
      </c>
      <c r="BA1920">
        <v>0</v>
      </c>
      <c r="BB1920">
        <v>0</v>
      </c>
      <c r="BC1920">
        <v>0</v>
      </c>
      <c r="BD1920">
        <v>0</v>
      </c>
      <c r="BE1920">
        <v>0</v>
      </c>
      <c r="BF1920">
        <v>0</v>
      </c>
      <c r="BG1920" s="20">
        <v>12</v>
      </c>
      <c r="BH1920" s="20">
        <v>3</v>
      </c>
      <c r="BI1920" s="20">
        <v>235</v>
      </c>
      <c r="BJ1920" s="20">
        <v>100</v>
      </c>
      <c r="BK1920" s="20">
        <v>1933</v>
      </c>
      <c r="BL1920" s="20">
        <v>1514</v>
      </c>
      <c r="BM1920" s="20">
        <v>2442</v>
      </c>
      <c r="BN1920" s="20">
        <v>203</v>
      </c>
      <c r="BO1920" s="20">
        <v>192</v>
      </c>
      <c r="BP1920" s="20">
        <v>10449</v>
      </c>
      <c r="BQ1920" s="20">
        <v>5455</v>
      </c>
      <c r="BR1920" s="20">
        <v>0</v>
      </c>
      <c r="BS1920" s="20">
        <v>132</v>
      </c>
      <c r="BT1920" s="20">
        <v>921</v>
      </c>
      <c r="BU1920" s="20">
        <v>1119</v>
      </c>
      <c r="BV1920" s="20">
        <v>7959</v>
      </c>
    </row>
    <row r="1921" spans="1:74" x14ac:dyDescent="0.25">
      <c r="A1921" s="20" t="s">
        <v>452</v>
      </c>
      <c r="B1921" s="20" t="s">
        <v>602</v>
      </c>
      <c r="C1921" s="20" t="s">
        <v>620</v>
      </c>
      <c r="D1921" s="1">
        <v>44577</v>
      </c>
      <c r="E1921">
        <v>255</v>
      </c>
      <c r="F1921">
        <v>12</v>
      </c>
      <c r="G1921">
        <v>10</v>
      </c>
      <c r="H1921">
        <v>3</v>
      </c>
      <c r="I1921">
        <v>3</v>
      </c>
      <c r="J1921">
        <v>216</v>
      </c>
      <c r="K1921">
        <v>1</v>
      </c>
      <c r="L1921">
        <v>9</v>
      </c>
      <c r="M1921">
        <v>1</v>
      </c>
      <c r="N1921">
        <v>101</v>
      </c>
      <c r="O1921">
        <v>95</v>
      </c>
      <c r="P1921">
        <v>0</v>
      </c>
      <c r="Q1921">
        <v>0</v>
      </c>
      <c r="R1921">
        <v>2038</v>
      </c>
      <c r="S1921">
        <v>1871</v>
      </c>
      <c r="T1921">
        <v>33</v>
      </c>
      <c r="U1921">
        <v>55</v>
      </c>
      <c r="V1921">
        <v>7</v>
      </c>
      <c r="W1921">
        <v>1740</v>
      </c>
      <c r="X1921">
        <v>1245</v>
      </c>
      <c r="Y1921">
        <v>36</v>
      </c>
      <c r="Z1921">
        <v>102</v>
      </c>
      <c r="AA1921">
        <v>40</v>
      </c>
      <c r="AB1921">
        <v>2809</v>
      </c>
      <c r="AC1921">
        <v>2135</v>
      </c>
      <c r="AD1921">
        <v>31</v>
      </c>
      <c r="AE1921">
        <v>170</v>
      </c>
      <c r="AF1921">
        <v>136</v>
      </c>
      <c r="AG1921">
        <v>233</v>
      </c>
      <c r="AH1921">
        <v>132</v>
      </c>
      <c r="AI1921">
        <v>3</v>
      </c>
      <c r="AJ1921">
        <v>18</v>
      </c>
      <c r="AK1921">
        <v>2</v>
      </c>
      <c r="AL1921">
        <v>197</v>
      </c>
      <c r="AM1921">
        <v>172</v>
      </c>
      <c r="AN1921">
        <v>3</v>
      </c>
      <c r="AO1921">
        <v>0</v>
      </c>
      <c r="AP1921">
        <v>2</v>
      </c>
      <c r="AQ1921">
        <v>0</v>
      </c>
      <c r="AR1921">
        <v>0</v>
      </c>
      <c r="AS1921">
        <v>0</v>
      </c>
      <c r="AT1921">
        <v>0</v>
      </c>
      <c r="AU1921">
        <v>0</v>
      </c>
      <c r="AV1921">
        <v>0</v>
      </c>
      <c r="AW1921">
        <v>0</v>
      </c>
      <c r="AX1921">
        <v>0</v>
      </c>
      <c r="AY1921">
        <v>0</v>
      </c>
      <c r="AZ1921">
        <v>0</v>
      </c>
      <c r="BA1921">
        <v>0</v>
      </c>
      <c r="BB1921">
        <v>0</v>
      </c>
      <c r="BC1921">
        <v>0</v>
      </c>
      <c r="BD1921">
        <v>0</v>
      </c>
      <c r="BE1921">
        <v>0</v>
      </c>
      <c r="BF1921">
        <v>0</v>
      </c>
      <c r="BG1921" s="20">
        <v>12</v>
      </c>
      <c r="BH1921" s="20">
        <v>3</v>
      </c>
      <c r="BI1921" s="20">
        <v>239</v>
      </c>
      <c r="BJ1921" s="20">
        <v>100</v>
      </c>
      <c r="BK1921" s="20">
        <v>1934</v>
      </c>
      <c r="BL1921" s="20">
        <v>1516</v>
      </c>
      <c r="BM1921" s="20">
        <v>2438</v>
      </c>
      <c r="BN1921" s="20">
        <v>204</v>
      </c>
      <c r="BO1921" s="20">
        <v>191</v>
      </c>
      <c r="BP1921" s="20">
        <v>10450</v>
      </c>
      <c r="BQ1921" s="20">
        <v>5597</v>
      </c>
      <c r="BR1921" s="20">
        <v>0</v>
      </c>
      <c r="BS1921" s="20">
        <v>131</v>
      </c>
      <c r="BT1921" s="20">
        <v>914</v>
      </c>
      <c r="BU1921" s="20">
        <v>1113</v>
      </c>
      <c r="BV1921" s="20">
        <v>7976</v>
      </c>
    </row>
    <row r="1922" spans="1:74" x14ac:dyDescent="0.25">
      <c r="A1922" s="20" t="s">
        <v>452</v>
      </c>
      <c r="B1922" s="20" t="s">
        <v>602</v>
      </c>
      <c r="C1922" s="20" t="s">
        <v>620</v>
      </c>
      <c r="D1922" s="1">
        <v>44584</v>
      </c>
      <c r="E1922">
        <v>255</v>
      </c>
      <c r="F1922">
        <v>12</v>
      </c>
      <c r="G1922">
        <v>11</v>
      </c>
      <c r="H1922">
        <v>3</v>
      </c>
      <c r="I1922">
        <v>3</v>
      </c>
      <c r="J1922">
        <v>218</v>
      </c>
      <c r="K1922">
        <v>1</v>
      </c>
      <c r="L1922">
        <v>9</v>
      </c>
      <c r="M1922">
        <v>1</v>
      </c>
      <c r="N1922">
        <v>99</v>
      </c>
      <c r="O1922">
        <v>93</v>
      </c>
      <c r="P1922">
        <v>0</v>
      </c>
      <c r="Q1922">
        <v>0</v>
      </c>
      <c r="R1922">
        <v>2030</v>
      </c>
      <c r="S1922">
        <v>1867</v>
      </c>
      <c r="T1922">
        <v>33</v>
      </c>
      <c r="U1922">
        <v>53</v>
      </c>
      <c r="V1922">
        <v>6</v>
      </c>
      <c r="W1922">
        <v>1739</v>
      </c>
      <c r="X1922">
        <v>1254</v>
      </c>
      <c r="Y1922">
        <v>36</v>
      </c>
      <c r="Z1922">
        <v>101</v>
      </c>
      <c r="AA1922">
        <v>41</v>
      </c>
      <c r="AB1922">
        <v>2813</v>
      </c>
      <c r="AC1922">
        <v>2146</v>
      </c>
      <c r="AD1922">
        <v>31</v>
      </c>
      <c r="AE1922">
        <v>169</v>
      </c>
      <c r="AF1922">
        <v>137</v>
      </c>
      <c r="AG1922">
        <v>236</v>
      </c>
      <c r="AH1922">
        <v>135</v>
      </c>
      <c r="AI1922">
        <v>3</v>
      </c>
      <c r="AJ1922">
        <v>18</v>
      </c>
      <c r="AK1922">
        <v>2</v>
      </c>
      <c r="AL1922">
        <v>197</v>
      </c>
      <c r="AM1922">
        <v>172</v>
      </c>
      <c r="AN1922">
        <v>3</v>
      </c>
      <c r="AO1922">
        <v>0</v>
      </c>
      <c r="AP1922">
        <v>2</v>
      </c>
      <c r="AQ1922">
        <v>0</v>
      </c>
      <c r="AR1922">
        <v>0</v>
      </c>
      <c r="AS1922">
        <v>0</v>
      </c>
      <c r="AT1922">
        <v>0</v>
      </c>
      <c r="AU1922">
        <v>0</v>
      </c>
      <c r="AV1922">
        <v>0</v>
      </c>
      <c r="AW1922">
        <v>0</v>
      </c>
      <c r="AX1922">
        <v>0</v>
      </c>
      <c r="AY1922">
        <v>0</v>
      </c>
      <c r="AZ1922">
        <v>0</v>
      </c>
      <c r="BA1922">
        <v>0</v>
      </c>
      <c r="BB1922">
        <v>0</v>
      </c>
      <c r="BC1922">
        <v>0</v>
      </c>
      <c r="BD1922">
        <v>0</v>
      </c>
      <c r="BE1922">
        <v>0</v>
      </c>
      <c r="BF1922">
        <v>0</v>
      </c>
      <c r="BG1922" s="20">
        <v>12</v>
      </c>
      <c r="BH1922" s="20">
        <v>3</v>
      </c>
      <c r="BI1922" s="20">
        <v>239</v>
      </c>
      <c r="BJ1922" s="20">
        <v>98</v>
      </c>
      <c r="BK1922" s="20">
        <v>1929</v>
      </c>
      <c r="BL1922" s="20">
        <v>1516</v>
      </c>
      <c r="BM1922" s="20">
        <v>2440</v>
      </c>
      <c r="BN1922" s="20">
        <v>206</v>
      </c>
      <c r="BO1922" s="20">
        <v>191</v>
      </c>
      <c r="BP1922" s="20">
        <v>10460</v>
      </c>
      <c r="BQ1922" s="20">
        <v>5700</v>
      </c>
      <c r="BR1922" s="20">
        <v>0</v>
      </c>
      <c r="BS1922" s="20">
        <v>133</v>
      </c>
      <c r="BT1922" s="20">
        <v>904</v>
      </c>
      <c r="BU1922" s="20">
        <v>1114</v>
      </c>
      <c r="BV1922" s="20">
        <v>7991</v>
      </c>
    </row>
    <row r="1923" spans="1:74" x14ac:dyDescent="0.25">
      <c r="A1923" s="20" t="s">
        <v>452</v>
      </c>
      <c r="B1923" s="20" t="s">
        <v>602</v>
      </c>
      <c r="C1923" s="20" t="s">
        <v>620</v>
      </c>
      <c r="D1923" s="1">
        <v>44591</v>
      </c>
      <c r="E1923">
        <v>256</v>
      </c>
      <c r="F1923">
        <v>12</v>
      </c>
      <c r="G1923">
        <v>11</v>
      </c>
      <c r="H1923">
        <v>3</v>
      </c>
      <c r="I1923">
        <v>3</v>
      </c>
      <c r="J1923">
        <v>219</v>
      </c>
      <c r="K1923">
        <v>1</v>
      </c>
      <c r="L1923">
        <v>9</v>
      </c>
      <c r="M1923">
        <v>1</v>
      </c>
      <c r="N1923">
        <v>98</v>
      </c>
      <c r="O1923">
        <v>92</v>
      </c>
      <c r="P1923">
        <v>0</v>
      </c>
      <c r="Q1923">
        <v>0</v>
      </c>
      <c r="R1923">
        <v>2030</v>
      </c>
      <c r="S1923">
        <v>1870</v>
      </c>
      <c r="T1923">
        <v>33</v>
      </c>
      <c r="U1923">
        <v>54</v>
      </c>
      <c r="V1923">
        <v>6</v>
      </c>
      <c r="W1923">
        <v>1744</v>
      </c>
      <c r="X1923">
        <v>1265</v>
      </c>
      <c r="Y1923">
        <v>35</v>
      </c>
      <c r="Z1923">
        <v>99</v>
      </c>
      <c r="AA1923">
        <v>41</v>
      </c>
      <c r="AB1923">
        <v>2808</v>
      </c>
      <c r="AC1923">
        <v>2148</v>
      </c>
      <c r="AD1923">
        <v>32</v>
      </c>
      <c r="AE1923">
        <v>169</v>
      </c>
      <c r="AF1923">
        <v>137</v>
      </c>
      <c r="AG1923">
        <v>238</v>
      </c>
      <c r="AH1923">
        <v>139</v>
      </c>
      <c r="AI1923">
        <v>3</v>
      </c>
      <c r="AJ1923">
        <v>17</v>
      </c>
      <c r="AK1923">
        <v>2</v>
      </c>
      <c r="AL1923">
        <v>196</v>
      </c>
      <c r="AM1923">
        <v>171</v>
      </c>
      <c r="AN1923">
        <v>3</v>
      </c>
      <c r="AO1923">
        <v>0</v>
      </c>
      <c r="AP1923">
        <v>2</v>
      </c>
      <c r="AQ1923">
        <v>0</v>
      </c>
      <c r="AR1923">
        <v>0</v>
      </c>
      <c r="AS1923">
        <v>0</v>
      </c>
      <c r="AT1923">
        <v>0</v>
      </c>
      <c r="AU1923">
        <v>0</v>
      </c>
      <c r="AV1923">
        <v>0</v>
      </c>
      <c r="AW1923">
        <v>0</v>
      </c>
      <c r="AX1923">
        <v>0</v>
      </c>
      <c r="AY1923">
        <v>0</v>
      </c>
      <c r="AZ1923">
        <v>0</v>
      </c>
      <c r="BA1923">
        <v>0</v>
      </c>
      <c r="BB1923">
        <v>0</v>
      </c>
      <c r="BC1923">
        <v>0</v>
      </c>
      <c r="BD1923">
        <v>0</v>
      </c>
      <c r="BE1923">
        <v>0</v>
      </c>
      <c r="BF1923">
        <v>0</v>
      </c>
      <c r="BG1923" s="20">
        <v>12</v>
      </c>
      <c r="BH1923" s="20">
        <v>3</v>
      </c>
      <c r="BI1923" s="20">
        <v>240</v>
      </c>
      <c r="BJ1923" s="20">
        <v>97</v>
      </c>
      <c r="BK1923" s="20">
        <v>1928</v>
      </c>
      <c r="BL1923" s="20">
        <v>1527</v>
      </c>
      <c r="BM1923" s="20">
        <v>2435</v>
      </c>
      <c r="BN1923" s="20">
        <v>208</v>
      </c>
      <c r="BO1923" s="20">
        <v>190</v>
      </c>
      <c r="BP1923" s="20">
        <v>10445</v>
      </c>
      <c r="BQ1923" s="20">
        <v>5784</v>
      </c>
      <c r="BR1923" s="20">
        <v>0</v>
      </c>
      <c r="BS1923" s="20">
        <v>138</v>
      </c>
      <c r="BT1923" s="20">
        <v>890</v>
      </c>
      <c r="BU1923" s="20">
        <v>1101</v>
      </c>
      <c r="BV1923" s="20">
        <v>8002</v>
      </c>
    </row>
    <row r="1924" spans="1:74" x14ac:dyDescent="0.25">
      <c r="A1924" s="20" t="s">
        <v>452</v>
      </c>
      <c r="B1924" s="20" t="s">
        <v>602</v>
      </c>
      <c r="C1924" s="20" t="s">
        <v>620</v>
      </c>
      <c r="D1924" s="1">
        <v>44599</v>
      </c>
      <c r="E1924">
        <v>257</v>
      </c>
      <c r="F1924">
        <v>12</v>
      </c>
      <c r="G1924">
        <v>11</v>
      </c>
      <c r="H1924">
        <v>3</v>
      </c>
      <c r="I1924">
        <v>3</v>
      </c>
      <c r="J1924">
        <v>220</v>
      </c>
      <c r="K1924">
        <v>1</v>
      </c>
      <c r="L1924">
        <v>9</v>
      </c>
      <c r="M1924">
        <v>1</v>
      </c>
      <c r="N1924">
        <v>98</v>
      </c>
      <c r="O1924">
        <v>92</v>
      </c>
      <c r="P1924">
        <v>0</v>
      </c>
      <c r="Q1924">
        <v>0</v>
      </c>
      <c r="R1924">
        <v>2024</v>
      </c>
      <c r="S1924">
        <v>1867</v>
      </c>
      <c r="T1924">
        <v>33</v>
      </c>
      <c r="U1924">
        <v>53</v>
      </c>
      <c r="V1924">
        <v>6</v>
      </c>
      <c r="W1924">
        <v>1746</v>
      </c>
      <c r="X1924">
        <v>1269</v>
      </c>
      <c r="Y1924">
        <v>34</v>
      </c>
      <c r="Z1924">
        <v>94</v>
      </c>
      <c r="AA1924">
        <v>41</v>
      </c>
      <c r="AB1924">
        <v>2805</v>
      </c>
      <c r="AC1924">
        <v>2151</v>
      </c>
      <c r="AD1924">
        <v>31</v>
      </c>
      <c r="AE1924">
        <v>169</v>
      </c>
      <c r="AF1924">
        <v>138</v>
      </c>
      <c r="AG1924">
        <v>241</v>
      </c>
      <c r="AH1924">
        <v>145</v>
      </c>
      <c r="AI1924">
        <v>3</v>
      </c>
      <c r="AJ1924">
        <v>17</v>
      </c>
      <c r="AK1924">
        <v>2</v>
      </c>
      <c r="AL1924">
        <v>195</v>
      </c>
      <c r="AM1924">
        <v>171</v>
      </c>
      <c r="AN1924">
        <v>3</v>
      </c>
      <c r="AO1924">
        <v>0</v>
      </c>
      <c r="AP1924">
        <v>3</v>
      </c>
      <c r="AQ1924">
        <v>0</v>
      </c>
      <c r="AR1924">
        <v>0</v>
      </c>
      <c r="AS1924">
        <v>0</v>
      </c>
      <c r="AT1924">
        <v>0</v>
      </c>
      <c r="AU1924">
        <v>0</v>
      </c>
      <c r="AV1924">
        <v>0</v>
      </c>
      <c r="AW1924">
        <v>0</v>
      </c>
      <c r="AX1924">
        <v>0</v>
      </c>
      <c r="AY1924">
        <v>0</v>
      </c>
      <c r="AZ1924">
        <v>0</v>
      </c>
      <c r="BA1924">
        <v>0</v>
      </c>
      <c r="BB1924">
        <v>0</v>
      </c>
      <c r="BC1924">
        <v>0</v>
      </c>
      <c r="BD1924">
        <v>0</v>
      </c>
      <c r="BE1924">
        <v>0</v>
      </c>
      <c r="BF1924">
        <v>0</v>
      </c>
      <c r="BG1924" s="20">
        <v>12</v>
      </c>
      <c r="BH1924" s="20">
        <v>3</v>
      </c>
      <c r="BI1924" s="20">
        <v>241</v>
      </c>
      <c r="BJ1924" s="20">
        <v>97</v>
      </c>
      <c r="BK1924" s="20">
        <v>1923</v>
      </c>
      <c r="BL1924" s="20">
        <v>1531</v>
      </c>
      <c r="BM1924" s="20">
        <v>2431</v>
      </c>
      <c r="BN1924" s="20">
        <v>211</v>
      </c>
      <c r="BO1924" s="20">
        <v>188</v>
      </c>
      <c r="BP1924" s="20">
        <v>10443</v>
      </c>
      <c r="BQ1924" s="20">
        <v>5847</v>
      </c>
      <c r="BR1924" s="20">
        <v>0</v>
      </c>
      <c r="BS1924" s="20">
        <v>138</v>
      </c>
      <c r="BT1924" s="20">
        <v>887</v>
      </c>
      <c r="BU1924" s="20">
        <v>1091</v>
      </c>
      <c r="BV1924" s="20">
        <v>8011</v>
      </c>
    </row>
    <row r="1925" spans="1:74" x14ac:dyDescent="0.25">
      <c r="A1925" s="20" t="s">
        <v>452</v>
      </c>
      <c r="B1925" s="20" t="s">
        <v>602</v>
      </c>
      <c r="C1925" s="20" t="s">
        <v>620</v>
      </c>
      <c r="D1925" s="1">
        <v>44606</v>
      </c>
      <c r="E1925">
        <v>258</v>
      </c>
      <c r="F1925">
        <v>12</v>
      </c>
      <c r="G1925">
        <v>11</v>
      </c>
      <c r="H1925">
        <v>3</v>
      </c>
      <c r="I1925">
        <v>3</v>
      </c>
      <c r="J1925">
        <v>222</v>
      </c>
      <c r="K1925">
        <v>1</v>
      </c>
      <c r="L1925">
        <v>9</v>
      </c>
      <c r="M1925">
        <v>1</v>
      </c>
      <c r="N1925">
        <v>99</v>
      </c>
      <c r="O1925">
        <v>93</v>
      </c>
      <c r="P1925">
        <v>0</v>
      </c>
      <c r="Q1925">
        <v>0</v>
      </c>
      <c r="R1925">
        <v>2025</v>
      </c>
      <c r="S1925">
        <v>1869</v>
      </c>
      <c r="T1925">
        <v>33</v>
      </c>
      <c r="U1925">
        <v>53</v>
      </c>
      <c r="V1925">
        <v>6</v>
      </c>
      <c r="W1925">
        <v>1748</v>
      </c>
      <c r="X1925">
        <v>1273</v>
      </c>
      <c r="Y1925">
        <v>35</v>
      </c>
      <c r="Z1925">
        <v>93</v>
      </c>
      <c r="AA1925">
        <v>41</v>
      </c>
      <c r="AB1925">
        <v>2800</v>
      </c>
      <c r="AC1925">
        <v>2154</v>
      </c>
      <c r="AD1925">
        <v>31</v>
      </c>
      <c r="AE1925">
        <v>169</v>
      </c>
      <c r="AF1925">
        <v>138</v>
      </c>
      <c r="AG1925">
        <v>241</v>
      </c>
      <c r="AH1925">
        <v>149</v>
      </c>
      <c r="AI1925">
        <v>3</v>
      </c>
      <c r="AJ1925">
        <v>17</v>
      </c>
      <c r="AK1925">
        <v>2</v>
      </c>
      <c r="AL1925">
        <v>196</v>
      </c>
      <c r="AM1925">
        <v>172</v>
      </c>
      <c r="AN1925">
        <v>4</v>
      </c>
      <c r="AO1925">
        <v>0</v>
      </c>
      <c r="AP1925">
        <v>2</v>
      </c>
      <c r="AQ1925">
        <v>0</v>
      </c>
      <c r="AR1925">
        <v>0</v>
      </c>
      <c r="AS1925">
        <v>0</v>
      </c>
      <c r="AT1925">
        <v>0</v>
      </c>
      <c r="AU1925">
        <v>0</v>
      </c>
      <c r="AV1925">
        <v>0</v>
      </c>
      <c r="AW1925">
        <v>0</v>
      </c>
      <c r="AX1925">
        <v>0</v>
      </c>
      <c r="AY1925">
        <v>0</v>
      </c>
      <c r="AZ1925">
        <v>0</v>
      </c>
      <c r="BA1925">
        <v>0</v>
      </c>
      <c r="BB1925">
        <v>0</v>
      </c>
      <c r="BC1925">
        <v>0</v>
      </c>
      <c r="BD1925">
        <v>0</v>
      </c>
      <c r="BE1925">
        <v>0</v>
      </c>
      <c r="BF1925">
        <v>0</v>
      </c>
      <c r="BG1925" s="20">
        <v>12</v>
      </c>
      <c r="BH1925" s="20">
        <v>3</v>
      </c>
      <c r="BI1925" s="20">
        <v>242</v>
      </c>
      <c r="BJ1925" s="20">
        <v>98</v>
      </c>
      <c r="BK1925" s="20">
        <v>1924</v>
      </c>
      <c r="BL1925" s="20">
        <v>1535</v>
      </c>
      <c r="BM1925" s="20">
        <v>2426</v>
      </c>
      <c r="BN1925" s="20">
        <v>211</v>
      </c>
      <c r="BO1925" s="20">
        <v>189</v>
      </c>
      <c r="BP1925" s="20">
        <v>10439</v>
      </c>
      <c r="BQ1925" s="20">
        <v>5892</v>
      </c>
      <c r="BR1925" s="20">
        <v>0</v>
      </c>
      <c r="BS1925" s="20">
        <v>142</v>
      </c>
      <c r="BT1925" s="20">
        <v>882</v>
      </c>
      <c r="BU1925" s="20">
        <v>1091</v>
      </c>
      <c r="BV1925" s="20">
        <v>8013</v>
      </c>
    </row>
    <row r="1926" spans="1:74" x14ac:dyDescent="0.25">
      <c r="A1926" s="20" t="s">
        <v>452</v>
      </c>
      <c r="B1926" s="20" t="s">
        <v>455</v>
      </c>
      <c r="C1926" s="20" t="s">
        <v>621</v>
      </c>
      <c r="D1926" s="1">
        <v>44493</v>
      </c>
      <c r="E1926">
        <v>131</v>
      </c>
      <c r="F1926">
        <v>3</v>
      </c>
      <c r="G1926">
        <v>0</v>
      </c>
      <c r="H1926">
        <v>0</v>
      </c>
      <c r="I1926">
        <v>0</v>
      </c>
      <c r="J1926">
        <v>54</v>
      </c>
      <c r="K1926">
        <v>4</v>
      </c>
      <c r="L1926">
        <v>2</v>
      </c>
      <c r="M1926">
        <v>0</v>
      </c>
      <c r="N1926">
        <v>2</v>
      </c>
      <c r="O1926">
        <v>0</v>
      </c>
      <c r="P1926">
        <v>0</v>
      </c>
      <c r="Q1926">
        <v>0</v>
      </c>
      <c r="R1926">
        <v>1078</v>
      </c>
      <c r="S1926">
        <v>0</v>
      </c>
      <c r="T1926">
        <v>737</v>
      </c>
      <c r="U1926">
        <v>4</v>
      </c>
      <c r="V1926">
        <v>3</v>
      </c>
      <c r="W1926">
        <v>1386</v>
      </c>
      <c r="X1926">
        <v>0</v>
      </c>
      <c r="Y1926">
        <v>83</v>
      </c>
      <c r="Z1926">
        <v>27</v>
      </c>
      <c r="AA1926">
        <v>53</v>
      </c>
      <c r="AB1926">
        <v>1407</v>
      </c>
      <c r="AC1926">
        <v>84</v>
      </c>
      <c r="AD1926">
        <v>75</v>
      </c>
      <c r="AE1926">
        <v>23</v>
      </c>
      <c r="AF1926">
        <v>65</v>
      </c>
      <c r="AG1926">
        <v>158</v>
      </c>
      <c r="AH1926">
        <v>0</v>
      </c>
      <c r="AI1926">
        <v>5</v>
      </c>
      <c r="AJ1926">
        <v>5</v>
      </c>
      <c r="AK1926">
        <v>19</v>
      </c>
      <c r="AL1926">
        <v>64</v>
      </c>
      <c r="AM1926">
        <v>0</v>
      </c>
      <c r="AN1926">
        <v>3</v>
      </c>
      <c r="AO1926">
        <v>0</v>
      </c>
      <c r="AP1926">
        <v>0</v>
      </c>
      <c r="AQ1926">
        <v>0</v>
      </c>
      <c r="AR1926">
        <v>0</v>
      </c>
      <c r="AS1926">
        <v>0</v>
      </c>
      <c r="AT1926">
        <v>0</v>
      </c>
      <c r="AU1926">
        <v>0</v>
      </c>
      <c r="AV1926">
        <v>0</v>
      </c>
      <c r="AW1926">
        <v>0</v>
      </c>
      <c r="AX1926">
        <v>0</v>
      </c>
      <c r="AY1926">
        <v>0</v>
      </c>
      <c r="AZ1926">
        <v>0</v>
      </c>
      <c r="BA1926">
        <v>0</v>
      </c>
      <c r="BB1926">
        <v>39</v>
      </c>
      <c r="BC1926">
        <v>69</v>
      </c>
      <c r="BD1926">
        <v>0</v>
      </c>
      <c r="BE1926">
        <v>11</v>
      </c>
      <c r="BF1926">
        <v>4</v>
      </c>
      <c r="BG1926" s="20"/>
      <c r="BH1926" s="20"/>
      <c r="BI1926" s="20"/>
      <c r="BJ1926" s="20"/>
      <c r="BK1926" s="20"/>
      <c r="BL1926" s="20"/>
      <c r="BM1926" s="20"/>
      <c r="BN1926" s="20"/>
      <c r="BO1926" s="20"/>
      <c r="BP1926" s="20"/>
      <c r="BQ1926" s="20"/>
      <c r="BR1926" s="20"/>
      <c r="BS1926" s="20"/>
      <c r="BT1926" s="20"/>
      <c r="BU1926" s="20"/>
      <c r="BV1926" s="20"/>
    </row>
    <row r="1927" spans="1:74" x14ac:dyDescent="0.25">
      <c r="A1927" s="20" t="s">
        <v>452</v>
      </c>
      <c r="B1927" s="20" t="s">
        <v>455</v>
      </c>
      <c r="C1927" s="20" t="s">
        <v>621</v>
      </c>
      <c r="D1927" s="1">
        <v>44500</v>
      </c>
      <c r="E1927">
        <v>132</v>
      </c>
      <c r="F1927">
        <v>3</v>
      </c>
      <c r="G1927">
        <v>0</v>
      </c>
      <c r="H1927">
        <v>0</v>
      </c>
      <c r="I1927">
        <v>0</v>
      </c>
      <c r="J1927">
        <v>64</v>
      </c>
      <c r="K1927">
        <v>4</v>
      </c>
      <c r="L1927">
        <v>2</v>
      </c>
      <c r="M1927">
        <v>0</v>
      </c>
      <c r="N1927">
        <v>2</v>
      </c>
      <c r="O1927">
        <v>0</v>
      </c>
      <c r="P1927">
        <v>0</v>
      </c>
      <c r="Q1927">
        <v>0</v>
      </c>
      <c r="R1927">
        <v>1075</v>
      </c>
      <c r="S1927">
        <v>0</v>
      </c>
      <c r="T1927">
        <v>833</v>
      </c>
      <c r="U1927">
        <v>4</v>
      </c>
      <c r="V1927">
        <v>3</v>
      </c>
      <c r="W1927">
        <v>1383</v>
      </c>
      <c r="X1927">
        <v>0</v>
      </c>
      <c r="Y1927">
        <v>171</v>
      </c>
      <c r="Z1927">
        <v>26</v>
      </c>
      <c r="AA1927">
        <v>54</v>
      </c>
      <c r="AB1927">
        <v>1409</v>
      </c>
      <c r="AC1927">
        <v>120</v>
      </c>
      <c r="AD1927">
        <v>74</v>
      </c>
      <c r="AE1927">
        <v>23</v>
      </c>
      <c r="AF1927">
        <v>68</v>
      </c>
      <c r="AG1927">
        <v>158</v>
      </c>
      <c r="AH1927">
        <v>0</v>
      </c>
      <c r="AI1927">
        <v>8</v>
      </c>
      <c r="AJ1927">
        <v>5</v>
      </c>
      <c r="AK1927">
        <v>19</v>
      </c>
      <c r="AL1927">
        <v>66</v>
      </c>
      <c r="AM1927">
        <v>0</v>
      </c>
      <c r="AN1927">
        <v>7</v>
      </c>
      <c r="AO1927">
        <v>0</v>
      </c>
      <c r="AP1927">
        <v>0</v>
      </c>
      <c r="AQ1927">
        <v>0</v>
      </c>
      <c r="AR1927">
        <v>0</v>
      </c>
      <c r="AS1927">
        <v>0</v>
      </c>
      <c r="AT1927">
        <v>0</v>
      </c>
      <c r="AU1927">
        <v>0</v>
      </c>
      <c r="AV1927">
        <v>0</v>
      </c>
      <c r="AW1927">
        <v>0</v>
      </c>
      <c r="AX1927">
        <v>0</v>
      </c>
      <c r="AY1927">
        <v>0</v>
      </c>
      <c r="AZ1927">
        <v>0</v>
      </c>
      <c r="BA1927">
        <v>0</v>
      </c>
      <c r="BB1927">
        <v>38</v>
      </c>
      <c r="BC1927">
        <v>68</v>
      </c>
      <c r="BD1927">
        <v>0</v>
      </c>
      <c r="BE1927">
        <v>11</v>
      </c>
      <c r="BF1927">
        <v>4</v>
      </c>
      <c r="BG1927" s="20"/>
      <c r="BH1927" s="20"/>
      <c r="BI1927" s="20"/>
      <c r="BJ1927" s="20"/>
      <c r="BK1927" s="20"/>
      <c r="BL1927" s="20"/>
      <c r="BM1927" s="20"/>
      <c r="BN1927" s="20"/>
      <c r="BO1927" s="20"/>
      <c r="BP1927" s="20"/>
      <c r="BQ1927" s="20"/>
      <c r="BR1927" s="20"/>
      <c r="BS1927" s="20"/>
      <c r="BT1927" s="20"/>
      <c r="BU1927" s="20"/>
      <c r="BV1927" s="20"/>
    </row>
    <row r="1928" spans="1:74" x14ac:dyDescent="0.25">
      <c r="A1928" s="20" t="s">
        <v>452</v>
      </c>
      <c r="B1928" s="20" t="s">
        <v>455</v>
      </c>
      <c r="C1928" s="20" t="s">
        <v>621</v>
      </c>
      <c r="D1928" s="1">
        <v>44507</v>
      </c>
      <c r="E1928">
        <v>130</v>
      </c>
      <c r="F1928">
        <v>2</v>
      </c>
      <c r="G1928">
        <v>0</v>
      </c>
      <c r="H1928">
        <v>0</v>
      </c>
      <c r="I1928">
        <v>0</v>
      </c>
      <c r="J1928">
        <v>73</v>
      </c>
      <c r="K1928">
        <v>4</v>
      </c>
      <c r="L1928">
        <v>2</v>
      </c>
      <c r="M1928">
        <v>0</v>
      </c>
      <c r="N1928">
        <v>2</v>
      </c>
      <c r="O1928">
        <v>0</v>
      </c>
      <c r="P1928">
        <v>0</v>
      </c>
      <c r="Q1928">
        <v>0</v>
      </c>
      <c r="R1928">
        <v>1074</v>
      </c>
      <c r="S1928">
        <v>865</v>
      </c>
      <c r="T1928">
        <v>38</v>
      </c>
      <c r="U1928">
        <v>4</v>
      </c>
      <c r="V1928">
        <v>3</v>
      </c>
      <c r="W1928">
        <v>1383</v>
      </c>
      <c r="X1928">
        <v>254</v>
      </c>
      <c r="Y1928">
        <v>68</v>
      </c>
      <c r="Z1928">
        <v>26</v>
      </c>
      <c r="AA1928">
        <v>55</v>
      </c>
      <c r="AB1928">
        <v>1409</v>
      </c>
      <c r="AC1928">
        <v>159</v>
      </c>
      <c r="AD1928">
        <v>73</v>
      </c>
      <c r="AE1928">
        <v>23</v>
      </c>
      <c r="AF1928">
        <v>68</v>
      </c>
      <c r="AG1928">
        <v>159</v>
      </c>
      <c r="AH1928">
        <v>9</v>
      </c>
      <c r="AI1928">
        <v>12</v>
      </c>
      <c r="AJ1928">
        <v>5</v>
      </c>
      <c r="AK1928">
        <v>19</v>
      </c>
      <c r="AL1928">
        <v>67</v>
      </c>
      <c r="AM1928">
        <v>10</v>
      </c>
      <c r="AN1928">
        <v>4</v>
      </c>
      <c r="AO1928">
        <v>0</v>
      </c>
      <c r="AP1928">
        <v>0</v>
      </c>
      <c r="AQ1928">
        <v>0</v>
      </c>
      <c r="AR1928">
        <v>0</v>
      </c>
      <c r="AS1928">
        <v>0</v>
      </c>
      <c r="AT1928">
        <v>0</v>
      </c>
      <c r="AU1928">
        <v>0</v>
      </c>
      <c r="AV1928">
        <v>0</v>
      </c>
      <c r="AW1928">
        <v>0</v>
      </c>
      <c r="AX1928">
        <v>0</v>
      </c>
      <c r="AY1928">
        <v>0</v>
      </c>
      <c r="AZ1928">
        <v>0</v>
      </c>
      <c r="BA1928">
        <v>0</v>
      </c>
      <c r="BB1928">
        <v>0</v>
      </c>
      <c r="BC1928">
        <v>0</v>
      </c>
      <c r="BD1928">
        <v>0</v>
      </c>
      <c r="BE1928">
        <v>0</v>
      </c>
      <c r="BF1928">
        <v>0</v>
      </c>
      <c r="BG1928" s="20">
        <v>2</v>
      </c>
      <c r="BH1928" s="20">
        <v>0</v>
      </c>
      <c r="BI1928" s="20">
        <v>121</v>
      </c>
      <c r="BJ1928" s="20">
        <v>2</v>
      </c>
      <c r="BK1928" s="20">
        <v>1019</v>
      </c>
      <c r="BL1928" s="20">
        <v>1196</v>
      </c>
      <c r="BM1928" s="20">
        <v>1226</v>
      </c>
      <c r="BN1928" s="20">
        <v>116</v>
      </c>
      <c r="BO1928" s="20">
        <v>63</v>
      </c>
      <c r="BP1928" s="20"/>
      <c r="BQ1928" s="20"/>
      <c r="BR1928" s="20"/>
      <c r="BS1928" s="20"/>
      <c r="BT1928" s="20"/>
      <c r="BU1928" s="20"/>
      <c r="BV1928" s="20"/>
    </row>
    <row r="1929" spans="1:74" x14ac:dyDescent="0.25">
      <c r="A1929" s="20" t="s">
        <v>452</v>
      </c>
      <c r="B1929" s="20" t="s">
        <v>455</v>
      </c>
      <c r="C1929" s="20" t="s">
        <v>621</v>
      </c>
      <c r="D1929" s="1">
        <v>44514</v>
      </c>
      <c r="E1929">
        <v>131</v>
      </c>
      <c r="F1929">
        <v>2</v>
      </c>
      <c r="G1929">
        <v>0</v>
      </c>
      <c r="H1929">
        <v>0</v>
      </c>
      <c r="I1929">
        <v>0</v>
      </c>
      <c r="J1929">
        <v>83</v>
      </c>
      <c r="K1929">
        <v>4</v>
      </c>
      <c r="L1929">
        <v>2</v>
      </c>
      <c r="M1929">
        <v>0</v>
      </c>
      <c r="N1929">
        <v>2</v>
      </c>
      <c r="O1929">
        <v>1</v>
      </c>
      <c r="P1929">
        <v>0</v>
      </c>
      <c r="Q1929">
        <v>0</v>
      </c>
      <c r="R1929">
        <v>1071</v>
      </c>
      <c r="S1929">
        <v>899</v>
      </c>
      <c r="T1929">
        <v>38</v>
      </c>
      <c r="U1929">
        <v>4</v>
      </c>
      <c r="V1929">
        <v>3</v>
      </c>
      <c r="W1929">
        <v>1385</v>
      </c>
      <c r="X1929">
        <v>466</v>
      </c>
      <c r="Y1929">
        <v>68</v>
      </c>
      <c r="Z1929">
        <v>26</v>
      </c>
      <c r="AA1929">
        <v>53</v>
      </c>
      <c r="AB1929">
        <v>1411</v>
      </c>
      <c r="AC1929">
        <v>255</v>
      </c>
      <c r="AD1929">
        <v>73</v>
      </c>
      <c r="AE1929">
        <v>23</v>
      </c>
      <c r="AF1929">
        <v>70</v>
      </c>
      <c r="AG1929">
        <v>160</v>
      </c>
      <c r="AH1929">
        <v>14</v>
      </c>
      <c r="AI1929">
        <v>11</v>
      </c>
      <c r="AJ1929">
        <v>5</v>
      </c>
      <c r="AK1929">
        <v>18</v>
      </c>
      <c r="AL1929">
        <v>65</v>
      </c>
      <c r="AM1929">
        <v>10</v>
      </c>
      <c r="AN1929">
        <v>4</v>
      </c>
      <c r="AO1929">
        <v>0</v>
      </c>
      <c r="AP1929">
        <v>0</v>
      </c>
      <c r="AQ1929">
        <v>0</v>
      </c>
      <c r="AR1929">
        <v>0</v>
      </c>
      <c r="AS1929">
        <v>0</v>
      </c>
      <c r="AT1929">
        <v>0</v>
      </c>
      <c r="AU1929">
        <v>0</v>
      </c>
      <c r="AV1929">
        <v>0</v>
      </c>
      <c r="AW1929">
        <v>0</v>
      </c>
      <c r="AX1929">
        <v>0</v>
      </c>
      <c r="AY1929">
        <v>0</v>
      </c>
      <c r="AZ1929">
        <v>0</v>
      </c>
      <c r="BA1929">
        <v>0</v>
      </c>
      <c r="BB1929">
        <v>0</v>
      </c>
      <c r="BC1929">
        <v>0</v>
      </c>
      <c r="BD1929">
        <v>0</v>
      </c>
      <c r="BE1929">
        <v>0</v>
      </c>
      <c r="BF1929">
        <v>0</v>
      </c>
      <c r="BG1929" s="20">
        <v>2</v>
      </c>
      <c r="BH1929" s="20">
        <v>0</v>
      </c>
      <c r="BI1929" s="20">
        <v>122</v>
      </c>
      <c r="BJ1929" s="20">
        <v>2</v>
      </c>
      <c r="BK1929" s="20">
        <v>1017</v>
      </c>
      <c r="BL1929" s="20">
        <v>1198</v>
      </c>
      <c r="BM1929" s="20">
        <v>1228</v>
      </c>
      <c r="BN1929" s="20">
        <v>117</v>
      </c>
      <c r="BO1929" s="20">
        <v>61</v>
      </c>
      <c r="BP1929" s="20"/>
      <c r="BQ1929" s="20"/>
      <c r="BR1929" s="20"/>
      <c r="BS1929" s="20"/>
      <c r="BT1929" s="20"/>
      <c r="BU1929" s="20"/>
      <c r="BV1929" s="20"/>
    </row>
    <row r="1930" spans="1:74" x14ac:dyDescent="0.25">
      <c r="A1930" s="20" t="s">
        <v>452</v>
      </c>
      <c r="B1930" s="20" t="s">
        <v>455</v>
      </c>
      <c r="C1930" s="20" t="s">
        <v>621</v>
      </c>
      <c r="D1930" s="1">
        <v>44521</v>
      </c>
      <c r="E1930">
        <v>131</v>
      </c>
      <c r="F1930">
        <v>2</v>
      </c>
      <c r="G1930">
        <v>0</v>
      </c>
      <c r="H1930">
        <v>0</v>
      </c>
      <c r="I1930">
        <v>0</v>
      </c>
      <c r="J1930">
        <v>88</v>
      </c>
      <c r="K1930">
        <v>4</v>
      </c>
      <c r="L1930">
        <v>2</v>
      </c>
      <c r="M1930">
        <v>0</v>
      </c>
      <c r="N1930">
        <v>3</v>
      </c>
      <c r="O1930">
        <v>2</v>
      </c>
      <c r="P1930">
        <v>0</v>
      </c>
      <c r="Q1930">
        <v>0</v>
      </c>
      <c r="R1930">
        <v>1070</v>
      </c>
      <c r="S1930">
        <v>918</v>
      </c>
      <c r="T1930">
        <v>38</v>
      </c>
      <c r="U1930">
        <v>4</v>
      </c>
      <c r="V1930">
        <v>4</v>
      </c>
      <c r="W1930">
        <v>1383</v>
      </c>
      <c r="X1930">
        <v>600</v>
      </c>
      <c r="Y1930">
        <v>68</v>
      </c>
      <c r="Z1930">
        <v>26</v>
      </c>
      <c r="AA1930">
        <v>48</v>
      </c>
      <c r="AB1930">
        <v>1410</v>
      </c>
      <c r="AC1930">
        <v>321</v>
      </c>
      <c r="AD1930">
        <v>73</v>
      </c>
      <c r="AE1930">
        <v>22</v>
      </c>
      <c r="AF1930">
        <v>70</v>
      </c>
      <c r="AG1930">
        <v>160</v>
      </c>
      <c r="AH1930">
        <v>19</v>
      </c>
      <c r="AI1930">
        <v>11</v>
      </c>
      <c r="AJ1930">
        <v>5</v>
      </c>
      <c r="AK1930">
        <v>18</v>
      </c>
      <c r="AL1930">
        <v>66</v>
      </c>
      <c r="AM1930">
        <v>13</v>
      </c>
      <c r="AN1930">
        <v>4</v>
      </c>
      <c r="AO1930">
        <v>0</v>
      </c>
      <c r="AP1930">
        <v>0</v>
      </c>
      <c r="AQ1930">
        <v>0</v>
      </c>
      <c r="AR1930">
        <v>0</v>
      </c>
      <c r="AS1930">
        <v>0</v>
      </c>
      <c r="AT1930">
        <v>0</v>
      </c>
      <c r="AU1930">
        <v>0</v>
      </c>
      <c r="AV1930">
        <v>0</v>
      </c>
      <c r="AW1930">
        <v>0</v>
      </c>
      <c r="AX1930">
        <v>0</v>
      </c>
      <c r="AY1930">
        <v>0</v>
      </c>
      <c r="AZ1930">
        <v>0</v>
      </c>
      <c r="BA1930">
        <v>0</v>
      </c>
      <c r="BB1930">
        <v>0</v>
      </c>
      <c r="BC1930">
        <v>0</v>
      </c>
      <c r="BD1930">
        <v>0</v>
      </c>
      <c r="BE1930">
        <v>0</v>
      </c>
      <c r="BF1930">
        <v>0</v>
      </c>
      <c r="BG1930" s="20">
        <v>2</v>
      </c>
      <c r="BH1930" s="20">
        <v>0</v>
      </c>
      <c r="BI1930" s="20">
        <v>123</v>
      </c>
      <c r="BJ1930" s="20">
        <v>3</v>
      </c>
      <c r="BK1930" s="20">
        <v>1017</v>
      </c>
      <c r="BL1930" s="20">
        <v>1202</v>
      </c>
      <c r="BM1930" s="20">
        <v>1229</v>
      </c>
      <c r="BN1930" s="20">
        <v>117</v>
      </c>
      <c r="BO1930" s="20">
        <v>62</v>
      </c>
      <c r="BP1930" s="20"/>
      <c r="BQ1930" s="20"/>
      <c r="BR1930" s="20"/>
      <c r="BS1930" s="20"/>
      <c r="BT1930" s="20"/>
      <c r="BU1930" s="20"/>
      <c r="BV1930" s="20"/>
    </row>
    <row r="1931" spans="1:74" x14ac:dyDescent="0.25">
      <c r="A1931" s="20" t="s">
        <v>452</v>
      </c>
      <c r="B1931" s="20" t="s">
        <v>455</v>
      </c>
      <c r="C1931" s="20" t="s">
        <v>621</v>
      </c>
      <c r="D1931" s="1">
        <v>44528</v>
      </c>
      <c r="E1931">
        <v>132</v>
      </c>
      <c r="F1931">
        <v>2</v>
      </c>
      <c r="G1931">
        <v>0</v>
      </c>
      <c r="H1931">
        <v>0</v>
      </c>
      <c r="I1931">
        <v>0</v>
      </c>
      <c r="J1931">
        <v>97</v>
      </c>
      <c r="K1931">
        <v>4</v>
      </c>
      <c r="L1931">
        <v>2</v>
      </c>
      <c r="M1931">
        <v>0</v>
      </c>
      <c r="N1931">
        <v>3</v>
      </c>
      <c r="O1931">
        <v>2</v>
      </c>
      <c r="P1931">
        <v>0</v>
      </c>
      <c r="Q1931">
        <v>0</v>
      </c>
      <c r="R1931">
        <v>1070</v>
      </c>
      <c r="S1931">
        <v>953</v>
      </c>
      <c r="T1931">
        <v>38</v>
      </c>
      <c r="U1931">
        <v>4</v>
      </c>
      <c r="V1931">
        <v>4</v>
      </c>
      <c r="W1931">
        <v>1379</v>
      </c>
      <c r="X1931">
        <v>726</v>
      </c>
      <c r="Y1931">
        <v>67</v>
      </c>
      <c r="Z1931">
        <v>26</v>
      </c>
      <c r="AA1931">
        <v>48</v>
      </c>
      <c r="AB1931">
        <v>1407</v>
      </c>
      <c r="AC1931">
        <v>473</v>
      </c>
      <c r="AD1931">
        <v>72</v>
      </c>
      <c r="AE1931">
        <v>22</v>
      </c>
      <c r="AF1931">
        <v>69</v>
      </c>
      <c r="AG1931">
        <v>162</v>
      </c>
      <c r="AH1931">
        <v>23</v>
      </c>
      <c r="AI1931">
        <v>11</v>
      </c>
      <c r="AJ1931">
        <v>4</v>
      </c>
      <c r="AK1931">
        <v>18</v>
      </c>
      <c r="AL1931">
        <v>66</v>
      </c>
      <c r="AM1931">
        <v>14</v>
      </c>
      <c r="AN1931">
        <v>4</v>
      </c>
      <c r="AO1931">
        <v>0</v>
      </c>
      <c r="AP1931">
        <v>0</v>
      </c>
      <c r="AQ1931">
        <v>0</v>
      </c>
      <c r="AR1931">
        <v>0</v>
      </c>
      <c r="AS1931">
        <v>0</v>
      </c>
      <c r="AT1931">
        <v>0</v>
      </c>
      <c r="AU1931">
        <v>0</v>
      </c>
      <c r="AV1931">
        <v>0</v>
      </c>
      <c r="AW1931">
        <v>0</v>
      </c>
      <c r="AX1931">
        <v>0</v>
      </c>
      <c r="AY1931">
        <v>0</v>
      </c>
      <c r="AZ1931">
        <v>0</v>
      </c>
      <c r="BA1931">
        <v>0</v>
      </c>
      <c r="BB1931">
        <v>0</v>
      </c>
      <c r="BC1931">
        <v>0</v>
      </c>
      <c r="BD1931">
        <v>0</v>
      </c>
      <c r="BE1931">
        <v>0</v>
      </c>
      <c r="BF1931">
        <v>0</v>
      </c>
      <c r="BG1931" s="20">
        <v>2</v>
      </c>
      <c r="BH1931" s="20">
        <v>0</v>
      </c>
      <c r="BI1931" s="20">
        <v>125</v>
      </c>
      <c r="BJ1931" s="20">
        <v>3</v>
      </c>
      <c r="BK1931" s="20">
        <v>1019</v>
      </c>
      <c r="BL1931" s="20">
        <v>1204</v>
      </c>
      <c r="BM1931" s="20">
        <v>1226</v>
      </c>
      <c r="BN1931" s="20">
        <v>118</v>
      </c>
      <c r="BO1931" s="20">
        <v>62</v>
      </c>
      <c r="BP1931" s="20"/>
      <c r="BQ1931" s="20"/>
      <c r="BR1931" s="20"/>
      <c r="BS1931" s="20"/>
      <c r="BT1931" s="20"/>
      <c r="BU1931" s="20"/>
      <c r="BV1931" s="20"/>
    </row>
    <row r="1932" spans="1:74" x14ac:dyDescent="0.25">
      <c r="A1932" s="20" t="s">
        <v>452</v>
      </c>
      <c r="B1932" s="20" t="s">
        <v>455</v>
      </c>
      <c r="C1932" s="20" t="s">
        <v>621</v>
      </c>
      <c r="D1932" s="1">
        <v>44535</v>
      </c>
      <c r="E1932">
        <v>132</v>
      </c>
      <c r="F1932">
        <v>2</v>
      </c>
      <c r="G1932">
        <v>2</v>
      </c>
      <c r="H1932">
        <v>0</v>
      </c>
      <c r="I1932">
        <v>0</v>
      </c>
      <c r="J1932">
        <v>102</v>
      </c>
      <c r="K1932">
        <v>4</v>
      </c>
      <c r="L1932">
        <v>2</v>
      </c>
      <c r="M1932">
        <v>0</v>
      </c>
      <c r="N1932">
        <v>3</v>
      </c>
      <c r="O1932">
        <v>3</v>
      </c>
      <c r="P1932">
        <v>0</v>
      </c>
      <c r="Q1932">
        <v>0</v>
      </c>
      <c r="R1932">
        <v>1069</v>
      </c>
      <c r="S1932">
        <v>965</v>
      </c>
      <c r="T1932">
        <v>37</v>
      </c>
      <c r="U1932">
        <v>4</v>
      </c>
      <c r="V1932">
        <v>4</v>
      </c>
      <c r="W1932">
        <v>1381</v>
      </c>
      <c r="X1932">
        <v>790</v>
      </c>
      <c r="Y1932">
        <v>66</v>
      </c>
      <c r="Z1932">
        <v>26</v>
      </c>
      <c r="AA1932">
        <v>47</v>
      </c>
      <c r="AB1932">
        <v>1405</v>
      </c>
      <c r="AC1932">
        <v>636</v>
      </c>
      <c r="AD1932">
        <v>71</v>
      </c>
      <c r="AE1932">
        <v>22</v>
      </c>
      <c r="AF1932">
        <v>69</v>
      </c>
      <c r="AG1932">
        <v>162</v>
      </c>
      <c r="AH1932">
        <v>24</v>
      </c>
      <c r="AI1932">
        <v>11</v>
      </c>
      <c r="AJ1932">
        <v>4</v>
      </c>
      <c r="AK1932">
        <v>18</v>
      </c>
      <c r="AL1932">
        <v>67</v>
      </c>
      <c r="AM1932">
        <v>45</v>
      </c>
      <c r="AN1932">
        <v>4</v>
      </c>
      <c r="AO1932">
        <v>0</v>
      </c>
      <c r="AP1932">
        <v>0</v>
      </c>
      <c r="AQ1932">
        <v>0</v>
      </c>
      <c r="AR1932">
        <v>0</v>
      </c>
      <c r="AS1932">
        <v>0</v>
      </c>
      <c r="AT1932">
        <v>0</v>
      </c>
      <c r="AU1932">
        <v>0</v>
      </c>
      <c r="AV1932">
        <v>0</v>
      </c>
      <c r="AW1932">
        <v>0</v>
      </c>
      <c r="AX1932">
        <v>0</v>
      </c>
      <c r="AY1932">
        <v>0</v>
      </c>
      <c r="AZ1932">
        <v>0</v>
      </c>
      <c r="BA1932">
        <v>0</v>
      </c>
      <c r="BB1932">
        <v>0</v>
      </c>
      <c r="BC1932">
        <v>0</v>
      </c>
      <c r="BD1932">
        <v>0</v>
      </c>
      <c r="BE1932">
        <v>0</v>
      </c>
      <c r="BF1932">
        <v>0</v>
      </c>
      <c r="BG1932" s="20">
        <v>2</v>
      </c>
      <c r="BH1932" s="20">
        <v>0</v>
      </c>
      <c r="BI1932" s="20">
        <v>125</v>
      </c>
      <c r="BJ1932" s="20">
        <v>3</v>
      </c>
      <c r="BK1932" s="20">
        <v>1018</v>
      </c>
      <c r="BL1932" s="20">
        <v>1212</v>
      </c>
      <c r="BM1932" s="20">
        <v>1225</v>
      </c>
      <c r="BN1932" s="20">
        <v>120</v>
      </c>
      <c r="BO1932" s="20">
        <v>63</v>
      </c>
      <c r="BP1932" s="20"/>
      <c r="BQ1932" s="20"/>
      <c r="BR1932" s="20"/>
      <c r="BS1932" s="20"/>
      <c r="BT1932" s="20"/>
      <c r="BU1932" s="20"/>
      <c r="BV1932" s="20"/>
    </row>
    <row r="1933" spans="1:74" x14ac:dyDescent="0.25">
      <c r="A1933" s="20" t="s">
        <v>452</v>
      </c>
      <c r="B1933" s="20" t="s">
        <v>455</v>
      </c>
      <c r="C1933" s="20" t="s">
        <v>621</v>
      </c>
      <c r="D1933" s="1">
        <v>44542</v>
      </c>
      <c r="E1933">
        <v>132</v>
      </c>
      <c r="F1933">
        <v>2</v>
      </c>
      <c r="G1933">
        <v>2</v>
      </c>
      <c r="H1933">
        <v>0</v>
      </c>
      <c r="I1933">
        <v>0</v>
      </c>
      <c r="J1933">
        <v>107</v>
      </c>
      <c r="K1933">
        <v>4</v>
      </c>
      <c r="L1933">
        <v>2</v>
      </c>
      <c r="M1933">
        <v>0</v>
      </c>
      <c r="N1933">
        <v>2</v>
      </c>
      <c r="O1933">
        <v>2</v>
      </c>
      <c r="P1933">
        <v>0</v>
      </c>
      <c r="Q1933">
        <v>0</v>
      </c>
      <c r="R1933">
        <v>1069</v>
      </c>
      <c r="S1933">
        <v>973</v>
      </c>
      <c r="T1933">
        <v>37</v>
      </c>
      <c r="U1933">
        <v>4</v>
      </c>
      <c r="V1933">
        <v>4</v>
      </c>
      <c r="W1933">
        <v>1380</v>
      </c>
      <c r="X1933">
        <v>848</v>
      </c>
      <c r="Y1933">
        <v>66</v>
      </c>
      <c r="Z1933">
        <v>26</v>
      </c>
      <c r="AA1933">
        <v>43</v>
      </c>
      <c r="AB1933">
        <v>1403</v>
      </c>
      <c r="AC1933">
        <v>771</v>
      </c>
      <c r="AD1933">
        <v>71</v>
      </c>
      <c r="AE1933">
        <v>22</v>
      </c>
      <c r="AF1933">
        <v>70</v>
      </c>
      <c r="AG1933">
        <v>161</v>
      </c>
      <c r="AH1933">
        <v>25</v>
      </c>
      <c r="AI1933">
        <v>10</v>
      </c>
      <c r="AJ1933">
        <v>4</v>
      </c>
      <c r="AK1933">
        <v>17</v>
      </c>
      <c r="AL1933">
        <v>67</v>
      </c>
      <c r="AM1933">
        <v>58</v>
      </c>
      <c r="AN1933">
        <v>4</v>
      </c>
      <c r="AO1933">
        <v>0</v>
      </c>
      <c r="AP1933">
        <v>0</v>
      </c>
      <c r="AQ1933">
        <v>0</v>
      </c>
      <c r="AR1933">
        <v>0</v>
      </c>
      <c r="AS1933">
        <v>0</v>
      </c>
      <c r="AT1933">
        <v>0</v>
      </c>
      <c r="AU1933">
        <v>0</v>
      </c>
      <c r="AV1933">
        <v>0</v>
      </c>
      <c r="AW1933">
        <v>0</v>
      </c>
      <c r="AX1933">
        <v>0</v>
      </c>
      <c r="AY1933">
        <v>0</v>
      </c>
      <c r="AZ1933">
        <v>0</v>
      </c>
      <c r="BA1933">
        <v>0</v>
      </c>
      <c r="BB1933">
        <v>0</v>
      </c>
      <c r="BC1933">
        <v>0</v>
      </c>
      <c r="BD1933">
        <v>0</v>
      </c>
      <c r="BE1933">
        <v>0</v>
      </c>
      <c r="BF1933">
        <v>0</v>
      </c>
      <c r="BG1933" s="20">
        <v>2</v>
      </c>
      <c r="BH1933" s="20">
        <v>0</v>
      </c>
      <c r="BI1933" s="20">
        <v>125</v>
      </c>
      <c r="BJ1933" s="20">
        <v>2</v>
      </c>
      <c r="BK1933" s="20">
        <v>1019</v>
      </c>
      <c r="BL1933" s="20">
        <v>1213</v>
      </c>
      <c r="BM1933" s="20">
        <v>1223</v>
      </c>
      <c r="BN1933" s="20">
        <v>119</v>
      </c>
      <c r="BO1933" s="20">
        <v>63</v>
      </c>
      <c r="BP1933" s="20"/>
      <c r="BQ1933" s="20"/>
      <c r="BR1933" s="20"/>
      <c r="BS1933" s="20"/>
      <c r="BT1933" s="20"/>
      <c r="BU1933" s="20"/>
      <c r="BV1933" s="20"/>
    </row>
    <row r="1934" spans="1:74" x14ac:dyDescent="0.25">
      <c r="A1934" s="20" t="s">
        <v>452</v>
      </c>
      <c r="B1934" s="20" t="s">
        <v>455</v>
      </c>
      <c r="C1934" s="20" t="s">
        <v>621</v>
      </c>
      <c r="D1934" s="1">
        <v>44549</v>
      </c>
      <c r="E1934">
        <v>132</v>
      </c>
      <c r="F1934">
        <v>2</v>
      </c>
      <c r="G1934">
        <v>2</v>
      </c>
      <c r="H1934">
        <v>0</v>
      </c>
      <c r="I1934">
        <v>0</v>
      </c>
      <c r="J1934">
        <v>110</v>
      </c>
      <c r="K1934">
        <v>4</v>
      </c>
      <c r="L1934">
        <v>1</v>
      </c>
      <c r="M1934">
        <v>0</v>
      </c>
      <c r="N1934">
        <v>2</v>
      </c>
      <c r="O1934">
        <v>2</v>
      </c>
      <c r="P1934">
        <v>0</v>
      </c>
      <c r="Q1934">
        <v>0</v>
      </c>
      <c r="R1934">
        <v>1067</v>
      </c>
      <c r="S1934">
        <v>974</v>
      </c>
      <c r="T1934">
        <v>38</v>
      </c>
      <c r="U1934">
        <v>3</v>
      </c>
      <c r="V1934">
        <v>4</v>
      </c>
      <c r="W1934">
        <v>1375</v>
      </c>
      <c r="X1934">
        <v>919</v>
      </c>
      <c r="Y1934">
        <v>65</v>
      </c>
      <c r="Z1934">
        <v>26</v>
      </c>
      <c r="AA1934">
        <v>41</v>
      </c>
      <c r="AB1934">
        <v>1403</v>
      </c>
      <c r="AC1934">
        <v>903</v>
      </c>
      <c r="AD1934">
        <v>71</v>
      </c>
      <c r="AE1934">
        <v>22</v>
      </c>
      <c r="AF1934">
        <v>70</v>
      </c>
      <c r="AG1934">
        <v>162</v>
      </c>
      <c r="AH1934">
        <v>40</v>
      </c>
      <c r="AI1934">
        <v>10</v>
      </c>
      <c r="AJ1934">
        <v>5</v>
      </c>
      <c r="AK1934">
        <v>16</v>
      </c>
      <c r="AL1934">
        <v>67</v>
      </c>
      <c r="AM1934">
        <v>58</v>
      </c>
      <c r="AN1934">
        <v>4</v>
      </c>
      <c r="AO1934">
        <v>0</v>
      </c>
      <c r="AP1934">
        <v>0</v>
      </c>
      <c r="AQ1934">
        <v>0</v>
      </c>
      <c r="AR1934">
        <v>0</v>
      </c>
      <c r="AS1934">
        <v>0</v>
      </c>
      <c r="AT1934">
        <v>0</v>
      </c>
      <c r="AU1934">
        <v>0</v>
      </c>
      <c r="AV1934">
        <v>0</v>
      </c>
      <c r="AW1934">
        <v>0</v>
      </c>
      <c r="AX1934">
        <v>0</v>
      </c>
      <c r="AY1934">
        <v>0</v>
      </c>
      <c r="AZ1934">
        <v>0</v>
      </c>
      <c r="BA1934">
        <v>0</v>
      </c>
      <c r="BB1934">
        <v>0</v>
      </c>
      <c r="BC1934">
        <v>0</v>
      </c>
      <c r="BD1934">
        <v>0</v>
      </c>
      <c r="BE1934">
        <v>0</v>
      </c>
      <c r="BF1934">
        <v>0</v>
      </c>
      <c r="BG1934" s="20">
        <v>2</v>
      </c>
      <c r="BH1934" s="20">
        <v>0</v>
      </c>
      <c r="BI1934" s="20">
        <v>126</v>
      </c>
      <c r="BJ1934" s="20">
        <v>2</v>
      </c>
      <c r="BK1934" s="20">
        <v>1017</v>
      </c>
      <c r="BL1934" s="20">
        <v>1215</v>
      </c>
      <c r="BM1934" s="20">
        <v>1224</v>
      </c>
      <c r="BN1934" s="20">
        <v>120</v>
      </c>
      <c r="BO1934" s="20">
        <v>63</v>
      </c>
      <c r="BP1934" s="20">
        <v>5278</v>
      </c>
      <c r="BQ1934" s="20">
        <v>1724</v>
      </c>
      <c r="BR1934" s="20">
        <v>0</v>
      </c>
      <c r="BS1934" s="20">
        <v>168</v>
      </c>
      <c r="BT1934" s="20">
        <v>44</v>
      </c>
      <c r="BU1934" s="20">
        <v>978</v>
      </c>
      <c r="BV1934" s="20">
        <v>3882</v>
      </c>
    </row>
    <row r="1935" spans="1:74" x14ac:dyDescent="0.25">
      <c r="A1935" s="20" t="s">
        <v>452</v>
      </c>
      <c r="B1935" s="20" t="s">
        <v>455</v>
      </c>
      <c r="C1935" s="20" t="s">
        <v>621</v>
      </c>
      <c r="D1935" s="1">
        <v>44558</v>
      </c>
      <c r="E1935">
        <v>133</v>
      </c>
      <c r="F1935">
        <v>2</v>
      </c>
      <c r="G1935">
        <v>2</v>
      </c>
      <c r="H1935">
        <v>0</v>
      </c>
      <c r="I1935">
        <v>0</v>
      </c>
      <c r="J1935">
        <v>112</v>
      </c>
      <c r="K1935">
        <v>4</v>
      </c>
      <c r="L1935">
        <v>1</v>
      </c>
      <c r="M1935">
        <v>0</v>
      </c>
      <c r="N1935">
        <v>3</v>
      </c>
      <c r="O1935">
        <v>3</v>
      </c>
      <c r="P1935">
        <v>0</v>
      </c>
      <c r="Q1935">
        <v>0</v>
      </c>
      <c r="R1935">
        <v>1065</v>
      </c>
      <c r="S1935">
        <v>978</v>
      </c>
      <c r="T1935">
        <v>38</v>
      </c>
      <c r="U1935">
        <v>4</v>
      </c>
      <c r="V1935">
        <v>3</v>
      </c>
      <c r="W1935">
        <v>1374</v>
      </c>
      <c r="X1935">
        <v>947</v>
      </c>
      <c r="Y1935">
        <v>63</v>
      </c>
      <c r="Z1935">
        <v>25</v>
      </c>
      <c r="AA1935">
        <v>40</v>
      </c>
      <c r="AB1935">
        <v>1403</v>
      </c>
      <c r="AC1935">
        <v>944</v>
      </c>
      <c r="AD1935">
        <v>71</v>
      </c>
      <c r="AE1935">
        <v>22</v>
      </c>
      <c r="AF1935">
        <v>71</v>
      </c>
      <c r="AG1935">
        <v>162</v>
      </c>
      <c r="AH1935">
        <v>52</v>
      </c>
      <c r="AI1935">
        <v>10</v>
      </c>
      <c r="AJ1935">
        <v>5</v>
      </c>
      <c r="AK1935">
        <v>16</v>
      </c>
      <c r="AL1935">
        <v>68</v>
      </c>
      <c r="AM1935">
        <v>58</v>
      </c>
      <c r="AN1935">
        <v>4</v>
      </c>
      <c r="AO1935">
        <v>0</v>
      </c>
      <c r="AP1935">
        <v>0</v>
      </c>
      <c r="AQ1935">
        <v>0</v>
      </c>
      <c r="AR1935">
        <v>0</v>
      </c>
      <c r="AS1935">
        <v>0</v>
      </c>
      <c r="AT1935">
        <v>0</v>
      </c>
      <c r="AU1935">
        <v>0</v>
      </c>
      <c r="AV1935">
        <v>0</v>
      </c>
      <c r="AW1935">
        <v>0</v>
      </c>
      <c r="AX1935">
        <v>0</v>
      </c>
      <c r="AY1935">
        <v>0</v>
      </c>
      <c r="AZ1935">
        <v>0</v>
      </c>
      <c r="BA1935">
        <v>0</v>
      </c>
      <c r="BB1935">
        <v>0</v>
      </c>
      <c r="BC1935">
        <v>0</v>
      </c>
      <c r="BD1935">
        <v>0</v>
      </c>
      <c r="BE1935">
        <v>0</v>
      </c>
      <c r="BF1935">
        <v>0</v>
      </c>
      <c r="BG1935" s="20">
        <v>2</v>
      </c>
      <c r="BH1935" s="20">
        <v>0</v>
      </c>
      <c r="BI1935" s="20">
        <v>127</v>
      </c>
      <c r="BJ1935" s="20">
        <v>3</v>
      </c>
      <c r="BK1935" s="20">
        <v>1014</v>
      </c>
      <c r="BL1935" s="20">
        <v>1220</v>
      </c>
      <c r="BM1935" s="20">
        <v>1223</v>
      </c>
      <c r="BN1935" s="20">
        <v>119</v>
      </c>
      <c r="BO1935" s="20">
        <v>64</v>
      </c>
      <c r="BP1935" s="20">
        <v>5274</v>
      </c>
      <c r="BQ1935" s="20">
        <v>2076</v>
      </c>
      <c r="BR1935" s="20">
        <v>0</v>
      </c>
      <c r="BS1935" s="20">
        <v>168</v>
      </c>
      <c r="BT1935" s="20">
        <v>46</v>
      </c>
      <c r="BU1935" s="20">
        <v>969</v>
      </c>
      <c r="BV1935" s="20">
        <v>3891</v>
      </c>
    </row>
    <row r="1936" spans="1:74" x14ac:dyDescent="0.25">
      <c r="A1936" s="20" t="s">
        <v>452</v>
      </c>
      <c r="B1936" s="20" t="s">
        <v>455</v>
      </c>
      <c r="C1936" s="20" t="s">
        <v>621</v>
      </c>
      <c r="D1936" s="1">
        <v>44564</v>
      </c>
      <c r="E1936">
        <v>133</v>
      </c>
      <c r="F1936">
        <v>2</v>
      </c>
      <c r="G1936">
        <v>2</v>
      </c>
      <c r="H1936">
        <v>0</v>
      </c>
      <c r="I1936">
        <v>0</v>
      </c>
      <c r="J1936">
        <v>112</v>
      </c>
      <c r="K1936">
        <v>4</v>
      </c>
      <c r="L1936">
        <v>1</v>
      </c>
      <c r="M1936">
        <v>0</v>
      </c>
      <c r="N1936">
        <v>4</v>
      </c>
      <c r="O1936">
        <v>4</v>
      </c>
      <c r="P1936">
        <v>0</v>
      </c>
      <c r="Q1936">
        <v>0</v>
      </c>
      <c r="R1936">
        <v>1066</v>
      </c>
      <c r="S1936">
        <v>979</v>
      </c>
      <c r="T1936">
        <v>39</v>
      </c>
      <c r="U1936">
        <v>4</v>
      </c>
      <c r="V1936">
        <v>3</v>
      </c>
      <c r="W1936">
        <v>1377</v>
      </c>
      <c r="X1936">
        <v>965</v>
      </c>
      <c r="Y1936">
        <v>63</v>
      </c>
      <c r="Z1936">
        <v>25</v>
      </c>
      <c r="AA1936">
        <v>38</v>
      </c>
      <c r="AB1936">
        <v>1403</v>
      </c>
      <c r="AC1936">
        <v>967</v>
      </c>
      <c r="AD1936">
        <v>70</v>
      </c>
      <c r="AE1936">
        <v>22</v>
      </c>
      <c r="AF1936">
        <v>71</v>
      </c>
      <c r="AG1936">
        <v>161</v>
      </c>
      <c r="AH1936">
        <v>53</v>
      </c>
      <c r="AI1936">
        <v>10</v>
      </c>
      <c r="AJ1936">
        <v>5</v>
      </c>
      <c r="AK1936">
        <v>16</v>
      </c>
      <c r="AL1936">
        <v>68</v>
      </c>
      <c r="AM1936">
        <v>58</v>
      </c>
      <c r="AN1936">
        <v>4</v>
      </c>
      <c r="AO1936">
        <v>0</v>
      </c>
      <c r="AP1936">
        <v>0</v>
      </c>
      <c r="AQ1936">
        <v>0</v>
      </c>
      <c r="AR1936">
        <v>0</v>
      </c>
      <c r="AS1936">
        <v>0</v>
      </c>
      <c r="AT1936">
        <v>0</v>
      </c>
      <c r="AU1936">
        <v>0</v>
      </c>
      <c r="AV1936">
        <v>0</v>
      </c>
      <c r="AW1936">
        <v>0</v>
      </c>
      <c r="AX1936">
        <v>0</v>
      </c>
      <c r="AY1936">
        <v>0</v>
      </c>
      <c r="AZ1936">
        <v>0</v>
      </c>
      <c r="BA1936">
        <v>0</v>
      </c>
      <c r="BB1936">
        <v>0</v>
      </c>
      <c r="BC1936">
        <v>0</v>
      </c>
      <c r="BD1936">
        <v>0</v>
      </c>
      <c r="BE1936">
        <v>0</v>
      </c>
      <c r="BF1936">
        <v>0</v>
      </c>
      <c r="BG1936" s="20">
        <v>2</v>
      </c>
      <c r="BH1936" s="20">
        <v>0</v>
      </c>
      <c r="BI1936" s="20">
        <v>127</v>
      </c>
      <c r="BJ1936" s="20">
        <v>4</v>
      </c>
      <c r="BK1936" s="20">
        <v>1014</v>
      </c>
      <c r="BL1936" s="20">
        <v>1224</v>
      </c>
      <c r="BM1936" s="20">
        <v>1223</v>
      </c>
      <c r="BN1936" s="20">
        <v>118</v>
      </c>
      <c r="BO1936" s="20">
        <v>64</v>
      </c>
      <c r="BP1936" s="20">
        <v>5278</v>
      </c>
      <c r="BQ1936" s="20">
        <v>2208</v>
      </c>
      <c r="BR1936" s="20">
        <v>0</v>
      </c>
      <c r="BS1936" s="20">
        <v>167</v>
      </c>
      <c r="BT1936" s="20">
        <v>46</v>
      </c>
      <c r="BU1936" s="20">
        <v>969</v>
      </c>
      <c r="BV1936" s="20">
        <v>3891</v>
      </c>
    </row>
    <row r="1937" spans="1:74" x14ac:dyDescent="0.25">
      <c r="A1937" s="20" t="s">
        <v>452</v>
      </c>
      <c r="B1937" s="20" t="s">
        <v>455</v>
      </c>
      <c r="C1937" s="20" t="s">
        <v>621</v>
      </c>
      <c r="D1937" s="1">
        <v>44570</v>
      </c>
      <c r="E1937">
        <v>134</v>
      </c>
      <c r="F1937">
        <v>2</v>
      </c>
      <c r="G1937">
        <v>2</v>
      </c>
      <c r="H1937">
        <v>0</v>
      </c>
      <c r="I1937">
        <v>0</v>
      </c>
      <c r="J1937">
        <v>112</v>
      </c>
      <c r="K1937">
        <v>4</v>
      </c>
      <c r="L1937">
        <v>1</v>
      </c>
      <c r="M1937">
        <v>0</v>
      </c>
      <c r="N1937">
        <v>3</v>
      </c>
      <c r="O1937">
        <v>3</v>
      </c>
      <c r="P1937">
        <v>0</v>
      </c>
      <c r="Q1937">
        <v>0</v>
      </c>
      <c r="R1937">
        <v>1065</v>
      </c>
      <c r="S1937">
        <v>982</v>
      </c>
      <c r="T1937">
        <v>39</v>
      </c>
      <c r="U1937">
        <v>4</v>
      </c>
      <c r="V1937">
        <v>3</v>
      </c>
      <c r="W1937">
        <v>1376</v>
      </c>
      <c r="X1937">
        <v>991</v>
      </c>
      <c r="Y1937">
        <v>61</v>
      </c>
      <c r="Z1937">
        <v>25</v>
      </c>
      <c r="AA1937">
        <v>34</v>
      </c>
      <c r="AB1937">
        <v>1406</v>
      </c>
      <c r="AC1937">
        <v>1005</v>
      </c>
      <c r="AD1937">
        <v>68</v>
      </c>
      <c r="AE1937">
        <v>22</v>
      </c>
      <c r="AF1937">
        <v>72</v>
      </c>
      <c r="AG1937">
        <v>161</v>
      </c>
      <c r="AH1937">
        <v>59</v>
      </c>
      <c r="AI1937">
        <v>10</v>
      </c>
      <c r="AJ1937">
        <v>5</v>
      </c>
      <c r="AK1937">
        <v>16</v>
      </c>
      <c r="AL1937">
        <v>67</v>
      </c>
      <c r="AM1937">
        <v>59</v>
      </c>
      <c r="AN1937">
        <v>4</v>
      </c>
      <c r="AO1937">
        <v>0</v>
      </c>
      <c r="AP1937">
        <v>0</v>
      </c>
      <c r="AQ1937">
        <v>0</v>
      </c>
      <c r="AR1937">
        <v>0</v>
      </c>
      <c r="AS1937">
        <v>0</v>
      </c>
      <c r="AT1937">
        <v>0</v>
      </c>
      <c r="AU1937">
        <v>0</v>
      </c>
      <c r="AV1937">
        <v>0</v>
      </c>
      <c r="AW1937">
        <v>0</v>
      </c>
      <c r="AX1937">
        <v>0</v>
      </c>
      <c r="AY1937">
        <v>0</v>
      </c>
      <c r="AZ1937">
        <v>0</v>
      </c>
      <c r="BA1937">
        <v>0</v>
      </c>
      <c r="BB1937">
        <v>0</v>
      </c>
      <c r="BC1937">
        <v>0</v>
      </c>
      <c r="BD1937">
        <v>0</v>
      </c>
      <c r="BE1937">
        <v>0</v>
      </c>
      <c r="BF1937">
        <v>0</v>
      </c>
      <c r="BG1937" s="20">
        <v>2</v>
      </c>
      <c r="BH1937" s="20">
        <v>0</v>
      </c>
      <c r="BI1937" s="20">
        <v>128</v>
      </c>
      <c r="BJ1937" s="20">
        <v>3</v>
      </c>
      <c r="BK1937" s="20">
        <v>1013</v>
      </c>
      <c r="BL1937" s="20">
        <v>1226</v>
      </c>
      <c r="BM1937" s="20">
        <v>1225</v>
      </c>
      <c r="BN1937" s="20">
        <v>118</v>
      </c>
      <c r="BO1937" s="20">
        <v>63</v>
      </c>
      <c r="BP1937" s="20">
        <v>5284</v>
      </c>
      <c r="BQ1937" s="20">
        <v>2412</v>
      </c>
      <c r="BR1937" s="20">
        <v>0</v>
      </c>
      <c r="BS1937" s="20">
        <v>167</v>
      </c>
      <c r="BT1937" s="20">
        <v>45</v>
      </c>
      <c r="BU1937" s="20">
        <v>963</v>
      </c>
      <c r="BV1937" s="20">
        <v>3902</v>
      </c>
    </row>
    <row r="1938" spans="1:74" x14ac:dyDescent="0.25">
      <c r="A1938" s="20" t="s">
        <v>452</v>
      </c>
      <c r="B1938" s="20" t="s">
        <v>455</v>
      </c>
      <c r="C1938" s="20" t="s">
        <v>621</v>
      </c>
      <c r="D1938" s="1">
        <v>44577</v>
      </c>
      <c r="E1938">
        <v>137</v>
      </c>
      <c r="F1938">
        <v>2</v>
      </c>
      <c r="G1938">
        <v>2</v>
      </c>
      <c r="H1938">
        <v>0</v>
      </c>
      <c r="I1938">
        <v>0</v>
      </c>
      <c r="J1938">
        <v>114</v>
      </c>
      <c r="K1938">
        <v>4</v>
      </c>
      <c r="L1938">
        <v>1</v>
      </c>
      <c r="M1938">
        <v>0</v>
      </c>
      <c r="N1938">
        <v>3</v>
      </c>
      <c r="O1938">
        <v>3</v>
      </c>
      <c r="P1938">
        <v>0</v>
      </c>
      <c r="Q1938">
        <v>0</v>
      </c>
      <c r="R1938">
        <v>1065</v>
      </c>
      <c r="S1938">
        <v>981</v>
      </c>
      <c r="T1938">
        <v>39</v>
      </c>
      <c r="U1938">
        <v>4</v>
      </c>
      <c r="V1938">
        <v>4</v>
      </c>
      <c r="W1938">
        <v>1374</v>
      </c>
      <c r="X1938">
        <v>999</v>
      </c>
      <c r="Y1938">
        <v>61</v>
      </c>
      <c r="Z1938">
        <v>25</v>
      </c>
      <c r="AA1938">
        <v>32</v>
      </c>
      <c r="AB1938">
        <v>1404</v>
      </c>
      <c r="AC1938">
        <v>1015</v>
      </c>
      <c r="AD1938">
        <v>67</v>
      </c>
      <c r="AE1938">
        <v>22</v>
      </c>
      <c r="AF1938">
        <v>73</v>
      </c>
      <c r="AG1938">
        <v>161</v>
      </c>
      <c r="AH1938">
        <v>63</v>
      </c>
      <c r="AI1938">
        <v>10</v>
      </c>
      <c r="AJ1938">
        <v>5</v>
      </c>
      <c r="AK1938">
        <v>16</v>
      </c>
      <c r="AL1938">
        <v>67</v>
      </c>
      <c r="AM1938">
        <v>58</v>
      </c>
      <c r="AN1938">
        <v>4</v>
      </c>
      <c r="AO1938">
        <v>0</v>
      </c>
      <c r="AP1938">
        <v>0</v>
      </c>
      <c r="AQ1938">
        <v>0</v>
      </c>
      <c r="AR1938">
        <v>0</v>
      </c>
      <c r="AS1938">
        <v>0</v>
      </c>
      <c r="AT1938">
        <v>0</v>
      </c>
      <c r="AU1938">
        <v>0</v>
      </c>
      <c r="AV1938">
        <v>0</v>
      </c>
      <c r="AW1938">
        <v>0</v>
      </c>
      <c r="AX1938">
        <v>0</v>
      </c>
      <c r="AY1938">
        <v>0</v>
      </c>
      <c r="AZ1938">
        <v>0</v>
      </c>
      <c r="BA1938">
        <v>0</v>
      </c>
      <c r="BB1938">
        <v>0</v>
      </c>
      <c r="BC1938">
        <v>0</v>
      </c>
      <c r="BD1938">
        <v>0</v>
      </c>
      <c r="BE1938">
        <v>0</v>
      </c>
      <c r="BF1938">
        <v>0</v>
      </c>
      <c r="BG1938" s="20">
        <v>2</v>
      </c>
      <c r="BH1938" s="20">
        <v>0</v>
      </c>
      <c r="BI1938" s="20">
        <v>131</v>
      </c>
      <c r="BJ1938" s="20">
        <v>3</v>
      </c>
      <c r="BK1938" s="20">
        <v>1010</v>
      </c>
      <c r="BL1938" s="20">
        <v>1226</v>
      </c>
      <c r="BM1938" s="20">
        <v>1226</v>
      </c>
      <c r="BN1938" s="20">
        <v>118</v>
      </c>
      <c r="BO1938" s="20">
        <v>63</v>
      </c>
      <c r="BP1938" s="20">
        <v>5284</v>
      </c>
      <c r="BQ1938" s="20">
        <v>2471</v>
      </c>
      <c r="BR1938" s="20">
        <v>0</v>
      </c>
      <c r="BS1938" s="20">
        <v>166</v>
      </c>
      <c r="BT1938" s="20">
        <v>48</v>
      </c>
      <c r="BU1938" s="20">
        <v>954</v>
      </c>
      <c r="BV1938" s="20">
        <v>3911</v>
      </c>
    </row>
    <row r="1939" spans="1:74" x14ac:dyDescent="0.25">
      <c r="A1939" s="20" t="s">
        <v>452</v>
      </c>
      <c r="B1939" s="20" t="s">
        <v>455</v>
      </c>
      <c r="C1939" s="20" t="s">
        <v>621</v>
      </c>
      <c r="D1939" s="1">
        <v>44584</v>
      </c>
      <c r="E1939">
        <v>137</v>
      </c>
      <c r="F1939">
        <v>2</v>
      </c>
      <c r="G1939">
        <v>2</v>
      </c>
      <c r="H1939">
        <v>0</v>
      </c>
      <c r="I1939">
        <v>0</v>
      </c>
      <c r="J1939">
        <v>115</v>
      </c>
      <c r="K1939">
        <v>4</v>
      </c>
      <c r="L1939">
        <v>1</v>
      </c>
      <c r="M1939">
        <v>0</v>
      </c>
      <c r="N1939">
        <v>3</v>
      </c>
      <c r="O1939">
        <v>3</v>
      </c>
      <c r="P1939">
        <v>0</v>
      </c>
      <c r="Q1939">
        <v>0</v>
      </c>
      <c r="R1939">
        <v>1063</v>
      </c>
      <c r="S1939">
        <v>980</v>
      </c>
      <c r="T1939">
        <v>39</v>
      </c>
      <c r="U1939">
        <v>4</v>
      </c>
      <c r="V1939">
        <v>4</v>
      </c>
      <c r="W1939">
        <v>1378</v>
      </c>
      <c r="X1939">
        <v>1007</v>
      </c>
      <c r="Y1939">
        <v>61</v>
      </c>
      <c r="Z1939">
        <v>25</v>
      </c>
      <c r="AA1939">
        <v>32</v>
      </c>
      <c r="AB1939">
        <v>1404</v>
      </c>
      <c r="AC1939">
        <v>1020</v>
      </c>
      <c r="AD1939">
        <v>67</v>
      </c>
      <c r="AE1939">
        <v>22</v>
      </c>
      <c r="AF1939">
        <v>71</v>
      </c>
      <c r="AG1939">
        <v>164</v>
      </c>
      <c r="AH1939">
        <v>65</v>
      </c>
      <c r="AI1939">
        <v>10</v>
      </c>
      <c r="AJ1939">
        <v>6</v>
      </c>
      <c r="AK1939">
        <v>16</v>
      </c>
      <c r="AL1939">
        <v>67</v>
      </c>
      <c r="AM1939">
        <v>58</v>
      </c>
      <c r="AN1939">
        <v>4</v>
      </c>
      <c r="AO1939">
        <v>0</v>
      </c>
      <c r="AP1939">
        <v>0</v>
      </c>
      <c r="AQ1939">
        <v>0</v>
      </c>
      <c r="AR1939">
        <v>0</v>
      </c>
      <c r="AS1939">
        <v>0</v>
      </c>
      <c r="AT1939">
        <v>0</v>
      </c>
      <c r="AU1939">
        <v>0</v>
      </c>
      <c r="AV1939">
        <v>0</v>
      </c>
      <c r="AW1939">
        <v>0</v>
      </c>
      <c r="AX1939">
        <v>0</v>
      </c>
      <c r="AY1939">
        <v>0</v>
      </c>
      <c r="AZ1939">
        <v>0</v>
      </c>
      <c r="BA1939">
        <v>0</v>
      </c>
      <c r="BB1939">
        <v>0</v>
      </c>
      <c r="BC1939">
        <v>0</v>
      </c>
      <c r="BD1939">
        <v>0</v>
      </c>
      <c r="BE1939">
        <v>0</v>
      </c>
      <c r="BF1939">
        <v>0</v>
      </c>
      <c r="BG1939" s="20">
        <v>2</v>
      </c>
      <c r="BH1939" s="20">
        <v>0</v>
      </c>
      <c r="BI1939" s="20">
        <v>131</v>
      </c>
      <c r="BJ1939" s="20">
        <v>3</v>
      </c>
      <c r="BK1939" s="20">
        <v>1009</v>
      </c>
      <c r="BL1939" s="20">
        <v>1231</v>
      </c>
      <c r="BM1939" s="20">
        <v>1228</v>
      </c>
      <c r="BN1939" s="20">
        <v>120</v>
      </c>
      <c r="BO1939" s="20">
        <v>63</v>
      </c>
      <c r="BP1939" s="20">
        <v>5281</v>
      </c>
      <c r="BQ1939" s="20">
        <v>2504</v>
      </c>
      <c r="BR1939" s="20">
        <v>0</v>
      </c>
      <c r="BS1939" s="20">
        <v>166</v>
      </c>
      <c r="BT1939" s="20">
        <v>48</v>
      </c>
      <c r="BU1939" s="20">
        <v>943</v>
      </c>
      <c r="BV1939" s="20">
        <v>3915</v>
      </c>
    </row>
    <row r="1940" spans="1:74" x14ac:dyDescent="0.25">
      <c r="A1940" s="20" t="s">
        <v>452</v>
      </c>
      <c r="B1940" s="20" t="s">
        <v>455</v>
      </c>
      <c r="C1940" s="20" t="s">
        <v>621</v>
      </c>
      <c r="D1940" s="1">
        <v>44591</v>
      </c>
      <c r="E1940">
        <v>138</v>
      </c>
      <c r="F1940">
        <v>2</v>
      </c>
      <c r="G1940">
        <v>2</v>
      </c>
      <c r="H1940">
        <v>0</v>
      </c>
      <c r="I1940">
        <v>0</v>
      </c>
      <c r="J1940">
        <v>115</v>
      </c>
      <c r="K1940">
        <v>5</v>
      </c>
      <c r="L1940">
        <v>1</v>
      </c>
      <c r="M1940">
        <v>0</v>
      </c>
      <c r="N1940">
        <v>3</v>
      </c>
      <c r="O1940">
        <v>3</v>
      </c>
      <c r="P1940">
        <v>0</v>
      </c>
      <c r="Q1940">
        <v>0</v>
      </c>
      <c r="R1940">
        <v>1062</v>
      </c>
      <c r="S1940">
        <v>982</v>
      </c>
      <c r="T1940">
        <v>40</v>
      </c>
      <c r="U1940">
        <v>4</v>
      </c>
      <c r="V1940">
        <v>4</v>
      </c>
      <c r="W1940">
        <v>1383</v>
      </c>
      <c r="X1940">
        <v>1011</v>
      </c>
      <c r="Y1940">
        <v>62</v>
      </c>
      <c r="Z1940">
        <v>26</v>
      </c>
      <c r="AA1940">
        <v>33</v>
      </c>
      <c r="AB1940">
        <v>1406</v>
      </c>
      <c r="AC1940">
        <v>1034</v>
      </c>
      <c r="AD1940">
        <v>66</v>
      </c>
      <c r="AE1940">
        <v>22</v>
      </c>
      <c r="AF1940">
        <v>71</v>
      </c>
      <c r="AG1940">
        <v>164</v>
      </c>
      <c r="AH1940">
        <v>69</v>
      </c>
      <c r="AI1940">
        <v>10</v>
      </c>
      <c r="AJ1940">
        <v>6</v>
      </c>
      <c r="AK1940">
        <v>15</v>
      </c>
      <c r="AL1940">
        <v>67</v>
      </c>
      <c r="AM1940">
        <v>58</v>
      </c>
      <c r="AN1940">
        <v>4</v>
      </c>
      <c r="AO1940">
        <v>0</v>
      </c>
      <c r="AP1940">
        <v>0</v>
      </c>
      <c r="AQ1940">
        <v>0</v>
      </c>
      <c r="AR1940">
        <v>0</v>
      </c>
      <c r="AS1940">
        <v>0</v>
      </c>
      <c r="AT1940">
        <v>0</v>
      </c>
      <c r="AU1940">
        <v>0</v>
      </c>
      <c r="AV1940">
        <v>0</v>
      </c>
      <c r="AW1940">
        <v>0</v>
      </c>
      <c r="AX1940">
        <v>0</v>
      </c>
      <c r="AY1940">
        <v>0</v>
      </c>
      <c r="AZ1940">
        <v>0</v>
      </c>
      <c r="BA1940">
        <v>0</v>
      </c>
      <c r="BB1940">
        <v>0</v>
      </c>
      <c r="BC1940">
        <v>0</v>
      </c>
      <c r="BD1940">
        <v>0</v>
      </c>
      <c r="BE1940">
        <v>0</v>
      </c>
      <c r="BF1940">
        <v>0</v>
      </c>
      <c r="BG1940" s="20">
        <v>2</v>
      </c>
      <c r="BH1940" s="20">
        <v>0</v>
      </c>
      <c r="BI1940" s="20">
        <v>131</v>
      </c>
      <c r="BJ1940" s="20">
        <v>3</v>
      </c>
      <c r="BK1940" s="20">
        <v>1007</v>
      </c>
      <c r="BL1940" s="20">
        <v>1230</v>
      </c>
      <c r="BM1940" s="20">
        <v>1233</v>
      </c>
      <c r="BN1940" s="20">
        <v>121</v>
      </c>
      <c r="BO1940" s="20">
        <v>63</v>
      </c>
      <c r="BP1940" s="20">
        <v>5282</v>
      </c>
      <c r="BQ1940" s="20">
        <v>2577</v>
      </c>
      <c r="BR1940" s="20">
        <v>0</v>
      </c>
      <c r="BS1940" s="20">
        <v>167</v>
      </c>
      <c r="BT1940" s="20">
        <v>48</v>
      </c>
      <c r="BU1940" s="20">
        <v>931</v>
      </c>
      <c r="BV1940" s="20">
        <v>3929</v>
      </c>
    </row>
    <row r="1941" spans="1:74" x14ac:dyDescent="0.25">
      <c r="A1941" s="20" t="s">
        <v>452</v>
      </c>
      <c r="B1941" s="20" t="s">
        <v>455</v>
      </c>
      <c r="C1941" s="20" t="s">
        <v>621</v>
      </c>
      <c r="D1941" s="1">
        <v>44599</v>
      </c>
      <c r="E1941">
        <v>139</v>
      </c>
      <c r="F1941">
        <v>2</v>
      </c>
      <c r="G1941">
        <v>2</v>
      </c>
      <c r="H1941">
        <v>0</v>
      </c>
      <c r="I1941">
        <v>0</v>
      </c>
      <c r="J1941">
        <v>116</v>
      </c>
      <c r="K1941">
        <v>5</v>
      </c>
      <c r="L1941">
        <v>1</v>
      </c>
      <c r="M1941">
        <v>0</v>
      </c>
      <c r="N1941">
        <v>3</v>
      </c>
      <c r="O1941">
        <v>3</v>
      </c>
      <c r="P1941">
        <v>0</v>
      </c>
      <c r="Q1941">
        <v>0</v>
      </c>
      <c r="R1941">
        <v>1063</v>
      </c>
      <c r="S1941">
        <v>984</v>
      </c>
      <c r="T1941">
        <v>40</v>
      </c>
      <c r="U1941">
        <v>4</v>
      </c>
      <c r="V1941">
        <v>4</v>
      </c>
      <c r="W1941">
        <v>1386</v>
      </c>
      <c r="X1941">
        <v>1015</v>
      </c>
      <c r="Y1941">
        <v>62</v>
      </c>
      <c r="Z1941">
        <v>26</v>
      </c>
      <c r="AA1941">
        <v>32</v>
      </c>
      <c r="AB1941">
        <v>1403</v>
      </c>
      <c r="AC1941">
        <v>1034</v>
      </c>
      <c r="AD1941">
        <v>66</v>
      </c>
      <c r="AE1941">
        <v>22</v>
      </c>
      <c r="AF1941">
        <v>70</v>
      </c>
      <c r="AG1941">
        <v>164</v>
      </c>
      <c r="AH1941">
        <v>69</v>
      </c>
      <c r="AI1941">
        <v>10</v>
      </c>
      <c r="AJ1941">
        <v>6</v>
      </c>
      <c r="AK1941">
        <v>15</v>
      </c>
      <c r="AL1941">
        <v>66</v>
      </c>
      <c r="AM1941">
        <v>57</v>
      </c>
      <c r="AN1941">
        <v>4</v>
      </c>
      <c r="AO1941">
        <v>0</v>
      </c>
      <c r="AP1941">
        <v>0</v>
      </c>
      <c r="AQ1941">
        <v>0</v>
      </c>
      <c r="AR1941">
        <v>0</v>
      </c>
      <c r="AS1941">
        <v>0</v>
      </c>
      <c r="AT1941">
        <v>0</v>
      </c>
      <c r="AU1941">
        <v>0</v>
      </c>
      <c r="AV1941">
        <v>0</v>
      </c>
      <c r="AW1941">
        <v>0</v>
      </c>
      <c r="AX1941">
        <v>0</v>
      </c>
      <c r="AY1941">
        <v>0</v>
      </c>
      <c r="AZ1941">
        <v>0</v>
      </c>
      <c r="BA1941">
        <v>0</v>
      </c>
      <c r="BB1941">
        <v>0</v>
      </c>
      <c r="BC1941">
        <v>0</v>
      </c>
      <c r="BD1941">
        <v>0</v>
      </c>
      <c r="BE1941">
        <v>0</v>
      </c>
      <c r="BF1941">
        <v>0</v>
      </c>
      <c r="BG1941" s="20">
        <v>2</v>
      </c>
      <c r="BH1941" s="20">
        <v>0</v>
      </c>
      <c r="BI1941" s="20">
        <v>132</v>
      </c>
      <c r="BJ1941" s="20">
        <v>3</v>
      </c>
      <c r="BK1941" s="20">
        <v>1008</v>
      </c>
      <c r="BL1941" s="20">
        <v>1233</v>
      </c>
      <c r="BM1941" s="20">
        <v>1231</v>
      </c>
      <c r="BN1941" s="20">
        <v>121</v>
      </c>
      <c r="BO1941" s="20">
        <v>62</v>
      </c>
      <c r="BP1941" s="20">
        <v>5281</v>
      </c>
      <c r="BQ1941" s="20">
        <v>2603</v>
      </c>
      <c r="BR1941" s="20">
        <v>0</v>
      </c>
      <c r="BS1941" s="20">
        <v>164</v>
      </c>
      <c r="BT1941" s="20">
        <v>48</v>
      </c>
      <c r="BU1941" s="20">
        <v>931</v>
      </c>
      <c r="BV1941" s="20">
        <v>3932</v>
      </c>
    </row>
    <row r="1942" spans="1:74" x14ac:dyDescent="0.25">
      <c r="A1942" s="20" t="s">
        <v>452</v>
      </c>
      <c r="B1942" s="20" t="s">
        <v>455</v>
      </c>
      <c r="C1942" s="20" t="s">
        <v>621</v>
      </c>
      <c r="D1942" s="1">
        <v>44606</v>
      </c>
      <c r="E1942">
        <v>141</v>
      </c>
      <c r="F1942">
        <v>2</v>
      </c>
      <c r="G1942">
        <v>2</v>
      </c>
      <c r="H1942">
        <v>0</v>
      </c>
      <c r="I1942">
        <v>0</v>
      </c>
      <c r="J1942">
        <v>117</v>
      </c>
      <c r="K1942">
        <v>6</v>
      </c>
      <c r="L1942">
        <v>1</v>
      </c>
      <c r="M1942">
        <v>0</v>
      </c>
      <c r="N1942">
        <v>3</v>
      </c>
      <c r="O1942">
        <v>3</v>
      </c>
      <c r="P1942">
        <v>0</v>
      </c>
      <c r="Q1942">
        <v>0</v>
      </c>
      <c r="R1942">
        <v>1063</v>
      </c>
      <c r="S1942">
        <v>985</v>
      </c>
      <c r="T1942">
        <v>40</v>
      </c>
      <c r="U1942">
        <v>4</v>
      </c>
      <c r="V1942">
        <v>4</v>
      </c>
      <c r="W1942">
        <v>1383</v>
      </c>
      <c r="X1942">
        <v>1016</v>
      </c>
      <c r="Y1942">
        <v>64</v>
      </c>
      <c r="Z1942">
        <v>27</v>
      </c>
      <c r="AA1942">
        <v>33</v>
      </c>
      <c r="AB1942">
        <v>1403</v>
      </c>
      <c r="AC1942">
        <v>1038</v>
      </c>
      <c r="AD1942">
        <v>66</v>
      </c>
      <c r="AE1942">
        <v>21</v>
      </c>
      <c r="AF1942">
        <v>69</v>
      </c>
      <c r="AG1942">
        <v>164</v>
      </c>
      <c r="AH1942">
        <v>69</v>
      </c>
      <c r="AI1942">
        <v>11</v>
      </c>
      <c r="AJ1942">
        <v>6</v>
      </c>
      <c r="AK1942">
        <v>14</v>
      </c>
      <c r="AL1942">
        <v>67</v>
      </c>
      <c r="AM1942">
        <v>57</v>
      </c>
      <c r="AN1942">
        <v>4</v>
      </c>
      <c r="AO1942">
        <v>0</v>
      </c>
      <c r="AP1942">
        <v>0</v>
      </c>
      <c r="AQ1942">
        <v>0</v>
      </c>
      <c r="AR1942">
        <v>0</v>
      </c>
      <c r="AS1942">
        <v>0</v>
      </c>
      <c r="AT1942">
        <v>0</v>
      </c>
      <c r="AU1942">
        <v>0</v>
      </c>
      <c r="AV1942">
        <v>0</v>
      </c>
      <c r="AW1942">
        <v>0</v>
      </c>
      <c r="AX1942">
        <v>0</v>
      </c>
      <c r="AY1942">
        <v>0</v>
      </c>
      <c r="AZ1942">
        <v>0</v>
      </c>
      <c r="BA1942">
        <v>0</v>
      </c>
      <c r="BB1942">
        <v>0</v>
      </c>
      <c r="BC1942">
        <v>0</v>
      </c>
      <c r="BD1942">
        <v>0</v>
      </c>
      <c r="BE1942">
        <v>0</v>
      </c>
      <c r="BF1942">
        <v>0</v>
      </c>
      <c r="BG1942" s="20">
        <v>2</v>
      </c>
      <c r="BH1942" s="20">
        <v>0</v>
      </c>
      <c r="BI1942" s="20">
        <v>133</v>
      </c>
      <c r="BJ1942" s="20">
        <v>3</v>
      </c>
      <c r="BK1942" s="20">
        <v>1008</v>
      </c>
      <c r="BL1942" s="20">
        <v>1225</v>
      </c>
      <c r="BM1942" s="20">
        <v>1233</v>
      </c>
      <c r="BN1942" s="20">
        <v>122</v>
      </c>
      <c r="BO1942" s="20">
        <v>63</v>
      </c>
      <c r="BP1942" s="20">
        <v>5280</v>
      </c>
      <c r="BQ1942" s="20">
        <v>2632</v>
      </c>
      <c r="BR1942" s="20">
        <v>0</v>
      </c>
      <c r="BS1942" s="20">
        <v>165</v>
      </c>
      <c r="BT1942" s="20">
        <v>47</v>
      </c>
      <c r="BU1942" s="20">
        <v>921</v>
      </c>
      <c r="BV1942" s="20">
        <v>3949</v>
      </c>
    </row>
    <row r="1943" spans="1:74" x14ac:dyDescent="0.25">
      <c r="A1943" s="20" t="s">
        <v>405</v>
      </c>
      <c r="B1943" s="20" t="s">
        <v>465</v>
      </c>
      <c r="C1943" s="20" t="s">
        <v>622</v>
      </c>
      <c r="D1943" s="1">
        <v>44493</v>
      </c>
      <c r="E1943">
        <v>155</v>
      </c>
      <c r="F1943">
        <v>3</v>
      </c>
      <c r="G1943">
        <v>0</v>
      </c>
      <c r="H1943">
        <v>0</v>
      </c>
      <c r="I1943">
        <v>0</v>
      </c>
      <c r="J1943">
        <v>15</v>
      </c>
      <c r="K1943">
        <v>4</v>
      </c>
      <c r="L1943">
        <v>29</v>
      </c>
      <c r="M1943">
        <v>2</v>
      </c>
      <c r="N1943">
        <v>0</v>
      </c>
      <c r="O1943">
        <v>0</v>
      </c>
      <c r="P1943">
        <v>0</v>
      </c>
      <c r="Q1943">
        <v>0</v>
      </c>
      <c r="R1943">
        <v>372</v>
      </c>
      <c r="S1943">
        <v>0</v>
      </c>
      <c r="T1943">
        <v>124</v>
      </c>
      <c r="U1943">
        <v>21</v>
      </c>
      <c r="V1943">
        <v>0</v>
      </c>
      <c r="W1943">
        <v>1578</v>
      </c>
      <c r="X1943">
        <v>0</v>
      </c>
      <c r="Y1943">
        <v>76</v>
      </c>
      <c r="Z1943">
        <v>255</v>
      </c>
      <c r="AA1943">
        <v>96</v>
      </c>
      <c r="AB1943">
        <v>1010</v>
      </c>
      <c r="AC1943">
        <v>24</v>
      </c>
      <c r="AD1943">
        <v>10</v>
      </c>
      <c r="AE1943">
        <v>203</v>
      </c>
      <c r="AF1943">
        <v>87</v>
      </c>
      <c r="AG1943">
        <v>144</v>
      </c>
      <c r="AH1943">
        <v>0</v>
      </c>
      <c r="AI1943">
        <v>2</v>
      </c>
      <c r="AJ1943">
        <v>11</v>
      </c>
      <c r="AK1943">
        <v>34</v>
      </c>
      <c r="AL1943">
        <v>56</v>
      </c>
      <c r="AM1943">
        <v>0</v>
      </c>
      <c r="AN1943">
        <v>10</v>
      </c>
      <c r="AO1943">
        <v>2</v>
      </c>
      <c r="AP1943">
        <v>1</v>
      </c>
      <c r="AQ1943">
        <v>0</v>
      </c>
      <c r="AR1943">
        <v>2</v>
      </c>
      <c r="AS1943">
        <v>0</v>
      </c>
      <c r="AT1943">
        <v>0</v>
      </c>
      <c r="AU1943">
        <v>0</v>
      </c>
      <c r="AV1943">
        <v>0</v>
      </c>
      <c r="AW1943">
        <v>0</v>
      </c>
      <c r="AX1943">
        <v>0</v>
      </c>
      <c r="AY1943">
        <v>0</v>
      </c>
      <c r="AZ1943">
        <v>0</v>
      </c>
      <c r="BA1943">
        <v>0</v>
      </c>
      <c r="BB1943">
        <v>29</v>
      </c>
      <c r="BC1943">
        <v>67</v>
      </c>
      <c r="BD1943">
        <v>0</v>
      </c>
      <c r="BE1943">
        <v>1</v>
      </c>
      <c r="BF1943">
        <v>6</v>
      </c>
      <c r="BG1943" s="20"/>
      <c r="BH1943" s="20"/>
      <c r="BI1943" s="20"/>
      <c r="BJ1943" s="20"/>
      <c r="BK1943" s="20"/>
      <c r="BL1943" s="20"/>
      <c r="BM1943" s="20"/>
      <c r="BN1943" s="20"/>
      <c r="BO1943" s="20"/>
      <c r="BP1943" s="20"/>
      <c r="BQ1943" s="20"/>
      <c r="BR1943" s="20"/>
      <c r="BS1943" s="20"/>
      <c r="BT1943" s="20"/>
      <c r="BU1943" s="20"/>
      <c r="BV1943" s="20"/>
    </row>
    <row r="1944" spans="1:74" x14ac:dyDescent="0.25">
      <c r="A1944" s="20" t="s">
        <v>405</v>
      </c>
      <c r="B1944" s="20" t="s">
        <v>465</v>
      </c>
      <c r="C1944" s="20" t="s">
        <v>622</v>
      </c>
      <c r="D1944" s="1">
        <v>44500</v>
      </c>
      <c r="E1944">
        <v>155</v>
      </c>
      <c r="F1944">
        <v>3</v>
      </c>
      <c r="G1944">
        <v>0</v>
      </c>
      <c r="H1944">
        <v>0</v>
      </c>
      <c r="I1944">
        <v>0</v>
      </c>
      <c r="J1944">
        <v>20</v>
      </c>
      <c r="K1944">
        <v>4</v>
      </c>
      <c r="L1944">
        <v>29</v>
      </c>
      <c r="M1944">
        <v>2</v>
      </c>
      <c r="N1944">
        <v>0</v>
      </c>
      <c r="O1944">
        <v>0</v>
      </c>
      <c r="P1944">
        <v>0</v>
      </c>
      <c r="Q1944">
        <v>0</v>
      </c>
      <c r="R1944">
        <v>363</v>
      </c>
      <c r="S1944">
        <v>0</v>
      </c>
      <c r="T1944">
        <v>145</v>
      </c>
      <c r="U1944">
        <v>15</v>
      </c>
      <c r="V1944">
        <v>1</v>
      </c>
      <c r="W1944">
        <v>1576</v>
      </c>
      <c r="X1944">
        <v>0</v>
      </c>
      <c r="Y1944">
        <v>89</v>
      </c>
      <c r="Z1944">
        <v>253</v>
      </c>
      <c r="AA1944">
        <v>88</v>
      </c>
      <c r="AB1944">
        <v>1000</v>
      </c>
      <c r="AC1944">
        <v>33</v>
      </c>
      <c r="AD1944">
        <v>10</v>
      </c>
      <c r="AE1944">
        <v>205</v>
      </c>
      <c r="AF1944">
        <v>79</v>
      </c>
      <c r="AG1944">
        <v>145</v>
      </c>
      <c r="AH1944">
        <v>0</v>
      </c>
      <c r="AI1944">
        <v>4</v>
      </c>
      <c r="AJ1944">
        <v>12</v>
      </c>
      <c r="AK1944">
        <v>33</v>
      </c>
      <c r="AL1944">
        <v>57</v>
      </c>
      <c r="AM1944">
        <v>0</v>
      </c>
      <c r="AN1944">
        <v>15</v>
      </c>
      <c r="AO1944">
        <v>2</v>
      </c>
      <c r="AP1944">
        <v>1</v>
      </c>
      <c r="AQ1944">
        <v>0</v>
      </c>
      <c r="AR1944">
        <v>2</v>
      </c>
      <c r="AS1944">
        <v>0</v>
      </c>
      <c r="AT1944">
        <v>0</v>
      </c>
      <c r="AU1944">
        <v>0</v>
      </c>
      <c r="AV1944">
        <v>0</v>
      </c>
      <c r="AW1944">
        <v>0</v>
      </c>
      <c r="AX1944">
        <v>0</v>
      </c>
      <c r="AY1944">
        <v>0</v>
      </c>
      <c r="AZ1944">
        <v>0</v>
      </c>
      <c r="BA1944">
        <v>0</v>
      </c>
      <c r="BB1944">
        <v>27</v>
      </c>
      <c r="BC1944">
        <v>69</v>
      </c>
      <c r="BD1944">
        <v>0</v>
      </c>
      <c r="BE1944">
        <v>2</v>
      </c>
      <c r="BF1944">
        <v>6</v>
      </c>
      <c r="BG1944" s="20"/>
      <c r="BH1944" s="20"/>
      <c r="BI1944" s="20"/>
      <c r="BJ1944" s="20"/>
      <c r="BK1944" s="20"/>
      <c r="BL1944" s="20"/>
      <c r="BM1944" s="20"/>
      <c r="BN1944" s="20"/>
      <c r="BO1944" s="20"/>
      <c r="BP1944" s="20"/>
      <c r="BQ1944" s="20"/>
      <c r="BR1944" s="20"/>
      <c r="BS1944" s="20"/>
      <c r="BT1944" s="20"/>
      <c r="BU1944" s="20"/>
      <c r="BV1944" s="20"/>
    </row>
    <row r="1945" spans="1:74" x14ac:dyDescent="0.25">
      <c r="A1945" s="20" t="s">
        <v>405</v>
      </c>
      <c r="B1945" s="20" t="s">
        <v>465</v>
      </c>
      <c r="C1945" s="20" t="s">
        <v>622</v>
      </c>
      <c r="D1945" s="1">
        <v>44507</v>
      </c>
      <c r="E1945">
        <v>153</v>
      </c>
      <c r="F1945">
        <v>3</v>
      </c>
      <c r="G1945">
        <v>0</v>
      </c>
      <c r="H1945">
        <v>0</v>
      </c>
      <c r="I1945">
        <v>0</v>
      </c>
      <c r="J1945">
        <v>30</v>
      </c>
      <c r="K1945">
        <v>5</v>
      </c>
      <c r="L1945">
        <v>28</v>
      </c>
      <c r="M1945">
        <v>2</v>
      </c>
      <c r="N1945">
        <v>0</v>
      </c>
      <c r="O1945">
        <v>0</v>
      </c>
      <c r="P1945">
        <v>0</v>
      </c>
      <c r="Q1945">
        <v>0</v>
      </c>
      <c r="R1945">
        <v>365</v>
      </c>
      <c r="S1945">
        <v>173</v>
      </c>
      <c r="T1945">
        <v>27</v>
      </c>
      <c r="U1945">
        <v>15</v>
      </c>
      <c r="V1945">
        <v>1</v>
      </c>
      <c r="W1945">
        <v>1572</v>
      </c>
      <c r="X1945">
        <v>133</v>
      </c>
      <c r="Y1945">
        <v>69</v>
      </c>
      <c r="Z1945">
        <v>246</v>
      </c>
      <c r="AA1945">
        <v>86</v>
      </c>
      <c r="AB1945">
        <v>997</v>
      </c>
      <c r="AC1945">
        <v>45</v>
      </c>
      <c r="AD1945">
        <v>10</v>
      </c>
      <c r="AE1945">
        <v>204</v>
      </c>
      <c r="AF1945">
        <v>77</v>
      </c>
      <c r="AG1945">
        <v>144</v>
      </c>
      <c r="AH1945">
        <v>4</v>
      </c>
      <c r="AI1945">
        <v>2</v>
      </c>
      <c r="AJ1945">
        <v>12</v>
      </c>
      <c r="AK1945">
        <v>33</v>
      </c>
      <c r="AL1945">
        <v>57</v>
      </c>
      <c r="AM1945">
        <v>15</v>
      </c>
      <c r="AN1945">
        <v>6</v>
      </c>
      <c r="AO1945">
        <v>2</v>
      </c>
      <c r="AP1945">
        <v>1</v>
      </c>
      <c r="AQ1945">
        <v>0</v>
      </c>
      <c r="AR1945">
        <v>2</v>
      </c>
      <c r="AS1945">
        <v>0</v>
      </c>
      <c r="AT1945">
        <v>0</v>
      </c>
      <c r="AU1945">
        <v>0</v>
      </c>
      <c r="AV1945">
        <v>0</v>
      </c>
      <c r="AW1945">
        <v>0</v>
      </c>
      <c r="AX1945">
        <v>0</v>
      </c>
      <c r="AY1945">
        <v>0</v>
      </c>
      <c r="AZ1945">
        <v>0</v>
      </c>
      <c r="BA1945">
        <v>0</v>
      </c>
      <c r="BB1945">
        <v>0</v>
      </c>
      <c r="BC1945">
        <v>0</v>
      </c>
      <c r="BD1945">
        <v>0</v>
      </c>
      <c r="BE1945">
        <v>0</v>
      </c>
      <c r="BF1945">
        <v>0</v>
      </c>
      <c r="BG1945" s="20">
        <v>1</v>
      </c>
      <c r="BH1945" s="20">
        <v>0</v>
      </c>
      <c r="BI1945" s="20">
        <v>113</v>
      </c>
      <c r="BJ1945" s="20">
        <v>0</v>
      </c>
      <c r="BK1945" s="20">
        <v>316</v>
      </c>
      <c r="BL1945" s="20">
        <v>1087</v>
      </c>
      <c r="BM1945" s="20">
        <v>669</v>
      </c>
      <c r="BN1945" s="20">
        <v>88</v>
      </c>
      <c r="BO1945" s="20">
        <v>48</v>
      </c>
      <c r="BP1945" s="20"/>
      <c r="BQ1945" s="20"/>
      <c r="BR1945" s="20"/>
      <c r="BS1945" s="20"/>
      <c r="BT1945" s="20"/>
      <c r="BU1945" s="20"/>
      <c r="BV1945" s="20"/>
    </row>
    <row r="1946" spans="1:74" x14ac:dyDescent="0.25">
      <c r="A1946" s="20" t="s">
        <v>405</v>
      </c>
      <c r="B1946" s="20" t="s">
        <v>465</v>
      </c>
      <c r="C1946" s="20" t="s">
        <v>622</v>
      </c>
      <c r="D1946" s="1">
        <v>44514</v>
      </c>
      <c r="E1946">
        <v>153</v>
      </c>
      <c r="F1946">
        <v>3</v>
      </c>
      <c r="G1946">
        <v>0</v>
      </c>
      <c r="H1946">
        <v>0</v>
      </c>
      <c r="I1946">
        <v>0</v>
      </c>
      <c r="J1946">
        <v>41</v>
      </c>
      <c r="K1946">
        <v>5</v>
      </c>
      <c r="L1946">
        <v>28</v>
      </c>
      <c r="M1946">
        <v>2</v>
      </c>
      <c r="N1946">
        <v>0</v>
      </c>
      <c r="O1946">
        <v>0</v>
      </c>
      <c r="P1946">
        <v>0</v>
      </c>
      <c r="Q1946">
        <v>0</v>
      </c>
      <c r="R1946">
        <v>365</v>
      </c>
      <c r="S1946">
        <v>188</v>
      </c>
      <c r="T1946">
        <v>27</v>
      </c>
      <c r="U1946">
        <v>16</v>
      </c>
      <c r="V1946">
        <v>0</v>
      </c>
      <c r="W1946">
        <v>1569</v>
      </c>
      <c r="X1946">
        <v>193</v>
      </c>
      <c r="Y1946">
        <v>68</v>
      </c>
      <c r="Z1946">
        <v>248</v>
      </c>
      <c r="AA1946">
        <v>79</v>
      </c>
      <c r="AB1946">
        <v>999</v>
      </c>
      <c r="AC1946">
        <v>69</v>
      </c>
      <c r="AD1946">
        <v>10</v>
      </c>
      <c r="AE1946">
        <v>202</v>
      </c>
      <c r="AF1946">
        <v>78</v>
      </c>
      <c r="AG1946">
        <v>145</v>
      </c>
      <c r="AH1946">
        <v>6</v>
      </c>
      <c r="AI1946">
        <v>2</v>
      </c>
      <c r="AJ1946">
        <v>14</v>
      </c>
      <c r="AK1946">
        <v>30</v>
      </c>
      <c r="AL1946">
        <v>56</v>
      </c>
      <c r="AM1946">
        <v>23</v>
      </c>
      <c r="AN1946">
        <v>5</v>
      </c>
      <c r="AO1946">
        <v>2</v>
      </c>
      <c r="AP1946">
        <v>0</v>
      </c>
      <c r="AQ1946">
        <v>0</v>
      </c>
      <c r="AR1946">
        <v>2</v>
      </c>
      <c r="AS1946">
        <v>0</v>
      </c>
      <c r="AT1946">
        <v>0</v>
      </c>
      <c r="AU1946">
        <v>0</v>
      </c>
      <c r="AV1946">
        <v>0</v>
      </c>
      <c r="AW1946">
        <v>0</v>
      </c>
      <c r="AX1946">
        <v>0</v>
      </c>
      <c r="AY1946">
        <v>0</v>
      </c>
      <c r="AZ1946">
        <v>0</v>
      </c>
      <c r="BA1946">
        <v>0</v>
      </c>
      <c r="BB1946">
        <v>0</v>
      </c>
      <c r="BC1946">
        <v>0</v>
      </c>
      <c r="BD1946">
        <v>0</v>
      </c>
      <c r="BE1946">
        <v>0</v>
      </c>
      <c r="BF1946">
        <v>0</v>
      </c>
      <c r="BG1946" s="20">
        <v>1</v>
      </c>
      <c r="BH1946" s="20">
        <v>0</v>
      </c>
      <c r="BI1946" s="20">
        <v>114</v>
      </c>
      <c r="BJ1946" s="20">
        <v>0</v>
      </c>
      <c r="BK1946" s="20">
        <v>316</v>
      </c>
      <c r="BL1946" s="20">
        <v>1092</v>
      </c>
      <c r="BM1946" s="20">
        <v>671</v>
      </c>
      <c r="BN1946" s="20">
        <v>91</v>
      </c>
      <c r="BO1946" s="20">
        <v>48</v>
      </c>
      <c r="BP1946" s="20"/>
      <c r="BQ1946" s="20"/>
      <c r="BR1946" s="20"/>
      <c r="BS1946" s="20"/>
      <c r="BT1946" s="20"/>
      <c r="BU1946" s="20"/>
      <c r="BV1946" s="20"/>
    </row>
    <row r="1947" spans="1:74" x14ac:dyDescent="0.25">
      <c r="A1947" s="20" t="s">
        <v>405</v>
      </c>
      <c r="B1947" s="20" t="s">
        <v>465</v>
      </c>
      <c r="C1947" s="20" t="s">
        <v>622</v>
      </c>
      <c r="D1947" s="1">
        <v>44521</v>
      </c>
      <c r="E1947">
        <v>153</v>
      </c>
      <c r="F1947">
        <v>3</v>
      </c>
      <c r="G1947">
        <v>0</v>
      </c>
      <c r="H1947">
        <v>0</v>
      </c>
      <c r="I1947">
        <v>0</v>
      </c>
      <c r="J1947">
        <v>47</v>
      </c>
      <c r="K1947">
        <v>5</v>
      </c>
      <c r="L1947">
        <v>28</v>
      </c>
      <c r="M1947">
        <v>2</v>
      </c>
      <c r="N1947">
        <v>0</v>
      </c>
      <c r="O1947">
        <v>0</v>
      </c>
      <c r="P1947">
        <v>0</v>
      </c>
      <c r="Q1947">
        <v>0</v>
      </c>
      <c r="R1947">
        <v>365</v>
      </c>
      <c r="S1947">
        <v>202</v>
      </c>
      <c r="T1947">
        <v>27</v>
      </c>
      <c r="U1947">
        <v>16</v>
      </c>
      <c r="V1947">
        <v>0</v>
      </c>
      <c r="W1947">
        <v>1563</v>
      </c>
      <c r="X1947">
        <v>267</v>
      </c>
      <c r="Y1947">
        <v>68</v>
      </c>
      <c r="Z1947">
        <v>248</v>
      </c>
      <c r="AA1947">
        <v>75</v>
      </c>
      <c r="AB1947">
        <v>997</v>
      </c>
      <c r="AC1947">
        <v>97</v>
      </c>
      <c r="AD1947">
        <v>10</v>
      </c>
      <c r="AE1947">
        <v>216</v>
      </c>
      <c r="AF1947">
        <v>62</v>
      </c>
      <c r="AG1947">
        <v>145</v>
      </c>
      <c r="AH1947">
        <v>6</v>
      </c>
      <c r="AI1947">
        <v>2</v>
      </c>
      <c r="AJ1947">
        <v>14</v>
      </c>
      <c r="AK1947">
        <v>29</v>
      </c>
      <c r="AL1947">
        <v>56</v>
      </c>
      <c r="AM1947">
        <v>24</v>
      </c>
      <c r="AN1947">
        <v>5</v>
      </c>
      <c r="AO1947">
        <v>2</v>
      </c>
      <c r="AP1947">
        <v>0</v>
      </c>
      <c r="AQ1947">
        <v>0</v>
      </c>
      <c r="AR1947">
        <v>2</v>
      </c>
      <c r="AS1947">
        <v>0</v>
      </c>
      <c r="AT1947">
        <v>0</v>
      </c>
      <c r="AU1947">
        <v>0</v>
      </c>
      <c r="AV1947">
        <v>0</v>
      </c>
      <c r="AW1947">
        <v>0</v>
      </c>
      <c r="AX1947">
        <v>0</v>
      </c>
      <c r="AY1947">
        <v>0</v>
      </c>
      <c r="AZ1947">
        <v>0</v>
      </c>
      <c r="BA1947">
        <v>0</v>
      </c>
      <c r="BB1947">
        <v>0</v>
      </c>
      <c r="BC1947">
        <v>0</v>
      </c>
      <c r="BD1947">
        <v>0</v>
      </c>
      <c r="BE1947">
        <v>0</v>
      </c>
      <c r="BF1947">
        <v>0</v>
      </c>
      <c r="BG1947" s="20">
        <v>1</v>
      </c>
      <c r="BH1947" s="20">
        <v>0</v>
      </c>
      <c r="BI1947" s="20">
        <v>114</v>
      </c>
      <c r="BJ1947" s="20">
        <v>0</v>
      </c>
      <c r="BK1947" s="20">
        <v>317</v>
      </c>
      <c r="BL1947" s="20">
        <v>1097</v>
      </c>
      <c r="BM1947" s="20">
        <v>672</v>
      </c>
      <c r="BN1947" s="20">
        <v>93</v>
      </c>
      <c r="BO1947" s="20">
        <v>48</v>
      </c>
      <c r="BP1947" s="20"/>
      <c r="BQ1947" s="20"/>
      <c r="BR1947" s="20"/>
      <c r="BS1947" s="20"/>
      <c r="BT1947" s="20"/>
      <c r="BU1947" s="20"/>
      <c r="BV1947" s="20"/>
    </row>
    <row r="1948" spans="1:74" x14ac:dyDescent="0.25">
      <c r="A1948" s="20" t="s">
        <v>405</v>
      </c>
      <c r="B1948" s="20" t="s">
        <v>465</v>
      </c>
      <c r="C1948" s="20" t="s">
        <v>622</v>
      </c>
      <c r="D1948" s="1">
        <v>44528</v>
      </c>
      <c r="E1948">
        <v>152</v>
      </c>
      <c r="F1948">
        <v>3</v>
      </c>
      <c r="G1948">
        <v>0</v>
      </c>
      <c r="H1948">
        <v>0</v>
      </c>
      <c r="I1948">
        <v>0</v>
      </c>
      <c r="J1948">
        <v>57</v>
      </c>
      <c r="K1948">
        <v>5</v>
      </c>
      <c r="L1948">
        <v>27</v>
      </c>
      <c r="M1948">
        <v>2</v>
      </c>
      <c r="N1948">
        <v>1</v>
      </c>
      <c r="O1948">
        <v>0</v>
      </c>
      <c r="P1948">
        <v>0</v>
      </c>
      <c r="Q1948">
        <v>0</v>
      </c>
      <c r="R1948">
        <v>365</v>
      </c>
      <c r="S1948">
        <v>218</v>
      </c>
      <c r="T1948">
        <v>27</v>
      </c>
      <c r="U1948">
        <v>15</v>
      </c>
      <c r="V1948">
        <v>0</v>
      </c>
      <c r="W1948">
        <v>1564</v>
      </c>
      <c r="X1948">
        <v>368</v>
      </c>
      <c r="Y1948">
        <v>69</v>
      </c>
      <c r="Z1948">
        <v>263</v>
      </c>
      <c r="AA1948">
        <v>56</v>
      </c>
      <c r="AB1948">
        <v>1003</v>
      </c>
      <c r="AC1948">
        <v>157</v>
      </c>
      <c r="AD1948">
        <v>11</v>
      </c>
      <c r="AE1948">
        <v>256</v>
      </c>
      <c r="AF1948">
        <v>23</v>
      </c>
      <c r="AG1948">
        <v>145</v>
      </c>
      <c r="AH1948">
        <v>7</v>
      </c>
      <c r="AI1948">
        <v>2</v>
      </c>
      <c r="AJ1948">
        <v>16</v>
      </c>
      <c r="AK1948">
        <v>25</v>
      </c>
      <c r="AL1948">
        <v>55</v>
      </c>
      <c r="AM1948">
        <v>25</v>
      </c>
      <c r="AN1948">
        <v>5</v>
      </c>
      <c r="AO1948">
        <v>2</v>
      </c>
      <c r="AP1948">
        <v>0</v>
      </c>
      <c r="AQ1948">
        <v>0</v>
      </c>
      <c r="AR1948">
        <v>2</v>
      </c>
      <c r="AS1948">
        <v>0</v>
      </c>
      <c r="AT1948">
        <v>0</v>
      </c>
      <c r="AU1948">
        <v>0</v>
      </c>
      <c r="AV1948">
        <v>0</v>
      </c>
      <c r="AW1948">
        <v>0</v>
      </c>
      <c r="AX1948">
        <v>0</v>
      </c>
      <c r="AY1948">
        <v>0</v>
      </c>
      <c r="AZ1948">
        <v>0</v>
      </c>
      <c r="BA1948">
        <v>0</v>
      </c>
      <c r="BB1948">
        <v>0</v>
      </c>
      <c r="BC1948">
        <v>0</v>
      </c>
      <c r="BD1948">
        <v>0</v>
      </c>
      <c r="BE1948">
        <v>0</v>
      </c>
      <c r="BF1948">
        <v>0</v>
      </c>
      <c r="BG1948" s="20">
        <v>1</v>
      </c>
      <c r="BH1948" s="20">
        <v>0</v>
      </c>
      <c r="BI1948" s="20">
        <v>114</v>
      </c>
      <c r="BJ1948" s="20">
        <v>1</v>
      </c>
      <c r="BK1948" s="20">
        <v>317</v>
      </c>
      <c r="BL1948" s="20">
        <v>1101</v>
      </c>
      <c r="BM1948" s="20">
        <v>675</v>
      </c>
      <c r="BN1948" s="20">
        <v>94</v>
      </c>
      <c r="BO1948" s="20">
        <v>47</v>
      </c>
      <c r="BP1948" s="20"/>
      <c r="BQ1948" s="20"/>
      <c r="BR1948" s="20"/>
      <c r="BS1948" s="20"/>
      <c r="BT1948" s="20"/>
      <c r="BU1948" s="20"/>
      <c r="BV1948" s="20"/>
    </row>
    <row r="1949" spans="1:74" x14ac:dyDescent="0.25">
      <c r="A1949" s="20" t="s">
        <v>405</v>
      </c>
      <c r="B1949" s="20" t="s">
        <v>465</v>
      </c>
      <c r="C1949" s="20" t="s">
        <v>622</v>
      </c>
      <c r="D1949" s="1">
        <v>44535</v>
      </c>
      <c r="E1949">
        <v>153</v>
      </c>
      <c r="F1949">
        <v>3</v>
      </c>
      <c r="G1949">
        <v>0</v>
      </c>
      <c r="H1949">
        <v>0</v>
      </c>
      <c r="I1949">
        <v>0</v>
      </c>
      <c r="J1949">
        <v>66</v>
      </c>
      <c r="K1949">
        <v>5</v>
      </c>
      <c r="L1949">
        <v>27</v>
      </c>
      <c r="M1949">
        <v>3</v>
      </c>
      <c r="N1949">
        <v>1</v>
      </c>
      <c r="O1949">
        <v>0</v>
      </c>
      <c r="P1949">
        <v>0</v>
      </c>
      <c r="Q1949">
        <v>0</v>
      </c>
      <c r="R1949">
        <v>362</v>
      </c>
      <c r="S1949">
        <v>222</v>
      </c>
      <c r="T1949">
        <v>27</v>
      </c>
      <c r="U1949">
        <v>14</v>
      </c>
      <c r="V1949">
        <v>0</v>
      </c>
      <c r="W1949">
        <v>1573</v>
      </c>
      <c r="X1949">
        <v>443</v>
      </c>
      <c r="Y1949">
        <v>69</v>
      </c>
      <c r="Z1949">
        <v>263</v>
      </c>
      <c r="AA1949">
        <v>61</v>
      </c>
      <c r="AB1949">
        <v>999</v>
      </c>
      <c r="AC1949">
        <v>208</v>
      </c>
      <c r="AD1949">
        <v>11</v>
      </c>
      <c r="AE1949">
        <v>253</v>
      </c>
      <c r="AF1949">
        <v>22</v>
      </c>
      <c r="AG1949">
        <v>148</v>
      </c>
      <c r="AH1949">
        <v>11</v>
      </c>
      <c r="AI1949">
        <v>2</v>
      </c>
      <c r="AJ1949">
        <v>16</v>
      </c>
      <c r="AK1949">
        <v>24</v>
      </c>
      <c r="AL1949">
        <v>59</v>
      </c>
      <c r="AM1949">
        <v>31</v>
      </c>
      <c r="AN1949">
        <v>5</v>
      </c>
      <c r="AO1949">
        <v>3</v>
      </c>
      <c r="AP1949">
        <v>0</v>
      </c>
      <c r="AQ1949">
        <v>0</v>
      </c>
      <c r="AR1949">
        <v>2</v>
      </c>
      <c r="AS1949">
        <v>0</v>
      </c>
      <c r="AT1949">
        <v>0</v>
      </c>
      <c r="AU1949">
        <v>0</v>
      </c>
      <c r="AV1949">
        <v>0</v>
      </c>
      <c r="AW1949">
        <v>0</v>
      </c>
      <c r="AX1949">
        <v>0</v>
      </c>
      <c r="AY1949">
        <v>0</v>
      </c>
      <c r="AZ1949">
        <v>0</v>
      </c>
      <c r="BA1949">
        <v>0</v>
      </c>
      <c r="BB1949">
        <v>0</v>
      </c>
      <c r="BC1949">
        <v>0</v>
      </c>
      <c r="BD1949">
        <v>0</v>
      </c>
      <c r="BE1949">
        <v>0</v>
      </c>
      <c r="BF1949">
        <v>0</v>
      </c>
      <c r="BG1949" s="20">
        <v>1</v>
      </c>
      <c r="BH1949" s="20">
        <v>0</v>
      </c>
      <c r="BI1949" s="20">
        <v>115</v>
      </c>
      <c r="BJ1949" s="20">
        <v>1</v>
      </c>
      <c r="BK1949" s="20">
        <v>315</v>
      </c>
      <c r="BL1949" s="20">
        <v>1104</v>
      </c>
      <c r="BM1949" s="20">
        <v>676</v>
      </c>
      <c r="BN1949" s="20">
        <v>97</v>
      </c>
      <c r="BO1949" s="20">
        <v>50</v>
      </c>
      <c r="BP1949" s="20"/>
      <c r="BQ1949" s="20"/>
      <c r="BR1949" s="20"/>
      <c r="BS1949" s="20"/>
      <c r="BT1949" s="20"/>
      <c r="BU1949" s="20"/>
      <c r="BV1949" s="20"/>
    </row>
    <row r="1950" spans="1:74" x14ac:dyDescent="0.25">
      <c r="A1950" s="20" t="s">
        <v>405</v>
      </c>
      <c r="B1950" s="20" t="s">
        <v>465</v>
      </c>
      <c r="C1950" s="20" t="s">
        <v>622</v>
      </c>
      <c r="D1950" s="1">
        <v>44542</v>
      </c>
      <c r="E1950">
        <v>155</v>
      </c>
      <c r="F1950">
        <v>3</v>
      </c>
      <c r="G1950">
        <v>0</v>
      </c>
      <c r="H1950">
        <v>0</v>
      </c>
      <c r="I1950">
        <v>0</v>
      </c>
      <c r="J1950">
        <v>72</v>
      </c>
      <c r="K1950">
        <v>6</v>
      </c>
      <c r="L1950">
        <v>26</v>
      </c>
      <c r="M1950">
        <v>4</v>
      </c>
      <c r="N1950">
        <v>1</v>
      </c>
      <c r="O1950">
        <v>1</v>
      </c>
      <c r="P1950">
        <v>0</v>
      </c>
      <c r="Q1950">
        <v>0</v>
      </c>
      <c r="R1950">
        <v>364</v>
      </c>
      <c r="S1950">
        <v>230</v>
      </c>
      <c r="T1950">
        <v>26</v>
      </c>
      <c r="U1950">
        <v>14</v>
      </c>
      <c r="V1950">
        <v>0</v>
      </c>
      <c r="W1950">
        <v>1573</v>
      </c>
      <c r="X1950">
        <v>520</v>
      </c>
      <c r="Y1950">
        <v>71</v>
      </c>
      <c r="Z1950">
        <v>257</v>
      </c>
      <c r="AA1950">
        <v>62</v>
      </c>
      <c r="AB1950">
        <v>998</v>
      </c>
      <c r="AC1950">
        <v>279</v>
      </c>
      <c r="AD1950">
        <v>11</v>
      </c>
      <c r="AE1950">
        <v>253</v>
      </c>
      <c r="AF1950">
        <v>25</v>
      </c>
      <c r="AG1950">
        <v>148</v>
      </c>
      <c r="AH1950">
        <v>22</v>
      </c>
      <c r="AI1950">
        <v>2</v>
      </c>
      <c r="AJ1950">
        <v>16</v>
      </c>
      <c r="AK1950">
        <v>24</v>
      </c>
      <c r="AL1950">
        <v>59</v>
      </c>
      <c r="AM1950">
        <v>36</v>
      </c>
      <c r="AN1950">
        <v>5</v>
      </c>
      <c r="AO1950">
        <v>3</v>
      </c>
      <c r="AP1950">
        <v>0</v>
      </c>
      <c r="AQ1950">
        <v>0</v>
      </c>
      <c r="AR1950">
        <v>2</v>
      </c>
      <c r="AS1950">
        <v>0</v>
      </c>
      <c r="AT1950">
        <v>0</v>
      </c>
      <c r="AU1950">
        <v>0</v>
      </c>
      <c r="AV1950">
        <v>0</v>
      </c>
      <c r="AW1950">
        <v>0</v>
      </c>
      <c r="AX1950">
        <v>0</v>
      </c>
      <c r="AY1950">
        <v>0</v>
      </c>
      <c r="AZ1950">
        <v>0</v>
      </c>
      <c r="BA1950">
        <v>0</v>
      </c>
      <c r="BB1950">
        <v>0</v>
      </c>
      <c r="BC1950">
        <v>0</v>
      </c>
      <c r="BD1950">
        <v>0</v>
      </c>
      <c r="BE1950">
        <v>0</v>
      </c>
      <c r="BF1950">
        <v>0</v>
      </c>
      <c r="BG1950" s="20">
        <v>1</v>
      </c>
      <c r="BH1950" s="20">
        <v>0</v>
      </c>
      <c r="BI1950" s="20">
        <v>116</v>
      </c>
      <c r="BJ1950" s="20">
        <v>1</v>
      </c>
      <c r="BK1950" s="20">
        <v>318</v>
      </c>
      <c r="BL1950" s="20">
        <v>1105</v>
      </c>
      <c r="BM1950" s="20">
        <v>673</v>
      </c>
      <c r="BN1950" s="20">
        <v>97</v>
      </c>
      <c r="BO1950" s="20">
        <v>50</v>
      </c>
      <c r="BP1950" s="20"/>
      <c r="BQ1950" s="20"/>
      <c r="BR1950" s="20"/>
      <c r="BS1950" s="20"/>
      <c r="BT1950" s="20"/>
      <c r="BU1950" s="20"/>
      <c r="BV1950" s="20"/>
    </row>
    <row r="1951" spans="1:74" x14ac:dyDescent="0.25">
      <c r="A1951" s="20" t="s">
        <v>405</v>
      </c>
      <c r="B1951" s="20" t="s">
        <v>465</v>
      </c>
      <c r="C1951" s="20" t="s">
        <v>622</v>
      </c>
      <c r="D1951" s="1">
        <v>44549</v>
      </c>
      <c r="E1951">
        <v>155</v>
      </c>
      <c r="F1951">
        <v>2</v>
      </c>
      <c r="G1951">
        <v>0</v>
      </c>
      <c r="H1951">
        <v>0</v>
      </c>
      <c r="I1951">
        <v>0</v>
      </c>
      <c r="J1951">
        <v>77</v>
      </c>
      <c r="K1951">
        <v>6</v>
      </c>
      <c r="L1951">
        <v>26</v>
      </c>
      <c r="M1951">
        <v>4</v>
      </c>
      <c r="N1951">
        <v>1</v>
      </c>
      <c r="O1951">
        <v>1</v>
      </c>
      <c r="P1951">
        <v>0</v>
      </c>
      <c r="Q1951">
        <v>0</v>
      </c>
      <c r="R1951">
        <v>364</v>
      </c>
      <c r="S1951">
        <v>238</v>
      </c>
      <c r="T1951">
        <v>26</v>
      </c>
      <c r="U1951">
        <v>14</v>
      </c>
      <c r="V1951">
        <v>0</v>
      </c>
      <c r="W1951">
        <v>1572</v>
      </c>
      <c r="X1951">
        <v>585</v>
      </c>
      <c r="Y1951">
        <v>71</v>
      </c>
      <c r="Z1951">
        <v>254</v>
      </c>
      <c r="AA1951">
        <v>61</v>
      </c>
      <c r="AB1951">
        <v>997</v>
      </c>
      <c r="AC1951">
        <v>339</v>
      </c>
      <c r="AD1951">
        <v>10</v>
      </c>
      <c r="AE1951">
        <v>252</v>
      </c>
      <c r="AF1951">
        <v>25</v>
      </c>
      <c r="AG1951">
        <v>149</v>
      </c>
      <c r="AH1951">
        <v>35</v>
      </c>
      <c r="AI1951">
        <v>2</v>
      </c>
      <c r="AJ1951">
        <v>16</v>
      </c>
      <c r="AK1951">
        <v>24</v>
      </c>
      <c r="AL1951">
        <v>60</v>
      </c>
      <c r="AM1951">
        <v>45</v>
      </c>
      <c r="AN1951">
        <v>5</v>
      </c>
      <c r="AO1951">
        <v>3</v>
      </c>
      <c r="AP1951">
        <v>0</v>
      </c>
      <c r="AQ1951">
        <v>0</v>
      </c>
      <c r="AR1951">
        <v>2</v>
      </c>
      <c r="AS1951">
        <v>0</v>
      </c>
      <c r="AT1951">
        <v>0</v>
      </c>
      <c r="AU1951">
        <v>0</v>
      </c>
      <c r="AV1951">
        <v>0</v>
      </c>
      <c r="AW1951">
        <v>0</v>
      </c>
      <c r="AX1951">
        <v>0</v>
      </c>
      <c r="AY1951">
        <v>0</v>
      </c>
      <c r="AZ1951">
        <v>0</v>
      </c>
      <c r="BA1951">
        <v>0</v>
      </c>
      <c r="BB1951">
        <v>0</v>
      </c>
      <c r="BC1951">
        <v>0</v>
      </c>
      <c r="BD1951">
        <v>0</v>
      </c>
      <c r="BE1951">
        <v>0</v>
      </c>
      <c r="BF1951">
        <v>0</v>
      </c>
      <c r="BG1951" s="20">
        <v>0</v>
      </c>
      <c r="BH1951" s="20">
        <v>0</v>
      </c>
      <c r="BI1951" s="20">
        <v>116</v>
      </c>
      <c r="BJ1951" s="20">
        <v>1</v>
      </c>
      <c r="BK1951" s="20">
        <v>318</v>
      </c>
      <c r="BL1951" s="20">
        <v>1110</v>
      </c>
      <c r="BM1951" s="20">
        <v>672</v>
      </c>
      <c r="BN1951" s="20">
        <v>98</v>
      </c>
      <c r="BO1951" s="20">
        <v>51</v>
      </c>
      <c r="BP1951" s="20">
        <v>6597</v>
      </c>
      <c r="BQ1951" s="20">
        <v>809</v>
      </c>
      <c r="BR1951" s="20">
        <v>0</v>
      </c>
      <c r="BS1951" s="20">
        <v>36</v>
      </c>
      <c r="BT1951" s="20">
        <v>620</v>
      </c>
      <c r="BU1951" s="20">
        <v>2319</v>
      </c>
      <c r="BV1951" s="20">
        <v>3239</v>
      </c>
    </row>
    <row r="1952" spans="1:74" x14ac:dyDescent="0.25">
      <c r="A1952" s="20" t="s">
        <v>405</v>
      </c>
      <c r="B1952" s="20" t="s">
        <v>465</v>
      </c>
      <c r="C1952" s="20" t="s">
        <v>622</v>
      </c>
      <c r="D1952" s="1">
        <v>44558</v>
      </c>
      <c r="E1952">
        <v>153</v>
      </c>
      <c r="F1952">
        <v>2</v>
      </c>
      <c r="G1952">
        <v>0</v>
      </c>
      <c r="H1952">
        <v>0</v>
      </c>
      <c r="I1952">
        <v>0</v>
      </c>
      <c r="J1952">
        <v>78</v>
      </c>
      <c r="K1952">
        <v>5</v>
      </c>
      <c r="L1952">
        <v>25</v>
      </c>
      <c r="M1952">
        <v>4</v>
      </c>
      <c r="N1952">
        <v>1</v>
      </c>
      <c r="O1952">
        <v>1</v>
      </c>
      <c r="P1952">
        <v>0</v>
      </c>
      <c r="Q1952">
        <v>0</v>
      </c>
      <c r="R1952">
        <v>364</v>
      </c>
      <c r="S1952">
        <v>249</v>
      </c>
      <c r="T1952">
        <v>26</v>
      </c>
      <c r="U1952">
        <v>13</v>
      </c>
      <c r="V1952">
        <v>0</v>
      </c>
      <c r="W1952">
        <v>1578</v>
      </c>
      <c r="X1952">
        <v>657</v>
      </c>
      <c r="Y1952">
        <v>71</v>
      </c>
      <c r="Z1952">
        <v>253</v>
      </c>
      <c r="AA1952">
        <v>62</v>
      </c>
      <c r="AB1952">
        <v>1001</v>
      </c>
      <c r="AC1952">
        <v>381</v>
      </c>
      <c r="AD1952">
        <v>10</v>
      </c>
      <c r="AE1952">
        <v>249</v>
      </c>
      <c r="AF1952">
        <v>27</v>
      </c>
      <c r="AG1952">
        <v>151</v>
      </c>
      <c r="AH1952">
        <v>43</v>
      </c>
      <c r="AI1952">
        <v>2</v>
      </c>
      <c r="AJ1952">
        <v>17</v>
      </c>
      <c r="AK1952">
        <v>24</v>
      </c>
      <c r="AL1952">
        <v>60</v>
      </c>
      <c r="AM1952">
        <v>47</v>
      </c>
      <c r="AN1952">
        <v>5</v>
      </c>
      <c r="AO1952">
        <v>3</v>
      </c>
      <c r="AP1952">
        <v>0</v>
      </c>
      <c r="AQ1952">
        <v>0</v>
      </c>
      <c r="AR1952">
        <v>2</v>
      </c>
      <c r="AS1952">
        <v>0</v>
      </c>
      <c r="AT1952">
        <v>0</v>
      </c>
      <c r="AU1952">
        <v>0</v>
      </c>
      <c r="AV1952">
        <v>0</v>
      </c>
      <c r="AW1952">
        <v>0</v>
      </c>
      <c r="AX1952">
        <v>0</v>
      </c>
      <c r="AY1952">
        <v>0</v>
      </c>
      <c r="AZ1952">
        <v>0</v>
      </c>
      <c r="BA1952">
        <v>0</v>
      </c>
      <c r="BB1952">
        <v>0</v>
      </c>
      <c r="BC1952">
        <v>0</v>
      </c>
      <c r="BD1952">
        <v>0</v>
      </c>
      <c r="BE1952">
        <v>0</v>
      </c>
      <c r="BF1952">
        <v>0</v>
      </c>
      <c r="BG1952" s="20">
        <v>0</v>
      </c>
      <c r="BH1952" s="20">
        <v>0</v>
      </c>
      <c r="BI1952" s="20">
        <v>116</v>
      </c>
      <c r="BJ1952" s="20">
        <v>1</v>
      </c>
      <c r="BK1952" s="20">
        <v>319</v>
      </c>
      <c r="BL1952" s="20">
        <v>1116</v>
      </c>
      <c r="BM1952" s="20">
        <v>677</v>
      </c>
      <c r="BN1952" s="20">
        <v>98</v>
      </c>
      <c r="BO1952" s="20">
        <v>51</v>
      </c>
      <c r="BP1952" s="20">
        <v>6595</v>
      </c>
      <c r="BQ1952" s="20">
        <v>1191</v>
      </c>
      <c r="BR1952" s="20">
        <v>0</v>
      </c>
      <c r="BS1952" s="20">
        <v>37</v>
      </c>
      <c r="BT1952" s="20">
        <v>616</v>
      </c>
      <c r="BU1952" s="20">
        <v>2297</v>
      </c>
      <c r="BV1952" s="20">
        <v>3270</v>
      </c>
    </row>
    <row r="1953" spans="1:74" x14ac:dyDescent="0.25">
      <c r="A1953" s="20" t="s">
        <v>405</v>
      </c>
      <c r="B1953" s="20" t="s">
        <v>465</v>
      </c>
      <c r="C1953" s="20" t="s">
        <v>622</v>
      </c>
      <c r="D1953" s="1">
        <v>44564</v>
      </c>
      <c r="E1953">
        <v>153</v>
      </c>
      <c r="F1953">
        <v>2</v>
      </c>
      <c r="G1953">
        <v>0</v>
      </c>
      <c r="H1953">
        <v>0</v>
      </c>
      <c r="I1953">
        <v>0</v>
      </c>
      <c r="J1953">
        <v>80</v>
      </c>
      <c r="K1953">
        <v>5</v>
      </c>
      <c r="L1953">
        <v>26</v>
      </c>
      <c r="M1953">
        <v>3</v>
      </c>
      <c r="N1953">
        <v>1</v>
      </c>
      <c r="O1953">
        <v>1</v>
      </c>
      <c r="P1953">
        <v>0</v>
      </c>
      <c r="Q1953">
        <v>0</v>
      </c>
      <c r="R1953">
        <v>367</v>
      </c>
      <c r="S1953">
        <v>255</v>
      </c>
      <c r="T1953">
        <v>26</v>
      </c>
      <c r="U1953">
        <v>13</v>
      </c>
      <c r="V1953">
        <v>1</v>
      </c>
      <c r="W1953">
        <v>1575</v>
      </c>
      <c r="X1953">
        <v>687</v>
      </c>
      <c r="Y1953">
        <v>71</v>
      </c>
      <c r="Z1953">
        <v>250</v>
      </c>
      <c r="AA1953">
        <v>61</v>
      </c>
      <c r="AB1953">
        <v>1003</v>
      </c>
      <c r="AC1953">
        <v>405</v>
      </c>
      <c r="AD1953">
        <v>10</v>
      </c>
      <c r="AE1953">
        <v>246</v>
      </c>
      <c r="AF1953">
        <v>27</v>
      </c>
      <c r="AG1953">
        <v>151</v>
      </c>
      <c r="AH1953">
        <v>44</v>
      </c>
      <c r="AI1953">
        <v>2</v>
      </c>
      <c r="AJ1953">
        <v>17</v>
      </c>
      <c r="AK1953">
        <v>24</v>
      </c>
      <c r="AL1953">
        <v>60</v>
      </c>
      <c r="AM1953">
        <v>47</v>
      </c>
      <c r="AN1953">
        <v>5</v>
      </c>
      <c r="AO1953">
        <v>3</v>
      </c>
      <c r="AP1953">
        <v>0</v>
      </c>
      <c r="AQ1953">
        <v>0</v>
      </c>
      <c r="AR1953">
        <v>2</v>
      </c>
      <c r="AS1953">
        <v>0</v>
      </c>
      <c r="AT1953">
        <v>0</v>
      </c>
      <c r="AU1953">
        <v>0</v>
      </c>
      <c r="AV1953">
        <v>0</v>
      </c>
      <c r="AW1953">
        <v>0</v>
      </c>
      <c r="AX1953">
        <v>0</v>
      </c>
      <c r="AY1953">
        <v>0</v>
      </c>
      <c r="AZ1953">
        <v>0</v>
      </c>
      <c r="BA1953">
        <v>0</v>
      </c>
      <c r="BB1953">
        <v>0</v>
      </c>
      <c r="BC1953">
        <v>0</v>
      </c>
      <c r="BD1953">
        <v>0</v>
      </c>
      <c r="BE1953">
        <v>0</v>
      </c>
      <c r="BF1953">
        <v>0</v>
      </c>
      <c r="BG1953" s="20">
        <v>0</v>
      </c>
      <c r="BH1953" s="20">
        <v>0</v>
      </c>
      <c r="BI1953" s="20">
        <v>116</v>
      </c>
      <c r="BJ1953" s="20">
        <v>1</v>
      </c>
      <c r="BK1953" s="20">
        <v>320</v>
      </c>
      <c r="BL1953" s="20">
        <v>1117</v>
      </c>
      <c r="BM1953" s="20">
        <v>681</v>
      </c>
      <c r="BN1953" s="20">
        <v>98</v>
      </c>
      <c r="BO1953" s="20">
        <v>51</v>
      </c>
      <c r="BP1953" s="20">
        <v>6605</v>
      </c>
      <c r="BQ1953" s="20">
        <v>1320</v>
      </c>
      <c r="BR1953" s="20">
        <v>0</v>
      </c>
      <c r="BS1953" s="20">
        <v>37</v>
      </c>
      <c r="BT1953" s="20">
        <v>611</v>
      </c>
      <c r="BU1953" s="20">
        <v>2289</v>
      </c>
      <c r="BV1953" s="20">
        <v>3291</v>
      </c>
    </row>
    <row r="1954" spans="1:74" x14ac:dyDescent="0.25">
      <c r="A1954" s="20" t="s">
        <v>405</v>
      </c>
      <c r="B1954" s="20" t="s">
        <v>465</v>
      </c>
      <c r="C1954" s="20" t="s">
        <v>622</v>
      </c>
      <c r="D1954" s="1">
        <v>44570</v>
      </c>
      <c r="E1954">
        <v>152</v>
      </c>
      <c r="F1954">
        <v>2</v>
      </c>
      <c r="G1954">
        <v>0</v>
      </c>
      <c r="H1954">
        <v>0</v>
      </c>
      <c r="I1954">
        <v>0</v>
      </c>
      <c r="J1954">
        <v>82</v>
      </c>
      <c r="K1954">
        <v>5</v>
      </c>
      <c r="L1954">
        <v>26</v>
      </c>
      <c r="M1954">
        <v>3</v>
      </c>
      <c r="N1954">
        <v>1</v>
      </c>
      <c r="O1954">
        <v>1</v>
      </c>
      <c r="P1954">
        <v>0</v>
      </c>
      <c r="Q1954">
        <v>0</v>
      </c>
      <c r="R1954">
        <v>368</v>
      </c>
      <c r="S1954">
        <v>262</v>
      </c>
      <c r="T1954">
        <v>25</v>
      </c>
      <c r="U1954">
        <v>13</v>
      </c>
      <c r="V1954">
        <v>1</v>
      </c>
      <c r="W1954">
        <v>1579</v>
      </c>
      <c r="X1954">
        <v>704</v>
      </c>
      <c r="Y1954">
        <v>71</v>
      </c>
      <c r="Z1954">
        <v>250</v>
      </c>
      <c r="AA1954">
        <v>64</v>
      </c>
      <c r="AB1954">
        <v>1004</v>
      </c>
      <c r="AC1954">
        <v>426</v>
      </c>
      <c r="AD1954">
        <v>10</v>
      </c>
      <c r="AE1954">
        <v>246</v>
      </c>
      <c r="AF1954">
        <v>29</v>
      </c>
      <c r="AG1954">
        <v>152</v>
      </c>
      <c r="AH1954">
        <v>46</v>
      </c>
      <c r="AI1954">
        <v>3</v>
      </c>
      <c r="AJ1954">
        <v>17</v>
      </c>
      <c r="AK1954">
        <v>24</v>
      </c>
      <c r="AL1954">
        <v>60</v>
      </c>
      <c r="AM1954">
        <v>47</v>
      </c>
      <c r="AN1954">
        <v>4</v>
      </c>
      <c r="AO1954">
        <v>2</v>
      </c>
      <c r="AP1954">
        <v>0</v>
      </c>
      <c r="AQ1954">
        <v>0</v>
      </c>
      <c r="AR1954">
        <v>2</v>
      </c>
      <c r="AS1954">
        <v>0</v>
      </c>
      <c r="AT1954">
        <v>0</v>
      </c>
      <c r="AU1954">
        <v>0</v>
      </c>
      <c r="AV1954">
        <v>0</v>
      </c>
      <c r="AW1954">
        <v>0</v>
      </c>
      <c r="AX1954">
        <v>0</v>
      </c>
      <c r="AY1954">
        <v>0</v>
      </c>
      <c r="AZ1954">
        <v>0</v>
      </c>
      <c r="BA1954">
        <v>0</v>
      </c>
      <c r="BB1954">
        <v>0</v>
      </c>
      <c r="BC1954">
        <v>0</v>
      </c>
      <c r="BD1954">
        <v>0</v>
      </c>
      <c r="BE1954">
        <v>0</v>
      </c>
      <c r="BF1954">
        <v>0</v>
      </c>
      <c r="BG1954" s="20">
        <v>0</v>
      </c>
      <c r="BH1954" s="20">
        <v>0</v>
      </c>
      <c r="BI1954" s="20">
        <v>116</v>
      </c>
      <c r="BJ1954" s="20">
        <v>1</v>
      </c>
      <c r="BK1954" s="20">
        <v>321</v>
      </c>
      <c r="BL1954" s="20">
        <v>1121</v>
      </c>
      <c r="BM1954" s="20">
        <v>683</v>
      </c>
      <c r="BN1954" s="20">
        <v>99</v>
      </c>
      <c r="BO1954" s="20">
        <v>51</v>
      </c>
      <c r="BP1954" s="20">
        <v>6627</v>
      </c>
      <c r="BQ1954" s="20">
        <v>1440</v>
      </c>
      <c r="BR1954" s="20">
        <v>0</v>
      </c>
      <c r="BS1954" s="20">
        <v>37</v>
      </c>
      <c r="BT1954" s="20">
        <v>611</v>
      </c>
      <c r="BU1954" s="20">
        <v>2276</v>
      </c>
      <c r="BV1954" s="20">
        <v>3318</v>
      </c>
    </row>
    <row r="1955" spans="1:74" x14ac:dyDescent="0.25">
      <c r="A1955" s="20" t="s">
        <v>405</v>
      </c>
      <c r="B1955" s="20" t="s">
        <v>465</v>
      </c>
      <c r="C1955" s="20" t="s">
        <v>622</v>
      </c>
      <c r="D1955" s="1">
        <v>44577</v>
      </c>
      <c r="E1955">
        <v>152</v>
      </c>
      <c r="F1955">
        <v>2</v>
      </c>
      <c r="G1955">
        <v>0</v>
      </c>
      <c r="H1955">
        <v>0</v>
      </c>
      <c r="I1955">
        <v>0</v>
      </c>
      <c r="J1955">
        <v>85</v>
      </c>
      <c r="K1955">
        <v>5</v>
      </c>
      <c r="L1955">
        <v>26</v>
      </c>
      <c r="M1955">
        <v>3</v>
      </c>
      <c r="N1955">
        <v>1</v>
      </c>
      <c r="O1955">
        <v>1</v>
      </c>
      <c r="P1955">
        <v>0</v>
      </c>
      <c r="Q1955">
        <v>0</v>
      </c>
      <c r="R1955">
        <v>370</v>
      </c>
      <c r="S1955">
        <v>266</v>
      </c>
      <c r="T1955">
        <v>26</v>
      </c>
      <c r="U1955">
        <v>13</v>
      </c>
      <c r="V1955">
        <v>1</v>
      </c>
      <c r="W1955">
        <v>1582</v>
      </c>
      <c r="X1955">
        <v>728</v>
      </c>
      <c r="Y1955">
        <v>70</v>
      </c>
      <c r="Z1955">
        <v>250</v>
      </c>
      <c r="AA1955">
        <v>62</v>
      </c>
      <c r="AB1955">
        <v>1009</v>
      </c>
      <c r="AC1955">
        <v>448</v>
      </c>
      <c r="AD1955">
        <v>10</v>
      </c>
      <c r="AE1955">
        <v>248</v>
      </c>
      <c r="AF1955">
        <v>28</v>
      </c>
      <c r="AG1955">
        <v>154</v>
      </c>
      <c r="AH1955">
        <v>48</v>
      </c>
      <c r="AI1955">
        <v>3</v>
      </c>
      <c r="AJ1955">
        <v>17</v>
      </c>
      <c r="AK1955">
        <v>25</v>
      </c>
      <c r="AL1955">
        <v>60</v>
      </c>
      <c r="AM1955">
        <v>47</v>
      </c>
      <c r="AN1955">
        <v>4</v>
      </c>
      <c r="AO1955">
        <v>2</v>
      </c>
      <c r="AP1955">
        <v>0</v>
      </c>
      <c r="AQ1955">
        <v>0</v>
      </c>
      <c r="AR1955">
        <v>2</v>
      </c>
      <c r="AS1955">
        <v>0</v>
      </c>
      <c r="AT1955">
        <v>0</v>
      </c>
      <c r="AU1955">
        <v>0</v>
      </c>
      <c r="AV1955">
        <v>0</v>
      </c>
      <c r="AW1955">
        <v>0</v>
      </c>
      <c r="AX1955">
        <v>0</v>
      </c>
      <c r="AY1955">
        <v>0</v>
      </c>
      <c r="AZ1955">
        <v>0</v>
      </c>
      <c r="BA1955">
        <v>0</v>
      </c>
      <c r="BB1955">
        <v>0</v>
      </c>
      <c r="BC1955">
        <v>0</v>
      </c>
      <c r="BD1955">
        <v>0</v>
      </c>
      <c r="BE1955">
        <v>0</v>
      </c>
      <c r="BF1955">
        <v>0</v>
      </c>
      <c r="BG1955" s="20">
        <v>0</v>
      </c>
      <c r="BH1955" s="20">
        <v>0</v>
      </c>
      <c r="BI1955" s="20">
        <v>116</v>
      </c>
      <c r="BJ1955" s="20">
        <v>1</v>
      </c>
      <c r="BK1955" s="20">
        <v>323</v>
      </c>
      <c r="BL1955" s="20">
        <v>1126</v>
      </c>
      <c r="BM1955" s="20">
        <v>689</v>
      </c>
      <c r="BN1955" s="20">
        <v>103</v>
      </c>
      <c r="BO1955" s="20">
        <v>51</v>
      </c>
      <c r="BP1955" s="20">
        <v>6625</v>
      </c>
      <c r="BQ1955" s="20">
        <v>1539</v>
      </c>
      <c r="BR1955" s="20">
        <v>0</v>
      </c>
      <c r="BS1955" s="20">
        <v>38</v>
      </c>
      <c r="BT1955" s="20">
        <v>612</v>
      </c>
      <c r="BU1955" s="20">
        <v>2262</v>
      </c>
      <c r="BV1955" s="20">
        <v>3332</v>
      </c>
    </row>
    <row r="1956" spans="1:74" x14ac:dyDescent="0.25">
      <c r="A1956" s="20" t="s">
        <v>405</v>
      </c>
      <c r="B1956" s="20" t="s">
        <v>465</v>
      </c>
      <c r="C1956" s="20" t="s">
        <v>622</v>
      </c>
      <c r="D1956" s="1">
        <v>44584</v>
      </c>
      <c r="E1956">
        <v>152</v>
      </c>
      <c r="F1956">
        <v>2</v>
      </c>
      <c r="G1956">
        <v>0</v>
      </c>
      <c r="H1956">
        <v>0</v>
      </c>
      <c r="I1956">
        <v>0</v>
      </c>
      <c r="J1956">
        <v>85</v>
      </c>
      <c r="K1956">
        <v>5</v>
      </c>
      <c r="L1956">
        <v>26</v>
      </c>
      <c r="M1956">
        <v>3</v>
      </c>
      <c r="N1956">
        <v>1</v>
      </c>
      <c r="O1956">
        <v>1</v>
      </c>
      <c r="P1956">
        <v>0</v>
      </c>
      <c r="Q1956">
        <v>0</v>
      </c>
      <c r="R1956">
        <v>370</v>
      </c>
      <c r="S1956">
        <v>271</v>
      </c>
      <c r="T1956">
        <v>26</v>
      </c>
      <c r="U1956">
        <v>13</v>
      </c>
      <c r="V1956">
        <v>1</v>
      </c>
      <c r="W1956">
        <v>1587</v>
      </c>
      <c r="X1956">
        <v>731</v>
      </c>
      <c r="Y1956">
        <v>70</v>
      </c>
      <c r="Z1956">
        <v>247</v>
      </c>
      <c r="AA1956">
        <v>63</v>
      </c>
      <c r="AB1956">
        <v>1011</v>
      </c>
      <c r="AC1956">
        <v>456</v>
      </c>
      <c r="AD1956">
        <v>10</v>
      </c>
      <c r="AE1956">
        <v>248</v>
      </c>
      <c r="AF1956">
        <v>28</v>
      </c>
      <c r="AG1956">
        <v>154</v>
      </c>
      <c r="AH1956">
        <v>50</v>
      </c>
      <c r="AI1956">
        <v>3</v>
      </c>
      <c r="AJ1956">
        <v>17</v>
      </c>
      <c r="AK1956">
        <v>25</v>
      </c>
      <c r="AL1956">
        <v>60</v>
      </c>
      <c r="AM1956">
        <v>47</v>
      </c>
      <c r="AN1956">
        <v>3</v>
      </c>
      <c r="AO1956">
        <v>2</v>
      </c>
      <c r="AP1956">
        <v>0</v>
      </c>
      <c r="AQ1956">
        <v>0</v>
      </c>
      <c r="AR1956">
        <v>2</v>
      </c>
      <c r="AS1956">
        <v>0</v>
      </c>
      <c r="AT1956">
        <v>0</v>
      </c>
      <c r="AU1956">
        <v>0</v>
      </c>
      <c r="AV1956">
        <v>0</v>
      </c>
      <c r="AW1956">
        <v>0</v>
      </c>
      <c r="AX1956">
        <v>0</v>
      </c>
      <c r="AY1956">
        <v>0</v>
      </c>
      <c r="AZ1956">
        <v>0</v>
      </c>
      <c r="BA1956">
        <v>0</v>
      </c>
      <c r="BB1956">
        <v>0</v>
      </c>
      <c r="BC1956">
        <v>0</v>
      </c>
      <c r="BD1956">
        <v>0</v>
      </c>
      <c r="BE1956">
        <v>0</v>
      </c>
      <c r="BF1956">
        <v>0</v>
      </c>
      <c r="BG1956" s="20">
        <v>0</v>
      </c>
      <c r="BH1956" s="20">
        <v>0</v>
      </c>
      <c r="BI1956" s="20">
        <v>116</v>
      </c>
      <c r="BJ1956" s="20">
        <v>1</v>
      </c>
      <c r="BK1956" s="20">
        <v>324</v>
      </c>
      <c r="BL1956" s="20">
        <v>1128</v>
      </c>
      <c r="BM1956" s="20">
        <v>692</v>
      </c>
      <c r="BN1956" s="20">
        <v>103</v>
      </c>
      <c r="BO1956" s="20">
        <v>52</v>
      </c>
      <c r="BP1956" s="20">
        <v>6650</v>
      </c>
      <c r="BQ1956" s="20">
        <v>1588</v>
      </c>
      <c r="BR1956" s="20">
        <v>0</v>
      </c>
      <c r="BS1956" s="20">
        <v>38</v>
      </c>
      <c r="BT1956" s="20">
        <v>613</v>
      </c>
      <c r="BU1956" s="20">
        <v>2257</v>
      </c>
      <c r="BV1956" s="20">
        <v>3356</v>
      </c>
    </row>
    <row r="1957" spans="1:74" x14ac:dyDescent="0.25">
      <c r="A1957" s="20" t="s">
        <v>405</v>
      </c>
      <c r="B1957" s="20" t="s">
        <v>465</v>
      </c>
      <c r="C1957" s="20" t="s">
        <v>622</v>
      </c>
      <c r="D1957" s="1">
        <v>44591</v>
      </c>
      <c r="E1957">
        <v>152</v>
      </c>
      <c r="F1957">
        <v>2</v>
      </c>
      <c r="G1957">
        <v>0</v>
      </c>
      <c r="H1957">
        <v>0</v>
      </c>
      <c r="I1957">
        <v>0</v>
      </c>
      <c r="J1957">
        <v>85</v>
      </c>
      <c r="K1957">
        <v>5</v>
      </c>
      <c r="L1957">
        <v>26</v>
      </c>
      <c r="M1957">
        <v>3</v>
      </c>
      <c r="N1957">
        <v>1</v>
      </c>
      <c r="O1957">
        <v>1</v>
      </c>
      <c r="P1957">
        <v>0</v>
      </c>
      <c r="Q1957">
        <v>0</v>
      </c>
      <c r="R1957">
        <v>369</v>
      </c>
      <c r="S1957">
        <v>271</v>
      </c>
      <c r="T1957">
        <v>26</v>
      </c>
      <c r="U1957">
        <v>13</v>
      </c>
      <c r="V1957">
        <v>1</v>
      </c>
      <c r="W1957">
        <v>1586</v>
      </c>
      <c r="X1957">
        <v>746</v>
      </c>
      <c r="Y1957">
        <v>70</v>
      </c>
      <c r="Z1957">
        <v>241</v>
      </c>
      <c r="AA1957">
        <v>63</v>
      </c>
      <c r="AB1957">
        <v>1007</v>
      </c>
      <c r="AC1957">
        <v>462</v>
      </c>
      <c r="AD1957">
        <v>9</v>
      </c>
      <c r="AE1957">
        <v>245</v>
      </c>
      <c r="AF1957">
        <v>26</v>
      </c>
      <c r="AG1957">
        <v>157</v>
      </c>
      <c r="AH1957">
        <v>52</v>
      </c>
      <c r="AI1957">
        <v>3</v>
      </c>
      <c r="AJ1957">
        <v>15</v>
      </c>
      <c r="AK1957">
        <v>26</v>
      </c>
      <c r="AL1957">
        <v>59</v>
      </c>
      <c r="AM1957">
        <v>47</v>
      </c>
      <c r="AN1957">
        <v>3</v>
      </c>
      <c r="AO1957">
        <v>2</v>
      </c>
      <c r="AP1957">
        <v>0</v>
      </c>
      <c r="AQ1957">
        <v>0</v>
      </c>
      <c r="AR1957">
        <v>2</v>
      </c>
      <c r="AS1957">
        <v>0</v>
      </c>
      <c r="AT1957">
        <v>0</v>
      </c>
      <c r="AU1957">
        <v>0</v>
      </c>
      <c r="AV1957">
        <v>0</v>
      </c>
      <c r="AW1957">
        <v>0</v>
      </c>
      <c r="AX1957">
        <v>0</v>
      </c>
      <c r="AY1957">
        <v>0</v>
      </c>
      <c r="AZ1957">
        <v>0</v>
      </c>
      <c r="BA1957">
        <v>0</v>
      </c>
      <c r="BB1957">
        <v>0</v>
      </c>
      <c r="BC1957">
        <v>0</v>
      </c>
      <c r="BD1957">
        <v>0</v>
      </c>
      <c r="BE1957">
        <v>0</v>
      </c>
      <c r="BF1957">
        <v>0</v>
      </c>
      <c r="BG1957" s="20">
        <v>0</v>
      </c>
      <c r="BH1957" s="20">
        <v>0</v>
      </c>
      <c r="BI1957" s="20">
        <v>116</v>
      </c>
      <c r="BJ1957" s="20">
        <v>1</v>
      </c>
      <c r="BK1957" s="20">
        <v>323</v>
      </c>
      <c r="BL1957" s="20">
        <v>1135</v>
      </c>
      <c r="BM1957" s="20">
        <v>691</v>
      </c>
      <c r="BN1957" s="20">
        <v>104</v>
      </c>
      <c r="BO1957" s="20">
        <v>52</v>
      </c>
      <c r="BP1957" s="20">
        <v>6637</v>
      </c>
      <c r="BQ1957" s="20">
        <v>1635</v>
      </c>
      <c r="BR1957" s="20">
        <v>0</v>
      </c>
      <c r="BS1957" s="20">
        <v>37</v>
      </c>
      <c r="BT1957" s="20">
        <v>607</v>
      </c>
      <c r="BU1957" s="20">
        <v>2251</v>
      </c>
      <c r="BV1957" s="20">
        <v>3368</v>
      </c>
    </row>
    <row r="1958" spans="1:74" x14ac:dyDescent="0.25">
      <c r="A1958" s="20" t="s">
        <v>405</v>
      </c>
      <c r="B1958" s="20" t="s">
        <v>465</v>
      </c>
      <c r="C1958" s="20" t="s">
        <v>622</v>
      </c>
      <c r="D1958" s="1">
        <v>44599</v>
      </c>
      <c r="E1958">
        <v>153</v>
      </c>
      <c r="F1958">
        <v>2</v>
      </c>
      <c r="G1958">
        <v>0</v>
      </c>
      <c r="H1958">
        <v>0</v>
      </c>
      <c r="I1958">
        <v>0</v>
      </c>
      <c r="J1958">
        <v>88</v>
      </c>
      <c r="K1958">
        <v>5</v>
      </c>
      <c r="L1958">
        <v>25</v>
      </c>
      <c r="M1958">
        <v>3</v>
      </c>
      <c r="N1958">
        <v>1</v>
      </c>
      <c r="O1958">
        <v>1</v>
      </c>
      <c r="P1958">
        <v>0</v>
      </c>
      <c r="Q1958">
        <v>0</v>
      </c>
      <c r="R1958">
        <v>369</v>
      </c>
      <c r="S1958">
        <v>271</v>
      </c>
      <c r="T1958">
        <v>27</v>
      </c>
      <c r="U1958">
        <v>13</v>
      </c>
      <c r="V1958">
        <v>1</v>
      </c>
      <c r="W1958">
        <v>1593</v>
      </c>
      <c r="X1958">
        <v>754</v>
      </c>
      <c r="Y1958">
        <v>68</v>
      </c>
      <c r="Z1958">
        <v>242</v>
      </c>
      <c r="AA1958">
        <v>67</v>
      </c>
      <c r="AB1958">
        <v>1006</v>
      </c>
      <c r="AC1958">
        <v>469</v>
      </c>
      <c r="AD1958">
        <v>8</v>
      </c>
      <c r="AE1958">
        <v>242</v>
      </c>
      <c r="AF1958">
        <v>27</v>
      </c>
      <c r="AG1958">
        <v>157</v>
      </c>
      <c r="AH1958">
        <v>55</v>
      </c>
      <c r="AI1958">
        <v>3</v>
      </c>
      <c r="AJ1958">
        <v>15</v>
      </c>
      <c r="AK1958">
        <v>26</v>
      </c>
      <c r="AL1958">
        <v>58</v>
      </c>
      <c r="AM1958">
        <v>46</v>
      </c>
      <c r="AN1958">
        <v>3</v>
      </c>
      <c r="AO1958">
        <v>2</v>
      </c>
      <c r="AP1958">
        <v>0</v>
      </c>
      <c r="AQ1958">
        <v>0</v>
      </c>
      <c r="AR1958">
        <v>2</v>
      </c>
      <c r="AS1958">
        <v>0</v>
      </c>
      <c r="AT1958">
        <v>0</v>
      </c>
      <c r="AU1958">
        <v>0</v>
      </c>
      <c r="AV1958">
        <v>0</v>
      </c>
      <c r="AW1958">
        <v>0</v>
      </c>
      <c r="AX1958">
        <v>0</v>
      </c>
      <c r="AY1958">
        <v>0</v>
      </c>
      <c r="AZ1958">
        <v>0</v>
      </c>
      <c r="BA1958">
        <v>0</v>
      </c>
      <c r="BB1958">
        <v>0</v>
      </c>
      <c r="BC1958">
        <v>0</v>
      </c>
      <c r="BD1958">
        <v>0</v>
      </c>
      <c r="BE1958">
        <v>0</v>
      </c>
      <c r="BF1958">
        <v>0</v>
      </c>
      <c r="BG1958" s="20">
        <v>0</v>
      </c>
      <c r="BH1958" s="20">
        <v>0</v>
      </c>
      <c r="BI1958" s="20">
        <v>117</v>
      </c>
      <c r="BJ1958" s="20">
        <v>1</v>
      </c>
      <c r="BK1958" s="20">
        <v>322</v>
      </c>
      <c r="BL1958" s="20">
        <v>1136</v>
      </c>
      <c r="BM1958" s="20">
        <v>695</v>
      </c>
      <c r="BN1958" s="20">
        <v>104</v>
      </c>
      <c r="BO1958" s="20">
        <v>51</v>
      </c>
      <c r="BP1958" s="20">
        <v>6633</v>
      </c>
      <c r="BQ1958" s="20">
        <v>1688</v>
      </c>
      <c r="BR1958" s="20">
        <v>0</v>
      </c>
      <c r="BS1958" s="20">
        <v>37</v>
      </c>
      <c r="BT1958" s="20">
        <v>602</v>
      </c>
      <c r="BU1958" s="20">
        <v>2244</v>
      </c>
      <c r="BV1958" s="20">
        <v>3384</v>
      </c>
    </row>
    <row r="1959" spans="1:74" x14ac:dyDescent="0.25">
      <c r="A1959" s="20" t="s">
        <v>405</v>
      </c>
      <c r="B1959" s="20" t="s">
        <v>465</v>
      </c>
      <c r="C1959" s="20" t="s">
        <v>622</v>
      </c>
      <c r="D1959" s="1">
        <v>44606</v>
      </c>
      <c r="E1959">
        <v>153</v>
      </c>
      <c r="F1959">
        <v>2</v>
      </c>
      <c r="G1959">
        <v>0</v>
      </c>
      <c r="H1959">
        <v>0</v>
      </c>
      <c r="I1959">
        <v>0</v>
      </c>
      <c r="J1959">
        <v>89</v>
      </c>
      <c r="K1959">
        <v>6</v>
      </c>
      <c r="L1959">
        <v>25</v>
      </c>
      <c r="M1959">
        <v>2</v>
      </c>
      <c r="N1959">
        <v>1</v>
      </c>
      <c r="O1959">
        <v>1</v>
      </c>
      <c r="P1959">
        <v>0</v>
      </c>
      <c r="Q1959">
        <v>0</v>
      </c>
      <c r="R1959">
        <v>369</v>
      </c>
      <c r="S1959">
        <v>271</v>
      </c>
      <c r="T1959">
        <v>27</v>
      </c>
      <c r="U1959">
        <v>13</v>
      </c>
      <c r="V1959">
        <v>1</v>
      </c>
      <c r="W1959">
        <v>1589</v>
      </c>
      <c r="X1959">
        <v>757</v>
      </c>
      <c r="Y1959">
        <v>68</v>
      </c>
      <c r="Z1959">
        <v>241</v>
      </c>
      <c r="AA1959">
        <v>67</v>
      </c>
      <c r="AB1959">
        <v>1006</v>
      </c>
      <c r="AC1959">
        <v>469</v>
      </c>
      <c r="AD1959">
        <v>8</v>
      </c>
      <c r="AE1959">
        <v>243</v>
      </c>
      <c r="AF1959">
        <v>29</v>
      </c>
      <c r="AG1959">
        <v>159</v>
      </c>
      <c r="AH1959">
        <v>57</v>
      </c>
      <c r="AI1959">
        <v>3</v>
      </c>
      <c r="AJ1959">
        <v>15</v>
      </c>
      <c r="AK1959">
        <v>26</v>
      </c>
      <c r="AL1959">
        <v>59</v>
      </c>
      <c r="AM1959">
        <v>48</v>
      </c>
      <c r="AN1959">
        <v>3</v>
      </c>
      <c r="AO1959">
        <v>2</v>
      </c>
      <c r="AP1959">
        <v>0</v>
      </c>
      <c r="AQ1959">
        <v>0</v>
      </c>
      <c r="AR1959">
        <v>2</v>
      </c>
      <c r="AS1959">
        <v>0</v>
      </c>
      <c r="AT1959">
        <v>0</v>
      </c>
      <c r="AU1959">
        <v>0</v>
      </c>
      <c r="AV1959">
        <v>0</v>
      </c>
      <c r="AW1959">
        <v>0</v>
      </c>
      <c r="AX1959">
        <v>0</v>
      </c>
      <c r="AY1959">
        <v>0</v>
      </c>
      <c r="AZ1959">
        <v>0</v>
      </c>
      <c r="BA1959">
        <v>0</v>
      </c>
      <c r="BB1959">
        <v>0</v>
      </c>
      <c r="BC1959">
        <v>0</v>
      </c>
      <c r="BD1959">
        <v>0</v>
      </c>
      <c r="BE1959">
        <v>0</v>
      </c>
      <c r="BF1959">
        <v>0</v>
      </c>
      <c r="BG1959" s="20">
        <v>0</v>
      </c>
      <c r="BH1959" s="20">
        <v>0</v>
      </c>
      <c r="BI1959" s="20">
        <v>117</v>
      </c>
      <c r="BJ1959" s="20">
        <v>1</v>
      </c>
      <c r="BK1959" s="20">
        <v>322</v>
      </c>
      <c r="BL1959" s="20">
        <v>1137</v>
      </c>
      <c r="BM1959" s="20">
        <v>694</v>
      </c>
      <c r="BN1959" s="20">
        <v>106</v>
      </c>
      <c r="BO1959" s="20">
        <v>52</v>
      </c>
      <c r="BP1959" s="20">
        <v>6661</v>
      </c>
      <c r="BQ1959" s="20">
        <v>1715</v>
      </c>
      <c r="BR1959" s="20">
        <v>0</v>
      </c>
      <c r="BS1959" s="20">
        <v>38</v>
      </c>
      <c r="BT1959" s="20">
        <v>605</v>
      </c>
      <c r="BU1959" s="20">
        <v>2264</v>
      </c>
      <c r="BV1959" s="20">
        <v>3389</v>
      </c>
    </row>
    <row r="1960" spans="1:74" x14ac:dyDescent="0.25">
      <c r="A1960" s="20" t="s">
        <v>405</v>
      </c>
      <c r="B1960" s="20" t="s">
        <v>467</v>
      </c>
      <c r="C1960" s="20" t="s">
        <v>623</v>
      </c>
      <c r="D1960" s="1">
        <v>44493</v>
      </c>
      <c r="E1960">
        <v>77</v>
      </c>
      <c r="F1960">
        <v>1</v>
      </c>
      <c r="G1960">
        <v>0</v>
      </c>
      <c r="H1960">
        <v>0</v>
      </c>
      <c r="I1960">
        <v>0</v>
      </c>
      <c r="J1960">
        <v>6</v>
      </c>
      <c r="K1960">
        <v>0</v>
      </c>
      <c r="L1960">
        <v>15</v>
      </c>
      <c r="M1960">
        <v>5</v>
      </c>
      <c r="N1960">
        <v>10</v>
      </c>
      <c r="O1960">
        <v>0</v>
      </c>
      <c r="P1960">
        <v>1</v>
      </c>
      <c r="Q1960">
        <v>0</v>
      </c>
      <c r="R1960">
        <v>234</v>
      </c>
      <c r="S1960">
        <v>0</v>
      </c>
      <c r="T1960">
        <v>76</v>
      </c>
      <c r="U1960">
        <v>33</v>
      </c>
      <c r="V1960">
        <v>2</v>
      </c>
      <c r="W1960">
        <v>825</v>
      </c>
      <c r="X1960">
        <v>0</v>
      </c>
      <c r="Y1960">
        <v>33</v>
      </c>
      <c r="Z1960">
        <v>151</v>
      </c>
      <c r="AA1960">
        <v>30</v>
      </c>
      <c r="AB1960">
        <v>680</v>
      </c>
      <c r="AC1960">
        <v>30</v>
      </c>
      <c r="AD1960">
        <v>6</v>
      </c>
      <c r="AE1960">
        <v>129</v>
      </c>
      <c r="AF1960">
        <v>21</v>
      </c>
      <c r="AG1960">
        <v>107</v>
      </c>
      <c r="AH1960">
        <v>0</v>
      </c>
      <c r="AI1960">
        <v>3</v>
      </c>
      <c r="AJ1960">
        <v>17</v>
      </c>
      <c r="AK1960">
        <v>15</v>
      </c>
      <c r="AL1960">
        <v>27</v>
      </c>
      <c r="AM1960">
        <v>0</v>
      </c>
      <c r="AN1960">
        <v>3</v>
      </c>
      <c r="AO1960">
        <v>3</v>
      </c>
      <c r="AP1960">
        <v>0</v>
      </c>
      <c r="AQ1960">
        <v>0</v>
      </c>
      <c r="AR1960">
        <v>0</v>
      </c>
      <c r="AS1960">
        <v>0</v>
      </c>
      <c r="AT1960">
        <v>0</v>
      </c>
      <c r="AU1960">
        <v>0</v>
      </c>
      <c r="AV1960">
        <v>0</v>
      </c>
      <c r="AW1960">
        <v>0</v>
      </c>
      <c r="AX1960">
        <v>0</v>
      </c>
      <c r="AY1960">
        <v>0</v>
      </c>
      <c r="AZ1960">
        <v>0</v>
      </c>
      <c r="BA1960">
        <v>1</v>
      </c>
      <c r="BB1960">
        <v>3</v>
      </c>
      <c r="BC1960">
        <v>13</v>
      </c>
      <c r="BD1960">
        <v>0</v>
      </c>
      <c r="BE1960">
        <v>3</v>
      </c>
      <c r="BF1960">
        <v>1</v>
      </c>
      <c r="BG1960" s="20"/>
      <c r="BH1960" s="20"/>
      <c r="BI1960" s="20"/>
      <c r="BJ1960" s="20"/>
      <c r="BK1960" s="20"/>
      <c r="BL1960" s="20"/>
      <c r="BM1960" s="20"/>
      <c r="BN1960" s="20"/>
      <c r="BO1960" s="20"/>
      <c r="BP1960" s="20"/>
      <c r="BQ1960" s="20"/>
      <c r="BR1960" s="20"/>
      <c r="BS1960" s="20"/>
      <c r="BT1960" s="20"/>
      <c r="BU1960" s="20"/>
      <c r="BV1960" s="20"/>
    </row>
    <row r="1961" spans="1:74" x14ac:dyDescent="0.25">
      <c r="A1961" s="20" t="s">
        <v>405</v>
      </c>
      <c r="B1961" s="20" t="s">
        <v>467</v>
      </c>
      <c r="C1961" s="20" t="s">
        <v>623</v>
      </c>
      <c r="D1961" s="1">
        <v>44500</v>
      </c>
      <c r="E1961">
        <v>78</v>
      </c>
      <c r="F1961">
        <v>1</v>
      </c>
      <c r="G1961">
        <v>0</v>
      </c>
      <c r="H1961">
        <v>0</v>
      </c>
      <c r="I1961">
        <v>0</v>
      </c>
      <c r="J1961">
        <v>7</v>
      </c>
      <c r="K1961">
        <v>0</v>
      </c>
      <c r="L1961">
        <v>15</v>
      </c>
      <c r="M1961">
        <v>5</v>
      </c>
      <c r="N1961">
        <v>10</v>
      </c>
      <c r="O1961">
        <v>0</v>
      </c>
      <c r="P1961">
        <v>2</v>
      </c>
      <c r="Q1961">
        <v>0</v>
      </c>
      <c r="R1961">
        <v>234</v>
      </c>
      <c r="S1961">
        <v>0</v>
      </c>
      <c r="T1961">
        <v>97</v>
      </c>
      <c r="U1961">
        <v>33</v>
      </c>
      <c r="V1961">
        <v>2</v>
      </c>
      <c r="W1961">
        <v>824</v>
      </c>
      <c r="X1961">
        <v>0</v>
      </c>
      <c r="Y1961">
        <v>48</v>
      </c>
      <c r="Z1961">
        <v>151</v>
      </c>
      <c r="AA1961">
        <v>28</v>
      </c>
      <c r="AB1961">
        <v>681</v>
      </c>
      <c r="AC1961">
        <v>41</v>
      </c>
      <c r="AD1961">
        <v>6</v>
      </c>
      <c r="AE1961">
        <v>129</v>
      </c>
      <c r="AF1961">
        <v>22</v>
      </c>
      <c r="AG1961">
        <v>107</v>
      </c>
      <c r="AH1961">
        <v>0</v>
      </c>
      <c r="AI1961">
        <v>5</v>
      </c>
      <c r="AJ1961">
        <v>17</v>
      </c>
      <c r="AK1961">
        <v>14</v>
      </c>
      <c r="AL1961">
        <v>27</v>
      </c>
      <c r="AM1961">
        <v>0</v>
      </c>
      <c r="AN1961">
        <v>5</v>
      </c>
      <c r="AO1961">
        <v>3</v>
      </c>
      <c r="AP1961">
        <v>0</v>
      </c>
      <c r="AQ1961">
        <v>0</v>
      </c>
      <c r="AR1961">
        <v>0</v>
      </c>
      <c r="AS1961">
        <v>0</v>
      </c>
      <c r="AT1961">
        <v>0</v>
      </c>
      <c r="AU1961">
        <v>0</v>
      </c>
      <c r="AV1961">
        <v>0</v>
      </c>
      <c r="AW1961">
        <v>0</v>
      </c>
      <c r="AX1961">
        <v>0</v>
      </c>
      <c r="AY1961">
        <v>0</v>
      </c>
      <c r="AZ1961">
        <v>0</v>
      </c>
      <c r="BA1961">
        <v>1</v>
      </c>
      <c r="BB1961">
        <v>2</v>
      </c>
      <c r="BC1961">
        <v>13</v>
      </c>
      <c r="BD1961">
        <v>0</v>
      </c>
      <c r="BE1961">
        <v>3</v>
      </c>
      <c r="BF1961">
        <v>1</v>
      </c>
      <c r="BG1961" s="20"/>
      <c r="BH1961" s="20"/>
      <c r="BI1961" s="20"/>
      <c r="BJ1961" s="20"/>
      <c r="BK1961" s="20"/>
      <c r="BL1961" s="20"/>
      <c r="BM1961" s="20"/>
      <c r="BN1961" s="20"/>
      <c r="BO1961" s="20"/>
      <c r="BP1961" s="20"/>
      <c r="BQ1961" s="20"/>
      <c r="BR1961" s="20"/>
      <c r="BS1961" s="20"/>
      <c r="BT1961" s="20"/>
      <c r="BU1961" s="20"/>
      <c r="BV1961" s="20"/>
    </row>
    <row r="1962" spans="1:74" x14ac:dyDescent="0.25">
      <c r="A1962" s="20" t="s">
        <v>405</v>
      </c>
      <c r="B1962" s="20" t="s">
        <v>467</v>
      </c>
      <c r="C1962" s="20" t="s">
        <v>623</v>
      </c>
      <c r="D1962" s="1">
        <v>44507</v>
      </c>
      <c r="E1962">
        <v>77</v>
      </c>
      <c r="F1962">
        <v>1</v>
      </c>
      <c r="G1962">
        <v>0</v>
      </c>
      <c r="H1962">
        <v>0</v>
      </c>
      <c r="I1962">
        <v>0</v>
      </c>
      <c r="J1962">
        <v>10</v>
      </c>
      <c r="K1962">
        <v>0</v>
      </c>
      <c r="L1962">
        <v>15</v>
      </c>
      <c r="M1962">
        <v>5</v>
      </c>
      <c r="N1962">
        <v>10</v>
      </c>
      <c r="O1962">
        <v>3</v>
      </c>
      <c r="P1962">
        <v>0</v>
      </c>
      <c r="Q1962">
        <v>0</v>
      </c>
      <c r="R1962">
        <v>234</v>
      </c>
      <c r="S1962">
        <v>107</v>
      </c>
      <c r="T1962">
        <v>2</v>
      </c>
      <c r="U1962">
        <v>33</v>
      </c>
      <c r="V1962">
        <v>2</v>
      </c>
      <c r="W1962">
        <v>826</v>
      </c>
      <c r="X1962">
        <v>64</v>
      </c>
      <c r="Y1962">
        <v>13</v>
      </c>
      <c r="Z1962">
        <v>150</v>
      </c>
      <c r="AA1962">
        <v>29</v>
      </c>
      <c r="AB1962">
        <v>680</v>
      </c>
      <c r="AC1962">
        <v>44</v>
      </c>
      <c r="AD1962">
        <v>6</v>
      </c>
      <c r="AE1962">
        <v>129</v>
      </c>
      <c r="AF1962">
        <v>22</v>
      </c>
      <c r="AG1962">
        <v>109</v>
      </c>
      <c r="AH1962">
        <v>5</v>
      </c>
      <c r="AI1962">
        <v>3</v>
      </c>
      <c r="AJ1962">
        <v>17</v>
      </c>
      <c r="AK1962">
        <v>15</v>
      </c>
      <c r="AL1962">
        <v>28</v>
      </c>
      <c r="AM1962">
        <v>6</v>
      </c>
      <c r="AN1962">
        <v>1</v>
      </c>
      <c r="AO1962">
        <v>3</v>
      </c>
      <c r="AP1962">
        <v>0</v>
      </c>
      <c r="AQ1962">
        <v>0</v>
      </c>
      <c r="AR1962">
        <v>0</v>
      </c>
      <c r="AS1962">
        <v>0</v>
      </c>
      <c r="AT1962">
        <v>0</v>
      </c>
      <c r="AU1962">
        <v>0</v>
      </c>
      <c r="AV1962">
        <v>0</v>
      </c>
      <c r="AW1962">
        <v>0</v>
      </c>
      <c r="AX1962">
        <v>0</v>
      </c>
      <c r="AY1962">
        <v>0</v>
      </c>
      <c r="AZ1962">
        <v>0</v>
      </c>
      <c r="BA1962">
        <v>1</v>
      </c>
      <c r="BB1962">
        <v>0</v>
      </c>
      <c r="BC1962">
        <v>0</v>
      </c>
      <c r="BD1962">
        <v>0</v>
      </c>
      <c r="BE1962">
        <v>0</v>
      </c>
      <c r="BF1962">
        <v>0</v>
      </c>
      <c r="BG1962" s="20">
        <v>1</v>
      </c>
      <c r="BH1962" s="20">
        <v>0</v>
      </c>
      <c r="BI1962" s="20">
        <v>52</v>
      </c>
      <c r="BJ1962" s="20">
        <v>8</v>
      </c>
      <c r="BK1962" s="20">
        <v>187</v>
      </c>
      <c r="BL1962" s="20">
        <v>574</v>
      </c>
      <c r="BM1962" s="20">
        <v>497</v>
      </c>
      <c r="BN1962" s="20">
        <v>65</v>
      </c>
      <c r="BO1962" s="20">
        <v>21</v>
      </c>
      <c r="BP1962" s="20"/>
      <c r="BQ1962" s="20"/>
      <c r="BR1962" s="20"/>
      <c r="BS1962" s="20"/>
      <c r="BT1962" s="20"/>
      <c r="BU1962" s="20"/>
      <c r="BV1962" s="20"/>
    </row>
    <row r="1963" spans="1:74" x14ac:dyDescent="0.25">
      <c r="A1963" s="20" t="s">
        <v>405</v>
      </c>
      <c r="B1963" s="20" t="s">
        <v>467</v>
      </c>
      <c r="C1963" s="20" t="s">
        <v>623</v>
      </c>
      <c r="D1963" s="1">
        <v>44514</v>
      </c>
      <c r="E1963">
        <v>77</v>
      </c>
      <c r="F1963">
        <v>1</v>
      </c>
      <c r="G1963">
        <v>1</v>
      </c>
      <c r="H1963">
        <v>0</v>
      </c>
      <c r="I1963">
        <v>0</v>
      </c>
      <c r="J1963">
        <v>16</v>
      </c>
      <c r="K1963">
        <v>0</v>
      </c>
      <c r="L1963">
        <v>14</v>
      </c>
      <c r="M1963">
        <v>5</v>
      </c>
      <c r="N1963">
        <v>10</v>
      </c>
      <c r="O1963">
        <v>3</v>
      </c>
      <c r="P1963">
        <v>0</v>
      </c>
      <c r="Q1963">
        <v>0</v>
      </c>
      <c r="R1963">
        <v>234</v>
      </c>
      <c r="S1963">
        <v>116</v>
      </c>
      <c r="T1963">
        <v>2</v>
      </c>
      <c r="U1963">
        <v>34</v>
      </c>
      <c r="V1963">
        <v>2</v>
      </c>
      <c r="W1963">
        <v>824</v>
      </c>
      <c r="X1963">
        <v>90</v>
      </c>
      <c r="Y1963">
        <v>13</v>
      </c>
      <c r="Z1963">
        <v>149</v>
      </c>
      <c r="AA1963">
        <v>28</v>
      </c>
      <c r="AB1963">
        <v>677</v>
      </c>
      <c r="AC1963">
        <v>63</v>
      </c>
      <c r="AD1963">
        <v>6</v>
      </c>
      <c r="AE1963">
        <v>129</v>
      </c>
      <c r="AF1963">
        <v>23</v>
      </c>
      <c r="AG1963">
        <v>109</v>
      </c>
      <c r="AH1963">
        <v>8</v>
      </c>
      <c r="AI1963">
        <v>3</v>
      </c>
      <c r="AJ1963">
        <v>17</v>
      </c>
      <c r="AK1963">
        <v>15</v>
      </c>
      <c r="AL1963">
        <v>28</v>
      </c>
      <c r="AM1963">
        <v>8</v>
      </c>
      <c r="AN1963">
        <v>1</v>
      </c>
      <c r="AO1963">
        <v>3</v>
      </c>
      <c r="AP1963">
        <v>0</v>
      </c>
      <c r="AQ1963">
        <v>0</v>
      </c>
      <c r="AR1963">
        <v>0</v>
      </c>
      <c r="AS1963">
        <v>0</v>
      </c>
      <c r="AT1963">
        <v>0</v>
      </c>
      <c r="AU1963">
        <v>0</v>
      </c>
      <c r="AV1963">
        <v>0</v>
      </c>
      <c r="AW1963">
        <v>0</v>
      </c>
      <c r="AX1963">
        <v>0</v>
      </c>
      <c r="AY1963">
        <v>0</v>
      </c>
      <c r="AZ1963">
        <v>0</v>
      </c>
      <c r="BA1963">
        <v>1</v>
      </c>
      <c r="BB1963">
        <v>0</v>
      </c>
      <c r="BC1963">
        <v>0</v>
      </c>
      <c r="BD1963">
        <v>0</v>
      </c>
      <c r="BE1963">
        <v>0</v>
      </c>
      <c r="BF1963">
        <v>0</v>
      </c>
      <c r="BG1963" s="20">
        <v>1</v>
      </c>
      <c r="BH1963" s="20">
        <v>0</v>
      </c>
      <c r="BI1963" s="20">
        <v>53</v>
      </c>
      <c r="BJ1963" s="20">
        <v>8</v>
      </c>
      <c r="BK1963" s="20">
        <v>186</v>
      </c>
      <c r="BL1963" s="20">
        <v>579</v>
      </c>
      <c r="BM1963" s="20">
        <v>493</v>
      </c>
      <c r="BN1963" s="20">
        <v>66</v>
      </c>
      <c r="BO1963" s="20">
        <v>21</v>
      </c>
      <c r="BP1963" s="20"/>
      <c r="BQ1963" s="20"/>
      <c r="BR1963" s="20"/>
      <c r="BS1963" s="20"/>
      <c r="BT1963" s="20"/>
      <c r="BU1963" s="20"/>
      <c r="BV1963" s="20"/>
    </row>
    <row r="1964" spans="1:74" x14ac:dyDescent="0.25">
      <c r="A1964" s="20" t="s">
        <v>405</v>
      </c>
      <c r="B1964" s="20" t="s">
        <v>467</v>
      </c>
      <c r="C1964" s="20" t="s">
        <v>623</v>
      </c>
      <c r="D1964" s="1">
        <v>44521</v>
      </c>
      <c r="E1964">
        <v>77</v>
      </c>
      <c r="F1964">
        <v>1</v>
      </c>
      <c r="G1964">
        <v>1</v>
      </c>
      <c r="H1964">
        <v>0</v>
      </c>
      <c r="I1964">
        <v>0</v>
      </c>
      <c r="J1964">
        <v>17</v>
      </c>
      <c r="K1964">
        <v>0</v>
      </c>
      <c r="L1964">
        <v>14</v>
      </c>
      <c r="M1964">
        <v>5</v>
      </c>
      <c r="N1964">
        <v>9</v>
      </c>
      <c r="O1964">
        <v>5</v>
      </c>
      <c r="P1964">
        <v>0</v>
      </c>
      <c r="Q1964">
        <v>0</v>
      </c>
      <c r="R1964">
        <v>234</v>
      </c>
      <c r="S1964">
        <v>126</v>
      </c>
      <c r="T1964">
        <v>2</v>
      </c>
      <c r="U1964">
        <v>34</v>
      </c>
      <c r="V1964">
        <v>2</v>
      </c>
      <c r="W1964">
        <v>827</v>
      </c>
      <c r="X1964">
        <v>121</v>
      </c>
      <c r="Y1964">
        <v>13</v>
      </c>
      <c r="Z1964">
        <v>149</v>
      </c>
      <c r="AA1964">
        <v>28</v>
      </c>
      <c r="AB1964">
        <v>675</v>
      </c>
      <c r="AC1964">
        <v>89</v>
      </c>
      <c r="AD1964">
        <v>6</v>
      </c>
      <c r="AE1964">
        <v>131</v>
      </c>
      <c r="AF1964">
        <v>19</v>
      </c>
      <c r="AG1964">
        <v>109</v>
      </c>
      <c r="AH1964">
        <v>10</v>
      </c>
      <c r="AI1964">
        <v>3</v>
      </c>
      <c r="AJ1964">
        <v>18</v>
      </c>
      <c r="AK1964">
        <v>15</v>
      </c>
      <c r="AL1964">
        <v>27</v>
      </c>
      <c r="AM1964">
        <v>8</v>
      </c>
      <c r="AN1964">
        <v>1</v>
      </c>
      <c r="AO1964">
        <v>3</v>
      </c>
      <c r="AP1964">
        <v>0</v>
      </c>
      <c r="AQ1964">
        <v>0</v>
      </c>
      <c r="AR1964">
        <v>0</v>
      </c>
      <c r="AS1964">
        <v>0</v>
      </c>
      <c r="AT1964">
        <v>0</v>
      </c>
      <c r="AU1964">
        <v>0</v>
      </c>
      <c r="AV1964">
        <v>0</v>
      </c>
      <c r="AW1964">
        <v>0</v>
      </c>
      <c r="AX1964">
        <v>0</v>
      </c>
      <c r="AY1964">
        <v>0</v>
      </c>
      <c r="AZ1964">
        <v>0</v>
      </c>
      <c r="BA1964">
        <v>0</v>
      </c>
      <c r="BB1964">
        <v>0</v>
      </c>
      <c r="BC1964">
        <v>0</v>
      </c>
      <c r="BD1964">
        <v>0</v>
      </c>
      <c r="BE1964">
        <v>0</v>
      </c>
      <c r="BF1964">
        <v>0</v>
      </c>
      <c r="BG1964" s="20">
        <v>1</v>
      </c>
      <c r="BH1964" s="20">
        <v>0</v>
      </c>
      <c r="BI1964" s="20">
        <v>55</v>
      </c>
      <c r="BJ1964" s="20">
        <v>8</v>
      </c>
      <c r="BK1964" s="20">
        <v>186</v>
      </c>
      <c r="BL1964" s="20">
        <v>585</v>
      </c>
      <c r="BM1964" s="20">
        <v>493</v>
      </c>
      <c r="BN1964" s="20">
        <v>65</v>
      </c>
      <c r="BO1964" s="20">
        <v>20</v>
      </c>
      <c r="BP1964" s="20"/>
      <c r="BQ1964" s="20"/>
      <c r="BR1964" s="20"/>
      <c r="BS1964" s="20"/>
      <c r="BT1964" s="20"/>
      <c r="BU1964" s="20"/>
      <c r="BV1964" s="20"/>
    </row>
    <row r="1965" spans="1:74" x14ac:dyDescent="0.25">
      <c r="A1965" s="20" t="s">
        <v>405</v>
      </c>
      <c r="B1965" s="20" t="s">
        <v>467</v>
      </c>
      <c r="C1965" s="20" t="s">
        <v>623</v>
      </c>
      <c r="D1965" s="1">
        <v>44528</v>
      </c>
      <c r="E1965">
        <v>77</v>
      </c>
      <c r="F1965">
        <v>1</v>
      </c>
      <c r="G1965">
        <v>1</v>
      </c>
      <c r="H1965">
        <v>0</v>
      </c>
      <c r="I1965">
        <v>0</v>
      </c>
      <c r="J1965">
        <v>19</v>
      </c>
      <c r="K1965">
        <v>0</v>
      </c>
      <c r="L1965">
        <v>13</v>
      </c>
      <c r="M1965">
        <v>3</v>
      </c>
      <c r="N1965">
        <v>9</v>
      </c>
      <c r="O1965">
        <v>5</v>
      </c>
      <c r="P1965">
        <v>0</v>
      </c>
      <c r="Q1965">
        <v>0</v>
      </c>
      <c r="R1965">
        <v>234</v>
      </c>
      <c r="S1965">
        <v>133</v>
      </c>
      <c r="T1965">
        <v>2</v>
      </c>
      <c r="U1965">
        <v>34</v>
      </c>
      <c r="V1965">
        <v>3</v>
      </c>
      <c r="W1965">
        <v>830</v>
      </c>
      <c r="X1965">
        <v>206</v>
      </c>
      <c r="Y1965">
        <v>13</v>
      </c>
      <c r="Z1965">
        <v>153</v>
      </c>
      <c r="AA1965">
        <v>24</v>
      </c>
      <c r="AB1965">
        <v>674</v>
      </c>
      <c r="AC1965">
        <v>165</v>
      </c>
      <c r="AD1965">
        <v>6</v>
      </c>
      <c r="AE1965">
        <v>130</v>
      </c>
      <c r="AF1965">
        <v>18</v>
      </c>
      <c r="AG1965">
        <v>109</v>
      </c>
      <c r="AH1965">
        <v>13</v>
      </c>
      <c r="AI1965">
        <v>3</v>
      </c>
      <c r="AJ1965">
        <v>19</v>
      </c>
      <c r="AK1965">
        <v>13</v>
      </c>
      <c r="AL1965">
        <v>27</v>
      </c>
      <c r="AM1965">
        <v>8</v>
      </c>
      <c r="AN1965">
        <v>1</v>
      </c>
      <c r="AO1965">
        <v>3</v>
      </c>
      <c r="AP1965">
        <v>0</v>
      </c>
      <c r="AQ1965">
        <v>0</v>
      </c>
      <c r="AR1965">
        <v>0</v>
      </c>
      <c r="AS1965">
        <v>0</v>
      </c>
      <c r="AT1965">
        <v>0</v>
      </c>
      <c r="AU1965">
        <v>0</v>
      </c>
      <c r="AV1965">
        <v>0</v>
      </c>
      <c r="AW1965">
        <v>0</v>
      </c>
      <c r="AX1965">
        <v>0</v>
      </c>
      <c r="AY1965">
        <v>0</v>
      </c>
      <c r="AZ1965">
        <v>0</v>
      </c>
      <c r="BA1965">
        <v>0</v>
      </c>
      <c r="BB1965">
        <v>0</v>
      </c>
      <c r="BC1965">
        <v>0</v>
      </c>
      <c r="BD1965">
        <v>0</v>
      </c>
      <c r="BE1965">
        <v>0</v>
      </c>
      <c r="BF1965">
        <v>0</v>
      </c>
      <c r="BG1965" s="20">
        <v>1</v>
      </c>
      <c r="BH1965" s="20">
        <v>0</v>
      </c>
      <c r="BI1965" s="20">
        <v>56</v>
      </c>
      <c r="BJ1965" s="20">
        <v>8</v>
      </c>
      <c r="BK1965" s="20">
        <v>186</v>
      </c>
      <c r="BL1965" s="20">
        <v>594</v>
      </c>
      <c r="BM1965" s="20">
        <v>495</v>
      </c>
      <c r="BN1965" s="20">
        <v>67</v>
      </c>
      <c r="BO1965" s="20">
        <v>20</v>
      </c>
      <c r="BP1965" s="20"/>
      <c r="BQ1965" s="20"/>
      <c r="BR1965" s="20"/>
      <c r="BS1965" s="20"/>
      <c r="BT1965" s="20"/>
      <c r="BU1965" s="20"/>
      <c r="BV1965" s="20"/>
    </row>
    <row r="1966" spans="1:74" x14ac:dyDescent="0.25">
      <c r="A1966" s="20" t="s">
        <v>405</v>
      </c>
      <c r="B1966" s="20" t="s">
        <v>467</v>
      </c>
      <c r="C1966" s="20" t="s">
        <v>623</v>
      </c>
      <c r="D1966" s="1">
        <v>44535</v>
      </c>
      <c r="E1966">
        <v>77</v>
      </c>
      <c r="F1966">
        <v>1</v>
      </c>
      <c r="G1966">
        <v>1</v>
      </c>
      <c r="H1966">
        <v>0</v>
      </c>
      <c r="I1966">
        <v>0</v>
      </c>
      <c r="J1966">
        <v>24</v>
      </c>
      <c r="K1966">
        <v>0</v>
      </c>
      <c r="L1966">
        <v>13</v>
      </c>
      <c r="M1966">
        <v>3</v>
      </c>
      <c r="N1966">
        <v>9</v>
      </c>
      <c r="O1966">
        <v>5</v>
      </c>
      <c r="P1966">
        <v>0</v>
      </c>
      <c r="Q1966">
        <v>0</v>
      </c>
      <c r="R1966">
        <v>232</v>
      </c>
      <c r="S1966">
        <v>141</v>
      </c>
      <c r="T1966">
        <v>2</v>
      </c>
      <c r="U1966">
        <v>34</v>
      </c>
      <c r="V1966">
        <v>3</v>
      </c>
      <c r="W1966">
        <v>833</v>
      </c>
      <c r="X1966">
        <v>241</v>
      </c>
      <c r="Y1966">
        <v>12</v>
      </c>
      <c r="Z1966">
        <v>151</v>
      </c>
      <c r="AA1966">
        <v>24</v>
      </c>
      <c r="AB1966">
        <v>672</v>
      </c>
      <c r="AC1966">
        <v>208</v>
      </c>
      <c r="AD1966">
        <v>6</v>
      </c>
      <c r="AE1966">
        <v>131</v>
      </c>
      <c r="AF1966">
        <v>17</v>
      </c>
      <c r="AG1966">
        <v>110</v>
      </c>
      <c r="AH1966">
        <v>15</v>
      </c>
      <c r="AI1966">
        <v>3</v>
      </c>
      <c r="AJ1966">
        <v>19</v>
      </c>
      <c r="AK1966">
        <v>13</v>
      </c>
      <c r="AL1966">
        <v>27</v>
      </c>
      <c r="AM1966">
        <v>12</v>
      </c>
      <c r="AN1966">
        <v>1</v>
      </c>
      <c r="AO1966">
        <v>3</v>
      </c>
      <c r="AP1966">
        <v>0</v>
      </c>
      <c r="AQ1966">
        <v>0</v>
      </c>
      <c r="AR1966">
        <v>0</v>
      </c>
      <c r="AS1966">
        <v>0</v>
      </c>
      <c r="AT1966">
        <v>0</v>
      </c>
      <c r="AU1966">
        <v>0</v>
      </c>
      <c r="AV1966">
        <v>0</v>
      </c>
      <c r="AW1966">
        <v>0</v>
      </c>
      <c r="AX1966">
        <v>0</v>
      </c>
      <c r="AY1966">
        <v>0</v>
      </c>
      <c r="AZ1966">
        <v>0</v>
      </c>
      <c r="BA1966">
        <v>0</v>
      </c>
      <c r="BB1966">
        <v>0</v>
      </c>
      <c r="BC1966">
        <v>0</v>
      </c>
      <c r="BD1966">
        <v>0</v>
      </c>
      <c r="BE1966">
        <v>0</v>
      </c>
      <c r="BF1966">
        <v>0</v>
      </c>
      <c r="BG1966" s="20">
        <v>1</v>
      </c>
      <c r="BH1966" s="20">
        <v>0</v>
      </c>
      <c r="BI1966" s="20">
        <v>56</v>
      </c>
      <c r="BJ1966" s="20">
        <v>8</v>
      </c>
      <c r="BK1966" s="20">
        <v>184</v>
      </c>
      <c r="BL1966" s="20">
        <v>599</v>
      </c>
      <c r="BM1966" s="20">
        <v>494</v>
      </c>
      <c r="BN1966" s="20">
        <v>68</v>
      </c>
      <c r="BO1966" s="20">
        <v>20</v>
      </c>
      <c r="BP1966" s="20"/>
      <c r="BQ1966" s="20"/>
      <c r="BR1966" s="20"/>
      <c r="BS1966" s="20"/>
      <c r="BT1966" s="20"/>
      <c r="BU1966" s="20"/>
      <c r="BV1966" s="20"/>
    </row>
    <row r="1967" spans="1:74" x14ac:dyDescent="0.25">
      <c r="A1967" s="20" t="s">
        <v>405</v>
      </c>
      <c r="B1967" s="20" t="s">
        <v>467</v>
      </c>
      <c r="C1967" s="20" t="s">
        <v>623</v>
      </c>
      <c r="D1967" s="1">
        <v>44542</v>
      </c>
      <c r="E1967">
        <v>77</v>
      </c>
      <c r="F1967">
        <v>1</v>
      </c>
      <c r="G1967">
        <v>1</v>
      </c>
      <c r="H1967">
        <v>0</v>
      </c>
      <c r="I1967">
        <v>0</v>
      </c>
      <c r="J1967">
        <v>25</v>
      </c>
      <c r="K1967">
        <v>0</v>
      </c>
      <c r="L1967">
        <v>13</v>
      </c>
      <c r="M1967">
        <v>3</v>
      </c>
      <c r="N1967">
        <v>9</v>
      </c>
      <c r="O1967">
        <v>5</v>
      </c>
      <c r="P1967">
        <v>0</v>
      </c>
      <c r="Q1967">
        <v>0</v>
      </c>
      <c r="R1967">
        <v>233</v>
      </c>
      <c r="S1967">
        <v>145</v>
      </c>
      <c r="T1967">
        <v>2</v>
      </c>
      <c r="U1967">
        <v>33</v>
      </c>
      <c r="V1967">
        <v>3</v>
      </c>
      <c r="W1967">
        <v>837</v>
      </c>
      <c r="X1967">
        <v>281</v>
      </c>
      <c r="Y1967">
        <v>12</v>
      </c>
      <c r="Z1967">
        <v>154</v>
      </c>
      <c r="AA1967">
        <v>24</v>
      </c>
      <c r="AB1967">
        <v>673</v>
      </c>
      <c r="AC1967">
        <v>246</v>
      </c>
      <c r="AD1967">
        <v>6</v>
      </c>
      <c r="AE1967">
        <v>132</v>
      </c>
      <c r="AF1967">
        <v>16</v>
      </c>
      <c r="AG1967">
        <v>111</v>
      </c>
      <c r="AH1967">
        <v>18</v>
      </c>
      <c r="AI1967">
        <v>3</v>
      </c>
      <c r="AJ1967">
        <v>19</v>
      </c>
      <c r="AK1967">
        <v>12</v>
      </c>
      <c r="AL1967">
        <v>27</v>
      </c>
      <c r="AM1967">
        <v>18</v>
      </c>
      <c r="AN1967">
        <v>1</v>
      </c>
      <c r="AO1967">
        <v>3</v>
      </c>
      <c r="AP1967">
        <v>0</v>
      </c>
      <c r="AQ1967">
        <v>0</v>
      </c>
      <c r="AR1967">
        <v>0</v>
      </c>
      <c r="AS1967">
        <v>0</v>
      </c>
      <c r="AT1967">
        <v>0</v>
      </c>
      <c r="AU1967">
        <v>0</v>
      </c>
      <c r="AV1967">
        <v>0</v>
      </c>
      <c r="AW1967">
        <v>0</v>
      </c>
      <c r="AX1967">
        <v>0</v>
      </c>
      <c r="AY1967">
        <v>0</v>
      </c>
      <c r="AZ1967">
        <v>0</v>
      </c>
      <c r="BA1967">
        <v>0</v>
      </c>
      <c r="BB1967">
        <v>0</v>
      </c>
      <c r="BC1967">
        <v>0</v>
      </c>
      <c r="BD1967">
        <v>0</v>
      </c>
      <c r="BE1967">
        <v>0</v>
      </c>
      <c r="BF1967">
        <v>0</v>
      </c>
      <c r="BG1967" s="20">
        <v>1</v>
      </c>
      <c r="BH1967" s="20">
        <v>0</v>
      </c>
      <c r="BI1967" s="20">
        <v>56</v>
      </c>
      <c r="BJ1967" s="20">
        <v>8</v>
      </c>
      <c r="BK1967" s="20">
        <v>185</v>
      </c>
      <c r="BL1967" s="20">
        <v>601</v>
      </c>
      <c r="BM1967" s="20">
        <v>494</v>
      </c>
      <c r="BN1967" s="20">
        <v>69</v>
      </c>
      <c r="BO1967" s="20">
        <v>20</v>
      </c>
      <c r="BP1967" s="20"/>
      <c r="BQ1967" s="20"/>
      <c r="BR1967" s="20"/>
      <c r="BS1967" s="20"/>
      <c r="BT1967" s="20"/>
      <c r="BU1967" s="20"/>
      <c r="BV1967" s="20"/>
    </row>
    <row r="1968" spans="1:74" x14ac:dyDescent="0.25">
      <c r="A1968" s="20" t="s">
        <v>405</v>
      </c>
      <c r="B1968" s="20" t="s">
        <v>467</v>
      </c>
      <c r="C1968" s="20" t="s">
        <v>623</v>
      </c>
      <c r="D1968" s="1">
        <v>44549</v>
      </c>
      <c r="E1968">
        <v>77</v>
      </c>
      <c r="F1968">
        <v>1</v>
      </c>
      <c r="G1968">
        <v>1</v>
      </c>
      <c r="H1968">
        <v>0</v>
      </c>
      <c r="I1968">
        <v>0</v>
      </c>
      <c r="J1968">
        <v>29</v>
      </c>
      <c r="K1968">
        <v>0</v>
      </c>
      <c r="L1968">
        <v>13</v>
      </c>
      <c r="M1968">
        <v>3</v>
      </c>
      <c r="N1968">
        <v>9</v>
      </c>
      <c r="O1968">
        <v>5</v>
      </c>
      <c r="P1968">
        <v>0</v>
      </c>
      <c r="Q1968">
        <v>0</v>
      </c>
      <c r="R1968">
        <v>232</v>
      </c>
      <c r="S1968">
        <v>149</v>
      </c>
      <c r="T1968">
        <v>2</v>
      </c>
      <c r="U1968">
        <v>32</v>
      </c>
      <c r="V1968">
        <v>3</v>
      </c>
      <c r="W1968">
        <v>847</v>
      </c>
      <c r="X1968">
        <v>309</v>
      </c>
      <c r="Y1968">
        <v>12</v>
      </c>
      <c r="Z1968">
        <v>154</v>
      </c>
      <c r="AA1968">
        <v>25</v>
      </c>
      <c r="AB1968">
        <v>671</v>
      </c>
      <c r="AC1968">
        <v>286</v>
      </c>
      <c r="AD1968">
        <v>6</v>
      </c>
      <c r="AE1968">
        <v>131</v>
      </c>
      <c r="AF1968">
        <v>18</v>
      </c>
      <c r="AG1968">
        <v>113</v>
      </c>
      <c r="AH1968">
        <v>24</v>
      </c>
      <c r="AI1968">
        <v>3</v>
      </c>
      <c r="AJ1968">
        <v>19</v>
      </c>
      <c r="AK1968">
        <v>13</v>
      </c>
      <c r="AL1968">
        <v>28</v>
      </c>
      <c r="AM1968">
        <v>19</v>
      </c>
      <c r="AN1968">
        <v>1</v>
      </c>
      <c r="AO1968">
        <v>4</v>
      </c>
      <c r="AP1968">
        <v>0</v>
      </c>
      <c r="AQ1968">
        <v>0</v>
      </c>
      <c r="AR1968">
        <v>0</v>
      </c>
      <c r="AS1968">
        <v>0</v>
      </c>
      <c r="AT1968">
        <v>0</v>
      </c>
      <c r="AU1968">
        <v>0</v>
      </c>
      <c r="AV1968">
        <v>0</v>
      </c>
      <c r="AW1968">
        <v>0</v>
      </c>
      <c r="AX1968">
        <v>0</v>
      </c>
      <c r="AY1968">
        <v>0</v>
      </c>
      <c r="AZ1968">
        <v>0</v>
      </c>
      <c r="BA1968">
        <v>0</v>
      </c>
      <c r="BB1968">
        <v>0</v>
      </c>
      <c r="BC1968">
        <v>0</v>
      </c>
      <c r="BD1968">
        <v>0</v>
      </c>
      <c r="BE1968">
        <v>0</v>
      </c>
      <c r="BF1968">
        <v>0</v>
      </c>
      <c r="BG1968" s="20">
        <v>1</v>
      </c>
      <c r="BH1968" s="20">
        <v>0</v>
      </c>
      <c r="BI1968" s="20">
        <v>56</v>
      </c>
      <c r="BJ1968" s="20">
        <v>8</v>
      </c>
      <c r="BK1968" s="20">
        <v>186</v>
      </c>
      <c r="BL1968" s="20">
        <v>609</v>
      </c>
      <c r="BM1968" s="20">
        <v>492</v>
      </c>
      <c r="BN1968" s="20">
        <v>70</v>
      </c>
      <c r="BO1968" s="20">
        <v>20</v>
      </c>
      <c r="BP1968" s="20">
        <v>3361</v>
      </c>
      <c r="BQ1968" s="20">
        <v>556</v>
      </c>
      <c r="BR1968" s="20">
        <v>0</v>
      </c>
      <c r="BS1968" s="20">
        <v>10</v>
      </c>
      <c r="BT1968" s="20">
        <v>462</v>
      </c>
      <c r="BU1968" s="20">
        <v>969</v>
      </c>
      <c r="BV1968" s="20">
        <v>1734</v>
      </c>
    </row>
    <row r="1969" spans="1:74" x14ac:dyDescent="0.25">
      <c r="A1969" s="20" t="s">
        <v>405</v>
      </c>
      <c r="B1969" s="20" t="s">
        <v>467</v>
      </c>
      <c r="C1969" s="20" t="s">
        <v>623</v>
      </c>
      <c r="D1969" s="1">
        <v>44558</v>
      </c>
      <c r="E1969">
        <v>78</v>
      </c>
      <c r="F1969">
        <v>1</v>
      </c>
      <c r="G1969">
        <v>1</v>
      </c>
      <c r="H1969">
        <v>0</v>
      </c>
      <c r="I1969">
        <v>0</v>
      </c>
      <c r="J1969">
        <v>33</v>
      </c>
      <c r="K1969">
        <v>0</v>
      </c>
      <c r="L1969">
        <v>14</v>
      </c>
      <c r="M1969">
        <v>3</v>
      </c>
      <c r="N1969">
        <v>9</v>
      </c>
      <c r="O1969">
        <v>5</v>
      </c>
      <c r="P1969">
        <v>0</v>
      </c>
      <c r="Q1969">
        <v>0</v>
      </c>
      <c r="R1969">
        <v>232</v>
      </c>
      <c r="S1969">
        <v>152</v>
      </c>
      <c r="T1969">
        <v>2</v>
      </c>
      <c r="U1969">
        <v>31</v>
      </c>
      <c r="V1969">
        <v>3</v>
      </c>
      <c r="W1969">
        <v>847</v>
      </c>
      <c r="X1969">
        <v>342</v>
      </c>
      <c r="Y1969">
        <v>12</v>
      </c>
      <c r="Z1969">
        <v>153</v>
      </c>
      <c r="AA1969">
        <v>26</v>
      </c>
      <c r="AB1969">
        <v>670</v>
      </c>
      <c r="AC1969">
        <v>306</v>
      </c>
      <c r="AD1969">
        <v>6</v>
      </c>
      <c r="AE1969">
        <v>131</v>
      </c>
      <c r="AF1969">
        <v>19</v>
      </c>
      <c r="AG1969">
        <v>114</v>
      </c>
      <c r="AH1969">
        <v>33</v>
      </c>
      <c r="AI1969">
        <v>2</v>
      </c>
      <c r="AJ1969">
        <v>20</v>
      </c>
      <c r="AK1969">
        <v>13</v>
      </c>
      <c r="AL1969">
        <v>29</v>
      </c>
      <c r="AM1969">
        <v>19</v>
      </c>
      <c r="AN1969">
        <v>1</v>
      </c>
      <c r="AO1969">
        <v>4</v>
      </c>
      <c r="AP1969">
        <v>0</v>
      </c>
      <c r="AQ1969">
        <v>0</v>
      </c>
      <c r="AR1969">
        <v>0</v>
      </c>
      <c r="AS1969">
        <v>0</v>
      </c>
      <c r="AT1969">
        <v>0</v>
      </c>
      <c r="AU1969">
        <v>0</v>
      </c>
      <c r="AV1969">
        <v>0</v>
      </c>
      <c r="AW1969">
        <v>0</v>
      </c>
      <c r="AX1969">
        <v>0</v>
      </c>
      <c r="AY1969">
        <v>0</v>
      </c>
      <c r="AZ1969">
        <v>0</v>
      </c>
      <c r="BA1969">
        <v>0</v>
      </c>
      <c r="BB1969">
        <v>0</v>
      </c>
      <c r="BC1969">
        <v>0</v>
      </c>
      <c r="BD1969">
        <v>0</v>
      </c>
      <c r="BE1969">
        <v>0</v>
      </c>
      <c r="BF1969">
        <v>0</v>
      </c>
      <c r="BG1969" s="20">
        <v>1</v>
      </c>
      <c r="BH1969" s="20">
        <v>0</v>
      </c>
      <c r="BI1969" s="20">
        <v>56</v>
      </c>
      <c r="BJ1969" s="20">
        <v>8</v>
      </c>
      <c r="BK1969" s="20">
        <v>186</v>
      </c>
      <c r="BL1969" s="20">
        <v>608</v>
      </c>
      <c r="BM1969" s="20">
        <v>491</v>
      </c>
      <c r="BN1969" s="20">
        <v>71</v>
      </c>
      <c r="BO1969" s="20">
        <v>21</v>
      </c>
      <c r="BP1969" s="20">
        <v>3371</v>
      </c>
      <c r="BQ1969" s="20">
        <v>692</v>
      </c>
      <c r="BR1969" s="20">
        <v>0</v>
      </c>
      <c r="BS1969" s="20">
        <v>10</v>
      </c>
      <c r="BT1969" s="20">
        <v>463</v>
      </c>
      <c r="BU1969" s="20">
        <v>968</v>
      </c>
      <c r="BV1969" s="20">
        <v>1747</v>
      </c>
    </row>
    <row r="1970" spans="1:74" x14ac:dyDescent="0.25">
      <c r="A1970" s="20" t="s">
        <v>405</v>
      </c>
      <c r="B1970" s="20" t="s">
        <v>467</v>
      </c>
      <c r="C1970" s="20" t="s">
        <v>623</v>
      </c>
      <c r="D1970" s="1">
        <v>44564</v>
      </c>
      <c r="E1970">
        <v>78</v>
      </c>
      <c r="F1970">
        <v>1</v>
      </c>
      <c r="G1970">
        <v>1</v>
      </c>
      <c r="H1970">
        <v>0</v>
      </c>
      <c r="I1970">
        <v>0</v>
      </c>
      <c r="J1970">
        <v>34</v>
      </c>
      <c r="K1970">
        <v>0</v>
      </c>
      <c r="L1970">
        <v>14</v>
      </c>
      <c r="M1970">
        <v>3</v>
      </c>
      <c r="N1970">
        <v>9</v>
      </c>
      <c r="O1970">
        <v>5</v>
      </c>
      <c r="P1970">
        <v>0</v>
      </c>
      <c r="Q1970">
        <v>0</v>
      </c>
      <c r="R1970">
        <v>233</v>
      </c>
      <c r="S1970">
        <v>154</v>
      </c>
      <c r="T1970">
        <v>2</v>
      </c>
      <c r="U1970">
        <v>31</v>
      </c>
      <c r="V1970">
        <v>3</v>
      </c>
      <c r="W1970">
        <v>847</v>
      </c>
      <c r="X1970">
        <v>355</v>
      </c>
      <c r="Y1970">
        <v>12</v>
      </c>
      <c r="Z1970">
        <v>151</v>
      </c>
      <c r="AA1970">
        <v>27</v>
      </c>
      <c r="AB1970">
        <v>673</v>
      </c>
      <c r="AC1970">
        <v>312</v>
      </c>
      <c r="AD1970">
        <v>6</v>
      </c>
      <c r="AE1970">
        <v>131</v>
      </c>
      <c r="AF1970">
        <v>19</v>
      </c>
      <c r="AG1970">
        <v>114</v>
      </c>
      <c r="AH1970">
        <v>34</v>
      </c>
      <c r="AI1970">
        <v>2</v>
      </c>
      <c r="AJ1970">
        <v>21</v>
      </c>
      <c r="AK1970">
        <v>12</v>
      </c>
      <c r="AL1970">
        <v>29</v>
      </c>
      <c r="AM1970">
        <v>19</v>
      </c>
      <c r="AN1970">
        <v>1</v>
      </c>
      <c r="AO1970">
        <v>4</v>
      </c>
      <c r="AP1970">
        <v>0</v>
      </c>
      <c r="AQ1970">
        <v>0</v>
      </c>
      <c r="AR1970">
        <v>0</v>
      </c>
      <c r="AS1970">
        <v>0</v>
      </c>
      <c r="AT1970">
        <v>0</v>
      </c>
      <c r="AU1970">
        <v>0</v>
      </c>
      <c r="AV1970">
        <v>0</v>
      </c>
      <c r="AW1970">
        <v>0</v>
      </c>
      <c r="AX1970">
        <v>0</v>
      </c>
      <c r="AY1970">
        <v>0</v>
      </c>
      <c r="AZ1970">
        <v>0</v>
      </c>
      <c r="BA1970">
        <v>0</v>
      </c>
      <c r="BB1970">
        <v>0</v>
      </c>
      <c r="BC1970">
        <v>0</v>
      </c>
      <c r="BD1970">
        <v>0</v>
      </c>
      <c r="BE1970">
        <v>0</v>
      </c>
      <c r="BF1970">
        <v>0</v>
      </c>
      <c r="BG1970" s="20">
        <v>1</v>
      </c>
      <c r="BH1970" s="20">
        <v>0</v>
      </c>
      <c r="BI1970" s="20">
        <v>56</v>
      </c>
      <c r="BJ1970" s="20">
        <v>8</v>
      </c>
      <c r="BK1970" s="20">
        <v>187</v>
      </c>
      <c r="BL1970" s="20">
        <v>612</v>
      </c>
      <c r="BM1970" s="20">
        <v>495</v>
      </c>
      <c r="BN1970" s="20">
        <v>71</v>
      </c>
      <c r="BO1970" s="20">
        <v>21</v>
      </c>
      <c r="BP1970" s="20">
        <v>3379</v>
      </c>
      <c r="BQ1970" s="20">
        <v>744</v>
      </c>
      <c r="BR1970" s="20">
        <v>0</v>
      </c>
      <c r="BS1970" s="20">
        <v>10</v>
      </c>
      <c r="BT1970" s="20">
        <v>467</v>
      </c>
      <c r="BU1970" s="20">
        <v>963</v>
      </c>
      <c r="BV1970" s="20">
        <v>1751</v>
      </c>
    </row>
    <row r="1971" spans="1:74" x14ac:dyDescent="0.25">
      <c r="A1971" s="20" t="s">
        <v>405</v>
      </c>
      <c r="B1971" s="20" t="s">
        <v>467</v>
      </c>
      <c r="C1971" s="20" t="s">
        <v>623</v>
      </c>
      <c r="D1971" s="1">
        <v>44570</v>
      </c>
      <c r="E1971">
        <v>79</v>
      </c>
      <c r="F1971">
        <v>1</v>
      </c>
      <c r="G1971">
        <v>1</v>
      </c>
      <c r="H1971">
        <v>0</v>
      </c>
      <c r="I1971">
        <v>0</v>
      </c>
      <c r="J1971">
        <v>35</v>
      </c>
      <c r="K1971">
        <v>0</v>
      </c>
      <c r="L1971">
        <v>14</v>
      </c>
      <c r="M1971">
        <v>3</v>
      </c>
      <c r="N1971">
        <v>9</v>
      </c>
      <c r="O1971">
        <v>5</v>
      </c>
      <c r="P1971">
        <v>0</v>
      </c>
      <c r="Q1971">
        <v>0</v>
      </c>
      <c r="R1971">
        <v>234</v>
      </c>
      <c r="S1971">
        <v>155</v>
      </c>
      <c r="T1971">
        <v>2</v>
      </c>
      <c r="U1971">
        <v>32</v>
      </c>
      <c r="V1971">
        <v>3</v>
      </c>
      <c r="W1971">
        <v>845</v>
      </c>
      <c r="X1971">
        <v>374</v>
      </c>
      <c r="Y1971">
        <v>12</v>
      </c>
      <c r="Z1971">
        <v>149</v>
      </c>
      <c r="AA1971">
        <v>26</v>
      </c>
      <c r="AB1971">
        <v>675</v>
      </c>
      <c r="AC1971">
        <v>327</v>
      </c>
      <c r="AD1971">
        <v>6</v>
      </c>
      <c r="AE1971">
        <v>131</v>
      </c>
      <c r="AF1971">
        <v>19</v>
      </c>
      <c r="AG1971">
        <v>115</v>
      </c>
      <c r="AH1971">
        <v>37</v>
      </c>
      <c r="AI1971">
        <v>2</v>
      </c>
      <c r="AJ1971">
        <v>21</v>
      </c>
      <c r="AK1971">
        <v>12</v>
      </c>
      <c r="AL1971">
        <v>29</v>
      </c>
      <c r="AM1971">
        <v>19</v>
      </c>
      <c r="AN1971">
        <v>1</v>
      </c>
      <c r="AO1971">
        <v>4</v>
      </c>
      <c r="AP1971">
        <v>0</v>
      </c>
      <c r="AQ1971">
        <v>0</v>
      </c>
      <c r="AR1971">
        <v>0</v>
      </c>
      <c r="AS1971">
        <v>0</v>
      </c>
      <c r="AT1971">
        <v>0</v>
      </c>
      <c r="AU1971">
        <v>0</v>
      </c>
      <c r="AV1971">
        <v>0</v>
      </c>
      <c r="AW1971">
        <v>0</v>
      </c>
      <c r="AX1971">
        <v>0</v>
      </c>
      <c r="AY1971">
        <v>0</v>
      </c>
      <c r="AZ1971">
        <v>0</v>
      </c>
      <c r="BA1971">
        <v>0</v>
      </c>
      <c r="BB1971">
        <v>0</v>
      </c>
      <c r="BC1971">
        <v>0</v>
      </c>
      <c r="BD1971">
        <v>0</v>
      </c>
      <c r="BE1971">
        <v>0</v>
      </c>
      <c r="BF1971">
        <v>0</v>
      </c>
      <c r="BG1971" s="20">
        <v>1</v>
      </c>
      <c r="BH1971" s="20">
        <v>0</v>
      </c>
      <c r="BI1971" s="20">
        <v>58</v>
      </c>
      <c r="BJ1971" s="20">
        <v>8</v>
      </c>
      <c r="BK1971" s="20">
        <v>187</v>
      </c>
      <c r="BL1971" s="20">
        <v>612</v>
      </c>
      <c r="BM1971" s="20">
        <v>498</v>
      </c>
      <c r="BN1971" s="20">
        <v>72</v>
      </c>
      <c r="BO1971" s="20">
        <v>21</v>
      </c>
      <c r="BP1971" s="20">
        <v>3385</v>
      </c>
      <c r="BQ1971" s="20">
        <v>808</v>
      </c>
      <c r="BR1971" s="20">
        <v>0</v>
      </c>
      <c r="BS1971" s="20">
        <v>10</v>
      </c>
      <c r="BT1971" s="20">
        <v>466</v>
      </c>
      <c r="BU1971" s="20">
        <v>953</v>
      </c>
      <c r="BV1971" s="20">
        <v>1761</v>
      </c>
    </row>
    <row r="1972" spans="1:74" x14ac:dyDescent="0.25">
      <c r="A1972" s="20" t="s">
        <v>405</v>
      </c>
      <c r="B1972" s="20" t="s">
        <v>467</v>
      </c>
      <c r="C1972" s="20" t="s">
        <v>623</v>
      </c>
      <c r="D1972" s="1">
        <v>44577</v>
      </c>
      <c r="E1972">
        <v>79</v>
      </c>
      <c r="F1972">
        <v>1</v>
      </c>
      <c r="G1972">
        <v>1</v>
      </c>
      <c r="H1972">
        <v>0</v>
      </c>
      <c r="I1972">
        <v>0</v>
      </c>
      <c r="J1972">
        <v>35</v>
      </c>
      <c r="K1972">
        <v>0</v>
      </c>
      <c r="L1972">
        <v>14</v>
      </c>
      <c r="M1972">
        <v>3</v>
      </c>
      <c r="N1972">
        <v>9</v>
      </c>
      <c r="O1972">
        <v>5</v>
      </c>
      <c r="P1972">
        <v>0</v>
      </c>
      <c r="Q1972">
        <v>0</v>
      </c>
      <c r="R1972">
        <v>233</v>
      </c>
      <c r="S1972">
        <v>156</v>
      </c>
      <c r="T1972">
        <v>2</v>
      </c>
      <c r="U1972">
        <v>32</v>
      </c>
      <c r="V1972">
        <v>4</v>
      </c>
      <c r="W1972">
        <v>847</v>
      </c>
      <c r="X1972">
        <v>388</v>
      </c>
      <c r="Y1972">
        <v>12</v>
      </c>
      <c r="Z1972">
        <v>146</v>
      </c>
      <c r="AA1972">
        <v>26</v>
      </c>
      <c r="AB1972">
        <v>680</v>
      </c>
      <c r="AC1972">
        <v>336</v>
      </c>
      <c r="AD1972">
        <v>6</v>
      </c>
      <c r="AE1972">
        <v>130</v>
      </c>
      <c r="AF1972">
        <v>20</v>
      </c>
      <c r="AG1972">
        <v>116</v>
      </c>
      <c r="AH1972">
        <v>38</v>
      </c>
      <c r="AI1972">
        <v>2</v>
      </c>
      <c r="AJ1972">
        <v>21</v>
      </c>
      <c r="AK1972">
        <v>12</v>
      </c>
      <c r="AL1972">
        <v>29</v>
      </c>
      <c r="AM1972">
        <v>20</v>
      </c>
      <c r="AN1972">
        <v>1</v>
      </c>
      <c r="AO1972">
        <v>4</v>
      </c>
      <c r="AP1972">
        <v>0</v>
      </c>
      <c r="AQ1972">
        <v>0</v>
      </c>
      <c r="AR1972">
        <v>0</v>
      </c>
      <c r="AS1972">
        <v>0</v>
      </c>
      <c r="AT1972">
        <v>0</v>
      </c>
      <c r="AU1972">
        <v>0</v>
      </c>
      <c r="AV1972">
        <v>0</v>
      </c>
      <c r="AW1972">
        <v>0</v>
      </c>
      <c r="AX1972">
        <v>0</v>
      </c>
      <c r="AY1972">
        <v>0</v>
      </c>
      <c r="AZ1972">
        <v>0</v>
      </c>
      <c r="BA1972">
        <v>0</v>
      </c>
      <c r="BB1972">
        <v>0</v>
      </c>
      <c r="BC1972">
        <v>0</v>
      </c>
      <c r="BD1972">
        <v>0</v>
      </c>
      <c r="BE1972">
        <v>0</v>
      </c>
      <c r="BF1972">
        <v>0</v>
      </c>
      <c r="BG1972" s="20">
        <v>1</v>
      </c>
      <c r="BH1972" s="20">
        <v>0</v>
      </c>
      <c r="BI1972" s="20">
        <v>58</v>
      </c>
      <c r="BJ1972" s="20">
        <v>8</v>
      </c>
      <c r="BK1972" s="20">
        <v>185</v>
      </c>
      <c r="BL1972" s="20">
        <v>619</v>
      </c>
      <c r="BM1972" s="20">
        <v>502</v>
      </c>
      <c r="BN1972" s="20">
        <v>73</v>
      </c>
      <c r="BO1972" s="20">
        <v>22</v>
      </c>
      <c r="BP1972" s="20">
        <v>3397</v>
      </c>
      <c r="BQ1972" s="20">
        <v>841</v>
      </c>
      <c r="BR1972" s="20">
        <v>0</v>
      </c>
      <c r="BS1972" s="20">
        <v>10</v>
      </c>
      <c r="BT1972" s="20">
        <v>471</v>
      </c>
      <c r="BU1972" s="20">
        <v>944</v>
      </c>
      <c r="BV1972" s="20">
        <v>1768</v>
      </c>
    </row>
    <row r="1973" spans="1:74" x14ac:dyDescent="0.25">
      <c r="A1973" s="20" t="s">
        <v>405</v>
      </c>
      <c r="B1973" s="20" t="s">
        <v>467</v>
      </c>
      <c r="C1973" s="20" t="s">
        <v>623</v>
      </c>
      <c r="D1973" s="1">
        <v>44584</v>
      </c>
      <c r="E1973">
        <v>79</v>
      </c>
      <c r="F1973">
        <v>1</v>
      </c>
      <c r="G1973">
        <v>1</v>
      </c>
      <c r="H1973">
        <v>0</v>
      </c>
      <c r="I1973">
        <v>0</v>
      </c>
      <c r="J1973">
        <v>36</v>
      </c>
      <c r="K1973">
        <v>0</v>
      </c>
      <c r="L1973">
        <v>14</v>
      </c>
      <c r="M1973">
        <v>3</v>
      </c>
      <c r="N1973">
        <v>9</v>
      </c>
      <c r="O1973">
        <v>5</v>
      </c>
      <c r="P1973">
        <v>0</v>
      </c>
      <c r="Q1973">
        <v>0</v>
      </c>
      <c r="R1973">
        <v>234</v>
      </c>
      <c r="S1973">
        <v>157</v>
      </c>
      <c r="T1973">
        <v>2</v>
      </c>
      <c r="U1973">
        <v>32</v>
      </c>
      <c r="V1973">
        <v>4</v>
      </c>
      <c r="W1973">
        <v>848</v>
      </c>
      <c r="X1973">
        <v>391</v>
      </c>
      <c r="Y1973">
        <v>12</v>
      </c>
      <c r="Z1973">
        <v>147</v>
      </c>
      <c r="AA1973">
        <v>27</v>
      </c>
      <c r="AB1973">
        <v>680</v>
      </c>
      <c r="AC1973">
        <v>337</v>
      </c>
      <c r="AD1973">
        <v>6</v>
      </c>
      <c r="AE1973">
        <v>130</v>
      </c>
      <c r="AF1973">
        <v>20</v>
      </c>
      <c r="AG1973">
        <v>118</v>
      </c>
      <c r="AH1973">
        <v>39</v>
      </c>
      <c r="AI1973">
        <v>2</v>
      </c>
      <c r="AJ1973">
        <v>22</v>
      </c>
      <c r="AK1973">
        <v>12</v>
      </c>
      <c r="AL1973">
        <v>29</v>
      </c>
      <c r="AM1973">
        <v>21</v>
      </c>
      <c r="AN1973">
        <v>1</v>
      </c>
      <c r="AO1973">
        <v>4</v>
      </c>
      <c r="AP1973">
        <v>0</v>
      </c>
      <c r="AQ1973">
        <v>0</v>
      </c>
      <c r="AR1973">
        <v>0</v>
      </c>
      <c r="AS1973">
        <v>0</v>
      </c>
      <c r="AT1973">
        <v>0</v>
      </c>
      <c r="AU1973">
        <v>0</v>
      </c>
      <c r="AV1973">
        <v>0</v>
      </c>
      <c r="AW1973">
        <v>0</v>
      </c>
      <c r="AX1973">
        <v>0</v>
      </c>
      <c r="AY1973">
        <v>0</v>
      </c>
      <c r="AZ1973">
        <v>0</v>
      </c>
      <c r="BA1973">
        <v>0</v>
      </c>
      <c r="BB1973">
        <v>0</v>
      </c>
      <c r="BC1973">
        <v>0</v>
      </c>
      <c r="BD1973">
        <v>0</v>
      </c>
      <c r="BE1973">
        <v>0</v>
      </c>
      <c r="BF1973">
        <v>0</v>
      </c>
      <c r="BG1973" s="20">
        <v>1</v>
      </c>
      <c r="BH1973" s="20">
        <v>0</v>
      </c>
      <c r="BI1973" s="20">
        <v>58</v>
      </c>
      <c r="BJ1973" s="20">
        <v>8</v>
      </c>
      <c r="BK1973" s="20">
        <v>186</v>
      </c>
      <c r="BL1973" s="20">
        <v>618</v>
      </c>
      <c r="BM1973" s="20">
        <v>503</v>
      </c>
      <c r="BN1973" s="20">
        <v>74</v>
      </c>
      <c r="BO1973" s="20">
        <v>22</v>
      </c>
      <c r="BP1973" s="20">
        <v>3404</v>
      </c>
      <c r="BQ1973" s="20">
        <v>856</v>
      </c>
      <c r="BR1973" s="20">
        <v>0</v>
      </c>
      <c r="BS1973" s="20">
        <v>10</v>
      </c>
      <c r="BT1973" s="20">
        <v>475</v>
      </c>
      <c r="BU1973" s="20">
        <v>935</v>
      </c>
      <c r="BV1973" s="20">
        <v>1771</v>
      </c>
    </row>
    <row r="1974" spans="1:74" x14ac:dyDescent="0.25">
      <c r="A1974" s="20" t="s">
        <v>405</v>
      </c>
      <c r="B1974" s="20" t="s">
        <v>467</v>
      </c>
      <c r="C1974" s="20" t="s">
        <v>623</v>
      </c>
      <c r="D1974" s="1">
        <v>44591</v>
      </c>
      <c r="E1974">
        <v>79</v>
      </c>
      <c r="F1974">
        <v>1</v>
      </c>
      <c r="G1974">
        <v>1</v>
      </c>
      <c r="H1974">
        <v>0</v>
      </c>
      <c r="I1974">
        <v>0</v>
      </c>
      <c r="J1974">
        <v>39</v>
      </c>
      <c r="K1974">
        <v>0</v>
      </c>
      <c r="L1974">
        <v>14</v>
      </c>
      <c r="M1974">
        <v>3</v>
      </c>
      <c r="N1974">
        <v>9</v>
      </c>
      <c r="O1974">
        <v>5</v>
      </c>
      <c r="P1974">
        <v>0</v>
      </c>
      <c r="Q1974">
        <v>0</v>
      </c>
      <c r="R1974">
        <v>235</v>
      </c>
      <c r="S1974">
        <v>157</v>
      </c>
      <c r="T1974">
        <v>2</v>
      </c>
      <c r="U1974">
        <v>33</v>
      </c>
      <c r="V1974">
        <v>3</v>
      </c>
      <c r="W1974">
        <v>852</v>
      </c>
      <c r="X1974">
        <v>397</v>
      </c>
      <c r="Y1974">
        <v>12</v>
      </c>
      <c r="Z1974">
        <v>145</v>
      </c>
      <c r="AA1974">
        <v>29</v>
      </c>
      <c r="AB1974">
        <v>685</v>
      </c>
      <c r="AC1974">
        <v>340</v>
      </c>
      <c r="AD1974">
        <v>6</v>
      </c>
      <c r="AE1974">
        <v>129</v>
      </c>
      <c r="AF1974">
        <v>23</v>
      </c>
      <c r="AG1974">
        <v>119</v>
      </c>
      <c r="AH1974">
        <v>41</v>
      </c>
      <c r="AI1974">
        <v>2</v>
      </c>
      <c r="AJ1974">
        <v>21</v>
      </c>
      <c r="AK1974">
        <v>12</v>
      </c>
      <c r="AL1974">
        <v>29</v>
      </c>
      <c r="AM1974">
        <v>21</v>
      </c>
      <c r="AN1974">
        <v>1</v>
      </c>
      <c r="AO1974">
        <v>4</v>
      </c>
      <c r="AP1974">
        <v>0</v>
      </c>
      <c r="AQ1974">
        <v>0</v>
      </c>
      <c r="AR1974">
        <v>0</v>
      </c>
      <c r="AS1974">
        <v>0</v>
      </c>
      <c r="AT1974">
        <v>0</v>
      </c>
      <c r="AU1974">
        <v>0</v>
      </c>
      <c r="AV1974">
        <v>0</v>
      </c>
      <c r="AW1974">
        <v>0</v>
      </c>
      <c r="AX1974">
        <v>0</v>
      </c>
      <c r="AY1974">
        <v>0</v>
      </c>
      <c r="AZ1974">
        <v>0</v>
      </c>
      <c r="BA1974">
        <v>0</v>
      </c>
      <c r="BB1974">
        <v>0</v>
      </c>
      <c r="BC1974">
        <v>0</v>
      </c>
      <c r="BD1974">
        <v>0</v>
      </c>
      <c r="BE1974">
        <v>0</v>
      </c>
      <c r="BF1974">
        <v>0</v>
      </c>
      <c r="BG1974" s="20">
        <v>1</v>
      </c>
      <c r="BH1974" s="20">
        <v>0</v>
      </c>
      <c r="BI1974" s="20">
        <v>59</v>
      </c>
      <c r="BJ1974" s="20">
        <v>8</v>
      </c>
      <c r="BK1974" s="20">
        <v>188</v>
      </c>
      <c r="BL1974" s="20">
        <v>625</v>
      </c>
      <c r="BM1974" s="20">
        <v>506</v>
      </c>
      <c r="BN1974" s="20">
        <v>75</v>
      </c>
      <c r="BO1974" s="20">
        <v>22</v>
      </c>
      <c r="BP1974" s="20">
        <v>3413</v>
      </c>
      <c r="BQ1974" s="20">
        <v>887</v>
      </c>
      <c r="BR1974" s="20">
        <v>0</v>
      </c>
      <c r="BS1974" s="20">
        <v>10</v>
      </c>
      <c r="BT1974" s="20">
        <v>468</v>
      </c>
      <c r="BU1974" s="20">
        <v>932</v>
      </c>
      <c r="BV1974" s="20">
        <v>1791</v>
      </c>
    </row>
    <row r="1975" spans="1:74" x14ac:dyDescent="0.25">
      <c r="A1975" s="20" t="s">
        <v>405</v>
      </c>
      <c r="B1975" s="20" t="s">
        <v>467</v>
      </c>
      <c r="C1975" s="20" t="s">
        <v>623</v>
      </c>
      <c r="D1975" s="1">
        <v>44599</v>
      </c>
      <c r="E1975">
        <v>80</v>
      </c>
      <c r="F1975">
        <v>1</v>
      </c>
      <c r="G1975">
        <v>1</v>
      </c>
      <c r="H1975">
        <v>0</v>
      </c>
      <c r="I1975">
        <v>0</v>
      </c>
      <c r="J1975">
        <v>40</v>
      </c>
      <c r="K1975">
        <v>0</v>
      </c>
      <c r="L1975">
        <v>14</v>
      </c>
      <c r="M1975">
        <v>3</v>
      </c>
      <c r="N1975">
        <v>9</v>
      </c>
      <c r="O1975">
        <v>5</v>
      </c>
      <c r="P1975">
        <v>0</v>
      </c>
      <c r="Q1975">
        <v>0</v>
      </c>
      <c r="R1975">
        <v>238</v>
      </c>
      <c r="S1975">
        <v>159</v>
      </c>
      <c r="T1975">
        <v>2</v>
      </c>
      <c r="U1975">
        <v>34</v>
      </c>
      <c r="V1975">
        <v>3</v>
      </c>
      <c r="W1975">
        <v>849</v>
      </c>
      <c r="X1975">
        <v>398</v>
      </c>
      <c r="Y1975">
        <v>12</v>
      </c>
      <c r="Z1975">
        <v>145</v>
      </c>
      <c r="AA1975">
        <v>28</v>
      </c>
      <c r="AB1975">
        <v>684</v>
      </c>
      <c r="AC1975">
        <v>342</v>
      </c>
      <c r="AD1975">
        <v>5</v>
      </c>
      <c r="AE1975">
        <v>129</v>
      </c>
      <c r="AF1975">
        <v>22</v>
      </c>
      <c r="AG1975">
        <v>119</v>
      </c>
      <c r="AH1975">
        <v>41</v>
      </c>
      <c r="AI1975">
        <v>2</v>
      </c>
      <c r="AJ1975">
        <v>21</v>
      </c>
      <c r="AK1975">
        <v>12</v>
      </c>
      <c r="AL1975">
        <v>29</v>
      </c>
      <c r="AM1975">
        <v>21</v>
      </c>
      <c r="AN1975">
        <v>1</v>
      </c>
      <c r="AO1975">
        <v>4</v>
      </c>
      <c r="AP1975">
        <v>0</v>
      </c>
      <c r="AQ1975">
        <v>0</v>
      </c>
      <c r="AR1975">
        <v>0</v>
      </c>
      <c r="AS1975">
        <v>0</v>
      </c>
      <c r="AT1975">
        <v>0</v>
      </c>
      <c r="AU1975">
        <v>0</v>
      </c>
      <c r="AV1975">
        <v>0</v>
      </c>
      <c r="AW1975">
        <v>0</v>
      </c>
      <c r="AX1975">
        <v>0</v>
      </c>
      <c r="AY1975">
        <v>0</v>
      </c>
      <c r="AZ1975">
        <v>0</v>
      </c>
      <c r="BA1975">
        <v>0</v>
      </c>
      <c r="BB1975">
        <v>0</v>
      </c>
      <c r="BC1975">
        <v>0</v>
      </c>
      <c r="BD1975">
        <v>0</v>
      </c>
      <c r="BE1975">
        <v>0</v>
      </c>
      <c r="BF1975">
        <v>0</v>
      </c>
      <c r="BG1975" s="20">
        <v>1</v>
      </c>
      <c r="BH1975" s="20">
        <v>0</v>
      </c>
      <c r="BI1975" s="20">
        <v>60</v>
      </c>
      <c r="BJ1975" s="20">
        <v>8</v>
      </c>
      <c r="BK1975" s="20">
        <v>190</v>
      </c>
      <c r="BL1975" s="20">
        <v>621</v>
      </c>
      <c r="BM1975" s="20">
        <v>504</v>
      </c>
      <c r="BN1975" s="20">
        <v>76</v>
      </c>
      <c r="BO1975" s="20">
        <v>22</v>
      </c>
      <c r="BP1975" s="20">
        <v>3402</v>
      </c>
      <c r="BQ1975" s="20">
        <v>902</v>
      </c>
      <c r="BR1975" s="20">
        <v>0</v>
      </c>
      <c r="BS1975" s="20">
        <v>9</v>
      </c>
      <c r="BT1975" s="20">
        <v>466</v>
      </c>
      <c r="BU1975" s="20">
        <v>920</v>
      </c>
      <c r="BV1975" s="20">
        <v>1796</v>
      </c>
    </row>
    <row r="1976" spans="1:74" x14ac:dyDescent="0.25">
      <c r="A1976" s="20" t="s">
        <v>405</v>
      </c>
      <c r="B1976" s="20" t="s">
        <v>467</v>
      </c>
      <c r="C1976" s="20" t="s">
        <v>623</v>
      </c>
      <c r="D1976" s="1">
        <v>44606</v>
      </c>
      <c r="E1976">
        <v>81</v>
      </c>
      <c r="F1976">
        <v>1</v>
      </c>
      <c r="G1976">
        <v>1</v>
      </c>
      <c r="H1976">
        <v>0</v>
      </c>
      <c r="I1976">
        <v>0</v>
      </c>
      <c r="J1976">
        <v>40</v>
      </c>
      <c r="K1976">
        <v>0</v>
      </c>
      <c r="L1976">
        <v>13</v>
      </c>
      <c r="M1976">
        <v>4</v>
      </c>
      <c r="N1976">
        <v>9</v>
      </c>
      <c r="O1976">
        <v>5</v>
      </c>
      <c r="P1976">
        <v>0</v>
      </c>
      <c r="Q1976">
        <v>0</v>
      </c>
      <c r="R1976">
        <v>239</v>
      </c>
      <c r="S1976">
        <v>160</v>
      </c>
      <c r="T1976">
        <v>2</v>
      </c>
      <c r="U1976">
        <v>34</v>
      </c>
      <c r="V1976">
        <v>3</v>
      </c>
      <c r="W1976">
        <v>850</v>
      </c>
      <c r="X1976">
        <v>403</v>
      </c>
      <c r="Y1976">
        <v>12</v>
      </c>
      <c r="Z1976">
        <v>143</v>
      </c>
      <c r="AA1976">
        <v>28</v>
      </c>
      <c r="AB1976">
        <v>685</v>
      </c>
      <c r="AC1976">
        <v>344</v>
      </c>
      <c r="AD1976">
        <v>5</v>
      </c>
      <c r="AE1976">
        <v>131</v>
      </c>
      <c r="AF1976">
        <v>22</v>
      </c>
      <c r="AG1976">
        <v>120</v>
      </c>
      <c r="AH1976">
        <v>42</v>
      </c>
      <c r="AI1976">
        <v>2</v>
      </c>
      <c r="AJ1976">
        <v>21</v>
      </c>
      <c r="AK1976">
        <v>13</v>
      </c>
      <c r="AL1976">
        <v>29</v>
      </c>
      <c r="AM1976">
        <v>21</v>
      </c>
      <c r="AN1976">
        <v>1</v>
      </c>
      <c r="AO1976">
        <v>3</v>
      </c>
      <c r="AP1976">
        <v>0</v>
      </c>
      <c r="AQ1976">
        <v>0</v>
      </c>
      <c r="AR1976">
        <v>0</v>
      </c>
      <c r="AS1976">
        <v>0</v>
      </c>
      <c r="AT1976">
        <v>0</v>
      </c>
      <c r="AU1976">
        <v>0</v>
      </c>
      <c r="AV1976">
        <v>0</v>
      </c>
      <c r="AW1976">
        <v>0</v>
      </c>
      <c r="AX1976">
        <v>0</v>
      </c>
      <c r="AY1976">
        <v>0</v>
      </c>
      <c r="AZ1976">
        <v>0</v>
      </c>
      <c r="BA1976">
        <v>0</v>
      </c>
      <c r="BB1976">
        <v>0</v>
      </c>
      <c r="BC1976">
        <v>0</v>
      </c>
      <c r="BD1976">
        <v>0</v>
      </c>
      <c r="BE1976">
        <v>0</v>
      </c>
      <c r="BF1976">
        <v>0</v>
      </c>
      <c r="BG1976" s="20">
        <v>1</v>
      </c>
      <c r="BH1976" s="20">
        <v>0</v>
      </c>
      <c r="BI1976" s="20">
        <v>60</v>
      </c>
      <c r="BJ1976" s="20">
        <v>8</v>
      </c>
      <c r="BK1976" s="20">
        <v>191</v>
      </c>
      <c r="BL1976" s="20">
        <v>623</v>
      </c>
      <c r="BM1976" s="20">
        <v>503</v>
      </c>
      <c r="BN1976" s="20">
        <v>76</v>
      </c>
      <c r="BO1976" s="20">
        <v>22</v>
      </c>
      <c r="BP1976" s="20">
        <v>3406</v>
      </c>
      <c r="BQ1976" s="20">
        <v>917</v>
      </c>
      <c r="BR1976" s="20">
        <v>0</v>
      </c>
      <c r="BS1976" s="20">
        <v>9</v>
      </c>
      <c r="BT1976" s="20">
        <v>468</v>
      </c>
      <c r="BU1976" s="20">
        <v>918</v>
      </c>
      <c r="BV1976" s="20">
        <v>1805</v>
      </c>
    </row>
    <row r="1977" spans="1:74" x14ac:dyDescent="0.25">
      <c r="A1977" s="20" t="s">
        <v>405</v>
      </c>
      <c r="B1977" s="20" t="s">
        <v>470</v>
      </c>
      <c r="C1977" s="20" t="s">
        <v>624</v>
      </c>
      <c r="D1977" s="1">
        <v>44493</v>
      </c>
      <c r="E1977">
        <v>38</v>
      </c>
      <c r="F1977">
        <v>2</v>
      </c>
      <c r="G1977">
        <v>1</v>
      </c>
      <c r="H1977">
        <v>0</v>
      </c>
      <c r="I1977">
        <v>0</v>
      </c>
      <c r="J1977">
        <v>9</v>
      </c>
      <c r="K1977">
        <v>1</v>
      </c>
      <c r="L1977">
        <v>1</v>
      </c>
      <c r="M1977">
        <v>1</v>
      </c>
      <c r="N1977">
        <v>0</v>
      </c>
      <c r="O1977">
        <v>0</v>
      </c>
      <c r="P1977">
        <v>0</v>
      </c>
      <c r="Q1977">
        <v>0</v>
      </c>
      <c r="R1977">
        <v>168</v>
      </c>
      <c r="S1977">
        <v>0</v>
      </c>
      <c r="T1977">
        <v>72</v>
      </c>
      <c r="U1977">
        <v>0</v>
      </c>
      <c r="V1977">
        <v>1</v>
      </c>
      <c r="W1977">
        <v>588</v>
      </c>
      <c r="X1977">
        <v>0</v>
      </c>
      <c r="Y1977">
        <v>27</v>
      </c>
      <c r="Z1977">
        <v>31</v>
      </c>
      <c r="AA1977">
        <v>26</v>
      </c>
      <c r="AB1977">
        <v>245</v>
      </c>
      <c r="AC1977">
        <v>14</v>
      </c>
      <c r="AD1977">
        <v>7</v>
      </c>
      <c r="AE1977">
        <v>33</v>
      </c>
      <c r="AF1977">
        <v>23</v>
      </c>
      <c r="AG1977">
        <v>61</v>
      </c>
      <c r="AH1977">
        <v>0</v>
      </c>
      <c r="AI1977">
        <v>1</v>
      </c>
      <c r="AJ1977">
        <v>12</v>
      </c>
      <c r="AK1977">
        <v>8</v>
      </c>
      <c r="AL1977">
        <v>16</v>
      </c>
      <c r="AM1977">
        <v>0</v>
      </c>
      <c r="AN1977">
        <v>4</v>
      </c>
      <c r="AO1977">
        <v>0</v>
      </c>
      <c r="AP1977">
        <v>0</v>
      </c>
      <c r="AQ1977">
        <v>0</v>
      </c>
      <c r="AR1977">
        <v>0</v>
      </c>
      <c r="AS1977">
        <v>0</v>
      </c>
      <c r="AT1977">
        <v>0</v>
      </c>
      <c r="AU1977">
        <v>0</v>
      </c>
      <c r="AV1977">
        <v>0</v>
      </c>
      <c r="AW1977">
        <v>0</v>
      </c>
      <c r="AX1977">
        <v>0</v>
      </c>
      <c r="AY1977">
        <v>0</v>
      </c>
      <c r="AZ1977">
        <v>0</v>
      </c>
      <c r="BA1977">
        <v>0</v>
      </c>
      <c r="BB1977">
        <v>16</v>
      </c>
      <c r="BC1977">
        <v>31</v>
      </c>
      <c r="BD1977">
        <v>0</v>
      </c>
      <c r="BE1977">
        <v>0</v>
      </c>
      <c r="BF1977">
        <v>0</v>
      </c>
      <c r="BG1977" s="20"/>
      <c r="BH1977" s="20"/>
      <c r="BI1977" s="20"/>
      <c r="BJ1977" s="20"/>
      <c r="BK1977" s="20"/>
      <c r="BL1977" s="20"/>
      <c r="BM1977" s="20"/>
      <c r="BN1977" s="20"/>
      <c r="BO1977" s="20"/>
      <c r="BP1977" s="20"/>
      <c r="BQ1977" s="20"/>
      <c r="BR1977" s="20"/>
      <c r="BS1977" s="20"/>
      <c r="BT1977" s="20"/>
      <c r="BU1977" s="20"/>
      <c r="BV1977" s="20"/>
    </row>
    <row r="1978" spans="1:74" x14ac:dyDescent="0.25">
      <c r="A1978" s="20" t="s">
        <v>405</v>
      </c>
      <c r="B1978" s="20" t="s">
        <v>470</v>
      </c>
      <c r="C1978" s="20" t="s">
        <v>624</v>
      </c>
      <c r="D1978" s="1">
        <v>44500</v>
      </c>
      <c r="E1978">
        <v>39</v>
      </c>
      <c r="F1978">
        <v>2</v>
      </c>
      <c r="G1978">
        <v>1</v>
      </c>
      <c r="H1978">
        <v>0</v>
      </c>
      <c r="I1978">
        <v>0</v>
      </c>
      <c r="J1978">
        <v>13</v>
      </c>
      <c r="K1978">
        <v>1</v>
      </c>
      <c r="L1978">
        <v>1</v>
      </c>
      <c r="M1978">
        <v>1</v>
      </c>
      <c r="N1978">
        <v>0</v>
      </c>
      <c r="O1978">
        <v>0</v>
      </c>
      <c r="P1978">
        <v>0</v>
      </c>
      <c r="Q1978">
        <v>0</v>
      </c>
      <c r="R1978">
        <v>168</v>
      </c>
      <c r="S1978">
        <v>0</v>
      </c>
      <c r="T1978">
        <v>80</v>
      </c>
      <c r="U1978">
        <v>0</v>
      </c>
      <c r="V1978">
        <v>1</v>
      </c>
      <c r="W1978">
        <v>584</v>
      </c>
      <c r="X1978">
        <v>0</v>
      </c>
      <c r="Y1978">
        <v>49</v>
      </c>
      <c r="Z1978">
        <v>29</v>
      </c>
      <c r="AA1978">
        <v>24</v>
      </c>
      <c r="AB1978">
        <v>245</v>
      </c>
      <c r="AC1978">
        <v>24</v>
      </c>
      <c r="AD1978">
        <v>7</v>
      </c>
      <c r="AE1978">
        <v>33</v>
      </c>
      <c r="AF1978">
        <v>23</v>
      </c>
      <c r="AG1978">
        <v>61</v>
      </c>
      <c r="AH1978">
        <v>0</v>
      </c>
      <c r="AI1978">
        <v>2</v>
      </c>
      <c r="AJ1978">
        <v>12</v>
      </c>
      <c r="AK1978">
        <v>8</v>
      </c>
      <c r="AL1978">
        <v>16</v>
      </c>
      <c r="AM1978">
        <v>0</v>
      </c>
      <c r="AN1978">
        <v>4</v>
      </c>
      <c r="AO1978">
        <v>0</v>
      </c>
      <c r="AP1978">
        <v>0</v>
      </c>
      <c r="AQ1978">
        <v>0</v>
      </c>
      <c r="AR1978">
        <v>0</v>
      </c>
      <c r="AS1978">
        <v>0</v>
      </c>
      <c r="AT1978">
        <v>0</v>
      </c>
      <c r="AU1978">
        <v>0</v>
      </c>
      <c r="AV1978">
        <v>0</v>
      </c>
      <c r="AW1978">
        <v>0</v>
      </c>
      <c r="AX1978">
        <v>0</v>
      </c>
      <c r="AY1978">
        <v>0</v>
      </c>
      <c r="AZ1978">
        <v>0</v>
      </c>
      <c r="BA1978">
        <v>0</v>
      </c>
      <c r="BB1978">
        <v>16</v>
      </c>
      <c r="BC1978">
        <v>31</v>
      </c>
      <c r="BD1978">
        <v>0</v>
      </c>
      <c r="BE1978">
        <v>0</v>
      </c>
      <c r="BF1978">
        <v>0</v>
      </c>
      <c r="BG1978" s="20"/>
      <c r="BH1978" s="20"/>
      <c r="BI1978" s="20"/>
      <c r="BJ1978" s="20"/>
      <c r="BK1978" s="20"/>
      <c r="BL1978" s="20"/>
      <c r="BM1978" s="20"/>
      <c r="BN1978" s="20"/>
      <c r="BO1978" s="20"/>
      <c r="BP1978" s="20"/>
      <c r="BQ1978" s="20"/>
      <c r="BR1978" s="20"/>
      <c r="BS1978" s="20"/>
      <c r="BT1978" s="20"/>
      <c r="BU1978" s="20"/>
      <c r="BV1978" s="20"/>
    </row>
    <row r="1979" spans="1:74" x14ac:dyDescent="0.25">
      <c r="A1979" s="20" t="s">
        <v>405</v>
      </c>
      <c r="B1979" s="20" t="s">
        <v>470</v>
      </c>
      <c r="C1979" s="20" t="s">
        <v>624</v>
      </c>
      <c r="D1979" s="1">
        <v>44507</v>
      </c>
      <c r="E1979">
        <v>39</v>
      </c>
      <c r="F1979">
        <v>2</v>
      </c>
      <c r="G1979">
        <v>1</v>
      </c>
      <c r="H1979">
        <v>0</v>
      </c>
      <c r="I1979">
        <v>0</v>
      </c>
      <c r="J1979">
        <v>15</v>
      </c>
      <c r="K1979">
        <v>1</v>
      </c>
      <c r="L1979">
        <v>1</v>
      </c>
      <c r="M1979">
        <v>1</v>
      </c>
      <c r="N1979">
        <v>0</v>
      </c>
      <c r="O1979">
        <v>0</v>
      </c>
      <c r="P1979">
        <v>0</v>
      </c>
      <c r="Q1979">
        <v>0</v>
      </c>
      <c r="R1979">
        <v>168</v>
      </c>
      <c r="S1979">
        <v>88</v>
      </c>
      <c r="T1979">
        <v>16</v>
      </c>
      <c r="U1979">
        <v>0</v>
      </c>
      <c r="V1979">
        <v>1</v>
      </c>
      <c r="W1979">
        <v>582</v>
      </c>
      <c r="X1979">
        <v>70</v>
      </c>
      <c r="Y1979">
        <v>30</v>
      </c>
      <c r="Z1979">
        <v>27</v>
      </c>
      <c r="AA1979">
        <v>21</v>
      </c>
      <c r="AB1979">
        <v>244</v>
      </c>
      <c r="AC1979">
        <v>26</v>
      </c>
      <c r="AD1979">
        <v>7</v>
      </c>
      <c r="AE1979">
        <v>32</v>
      </c>
      <c r="AF1979">
        <v>23</v>
      </c>
      <c r="AG1979">
        <v>61</v>
      </c>
      <c r="AH1979">
        <v>2</v>
      </c>
      <c r="AI1979">
        <v>0</v>
      </c>
      <c r="AJ1979">
        <v>12</v>
      </c>
      <c r="AK1979">
        <v>8</v>
      </c>
      <c r="AL1979">
        <v>16</v>
      </c>
      <c r="AM1979">
        <v>5</v>
      </c>
      <c r="AN1979">
        <v>0</v>
      </c>
      <c r="AO1979">
        <v>0</v>
      </c>
      <c r="AP1979">
        <v>0</v>
      </c>
      <c r="AQ1979">
        <v>0</v>
      </c>
      <c r="AR1979">
        <v>0</v>
      </c>
      <c r="AS1979">
        <v>0</v>
      </c>
      <c r="AT1979">
        <v>0</v>
      </c>
      <c r="AU1979">
        <v>0</v>
      </c>
      <c r="AV1979">
        <v>0</v>
      </c>
      <c r="AW1979">
        <v>0</v>
      </c>
      <c r="AX1979">
        <v>0</v>
      </c>
      <c r="AY1979">
        <v>0</v>
      </c>
      <c r="AZ1979">
        <v>0</v>
      </c>
      <c r="BA1979">
        <v>0</v>
      </c>
      <c r="BB1979">
        <v>0</v>
      </c>
      <c r="BC1979">
        <v>0</v>
      </c>
      <c r="BD1979">
        <v>0</v>
      </c>
      <c r="BE1979">
        <v>0</v>
      </c>
      <c r="BF1979">
        <v>0</v>
      </c>
      <c r="BG1979" s="20">
        <v>2</v>
      </c>
      <c r="BH1979" s="20">
        <v>0</v>
      </c>
      <c r="BI1979" s="20">
        <v>35</v>
      </c>
      <c r="BJ1979" s="20">
        <v>0</v>
      </c>
      <c r="BK1979" s="20">
        <v>148</v>
      </c>
      <c r="BL1979" s="20">
        <v>465</v>
      </c>
      <c r="BM1979" s="20">
        <v>172</v>
      </c>
      <c r="BN1979" s="20">
        <v>38</v>
      </c>
      <c r="BO1979" s="20">
        <v>14</v>
      </c>
      <c r="BP1979" s="20"/>
      <c r="BQ1979" s="20"/>
      <c r="BR1979" s="20"/>
      <c r="BS1979" s="20"/>
      <c r="BT1979" s="20"/>
      <c r="BU1979" s="20"/>
      <c r="BV1979" s="20"/>
    </row>
    <row r="1980" spans="1:74" x14ac:dyDescent="0.25">
      <c r="A1980" s="20" t="s">
        <v>405</v>
      </c>
      <c r="B1980" s="20" t="s">
        <v>470</v>
      </c>
      <c r="C1980" s="20" t="s">
        <v>624</v>
      </c>
      <c r="D1980" s="1">
        <v>44514</v>
      </c>
      <c r="E1980">
        <v>40</v>
      </c>
      <c r="F1980">
        <v>2</v>
      </c>
      <c r="G1980">
        <v>1</v>
      </c>
      <c r="H1980">
        <v>0</v>
      </c>
      <c r="I1980">
        <v>0</v>
      </c>
      <c r="J1980">
        <v>16</v>
      </c>
      <c r="K1980">
        <v>1</v>
      </c>
      <c r="L1980">
        <v>1</v>
      </c>
      <c r="M1980">
        <v>1</v>
      </c>
      <c r="N1980">
        <v>0</v>
      </c>
      <c r="O1980">
        <v>0</v>
      </c>
      <c r="P1980">
        <v>0</v>
      </c>
      <c r="Q1980">
        <v>0</v>
      </c>
      <c r="R1980">
        <v>168</v>
      </c>
      <c r="S1980">
        <v>97</v>
      </c>
      <c r="T1980">
        <v>15</v>
      </c>
      <c r="U1980">
        <v>0</v>
      </c>
      <c r="V1980">
        <v>1</v>
      </c>
      <c r="W1980">
        <v>585</v>
      </c>
      <c r="X1980">
        <v>105</v>
      </c>
      <c r="Y1980">
        <v>30</v>
      </c>
      <c r="Z1980">
        <v>28</v>
      </c>
      <c r="AA1980">
        <v>21</v>
      </c>
      <c r="AB1980">
        <v>244</v>
      </c>
      <c r="AC1980">
        <v>33</v>
      </c>
      <c r="AD1980">
        <v>7</v>
      </c>
      <c r="AE1980">
        <v>32</v>
      </c>
      <c r="AF1980">
        <v>23</v>
      </c>
      <c r="AG1980">
        <v>62</v>
      </c>
      <c r="AH1980">
        <v>3</v>
      </c>
      <c r="AI1980">
        <v>0</v>
      </c>
      <c r="AJ1980">
        <v>12</v>
      </c>
      <c r="AK1980">
        <v>9</v>
      </c>
      <c r="AL1980">
        <v>16</v>
      </c>
      <c r="AM1980">
        <v>8</v>
      </c>
      <c r="AN1980">
        <v>0</v>
      </c>
      <c r="AO1980">
        <v>0</v>
      </c>
      <c r="AP1980">
        <v>0</v>
      </c>
      <c r="AQ1980">
        <v>0</v>
      </c>
      <c r="AR1980">
        <v>0</v>
      </c>
      <c r="AS1980">
        <v>0</v>
      </c>
      <c r="AT1980">
        <v>0</v>
      </c>
      <c r="AU1980">
        <v>0</v>
      </c>
      <c r="AV1980">
        <v>0</v>
      </c>
      <c r="AW1980">
        <v>0</v>
      </c>
      <c r="AX1980">
        <v>0</v>
      </c>
      <c r="AY1980">
        <v>0</v>
      </c>
      <c r="AZ1980">
        <v>0</v>
      </c>
      <c r="BA1980">
        <v>0</v>
      </c>
      <c r="BB1980">
        <v>0</v>
      </c>
      <c r="BC1980">
        <v>0</v>
      </c>
      <c r="BD1980">
        <v>0</v>
      </c>
      <c r="BE1980">
        <v>0</v>
      </c>
      <c r="BF1980">
        <v>0</v>
      </c>
      <c r="BG1980" s="20">
        <v>2</v>
      </c>
      <c r="BH1980" s="20">
        <v>0</v>
      </c>
      <c r="BI1980" s="20">
        <v>36</v>
      </c>
      <c r="BJ1980" s="20">
        <v>0</v>
      </c>
      <c r="BK1980" s="20">
        <v>149</v>
      </c>
      <c r="BL1980" s="20">
        <v>468</v>
      </c>
      <c r="BM1980" s="20">
        <v>175</v>
      </c>
      <c r="BN1980" s="20">
        <v>38</v>
      </c>
      <c r="BO1980" s="20">
        <v>14</v>
      </c>
      <c r="BP1980" s="20"/>
      <c r="BQ1980" s="20"/>
      <c r="BR1980" s="20"/>
      <c r="BS1980" s="20"/>
      <c r="BT1980" s="20"/>
      <c r="BU1980" s="20"/>
      <c r="BV1980" s="20"/>
    </row>
    <row r="1981" spans="1:74" x14ac:dyDescent="0.25">
      <c r="A1981" s="20" t="s">
        <v>405</v>
      </c>
      <c r="B1981" s="20" t="s">
        <v>470</v>
      </c>
      <c r="C1981" s="20" t="s">
        <v>624</v>
      </c>
      <c r="D1981" s="1">
        <v>44521</v>
      </c>
      <c r="E1981">
        <v>40</v>
      </c>
      <c r="F1981">
        <v>2</v>
      </c>
      <c r="G1981">
        <v>1</v>
      </c>
      <c r="H1981">
        <v>0</v>
      </c>
      <c r="I1981">
        <v>0</v>
      </c>
      <c r="J1981">
        <v>19</v>
      </c>
      <c r="K1981">
        <v>1</v>
      </c>
      <c r="L1981">
        <v>1</v>
      </c>
      <c r="M1981">
        <v>1</v>
      </c>
      <c r="N1981">
        <v>0</v>
      </c>
      <c r="O1981">
        <v>0</v>
      </c>
      <c r="P1981">
        <v>0</v>
      </c>
      <c r="Q1981">
        <v>0</v>
      </c>
      <c r="R1981">
        <v>170</v>
      </c>
      <c r="S1981">
        <v>105</v>
      </c>
      <c r="T1981">
        <v>15</v>
      </c>
      <c r="U1981">
        <v>0</v>
      </c>
      <c r="V1981">
        <v>1</v>
      </c>
      <c r="W1981">
        <v>582</v>
      </c>
      <c r="X1981">
        <v>144</v>
      </c>
      <c r="Y1981">
        <v>30</v>
      </c>
      <c r="Z1981">
        <v>29</v>
      </c>
      <c r="AA1981">
        <v>19</v>
      </c>
      <c r="AB1981">
        <v>244</v>
      </c>
      <c r="AC1981">
        <v>41</v>
      </c>
      <c r="AD1981">
        <v>7</v>
      </c>
      <c r="AE1981">
        <v>31</v>
      </c>
      <c r="AF1981">
        <v>25</v>
      </c>
      <c r="AG1981">
        <v>63</v>
      </c>
      <c r="AH1981">
        <v>4</v>
      </c>
      <c r="AI1981">
        <v>0</v>
      </c>
      <c r="AJ1981">
        <v>12</v>
      </c>
      <c r="AK1981">
        <v>9</v>
      </c>
      <c r="AL1981">
        <v>16</v>
      </c>
      <c r="AM1981">
        <v>8</v>
      </c>
      <c r="AN1981">
        <v>0</v>
      </c>
      <c r="AO1981">
        <v>0</v>
      </c>
      <c r="AP1981">
        <v>0</v>
      </c>
      <c r="AQ1981">
        <v>0</v>
      </c>
      <c r="AR1981">
        <v>0</v>
      </c>
      <c r="AS1981">
        <v>0</v>
      </c>
      <c r="AT1981">
        <v>0</v>
      </c>
      <c r="AU1981">
        <v>0</v>
      </c>
      <c r="AV1981">
        <v>0</v>
      </c>
      <c r="AW1981">
        <v>0</v>
      </c>
      <c r="AX1981">
        <v>0</v>
      </c>
      <c r="AY1981">
        <v>0</v>
      </c>
      <c r="AZ1981">
        <v>0</v>
      </c>
      <c r="BA1981">
        <v>0</v>
      </c>
      <c r="BB1981">
        <v>0</v>
      </c>
      <c r="BC1981">
        <v>0</v>
      </c>
      <c r="BD1981">
        <v>0</v>
      </c>
      <c r="BE1981">
        <v>0</v>
      </c>
      <c r="BF1981">
        <v>0</v>
      </c>
      <c r="BG1981" s="20">
        <v>2</v>
      </c>
      <c r="BH1981" s="20">
        <v>0</v>
      </c>
      <c r="BI1981" s="20">
        <v>36</v>
      </c>
      <c r="BJ1981" s="20">
        <v>0</v>
      </c>
      <c r="BK1981" s="20">
        <v>151</v>
      </c>
      <c r="BL1981" s="20">
        <v>468</v>
      </c>
      <c r="BM1981" s="20">
        <v>173</v>
      </c>
      <c r="BN1981" s="20">
        <v>40</v>
      </c>
      <c r="BO1981" s="20">
        <v>14</v>
      </c>
      <c r="BP1981" s="20"/>
      <c r="BQ1981" s="20"/>
      <c r="BR1981" s="20"/>
      <c r="BS1981" s="20"/>
      <c r="BT1981" s="20"/>
      <c r="BU1981" s="20"/>
      <c r="BV1981" s="20"/>
    </row>
    <row r="1982" spans="1:74" x14ac:dyDescent="0.25">
      <c r="A1982" s="20" t="s">
        <v>405</v>
      </c>
      <c r="B1982" s="20" t="s">
        <v>470</v>
      </c>
      <c r="C1982" s="20" t="s">
        <v>624</v>
      </c>
      <c r="D1982" s="1">
        <v>44528</v>
      </c>
      <c r="E1982">
        <v>42</v>
      </c>
      <c r="F1982">
        <v>2</v>
      </c>
      <c r="G1982">
        <v>1</v>
      </c>
      <c r="H1982">
        <v>0</v>
      </c>
      <c r="I1982">
        <v>0</v>
      </c>
      <c r="J1982">
        <v>20</v>
      </c>
      <c r="K1982">
        <v>1</v>
      </c>
      <c r="L1982">
        <v>1</v>
      </c>
      <c r="M1982">
        <v>1</v>
      </c>
      <c r="N1982">
        <v>0</v>
      </c>
      <c r="O1982">
        <v>0</v>
      </c>
      <c r="P1982">
        <v>0</v>
      </c>
      <c r="Q1982">
        <v>0</v>
      </c>
      <c r="R1982">
        <v>170</v>
      </c>
      <c r="S1982">
        <v>109</v>
      </c>
      <c r="T1982">
        <v>15</v>
      </c>
      <c r="U1982">
        <v>0</v>
      </c>
      <c r="V1982">
        <v>1</v>
      </c>
      <c r="W1982">
        <v>580</v>
      </c>
      <c r="X1982">
        <v>169</v>
      </c>
      <c r="Y1982">
        <v>29</v>
      </c>
      <c r="Z1982">
        <v>29</v>
      </c>
      <c r="AA1982">
        <v>19</v>
      </c>
      <c r="AB1982">
        <v>242</v>
      </c>
      <c r="AC1982">
        <v>54</v>
      </c>
      <c r="AD1982">
        <v>7</v>
      </c>
      <c r="AE1982">
        <v>32</v>
      </c>
      <c r="AF1982">
        <v>24</v>
      </c>
      <c r="AG1982">
        <v>62</v>
      </c>
      <c r="AH1982">
        <v>5</v>
      </c>
      <c r="AI1982">
        <v>0</v>
      </c>
      <c r="AJ1982">
        <v>12</v>
      </c>
      <c r="AK1982">
        <v>9</v>
      </c>
      <c r="AL1982">
        <v>15</v>
      </c>
      <c r="AM1982">
        <v>10</v>
      </c>
      <c r="AN1982">
        <v>0</v>
      </c>
      <c r="AO1982">
        <v>0</v>
      </c>
      <c r="AP1982">
        <v>0</v>
      </c>
      <c r="AQ1982">
        <v>0</v>
      </c>
      <c r="AR1982">
        <v>0</v>
      </c>
      <c r="AS1982">
        <v>0</v>
      </c>
      <c r="AT1982">
        <v>0</v>
      </c>
      <c r="AU1982">
        <v>0</v>
      </c>
      <c r="AV1982">
        <v>0</v>
      </c>
      <c r="AW1982">
        <v>0</v>
      </c>
      <c r="AX1982">
        <v>0</v>
      </c>
      <c r="AY1982">
        <v>0</v>
      </c>
      <c r="AZ1982">
        <v>0</v>
      </c>
      <c r="BA1982">
        <v>0</v>
      </c>
      <c r="BB1982">
        <v>0</v>
      </c>
      <c r="BC1982">
        <v>0</v>
      </c>
      <c r="BD1982">
        <v>0</v>
      </c>
      <c r="BE1982">
        <v>0</v>
      </c>
      <c r="BF1982">
        <v>0</v>
      </c>
      <c r="BG1982" s="20">
        <v>2</v>
      </c>
      <c r="BH1982" s="20">
        <v>0</v>
      </c>
      <c r="BI1982" s="20">
        <v>38</v>
      </c>
      <c r="BJ1982" s="20">
        <v>0</v>
      </c>
      <c r="BK1982" s="20">
        <v>151</v>
      </c>
      <c r="BL1982" s="20">
        <v>470</v>
      </c>
      <c r="BM1982" s="20">
        <v>171</v>
      </c>
      <c r="BN1982" s="20">
        <v>39</v>
      </c>
      <c r="BO1982" s="20">
        <v>13</v>
      </c>
      <c r="BP1982" s="20"/>
      <c r="BQ1982" s="20"/>
      <c r="BR1982" s="20"/>
      <c r="BS1982" s="20"/>
      <c r="BT1982" s="20"/>
      <c r="BU1982" s="20"/>
      <c r="BV1982" s="20"/>
    </row>
    <row r="1983" spans="1:74" x14ac:dyDescent="0.25">
      <c r="A1983" s="20" t="s">
        <v>405</v>
      </c>
      <c r="B1983" s="20" t="s">
        <v>470</v>
      </c>
      <c r="C1983" s="20" t="s">
        <v>624</v>
      </c>
      <c r="D1983" s="1">
        <v>44535</v>
      </c>
      <c r="E1983">
        <v>42</v>
      </c>
      <c r="F1983">
        <v>2</v>
      </c>
      <c r="G1983">
        <v>2</v>
      </c>
      <c r="H1983">
        <v>0</v>
      </c>
      <c r="I1983">
        <v>0</v>
      </c>
      <c r="J1983">
        <v>24</v>
      </c>
      <c r="K1983">
        <v>1</v>
      </c>
      <c r="L1983">
        <v>1</v>
      </c>
      <c r="M1983">
        <v>1</v>
      </c>
      <c r="N1983">
        <v>0</v>
      </c>
      <c r="O1983">
        <v>0</v>
      </c>
      <c r="P1983">
        <v>0</v>
      </c>
      <c r="Q1983">
        <v>0</v>
      </c>
      <c r="R1983">
        <v>170</v>
      </c>
      <c r="S1983">
        <v>115</v>
      </c>
      <c r="T1983">
        <v>15</v>
      </c>
      <c r="U1983">
        <v>0</v>
      </c>
      <c r="V1983">
        <v>1</v>
      </c>
      <c r="W1983">
        <v>580</v>
      </c>
      <c r="X1983">
        <v>203</v>
      </c>
      <c r="Y1983">
        <v>28</v>
      </c>
      <c r="Z1983">
        <v>30</v>
      </c>
      <c r="AA1983">
        <v>18</v>
      </c>
      <c r="AB1983">
        <v>244</v>
      </c>
      <c r="AC1983">
        <v>67</v>
      </c>
      <c r="AD1983">
        <v>7</v>
      </c>
      <c r="AE1983">
        <v>33</v>
      </c>
      <c r="AF1983">
        <v>24</v>
      </c>
      <c r="AG1983">
        <v>62</v>
      </c>
      <c r="AH1983">
        <v>9</v>
      </c>
      <c r="AI1983">
        <v>0</v>
      </c>
      <c r="AJ1983">
        <v>12</v>
      </c>
      <c r="AK1983">
        <v>9</v>
      </c>
      <c r="AL1983">
        <v>15</v>
      </c>
      <c r="AM1983">
        <v>10</v>
      </c>
      <c r="AN1983">
        <v>0</v>
      </c>
      <c r="AO1983">
        <v>0</v>
      </c>
      <c r="AP1983">
        <v>0</v>
      </c>
      <c r="AQ1983">
        <v>0</v>
      </c>
      <c r="AR1983">
        <v>0</v>
      </c>
      <c r="AS1983">
        <v>0</v>
      </c>
      <c r="AT1983">
        <v>0</v>
      </c>
      <c r="AU1983">
        <v>0</v>
      </c>
      <c r="AV1983">
        <v>0</v>
      </c>
      <c r="AW1983">
        <v>0</v>
      </c>
      <c r="AX1983">
        <v>0</v>
      </c>
      <c r="AY1983">
        <v>0</v>
      </c>
      <c r="AZ1983">
        <v>0</v>
      </c>
      <c r="BA1983">
        <v>0</v>
      </c>
      <c r="BB1983">
        <v>0</v>
      </c>
      <c r="BC1983">
        <v>0</v>
      </c>
      <c r="BD1983">
        <v>0</v>
      </c>
      <c r="BE1983">
        <v>0</v>
      </c>
      <c r="BF1983">
        <v>0</v>
      </c>
      <c r="BG1983" s="20">
        <v>2</v>
      </c>
      <c r="BH1983" s="20">
        <v>0</v>
      </c>
      <c r="BI1983" s="20">
        <v>38</v>
      </c>
      <c r="BJ1983" s="20">
        <v>0</v>
      </c>
      <c r="BK1983" s="20">
        <v>151</v>
      </c>
      <c r="BL1983" s="20">
        <v>475</v>
      </c>
      <c r="BM1983" s="20">
        <v>173</v>
      </c>
      <c r="BN1983" s="20">
        <v>39</v>
      </c>
      <c r="BO1983" s="20">
        <v>13</v>
      </c>
      <c r="BP1983" s="20"/>
      <c r="BQ1983" s="20"/>
      <c r="BR1983" s="20"/>
      <c r="BS1983" s="20"/>
      <c r="BT1983" s="20"/>
      <c r="BU1983" s="20"/>
      <c r="BV1983" s="20"/>
    </row>
    <row r="1984" spans="1:74" x14ac:dyDescent="0.25">
      <c r="A1984" s="20" t="s">
        <v>405</v>
      </c>
      <c r="B1984" s="20" t="s">
        <v>470</v>
      </c>
      <c r="C1984" s="20" t="s">
        <v>624</v>
      </c>
      <c r="D1984" s="1">
        <v>44542</v>
      </c>
      <c r="E1984">
        <v>42</v>
      </c>
      <c r="F1984">
        <v>2</v>
      </c>
      <c r="G1984">
        <v>2</v>
      </c>
      <c r="H1984">
        <v>0</v>
      </c>
      <c r="I1984">
        <v>0</v>
      </c>
      <c r="J1984">
        <v>24</v>
      </c>
      <c r="K1984">
        <v>1</v>
      </c>
      <c r="L1984">
        <v>1</v>
      </c>
      <c r="M1984">
        <v>1</v>
      </c>
      <c r="N1984">
        <v>0</v>
      </c>
      <c r="O1984">
        <v>0</v>
      </c>
      <c r="P1984">
        <v>0</v>
      </c>
      <c r="Q1984">
        <v>0</v>
      </c>
      <c r="R1984">
        <v>170</v>
      </c>
      <c r="S1984">
        <v>117</v>
      </c>
      <c r="T1984">
        <v>14</v>
      </c>
      <c r="U1984">
        <v>0</v>
      </c>
      <c r="V1984">
        <v>1</v>
      </c>
      <c r="W1984">
        <v>582</v>
      </c>
      <c r="X1984">
        <v>232</v>
      </c>
      <c r="Y1984">
        <v>28</v>
      </c>
      <c r="Z1984">
        <v>30</v>
      </c>
      <c r="AA1984">
        <v>18</v>
      </c>
      <c r="AB1984">
        <v>244</v>
      </c>
      <c r="AC1984">
        <v>81</v>
      </c>
      <c r="AD1984">
        <v>7</v>
      </c>
      <c r="AE1984">
        <v>32</v>
      </c>
      <c r="AF1984">
        <v>24</v>
      </c>
      <c r="AG1984">
        <v>62</v>
      </c>
      <c r="AH1984">
        <v>11</v>
      </c>
      <c r="AI1984">
        <v>0</v>
      </c>
      <c r="AJ1984">
        <v>12</v>
      </c>
      <c r="AK1984">
        <v>9</v>
      </c>
      <c r="AL1984">
        <v>15</v>
      </c>
      <c r="AM1984">
        <v>11</v>
      </c>
      <c r="AN1984">
        <v>0</v>
      </c>
      <c r="AO1984">
        <v>0</v>
      </c>
      <c r="AP1984">
        <v>0</v>
      </c>
      <c r="AQ1984">
        <v>0</v>
      </c>
      <c r="AR1984">
        <v>0</v>
      </c>
      <c r="AS1984">
        <v>0</v>
      </c>
      <c r="AT1984">
        <v>0</v>
      </c>
      <c r="AU1984">
        <v>0</v>
      </c>
      <c r="AV1984">
        <v>0</v>
      </c>
      <c r="AW1984">
        <v>0</v>
      </c>
      <c r="AX1984">
        <v>0</v>
      </c>
      <c r="AY1984">
        <v>0</v>
      </c>
      <c r="AZ1984">
        <v>0</v>
      </c>
      <c r="BA1984">
        <v>0</v>
      </c>
      <c r="BB1984">
        <v>0</v>
      </c>
      <c r="BC1984">
        <v>0</v>
      </c>
      <c r="BD1984">
        <v>0</v>
      </c>
      <c r="BE1984">
        <v>0</v>
      </c>
      <c r="BF1984">
        <v>0</v>
      </c>
      <c r="BG1984" s="20">
        <v>2</v>
      </c>
      <c r="BH1984" s="20">
        <v>0</v>
      </c>
      <c r="BI1984" s="20">
        <v>38</v>
      </c>
      <c r="BJ1984" s="20">
        <v>0</v>
      </c>
      <c r="BK1984" s="20">
        <v>151</v>
      </c>
      <c r="BL1984" s="20">
        <v>478</v>
      </c>
      <c r="BM1984" s="20">
        <v>174</v>
      </c>
      <c r="BN1984" s="20">
        <v>40</v>
      </c>
      <c r="BO1984" s="20">
        <v>13</v>
      </c>
      <c r="BP1984" s="20"/>
      <c r="BQ1984" s="20"/>
      <c r="BR1984" s="20"/>
      <c r="BS1984" s="20"/>
      <c r="BT1984" s="20"/>
      <c r="BU1984" s="20"/>
      <c r="BV1984" s="20"/>
    </row>
    <row r="1985" spans="1:74" x14ac:dyDescent="0.25">
      <c r="A1985" s="20" t="s">
        <v>405</v>
      </c>
      <c r="B1985" s="20" t="s">
        <v>470</v>
      </c>
      <c r="C1985" s="20" t="s">
        <v>624</v>
      </c>
      <c r="D1985" s="1">
        <v>44549</v>
      </c>
      <c r="E1985">
        <v>43</v>
      </c>
      <c r="F1985">
        <v>2</v>
      </c>
      <c r="G1985">
        <v>2</v>
      </c>
      <c r="H1985">
        <v>0</v>
      </c>
      <c r="I1985">
        <v>0</v>
      </c>
      <c r="J1985">
        <v>27</v>
      </c>
      <c r="K1985">
        <v>2</v>
      </c>
      <c r="L1985">
        <v>1</v>
      </c>
      <c r="M1985">
        <v>1</v>
      </c>
      <c r="N1985">
        <v>0</v>
      </c>
      <c r="O1985">
        <v>0</v>
      </c>
      <c r="P1985">
        <v>0</v>
      </c>
      <c r="Q1985">
        <v>0</v>
      </c>
      <c r="R1985">
        <v>170</v>
      </c>
      <c r="S1985">
        <v>121</v>
      </c>
      <c r="T1985">
        <v>14</v>
      </c>
      <c r="U1985">
        <v>0</v>
      </c>
      <c r="V1985">
        <v>1</v>
      </c>
      <c r="W1985">
        <v>586</v>
      </c>
      <c r="X1985">
        <v>258</v>
      </c>
      <c r="Y1985">
        <v>26</v>
      </c>
      <c r="Z1985">
        <v>30</v>
      </c>
      <c r="AA1985">
        <v>19</v>
      </c>
      <c r="AB1985">
        <v>245</v>
      </c>
      <c r="AC1985">
        <v>101</v>
      </c>
      <c r="AD1985">
        <v>7</v>
      </c>
      <c r="AE1985">
        <v>32</v>
      </c>
      <c r="AF1985">
        <v>24</v>
      </c>
      <c r="AG1985">
        <v>61</v>
      </c>
      <c r="AH1985">
        <v>13</v>
      </c>
      <c r="AI1985">
        <v>0</v>
      </c>
      <c r="AJ1985">
        <v>11</v>
      </c>
      <c r="AK1985">
        <v>9</v>
      </c>
      <c r="AL1985">
        <v>15</v>
      </c>
      <c r="AM1985">
        <v>12</v>
      </c>
      <c r="AN1985">
        <v>0</v>
      </c>
      <c r="AO1985">
        <v>0</v>
      </c>
      <c r="AP1985">
        <v>0</v>
      </c>
      <c r="AQ1985">
        <v>0</v>
      </c>
      <c r="AR1985">
        <v>0</v>
      </c>
      <c r="AS1985">
        <v>0</v>
      </c>
      <c r="AT1985">
        <v>0</v>
      </c>
      <c r="AU1985">
        <v>0</v>
      </c>
      <c r="AV1985">
        <v>0</v>
      </c>
      <c r="AW1985">
        <v>0</v>
      </c>
      <c r="AX1985">
        <v>0</v>
      </c>
      <c r="AY1985">
        <v>0</v>
      </c>
      <c r="AZ1985">
        <v>0</v>
      </c>
      <c r="BA1985">
        <v>0</v>
      </c>
      <c r="BB1985">
        <v>0</v>
      </c>
      <c r="BC1985">
        <v>0</v>
      </c>
      <c r="BD1985">
        <v>0</v>
      </c>
      <c r="BE1985">
        <v>0</v>
      </c>
      <c r="BF1985">
        <v>0</v>
      </c>
      <c r="BG1985" s="20">
        <v>2</v>
      </c>
      <c r="BH1985" s="20">
        <v>0</v>
      </c>
      <c r="BI1985" s="20">
        <v>38</v>
      </c>
      <c r="BJ1985" s="20">
        <v>0</v>
      </c>
      <c r="BK1985" s="20">
        <v>152</v>
      </c>
      <c r="BL1985" s="20">
        <v>484</v>
      </c>
      <c r="BM1985" s="20">
        <v>175</v>
      </c>
      <c r="BN1985" s="20">
        <v>40</v>
      </c>
      <c r="BO1985" s="20">
        <v>13</v>
      </c>
      <c r="BP1985" s="20">
        <v>1754</v>
      </c>
      <c r="BQ1985" s="20">
        <v>294</v>
      </c>
      <c r="BR1985" s="20">
        <v>0</v>
      </c>
      <c r="BS1985" s="20">
        <v>20</v>
      </c>
      <c r="BT1985" s="20">
        <v>346</v>
      </c>
      <c r="BU1985" s="20">
        <v>303</v>
      </c>
      <c r="BV1985" s="20">
        <v>958</v>
      </c>
    </row>
    <row r="1986" spans="1:74" x14ac:dyDescent="0.25">
      <c r="A1986" s="20" t="s">
        <v>405</v>
      </c>
      <c r="B1986" s="20" t="s">
        <v>470</v>
      </c>
      <c r="C1986" s="20" t="s">
        <v>624</v>
      </c>
      <c r="D1986" s="1">
        <v>44558</v>
      </c>
      <c r="E1986">
        <v>43</v>
      </c>
      <c r="F1986">
        <v>2</v>
      </c>
      <c r="G1986">
        <v>2</v>
      </c>
      <c r="H1986">
        <v>0</v>
      </c>
      <c r="I1986">
        <v>0</v>
      </c>
      <c r="J1986">
        <v>28</v>
      </c>
      <c r="K1986">
        <v>2</v>
      </c>
      <c r="L1986">
        <v>1</v>
      </c>
      <c r="M1986">
        <v>1</v>
      </c>
      <c r="N1986">
        <v>0</v>
      </c>
      <c r="O1986">
        <v>0</v>
      </c>
      <c r="P1986">
        <v>0</v>
      </c>
      <c r="Q1986">
        <v>0</v>
      </c>
      <c r="R1986">
        <v>171</v>
      </c>
      <c r="S1986">
        <v>125</v>
      </c>
      <c r="T1986">
        <v>14</v>
      </c>
      <c r="U1986">
        <v>0</v>
      </c>
      <c r="V1986">
        <v>1</v>
      </c>
      <c r="W1986">
        <v>584</v>
      </c>
      <c r="X1986">
        <v>281</v>
      </c>
      <c r="Y1986">
        <v>25</v>
      </c>
      <c r="Z1986">
        <v>30</v>
      </c>
      <c r="AA1986">
        <v>19</v>
      </c>
      <c r="AB1986">
        <v>245</v>
      </c>
      <c r="AC1986">
        <v>113</v>
      </c>
      <c r="AD1986">
        <v>7</v>
      </c>
      <c r="AE1986">
        <v>33</v>
      </c>
      <c r="AF1986">
        <v>23</v>
      </c>
      <c r="AG1986">
        <v>62</v>
      </c>
      <c r="AH1986">
        <v>15</v>
      </c>
      <c r="AI1986">
        <v>0</v>
      </c>
      <c r="AJ1986">
        <v>11</v>
      </c>
      <c r="AK1986">
        <v>9</v>
      </c>
      <c r="AL1986">
        <v>15</v>
      </c>
      <c r="AM1986">
        <v>12</v>
      </c>
      <c r="AN1986">
        <v>0</v>
      </c>
      <c r="AO1986">
        <v>0</v>
      </c>
      <c r="AP1986">
        <v>0</v>
      </c>
      <c r="AQ1986">
        <v>0</v>
      </c>
      <c r="AR1986">
        <v>0</v>
      </c>
      <c r="AS1986">
        <v>0</v>
      </c>
      <c r="AT1986">
        <v>0</v>
      </c>
      <c r="AU1986">
        <v>0</v>
      </c>
      <c r="AV1986">
        <v>0</v>
      </c>
      <c r="AW1986">
        <v>0</v>
      </c>
      <c r="AX1986">
        <v>0</v>
      </c>
      <c r="AY1986">
        <v>0</v>
      </c>
      <c r="AZ1986">
        <v>0</v>
      </c>
      <c r="BA1986">
        <v>0</v>
      </c>
      <c r="BB1986">
        <v>0</v>
      </c>
      <c r="BC1986">
        <v>0</v>
      </c>
      <c r="BD1986">
        <v>0</v>
      </c>
      <c r="BE1986">
        <v>0</v>
      </c>
      <c r="BF1986">
        <v>0</v>
      </c>
      <c r="BG1986" s="20">
        <v>2</v>
      </c>
      <c r="BH1986" s="20">
        <v>0</v>
      </c>
      <c r="BI1986" s="20">
        <v>38</v>
      </c>
      <c r="BJ1986" s="20">
        <v>0</v>
      </c>
      <c r="BK1986" s="20">
        <v>153</v>
      </c>
      <c r="BL1986" s="20">
        <v>485</v>
      </c>
      <c r="BM1986" s="20">
        <v>175</v>
      </c>
      <c r="BN1986" s="20">
        <v>41</v>
      </c>
      <c r="BO1986" s="20">
        <v>14</v>
      </c>
      <c r="BP1986" s="20">
        <v>1757</v>
      </c>
      <c r="BQ1986" s="20">
        <v>367</v>
      </c>
      <c r="BR1986" s="20">
        <v>0</v>
      </c>
      <c r="BS1986" s="20">
        <v>20</v>
      </c>
      <c r="BT1986" s="20">
        <v>344</v>
      </c>
      <c r="BU1986" s="20">
        <v>301</v>
      </c>
      <c r="BV1986" s="20">
        <v>972</v>
      </c>
    </row>
    <row r="1987" spans="1:74" x14ac:dyDescent="0.25">
      <c r="A1987" s="20" t="s">
        <v>405</v>
      </c>
      <c r="B1987" s="20" t="s">
        <v>470</v>
      </c>
      <c r="C1987" s="20" t="s">
        <v>624</v>
      </c>
      <c r="D1987" s="1">
        <v>44564</v>
      </c>
      <c r="E1987">
        <v>43</v>
      </c>
      <c r="F1987">
        <v>2</v>
      </c>
      <c r="G1987">
        <v>2</v>
      </c>
      <c r="H1987">
        <v>0</v>
      </c>
      <c r="I1987">
        <v>0</v>
      </c>
      <c r="J1987">
        <v>29</v>
      </c>
      <c r="K1987">
        <v>2</v>
      </c>
      <c r="L1987">
        <v>1</v>
      </c>
      <c r="M1987">
        <v>1</v>
      </c>
      <c r="N1987">
        <v>0</v>
      </c>
      <c r="O1987">
        <v>0</v>
      </c>
      <c r="P1987">
        <v>0</v>
      </c>
      <c r="Q1987">
        <v>0</v>
      </c>
      <c r="R1987">
        <v>172</v>
      </c>
      <c r="S1987">
        <v>127</v>
      </c>
      <c r="T1987">
        <v>14</v>
      </c>
      <c r="U1987">
        <v>0</v>
      </c>
      <c r="V1987">
        <v>1</v>
      </c>
      <c r="W1987">
        <v>584</v>
      </c>
      <c r="X1987">
        <v>297</v>
      </c>
      <c r="Y1987">
        <v>25</v>
      </c>
      <c r="Z1987">
        <v>30</v>
      </c>
      <c r="AA1987">
        <v>19</v>
      </c>
      <c r="AB1987">
        <v>247</v>
      </c>
      <c r="AC1987">
        <v>117</v>
      </c>
      <c r="AD1987">
        <v>6</v>
      </c>
      <c r="AE1987">
        <v>33</v>
      </c>
      <c r="AF1987">
        <v>23</v>
      </c>
      <c r="AG1987">
        <v>62</v>
      </c>
      <c r="AH1987">
        <v>16</v>
      </c>
      <c r="AI1987">
        <v>0</v>
      </c>
      <c r="AJ1987">
        <v>11</v>
      </c>
      <c r="AK1987">
        <v>9</v>
      </c>
      <c r="AL1987">
        <v>15</v>
      </c>
      <c r="AM1987">
        <v>12</v>
      </c>
      <c r="AN1987">
        <v>0</v>
      </c>
      <c r="AO1987">
        <v>0</v>
      </c>
      <c r="AP1987">
        <v>0</v>
      </c>
      <c r="AQ1987">
        <v>0</v>
      </c>
      <c r="AR1987">
        <v>0</v>
      </c>
      <c r="AS1987">
        <v>0</v>
      </c>
      <c r="AT1987">
        <v>0</v>
      </c>
      <c r="AU1987">
        <v>0</v>
      </c>
      <c r="AV1987">
        <v>0</v>
      </c>
      <c r="AW1987">
        <v>0</v>
      </c>
      <c r="AX1987">
        <v>0</v>
      </c>
      <c r="AY1987">
        <v>0</v>
      </c>
      <c r="AZ1987">
        <v>0</v>
      </c>
      <c r="BA1987">
        <v>0</v>
      </c>
      <c r="BB1987">
        <v>0</v>
      </c>
      <c r="BC1987">
        <v>0</v>
      </c>
      <c r="BD1987">
        <v>0</v>
      </c>
      <c r="BE1987">
        <v>0</v>
      </c>
      <c r="BF1987">
        <v>0</v>
      </c>
      <c r="BG1987" s="20">
        <v>2</v>
      </c>
      <c r="BH1987" s="20">
        <v>0</v>
      </c>
      <c r="BI1987" s="20">
        <v>38</v>
      </c>
      <c r="BJ1987" s="20">
        <v>0</v>
      </c>
      <c r="BK1987" s="20">
        <v>154</v>
      </c>
      <c r="BL1987" s="20">
        <v>486</v>
      </c>
      <c r="BM1987" s="20">
        <v>177</v>
      </c>
      <c r="BN1987" s="20">
        <v>41</v>
      </c>
      <c r="BO1987" s="20">
        <v>14</v>
      </c>
      <c r="BP1987" s="20">
        <v>1754</v>
      </c>
      <c r="BQ1987" s="20">
        <v>403</v>
      </c>
      <c r="BR1987" s="20">
        <v>0</v>
      </c>
      <c r="BS1987" s="20">
        <v>19</v>
      </c>
      <c r="BT1987" s="20">
        <v>342</v>
      </c>
      <c r="BU1987" s="20">
        <v>298</v>
      </c>
      <c r="BV1987" s="20">
        <v>978</v>
      </c>
    </row>
    <row r="1988" spans="1:74" x14ac:dyDescent="0.25">
      <c r="A1988" s="20" t="s">
        <v>405</v>
      </c>
      <c r="B1988" s="20" t="s">
        <v>470</v>
      </c>
      <c r="C1988" s="20" t="s">
        <v>624</v>
      </c>
      <c r="D1988" s="1">
        <v>44570</v>
      </c>
      <c r="E1988">
        <v>43</v>
      </c>
      <c r="F1988">
        <v>2</v>
      </c>
      <c r="G1988">
        <v>2</v>
      </c>
      <c r="H1988">
        <v>0</v>
      </c>
      <c r="I1988">
        <v>0</v>
      </c>
      <c r="J1988">
        <v>29</v>
      </c>
      <c r="K1988">
        <v>2</v>
      </c>
      <c r="L1988">
        <v>1</v>
      </c>
      <c r="M1988">
        <v>1</v>
      </c>
      <c r="N1988">
        <v>0</v>
      </c>
      <c r="O1988">
        <v>0</v>
      </c>
      <c r="P1988">
        <v>0</v>
      </c>
      <c r="Q1988">
        <v>0</v>
      </c>
      <c r="R1988">
        <v>172</v>
      </c>
      <c r="S1988">
        <v>129</v>
      </c>
      <c r="T1988">
        <v>14</v>
      </c>
      <c r="U1988">
        <v>0</v>
      </c>
      <c r="V1988">
        <v>1</v>
      </c>
      <c r="W1988">
        <v>586</v>
      </c>
      <c r="X1988">
        <v>304</v>
      </c>
      <c r="Y1988">
        <v>25</v>
      </c>
      <c r="Z1988">
        <v>30</v>
      </c>
      <c r="AA1988">
        <v>18</v>
      </c>
      <c r="AB1988">
        <v>247</v>
      </c>
      <c r="AC1988">
        <v>123</v>
      </c>
      <c r="AD1988">
        <v>6</v>
      </c>
      <c r="AE1988">
        <v>33</v>
      </c>
      <c r="AF1988">
        <v>22</v>
      </c>
      <c r="AG1988">
        <v>62</v>
      </c>
      <c r="AH1988">
        <v>16</v>
      </c>
      <c r="AI1988">
        <v>0</v>
      </c>
      <c r="AJ1988">
        <v>11</v>
      </c>
      <c r="AK1988">
        <v>9</v>
      </c>
      <c r="AL1988">
        <v>16</v>
      </c>
      <c r="AM1988">
        <v>12</v>
      </c>
      <c r="AN1988">
        <v>0</v>
      </c>
      <c r="AO1988">
        <v>0</v>
      </c>
      <c r="AP1988">
        <v>0</v>
      </c>
      <c r="AQ1988">
        <v>0</v>
      </c>
      <c r="AR1988">
        <v>0</v>
      </c>
      <c r="AS1988">
        <v>0</v>
      </c>
      <c r="AT1988">
        <v>0</v>
      </c>
      <c r="AU1988">
        <v>0</v>
      </c>
      <c r="AV1988">
        <v>0</v>
      </c>
      <c r="AW1988">
        <v>0</v>
      </c>
      <c r="AX1988">
        <v>0</v>
      </c>
      <c r="AY1988">
        <v>0</v>
      </c>
      <c r="AZ1988">
        <v>0</v>
      </c>
      <c r="BA1988">
        <v>0</v>
      </c>
      <c r="BB1988">
        <v>0</v>
      </c>
      <c r="BC1988">
        <v>0</v>
      </c>
      <c r="BD1988">
        <v>0</v>
      </c>
      <c r="BE1988">
        <v>0</v>
      </c>
      <c r="BF1988">
        <v>0</v>
      </c>
      <c r="BG1988" s="20">
        <v>2</v>
      </c>
      <c r="BH1988" s="20">
        <v>0</v>
      </c>
      <c r="BI1988" s="20">
        <v>38</v>
      </c>
      <c r="BJ1988" s="20">
        <v>0</v>
      </c>
      <c r="BK1988" s="20">
        <v>155</v>
      </c>
      <c r="BL1988" s="20">
        <v>488</v>
      </c>
      <c r="BM1988" s="20">
        <v>178</v>
      </c>
      <c r="BN1988" s="20">
        <v>41</v>
      </c>
      <c r="BO1988" s="20">
        <v>16</v>
      </c>
      <c r="BP1988" s="20">
        <v>1762</v>
      </c>
      <c r="BQ1988" s="20">
        <v>432</v>
      </c>
      <c r="BR1988" s="20">
        <v>0</v>
      </c>
      <c r="BS1988" s="20">
        <v>19</v>
      </c>
      <c r="BT1988" s="20">
        <v>346</v>
      </c>
      <c r="BU1988" s="20">
        <v>301</v>
      </c>
      <c r="BV1988" s="20">
        <v>985</v>
      </c>
    </row>
    <row r="1989" spans="1:74" x14ac:dyDescent="0.25">
      <c r="A1989" s="20" t="s">
        <v>405</v>
      </c>
      <c r="B1989" s="20" t="s">
        <v>470</v>
      </c>
      <c r="C1989" s="20" t="s">
        <v>624</v>
      </c>
      <c r="D1989" s="1">
        <v>44577</v>
      </c>
      <c r="E1989">
        <v>43</v>
      </c>
      <c r="F1989">
        <v>2</v>
      </c>
      <c r="G1989">
        <v>2</v>
      </c>
      <c r="H1989">
        <v>0</v>
      </c>
      <c r="I1989">
        <v>0</v>
      </c>
      <c r="J1989">
        <v>31</v>
      </c>
      <c r="K1989">
        <v>2</v>
      </c>
      <c r="L1989">
        <v>1</v>
      </c>
      <c r="M1989">
        <v>1</v>
      </c>
      <c r="N1989">
        <v>0</v>
      </c>
      <c r="O1989">
        <v>0</v>
      </c>
      <c r="P1989">
        <v>0</v>
      </c>
      <c r="Q1989">
        <v>0</v>
      </c>
      <c r="R1989">
        <v>173</v>
      </c>
      <c r="S1989">
        <v>131</v>
      </c>
      <c r="T1989">
        <v>14</v>
      </c>
      <c r="U1989">
        <v>0</v>
      </c>
      <c r="V1989">
        <v>0</v>
      </c>
      <c r="W1989">
        <v>584</v>
      </c>
      <c r="X1989">
        <v>312</v>
      </c>
      <c r="Y1989">
        <v>25</v>
      </c>
      <c r="Z1989">
        <v>30</v>
      </c>
      <c r="AA1989">
        <v>17</v>
      </c>
      <c r="AB1989">
        <v>247</v>
      </c>
      <c r="AC1989">
        <v>124</v>
      </c>
      <c r="AD1989">
        <v>6</v>
      </c>
      <c r="AE1989">
        <v>32</v>
      </c>
      <c r="AF1989">
        <v>23</v>
      </c>
      <c r="AG1989">
        <v>62</v>
      </c>
      <c r="AH1989">
        <v>16</v>
      </c>
      <c r="AI1989">
        <v>0</v>
      </c>
      <c r="AJ1989">
        <v>11</v>
      </c>
      <c r="AK1989">
        <v>9</v>
      </c>
      <c r="AL1989">
        <v>16</v>
      </c>
      <c r="AM1989">
        <v>12</v>
      </c>
      <c r="AN1989">
        <v>0</v>
      </c>
      <c r="AO1989">
        <v>0</v>
      </c>
      <c r="AP1989">
        <v>0</v>
      </c>
      <c r="AQ1989">
        <v>0</v>
      </c>
      <c r="AR1989">
        <v>0</v>
      </c>
      <c r="AS1989">
        <v>0</v>
      </c>
      <c r="AT1989">
        <v>0</v>
      </c>
      <c r="AU1989">
        <v>0</v>
      </c>
      <c r="AV1989">
        <v>0</v>
      </c>
      <c r="AW1989">
        <v>0</v>
      </c>
      <c r="AX1989">
        <v>0</v>
      </c>
      <c r="AY1989">
        <v>0</v>
      </c>
      <c r="AZ1989">
        <v>0</v>
      </c>
      <c r="BA1989">
        <v>0</v>
      </c>
      <c r="BB1989">
        <v>0</v>
      </c>
      <c r="BC1989">
        <v>0</v>
      </c>
      <c r="BD1989">
        <v>0</v>
      </c>
      <c r="BE1989">
        <v>0</v>
      </c>
      <c r="BF1989">
        <v>0</v>
      </c>
      <c r="BG1989" s="20">
        <v>2</v>
      </c>
      <c r="BH1989" s="20">
        <v>0</v>
      </c>
      <c r="BI1989" s="20">
        <v>38</v>
      </c>
      <c r="BJ1989" s="20">
        <v>0</v>
      </c>
      <c r="BK1989" s="20">
        <v>156</v>
      </c>
      <c r="BL1989" s="20">
        <v>489</v>
      </c>
      <c r="BM1989" s="20">
        <v>177</v>
      </c>
      <c r="BN1989" s="20">
        <v>41</v>
      </c>
      <c r="BO1989" s="20">
        <v>16</v>
      </c>
      <c r="BP1989" s="20">
        <v>1769</v>
      </c>
      <c r="BQ1989" s="20">
        <v>449</v>
      </c>
      <c r="BR1989" s="20">
        <v>0</v>
      </c>
      <c r="BS1989" s="20">
        <v>19</v>
      </c>
      <c r="BT1989" s="20">
        <v>349</v>
      </c>
      <c r="BU1989" s="20">
        <v>300</v>
      </c>
      <c r="BV1989" s="20">
        <v>988</v>
      </c>
    </row>
    <row r="1990" spans="1:74" x14ac:dyDescent="0.25">
      <c r="A1990" s="20" t="s">
        <v>405</v>
      </c>
      <c r="B1990" s="20" t="s">
        <v>470</v>
      </c>
      <c r="C1990" s="20" t="s">
        <v>624</v>
      </c>
      <c r="D1990" s="1">
        <v>44584</v>
      </c>
      <c r="E1990">
        <v>43</v>
      </c>
      <c r="F1990">
        <v>2</v>
      </c>
      <c r="G1990">
        <v>2</v>
      </c>
      <c r="H1990">
        <v>0</v>
      </c>
      <c r="I1990">
        <v>0</v>
      </c>
      <c r="J1990">
        <v>32</v>
      </c>
      <c r="K1990">
        <v>2</v>
      </c>
      <c r="L1990">
        <v>1</v>
      </c>
      <c r="M1990">
        <v>1</v>
      </c>
      <c r="N1990">
        <v>0</v>
      </c>
      <c r="O1990">
        <v>0</v>
      </c>
      <c r="P1990">
        <v>0</v>
      </c>
      <c r="Q1990">
        <v>0</v>
      </c>
      <c r="R1990">
        <v>173</v>
      </c>
      <c r="S1990">
        <v>134</v>
      </c>
      <c r="T1990">
        <v>13</v>
      </c>
      <c r="U1990">
        <v>0</v>
      </c>
      <c r="V1990">
        <v>0</v>
      </c>
      <c r="W1990">
        <v>586</v>
      </c>
      <c r="X1990">
        <v>318</v>
      </c>
      <c r="Y1990">
        <v>25</v>
      </c>
      <c r="Z1990">
        <v>31</v>
      </c>
      <c r="AA1990">
        <v>17</v>
      </c>
      <c r="AB1990">
        <v>249</v>
      </c>
      <c r="AC1990">
        <v>126</v>
      </c>
      <c r="AD1990">
        <v>6</v>
      </c>
      <c r="AE1990">
        <v>33</v>
      </c>
      <c r="AF1990">
        <v>24</v>
      </c>
      <c r="AG1990">
        <v>61</v>
      </c>
      <c r="AH1990">
        <v>17</v>
      </c>
      <c r="AI1990">
        <v>0</v>
      </c>
      <c r="AJ1990">
        <v>10</v>
      </c>
      <c r="AK1990">
        <v>9</v>
      </c>
      <c r="AL1990">
        <v>16</v>
      </c>
      <c r="AM1990">
        <v>12</v>
      </c>
      <c r="AN1990">
        <v>0</v>
      </c>
      <c r="AO1990">
        <v>0</v>
      </c>
      <c r="AP1990">
        <v>0</v>
      </c>
      <c r="AQ1990">
        <v>0</v>
      </c>
      <c r="AR1990">
        <v>0</v>
      </c>
      <c r="AS1990">
        <v>0</v>
      </c>
      <c r="AT1990">
        <v>0</v>
      </c>
      <c r="AU1990">
        <v>0</v>
      </c>
      <c r="AV1990">
        <v>0</v>
      </c>
      <c r="AW1990">
        <v>0</v>
      </c>
      <c r="AX1990">
        <v>0</v>
      </c>
      <c r="AY1990">
        <v>0</v>
      </c>
      <c r="AZ1990">
        <v>0</v>
      </c>
      <c r="BA1990">
        <v>0</v>
      </c>
      <c r="BB1990">
        <v>0</v>
      </c>
      <c r="BC1990">
        <v>0</v>
      </c>
      <c r="BD1990">
        <v>0</v>
      </c>
      <c r="BE1990">
        <v>0</v>
      </c>
      <c r="BF1990">
        <v>0</v>
      </c>
      <c r="BG1990" s="20">
        <v>2</v>
      </c>
      <c r="BH1990" s="20">
        <v>0</v>
      </c>
      <c r="BI1990" s="20">
        <v>38</v>
      </c>
      <c r="BJ1990" s="20">
        <v>0</v>
      </c>
      <c r="BK1990" s="20">
        <v>157</v>
      </c>
      <c r="BL1990" s="20">
        <v>490</v>
      </c>
      <c r="BM1990" s="20">
        <v>177</v>
      </c>
      <c r="BN1990" s="20">
        <v>41</v>
      </c>
      <c r="BO1990" s="20">
        <v>16</v>
      </c>
      <c r="BP1990" s="20">
        <v>1779</v>
      </c>
      <c r="BQ1990" s="20">
        <v>471</v>
      </c>
      <c r="BR1990" s="20">
        <v>0</v>
      </c>
      <c r="BS1990" s="20">
        <v>18</v>
      </c>
      <c r="BT1990" s="20">
        <v>351</v>
      </c>
      <c r="BU1990" s="20">
        <v>309</v>
      </c>
      <c r="BV1990" s="20">
        <v>989</v>
      </c>
    </row>
    <row r="1991" spans="1:74" x14ac:dyDescent="0.25">
      <c r="A1991" s="20" t="s">
        <v>405</v>
      </c>
      <c r="B1991" s="20" t="s">
        <v>470</v>
      </c>
      <c r="C1991" s="20" t="s">
        <v>624</v>
      </c>
      <c r="D1991" s="1">
        <v>44591</v>
      </c>
      <c r="E1991">
        <v>43</v>
      </c>
      <c r="F1991">
        <v>2</v>
      </c>
      <c r="G1991">
        <v>2</v>
      </c>
      <c r="H1991">
        <v>0</v>
      </c>
      <c r="I1991">
        <v>0</v>
      </c>
      <c r="J1991">
        <v>32</v>
      </c>
      <c r="K1991">
        <v>2</v>
      </c>
      <c r="L1991">
        <v>1</v>
      </c>
      <c r="M1991">
        <v>1</v>
      </c>
      <c r="N1991">
        <v>0</v>
      </c>
      <c r="O1991">
        <v>0</v>
      </c>
      <c r="P1991">
        <v>0</v>
      </c>
      <c r="Q1991">
        <v>0</v>
      </c>
      <c r="R1991">
        <v>170</v>
      </c>
      <c r="S1991">
        <v>134</v>
      </c>
      <c r="T1991">
        <v>13</v>
      </c>
      <c r="U1991">
        <v>0</v>
      </c>
      <c r="V1991">
        <v>0</v>
      </c>
      <c r="W1991">
        <v>585</v>
      </c>
      <c r="X1991">
        <v>325</v>
      </c>
      <c r="Y1991">
        <v>25</v>
      </c>
      <c r="Z1991">
        <v>31</v>
      </c>
      <c r="AA1991">
        <v>17</v>
      </c>
      <c r="AB1991">
        <v>248</v>
      </c>
      <c r="AC1991">
        <v>129</v>
      </c>
      <c r="AD1991">
        <v>6</v>
      </c>
      <c r="AE1991">
        <v>32</v>
      </c>
      <c r="AF1991">
        <v>24</v>
      </c>
      <c r="AG1991">
        <v>61</v>
      </c>
      <c r="AH1991">
        <v>19</v>
      </c>
      <c r="AI1991">
        <v>0</v>
      </c>
      <c r="AJ1991">
        <v>10</v>
      </c>
      <c r="AK1991">
        <v>9</v>
      </c>
      <c r="AL1991">
        <v>16</v>
      </c>
      <c r="AM1991">
        <v>12</v>
      </c>
      <c r="AN1991">
        <v>0</v>
      </c>
      <c r="AO1991">
        <v>0</v>
      </c>
      <c r="AP1991">
        <v>0</v>
      </c>
      <c r="AQ1991">
        <v>0</v>
      </c>
      <c r="AR1991">
        <v>0</v>
      </c>
      <c r="AS1991">
        <v>0</v>
      </c>
      <c r="AT1991">
        <v>0</v>
      </c>
      <c r="AU1991">
        <v>0</v>
      </c>
      <c r="AV1991">
        <v>0</v>
      </c>
      <c r="AW1991">
        <v>0</v>
      </c>
      <c r="AX1991">
        <v>0</v>
      </c>
      <c r="AY1991">
        <v>0</v>
      </c>
      <c r="AZ1991">
        <v>0</v>
      </c>
      <c r="BA1991">
        <v>0</v>
      </c>
      <c r="BB1991">
        <v>0</v>
      </c>
      <c r="BC1991">
        <v>0</v>
      </c>
      <c r="BD1991">
        <v>0</v>
      </c>
      <c r="BE1991">
        <v>0</v>
      </c>
      <c r="BF1991">
        <v>0</v>
      </c>
      <c r="BG1991" s="20">
        <v>2</v>
      </c>
      <c r="BH1991" s="20">
        <v>0</v>
      </c>
      <c r="BI1991" s="20">
        <v>38</v>
      </c>
      <c r="BJ1991" s="20">
        <v>0</v>
      </c>
      <c r="BK1991" s="20">
        <v>154</v>
      </c>
      <c r="BL1991" s="20">
        <v>490</v>
      </c>
      <c r="BM1991" s="20">
        <v>177</v>
      </c>
      <c r="BN1991" s="20">
        <v>41</v>
      </c>
      <c r="BO1991" s="20">
        <v>16</v>
      </c>
      <c r="BP1991" s="20">
        <v>1779</v>
      </c>
      <c r="BQ1991" s="20">
        <v>489</v>
      </c>
      <c r="BR1991" s="20">
        <v>0</v>
      </c>
      <c r="BS1991" s="20">
        <v>18</v>
      </c>
      <c r="BT1991" s="20">
        <v>351</v>
      </c>
      <c r="BU1991" s="20">
        <v>305</v>
      </c>
      <c r="BV1991" s="20">
        <v>998</v>
      </c>
    </row>
    <row r="1992" spans="1:74" x14ac:dyDescent="0.25">
      <c r="A1992" s="20" t="s">
        <v>405</v>
      </c>
      <c r="B1992" s="20" t="s">
        <v>470</v>
      </c>
      <c r="C1992" s="20" t="s">
        <v>624</v>
      </c>
      <c r="D1992" s="1">
        <v>44599</v>
      </c>
      <c r="E1992">
        <v>42</v>
      </c>
      <c r="F1992">
        <v>2</v>
      </c>
      <c r="G1992">
        <v>2</v>
      </c>
      <c r="H1992">
        <v>0</v>
      </c>
      <c r="I1992">
        <v>0</v>
      </c>
      <c r="J1992">
        <v>31</v>
      </c>
      <c r="K1992">
        <v>2</v>
      </c>
      <c r="L1992">
        <v>1</v>
      </c>
      <c r="M1992">
        <v>1</v>
      </c>
      <c r="N1992">
        <v>0</v>
      </c>
      <c r="O1992">
        <v>0</v>
      </c>
      <c r="P1992">
        <v>0</v>
      </c>
      <c r="Q1992">
        <v>0</v>
      </c>
      <c r="R1992">
        <v>170</v>
      </c>
      <c r="S1992">
        <v>134</v>
      </c>
      <c r="T1992">
        <v>13</v>
      </c>
      <c r="U1992">
        <v>0</v>
      </c>
      <c r="V1992">
        <v>0</v>
      </c>
      <c r="W1992">
        <v>587</v>
      </c>
      <c r="X1992">
        <v>331</v>
      </c>
      <c r="Y1992">
        <v>25</v>
      </c>
      <c r="Z1992">
        <v>32</v>
      </c>
      <c r="AA1992">
        <v>18</v>
      </c>
      <c r="AB1992">
        <v>248</v>
      </c>
      <c r="AC1992">
        <v>131</v>
      </c>
      <c r="AD1992">
        <v>6</v>
      </c>
      <c r="AE1992">
        <v>32</v>
      </c>
      <c r="AF1992">
        <v>23</v>
      </c>
      <c r="AG1992">
        <v>61</v>
      </c>
      <c r="AH1992">
        <v>19</v>
      </c>
      <c r="AI1992">
        <v>0</v>
      </c>
      <c r="AJ1992">
        <v>10</v>
      </c>
      <c r="AK1992">
        <v>9</v>
      </c>
      <c r="AL1992">
        <v>16</v>
      </c>
      <c r="AM1992">
        <v>12</v>
      </c>
      <c r="AN1992">
        <v>0</v>
      </c>
      <c r="AO1992">
        <v>0</v>
      </c>
      <c r="AP1992">
        <v>0</v>
      </c>
      <c r="AQ1992">
        <v>0</v>
      </c>
      <c r="AR1992">
        <v>0</v>
      </c>
      <c r="AS1992">
        <v>0</v>
      </c>
      <c r="AT1992">
        <v>0</v>
      </c>
      <c r="AU1992">
        <v>0</v>
      </c>
      <c r="AV1992">
        <v>0</v>
      </c>
      <c r="AW1992">
        <v>0</v>
      </c>
      <c r="AX1992">
        <v>0</v>
      </c>
      <c r="AY1992">
        <v>0</v>
      </c>
      <c r="AZ1992">
        <v>0</v>
      </c>
      <c r="BA1992">
        <v>0</v>
      </c>
      <c r="BB1992">
        <v>0</v>
      </c>
      <c r="BC1992">
        <v>0</v>
      </c>
      <c r="BD1992">
        <v>0</v>
      </c>
      <c r="BE1992">
        <v>0</v>
      </c>
      <c r="BF1992">
        <v>0</v>
      </c>
      <c r="BG1992" s="20">
        <v>2</v>
      </c>
      <c r="BH1992" s="20">
        <v>0</v>
      </c>
      <c r="BI1992" s="20">
        <v>37</v>
      </c>
      <c r="BJ1992" s="20">
        <v>0</v>
      </c>
      <c r="BK1992" s="20">
        <v>154</v>
      </c>
      <c r="BL1992" s="20">
        <v>490</v>
      </c>
      <c r="BM1992" s="20">
        <v>178</v>
      </c>
      <c r="BN1992" s="20">
        <v>41</v>
      </c>
      <c r="BO1992" s="20">
        <v>16</v>
      </c>
      <c r="BP1992" s="20">
        <v>1778</v>
      </c>
      <c r="BQ1992" s="20">
        <v>498</v>
      </c>
      <c r="BR1992" s="20">
        <v>0</v>
      </c>
      <c r="BS1992" s="20">
        <v>18</v>
      </c>
      <c r="BT1992" s="20">
        <v>365</v>
      </c>
      <c r="BU1992" s="20">
        <v>283</v>
      </c>
      <c r="BV1992" s="20">
        <v>1002</v>
      </c>
    </row>
    <row r="1993" spans="1:74" x14ac:dyDescent="0.25">
      <c r="A1993" s="20" t="s">
        <v>405</v>
      </c>
      <c r="B1993" s="20" t="s">
        <v>470</v>
      </c>
      <c r="C1993" s="20" t="s">
        <v>624</v>
      </c>
      <c r="D1993" s="1">
        <v>44606</v>
      </c>
      <c r="E1993">
        <v>42</v>
      </c>
      <c r="F1993">
        <v>2</v>
      </c>
      <c r="G1993">
        <v>2</v>
      </c>
      <c r="H1993">
        <v>0</v>
      </c>
      <c r="I1993">
        <v>0</v>
      </c>
      <c r="J1993">
        <v>31</v>
      </c>
      <c r="K1993">
        <v>2</v>
      </c>
      <c r="L1993">
        <v>1</v>
      </c>
      <c r="M1993">
        <v>1</v>
      </c>
      <c r="N1993">
        <v>0</v>
      </c>
      <c r="O1993">
        <v>0</v>
      </c>
      <c r="P1993">
        <v>0</v>
      </c>
      <c r="Q1993">
        <v>0</v>
      </c>
      <c r="R1993">
        <v>170</v>
      </c>
      <c r="S1993">
        <v>134</v>
      </c>
      <c r="T1993">
        <v>13</v>
      </c>
      <c r="U1993">
        <v>0</v>
      </c>
      <c r="V1993">
        <v>0</v>
      </c>
      <c r="W1993">
        <v>589</v>
      </c>
      <c r="X1993">
        <v>333</v>
      </c>
      <c r="Y1993">
        <v>25</v>
      </c>
      <c r="Z1993">
        <v>31</v>
      </c>
      <c r="AA1993">
        <v>17</v>
      </c>
      <c r="AB1993">
        <v>250</v>
      </c>
      <c r="AC1993">
        <v>131</v>
      </c>
      <c r="AD1993">
        <v>6</v>
      </c>
      <c r="AE1993">
        <v>32</v>
      </c>
      <c r="AF1993">
        <v>26</v>
      </c>
      <c r="AG1993">
        <v>61</v>
      </c>
      <c r="AH1993">
        <v>20</v>
      </c>
      <c r="AI1993">
        <v>0</v>
      </c>
      <c r="AJ1993">
        <v>10</v>
      </c>
      <c r="AK1993">
        <v>9</v>
      </c>
      <c r="AL1993">
        <v>16</v>
      </c>
      <c r="AM1993">
        <v>12</v>
      </c>
      <c r="AN1993">
        <v>0</v>
      </c>
      <c r="AO1993">
        <v>0</v>
      </c>
      <c r="AP1993">
        <v>0</v>
      </c>
      <c r="AQ1993">
        <v>0</v>
      </c>
      <c r="AR1993">
        <v>0</v>
      </c>
      <c r="AS1993">
        <v>0</v>
      </c>
      <c r="AT1993">
        <v>0</v>
      </c>
      <c r="AU1993">
        <v>0</v>
      </c>
      <c r="AV1993">
        <v>0</v>
      </c>
      <c r="AW1993">
        <v>0</v>
      </c>
      <c r="AX1993">
        <v>0</v>
      </c>
      <c r="AY1993">
        <v>0</v>
      </c>
      <c r="AZ1993">
        <v>0</v>
      </c>
      <c r="BA1993">
        <v>0</v>
      </c>
      <c r="BB1993">
        <v>0</v>
      </c>
      <c r="BC1993">
        <v>0</v>
      </c>
      <c r="BD1993">
        <v>0</v>
      </c>
      <c r="BE1993">
        <v>0</v>
      </c>
      <c r="BF1993">
        <v>0</v>
      </c>
      <c r="BG1993" s="20">
        <v>2</v>
      </c>
      <c r="BH1993" s="20">
        <v>0</v>
      </c>
      <c r="BI1993" s="20">
        <v>37</v>
      </c>
      <c r="BJ1993" s="20">
        <v>0</v>
      </c>
      <c r="BK1993" s="20">
        <v>154</v>
      </c>
      <c r="BL1993" s="20">
        <v>492</v>
      </c>
      <c r="BM1993" s="20">
        <v>177</v>
      </c>
      <c r="BN1993" s="20">
        <v>41</v>
      </c>
      <c r="BO1993" s="20">
        <v>16</v>
      </c>
      <c r="BP1993" s="20">
        <v>1783</v>
      </c>
      <c r="BQ1993" s="20">
        <v>504</v>
      </c>
      <c r="BR1993" s="20">
        <v>0</v>
      </c>
      <c r="BS1993" s="20">
        <v>18</v>
      </c>
      <c r="BT1993" s="20">
        <v>365</v>
      </c>
      <c r="BU1993" s="20">
        <v>286</v>
      </c>
      <c r="BV1993" s="20">
        <v>1005</v>
      </c>
    </row>
    <row r="1994" spans="1:74" x14ac:dyDescent="0.25">
      <c r="A1994" s="20" t="s">
        <v>405</v>
      </c>
      <c r="B1994" s="20" t="s">
        <v>406</v>
      </c>
      <c r="C1994" s="20" t="s">
        <v>407</v>
      </c>
      <c r="D1994" s="1">
        <v>44493</v>
      </c>
      <c r="E1994">
        <v>101</v>
      </c>
      <c r="F1994">
        <v>3</v>
      </c>
      <c r="G1994">
        <v>0</v>
      </c>
      <c r="H1994">
        <v>0</v>
      </c>
      <c r="I1994">
        <v>0</v>
      </c>
      <c r="J1994">
        <v>10</v>
      </c>
      <c r="K1994">
        <v>1</v>
      </c>
      <c r="L1994">
        <v>13</v>
      </c>
      <c r="M1994">
        <v>2</v>
      </c>
      <c r="N1994">
        <v>2</v>
      </c>
      <c r="O1994">
        <v>0</v>
      </c>
      <c r="P1994">
        <v>0</v>
      </c>
      <c r="Q1994">
        <v>0</v>
      </c>
      <c r="R1994">
        <v>338</v>
      </c>
      <c r="S1994">
        <v>0</v>
      </c>
      <c r="T1994">
        <v>76</v>
      </c>
      <c r="U1994">
        <v>17</v>
      </c>
      <c r="V1994">
        <v>7</v>
      </c>
      <c r="W1994">
        <v>1883</v>
      </c>
      <c r="X1994">
        <v>0</v>
      </c>
      <c r="Y1994">
        <v>39</v>
      </c>
      <c r="Z1994">
        <v>227</v>
      </c>
      <c r="AA1994">
        <v>156</v>
      </c>
      <c r="AB1994">
        <v>984</v>
      </c>
      <c r="AC1994">
        <v>21</v>
      </c>
      <c r="AD1994">
        <v>5</v>
      </c>
      <c r="AE1994">
        <v>33</v>
      </c>
      <c r="AF1994">
        <v>262</v>
      </c>
      <c r="AG1994">
        <v>215</v>
      </c>
      <c r="AH1994">
        <v>0</v>
      </c>
      <c r="AI1994">
        <v>0</v>
      </c>
      <c r="AJ1994">
        <v>29</v>
      </c>
      <c r="AK1994">
        <v>22</v>
      </c>
      <c r="AL1994">
        <v>23</v>
      </c>
      <c r="AM1994">
        <v>0</v>
      </c>
      <c r="AN1994">
        <v>3</v>
      </c>
      <c r="AO1994">
        <v>1</v>
      </c>
      <c r="AP1994">
        <v>2</v>
      </c>
      <c r="AQ1994">
        <v>0</v>
      </c>
      <c r="AR1994">
        <v>0</v>
      </c>
      <c r="AS1994">
        <v>0</v>
      </c>
      <c r="AT1994">
        <v>0</v>
      </c>
      <c r="AU1994">
        <v>0</v>
      </c>
      <c r="AV1994">
        <v>0</v>
      </c>
      <c r="AW1994">
        <v>0</v>
      </c>
      <c r="AX1994">
        <v>0</v>
      </c>
      <c r="AY1994">
        <v>0</v>
      </c>
      <c r="AZ1994">
        <v>0</v>
      </c>
      <c r="BA1994">
        <v>0</v>
      </c>
      <c r="BB1994">
        <v>17</v>
      </c>
      <c r="BC1994">
        <v>22</v>
      </c>
      <c r="BD1994">
        <v>0</v>
      </c>
      <c r="BE1994">
        <v>3</v>
      </c>
      <c r="BF1994">
        <v>1</v>
      </c>
      <c r="BG1994" s="20"/>
      <c r="BH1994" s="20"/>
      <c r="BI1994" s="20"/>
      <c r="BJ1994" s="20"/>
      <c r="BK1994" s="20"/>
      <c r="BL1994" s="20"/>
      <c r="BM1994" s="20"/>
      <c r="BN1994" s="20"/>
      <c r="BO1994" s="20"/>
      <c r="BP1994" s="20"/>
      <c r="BQ1994" s="20"/>
      <c r="BR1994" s="20"/>
      <c r="BS1994" s="20"/>
      <c r="BT1994" s="20"/>
      <c r="BU1994" s="20"/>
      <c r="BV1994" s="20"/>
    </row>
    <row r="1995" spans="1:74" x14ac:dyDescent="0.25">
      <c r="A1995" s="20" t="s">
        <v>405</v>
      </c>
      <c r="B1995" s="20" t="s">
        <v>406</v>
      </c>
      <c r="C1995" s="20" t="s">
        <v>407</v>
      </c>
      <c r="D1995" s="1">
        <v>44500</v>
      </c>
      <c r="E1995">
        <v>102</v>
      </c>
      <c r="F1995">
        <v>3</v>
      </c>
      <c r="G1995">
        <v>0</v>
      </c>
      <c r="H1995">
        <v>0</v>
      </c>
      <c r="I1995">
        <v>0</v>
      </c>
      <c r="J1995">
        <v>12</v>
      </c>
      <c r="K1995">
        <v>1</v>
      </c>
      <c r="L1995">
        <v>13</v>
      </c>
      <c r="M1995">
        <v>2</v>
      </c>
      <c r="N1995">
        <v>2</v>
      </c>
      <c r="O1995">
        <v>0</v>
      </c>
      <c r="P1995">
        <v>0</v>
      </c>
      <c r="Q1995">
        <v>0</v>
      </c>
      <c r="R1995">
        <v>339</v>
      </c>
      <c r="S1995">
        <v>0</v>
      </c>
      <c r="T1995">
        <v>99</v>
      </c>
      <c r="U1995">
        <v>17</v>
      </c>
      <c r="V1995">
        <v>8</v>
      </c>
      <c r="W1995">
        <v>1892</v>
      </c>
      <c r="X1995">
        <v>0</v>
      </c>
      <c r="Y1995">
        <v>63</v>
      </c>
      <c r="Z1995">
        <v>225</v>
      </c>
      <c r="AA1995">
        <v>156</v>
      </c>
      <c r="AB1995">
        <v>973</v>
      </c>
      <c r="AC1995">
        <v>29</v>
      </c>
      <c r="AD1995">
        <v>5</v>
      </c>
      <c r="AE1995">
        <v>33</v>
      </c>
      <c r="AF1995">
        <v>252</v>
      </c>
      <c r="AG1995">
        <v>218</v>
      </c>
      <c r="AH1995">
        <v>0</v>
      </c>
      <c r="AI1995">
        <v>0</v>
      </c>
      <c r="AJ1995">
        <v>29</v>
      </c>
      <c r="AK1995">
        <v>20</v>
      </c>
      <c r="AL1995">
        <v>22</v>
      </c>
      <c r="AM1995">
        <v>0</v>
      </c>
      <c r="AN1995">
        <v>3</v>
      </c>
      <c r="AO1995">
        <v>1</v>
      </c>
      <c r="AP1995">
        <v>1</v>
      </c>
      <c r="AQ1995">
        <v>0</v>
      </c>
      <c r="AR1995">
        <v>0</v>
      </c>
      <c r="AS1995">
        <v>0</v>
      </c>
      <c r="AT1995">
        <v>0</v>
      </c>
      <c r="AU1995">
        <v>0</v>
      </c>
      <c r="AV1995">
        <v>0</v>
      </c>
      <c r="AW1995">
        <v>0</v>
      </c>
      <c r="AX1995">
        <v>0</v>
      </c>
      <c r="AY1995">
        <v>0</v>
      </c>
      <c r="AZ1995">
        <v>0</v>
      </c>
      <c r="BA1995">
        <v>0</v>
      </c>
      <c r="BB1995">
        <v>17</v>
      </c>
      <c r="BC1995">
        <v>24</v>
      </c>
      <c r="BD1995">
        <v>0</v>
      </c>
      <c r="BE1995">
        <v>3</v>
      </c>
      <c r="BF1995">
        <v>1</v>
      </c>
      <c r="BG1995" s="20"/>
      <c r="BH1995" s="20"/>
      <c r="BI1995" s="20"/>
      <c r="BJ1995" s="20"/>
      <c r="BK1995" s="20"/>
      <c r="BL1995" s="20"/>
      <c r="BM1995" s="20"/>
      <c r="BN1995" s="20"/>
      <c r="BO1995" s="20"/>
      <c r="BP1995" s="20"/>
      <c r="BQ1995" s="20"/>
      <c r="BR1995" s="20"/>
      <c r="BS1995" s="20"/>
      <c r="BT1995" s="20"/>
      <c r="BU1995" s="20"/>
      <c r="BV1995" s="20"/>
    </row>
    <row r="1996" spans="1:74" x14ac:dyDescent="0.25">
      <c r="A1996" s="20" t="s">
        <v>405</v>
      </c>
      <c r="B1996" s="20" t="s">
        <v>406</v>
      </c>
      <c r="C1996" s="20" t="s">
        <v>407</v>
      </c>
      <c r="D1996" s="1">
        <v>44507</v>
      </c>
      <c r="E1996">
        <v>102</v>
      </c>
      <c r="F1996">
        <v>3</v>
      </c>
      <c r="G1996">
        <v>0</v>
      </c>
      <c r="H1996">
        <v>0</v>
      </c>
      <c r="I1996">
        <v>0</v>
      </c>
      <c r="J1996">
        <v>23</v>
      </c>
      <c r="K1996">
        <v>1</v>
      </c>
      <c r="L1996">
        <v>13</v>
      </c>
      <c r="M1996">
        <v>1</v>
      </c>
      <c r="N1996">
        <v>2</v>
      </c>
      <c r="O1996">
        <v>1</v>
      </c>
      <c r="P1996">
        <v>0</v>
      </c>
      <c r="Q1996">
        <v>0</v>
      </c>
      <c r="R1996">
        <v>344</v>
      </c>
      <c r="S1996">
        <v>132</v>
      </c>
      <c r="T1996">
        <v>16</v>
      </c>
      <c r="U1996">
        <v>18</v>
      </c>
      <c r="V1996">
        <v>8</v>
      </c>
      <c r="W1996">
        <v>1898</v>
      </c>
      <c r="X1996">
        <v>117</v>
      </c>
      <c r="Y1996">
        <v>27</v>
      </c>
      <c r="Z1996">
        <v>227</v>
      </c>
      <c r="AA1996">
        <v>157</v>
      </c>
      <c r="AB1996">
        <v>971</v>
      </c>
      <c r="AC1996">
        <v>45</v>
      </c>
      <c r="AD1996">
        <v>6</v>
      </c>
      <c r="AE1996">
        <v>31</v>
      </c>
      <c r="AF1996">
        <v>247</v>
      </c>
      <c r="AG1996">
        <v>221</v>
      </c>
      <c r="AH1996">
        <v>1</v>
      </c>
      <c r="AI1996">
        <v>2</v>
      </c>
      <c r="AJ1996">
        <v>29</v>
      </c>
      <c r="AK1996">
        <v>17</v>
      </c>
      <c r="AL1996">
        <v>22</v>
      </c>
      <c r="AM1996">
        <v>4</v>
      </c>
      <c r="AN1996">
        <v>0</v>
      </c>
      <c r="AO1996">
        <v>1</v>
      </c>
      <c r="AP1996">
        <v>1</v>
      </c>
      <c r="AQ1996">
        <v>0</v>
      </c>
      <c r="AR1996">
        <v>0</v>
      </c>
      <c r="AS1996">
        <v>0</v>
      </c>
      <c r="AT1996">
        <v>0</v>
      </c>
      <c r="AU1996">
        <v>0</v>
      </c>
      <c r="AV1996">
        <v>0</v>
      </c>
      <c r="AW1996">
        <v>0</v>
      </c>
      <c r="AX1996">
        <v>0</v>
      </c>
      <c r="AY1996">
        <v>0</v>
      </c>
      <c r="AZ1996">
        <v>0</v>
      </c>
      <c r="BA1996">
        <v>0</v>
      </c>
      <c r="BB1996">
        <v>0</v>
      </c>
      <c r="BC1996">
        <v>0</v>
      </c>
      <c r="BD1996">
        <v>0</v>
      </c>
      <c r="BE1996">
        <v>0</v>
      </c>
      <c r="BF1996">
        <v>0</v>
      </c>
      <c r="BG1996" s="20">
        <v>3</v>
      </c>
      <c r="BH1996" s="20">
        <v>0</v>
      </c>
      <c r="BI1996" s="20">
        <v>84</v>
      </c>
      <c r="BJ1996" s="20">
        <v>2</v>
      </c>
      <c r="BK1996" s="20">
        <v>288</v>
      </c>
      <c r="BL1996" s="20">
        <v>1371</v>
      </c>
      <c r="BM1996" s="20">
        <v>660</v>
      </c>
      <c r="BN1996" s="20">
        <v>154</v>
      </c>
      <c r="BO1996" s="20">
        <v>17</v>
      </c>
      <c r="BP1996" s="20"/>
      <c r="BQ1996" s="20"/>
      <c r="BR1996" s="20"/>
      <c r="BS1996" s="20"/>
      <c r="BT1996" s="20"/>
      <c r="BU1996" s="20"/>
      <c r="BV1996" s="20"/>
    </row>
    <row r="1997" spans="1:74" x14ac:dyDescent="0.25">
      <c r="A1997" s="20" t="s">
        <v>405</v>
      </c>
      <c r="B1997" s="20" t="s">
        <v>406</v>
      </c>
      <c r="C1997" s="20" t="s">
        <v>407</v>
      </c>
      <c r="D1997" s="1">
        <v>44514</v>
      </c>
      <c r="E1997">
        <v>104</v>
      </c>
      <c r="F1997">
        <v>3</v>
      </c>
      <c r="G1997">
        <v>0</v>
      </c>
      <c r="H1997">
        <v>0</v>
      </c>
      <c r="I1997">
        <v>0</v>
      </c>
      <c r="J1997">
        <v>31</v>
      </c>
      <c r="K1997">
        <v>1</v>
      </c>
      <c r="L1997">
        <v>13</v>
      </c>
      <c r="M1997">
        <v>1</v>
      </c>
      <c r="N1997">
        <v>2</v>
      </c>
      <c r="O1997">
        <v>1</v>
      </c>
      <c r="P1997">
        <v>0</v>
      </c>
      <c r="Q1997">
        <v>0</v>
      </c>
      <c r="R1997">
        <v>344</v>
      </c>
      <c r="S1997">
        <v>150</v>
      </c>
      <c r="T1997">
        <v>16</v>
      </c>
      <c r="U1997">
        <v>17</v>
      </c>
      <c r="V1997">
        <v>8</v>
      </c>
      <c r="W1997">
        <v>1907</v>
      </c>
      <c r="X1997">
        <v>169</v>
      </c>
      <c r="Y1997">
        <v>27</v>
      </c>
      <c r="Z1997">
        <v>225</v>
      </c>
      <c r="AA1997">
        <v>161</v>
      </c>
      <c r="AB1997">
        <v>973</v>
      </c>
      <c r="AC1997">
        <v>61</v>
      </c>
      <c r="AD1997">
        <v>6</v>
      </c>
      <c r="AE1997">
        <v>31</v>
      </c>
      <c r="AF1997">
        <v>250</v>
      </c>
      <c r="AG1997">
        <v>221</v>
      </c>
      <c r="AH1997">
        <v>4</v>
      </c>
      <c r="AI1997">
        <v>2</v>
      </c>
      <c r="AJ1997">
        <v>29</v>
      </c>
      <c r="AK1997">
        <v>17</v>
      </c>
      <c r="AL1997">
        <v>22</v>
      </c>
      <c r="AM1997">
        <v>4</v>
      </c>
      <c r="AN1997">
        <v>0</v>
      </c>
      <c r="AO1997">
        <v>1</v>
      </c>
      <c r="AP1997">
        <v>1</v>
      </c>
      <c r="AQ1997">
        <v>0</v>
      </c>
      <c r="AR1997">
        <v>0</v>
      </c>
      <c r="AS1997">
        <v>0</v>
      </c>
      <c r="AT1997">
        <v>0</v>
      </c>
      <c r="AU1997">
        <v>0</v>
      </c>
      <c r="AV1997">
        <v>0</v>
      </c>
      <c r="AW1997">
        <v>0</v>
      </c>
      <c r="AX1997">
        <v>0</v>
      </c>
      <c r="AY1997">
        <v>0</v>
      </c>
      <c r="AZ1997">
        <v>0</v>
      </c>
      <c r="BA1997">
        <v>0</v>
      </c>
      <c r="BB1997">
        <v>0</v>
      </c>
      <c r="BC1997">
        <v>0</v>
      </c>
      <c r="BD1997">
        <v>0</v>
      </c>
      <c r="BE1997">
        <v>0</v>
      </c>
      <c r="BF1997">
        <v>0</v>
      </c>
      <c r="BG1997" s="20">
        <v>3</v>
      </c>
      <c r="BH1997" s="20">
        <v>0</v>
      </c>
      <c r="BI1997" s="20">
        <v>86</v>
      </c>
      <c r="BJ1997" s="20">
        <v>2</v>
      </c>
      <c r="BK1997" s="20">
        <v>291</v>
      </c>
      <c r="BL1997" s="20">
        <v>1381</v>
      </c>
      <c r="BM1997" s="20">
        <v>659</v>
      </c>
      <c r="BN1997" s="20">
        <v>155</v>
      </c>
      <c r="BO1997" s="20">
        <v>17</v>
      </c>
      <c r="BP1997" s="20"/>
      <c r="BQ1997" s="20"/>
      <c r="BR1997" s="20"/>
      <c r="BS1997" s="20"/>
      <c r="BT1997" s="20"/>
      <c r="BU1997" s="20"/>
      <c r="BV1997" s="20"/>
    </row>
    <row r="1998" spans="1:74" x14ac:dyDescent="0.25">
      <c r="A1998" s="20" t="s">
        <v>405</v>
      </c>
      <c r="B1998" s="20" t="s">
        <v>406</v>
      </c>
      <c r="C1998" s="20" t="s">
        <v>407</v>
      </c>
      <c r="D1998" s="1">
        <v>44521</v>
      </c>
      <c r="E1998">
        <v>106</v>
      </c>
      <c r="F1998">
        <v>3</v>
      </c>
      <c r="G1998">
        <v>0</v>
      </c>
      <c r="H1998">
        <v>0</v>
      </c>
      <c r="I1998">
        <v>0</v>
      </c>
      <c r="J1998">
        <v>38</v>
      </c>
      <c r="K1998">
        <v>1</v>
      </c>
      <c r="L1998">
        <v>13</v>
      </c>
      <c r="M1998">
        <v>1</v>
      </c>
      <c r="N1998">
        <v>2</v>
      </c>
      <c r="O1998">
        <v>1</v>
      </c>
      <c r="P1998">
        <v>0</v>
      </c>
      <c r="Q1998">
        <v>0</v>
      </c>
      <c r="R1998">
        <v>344</v>
      </c>
      <c r="S1998">
        <v>164</v>
      </c>
      <c r="T1998">
        <v>17</v>
      </c>
      <c r="U1998">
        <v>17</v>
      </c>
      <c r="V1998">
        <v>7</v>
      </c>
      <c r="W1998">
        <v>1916</v>
      </c>
      <c r="X1998">
        <v>240</v>
      </c>
      <c r="Y1998">
        <v>31</v>
      </c>
      <c r="Z1998">
        <v>222</v>
      </c>
      <c r="AA1998">
        <v>164</v>
      </c>
      <c r="AB1998">
        <v>967</v>
      </c>
      <c r="AC1998">
        <v>83</v>
      </c>
      <c r="AD1998">
        <v>6</v>
      </c>
      <c r="AE1998">
        <v>31</v>
      </c>
      <c r="AF1998">
        <v>247</v>
      </c>
      <c r="AG1998">
        <v>221</v>
      </c>
      <c r="AH1998">
        <v>8</v>
      </c>
      <c r="AI1998">
        <v>2</v>
      </c>
      <c r="AJ1998">
        <v>29</v>
      </c>
      <c r="AK1998">
        <v>17</v>
      </c>
      <c r="AL1998">
        <v>23</v>
      </c>
      <c r="AM1998">
        <v>4</v>
      </c>
      <c r="AN1998">
        <v>0</v>
      </c>
      <c r="AO1998">
        <v>1</v>
      </c>
      <c r="AP1998">
        <v>1</v>
      </c>
      <c r="AQ1998">
        <v>0</v>
      </c>
      <c r="AR1998">
        <v>0</v>
      </c>
      <c r="AS1998">
        <v>0</v>
      </c>
      <c r="AT1998">
        <v>0</v>
      </c>
      <c r="AU1998">
        <v>0</v>
      </c>
      <c r="AV1998">
        <v>0</v>
      </c>
      <c r="AW1998">
        <v>0</v>
      </c>
      <c r="AX1998">
        <v>0</v>
      </c>
      <c r="AY1998">
        <v>0</v>
      </c>
      <c r="AZ1998">
        <v>0</v>
      </c>
      <c r="BA1998">
        <v>0</v>
      </c>
      <c r="BB1998">
        <v>0</v>
      </c>
      <c r="BC1998">
        <v>0</v>
      </c>
      <c r="BD1998">
        <v>0</v>
      </c>
      <c r="BE1998">
        <v>0</v>
      </c>
      <c r="BF1998">
        <v>0</v>
      </c>
      <c r="BG1998" s="20">
        <v>3</v>
      </c>
      <c r="BH1998" s="20">
        <v>0</v>
      </c>
      <c r="BI1998" s="20">
        <v>88</v>
      </c>
      <c r="BJ1998" s="20">
        <v>2</v>
      </c>
      <c r="BK1998" s="20">
        <v>291</v>
      </c>
      <c r="BL1998" s="20">
        <v>1385</v>
      </c>
      <c r="BM1998" s="20">
        <v>655</v>
      </c>
      <c r="BN1998" s="20">
        <v>155</v>
      </c>
      <c r="BO1998" s="20">
        <v>18</v>
      </c>
      <c r="BP1998" s="20"/>
      <c r="BQ1998" s="20"/>
      <c r="BR1998" s="20"/>
      <c r="BS1998" s="20"/>
      <c r="BT1998" s="20"/>
      <c r="BU1998" s="20"/>
      <c r="BV1998" s="20"/>
    </row>
    <row r="1999" spans="1:74" x14ac:dyDescent="0.25">
      <c r="A1999" s="20" t="s">
        <v>405</v>
      </c>
      <c r="B1999" s="20" t="s">
        <v>406</v>
      </c>
      <c r="C1999" s="20" t="s">
        <v>407</v>
      </c>
      <c r="D1999" s="1">
        <v>44528</v>
      </c>
      <c r="E1999">
        <v>106</v>
      </c>
      <c r="F1999">
        <v>3</v>
      </c>
      <c r="G1999">
        <v>0</v>
      </c>
      <c r="H1999">
        <v>0</v>
      </c>
      <c r="I1999">
        <v>0</v>
      </c>
      <c r="J1999">
        <v>50</v>
      </c>
      <c r="K1999">
        <v>1</v>
      </c>
      <c r="L1999">
        <v>13</v>
      </c>
      <c r="M1999">
        <v>1</v>
      </c>
      <c r="N1999">
        <v>2</v>
      </c>
      <c r="O1999">
        <v>1</v>
      </c>
      <c r="P1999">
        <v>0</v>
      </c>
      <c r="Q1999">
        <v>0</v>
      </c>
      <c r="R1999">
        <v>344</v>
      </c>
      <c r="S1999">
        <v>179</v>
      </c>
      <c r="T1999">
        <v>16</v>
      </c>
      <c r="U1999">
        <v>17</v>
      </c>
      <c r="V1999">
        <v>7</v>
      </c>
      <c r="W1999">
        <v>1928</v>
      </c>
      <c r="X1999">
        <v>419</v>
      </c>
      <c r="Y1999">
        <v>33</v>
      </c>
      <c r="Z1999">
        <v>219</v>
      </c>
      <c r="AA1999">
        <v>164</v>
      </c>
      <c r="AB1999">
        <v>971</v>
      </c>
      <c r="AC1999">
        <v>130</v>
      </c>
      <c r="AD1999">
        <v>6</v>
      </c>
      <c r="AE1999">
        <v>31</v>
      </c>
      <c r="AF1999">
        <v>248</v>
      </c>
      <c r="AG1999">
        <v>221</v>
      </c>
      <c r="AH1999">
        <v>12</v>
      </c>
      <c r="AI1999">
        <v>2</v>
      </c>
      <c r="AJ1999">
        <v>29</v>
      </c>
      <c r="AK1999">
        <v>16</v>
      </c>
      <c r="AL1999">
        <v>24</v>
      </c>
      <c r="AM1999">
        <v>5</v>
      </c>
      <c r="AN1999">
        <v>0</v>
      </c>
      <c r="AO1999">
        <v>1</v>
      </c>
      <c r="AP1999">
        <v>1</v>
      </c>
      <c r="AQ1999">
        <v>0</v>
      </c>
      <c r="AR1999">
        <v>0</v>
      </c>
      <c r="AS1999">
        <v>0</v>
      </c>
      <c r="AT1999">
        <v>0</v>
      </c>
      <c r="AU1999">
        <v>0</v>
      </c>
      <c r="AV1999">
        <v>0</v>
      </c>
      <c r="AW1999">
        <v>0</v>
      </c>
      <c r="AX1999">
        <v>0</v>
      </c>
      <c r="AY1999">
        <v>0</v>
      </c>
      <c r="AZ1999">
        <v>0</v>
      </c>
      <c r="BA1999">
        <v>0</v>
      </c>
      <c r="BB1999">
        <v>0</v>
      </c>
      <c r="BC1999">
        <v>0</v>
      </c>
      <c r="BD1999">
        <v>0</v>
      </c>
      <c r="BE1999">
        <v>0</v>
      </c>
      <c r="BF1999">
        <v>0</v>
      </c>
      <c r="BG1999" s="20">
        <v>3</v>
      </c>
      <c r="BH1999" s="20">
        <v>0</v>
      </c>
      <c r="BI1999" s="20">
        <v>89</v>
      </c>
      <c r="BJ1999" s="20">
        <v>2</v>
      </c>
      <c r="BK1999" s="20">
        <v>293</v>
      </c>
      <c r="BL1999" s="20">
        <v>1398</v>
      </c>
      <c r="BM1999" s="20">
        <v>658</v>
      </c>
      <c r="BN1999" s="20">
        <v>156</v>
      </c>
      <c r="BO1999" s="20">
        <v>19</v>
      </c>
      <c r="BP1999" s="20"/>
      <c r="BQ1999" s="20"/>
      <c r="BR1999" s="20"/>
      <c r="BS1999" s="20"/>
      <c r="BT1999" s="20"/>
      <c r="BU1999" s="20"/>
      <c r="BV1999" s="20"/>
    </row>
    <row r="2000" spans="1:74" x14ac:dyDescent="0.25">
      <c r="A2000" s="20" t="s">
        <v>405</v>
      </c>
      <c r="B2000" s="20" t="s">
        <v>406</v>
      </c>
      <c r="C2000" s="20" t="s">
        <v>407</v>
      </c>
      <c r="D2000" s="1">
        <v>44535</v>
      </c>
      <c r="E2000">
        <v>105</v>
      </c>
      <c r="F2000">
        <v>3</v>
      </c>
      <c r="G2000">
        <v>2</v>
      </c>
      <c r="H2000">
        <v>0</v>
      </c>
      <c r="I2000">
        <v>0</v>
      </c>
      <c r="J2000">
        <v>54</v>
      </c>
      <c r="K2000">
        <v>1</v>
      </c>
      <c r="L2000">
        <v>12</v>
      </c>
      <c r="M2000">
        <v>1</v>
      </c>
      <c r="N2000">
        <v>2</v>
      </c>
      <c r="O2000">
        <v>1</v>
      </c>
      <c r="P2000">
        <v>0</v>
      </c>
      <c r="Q2000">
        <v>0</v>
      </c>
      <c r="R2000">
        <v>344</v>
      </c>
      <c r="S2000">
        <v>189</v>
      </c>
      <c r="T2000">
        <v>15</v>
      </c>
      <c r="U2000">
        <v>17</v>
      </c>
      <c r="V2000">
        <v>5</v>
      </c>
      <c r="W2000">
        <v>1931</v>
      </c>
      <c r="X2000">
        <v>500</v>
      </c>
      <c r="Y2000">
        <v>39</v>
      </c>
      <c r="Z2000">
        <v>215</v>
      </c>
      <c r="AA2000">
        <v>162</v>
      </c>
      <c r="AB2000">
        <v>972</v>
      </c>
      <c r="AC2000">
        <v>198</v>
      </c>
      <c r="AD2000">
        <v>7</v>
      </c>
      <c r="AE2000">
        <v>31</v>
      </c>
      <c r="AF2000">
        <v>245</v>
      </c>
      <c r="AG2000">
        <v>221</v>
      </c>
      <c r="AH2000">
        <v>20</v>
      </c>
      <c r="AI2000">
        <v>2</v>
      </c>
      <c r="AJ2000">
        <v>28</v>
      </c>
      <c r="AK2000">
        <v>18</v>
      </c>
      <c r="AL2000">
        <v>24</v>
      </c>
      <c r="AM2000">
        <v>8</v>
      </c>
      <c r="AN2000">
        <v>0</v>
      </c>
      <c r="AO2000">
        <v>1</v>
      </c>
      <c r="AP2000">
        <v>1</v>
      </c>
      <c r="AQ2000">
        <v>0</v>
      </c>
      <c r="AR2000">
        <v>0</v>
      </c>
      <c r="AS2000">
        <v>0</v>
      </c>
      <c r="AT2000">
        <v>0</v>
      </c>
      <c r="AU2000">
        <v>0</v>
      </c>
      <c r="AV2000">
        <v>0</v>
      </c>
      <c r="AW2000">
        <v>0</v>
      </c>
      <c r="AX2000">
        <v>0</v>
      </c>
      <c r="AY2000">
        <v>0</v>
      </c>
      <c r="AZ2000">
        <v>0</v>
      </c>
      <c r="BA2000">
        <v>0</v>
      </c>
      <c r="BB2000">
        <v>0</v>
      </c>
      <c r="BC2000">
        <v>0</v>
      </c>
      <c r="BD2000">
        <v>0</v>
      </c>
      <c r="BE2000">
        <v>0</v>
      </c>
      <c r="BF2000">
        <v>0</v>
      </c>
      <c r="BG2000" s="20">
        <v>3</v>
      </c>
      <c r="BH2000" s="20">
        <v>0</v>
      </c>
      <c r="BI2000" s="20">
        <v>88</v>
      </c>
      <c r="BJ2000" s="20">
        <v>2</v>
      </c>
      <c r="BK2000" s="20">
        <v>294</v>
      </c>
      <c r="BL2000" s="20">
        <v>1408</v>
      </c>
      <c r="BM2000" s="20">
        <v>663</v>
      </c>
      <c r="BN2000" s="20">
        <v>155</v>
      </c>
      <c r="BO2000" s="20">
        <v>19</v>
      </c>
      <c r="BP2000" s="20"/>
      <c r="BQ2000" s="20"/>
      <c r="BR2000" s="20"/>
      <c r="BS2000" s="20"/>
      <c r="BT2000" s="20"/>
      <c r="BU2000" s="20"/>
      <c r="BV2000" s="20"/>
    </row>
    <row r="2001" spans="1:74" x14ac:dyDescent="0.25">
      <c r="A2001" s="20" t="s">
        <v>405</v>
      </c>
      <c r="B2001" s="20" t="s">
        <v>406</v>
      </c>
      <c r="C2001" s="20" t="s">
        <v>407</v>
      </c>
      <c r="D2001" s="1">
        <v>44542</v>
      </c>
      <c r="E2001">
        <v>106</v>
      </c>
      <c r="F2001">
        <v>3</v>
      </c>
      <c r="G2001">
        <v>2</v>
      </c>
      <c r="H2001">
        <v>0</v>
      </c>
      <c r="I2001">
        <v>0</v>
      </c>
      <c r="J2001">
        <v>57</v>
      </c>
      <c r="K2001">
        <v>1</v>
      </c>
      <c r="L2001">
        <v>12</v>
      </c>
      <c r="M2001">
        <v>1</v>
      </c>
      <c r="N2001">
        <v>2</v>
      </c>
      <c r="O2001">
        <v>1</v>
      </c>
      <c r="P2001">
        <v>0</v>
      </c>
      <c r="Q2001">
        <v>0</v>
      </c>
      <c r="R2001">
        <v>341</v>
      </c>
      <c r="S2001">
        <v>201</v>
      </c>
      <c r="T2001">
        <v>15</v>
      </c>
      <c r="U2001">
        <v>17</v>
      </c>
      <c r="V2001">
        <v>5</v>
      </c>
      <c r="W2001">
        <v>1930</v>
      </c>
      <c r="X2001">
        <v>563</v>
      </c>
      <c r="Y2001">
        <v>37</v>
      </c>
      <c r="Z2001">
        <v>210</v>
      </c>
      <c r="AA2001">
        <v>161</v>
      </c>
      <c r="AB2001">
        <v>977</v>
      </c>
      <c r="AC2001">
        <v>263</v>
      </c>
      <c r="AD2001">
        <v>7</v>
      </c>
      <c r="AE2001">
        <v>32</v>
      </c>
      <c r="AF2001">
        <v>244</v>
      </c>
      <c r="AG2001">
        <v>221</v>
      </c>
      <c r="AH2001">
        <v>23</v>
      </c>
      <c r="AI2001">
        <v>2</v>
      </c>
      <c r="AJ2001">
        <v>28</v>
      </c>
      <c r="AK2001">
        <v>18</v>
      </c>
      <c r="AL2001">
        <v>24</v>
      </c>
      <c r="AM2001">
        <v>11</v>
      </c>
      <c r="AN2001">
        <v>0</v>
      </c>
      <c r="AO2001">
        <v>1</v>
      </c>
      <c r="AP2001">
        <v>1</v>
      </c>
      <c r="AQ2001">
        <v>0</v>
      </c>
      <c r="AR2001">
        <v>0</v>
      </c>
      <c r="AS2001">
        <v>0</v>
      </c>
      <c r="AT2001">
        <v>0</v>
      </c>
      <c r="AU2001">
        <v>0</v>
      </c>
      <c r="AV2001">
        <v>0</v>
      </c>
      <c r="AW2001">
        <v>0</v>
      </c>
      <c r="AX2001">
        <v>0</v>
      </c>
      <c r="AY2001">
        <v>0</v>
      </c>
      <c r="AZ2001">
        <v>0</v>
      </c>
      <c r="BA2001">
        <v>0</v>
      </c>
      <c r="BB2001">
        <v>0</v>
      </c>
      <c r="BC2001">
        <v>0</v>
      </c>
      <c r="BD2001">
        <v>0</v>
      </c>
      <c r="BE2001">
        <v>0</v>
      </c>
      <c r="BF2001">
        <v>0</v>
      </c>
      <c r="BG2001" s="20">
        <v>3</v>
      </c>
      <c r="BH2001" s="20">
        <v>0</v>
      </c>
      <c r="BI2001" s="20">
        <v>89</v>
      </c>
      <c r="BJ2001" s="20">
        <v>2</v>
      </c>
      <c r="BK2001" s="20">
        <v>292</v>
      </c>
      <c r="BL2001" s="20">
        <v>1417</v>
      </c>
      <c r="BM2001" s="20">
        <v>669</v>
      </c>
      <c r="BN2001" s="20">
        <v>155</v>
      </c>
      <c r="BO2001" s="20">
        <v>19</v>
      </c>
      <c r="BP2001" s="20"/>
      <c r="BQ2001" s="20"/>
      <c r="BR2001" s="20"/>
      <c r="BS2001" s="20"/>
      <c r="BT2001" s="20"/>
      <c r="BU2001" s="20"/>
      <c r="BV2001" s="20"/>
    </row>
    <row r="2002" spans="1:74" x14ac:dyDescent="0.25">
      <c r="A2002" s="20" t="s">
        <v>405</v>
      </c>
      <c r="B2002" s="20" t="s">
        <v>406</v>
      </c>
      <c r="C2002" s="20" t="s">
        <v>407</v>
      </c>
      <c r="D2002" s="1">
        <v>44549</v>
      </c>
      <c r="E2002">
        <v>106</v>
      </c>
      <c r="F2002">
        <v>3</v>
      </c>
      <c r="G2002">
        <v>2</v>
      </c>
      <c r="H2002">
        <v>0</v>
      </c>
      <c r="I2002">
        <v>0</v>
      </c>
      <c r="J2002">
        <v>61</v>
      </c>
      <c r="K2002">
        <v>1</v>
      </c>
      <c r="L2002">
        <v>12</v>
      </c>
      <c r="M2002">
        <v>1</v>
      </c>
      <c r="N2002">
        <v>2</v>
      </c>
      <c r="O2002">
        <v>1</v>
      </c>
      <c r="P2002">
        <v>0</v>
      </c>
      <c r="Q2002">
        <v>0</v>
      </c>
      <c r="R2002">
        <v>339</v>
      </c>
      <c r="S2002">
        <v>209</v>
      </c>
      <c r="T2002">
        <v>15</v>
      </c>
      <c r="U2002">
        <v>17</v>
      </c>
      <c r="V2002">
        <v>5</v>
      </c>
      <c r="W2002">
        <v>1932</v>
      </c>
      <c r="X2002">
        <v>654</v>
      </c>
      <c r="Y2002">
        <v>36</v>
      </c>
      <c r="Z2002">
        <v>204</v>
      </c>
      <c r="AA2002">
        <v>157</v>
      </c>
      <c r="AB2002">
        <v>980</v>
      </c>
      <c r="AC2002">
        <v>322</v>
      </c>
      <c r="AD2002">
        <v>7</v>
      </c>
      <c r="AE2002">
        <v>32</v>
      </c>
      <c r="AF2002">
        <v>243</v>
      </c>
      <c r="AG2002">
        <v>223</v>
      </c>
      <c r="AH2002">
        <v>37</v>
      </c>
      <c r="AI2002">
        <v>2</v>
      </c>
      <c r="AJ2002">
        <v>28</v>
      </c>
      <c r="AK2002">
        <v>18</v>
      </c>
      <c r="AL2002">
        <v>24</v>
      </c>
      <c r="AM2002">
        <v>15</v>
      </c>
      <c r="AN2002">
        <v>0</v>
      </c>
      <c r="AO2002">
        <v>1</v>
      </c>
      <c r="AP2002">
        <v>1</v>
      </c>
      <c r="AQ2002">
        <v>0</v>
      </c>
      <c r="AR2002">
        <v>0</v>
      </c>
      <c r="AS2002">
        <v>0</v>
      </c>
      <c r="AT2002">
        <v>0</v>
      </c>
      <c r="AU2002">
        <v>0</v>
      </c>
      <c r="AV2002">
        <v>0</v>
      </c>
      <c r="AW2002">
        <v>0</v>
      </c>
      <c r="AX2002">
        <v>0</v>
      </c>
      <c r="AY2002">
        <v>0</v>
      </c>
      <c r="AZ2002">
        <v>0</v>
      </c>
      <c r="BA2002">
        <v>0</v>
      </c>
      <c r="BB2002">
        <v>0</v>
      </c>
      <c r="BC2002">
        <v>0</v>
      </c>
      <c r="BD2002">
        <v>0</v>
      </c>
      <c r="BE2002">
        <v>0</v>
      </c>
      <c r="BF2002">
        <v>0</v>
      </c>
      <c r="BG2002" s="20">
        <v>3</v>
      </c>
      <c r="BH2002" s="20">
        <v>0</v>
      </c>
      <c r="BI2002" s="20">
        <v>89</v>
      </c>
      <c r="BJ2002" s="20">
        <v>2</v>
      </c>
      <c r="BK2002" s="20">
        <v>290</v>
      </c>
      <c r="BL2002" s="20">
        <v>1424</v>
      </c>
      <c r="BM2002" s="20">
        <v>672</v>
      </c>
      <c r="BN2002" s="20">
        <v>155</v>
      </c>
      <c r="BO2002" s="20">
        <v>19</v>
      </c>
      <c r="BP2002" s="20">
        <v>6728</v>
      </c>
      <c r="BQ2002" s="20">
        <v>842</v>
      </c>
      <c r="BR2002" s="20">
        <v>0</v>
      </c>
      <c r="BS2002" s="20">
        <v>60</v>
      </c>
      <c r="BT2002" s="20">
        <v>724</v>
      </c>
      <c r="BU2002" s="20">
        <v>1855</v>
      </c>
      <c r="BV2002" s="20">
        <v>3655</v>
      </c>
    </row>
    <row r="2003" spans="1:74" x14ac:dyDescent="0.25">
      <c r="A2003" s="20" t="s">
        <v>405</v>
      </c>
      <c r="B2003" s="20" t="s">
        <v>406</v>
      </c>
      <c r="C2003" s="20" t="s">
        <v>407</v>
      </c>
      <c r="D2003" s="1">
        <v>44558</v>
      </c>
      <c r="E2003">
        <v>107</v>
      </c>
      <c r="F2003">
        <v>3</v>
      </c>
      <c r="G2003">
        <v>2</v>
      </c>
      <c r="H2003">
        <v>0</v>
      </c>
      <c r="I2003">
        <v>0</v>
      </c>
      <c r="J2003">
        <v>65</v>
      </c>
      <c r="K2003">
        <v>1</v>
      </c>
      <c r="L2003">
        <v>12</v>
      </c>
      <c r="M2003">
        <v>1</v>
      </c>
      <c r="N2003">
        <v>2</v>
      </c>
      <c r="O2003">
        <v>1</v>
      </c>
      <c r="P2003">
        <v>0</v>
      </c>
      <c r="Q2003">
        <v>0</v>
      </c>
      <c r="R2003">
        <v>340</v>
      </c>
      <c r="S2003">
        <v>215</v>
      </c>
      <c r="T2003">
        <v>15</v>
      </c>
      <c r="U2003">
        <v>17</v>
      </c>
      <c r="V2003">
        <v>6</v>
      </c>
      <c r="W2003">
        <v>1934</v>
      </c>
      <c r="X2003">
        <v>761</v>
      </c>
      <c r="Y2003">
        <v>36</v>
      </c>
      <c r="Z2003">
        <v>204</v>
      </c>
      <c r="AA2003">
        <v>152</v>
      </c>
      <c r="AB2003">
        <v>981</v>
      </c>
      <c r="AC2003">
        <v>377</v>
      </c>
      <c r="AD2003">
        <v>7</v>
      </c>
      <c r="AE2003">
        <v>32</v>
      </c>
      <c r="AF2003">
        <v>245</v>
      </c>
      <c r="AG2003">
        <v>224</v>
      </c>
      <c r="AH2003">
        <v>64</v>
      </c>
      <c r="AI2003">
        <v>2</v>
      </c>
      <c r="AJ2003">
        <v>28</v>
      </c>
      <c r="AK2003">
        <v>18</v>
      </c>
      <c r="AL2003">
        <v>24</v>
      </c>
      <c r="AM2003">
        <v>16</v>
      </c>
      <c r="AN2003">
        <v>0</v>
      </c>
      <c r="AO2003">
        <v>1</v>
      </c>
      <c r="AP2003">
        <v>1</v>
      </c>
      <c r="AQ2003">
        <v>0</v>
      </c>
      <c r="AR2003">
        <v>0</v>
      </c>
      <c r="AS2003">
        <v>0</v>
      </c>
      <c r="AT2003">
        <v>0</v>
      </c>
      <c r="AU2003">
        <v>0</v>
      </c>
      <c r="AV2003">
        <v>0</v>
      </c>
      <c r="AW2003">
        <v>0</v>
      </c>
      <c r="AX2003">
        <v>0</v>
      </c>
      <c r="AY2003">
        <v>0</v>
      </c>
      <c r="AZ2003">
        <v>0</v>
      </c>
      <c r="BA2003">
        <v>0</v>
      </c>
      <c r="BB2003">
        <v>0</v>
      </c>
      <c r="BC2003">
        <v>0</v>
      </c>
      <c r="BD2003">
        <v>0</v>
      </c>
      <c r="BE2003">
        <v>0</v>
      </c>
      <c r="BF2003">
        <v>0</v>
      </c>
      <c r="BG2003" s="20">
        <v>3</v>
      </c>
      <c r="BH2003" s="20">
        <v>0</v>
      </c>
      <c r="BI2003" s="20">
        <v>90</v>
      </c>
      <c r="BJ2003" s="20">
        <v>2</v>
      </c>
      <c r="BK2003" s="20">
        <v>291</v>
      </c>
      <c r="BL2003" s="20">
        <v>1434</v>
      </c>
      <c r="BM2003" s="20">
        <v>673</v>
      </c>
      <c r="BN2003" s="20">
        <v>155</v>
      </c>
      <c r="BO2003" s="20">
        <v>20</v>
      </c>
      <c r="BP2003" s="20">
        <v>6746</v>
      </c>
      <c r="BQ2003" s="20">
        <v>1218</v>
      </c>
      <c r="BR2003" s="20">
        <v>0</v>
      </c>
      <c r="BS2003" s="20">
        <v>59</v>
      </c>
      <c r="BT2003" s="20">
        <v>715</v>
      </c>
      <c r="BU2003" s="20">
        <v>1852</v>
      </c>
      <c r="BV2003" s="20">
        <v>3693</v>
      </c>
    </row>
    <row r="2004" spans="1:74" x14ac:dyDescent="0.25">
      <c r="A2004" s="20" t="s">
        <v>405</v>
      </c>
      <c r="B2004" s="20" t="s">
        <v>406</v>
      </c>
      <c r="C2004" s="20" t="s">
        <v>407</v>
      </c>
      <c r="D2004" s="1">
        <v>44564</v>
      </c>
      <c r="E2004">
        <v>107</v>
      </c>
      <c r="F2004">
        <v>3</v>
      </c>
      <c r="G2004">
        <v>2</v>
      </c>
      <c r="H2004">
        <v>0</v>
      </c>
      <c r="I2004">
        <v>0</v>
      </c>
      <c r="J2004">
        <v>67</v>
      </c>
      <c r="K2004">
        <v>1</v>
      </c>
      <c r="L2004">
        <v>12</v>
      </c>
      <c r="M2004">
        <v>1</v>
      </c>
      <c r="N2004">
        <v>2</v>
      </c>
      <c r="O2004">
        <v>1</v>
      </c>
      <c r="P2004">
        <v>0</v>
      </c>
      <c r="Q2004">
        <v>0</v>
      </c>
      <c r="R2004">
        <v>345</v>
      </c>
      <c r="S2004">
        <v>218</v>
      </c>
      <c r="T2004">
        <v>15</v>
      </c>
      <c r="U2004">
        <v>17</v>
      </c>
      <c r="V2004">
        <v>7</v>
      </c>
      <c r="W2004">
        <v>1932</v>
      </c>
      <c r="X2004">
        <v>795</v>
      </c>
      <c r="Y2004">
        <v>35</v>
      </c>
      <c r="Z2004">
        <v>203</v>
      </c>
      <c r="AA2004">
        <v>151</v>
      </c>
      <c r="AB2004">
        <v>986</v>
      </c>
      <c r="AC2004">
        <v>389</v>
      </c>
      <c r="AD2004">
        <v>9</v>
      </c>
      <c r="AE2004">
        <v>32</v>
      </c>
      <c r="AF2004">
        <v>246</v>
      </c>
      <c r="AG2004">
        <v>224</v>
      </c>
      <c r="AH2004">
        <v>66</v>
      </c>
      <c r="AI2004">
        <v>2</v>
      </c>
      <c r="AJ2004">
        <v>28</v>
      </c>
      <c r="AK2004">
        <v>17</v>
      </c>
      <c r="AL2004">
        <v>23</v>
      </c>
      <c r="AM2004">
        <v>16</v>
      </c>
      <c r="AN2004">
        <v>0</v>
      </c>
      <c r="AO2004">
        <v>1</v>
      </c>
      <c r="AP2004">
        <v>1</v>
      </c>
      <c r="AQ2004">
        <v>0</v>
      </c>
      <c r="AR2004">
        <v>0</v>
      </c>
      <c r="AS2004">
        <v>0</v>
      </c>
      <c r="AT2004">
        <v>0</v>
      </c>
      <c r="AU2004">
        <v>0</v>
      </c>
      <c r="AV2004">
        <v>0</v>
      </c>
      <c r="AW2004">
        <v>0</v>
      </c>
      <c r="AX2004">
        <v>0</v>
      </c>
      <c r="AY2004">
        <v>0</v>
      </c>
      <c r="AZ2004">
        <v>0</v>
      </c>
      <c r="BA2004">
        <v>0</v>
      </c>
      <c r="BB2004">
        <v>0</v>
      </c>
      <c r="BC2004">
        <v>0</v>
      </c>
      <c r="BD2004">
        <v>0</v>
      </c>
      <c r="BE2004">
        <v>0</v>
      </c>
      <c r="BF2004">
        <v>0</v>
      </c>
      <c r="BG2004" s="20">
        <v>3</v>
      </c>
      <c r="BH2004" s="20">
        <v>0</v>
      </c>
      <c r="BI2004" s="20">
        <v>90</v>
      </c>
      <c r="BJ2004" s="20">
        <v>2</v>
      </c>
      <c r="BK2004" s="20">
        <v>295</v>
      </c>
      <c r="BL2004" s="20">
        <v>1433</v>
      </c>
      <c r="BM2004" s="20">
        <v>677</v>
      </c>
      <c r="BN2004" s="20">
        <v>156</v>
      </c>
      <c r="BO2004" s="20">
        <v>19</v>
      </c>
      <c r="BP2004" s="20">
        <v>6748</v>
      </c>
      <c r="BQ2004" s="20">
        <v>1348</v>
      </c>
      <c r="BR2004" s="20">
        <v>0</v>
      </c>
      <c r="BS2004" s="20">
        <v>60</v>
      </c>
      <c r="BT2004" s="20">
        <v>711</v>
      </c>
      <c r="BU2004" s="20">
        <v>1840</v>
      </c>
      <c r="BV2004" s="20">
        <v>3706</v>
      </c>
    </row>
    <row r="2005" spans="1:74" x14ac:dyDescent="0.25">
      <c r="A2005" s="20" t="s">
        <v>405</v>
      </c>
      <c r="B2005" s="20" t="s">
        <v>406</v>
      </c>
      <c r="C2005" s="20" t="s">
        <v>407</v>
      </c>
      <c r="D2005" s="1">
        <v>44570</v>
      </c>
      <c r="E2005">
        <v>106</v>
      </c>
      <c r="F2005">
        <v>3</v>
      </c>
      <c r="G2005">
        <v>2</v>
      </c>
      <c r="H2005">
        <v>0</v>
      </c>
      <c r="I2005">
        <v>0</v>
      </c>
      <c r="J2005">
        <v>67</v>
      </c>
      <c r="K2005">
        <v>1</v>
      </c>
      <c r="L2005">
        <v>12</v>
      </c>
      <c r="M2005">
        <v>1</v>
      </c>
      <c r="N2005">
        <v>2</v>
      </c>
      <c r="O2005">
        <v>1</v>
      </c>
      <c r="P2005">
        <v>0</v>
      </c>
      <c r="Q2005">
        <v>0</v>
      </c>
      <c r="R2005">
        <v>347</v>
      </c>
      <c r="S2005">
        <v>226</v>
      </c>
      <c r="T2005">
        <v>15</v>
      </c>
      <c r="U2005">
        <v>18</v>
      </c>
      <c r="V2005">
        <v>6</v>
      </c>
      <c r="W2005">
        <v>1928</v>
      </c>
      <c r="X2005">
        <v>830</v>
      </c>
      <c r="Y2005">
        <v>34</v>
      </c>
      <c r="Z2005">
        <v>202</v>
      </c>
      <c r="AA2005">
        <v>152</v>
      </c>
      <c r="AB2005">
        <v>981</v>
      </c>
      <c r="AC2005">
        <v>403</v>
      </c>
      <c r="AD2005">
        <v>8</v>
      </c>
      <c r="AE2005">
        <v>32</v>
      </c>
      <c r="AF2005">
        <v>243</v>
      </c>
      <c r="AG2005">
        <v>224</v>
      </c>
      <c r="AH2005">
        <v>75</v>
      </c>
      <c r="AI2005">
        <v>2</v>
      </c>
      <c r="AJ2005">
        <v>28</v>
      </c>
      <c r="AK2005">
        <v>18</v>
      </c>
      <c r="AL2005">
        <v>23</v>
      </c>
      <c r="AM2005">
        <v>16</v>
      </c>
      <c r="AN2005">
        <v>0</v>
      </c>
      <c r="AO2005">
        <v>1</v>
      </c>
      <c r="AP2005">
        <v>1</v>
      </c>
      <c r="AQ2005">
        <v>0</v>
      </c>
      <c r="AR2005">
        <v>0</v>
      </c>
      <c r="AS2005">
        <v>0</v>
      </c>
      <c r="AT2005">
        <v>0</v>
      </c>
      <c r="AU2005">
        <v>0</v>
      </c>
      <c r="AV2005">
        <v>0</v>
      </c>
      <c r="AW2005">
        <v>0</v>
      </c>
      <c r="AX2005">
        <v>0</v>
      </c>
      <c r="AY2005">
        <v>0</v>
      </c>
      <c r="AZ2005">
        <v>0</v>
      </c>
      <c r="BA2005">
        <v>0</v>
      </c>
      <c r="BB2005">
        <v>0</v>
      </c>
      <c r="BC2005">
        <v>0</v>
      </c>
      <c r="BD2005">
        <v>0</v>
      </c>
      <c r="BE2005">
        <v>0</v>
      </c>
      <c r="BF2005">
        <v>0</v>
      </c>
      <c r="BG2005" s="20">
        <v>3</v>
      </c>
      <c r="BH2005" s="20">
        <v>0</v>
      </c>
      <c r="BI2005" s="20">
        <v>89</v>
      </c>
      <c r="BJ2005" s="20">
        <v>2</v>
      </c>
      <c r="BK2005" s="20">
        <v>297</v>
      </c>
      <c r="BL2005" s="20">
        <v>1430</v>
      </c>
      <c r="BM2005" s="20">
        <v>677</v>
      </c>
      <c r="BN2005" s="20">
        <v>156</v>
      </c>
      <c r="BO2005" s="20">
        <v>19</v>
      </c>
      <c r="BP2005" s="20">
        <v>6769</v>
      </c>
      <c r="BQ2005" s="20">
        <v>1444</v>
      </c>
      <c r="BR2005" s="20">
        <v>0</v>
      </c>
      <c r="BS2005" s="20">
        <v>60</v>
      </c>
      <c r="BT2005" s="20">
        <v>705</v>
      </c>
      <c r="BU2005" s="20">
        <v>1848</v>
      </c>
      <c r="BV2005" s="20">
        <v>3738</v>
      </c>
    </row>
    <row r="2006" spans="1:74" x14ac:dyDescent="0.25">
      <c r="A2006" s="20" t="s">
        <v>405</v>
      </c>
      <c r="B2006" s="20" t="s">
        <v>406</v>
      </c>
      <c r="C2006" s="20" t="s">
        <v>407</v>
      </c>
      <c r="D2006" s="1">
        <v>44577</v>
      </c>
      <c r="E2006">
        <v>108</v>
      </c>
      <c r="F2006">
        <v>3</v>
      </c>
      <c r="G2006">
        <v>2</v>
      </c>
      <c r="H2006">
        <v>0</v>
      </c>
      <c r="I2006">
        <v>0</v>
      </c>
      <c r="J2006">
        <v>69</v>
      </c>
      <c r="K2006">
        <v>1</v>
      </c>
      <c r="L2006">
        <v>12</v>
      </c>
      <c r="M2006">
        <v>2</v>
      </c>
      <c r="N2006">
        <v>2</v>
      </c>
      <c r="O2006">
        <v>1</v>
      </c>
      <c r="P2006">
        <v>0</v>
      </c>
      <c r="Q2006">
        <v>0</v>
      </c>
      <c r="R2006">
        <v>349</v>
      </c>
      <c r="S2006">
        <v>226</v>
      </c>
      <c r="T2006">
        <v>15</v>
      </c>
      <c r="U2006">
        <v>18</v>
      </c>
      <c r="V2006">
        <v>7</v>
      </c>
      <c r="W2006">
        <v>1935</v>
      </c>
      <c r="X2006">
        <v>856</v>
      </c>
      <c r="Y2006">
        <v>38</v>
      </c>
      <c r="Z2006">
        <v>199</v>
      </c>
      <c r="AA2006">
        <v>147</v>
      </c>
      <c r="AB2006">
        <v>982</v>
      </c>
      <c r="AC2006">
        <v>418</v>
      </c>
      <c r="AD2006">
        <v>9</v>
      </c>
      <c r="AE2006">
        <v>33</v>
      </c>
      <c r="AF2006">
        <v>241</v>
      </c>
      <c r="AG2006">
        <v>225</v>
      </c>
      <c r="AH2006">
        <v>75</v>
      </c>
      <c r="AI2006">
        <v>2</v>
      </c>
      <c r="AJ2006">
        <v>28</v>
      </c>
      <c r="AK2006">
        <v>17</v>
      </c>
      <c r="AL2006">
        <v>23</v>
      </c>
      <c r="AM2006">
        <v>16</v>
      </c>
      <c r="AN2006">
        <v>0</v>
      </c>
      <c r="AO2006">
        <v>1</v>
      </c>
      <c r="AP2006">
        <v>1</v>
      </c>
      <c r="AQ2006">
        <v>0</v>
      </c>
      <c r="AR2006">
        <v>0</v>
      </c>
      <c r="AS2006">
        <v>0</v>
      </c>
      <c r="AT2006">
        <v>0</v>
      </c>
      <c r="AU2006">
        <v>0</v>
      </c>
      <c r="AV2006">
        <v>0</v>
      </c>
      <c r="AW2006">
        <v>0</v>
      </c>
      <c r="AX2006">
        <v>0</v>
      </c>
      <c r="AY2006">
        <v>0</v>
      </c>
      <c r="AZ2006">
        <v>0</v>
      </c>
      <c r="BA2006">
        <v>0</v>
      </c>
      <c r="BB2006">
        <v>0</v>
      </c>
      <c r="BC2006">
        <v>0</v>
      </c>
      <c r="BD2006">
        <v>0</v>
      </c>
      <c r="BE2006">
        <v>0</v>
      </c>
      <c r="BF2006">
        <v>0</v>
      </c>
      <c r="BG2006" s="20">
        <v>3</v>
      </c>
      <c r="BH2006" s="20">
        <v>0</v>
      </c>
      <c r="BI2006" s="20">
        <v>90</v>
      </c>
      <c r="BJ2006" s="20">
        <v>2</v>
      </c>
      <c r="BK2006" s="20">
        <v>297</v>
      </c>
      <c r="BL2006" s="20">
        <v>1435</v>
      </c>
      <c r="BM2006" s="20">
        <v>679</v>
      </c>
      <c r="BN2006" s="20">
        <v>160</v>
      </c>
      <c r="BO2006" s="20">
        <v>20</v>
      </c>
      <c r="BP2006" s="20">
        <v>6786</v>
      </c>
      <c r="BQ2006" s="20">
        <v>1526</v>
      </c>
      <c r="BR2006" s="20">
        <v>0</v>
      </c>
      <c r="BS2006" s="20">
        <v>65</v>
      </c>
      <c r="BT2006" s="20">
        <v>699</v>
      </c>
      <c r="BU2006" s="20">
        <v>1848</v>
      </c>
      <c r="BV2006" s="20">
        <v>3769</v>
      </c>
    </row>
    <row r="2007" spans="1:74" x14ac:dyDescent="0.25">
      <c r="A2007" s="20" t="s">
        <v>405</v>
      </c>
      <c r="B2007" s="20" t="s">
        <v>406</v>
      </c>
      <c r="C2007" s="20" t="s">
        <v>407</v>
      </c>
      <c r="D2007" s="1">
        <v>44584</v>
      </c>
      <c r="E2007">
        <v>110</v>
      </c>
      <c r="F2007">
        <v>3</v>
      </c>
      <c r="G2007">
        <v>2</v>
      </c>
      <c r="H2007">
        <v>0</v>
      </c>
      <c r="I2007">
        <v>0</v>
      </c>
      <c r="J2007">
        <v>69</v>
      </c>
      <c r="K2007">
        <v>1</v>
      </c>
      <c r="L2007">
        <v>11</v>
      </c>
      <c r="M2007">
        <v>2</v>
      </c>
      <c r="N2007">
        <v>2</v>
      </c>
      <c r="O2007">
        <v>1</v>
      </c>
      <c r="P2007">
        <v>0</v>
      </c>
      <c r="Q2007">
        <v>0</v>
      </c>
      <c r="R2007">
        <v>345</v>
      </c>
      <c r="S2007">
        <v>226</v>
      </c>
      <c r="T2007">
        <v>14</v>
      </c>
      <c r="U2007">
        <v>17</v>
      </c>
      <c r="V2007">
        <v>6</v>
      </c>
      <c r="W2007">
        <v>1926</v>
      </c>
      <c r="X2007">
        <v>861</v>
      </c>
      <c r="Y2007">
        <v>39</v>
      </c>
      <c r="Z2007">
        <v>193</v>
      </c>
      <c r="AA2007">
        <v>146</v>
      </c>
      <c r="AB2007">
        <v>984</v>
      </c>
      <c r="AC2007">
        <v>422</v>
      </c>
      <c r="AD2007">
        <v>10</v>
      </c>
      <c r="AE2007">
        <v>33</v>
      </c>
      <c r="AF2007">
        <v>240</v>
      </c>
      <c r="AG2007">
        <v>225</v>
      </c>
      <c r="AH2007">
        <v>77</v>
      </c>
      <c r="AI2007">
        <v>2</v>
      </c>
      <c r="AJ2007">
        <v>28</v>
      </c>
      <c r="AK2007">
        <v>16</v>
      </c>
      <c r="AL2007">
        <v>23</v>
      </c>
      <c r="AM2007">
        <v>16</v>
      </c>
      <c r="AN2007">
        <v>0</v>
      </c>
      <c r="AO2007">
        <v>1</v>
      </c>
      <c r="AP2007">
        <v>1</v>
      </c>
      <c r="AQ2007">
        <v>0</v>
      </c>
      <c r="AR2007">
        <v>0</v>
      </c>
      <c r="AS2007">
        <v>0</v>
      </c>
      <c r="AT2007">
        <v>0</v>
      </c>
      <c r="AU2007">
        <v>0</v>
      </c>
      <c r="AV2007">
        <v>0</v>
      </c>
      <c r="AW2007">
        <v>0</v>
      </c>
      <c r="AX2007">
        <v>0</v>
      </c>
      <c r="AY2007">
        <v>0</v>
      </c>
      <c r="AZ2007">
        <v>0</v>
      </c>
      <c r="BA2007">
        <v>0</v>
      </c>
      <c r="BB2007">
        <v>0</v>
      </c>
      <c r="BC2007">
        <v>0</v>
      </c>
      <c r="BD2007">
        <v>0</v>
      </c>
      <c r="BE2007">
        <v>0</v>
      </c>
      <c r="BF2007">
        <v>0</v>
      </c>
      <c r="BG2007" s="20">
        <v>3</v>
      </c>
      <c r="BH2007" s="20">
        <v>0</v>
      </c>
      <c r="BI2007" s="20">
        <v>92</v>
      </c>
      <c r="BJ2007" s="20">
        <v>2</v>
      </c>
      <c r="BK2007" s="20">
        <v>297</v>
      </c>
      <c r="BL2007" s="20">
        <v>1436</v>
      </c>
      <c r="BM2007" s="20">
        <v>680</v>
      </c>
      <c r="BN2007" s="20">
        <v>160</v>
      </c>
      <c r="BO2007" s="20">
        <v>20</v>
      </c>
      <c r="BP2007" s="20">
        <v>6810</v>
      </c>
      <c r="BQ2007" s="20">
        <v>1564</v>
      </c>
      <c r="BR2007" s="20">
        <v>0</v>
      </c>
      <c r="BS2007" s="20">
        <v>68</v>
      </c>
      <c r="BT2007" s="20">
        <v>698</v>
      </c>
      <c r="BU2007" s="20">
        <v>1847</v>
      </c>
      <c r="BV2007" s="20">
        <v>3787</v>
      </c>
    </row>
    <row r="2008" spans="1:74" x14ac:dyDescent="0.25">
      <c r="A2008" s="20" t="s">
        <v>405</v>
      </c>
      <c r="B2008" s="20" t="s">
        <v>406</v>
      </c>
      <c r="C2008" s="20" t="s">
        <v>407</v>
      </c>
      <c r="D2008" s="1">
        <v>44591</v>
      </c>
      <c r="E2008">
        <v>110</v>
      </c>
      <c r="F2008">
        <v>3</v>
      </c>
      <c r="G2008">
        <v>2</v>
      </c>
      <c r="H2008">
        <v>0</v>
      </c>
      <c r="I2008">
        <v>0</v>
      </c>
      <c r="J2008">
        <v>70</v>
      </c>
      <c r="K2008">
        <v>1</v>
      </c>
      <c r="L2008">
        <v>11</v>
      </c>
      <c r="M2008">
        <v>2</v>
      </c>
      <c r="N2008">
        <v>2</v>
      </c>
      <c r="O2008">
        <v>1</v>
      </c>
      <c r="P2008">
        <v>0</v>
      </c>
      <c r="Q2008">
        <v>0</v>
      </c>
      <c r="R2008">
        <v>346</v>
      </c>
      <c r="S2008">
        <v>228</v>
      </c>
      <c r="T2008">
        <v>13</v>
      </c>
      <c r="U2008">
        <v>17</v>
      </c>
      <c r="V2008">
        <v>7</v>
      </c>
      <c r="W2008">
        <v>1930</v>
      </c>
      <c r="X2008">
        <v>879</v>
      </c>
      <c r="Y2008">
        <v>38</v>
      </c>
      <c r="Z2008">
        <v>191</v>
      </c>
      <c r="AA2008">
        <v>147</v>
      </c>
      <c r="AB2008">
        <v>989</v>
      </c>
      <c r="AC2008">
        <v>428</v>
      </c>
      <c r="AD2008">
        <v>10</v>
      </c>
      <c r="AE2008">
        <v>34</v>
      </c>
      <c r="AF2008">
        <v>240</v>
      </c>
      <c r="AG2008">
        <v>230</v>
      </c>
      <c r="AH2008">
        <v>81</v>
      </c>
      <c r="AI2008">
        <v>2</v>
      </c>
      <c r="AJ2008">
        <v>27</v>
      </c>
      <c r="AK2008">
        <v>18</v>
      </c>
      <c r="AL2008">
        <v>23</v>
      </c>
      <c r="AM2008">
        <v>16</v>
      </c>
      <c r="AN2008">
        <v>0</v>
      </c>
      <c r="AO2008">
        <v>1</v>
      </c>
      <c r="AP2008">
        <v>1</v>
      </c>
      <c r="AQ2008">
        <v>0</v>
      </c>
      <c r="AR2008">
        <v>0</v>
      </c>
      <c r="AS2008">
        <v>0</v>
      </c>
      <c r="AT2008">
        <v>0</v>
      </c>
      <c r="AU2008">
        <v>0</v>
      </c>
      <c r="AV2008">
        <v>0</v>
      </c>
      <c r="AW2008">
        <v>0</v>
      </c>
      <c r="AX2008">
        <v>0</v>
      </c>
      <c r="AY2008">
        <v>0</v>
      </c>
      <c r="AZ2008">
        <v>0</v>
      </c>
      <c r="BA2008">
        <v>0</v>
      </c>
      <c r="BB2008">
        <v>0</v>
      </c>
      <c r="BC2008">
        <v>0</v>
      </c>
      <c r="BD2008">
        <v>0</v>
      </c>
      <c r="BE2008">
        <v>0</v>
      </c>
      <c r="BF2008">
        <v>0</v>
      </c>
      <c r="BG2008" s="20">
        <v>3</v>
      </c>
      <c r="BH2008" s="20">
        <v>0</v>
      </c>
      <c r="BI2008" s="20">
        <v>92</v>
      </c>
      <c r="BJ2008" s="20">
        <v>2</v>
      </c>
      <c r="BK2008" s="20">
        <v>297</v>
      </c>
      <c r="BL2008" s="20">
        <v>1442</v>
      </c>
      <c r="BM2008" s="20">
        <v>682</v>
      </c>
      <c r="BN2008" s="20">
        <v>162</v>
      </c>
      <c r="BO2008" s="20">
        <v>20</v>
      </c>
      <c r="BP2008" s="20">
        <v>6826</v>
      </c>
      <c r="BQ2008" s="20">
        <v>1616</v>
      </c>
      <c r="BR2008" s="20">
        <v>0</v>
      </c>
      <c r="BS2008" s="20">
        <v>67</v>
      </c>
      <c r="BT2008" s="20">
        <v>700</v>
      </c>
      <c r="BU2008" s="20">
        <v>1845</v>
      </c>
      <c r="BV2008" s="20">
        <v>3813</v>
      </c>
    </row>
    <row r="2009" spans="1:74" x14ac:dyDescent="0.25">
      <c r="A2009" s="20" t="s">
        <v>405</v>
      </c>
      <c r="B2009" s="20" t="s">
        <v>406</v>
      </c>
      <c r="C2009" s="20" t="s">
        <v>407</v>
      </c>
      <c r="D2009" s="1">
        <v>44599</v>
      </c>
      <c r="E2009">
        <v>110</v>
      </c>
      <c r="F2009">
        <v>3</v>
      </c>
      <c r="G2009">
        <v>2</v>
      </c>
      <c r="H2009">
        <v>0</v>
      </c>
      <c r="I2009">
        <v>0</v>
      </c>
      <c r="J2009">
        <v>70</v>
      </c>
      <c r="K2009">
        <v>1</v>
      </c>
      <c r="L2009">
        <v>10</v>
      </c>
      <c r="M2009">
        <v>2</v>
      </c>
      <c r="N2009">
        <v>2</v>
      </c>
      <c r="O2009">
        <v>1</v>
      </c>
      <c r="P2009">
        <v>0</v>
      </c>
      <c r="Q2009">
        <v>0</v>
      </c>
      <c r="R2009">
        <v>346</v>
      </c>
      <c r="S2009">
        <v>228</v>
      </c>
      <c r="T2009">
        <v>13</v>
      </c>
      <c r="U2009">
        <v>17</v>
      </c>
      <c r="V2009">
        <v>6</v>
      </c>
      <c r="W2009">
        <v>1938</v>
      </c>
      <c r="X2009">
        <v>895</v>
      </c>
      <c r="Y2009">
        <v>38</v>
      </c>
      <c r="Z2009">
        <v>189</v>
      </c>
      <c r="AA2009">
        <v>149</v>
      </c>
      <c r="AB2009">
        <v>991</v>
      </c>
      <c r="AC2009">
        <v>432</v>
      </c>
      <c r="AD2009">
        <v>9</v>
      </c>
      <c r="AE2009">
        <v>35</v>
      </c>
      <c r="AF2009">
        <v>239</v>
      </c>
      <c r="AG2009">
        <v>234</v>
      </c>
      <c r="AH2009">
        <v>84</v>
      </c>
      <c r="AI2009">
        <v>2</v>
      </c>
      <c r="AJ2009">
        <v>27</v>
      </c>
      <c r="AK2009">
        <v>20</v>
      </c>
      <c r="AL2009">
        <v>23</v>
      </c>
      <c r="AM2009">
        <v>16</v>
      </c>
      <c r="AN2009">
        <v>0</v>
      </c>
      <c r="AO2009">
        <v>1</v>
      </c>
      <c r="AP2009">
        <v>1</v>
      </c>
      <c r="AQ2009">
        <v>0</v>
      </c>
      <c r="AR2009">
        <v>0</v>
      </c>
      <c r="AS2009">
        <v>0</v>
      </c>
      <c r="AT2009">
        <v>0</v>
      </c>
      <c r="AU2009">
        <v>0</v>
      </c>
      <c r="AV2009">
        <v>0</v>
      </c>
      <c r="AW2009">
        <v>0</v>
      </c>
      <c r="AX2009">
        <v>0</v>
      </c>
      <c r="AY2009">
        <v>0</v>
      </c>
      <c r="AZ2009">
        <v>0</v>
      </c>
      <c r="BA2009">
        <v>0</v>
      </c>
      <c r="BB2009">
        <v>0</v>
      </c>
      <c r="BC2009">
        <v>0</v>
      </c>
      <c r="BD2009">
        <v>0</v>
      </c>
      <c r="BE2009">
        <v>0</v>
      </c>
      <c r="BF2009">
        <v>0</v>
      </c>
      <c r="BG2009" s="20">
        <v>3</v>
      </c>
      <c r="BH2009" s="20">
        <v>0</v>
      </c>
      <c r="BI2009" s="20">
        <v>93</v>
      </c>
      <c r="BJ2009" s="20">
        <v>2</v>
      </c>
      <c r="BK2009" s="20">
        <v>298</v>
      </c>
      <c r="BL2009" s="20">
        <v>1452</v>
      </c>
      <c r="BM2009" s="20">
        <v>683</v>
      </c>
      <c r="BN2009" s="20">
        <v>164</v>
      </c>
      <c r="BO2009" s="20">
        <v>20</v>
      </c>
      <c r="BP2009" s="20">
        <v>6856</v>
      </c>
      <c r="BQ2009" s="20">
        <v>1659</v>
      </c>
      <c r="BR2009" s="20">
        <v>0</v>
      </c>
      <c r="BS2009" s="20">
        <v>64</v>
      </c>
      <c r="BT2009" s="20">
        <v>703</v>
      </c>
      <c r="BU2009" s="20">
        <v>1855</v>
      </c>
      <c r="BV2009" s="20">
        <v>3831</v>
      </c>
    </row>
    <row r="2010" spans="1:74" x14ac:dyDescent="0.25">
      <c r="A2010" s="20" t="s">
        <v>405</v>
      </c>
      <c r="B2010" s="20" t="s">
        <v>406</v>
      </c>
      <c r="C2010" s="20" t="s">
        <v>407</v>
      </c>
      <c r="D2010" s="1">
        <v>44606</v>
      </c>
      <c r="E2010">
        <v>110</v>
      </c>
      <c r="F2010">
        <v>3</v>
      </c>
      <c r="G2010">
        <v>2</v>
      </c>
      <c r="H2010">
        <v>0</v>
      </c>
      <c r="I2010">
        <v>0</v>
      </c>
      <c r="J2010">
        <v>70</v>
      </c>
      <c r="K2010">
        <v>1</v>
      </c>
      <c r="L2010">
        <v>10</v>
      </c>
      <c r="M2010">
        <v>2</v>
      </c>
      <c r="N2010">
        <v>2</v>
      </c>
      <c r="O2010">
        <v>1</v>
      </c>
      <c r="P2010">
        <v>0</v>
      </c>
      <c r="Q2010">
        <v>0</v>
      </c>
      <c r="R2010">
        <v>346</v>
      </c>
      <c r="S2010">
        <v>229</v>
      </c>
      <c r="T2010">
        <v>13</v>
      </c>
      <c r="U2010">
        <v>17</v>
      </c>
      <c r="V2010">
        <v>6</v>
      </c>
      <c r="W2010">
        <v>1935</v>
      </c>
      <c r="X2010">
        <v>904</v>
      </c>
      <c r="Y2010">
        <v>38</v>
      </c>
      <c r="Z2010">
        <v>185</v>
      </c>
      <c r="AA2010">
        <v>149</v>
      </c>
      <c r="AB2010">
        <v>994</v>
      </c>
      <c r="AC2010">
        <v>439</v>
      </c>
      <c r="AD2010">
        <v>9</v>
      </c>
      <c r="AE2010">
        <v>35</v>
      </c>
      <c r="AF2010">
        <v>239</v>
      </c>
      <c r="AG2010">
        <v>236</v>
      </c>
      <c r="AH2010">
        <v>87</v>
      </c>
      <c r="AI2010">
        <v>2</v>
      </c>
      <c r="AJ2010">
        <v>26</v>
      </c>
      <c r="AK2010">
        <v>20</v>
      </c>
      <c r="AL2010">
        <v>23</v>
      </c>
      <c r="AM2010">
        <v>16</v>
      </c>
      <c r="AN2010">
        <v>0</v>
      </c>
      <c r="AO2010">
        <v>1</v>
      </c>
      <c r="AP2010">
        <v>1</v>
      </c>
      <c r="AQ2010">
        <v>0</v>
      </c>
      <c r="AR2010">
        <v>0</v>
      </c>
      <c r="AS2010">
        <v>0</v>
      </c>
      <c r="AT2010">
        <v>0</v>
      </c>
      <c r="AU2010">
        <v>0</v>
      </c>
      <c r="AV2010">
        <v>0</v>
      </c>
      <c r="AW2010">
        <v>0</v>
      </c>
      <c r="AX2010">
        <v>0</v>
      </c>
      <c r="AY2010">
        <v>0</v>
      </c>
      <c r="AZ2010">
        <v>0</v>
      </c>
      <c r="BA2010">
        <v>0</v>
      </c>
      <c r="BB2010">
        <v>0</v>
      </c>
      <c r="BC2010">
        <v>0</v>
      </c>
      <c r="BD2010">
        <v>0</v>
      </c>
      <c r="BE2010">
        <v>0</v>
      </c>
      <c r="BF2010">
        <v>0</v>
      </c>
      <c r="BG2010" s="20">
        <v>3</v>
      </c>
      <c r="BH2010" s="20">
        <v>0</v>
      </c>
      <c r="BI2010" s="20">
        <v>93</v>
      </c>
      <c r="BJ2010" s="20">
        <v>2</v>
      </c>
      <c r="BK2010" s="20">
        <v>298</v>
      </c>
      <c r="BL2010" s="20">
        <v>1451</v>
      </c>
      <c r="BM2010" s="20">
        <v>686</v>
      </c>
      <c r="BN2010" s="20">
        <v>166</v>
      </c>
      <c r="BO2010" s="20">
        <v>20</v>
      </c>
      <c r="BP2010" s="20">
        <v>6902</v>
      </c>
      <c r="BQ2010" s="20">
        <v>1700</v>
      </c>
      <c r="BR2010" s="20">
        <v>0</v>
      </c>
      <c r="BS2010" s="20">
        <v>69</v>
      </c>
      <c r="BT2010" s="20">
        <v>700</v>
      </c>
      <c r="BU2010" s="20">
        <v>1869</v>
      </c>
      <c r="BV2010" s="20">
        <v>3855</v>
      </c>
    </row>
    <row r="2011" spans="1:74" x14ac:dyDescent="0.25">
      <c r="A2011" s="20" t="s">
        <v>405</v>
      </c>
      <c r="B2011" s="20" t="s">
        <v>467</v>
      </c>
      <c r="C2011" s="20" t="s">
        <v>625</v>
      </c>
      <c r="D2011" s="1">
        <v>44493</v>
      </c>
      <c r="E2011">
        <v>149</v>
      </c>
      <c r="F2011">
        <v>2</v>
      </c>
      <c r="G2011">
        <v>1</v>
      </c>
      <c r="H2011">
        <v>2</v>
      </c>
      <c r="I2011">
        <v>0</v>
      </c>
      <c r="J2011">
        <v>27</v>
      </c>
      <c r="K2011">
        <v>13</v>
      </c>
      <c r="L2011">
        <v>19</v>
      </c>
      <c r="M2011">
        <v>5</v>
      </c>
      <c r="N2011">
        <v>35</v>
      </c>
      <c r="O2011">
        <v>0</v>
      </c>
      <c r="P2011">
        <v>0</v>
      </c>
      <c r="Q2011">
        <v>0</v>
      </c>
      <c r="R2011">
        <v>290</v>
      </c>
      <c r="S2011">
        <v>0</v>
      </c>
      <c r="T2011">
        <v>56</v>
      </c>
      <c r="U2011">
        <v>13</v>
      </c>
      <c r="V2011">
        <v>13</v>
      </c>
      <c r="W2011">
        <v>2347</v>
      </c>
      <c r="X2011">
        <v>0</v>
      </c>
      <c r="Y2011">
        <v>61</v>
      </c>
      <c r="Z2011">
        <v>169</v>
      </c>
      <c r="AA2011">
        <v>162</v>
      </c>
      <c r="AB2011">
        <v>1189</v>
      </c>
      <c r="AC2011">
        <v>33</v>
      </c>
      <c r="AD2011">
        <v>66</v>
      </c>
      <c r="AE2011">
        <v>69</v>
      </c>
      <c r="AF2011">
        <v>208</v>
      </c>
      <c r="AG2011">
        <v>293</v>
      </c>
      <c r="AH2011">
        <v>0</v>
      </c>
      <c r="AI2011">
        <v>6</v>
      </c>
      <c r="AJ2011">
        <v>33</v>
      </c>
      <c r="AK2011">
        <v>21</v>
      </c>
      <c r="AL2011">
        <v>51</v>
      </c>
      <c r="AM2011">
        <v>0</v>
      </c>
      <c r="AN2011">
        <v>1</v>
      </c>
      <c r="AO2011">
        <v>3</v>
      </c>
      <c r="AP2011">
        <v>3</v>
      </c>
      <c r="AQ2011">
        <v>0</v>
      </c>
      <c r="AR2011">
        <v>0</v>
      </c>
      <c r="AS2011">
        <v>1</v>
      </c>
      <c r="AT2011">
        <v>0</v>
      </c>
      <c r="AU2011">
        <v>0</v>
      </c>
      <c r="AV2011">
        <v>0</v>
      </c>
      <c r="AW2011">
        <v>0</v>
      </c>
      <c r="AX2011">
        <v>0</v>
      </c>
      <c r="AY2011">
        <v>0</v>
      </c>
      <c r="AZ2011">
        <v>3</v>
      </c>
      <c r="BA2011">
        <v>0</v>
      </c>
      <c r="BB2011">
        <v>24</v>
      </c>
      <c r="BC2011">
        <v>236</v>
      </c>
      <c r="BD2011">
        <v>0</v>
      </c>
      <c r="BE2011">
        <v>11</v>
      </c>
      <c r="BF2011">
        <v>5</v>
      </c>
      <c r="BG2011" s="20"/>
      <c r="BH2011" s="20"/>
      <c r="BI2011" s="20"/>
      <c r="BJ2011" s="20"/>
      <c r="BK2011" s="20"/>
      <c r="BL2011" s="20"/>
      <c r="BM2011" s="20"/>
      <c r="BN2011" s="20"/>
      <c r="BO2011" s="20"/>
      <c r="BP2011" s="20"/>
      <c r="BQ2011" s="20"/>
      <c r="BR2011" s="20"/>
      <c r="BS2011" s="20"/>
      <c r="BT2011" s="20"/>
      <c r="BU2011" s="20"/>
      <c r="BV2011" s="20"/>
    </row>
    <row r="2012" spans="1:74" x14ac:dyDescent="0.25">
      <c r="A2012" s="20" t="s">
        <v>405</v>
      </c>
      <c r="B2012" s="20" t="s">
        <v>467</v>
      </c>
      <c r="C2012" s="20" t="s">
        <v>625</v>
      </c>
      <c r="D2012" s="1">
        <v>44500</v>
      </c>
      <c r="E2012">
        <v>152</v>
      </c>
      <c r="F2012">
        <v>2</v>
      </c>
      <c r="G2012">
        <v>1</v>
      </c>
      <c r="H2012">
        <v>2</v>
      </c>
      <c r="I2012">
        <v>1</v>
      </c>
      <c r="J2012">
        <v>30</v>
      </c>
      <c r="K2012">
        <v>13</v>
      </c>
      <c r="L2012">
        <v>19</v>
      </c>
      <c r="M2012">
        <v>6</v>
      </c>
      <c r="N2012">
        <v>35</v>
      </c>
      <c r="O2012">
        <v>0</v>
      </c>
      <c r="P2012">
        <v>9</v>
      </c>
      <c r="Q2012">
        <v>0</v>
      </c>
      <c r="R2012">
        <v>290</v>
      </c>
      <c r="S2012">
        <v>0</v>
      </c>
      <c r="T2012">
        <v>73</v>
      </c>
      <c r="U2012">
        <v>13</v>
      </c>
      <c r="V2012">
        <v>11</v>
      </c>
      <c r="W2012">
        <v>2338</v>
      </c>
      <c r="X2012">
        <v>0</v>
      </c>
      <c r="Y2012">
        <v>84</v>
      </c>
      <c r="Z2012">
        <v>167</v>
      </c>
      <c r="AA2012">
        <v>159</v>
      </c>
      <c r="AB2012">
        <v>1187</v>
      </c>
      <c r="AC2012">
        <v>44</v>
      </c>
      <c r="AD2012">
        <v>65</v>
      </c>
      <c r="AE2012">
        <v>69</v>
      </c>
      <c r="AF2012">
        <v>209</v>
      </c>
      <c r="AG2012">
        <v>294</v>
      </c>
      <c r="AH2012">
        <v>0</v>
      </c>
      <c r="AI2012">
        <v>9</v>
      </c>
      <c r="AJ2012">
        <v>33</v>
      </c>
      <c r="AK2012">
        <v>21</v>
      </c>
      <c r="AL2012">
        <v>50</v>
      </c>
      <c r="AM2012">
        <v>0</v>
      </c>
      <c r="AN2012">
        <v>4</v>
      </c>
      <c r="AO2012">
        <v>3</v>
      </c>
      <c r="AP2012">
        <v>3</v>
      </c>
      <c r="AQ2012">
        <v>0</v>
      </c>
      <c r="AR2012">
        <v>0</v>
      </c>
      <c r="AS2012">
        <v>1</v>
      </c>
      <c r="AT2012">
        <v>0</v>
      </c>
      <c r="AU2012">
        <v>0</v>
      </c>
      <c r="AV2012">
        <v>0</v>
      </c>
      <c r="AW2012">
        <v>0</v>
      </c>
      <c r="AX2012">
        <v>0</v>
      </c>
      <c r="AY2012">
        <v>0</v>
      </c>
      <c r="AZ2012">
        <v>1</v>
      </c>
      <c r="BA2012">
        <v>0</v>
      </c>
      <c r="BB2012">
        <v>25</v>
      </c>
      <c r="BC2012">
        <v>231</v>
      </c>
      <c r="BD2012">
        <v>0</v>
      </c>
      <c r="BE2012">
        <v>11</v>
      </c>
      <c r="BF2012">
        <v>5</v>
      </c>
      <c r="BG2012" s="20"/>
      <c r="BH2012" s="20"/>
      <c r="BI2012" s="20"/>
      <c r="BJ2012" s="20"/>
      <c r="BK2012" s="20"/>
      <c r="BL2012" s="20"/>
      <c r="BM2012" s="20"/>
      <c r="BN2012" s="20"/>
      <c r="BO2012" s="20"/>
      <c r="BP2012" s="20"/>
      <c r="BQ2012" s="20"/>
      <c r="BR2012" s="20"/>
      <c r="BS2012" s="20"/>
      <c r="BT2012" s="20"/>
      <c r="BU2012" s="20"/>
      <c r="BV2012" s="20"/>
    </row>
    <row r="2013" spans="1:74" x14ac:dyDescent="0.25">
      <c r="A2013" s="20" t="s">
        <v>405</v>
      </c>
      <c r="B2013" s="20" t="s">
        <v>467</v>
      </c>
      <c r="C2013" s="20" t="s">
        <v>625</v>
      </c>
      <c r="D2013" s="1">
        <v>44507</v>
      </c>
      <c r="E2013">
        <v>149</v>
      </c>
      <c r="F2013">
        <v>2</v>
      </c>
      <c r="G2013">
        <v>1</v>
      </c>
      <c r="H2013">
        <v>2</v>
      </c>
      <c r="I2013">
        <v>1</v>
      </c>
      <c r="J2013">
        <v>32</v>
      </c>
      <c r="K2013">
        <v>12</v>
      </c>
      <c r="L2013">
        <v>19</v>
      </c>
      <c r="M2013">
        <v>6</v>
      </c>
      <c r="N2013">
        <v>35</v>
      </c>
      <c r="O2013">
        <v>10</v>
      </c>
      <c r="P2013">
        <v>1</v>
      </c>
      <c r="Q2013">
        <v>0</v>
      </c>
      <c r="R2013">
        <v>289</v>
      </c>
      <c r="S2013">
        <v>97</v>
      </c>
      <c r="T2013">
        <v>25</v>
      </c>
      <c r="U2013">
        <v>13</v>
      </c>
      <c r="V2013">
        <v>11</v>
      </c>
      <c r="W2013">
        <v>2332</v>
      </c>
      <c r="X2013">
        <v>167</v>
      </c>
      <c r="Y2013">
        <v>229</v>
      </c>
      <c r="Z2013">
        <v>168</v>
      </c>
      <c r="AA2013">
        <v>155</v>
      </c>
      <c r="AB2013">
        <v>1192</v>
      </c>
      <c r="AC2013">
        <v>71</v>
      </c>
      <c r="AD2013">
        <v>65</v>
      </c>
      <c r="AE2013">
        <v>69</v>
      </c>
      <c r="AF2013">
        <v>209</v>
      </c>
      <c r="AG2013">
        <v>297</v>
      </c>
      <c r="AH2013">
        <v>15</v>
      </c>
      <c r="AI2013">
        <v>11</v>
      </c>
      <c r="AJ2013">
        <v>32</v>
      </c>
      <c r="AK2013">
        <v>23</v>
      </c>
      <c r="AL2013">
        <v>50</v>
      </c>
      <c r="AM2013">
        <v>5</v>
      </c>
      <c r="AN2013">
        <v>5</v>
      </c>
      <c r="AO2013">
        <v>4</v>
      </c>
      <c r="AP2013">
        <v>2</v>
      </c>
      <c r="AQ2013">
        <v>0</v>
      </c>
      <c r="AR2013">
        <v>0</v>
      </c>
      <c r="AS2013">
        <v>1</v>
      </c>
      <c r="AT2013">
        <v>0</v>
      </c>
      <c r="AU2013">
        <v>0</v>
      </c>
      <c r="AV2013">
        <v>0</v>
      </c>
      <c r="AW2013">
        <v>0</v>
      </c>
      <c r="AX2013">
        <v>0</v>
      </c>
      <c r="AY2013">
        <v>0</v>
      </c>
      <c r="AZ2013">
        <v>0</v>
      </c>
      <c r="BA2013">
        <v>0</v>
      </c>
      <c r="BB2013">
        <v>0</v>
      </c>
      <c r="BC2013">
        <v>0</v>
      </c>
      <c r="BD2013">
        <v>0</v>
      </c>
      <c r="BE2013">
        <v>0</v>
      </c>
      <c r="BF2013">
        <v>0</v>
      </c>
      <c r="BG2013" s="20">
        <v>1</v>
      </c>
      <c r="BH2013" s="20">
        <v>2</v>
      </c>
      <c r="BI2013" s="20">
        <v>104</v>
      </c>
      <c r="BJ2013" s="20">
        <v>31</v>
      </c>
      <c r="BK2013" s="20">
        <v>231</v>
      </c>
      <c r="BL2013" s="20">
        <v>1648</v>
      </c>
      <c r="BM2013" s="20">
        <v>795</v>
      </c>
      <c r="BN2013" s="20">
        <v>206</v>
      </c>
      <c r="BO2013" s="20">
        <v>37</v>
      </c>
      <c r="BP2013" s="20"/>
      <c r="BQ2013" s="20"/>
      <c r="BR2013" s="20"/>
      <c r="BS2013" s="20"/>
      <c r="BT2013" s="20"/>
      <c r="BU2013" s="20"/>
      <c r="BV2013" s="20"/>
    </row>
    <row r="2014" spans="1:74" x14ac:dyDescent="0.25">
      <c r="A2014" s="20" t="s">
        <v>405</v>
      </c>
      <c r="B2014" s="20" t="s">
        <v>467</v>
      </c>
      <c r="C2014" s="20" t="s">
        <v>625</v>
      </c>
      <c r="D2014" s="1">
        <v>44514</v>
      </c>
      <c r="E2014">
        <v>148</v>
      </c>
      <c r="F2014">
        <v>2</v>
      </c>
      <c r="G2014">
        <v>1</v>
      </c>
      <c r="H2014">
        <v>2</v>
      </c>
      <c r="I2014">
        <v>1</v>
      </c>
      <c r="J2014">
        <v>35</v>
      </c>
      <c r="K2014">
        <v>12</v>
      </c>
      <c r="L2014">
        <v>19</v>
      </c>
      <c r="M2014">
        <v>6</v>
      </c>
      <c r="N2014">
        <v>35</v>
      </c>
      <c r="O2014">
        <v>11</v>
      </c>
      <c r="P2014">
        <v>1</v>
      </c>
      <c r="Q2014">
        <v>0</v>
      </c>
      <c r="R2014">
        <v>288</v>
      </c>
      <c r="S2014">
        <v>114</v>
      </c>
      <c r="T2014">
        <v>25</v>
      </c>
      <c r="U2014">
        <v>14</v>
      </c>
      <c r="V2014">
        <v>10</v>
      </c>
      <c r="W2014">
        <v>2341</v>
      </c>
      <c r="X2014">
        <v>262</v>
      </c>
      <c r="Y2014">
        <v>227</v>
      </c>
      <c r="Z2014">
        <v>168</v>
      </c>
      <c r="AA2014">
        <v>158</v>
      </c>
      <c r="AB2014">
        <v>1207</v>
      </c>
      <c r="AC2014">
        <v>93</v>
      </c>
      <c r="AD2014">
        <v>65</v>
      </c>
      <c r="AE2014">
        <v>68</v>
      </c>
      <c r="AF2014">
        <v>221</v>
      </c>
      <c r="AG2014">
        <v>299</v>
      </c>
      <c r="AH2014">
        <v>22</v>
      </c>
      <c r="AI2014">
        <v>11</v>
      </c>
      <c r="AJ2014">
        <v>31</v>
      </c>
      <c r="AK2014">
        <v>24</v>
      </c>
      <c r="AL2014">
        <v>50</v>
      </c>
      <c r="AM2014">
        <v>7</v>
      </c>
      <c r="AN2014">
        <v>5</v>
      </c>
      <c r="AO2014">
        <v>4</v>
      </c>
      <c r="AP2014">
        <v>2</v>
      </c>
      <c r="AQ2014">
        <v>0</v>
      </c>
      <c r="AR2014">
        <v>0</v>
      </c>
      <c r="AS2014">
        <v>1</v>
      </c>
      <c r="AT2014">
        <v>0</v>
      </c>
      <c r="AU2014">
        <v>0</v>
      </c>
      <c r="AV2014">
        <v>0</v>
      </c>
      <c r="AW2014">
        <v>0</v>
      </c>
      <c r="AX2014">
        <v>0</v>
      </c>
      <c r="AY2014">
        <v>0</v>
      </c>
      <c r="AZ2014">
        <v>0</v>
      </c>
      <c r="BA2014">
        <v>0</v>
      </c>
      <c r="BB2014">
        <v>0</v>
      </c>
      <c r="BC2014">
        <v>0</v>
      </c>
      <c r="BD2014">
        <v>0</v>
      </c>
      <c r="BE2014">
        <v>0</v>
      </c>
      <c r="BF2014">
        <v>0</v>
      </c>
      <c r="BG2014" s="20">
        <v>1</v>
      </c>
      <c r="BH2014" s="20">
        <v>2</v>
      </c>
      <c r="BI2014" s="20">
        <v>103</v>
      </c>
      <c r="BJ2014" s="20">
        <v>31</v>
      </c>
      <c r="BK2014" s="20">
        <v>230</v>
      </c>
      <c r="BL2014" s="20">
        <v>1657</v>
      </c>
      <c r="BM2014" s="20">
        <v>800</v>
      </c>
      <c r="BN2014" s="20">
        <v>207</v>
      </c>
      <c r="BO2014" s="20">
        <v>37</v>
      </c>
      <c r="BP2014" s="20"/>
      <c r="BQ2014" s="20"/>
      <c r="BR2014" s="20"/>
      <c r="BS2014" s="20"/>
      <c r="BT2014" s="20"/>
      <c r="BU2014" s="20"/>
      <c r="BV2014" s="20"/>
    </row>
    <row r="2015" spans="1:74" x14ac:dyDescent="0.25">
      <c r="A2015" s="20" t="s">
        <v>405</v>
      </c>
      <c r="B2015" s="20" t="s">
        <v>467</v>
      </c>
      <c r="C2015" s="20" t="s">
        <v>625</v>
      </c>
      <c r="D2015" s="1">
        <v>44521</v>
      </c>
      <c r="E2015">
        <v>149</v>
      </c>
      <c r="F2015">
        <v>2</v>
      </c>
      <c r="G2015">
        <v>1</v>
      </c>
      <c r="H2015">
        <v>2</v>
      </c>
      <c r="I2015">
        <v>1</v>
      </c>
      <c r="J2015">
        <v>41</v>
      </c>
      <c r="K2015">
        <v>12</v>
      </c>
      <c r="L2015">
        <v>19</v>
      </c>
      <c r="M2015">
        <v>6</v>
      </c>
      <c r="N2015">
        <v>34</v>
      </c>
      <c r="O2015">
        <v>11</v>
      </c>
      <c r="P2015">
        <v>1</v>
      </c>
      <c r="Q2015">
        <v>0</v>
      </c>
      <c r="R2015">
        <v>287</v>
      </c>
      <c r="S2015">
        <v>126</v>
      </c>
      <c r="T2015">
        <v>25</v>
      </c>
      <c r="U2015">
        <v>14</v>
      </c>
      <c r="V2015">
        <v>9</v>
      </c>
      <c r="W2015">
        <v>2351</v>
      </c>
      <c r="X2015">
        <v>373</v>
      </c>
      <c r="Y2015">
        <v>228</v>
      </c>
      <c r="Z2015">
        <v>166</v>
      </c>
      <c r="AA2015">
        <v>160</v>
      </c>
      <c r="AB2015">
        <v>1215</v>
      </c>
      <c r="AC2015">
        <v>138</v>
      </c>
      <c r="AD2015">
        <v>65</v>
      </c>
      <c r="AE2015">
        <v>68</v>
      </c>
      <c r="AF2015">
        <v>225</v>
      </c>
      <c r="AG2015">
        <v>300</v>
      </c>
      <c r="AH2015">
        <v>28</v>
      </c>
      <c r="AI2015">
        <v>11</v>
      </c>
      <c r="AJ2015">
        <v>31</v>
      </c>
      <c r="AK2015">
        <v>24</v>
      </c>
      <c r="AL2015">
        <v>50</v>
      </c>
      <c r="AM2015">
        <v>17</v>
      </c>
      <c r="AN2015">
        <v>5</v>
      </c>
      <c r="AO2015">
        <v>4</v>
      </c>
      <c r="AP2015">
        <v>2</v>
      </c>
      <c r="AQ2015">
        <v>0</v>
      </c>
      <c r="AR2015">
        <v>0</v>
      </c>
      <c r="AS2015">
        <v>1</v>
      </c>
      <c r="AT2015">
        <v>0</v>
      </c>
      <c r="AU2015">
        <v>0</v>
      </c>
      <c r="AV2015">
        <v>0</v>
      </c>
      <c r="AW2015">
        <v>0</v>
      </c>
      <c r="AX2015">
        <v>0</v>
      </c>
      <c r="AY2015">
        <v>0</v>
      </c>
      <c r="AZ2015">
        <v>0</v>
      </c>
      <c r="BA2015">
        <v>0</v>
      </c>
      <c r="BB2015">
        <v>0</v>
      </c>
      <c r="BC2015">
        <v>0</v>
      </c>
      <c r="BD2015">
        <v>0</v>
      </c>
      <c r="BE2015">
        <v>0</v>
      </c>
      <c r="BF2015">
        <v>0</v>
      </c>
      <c r="BG2015" s="20">
        <v>1</v>
      </c>
      <c r="BH2015" s="20">
        <v>2</v>
      </c>
      <c r="BI2015" s="20">
        <v>104</v>
      </c>
      <c r="BJ2015" s="20">
        <v>30</v>
      </c>
      <c r="BK2015" s="20">
        <v>230</v>
      </c>
      <c r="BL2015" s="20">
        <v>1666</v>
      </c>
      <c r="BM2015" s="20">
        <v>805</v>
      </c>
      <c r="BN2015" s="20">
        <v>208</v>
      </c>
      <c r="BO2015" s="20">
        <v>37</v>
      </c>
      <c r="BP2015" s="20"/>
      <c r="BQ2015" s="20"/>
      <c r="BR2015" s="20"/>
      <c r="BS2015" s="20"/>
      <c r="BT2015" s="20"/>
      <c r="BU2015" s="20"/>
      <c r="BV2015" s="20"/>
    </row>
    <row r="2016" spans="1:74" x14ac:dyDescent="0.25">
      <c r="A2016" s="20" t="s">
        <v>405</v>
      </c>
      <c r="B2016" s="20" t="s">
        <v>467</v>
      </c>
      <c r="C2016" s="20" t="s">
        <v>625</v>
      </c>
      <c r="D2016" s="1">
        <v>44528</v>
      </c>
      <c r="E2016">
        <v>150</v>
      </c>
      <c r="F2016">
        <v>2</v>
      </c>
      <c r="G2016">
        <v>1</v>
      </c>
      <c r="H2016">
        <v>2</v>
      </c>
      <c r="I2016">
        <v>1</v>
      </c>
      <c r="J2016">
        <v>46</v>
      </c>
      <c r="K2016">
        <v>12</v>
      </c>
      <c r="L2016">
        <v>19</v>
      </c>
      <c r="M2016">
        <v>6</v>
      </c>
      <c r="N2016">
        <v>34</v>
      </c>
      <c r="O2016">
        <v>13</v>
      </c>
      <c r="P2016">
        <v>1</v>
      </c>
      <c r="Q2016">
        <v>0</v>
      </c>
      <c r="R2016">
        <v>289</v>
      </c>
      <c r="S2016">
        <v>141</v>
      </c>
      <c r="T2016">
        <v>25</v>
      </c>
      <c r="U2016">
        <v>14</v>
      </c>
      <c r="V2016">
        <v>11</v>
      </c>
      <c r="W2016">
        <v>2344</v>
      </c>
      <c r="X2016">
        <v>486</v>
      </c>
      <c r="Y2016">
        <v>226</v>
      </c>
      <c r="Z2016">
        <v>164</v>
      </c>
      <c r="AA2016">
        <v>157</v>
      </c>
      <c r="AB2016">
        <v>1214</v>
      </c>
      <c r="AC2016">
        <v>182</v>
      </c>
      <c r="AD2016">
        <v>64</v>
      </c>
      <c r="AE2016">
        <v>68</v>
      </c>
      <c r="AF2016">
        <v>219</v>
      </c>
      <c r="AG2016">
        <v>303</v>
      </c>
      <c r="AH2016">
        <v>43</v>
      </c>
      <c r="AI2016">
        <v>11</v>
      </c>
      <c r="AJ2016">
        <v>31</v>
      </c>
      <c r="AK2016">
        <v>24</v>
      </c>
      <c r="AL2016">
        <v>51</v>
      </c>
      <c r="AM2016">
        <v>18</v>
      </c>
      <c r="AN2016">
        <v>5</v>
      </c>
      <c r="AO2016">
        <v>3</v>
      </c>
      <c r="AP2016">
        <v>2</v>
      </c>
      <c r="AQ2016">
        <v>0</v>
      </c>
      <c r="AR2016">
        <v>0</v>
      </c>
      <c r="AS2016">
        <v>1</v>
      </c>
      <c r="AT2016">
        <v>0</v>
      </c>
      <c r="AU2016">
        <v>0</v>
      </c>
      <c r="AV2016">
        <v>0</v>
      </c>
      <c r="AW2016">
        <v>0</v>
      </c>
      <c r="AX2016">
        <v>0</v>
      </c>
      <c r="AY2016">
        <v>0</v>
      </c>
      <c r="AZ2016">
        <v>0</v>
      </c>
      <c r="BA2016">
        <v>0</v>
      </c>
      <c r="BB2016">
        <v>0</v>
      </c>
      <c r="BC2016">
        <v>0</v>
      </c>
      <c r="BD2016">
        <v>0</v>
      </c>
      <c r="BE2016">
        <v>0</v>
      </c>
      <c r="BF2016">
        <v>0</v>
      </c>
      <c r="BG2016" s="20">
        <v>1</v>
      </c>
      <c r="BH2016" s="20">
        <v>2</v>
      </c>
      <c r="BI2016" s="20">
        <v>104</v>
      </c>
      <c r="BJ2016" s="20">
        <v>30</v>
      </c>
      <c r="BK2016" s="20">
        <v>230</v>
      </c>
      <c r="BL2016" s="20">
        <v>1676</v>
      </c>
      <c r="BM2016" s="20">
        <v>810</v>
      </c>
      <c r="BN2016" s="20">
        <v>214</v>
      </c>
      <c r="BO2016" s="20">
        <v>38</v>
      </c>
      <c r="BP2016" s="20"/>
      <c r="BQ2016" s="20"/>
      <c r="BR2016" s="20"/>
      <c r="BS2016" s="20"/>
      <c r="BT2016" s="20"/>
      <c r="BU2016" s="20"/>
      <c r="BV2016" s="20"/>
    </row>
    <row r="2017" spans="1:74" x14ac:dyDescent="0.25">
      <c r="A2017" s="20" t="s">
        <v>405</v>
      </c>
      <c r="B2017" s="20" t="s">
        <v>467</v>
      </c>
      <c r="C2017" s="20" t="s">
        <v>625</v>
      </c>
      <c r="D2017" s="1">
        <v>44535</v>
      </c>
      <c r="E2017">
        <v>151</v>
      </c>
      <c r="F2017">
        <v>2</v>
      </c>
      <c r="G2017">
        <v>1</v>
      </c>
      <c r="H2017">
        <v>2</v>
      </c>
      <c r="I2017">
        <v>1</v>
      </c>
      <c r="J2017">
        <v>53</v>
      </c>
      <c r="K2017">
        <v>12</v>
      </c>
      <c r="L2017">
        <v>19</v>
      </c>
      <c r="M2017">
        <v>7</v>
      </c>
      <c r="N2017">
        <v>34</v>
      </c>
      <c r="O2017">
        <v>13</v>
      </c>
      <c r="P2017">
        <v>1</v>
      </c>
      <c r="Q2017">
        <v>0</v>
      </c>
      <c r="R2017">
        <v>290</v>
      </c>
      <c r="S2017">
        <v>147</v>
      </c>
      <c r="T2017">
        <v>25</v>
      </c>
      <c r="U2017">
        <v>14</v>
      </c>
      <c r="V2017">
        <v>11</v>
      </c>
      <c r="W2017">
        <v>2349</v>
      </c>
      <c r="X2017">
        <v>561</v>
      </c>
      <c r="Y2017">
        <v>223</v>
      </c>
      <c r="Z2017">
        <v>166</v>
      </c>
      <c r="AA2017">
        <v>157</v>
      </c>
      <c r="AB2017">
        <v>1218</v>
      </c>
      <c r="AC2017">
        <v>245</v>
      </c>
      <c r="AD2017">
        <v>64</v>
      </c>
      <c r="AE2017">
        <v>70</v>
      </c>
      <c r="AF2017">
        <v>213</v>
      </c>
      <c r="AG2017">
        <v>305</v>
      </c>
      <c r="AH2017">
        <v>50</v>
      </c>
      <c r="AI2017">
        <v>11</v>
      </c>
      <c r="AJ2017">
        <v>31</v>
      </c>
      <c r="AK2017">
        <v>23</v>
      </c>
      <c r="AL2017">
        <v>51</v>
      </c>
      <c r="AM2017">
        <v>19</v>
      </c>
      <c r="AN2017">
        <v>5</v>
      </c>
      <c r="AO2017">
        <v>3</v>
      </c>
      <c r="AP2017">
        <v>2</v>
      </c>
      <c r="AQ2017">
        <v>0</v>
      </c>
      <c r="AR2017">
        <v>0</v>
      </c>
      <c r="AS2017">
        <v>1</v>
      </c>
      <c r="AT2017">
        <v>0</v>
      </c>
      <c r="AU2017">
        <v>0</v>
      </c>
      <c r="AV2017">
        <v>0</v>
      </c>
      <c r="AW2017">
        <v>0</v>
      </c>
      <c r="AX2017">
        <v>0</v>
      </c>
      <c r="AY2017">
        <v>0</v>
      </c>
      <c r="AZ2017">
        <v>0</v>
      </c>
      <c r="BA2017">
        <v>0</v>
      </c>
      <c r="BB2017">
        <v>0</v>
      </c>
      <c r="BC2017">
        <v>0</v>
      </c>
      <c r="BD2017">
        <v>0</v>
      </c>
      <c r="BE2017">
        <v>0</v>
      </c>
      <c r="BF2017">
        <v>0</v>
      </c>
      <c r="BG2017" s="20">
        <v>1</v>
      </c>
      <c r="BH2017" s="20">
        <v>2</v>
      </c>
      <c r="BI2017" s="20">
        <v>104</v>
      </c>
      <c r="BJ2017" s="20">
        <v>30</v>
      </c>
      <c r="BK2017" s="20">
        <v>231</v>
      </c>
      <c r="BL2017" s="20">
        <v>1685</v>
      </c>
      <c r="BM2017" s="20">
        <v>814</v>
      </c>
      <c r="BN2017" s="20">
        <v>218</v>
      </c>
      <c r="BO2017" s="20">
        <v>38</v>
      </c>
      <c r="BP2017" s="20"/>
      <c r="BQ2017" s="20"/>
      <c r="BR2017" s="20"/>
      <c r="BS2017" s="20"/>
      <c r="BT2017" s="20"/>
      <c r="BU2017" s="20"/>
      <c r="BV2017" s="20"/>
    </row>
    <row r="2018" spans="1:74" x14ac:dyDescent="0.25">
      <c r="A2018" s="20" t="s">
        <v>405</v>
      </c>
      <c r="B2018" s="20" t="s">
        <v>467</v>
      </c>
      <c r="C2018" s="20" t="s">
        <v>625</v>
      </c>
      <c r="D2018" s="1">
        <v>44542</v>
      </c>
      <c r="E2018">
        <v>153</v>
      </c>
      <c r="F2018">
        <v>2</v>
      </c>
      <c r="G2018">
        <v>1</v>
      </c>
      <c r="H2018">
        <v>2</v>
      </c>
      <c r="I2018">
        <v>1</v>
      </c>
      <c r="J2018">
        <v>58</v>
      </c>
      <c r="K2018">
        <v>12</v>
      </c>
      <c r="L2018">
        <v>19</v>
      </c>
      <c r="M2018">
        <v>7</v>
      </c>
      <c r="N2018">
        <v>34</v>
      </c>
      <c r="O2018">
        <v>20</v>
      </c>
      <c r="P2018">
        <v>1</v>
      </c>
      <c r="Q2018">
        <v>0</v>
      </c>
      <c r="R2018">
        <v>293</v>
      </c>
      <c r="S2018">
        <v>157</v>
      </c>
      <c r="T2018">
        <v>25</v>
      </c>
      <c r="U2018">
        <v>14</v>
      </c>
      <c r="V2018">
        <v>13</v>
      </c>
      <c r="W2018">
        <v>2397</v>
      </c>
      <c r="X2018">
        <v>655</v>
      </c>
      <c r="Y2018">
        <v>225</v>
      </c>
      <c r="Z2018">
        <v>167</v>
      </c>
      <c r="AA2018">
        <v>172</v>
      </c>
      <c r="AB2018">
        <v>1195</v>
      </c>
      <c r="AC2018">
        <v>290</v>
      </c>
      <c r="AD2018">
        <v>62</v>
      </c>
      <c r="AE2018">
        <v>67</v>
      </c>
      <c r="AF2018">
        <v>213</v>
      </c>
      <c r="AG2018">
        <v>307</v>
      </c>
      <c r="AH2018">
        <v>55</v>
      </c>
      <c r="AI2018">
        <v>11</v>
      </c>
      <c r="AJ2018">
        <v>31</v>
      </c>
      <c r="AK2018">
        <v>25</v>
      </c>
      <c r="AL2018">
        <v>51</v>
      </c>
      <c r="AM2018">
        <v>31</v>
      </c>
      <c r="AN2018">
        <v>5</v>
      </c>
      <c r="AO2018">
        <v>3</v>
      </c>
      <c r="AP2018">
        <v>2</v>
      </c>
      <c r="AQ2018">
        <v>0</v>
      </c>
      <c r="AR2018">
        <v>0</v>
      </c>
      <c r="AS2018">
        <v>1</v>
      </c>
      <c r="AT2018">
        <v>0</v>
      </c>
      <c r="AU2018">
        <v>0</v>
      </c>
      <c r="AV2018">
        <v>0</v>
      </c>
      <c r="AW2018">
        <v>0</v>
      </c>
      <c r="AX2018">
        <v>0</v>
      </c>
      <c r="AY2018">
        <v>0</v>
      </c>
      <c r="AZ2018">
        <v>0</v>
      </c>
      <c r="BA2018">
        <v>0</v>
      </c>
      <c r="BB2018">
        <v>0</v>
      </c>
      <c r="BC2018">
        <v>0</v>
      </c>
      <c r="BD2018">
        <v>0</v>
      </c>
      <c r="BE2018">
        <v>0</v>
      </c>
      <c r="BF2018">
        <v>0</v>
      </c>
      <c r="BG2018" s="20">
        <v>1</v>
      </c>
      <c r="BH2018" s="20">
        <v>2</v>
      </c>
      <c r="BI2018" s="20">
        <v>106</v>
      </c>
      <c r="BJ2018" s="20">
        <v>33</v>
      </c>
      <c r="BK2018" s="20">
        <v>232</v>
      </c>
      <c r="BL2018" s="20">
        <v>1712</v>
      </c>
      <c r="BM2018" s="20">
        <v>802</v>
      </c>
      <c r="BN2018" s="20">
        <v>220</v>
      </c>
      <c r="BO2018" s="20">
        <v>38</v>
      </c>
      <c r="BP2018" s="20"/>
      <c r="BQ2018" s="20"/>
      <c r="BR2018" s="20"/>
      <c r="BS2018" s="20"/>
      <c r="BT2018" s="20"/>
      <c r="BU2018" s="20"/>
      <c r="BV2018" s="20"/>
    </row>
    <row r="2019" spans="1:74" x14ac:dyDescent="0.25">
      <c r="A2019" s="20" t="s">
        <v>405</v>
      </c>
      <c r="B2019" s="20" t="s">
        <v>467</v>
      </c>
      <c r="C2019" s="20" t="s">
        <v>625</v>
      </c>
      <c r="D2019" s="1">
        <v>44549</v>
      </c>
      <c r="E2019">
        <v>154</v>
      </c>
      <c r="F2019">
        <v>2</v>
      </c>
      <c r="G2019">
        <v>1</v>
      </c>
      <c r="H2019">
        <v>2</v>
      </c>
      <c r="I2019">
        <v>1</v>
      </c>
      <c r="J2019">
        <v>62</v>
      </c>
      <c r="K2019">
        <v>12</v>
      </c>
      <c r="L2019">
        <v>19</v>
      </c>
      <c r="M2019">
        <v>6</v>
      </c>
      <c r="N2019">
        <v>34</v>
      </c>
      <c r="O2019">
        <v>22</v>
      </c>
      <c r="P2019">
        <v>1</v>
      </c>
      <c r="Q2019">
        <v>0</v>
      </c>
      <c r="R2019">
        <v>294</v>
      </c>
      <c r="S2019">
        <v>168</v>
      </c>
      <c r="T2019">
        <v>25</v>
      </c>
      <c r="U2019">
        <v>14</v>
      </c>
      <c r="V2019">
        <v>11</v>
      </c>
      <c r="W2019">
        <v>2397</v>
      </c>
      <c r="X2019">
        <v>812</v>
      </c>
      <c r="Y2019">
        <v>221</v>
      </c>
      <c r="Z2019">
        <v>165</v>
      </c>
      <c r="AA2019">
        <v>164</v>
      </c>
      <c r="AB2019">
        <v>1206</v>
      </c>
      <c r="AC2019">
        <v>375</v>
      </c>
      <c r="AD2019">
        <v>62</v>
      </c>
      <c r="AE2019">
        <v>68</v>
      </c>
      <c r="AF2019">
        <v>215</v>
      </c>
      <c r="AG2019">
        <v>309</v>
      </c>
      <c r="AH2019">
        <v>87</v>
      </c>
      <c r="AI2019">
        <v>11</v>
      </c>
      <c r="AJ2019">
        <v>31</v>
      </c>
      <c r="AK2019">
        <v>24</v>
      </c>
      <c r="AL2019">
        <v>50</v>
      </c>
      <c r="AM2019">
        <v>36</v>
      </c>
      <c r="AN2019">
        <v>4</v>
      </c>
      <c r="AO2019">
        <v>3</v>
      </c>
      <c r="AP2019">
        <v>2</v>
      </c>
      <c r="AQ2019">
        <v>0</v>
      </c>
      <c r="AR2019">
        <v>0</v>
      </c>
      <c r="AS2019">
        <v>1</v>
      </c>
      <c r="AT2019">
        <v>0</v>
      </c>
      <c r="AU2019">
        <v>0</v>
      </c>
      <c r="AV2019">
        <v>0</v>
      </c>
      <c r="AW2019">
        <v>0</v>
      </c>
      <c r="AX2019">
        <v>0</v>
      </c>
      <c r="AY2019">
        <v>0</v>
      </c>
      <c r="AZ2019">
        <v>0</v>
      </c>
      <c r="BA2019">
        <v>0</v>
      </c>
      <c r="BB2019">
        <v>0</v>
      </c>
      <c r="BC2019">
        <v>0</v>
      </c>
      <c r="BD2019">
        <v>0</v>
      </c>
      <c r="BE2019">
        <v>0</v>
      </c>
      <c r="BF2019">
        <v>0</v>
      </c>
      <c r="BG2019" s="20">
        <v>1</v>
      </c>
      <c r="BH2019" s="20">
        <v>2</v>
      </c>
      <c r="BI2019" s="20">
        <v>107</v>
      </c>
      <c r="BJ2019" s="20">
        <v>33</v>
      </c>
      <c r="BK2019" s="20">
        <v>233</v>
      </c>
      <c r="BL2019" s="20">
        <v>1727</v>
      </c>
      <c r="BM2019" s="20">
        <v>808</v>
      </c>
      <c r="BN2019" s="20">
        <v>221</v>
      </c>
      <c r="BO2019" s="20">
        <v>38</v>
      </c>
      <c r="BP2019" s="20">
        <v>13664</v>
      </c>
      <c r="BQ2019" s="20">
        <v>1712</v>
      </c>
      <c r="BR2019" s="20">
        <v>0</v>
      </c>
      <c r="BS2019" s="20">
        <v>137</v>
      </c>
      <c r="BT2019" s="20">
        <v>279</v>
      </c>
      <c r="BU2019" s="20">
        <v>4733</v>
      </c>
      <c r="BV2019" s="20">
        <v>7642</v>
      </c>
    </row>
    <row r="2020" spans="1:74" x14ac:dyDescent="0.25">
      <c r="A2020" s="20" t="s">
        <v>405</v>
      </c>
      <c r="B2020" s="20" t="s">
        <v>467</v>
      </c>
      <c r="C2020" s="20" t="s">
        <v>625</v>
      </c>
      <c r="D2020" s="1">
        <v>44558</v>
      </c>
      <c r="E2020">
        <v>153</v>
      </c>
      <c r="F2020">
        <v>2</v>
      </c>
      <c r="G2020">
        <v>1</v>
      </c>
      <c r="H2020">
        <v>2</v>
      </c>
      <c r="I2020">
        <v>1</v>
      </c>
      <c r="J2020">
        <v>65</v>
      </c>
      <c r="K2020">
        <v>12</v>
      </c>
      <c r="L2020">
        <v>19</v>
      </c>
      <c r="M2020">
        <v>6</v>
      </c>
      <c r="N2020">
        <v>34</v>
      </c>
      <c r="O2020">
        <v>22</v>
      </c>
      <c r="P2020">
        <v>1</v>
      </c>
      <c r="Q2020">
        <v>0</v>
      </c>
      <c r="R2020">
        <v>294</v>
      </c>
      <c r="S2020">
        <v>174</v>
      </c>
      <c r="T2020">
        <v>25</v>
      </c>
      <c r="U2020">
        <v>13</v>
      </c>
      <c r="V2020">
        <v>10</v>
      </c>
      <c r="W2020">
        <v>2407</v>
      </c>
      <c r="X2020">
        <v>945</v>
      </c>
      <c r="Y2020">
        <v>220</v>
      </c>
      <c r="Z2020">
        <v>165</v>
      </c>
      <c r="AA2020">
        <v>165</v>
      </c>
      <c r="AB2020">
        <v>1204</v>
      </c>
      <c r="AC2020">
        <v>428</v>
      </c>
      <c r="AD2020">
        <v>63</v>
      </c>
      <c r="AE2020">
        <v>67</v>
      </c>
      <c r="AF2020">
        <v>213</v>
      </c>
      <c r="AG2020">
        <v>311</v>
      </c>
      <c r="AH2020">
        <v>109</v>
      </c>
      <c r="AI2020">
        <v>11</v>
      </c>
      <c r="AJ2020">
        <v>31</v>
      </c>
      <c r="AK2020">
        <v>25</v>
      </c>
      <c r="AL2020">
        <v>50</v>
      </c>
      <c r="AM2020">
        <v>36</v>
      </c>
      <c r="AN2020">
        <v>4</v>
      </c>
      <c r="AO2020">
        <v>3</v>
      </c>
      <c r="AP2020">
        <v>2</v>
      </c>
      <c r="AQ2020">
        <v>0</v>
      </c>
      <c r="AR2020">
        <v>0</v>
      </c>
      <c r="AS2020">
        <v>1</v>
      </c>
      <c r="AT2020">
        <v>0</v>
      </c>
      <c r="AU2020">
        <v>0</v>
      </c>
      <c r="AV2020">
        <v>0</v>
      </c>
      <c r="AW2020">
        <v>0</v>
      </c>
      <c r="AX2020">
        <v>0</v>
      </c>
      <c r="AY2020">
        <v>0</v>
      </c>
      <c r="AZ2020">
        <v>0</v>
      </c>
      <c r="BA2020">
        <v>0</v>
      </c>
      <c r="BB2020">
        <v>0</v>
      </c>
      <c r="BC2020">
        <v>0</v>
      </c>
      <c r="BD2020">
        <v>0</v>
      </c>
      <c r="BE2020">
        <v>0</v>
      </c>
      <c r="BF2020">
        <v>0</v>
      </c>
      <c r="BG2020" s="20">
        <v>1</v>
      </c>
      <c r="BH2020" s="20">
        <v>2</v>
      </c>
      <c r="BI2020" s="20">
        <v>106</v>
      </c>
      <c r="BJ2020" s="20">
        <v>33</v>
      </c>
      <c r="BK2020" s="20">
        <v>234</v>
      </c>
      <c r="BL2020" s="20">
        <v>1738</v>
      </c>
      <c r="BM2020" s="20">
        <v>806</v>
      </c>
      <c r="BN2020" s="20">
        <v>224</v>
      </c>
      <c r="BO2020" s="20">
        <v>38</v>
      </c>
      <c r="BP2020" s="20">
        <v>13774</v>
      </c>
      <c r="BQ2020" s="20">
        <v>2615</v>
      </c>
      <c r="BR2020" s="20">
        <v>0</v>
      </c>
      <c r="BS2020" s="20">
        <v>140</v>
      </c>
      <c r="BT2020" s="20">
        <v>277</v>
      </c>
      <c r="BU2020" s="20">
        <v>4717</v>
      </c>
      <c r="BV2020" s="20">
        <v>7746</v>
      </c>
    </row>
    <row r="2021" spans="1:74" x14ac:dyDescent="0.25">
      <c r="A2021" s="20" t="s">
        <v>405</v>
      </c>
      <c r="B2021" s="20" t="s">
        <v>467</v>
      </c>
      <c r="C2021" s="20" t="s">
        <v>625</v>
      </c>
      <c r="D2021" s="1">
        <v>44564</v>
      </c>
      <c r="E2021">
        <v>154</v>
      </c>
      <c r="F2021">
        <v>2</v>
      </c>
      <c r="G2021">
        <v>1</v>
      </c>
      <c r="H2021">
        <v>2</v>
      </c>
      <c r="I2021">
        <v>1</v>
      </c>
      <c r="J2021">
        <v>71</v>
      </c>
      <c r="K2021">
        <v>12</v>
      </c>
      <c r="L2021">
        <v>19</v>
      </c>
      <c r="M2021">
        <v>6</v>
      </c>
      <c r="N2021">
        <v>34</v>
      </c>
      <c r="O2021">
        <v>22</v>
      </c>
      <c r="P2021">
        <v>1</v>
      </c>
      <c r="Q2021">
        <v>0</v>
      </c>
      <c r="R2021">
        <v>297</v>
      </c>
      <c r="S2021">
        <v>181</v>
      </c>
      <c r="T2021">
        <v>25</v>
      </c>
      <c r="U2021">
        <v>13</v>
      </c>
      <c r="V2021">
        <v>10</v>
      </c>
      <c r="W2021">
        <v>2404</v>
      </c>
      <c r="X2021">
        <v>999</v>
      </c>
      <c r="Y2021">
        <v>219</v>
      </c>
      <c r="Z2021">
        <v>163</v>
      </c>
      <c r="AA2021">
        <v>161</v>
      </c>
      <c r="AB2021">
        <v>1210</v>
      </c>
      <c r="AC2021">
        <v>456</v>
      </c>
      <c r="AD2021">
        <v>62</v>
      </c>
      <c r="AE2021">
        <v>67</v>
      </c>
      <c r="AF2021">
        <v>218</v>
      </c>
      <c r="AG2021">
        <v>310</v>
      </c>
      <c r="AH2021">
        <v>122</v>
      </c>
      <c r="AI2021">
        <v>11</v>
      </c>
      <c r="AJ2021">
        <v>31</v>
      </c>
      <c r="AK2021">
        <v>25</v>
      </c>
      <c r="AL2021">
        <v>50</v>
      </c>
      <c r="AM2021">
        <v>36</v>
      </c>
      <c r="AN2021">
        <v>4</v>
      </c>
      <c r="AO2021">
        <v>3</v>
      </c>
      <c r="AP2021">
        <v>2</v>
      </c>
      <c r="AQ2021">
        <v>0</v>
      </c>
      <c r="AR2021">
        <v>0</v>
      </c>
      <c r="AS2021">
        <v>1</v>
      </c>
      <c r="AT2021">
        <v>0</v>
      </c>
      <c r="AU2021">
        <v>0</v>
      </c>
      <c r="AV2021">
        <v>0</v>
      </c>
      <c r="AW2021">
        <v>0</v>
      </c>
      <c r="AX2021">
        <v>0</v>
      </c>
      <c r="AY2021">
        <v>0</v>
      </c>
      <c r="AZ2021">
        <v>0</v>
      </c>
      <c r="BA2021">
        <v>0</v>
      </c>
      <c r="BB2021">
        <v>0</v>
      </c>
      <c r="BC2021">
        <v>0</v>
      </c>
      <c r="BD2021">
        <v>0</v>
      </c>
      <c r="BE2021">
        <v>0</v>
      </c>
      <c r="BF2021">
        <v>0</v>
      </c>
      <c r="BG2021" s="20">
        <v>1</v>
      </c>
      <c r="BH2021" s="20">
        <v>2</v>
      </c>
      <c r="BI2021" s="20">
        <v>107</v>
      </c>
      <c r="BJ2021" s="20">
        <v>33</v>
      </c>
      <c r="BK2021" s="20">
        <v>236</v>
      </c>
      <c r="BL2021" s="20">
        <v>1739</v>
      </c>
      <c r="BM2021" s="20">
        <v>809</v>
      </c>
      <c r="BN2021" s="20">
        <v>224</v>
      </c>
      <c r="BO2021" s="20">
        <v>38</v>
      </c>
      <c r="BP2021" s="20">
        <v>13801</v>
      </c>
      <c r="BQ2021" s="20">
        <v>3006</v>
      </c>
      <c r="BR2021" s="20">
        <v>0</v>
      </c>
      <c r="BS2021" s="20">
        <v>139</v>
      </c>
      <c r="BT2021" s="20">
        <v>280</v>
      </c>
      <c r="BU2021" s="20">
        <v>4704</v>
      </c>
      <c r="BV2021" s="20">
        <v>7781</v>
      </c>
    </row>
    <row r="2022" spans="1:74" x14ac:dyDescent="0.25">
      <c r="A2022" s="20" t="s">
        <v>405</v>
      </c>
      <c r="B2022" s="20" t="s">
        <v>467</v>
      </c>
      <c r="C2022" s="20" t="s">
        <v>625</v>
      </c>
      <c r="D2022" s="1">
        <v>44570</v>
      </c>
      <c r="E2022">
        <v>154</v>
      </c>
      <c r="F2022">
        <v>2</v>
      </c>
      <c r="G2022">
        <v>1</v>
      </c>
      <c r="H2022">
        <v>2</v>
      </c>
      <c r="I2022">
        <v>1</v>
      </c>
      <c r="J2022">
        <v>72</v>
      </c>
      <c r="K2022">
        <v>12</v>
      </c>
      <c r="L2022">
        <v>18</v>
      </c>
      <c r="M2022">
        <v>6</v>
      </c>
      <c r="N2022">
        <v>34</v>
      </c>
      <c r="O2022">
        <v>22</v>
      </c>
      <c r="P2022">
        <v>1</v>
      </c>
      <c r="Q2022">
        <v>0</v>
      </c>
      <c r="R2022">
        <v>299</v>
      </c>
      <c r="S2022">
        <v>184</v>
      </c>
      <c r="T2022">
        <v>25</v>
      </c>
      <c r="U2022">
        <v>14</v>
      </c>
      <c r="V2022">
        <v>10</v>
      </c>
      <c r="W2022">
        <v>2419</v>
      </c>
      <c r="X2022">
        <v>1056</v>
      </c>
      <c r="Y2022">
        <v>219</v>
      </c>
      <c r="Z2022">
        <v>165</v>
      </c>
      <c r="AA2022">
        <v>165</v>
      </c>
      <c r="AB2022">
        <v>1214</v>
      </c>
      <c r="AC2022">
        <v>485</v>
      </c>
      <c r="AD2022">
        <v>62</v>
      </c>
      <c r="AE2022">
        <v>66</v>
      </c>
      <c r="AF2022">
        <v>216</v>
      </c>
      <c r="AG2022">
        <v>312</v>
      </c>
      <c r="AH2022">
        <v>133</v>
      </c>
      <c r="AI2022">
        <v>11</v>
      </c>
      <c r="AJ2022">
        <v>31</v>
      </c>
      <c r="AK2022">
        <v>26</v>
      </c>
      <c r="AL2022">
        <v>50</v>
      </c>
      <c r="AM2022">
        <v>36</v>
      </c>
      <c r="AN2022">
        <v>4</v>
      </c>
      <c r="AO2022">
        <v>3</v>
      </c>
      <c r="AP2022">
        <v>2</v>
      </c>
      <c r="AQ2022">
        <v>0</v>
      </c>
      <c r="AR2022">
        <v>0</v>
      </c>
      <c r="AS2022">
        <v>1</v>
      </c>
      <c r="AT2022">
        <v>0</v>
      </c>
      <c r="AU2022">
        <v>0</v>
      </c>
      <c r="AV2022">
        <v>0</v>
      </c>
      <c r="AW2022">
        <v>0</v>
      </c>
      <c r="AX2022">
        <v>0</v>
      </c>
      <c r="AY2022">
        <v>0</v>
      </c>
      <c r="AZ2022">
        <v>0</v>
      </c>
      <c r="BA2022">
        <v>0</v>
      </c>
      <c r="BB2022">
        <v>0</v>
      </c>
      <c r="BC2022">
        <v>0</v>
      </c>
      <c r="BD2022">
        <v>0</v>
      </c>
      <c r="BE2022">
        <v>0</v>
      </c>
      <c r="BF2022">
        <v>0</v>
      </c>
      <c r="BG2022" s="20">
        <v>1</v>
      </c>
      <c r="BH2022" s="20">
        <v>2</v>
      </c>
      <c r="BI2022" s="20">
        <v>107</v>
      </c>
      <c r="BJ2022" s="20">
        <v>33</v>
      </c>
      <c r="BK2022" s="20">
        <v>238</v>
      </c>
      <c r="BL2022" s="20">
        <v>1749</v>
      </c>
      <c r="BM2022" s="20">
        <v>811</v>
      </c>
      <c r="BN2022" s="20">
        <v>225</v>
      </c>
      <c r="BO2022" s="20">
        <v>38</v>
      </c>
      <c r="BP2022" s="20">
        <v>13899</v>
      </c>
      <c r="BQ2022" s="20">
        <v>3387</v>
      </c>
      <c r="BR2022" s="20">
        <v>0</v>
      </c>
      <c r="BS2022" s="20">
        <v>140</v>
      </c>
      <c r="BT2022" s="20">
        <v>276</v>
      </c>
      <c r="BU2022" s="20">
        <v>4709</v>
      </c>
      <c r="BV2022" s="20">
        <v>7848</v>
      </c>
    </row>
    <row r="2023" spans="1:74" x14ac:dyDescent="0.25">
      <c r="A2023" s="20" t="s">
        <v>405</v>
      </c>
      <c r="B2023" s="20" t="s">
        <v>467</v>
      </c>
      <c r="C2023" s="20" t="s">
        <v>625</v>
      </c>
      <c r="D2023" s="1">
        <v>44577</v>
      </c>
      <c r="E2023">
        <v>154</v>
      </c>
      <c r="F2023">
        <v>2</v>
      </c>
      <c r="G2023">
        <v>1</v>
      </c>
      <c r="H2023">
        <v>2</v>
      </c>
      <c r="I2023">
        <v>1</v>
      </c>
      <c r="J2023">
        <v>76</v>
      </c>
      <c r="K2023">
        <v>12</v>
      </c>
      <c r="L2023">
        <v>18</v>
      </c>
      <c r="M2023">
        <v>6</v>
      </c>
      <c r="N2023">
        <v>34</v>
      </c>
      <c r="O2023">
        <v>22</v>
      </c>
      <c r="P2023">
        <v>1</v>
      </c>
      <c r="Q2023">
        <v>0</v>
      </c>
      <c r="R2023">
        <v>301</v>
      </c>
      <c r="S2023">
        <v>186</v>
      </c>
      <c r="T2023">
        <v>25</v>
      </c>
      <c r="U2023">
        <v>14</v>
      </c>
      <c r="V2023">
        <v>11</v>
      </c>
      <c r="W2023">
        <v>2421</v>
      </c>
      <c r="X2023">
        <v>1091</v>
      </c>
      <c r="Y2023">
        <v>220</v>
      </c>
      <c r="Z2023">
        <v>165</v>
      </c>
      <c r="AA2023">
        <v>160</v>
      </c>
      <c r="AB2023">
        <v>1219</v>
      </c>
      <c r="AC2023">
        <v>502</v>
      </c>
      <c r="AD2023">
        <v>62</v>
      </c>
      <c r="AE2023">
        <v>65</v>
      </c>
      <c r="AF2023">
        <v>219</v>
      </c>
      <c r="AG2023">
        <v>314</v>
      </c>
      <c r="AH2023">
        <v>139</v>
      </c>
      <c r="AI2023">
        <v>11</v>
      </c>
      <c r="AJ2023">
        <v>31</v>
      </c>
      <c r="AK2023">
        <v>26</v>
      </c>
      <c r="AL2023">
        <v>50</v>
      </c>
      <c r="AM2023">
        <v>36</v>
      </c>
      <c r="AN2023">
        <v>4</v>
      </c>
      <c r="AO2023">
        <v>3</v>
      </c>
      <c r="AP2023">
        <v>2</v>
      </c>
      <c r="AQ2023">
        <v>0</v>
      </c>
      <c r="AR2023">
        <v>0</v>
      </c>
      <c r="AS2023">
        <v>1</v>
      </c>
      <c r="AT2023">
        <v>0</v>
      </c>
      <c r="AU2023">
        <v>0</v>
      </c>
      <c r="AV2023">
        <v>0</v>
      </c>
      <c r="AW2023">
        <v>0</v>
      </c>
      <c r="AX2023">
        <v>0</v>
      </c>
      <c r="AY2023">
        <v>0</v>
      </c>
      <c r="AZ2023">
        <v>0</v>
      </c>
      <c r="BA2023">
        <v>0</v>
      </c>
      <c r="BB2023">
        <v>0</v>
      </c>
      <c r="BC2023">
        <v>0</v>
      </c>
      <c r="BD2023">
        <v>0</v>
      </c>
      <c r="BE2023">
        <v>0</v>
      </c>
      <c r="BF2023">
        <v>0</v>
      </c>
      <c r="BG2023" s="20">
        <v>1</v>
      </c>
      <c r="BH2023" s="20">
        <v>2</v>
      </c>
      <c r="BI2023" s="20">
        <v>107</v>
      </c>
      <c r="BJ2023" s="20">
        <v>33</v>
      </c>
      <c r="BK2023" s="20">
        <v>240</v>
      </c>
      <c r="BL2023" s="20">
        <v>1753</v>
      </c>
      <c r="BM2023" s="20">
        <v>814</v>
      </c>
      <c r="BN2023" s="20">
        <v>228</v>
      </c>
      <c r="BO2023" s="20">
        <v>39</v>
      </c>
      <c r="BP2023" s="20">
        <v>13922</v>
      </c>
      <c r="BQ2023" s="20">
        <v>3677</v>
      </c>
      <c r="BR2023" s="20">
        <v>0</v>
      </c>
      <c r="BS2023" s="20">
        <v>140</v>
      </c>
      <c r="BT2023" s="20">
        <v>277</v>
      </c>
      <c r="BU2023" s="20">
        <v>4694</v>
      </c>
      <c r="BV2023" s="20">
        <v>7877</v>
      </c>
    </row>
    <row r="2024" spans="1:74" x14ac:dyDescent="0.25">
      <c r="A2024" s="20" t="s">
        <v>405</v>
      </c>
      <c r="B2024" s="20" t="s">
        <v>467</v>
      </c>
      <c r="C2024" s="20" t="s">
        <v>625</v>
      </c>
      <c r="D2024" s="1">
        <v>44584</v>
      </c>
      <c r="E2024">
        <v>157</v>
      </c>
      <c r="F2024">
        <v>2</v>
      </c>
      <c r="G2024">
        <v>1</v>
      </c>
      <c r="H2024">
        <v>2</v>
      </c>
      <c r="I2024">
        <v>1</v>
      </c>
      <c r="J2024">
        <v>79</v>
      </c>
      <c r="K2024">
        <v>13</v>
      </c>
      <c r="L2024">
        <v>18</v>
      </c>
      <c r="M2024">
        <v>6</v>
      </c>
      <c r="N2024">
        <v>34</v>
      </c>
      <c r="O2024">
        <v>27</v>
      </c>
      <c r="P2024">
        <v>1</v>
      </c>
      <c r="Q2024">
        <v>0</v>
      </c>
      <c r="R2024">
        <v>303</v>
      </c>
      <c r="S2024">
        <v>189</v>
      </c>
      <c r="T2024">
        <v>25</v>
      </c>
      <c r="U2024">
        <v>14</v>
      </c>
      <c r="V2024">
        <v>11</v>
      </c>
      <c r="W2024">
        <v>2430</v>
      </c>
      <c r="X2024">
        <v>1112</v>
      </c>
      <c r="Y2024">
        <v>219</v>
      </c>
      <c r="Z2024">
        <v>161</v>
      </c>
      <c r="AA2024">
        <v>160</v>
      </c>
      <c r="AB2024">
        <v>1220</v>
      </c>
      <c r="AC2024">
        <v>514</v>
      </c>
      <c r="AD2024">
        <v>63</v>
      </c>
      <c r="AE2024">
        <v>65</v>
      </c>
      <c r="AF2024">
        <v>220</v>
      </c>
      <c r="AG2024">
        <v>315</v>
      </c>
      <c r="AH2024">
        <v>139</v>
      </c>
      <c r="AI2024">
        <v>11</v>
      </c>
      <c r="AJ2024">
        <v>30</v>
      </c>
      <c r="AK2024">
        <v>26</v>
      </c>
      <c r="AL2024">
        <v>50</v>
      </c>
      <c r="AM2024">
        <v>36</v>
      </c>
      <c r="AN2024">
        <v>4</v>
      </c>
      <c r="AO2024">
        <v>3</v>
      </c>
      <c r="AP2024">
        <v>2</v>
      </c>
      <c r="AQ2024">
        <v>0</v>
      </c>
      <c r="AR2024">
        <v>0</v>
      </c>
      <c r="AS2024">
        <v>1</v>
      </c>
      <c r="AT2024">
        <v>0</v>
      </c>
      <c r="AU2024">
        <v>0</v>
      </c>
      <c r="AV2024">
        <v>0</v>
      </c>
      <c r="AW2024">
        <v>0</v>
      </c>
      <c r="AX2024">
        <v>0</v>
      </c>
      <c r="AY2024">
        <v>0</v>
      </c>
      <c r="AZ2024">
        <v>0</v>
      </c>
      <c r="BA2024">
        <v>0</v>
      </c>
      <c r="BB2024">
        <v>0</v>
      </c>
      <c r="BC2024">
        <v>0</v>
      </c>
      <c r="BD2024">
        <v>0</v>
      </c>
      <c r="BE2024">
        <v>0</v>
      </c>
      <c r="BF2024">
        <v>0</v>
      </c>
      <c r="BG2024" s="20">
        <v>1</v>
      </c>
      <c r="BH2024" s="20">
        <v>2</v>
      </c>
      <c r="BI2024" s="20">
        <v>109</v>
      </c>
      <c r="BJ2024" s="20">
        <v>33</v>
      </c>
      <c r="BK2024" s="20">
        <v>241</v>
      </c>
      <c r="BL2024" s="20">
        <v>1762</v>
      </c>
      <c r="BM2024" s="20">
        <v>812</v>
      </c>
      <c r="BN2024" s="20">
        <v>231</v>
      </c>
      <c r="BO2024" s="20">
        <v>39</v>
      </c>
      <c r="BP2024" s="20">
        <v>13973</v>
      </c>
      <c r="BQ2024" s="20">
        <v>3822</v>
      </c>
      <c r="BR2024" s="20">
        <v>0</v>
      </c>
      <c r="BS2024" s="20">
        <v>142</v>
      </c>
      <c r="BT2024" s="20">
        <v>271</v>
      </c>
      <c r="BU2024" s="20">
        <v>4699</v>
      </c>
      <c r="BV2024" s="20">
        <v>7909</v>
      </c>
    </row>
    <row r="2025" spans="1:74" x14ac:dyDescent="0.25">
      <c r="A2025" s="20" t="s">
        <v>405</v>
      </c>
      <c r="B2025" s="20" t="s">
        <v>467</v>
      </c>
      <c r="C2025" s="20" t="s">
        <v>625</v>
      </c>
      <c r="D2025" s="1">
        <v>44591</v>
      </c>
      <c r="E2025">
        <v>158</v>
      </c>
      <c r="F2025">
        <v>2</v>
      </c>
      <c r="G2025">
        <v>1</v>
      </c>
      <c r="H2025">
        <v>2</v>
      </c>
      <c r="I2025">
        <v>1</v>
      </c>
      <c r="J2025">
        <v>80</v>
      </c>
      <c r="K2025">
        <v>13</v>
      </c>
      <c r="L2025">
        <v>18</v>
      </c>
      <c r="M2025">
        <v>6</v>
      </c>
      <c r="N2025">
        <v>34</v>
      </c>
      <c r="O2025">
        <v>27</v>
      </c>
      <c r="P2025">
        <v>1</v>
      </c>
      <c r="Q2025">
        <v>0</v>
      </c>
      <c r="R2025">
        <v>303</v>
      </c>
      <c r="S2025">
        <v>189</v>
      </c>
      <c r="T2025">
        <v>25</v>
      </c>
      <c r="U2025">
        <v>14</v>
      </c>
      <c r="V2025">
        <v>12</v>
      </c>
      <c r="W2025">
        <v>2445</v>
      </c>
      <c r="X2025">
        <v>1140</v>
      </c>
      <c r="Y2025">
        <v>218</v>
      </c>
      <c r="Z2025">
        <v>161</v>
      </c>
      <c r="AA2025">
        <v>164</v>
      </c>
      <c r="AB2025">
        <v>1223</v>
      </c>
      <c r="AC2025">
        <v>526</v>
      </c>
      <c r="AD2025">
        <v>64</v>
      </c>
      <c r="AE2025">
        <v>66</v>
      </c>
      <c r="AF2025">
        <v>215</v>
      </c>
      <c r="AG2025">
        <v>321</v>
      </c>
      <c r="AH2025">
        <v>143</v>
      </c>
      <c r="AI2025">
        <v>10</v>
      </c>
      <c r="AJ2025">
        <v>30</v>
      </c>
      <c r="AK2025">
        <v>27</v>
      </c>
      <c r="AL2025">
        <v>51</v>
      </c>
      <c r="AM2025">
        <v>38</v>
      </c>
      <c r="AN2025">
        <v>4</v>
      </c>
      <c r="AO2025">
        <v>3</v>
      </c>
      <c r="AP2025">
        <v>1</v>
      </c>
      <c r="AQ2025">
        <v>0</v>
      </c>
      <c r="AR2025">
        <v>0</v>
      </c>
      <c r="AS2025">
        <v>1</v>
      </c>
      <c r="AT2025">
        <v>0</v>
      </c>
      <c r="AU2025">
        <v>0</v>
      </c>
      <c r="AV2025">
        <v>0</v>
      </c>
      <c r="AW2025">
        <v>0</v>
      </c>
      <c r="AX2025">
        <v>0</v>
      </c>
      <c r="AY2025">
        <v>0</v>
      </c>
      <c r="AZ2025">
        <v>0</v>
      </c>
      <c r="BA2025">
        <v>0</v>
      </c>
      <c r="BB2025">
        <v>0</v>
      </c>
      <c r="BC2025">
        <v>0</v>
      </c>
      <c r="BD2025">
        <v>0</v>
      </c>
      <c r="BE2025">
        <v>0</v>
      </c>
      <c r="BF2025">
        <v>0</v>
      </c>
      <c r="BG2025" s="20">
        <v>1</v>
      </c>
      <c r="BH2025" s="20">
        <v>2</v>
      </c>
      <c r="BI2025" s="20">
        <v>110</v>
      </c>
      <c r="BJ2025" s="20">
        <v>33</v>
      </c>
      <c r="BK2025" s="20">
        <v>240</v>
      </c>
      <c r="BL2025" s="20">
        <v>1778</v>
      </c>
      <c r="BM2025" s="20">
        <v>819</v>
      </c>
      <c r="BN2025" s="20">
        <v>236</v>
      </c>
      <c r="BO2025" s="20">
        <v>40</v>
      </c>
      <c r="BP2025" s="20">
        <v>14044</v>
      </c>
      <c r="BQ2025" s="20">
        <v>4014</v>
      </c>
      <c r="BR2025" s="20">
        <v>0</v>
      </c>
      <c r="BS2025" s="20">
        <v>142</v>
      </c>
      <c r="BT2025" s="20">
        <v>273</v>
      </c>
      <c r="BU2025" s="20">
        <v>4710</v>
      </c>
      <c r="BV2025" s="20">
        <v>7978</v>
      </c>
    </row>
    <row r="2026" spans="1:74" x14ac:dyDescent="0.25">
      <c r="A2026" s="20" t="s">
        <v>405</v>
      </c>
      <c r="B2026" s="20" t="s">
        <v>467</v>
      </c>
      <c r="C2026" s="20" t="s">
        <v>625</v>
      </c>
      <c r="D2026" s="1">
        <v>44599</v>
      </c>
      <c r="E2026">
        <v>158</v>
      </c>
      <c r="F2026">
        <v>2</v>
      </c>
      <c r="G2026">
        <v>1</v>
      </c>
      <c r="H2026">
        <v>2</v>
      </c>
      <c r="I2026">
        <v>1</v>
      </c>
      <c r="J2026">
        <v>81</v>
      </c>
      <c r="K2026">
        <v>13</v>
      </c>
      <c r="L2026">
        <v>18</v>
      </c>
      <c r="M2026">
        <v>6</v>
      </c>
      <c r="N2026">
        <v>34</v>
      </c>
      <c r="O2026">
        <v>27</v>
      </c>
      <c r="P2026">
        <v>1</v>
      </c>
      <c r="Q2026">
        <v>0</v>
      </c>
      <c r="R2026">
        <v>294</v>
      </c>
      <c r="S2026">
        <v>191</v>
      </c>
      <c r="T2026">
        <v>22</v>
      </c>
      <c r="U2026">
        <v>13</v>
      </c>
      <c r="V2026">
        <v>7</v>
      </c>
      <c r="W2026">
        <v>2446</v>
      </c>
      <c r="X2026">
        <v>1156</v>
      </c>
      <c r="Y2026">
        <v>217</v>
      </c>
      <c r="Z2026">
        <v>159</v>
      </c>
      <c r="AA2026">
        <v>165</v>
      </c>
      <c r="AB2026">
        <v>1203</v>
      </c>
      <c r="AC2026">
        <v>528</v>
      </c>
      <c r="AD2026">
        <v>60</v>
      </c>
      <c r="AE2026">
        <v>63</v>
      </c>
      <c r="AF2026">
        <v>210</v>
      </c>
      <c r="AG2026">
        <v>326</v>
      </c>
      <c r="AH2026">
        <v>148</v>
      </c>
      <c r="AI2026">
        <v>10</v>
      </c>
      <c r="AJ2026">
        <v>31</v>
      </c>
      <c r="AK2026">
        <v>27</v>
      </c>
      <c r="AL2026">
        <v>52</v>
      </c>
      <c r="AM2026">
        <v>38</v>
      </c>
      <c r="AN2026">
        <v>4</v>
      </c>
      <c r="AO2026">
        <v>3</v>
      </c>
      <c r="AP2026">
        <v>1</v>
      </c>
      <c r="AQ2026">
        <v>0</v>
      </c>
      <c r="AR2026">
        <v>0</v>
      </c>
      <c r="AS2026">
        <v>1</v>
      </c>
      <c r="AT2026">
        <v>0</v>
      </c>
      <c r="AU2026">
        <v>0</v>
      </c>
      <c r="AV2026">
        <v>0</v>
      </c>
      <c r="AW2026">
        <v>0</v>
      </c>
      <c r="AX2026">
        <v>0</v>
      </c>
      <c r="AY2026">
        <v>0</v>
      </c>
      <c r="AZ2026">
        <v>0</v>
      </c>
      <c r="BA2026">
        <v>0</v>
      </c>
      <c r="BB2026">
        <v>0</v>
      </c>
      <c r="BC2026">
        <v>0</v>
      </c>
      <c r="BD2026">
        <v>0</v>
      </c>
      <c r="BE2026">
        <v>0</v>
      </c>
      <c r="BF2026">
        <v>0</v>
      </c>
      <c r="BG2026" s="20">
        <v>1</v>
      </c>
      <c r="BH2026" s="20">
        <v>2</v>
      </c>
      <c r="BI2026" s="20">
        <v>110</v>
      </c>
      <c r="BJ2026" s="20">
        <v>33</v>
      </c>
      <c r="BK2026" s="20">
        <v>240</v>
      </c>
      <c r="BL2026" s="20">
        <v>1782</v>
      </c>
      <c r="BM2026" s="20">
        <v>817</v>
      </c>
      <c r="BN2026" s="20">
        <v>240</v>
      </c>
      <c r="BO2026" s="20">
        <v>41</v>
      </c>
      <c r="BP2026" s="20">
        <v>14057</v>
      </c>
      <c r="BQ2026" s="20">
        <v>4119</v>
      </c>
      <c r="BR2026" s="20">
        <v>0</v>
      </c>
      <c r="BS2026" s="20">
        <v>134</v>
      </c>
      <c r="BT2026" s="20">
        <v>269</v>
      </c>
      <c r="BU2026" s="20">
        <v>4715</v>
      </c>
      <c r="BV2026" s="20">
        <v>7995</v>
      </c>
    </row>
    <row r="2027" spans="1:74" x14ac:dyDescent="0.25">
      <c r="A2027" s="20" t="s">
        <v>405</v>
      </c>
      <c r="B2027" s="20" t="s">
        <v>467</v>
      </c>
      <c r="C2027" s="20" t="s">
        <v>625</v>
      </c>
      <c r="D2027" s="1">
        <v>44606</v>
      </c>
      <c r="E2027">
        <v>158</v>
      </c>
      <c r="F2027">
        <v>2</v>
      </c>
      <c r="G2027">
        <v>1</v>
      </c>
      <c r="H2027">
        <v>2</v>
      </c>
      <c r="I2027">
        <v>1</v>
      </c>
      <c r="J2027">
        <v>83</v>
      </c>
      <c r="K2027">
        <v>13</v>
      </c>
      <c r="L2027">
        <v>18</v>
      </c>
      <c r="M2027">
        <v>6</v>
      </c>
      <c r="N2027">
        <v>33</v>
      </c>
      <c r="O2027">
        <v>26</v>
      </c>
      <c r="P2027">
        <v>1</v>
      </c>
      <c r="Q2027">
        <v>0</v>
      </c>
      <c r="R2027">
        <v>299</v>
      </c>
      <c r="S2027">
        <v>194</v>
      </c>
      <c r="T2027">
        <v>22</v>
      </c>
      <c r="U2027">
        <v>13</v>
      </c>
      <c r="V2027">
        <v>10</v>
      </c>
      <c r="W2027">
        <v>2456</v>
      </c>
      <c r="X2027">
        <v>1168</v>
      </c>
      <c r="Y2027">
        <v>218</v>
      </c>
      <c r="Z2027">
        <v>160</v>
      </c>
      <c r="AA2027">
        <v>165</v>
      </c>
      <c r="AB2027">
        <v>1208</v>
      </c>
      <c r="AC2027">
        <v>535</v>
      </c>
      <c r="AD2027">
        <v>58</v>
      </c>
      <c r="AE2027">
        <v>65</v>
      </c>
      <c r="AF2027">
        <v>212</v>
      </c>
      <c r="AG2027">
        <v>327</v>
      </c>
      <c r="AH2027">
        <v>151</v>
      </c>
      <c r="AI2027">
        <v>10</v>
      </c>
      <c r="AJ2027">
        <v>31</v>
      </c>
      <c r="AK2027">
        <v>26</v>
      </c>
      <c r="AL2027">
        <v>51</v>
      </c>
      <c r="AM2027">
        <v>37</v>
      </c>
      <c r="AN2027">
        <v>4</v>
      </c>
      <c r="AO2027">
        <v>3</v>
      </c>
      <c r="AP2027">
        <v>1</v>
      </c>
      <c r="AQ2027">
        <v>0</v>
      </c>
      <c r="AR2027">
        <v>0</v>
      </c>
      <c r="AS2027">
        <v>1</v>
      </c>
      <c r="AT2027">
        <v>0</v>
      </c>
      <c r="AU2027">
        <v>0</v>
      </c>
      <c r="AV2027">
        <v>0</v>
      </c>
      <c r="AW2027">
        <v>0</v>
      </c>
      <c r="AX2027">
        <v>0</v>
      </c>
      <c r="AY2027">
        <v>0</v>
      </c>
      <c r="AZ2027">
        <v>0</v>
      </c>
      <c r="BA2027">
        <v>0</v>
      </c>
      <c r="BB2027">
        <v>0</v>
      </c>
      <c r="BC2027">
        <v>0</v>
      </c>
      <c r="BD2027">
        <v>0</v>
      </c>
      <c r="BE2027">
        <v>0</v>
      </c>
      <c r="BF2027">
        <v>0</v>
      </c>
      <c r="BG2027" s="20">
        <v>1</v>
      </c>
      <c r="BH2027" s="20">
        <v>2</v>
      </c>
      <c r="BI2027" s="20">
        <v>110</v>
      </c>
      <c r="BJ2027" s="20">
        <v>32</v>
      </c>
      <c r="BK2027" s="20">
        <v>242</v>
      </c>
      <c r="BL2027" s="20">
        <v>1795</v>
      </c>
      <c r="BM2027" s="20">
        <v>820</v>
      </c>
      <c r="BN2027" s="20">
        <v>242</v>
      </c>
      <c r="BO2027" s="20">
        <v>40</v>
      </c>
      <c r="BP2027" s="20">
        <v>14169</v>
      </c>
      <c r="BQ2027" s="20">
        <v>4256</v>
      </c>
      <c r="BR2027" s="20">
        <v>0</v>
      </c>
      <c r="BS2027" s="20">
        <v>133</v>
      </c>
      <c r="BT2027" s="20">
        <v>275</v>
      </c>
      <c r="BU2027" s="20">
        <v>4759</v>
      </c>
      <c r="BV2027" s="20">
        <v>8076</v>
      </c>
    </row>
    <row r="2028" spans="1:74" x14ac:dyDescent="0.25">
      <c r="A2028" s="20" t="s">
        <v>405</v>
      </c>
      <c r="B2028" s="20" t="s">
        <v>459</v>
      </c>
      <c r="C2028" s="20" t="s">
        <v>460</v>
      </c>
      <c r="D2028" s="1">
        <v>44493</v>
      </c>
      <c r="E2028">
        <v>111</v>
      </c>
      <c r="F2028">
        <v>2</v>
      </c>
      <c r="G2028">
        <v>0</v>
      </c>
      <c r="H2028">
        <v>0</v>
      </c>
      <c r="I2028">
        <v>0</v>
      </c>
      <c r="J2028">
        <v>18</v>
      </c>
      <c r="K2028">
        <v>8</v>
      </c>
      <c r="L2028">
        <v>8</v>
      </c>
      <c r="M2028">
        <v>4</v>
      </c>
      <c r="N2028">
        <v>4</v>
      </c>
      <c r="O2028">
        <v>0</v>
      </c>
      <c r="P2028">
        <v>1</v>
      </c>
      <c r="Q2028">
        <v>0</v>
      </c>
      <c r="R2028">
        <v>592</v>
      </c>
      <c r="S2028">
        <v>0</v>
      </c>
      <c r="T2028">
        <v>151</v>
      </c>
      <c r="U2028">
        <v>22</v>
      </c>
      <c r="V2028">
        <v>3</v>
      </c>
      <c r="W2028">
        <v>1774</v>
      </c>
      <c r="X2028">
        <v>0</v>
      </c>
      <c r="Y2028">
        <v>59</v>
      </c>
      <c r="Z2028">
        <v>240</v>
      </c>
      <c r="AA2028">
        <v>53</v>
      </c>
      <c r="AB2028">
        <v>1109</v>
      </c>
      <c r="AC2028">
        <v>45</v>
      </c>
      <c r="AD2028">
        <v>16</v>
      </c>
      <c r="AE2028">
        <v>122</v>
      </c>
      <c r="AF2028">
        <v>124</v>
      </c>
      <c r="AG2028">
        <v>276</v>
      </c>
      <c r="AH2028">
        <v>0</v>
      </c>
      <c r="AI2028">
        <v>3</v>
      </c>
      <c r="AJ2028">
        <v>47</v>
      </c>
      <c r="AK2028">
        <v>33</v>
      </c>
      <c r="AL2028">
        <v>52</v>
      </c>
      <c r="AM2028">
        <v>0</v>
      </c>
      <c r="AN2028">
        <v>1</v>
      </c>
      <c r="AO2028">
        <v>1</v>
      </c>
      <c r="AP2028">
        <v>1</v>
      </c>
      <c r="AQ2028">
        <v>0</v>
      </c>
      <c r="AR2028">
        <v>0</v>
      </c>
      <c r="AS2028">
        <v>0</v>
      </c>
      <c r="AT2028">
        <v>0</v>
      </c>
      <c r="AU2028">
        <v>0</v>
      </c>
      <c r="AV2028">
        <v>0</v>
      </c>
      <c r="AW2028">
        <v>0</v>
      </c>
      <c r="AX2028">
        <v>0</v>
      </c>
      <c r="AY2028">
        <v>0</v>
      </c>
      <c r="AZ2028">
        <v>0</v>
      </c>
      <c r="BA2028">
        <v>0</v>
      </c>
      <c r="BB2028">
        <v>66</v>
      </c>
      <c r="BC2028">
        <v>80</v>
      </c>
      <c r="BD2028">
        <v>0</v>
      </c>
      <c r="BE2028">
        <v>2</v>
      </c>
      <c r="BF2028">
        <v>7</v>
      </c>
      <c r="BG2028" s="20"/>
      <c r="BH2028" s="20"/>
      <c r="BI2028" s="20"/>
      <c r="BJ2028" s="20"/>
      <c r="BK2028" s="20"/>
      <c r="BL2028" s="20"/>
      <c r="BM2028" s="20"/>
      <c r="BN2028" s="20"/>
      <c r="BO2028" s="20"/>
      <c r="BP2028" s="20"/>
      <c r="BQ2028" s="20"/>
      <c r="BR2028" s="20"/>
      <c r="BS2028" s="20"/>
      <c r="BT2028" s="20"/>
      <c r="BU2028" s="20"/>
      <c r="BV2028" s="20"/>
    </row>
    <row r="2029" spans="1:74" x14ac:dyDescent="0.25">
      <c r="A2029" s="20" t="s">
        <v>405</v>
      </c>
      <c r="B2029" s="20" t="s">
        <v>459</v>
      </c>
      <c r="C2029" s="20" t="s">
        <v>460</v>
      </c>
      <c r="D2029" s="1">
        <v>44500</v>
      </c>
      <c r="E2029">
        <v>110</v>
      </c>
      <c r="F2029">
        <v>2</v>
      </c>
      <c r="G2029">
        <v>0</v>
      </c>
      <c r="H2029">
        <v>0</v>
      </c>
      <c r="I2029">
        <v>0</v>
      </c>
      <c r="J2029">
        <v>22</v>
      </c>
      <c r="K2029">
        <v>8</v>
      </c>
      <c r="L2029">
        <v>8</v>
      </c>
      <c r="M2029">
        <v>4</v>
      </c>
      <c r="N2029">
        <v>4</v>
      </c>
      <c r="O2029">
        <v>0</v>
      </c>
      <c r="P2029">
        <v>1</v>
      </c>
      <c r="Q2029">
        <v>0</v>
      </c>
      <c r="R2029">
        <v>593</v>
      </c>
      <c r="S2029">
        <v>0</v>
      </c>
      <c r="T2029">
        <v>206</v>
      </c>
      <c r="U2029">
        <v>22</v>
      </c>
      <c r="V2029">
        <v>3</v>
      </c>
      <c r="W2029">
        <v>1775</v>
      </c>
      <c r="X2029">
        <v>0</v>
      </c>
      <c r="Y2029">
        <v>90</v>
      </c>
      <c r="Z2029">
        <v>241</v>
      </c>
      <c r="AA2029">
        <v>49</v>
      </c>
      <c r="AB2029">
        <v>1113</v>
      </c>
      <c r="AC2029">
        <v>62</v>
      </c>
      <c r="AD2029">
        <v>17</v>
      </c>
      <c r="AE2029">
        <v>122</v>
      </c>
      <c r="AF2029">
        <v>126</v>
      </c>
      <c r="AG2029">
        <v>277</v>
      </c>
      <c r="AH2029">
        <v>0</v>
      </c>
      <c r="AI2029">
        <v>4</v>
      </c>
      <c r="AJ2029">
        <v>48</v>
      </c>
      <c r="AK2029">
        <v>31</v>
      </c>
      <c r="AL2029">
        <v>52</v>
      </c>
      <c r="AM2029">
        <v>0</v>
      </c>
      <c r="AN2029">
        <v>2</v>
      </c>
      <c r="AO2029">
        <v>1</v>
      </c>
      <c r="AP2029">
        <v>1</v>
      </c>
      <c r="AQ2029">
        <v>0</v>
      </c>
      <c r="AR2029">
        <v>0</v>
      </c>
      <c r="AS2029">
        <v>0</v>
      </c>
      <c r="AT2029">
        <v>0</v>
      </c>
      <c r="AU2029">
        <v>0</v>
      </c>
      <c r="AV2029">
        <v>0</v>
      </c>
      <c r="AW2029">
        <v>0</v>
      </c>
      <c r="AX2029">
        <v>0</v>
      </c>
      <c r="AY2029">
        <v>0</v>
      </c>
      <c r="AZ2029">
        <v>0</v>
      </c>
      <c r="BA2029">
        <v>0</v>
      </c>
      <c r="BB2029">
        <v>65</v>
      </c>
      <c r="BC2029">
        <v>78</v>
      </c>
      <c r="BD2029">
        <v>0</v>
      </c>
      <c r="BE2029">
        <v>2</v>
      </c>
      <c r="BF2029">
        <v>7</v>
      </c>
      <c r="BG2029" s="20"/>
      <c r="BH2029" s="20"/>
      <c r="BI2029" s="20"/>
      <c r="BJ2029" s="20"/>
      <c r="BK2029" s="20"/>
      <c r="BL2029" s="20"/>
      <c r="BM2029" s="20"/>
      <c r="BN2029" s="20"/>
      <c r="BO2029" s="20"/>
      <c r="BP2029" s="20"/>
      <c r="BQ2029" s="20"/>
      <c r="BR2029" s="20"/>
      <c r="BS2029" s="20"/>
      <c r="BT2029" s="20"/>
      <c r="BU2029" s="20"/>
      <c r="BV2029" s="20"/>
    </row>
    <row r="2030" spans="1:74" x14ac:dyDescent="0.25">
      <c r="A2030" s="20" t="s">
        <v>405</v>
      </c>
      <c r="B2030" s="20" t="s">
        <v>459</v>
      </c>
      <c r="C2030" s="20" t="s">
        <v>460</v>
      </c>
      <c r="D2030" s="1">
        <v>44507</v>
      </c>
      <c r="E2030">
        <v>110</v>
      </c>
      <c r="F2030">
        <v>2</v>
      </c>
      <c r="G2030">
        <v>0</v>
      </c>
      <c r="H2030">
        <v>0</v>
      </c>
      <c r="I2030">
        <v>0</v>
      </c>
      <c r="J2030">
        <v>27</v>
      </c>
      <c r="K2030">
        <v>8</v>
      </c>
      <c r="L2030">
        <v>8</v>
      </c>
      <c r="M2030">
        <v>4</v>
      </c>
      <c r="N2030">
        <v>4</v>
      </c>
      <c r="O2030">
        <v>3</v>
      </c>
      <c r="P2030">
        <v>0</v>
      </c>
      <c r="Q2030">
        <v>0</v>
      </c>
      <c r="R2030">
        <v>592</v>
      </c>
      <c r="S2030">
        <v>280</v>
      </c>
      <c r="T2030">
        <v>65</v>
      </c>
      <c r="U2030">
        <v>22</v>
      </c>
      <c r="V2030">
        <v>3</v>
      </c>
      <c r="W2030">
        <v>1779</v>
      </c>
      <c r="X2030">
        <v>141</v>
      </c>
      <c r="Y2030">
        <v>77</v>
      </c>
      <c r="Z2030">
        <v>239</v>
      </c>
      <c r="AA2030">
        <v>47</v>
      </c>
      <c r="AB2030">
        <v>1109</v>
      </c>
      <c r="AC2030">
        <v>95</v>
      </c>
      <c r="AD2030">
        <v>17</v>
      </c>
      <c r="AE2030">
        <v>120</v>
      </c>
      <c r="AF2030">
        <v>124</v>
      </c>
      <c r="AG2030">
        <v>283</v>
      </c>
      <c r="AH2030">
        <v>4</v>
      </c>
      <c r="AI2030">
        <v>2</v>
      </c>
      <c r="AJ2030">
        <v>48</v>
      </c>
      <c r="AK2030">
        <v>33</v>
      </c>
      <c r="AL2030">
        <v>54</v>
      </c>
      <c r="AM2030">
        <v>10</v>
      </c>
      <c r="AN2030">
        <v>6</v>
      </c>
      <c r="AO2030">
        <v>1</v>
      </c>
      <c r="AP2030">
        <v>1</v>
      </c>
      <c r="AQ2030">
        <v>0</v>
      </c>
      <c r="AR2030">
        <v>0</v>
      </c>
      <c r="AS2030">
        <v>0</v>
      </c>
      <c r="AT2030">
        <v>0</v>
      </c>
      <c r="AU2030">
        <v>0</v>
      </c>
      <c r="AV2030">
        <v>0</v>
      </c>
      <c r="AW2030">
        <v>0</v>
      </c>
      <c r="AX2030">
        <v>0</v>
      </c>
      <c r="AY2030">
        <v>0</v>
      </c>
      <c r="AZ2030">
        <v>0</v>
      </c>
      <c r="BA2030">
        <v>0</v>
      </c>
      <c r="BB2030">
        <v>0</v>
      </c>
      <c r="BC2030">
        <v>0</v>
      </c>
      <c r="BD2030">
        <v>0</v>
      </c>
      <c r="BE2030">
        <v>0</v>
      </c>
      <c r="BF2030">
        <v>0</v>
      </c>
      <c r="BG2030" s="20">
        <v>2</v>
      </c>
      <c r="BH2030" s="20">
        <v>0</v>
      </c>
      <c r="BI2030" s="20">
        <v>82</v>
      </c>
      <c r="BJ2030" s="20">
        <v>4</v>
      </c>
      <c r="BK2030" s="20">
        <v>487</v>
      </c>
      <c r="BL2030" s="20">
        <v>1329</v>
      </c>
      <c r="BM2030" s="20">
        <v>823</v>
      </c>
      <c r="BN2030" s="20">
        <v>177</v>
      </c>
      <c r="BO2030" s="20">
        <v>41</v>
      </c>
      <c r="BP2030" s="20"/>
      <c r="BQ2030" s="20"/>
      <c r="BR2030" s="20"/>
      <c r="BS2030" s="20"/>
      <c r="BT2030" s="20"/>
      <c r="BU2030" s="20"/>
      <c r="BV2030" s="20"/>
    </row>
    <row r="2031" spans="1:74" x14ac:dyDescent="0.25">
      <c r="A2031" s="20" t="s">
        <v>405</v>
      </c>
      <c r="B2031" s="20" t="s">
        <v>459</v>
      </c>
      <c r="C2031" s="20" t="s">
        <v>460</v>
      </c>
      <c r="D2031" s="1">
        <v>44514</v>
      </c>
      <c r="E2031">
        <v>110</v>
      </c>
      <c r="F2031">
        <v>2</v>
      </c>
      <c r="G2031">
        <v>0</v>
      </c>
      <c r="H2031">
        <v>0</v>
      </c>
      <c r="I2031">
        <v>0</v>
      </c>
      <c r="J2031">
        <v>29</v>
      </c>
      <c r="K2031">
        <v>8</v>
      </c>
      <c r="L2031">
        <v>8</v>
      </c>
      <c r="M2031">
        <v>4</v>
      </c>
      <c r="N2031">
        <v>4</v>
      </c>
      <c r="O2031">
        <v>3</v>
      </c>
      <c r="P2031">
        <v>0</v>
      </c>
      <c r="Q2031">
        <v>0</v>
      </c>
      <c r="R2031">
        <v>594</v>
      </c>
      <c r="S2031">
        <v>313</v>
      </c>
      <c r="T2031">
        <v>65</v>
      </c>
      <c r="U2031">
        <v>22</v>
      </c>
      <c r="V2031">
        <v>4</v>
      </c>
      <c r="W2031">
        <v>1775</v>
      </c>
      <c r="X2031">
        <v>227</v>
      </c>
      <c r="Y2031">
        <v>75</v>
      </c>
      <c r="Z2031">
        <v>237</v>
      </c>
      <c r="AA2031">
        <v>45</v>
      </c>
      <c r="AB2031">
        <v>1112</v>
      </c>
      <c r="AC2031">
        <v>136</v>
      </c>
      <c r="AD2031">
        <v>17</v>
      </c>
      <c r="AE2031">
        <v>121</v>
      </c>
      <c r="AF2031">
        <v>123</v>
      </c>
      <c r="AG2031">
        <v>284</v>
      </c>
      <c r="AH2031">
        <v>9</v>
      </c>
      <c r="AI2031">
        <v>2</v>
      </c>
      <c r="AJ2031">
        <v>48</v>
      </c>
      <c r="AK2031">
        <v>33</v>
      </c>
      <c r="AL2031">
        <v>54</v>
      </c>
      <c r="AM2031">
        <v>14</v>
      </c>
      <c r="AN2031">
        <v>5</v>
      </c>
      <c r="AO2031">
        <v>1</v>
      </c>
      <c r="AP2031">
        <v>1</v>
      </c>
      <c r="AQ2031">
        <v>0</v>
      </c>
      <c r="AR2031">
        <v>0</v>
      </c>
      <c r="AS2031">
        <v>0</v>
      </c>
      <c r="AT2031">
        <v>0</v>
      </c>
      <c r="AU2031">
        <v>0</v>
      </c>
      <c r="AV2031">
        <v>0</v>
      </c>
      <c r="AW2031">
        <v>0</v>
      </c>
      <c r="AX2031">
        <v>0</v>
      </c>
      <c r="AY2031">
        <v>0</v>
      </c>
      <c r="AZ2031">
        <v>0</v>
      </c>
      <c r="BA2031">
        <v>0</v>
      </c>
      <c r="BB2031">
        <v>0</v>
      </c>
      <c r="BC2031">
        <v>0</v>
      </c>
      <c r="BD2031">
        <v>0</v>
      </c>
      <c r="BE2031">
        <v>0</v>
      </c>
      <c r="BF2031">
        <v>0</v>
      </c>
      <c r="BG2031" s="20">
        <v>2</v>
      </c>
      <c r="BH2031" s="20">
        <v>0</v>
      </c>
      <c r="BI2031" s="20">
        <v>82</v>
      </c>
      <c r="BJ2031" s="20">
        <v>4</v>
      </c>
      <c r="BK2031" s="20">
        <v>488</v>
      </c>
      <c r="BL2031" s="20">
        <v>1330</v>
      </c>
      <c r="BM2031" s="20">
        <v>825</v>
      </c>
      <c r="BN2031" s="20">
        <v>180</v>
      </c>
      <c r="BO2031" s="20">
        <v>41</v>
      </c>
      <c r="BP2031" s="20"/>
      <c r="BQ2031" s="20"/>
      <c r="BR2031" s="20"/>
      <c r="BS2031" s="20"/>
      <c r="BT2031" s="20"/>
      <c r="BU2031" s="20"/>
      <c r="BV2031" s="20"/>
    </row>
    <row r="2032" spans="1:74" x14ac:dyDescent="0.25">
      <c r="A2032" s="20" t="s">
        <v>405</v>
      </c>
      <c r="B2032" s="20" t="s">
        <v>459</v>
      </c>
      <c r="C2032" s="20" t="s">
        <v>460</v>
      </c>
      <c r="D2032" s="1">
        <v>44521</v>
      </c>
      <c r="E2032">
        <v>110</v>
      </c>
      <c r="F2032">
        <v>2</v>
      </c>
      <c r="G2032">
        <v>1</v>
      </c>
      <c r="H2032">
        <v>0</v>
      </c>
      <c r="I2032">
        <v>0</v>
      </c>
      <c r="J2032">
        <v>35</v>
      </c>
      <c r="K2032">
        <v>8</v>
      </c>
      <c r="L2032">
        <v>8</v>
      </c>
      <c r="M2032">
        <v>4</v>
      </c>
      <c r="N2032">
        <v>4</v>
      </c>
      <c r="O2032">
        <v>3</v>
      </c>
      <c r="P2032">
        <v>0</v>
      </c>
      <c r="Q2032">
        <v>0</v>
      </c>
      <c r="R2032">
        <v>597</v>
      </c>
      <c r="S2032">
        <v>325</v>
      </c>
      <c r="T2032">
        <v>65</v>
      </c>
      <c r="U2032">
        <v>23</v>
      </c>
      <c r="V2032">
        <v>4</v>
      </c>
      <c r="W2032">
        <v>1775</v>
      </c>
      <c r="X2032">
        <v>301</v>
      </c>
      <c r="Y2032">
        <v>75</v>
      </c>
      <c r="Z2032">
        <v>235</v>
      </c>
      <c r="AA2032">
        <v>42</v>
      </c>
      <c r="AB2032">
        <v>1113</v>
      </c>
      <c r="AC2032">
        <v>181</v>
      </c>
      <c r="AD2032">
        <v>17</v>
      </c>
      <c r="AE2032">
        <v>123</v>
      </c>
      <c r="AF2032">
        <v>123</v>
      </c>
      <c r="AG2032">
        <v>285</v>
      </c>
      <c r="AH2032">
        <v>10</v>
      </c>
      <c r="AI2032">
        <v>2</v>
      </c>
      <c r="AJ2032">
        <v>49</v>
      </c>
      <c r="AK2032">
        <v>32</v>
      </c>
      <c r="AL2032">
        <v>54</v>
      </c>
      <c r="AM2032">
        <v>19</v>
      </c>
      <c r="AN2032">
        <v>5</v>
      </c>
      <c r="AO2032">
        <v>1</v>
      </c>
      <c r="AP2032">
        <v>1</v>
      </c>
      <c r="AQ2032">
        <v>0</v>
      </c>
      <c r="AR2032">
        <v>0</v>
      </c>
      <c r="AS2032">
        <v>0</v>
      </c>
      <c r="AT2032">
        <v>0</v>
      </c>
      <c r="AU2032">
        <v>0</v>
      </c>
      <c r="AV2032">
        <v>0</v>
      </c>
      <c r="AW2032">
        <v>0</v>
      </c>
      <c r="AX2032">
        <v>0</v>
      </c>
      <c r="AY2032">
        <v>0</v>
      </c>
      <c r="AZ2032">
        <v>0</v>
      </c>
      <c r="BA2032">
        <v>0</v>
      </c>
      <c r="BB2032">
        <v>0</v>
      </c>
      <c r="BC2032">
        <v>0</v>
      </c>
      <c r="BD2032">
        <v>0</v>
      </c>
      <c r="BE2032">
        <v>0</v>
      </c>
      <c r="BF2032">
        <v>0</v>
      </c>
      <c r="BG2032" s="20">
        <v>2</v>
      </c>
      <c r="BH2032" s="20">
        <v>0</v>
      </c>
      <c r="BI2032" s="20">
        <v>83</v>
      </c>
      <c r="BJ2032" s="20">
        <v>4</v>
      </c>
      <c r="BK2032" s="20">
        <v>490</v>
      </c>
      <c r="BL2032" s="20">
        <v>1333</v>
      </c>
      <c r="BM2032" s="20">
        <v>825</v>
      </c>
      <c r="BN2032" s="20">
        <v>183</v>
      </c>
      <c r="BO2032" s="20">
        <v>42</v>
      </c>
      <c r="BP2032" s="20"/>
      <c r="BQ2032" s="20"/>
      <c r="BR2032" s="20"/>
      <c r="BS2032" s="20"/>
      <c r="BT2032" s="20"/>
      <c r="BU2032" s="20"/>
      <c r="BV2032" s="20"/>
    </row>
    <row r="2033" spans="1:74" x14ac:dyDescent="0.25">
      <c r="A2033" s="20" t="s">
        <v>405</v>
      </c>
      <c r="B2033" s="20" t="s">
        <v>459</v>
      </c>
      <c r="C2033" s="20" t="s">
        <v>460</v>
      </c>
      <c r="D2033" s="1">
        <v>44528</v>
      </c>
      <c r="E2033">
        <v>109</v>
      </c>
      <c r="F2033">
        <v>2</v>
      </c>
      <c r="G2033">
        <v>1</v>
      </c>
      <c r="H2033">
        <v>0</v>
      </c>
      <c r="I2033">
        <v>0</v>
      </c>
      <c r="J2033">
        <v>42</v>
      </c>
      <c r="K2033">
        <v>8</v>
      </c>
      <c r="L2033">
        <v>8</v>
      </c>
      <c r="M2033">
        <v>4</v>
      </c>
      <c r="N2033">
        <v>4</v>
      </c>
      <c r="O2033">
        <v>3</v>
      </c>
      <c r="P2033">
        <v>0</v>
      </c>
      <c r="Q2033">
        <v>0</v>
      </c>
      <c r="R2033">
        <v>591</v>
      </c>
      <c r="S2033">
        <v>357</v>
      </c>
      <c r="T2033">
        <v>60</v>
      </c>
      <c r="U2033">
        <v>23</v>
      </c>
      <c r="V2033">
        <v>5</v>
      </c>
      <c r="W2033">
        <v>1765</v>
      </c>
      <c r="X2033">
        <v>474</v>
      </c>
      <c r="Y2033">
        <v>70</v>
      </c>
      <c r="Z2033">
        <v>227</v>
      </c>
      <c r="AA2033">
        <v>42</v>
      </c>
      <c r="AB2033">
        <v>1116</v>
      </c>
      <c r="AC2033">
        <v>273</v>
      </c>
      <c r="AD2033">
        <v>17</v>
      </c>
      <c r="AE2033">
        <v>122</v>
      </c>
      <c r="AF2033">
        <v>126</v>
      </c>
      <c r="AG2033">
        <v>285</v>
      </c>
      <c r="AH2033">
        <v>16</v>
      </c>
      <c r="AI2033">
        <v>2</v>
      </c>
      <c r="AJ2033">
        <v>50</v>
      </c>
      <c r="AK2033">
        <v>31</v>
      </c>
      <c r="AL2033">
        <v>54</v>
      </c>
      <c r="AM2033">
        <v>21</v>
      </c>
      <c r="AN2033">
        <v>5</v>
      </c>
      <c r="AO2033">
        <v>1</v>
      </c>
      <c r="AP2033">
        <v>1</v>
      </c>
      <c r="AQ2033">
        <v>0</v>
      </c>
      <c r="AR2033">
        <v>0</v>
      </c>
      <c r="AS2033">
        <v>0</v>
      </c>
      <c r="AT2033">
        <v>0</v>
      </c>
      <c r="AU2033">
        <v>0</v>
      </c>
      <c r="AV2033">
        <v>0</v>
      </c>
      <c r="AW2033">
        <v>0</v>
      </c>
      <c r="AX2033">
        <v>0</v>
      </c>
      <c r="AY2033">
        <v>0</v>
      </c>
      <c r="AZ2033">
        <v>0</v>
      </c>
      <c r="BA2033">
        <v>0</v>
      </c>
      <c r="BB2033">
        <v>0</v>
      </c>
      <c r="BC2033">
        <v>0</v>
      </c>
      <c r="BD2033">
        <v>0</v>
      </c>
      <c r="BE2033">
        <v>0</v>
      </c>
      <c r="BF2033">
        <v>0</v>
      </c>
      <c r="BG2033" s="20">
        <v>2</v>
      </c>
      <c r="BH2033" s="20">
        <v>0</v>
      </c>
      <c r="BI2033" s="20">
        <v>82</v>
      </c>
      <c r="BJ2033" s="20">
        <v>4</v>
      </c>
      <c r="BK2033" s="20">
        <v>486</v>
      </c>
      <c r="BL2033" s="20">
        <v>1340</v>
      </c>
      <c r="BM2033" s="20">
        <v>827</v>
      </c>
      <c r="BN2033" s="20">
        <v>183</v>
      </c>
      <c r="BO2033" s="20">
        <v>42</v>
      </c>
      <c r="BP2033" s="20"/>
      <c r="BQ2033" s="20"/>
      <c r="BR2033" s="20"/>
      <c r="BS2033" s="20"/>
      <c r="BT2033" s="20"/>
      <c r="BU2033" s="20"/>
      <c r="BV2033" s="20"/>
    </row>
    <row r="2034" spans="1:74" x14ac:dyDescent="0.25">
      <c r="A2034" s="20" t="s">
        <v>405</v>
      </c>
      <c r="B2034" s="20" t="s">
        <v>459</v>
      </c>
      <c r="C2034" s="20" t="s">
        <v>460</v>
      </c>
      <c r="D2034" s="1">
        <v>44535</v>
      </c>
      <c r="E2034">
        <v>110</v>
      </c>
      <c r="F2034">
        <v>2</v>
      </c>
      <c r="G2034">
        <v>1</v>
      </c>
      <c r="H2034">
        <v>0</v>
      </c>
      <c r="I2034">
        <v>0</v>
      </c>
      <c r="J2034">
        <v>46</v>
      </c>
      <c r="K2034">
        <v>8</v>
      </c>
      <c r="L2034">
        <v>8</v>
      </c>
      <c r="M2034">
        <v>4</v>
      </c>
      <c r="N2034">
        <v>4</v>
      </c>
      <c r="O2034">
        <v>3</v>
      </c>
      <c r="P2034">
        <v>0</v>
      </c>
      <c r="Q2034">
        <v>0</v>
      </c>
      <c r="R2034">
        <v>594</v>
      </c>
      <c r="S2034">
        <v>376</v>
      </c>
      <c r="T2034">
        <v>59</v>
      </c>
      <c r="U2034">
        <v>24</v>
      </c>
      <c r="V2034">
        <v>3</v>
      </c>
      <c r="W2034">
        <v>1772</v>
      </c>
      <c r="X2034">
        <v>556</v>
      </c>
      <c r="Y2034">
        <v>70</v>
      </c>
      <c r="Z2034">
        <v>227</v>
      </c>
      <c r="AA2034">
        <v>42</v>
      </c>
      <c r="AB2034">
        <v>1116</v>
      </c>
      <c r="AC2034">
        <v>351</v>
      </c>
      <c r="AD2034">
        <v>17</v>
      </c>
      <c r="AE2034">
        <v>123</v>
      </c>
      <c r="AF2034">
        <v>125</v>
      </c>
      <c r="AG2034">
        <v>284</v>
      </c>
      <c r="AH2034">
        <v>16</v>
      </c>
      <c r="AI2034">
        <v>2</v>
      </c>
      <c r="AJ2034">
        <v>49</v>
      </c>
      <c r="AK2034">
        <v>30</v>
      </c>
      <c r="AL2034">
        <v>55</v>
      </c>
      <c r="AM2034">
        <v>27</v>
      </c>
      <c r="AN2034">
        <v>5</v>
      </c>
      <c r="AO2034">
        <v>1</v>
      </c>
      <c r="AP2034">
        <v>1</v>
      </c>
      <c r="AQ2034">
        <v>0</v>
      </c>
      <c r="AR2034">
        <v>0</v>
      </c>
      <c r="AS2034">
        <v>0</v>
      </c>
      <c r="AT2034">
        <v>0</v>
      </c>
      <c r="AU2034">
        <v>0</v>
      </c>
      <c r="AV2034">
        <v>0</v>
      </c>
      <c r="AW2034">
        <v>0</v>
      </c>
      <c r="AX2034">
        <v>0</v>
      </c>
      <c r="AY2034">
        <v>0</v>
      </c>
      <c r="AZ2034">
        <v>0</v>
      </c>
      <c r="BA2034">
        <v>0</v>
      </c>
      <c r="BB2034">
        <v>0</v>
      </c>
      <c r="BC2034">
        <v>0</v>
      </c>
      <c r="BD2034">
        <v>0</v>
      </c>
      <c r="BE2034">
        <v>0</v>
      </c>
      <c r="BF2034">
        <v>0</v>
      </c>
      <c r="BG2034" s="20">
        <v>2</v>
      </c>
      <c r="BH2034" s="20">
        <v>0</v>
      </c>
      <c r="BI2034" s="20">
        <v>82</v>
      </c>
      <c r="BJ2034" s="20">
        <v>4</v>
      </c>
      <c r="BK2034" s="20">
        <v>495</v>
      </c>
      <c r="BL2034" s="20">
        <v>1354</v>
      </c>
      <c r="BM2034" s="20">
        <v>826</v>
      </c>
      <c r="BN2034" s="20">
        <v>181</v>
      </c>
      <c r="BO2034" s="20">
        <v>43</v>
      </c>
      <c r="BP2034" s="20"/>
      <c r="BQ2034" s="20"/>
      <c r="BR2034" s="20"/>
      <c r="BS2034" s="20"/>
      <c r="BT2034" s="20"/>
      <c r="BU2034" s="20"/>
      <c r="BV2034" s="20"/>
    </row>
    <row r="2035" spans="1:74" x14ac:dyDescent="0.25">
      <c r="A2035" s="20" t="s">
        <v>405</v>
      </c>
      <c r="B2035" s="20" t="s">
        <v>459</v>
      </c>
      <c r="C2035" s="20" t="s">
        <v>460</v>
      </c>
      <c r="D2035" s="1">
        <v>44542</v>
      </c>
      <c r="E2035">
        <v>110</v>
      </c>
      <c r="F2035">
        <v>2</v>
      </c>
      <c r="G2035">
        <v>2</v>
      </c>
      <c r="H2035">
        <v>0</v>
      </c>
      <c r="I2035">
        <v>0</v>
      </c>
      <c r="J2035">
        <v>51</v>
      </c>
      <c r="K2035">
        <v>8</v>
      </c>
      <c r="L2035">
        <v>8</v>
      </c>
      <c r="M2035">
        <v>4</v>
      </c>
      <c r="N2035">
        <v>4</v>
      </c>
      <c r="O2035">
        <v>3</v>
      </c>
      <c r="P2035">
        <v>0</v>
      </c>
      <c r="Q2035">
        <v>0</v>
      </c>
      <c r="R2035">
        <v>597</v>
      </c>
      <c r="S2035">
        <v>390</v>
      </c>
      <c r="T2035">
        <v>60</v>
      </c>
      <c r="U2035">
        <v>24</v>
      </c>
      <c r="V2035">
        <v>3</v>
      </c>
      <c r="W2035">
        <v>1778</v>
      </c>
      <c r="X2035">
        <v>637</v>
      </c>
      <c r="Y2035">
        <v>69</v>
      </c>
      <c r="Z2035">
        <v>224</v>
      </c>
      <c r="AA2035">
        <v>41</v>
      </c>
      <c r="AB2035">
        <v>1120</v>
      </c>
      <c r="AC2035">
        <v>422</v>
      </c>
      <c r="AD2035">
        <v>16</v>
      </c>
      <c r="AE2035">
        <v>124</v>
      </c>
      <c r="AF2035">
        <v>127</v>
      </c>
      <c r="AG2035">
        <v>287</v>
      </c>
      <c r="AH2035">
        <v>35</v>
      </c>
      <c r="AI2035">
        <v>2</v>
      </c>
      <c r="AJ2035">
        <v>49</v>
      </c>
      <c r="AK2035">
        <v>30</v>
      </c>
      <c r="AL2035">
        <v>55</v>
      </c>
      <c r="AM2035">
        <v>30</v>
      </c>
      <c r="AN2035">
        <v>5</v>
      </c>
      <c r="AO2035">
        <v>1</v>
      </c>
      <c r="AP2035">
        <v>1</v>
      </c>
      <c r="AQ2035">
        <v>0</v>
      </c>
      <c r="AR2035">
        <v>0</v>
      </c>
      <c r="AS2035">
        <v>0</v>
      </c>
      <c r="AT2035">
        <v>0</v>
      </c>
      <c r="AU2035">
        <v>0</v>
      </c>
      <c r="AV2035">
        <v>0</v>
      </c>
      <c r="AW2035">
        <v>0</v>
      </c>
      <c r="AX2035">
        <v>0</v>
      </c>
      <c r="AY2035">
        <v>0</v>
      </c>
      <c r="AZ2035">
        <v>0</v>
      </c>
      <c r="BA2035">
        <v>0</v>
      </c>
      <c r="BB2035">
        <v>0</v>
      </c>
      <c r="BC2035">
        <v>0</v>
      </c>
      <c r="BD2035">
        <v>0</v>
      </c>
      <c r="BE2035">
        <v>0</v>
      </c>
      <c r="BF2035">
        <v>0</v>
      </c>
      <c r="BG2035" s="20">
        <v>2</v>
      </c>
      <c r="BH2035" s="20">
        <v>0</v>
      </c>
      <c r="BI2035" s="20">
        <v>82</v>
      </c>
      <c r="BJ2035" s="20">
        <v>4</v>
      </c>
      <c r="BK2035" s="20">
        <v>496</v>
      </c>
      <c r="BL2035" s="20">
        <v>1371</v>
      </c>
      <c r="BM2035" s="20">
        <v>827</v>
      </c>
      <c r="BN2035" s="20">
        <v>185</v>
      </c>
      <c r="BO2035" s="20">
        <v>43</v>
      </c>
      <c r="BP2035" s="20"/>
      <c r="BQ2035" s="20"/>
      <c r="BR2035" s="20"/>
      <c r="BS2035" s="20"/>
      <c r="BT2035" s="20"/>
      <c r="BU2035" s="20"/>
      <c r="BV2035" s="20"/>
    </row>
    <row r="2036" spans="1:74" x14ac:dyDescent="0.25">
      <c r="A2036" s="20" t="s">
        <v>405</v>
      </c>
      <c r="B2036" s="20" t="s">
        <v>459</v>
      </c>
      <c r="C2036" s="20" t="s">
        <v>460</v>
      </c>
      <c r="D2036" s="1">
        <v>44549</v>
      </c>
      <c r="E2036">
        <v>110</v>
      </c>
      <c r="F2036">
        <v>2</v>
      </c>
      <c r="G2036">
        <v>2</v>
      </c>
      <c r="H2036">
        <v>0</v>
      </c>
      <c r="I2036">
        <v>0</v>
      </c>
      <c r="J2036">
        <v>60</v>
      </c>
      <c r="K2036">
        <v>8</v>
      </c>
      <c r="L2036">
        <v>8</v>
      </c>
      <c r="M2036">
        <v>4</v>
      </c>
      <c r="N2036">
        <v>4</v>
      </c>
      <c r="O2036">
        <v>3</v>
      </c>
      <c r="P2036">
        <v>0</v>
      </c>
      <c r="Q2036">
        <v>0</v>
      </c>
      <c r="R2036">
        <v>598</v>
      </c>
      <c r="S2036">
        <v>402</v>
      </c>
      <c r="T2036">
        <v>60</v>
      </c>
      <c r="U2036">
        <v>24</v>
      </c>
      <c r="V2036">
        <v>3</v>
      </c>
      <c r="W2036">
        <v>1787</v>
      </c>
      <c r="X2036">
        <v>723</v>
      </c>
      <c r="Y2036">
        <v>70</v>
      </c>
      <c r="Z2036">
        <v>221</v>
      </c>
      <c r="AA2036">
        <v>41</v>
      </c>
      <c r="AB2036">
        <v>1123</v>
      </c>
      <c r="AC2036">
        <v>487</v>
      </c>
      <c r="AD2036">
        <v>16</v>
      </c>
      <c r="AE2036">
        <v>125</v>
      </c>
      <c r="AF2036">
        <v>126</v>
      </c>
      <c r="AG2036">
        <v>287</v>
      </c>
      <c r="AH2036">
        <v>59</v>
      </c>
      <c r="AI2036">
        <v>1</v>
      </c>
      <c r="AJ2036">
        <v>50</v>
      </c>
      <c r="AK2036">
        <v>29</v>
      </c>
      <c r="AL2036">
        <v>55</v>
      </c>
      <c r="AM2036">
        <v>33</v>
      </c>
      <c r="AN2036">
        <v>4</v>
      </c>
      <c r="AO2036">
        <v>1</v>
      </c>
      <c r="AP2036">
        <v>1</v>
      </c>
      <c r="AQ2036">
        <v>0</v>
      </c>
      <c r="AR2036">
        <v>0</v>
      </c>
      <c r="AS2036">
        <v>0</v>
      </c>
      <c r="AT2036">
        <v>0</v>
      </c>
      <c r="AU2036">
        <v>0</v>
      </c>
      <c r="AV2036">
        <v>0</v>
      </c>
      <c r="AW2036">
        <v>0</v>
      </c>
      <c r="AX2036">
        <v>0</v>
      </c>
      <c r="AY2036">
        <v>0</v>
      </c>
      <c r="AZ2036">
        <v>0</v>
      </c>
      <c r="BA2036">
        <v>0</v>
      </c>
      <c r="BB2036">
        <v>0</v>
      </c>
      <c r="BC2036">
        <v>0</v>
      </c>
      <c r="BD2036">
        <v>0</v>
      </c>
      <c r="BE2036">
        <v>0</v>
      </c>
      <c r="BF2036">
        <v>0</v>
      </c>
      <c r="BG2036" s="20">
        <v>2</v>
      </c>
      <c r="BH2036" s="20">
        <v>0</v>
      </c>
      <c r="BI2036" s="20">
        <v>83</v>
      </c>
      <c r="BJ2036" s="20">
        <v>4</v>
      </c>
      <c r="BK2036" s="20">
        <v>498</v>
      </c>
      <c r="BL2036" s="20">
        <v>1383</v>
      </c>
      <c r="BM2036" s="20">
        <v>830</v>
      </c>
      <c r="BN2036" s="20">
        <v>186</v>
      </c>
      <c r="BO2036" s="20">
        <v>44</v>
      </c>
      <c r="BP2036" s="20">
        <v>6401</v>
      </c>
      <c r="BQ2036" s="20">
        <v>1255</v>
      </c>
      <c r="BR2036" s="20">
        <v>0</v>
      </c>
      <c r="BS2036" s="20">
        <v>41</v>
      </c>
      <c r="BT2036" s="20">
        <v>1218</v>
      </c>
      <c r="BU2036" s="20">
        <v>1075</v>
      </c>
      <c r="BV2036" s="20">
        <v>3746</v>
      </c>
    </row>
    <row r="2037" spans="1:74" x14ac:dyDescent="0.25">
      <c r="A2037" s="20" t="s">
        <v>405</v>
      </c>
      <c r="B2037" s="20" t="s">
        <v>459</v>
      </c>
      <c r="C2037" s="20" t="s">
        <v>460</v>
      </c>
      <c r="D2037" s="1">
        <v>44558</v>
      </c>
      <c r="E2037">
        <v>111</v>
      </c>
      <c r="F2037">
        <v>2</v>
      </c>
      <c r="G2037">
        <v>2</v>
      </c>
      <c r="H2037">
        <v>0</v>
      </c>
      <c r="I2037">
        <v>0</v>
      </c>
      <c r="J2037">
        <v>62</v>
      </c>
      <c r="K2037">
        <v>8</v>
      </c>
      <c r="L2037">
        <v>8</v>
      </c>
      <c r="M2037">
        <v>4</v>
      </c>
      <c r="N2037">
        <v>4</v>
      </c>
      <c r="O2037">
        <v>3</v>
      </c>
      <c r="P2037">
        <v>0</v>
      </c>
      <c r="Q2037">
        <v>0</v>
      </c>
      <c r="R2037">
        <v>595</v>
      </c>
      <c r="S2037">
        <v>413</v>
      </c>
      <c r="T2037">
        <v>58</v>
      </c>
      <c r="U2037">
        <v>24</v>
      </c>
      <c r="V2037">
        <v>2</v>
      </c>
      <c r="W2037">
        <v>1780</v>
      </c>
      <c r="X2037">
        <v>809</v>
      </c>
      <c r="Y2037">
        <v>68</v>
      </c>
      <c r="Z2037">
        <v>222</v>
      </c>
      <c r="AA2037">
        <v>35</v>
      </c>
      <c r="AB2037">
        <v>1118</v>
      </c>
      <c r="AC2037">
        <v>529</v>
      </c>
      <c r="AD2037">
        <v>16</v>
      </c>
      <c r="AE2037">
        <v>140</v>
      </c>
      <c r="AF2037">
        <v>108</v>
      </c>
      <c r="AG2037">
        <v>288</v>
      </c>
      <c r="AH2037">
        <v>77</v>
      </c>
      <c r="AI2037">
        <v>1</v>
      </c>
      <c r="AJ2037">
        <v>50</v>
      </c>
      <c r="AK2037">
        <v>28</v>
      </c>
      <c r="AL2037">
        <v>55</v>
      </c>
      <c r="AM2037">
        <v>37</v>
      </c>
      <c r="AN2037">
        <v>4</v>
      </c>
      <c r="AO2037">
        <v>1</v>
      </c>
      <c r="AP2037">
        <v>1</v>
      </c>
      <c r="AQ2037">
        <v>0</v>
      </c>
      <c r="AR2037">
        <v>0</v>
      </c>
      <c r="AS2037">
        <v>0</v>
      </c>
      <c r="AT2037">
        <v>0</v>
      </c>
      <c r="AU2037">
        <v>0</v>
      </c>
      <c r="AV2037">
        <v>0</v>
      </c>
      <c r="AW2037">
        <v>0</v>
      </c>
      <c r="AX2037">
        <v>0</v>
      </c>
      <c r="AY2037">
        <v>0</v>
      </c>
      <c r="AZ2037">
        <v>0</v>
      </c>
      <c r="BA2037">
        <v>0</v>
      </c>
      <c r="BB2037">
        <v>0</v>
      </c>
      <c r="BC2037">
        <v>0</v>
      </c>
      <c r="BD2037">
        <v>0</v>
      </c>
      <c r="BE2037">
        <v>0</v>
      </c>
      <c r="BF2037">
        <v>0</v>
      </c>
      <c r="BG2037" s="20">
        <v>2</v>
      </c>
      <c r="BH2037" s="20">
        <v>0</v>
      </c>
      <c r="BI2037" s="20">
        <v>83</v>
      </c>
      <c r="BJ2037" s="20">
        <v>4</v>
      </c>
      <c r="BK2037" s="20">
        <v>499</v>
      </c>
      <c r="BL2037" s="20">
        <v>1383</v>
      </c>
      <c r="BM2037" s="20">
        <v>828</v>
      </c>
      <c r="BN2037" s="20">
        <v>191</v>
      </c>
      <c r="BO2037" s="20">
        <v>44</v>
      </c>
      <c r="BP2037" s="20">
        <v>6360</v>
      </c>
      <c r="BQ2037" s="20">
        <v>1613</v>
      </c>
      <c r="BR2037" s="20">
        <v>0</v>
      </c>
      <c r="BS2037" s="20">
        <v>41</v>
      </c>
      <c r="BT2037" s="20">
        <v>1241</v>
      </c>
      <c r="BU2037" s="20">
        <v>1021</v>
      </c>
      <c r="BV2037" s="20">
        <v>3746</v>
      </c>
    </row>
    <row r="2038" spans="1:74" x14ac:dyDescent="0.25">
      <c r="A2038" s="20" t="s">
        <v>405</v>
      </c>
      <c r="B2038" s="20" t="s">
        <v>459</v>
      </c>
      <c r="C2038" s="20" t="s">
        <v>460</v>
      </c>
      <c r="D2038" s="1">
        <v>44564</v>
      </c>
      <c r="E2038">
        <v>111</v>
      </c>
      <c r="F2038">
        <v>2</v>
      </c>
      <c r="G2038">
        <v>2</v>
      </c>
      <c r="H2038">
        <v>0</v>
      </c>
      <c r="I2038">
        <v>0</v>
      </c>
      <c r="J2038">
        <v>63</v>
      </c>
      <c r="K2038">
        <v>8</v>
      </c>
      <c r="L2038">
        <v>8</v>
      </c>
      <c r="M2038">
        <v>4</v>
      </c>
      <c r="N2038">
        <v>4</v>
      </c>
      <c r="O2038">
        <v>3</v>
      </c>
      <c r="P2038">
        <v>0</v>
      </c>
      <c r="Q2038">
        <v>0</v>
      </c>
      <c r="R2038">
        <v>598</v>
      </c>
      <c r="S2038">
        <v>424</v>
      </c>
      <c r="T2038">
        <v>58</v>
      </c>
      <c r="U2038">
        <v>23</v>
      </c>
      <c r="V2038">
        <v>2</v>
      </c>
      <c r="W2038">
        <v>1780</v>
      </c>
      <c r="X2038">
        <v>840</v>
      </c>
      <c r="Y2038">
        <v>68</v>
      </c>
      <c r="Z2038">
        <v>223</v>
      </c>
      <c r="AA2038">
        <v>35</v>
      </c>
      <c r="AB2038">
        <v>1128</v>
      </c>
      <c r="AC2038">
        <v>543</v>
      </c>
      <c r="AD2038">
        <v>16</v>
      </c>
      <c r="AE2038">
        <v>145</v>
      </c>
      <c r="AF2038">
        <v>108</v>
      </c>
      <c r="AG2038">
        <v>287</v>
      </c>
      <c r="AH2038">
        <v>85</v>
      </c>
      <c r="AI2038">
        <v>1</v>
      </c>
      <c r="AJ2038">
        <v>49</v>
      </c>
      <c r="AK2038">
        <v>28</v>
      </c>
      <c r="AL2038">
        <v>55</v>
      </c>
      <c r="AM2038">
        <v>37</v>
      </c>
      <c r="AN2038">
        <v>4</v>
      </c>
      <c r="AO2038">
        <v>1</v>
      </c>
      <c r="AP2038">
        <v>1</v>
      </c>
      <c r="AQ2038">
        <v>0</v>
      </c>
      <c r="AR2038">
        <v>0</v>
      </c>
      <c r="AS2038">
        <v>0</v>
      </c>
      <c r="AT2038">
        <v>0</v>
      </c>
      <c r="AU2038">
        <v>0</v>
      </c>
      <c r="AV2038">
        <v>0</v>
      </c>
      <c r="AW2038">
        <v>0</v>
      </c>
      <c r="AX2038">
        <v>0</v>
      </c>
      <c r="AY2038">
        <v>0</v>
      </c>
      <c r="AZ2038">
        <v>0</v>
      </c>
      <c r="BA2038">
        <v>0</v>
      </c>
      <c r="BB2038">
        <v>0</v>
      </c>
      <c r="BC2038">
        <v>0</v>
      </c>
      <c r="BD2038">
        <v>0</v>
      </c>
      <c r="BE2038">
        <v>0</v>
      </c>
      <c r="BF2038">
        <v>0</v>
      </c>
      <c r="BG2038" s="20">
        <v>2</v>
      </c>
      <c r="BH2038" s="20">
        <v>0</v>
      </c>
      <c r="BI2038" s="20">
        <v>83</v>
      </c>
      <c r="BJ2038" s="20">
        <v>4</v>
      </c>
      <c r="BK2038" s="20">
        <v>502</v>
      </c>
      <c r="BL2038" s="20">
        <v>1385</v>
      </c>
      <c r="BM2038" s="20">
        <v>833</v>
      </c>
      <c r="BN2038" s="20">
        <v>193</v>
      </c>
      <c r="BO2038" s="20">
        <v>44</v>
      </c>
      <c r="BP2038" s="20">
        <v>6362</v>
      </c>
      <c r="BQ2038" s="20">
        <v>1757</v>
      </c>
      <c r="BR2038" s="20">
        <v>0</v>
      </c>
      <c r="BS2038" s="20">
        <v>41</v>
      </c>
      <c r="BT2038" s="20">
        <v>1235</v>
      </c>
      <c r="BU2038" s="20">
        <v>1015</v>
      </c>
      <c r="BV2038" s="20">
        <v>3763</v>
      </c>
    </row>
    <row r="2039" spans="1:74" x14ac:dyDescent="0.25">
      <c r="A2039" s="20" t="s">
        <v>405</v>
      </c>
      <c r="B2039" s="20" t="s">
        <v>459</v>
      </c>
      <c r="C2039" s="20" t="s">
        <v>460</v>
      </c>
      <c r="D2039" s="1">
        <v>44570</v>
      </c>
      <c r="E2039">
        <v>111</v>
      </c>
      <c r="F2039">
        <v>2</v>
      </c>
      <c r="G2039">
        <v>2</v>
      </c>
      <c r="H2039">
        <v>0</v>
      </c>
      <c r="I2039">
        <v>0</v>
      </c>
      <c r="J2039">
        <v>65</v>
      </c>
      <c r="K2039">
        <v>8</v>
      </c>
      <c r="L2039">
        <v>8</v>
      </c>
      <c r="M2039">
        <v>3</v>
      </c>
      <c r="N2039">
        <v>4</v>
      </c>
      <c r="O2039">
        <v>3</v>
      </c>
      <c r="P2039">
        <v>0</v>
      </c>
      <c r="Q2039">
        <v>0</v>
      </c>
      <c r="R2039">
        <v>598</v>
      </c>
      <c r="S2039">
        <v>428</v>
      </c>
      <c r="T2039">
        <v>58</v>
      </c>
      <c r="U2039">
        <v>22</v>
      </c>
      <c r="V2039">
        <v>2</v>
      </c>
      <c r="W2039">
        <v>1781</v>
      </c>
      <c r="X2039">
        <v>866</v>
      </c>
      <c r="Y2039">
        <v>68</v>
      </c>
      <c r="Z2039">
        <v>222</v>
      </c>
      <c r="AA2039">
        <v>34</v>
      </c>
      <c r="AB2039">
        <v>1132</v>
      </c>
      <c r="AC2039">
        <v>572</v>
      </c>
      <c r="AD2039">
        <v>16</v>
      </c>
      <c r="AE2039">
        <v>146</v>
      </c>
      <c r="AF2039">
        <v>104</v>
      </c>
      <c r="AG2039">
        <v>287</v>
      </c>
      <c r="AH2039">
        <v>87</v>
      </c>
      <c r="AI2039">
        <v>1</v>
      </c>
      <c r="AJ2039">
        <v>49</v>
      </c>
      <c r="AK2039">
        <v>29</v>
      </c>
      <c r="AL2039">
        <v>55</v>
      </c>
      <c r="AM2039">
        <v>37</v>
      </c>
      <c r="AN2039">
        <v>4</v>
      </c>
      <c r="AO2039">
        <v>1</v>
      </c>
      <c r="AP2039">
        <v>1</v>
      </c>
      <c r="AQ2039">
        <v>0</v>
      </c>
      <c r="AR2039">
        <v>0</v>
      </c>
      <c r="AS2039">
        <v>0</v>
      </c>
      <c r="AT2039">
        <v>0</v>
      </c>
      <c r="AU2039">
        <v>0</v>
      </c>
      <c r="AV2039">
        <v>0</v>
      </c>
      <c r="AW2039">
        <v>0</v>
      </c>
      <c r="AX2039">
        <v>0</v>
      </c>
      <c r="AY2039">
        <v>0</v>
      </c>
      <c r="AZ2039">
        <v>0</v>
      </c>
      <c r="BA2039">
        <v>0</v>
      </c>
      <c r="BB2039">
        <v>0</v>
      </c>
      <c r="BC2039">
        <v>0</v>
      </c>
      <c r="BD2039">
        <v>0</v>
      </c>
      <c r="BE2039">
        <v>0</v>
      </c>
      <c r="BF2039">
        <v>0</v>
      </c>
      <c r="BG2039" s="20">
        <v>2</v>
      </c>
      <c r="BH2039" s="20">
        <v>0</v>
      </c>
      <c r="BI2039" s="20">
        <v>83</v>
      </c>
      <c r="BJ2039" s="20">
        <v>4</v>
      </c>
      <c r="BK2039" s="20">
        <v>504</v>
      </c>
      <c r="BL2039" s="20">
        <v>1390</v>
      </c>
      <c r="BM2039" s="20">
        <v>839</v>
      </c>
      <c r="BN2039" s="20">
        <v>192</v>
      </c>
      <c r="BO2039" s="20">
        <v>46</v>
      </c>
      <c r="BP2039" s="20">
        <v>6363</v>
      </c>
      <c r="BQ2039" s="20">
        <v>1884</v>
      </c>
      <c r="BR2039" s="20">
        <v>0</v>
      </c>
      <c r="BS2039" s="20">
        <v>40</v>
      </c>
      <c r="BT2039" s="20">
        <v>1238</v>
      </c>
      <c r="BU2039" s="20">
        <v>992</v>
      </c>
      <c r="BV2039" s="20">
        <v>3779</v>
      </c>
    </row>
    <row r="2040" spans="1:74" x14ac:dyDescent="0.25">
      <c r="A2040" s="20" t="s">
        <v>405</v>
      </c>
      <c r="B2040" s="20" t="s">
        <v>459</v>
      </c>
      <c r="C2040" s="20" t="s">
        <v>460</v>
      </c>
      <c r="D2040" s="1">
        <v>44577</v>
      </c>
      <c r="E2040">
        <v>112</v>
      </c>
      <c r="F2040">
        <v>2</v>
      </c>
      <c r="G2040">
        <v>2</v>
      </c>
      <c r="H2040">
        <v>0</v>
      </c>
      <c r="I2040">
        <v>0</v>
      </c>
      <c r="J2040">
        <v>66</v>
      </c>
      <c r="K2040">
        <v>8</v>
      </c>
      <c r="L2040">
        <v>8</v>
      </c>
      <c r="M2040">
        <v>3</v>
      </c>
      <c r="N2040">
        <v>3</v>
      </c>
      <c r="O2040">
        <v>3</v>
      </c>
      <c r="P2040">
        <v>0</v>
      </c>
      <c r="Q2040">
        <v>0</v>
      </c>
      <c r="R2040">
        <v>599</v>
      </c>
      <c r="S2040">
        <v>431</v>
      </c>
      <c r="T2040">
        <v>56</v>
      </c>
      <c r="U2040">
        <v>21</v>
      </c>
      <c r="V2040">
        <v>3</v>
      </c>
      <c r="W2040">
        <v>1777</v>
      </c>
      <c r="X2040">
        <v>886</v>
      </c>
      <c r="Y2040">
        <v>67</v>
      </c>
      <c r="Z2040">
        <v>220</v>
      </c>
      <c r="AA2040">
        <v>32</v>
      </c>
      <c r="AB2040">
        <v>1138</v>
      </c>
      <c r="AC2040">
        <v>589</v>
      </c>
      <c r="AD2040">
        <v>16</v>
      </c>
      <c r="AE2040">
        <v>146</v>
      </c>
      <c r="AF2040">
        <v>107</v>
      </c>
      <c r="AG2040">
        <v>291</v>
      </c>
      <c r="AH2040">
        <v>92</v>
      </c>
      <c r="AI2040">
        <v>1</v>
      </c>
      <c r="AJ2040">
        <v>50</v>
      </c>
      <c r="AK2040">
        <v>28</v>
      </c>
      <c r="AL2040">
        <v>55</v>
      </c>
      <c r="AM2040">
        <v>39</v>
      </c>
      <c r="AN2040">
        <v>4</v>
      </c>
      <c r="AO2040">
        <v>1</v>
      </c>
      <c r="AP2040">
        <v>1</v>
      </c>
      <c r="AQ2040">
        <v>0</v>
      </c>
      <c r="AR2040">
        <v>0</v>
      </c>
      <c r="AS2040">
        <v>0</v>
      </c>
      <c r="AT2040">
        <v>0</v>
      </c>
      <c r="AU2040">
        <v>0</v>
      </c>
      <c r="AV2040">
        <v>0</v>
      </c>
      <c r="AW2040">
        <v>0</v>
      </c>
      <c r="AX2040">
        <v>0</v>
      </c>
      <c r="AY2040">
        <v>0</v>
      </c>
      <c r="AZ2040">
        <v>0</v>
      </c>
      <c r="BA2040">
        <v>0</v>
      </c>
      <c r="BB2040">
        <v>0</v>
      </c>
      <c r="BC2040">
        <v>0</v>
      </c>
      <c r="BD2040">
        <v>0</v>
      </c>
      <c r="BE2040">
        <v>0</v>
      </c>
      <c r="BF2040">
        <v>0</v>
      </c>
      <c r="BG2040" s="20">
        <v>2</v>
      </c>
      <c r="BH2040" s="20">
        <v>0</v>
      </c>
      <c r="BI2040" s="20">
        <v>84</v>
      </c>
      <c r="BJ2040" s="20">
        <v>3</v>
      </c>
      <c r="BK2040" s="20">
        <v>505</v>
      </c>
      <c r="BL2040" s="20">
        <v>1395</v>
      </c>
      <c r="BM2040" s="20">
        <v>840</v>
      </c>
      <c r="BN2040" s="20">
        <v>195</v>
      </c>
      <c r="BO2040" s="20">
        <v>46</v>
      </c>
      <c r="BP2040" s="20">
        <v>6408</v>
      </c>
      <c r="BQ2040" s="20">
        <v>1969</v>
      </c>
      <c r="BR2040" s="20">
        <v>0</v>
      </c>
      <c r="BS2040" s="20">
        <v>41</v>
      </c>
      <c r="BT2040" s="20">
        <v>1234</v>
      </c>
      <c r="BU2040" s="20">
        <v>1005</v>
      </c>
      <c r="BV2040" s="20">
        <v>3810</v>
      </c>
    </row>
    <row r="2041" spans="1:74" x14ac:dyDescent="0.25">
      <c r="A2041" s="20" t="s">
        <v>405</v>
      </c>
      <c r="B2041" s="20" t="s">
        <v>459</v>
      </c>
      <c r="C2041" s="20" t="s">
        <v>460</v>
      </c>
      <c r="D2041" s="1">
        <v>44584</v>
      </c>
      <c r="E2041">
        <v>112</v>
      </c>
      <c r="F2041">
        <v>2</v>
      </c>
      <c r="G2041">
        <v>2</v>
      </c>
      <c r="H2041">
        <v>0</v>
      </c>
      <c r="I2041">
        <v>0</v>
      </c>
      <c r="J2041">
        <v>69</v>
      </c>
      <c r="K2041">
        <v>8</v>
      </c>
      <c r="L2041">
        <v>8</v>
      </c>
      <c r="M2041">
        <v>3</v>
      </c>
      <c r="N2041">
        <v>3</v>
      </c>
      <c r="O2041">
        <v>3</v>
      </c>
      <c r="P2041">
        <v>0</v>
      </c>
      <c r="Q2041">
        <v>0</v>
      </c>
      <c r="R2041">
        <v>600</v>
      </c>
      <c r="S2041">
        <v>435</v>
      </c>
      <c r="T2041">
        <v>56</v>
      </c>
      <c r="U2041">
        <v>22</v>
      </c>
      <c r="V2041">
        <v>2</v>
      </c>
      <c r="W2041">
        <v>1767</v>
      </c>
      <c r="X2041">
        <v>891</v>
      </c>
      <c r="Y2041">
        <v>66</v>
      </c>
      <c r="Z2041">
        <v>216</v>
      </c>
      <c r="AA2041">
        <v>31</v>
      </c>
      <c r="AB2041">
        <v>1133</v>
      </c>
      <c r="AC2041">
        <v>590</v>
      </c>
      <c r="AD2041">
        <v>16</v>
      </c>
      <c r="AE2041">
        <v>146</v>
      </c>
      <c r="AF2041">
        <v>105</v>
      </c>
      <c r="AG2041">
        <v>291</v>
      </c>
      <c r="AH2041">
        <v>96</v>
      </c>
      <c r="AI2041">
        <v>1</v>
      </c>
      <c r="AJ2041">
        <v>50</v>
      </c>
      <c r="AK2041">
        <v>24</v>
      </c>
      <c r="AL2041">
        <v>55</v>
      </c>
      <c r="AM2041">
        <v>38</v>
      </c>
      <c r="AN2041">
        <v>4</v>
      </c>
      <c r="AO2041">
        <v>1</v>
      </c>
      <c r="AP2041">
        <v>1</v>
      </c>
      <c r="AQ2041">
        <v>0</v>
      </c>
      <c r="AR2041">
        <v>0</v>
      </c>
      <c r="AS2041">
        <v>0</v>
      </c>
      <c r="AT2041">
        <v>0</v>
      </c>
      <c r="AU2041">
        <v>0</v>
      </c>
      <c r="AV2041">
        <v>0</v>
      </c>
      <c r="AW2041">
        <v>0</v>
      </c>
      <c r="AX2041">
        <v>0</v>
      </c>
      <c r="AY2041">
        <v>0</v>
      </c>
      <c r="AZ2041">
        <v>0</v>
      </c>
      <c r="BA2041">
        <v>0</v>
      </c>
      <c r="BB2041">
        <v>0</v>
      </c>
      <c r="BC2041">
        <v>0</v>
      </c>
      <c r="BD2041">
        <v>0</v>
      </c>
      <c r="BE2041">
        <v>0</v>
      </c>
      <c r="BF2041">
        <v>0</v>
      </c>
      <c r="BG2041" s="20">
        <v>2</v>
      </c>
      <c r="BH2041" s="20">
        <v>0</v>
      </c>
      <c r="BI2041" s="20">
        <v>84</v>
      </c>
      <c r="BJ2041" s="20">
        <v>3</v>
      </c>
      <c r="BK2041" s="20">
        <v>506</v>
      </c>
      <c r="BL2041" s="20">
        <v>1389</v>
      </c>
      <c r="BM2041" s="20">
        <v>840</v>
      </c>
      <c r="BN2041" s="20">
        <v>198</v>
      </c>
      <c r="BO2041" s="20">
        <v>46</v>
      </c>
      <c r="BP2041" s="20">
        <v>6400</v>
      </c>
      <c r="BQ2041" s="20">
        <v>2005</v>
      </c>
      <c r="BR2041" s="20">
        <v>0</v>
      </c>
      <c r="BS2041" s="20">
        <v>39</v>
      </c>
      <c r="BT2041" s="20">
        <v>1238</v>
      </c>
      <c r="BU2041" s="20">
        <v>995</v>
      </c>
      <c r="BV2041" s="20">
        <v>3819</v>
      </c>
    </row>
    <row r="2042" spans="1:74" x14ac:dyDescent="0.25">
      <c r="A2042" s="20" t="s">
        <v>405</v>
      </c>
      <c r="B2042" s="20" t="s">
        <v>459</v>
      </c>
      <c r="C2042" s="20" t="s">
        <v>460</v>
      </c>
      <c r="D2042" s="1">
        <v>44591</v>
      </c>
      <c r="E2042">
        <v>114</v>
      </c>
      <c r="F2042">
        <v>2</v>
      </c>
      <c r="G2042">
        <v>2</v>
      </c>
      <c r="H2042">
        <v>0</v>
      </c>
      <c r="I2042">
        <v>0</v>
      </c>
      <c r="J2042">
        <v>72</v>
      </c>
      <c r="K2042">
        <v>8</v>
      </c>
      <c r="L2042">
        <v>8</v>
      </c>
      <c r="M2042">
        <v>3</v>
      </c>
      <c r="N2042">
        <v>3</v>
      </c>
      <c r="O2042">
        <v>3</v>
      </c>
      <c r="P2042">
        <v>0</v>
      </c>
      <c r="Q2042">
        <v>0</v>
      </c>
      <c r="R2042">
        <v>598</v>
      </c>
      <c r="S2042">
        <v>437</v>
      </c>
      <c r="T2042">
        <v>55</v>
      </c>
      <c r="U2042">
        <v>22</v>
      </c>
      <c r="V2042">
        <v>2</v>
      </c>
      <c r="W2042">
        <v>1771</v>
      </c>
      <c r="X2042">
        <v>900</v>
      </c>
      <c r="Y2042">
        <v>66</v>
      </c>
      <c r="Z2042">
        <v>217</v>
      </c>
      <c r="AA2042">
        <v>36</v>
      </c>
      <c r="AB2042">
        <v>1130</v>
      </c>
      <c r="AC2042">
        <v>598</v>
      </c>
      <c r="AD2042">
        <v>16</v>
      </c>
      <c r="AE2042">
        <v>144</v>
      </c>
      <c r="AF2042">
        <v>105</v>
      </c>
      <c r="AG2042">
        <v>296</v>
      </c>
      <c r="AH2042">
        <v>102</v>
      </c>
      <c r="AI2042">
        <v>1</v>
      </c>
      <c r="AJ2042">
        <v>50</v>
      </c>
      <c r="AK2042">
        <v>23</v>
      </c>
      <c r="AL2042">
        <v>55</v>
      </c>
      <c r="AM2042">
        <v>37</v>
      </c>
      <c r="AN2042">
        <v>4</v>
      </c>
      <c r="AO2042">
        <v>1</v>
      </c>
      <c r="AP2042">
        <v>1</v>
      </c>
      <c r="AQ2042">
        <v>0</v>
      </c>
      <c r="AR2042">
        <v>0</v>
      </c>
      <c r="AS2042">
        <v>0</v>
      </c>
      <c r="AT2042">
        <v>0</v>
      </c>
      <c r="AU2042">
        <v>0</v>
      </c>
      <c r="AV2042">
        <v>0</v>
      </c>
      <c r="AW2042">
        <v>0</v>
      </c>
      <c r="AX2042">
        <v>0</v>
      </c>
      <c r="AY2042">
        <v>0</v>
      </c>
      <c r="AZ2042">
        <v>0</v>
      </c>
      <c r="BA2042">
        <v>0</v>
      </c>
      <c r="BB2042">
        <v>0</v>
      </c>
      <c r="BC2042">
        <v>0</v>
      </c>
      <c r="BD2042">
        <v>0</v>
      </c>
      <c r="BE2042">
        <v>0</v>
      </c>
      <c r="BF2042">
        <v>0</v>
      </c>
      <c r="BG2042" s="20">
        <v>2</v>
      </c>
      <c r="BH2042" s="20">
        <v>0</v>
      </c>
      <c r="BI2042" s="20">
        <v>86</v>
      </c>
      <c r="BJ2042" s="20">
        <v>3</v>
      </c>
      <c r="BK2042" s="20">
        <v>506</v>
      </c>
      <c r="BL2042" s="20">
        <v>1389</v>
      </c>
      <c r="BM2042" s="20">
        <v>839</v>
      </c>
      <c r="BN2042" s="20">
        <v>203</v>
      </c>
      <c r="BO2042" s="20">
        <v>46</v>
      </c>
      <c r="BP2042" s="20">
        <v>6402</v>
      </c>
      <c r="BQ2042" s="20">
        <v>2047</v>
      </c>
      <c r="BR2042" s="20">
        <v>0</v>
      </c>
      <c r="BS2042" s="20">
        <v>38</v>
      </c>
      <c r="BT2042" s="20">
        <v>1230</v>
      </c>
      <c r="BU2042" s="20">
        <v>988</v>
      </c>
      <c r="BV2042" s="20">
        <v>3837</v>
      </c>
    </row>
    <row r="2043" spans="1:74" x14ac:dyDescent="0.25">
      <c r="A2043" s="20" t="s">
        <v>405</v>
      </c>
      <c r="B2043" s="20" t="s">
        <v>459</v>
      </c>
      <c r="C2043" s="20" t="s">
        <v>460</v>
      </c>
      <c r="D2043" s="1">
        <v>44599</v>
      </c>
      <c r="E2043">
        <v>115</v>
      </c>
      <c r="F2043">
        <v>2</v>
      </c>
      <c r="G2043">
        <v>2</v>
      </c>
      <c r="H2043">
        <v>0</v>
      </c>
      <c r="I2043">
        <v>0</v>
      </c>
      <c r="J2043">
        <v>73</v>
      </c>
      <c r="K2043">
        <v>8</v>
      </c>
      <c r="L2043">
        <v>8</v>
      </c>
      <c r="M2043">
        <v>3</v>
      </c>
      <c r="N2043">
        <v>3</v>
      </c>
      <c r="O2043">
        <v>3</v>
      </c>
      <c r="P2043">
        <v>0</v>
      </c>
      <c r="Q2043">
        <v>0</v>
      </c>
      <c r="R2043">
        <v>597</v>
      </c>
      <c r="S2043">
        <v>443</v>
      </c>
      <c r="T2043">
        <v>55</v>
      </c>
      <c r="U2043">
        <v>22</v>
      </c>
      <c r="V2043">
        <v>2</v>
      </c>
      <c r="W2043">
        <v>1776</v>
      </c>
      <c r="X2043">
        <v>913</v>
      </c>
      <c r="Y2043">
        <v>65</v>
      </c>
      <c r="Z2043">
        <v>214</v>
      </c>
      <c r="AA2043">
        <v>39</v>
      </c>
      <c r="AB2043">
        <v>1126</v>
      </c>
      <c r="AC2043">
        <v>602</v>
      </c>
      <c r="AD2043">
        <v>16</v>
      </c>
      <c r="AE2043">
        <v>144</v>
      </c>
      <c r="AF2043">
        <v>104</v>
      </c>
      <c r="AG2043">
        <v>300</v>
      </c>
      <c r="AH2043">
        <v>104</v>
      </c>
      <c r="AI2043">
        <v>1</v>
      </c>
      <c r="AJ2043">
        <v>50</v>
      </c>
      <c r="AK2043">
        <v>23</v>
      </c>
      <c r="AL2043">
        <v>55</v>
      </c>
      <c r="AM2043">
        <v>38</v>
      </c>
      <c r="AN2043">
        <v>4</v>
      </c>
      <c r="AO2043">
        <v>1</v>
      </c>
      <c r="AP2043">
        <v>1</v>
      </c>
      <c r="AQ2043">
        <v>0</v>
      </c>
      <c r="AR2043">
        <v>0</v>
      </c>
      <c r="AS2043">
        <v>0</v>
      </c>
      <c r="AT2043">
        <v>0</v>
      </c>
      <c r="AU2043">
        <v>0</v>
      </c>
      <c r="AV2043">
        <v>0</v>
      </c>
      <c r="AW2043">
        <v>0</v>
      </c>
      <c r="AX2043">
        <v>0</v>
      </c>
      <c r="AY2043">
        <v>0</v>
      </c>
      <c r="AZ2043">
        <v>0</v>
      </c>
      <c r="BA2043">
        <v>0</v>
      </c>
      <c r="BB2043">
        <v>0</v>
      </c>
      <c r="BC2043">
        <v>0</v>
      </c>
      <c r="BD2043">
        <v>0</v>
      </c>
      <c r="BE2043">
        <v>0</v>
      </c>
      <c r="BF2043">
        <v>0</v>
      </c>
      <c r="BG2043" s="20">
        <v>2</v>
      </c>
      <c r="BH2043" s="20">
        <v>0</v>
      </c>
      <c r="BI2043" s="20">
        <v>87</v>
      </c>
      <c r="BJ2043" s="20">
        <v>3</v>
      </c>
      <c r="BK2043" s="20">
        <v>506</v>
      </c>
      <c r="BL2043" s="20">
        <v>1397</v>
      </c>
      <c r="BM2043" s="20">
        <v>835</v>
      </c>
      <c r="BN2043" s="20">
        <v>206</v>
      </c>
      <c r="BO2043" s="20">
        <v>46</v>
      </c>
      <c r="BP2043" s="20">
        <v>6406</v>
      </c>
      <c r="BQ2043" s="20">
        <v>2077</v>
      </c>
      <c r="BR2043" s="20">
        <v>0</v>
      </c>
      <c r="BS2043" s="20">
        <v>37</v>
      </c>
      <c r="BT2043" s="20">
        <v>1231</v>
      </c>
      <c r="BU2043" s="20">
        <v>991</v>
      </c>
      <c r="BV2043" s="20">
        <v>3841</v>
      </c>
    </row>
    <row r="2044" spans="1:74" x14ac:dyDescent="0.25">
      <c r="A2044" s="20" t="s">
        <v>405</v>
      </c>
      <c r="B2044" s="20" t="s">
        <v>459</v>
      </c>
      <c r="C2044" s="20" t="s">
        <v>460</v>
      </c>
      <c r="D2044" s="1">
        <v>44606</v>
      </c>
      <c r="E2044">
        <v>117</v>
      </c>
      <c r="F2044">
        <v>2</v>
      </c>
      <c r="G2044">
        <v>2</v>
      </c>
      <c r="H2044">
        <v>0</v>
      </c>
      <c r="I2044">
        <v>0</v>
      </c>
      <c r="J2044">
        <v>75</v>
      </c>
      <c r="K2044">
        <v>9</v>
      </c>
      <c r="L2044">
        <v>8</v>
      </c>
      <c r="M2044">
        <v>2</v>
      </c>
      <c r="N2044">
        <v>3</v>
      </c>
      <c r="O2044">
        <v>3</v>
      </c>
      <c r="P2044">
        <v>0</v>
      </c>
      <c r="Q2044">
        <v>0</v>
      </c>
      <c r="R2044">
        <v>597</v>
      </c>
      <c r="S2044">
        <v>443</v>
      </c>
      <c r="T2044">
        <v>55</v>
      </c>
      <c r="U2044">
        <v>22</v>
      </c>
      <c r="V2044">
        <v>2</v>
      </c>
      <c r="W2044">
        <v>1781</v>
      </c>
      <c r="X2044">
        <v>915</v>
      </c>
      <c r="Y2044">
        <v>65</v>
      </c>
      <c r="Z2044">
        <v>215</v>
      </c>
      <c r="AA2044">
        <v>41</v>
      </c>
      <c r="AB2044">
        <v>1125</v>
      </c>
      <c r="AC2044">
        <v>607</v>
      </c>
      <c r="AD2044">
        <v>16</v>
      </c>
      <c r="AE2044">
        <v>146</v>
      </c>
      <c r="AF2044">
        <v>102</v>
      </c>
      <c r="AG2044">
        <v>300</v>
      </c>
      <c r="AH2044">
        <v>108</v>
      </c>
      <c r="AI2044">
        <v>1</v>
      </c>
      <c r="AJ2044">
        <v>49</v>
      </c>
      <c r="AK2044">
        <v>23</v>
      </c>
      <c r="AL2044">
        <v>55</v>
      </c>
      <c r="AM2044">
        <v>39</v>
      </c>
      <c r="AN2044">
        <v>4</v>
      </c>
      <c r="AO2044">
        <v>1</v>
      </c>
      <c r="AP2044">
        <v>1</v>
      </c>
      <c r="AQ2044">
        <v>0</v>
      </c>
      <c r="AR2044">
        <v>0</v>
      </c>
      <c r="AS2044">
        <v>0</v>
      </c>
      <c r="AT2044">
        <v>0</v>
      </c>
      <c r="AU2044">
        <v>0</v>
      </c>
      <c r="AV2044">
        <v>0</v>
      </c>
      <c r="AW2044">
        <v>0</v>
      </c>
      <c r="AX2044">
        <v>0</v>
      </c>
      <c r="AY2044">
        <v>0</v>
      </c>
      <c r="AZ2044">
        <v>0</v>
      </c>
      <c r="BA2044">
        <v>0</v>
      </c>
      <c r="BB2044">
        <v>0</v>
      </c>
      <c r="BC2044">
        <v>0</v>
      </c>
      <c r="BD2044">
        <v>0</v>
      </c>
      <c r="BE2044">
        <v>0</v>
      </c>
      <c r="BF2044">
        <v>0</v>
      </c>
      <c r="BG2044" s="20">
        <v>2</v>
      </c>
      <c r="BH2044" s="20">
        <v>0</v>
      </c>
      <c r="BI2044" s="20">
        <v>89</v>
      </c>
      <c r="BJ2044" s="20">
        <v>3</v>
      </c>
      <c r="BK2044" s="20">
        <v>507</v>
      </c>
      <c r="BL2044" s="20">
        <v>1403</v>
      </c>
      <c r="BM2044" s="20">
        <v>835</v>
      </c>
      <c r="BN2044" s="20">
        <v>207</v>
      </c>
      <c r="BO2044" s="20">
        <v>47</v>
      </c>
      <c r="BP2044" s="20">
        <v>6414</v>
      </c>
      <c r="BQ2044" s="20">
        <v>2113</v>
      </c>
      <c r="BR2044" s="20">
        <v>0</v>
      </c>
      <c r="BS2044" s="20">
        <v>37</v>
      </c>
      <c r="BT2044" s="20">
        <v>1237</v>
      </c>
      <c r="BU2044" s="20">
        <v>988</v>
      </c>
      <c r="BV2044" s="20">
        <v>3849</v>
      </c>
    </row>
    <row r="2045" spans="1:74" x14ac:dyDescent="0.25">
      <c r="A2045" s="20" t="s">
        <v>405</v>
      </c>
      <c r="B2045" s="20" t="s">
        <v>459</v>
      </c>
      <c r="C2045" s="20" t="s">
        <v>460</v>
      </c>
      <c r="D2045" s="1">
        <v>44606</v>
      </c>
      <c r="W2045">
        <v>1</v>
      </c>
      <c r="AA2045">
        <v>1</v>
      </c>
      <c r="BG2045" s="20"/>
      <c r="BH2045" s="20"/>
      <c r="BI2045" s="20"/>
      <c r="BJ2045" s="20"/>
      <c r="BK2045" s="20"/>
      <c r="BL2045" s="20"/>
      <c r="BM2045" s="20"/>
      <c r="BN2045" s="20"/>
      <c r="BO2045" s="20"/>
      <c r="BP2045" s="20">
        <v>1</v>
      </c>
      <c r="BQ2045" s="20"/>
      <c r="BR2045" s="20"/>
      <c r="BS2045" s="20"/>
      <c r="BT2045" s="20"/>
      <c r="BU2045" s="20">
        <v>1</v>
      </c>
      <c r="BV2045" s="20"/>
    </row>
    <row r="2046" spans="1:74" x14ac:dyDescent="0.25">
      <c r="A2046" s="20" t="s">
        <v>405</v>
      </c>
      <c r="B2046" s="20" t="s">
        <v>626</v>
      </c>
      <c r="C2046" s="20" t="s">
        <v>627</v>
      </c>
      <c r="D2046" s="1">
        <v>44493</v>
      </c>
      <c r="E2046">
        <v>66</v>
      </c>
      <c r="F2046">
        <v>1</v>
      </c>
      <c r="G2046">
        <v>0</v>
      </c>
      <c r="H2046">
        <v>0</v>
      </c>
      <c r="I2046">
        <v>0</v>
      </c>
      <c r="J2046">
        <v>6</v>
      </c>
      <c r="K2046">
        <v>5</v>
      </c>
      <c r="L2046">
        <v>5</v>
      </c>
      <c r="M2046">
        <v>4</v>
      </c>
      <c r="N2046">
        <v>0</v>
      </c>
      <c r="O2046">
        <v>0</v>
      </c>
      <c r="P2046">
        <v>0</v>
      </c>
      <c r="Q2046">
        <v>0</v>
      </c>
      <c r="R2046">
        <v>248</v>
      </c>
      <c r="S2046">
        <v>0</v>
      </c>
      <c r="T2046">
        <v>99</v>
      </c>
      <c r="U2046">
        <v>5</v>
      </c>
      <c r="V2046">
        <v>9</v>
      </c>
      <c r="W2046">
        <v>666</v>
      </c>
      <c r="X2046">
        <v>0</v>
      </c>
      <c r="Y2046">
        <v>32</v>
      </c>
      <c r="Z2046">
        <v>84</v>
      </c>
      <c r="AA2046">
        <v>42</v>
      </c>
      <c r="AB2046">
        <v>516</v>
      </c>
      <c r="AC2046">
        <v>25</v>
      </c>
      <c r="AD2046">
        <v>6</v>
      </c>
      <c r="AE2046">
        <v>30</v>
      </c>
      <c r="AF2046">
        <v>116</v>
      </c>
      <c r="AG2046">
        <v>70</v>
      </c>
      <c r="AH2046">
        <v>0</v>
      </c>
      <c r="AI2046">
        <v>2</v>
      </c>
      <c r="AJ2046">
        <v>16</v>
      </c>
      <c r="AK2046">
        <v>5</v>
      </c>
      <c r="AL2046">
        <v>38</v>
      </c>
      <c r="AM2046">
        <v>0</v>
      </c>
      <c r="AN2046">
        <v>1</v>
      </c>
      <c r="AO2046">
        <v>1</v>
      </c>
      <c r="AP2046">
        <v>0</v>
      </c>
      <c r="AQ2046">
        <v>0</v>
      </c>
      <c r="AR2046">
        <v>0</v>
      </c>
      <c r="AS2046">
        <v>0</v>
      </c>
      <c r="AT2046">
        <v>0</v>
      </c>
      <c r="AU2046">
        <v>0</v>
      </c>
      <c r="AV2046">
        <v>0</v>
      </c>
      <c r="AW2046">
        <v>0</v>
      </c>
      <c r="AX2046">
        <v>0</v>
      </c>
      <c r="AY2046">
        <v>0</v>
      </c>
      <c r="AZ2046">
        <v>0</v>
      </c>
      <c r="BA2046">
        <v>0</v>
      </c>
      <c r="BB2046">
        <v>10</v>
      </c>
      <c r="BC2046">
        <v>43</v>
      </c>
      <c r="BD2046">
        <v>0</v>
      </c>
      <c r="BE2046">
        <v>7</v>
      </c>
      <c r="BF2046">
        <v>0</v>
      </c>
      <c r="BG2046" s="20"/>
      <c r="BH2046" s="20"/>
      <c r="BI2046" s="20"/>
      <c r="BJ2046" s="20"/>
      <c r="BK2046" s="20"/>
      <c r="BL2046" s="20"/>
      <c r="BM2046" s="20"/>
      <c r="BN2046" s="20"/>
      <c r="BO2046" s="20"/>
      <c r="BP2046" s="20"/>
      <c r="BQ2046" s="20"/>
      <c r="BR2046" s="20"/>
      <c r="BS2046" s="20"/>
      <c r="BT2046" s="20"/>
      <c r="BU2046" s="20"/>
      <c r="BV2046" s="20"/>
    </row>
    <row r="2047" spans="1:74" x14ac:dyDescent="0.25">
      <c r="A2047" s="20" t="s">
        <v>405</v>
      </c>
      <c r="B2047" s="20" t="s">
        <v>626</v>
      </c>
      <c r="C2047" s="20" t="s">
        <v>627</v>
      </c>
      <c r="D2047" s="1">
        <v>44500</v>
      </c>
      <c r="E2047">
        <v>66</v>
      </c>
      <c r="F2047">
        <v>1</v>
      </c>
      <c r="G2047">
        <v>0</v>
      </c>
      <c r="H2047">
        <v>0</v>
      </c>
      <c r="I2047">
        <v>0</v>
      </c>
      <c r="J2047">
        <v>10</v>
      </c>
      <c r="K2047">
        <v>5</v>
      </c>
      <c r="L2047">
        <v>5</v>
      </c>
      <c r="M2047">
        <v>4</v>
      </c>
      <c r="N2047">
        <v>0</v>
      </c>
      <c r="O2047">
        <v>0</v>
      </c>
      <c r="P2047">
        <v>0</v>
      </c>
      <c r="Q2047">
        <v>0</v>
      </c>
      <c r="R2047">
        <v>248</v>
      </c>
      <c r="S2047">
        <v>0</v>
      </c>
      <c r="T2047">
        <v>128</v>
      </c>
      <c r="U2047">
        <v>5</v>
      </c>
      <c r="V2047">
        <v>10</v>
      </c>
      <c r="W2047">
        <v>669</v>
      </c>
      <c r="X2047">
        <v>0</v>
      </c>
      <c r="Y2047">
        <v>47</v>
      </c>
      <c r="Z2047">
        <v>85</v>
      </c>
      <c r="AA2047">
        <v>41</v>
      </c>
      <c r="AB2047">
        <v>513</v>
      </c>
      <c r="AC2047">
        <v>32</v>
      </c>
      <c r="AD2047">
        <v>6</v>
      </c>
      <c r="AE2047">
        <v>30</v>
      </c>
      <c r="AF2047">
        <v>114</v>
      </c>
      <c r="AG2047">
        <v>69</v>
      </c>
      <c r="AH2047">
        <v>0</v>
      </c>
      <c r="AI2047">
        <v>4</v>
      </c>
      <c r="AJ2047">
        <v>16</v>
      </c>
      <c r="AK2047">
        <v>5</v>
      </c>
      <c r="AL2047">
        <v>38</v>
      </c>
      <c r="AM2047">
        <v>0</v>
      </c>
      <c r="AN2047">
        <v>2</v>
      </c>
      <c r="AO2047">
        <v>1</v>
      </c>
      <c r="AP2047">
        <v>0</v>
      </c>
      <c r="AQ2047">
        <v>0</v>
      </c>
      <c r="AR2047">
        <v>0</v>
      </c>
      <c r="AS2047">
        <v>0</v>
      </c>
      <c r="AT2047">
        <v>0</v>
      </c>
      <c r="AU2047">
        <v>0</v>
      </c>
      <c r="AV2047">
        <v>0</v>
      </c>
      <c r="AW2047">
        <v>0</v>
      </c>
      <c r="AX2047">
        <v>0</v>
      </c>
      <c r="AY2047">
        <v>0</v>
      </c>
      <c r="AZ2047">
        <v>0</v>
      </c>
      <c r="BA2047">
        <v>0</v>
      </c>
      <c r="BB2047">
        <v>10</v>
      </c>
      <c r="BC2047">
        <v>43</v>
      </c>
      <c r="BD2047">
        <v>0</v>
      </c>
      <c r="BE2047">
        <v>7</v>
      </c>
      <c r="BF2047">
        <v>0</v>
      </c>
      <c r="BG2047" s="20"/>
      <c r="BH2047" s="20"/>
      <c r="BI2047" s="20"/>
      <c r="BJ2047" s="20"/>
      <c r="BK2047" s="20"/>
      <c r="BL2047" s="20"/>
      <c r="BM2047" s="20"/>
      <c r="BN2047" s="20"/>
      <c r="BO2047" s="20"/>
      <c r="BP2047" s="20"/>
      <c r="BQ2047" s="20"/>
      <c r="BR2047" s="20"/>
      <c r="BS2047" s="20"/>
      <c r="BT2047" s="20"/>
      <c r="BU2047" s="20"/>
      <c r="BV2047" s="20"/>
    </row>
    <row r="2048" spans="1:74" x14ac:dyDescent="0.25">
      <c r="A2048" s="20" t="s">
        <v>405</v>
      </c>
      <c r="B2048" s="20" t="s">
        <v>626</v>
      </c>
      <c r="C2048" s="20" t="s">
        <v>627</v>
      </c>
      <c r="D2048" s="1">
        <v>44507</v>
      </c>
      <c r="E2048">
        <v>66</v>
      </c>
      <c r="F2048">
        <v>1</v>
      </c>
      <c r="G2048">
        <v>0</v>
      </c>
      <c r="H2048">
        <v>0</v>
      </c>
      <c r="I2048">
        <v>0</v>
      </c>
      <c r="J2048">
        <v>16</v>
      </c>
      <c r="K2048">
        <v>5</v>
      </c>
      <c r="L2048">
        <v>5</v>
      </c>
      <c r="M2048">
        <v>4</v>
      </c>
      <c r="N2048">
        <v>0</v>
      </c>
      <c r="O2048">
        <v>0</v>
      </c>
      <c r="P2048">
        <v>0</v>
      </c>
      <c r="Q2048">
        <v>0</v>
      </c>
      <c r="R2048">
        <v>246</v>
      </c>
      <c r="S2048">
        <v>157</v>
      </c>
      <c r="T2048">
        <v>10</v>
      </c>
      <c r="U2048">
        <v>5</v>
      </c>
      <c r="V2048">
        <v>10</v>
      </c>
      <c r="W2048">
        <v>670</v>
      </c>
      <c r="X2048">
        <v>83</v>
      </c>
      <c r="Y2048">
        <v>41</v>
      </c>
      <c r="Z2048">
        <v>85</v>
      </c>
      <c r="AA2048">
        <v>36</v>
      </c>
      <c r="AB2048">
        <v>513</v>
      </c>
      <c r="AC2048">
        <v>46</v>
      </c>
      <c r="AD2048">
        <v>6</v>
      </c>
      <c r="AE2048">
        <v>30</v>
      </c>
      <c r="AF2048">
        <v>114</v>
      </c>
      <c r="AG2048">
        <v>70</v>
      </c>
      <c r="AH2048">
        <v>5</v>
      </c>
      <c r="AI2048">
        <v>7</v>
      </c>
      <c r="AJ2048">
        <v>17</v>
      </c>
      <c r="AK2048">
        <v>5</v>
      </c>
      <c r="AL2048">
        <v>38</v>
      </c>
      <c r="AM2048">
        <v>18</v>
      </c>
      <c r="AN2048">
        <v>0</v>
      </c>
      <c r="AO2048">
        <v>1</v>
      </c>
      <c r="AP2048">
        <v>0</v>
      </c>
      <c r="AQ2048">
        <v>0</v>
      </c>
      <c r="AR2048">
        <v>0</v>
      </c>
      <c r="AS2048">
        <v>0</v>
      </c>
      <c r="AT2048">
        <v>0</v>
      </c>
      <c r="AU2048">
        <v>0</v>
      </c>
      <c r="AV2048">
        <v>0</v>
      </c>
      <c r="AW2048">
        <v>0</v>
      </c>
      <c r="AX2048">
        <v>0</v>
      </c>
      <c r="AY2048">
        <v>0</v>
      </c>
      <c r="AZ2048">
        <v>0</v>
      </c>
      <c r="BA2048">
        <v>0</v>
      </c>
      <c r="BB2048">
        <v>0</v>
      </c>
      <c r="BC2048">
        <v>0</v>
      </c>
      <c r="BD2048">
        <v>0</v>
      </c>
      <c r="BE2048">
        <v>0</v>
      </c>
      <c r="BF2048">
        <v>0</v>
      </c>
      <c r="BG2048" s="20">
        <v>1</v>
      </c>
      <c r="BH2048" s="20">
        <v>0</v>
      </c>
      <c r="BI2048" s="20">
        <v>51</v>
      </c>
      <c r="BJ2048" s="20">
        <v>0</v>
      </c>
      <c r="BK2048" s="20">
        <v>216</v>
      </c>
      <c r="BL2048" s="20">
        <v>468</v>
      </c>
      <c r="BM2048" s="20">
        <v>343</v>
      </c>
      <c r="BN2048" s="20">
        <v>39</v>
      </c>
      <c r="BO2048" s="20">
        <v>37</v>
      </c>
      <c r="BP2048" s="20"/>
      <c r="BQ2048" s="20"/>
      <c r="BR2048" s="20"/>
      <c r="BS2048" s="20"/>
      <c r="BT2048" s="20"/>
      <c r="BU2048" s="20"/>
      <c r="BV2048" s="20"/>
    </row>
    <row r="2049" spans="1:74" x14ac:dyDescent="0.25">
      <c r="A2049" s="20" t="s">
        <v>405</v>
      </c>
      <c r="B2049" s="20" t="s">
        <v>626</v>
      </c>
      <c r="C2049" s="20" t="s">
        <v>627</v>
      </c>
      <c r="D2049" s="1">
        <v>44514</v>
      </c>
      <c r="E2049">
        <v>66</v>
      </c>
      <c r="F2049">
        <v>1</v>
      </c>
      <c r="G2049">
        <v>0</v>
      </c>
      <c r="H2049">
        <v>0</v>
      </c>
      <c r="I2049">
        <v>0</v>
      </c>
      <c r="J2049">
        <v>19</v>
      </c>
      <c r="K2049">
        <v>5</v>
      </c>
      <c r="L2049">
        <v>5</v>
      </c>
      <c r="M2049">
        <v>4</v>
      </c>
      <c r="N2049">
        <v>0</v>
      </c>
      <c r="O2049">
        <v>0</v>
      </c>
      <c r="P2049">
        <v>0</v>
      </c>
      <c r="Q2049">
        <v>0</v>
      </c>
      <c r="R2049">
        <v>248</v>
      </c>
      <c r="S2049">
        <v>168</v>
      </c>
      <c r="T2049">
        <v>10</v>
      </c>
      <c r="U2049">
        <v>5</v>
      </c>
      <c r="V2049">
        <v>10</v>
      </c>
      <c r="W2049">
        <v>669</v>
      </c>
      <c r="X2049">
        <v>106</v>
      </c>
      <c r="Y2049">
        <v>42</v>
      </c>
      <c r="Z2049">
        <v>86</v>
      </c>
      <c r="AA2049">
        <v>35</v>
      </c>
      <c r="AB2049">
        <v>511</v>
      </c>
      <c r="AC2049">
        <v>59</v>
      </c>
      <c r="AD2049">
        <v>6</v>
      </c>
      <c r="AE2049">
        <v>31</v>
      </c>
      <c r="AF2049">
        <v>112</v>
      </c>
      <c r="AG2049">
        <v>70</v>
      </c>
      <c r="AH2049">
        <v>8</v>
      </c>
      <c r="AI2049">
        <v>7</v>
      </c>
      <c r="AJ2049">
        <v>17</v>
      </c>
      <c r="AK2049">
        <v>5</v>
      </c>
      <c r="AL2049">
        <v>38</v>
      </c>
      <c r="AM2049">
        <v>22</v>
      </c>
      <c r="AN2049">
        <v>0</v>
      </c>
      <c r="AO2049">
        <v>1</v>
      </c>
      <c r="AP2049">
        <v>0</v>
      </c>
      <c r="AQ2049">
        <v>0</v>
      </c>
      <c r="AR2049">
        <v>0</v>
      </c>
      <c r="AS2049">
        <v>0</v>
      </c>
      <c r="AT2049">
        <v>0</v>
      </c>
      <c r="AU2049">
        <v>0</v>
      </c>
      <c r="AV2049">
        <v>0</v>
      </c>
      <c r="AW2049">
        <v>0</v>
      </c>
      <c r="AX2049">
        <v>0</v>
      </c>
      <c r="AY2049">
        <v>0</v>
      </c>
      <c r="AZ2049">
        <v>0</v>
      </c>
      <c r="BA2049">
        <v>0</v>
      </c>
      <c r="BB2049">
        <v>0</v>
      </c>
      <c r="BC2049">
        <v>0</v>
      </c>
      <c r="BD2049">
        <v>0</v>
      </c>
      <c r="BE2049">
        <v>0</v>
      </c>
      <c r="BF2049">
        <v>0</v>
      </c>
      <c r="BG2049" s="20">
        <v>1</v>
      </c>
      <c r="BH2049" s="20">
        <v>0</v>
      </c>
      <c r="BI2049" s="20">
        <v>51</v>
      </c>
      <c r="BJ2049" s="20">
        <v>0</v>
      </c>
      <c r="BK2049" s="20">
        <v>219</v>
      </c>
      <c r="BL2049" s="20">
        <v>470</v>
      </c>
      <c r="BM2049" s="20">
        <v>342</v>
      </c>
      <c r="BN2049" s="20">
        <v>39</v>
      </c>
      <c r="BO2049" s="20">
        <v>37</v>
      </c>
      <c r="BP2049" s="20"/>
      <c r="BQ2049" s="20"/>
      <c r="BR2049" s="20"/>
      <c r="BS2049" s="20"/>
      <c r="BT2049" s="20"/>
      <c r="BU2049" s="20"/>
      <c r="BV2049" s="20"/>
    </row>
    <row r="2050" spans="1:74" x14ac:dyDescent="0.25">
      <c r="A2050" s="20" t="s">
        <v>405</v>
      </c>
      <c r="B2050" s="20" t="s">
        <v>626</v>
      </c>
      <c r="C2050" s="20" t="s">
        <v>627</v>
      </c>
      <c r="D2050" s="1">
        <v>44521</v>
      </c>
      <c r="E2050">
        <v>66</v>
      </c>
      <c r="F2050">
        <v>1</v>
      </c>
      <c r="G2050">
        <v>0</v>
      </c>
      <c r="H2050">
        <v>0</v>
      </c>
      <c r="I2050">
        <v>0</v>
      </c>
      <c r="J2050">
        <v>21</v>
      </c>
      <c r="K2050">
        <v>5</v>
      </c>
      <c r="L2050">
        <v>5</v>
      </c>
      <c r="M2050">
        <v>4</v>
      </c>
      <c r="N2050">
        <v>0</v>
      </c>
      <c r="O2050">
        <v>0</v>
      </c>
      <c r="P2050">
        <v>0</v>
      </c>
      <c r="Q2050">
        <v>0</v>
      </c>
      <c r="R2050">
        <v>251</v>
      </c>
      <c r="S2050">
        <v>178</v>
      </c>
      <c r="T2050">
        <v>10</v>
      </c>
      <c r="U2050">
        <v>7</v>
      </c>
      <c r="V2050">
        <v>10</v>
      </c>
      <c r="W2050">
        <v>672</v>
      </c>
      <c r="X2050">
        <v>164</v>
      </c>
      <c r="Y2050">
        <v>42</v>
      </c>
      <c r="Z2050">
        <v>87</v>
      </c>
      <c r="AA2050">
        <v>35</v>
      </c>
      <c r="AB2050">
        <v>511</v>
      </c>
      <c r="AC2050">
        <v>71</v>
      </c>
      <c r="AD2050">
        <v>6</v>
      </c>
      <c r="AE2050">
        <v>30</v>
      </c>
      <c r="AF2050">
        <v>111</v>
      </c>
      <c r="AG2050">
        <v>70</v>
      </c>
      <c r="AH2050">
        <v>12</v>
      </c>
      <c r="AI2050">
        <v>7</v>
      </c>
      <c r="AJ2050">
        <v>17</v>
      </c>
      <c r="AK2050">
        <v>5</v>
      </c>
      <c r="AL2050">
        <v>38</v>
      </c>
      <c r="AM2050">
        <v>23</v>
      </c>
      <c r="AN2050">
        <v>0</v>
      </c>
      <c r="AO2050">
        <v>1</v>
      </c>
      <c r="AP2050">
        <v>0</v>
      </c>
      <c r="AQ2050">
        <v>0</v>
      </c>
      <c r="AR2050">
        <v>0</v>
      </c>
      <c r="AS2050">
        <v>0</v>
      </c>
      <c r="AT2050">
        <v>0</v>
      </c>
      <c r="AU2050">
        <v>0</v>
      </c>
      <c r="AV2050">
        <v>0</v>
      </c>
      <c r="AW2050">
        <v>0</v>
      </c>
      <c r="AX2050">
        <v>0</v>
      </c>
      <c r="AY2050">
        <v>0</v>
      </c>
      <c r="AZ2050">
        <v>0</v>
      </c>
      <c r="BA2050">
        <v>0</v>
      </c>
      <c r="BB2050">
        <v>0</v>
      </c>
      <c r="BC2050">
        <v>0</v>
      </c>
      <c r="BD2050">
        <v>0</v>
      </c>
      <c r="BE2050">
        <v>0</v>
      </c>
      <c r="BF2050">
        <v>0</v>
      </c>
      <c r="BG2050" s="20">
        <v>1</v>
      </c>
      <c r="BH2050" s="20">
        <v>0</v>
      </c>
      <c r="BI2050" s="20">
        <v>51</v>
      </c>
      <c r="BJ2050" s="20">
        <v>0</v>
      </c>
      <c r="BK2050" s="20">
        <v>220</v>
      </c>
      <c r="BL2050" s="20">
        <v>476</v>
      </c>
      <c r="BM2050" s="20">
        <v>343</v>
      </c>
      <c r="BN2050" s="20">
        <v>39</v>
      </c>
      <c r="BO2050" s="20">
        <v>37</v>
      </c>
      <c r="BP2050" s="20"/>
      <c r="BQ2050" s="20"/>
      <c r="BR2050" s="20"/>
      <c r="BS2050" s="20"/>
      <c r="BT2050" s="20"/>
      <c r="BU2050" s="20"/>
      <c r="BV2050" s="20"/>
    </row>
    <row r="2051" spans="1:74" x14ac:dyDescent="0.25">
      <c r="A2051" s="20" t="s">
        <v>405</v>
      </c>
      <c r="B2051" s="20" t="s">
        <v>626</v>
      </c>
      <c r="C2051" s="20" t="s">
        <v>627</v>
      </c>
      <c r="D2051" s="1">
        <v>44528</v>
      </c>
      <c r="E2051">
        <v>66</v>
      </c>
      <c r="F2051">
        <v>1</v>
      </c>
      <c r="G2051">
        <v>0</v>
      </c>
      <c r="H2051">
        <v>0</v>
      </c>
      <c r="I2051">
        <v>0</v>
      </c>
      <c r="J2051">
        <v>27</v>
      </c>
      <c r="K2051">
        <v>5</v>
      </c>
      <c r="L2051">
        <v>5</v>
      </c>
      <c r="M2051">
        <v>4</v>
      </c>
      <c r="N2051">
        <v>0</v>
      </c>
      <c r="O2051">
        <v>0</v>
      </c>
      <c r="P2051">
        <v>0</v>
      </c>
      <c r="Q2051">
        <v>0</v>
      </c>
      <c r="R2051">
        <v>249</v>
      </c>
      <c r="S2051">
        <v>185</v>
      </c>
      <c r="T2051">
        <v>10</v>
      </c>
      <c r="U2051">
        <v>7</v>
      </c>
      <c r="V2051">
        <v>10</v>
      </c>
      <c r="W2051">
        <v>676</v>
      </c>
      <c r="X2051">
        <v>214</v>
      </c>
      <c r="Y2051">
        <v>42</v>
      </c>
      <c r="Z2051">
        <v>90</v>
      </c>
      <c r="AA2051">
        <v>34</v>
      </c>
      <c r="AB2051">
        <v>514</v>
      </c>
      <c r="AC2051">
        <v>107</v>
      </c>
      <c r="AD2051">
        <v>6</v>
      </c>
      <c r="AE2051">
        <v>30</v>
      </c>
      <c r="AF2051">
        <v>109</v>
      </c>
      <c r="AG2051">
        <v>72</v>
      </c>
      <c r="AH2051">
        <v>14</v>
      </c>
      <c r="AI2051">
        <v>7</v>
      </c>
      <c r="AJ2051">
        <v>17</v>
      </c>
      <c r="AK2051">
        <v>5</v>
      </c>
      <c r="AL2051">
        <v>38</v>
      </c>
      <c r="AM2051">
        <v>26</v>
      </c>
      <c r="AN2051">
        <v>0</v>
      </c>
      <c r="AO2051">
        <v>1</v>
      </c>
      <c r="AP2051">
        <v>0</v>
      </c>
      <c r="AQ2051">
        <v>0</v>
      </c>
      <c r="AR2051">
        <v>0</v>
      </c>
      <c r="AS2051">
        <v>0</v>
      </c>
      <c r="AT2051">
        <v>0</v>
      </c>
      <c r="AU2051">
        <v>0</v>
      </c>
      <c r="AV2051">
        <v>0</v>
      </c>
      <c r="AW2051">
        <v>0</v>
      </c>
      <c r="AX2051">
        <v>0</v>
      </c>
      <c r="AY2051">
        <v>0</v>
      </c>
      <c r="AZ2051">
        <v>0</v>
      </c>
      <c r="BA2051">
        <v>0</v>
      </c>
      <c r="BB2051">
        <v>0</v>
      </c>
      <c r="BC2051">
        <v>0</v>
      </c>
      <c r="BD2051">
        <v>0</v>
      </c>
      <c r="BE2051">
        <v>0</v>
      </c>
      <c r="BF2051">
        <v>0</v>
      </c>
      <c r="BG2051" s="20">
        <v>1</v>
      </c>
      <c r="BH2051" s="20">
        <v>0</v>
      </c>
      <c r="BI2051" s="20">
        <v>51</v>
      </c>
      <c r="BJ2051" s="20">
        <v>0</v>
      </c>
      <c r="BK2051" s="20">
        <v>218</v>
      </c>
      <c r="BL2051" s="20">
        <v>479</v>
      </c>
      <c r="BM2051" s="20">
        <v>346</v>
      </c>
      <c r="BN2051" s="20">
        <v>39</v>
      </c>
      <c r="BO2051" s="20">
        <v>37</v>
      </c>
      <c r="BP2051" s="20"/>
      <c r="BQ2051" s="20"/>
      <c r="BR2051" s="20"/>
      <c r="BS2051" s="20"/>
      <c r="BT2051" s="20"/>
      <c r="BU2051" s="20"/>
      <c r="BV2051" s="20"/>
    </row>
    <row r="2052" spans="1:74" x14ac:dyDescent="0.25">
      <c r="A2052" s="20" t="s">
        <v>405</v>
      </c>
      <c r="B2052" s="20" t="s">
        <v>626</v>
      </c>
      <c r="C2052" s="20" t="s">
        <v>627</v>
      </c>
      <c r="D2052" s="1">
        <v>44535</v>
      </c>
      <c r="E2052">
        <v>68</v>
      </c>
      <c r="F2052">
        <v>1</v>
      </c>
      <c r="G2052">
        <v>0</v>
      </c>
      <c r="H2052">
        <v>0</v>
      </c>
      <c r="I2052">
        <v>0</v>
      </c>
      <c r="J2052">
        <v>33</v>
      </c>
      <c r="K2052">
        <v>5</v>
      </c>
      <c r="L2052">
        <v>5</v>
      </c>
      <c r="M2052">
        <v>4</v>
      </c>
      <c r="N2052">
        <v>0</v>
      </c>
      <c r="O2052">
        <v>0</v>
      </c>
      <c r="P2052">
        <v>0</v>
      </c>
      <c r="Q2052">
        <v>0</v>
      </c>
      <c r="R2052">
        <v>248</v>
      </c>
      <c r="S2052">
        <v>190</v>
      </c>
      <c r="T2052">
        <v>10</v>
      </c>
      <c r="U2052">
        <v>7</v>
      </c>
      <c r="V2052">
        <v>10</v>
      </c>
      <c r="W2052">
        <v>675</v>
      </c>
      <c r="X2052">
        <v>250</v>
      </c>
      <c r="Y2052">
        <v>41</v>
      </c>
      <c r="Z2052">
        <v>89</v>
      </c>
      <c r="AA2052">
        <v>35</v>
      </c>
      <c r="AB2052">
        <v>515</v>
      </c>
      <c r="AC2052">
        <v>139</v>
      </c>
      <c r="AD2052">
        <v>7</v>
      </c>
      <c r="AE2052">
        <v>32</v>
      </c>
      <c r="AF2052">
        <v>108</v>
      </c>
      <c r="AG2052">
        <v>73</v>
      </c>
      <c r="AH2052">
        <v>15</v>
      </c>
      <c r="AI2052">
        <v>7</v>
      </c>
      <c r="AJ2052">
        <v>18</v>
      </c>
      <c r="AK2052">
        <v>5</v>
      </c>
      <c r="AL2052">
        <v>38</v>
      </c>
      <c r="AM2052">
        <v>28</v>
      </c>
      <c r="AN2052">
        <v>0</v>
      </c>
      <c r="AO2052">
        <v>1</v>
      </c>
      <c r="AP2052">
        <v>0</v>
      </c>
      <c r="AQ2052">
        <v>0</v>
      </c>
      <c r="AR2052">
        <v>0</v>
      </c>
      <c r="AS2052">
        <v>0</v>
      </c>
      <c r="AT2052">
        <v>0</v>
      </c>
      <c r="AU2052">
        <v>0</v>
      </c>
      <c r="AV2052">
        <v>0</v>
      </c>
      <c r="AW2052">
        <v>0</v>
      </c>
      <c r="AX2052">
        <v>0</v>
      </c>
      <c r="AY2052">
        <v>0</v>
      </c>
      <c r="AZ2052">
        <v>0</v>
      </c>
      <c r="BA2052">
        <v>0</v>
      </c>
      <c r="BB2052">
        <v>0</v>
      </c>
      <c r="BC2052">
        <v>0</v>
      </c>
      <c r="BD2052">
        <v>0</v>
      </c>
      <c r="BE2052">
        <v>0</v>
      </c>
      <c r="BF2052">
        <v>0</v>
      </c>
      <c r="BG2052" s="20">
        <v>1</v>
      </c>
      <c r="BH2052" s="20">
        <v>0</v>
      </c>
      <c r="BI2052" s="20">
        <v>53</v>
      </c>
      <c r="BJ2052" s="20">
        <v>0</v>
      </c>
      <c r="BK2052" s="20">
        <v>218</v>
      </c>
      <c r="BL2052" s="20">
        <v>479</v>
      </c>
      <c r="BM2052" s="20">
        <v>345</v>
      </c>
      <c r="BN2052" s="20">
        <v>39</v>
      </c>
      <c r="BO2052" s="20">
        <v>37</v>
      </c>
      <c r="BP2052" s="20"/>
      <c r="BQ2052" s="20"/>
      <c r="BR2052" s="20"/>
      <c r="BS2052" s="20"/>
      <c r="BT2052" s="20"/>
      <c r="BU2052" s="20"/>
      <c r="BV2052" s="20"/>
    </row>
    <row r="2053" spans="1:74" x14ac:dyDescent="0.25">
      <c r="A2053" s="20" t="s">
        <v>405</v>
      </c>
      <c r="B2053" s="20" t="s">
        <v>626</v>
      </c>
      <c r="C2053" s="20" t="s">
        <v>627</v>
      </c>
      <c r="D2053" s="1">
        <v>44542</v>
      </c>
      <c r="E2053">
        <v>69</v>
      </c>
      <c r="F2053">
        <v>1</v>
      </c>
      <c r="G2053">
        <v>0</v>
      </c>
      <c r="H2053">
        <v>0</v>
      </c>
      <c r="I2053">
        <v>0</v>
      </c>
      <c r="J2053">
        <v>36</v>
      </c>
      <c r="K2053">
        <v>5</v>
      </c>
      <c r="L2053">
        <v>5</v>
      </c>
      <c r="M2053">
        <v>4</v>
      </c>
      <c r="N2053">
        <v>0</v>
      </c>
      <c r="O2053">
        <v>0</v>
      </c>
      <c r="P2053">
        <v>0</v>
      </c>
      <c r="Q2053">
        <v>0</v>
      </c>
      <c r="R2053">
        <v>248</v>
      </c>
      <c r="S2053">
        <v>199</v>
      </c>
      <c r="T2053">
        <v>10</v>
      </c>
      <c r="U2053">
        <v>7</v>
      </c>
      <c r="V2053">
        <v>10</v>
      </c>
      <c r="W2053">
        <v>673</v>
      </c>
      <c r="X2053">
        <v>276</v>
      </c>
      <c r="Y2053">
        <v>41</v>
      </c>
      <c r="Z2053">
        <v>88</v>
      </c>
      <c r="AA2053">
        <v>34</v>
      </c>
      <c r="AB2053">
        <v>515</v>
      </c>
      <c r="AC2053">
        <v>171</v>
      </c>
      <c r="AD2053">
        <v>7</v>
      </c>
      <c r="AE2053">
        <v>33</v>
      </c>
      <c r="AF2053">
        <v>107</v>
      </c>
      <c r="AG2053">
        <v>73</v>
      </c>
      <c r="AH2053">
        <v>18</v>
      </c>
      <c r="AI2053">
        <v>7</v>
      </c>
      <c r="AJ2053">
        <v>17</v>
      </c>
      <c r="AK2053">
        <v>5</v>
      </c>
      <c r="AL2053">
        <v>38</v>
      </c>
      <c r="AM2053">
        <v>28</v>
      </c>
      <c r="AN2053">
        <v>0</v>
      </c>
      <c r="AO2053">
        <v>1</v>
      </c>
      <c r="AP2053">
        <v>0</v>
      </c>
      <c r="AQ2053">
        <v>0</v>
      </c>
      <c r="AR2053">
        <v>0</v>
      </c>
      <c r="AS2053">
        <v>0</v>
      </c>
      <c r="AT2053">
        <v>0</v>
      </c>
      <c r="AU2053">
        <v>0</v>
      </c>
      <c r="AV2053">
        <v>0</v>
      </c>
      <c r="AW2053">
        <v>0</v>
      </c>
      <c r="AX2053">
        <v>0</v>
      </c>
      <c r="AY2053">
        <v>0</v>
      </c>
      <c r="AZ2053">
        <v>0</v>
      </c>
      <c r="BA2053">
        <v>0</v>
      </c>
      <c r="BB2053">
        <v>0</v>
      </c>
      <c r="BC2053">
        <v>0</v>
      </c>
      <c r="BD2053">
        <v>0</v>
      </c>
      <c r="BE2053">
        <v>0</v>
      </c>
      <c r="BF2053">
        <v>0</v>
      </c>
      <c r="BG2053" s="20">
        <v>1</v>
      </c>
      <c r="BH2053" s="20">
        <v>0</v>
      </c>
      <c r="BI2053" s="20">
        <v>54</v>
      </c>
      <c r="BJ2053" s="20">
        <v>0</v>
      </c>
      <c r="BK2053" s="20">
        <v>218</v>
      </c>
      <c r="BL2053" s="20">
        <v>478</v>
      </c>
      <c r="BM2053" s="20">
        <v>345</v>
      </c>
      <c r="BN2053" s="20">
        <v>41</v>
      </c>
      <c r="BO2053" s="20">
        <v>37</v>
      </c>
      <c r="BP2053" s="20"/>
      <c r="BQ2053" s="20"/>
      <c r="BR2053" s="20"/>
      <c r="BS2053" s="20"/>
      <c r="BT2053" s="20"/>
      <c r="BU2053" s="20"/>
      <c r="BV2053" s="20"/>
    </row>
    <row r="2054" spans="1:74" x14ac:dyDescent="0.25">
      <c r="A2054" s="20" t="s">
        <v>405</v>
      </c>
      <c r="B2054" s="20" t="s">
        <v>626</v>
      </c>
      <c r="C2054" s="20" t="s">
        <v>627</v>
      </c>
      <c r="D2054" s="1">
        <v>44549</v>
      </c>
      <c r="E2054">
        <v>69</v>
      </c>
      <c r="F2054">
        <v>1</v>
      </c>
      <c r="G2054">
        <v>0</v>
      </c>
      <c r="H2054">
        <v>0</v>
      </c>
      <c r="I2054">
        <v>0</v>
      </c>
      <c r="J2054">
        <v>43</v>
      </c>
      <c r="K2054">
        <v>5</v>
      </c>
      <c r="L2054">
        <v>4</v>
      </c>
      <c r="M2054">
        <v>4</v>
      </c>
      <c r="N2054">
        <v>0</v>
      </c>
      <c r="O2054">
        <v>0</v>
      </c>
      <c r="P2054">
        <v>0</v>
      </c>
      <c r="Q2054">
        <v>0</v>
      </c>
      <c r="R2054">
        <v>250</v>
      </c>
      <c r="S2054">
        <v>202</v>
      </c>
      <c r="T2054">
        <v>10</v>
      </c>
      <c r="U2054">
        <v>6</v>
      </c>
      <c r="V2054">
        <v>11</v>
      </c>
      <c r="W2054">
        <v>671</v>
      </c>
      <c r="X2054">
        <v>311</v>
      </c>
      <c r="Y2054">
        <v>39</v>
      </c>
      <c r="Z2054">
        <v>87</v>
      </c>
      <c r="AA2054">
        <v>33</v>
      </c>
      <c r="AB2054">
        <v>519</v>
      </c>
      <c r="AC2054">
        <v>218</v>
      </c>
      <c r="AD2054">
        <v>8</v>
      </c>
      <c r="AE2054">
        <v>34</v>
      </c>
      <c r="AF2054">
        <v>107</v>
      </c>
      <c r="AG2054">
        <v>75</v>
      </c>
      <c r="AH2054">
        <v>22</v>
      </c>
      <c r="AI2054">
        <v>8</v>
      </c>
      <c r="AJ2054">
        <v>17</v>
      </c>
      <c r="AK2054">
        <v>5</v>
      </c>
      <c r="AL2054">
        <v>38</v>
      </c>
      <c r="AM2054">
        <v>33</v>
      </c>
      <c r="AN2054">
        <v>0</v>
      </c>
      <c r="AO2054">
        <v>1</v>
      </c>
      <c r="AP2054">
        <v>0</v>
      </c>
      <c r="AQ2054">
        <v>0</v>
      </c>
      <c r="AR2054">
        <v>0</v>
      </c>
      <c r="AS2054">
        <v>0</v>
      </c>
      <c r="AT2054">
        <v>0</v>
      </c>
      <c r="AU2054">
        <v>0</v>
      </c>
      <c r="AV2054">
        <v>0</v>
      </c>
      <c r="AW2054">
        <v>0</v>
      </c>
      <c r="AX2054">
        <v>0</v>
      </c>
      <c r="AY2054">
        <v>0</v>
      </c>
      <c r="AZ2054">
        <v>0</v>
      </c>
      <c r="BA2054">
        <v>0</v>
      </c>
      <c r="BB2054">
        <v>0</v>
      </c>
      <c r="BC2054">
        <v>0</v>
      </c>
      <c r="BD2054">
        <v>0</v>
      </c>
      <c r="BE2054">
        <v>0</v>
      </c>
      <c r="BF2054">
        <v>0</v>
      </c>
      <c r="BG2054" s="20">
        <v>1</v>
      </c>
      <c r="BH2054" s="20">
        <v>0</v>
      </c>
      <c r="BI2054" s="20">
        <v>55</v>
      </c>
      <c r="BJ2054" s="20">
        <v>0</v>
      </c>
      <c r="BK2054" s="20">
        <v>220</v>
      </c>
      <c r="BL2054" s="20">
        <v>480</v>
      </c>
      <c r="BM2054" s="20">
        <v>347</v>
      </c>
      <c r="BN2054" s="20">
        <v>42</v>
      </c>
      <c r="BO2054" s="20">
        <v>37</v>
      </c>
      <c r="BP2054" s="20">
        <v>2849</v>
      </c>
      <c r="BQ2054" s="20">
        <v>519</v>
      </c>
      <c r="BR2054" s="20">
        <v>0</v>
      </c>
      <c r="BS2054" s="20">
        <v>28</v>
      </c>
      <c r="BT2054" s="20">
        <v>612</v>
      </c>
      <c r="BU2054" s="20">
        <v>510</v>
      </c>
      <c r="BV2054" s="20">
        <v>1532</v>
      </c>
    </row>
    <row r="2055" spans="1:74" x14ac:dyDescent="0.25">
      <c r="A2055" s="20" t="s">
        <v>405</v>
      </c>
      <c r="B2055" s="20" t="s">
        <v>626</v>
      </c>
      <c r="C2055" s="20" t="s">
        <v>627</v>
      </c>
      <c r="D2055" s="1">
        <v>44558</v>
      </c>
      <c r="E2055">
        <v>69</v>
      </c>
      <c r="F2055">
        <v>1</v>
      </c>
      <c r="G2055">
        <v>1</v>
      </c>
      <c r="H2055">
        <v>0</v>
      </c>
      <c r="I2055">
        <v>0</v>
      </c>
      <c r="J2055">
        <v>45</v>
      </c>
      <c r="K2055">
        <v>5</v>
      </c>
      <c r="L2055">
        <v>4</v>
      </c>
      <c r="M2055">
        <v>4</v>
      </c>
      <c r="N2055">
        <v>0</v>
      </c>
      <c r="O2055">
        <v>0</v>
      </c>
      <c r="P2055">
        <v>0</v>
      </c>
      <c r="Q2055">
        <v>0</v>
      </c>
      <c r="R2055">
        <v>249</v>
      </c>
      <c r="S2055">
        <v>205</v>
      </c>
      <c r="T2055">
        <v>10</v>
      </c>
      <c r="U2055">
        <v>6</v>
      </c>
      <c r="V2055">
        <v>9</v>
      </c>
      <c r="W2055">
        <v>671</v>
      </c>
      <c r="X2055">
        <v>323</v>
      </c>
      <c r="Y2055">
        <v>39</v>
      </c>
      <c r="Z2055">
        <v>87</v>
      </c>
      <c r="AA2055">
        <v>32</v>
      </c>
      <c r="AB2055">
        <v>520</v>
      </c>
      <c r="AC2055">
        <v>240</v>
      </c>
      <c r="AD2055">
        <v>8</v>
      </c>
      <c r="AE2055">
        <v>33</v>
      </c>
      <c r="AF2055">
        <v>109</v>
      </c>
      <c r="AG2055">
        <v>76</v>
      </c>
      <c r="AH2055">
        <v>25</v>
      </c>
      <c r="AI2055">
        <v>8</v>
      </c>
      <c r="AJ2055">
        <v>17</v>
      </c>
      <c r="AK2055">
        <v>5</v>
      </c>
      <c r="AL2055">
        <v>38</v>
      </c>
      <c r="AM2055">
        <v>34</v>
      </c>
      <c r="AN2055">
        <v>0</v>
      </c>
      <c r="AO2055">
        <v>1</v>
      </c>
      <c r="AP2055">
        <v>0</v>
      </c>
      <c r="AQ2055">
        <v>0</v>
      </c>
      <c r="AR2055">
        <v>0</v>
      </c>
      <c r="AS2055">
        <v>0</v>
      </c>
      <c r="AT2055">
        <v>0</v>
      </c>
      <c r="AU2055">
        <v>0</v>
      </c>
      <c r="AV2055">
        <v>0</v>
      </c>
      <c r="AW2055">
        <v>0</v>
      </c>
      <c r="AX2055">
        <v>0</v>
      </c>
      <c r="AY2055">
        <v>0</v>
      </c>
      <c r="AZ2055">
        <v>0</v>
      </c>
      <c r="BA2055">
        <v>0</v>
      </c>
      <c r="BB2055">
        <v>0</v>
      </c>
      <c r="BC2055">
        <v>0</v>
      </c>
      <c r="BD2055">
        <v>0</v>
      </c>
      <c r="BE2055">
        <v>0</v>
      </c>
      <c r="BF2055">
        <v>0</v>
      </c>
      <c r="BG2055" s="20">
        <v>1</v>
      </c>
      <c r="BH2055" s="20">
        <v>0</v>
      </c>
      <c r="BI2055" s="20">
        <v>55</v>
      </c>
      <c r="BJ2055" s="20">
        <v>0</v>
      </c>
      <c r="BK2055" s="20">
        <v>219</v>
      </c>
      <c r="BL2055" s="20">
        <v>481</v>
      </c>
      <c r="BM2055" s="20">
        <v>347</v>
      </c>
      <c r="BN2055" s="20">
        <v>43</v>
      </c>
      <c r="BO2055" s="20">
        <v>37</v>
      </c>
      <c r="BP2055" s="20">
        <v>2863</v>
      </c>
      <c r="BQ2055" s="20">
        <v>689</v>
      </c>
      <c r="BR2055" s="20">
        <v>0</v>
      </c>
      <c r="BS2055" s="20">
        <v>28</v>
      </c>
      <c r="BT2055" s="20">
        <v>607</v>
      </c>
      <c r="BU2055" s="20">
        <v>517</v>
      </c>
      <c r="BV2055" s="20">
        <v>1546</v>
      </c>
    </row>
    <row r="2056" spans="1:74" x14ac:dyDescent="0.25">
      <c r="A2056" s="20" t="s">
        <v>405</v>
      </c>
      <c r="B2056" s="20" t="s">
        <v>626</v>
      </c>
      <c r="C2056" s="20" t="s">
        <v>627</v>
      </c>
      <c r="D2056" s="1">
        <v>44564</v>
      </c>
      <c r="E2056">
        <v>69</v>
      </c>
      <c r="F2056">
        <v>1</v>
      </c>
      <c r="G2056">
        <v>1</v>
      </c>
      <c r="H2056">
        <v>0</v>
      </c>
      <c r="I2056">
        <v>0</v>
      </c>
      <c r="J2056">
        <v>45</v>
      </c>
      <c r="K2056">
        <v>5</v>
      </c>
      <c r="L2056">
        <v>4</v>
      </c>
      <c r="M2056">
        <v>4</v>
      </c>
      <c r="N2056">
        <v>0</v>
      </c>
      <c r="O2056">
        <v>0</v>
      </c>
      <c r="P2056">
        <v>0</v>
      </c>
      <c r="Q2056">
        <v>0</v>
      </c>
      <c r="R2056">
        <v>252</v>
      </c>
      <c r="S2056">
        <v>207</v>
      </c>
      <c r="T2056">
        <v>10</v>
      </c>
      <c r="U2056">
        <v>6</v>
      </c>
      <c r="V2056">
        <v>9</v>
      </c>
      <c r="W2056">
        <v>669</v>
      </c>
      <c r="X2056">
        <v>329</v>
      </c>
      <c r="Y2056">
        <v>39</v>
      </c>
      <c r="Z2056">
        <v>87</v>
      </c>
      <c r="AA2056">
        <v>32</v>
      </c>
      <c r="AB2056">
        <v>521</v>
      </c>
      <c r="AC2056">
        <v>245</v>
      </c>
      <c r="AD2056">
        <v>8</v>
      </c>
      <c r="AE2056">
        <v>33</v>
      </c>
      <c r="AF2056">
        <v>108</v>
      </c>
      <c r="AG2056">
        <v>76</v>
      </c>
      <c r="AH2056">
        <v>25</v>
      </c>
      <c r="AI2056">
        <v>8</v>
      </c>
      <c r="AJ2056">
        <v>17</v>
      </c>
      <c r="AK2056">
        <v>4</v>
      </c>
      <c r="AL2056">
        <v>38</v>
      </c>
      <c r="AM2056">
        <v>34</v>
      </c>
      <c r="AN2056">
        <v>0</v>
      </c>
      <c r="AO2056">
        <v>1</v>
      </c>
      <c r="AP2056">
        <v>0</v>
      </c>
      <c r="AQ2056">
        <v>0</v>
      </c>
      <c r="AR2056">
        <v>0</v>
      </c>
      <c r="AS2056">
        <v>0</v>
      </c>
      <c r="AT2056">
        <v>0</v>
      </c>
      <c r="AU2056">
        <v>0</v>
      </c>
      <c r="AV2056">
        <v>0</v>
      </c>
      <c r="AW2056">
        <v>0</v>
      </c>
      <c r="AX2056">
        <v>0</v>
      </c>
      <c r="AY2056">
        <v>0</v>
      </c>
      <c r="AZ2056">
        <v>0</v>
      </c>
      <c r="BA2056">
        <v>0</v>
      </c>
      <c r="BB2056">
        <v>0</v>
      </c>
      <c r="BC2056">
        <v>0</v>
      </c>
      <c r="BD2056">
        <v>0</v>
      </c>
      <c r="BE2056">
        <v>0</v>
      </c>
      <c r="BF2056">
        <v>0</v>
      </c>
      <c r="BG2056" s="20">
        <v>1</v>
      </c>
      <c r="BH2056" s="20">
        <v>0</v>
      </c>
      <c r="BI2056" s="20">
        <v>55</v>
      </c>
      <c r="BJ2056" s="20">
        <v>0</v>
      </c>
      <c r="BK2056" s="20">
        <v>222</v>
      </c>
      <c r="BL2056" s="20">
        <v>481</v>
      </c>
      <c r="BM2056" s="20">
        <v>347</v>
      </c>
      <c r="BN2056" s="20">
        <v>43</v>
      </c>
      <c r="BO2056" s="20">
        <v>37</v>
      </c>
      <c r="BP2056" s="20">
        <v>2868</v>
      </c>
      <c r="BQ2056" s="20">
        <v>723</v>
      </c>
      <c r="BR2056" s="20">
        <v>0</v>
      </c>
      <c r="BS2056" s="20">
        <v>28</v>
      </c>
      <c r="BT2056" s="20">
        <v>599</v>
      </c>
      <c r="BU2056" s="20">
        <v>519</v>
      </c>
      <c r="BV2056" s="20">
        <v>1558</v>
      </c>
    </row>
    <row r="2057" spans="1:74" x14ac:dyDescent="0.25">
      <c r="A2057" s="20" t="s">
        <v>405</v>
      </c>
      <c r="B2057" s="20" t="s">
        <v>626</v>
      </c>
      <c r="C2057" s="20" t="s">
        <v>627</v>
      </c>
      <c r="D2057" s="1">
        <v>44570</v>
      </c>
      <c r="E2057">
        <v>69</v>
      </c>
      <c r="F2057">
        <v>1</v>
      </c>
      <c r="G2057">
        <v>1</v>
      </c>
      <c r="H2057">
        <v>0</v>
      </c>
      <c r="I2057">
        <v>0</v>
      </c>
      <c r="J2057">
        <v>47</v>
      </c>
      <c r="K2057">
        <v>5</v>
      </c>
      <c r="L2057">
        <v>4</v>
      </c>
      <c r="M2057">
        <v>4</v>
      </c>
      <c r="N2057">
        <v>0</v>
      </c>
      <c r="O2057">
        <v>0</v>
      </c>
      <c r="P2057">
        <v>0</v>
      </c>
      <c r="Q2057">
        <v>0</v>
      </c>
      <c r="R2057">
        <v>252</v>
      </c>
      <c r="S2057">
        <v>208</v>
      </c>
      <c r="T2057">
        <v>10</v>
      </c>
      <c r="U2057">
        <v>5</v>
      </c>
      <c r="V2057">
        <v>9</v>
      </c>
      <c r="W2057">
        <v>667</v>
      </c>
      <c r="X2057">
        <v>338</v>
      </c>
      <c r="Y2057">
        <v>40</v>
      </c>
      <c r="Z2057">
        <v>85</v>
      </c>
      <c r="AA2057">
        <v>32</v>
      </c>
      <c r="AB2057">
        <v>524</v>
      </c>
      <c r="AC2057">
        <v>249</v>
      </c>
      <c r="AD2057">
        <v>8</v>
      </c>
      <c r="AE2057">
        <v>34</v>
      </c>
      <c r="AF2057">
        <v>110</v>
      </c>
      <c r="AG2057">
        <v>76</v>
      </c>
      <c r="AH2057">
        <v>25</v>
      </c>
      <c r="AI2057">
        <v>8</v>
      </c>
      <c r="AJ2057">
        <v>17</v>
      </c>
      <c r="AK2057">
        <v>4</v>
      </c>
      <c r="AL2057">
        <v>38</v>
      </c>
      <c r="AM2057">
        <v>34</v>
      </c>
      <c r="AN2057">
        <v>0</v>
      </c>
      <c r="AO2057">
        <v>1</v>
      </c>
      <c r="AP2057">
        <v>0</v>
      </c>
      <c r="AQ2057">
        <v>0</v>
      </c>
      <c r="AR2057">
        <v>0</v>
      </c>
      <c r="AS2057">
        <v>0</v>
      </c>
      <c r="AT2057">
        <v>0</v>
      </c>
      <c r="AU2057">
        <v>0</v>
      </c>
      <c r="AV2057">
        <v>0</v>
      </c>
      <c r="AW2057">
        <v>0</v>
      </c>
      <c r="AX2057">
        <v>0</v>
      </c>
      <c r="AY2057">
        <v>0</v>
      </c>
      <c r="AZ2057">
        <v>0</v>
      </c>
      <c r="BA2057">
        <v>0</v>
      </c>
      <c r="BB2057">
        <v>0</v>
      </c>
      <c r="BC2057">
        <v>0</v>
      </c>
      <c r="BD2057">
        <v>0</v>
      </c>
      <c r="BE2057">
        <v>0</v>
      </c>
      <c r="BF2057">
        <v>0</v>
      </c>
      <c r="BG2057" s="20">
        <v>1</v>
      </c>
      <c r="BH2057" s="20">
        <v>0</v>
      </c>
      <c r="BI2057" s="20">
        <v>55</v>
      </c>
      <c r="BJ2057" s="20">
        <v>0</v>
      </c>
      <c r="BK2057" s="20">
        <v>222</v>
      </c>
      <c r="BL2057" s="20">
        <v>480</v>
      </c>
      <c r="BM2057" s="20">
        <v>349</v>
      </c>
      <c r="BN2057" s="20">
        <v>43</v>
      </c>
      <c r="BO2057" s="20">
        <v>37</v>
      </c>
      <c r="BP2057" s="20">
        <v>2884</v>
      </c>
      <c r="BQ2057" s="20">
        <v>799</v>
      </c>
      <c r="BR2057" s="20">
        <v>0</v>
      </c>
      <c r="BS2057" s="20">
        <v>29</v>
      </c>
      <c r="BT2057" s="20">
        <v>593</v>
      </c>
      <c r="BU2057" s="20">
        <v>526</v>
      </c>
      <c r="BV2057" s="20">
        <v>1570</v>
      </c>
    </row>
    <row r="2058" spans="1:74" x14ac:dyDescent="0.25">
      <c r="A2058" s="20" t="s">
        <v>405</v>
      </c>
      <c r="B2058" s="20" t="s">
        <v>626</v>
      </c>
      <c r="C2058" s="20" t="s">
        <v>627</v>
      </c>
      <c r="D2058" s="1">
        <v>44577</v>
      </c>
      <c r="E2058">
        <v>69</v>
      </c>
      <c r="F2058">
        <v>1</v>
      </c>
      <c r="G2058">
        <v>1</v>
      </c>
      <c r="H2058">
        <v>0</v>
      </c>
      <c r="I2058">
        <v>0</v>
      </c>
      <c r="J2058">
        <v>47</v>
      </c>
      <c r="K2058">
        <v>4</v>
      </c>
      <c r="L2058">
        <v>4</v>
      </c>
      <c r="M2058">
        <v>4</v>
      </c>
      <c r="N2058">
        <v>0</v>
      </c>
      <c r="O2058">
        <v>0</v>
      </c>
      <c r="P2058">
        <v>0</v>
      </c>
      <c r="Q2058">
        <v>0</v>
      </c>
      <c r="R2058">
        <v>252</v>
      </c>
      <c r="S2058">
        <v>208</v>
      </c>
      <c r="T2058">
        <v>10</v>
      </c>
      <c r="U2058">
        <v>5</v>
      </c>
      <c r="V2058">
        <v>9</v>
      </c>
      <c r="W2058">
        <v>666</v>
      </c>
      <c r="X2058">
        <v>344</v>
      </c>
      <c r="Y2058">
        <v>40</v>
      </c>
      <c r="Z2058">
        <v>81</v>
      </c>
      <c r="AA2058">
        <v>32</v>
      </c>
      <c r="AB2058">
        <v>523</v>
      </c>
      <c r="AC2058">
        <v>255</v>
      </c>
      <c r="AD2058">
        <v>8</v>
      </c>
      <c r="AE2058">
        <v>31</v>
      </c>
      <c r="AF2058">
        <v>108</v>
      </c>
      <c r="AG2058">
        <v>77</v>
      </c>
      <c r="AH2058">
        <v>28</v>
      </c>
      <c r="AI2058">
        <v>7</v>
      </c>
      <c r="AJ2058">
        <v>17</v>
      </c>
      <c r="AK2058">
        <v>4</v>
      </c>
      <c r="AL2058">
        <v>38</v>
      </c>
      <c r="AM2058">
        <v>36</v>
      </c>
      <c r="AN2058">
        <v>0</v>
      </c>
      <c r="AO2058">
        <v>1</v>
      </c>
      <c r="AP2058">
        <v>0</v>
      </c>
      <c r="AQ2058">
        <v>0</v>
      </c>
      <c r="AR2058">
        <v>0</v>
      </c>
      <c r="AS2058">
        <v>0</v>
      </c>
      <c r="AT2058">
        <v>0</v>
      </c>
      <c r="AU2058">
        <v>0</v>
      </c>
      <c r="AV2058">
        <v>0</v>
      </c>
      <c r="AW2058">
        <v>0</v>
      </c>
      <c r="AX2058">
        <v>0</v>
      </c>
      <c r="AY2058">
        <v>0</v>
      </c>
      <c r="AZ2058">
        <v>0</v>
      </c>
      <c r="BA2058">
        <v>0</v>
      </c>
      <c r="BB2058">
        <v>0</v>
      </c>
      <c r="BC2058">
        <v>0</v>
      </c>
      <c r="BD2058">
        <v>0</v>
      </c>
      <c r="BE2058">
        <v>0</v>
      </c>
      <c r="BF2058">
        <v>0</v>
      </c>
      <c r="BG2058" s="20">
        <v>1</v>
      </c>
      <c r="BH2058" s="20">
        <v>0</v>
      </c>
      <c r="BI2058" s="20">
        <v>56</v>
      </c>
      <c r="BJ2058" s="20">
        <v>0</v>
      </c>
      <c r="BK2058" s="20">
        <v>222</v>
      </c>
      <c r="BL2058" s="20">
        <v>482</v>
      </c>
      <c r="BM2058" s="20">
        <v>353</v>
      </c>
      <c r="BN2058" s="20">
        <v>44</v>
      </c>
      <c r="BO2058" s="20">
        <v>37</v>
      </c>
      <c r="BP2058" s="20">
        <v>2883</v>
      </c>
      <c r="BQ2058" s="20">
        <v>832</v>
      </c>
      <c r="BR2058" s="20">
        <v>0</v>
      </c>
      <c r="BS2058" s="20">
        <v>28</v>
      </c>
      <c r="BT2058" s="20">
        <v>587</v>
      </c>
      <c r="BU2058" s="20">
        <v>521</v>
      </c>
      <c r="BV2058" s="20">
        <v>1584</v>
      </c>
    </row>
    <row r="2059" spans="1:74" x14ac:dyDescent="0.25">
      <c r="A2059" s="20" t="s">
        <v>405</v>
      </c>
      <c r="B2059" s="20" t="s">
        <v>626</v>
      </c>
      <c r="C2059" s="20" t="s">
        <v>627</v>
      </c>
      <c r="D2059" s="1">
        <v>44584</v>
      </c>
      <c r="E2059">
        <v>69</v>
      </c>
      <c r="F2059">
        <v>1</v>
      </c>
      <c r="G2059">
        <v>1</v>
      </c>
      <c r="H2059">
        <v>0</v>
      </c>
      <c r="I2059">
        <v>0</v>
      </c>
      <c r="J2059">
        <v>47</v>
      </c>
      <c r="K2059">
        <v>4</v>
      </c>
      <c r="L2059">
        <v>4</v>
      </c>
      <c r="M2059">
        <v>4</v>
      </c>
      <c r="N2059">
        <v>0</v>
      </c>
      <c r="O2059">
        <v>0</v>
      </c>
      <c r="P2059">
        <v>0</v>
      </c>
      <c r="Q2059">
        <v>0</v>
      </c>
      <c r="R2059">
        <v>253</v>
      </c>
      <c r="S2059">
        <v>209</v>
      </c>
      <c r="T2059">
        <v>10</v>
      </c>
      <c r="U2059">
        <v>5</v>
      </c>
      <c r="V2059">
        <v>9</v>
      </c>
      <c r="W2059">
        <v>667</v>
      </c>
      <c r="X2059">
        <v>348</v>
      </c>
      <c r="Y2059">
        <v>40</v>
      </c>
      <c r="Z2059">
        <v>80</v>
      </c>
      <c r="AA2059">
        <v>33</v>
      </c>
      <c r="AB2059">
        <v>526</v>
      </c>
      <c r="AC2059">
        <v>259</v>
      </c>
      <c r="AD2059">
        <v>8</v>
      </c>
      <c r="AE2059">
        <v>32</v>
      </c>
      <c r="AF2059">
        <v>107</v>
      </c>
      <c r="AG2059">
        <v>76</v>
      </c>
      <c r="AH2059">
        <v>27</v>
      </c>
      <c r="AI2059">
        <v>7</v>
      </c>
      <c r="AJ2059">
        <v>17</v>
      </c>
      <c r="AK2059">
        <v>4</v>
      </c>
      <c r="AL2059">
        <v>38</v>
      </c>
      <c r="AM2059">
        <v>36</v>
      </c>
      <c r="AN2059">
        <v>0</v>
      </c>
      <c r="AO2059">
        <v>1</v>
      </c>
      <c r="AP2059">
        <v>0</v>
      </c>
      <c r="AQ2059">
        <v>0</v>
      </c>
      <c r="AR2059">
        <v>0</v>
      </c>
      <c r="AS2059">
        <v>0</v>
      </c>
      <c r="AT2059">
        <v>0</v>
      </c>
      <c r="AU2059">
        <v>0</v>
      </c>
      <c r="AV2059">
        <v>0</v>
      </c>
      <c r="AW2059">
        <v>0</v>
      </c>
      <c r="AX2059">
        <v>0</v>
      </c>
      <c r="AY2059">
        <v>0</v>
      </c>
      <c r="AZ2059">
        <v>0</v>
      </c>
      <c r="BA2059">
        <v>0</v>
      </c>
      <c r="BB2059">
        <v>0</v>
      </c>
      <c r="BC2059">
        <v>0</v>
      </c>
      <c r="BD2059">
        <v>0</v>
      </c>
      <c r="BE2059">
        <v>0</v>
      </c>
      <c r="BF2059">
        <v>0</v>
      </c>
      <c r="BG2059" s="20">
        <v>1</v>
      </c>
      <c r="BH2059" s="20">
        <v>0</v>
      </c>
      <c r="BI2059" s="20">
        <v>56</v>
      </c>
      <c r="BJ2059" s="20">
        <v>0</v>
      </c>
      <c r="BK2059" s="20">
        <v>223</v>
      </c>
      <c r="BL2059" s="20">
        <v>483</v>
      </c>
      <c r="BM2059" s="20">
        <v>355</v>
      </c>
      <c r="BN2059" s="20">
        <v>43</v>
      </c>
      <c r="BO2059" s="20">
        <v>37</v>
      </c>
      <c r="BP2059" s="20">
        <v>2894</v>
      </c>
      <c r="BQ2059" s="20">
        <v>854</v>
      </c>
      <c r="BR2059" s="20">
        <v>0</v>
      </c>
      <c r="BS2059" s="20">
        <v>28</v>
      </c>
      <c r="BT2059" s="20">
        <v>585</v>
      </c>
      <c r="BU2059" s="20">
        <v>525</v>
      </c>
      <c r="BV2059" s="20">
        <v>1592</v>
      </c>
    </row>
    <row r="2060" spans="1:74" x14ac:dyDescent="0.25">
      <c r="A2060" s="20" t="s">
        <v>405</v>
      </c>
      <c r="B2060" s="20" t="s">
        <v>626</v>
      </c>
      <c r="C2060" s="20" t="s">
        <v>627</v>
      </c>
      <c r="D2060" s="1">
        <v>44591</v>
      </c>
      <c r="E2060">
        <v>67</v>
      </c>
      <c r="F2060">
        <v>1</v>
      </c>
      <c r="G2060">
        <v>1</v>
      </c>
      <c r="H2060">
        <v>0</v>
      </c>
      <c r="I2060">
        <v>0</v>
      </c>
      <c r="J2060">
        <v>46</v>
      </c>
      <c r="K2060">
        <v>4</v>
      </c>
      <c r="L2060">
        <v>4</v>
      </c>
      <c r="M2060">
        <v>3</v>
      </c>
      <c r="N2060">
        <v>0</v>
      </c>
      <c r="O2060">
        <v>0</v>
      </c>
      <c r="P2060">
        <v>0</v>
      </c>
      <c r="Q2060">
        <v>0</v>
      </c>
      <c r="R2060">
        <v>253</v>
      </c>
      <c r="S2060">
        <v>210</v>
      </c>
      <c r="T2060">
        <v>10</v>
      </c>
      <c r="U2060">
        <v>5</v>
      </c>
      <c r="V2060">
        <v>9</v>
      </c>
      <c r="W2060">
        <v>670</v>
      </c>
      <c r="X2060">
        <v>348</v>
      </c>
      <c r="Y2060">
        <v>41</v>
      </c>
      <c r="Z2060">
        <v>81</v>
      </c>
      <c r="AA2060">
        <v>34</v>
      </c>
      <c r="AB2060">
        <v>528</v>
      </c>
      <c r="AC2060">
        <v>263</v>
      </c>
      <c r="AD2060">
        <v>8</v>
      </c>
      <c r="AE2060">
        <v>33</v>
      </c>
      <c r="AF2060">
        <v>108</v>
      </c>
      <c r="AG2060">
        <v>75</v>
      </c>
      <c r="AH2060">
        <v>28</v>
      </c>
      <c r="AI2060">
        <v>6</v>
      </c>
      <c r="AJ2060">
        <v>17</v>
      </c>
      <c r="AK2060">
        <v>4</v>
      </c>
      <c r="AL2060">
        <v>38</v>
      </c>
      <c r="AM2060">
        <v>36</v>
      </c>
      <c r="AN2060">
        <v>0</v>
      </c>
      <c r="AO2060">
        <v>1</v>
      </c>
      <c r="AP2060">
        <v>0</v>
      </c>
      <c r="AQ2060">
        <v>0</v>
      </c>
      <c r="AR2060">
        <v>0</v>
      </c>
      <c r="AS2060">
        <v>0</v>
      </c>
      <c r="AT2060">
        <v>0</v>
      </c>
      <c r="AU2060">
        <v>0</v>
      </c>
      <c r="AV2060">
        <v>0</v>
      </c>
      <c r="AW2060">
        <v>0</v>
      </c>
      <c r="AX2060">
        <v>0</v>
      </c>
      <c r="AY2060">
        <v>0</v>
      </c>
      <c r="AZ2060">
        <v>0</v>
      </c>
      <c r="BA2060">
        <v>0</v>
      </c>
      <c r="BB2060">
        <v>0</v>
      </c>
      <c r="BC2060">
        <v>0</v>
      </c>
      <c r="BD2060">
        <v>0</v>
      </c>
      <c r="BE2060">
        <v>0</v>
      </c>
      <c r="BF2060">
        <v>0</v>
      </c>
      <c r="BG2060" s="20">
        <v>1</v>
      </c>
      <c r="BH2060" s="20">
        <v>0</v>
      </c>
      <c r="BI2060" s="20">
        <v>55</v>
      </c>
      <c r="BJ2060" s="20">
        <v>0</v>
      </c>
      <c r="BK2060" s="20">
        <v>224</v>
      </c>
      <c r="BL2060" s="20">
        <v>485</v>
      </c>
      <c r="BM2060" s="20">
        <v>356</v>
      </c>
      <c r="BN2060" s="20">
        <v>43</v>
      </c>
      <c r="BO2060" s="20">
        <v>37</v>
      </c>
      <c r="BP2060" s="20">
        <v>2906</v>
      </c>
      <c r="BQ2060" s="20">
        <v>879</v>
      </c>
      <c r="BR2060" s="20">
        <v>0</v>
      </c>
      <c r="BS2060" s="20">
        <v>27</v>
      </c>
      <c r="BT2060" s="20">
        <v>574</v>
      </c>
      <c r="BU2060" s="20">
        <v>533</v>
      </c>
      <c r="BV2060" s="20">
        <v>1607</v>
      </c>
    </row>
    <row r="2061" spans="1:74" x14ac:dyDescent="0.25">
      <c r="A2061" s="20" t="s">
        <v>405</v>
      </c>
      <c r="B2061" s="20" t="s">
        <v>626</v>
      </c>
      <c r="C2061" s="20" t="s">
        <v>627</v>
      </c>
      <c r="D2061" s="1">
        <v>44599</v>
      </c>
      <c r="E2061">
        <v>67</v>
      </c>
      <c r="F2061">
        <v>1</v>
      </c>
      <c r="G2061">
        <v>1</v>
      </c>
      <c r="H2061">
        <v>0</v>
      </c>
      <c r="I2061">
        <v>0</v>
      </c>
      <c r="J2061">
        <v>46</v>
      </c>
      <c r="K2061">
        <v>4</v>
      </c>
      <c r="L2061">
        <v>4</v>
      </c>
      <c r="M2061">
        <v>3</v>
      </c>
      <c r="N2061">
        <v>0</v>
      </c>
      <c r="O2061">
        <v>0</v>
      </c>
      <c r="P2061">
        <v>0</v>
      </c>
      <c r="Q2061">
        <v>0</v>
      </c>
      <c r="R2061">
        <v>254</v>
      </c>
      <c r="S2061">
        <v>211</v>
      </c>
      <c r="T2061">
        <v>10</v>
      </c>
      <c r="U2061">
        <v>5</v>
      </c>
      <c r="V2061">
        <v>9</v>
      </c>
      <c r="W2061">
        <v>674</v>
      </c>
      <c r="X2061">
        <v>354</v>
      </c>
      <c r="Y2061">
        <v>41</v>
      </c>
      <c r="Z2061">
        <v>82</v>
      </c>
      <c r="AA2061">
        <v>35</v>
      </c>
      <c r="AB2061">
        <v>531</v>
      </c>
      <c r="AC2061">
        <v>266</v>
      </c>
      <c r="AD2061">
        <v>8</v>
      </c>
      <c r="AE2061">
        <v>34</v>
      </c>
      <c r="AF2061">
        <v>108</v>
      </c>
      <c r="AG2061">
        <v>75</v>
      </c>
      <c r="AH2061">
        <v>30</v>
      </c>
      <c r="AI2061">
        <v>6</v>
      </c>
      <c r="AJ2061">
        <v>17</v>
      </c>
      <c r="AK2061">
        <v>4</v>
      </c>
      <c r="AL2061">
        <v>38</v>
      </c>
      <c r="AM2061">
        <v>36</v>
      </c>
      <c r="AN2061">
        <v>0</v>
      </c>
      <c r="AO2061">
        <v>1</v>
      </c>
      <c r="AP2061">
        <v>0</v>
      </c>
      <c r="AQ2061">
        <v>0</v>
      </c>
      <c r="AR2061">
        <v>0</v>
      </c>
      <c r="AS2061">
        <v>0</v>
      </c>
      <c r="AT2061">
        <v>0</v>
      </c>
      <c r="AU2061">
        <v>0</v>
      </c>
      <c r="AV2061">
        <v>0</v>
      </c>
      <c r="AW2061">
        <v>0</v>
      </c>
      <c r="AX2061">
        <v>0</v>
      </c>
      <c r="AY2061">
        <v>0</v>
      </c>
      <c r="AZ2061">
        <v>0</v>
      </c>
      <c r="BA2061">
        <v>0</v>
      </c>
      <c r="BB2061">
        <v>0</v>
      </c>
      <c r="BC2061">
        <v>0</v>
      </c>
      <c r="BD2061">
        <v>0</v>
      </c>
      <c r="BE2061">
        <v>0</v>
      </c>
      <c r="BF2061">
        <v>0</v>
      </c>
      <c r="BG2061" s="20">
        <v>1</v>
      </c>
      <c r="BH2061" s="20">
        <v>0</v>
      </c>
      <c r="BI2061" s="20">
        <v>55</v>
      </c>
      <c r="BJ2061" s="20">
        <v>0</v>
      </c>
      <c r="BK2061" s="20">
        <v>225</v>
      </c>
      <c r="BL2061" s="20">
        <v>488</v>
      </c>
      <c r="BM2061" s="20">
        <v>357</v>
      </c>
      <c r="BN2061" s="20">
        <v>44</v>
      </c>
      <c r="BO2061" s="20">
        <v>37</v>
      </c>
      <c r="BP2061" s="20">
        <v>2914</v>
      </c>
      <c r="BQ2061" s="20">
        <v>901</v>
      </c>
      <c r="BR2061" s="20">
        <v>0</v>
      </c>
      <c r="BS2061" s="20">
        <v>27</v>
      </c>
      <c r="BT2061" s="20">
        <v>570</v>
      </c>
      <c r="BU2061" s="20">
        <v>534</v>
      </c>
      <c r="BV2061" s="20">
        <v>1616</v>
      </c>
    </row>
    <row r="2062" spans="1:74" x14ac:dyDescent="0.25">
      <c r="A2062" s="20" t="s">
        <v>405</v>
      </c>
      <c r="B2062" s="20" t="s">
        <v>626</v>
      </c>
      <c r="C2062" s="20" t="s">
        <v>627</v>
      </c>
      <c r="D2062" s="1">
        <v>44606</v>
      </c>
      <c r="E2062">
        <v>67</v>
      </c>
      <c r="F2062">
        <v>1</v>
      </c>
      <c r="G2062">
        <v>1</v>
      </c>
      <c r="H2062">
        <v>0</v>
      </c>
      <c r="I2062">
        <v>0</v>
      </c>
      <c r="J2062">
        <v>46</v>
      </c>
      <c r="K2062">
        <v>4</v>
      </c>
      <c r="L2062">
        <v>4</v>
      </c>
      <c r="M2062">
        <v>3</v>
      </c>
      <c r="N2062">
        <v>0</v>
      </c>
      <c r="O2062">
        <v>0</v>
      </c>
      <c r="P2062">
        <v>0</v>
      </c>
      <c r="Q2062">
        <v>0</v>
      </c>
      <c r="R2062">
        <v>254</v>
      </c>
      <c r="S2062">
        <v>211</v>
      </c>
      <c r="T2062">
        <v>10</v>
      </c>
      <c r="U2062">
        <v>5</v>
      </c>
      <c r="V2062">
        <v>9</v>
      </c>
      <c r="W2062">
        <v>675</v>
      </c>
      <c r="X2062">
        <v>358</v>
      </c>
      <c r="Y2062">
        <v>41</v>
      </c>
      <c r="Z2062">
        <v>83</v>
      </c>
      <c r="AA2062">
        <v>36</v>
      </c>
      <c r="AB2062">
        <v>531</v>
      </c>
      <c r="AC2062">
        <v>267</v>
      </c>
      <c r="AD2062">
        <v>8</v>
      </c>
      <c r="AE2062">
        <v>33</v>
      </c>
      <c r="AF2062">
        <v>109</v>
      </c>
      <c r="AG2062">
        <v>76</v>
      </c>
      <c r="AH2062">
        <v>31</v>
      </c>
      <c r="AI2062">
        <v>6</v>
      </c>
      <c r="AJ2062">
        <v>17</v>
      </c>
      <c r="AK2062">
        <v>4</v>
      </c>
      <c r="AL2062">
        <v>38</v>
      </c>
      <c r="AM2062">
        <v>36</v>
      </c>
      <c r="AN2062">
        <v>0</v>
      </c>
      <c r="AO2062">
        <v>1</v>
      </c>
      <c r="AP2062">
        <v>0</v>
      </c>
      <c r="AQ2062">
        <v>0</v>
      </c>
      <c r="AR2062">
        <v>0</v>
      </c>
      <c r="AS2062">
        <v>0</v>
      </c>
      <c r="AT2062">
        <v>0</v>
      </c>
      <c r="AU2062">
        <v>0</v>
      </c>
      <c r="AV2062">
        <v>0</v>
      </c>
      <c r="AW2062">
        <v>0</v>
      </c>
      <c r="AX2062">
        <v>0</v>
      </c>
      <c r="AY2062">
        <v>0</v>
      </c>
      <c r="AZ2062">
        <v>0</v>
      </c>
      <c r="BA2062">
        <v>0</v>
      </c>
      <c r="BB2062">
        <v>0</v>
      </c>
      <c r="BC2062">
        <v>0</v>
      </c>
      <c r="BD2062">
        <v>0</v>
      </c>
      <c r="BE2062">
        <v>0</v>
      </c>
      <c r="BF2062">
        <v>0</v>
      </c>
      <c r="BG2062" s="20">
        <v>1</v>
      </c>
      <c r="BH2062" s="20">
        <v>0</v>
      </c>
      <c r="BI2062" s="20">
        <v>55</v>
      </c>
      <c r="BJ2062" s="20">
        <v>0</v>
      </c>
      <c r="BK2062" s="20">
        <v>225</v>
      </c>
      <c r="BL2062" s="20">
        <v>490</v>
      </c>
      <c r="BM2062" s="20">
        <v>356</v>
      </c>
      <c r="BN2062" s="20">
        <v>45</v>
      </c>
      <c r="BO2062" s="20">
        <v>37</v>
      </c>
      <c r="BP2062" s="20">
        <v>2917</v>
      </c>
      <c r="BQ2062" s="20">
        <v>916</v>
      </c>
      <c r="BR2062" s="20">
        <v>0</v>
      </c>
      <c r="BS2062" s="20">
        <v>27</v>
      </c>
      <c r="BT2062" s="20">
        <v>567</v>
      </c>
      <c r="BU2062" s="20">
        <v>536</v>
      </c>
      <c r="BV2062" s="20">
        <v>1625</v>
      </c>
    </row>
    <row r="2063" spans="1:74" x14ac:dyDescent="0.25">
      <c r="A2063" s="20" t="s">
        <v>405</v>
      </c>
      <c r="B2063" s="20" t="s">
        <v>626</v>
      </c>
      <c r="C2063" s="20" t="s">
        <v>628</v>
      </c>
      <c r="D2063" s="1">
        <v>44493</v>
      </c>
      <c r="E2063">
        <v>129</v>
      </c>
      <c r="F2063">
        <v>2</v>
      </c>
      <c r="G2063">
        <v>1</v>
      </c>
      <c r="H2063">
        <v>0</v>
      </c>
      <c r="I2063">
        <v>0</v>
      </c>
      <c r="J2063">
        <v>21</v>
      </c>
      <c r="K2063">
        <v>5</v>
      </c>
      <c r="L2063">
        <v>25</v>
      </c>
      <c r="M2063">
        <v>0</v>
      </c>
      <c r="N2063">
        <v>2</v>
      </c>
      <c r="O2063">
        <v>0</v>
      </c>
      <c r="P2063">
        <v>1</v>
      </c>
      <c r="Q2063">
        <v>0</v>
      </c>
      <c r="R2063">
        <v>480</v>
      </c>
      <c r="S2063">
        <v>0</v>
      </c>
      <c r="T2063">
        <v>107</v>
      </c>
      <c r="U2063">
        <v>57</v>
      </c>
      <c r="V2063">
        <v>1</v>
      </c>
      <c r="W2063">
        <v>1607</v>
      </c>
      <c r="X2063">
        <v>0</v>
      </c>
      <c r="Y2063">
        <v>44</v>
      </c>
      <c r="Z2063">
        <v>357</v>
      </c>
      <c r="AA2063">
        <v>13</v>
      </c>
      <c r="AB2063">
        <v>1033</v>
      </c>
      <c r="AC2063">
        <v>37</v>
      </c>
      <c r="AD2063">
        <v>23</v>
      </c>
      <c r="AE2063">
        <v>218</v>
      </c>
      <c r="AF2063">
        <v>15</v>
      </c>
      <c r="AG2063">
        <v>147</v>
      </c>
      <c r="AH2063">
        <v>0</v>
      </c>
      <c r="AI2063">
        <v>1</v>
      </c>
      <c r="AJ2063">
        <v>41</v>
      </c>
      <c r="AK2063">
        <v>8</v>
      </c>
      <c r="AL2063">
        <v>39</v>
      </c>
      <c r="AM2063">
        <v>0</v>
      </c>
      <c r="AN2063">
        <v>8</v>
      </c>
      <c r="AO2063">
        <v>2</v>
      </c>
      <c r="AP2063">
        <v>0</v>
      </c>
      <c r="AQ2063">
        <v>0</v>
      </c>
      <c r="AR2063">
        <v>0</v>
      </c>
      <c r="AS2063">
        <v>0</v>
      </c>
      <c r="AT2063">
        <v>0</v>
      </c>
      <c r="AU2063">
        <v>0</v>
      </c>
      <c r="AV2063">
        <v>0</v>
      </c>
      <c r="AW2063">
        <v>0</v>
      </c>
      <c r="AX2063">
        <v>0</v>
      </c>
      <c r="AY2063">
        <v>0</v>
      </c>
      <c r="AZ2063">
        <v>0</v>
      </c>
      <c r="BA2063">
        <v>0</v>
      </c>
      <c r="BB2063">
        <v>21</v>
      </c>
      <c r="BC2063">
        <v>57</v>
      </c>
      <c r="BD2063">
        <v>0</v>
      </c>
      <c r="BE2063">
        <v>7</v>
      </c>
      <c r="BF2063">
        <v>1</v>
      </c>
      <c r="BG2063" s="20"/>
      <c r="BH2063" s="20"/>
      <c r="BI2063" s="20"/>
      <c r="BJ2063" s="20"/>
      <c r="BK2063" s="20"/>
      <c r="BL2063" s="20"/>
      <c r="BM2063" s="20"/>
      <c r="BN2063" s="20"/>
      <c r="BO2063" s="20"/>
      <c r="BP2063" s="20"/>
      <c r="BQ2063" s="20"/>
      <c r="BR2063" s="20"/>
      <c r="BS2063" s="20"/>
      <c r="BT2063" s="20"/>
      <c r="BU2063" s="20"/>
      <c r="BV2063" s="20"/>
    </row>
    <row r="2064" spans="1:74" x14ac:dyDescent="0.25">
      <c r="A2064" s="20" t="s">
        <v>405</v>
      </c>
      <c r="B2064" s="20" t="s">
        <v>626</v>
      </c>
      <c r="C2064" s="20" t="s">
        <v>628</v>
      </c>
      <c r="D2064" s="1">
        <v>44500</v>
      </c>
      <c r="E2064">
        <v>128</v>
      </c>
      <c r="F2064">
        <v>2</v>
      </c>
      <c r="G2064">
        <v>1</v>
      </c>
      <c r="H2064">
        <v>0</v>
      </c>
      <c r="I2064">
        <v>0</v>
      </c>
      <c r="J2064">
        <v>21</v>
      </c>
      <c r="K2064">
        <v>5</v>
      </c>
      <c r="L2064">
        <v>24</v>
      </c>
      <c r="M2064">
        <v>0</v>
      </c>
      <c r="N2064">
        <v>2</v>
      </c>
      <c r="O2064">
        <v>0</v>
      </c>
      <c r="P2064">
        <v>1</v>
      </c>
      <c r="Q2064">
        <v>0</v>
      </c>
      <c r="R2064">
        <v>478</v>
      </c>
      <c r="S2064">
        <v>0</v>
      </c>
      <c r="T2064">
        <v>156</v>
      </c>
      <c r="U2064">
        <v>56</v>
      </c>
      <c r="V2064">
        <v>1</v>
      </c>
      <c r="W2064">
        <v>1617</v>
      </c>
      <c r="X2064">
        <v>0</v>
      </c>
      <c r="Y2064">
        <v>60</v>
      </c>
      <c r="Z2064">
        <v>358</v>
      </c>
      <c r="AA2064">
        <v>16</v>
      </c>
      <c r="AB2064">
        <v>1033</v>
      </c>
      <c r="AC2064">
        <v>45</v>
      </c>
      <c r="AD2064">
        <v>24</v>
      </c>
      <c r="AE2064">
        <v>217</v>
      </c>
      <c r="AF2064">
        <v>14</v>
      </c>
      <c r="AG2064">
        <v>148</v>
      </c>
      <c r="AH2064">
        <v>0</v>
      </c>
      <c r="AI2064">
        <v>1</v>
      </c>
      <c r="AJ2064">
        <v>41</v>
      </c>
      <c r="AK2064">
        <v>8</v>
      </c>
      <c r="AL2064">
        <v>40</v>
      </c>
      <c r="AM2064">
        <v>0</v>
      </c>
      <c r="AN2064">
        <v>8</v>
      </c>
      <c r="AO2064">
        <v>2</v>
      </c>
      <c r="AP2064">
        <v>0</v>
      </c>
      <c r="AQ2064">
        <v>0</v>
      </c>
      <c r="AR2064">
        <v>0</v>
      </c>
      <c r="AS2064">
        <v>0</v>
      </c>
      <c r="AT2064">
        <v>0</v>
      </c>
      <c r="AU2064">
        <v>0</v>
      </c>
      <c r="AV2064">
        <v>0</v>
      </c>
      <c r="AW2064">
        <v>0</v>
      </c>
      <c r="AX2064">
        <v>0</v>
      </c>
      <c r="AY2064">
        <v>0</v>
      </c>
      <c r="AZ2064">
        <v>0</v>
      </c>
      <c r="BA2064">
        <v>0</v>
      </c>
      <c r="BB2064">
        <v>21</v>
      </c>
      <c r="BC2064">
        <v>57</v>
      </c>
      <c r="BD2064">
        <v>0</v>
      </c>
      <c r="BE2064">
        <v>7</v>
      </c>
      <c r="BF2064">
        <v>1</v>
      </c>
      <c r="BG2064" s="20"/>
      <c r="BH2064" s="20"/>
      <c r="BI2064" s="20"/>
      <c r="BJ2064" s="20"/>
      <c r="BK2064" s="20"/>
      <c r="BL2064" s="20"/>
      <c r="BM2064" s="20"/>
      <c r="BN2064" s="20"/>
      <c r="BO2064" s="20"/>
      <c r="BP2064" s="20"/>
      <c r="BQ2064" s="20"/>
      <c r="BR2064" s="20"/>
      <c r="BS2064" s="20"/>
      <c r="BT2064" s="20"/>
      <c r="BU2064" s="20"/>
      <c r="BV2064" s="20"/>
    </row>
    <row r="2065" spans="1:74" x14ac:dyDescent="0.25">
      <c r="A2065" s="20" t="s">
        <v>405</v>
      </c>
      <c r="B2065" s="20" t="s">
        <v>626</v>
      </c>
      <c r="C2065" s="20" t="s">
        <v>628</v>
      </c>
      <c r="D2065" s="1">
        <v>44507</v>
      </c>
      <c r="E2065">
        <v>130</v>
      </c>
      <c r="F2065">
        <v>2</v>
      </c>
      <c r="G2065">
        <v>1</v>
      </c>
      <c r="H2065">
        <v>0</v>
      </c>
      <c r="I2065">
        <v>0</v>
      </c>
      <c r="J2065">
        <v>24</v>
      </c>
      <c r="K2065">
        <v>5</v>
      </c>
      <c r="L2065">
        <v>23</v>
      </c>
      <c r="M2065">
        <v>0</v>
      </c>
      <c r="N2065">
        <v>2</v>
      </c>
      <c r="O2065">
        <v>1</v>
      </c>
      <c r="P2065">
        <v>0</v>
      </c>
      <c r="Q2065">
        <v>0</v>
      </c>
      <c r="R2065">
        <v>476</v>
      </c>
      <c r="S2065">
        <v>230</v>
      </c>
      <c r="T2065">
        <v>21</v>
      </c>
      <c r="U2065">
        <v>54</v>
      </c>
      <c r="V2065">
        <v>1</v>
      </c>
      <c r="W2065">
        <v>1610</v>
      </c>
      <c r="X2065">
        <v>105</v>
      </c>
      <c r="Y2065">
        <v>59</v>
      </c>
      <c r="Z2065">
        <v>355</v>
      </c>
      <c r="AA2065">
        <v>16</v>
      </c>
      <c r="AB2065">
        <v>1037</v>
      </c>
      <c r="AC2065">
        <v>69</v>
      </c>
      <c r="AD2065">
        <v>24</v>
      </c>
      <c r="AE2065">
        <v>216</v>
      </c>
      <c r="AF2065">
        <v>13</v>
      </c>
      <c r="AG2065">
        <v>149</v>
      </c>
      <c r="AH2065">
        <v>3</v>
      </c>
      <c r="AI2065">
        <v>7</v>
      </c>
      <c r="AJ2065">
        <v>42</v>
      </c>
      <c r="AK2065">
        <v>8</v>
      </c>
      <c r="AL2065">
        <v>41</v>
      </c>
      <c r="AM2065">
        <v>16</v>
      </c>
      <c r="AN2065">
        <v>1</v>
      </c>
      <c r="AO2065">
        <v>2</v>
      </c>
      <c r="AP2065">
        <v>0</v>
      </c>
      <c r="AQ2065">
        <v>0</v>
      </c>
      <c r="AR2065">
        <v>0</v>
      </c>
      <c r="AS2065">
        <v>0</v>
      </c>
      <c r="AT2065">
        <v>0</v>
      </c>
      <c r="AU2065">
        <v>0</v>
      </c>
      <c r="AV2065">
        <v>0</v>
      </c>
      <c r="AW2065">
        <v>0</v>
      </c>
      <c r="AX2065">
        <v>0</v>
      </c>
      <c r="AY2065">
        <v>0</v>
      </c>
      <c r="AZ2065">
        <v>0</v>
      </c>
      <c r="BA2065">
        <v>0</v>
      </c>
      <c r="BB2065">
        <v>0</v>
      </c>
      <c r="BC2065">
        <v>0</v>
      </c>
      <c r="BD2065">
        <v>0</v>
      </c>
      <c r="BE2065">
        <v>0</v>
      </c>
      <c r="BF2065">
        <v>0</v>
      </c>
      <c r="BG2065" s="20">
        <v>2</v>
      </c>
      <c r="BH2065" s="20">
        <v>0</v>
      </c>
      <c r="BI2065" s="20">
        <v>96</v>
      </c>
      <c r="BJ2065" s="20">
        <v>2</v>
      </c>
      <c r="BK2065" s="20">
        <v>384</v>
      </c>
      <c r="BL2065" s="20">
        <v>1098</v>
      </c>
      <c r="BM2065" s="20">
        <v>748</v>
      </c>
      <c r="BN2065" s="20">
        <v>83</v>
      </c>
      <c r="BO2065" s="20">
        <v>38</v>
      </c>
      <c r="BP2065" s="20"/>
      <c r="BQ2065" s="20"/>
      <c r="BR2065" s="20"/>
      <c r="BS2065" s="20"/>
      <c r="BT2065" s="20"/>
      <c r="BU2065" s="20"/>
      <c r="BV2065" s="20"/>
    </row>
    <row r="2066" spans="1:74" x14ac:dyDescent="0.25">
      <c r="A2066" s="20" t="s">
        <v>405</v>
      </c>
      <c r="B2066" s="20" t="s">
        <v>626</v>
      </c>
      <c r="C2066" s="20" t="s">
        <v>628</v>
      </c>
      <c r="D2066" s="1">
        <v>44514</v>
      </c>
      <c r="E2066">
        <v>130</v>
      </c>
      <c r="F2066">
        <v>2</v>
      </c>
      <c r="G2066">
        <v>2</v>
      </c>
      <c r="H2066">
        <v>0</v>
      </c>
      <c r="I2066">
        <v>0</v>
      </c>
      <c r="J2066">
        <v>30</v>
      </c>
      <c r="K2066">
        <v>5</v>
      </c>
      <c r="L2066">
        <v>23</v>
      </c>
      <c r="M2066">
        <v>0</v>
      </c>
      <c r="N2066">
        <v>2</v>
      </c>
      <c r="O2066">
        <v>1</v>
      </c>
      <c r="P2066">
        <v>0</v>
      </c>
      <c r="Q2066">
        <v>0</v>
      </c>
      <c r="R2066">
        <v>476</v>
      </c>
      <c r="S2066">
        <v>248</v>
      </c>
      <c r="T2066">
        <v>21</v>
      </c>
      <c r="U2066">
        <v>55</v>
      </c>
      <c r="V2066">
        <v>1</v>
      </c>
      <c r="W2066">
        <v>1613</v>
      </c>
      <c r="X2066">
        <v>158</v>
      </c>
      <c r="Y2066">
        <v>59</v>
      </c>
      <c r="Z2066">
        <v>352</v>
      </c>
      <c r="AA2066">
        <v>15</v>
      </c>
      <c r="AB2066">
        <v>1041</v>
      </c>
      <c r="AC2066">
        <v>96</v>
      </c>
      <c r="AD2066">
        <v>25</v>
      </c>
      <c r="AE2066">
        <v>214</v>
      </c>
      <c r="AF2066">
        <v>14</v>
      </c>
      <c r="AG2066">
        <v>150</v>
      </c>
      <c r="AH2066">
        <v>5</v>
      </c>
      <c r="AI2066">
        <v>8</v>
      </c>
      <c r="AJ2066">
        <v>42</v>
      </c>
      <c r="AK2066">
        <v>8</v>
      </c>
      <c r="AL2066">
        <v>41</v>
      </c>
      <c r="AM2066">
        <v>19</v>
      </c>
      <c r="AN2066">
        <v>1</v>
      </c>
      <c r="AO2066">
        <v>1</v>
      </c>
      <c r="AP2066">
        <v>0</v>
      </c>
      <c r="AQ2066">
        <v>0</v>
      </c>
      <c r="AR2066">
        <v>0</v>
      </c>
      <c r="AS2066">
        <v>0</v>
      </c>
      <c r="AT2066">
        <v>0</v>
      </c>
      <c r="AU2066">
        <v>0</v>
      </c>
      <c r="AV2066">
        <v>0</v>
      </c>
      <c r="AW2066">
        <v>0</v>
      </c>
      <c r="AX2066">
        <v>0</v>
      </c>
      <c r="AY2066">
        <v>0</v>
      </c>
      <c r="AZ2066">
        <v>0</v>
      </c>
      <c r="BA2066">
        <v>0</v>
      </c>
      <c r="BB2066">
        <v>0</v>
      </c>
      <c r="BC2066">
        <v>0</v>
      </c>
      <c r="BD2066">
        <v>0</v>
      </c>
      <c r="BE2066">
        <v>0</v>
      </c>
      <c r="BF2066">
        <v>0</v>
      </c>
      <c r="BG2066" s="20">
        <v>2</v>
      </c>
      <c r="BH2066" s="20">
        <v>0</v>
      </c>
      <c r="BI2066" s="20">
        <v>96</v>
      </c>
      <c r="BJ2066" s="20">
        <v>2</v>
      </c>
      <c r="BK2066" s="20">
        <v>385</v>
      </c>
      <c r="BL2066" s="20">
        <v>1109</v>
      </c>
      <c r="BM2066" s="20">
        <v>753</v>
      </c>
      <c r="BN2066" s="20">
        <v>83</v>
      </c>
      <c r="BO2066" s="20">
        <v>38</v>
      </c>
      <c r="BP2066" s="20"/>
      <c r="BQ2066" s="20"/>
      <c r="BR2066" s="20"/>
      <c r="BS2066" s="20"/>
      <c r="BT2066" s="20"/>
      <c r="BU2066" s="20"/>
      <c r="BV2066" s="20"/>
    </row>
    <row r="2067" spans="1:74" x14ac:dyDescent="0.25">
      <c r="A2067" s="20" t="s">
        <v>405</v>
      </c>
      <c r="B2067" s="20" t="s">
        <v>626</v>
      </c>
      <c r="C2067" s="20" t="s">
        <v>628</v>
      </c>
      <c r="D2067" s="1">
        <v>44521</v>
      </c>
      <c r="E2067">
        <v>130</v>
      </c>
      <c r="F2067">
        <v>2</v>
      </c>
      <c r="G2067">
        <v>2</v>
      </c>
      <c r="H2067">
        <v>0</v>
      </c>
      <c r="I2067">
        <v>0</v>
      </c>
      <c r="J2067">
        <v>36</v>
      </c>
      <c r="K2067">
        <v>5</v>
      </c>
      <c r="L2067">
        <v>23</v>
      </c>
      <c r="M2067">
        <v>0</v>
      </c>
      <c r="N2067">
        <v>2</v>
      </c>
      <c r="O2067">
        <v>1</v>
      </c>
      <c r="P2067">
        <v>0</v>
      </c>
      <c r="Q2067">
        <v>0</v>
      </c>
      <c r="R2067">
        <v>476</v>
      </c>
      <c r="S2067">
        <v>263</v>
      </c>
      <c r="T2067">
        <v>21</v>
      </c>
      <c r="U2067">
        <v>55</v>
      </c>
      <c r="V2067">
        <v>1</v>
      </c>
      <c r="W2067">
        <v>1610</v>
      </c>
      <c r="X2067">
        <v>230</v>
      </c>
      <c r="Y2067">
        <v>60</v>
      </c>
      <c r="Z2067">
        <v>348</v>
      </c>
      <c r="AA2067">
        <v>15</v>
      </c>
      <c r="AB2067">
        <v>1043</v>
      </c>
      <c r="AC2067">
        <v>131</v>
      </c>
      <c r="AD2067">
        <v>25</v>
      </c>
      <c r="AE2067">
        <v>213</v>
      </c>
      <c r="AF2067">
        <v>14</v>
      </c>
      <c r="AG2067">
        <v>152</v>
      </c>
      <c r="AH2067">
        <v>6</v>
      </c>
      <c r="AI2067">
        <v>8</v>
      </c>
      <c r="AJ2067">
        <v>41</v>
      </c>
      <c r="AK2067">
        <v>8</v>
      </c>
      <c r="AL2067">
        <v>41</v>
      </c>
      <c r="AM2067">
        <v>20</v>
      </c>
      <c r="AN2067">
        <v>1</v>
      </c>
      <c r="AO2067">
        <v>1</v>
      </c>
      <c r="AP2067">
        <v>0</v>
      </c>
      <c r="AQ2067">
        <v>0</v>
      </c>
      <c r="AR2067">
        <v>0</v>
      </c>
      <c r="AS2067">
        <v>0</v>
      </c>
      <c r="AT2067">
        <v>0</v>
      </c>
      <c r="AU2067">
        <v>0</v>
      </c>
      <c r="AV2067">
        <v>0</v>
      </c>
      <c r="AW2067">
        <v>0</v>
      </c>
      <c r="AX2067">
        <v>0</v>
      </c>
      <c r="AY2067">
        <v>0</v>
      </c>
      <c r="AZ2067">
        <v>0</v>
      </c>
      <c r="BA2067">
        <v>0</v>
      </c>
      <c r="BB2067">
        <v>0</v>
      </c>
      <c r="BC2067">
        <v>0</v>
      </c>
      <c r="BD2067">
        <v>0</v>
      </c>
      <c r="BE2067">
        <v>0</v>
      </c>
      <c r="BF2067">
        <v>0</v>
      </c>
      <c r="BG2067" s="20">
        <v>2</v>
      </c>
      <c r="BH2067" s="20">
        <v>0</v>
      </c>
      <c r="BI2067" s="20">
        <v>97</v>
      </c>
      <c r="BJ2067" s="20">
        <v>2</v>
      </c>
      <c r="BK2067" s="20">
        <v>386</v>
      </c>
      <c r="BL2067" s="20">
        <v>1109</v>
      </c>
      <c r="BM2067" s="20">
        <v>758</v>
      </c>
      <c r="BN2067" s="20">
        <v>87</v>
      </c>
      <c r="BO2067" s="20">
        <v>38</v>
      </c>
      <c r="BP2067" s="20"/>
      <c r="BQ2067" s="20"/>
      <c r="BR2067" s="20"/>
      <c r="BS2067" s="20"/>
      <c r="BT2067" s="20"/>
      <c r="BU2067" s="20"/>
      <c r="BV2067" s="20"/>
    </row>
    <row r="2068" spans="1:74" x14ac:dyDescent="0.25">
      <c r="A2068" s="20" t="s">
        <v>405</v>
      </c>
      <c r="B2068" s="20" t="s">
        <v>626</v>
      </c>
      <c r="C2068" s="20" t="s">
        <v>628</v>
      </c>
      <c r="D2068" s="1">
        <v>44528</v>
      </c>
      <c r="E2068">
        <v>131</v>
      </c>
      <c r="F2068">
        <v>2</v>
      </c>
      <c r="G2068">
        <v>2</v>
      </c>
      <c r="H2068">
        <v>0</v>
      </c>
      <c r="I2068">
        <v>0</v>
      </c>
      <c r="J2068">
        <v>41</v>
      </c>
      <c r="K2068">
        <v>5</v>
      </c>
      <c r="L2068">
        <v>23</v>
      </c>
      <c r="M2068">
        <v>0</v>
      </c>
      <c r="N2068">
        <v>2</v>
      </c>
      <c r="O2068">
        <v>2</v>
      </c>
      <c r="P2068">
        <v>0</v>
      </c>
      <c r="Q2068">
        <v>0</v>
      </c>
      <c r="R2068">
        <v>476</v>
      </c>
      <c r="S2068">
        <v>290</v>
      </c>
      <c r="T2068">
        <v>21</v>
      </c>
      <c r="U2068">
        <v>55</v>
      </c>
      <c r="V2068">
        <v>1</v>
      </c>
      <c r="W2068">
        <v>1611</v>
      </c>
      <c r="X2068">
        <v>324</v>
      </c>
      <c r="Y2068">
        <v>59</v>
      </c>
      <c r="Z2068">
        <v>348</v>
      </c>
      <c r="AA2068">
        <v>10</v>
      </c>
      <c r="AB2068">
        <v>1047</v>
      </c>
      <c r="AC2068">
        <v>183</v>
      </c>
      <c r="AD2068">
        <v>25</v>
      </c>
      <c r="AE2068">
        <v>212</v>
      </c>
      <c r="AF2068">
        <v>14</v>
      </c>
      <c r="AG2068">
        <v>154</v>
      </c>
      <c r="AH2068">
        <v>8</v>
      </c>
      <c r="AI2068">
        <v>9</v>
      </c>
      <c r="AJ2068">
        <v>41</v>
      </c>
      <c r="AK2068">
        <v>8</v>
      </c>
      <c r="AL2068">
        <v>41</v>
      </c>
      <c r="AM2068">
        <v>24</v>
      </c>
      <c r="AN2068">
        <v>1</v>
      </c>
      <c r="AO2068">
        <v>1</v>
      </c>
      <c r="AP2068">
        <v>0</v>
      </c>
      <c r="AQ2068">
        <v>0</v>
      </c>
      <c r="AR2068">
        <v>0</v>
      </c>
      <c r="AS2068">
        <v>0</v>
      </c>
      <c r="AT2068">
        <v>0</v>
      </c>
      <c r="AU2068">
        <v>0</v>
      </c>
      <c r="AV2068">
        <v>0</v>
      </c>
      <c r="AW2068">
        <v>0</v>
      </c>
      <c r="AX2068">
        <v>0</v>
      </c>
      <c r="AY2068">
        <v>0</v>
      </c>
      <c r="AZ2068">
        <v>0</v>
      </c>
      <c r="BA2068">
        <v>0</v>
      </c>
      <c r="BB2068">
        <v>0</v>
      </c>
      <c r="BC2068">
        <v>0</v>
      </c>
      <c r="BD2068">
        <v>0</v>
      </c>
      <c r="BE2068">
        <v>0</v>
      </c>
      <c r="BF2068">
        <v>0</v>
      </c>
      <c r="BG2068" s="20">
        <v>2</v>
      </c>
      <c r="BH2068" s="20">
        <v>0</v>
      </c>
      <c r="BI2068" s="20">
        <v>99</v>
      </c>
      <c r="BJ2068" s="20">
        <v>2</v>
      </c>
      <c r="BK2068" s="20">
        <v>386</v>
      </c>
      <c r="BL2068" s="20">
        <v>1111</v>
      </c>
      <c r="BM2068" s="20">
        <v>759</v>
      </c>
      <c r="BN2068" s="20">
        <v>89</v>
      </c>
      <c r="BO2068" s="20">
        <v>38</v>
      </c>
      <c r="BP2068" s="20"/>
      <c r="BQ2068" s="20"/>
      <c r="BR2068" s="20"/>
      <c r="BS2068" s="20"/>
      <c r="BT2068" s="20"/>
      <c r="BU2068" s="20"/>
      <c r="BV2068" s="20"/>
    </row>
    <row r="2069" spans="1:74" x14ac:dyDescent="0.25">
      <c r="A2069" s="20" t="s">
        <v>405</v>
      </c>
      <c r="B2069" s="20" t="s">
        <v>626</v>
      </c>
      <c r="C2069" s="20" t="s">
        <v>628</v>
      </c>
      <c r="D2069" s="1">
        <v>44535</v>
      </c>
      <c r="E2069">
        <v>130</v>
      </c>
      <c r="F2069">
        <v>2</v>
      </c>
      <c r="G2069">
        <v>2</v>
      </c>
      <c r="H2069">
        <v>0</v>
      </c>
      <c r="I2069">
        <v>0</v>
      </c>
      <c r="J2069">
        <v>43</v>
      </c>
      <c r="K2069">
        <v>5</v>
      </c>
      <c r="L2069">
        <v>23</v>
      </c>
      <c r="M2069">
        <v>0</v>
      </c>
      <c r="N2069">
        <v>1</v>
      </c>
      <c r="O2069">
        <v>1</v>
      </c>
      <c r="P2069">
        <v>0</v>
      </c>
      <c r="Q2069">
        <v>0</v>
      </c>
      <c r="R2069">
        <v>472</v>
      </c>
      <c r="S2069">
        <v>291</v>
      </c>
      <c r="T2069">
        <v>21</v>
      </c>
      <c r="U2069">
        <v>54</v>
      </c>
      <c r="V2069">
        <v>1</v>
      </c>
      <c r="W2069">
        <v>1607</v>
      </c>
      <c r="X2069">
        <v>405</v>
      </c>
      <c r="Y2069">
        <v>60</v>
      </c>
      <c r="Z2069">
        <v>345</v>
      </c>
      <c r="AA2069">
        <v>11</v>
      </c>
      <c r="AB2069">
        <v>1046</v>
      </c>
      <c r="AC2069">
        <v>243</v>
      </c>
      <c r="AD2069">
        <v>25</v>
      </c>
      <c r="AE2069">
        <v>212</v>
      </c>
      <c r="AF2069">
        <v>17</v>
      </c>
      <c r="AG2069">
        <v>151</v>
      </c>
      <c r="AH2069">
        <v>10</v>
      </c>
      <c r="AI2069">
        <v>9</v>
      </c>
      <c r="AJ2069">
        <v>38</v>
      </c>
      <c r="AK2069">
        <v>7</v>
      </c>
      <c r="AL2069">
        <v>41</v>
      </c>
      <c r="AM2069">
        <v>26</v>
      </c>
      <c r="AN2069">
        <v>1</v>
      </c>
      <c r="AO2069">
        <v>1</v>
      </c>
      <c r="AP2069">
        <v>0</v>
      </c>
      <c r="AQ2069">
        <v>0</v>
      </c>
      <c r="AR2069">
        <v>0</v>
      </c>
      <c r="AS2069">
        <v>0</v>
      </c>
      <c r="AT2069">
        <v>0</v>
      </c>
      <c r="AU2069">
        <v>0</v>
      </c>
      <c r="AV2069">
        <v>0</v>
      </c>
      <c r="AW2069">
        <v>0</v>
      </c>
      <c r="AX2069">
        <v>0</v>
      </c>
      <c r="AY2069">
        <v>0</v>
      </c>
      <c r="AZ2069">
        <v>0</v>
      </c>
      <c r="BA2069">
        <v>0</v>
      </c>
      <c r="BB2069">
        <v>0</v>
      </c>
      <c r="BC2069">
        <v>0</v>
      </c>
      <c r="BD2069">
        <v>0</v>
      </c>
      <c r="BE2069">
        <v>0</v>
      </c>
      <c r="BF2069">
        <v>0</v>
      </c>
      <c r="BG2069" s="20">
        <v>2</v>
      </c>
      <c r="BH2069" s="20">
        <v>0</v>
      </c>
      <c r="BI2069" s="20">
        <v>99</v>
      </c>
      <c r="BJ2069" s="20">
        <v>1</v>
      </c>
      <c r="BK2069" s="20">
        <v>383</v>
      </c>
      <c r="BL2069" s="20">
        <v>1108</v>
      </c>
      <c r="BM2069" s="20">
        <v>757</v>
      </c>
      <c r="BN2069" s="20">
        <v>90</v>
      </c>
      <c r="BO2069" s="20">
        <v>38</v>
      </c>
      <c r="BP2069" s="20"/>
      <c r="BQ2069" s="20"/>
      <c r="BR2069" s="20"/>
      <c r="BS2069" s="20"/>
      <c r="BT2069" s="20"/>
      <c r="BU2069" s="20"/>
      <c r="BV2069" s="20"/>
    </row>
    <row r="2070" spans="1:74" x14ac:dyDescent="0.25">
      <c r="A2070" s="20" t="s">
        <v>405</v>
      </c>
      <c r="B2070" s="20" t="s">
        <v>626</v>
      </c>
      <c r="C2070" s="20" t="s">
        <v>628</v>
      </c>
      <c r="D2070" s="1">
        <v>44542</v>
      </c>
      <c r="E2070">
        <v>130</v>
      </c>
      <c r="F2070">
        <v>2</v>
      </c>
      <c r="G2070">
        <v>2</v>
      </c>
      <c r="H2070">
        <v>0</v>
      </c>
      <c r="I2070">
        <v>0</v>
      </c>
      <c r="J2070">
        <v>45</v>
      </c>
      <c r="K2070">
        <v>5</v>
      </c>
      <c r="L2070">
        <v>23</v>
      </c>
      <c r="M2070">
        <v>0</v>
      </c>
      <c r="N2070">
        <v>1</v>
      </c>
      <c r="O2070">
        <v>1</v>
      </c>
      <c r="P2070">
        <v>0</v>
      </c>
      <c r="Q2070">
        <v>0</v>
      </c>
      <c r="R2070">
        <v>470</v>
      </c>
      <c r="S2070">
        <v>297</v>
      </c>
      <c r="T2070">
        <v>22</v>
      </c>
      <c r="U2070">
        <v>54</v>
      </c>
      <c r="V2070">
        <v>0</v>
      </c>
      <c r="W2070">
        <v>1610</v>
      </c>
      <c r="X2070">
        <v>472</v>
      </c>
      <c r="Y2070">
        <v>62</v>
      </c>
      <c r="Z2070">
        <v>339</v>
      </c>
      <c r="AA2070">
        <v>12</v>
      </c>
      <c r="AB2070">
        <v>1048</v>
      </c>
      <c r="AC2070">
        <v>297</v>
      </c>
      <c r="AD2070">
        <v>26</v>
      </c>
      <c r="AE2070">
        <v>210</v>
      </c>
      <c r="AF2070">
        <v>16</v>
      </c>
      <c r="AG2070">
        <v>152</v>
      </c>
      <c r="AH2070">
        <v>10</v>
      </c>
      <c r="AI2070">
        <v>9</v>
      </c>
      <c r="AJ2070">
        <v>38</v>
      </c>
      <c r="AK2070">
        <v>8</v>
      </c>
      <c r="AL2070">
        <v>41</v>
      </c>
      <c r="AM2070">
        <v>29</v>
      </c>
      <c r="AN2070">
        <v>1</v>
      </c>
      <c r="AO2070">
        <v>1</v>
      </c>
      <c r="AP2070">
        <v>0</v>
      </c>
      <c r="AQ2070">
        <v>0</v>
      </c>
      <c r="AR2070">
        <v>0</v>
      </c>
      <c r="AS2070">
        <v>0</v>
      </c>
      <c r="AT2070">
        <v>0</v>
      </c>
      <c r="AU2070">
        <v>0</v>
      </c>
      <c r="AV2070">
        <v>0</v>
      </c>
      <c r="AW2070">
        <v>0</v>
      </c>
      <c r="AX2070">
        <v>0</v>
      </c>
      <c r="AY2070">
        <v>0</v>
      </c>
      <c r="AZ2070">
        <v>0</v>
      </c>
      <c r="BA2070">
        <v>0</v>
      </c>
      <c r="BB2070">
        <v>0</v>
      </c>
      <c r="BC2070">
        <v>0</v>
      </c>
      <c r="BD2070">
        <v>0</v>
      </c>
      <c r="BE2070">
        <v>0</v>
      </c>
      <c r="BF2070">
        <v>0</v>
      </c>
      <c r="BG2070" s="20">
        <v>2</v>
      </c>
      <c r="BH2070" s="20">
        <v>0</v>
      </c>
      <c r="BI2070" s="20">
        <v>99</v>
      </c>
      <c r="BJ2070" s="20">
        <v>1</v>
      </c>
      <c r="BK2070" s="20">
        <v>382</v>
      </c>
      <c r="BL2070" s="20">
        <v>1115</v>
      </c>
      <c r="BM2070" s="20">
        <v>763</v>
      </c>
      <c r="BN2070" s="20">
        <v>90</v>
      </c>
      <c r="BO2070" s="20">
        <v>38</v>
      </c>
      <c r="BP2070" s="20"/>
      <c r="BQ2070" s="20"/>
      <c r="BR2070" s="20"/>
      <c r="BS2070" s="20"/>
      <c r="BT2070" s="20"/>
      <c r="BU2070" s="20"/>
      <c r="BV2070" s="20"/>
    </row>
    <row r="2071" spans="1:74" x14ac:dyDescent="0.25">
      <c r="A2071" s="20" t="s">
        <v>405</v>
      </c>
      <c r="B2071" s="20" t="s">
        <v>626</v>
      </c>
      <c r="C2071" s="20" t="s">
        <v>628</v>
      </c>
      <c r="D2071" s="1">
        <v>44549</v>
      </c>
      <c r="E2071">
        <v>129</v>
      </c>
      <c r="F2071">
        <v>2</v>
      </c>
      <c r="G2071">
        <v>2</v>
      </c>
      <c r="H2071">
        <v>0</v>
      </c>
      <c r="I2071">
        <v>0</v>
      </c>
      <c r="J2071">
        <v>52</v>
      </c>
      <c r="K2071">
        <v>5</v>
      </c>
      <c r="L2071">
        <v>23</v>
      </c>
      <c r="M2071">
        <v>0</v>
      </c>
      <c r="N2071">
        <v>1</v>
      </c>
      <c r="O2071">
        <v>1</v>
      </c>
      <c r="P2071">
        <v>0</v>
      </c>
      <c r="Q2071">
        <v>0</v>
      </c>
      <c r="R2071">
        <v>470</v>
      </c>
      <c r="S2071">
        <v>311</v>
      </c>
      <c r="T2071">
        <v>22</v>
      </c>
      <c r="U2071">
        <v>54</v>
      </c>
      <c r="V2071">
        <v>0</v>
      </c>
      <c r="W2071">
        <v>1613</v>
      </c>
      <c r="X2071">
        <v>580</v>
      </c>
      <c r="Y2071">
        <v>61</v>
      </c>
      <c r="Z2071">
        <v>329</v>
      </c>
      <c r="AA2071">
        <v>13</v>
      </c>
      <c r="AB2071">
        <v>1048</v>
      </c>
      <c r="AC2071">
        <v>386</v>
      </c>
      <c r="AD2071">
        <v>26</v>
      </c>
      <c r="AE2071">
        <v>204</v>
      </c>
      <c r="AF2071">
        <v>19</v>
      </c>
      <c r="AG2071">
        <v>150</v>
      </c>
      <c r="AH2071">
        <v>21</v>
      </c>
      <c r="AI2071">
        <v>8</v>
      </c>
      <c r="AJ2071">
        <v>36</v>
      </c>
      <c r="AK2071">
        <v>8</v>
      </c>
      <c r="AL2071">
        <v>40</v>
      </c>
      <c r="AM2071">
        <v>30</v>
      </c>
      <c r="AN2071">
        <v>1</v>
      </c>
      <c r="AO2071">
        <v>1</v>
      </c>
      <c r="AP2071">
        <v>0</v>
      </c>
      <c r="AQ2071">
        <v>0</v>
      </c>
      <c r="AR2071">
        <v>0</v>
      </c>
      <c r="AS2071">
        <v>0</v>
      </c>
      <c r="AT2071">
        <v>0</v>
      </c>
      <c r="AU2071">
        <v>0</v>
      </c>
      <c r="AV2071">
        <v>0</v>
      </c>
      <c r="AW2071">
        <v>0</v>
      </c>
      <c r="AX2071">
        <v>0</v>
      </c>
      <c r="AY2071">
        <v>0</v>
      </c>
      <c r="AZ2071">
        <v>0</v>
      </c>
      <c r="BA2071">
        <v>0</v>
      </c>
      <c r="BB2071">
        <v>0</v>
      </c>
      <c r="BC2071">
        <v>0</v>
      </c>
      <c r="BD2071">
        <v>0</v>
      </c>
      <c r="BE2071">
        <v>0</v>
      </c>
      <c r="BF2071">
        <v>0</v>
      </c>
      <c r="BG2071" s="20">
        <v>2</v>
      </c>
      <c r="BH2071" s="20">
        <v>0</v>
      </c>
      <c r="BI2071" s="20">
        <v>98</v>
      </c>
      <c r="BJ2071" s="20">
        <v>1</v>
      </c>
      <c r="BK2071" s="20">
        <v>383</v>
      </c>
      <c r="BL2071" s="20">
        <v>1125</v>
      </c>
      <c r="BM2071" s="20">
        <v>763</v>
      </c>
      <c r="BN2071" s="20">
        <v>89</v>
      </c>
      <c r="BO2071" s="20">
        <v>37</v>
      </c>
      <c r="BP2071" s="20">
        <v>5376</v>
      </c>
      <c r="BQ2071" s="20">
        <v>827</v>
      </c>
      <c r="BR2071" s="20">
        <v>0</v>
      </c>
      <c r="BS2071" s="20">
        <v>113</v>
      </c>
      <c r="BT2071" s="20">
        <v>1861</v>
      </c>
      <c r="BU2071" s="20">
        <v>178</v>
      </c>
      <c r="BV2071" s="20">
        <v>2912</v>
      </c>
    </row>
    <row r="2072" spans="1:74" x14ac:dyDescent="0.25">
      <c r="A2072" s="20" t="s">
        <v>405</v>
      </c>
      <c r="B2072" s="20" t="s">
        <v>626</v>
      </c>
      <c r="C2072" s="20" t="s">
        <v>628</v>
      </c>
      <c r="D2072" s="1">
        <v>44558</v>
      </c>
      <c r="E2072">
        <v>130</v>
      </c>
      <c r="F2072">
        <v>2</v>
      </c>
      <c r="G2072">
        <v>2</v>
      </c>
      <c r="H2072">
        <v>0</v>
      </c>
      <c r="I2072">
        <v>0</v>
      </c>
      <c r="J2072">
        <v>58</v>
      </c>
      <c r="K2072">
        <v>5</v>
      </c>
      <c r="L2072">
        <v>23</v>
      </c>
      <c r="M2072">
        <v>1</v>
      </c>
      <c r="N2072">
        <v>1</v>
      </c>
      <c r="O2072">
        <v>1</v>
      </c>
      <c r="P2072">
        <v>0</v>
      </c>
      <c r="Q2072">
        <v>0</v>
      </c>
      <c r="R2072">
        <v>470</v>
      </c>
      <c r="S2072">
        <v>317</v>
      </c>
      <c r="T2072">
        <v>21</v>
      </c>
      <c r="U2072">
        <v>54</v>
      </c>
      <c r="V2072">
        <v>0</v>
      </c>
      <c r="W2072">
        <v>1615</v>
      </c>
      <c r="X2072">
        <v>633</v>
      </c>
      <c r="Y2072">
        <v>60</v>
      </c>
      <c r="Z2072">
        <v>330</v>
      </c>
      <c r="AA2072">
        <v>14</v>
      </c>
      <c r="AB2072">
        <v>1052</v>
      </c>
      <c r="AC2072">
        <v>434</v>
      </c>
      <c r="AD2072">
        <v>26</v>
      </c>
      <c r="AE2072">
        <v>204</v>
      </c>
      <c r="AF2072">
        <v>20</v>
      </c>
      <c r="AG2072">
        <v>152</v>
      </c>
      <c r="AH2072">
        <v>27</v>
      </c>
      <c r="AI2072">
        <v>8</v>
      </c>
      <c r="AJ2072">
        <v>36</v>
      </c>
      <c r="AK2072">
        <v>8</v>
      </c>
      <c r="AL2072">
        <v>40</v>
      </c>
      <c r="AM2072">
        <v>30</v>
      </c>
      <c r="AN2072">
        <v>1</v>
      </c>
      <c r="AO2072">
        <v>1</v>
      </c>
      <c r="AP2072">
        <v>0</v>
      </c>
      <c r="AQ2072">
        <v>0</v>
      </c>
      <c r="AR2072">
        <v>0</v>
      </c>
      <c r="AS2072">
        <v>0</v>
      </c>
      <c r="AT2072">
        <v>0</v>
      </c>
      <c r="AU2072">
        <v>0</v>
      </c>
      <c r="AV2072">
        <v>0</v>
      </c>
      <c r="AW2072">
        <v>0</v>
      </c>
      <c r="AX2072">
        <v>0</v>
      </c>
      <c r="AY2072">
        <v>0</v>
      </c>
      <c r="AZ2072">
        <v>0</v>
      </c>
      <c r="BA2072">
        <v>0</v>
      </c>
      <c r="BB2072">
        <v>0</v>
      </c>
      <c r="BC2072">
        <v>0</v>
      </c>
      <c r="BD2072">
        <v>0</v>
      </c>
      <c r="BE2072">
        <v>0</v>
      </c>
      <c r="BF2072">
        <v>0</v>
      </c>
      <c r="BG2072" s="20">
        <v>2</v>
      </c>
      <c r="BH2072" s="20">
        <v>0</v>
      </c>
      <c r="BI2072" s="20">
        <v>98</v>
      </c>
      <c r="BJ2072" s="20">
        <v>1</v>
      </c>
      <c r="BK2072" s="20">
        <v>383</v>
      </c>
      <c r="BL2072" s="20">
        <v>1125</v>
      </c>
      <c r="BM2072" s="20">
        <v>768</v>
      </c>
      <c r="BN2072" s="20">
        <v>91</v>
      </c>
      <c r="BO2072" s="20">
        <v>37</v>
      </c>
      <c r="BP2072" s="20">
        <v>5384</v>
      </c>
      <c r="BQ2072" s="20">
        <v>1090</v>
      </c>
      <c r="BR2072" s="20">
        <v>0</v>
      </c>
      <c r="BS2072" s="20">
        <v>112</v>
      </c>
      <c r="BT2072" s="20">
        <v>1832</v>
      </c>
      <c r="BU2072" s="20">
        <v>186</v>
      </c>
      <c r="BV2072" s="20">
        <v>2945</v>
      </c>
    </row>
    <row r="2073" spans="1:74" x14ac:dyDescent="0.25">
      <c r="A2073" s="20" t="s">
        <v>405</v>
      </c>
      <c r="B2073" s="20" t="s">
        <v>626</v>
      </c>
      <c r="C2073" s="20" t="s">
        <v>628</v>
      </c>
      <c r="D2073" s="1">
        <v>44564</v>
      </c>
      <c r="E2073">
        <v>130</v>
      </c>
      <c r="F2073">
        <v>2</v>
      </c>
      <c r="G2073">
        <v>2</v>
      </c>
      <c r="H2073">
        <v>0</v>
      </c>
      <c r="I2073">
        <v>0</v>
      </c>
      <c r="J2073">
        <v>59</v>
      </c>
      <c r="K2073">
        <v>5</v>
      </c>
      <c r="L2073">
        <v>24</v>
      </c>
      <c r="M2073">
        <v>0</v>
      </c>
      <c r="N2073">
        <v>1</v>
      </c>
      <c r="O2073">
        <v>1</v>
      </c>
      <c r="P2073">
        <v>0</v>
      </c>
      <c r="Q2073">
        <v>0</v>
      </c>
      <c r="R2073">
        <v>472</v>
      </c>
      <c r="S2073">
        <v>321</v>
      </c>
      <c r="T2073">
        <v>21</v>
      </c>
      <c r="U2073">
        <v>54</v>
      </c>
      <c r="V2073">
        <v>0</v>
      </c>
      <c r="W2073">
        <v>1610</v>
      </c>
      <c r="X2073">
        <v>654</v>
      </c>
      <c r="Y2073">
        <v>59</v>
      </c>
      <c r="Z2073">
        <v>326</v>
      </c>
      <c r="AA2073">
        <v>14</v>
      </c>
      <c r="AB2073">
        <v>1056</v>
      </c>
      <c r="AC2073">
        <v>451</v>
      </c>
      <c r="AD2073">
        <v>25</v>
      </c>
      <c r="AE2073">
        <v>204</v>
      </c>
      <c r="AF2073">
        <v>21</v>
      </c>
      <c r="AG2073">
        <v>152</v>
      </c>
      <c r="AH2073">
        <v>29</v>
      </c>
      <c r="AI2073">
        <v>8</v>
      </c>
      <c r="AJ2073">
        <v>35</v>
      </c>
      <c r="AK2073">
        <v>8</v>
      </c>
      <c r="AL2073">
        <v>40</v>
      </c>
      <c r="AM2073">
        <v>30</v>
      </c>
      <c r="AN2073">
        <v>1</v>
      </c>
      <c r="AO2073">
        <v>1</v>
      </c>
      <c r="AP2073">
        <v>0</v>
      </c>
      <c r="AQ2073">
        <v>0</v>
      </c>
      <c r="AR2073">
        <v>0</v>
      </c>
      <c r="AS2073">
        <v>0</v>
      </c>
      <c r="AT2073">
        <v>0</v>
      </c>
      <c r="AU2073">
        <v>0</v>
      </c>
      <c r="AV2073">
        <v>0</v>
      </c>
      <c r="AW2073">
        <v>0</v>
      </c>
      <c r="AX2073">
        <v>0</v>
      </c>
      <c r="AY2073">
        <v>0</v>
      </c>
      <c r="AZ2073">
        <v>0</v>
      </c>
      <c r="BA2073">
        <v>0</v>
      </c>
      <c r="BB2073">
        <v>0</v>
      </c>
      <c r="BC2073">
        <v>0</v>
      </c>
      <c r="BD2073">
        <v>0</v>
      </c>
      <c r="BE2073">
        <v>0</v>
      </c>
      <c r="BF2073">
        <v>0</v>
      </c>
      <c r="BG2073" s="20">
        <v>2</v>
      </c>
      <c r="BH2073" s="20">
        <v>0</v>
      </c>
      <c r="BI2073" s="20">
        <v>99</v>
      </c>
      <c r="BJ2073" s="20">
        <v>1</v>
      </c>
      <c r="BK2073" s="20">
        <v>384</v>
      </c>
      <c r="BL2073" s="20">
        <v>1125</v>
      </c>
      <c r="BM2073" s="20">
        <v>770</v>
      </c>
      <c r="BN2073" s="20">
        <v>92</v>
      </c>
      <c r="BO2073" s="20">
        <v>37</v>
      </c>
      <c r="BP2073" s="20">
        <v>5395</v>
      </c>
      <c r="BQ2073" s="20">
        <v>1174</v>
      </c>
      <c r="BR2073" s="20">
        <v>0</v>
      </c>
      <c r="BS2073" s="20">
        <v>112</v>
      </c>
      <c r="BT2073" s="20">
        <v>1825</v>
      </c>
      <c r="BU2073" s="20">
        <v>190</v>
      </c>
      <c r="BV2073" s="20">
        <v>2961</v>
      </c>
    </row>
    <row r="2074" spans="1:74" x14ac:dyDescent="0.25">
      <c r="A2074" s="20" t="s">
        <v>405</v>
      </c>
      <c r="B2074" s="20" t="s">
        <v>626</v>
      </c>
      <c r="C2074" s="20" t="s">
        <v>628</v>
      </c>
      <c r="D2074" s="1">
        <v>44570</v>
      </c>
      <c r="E2074">
        <v>129</v>
      </c>
      <c r="F2074">
        <v>2</v>
      </c>
      <c r="G2074">
        <v>2</v>
      </c>
      <c r="H2074">
        <v>0</v>
      </c>
      <c r="I2074">
        <v>0</v>
      </c>
      <c r="J2074">
        <v>60</v>
      </c>
      <c r="K2074">
        <v>5</v>
      </c>
      <c r="L2074">
        <v>23</v>
      </c>
      <c r="M2074">
        <v>0</v>
      </c>
      <c r="N2074">
        <v>1</v>
      </c>
      <c r="O2074">
        <v>1</v>
      </c>
      <c r="P2074">
        <v>0</v>
      </c>
      <c r="Q2074">
        <v>0</v>
      </c>
      <c r="R2074">
        <v>472</v>
      </c>
      <c r="S2074">
        <v>322</v>
      </c>
      <c r="T2074">
        <v>21</v>
      </c>
      <c r="U2074">
        <v>54</v>
      </c>
      <c r="V2074">
        <v>0</v>
      </c>
      <c r="W2074">
        <v>1605</v>
      </c>
      <c r="X2074">
        <v>684</v>
      </c>
      <c r="Y2074">
        <v>59</v>
      </c>
      <c r="Z2074">
        <v>320</v>
      </c>
      <c r="AA2074">
        <v>15</v>
      </c>
      <c r="AB2074">
        <v>1054</v>
      </c>
      <c r="AC2074">
        <v>469</v>
      </c>
      <c r="AD2074">
        <v>26</v>
      </c>
      <c r="AE2074">
        <v>203</v>
      </c>
      <c r="AF2074">
        <v>19</v>
      </c>
      <c r="AG2074">
        <v>150</v>
      </c>
      <c r="AH2074">
        <v>33</v>
      </c>
      <c r="AI2074">
        <v>8</v>
      </c>
      <c r="AJ2074">
        <v>34</v>
      </c>
      <c r="AK2074">
        <v>7</v>
      </c>
      <c r="AL2074">
        <v>40</v>
      </c>
      <c r="AM2074">
        <v>30</v>
      </c>
      <c r="AN2074">
        <v>1</v>
      </c>
      <c r="AO2074">
        <v>1</v>
      </c>
      <c r="AP2074">
        <v>0</v>
      </c>
      <c r="AQ2074">
        <v>0</v>
      </c>
      <c r="AR2074">
        <v>0</v>
      </c>
      <c r="AS2074">
        <v>0</v>
      </c>
      <c r="AT2074">
        <v>0</v>
      </c>
      <c r="AU2074">
        <v>0</v>
      </c>
      <c r="AV2074">
        <v>0</v>
      </c>
      <c r="AW2074">
        <v>0</v>
      </c>
      <c r="AX2074">
        <v>0</v>
      </c>
      <c r="AY2074">
        <v>0</v>
      </c>
      <c r="AZ2074">
        <v>0</v>
      </c>
      <c r="BA2074">
        <v>0</v>
      </c>
      <c r="BB2074">
        <v>0</v>
      </c>
      <c r="BC2074">
        <v>0</v>
      </c>
      <c r="BD2074">
        <v>0</v>
      </c>
      <c r="BE2074">
        <v>0</v>
      </c>
      <c r="BF2074">
        <v>0</v>
      </c>
      <c r="BG2074" s="20">
        <v>2</v>
      </c>
      <c r="BH2074" s="20">
        <v>0</v>
      </c>
      <c r="BI2074" s="20">
        <v>99</v>
      </c>
      <c r="BJ2074" s="20">
        <v>1</v>
      </c>
      <c r="BK2074" s="20">
        <v>384</v>
      </c>
      <c r="BL2074" s="20">
        <v>1127</v>
      </c>
      <c r="BM2074" s="20">
        <v>770</v>
      </c>
      <c r="BN2074" s="20">
        <v>93</v>
      </c>
      <c r="BO2074" s="20">
        <v>37</v>
      </c>
      <c r="BP2074" s="20">
        <v>5404</v>
      </c>
      <c r="BQ2074" s="20">
        <v>1271</v>
      </c>
      <c r="BR2074" s="20">
        <v>0</v>
      </c>
      <c r="BS2074" s="20">
        <v>113</v>
      </c>
      <c r="BT2074" s="20">
        <v>1815</v>
      </c>
      <c r="BU2074" s="20">
        <v>192</v>
      </c>
      <c r="BV2074" s="20">
        <v>2979</v>
      </c>
    </row>
    <row r="2075" spans="1:74" x14ac:dyDescent="0.25">
      <c r="A2075" s="20" t="s">
        <v>405</v>
      </c>
      <c r="B2075" s="20" t="s">
        <v>626</v>
      </c>
      <c r="C2075" s="20" t="s">
        <v>628</v>
      </c>
      <c r="D2075" s="1">
        <v>44577</v>
      </c>
      <c r="E2075">
        <v>131</v>
      </c>
      <c r="F2075">
        <v>2</v>
      </c>
      <c r="G2075">
        <v>2</v>
      </c>
      <c r="H2075">
        <v>0</v>
      </c>
      <c r="I2075">
        <v>0</v>
      </c>
      <c r="J2075">
        <v>62</v>
      </c>
      <c r="K2075">
        <v>4</v>
      </c>
      <c r="L2075">
        <v>23</v>
      </c>
      <c r="M2075">
        <v>0</v>
      </c>
      <c r="N2075">
        <v>1</v>
      </c>
      <c r="O2075">
        <v>1</v>
      </c>
      <c r="P2075">
        <v>0</v>
      </c>
      <c r="Q2075">
        <v>0</v>
      </c>
      <c r="R2075">
        <v>472</v>
      </c>
      <c r="S2075">
        <v>323</v>
      </c>
      <c r="T2075">
        <v>21</v>
      </c>
      <c r="U2075">
        <v>54</v>
      </c>
      <c r="V2075">
        <v>0</v>
      </c>
      <c r="W2075">
        <v>1601</v>
      </c>
      <c r="X2075">
        <v>711</v>
      </c>
      <c r="Y2075">
        <v>63</v>
      </c>
      <c r="Z2075">
        <v>310</v>
      </c>
      <c r="AA2075">
        <v>16</v>
      </c>
      <c r="AB2075">
        <v>1054</v>
      </c>
      <c r="AC2075">
        <v>480</v>
      </c>
      <c r="AD2075">
        <v>26</v>
      </c>
      <c r="AE2075">
        <v>202</v>
      </c>
      <c r="AF2075">
        <v>18</v>
      </c>
      <c r="AG2075">
        <v>151</v>
      </c>
      <c r="AH2075">
        <v>37</v>
      </c>
      <c r="AI2075">
        <v>7</v>
      </c>
      <c r="AJ2075">
        <v>36</v>
      </c>
      <c r="AK2075">
        <v>7</v>
      </c>
      <c r="AL2075">
        <v>40</v>
      </c>
      <c r="AM2075">
        <v>31</v>
      </c>
      <c r="AN2075">
        <v>1</v>
      </c>
      <c r="AO2075">
        <v>1</v>
      </c>
      <c r="AP2075">
        <v>0</v>
      </c>
      <c r="AQ2075">
        <v>0</v>
      </c>
      <c r="AR2075">
        <v>0</v>
      </c>
      <c r="AS2075">
        <v>0</v>
      </c>
      <c r="AT2075">
        <v>0</v>
      </c>
      <c r="AU2075">
        <v>0</v>
      </c>
      <c r="AV2075">
        <v>0</v>
      </c>
      <c r="AW2075">
        <v>0</v>
      </c>
      <c r="AX2075">
        <v>0</v>
      </c>
      <c r="AY2075">
        <v>0</v>
      </c>
      <c r="AZ2075">
        <v>0</v>
      </c>
      <c r="BA2075">
        <v>0</v>
      </c>
      <c r="BB2075">
        <v>0</v>
      </c>
      <c r="BC2075">
        <v>0</v>
      </c>
      <c r="BD2075">
        <v>0</v>
      </c>
      <c r="BE2075">
        <v>0</v>
      </c>
      <c r="BF2075">
        <v>0</v>
      </c>
      <c r="BG2075" s="20">
        <v>2</v>
      </c>
      <c r="BH2075" s="20">
        <v>0</v>
      </c>
      <c r="BI2075" s="20">
        <v>101</v>
      </c>
      <c r="BJ2075" s="20">
        <v>1</v>
      </c>
      <c r="BK2075" s="20">
        <v>384</v>
      </c>
      <c r="BL2075" s="20">
        <v>1125</v>
      </c>
      <c r="BM2075" s="20">
        <v>772</v>
      </c>
      <c r="BN2075" s="20">
        <v>93</v>
      </c>
      <c r="BO2075" s="20">
        <v>37</v>
      </c>
      <c r="BP2075" s="20">
        <v>5413</v>
      </c>
      <c r="BQ2075" s="20">
        <v>1338</v>
      </c>
      <c r="BR2075" s="20">
        <v>0</v>
      </c>
      <c r="BS2075" s="20">
        <v>116</v>
      </c>
      <c r="BT2075" s="20">
        <v>1800</v>
      </c>
      <c r="BU2075" s="20">
        <v>205</v>
      </c>
      <c r="BV2075" s="20">
        <v>2993</v>
      </c>
    </row>
    <row r="2076" spans="1:74" x14ac:dyDescent="0.25">
      <c r="A2076" s="20" t="s">
        <v>405</v>
      </c>
      <c r="B2076" s="20" t="s">
        <v>626</v>
      </c>
      <c r="C2076" s="20" t="s">
        <v>628</v>
      </c>
      <c r="D2076" s="1">
        <v>44584</v>
      </c>
      <c r="E2076">
        <v>132</v>
      </c>
      <c r="F2076">
        <v>2</v>
      </c>
      <c r="G2076">
        <v>2</v>
      </c>
      <c r="H2076">
        <v>0</v>
      </c>
      <c r="I2076">
        <v>0</v>
      </c>
      <c r="J2076">
        <v>63</v>
      </c>
      <c r="K2076">
        <v>4</v>
      </c>
      <c r="L2076">
        <v>24</v>
      </c>
      <c r="M2076">
        <v>0</v>
      </c>
      <c r="N2076">
        <v>1</v>
      </c>
      <c r="O2076">
        <v>1</v>
      </c>
      <c r="P2076">
        <v>0</v>
      </c>
      <c r="Q2076">
        <v>0</v>
      </c>
      <c r="R2076">
        <v>472</v>
      </c>
      <c r="S2076">
        <v>328</v>
      </c>
      <c r="T2076">
        <v>22</v>
      </c>
      <c r="U2076">
        <v>53</v>
      </c>
      <c r="V2076">
        <v>0</v>
      </c>
      <c r="W2076">
        <v>1612</v>
      </c>
      <c r="X2076">
        <v>727</v>
      </c>
      <c r="Y2076">
        <v>66</v>
      </c>
      <c r="Z2076">
        <v>308</v>
      </c>
      <c r="AA2076">
        <v>16</v>
      </c>
      <c r="AB2076">
        <v>1054</v>
      </c>
      <c r="AC2076">
        <v>484</v>
      </c>
      <c r="AD2076">
        <v>27</v>
      </c>
      <c r="AE2076">
        <v>202</v>
      </c>
      <c r="AF2076">
        <v>19</v>
      </c>
      <c r="AG2076">
        <v>151</v>
      </c>
      <c r="AH2076">
        <v>36</v>
      </c>
      <c r="AI2076">
        <v>7</v>
      </c>
      <c r="AJ2076">
        <v>36</v>
      </c>
      <c r="AK2076">
        <v>7</v>
      </c>
      <c r="AL2076">
        <v>40</v>
      </c>
      <c r="AM2076">
        <v>31</v>
      </c>
      <c r="AN2076">
        <v>1</v>
      </c>
      <c r="AO2076">
        <v>1</v>
      </c>
      <c r="AP2076">
        <v>0</v>
      </c>
      <c r="AQ2076">
        <v>0</v>
      </c>
      <c r="AR2076">
        <v>0</v>
      </c>
      <c r="AS2076">
        <v>0</v>
      </c>
      <c r="AT2076">
        <v>0</v>
      </c>
      <c r="AU2076">
        <v>0</v>
      </c>
      <c r="AV2076">
        <v>0</v>
      </c>
      <c r="AW2076">
        <v>0</v>
      </c>
      <c r="AX2076">
        <v>0</v>
      </c>
      <c r="AY2076">
        <v>0</v>
      </c>
      <c r="AZ2076">
        <v>0</v>
      </c>
      <c r="BA2076">
        <v>0</v>
      </c>
      <c r="BB2076">
        <v>0</v>
      </c>
      <c r="BC2076">
        <v>0</v>
      </c>
      <c r="BD2076">
        <v>0</v>
      </c>
      <c r="BE2076">
        <v>0</v>
      </c>
      <c r="BF2076">
        <v>0</v>
      </c>
      <c r="BG2076" s="20">
        <v>2</v>
      </c>
      <c r="BH2076" s="20">
        <v>0</v>
      </c>
      <c r="BI2076" s="20">
        <v>101</v>
      </c>
      <c r="BJ2076" s="20">
        <v>1</v>
      </c>
      <c r="BK2076" s="20">
        <v>386</v>
      </c>
      <c r="BL2076" s="20">
        <v>1136</v>
      </c>
      <c r="BM2076" s="20">
        <v>774</v>
      </c>
      <c r="BN2076" s="20">
        <v>93</v>
      </c>
      <c r="BO2076" s="20">
        <v>38</v>
      </c>
      <c r="BP2076" s="20">
        <v>5426</v>
      </c>
      <c r="BQ2076" s="20">
        <v>1373</v>
      </c>
      <c r="BR2076" s="20">
        <v>0</v>
      </c>
      <c r="BS2076" s="20">
        <v>119</v>
      </c>
      <c r="BT2076" s="20">
        <v>1792</v>
      </c>
      <c r="BU2076" s="20">
        <v>213</v>
      </c>
      <c r="BV2076" s="20">
        <v>3012</v>
      </c>
    </row>
    <row r="2077" spans="1:74" x14ac:dyDescent="0.25">
      <c r="A2077" s="20" t="s">
        <v>405</v>
      </c>
      <c r="B2077" s="20" t="s">
        <v>626</v>
      </c>
      <c r="C2077" s="20" t="s">
        <v>628</v>
      </c>
      <c r="D2077" s="1">
        <v>44591</v>
      </c>
      <c r="E2077">
        <v>132</v>
      </c>
      <c r="F2077">
        <v>2</v>
      </c>
      <c r="G2077">
        <v>2</v>
      </c>
      <c r="H2077">
        <v>0</v>
      </c>
      <c r="I2077">
        <v>0</v>
      </c>
      <c r="J2077">
        <v>63</v>
      </c>
      <c r="K2077">
        <v>4</v>
      </c>
      <c r="L2077">
        <v>23</v>
      </c>
      <c r="M2077">
        <v>0</v>
      </c>
      <c r="N2077">
        <v>1</v>
      </c>
      <c r="O2077">
        <v>1</v>
      </c>
      <c r="P2077">
        <v>0</v>
      </c>
      <c r="Q2077">
        <v>0</v>
      </c>
      <c r="R2077">
        <v>472</v>
      </c>
      <c r="S2077">
        <v>330</v>
      </c>
      <c r="T2077">
        <v>22</v>
      </c>
      <c r="U2077">
        <v>52</v>
      </c>
      <c r="V2077">
        <v>1</v>
      </c>
      <c r="W2077">
        <v>1610</v>
      </c>
      <c r="X2077">
        <v>740</v>
      </c>
      <c r="Y2077">
        <v>67</v>
      </c>
      <c r="Z2077">
        <v>304</v>
      </c>
      <c r="AA2077">
        <v>16</v>
      </c>
      <c r="AB2077">
        <v>1053</v>
      </c>
      <c r="AC2077">
        <v>494</v>
      </c>
      <c r="AD2077">
        <v>27</v>
      </c>
      <c r="AE2077">
        <v>202</v>
      </c>
      <c r="AF2077">
        <v>18</v>
      </c>
      <c r="AG2077">
        <v>151</v>
      </c>
      <c r="AH2077">
        <v>37</v>
      </c>
      <c r="AI2077">
        <v>7</v>
      </c>
      <c r="AJ2077">
        <v>35</v>
      </c>
      <c r="AK2077">
        <v>7</v>
      </c>
      <c r="AL2077">
        <v>40</v>
      </c>
      <c r="AM2077">
        <v>31</v>
      </c>
      <c r="AN2077">
        <v>1</v>
      </c>
      <c r="AO2077">
        <v>1</v>
      </c>
      <c r="AP2077">
        <v>0</v>
      </c>
      <c r="AQ2077">
        <v>0</v>
      </c>
      <c r="AR2077">
        <v>0</v>
      </c>
      <c r="AS2077">
        <v>0</v>
      </c>
      <c r="AT2077">
        <v>0</v>
      </c>
      <c r="AU2077">
        <v>0</v>
      </c>
      <c r="AV2077">
        <v>0</v>
      </c>
      <c r="AW2077">
        <v>0</v>
      </c>
      <c r="AX2077">
        <v>0</v>
      </c>
      <c r="AY2077">
        <v>0</v>
      </c>
      <c r="AZ2077">
        <v>0</v>
      </c>
      <c r="BA2077">
        <v>0</v>
      </c>
      <c r="BB2077">
        <v>0</v>
      </c>
      <c r="BC2077">
        <v>0</v>
      </c>
      <c r="BD2077">
        <v>0</v>
      </c>
      <c r="BE2077">
        <v>0</v>
      </c>
      <c r="BF2077">
        <v>0</v>
      </c>
      <c r="BG2077" s="20">
        <v>2</v>
      </c>
      <c r="BH2077" s="20">
        <v>0</v>
      </c>
      <c r="BI2077" s="20">
        <v>101</v>
      </c>
      <c r="BJ2077" s="20">
        <v>1</v>
      </c>
      <c r="BK2077" s="20">
        <v>386</v>
      </c>
      <c r="BL2077" s="20">
        <v>1137</v>
      </c>
      <c r="BM2077" s="20">
        <v>774</v>
      </c>
      <c r="BN2077" s="20">
        <v>93</v>
      </c>
      <c r="BO2077" s="20">
        <v>38</v>
      </c>
      <c r="BP2077" s="20">
        <v>5430</v>
      </c>
      <c r="BQ2077" s="20">
        <v>1410</v>
      </c>
      <c r="BR2077" s="20">
        <v>0</v>
      </c>
      <c r="BS2077" s="20">
        <v>119</v>
      </c>
      <c r="BT2077" s="20">
        <v>1767</v>
      </c>
      <c r="BU2077" s="20">
        <v>223</v>
      </c>
      <c r="BV2077" s="20">
        <v>3020</v>
      </c>
    </row>
    <row r="2078" spans="1:74" x14ac:dyDescent="0.25">
      <c r="A2078" s="20" t="s">
        <v>405</v>
      </c>
      <c r="B2078" s="20" t="s">
        <v>626</v>
      </c>
      <c r="C2078" s="20" t="s">
        <v>628</v>
      </c>
      <c r="D2078" s="1">
        <v>44599</v>
      </c>
      <c r="E2078">
        <v>133</v>
      </c>
      <c r="F2078">
        <v>2</v>
      </c>
      <c r="G2078">
        <v>2</v>
      </c>
      <c r="H2078">
        <v>0</v>
      </c>
      <c r="I2078">
        <v>0</v>
      </c>
      <c r="J2078">
        <v>65</v>
      </c>
      <c r="K2078">
        <v>4</v>
      </c>
      <c r="L2078">
        <v>23</v>
      </c>
      <c r="M2078">
        <v>0</v>
      </c>
      <c r="N2078">
        <v>1</v>
      </c>
      <c r="O2078">
        <v>1</v>
      </c>
      <c r="P2078">
        <v>0</v>
      </c>
      <c r="Q2078">
        <v>0</v>
      </c>
      <c r="R2078">
        <v>470</v>
      </c>
      <c r="S2078">
        <v>330</v>
      </c>
      <c r="T2078">
        <v>22</v>
      </c>
      <c r="U2078">
        <v>52</v>
      </c>
      <c r="V2078">
        <v>1</v>
      </c>
      <c r="W2078">
        <v>1616</v>
      </c>
      <c r="X2078">
        <v>747</v>
      </c>
      <c r="Y2078">
        <v>70</v>
      </c>
      <c r="Z2078">
        <v>302</v>
      </c>
      <c r="AA2078">
        <v>14</v>
      </c>
      <c r="AB2078">
        <v>1051</v>
      </c>
      <c r="AC2078">
        <v>499</v>
      </c>
      <c r="AD2078">
        <v>28</v>
      </c>
      <c r="AE2078">
        <v>201</v>
      </c>
      <c r="AF2078">
        <v>19</v>
      </c>
      <c r="AG2078">
        <v>152</v>
      </c>
      <c r="AH2078">
        <v>37</v>
      </c>
      <c r="AI2078">
        <v>7</v>
      </c>
      <c r="AJ2078">
        <v>34</v>
      </c>
      <c r="AK2078">
        <v>7</v>
      </c>
      <c r="AL2078">
        <v>40</v>
      </c>
      <c r="AM2078">
        <v>32</v>
      </c>
      <c r="AN2078">
        <v>1</v>
      </c>
      <c r="AO2078">
        <v>1</v>
      </c>
      <c r="AP2078">
        <v>0</v>
      </c>
      <c r="AQ2078">
        <v>0</v>
      </c>
      <c r="AR2078">
        <v>0</v>
      </c>
      <c r="AS2078">
        <v>0</v>
      </c>
      <c r="AT2078">
        <v>0</v>
      </c>
      <c r="AU2078">
        <v>0</v>
      </c>
      <c r="AV2078">
        <v>0</v>
      </c>
      <c r="AW2078">
        <v>0</v>
      </c>
      <c r="AX2078">
        <v>0</v>
      </c>
      <c r="AY2078">
        <v>0</v>
      </c>
      <c r="AZ2078">
        <v>0</v>
      </c>
      <c r="BA2078">
        <v>0</v>
      </c>
      <c r="BB2078">
        <v>0</v>
      </c>
      <c r="BC2078">
        <v>0</v>
      </c>
      <c r="BD2078">
        <v>0</v>
      </c>
      <c r="BE2078">
        <v>0</v>
      </c>
      <c r="BF2078">
        <v>0</v>
      </c>
      <c r="BG2078" s="20">
        <v>2</v>
      </c>
      <c r="BH2078" s="20">
        <v>0</v>
      </c>
      <c r="BI2078" s="20">
        <v>102</v>
      </c>
      <c r="BJ2078" s="20">
        <v>1</v>
      </c>
      <c r="BK2078" s="20">
        <v>384</v>
      </c>
      <c r="BL2078" s="20">
        <v>1143</v>
      </c>
      <c r="BM2078" s="20">
        <v>771</v>
      </c>
      <c r="BN2078" s="20">
        <v>94</v>
      </c>
      <c r="BO2078" s="20">
        <v>38</v>
      </c>
      <c r="BP2078" s="20">
        <v>5429</v>
      </c>
      <c r="BQ2078" s="20">
        <v>1433</v>
      </c>
      <c r="BR2078" s="20">
        <v>0</v>
      </c>
      <c r="BS2078" s="20">
        <v>122</v>
      </c>
      <c r="BT2078" s="20">
        <v>1756</v>
      </c>
      <c r="BU2078" s="20">
        <v>217</v>
      </c>
      <c r="BV2078" s="20">
        <v>3032</v>
      </c>
    </row>
    <row r="2079" spans="1:74" x14ac:dyDescent="0.25">
      <c r="A2079" s="20" t="s">
        <v>405</v>
      </c>
      <c r="B2079" s="20" t="s">
        <v>626</v>
      </c>
      <c r="C2079" s="20" t="s">
        <v>628</v>
      </c>
      <c r="D2079" s="1">
        <v>44606</v>
      </c>
      <c r="E2079">
        <v>134</v>
      </c>
      <c r="F2079">
        <v>2</v>
      </c>
      <c r="G2079">
        <v>2</v>
      </c>
      <c r="H2079">
        <v>0</v>
      </c>
      <c r="I2079">
        <v>0</v>
      </c>
      <c r="J2079">
        <v>66</v>
      </c>
      <c r="K2079">
        <v>4</v>
      </c>
      <c r="L2079">
        <v>22</v>
      </c>
      <c r="M2079">
        <v>1</v>
      </c>
      <c r="N2079">
        <v>1</v>
      </c>
      <c r="O2079">
        <v>1</v>
      </c>
      <c r="P2079">
        <v>0</v>
      </c>
      <c r="Q2079">
        <v>0</v>
      </c>
      <c r="R2079">
        <v>470</v>
      </c>
      <c r="S2079">
        <v>331</v>
      </c>
      <c r="T2079">
        <v>22</v>
      </c>
      <c r="U2079">
        <v>52</v>
      </c>
      <c r="V2079">
        <v>1</v>
      </c>
      <c r="W2079">
        <v>1629</v>
      </c>
      <c r="X2079">
        <v>756</v>
      </c>
      <c r="Y2079">
        <v>70</v>
      </c>
      <c r="Z2079">
        <v>298</v>
      </c>
      <c r="AA2079">
        <v>14</v>
      </c>
      <c r="AB2079">
        <v>1034</v>
      </c>
      <c r="AC2079">
        <v>493</v>
      </c>
      <c r="AD2079">
        <v>31</v>
      </c>
      <c r="AE2079">
        <v>198</v>
      </c>
      <c r="AF2079">
        <v>19</v>
      </c>
      <c r="AG2079">
        <v>153</v>
      </c>
      <c r="AH2079">
        <v>38</v>
      </c>
      <c r="AI2079">
        <v>7</v>
      </c>
      <c r="AJ2079">
        <v>34</v>
      </c>
      <c r="AK2079">
        <v>7</v>
      </c>
      <c r="AL2079">
        <v>40</v>
      </c>
      <c r="AM2079">
        <v>32</v>
      </c>
      <c r="AN2079">
        <v>1</v>
      </c>
      <c r="AO2079">
        <v>1</v>
      </c>
      <c r="AP2079">
        <v>0</v>
      </c>
      <c r="AQ2079">
        <v>0</v>
      </c>
      <c r="AR2079">
        <v>0</v>
      </c>
      <c r="AS2079">
        <v>0</v>
      </c>
      <c r="AT2079">
        <v>0</v>
      </c>
      <c r="AU2079">
        <v>0</v>
      </c>
      <c r="AV2079">
        <v>0</v>
      </c>
      <c r="AW2079">
        <v>0</v>
      </c>
      <c r="AX2079">
        <v>0</v>
      </c>
      <c r="AY2079">
        <v>0</v>
      </c>
      <c r="AZ2079">
        <v>0</v>
      </c>
      <c r="BA2079">
        <v>0</v>
      </c>
      <c r="BB2079">
        <v>0</v>
      </c>
      <c r="BC2079">
        <v>0</v>
      </c>
      <c r="BD2079">
        <v>0</v>
      </c>
      <c r="BE2079">
        <v>0</v>
      </c>
      <c r="BF2079">
        <v>0</v>
      </c>
      <c r="BG2079" s="20">
        <v>2</v>
      </c>
      <c r="BH2079" s="20">
        <v>0</v>
      </c>
      <c r="BI2079" s="20">
        <v>102</v>
      </c>
      <c r="BJ2079" s="20">
        <v>1</v>
      </c>
      <c r="BK2079" s="20">
        <v>384</v>
      </c>
      <c r="BL2079" s="20">
        <v>1163</v>
      </c>
      <c r="BM2079" s="20">
        <v>756</v>
      </c>
      <c r="BN2079" s="20">
        <v>95</v>
      </c>
      <c r="BO2079" s="20">
        <v>38</v>
      </c>
      <c r="BP2079" s="20">
        <v>5411</v>
      </c>
      <c r="BQ2079" s="20">
        <v>1445</v>
      </c>
      <c r="BR2079" s="20">
        <v>0</v>
      </c>
      <c r="BS2079" s="20">
        <v>125</v>
      </c>
      <c r="BT2079" s="20">
        <v>1744</v>
      </c>
      <c r="BU2079" s="20">
        <v>224</v>
      </c>
      <c r="BV2079" s="20">
        <v>3026</v>
      </c>
    </row>
    <row r="2080" spans="1:74" x14ac:dyDescent="0.25">
      <c r="A2080" s="20" t="s">
        <v>405</v>
      </c>
      <c r="B2080" s="20" t="s">
        <v>470</v>
      </c>
      <c r="C2080" s="20" t="s">
        <v>629</v>
      </c>
      <c r="D2080" s="1">
        <v>44493</v>
      </c>
      <c r="E2080">
        <v>11</v>
      </c>
      <c r="F2080">
        <v>0</v>
      </c>
      <c r="G2080">
        <v>0</v>
      </c>
      <c r="H2080">
        <v>0</v>
      </c>
      <c r="I2080">
        <v>0</v>
      </c>
      <c r="J2080">
        <v>2</v>
      </c>
      <c r="K2080">
        <v>0</v>
      </c>
      <c r="L2080">
        <v>0</v>
      </c>
      <c r="M2080">
        <v>0</v>
      </c>
      <c r="N2080">
        <v>0</v>
      </c>
      <c r="O2080">
        <v>0</v>
      </c>
      <c r="P2080">
        <v>0</v>
      </c>
      <c r="Q2080">
        <v>0</v>
      </c>
      <c r="R2080">
        <v>49</v>
      </c>
      <c r="S2080">
        <v>0</v>
      </c>
      <c r="T2080">
        <v>31</v>
      </c>
      <c r="U2080">
        <v>0</v>
      </c>
      <c r="V2080">
        <v>0</v>
      </c>
      <c r="W2080">
        <v>323</v>
      </c>
      <c r="X2080">
        <v>0</v>
      </c>
      <c r="Y2080">
        <v>27</v>
      </c>
      <c r="Z2080">
        <v>31</v>
      </c>
      <c r="AA2080">
        <v>15</v>
      </c>
      <c r="AB2080">
        <v>202</v>
      </c>
      <c r="AC2080">
        <v>11</v>
      </c>
      <c r="AD2080">
        <v>2</v>
      </c>
      <c r="AE2080">
        <v>6</v>
      </c>
      <c r="AF2080">
        <v>37</v>
      </c>
      <c r="AG2080">
        <v>50</v>
      </c>
      <c r="AH2080">
        <v>0</v>
      </c>
      <c r="AI2080">
        <v>4</v>
      </c>
      <c r="AJ2080">
        <v>1</v>
      </c>
      <c r="AK2080">
        <v>2</v>
      </c>
      <c r="AL2080">
        <v>1</v>
      </c>
      <c r="AM2080">
        <v>0</v>
      </c>
      <c r="AN2080">
        <v>0</v>
      </c>
      <c r="AO2080">
        <v>0</v>
      </c>
      <c r="AP2080">
        <v>0</v>
      </c>
      <c r="AQ2080">
        <v>0</v>
      </c>
      <c r="AR2080">
        <v>0</v>
      </c>
      <c r="AS2080">
        <v>0</v>
      </c>
      <c r="AT2080">
        <v>0</v>
      </c>
      <c r="AU2080">
        <v>0</v>
      </c>
      <c r="AV2080">
        <v>0</v>
      </c>
      <c r="AW2080">
        <v>0</v>
      </c>
      <c r="AX2080">
        <v>0</v>
      </c>
      <c r="AY2080">
        <v>0</v>
      </c>
      <c r="AZ2080">
        <v>0</v>
      </c>
      <c r="BA2080">
        <v>0</v>
      </c>
      <c r="BB2080">
        <v>0</v>
      </c>
      <c r="BC2080">
        <v>5</v>
      </c>
      <c r="BD2080">
        <v>0</v>
      </c>
      <c r="BE2080">
        <v>4</v>
      </c>
      <c r="BF2080">
        <v>1</v>
      </c>
      <c r="BG2080" s="20"/>
      <c r="BH2080" s="20"/>
      <c r="BI2080" s="20"/>
      <c r="BJ2080" s="20"/>
      <c r="BK2080" s="20"/>
      <c r="BL2080" s="20"/>
      <c r="BM2080" s="20"/>
      <c r="BN2080" s="20"/>
      <c r="BO2080" s="20"/>
      <c r="BP2080" s="20"/>
      <c r="BQ2080" s="20"/>
      <c r="BR2080" s="20"/>
      <c r="BS2080" s="20"/>
      <c r="BT2080" s="20"/>
      <c r="BU2080" s="20"/>
      <c r="BV2080" s="20"/>
    </row>
    <row r="2081" spans="1:74" x14ac:dyDescent="0.25">
      <c r="A2081" s="20" t="s">
        <v>405</v>
      </c>
      <c r="B2081" s="20" t="s">
        <v>470</v>
      </c>
      <c r="C2081" s="20" t="s">
        <v>629</v>
      </c>
      <c r="D2081" s="1">
        <v>44500</v>
      </c>
      <c r="E2081">
        <v>11</v>
      </c>
      <c r="F2081">
        <v>0</v>
      </c>
      <c r="G2081">
        <v>0</v>
      </c>
      <c r="H2081">
        <v>0</v>
      </c>
      <c r="I2081">
        <v>0</v>
      </c>
      <c r="J2081">
        <v>2</v>
      </c>
      <c r="K2081">
        <v>0</v>
      </c>
      <c r="L2081">
        <v>0</v>
      </c>
      <c r="M2081">
        <v>0</v>
      </c>
      <c r="N2081">
        <v>0</v>
      </c>
      <c r="O2081">
        <v>0</v>
      </c>
      <c r="P2081">
        <v>0</v>
      </c>
      <c r="Q2081">
        <v>0</v>
      </c>
      <c r="R2081">
        <v>49</v>
      </c>
      <c r="S2081">
        <v>0</v>
      </c>
      <c r="T2081">
        <v>36</v>
      </c>
      <c r="U2081">
        <v>0</v>
      </c>
      <c r="V2081">
        <v>0</v>
      </c>
      <c r="W2081">
        <v>324</v>
      </c>
      <c r="X2081">
        <v>0</v>
      </c>
      <c r="Y2081">
        <v>49</v>
      </c>
      <c r="Z2081">
        <v>31</v>
      </c>
      <c r="AA2081">
        <v>16</v>
      </c>
      <c r="AB2081">
        <v>198</v>
      </c>
      <c r="AC2081">
        <v>22</v>
      </c>
      <c r="AD2081">
        <v>2</v>
      </c>
      <c r="AE2081">
        <v>7</v>
      </c>
      <c r="AF2081">
        <v>33</v>
      </c>
      <c r="AG2081">
        <v>49</v>
      </c>
      <c r="AH2081">
        <v>0</v>
      </c>
      <c r="AI2081">
        <v>5</v>
      </c>
      <c r="AJ2081">
        <v>1</v>
      </c>
      <c r="AK2081">
        <v>2</v>
      </c>
      <c r="AL2081">
        <v>1</v>
      </c>
      <c r="AM2081">
        <v>0</v>
      </c>
      <c r="AN2081">
        <v>0</v>
      </c>
      <c r="AO2081">
        <v>0</v>
      </c>
      <c r="AP2081">
        <v>0</v>
      </c>
      <c r="AQ2081">
        <v>0</v>
      </c>
      <c r="AR2081">
        <v>0</v>
      </c>
      <c r="AS2081">
        <v>0</v>
      </c>
      <c r="AT2081">
        <v>0</v>
      </c>
      <c r="AU2081">
        <v>0</v>
      </c>
      <c r="AV2081">
        <v>0</v>
      </c>
      <c r="AW2081">
        <v>0</v>
      </c>
      <c r="AX2081">
        <v>0</v>
      </c>
      <c r="AY2081">
        <v>0</v>
      </c>
      <c r="AZ2081">
        <v>0</v>
      </c>
      <c r="BA2081">
        <v>0</v>
      </c>
      <c r="BB2081">
        <v>0</v>
      </c>
      <c r="BC2081">
        <v>5</v>
      </c>
      <c r="BD2081">
        <v>0</v>
      </c>
      <c r="BE2081">
        <v>4</v>
      </c>
      <c r="BF2081">
        <v>1</v>
      </c>
      <c r="BG2081" s="20"/>
      <c r="BH2081" s="20"/>
      <c r="BI2081" s="20"/>
      <c r="BJ2081" s="20"/>
      <c r="BK2081" s="20"/>
      <c r="BL2081" s="20"/>
      <c r="BM2081" s="20"/>
      <c r="BN2081" s="20"/>
      <c r="BO2081" s="20"/>
      <c r="BP2081" s="20"/>
      <c r="BQ2081" s="20"/>
      <c r="BR2081" s="20"/>
      <c r="BS2081" s="20"/>
      <c r="BT2081" s="20"/>
      <c r="BU2081" s="20"/>
      <c r="BV2081" s="20"/>
    </row>
    <row r="2082" spans="1:74" x14ac:dyDescent="0.25">
      <c r="A2082" s="20" t="s">
        <v>405</v>
      </c>
      <c r="B2082" s="20" t="s">
        <v>470</v>
      </c>
      <c r="C2082" s="20" t="s">
        <v>629</v>
      </c>
      <c r="D2082" s="1">
        <v>44507</v>
      </c>
      <c r="E2082">
        <v>11</v>
      </c>
      <c r="F2082">
        <v>0</v>
      </c>
      <c r="G2082">
        <v>0</v>
      </c>
      <c r="H2082">
        <v>0</v>
      </c>
      <c r="I2082">
        <v>0</v>
      </c>
      <c r="J2082">
        <v>3</v>
      </c>
      <c r="K2082">
        <v>0</v>
      </c>
      <c r="L2082">
        <v>0</v>
      </c>
      <c r="M2082">
        <v>0</v>
      </c>
      <c r="N2082">
        <v>0</v>
      </c>
      <c r="O2082">
        <v>0</v>
      </c>
      <c r="P2082">
        <v>0</v>
      </c>
      <c r="Q2082">
        <v>0</v>
      </c>
      <c r="R2082">
        <v>49</v>
      </c>
      <c r="S2082">
        <v>38</v>
      </c>
      <c r="T2082">
        <v>0</v>
      </c>
      <c r="U2082">
        <v>0</v>
      </c>
      <c r="V2082">
        <v>0</v>
      </c>
      <c r="W2082">
        <v>326</v>
      </c>
      <c r="X2082">
        <v>68</v>
      </c>
      <c r="Y2082">
        <v>5</v>
      </c>
      <c r="Z2082">
        <v>33</v>
      </c>
      <c r="AA2082">
        <v>15</v>
      </c>
      <c r="AB2082">
        <v>198</v>
      </c>
      <c r="AC2082">
        <v>30</v>
      </c>
      <c r="AD2082">
        <v>2</v>
      </c>
      <c r="AE2082">
        <v>7</v>
      </c>
      <c r="AF2082">
        <v>33</v>
      </c>
      <c r="AG2082">
        <v>49</v>
      </c>
      <c r="AH2082">
        <v>6</v>
      </c>
      <c r="AI2082">
        <v>4</v>
      </c>
      <c r="AJ2082">
        <v>1</v>
      </c>
      <c r="AK2082">
        <v>2</v>
      </c>
      <c r="AL2082">
        <v>1</v>
      </c>
      <c r="AM2082">
        <v>0</v>
      </c>
      <c r="AN2082">
        <v>1</v>
      </c>
      <c r="AO2082">
        <v>0</v>
      </c>
      <c r="AP2082">
        <v>0</v>
      </c>
      <c r="AQ2082">
        <v>0</v>
      </c>
      <c r="AR2082">
        <v>0</v>
      </c>
      <c r="AS2082">
        <v>0</v>
      </c>
      <c r="AT2082">
        <v>0</v>
      </c>
      <c r="AU2082">
        <v>0</v>
      </c>
      <c r="AV2082">
        <v>0</v>
      </c>
      <c r="AW2082">
        <v>0</v>
      </c>
      <c r="AX2082">
        <v>0</v>
      </c>
      <c r="AY2082">
        <v>0</v>
      </c>
      <c r="AZ2082">
        <v>0</v>
      </c>
      <c r="BA2082">
        <v>0</v>
      </c>
      <c r="BB2082">
        <v>0</v>
      </c>
      <c r="BC2082">
        <v>0</v>
      </c>
      <c r="BD2082">
        <v>0</v>
      </c>
      <c r="BE2082">
        <v>0</v>
      </c>
      <c r="BF2082">
        <v>0</v>
      </c>
      <c r="BG2082" s="20">
        <v>0</v>
      </c>
      <c r="BH2082" s="20">
        <v>0</v>
      </c>
      <c r="BI2082" s="20">
        <v>10</v>
      </c>
      <c r="BJ2082" s="20">
        <v>0</v>
      </c>
      <c r="BK2082" s="20">
        <v>49</v>
      </c>
      <c r="BL2082" s="20">
        <v>259</v>
      </c>
      <c r="BM2082" s="20">
        <v>153</v>
      </c>
      <c r="BN2082" s="20">
        <v>42</v>
      </c>
      <c r="BO2082" s="20">
        <v>0</v>
      </c>
      <c r="BP2082" s="20"/>
      <c r="BQ2082" s="20"/>
      <c r="BR2082" s="20"/>
      <c r="BS2082" s="20"/>
      <c r="BT2082" s="20"/>
      <c r="BU2082" s="20"/>
      <c r="BV2082" s="20"/>
    </row>
    <row r="2083" spans="1:74" x14ac:dyDescent="0.25">
      <c r="A2083" s="20" t="s">
        <v>405</v>
      </c>
      <c r="B2083" s="20" t="s">
        <v>470</v>
      </c>
      <c r="C2083" s="20" t="s">
        <v>629</v>
      </c>
      <c r="D2083" s="1">
        <v>44514</v>
      </c>
      <c r="E2083">
        <v>11</v>
      </c>
      <c r="F2083">
        <v>0</v>
      </c>
      <c r="G2083">
        <v>0</v>
      </c>
      <c r="H2083">
        <v>0</v>
      </c>
      <c r="I2083">
        <v>0</v>
      </c>
      <c r="J2083">
        <v>3</v>
      </c>
      <c r="K2083">
        <v>0</v>
      </c>
      <c r="L2083">
        <v>0</v>
      </c>
      <c r="M2083">
        <v>0</v>
      </c>
      <c r="N2083">
        <v>0</v>
      </c>
      <c r="O2083">
        <v>0</v>
      </c>
      <c r="P2083">
        <v>0</v>
      </c>
      <c r="Q2083">
        <v>0</v>
      </c>
      <c r="R2083">
        <v>49</v>
      </c>
      <c r="S2083">
        <v>40</v>
      </c>
      <c r="T2083">
        <v>0</v>
      </c>
      <c r="U2083">
        <v>0</v>
      </c>
      <c r="V2083">
        <v>0</v>
      </c>
      <c r="W2083">
        <v>327</v>
      </c>
      <c r="X2083">
        <v>91</v>
      </c>
      <c r="Y2083">
        <v>5</v>
      </c>
      <c r="Z2083">
        <v>30</v>
      </c>
      <c r="AA2083">
        <v>16</v>
      </c>
      <c r="AB2083">
        <v>197</v>
      </c>
      <c r="AC2083">
        <v>48</v>
      </c>
      <c r="AD2083">
        <v>2</v>
      </c>
      <c r="AE2083">
        <v>7</v>
      </c>
      <c r="AF2083">
        <v>32</v>
      </c>
      <c r="AG2083">
        <v>50</v>
      </c>
      <c r="AH2083">
        <v>11</v>
      </c>
      <c r="AI2083">
        <v>4</v>
      </c>
      <c r="AJ2083">
        <v>1</v>
      </c>
      <c r="AK2083">
        <v>2</v>
      </c>
      <c r="AL2083">
        <v>1</v>
      </c>
      <c r="AM2083">
        <v>0</v>
      </c>
      <c r="AN2083">
        <v>1</v>
      </c>
      <c r="AO2083">
        <v>0</v>
      </c>
      <c r="AP2083">
        <v>0</v>
      </c>
      <c r="AQ2083">
        <v>0</v>
      </c>
      <c r="AR2083">
        <v>0</v>
      </c>
      <c r="AS2083">
        <v>0</v>
      </c>
      <c r="AT2083">
        <v>0</v>
      </c>
      <c r="AU2083">
        <v>0</v>
      </c>
      <c r="AV2083">
        <v>0</v>
      </c>
      <c r="AW2083">
        <v>0</v>
      </c>
      <c r="AX2083">
        <v>0</v>
      </c>
      <c r="AY2083">
        <v>0</v>
      </c>
      <c r="AZ2083">
        <v>0</v>
      </c>
      <c r="BA2083">
        <v>0</v>
      </c>
      <c r="BB2083">
        <v>0</v>
      </c>
      <c r="BC2083">
        <v>0</v>
      </c>
      <c r="BD2083">
        <v>0</v>
      </c>
      <c r="BE2083">
        <v>0</v>
      </c>
      <c r="BF2083">
        <v>0</v>
      </c>
      <c r="BG2083" s="20">
        <v>0</v>
      </c>
      <c r="BH2083" s="20">
        <v>0</v>
      </c>
      <c r="BI2083" s="20">
        <v>10</v>
      </c>
      <c r="BJ2083" s="20">
        <v>0</v>
      </c>
      <c r="BK2083" s="20">
        <v>49</v>
      </c>
      <c r="BL2083" s="20">
        <v>261</v>
      </c>
      <c r="BM2083" s="20">
        <v>153</v>
      </c>
      <c r="BN2083" s="20">
        <v>43</v>
      </c>
      <c r="BO2083" s="20">
        <v>0</v>
      </c>
      <c r="BP2083" s="20"/>
      <c r="BQ2083" s="20"/>
      <c r="BR2083" s="20"/>
      <c r="BS2083" s="20"/>
      <c r="BT2083" s="20"/>
      <c r="BU2083" s="20"/>
      <c r="BV2083" s="20"/>
    </row>
    <row r="2084" spans="1:74" x14ac:dyDescent="0.25">
      <c r="A2084" s="20" t="s">
        <v>405</v>
      </c>
      <c r="B2084" s="20" t="s">
        <v>470</v>
      </c>
      <c r="C2084" s="20" t="s">
        <v>629</v>
      </c>
      <c r="D2084" s="1">
        <v>44521</v>
      </c>
      <c r="E2084">
        <v>11</v>
      </c>
      <c r="F2084">
        <v>0</v>
      </c>
      <c r="G2084">
        <v>0</v>
      </c>
      <c r="H2084">
        <v>0</v>
      </c>
      <c r="I2084">
        <v>0</v>
      </c>
      <c r="J2084">
        <v>3</v>
      </c>
      <c r="K2084">
        <v>0</v>
      </c>
      <c r="L2084">
        <v>0</v>
      </c>
      <c r="M2084">
        <v>0</v>
      </c>
      <c r="N2084">
        <v>0</v>
      </c>
      <c r="O2084">
        <v>0</v>
      </c>
      <c r="P2084">
        <v>0</v>
      </c>
      <c r="Q2084">
        <v>0</v>
      </c>
      <c r="R2084">
        <v>49</v>
      </c>
      <c r="S2084">
        <v>40</v>
      </c>
      <c r="T2084">
        <v>0</v>
      </c>
      <c r="U2084">
        <v>0</v>
      </c>
      <c r="V2084">
        <v>0</v>
      </c>
      <c r="W2084">
        <v>332</v>
      </c>
      <c r="X2084">
        <v>112</v>
      </c>
      <c r="Y2084">
        <v>6</v>
      </c>
      <c r="Z2084">
        <v>31</v>
      </c>
      <c r="AA2084">
        <v>16</v>
      </c>
      <c r="AB2084">
        <v>198</v>
      </c>
      <c r="AC2084">
        <v>57</v>
      </c>
      <c r="AD2084">
        <v>2</v>
      </c>
      <c r="AE2084">
        <v>7</v>
      </c>
      <c r="AF2084">
        <v>33</v>
      </c>
      <c r="AG2084">
        <v>50</v>
      </c>
      <c r="AH2084">
        <v>13</v>
      </c>
      <c r="AI2084">
        <v>4</v>
      </c>
      <c r="AJ2084">
        <v>1</v>
      </c>
      <c r="AK2084">
        <v>2</v>
      </c>
      <c r="AL2084">
        <v>1</v>
      </c>
      <c r="AM2084">
        <v>0</v>
      </c>
      <c r="AN2084">
        <v>0</v>
      </c>
      <c r="AO2084">
        <v>0</v>
      </c>
      <c r="AP2084">
        <v>0</v>
      </c>
      <c r="AQ2084">
        <v>0</v>
      </c>
      <c r="AR2084">
        <v>0</v>
      </c>
      <c r="AS2084">
        <v>0</v>
      </c>
      <c r="AT2084">
        <v>0</v>
      </c>
      <c r="AU2084">
        <v>0</v>
      </c>
      <c r="AV2084">
        <v>0</v>
      </c>
      <c r="AW2084">
        <v>0</v>
      </c>
      <c r="AX2084">
        <v>0</v>
      </c>
      <c r="AY2084">
        <v>0</v>
      </c>
      <c r="AZ2084">
        <v>0</v>
      </c>
      <c r="BA2084">
        <v>0</v>
      </c>
      <c r="BB2084">
        <v>0</v>
      </c>
      <c r="BC2084">
        <v>0</v>
      </c>
      <c r="BD2084">
        <v>0</v>
      </c>
      <c r="BE2084">
        <v>0</v>
      </c>
      <c r="BF2084">
        <v>0</v>
      </c>
      <c r="BG2084" s="20">
        <v>0</v>
      </c>
      <c r="BH2084" s="20">
        <v>0</v>
      </c>
      <c r="BI2084" s="20">
        <v>10</v>
      </c>
      <c r="BJ2084" s="20">
        <v>0</v>
      </c>
      <c r="BK2084" s="20">
        <v>49</v>
      </c>
      <c r="BL2084" s="20">
        <v>263</v>
      </c>
      <c r="BM2084" s="20">
        <v>153</v>
      </c>
      <c r="BN2084" s="20">
        <v>43</v>
      </c>
      <c r="BO2084" s="20">
        <v>0</v>
      </c>
      <c r="BP2084" s="20"/>
      <c r="BQ2084" s="20"/>
      <c r="BR2084" s="20"/>
      <c r="BS2084" s="20"/>
      <c r="BT2084" s="20"/>
      <c r="BU2084" s="20"/>
      <c r="BV2084" s="20"/>
    </row>
    <row r="2085" spans="1:74" x14ac:dyDescent="0.25">
      <c r="A2085" s="20" t="s">
        <v>405</v>
      </c>
      <c r="B2085" s="20" t="s">
        <v>470</v>
      </c>
      <c r="C2085" s="20" t="s">
        <v>629</v>
      </c>
      <c r="D2085" s="1">
        <v>44528</v>
      </c>
      <c r="E2085">
        <v>11</v>
      </c>
      <c r="F2085">
        <v>0</v>
      </c>
      <c r="G2085">
        <v>0</v>
      </c>
      <c r="H2085">
        <v>0</v>
      </c>
      <c r="I2085">
        <v>0</v>
      </c>
      <c r="J2085">
        <v>4</v>
      </c>
      <c r="K2085">
        <v>0</v>
      </c>
      <c r="L2085">
        <v>0</v>
      </c>
      <c r="M2085">
        <v>0</v>
      </c>
      <c r="N2085">
        <v>0</v>
      </c>
      <c r="O2085">
        <v>0</v>
      </c>
      <c r="P2085">
        <v>0</v>
      </c>
      <c r="Q2085">
        <v>0</v>
      </c>
      <c r="R2085">
        <v>50</v>
      </c>
      <c r="S2085">
        <v>42</v>
      </c>
      <c r="T2085">
        <v>0</v>
      </c>
      <c r="U2085">
        <v>0</v>
      </c>
      <c r="V2085">
        <v>0</v>
      </c>
      <c r="W2085">
        <v>335</v>
      </c>
      <c r="X2085">
        <v>129</v>
      </c>
      <c r="Y2085">
        <v>6</v>
      </c>
      <c r="Z2085">
        <v>31</v>
      </c>
      <c r="AA2085">
        <v>16</v>
      </c>
      <c r="AB2085">
        <v>197</v>
      </c>
      <c r="AC2085">
        <v>67</v>
      </c>
      <c r="AD2085">
        <v>1</v>
      </c>
      <c r="AE2085">
        <v>7</v>
      </c>
      <c r="AF2085">
        <v>34</v>
      </c>
      <c r="AG2085">
        <v>50</v>
      </c>
      <c r="AH2085">
        <v>14</v>
      </c>
      <c r="AI2085">
        <v>4</v>
      </c>
      <c r="AJ2085">
        <v>1</v>
      </c>
      <c r="AK2085">
        <v>2</v>
      </c>
      <c r="AL2085">
        <v>1</v>
      </c>
      <c r="AM2085">
        <v>0</v>
      </c>
      <c r="AN2085">
        <v>0</v>
      </c>
      <c r="AO2085">
        <v>0</v>
      </c>
      <c r="AP2085">
        <v>0</v>
      </c>
      <c r="AQ2085">
        <v>0</v>
      </c>
      <c r="AR2085">
        <v>0</v>
      </c>
      <c r="AS2085">
        <v>0</v>
      </c>
      <c r="AT2085">
        <v>0</v>
      </c>
      <c r="AU2085">
        <v>0</v>
      </c>
      <c r="AV2085">
        <v>0</v>
      </c>
      <c r="AW2085">
        <v>0</v>
      </c>
      <c r="AX2085">
        <v>0</v>
      </c>
      <c r="AY2085">
        <v>0</v>
      </c>
      <c r="AZ2085">
        <v>0</v>
      </c>
      <c r="BA2085">
        <v>0</v>
      </c>
      <c r="BB2085">
        <v>0</v>
      </c>
      <c r="BC2085">
        <v>0</v>
      </c>
      <c r="BD2085">
        <v>0</v>
      </c>
      <c r="BE2085">
        <v>0</v>
      </c>
      <c r="BF2085">
        <v>0</v>
      </c>
      <c r="BG2085" s="20">
        <v>0</v>
      </c>
      <c r="BH2085" s="20">
        <v>0</v>
      </c>
      <c r="BI2085" s="20">
        <v>10</v>
      </c>
      <c r="BJ2085" s="20">
        <v>0</v>
      </c>
      <c r="BK2085" s="20">
        <v>50</v>
      </c>
      <c r="BL2085" s="20">
        <v>267</v>
      </c>
      <c r="BM2085" s="20">
        <v>152</v>
      </c>
      <c r="BN2085" s="20">
        <v>43</v>
      </c>
      <c r="BO2085" s="20">
        <v>0</v>
      </c>
      <c r="BP2085" s="20"/>
      <c r="BQ2085" s="20"/>
      <c r="BR2085" s="20"/>
      <c r="BS2085" s="20"/>
      <c r="BT2085" s="20"/>
      <c r="BU2085" s="20"/>
      <c r="BV2085" s="20"/>
    </row>
    <row r="2086" spans="1:74" x14ac:dyDescent="0.25">
      <c r="A2086" s="20" t="s">
        <v>405</v>
      </c>
      <c r="B2086" s="20" t="s">
        <v>470</v>
      </c>
      <c r="C2086" s="20" t="s">
        <v>629</v>
      </c>
      <c r="D2086" s="1">
        <v>44535</v>
      </c>
      <c r="E2086">
        <v>11</v>
      </c>
      <c r="F2086">
        <v>0</v>
      </c>
      <c r="G2086">
        <v>0</v>
      </c>
      <c r="H2086">
        <v>0</v>
      </c>
      <c r="I2086">
        <v>0</v>
      </c>
      <c r="J2086">
        <v>4</v>
      </c>
      <c r="K2086">
        <v>0</v>
      </c>
      <c r="L2086">
        <v>0</v>
      </c>
      <c r="M2086">
        <v>0</v>
      </c>
      <c r="N2086">
        <v>0</v>
      </c>
      <c r="O2086">
        <v>0</v>
      </c>
      <c r="P2086">
        <v>0</v>
      </c>
      <c r="Q2086">
        <v>0</v>
      </c>
      <c r="R2086">
        <v>50</v>
      </c>
      <c r="S2086">
        <v>44</v>
      </c>
      <c r="T2086">
        <v>0</v>
      </c>
      <c r="U2086">
        <v>0</v>
      </c>
      <c r="V2086">
        <v>0</v>
      </c>
      <c r="W2086">
        <v>336</v>
      </c>
      <c r="X2086">
        <v>138</v>
      </c>
      <c r="Y2086">
        <v>7</v>
      </c>
      <c r="Z2086">
        <v>30</v>
      </c>
      <c r="AA2086">
        <v>18</v>
      </c>
      <c r="AB2086">
        <v>197</v>
      </c>
      <c r="AC2086">
        <v>77</v>
      </c>
      <c r="AD2086">
        <v>1</v>
      </c>
      <c r="AE2086">
        <v>7</v>
      </c>
      <c r="AF2086">
        <v>34</v>
      </c>
      <c r="AG2086">
        <v>50</v>
      </c>
      <c r="AH2086">
        <v>14</v>
      </c>
      <c r="AI2086">
        <v>3</v>
      </c>
      <c r="AJ2086">
        <v>1</v>
      </c>
      <c r="AK2086">
        <v>3</v>
      </c>
      <c r="AL2086">
        <v>1</v>
      </c>
      <c r="AM2086">
        <v>0</v>
      </c>
      <c r="AN2086">
        <v>0</v>
      </c>
      <c r="AO2086">
        <v>0</v>
      </c>
      <c r="AP2086">
        <v>0</v>
      </c>
      <c r="AQ2086">
        <v>0</v>
      </c>
      <c r="AR2086">
        <v>0</v>
      </c>
      <c r="AS2086">
        <v>0</v>
      </c>
      <c r="AT2086">
        <v>0</v>
      </c>
      <c r="AU2086">
        <v>0</v>
      </c>
      <c r="AV2086">
        <v>0</v>
      </c>
      <c r="AW2086">
        <v>0</v>
      </c>
      <c r="AX2086">
        <v>0</v>
      </c>
      <c r="AY2086">
        <v>0</v>
      </c>
      <c r="AZ2086">
        <v>0</v>
      </c>
      <c r="BA2086">
        <v>0</v>
      </c>
      <c r="BB2086">
        <v>0</v>
      </c>
      <c r="BC2086">
        <v>0</v>
      </c>
      <c r="BD2086">
        <v>0</v>
      </c>
      <c r="BE2086">
        <v>0</v>
      </c>
      <c r="BF2086">
        <v>0</v>
      </c>
      <c r="BG2086" s="20">
        <v>0</v>
      </c>
      <c r="BH2086" s="20">
        <v>0</v>
      </c>
      <c r="BI2086" s="20">
        <v>10</v>
      </c>
      <c r="BJ2086" s="20">
        <v>0</v>
      </c>
      <c r="BK2086" s="20">
        <v>50</v>
      </c>
      <c r="BL2086" s="20">
        <v>266</v>
      </c>
      <c r="BM2086" s="20">
        <v>153</v>
      </c>
      <c r="BN2086" s="20">
        <v>43</v>
      </c>
      <c r="BO2086" s="20">
        <v>0</v>
      </c>
      <c r="BP2086" s="20"/>
      <c r="BQ2086" s="20"/>
      <c r="BR2086" s="20"/>
      <c r="BS2086" s="20"/>
      <c r="BT2086" s="20"/>
      <c r="BU2086" s="20"/>
      <c r="BV2086" s="20"/>
    </row>
    <row r="2087" spans="1:74" x14ac:dyDescent="0.25">
      <c r="A2087" s="20" t="s">
        <v>405</v>
      </c>
      <c r="B2087" s="20" t="s">
        <v>470</v>
      </c>
      <c r="C2087" s="20" t="s">
        <v>629</v>
      </c>
      <c r="D2087" s="1">
        <v>44542</v>
      </c>
      <c r="E2087">
        <v>11</v>
      </c>
      <c r="F2087">
        <v>0</v>
      </c>
      <c r="G2087">
        <v>0</v>
      </c>
      <c r="H2087">
        <v>0</v>
      </c>
      <c r="I2087">
        <v>0</v>
      </c>
      <c r="J2087">
        <v>4</v>
      </c>
      <c r="K2087">
        <v>0</v>
      </c>
      <c r="L2087">
        <v>0</v>
      </c>
      <c r="M2087">
        <v>0</v>
      </c>
      <c r="N2087">
        <v>0</v>
      </c>
      <c r="O2087">
        <v>0</v>
      </c>
      <c r="P2087">
        <v>0</v>
      </c>
      <c r="Q2087">
        <v>0</v>
      </c>
      <c r="R2087">
        <v>51</v>
      </c>
      <c r="S2087">
        <v>46</v>
      </c>
      <c r="T2087">
        <v>0</v>
      </c>
      <c r="U2087">
        <v>0</v>
      </c>
      <c r="V2087">
        <v>0</v>
      </c>
      <c r="W2087">
        <v>335</v>
      </c>
      <c r="X2087">
        <v>147</v>
      </c>
      <c r="Y2087">
        <v>7</v>
      </c>
      <c r="Z2087">
        <v>27</v>
      </c>
      <c r="AA2087">
        <v>18</v>
      </c>
      <c r="AB2087">
        <v>198</v>
      </c>
      <c r="AC2087">
        <v>86</v>
      </c>
      <c r="AD2087">
        <v>1</v>
      </c>
      <c r="AE2087">
        <v>7</v>
      </c>
      <c r="AF2087">
        <v>35</v>
      </c>
      <c r="AG2087">
        <v>55</v>
      </c>
      <c r="AH2087">
        <v>17</v>
      </c>
      <c r="AI2087">
        <v>3</v>
      </c>
      <c r="AJ2087">
        <v>1</v>
      </c>
      <c r="AK2087">
        <v>3</v>
      </c>
      <c r="AL2087">
        <v>1</v>
      </c>
      <c r="AM2087">
        <v>0</v>
      </c>
      <c r="AN2087">
        <v>0</v>
      </c>
      <c r="AO2087">
        <v>0</v>
      </c>
      <c r="AP2087">
        <v>0</v>
      </c>
      <c r="AQ2087">
        <v>0</v>
      </c>
      <c r="AR2087">
        <v>0</v>
      </c>
      <c r="AS2087">
        <v>0</v>
      </c>
      <c r="AT2087">
        <v>0</v>
      </c>
      <c r="AU2087">
        <v>0</v>
      </c>
      <c r="AV2087">
        <v>0</v>
      </c>
      <c r="AW2087">
        <v>0</v>
      </c>
      <c r="AX2087">
        <v>0</v>
      </c>
      <c r="AY2087">
        <v>0</v>
      </c>
      <c r="AZ2087">
        <v>0</v>
      </c>
      <c r="BA2087">
        <v>0</v>
      </c>
      <c r="BB2087">
        <v>0</v>
      </c>
      <c r="BC2087">
        <v>0</v>
      </c>
      <c r="BD2087">
        <v>0</v>
      </c>
      <c r="BE2087">
        <v>0</v>
      </c>
      <c r="BF2087">
        <v>0</v>
      </c>
      <c r="BG2087" s="20">
        <v>0</v>
      </c>
      <c r="BH2087" s="20">
        <v>0</v>
      </c>
      <c r="BI2087" s="20">
        <v>10</v>
      </c>
      <c r="BJ2087" s="20">
        <v>0</v>
      </c>
      <c r="BK2087" s="20">
        <v>51</v>
      </c>
      <c r="BL2087" s="20">
        <v>268</v>
      </c>
      <c r="BM2087" s="20">
        <v>153</v>
      </c>
      <c r="BN2087" s="20">
        <v>48</v>
      </c>
      <c r="BO2087" s="20">
        <v>0</v>
      </c>
      <c r="BP2087" s="20"/>
      <c r="BQ2087" s="20"/>
      <c r="BR2087" s="20"/>
      <c r="BS2087" s="20"/>
      <c r="BT2087" s="20"/>
      <c r="BU2087" s="20"/>
      <c r="BV2087" s="20"/>
    </row>
    <row r="2088" spans="1:74" x14ac:dyDescent="0.25">
      <c r="A2088" s="20" t="s">
        <v>405</v>
      </c>
      <c r="B2088" s="20" t="s">
        <v>470</v>
      </c>
      <c r="C2088" s="20" t="s">
        <v>629</v>
      </c>
      <c r="D2088" s="1">
        <v>44549</v>
      </c>
      <c r="E2088">
        <v>11</v>
      </c>
      <c r="F2088">
        <v>0</v>
      </c>
      <c r="G2088">
        <v>0</v>
      </c>
      <c r="H2088">
        <v>0</v>
      </c>
      <c r="I2088">
        <v>0</v>
      </c>
      <c r="J2088">
        <v>7</v>
      </c>
      <c r="K2088">
        <v>0</v>
      </c>
      <c r="L2088">
        <v>0</v>
      </c>
      <c r="M2088">
        <v>0</v>
      </c>
      <c r="N2088">
        <v>0</v>
      </c>
      <c r="O2088">
        <v>0</v>
      </c>
      <c r="P2088">
        <v>0</v>
      </c>
      <c r="Q2088">
        <v>0</v>
      </c>
      <c r="R2088">
        <v>52</v>
      </c>
      <c r="S2088">
        <v>46</v>
      </c>
      <c r="T2088">
        <v>0</v>
      </c>
      <c r="U2088">
        <v>0</v>
      </c>
      <c r="V2088">
        <v>1</v>
      </c>
      <c r="W2088">
        <v>335</v>
      </c>
      <c r="X2088">
        <v>168</v>
      </c>
      <c r="Y2088">
        <v>7</v>
      </c>
      <c r="Z2088">
        <v>26</v>
      </c>
      <c r="AA2088">
        <v>15</v>
      </c>
      <c r="AB2088">
        <v>198</v>
      </c>
      <c r="AC2088">
        <v>99</v>
      </c>
      <c r="AD2088">
        <v>1</v>
      </c>
      <c r="AE2088">
        <v>7</v>
      </c>
      <c r="AF2088">
        <v>35</v>
      </c>
      <c r="AG2088">
        <v>53</v>
      </c>
      <c r="AH2088">
        <v>22</v>
      </c>
      <c r="AI2088">
        <v>3</v>
      </c>
      <c r="AJ2088">
        <v>1</v>
      </c>
      <c r="AK2088">
        <v>3</v>
      </c>
      <c r="AL2088">
        <v>1</v>
      </c>
      <c r="AM2088">
        <v>0</v>
      </c>
      <c r="AN2088">
        <v>0</v>
      </c>
      <c r="AO2088">
        <v>0</v>
      </c>
      <c r="AP2088">
        <v>0</v>
      </c>
      <c r="AQ2088">
        <v>0</v>
      </c>
      <c r="AR2088">
        <v>0</v>
      </c>
      <c r="AS2088">
        <v>0</v>
      </c>
      <c r="AT2088">
        <v>0</v>
      </c>
      <c r="AU2088">
        <v>0</v>
      </c>
      <c r="AV2088">
        <v>0</v>
      </c>
      <c r="AW2088">
        <v>0</v>
      </c>
      <c r="AX2088">
        <v>0</v>
      </c>
      <c r="AY2088">
        <v>0</v>
      </c>
      <c r="AZ2088">
        <v>0</v>
      </c>
      <c r="BA2088">
        <v>0</v>
      </c>
      <c r="BB2088">
        <v>0</v>
      </c>
      <c r="BC2088">
        <v>0</v>
      </c>
      <c r="BD2088">
        <v>0</v>
      </c>
      <c r="BE2088">
        <v>0</v>
      </c>
      <c r="BF2088">
        <v>0</v>
      </c>
      <c r="BG2088" s="20">
        <v>0</v>
      </c>
      <c r="BH2088" s="20">
        <v>0</v>
      </c>
      <c r="BI2088" s="20">
        <v>10</v>
      </c>
      <c r="BJ2088" s="20">
        <v>0</v>
      </c>
      <c r="BK2088" s="20">
        <v>51</v>
      </c>
      <c r="BL2088" s="20">
        <v>271</v>
      </c>
      <c r="BM2088" s="20">
        <v>153</v>
      </c>
      <c r="BN2088" s="20">
        <v>46</v>
      </c>
      <c r="BO2088" s="20">
        <v>0</v>
      </c>
      <c r="BP2088" s="20">
        <v>2173</v>
      </c>
      <c r="BQ2088" s="20">
        <v>369</v>
      </c>
      <c r="BR2088" s="20">
        <v>0</v>
      </c>
      <c r="BS2088" s="20">
        <v>4</v>
      </c>
      <c r="BT2088" s="20">
        <v>118</v>
      </c>
      <c r="BU2088" s="20">
        <v>662</v>
      </c>
      <c r="BV2088" s="20">
        <v>1265</v>
      </c>
    </row>
    <row r="2089" spans="1:74" x14ac:dyDescent="0.25">
      <c r="A2089" s="20" t="s">
        <v>405</v>
      </c>
      <c r="B2089" s="20" t="s">
        <v>470</v>
      </c>
      <c r="C2089" s="20" t="s">
        <v>629</v>
      </c>
      <c r="D2089" s="1">
        <v>44558</v>
      </c>
      <c r="E2089">
        <v>11</v>
      </c>
      <c r="F2089">
        <v>0</v>
      </c>
      <c r="G2089">
        <v>0</v>
      </c>
      <c r="H2089">
        <v>0</v>
      </c>
      <c r="I2089">
        <v>0</v>
      </c>
      <c r="J2089">
        <v>7</v>
      </c>
      <c r="K2089">
        <v>0</v>
      </c>
      <c r="L2089">
        <v>0</v>
      </c>
      <c r="M2089">
        <v>0</v>
      </c>
      <c r="N2089">
        <v>0</v>
      </c>
      <c r="O2089">
        <v>0</v>
      </c>
      <c r="P2089">
        <v>0</v>
      </c>
      <c r="Q2089">
        <v>0</v>
      </c>
      <c r="R2089">
        <v>52</v>
      </c>
      <c r="S2089">
        <v>46</v>
      </c>
      <c r="T2089">
        <v>0</v>
      </c>
      <c r="U2089">
        <v>0</v>
      </c>
      <c r="V2089">
        <v>0</v>
      </c>
      <c r="W2089">
        <v>334</v>
      </c>
      <c r="X2089">
        <v>176</v>
      </c>
      <c r="Y2089">
        <v>6</v>
      </c>
      <c r="Z2089">
        <v>26</v>
      </c>
      <c r="AA2089">
        <v>15</v>
      </c>
      <c r="AB2089">
        <v>199</v>
      </c>
      <c r="AC2089">
        <v>110</v>
      </c>
      <c r="AD2089">
        <v>1</v>
      </c>
      <c r="AE2089">
        <v>7</v>
      </c>
      <c r="AF2089">
        <v>36</v>
      </c>
      <c r="AG2089">
        <v>55</v>
      </c>
      <c r="AH2089">
        <v>27</v>
      </c>
      <c r="AI2089">
        <v>3</v>
      </c>
      <c r="AJ2089">
        <v>2</v>
      </c>
      <c r="AK2089">
        <v>3</v>
      </c>
      <c r="AL2089">
        <v>1</v>
      </c>
      <c r="AM2089">
        <v>0</v>
      </c>
      <c r="AN2089">
        <v>0</v>
      </c>
      <c r="AO2089">
        <v>0</v>
      </c>
      <c r="AP2089">
        <v>0</v>
      </c>
      <c r="AQ2089">
        <v>0</v>
      </c>
      <c r="AR2089">
        <v>0</v>
      </c>
      <c r="AS2089">
        <v>0</v>
      </c>
      <c r="AT2089">
        <v>0</v>
      </c>
      <c r="AU2089">
        <v>0</v>
      </c>
      <c r="AV2089">
        <v>0</v>
      </c>
      <c r="AW2089">
        <v>0</v>
      </c>
      <c r="AX2089">
        <v>0</v>
      </c>
      <c r="AY2089">
        <v>0</v>
      </c>
      <c r="AZ2089">
        <v>0</v>
      </c>
      <c r="BA2089">
        <v>0</v>
      </c>
      <c r="BB2089">
        <v>0</v>
      </c>
      <c r="BC2089">
        <v>0</v>
      </c>
      <c r="BD2089">
        <v>0</v>
      </c>
      <c r="BE2089">
        <v>0</v>
      </c>
      <c r="BF2089">
        <v>0</v>
      </c>
      <c r="BG2089" s="20">
        <v>0</v>
      </c>
      <c r="BH2089" s="20">
        <v>0</v>
      </c>
      <c r="BI2089" s="20">
        <v>10</v>
      </c>
      <c r="BJ2089" s="20">
        <v>0</v>
      </c>
      <c r="BK2089" s="20">
        <v>51</v>
      </c>
      <c r="BL2089" s="20">
        <v>270</v>
      </c>
      <c r="BM2089" s="20">
        <v>153</v>
      </c>
      <c r="BN2089" s="20">
        <v>47</v>
      </c>
      <c r="BO2089" s="20">
        <v>0</v>
      </c>
      <c r="BP2089" s="20">
        <v>2176</v>
      </c>
      <c r="BQ2089" s="20">
        <v>528</v>
      </c>
      <c r="BR2089" s="20">
        <v>0</v>
      </c>
      <c r="BS2089" s="20">
        <v>4</v>
      </c>
      <c r="BT2089" s="20">
        <v>107</v>
      </c>
      <c r="BU2089" s="20">
        <v>660</v>
      </c>
      <c r="BV2089" s="20">
        <v>1281</v>
      </c>
    </row>
    <row r="2090" spans="1:74" x14ac:dyDescent="0.25">
      <c r="A2090" s="20" t="s">
        <v>405</v>
      </c>
      <c r="B2090" s="20" t="s">
        <v>470</v>
      </c>
      <c r="C2090" s="20" t="s">
        <v>629</v>
      </c>
      <c r="D2090" s="1">
        <v>44564</v>
      </c>
      <c r="E2090">
        <v>11</v>
      </c>
      <c r="F2090">
        <v>0</v>
      </c>
      <c r="G2090">
        <v>0</v>
      </c>
      <c r="H2090">
        <v>0</v>
      </c>
      <c r="I2090">
        <v>0</v>
      </c>
      <c r="J2090">
        <v>7</v>
      </c>
      <c r="K2090">
        <v>0</v>
      </c>
      <c r="L2090">
        <v>0</v>
      </c>
      <c r="M2090">
        <v>0</v>
      </c>
      <c r="N2090">
        <v>0</v>
      </c>
      <c r="O2090">
        <v>0</v>
      </c>
      <c r="P2090">
        <v>0</v>
      </c>
      <c r="Q2090">
        <v>0</v>
      </c>
      <c r="R2090">
        <v>52</v>
      </c>
      <c r="S2090">
        <v>46</v>
      </c>
      <c r="T2090">
        <v>0</v>
      </c>
      <c r="U2090">
        <v>0</v>
      </c>
      <c r="V2090">
        <v>0</v>
      </c>
      <c r="W2090">
        <v>335</v>
      </c>
      <c r="X2090">
        <v>183</v>
      </c>
      <c r="Y2090">
        <v>6</v>
      </c>
      <c r="Z2090">
        <v>25</v>
      </c>
      <c r="AA2090">
        <v>15</v>
      </c>
      <c r="AB2090">
        <v>201</v>
      </c>
      <c r="AC2090">
        <v>118</v>
      </c>
      <c r="AD2090">
        <v>1</v>
      </c>
      <c r="AE2090">
        <v>7</v>
      </c>
      <c r="AF2090">
        <v>38</v>
      </c>
      <c r="AG2090">
        <v>55</v>
      </c>
      <c r="AH2090">
        <v>27</v>
      </c>
      <c r="AI2090">
        <v>3</v>
      </c>
      <c r="AJ2090">
        <v>2</v>
      </c>
      <c r="AK2090">
        <v>3</v>
      </c>
      <c r="AL2090">
        <v>1</v>
      </c>
      <c r="AM2090">
        <v>0</v>
      </c>
      <c r="AN2090">
        <v>0</v>
      </c>
      <c r="AO2090">
        <v>0</v>
      </c>
      <c r="AP2090">
        <v>0</v>
      </c>
      <c r="AQ2090">
        <v>0</v>
      </c>
      <c r="AR2090">
        <v>0</v>
      </c>
      <c r="AS2090">
        <v>0</v>
      </c>
      <c r="AT2090">
        <v>0</v>
      </c>
      <c r="AU2090">
        <v>0</v>
      </c>
      <c r="AV2090">
        <v>0</v>
      </c>
      <c r="AW2090">
        <v>0</v>
      </c>
      <c r="AX2090">
        <v>0</v>
      </c>
      <c r="AY2090">
        <v>0</v>
      </c>
      <c r="AZ2090">
        <v>0</v>
      </c>
      <c r="BA2090">
        <v>0</v>
      </c>
      <c r="BB2090">
        <v>0</v>
      </c>
      <c r="BC2090">
        <v>0</v>
      </c>
      <c r="BD2090">
        <v>0</v>
      </c>
      <c r="BE2090">
        <v>0</v>
      </c>
      <c r="BF2090">
        <v>0</v>
      </c>
      <c r="BG2090" s="20">
        <v>0</v>
      </c>
      <c r="BH2090" s="20">
        <v>0</v>
      </c>
      <c r="BI2090" s="20">
        <v>10</v>
      </c>
      <c r="BJ2090" s="20">
        <v>0</v>
      </c>
      <c r="BK2090" s="20">
        <v>51</v>
      </c>
      <c r="BL2090" s="20">
        <v>273</v>
      </c>
      <c r="BM2090" s="20">
        <v>153</v>
      </c>
      <c r="BN2090" s="20">
        <v>47</v>
      </c>
      <c r="BO2090" s="20">
        <v>0</v>
      </c>
      <c r="BP2090" s="20">
        <v>2180</v>
      </c>
      <c r="BQ2090" s="20">
        <v>625</v>
      </c>
      <c r="BR2090" s="20">
        <v>0</v>
      </c>
      <c r="BS2090" s="20">
        <v>4</v>
      </c>
      <c r="BT2090" s="20">
        <v>104</v>
      </c>
      <c r="BU2090" s="20">
        <v>666</v>
      </c>
      <c r="BV2090" s="20">
        <v>1288</v>
      </c>
    </row>
    <row r="2091" spans="1:74" x14ac:dyDescent="0.25">
      <c r="A2091" s="20" t="s">
        <v>405</v>
      </c>
      <c r="B2091" s="20" t="s">
        <v>470</v>
      </c>
      <c r="C2091" s="20" t="s">
        <v>629</v>
      </c>
      <c r="D2091" s="1">
        <v>44570</v>
      </c>
      <c r="E2091">
        <v>11</v>
      </c>
      <c r="F2091">
        <v>0</v>
      </c>
      <c r="G2091">
        <v>0</v>
      </c>
      <c r="H2091">
        <v>0</v>
      </c>
      <c r="I2091">
        <v>0</v>
      </c>
      <c r="J2091">
        <v>7</v>
      </c>
      <c r="K2091">
        <v>0</v>
      </c>
      <c r="L2091">
        <v>0</v>
      </c>
      <c r="M2091">
        <v>0</v>
      </c>
      <c r="N2091">
        <v>0</v>
      </c>
      <c r="O2091">
        <v>0</v>
      </c>
      <c r="P2091">
        <v>0</v>
      </c>
      <c r="Q2091">
        <v>0</v>
      </c>
      <c r="R2091">
        <v>52</v>
      </c>
      <c r="S2091">
        <v>47</v>
      </c>
      <c r="T2091">
        <v>0</v>
      </c>
      <c r="U2091">
        <v>0</v>
      </c>
      <c r="V2091">
        <v>0</v>
      </c>
      <c r="W2091">
        <v>335</v>
      </c>
      <c r="X2091">
        <v>188</v>
      </c>
      <c r="Y2091">
        <v>5</v>
      </c>
      <c r="Z2091">
        <v>25</v>
      </c>
      <c r="AA2091">
        <v>15</v>
      </c>
      <c r="AB2091">
        <v>203</v>
      </c>
      <c r="AC2091">
        <v>122</v>
      </c>
      <c r="AD2091">
        <v>1</v>
      </c>
      <c r="AE2091">
        <v>7</v>
      </c>
      <c r="AF2091">
        <v>39</v>
      </c>
      <c r="AG2091">
        <v>55</v>
      </c>
      <c r="AH2091">
        <v>31</v>
      </c>
      <c r="AI2091">
        <v>3</v>
      </c>
      <c r="AJ2091">
        <v>2</v>
      </c>
      <c r="AK2091">
        <v>3</v>
      </c>
      <c r="AL2091">
        <v>1</v>
      </c>
      <c r="AM2091">
        <v>0</v>
      </c>
      <c r="AN2091">
        <v>0</v>
      </c>
      <c r="AO2091">
        <v>0</v>
      </c>
      <c r="AP2091">
        <v>0</v>
      </c>
      <c r="AQ2091">
        <v>0</v>
      </c>
      <c r="AR2091">
        <v>0</v>
      </c>
      <c r="AS2091">
        <v>0</v>
      </c>
      <c r="AT2091">
        <v>0</v>
      </c>
      <c r="AU2091">
        <v>0</v>
      </c>
      <c r="AV2091">
        <v>0</v>
      </c>
      <c r="AW2091">
        <v>0</v>
      </c>
      <c r="AX2091">
        <v>0</v>
      </c>
      <c r="AY2091">
        <v>0</v>
      </c>
      <c r="AZ2091">
        <v>0</v>
      </c>
      <c r="BA2091">
        <v>0</v>
      </c>
      <c r="BB2091">
        <v>0</v>
      </c>
      <c r="BC2091">
        <v>0</v>
      </c>
      <c r="BD2091">
        <v>0</v>
      </c>
      <c r="BE2091">
        <v>0</v>
      </c>
      <c r="BF2091">
        <v>0</v>
      </c>
      <c r="BG2091" s="20">
        <v>0</v>
      </c>
      <c r="BH2091" s="20">
        <v>0</v>
      </c>
      <c r="BI2091" s="20">
        <v>10</v>
      </c>
      <c r="BJ2091" s="20">
        <v>0</v>
      </c>
      <c r="BK2091" s="20">
        <v>51</v>
      </c>
      <c r="BL2091" s="20">
        <v>274</v>
      </c>
      <c r="BM2091" s="20">
        <v>154</v>
      </c>
      <c r="BN2091" s="20">
        <v>47</v>
      </c>
      <c r="BO2091" s="20">
        <v>0</v>
      </c>
      <c r="BP2091" s="20">
        <v>2179</v>
      </c>
      <c r="BQ2091" s="20">
        <v>665</v>
      </c>
      <c r="BR2091" s="20">
        <v>0</v>
      </c>
      <c r="BS2091" s="20">
        <v>5</v>
      </c>
      <c r="BT2091" s="20">
        <v>101</v>
      </c>
      <c r="BU2091" s="20">
        <v>664</v>
      </c>
      <c r="BV2091" s="20">
        <v>1297</v>
      </c>
    </row>
    <row r="2092" spans="1:74" x14ac:dyDescent="0.25">
      <c r="A2092" s="20" t="s">
        <v>405</v>
      </c>
      <c r="B2092" s="20" t="s">
        <v>470</v>
      </c>
      <c r="C2092" s="20" t="s">
        <v>629</v>
      </c>
      <c r="D2092" s="1">
        <v>44577</v>
      </c>
      <c r="E2092">
        <v>10</v>
      </c>
      <c r="F2092">
        <v>0</v>
      </c>
      <c r="G2092">
        <v>0</v>
      </c>
      <c r="H2092">
        <v>0</v>
      </c>
      <c r="I2092">
        <v>0</v>
      </c>
      <c r="J2092">
        <v>6</v>
      </c>
      <c r="K2092">
        <v>0</v>
      </c>
      <c r="L2092">
        <v>0</v>
      </c>
      <c r="M2092">
        <v>0</v>
      </c>
      <c r="N2092">
        <v>0</v>
      </c>
      <c r="O2092">
        <v>0</v>
      </c>
      <c r="P2092">
        <v>0</v>
      </c>
      <c r="Q2092">
        <v>0</v>
      </c>
      <c r="R2092">
        <v>52</v>
      </c>
      <c r="S2092">
        <v>47</v>
      </c>
      <c r="T2092">
        <v>0</v>
      </c>
      <c r="U2092">
        <v>0</v>
      </c>
      <c r="V2092">
        <v>0</v>
      </c>
      <c r="W2092">
        <v>337</v>
      </c>
      <c r="X2092">
        <v>198</v>
      </c>
      <c r="Y2092">
        <v>5</v>
      </c>
      <c r="Z2092">
        <v>23</v>
      </c>
      <c r="AA2092">
        <v>15</v>
      </c>
      <c r="AB2092">
        <v>203</v>
      </c>
      <c r="AC2092">
        <v>126</v>
      </c>
      <c r="AD2092">
        <v>1</v>
      </c>
      <c r="AE2092">
        <v>7</v>
      </c>
      <c r="AF2092">
        <v>39</v>
      </c>
      <c r="AG2092">
        <v>55</v>
      </c>
      <c r="AH2092">
        <v>32</v>
      </c>
      <c r="AI2092">
        <v>3</v>
      </c>
      <c r="AJ2092">
        <v>2</v>
      </c>
      <c r="AK2092">
        <v>2</v>
      </c>
      <c r="AL2092">
        <v>1</v>
      </c>
      <c r="AM2092">
        <v>0</v>
      </c>
      <c r="AN2092">
        <v>0</v>
      </c>
      <c r="AO2092">
        <v>0</v>
      </c>
      <c r="AP2092">
        <v>0</v>
      </c>
      <c r="AQ2092">
        <v>0</v>
      </c>
      <c r="AR2092">
        <v>0</v>
      </c>
      <c r="AS2092">
        <v>0</v>
      </c>
      <c r="AT2092">
        <v>0</v>
      </c>
      <c r="AU2092">
        <v>0</v>
      </c>
      <c r="AV2092">
        <v>0</v>
      </c>
      <c r="AW2092">
        <v>0</v>
      </c>
      <c r="AX2092">
        <v>0</v>
      </c>
      <c r="AY2092">
        <v>0</v>
      </c>
      <c r="AZ2092">
        <v>0</v>
      </c>
      <c r="BA2092">
        <v>0</v>
      </c>
      <c r="BB2092">
        <v>0</v>
      </c>
      <c r="BC2092">
        <v>0</v>
      </c>
      <c r="BD2092">
        <v>0</v>
      </c>
      <c r="BE2092">
        <v>0</v>
      </c>
      <c r="BF2092">
        <v>0</v>
      </c>
      <c r="BG2092" s="20">
        <v>0</v>
      </c>
      <c r="BH2092" s="20">
        <v>0</v>
      </c>
      <c r="BI2092" s="20">
        <v>9</v>
      </c>
      <c r="BJ2092" s="20">
        <v>0</v>
      </c>
      <c r="BK2092" s="20">
        <v>51</v>
      </c>
      <c r="BL2092" s="20">
        <v>278</v>
      </c>
      <c r="BM2092" s="20">
        <v>154</v>
      </c>
      <c r="BN2092" s="20">
        <v>47</v>
      </c>
      <c r="BO2092" s="20">
        <v>0</v>
      </c>
      <c r="BP2092" s="20">
        <v>2181</v>
      </c>
      <c r="BQ2092" s="20">
        <v>702</v>
      </c>
      <c r="BR2092" s="20">
        <v>0</v>
      </c>
      <c r="BS2092" s="20">
        <v>5</v>
      </c>
      <c r="BT2092" s="20">
        <v>97</v>
      </c>
      <c r="BU2092" s="20">
        <v>666</v>
      </c>
      <c r="BV2092" s="20">
        <v>1301</v>
      </c>
    </row>
    <row r="2093" spans="1:74" x14ac:dyDescent="0.25">
      <c r="A2093" s="20" t="s">
        <v>405</v>
      </c>
      <c r="B2093" s="20" t="s">
        <v>470</v>
      </c>
      <c r="C2093" s="20" t="s">
        <v>629</v>
      </c>
      <c r="D2093" s="1">
        <v>44584</v>
      </c>
      <c r="E2093">
        <v>10</v>
      </c>
      <c r="F2093">
        <v>0</v>
      </c>
      <c r="G2093">
        <v>0</v>
      </c>
      <c r="H2093">
        <v>0</v>
      </c>
      <c r="I2093">
        <v>0</v>
      </c>
      <c r="J2093">
        <v>6</v>
      </c>
      <c r="K2093">
        <v>0</v>
      </c>
      <c r="L2093">
        <v>0</v>
      </c>
      <c r="M2093">
        <v>1</v>
      </c>
      <c r="N2093">
        <v>0</v>
      </c>
      <c r="O2093">
        <v>0</v>
      </c>
      <c r="P2093">
        <v>0</v>
      </c>
      <c r="Q2093">
        <v>0</v>
      </c>
      <c r="R2093">
        <v>54</v>
      </c>
      <c r="S2093">
        <v>47</v>
      </c>
      <c r="T2093">
        <v>0</v>
      </c>
      <c r="U2093">
        <v>0</v>
      </c>
      <c r="V2093">
        <v>1</v>
      </c>
      <c r="W2093">
        <v>338</v>
      </c>
      <c r="X2093">
        <v>199</v>
      </c>
      <c r="Y2093">
        <v>5</v>
      </c>
      <c r="Z2093">
        <v>23</v>
      </c>
      <c r="AA2093">
        <v>15</v>
      </c>
      <c r="AB2093">
        <v>204</v>
      </c>
      <c r="AC2093">
        <v>126</v>
      </c>
      <c r="AD2093">
        <v>1</v>
      </c>
      <c r="AE2093">
        <v>7</v>
      </c>
      <c r="AF2093">
        <v>40</v>
      </c>
      <c r="AG2093">
        <v>56</v>
      </c>
      <c r="AH2093">
        <v>32</v>
      </c>
      <c r="AI2093">
        <v>3</v>
      </c>
      <c r="AJ2093">
        <v>2</v>
      </c>
      <c r="AK2093">
        <v>2</v>
      </c>
      <c r="AL2093">
        <v>1</v>
      </c>
      <c r="AM2093">
        <v>0</v>
      </c>
      <c r="AN2093">
        <v>0</v>
      </c>
      <c r="AO2093">
        <v>0</v>
      </c>
      <c r="AP2093">
        <v>0</v>
      </c>
      <c r="AQ2093">
        <v>0</v>
      </c>
      <c r="AR2093">
        <v>0</v>
      </c>
      <c r="AS2093">
        <v>0</v>
      </c>
      <c r="AT2093">
        <v>0</v>
      </c>
      <c r="AU2093">
        <v>0</v>
      </c>
      <c r="AV2093">
        <v>0</v>
      </c>
      <c r="AW2093">
        <v>0</v>
      </c>
      <c r="AX2093">
        <v>0</v>
      </c>
      <c r="AY2093">
        <v>0</v>
      </c>
      <c r="AZ2093">
        <v>0</v>
      </c>
      <c r="BA2093">
        <v>0</v>
      </c>
      <c r="BB2093">
        <v>0</v>
      </c>
      <c r="BC2093">
        <v>0</v>
      </c>
      <c r="BD2093">
        <v>0</v>
      </c>
      <c r="BE2093">
        <v>0</v>
      </c>
      <c r="BF2093">
        <v>0</v>
      </c>
      <c r="BG2093" s="20">
        <v>0</v>
      </c>
      <c r="BH2093" s="20">
        <v>0</v>
      </c>
      <c r="BI2093" s="20">
        <v>8</v>
      </c>
      <c r="BJ2093" s="20">
        <v>0</v>
      </c>
      <c r="BK2093" s="20">
        <v>52</v>
      </c>
      <c r="BL2093" s="20">
        <v>279</v>
      </c>
      <c r="BM2093" s="20">
        <v>154</v>
      </c>
      <c r="BN2093" s="20">
        <v>48</v>
      </c>
      <c r="BO2093" s="20">
        <v>0</v>
      </c>
      <c r="BP2093" s="20">
        <v>2183</v>
      </c>
      <c r="BQ2093" s="20">
        <v>723</v>
      </c>
      <c r="BR2093" s="20">
        <v>0</v>
      </c>
      <c r="BS2093" s="20">
        <v>5</v>
      </c>
      <c r="BT2093" s="20">
        <v>93</v>
      </c>
      <c r="BU2093" s="20">
        <v>660</v>
      </c>
      <c r="BV2093" s="20">
        <v>1313</v>
      </c>
    </row>
    <row r="2094" spans="1:74" x14ac:dyDescent="0.25">
      <c r="A2094" s="20" t="s">
        <v>405</v>
      </c>
      <c r="B2094" s="20" t="s">
        <v>470</v>
      </c>
      <c r="C2094" s="20" t="s">
        <v>629</v>
      </c>
      <c r="D2094" s="1">
        <v>44591</v>
      </c>
      <c r="E2094">
        <v>11</v>
      </c>
      <c r="F2094">
        <v>0</v>
      </c>
      <c r="G2094">
        <v>0</v>
      </c>
      <c r="H2094">
        <v>0</v>
      </c>
      <c r="I2094">
        <v>0</v>
      </c>
      <c r="J2094">
        <v>6</v>
      </c>
      <c r="K2094">
        <v>0</v>
      </c>
      <c r="L2094">
        <v>1</v>
      </c>
      <c r="M2094">
        <v>1</v>
      </c>
      <c r="N2094">
        <v>0</v>
      </c>
      <c r="O2094">
        <v>0</v>
      </c>
      <c r="P2094">
        <v>0</v>
      </c>
      <c r="Q2094">
        <v>0</v>
      </c>
      <c r="R2094">
        <v>52</v>
      </c>
      <c r="S2094">
        <v>46</v>
      </c>
      <c r="T2094">
        <v>0</v>
      </c>
      <c r="U2094">
        <v>0</v>
      </c>
      <c r="V2094">
        <v>0</v>
      </c>
      <c r="W2094">
        <v>336</v>
      </c>
      <c r="X2094">
        <v>199</v>
      </c>
      <c r="Y2094">
        <v>5</v>
      </c>
      <c r="Z2094">
        <v>22</v>
      </c>
      <c r="AA2094">
        <v>15</v>
      </c>
      <c r="AB2094">
        <v>205</v>
      </c>
      <c r="AC2094">
        <v>128</v>
      </c>
      <c r="AD2094">
        <v>1</v>
      </c>
      <c r="AE2094">
        <v>7</v>
      </c>
      <c r="AF2094">
        <v>41</v>
      </c>
      <c r="AG2094">
        <v>54</v>
      </c>
      <c r="AH2094">
        <v>34</v>
      </c>
      <c r="AI2094">
        <v>3</v>
      </c>
      <c r="AJ2094">
        <v>2</v>
      </c>
      <c r="AK2094">
        <v>2</v>
      </c>
      <c r="AL2094">
        <v>1</v>
      </c>
      <c r="AM2094">
        <v>0</v>
      </c>
      <c r="AN2094">
        <v>0</v>
      </c>
      <c r="AO2094">
        <v>0</v>
      </c>
      <c r="AP2094">
        <v>0</v>
      </c>
      <c r="AQ2094">
        <v>0</v>
      </c>
      <c r="AR2094">
        <v>0</v>
      </c>
      <c r="AS2094">
        <v>0</v>
      </c>
      <c r="AT2094">
        <v>0</v>
      </c>
      <c r="AU2094">
        <v>0</v>
      </c>
      <c r="AV2094">
        <v>0</v>
      </c>
      <c r="AW2094">
        <v>0</v>
      </c>
      <c r="AX2094">
        <v>0</v>
      </c>
      <c r="AY2094">
        <v>0</v>
      </c>
      <c r="AZ2094">
        <v>0</v>
      </c>
      <c r="BA2094">
        <v>0</v>
      </c>
      <c r="BB2094">
        <v>0</v>
      </c>
      <c r="BC2094">
        <v>0</v>
      </c>
      <c r="BD2094">
        <v>0</v>
      </c>
      <c r="BE2094">
        <v>0</v>
      </c>
      <c r="BF2094">
        <v>0</v>
      </c>
      <c r="BG2094" s="20">
        <v>0</v>
      </c>
      <c r="BH2094" s="20">
        <v>0</v>
      </c>
      <c r="BI2094" s="20">
        <v>9</v>
      </c>
      <c r="BJ2094" s="20">
        <v>0</v>
      </c>
      <c r="BK2094" s="20">
        <v>51</v>
      </c>
      <c r="BL2094" s="20">
        <v>279</v>
      </c>
      <c r="BM2094" s="20">
        <v>154</v>
      </c>
      <c r="BN2094" s="20">
        <v>46</v>
      </c>
      <c r="BO2094" s="20">
        <v>0</v>
      </c>
      <c r="BP2094" s="20">
        <v>2186</v>
      </c>
      <c r="BQ2094" s="20">
        <v>753</v>
      </c>
      <c r="BR2094" s="20">
        <v>0</v>
      </c>
      <c r="BS2094" s="20">
        <v>5</v>
      </c>
      <c r="BT2094" s="20">
        <v>89</v>
      </c>
      <c r="BU2094" s="20">
        <v>661</v>
      </c>
      <c r="BV2094" s="20">
        <v>1317</v>
      </c>
    </row>
    <row r="2095" spans="1:74" x14ac:dyDescent="0.25">
      <c r="A2095" s="20" t="s">
        <v>405</v>
      </c>
      <c r="B2095" s="20" t="s">
        <v>470</v>
      </c>
      <c r="C2095" s="20" t="s">
        <v>629</v>
      </c>
      <c r="D2095" s="1">
        <v>44599</v>
      </c>
      <c r="E2095">
        <v>10</v>
      </c>
      <c r="F2095">
        <v>0</v>
      </c>
      <c r="G2095">
        <v>0</v>
      </c>
      <c r="H2095">
        <v>0</v>
      </c>
      <c r="I2095">
        <v>0</v>
      </c>
      <c r="J2095">
        <v>6</v>
      </c>
      <c r="K2095">
        <v>0</v>
      </c>
      <c r="L2095">
        <v>1</v>
      </c>
      <c r="M2095">
        <v>1</v>
      </c>
      <c r="N2095">
        <v>0</v>
      </c>
      <c r="O2095">
        <v>0</v>
      </c>
      <c r="P2095">
        <v>0</v>
      </c>
      <c r="Q2095">
        <v>0</v>
      </c>
      <c r="R2095">
        <v>52</v>
      </c>
      <c r="S2095">
        <v>46</v>
      </c>
      <c r="T2095">
        <v>0</v>
      </c>
      <c r="U2095">
        <v>0</v>
      </c>
      <c r="V2095">
        <v>0</v>
      </c>
      <c r="W2095">
        <v>333</v>
      </c>
      <c r="X2095">
        <v>198</v>
      </c>
      <c r="Y2095">
        <v>5</v>
      </c>
      <c r="Z2095">
        <v>22</v>
      </c>
      <c r="AA2095">
        <v>14</v>
      </c>
      <c r="AB2095">
        <v>204</v>
      </c>
      <c r="AC2095">
        <v>128</v>
      </c>
      <c r="AD2095">
        <v>1</v>
      </c>
      <c r="AE2095">
        <v>7</v>
      </c>
      <c r="AF2095">
        <v>41</v>
      </c>
      <c r="AG2095">
        <v>55</v>
      </c>
      <c r="AH2095">
        <v>35</v>
      </c>
      <c r="AI2095">
        <v>3</v>
      </c>
      <c r="AJ2095">
        <v>2</v>
      </c>
      <c r="AK2095">
        <v>2</v>
      </c>
      <c r="AL2095">
        <v>1</v>
      </c>
      <c r="AM2095">
        <v>0</v>
      </c>
      <c r="AN2095">
        <v>0</v>
      </c>
      <c r="AO2095">
        <v>0</v>
      </c>
      <c r="AP2095">
        <v>0</v>
      </c>
      <c r="AQ2095">
        <v>0</v>
      </c>
      <c r="AR2095">
        <v>0</v>
      </c>
      <c r="AS2095">
        <v>0</v>
      </c>
      <c r="AT2095">
        <v>0</v>
      </c>
      <c r="AU2095">
        <v>0</v>
      </c>
      <c r="AV2095">
        <v>0</v>
      </c>
      <c r="AW2095">
        <v>0</v>
      </c>
      <c r="AX2095">
        <v>0</v>
      </c>
      <c r="AY2095">
        <v>0</v>
      </c>
      <c r="AZ2095">
        <v>0</v>
      </c>
      <c r="BA2095">
        <v>0</v>
      </c>
      <c r="BB2095">
        <v>0</v>
      </c>
      <c r="BC2095">
        <v>0</v>
      </c>
      <c r="BD2095">
        <v>0</v>
      </c>
      <c r="BE2095">
        <v>0</v>
      </c>
      <c r="BF2095">
        <v>0</v>
      </c>
      <c r="BG2095" s="20">
        <v>0</v>
      </c>
      <c r="BH2095" s="20">
        <v>0</v>
      </c>
      <c r="BI2095" s="20">
        <v>8</v>
      </c>
      <c r="BJ2095" s="20">
        <v>0</v>
      </c>
      <c r="BK2095" s="20">
        <v>51</v>
      </c>
      <c r="BL2095" s="20">
        <v>277</v>
      </c>
      <c r="BM2095" s="20">
        <v>153</v>
      </c>
      <c r="BN2095" s="20">
        <v>47</v>
      </c>
      <c r="BO2095" s="20">
        <v>0</v>
      </c>
      <c r="BP2095" s="20">
        <v>2179</v>
      </c>
      <c r="BQ2095" s="20">
        <v>757</v>
      </c>
      <c r="BR2095" s="20">
        <v>0</v>
      </c>
      <c r="BS2095" s="20">
        <v>7</v>
      </c>
      <c r="BT2095" s="20">
        <v>87</v>
      </c>
      <c r="BU2095" s="20">
        <v>659</v>
      </c>
      <c r="BV2095" s="20">
        <v>1318</v>
      </c>
    </row>
    <row r="2096" spans="1:74" x14ac:dyDescent="0.25">
      <c r="A2096" s="20" t="s">
        <v>405</v>
      </c>
      <c r="B2096" s="20" t="s">
        <v>470</v>
      </c>
      <c r="C2096" s="20" t="s">
        <v>629</v>
      </c>
      <c r="D2096" s="1">
        <v>44606</v>
      </c>
      <c r="E2096">
        <v>9</v>
      </c>
      <c r="F2096">
        <v>0</v>
      </c>
      <c r="G2096">
        <v>0</v>
      </c>
      <c r="H2096">
        <v>0</v>
      </c>
      <c r="I2096">
        <v>0</v>
      </c>
      <c r="J2096">
        <v>6</v>
      </c>
      <c r="K2096">
        <v>0</v>
      </c>
      <c r="L2096">
        <v>1</v>
      </c>
      <c r="M2096">
        <v>1</v>
      </c>
      <c r="N2096">
        <v>0</v>
      </c>
      <c r="O2096">
        <v>0</v>
      </c>
      <c r="P2096">
        <v>0</v>
      </c>
      <c r="Q2096">
        <v>0</v>
      </c>
      <c r="R2096">
        <v>52</v>
      </c>
      <c r="S2096">
        <v>46</v>
      </c>
      <c r="T2096">
        <v>0</v>
      </c>
      <c r="U2096">
        <v>0</v>
      </c>
      <c r="V2096">
        <v>0</v>
      </c>
      <c r="W2096">
        <v>338</v>
      </c>
      <c r="X2096">
        <v>199</v>
      </c>
      <c r="Y2096">
        <v>5</v>
      </c>
      <c r="Z2096">
        <v>22</v>
      </c>
      <c r="AA2096">
        <v>18</v>
      </c>
      <c r="AB2096">
        <v>204</v>
      </c>
      <c r="AC2096">
        <v>128</v>
      </c>
      <c r="AD2096">
        <v>1</v>
      </c>
      <c r="AE2096">
        <v>7</v>
      </c>
      <c r="AF2096">
        <v>41</v>
      </c>
      <c r="AG2096">
        <v>55</v>
      </c>
      <c r="AH2096">
        <v>36</v>
      </c>
      <c r="AI2096">
        <v>3</v>
      </c>
      <c r="AJ2096">
        <v>2</v>
      </c>
      <c r="AK2096">
        <v>2</v>
      </c>
      <c r="AL2096">
        <v>1</v>
      </c>
      <c r="AM2096">
        <v>0</v>
      </c>
      <c r="AN2096">
        <v>0</v>
      </c>
      <c r="AO2096">
        <v>0</v>
      </c>
      <c r="AP2096">
        <v>0</v>
      </c>
      <c r="AQ2096">
        <v>0</v>
      </c>
      <c r="AR2096">
        <v>0</v>
      </c>
      <c r="AS2096">
        <v>0</v>
      </c>
      <c r="AT2096">
        <v>0</v>
      </c>
      <c r="AU2096">
        <v>0</v>
      </c>
      <c r="AV2096">
        <v>0</v>
      </c>
      <c r="AW2096">
        <v>0</v>
      </c>
      <c r="AX2096">
        <v>0</v>
      </c>
      <c r="AY2096">
        <v>0</v>
      </c>
      <c r="AZ2096">
        <v>0</v>
      </c>
      <c r="BA2096">
        <v>0</v>
      </c>
      <c r="BB2096">
        <v>0</v>
      </c>
      <c r="BC2096">
        <v>0</v>
      </c>
      <c r="BD2096">
        <v>0</v>
      </c>
      <c r="BE2096">
        <v>0</v>
      </c>
      <c r="BF2096">
        <v>0</v>
      </c>
      <c r="BG2096" s="20">
        <v>0</v>
      </c>
      <c r="BH2096" s="20">
        <v>0</v>
      </c>
      <c r="BI2096" s="20">
        <v>7</v>
      </c>
      <c r="BJ2096" s="20">
        <v>0</v>
      </c>
      <c r="BK2096" s="20">
        <v>51</v>
      </c>
      <c r="BL2096" s="20">
        <v>280</v>
      </c>
      <c r="BM2096" s="20">
        <v>153</v>
      </c>
      <c r="BN2096" s="20">
        <v>47</v>
      </c>
      <c r="BO2096" s="20">
        <v>0</v>
      </c>
      <c r="BP2096" s="20">
        <v>2185</v>
      </c>
      <c r="BQ2096" s="20">
        <v>769</v>
      </c>
      <c r="BR2096" s="20">
        <v>0</v>
      </c>
      <c r="BS2096" s="20">
        <v>7</v>
      </c>
      <c r="BT2096" s="20">
        <v>89</v>
      </c>
      <c r="BU2096" s="20">
        <v>663</v>
      </c>
      <c r="BV2096" s="20">
        <v>1322</v>
      </c>
    </row>
    <row r="2097" spans="1:74" x14ac:dyDescent="0.25">
      <c r="A2097" s="20" t="s">
        <v>405</v>
      </c>
      <c r="B2097" s="20" t="s">
        <v>626</v>
      </c>
      <c r="C2097" s="20" t="s">
        <v>630</v>
      </c>
      <c r="D2097" s="1">
        <v>44493</v>
      </c>
      <c r="E2097">
        <v>60</v>
      </c>
      <c r="F2097">
        <v>1</v>
      </c>
      <c r="G2097">
        <v>0</v>
      </c>
      <c r="H2097">
        <v>0</v>
      </c>
      <c r="I2097">
        <v>0</v>
      </c>
      <c r="J2097">
        <v>6</v>
      </c>
      <c r="K2097">
        <v>2</v>
      </c>
      <c r="L2097">
        <v>10</v>
      </c>
      <c r="M2097">
        <v>0</v>
      </c>
      <c r="N2097">
        <v>0</v>
      </c>
      <c r="O2097">
        <v>0</v>
      </c>
      <c r="P2097">
        <v>0</v>
      </c>
      <c r="Q2097">
        <v>0</v>
      </c>
      <c r="R2097">
        <v>136</v>
      </c>
      <c r="S2097">
        <v>0</v>
      </c>
      <c r="T2097">
        <v>42</v>
      </c>
      <c r="U2097">
        <v>18</v>
      </c>
      <c r="V2097">
        <v>0</v>
      </c>
      <c r="W2097">
        <v>752</v>
      </c>
      <c r="X2097">
        <v>0</v>
      </c>
      <c r="Y2097">
        <v>33</v>
      </c>
      <c r="Z2097">
        <v>182</v>
      </c>
      <c r="AA2097">
        <v>10</v>
      </c>
      <c r="AB2097">
        <v>541</v>
      </c>
      <c r="AC2097">
        <v>20</v>
      </c>
      <c r="AD2097">
        <v>0</v>
      </c>
      <c r="AE2097">
        <v>102</v>
      </c>
      <c r="AF2097">
        <v>67</v>
      </c>
      <c r="AG2097">
        <v>101</v>
      </c>
      <c r="AH2097">
        <v>0</v>
      </c>
      <c r="AI2097">
        <v>1</v>
      </c>
      <c r="AJ2097">
        <v>26</v>
      </c>
      <c r="AK2097">
        <v>6</v>
      </c>
      <c r="AL2097">
        <v>17</v>
      </c>
      <c r="AM2097">
        <v>0</v>
      </c>
      <c r="AN2097">
        <v>1</v>
      </c>
      <c r="AO2097">
        <v>0</v>
      </c>
      <c r="AP2097">
        <v>0</v>
      </c>
      <c r="AQ2097">
        <v>0</v>
      </c>
      <c r="AR2097">
        <v>0</v>
      </c>
      <c r="AS2097">
        <v>0</v>
      </c>
      <c r="AT2097">
        <v>0</v>
      </c>
      <c r="AU2097">
        <v>0</v>
      </c>
      <c r="AV2097">
        <v>0</v>
      </c>
      <c r="AW2097">
        <v>0</v>
      </c>
      <c r="AX2097">
        <v>0</v>
      </c>
      <c r="AY2097">
        <v>0</v>
      </c>
      <c r="AZ2097">
        <v>0</v>
      </c>
      <c r="BA2097">
        <v>0</v>
      </c>
      <c r="BB2097">
        <v>13</v>
      </c>
      <c r="BC2097">
        <v>5</v>
      </c>
      <c r="BD2097">
        <v>0</v>
      </c>
      <c r="BE2097">
        <v>1</v>
      </c>
      <c r="BF2097">
        <v>2</v>
      </c>
      <c r="BG2097" s="20"/>
      <c r="BH2097" s="20"/>
      <c r="BI2097" s="20"/>
      <c r="BJ2097" s="20"/>
      <c r="BK2097" s="20"/>
      <c r="BL2097" s="20"/>
      <c r="BM2097" s="20"/>
      <c r="BN2097" s="20"/>
      <c r="BO2097" s="20"/>
      <c r="BP2097" s="20"/>
      <c r="BQ2097" s="20"/>
      <c r="BR2097" s="20"/>
      <c r="BS2097" s="20"/>
      <c r="BT2097" s="20"/>
      <c r="BU2097" s="20"/>
      <c r="BV2097" s="20"/>
    </row>
    <row r="2098" spans="1:74" x14ac:dyDescent="0.25">
      <c r="A2098" s="20" t="s">
        <v>405</v>
      </c>
      <c r="B2098" s="20" t="s">
        <v>626</v>
      </c>
      <c r="C2098" s="20" t="s">
        <v>630</v>
      </c>
      <c r="D2098" s="1">
        <v>44500</v>
      </c>
      <c r="E2098">
        <v>60</v>
      </c>
      <c r="F2098">
        <v>1</v>
      </c>
      <c r="G2098">
        <v>0</v>
      </c>
      <c r="H2098">
        <v>0</v>
      </c>
      <c r="I2098">
        <v>0</v>
      </c>
      <c r="J2098">
        <v>8</v>
      </c>
      <c r="K2098">
        <v>2</v>
      </c>
      <c r="L2098">
        <v>10</v>
      </c>
      <c r="M2098">
        <v>0</v>
      </c>
      <c r="N2098">
        <v>0</v>
      </c>
      <c r="O2098">
        <v>0</v>
      </c>
      <c r="P2098">
        <v>0</v>
      </c>
      <c r="Q2098">
        <v>0</v>
      </c>
      <c r="R2098">
        <v>136</v>
      </c>
      <c r="S2098">
        <v>0</v>
      </c>
      <c r="T2098">
        <v>52</v>
      </c>
      <c r="U2098">
        <v>17</v>
      </c>
      <c r="V2098">
        <v>0</v>
      </c>
      <c r="W2098">
        <v>752</v>
      </c>
      <c r="X2098">
        <v>0</v>
      </c>
      <c r="Y2098">
        <v>45</v>
      </c>
      <c r="Z2098">
        <v>182</v>
      </c>
      <c r="AA2098">
        <v>9</v>
      </c>
      <c r="AB2098">
        <v>542</v>
      </c>
      <c r="AC2098">
        <v>25</v>
      </c>
      <c r="AD2098">
        <v>0</v>
      </c>
      <c r="AE2098">
        <v>102</v>
      </c>
      <c r="AF2098">
        <v>66</v>
      </c>
      <c r="AG2098">
        <v>101</v>
      </c>
      <c r="AH2098">
        <v>0</v>
      </c>
      <c r="AI2098">
        <v>1</v>
      </c>
      <c r="AJ2098">
        <v>26</v>
      </c>
      <c r="AK2098">
        <v>5</v>
      </c>
      <c r="AL2098">
        <v>17</v>
      </c>
      <c r="AM2098">
        <v>0</v>
      </c>
      <c r="AN2098">
        <v>1</v>
      </c>
      <c r="AO2098">
        <v>0</v>
      </c>
      <c r="AP2098">
        <v>0</v>
      </c>
      <c r="AQ2098">
        <v>0</v>
      </c>
      <c r="AR2098">
        <v>0</v>
      </c>
      <c r="AS2098">
        <v>0</v>
      </c>
      <c r="AT2098">
        <v>0</v>
      </c>
      <c r="AU2098">
        <v>0</v>
      </c>
      <c r="AV2098">
        <v>0</v>
      </c>
      <c r="AW2098">
        <v>0</v>
      </c>
      <c r="AX2098">
        <v>0</v>
      </c>
      <c r="AY2098">
        <v>0</v>
      </c>
      <c r="AZ2098">
        <v>0</v>
      </c>
      <c r="BA2098">
        <v>0</v>
      </c>
      <c r="BB2098">
        <v>13</v>
      </c>
      <c r="BC2098">
        <v>5</v>
      </c>
      <c r="BD2098">
        <v>0</v>
      </c>
      <c r="BE2098">
        <v>1</v>
      </c>
      <c r="BF2098">
        <v>2</v>
      </c>
      <c r="BG2098" s="20"/>
      <c r="BH2098" s="20"/>
      <c r="BI2098" s="20"/>
      <c r="BJ2098" s="20"/>
      <c r="BK2098" s="20"/>
      <c r="BL2098" s="20"/>
      <c r="BM2098" s="20"/>
      <c r="BN2098" s="20"/>
      <c r="BO2098" s="20"/>
      <c r="BP2098" s="20"/>
      <c r="BQ2098" s="20"/>
      <c r="BR2098" s="20"/>
      <c r="BS2098" s="20"/>
      <c r="BT2098" s="20"/>
      <c r="BU2098" s="20"/>
      <c r="BV2098" s="20"/>
    </row>
    <row r="2099" spans="1:74" x14ac:dyDescent="0.25">
      <c r="A2099" s="20" t="s">
        <v>405</v>
      </c>
      <c r="B2099" s="20" t="s">
        <v>626</v>
      </c>
      <c r="C2099" s="20" t="s">
        <v>630</v>
      </c>
      <c r="D2099" s="1">
        <v>44507</v>
      </c>
      <c r="E2099">
        <v>60</v>
      </c>
      <c r="F2099">
        <v>1</v>
      </c>
      <c r="G2099">
        <v>0</v>
      </c>
      <c r="H2099">
        <v>0</v>
      </c>
      <c r="I2099">
        <v>0</v>
      </c>
      <c r="J2099">
        <v>16</v>
      </c>
      <c r="K2099">
        <v>2</v>
      </c>
      <c r="L2099">
        <v>10</v>
      </c>
      <c r="M2099">
        <v>0</v>
      </c>
      <c r="N2099">
        <v>0</v>
      </c>
      <c r="O2099">
        <v>0</v>
      </c>
      <c r="P2099">
        <v>0</v>
      </c>
      <c r="Q2099">
        <v>0</v>
      </c>
      <c r="R2099">
        <v>137</v>
      </c>
      <c r="S2099">
        <v>69</v>
      </c>
      <c r="T2099">
        <v>13</v>
      </c>
      <c r="U2099">
        <v>17</v>
      </c>
      <c r="V2099">
        <v>1</v>
      </c>
      <c r="W2099">
        <v>756</v>
      </c>
      <c r="X2099">
        <v>82</v>
      </c>
      <c r="Y2099">
        <v>7</v>
      </c>
      <c r="Z2099">
        <v>180</v>
      </c>
      <c r="AA2099">
        <v>9</v>
      </c>
      <c r="AB2099">
        <v>544</v>
      </c>
      <c r="AC2099">
        <v>44</v>
      </c>
      <c r="AD2099">
        <v>0</v>
      </c>
      <c r="AE2099">
        <v>100</v>
      </c>
      <c r="AF2099">
        <v>67</v>
      </c>
      <c r="AG2099">
        <v>99</v>
      </c>
      <c r="AH2099">
        <v>3</v>
      </c>
      <c r="AI2099">
        <v>1</v>
      </c>
      <c r="AJ2099">
        <v>24</v>
      </c>
      <c r="AK2099">
        <v>5</v>
      </c>
      <c r="AL2099">
        <v>18</v>
      </c>
      <c r="AM2099">
        <v>5</v>
      </c>
      <c r="AN2099">
        <v>2</v>
      </c>
      <c r="AO2099">
        <v>0</v>
      </c>
      <c r="AP2099">
        <v>1</v>
      </c>
      <c r="AQ2099">
        <v>0</v>
      </c>
      <c r="AR2099">
        <v>0</v>
      </c>
      <c r="AS2099">
        <v>0</v>
      </c>
      <c r="AT2099">
        <v>0</v>
      </c>
      <c r="AU2099">
        <v>0</v>
      </c>
      <c r="AV2099">
        <v>0</v>
      </c>
      <c r="AW2099">
        <v>0</v>
      </c>
      <c r="AX2099">
        <v>0</v>
      </c>
      <c r="AY2099">
        <v>0</v>
      </c>
      <c r="AZ2099">
        <v>0</v>
      </c>
      <c r="BA2099">
        <v>0</v>
      </c>
      <c r="BB2099">
        <v>0</v>
      </c>
      <c r="BC2099">
        <v>0</v>
      </c>
      <c r="BD2099">
        <v>0</v>
      </c>
      <c r="BE2099">
        <v>0</v>
      </c>
      <c r="BF2099">
        <v>0</v>
      </c>
      <c r="BG2099" s="20">
        <v>1</v>
      </c>
      <c r="BH2099" s="20">
        <v>0</v>
      </c>
      <c r="BI2099" s="20">
        <v>46</v>
      </c>
      <c r="BJ2099" s="20">
        <v>0</v>
      </c>
      <c r="BK2099" s="20">
        <v>104</v>
      </c>
      <c r="BL2099" s="20">
        <v>524</v>
      </c>
      <c r="BM2099" s="20">
        <v>360</v>
      </c>
      <c r="BN2099" s="20">
        <v>60</v>
      </c>
      <c r="BO2099" s="20">
        <v>13</v>
      </c>
      <c r="BP2099" s="20"/>
      <c r="BQ2099" s="20"/>
      <c r="BR2099" s="20"/>
      <c r="BS2099" s="20"/>
      <c r="BT2099" s="20"/>
      <c r="BU2099" s="20"/>
      <c r="BV2099" s="20"/>
    </row>
    <row r="2100" spans="1:74" x14ac:dyDescent="0.25">
      <c r="A2100" s="20" t="s">
        <v>405</v>
      </c>
      <c r="B2100" s="20" t="s">
        <v>626</v>
      </c>
      <c r="C2100" s="20" t="s">
        <v>630</v>
      </c>
      <c r="D2100" s="1">
        <v>44514</v>
      </c>
      <c r="E2100">
        <v>60</v>
      </c>
      <c r="F2100">
        <v>1</v>
      </c>
      <c r="G2100">
        <v>0</v>
      </c>
      <c r="H2100">
        <v>0</v>
      </c>
      <c r="I2100">
        <v>0</v>
      </c>
      <c r="J2100">
        <v>18</v>
      </c>
      <c r="K2100">
        <v>3</v>
      </c>
      <c r="L2100">
        <v>9</v>
      </c>
      <c r="M2100">
        <v>0</v>
      </c>
      <c r="N2100">
        <v>0</v>
      </c>
      <c r="O2100">
        <v>0</v>
      </c>
      <c r="P2100">
        <v>0</v>
      </c>
      <c r="Q2100">
        <v>0</v>
      </c>
      <c r="R2100">
        <v>136</v>
      </c>
      <c r="S2100">
        <v>74</v>
      </c>
      <c r="T2100">
        <v>13</v>
      </c>
      <c r="U2100">
        <v>17</v>
      </c>
      <c r="V2100">
        <v>0</v>
      </c>
      <c r="W2100">
        <v>756</v>
      </c>
      <c r="X2100">
        <v>101</v>
      </c>
      <c r="Y2100">
        <v>9</v>
      </c>
      <c r="Z2100">
        <v>177</v>
      </c>
      <c r="AA2100">
        <v>8</v>
      </c>
      <c r="AB2100">
        <v>545</v>
      </c>
      <c r="AC2100">
        <v>51</v>
      </c>
      <c r="AD2100">
        <v>1</v>
      </c>
      <c r="AE2100">
        <v>101</v>
      </c>
      <c r="AF2100">
        <v>67</v>
      </c>
      <c r="AG2100">
        <v>103</v>
      </c>
      <c r="AH2100">
        <v>4</v>
      </c>
      <c r="AI2100">
        <v>1</v>
      </c>
      <c r="AJ2100">
        <v>24</v>
      </c>
      <c r="AK2100">
        <v>6</v>
      </c>
      <c r="AL2100">
        <v>18</v>
      </c>
      <c r="AM2100">
        <v>6</v>
      </c>
      <c r="AN2100">
        <v>2</v>
      </c>
      <c r="AO2100">
        <v>0</v>
      </c>
      <c r="AP2100">
        <v>1</v>
      </c>
      <c r="AQ2100">
        <v>0</v>
      </c>
      <c r="AR2100">
        <v>0</v>
      </c>
      <c r="AS2100">
        <v>0</v>
      </c>
      <c r="AT2100">
        <v>0</v>
      </c>
      <c r="AU2100">
        <v>0</v>
      </c>
      <c r="AV2100">
        <v>0</v>
      </c>
      <c r="AW2100">
        <v>0</v>
      </c>
      <c r="AX2100">
        <v>0</v>
      </c>
      <c r="AY2100">
        <v>0</v>
      </c>
      <c r="AZ2100">
        <v>0</v>
      </c>
      <c r="BA2100">
        <v>0</v>
      </c>
      <c r="BB2100">
        <v>0</v>
      </c>
      <c r="BC2100">
        <v>0</v>
      </c>
      <c r="BD2100">
        <v>0</v>
      </c>
      <c r="BE2100">
        <v>0</v>
      </c>
      <c r="BF2100">
        <v>0</v>
      </c>
      <c r="BG2100" s="20">
        <v>1</v>
      </c>
      <c r="BH2100" s="20">
        <v>0</v>
      </c>
      <c r="BI2100" s="20">
        <v>46</v>
      </c>
      <c r="BJ2100" s="20">
        <v>0</v>
      </c>
      <c r="BK2100" s="20">
        <v>103</v>
      </c>
      <c r="BL2100" s="20">
        <v>529</v>
      </c>
      <c r="BM2100" s="20">
        <v>360</v>
      </c>
      <c r="BN2100" s="20">
        <v>63</v>
      </c>
      <c r="BO2100" s="20">
        <v>13</v>
      </c>
      <c r="BP2100" s="20"/>
      <c r="BQ2100" s="20"/>
      <c r="BR2100" s="20"/>
      <c r="BS2100" s="20"/>
      <c r="BT2100" s="20"/>
      <c r="BU2100" s="20"/>
      <c r="BV2100" s="20"/>
    </row>
    <row r="2101" spans="1:74" x14ac:dyDescent="0.25">
      <c r="A2101" s="20" t="s">
        <v>405</v>
      </c>
      <c r="B2101" s="20" t="s">
        <v>626</v>
      </c>
      <c r="C2101" s="20" t="s">
        <v>630</v>
      </c>
      <c r="D2101" s="1">
        <v>44521</v>
      </c>
      <c r="E2101">
        <v>59</v>
      </c>
      <c r="F2101">
        <v>1</v>
      </c>
      <c r="G2101">
        <v>0</v>
      </c>
      <c r="H2101">
        <v>0</v>
      </c>
      <c r="I2101">
        <v>0</v>
      </c>
      <c r="J2101">
        <v>19</v>
      </c>
      <c r="K2101">
        <v>3</v>
      </c>
      <c r="L2101">
        <v>9</v>
      </c>
      <c r="M2101">
        <v>0</v>
      </c>
      <c r="N2101">
        <v>0</v>
      </c>
      <c r="O2101">
        <v>0</v>
      </c>
      <c r="P2101">
        <v>0</v>
      </c>
      <c r="Q2101">
        <v>0</v>
      </c>
      <c r="R2101">
        <v>136</v>
      </c>
      <c r="S2101">
        <v>78</v>
      </c>
      <c r="T2101">
        <v>14</v>
      </c>
      <c r="U2101">
        <v>15</v>
      </c>
      <c r="V2101">
        <v>0</v>
      </c>
      <c r="W2101">
        <v>753</v>
      </c>
      <c r="X2101">
        <v>129</v>
      </c>
      <c r="Y2101">
        <v>10</v>
      </c>
      <c r="Z2101">
        <v>174</v>
      </c>
      <c r="AA2101">
        <v>8</v>
      </c>
      <c r="AB2101">
        <v>548</v>
      </c>
      <c r="AC2101">
        <v>67</v>
      </c>
      <c r="AD2101">
        <v>2</v>
      </c>
      <c r="AE2101">
        <v>99</v>
      </c>
      <c r="AF2101">
        <v>69</v>
      </c>
      <c r="AG2101">
        <v>101</v>
      </c>
      <c r="AH2101">
        <v>4</v>
      </c>
      <c r="AI2101">
        <v>1</v>
      </c>
      <c r="AJ2101">
        <v>23</v>
      </c>
      <c r="AK2101">
        <v>6</v>
      </c>
      <c r="AL2101">
        <v>18</v>
      </c>
      <c r="AM2101">
        <v>8</v>
      </c>
      <c r="AN2101">
        <v>2</v>
      </c>
      <c r="AO2101">
        <v>0</v>
      </c>
      <c r="AP2101">
        <v>1</v>
      </c>
      <c r="AQ2101">
        <v>0</v>
      </c>
      <c r="AR2101">
        <v>0</v>
      </c>
      <c r="AS2101">
        <v>0</v>
      </c>
      <c r="AT2101">
        <v>0</v>
      </c>
      <c r="AU2101">
        <v>0</v>
      </c>
      <c r="AV2101">
        <v>0</v>
      </c>
      <c r="AW2101">
        <v>0</v>
      </c>
      <c r="AX2101">
        <v>0</v>
      </c>
      <c r="AY2101">
        <v>0</v>
      </c>
      <c r="AZ2101">
        <v>0</v>
      </c>
      <c r="BA2101">
        <v>0</v>
      </c>
      <c r="BB2101">
        <v>0</v>
      </c>
      <c r="BC2101">
        <v>0</v>
      </c>
      <c r="BD2101">
        <v>0</v>
      </c>
      <c r="BE2101">
        <v>0</v>
      </c>
      <c r="BF2101">
        <v>0</v>
      </c>
      <c r="BG2101" s="20">
        <v>1</v>
      </c>
      <c r="BH2101" s="20">
        <v>0</v>
      </c>
      <c r="BI2101" s="20">
        <v>45</v>
      </c>
      <c r="BJ2101" s="20">
        <v>0</v>
      </c>
      <c r="BK2101" s="20">
        <v>104</v>
      </c>
      <c r="BL2101" s="20">
        <v>529</v>
      </c>
      <c r="BM2101" s="20">
        <v>362</v>
      </c>
      <c r="BN2101" s="20">
        <v>62</v>
      </c>
      <c r="BO2101" s="20">
        <v>13</v>
      </c>
      <c r="BP2101" s="20"/>
      <c r="BQ2101" s="20"/>
      <c r="BR2101" s="20"/>
      <c r="BS2101" s="20"/>
      <c r="BT2101" s="20"/>
      <c r="BU2101" s="20"/>
      <c r="BV2101" s="20"/>
    </row>
    <row r="2102" spans="1:74" x14ac:dyDescent="0.25">
      <c r="A2102" s="20" t="s">
        <v>405</v>
      </c>
      <c r="B2102" s="20" t="s">
        <v>626</v>
      </c>
      <c r="C2102" s="20" t="s">
        <v>630</v>
      </c>
      <c r="D2102" s="1">
        <v>44528</v>
      </c>
      <c r="E2102">
        <v>59</v>
      </c>
      <c r="F2102">
        <v>1</v>
      </c>
      <c r="G2102">
        <v>0</v>
      </c>
      <c r="H2102">
        <v>0</v>
      </c>
      <c r="I2102">
        <v>0</v>
      </c>
      <c r="J2102">
        <v>21</v>
      </c>
      <c r="K2102">
        <v>3</v>
      </c>
      <c r="L2102">
        <v>9</v>
      </c>
      <c r="M2102">
        <v>0</v>
      </c>
      <c r="N2102">
        <v>0</v>
      </c>
      <c r="O2102">
        <v>0</v>
      </c>
      <c r="P2102">
        <v>0</v>
      </c>
      <c r="Q2102">
        <v>0</v>
      </c>
      <c r="R2102">
        <v>137</v>
      </c>
      <c r="S2102">
        <v>83</v>
      </c>
      <c r="T2102">
        <v>14</v>
      </c>
      <c r="U2102">
        <v>15</v>
      </c>
      <c r="V2102">
        <v>0</v>
      </c>
      <c r="W2102">
        <v>753</v>
      </c>
      <c r="X2102">
        <v>169</v>
      </c>
      <c r="Y2102">
        <v>12</v>
      </c>
      <c r="Z2102">
        <v>170</v>
      </c>
      <c r="AA2102">
        <v>8</v>
      </c>
      <c r="AB2102">
        <v>548</v>
      </c>
      <c r="AC2102">
        <v>91</v>
      </c>
      <c r="AD2102">
        <v>2</v>
      </c>
      <c r="AE2102">
        <v>98</v>
      </c>
      <c r="AF2102">
        <v>66</v>
      </c>
      <c r="AG2102">
        <v>102</v>
      </c>
      <c r="AH2102">
        <v>5</v>
      </c>
      <c r="AI2102">
        <v>1</v>
      </c>
      <c r="AJ2102">
        <v>22</v>
      </c>
      <c r="AK2102">
        <v>6</v>
      </c>
      <c r="AL2102">
        <v>17</v>
      </c>
      <c r="AM2102">
        <v>10</v>
      </c>
      <c r="AN2102">
        <v>2</v>
      </c>
      <c r="AO2102">
        <v>0</v>
      </c>
      <c r="AP2102">
        <v>1</v>
      </c>
      <c r="AQ2102">
        <v>0</v>
      </c>
      <c r="AR2102">
        <v>0</v>
      </c>
      <c r="AS2102">
        <v>0</v>
      </c>
      <c r="AT2102">
        <v>0</v>
      </c>
      <c r="AU2102">
        <v>0</v>
      </c>
      <c r="AV2102">
        <v>0</v>
      </c>
      <c r="AW2102">
        <v>0</v>
      </c>
      <c r="AX2102">
        <v>0</v>
      </c>
      <c r="AY2102">
        <v>0</v>
      </c>
      <c r="AZ2102">
        <v>0</v>
      </c>
      <c r="BA2102">
        <v>0</v>
      </c>
      <c r="BB2102">
        <v>0</v>
      </c>
      <c r="BC2102">
        <v>0</v>
      </c>
      <c r="BD2102">
        <v>0</v>
      </c>
      <c r="BE2102">
        <v>0</v>
      </c>
      <c r="BF2102">
        <v>0</v>
      </c>
      <c r="BG2102" s="20">
        <v>1</v>
      </c>
      <c r="BH2102" s="20">
        <v>0</v>
      </c>
      <c r="BI2102" s="20">
        <v>45</v>
      </c>
      <c r="BJ2102" s="20">
        <v>0</v>
      </c>
      <c r="BK2102" s="20">
        <v>104</v>
      </c>
      <c r="BL2102" s="20">
        <v>531</v>
      </c>
      <c r="BM2102" s="20">
        <v>363</v>
      </c>
      <c r="BN2102" s="20">
        <v>64</v>
      </c>
      <c r="BO2102" s="20">
        <v>12</v>
      </c>
      <c r="BP2102" s="20"/>
      <c r="BQ2102" s="20"/>
      <c r="BR2102" s="20"/>
      <c r="BS2102" s="20"/>
      <c r="BT2102" s="20"/>
      <c r="BU2102" s="20"/>
      <c r="BV2102" s="20"/>
    </row>
    <row r="2103" spans="1:74" x14ac:dyDescent="0.25">
      <c r="A2103" s="20" t="s">
        <v>405</v>
      </c>
      <c r="B2103" s="20" t="s">
        <v>626</v>
      </c>
      <c r="C2103" s="20" t="s">
        <v>630</v>
      </c>
      <c r="D2103" s="1">
        <v>44535</v>
      </c>
      <c r="E2103">
        <v>59</v>
      </c>
      <c r="F2103">
        <v>1</v>
      </c>
      <c r="G2103">
        <v>0</v>
      </c>
      <c r="H2103">
        <v>0</v>
      </c>
      <c r="I2103">
        <v>0</v>
      </c>
      <c r="J2103">
        <v>25</v>
      </c>
      <c r="K2103">
        <v>3</v>
      </c>
      <c r="L2103">
        <v>9</v>
      </c>
      <c r="M2103">
        <v>0</v>
      </c>
      <c r="N2103">
        <v>0</v>
      </c>
      <c r="O2103">
        <v>0</v>
      </c>
      <c r="P2103">
        <v>0</v>
      </c>
      <c r="Q2103">
        <v>0</v>
      </c>
      <c r="R2103">
        <v>137</v>
      </c>
      <c r="S2103">
        <v>85</v>
      </c>
      <c r="T2103">
        <v>14</v>
      </c>
      <c r="U2103">
        <v>15</v>
      </c>
      <c r="V2103">
        <v>0</v>
      </c>
      <c r="W2103">
        <v>756</v>
      </c>
      <c r="X2103">
        <v>209</v>
      </c>
      <c r="Y2103">
        <v>13</v>
      </c>
      <c r="Z2103">
        <v>166</v>
      </c>
      <c r="AA2103">
        <v>7</v>
      </c>
      <c r="AB2103">
        <v>545</v>
      </c>
      <c r="AC2103">
        <v>136</v>
      </c>
      <c r="AD2103">
        <v>3</v>
      </c>
      <c r="AE2103">
        <v>93</v>
      </c>
      <c r="AF2103">
        <v>65</v>
      </c>
      <c r="AG2103">
        <v>102</v>
      </c>
      <c r="AH2103">
        <v>7</v>
      </c>
      <c r="AI2103">
        <v>1</v>
      </c>
      <c r="AJ2103">
        <v>21</v>
      </c>
      <c r="AK2103">
        <v>6</v>
      </c>
      <c r="AL2103">
        <v>16</v>
      </c>
      <c r="AM2103">
        <v>10</v>
      </c>
      <c r="AN2103">
        <v>2</v>
      </c>
      <c r="AO2103">
        <v>0</v>
      </c>
      <c r="AP2103">
        <v>1</v>
      </c>
      <c r="AQ2103">
        <v>0</v>
      </c>
      <c r="AR2103">
        <v>0</v>
      </c>
      <c r="AS2103">
        <v>0</v>
      </c>
      <c r="AT2103">
        <v>0</v>
      </c>
      <c r="AU2103">
        <v>0</v>
      </c>
      <c r="AV2103">
        <v>0</v>
      </c>
      <c r="AW2103">
        <v>0</v>
      </c>
      <c r="AX2103">
        <v>0</v>
      </c>
      <c r="AY2103">
        <v>0</v>
      </c>
      <c r="AZ2103">
        <v>0</v>
      </c>
      <c r="BA2103">
        <v>0</v>
      </c>
      <c r="BB2103">
        <v>0</v>
      </c>
      <c r="BC2103">
        <v>0</v>
      </c>
      <c r="BD2103">
        <v>0</v>
      </c>
      <c r="BE2103">
        <v>0</v>
      </c>
      <c r="BF2103">
        <v>0</v>
      </c>
      <c r="BG2103" s="20">
        <v>1</v>
      </c>
      <c r="BH2103" s="20">
        <v>0</v>
      </c>
      <c r="BI2103" s="20">
        <v>45</v>
      </c>
      <c r="BJ2103" s="20">
        <v>0</v>
      </c>
      <c r="BK2103" s="20">
        <v>104</v>
      </c>
      <c r="BL2103" s="20">
        <v>539</v>
      </c>
      <c r="BM2103" s="20">
        <v>364</v>
      </c>
      <c r="BN2103" s="20">
        <v>65</v>
      </c>
      <c r="BO2103" s="20">
        <v>11</v>
      </c>
      <c r="BP2103" s="20"/>
      <c r="BQ2103" s="20"/>
      <c r="BR2103" s="20"/>
      <c r="BS2103" s="20"/>
      <c r="BT2103" s="20"/>
      <c r="BU2103" s="20"/>
      <c r="BV2103" s="20"/>
    </row>
    <row r="2104" spans="1:74" x14ac:dyDescent="0.25">
      <c r="A2104" s="20" t="s">
        <v>405</v>
      </c>
      <c r="B2104" s="20" t="s">
        <v>626</v>
      </c>
      <c r="C2104" s="20" t="s">
        <v>630</v>
      </c>
      <c r="D2104" s="1">
        <v>44542</v>
      </c>
      <c r="E2104">
        <v>60</v>
      </c>
      <c r="F2104">
        <v>1</v>
      </c>
      <c r="G2104">
        <v>0</v>
      </c>
      <c r="H2104">
        <v>0</v>
      </c>
      <c r="I2104">
        <v>0</v>
      </c>
      <c r="J2104">
        <v>29</v>
      </c>
      <c r="K2104">
        <v>4</v>
      </c>
      <c r="L2104">
        <v>9</v>
      </c>
      <c r="M2104">
        <v>0</v>
      </c>
      <c r="N2104">
        <v>0</v>
      </c>
      <c r="O2104">
        <v>0</v>
      </c>
      <c r="P2104">
        <v>0</v>
      </c>
      <c r="Q2104">
        <v>0</v>
      </c>
      <c r="R2104">
        <v>137</v>
      </c>
      <c r="S2104">
        <v>88</v>
      </c>
      <c r="T2104">
        <v>14</v>
      </c>
      <c r="U2104">
        <v>14</v>
      </c>
      <c r="V2104">
        <v>1</v>
      </c>
      <c r="W2104">
        <v>755</v>
      </c>
      <c r="X2104">
        <v>251</v>
      </c>
      <c r="Y2104">
        <v>13</v>
      </c>
      <c r="Z2104">
        <v>162</v>
      </c>
      <c r="AA2104">
        <v>7</v>
      </c>
      <c r="AB2104">
        <v>546</v>
      </c>
      <c r="AC2104">
        <v>165</v>
      </c>
      <c r="AD2104">
        <v>4</v>
      </c>
      <c r="AE2104">
        <v>93</v>
      </c>
      <c r="AF2104">
        <v>61</v>
      </c>
      <c r="AG2104">
        <v>102</v>
      </c>
      <c r="AH2104">
        <v>9</v>
      </c>
      <c r="AI2104">
        <v>1</v>
      </c>
      <c r="AJ2104">
        <v>21</v>
      </c>
      <c r="AK2104">
        <v>6</v>
      </c>
      <c r="AL2104">
        <v>16</v>
      </c>
      <c r="AM2104">
        <v>10</v>
      </c>
      <c r="AN2104">
        <v>2</v>
      </c>
      <c r="AO2104">
        <v>0</v>
      </c>
      <c r="AP2104">
        <v>1</v>
      </c>
      <c r="AQ2104">
        <v>0</v>
      </c>
      <c r="AR2104">
        <v>0</v>
      </c>
      <c r="AS2104">
        <v>0</v>
      </c>
      <c r="AT2104">
        <v>0</v>
      </c>
      <c r="AU2104">
        <v>0</v>
      </c>
      <c r="AV2104">
        <v>0</v>
      </c>
      <c r="AW2104">
        <v>0</v>
      </c>
      <c r="AX2104">
        <v>0</v>
      </c>
      <c r="AY2104">
        <v>0</v>
      </c>
      <c r="AZ2104">
        <v>0</v>
      </c>
      <c r="BA2104">
        <v>0</v>
      </c>
      <c r="BB2104">
        <v>0</v>
      </c>
      <c r="BC2104">
        <v>0</v>
      </c>
      <c r="BD2104">
        <v>0</v>
      </c>
      <c r="BE2104">
        <v>0</v>
      </c>
      <c r="BF2104">
        <v>0</v>
      </c>
      <c r="BG2104" s="20">
        <v>1</v>
      </c>
      <c r="BH2104" s="20">
        <v>0</v>
      </c>
      <c r="BI2104" s="20">
        <v>45</v>
      </c>
      <c r="BJ2104" s="20">
        <v>0</v>
      </c>
      <c r="BK2104" s="20">
        <v>103</v>
      </c>
      <c r="BL2104" s="20">
        <v>541</v>
      </c>
      <c r="BM2104" s="20">
        <v>368</v>
      </c>
      <c r="BN2104" s="20">
        <v>65</v>
      </c>
      <c r="BO2104" s="20">
        <v>11</v>
      </c>
      <c r="BP2104" s="20"/>
      <c r="BQ2104" s="20"/>
      <c r="BR2104" s="20"/>
      <c r="BS2104" s="20"/>
      <c r="BT2104" s="20"/>
      <c r="BU2104" s="20"/>
      <c r="BV2104" s="20"/>
    </row>
    <row r="2105" spans="1:74" x14ac:dyDescent="0.25">
      <c r="A2105" s="20" t="s">
        <v>405</v>
      </c>
      <c r="B2105" s="20" t="s">
        <v>626</v>
      </c>
      <c r="C2105" s="20" t="s">
        <v>630</v>
      </c>
      <c r="D2105" s="1">
        <v>44549</v>
      </c>
      <c r="E2105">
        <v>61</v>
      </c>
      <c r="F2105">
        <v>1</v>
      </c>
      <c r="G2105">
        <v>0</v>
      </c>
      <c r="H2105">
        <v>0</v>
      </c>
      <c r="I2105">
        <v>0</v>
      </c>
      <c r="J2105">
        <v>31</v>
      </c>
      <c r="K2105">
        <v>4</v>
      </c>
      <c r="L2105">
        <v>8</v>
      </c>
      <c r="M2105">
        <v>0</v>
      </c>
      <c r="N2105">
        <v>0</v>
      </c>
      <c r="O2105">
        <v>0</v>
      </c>
      <c r="P2105">
        <v>0</v>
      </c>
      <c r="Q2105">
        <v>0</v>
      </c>
      <c r="R2105">
        <v>139</v>
      </c>
      <c r="S2105">
        <v>92</v>
      </c>
      <c r="T2105">
        <v>15</v>
      </c>
      <c r="U2105">
        <v>14</v>
      </c>
      <c r="V2105">
        <v>0</v>
      </c>
      <c r="W2105">
        <v>758</v>
      </c>
      <c r="X2105">
        <v>299</v>
      </c>
      <c r="Y2105">
        <v>14</v>
      </c>
      <c r="Z2105">
        <v>161</v>
      </c>
      <c r="AA2105">
        <v>6</v>
      </c>
      <c r="AB2105">
        <v>548</v>
      </c>
      <c r="AC2105">
        <v>199</v>
      </c>
      <c r="AD2105">
        <v>4</v>
      </c>
      <c r="AE2105">
        <v>91</v>
      </c>
      <c r="AF2105">
        <v>60</v>
      </c>
      <c r="AG2105">
        <v>103</v>
      </c>
      <c r="AH2105">
        <v>22</v>
      </c>
      <c r="AI2105">
        <v>1</v>
      </c>
      <c r="AJ2105">
        <v>22</v>
      </c>
      <c r="AK2105">
        <v>5</v>
      </c>
      <c r="AL2105">
        <v>16</v>
      </c>
      <c r="AM2105">
        <v>10</v>
      </c>
      <c r="AN2105">
        <v>2</v>
      </c>
      <c r="AO2105">
        <v>0</v>
      </c>
      <c r="AP2105">
        <v>1</v>
      </c>
      <c r="AQ2105">
        <v>0</v>
      </c>
      <c r="AR2105">
        <v>0</v>
      </c>
      <c r="AS2105">
        <v>0</v>
      </c>
      <c r="AT2105">
        <v>0</v>
      </c>
      <c r="AU2105">
        <v>0</v>
      </c>
      <c r="AV2105">
        <v>0</v>
      </c>
      <c r="AW2105">
        <v>0</v>
      </c>
      <c r="AX2105">
        <v>0</v>
      </c>
      <c r="AY2105">
        <v>0</v>
      </c>
      <c r="AZ2105">
        <v>0</v>
      </c>
      <c r="BA2105">
        <v>0</v>
      </c>
      <c r="BB2105">
        <v>0</v>
      </c>
      <c r="BC2105">
        <v>0</v>
      </c>
      <c r="BD2105">
        <v>0</v>
      </c>
      <c r="BE2105">
        <v>0</v>
      </c>
      <c r="BF2105">
        <v>0</v>
      </c>
      <c r="BG2105" s="20">
        <v>1</v>
      </c>
      <c r="BH2105" s="20">
        <v>0</v>
      </c>
      <c r="BI2105" s="20">
        <v>47</v>
      </c>
      <c r="BJ2105" s="20">
        <v>0</v>
      </c>
      <c r="BK2105" s="20">
        <v>105</v>
      </c>
      <c r="BL2105" s="20">
        <v>547</v>
      </c>
      <c r="BM2105" s="20">
        <v>372</v>
      </c>
      <c r="BN2105" s="20">
        <v>66</v>
      </c>
      <c r="BO2105" s="20">
        <v>11</v>
      </c>
      <c r="BP2105" s="20">
        <v>3789</v>
      </c>
      <c r="BQ2105" s="20">
        <v>552</v>
      </c>
      <c r="BR2105" s="20">
        <v>0</v>
      </c>
      <c r="BS2105" s="20">
        <v>25</v>
      </c>
      <c r="BT2105" s="20">
        <v>1143</v>
      </c>
      <c r="BU2105" s="20">
        <v>393</v>
      </c>
      <c r="BV2105" s="20">
        <v>2033</v>
      </c>
    </row>
    <row r="2106" spans="1:74" x14ac:dyDescent="0.25">
      <c r="A2106" s="20" t="s">
        <v>405</v>
      </c>
      <c r="B2106" s="20" t="s">
        <v>626</v>
      </c>
      <c r="C2106" s="20" t="s">
        <v>630</v>
      </c>
      <c r="D2106" s="1">
        <v>44558</v>
      </c>
      <c r="E2106">
        <v>61</v>
      </c>
      <c r="F2106">
        <v>1</v>
      </c>
      <c r="G2106">
        <v>0</v>
      </c>
      <c r="H2106">
        <v>0</v>
      </c>
      <c r="I2106">
        <v>0</v>
      </c>
      <c r="J2106">
        <v>31</v>
      </c>
      <c r="K2106">
        <v>4</v>
      </c>
      <c r="L2106">
        <v>8</v>
      </c>
      <c r="M2106">
        <v>0</v>
      </c>
      <c r="N2106">
        <v>0</v>
      </c>
      <c r="O2106">
        <v>0</v>
      </c>
      <c r="P2106">
        <v>0</v>
      </c>
      <c r="Q2106">
        <v>0</v>
      </c>
      <c r="R2106">
        <v>139</v>
      </c>
      <c r="S2106">
        <v>94</v>
      </c>
      <c r="T2106">
        <v>14</v>
      </c>
      <c r="U2106">
        <v>14</v>
      </c>
      <c r="V2106">
        <v>0</v>
      </c>
      <c r="W2106">
        <v>757</v>
      </c>
      <c r="X2106">
        <v>329</v>
      </c>
      <c r="Y2106">
        <v>14</v>
      </c>
      <c r="Z2106">
        <v>157</v>
      </c>
      <c r="AA2106">
        <v>4</v>
      </c>
      <c r="AB2106">
        <v>548</v>
      </c>
      <c r="AC2106">
        <v>226</v>
      </c>
      <c r="AD2106">
        <v>4</v>
      </c>
      <c r="AE2106">
        <v>90</v>
      </c>
      <c r="AF2106">
        <v>59</v>
      </c>
      <c r="AG2106">
        <v>103</v>
      </c>
      <c r="AH2106">
        <v>28</v>
      </c>
      <c r="AI2106">
        <v>1</v>
      </c>
      <c r="AJ2106">
        <v>22</v>
      </c>
      <c r="AK2106">
        <v>5</v>
      </c>
      <c r="AL2106">
        <v>16</v>
      </c>
      <c r="AM2106">
        <v>10</v>
      </c>
      <c r="AN2106">
        <v>1</v>
      </c>
      <c r="AO2106">
        <v>0</v>
      </c>
      <c r="AP2106">
        <v>1</v>
      </c>
      <c r="AQ2106">
        <v>0</v>
      </c>
      <c r="AR2106">
        <v>0</v>
      </c>
      <c r="AS2106">
        <v>0</v>
      </c>
      <c r="AT2106">
        <v>0</v>
      </c>
      <c r="AU2106">
        <v>0</v>
      </c>
      <c r="AV2106">
        <v>0</v>
      </c>
      <c r="AW2106">
        <v>0</v>
      </c>
      <c r="AX2106">
        <v>0</v>
      </c>
      <c r="AY2106">
        <v>0</v>
      </c>
      <c r="AZ2106">
        <v>0</v>
      </c>
      <c r="BA2106">
        <v>0</v>
      </c>
      <c r="BB2106">
        <v>0</v>
      </c>
      <c r="BC2106">
        <v>0</v>
      </c>
      <c r="BD2106">
        <v>0</v>
      </c>
      <c r="BE2106">
        <v>0</v>
      </c>
      <c r="BF2106">
        <v>0</v>
      </c>
      <c r="BG2106" s="20">
        <v>1</v>
      </c>
      <c r="BH2106" s="20">
        <v>0</v>
      </c>
      <c r="BI2106" s="20">
        <v>47</v>
      </c>
      <c r="BJ2106" s="20">
        <v>0</v>
      </c>
      <c r="BK2106" s="20">
        <v>105</v>
      </c>
      <c r="BL2106" s="20">
        <v>546</v>
      </c>
      <c r="BM2106" s="20">
        <v>378</v>
      </c>
      <c r="BN2106" s="20">
        <v>66</v>
      </c>
      <c r="BO2106" s="20">
        <v>12</v>
      </c>
      <c r="BP2106" s="20">
        <v>3791</v>
      </c>
      <c r="BQ2106" s="20">
        <v>814</v>
      </c>
      <c r="BR2106" s="20">
        <v>0</v>
      </c>
      <c r="BS2106" s="20">
        <v>25</v>
      </c>
      <c r="BT2106" s="20">
        <v>1141</v>
      </c>
      <c r="BU2106" s="20">
        <v>395</v>
      </c>
      <c r="BV2106" s="20">
        <v>2053</v>
      </c>
    </row>
    <row r="2107" spans="1:74" x14ac:dyDescent="0.25">
      <c r="A2107" s="20" t="s">
        <v>405</v>
      </c>
      <c r="B2107" s="20" t="s">
        <v>626</v>
      </c>
      <c r="C2107" s="20" t="s">
        <v>630</v>
      </c>
      <c r="D2107" s="1">
        <v>44564</v>
      </c>
      <c r="E2107">
        <v>61</v>
      </c>
      <c r="F2107">
        <v>1</v>
      </c>
      <c r="G2107">
        <v>0</v>
      </c>
      <c r="H2107">
        <v>0</v>
      </c>
      <c r="I2107">
        <v>0</v>
      </c>
      <c r="J2107">
        <v>33</v>
      </c>
      <c r="K2107">
        <v>4</v>
      </c>
      <c r="L2107">
        <v>8</v>
      </c>
      <c r="M2107">
        <v>0</v>
      </c>
      <c r="N2107">
        <v>0</v>
      </c>
      <c r="O2107">
        <v>0</v>
      </c>
      <c r="P2107">
        <v>0</v>
      </c>
      <c r="Q2107">
        <v>0</v>
      </c>
      <c r="R2107">
        <v>138</v>
      </c>
      <c r="S2107">
        <v>94</v>
      </c>
      <c r="T2107">
        <v>14</v>
      </c>
      <c r="U2107">
        <v>14</v>
      </c>
      <c r="V2107">
        <v>0</v>
      </c>
      <c r="W2107">
        <v>755</v>
      </c>
      <c r="X2107">
        <v>338</v>
      </c>
      <c r="Y2107">
        <v>14</v>
      </c>
      <c r="Z2107">
        <v>158</v>
      </c>
      <c r="AA2107">
        <v>4</v>
      </c>
      <c r="AB2107">
        <v>547</v>
      </c>
      <c r="AC2107">
        <v>235</v>
      </c>
      <c r="AD2107">
        <v>5</v>
      </c>
      <c r="AE2107">
        <v>88</v>
      </c>
      <c r="AF2107">
        <v>58</v>
      </c>
      <c r="AG2107">
        <v>103</v>
      </c>
      <c r="AH2107">
        <v>32</v>
      </c>
      <c r="AI2107">
        <v>1</v>
      </c>
      <c r="AJ2107">
        <v>22</v>
      </c>
      <c r="AK2107">
        <v>5</v>
      </c>
      <c r="AL2107">
        <v>16</v>
      </c>
      <c r="AM2107">
        <v>10</v>
      </c>
      <c r="AN2107">
        <v>1</v>
      </c>
      <c r="AO2107">
        <v>0</v>
      </c>
      <c r="AP2107">
        <v>1</v>
      </c>
      <c r="AQ2107">
        <v>0</v>
      </c>
      <c r="AR2107">
        <v>0</v>
      </c>
      <c r="AS2107">
        <v>0</v>
      </c>
      <c r="AT2107">
        <v>0</v>
      </c>
      <c r="AU2107">
        <v>0</v>
      </c>
      <c r="AV2107">
        <v>0</v>
      </c>
      <c r="AW2107">
        <v>0</v>
      </c>
      <c r="AX2107">
        <v>0</v>
      </c>
      <c r="AY2107">
        <v>0</v>
      </c>
      <c r="AZ2107">
        <v>0</v>
      </c>
      <c r="BA2107">
        <v>0</v>
      </c>
      <c r="BB2107">
        <v>0</v>
      </c>
      <c r="BC2107">
        <v>0</v>
      </c>
      <c r="BD2107">
        <v>0</v>
      </c>
      <c r="BE2107">
        <v>0</v>
      </c>
      <c r="BF2107">
        <v>0</v>
      </c>
      <c r="BG2107" s="20">
        <v>1</v>
      </c>
      <c r="BH2107" s="20">
        <v>0</v>
      </c>
      <c r="BI2107" s="20">
        <v>47</v>
      </c>
      <c r="BJ2107" s="20">
        <v>0</v>
      </c>
      <c r="BK2107" s="20">
        <v>104</v>
      </c>
      <c r="BL2107" s="20">
        <v>545</v>
      </c>
      <c r="BM2107" s="20">
        <v>379</v>
      </c>
      <c r="BN2107" s="20">
        <v>66</v>
      </c>
      <c r="BO2107" s="20">
        <v>12</v>
      </c>
      <c r="BP2107" s="20">
        <v>3796</v>
      </c>
      <c r="BQ2107" s="20">
        <v>896</v>
      </c>
      <c r="BR2107" s="20">
        <v>0</v>
      </c>
      <c r="BS2107" s="20">
        <v>27</v>
      </c>
      <c r="BT2107" s="20">
        <v>1136</v>
      </c>
      <c r="BU2107" s="20">
        <v>399</v>
      </c>
      <c r="BV2107" s="20">
        <v>2054</v>
      </c>
    </row>
    <row r="2108" spans="1:74" x14ac:dyDescent="0.25">
      <c r="A2108" s="20" t="s">
        <v>405</v>
      </c>
      <c r="B2108" s="20" t="s">
        <v>626</v>
      </c>
      <c r="C2108" s="20" t="s">
        <v>630</v>
      </c>
      <c r="D2108" s="1">
        <v>44570</v>
      </c>
      <c r="E2108">
        <v>61</v>
      </c>
      <c r="F2108">
        <v>1</v>
      </c>
      <c r="G2108">
        <v>0</v>
      </c>
      <c r="H2108">
        <v>0</v>
      </c>
      <c r="I2108">
        <v>0</v>
      </c>
      <c r="J2108">
        <v>33</v>
      </c>
      <c r="K2108">
        <v>4</v>
      </c>
      <c r="L2108">
        <v>8</v>
      </c>
      <c r="M2108">
        <v>0</v>
      </c>
      <c r="N2108">
        <v>0</v>
      </c>
      <c r="O2108">
        <v>0</v>
      </c>
      <c r="P2108">
        <v>0</v>
      </c>
      <c r="Q2108">
        <v>0</v>
      </c>
      <c r="R2108">
        <v>137</v>
      </c>
      <c r="S2108">
        <v>95</v>
      </c>
      <c r="T2108">
        <v>14</v>
      </c>
      <c r="U2108">
        <v>13</v>
      </c>
      <c r="V2108">
        <v>0</v>
      </c>
      <c r="W2108">
        <v>755</v>
      </c>
      <c r="X2108">
        <v>355</v>
      </c>
      <c r="Y2108">
        <v>13</v>
      </c>
      <c r="Z2108">
        <v>158</v>
      </c>
      <c r="AA2108">
        <v>4</v>
      </c>
      <c r="AB2108">
        <v>546</v>
      </c>
      <c r="AC2108">
        <v>244</v>
      </c>
      <c r="AD2108">
        <v>5</v>
      </c>
      <c r="AE2108">
        <v>89</v>
      </c>
      <c r="AF2108">
        <v>56</v>
      </c>
      <c r="AG2108">
        <v>104</v>
      </c>
      <c r="AH2108">
        <v>33</v>
      </c>
      <c r="AI2108">
        <v>1</v>
      </c>
      <c r="AJ2108">
        <v>21</v>
      </c>
      <c r="AK2108">
        <v>5</v>
      </c>
      <c r="AL2108">
        <v>16</v>
      </c>
      <c r="AM2108">
        <v>10</v>
      </c>
      <c r="AN2108">
        <v>1</v>
      </c>
      <c r="AO2108">
        <v>0</v>
      </c>
      <c r="AP2108">
        <v>1</v>
      </c>
      <c r="AQ2108">
        <v>0</v>
      </c>
      <c r="AR2108">
        <v>0</v>
      </c>
      <c r="AS2108">
        <v>0</v>
      </c>
      <c r="AT2108">
        <v>0</v>
      </c>
      <c r="AU2108">
        <v>0</v>
      </c>
      <c r="AV2108">
        <v>0</v>
      </c>
      <c r="AW2108">
        <v>0</v>
      </c>
      <c r="AX2108">
        <v>0</v>
      </c>
      <c r="AY2108">
        <v>0</v>
      </c>
      <c r="AZ2108">
        <v>0</v>
      </c>
      <c r="BA2108">
        <v>0</v>
      </c>
      <c r="BB2108">
        <v>0</v>
      </c>
      <c r="BC2108">
        <v>0</v>
      </c>
      <c r="BD2108">
        <v>0</v>
      </c>
      <c r="BE2108">
        <v>0</v>
      </c>
      <c r="BF2108">
        <v>0</v>
      </c>
      <c r="BG2108" s="20">
        <v>1</v>
      </c>
      <c r="BH2108" s="20">
        <v>0</v>
      </c>
      <c r="BI2108" s="20">
        <v>48</v>
      </c>
      <c r="BJ2108" s="20">
        <v>0</v>
      </c>
      <c r="BK2108" s="20">
        <v>104</v>
      </c>
      <c r="BL2108" s="20">
        <v>546</v>
      </c>
      <c r="BM2108" s="20">
        <v>380</v>
      </c>
      <c r="BN2108" s="20">
        <v>68</v>
      </c>
      <c r="BO2108" s="20">
        <v>12</v>
      </c>
      <c r="BP2108" s="20">
        <v>3805</v>
      </c>
      <c r="BQ2108" s="20">
        <v>970</v>
      </c>
      <c r="BR2108" s="20">
        <v>0</v>
      </c>
      <c r="BS2108" s="20">
        <v>28</v>
      </c>
      <c r="BT2108" s="20">
        <v>1131</v>
      </c>
      <c r="BU2108" s="20">
        <v>391</v>
      </c>
      <c r="BV2108" s="20">
        <v>2075</v>
      </c>
    </row>
    <row r="2109" spans="1:74" x14ac:dyDescent="0.25">
      <c r="A2109" s="20" t="s">
        <v>405</v>
      </c>
      <c r="B2109" s="20" t="s">
        <v>626</v>
      </c>
      <c r="C2109" s="20" t="s">
        <v>630</v>
      </c>
      <c r="D2109" s="1">
        <v>44577</v>
      </c>
      <c r="E2109">
        <v>62</v>
      </c>
      <c r="F2109">
        <v>1</v>
      </c>
      <c r="G2109">
        <v>1</v>
      </c>
      <c r="H2109">
        <v>0</v>
      </c>
      <c r="I2109">
        <v>0</v>
      </c>
      <c r="J2109">
        <v>36</v>
      </c>
      <c r="K2109">
        <v>4</v>
      </c>
      <c r="L2109">
        <v>9</v>
      </c>
      <c r="M2109">
        <v>0</v>
      </c>
      <c r="N2109">
        <v>0</v>
      </c>
      <c r="O2109">
        <v>0</v>
      </c>
      <c r="P2109">
        <v>0</v>
      </c>
      <c r="Q2109">
        <v>0</v>
      </c>
      <c r="R2109">
        <v>137</v>
      </c>
      <c r="S2109">
        <v>95</v>
      </c>
      <c r="T2109">
        <v>14</v>
      </c>
      <c r="U2109">
        <v>13</v>
      </c>
      <c r="V2109">
        <v>0</v>
      </c>
      <c r="W2109">
        <v>757</v>
      </c>
      <c r="X2109">
        <v>358</v>
      </c>
      <c r="Y2109">
        <v>15</v>
      </c>
      <c r="Z2109">
        <v>156</v>
      </c>
      <c r="AA2109">
        <v>4</v>
      </c>
      <c r="AB2109">
        <v>548</v>
      </c>
      <c r="AC2109">
        <v>253</v>
      </c>
      <c r="AD2109">
        <v>5</v>
      </c>
      <c r="AE2109">
        <v>89</v>
      </c>
      <c r="AF2109">
        <v>55</v>
      </c>
      <c r="AG2109">
        <v>103</v>
      </c>
      <c r="AH2109">
        <v>33</v>
      </c>
      <c r="AI2109">
        <v>1</v>
      </c>
      <c r="AJ2109">
        <v>21</v>
      </c>
      <c r="AK2109">
        <v>5</v>
      </c>
      <c r="AL2109">
        <v>16</v>
      </c>
      <c r="AM2109">
        <v>10</v>
      </c>
      <c r="AN2109">
        <v>1</v>
      </c>
      <c r="AO2109">
        <v>0</v>
      </c>
      <c r="AP2109">
        <v>1</v>
      </c>
      <c r="AQ2109">
        <v>0</v>
      </c>
      <c r="AR2109">
        <v>0</v>
      </c>
      <c r="AS2109">
        <v>0</v>
      </c>
      <c r="AT2109">
        <v>0</v>
      </c>
      <c r="AU2109">
        <v>0</v>
      </c>
      <c r="AV2109">
        <v>0</v>
      </c>
      <c r="AW2109">
        <v>0</v>
      </c>
      <c r="AX2109">
        <v>0</v>
      </c>
      <c r="AY2109">
        <v>0</v>
      </c>
      <c r="AZ2109">
        <v>0</v>
      </c>
      <c r="BA2109">
        <v>0</v>
      </c>
      <c r="BB2109">
        <v>0</v>
      </c>
      <c r="BC2109">
        <v>0</v>
      </c>
      <c r="BD2109">
        <v>0</v>
      </c>
      <c r="BE2109">
        <v>0</v>
      </c>
      <c r="BF2109">
        <v>0</v>
      </c>
      <c r="BG2109" s="20">
        <v>1</v>
      </c>
      <c r="BH2109" s="20">
        <v>0</v>
      </c>
      <c r="BI2109" s="20">
        <v>48</v>
      </c>
      <c r="BJ2109" s="20">
        <v>0</v>
      </c>
      <c r="BK2109" s="20">
        <v>104</v>
      </c>
      <c r="BL2109" s="20">
        <v>546</v>
      </c>
      <c r="BM2109" s="20">
        <v>383</v>
      </c>
      <c r="BN2109" s="20">
        <v>67</v>
      </c>
      <c r="BO2109" s="20">
        <v>12</v>
      </c>
      <c r="BP2109" s="20">
        <v>3808</v>
      </c>
      <c r="BQ2109" s="20">
        <v>1028</v>
      </c>
      <c r="BR2109" s="20">
        <v>0</v>
      </c>
      <c r="BS2109" s="20">
        <v>31</v>
      </c>
      <c r="BT2109" s="20">
        <v>1127</v>
      </c>
      <c r="BU2109" s="20">
        <v>385</v>
      </c>
      <c r="BV2109" s="20">
        <v>2083</v>
      </c>
    </row>
    <row r="2110" spans="1:74" x14ac:dyDescent="0.25">
      <c r="A2110" s="20" t="s">
        <v>405</v>
      </c>
      <c r="B2110" s="20" t="s">
        <v>626</v>
      </c>
      <c r="C2110" s="20" t="s">
        <v>630</v>
      </c>
      <c r="D2110" s="1">
        <v>44584</v>
      </c>
      <c r="E2110">
        <v>61</v>
      </c>
      <c r="F2110">
        <v>1</v>
      </c>
      <c r="G2110">
        <v>1</v>
      </c>
      <c r="H2110">
        <v>0</v>
      </c>
      <c r="I2110">
        <v>0</v>
      </c>
      <c r="J2110">
        <v>36</v>
      </c>
      <c r="K2110">
        <v>3</v>
      </c>
      <c r="L2110">
        <v>9</v>
      </c>
      <c r="M2110">
        <v>0</v>
      </c>
      <c r="N2110">
        <v>0</v>
      </c>
      <c r="O2110">
        <v>0</v>
      </c>
      <c r="P2110">
        <v>0</v>
      </c>
      <c r="Q2110">
        <v>0</v>
      </c>
      <c r="R2110">
        <v>137</v>
      </c>
      <c r="S2110">
        <v>95</v>
      </c>
      <c r="T2110">
        <v>14</v>
      </c>
      <c r="U2110">
        <v>13</v>
      </c>
      <c r="V2110">
        <v>0</v>
      </c>
      <c r="W2110">
        <v>756</v>
      </c>
      <c r="X2110">
        <v>362</v>
      </c>
      <c r="Y2110">
        <v>15</v>
      </c>
      <c r="Z2110">
        <v>155</v>
      </c>
      <c r="AA2110">
        <v>5</v>
      </c>
      <c r="AB2110">
        <v>547</v>
      </c>
      <c r="AC2110">
        <v>254</v>
      </c>
      <c r="AD2110">
        <v>6</v>
      </c>
      <c r="AE2110">
        <v>86</v>
      </c>
      <c r="AF2110">
        <v>54</v>
      </c>
      <c r="AG2110">
        <v>105</v>
      </c>
      <c r="AH2110">
        <v>35</v>
      </c>
      <c r="AI2110">
        <v>1</v>
      </c>
      <c r="AJ2110">
        <v>22</v>
      </c>
      <c r="AK2110">
        <v>5</v>
      </c>
      <c r="AL2110">
        <v>16</v>
      </c>
      <c r="AM2110">
        <v>10</v>
      </c>
      <c r="AN2110">
        <v>1</v>
      </c>
      <c r="AO2110">
        <v>0</v>
      </c>
      <c r="AP2110">
        <v>1</v>
      </c>
      <c r="AQ2110">
        <v>0</v>
      </c>
      <c r="AR2110">
        <v>0</v>
      </c>
      <c r="AS2110">
        <v>0</v>
      </c>
      <c r="AT2110">
        <v>0</v>
      </c>
      <c r="AU2110">
        <v>0</v>
      </c>
      <c r="AV2110">
        <v>0</v>
      </c>
      <c r="AW2110">
        <v>0</v>
      </c>
      <c r="AX2110">
        <v>0</v>
      </c>
      <c r="AY2110">
        <v>0</v>
      </c>
      <c r="AZ2110">
        <v>0</v>
      </c>
      <c r="BA2110">
        <v>0</v>
      </c>
      <c r="BB2110">
        <v>0</v>
      </c>
      <c r="BC2110">
        <v>0</v>
      </c>
      <c r="BD2110">
        <v>0</v>
      </c>
      <c r="BE2110">
        <v>0</v>
      </c>
      <c r="BF2110">
        <v>0</v>
      </c>
      <c r="BG2110" s="20">
        <v>1</v>
      </c>
      <c r="BH2110" s="20">
        <v>0</v>
      </c>
      <c r="BI2110" s="20">
        <v>48</v>
      </c>
      <c r="BJ2110" s="20">
        <v>0</v>
      </c>
      <c r="BK2110" s="20">
        <v>104</v>
      </c>
      <c r="BL2110" s="20">
        <v>549</v>
      </c>
      <c r="BM2110" s="20">
        <v>383</v>
      </c>
      <c r="BN2110" s="20">
        <v>68</v>
      </c>
      <c r="BO2110" s="20">
        <v>12</v>
      </c>
      <c r="BP2110" s="20">
        <v>3814</v>
      </c>
      <c r="BQ2110" s="20">
        <v>1061</v>
      </c>
      <c r="BR2110" s="20">
        <v>0</v>
      </c>
      <c r="BS2110" s="20">
        <v>39</v>
      </c>
      <c r="BT2110" s="20">
        <v>1118</v>
      </c>
      <c r="BU2110" s="20">
        <v>382</v>
      </c>
      <c r="BV2110" s="20">
        <v>2086</v>
      </c>
    </row>
    <row r="2111" spans="1:74" x14ac:dyDescent="0.25">
      <c r="A2111" s="20" t="s">
        <v>405</v>
      </c>
      <c r="B2111" s="20" t="s">
        <v>626</v>
      </c>
      <c r="C2111" s="20" t="s">
        <v>630</v>
      </c>
      <c r="D2111" s="1">
        <v>44591</v>
      </c>
      <c r="E2111">
        <v>62</v>
      </c>
      <c r="F2111">
        <v>1</v>
      </c>
      <c r="G2111">
        <v>1</v>
      </c>
      <c r="H2111">
        <v>0</v>
      </c>
      <c r="I2111">
        <v>0</v>
      </c>
      <c r="J2111">
        <v>38</v>
      </c>
      <c r="K2111">
        <v>3</v>
      </c>
      <c r="L2111">
        <v>9</v>
      </c>
      <c r="M2111">
        <v>0</v>
      </c>
      <c r="N2111">
        <v>0</v>
      </c>
      <c r="O2111">
        <v>0</v>
      </c>
      <c r="P2111">
        <v>0</v>
      </c>
      <c r="Q2111">
        <v>0</v>
      </c>
      <c r="R2111">
        <v>135</v>
      </c>
      <c r="S2111">
        <v>95</v>
      </c>
      <c r="T2111">
        <v>14</v>
      </c>
      <c r="U2111">
        <v>13</v>
      </c>
      <c r="V2111">
        <v>0</v>
      </c>
      <c r="W2111">
        <v>757</v>
      </c>
      <c r="X2111">
        <v>370</v>
      </c>
      <c r="Y2111">
        <v>16</v>
      </c>
      <c r="Z2111">
        <v>155</v>
      </c>
      <c r="AA2111">
        <v>4</v>
      </c>
      <c r="AB2111">
        <v>547</v>
      </c>
      <c r="AC2111">
        <v>257</v>
      </c>
      <c r="AD2111">
        <v>6</v>
      </c>
      <c r="AE2111">
        <v>86</v>
      </c>
      <c r="AF2111">
        <v>54</v>
      </c>
      <c r="AG2111">
        <v>106</v>
      </c>
      <c r="AH2111">
        <v>40</v>
      </c>
      <c r="AI2111">
        <v>1</v>
      </c>
      <c r="AJ2111">
        <v>22</v>
      </c>
      <c r="AK2111">
        <v>5</v>
      </c>
      <c r="AL2111">
        <v>16</v>
      </c>
      <c r="AM2111">
        <v>10</v>
      </c>
      <c r="AN2111">
        <v>1</v>
      </c>
      <c r="AO2111">
        <v>0</v>
      </c>
      <c r="AP2111">
        <v>1</v>
      </c>
      <c r="AQ2111">
        <v>0</v>
      </c>
      <c r="AR2111">
        <v>0</v>
      </c>
      <c r="AS2111">
        <v>0</v>
      </c>
      <c r="AT2111">
        <v>0</v>
      </c>
      <c r="AU2111">
        <v>0</v>
      </c>
      <c r="AV2111">
        <v>0</v>
      </c>
      <c r="AW2111">
        <v>0</v>
      </c>
      <c r="AX2111">
        <v>0</v>
      </c>
      <c r="AY2111">
        <v>0</v>
      </c>
      <c r="AZ2111">
        <v>0</v>
      </c>
      <c r="BA2111">
        <v>0</v>
      </c>
      <c r="BB2111">
        <v>0</v>
      </c>
      <c r="BC2111">
        <v>0</v>
      </c>
      <c r="BD2111">
        <v>0</v>
      </c>
      <c r="BE2111">
        <v>0</v>
      </c>
      <c r="BF2111">
        <v>0</v>
      </c>
      <c r="BG2111" s="20">
        <v>1</v>
      </c>
      <c r="BH2111" s="20">
        <v>0</v>
      </c>
      <c r="BI2111" s="20">
        <v>49</v>
      </c>
      <c r="BJ2111" s="20">
        <v>0</v>
      </c>
      <c r="BK2111" s="20">
        <v>102</v>
      </c>
      <c r="BL2111" s="20">
        <v>553</v>
      </c>
      <c r="BM2111" s="20">
        <v>383</v>
      </c>
      <c r="BN2111" s="20">
        <v>72</v>
      </c>
      <c r="BO2111" s="20">
        <v>12</v>
      </c>
      <c r="BP2111" s="20">
        <v>3808</v>
      </c>
      <c r="BQ2111" s="20">
        <v>1099</v>
      </c>
      <c r="BR2111" s="20">
        <v>0</v>
      </c>
      <c r="BS2111" s="20">
        <v>40</v>
      </c>
      <c r="BT2111" s="20">
        <v>1111</v>
      </c>
      <c r="BU2111" s="20">
        <v>374</v>
      </c>
      <c r="BV2111" s="20">
        <v>2096</v>
      </c>
    </row>
    <row r="2112" spans="1:74" x14ac:dyDescent="0.25">
      <c r="A2112" s="20" t="s">
        <v>405</v>
      </c>
      <c r="B2112" s="20" t="s">
        <v>626</v>
      </c>
      <c r="C2112" s="20" t="s">
        <v>630</v>
      </c>
      <c r="D2112" s="1">
        <v>44599</v>
      </c>
      <c r="E2112">
        <v>62</v>
      </c>
      <c r="F2112">
        <v>1</v>
      </c>
      <c r="G2112">
        <v>1</v>
      </c>
      <c r="H2112">
        <v>0</v>
      </c>
      <c r="I2112">
        <v>0</v>
      </c>
      <c r="J2112">
        <v>38</v>
      </c>
      <c r="K2112">
        <v>3</v>
      </c>
      <c r="L2112">
        <v>9</v>
      </c>
      <c r="M2112">
        <v>0</v>
      </c>
      <c r="N2112">
        <v>0</v>
      </c>
      <c r="O2112">
        <v>0</v>
      </c>
      <c r="P2112">
        <v>0</v>
      </c>
      <c r="Q2112">
        <v>0</v>
      </c>
      <c r="R2112">
        <v>136</v>
      </c>
      <c r="S2112">
        <v>96</v>
      </c>
      <c r="T2112">
        <v>14</v>
      </c>
      <c r="U2112">
        <v>13</v>
      </c>
      <c r="V2112">
        <v>0</v>
      </c>
      <c r="W2112">
        <v>761</v>
      </c>
      <c r="X2112">
        <v>376</v>
      </c>
      <c r="Y2112">
        <v>16</v>
      </c>
      <c r="Z2112">
        <v>155</v>
      </c>
      <c r="AA2112">
        <v>3</v>
      </c>
      <c r="AB2112">
        <v>548</v>
      </c>
      <c r="AC2112">
        <v>257</v>
      </c>
      <c r="AD2112">
        <v>6</v>
      </c>
      <c r="AE2112">
        <v>87</v>
      </c>
      <c r="AF2112">
        <v>54</v>
      </c>
      <c r="AG2112">
        <v>106</v>
      </c>
      <c r="AH2112">
        <v>39</v>
      </c>
      <c r="AI2112">
        <v>1</v>
      </c>
      <c r="AJ2112">
        <v>22</v>
      </c>
      <c r="AK2112">
        <v>6</v>
      </c>
      <c r="AL2112">
        <v>16</v>
      </c>
      <c r="AM2112">
        <v>10</v>
      </c>
      <c r="AN2112">
        <v>1</v>
      </c>
      <c r="AO2112">
        <v>0</v>
      </c>
      <c r="AP2112">
        <v>1</v>
      </c>
      <c r="AQ2112">
        <v>0</v>
      </c>
      <c r="AR2112">
        <v>0</v>
      </c>
      <c r="AS2112">
        <v>0</v>
      </c>
      <c r="AT2112">
        <v>0</v>
      </c>
      <c r="AU2112">
        <v>0</v>
      </c>
      <c r="AV2112">
        <v>0</v>
      </c>
      <c r="AW2112">
        <v>0</v>
      </c>
      <c r="AX2112">
        <v>0</v>
      </c>
      <c r="AY2112">
        <v>0</v>
      </c>
      <c r="AZ2112">
        <v>0</v>
      </c>
      <c r="BA2112">
        <v>0</v>
      </c>
      <c r="BB2112">
        <v>0</v>
      </c>
      <c r="BC2112">
        <v>0</v>
      </c>
      <c r="BD2112">
        <v>0</v>
      </c>
      <c r="BE2112">
        <v>0</v>
      </c>
      <c r="BF2112">
        <v>0</v>
      </c>
      <c r="BG2112" s="20">
        <v>1</v>
      </c>
      <c r="BH2112" s="20">
        <v>0</v>
      </c>
      <c r="BI2112" s="20">
        <v>49</v>
      </c>
      <c r="BJ2112" s="20">
        <v>0</v>
      </c>
      <c r="BK2112" s="20">
        <v>103</v>
      </c>
      <c r="BL2112" s="20">
        <v>558</v>
      </c>
      <c r="BM2112" s="20">
        <v>383</v>
      </c>
      <c r="BN2112" s="20">
        <v>71</v>
      </c>
      <c r="BO2112" s="20">
        <v>12</v>
      </c>
      <c r="BP2112" s="20">
        <v>3807</v>
      </c>
      <c r="BQ2112" s="20">
        <v>1112</v>
      </c>
      <c r="BR2112" s="20">
        <v>0</v>
      </c>
      <c r="BS2112" s="20">
        <v>40</v>
      </c>
      <c r="BT2112" s="20">
        <v>1104</v>
      </c>
      <c r="BU2112" s="20">
        <v>375</v>
      </c>
      <c r="BV2112" s="20">
        <v>2103</v>
      </c>
    </row>
    <row r="2113" spans="1:74" x14ac:dyDescent="0.25">
      <c r="A2113" s="20" t="s">
        <v>405</v>
      </c>
      <c r="B2113" s="20" t="s">
        <v>626</v>
      </c>
      <c r="C2113" s="20" t="s">
        <v>630</v>
      </c>
      <c r="D2113" s="1">
        <v>44606</v>
      </c>
      <c r="E2113">
        <v>62</v>
      </c>
      <c r="F2113">
        <v>1</v>
      </c>
      <c r="G2113">
        <v>1</v>
      </c>
      <c r="H2113">
        <v>0</v>
      </c>
      <c r="I2113">
        <v>0</v>
      </c>
      <c r="J2113">
        <v>38</v>
      </c>
      <c r="K2113">
        <v>3</v>
      </c>
      <c r="L2113">
        <v>9</v>
      </c>
      <c r="M2113">
        <v>0</v>
      </c>
      <c r="N2113">
        <v>0</v>
      </c>
      <c r="O2113">
        <v>0</v>
      </c>
      <c r="P2113">
        <v>0</v>
      </c>
      <c r="Q2113">
        <v>0</v>
      </c>
      <c r="R2113">
        <v>135</v>
      </c>
      <c r="S2113">
        <v>97</v>
      </c>
      <c r="T2113">
        <v>13</v>
      </c>
      <c r="U2113">
        <v>13</v>
      </c>
      <c r="V2113">
        <v>0</v>
      </c>
      <c r="W2113">
        <v>759</v>
      </c>
      <c r="X2113">
        <v>378</v>
      </c>
      <c r="Y2113">
        <v>15</v>
      </c>
      <c r="Z2113">
        <v>154</v>
      </c>
      <c r="AA2113">
        <v>3</v>
      </c>
      <c r="AB2113">
        <v>545</v>
      </c>
      <c r="AC2113">
        <v>259</v>
      </c>
      <c r="AD2113">
        <v>6</v>
      </c>
      <c r="AE2113">
        <v>87</v>
      </c>
      <c r="AF2113">
        <v>54</v>
      </c>
      <c r="AG2113">
        <v>107</v>
      </c>
      <c r="AH2113">
        <v>40</v>
      </c>
      <c r="AI2113">
        <v>1</v>
      </c>
      <c r="AJ2113">
        <v>22</v>
      </c>
      <c r="AK2113">
        <v>6</v>
      </c>
      <c r="AL2113">
        <v>16</v>
      </c>
      <c r="AM2113">
        <v>10</v>
      </c>
      <c r="AN2113">
        <v>1</v>
      </c>
      <c r="AO2113">
        <v>0</v>
      </c>
      <c r="AP2113">
        <v>1</v>
      </c>
      <c r="AQ2113">
        <v>0</v>
      </c>
      <c r="AR2113">
        <v>0</v>
      </c>
      <c r="AS2113">
        <v>0</v>
      </c>
      <c r="AT2113">
        <v>0</v>
      </c>
      <c r="AU2113">
        <v>0</v>
      </c>
      <c r="AV2113">
        <v>0</v>
      </c>
      <c r="AW2113">
        <v>0</v>
      </c>
      <c r="AX2113">
        <v>0</v>
      </c>
      <c r="AY2113">
        <v>0</v>
      </c>
      <c r="AZ2113">
        <v>0</v>
      </c>
      <c r="BA2113">
        <v>0</v>
      </c>
      <c r="BB2113">
        <v>0</v>
      </c>
      <c r="BC2113">
        <v>0</v>
      </c>
      <c r="BD2113">
        <v>0</v>
      </c>
      <c r="BE2113">
        <v>0</v>
      </c>
      <c r="BF2113">
        <v>0</v>
      </c>
      <c r="BG2113" s="20">
        <v>1</v>
      </c>
      <c r="BH2113" s="20">
        <v>0</v>
      </c>
      <c r="BI2113" s="20">
        <v>49</v>
      </c>
      <c r="BJ2113" s="20">
        <v>0</v>
      </c>
      <c r="BK2113" s="20">
        <v>103</v>
      </c>
      <c r="BL2113" s="20">
        <v>558</v>
      </c>
      <c r="BM2113" s="20">
        <v>381</v>
      </c>
      <c r="BN2113" s="20">
        <v>72</v>
      </c>
      <c r="BO2113" s="20">
        <v>12</v>
      </c>
      <c r="BP2113" s="20">
        <v>3823</v>
      </c>
      <c r="BQ2113" s="20">
        <v>1135</v>
      </c>
      <c r="BR2113" s="20">
        <v>0</v>
      </c>
      <c r="BS2113" s="20">
        <v>43</v>
      </c>
      <c r="BT2113" s="20">
        <v>1099</v>
      </c>
      <c r="BU2113" s="20">
        <v>395</v>
      </c>
      <c r="BV2113" s="20">
        <v>2106</v>
      </c>
    </row>
    <row r="2114" spans="1:74" x14ac:dyDescent="0.25">
      <c r="A2114" s="20" t="s">
        <v>405</v>
      </c>
      <c r="B2114" s="20" t="s">
        <v>631</v>
      </c>
      <c r="C2114" s="20" t="s">
        <v>632</v>
      </c>
      <c r="D2114" s="1">
        <v>44493</v>
      </c>
      <c r="E2114">
        <v>107</v>
      </c>
      <c r="F2114">
        <v>2</v>
      </c>
      <c r="G2114">
        <v>2</v>
      </c>
      <c r="H2114">
        <v>1</v>
      </c>
      <c r="I2114">
        <v>1</v>
      </c>
      <c r="J2114">
        <v>15</v>
      </c>
      <c r="K2114">
        <v>15</v>
      </c>
      <c r="L2114">
        <v>5</v>
      </c>
      <c r="M2114">
        <v>1</v>
      </c>
      <c r="N2114">
        <v>2</v>
      </c>
      <c r="O2114">
        <v>0</v>
      </c>
      <c r="P2114">
        <v>0</v>
      </c>
      <c r="Q2114">
        <v>0</v>
      </c>
      <c r="R2114">
        <v>419</v>
      </c>
      <c r="S2114">
        <v>1</v>
      </c>
      <c r="T2114">
        <v>172</v>
      </c>
      <c r="U2114">
        <v>5</v>
      </c>
      <c r="V2114">
        <v>0</v>
      </c>
      <c r="W2114">
        <v>1148</v>
      </c>
      <c r="X2114">
        <v>0</v>
      </c>
      <c r="Y2114">
        <v>41</v>
      </c>
      <c r="Z2114">
        <v>45</v>
      </c>
      <c r="AA2114">
        <v>30</v>
      </c>
      <c r="AB2114">
        <v>973</v>
      </c>
      <c r="AC2114">
        <v>33</v>
      </c>
      <c r="AD2114">
        <v>37</v>
      </c>
      <c r="AE2114">
        <v>91</v>
      </c>
      <c r="AF2114">
        <v>219</v>
      </c>
      <c r="AG2114">
        <v>120</v>
      </c>
      <c r="AH2114">
        <v>0</v>
      </c>
      <c r="AI2114">
        <v>5</v>
      </c>
      <c r="AJ2114">
        <v>4</v>
      </c>
      <c r="AK2114">
        <v>9</v>
      </c>
      <c r="AL2114">
        <v>52</v>
      </c>
      <c r="AM2114">
        <v>0</v>
      </c>
      <c r="AN2114">
        <v>6</v>
      </c>
      <c r="AO2114">
        <v>2</v>
      </c>
      <c r="AP2114">
        <v>0</v>
      </c>
      <c r="AQ2114">
        <v>0</v>
      </c>
      <c r="AR2114">
        <v>0</v>
      </c>
      <c r="AS2114">
        <v>0</v>
      </c>
      <c r="AT2114">
        <v>0</v>
      </c>
      <c r="AU2114">
        <v>0</v>
      </c>
      <c r="AV2114">
        <v>0</v>
      </c>
      <c r="AW2114">
        <v>0</v>
      </c>
      <c r="AX2114">
        <v>0</v>
      </c>
      <c r="AY2114">
        <v>0</v>
      </c>
      <c r="AZ2114">
        <v>0</v>
      </c>
      <c r="BA2114">
        <v>0</v>
      </c>
      <c r="BB2114">
        <v>56</v>
      </c>
      <c r="BC2114">
        <v>207</v>
      </c>
      <c r="BD2114">
        <v>0</v>
      </c>
      <c r="BE2114">
        <v>19</v>
      </c>
      <c r="BF2114">
        <v>3</v>
      </c>
      <c r="BG2114" s="20"/>
      <c r="BH2114" s="20"/>
      <c r="BI2114" s="20"/>
      <c r="BJ2114" s="20"/>
      <c r="BK2114" s="20"/>
      <c r="BL2114" s="20"/>
      <c r="BM2114" s="20"/>
      <c r="BN2114" s="20"/>
      <c r="BO2114" s="20"/>
      <c r="BP2114" s="20"/>
      <c r="BQ2114" s="20"/>
      <c r="BR2114" s="20"/>
      <c r="BS2114" s="20"/>
      <c r="BT2114" s="20"/>
      <c r="BU2114" s="20"/>
      <c r="BV2114" s="20"/>
    </row>
    <row r="2115" spans="1:74" x14ac:dyDescent="0.25">
      <c r="A2115" s="20" t="s">
        <v>405</v>
      </c>
      <c r="B2115" s="20" t="s">
        <v>631</v>
      </c>
      <c r="C2115" s="20" t="s">
        <v>632</v>
      </c>
      <c r="D2115" s="1">
        <v>44500</v>
      </c>
      <c r="E2115">
        <v>107</v>
      </c>
      <c r="F2115">
        <v>2</v>
      </c>
      <c r="G2115">
        <v>2</v>
      </c>
      <c r="H2115">
        <v>1</v>
      </c>
      <c r="I2115">
        <v>1</v>
      </c>
      <c r="J2115">
        <v>21</v>
      </c>
      <c r="K2115">
        <v>15</v>
      </c>
      <c r="L2115">
        <v>5</v>
      </c>
      <c r="M2115">
        <v>1</v>
      </c>
      <c r="N2115">
        <v>2</v>
      </c>
      <c r="O2115">
        <v>0</v>
      </c>
      <c r="P2115">
        <v>1</v>
      </c>
      <c r="Q2115">
        <v>0</v>
      </c>
      <c r="R2115">
        <v>417</v>
      </c>
      <c r="S2115">
        <v>1</v>
      </c>
      <c r="T2115">
        <v>208</v>
      </c>
      <c r="U2115">
        <v>5</v>
      </c>
      <c r="V2115">
        <v>0</v>
      </c>
      <c r="W2115">
        <v>1147</v>
      </c>
      <c r="X2115">
        <v>0</v>
      </c>
      <c r="Y2115">
        <v>63</v>
      </c>
      <c r="Z2115">
        <v>45</v>
      </c>
      <c r="AA2115">
        <v>29</v>
      </c>
      <c r="AB2115">
        <v>976</v>
      </c>
      <c r="AC2115">
        <v>48</v>
      </c>
      <c r="AD2115">
        <v>38</v>
      </c>
      <c r="AE2115">
        <v>90</v>
      </c>
      <c r="AF2115">
        <v>224</v>
      </c>
      <c r="AG2115">
        <v>120</v>
      </c>
      <c r="AH2115">
        <v>0</v>
      </c>
      <c r="AI2115">
        <v>5</v>
      </c>
      <c r="AJ2115">
        <v>4</v>
      </c>
      <c r="AK2115">
        <v>9</v>
      </c>
      <c r="AL2115">
        <v>53</v>
      </c>
      <c r="AM2115">
        <v>0</v>
      </c>
      <c r="AN2115">
        <v>6</v>
      </c>
      <c r="AO2115">
        <v>2</v>
      </c>
      <c r="AP2115">
        <v>0</v>
      </c>
      <c r="AQ2115">
        <v>0</v>
      </c>
      <c r="AR2115">
        <v>0</v>
      </c>
      <c r="AS2115">
        <v>0</v>
      </c>
      <c r="AT2115">
        <v>0</v>
      </c>
      <c r="AU2115">
        <v>0</v>
      </c>
      <c r="AV2115">
        <v>0</v>
      </c>
      <c r="AW2115">
        <v>0</v>
      </c>
      <c r="AX2115">
        <v>0</v>
      </c>
      <c r="AY2115">
        <v>0</v>
      </c>
      <c r="AZ2115">
        <v>0</v>
      </c>
      <c r="BA2115">
        <v>0</v>
      </c>
      <c r="BB2115">
        <v>56</v>
      </c>
      <c r="BC2115">
        <v>205</v>
      </c>
      <c r="BD2115">
        <v>0</v>
      </c>
      <c r="BE2115">
        <v>19</v>
      </c>
      <c r="BF2115">
        <v>3</v>
      </c>
      <c r="BG2115" s="20"/>
      <c r="BH2115" s="20"/>
      <c r="BI2115" s="20"/>
      <c r="BJ2115" s="20"/>
      <c r="BK2115" s="20"/>
      <c r="BL2115" s="20"/>
      <c r="BM2115" s="20"/>
      <c r="BN2115" s="20"/>
      <c r="BO2115" s="20"/>
      <c r="BP2115" s="20"/>
      <c r="BQ2115" s="20"/>
      <c r="BR2115" s="20"/>
      <c r="BS2115" s="20"/>
      <c r="BT2115" s="20"/>
      <c r="BU2115" s="20"/>
      <c r="BV2115" s="20"/>
    </row>
    <row r="2116" spans="1:74" x14ac:dyDescent="0.25">
      <c r="A2116" s="20" t="s">
        <v>405</v>
      </c>
      <c r="B2116" s="20" t="s">
        <v>631</v>
      </c>
      <c r="C2116" s="20" t="s">
        <v>632</v>
      </c>
      <c r="D2116" s="1">
        <v>44507</v>
      </c>
      <c r="E2116">
        <v>107</v>
      </c>
      <c r="F2116">
        <v>2</v>
      </c>
      <c r="G2116">
        <v>2</v>
      </c>
      <c r="H2116">
        <v>1</v>
      </c>
      <c r="I2116">
        <v>1</v>
      </c>
      <c r="J2116">
        <v>28</v>
      </c>
      <c r="K2116">
        <v>14</v>
      </c>
      <c r="L2116">
        <v>5</v>
      </c>
      <c r="M2116">
        <v>1</v>
      </c>
      <c r="N2116">
        <v>2</v>
      </c>
      <c r="O2116">
        <v>2</v>
      </c>
      <c r="P2116">
        <v>0</v>
      </c>
      <c r="Q2116">
        <v>0</v>
      </c>
      <c r="R2116">
        <v>419</v>
      </c>
      <c r="S2116">
        <v>227</v>
      </c>
      <c r="T2116">
        <v>56</v>
      </c>
      <c r="U2116">
        <v>6</v>
      </c>
      <c r="V2116">
        <v>0</v>
      </c>
      <c r="W2116">
        <v>1149</v>
      </c>
      <c r="X2116">
        <v>109</v>
      </c>
      <c r="Y2116">
        <v>204</v>
      </c>
      <c r="Z2116">
        <v>44</v>
      </c>
      <c r="AA2116">
        <v>31</v>
      </c>
      <c r="AB2116">
        <v>977</v>
      </c>
      <c r="AC2116">
        <v>72</v>
      </c>
      <c r="AD2116">
        <v>38</v>
      </c>
      <c r="AE2116">
        <v>88</v>
      </c>
      <c r="AF2116">
        <v>224</v>
      </c>
      <c r="AG2116">
        <v>119</v>
      </c>
      <c r="AH2116">
        <v>8</v>
      </c>
      <c r="AI2116">
        <v>19</v>
      </c>
      <c r="AJ2116">
        <v>4</v>
      </c>
      <c r="AK2116">
        <v>8</v>
      </c>
      <c r="AL2116">
        <v>54</v>
      </c>
      <c r="AM2116">
        <v>8</v>
      </c>
      <c r="AN2116">
        <v>3</v>
      </c>
      <c r="AO2116">
        <v>2</v>
      </c>
      <c r="AP2116">
        <v>0</v>
      </c>
      <c r="AQ2116">
        <v>0</v>
      </c>
      <c r="AR2116">
        <v>0</v>
      </c>
      <c r="AS2116">
        <v>0</v>
      </c>
      <c r="AT2116">
        <v>0</v>
      </c>
      <c r="AU2116">
        <v>0</v>
      </c>
      <c r="AV2116">
        <v>0</v>
      </c>
      <c r="AW2116">
        <v>0</v>
      </c>
      <c r="AX2116">
        <v>0</v>
      </c>
      <c r="AY2116">
        <v>0</v>
      </c>
      <c r="AZ2116">
        <v>0</v>
      </c>
      <c r="BA2116">
        <v>0</v>
      </c>
      <c r="BB2116">
        <v>1</v>
      </c>
      <c r="BC2116">
        <v>0</v>
      </c>
      <c r="BD2116">
        <v>0</v>
      </c>
      <c r="BE2116">
        <v>0</v>
      </c>
      <c r="BF2116">
        <v>0</v>
      </c>
      <c r="BG2116" s="20">
        <v>2</v>
      </c>
      <c r="BH2116" s="20">
        <v>1</v>
      </c>
      <c r="BI2116" s="20">
        <v>77</v>
      </c>
      <c r="BJ2116" s="20">
        <v>2</v>
      </c>
      <c r="BK2116" s="20">
        <v>349</v>
      </c>
      <c r="BL2116" s="20">
        <v>816</v>
      </c>
      <c r="BM2116" s="20">
        <v>604</v>
      </c>
      <c r="BN2116" s="20">
        <v>82</v>
      </c>
      <c r="BO2116" s="20">
        <v>48</v>
      </c>
      <c r="BP2116" s="20"/>
      <c r="BQ2116" s="20"/>
      <c r="BR2116" s="20"/>
      <c r="BS2116" s="20"/>
      <c r="BT2116" s="20"/>
      <c r="BU2116" s="20"/>
      <c r="BV2116" s="20"/>
    </row>
    <row r="2117" spans="1:74" x14ac:dyDescent="0.25">
      <c r="A2117" s="20" t="s">
        <v>405</v>
      </c>
      <c r="B2117" s="20" t="s">
        <v>631</v>
      </c>
      <c r="C2117" s="20" t="s">
        <v>632</v>
      </c>
      <c r="D2117" s="1">
        <v>44514</v>
      </c>
      <c r="E2117">
        <v>107</v>
      </c>
      <c r="F2117">
        <v>3</v>
      </c>
      <c r="G2117">
        <v>2</v>
      </c>
      <c r="H2117">
        <v>1</v>
      </c>
      <c r="I2117">
        <v>1</v>
      </c>
      <c r="J2117">
        <v>35</v>
      </c>
      <c r="K2117">
        <v>14</v>
      </c>
      <c r="L2117">
        <v>5</v>
      </c>
      <c r="M2117">
        <v>1</v>
      </c>
      <c r="N2117">
        <v>2</v>
      </c>
      <c r="O2117">
        <v>2</v>
      </c>
      <c r="P2117">
        <v>0</v>
      </c>
      <c r="Q2117">
        <v>0</v>
      </c>
      <c r="R2117">
        <v>420</v>
      </c>
      <c r="S2117">
        <v>251</v>
      </c>
      <c r="T2117">
        <v>56</v>
      </c>
      <c r="U2117">
        <v>7</v>
      </c>
      <c r="V2117">
        <v>0</v>
      </c>
      <c r="W2117">
        <v>1147</v>
      </c>
      <c r="X2117">
        <v>198</v>
      </c>
      <c r="Y2117">
        <v>201</v>
      </c>
      <c r="Z2117">
        <v>45</v>
      </c>
      <c r="AA2117">
        <v>29</v>
      </c>
      <c r="AB2117">
        <v>972</v>
      </c>
      <c r="AC2117">
        <v>97</v>
      </c>
      <c r="AD2117">
        <v>38</v>
      </c>
      <c r="AE2117">
        <v>86</v>
      </c>
      <c r="AF2117">
        <v>224</v>
      </c>
      <c r="AG2117">
        <v>121</v>
      </c>
      <c r="AH2117">
        <v>11</v>
      </c>
      <c r="AI2117">
        <v>17</v>
      </c>
      <c r="AJ2117">
        <v>4</v>
      </c>
      <c r="AK2117">
        <v>9</v>
      </c>
      <c r="AL2117">
        <v>55</v>
      </c>
      <c r="AM2117">
        <v>11</v>
      </c>
      <c r="AN2117">
        <v>3</v>
      </c>
      <c r="AO2117">
        <v>2</v>
      </c>
      <c r="AP2117">
        <v>0</v>
      </c>
      <c r="AQ2117">
        <v>0</v>
      </c>
      <c r="AR2117">
        <v>0</v>
      </c>
      <c r="AS2117">
        <v>0</v>
      </c>
      <c r="AT2117">
        <v>0</v>
      </c>
      <c r="AU2117">
        <v>0</v>
      </c>
      <c r="AV2117">
        <v>0</v>
      </c>
      <c r="AW2117">
        <v>0</v>
      </c>
      <c r="AX2117">
        <v>0</v>
      </c>
      <c r="AY2117">
        <v>0</v>
      </c>
      <c r="AZ2117">
        <v>0</v>
      </c>
      <c r="BA2117">
        <v>0</v>
      </c>
      <c r="BB2117">
        <v>1</v>
      </c>
      <c r="BC2117">
        <v>0</v>
      </c>
      <c r="BD2117">
        <v>0</v>
      </c>
      <c r="BE2117">
        <v>0</v>
      </c>
      <c r="BF2117">
        <v>0</v>
      </c>
      <c r="BG2117" s="20">
        <v>3</v>
      </c>
      <c r="BH2117" s="20">
        <v>1</v>
      </c>
      <c r="BI2117" s="20">
        <v>77</v>
      </c>
      <c r="BJ2117" s="20">
        <v>2</v>
      </c>
      <c r="BK2117" s="20">
        <v>350</v>
      </c>
      <c r="BL2117" s="20">
        <v>819</v>
      </c>
      <c r="BM2117" s="20">
        <v>603</v>
      </c>
      <c r="BN2117" s="20">
        <v>83</v>
      </c>
      <c r="BO2117" s="20">
        <v>49</v>
      </c>
      <c r="BP2117" s="20"/>
      <c r="BQ2117" s="20"/>
      <c r="BR2117" s="20"/>
      <c r="BS2117" s="20"/>
      <c r="BT2117" s="20"/>
      <c r="BU2117" s="20"/>
      <c r="BV2117" s="20"/>
    </row>
    <row r="2118" spans="1:74" x14ac:dyDescent="0.25">
      <c r="A2118" s="20" t="s">
        <v>405</v>
      </c>
      <c r="B2118" s="20" t="s">
        <v>631</v>
      </c>
      <c r="C2118" s="20" t="s">
        <v>632</v>
      </c>
      <c r="D2118" s="1">
        <v>44521</v>
      </c>
      <c r="E2118">
        <v>107</v>
      </c>
      <c r="F2118">
        <v>3</v>
      </c>
      <c r="G2118">
        <v>2</v>
      </c>
      <c r="H2118">
        <v>1</v>
      </c>
      <c r="I2118">
        <v>1</v>
      </c>
      <c r="J2118">
        <v>40</v>
      </c>
      <c r="K2118">
        <v>14</v>
      </c>
      <c r="L2118">
        <v>5</v>
      </c>
      <c r="M2118">
        <v>1</v>
      </c>
      <c r="N2118">
        <v>2</v>
      </c>
      <c r="O2118">
        <v>2</v>
      </c>
      <c r="P2118">
        <v>0</v>
      </c>
      <c r="Q2118">
        <v>0</v>
      </c>
      <c r="R2118">
        <v>421</v>
      </c>
      <c r="S2118">
        <v>265</v>
      </c>
      <c r="T2118">
        <v>56</v>
      </c>
      <c r="U2118">
        <v>7</v>
      </c>
      <c r="V2118">
        <v>1</v>
      </c>
      <c r="W2118">
        <v>1139</v>
      </c>
      <c r="X2118">
        <v>274</v>
      </c>
      <c r="Y2118">
        <v>197</v>
      </c>
      <c r="Z2118">
        <v>44</v>
      </c>
      <c r="AA2118">
        <v>30</v>
      </c>
      <c r="AB2118">
        <v>976</v>
      </c>
      <c r="AC2118">
        <v>129</v>
      </c>
      <c r="AD2118">
        <v>39</v>
      </c>
      <c r="AE2118">
        <v>86</v>
      </c>
      <c r="AF2118">
        <v>222</v>
      </c>
      <c r="AG2118">
        <v>121</v>
      </c>
      <c r="AH2118">
        <v>18</v>
      </c>
      <c r="AI2118">
        <v>17</v>
      </c>
      <c r="AJ2118">
        <v>4</v>
      </c>
      <c r="AK2118">
        <v>9</v>
      </c>
      <c r="AL2118">
        <v>55</v>
      </c>
      <c r="AM2118">
        <v>26</v>
      </c>
      <c r="AN2118">
        <v>3</v>
      </c>
      <c r="AO2118">
        <v>2</v>
      </c>
      <c r="AP2118">
        <v>0</v>
      </c>
      <c r="AQ2118">
        <v>0</v>
      </c>
      <c r="AR2118">
        <v>0</v>
      </c>
      <c r="AS2118">
        <v>0</v>
      </c>
      <c r="AT2118">
        <v>0</v>
      </c>
      <c r="AU2118">
        <v>0</v>
      </c>
      <c r="AV2118">
        <v>0</v>
      </c>
      <c r="AW2118">
        <v>0</v>
      </c>
      <c r="AX2118">
        <v>0</v>
      </c>
      <c r="AY2118">
        <v>0</v>
      </c>
      <c r="AZ2118">
        <v>0</v>
      </c>
      <c r="BA2118">
        <v>0</v>
      </c>
      <c r="BB2118">
        <v>1</v>
      </c>
      <c r="BC2118">
        <v>0</v>
      </c>
      <c r="BD2118">
        <v>0</v>
      </c>
      <c r="BE2118">
        <v>0</v>
      </c>
      <c r="BF2118">
        <v>0</v>
      </c>
      <c r="BG2118" s="20">
        <v>3</v>
      </c>
      <c r="BH2118" s="20">
        <v>1</v>
      </c>
      <c r="BI2118" s="20">
        <v>79</v>
      </c>
      <c r="BJ2118" s="20">
        <v>2</v>
      </c>
      <c r="BK2118" s="20">
        <v>350</v>
      </c>
      <c r="BL2118" s="20">
        <v>816</v>
      </c>
      <c r="BM2118" s="20">
        <v>608</v>
      </c>
      <c r="BN2118" s="20">
        <v>83</v>
      </c>
      <c r="BO2118" s="20">
        <v>49</v>
      </c>
      <c r="BP2118" s="20"/>
      <c r="BQ2118" s="20"/>
      <c r="BR2118" s="20"/>
      <c r="BS2118" s="20"/>
      <c r="BT2118" s="20"/>
      <c r="BU2118" s="20"/>
      <c r="BV2118" s="20"/>
    </row>
    <row r="2119" spans="1:74" x14ac:dyDescent="0.25">
      <c r="A2119" s="20" t="s">
        <v>405</v>
      </c>
      <c r="B2119" s="20" t="s">
        <v>631</v>
      </c>
      <c r="C2119" s="20" t="s">
        <v>632</v>
      </c>
      <c r="D2119" s="1">
        <v>44528</v>
      </c>
      <c r="E2119">
        <v>107</v>
      </c>
      <c r="F2119">
        <v>3</v>
      </c>
      <c r="G2119">
        <v>3</v>
      </c>
      <c r="H2119">
        <v>1</v>
      </c>
      <c r="I2119">
        <v>1</v>
      </c>
      <c r="J2119">
        <v>46</v>
      </c>
      <c r="K2119">
        <v>14</v>
      </c>
      <c r="L2119">
        <v>5</v>
      </c>
      <c r="M2119">
        <v>1</v>
      </c>
      <c r="N2119">
        <v>2</v>
      </c>
      <c r="O2119">
        <v>2</v>
      </c>
      <c r="P2119">
        <v>0</v>
      </c>
      <c r="Q2119">
        <v>0</v>
      </c>
      <c r="R2119">
        <v>420</v>
      </c>
      <c r="S2119">
        <v>276</v>
      </c>
      <c r="T2119">
        <v>54</v>
      </c>
      <c r="U2119">
        <v>6</v>
      </c>
      <c r="V2119">
        <v>1</v>
      </c>
      <c r="W2119">
        <v>1141</v>
      </c>
      <c r="X2119">
        <v>354</v>
      </c>
      <c r="Y2119">
        <v>196</v>
      </c>
      <c r="Z2119">
        <v>42</v>
      </c>
      <c r="AA2119">
        <v>30</v>
      </c>
      <c r="AB2119">
        <v>978</v>
      </c>
      <c r="AC2119">
        <v>180</v>
      </c>
      <c r="AD2119">
        <v>39</v>
      </c>
      <c r="AE2119">
        <v>84</v>
      </c>
      <c r="AF2119">
        <v>223</v>
      </c>
      <c r="AG2119">
        <v>120</v>
      </c>
      <c r="AH2119">
        <v>22</v>
      </c>
      <c r="AI2119">
        <v>17</v>
      </c>
      <c r="AJ2119">
        <v>4</v>
      </c>
      <c r="AK2119">
        <v>8</v>
      </c>
      <c r="AL2119">
        <v>55</v>
      </c>
      <c r="AM2119">
        <v>29</v>
      </c>
      <c r="AN2119">
        <v>3</v>
      </c>
      <c r="AO2119">
        <v>2</v>
      </c>
      <c r="AP2119">
        <v>0</v>
      </c>
      <c r="AQ2119">
        <v>0</v>
      </c>
      <c r="AR2119">
        <v>0</v>
      </c>
      <c r="AS2119">
        <v>0</v>
      </c>
      <c r="AT2119">
        <v>0</v>
      </c>
      <c r="AU2119">
        <v>0</v>
      </c>
      <c r="AV2119">
        <v>0</v>
      </c>
      <c r="AW2119">
        <v>0</v>
      </c>
      <c r="AX2119">
        <v>0</v>
      </c>
      <c r="AY2119">
        <v>0</v>
      </c>
      <c r="AZ2119">
        <v>0</v>
      </c>
      <c r="BA2119">
        <v>0</v>
      </c>
      <c r="BB2119">
        <v>1</v>
      </c>
      <c r="BC2119">
        <v>0</v>
      </c>
      <c r="BD2119">
        <v>0</v>
      </c>
      <c r="BE2119">
        <v>0</v>
      </c>
      <c r="BF2119">
        <v>0</v>
      </c>
      <c r="BG2119" s="20">
        <v>3</v>
      </c>
      <c r="BH2119" s="20">
        <v>1</v>
      </c>
      <c r="BI2119" s="20">
        <v>79</v>
      </c>
      <c r="BJ2119" s="20">
        <v>2</v>
      </c>
      <c r="BK2119" s="20">
        <v>352</v>
      </c>
      <c r="BL2119" s="20">
        <v>822</v>
      </c>
      <c r="BM2119" s="20">
        <v>610</v>
      </c>
      <c r="BN2119" s="20">
        <v>82</v>
      </c>
      <c r="BO2119" s="20">
        <v>49</v>
      </c>
      <c r="BP2119" s="20"/>
      <c r="BQ2119" s="20"/>
      <c r="BR2119" s="20"/>
      <c r="BS2119" s="20"/>
      <c r="BT2119" s="20"/>
      <c r="BU2119" s="20"/>
      <c r="BV2119" s="20"/>
    </row>
    <row r="2120" spans="1:74" x14ac:dyDescent="0.25">
      <c r="A2120" s="20" t="s">
        <v>405</v>
      </c>
      <c r="B2120" s="20" t="s">
        <v>631</v>
      </c>
      <c r="C2120" s="20" t="s">
        <v>632</v>
      </c>
      <c r="D2120" s="1">
        <v>44535</v>
      </c>
      <c r="E2120">
        <v>107</v>
      </c>
      <c r="F2120">
        <v>3</v>
      </c>
      <c r="G2120">
        <v>3</v>
      </c>
      <c r="H2120">
        <v>1</v>
      </c>
      <c r="I2120">
        <v>1</v>
      </c>
      <c r="J2120">
        <v>47</v>
      </c>
      <c r="K2120">
        <v>14</v>
      </c>
      <c r="L2120">
        <v>5</v>
      </c>
      <c r="M2120">
        <v>1</v>
      </c>
      <c r="N2120">
        <v>2</v>
      </c>
      <c r="O2120">
        <v>2</v>
      </c>
      <c r="P2120">
        <v>0</v>
      </c>
      <c r="Q2120">
        <v>0</v>
      </c>
      <c r="R2120">
        <v>420</v>
      </c>
      <c r="S2120">
        <v>283</v>
      </c>
      <c r="T2120">
        <v>54</v>
      </c>
      <c r="U2120">
        <v>6</v>
      </c>
      <c r="V2120">
        <v>1</v>
      </c>
      <c r="W2120">
        <v>1139</v>
      </c>
      <c r="X2120">
        <v>402</v>
      </c>
      <c r="Y2120">
        <v>194</v>
      </c>
      <c r="Z2120">
        <v>42</v>
      </c>
      <c r="AA2120">
        <v>30</v>
      </c>
      <c r="AB2120">
        <v>984</v>
      </c>
      <c r="AC2120">
        <v>240</v>
      </c>
      <c r="AD2120">
        <v>39</v>
      </c>
      <c r="AE2120">
        <v>84</v>
      </c>
      <c r="AF2120">
        <v>226</v>
      </c>
      <c r="AG2120">
        <v>120</v>
      </c>
      <c r="AH2120">
        <v>29</v>
      </c>
      <c r="AI2120">
        <v>17</v>
      </c>
      <c r="AJ2120">
        <v>4</v>
      </c>
      <c r="AK2120">
        <v>8</v>
      </c>
      <c r="AL2120">
        <v>55</v>
      </c>
      <c r="AM2120">
        <v>31</v>
      </c>
      <c r="AN2120">
        <v>4</v>
      </c>
      <c r="AO2120">
        <v>1</v>
      </c>
      <c r="AP2120">
        <v>0</v>
      </c>
      <c r="AQ2120">
        <v>0</v>
      </c>
      <c r="AR2120">
        <v>0</v>
      </c>
      <c r="AS2120">
        <v>0</v>
      </c>
      <c r="AT2120">
        <v>0</v>
      </c>
      <c r="AU2120">
        <v>0</v>
      </c>
      <c r="AV2120">
        <v>0</v>
      </c>
      <c r="AW2120">
        <v>0</v>
      </c>
      <c r="AX2120">
        <v>0</v>
      </c>
      <c r="AY2120">
        <v>0</v>
      </c>
      <c r="AZ2120">
        <v>0</v>
      </c>
      <c r="BA2120">
        <v>0</v>
      </c>
      <c r="BB2120">
        <v>1</v>
      </c>
      <c r="BC2120">
        <v>0</v>
      </c>
      <c r="BD2120">
        <v>0</v>
      </c>
      <c r="BE2120">
        <v>0</v>
      </c>
      <c r="BF2120">
        <v>0</v>
      </c>
      <c r="BG2120" s="20">
        <v>3</v>
      </c>
      <c r="BH2120" s="20">
        <v>1</v>
      </c>
      <c r="BI2120" s="20">
        <v>79</v>
      </c>
      <c r="BJ2120" s="20">
        <v>2</v>
      </c>
      <c r="BK2120" s="20">
        <v>352</v>
      </c>
      <c r="BL2120" s="20">
        <v>822</v>
      </c>
      <c r="BM2120" s="20">
        <v>613</v>
      </c>
      <c r="BN2120" s="20">
        <v>83</v>
      </c>
      <c r="BO2120" s="20">
        <v>49</v>
      </c>
      <c r="BP2120" s="20"/>
      <c r="BQ2120" s="20"/>
      <c r="BR2120" s="20"/>
      <c r="BS2120" s="20"/>
      <c r="BT2120" s="20"/>
      <c r="BU2120" s="20"/>
      <c r="BV2120" s="20"/>
    </row>
    <row r="2121" spans="1:74" x14ac:dyDescent="0.25">
      <c r="A2121" s="20" t="s">
        <v>405</v>
      </c>
      <c r="B2121" s="20" t="s">
        <v>631</v>
      </c>
      <c r="C2121" s="20" t="s">
        <v>632</v>
      </c>
      <c r="D2121" s="1">
        <v>44542</v>
      </c>
      <c r="E2121">
        <v>106</v>
      </c>
      <c r="F2121">
        <v>3</v>
      </c>
      <c r="G2121">
        <v>3</v>
      </c>
      <c r="H2121">
        <v>1</v>
      </c>
      <c r="I2121">
        <v>1</v>
      </c>
      <c r="J2121">
        <v>48</v>
      </c>
      <c r="K2121">
        <v>13</v>
      </c>
      <c r="L2121">
        <v>4</v>
      </c>
      <c r="M2121">
        <v>1</v>
      </c>
      <c r="N2121">
        <v>2</v>
      </c>
      <c r="O2121">
        <v>2</v>
      </c>
      <c r="P2121">
        <v>0</v>
      </c>
      <c r="Q2121">
        <v>0</v>
      </c>
      <c r="R2121">
        <v>422</v>
      </c>
      <c r="S2121">
        <v>288</v>
      </c>
      <c r="T2121">
        <v>54</v>
      </c>
      <c r="U2121">
        <v>8</v>
      </c>
      <c r="V2121">
        <v>1</v>
      </c>
      <c r="W2121">
        <v>1142</v>
      </c>
      <c r="X2121">
        <v>447</v>
      </c>
      <c r="Y2121">
        <v>193</v>
      </c>
      <c r="Z2121">
        <v>43</v>
      </c>
      <c r="AA2121">
        <v>30</v>
      </c>
      <c r="AB2121">
        <v>982</v>
      </c>
      <c r="AC2121">
        <v>308</v>
      </c>
      <c r="AD2121">
        <v>39</v>
      </c>
      <c r="AE2121">
        <v>82</v>
      </c>
      <c r="AF2121">
        <v>222</v>
      </c>
      <c r="AG2121">
        <v>123</v>
      </c>
      <c r="AH2121">
        <v>35</v>
      </c>
      <c r="AI2121">
        <v>17</v>
      </c>
      <c r="AJ2121">
        <v>4</v>
      </c>
      <c r="AK2121">
        <v>9</v>
      </c>
      <c r="AL2121">
        <v>55</v>
      </c>
      <c r="AM2121">
        <v>37</v>
      </c>
      <c r="AN2121">
        <v>4</v>
      </c>
      <c r="AO2121">
        <v>1</v>
      </c>
      <c r="AP2121">
        <v>0</v>
      </c>
      <c r="AQ2121">
        <v>0</v>
      </c>
      <c r="AR2121">
        <v>0</v>
      </c>
      <c r="AS2121">
        <v>0</v>
      </c>
      <c r="AT2121">
        <v>0</v>
      </c>
      <c r="AU2121">
        <v>0</v>
      </c>
      <c r="AV2121">
        <v>0</v>
      </c>
      <c r="AW2121">
        <v>0</v>
      </c>
      <c r="AX2121">
        <v>0</v>
      </c>
      <c r="AY2121">
        <v>0</v>
      </c>
      <c r="AZ2121">
        <v>0</v>
      </c>
      <c r="BA2121">
        <v>0</v>
      </c>
      <c r="BB2121">
        <v>1</v>
      </c>
      <c r="BC2121">
        <v>0</v>
      </c>
      <c r="BD2121">
        <v>0</v>
      </c>
      <c r="BE2121">
        <v>0</v>
      </c>
      <c r="BF2121">
        <v>0</v>
      </c>
      <c r="BG2121" s="20">
        <v>3</v>
      </c>
      <c r="BH2121" s="20">
        <v>1</v>
      </c>
      <c r="BI2121" s="20">
        <v>80</v>
      </c>
      <c r="BJ2121" s="20">
        <v>2</v>
      </c>
      <c r="BK2121" s="20">
        <v>353</v>
      </c>
      <c r="BL2121" s="20">
        <v>826</v>
      </c>
      <c r="BM2121" s="20">
        <v>616</v>
      </c>
      <c r="BN2121" s="20">
        <v>84</v>
      </c>
      <c r="BO2121" s="20">
        <v>49</v>
      </c>
      <c r="BP2121" s="20"/>
      <c r="BQ2121" s="20"/>
      <c r="BR2121" s="20"/>
      <c r="BS2121" s="20"/>
      <c r="BT2121" s="20"/>
      <c r="BU2121" s="20"/>
      <c r="BV2121" s="20"/>
    </row>
    <row r="2122" spans="1:74" x14ac:dyDescent="0.25">
      <c r="A2122" s="20" t="s">
        <v>405</v>
      </c>
      <c r="B2122" s="20" t="s">
        <v>631</v>
      </c>
      <c r="C2122" s="20" t="s">
        <v>632</v>
      </c>
      <c r="D2122" s="1">
        <v>44549</v>
      </c>
      <c r="E2122">
        <v>107</v>
      </c>
      <c r="F2122">
        <v>3</v>
      </c>
      <c r="G2122">
        <v>3</v>
      </c>
      <c r="H2122">
        <v>1</v>
      </c>
      <c r="I2122">
        <v>1</v>
      </c>
      <c r="J2122">
        <v>53</v>
      </c>
      <c r="K2122">
        <v>13</v>
      </c>
      <c r="L2122">
        <v>4</v>
      </c>
      <c r="M2122">
        <v>1</v>
      </c>
      <c r="N2122">
        <v>2</v>
      </c>
      <c r="O2122">
        <v>2</v>
      </c>
      <c r="P2122">
        <v>0</v>
      </c>
      <c r="Q2122">
        <v>0</v>
      </c>
      <c r="R2122">
        <v>423</v>
      </c>
      <c r="S2122">
        <v>301</v>
      </c>
      <c r="T2122">
        <v>53</v>
      </c>
      <c r="U2122">
        <v>8</v>
      </c>
      <c r="V2122">
        <v>1</v>
      </c>
      <c r="W2122">
        <v>1145</v>
      </c>
      <c r="X2122">
        <v>503</v>
      </c>
      <c r="Y2122">
        <v>191</v>
      </c>
      <c r="Z2122">
        <v>43</v>
      </c>
      <c r="AA2122">
        <v>28</v>
      </c>
      <c r="AB2122">
        <v>982</v>
      </c>
      <c r="AC2122">
        <v>367</v>
      </c>
      <c r="AD2122">
        <v>40</v>
      </c>
      <c r="AE2122">
        <v>81</v>
      </c>
      <c r="AF2122">
        <v>225</v>
      </c>
      <c r="AG2122">
        <v>125</v>
      </c>
      <c r="AH2122">
        <v>47</v>
      </c>
      <c r="AI2122">
        <v>17</v>
      </c>
      <c r="AJ2122">
        <v>4</v>
      </c>
      <c r="AK2122">
        <v>10</v>
      </c>
      <c r="AL2122">
        <v>54</v>
      </c>
      <c r="AM2122">
        <v>41</v>
      </c>
      <c r="AN2122">
        <v>3</v>
      </c>
      <c r="AO2122">
        <v>1</v>
      </c>
      <c r="AP2122">
        <v>0</v>
      </c>
      <c r="AQ2122">
        <v>0</v>
      </c>
      <c r="AR2122">
        <v>0</v>
      </c>
      <c r="AS2122">
        <v>0</v>
      </c>
      <c r="AT2122">
        <v>0</v>
      </c>
      <c r="AU2122">
        <v>0</v>
      </c>
      <c r="AV2122">
        <v>0</v>
      </c>
      <c r="AW2122">
        <v>0</v>
      </c>
      <c r="AX2122">
        <v>0</v>
      </c>
      <c r="AY2122">
        <v>0</v>
      </c>
      <c r="AZ2122">
        <v>0</v>
      </c>
      <c r="BA2122">
        <v>0</v>
      </c>
      <c r="BB2122">
        <v>1</v>
      </c>
      <c r="BC2122">
        <v>0</v>
      </c>
      <c r="BD2122">
        <v>0</v>
      </c>
      <c r="BE2122">
        <v>0</v>
      </c>
      <c r="BF2122">
        <v>0</v>
      </c>
      <c r="BG2122" s="20">
        <v>3</v>
      </c>
      <c r="BH2122" s="20">
        <v>1</v>
      </c>
      <c r="BI2122" s="20">
        <v>81</v>
      </c>
      <c r="BJ2122" s="20">
        <v>2</v>
      </c>
      <c r="BK2122" s="20">
        <v>355</v>
      </c>
      <c r="BL2122" s="20">
        <v>833</v>
      </c>
      <c r="BM2122" s="20">
        <v>616</v>
      </c>
      <c r="BN2122" s="20">
        <v>86</v>
      </c>
      <c r="BO2122" s="20">
        <v>49</v>
      </c>
      <c r="BP2122" s="20">
        <v>5821</v>
      </c>
      <c r="BQ2122" s="20">
        <v>898</v>
      </c>
      <c r="BR2122" s="20">
        <v>0</v>
      </c>
      <c r="BS2122" s="20">
        <v>131</v>
      </c>
      <c r="BT2122" s="20">
        <v>187</v>
      </c>
      <c r="BU2122" s="20">
        <v>2532</v>
      </c>
      <c r="BV2122" s="20">
        <v>2755</v>
      </c>
    </row>
    <row r="2123" spans="1:74" x14ac:dyDescent="0.25">
      <c r="A2123" s="20" t="s">
        <v>405</v>
      </c>
      <c r="B2123" s="20" t="s">
        <v>631</v>
      </c>
      <c r="C2123" s="20" t="s">
        <v>632</v>
      </c>
      <c r="D2123" s="1">
        <v>44558</v>
      </c>
      <c r="E2123">
        <v>107</v>
      </c>
      <c r="F2123">
        <v>3</v>
      </c>
      <c r="G2123">
        <v>3</v>
      </c>
      <c r="H2123">
        <v>1</v>
      </c>
      <c r="I2123">
        <v>1</v>
      </c>
      <c r="J2123">
        <v>56</v>
      </c>
      <c r="K2123">
        <v>12</v>
      </c>
      <c r="L2123">
        <v>4</v>
      </c>
      <c r="M2123">
        <v>1</v>
      </c>
      <c r="N2123">
        <v>2</v>
      </c>
      <c r="O2123">
        <v>2</v>
      </c>
      <c r="P2123">
        <v>0</v>
      </c>
      <c r="Q2123">
        <v>0</v>
      </c>
      <c r="R2123">
        <v>423</v>
      </c>
      <c r="S2123">
        <v>310</v>
      </c>
      <c r="T2123">
        <v>52</v>
      </c>
      <c r="U2123">
        <v>8</v>
      </c>
      <c r="V2123">
        <v>1</v>
      </c>
      <c r="W2123">
        <v>1144</v>
      </c>
      <c r="X2123">
        <v>551</v>
      </c>
      <c r="Y2123">
        <v>188</v>
      </c>
      <c r="Z2123">
        <v>45</v>
      </c>
      <c r="AA2123">
        <v>28</v>
      </c>
      <c r="AB2123">
        <v>982</v>
      </c>
      <c r="AC2123">
        <v>397</v>
      </c>
      <c r="AD2123">
        <v>40</v>
      </c>
      <c r="AE2123">
        <v>81</v>
      </c>
      <c r="AF2123">
        <v>223</v>
      </c>
      <c r="AG2123">
        <v>126</v>
      </c>
      <c r="AH2123">
        <v>52</v>
      </c>
      <c r="AI2123">
        <v>17</v>
      </c>
      <c r="AJ2123">
        <v>4</v>
      </c>
      <c r="AK2123">
        <v>10</v>
      </c>
      <c r="AL2123">
        <v>54</v>
      </c>
      <c r="AM2123">
        <v>41</v>
      </c>
      <c r="AN2123">
        <v>3</v>
      </c>
      <c r="AO2123">
        <v>1</v>
      </c>
      <c r="AP2123">
        <v>0</v>
      </c>
      <c r="AQ2123">
        <v>0</v>
      </c>
      <c r="AR2123">
        <v>0</v>
      </c>
      <c r="AS2123">
        <v>0</v>
      </c>
      <c r="AT2123">
        <v>0</v>
      </c>
      <c r="AU2123">
        <v>0</v>
      </c>
      <c r="AV2123">
        <v>0</v>
      </c>
      <c r="AW2123">
        <v>0</v>
      </c>
      <c r="AX2123">
        <v>0</v>
      </c>
      <c r="AY2123">
        <v>0</v>
      </c>
      <c r="AZ2123">
        <v>0</v>
      </c>
      <c r="BA2123">
        <v>0</v>
      </c>
      <c r="BB2123">
        <v>1</v>
      </c>
      <c r="BC2123">
        <v>0</v>
      </c>
      <c r="BD2123">
        <v>0</v>
      </c>
      <c r="BE2123">
        <v>0</v>
      </c>
      <c r="BF2123">
        <v>0</v>
      </c>
      <c r="BG2123" s="20">
        <v>3</v>
      </c>
      <c r="BH2123" s="20">
        <v>1</v>
      </c>
      <c r="BI2123" s="20">
        <v>81</v>
      </c>
      <c r="BJ2123" s="20">
        <v>2</v>
      </c>
      <c r="BK2123" s="20">
        <v>355</v>
      </c>
      <c r="BL2123" s="20">
        <v>835</v>
      </c>
      <c r="BM2123" s="20">
        <v>614</v>
      </c>
      <c r="BN2123" s="20">
        <v>88</v>
      </c>
      <c r="BO2123" s="20">
        <v>49</v>
      </c>
      <c r="BP2123" s="20">
        <v>5810</v>
      </c>
      <c r="BQ2123" s="20">
        <v>1220</v>
      </c>
      <c r="BR2123" s="20">
        <v>0</v>
      </c>
      <c r="BS2123" s="20">
        <v>130</v>
      </c>
      <c r="BT2123" s="20">
        <v>185</v>
      </c>
      <c r="BU2123" s="20">
        <v>2507</v>
      </c>
      <c r="BV2123" s="20">
        <v>2770</v>
      </c>
    </row>
    <row r="2124" spans="1:74" x14ac:dyDescent="0.25">
      <c r="A2124" s="20" t="s">
        <v>405</v>
      </c>
      <c r="B2124" s="20" t="s">
        <v>631</v>
      </c>
      <c r="C2124" s="20" t="s">
        <v>632</v>
      </c>
      <c r="D2124" s="1">
        <v>44564</v>
      </c>
      <c r="E2124">
        <v>107</v>
      </c>
      <c r="F2124">
        <v>3</v>
      </c>
      <c r="G2124">
        <v>3</v>
      </c>
      <c r="H2124">
        <v>1</v>
      </c>
      <c r="I2124">
        <v>1</v>
      </c>
      <c r="J2124">
        <v>58</v>
      </c>
      <c r="K2124">
        <v>11</v>
      </c>
      <c r="L2124">
        <v>4</v>
      </c>
      <c r="M2124">
        <v>1</v>
      </c>
      <c r="N2124">
        <v>2</v>
      </c>
      <c r="O2124">
        <v>2</v>
      </c>
      <c r="P2124">
        <v>0</v>
      </c>
      <c r="Q2124">
        <v>0</v>
      </c>
      <c r="R2124">
        <v>424</v>
      </c>
      <c r="S2124">
        <v>311</v>
      </c>
      <c r="T2124">
        <v>53</v>
      </c>
      <c r="U2124">
        <v>8</v>
      </c>
      <c r="V2124">
        <v>1</v>
      </c>
      <c r="W2124">
        <v>1145</v>
      </c>
      <c r="X2124">
        <v>566</v>
      </c>
      <c r="Y2124">
        <v>187</v>
      </c>
      <c r="Z2124">
        <v>44</v>
      </c>
      <c r="AA2124">
        <v>29</v>
      </c>
      <c r="AB2124">
        <v>981</v>
      </c>
      <c r="AC2124">
        <v>406</v>
      </c>
      <c r="AD2124">
        <v>40</v>
      </c>
      <c r="AE2124">
        <v>81</v>
      </c>
      <c r="AF2124">
        <v>221</v>
      </c>
      <c r="AG2124">
        <v>130</v>
      </c>
      <c r="AH2124">
        <v>56</v>
      </c>
      <c r="AI2124">
        <v>18</v>
      </c>
      <c r="AJ2124">
        <v>4</v>
      </c>
      <c r="AK2124">
        <v>10</v>
      </c>
      <c r="AL2124">
        <v>54</v>
      </c>
      <c r="AM2124">
        <v>41</v>
      </c>
      <c r="AN2124">
        <v>3</v>
      </c>
      <c r="AO2124">
        <v>1</v>
      </c>
      <c r="AP2124">
        <v>0</v>
      </c>
      <c r="AQ2124">
        <v>0</v>
      </c>
      <c r="AR2124">
        <v>0</v>
      </c>
      <c r="AS2124">
        <v>0</v>
      </c>
      <c r="AT2124">
        <v>0</v>
      </c>
      <c r="AU2124">
        <v>0</v>
      </c>
      <c r="AV2124">
        <v>0</v>
      </c>
      <c r="AW2124">
        <v>0</v>
      </c>
      <c r="AX2124">
        <v>0</v>
      </c>
      <c r="AY2124">
        <v>0</v>
      </c>
      <c r="AZ2124">
        <v>0</v>
      </c>
      <c r="BA2124">
        <v>0</v>
      </c>
      <c r="BB2124">
        <v>1</v>
      </c>
      <c r="BC2124">
        <v>0</v>
      </c>
      <c r="BD2124">
        <v>0</v>
      </c>
      <c r="BE2124">
        <v>0</v>
      </c>
      <c r="BF2124">
        <v>0</v>
      </c>
      <c r="BG2124" s="20">
        <v>3</v>
      </c>
      <c r="BH2124" s="20">
        <v>1</v>
      </c>
      <c r="BI2124" s="20">
        <v>81</v>
      </c>
      <c r="BJ2124" s="20">
        <v>2</v>
      </c>
      <c r="BK2124" s="20">
        <v>355</v>
      </c>
      <c r="BL2124" s="20">
        <v>837</v>
      </c>
      <c r="BM2124" s="20">
        <v>615</v>
      </c>
      <c r="BN2124" s="20">
        <v>92</v>
      </c>
      <c r="BO2124" s="20">
        <v>49</v>
      </c>
      <c r="BP2124" s="20">
        <v>5804</v>
      </c>
      <c r="BQ2124" s="20">
        <v>1303</v>
      </c>
      <c r="BR2124" s="20">
        <v>0</v>
      </c>
      <c r="BS2124" s="20">
        <v>131</v>
      </c>
      <c r="BT2124" s="20">
        <v>186</v>
      </c>
      <c r="BU2124" s="20">
        <v>2495</v>
      </c>
      <c r="BV2124" s="20">
        <v>2778</v>
      </c>
    </row>
    <row r="2125" spans="1:74" x14ac:dyDescent="0.25">
      <c r="A2125" s="20" t="s">
        <v>405</v>
      </c>
      <c r="B2125" s="20" t="s">
        <v>631</v>
      </c>
      <c r="C2125" s="20" t="s">
        <v>632</v>
      </c>
      <c r="D2125" s="1">
        <v>44570</v>
      </c>
      <c r="E2125">
        <v>107</v>
      </c>
      <c r="F2125">
        <v>3</v>
      </c>
      <c r="G2125">
        <v>3</v>
      </c>
      <c r="H2125">
        <v>1</v>
      </c>
      <c r="I2125">
        <v>1</v>
      </c>
      <c r="J2125">
        <v>60</v>
      </c>
      <c r="K2125">
        <v>11</v>
      </c>
      <c r="L2125">
        <v>4</v>
      </c>
      <c r="M2125">
        <v>1</v>
      </c>
      <c r="N2125">
        <v>2</v>
      </c>
      <c r="O2125">
        <v>2</v>
      </c>
      <c r="P2125">
        <v>0</v>
      </c>
      <c r="Q2125">
        <v>0</v>
      </c>
      <c r="R2125">
        <v>425</v>
      </c>
      <c r="S2125">
        <v>315</v>
      </c>
      <c r="T2125">
        <v>53</v>
      </c>
      <c r="U2125">
        <v>8</v>
      </c>
      <c r="V2125">
        <v>1</v>
      </c>
      <c r="W2125">
        <v>1144</v>
      </c>
      <c r="X2125">
        <v>583</v>
      </c>
      <c r="Y2125">
        <v>185</v>
      </c>
      <c r="Z2125">
        <v>43</v>
      </c>
      <c r="AA2125">
        <v>30</v>
      </c>
      <c r="AB2125">
        <v>985</v>
      </c>
      <c r="AC2125">
        <v>422</v>
      </c>
      <c r="AD2125">
        <v>41</v>
      </c>
      <c r="AE2125">
        <v>82</v>
      </c>
      <c r="AF2125">
        <v>221</v>
      </c>
      <c r="AG2125">
        <v>129</v>
      </c>
      <c r="AH2125">
        <v>57</v>
      </c>
      <c r="AI2125">
        <v>18</v>
      </c>
      <c r="AJ2125">
        <v>4</v>
      </c>
      <c r="AK2125">
        <v>10</v>
      </c>
      <c r="AL2125">
        <v>54</v>
      </c>
      <c r="AM2125">
        <v>41</v>
      </c>
      <c r="AN2125">
        <v>3</v>
      </c>
      <c r="AO2125">
        <v>1</v>
      </c>
      <c r="AP2125">
        <v>0</v>
      </c>
      <c r="AQ2125">
        <v>0</v>
      </c>
      <c r="AR2125">
        <v>0</v>
      </c>
      <c r="AS2125">
        <v>0</v>
      </c>
      <c r="AT2125">
        <v>0</v>
      </c>
      <c r="AU2125">
        <v>0</v>
      </c>
      <c r="AV2125">
        <v>0</v>
      </c>
      <c r="AW2125">
        <v>0</v>
      </c>
      <c r="AX2125">
        <v>0</v>
      </c>
      <c r="AY2125">
        <v>0</v>
      </c>
      <c r="AZ2125">
        <v>0</v>
      </c>
      <c r="BA2125">
        <v>0</v>
      </c>
      <c r="BB2125">
        <v>1</v>
      </c>
      <c r="BC2125">
        <v>0</v>
      </c>
      <c r="BD2125">
        <v>0</v>
      </c>
      <c r="BE2125">
        <v>0</v>
      </c>
      <c r="BF2125">
        <v>0</v>
      </c>
      <c r="BG2125" s="20">
        <v>3</v>
      </c>
      <c r="BH2125" s="20">
        <v>1</v>
      </c>
      <c r="BI2125" s="20">
        <v>82</v>
      </c>
      <c r="BJ2125" s="20">
        <v>2</v>
      </c>
      <c r="BK2125" s="20">
        <v>356</v>
      </c>
      <c r="BL2125" s="20">
        <v>837</v>
      </c>
      <c r="BM2125" s="20">
        <v>616</v>
      </c>
      <c r="BN2125" s="20">
        <v>91</v>
      </c>
      <c r="BO2125" s="20">
        <v>49</v>
      </c>
      <c r="BP2125" s="20">
        <v>5817</v>
      </c>
      <c r="BQ2125" s="20">
        <v>1407</v>
      </c>
      <c r="BR2125" s="20">
        <v>0</v>
      </c>
      <c r="BS2125" s="20">
        <v>131</v>
      </c>
      <c r="BT2125" s="20">
        <v>189</v>
      </c>
      <c r="BU2125" s="20">
        <v>2496</v>
      </c>
      <c r="BV2125" s="20">
        <v>2786</v>
      </c>
    </row>
    <row r="2126" spans="1:74" x14ac:dyDescent="0.25">
      <c r="A2126" s="20" t="s">
        <v>405</v>
      </c>
      <c r="B2126" s="20" t="s">
        <v>631</v>
      </c>
      <c r="C2126" s="20" t="s">
        <v>632</v>
      </c>
      <c r="D2126" s="1">
        <v>44577</v>
      </c>
      <c r="E2126">
        <v>108</v>
      </c>
      <c r="F2126">
        <v>3</v>
      </c>
      <c r="G2126">
        <v>3</v>
      </c>
      <c r="H2126">
        <v>1</v>
      </c>
      <c r="I2126">
        <v>1</v>
      </c>
      <c r="J2126">
        <v>62</v>
      </c>
      <c r="K2126">
        <v>11</v>
      </c>
      <c r="L2126">
        <v>4</v>
      </c>
      <c r="M2126">
        <v>1</v>
      </c>
      <c r="N2126">
        <v>2</v>
      </c>
      <c r="O2126">
        <v>2</v>
      </c>
      <c r="P2126">
        <v>0</v>
      </c>
      <c r="Q2126">
        <v>0</v>
      </c>
      <c r="R2126">
        <v>424</v>
      </c>
      <c r="S2126">
        <v>317</v>
      </c>
      <c r="T2126">
        <v>53</v>
      </c>
      <c r="U2126">
        <v>8</v>
      </c>
      <c r="V2126">
        <v>1</v>
      </c>
      <c r="W2126">
        <v>1146</v>
      </c>
      <c r="X2126">
        <v>597</v>
      </c>
      <c r="Y2126">
        <v>182</v>
      </c>
      <c r="Z2126">
        <v>43</v>
      </c>
      <c r="AA2126">
        <v>29</v>
      </c>
      <c r="AB2126">
        <v>978</v>
      </c>
      <c r="AC2126">
        <v>429</v>
      </c>
      <c r="AD2126">
        <v>42</v>
      </c>
      <c r="AE2126">
        <v>81</v>
      </c>
      <c r="AF2126">
        <v>215</v>
      </c>
      <c r="AG2126">
        <v>129</v>
      </c>
      <c r="AH2126">
        <v>57</v>
      </c>
      <c r="AI2126">
        <v>18</v>
      </c>
      <c r="AJ2126">
        <v>4</v>
      </c>
      <c r="AK2126">
        <v>10</v>
      </c>
      <c r="AL2126">
        <v>55</v>
      </c>
      <c r="AM2126">
        <v>43</v>
      </c>
      <c r="AN2126">
        <v>3</v>
      </c>
      <c r="AO2126">
        <v>1</v>
      </c>
      <c r="AP2126">
        <v>0</v>
      </c>
      <c r="AQ2126">
        <v>0</v>
      </c>
      <c r="AR2126">
        <v>0</v>
      </c>
      <c r="AS2126">
        <v>0</v>
      </c>
      <c r="AT2126">
        <v>0</v>
      </c>
      <c r="AU2126">
        <v>0</v>
      </c>
      <c r="AV2126">
        <v>0</v>
      </c>
      <c r="AW2126">
        <v>0</v>
      </c>
      <c r="AX2126">
        <v>0</v>
      </c>
      <c r="AY2126">
        <v>0</v>
      </c>
      <c r="AZ2126">
        <v>0</v>
      </c>
      <c r="BA2126">
        <v>0</v>
      </c>
      <c r="BB2126">
        <v>1</v>
      </c>
      <c r="BC2126">
        <v>0</v>
      </c>
      <c r="BD2126">
        <v>0</v>
      </c>
      <c r="BE2126">
        <v>0</v>
      </c>
      <c r="BF2126">
        <v>0</v>
      </c>
      <c r="BG2126" s="20">
        <v>3</v>
      </c>
      <c r="BH2126" s="20">
        <v>1</v>
      </c>
      <c r="BI2126" s="20">
        <v>83</v>
      </c>
      <c r="BJ2126" s="20">
        <v>2</v>
      </c>
      <c r="BK2126" s="20">
        <v>355</v>
      </c>
      <c r="BL2126" s="20">
        <v>842</v>
      </c>
      <c r="BM2126" s="20">
        <v>615</v>
      </c>
      <c r="BN2126" s="20">
        <v>94</v>
      </c>
      <c r="BO2126" s="20">
        <v>50</v>
      </c>
      <c r="BP2126" s="20">
        <v>5815</v>
      </c>
      <c r="BQ2126" s="20">
        <v>1496</v>
      </c>
      <c r="BR2126" s="20">
        <v>0</v>
      </c>
      <c r="BS2126" s="20">
        <v>129</v>
      </c>
      <c r="BT2126" s="20">
        <v>187</v>
      </c>
      <c r="BU2126" s="20">
        <v>2480</v>
      </c>
      <c r="BV2126" s="20">
        <v>2794</v>
      </c>
    </row>
    <row r="2127" spans="1:74" x14ac:dyDescent="0.25">
      <c r="A2127" s="20" t="s">
        <v>405</v>
      </c>
      <c r="B2127" s="20" t="s">
        <v>631</v>
      </c>
      <c r="C2127" s="20" t="s">
        <v>632</v>
      </c>
      <c r="D2127" s="1">
        <v>44584</v>
      </c>
      <c r="E2127">
        <v>108</v>
      </c>
      <c r="F2127">
        <v>3</v>
      </c>
      <c r="G2127">
        <v>3</v>
      </c>
      <c r="H2127">
        <v>1</v>
      </c>
      <c r="I2127">
        <v>1</v>
      </c>
      <c r="J2127">
        <v>62</v>
      </c>
      <c r="K2127">
        <v>11</v>
      </c>
      <c r="L2127">
        <v>4</v>
      </c>
      <c r="M2127">
        <v>1</v>
      </c>
      <c r="N2127">
        <v>2</v>
      </c>
      <c r="O2127">
        <v>2</v>
      </c>
      <c r="P2127">
        <v>0</v>
      </c>
      <c r="Q2127">
        <v>0</v>
      </c>
      <c r="R2127">
        <v>423</v>
      </c>
      <c r="S2127">
        <v>318</v>
      </c>
      <c r="T2127">
        <v>53</v>
      </c>
      <c r="U2127">
        <v>8</v>
      </c>
      <c r="V2127">
        <v>1</v>
      </c>
      <c r="W2127">
        <v>1147</v>
      </c>
      <c r="X2127">
        <v>602</v>
      </c>
      <c r="Y2127">
        <v>179</v>
      </c>
      <c r="Z2127">
        <v>43</v>
      </c>
      <c r="AA2127">
        <v>32</v>
      </c>
      <c r="AB2127">
        <v>982</v>
      </c>
      <c r="AC2127">
        <v>439</v>
      </c>
      <c r="AD2127">
        <v>42</v>
      </c>
      <c r="AE2127">
        <v>81</v>
      </c>
      <c r="AF2127">
        <v>215</v>
      </c>
      <c r="AG2127">
        <v>129</v>
      </c>
      <c r="AH2127">
        <v>59</v>
      </c>
      <c r="AI2127">
        <v>18</v>
      </c>
      <c r="AJ2127">
        <v>4</v>
      </c>
      <c r="AK2127">
        <v>10</v>
      </c>
      <c r="AL2127">
        <v>54</v>
      </c>
      <c r="AM2127">
        <v>42</v>
      </c>
      <c r="AN2127">
        <v>3</v>
      </c>
      <c r="AO2127">
        <v>1</v>
      </c>
      <c r="AP2127">
        <v>0</v>
      </c>
      <c r="AQ2127">
        <v>0</v>
      </c>
      <c r="AR2127">
        <v>0</v>
      </c>
      <c r="AS2127">
        <v>0</v>
      </c>
      <c r="AT2127">
        <v>0</v>
      </c>
      <c r="AU2127">
        <v>0</v>
      </c>
      <c r="AV2127">
        <v>0</v>
      </c>
      <c r="AW2127">
        <v>0</v>
      </c>
      <c r="AX2127">
        <v>0</v>
      </c>
      <c r="AY2127">
        <v>0</v>
      </c>
      <c r="AZ2127">
        <v>0</v>
      </c>
      <c r="BA2127">
        <v>0</v>
      </c>
      <c r="BB2127">
        <v>1</v>
      </c>
      <c r="BC2127">
        <v>0</v>
      </c>
      <c r="BD2127">
        <v>0</v>
      </c>
      <c r="BE2127">
        <v>0</v>
      </c>
      <c r="BF2127">
        <v>0</v>
      </c>
      <c r="BG2127" s="20">
        <v>3</v>
      </c>
      <c r="BH2127" s="20">
        <v>1</v>
      </c>
      <c r="BI2127" s="20">
        <v>83</v>
      </c>
      <c r="BJ2127" s="20">
        <v>2</v>
      </c>
      <c r="BK2127" s="20">
        <v>355</v>
      </c>
      <c r="BL2127" s="20">
        <v>843</v>
      </c>
      <c r="BM2127" s="20">
        <v>618</v>
      </c>
      <c r="BN2127" s="20">
        <v>94</v>
      </c>
      <c r="BO2127" s="20">
        <v>49</v>
      </c>
      <c r="BP2127" s="20">
        <v>5816</v>
      </c>
      <c r="BQ2127" s="20">
        <v>1526</v>
      </c>
      <c r="BR2127" s="20">
        <v>0</v>
      </c>
      <c r="BS2127" s="20">
        <v>129</v>
      </c>
      <c r="BT2127" s="20">
        <v>187</v>
      </c>
      <c r="BU2127" s="20">
        <v>2476</v>
      </c>
      <c r="BV2127" s="20">
        <v>2803</v>
      </c>
    </row>
    <row r="2128" spans="1:74" x14ac:dyDescent="0.25">
      <c r="A2128" s="20" t="s">
        <v>405</v>
      </c>
      <c r="B2128" s="20" t="s">
        <v>631</v>
      </c>
      <c r="C2128" s="20" t="s">
        <v>632</v>
      </c>
      <c r="D2128" s="1">
        <v>44591</v>
      </c>
      <c r="E2128">
        <v>108</v>
      </c>
      <c r="F2128">
        <v>3</v>
      </c>
      <c r="G2128">
        <v>3</v>
      </c>
      <c r="H2128">
        <v>1</v>
      </c>
      <c r="I2128">
        <v>1</v>
      </c>
      <c r="J2128">
        <v>62</v>
      </c>
      <c r="K2128">
        <v>11</v>
      </c>
      <c r="L2128">
        <v>4</v>
      </c>
      <c r="M2128">
        <v>1</v>
      </c>
      <c r="N2128">
        <v>2</v>
      </c>
      <c r="O2128">
        <v>2</v>
      </c>
      <c r="P2128">
        <v>0</v>
      </c>
      <c r="Q2128">
        <v>0</v>
      </c>
      <c r="R2128">
        <v>424</v>
      </c>
      <c r="S2128">
        <v>322</v>
      </c>
      <c r="T2128">
        <v>54</v>
      </c>
      <c r="U2128">
        <v>7</v>
      </c>
      <c r="V2128">
        <v>1</v>
      </c>
      <c r="W2128">
        <v>1148</v>
      </c>
      <c r="X2128">
        <v>605</v>
      </c>
      <c r="Y2128">
        <v>178</v>
      </c>
      <c r="Z2128">
        <v>44</v>
      </c>
      <c r="AA2128">
        <v>35</v>
      </c>
      <c r="AB2128">
        <v>983</v>
      </c>
      <c r="AC2128">
        <v>441</v>
      </c>
      <c r="AD2128">
        <v>42</v>
      </c>
      <c r="AE2128">
        <v>81</v>
      </c>
      <c r="AF2128">
        <v>218</v>
      </c>
      <c r="AG2128">
        <v>129</v>
      </c>
      <c r="AH2128">
        <v>59</v>
      </c>
      <c r="AI2128">
        <v>18</v>
      </c>
      <c r="AJ2128">
        <v>4</v>
      </c>
      <c r="AK2128">
        <v>10</v>
      </c>
      <c r="AL2128">
        <v>54</v>
      </c>
      <c r="AM2128">
        <v>44</v>
      </c>
      <c r="AN2128">
        <v>3</v>
      </c>
      <c r="AO2128">
        <v>1</v>
      </c>
      <c r="AP2128">
        <v>0</v>
      </c>
      <c r="AQ2128">
        <v>0</v>
      </c>
      <c r="AR2128">
        <v>0</v>
      </c>
      <c r="AS2128">
        <v>0</v>
      </c>
      <c r="AT2128">
        <v>0</v>
      </c>
      <c r="AU2128">
        <v>0</v>
      </c>
      <c r="AV2128">
        <v>0</v>
      </c>
      <c r="AW2128">
        <v>0</v>
      </c>
      <c r="AX2128">
        <v>0</v>
      </c>
      <c r="AY2128">
        <v>0</v>
      </c>
      <c r="AZ2128">
        <v>0</v>
      </c>
      <c r="BA2128">
        <v>0</v>
      </c>
      <c r="BB2128">
        <v>1</v>
      </c>
      <c r="BC2128">
        <v>0</v>
      </c>
      <c r="BD2128">
        <v>0</v>
      </c>
      <c r="BE2128">
        <v>0</v>
      </c>
      <c r="BF2128">
        <v>0</v>
      </c>
      <c r="BG2128" s="20">
        <v>3</v>
      </c>
      <c r="BH2128" s="20">
        <v>1</v>
      </c>
      <c r="BI2128" s="20">
        <v>83</v>
      </c>
      <c r="BJ2128" s="20">
        <v>2</v>
      </c>
      <c r="BK2128" s="20">
        <v>356</v>
      </c>
      <c r="BL2128" s="20">
        <v>844</v>
      </c>
      <c r="BM2128" s="20">
        <v>617</v>
      </c>
      <c r="BN2128" s="20">
        <v>94</v>
      </c>
      <c r="BO2128" s="20">
        <v>49</v>
      </c>
      <c r="BP2128" s="20">
        <v>5806</v>
      </c>
      <c r="BQ2128" s="20">
        <v>1558</v>
      </c>
      <c r="BR2128" s="20">
        <v>0</v>
      </c>
      <c r="BS2128" s="20">
        <v>130</v>
      </c>
      <c r="BT2128" s="20">
        <v>188</v>
      </c>
      <c r="BU2128" s="20">
        <v>2464</v>
      </c>
      <c r="BV2128" s="20">
        <v>2804</v>
      </c>
    </row>
    <row r="2129" spans="1:74" x14ac:dyDescent="0.25">
      <c r="A2129" s="20" t="s">
        <v>405</v>
      </c>
      <c r="B2129" s="20" t="s">
        <v>631</v>
      </c>
      <c r="C2129" s="20" t="s">
        <v>632</v>
      </c>
      <c r="D2129" s="1">
        <v>44599</v>
      </c>
      <c r="E2129">
        <v>107</v>
      </c>
      <c r="F2129">
        <v>3</v>
      </c>
      <c r="G2129">
        <v>3</v>
      </c>
      <c r="H2129">
        <v>1</v>
      </c>
      <c r="I2129">
        <v>1</v>
      </c>
      <c r="J2129">
        <v>63</v>
      </c>
      <c r="K2129">
        <v>10</v>
      </c>
      <c r="L2129">
        <v>4</v>
      </c>
      <c r="M2129">
        <v>1</v>
      </c>
      <c r="N2129">
        <v>2</v>
      </c>
      <c r="O2129">
        <v>2</v>
      </c>
      <c r="P2129">
        <v>0</v>
      </c>
      <c r="Q2129">
        <v>0</v>
      </c>
      <c r="R2129">
        <v>424</v>
      </c>
      <c r="S2129">
        <v>322</v>
      </c>
      <c r="T2129">
        <v>54</v>
      </c>
      <c r="U2129">
        <v>7</v>
      </c>
      <c r="V2129">
        <v>1</v>
      </c>
      <c r="W2129">
        <v>1154</v>
      </c>
      <c r="X2129">
        <v>606</v>
      </c>
      <c r="Y2129">
        <v>178</v>
      </c>
      <c r="Z2129">
        <v>45</v>
      </c>
      <c r="AA2129">
        <v>38</v>
      </c>
      <c r="AB2129">
        <v>985</v>
      </c>
      <c r="AC2129">
        <v>444</v>
      </c>
      <c r="AD2129">
        <v>42</v>
      </c>
      <c r="AE2129">
        <v>82</v>
      </c>
      <c r="AF2129">
        <v>219</v>
      </c>
      <c r="AG2129">
        <v>130</v>
      </c>
      <c r="AH2129">
        <v>59</v>
      </c>
      <c r="AI2129">
        <v>18</v>
      </c>
      <c r="AJ2129">
        <v>4</v>
      </c>
      <c r="AK2129">
        <v>10</v>
      </c>
      <c r="AL2129">
        <v>53</v>
      </c>
      <c r="AM2129">
        <v>43</v>
      </c>
      <c r="AN2129">
        <v>3</v>
      </c>
      <c r="AO2129">
        <v>1</v>
      </c>
      <c r="AP2129">
        <v>0</v>
      </c>
      <c r="AQ2129">
        <v>0</v>
      </c>
      <c r="AR2129">
        <v>0</v>
      </c>
      <c r="AS2129">
        <v>0</v>
      </c>
      <c r="AT2129">
        <v>0</v>
      </c>
      <c r="AU2129">
        <v>0</v>
      </c>
      <c r="AV2129">
        <v>0</v>
      </c>
      <c r="AW2129">
        <v>0</v>
      </c>
      <c r="AX2129">
        <v>0</v>
      </c>
      <c r="AY2129">
        <v>0</v>
      </c>
      <c r="AZ2129">
        <v>0</v>
      </c>
      <c r="BA2129">
        <v>0</v>
      </c>
      <c r="BB2129">
        <v>1</v>
      </c>
      <c r="BC2129">
        <v>0</v>
      </c>
      <c r="BD2129">
        <v>0</v>
      </c>
      <c r="BE2129">
        <v>0</v>
      </c>
      <c r="BF2129">
        <v>0</v>
      </c>
      <c r="BG2129" s="20">
        <v>3</v>
      </c>
      <c r="BH2129" s="20">
        <v>1</v>
      </c>
      <c r="BI2129" s="20">
        <v>83</v>
      </c>
      <c r="BJ2129" s="20">
        <v>2</v>
      </c>
      <c r="BK2129" s="20">
        <v>356</v>
      </c>
      <c r="BL2129" s="20">
        <v>845</v>
      </c>
      <c r="BM2129" s="20">
        <v>617</v>
      </c>
      <c r="BN2129" s="20">
        <v>95</v>
      </c>
      <c r="BO2129" s="20">
        <v>48</v>
      </c>
      <c r="BP2129" s="20">
        <v>5804</v>
      </c>
      <c r="BQ2129" s="20">
        <v>1584</v>
      </c>
      <c r="BR2129" s="20">
        <v>0</v>
      </c>
      <c r="BS2129" s="20">
        <v>130</v>
      </c>
      <c r="BT2129" s="20">
        <v>186</v>
      </c>
      <c r="BU2129" s="20">
        <v>2461</v>
      </c>
      <c r="BV2129" s="20">
        <v>2809</v>
      </c>
    </row>
    <row r="2130" spans="1:74" x14ac:dyDescent="0.25">
      <c r="A2130" s="20" t="s">
        <v>405</v>
      </c>
      <c r="B2130" s="20" t="s">
        <v>631</v>
      </c>
      <c r="C2130" s="20" t="s">
        <v>632</v>
      </c>
      <c r="D2130" s="1">
        <v>44606</v>
      </c>
      <c r="E2130">
        <v>107</v>
      </c>
      <c r="F2130">
        <v>3</v>
      </c>
      <c r="G2130">
        <v>3</v>
      </c>
      <c r="H2130">
        <v>1</v>
      </c>
      <c r="I2130">
        <v>1</v>
      </c>
      <c r="J2130">
        <v>63</v>
      </c>
      <c r="K2130">
        <v>10</v>
      </c>
      <c r="L2130">
        <v>4</v>
      </c>
      <c r="M2130">
        <v>1</v>
      </c>
      <c r="N2130">
        <v>2</v>
      </c>
      <c r="O2130">
        <v>2</v>
      </c>
      <c r="P2130">
        <v>0</v>
      </c>
      <c r="Q2130">
        <v>0</v>
      </c>
      <c r="R2130">
        <v>425</v>
      </c>
      <c r="S2130">
        <v>324</v>
      </c>
      <c r="T2130">
        <v>54</v>
      </c>
      <c r="U2130">
        <v>7</v>
      </c>
      <c r="V2130">
        <v>1</v>
      </c>
      <c r="W2130">
        <v>1150</v>
      </c>
      <c r="X2130">
        <v>617</v>
      </c>
      <c r="Y2130">
        <v>179</v>
      </c>
      <c r="Z2130">
        <v>45</v>
      </c>
      <c r="AA2130">
        <v>35</v>
      </c>
      <c r="AB2130">
        <v>984</v>
      </c>
      <c r="AC2130">
        <v>444</v>
      </c>
      <c r="AD2130">
        <v>42</v>
      </c>
      <c r="AE2130">
        <v>83</v>
      </c>
      <c r="AF2130">
        <v>219</v>
      </c>
      <c r="AG2130">
        <v>131</v>
      </c>
      <c r="AH2130">
        <v>62</v>
      </c>
      <c r="AI2130">
        <v>18</v>
      </c>
      <c r="AJ2130">
        <v>4</v>
      </c>
      <c r="AK2130">
        <v>9</v>
      </c>
      <c r="AL2130">
        <v>53</v>
      </c>
      <c r="AM2130">
        <v>43</v>
      </c>
      <c r="AN2130">
        <v>3</v>
      </c>
      <c r="AO2130">
        <v>1</v>
      </c>
      <c r="AP2130">
        <v>0</v>
      </c>
      <c r="AQ2130">
        <v>0</v>
      </c>
      <c r="AR2130">
        <v>0</v>
      </c>
      <c r="AS2130">
        <v>0</v>
      </c>
      <c r="AT2130">
        <v>0</v>
      </c>
      <c r="AU2130">
        <v>0</v>
      </c>
      <c r="AV2130">
        <v>0</v>
      </c>
      <c r="AW2130">
        <v>0</v>
      </c>
      <c r="AX2130">
        <v>0</v>
      </c>
      <c r="AY2130">
        <v>0</v>
      </c>
      <c r="AZ2130">
        <v>0</v>
      </c>
      <c r="BA2130">
        <v>0</v>
      </c>
      <c r="BB2130">
        <v>1</v>
      </c>
      <c r="BC2130">
        <v>0</v>
      </c>
      <c r="BD2130">
        <v>0</v>
      </c>
      <c r="BE2130">
        <v>0</v>
      </c>
      <c r="BF2130">
        <v>0</v>
      </c>
      <c r="BG2130" s="20">
        <v>3</v>
      </c>
      <c r="BH2130" s="20">
        <v>1</v>
      </c>
      <c r="BI2130" s="20">
        <v>83</v>
      </c>
      <c r="BJ2130" s="20">
        <v>2</v>
      </c>
      <c r="BK2130" s="20">
        <v>357</v>
      </c>
      <c r="BL2130" s="20">
        <v>845</v>
      </c>
      <c r="BM2130" s="20">
        <v>618</v>
      </c>
      <c r="BN2130" s="20">
        <v>97</v>
      </c>
      <c r="BO2130" s="20">
        <v>48</v>
      </c>
      <c r="BP2130" s="20">
        <v>5808</v>
      </c>
      <c r="BQ2130" s="20">
        <v>1612</v>
      </c>
      <c r="BR2130" s="20">
        <v>0</v>
      </c>
      <c r="BS2130" s="20">
        <v>130</v>
      </c>
      <c r="BT2130" s="20">
        <v>187</v>
      </c>
      <c r="BU2130" s="20">
        <v>2457</v>
      </c>
      <c r="BV2130" s="20">
        <v>2819</v>
      </c>
    </row>
    <row r="2131" spans="1:74" x14ac:dyDescent="0.25">
      <c r="A2131" s="20" t="s">
        <v>405</v>
      </c>
      <c r="B2131" s="20" t="s">
        <v>461</v>
      </c>
      <c r="C2131" s="20" t="s">
        <v>462</v>
      </c>
      <c r="D2131" s="1">
        <v>44493</v>
      </c>
      <c r="E2131">
        <v>25</v>
      </c>
      <c r="F2131">
        <v>1</v>
      </c>
      <c r="G2131">
        <v>0</v>
      </c>
      <c r="H2131">
        <v>0</v>
      </c>
      <c r="I2131">
        <v>0</v>
      </c>
      <c r="J2131">
        <v>2</v>
      </c>
      <c r="K2131">
        <v>0</v>
      </c>
      <c r="L2131">
        <v>5</v>
      </c>
      <c r="M2131">
        <v>0</v>
      </c>
      <c r="N2131">
        <v>1</v>
      </c>
      <c r="O2131">
        <v>0</v>
      </c>
      <c r="P2131">
        <v>0</v>
      </c>
      <c r="Q2131">
        <v>0</v>
      </c>
      <c r="R2131">
        <v>124</v>
      </c>
      <c r="S2131">
        <v>0</v>
      </c>
      <c r="T2131">
        <v>48</v>
      </c>
      <c r="U2131">
        <v>7</v>
      </c>
      <c r="V2131">
        <v>0</v>
      </c>
      <c r="W2131">
        <v>429</v>
      </c>
      <c r="X2131">
        <v>0</v>
      </c>
      <c r="Y2131">
        <v>28</v>
      </c>
      <c r="Z2131">
        <v>50</v>
      </c>
      <c r="AA2131">
        <v>6</v>
      </c>
      <c r="AB2131">
        <v>159</v>
      </c>
      <c r="AC2131">
        <v>5</v>
      </c>
      <c r="AD2131">
        <v>5</v>
      </c>
      <c r="AE2131">
        <v>10</v>
      </c>
      <c r="AF2131">
        <v>20</v>
      </c>
      <c r="AG2131">
        <v>26</v>
      </c>
      <c r="AH2131">
        <v>0</v>
      </c>
      <c r="AI2131">
        <v>0</v>
      </c>
      <c r="AJ2131">
        <v>4</v>
      </c>
      <c r="AK2131">
        <v>2</v>
      </c>
      <c r="AL2131">
        <v>43</v>
      </c>
      <c r="AM2131">
        <v>0</v>
      </c>
      <c r="AN2131">
        <v>12</v>
      </c>
      <c r="AO2131">
        <v>3</v>
      </c>
      <c r="AP2131">
        <v>0</v>
      </c>
      <c r="AQ2131">
        <v>0</v>
      </c>
      <c r="AR2131">
        <v>0</v>
      </c>
      <c r="AS2131">
        <v>0</v>
      </c>
      <c r="AT2131">
        <v>0</v>
      </c>
      <c r="AU2131">
        <v>0</v>
      </c>
      <c r="AV2131">
        <v>0</v>
      </c>
      <c r="AW2131">
        <v>0</v>
      </c>
      <c r="AX2131">
        <v>0</v>
      </c>
      <c r="AY2131">
        <v>0</v>
      </c>
      <c r="AZ2131">
        <v>0</v>
      </c>
      <c r="BA2131">
        <v>0</v>
      </c>
      <c r="BB2131">
        <v>8</v>
      </c>
      <c r="BC2131">
        <v>14</v>
      </c>
      <c r="BD2131">
        <v>0</v>
      </c>
      <c r="BE2131">
        <v>1</v>
      </c>
      <c r="BF2131">
        <v>0</v>
      </c>
      <c r="BG2131" s="20"/>
      <c r="BH2131" s="20"/>
      <c r="BI2131" s="20"/>
      <c r="BJ2131" s="20"/>
      <c r="BK2131" s="20"/>
      <c r="BL2131" s="20"/>
      <c r="BM2131" s="20"/>
      <c r="BN2131" s="20"/>
      <c r="BO2131" s="20"/>
      <c r="BP2131" s="20"/>
      <c r="BQ2131" s="20"/>
      <c r="BR2131" s="20"/>
      <c r="BS2131" s="20"/>
      <c r="BT2131" s="20"/>
      <c r="BU2131" s="20"/>
      <c r="BV2131" s="20"/>
    </row>
    <row r="2132" spans="1:74" x14ac:dyDescent="0.25">
      <c r="A2132" s="20" t="s">
        <v>405</v>
      </c>
      <c r="B2132" s="20" t="s">
        <v>461</v>
      </c>
      <c r="C2132" s="20" t="s">
        <v>462</v>
      </c>
      <c r="D2132" s="1">
        <v>44500</v>
      </c>
      <c r="E2132">
        <v>25</v>
      </c>
      <c r="F2132">
        <v>1</v>
      </c>
      <c r="G2132">
        <v>0</v>
      </c>
      <c r="H2132">
        <v>0</v>
      </c>
      <c r="I2132">
        <v>0</v>
      </c>
      <c r="J2132">
        <v>3</v>
      </c>
      <c r="K2132">
        <v>0</v>
      </c>
      <c r="L2132">
        <v>5</v>
      </c>
      <c r="M2132">
        <v>0</v>
      </c>
      <c r="N2132">
        <v>1</v>
      </c>
      <c r="O2132">
        <v>0</v>
      </c>
      <c r="P2132">
        <v>1</v>
      </c>
      <c r="Q2132">
        <v>0</v>
      </c>
      <c r="R2132">
        <v>124</v>
      </c>
      <c r="S2132">
        <v>0</v>
      </c>
      <c r="T2132">
        <v>57</v>
      </c>
      <c r="U2132">
        <v>7</v>
      </c>
      <c r="V2132">
        <v>0</v>
      </c>
      <c r="W2132">
        <v>434</v>
      </c>
      <c r="X2132">
        <v>0</v>
      </c>
      <c r="Y2132">
        <v>41</v>
      </c>
      <c r="Z2132">
        <v>49</v>
      </c>
      <c r="AA2132">
        <v>6</v>
      </c>
      <c r="AB2132">
        <v>160</v>
      </c>
      <c r="AC2132">
        <v>9</v>
      </c>
      <c r="AD2132">
        <v>5</v>
      </c>
      <c r="AE2132">
        <v>10</v>
      </c>
      <c r="AF2132">
        <v>19</v>
      </c>
      <c r="AG2132">
        <v>25</v>
      </c>
      <c r="AH2132">
        <v>0</v>
      </c>
      <c r="AI2132">
        <v>0</v>
      </c>
      <c r="AJ2132">
        <v>4</v>
      </c>
      <c r="AK2132">
        <v>2</v>
      </c>
      <c r="AL2132">
        <v>43</v>
      </c>
      <c r="AM2132">
        <v>0</v>
      </c>
      <c r="AN2132">
        <v>14</v>
      </c>
      <c r="AO2132">
        <v>3</v>
      </c>
      <c r="AP2132">
        <v>0</v>
      </c>
      <c r="AQ2132">
        <v>0</v>
      </c>
      <c r="AR2132">
        <v>0</v>
      </c>
      <c r="AS2132">
        <v>0</v>
      </c>
      <c r="AT2132">
        <v>0</v>
      </c>
      <c r="AU2132">
        <v>0</v>
      </c>
      <c r="AV2132">
        <v>0</v>
      </c>
      <c r="AW2132">
        <v>0</v>
      </c>
      <c r="AX2132">
        <v>0</v>
      </c>
      <c r="AY2132">
        <v>0</v>
      </c>
      <c r="AZ2132">
        <v>0</v>
      </c>
      <c r="BA2132">
        <v>0</v>
      </c>
      <c r="BB2132">
        <v>8</v>
      </c>
      <c r="BC2132">
        <v>15</v>
      </c>
      <c r="BD2132">
        <v>0</v>
      </c>
      <c r="BE2132">
        <v>1</v>
      </c>
      <c r="BF2132">
        <v>0</v>
      </c>
      <c r="BG2132" s="20"/>
      <c r="BH2132" s="20"/>
      <c r="BI2132" s="20"/>
      <c r="BJ2132" s="20"/>
      <c r="BK2132" s="20"/>
      <c r="BL2132" s="20"/>
      <c r="BM2132" s="20"/>
      <c r="BN2132" s="20"/>
      <c r="BO2132" s="20"/>
      <c r="BP2132" s="20"/>
      <c r="BQ2132" s="20"/>
      <c r="BR2132" s="20"/>
      <c r="BS2132" s="20"/>
      <c r="BT2132" s="20"/>
      <c r="BU2132" s="20"/>
      <c r="BV2132" s="20"/>
    </row>
    <row r="2133" spans="1:74" x14ac:dyDescent="0.25">
      <c r="A2133" s="20" t="s">
        <v>405</v>
      </c>
      <c r="B2133" s="20" t="s">
        <v>461</v>
      </c>
      <c r="C2133" s="20" t="s">
        <v>462</v>
      </c>
      <c r="D2133" s="1">
        <v>44507</v>
      </c>
      <c r="E2133">
        <v>25</v>
      </c>
      <c r="F2133">
        <v>1</v>
      </c>
      <c r="G2133">
        <v>0</v>
      </c>
      <c r="H2133">
        <v>0</v>
      </c>
      <c r="I2133">
        <v>0</v>
      </c>
      <c r="J2133">
        <v>4</v>
      </c>
      <c r="K2133">
        <v>0</v>
      </c>
      <c r="L2133">
        <v>5</v>
      </c>
      <c r="M2133">
        <v>0</v>
      </c>
      <c r="N2133">
        <v>1</v>
      </c>
      <c r="O2133">
        <v>1</v>
      </c>
      <c r="P2133">
        <v>0</v>
      </c>
      <c r="Q2133">
        <v>0</v>
      </c>
      <c r="R2133">
        <v>124</v>
      </c>
      <c r="S2133">
        <v>67</v>
      </c>
      <c r="T2133">
        <v>8</v>
      </c>
      <c r="U2133">
        <v>7</v>
      </c>
      <c r="V2133">
        <v>0</v>
      </c>
      <c r="W2133">
        <v>433</v>
      </c>
      <c r="X2133">
        <v>63</v>
      </c>
      <c r="Y2133">
        <v>15</v>
      </c>
      <c r="Z2133">
        <v>49</v>
      </c>
      <c r="AA2133">
        <v>4</v>
      </c>
      <c r="AB2133">
        <v>161</v>
      </c>
      <c r="AC2133">
        <v>10</v>
      </c>
      <c r="AD2133">
        <v>5</v>
      </c>
      <c r="AE2133">
        <v>11</v>
      </c>
      <c r="AF2133">
        <v>19</v>
      </c>
      <c r="AG2133">
        <v>25</v>
      </c>
      <c r="AH2133">
        <v>0</v>
      </c>
      <c r="AI2133">
        <v>1</v>
      </c>
      <c r="AJ2133">
        <v>4</v>
      </c>
      <c r="AK2133">
        <v>2</v>
      </c>
      <c r="AL2133">
        <v>44</v>
      </c>
      <c r="AM2133">
        <v>16</v>
      </c>
      <c r="AN2133">
        <v>0</v>
      </c>
      <c r="AO2133">
        <v>3</v>
      </c>
      <c r="AP2133">
        <v>0</v>
      </c>
      <c r="AQ2133">
        <v>0</v>
      </c>
      <c r="AR2133">
        <v>0</v>
      </c>
      <c r="AS2133">
        <v>0</v>
      </c>
      <c r="AT2133">
        <v>0</v>
      </c>
      <c r="AU2133">
        <v>0</v>
      </c>
      <c r="AV2133">
        <v>0</v>
      </c>
      <c r="AW2133">
        <v>0</v>
      </c>
      <c r="AX2133">
        <v>0</v>
      </c>
      <c r="AY2133">
        <v>0</v>
      </c>
      <c r="AZ2133">
        <v>0</v>
      </c>
      <c r="BA2133">
        <v>0</v>
      </c>
      <c r="BB2133">
        <v>0</v>
      </c>
      <c r="BC2133">
        <v>0</v>
      </c>
      <c r="BD2133">
        <v>0</v>
      </c>
      <c r="BE2133">
        <v>0</v>
      </c>
      <c r="BF2133">
        <v>0</v>
      </c>
      <c r="BG2133" s="20">
        <v>1</v>
      </c>
      <c r="BH2133" s="20">
        <v>0</v>
      </c>
      <c r="BI2133" s="20">
        <v>20</v>
      </c>
      <c r="BJ2133" s="20">
        <v>1</v>
      </c>
      <c r="BK2133" s="20">
        <v>107</v>
      </c>
      <c r="BL2133" s="20">
        <v>339</v>
      </c>
      <c r="BM2133" s="20">
        <v>120</v>
      </c>
      <c r="BN2133" s="20">
        <v>15</v>
      </c>
      <c r="BO2133" s="20">
        <v>39</v>
      </c>
      <c r="BP2133" s="20"/>
      <c r="BQ2133" s="20"/>
      <c r="BR2133" s="20"/>
      <c r="BS2133" s="20"/>
      <c r="BT2133" s="20"/>
      <c r="BU2133" s="20"/>
      <c r="BV2133" s="20"/>
    </row>
    <row r="2134" spans="1:74" x14ac:dyDescent="0.25">
      <c r="A2134" s="20" t="s">
        <v>405</v>
      </c>
      <c r="B2134" s="20" t="s">
        <v>461</v>
      </c>
      <c r="C2134" s="20" t="s">
        <v>462</v>
      </c>
      <c r="D2134" s="1">
        <v>44514</v>
      </c>
      <c r="E2134">
        <v>27</v>
      </c>
      <c r="F2134">
        <v>1</v>
      </c>
      <c r="G2134">
        <v>0</v>
      </c>
      <c r="H2134">
        <v>0</v>
      </c>
      <c r="I2134">
        <v>0</v>
      </c>
      <c r="J2134">
        <v>5</v>
      </c>
      <c r="K2134">
        <v>0</v>
      </c>
      <c r="L2134">
        <v>5</v>
      </c>
      <c r="M2134">
        <v>0</v>
      </c>
      <c r="N2134">
        <v>1</v>
      </c>
      <c r="O2134">
        <v>1</v>
      </c>
      <c r="P2134">
        <v>0</v>
      </c>
      <c r="Q2134">
        <v>0</v>
      </c>
      <c r="R2134">
        <v>124</v>
      </c>
      <c r="S2134">
        <v>70</v>
      </c>
      <c r="T2134">
        <v>8</v>
      </c>
      <c r="U2134">
        <v>6</v>
      </c>
      <c r="V2134">
        <v>0</v>
      </c>
      <c r="W2134">
        <v>433</v>
      </c>
      <c r="X2134">
        <v>88</v>
      </c>
      <c r="Y2134">
        <v>16</v>
      </c>
      <c r="Z2134">
        <v>48</v>
      </c>
      <c r="AA2134">
        <v>4</v>
      </c>
      <c r="AB2134">
        <v>163</v>
      </c>
      <c r="AC2134">
        <v>14</v>
      </c>
      <c r="AD2134">
        <v>5</v>
      </c>
      <c r="AE2134">
        <v>13</v>
      </c>
      <c r="AF2134">
        <v>20</v>
      </c>
      <c r="AG2134">
        <v>25</v>
      </c>
      <c r="AH2134">
        <v>0</v>
      </c>
      <c r="AI2134">
        <v>1</v>
      </c>
      <c r="AJ2134">
        <v>4</v>
      </c>
      <c r="AK2134">
        <v>2</v>
      </c>
      <c r="AL2134">
        <v>43</v>
      </c>
      <c r="AM2134">
        <v>16</v>
      </c>
      <c r="AN2134">
        <v>0</v>
      </c>
      <c r="AO2134">
        <v>3</v>
      </c>
      <c r="AP2134">
        <v>0</v>
      </c>
      <c r="AQ2134">
        <v>0</v>
      </c>
      <c r="AR2134">
        <v>0</v>
      </c>
      <c r="AS2134">
        <v>0</v>
      </c>
      <c r="AT2134">
        <v>0</v>
      </c>
      <c r="AU2134">
        <v>0</v>
      </c>
      <c r="AV2134">
        <v>0</v>
      </c>
      <c r="AW2134">
        <v>0</v>
      </c>
      <c r="AX2134">
        <v>0</v>
      </c>
      <c r="AY2134">
        <v>0</v>
      </c>
      <c r="AZ2134">
        <v>0</v>
      </c>
      <c r="BA2134">
        <v>0</v>
      </c>
      <c r="BB2134">
        <v>0</v>
      </c>
      <c r="BC2134">
        <v>0</v>
      </c>
      <c r="BD2134">
        <v>0</v>
      </c>
      <c r="BE2134">
        <v>0</v>
      </c>
      <c r="BF2134">
        <v>0</v>
      </c>
      <c r="BG2134" s="20">
        <v>1</v>
      </c>
      <c r="BH2134" s="20">
        <v>0</v>
      </c>
      <c r="BI2134" s="20">
        <v>22</v>
      </c>
      <c r="BJ2134" s="20">
        <v>1</v>
      </c>
      <c r="BK2134" s="20">
        <v>107</v>
      </c>
      <c r="BL2134" s="20">
        <v>341</v>
      </c>
      <c r="BM2134" s="20">
        <v>120</v>
      </c>
      <c r="BN2134" s="20">
        <v>15</v>
      </c>
      <c r="BO2134" s="20">
        <v>38</v>
      </c>
      <c r="BP2134" s="20"/>
      <c r="BQ2134" s="20"/>
      <c r="BR2134" s="20"/>
      <c r="BS2134" s="20"/>
      <c r="BT2134" s="20"/>
      <c r="BU2134" s="20"/>
      <c r="BV2134" s="20"/>
    </row>
    <row r="2135" spans="1:74" x14ac:dyDescent="0.25">
      <c r="A2135" s="20" t="s">
        <v>405</v>
      </c>
      <c r="B2135" s="20" t="s">
        <v>461</v>
      </c>
      <c r="C2135" s="20" t="s">
        <v>462</v>
      </c>
      <c r="D2135" s="1">
        <v>44521</v>
      </c>
      <c r="E2135">
        <v>27</v>
      </c>
      <c r="F2135">
        <v>1</v>
      </c>
      <c r="G2135">
        <v>0</v>
      </c>
      <c r="H2135">
        <v>0</v>
      </c>
      <c r="I2135">
        <v>0</v>
      </c>
      <c r="J2135">
        <v>6</v>
      </c>
      <c r="K2135">
        <v>0</v>
      </c>
      <c r="L2135">
        <v>5</v>
      </c>
      <c r="M2135">
        <v>0</v>
      </c>
      <c r="N2135">
        <v>1</v>
      </c>
      <c r="O2135">
        <v>1</v>
      </c>
      <c r="P2135">
        <v>0</v>
      </c>
      <c r="Q2135">
        <v>0</v>
      </c>
      <c r="R2135">
        <v>126</v>
      </c>
      <c r="S2135">
        <v>73</v>
      </c>
      <c r="T2135">
        <v>8</v>
      </c>
      <c r="U2135">
        <v>7</v>
      </c>
      <c r="V2135">
        <v>0</v>
      </c>
      <c r="W2135">
        <v>436</v>
      </c>
      <c r="X2135">
        <v>109</v>
      </c>
      <c r="Y2135">
        <v>16</v>
      </c>
      <c r="Z2135">
        <v>50</v>
      </c>
      <c r="AA2135">
        <v>4</v>
      </c>
      <c r="AB2135">
        <v>162</v>
      </c>
      <c r="AC2135">
        <v>21</v>
      </c>
      <c r="AD2135">
        <v>5</v>
      </c>
      <c r="AE2135">
        <v>13</v>
      </c>
      <c r="AF2135">
        <v>19</v>
      </c>
      <c r="AG2135">
        <v>25</v>
      </c>
      <c r="AH2135">
        <v>0</v>
      </c>
      <c r="AI2135">
        <v>1</v>
      </c>
      <c r="AJ2135">
        <v>4</v>
      </c>
      <c r="AK2135">
        <v>2</v>
      </c>
      <c r="AL2135">
        <v>43</v>
      </c>
      <c r="AM2135">
        <v>17</v>
      </c>
      <c r="AN2135">
        <v>0</v>
      </c>
      <c r="AO2135">
        <v>3</v>
      </c>
      <c r="AP2135">
        <v>0</v>
      </c>
      <c r="AQ2135">
        <v>0</v>
      </c>
      <c r="AR2135">
        <v>0</v>
      </c>
      <c r="AS2135">
        <v>0</v>
      </c>
      <c r="AT2135">
        <v>0</v>
      </c>
      <c r="AU2135">
        <v>0</v>
      </c>
      <c r="AV2135">
        <v>0</v>
      </c>
      <c r="AW2135">
        <v>0</v>
      </c>
      <c r="AX2135">
        <v>0</v>
      </c>
      <c r="AY2135">
        <v>0</v>
      </c>
      <c r="AZ2135">
        <v>0</v>
      </c>
      <c r="BA2135">
        <v>0</v>
      </c>
      <c r="BB2135">
        <v>0</v>
      </c>
      <c r="BC2135">
        <v>0</v>
      </c>
      <c r="BD2135">
        <v>0</v>
      </c>
      <c r="BE2135">
        <v>0</v>
      </c>
      <c r="BF2135">
        <v>0</v>
      </c>
      <c r="BG2135" s="20">
        <v>1</v>
      </c>
      <c r="BH2135" s="20">
        <v>0</v>
      </c>
      <c r="BI2135" s="20">
        <v>22</v>
      </c>
      <c r="BJ2135" s="20">
        <v>1</v>
      </c>
      <c r="BK2135" s="20">
        <v>107</v>
      </c>
      <c r="BL2135" s="20">
        <v>343</v>
      </c>
      <c r="BM2135" s="20">
        <v>121</v>
      </c>
      <c r="BN2135" s="20">
        <v>15</v>
      </c>
      <c r="BO2135" s="20">
        <v>38</v>
      </c>
      <c r="BP2135" s="20"/>
      <c r="BQ2135" s="20"/>
      <c r="BR2135" s="20"/>
      <c r="BS2135" s="20"/>
      <c r="BT2135" s="20"/>
      <c r="BU2135" s="20"/>
      <c r="BV2135" s="20"/>
    </row>
    <row r="2136" spans="1:74" x14ac:dyDescent="0.25">
      <c r="A2136" s="20" t="s">
        <v>405</v>
      </c>
      <c r="B2136" s="20" t="s">
        <v>461</v>
      </c>
      <c r="C2136" s="20" t="s">
        <v>462</v>
      </c>
      <c r="D2136" s="1">
        <v>44528</v>
      </c>
      <c r="E2136">
        <v>29</v>
      </c>
      <c r="F2136">
        <v>1</v>
      </c>
      <c r="G2136">
        <v>0</v>
      </c>
      <c r="H2136">
        <v>0</v>
      </c>
      <c r="I2136">
        <v>0</v>
      </c>
      <c r="J2136">
        <v>6</v>
      </c>
      <c r="K2136">
        <v>0</v>
      </c>
      <c r="L2136">
        <v>7</v>
      </c>
      <c r="M2136">
        <v>0</v>
      </c>
      <c r="N2136">
        <v>1</v>
      </c>
      <c r="O2136">
        <v>1</v>
      </c>
      <c r="P2136">
        <v>0</v>
      </c>
      <c r="Q2136">
        <v>0</v>
      </c>
      <c r="R2136">
        <v>125</v>
      </c>
      <c r="S2136">
        <v>77</v>
      </c>
      <c r="T2136">
        <v>9</v>
      </c>
      <c r="U2136">
        <v>5</v>
      </c>
      <c r="V2136">
        <v>0</v>
      </c>
      <c r="W2136">
        <v>437</v>
      </c>
      <c r="X2136">
        <v>140</v>
      </c>
      <c r="Y2136">
        <v>16</v>
      </c>
      <c r="Z2136">
        <v>49</v>
      </c>
      <c r="AA2136">
        <v>4</v>
      </c>
      <c r="AB2136">
        <v>162</v>
      </c>
      <c r="AC2136">
        <v>30</v>
      </c>
      <c r="AD2136">
        <v>5</v>
      </c>
      <c r="AE2136">
        <v>17</v>
      </c>
      <c r="AF2136">
        <v>15</v>
      </c>
      <c r="AG2136">
        <v>26</v>
      </c>
      <c r="AH2136">
        <v>1</v>
      </c>
      <c r="AI2136">
        <v>1</v>
      </c>
      <c r="AJ2136">
        <v>4</v>
      </c>
      <c r="AK2136">
        <v>2</v>
      </c>
      <c r="AL2136">
        <v>43</v>
      </c>
      <c r="AM2136">
        <v>18</v>
      </c>
      <c r="AN2136">
        <v>0</v>
      </c>
      <c r="AO2136">
        <v>3</v>
      </c>
      <c r="AP2136">
        <v>0</v>
      </c>
      <c r="AQ2136">
        <v>0</v>
      </c>
      <c r="AR2136">
        <v>0</v>
      </c>
      <c r="AS2136">
        <v>0</v>
      </c>
      <c r="AT2136">
        <v>0</v>
      </c>
      <c r="AU2136">
        <v>0</v>
      </c>
      <c r="AV2136">
        <v>0</v>
      </c>
      <c r="AW2136">
        <v>0</v>
      </c>
      <c r="AX2136">
        <v>0</v>
      </c>
      <c r="AY2136">
        <v>0</v>
      </c>
      <c r="AZ2136">
        <v>0</v>
      </c>
      <c r="BA2136">
        <v>0</v>
      </c>
      <c r="BB2136">
        <v>0</v>
      </c>
      <c r="BC2136">
        <v>0</v>
      </c>
      <c r="BD2136">
        <v>0</v>
      </c>
      <c r="BE2136">
        <v>0</v>
      </c>
      <c r="BF2136">
        <v>0</v>
      </c>
      <c r="BG2136" s="20">
        <v>1</v>
      </c>
      <c r="BH2136" s="20">
        <v>0</v>
      </c>
      <c r="BI2136" s="20">
        <v>22</v>
      </c>
      <c r="BJ2136" s="20">
        <v>1</v>
      </c>
      <c r="BK2136" s="20">
        <v>107</v>
      </c>
      <c r="BL2136" s="20">
        <v>348</v>
      </c>
      <c r="BM2136" s="20">
        <v>121</v>
      </c>
      <c r="BN2136" s="20">
        <v>15</v>
      </c>
      <c r="BO2136" s="20">
        <v>38</v>
      </c>
      <c r="BP2136" s="20"/>
      <c r="BQ2136" s="20"/>
      <c r="BR2136" s="20"/>
      <c r="BS2136" s="20"/>
      <c r="BT2136" s="20"/>
      <c r="BU2136" s="20"/>
      <c r="BV2136" s="20"/>
    </row>
    <row r="2137" spans="1:74" x14ac:dyDescent="0.25">
      <c r="A2137" s="20" t="s">
        <v>405</v>
      </c>
      <c r="B2137" s="20" t="s">
        <v>461</v>
      </c>
      <c r="C2137" s="20" t="s">
        <v>462</v>
      </c>
      <c r="D2137" s="1">
        <v>44535</v>
      </c>
      <c r="E2137">
        <v>30</v>
      </c>
      <c r="F2137">
        <v>1</v>
      </c>
      <c r="G2137">
        <v>0</v>
      </c>
      <c r="H2137">
        <v>0</v>
      </c>
      <c r="I2137">
        <v>0</v>
      </c>
      <c r="J2137">
        <v>7</v>
      </c>
      <c r="K2137">
        <v>0</v>
      </c>
      <c r="L2137">
        <v>8</v>
      </c>
      <c r="M2137">
        <v>0</v>
      </c>
      <c r="N2137">
        <v>1</v>
      </c>
      <c r="O2137">
        <v>1</v>
      </c>
      <c r="P2137">
        <v>0</v>
      </c>
      <c r="Q2137">
        <v>0</v>
      </c>
      <c r="R2137">
        <v>125</v>
      </c>
      <c r="S2137">
        <v>81</v>
      </c>
      <c r="T2137">
        <v>9</v>
      </c>
      <c r="U2137">
        <v>5</v>
      </c>
      <c r="V2137">
        <v>1</v>
      </c>
      <c r="W2137">
        <v>438</v>
      </c>
      <c r="X2137">
        <v>157</v>
      </c>
      <c r="Y2137">
        <v>16</v>
      </c>
      <c r="Z2137">
        <v>48</v>
      </c>
      <c r="AA2137">
        <v>4</v>
      </c>
      <c r="AB2137">
        <v>160</v>
      </c>
      <c r="AC2137">
        <v>34</v>
      </c>
      <c r="AD2137">
        <v>5</v>
      </c>
      <c r="AE2137">
        <v>18</v>
      </c>
      <c r="AF2137">
        <v>13</v>
      </c>
      <c r="AG2137">
        <v>26</v>
      </c>
      <c r="AH2137">
        <v>3</v>
      </c>
      <c r="AI2137">
        <v>1</v>
      </c>
      <c r="AJ2137">
        <v>4</v>
      </c>
      <c r="AK2137">
        <v>2</v>
      </c>
      <c r="AL2137">
        <v>43</v>
      </c>
      <c r="AM2137">
        <v>18</v>
      </c>
      <c r="AN2137">
        <v>0</v>
      </c>
      <c r="AO2137">
        <v>3</v>
      </c>
      <c r="AP2137">
        <v>0</v>
      </c>
      <c r="AQ2137">
        <v>0</v>
      </c>
      <c r="AR2137">
        <v>0</v>
      </c>
      <c r="AS2137">
        <v>0</v>
      </c>
      <c r="AT2137">
        <v>0</v>
      </c>
      <c r="AU2137">
        <v>0</v>
      </c>
      <c r="AV2137">
        <v>0</v>
      </c>
      <c r="AW2137">
        <v>0</v>
      </c>
      <c r="AX2137">
        <v>0</v>
      </c>
      <c r="AY2137">
        <v>0</v>
      </c>
      <c r="AZ2137">
        <v>0</v>
      </c>
      <c r="BA2137">
        <v>0</v>
      </c>
      <c r="BB2137">
        <v>0</v>
      </c>
      <c r="BC2137">
        <v>0</v>
      </c>
      <c r="BD2137">
        <v>0</v>
      </c>
      <c r="BE2137">
        <v>0</v>
      </c>
      <c r="BF2137">
        <v>0</v>
      </c>
      <c r="BG2137" s="20">
        <v>1</v>
      </c>
      <c r="BH2137" s="20">
        <v>0</v>
      </c>
      <c r="BI2137" s="20">
        <v>22</v>
      </c>
      <c r="BJ2137" s="20">
        <v>1</v>
      </c>
      <c r="BK2137" s="20">
        <v>106</v>
      </c>
      <c r="BL2137" s="20">
        <v>351</v>
      </c>
      <c r="BM2137" s="20">
        <v>120</v>
      </c>
      <c r="BN2137" s="20">
        <v>15</v>
      </c>
      <c r="BO2137" s="20">
        <v>38</v>
      </c>
      <c r="BP2137" s="20"/>
      <c r="BQ2137" s="20"/>
      <c r="BR2137" s="20"/>
      <c r="BS2137" s="20"/>
      <c r="BT2137" s="20"/>
      <c r="BU2137" s="20"/>
      <c r="BV2137" s="20"/>
    </row>
    <row r="2138" spans="1:74" x14ac:dyDescent="0.25">
      <c r="A2138" s="20" t="s">
        <v>405</v>
      </c>
      <c r="B2138" s="20" t="s">
        <v>461</v>
      </c>
      <c r="C2138" s="20" t="s">
        <v>462</v>
      </c>
      <c r="D2138" s="1">
        <v>44542</v>
      </c>
      <c r="E2138">
        <v>30</v>
      </c>
      <c r="F2138">
        <v>1</v>
      </c>
      <c r="G2138">
        <v>1</v>
      </c>
      <c r="H2138">
        <v>0</v>
      </c>
      <c r="I2138">
        <v>0</v>
      </c>
      <c r="J2138">
        <v>8</v>
      </c>
      <c r="K2138">
        <v>0</v>
      </c>
      <c r="L2138">
        <v>7</v>
      </c>
      <c r="M2138">
        <v>0</v>
      </c>
      <c r="N2138">
        <v>1</v>
      </c>
      <c r="O2138">
        <v>1</v>
      </c>
      <c r="P2138">
        <v>0</v>
      </c>
      <c r="Q2138">
        <v>0</v>
      </c>
      <c r="R2138">
        <v>126</v>
      </c>
      <c r="S2138">
        <v>82</v>
      </c>
      <c r="T2138">
        <v>9</v>
      </c>
      <c r="U2138">
        <v>5</v>
      </c>
      <c r="V2138">
        <v>1</v>
      </c>
      <c r="W2138">
        <v>438</v>
      </c>
      <c r="X2138">
        <v>176</v>
      </c>
      <c r="Y2138">
        <v>16</v>
      </c>
      <c r="Z2138">
        <v>46</v>
      </c>
      <c r="AA2138">
        <v>4</v>
      </c>
      <c r="AB2138">
        <v>160</v>
      </c>
      <c r="AC2138">
        <v>39</v>
      </c>
      <c r="AD2138">
        <v>5</v>
      </c>
      <c r="AE2138">
        <v>19</v>
      </c>
      <c r="AF2138">
        <v>12</v>
      </c>
      <c r="AG2138">
        <v>26</v>
      </c>
      <c r="AH2138">
        <v>3</v>
      </c>
      <c r="AI2138">
        <v>1</v>
      </c>
      <c r="AJ2138">
        <v>4</v>
      </c>
      <c r="AK2138">
        <v>2</v>
      </c>
      <c r="AL2138">
        <v>43</v>
      </c>
      <c r="AM2138">
        <v>32</v>
      </c>
      <c r="AN2138">
        <v>0</v>
      </c>
      <c r="AO2138">
        <v>3</v>
      </c>
      <c r="AP2138">
        <v>0</v>
      </c>
      <c r="AQ2138">
        <v>0</v>
      </c>
      <c r="AR2138">
        <v>0</v>
      </c>
      <c r="AS2138">
        <v>0</v>
      </c>
      <c r="AT2138">
        <v>0</v>
      </c>
      <c r="AU2138">
        <v>0</v>
      </c>
      <c r="AV2138">
        <v>0</v>
      </c>
      <c r="AW2138">
        <v>0</v>
      </c>
      <c r="AX2138">
        <v>0</v>
      </c>
      <c r="AY2138">
        <v>0</v>
      </c>
      <c r="AZ2138">
        <v>0</v>
      </c>
      <c r="BA2138">
        <v>0</v>
      </c>
      <c r="BB2138">
        <v>0</v>
      </c>
      <c r="BC2138">
        <v>0</v>
      </c>
      <c r="BD2138">
        <v>0</v>
      </c>
      <c r="BE2138">
        <v>0</v>
      </c>
      <c r="BF2138">
        <v>0</v>
      </c>
      <c r="BG2138" s="20">
        <v>1</v>
      </c>
      <c r="BH2138" s="20">
        <v>0</v>
      </c>
      <c r="BI2138" s="20">
        <v>22</v>
      </c>
      <c r="BJ2138" s="20">
        <v>1</v>
      </c>
      <c r="BK2138" s="20">
        <v>108</v>
      </c>
      <c r="BL2138" s="20">
        <v>353</v>
      </c>
      <c r="BM2138" s="20">
        <v>120</v>
      </c>
      <c r="BN2138" s="20">
        <v>15</v>
      </c>
      <c r="BO2138" s="20">
        <v>38</v>
      </c>
      <c r="BP2138" s="20"/>
      <c r="BQ2138" s="20"/>
      <c r="BR2138" s="20"/>
      <c r="BS2138" s="20"/>
      <c r="BT2138" s="20"/>
      <c r="BU2138" s="20"/>
      <c r="BV2138" s="20"/>
    </row>
    <row r="2139" spans="1:74" x14ac:dyDescent="0.25">
      <c r="A2139" s="20" t="s">
        <v>405</v>
      </c>
      <c r="B2139" s="20" t="s">
        <v>461</v>
      </c>
      <c r="C2139" s="20" t="s">
        <v>462</v>
      </c>
      <c r="D2139" s="1">
        <v>44549</v>
      </c>
      <c r="E2139">
        <v>31</v>
      </c>
      <c r="F2139">
        <v>1</v>
      </c>
      <c r="G2139">
        <v>1</v>
      </c>
      <c r="H2139">
        <v>0</v>
      </c>
      <c r="I2139">
        <v>0</v>
      </c>
      <c r="J2139">
        <v>10</v>
      </c>
      <c r="K2139">
        <v>0</v>
      </c>
      <c r="L2139">
        <v>7</v>
      </c>
      <c r="M2139">
        <v>0</v>
      </c>
      <c r="N2139">
        <v>1</v>
      </c>
      <c r="O2139">
        <v>1</v>
      </c>
      <c r="P2139">
        <v>0</v>
      </c>
      <c r="Q2139">
        <v>0</v>
      </c>
      <c r="R2139">
        <v>126</v>
      </c>
      <c r="S2139">
        <v>83</v>
      </c>
      <c r="T2139">
        <v>9</v>
      </c>
      <c r="U2139">
        <v>5</v>
      </c>
      <c r="V2139">
        <v>1</v>
      </c>
      <c r="W2139">
        <v>442</v>
      </c>
      <c r="X2139">
        <v>196</v>
      </c>
      <c r="Y2139">
        <v>16</v>
      </c>
      <c r="Z2139">
        <v>46</v>
      </c>
      <c r="AA2139">
        <v>6</v>
      </c>
      <c r="AB2139">
        <v>159</v>
      </c>
      <c r="AC2139">
        <v>53</v>
      </c>
      <c r="AD2139">
        <v>5</v>
      </c>
      <c r="AE2139">
        <v>18</v>
      </c>
      <c r="AF2139">
        <v>12</v>
      </c>
      <c r="AG2139">
        <v>26</v>
      </c>
      <c r="AH2139">
        <v>4</v>
      </c>
      <c r="AI2139">
        <v>1</v>
      </c>
      <c r="AJ2139">
        <v>4</v>
      </c>
      <c r="AK2139">
        <v>2</v>
      </c>
      <c r="AL2139">
        <v>43</v>
      </c>
      <c r="AM2139">
        <v>34</v>
      </c>
      <c r="AN2139">
        <v>0</v>
      </c>
      <c r="AO2139">
        <v>3</v>
      </c>
      <c r="AP2139">
        <v>0</v>
      </c>
      <c r="AQ2139">
        <v>0</v>
      </c>
      <c r="AR2139">
        <v>0</v>
      </c>
      <c r="AS2139">
        <v>0</v>
      </c>
      <c r="AT2139">
        <v>0</v>
      </c>
      <c r="AU2139">
        <v>0</v>
      </c>
      <c r="AV2139">
        <v>0</v>
      </c>
      <c r="AW2139">
        <v>0</v>
      </c>
      <c r="AX2139">
        <v>0</v>
      </c>
      <c r="AY2139">
        <v>0</v>
      </c>
      <c r="AZ2139">
        <v>0</v>
      </c>
      <c r="BA2139">
        <v>0</v>
      </c>
      <c r="BB2139">
        <v>0</v>
      </c>
      <c r="BC2139">
        <v>0</v>
      </c>
      <c r="BD2139">
        <v>0</v>
      </c>
      <c r="BE2139">
        <v>0</v>
      </c>
      <c r="BF2139">
        <v>0</v>
      </c>
      <c r="BG2139" s="20">
        <v>1</v>
      </c>
      <c r="BH2139" s="20">
        <v>0</v>
      </c>
      <c r="BI2139" s="20">
        <v>22</v>
      </c>
      <c r="BJ2139" s="20">
        <v>1</v>
      </c>
      <c r="BK2139" s="20">
        <v>108</v>
      </c>
      <c r="BL2139" s="20">
        <v>355</v>
      </c>
      <c r="BM2139" s="20">
        <v>120</v>
      </c>
      <c r="BN2139" s="20">
        <v>15</v>
      </c>
      <c r="BO2139" s="20">
        <v>38</v>
      </c>
      <c r="BP2139" s="20">
        <v>1168</v>
      </c>
      <c r="BQ2139" s="20">
        <v>135</v>
      </c>
      <c r="BR2139" s="20">
        <v>0</v>
      </c>
      <c r="BS2139" s="20">
        <v>12</v>
      </c>
      <c r="BT2139" s="20">
        <v>135</v>
      </c>
      <c r="BU2139" s="20">
        <v>286</v>
      </c>
      <c r="BV2139" s="20">
        <v>658</v>
      </c>
    </row>
    <row r="2140" spans="1:74" x14ac:dyDescent="0.25">
      <c r="A2140" s="20" t="s">
        <v>405</v>
      </c>
      <c r="B2140" s="20" t="s">
        <v>461</v>
      </c>
      <c r="C2140" s="20" t="s">
        <v>462</v>
      </c>
      <c r="D2140" s="1">
        <v>44558</v>
      </c>
      <c r="E2140">
        <v>34</v>
      </c>
      <c r="F2140">
        <v>1</v>
      </c>
      <c r="G2140">
        <v>1</v>
      </c>
      <c r="H2140">
        <v>0</v>
      </c>
      <c r="I2140">
        <v>0</v>
      </c>
      <c r="J2140">
        <v>13</v>
      </c>
      <c r="K2140">
        <v>0</v>
      </c>
      <c r="L2140">
        <v>10</v>
      </c>
      <c r="M2140">
        <v>0</v>
      </c>
      <c r="N2140">
        <v>1</v>
      </c>
      <c r="O2140">
        <v>1</v>
      </c>
      <c r="P2140">
        <v>0</v>
      </c>
      <c r="Q2140">
        <v>0</v>
      </c>
      <c r="R2140">
        <v>127</v>
      </c>
      <c r="S2140">
        <v>83</v>
      </c>
      <c r="T2140">
        <v>9</v>
      </c>
      <c r="U2140">
        <v>6</v>
      </c>
      <c r="V2140">
        <v>1</v>
      </c>
      <c r="W2140">
        <v>441</v>
      </c>
      <c r="X2140">
        <v>221</v>
      </c>
      <c r="Y2140">
        <v>17</v>
      </c>
      <c r="Z2140">
        <v>41</v>
      </c>
      <c r="AA2140">
        <v>7</v>
      </c>
      <c r="AB2140">
        <v>158</v>
      </c>
      <c r="AC2140">
        <v>72</v>
      </c>
      <c r="AD2140">
        <v>5</v>
      </c>
      <c r="AE2140">
        <v>17</v>
      </c>
      <c r="AF2140">
        <v>11</v>
      </c>
      <c r="AG2140">
        <v>27</v>
      </c>
      <c r="AH2140">
        <v>4</v>
      </c>
      <c r="AI2140">
        <v>1</v>
      </c>
      <c r="AJ2140">
        <v>3</v>
      </c>
      <c r="AK2140">
        <v>2</v>
      </c>
      <c r="AL2140">
        <v>43</v>
      </c>
      <c r="AM2140">
        <v>34</v>
      </c>
      <c r="AN2140">
        <v>0</v>
      </c>
      <c r="AO2140">
        <v>3</v>
      </c>
      <c r="AP2140">
        <v>0</v>
      </c>
      <c r="AQ2140">
        <v>0</v>
      </c>
      <c r="AR2140">
        <v>0</v>
      </c>
      <c r="AS2140">
        <v>0</v>
      </c>
      <c r="AT2140">
        <v>0</v>
      </c>
      <c r="AU2140">
        <v>0</v>
      </c>
      <c r="AV2140">
        <v>0</v>
      </c>
      <c r="AW2140">
        <v>0</v>
      </c>
      <c r="AX2140">
        <v>0</v>
      </c>
      <c r="AY2140">
        <v>0</v>
      </c>
      <c r="AZ2140">
        <v>0</v>
      </c>
      <c r="BA2140">
        <v>0</v>
      </c>
      <c r="BB2140">
        <v>0</v>
      </c>
      <c r="BC2140">
        <v>0</v>
      </c>
      <c r="BD2140">
        <v>0</v>
      </c>
      <c r="BE2140">
        <v>0</v>
      </c>
      <c r="BF2140">
        <v>0</v>
      </c>
      <c r="BG2140" s="20">
        <v>1</v>
      </c>
      <c r="BH2140" s="20">
        <v>0</v>
      </c>
      <c r="BI2140" s="20">
        <v>22</v>
      </c>
      <c r="BJ2140" s="20">
        <v>1</v>
      </c>
      <c r="BK2140" s="20">
        <v>108</v>
      </c>
      <c r="BL2140" s="20">
        <v>357</v>
      </c>
      <c r="BM2140" s="20">
        <v>123</v>
      </c>
      <c r="BN2140" s="20">
        <v>16</v>
      </c>
      <c r="BO2140" s="20">
        <v>38</v>
      </c>
      <c r="BP2140" s="20">
        <v>1166</v>
      </c>
      <c r="BQ2140" s="20">
        <v>210</v>
      </c>
      <c r="BR2140" s="20">
        <v>0</v>
      </c>
      <c r="BS2140" s="20">
        <v>11</v>
      </c>
      <c r="BT2140" s="20">
        <v>131</v>
      </c>
      <c r="BU2140" s="20">
        <v>282</v>
      </c>
      <c r="BV2140" s="20">
        <v>668</v>
      </c>
    </row>
    <row r="2141" spans="1:74" x14ac:dyDescent="0.25">
      <c r="A2141" s="20" t="s">
        <v>405</v>
      </c>
      <c r="B2141" s="20" t="s">
        <v>461</v>
      </c>
      <c r="C2141" s="20" t="s">
        <v>462</v>
      </c>
      <c r="D2141" s="1">
        <v>44564</v>
      </c>
      <c r="E2141">
        <v>34</v>
      </c>
      <c r="F2141">
        <v>1</v>
      </c>
      <c r="G2141">
        <v>1</v>
      </c>
      <c r="H2141">
        <v>0</v>
      </c>
      <c r="I2141">
        <v>0</v>
      </c>
      <c r="J2141">
        <v>13</v>
      </c>
      <c r="K2141">
        <v>0</v>
      </c>
      <c r="L2141">
        <v>10</v>
      </c>
      <c r="M2141">
        <v>0</v>
      </c>
      <c r="N2141">
        <v>1</v>
      </c>
      <c r="O2141">
        <v>1</v>
      </c>
      <c r="P2141">
        <v>0</v>
      </c>
      <c r="Q2141">
        <v>0</v>
      </c>
      <c r="R2141">
        <v>127</v>
      </c>
      <c r="S2141">
        <v>85</v>
      </c>
      <c r="T2141">
        <v>9</v>
      </c>
      <c r="U2141">
        <v>5</v>
      </c>
      <c r="V2141">
        <v>1</v>
      </c>
      <c r="W2141">
        <v>441</v>
      </c>
      <c r="X2141">
        <v>230</v>
      </c>
      <c r="Y2141">
        <v>17</v>
      </c>
      <c r="Z2141">
        <v>41</v>
      </c>
      <c r="AA2141">
        <v>7</v>
      </c>
      <c r="AB2141">
        <v>159</v>
      </c>
      <c r="AC2141">
        <v>74</v>
      </c>
      <c r="AD2141">
        <v>5</v>
      </c>
      <c r="AE2141">
        <v>17</v>
      </c>
      <c r="AF2141">
        <v>11</v>
      </c>
      <c r="AG2141">
        <v>27</v>
      </c>
      <c r="AH2141">
        <v>4</v>
      </c>
      <c r="AI2141">
        <v>1</v>
      </c>
      <c r="AJ2141">
        <v>3</v>
      </c>
      <c r="AK2141">
        <v>2</v>
      </c>
      <c r="AL2141">
        <v>43</v>
      </c>
      <c r="AM2141">
        <v>34</v>
      </c>
      <c r="AN2141">
        <v>0</v>
      </c>
      <c r="AO2141">
        <v>3</v>
      </c>
      <c r="AP2141">
        <v>0</v>
      </c>
      <c r="AQ2141">
        <v>0</v>
      </c>
      <c r="AR2141">
        <v>0</v>
      </c>
      <c r="AS2141">
        <v>0</v>
      </c>
      <c r="AT2141">
        <v>0</v>
      </c>
      <c r="AU2141">
        <v>0</v>
      </c>
      <c r="AV2141">
        <v>0</v>
      </c>
      <c r="AW2141">
        <v>0</v>
      </c>
      <c r="AX2141">
        <v>0</v>
      </c>
      <c r="AY2141">
        <v>0</v>
      </c>
      <c r="AZ2141">
        <v>0</v>
      </c>
      <c r="BA2141">
        <v>0</v>
      </c>
      <c r="BB2141">
        <v>0</v>
      </c>
      <c r="BC2141">
        <v>0</v>
      </c>
      <c r="BD2141">
        <v>0</v>
      </c>
      <c r="BE2141">
        <v>0</v>
      </c>
      <c r="BF2141">
        <v>0</v>
      </c>
      <c r="BG2141" s="20">
        <v>1</v>
      </c>
      <c r="BH2141" s="20">
        <v>0</v>
      </c>
      <c r="BI2141" s="20">
        <v>22</v>
      </c>
      <c r="BJ2141" s="20">
        <v>1</v>
      </c>
      <c r="BK2141" s="20">
        <v>108</v>
      </c>
      <c r="BL2141" s="20">
        <v>357</v>
      </c>
      <c r="BM2141" s="20">
        <v>124</v>
      </c>
      <c r="BN2141" s="20">
        <v>16</v>
      </c>
      <c r="BO2141" s="20">
        <v>38</v>
      </c>
      <c r="BP2141" s="20">
        <v>1167</v>
      </c>
      <c r="BQ2141" s="20">
        <v>234</v>
      </c>
      <c r="BR2141" s="20">
        <v>0</v>
      </c>
      <c r="BS2141" s="20">
        <v>11</v>
      </c>
      <c r="BT2141" s="20">
        <v>130</v>
      </c>
      <c r="BU2141" s="20">
        <v>283</v>
      </c>
      <c r="BV2141" s="20">
        <v>672</v>
      </c>
    </row>
    <row r="2142" spans="1:74" x14ac:dyDescent="0.25">
      <c r="A2142" s="20" t="s">
        <v>405</v>
      </c>
      <c r="B2142" s="20" t="s">
        <v>461</v>
      </c>
      <c r="C2142" s="20" t="s">
        <v>462</v>
      </c>
      <c r="D2142" s="1">
        <v>44570</v>
      </c>
      <c r="E2142">
        <v>34</v>
      </c>
      <c r="F2142">
        <v>1</v>
      </c>
      <c r="G2142">
        <v>1</v>
      </c>
      <c r="H2142">
        <v>0</v>
      </c>
      <c r="I2142">
        <v>0</v>
      </c>
      <c r="J2142">
        <v>13</v>
      </c>
      <c r="K2142">
        <v>0</v>
      </c>
      <c r="L2142">
        <v>10</v>
      </c>
      <c r="M2142">
        <v>0</v>
      </c>
      <c r="N2142">
        <v>1</v>
      </c>
      <c r="O2142">
        <v>1</v>
      </c>
      <c r="P2142">
        <v>0</v>
      </c>
      <c r="Q2142">
        <v>0</v>
      </c>
      <c r="R2142">
        <v>127</v>
      </c>
      <c r="S2142">
        <v>86</v>
      </c>
      <c r="T2142">
        <v>9</v>
      </c>
      <c r="U2142">
        <v>5</v>
      </c>
      <c r="V2142">
        <v>1</v>
      </c>
      <c r="W2142">
        <v>442</v>
      </c>
      <c r="X2142">
        <v>236</v>
      </c>
      <c r="Y2142">
        <v>17</v>
      </c>
      <c r="Z2142">
        <v>41</v>
      </c>
      <c r="AA2142">
        <v>7</v>
      </c>
      <c r="AB2142">
        <v>159</v>
      </c>
      <c r="AC2142">
        <v>77</v>
      </c>
      <c r="AD2142">
        <v>5</v>
      </c>
      <c r="AE2142">
        <v>17</v>
      </c>
      <c r="AF2142">
        <v>11</v>
      </c>
      <c r="AG2142">
        <v>27</v>
      </c>
      <c r="AH2142">
        <v>4</v>
      </c>
      <c r="AI2142">
        <v>1</v>
      </c>
      <c r="AJ2142">
        <v>3</v>
      </c>
      <c r="AK2142">
        <v>2</v>
      </c>
      <c r="AL2142">
        <v>43</v>
      </c>
      <c r="AM2142">
        <v>35</v>
      </c>
      <c r="AN2142">
        <v>0</v>
      </c>
      <c r="AO2142">
        <v>3</v>
      </c>
      <c r="AP2142">
        <v>0</v>
      </c>
      <c r="AQ2142">
        <v>0</v>
      </c>
      <c r="AR2142">
        <v>0</v>
      </c>
      <c r="AS2142">
        <v>0</v>
      </c>
      <c r="AT2142">
        <v>0</v>
      </c>
      <c r="AU2142">
        <v>0</v>
      </c>
      <c r="AV2142">
        <v>0</v>
      </c>
      <c r="AW2142">
        <v>0</v>
      </c>
      <c r="AX2142">
        <v>0</v>
      </c>
      <c r="AY2142">
        <v>0</v>
      </c>
      <c r="AZ2142">
        <v>0</v>
      </c>
      <c r="BA2142">
        <v>0</v>
      </c>
      <c r="BB2142">
        <v>0</v>
      </c>
      <c r="BC2142">
        <v>0</v>
      </c>
      <c r="BD2142">
        <v>0</v>
      </c>
      <c r="BE2142">
        <v>0</v>
      </c>
      <c r="BF2142">
        <v>0</v>
      </c>
      <c r="BG2142" s="20">
        <v>1</v>
      </c>
      <c r="BH2142" s="20">
        <v>0</v>
      </c>
      <c r="BI2142" s="20">
        <v>22</v>
      </c>
      <c r="BJ2142" s="20">
        <v>1</v>
      </c>
      <c r="BK2142" s="20">
        <v>108</v>
      </c>
      <c r="BL2142" s="20">
        <v>358</v>
      </c>
      <c r="BM2142" s="20">
        <v>124</v>
      </c>
      <c r="BN2142" s="20">
        <v>17</v>
      </c>
      <c r="BO2142" s="20">
        <v>38</v>
      </c>
      <c r="BP2142" s="20">
        <v>1174</v>
      </c>
      <c r="BQ2142" s="20">
        <v>272</v>
      </c>
      <c r="BR2142" s="20">
        <v>0</v>
      </c>
      <c r="BS2142" s="20">
        <v>11</v>
      </c>
      <c r="BT2142" s="20">
        <v>131</v>
      </c>
      <c r="BU2142" s="20">
        <v>286</v>
      </c>
      <c r="BV2142" s="20">
        <v>671</v>
      </c>
    </row>
    <row r="2143" spans="1:74" x14ac:dyDescent="0.25">
      <c r="A2143" s="20" t="s">
        <v>405</v>
      </c>
      <c r="B2143" s="20" t="s">
        <v>461</v>
      </c>
      <c r="C2143" s="20" t="s">
        <v>462</v>
      </c>
      <c r="D2143" s="1">
        <v>44577</v>
      </c>
      <c r="E2143">
        <v>35</v>
      </c>
      <c r="F2143">
        <v>1</v>
      </c>
      <c r="G2143">
        <v>1</v>
      </c>
      <c r="H2143">
        <v>0</v>
      </c>
      <c r="I2143">
        <v>0</v>
      </c>
      <c r="J2143">
        <v>14</v>
      </c>
      <c r="K2143">
        <v>0</v>
      </c>
      <c r="L2143">
        <v>9</v>
      </c>
      <c r="M2143">
        <v>1</v>
      </c>
      <c r="N2143">
        <v>1</v>
      </c>
      <c r="O2143">
        <v>1</v>
      </c>
      <c r="P2143">
        <v>0</v>
      </c>
      <c r="Q2143">
        <v>0</v>
      </c>
      <c r="R2143">
        <v>127</v>
      </c>
      <c r="S2143">
        <v>86</v>
      </c>
      <c r="T2143">
        <v>9</v>
      </c>
      <c r="U2143">
        <v>5</v>
      </c>
      <c r="V2143">
        <v>1</v>
      </c>
      <c r="W2143">
        <v>442</v>
      </c>
      <c r="X2143">
        <v>242</v>
      </c>
      <c r="Y2143">
        <v>16</v>
      </c>
      <c r="Z2143">
        <v>41</v>
      </c>
      <c r="AA2143">
        <v>7</v>
      </c>
      <c r="AB2143">
        <v>159</v>
      </c>
      <c r="AC2143">
        <v>82</v>
      </c>
      <c r="AD2143">
        <v>4</v>
      </c>
      <c r="AE2143">
        <v>17</v>
      </c>
      <c r="AF2143">
        <v>11</v>
      </c>
      <c r="AG2143">
        <v>27</v>
      </c>
      <c r="AH2143">
        <v>5</v>
      </c>
      <c r="AI2143">
        <v>1</v>
      </c>
      <c r="AJ2143">
        <v>3</v>
      </c>
      <c r="AK2143">
        <v>2</v>
      </c>
      <c r="AL2143">
        <v>43</v>
      </c>
      <c r="AM2143">
        <v>35</v>
      </c>
      <c r="AN2143">
        <v>0</v>
      </c>
      <c r="AO2143">
        <v>3</v>
      </c>
      <c r="AP2143">
        <v>0</v>
      </c>
      <c r="AQ2143">
        <v>0</v>
      </c>
      <c r="AR2143">
        <v>0</v>
      </c>
      <c r="AS2143">
        <v>0</v>
      </c>
      <c r="AT2143">
        <v>0</v>
      </c>
      <c r="AU2143">
        <v>0</v>
      </c>
      <c r="AV2143">
        <v>0</v>
      </c>
      <c r="AW2143">
        <v>0</v>
      </c>
      <c r="AX2143">
        <v>0</v>
      </c>
      <c r="AY2143">
        <v>0</v>
      </c>
      <c r="AZ2143">
        <v>0</v>
      </c>
      <c r="BA2143">
        <v>0</v>
      </c>
      <c r="BB2143">
        <v>0</v>
      </c>
      <c r="BC2143">
        <v>0</v>
      </c>
      <c r="BD2143">
        <v>0</v>
      </c>
      <c r="BE2143">
        <v>0</v>
      </c>
      <c r="BF2143">
        <v>0</v>
      </c>
      <c r="BG2143" s="20">
        <v>1</v>
      </c>
      <c r="BH2143" s="20">
        <v>0</v>
      </c>
      <c r="BI2143" s="20">
        <v>23</v>
      </c>
      <c r="BJ2143" s="20">
        <v>1</v>
      </c>
      <c r="BK2143" s="20">
        <v>109</v>
      </c>
      <c r="BL2143" s="20">
        <v>358</v>
      </c>
      <c r="BM2143" s="20">
        <v>125</v>
      </c>
      <c r="BN2143" s="20">
        <v>17</v>
      </c>
      <c r="BO2143" s="20">
        <v>38</v>
      </c>
      <c r="BP2143" s="20">
        <v>1167</v>
      </c>
      <c r="BQ2143" s="20">
        <v>288</v>
      </c>
      <c r="BR2143" s="20">
        <v>0</v>
      </c>
      <c r="BS2143" s="20">
        <v>10</v>
      </c>
      <c r="BT2143" s="20">
        <v>128</v>
      </c>
      <c r="BU2143" s="20">
        <v>281</v>
      </c>
      <c r="BV2143" s="20">
        <v>672</v>
      </c>
    </row>
    <row r="2144" spans="1:74" x14ac:dyDescent="0.25">
      <c r="A2144" s="20" t="s">
        <v>405</v>
      </c>
      <c r="B2144" s="20" t="s">
        <v>461</v>
      </c>
      <c r="C2144" s="20" t="s">
        <v>462</v>
      </c>
      <c r="D2144" s="1">
        <v>44584</v>
      </c>
      <c r="E2144">
        <v>36</v>
      </c>
      <c r="F2144">
        <v>1</v>
      </c>
      <c r="G2144">
        <v>1</v>
      </c>
      <c r="H2144">
        <v>0</v>
      </c>
      <c r="I2144">
        <v>0</v>
      </c>
      <c r="J2144">
        <v>15</v>
      </c>
      <c r="K2144">
        <v>0</v>
      </c>
      <c r="L2144">
        <v>9</v>
      </c>
      <c r="M2144">
        <v>1</v>
      </c>
      <c r="N2144">
        <v>1</v>
      </c>
      <c r="O2144">
        <v>1</v>
      </c>
      <c r="P2144">
        <v>0</v>
      </c>
      <c r="Q2144">
        <v>0</v>
      </c>
      <c r="R2144">
        <v>127</v>
      </c>
      <c r="S2144">
        <v>86</v>
      </c>
      <c r="T2144">
        <v>9</v>
      </c>
      <c r="U2144">
        <v>5</v>
      </c>
      <c r="V2144">
        <v>0</v>
      </c>
      <c r="W2144">
        <v>442</v>
      </c>
      <c r="X2144">
        <v>247</v>
      </c>
      <c r="Y2144">
        <v>16</v>
      </c>
      <c r="Z2144">
        <v>39</v>
      </c>
      <c r="AA2144">
        <v>7</v>
      </c>
      <c r="AB2144">
        <v>159</v>
      </c>
      <c r="AC2144">
        <v>83</v>
      </c>
      <c r="AD2144">
        <v>4</v>
      </c>
      <c r="AE2144">
        <v>17</v>
      </c>
      <c r="AF2144">
        <v>11</v>
      </c>
      <c r="AG2144">
        <v>27</v>
      </c>
      <c r="AH2144">
        <v>5</v>
      </c>
      <c r="AI2144">
        <v>1</v>
      </c>
      <c r="AJ2144">
        <v>3</v>
      </c>
      <c r="AK2144">
        <v>2</v>
      </c>
      <c r="AL2144">
        <v>43</v>
      </c>
      <c r="AM2144">
        <v>35</v>
      </c>
      <c r="AN2144">
        <v>0</v>
      </c>
      <c r="AO2144">
        <v>3</v>
      </c>
      <c r="AP2144">
        <v>0</v>
      </c>
      <c r="AQ2144">
        <v>0</v>
      </c>
      <c r="AR2144">
        <v>0</v>
      </c>
      <c r="AS2144">
        <v>0</v>
      </c>
      <c r="AT2144">
        <v>0</v>
      </c>
      <c r="AU2144">
        <v>0</v>
      </c>
      <c r="AV2144">
        <v>0</v>
      </c>
      <c r="AW2144">
        <v>0</v>
      </c>
      <c r="AX2144">
        <v>0</v>
      </c>
      <c r="AY2144">
        <v>0</v>
      </c>
      <c r="AZ2144">
        <v>0</v>
      </c>
      <c r="BA2144">
        <v>0</v>
      </c>
      <c r="BB2144">
        <v>0</v>
      </c>
      <c r="BC2144">
        <v>0</v>
      </c>
      <c r="BD2144">
        <v>0</v>
      </c>
      <c r="BE2144">
        <v>0</v>
      </c>
      <c r="BF2144">
        <v>0</v>
      </c>
      <c r="BG2144" s="20">
        <v>1</v>
      </c>
      <c r="BH2144" s="20">
        <v>0</v>
      </c>
      <c r="BI2144" s="20">
        <v>24</v>
      </c>
      <c r="BJ2144" s="20">
        <v>1</v>
      </c>
      <c r="BK2144" s="20">
        <v>109</v>
      </c>
      <c r="BL2144" s="20">
        <v>359</v>
      </c>
      <c r="BM2144" s="20">
        <v>125</v>
      </c>
      <c r="BN2144" s="20">
        <v>17</v>
      </c>
      <c r="BO2144" s="20">
        <v>38</v>
      </c>
      <c r="BP2144" s="20">
        <v>1165</v>
      </c>
      <c r="BQ2144" s="20">
        <v>296</v>
      </c>
      <c r="BR2144" s="20">
        <v>0</v>
      </c>
      <c r="BS2144" s="20">
        <v>10</v>
      </c>
      <c r="BT2144" s="20">
        <v>128</v>
      </c>
      <c r="BU2144" s="20">
        <v>275</v>
      </c>
      <c r="BV2144" s="20">
        <v>676</v>
      </c>
    </row>
    <row r="2145" spans="1:74" x14ac:dyDescent="0.25">
      <c r="A2145" s="20" t="s">
        <v>405</v>
      </c>
      <c r="B2145" s="20" t="s">
        <v>461</v>
      </c>
      <c r="C2145" s="20" t="s">
        <v>462</v>
      </c>
      <c r="D2145" s="1">
        <v>44591</v>
      </c>
      <c r="E2145">
        <v>35</v>
      </c>
      <c r="F2145">
        <v>1</v>
      </c>
      <c r="G2145">
        <v>1</v>
      </c>
      <c r="H2145">
        <v>0</v>
      </c>
      <c r="I2145">
        <v>0</v>
      </c>
      <c r="J2145">
        <v>15</v>
      </c>
      <c r="K2145">
        <v>0</v>
      </c>
      <c r="L2145">
        <v>9</v>
      </c>
      <c r="M2145">
        <v>1</v>
      </c>
      <c r="N2145">
        <v>1</v>
      </c>
      <c r="O2145">
        <v>1</v>
      </c>
      <c r="P2145">
        <v>0</v>
      </c>
      <c r="Q2145">
        <v>0</v>
      </c>
      <c r="R2145">
        <v>127</v>
      </c>
      <c r="S2145">
        <v>88</v>
      </c>
      <c r="T2145">
        <v>9</v>
      </c>
      <c r="U2145">
        <v>5</v>
      </c>
      <c r="V2145">
        <v>0</v>
      </c>
      <c r="W2145">
        <v>439</v>
      </c>
      <c r="X2145">
        <v>253</v>
      </c>
      <c r="Y2145">
        <v>16</v>
      </c>
      <c r="Z2145">
        <v>38</v>
      </c>
      <c r="AA2145">
        <v>7</v>
      </c>
      <c r="AB2145">
        <v>159</v>
      </c>
      <c r="AC2145">
        <v>84</v>
      </c>
      <c r="AD2145">
        <v>4</v>
      </c>
      <c r="AE2145">
        <v>17</v>
      </c>
      <c r="AF2145">
        <v>11</v>
      </c>
      <c r="AG2145">
        <v>28</v>
      </c>
      <c r="AH2145">
        <v>6</v>
      </c>
      <c r="AI2145">
        <v>1</v>
      </c>
      <c r="AJ2145">
        <v>3</v>
      </c>
      <c r="AK2145">
        <v>3</v>
      </c>
      <c r="AL2145">
        <v>43</v>
      </c>
      <c r="AM2145">
        <v>35</v>
      </c>
      <c r="AN2145">
        <v>0</v>
      </c>
      <c r="AO2145">
        <v>3</v>
      </c>
      <c r="AP2145">
        <v>0</v>
      </c>
      <c r="AQ2145">
        <v>0</v>
      </c>
      <c r="AR2145">
        <v>0</v>
      </c>
      <c r="AS2145">
        <v>0</v>
      </c>
      <c r="AT2145">
        <v>0</v>
      </c>
      <c r="AU2145">
        <v>0</v>
      </c>
      <c r="AV2145">
        <v>0</v>
      </c>
      <c r="AW2145">
        <v>0</v>
      </c>
      <c r="AX2145">
        <v>0</v>
      </c>
      <c r="AY2145">
        <v>0</v>
      </c>
      <c r="AZ2145">
        <v>0</v>
      </c>
      <c r="BA2145">
        <v>0</v>
      </c>
      <c r="BB2145">
        <v>0</v>
      </c>
      <c r="BC2145">
        <v>0</v>
      </c>
      <c r="BD2145">
        <v>0</v>
      </c>
      <c r="BE2145">
        <v>0</v>
      </c>
      <c r="BF2145">
        <v>0</v>
      </c>
      <c r="BG2145" s="20">
        <v>1</v>
      </c>
      <c r="BH2145" s="20">
        <v>0</v>
      </c>
      <c r="BI2145" s="20">
        <v>23</v>
      </c>
      <c r="BJ2145" s="20">
        <v>1</v>
      </c>
      <c r="BK2145" s="20">
        <v>109</v>
      </c>
      <c r="BL2145" s="20">
        <v>357</v>
      </c>
      <c r="BM2145" s="20">
        <v>125</v>
      </c>
      <c r="BN2145" s="20">
        <v>17</v>
      </c>
      <c r="BO2145" s="20">
        <v>38</v>
      </c>
      <c r="BP2145" s="20">
        <v>1176</v>
      </c>
      <c r="BQ2145" s="20">
        <v>305</v>
      </c>
      <c r="BR2145" s="20">
        <v>0</v>
      </c>
      <c r="BS2145" s="20">
        <v>10</v>
      </c>
      <c r="BT2145" s="20">
        <v>127</v>
      </c>
      <c r="BU2145" s="20">
        <v>284</v>
      </c>
      <c r="BV2145" s="20">
        <v>682</v>
      </c>
    </row>
    <row r="2146" spans="1:74" x14ac:dyDescent="0.25">
      <c r="A2146" s="20" t="s">
        <v>405</v>
      </c>
      <c r="B2146" s="20" t="s">
        <v>461</v>
      </c>
      <c r="C2146" s="20" t="s">
        <v>462</v>
      </c>
      <c r="D2146" s="1">
        <v>44599</v>
      </c>
      <c r="E2146">
        <v>35</v>
      </c>
      <c r="F2146">
        <v>1</v>
      </c>
      <c r="G2146">
        <v>1</v>
      </c>
      <c r="H2146">
        <v>0</v>
      </c>
      <c r="I2146">
        <v>0</v>
      </c>
      <c r="J2146">
        <v>16</v>
      </c>
      <c r="K2146">
        <v>0</v>
      </c>
      <c r="L2146">
        <v>8</v>
      </c>
      <c r="M2146">
        <v>1</v>
      </c>
      <c r="N2146">
        <v>1</v>
      </c>
      <c r="O2146">
        <v>1</v>
      </c>
      <c r="P2146">
        <v>0</v>
      </c>
      <c r="Q2146">
        <v>0</v>
      </c>
      <c r="R2146">
        <v>127</v>
      </c>
      <c r="S2146">
        <v>90</v>
      </c>
      <c r="T2146">
        <v>9</v>
      </c>
      <c r="U2146">
        <v>5</v>
      </c>
      <c r="V2146">
        <v>0</v>
      </c>
      <c r="W2146">
        <v>437</v>
      </c>
      <c r="X2146">
        <v>254</v>
      </c>
      <c r="Y2146">
        <v>15</v>
      </c>
      <c r="Z2146">
        <v>37</v>
      </c>
      <c r="AA2146">
        <v>8</v>
      </c>
      <c r="AB2146">
        <v>158</v>
      </c>
      <c r="AC2146">
        <v>84</v>
      </c>
      <c r="AD2146">
        <v>4</v>
      </c>
      <c r="AE2146">
        <v>16</v>
      </c>
      <c r="AF2146">
        <v>11</v>
      </c>
      <c r="AG2146">
        <v>28</v>
      </c>
      <c r="AH2146">
        <v>6</v>
      </c>
      <c r="AI2146">
        <v>1</v>
      </c>
      <c r="AJ2146">
        <v>3</v>
      </c>
      <c r="AK2146">
        <v>3</v>
      </c>
      <c r="AL2146">
        <v>43</v>
      </c>
      <c r="AM2146">
        <v>35</v>
      </c>
      <c r="AN2146">
        <v>0</v>
      </c>
      <c r="AO2146">
        <v>3</v>
      </c>
      <c r="AP2146">
        <v>0</v>
      </c>
      <c r="AQ2146">
        <v>0</v>
      </c>
      <c r="AR2146">
        <v>0</v>
      </c>
      <c r="AS2146">
        <v>0</v>
      </c>
      <c r="AT2146">
        <v>0</v>
      </c>
      <c r="AU2146">
        <v>0</v>
      </c>
      <c r="AV2146">
        <v>0</v>
      </c>
      <c r="AW2146">
        <v>0</v>
      </c>
      <c r="AX2146">
        <v>0</v>
      </c>
      <c r="AY2146">
        <v>0</v>
      </c>
      <c r="AZ2146">
        <v>0</v>
      </c>
      <c r="BA2146">
        <v>0</v>
      </c>
      <c r="BB2146">
        <v>0</v>
      </c>
      <c r="BC2146">
        <v>0</v>
      </c>
      <c r="BD2146">
        <v>0</v>
      </c>
      <c r="BE2146">
        <v>0</v>
      </c>
      <c r="BF2146">
        <v>0</v>
      </c>
      <c r="BG2146" s="20">
        <v>1</v>
      </c>
      <c r="BH2146" s="20">
        <v>0</v>
      </c>
      <c r="BI2146" s="20">
        <v>24</v>
      </c>
      <c r="BJ2146" s="20">
        <v>1</v>
      </c>
      <c r="BK2146" s="20">
        <v>109</v>
      </c>
      <c r="BL2146" s="20">
        <v>356</v>
      </c>
      <c r="BM2146" s="20">
        <v>125</v>
      </c>
      <c r="BN2146" s="20">
        <v>17</v>
      </c>
      <c r="BO2146" s="20">
        <v>38</v>
      </c>
      <c r="BP2146" s="20">
        <v>1173</v>
      </c>
      <c r="BQ2146" s="20">
        <v>312</v>
      </c>
      <c r="BR2146" s="20">
        <v>0</v>
      </c>
      <c r="BS2146" s="20">
        <v>10</v>
      </c>
      <c r="BT2146" s="20">
        <v>126</v>
      </c>
      <c r="BU2146" s="20">
        <v>278</v>
      </c>
      <c r="BV2146" s="20">
        <v>686</v>
      </c>
    </row>
    <row r="2147" spans="1:74" x14ac:dyDescent="0.25">
      <c r="A2147" s="20" t="s">
        <v>405</v>
      </c>
      <c r="B2147" s="20" t="s">
        <v>461</v>
      </c>
      <c r="C2147" s="20" t="s">
        <v>462</v>
      </c>
      <c r="D2147" s="1">
        <v>44606</v>
      </c>
      <c r="E2147">
        <v>35</v>
      </c>
      <c r="F2147">
        <v>1</v>
      </c>
      <c r="G2147">
        <v>1</v>
      </c>
      <c r="H2147">
        <v>0</v>
      </c>
      <c r="I2147">
        <v>0</v>
      </c>
      <c r="J2147">
        <v>16</v>
      </c>
      <c r="K2147">
        <v>0</v>
      </c>
      <c r="L2147">
        <v>8</v>
      </c>
      <c r="M2147">
        <v>1</v>
      </c>
      <c r="N2147">
        <v>1</v>
      </c>
      <c r="O2147">
        <v>1</v>
      </c>
      <c r="P2147">
        <v>0</v>
      </c>
      <c r="Q2147">
        <v>0</v>
      </c>
      <c r="R2147">
        <v>127</v>
      </c>
      <c r="S2147">
        <v>91</v>
      </c>
      <c r="T2147">
        <v>10</v>
      </c>
      <c r="U2147">
        <v>4</v>
      </c>
      <c r="V2147">
        <v>0</v>
      </c>
      <c r="W2147">
        <v>438</v>
      </c>
      <c r="X2147">
        <v>256</v>
      </c>
      <c r="Y2147">
        <v>15</v>
      </c>
      <c r="Z2147">
        <v>36</v>
      </c>
      <c r="AA2147">
        <v>9</v>
      </c>
      <c r="AB2147">
        <v>158</v>
      </c>
      <c r="AC2147">
        <v>85</v>
      </c>
      <c r="AD2147">
        <v>4</v>
      </c>
      <c r="AE2147">
        <v>16</v>
      </c>
      <c r="AF2147">
        <v>11</v>
      </c>
      <c r="AG2147">
        <v>28</v>
      </c>
      <c r="AH2147">
        <v>6</v>
      </c>
      <c r="AI2147">
        <v>1</v>
      </c>
      <c r="AJ2147">
        <v>3</v>
      </c>
      <c r="AK2147">
        <v>3</v>
      </c>
      <c r="AL2147">
        <v>43</v>
      </c>
      <c r="AM2147">
        <v>35</v>
      </c>
      <c r="AN2147">
        <v>0</v>
      </c>
      <c r="AO2147">
        <v>3</v>
      </c>
      <c r="AP2147">
        <v>0</v>
      </c>
      <c r="AQ2147">
        <v>0</v>
      </c>
      <c r="AR2147">
        <v>0</v>
      </c>
      <c r="AS2147">
        <v>0</v>
      </c>
      <c r="AT2147">
        <v>0</v>
      </c>
      <c r="AU2147">
        <v>0</v>
      </c>
      <c r="AV2147">
        <v>0</v>
      </c>
      <c r="AW2147">
        <v>0</v>
      </c>
      <c r="AX2147">
        <v>0</v>
      </c>
      <c r="AY2147">
        <v>0</v>
      </c>
      <c r="AZ2147">
        <v>0</v>
      </c>
      <c r="BA2147">
        <v>0</v>
      </c>
      <c r="BB2147">
        <v>0</v>
      </c>
      <c r="BC2147">
        <v>0</v>
      </c>
      <c r="BD2147">
        <v>0</v>
      </c>
      <c r="BE2147">
        <v>0</v>
      </c>
      <c r="BF2147">
        <v>0</v>
      </c>
      <c r="BG2147" s="20">
        <v>1</v>
      </c>
      <c r="BH2147" s="20">
        <v>0</v>
      </c>
      <c r="BI2147" s="20">
        <v>24</v>
      </c>
      <c r="BJ2147" s="20">
        <v>1</v>
      </c>
      <c r="BK2147" s="20">
        <v>109</v>
      </c>
      <c r="BL2147" s="20">
        <v>358</v>
      </c>
      <c r="BM2147" s="20">
        <v>125</v>
      </c>
      <c r="BN2147" s="20">
        <v>17</v>
      </c>
      <c r="BO2147" s="20">
        <v>38</v>
      </c>
      <c r="BP2147" s="20">
        <v>1187</v>
      </c>
      <c r="BQ2147" s="20">
        <v>318</v>
      </c>
      <c r="BR2147" s="20">
        <v>0</v>
      </c>
      <c r="BS2147" s="20">
        <v>10</v>
      </c>
      <c r="BT2147" s="20">
        <v>133</v>
      </c>
      <c r="BU2147" s="20">
        <v>284</v>
      </c>
      <c r="BV2147" s="20">
        <v>690</v>
      </c>
    </row>
    <row r="2148" spans="1:74" x14ac:dyDescent="0.25">
      <c r="A2148" s="20" t="s">
        <v>405</v>
      </c>
      <c r="B2148" s="20" t="s">
        <v>461</v>
      </c>
      <c r="C2148" s="20" t="s">
        <v>462</v>
      </c>
      <c r="D2148" s="1">
        <v>44606</v>
      </c>
      <c r="R2148">
        <v>1</v>
      </c>
      <c r="S2148">
        <v>1</v>
      </c>
      <c r="BG2148" s="20"/>
      <c r="BH2148" s="20"/>
      <c r="BI2148" s="20"/>
      <c r="BJ2148" s="20"/>
      <c r="BK2148" s="20">
        <v>1</v>
      </c>
      <c r="BL2148" s="20"/>
      <c r="BM2148" s="20"/>
      <c r="BN2148" s="20"/>
      <c r="BO2148" s="20"/>
      <c r="BP2148" s="20"/>
      <c r="BQ2148" s="20"/>
      <c r="BR2148" s="20"/>
      <c r="BS2148" s="20"/>
      <c r="BT2148" s="20"/>
      <c r="BU2148" s="20"/>
      <c r="BV2148" s="20"/>
    </row>
    <row r="2149" spans="1:74" x14ac:dyDescent="0.25">
      <c r="A2149" s="20" t="s">
        <v>405</v>
      </c>
      <c r="B2149" s="20" t="s">
        <v>461</v>
      </c>
      <c r="C2149" s="20" t="s">
        <v>633</v>
      </c>
      <c r="D2149" s="1">
        <v>44493</v>
      </c>
      <c r="E2149">
        <v>30</v>
      </c>
      <c r="F2149">
        <v>0</v>
      </c>
      <c r="G2149">
        <v>0</v>
      </c>
      <c r="H2149">
        <v>0</v>
      </c>
      <c r="I2149">
        <v>0</v>
      </c>
      <c r="J2149">
        <v>4</v>
      </c>
      <c r="K2149">
        <v>1</v>
      </c>
      <c r="L2149">
        <v>2</v>
      </c>
      <c r="M2149">
        <v>0</v>
      </c>
      <c r="N2149">
        <v>5</v>
      </c>
      <c r="O2149">
        <v>0</v>
      </c>
      <c r="P2149">
        <v>1</v>
      </c>
      <c r="Q2149">
        <v>0</v>
      </c>
      <c r="R2149">
        <v>74</v>
      </c>
      <c r="S2149">
        <v>0</v>
      </c>
      <c r="T2149">
        <v>19</v>
      </c>
      <c r="U2149">
        <v>1</v>
      </c>
      <c r="V2149">
        <v>1</v>
      </c>
      <c r="W2149">
        <v>919</v>
      </c>
      <c r="X2149">
        <v>0</v>
      </c>
      <c r="Y2149">
        <v>42</v>
      </c>
      <c r="Z2149">
        <v>69</v>
      </c>
      <c r="AA2149">
        <v>11</v>
      </c>
      <c r="AB2149">
        <v>302</v>
      </c>
      <c r="AC2149">
        <v>10</v>
      </c>
      <c r="AD2149">
        <v>0</v>
      </c>
      <c r="AE2149">
        <v>25</v>
      </c>
      <c r="AF2149">
        <v>5</v>
      </c>
      <c r="AG2149">
        <v>110</v>
      </c>
      <c r="AH2149">
        <v>0</v>
      </c>
      <c r="AI2149">
        <v>3</v>
      </c>
      <c r="AJ2149">
        <v>7</v>
      </c>
      <c r="AK2149">
        <v>2</v>
      </c>
      <c r="AL2149">
        <v>8</v>
      </c>
      <c r="AM2149">
        <v>0</v>
      </c>
      <c r="AN2149">
        <v>1</v>
      </c>
      <c r="AO2149">
        <v>0</v>
      </c>
      <c r="AP2149">
        <v>0</v>
      </c>
      <c r="AQ2149">
        <v>0</v>
      </c>
      <c r="AR2149">
        <v>0</v>
      </c>
      <c r="AS2149">
        <v>0</v>
      </c>
      <c r="AT2149">
        <v>0</v>
      </c>
      <c r="AU2149">
        <v>0</v>
      </c>
      <c r="AV2149">
        <v>0</v>
      </c>
      <c r="AW2149">
        <v>0</v>
      </c>
      <c r="AX2149">
        <v>0</v>
      </c>
      <c r="AY2149">
        <v>0</v>
      </c>
      <c r="AZ2149">
        <v>0</v>
      </c>
      <c r="BA2149">
        <v>0</v>
      </c>
      <c r="BB2149">
        <v>0</v>
      </c>
      <c r="BC2149">
        <v>17</v>
      </c>
      <c r="BD2149">
        <v>0</v>
      </c>
      <c r="BE2149">
        <v>0</v>
      </c>
      <c r="BF2149">
        <v>0</v>
      </c>
      <c r="BG2149" s="20"/>
      <c r="BH2149" s="20"/>
      <c r="BI2149" s="20"/>
      <c r="BJ2149" s="20"/>
      <c r="BK2149" s="20"/>
      <c r="BL2149" s="20"/>
      <c r="BM2149" s="20"/>
      <c r="BN2149" s="20"/>
      <c r="BO2149" s="20"/>
      <c r="BP2149" s="20"/>
      <c r="BQ2149" s="20"/>
      <c r="BR2149" s="20"/>
      <c r="BS2149" s="20"/>
      <c r="BT2149" s="20"/>
      <c r="BU2149" s="20"/>
      <c r="BV2149" s="20"/>
    </row>
    <row r="2150" spans="1:74" x14ac:dyDescent="0.25">
      <c r="A2150" s="20" t="s">
        <v>405</v>
      </c>
      <c r="B2150" s="20" t="s">
        <v>461</v>
      </c>
      <c r="C2150" s="20" t="s">
        <v>633</v>
      </c>
      <c r="D2150" s="1">
        <v>44500</v>
      </c>
      <c r="E2150">
        <v>30</v>
      </c>
      <c r="F2150">
        <v>0</v>
      </c>
      <c r="G2150">
        <v>0</v>
      </c>
      <c r="H2150">
        <v>0</v>
      </c>
      <c r="I2150">
        <v>0</v>
      </c>
      <c r="J2150">
        <v>8</v>
      </c>
      <c r="K2150">
        <v>1</v>
      </c>
      <c r="L2150">
        <v>2</v>
      </c>
      <c r="M2150">
        <v>0</v>
      </c>
      <c r="N2150">
        <v>5</v>
      </c>
      <c r="O2150">
        <v>0</v>
      </c>
      <c r="P2150">
        <v>2</v>
      </c>
      <c r="Q2150">
        <v>0</v>
      </c>
      <c r="R2150">
        <v>75</v>
      </c>
      <c r="S2150">
        <v>0</v>
      </c>
      <c r="T2150">
        <v>26</v>
      </c>
      <c r="U2150">
        <v>1</v>
      </c>
      <c r="V2150">
        <v>2</v>
      </c>
      <c r="W2150">
        <v>924</v>
      </c>
      <c r="X2150">
        <v>0</v>
      </c>
      <c r="Y2150">
        <v>67</v>
      </c>
      <c r="Z2150">
        <v>69</v>
      </c>
      <c r="AA2150">
        <v>12</v>
      </c>
      <c r="AB2150">
        <v>302</v>
      </c>
      <c r="AC2150">
        <v>17</v>
      </c>
      <c r="AD2150">
        <v>0</v>
      </c>
      <c r="AE2150">
        <v>25</v>
      </c>
      <c r="AF2150">
        <v>5</v>
      </c>
      <c r="AG2150">
        <v>110</v>
      </c>
      <c r="AH2150">
        <v>0</v>
      </c>
      <c r="AI2150">
        <v>3</v>
      </c>
      <c r="AJ2150">
        <v>6</v>
      </c>
      <c r="AK2150">
        <v>2</v>
      </c>
      <c r="AL2150">
        <v>8</v>
      </c>
      <c r="AM2150">
        <v>0</v>
      </c>
      <c r="AN2150">
        <v>1</v>
      </c>
      <c r="AO2150">
        <v>0</v>
      </c>
      <c r="AP2150">
        <v>0</v>
      </c>
      <c r="AQ2150">
        <v>0</v>
      </c>
      <c r="AR2150">
        <v>0</v>
      </c>
      <c r="AS2150">
        <v>0</v>
      </c>
      <c r="AT2150">
        <v>0</v>
      </c>
      <c r="AU2150">
        <v>0</v>
      </c>
      <c r="AV2150">
        <v>0</v>
      </c>
      <c r="AW2150">
        <v>0</v>
      </c>
      <c r="AX2150">
        <v>0</v>
      </c>
      <c r="AY2150">
        <v>0</v>
      </c>
      <c r="AZ2150">
        <v>0</v>
      </c>
      <c r="BA2150">
        <v>0</v>
      </c>
      <c r="BB2150">
        <v>0</v>
      </c>
      <c r="BC2150">
        <v>17</v>
      </c>
      <c r="BD2150">
        <v>0</v>
      </c>
      <c r="BE2150">
        <v>0</v>
      </c>
      <c r="BF2150">
        <v>0</v>
      </c>
      <c r="BG2150" s="20"/>
      <c r="BH2150" s="20"/>
      <c r="BI2150" s="20"/>
      <c r="BJ2150" s="20"/>
      <c r="BK2150" s="20"/>
      <c r="BL2150" s="20"/>
      <c r="BM2150" s="20"/>
      <c r="BN2150" s="20"/>
      <c r="BO2150" s="20"/>
      <c r="BP2150" s="20"/>
      <c r="BQ2150" s="20"/>
      <c r="BR2150" s="20"/>
      <c r="BS2150" s="20"/>
      <c r="BT2150" s="20"/>
      <c r="BU2150" s="20"/>
      <c r="BV2150" s="20"/>
    </row>
    <row r="2151" spans="1:74" x14ac:dyDescent="0.25">
      <c r="A2151" s="20" t="s">
        <v>405</v>
      </c>
      <c r="B2151" s="20" t="s">
        <v>461</v>
      </c>
      <c r="C2151" s="20" t="s">
        <v>633</v>
      </c>
      <c r="D2151" s="1">
        <v>44507</v>
      </c>
      <c r="E2151">
        <v>30</v>
      </c>
      <c r="F2151">
        <v>0</v>
      </c>
      <c r="G2151">
        <v>0</v>
      </c>
      <c r="H2151">
        <v>0</v>
      </c>
      <c r="I2151">
        <v>0</v>
      </c>
      <c r="J2151">
        <v>9</v>
      </c>
      <c r="K2151">
        <v>1</v>
      </c>
      <c r="L2151">
        <v>2</v>
      </c>
      <c r="M2151">
        <v>0</v>
      </c>
      <c r="N2151">
        <v>5</v>
      </c>
      <c r="O2151">
        <v>2</v>
      </c>
      <c r="P2151">
        <v>0</v>
      </c>
      <c r="Q2151">
        <v>0</v>
      </c>
      <c r="R2151">
        <v>75</v>
      </c>
      <c r="S2151">
        <v>29</v>
      </c>
      <c r="T2151">
        <v>0</v>
      </c>
      <c r="U2151">
        <v>1</v>
      </c>
      <c r="V2151">
        <v>2</v>
      </c>
      <c r="W2151">
        <v>927</v>
      </c>
      <c r="X2151">
        <v>78</v>
      </c>
      <c r="Y2151">
        <v>17</v>
      </c>
      <c r="Z2151">
        <v>68</v>
      </c>
      <c r="AA2151">
        <v>13</v>
      </c>
      <c r="AB2151">
        <v>303</v>
      </c>
      <c r="AC2151">
        <v>20</v>
      </c>
      <c r="AD2151">
        <v>0</v>
      </c>
      <c r="AE2151">
        <v>25</v>
      </c>
      <c r="AF2151">
        <v>5</v>
      </c>
      <c r="AG2151">
        <v>110</v>
      </c>
      <c r="AH2151">
        <v>3</v>
      </c>
      <c r="AI2151">
        <v>1</v>
      </c>
      <c r="AJ2151">
        <v>7</v>
      </c>
      <c r="AK2151">
        <v>2</v>
      </c>
      <c r="AL2151">
        <v>8</v>
      </c>
      <c r="AM2151">
        <v>1</v>
      </c>
      <c r="AN2151">
        <v>0</v>
      </c>
      <c r="AO2151">
        <v>0</v>
      </c>
      <c r="AP2151">
        <v>0</v>
      </c>
      <c r="AQ2151">
        <v>0</v>
      </c>
      <c r="AR2151">
        <v>0</v>
      </c>
      <c r="AS2151">
        <v>0</v>
      </c>
      <c r="AT2151">
        <v>0</v>
      </c>
      <c r="AU2151">
        <v>0</v>
      </c>
      <c r="AV2151">
        <v>0</v>
      </c>
      <c r="AW2151">
        <v>0</v>
      </c>
      <c r="AX2151">
        <v>0</v>
      </c>
      <c r="AY2151">
        <v>0</v>
      </c>
      <c r="AZ2151">
        <v>0</v>
      </c>
      <c r="BA2151">
        <v>0</v>
      </c>
      <c r="BB2151">
        <v>0</v>
      </c>
      <c r="BC2151">
        <v>0</v>
      </c>
      <c r="BD2151">
        <v>0</v>
      </c>
      <c r="BE2151">
        <v>0</v>
      </c>
      <c r="BF2151">
        <v>0</v>
      </c>
      <c r="BG2151" s="20">
        <v>0</v>
      </c>
      <c r="BH2151" s="20">
        <v>0</v>
      </c>
      <c r="BI2151" s="20">
        <v>25</v>
      </c>
      <c r="BJ2151" s="20">
        <v>5</v>
      </c>
      <c r="BK2151" s="20">
        <v>71</v>
      </c>
      <c r="BL2151" s="20">
        <v>793</v>
      </c>
      <c r="BM2151" s="20">
        <v>269</v>
      </c>
      <c r="BN2151" s="20">
        <v>94</v>
      </c>
      <c r="BO2151" s="20">
        <v>8</v>
      </c>
      <c r="BP2151" s="20"/>
      <c r="BQ2151" s="20"/>
      <c r="BR2151" s="20"/>
      <c r="BS2151" s="20"/>
      <c r="BT2151" s="20"/>
      <c r="BU2151" s="20"/>
      <c r="BV2151" s="20"/>
    </row>
    <row r="2152" spans="1:74" x14ac:dyDescent="0.25">
      <c r="A2152" s="20" t="s">
        <v>405</v>
      </c>
      <c r="B2152" s="20" t="s">
        <v>461</v>
      </c>
      <c r="C2152" s="20" t="s">
        <v>633</v>
      </c>
      <c r="D2152" s="1">
        <v>44514</v>
      </c>
      <c r="E2152">
        <v>30</v>
      </c>
      <c r="F2152">
        <v>0</v>
      </c>
      <c r="G2152">
        <v>0</v>
      </c>
      <c r="H2152">
        <v>0</v>
      </c>
      <c r="I2152">
        <v>0</v>
      </c>
      <c r="J2152">
        <v>10</v>
      </c>
      <c r="K2152">
        <v>1</v>
      </c>
      <c r="L2152">
        <v>2</v>
      </c>
      <c r="M2152">
        <v>0</v>
      </c>
      <c r="N2152">
        <v>5</v>
      </c>
      <c r="O2152">
        <v>2</v>
      </c>
      <c r="P2152">
        <v>0</v>
      </c>
      <c r="Q2152">
        <v>0</v>
      </c>
      <c r="R2152">
        <v>75</v>
      </c>
      <c r="S2152">
        <v>38</v>
      </c>
      <c r="T2152">
        <v>0</v>
      </c>
      <c r="U2152">
        <v>1</v>
      </c>
      <c r="V2152">
        <v>2</v>
      </c>
      <c r="W2152">
        <v>928</v>
      </c>
      <c r="X2152">
        <v>108</v>
      </c>
      <c r="Y2152">
        <v>17</v>
      </c>
      <c r="Z2152">
        <v>66</v>
      </c>
      <c r="AA2152">
        <v>13</v>
      </c>
      <c r="AB2152">
        <v>303</v>
      </c>
      <c r="AC2152">
        <v>26</v>
      </c>
      <c r="AD2152">
        <v>0</v>
      </c>
      <c r="AE2152">
        <v>25</v>
      </c>
      <c r="AF2152">
        <v>5</v>
      </c>
      <c r="AG2152">
        <v>112</v>
      </c>
      <c r="AH2152">
        <v>3</v>
      </c>
      <c r="AI2152">
        <v>1</v>
      </c>
      <c r="AJ2152">
        <v>6</v>
      </c>
      <c r="AK2152">
        <v>2</v>
      </c>
      <c r="AL2152">
        <v>8</v>
      </c>
      <c r="AM2152">
        <v>3</v>
      </c>
      <c r="AN2152">
        <v>0</v>
      </c>
      <c r="AO2152">
        <v>0</v>
      </c>
      <c r="AP2152">
        <v>0</v>
      </c>
      <c r="AQ2152">
        <v>0</v>
      </c>
      <c r="AR2152">
        <v>0</v>
      </c>
      <c r="AS2152">
        <v>0</v>
      </c>
      <c r="AT2152">
        <v>0</v>
      </c>
      <c r="AU2152">
        <v>0</v>
      </c>
      <c r="AV2152">
        <v>0</v>
      </c>
      <c r="AW2152">
        <v>0</v>
      </c>
      <c r="AX2152">
        <v>0</v>
      </c>
      <c r="AY2152">
        <v>0</v>
      </c>
      <c r="AZ2152">
        <v>0</v>
      </c>
      <c r="BA2152">
        <v>0</v>
      </c>
      <c r="BB2152">
        <v>0</v>
      </c>
      <c r="BC2152">
        <v>0</v>
      </c>
      <c r="BD2152">
        <v>0</v>
      </c>
      <c r="BE2152">
        <v>0</v>
      </c>
      <c r="BF2152">
        <v>0</v>
      </c>
      <c r="BG2152" s="20">
        <v>0</v>
      </c>
      <c r="BH2152" s="20">
        <v>0</v>
      </c>
      <c r="BI2152" s="20">
        <v>25</v>
      </c>
      <c r="BJ2152" s="20">
        <v>5</v>
      </c>
      <c r="BK2152" s="20">
        <v>71</v>
      </c>
      <c r="BL2152" s="20">
        <v>797</v>
      </c>
      <c r="BM2152" s="20">
        <v>269</v>
      </c>
      <c r="BN2152" s="20">
        <v>96</v>
      </c>
      <c r="BO2152" s="20">
        <v>8</v>
      </c>
      <c r="BP2152" s="20"/>
      <c r="BQ2152" s="20"/>
      <c r="BR2152" s="20"/>
      <c r="BS2152" s="20"/>
      <c r="BT2152" s="20"/>
      <c r="BU2152" s="20"/>
      <c r="BV2152" s="20"/>
    </row>
    <row r="2153" spans="1:74" x14ac:dyDescent="0.25">
      <c r="A2153" s="20" t="s">
        <v>405</v>
      </c>
      <c r="B2153" s="20" t="s">
        <v>461</v>
      </c>
      <c r="C2153" s="20" t="s">
        <v>633</v>
      </c>
      <c r="D2153" s="1">
        <v>44521</v>
      </c>
      <c r="E2153">
        <v>29</v>
      </c>
      <c r="F2153">
        <v>0</v>
      </c>
      <c r="G2153">
        <v>0</v>
      </c>
      <c r="H2153">
        <v>0</v>
      </c>
      <c r="I2153">
        <v>0</v>
      </c>
      <c r="J2153">
        <v>10</v>
      </c>
      <c r="K2153">
        <v>1</v>
      </c>
      <c r="L2153">
        <v>2</v>
      </c>
      <c r="M2153">
        <v>0</v>
      </c>
      <c r="N2153">
        <v>5</v>
      </c>
      <c r="O2153">
        <v>2</v>
      </c>
      <c r="P2153">
        <v>0</v>
      </c>
      <c r="Q2153">
        <v>0</v>
      </c>
      <c r="R2153">
        <v>75</v>
      </c>
      <c r="S2153">
        <v>43</v>
      </c>
      <c r="T2153">
        <v>0</v>
      </c>
      <c r="U2153">
        <v>1</v>
      </c>
      <c r="V2153">
        <v>2</v>
      </c>
      <c r="W2153">
        <v>935</v>
      </c>
      <c r="X2153">
        <v>143</v>
      </c>
      <c r="Y2153">
        <v>16</v>
      </c>
      <c r="Z2153">
        <v>66</v>
      </c>
      <c r="AA2153">
        <v>14</v>
      </c>
      <c r="AB2153">
        <v>300</v>
      </c>
      <c r="AC2153">
        <v>31</v>
      </c>
      <c r="AD2153">
        <v>0</v>
      </c>
      <c r="AE2153">
        <v>22</v>
      </c>
      <c r="AF2153">
        <v>5</v>
      </c>
      <c r="AG2153">
        <v>112</v>
      </c>
      <c r="AH2153">
        <v>6</v>
      </c>
      <c r="AI2153">
        <v>1</v>
      </c>
      <c r="AJ2153">
        <v>6</v>
      </c>
      <c r="AK2153">
        <v>2</v>
      </c>
      <c r="AL2153">
        <v>8</v>
      </c>
      <c r="AM2153">
        <v>3</v>
      </c>
      <c r="AN2153">
        <v>0</v>
      </c>
      <c r="AO2153">
        <v>0</v>
      </c>
      <c r="AP2153">
        <v>0</v>
      </c>
      <c r="AQ2153">
        <v>0</v>
      </c>
      <c r="AR2153">
        <v>0</v>
      </c>
      <c r="AS2153">
        <v>0</v>
      </c>
      <c r="AT2153">
        <v>0</v>
      </c>
      <c r="AU2153">
        <v>0</v>
      </c>
      <c r="AV2153">
        <v>0</v>
      </c>
      <c r="AW2153">
        <v>0</v>
      </c>
      <c r="AX2153">
        <v>0</v>
      </c>
      <c r="AY2153">
        <v>0</v>
      </c>
      <c r="AZ2153">
        <v>0</v>
      </c>
      <c r="BA2153">
        <v>0</v>
      </c>
      <c r="BB2153">
        <v>0</v>
      </c>
      <c r="BC2153">
        <v>0</v>
      </c>
      <c r="BD2153">
        <v>0</v>
      </c>
      <c r="BE2153">
        <v>0</v>
      </c>
      <c r="BF2153">
        <v>0</v>
      </c>
      <c r="BG2153" s="20">
        <v>0</v>
      </c>
      <c r="BH2153" s="20">
        <v>0</v>
      </c>
      <c r="BI2153" s="20">
        <v>25</v>
      </c>
      <c r="BJ2153" s="20">
        <v>5</v>
      </c>
      <c r="BK2153" s="20">
        <v>71</v>
      </c>
      <c r="BL2153" s="20">
        <v>805</v>
      </c>
      <c r="BM2153" s="20">
        <v>267</v>
      </c>
      <c r="BN2153" s="20">
        <v>96</v>
      </c>
      <c r="BO2153" s="20">
        <v>8</v>
      </c>
      <c r="BP2153" s="20"/>
      <c r="BQ2153" s="20"/>
      <c r="BR2153" s="20"/>
      <c r="BS2153" s="20"/>
      <c r="BT2153" s="20"/>
      <c r="BU2153" s="20"/>
      <c r="BV2153" s="20"/>
    </row>
    <row r="2154" spans="1:74" x14ac:dyDescent="0.25">
      <c r="A2154" s="20" t="s">
        <v>405</v>
      </c>
      <c r="B2154" s="20" t="s">
        <v>461</v>
      </c>
      <c r="C2154" s="20" t="s">
        <v>633</v>
      </c>
      <c r="D2154" s="1">
        <v>44528</v>
      </c>
      <c r="E2154">
        <v>29</v>
      </c>
      <c r="F2154">
        <v>0</v>
      </c>
      <c r="G2154">
        <v>0</v>
      </c>
      <c r="H2154">
        <v>0</v>
      </c>
      <c r="I2154">
        <v>0</v>
      </c>
      <c r="J2154">
        <v>11</v>
      </c>
      <c r="K2154">
        <v>1</v>
      </c>
      <c r="L2154">
        <v>2</v>
      </c>
      <c r="M2154">
        <v>0</v>
      </c>
      <c r="N2154">
        <v>5</v>
      </c>
      <c r="O2154">
        <v>3</v>
      </c>
      <c r="P2154">
        <v>0</v>
      </c>
      <c r="Q2154">
        <v>0</v>
      </c>
      <c r="R2154">
        <v>76</v>
      </c>
      <c r="S2154">
        <v>44</v>
      </c>
      <c r="T2154">
        <v>0</v>
      </c>
      <c r="U2154">
        <v>1</v>
      </c>
      <c r="V2154">
        <v>2</v>
      </c>
      <c r="W2154">
        <v>937</v>
      </c>
      <c r="X2154">
        <v>221</v>
      </c>
      <c r="Y2154">
        <v>15</v>
      </c>
      <c r="Z2154">
        <v>65</v>
      </c>
      <c r="AA2154">
        <v>13</v>
      </c>
      <c r="AB2154">
        <v>299</v>
      </c>
      <c r="AC2154">
        <v>54</v>
      </c>
      <c r="AD2154">
        <v>0</v>
      </c>
      <c r="AE2154">
        <v>22</v>
      </c>
      <c r="AF2154">
        <v>5</v>
      </c>
      <c r="AG2154">
        <v>116</v>
      </c>
      <c r="AH2154">
        <v>10</v>
      </c>
      <c r="AI2154">
        <v>1</v>
      </c>
      <c r="AJ2154">
        <v>5</v>
      </c>
      <c r="AK2154">
        <v>3</v>
      </c>
      <c r="AL2154">
        <v>8</v>
      </c>
      <c r="AM2154">
        <v>3</v>
      </c>
      <c r="AN2154">
        <v>0</v>
      </c>
      <c r="AO2154">
        <v>0</v>
      </c>
      <c r="AP2154">
        <v>0</v>
      </c>
      <c r="AQ2154">
        <v>0</v>
      </c>
      <c r="AR2154">
        <v>0</v>
      </c>
      <c r="AS2154">
        <v>0</v>
      </c>
      <c r="AT2154">
        <v>0</v>
      </c>
      <c r="AU2154">
        <v>0</v>
      </c>
      <c r="AV2154">
        <v>0</v>
      </c>
      <c r="AW2154">
        <v>0</v>
      </c>
      <c r="AX2154">
        <v>0</v>
      </c>
      <c r="AY2154">
        <v>0</v>
      </c>
      <c r="AZ2154">
        <v>0</v>
      </c>
      <c r="BA2154">
        <v>0</v>
      </c>
      <c r="BB2154">
        <v>0</v>
      </c>
      <c r="BC2154">
        <v>0</v>
      </c>
      <c r="BD2154">
        <v>0</v>
      </c>
      <c r="BE2154">
        <v>0</v>
      </c>
      <c r="BF2154">
        <v>0</v>
      </c>
      <c r="BG2154" s="20">
        <v>0</v>
      </c>
      <c r="BH2154" s="20">
        <v>0</v>
      </c>
      <c r="BI2154" s="20">
        <v>25</v>
      </c>
      <c r="BJ2154" s="20">
        <v>5</v>
      </c>
      <c r="BK2154" s="20">
        <v>72</v>
      </c>
      <c r="BL2154" s="20">
        <v>806</v>
      </c>
      <c r="BM2154" s="20">
        <v>267</v>
      </c>
      <c r="BN2154" s="20">
        <v>98</v>
      </c>
      <c r="BO2154" s="20">
        <v>8</v>
      </c>
      <c r="BP2154" s="20"/>
      <c r="BQ2154" s="20"/>
      <c r="BR2154" s="20"/>
      <c r="BS2154" s="20"/>
      <c r="BT2154" s="20"/>
      <c r="BU2154" s="20"/>
      <c r="BV2154" s="20"/>
    </row>
    <row r="2155" spans="1:74" x14ac:dyDescent="0.25">
      <c r="A2155" s="20" t="s">
        <v>405</v>
      </c>
      <c r="B2155" s="20" t="s">
        <v>461</v>
      </c>
      <c r="C2155" s="20" t="s">
        <v>633</v>
      </c>
      <c r="D2155" s="1">
        <v>44535</v>
      </c>
      <c r="E2155">
        <v>29</v>
      </c>
      <c r="F2155">
        <v>0</v>
      </c>
      <c r="G2155">
        <v>0</v>
      </c>
      <c r="H2155">
        <v>0</v>
      </c>
      <c r="I2155">
        <v>0</v>
      </c>
      <c r="J2155">
        <v>13</v>
      </c>
      <c r="K2155">
        <v>1</v>
      </c>
      <c r="L2155">
        <v>2</v>
      </c>
      <c r="M2155">
        <v>0</v>
      </c>
      <c r="N2155">
        <v>5</v>
      </c>
      <c r="O2155">
        <v>3</v>
      </c>
      <c r="P2155">
        <v>0</v>
      </c>
      <c r="Q2155">
        <v>0</v>
      </c>
      <c r="R2155">
        <v>76</v>
      </c>
      <c r="S2155">
        <v>46</v>
      </c>
      <c r="T2155">
        <v>0</v>
      </c>
      <c r="U2155">
        <v>1</v>
      </c>
      <c r="V2155">
        <v>2</v>
      </c>
      <c r="W2155">
        <v>934</v>
      </c>
      <c r="X2155">
        <v>283</v>
      </c>
      <c r="Y2155">
        <v>14</v>
      </c>
      <c r="Z2155">
        <v>63</v>
      </c>
      <c r="AA2155">
        <v>13</v>
      </c>
      <c r="AB2155">
        <v>302</v>
      </c>
      <c r="AC2155">
        <v>78</v>
      </c>
      <c r="AD2155">
        <v>0</v>
      </c>
      <c r="AE2155">
        <v>22</v>
      </c>
      <c r="AF2155">
        <v>6</v>
      </c>
      <c r="AG2155">
        <v>115</v>
      </c>
      <c r="AH2155">
        <v>10</v>
      </c>
      <c r="AI2155">
        <v>1</v>
      </c>
      <c r="AJ2155">
        <v>5</v>
      </c>
      <c r="AK2155">
        <v>3</v>
      </c>
      <c r="AL2155">
        <v>8</v>
      </c>
      <c r="AM2155">
        <v>3</v>
      </c>
      <c r="AN2155">
        <v>0</v>
      </c>
      <c r="AO2155">
        <v>0</v>
      </c>
      <c r="AP2155">
        <v>0</v>
      </c>
      <c r="AQ2155">
        <v>0</v>
      </c>
      <c r="AR2155">
        <v>0</v>
      </c>
      <c r="AS2155">
        <v>0</v>
      </c>
      <c r="AT2155">
        <v>0</v>
      </c>
      <c r="AU2155">
        <v>0</v>
      </c>
      <c r="AV2155">
        <v>0</v>
      </c>
      <c r="AW2155">
        <v>0</v>
      </c>
      <c r="AX2155">
        <v>0</v>
      </c>
      <c r="AY2155">
        <v>0</v>
      </c>
      <c r="AZ2155">
        <v>0</v>
      </c>
      <c r="BA2155">
        <v>0</v>
      </c>
      <c r="BB2155">
        <v>0</v>
      </c>
      <c r="BC2155">
        <v>0</v>
      </c>
      <c r="BD2155">
        <v>0</v>
      </c>
      <c r="BE2155">
        <v>0</v>
      </c>
      <c r="BF2155">
        <v>0</v>
      </c>
      <c r="BG2155" s="20">
        <v>0</v>
      </c>
      <c r="BH2155" s="20">
        <v>0</v>
      </c>
      <c r="BI2155" s="20">
        <v>26</v>
      </c>
      <c r="BJ2155" s="20">
        <v>5</v>
      </c>
      <c r="BK2155" s="20">
        <v>72</v>
      </c>
      <c r="BL2155" s="20">
        <v>808</v>
      </c>
      <c r="BM2155" s="20">
        <v>269</v>
      </c>
      <c r="BN2155" s="20">
        <v>97</v>
      </c>
      <c r="BO2155" s="20">
        <v>8</v>
      </c>
      <c r="BP2155" s="20"/>
      <c r="BQ2155" s="20"/>
      <c r="BR2155" s="20"/>
      <c r="BS2155" s="20"/>
      <c r="BT2155" s="20"/>
      <c r="BU2155" s="20"/>
      <c r="BV2155" s="20"/>
    </row>
    <row r="2156" spans="1:74" x14ac:dyDescent="0.25">
      <c r="A2156" s="20" t="s">
        <v>405</v>
      </c>
      <c r="B2156" s="20" t="s">
        <v>461</v>
      </c>
      <c r="C2156" s="20" t="s">
        <v>633</v>
      </c>
      <c r="D2156" s="1">
        <v>44542</v>
      </c>
      <c r="E2156">
        <v>30</v>
      </c>
      <c r="F2156">
        <v>0</v>
      </c>
      <c r="G2156">
        <v>0</v>
      </c>
      <c r="H2156">
        <v>0</v>
      </c>
      <c r="I2156">
        <v>0</v>
      </c>
      <c r="J2156">
        <v>14</v>
      </c>
      <c r="K2156">
        <v>1</v>
      </c>
      <c r="L2156">
        <v>2</v>
      </c>
      <c r="M2156">
        <v>0</v>
      </c>
      <c r="N2156">
        <v>5</v>
      </c>
      <c r="O2156">
        <v>3</v>
      </c>
      <c r="P2156">
        <v>0</v>
      </c>
      <c r="Q2156">
        <v>0</v>
      </c>
      <c r="R2156">
        <v>76</v>
      </c>
      <c r="S2156">
        <v>46</v>
      </c>
      <c r="T2156">
        <v>0</v>
      </c>
      <c r="U2156">
        <v>1</v>
      </c>
      <c r="V2156">
        <v>2</v>
      </c>
      <c r="W2156">
        <v>940</v>
      </c>
      <c r="X2156">
        <v>326</v>
      </c>
      <c r="Y2156">
        <v>13</v>
      </c>
      <c r="Z2156">
        <v>62</v>
      </c>
      <c r="AA2156">
        <v>15</v>
      </c>
      <c r="AB2156">
        <v>299</v>
      </c>
      <c r="AC2156">
        <v>95</v>
      </c>
      <c r="AD2156">
        <v>0</v>
      </c>
      <c r="AE2156">
        <v>22</v>
      </c>
      <c r="AF2156">
        <v>5</v>
      </c>
      <c r="AG2156">
        <v>115</v>
      </c>
      <c r="AH2156">
        <v>15</v>
      </c>
      <c r="AI2156">
        <v>1</v>
      </c>
      <c r="AJ2156">
        <v>5</v>
      </c>
      <c r="AK2156">
        <v>2</v>
      </c>
      <c r="AL2156">
        <v>8</v>
      </c>
      <c r="AM2156">
        <v>3</v>
      </c>
      <c r="AN2156">
        <v>0</v>
      </c>
      <c r="AO2156">
        <v>0</v>
      </c>
      <c r="AP2156">
        <v>0</v>
      </c>
      <c r="AQ2156">
        <v>0</v>
      </c>
      <c r="AR2156">
        <v>0</v>
      </c>
      <c r="AS2156">
        <v>0</v>
      </c>
      <c r="AT2156">
        <v>0</v>
      </c>
      <c r="AU2156">
        <v>0</v>
      </c>
      <c r="AV2156">
        <v>0</v>
      </c>
      <c r="AW2156">
        <v>0</v>
      </c>
      <c r="AX2156">
        <v>0</v>
      </c>
      <c r="AY2156">
        <v>0</v>
      </c>
      <c r="AZ2156">
        <v>0</v>
      </c>
      <c r="BA2156">
        <v>0</v>
      </c>
      <c r="BB2156">
        <v>0</v>
      </c>
      <c r="BC2156">
        <v>0</v>
      </c>
      <c r="BD2156">
        <v>0</v>
      </c>
      <c r="BE2156">
        <v>0</v>
      </c>
      <c r="BF2156">
        <v>0</v>
      </c>
      <c r="BG2156" s="20">
        <v>0</v>
      </c>
      <c r="BH2156" s="20">
        <v>0</v>
      </c>
      <c r="BI2156" s="20">
        <v>27</v>
      </c>
      <c r="BJ2156" s="20">
        <v>5</v>
      </c>
      <c r="BK2156" s="20">
        <v>72</v>
      </c>
      <c r="BL2156" s="20">
        <v>813</v>
      </c>
      <c r="BM2156" s="20">
        <v>267</v>
      </c>
      <c r="BN2156" s="20">
        <v>97</v>
      </c>
      <c r="BO2156" s="20">
        <v>8</v>
      </c>
      <c r="BP2156" s="20"/>
      <c r="BQ2156" s="20"/>
      <c r="BR2156" s="20"/>
      <c r="BS2156" s="20"/>
      <c r="BT2156" s="20"/>
      <c r="BU2156" s="20"/>
      <c r="BV2156" s="20"/>
    </row>
    <row r="2157" spans="1:74" x14ac:dyDescent="0.25">
      <c r="A2157" s="20" t="s">
        <v>405</v>
      </c>
      <c r="B2157" s="20" t="s">
        <v>461</v>
      </c>
      <c r="C2157" s="20" t="s">
        <v>633</v>
      </c>
      <c r="D2157" s="1">
        <v>44549</v>
      </c>
      <c r="E2157">
        <v>30</v>
      </c>
      <c r="F2157">
        <v>0</v>
      </c>
      <c r="G2157">
        <v>0</v>
      </c>
      <c r="H2157">
        <v>0</v>
      </c>
      <c r="I2157">
        <v>0</v>
      </c>
      <c r="J2157">
        <v>15</v>
      </c>
      <c r="K2157">
        <v>1</v>
      </c>
      <c r="L2157">
        <v>1</v>
      </c>
      <c r="M2157">
        <v>0</v>
      </c>
      <c r="N2157">
        <v>5</v>
      </c>
      <c r="O2157">
        <v>3</v>
      </c>
      <c r="P2157">
        <v>0</v>
      </c>
      <c r="Q2157">
        <v>0</v>
      </c>
      <c r="R2157">
        <v>76</v>
      </c>
      <c r="S2157">
        <v>51</v>
      </c>
      <c r="T2157">
        <v>0</v>
      </c>
      <c r="U2157">
        <v>0</v>
      </c>
      <c r="V2157">
        <v>2</v>
      </c>
      <c r="W2157">
        <v>947</v>
      </c>
      <c r="X2157">
        <v>374</v>
      </c>
      <c r="Y2157">
        <v>12</v>
      </c>
      <c r="Z2157">
        <v>62</v>
      </c>
      <c r="AA2157">
        <v>15</v>
      </c>
      <c r="AB2157">
        <v>298</v>
      </c>
      <c r="AC2157">
        <v>123</v>
      </c>
      <c r="AD2157">
        <v>0</v>
      </c>
      <c r="AE2157">
        <v>22</v>
      </c>
      <c r="AF2157">
        <v>5</v>
      </c>
      <c r="AG2157">
        <v>116</v>
      </c>
      <c r="AH2157">
        <v>26</v>
      </c>
      <c r="AI2157">
        <v>1</v>
      </c>
      <c r="AJ2157">
        <v>5</v>
      </c>
      <c r="AK2157">
        <v>2</v>
      </c>
      <c r="AL2157">
        <v>8</v>
      </c>
      <c r="AM2157">
        <v>4</v>
      </c>
      <c r="AN2157">
        <v>0</v>
      </c>
      <c r="AO2157">
        <v>0</v>
      </c>
      <c r="AP2157">
        <v>0</v>
      </c>
      <c r="AQ2157">
        <v>0</v>
      </c>
      <c r="AR2157">
        <v>0</v>
      </c>
      <c r="AS2157">
        <v>0</v>
      </c>
      <c r="AT2157">
        <v>0</v>
      </c>
      <c r="AU2157">
        <v>0</v>
      </c>
      <c r="AV2157">
        <v>0</v>
      </c>
      <c r="AW2157">
        <v>0</v>
      </c>
      <c r="AX2157">
        <v>0</v>
      </c>
      <c r="AY2157">
        <v>0</v>
      </c>
      <c r="AZ2157">
        <v>0</v>
      </c>
      <c r="BA2157">
        <v>0</v>
      </c>
      <c r="BB2157">
        <v>0</v>
      </c>
      <c r="BC2157">
        <v>0</v>
      </c>
      <c r="BD2157">
        <v>0</v>
      </c>
      <c r="BE2157">
        <v>0</v>
      </c>
      <c r="BF2157">
        <v>0</v>
      </c>
      <c r="BG2157" s="20">
        <v>0</v>
      </c>
      <c r="BH2157" s="20">
        <v>0</v>
      </c>
      <c r="BI2157" s="20">
        <v>27</v>
      </c>
      <c r="BJ2157" s="20">
        <v>5</v>
      </c>
      <c r="BK2157" s="20">
        <v>72</v>
      </c>
      <c r="BL2157" s="20">
        <v>821</v>
      </c>
      <c r="BM2157" s="20">
        <v>266</v>
      </c>
      <c r="BN2157" s="20">
        <v>100</v>
      </c>
      <c r="BO2157" s="20">
        <v>8</v>
      </c>
      <c r="BP2157" s="20">
        <v>3114</v>
      </c>
      <c r="BQ2157" s="20">
        <v>316</v>
      </c>
      <c r="BR2157" s="20">
        <v>0</v>
      </c>
      <c r="BS2157" s="20">
        <v>14</v>
      </c>
      <c r="BT2157" s="20">
        <v>453</v>
      </c>
      <c r="BU2157" s="20">
        <v>517</v>
      </c>
      <c r="BV2157" s="20">
        <v>1929</v>
      </c>
    </row>
    <row r="2158" spans="1:74" x14ac:dyDescent="0.25">
      <c r="A2158" s="20" t="s">
        <v>405</v>
      </c>
      <c r="B2158" s="20" t="s">
        <v>461</v>
      </c>
      <c r="C2158" s="20" t="s">
        <v>633</v>
      </c>
      <c r="D2158" s="1">
        <v>44558</v>
      </c>
      <c r="E2158">
        <v>30</v>
      </c>
      <c r="F2158">
        <v>0</v>
      </c>
      <c r="G2158">
        <v>0</v>
      </c>
      <c r="H2158">
        <v>0</v>
      </c>
      <c r="I2158">
        <v>0</v>
      </c>
      <c r="J2158">
        <v>16</v>
      </c>
      <c r="K2158">
        <v>1</v>
      </c>
      <c r="L2158">
        <v>1</v>
      </c>
      <c r="M2158">
        <v>0</v>
      </c>
      <c r="N2158">
        <v>4</v>
      </c>
      <c r="O2158">
        <v>3</v>
      </c>
      <c r="P2158">
        <v>0</v>
      </c>
      <c r="Q2158">
        <v>0</v>
      </c>
      <c r="R2158">
        <v>76</v>
      </c>
      <c r="S2158">
        <v>55</v>
      </c>
      <c r="T2158">
        <v>0</v>
      </c>
      <c r="U2158">
        <v>0</v>
      </c>
      <c r="V2158">
        <v>2</v>
      </c>
      <c r="W2158">
        <v>947</v>
      </c>
      <c r="X2158">
        <v>449</v>
      </c>
      <c r="Y2158">
        <v>12</v>
      </c>
      <c r="Z2158">
        <v>60</v>
      </c>
      <c r="AA2158">
        <v>13</v>
      </c>
      <c r="AB2158">
        <v>300</v>
      </c>
      <c r="AC2158">
        <v>156</v>
      </c>
      <c r="AD2158">
        <v>0</v>
      </c>
      <c r="AE2158">
        <v>22</v>
      </c>
      <c r="AF2158">
        <v>4</v>
      </c>
      <c r="AG2158">
        <v>118</v>
      </c>
      <c r="AH2158">
        <v>34</v>
      </c>
      <c r="AI2158">
        <v>1</v>
      </c>
      <c r="AJ2158">
        <v>5</v>
      </c>
      <c r="AK2158">
        <v>2</v>
      </c>
      <c r="AL2158">
        <v>7</v>
      </c>
      <c r="AM2158">
        <v>4</v>
      </c>
      <c r="AN2158">
        <v>0</v>
      </c>
      <c r="AO2158">
        <v>0</v>
      </c>
      <c r="AP2158">
        <v>0</v>
      </c>
      <c r="AQ2158">
        <v>0</v>
      </c>
      <c r="AR2158">
        <v>0</v>
      </c>
      <c r="AS2158">
        <v>0</v>
      </c>
      <c r="AT2158">
        <v>0</v>
      </c>
      <c r="AU2158">
        <v>0</v>
      </c>
      <c r="AV2158">
        <v>0</v>
      </c>
      <c r="AW2158">
        <v>0</v>
      </c>
      <c r="AX2158">
        <v>0</v>
      </c>
      <c r="AY2158">
        <v>0</v>
      </c>
      <c r="AZ2158">
        <v>0</v>
      </c>
      <c r="BA2158">
        <v>0</v>
      </c>
      <c r="BB2158">
        <v>0</v>
      </c>
      <c r="BC2158">
        <v>0</v>
      </c>
      <c r="BD2158">
        <v>0</v>
      </c>
      <c r="BE2158">
        <v>0</v>
      </c>
      <c r="BF2158">
        <v>0</v>
      </c>
      <c r="BG2158" s="20">
        <v>0</v>
      </c>
      <c r="BH2158" s="20">
        <v>0</v>
      </c>
      <c r="BI2158" s="20">
        <v>27</v>
      </c>
      <c r="BJ2158" s="20">
        <v>4</v>
      </c>
      <c r="BK2158" s="20">
        <v>72</v>
      </c>
      <c r="BL2158" s="20">
        <v>829</v>
      </c>
      <c r="BM2158" s="20">
        <v>269</v>
      </c>
      <c r="BN2158" s="20">
        <v>101</v>
      </c>
      <c r="BO2158" s="20">
        <v>7</v>
      </c>
      <c r="BP2158" s="20">
        <v>3105</v>
      </c>
      <c r="BQ2158" s="20">
        <v>536</v>
      </c>
      <c r="BR2158" s="20">
        <v>0</v>
      </c>
      <c r="BS2158" s="20">
        <v>15</v>
      </c>
      <c r="BT2158" s="20">
        <v>436</v>
      </c>
      <c r="BU2158" s="20">
        <v>504</v>
      </c>
      <c r="BV2158" s="20">
        <v>1959</v>
      </c>
    </row>
    <row r="2159" spans="1:74" x14ac:dyDescent="0.25">
      <c r="A2159" s="20" t="s">
        <v>405</v>
      </c>
      <c r="B2159" s="20" t="s">
        <v>461</v>
      </c>
      <c r="C2159" s="20" t="s">
        <v>633</v>
      </c>
      <c r="D2159" s="1">
        <v>44564</v>
      </c>
      <c r="E2159">
        <v>30</v>
      </c>
      <c r="F2159">
        <v>0</v>
      </c>
      <c r="G2159">
        <v>0</v>
      </c>
      <c r="H2159">
        <v>0</v>
      </c>
      <c r="I2159">
        <v>0</v>
      </c>
      <c r="J2159">
        <v>16</v>
      </c>
      <c r="K2159">
        <v>1</v>
      </c>
      <c r="L2159">
        <v>1</v>
      </c>
      <c r="M2159">
        <v>0</v>
      </c>
      <c r="N2159">
        <v>4</v>
      </c>
      <c r="O2159">
        <v>3</v>
      </c>
      <c r="P2159">
        <v>0</v>
      </c>
      <c r="Q2159">
        <v>0</v>
      </c>
      <c r="R2159">
        <v>77</v>
      </c>
      <c r="S2159">
        <v>58</v>
      </c>
      <c r="T2159">
        <v>0</v>
      </c>
      <c r="U2159">
        <v>0</v>
      </c>
      <c r="V2159">
        <v>2</v>
      </c>
      <c r="W2159">
        <v>947</v>
      </c>
      <c r="X2159">
        <v>471</v>
      </c>
      <c r="Y2159">
        <v>12</v>
      </c>
      <c r="Z2159">
        <v>59</v>
      </c>
      <c r="AA2159">
        <v>13</v>
      </c>
      <c r="AB2159">
        <v>301</v>
      </c>
      <c r="AC2159">
        <v>165</v>
      </c>
      <c r="AD2159">
        <v>0</v>
      </c>
      <c r="AE2159">
        <v>22</v>
      </c>
      <c r="AF2159">
        <v>4</v>
      </c>
      <c r="AG2159">
        <v>119</v>
      </c>
      <c r="AH2159">
        <v>35</v>
      </c>
      <c r="AI2159">
        <v>1</v>
      </c>
      <c r="AJ2159">
        <v>5</v>
      </c>
      <c r="AK2159">
        <v>1</v>
      </c>
      <c r="AL2159">
        <v>7</v>
      </c>
      <c r="AM2159">
        <v>4</v>
      </c>
      <c r="AN2159">
        <v>0</v>
      </c>
      <c r="AO2159">
        <v>0</v>
      </c>
      <c r="AP2159">
        <v>0</v>
      </c>
      <c r="AQ2159">
        <v>0</v>
      </c>
      <c r="AR2159">
        <v>0</v>
      </c>
      <c r="AS2159">
        <v>0</v>
      </c>
      <c r="AT2159">
        <v>0</v>
      </c>
      <c r="AU2159">
        <v>0</v>
      </c>
      <c r="AV2159">
        <v>0</v>
      </c>
      <c r="AW2159">
        <v>0</v>
      </c>
      <c r="AX2159">
        <v>0</v>
      </c>
      <c r="AY2159">
        <v>0</v>
      </c>
      <c r="AZ2159">
        <v>0</v>
      </c>
      <c r="BA2159">
        <v>0</v>
      </c>
      <c r="BB2159">
        <v>0</v>
      </c>
      <c r="BC2159">
        <v>0</v>
      </c>
      <c r="BD2159">
        <v>0</v>
      </c>
      <c r="BE2159">
        <v>0</v>
      </c>
      <c r="BF2159">
        <v>0</v>
      </c>
      <c r="BG2159" s="20">
        <v>0</v>
      </c>
      <c r="BH2159" s="20">
        <v>0</v>
      </c>
      <c r="BI2159" s="20">
        <v>27</v>
      </c>
      <c r="BJ2159" s="20">
        <v>4</v>
      </c>
      <c r="BK2159" s="20">
        <v>73</v>
      </c>
      <c r="BL2159" s="20">
        <v>832</v>
      </c>
      <c r="BM2159" s="20">
        <v>270</v>
      </c>
      <c r="BN2159" s="20">
        <v>102</v>
      </c>
      <c r="BO2159" s="20">
        <v>7</v>
      </c>
      <c r="BP2159" s="20">
        <v>3106</v>
      </c>
      <c r="BQ2159" s="20">
        <v>623</v>
      </c>
      <c r="BR2159" s="20">
        <v>0</v>
      </c>
      <c r="BS2159" s="20">
        <v>14</v>
      </c>
      <c r="BT2159" s="20">
        <v>432</v>
      </c>
      <c r="BU2159" s="20">
        <v>503</v>
      </c>
      <c r="BV2159" s="20">
        <v>1962</v>
      </c>
    </row>
    <row r="2160" spans="1:74" x14ac:dyDescent="0.25">
      <c r="A2160" s="20" t="s">
        <v>405</v>
      </c>
      <c r="B2160" s="20" t="s">
        <v>461</v>
      </c>
      <c r="C2160" s="20" t="s">
        <v>633</v>
      </c>
      <c r="D2160" s="1">
        <v>44570</v>
      </c>
      <c r="E2160">
        <v>30</v>
      </c>
      <c r="F2160">
        <v>0</v>
      </c>
      <c r="G2160">
        <v>0</v>
      </c>
      <c r="H2160">
        <v>0</v>
      </c>
      <c r="I2160">
        <v>0</v>
      </c>
      <c r="J2160">
        <v>16</v>
      </c>
      <c r="K2160">
        <v>1</v>
      </c>
      <c r="L2160">
        <v>1</v>
      </c>
      <c r="M2160">
        <v>0</v>
      </c>
      <c r="N2160">
        <v>2</v>
      </c>
      <c r="O2160">
        <v>1</v>
      </c>
      <c r="P2160">
        <v>0</v>
      </c>
      <c r="Q2160">
        <v>0</v>
      </c>
      <c r="R2160">
        <v>79</v>
      </c>
      <c r="S2160">
        <v>62</v>
      </c>
      <c r="T2160">
        <v>0</v>
      </c>
      <c r="U2160">
        <v>0</v>
      </c>
      <c r="V2160">
        <v>2</v>
      </c>
      <c r="W2160">
        <v>948</v>
      </c>
      <c r="X2160">
        <v>501</v>
      </c>
      <c r="Y2160">
        <v>11</v>
      </c>
      <c r="Z2160">
        <v>58</v>
      </c>
      <c r="AA2160">
        <v>13</v>
      </c>
      <c r="AB2160">
        <v>301</v>
      </c>
      <c r="AC2160">
        <v>179</v>
      </c>
      <c r="AD2160">
        <v>0</v>
      </c>
      <c r="AE2160">
        <v>21</v>
      </c>
      <c r="AF2160">
        <v>4</v>
      </c>
      <c r="AG2160">
        <v>118</v>
      </c>
      <c r="AH2160">
        <v>37</v>
      </c>
      <c r="AI2160">
        <v>1</v>
      </c>
      <c r="AJ2160">
        <v>5</v>
      </c>
      <c r="AK2160">
        <v>1</v>
      </c>
      <c r="AL2160">
        <v>7</v>
      </c>
      <c r="AM2160">
        <v>4</v>
      </c>
      <c r="AN2160">
        <v>0</v>
      </c>
      <c r="AO2160">
        <v>0</v>
      </c>
      <c r="AP2160">
        <v>0</v>
      </c>
      <c r="AQ2160">
        <v>0</v>
      </c>
      <c r="AR2160">
        <v>0</v>
      </c>
      <c r="AS2160">
        <v>0</v>
      </c>
      <c r="AT2160">
        <v>0</v>
      </c>
      <c r="AU2160">
        <v>0</v>
      </c>
      <c r="AV2160">
        <v>0</v>
      </c>
      <c r="AW2160">
        <v>0</v>
      </c>
      <c r="AX2160">
        <v>0</v>
      </c>
      <c r="AY2160">
        <v>0</v>
      </c>
      <c r="AZ2160">
        <v>0</v>
      </c>
      <c r="BA2160">
        <v>0</v>
      </c>
      <c r="BB2160">
        <v>0</v>
      </c>
      <c r="BC2160">
        <v>0</v>
      </c>
      <c r="BD2160">
        <v>0</v>
      </c>
      <c r="BE2160">
        <v>0</v>
      </c>
      <c r="BF2160">
        <v>0</v>
      </c>
      <c r="BG2160" s="20">
        <v>0</v>
      </c>
      <c r="BH2160" s="20">
        <v>0</v>
      </c>
      <c r="BI2160" s="20">
        <v>27</v>
      </c>
      <c r="BJ2160" s="20">
        <v>2</v>
      </c>
      <c r="BK2160" s="20">
        <v>75</v>
      </c>
      <c r="BL2160" s="20">
        <v>834</v>
      </c>
      <c r="BM2160" s="20">
        <v>270</v>
      </c>
      <c r="BN2160" s="20">
        <v>101</v>
      </c>
      <c r="BO2160" s="20">
        <v>7</v>
      </c>
      <c r="BP2160" s="20">
        <v>3110</v>
      </c>
      <c r="BQ2160" s="20">
        <v>724</v>
      </c>
      <c r="BR2160" s="20">
        <v>0</v>
      </c>
      <c r="BS2160" s="20">
        <v>13</v>
      </c>
      <c r="BT2160" s="20">
        <v>424</v>
      </c>
      <c r="BU2160" s="20">
        <v>507</v>
      </c>
      <c r="BV2160" s="20">
        <v>1975</v>
      </c>
    </row>
    <row r="2161" spans="1:74" x14ac:dyDescent="0.25">
      <c r="A2161" s="20" t="s">
        <v>405</v>
      </c>
      <c r="B2161" s="20" t="s">
        <v>461</v>
      </c>
      <c r="C2161" s="20" t="s">
        <v>633</v>
      </c>
      <c r="D2161" s="1">
        <v>44577</v>
      </c>
      <c r="E2161">
        <v>30</v>
      </c>
      <c r="F2161">
        <v>0</v>
      </c>
      <c r="G2161">
        <v>0</v>
      </c>
      <c r="H2161">
        <v>0</v>
      </c>
      <c r="I2161">
        <v>0</v>
      </c>
      <c r="J2161">
        <v>16</v>
      </c>
      <c r="K2161">
        <v>1</v>
      </c>
      <c r="L2161">
        <v>1</v>
      </c>
      <c r="M2161">
        <v>0</v>
      </c>
      <c r="N2161">
        <v>2</v>
      </c>
      <c r="O2161">
        <v>1</v>
      </c>
      <c r="P2161">
        <v>0</v>
      </c>
      <c r="Q2161">
        <v>0</v>
      </c>
      <c r="R2161">
        <v>78</v>
      </c>
      <c r="S2161">
        <v>62</v>
      </c>
      <c r="T2161">
        <v>0</v>
      </c>
      <c r="U2161">
        <v>0</v>
      </c>
      <c r="V2161">
        <v>2</v>
      </c>
      <c r="W2161">
        <v>951</v>
      </c>
      <c r="X2161">
        <v>518</v>
      </c>
      <c r="Y2161">
        <v>11</v>
      </c>
      <c r="Z2161">
        <v>54</v>
      </c>
      <c r="AA2161">
        <v>14</v>
      </c>
      <c r="AB2161">
        <v>302</v>
      </c>
      <c r="AC2161">
        <v>182</v>
      </c>
      <c r="AD2161">
        <v>0</v>
      </c>
      <c r="AE2161">
        <v>21</v>
      </c>
      <c r="AF2161">
        <v>5</v>
      </c>
      <c r="AG2161">
        <v>119</v>
      </c>
      <c r="AH2161">
        <v>41</v>
      </c>
      <c r="AI2161">
        <v>1</v>
      </c>
      <c r="AJ2161">
        <v>6</v>
      </c>
      <c r="AK2161">
        <v>1</v>
      </c>
      <c r="AL2161">
        <v>7</v>
      </c>
      <c r="AM2161">
        <v>4</v>
      </c>
      <c r="AN2161">
        <v>0</v>
      </c>
      <c r="AO2161">
        <v>0</v>
      </c>
      <c r="AP2161">
        <v>0</v>
      </c>
      <c r="AQ2161">
        <v>0</v>
      </c>
      <c r="AR2161">
        <v>0</v>
      </c>
      <c r="AS2161">
        <v>0</v>
      </c>
      <c r="AT2161">
        <v>0</v>
      </c>
      <c r="AU2161">
        <v>0</v>
      </c>
      <c r="AV2161">
        <v>0</v>
      </c>
      <c r="AW2161">
        <v>0</v>
      </c>
      <c r="AX2161">
        <v>0</v>
      </c>
      <c r="AY2161">
        <v>0</v>
      </c>
      <c r="AZ2161">
        <v>0</v>
      </c>
      <c r="BA2161">
        <v>0</v>
      </c>
      <c r="BB2161">
        <v>0</v>
      </c>
      <c r="BC2161">
        <v>0</v>
      </c>
      <c r="BD2161">
        <v>0</v>
      </c>
      <c r="BE2161">
        <v>0</v>
      </c>
      <c r="BF2161">
        <v>0</v>
      </c>
      <c r="BG2161" s="20">
        <v>0</v>
      </c>
      <c r="BH2161" s="20">
        <v>0</v>
      </c>
      <c r="BI2161" s="20">
        <v>27</v>
      </c>
      <c r="BJ2161" s="20">
        <v>2</v>
      </c>
      <c r="BK2161" s="20">
        <v>74</v>
      </c>
      <c r="BL2161" s="20">
        <v>837</v>
      </c>
      <c r="BM2161" s="20">
        <v>272</v>
      </c>
      <c r="BN2161" s="20">
        <v>101</v>
      </c>
      <c r="BO2161" s="20">
        <v>7</v>
      </c>
      <c r="BP2161" s="20">
        <v>3108</v>
      </c>
      <c r="BQ2161" s="20">
        <v>790</v>
      </c>
      <c r="BR2161" s="20">
        <v>0</v>
      </c>
      <c r="BS2161" s="20">
        <v>13</v>
      </c>
      <c r="BT2161" s="20">
        <v>420</v>
      </c>
      <c r="BU2161" s="20">
        <v>513</v>
      </c>
      <c r="BV2161" s="20">
        <v>1983</v>
      </c>
    </row>
    <row r="2162" spans="1:74" x14ac:dyDescent="0.25">
      <c r="A2162" s="20" t="s">
        <v>405</v>
      </c>
      <c r="B2162" s="20" t="s">
        <v>461</v>
      </c>
      <c r="C2162" s="20" t="s">
        <v>633</v>
      </c>
      <c r="D2162" s="1">
        <v>44584</v>
      </c>
      <c r="E2162">
        <v>30</v>
      </c>
      <c r="F2162">
        <v>0</v>
      </c>
      <c r="G2162">
        <v>0</v>
      </c>
      <c r="H2162">
        <v>0</v>
      </c>
      <c r="I2162">
        <v>0</v>
      </c>
      <c r="J2162">
        <v>17</v>
      </c>
      <c r="K2162">
        <v>1</v>
      </c>
      <c r="L2162">
        <v>1</v>
      </c>
      <c r="M2162">
        <v>0</v>
      </c>
      <c r="N2162">
        <v>2</v>
      </c>
      <c r="O2162">
        <v>1</v>
      </c>
      <c r="P2162">
        <v>0</v>
      </c>
      <c r="Q2162">
        <v>0</v>
      </c>
      <c r="R2162">
        <v>77</v>
      </c>
      <c r="S2162">
        <v>62</v>
      </c>
      <c r="T2162">
        <v>0</v>
      </c>
      <c r="U2162">
        <v>0</v>
      </c>
      <c r="V2162">
        <v>1</v>
      </c>
      <c r="W2162">
        <v>952</v>
      </c>
      <c r="X2162">
        <v>530</v>
      </c>
      <c r="Y2162">
        <v>12</v>
      </c>
      <c r="Z2162">
        <v>51</v>
      </c>
      <c r="AA2162">
        <v>14</v>
      </c>
      <c r="AB2162">
        <v>303</v>
      </c>
      <c r="AC2162">
        <v>188</v>
      </c>
      <c r="AD2162">
        <v>0</v>
      </c>
      <c r="AE2162">
        <v>21</v>
      </c>
      <c r="AF2162">
        <v>4</v>
      </c>
      <c r="AG2162">
        <v>120</v>
      </c>
      <c r="AH2162">
        <v>41</v>
      </c>
      <c r="AI2162">
        <v>1</v>
      </c>
      <c r="AJ2162">
        <v>7</v>
      </c>
      <c r="AK2162">
        <v>1</v>
      </c>
      <c r="AL2162">
        <v>8</v>
      </c>
      <c r="AM2162">
        <v>4</v>
      </c>
      <c r="AN2162">
        <v>0</v>
      </c>
      <c r="AO2162">
        <v>0</v>
      </c>
      <c r="AP2162">
        <v>0</v>
      </c>
      <c r="AQ2162">
        <v>0</v>
      </c>
      <c r="AR2162">
        <v>0</v>
      </c>
      <c r="AS2162">
        <v>0</v>
      </c>
      <c r="AT2162">
        <v>0</v>
      </c>
      <c r="AU2162">
        <v>0</v>
      </c>
      <c r="AV2162">
        <v>0</v>
      </c>
      <c r="AW2162">
        <v>0</v>
      </c>
      <c r="AX2162">
        <v>0</v>
      </c>
      <c r="AY2162">
        <v>0</v>
      </c>
      <c r="AZ2162">
        <v>0</v>
      </c>
      <c r="BA2162">
        <v>0</v>
      </c>
      <c r="BB2162">
        <v>0</v>
      </c>
      <c r="BC2162">
        <v>0</v>
      </c>
      <c r="BD2162">
        <v>0</v>
      </c>
      <c r="BE2162">
        <v>0</v>
      </c>
      <c r="BF2162">
        <v>0</v>
      </c>
      <c r="BG2162" s="20">
        <v>0</v>
      </c>
      <c r="BH2162" s="20">
        <v>0</v>
      </c>
      <c r="BI2162" s="20">
        <v>27</v>
      </c>
      <c r="BJ2162" s="20">
        <v>2</v>
      </c>
      <c r="BK2162" s="20">
        <v>74</v>
      </c>
      <c r="BL2162" s="20">
        <v>841</v>
      </c>
      <c r="BM2162" s="20">
        <v>275</v>
      </c>
      <c r="BN2162" s="20">
        <v>101</v>
      </c>
      <c r="BO2162" s="20">
        <v>8</v>
      </c>
      <c r="BP2162" s="20">
        <v>3102</v>
      </c>
      <c r="BQ2162" s="20">
        <v>826</v>
      </c>
      <c r="BR2162" s="20">
        <v>0</v>
      </c>
      <c r="BS2162" s="20">
        <v>12</v>
      </c>
      <c r="BT2162" s="20">
        <v>421</v>
      </c>
      <c r="BU2162" s="20">
        <v>506</v>
      </c>
      <c r="BV2162" s="20">
        <v>1982</v>
      </c>
    </row>
    <row r="2163" spans="1:74" x14ac:dyDescent="0.25">
      <c r="A2163" s="20" t="s">
        <v>405</v>
      </c>
      <c r="B2163" s="20" t="s">
        <v>461</v>
      </c>
      <c r="C2163" s="20" t="s">
        <v>633</v>
      </c>
      <c r="D2163" s="1">
        <v>44591</v>
      </c>
      <c r="E2163">
        <v>30</v>
      </c>
      <c r="F2163">
        <v>0</v>
      </c>
      <c r="G2163">
        <v>0</v>
      </c>
      <c r="H2163">
        <v>0</v>
      </c>
      <c r="I2163">
        <v>0</v>
      </c>
      <c r="J2163">
        <v>17</v>
      </c>
      <c r="K2163">
        <v>1</v>
      </c>
      <c r="L2163">
        <v>1</v>
      </c>
      <c r="M2163">
        <v>0</v>
      </c>
      <c r="N2163">
        <v>2</v>
      </c>
      <c r="O2163">
        <v>1</v>
      </c>
      <c r="P2163">
        <v>0</v>
      </c>
      <c r="Q2163">
        <v>0</v>
      </c>
      <c r="R2163">
        <v>77</v>
      </c>
      <c r="S2163">
        <v>62</v>
      </c>
      <c r="T2163">
        <v>0</v>
      </c>
      <c r="U2163">
        <v>0</v>
      </c>
      <c r="V2163">
        <v>1</v>
      </c>
      <c r="W2163">
        <v>955</v>
      </c>
      <c r="X2163">
        <v>538</v>
      </c>
      <c r="Y2163">
        <v>12</v>
      </c>
      <c r="Z2163">
        <v>51</v>
      </c>
      <c r="AA2163">
        <v>13</v>
      </c>
      <c r="AB2163">
        <v>302</v>
      </c>
      <c r="AC2163">
        <v>191</v>
      </c>
      <c r="AD2163">
        <v>0</v>
      </c>
      <c r="AE2163">
        <v>21</v>
      </c>
      <c r="AF2163">
        <v>4</v>
      </c>
      <c r="AG2163">
        <v>120</v>
      </c>
      <c r="AH2163">
        <v>43</v>
      </c>
      <c r="AI2163">
        <v>1</v>
      </c>
      <c r="AJ2163">
        <v>7</v>
      </c>
      <c r="AK2163">
        <v>1</v>
      </c>
      <c r="AL2163">
        <v>8</v>
      </c>
      <c r="AM2163">
        <v>4</v>
      </c>
      <c r="AN2163">
        <v>0</v>
      </c>
      <c r="AO2163">
        <v>0</v>
      </c>
      <c r="AP2163">
        <v>0</v>
      </c>
      <c r="AQ2163">
        <v>0</v>
      </c>
      <c r="AR2163">
        <v>0</v>
      </c>
      <c r="AS2163">
        <v>0</v>
      </c>
      <c r="AT2163">
        <v>0</v>
      </c>
      <c r="AU2163">
        <v>0</v>
      </c>
      <c r="AV2163">
        <v>0</v>
      </c>
      <c r="AW2163">
        <v>0</v>
      </c>
      <c r="AX2163">
        <v>0</v>
      </c>
      <c r="AY2163">
        <v>0</v>
      </c>
      <c r="AZ2163">
        <v>0</v>
      </c>
      <c r="BA2163">
        <v>0</v>
      </c>
      <c r="BB2163">
        <v>0</v>
      </c>
      <c r="BC2163">
        <v>0</v>
      </c>
      <c r="BD2163">
        <v>0</v>
      </c>
      <c r="BE2163">
        <v>0</v>
      </c>
      <c r="BF2163">
        <v>0</v>
      </c>
      <c r="BG2163" s="20">
        <v>0</v>
      </c>
      <c r="BH2163" s="20">
        <v>0</v>
      </c>
      <c r="BI2163" s="20">
        <v>27</v>
      </c>
      <c r="BJ2163" s="20">
        <v>2</v>
      </c>
      <c r="BK2163" s="20">
        <v>74</v>
      </c>
      <c r="BL2163" s="20">
        <v>848</v>
      </c>
      <c r="BM2163" s="20">
        <v>274</v>
      </c>
      <c r="BN2163" s="20">
        <v>101</v>
      </c>
      <c r="BO2163" s="20">
        <v>8</v>
      </c>
      <c r="BP2163" s="20">
        <v>3095</v>
      </c>
      <c r="BQ2163" s="20">
        <v>865</v>
      </c>
      <c r="BR2163" s="20">
        <v>0</v>
      </c>
      <c r="BS2163" s="20">
        <v>12</v>
      </c>
      <c r="BT2163" s="20">
        <v>416</v>
      </c>
      <c r="BU2163" s="20">
        <v>509</v>
      </c>
      <c r="BV2163" s="20">
        <v>1984</v>
      </c>
    </row>
    <row r="2164" spans="1:74" x14ac:dyDescent="0.25">
      <c r="A2164" s="20" t="s">
        <v>405</v>
      </c>
      <c r="B2164" s="20" t="s">
        <v>461</v>
      </c>
      <c r="C2164" s="20" t="s">
        <v>633</v>
      </c>
      <c r="D2164" s="1">
        <v>44599</v>
      </c>
      <c r="E2164">
        <v>30</v>
      </c>
      <c r="F2164">
        <v>0</v>
      </c>
      <c r="G2164">
        <v>0</v>
      </c>
      <c r="H2164">
        <v>0</v>
      </c>
      <c r="I2164">
        <v>0</v>
      </c>
      <c r="J2164">
        <v>17</v>
      </c>
      <c r="K2164">
        <v>1</v>
      </c>
      <c r="L2164">
        <v>1</v>
      </c>
      <c r="M2164">
        <v>0</v>
      </c>
      <c r="N2164">
        <v>2</v>
      </c>
      <c r="O2164">
        <v>2</v>
      </c>
      <c r="P2164">
        <v>0</v>
      </c>
      <c r="Q2164">
        <v>0</v>
      </c>
      <c r="R2164">
        <v>77</v>
      </c>
      <c r="S2164">
        <v>63</v>
      </c>
      <c r="T2164">
        <v>0</v>
      </c>
      <c r="U2164">
        <v>0</v>
      </c>
      <c r="V2164">
        <v>1</v>
      </c>
      <c r="W2164">
        <v>950</v>
      </c>
      <c r="X2164">
        <v>542</v>
      </c>
      <c r="Y2164">
        <v>10</v>
      </c>
      <c r="Z2164">
        <v>48</v>
      </c>
      <c r="AA2164">
        <v>12</v>
      </c>
      <c r="AB2164">
        <v>303</v>
      </c>
      <c r="AC2164">
        <v>194</v>
      </c>
      <c r="AD2164">
        <v>0</v>
      </c>
      <c r="AE2164">
        <v>20</v>
      </c>
      <c r="AF2164">
        <v>4</v>
      </c>
      <c r="AG2164">
        <v>120</v>
      </c>
      <c r="AH2164">
        <v>46</v>
      </c>
      <c r="AI2164">
        <v>1</v>
      </c>
      <c r="AJ2164">
        <v>7</v>
      </c>
      <c r="AK2164">
        <v>1</v>
      </c>
      <c r="AL2164">
        <v>8</v>
      </c>
      <c r="AM2164">
        <v>4</v>
      </c>
      <c r="AN2164">
        <v>0</v>
      </c>
      <c r="AO2164">
        <v>0</v>
      </c>
      <c r="AP2164">
        <v>0</v>
      </c>
      <c r="AQ2164">
        <v>0</v>
      </c>
      <c r="AR2164">
        <v>0</v>
      </c>
      <c r="AS2164">
        <v>0</v>
      </c>
      <c r="AT2164">
        <v>0</v>
      </c>
      <c r="AU2164">
        <v>0</v>
      </c>
      <c r="AV2164">
        <v>0</v>
      </c>
      <c r="AW2164">
        <v>0</v>
      </c>
      <c r="AX2164">
        <v>0</v>
      </c>
      <c r="AY2164">
        <v>0</v>
      </c>
      <c r="AZ2164">
        <v>0</v>
      </c>
      <c r="BA2164">
        <v>0</v>
      </c>
      <c r="BB2164">
        <v>0</v>
      </c>
      <c r="BC2164">
        <v>0</v>
      </c>
      <c r="BD2164">
        <v>0</v>
      </c>
      <c r="BE2164">
        <v>0</v>
      </c>
      <c r="BF2164">
        <v>0</v>
      </c>
      <c r="BG2164" s="20">
        <v>0</v>
      </c>
      <c r="BH2164" s="20">
        <v>0</v>
      </c>
      <c r="BI2164" s="20">
        <v>27</v>
      </c>
      <c r="BJ2164" s="20">
        <v>2</v>
      </c>
      <c r="BK2164" s="20">
        <v>74</v>
      </c>
      <c r="BL2164" s="20">
        <v>852</v>
      </c>
      <c r="BM2164" s="20">
        <v>276</v>
      </c>
      <c r="BN2164" s="20">
        <v>102</v>
      </c>
      <c r="BO2164" s="20">
        <v>8</v>
      </c>
      <c r="BP2164" s="20">
        <v>3095</v>
      </c>
      <c r="BQ2164" s="20">
        <v>882</v>
      </c>
      <c r="BR2164" s="20">
        <v>0</v>
      </c>
      <c r="BS2164" s="20">
        <v>14</v>
      </c>
      <c r="BT2164" s="20">
        <v>414</v>
      </c>
      <c r="BU2164" s="20">
        <v>510</v>
      </c>
      <c r="BV2164" s="20">
        <v>1985</v>
      </c>
    </row>
    <row r="2165" spans="1:74" x14ac:dyDescent="0.25">
      <c r="A2165" s="20" t="s">
        <v>405</v>
      </c>
      <c r="B2165" s="20" t="s">
        <v>461</v>
      </c>
      <c r="C2165" s="20" t="s">
        <v>633</v>
      </c>
      <c r="D2165" s="1">
        <v>44606</v>
      </c>
      <c r="E2165">
        <v>30</v>
      </c>
      <c r="F2165">
        <v>0</v>
      </c>
      <c r="G2165">
        <v>0</v>
      </c>
      <c r="H2165">
        <v>0</v>
      </c>
      <c r="I2165">
        <v>0</v>
      </c>
      <c r="J2165">
        <v>17</v>
      </c>
      <c r="K2165">
        <v>1</v>
      </c>
      <c r="L2165">
        <v>1</v>
      </c>
      <c r="M2165">
        <v>0</v>
      </c>
      <c r="N2165">
        <v>2</v>
      </c>
      <c r="O2165">
        <v>2</v>
      </c>
      <c r="P2165">
        <v>0</v>
      </c>
      <c r="Q2165">
        <v>0</v>
      </c>
      <c r="R2165">
        <v>77</v>
      </c>
      <c r="S2165">
        <v>63</v>
      </c>
      <c r="T2165">
        <v>0</v>
      </c>
      <c r="U2165">
        <v>0</v>
      </c>
      <c r="V2165">
        <v>1</v>
      </c>
      <c r="W2165">
        <v>947</v>
      </c>
      <c r="X2165">
        <v>545</v>
      </c>
      <c r="Y2165">
        <v>9</v>
      </c>
      <c r="Z2165">
        <v>46</v>
      </c>
      <c r="AA2165">
        <v>12</v>
      </c>
      <c r="AB2165">
        <v>303</v>
      </c>
      <c r="AC2165">
        <v>193</v>
      </c>
      <c r="AD2165">
        <v>0</v>
      </c>
      <c r="AE2165">
        <v>20</v>
      </c>
      <c r="AF2165">
        <v>4</v>
      </c>
      <c r="AG2165">
        <v>120</v>
      </c>
      <c r="AH2165">
        <v>46</v>
      </c>
      <c r="AI2165">
        <v>1</v>
      </c>
      <c r="AJ2165">
        <v>8</v>
      </c>
      <c r="AK2165">
        <v>1</v>
      </c>
      <c r="AL2165">
        <v>8</v>
      </c>
      <c r="AM2165">
        <v>4</v>
      </c>
      <c r="AN2165">
        <v>0</v>
      </c>
      <c r="AO2165">
        <v>0</v>
      </c>
      <c r="AP2165">
        <v>0</v>
      </c>
      <c r="AQ2165">
        <v>0</v>
      </c>
      <c r="AR2165">
        <v>0</v>
      </c>
      <c r="AS2165">
        <v>0</v>
      </c>
      <c r="AT2165">
        <v>0</v>
      </c>
      <c r="AU2165">
        <v>0</v>
      </c>
      <c r="AV2165">
        <v>0</v>
      </c>
      <c r="AW2165">
        <v>0</v>
      </c>
      <c r="AX2165">
        <v>0</v>
      </c>
      <c r="AY2165">
        <v>0</v>
      </c>
      <c r="AZ2165">
        <v>0</v>
      </c>
      <c r="BA2165">
        <v>0</v>
      </c>
      <c r="BB2165">
        <v>0</v>
      </c>
      <c r="BC2165">
        <v>0</v>
      </c>
      <c r="BD2165">
        <v>0</v>
      </c>
      <c r="BE2165">
        <v>0</v>
      </c>
      <c r="BF2165">
        <v>0</v>
      </c>
      <c r="BG2165" s="20">
        <v>0</v>
      </c>
      <c r="BH2165" s="20">
        <v>0</v>
      </c>
      <c r="BI2165" s="20">
        <v>27</v>
      </c>
      <c r="BJ2165" s="20">
        <v>2</v>
      </c>
      <c r="BK2165" s="20">
        <v>74</v>
      </c>
      <c r="BL2165" s="20">
        <v>852</v>
      </c>
      <c r="BM2165" s="20">
        <v>275</v>
      </c>
      <c r="BN2165" s="20">
        <v>102</v>
      </c>
      <c r="BO2165" s="20">
        <v>8</v>
      </c>
      <c r="BP2165" s="20">
        <v>3093</v>
      </c>
      <c r="BQ2165" s="20">
        <v>896</v>
      </c>
      <c r="BR2165" s="20">
        <v>0</v>
      </c>
      <c r="BS2165" s="20">
        <v>14</v>
      </c>
      <c r="BT2165" s="20">
        <v>412</v>
      </c>
      <c r="BU2165" s="20">
        <v>510</v>
      </c>
      <c r="BV2165" s="20">
        <v>1986</v>
      </c>
    </row>
    <row r="2166" spans="1:74" x14ac:dyDescent="0.25">
      <c r="A2166" s="20" t="s">
        <v>405</v>
      </c>
      <c r="B2166" s="20" t="s">
        <v>463</v>
      </c>
      <c r="C2166" s="20" t="s">
        <v>464</v>
      </c>
      <c r="D2166" s="1">
        <v>44493</v>
      </c>
      <c r="E2166">
        <v>158</v>
      </c>
      <c r="F2166">
        <v>1</v>
      </c>
      <c r="G2166">
        <v>0</v>
      </c>
      <c r="H2166">
        <v>0</v>
      </c>
      <c r="I2166">
        <v>0</v>
      </c>
      <c r="J2166">
        <v>17</v>
      </c>
      <c r="K2166">
        <v>5</v>
      </c>
      <c r="L2166">
        <v>18</v>
      </c>
      <c r="M2166">
        <v>4</v>
      </c>
      <c r="N2166">
        <v>1</v>
      </c>
      <c r="O2166">
        <v>0</v>
      </c>
      <c r="P2166">
        <v>0</v>
      </c>
      <c r="Q2166">
        <v>0</v>
      </c>
      <c r="R2166">
        <v>238</v>
      </c>
      <c r="S2166">
        <v>0</v>
      </c>
      <c r="T2166">
        <v>85</v>
      </c>
      <c r="U2166">
        <v>3</v>
      </c>
      <c r="V2166">
        <v>14</v>
      </c>
      <c r="W2166">
        <v>1906</v>
      </c>
      <c r="X2166">
        <v>0</v>
      </c>
      <c r="Y2166">
        <v>86</v>
      </c>
      <c r="Z2166">
        <v>258</v>
      </c>
      <c r="AA2166">
        <v>164</v>
      </c>
      <c r="AB2166">
        <v>1349</v>
      </c>
      <c r="AC2166">
        <v>61</v>
      </c>
      <c r="AD2166">
        <v>30</v>
      </c>
      <c r="AE2166">
        <v>54</v>
      </c>
      <c r="AF2166">
        <v>299</v>
      </c>
      <c r="AG2166">
        <v>294</v>
      </c>
      <c r="AH2166">
        <v>0</v>
      </c>
      <c r="AI2166">
        <v>9</v>
      </c>
      <c r="AJ2166">
        <v>14</v>
      </c>
      <c r="AK2166">
        <v>52</v>
      </c>
      <c r="AL2166">
        <v>34</v>
      </c>
      <c r="AM2166">
        <v>0</v>
      </c>
      <c r="AN2166">
        <v>4</v>
      </c>
      <c r="AO2166">
        <v>3</v>
      </c>
      <c r="AP2166">
        <v>1</v>
      </c>
      <c r="AQ2166">
        <v>0</v>
      </c>
      <c r="AR2166">
        <v>0</v>
      </c>
      <c r="AS2166">
        <v>0</v>
      </c>
      <c r="AT2166">
        <v>0</v>
      </c>
      <c r="AU2166">
        <v>0</v>
      </c>
      <c r="AV2166">
        <v>0</v>
      </c>
      <c r="AW2166">
        <v>0</v>
      </c>
      <c r="AX2166">
        <v>0</v>
      </c>
      <c r="AY2166">
        <v>0</v>
      </c>
      <c r="AZ2166">
        <v>1</v>
      </c>
      <c r="BA2166">
        <v>0</v>
      </c>
      <c r="BB2166">
        <v>9</v>
      </c>
      <c r="BC2166">
        <v>35</v>
      </c>
      <c r="BD2166">
        <v>0</v>
      </c>
      <c r="BE2166">
        <v>0</v>
      </c>
      <c r="BF2166">
        <v>1</v>
      </c>
      <c r="BG2166" s="20"/>
      <c r="BH2166" s="20"/>
      <c r="BI2166" s="20"/>
      <c r="BJ2166" s="20"/>
      <c r="BK2166" s="20"/>
      <c r="BL2166" s="20"/>
      <c r="BM2166" s="20"/>
      <c r="BN2166" s="20"/>
      <c r="BO2166" s="20"/>
      <c r="BP2166" s="20"/>
      <c r="BQ2166" s="20"/>
      <c r="BR2166" s="20"/>
      <c r="BS2166" s="20"/>
      <c r="BT2166" s="20"/>
      <c r="BU2166" s="20"/>
      <c r="BV2166" s="20"/>
    </row>
    <row r="2167" spans="1:74" x14ac:dyDescent="0.25">
      <c r="A2167" s="20" t="s">
        <v>405</v>
      </c>
      <c r="B2167" s="20" t="s">
        <v>463</v>
      </c>
      <c r="C2167" s="20" t="s">
        <v>464</v>
      </c>
      <c r="D2167" s="1">
        <v>44500</v>
      </c>
      <c r="E2167">
        <v>158</v>
      </c>
      <c r="F2167">
        <v>1</v>
      </c>
      <c r="G2167">
        <v>0</v>
      </c>
      <c r="H2167">
        <v>0</v>
      </c>
      <c r="I2167">
        <v>0</v>
      </c>
      <c r="J2167">
        <v>24</v>
      </c>
      <c r="K2167">
        <v>5</v>
      </c>
      <c r="L2167">
        <v>18</v>
      </c>
      <c r="M2167">
        <v>3</v>
      </c>
      <c r="N2167">
        <v>1</v>
      </c>
      <c r="O2167">
        <v>0</v>
      </c>
      <c r="P2167">
        <v>0</v>
      </c>
      <c r="Q2167">
        <v>0</v>
      </c>
      <c r="R2167">
        <v>239</v>
      </c>
      <c r="S2167">
        <v>0</v>
      </c>
      <c r="T2167">
        <v>105</v>
      </c>
      <c r="U2167">
        <v>3</v>
      </c>
      <c r="V2167">
        <v>13</v>
      </c>
      <c r="W2167">
        <v>1917</v>
      </c>
      <c r="X2167">
        <v>0</v>
      </c>
      <c r="Y2167">
        <v>143</v>
      </c>
      <c r="Z2167">
        <v>255</v>
      </c>
      <c r="AA2167">
        <v>165</v>
      </c>
      <c r="AB2167">
        <v>1349</v>
      </c>
      <c r="AC2167">
        <v>84</v>
      </c>
      <c r="AD2167">
        <v>29</v>
      </c>
      <c r="AE2167">
        <v>54</v>
      </c>
      <c r="AF2167">
        <v>298</v>
      </c>
      <c r="AG2167">
        <v>292</v>
      </c>
      <c r="AH2167">
        <v>0</v>
      </c>
      <c r="AI2167">
        <v>12</v>
      </c>
      <c r="AJ2167">
        <v>14</v>
      </c>
      <c r="AK2167">
        <v>50</v>
      </c>
      <c r="AL2167">
        <v>34</v>
      </c>
      <c r="AM2167">
        <v>0</v>
      </c>
      <c r="AN2167">
        <v>5</v>
      </c>
      <c r="AO2167">
        <v>3</v>
      </c>
      <c r="AP2167">
        <v>1</v>
      </c>
      <c r="AQ2167">
        <v>0</v>
      </c>
      <c r="AR2167">
        <v>0</v>
      </c>
      <c r="AS2167">
        <v>0</v>
      </c>
      <c r="AT2167">
        <v>0</v>
      </c>
      <c r="AU2167">
        <v>0</v>
      </c>
      <c r="AV2167">
        <v>0</v>
      </c>
      <c r="AW2167">
        <v>0</v>
      </c>
      <c r="AX2167">
        <v>0</v>
      </c>
      <c r="AY2167">
        <v>0</v>
      </c>
      <c r="AZ2167">
        <v>1</v>
      </c>
      <c r="BA2167">
        <v>0</v>
      </c>
      <c r="BB2167">
        <v>9</v>
      </c>
      <c r="BC2167">
        <v>35</v>
      </c>
      <c r="BD2167">
        <v>0</v>
      </c>
      <c r="BE2167">
        <v>0</v>
      </c>
      <c r="BF2167">
        <v>1</v>
      </c>
      <c r="BG2167" s="20"/>
      <c r="BH2167" s="20"/>
      <c r="BI2167" s="20"/>
      <c r="BJ2167" s="20"/>
      <c r="BK2167" s="20"/>
      <c r="BL2167" s="20"/>
      <c r="BM2167" s="20"/>
      <c r="BN2167" s="20"/>
      <c r="BO2167" s="20"/>
      <c r="BP2167" s="20"/>
      <c r="BQ2167" s="20"/>
      <c r="BR2167" s="20"/>
      <c r="BS2167" s="20"/>
      <c r="BT2167" s="20"/>
      <c r="BU2167" s="20"/>
      <c r="BV2167" s="20"/>
    </row>
    <row r="2168" spans="1:74" x14ac:dyDescent="0.25">
      <c r="A2168" s="20" t="s">
        <v>405</v>
      </c>
      <c r="B2168" s="20" t="s">
        <v>463</v>
      </c>
      <c r="C2168" s="20" t="s">
        <v>464</v>
      </c>
      <c r="D2168" s="1">
        <v>44507</v>
      </c>
      <c r="E2168">
        <v>160</v>
      </c>
      <c r="F2168">
        <v>1</v>
      </c>
      <c r="G2168">
        <v>0</v>
      </c>
      <c r="H2168">
        <v>0</v>
      </c>
      <c r="I2168">
        <v>0</v>
      </c>
      <c r="J2168">
        <v>30</v>
      </c>
      <c r="K2168">
        <v>5</v>
      </c>
      <c r="L2168">
        <v>18</v>
      </c>
      <c r="M2168">
        <v>3</v>
      </c>
      <c r="N2168">
        <v>1</v>
      </c>
      <c r="O2168">
        <v>0</v>
      </c>
      <c r="P2168">
        <v>1</v>
      </c>
      <c r="Q2168">
        <v>0</v>
      </c>
      <c r="R2168">
        <v>239</v>
      </c>
      <c r="S2168">
        <v>115</v>
      </c>
      <c r="T2168">
        <v>9</v>
      </c>
      <c r="U2168">
        <v>3</v>
      </c>
      <c r="V2168">
        <v>13</v>
      </c>
      <c r="W2168">
        <v>1931</v>
      </c>
      <c r="X2168">
        <v>198</v>
      </c>
      <c r="Y2168">
        <v>36</v>
      </c>
      <c r="Z2168">
        <v>254</v>
      </c>
      <c r="AA2168">
        <v>168</v>
      </c>
      <c r="AB2168">
        <v>1363</v>
      </c>
      <c r="AC2168">
        <v>99</v>
      </c>
      <c r="AD2168">
        <v>28</v>
      </c>
      <c r="AE2168">
        <v>54</v>
      </c>
      <c r="AF2168">
        <v>303</v>
      </c>
      <c r="AG2168">
        <v>293</v>
      </c>
      <c r="AH2168">
        <v>13</v>
      </c>
      <c r="AI2168">
        <v>0</v>
      </c>
      <c r="AJ2168">
        <v>14</v>
      </c>
      <c r="AK2168">
        <v>51</v>
      </c>
      <c r="AL2168">
        <v>34</v>
      </c>
      <c r="AM2168">
        <v>15</v>
      </c>
      <c r="AN2168">
        <v>1</v>
      </c>
      <c r="AO2168">
        <v>3</v>
      </c>
      <c r="AP2168">
        <v>1</v>
      </c>
      <c r="AQ2168">
        <v>0</v>
      </c>
      <c r="AR2168">
        <v>0</v>
      </c>
      <c r="AS2168">
        <v>0</v>
      </c>
      <c r="AT2168">
        <v>0</v>
      </c>
      <c r="AU2168">
        <v>0</v>
      </c>
      <c r="AV2168">
        <v>0</v>
      </c>
      <c r="AW2168">
        <v>0</v>
      </c>
      <c r="AX2168">
        <v>0</v>
      </c>
      <c r="AY2168">
        <v>0</v>
      </c>
      <c r="AZ2168">
        <v>0</v>
      </c>
      <c r="BA2168">
        <v>0</v>
      </c>
      <c r="BB2168">
        <v>0</v>
      </c>
      <c r="BC2168">
        <v>0</v>
      </c>
      <c r="BD2168">
        <v>0</v>
      </c>
      <c r="BE2168">
        <v>0</v>
      </c>
      <c r="BF2168">
        <v>0</v>
      </c>
      <c r="BG2168" s="20">
        <v>1</v>
      </c>
      <c r="BH2168" s="20">
        <v>0</v>
      </c>
      <c r="BI2168" s="20">
        <v>131</v>
      </c>
      <c r="BJ2168" s="20">
        <v>0</v>
      </c>
      <c r="BK2168" s="20">
        <v>206</v>
      </c>
      <c r="BL2168" s="20">
        <v>1357</v>
      </c>
      <c r="BM2168" s="20">
        <v>912</v>
      </c>
      <c r="BN2168" s="20">
        <v>208</v>
      </c>
      <c r="BO2168" s="20">
        <v>28</v>
      </c>
      <c r="BP2168" s="20"/>
      <c r="BQ2168" s="20"/>
      <c r="BR2168" s="20"/>
      <c r="BS2168" s="20"/>
      <c r="BT2168" s="20"/>
      <c r="BU2168" s="20"/>
      <c r="BV2168" s="20"/>
    </row>
    <row r="2169" spans="1:74" x14ac:dyDescent="0.25">
      <c r="A2169" s="20" t="s">
        <v>405</v>
      </c>
      <c r="B2169" s="20" t="s">
        <v>463</v>
      </c>
      <c r="C2169" s="20" t="s">
        <v>464</v>
      </c>
      <c r="D2169" s="1">
        <v>44514</v>
      </c>
      <c r="E2169">
        <v>163</v>
      </c>
      <c r="F2169">
        <v>1</v>
      </c>
      <c r="G2169">
        <v>0</v>
      </c>
      <c r="H2169">
        <v>0</v>
      </c>
      <c r="I2169">
        <v>0</v>
      </c>
      <c r="J2169">
        <v>38</v>
      </c>
      <c r="K2169">
        <v>5</v>
      </c>
      <c r="L2169">
        <v>19</v>
      </c>
      <c r="M2169">
        <v>3</v>
      </c>
      <c r="N2169">
        <v>1</v>
      </c>
      <c r="O2169">
        <v>0</v>
      </c>
      <c r="P2169">
        <v>1</v>
      </c>
      <c r="Q2169">
        <v>0</v>
      </c>
      <c r="R2169">
        <v>240</v>
      </c>
      <c r="S2169">
        <v>123</v>
      </c>
      <c r="T2169">
        <v>9</v>
      </c>
      <c r="U2169">
        <v>3</v>
      </c>
      <c r="V2169">
        <v>13</v>
      </c>
      <c r="W2169">
        <v>1947</v>
      </c>
      <c r="X2169">
        <v>297</v>
      </c>
      <c r="Y2169">
        <v>36</v>
      </c>
      <c r="Z2169">
        <v>256</v>
      </c>
      <c r="AA2169">
        <v>170</v>
      </c>
      <c r="AB2169">
        <v>1372</v>
      </c>
      <c r="AC2169">
        <v>122</v>
      </c>
      <c r="AD2169">
        <v>28</v>
      </c>
      <c r="AE2169">
        <v>54</v>
      </c>
      <c r="AF2169">
        <v>308</v>
      </c>
      <c r="AG2169">
        <v>297</v>
      </c>
      <c r="AH2169">
        <v>22</v>
      </c>
      <c r="AI2169">
        <v>0</v>
      </c>
      <c r="AJ2169">
        <v>14</v>
      </c>
      <c r="AK2169">
        <v>50</v>
      </c>
      <c r="AL2169">
        <v>34</v>
      </c>
      <c r="AM2169">
        <v>17</v>
      </c>
      <c r="AN2169">
        <v>1</v>
      </c>
      <c r="AO2169">
        <v>3</v>
      </c>
      <c r="AP2169">
        <v>1</v>
      </c>
      <c r="AQ2169">
        <v>0</v>
      </c>
      <c r="AR2169">
        <v>0</v>
      </c>
      <c r="AS2169">
        <v>0</v>
      </c>
      <c r="AT2169">
        <v>0</v>
      </c>
      <c r="AU2169">
        <v>0</v>
      </c>
      <c r="AV2169">
        <v>0</v>
      </c>
      <c r="AW2169">
        <v>0</v>
      </c>
      <c r="AX2169">
        <v>0</v>
      </c>
      <c r="AY2169">
        <v>0</v>
      </c>
      <c r="AZ2169">
        <v>0</v>
      </c>
      <c r="BA2169">
        <v>0</v>
      </c>
      <c r="BB2169">
        <v>0</v>
      </c>
      <c r="BC2169">
        <v>0</v>
      </c>
      <c r="BD2169">
        <v>0</v>
      </c>
      <c r="BE2169">
        <v>0</v>
      </c>
      <c r="BF2169">
        <v>0</v>
      </c>
      <c r="BG2169" s="20">
        <v>1</v>
      </c>
      <c r="BH2169" s="20">
        <v>0</v>
      </c>
      <c r="BI2169" s="20">
        <v>133</v>
      </c>
      <c r="BJ2169" s="20">
        <v>0</v>
      </c>
      <c r="BK2169" s="20">
        <v>207</v>
      </c>
      <c r="BL2169" s="20">
        <v>1374</v>
      </c>
      <c r="BM2169" s="20">
        <v>916</v>
      </c>
      <c r="BN2169" s="20">
        <v>213</v>
      </c>
      <c r="BO2169" s="20">
        <v>28</v>
      </c>
      <c r="BP2169" s="20"/>
      <c r="BQ2169" s="20"/>
      <c r="BR2169" s="20"/>
      <c r="BS2169" s="20"/>
      <c r="BT2169" s="20"/>
      <c r="BU2169" s="20"/>
      <c r="BV2169" s="20"/>
    </row>
    <row r="2170" spans="1:74" x14ac:dyDescent="0.25">
      <c r="A2170" s="20" t="s">
        <v>405</v>
      </c>
      <c r="B2170" s="20" t="s">
        <v>463</v>
      </c>
      <c r="C2170" s="20" t="s">
        <v>464</v>
      </c>
      <c r="D2170" s="1">
        <v>44521</v>
      </c>
      <c r="E2170">
        <v>164</v>
      </c>
      <c r="F2170">
        <v>1</v>
      </c>
      <c r="G2170">
        <v>0</v>
      </c>
      <c r="H2170">
        <v>0</v>
      </c>
      <c r="I2170">
        <v>0</v>
      </c>
      <c r="J2170">
        <v>50</v>
      </c>
      <c r="K2170">
        <v>5</v>
      </c>
      <c r="L2170">
        <v>19</v>
      </c>
      <c r="M2170">
        <v>4</v>
      </c>
      <c r="N2170">
        <v>1</v>
      </c>
      <c r="O2170">
        <v>0</v>
      </c>
      <c r="P2170">
        <v>1</v>
      </c>
      <c r="Q2170">
        <v>0</v>
      </c>
      <c r="R2170">
        <v>240</v>
      </c>
      <c r="S2170">
        <v>136</v>
      </c>
      <c r="T2170">
        <v>9</v>
      </c>
      <c r="U2170">
        <v>3</v>
      </c>
      <c r="V2170">
        <v>13</v>
      </c>
      <c r="W2170">
        <v>1960</v>
      </c>
      <c r="X2170">
        <v>398</v>
      </c>
      <c r="Y2170">
        <v>36</v>
      </c>
      <c r="Z2170">
        <v>255</v>
      </c>
      <c r="AA2170">
        <v>168</v>
      </c>
      <c r="AB2170">
        <v>1373</v>
      </c>
      <c r="AC2170">
        <v>163</v>
      </c>
      <c r="AD2170">
        <v>28</v>
      </c>
      <c r="AE2170">
        <v>55</v>
      </c>
      <c r="AF2170">
        <v>309</v>
      </c>
      <c r="AG2170">
        <v>299</v>
      </c>
      <c r="AH2170">
        <v>28</v>
      </c>
      <c r="AI2170">
        <v>0</v>
      </c>
      <c r="AJ2170">
        <v>14</v>
      </c>
      <c r="AK2170">
        <v>49</v>
      </c>
      <c r="AL2170">
        <v>34</v>
      </c>
      <c r="AM2170">
        <v>20</v>
      </c>
      <c r="AN2170">
        <v>1</v>
      </c>
      <c r="AO2170">
        <v>3</v>
      </c>
      <c r="AP2170">
        <v>1</v>
      </c>
      <c r="AQ2170">
        <v>0</v>
      </c>
      <c r="AR2170">
        <v>0</v>
      </c>
      <c r="AS2170">
        <v>0</v>
      </c>
      <c r="AT2170">
        <v>0</v>
      </c>
      <c r="AU2170">
        <v>0</v>
      </c>
      <c r="AV2170">
        <v>0</v>
      </c>
      <c r="AW2170">
        <v>0</v>
      </c>
      <c r="AX2170">
        <v>0</v>
      </c>
      <c r="AY2170">
        <v>0</v>
      </c>
      <c r="AZ2170">
        <v>0</v>
      </c>
      <c r="BA2170">
        <v>0</v>
      </c>
      <c r="BB2170">
        <v>0</v>
      </c>
      <c r="BC2170">
        <v>0</v>
      </c>
      <c r="BD2170">
        <v>0</v>
      </c>
      <c r="BE2170">
        <v>0</v>
      </c>
      <c r="BF2170">
        <v>0</v>
      </c>
      <c r="BG2170" s="20">
        <v>1</v>
      </c>
      <c r="BH2170" s="20">
        <v>0</v>
      </c>
      <c r="BI2170" s="20">
        <v>133</v>
      </c>
      <c r="BJ2170" s="20">
        <v>0</v>
      </c>
      <c r="BK2170" s="20">
        <v>207</v>
      </c>
      <c r="BL2170" s="20">
        <v>1391</v>
      </c>
      <c r="BM2170" s="20">
        <v>917</v>
      </c>
      <c r="BN2170" s="20">
        <v>215</v>
      </c>
      <c r="BO2170" s="20">
        <v>28</v>
      </c>
      <c r="BP2170" s="20"/>
      <c r="BQ2170" s="20"/>
      <c r="BR2170" s="20"/>
      <c r="BS2170" s="20"/>
      <c r="BT2170" s="20"/>
      <c r="BU2170" s="20"/>
      <c r="BV2170" s="20"/>
    </row>
    <row r="2171" spans="1:74" x14ac:dyDescent="0.25">
      <c r="A2171" s="20" t="s">
        <v>405</v>
      </c>
      <c r="B2171" s="20" t="s">
        <v>463</v>
      </c>
      <c r="C2171" s="20" t="s">
        <v>464</v>
      </c>
      <c r="D2171" s="1">
        <v>44528</v>
      </c>
      <c r="E2171">
        <v>163</v>
      </c>
      <c r="F2171">
        <v>1</v>
      </c>
      <c r="G2171">
        <v>0</v>
      </c>
      <c r="H2171">
        <v>0</v>
      </c>
      <c r="I2171">
        <v>0</v>
      </c>
      <c r="J2171">
        <v>63</v>
      </c>
      <c r="K2171">
        <v>5</v>
      </c>
      <c r="L2171">
        <v>19</v>
      </c>
      <c r="M2171">
        <v>5</v>
      </c>
      <c r="N2171">
        <v>1</v>
      </c>
      <c r="O2171">
        <v>0</v>
      </c>
      <c r="P2171">
        <v>1</v>
      </c>
      <c r="Q2171">
        <v>0</v>
      </c>
      <c r="R2171">
        <v>238</v>
      </c>
      <c r="S2171">
        <v>143</v>
      </c>
      <c r="T2171">
        <v>9</v>
      </c>
      <c r="U2171">
        <v>3</v>
      </c>
      <c r="V2171">
        <v>13</v>
      </c>
      <c r="W2171">
        <v>1924</v>
      </c>
      <c r="X2171">
        <v>508</v>
      </c>
      <c r="Y2171">
        <v>36</v>
      </c>
      <c r="Z2171">
        <v>250</v>
      </c>
      <c r="AA2171">
        <v>161</v>
      </c>
      <c r="AB2171">
        <v>1344</v>
      </c>
      <c r="AC2171">
        <v>249</v>
      </c>
      <c r="AD2171">
        <v>27</v>
      </c>
      <c r="AE2171">
        <v>54</v>
      </c>
      <c r="AF2171">
        <v>294</v>
      </c>
      <c r="AG2171">
        <v>294</v>
      </c>
      <c r="AH2171">
        <v>33</v>
      </c>
      <c r="AI2171">
        <v>0</v>
      </c>
      <c r="AJ2171">
        <v>13</v>
      </c>
      <c r="AK2171">
        <v>47</v>
      </c>
      <c r="AL2171">
        <v>33</v>
      </c>
      <c r="AM2171">
        <v>21</v>
      </c>
      <c r="AN2171">
        <v>1</v>
      </c>
      <c r="AO2171">
        <v>3</v>
      </c>
      <c r="AP2171">
        <v>1</v>
      </c>
      <c r="AQ2171">
        <v>0</v>
      </c>
      <c r="AR2171">
        <v>0</v>
      </c>
      <c r="AS2171">
        <v>0</v>
      </c>
      <c r="AT2171">
        <v>0</v>
      </c>
      <c r="AU2171">
        <v>0</v>
      </c>
      <c r="AV2171">
        <v>0</v>
      </c>
      <c r="AW2171">
        <v>0</v>
      </c>
      <c r="AX2171">
        <v>0</v>
      </c>
      <c r="AY2171">
        <v>0</v>
      </c>
      <c r="AZ2171">
        <v>0</v>
      </c>
      <c r="BA2171">
        <v>0</v>
      </c>
      <c r="BB2171">
        <v>0</v>
      </c>
      <c r="BC2171">
        <v>0</v>
      </c>
      <c r="BD2171">
        <v>0</v>
      </c>
      <c r="BE2171">
        <v>0</v>
      </c>
      <c r="BF2171">
        <v>0</v>
      </c>
      <c r="BG2171" s="20">
        <v>1</v>
      </c>
      <c r="BH2171" s="20">
        <v>0</v>
      </c>
      <c r="BI2171" s="20">
        <v>131</v>
      </c>
      <c r="BJ2171" s="20">
        <v>0</v>
      </c>
      <c r="BK2171" s="20">
        <v>207</v>
      </c>
      <c r="BL2171" s="20">
        <v>1369</v>
      </c>
      <c r="BM2171" s="20">
        <v>906</v>
      </c>
      <c r="BN2171" s="20">
        <v>213</v>
      </c>
      <c r="BO2171" s="20">
        <v>27</v>
      </c>
      <c r="BP2171" s="20"/>
      <c r="BQ2171" s="20"/>
      <c r="BR2171" s="20"/>
      <c r="BS2171" s="20"/>
      <c r="BT2171" s="20"/>
      <c r="BU2171" s="20"/>
      <c r="BV2171" s="20"/>
    </row>
    <row r="2172" spans="1:74" x14ac:dyDescent="0.25">
      <c r="A2172" s="20" t="s">
        <v>405</v>
      </c>
      <c r="B2172" s="20" t="s">
        <v>463</v>
      </c>
      <c r="C2172" s="20" t="s">
        <v>464</v>
      </c>
      <c r="D2172" s="1">
        <v>44535</v>
      </c>
      <c r="E2172">
        <v>163</v>
      </c>
      <c r="F2172">
        <v>1</v>
      </c>
      <c r="G2172">
        <v>0</v>
      </c>
      <c r="H2172">
        <v>0</v>
      </c>
      <c r="I2172">
        <v>0</v>
      </c>
      <c r="J2172">
        <v>70</v>
      </c>
      <c r="K2172">
        <v>5</v>
      </c>
      <c r="L2172">
        <v>19</v>
      </c>
      <c r="M2172">
        <v>5</v>
      </c>
      <c r="N2172">
        <v>1</v>
      </c>
      <c r="O2172">
        <v>0</v>
      </c>
      <c r="P2172">
        <v>1</v>
      </c>
      <c r="Q2172">
        <v>0</v>
      </c>
      <c r="R2172">
        <v>240</v>
      </c>
      <c r="S2172">
        <v>150</v>
      </c>
      <c r="T2172">
        <v>9</v>
      </c>
      <c r="U2172">
        <v>3</v>
      </c>
      <c r="V2172">
        <v>14</v>
      </c>
      <c r="W2172">
        <v>1921</v>
      </c>
      <c r="X2172">
        <v>571</v>
      </c>
      <c r="Y2172">
        <v>35</v>
      </c>
      <c r="Z2172">
        <v>249</v>
      </c>
      <c r="AA2172">
        <v>160</v>
      </c>
      <c r="AB2172">
        <v>1356</v>
      </c>
      <c r="AC2172">
        <v>344</v>
      </c>
      <c r="AD2172">
        <v>27</v>
      </c>
      <c r="AE2172">
        <v>55</v>
      </c>
      <c r="AF2172">
        <v>295</v>
      </c>
      <c r="AG2172">
        <v>297</v>
      </c>
      <c r="AH2172">
        <v>48</v>
      </c>
      <c r="AI2172">
        <v>0</v>
      </c>
      <c r="AJ2172">
        <v>12</v>
      </c>
      <c r="AK2172">
        <v>48</v>
      </c>
      <c r="AL2172">
        <v>31</v>
      </c>
      <c r="AM2172">
        <v>19</v>
      </c>
      <c r="AN2172">
        <v>1</v>
      </c>
      <c r="AO2172">
        <v>3</v>
      </c>
      <c r="AP2172">
        <v>1</v>
      </c>
      <c r="AQ2172">
        <v>0</v>
      </c>
      <c r="AR2172">
        <v>0</v>
      </c>
      <c r="AS2172">
        <v>0</v>
      </c>
      <c r="AT2172">
        <v>0</v>
      </c>
      <c r="AU2172">
        <v>0</v>
      </c>
      <c r="AV2172">
        <v>0</v>
      </c>
      <c r="AW2172">
        <v>0</v>
      </c>
      <c r="AX2172">
        <v>0</v>
      </c>
      <c r="AY2172">
        <v>0</v>
      </c>
      <c r="AZ2172">
        <v>0</v>
      </c>
      <c r="BA2172">
        <v>0</v>
      </c>
      <c r="BB2172">
        <v>0</v>
      </c>
      <c r="BC2172">
        <v>0</v>
      </c>
      <c r="BD2172">
        <v>0</v>
      </c>
      <c r="BE2172">
        <v>0</v>
      </c>
      <c r="BF2172">
        <v>0</v>
      </c>
      <c r="BG2172" s="20">
        <v>1</v>
      </c>
      <c r="BH2172" s="20">
        <v>0</v>
      </c>
      <c r="BI2172" s="20">
        <v>131</v>
      </c>
      <c r="BJ2172" s="20">
        <v>0</v>
      </c>
      <c r="BK2172" s="20">
        <v>208</v>
      </c>
      <c r="BL2172" s="20">
        <v>1371</v>
      </c>
      <c r="BM2172" s="20">
        <v>914</v>
      </c>
      <c r="BN2172" s="20">
        <v>216</v>
      </c>
      <c r="BO2172" s="20">
        <v>25</v>
      </c>
      <c r="BP2172" s="20"/>
      <c r="BQ2172" s="20"/>
      <c r="BR2172" s="20"/>
      <c r="BS2172" s="20"/>
      <c r="BT2172" s="20"/>
      <c r="BU2172" s="20"/>
      <c r="BV2172" s="20"/>
    </row>
    <row r="2173" spans="1:74" x14ac:dyDescent="0.25">
      <c r="A2173" s="20" t="s">
        <v>405</v>
      </c>
      <c r="B2173" s="20" t="s">
        <v>463</v>
      </c>
      <c r="C2173" s="20" t="s">
        <v>464</v>
      </c>
      <c r="D2173" s="1">
        <v>44542</v>
      </c>
      <c r="E2173">
        <v>163</v>
      </c>
      <c r="F2173">
        <v>1</v>
      </c>
      <c r="G2173">
        <v>0</v>
      </c>
      <c r="H2173">
        <v>0</v>
      </c>
      <c r="I2173">
        <v>0</v>
      </c>
      <c r="J2173">
        <v>85</v>
      </c>
      <c r="K2173">
        <v>5</v>
      </c>
      <c r="L2173">
        <v>19</v>
      </c>
      <c r="M2173">
        <v>5</v>
      </c>
      <c r="N2173">
        <v>1</v>
      </c>
      <c r="O2173">
        <v>0</v>
      </c>
      <c r="P2173">
        <v>1</v>
      </c>
      <c r="Q2173">
        <v>0</v>
      </c>
      <c r="R2173">
        <v>239</v>
      </c>
      <c r="S2173">
        <v>154</v>
      </c>
      <c r="T2173">
        <v>9</v>
      </c>
      <c r="U2173">
        <v>3</v>
      </c>
      <c r="V2173">
        <v>14</v>
      </c>
      <c r="W2173">
        <v>1925</v>
      </c>
      <c r="X2173">
        <v>665</v>
      </c>
      <c r="Y2173">
        <v>35</v>
      </c>
      <c r="Z2173">
        <v>247</v>
      </c>
      <c r="AA2173">
        <v>160</v>
      </c>
      <c r="AB2173">
        <v>1355</v>
      </c>
      <c r="AC2173">
        <v>441</v>
      </c>
      <c r="AD2173">
        <v>27</v>
      </c>
      <c r="AE2173">
        <v>54</v>
      </c>
      <c r="AF2173">
        <v>294</v>
      </c>
      <c r="AG2173">
        <v>297</v>
      </c>
      <c r="AH2173">
        <v>73</v>
      </c>
      <c r="AI2173">
        <v>0</v>
      </c>
      <c r="AJ2173">
        <v>11</v>
      </c>
      <c r="AK2173">
        <v>48</v>
      </c>
      <c r="AL2173">
        <v>31</v>
      </c>
      <c r="AM2173">
        <v>19</v>
      </c>
      <c r="AN2173">
        <v>1</v>
      </c>
      <c r="AO2173">
        <v>3</v>
      </c>
      <c r="AP2173">
        <v>1</v>
      </c>
      <c r="AQ2173">
        <v>0</v>
      </c>
      <c r="AR2173">
        <v>0</v>
      </c>
      <c r="AS2173">
        <v>0</v>
      </c>
      <c r="AT2173">
        <v>0</v>
      </c>
      <c r="AU2173">
        <v>0</v>
      </c>
      <c r="AV2173">
        <v>0</v>
      </c>
      <c r="AW2173">
        <v>0</v>
      </c>
      <c r="AX2173">
        <v>0</v>
      </c>
      <c r="AY2173">
        <v>0</v>
      </c>
      <c r="AZ2173">
        <v>0</v>
      </c>
      <c r="BA2173">
        <v>0</v>
      </c>
      <c r="BB2173">
        <v>0</v>
      </c>
      <c r="BC2173">
        <v>0</v>
      </c>
      <c r="BD2173">
        <v>0</v>
      </c>
      <c r="BE2173">
        <v>0</v>
      </c>
      <c r="BF2173">
        <v>0</v>
      </c>
      <c r="BG2173" s="20">
        <v>1</v>
      </c>
      <c r="BH2173" s="20">
        <v>0</v>
      </c>
      <c r="BI2173" s="20">
        <v>131</v>
      </c>
      <c r="BJ2173" s="20">
        <v>0</v>
      </c>
      <c r="BK2173" s="20">
        <v>207</v>
      </c>
      <c r="BL2173" s="20">
        <v>1378</v>
      </c>
      <c r="BM2173" s="20">
        <v>920</v>
      </c>
      <c r="BN2173" s="20">
        <v>216</v>
      </c>
      <c r="BO2173" s="20">
        <v>25</v>
      </c>
      <c r="BP2173" s="20"/>
      <c r="BQ2173" s="20"/>
      <c r="BR2173" s="20"/>
      <c r="BS2173" s="20"/>
      <c r="BT2173" s="20"/>
      <c r="BU2173" s="20"/>
      <c r="BV2173" s="20"/>
    </row>
    <row r="2174" spans="1:74" x14ac:dyDescent="0.25">
      <c r="A2174" s="20" t="s">
        <v>405</v>
      </c>
      <c r="B2174" s="20" t="s">
        <v>463</v>
      </c>
      <c r="C2174" s="20" t="s">
        <v>464</v>
      </c>
      <c r="D2174" s="1">
        <v>44549</v>
      </c>
      <c r="E2174">
        <v>163</v>
      </c>
      <c r="F2174">
        <v>1</v>
      </c>
      <c r="G2174">
        <v>0</v>
      </c>
      <c r="H2174">
        <v>0</v>
      </c>
      <c r="I2174">
        <v>0</v>
      </c>
      <c r="J2174">
        <v>94</v>
      </c>
      <c r="K2174">
        <v>5</v>
      </c>
      <c r="L2174">
        <v>19</v>
      </c>
      <c r="M2174">
        <v>5</v>
      </c>
      <c r="N2174">
        <v>1</v>
      </c>
      <c r="O2174">
        <v>0</v>
      </c>
      <c r="P2174">
        <v>1</v>
      </c>
      <c r="Q2174">
        <v>0</v>
      </c>
      <c r="R2174">
        <v>241</v>
      </c>
      <c r="S2174">
        <v>163</v>
      </c>
      <c r="T2174">
        <v>9</v>
      </c>
      <c r="U2174">
        <v>3</v>
      </c>
      <c r="V2174">
        <v>15</v>
      </c>
      <c r="W2174">
        <v>1937</v>
      </c>
      <c r="X2174">
        <v>744</v>
      </c>
      <c r="Y2174">
        <v>34</v>
      </c>
      <c r="Z2174">
        <v>245</v>
      </c>
      <c r="AA2174">
        <v>161</v>
      </c>
      <c r="AB2174">
        <v>1366</v>
      </c>
      <c r="AC2174">
        <v>506</v>
      </c>
      <c r="AD2174">
        <v>27</v>
      </c>
      <c r="AE2174">
        <v>53</v>
      </c>
      <c r="AF2174">
        <v>297</v>
      </c>
      <c r="AG2174">
        <v>296</v>
      </c>
      <c r="AH2174">
        <v>105</v>
      </c>
      <c r="AI2174">
        <v>0</v>
      </c>
      <c r="AJ2174">
        <v>11</v>
      </c>
      <c r="AK2174">
        <v>48</v>
      </c>
      <c r="AL2174">
        <v>31</v>
      </c>
      <c r="AM2174">
        <v>21</v>
      </c>
      <c r="AN2174">
        <v>1</v>
      </c>
      <c r="AO2174">
        <v>3</v>
      </c>
      <c r="AP2174">
        <v>1</v>
      </c>
      <c r="AQ2174">
        <v>0</v>
      </c>
      <c r="AR2174">
        <v>0</v>
      </c>
      <c r="AS2174">
        <v>0</v>
      </c>
      <c r="AT2174">
        <v>0</v>
      </c>
      <c r="AU2174">
        <v>0</v>
      </c>
      <c r="AV2174">
        <v>0</v>
      </c>
      <c r="AW2174">
        <v>0</v>
      </c>
      <c r="AX2174">
        <v>0</v>
      </c>
      <c r="AY2174">
        <v>0</v>
      </c>
      <c r="AZ2174">
        <v>0</v>
      </c>
      <c r="BA2174">
        <v>0</v>
      </c>
      <c r="BB2174">
        <v>0</v>
      </c>
      <c r="BC2174">
        <v>0</v>
      </c>
      <c r="BD2174">
        <v>0</v>
      </c>
      <c r="BE2174">
        <v>0</v>
      </c>
      <c r="BF2174">
        <v>0</v>
      </c>
      <c r="BG2174" s="20">
        <v>1</v>
      </c>
      <c r="BH2174" s="20">
        <v>0</v>
      </c>
      <c r="BI2174" s="20">
        <v>132</v>
      </c>
      <c r="BJ2174" s="20">
        <v>0</v>
      </c>
      <c r="BK2174" s="20">
        <v>207</v>
      </c>
      <c r="BL2174" s="20">
        <v>1393</v>
      </c>
      <c r="BM2174" s="20">
        <v>923</v>
      </c>
      <c r="BN2174" s="20">
        <v>217</v>
      </c>
      <c r="BO2174" s="20">
        <v>25</v>
      </c>
      <c r="BP2174" s="20">
        <v>13526</v>
      </c>
      <c r="BQ2174" s="20">
        <v>2512</v>
      </c>
      <c r="BR2174" s="20">
        <v>0</v>
      </c>
      <c r="BS2174" s="20">
        <v>46</v>
      </c>
      <c r="BT2174" s="20">
        <v>198</v>
      </c>
      <c r="BU2174" s="20">
        <v>4388</v>
      </c>
      <c r="BV2174" s="20">
        <v>8161</v>
      </c>
    </row>
    <row r="2175" spans="1:74" x14ac:dyDescent="0.25">
      <c r="A2175" s="20" t="s">
        <v>405</v>
      </c>
      <c r="B2175" s="20" t="s">
        <v>463</v>
      </c>
      <c r="C2175" s="20" t="s">
        <v>464</v>
      </c>
      <c r="D2175" s="1">
        <v>44558</v>
      </c>
      <c r="E2175">
        <v>163</v>
      </c>
      <c r="F2175">
        <v>1</v>
      </c>
      <c r="G2175">
        <v>0</v>
      </c>
      <c r="H2175">
        <v>0</v>
      </c>
      <c r="I2175">
        <v>0</v>
      </c>
      <c r="J2175">
        <v>98</v>
      </c>
      <c r="K2175">
        <v>5</v>
      </c>
      <c r="L2175">
        <v>19</v>
      </c>
      <c r="M2175">
        <v>5</v>
      </c>
      <c r="N2175">
        <v>1</v>
      </c>
      <c r="O2175">
        <v>0</v>
      </c>
      <c r="P2175">
        <v>1</v>
      </c>
      <c r="Q2175">
        <v>0</v>
      </c>
      <c r="R2175">
        <v>245</v>
      </c>
      <c r="S2175">
        <v>168</v>
      </c>
      <c r="T2175">
        <v>9</v>
      </c>
      <c r="U2175">
        <v>4</v>
      </c>
      <c r="V2175">
        <v>15</v>
      </c>
      <c r="W2175">
        <v>1945</v>
      </c>
      <c r="X2175">
        <v>811</v>
      </c>
      <c r="Y2175">
        <v>34</v>
      </c>
      <c r="Z2175">
        <v>244</v>
      </c>
      <c r="AA2175">
        <v>159</v>
      </c>
      <c r="AB2175">
        <v>1371</v>
      </c>
      <c r="AC2175">
        <v>555</v>
      </c>
      <c r="AD2175">
        <v>26</v>
      </c>
      <c r="AE2175">
        <v>53</v>
      </c>
      <c r="AF2175">
        <v>297</v>
      </c>
      <c r="AG2175">
        <v>301</v>
      </c>
      <c r="AH2175">
        <v>120</v>
      </c>
      <c r="AI2175">
        <v>0</v>
      </c>
      <c r="AJ2175">
        <v>11</v>
      </c>
      <c r="AK2175">
        <v>48</v>
      </c>
      <c r="AL2175">
        <v>31</v>
      </c>
      <c r="AM2175">
        <v>21</v>
      </c>
      <c r="AN2175">
        <v>1</v>
      </c>
      <c r="AO2175">
        <v>3</v>
      </c>
      <c r="AP2175">
        <v>1</v>
      </c>
      <c r="AQ2175">
        <v>0</v>
      </c>
      <c r="AR2175">
        <v>0</v>
      </c>
      <c r="AS2175">
        <v>0</v>
      </c>
      <c r="AT2175">
        <v>0</v>
      </c>
      <c r="AU2175">
        <v>0</v>
      </c>
      <c r="AV2175">
        <v>0</v>
      </c>
      <c r="AW2175">
        <v>0</v>
      </c>
      <c r="AX2175">
        <v>0</v>
      </c>
      <c r="AY2175">
        <v>0</v>
      </c>
      <c r="AZ2175">
        <v>0</v>
      </c>
      <c r="BA2175">
        <v>0</v>
      </c>
      <c r="BB2175">
        <v>0</v>
      </c>
      <c r="BC2175">
        <v>0</v>
      </c>
      <c r="BD2175">
        <v>0</v>
      </c>
      <c r="BE2175">
        <v>0</v>
      </c>
      <c r="BF2175">
        <v>0</v>
      </c>
      <c r="BG2175" s="20">
        <v>1</v>
      </c>
      <c r="BH2175" s="20">
        <v>0</v>
      </c>
      <c r="BI2175" s="20">
        <v>132</v>
      </c>
      <c r="BJ2175" s="20">
        <v>0</v>
      </c>
      <c r="BK2175" s="20">
        <v>208</v>
      </c>
      <c r="BL2175" s="20">
        <v>1403</v>
      </c>
      <c r="BM2175" s="20">
        <v>925</v>
      </c>
      <c r="BN2175" s="20">
        <v>223</v>
      </c>
      <c r="BO2175" s="20">
        <v>25</v>
      </c>
      <c r="BP2175" s="20">
        <v>13605</v>
      </c>
      <c r="BQ2175" s="20">
        <v>3411</v>
      </c>
      <c r="BR2175" s="20">
        <v>0</v>
      </c>
      <c r="BS2175" s="20">
        <v>45</v>
      </c>
      <c r="BT2175" s="20">
        <v>200</v>
      </c>
      <c r="BU2175" s="20">
        <v>4377</v>
      </c>
      <c r="BV2175" s="20">
        <v>8254</v>
      </c>
    </row>
    <row r="2176" spans="1:74" x14ac:dyDescent="0.25">
      <c r="A2176" s="20" t="s">
        <v>405</v>
      </c>
      <c r="B2176" s="20" t="s">
        <v>463</v>
      </c>
      <c r="C2176" s="20" t="s">
        <v>464</v>
      </c>
      <c r="D2176" s="1">
        <v>44564</v>
      </c>
      <c r="E2176">
        <v>164</v>
      </c>
      <c r="F2176">
        <v>1</v>
      </c>
      <c r="G2176">
        <v>0</v>
      </c>
      <c r="H2176">
        <v>0</v>
      </c>
      <c r="I2176">
        <v>0</v>
      </c>
      <c r="J2176">
        <v>100</v>
      </c>
      <c r="K2176">
        <v>5</v>
      </c>
      <c r="L2176">
        <v>19</v>
      </c>
      <c r="M2176">
        <v>5</v>
      </c>
      <c r="N2176">
        <v>1</v>
      </c>
      <c r="O2176">
        <v>0</v>
      </c>
      <c r="P2176">
        <v>1</v>
      </c>
      <c r="Q2176">
        <v>0</v>
      </c>
      <c r="R2176">
        <v>247</v>
      </c>
      <c r="S2176">
        <v>171</v>
      </c>
      <c r="T2176">
        <v>9</v>
      </c>
      <c r="U2176">
        <v>4</v>
      </c>
      <c r="V2176">
        <v>15</v>
      </c>
      <c r="W2176">
        <v>1946</v>
      </c>
      <c r="X2176">
        <v>846</v>
      </c>
      <c r="Y2176">
        <v>34</v>
      </c>
      <c r="Z2176">
        <v>241</v>
      </c>
      <c r="AA2176">
        <v>158</v>
      </c>
      <c r="AB2176">
        <v>1384</v>
      </c>
      <c r="AC2176">
        <v>579</v>
      </c>
      <c r="AD2176">
        <v>25</v>
      </c>
      <c r="AE2176">
        <v>53</v>
      </c>
      <c r="AF2176">
        <v>302</v>
      </c>
      <c r="AG2176">
        <v>304</v>
      </c>
      <c r="AH2176">
        <v>132</v>
      </c>
      <c r="AI2176">
        <v>0</v>
      </c>
      <c r="AJ2176">
        <v>11</v>
      </c>
      <c r="AK2176">
        <v>48</v>
      </c>
      <c r="AL2176">
        <v>31</v>
      </c>
      <c r="AM2176">
        <v>21</v>
      </c>
      <c r="AN2176">
        <v>1</v>
      </c>
      <c r="AO2176">
        <v>3</v>
      </c>
      <c r="AP2176">
        <v>1</v>
      </c>
      <c r="AQ2176">
        <v>0</v>
      </c>
      <c r="AR2176">
        <v>0</v>
      </c>
      <c r="AS2176">
        <v>0</v>
      </c>
      <c r="AT2176">
        <v>0</v>
      </c>
      <c r="AU2176">
        <v>0</v>
      </c>
      <c r="AV2176">
        <v>0</v>
      </c>
      <c r="AW2176">
        <v>0</v>
      </c>
      <c r="AX2176">
        <v>0</v>
      </c>
      <c r="AY2176">
        <v>0</v>
      </c>
      <c r="AZ2176">
        <v>0</v>
      </c>
      <c r="BA2176">
        <v>0</v>
      </c>
      <c r="BB2176">
        <v>0</v>
      </c>
      <c r="BC2176">
        <v>0</v>
      </c>
      <c r="BD2176">
        <v>0</v>
      </c>
      <c r="BE2176">
        <v>0</v>
      </c>
      <c r="BF2176">
        <v>0</v>
      </c>
      <c r="BG2176" s="20">
        <v>1</v>
      </c>
      <c r="BH2176" s="20">
        <v>0</v>
      </c>
      <c r="BI2176" s="20">
        <v>133</v>
      </c>
      <c r="BJ2176" s="20">
        <v>0</v>
      </c>
      <c r="BK2176" s="20">
        <v>211</v>
      </c>
      <c r="BL2176" s="20">
        <v>1408</v>
      </c>
      <c r="BM2176" s="20">
        <v>933</v>
      </c>
      <c r="BN2176" s="20">
        <v>224</v>
      </c>
      <c r="BO2176" s="20">
        <v>26</v>
      </c>
      <c r="BP2176" s="20">
        <v>13647</v>
      </c>
      <c r="BQ2176" s="20">
        <v>3720</v>
      </c>
      <c r="BR2176" s="20">
        <v>0</v>
      </c>
      <c r="BS2176" s="20">
        <v>43</v>
      </c>
      <c r="BT2176" s="20">
        <v>200</v>
      </c>
      <c r="BU2176" s="20">
        <v>4395</v>
      </c>
      <c r="BV2176" s="20">
        <v>8286</v>
      </c>
    </row>
    <row r="2177" spans="1:74" x14ac:dyDescent="0.25">
      <c r="A2177" s="20" t="s">
        <v>405</v>
      </c>
      <c r="B2177" s="20" t="s">
        <v>463</v>
      </c>
      <c r="C2177" s="20" t="s">
        <v>464</v>
      </c>
      <c r="D2177" s="1">
        <v>44570</v>
      </c>
      <c r="E2177">
        <v>163</v>
      </c>
      <c r="F2177">
        <v>1</v>
      </c>
      <c r="G2177">
        <v>0</v>
      </c>
      <c r="H2177">
        <v>0</v>
      </c>
      <c r="I2177">
        <v>0</v>
      </c>
      <c r="J2177">
        <v>103</v>
      </c>
      <c r="K2177">
        <v>5</v>
      </c>
      <c r="L2177">
        <v>19</v>
      </c>
      <c r="M2177">
        <v>5</v>
      </c>
      <c r="N2177">
        <v>1</v>
      </c>
      <c r="O2177">
        <v>0</v>
      </c>
      <c r="P2177">
        <v>1</v>
      </c>
      <c r="Q2177">
        <v>0</v>
      </c>
      <c r="R2177">
        <v>247</v>
      </c>
      <c r="S2177">
        <v>170</v>
      </c>
      <c r="T2177">
        <v>9</v>
      </c>
      <c r="U2177">
        <v>4</v>
      </c>
      <c r="V2177">
        <v>15</v>
      </c>
      <c r="W2177">
        <v>1938</v>
      </c>
      <c r="X2177">
        <v>864</v>
      </c>
      <c r="Y2177">
        <v>34</v>
      </c>
      <c r="Z2177">
        <v>238</v>
      </c>
      <c r="AA2177">
        <v>153</v>
      </c>
      <c r="AB2177">
        <v>1390</v>
      </c>
      <c r="AC2177">
        <v>607</v>
      </c>
      <c r="AD2177">
        <v>25</v>
      </c>
      <c r="AE2177">
        <v>53</v>
      </c>
      <c r="AF2177">
        <v>299</v>
      </c>
      <c r="AG2177">
        <v>308</v>
      </c>
      <c r="AH2177">
        <v>140</v>
      </c>
      <c r="AI2177">
        <v>0</v>
      </c>
      <c r="AJ2177">
        <v>12</v>
      </c>
      <c r="AK2177">
        <v>48</v>
      </c>
      <c r="AL2177">
        <v>31</v>
      </c>
      <c r="AM2177">
        <v>21</v>
      </c>
      <c r="AN2177">
        <v>1</v>
      </c>
      <c r="AO2177">
        <v>3</v>
      </c>
      <c r="AP2177">
        <v>1</v>
      </c>
      <c r="AQ2177">
        <v>0</v>
      </c>
      <c r="AR2177">
        <v>0</v>
      </c>
      <c r="AS2177">
        <v>0</v>
      </c>
      <c r="AT2177">
        <v>0</v>
      </c>
      <c r="AU2177">
        <v>0</v>
      </c>
      <c r="AV2177">
        <v>0</v>
      </c>
      <c r="AW2177">
        <v>0</v>
      </c>
      <c r="AX2177">
        <v>0</v>
      </c>
      <c r="AY2177">
        <v>0</v>
      </c>
      <c r="AZ2177">
        <v>0</v>
      </c>
      <c r="BA2177">
        <v>0</v>
      </c>
      <c r="BB2177">
        <v>0</v>
      </c>
      <c r="BC2177">
        <v>0</v>
      </c>
      <c r="BD2177">
        <v>0</v>
      </c>
      <c r="BE2177">
        <v>0</v>
      </c>
      <c r="BF2177">
        <v>0</v>
      </c>
      <c r="BG2177" s="20">
        <v>1</v>
      </c>
      <c r="BH2177" s="20">
        <v>0</v>
      </c>
      <c r="BI2177" s="20">
        <v>132</v>
      </c>
      <c r="BJ2177" s="20">
        <v>0</v>
      </c>
      <c r="BK2177" s="20">
        <v>211</v>
      </c>
      <c r="BL2177" s="20">
        <v>1404</v>
      </c>
      <c r="BM2177" s="20">
        <v>938</v>
      </c>
      <c r="BN2177" s="20">
        <v>227</v>
      </c>
      <c r="BO2177" s="20">
        <v>26</v>
      </c>
      <c r="BP2177" s="20">
        <v>13700</v>
      </c>
      <c r="BQ2177" s="20">
        <v>4055</v>
      </c>
      <c r="BR2177" s="20">
        <v>0</v>
      </c>
      <c r="BS2177" s="20">
        <v>45</v>
      </c>
      <c r="BT2177" s="20">
        <v>205</v>
      </c>
      <c r="BU2177" s="20">
        <v>4367</v>
      </c>
      <c r="BV2177" s="20">
        <v>8357</v>
      </c>
    </row>
    <row r="2178" spans="1:74" x14ac:dyDescent="0.25">
      <c r="A2178" s="20" t="s">
        <v>405</v>
      </c>
      <c r="B2178" s="20" t="s">
        <v>463</v>
      </c>
      <c r="C2178" s="20" t="s">
        <v>464</v>
      </c>
      <c r="D2178" s="1">
        <v>44577</v>
      </c>
      <c r="E2178">
        <v>163</v>
      </c>
      <c r="F2178">
        <v>1</v>
      </c>
      <c r="G2178">
        <v>0</v>
      </c>
      <c r="H2178">
        <v>0</v>
      </c>
      <c r="I2178">
        <v>0</v>
      </c>
      <c r="J2178">
        <v>104</v>
      </c>
      <c r="K2178">
        <v>5</v>
      </c>
      <c r="L2178">
        <v>19</v>
      </c>
      <c r="M2178">
        <v>5</v>
      </c>
      <c r="N2178">
        <v>2</v>
      </c>
      <c r="O2178">
        <v>1</v>
      </c>
      <c r="P2178">
        <v>1</v>
      </c>
      <c r="Q2178">
        <v>0</v>
      </c>
      <c r="R2178">
        <v>247</v>
      </c>
      <c r="S2178">
        <v>168</v>
      </c>
      <c r="T2178">
        <v>9</v>
      </c>
      <c r="U2178">
        <v>4</v>
      </c>
      <c r="V2178">
        <v>17</v>
      </c>
      <c r="W2178">
        <v>1930</v>
      </c>
      <c r="X2178">
        <v>885</v>
      </c>
      <c r="Y2178">
        <v>33</v>
      </c>
      <c r="Z2178">
        <v>240</v>
      </c>
      <c r="AA2178">
        <v>152</v>
      </c>
      <c r="AB2178">
        <v>1382</v>
      </c>
      <c r="AC2178">
        <v>622</v>
      </c>
      <c r="AD2178">
        <v>25</v>
      </c>
      <c r="AE2178">
        <v>51</v>
      </c>
      <c r="AF2178">
        <v>296</v>
      </c>
      <c r="AG2178">
        <v>307</v>
      </c>
      <c r="AH2178">
        <v>146</v>
      </c>
      <c r="AI2178">
        <v>0</v>
      </c>
      <c r="AJ2178">
        <v>12</v>
      </c>
      <c r="AK2178">
        <v>48</v>
      </c>
      <c r="AL2178">
        <v>31</v>
      </c>
      <c r="AM2178">
        <v>21</v>
      </c>
      <c r="AN2178">
        <v>1</v>
      </c>
      <c r="AO2178">
        <v>3</v>
      </c>
      <c r="AP2178">
        <v>1</v>
      </c>
      <c r="AQ2178">
        <v>0</v>
      </c>
      <c r="AR2178">
        <v>0</v>
      </c>
      <c r="AS2178">
        <v>0</v>
      </c>
      <c r="AT2178">
        <v>0</v>
      </c>
      <c r="AU2178">
        <v>0</v>
      </c>
      <c r="AV2178">
        <v>0</v>
      </c>
      <c r="AW2178">
        <v>0</v>
      </c>
      <c r="AX2178">
        <v>0</v>
      </c>
      <c r="AY2178">
        <v>0</v>
      </c>
      <c r="AZ2178">
        <v>0</v>
      </c>
      <c r="BA2178">
        <v>0</v>
      </c>
      <c r="BB2178">
        <v>0</v>
      </c>
      <c r="BC2178">
        <v>0</v>
      </c>
      <c r="BD2178">
        <v>0</v>
      </c>
      <c r="BE2178">
        <v>0</v>
      </c>
      <c r="BF2178">
        <v>0</v>
      </c>
      <c r="BG2178" s="20">
        <v>1</v>
      </c>
      <c r="BH2178" s="20">
        <v>0</v>
      </c>
      <c r="BI2178" s="20">
        <v>132</v>
      </c>
      <c r="BJ2178" s="20">
        <v>1</v>
      </c>
      <c r="BK2178" s="20">
        <v>209</v>
      </c>
      <c r="BL2178" s="20">
        <v>1398</v>
      </c>
      <c r="BM2178" s="20">
        <v>938</v>
      </c>
      <c r="BN2178" s="20">
        <v>227</v>
      </c>
      <c r="BO2178" s="20">
        <v>26</v>
      </c>
      <c r="BP2178" s="20">
        <v>13618</v>
      </c>
      <c r="BQ2178" s="20">
        <v>4282</v>
      </c>
      <c r="BR2178" s="20">
        <v>0</v>
      </c>
      <c r="BS2178" s="20">
        <v>45</v>
      </c>
      <c r="BT2178" s="20">
        <v>205</v>
      </c>
      <c r="BU2178" s="20">
        <v>4345</v>
      </c>
      <c r="BV2178" s="20">
        <v>8304</v>
      </c>
    </row>
    <row r="2179" spans="1:74" x14ac:dyDescent="0.25">
      <c r="A2179" s="20" t="s">
        <v>405</v>
      </c>
      <c r="B2179" s="20" t="s">
        <v>463</v>
      </c>
      <c r="C2179" s="20" t="s">
        <v>464</v>
      </c>
      <c r="D2179" s="1">
        <v>44584</v>
      </c>
      <c r="E2179">
        <v>164</v>
      </c>
      <c r="F2179">
        <v>1</v>
      </c>
      <c r="G2179">
        <v>0</v>
      </c>
      <c r="H2179">
        <v>0</v>
      </c>
      <c r="I2179">
        <v>0</v>
      </c>
      <c r="J2179">
        <v>105</v>
      </c>
      <c r="K2179">
        <v>5</v>
      </c>
      <c r="L2179">
        <v>18</v>
      </c>
      <c r="M2179">
        <v>5</v>
      </c>
      <c r="N2179">
        <v>2</v>
      </c>
      <c r="O2179">
        <v>1</v>
      </c>
      <c r="P2179">
        <v>1</v>
      </c>
      <c r="Q2179">
        <v>0</v>
      </c>
      <c r="R2179">
        <v>250</v>
      </c>
      <c r="S2179">
        <v>171</v>
      </c>
      <c r="T2179">
        <v>9</v>
      </c>
      <c r="U2179">
        <v>4</v>
      </c>
      <c r="V2179">
        <v>18</v>
      </c>
      <c r="W2179">
        <v>1933</v>
      </c>
      <c r="X2179">
        <v>895</v>
      </c>
      <c r="Y2179">
        <v>33</v>
      </c>
      <c r="Z2179">
        <v>240</v>
      </c>
      <c r="AA2179">
        <v>155</v>
      </c>
      <c r="AB2179">
        <v>1387</v>
      </c>
      <c r="AC2179">
        <v>629</v>
      </c>
      <c r="AD2179">
        <v>25</v>
      </c>
      <c r="AE2179">
        <v>51</v>
      </c>
      <c r="AF2179">
        <v>298</v>
      </c>
      <c r="AG2179">
        <v>309</v>
      </c>
      <c r="AH2179">
        <v>148</v>
      </c>
      <c r="AI2179">
        <v>0</v>
      </c>
      <c r="AJ2179">
        <v>12</v>
      </c>
      <c r="AK2179">
        <v>48</v>
      </c>
      <c r="AL2179">
        <v>31</v>
      </c>
      <c r="AM2179">
        <v>22</v>
      </c>
      <c r="AN2179">
        <v>1</v>
      </c>
      <c r="AO2179">
        <v>3</v>
      </c>
      <c r="AP2179">
        <v>1</v>
      </c>
      <c r="AQ2179">
        <v>0</v>
      </c>
      <c r="AR2179">
        <v>0</v>
      </c>
      <c r="AS2179">
        <v>0</v>
      </c>
      <c r="AT2179">
        <v>0</v>
      </c>
      <c r="AU2179">
        <v>0</v>
      </c>
      <c r="AV2179">
        <v>0</v>
      </c>
      <c r="AW2179">
        <v>0</v>
      </c>
      <c r="AX2179">
        <v>0</v>
      </c>
      <c r="AY2179">
        <v>0</v>
      </c>
      <c r="AZ2179">
        <v>0</v>
      </c>
      <c r="BA2179">
        <v>0</v>
      </c>
      <c r="BB2179">
        <v>0</v>
      </c>
      <c r="BC2179">
        <v>0</v>
      </c>
      <c r="BD2179">
        <v>0</v>
      </c>
      <c r="BE2179">
        <v>0</v>
      </c>
      <c r="BF2179">
        <v>0</v>
      </c>
      <c r="BG2179" s="20">
        <v>1</v>
      </c>
      <c r="BH2179" s="20">
        <v>0</v>
      </c>
      <c r="BI2179" s="20">
        <v>133</v>
      </c>
      <c r="BJ2179" s="20">
        <v>1</v>
      </c>
      <c r="BK2179" s="20">
        <v>211</v>
      </c>
      <c r="BL2179" s="20">
        <v>1401</v>
      </c>
      <c r="BM2179" s="20">
        <v>943</v>
      </c>
      <c r="BN2179" s="20">
        <v>228</v>
      </c>
      <c r="BO2179" s="20">
        <v>26</v>
      </c>
      <c r="BP2179" s="20">
        <v>13669</v>
      </c>
      <c r="BQ2179" s="20">
        <v>4415</v>
      </c>
      <c r="BR2179" s="20">
        <v>0</v>
      </c>
      <c r="BS2179" s="20">
        <v>44</v>
      </c>
      <c r="BT2179" s="20">
        <v>209</v>
      </c>
      <c r="BU2179" s="20">
        <v>4351</v>
      </c>
      <c r="BV2179" s="20">
        <v>8352</v>
      </c>
    </row>
    <row r="2180" spans="1:74" x14ac:dyDescent="0.25">
      <c r="A2180" s="20" t="s">
        <v>405</v>
      </c>
      <c r="B2180" s="20" t="s">
        <v>463</v>
      </c>
      <c r="C2180" s="20" t="s">
        <v>464</v>
      </c>
      <c r="D2180" s="1">
        <v>44591</v>
      </c>
      <c r="E2180">
        <v>165</v>
      </c>
      <c r="F2180">
        <v>1</v>
      </c>
      <c r="G2180">
        <v>0</v>
      </c>
      <c r="H2180">
        <v>0</v>
      </c>
      <c r="I2180">
        <v>0</v>
      </c>
      <c r="J2180">
        <v>106</v>
      </c>
      <c r="K2180">
        <v>5</v>
      </c>
      <c r="L2180">
        <v>18</v>
      </c>
      <c r="M2180">
        <v>5</v>
      </c>
      <c r="N2180">
        <v>2</v>
      </c>
      <c r="O2180">
        <v>1</v>
      </c>
      <c r="P2180">
        <v>1</v>
      </c>
      <c r="Q2180">
        <v>0</v>
      </c>
      <c r="R2180">
        <v>250</v>
      </c>
      <c r="S2180">
        <v>172</v>
      </c>
      <c r="T2180">
        <v>9</v>
      </c>
      <c r="U2180">
        <v>4</v>
      </c>
      <c r="V2180">
        <v>19</v>
      </c>
      <c r="W2180">
        <v>1930</v>
      </c>
      <c r="X2180">
        <v>911</v>
      </c>
      <c r="Y2180">
        <v>32</v>
      </c>
      <c r="Z2180">
        <v>233</v>
      </c>
      <c r="AA2180">
        <v>154</v>
      </c>
      <c r="AB2180">
        <v>1385</v>
      </c>
      <c r="AC2180">
        <v>650</v>
      </c>
      <c r="AD2180">
        <v>24</v>
      </c>
      <c r="AE2180">
        <v>48</v>
      </c>
      <c r="AF2180">
        <v>295</v>
      </c>
      <c r="AG2180">
        <v>309</v>
      </c>
      <c r="AH2180">
        <v>155</v>
      </c>
      <c r="AI2180">
        <v>0</v>
      </c>
      <c r="AJ2180">
        <v>12</v>
      </c>
      <c r="AK2180">
        <v>49</v>
      </c>
      <c r="AL2180">
        <v>31</v>
      </c>
      <c r="AM2180">
        <v>22</v>
      </c>
      <c r="AN2180">
        <v>1</v>
      </c>
      <c r="AO2180">
        <v>3</v>
      </c>
      <c r="AP2180">
        <v>1</v>
      </c>
      <c r="AQ2180">
        <v>0</v>
      </c>
      <c r="AR2180">
        <v>0</v>
      </c>
      <c r="AS2180">
        <v>0</v>
      </c>
      <c r="AT2180">
        <v>0</v>
      </c>
      <c r="AU2180">
        <v>0</v>
      </c>
      <c r="AV2180">
        <v>0</v>
      </c>
      <c r="AW2180">
        <v>0</v>
      </c>
      <c r="AX2180">
        <v>0</v>
      </c>
      <c r="AY2180">
        <v>0</v>
      </c>
      <c r="AZ2180">
        <v>0</v>
      </c>
      <c r="BA2180">
        <v>0</v>
      </c>
      <c r="BB2180">
        <v>0</v>
      </c>
      <c r="BC2180">
        <v>0</v>
      </c>
      <c r="BD2180">
        <v>0</v>
      </c>
      <c r="BE2180">
        <v>0</v>
      </c>
      <c r="BF2180">
        <v>0</v>
      </c>
      <c r="BG2180" s="20">
        <v>1</v>
      </c>
      <c r="BH2180" s="20">
        <v>0</v>
      </c>
      <c r="BI2180" s="20">
        <v>134</v>
      </c>
      <c r="BJ2180" s="20">
        <v>1</v>
      </c>
      <c r="BK2180" s="20">
        <v>210</v>
      </c>
      <c r="BL2180" s="20">
        <v>1410</v>
      </c>
      <c r="BM2180" s="20">
        <v>944</v>
      </c>
      <c r="BN2180" s="20">
        <v>229</v>
      </c>
      <c r="BO2180" s="20">
        <v>26</v>
      </c>
      <c r="BP2180" s="20">
        <v>13724</v>
      </c>
      <c r="BQ2180" s="20">
        <v>4584</v>
      </c>
      <c r="BR2180" s="20">
        <v>0</v>
      </c>
      <c r="BS2180" s="20">
        <v>44</v>
      </c>
      <c r="BT2180" s="20">
        <v>210</v>
      </c>
      <c r="BU2180" s="20">
        <v>4349</v>
      </c>
      <c r="BV2180" s="20">
        <v>8398</v>
      </c>
    </row>
    <row r="2181" spans="1:74" x14ac:dyDescent="0.25">
      <c r="A2181" s="20" t="s">
        <v>405</v>
      </c>
      <c r="B2181" s="20" t="s">
        <v>463</v>
      </c>
      <c r="C2181" s="20" t="s">
        <v>464</v>
      </c>
      <c r="D2181" s="1">
        <v>44599</v>
      </c>
      <c r="E2181">
        <v>167</v>
      </c>
      <c r="F2181">
        <v>1</v>
      </c>
      <c r="G2181">
        <v>0</v>
      </c>
      <c r="H2181">
        <v>0</v>
      </c>
      <c r="I2181">
        <v>0</v>
      </c>
      <c r="J2181">
        <v>106</v>
      </c>
      <c r="K2181">
        <v>5</v>
      </c>
      <c r="L2181">
        <v>18</v>
      </c>
      <c r="M2181">
        <v>5</v>
      </c>
      <c r="N2181">
        <v>2</v>
      </c>
      <c r="O2181">
        <v>1</v>
      </c>
      <c r="P2181">
        <v>1</v>
      </c>
      <c r="Q2181">
        <v>0</v>
      </c>
      <c r="R2181">
        <v>252</v>
      </c>
      <c r="S2181">
        <v>174</v>
      </c>
      <c r="T2181">
        <v>9</v>
      </c>
      <c r="U2181">
        <v>4</v>
      </c>
      <c r="V2181">
        <v>19</v>
      </c>
      <c r="W2181">
        <v>1933</v>
      </c>
      <c r="X2181">
        <v>928</v>
      </c>
      <c r="Y2181">
        <v>31</v>
      </c>
      <c r="Z2181">
        <v>229</v>
      </c>
      <c r="AA2181">
        <v>152</v>
      </c>
      <c r="AB2181">
        <v>1388</v>
      </c>
      <c r="AC2181">
        <v>660</v>
      </c>
      <c r="AD2181">
        <v>24</v>
      </c>
      <c r="AE2181">
        <v>48</v>
      </c>
      <c r="AF2181">
        <v>294</v>
      </c>
      <c r="AG2181">
        <v>310</v>
      </c>
      <c r="AH2181">
        <v>155</v>
      </c>
      <c r="AI2181">
        <v>0</v>
      </c>
      <c r="AJ2181">
        <v>13</v>
      </c>
      <c r="AK2181">
        <v>48</v>
      </c>
      <c r="AL2181">
        <v>30</v>
      </c>
      <c r="AM2181">
        <v>21</v>
      </c>
      <c r="AN2181">
        <v>1</v>
      </c>
      <c r="AO2181">
        <v>3</v>
      </c>
      <c r="AP2181">
        <v>1</v>
      </c>
      <c r="AQ2181">
        <v>0</v>
      </c>
      <c r="AR2181">
        <v>0</v>
      </c>
      <c r="AS2181">
        <v>0</v>
      </c>
      <c r="AT2181">
        <v>0</v>
      </c>
      <c r="AU2181">
        <v>0</v>
      </c>
      <c r="AV2181">
        <v>0</v>
      </c>
      <c r="AW2181">
        <v>0</v>
      </c>
      <c r="AX2181">
        <v>0</v>
      </c>
      <c r="AY2181">
        <v>0</v>
      </c>
      <c r="AZ2181">
        <v>0</v>
      </c>
      <c r="BA2181">
        <v>0</v>
      </c>
      <c r="BB2181">
        <v>0</v>
      </c>
      <c r="BC2181">
        <v>0</v>
      </c>
      <c r="BD2181">
        <v>0</v>
      </c>
      <c r="BE2181">
        <v>0</v>
      </c>
      <c r="BF2181">
        <v>0</v>
      </c>
      <c r="BG2181" s="20">
        <v>1</v>
      </c>
      <c r="BH2181" s="20">
        <v>0</v>
      </c>
      <c r="BI2181" s="20">
        <v>135</v>
      </c>
      <c r="BJ2181" s="20">
        <v>1</v>
      </c>
      <c r="BK2181" s="20">
        <v>211</v>
      </c>
      <c r="BL2181" s="20">
        <v>1420</v>
      </c>
      <c r="BM2181" s="20">
        <v>949</v>
      </c>
      <c r="BN2181" s="20">
        <v>229</v>
      </c>
      <c r="BO2181" s="20">
        <v>25</v>
      </c>
      <c r="BP2181" s="20">
        <v>13745</v>
      </c>
      <c r="BQ2181" s="20">
        <v>4687</v>
      </c>
      <c r="BR2181" s="20">
        <v>0</v>
      </c>
      <c r="BS2181" s="20">
        <v>44</v>
      </c>
      <c r="BT2181" s="20">
        <v>211</v>
      </c>
      <c r="BU2181" s="20">
        <v>4349</v>
      </c>
      <c r="BV2181" s="20">
        <v>8412</v>
      </c>
    </row>
    <row r="2182" spans="1:74" x14ac:dyDescent="0.25">
      <c r="A2182" s="20" t="s">
        <v>405</v>
      </c>
      <c r="B2182" s="20" t="s">
        <v>463</v>
      </c>
      <c r="C2182" s="20" t="s">
        <v>464</v>
      </c>
      <c r="D2182" s="1">
        <v>44606</v>
      </c>
      <c r="E2182">
        <v>168</v>
      </c>
      <c r="F2182">
        <v>1</v>
      </c>
      <c r="G2182">
        <v>0</v>
      </c>
      <c r="H2182">
        <v>0</v>
      </c>
      <c r="I2182">
        <v>0</v>
      </c>
      <c r="J2182">
        <v>106</v>
      </c>
      <c r="K2182">
        <v>5</v>
      </c>
      <c r="L2182">
        <v>18</v>
      </c>
      <c r="M2182">
        <v>5</v>
      </c>
      <c r="N2182">
        <v>2</v>
      </c>
      <c r="O2182">
        <v>1</v>
      </c>
      <c r="P2182">
        <v>1</v>
      </c>
      <c r="Q2182">
        <v>0</v>
      </c>
      <c r="R2182">
        <v>252</v>
      </c>
      <c r="S2182">
        <v>174</v>
      </c>
      <c r="T2182">
        <v>9</v>
      </c>
      <c r="U2182">
        <v>4</v>
      </c>
      <c r="V2182">
        <v>21</v>
      </c>
      <c r="W2182">
        <v>1934</v>
      </c>
      <c r="X2182">
        <v>930</v>
      </c>
      <c r="Y2182">
        <v>31</v>
      </c>
      <c r="Z2182">
        <v>226</v>
      </c>
      <c r="AA2182">
        <v>164</v>
      </c>
      <c r="AB2182">
        <v>1383</v>
      </c>
      <c r="AC2182">
        <v>661</v>
      </c>
      <c r="AD2182">
        <v>24</v>
      </c>
      <c r="AE2182">
        <v>48</v>
      </c>
      <c r="AF2182">
        <v>292</v>
      </c>
      <c r="AG2182">
        <v>307</v>
      </c>
      <c r="AH2182">
        <v>155</v>
      </c>
      <c r="AI2182">
        <v>0</v>
      </c>
      <c r="AJ2182">
        <v>12</v>
      </c>
      <c r="AK2182">
        <v>48</v>
      </c>
      <c r="AL2182">
        <v>29</v>
      </c>
      <c r="AM2182">
        <v>21</v>
      </c>
      <c r="AN2182">
        <v>1</v>
      </c>
      <c r="AO2182">
        <v>2</v>
      </c>
      <c r="AP2182">
        <v>1</v>
      </c>
      <c r="AQ2182">
        <v>0</v>
      </c>
      <c r="AR2182">
        <v>0</v>
      </c>
      <c r="AS2182">
        <v>0</v>
      </c>
      <c r="AT2182">
        <v>0</v>
      </c>
      <c r="AU2182">
        <v>0</v>
      </c>
      <c r="AV2182">
        <v>0</v>
      </c>
      <c r="AW2182">
        <v>0</v>
      </c>
      <c r="AX2182">
        <v>0</v>
      </c>
      <c r="AY2182">
        <v>0</v>
      </c>
      <c r="AZ2182">
        <v>0</v>
      </c>
      <c r="BA2182">
        <v>0</v>
      </c>
      <c r="BB2182">
        <v>0</v>
      </c>
      <c r="BC2182">
        <v>0</v>
      </c>
      <c r="BD2182">
        <v>0</v>
      </c>
      <c r="BE2182">
        <v>0</v>
      </c>
      <c r="BF2182">
        <v>0</v>
      </c>
      <c r="BG2182" s="20">
        <v>1</v>
      </c>
      <c r="BH2182" s="20">
        <v>0</v>
      </c>
      <c r="BI2182" s="20">
        <v>137</v>
      </c>
      <c r="BJ2182" s="20">
        <v>1</v>
      </c>
      <c r="BK2182" s="20">
        <v>210</v>
      </c>
      <c r="BL2182" s="20">
        <v>1416</v>
      </c>
      <c r="BM2182" s="20">
        <v>946</v>
      </c>
      <c r="BN2182" s="20">
        <v>229</v>
      </c>
      <c r="BO2182" s="20">
        <v>25</v>
      </c>
      <c r="BP2182" s="20">
        <v>13721</v>
      </c>
      <c r="BQ2182" s="20">
        <v>4768</v>
      </c>
      <c r="BR2182" s="20">
        <v>0</v>
      </c>
      <c r="BS2182" s="20">
        <v>45</v>
      </c>
      <c r="BT2182" s="20">
        <v>213</v>
      </c>
      <c r="BU2182" s="20">
        <v>4328</v>
      </c>
      <c r="BV2182" s="20">
        <v>8408</v>
      </c>
    </row>
    <row r="2183" spans="1:74" x14ac:dyDescent="0.25">
      <c r="A2183" s="20" t="s">
        <v>405</v>
      </c>
      <c r="B2183" s="20" t="s">
        <v>463</v>
      </c>
      <c r="C2183" s="20" t="s">
        <v>464</v>
      </c>
      <c r="D2183" s="1">
        <v>44606</v>
      </c>
      <c r="AB2183">
        <v>1</v>
      </c>
      <c r="AF2183">
        <v>1</v>
      </c>
      <c r="BG2183" s="20"/>
      <c r="BH2183" s="20"/>
      <c r="BI2183" s="20"/>
      <c r="BJ2183" s="20"/>
      <c r="BK2183" s="20"/>
      <c r="BL2183" s="20"/>
      <c r="BM2183" s="20"/>
      <c r="BN2183" s="20"/>
      <c r="BO2183" s="20"/>
      <c r="BP2183" s="20">
        <v>1</v>
      </c>
      <c r="BQ2183" s="20"/>
      <c r="BR2183" s="20"/>
      <c r="BS2183" s="20"/>
      <c r="BT2183" s="20"/>
      <c r="BU2183" s="20">
        <v>1</v>
      </c>
      <c r="BV2183" s="20"/>
    </row>
    <row r="2184" spans="1:74" x14ac:dyDescent="0.25">
      <c r="A2184" s="20" t="s">
        <v>405</v>
      </c>
      <c r="B2184" s="20" t="s">
        <v>459</v>
      </c>
      <c r="C2184" s="20" t="s">
        <v>634</v>
      </c>
      <c r="D2184" s="1">
        <v>44493</v>
      </c>
      <c r="E2184">
        <v>86</v>
      </c>
      <c r="F2184">
        <v>3</v>
      </c>
      <c r="G2184">
        <v>0</v>
      </c>
      <c r="H2184">
        <v>0</v>
      </c>
      <c r="I2184">
        <v>0</v>
      </c>
      <c r="J2184">
        <v>14</v>
      </c>
      <c r="K2184">
        <v>2</v>
      </c>
      <c r="L2184">
        <v>8</v>
      </c>
      <c r="M2184">
        <v>6</v>
      </c>
      <c r="N2184">
        <v>0</v>
      </c>
      <c r="O2184">
        <v>0</v>
      </c>
      <c r="P2184">
        <v>0</v>
      </c>
      <c r="Q2184">
        <v>0</v>
      </c>
      <c r="R2184">
        <v>305</v>
      </c>
      <c r="S2184">
        <v>0</v>
      </c>
      <c r="T2184">
        <v>97</v>
      </c>
      <c r="U2184">
        <v>26</v>
      </c>
      <c r="V2184">
        <v>35</v>
      </c>
      <c r="W2184">
        <v>1012</v>
      </c>
      <c r="X2184">
        <v>0</v>
      </c>
      <c r="Y2184">
        <v>52</v>
      </c>
      <c r="Z2184">
        <v>128</v>
      </c>
      <c r="AA2184">
        <v>112</v>
      </c>
      <c r="AB2184">
        <v>828</v>
      </c>
      <c r="AC2184">
        <v>29</v>
      </c>
      <c r="AD2184">
        <v>2</v>
      </c>
      <c r="AE2184">
        <v>24</v>
      </c>
      <c r="AF2184">
        <v>268</v>
      </c>
      <c r="AG2184">
        <v>150</v>
      </c>
      <c r="AH2184">
        <v>0</v>
      </c>
      <c r="AI2184">
        <v>2</v>
      </c>
      <c r="AJ2184">
        <v>33</v>
      </c>
      <c r="AK2184">
        <v>20</v>
      </c>
      <c r="AL2184">
        <v>47</v>
      </c>
      <c r="AM2184">
        <v>0</v>
      </c>
      <c r="AN2184">
        <v>7</v>
      </c>
      <c r="AO2184">
        <v>1</v>
      </c>
      <c r="AP2184">
        <v>1</v>
      </c>
      <c r="AQ2184">
        <v>0</v>
      </c>
      <c r="AR2184">
        <v>0</v>
      </c>
      <c r="AS2184">
        <v>0</v>
      </c>
      <c r="AT2184">
        <v>0</v>
      </c>
      <c r="AU2184">
        <v>0</v>
      </c>
      <c r="AV2184">
        <v>0</v>
      </c>
      <c r="AW2184">
        <v>0</v>
      </c>
      <c r="AX2184">
        <v>0</v>
      </c>
      <c r="AY2184">
        <v>0</v>
      </c>
      <c r="AZ2184">
        <v>0</v>
      </c>
      <c r="BA2184">
        <v>0</v>
      </c>
      <c r="BB2184">
        <v>5</v>
      </c>
      <c r="BC2184">
        <v>23</v>
      </c>
      <c r="BD2184">
        <v>0</v>
      </c>
      <c r="BE2184">
        <v>1</v>
      </c>
      <c r="BF2184">
        <v>2</v>
      </c>
      <c r="BG2184" s="20"/>
      <c r="BH2184" s="20"/>
      <c r="BI2184" s="20"/>
      <c r="BJ2184" s="20"/>
      <c r="BK2184" s="20"/>
      <c r="BL2184" s="20"/>
      <c r="BM2184" s="20"/>
      <c r="BN2184" s="20"/>
      <c r="BO2184" s="20"/>
      <c r="BP2184" s="20"/>
      <c r="BQ2184" s="20"/>
      <c r="BR2184" s="20"/>
      <c r="BS2184" s="20"/>
      <c r="BT2184" s="20"/>
      <c r="BU2184" s="20"/>
      <c r="BV2184" s="20"/>
    </row>
    <row r="2185" spans="1:74" x14ac:dyDescent="0.25">
      <c r="A2185" s="20" t="s">
        <v>405</v>
      </c>
      <c r="B2185" s="20" t="s">
        <v>459</v>
      </c>
      <c r="C2185" s="20" t="s">
        <v>634</v>
      </c>
      <c r="D2185" s="1">
        <v>44500</v>
      </c>
      <c r="E2185">
        <v>87</v>
      </c>
      <c r="F2185">
        <v>3</v>
      </c>
      <c r="G2185">
        <v>0</v>
      </c>
      <c r="H2185">
        <v>0</v>
      </c>
      <c r="I2185">
        <v>0</v>
      </c>
      <c r="J2185">
        <v>18</v>
      </c>
      <c r="K2185">
        <v>2</v>
      </c>
      <c r="L2185">
        <v>8</v>
      </c>
      <c r="M2185">
        <v>6</v>
      </c>
      <c r="N2185">
        <v>0</v>
      </c>
      <c r="O2185">
        <v>0</v>
      </c>
      <c r="P2185">
        <v>0</v>
      </c>
      <c r="Q2185">
        <v>0</v>
      </c>
      <c r="R2185">
        <v>308</v>
      </c>
      <c r="S2185">
        <v>0</v>
      </c>
      <c r="T2185">
        <v>122</v>
      </c>
      <c r="U2185">
        <v>26</v>
      </c>
      <c r="V2185">
        <v>38</v>
      </c>
      <c r="W2185">
        <v>1011</v>
      </c>
      <c r="X2185">
        <v>0</v>
      </c>
      <c r="Y2185">
        <v>75</v>
      </c>
      <c r="Z2185">
        <v>128</v>
      </c>
      <c r="AA2185">
        <v>109</v>
      </c>
      <c r="AB2185">
        <v>832</v>
      </c>
      <c r="AC2185">
        <v>33</v>
      </c>
      <c r="AD2185">
        <v>2</v>
      </c>
      <c r="AE2185">
        <v>23</v>
      </c>
      <c r="AF2185">
        <v>270</v>
      </c>
      <c r="AG2185">
        <v>149</v>
      </c>
      <c r="AH2185">
        <v>0</v>
      </c>
      <c r="AI2185">
        <v>2</v>
      </c>
      <c r="AJ2185">
        <v>33</v>
      </c>
      <c r="AK2185">
        <v>20</v>
      </c>
      <c r="AL2185">
        <v>47</v>
      </c>
      <c r="AM2185">
        <v>0</v>
      </c>
      <c r="AN2185">
        <v>8</v>
      </c>
      <c r="AO2185">
        <v>1</v>
      </c>
      <c r="AP2185">
        <v>1</v>
      </c>
      <c r="AQ2185">
        <v>0</v>
      </c>
      <c r="AR2185">
        <v>0</v>
      </c>
      <c r="AS2185">
        <v>0</v>
      </c>
      <c r="AT2185">
        <v>0</v>
      </c>
      <c r="AU2185">
        <v>0</v>
      </c>
      <c r="AV2185">
        <v>0</v>
      </c>
      <c r="AW2185">
        <v>0</v>
      </c>
      <c r="AX2185">
        <v>0</v>
      </c>
      <c r="AY2185">
        <v>0</v>
      </c>
      <c r="AZ2185">
        <v>0</v>
      </c>
      <c r="BA2185">
        <v>0</v>
      </c>
      <c r="BB2185">
        <v>5</v>
      </c>
      <c r="BC2185">
        <v>23</v>
      </c>
      <c r="BD2185">
        <v>0</v>
      </c>
      <c r="BE2185">
        <v>1</v>
      </c>
      <c r="BF2185">
        <v>2</v>
      </c>
      <c r="BG2185" s="20"/>
      <c r="BH2185" s="20"/>
      <c r="BI2185" s="20"/>
      <c r="BJ2185" s="20"/>
      <c r="BK2185" s="20"/>
      <c r="BL2185" s="20"/>
      <c r="BM2185" s="20"/>
      <c r="BN2185" s="20"/>
      <c r="BO2185" s="20"/>
      <c r="BP2185" s="20"/>
      <c r="BQ2185" s="20"/>
      <c r="BR2185" s="20"/>
      <c r="BS2185" s="20"/>
      <c r="BT2185" s="20"/>
      <c r="BU2185" s="20"/>
      <c r="BV2185" s="20"/>
    </row>
    <row r="2186" spans="1:74" x14ac:dyDescent="0.25">
      <c r="A2186" s="20" t="s">
        <v>405</v>
      </c>
      <c r="B2186" s="20" t="s">
        <v>459</v>
      </c>
      <c r="C2186" s="20" t="s">
        <v>634</v>
      </c>
      <c r="D2186" s="1">
        <v>44507</v>
      </c>
      <c r="E2186">
        <v>88</v>
      </c>
      <c r="F2186">
        <v>3</v>
      </c>
      <c r="G2186">
        <v>0</v>
      </c>
      <c r="H2186">
        <v>0</v>
      </c>
      <c r="I2186">
        <v>0</v>
      </c>
      <c r="J2186">
        <v>24</v>
      </c>
      <c r="K2186">
        <v>2</v>
      </c>
      <c r="L2186">
        <v>8</v>
      </c>
      <c r="M2186">
        <v>6</v>
      </c>
      <c r="N2186">
        <v>0</v>
      </c>
      <c r="O2186">
        <v>0</v>
      </c>
      <c r="P2186">
        <v>0</v>
      </c>
      <c r="Q2186">
        <v>0</v>
      </c>
      <c r="R2186">
        <v>306</v>
      </c>
      <c r="S2186">
        <v>143</v>
      </c>
      <c r="T2186">
        <v>5</v>
      </c>
      <c r="U2186">
        <v>27</v>
      </c>
      <c r="V2186">
        <v>35</v>
      </c>
      <c r="W2186">
        <v>1008</v>
      </c>
      <c r="X2186">
        <v>98</v>
      </c>
      <c r="Y2186">
        <v>23</v>
      </c>
      <c r="Z2186">
        <v>126</v>
      </c>
      <c r="AA2186">
        <v>107</v>
      </c>
      <c r="AB2186">
        <v>830</v>
      </c>
      <c r="AC2186">
        <v>47</v>
      </c>
      <c r="AD2186">
        <v>2</v>
      </c>
      <c r="AE2186">
        <v>23</v>
      </c>
      <c r="AF2186">
        <v>270</v>
      </c>
      <c r="AG2186">
        <v>149</v>
      </c>
      <c r="AH2186">
        <v>5</v>
      </c>
      <c r="AI2186">
        <v>1</v>
      </c>
      <c r="AJ2186">
        <v>33</v>
      </c>
      <c r="AK2186">
        <v>20</v>
      </c>
      <c r="AL2186">
        <v>49</v>
      </c>
      <c r="AM2186">
        <v>9</v>
      </c>
      <c r="AN2186">
        <v>2</v>
      </c>
      <c r="AO2186">
        <v>1</v>
      </c>
      <c r="AP2186">
        <v>1</v>
      </c>
      <c r="AQ2186">
        <v>0</v>
      </c>
      <c r="AR2186">
        <v>0</v>
      </c>
      <c r="AS2186">
        <v>0</v>
      </c>
      <c r="AT2186">
        <v>0</v>
      </c>
      <c r="AU2186">
        <v>0</v>
      </c>
      <c r="AV2186">
        <v>0</v>
      </c>
      <c r="AW2186">
        <v>0</v>
      </c>
      <c r="AX2186">
        <v>0</v>
      </c>
      <c r="AY2186">
        <v>0</v>
      </c>
      <c r="AZ2186">
        <v>0</v>
      </c>
      <c r="BA2186">
        <v>0</v>
      </c>
      <c r="BB2186">
        <v>0</v>
      </c>
      <c r="BC2186">
        <v>0</v>
      </c>
      <c r="BD2186">
        <v>0</v>
      </c>
      <c r="BE2186">
        <v>0</v>
      </c>
      <c r="BF2186">
        <v>0</v>
      </c>
      <c r="BG2186" s="20">
        <v>3</v>
      </c>
      <c r="BH2186" s="20">
        <v>0</v>
      </c>
      <c r="BI2186" s="20">
        <v>66</v>
      </c>
      <c r="BJ2186" s="20">
        <v>0</v>
      </c>
      <c r="BK2186" s="20">
        <v>232</v>
      </c>
      <c r="BL2186" s="20">
        <v>702</v>
      </c>
      <c r="BM2186" s="20">
        <v>509</v>
      </c>
      <c r="BN2186" s="20">
        <v>82</v>
      </c>
      <c r="BO2186" s="20">
        <v>41</v>
      </c>
      <c r="BP2186" s="20"/>
      <c r="BQ2186" s="20"/>
      <c r="BR2186" s="20"/>
      <c r="BS2186" s="20"/>
      <c r="BT2186" s="20"/>
      <c r="BU2186" s="20"/>
      <c r="BV2186" s="20"/>
    </row>
    <row r="2187" spans="1:74" x14ac:dyDescent="0.25">
      <c r="A2187" s="20" t="s">
        <v>405</v>
      </c>
      <c r="B2187" s="20" t="s">
        <v>459</v>
      </c>
      <c r="C2187" s="20" t="s">
        <v>634</v>
      </c>
      <c r="D2187" s="1">
        <v>44514</v>
      </c>
      <c r="E2187">
        <v>90</v>
      </c>
      <c r="F2187">
        <v>3</v>
      </c>
      <c r="G2187">
        <v>0</v>
      </c>
      <c r="H2187">
        <v>0</v>
      </c>
      <c r="I2187">
        <v>0</v>
      </c>
      <c r="J2187">
        <v>30</v>
      </c>
      <c r="K2187">
        <v>3</v>
      </c>
      <c r="L2187">
        <v>7</v>
      </c>
      <c r="M2187">
        <v>5</v>
      </c>
      <c r="N2187">
        <v>0</v>
      </c>
      <c r="O2187">
        <v>0</v>
      </c>
      <c r="P2187">
        <v>0</v>
      </c>
      <c r="Q2187">
        <v>0</v>
      </c>
      <c r="R2187">
        <v>306</v>
      </c>
      <c r="S2187">
        <v>158</v>
      </c>
      <c r="T2187">
        <v>5</v>
      </c>
      <c r="U2187">
        <v>28</v>
      </c>
      <c r="V2187">
        <v>34</v>
      </c>
      <c r="W2187">
        <v>1003</v>
      </c>
      <c r="X2187">
        <v>149</v>
      </c>
      <c r="Y2187">
        <v>23</v>
      </c>
      <c r="Z2187">
        <v>122</v>
      </c>
      <c r="AA2187">
        <v>108</v>
      </c>
      <c r="AB2187">
        <v>827</v>
      </c>
      <c r="AC2187">
        <v>69</v>
      </c>
      <c r="AD2187">
        <v>2</v>
      </c>
      <c r="AE2187">
        <v>22</v>
      </c>
      <c r="AF2187">
        <v>269</v>
      </c>
      <c r="AG2187">
        <v>150</v>
      </c>
      <c r="AH2187">
        <v>8</v>
      </c>
      <c r="AI2187">
        <v>1</v>
      </c>
      <c r="AJ2187">
        <v>33</v>
      </c>
      <c r="AK2187">
        <v>20</v>
      </c>
      <c r="AL2187">
        <v>51</v>
      </c>
      <c r="AM2187">
        <v>9</v>
      </c>
      <c r="AN2187">
        <v>2</v>
      </c>
      <c r="AO2187">
        <v>1</v>
      </c>
      <c r="AP2187">
        <v>1</v>
      </c>
      <c r="AQ2187">
        <v>0</v>
      </c>
      <c r="AR2187">
        <v>0</v>
      </c>
      <c r="AS2187">
        <v>0</v>
      </c>
      <c r="AT2187">
        <v>0</v>
      </c>
      <c r="AU2187">
        <v>0</v>
      </c>
      <c r="AV2187">
        <v>0</v>
      </c>
      <c r="AW2187">
        <v>0</v>
      </c>
      <c r="AX2187">
        <v>0</v>
      </c>
      <c r="AY2187">
        <v>0</v>
      </c>
      <c r="AZ2187">
        <v>0</v>
      </c>
      <c r="BA2187">
        <v>0</v>
      </c>
      <c r="BB2187">
        <v>0</v>
      </c>
      <c r="BC2187">
        <v>0</v>
      </c>
      <c r="BD2187">
        <v>0</v>
      </c>
      <c r="BE2187">
        <v>0</v>
      </c>
      <c r="BF2187">
        <v>0</v>
      </c>
      <c r="BG2187" s="20">
        <v>3</v>
      </c>
      <c r="BH2187" s="20">
        <v>0</v>
      </c>
      <c r="BI2187" s="20">
        <v>69</v>
      </c>
      <c r="BJ2187" s="20">
        <v>0</v>
      </c>
      <c r="BK2187" s="20">
        <v>233</v>
      </c>
      <c r="BL2187" s="20">
        <v>703</v>
      </c>
      <c r="BM2187" s="20">
        <v>509</v>
      </c>
      <c r="BN2187" s="20">
        <v>86</v>
      </c>
      <c r="BO2187" s="20">
        <v>42</v>
      </c>
      <c r="BP2187" s="20"/>
      <c r="BQ2187" s="20"/>
      <c r="BR2187" s="20"/>
      <c r="BS2187" s="20"/>
      <c r="BT2187" s="20"/>
      <c r="BU2187" s="20"/>
      <c r="BV2187" s="20"/>
    </row>
    <row r="2188" spans="1:74" x14ac:dyDescent="0.25">
      <c r="A2188" s="20" t="s">
        <v>405</v>
      </c>
      <c r="B2188" s="20" t="s">
        <v>459</v>
      </c>
      <c r="C2188" s="20" t="s">
        <v>634</v>
      </c>
      <c r="D2188" s="1">
        <v>44521</v>
      </c>
      <c r="E2188">
        <v>89</v>
      </c>
      <c r="F2188">
        <v>3</v>
      </c>
      <c r="G2188">
        <v>0</v>
      </c>
      <c r="H2188">
        <v>0</v>
      </c>
      <c r="I2188">
        <v>0</v>
      </c>
      <c r="J2188">
        <v>35</v>
      </c>
      <c r="K2188">
        <v>3</v>
      </c>
      <c r="L2188">
        <v>7</v>
      </c>
      <c r="M2188">
        <v>5</v>
      </c>
      <c r="N2188">
        <v>0</v>
      </c>
      <c r="O2188">
        <v>0</v>
      </c>
      <c r="P2188">
        <v>0</v>
      </c>
      <c r="Q2188">
        <v>0</v>
      </c>
      <c r="R2188">
        <v>307</v>
      </c>
      <c r="S2188">
        <v>168</v>
      </c>
      <c r="T2188">
        <v>5</v>
      </c>
      <c r="U2188">
        <v>28</v>
      </c>
      <c r="V2188">
        <v>35</v>
      </c>
      <c r="W2188">
        <v>1007</v>
      </c>
      <c r="X2188">
        <v>192</v>
      </c>
      <c r="Y2188">
        <v>23</v>
      </c>
      <c r="Z2188">
        <v>123</v>
      </c>
      <c r="AA2188">
        <v>110</v>
      </c>
      <c r="AB2188">
        <v>826</v>
      </c>
      <c r="AC2188">
        <v>99</v>
      </c>
      <c r="AD2188">
        <v>2</v>
      </c>
      <c r="AE2188">
        <v>22</v>
      </c>
      <c r="AF2188">
        <v>269</v>
      </c>
      <c r="AG2188">
        <v>152</v>
      </c>
      <c r="AH2188">
        <v>9</v>
      </c>
      <c r="AI2188">
        <v>1</v>
      </c>
      <c r="AJ2188">
        <v>34</v>
      </c>
      <c r="AK2188">
        <v>19</v>
      </c>
      <c r="AL2188">
        <v>51</v>
      </c>
      <c r="AM2188">
        <v>10</v>
      </c>
      <c r="AN2188">
        <v>2</v>
      </c>
      <c r="AO2188">
        <v>1</v>
      </c>
      <c r="AP2188">
        <v>1</v>
      </c>
      <c r="AQ2188">
        <v>0</v>
      </c>
      <c r="AR2188">
        <v>0</v>
      </c>
      <c r="AS2188">
        <v>0</v>
      </c>
      <c r="AT2188">
        <v>0</v>
      </c>
      <c r="AU2188">
        <v>0</v>
      </c>
      <c r="AV2188">
        <v>0</v>
      </c>
      <c r="AW2188">
        <v>0</v>
      </c>
      <c r="AX2188">
        <v>0</v>
      </c>
      <c r="AY2188">
        <v>0</v>
      </c>
      <c r="AZ2188">
        <v>0</v>
      </c>
      <c r="BA2188">
        <v>0</v>
      </c>
      <c r="BB2188">
        <v>0</v>
      </c>
      <c r="BC2188">
        <v>0</v>
      </c>
      <c r="BD2188">
        <v>0</v>
      </c>
      <c r="BE2188">
        <v>0</v>
      </c>
      <c r="BF2188">
        <v>0</v>
      </c>
      <c r="BG2188" s="20">
        <v>3</v>
      </c>
      <c r="BH2188" s="20">
        <v>0</v>
      </c>
      <c r="BI2188" s="20">
        <v>68</v>
      </c>
      <c r="BJ2188" s="20">
        <v>0</v>
      </c>
      <c r="BK2188" s="20">
        <v>234</v>
      </c>
      <c r="BL2188" s="20">
        <v>707</v>
      </c>
      <c r="BM2188" s="20">
        <v>509</v>
      </c>
      <c r="BN2188" s="20">
        <v>88</v>
      </c>
      <c r="BO2188" s="20">
        <v>42</v>
      </c>
      <c r="BP2188" s="20"/>
      <c r="BQ2188" s="20"/>
      <c r="BR2188" s="20"/>
      <c r="BS2188" s="20"/>
      <c r="BT2188" s="20"/>
      <c r="BU2188" s="20"/>
      <c r="BV2188" s="20"/>
    </row>
    <row r="2189" spans="1:74" x14ac:dyDescent="0.25">
      <c r="A2189" s="20" t="s">
        <v>405</v>
      </c>
      <c r="B2189" s="20" t="s">
        <v>459</v>
      </c>
      <c r="C2189" s="20" t="s">
        <v>634</v>
      </c>
      <c r="D2189" s="1">
        <v>44528</v>
      </c>
      <c r="E2189">
        <v>88</v>
      </c>
      <c r="F2189">
        <v>3</v>
      </c>
      <c r="G2189">
        <v>0</v>
      </c>
      <c r="H2189">
        <v>0</v>
      </c>
      <c r="I2189">
        <v>0</v>
      </c>
      <c r="J2189">
        <v>40</v>
      </c>
      <c r="K2189">
        <v>3</v>
      </c>
      <c r="L2189">
        <v>6</v>
      </c>
      <c r="M2189">
        <v>5</v>
      </c>
      <c r="N2189">
        <v>0</v>
      </c>
      <c r="O2189">
        <v>0</v>
      </c>
      <c r="P2189">
        <v>0</v>
      </c>
      <c r="Q2189">
        <v>0</v>
      </c>
      <c r="R2189">
        <v>308</v>
      </c>
      <c r="S2189">
        <v>179</v>
      </c>
      <c r="T2189">
        <v>5</v>
      </c>
      <c r="U2189">
        <v>27</v>
      </c>
      <c r="V2189">
        <v>34</v>
      </c>
      <c r="W2189">
        <v>1011</v>
      </c>
      <c r="X2189">
        <v>247</v>
      </c>
      <c r="Y2189">
        <v>23</v>
      </c>
      <c r="Z2189">
        <v>122</v>
      </c>
      <c r="AA2189">
        <v>107</v>
      </c>
      <c r="AB2189">
        <v>826</v>
      </c>
      <c r="AC2189">
        <v>140</v>
      </c>
      <c r="AD2189">
        <v>2</v>
      </c>
      <c r="AE2189">
        <v>21</v>
      </c>
      <c r="AF2189">
        <v>270</v>
      </c>
      <c r="AG2189">
        <v>149</v>
      </c>
      <c r="AH2189">
        <v>11</v>
      </c>
      <c r="AI2189">
        <v>1</v>
      </c>
      <c r="AJ2189">
        <v>34</v>
      </c>
      <c r="AK2189">
        <v>18</v>
      </c>
      <c r="AL2189">
        <v>50</v>
      </c>
      <c r="AM2189">
        <v>12</v>
      </c>
      <c r="AN2189">
        <v>2</v>
      </c>
      <c r="AO2189">
        <v>1</v>
      </c>
      <c r="AP2189">
        <v>1</v>
      </c>
      <c r="AQ2189">
        <v>0</v>
      </c>
      <c r="AR2189">
        <v>0</v>
      </c>
      <c r="AS2189">
        <v>0</v>
      </c>
      <c r="AT2189">
        <v>0</v>
      </c>
      <c r="AU2189">
        <v>0</v>
      </c>
      <c r="AV2189">
        <v>0</v>
      </c>
      <c r="AW2189">
        <v>0</v>
      </c>
      <c r="AX2189">
        <v>0</v>
      </c>
      <c r="AY2189">
        <v>0</v>
      </c>
      <c r="AZ2189">
        <v>0</v>
      </c>
      <c r="BA2189">
        <v>0</v>
      </c>
      <c r="BB2189">
        <v>0</v>
      </c>
      <c r="BC2189">
        <v>0</v>
      </c>
      <c r="BD2189">
        <v>0</v>
      </c>
      <c r="BE2189">
        <v>0</v>
      </c>
      <c r="BF2189">
        <v>0</v>
      </c>
      <c r="BG2189" s="20">
        <v>3</v>
      </c>
      <c r="BH2189" s="20">
        <v>0</v>
      </c>
      <c r="BI2189" s="20">
        <v>68</v>
      </c>
      <c r="BJ2189" s="20">
        <v>0</v>
      </c>
      <c r="BK2189" s="20">
        <v>236</v>
      </c>
      <c r="BL2189" s="20">
        <v>715</v>
      </c>
      <c r="BM2189" s="20">
        <v>511</v>
      </c>
      <c r="BN2189" s="20">
        <v>89</v>
      </c>
      <c r="BO2189" s="20">
        <v>41</v>
      </c>
      <c r="BP2189" s="20"/>
      <c r="BQ2189" s="20"/>
      <c r="BR2189" s="20"/>
      <c r="BS2189" s="20"/>
      <c r="BT2189" s="20"/>
      <c r="BU2189" s="20"/>
      <c r="BV2189" s="20"/>
    </row>
    <row r="2190" spans="1:74" x14ac:dyDescent="0.25">
      <c r="A2190" s="20" t="s">
        <v>405</v>
      </c>
      <c r="B2190" s="20" t="s">
        <v>459</v>
      </c>
      <c r="C2190" s="20" t="s">
        <v>634</v>
      </c>
      <c r="D2190" s="1">
        <v>44535</v>
      </c>
      <c r="E2190">
        <v>87</v>
      </c>
      <c r="F2190">
        <v>3</v>
      </c>
      <c r="G2190">
        <v>0</v>
      </c>
      <c r="H2190">
        <v>0</v>
      </c>
      <c r="I2190">
        <v>0</v>
      </c>
      <c r="J2190">
        <v>43</v>
      </c>
      <c r="K2190">
        <v>3</v>
      </c>
      <c r="L2190">
        <v>5</v>
      </c>
      <c r="M2190">
        <v>5</v>
      </c>
      <c r="N2190">
        <v>0</v>
      </c>
      <c r="O2190">
        <v>0</v>
      </c>
      <c r="P2190">
        <v>0</v>
      </c>
      <c r="Q2190">
        <v>0</v>
      </c>
      <c r="R2190">
        <v>307</v>
      </c>
      <c r="S2190">
        <v>185</v>
      </c>
      <c r="T2190">
        <v>5</v>
      </c>
      <c r="U2190">
        <v>26</v>
      </c>
      <c r="V2190">
        <v>33</v>
      </c>
      <c r="W2190">
        <v>1011</v>
      </c>
      <c r="X2190">
        <v>302</v>
      </c>
      <c r="Y2190">
        <v>22</v>
      </c>
      <c r="Z2190">
        <v>120</v>
      </c>
      <c r="AA2190">
        <v>108</v>
      </c>
      <c r="AB2190">
        <v>826</v>
      </c>
      <c r="AC2190">
        <v>183</v>
      </c>
      <c r="AD2190">
        <v>2</v>
      </c>
      <c r="AE2190">
        <v>20</v>
      </c>
      <c r="AF2190">
        <v>269</v>
      </c>
      <c r="AG2190">
        <v>149</v>
      </c>
      <c r="AH2190">
        <v>16</v>
      </c>
      <c r="AI2190">
        <v>1</v>
      </c>
      <c r="AJ2190">
        <v>33</v>
      </c>
      <c r="AK2190">
        <v>17</v>
      </c>
      <c r="AL2190">
        <v>52</v>
      </c>
      <c r="AM2190">
        <v>21</v>
      </c>
      <c r="AN2190">
        <v>2</v>
      </c>
      <c r="AO2190">
        <v>2</v>
      </c>
      <c r="AP2190">
        <v>1</v>
      </c>
      <c r="AQ2190">
        <v>0</v>
      </c>
      <c r="AR2190">
        <v>0</v>
      </c>
      <c r="AS2190">
        <v>0</v>
      </c>
      <c r="AT2190">
        <v>0</v>
      </c>
      <c r="AU2190">
        <v>0</v>
      </c>
      <c r="AV2190">
        <v>0</v>
      </c>
      <c r="AW2190">
        <v>0</v>
      </c>
      <c r="AX2190">
        <v>0</v>
      </c>
      <c r="AY2190">
        <v>0</v>
      </c>
      <c r="AZ2190">
        <v>0</v>
      </c>
      <c r="BA2190">
        <v>0</v>
      </c>
      <c r="BB2190">
        <v>0</v>
      </c>
      <c r="BC2190">
        <v>0</v>
      </c>
      <c r="BD2190">
        <v>0</v>
      </c>
      <c r="BE2190">
        <v>0</v>
      </c>
      <c r="BF2190">
        <v>0</v>
      </c>
      <c r="BG2190" s="20">
        <v>3</v>
      </c>
      <c r="BH2190" s="20">
        <v>0</v>
      </c>
      <c r="BI2190" s="20">
        <v>67</v>
      </c>
      <c r="BJ2190" s="20">
        <v>0</v>
      </c>
      <c r="BK2190" s="20">
        <v>237</v>
      </c>
      <c r="BL2190" s="20">
        <v>719</v>
      </c>
      <c r="BM2190" s="20">
        <v>511</v>
      </c>
      <c r="BN2190" s="20">
        <v>90</v>
      </c>
      <c r="BO2190" s="20">
        <v>42</v>
      </c>
      <c r="BP2190" s="20"/>
      <c r="BQ2190" s="20"/>
      <c r="BR2190" s="20"/>
      <c r="BS2190" s="20"/>
      <c r="BT2190" s="20"/>
      <c r="BU2190" s="20"/>
      <c r="BV2190" s="20"/>
    </row>
    <row r="2191" spans="1:74" x14ac:dyDescent="0.25">
      <c r="A2191" s="20" t="s">
        <v>405</v>
      </c>
      <c r="B2191" s="20" t="s">
        <v>459</v>
      </c>
      <c r="C2191" s="20" t="s">
        <v>634</v>
      </c>
      <c r="D2191" s="1">
        <v>44542</v>
      </c>
      <c r="E2191">
        <v>88</v>
      </c>
      <c r="F2191">
        <v>3</v>
      </c>
      <c r="G2191">
        <v>1</v>
      </c>
      <c r="H2191">
        <v>0</v>
      </c>
      <c r="I2191">
        <v>0</v>
      </c>
      <c r="J2191">
        <v>47</v>
      </c>
      <c r="K2191">
        <v>3</v>
      </c>
      <c r="L2191">
        <v>5</v>
      </c>
      <c r="M2191">
        <v>5</v>
      </c>
      <c r="N2191">
        <v>0</v>
      </c>
      <c r="O2191">
        <v>0</v>
      </c>
      <c r="P2191">
        <v>0</v>
      </c>
      <c r="Q2191">
        <v>0</v>
      </c>
      <c r="R2191">
        <v>310</v>
      </c>
      <c r="S2191">
        <v>188</v>
      </c>
      <c r="T2191">
        <v>6</v>
      </c>
      <c r="U2191">
        <v>26</v>
      </c>
      <c r="V2191">
        <v>34</v>
      </c>
      <c r="W2191">
        <v>1018</v>
      </c>
      <c r="X2191">
        <v>339</v>
      </c>
      <c r="Y2191">
        <v>22</v>
      </c>
      <c r="Z2191">
        <v>120</v>
      </c>
      <c r="AA2191">
        <v>108</v>
      </c>
      <c r="AB2191">
        <v>830</v>
      </c>
      <c r="AC2191">
        <v>223</v>
      </c>
      <c r="AD2191">
        <v>2</v>
      </c>
      <c r="AE2191">
        <v>20</v>
      </c>
      <c r="AF2191">
        <v>268</v>
      </c>
      <c r="AG2191">
        <v>150</v>
      </c>
      <c r="AH2191">
        <v>22</v>
      </c>
      <c r="AI2191">
        <v>1</v>
      </c>
      <c r="AJ2191">
        <v>33</v>
      </c>
      <c r="AK2191">
        <v>16</v>
      </c>
      <c r="AL2191">
        <v>52</v>
      </c>
      <c r="AM2191">
        <v>23</v>
      </c>
      <c r="AN2191">
        <v>2</v>
      </c>
      <c r="AO2191">
        <v>2</v>
      </c>
      <c r="AP2191">
        <v>1</v>
      </c>
      <c r="AQ2191">
        <v>0</v>
      </c>
      <c r="AR2191">
        <v>0</v>
      </c>
      <c r="AS2191">
        <v>0</v>
      </c>
      <c r="AT2191">
        <v>0</v>
      </c>
      <c r="AU2191">
        <v>0</v>
      </c>
      <c r="AV2191">
        <v>0</v>
      </c>
      <c r="AW2191">
        <v>0</v>
      </c>
      <c r="AX2191">
        <v>0</v>
      </c>
      <c r="AY2191">
        <v>0</v>
      </c>
      <c r="AZ2191">
        <v>0</v>
      </c>
      <c r="BA2191">
        <v>0</v>
      </c>
      <c r="BB2191">
        <v>0</v>
      </c>
      <c r="BC2191">
        <v>0</v>
      </c>
      <c r="BD2191">
        <v>0</v>
      </c>
      <c r="BE2191">
        <v>0</v>
      </c>
      <c r="BF2191">
        <v>0</v>
      </c>
      <c r="BG2191" s="20">
        <v>3</v>
      </c>
      <c r="BH2191" s="20">
        <v>0</v>
      </c>
      <c r="BI2191" s="20">
        <v>68</v>
      </c>
      <c r="BJ2191" s="20">
        <v>0</v>
      </c>
      <c r="BK2191" s="20">
        <v>238</v>
      </c>
      <c r="BL2191" s="20">
        <v>725</v>
      </c>
      <c r="BM2191" s="20">
        <v>516</v>
      </c>
      <c r="BN2191" s="20">
        <v>93</v>
      </c>
      <c r="BO2191" s="20">
        <v>42</v>
      </c>
      <c r="BP2191" s="20"/>
      <c r="BQ2191" s="20"/>
      <c r="BR2191" s="20"/>
      <c r="BS2191" s="20"/>
      <c r="BT2191" s="20"/>
      <c r="BU2191" s="20"/>
      <c r="BV2191" s="20"/>
    </row>
    <row r="2192" spans="1:74" x14ac:dyDescent="0.25">
      <c r="A2192" s="20" t="s">
        <v>405</v>
      </c>
      <c r="B2192" s="20" t="s">
        <v>459</v>
      </c>
      <c r="C2192" s="20" t="s">
        <v>634</v>
      </c>
      <c r="D2192" s="1">
        <v>44549</v>
      </c>
      <c r="E2192">
        <v>86</v>
      </c>
      <c r="F2192">
        <v>3</v>
      </c>
      <c r="G2192">
        <v>2</v>
      </c>
      <c r="H2192">
        <v>0</v>
      </c>
      <c r="I2192">
        <v>0</v>
      </c>
      <c r="J2192">
        <v>53</v>
      </c>
      <c r="K2192">
        <v>3</v>
      </c>
      <c r="L2192">
        <v>4</v>
      </c>
      <c r="M2192">
        <v>4</v>
      </c>
      <c r="N2192">
        <v>0</v>
      </c>
      <c r="O2192">
        <v>0</v>
      </c>
      <c r="P2192">
        <v>0</v>
      </c>
      <c r="Q2192">
        <v>0</v>
      </c>
      <c r="R2192">
        <v>311</v>
      </c>
      <c r="S2192">
        <v>197</v>
      </c>
      <c r="T2192">
        <v>6</v>
      </c>
      <c r="U2192">
        <v>26</v>
      </c>
      <c r="V2192">
        <v>34</v>
      </c>
      <c r="W2192">
        <v>1026</v>
      </c>
      <c r="X2192">
        <v>402</v>
      </c>
      <c r="Y2192">
        <v>23</v>
      </c>
      <c r="Z2192">
        <v>120</v>
      </c>
      <c r="AA2192">
        <v>109</v>
      </c>
      <c r="AB2192">
        <v>834</v>
      </c>
      <c r="AC2192">
        <v>276</v>
      </c>
      <c r="AD2192">
        <v>3</v>
      </c>
      <c r="AE2192">
        <v>20</v>
      </c>
      <c r="AF2192">
        <v>266</v>
      </c>
      <c r="AG2192">
        <v>151</v>
      </c>
      <c r="AH2192">
        <v>35</v>
      </c>
      <c r="AI2192">
        <v>1</v>
      </c>
      <c r="AJ2192">
        <v>33</v>
      </c>
      <c r="AK2192">
        <v>17</v>
      </c>
      <c r="AL2192">
        <v>52</v>
      </c>
      <c r="AM2192">
        <v>26</v>
      </c>
      <c r="AN2192">
        <v>2</v>
      </c>
      <c r="AO2192">
        <v>2</v>
      </c>
      <c r="AP2192">
        <v>1</v>
      </c>
      <c r="AQ2192">
        <v>0</v>
      </c>
      <c r="AR2192">
        <v>0</v>
      </c>
      <c r="AS2192">
        <v>0</v>
      </c>
      <c r="AT2192">
        <v>0</v>
      </c>
      <c r="AU2192">
        <v>0</v>
      </c>
      <c r="AV2192">
        <v>0</v>
      </c>
      <c r="AW2192">
        <v>0</v>
      </c>
      <c r="AX2192">
        <v>0</v>
      </c>
      <c r="AY2192">
        <v>0</v>
      </c>
      <c r="AZ2192">
        <v>0</v>
      </c>
      <c r="BA2192">
        <v>0</v>
      </c>
      <c r="BB2192">
        <v>0</v>
      </c>
      <c r="BC2192">
        <v>0</v>
      </c>
      <c r="BD2192">
        <v>0</v>
      </c>
      <c r="BE2192">
        <v>0</v>
      </c>
      <c r="BF2192">
        <v>0</v>
      </c>
      <c r="BG2192" s="20">
        <v>3</v>
      </c>
      <c r="BH2192" s="20">
        <v>0</v>
      </c>
      <c r="BI2192" s="20">
        <v>68</v>
      </c>
      <c r="BJ2192" s="20">
        <v>0</v>
      </c>
      <c r="BK2192" s="20">
        <v>240</v>
      </c>
      <c r="BL2192" s="20">
        <v>729</v>
      </c>
      <c r="BM2192" s="20">
        <v>521</v>
      </c>
      <c r="BN2192" s="20">
        <v>94</v>
      </c>
      <c r="BO2192" s="20">
        <v>43</v>
      </c>
      <c r="BP2192" s="20">
        <v>4461</v>
      </c>
      <c r="BQ2192" s="20">
        <v>666</v>
      </c>
      <c r="BR2192" s="20">
        <v>0</v>
      </c>
      <c r="BS2192" s="20">
        <v>12</v>
      </c>
      <c r="BT2192" s="20">
        <v>124</v>
      </c>
      <c r="BU2192" s="20">
        <v>1963</v>
      </c>
      <c r="BV2192" s="20">
        <v>2144</v>
      </c>
    </row>
    <row r="2193" spans="1:74" x14ac:dyDescent="0.25">
      <c r="A2193" s="20" t="s">
        <v>405</v>
      </c>
      <c r="B2193" s="20" t="s">
        <v>459</v>
      </c>
      <c r="C2193" s="20" t="s">
        <v>634</v>
      </c>
      <c r="D2193" s="1">
        <v>44558</v>
      </c>
      <c r="E2193">
        <v>86</v>
      </c>
      <c r="F2193">
        <v>3</v>
      </c>
      <c r="G2193">
        <v>2</v>
      </c>
      <c r="H2193">
        <v>0</v>
      </c>
      <c r="I2193">
        <v>0</v>
      </c>
      <c r="J2193">
        <v>54</v>
      </c>
      <c r="K2193">
        <v>3</v>
      </c>
      <c r="L2193">
        <v>4</v>
      </c>
      <c r="M2193">
        <v>4</v>
      </c>
      <c r="N2193">
        <v>0</v>
      </c>
      <c r="O2193">
        <v>0</v>
      </c>
      <c r="P2193">
        <v>0</v>
      </c>
      <c r="Q2193">
        <v>0</v>
      </c>
      <c r="R2193">
        <v>311</v>
      </c>
      <c r="S2193">
        <v>205</v>
      </c>
      <c r="T2193">
        <v>6</v>
      </c>
      <c r="U2193">
        <v>26</v>
      </c>
      <c r="V2193">
        <v>34</v>
      </c>
      <c r="W2193">
        <v>1024</v>
      </c>
      <c r="X2193">
        <v>436</v>
      </c>
      <c r="Y2193">
        <v>25</v>
      </c>
      <c r="Z2193">
        <v>118</v>
      </c>
      <c r="AA2193">
        <v>110</v>
      </c>
      <c r="AB2193">
        <v>836</v>
      </c>
      <c r="AC2193">
        <v>314</v>
      </c>
      <c r="AD2193">
        <v>3</v>
      </c>
      <c r="AE2193">
        <v>20</v>
      </c>
      <c r="AF2193">
        <v>267</v>
      </c>
      <c r="AG2193">
        <v>153</v>
      </c>
      <c r="AH2193">
        <v>45</v>
      </c>
      <c r="AI2193">
        <v>1</v>
      </c>
      <c r="AJ2193">
        <v>33</v>
      </c>
      <c r="AK2193">
        <v>17</v>
      </c>
      <c r="AL2193">
        <v>52</v>
      </c>
      <c r="AM2193">
        <v>27</v>
      </c>
      <c r="AN2193">
        <v>2</v>
      </c>
      <c r="AO2193">
        <v>2</v>
      </c>
      <c r="AP2193">
        <v>1</v>
      </c>
      <c r="AQ2193">
        <v>0</v>
      </c>
      <c r="AR2193">
        <v>0</v>
      </c>
      <c r="AS2193">
        <v>0</v>
      </c>
      <c r="AT2193">
        <v>0</v>
      </c>
      <c r="AU2193">
        <v>0</v>
      </c>
      <c r="AV2193">
        <v>0</v>
      </c>
      <c r="AW2193">
        <v>0</v>
      </c>
      <c r="AX2193">
        <v>0</v>
      </c>
      <c r="AY2193">
        <v>0</v>
      </c>
      <c r="AZ2193">
        <v>0</v>
      </c>
      <c r="BA2193">
        <v>0</v>
      </c>
      <c r="BB2193">
        <v>0</v>
      </c>
      <c r="BC2193">
        <v>0</v>
      </c>
      <c r="BD2193">
        <v>0</v>
      </c>
      <c r="BE2193">
        <v>0</v>
      </c>
      <c r="BF2193">
        <v>0</v>
      </c>
      <c r="BG2193" s="20">
        <v>3</v>
      </c>
      <c r="BH2193" s="20">
        <v>0</v>
      </c>
      <c r="BI2193" s="20">
        <v>69</v>
      </c>
      <c r="BJ2193" s="20">
        <v>0</v>
      </c>
      <c r="BK2193" s="20">
        <v>240</v>
      </c>
      <c r="BL2193" s="20">
        <v>731</v>
      </c>
      <c r="BM2193" s="20">
        <v>524</v>
      </c>
      <c r="BN2193" s="20">
        <v>96</v>
      </c>
      <c r="BO2193" s="20">
        <v>43</v>
      </c>
      <c r="BP2193" s="20">
        <v>4463</v>
      </c>
      <c r="BQ2193" s="20">
        <v>898</v>
      </c>
      <c r="BR2193" s="20">
        <v>0</v>
      </c>
      <c r="BS2193" s="20">
        <v>12</v>
      </c>
      <c r="BT2193" s="20">
        <v>123</v>
      </c>
      <c r="BU2193" s="20">
        <v>1956</v>
      </c>
      <c r="BV2193" s="20">
        <v>2158</v>
      </c>
    </row>
    <row r="2194" spans="1:74" x14ac:dyDescent="0.25">
      <c r="A2194" s="20" t="s">
        <v>405</v>
      </c>
      <c r="B2194" s="20" t="s">
        <v>459</v>
      </c>
      <c r="C2194" s="20" t="s">
        <v>634</v>
      </c>
      <c r="D2194" s="1">
        <v>44564</v>
      </c>
      <c r="E2194">
        <v>86</v>
      </c>
      <c r="F2194">
        <v>3</v>
      </c>
      <c r="G2194">
        <v>2</v>
      </c>
      <c r="H2194">
        <v>0</v>
      </c>
      <c r="I2194">
        <v>0</v>
      </c>
      <c r="J2194">
        <v>54</v>
      </c>
      <c r="K2194">
        <v>3</v>
      </c>
      <c r="L2194">
        <v>4</v>
      </c>
      <c r="M2194">
        <v>4</v>
      </c>
      <c r="N2194">
        <v>0</v>
      </c>
      <c r="O2194">
        <v>0</v>
      </c>
      <c r="P2194">
        <v>0</v>
      </c>
      <c r="Q2194">
        <v>0</v>
      </c>
      <c r="R2194">
        <v>310</v>
      </c>
      <c r="S2194">
        <v>205</v>
      </c>
      <c r="T2194">
        <v>6</v>
      </c>
      <c r="U2194">
        <v>26</v>
      </c>
      <c r="V2194">
        <v>33</v>
      </c>
      <c r="W2194">
        <v>1026</v>
      </c>
      <c r="X2194">
        <v>449</v>
      </c>
      <c r="Y2194">
        <v>25</v>
      </c>
      <c r="Z2194">
        <v>118</v>
      </c>
      <c r="AA2194">
        <v>110</v>
      </c>
      <c r="AB2194">
        <v>840</v>
      </c>
      <c r="AC2194">
        <v>327</v>
      </c>
      <c r="AD2194">
        <v>3</v>
      </c>
      <c r="AE2194">
        <v>20</v>
      </c>
      <c r="AF2194">
        <v>268</v>
      </c>
      <c r="AG2194">
        <v>153</v>
      </c>
      <c r="AH2194">
        <v>47</v>
      </c>
      <c r="AI2194">
        <v>1</v>
      </c>
      <c r="AJ2194">
        <v>33</v>
      </c>
      <c r="AK2194">
        <v>17</v>
      </c>
      <c r="AL2194">
        <v>52</v>
      </c>
      <c r="AM2194">
        <v>27</v>
      </c>
      <c r="AN2194">
        <v>2</v>
      </c>
      <c r="AO2194">
        <v>2</v>
      </c>
      <c r="AP2194">
        <v>1</v>
      </c>
      <c r="AQ2194">
        <v>0</v>
      </c>
      <c r="AR2194">
        <v>0</v>
      </c>
      <c r="AS2194">
        <v>0</v>
      </c>
      <c r="AT2194">
        <v>0</v>
      </c>
      <c r="AU2194">
        <v>0</v>
      </c>
      <c r="AV2194">
        <v>0</v>
      </c>
      <c r="AW2194">
        <v>0</v>
      </c>
      <c r="AX2194">
        <v>0</v>
      </c>
      <c r="AY2194">
        <v>0</v>
      </c>
      <c r="AZ2194">
        <v>0</v>
      </c>
      <c r="BA2194">
        <v>0</v>
      </c>
      <c r="BB2194">
        <v>0</v>
      </c>
      <c r="BC2194">
        <v>0</v>
      </c>
      <c r="BD2194">
        <v>0</v>
      </c>
      <c r="BE2194">
        <v>0</v>
      </c>
      <c r="BF2194">
        <v>0</v>
      </c>
      <c r="BG2194" s="20">
        <v>3</v>
      </c>
      <c r="BH2194" s="20">
        <v>0</v>
      </c>
      <c r="BI2194" s="20">
        <v>69</v>
      </c>
      <c r="BJ2194" s="20">
        <v>0</v>
      </c>
      <c r="BK2194" s="20">
        <v>240</v>
      </c>
      <c r="BL2194" s="20">
        <v>734</v>
      </c>
      <c r="BM2194" s="20">
        <v>526</v>
      </c>
      <c r="BN2194" s="20">
        <v>96</v>
      </c>
      <c r="BO2194" s="20">
        <v>43</v>
      </c>
      <c r="BP2194" s="20">
        <v>4459</v>
      </c>
      <c r="BQ2194" s="20">
        <v>965</v>
      </c>
      <c r="BR2194" s="20">
        <v>0</v>
      </c>
      <c r="BS2194" s="20">
        <v>12</v>
      </c>
      <c r="BT2194" s="20">
        <v>123</v>
      </c>
      <c r="BU2194" s="20">
        <v>1951</v>
      </c>
      <c r="BV2194" s="20">
        <v>2160</v>
      </c>
    </row>
    <row r="2195" spans="1:74" x14ac:dyDescent="0.25">
      <c r="A2195" s="20" t="s">
        <v>405</v>
      </c>
      <c r="B2195" s="20" t="s">
        <v>459</v>
      </c>
      <c r="C2195" s="20" t="s">
        <v>634</v>
      </c>
      <c r="D2195" s="1">
        <v>44570</v>
      </c>
      <c r="E2195">
        <v>86</v>
      </c>
      <c r="F2195">
        <v>3</v>
      </c>
      <c r="G2195">
        <v>2</v>
      </c>
      <c r="H2195">
        <v>0</v>
      </c>
      <c r="I2195">
        <v>0</v>
      </c>
      <c r="J2195">
        <v>54</v>
      </c>
      <c r="K2195">
        <v>3</v>
      </c>
      <c r="L2195">
        <v>4</v>
      </c>
      <c r="M2195">
        <v>4</v>
      </c>
      <c r="N2195">
        <v>0</v>
      </c>
      <c r="O2195">
        <v>0</v>
      </c>
      <c r="P2195">
        <v>0</v>
      </c>
      <c r="Q2195">
        <v>0</v>
      </c>
      <c r="R2195">
        <v>311</v>
      </c>
      <c r="S2195">
        <v>206</v>
      </c>
      <c r="T2195">
        <v>6</v>
      </c>
      <c r="U2195">
        <v>26</v>
      </c>
      <c r="V2195">
        <v>33</v>
      </c>
      <c r="W2195">
        <v>1029</v>
      </c>
      <c r="X2195">
        <v>466</v>
      </c>
      <c r="Y2195">
        <v>25</v>
      </c>
      <c r="Z2195">
        <v>120</v>
      </c>
      <c r="AA2195">
        <v>111</v>
      </c>
      <c r="AB2195">
        <v>841</v>
      </c>
      <c r="AC2195">
        <v>330</v>
      </c>
      <c r="AD2195">
        <v>3</v>
      </c>
      <c r="AE2195">
        <v>20</v>
      </c>
      <c r="AF2195">
        <v>270</v>
      </c>
      <c r="AG2195">
        <v>154</v>
      </c>
      <c r="AH2195">
        <v>49</v>
      </c>
      <c r="AI2195">
        <v>1</v>
      </c>
      <c r="AJ2195">
        <v>33</v>
      </c>
      <c r="AK2195">
        <v>16</v>
      </c>
      <c r="AL2195">
        <v>52</v>
      </c>
      <c r="AM2195">
        <v>27</v>
      </c>
      <c r="AN2195">
        <v>2</v>
      </c>
      <c r="AO2195">
        <v>2</v>
      </c>
      <c r="AP2195">
        <v>1</v>
      </c>
      <c r="AQ2195">
        <v>0</v>
      </c>
      <c r="AR2195">
        <v>0</v>
      </c>
      <c r="AS2195">
        <v>0</v>
      </c>
      <c r="AT2195">
        <v>0</v>
      </c>
      <c r="AU2195">
        <v>0</v>
      </c>
      <c r="AV2195">
        <v>0</v>
      </c>
      <c r="AW2195">
        <v>0</v>
      </c>
      <c r="AX2195">
        <v>0</v>
      </c>
      <c r="AY2195">
        <v>0</v>
      </c>
      <c r="AZ2195">
        <v>0</v>
      </c>
      <c r="BA2195">
        <v>0</v>
      </c>
      <c r="BB2195">
        <v>0</v>
      </c>
      <c r="BC2195">
        <v>0</v>
      </c>
      <c r="BD2195">
        <v>0</v>
      </c>
      <c r="BE2195">
        <v>0</v>
      </c>
      <c r="BF2195">
        <v>0</v>
      </c>
      <c r="BG2195" s="20">
        <v>3</v>
      </c>
      <c r="BH2195" s="20">
        <v>0</v>
      </c>
      <c r="BI2195" s="20">
        <v>69</v>
      </c>
      <c r="BJ2195" s="20">
        <v>0</v>
      </c>
      <c r="BK2195" s="20">
        <v>241</v>
      </c>
      <c r="BL2195" s="20">
        <v>735</v>
      </c>
      <c r="BM2195" s="20">
        <v>526</v>
      </c>
      <c r="BN2195" s="20">
        <v>98</v>
      </c>
      <c r="BO2195" s="20">
        <v>43</v>
      </c>
      <c r="BP2195" s="20">
        <v>4471</v>
      </c>
      <c r="BQ2195" s="20">
        <v>1028</v>
      </c>
      <c r="BR2195" s="20">
        <v>0</v>
      </c>
      <c r="BS2195" s="20">
        <v>12</v>
      </c>
      <c r="BT2195" s="20">
        <v>124</v>
      </c>
      <c r="BU2195" s="20">
        <v>1945</v>
      </c>
      <c r="BV2195" s="20">
        <v>2179</v>
      </c>
    </row>
    <row r="2196" spans="1:74" x14ac:dyDescent="0.25">
      <c r="A2196" s="20" t="s">
        <v>405</v>
      </c>
      <c r="B2196" s="20" t="s">
        <v>459</v>
      </c>
      <c r="C2196" s="20" t="s">
        <v>634</v>
      </c>
      <c r="D2196" s="1">
        <v>44577</v>
      </c>
      <c r="E2196">
        <v>86</v>
      </c>
      <c r="F2196">
        <v>3</v>
      </c>
      <c r="G2196">
        <v>3</v>
      </c>
      <c r="H2196">
        <v>0</v>
      </c>
      <c r="I2196">
        <v>0</v>
      </c>
      <c r="J2196">
        <v>55</v>
      </c>
      <c r="K2196">
        <v>3</v>
      </c>
      <c r="L2196">
        <v>4</v>
      </c>
      <c r="M2196">
        <v>4</v>
      </c>
      <c r="N2196">
        <v>0</v>
      </c>
      <c r="O2196">
        <v>0</v>
      </c>
      <c r="P2196">
        <v>0</v>
      </c>
      <c r="Q2196">
        <v>0</v>
      </c>
      <c r="R2196">
        <v>310</v>
      </c>
      <c r="S2196">
        <v>207</v>
      </c>
      <c r="T2196">
        <v>6</v>
      </c>
      <c r="U2196">
        <v>26</v>
      </c>
      <c r="V2196">
        <v>33</v>
      </c>
      <c r="W2196">
        <v>1036</v>
      </c>
      <c r="X2196">
        <v>482</v>
      </c>
      <c r="Y2196">
        <v>25</v>
      </c>
      <c r="Z2196">
        <v>121</v>
      </c>
      <c r="AA2196">
        <v>109</v>
      </c>
      <c r="AB2196">
        <v>841</v>
      </c>
      <c r="AC2196">
        <v>345</v>
      </c>
      <c r="AD2196">
        <v>3</v>
      </c>
      <c r="AE2196">
        <v>20</v>
      </c>
      <c r="AF2196">
        <v>270</v>
      </c>
      <c r="AG2196">
        <v>155</v>
      </c>
      <c r="AH2196">
        <v>51</v>
      </c>
      <c r="AI2196">
        <v>1</v>
      </c>
      <c r="AJ2196">
        <v>33</v>
      </c>
      <c r="AK2196">
        <v>16</v>
      </c>
      <c r="AL2196">
        <v>51</v>
      </c>
      <c r="AM2196">
        <v>26</v>
      </c>
      <c r="AN2196">
        <v>2</v>
      </c>
      <c r="AO2196">
        <v>2</v>
      </c>
      <c r="AP2196">
        <v>1</v>
      </c>
      <c r="AQ2196">
        <v>0</v>
      </c>
      <c r="AR2196">
        <v>0</v>
      </c>
      <c r="AS2196">
        <v>0</v>
      </c>
      <c r="AT2196">
        <v>0</v>
      </c>
      <c r="AU2196">
        <v>0</v>
      </c>
      <c r="AV2196">
        <v>0</v>
      </c>
      <c r="AW2196">
        <v>0</v>
      </c>
      <c r="AX2196">
        <v>0</v>
      </c>
      <c r="AY2196">
        <v>0</v>
      </c>
      <c r="AZ2196">
        <v>0</v>
      </c>
      <c r="BA2196">
        <v>0</v>
      </c>
      <c r="BB2196">
        <v>0</v>
      </c>
      <c r="BC2196">
        <v>0</v>
      </c>
      <c r="BD2196">
        <v>0</v>
      </c>
      <c r="BE2196">
        <v>0</v>
      </c>
      <c r="BF2196">
        <v>0</v>
      </c>
      <c r="BG2196" s="20">
        <v>3</v>
      </c>
      <c r="BH2196" s="20">
        <v>0</v>
      </c>
      <c r="BI2196" s="20">
        <v>69</v>
      </c>
      <c r="BJ2196" s="20">
        <v>0</v>
      </c>
      <c r="BK2196" s="20">
        <v>240</v>
      </c>
      <c r="BL2196" s="20">
        <v>741</v>
      </c>
      <c r="BM2196" s="20">
        <v>528</v>
      </c>
      <c r="BN2196" s="20">
        <v>99</v>
      </c>
      <c r="BO2196" s="20">
        <v>42</v>
      </c>
      <c r="BP2196" s="20">
        <v>4495</v>
      </c>
      <c r="BQ2196" s="20">
        <v>1072</v>
      </c>
      <c r="BR2196" s="20">
        <v>0</v>
      </c>
      <c r="BS2196" s="20">
        <v>12</v>
      </c>
      <c r="BT2196" s="20">
        <v>126</v>
      </c>
      <c r="BU2196" s="20">
        <v>1948</v>
      </c>
      <c r="BV2196" s="20">
        <v>2192</v>
      </c>
    </row>
    <row r="2197" spans="1:74" x14ac:dyDescent="0.25">
      <c r="A2197" s="20" t="s">
        <v>405</v>
      </c>
      <c r="B2197" s="20" t="s">
        <v>459</v>
      </c>
      <c r="C2197" s="20" t="s">
        <v>634</v>
      </c>
      <c r="D2197" s="1">
        <v>44584</v>
      </c>
      <c r="E2197">
        <v>85</v>
      </c>
      <c r="F2197">
        <v>3</v>
      </c>
      <c r="G2197">
        <v>3</v>
      </c>
      <c r="H2197">
        <v>0</v>
      </c>
      <c r="I2197">
        <v>0</v>
      </c>
      <c r="J2197">
        <v>55</v>
      </c>
      <c r="K2197">
        <v>3</v>
      </c>
      <c r="L2197">
        <v>4</v>
      </c>
      <c r="M2197">
        <v>3</v>
      </c>
      <c r="N2197">
        <v>0</v>
      </c>
      <c r="O2197">
        <v>0</v>
      </c>
      <c r="P2197">
        <v>0</v>
      </c>
      <c r="Q2197">
        <v>0</v>
      </c>
      <c r="R2197">
        <v>313</v>
      </c>
      <c r="S2197">
        <v>209</v>
      </c>
      <c r="T2197">
        <v>6</v>
      </c>
      <c r="U2197">
        <v>27</v>
      </c>
      <c r="V2197">
        <v>34</v>
      </c>
      <c r="W2197">
        <v>1035</v>
      </c>
      <c r="X2197">
        <v>491</v>
      </c>
      <c r="Y2197">
        <v>25</v>
      </c>
      <c r="Z2197">
        <v>120</v>
      </c>
      <c r="AA2197">
        <v>109</v>
      </c>
      <c r="AB2197">
        <v>844</v>
      </c>
      <c r="AC2197">
        <v>351</v>
      </c>
      <c r="AD2197">
        <v>3</v>
      </c>
      <c r="AE2197">
        <v>21</v>
      </c>
      <c r="AF2197">
        <v>270</v>
      </c>
      <c r="AG2197">
        <v>153</v>
      </c>
      <c r="AH2197">
        <v>50</v>
      </c>
      <c r="AI2197">
        <v>1</v>
      </c>
      <c r="AJ2197">
        <v>33</v>
      </c>
      <c r="AK2197">
        <v>16</v>
      </c>
      <c r="AL2197">
        <v>51</v>
      </c>
      <c r="AM2197">
        <v>28</v>
      </c>
      <c r="AN2197">
        <v>2</v>
      </c>
      <c r="AO2197">
        <v>2</v>
      </c>
      <c r="AP2197">
        <v>1</v>
      </c>
      <c r="AQ2197">
        <v>0</v>
      </c>
      <c r="AR2197">
        <v>0</v>
      </c>
      <c r="AS2197">
        <v>0</v>
      </c>
      <c r="AT2197">
        <v>0</v>
      </c>
      <c r="AU2197">
        <v>0</v>
      </c>
      <c r="AV2197">
        <v>0</v>
      </c>
      <c r="AW2197">
        <v>0</v>
      </c>
      <c r="AX2197">
        <v>0</v>
      </c>
      <c r="AY2197">
        <v>0</v>
      </c>
      <c r="AZ2197">
        <v>0</v>
      </c>
      <c r="BA2197">
        <v>0</v>
      </c>
      <c r="BB2197">
        <v>0</v>
      </c>
      <c r="BC2197">
        <v>0</v>
      </c>
      <c r="BD2197">
        <v>0</v>
      </c>
      <c r="BE2197">
        <v>0</v>
      </c>
      <c r="BF2197">
        <v>0</v>
      </c>
      <c r="BG2197" s="20">
        <v>3</v>
      </c>
      <c r="BH2197" s="20">
        <v>0</v>
      </c>
      <c r="BI2197" s="20">
        <v>69</v>
      </c>
      <c r="BJ2197" s="20">
        <v>0</v>
      </c>
      <c r="BK2197" s="20">
        <v>241</v>
      </c>
      <c r="BL2197" s="20">
        <v>741</v>
      </c>
      <c r="BM2197" s="20">
        <v>529</v>
      </c>
      <c r="BN2197" s="20">
        <v>97</v>
      </c>
      <c r="BO2197" s="20">
        <v>42</v>
      </c>
      <c r="BP2197" s="20">
        <v>4515</v>
      </c>
      <c r="BQ2197" s="20">
        <v>1101</v>
      </c>
      <c r="BR2197" s="20">
        <v>0</v>
      </c>
      <c r="BS2197" s="20">
        <v>13</v>
      </c>
      <c r="BT2197" s="20">
        <v>128</v>
      </c>
      <c r="BU2197" s="20">
        <v>1951</v>
      </c>
      <c r="BV2197" s="20">
        <v>2203</v>
      </c>
    </row>
    <row r="2198" spans="1:74" x14ac:dyDescent="0.25">
      <c r="A2198" s="20" t="s">
        <v>405</v>
      </c>
      <c r="B2198" s="20" t="s">
        <v>459</v>
      </c>
      <c r="C2198" s="20" t="s">
        <v>634</v>
      </c>
      <c r="D2198" s="1">
        <v>44591</v>
      </c>
      <c r="E2198">
        <v>85</v>
      </c>
      <c r="F2198">
        <v>3</v>
      </c>
      <c r="G2198">
        <v>3</v>
      </c>
      <c r="H2198">
        <v>0</v>
      </c>
      <c r="I2198">
        <v>0</v>
      </c>
      <c r="J2198">
        <v>56</v>
      </c>
      <c r="K2198">
        <v>3</v>
      </c>
      <c r="L2198">
        <v>4</v>
      </c>
      <c r="M2198">
        <v>3</v>
      </c>
      <c r="N2198">
        <v>0</v>
      </c>
      <c r="O2198">
        <v>0</v>
      </c>
      <c r="P2198">
        <v>0</v>
      </c>
      <c r="Q2198">
        <v>0</v>
      </c>
      <c r="R2198">
        <v>317</v>
      </c>
      <c r="S2198">
        <v>216</v>
      </c>
      <c r="T2198">
        <v>6</v>
      </c>
      <c r="U2198">
        <v>27</v>
      </c>
      <c r="V2198">
        <v>34</v>
      </c>
      <c r="W2198">
        <v>1038</v>
      </c>
      <c r="X2198">
        <v>498</v>
      </c>
      <c r="Y2198">
        <v>25</v>
      </c>
      <c r="Z2198">
        <v>120</v>
      </c>
      <c r="AA2198">
        <v>109</v>
      </c>
      <c r="AB2198">
        <v>842</v>
      </c>
      <c r="AC2198">
        <v>358</v>
      </c>
      <c r="AD2198">
        <v>3</v>
      </c>
      <c r="AE2198">
        <v>20</v>
      </c>
      <c r="AF2198">
        <v>269</v>
      </c>
      <c r="AG2198">
        <v>152</v>
      </c>
      <c r="AH2198">
        <v>51</v>
      </c>
      <c r="AI2198">
        <v>1</v>
      </c>
      <c r="AJ2198">
        <v>33</v>
      </c>
      <c r="AK2198">
        <v>17</v>
      </c>
      <c r="AL2198">
        <v>51</v>
      </c>
      <c r="AM2198">
        <v>28</v>
      </c>
      <c r="AN2198">
        <v>2</v>
      </c>
      <c r="AO2198">
        <v>1</v>
      </c>
      <c r="AP2198">
        <v>1</v>
      </c>
      <c r="AQ2198">
        <v>0</v>
      </c>
      <c r="AR2198">
        <v>0</v>
      </c>
      <c r="AS2198">
        <v>0</v>
      </c>
      <c r="AT2198">
        <v>0</v>
      </c>
      <c r="AU2198">
        <v>0</v>
      </c>
      <c r="AV2198">
        <v>0</v>
      </c>
      <c r="AW2198">
        <v>0</v>
      </c>
      <c r="AX2198">
        <v>0</v>
      </c>
      <c r="AY2198">
        <v>0</v>
      </c>
      <c r="AZ2198">
        <v>0</v>
      </c>
      <c r="BA2198">
        <v>0</v>
      </c>
      <c r="BB2198">
        <v>0</v>
      </c>
      <c r="BC2198">
        <v>0</v>
      </c>
      <c r="BD2198">
        <v>0</v>
      </c>
      <c r="BE2198">
        <v>0</v>
      </c>
      <c r="BF2198">
        <v>0</v>
      </c>
      <c r="BG2198" s="20">
        <v>3</v>
      </c>
      <c r="BH2198" s="20">
        <v>0</v>
      </c>
      <c r="BI2198" s="20">
        <v>69</v>
      </c>
      <c r="BJ2198" s="20">
        <v>0</v>
      </c>
      <c r="BK2198" s="20">
        <v>245</v>
      </c>
      <c r="BL2198" s="20">
        <v>746</v>
      </c>
      <c r="BM2198" s="20">
        <v>529</v>
      </c>
      <c r="BN2198" s="20">
        <v>96</v>
      </c>
      <c r="BO2198" s="20">
        <v>43</v>
      </c>
      <c r="BP2198" s="20">
        <v>4527</v>
      </c>
      <c r="BQ2198" s="20">
        <v>1142</v>
      </c>
      <c r="BR2198" s="20">
        <v>0</v>
      </c>
      <c r="BS2198" s="20">
        <v>13</v>
      </c>
      <c r="BT2198" s="20">
        <v>126</v>
      </c>
      <c r="BU2198" s="20">
        <v>1938</v>
      </c>
      <c r="BV2198" s="20">
        <v>2219</v>
      </c>
    </row>
    <row r="2199" spans="1:74" x14ac:dyDescent="0.25">
      <c r="A2199" s="20" t="s">
        <v>405</v>
      </c>
      <c r="B2199" s="20" t="s">
        <v>459</v>
      </c>
      <c r="C2199" s="20" t="s">
        <v>634</v>
      </c>
      <c r="D2199" s="1">
        <v>44599</v>
      </c>
      <c r="E2199">
        <v>85</v>
      </c>
      <c r="F2199">
        <v>3</v>
      </c>
      <c r="G2199">
        <v>3</v>
      </c>
      <c r="H2199">
        <v>0</v>
      </c>
      <c r="I2199">
        <v>0</v>
      </c>
      <c r="J2199">
        <v>56</v>
      </c>
      <c r="K2199">
        <v>3</v>
      </c>
      <c r="L2199">
        <v>4</v>
      </c>
      <c r="M2199">
        <v>3</v>
      </c>
      <c r="N2199">
        <v>0</v>
      </c>
      <c r="O2199">
        <v>0</v>
      </c>
      <c r="P2199">
        <v>0</v>
      </c>
      <c r="Q2199">
        <v>0</v>
      </c>
      <c r="R2199">
        <v>317</v>
      </c>
      <c r="S2199">
        <v>216</v>
      </c>
      <c r="T2199">
        <v>6</v>
      </c>
      <c r="U2199">
        <v>27</v>
      </c>
      <c r="V2199">
        <v>34</v>
      </c>
      <c r="W2199">
        <v>1038</v>
      </c>
      <c r="X2199">
        <v>500</v>
      </c>
      <c r="Y2199">
        <v>25</v>
      </c>
      <c r="Z2199">
        <v>119</v>
      </c>
      <c r="AA2199">
        <v>109</v>
      </c>
      <c r="AB2199">
        <v>845</v>
      </c>
      <c r="AC2199">
        <v>361</v>
      </c>
      <c r="AD2199">
        <v>3</v>
      </c>
      <c r="AE2199">
        <v>20</v>
      </c>
      <c r="AF2199">
        <v>269</v>
      </c>
      <c r="AG2199">
        <v>153</v>
      </c>
      <c r="AH2199">
        <v>52</v>
      </c>
      <c r="AI2199">
        <v>1</v>
      </c>
      <c r="AJ2199">
        <v>33</v>
      </c>
      <c r="AK2199">
        <v>17</v>
      </c>
      <c r="AL2199">
        <v>50</v>
      </c>
      <c r="AM2199">
        <v>28</v>
      </c>
      <c r="AN2199">
        <v>2</v>
      </c>
      <c r="AO2199">
        <v>1</v>
      </c>
      <c r="AP2199">
        <v>1</v>
      </c>
      <c r="AQ2199">
        <v>0</v>
      </c>
      <c r="AR2199">
        <v>0</v>
      </c>
      <c r="AS2199">
        <v>0</v>
      </c>
      <c r="AT2199">
        <v>0</v>
      </c>
      <c r="AU2199">
        <v>0</v>
      </c>
      <c r="AV2199">
        <v>0</v>
      </c>
      <c r="AW2199">
        <v>0</v>
      </c>
      <c r="AX2199">
        <v>0</v>
      </c>
      <c r="AY2199">
        <v>0</v>
      </c>
      <c r="AZ2199">
        <v>0</v>
      </c>
      <c r="BA2199">
        <v>0</v>
      </c>
      <c r="BB2199">
        <v>0</v>
      </c>
      <c r="BC2199">
        <v>0</v>
      </c>
      <c r="BD2199">
        <v>0</v>
      </c>
      <c r="BE2199">
        <v>0</v>
      </c>
      <c r="BF2199">
        <v>0</v>
      </c>
      <c r="BG2199" s="20">
        <v>3</v>
      </c>
      <c r="BH2199" s="20">
        <v>0</v>
      </c>
      <c r="BI2199" s="20">
        <v>69</v>
      </c>
      <c r="BJ2199" s="20">
        <v>0</v>
      </c>
      <c r="BK2199" s="20">
        <v>245</v>
      </c>
      <c r="BL2199" s="20">
        <v>749</v>
      </c>
      <c r="BM2199" s="20">
        <v>530</v>
      </c>
      <c r="BN2199" s="20">
        <v>97</v>
      </c>
      <c r="BO2199" s="20">
        <v>43</v>
      </c>
      <c r="BP2199" s="20">
        <v>4555</v>
      </c>
      <c r="BQ2199" s="20">
        <v>1172</v>
      </c>
      <c r="BR2199" s="20">
        <v>0</v>
      </c>
      <c r="BS2199" s="20">
        <v>13</v>
      </c>
      <c r="BT2199" s="20">
        <v>128</v>
      </c>
      <c r="BU2199" s="20">
        <v>1947</v>
      </c>
      <c r="BV2199" s="20">
        <v>2240</v>
      </c>
    </row>
    <row r="2200" spans="1:74" x14ac:dyDescent="0.25">
      <c r="A2200" s="20" t="s">
        <v>405</v>
      </c>
      <c r="B2200" s="20" t="s">
        <v>459</v>
      </c>
      <c r="C2200" s="20" t="s">
        <v>634</v>
      </c>
      <c r="D2200" s="1">
        <v>44606</v>
      </c>
      <c r="E2200">
        <v>85</v>
      </c>
      <c r="F2200">
        <v>3</v>
      </c>
      <c r="G2200">
        <v>3</v>
      </c>
      <c r="H2200">
        <v>0</v>
      </c>
      <c r="I2200">
        <v>0</v>
      </c>
      <c r="J2200">
        <v>56</v>
      </c>
      <c r="K2200">
        <v>3</v>
      </c>
      <c r="L2200">
        <v>4</v>
      </c>
      <c r="M2200">
        <v>3</v>
      </c>
      <c r="N2200">
        <v>0</v>
      </c>
      <c r="O2200">
        <v>0</v>
      </c>
      <c r="P2200">
        <v>0</v>
      </c>
      <c r="Q2200">
        <v>0</v>
      </c>
      <c r="R2200">
        <v>317</v>
      </c>
      <c r="S2200">
        <v>215</v>
      </c>
      <c r="T2200">
        <v>6</v>
      </c>
      <c r="U2200">
        <v>28</v>
      </c>
      <c r="V2200">
        <v>33</v>
      </c>
      <c r="W2200">
        <v>1037</v>
      </c>
      <c r="X2200">
        <v>507</v>
      </c>
      <c r="Y2200">
        <v>25</v>
      </c>
      <c r="Z2200">
        <v>118</v>
      </c>
      <c r="AA2200">
        <v>111</v>
      </c>
      <c r="AB2200">
        <v>845</v>
      </c>
      <c r="AC2200">
        <v>363</v>
      </c>
      <c r="AD2200">
        <v>3</v>
      </c>
      <c r="AE2200">
        <v>21</v>
      </c>
      <c r="AF2200">
        <v>270</v>
      </c>
      <c r="AG2200">
        <v>152</v>
      </c>
      <c r="AH2200">
        <v>53</v>
      </c>
      <c r="AI2200">
        <v>1</v>
      </c>
      <c r="AJ2200">
        <v>33</v>
      </c>
      <c r="AK2200">
        <v>17</v>
      </c>
      <c r="AL2200">
        <v>50</v>
      </c>
      <c r="AM2200">
        <v>32</v>
      </c>
      <c r="AN2200">
        <v>2</v>
      </c>
      <c r="AO2200">
        <v>1</v>
      </c>
      <c r="AP2200">
        <v>1</v>
      </c>
      <c r="AQ2200">
        <v>0</v>
      </c>
      <c r="AR2200">
        <v>0</v>
      </c>
      <c r="AS2200">
        <v>0</v>
      </c>
      <c r="AT2200">
        <v>0</v>
      </c>
      <c r="AU2200">
        <v>0</v>
      </c>
      <c r="AV2200">
        <v>0</v>
      </c>
      <c r="AW2200">
        <v>0</v>
      </c>
      <c r="AX2200">
        <v>0</v>
      </c>
      <c r="AY2200">
        <v>0</v>
      </c>
      <c r="AZ2200">
        <v>0</v>
      </c>
      <c r="BA2200">
        <v>0</v>
      </c>
      <c r="BB2200">
        <v>0</v>
      </c>
      <c r="BC2200">
        <v>0</v>
      </c>
      <c r="BD2200">
        <v>0</v>
      </c>
      <c r="BE2200">
        <v>0</v>
      </c>
      <c r="BF2200">
        <v>0</v>
      </c>
      <c r="BG2200" s="20">
        <v>3</v>
      </c>
      <c r="BH2200" s="20">
        <v>0</v>
      </c>
      <c r="BI2200" s="20">
        <v>69</v>
      </c>
      <c r="BJ2200" s="20">
        <v>0</v>
      </c>
      <c r="BK2200" s="20">
        <v>245</v>
      </c>
      <c r="BL2200" s="20">
        <v>748</v>
      </c>
      <c r="BM2200" s="20">
        <v>528</v>
      </c>
      <c r="BN2200" s="20">
        <v>96</v>
      </c>
      <c r="BO2200" s="20">
        <v>43</v>
      </c>
      <c r="BP2200" s="20">
        <v>4577</v>
      </c>
      <c r="BQ2200" s="20">
        <v>1187</v>
      </c>
      <c r="BR2200" s="20">
        <v>0</v>
      </c>
      <c r="BS2200" s="20">
        <v>13</v>
      </c>
      <c r="BT2200" s="20">
        <v>128</v>
      </c>
      <c r="BU2200" s="20">
        <v>1964</v>
      </c>
      <c r="BV2200" s="20">
        <v>2250</v>
      </c>
    </row>
    <row r="2201" spans="1:74" x14ac:dyDescent="0.25">
      <c r="A2201" s="20" t="s">
        <v>405</v>
      </c>
      <c r="B2201" s="20" t="s">
        <v>631</v>
      </c>
      <c r="C2201" s="20" t="s">
        <v>635</v>
      </c>
      <c r="D2201" s="1">
        <v>44493</v>
      </c>
      <c r="E2201">
        <v>91</v>
      </c>
      <c r="F2201">
        <v>2</v>
      </c>
      <c r="G2201">
        <v>1</v>
      </c>
      <c r="H2201">
        <v>1</v>
      </c>
      <c r="I2201">
        <v>1</v>
      </c>
      <c r="J2201">
        <v>19</v>
      </c>
      <c r="K2201">
        <v>4</v>
      </c>
      <c r="L2201">
        <v>4</v>
      </c>
      <c r="M2201">
        <v>0</v>
      </c>
      <c r="N2201">
        <v>14</v>
      </c>
      <c r="O2201">
        <v>0</v>
      </c>
      <c r="P2201">
        <v>6</v>
      </c>
      <c r="Q2201">
        <v>0</v>
      </c>
      <c r="R2201">
        <v>322</v>
      </c>
      <c r="S2201">
        <v>1</v>
      </c>
      <c r="T2201">
        <v>83</v>
      </c>
      <c r="U2201">
        <v>2</v>
      </c>
      <c r="V2201">
        <v>2</v>
      </c>
      <c r="W2201">
        <v>1153</v>
      </c>
      <c r="X2201">
        <v>1</v>
      </c>
      <c r="Y2201">
        <v>64</v>
      </c>
      <c r="Z2201">
        <v>120</v>
      </c>
      <c r="AA2201">
        <v>15</v>
      </c>
      <c r="AB2201">
        <v>579</v>
      </c>
      <c r="AC2201">
        <v>26</v>
      </c>
      <c r="AD2201">
        <v>18</v>
      </c>
      <c r="AE2201">
        <v>93</v>
      </c>
      <c r="AF2201">
        <v>12</v>
      </c>
      <c r="AG2201">
        <v>163</v>
      </c>
      <c r="AH2201">
        <v>0</v>
      </c>
      <c r="AI2201">
        <v>6</v>
      </c>
      <c r="AJ2201">
        <v>23</v>
      </c>
      <c r="AK2201">
        <v>3</v>
      </c>
      <c r="AL2201">
        <v>74</v>
      </c>
      <c r="AM2201">
        <v>0</v>
      </c>
      <c r="AN2201">
        <v>10</v>
      </c>
      <c r="AO2201">
        <v>0</v>
      </c>
      <c r="AP2201">
        <v>0</v>
      </c>
      <c r="AQ2201">
        <v>0</v>
      </c>
      <c r="AR2201">
        <v>0</v>
      </c>
      <c r="AS2201">
        <v>0</v>
      </c>
      <c r="AT2201">
        <v>0</v>
      </c>
      <c r="AU2201">
        <v>0</v>
      </c>
      <c r="AV2201">
        <v>0</v>
      </c>
      <c r="AW2201">
        <v>0</v>
      </c>
      <c r="AX2201">
        <v>0</v>
      </c>
      <c r="AY2201">
        <v>0</v>
      </c>
      <c r="AZ2201">
        <v>0</v>
      </c>
      <c r="BA2201">
        <v>0</v>
      </c>
      <c r="BB2201">
        <v>23</v>
      </c>
      <c r="BC2201">
        <v>75</v>
      </c>
      <c r="BD2201">
        <v>3</v>
      </c>
      <c r="BE2201">
        <v>7</v>
      </c>
      <c r="BF2201">
        <v>7</v>
      </c>
      <c r="BG2201" s="20"/>
      <c r="BH2201" s="20"/>
      <c r="BI2201" s="20"/>
      <c r="BJ2201" s="20"/>
      <c r="BK2201" s="20"/>
      <c r="BL2201" s="20"/>
      <c r="BM2201" s="20"/>
      <c r="BN2201" s="20"/>
      <c r="BO2201" s="20"/>
      <c r="BP2201" s="20"/>
      <c r="BQ2201" s="20"/>
      <c r="BR2201" s="20"/>
      <c r="BS2201" s="20"/>
      <c r="BT2201" s="20"/>
      <c r="BU2201" s="20"/>
      <c r="BV2201" s="20"/>
    </row>
    <row r="2202" spans="1:74" x14ac:dyDescent="0.25">
      <c r="A2202" s="20" t="s">
        <v>405</v>
      </c>
      <c r="B2202" s="20" t="s">
        <v>631</v>
      </c>
      <c r="C2202" s="20" t="s">
        <v>635</v>
      </c>
      <c r="D2202" s="1">
        <v>44500</v>
      </c>
      <c r="E2202">
        <v>91</v>
      </c>
      <c r="F2202">
        <v>2</v>
      </c>
      <c r="G2202">
        <v>1</v>
      </c>
      <c r="H2202">
        <v>1</v>
      </c>
      <c r="I2202">
        <v>1</v>
      </c>
      <c r="J2202">
        <v>25</v>
      </c>
      <c r="K2202">
        <v>4</v>
      </c>
      <c r="L2202">
        <v>4</v>
      </c>
      <c r="M2202">
        <v>0</v>
      </c>
      <c r="N2202">
        <v>14</v>
      </c>
      <c r="O2202">
        <v>0</v>
      </c>
      <c r="P2202">
        <v>6</v>
      </c>
      <c r="Q2202">
        <v>0</v>
      </c>
      <c r="R2202">
        <v>320</v>
      </c>
      <c r="S2202">
        <v>1</v>
      </c>
      <c r="T2202">
        <v>102</v>
      </c>
      <c r="U2202">
        <v>2</v>
      </c>
      <c r="V2202">
        <v>2</v>
      </c>
      <c r="W2202">
        <v>1150</v>
      </c>
      <c r="X2202">
        <v>1</v>
      </c>
      <c r="Y2202">
        <v>74</v>
      </c>
      <c r="Z2202">
        <v>121</v>
      </c>
      <c r="AA2202">
        <v>13</v>
      </c>
      <c r="AB2202">
        <v>579</v>
      </c>
      <c r="AC2202">
        <v>33</v>
      </c>
      <c r="AD2202">
        <v>18</v>
      </c>
      <c r="AE2202">
        <v>94</v>
      </c>
      <c r="AF2202">
        <v>11</v>
      </c>
      <c r="AG2202">
        <v>162</v>
      </c>
      <c r="AH2202">
        <v>0</v>
      </c>
      <c r="AI2202">
        <v>8</v>
      </c>
      <c r="AJ2202">
        <v>24</v>
      </c>
      <c r="AK2202">
        <v>2</v>
      </c>
      <c r="AL2202">
        <v>74</v>
      </c>
      <c r="AM2202">
        <v>0</v>
      </c>
      <c r="AN2202">
        <v>11</v>
      </c>
      <c r="AO2202">
        <v>0</v>
      </c>
      <c r="AP2202">
        <v>0</v>
      </c>
      <c r="AQ2202">
        <v>0</v>
      </c>
      <c r="AR2202">
        <v>0</v>
      </c>
      <c r="AS2202">
        <v>0</v>
      </c>
      <c r="AT2202">
        <v>0</v>
      </c>
      <c r="AU2202">
        <v>0</v>
      </c>
      <c r="AV2202">
        <v>0</v>
      </c>
      <c r="AW2202">
        <v>0</v>
      </c>
      <c r="AX2202">
        <v>0</v>
      </c>
      <c r="AY2202">
        <v>0</v>
      </c>
      <c r="AZ2202">
        <v>0</v>
      </c>
      <c r="BA2202">
        <v>0</v>
      </c>
      <c r="BB2202">
        <v>24</v>
      </c>
      <c r="BC2202">
        <v>74</v>
      </c>
      <c r="BD2202">
        <v>3</v>
      </c>
      <c r="BE2202">
        <v>7</v>
      </c>
      <c r="BF2202">
        <v>7</v>
      </c>
      <c r="BG2202" s="20"/>
      <c r="BH2202" s="20"/>
      <c r="BI2202" s="20"/>
      <c r="BJ2202" s="20"/>
      <c r="BK2202" s="20"/>
      <c r="BL2202" s="20"/>
      <c r="BM2202" s="20"/>
      <c r="BN2202" s="20"/>
      <c r="BO2202" s="20"/>
      <c r="BP2202" s="20"/>
      <c r="BQ2202" s="20"/>
      <c r="BR2202" s="20"/>
      <c r="BS2202" s="20"/>
      <c r="BT2202" s="20"/>
      <c r="BU2202" s="20"/>
      <c r="BV2202" s="20"/>
    </row>
    <row r="2203" spans="1:74" x14ac:dyDescent="0.25">
      <c r="A2203" s="20" t="s">
        <v>405</v>
      </c>
      <c r="B2203" s="20" t="s">
        <v>631</v>
      </c>
      <c r="C2203" s="20" t="s">
        <v>635</v>
      </c>
      <c r="D2203" s="1">
        <v>44507</v>
      </c>
      <c r="E2203">
        <v>91</v>
      </c>
      <c r="F2203">
        <v>2</v>
      </c>
      <c r="G2203">
        <v>1</v>
      </c>
      <c r="H2203">
        <v>1</v>
      </c>
      <c r="I2203">
        <v>1</v>
      </c>
      <c r="J2203">
        <v>35</v>
      </c>
      <c r="K2203">
        <v>4</v>
      </c>
      <c r="L2203">
        <v>4</v>
      </c>
      <c r="M2203">
        <v>0</v>
      </c>
      <c r="N2203">
        <v>14</v>
      </c>
      <c r="O2203">
        <v>6</v>
      </c>
      <c r="P2203">
        <v>0</v>
      </c>
      <c r="Q2203">
        <v>0</v>
      </c>
      <c r="R2203">
        <v>322</v>
      </c>
      <c r="S2203">
        <v>137</v>
      </c>
      <c r="T2203">
        <v>24</v>
      </c>
      <c r="U2203">
        <v>2</v>
      </c>
      <c r="V2203">
        <v>2</v>
      </c>
      <c r="W2203">
        <v>1148</v>
      </c>
      <c r="X2203">
        <v>103</v>
      </c>
      <c r="Y2203">
        <v>74</v>
      </c>
      <c r="Z2203">
        <v>120</v>
      </c>
      <c r="AA2203">
        <v>13</v>
      </c>
      <c r="AB2203">
        <v>581</v>
      </c>
      <c r="AC2203">
        <v>45</v>
      </c>
      <c r="AD2203">
        <v>16</v>
      </c>
      <c r="AE2203">
        <v>95</v>
      </c>
      <c r="AF2203">
        <v>9</v>
      </c>
      <c r="AG2203">
        <v>162</v>
      </c>
      <c r="AH2203">
        <v>11</v>
      </c>
      <c r="AI2203">
        <v>7</v>
      </c>
      <c r="AJ2203">
        <v>24</v>
      </c>
      <c r="AK2203">
        <v>2</v>
      </c>
      <c r="AL2203">
        <v>74</v>
      </c>
      <c r="AM2203">
        <v>21</v>
      </c>
      <c r="AN2203">
        <v>7</v>
      </c>
      <c r="AO2203">
        <v>0</v>
      </c>
      <c r="AP2203">
        <v>0</v>
      </c>
      <c r="AQ2203">
        <v>0</v>
      </c>
      <c r="AR2203">
        <v>0</v>
      </c>
      <c r="AS2203">
        <v>0</v>
      </c>
      <c r="AT2203">
        <v>0</v>
      </c>
      <c r="AU2203">
        <v>0</v>
      </c>
      <c r="AV2203">
        <v>0</v>
      </c>
      <c r="AW2203">
        <v>0</v>
      </c>
      <c r="AX2203">
        <v>0</v>
      </c>
      <c r="AY2203">
        <v>0</v>
      </c>
      <c r="AZ2203">
        <v>0</v>
      </c>
      <c r="BA2203">
        <v>0</v>
      </c>
      <c r="BB2203">
        <v>1</v>
      </c>
      <c r="BC2203">
        <v>1</v>
      </c>
      <c r="BD2203">
        <v>3</v>
      </c>
      <c r="BE2203">
        <v>0</v>
      </c>
      <c r="BF2203">
        <v>0</v>
      </c>
      <c r="BG2203" s="20">
        <v>2</v>
      </c>
      <c r="BH2203" s="20">
        <v>1</v>
      </c>
      <c r="BI2203" s="20">
        <v>80</v>
      </c>
      <c r="BJ2203" s="20">
        <v>14</v>
      </c>
      <c r="BK2203" s="20">
        <v>287</v>
      </c>
      <c r="BL2203" s="20">
        <v>879</v>
      </c>
      <c r="BM2203" s="20">
        <v>429</v>
      </c>
      <c r="BN2203" s="20">
        <v>117</v>
      </c>
      <c r="BO2203" s="20">
        <v>64</v>
      </c>
      <c r="BP2203" s="20"/>
      <c r="BQ2203" s="20"/>
      <c r="BR2203" s="20"/>
      <c r="BS2203" s="20"/>
      <c r="BT2203" s="20"/>
      <c r="BU2203" s="20"/>
      <c r="BV2203" s="20"/>
    </row>
    <row r="2204" spans="1:74" x14ac:dyDescent="0.25">
      <c r="A2204" s="20" t="s">
        <v>405</v>
      </c>
      <c r="B2204" s="20" t="s">
        <v>631</v>
      </c>
      <c r="C2204" s="20" t="s">
        <v>635</v>
      </c>
      <c r="D2204" s="1">
        <v>44514</v>
      </c>
      <c r="E2204">
        <v>91</v>
      </c>
      <c r="F2204">
        <v>2</v>
      </c>
      <c r="G2204">
        <v>1</v>
      </c>
      <c r="H2204">
        <v>1</v>
      </c>
      <c r="I2204">
        <v>1</v>
      </c>
      <c r="J2204">
        <v>41</v>
      </c>
      <c r="K2204">
        <v>4</v>
      </c>
      <c r="L2204">
        <v>4</v>
      </c>
      <c r="M2204">
        <v>0</v>
      </c>
      <c r="N2204">
        <v>14</v>
      </c>
      <c r="O2204">
        <v>10</v>
      </c>
      <c r="P2204">
        <v>0</v>
      </c>
      <c r="Q2204">
        <v>0</v>
      </c>
      <c r="R2204">
        <v>322</v>
      </c>
      <c r="S2204">
        <v>159</v>
      </c>
      <c r="T2204">
        <v>24</v>
      </c>
      <c r="U2204">
        <v>2</v>
      </c>
      <c r="V2204">
        <v>2</v>
      </c>
      <c r="W2204">
        <v>1146</v>
      </c>
      <c r="X2204">
        <v>196</v>
      </c>
      <c r="Y2204">
        <v>71</v>
      </c>
      <c r="Z2204">
        <v>119</v>
      </c>
      <c r="AA2204">
        <v>13</v>
      </c>
      <c r="AB2204">
        <v>583</v>
      </c>
      <c r="AC2204">
        <v>67</v>
      </c>
      <c r="AD2204">
        <v>16</v>
      </c>
      <c r="AE2204">
        <v>94</v>
      </c>
      <c r="AF2204">
        <v>11</v>
      </c>
      <c r="AG2204">
        <v>163</v>
      </c>
      <c r="AH2204">
        <v>18</v>
      </c>
      <c r="AI2204">
        <v>8</v>
      </c>
      <c r="AJ2204">
        <v>23</v>
      </c>
      <c r="AK2204">
        <v>2</v>
      </c>
      <c r="AL2204">
        <v>74</v>
      </c>
      <c r="AM2204">
        <v>37</v>
      </c>
      <c r="AN2204">
        <v>7</v>
      </c>
      <c r="AO2204">
        <v>0</v>
      </c>
      <c r="AP2204">
        <v>0</v>
      </c>
      <c r="AQ2204">
        <v>0</v>
      </c>
      <c r="AR2204">
        <v>0</v>
      </c>
      <c r="AS2204">
        <v>0</v>
      </c>
      <c r="AT2204">
        <v>0</v>
      </c>
      <c r="AU2204">
        <v>0</v>
      </c>
      <c r="AV2204">
        <v>0</v>
      </c>
      <c r="AW2204">
        <v>0</v>
      </c>
      <c r="AX2204">
        <v>0</v>
      </c>
      <c r="AY2204">
        <v>0</v>
      </c>
      <c r="AZ2204">
        <v>0</v>
      </c>
      <c r="BA2204">
        <v>0</v>
      </c>
      <c r="BB2204">
        <v>1</v>
      </c>
      <c r="BC2204">
        <v>1</v>
      </c>
      <c r="BD2204">
        <v>3</v>
      </c>
      <c r="BE2204">
        <v>0</v>
      </c>
      <c r="BF2204">
        <v>0</v>
      </c>
      <c r="BG2204" s="20">
        <v>2</v>
      </c>
      <c r="BH2204" s="20">
        <v>1</v>
      </c>
      <c r="BI2204" s="20">
        <v>81</v>
      </c>
      <c r="BJ2204" s="20">
        <v>14</v>
      </c>
      <c r="BK2204" s="20">
        <v>289</v>
      </c>
      <c r="BL2204" s="20">
        <v>879</v>
      </c>
      <c r="BM2204" s="20">
        <v>432</v>
      </c>
      <c r="BN2204" s="20">
        <v>119</v>
      </c>
      <c r="BO2204" s="20">
        <v>65</v>
      </c>
      <c r="BP2204" s="20"/>
      <c r="BQ2204" s="20"/>
      <c r="BR2204" s="20"/>
      <c r="BS2204" s="20"/>
      <c r="BT2204" s="20"/>
      <c r="BU2204" s="20"/>
      <c r="BV2204" s="20"/>
    </row>
    <row r="2205" spans="1:74" x14ac:dyDescent="0.25">
      <c r="A2205" s="20" t="s">
        <v>405</v>
      </c>
      <c r="B2205" s="20" t="s">
        <v>631</v>
      </c>
      <c r="C2205" s="20" t="s">
        <v>635</v>
      </c>
      <c r="D2205" s="1">
        <v>44521</v>
      </c>
      <c r="E2205">
        <v>91</v>
      </c>
      <c r="F2205">
        <v>2</v>
      </c>
      <c r="G2205">
        <v>2</v>
      </c>
      <c r="H2205">
        <v>1</v>
      </c>
      <c r="I2205">
        <v>1</v>
      </c>
      <c r="J2205">
        <v>43</v>
      </c>
      <c r="K2205">
        <v>4</v>
      </c>
      <c r="L2205">
        <v>4</v>
      </c>
      <c r="M2205">
        <v>0</v>
      </c>
      <c r="N2205">
        <v>14</v>
      </c>
      <c r="O2205">
        <v>10</v>
      </c>
      <c r="P2205">
        <v>0</v>
      </c>
      <c r="Q2205">
        <v>0</v>
      </c>
      <c r="R2205">
        <v>323</v>
      </c>
      <c r="S2205">
        <v>173</v>
      </c>
      <c r="T2205">
        <v>23</v>
      </c>
      <c r="U2205">
        <v>2</v>
      </c>
      <c r="V2205">
        <v>1</v>
      </c>
      <c r="W2205">
        <v>1145</v>
      </c>
      <c r="X2205">
        <v>253</v>
      </c>
      <c r="Y2205">
        <v>70</v>
      </c>
      <c r="Z2205">
        <v>119</v>
      </c>
      <c r="AA2205">
        <v>13</v>
      </c>
      <c r="AB2205">
        <v>587</v>
      </c>
      <c r="AC2205">
        <v>82</v>
      </c>
      <c r="AD2205">
        <v>16</v>
      </c>
      <c r="AE2205">
        <v>93</v>
      </c>
      <c r="AF2205">
        <v>12</v>
      </c>
      <c r="AG2205">
        <v>162</v>
      </c>
      <c r="AH2205">
        <v>20</v>
      </c>
      <c r="AI2205">
        <v>8</v>
      </c>
      <c r="AJ2205">
        <v>23</v>
      </c>
      <c r="AK2205">
        <v>3</v>
      </c>
      <c r="AL2205">
        <v>74</v>
      </c>
      <c r="AM2205">
        <v>44</v>
      </c>
      <c r="AN2205">
        <v>7</v>
      </c>
      <c r="AO2205">
        <v>0</v>
      </c>
      <c r="AP2205">
        <v>0</v>
      </c>
      <c r="AQ2205">
        <v>0</v>
      </c>
      <c r="AR2205">
        <v>0</v>
      </c>
      <c r="AS2205">
        <v>0</v>
      </c>
      <c r="AT2205">
        <v>0</v>
      </c>
      <c r="AU2205">
        <v>0</v>
      </c>
      <c r="AV2205">
        <v>0</v>
      </c>
      <c r="AW2205">
        <v>0</v>
      </c>
      <c r="AX2205">
        <v>0</v>
      </c>
      <c r="AY2205">
        <v>0</v>
      </c>
      <c r="AZ2205">
        <v>0</v>
      </c>
      <c r="BA2205">
        <v>0</v>
      </c>
      <c r="BB2205">
        <v>1</v>
      </c>
      <c r="BC2205">
        <v>1</v>
      </c>
      <c r="BD2205">
        <v>3</v>
      </c>
      <c r="BE2205">
        <v>0</v>
      </c>
      <c r="BF2205">
        <v>0</v>
      </c>
      <c r="BG2205" s="20">
        <v>2</v>
      </c>
      <c r="BH2205" s="20">
        <v>1</v>
      </c>
      <c r="BI2205" s="20">
        <v>81</v>
      </c>
      <c r="BJ2205" s="20">
        <v>14</v>
      </c>
      <c r="BK2205" s="20">
        <v>291</v>
      </c>
      <c r="BL2205" s="20">
        <v>879</v>
      </c>
      <c r="BM2205" s="20">
        <v>435</v>
      </c>
      <c r="BN2205" s="20">
        <v>117</v>
      </c>
      <c r="BO2205" s="20">
        <v>65</v>
      </c>
      <c r="BP2205" s="20"/>
      <c r="BQ2205" s="20"/>
      <c r="BR2205" s="20"/>
      <c r="BS2205" s="20"/>
      <c r="BT2205" s="20"/>
      <c r="BU2205" s="20"/>
      <c r="BV2205" s="20"/>
    </row>
    <row r="2206" spans="1:74" x14ac:dyDescent="0.25">
      <c r="A2206" s="20" t="s">
        <v>405</v>
      </c>
      <c r="B2206" s="20" t="s">
        <v>631</v>
      </c>
      <c r="C2206" s="20" t="s">
        <v>635</v>
      </c>
      <c r="D2206" s="1">
        <v>44528</v>
      </c>
      <c r="E2206">
        <v>91</v>
      </c>
      <c r="F2206">
        <v>2</v>
      </c>
      <c r="G2206">
        <v>2</v>
      </c>
      <c r="H2206">
        <v>1</v>
      </c>
      <c r="I2206">
        <v>1</v>
      </c>
      <c r="J2206">
        <v>47</v>
      </c>
      <c r="K2206">
        <v>4</v>
      </c>
      <c r="L2206">
        <v>4</v>
      </c>
      <c r="M2206">
        <v>0</v>
      </c>
      <c r="N2206">
        <v>14</v>
      </c>
      <c r="O2206">
        <v>11</v>
      </c>
      <c r="P2206">
        <v>0</v>
      </c>
      <c r="Q2206">
        <v>0</v>
      </c>
      <c r="R2206">
        <v>321</v>
      </c>
      <c r="S2206">
        <v>190</v>
      </c>
      <c r="T2206">
        <v>22</v>
      </c>
      <c r="U2206">
        <v>2</v>
      </c>
      <c r="V2206">
        <v>1</v>
      </c>
      <c r="W2206">
        <v>1145</v>
      </c>
      <c r="X2206">
        <v>370</v>
      </c>
      <c r="Y2206">
        <v>68</v>
      </c>
      <c r="Z2206">
        <v>118</v>
      </c>
      <c r="AA2206">
        <v>13</v>
      </c>
      <c r="AB2206">
        <v>588</v>
      </c>
      <c r="AC2206">
        <v>131</v>
      </c>
      <c r="AD2206">
        <v>16</v>
      </c>
      <c r="AE2206">
        <v>94</v>
      </c>
      <c r="AF2206">
        <v>9</v>
      </c>
      <c r="AG2206">
        <v>162</v>
      </c>
      <c r="AH2206">
        <v>30</v>
      </c>
      <c r="AI2206">
        <v>8</v>
      </c>
      <c r="AJ2206">
        <v>22</v>
      </c>
      <c r="AK2206">
        <v>4</v>
      </c>
      <c r="AL2206">
        <v>75</v>
      </c>
      <c r="AM2206">
        <v>44</v>
      </c>
      <c r="AN2206">
        <v>7</v>
      </c>
      <c r="AO2206">
        <v>0</v>
      </c>
      <c r="AP2206">
        <v>0</v>
      </c>
      <c r="AQ2206">
        <v>0</v>
      </c>
      <c r="AR2206">
        <v>0</v>
      </c>
      <c r="AS2206">
        <v>0</v>
      </c>
      <c r="AT2206">
        <v>0</v>
      </c>
      <c r="AU2206">
        <v>0</v>
      </c>
      <c r="AV2206">
        <v>0</v>
      </c>
      <c r="AW2206">
        <v>0</v>
      </c>
      <c r="AX2206">
        <v>0</v>
      </c>
      <c r="AY2206">
        <v>0</v>
      </c>
      <c r="AZ2206">
        <v>0</v>
      </c>
      <c r="BA2206">
        <v>0</v>
      </c>
      <c r="BB2206">
        <v>1</v>
      </c>
      <c r="BC2206">
        <v>1</v>
      </c>
      <c r="BD2206">
        <v>3</v>
      </c>
      <c r="BE2206">
        <v>0</v>
      </c>
      <c r="BF2206">
        <v>0</v>
      </c>
      <c r="BG2206" s="20">
        <v>2</v>
      </c>
      <c r="BH2206" s="20">
        <v>1</v>
      </c>
      <c r="BI2206" s="20">
        <v>81</v>
      </c>
      <c r="BJ2206" s="20">
        <v>14</v>
      </c>
      <c r="BK2206" s="20">
        <v>290</v>
      </c>
      <c r="BL2206" s="20">
        <v>884</v>
      </c>
      <c r="BM2206" s="20">
        <v>439</v>
      </c>
      <c r="BN2206" s="20">
        <v>117</v>
      </c>
      <c r="BO2206" s="20">
        <v>66</v>
      </c>
      <c r="BP2206" s="20"/>
      <c r="BQ2206" s="20"/>
      <c r="BR2206" s="20"/>
      <c r="BS2206" s="20"/>
      <c r="BT2206" s="20"/>
      <c r="BU2206" s="20"/>
      <c r="BV2206" s="20"/>
    </row>
    <row r="2207" spans="1:74" x14ac:dyDescent="0.25">
      <c r="A2207" s="20" t="s">
        <v>405</v>
      </c>
      <c r="B2207" s="20" t="s">
        <v>631</v>
      </c>
      <c r="C2207" s="20" t="s">
        <v>635</v>
      </c>
      <c r="D2207" s="1">
        <v>44535</v>
      </c>
      <c r="E2207">
        <v>91</v>
      </c>
      <c r="F2207">
        <v>2</v>
      </c>
      <c r="G2207">
        <v>2</v>
      </c>
      <c r="H2207">
        <v>1</v>
      </c>
      <c r="I2207">
        <v>1</v>
      </c>
      <c r="J2207">
        <v>51</v>
      </c>
      <c r="K2207">
        <v>4</v>
      </c>
      <c r="L2207">
        <v>4</v>
      </c>
      <c r="M2207">
        <v>0</v>
      </c>
      <c r="N2207">
        <v>14</v>
      </c>
      <c r="O2207">
        <v>12</v>
      </c>
      <c r="P2207">
        <v>0</v>
      </c>
      <c r="Q2207">
        <v>0</v>
      </c>
      <c r="R2207">
        <v>322</v>
      </c>
      <c r="S2207">
        <v>198</v>
      </c>
      <c r="T2207">
        <v>22</v>
      </c>
      <c r="U2207">
        <v>2</v>
      </c>
      <c r="V2207">
        <v>1</v>
      </c>
      <c r="W2207">
        <v>1147</v>
      </c>
      <c r="X2207">
        <v>425</v>
      </c>
      <c r="Y2207">
        <v>67</v>
      </c>
      <c r="Z2207">
        <v>118</v>
      </c>
      <c r="AA2207">
        <v>13</v>
      </c>
      <c r="AB2207">
        <v>586</v>
      </c>
      <c r="AC2207">
        <v>174</v>
      </c>
      <c r="AD2207">
        <v>15</v>
      </c>
      <c r="AE2207">
        <v>91</v>
      </c>
      <c r="AF2207">
        <v>10</v>
      </c>
      <c r="AG2207">
        <v>162</v>
      </c>
      <c r="AH2207">
        <v>37</v>
      </c>
      <c r="AI2207">
        <v>8</v>
      </c>
      <c r="AJ2207">
        <v>23</v>
      </c>
      <c r="AK2207">
        <v>3</v>
      </c>
      <c r="AL2207">
        <v>75</v>
      </c>
      <c r="AM2207">
        <v>49</v>
      </c>
      <c r="AN2207">
        <v>7</v>
      </c>
      <c r="AO2207">
        <v>0</v>
      </c>
      <c r="AP2207">
        <v>0</v>
      </c>
      <c r="AQ2207">
        <v>0</v>
      </c>
      <c r="AR2207">
        <v>0</v>
      </c>
      <c r="AS2207">
        <v>0</v>
      </c>
      <c r="AT2207">
        <v>0</v>
      </c>
      <c r="AU2207">
        <v>0</v>
      </c>
      <c r="AV2207">
        <v>0</v>
      </c>
      <c r="AW2207">
        <v>0</v>
      </c>
      <c r="AX2207">
        <v>0</v>
      </c>
      <c r="AY2207">
        <v>0</v>
      </c>
      <c r="AZ2207">
        <v>0</v>
      </c>
      <c r="BA2207">
        <v>0</v>
      </c>
      <c r="BB2207">
        <v>1</v>
      </c>
      <c r="BC2207">
        <v>1</v>
      </c>
      <c r="BD2207">
        <v>3</v>
      </c>
      <c r="BE2207">
        <v>0</v>
      </c>
      <c r="BF2207">
        <v>0</v>
      </c>
      <c r="BG2207" s="20">
        <v>2</v>
      </c>
      <c r="BH2207" s="20">
        <v>1</v>
      </c>
      <c r="BI2207" s="20">
        <v>81</v>
      </c>
      <c r="BJ2207" s="20">
        <v>14</v>
      </c>
      <c r="BK2207" s="20">
        <v>291</v>
      </c>
      <c r="BL2207" s="20">
        <v>887</v>
      </c>
      <c r="BM2207" s="20">
        <v>441</v>
      </c>
      <c r="BN2207" s="20">
        <v>118</v>
      </c>
      <c r="BO2207" s="20">
        <v>66</v>
      </c>
      <c r="BP2207" s="20"/>
      <c r="BQ2207" s="20"/>
      <c r="BR2207" s="20"/>
      <c r="BS2207" s="20"/>
      <c r="BT2207" s="20"/>
      <c r="BU2207" s="20"/>
      <c r="BV2207" s="20"/>
    </row>
    <row r="2208" spans="1:74" x14ac:dyDescent="0.25">
      <c r="A2208" s="20" t="s">
        <v>405</v>
      </c>
      <c r="B2208" s="20" t="s">
        <v>631</v>
      </c>
      <c r="C2208" s="20" t="s">
        <v>635</v>
      </c>
      <c r="D2208" s="1">
        <v>44542</v>
      </c>
      <c r="E2208">
        <v>91</v>
      </c>
      <c r="F2208">
        <v>2</v>
      </c>
      <c r="G2208">
        <v>2</v>
      </c>
      <c r="H2208">
        <v>1</v>
      </c>
      <c r="I2208">
        <v>1</v>
      </c>
      <c r="J2208">
        <v>55</v>
      </c>
      <c r="K2208">
        <v>4</v>
      </c>
      <c r="L2208">
        <v>4</v>
      </c>
      <c r="M2208">
        <v>0</v>
      </c>
      <c r="N2208">
        <v>14</v>
      </c>
      <c r="O2208">
        <v>13</v>
      </c>
      <c r="P2208">
        <v>0</v>
      </c>
      <c r="Q2208">
        <v>0</v>
      </c>
      <c r="R2208">
        <v>322</v>
      </c>
      <c r="S2208">
        <v>209</v>
      </c>
      <c r="T2208">
        <v>19</v>
      </c>
      <c r="U2208">
        <v>2</v>
      </c>
      <c r="V2208">
        <v>1</v>
      </c>
      <c r="W2208">
        <v>1150</v>
      </c>
      <c r="X2208">
        <v>465</v>
      </c>
      <c r="Y2208">
        <v>64</v>
      </c>
      <c r="Z2208">
        <v>120</v>
      </c>
      <c r="AA2208">
        <v>14</v>
      </c>
      <c r="AB2208">
        <v>587</v>
      </c>
      <c r="AC2208">
        <v>204</v>
      </c>
      <c r="AD2208">
        <v>14</v>
      </c>
      <c r="AE2208">
        <v>89</v>
      </c>
      <c r="AF2208">
        <v>9</v>
      </c>
      <c r="AG2208">
        <v>164</v>
      </c>
      <c r="AH2208">
        <v>48</v>
      </c>
      <c r="AI2208">
        <v>8</v>
      </c>
      <c r="AJ2208">
        <v>23</v>
      </c>
      <c r="AK2208">
        <v>3</v>
      </c>
      <c r="AL2208">
        <v>75</v>
      </c>
      <c r="AM2208">
        <v>56</v>
      </c>
      <c r="AN2208">
        <v>7</v>
      </c>
      <c r="AO2208">
        <v>0</v>
      </c>
      <c r="AP2208">
        <v>0</v>
      </c>
      <c r="AQ2208">
        <v>0</v>
      </c>
      <c r="AR2208">
        <v>0</v>
      </c>
      <c r="AS2208">
        <v>0</v>
      </c>
      <c r="AT2208">
        <v>0</v>
      </c>
      <c r="AU2208">
        <v>0</v>
      </c>
      <c r="AV2208">
        <v>0</v>
      </c>
      <c r="AW2208">
        <v>0</v>
      </c>
      <c r="AX2208">
        <v>0</v>
      </c>
      <c r="AY2208">
        <v>0</v>
      </c>
      <c r="AZ2208">
        <v>0</v>
      </c>
      <c r="BA2208">
        <v>0</v>
      </c>
      <c r="BB2208">
        <v>1</v>
      </c>
      <c r="BC2208">
        <v>1</v>
      </c>
      <c r="BD2208">
        <v>3</v>
      </c>
      <c r="BE2208">
        <v>0</v>
      </c>
      <c r="BF2208">
        <v>0</v>
      </c>
      <c r="BG2208" s="20">
        <v>2</v>
      </c>
      <c r="BH2208" s="20">
        <v>1</v>
      </c>
      <c r="BI2208" s="20">
        <v>82</v>
      </c>
      <c r="BJ2208" s="20">
        <v>14</v>
      </c>
      <c r="BK2208" s="20">
        <v>293</v>
      </c>
      <c r="BL2208" s="20">
        <v>892</v>
      </c>
      <c r="BM2208" s="20">
        <v>444</v>
      </c>
      <c r="BN2208" s="20">
        <v>121</v>
      </c>
      <c r="BO2208" s="20">
        <v>66</v>
      </c>
      <c r="BP2208" s="20"/>
      <c r="BQ2208" s="20"/>
      <c r="BR2208" s="20"/>
      <c r="BS2208" s="20"/>
      <c r="BT2208" s="20"/>
      <c r="BU2208" s="20"/>
      <c r="BV2208" s="20"/>
    </row>
    <row r="2209" spans="1:74" x14ac:dyDescent="0.25">
      <c r="A2209" s="20" t="s">
        <v>405</v>
      </c>
      <c r="B2209" s="20" t="s">
        <v>631</v>
      </c>
      <c r="C2209" s="20" t="s">
        <v>635</v>
      </c>
      <c r="D2209" s="1">
        <v>44549</v>
      </c>
      <c r="E2209">
        <v>91</v>
      </c>
      <c r="F2209">
        <v>2</v>
      </c>
      <c r="G2209">
        <v>2</v>
      </c>
      <c r="H2209">
        <v>1</v>
      </c>
      <c r="I2209">
        <v>1</v>
      </c>
      <c r="J2209">
        <v>57</v>
      </c>
      <c r="K2209">
        <v>4</v>
      </c>
      <c r="L2209">
        <v>4</v>
      </c>
      <c r="M2209">
        <v>0</v>
      </c>
      <c r="N2209">
        <v>14</v>
      </c>
      <c r="O2209">
        <v>13</v>
      </c>
      <c r="P2209">
        <v>0</v>
      </c>
      <c r="Q2209">
        <v>0</v>
      </c>
      <c r="R2209">
        <v>322</v>
      </c>
      <c r="S2209">
        <v>214</v>
      </c>
      <c r="T2209">
        <v>19</v>
      </c>
      <c r="U2209">
        <v>2</v>
      </c>
      <c r="V2209">
        <v>2</v>
      </c>
      <c r="W2209">
        <v>1151</v>
      </c>
      <c r="X2209">
        <v>513</v>
      </c>
      <c r="Y2209">
        <v>62</v>
      </c>
      <c r="Z2209">
        <v>116</v>
      </c>
      <c r="AA2209">
        <v>14</v>
      </c>
      <c r="AB2209">
        <v>588</v>
      </c>
      <c r="AC2209">
        <v>236</v>
      </c>
      <c r="AD2209">
        <v>14</v>
      </c>
      <c r="AE2209">
        <v>88</v>
      </c>
      <c r="AF2209">
        <v>10</v>
      </c>
      <c r="AG2209">
        <v>166</v>
      </c>
      <c r="AH2209">
        <v>60</v>
      </c>
      <c r="AI2209">
        <v>8</v>
      </c>
      <c r="AJ2209">
        <v>23</v>
      </c>
      <c r="AK2209">
        <v>4</v>
      </c>
      <c r="AL2209">
        <v>75</v>
      </c>
      <c r="AM2209">
        <v>59</v>
      </c>
      <c r="AN2209">
        <v>7</v>
      </c>
      <c r="AO2209">
        <v>0</v>
      </c>
      <c r="AP2209">
        <v>0</v>
      </c>
      <c r="AQ2209">
        <v>0</v>
      </c>
      <c r="AR2209">
        <v>0</v>
      </c>
      <c r="AS2209">
        <v>0</v>
      </c>
      <c r="AT2209">
        <v>0</v>
      </c>
      <c r="AU2209">
        <v>0</v>
      </c>
      <c r="AV2209">
        <v>0</v>
      </c>
      <c r="AW2209">
        <v>0</v>
      </c>
      <c r="AX2209">
        <v>0</v>
      </c>
      <c r="AY2209">
        <v>0</v>
      </c>
      <c r="AZ2209">
        <v>0</v>
      </c>
      <c r="BA2209">
        <v>0</v>
      </c>
      <c r="BB2209">
        <v>1</v>
      </c>
      <c r="BC2209">
        <v>1</v>
      </c>
      <c r="BD2209">
        <v>3</v>
      </c>
      <c r="BE2209">
        <v>0</v>
      </c>
      <c r="BF2209">
        <v>0</v>
      </c>
      <c r="BG2209" s="20">
        <v>2</v>
      </c>
      <c r="BH2209" s="20">
        <v>1</v>
      </c>
      <c r="BI2209" s="20">
        <v>82</v>
      </c>
      <c r="BJ2209" s="20">
        <v>14</v>
      </c>
      <c r="BK2209" s="20">
        <v>292</v>
      </c>
      <c r="BL2209" s="20">
        <v>897</v>
      </c>
      <c r="BM2209" s="20">
        <v>444</v>
      </c>
      <c r="BN2209" s="20">
        <v>122</v>
      </c>
      <c r="BO2209" s="20">
        <v>67</v>
      </c>
      <c r="BP2209" s="20">
        <v>3513</v>
      </c>
      <c r="BQ2209" s="20">
        <v>567</v>
      </c>
      <c r="BR2209" s="20">
        <v>3</v>
      </c>
      <c r="BS2209" s="20">
        <v>86</v>
      </c>
      <c r="BT2209" s="20">
        <v>412</v>
      </c>
      <c r="BU2209" s="20">
        <v>707</v>
      </c>
      <c r="BV2209" s="20">
        <v>2059</v>
      </c>
    </row>
    <row r="2210" spans="1:74" x14ac:dyDescent="0.25">
      <c r="A2210" s="20" t="s">
        <v>405</v>
      </c>
      <c r="B2210" s="20" t="s">
        <v>631</v>
      </c>
      <c r="C2210" s="20" t="s">
        <v>635</v>
      </c>
      <c r="D2210" s="1">
        <v>44558</v>
      </c>
      <c r="E2210">
        <v>90</v>
      </c>
      <c r="F2210">
        <v>2</v>
      </c>
      <c r="G2210">
        <v>2</v>
      </c>
      <c r="H2210">
        <v>1</v>
      </c>
      <c r="I2210">
        <v>1</v>
      </c>
      <c r="J2210">
        <v>59</v>
      </c>
      <c r="K2210">
        <v>3</v>
      </c>
      <c r="L2210">
        <v>3</v>
      </c>
      <c r="M2210">
        <v>0</v>
      </c>
      <c r="N2210">
        <v>14</v>
      </c>
      <c r="O2210">
        <v>13</v>
      </c>
      <c r="P2210">
        <v>0</v>
      </c>
      <c r="Q2210">
        <v>0</v>
      </c>
      <c r="R2210">
        <v>321</v>
      </c>
      <c r="S2210">
        <v>228</v>
      </c>
      <c r="T2210">
        <v>18</v>
      </c>
      <c r="U2210">
        <v>2</v>
      </c>
      <c r="V2210">
        <v>2</v>
      </c>
      <c r="W2210">
        <v>1152</v>
      </c>
      <c r="X2210">
        <v>563</v>
      </c>
      <c r="Y2210">
        <v>62</v>
      </c>
      <c r="Z2210">
        <v>116</v>
      </c>
      <c r="AA2210">
        <v>16</v>
      </c>
      <c r="AB2210">
        <v>591</v>
      </c>
      <c r="AC2210">
        <v>265</v>
      </c>
      <c r="AD2210">
        <v>14</v>
      </c>
      <c r="AE2210">
        <v>86</v>
      </c>
      <c r="AF2210">
        <v>11</v>
      </c>
      <c r="AG2210">
        <v>165</v>
      </c>
      <c r="AH2210">
        <v>75</v>
      </c>
      <c r="AI2210">
        <v>8</v>
      </c>
      <c r="AJ2210">
        <v>21</v>
      </c>
      <c r="AK2210">
        <v>4</v>
      </c>
      <c r="AL2210">
        <v>73</v>
      </c>
      <c r="AM2210">
        <v>59</v>
      </c>
      <c r="AN2210">
        <v>6</v>
      </c>
      <c r="AO2210">
        <v>0</v>
      </c>
      <c r="AP2210">
        <v>0</v>
      </c>
      <c r="AQ2210">
        <v>0</v>
      </c>
      <c r="AR2210">
        <v>0</v>
      </c>
      <c r="AS2210">
        <v>0</v>
      </c>
      <c r="AT2210">
        <v>0</v>
      </c>
      <c r="AU2210">
        <v>0</v>
      </c>
      <c r="AV2210">
        <v>0</v>
      </c>
      <c r="AW2210">
        <v>0</v>
      </c>
      <c r="AX2210">
        <v>0</v>
      </c>
      <c r="AY2210">
        <v>0</v>
      </c>
      <c r="AZ2210">
        <v>0</v>
      </c>
      <c r="BA2210">
        <v>0</v>
      </c>
      <c r="BB2210">
        <v>1</v>
      </c>
      <c r="BC2210">
        <v>1</v>
      </c>
      <c r="BD2210">
        <v>3</v>
      </c>
      <c r="BE2210">
        <v>0</v>
      </c>
      <c r="BF2210">
        <v>0</v>
      </c>
      <c r="BG2210" s="20">
        <v>2</v>
      </c>
      <c r="BH2210" s="20">
        <v>1</v>
      </c>
      <c r="BI2210" s="20">
        <v>82</v>
      </c>
      <c r="BJ2210" s="20">
        <v>14</v>
      </c>
      <c r="BK2210" s="20">
        <v>292</v>
      </c>
      <c r="BL2210" s="20">
        <v>899</v>
      </c>
      <c r="BM2210" s="20">
        <v>447</v>
      </c>
      <c r="BN2210" s="20">
        <v>124</v>
      </c>
      <c r="BO2210" s="20">
        <v>66</v>
      </c>
      <c r="BP2210" s="20">
        <v>3520</v>
      </c>
      <c r="BQ2210" s="20">
        <v>782</v>
      </c>
      <c r="BR2210" s="20">
        <v>3</v>
      </c>
      <c r="BS2210" s="20">
        <v>86</v>
      </c>
      <c r="BT2210" s="20">
        <v>410</v>
      </c>
      <c r="BU2210" s="20">
        <v>703</v>
      </c>
      <c r="BV2210" s="20">
        <v>2086</v>
      </c>
    </row>
    <row r="2211" spans="1:74" x14ac:dyDescent="0.25">
      <c r="A2211" s="20" t="s">
        <v>405</v>
      </c>
      <c r="B2211" s="20" t="s">
        <v>631</v>
      </c>
      <c r="C2211" s="20" t="s">
        <v>635</v>
      </c>
      <c r="D2211" s="1">
        <v>44564</v>
      </c>
      <c r="E2211">
        <v>91</v>
      </c>
      <c r="F2211">
        <v>2</v>
      </c>
      <c r="G2211">
        <v>2</v>
      </c>
      <c r="H2211">
        <v>1</v>
      </c>
      <c r="I2211">
        <v>1</v>
      </c>
      <c r="J2211">
        <v>64</v>
      </c>
      <c r="K2211">
        <v>3</v>
      </c>
      <c r="L2211">
        <v>3</v>
      </c>
      <c r="M2211">
        <v>0</v>
      </c>
      <c r="N2211">
        <v>14</v>
      </c>
      <c r="O2211">
        <v>13</v>
      </c>
      <c r="P2211">
        <v>0</v>
      </c>
      <c r="Q2211">
        <v>0</v>
      </c>
      <c r="R2211">
        <v>324</v>
      </c>
      <c r="S2211">
        <v>230</v>
      </c>
      <c r="T2211">
        <v>19</v>
      </c>
      <c r="U2211">
        <v>2</v>
      </c>
      <c r="V2211">
        <v>2</v>
      </c>
      <c r="W2211">
        <v>1151</v>
      </c>
      <c r="X2211">
        <v>582</v>
      </c>
      <c r="Y2211">
        <v>60</v>
      </c>
      <c r="Z2211">
        <v>115</v>
      </c>
      <c r="AA2211">
        <v>16</v>
      </c>
      <c r="AB2211">
        <v>593</v>
      </c>
      <c r="AC2211">
        <v>281</v>
      </c>
      <c r="AD2211">
        <v>13</v>
      </c>
      <c r="AE2211">
        <v>86</v>
      </c>
      <c r="AF2211">
        <v>13</v>
      </c>
      <c r="AG2211">
        <v>166</v>
      </c>
      <c r="AH2211">
        <v>78</v>
      </c>
      <c r="AI2211">
        <v>8</v>
      </c>
      <c r="AJ2211">
        <v>22</v>
      </c>
      <c r="AK2211">
        <v>3</v>
      </c>
      <c r="AL2211">
        <v>73</v>
      </c>
      <c r="AM2211">
        <v>59</v>
      </c>
      <c r="AN2211">
        <v>6</v>
      </c>
      <c r="AO2211">
        <v>0</v>
      </c>
      <c r="AP2211">
        <v>0</v>
      </c>
      <c r="AQ2211">
        <v>0</v>
      </c>
      <c r="AR2211">
        <v>0</v>
      </c>
      <c r="AS2211">
        <v>0</v>
      </c>
      <c r="AT2211">
        <v>0</v>
      </c>
      <c r="AU2211">
        <v>0</v>
      </c>
      <c r="AV2211">
        <v>0</v>
      </c>
      <c r="AW2211">
        <v>0</v>
      </c>
      <c r="AX2211">
        <v>0</v>
      </c>
      <c r="AY2211">
        <v>0</v>
      </c>
      <c r="AZ2211">
        <v>0</v>
      </c>
      <c r="BA2211">
        <v>0</v>
      </c>
      <c r="BB2211">
        <v>1</v>
      </c>
      <c r="BC2211">
        <v>1</v>
      </c>
      <c r="BD2211">
        <v>3</v>
      </c>
      <c r="BE2211">
        <v>0</v>
      </c>
      <c r="BF2211">
        <v>0</v>
      </c>
      <c r="BG2211" s="20">
        <v>2</v>
      </c>
      <c r="BH2211" s="20">
        <v>1</v>
      </c>
      <c r="BI2211" s="20">
        <v>83</v>
      </c>
      <c r="BJ2211" s="20">
        <v>14</v>
      </c>
      <c r="BK2211" s="20">
        <v>294</v>
      </c>
      <c r="BL2211" s="20">
        <v>900</v>
      </c>
      <c r="BM2211" s="20">
        <v>448</v>
      </c>
      <c r="BN2211" s="20">
        <v>124</v>
      </c>
      <c r="BO2211" s="20">
        <v>66</v>
      </c>
      <c r="BP2211" s="20">
        <v>3525</v>
      </c>
      <c r="BQ2211" s="20">
        <v>869</v>
      </c>
      <c r="BR2211" s="20">
        <v>3</v>
      </c>
      <c r="BS2211" s="20">
        <v>85</v>
      </c>
      <c r="BT2211" s="20">
        <v>411</v>
      </c>
      <c r="BU2211" s="20">
        <v>706</v>
      </c>
      <c r="BV2211" s="20">
        <v>2093</v>
      </c>
    </row>
    <row r="2212" spans="1:74" x14ac:dyDescent="0.25">
      <c r="A2212" s="20" t="s">
        <v>405</v>
      </c>
      <c r="B2212" s="20" t="s">
        <v>631</v>
      </c>
      <c r="C2212" s="20" t="s">
        <v>635</v>
      </c>
      <c r="D2212" s="1">
        <v>44570</v>
      </c>
      <c r="E2212">
        <v>89</v>
      </c>
      <c r="F2212">
        <v>0</v>
      </c>
      <c r="G2212">
        <v>0</v>
      </c>
      <c r="H2212">
        <v>1</v>
      </c>
      <c r="I2212">
        <v>1</v>
      </c>
      <c r="J2212">
        <v>61</v>
      </c>
      <c r="K2212">
        <v>3</v>
      </c>
      <c r="L2212">
        <v>3</v>
      </c>
      <c r="M2212">
        <v>0</v>
      </c>
      <c r="N2212">
        <v>14</v>
      </c>
      <c r="O2212">
        <v>13</v>
      </c>
      <c r="P2212">
        <v>0</v>
      </c>
      <c r="Q2212">
        <v>0</v>
      </c>
      <c r="R2212">
        <v>324</v>
      </c>
      <c r="S2212">
        <v>231</v>
      </c>
      <c r="T2212">
        <v>18</v>
      </c>
      <c r="U2212">
        <v>2</v>
      </c>
      <c r="V2212">
        <v>2</v>
      </c>
      <c r="W2212">
        <v>1146</v>
      </c>
      <c r="X2212">
        <v>598</v>
      </c>
      <c r="Y2212">
        <v>60</v>
      </c>
      <c r="Z2212">
        <v>116</v>
      </c>
      <c r="AA2212">
        <v>14</v>
      </c>
      <c r="AB2212">
        <v>595</v>
      </c>
      <c r="AC2212">
        <v>300</v>
      </c>
      <c r="AD2212">
        <v>13</v>
      </c>
      <c r="AE2212">
        <v>86</v>
      </c>
      <c r="AF2212">
        <v>11</v>
      </c>
      <c r="AG2212">
        <v>166</v>
      </c>
      <c r="AH2212">
        <v>79</v>
      </c>
      <c r="AI2212">
        <v>8</v>
      </c>
      <c r="AJ2212">
        <v>22</v>
      </c>
      <c r="AK2212">
        <v>3</v>
      </c>
      <c r="AL2212">
        <v>73</v>
      </c>
      <c r="AM2212">
        <v>59</v>
      </c>
      <c r="AN2212">
        <v>6</v>
      </c>
      <c r="AO2212">
        <v>0</v>
      </c>
      <c r="AP2212">
        <v>0</v>
      </c>
      <c r="AQ2212">
        <v>0</v>
      </c>
      <c r="AR2212">
        <v>0</v>
      </c>
      <c r="AS2212">
        <v>0</v>
      </c>
      <c r="AT2212">
        <v>0</v>
      </c>
      <c r="AU2212">
        <v>0</v>
      </c>
      <c r="AV2212">
        <v>0</v>
      </c>
      <c r="AW2212">
        <v>0</v>
      </c>
      <c r="AX2212">
        <v>0</v>
      </c>
      <c r="AY2212">
        <v>0</v>
      </c>
      <c r="AZ2212">
        <v>0</v>
      </c>
      <c r="BA2212">
        <v>0</v>
      </c>
      <c r="BB2212">
        <v>1</v>
      </c>
      <c r="BC2212">
        <v>1</v>
      </c>
      <c r="BD2212">
        <v>3</v>
      </c>
      <c r="BE2212">
        <v>0</v>
      </c>
      <c r="BF2212">
        <v>0</v>
      </c>
      <c r="BG2212" s="20">
        <v>0</v>
      </c>
      <c r="BH2212" s="20">
        <v>1</v>
      </c>
      <c r="BI2212" s="20">
        <v>81</v>
      </c>
      <c r="BJ2212" s="20">
        <v>14</v>
      </c>
      <c r="BK2212" s="20">
        <v>296</v>
      </c>
      <c r="BL2212" s="20">
        <v>902</v>
      </c>
      <c r="BM2212" s="20">
        <v>453</v>
      </c>
      <c r="BN2212" s="20">
        <v>124</v>
      </c>
      <c r="BO2212" s="20">
        <v>66</v>
      </c>
      <c r="BP2212" s="20">
        <v>3530</v>
      </c>
      <c r="BQ2212" s="20">
        <v>935</v>
      </c>
      <c r="BR2212" s="20">
        <v>3</v>
      </c>
      <c r="BS2212" s="20">
        <v>85</v>
      </c>
      <c r="BT2212" s="20">
        <v>403</v>
      </c>
      <c r="BU2212" s="20">
        <v>698</v>
      </c>
      <c r="BV2212" s="20">
        <v>2119</v>
      </c>
    </row>
    <row r="2213" spans="1:74" x14ac:dyDescent="0.25">
      <c r="A2213" s="20" t="s">
        <v>405</v>
      </c>
      <c r="B2213" s="20" t="s">
        <v>631</v>
      </c>
      <c r="C2213" s="20" t="s">
        <v>635</v>
      </c>
      <c r="D2213" s="1">
        <v>44577</v>
      </c>
      <c r="E2213">
        <v>90</v>
      </c>
      <c r="F2213">
        <v>0</v>
      </c>
      <c r="G2213">
        <v>0</v>
      </c>
      <c r="H2213">
        <v>1</v>
      </c>
      <c r="I2213">
        <v>1</v>
      </c>
      <c r="J2213">
        <v>62</v>
      </c>
      <c r="K2213">
        <v>3</v>
      </c>
      <c r="L2213">
        <v>3</v>
      </c>
      <c r="M2213">
        <v>0</v>
      </c>
      <c r="N2213">
        <v>14</v>
      </c>
      <c r="O2213">
        <v>13</v>
      </c>
      <c r="P2213">
        <v>0</v>
      </c>
      <c r="Q2213">
        <v>0</v>
      </c>
      <c r="R2213">
        <v>324</v>
      </c>
      <c r="S2213">
        <v>236</v>
      </c>
      <c r="T2213">
        <v>17</v>
      </c>
      <c r="U2213">
        <v>2</v>
      </c>
      <c r="V2213">
        <v>2</v>
      </c>
      <c r="W2213">
        <v>1147</v>
      </c>
      <c r="X2213">
        <v>615</v>
      </c>
      <c r="Y2213">
        <v>59</v>
      </c>
      <c r="Z2213">
        <v>117</v>
      </c>
      <c r="AA2213">
        <v>12</v>
      </c>
      <c r="AB2213">
        <v>597</v>
      </c>
      <c r="AC2213">
        <v>311</v>
      </c>
      <c r="AD2213">
        <v>13</v>
      </c>
      <c r="AE2213">
        <v>86</v>
      </c>
      <c r="AF2213">
        <v>12</v>
      </c>
      <c r="AG2213">
        <v>167</v>
      </c>
      <c r="AH2213">
        <v>81</v>
      </c>
      <c r="AI2213">
        <v>8</v>
      </c>
      <c r="AJ2213">
        <v>19</v>
      </c>
      <c r="AK2213">
        <v>4</v>
      </c>
      <c r="AL2213">
        <v>73</v>
      </c>
      <c r="AM2213">
        <v>59</v>
      </c>
      <c r="AN2213">
        <v>6</v>
      </c>
      <c r="AO2213">
        <v>0</v>
      </c>
      <c r="AP2213">
        <v>0</v>
      </c>
      <c r="AQ2213">
        <v>0</v>
      </c>
      <c r="AR2213">
        <v>0</v>
      </c>
      <c r="AS2213">
        <v>0</v>
      </c>
      <c r="AT2213">
        <v>0</v>
      </c>
      <c r="AU2213">
        <v>0</v>
      </c>
      <c r="AV2213">
        <v>0</v>
      </c>
      <c r="AW2213">
        <v>0</v>
      </c>
      <c r="AX2213">
        <v>0</v>
      </c>
      <c r="AY2213">
        <v>0</v>
      </c>
      <c r="AZ2213">
        <v>0</v>
      </c>
      <c r="BA2213">
        <v>0</v>
      </c>
      <c r="BB2213">
        <v>1</v>
      </c>
      <c r="BC2213">
        <v>1</v>
      </c>
      <c r="BD2213">
        <v>3</v>
      </c>
      <c r="BE2213">
        <v>0</v>
      </c>
      <c r="BF2213">
        <v>0</v>
      </c>
      <c r="BG2213" s="20">
        <v>0</v>
      </c>
      <c r="BH2213" s="20">
        <v>1</v>
      </c>
      <c r="BI2213" s="20">
        <v>82</v>
      </c>
      <c r="BJ2213" s="20">
        <v>14</v>
      </c>
      <c r="BK2213" s="20">
        <v>298</v>
      </c>
      <c r="BL2213" s="20">
        <v>905</v>
      </c>
      <c r="BM2213" s="20">
        <v>457</v>
      </c>
      <c r="BN2213" s="20">
        <v>124</v>
      </c>
      <c r="BO2213" s="20">
        <v>66</v>
      </c>
      <c r="BP2213" s="20">
        <v>3534</v>
      </c>
      <c r="BQ2213" s="20">
        <v>988</v>
      </c>
      <c r="BR2213" s="20">
        <v>3</v>
      </c>
      <c r="BS2213" s="20">
        <v>82</v>
      </c>
      <c r="BT2213" s="20">
        <v>397</v>
      </c>
      <c r="BU2213" s="20">
        <v>696</v>
      </c>
      <c r="BV2213" s="20">
        <v>2129</v>
      </c>
    </row>
    <row r="2214" spans="1:74" x14ac:dyDescent="0.25">
      <c r="A2214" s="20" t="s">
        <v>405</v>
      </c>
      <c r="B2214" s="20" t="s">
        <v>631</v>
      </c>
      <c r="C2214" s="20" t="s">
        <v>635</v>
      </c>
      <c r="D2214" s="1">
        <v>44584</v>
      </c>
      <c r="E2214">
        <v>90</v>
      </c>
      <c r="F2214">
        <v>0</v>
      </c>
      <c r="G2214">
        <v>0</v>
      </c>
      <c r="H2214">
        <v>1</v>
      </c>
      <c r="I2214">
        <v>1</v>
      </c>
      <c r="J2214">
        <v>62</v>
      </c>
      <c r="K2214">
        <v>3</v>
      </c>
      <c r="L2214">
        <v>3</v>
      </c>
      <c r="M2214">
        <v>0</v>
      </c>
      <c r="N2214">
        <v>14</v>
      </c>
      <c r="O2214">
        <v>13</v>
      </c>
      <c r="P2214">
        <v>0</v>
      </c>
      <c r="Q2214">
        <v>0</v>
      </c>
      <c r="R2214">
        <v>325</v>
      </c>
      <c r="S2214">
        <v>237</v>
      </c>
      <c r="T2214">
        <v>18</v>
      </c>
      <c r="U2214">
        <v>2</v>
      </c>
      <c r="V2214">
        <v>2</v>
      </c>
      <c r="W2214">
        <v>1148</v>
      </c>
      <c r="X2214">
        <v>621</v>
      </c>
      <c r="Y2214">
        <v>58</v>
      </c>
      <c r="Z2214">
        <v>118</v>
      </c>
      <c r="AA2214">
        <v>13</v>
      </c>
      <c r="AB2214">
        <v>598</v>
      </c>
      <c r="AC2214">
        <v>318</v>
      </c>
      <c r="AD2214">
        <v>13</v>
      </c>
      <c r="AE2214">
        <v>85</v>
      </c>
      <c r="AF2214">
        <v>11</v>
      </c>
      <c r="AG2214">
        <v>168</v>
      </c>
      <c r="AH2214">
        <v>82</v>
      </c>
      <c r="AI2214">
        <v>8</v>
      </c>
      <c r="AJ2214">
        <v>18</v>
      </c>
      <c r="AK2214">
        <v>4</v>
      </c>
      <c r="AL2214">
        <v>73</v>
      </c>
      <c r="AM2214">
        <v>59</v>
      </c>
      <c r="AN2214">
        <v>6</v>
      </c>
      <c r="AO2214">
        <v>0</v>
      </c>
      <c r="AP2214">
        <v>0</v>
      </c>
      <c r="AQ2214">
        <v>0</v>
      </c>
      <c r="AR2214">
        <v>0</v>
      </c>
      <c r="AS2214">
        <v>0</v>
      </c>
      <c r="AT2214">
        <v>0</v>
      </c>
      <c r="AU2214">
        <v>0</v>
      </c>
      <c r="AV2214">
        <v>0</v>
      </c>
      <c r="AW2214">
        <v>0</v>
      </c>
      <c r="AX2214">
        <v>0</v>
      </c>
      <c r="AY2214">
        <v>0</v>
      </c>
      <c r="AZ2214">
        <v>0</v>
      </c>
      <c r="BA2214">
        <v>0</v>
      </c>
      <c r="BB2214">
        <v>1</v>
      </c>
      <c r="BC2214">
        <v>1</v>
      </c>
      <c r="BD2214">
        <v>3</v>
      </c>
      <c r="BE2214">
        <v>0</v>
      </c>
      <c r="BF2214">
        <v>0</v>
      </c>
      <c r="BG2214" s="20">
        <v>0</v>
      </c>
      <c r="BH2214" s="20">
        <v>1</v>
      </c>
      <c r="BI2214" s="20">
        <v>82</v>
      </c>
      <c r="BJ2214" s="20">
        <v>14</v>
      </c>
      <c r="BK2214" s="20">
        <v>298</v>
      </c>
      <c r="BL2214" s="20">
        <v>905</v>
      </c>
      <c r="BM2214" s="20">
        <v>459</v>
      </c>
      <c r="BN2214" s="20">
        <v>124</v>
      </c>
      <c r="BO2214" s="20">
        <v>66</v>
      </c>
      <c r="BP2214" s="20">
        <v>3539</v>
      </c>
      <c r="BQ2214" s="20">
        <v>1026</v>
      </c>
      <c r="BR2214" s="20">
        <v>3</v>
      </c>
      <c r="BS2214" s="20">
        <v>82</v>
      </c>
      <c r="BT2214" s="20">
        <v>390</v>
      </c>
      <c r="BU2214" s="20">
        <v>686</v>
      </c>
      <c r="BV2214" s="20">
        <v>2145</v>
      </c>
    </row>
    <row r="2215" spans="1:74" x14ac:dyDescent="0.25">
      <c r="A2215" s="20" t="s">
        <v>405</v>
      </c>
      <c r="B2215" s="20" t="s">
        <v>631</v>
      </c>
      <c r="C2215" s="20" t="s">
        <v>635</v>
      </c>
      <c r="D2215" s="1">
        <v>44591</v>
      </c>
      <c r="E2215">
        <v>90</v>
      </c>
      <c r="F2215">
        <v>0</v>
      </c>
      <c r="G2215">
        <v>0</v>
      </c>
      <c r="H2215">
        <v>1</v>
      </c>
      <c r="I2215">
        <v>1</v>
      </c>
      <c r="J2215">
        <v>64</v>
      </c>
      <c r="K2215">
        <v>3</v>
      </c>
      <c r="L2215">
        <v>3</v>
      </c>
      <c r="M2215">
        <v>0</v>
      </c>
      <c r="N2215">
        <v>14</v>
      </c>
      <c r="O2215">
        <v>13</v>
      </c>
      <c r="P2215">
        <v>0</v>
      </c>
      <c r="Q2215">
        <v>0</v>
      </c>
      <c r="R2215">
        <v>326</v>
      </c>
      <c r="S2215">
        <v>240</v>
      </c>
      <c r="T2215">
        <v>18</v>
      </c>
      <c r="U2215">
        <v>2</v>
      </c>
      <c r="V2215">
        <v>3</v>
      </c>
      <c r="W2215">
        <v>1150</v>
      </c>
      <c r="X2215">
        <v>628</v>
      </c>
      <c r="Y2215">
        <v>59</v>
      </c>
      <c r="Z2215">
        <v>117</v>
      </c>
      <c r="AA2215">
        <v>13</v>
      </c>
      <c r="AB2215">
        <v>598</v>
      </c>
      <c r="AC2215">
        <v>327</v>
      </c>
      <c r="AD2215">
        <v>13</v>
      </c>
      <c r="AE2215">
        <v>84</v>
      </c>
      <c r="AF2215">
        <v>11</v>
      </c>
      <c r="AG2215">
        <v>166</v>
      </c>
      <c r="AH2215">
        <v>82</v>
      </c>
      <c r="AI2215">
        <v>7</v>
      </c>
      <c r="AJ2215">
        <v>19</v>
      </c>
      <c r="AK2215">
        <v>2</v>
      </c>
      <c r="AL2215">
        <v>73</v>
      </c>
      <c r="AM2215">
        <v>59</v>
      </c>
      <c r="AN2215">
        <v>6</v>
      </c>
      <c r="AO2215">
        <v>0</v>
      </c>
      <c r="AP2215">
        <v>0</v>
      </c>
      <c r="AQ2215">
        <v>0</v>
      </c>
      <c r="AR2215">
        <v>0</v>
      </c>
      <c r="AS2215">
        <v>0</v>
      </c>
      <c r="AT2215">
        <v>0</v>
      </c>
      <c r="AU2215">
        <v>0</v>
      </c>
      <c r="AV2215">
        <v>0</v>
      </c>
      <c r="AW2215">
        <v>0</v>
      </c>
      <c r="AX2215">
        <v>0</v>
      </c>
      <c r="AY2215">
        <v>0</v>
      </c>
      <c r="AZ2215">
        <v>0</v>
      </c>
      <c r="BA2215">
        <v>0</v>
      </c>
      <c r="BB2215">
        <v>1</v>
      </c>
      <c r="BC2215">
        <v>1</v>
      </c>
      <c r="BD2215">
        <v>3</v>
      </c>
      <c r="BE2215">
        <v>0</v>
      </c>
      <c r="BF2215">
        <v>0</v>
      </c>
      <c r="BG2215" s="20">
        <v>0</v>
      </c>
      <c r="BH2215" s="20">
        <v>1</v>
      </c>
      <c r="BI2215" s="20">
        <v>82</v>
      </c>
      <c r="BJ2215" s="20">
        <v>14</v>
      </c>
      <c r="BK2215" s="20">
        <v>298</v>
      </c>
      <c r="BL2215" s="20">
        <v>909</v>
      </c>
      <c r="BM2215" s="20">
        <v>460</v>
      </c>
      <c r="BN2215" s="20">
        <v>123</v>
      </c>
      <c r="BO2215" s="20">
        <v>66</v>
      </c>
      <c r="BP2215" s="20">
        <v>3534</v>
      </c>
      <c r="BQ2215" s="20">
        <v>1056</v>
      </c>
      <c r="BR2215" s="20">
        <v>3</v>
      </c>
      <c r="BS2215" s="20">
        <v>81</v>
      </c>
      <c r="BT2215" s="20">
        <v>395</v>
      </c>
      <c r="BU2215" s="20">
        <v>679</v>
      </c>
      <c r="BV2215" s="20">
        <v>2151</v>
      </c>
    </row>
    <row r="2216" spans="1:74" x14ac:dyDescent="0.25">
      <c r="A2216" s="20" t="s">
        <v>405</v>
      </c>
      <c r="B2216" s="20" t="s">
        <v>631</v>
      </c>
      <c r="C2216" s="20" t="s">
        <v>635</v>
      </c>
      <c r="D2216" s="1">
        <v>44599</v>
      </c>
      <c r="E2216">
        <v>92</v>
      </c>
      <c r="F2216">
        <v>0</v>
      </c>
      <c r="G2216">
        <v>0</v>
      </c>
      <c r="H2216">
        <v>1</v>
      </c>
      <c r="I2216">
        <v>1</v>
      </c>
      <c r="J2216">
        <v>64</v>
      </c>
      <c r="K2216">
        <v>4</v>
      </c>
      <c r="L2216">
        <v>3</v>
      </c>
      <c r="M2216">
        <v>0</v>
      </c>
      <c r="N2216">
        <v>14</v>
      </c>
      <c r="O2216">
        <v>13</v>
      </c>
      <c r="P2216">
        <v>0</v>
      </c>
      <c r="Q2216">
        <v>0</v>
      </c>
      <c r="R2216">
        <v>328</v>
      </c>
      <c r="S2216">
        <v>243</v>
      </c>
      <c r="T2216">
        <v>18</v>
      </c>
      <c r="U2216">
        <v>3</v>
      </c>
      <c r="V2216">
        <v>3</v>
      </c>
      <c r="W2216">
        <v>1158</v>
      </c>
      <c r="X2216">
        <v>635</v>
      </c>
      <c r="Y2216">
        <v>59</v>
      </c>
      <c r="Z2216">
        <v>118</v>
      </c>
      <c r="AA2216">
        <v>15</v>
      </c>
      <c r="AB2216">
        <v>598</v>
      </c>
      <c r="AC2216">
        <v>331</v>
      </c>
      <c r="AD2216">
        <v>13</v>
      </c>
      <c r="AE2216">
        <v>84</v>
      </c>
      <c r="AF2216">
        <v>10</v>
      </c>
      <c r="AG2216">
        <v>166</v>
      </c>
      <c r="AH2216">
        <v>83</v>
      </c>
      <c r="AI2216">
        <v>8</v>
      </c>
      <c r="AJ2216">
        <v>19</v>
      </c>
      <c r="AK2216">
        <v>2</v>
      </c>
      <c r="AL2216">
        <v>73</v>
      </c>
      <c r="AM2216">
        <v>60</v>
      </c>
      <c r="AN2216">
        <v>6</v>
      </c>
      <c r="AO2216">
        <v>0</v>
      </c>
      <c r="AP2216">
        <v>0</v>
      </c>
      <c r="AQ2216">
        <v>0</v>
      </c>
      <c r="AR2216">
        <v>0</v>
      </c>
      <c r="AS2216">
        <v>0</v>
      </c>
      <c r="AT2216">
        <v>0</v>
      </c>
      <c r="AU2216">
        <v>0</v>
      </c>
      <c r="AV2216">
        <v>0</v>
      </c>
      <c r="AW2216">
        <v>0</v>
      </c>
      <c r="AX2216">
        <v>0</v>
      </c>
      <c r="AY2216">
        <v>0</v>
      </c>
      <c r="AZ2216">
        <v>0</v>
      </c>
      <c r="BA2216">
        <v>0</v>
      </c>
      <c r="BB2216">
        <v>1</v>
      </c>
      <c r="BC2216">
        <v>1</v>
      </c>
      <c r="BD2216">
        <v>3</v>
      </c>
      <c r="BE2216">
        <v>0</v>
      </c>
      <c r="BF2216">
        <v>0</v>
      </c>
      <c r="BG2216" s="20">
        <v>0</v>
      </c>
      <c r="BH2216" s="20">
        <v>1</v>
      </c>
      <c r="BI2216" s="20">
        <v>83</v>
      </c>
      <c r="BJ2216" s="20">
        <v>14</v>
      </c>
      <c r="BK2216" s="20">
        <v>299</v>
      </c>
      <c r="BL2216" s="20">
        <v>913</v>
      </c>
      <c r="BM2216" s="20">
        <v>461</v>
      </c>
      <c r="BN2216" s="20">
        <v>123</v>
      </c>
      <c r="BO2216" s="20">
        <v>66</v>
      </c>
      <c r="BP2216" s="20">
        <v>3538</v>
      </c>
      <c r="BQ2216" s="20">
        <v>1071</v>
      </c>
      <c r="BR2216" s="20">
        <v>3</v>
      </c>
      <c r="BS2216" s="20">
        <v>81</v>
      </c>
      <c r="BT2216" s="20">
        <v>390</v>
      </c>
      <c r="BU2216" s="20">
        <v>684</v>
      </c>
      <c r="BV2216" s="20">
        <v>2164</v>
      </c>
    </row>
    <row r="2217" spans="1:74" x14ac:dyDescent="0.25">
      <c r="A2217" s="20" t="s">
        <v>405</v>
      </c>
      <c r="B2217" s="20" t="s">
        <v>631</v>
      </c>
      <c r="C2217" s="20" t="s">
        <v>635</v>
      </c>
      <c r="D2217" s="1">
        <v>44606</v>
      </c>
      <c r="E2217">
        <v>92</v>
      </c>
      <c r="F2217">
        <v>0</v>
      </c>
      <c r="G2217">
        <v>0</v>
      </c>
      <c r="H2217">
        <v>1</v>
      </c>
      <c r="I2217">
        <v>1</v>
      </c>
      <c r="J2217">
        <v>64</v>
      </c>
      <c r="K2217">
        <v>4</v>
      </c>
      <c r="L2217">
        <v>2</v>
      </c>
      <c r="M2217">
        <v>0</v>
      </c>
      <c r="N2217">
        <v>14</v>
      </c>
      <c r="O2217">
        <v>13</v>
      </c>
      <c r="P2217">
        <v>0</v>
      </c>
      <c r="Q2217">
        <v>0</v>
      </c>
      <c r="R2217">
        <v>329</v>
      </c>
      <c r="S2217">
        <v>245</v>
      </c>
      <c r="T2217">
        <v>18</v>
      </c>
      <c r="U2217">
        <v>3</v>
      </c>
      <c r="V2217">
        <v>3</v>
      </c>
      <c r="W2217">
        <v>1156</v>
      </c>
      <c r="X2217">
        <v>634</v>
      </c>
      <c r="Y2217">
        <v>58</v>
      </c>
      <c r="Z2217">
        <v>117</v>
      </c>
      <c r="AA2217">
        <v>14</v>
      </c>
      <c r="AB2217">
        <v>600</v>
      </c>
      <c r="AC2217">
        <v>333</v>
      </c>
      <c r="AD2217">
        <v>13</v>
      </c>
      <c r="AE2217">
        <v>83</v>
      </c>
      <c r="AF2217">
        <v>11</v>
      </c>
      <c r="AG2217">
        <v>167</v>
      </c>
      <c r="AH2217">
        <v>84</v>
      </c>
      <c r="AI2217">
        <v>8</v>
      </c>
      <c r="AJ2217">
        <v>19</v>
      </c>
      <c r="AK2217">
        <v>2</v>
      </c>
      <c r="AL2217">
        <v>73</v>
      </c>
      <c r="AM2217">
        <v>60</v>
      </c>
      <c r="AN2217">
        <v>6</v>
      </c>
      <c r="AO2217">
        <v>0</v>
      </c>
      <c r="AP2217">
        <v>0</v>
      </c>
      <c r="AQ2217">
        <v>0</v>
      </c>
      <c r="AR2217">
        <v>0</v>
      </c>
      <c r="AS2217">
        <v>0</v>
      </c>
      <c r="AT2217">
        <v>0</v>
      </c>
      <c r="AU2217">
        <v>0</v>
      </c>
      <c r="AV2217">
        <v>0</v>
      </c>
      <c r="AW2217">
        <v>0</v>
      </c>
      <c r="AX2217">
        <v>0</v>
      </c>
      <c r="AY2217">
        <v>0</v>
      </c>
      <c r="AZ2217">
        <v>0</v>
      </c>
      <c r="BA2217">
        <v>0</v>
      </c>
      <c r="BB2217">
        <v>1</v>
      </c>
      <c r="BC2217">
        <v>1</v>
      </c>
      <c r="BD2217">
        <v>3</v>
      </c>
      <c r="BE2217">
        <v>0</v>
      </c>
      <c r="BF2217">
        <v>0</v>
      </c>
      <c r="BG2217" s="20">
        <v>0</v>
      </c>
      <c r="BH2217" s="20">
        <v>1</v>
      </c>
      <c r="BI2217" s="20">
        <v>84</v>
      </c>
      <c r="BJ2217" s="20">
        <v>14</v>
      </c>
      <c r="BK2217" s="20">
        <v>300</v>
      </c>
      <c r="BL2217" s="20">
        <v>916</v>
      </c>
      <c r="BM2217" s="20">
        <v>464</v>
      </c>
      <c r="BN2217" s="20">
        <v>123</v>
      </c>
      <c r="BO2217" s="20">
        <v>66</v>
      </c>
      <c r="BP2217" s="20">
        <v>3546</v>
      </c>
      <c r="BQ2217" s="20">
        <v>1081</v>
      </c>
      <c r="BR2217" s="20">
        <v>3</v>
      </c>
      <c r="BS2217" s="20">
        <v>81</v>
      </c>
      <c r="BT2217" s="20">
        <v>381</v>
      </c>
      <c r="BU2217" s="20">
        <v>695</v>
      </c>
      <c r="BV2217" s="20">
        <v>2165</v>
      </c>
    </row>
    <row r="2218" spans="1:74" x14ac:dyDescent="0.25">
      <c r="A2218" s="20" t="s">
        <v>405</v>
      </c>
      <c r="B2218" s="20" t="s">
        <v>467</v>
      </c>
      <c r="C2218" s="20" t="s">
        <v>636</v>
      </c>
      <c r="D2218" s="1">
        <v>44493</v>
      </c>
      <c r="E2218">
        <v>155</v>
      </c>
      <c r="F2218">
        <v>2</v>
      </c>
      <c r="G2218">
        <v>0</v>
      </c>
      <c r="H2218">
        <v>0</v>
      </c>
      <c r="I2218">
        <v>0</v>
      </c>
      <c r="J2218">
        <v>54</v>
      </c>
      <c r="K2218">
        <v>18</v>
      </c>
      <c r="L2218">
        <v>8</v>
      </c>
      <c r="M2218">
        <v>1</v>
      </c>
      <c r="N2218">
        <v>9</v>
      </c>
      <c r="O2218">
        <v>0</v>
      </c>
      <c r="P2218">
        <v>1</v>
      </c>
      <c r="Q2218">
        <v>0</v>
      </c>
      <c r="R2218">
        <v>622</v>
      </c>
      <c r="S2218">
        <v>0</v>
      </c>
      <c r="T2218">
        <v>321</v>
      </c>
      <c r="U2218">
        <v>5</v>
      </c>
      <c r="V2218">
        <v>9</v>
      </c>
      <c r="W2218">
        <v>2014</v>
      </c>
      <c r="X2218">
        <v>0</v>
      </c>
      <c r="Y2218">
        <v>130</v>
      </c>
      <c r="Z2218">
        <v>229</v>
      </c>
      <c r="AA2218">
        <v>33</v>
      </c>
      <c r="AB2218">
        <v>1514</v>
      </c>
      <c r="AC2218">
        <v>82</v>
      </c>
      <c r="AD2218">
        <v>101</v>
      </c>
      <c r="AE2218">
        <v>271</v>
      </c>
      <c r="AF2218">
        <v>27</v>
      </c>
      <c r="AG2218">
        <v>275</v>
      </c>
      <c r="AH2218">
        <v>0</v>
      </c>
      <c r="AI2218">
        <v>13</v>
      </c>
      <c r="AJ2218">
        <v>42</v>
      </c>
      <c r="AK2218">
        <v>17</v>
      </c>
      <c r="AL2218">
        <v>72</v>
      </c>
      <c r="AM2218">
        <v>0</v>
      </c>
      <c r="AN2218">
        <v>6</v>
      </c>
      <c r="AO2218">
        <v>0</v>
      </c>
      <c r="AP2218">
        <v>0</v>
      </c>
      <c r="AQ2218">
        <v>0</v>
      </c>
      <c r="AR2218">
        <v>1</v>
      </c>
      <c r="AS2218">
        <v>0</v>
      </c>
      <c r="AT2218">
        <v>0</v>
      </c>
      <c r="AU2218">
        <v>0</v>
      </c>
      <c r="AV2218">
        <v>0</v>
      </c>
      <c r="AW2218">
        <v>0</v>
      </c>
      <c r="AX2218">
        <v>0</v>
      </c>
      <c r="AY2218">
        <v>0</v>
      </c>
      <c r="AZ2218">
        <v>2</v>
      </c>
      <c r="BA2218">
        <v>0</v>
      </c>
      <c r="BB2218">
        <v>60</v>
      </c>
      <c r="BC2218">
        <v>156</v>
      </c>
      <c r="BD2218">
        <v>0</v>
      </c>
      <c r="BE2218">
        <v>15</v>
      </c>
      <c r="BF2218">
        <v>1</v>
      </c>
      <c r="BG2218" s="20"/>
      <c r="BH2218" s="20"/>
      <c r="BI2218" s="20"/>
      <c r="BJ2218" s="20"/>
      <c r="BK2218" s="20"/>
      <c r="BL2218" s="20"/>
      <c r="BM2218" s="20"/>
      <c r="BN2218" s="20"/>
      <c r="BO2218" s="20"/>
      <c r="BP2218" s="20"/>
      <c r="BQ2218" s="20"/>
      <c r="BR2218" s="20"/>
      <c r="BS2218" s="20"/>
      <c r="BT2218" s="20"/>
      <c r="BU2218" s="20"/>
      <c r="BV2218" s="20"/>
    </row>
    <row r="2219" spans="1:74" x14ac:dyDescent="0.25">
      <c r="A2219" s="20" t="s">
        <v>405</v>
      </c>
      <c r="B2219" s="20" t="s">
        <v>467</v>
      </c>
      <c r="C2219" s="20" t="s">
        <v>636</v>
      </c>
      <c r="D2219" s="1">
        <v>44500</v>
      </c>
      <c r="E2219">
        <v>154</v>
      </c>
      <c r="F2219">
        <v>2</v>
      </c>
      <c r="G2219">
        <v>0</v>
      </c>
      <c r="H2219">
        <v>0</v>
      </c>
      <c r="I2219">
        <v>0</v>
      </c>
      <c r="J2219">
        <v>57</v>
      </c>
      <c r="K2219">
        <v>18</v>
      </c>
      <c r="L2219">
        <v>8</v>
      </c>
      <c r="M2219">
        <v>1</v>
      </c>
      <c r="N2219">
        <v>9</v>
      </c>
      <c r="O2219">
        <v>0</v>
      </c>
      <c r="P2219">
        <v>2</v>
      </c>
      <c r="Q2219">
        <v>0</v>
      </c>
      <c r="R2219">
        <v>621</v>
      </c>
      <c r="S2219">
        <v>0</v>
      </c>
      <c r="T2219">
        <v>349</v>
      </c>
      <c r="U2219">
        <v>4</v>
      </c>
      <c r="V2219">
        <v>8</v>
      </c>
      <c r="W2219">
        <v>2018</v>
      </c>
      <c r="X2219">
        <v>0</v>
      </c>
      <c r="Y2219">
        <v>185</v>
      </c>
      <c r="Z2219">
        <v>228</v>
      </c>
      <c r="AA2219">
        <v>33</v>
      </c>
      <c r="AB2219">
        <v>1523</v>
      </c>
      <c r="AC2219">
        <v>108</v>
      </c>
      <c r="AD2219">
        <v>101</v>
      </c>
      <c r="AE2219">
        <v>269</v>
      </c>
      <c r="AF2219">
        <v>33</v>
      </c>
      <c r="AG2219">
        <v>277</v>
      </c>
      <c r="AH2219">
        <v>0</v>
      </c>
      <c r="AI2219">
        <v>15</v>
      </c>
      <c r="AJ2219">
        <v>42</v>
      </c>
      <c r="AK2219">
        <v>17</v>
      </c>
      <c r="AL2219">
        <v>73</v>
      </c>
      <c r="AM2219">
        <v>0</v>
      </c>
      <c r="AN2219">
        <v>7</v>
      </c>
      <c r="AO2219">
        <v>0</v>
      </c>
      <c r="AP2219">
        <v>0</v>
      </c>
      <c r="AQ2219">
        <v>0</v>
      </c>
      <c r="AR2219">
        <v>1</v>
      </c>
      <c r="AS2219">
        <v>0</v>
      </c>
      <c r="AT2219">
        <v>0</v>
      </c>
      <c r="AU2219">
        <v>0</v>
      </c>
      <c r="AV2219">
        <v>0</v>
      </c>
      <c r="AW2219">
        <v>0</v>
      </c>
      <c r="AX2219">
        <v>0</v>
      </c>
      <c r="AY2219">
        <v>0</v>
      </c>
      <c r="AZ2219">
        <v>2</v>
      </c>
      <c r="BA2219">
        <v>0</v>
      </c>
      <c r="BB2219">
        <v>59</v>
      </c>
      <c r="BC2219">
        <v>157</v>
      </c>
      <c r="BD2219">
        <v>0</v>
      </c>
      <c r="BE2219">
        <v>15</v>
      </c>
      <c r="BF2219">
        <v>1</v>
      </c>
      <c r="BG2219" s="20"/>
      <c r="BH2219" s="20"/>
      <c r="BI2219" s="20"/>
      <c r="BJ2219" s="20"/>
      <c r="BK2219" s="20"/>
      <c r="BL2219" s="20"/>
      <c r="BM2219" s="20"/>
      <c r="BN2219" s="20"/>
      <c r="BO2219" s="20"/>
      <c r="BP2219" s="20"/>
      <c r="BQ2219" s="20"/>
      <c r="BR2219" s="20"/>
      <c r="BS2219" s="20"/>
      <c r="BT2219" s="20"/>
      <c r="BU2219" s="20"/>
      <c r="BV2219" s="20"/>
    </row>
    <row r="2220" spans="1:74" x14ac:dyDescent="0.25">
      <c r="A2220" s="20" t="s">
        <v>405</v>
      </c>
      <c r="B2220" s="20" t="s">
        <v>467</v>
      </c>
      <c r="C2220" s="20" t="s">
        <v>636</v>
      </c>
      <c r="D2220" s="1">
        <v>44507</v>
      </c>
      <c r="E2220">
        <v>154</v>
      </c>
      <c r="F2220">
        <v>2</v>
      </c>
      <c r="G2220">
        <v>1</v>
      </c>
      <c r="H2220">
        <v>0</v>
      </c>
      <c r="I2220">
        <v>0</v>
      </c>
      <c r="J2220">
        <v>63</v>
      </c>
      <c r="K2220">
        <v>18</v>
      </c>
      <c r="L2220">
        <v>8</v>
      </c>
      <c r="M2220">
        <v>1</v>
      </c>
      <c r="N2220">
        <v>9</v>
      </c>
      <c r="O2220">
        <v>4</v>
      </c>
      <c r="P2220">
        <v>2</v>
      </c>
      <c r="Q2220">
        <v>0</v>
      </c>
      <c r="R2220">
        <v>621</v>
      </c>
      <c r="S2220">
        <v>367</v>
      </c>
      <c r="T2220">
        <v>60</v>
      </c>
      <c r="U2220">
        <v>4</v>
      </c>
      <c r="V2220">
        <v>9</v>
      </c>
      <c r="W2220">
        <v>2020</v>
      </c>
      <c r="X2220">
        <v>238</v>
      </c>
      <c r="Y2220">
        <v>155</v>
      </c>
      <c r="Z2220">
        <v>225</v>
      </c>
      <c r="AA2220">
        <v>32</v>
      </c>
      <c r="AB2220">
        <v>1523</v>
      </c>
      <c r="AC2220">
        <v>137</v>
      </c>
      <c r="AD2220">
        <v>101</v>
      </c>
      <c r="AE2220">
        <v>268</v>
      </c>
      <c r="AF2220">
        <v>31</v>
      </c>
      <c r="AG2220">
        <v>281</v>
      </c>
      <c r="AH2220">
        <v>16</v>
      </c>
      <c r="AI2220">
        <v>15</v>
      </c>
      <c r="AJ2220">
        <v>43</v>
      </c>
      <c r="AK2220">
        <v>17</v>
      </c>
      <c r="AL2220">
        <v>75</v>
      </c>
      <c r="AM2220">
        <v>30</v>
      </c>
      <c r="AN2220">
        <v>1</v>
      </c>
      <c r="AO2220">
        <v>0</v>
      </c>
      <c r="AP2220">
        <v>0</v>
      </c>
      <c r="AQ2220">
        <v>0</v>
      </c>
      <c r="AR2220">
        <v>1</v>
      </c>
      <c r="AS2220">
        <v>0</v>
      </c>
      <c r="AT2220">
        <v>0</v>
      </c>
      <c r="AU2220">
        <v>0</v>
      </c>
      <c r="AV2220">
        <v>0</v>
      </c>
      <c r="AW2220">
        <v>0</v>
      </c>
      <c r="AX2220">
        <v>0</v>
      </c>
      <c r="AY2220">
        <v>0</v>
      </c>
      <c r="AZ2220">
        <v>0</v>
      </c>
      <c r="BA2220">
        <v>0</v>
      </c>
      <c r="BB2220">
        <v>0</v>
      </c>
      <c r="BC2220">
        <v>0</v>
      </c>
      <c r="BD2220">
        <v>0</v>
      </c>
      <c r="BE2220">
        <v>0</v>
      </c>
      <c r="BF2220">
        <v>0</v>
      </c>
      <c r="BG2220" s="20">
        <v>1</v>
      </c>
      <c r="BH2220" s="20">
        <v>0</v>
      </c>
      <c r="BI2220" s="20">
        <v>123</v>
      </c>
      <c r="BJ2220" s="20">
        <v>7</v>
      </c>
      <c r="BK2220" s="20">
        <v>539</v>
      </c>
      <c r="BL2220" s="20">
        <v>1510</v>
      </c>
      <c r="BM2220" s="20">
        <v>1081</v>
      </c>
      <c r="BN2220" s="20">
        <v>186</v>
      </c>
      <c r="BO2220" s="20">
        <v>70</v>
      </c>
      <c r="BP2220" s="20"/>
      <c r="BQ2220" s="20"/>
      <c r="BR2220" s="20"/>
      <c r="BS2220" s="20"/>
      <c r="BT2220" s="20"/>
      <c r="BU2220" s="20"/>
      <c r="BV2220" s="20"/>
    </row>
    <row r="2221" spans="1:74" x14ac:dyDescent="0.25">
      <c r="A2221" s="20" t="s">
        <v>405</v>
      </c>
      <c r="B2221" s="20" t="s">
        <v>467</v>
      </c>
      <c r="C2221" s="20" t="s">
        <v>636</v>
      </c>
      <c r="D2221" s="1">
        <v>44514</v>
      </c>
      <c r="E2221">
        <v>155</v>
      </c>
      <c r="F2221">
        <v>2</v>
      </c>
      <c r="G2221">
        <v>1</v>
      </c>
      <c r="H2221">
        <v>0</v>
      </c>
      <c r="I2221">
        <v>0</v>
      </c>
      <c r="J2221">
        <v>69</v>
      </c>
      <c r="K2221">
        <v>17</v>
      </c>
      <c r="L2221">
        <v>8</v>
      </c>
      <c r="M2221">
        <v>1</v>
      </c>
      <c r="N2221">
        <v>10</v>
      </c>
      <c r="O2221">
        <v>6</v>
      </c>
      <c r="P2221">
        <v>2</v>
      </c>
      <c r="Q2221">
        <v>0</v>
      </c>
      <c r="R2221">
        <v>621</v>
      </c>
      <c r="S2221">
        <v>392</v>
      </c>
      <c r="T2221">
        <v>60</v>
      </c>
      <c r="U2221">
        <v>4</v>
      </c>
      <c r="V2221">
        <v>10</v>
      </c>
      <c r="W2221">
        <v>2027</v>
      </c>
      <c r="X2221">
        <v>343</v>
      </c>
      <c r="Y2221">
        <v>154</v>
      </c>
      <c r="Z2221">
        <v>223</v>
      </c>
      <c r="AA2221">
        <v>34</v>
      </c>
      <c r="AB2221">
        <v>1529</v>
      </c>
      <c r="AC2221">
        <v>187</v>
      </c>
      <c r="AD2221">
        <v>99</v>
      </c>
      <c r="AE2221">
        <v>267</v>
      </c>
      <c r="AF2221">
        <v>30</v>
      </c>
      <c r="AG2221">
        <v>280</v>
      </c>
      <c r="AH2221">
        <v>22</v>
      </c>
      <c r="AI2221">
        <v>15</v>
      </c>
      <c r="AJ2221">
        <v>43</v>
      </c>
      <c r="AK2221">
        <v>16</v>
      </c>
      <c r="AL2221">
        <v>78</v>
      </c>
      <c r="AM2221">
        <v>32</v>
      </c>
      <c r="AN2221">
        <v>1</v>
      </c>
      <c r="AO2221">
        <v>0</v>
      </c>
      <c r="AP2221">
        <v>0</v>
      </c>
      <c r="AQ2221">
        <v>0</v>
      </c>
      <c r="AR2221">
        <v>1</v>
      </c>
      <c r="AS2221">
        <v>0</v>
      </c>
      <c r="AT2221">
        <v>0</v>
      </c>
      <c r="AU2221">
        <v>0</v>
      </c>
      <c r="AV2221">
        <v>0</v>
      </c>
      <c r="AW2221">
        <v>0</v>
      </c>
      <c r="AX2221">
        <v>0</v>
      </c>
      <c r="AY2221">
        <v>0</v>
      </c>
      <c r="AZ2221">
        <v>0</v>
      </c>
      <c r="BA2221">
        <v>0</v>
      </c>
      <c r="BB2221">
        <v>0</v>
      </c>
      <c r="BC2221">
        <v>0</v>
      </c>
      <c r="BD2221">
        <v>0</v>
      </c>
      <c r="BE2221">
        <v>0</v>
      </c>
      <c r="BF2221">
        <v>0</v>
      </c>
      <c r="BG2221" s="20">
        <v>1</v>
      </c>
      <c r="BH2221" s="20">
        <v>0</v>
      </c>
      <c r="BI2221" s="20">
        <v>123</v>
      </c>
      <c r="BJ2221" s="20">
        <v>8</v>
      </c>
      <c r="BK2221" s="20">
        <v>539</v>
      </c>
      <c r="BL2221" s="20">
        <v>1521</v>
      </c>
      <c r="BM2221" s="20">
        <v>1087</v>
      </c>
      <c r="BN2221" s="20">
        <v>188</v>
      </c>
      <c r="BO2221" s="20">
        <v>72</v>
      </c>
      <c r="BP2221" s="20"/>
      <c r="BQ2221" s="20"/>
      <c r="BR2221" s="20"/>
      <c r="BS2221" s="20"/>
      <c r="BT2221" s="20"/>
      <c r="BU2221" s="20"/>
      <c r="BV2221" s="20"/>
    </row>
    <row r="2222" spans="1:74" x14ac:dyDescent="0.25">
      <c r="A2222" s="20" t="s">
        <v>405</v>
      </c>
      <c r="B2222" s="20" t="s">
        <v>467</v>
      </c>
      <c r="C2222" s="20" t="s">
        <v>636</v>
      </c>
      <c r="D2222" s="1">
        <v>44521</v>
      </c>
      <c r="E2222">
        <v>154</v>
      </c>
      <c r="F2222">
        <v>2</v>
      </c>
      <c r="G2222">
        <v>1</v>
      </c>
      <c r="H2222">
        <v>0</v>
      </c>
      <c r="I2222">
        <v>0</v>
      </c>
      <c r="J2222">
        <v>71</v>
      </c>
      <c r="K2222">
        <v>17</v>
      </c>
      <c r="L2222">
        <v>8</v>
      </c>
      <c r="M2222">
        <v>1</v>
      </c>
      <c r="N2222">
        <v>10</v>
      </c>
      <c r="O2222">
        <v>7</v>
      </c>
      <c r="P2222">
        <v>2</v>
      </c>
      <c r="Q2222">
        <v>0</v>
      </c>
      <c r="R2222">
        <v>619</v>
      </c>
      <c r="S2222">
        <v>412</v>
      </c>
      <c r="T2222">
        <v>60</v>
      </c>
      <c r="U2222">
        <v>4</v>
      </c>
      <c r="V2222">
        <v>10</v>
      </c>
      <c r="W2222">
        <v>2027</v>
      </c>
      <c r="X2222">
        <v>473</v>
      </c>
      <c r="Y2222">
        <v>151</v>
      </c>
      <c r="Z2222">
        <v>221</v>
      </c>
      <c r="AA2222">
        <v>34</v>
      </c>
      <c r="AB2222">
        <v>1529</v>
      </c>
      <c r="AC2222">
        <v>247</v>
      </c>
      <c r="AD2222">
        <v>98</v>
      </c>
      <c r="AE2222">
        <v>265</v>
      </c>
      <c r="AF2222">
        <v>30</v>
      </c>
      <c r="AG2222">
        <v>283</v>
      </c>
      <c r="AH2222">
        <v>25</v>
      </c>
      <c r="AI2222">
        <v>14</v>
      </c>
      <c r="AJ2222">
        <v>42</v>
      </c>
      <c r="AK2222">
        <v>16</v>
      </c>
      <c r="AL2222">
        <v>78</v>
      </c>
      <c r="AM2222">
        <v>38</v>
      </c>
      <c r="AN2222">
        <v>1</v>
      </c>
      <c r="AO2222">
        <v>0</v>
      </c>
      <c r="AP2222">
        <v>0</v>
      </c>
      <c r="AQ2222">
        <v>0</v>
      </c>
      <c r="AR2222">
        <v>1</v>
      </c>
      <c r="AS2222">
        <v>0</v>
      </c>
      <c r="AT2222">
        <v>0</v>
      </c>
      <c r="AU2222">
        <v>0</v>
      </c>
      <c r="AV2222">
        <v>0</v>
      </c>
      <c r="AW2222">
        <v>0</v>
      </c>
      <c r="AX2222">
        <v>0</v>
      </c>
      <c r="AY2222">
        <v>0</v>
      </c>
      <c r="AZ2222">
        <v>0</v>
      </c>
      <c r="BA2222">
        <v>0</v>
      </c>
      <c r="BB2222">
        <v>0</v>
      </c>
      <c r="BC2222">
        <v>0</v>
      </c>
      <c r="BD2222">
        <v>0</v>
      </c>
      <c r="BE2222">
        <v>0</v>
      </c>
      <c r="BF2222">
        <v>0</v>
      </c>
      <c r="BG2222" s="20">
        <v>1</v>
      </c>
      <c r="BH2222" s="20">
        <v>0</v>
      </c>
      <c r="BI2222" s="20">
        <v>122</v>
      </c>
      <c r="BJ2222" s="20">
        <v>8</v>
      </c>
      <c r="BK2222" s="20">
        <v>537</v>
      </c>
      <c r="BL2222" s="20">
        <v>1522</v>
      </c>
      <c r="BM2222" s="20">
        <v>1086</v>
      </c>
      <c r="BN2222" s="20">
        <v>191</v>
      </c>
      <c r="BO2222" s="20">
        <v>73</v>
      </c>
      <c r="BP2222" s="20"/>
      <c r="BQ2222" s="20"/>
      <c r="BR2222" s="20"/>
      <c r="BS2222" s="20"/>
      <c r="BT2222" s="20"/>
      <c r="BU2222" s="20"/>
      <c r="BV2222" s="20"/>
    </row>
    <row r="2223" spans="1:74" x14ac:dyDescent="0.25">
      <c r="A2223" s="20" t="s">
        <v>405</v>
      </c>
      <c r="B2223" s="20" t="s">
        <v>467</v>
      </c>
      <c r="C2223" s="20" t="s">
        <v>636</v>
      </c>
      <c r="D2223" s="1">
        <v>44528</v>
      </c>
      <c r="E2223">
        <v>154</v>
      </c>
      <c r="F2223">
        <v>2</v>
      </c>
      <c r="G2223">
        <v>1</v>
      </c>
      <c r="H2223">
        <v>0</v>
      </c>
      <c r="I2223">
        <v>0</v>
      </c>
      <c r="J2223">
        <v>77</v>
      </c>
      <c r="K2223">
        <v>17</v>
      </c>
      <c r="L2223">
        <v>8</v>
      </c>
      <c r="M2223">
        <v>1</v>
      </c>
      <c r="N2223">
        <v>10</v>
      </c>
      <c r="O2223">
        <v>7</v>
      </c>
      <c r="P2223">
        <v>2</v>
      </c>
      <c r="Q2223">
        <v>0</v>
      </c>
      <c r="R2223">
        <v>618</v>
      </c>
      <c r="S2223">
        <v>432</v>
      </c>
      <c r="T2223">
        <v>60</v>
      </c>
      <c r="U2223">
        <v>4</v>
      </c>
      <c r="V2223">
        <v>10</v>
      </c>
      <c r="W2223">
        <v>2035</v>
      </c>
      <c r="X2223">
        <v>702</v>
      </c>
      <c r="Y2223">
        <v>147</v>
      </c>
      <c r="Z2223">
        <v>222</v>
      </c>
      <c r="AA2223">
        <v>35</v>
      </c>
      <c r="AB2223">
        <v>1526</v>
      </c>
      <c r="AC2223">
        <v>393</v>
      </c>
      <c r="AD2223">
        <v>98</v>
      </c>
      <c r="AE2223">
        <v>262</v>
      </c>
      <c r="AF2223">
        <v>29</v>
      </c>
      <c r="AG2223">
        <v>285</v>
      </c>
      <c r="AH2223">
        <v>38</v>
      </c>
      <c r="AI2223">
        <v>14</v>
      </c>
      <c r="AJ2223">
        <v>42</v>
      </c>
      <c r="AK2223">
        <v>16</v>
      </c>
      <c r="AL2223">
        <v>78</v>
      </c>
      <c r="AM2223">
        <v>48</v>
      </c>
      <c r="AN2223">
        <v>1</v>
      </c>
      <c r="AO2223">
        <v>0</v>
      </c>
      <c r="AP2223">
        <v>0</v>
      </c>
      <c r="AQ2223">
        <v>0</v>
      </c>
      <c r="AR2223">
        <v>1</v>
      </c>
      <c r="AS2223">
        <v>0</v>
      </c>
      <c r="AT2223">
        <v>0</v>
      </c>
      <c r="AU2223">
        <v>0</v>
      </c>
      <c r="AV2223">
        <v>0</v>
      </c>
      <c r="AW2223">
        <v>0</v>
      </c>
      <c r="AX2223">
        <v>0</v>
      </c>
      <c r="AY2223">
        <v>0</v>
      </c>
      <c r="AZ2223">
        <v>0</v>
      </c>
      <c r="BA2223">
        <v>0</v>
      </c>
      <c r="BB2223">
        <v>0</v>
      </c>
      <c r="BC2223">
        <v>0</v>
      </c>
      <c r="BD2223">
        <v>0</v>
      </c>
      <c r="BE2223">
        <v>0</v>
      </c>
      <c r="BF2223">
        <v>0</v>
      </c>
      <c r="BG2223" s="20">
        <v>1</v>
      </c>
      <c r="BH2223" s="20">
        <v>0</v>
      </c>
      <c r="BI2223" s="20">
        <v>122</v>
      </c>
      <c r="BJ2223" s="20">
        <v>8</v>
      </c>
      <c r="BK2223" s="20">
        <v>537</v>
      </c>
      <c r="BL2223" s="20">
        <v>1528</v>
      </c>
      <c r="BM2223" s="20">
        <v>1089</v>
      </c>
      <c r="BN2223" s="20">
        <v>195</v>
      </c>
      <c r="BO2223" s="20">
        <v>74</v>
      </c>
      <c r="BP2223" s="20"/>
      <c r="BQ2223" s="20"/>
      <c r="BR2223" s="20"/>
      <c r="BS2223" s="20"/>
      <c r="BT2223" s="20"/>
      <c r="BU2223" s="20"/>
      <c r="BV2223" s="20"/>
    </row>
    <row r="2224" spans="1:74" x14ac:dyDescent="0.25">
      <c r="A2224" s="20" t="s">
        <v>405</v>
      </c>
      <c r="B2224" s="20" t="s">
        <v>467</v>
      </c>
      <c r="C2224" s="20" t="s">
        <v>636</v>
      </c>
      <c r="D2224" s="1">
        <v>44535</v>
      </c>
      <c r="E2224">
        <v>156</v>
      </c>
      <c r="F2224">
        <v>2</v>
      </c>
      <c r="G2224">
        <v>1</v>
      </c>
      <c r="H2224">
        <v>0</v>
      </c>
      <c r="I2224">
        <v>0</v>
      </c>
      <c r="J2224">
        <v>85</v>
      </c>
      <c r="K2224">
        <v>17</v>
      </c>
      <c r="L2224">
        <v>8</v>
      </c>
      <c r="M2224">
        <v>1</v>
      </c>
      <c r="N2224">
        <v>10</v>
      </c>
      <c r="O2224">
        <v>7</v>
      </c>
      <c r="P2224">
        <v>2</v>
      </c>
      <c r="Q2224">
        <v>0</v>
      </c>
      <c r="R2224">
        <v>617</v>
      </c>
      <c r="S2224">
        <v>438</v>
      </c>
      <c r="T2224">
        <v>60</v>
      </c>
      <c r="U2224">
        <v>4</v>
      </c>
      <c r="V2224">
        <v>9</v>
      </c>
      <c r="W2224">
        <v>2041</v>
      </c>
      <c r="X2224">
        <v>799</v>
      </c>
      <c r="Y2224">
        <v>142</v>
      </c>
      <c r="Z2224">
        <v>220</v>
      </c>
      <c r="AA2224">
        <v>32</v>
      </c>
      <c r="AB2224">
        <v>1525</v>
      </c>
      <c r="AC2224">
        <v>489</v>
      </c>
      <c r="AD2224">
        <v>97</v>
      </c>
      <c r="AE2224">
        <v>262</v>
      </c>
      <c r="AF2224">
        <v>28</v>
      </c>
      <c r="AG2224">
        <v>288</v>
      </c>
      <c r="AH2224">
        <v>48</v>
      </c>
      <c r="AI2224">
        <v>14</v>
      </c>
      <c r="AJ2224">
        <v>43</v>
      </c>
      <c r="AK2224">
        <v>16</v>
      </c>
      <c r="AL2224">
        <v>79</v>
      </c>
      <c r="AM2224">
        <v>53</v>
      </c>
      <c r="AN2224">
        <v>1</v>
      </c>
      <c r="AO2224">
        <v>0</v>
      </c>
      <c r="AP2224">
        <v>1</v>
      </c>
      <c r="AQ2224">
        <v>0</v>
      </c>
      <c r="AR2224">
        <v>1</v>
      </c>
      <c r="AS2224">
        <v>0</v>
      </c>
      <c r="AT2224">
        <v>0</v>
      </c>
      <c r="AU2224">
        <v>0</v>
      </c>
      <c r="AV2224">
        <v>0</v>
      </c>
      <c r="AW2224">
        <v>0</v>
      </c>
      <c r="AX2224">
        <v>0</v>
      </c>
      <c r="AY2224">
        <v>0</v>
      </c>
      <c r="AZ2224">
        <v>0</v>
      </c>
      <c r="BA2224">
        <v>0</v>
      </c>
      <c r="BB2224">
        <v>0</v>
      </c>
      <c r="BC2224">
        <v>0</v>
      </c>
      <c r="BD2224">
        <v>0</v>
      </c>
      <c r="BE2224">
        <v>0</v>
      </c>
      <c r="BF2224">
        <v>0</v>
      </c>
      <c r="BG2224" s="20">
        <v>1</v>
      </c>
      <c r="BH2224" s="20">
        <v>0</v>
      </c>
      <c r="BI2224" s="20">
        <v>123</v>
      </c>
      <c r="BJ2224" s="20">
        <v>8</v>
      </c>
      <c r="BK2224" s="20">
        <v>537</v>
      </c>
      <c r="BL2224" s="20">
        <v>1542</v>
      </c>
      <c r="BM2224" s="20">
        <v>1089</v>
      </c>
      <c r="BN2224" s="20">
        <v>195</v>
      </c>
      <c r="BO2224" s="20">
        <v>74</v>
      </c>
      <c r="BP2224" s="20"/>
      <c r="BQ2224" s="20"/>
      <c r="BR2224" s="20"/>
      <c r="BS2224" s="20"/>
      <c r="BT2224" s="20"/>
      <c r="BU2224" s="20"/>
      <c r="BV2224" s="20"/>
    </row>
    <row r="2225" spans="1:74" x14ac:dyDescent="0.25">
      <c r="A2225" s="20" t="s">
        <v>405</v>
      </c>
      <c r="B2225" s="20" t="s">
        <v>467</v>
      </c>
      <c r="C2225" s="20" t="s">
        <v>636</v>
      </c>
      <c r="D2225" s="1">
        <v>44542</v>
      </c>
      <c r="E2225">
        <v>156</v>
      </c>
      <c r="F2225">
        <v>2</v>
      </c>
      <c r="G2225">
        <v>1</v>
      </c>
      <c r="H2225">
        <v>0</v>
      </c>
      <c r="I2225">
        <v>0</v>
      </c>
      <c r="J2225">
        <v>88</v>
      </c>
      <c r="K2225">
        <v>17</v>
      </c>
      <c r="L2225">
        <v>8</v>
      </c>
      <c r="M2225">
        <v>1</v>
      </c>
      <c r="N2225">
        <v>10</v>
      </c>
      <c r="O2225">
        <v>7</v>
      </c>
      <c r="P2225">
        <v>2</v>
      </c>
      <c r="Q2225">
        <v>0</v>
      </c>
      <c r="R2225">
        <v>616</v>
      </c>
      <c r="S2225">
        <v>443</v>
      </c>
      <c r="T2225">
        <v>59</v>
      </c>
      <c r="U2225">
        <v>4</v>
      </c>
      <c r="V2225">
        <v>7</v>
      </c>
      <c r="W2225">
        <v>2066</v>
      </c>
      <c r="X2225">
        <v>853</v>
      </c>
      <c r="Y2225">
        <v>143</v>
      </c>
      <c r="Z2225">
        <v>218</v>
      </c>
      <c r="AA2225">
        <v>36</v>
      </c>
      <c r="AB2225">
        <v>1515</v>
      </c>
      <c r="AC2225">
        <v>540</v>
      </c>
      <c r="AD2225">
        <v>97</v>
      </c>
      <c r="AE2225">
        <v>262</v>
      </c>
      <c r="AF2225">
        <v>28</v>
      </c>
      <c r="AG2225">
        <v>288</v>
      </c>
      <c r="AH2225">
        <v>52</v>
      </c>
      <c r="AI2225">
        <v>14</v>
      </c>
      <c r="AJ2225">
        <v>44</v>
      </c>
      <c r="AK2225">
        <v>16</v>
      </c>
      <c r="AL2225">
        <v>79</v>
      </c>
      <c r="AM2225">
        <v>59</v>
      </c>
      <c r="AN2225">
        <v>1</v>
      </c>
      <c r="AO2225">
        <v>0</v>
      </c>
      <c r="AP2225">
        <v>1</v>
      </c>
      <c r="AQ2225">
        <v>0</v>
      </c>
      <c r="AR2225">
        <v>1</v>
      </c>
      <c r="AS2225">
        <v>0</v>
      </c>
      <c r="AT2225">
        <v>0</v>
      </c>
      <c r="AU2225">
        <v>0</v>
      </c>
      <c r="AV2225">
        <v>0</v>
      </c>
      <c r="AW2225">
        <v>0</v>
      </c>
      <c r="AX2225">
        <v>0</v>
      </c>
      <c r="AY2225">
        <v>0</v>
      </c>
      <c r="AZ2225">
        <v>0</v>
      </c>
      <c r="BA2225">
        <v>0</v>
      </c>
      <c r="BB2225">
        <v>0</v>
      </c>
      <c r="BC2225">
        <v>0</v>
      </c>
      <c r="BD2225">
        <v>0</v>
      </c>
      <c r="BE2225">
        <v>0</v>
      </c>
      <c r="BF2225">
        <v>0</v>
      </c>
      <c r="BG2225" s="20">
        <v>1</v>
      </c>
      <c r="BH2225" s="20">
        <v>0</v>
      </c>
      <c r="BI2225" s="20">
        <v>123</v>
      </c>
      <c r="BJ2225" s="20">
        <v>8</v>
      </c>
      <c r="BK2225" s="20">
        <v>538</v>
      </c>
      <c r="BL2225" s="20">
        <v>1564</v>
      </c>
      <c r="BM2225" s="20">
        <v>1080</v>
      </c>
      <c r="BN2225" s="20">
        <v>194</v>
      </c>
      <c r="BO2225" s="20">
        <v>74</v>
      </c>
      <c r="BP2225" s="20"/>
      <c r="BQ2225" s="20"/>
      <c r="BR2225" s="20"/>
      <c r="BS2225" s="20"/>
      <c r="BT2225" s="20"/>
      <c r="BU2225" s="20"/>
      <c r="BV2225" s="20"/>
    </row>
    <row r="2226" spans="1:74" x14ac:dyDescent="0.25">
      <c r="A2226" s="20" t="s">
        <v>405</v>
      </c>
      <c r="B2226" s="20" t="s">
        <v>467</v>
      </c>
      <c r="C2226" s="20" t="s">
        <v>636</v>
      </c>
      <c r="D2226" s="1">
        <v>44549</v>
      </c>
      <c r="E2226">
        <v>156</v>
      </c>
      <c r="F2226">
        <v>2</v>
      </c>
      <c r="G2226">
        <v>1</v>
      </c>
      <c r="H2226">
        <v>0</v>
      </c>
      <c r="I2226">
        <v>0</v>
      </c>
      <c r="J2226">
        <v>92</v>
      </c>
      <c r="K2226">
        <v>17</v>
      </c>
      <c r="L2226">
        <v>8</v>
      </c>
      <c r="M2226">
        <v>1</v>
      </c>
      <c r="N2226">
        <v>10</v>
      </c>
      <c r="O2226">
        <v>7</v>
      </c>
      <c r="P2226">
        <v>2</v>
      </c>
      <c r="Q2226">
        <v>0</v>
      </c>
      <c r="R2226">
        <v>606</v>
      </c>
      <c r="S2226">
        <v>461</v>
      </c>
      <c r="T2226">
        <v>59</v>
      </c>
      <c r="U2226">
        <v>4</v>
      </c>
      <c r="V2226">
        <v>6</v>
      </c>
      <c r="W2226">
        <v>2066</v>
      </c>
      <c r="X2226">
        <v>1012</v>
      </c>
      <c r="Y2226">
        <v>142</v>
      </c>
      <c r="Z2226">
        <v>213</v>
      </c>
      <c r="AA2226">
        <v>38</v>
      </c>
      <c r="AB2226">
        <v>1521</v>
      </c>
      <c r="AC2226">
        <v>690</v>
      </c>
      <c r="AD2226">
        <v>96</v>
      </c>
      <c r="AE2226">
        <v>262</v>
      </c>
      <c r="AF2226">
        <v>34</v>
      </c>
      <c r="AG2226">
        <v>291</v>
      </c>
      <c r="AH2226">
        <v>83</v>
      </c>
      <c r="AI2226">
        <v>14</v>
      </c>
      <c r="AJ2226">
        <v>43</v>
      </c>
      <c r="AK2226">
        <v>16</v>
      </c>
      <c r="AL2226">
        <v>92</v>
      </c>
      <c r="AM2226">
        <v>65</v>
      </c>
      <c r="AN2226">
        <v>1</v>
      </c>
      <c r="AO2226">
        <v>1</v>
      </c>
      <c r="AP2226">
        <v>1</v>
      </c>
      <c r="AQ2226">
        <v>0</v>
      </c>
      <c r="AR2226">
        <v>1</v>
      </c>
      <c r="AS2226">
        <v>0</v>
      </c>
      <c r="AT2226">
        <v>0</v>
      </c>
      <c r="AU2226">
        <v>0</v>
      </c>
      <c r="AV2226">
        <v>0</v>
      </c>
      <c r="AW2226">
        <v>0</v>
      </c>
      <c r="AX2226">
        <v>0</v>
      </c>
      <c r="AY2226">
        <v>0</v>
      </c>
      <c r="AZ2226">
        <v>0</v>
      </c>
      <c r="BA2226">
        <v>0</v>
      </c>
      <c r="BB2226">
        <v>0</v>
      </c>
      <c r="BC2226">
        <v>0</v>
      </c>
      <c r="BD2226">
        <v>0</v>
      </c>
      <c r="BE2226">
        <v>0</v>
      </c>
      <c r="BF2226">
        <v>0</v>
      </c>
      <c r="BG2226" s="20">
        <v>1</v>
      </c>
      <c r="BH2226" s="20">
        <v>0</v>
      </c>
      <c r="BI2226" s="20">
        <v>123</v>
      </c>
      <c r="BJ2226" s="20">
        <v>8</v>
      </c>
      <c r="BK2226" s="20">
        <v>530</v>
      </c>
      <c r="BL2226" s="20">
        <v>1572</v>
      </c>
      <c r="BM2226" s="20">
        <v>1085</v>
      </c>
      <c r="BN2226" s="20">
        <v>198</v>
      </c>
      <c r="BO2226" s="20">
        <v>84</v>
      </c>
      <c r="BP2226" s="20">
        <v>8282</v>
      </c>
      <c r="BQ2226" s="20">
        <v>1619</v>
      </c>
      <c r="BR2226" s="20">
        <v>0</v>
      </c>
      <c r="BS2226" s="20">
        <v>234</v>
      </c>
      <c r="BT2226" s="20">
        <v>2069</v>
      </c>
      <c r="BU2226" s="20">
        <v>810</v>
      </c>
      <c r="BV2226" s="20">
        <v>4752</v>
      </c>
    </row>
    <row r="2227" spans="1:74" x14ac:dyDescent="0.25">
      <c r="A2227" s="20" t="s">
        <v>405</v>
      </c>
      <c r="B2227" s="20" t="s">
        <v>467</v>
      </c>
      <c r="C2227" s="20" t="s">
        <v>636</v>
      </c>
      <c r="D2227" s="1">
        <v>44558</v>
      </c>
      <c r="E2227">
        <v>157</v>
      </c>
      <c r="F2227">
        <v>2</v>
      </c>
      <c r="G2227">
        <v>1</v>
      </c>
      <c r="H2227">
        <v>0</v>
      </c>
      <c r="I2227">
        <v>0</v>
      </c>
      <c r="J2227">
        <v>94</v>
      </c>
      <c r="K2227">
        <v>17</v>
      </c>
      <c r="L2227">
        <v>8</v>
      </c>
      <c r="M2227">
        <v>1</v>
      </c>
      <c r="N2227">
        <v>10</v>
      </c>
      <c r="O2227">
        <v>7</v>
      </c>
      <c r="P2227">
        <v>2</v>
      </c>
      <c r="Q2227">
        <v>0</v>
      </c>
      <c r="R2227">
        <v>606</v>
      </c>
      <c r="S2227">
        <v>471</v>
      </c>
      <c r="T2227">
        <v>59</v>
      </c>
      <c r="U2227">
        <v>4</v>
      </c>
      <c r="V2227">
        <v>5</v>
      </c>
      <c r="W2227">
        <v>2076</v>
      </c>
      <c r="X2227">
        <v>1090</v>
      </c>
      <c r="Y2227">
        <v>141</v>
      </c>
      <c r="Z2227">
        <v>213</v>
      </c>
      <c r="AA2227">
        <v>38</v>
      </c>
      <c r="AB2227">
        <v>1534</v>
      </c>
      <c r="AC2227">
        <v>743</v>
      </c>
      <c r="AD2227">
        <v>95</v>
      </c>
      <c r="AE2227">
        <v>262</v>
      </c>
      <c r="AF2227">
        <v>38</v>
      </c>
      <c r="AG2227">
        <v>294</v>
      </c>
      <c r="AH2227">
        <v>109</v>
      </c>
      <c r="AI2227">
        <v>14</v>
      </c>
      <c r="AJ2227">
        <v>45</v>
      </c>
      <c r="AK2227">
        <v>14</v>
      </c>
      <c r="AL2227">
        <v>92</v>
      </c>
      <c r="AM2227">
        <v>66</v>
      </c>
      <c r="AN2227">
        <v>1</v>
      </c>
      <c r="AO2227">
        <v>1</v>
      </c>
      <c r="AP2227">
        <v>1</v>
      </c>
      <c r="AQ2227">
        <v>0</v>
      </c>
      <c r="AR2227">
        <v>1</v>
      </c>
      <c r="AS2227">
        <v>0</v>
      </c>
      <c r="AT2227">
        <v>0</v>
      </c>
      <c r="AU2227">
        <v>0</v>
      </c>
      <c r="AV2227">
        <v>0</v>
      </c>
      <c r="AW2227">
        <v>0</v>
      </c>
      <c r="AX2227">
        <v>0</v>
      </c>
      <c r="AY2227">
        <v>0</v>
      </c>
      <c r="AZ2227">
        <v>0</v>
      </c>
      <c r="BA2227">
        <v>0</v>
      </c>
      <c r="BB2227">
        <v>0</v>
      </c>
      <c r="BC2227">
        <v>0</v>
      </c>
      <c r="BD2227">
        <v>0</v>
      </c>
      <c r="BE2227">
        <v>0</v>
      </c>
      <c r="BF2227">
        <v>0</v>
      </c>
      <c r="BG2227" s="20">
        <v>1</v>
      </c>
      <c r="BH2227" s="20">
        <v>0</v>
      </c>
      <c r="BI2227" s="20">
        <v>124</v>
      </c>
      <c r="BJ2227" s="20">
        <v>8</v>
      </c>
      <c r="BK2227" s="20">
        <v>530</v>
      </c>
      <c r="BL2227" s="20">
        <v>1577</v>
      </c>
      <c r="BM2227" s="20">
        <v>1094</v>
      </c>
      <c r="BN2227" s="20">
        <v>202</v>
      </c>
      <c r="BO2227" s="20">
        <v>85</v>
      </c>
      <c r="BP2227" s="20">
        <v>8307</v>
      </c>
      <c r="BQ2227" s="20">
        <v>2163</v>
      </c>
      <c r="BR2227" s="20">
        <v>0</v>
      </c>
      <c r="BS2227" s="20">
        <v>232</v>
      </c>
      <c r="BT2227" s="20">
        <v>2053</v>
      </c>
      <c r="BU2227" s="20">
        <v>798</v>
      </c>
      <c r="BV2227" s="20">
        <v>4812</v>
      </c>
    </row>
    <row r="2228" spans="1:74" x14ac:dyDescent="0.25">
      <c r="A2228" s="20" t="s">
        <v>405</v>
      </c>
      <c r="B2228" s="20" t="s">
        <v>467</v>
      </c>
      <c r="C2228" s="20" t="s">
        <v>636</v>
      </c>
      <c r="D2228" s="1">
        <v>44564</v>
      </c>
      <c r="E2228">
        <v>158</v>
      </c>
      <c r="F2228">
        <v>2</v>
      </c>
      <c r="G2228">
        <v>1</v>
      </c>
      <c r="H2228">
        <v>0</v>
      </c>
      <c r="I2228">
        <v>0</v>
      </c>
      <c r="J2228">
        <v>95</v>
      </c>
      <c r="K2228">
        <v>17</v>
      </c>
      <c r="L2228">
        <v>8</v>
      </c>
      <c r="M2228">
        <v>1</v>
      </c>
      <c r="N2228">
        <v>10</v>
      </c>
      <c r="O2228">
        <v>7</v>
      </c>
      <c r="P2228">
        <v>2</v>
      </c>
      <c r="Q2228">
        <v>0</v>
      </c>
      <c r="R2228">
        <v>606</v>
      </c>
      <c r="S2228">
        <v>474</v>
      </c>
      <c r="T2228">
        <v>59</v>
      </c>
      <c r="U2228">
        <v>4</v>
      </c>
      <c r="V2228">
        <v>5</v>
      </c>
      <c r="W2228">
        <v>2073</v>
      </c>
      <c r="X2228">
        <v>1129</v>
      </c>
      <c r="Y2228">
        <v>140</v>
      </c>
      <c r="Z2228">
        <v>210</v>
      </c>
      <c r="AA2228">
        <v>38</v>
      </c>
      <c r="AB2228">
        <v>1538</v>
      </c>
      <c r="AC2228">
        <v>765</v>
      </c>
      <c r="AD2228">
        <v>95</v>
      </c>
      <c r="AE2228">
        <v>263</v>
      </c>
      <c r="AF2228">
        <v>39</v>
      </c>
      <c r="AG2228">
        <v>294</v>
      </c>
      <c r="AH2228">
        <v>118</v>
      </c>
      <c r="AI2228">
        <v>14</v>
      </c>
      <c r="AJ2228">
        <v>44</v>
      </c>
      <c r="AK2228">
        <v>15</v>
      </c>
      <c r="AL2228">
        <v>92</v>
      </c>
      <c r="AM2228">
        <v>72</v>
      </c>
      <c r="AN2228">
        <v>1</v>
      </c>
      <c r="AO2228">
        <v>0</v>
      </c>
      <c r="AP2228">
        <v>1</v>
      </c>
      <c r="AQ2228">
        <v>0</v>
      </c>
      <c r="AR2228">
        <v>1</v>
      </c>
      <c r="AS2228">
        <v>0</v>
      </c>
      <c r="AT2228">
        <v>0</v>
      </c>
      <c r="AU2228">
        <v>0</v>
      </c>
      <c r="AV2228">
        <v>0</v>
      </c>
      <c r="AW2228">
        <v>0</v>
      </c>
      <c r="AX2228">
        <v>0</v>
      </c>
      <c r="AY2228">
        <v>0</v>
      </c>
      <c r="AZ2228">
        <v>0</v>
      </c>
      <c r="BA2228">
        <v>0</v>
      </c>
      <c r="BB2228">
        <v>0</v>
      </c>
      <c r="BC2228">
        <v>0</v>
      </c>
      <c r="BD2228">
        <v>0</v>
      </c>
      <c r="BE2228">
        <v>0</v>
      </c>
      <c r="BF2228">
        <v>0</v>
      </c>
      <c r="BG2228" s="20">
        <v>1</v>
      </c>
      <c r="BH2228" s="20">
        <v>0</v>
      </c>
      <c r="BI2228" s="20">
        <v>126</v>
      </c>
      <c r="BJ2228" s="20">
        <v>8</v>
      </c>
      <c r="BK2228" s="20">
        <v>531</v>
      </c>
      <c r="BL2228" s="20">
        <v>1580</v>
      </c>
      <c r="BM2228" s="20">
        <v>1098</v>
      </c>
      <c r="BN2228" s="20">
        <v>204</v>
      </c>
      <c r="BO2228" s="20">
        <v>88</v>
      </c>
      <c r="BP2228" s="20">
        <v>8318</v>
      </c>
      <c r="BQ2228" s="20">
        <v>2352</v>
      </c>
      <c r="BR2228" s="20">
        <v>0</v>
      </c>
      <c r="BS2228" s="20">
        <v>231</v>
      </c>
      <c r="BT2228" s="20">
        <v>2040</v>
      </c>
      <c r="BU2228" s="20">
        <v>801</v>
      </c>
      <c r="BV2228" s="20">
        <v>4830</v>
      </c>
    </row>
    <row r="2229" spans="1:74" x14ac:dyDescent="0.25">
      <c r="A2229" s="20" t="s">
        <v>405</v>
      </c>
      <c r="B2229" s="20" t="s">
        <v>467</v>
      </c>
      <c r="C2229" s="20" t="s">
        <v>636</v>
      </c>
      <c r="D2229" s="1">
        <v>44570</v>
      </c>
      <c r="E2229">
        <v>158</v>
      </c>
      <c r="F2229">
        <v>2</v>
      </c>
      <c r="G2229">
        <v>1</v>
      </c>
      <c r="H2229">
        <v>0</v>
      </c>
      <c r="I2229">
        <v>0</v>
      </c>
      <c r="J2229">
        <v>95</v>
      </c>
      <c r="K2229">
        <v>17</v>
      </c>
      <c r="L2229">
        <v>8</v>
      </c>
      <c r="M2229">
        <v>1</v>
      </c>
      <c r="N2229">
        <v>10</v>
      </c>
      <c r="O2229">
        <v>7</v>
      </c>
      <c r="P2229">
        <v>2</v>
      </c>
      <c r="Q2229">
        <v>0</v>
      </c>
      <c r="R2229">
        <v>604</v>
      </c>
      <c r="S2229">
        <v>481</v>
      </c>
      <c r="T2229">
        <v>59</v>
      </c>
      <c r="U2229">
        <v>4</v>
      </c>
      <c r="V2229">
        <v>5</v>
      </c>
      <c r="W2229">
        <v>2080</v>
      </c>
      <c r="X2229">
        <v>1161</v>
      </c>
      <c r="Y2229">
        <v>137</v>
      </c>
      <c r="Z2229">
        <v>212</v>
      </c>
      <c r="AA2229">
        <v>39</v>
      </c>
      <c r="AB2229">
        <v>1543</v>
      </c>
      <c r="AC2229">
        <v>790</v>
      </c>
      <c r="AD2229">
        <v>95</v>
      </c>
      <c r="AE2229">
        <v>263</v>
      </c>
      <c r="AF2229">
        <v>39</v>
      </c>
      <c r="AG2229">
        <v>297</v>
      </c>
      <c r="AH2229">
        <v>130</v>
      </c>
      <c r="AI2229">
        <v>14</v>
      </c>
      <c r="AJ2229">
        <v>42</v>
      </c>
      <c r="AK2229">
        <v>15</v>
      </c>
      <c r="AL2229">
        <v>92</v>
      </c>
      <c r="AM2229">
        <v>73</v>
      </c>
      <c r="AN2229">
        <v>1</v>
      </c>
      <c r="AO2229">
        <v>0</v>
      </c>
      <c r="AP2229">
        <v>1</v>
      </c>
      <c r="AQ2229">
        <v>0</v>
      </c>
      <c r="AR2229">
        <v>1</v>
      </c>
      <c r="AS2229">
        <v>0</v>
      </c>
      <c r="AT2229">
        <v>0</v>
      </c>
      <c r="AU2229">
        <v>0</v>
      </c>
      <c r="AV2229">
        <v>0</v>
      </c>
      <c r="AW2229">
        <v>0</v>
      </c>
      <c r="AX2229">
        <v>0</v>
      </c>
      <c r="AY2229">
        <v>0</v>
      </c>
      <c r="AZ2229">
        <v>0</v>
      </c>
      <c r="BA2229">
        <v>0</v>
      </c>
      <c r="BB2229">
        <v>0</v>
      </c>
      <c r="BC2229">
        <v>0</v>
      </c>
      <c r="BD2229">
        <v>0</v>
      </c>
      <c r="BE2229">
        <v>0</v>
      </c>
      <c r="BF2229">
        <v>0</v>
      </c>
      <c r="BG2229" s="20">
        <v>1</v>
      </c>
      <c r="BH2229" s="20">
        <v>0</v>
      </c>
      <c r="BI2229" s="20">
        <v>126</v>
      </c>
      <c r="BJ2229" s="20">
        <v>8</v>
      </c>
      <c r="BK2229" s="20">
        <v>530</v>
      </c>
      <c r="BL2229" s="20">
        <v>1587</v>
      </c>
      <c r="BM2229" s="20">
        <v>1107</v>
      </c>
      <c r="BN2229" s="20">
        <v>207</v>
      </c>
      <c r="BO2229" s="20">
        <v>88</v>
      </c>
      <c r="BP2229" s="20">
        <v>8362</v>
      </c>
      <c r="BQ2229" s="20">
        <v>2576</v>
      </c>
      <c r="BR2229" s="20">
        <v>0</v>
      </c>
      <c r="BS2229" s="20">
        <v>231</v>
      </c>
      <c r="BT2229" s="20">
        <v>2032</v>
      </c>
      <c r="BU2229" s="20">
        <v>814</v>
      </c>
      <c r="BV2229" s="20">
        <v>4875</v>
      </c>
    </row>
    <row r="2230" spans="1:74" x14ac:dyDescent="0.25">
      <c r="A2230" s="20" t="s">
        <v>405</v>
      </c>
      <c r="B2230" s="20" t="s">
        <v>467</v>
      </c>
      <c r="C2230" s="20" t="s">
        <v>636</v>
      </c>
      <c r="D2230" s="1">
        <v>44577</v>
      </c>
      <c r="E2230">
        <v>158</v>
      </c>
      <c r="F2230">
        <v>2</v>
      </c>
      <c r="G2230">
        <v>1</v>
      </c>
      <c r="H2230">
        <v>0</v>
      </c>
      <c r="I2230">
        <v>0</v>
      </c>
      <c r="J2230">
        <v>98</v>
      </c>
      <c r="K2230">
        <v>17</v>
      </c>
      <c r="L2230">
        <v>8</v>
      </c>
      <c r="M2230">
        <v>1</v>
      </c>
      <c r="N2230">
        <v>10</v>
      </c>
      <c r="O2230">
        <v>7</v>
      </c>
      <c r="P2230">
        <v>2</v>
      </c>
      <c r="Q2230">
        <v>0</v>
      </c>
      <c r="R2230">
        <v>608</v>
      </c>
      <c r="S2230">
        <v>483</v>
      </c>
      <c r="T2230">
        <v>58</v>
      </c>
      <c r="U2230">
        <v>4</v>
      </c>
      <c r="V2230">
        <v>7</v>
      </c>
      <c r="W2230">
        <v>2096</v>
      </c>
      <c r="X2230">
        <v>1199</v>
      </c>
      <c r="Y2230">
        <v>136</v>
      </c>
      <c r="Z2230">
        <v>211</v>
      </c>
      <c r="AA2230">
        <v>43</v>
      </c>
      <c r="AB2230">
        <v>1542</v>
      </c>
      <c r="AC2230">
        <v>808</v>
      </c>
      <c r="AD2230">
        <v>95</v>
      </c>
      <c r="AE2230">
        <v>263</v>
      </c>
      <c r="AF2230">
        <v>40</v>
      </c>
      <c r="AG2230">
        <v>298</v>
      </c>
      <c r="AH2230">
        <v>137</v>
      </c>
      <c r="AI2230">
        <v>14</v>
      </c>
      <c r="AJ2230">
        <v>42</v>
      </c>
      <c r="AK2230">
        <v>15</v>
      </c>
      <c r="AL2230">
        <v>91</v>
      </c>
      <c r="AM2230">
        <v>74</v>
      </c>
      <c r="AN2230">
        <v>0</v>
      </c>
      <c r="AO2230">
        <v>0</v>
      </c>
      <c r="AP2230">
        <v>1</v>
      </c>
      <c r="AQ2230">
        <v>0</v>
      </c>
      <c r="AR2230">
        <v>1</v>
      </c>
      <c r="AS2230">
        <v>0</v>
      </c>
      <c r="AT2230">
        <v>0</v>
      </c>
      <c r="AU2230">
        <v>0</v>
      </c>
      <c r="AV2230">
        <v>0</v>
      </c>
      <c r="AW2230">
        <v>0</v>
      </c>
      <c r="AX2230">
        <v>0</v>
      </c>
      <c r="AY2230">
        <v>0</v>
      </c>
      <c r="AZ2230">
        <v>0</v>
      </c>
      <c r="BA2230">
        <v>0</v>
      </c>
      <c r="BB2230">
        <v>0</v>
      </c>
      <c r="BC2230">
        <v>0</v>
      </c>
      <c r="BD2230">
        <v>0</v>
      </c>
      <c r="BE2230">
        <v>0</v>
      </c>
      <c r="BF2230">
        <v>0</v>
      </c>
      <c r="BG2230" s="20">
        <v>1</v>
      </c>
      <c r="BH2230" s="20">
        <v>0</v>
      </c>
      <c r="BI2230" s="20">
        <v>126</v>
      </c>
      <c r="BJ2230" s="20">
        <v>8</v>
      </c>
      <c r="BK2230" s="20">
        <v>531</v>
      </c>
      <c r="BL2230" s="20">
        <v>1603</v>
      </c>
      <c r="BM2230" s="20">
        <v>1109</v>
      </c>
      <c r="BN2230" s="20">
        <v>209</v>
      </c>
      <c r="BO2230" s="20">
        <v>88</v>
      </c>
      <c r="BP2230" s="20">
        <v>8394</v>
      </c>
      <c r="BQ2230" s="20">
        <v>2732</v>
      </c>
      <c r="BR2230" s="20">
        <v>0</v>
      </c>
      <c r="BS2230" s="20">
        <v>230</v>
      </c>
      <c r="BT2230" s="20">
        <v>2019</v>
      </c>
      <c r="BU2230" s="20">
        <v>827</v>
      </c>
      <c r="BV2230" s="20">
        <v>4901</v>
      </c>
    </row>
    <row r="2231" spans="1:74" x14ac:dyDescent="0.25">
      <c r="A2231" s="20" t="s">
        <v>405</v>
      </c>
      <c r="B2231" s="20" t="s">
        <v>467</v>
      </c>
      <c r="C2231" s="20" t="s">
        <v>636</v>
      </c>
      <c r="D2231" s="1">
        <v>44584</v>
      </c>
      <c r="E2231">
        <v>158</v>
      </c>
      <c r="F2231">
        <v>2</v>
      </c>
      <c r="G2231">
        <v>1</v>
      </c>
      <c r="H2231">
        <v>0</v>
      </c>
      <c r="I2231">
        <v>0</v>
      </c>
      <c r="J2231">
        <v>99</v>
      </c>
      <c r="K2231">
        <v>18</v>
      </c>
      <c r="L2231">
        <v>7</v>
      </c>
      <c r="M2231">
        <v>1</v>
      </c>
      <c r="N2231">
        <v>10</v>
      </c>
      <c r="O2231">
        <v>7</v>
      </c>
      <c r="P2231">
        <v>2</v>
      </c>
      <c r="Q2231">
        <v>0</v>
      </c>
      <c r="R2231">
        <v>607</v>
      </c>
      <c r="S2231">
        <v>484</v>
      </c>
      <c r="T2231">
        <v>57</v>
      </c>
      <c r="U2231">
        <v>4</v>
      </c>
      <c r="V2231">
        <v>7</v>
      </c>
      <c r="W2231">
        <v>2117</v>
      </c>
      <c r="X2231">
        <v>1224</v>
      </c>
      <c r="Y2231">
        <v>136</v>
      </c>
      <c r="Z2231">
        <v>212</v>
      </c>
      <c r="AA2231">
        <v>48</v>
      </c>
      <c r="AB2231">
        <v>1539</v>
      </c>
      <c r="AC2231">
        <v>817</v>
      </c>
      <c r="AD2231">
        <v>95</v>
      </c>
      <c r="AE2231">
        <v>262</v>
      </c>
      <c r="AF2231">
        <v>39</v>
      </c>
      <c r="AG2231">
        <v>299</v>
      </c>
      <c r="AH2231">
        <v>137</v>
      </c>
      <c r="AI2231">
        <v>14</v>
      </c>
      <c r="AJ2231">
        <v>42</v>
      </c>
      <c r="AK2231">
        <v>16</v>
      </c>
      <c r="AL2231">
        <v>91</v>
      </c>
      <c r="AM2231">
        <v>75</v>
      </c>
      <c r="AN2231">
        <v>0</v>
      </c>
      <c r="AO2231">
        <v>0</v>
      </c>
      <c r="AP2231">
        <v>1</v>
      </c>
      <c r="AQ2231">
        <v>0</v>
      </c>
      <c r="AR2231">
        <v>1</v>
      </c>
      <c r="AS2231">
        <v>0</v>
      </c>
      <c r="AT2231">
        <v>0</v>
      </c>
      <c r="AU2231">
        <v>0</v>
      </c>
      <c r="AV2231">
        <v>0</v>
      </c>
      <c r="AW2231">
        <v>0</v>
      </c>
      <c r="AX2231">
        <v>0</v>
      </c>
      <c r="AY2231">
        <v>0</v>
      </c>
      <c r="AZ2231">
        <v>0</v>
      </c>
      <c r="BA2231">
        <v>0</v>
      </c>
      <c r="BB2231">
        <v>0</v>
      </c>
      <c r="BC2231">
        <v>0</v>
      </c>
      <c r="BD2231">
        <v>0</v>
      </c>
      <c r="BE2231">
        <v>0</v>
      </c>
      <c r="BF2231">
        <v>0</v>
      </c>
      <c r="BG2231" s="20">
        <v>1</v>
      </c>
      <c r="BH2231" s="20">
        <v>0</v>
      </c>
      <c r="BI2231" s="20">
        <v>126</v>
      </c>
      <c r="BJ2231" s="20">
        <v>8</v>
      </c>
      <c r="BK2231" s="20">
        <v>531</v>
      </c>
      <c r="BL2231" s="20">
        <v>1617</v>
      </c>
      <c r="BM2231" s="20">
        <v>1108</v>
      </c>
      <c r="BN2231" s="20">
        <v>209</v>
      </c>
      <c r="BO2231" s="20">
        <v>88</v>
      </c>
      <c r="BP2231" s="20">
        <v>8399</v>
      </c>
      <c r="BQ2231" s="20">
        <v>2792</v>
      </c>
      <c r="BR2231" s="20">
        <v>0</v>
      </c>
      <c r="BS2231" s="20">
        <v>229</v>
      </c>
      <c r="BT2231" s="20">
        <v>2013</v>
      </c>
      <c r="BU2231" s="20">
        <v>828</v>
      </c>
      <c r="BV2231" s="20">
        <v>4911</v>
      </c>
    </row>
    <row r="2232" spans="1:74" x14ac:dyDescent="0.25">
      <c r="A2232" s="20" t="s">
        <v>405</v>
      </c>
      <c r="B2232" s="20" t="s">
        <v>467</v>
      </c>
      <c r="C2232" s="20" t="s">
        <v>636</v>
      </c>
      <c r="D2232" s="1">
        <v>44591</v>
      </c>
      <c r="E2232">
        <v>158</v>
      </c>
      <c r="F2232">
        <v>2</v>
      </c>
      <c r="G2232">
        <v>1</v>
      </c>
      <c r="H2232">
        <v>0</v>
      </c>
      <c r="I2232">
        <v>0</v>
      </c>
      <c r="J2232">
        <v>101</v>
      </c>
      <c r="K2232">
        <v>18</v>
      </c>
      <c r="L2232">
        <v>7</v>
      </c>
      <c r="M2232">
        <v>1</v>
      </c>
      <c r="N2232">
        <v>10</v>
      </c>
      <c r="O2232">
        <v>7</v>
      </c>
      <c r="P2232">
        <v>2</v>
      </c>
      <c r="Q2232">
        <v>0</v>
      </c>
      <c r="R2232">
        <v>607</v>
      </c>
      <c r="S2232">
        <v>489</v>
      </c>
      <c r="T2232">
        <v>56</v>
      </c>
      <c r="U2232">
        <v>4</v>
      </c>
      <c r="V2232">
        <v>4</v>
      </c>
      <c r="W2232">
        <v>2123</v>
      </c>
      <c r="X2232">
        <v>1237</v>
      </c>
      <c r="Y2232">
        <v>137</v>
      </c>
      <c r="Z2232">
        <v>213</v>
      </c>
      <c r="AA2232">
        <v>47</v>
      </c>
      <c r="AB2232">
        <v>1539</v>
      </c>
      <c r="AC2232">
        <v>828</v>
      </c>
      <c r="AD2232">
        <v>95</v>
      </c>
      <c r="AE2232">
        <v>260</v>
      </c>
      <c r="AF2232">
        <v>37</v>
      </c>
      <c r="AG2232">
        <v>302</v>
      </c>
      <c r="AH2232">
        <v>140</v>
      </c>
      <c r="AI2232">
        <v>14</v>
      </c>
      <c r="AJ2232">
        <v>42</v>
      </c>
      <c r="AK2232">
        <v>18</v>
      </c>
      <c r="AL2232">
        <v>91</v>
      </c>
      <c r="AM2232">
        <v>77</v>
      </c>
      <c r="AN2232">
        <v>0</v>
      </c>
      <c r="AO2232">
        <v>0</v>
      </c>
      <c r="AP2232">
        <v>1</v>
      </c>
      <c r="AQ2232">
        <v>0</v>
      </c>
      <c r="AR2232">
        <v>1</v>
      </c>
      <c r="AS2232">
        <v>0</v>
      </c>
      <c r="AT2232">
        <v>0</v>
      </c>
      <c r="AU2232">
        <v>0</v>
      </c>
      <c r="AV2232">
        <v>0</v>
      </c>
      <c r="AW2232">
        <v>0</v>
      </c>
      <c r="AX2232">
        <v>0</v>
      </c>
      <c r="AY2232">
        <v>0</v>
      </c>
      <c r="AZ2232">
        <v>0</v>
      </c>
      <c r="BA2232">
        <v>0</v>
      </c>
      <c r="BB2232">
        <v>0</v>
      </c>
      <c r="BC2232">
        <v>0</v>
      </c>
      <c r="BD2232">
        <v>0</v>
      </c>
      <c r="BE2232">
        <v>0</v>
      </c>
      <c r="BF2232">
        <v>0</v>
      </c>
      <c r="BG2232" s="20">
        <v>1</v>
      </c>
      <c r="BH2232" s="20">
        <v>0</v>
      </c>
      <c r="BI2232" s="20">
        <v>126</v>
      </c>
      <c r="BJ2232" s="20">
        <v>8</v>
      </c>
      <c r="BK2232" s="20">
        <v>535</v>
      </c>
      <c r="BL2232" s="20">
        <v>1629</v>
      </c>
      <c r="BM2232" s="20">
        <v>1111</v>
      </c>
      <c r="BN2232" s="20">
        <v>211</v>
      </c>
      <c r="BO2232" s="20">
        <v>88</v>
      </c>
      <c r="BP2232" s="20">
        <v>8409</v>
      </c>
      <c r="BQ2232" s="20">
        <v>2872</v>
      </c>
      <c r="BR2232" s="20">
        <v>0</v>
      </c>
      <c r="BS2232" s="20">
        <v>229</v>
      </c>
      <c r="BT2232" s="20">
        <v>1999</v>
      </c>
      <c r="BU2232" s="20">
        <v>829</v>
      </c>
      <c r="BV2232" s="20">
        <v>4933</v>
      </c>
    </row>
    <row r="2233" spans="1:74" x14ac:dyDescent="0.25">
      <c r="A2233" s="20" t="s">
        <v>405</v>
      </c>
      <c r="B2233" s="20" t="s">
        <v>467</v>
      </c>
      <c r="C2233" s="20" t="s">
        <v>636</v>
      </c>
      <c r="D2233" s="1">
        <v>44599</v>
      </c>
      <c r="E2233">
        <v>158</v>
      </c>
      <c r="F2233">
        <v>2</v>
      </c>
      <c r="G2233">
        <v>1</v>
      </c>
      <c r="H2233">
        <v>0</v>
      </c>
      <c r="I2233">
        <v>0</v>
      </c>
      <c r="J2233">
        <v>103</v>
      </c>
      <c r="K2233">
        <v>18</v>
      </c>
      <c r="L2233">
        <v>7</v>
      </c>
      <c r="M2233">
        <v>1</v>
      </c>
      <c r="N2233">
        <v>10</v>
      </c>
      <c r="O2233">
        <v>7</v>
      </c>
      <c r="P2233">
        <v>2</v>
      </c>
      <c r="Q2233">
        <v>0</v>
      </c>
      <c r="R2233">
        <v>609</v>
      </c>
      <c r="S2233">
        <v>491</v>
      </c>
      <c r="T2233">
        <v>55</v>
      </c>
      <c r="U2233">
        <v>4</v>
      </c>
      <c r="V2233">
        <v>4</v>
      </c>
      <c r="W2233">
        <v>2123</v>
      </c>
      <c r="X2233">
        <v>1248</v>
      </c>
      <c r="Y2233">
        <v>135</v>
      </c>
      <c r="Z2233">
        <v>212</v>
      </c>
      <c r="AA2233">
        <v>44</v>
      </c>
      <c r="AB2233">
        <v>1544</v>
      </c>
      <c r="AC2233">
        <v>840</v>
      </c>
      <c r="AD2233">
        <v>90</v>
      </c>
      <c r="AE2233">
        <v>260</v>
      </c>
      <c r="AF2233">
        <v>41</v>
      </c>
      <c r="AG2233">
        <v>305</v>
      </c>
      <c r="AH2233">
        <v>141</v>
      </c>
      <c r="AI2233">
        <v>15</v>
      </c>
      <c r="AJ2233">
        <v>42</v>
      </c>
      <c r="AK2233">
        <v>18</v>
      </c>
      <c r="AL2233">
        <v>90</v>
      </c>
      <c r="AM2233">
        <v>76</v>
      </c>
      <c r="AN2233">
        <v>0</v>
      </c>
      <c r="AO2233">
        <v>0</v>
      </c>
      <c r="AP2233">
        <v>1</v>
      </c>
      <c r="AQ2233">
        <v>0</v>
      </c>
      <c r="AR2233">
        <v>1</v>
      </c>
      <c r="AS2233">
        <v>0</v>
      </c>
      <c r="AT2233">
        <v>0</v>
      </c>
      <c r="AU2233">
        <v>0</v>
      </c>
      <c r="AV2233">
        <v>0</v>
      </c>
      <c r="AW2233">
        <v>0</v>
      </c>
      <c r="AX2233">
        <v>0</v>
      </c>
      <c r="AY2233">
        <v>0</v>
      </c>
      <c r="AZ2233">
        <v>0</v>
      </c>
      <c r="BA2233">
        <v>0</v>
      </c>
      <c r="BB2233">
        <v>0</v>
      </c>
      <c r="BC2233">
        <v>0</v>
      </c>
      <c r="BD2233">
        <v>0</v>
      </c>
      <c r="BE2233">
        <v>0</v>
      </c>
      <c r="BF2233">
        <v>0</v>
      </c>
      <c r="BG2233" s="20">
        <v>1</v>
      </c>
      <c r="BH2233" s="20">
        <v>0</v>
      </c>
      <c r="BI2233" s="20">
        <v>126</v>
      </c>
      <c r="BJ2233" s="20">
        <v>8</v>
      </c>
      <c r="BK2233" s="20">
        <v>538</v>
      </c>
      <c r="BL2233" s="20">
        <v>1634</v>
      </c>
      <c r="BM2233" s="20">
        <v>1117</v>
      </c>
      <c r="BN2233" s="20">
        <v>213</v>
      </c>
      <c r="BO2233" s="20">
        <v>87</v>
      </c>
      <c r="BP2233" s="20">
        <v>8421</v>
      </c>
      <c r="BQ2233" s="20">
        <v>2909</v>
      </c>
      <c r="BR2233" s="20">
        <v>0</v>
      </c>
      <c r="BS2233" s="20">
        <v>224</v>
      </c>
      <c r="BT2233" s="20">
        <v>1994</v>
      </c>
      <c r="BU2233" s="20">
        <v>831</v>
      </c>
      <c r="BV2233" s="20">
        <v>4961</v>
      </c>
    </row>
    <row r="2234" spans="1:74" x14ac:dyDescent="0.25">
      <c r="A2234" s="20" t="s">
        <v>405</v>
      </c>
      <c r="B2234" s="20" t="s">
        <v>467</v>
      </c>
      <c r="C2234" s="20" t="s">
        <v>636</v>
      </c>
      <c r="D2234" s="1">
        <v>44606</v>
      </c>
      <c r="E2234">
        <v>157</v>
      </c>
      <c r="F2234">
        <v>1</v>
      </c>
      <c r="G2234">
        <v>1</v>
      </c>
      <c r="H2234">
        <v>0</v>
      </c>
      <c r="I2234">
        <v>0</v>
      </c>
      <c r="J2234">
        <v>103</v>
      </c>
      <c r="K2234">
        <v>17</v>
      </c>
      <c r="L2234">
        <v>7</v>
      </c>
      <c r="M2234">
        <v>1</v>
      </c>
      <c r="N2234">
        <v>10</v>
      </c>
      <c r="O2234">
        <v>7</v>
      </c>
      <c r="P2234">
        <v>2</v>
      </c>
      <c r="Q2234">
        <v>0</v>
      </c>
      <c r="R2234">
        <v>610</v>
      </c>
      <c r="S2234">
        <v>494</v>
      </c>
      <c r="T2234">
        <v>55</v>
      </c>
      <c r="U2234">
        <v>4</v>
      </c>
      <c r="V2234">
        <v>4</v>
      </c>
      <c r="W2234">
        <v>2139</v>
      </c>
      <c r="X2234">
        <v>1264</v>
      </c>
      <c r="Y2234">
        <v>136</v>
      </c>
      <c r="Z2234">
        <v>213</v>
      </c>
      <c r="AA2234">
        <v>44</v>
      </c>
      <c r="AB2234">
        <v>1541</v>
      </c>
      <c r="AC2234">
        <v>844</v>
      </c>
      <c r="AD2234">
        <v>87</v>
      </c>
      <c r="AE2234">
        <v>260</v>
      </c>
      <c r="AF2234">
        <v>41</v>
      </c>
      <c r="AG2234">
        <v>304</v>
      </c>
      <c r="AH2234">
        <v>142</v>
      </c>
      <c r="AI2234">
        <v>15</v>
      </c>
      <c r="AJ2234">
        <v>42</v>
      </c>
      <c r="AK2234">
        <v>20</v>
      </c>
      <c r="AL2234">
        <v>90</v>
      </c>
      <c r="AM2234">
        <v>76</v>
      </c>
      <c r="AN2234">
        <v>0</v>
      </c>
      <c r="AO2234">
        <v>0</v>
      </c>
      <c r="AP2234">
        <v>1</v>
      </c>
      <c r="AQ2234">
        <v>0</v>
      </c>
      <c r="AR2234">
        <v>0</v>
      </c>
      <c r="AS2234">
        <v>0</v>
      </c>
      <c r="AT2234">
        <v>0</v>
      </c>
      <c r="AU2234">
        <v>0</v>
      </c>
      <c r="AV2234">
        <v>0</v>
      </c>
      <c r="AW2234">
        <v>0</v>
      </c>
      <c r="AX2234">
        <v>0</v>
      </c>
      <c r="AY2234">
        <v>0</v>
      </c>
      <c r="AZ2234">
        <v>0</v>
      </c>
      <c r="BA2234">
        <v>0</v>
      </c>
      <c r="BB2234">
        <v>0</v>
      </c>
      <c r="BC2234">
        <v>0</v>
      </c>
      <c r="BD2234">
        <v>0</v>
      </c>
      <c r="BE2234">
        <v>0</v>
      </c>
      <c r="BF2234">
        <v>0</v>
      </c>
      <c r="BG2234" s="20">
        <v>1</v>
      </c>
      <c r="BH2234" s="20">
        <v>0</v>
      </c>
      <c r="BI2234" s="20">
        <v>126</v>
      </c>
      <c r="BJ2234" s="20">
        <v>8</v>
      </c>
      <c r="BK2234" s="20">
        <v>539</v>
      </c>
      <c r="BL2234" s="20">
        <v>1649</v>
      </c>
      <c r="BM2234" s="20">
        <v>1116</v>
      </c>
      <c r="BN2234" s="20">
        <v>211</v>
      </c>
      <c r="BO2234" s="20">
        <v>87</v>
      </c>
      <c r="BP2234" s="20">
        <v>8417</v>
      </c>
      <c r="BQ2234" s="20">
        <v>2953</v>
      </c>
      <c r="BR2234" s="20">
        <v>0</v>
      </c>
      <c r="BS2234" s="20">
        <v>222</v>
      </c>
      <c r="BT2234" s="20">
        <v>1986</v>
      </c>
      <c r="BU2234" s="20">
        <v>837</v>
      </c>
      <c r="BV2234" s="20">
        <v>4974</v>
      </c>
    </row>
    <row r="2235" spans="1:74" x14ac:dyDescent="0.25">
      <c r="A2235" s="20" t="s">
        <v>405</v>
      </c>
      <c r="B2235" s="20" t="s">
        <v>465</v>
      </c>
      <c r="C2235" s="20" t="s">
        <v>466</v>
      </c>
      <c r="D2235" s="1">
        <v>44493</v>
      </c>
      <c r="E2235">
        <v>154</v>
      </c>
      <c r="F2235">
        <v>3</v>
      </c>
      <c r="G2235">
        <v>1</v>
      </c>
      <c r="H2235">
        <v>1</v>
      </c>
      <c r="I2235">
        <v>0</v>
      </c>
      <c r="J2235">
        <v>16</v>
      </c>
      <c r="K2235">
        <v>6</v>
      </c>
      <c r="L2235">
        <v>12</v>
      </c>
      <c r="M2235">
        <v>4</v>
      </c>
      <c r="N2235">
        <v>48</v>
      </c>
      <c r="O2235">
        <v>0</v>
      </c>
      <c r="P2235">
        <v>23</v>
      </c>
      <c r="Q2235">
        <v>0</v>
      </c>
      <c r="R2235">
        <v>527</v>
      </c>
      <c r="S2235">
        <v>0</v>
      </c>
      <c r="T2235">
        <v>150</v>
      </c>
      <c r="U2235">
        <v>25</v>
      </c>
      <c r="V2235">
        <v>10</v>
      </c>
      <c r="W2235">
        <v>2229</v>
      </c>
      <c r="X2235">
        <v>0</v>
      </c>
      <c r="Y2235">
        <v>82</v>
      </c>
      <c r="Z2235">
        <v>270</v>
      </c>
      <c r="AA2235">
        <v>99</v>
      </c>
      <c r="AB2235">
        <v>1144</v>
      </c>
      <c r="AC2235">
        <v>33</v>
      </c>
      <c r="AD2235">
        <v>25</v>
      </c>
      <c r="AE2235">
        <v>271</v>
      </c>
      <c r="AF2235">
        <v>30</v>
      </c>
      <c r="AG2235">
        <v>230</v>
      </c>
      <c r="AH2235">
        <v>0</v>
      </c>
      <c r="AI2235">
        <v>7</v>
      </c>
      <c r="AJ2235">
        <v>41</v>
      </c>
      <c r="AK2235">
        <v>24</v>
      </c>
      <c r="AL2235">
        <v>111</v>
      </c>
      <c r="AM2235">
        <v>0</v>
      </c>
      <c r="AN2235">
        <v>16</v>
      </c>
      <c r="AO2235">
        <v>0</v>
      </c>
      <c r="AP2235">
        <v>1</v>
      </c>
      <c r="AQ2235">
        <v>0</v>
      </c>
      <c r="AR2235">
        <v>0</v>
      </c>
      <c r="AS2235">
        <v>0</v>
      </c>
      <c r="AT2235">
        <v>0</v>
      </c>
      <c r="AU2235">
        <v>0</v>
      </c>
      <c r="AV2235">
        <v>0</v>
      </c>
      <c r="AW2235">
        <v>0</v>
      </c>
      <c r="AX2235">
        <v>0</v>
      </c>
      <c r="AY2235">
        <v>0</v>
      </c>
      <c r="AZ2235">
        <v>4</v>
      </c>
      <c r="BA2235">
        <v>0</v>
      </c>
      <c r="BB2235">
        <v>39</v>
      </c>
      <c r="BC2235">
        <v>85</v>
      </c>
      <c r="BD2235">
        <v>0</v>
      </c>
      <c r="BE2235">
        <v>1</v>
      </c>
      <c r="BF2235">
        <v>8</v>
      </c>
      <c r="BG2235" s="20"/>
      <c r="BH2235" s="20"/>
      <c r="BI2235" s="20"/>
      <c r="BJ2235" s="20"/>
      <c r="BK2235" s="20"/>
      <c r="BL2235" s="20"/>
      <c r="BM2235" s="20"/>
      <c r="BN2235" s="20"/>
      <c r="BO2235" s="20"/>
      <c r="BP2235" s="20"/>
      <c r="BQ2235" s="20"/>
      <c r="BR2235" s="20"/>
      <c r="BS2235" s="20"/>
      <c r="BT2235" s="20"/>
      <c r="BU2235" s="20"/>
      <c r="BV2235" s="20"/>
    </row>
    <row r="2236" spans="1:74" x14ac:dyDescent="0.25">
      <c r="A2236" s="20" t="s">
        <v>405</v>
      </c>
      <c r="B2236" s="20" t="s">
        <v>465</v>
      </c>
      <c r="C2236" s="20" t="s">
        <v>466</v>
      </c>
      <c r="D2236" s="1">
        <v>44500</v>
      </c>
      <c r="E2236">
        <v>154</v>
      </c>
      <c r="F2236">
        <v>3</v>
      </c>
      <c r="G2236">
        <v>1</v>
      </c>
      <c r="H2236">
        <v>1</v>
      </c>
      <c r="I2236">
        <v>0</v>
      </c>
      <c r="J2236">
        <v>20</v>
      </c>
      <c r="K2236">
        <v>6</v>
      </c>
      <c r="L2236">
        <v>12</v>
      </c>
      <c r="M2236">
        <v>4</v>
      </c>
      <c r="N2236">
        <v>55</v>
      </c>
      <c r="O2236">
        <v>0</v>
      </c>
      <c r="P2236">
        <v>32</v>
      </c>
      <c r="Q2236">
        <v>0</v>
      </c>
      <c r="R2236">
        <v>521</v>
      </c>
      <c r="S2236">
        <v>0</v>
      </c>
      <c r="T2236">
        <v>168</v>
      </c>
      <c r="U2236">
        <v>25</v>
      </c>
      <c r="V2236">
        <v>10</v>
      </c>
      <c r="W2236">
        <v>2232</v>
      </c>
      <c r="X2236">
        <v>0</v>
      </c>
      <c r="Y2236">
        <v>95</v>
      </c>
      <c r="Z2236">
        <v>265</v>
      </c>
      <c r="AA2236">
        <v>94</v>
      </c>
      <c r="AB2236">
        <v>1153</v>
      </c>
      <c r="AC2236">
        <v>40</v>
      </c>
      <c r="AD2236">
        <v>25</v>
      </c>
      <c r="AE2236">
        <v>271</v>
      </c>
      <c r="AF2236">
        <v>35</v>
      </c>
      <c r="AG2236">
        <v>229</v>
      </c>
      <c r="AH2236">
        <v>0</v>
      </c>
      <c r="AI2236">
        <v>9</v>
      </c>
      <c r="AJ2236">
        <v>40</v>
      </c>
      <c r="AK2236">
        <v>24</v>
      </c>
      <c r="AL2236">
        <v>110</v>
      </c>
      <c r="AM2236">
        <v>0</v>
      </c>
      <c r="AN2236">
        <v>19</v>
      </c>
      <c r="AO2236">
        <v>0</v>
      </c>
      <c r="AP2236">
        <v>1</v>
      </c>
      <c r="AQ2236">
        <v>0</v>
      </c>
      <c r="AR2236">
        <v>0</v>
      </c>
      <c r="AS2236">
        <v>0</v>
      </c>
      <c r="AT2236">
        <v>0</v>
      </c>
      <c r="AU2236">
        <v>0</v>
      </c>
      <c r="AV2236">
        <v>0</v>
      </c>
      <c r="AW2236">
        <v>0</v>
      </c>
      <c r="AX2236">
        <v>0</v>
      </c>
      <c r="AY2236">
        <v>0</v>
      </c>
      <c r="AZ2236">
        <v>5</v>
      </c>
      <c r="BA2236">
        <v>0</v>
      </c>
      <c r="BB2236">
        <v>37</v>
      </c>
      <c r="BC2236">
        <v>85</v>
      </c>
      <c r="BD2236">
        <v>0</v>
      </c>
      <c r="BE2236">
        <v>1</v>
      </c>
      <c r="BF2236">
        <v>8</v>
      </c>
      <c r="BG2236" s="20"/>
      <c r="BH2236" s="20"/>
      <c r="BI2236" s="20"/>
      <c r="BJ2236" s="20"/>
      <c r="BK2236" s="20"/>
      <c r="BL2236" s="20"/>
      <c r="BM2236" s="20"/>
      <c r="BN2236" s="20"/>
      <c r="BO2236" s="20"/>
      <c r="BP2236" s="20"/>
      <c r="BQ2236" s="20"/>
      <c r="BR2236" s="20"/>
      <c r="BS2236" s="20"/>
      <c r="BT2236" s="20"/>
      <c r="BU2236" s="20"/>
      <c r="BV2236" s="20"/>
    </row>
    <row r="2237" spans="1:74" x14ac:dyDescent="0.25">
      <c r="A2237" s="20" t="s">
        <v>405</v>
      </c>
      <c r="B2237" s="20" t="s">
        <v>465</v>
      </c>
      <c r="C2237" s="20" t="s">
        <v>466</v>
      </c>
      <c r="D2237" s="1">
        <v>44507</v>
      </c>
      <c r="E2237">
        <v>154</v>
      </c>
      <c r="F2237">
        <v>3</v>
      </c>
      <c r="G2237">
        <v>1</v>
      </c>
      <c r="H2237">
        <v>1</v>
      </c>
      <c r="I2237">
        <v>0</v>
      </c>
      <c r="J2237">
        <v>31</v>
      </c>
      <c r="K2237">
        <v>7</v>
      </c>
      <c r="L2237">
        <v>11</v>
      </c>
      <c r="M2237">
        <v>4</v>
      </c>
      <c r="N2237">
        <v>54</v>
      </c>
      <c r="O2237">
        <v>31</v>
      </c>
      <c r="P2237">
        <v>5</v>
      </c>
      <c r="Q2237">
        <v>0</v>
      </c>
      <c r="R2237">
        <v>522</v>
      </c>
      <c r="S2237">
        <v>202</v>
      </c>
      <c r="T2237">
        <v>37</v>
      </c>
      <c r="U2237">
        <v>25</v>
      </c>
      <c r="V2237">
        <v>10</v>
      </c>
      <c r="W2237">
        <v>2235</v>
      </c>
      <c r="X2237">
        <v>132</v>
      </c>
      <c r="Y2237">
        <v>85</v>
      </c>
      <c r="Z2237">
        <v>261</v>
      </c>
      <c r="AA2237">
        <v>93</v>
      </c>
      <c r="AB2237">
        <v>1151</v>
      </c>
      <c r="AC2237">
        <v>53</v>
      </c>
      <c r="AD2237">
        <v>24</v>
      </c>
      <c r="AE2237">
        <v>269</v>
      </c>
      <c r="AF2237">
        <v>36</v>
      </c>
      <c r="AG2237">
        <v>230</v>
      </c>
      <c r="AH2237">
        <v>10</v>
      </c>
      <c r="AI2237">
        <v>1</v>
      </c>
      <c r="AJ2237">
        <v>40</v>
      </c>
      <c r="AK2237">
        <v>23</v>
      </c>
      <c r="AL2237">
        <v>111</v>
      </c>
      <c r="AM2237">
        <v>21</v>
      </c>
      <c r="AN2237">
        <v>8</v>
      </c>
      <c r="AO2237">
        <v>1</v>
      </c>
      <c r="AP2237">
        <v>1</v>
      </c>
      <c r="AQ2237">
        <v>0</v>
      </c>
      <c r="AR2237">
        <v>0</v>
      </c>
      <c r="AS2237">
        <v>0</v>
      </c>
      <c r="AT2237">
        <v>0</v>
      </c>
      <c r="AU2237">
        <v>0</v>
      </c>
      <c r="AV2237">
        <v>0</v>
      </c>
      <c r="AW2237">
        <v>0</v>
      </c>
      <c r="AX2237">
        <v>0</v>
      </c>
      <c r="AY2237">
        <v>0</v>
      </c>
      <c r="AZ2237">
        <v>0</v>
      </c>
      <c r="BA2237">
        <v>0</v>
      </c>
      <c r="BB2237">
        <v>0</v>
      </c>
      <c r="BC2237">
        <v>0</v>
      </c>
      <c r="BD2237">
        <v>0</v>
      </c>
      <c r="BE2237">
        <v>0</v>
      </c>
      <c r="BF2237">
        <v>0</v>
      </c>
      <c r="BG2237" s="20">
        <v>2</v>
      </c>
      <c r="BH2237" s="20">
        <v>1</v>
      </c>
      <c r="BI2237" s="20">
        <v>128</v>
      </c>
      <c r="BJ2237" s="20">
        <v>46</v>
      </c>
      <c r="BK2237" s="20">
        <v>437</v>
      </c>
      <c r="BL2237" s="20">
        <v>1675</v>
      </c>
      <c r="BM2237" s="20">
        <v>771</v>
      </c>
      <c r="BN2237" s="20">
        <v>148</v>
      </c>
      <c r="BO2237" s="20">
        <v>96</v>
      </c>
      <c r="BP2237" s="20"/>
      <c r="BQ2237" s="20"/>
      <c r="BR2237" s="20"/>
      <c r="BS2237" s="20"/>
      <c r="BT2237" s="20"/>
      <c r="BU2237" s="20"/>
      <c r="BV2237" s="20"/>
    </row>
    <row r="2238" spans="1:74" x14ac:dyDescent="0.25">
      <c r="A2238" s="20" t="s">
        <v>405</v>
      </c>
      <c r="B2238" s="20" t="s">
        <v>465</v>
      </c>
      <c r="C2238" s="20" t="s">
        <v>466</v>
      </c>
      <c r="D2238" s="1">
        <v>44514</v>
      </c>
      <c r="E2238">
        <v>153</v>
      </c>
      <c r="F2238">
        <v>3</v>
      </c>
      <c r="G2238">
        <v>1</v>
      </c>
      <c r="H2238">
        <v>1</v>
      </c>
      <c r="I2238">
        <v>0</v>
      </c>
      <c r="J2238">
        <v>38</v>
      </c>
      <c r="K2238">
        <v>8</v>
      </c>
      <c r="L2238">
        <v>10</v>
      </c>
      <c r="M2238">
        <v>4</v>
      </c>
      <c r="N2238">
        <v>53</v>
      </c>
      <c r="O2238">
        <v>31</v>
      </c>
      <c r="P2238">
        <v>5</v>
      </c>
      <c r="Q2238">
        <v>0</v>
      </c>
      <c r="R2238">
        <v>523</v>
      </c>
      <c r="S2238">
        <v>244</v>
      </c>
      <c r="T2238">
        <v>38</v>
      </c>
      <c r="U2238">
        <v>25</v>
      </c>
      <c r="V2238">
        <v>9</v>
      </c>
      <c r="W2238">
        <v>2236</v>
      </c>
      <c r="X2238">
        <v>257</v>
      </c>
      <c r="Y2238">
        <v>86</v>
      </c>
      <c r="Z2238">
        <v>259</v>
      </c>
      <c r="AA2238">
        <v>91</v>
      </c>
      <c r="AB2238">
        <v>1153</v>
      </c>
      <c r="AC2238">
        <v>92</v>
      </c>
      <c r="AD2238">
        <v>24</v>
      </c>
      <c r="AE2238">
        <v>266</v>
      </c>
      <c r="AF2238">
        <v>38</v>
      </c>
      <c r="AG2238">
        <v>231</v>
      </c>
      <c r="AH2238">
        <v>14</v>
      </c>
      <c r="AI2238">
        <v>1</v>
      </c>
      <c r="AJ2238">
        <v>41</v>
      </c>
      <c r="AK2238">
        <v>23</v>
      </c>
      <c r="AL2238">
        <v>109</v>
      </c>
      <c r="AM2238">
        <v>24</v>
      </c>
      <c r="AN2238">
        <v>8</v>
      </c>
      <c r="AO2238">
        <v>1</v>
      </c>
      <c r="AP2238">
        <v>1</v>
      </c>
      <c r="AQ2238">
        <v>0</v>
      </c>
      <c r="AR2238">
        <v>0</v>
      </c>
      <c r="AS2238">
        <v>0</v>
      </c>
      <c r="AT2238">
        <v>0</v>
      </c>
      <c r="AU2238">
        <v>0</v>
      </c>
      <c r="AV2238">
        <v>0</v>
      </c>
      <c r="AW2238">
        <v>0</v>
      </c>
      <c r="AX2238">
        <v>0</v>
      </c>
      <c r="AY2238">
        <v>0</v>
      </c>
      <c r="AZ2238">
        <v>0</v>
      </c>
      <c r="BA2238">
        <v>0</v>
      </c>
      <c r="BB2238">
        <v>0</v>
      </c>
      <c r="BC2238">
        <v>0</v>
      </c>
      <c r="BD2238">
        <v>0</v>
      </c>
      <c r="BE2238">
        <v>0</v>
      </c>
      <c r="BF2238">
        <v>0</v>
      </c>
      <c r="BG2238" s="20">
        <v>2</v>
      </c>
      <c r="BH2238" s="20">
        <v>1</v>
      </c>
      <c r="BI2238" s="20">
        <v>127</v>
      </c>
      <c r="BJ2238" s="20">
        <v>45</v>
      </c>
      <c r="BK2238" s="20">
        <v>442</v>
      </c>
      <c r="BL2238" s="20">
        <v>1684</v>
      </c>
      <c r="BM2238" s="20">
        <v>772</v>
      </c>
      <c r="BN2238" s="20">
        <v>150</v>
      </c>
      <c r="BO2238" s="20">
        <v>94</v>
      </c>
      <c r="BP2238" s="20"/>
      <c r="BQ2238" s="20"/>
      <c r="BR2238" s="20"/>
      <c r="BS2238" s="20"/>
      <c r="BT2238" s="20"/>
      <c r="BU2238" s="20"/>
      <c r="BV2238" s="20"/>
    </row>
    <row r="2239" spans="1:74" x14ac:dyDescent="0.25">
      <c r="A2239" s="20" t="s">
        <v>405</v>
      </c>
      <c r="B2239" s="20" t="s">
        <v>465</v>
      </c>
      <c r="C2239" s="20" t="s">
        <v>466</v>
      </c>
      <c r="D2239" s="1">
        <v>44521</v>
      </c>
      <c r="E2239">
        <v>153</v>
      </c>
      <c r="F2239">
        <v>3</v>
      </c>
      <c r="G2239">
        <v>1</v>
      </c>
      <c r="H2239">
        <v>1</v>
      </c>
      <c r="I2239">
        <v>0</v>
      </c>
      <c r="J2239">
        <v>44</v>
      </c>
      <c r="K2239">
        <v>8</v>
      </c>
      <c r="L2239">
        <v>10</v>
      </c>
      <c r="M2239">
        <v>3</v>
      </c>
      <c r="N2239">
        <v>53</v>
      </c>
      <c r="O2239">
        <v>31</v>
      </c>
      <c r="P2239">
        <v>5</v>
      </c>
      <c r="Q2239">
        <v>0</v>
      </c>
      <c r="R2239">
        <v>523</v>
      </c>
      <c r="S2239">
        <v>259</v>
      </c>
      <c r="T2239">
        <v>39</v>
      </c>
      <c r="U2239">
        <v>24</v>
      </c>
      <c r="V2239">
        <v>10</v>
      </c>
      <c r="W2239">
        <v>2238</v>
      </c>
      <c r="X2239">
        <v>344</v>
      </c>
      <c r="Y2239">
        <v>85</v>
      </c>
      <c r="Z2239">
        <v>256</v>
      </c>
      <c r="AA2239">
        <v>92</v>
      </c>
      <c r="AB2239">
        <v>1156</v>
      </c>
      <c r="AC2239">
        <v>115</v>
      </c>
      <c r="AD2239">
        <v>25</v>
      </c>
      <c r="AE2239">
        <v>266</v>
      </c>
      <c r="AF2239">
        <v>39</v>
      </c>
      <c r="AG2239">
        <v>230</v>
      </c>
      <c r="AH2239">
        <v>17</v>
      </c>
      <c r="AI2239">
        <v>1</v>
      </c>
      <c r="AJ2239">
        <v>41</v>
      </c>
      <c r="AK2239">
        <v>24</v>
      </c>
      <c r="AL2239">
        <v>109</v>
      </c>
      <c r="AM2239">
        <v>27</v>
      </c>
      <c r="AN2239">
        <v>8</v>
      </c>
      <c r="AO2239">
        <v>1</v>
      </c>
      <c r="AP2239">
        <v>1</v>
      </c>
      <c r="AQ2239">
        <v>0</v>
      </c>
      <c r="AR2239">
        <v>0</v>
      </c>
      <c r="AS2239">
        <v>0</v>
      </c>
      <c r="AT2239">
        <v>0</v>
      </c>
      <c r="AU2239">
        <v>0</v>
      </c>
      <c r="AV2239">
        <v>0</v>
      </c>
      <c r="AW2239">
        <v>0</v>
      </c>
      <c r="AX2239">
        <v>0</v>
      </c>
      <c r="AY2239">
        <v>0</v>
      </c>
      <c r="AZ2239">
        <v>0</v>
      </c>
      <c r="BA2239">
        <v>0</v>
      </c>
      <c r="BB2239">
        <v>0</v>
      </c>
      <c r="BC2239">
        <v>0</v>
      </c>
      <c r="BD2239">
        <v>0</v>
      </c>
      <c r="BE2239">
        <v>0</v>
      </c>
      <c r="BF2239">
        <v>0</v>
      </c>
      <c r="BG2239" s="20">
        <v>2</v>
      </c>
      <c r="BH2239" s="20">
        <v>1</v>
      </c>
      <c r="BI2239" s="20">
        <v>127</v>
      </c>
      <c r="BJ2239" s="20">
        <v>45</v>
      </c>
      <c r="BK2239" s="20">
        <v>441</v>
      </c>
      <c r="BL2239" s="20">
        <v>1688</v>
      </c>
      <c r="BM2239" s="20">
        <v>775</v>
      </c>
      <c r="BN2239" s="20">
        <v>150</v>
      </c>
      <c r="BO2239" s="20">
        <v>94</v>
      </c>
      <c r="BP2239" s="20"/>
      <c r="BQ2239" s="20"/>
      <c r="BR2239" s="20"/>
      <c r="BS2239" s="20"/>
      <c r="BT2239" s="20"/>
      <c r="BU2239" s="20"/>
      <c r="BV2239" s="20"/>
    </row>
    <row r="2240" spans="1:74" x14ac:dyDescent="0.25">
      <c r="A2240" s="20" t="s">
        <v>405</v>
      </c>
      <c r="B2240" s="20" t="s">
        <v>465</v>
      </c>
      <c r="C2240" s="20" t="s">
        <v>466</v>
      </c>
      <c r="D2240" s="1">
        <v>44528</v>
      </c>
      <c r="E2240">
        <v>153</v>
      </c>
      <c r="F2240">
        <v>3</v>
      </c>
      <c r="G2240">
        <v>2</v>
      </c>
      <c r="H2240">
        <v>1</v>
      </c>
      <c r="I2240">
        <v>0</v>
      </c>
      <c r="J2240">
        <v>55</v>
      </c>
      <c r="K2240">
        <v>8</v>
      </c>
      <c r="L2240">
        <v>9</v>
      </c>
      <c r="M2240">
        <v>3</v>
      </c>
      <c r="N2240">
        <v>51</v>
      </c>
      <c r="O2240">
        <v>30</v>
      </c>
      <c r="P2240">
        <v>4</v>
      </c>
      <c r="Q2240">
        <v>0</v>
      </c>
      <c r="R2240">
        <v>524</v>
      </c>
      <c r="S2240">
        <v>282</v>
      </c>
      <c r="T2240">
        <v>37</v>
      </c>
      <c r="U2240">
        <v>23</v>
      </c>
      <c r="V2240">
        <v>12</v>
      </c>
      <c r="W2240">
        <v>2245</v>
      </c>
      <c r="X2240">
        <v>535</v>
      </c>
      <c r="Y2240">
        <v>88</v>
      </c>
      <c r="Z2240">
        <v>254</v>
      </c>
      <c r="AA2240">
        <v>93</v>
      </c>
      <c r="AB2240">
        <v>1161</v>
      </c>
      <c r="AC2240">
        <v>181</v>
      </c>
      <c r="AD2240">
        <v>26</v>
      </c>
      <c r="AE2240">
        <v>263</v>
      </c>
      <c r="AF2240">
        <v>40</v>
      </c>
      <c r="AG2240">
        <v>232</v>
      </c>
      <c r="AH2240">
        <v>24</v>
      </c>
      <c r="AI2240">
        <v>1</v>
      </c>
      <c r="AJ2240">
        <v>39</v>
      </c>
      <c r="AK2240">
        <v>24</v>
      </c>
      <c r="AL2240">
        <v>109</v>
      </c>
      <c r="AM2240">
        <v>56</v>
      </c>
      <c r="AN2240">
        <v>8</v>
      </c>
      <c r="AO2240">
        <v>1</v>
      </c>
      <c r="AP2240">
        <v>1</v>
      </c>
      <c r="AQ2240">
        <v>0</v>
      </c>
      <c r="AR2240">
        <v>0</v>
      </c>
      <c r="AS2240">
        <v>0</v>
      </c>
      <c r="AT2240">
        <v>0</v>
      </c>
      <c r="AU2240">
        <v>0</v>
      </c>
      <c r="AV2240">
        <v>0</v>
      </c>
      <c r="AW2240">
        <v>0</v>
      </c>
      <c r="AX2240">
        <v>0</v>
      </c>
      <c r="AY2240">
        <v>0</v>
      </c>
      <c r="AZ2240">
        <v>0</v>
      </c>
      <c r="BA2240">
        <v>0</v>
      </c>
      <c r="BB2240">
        <v>0</v>
      </c>
      <c r="BC2240">
        <v>0</v>
      </c>
      <c r="BD2240">
        <v>0</v>
      </c>
      <c r="BE2240">
        <v>0</v>
      </c>
      <c r="BF2240">
        <v>0</v>
      </c>
      <c r="BG2240" s="20">
        <v>2</v>
      </c>
      <c r="BH2240" s="20">
        <v>1</v>
      </c>
      <c r="BI2240" s="20">
        <v>128</v>
      </c>
      <c r="BJ2240" s="20">
        <v>44</v>
      </c>
      <c r="BK2240" s="20">
        <v>442</v>
      </c>
      <c r="BL2240" s="20">
        <v>1701</v>
      </c>
      <c r="BM2240" s="20">
        <v>782</v>
      </c>
      <c r="BN2240" s="20">
        <v>154</v>
      </c>
      <c r="BO2240" s="20">
        <v>97</v>
      </c>
      <c r="BP2240" s="20"/>
      <c r="BQ2240" s="20"/>
      <c r="BR2240" s="20"/>
      <c r="BS2240" s="20"/>
      <c r="BT2240" s="20"/>
      <c r="BU2240" s="20"/>
      <c r="BV2240" s="20"/>
    </row>
    <row r="2241" spans="1:74" x14ac:dyDescent="0.25">
      <c r="A2241" s="20" t="s">
        <v>405</v>
      </c>
      <c r="B2241" s="20" t="s">
        <v>465</v>
      </c>
      <c r="C2241" s="20" t="s">
        <v>466</v>
      </c>
      <c r="D2241" s="1">
        <v>44535</v>
      </c>
      <c r="E2241">
        <v>153</v>
      </c>
      <c r="F2241">
        <v>3</v>
      </c>
      <c r="G2241">
        <v>2</v>
      </c>
      <c r="H2241">
        <v>1</v>
      </c>
      <c r="I2241">
        <v>0</v>
      </c>
      <c r="J2241">
        <v>63</v>
      </c>
      <c r="K2241">
        <v>6</v>
      </c>
      <c r="L2241">
        <v>9</v>
      </c>
      <c r="M2241">
        <v>3</v>
      </c>
      <c r="N2241">
        <v>51</v>
      </c>
      <c r="O2241">
        <v>31</v>
      </c>
      <c r="P2241">
        <v>4</v>
      </c>
      <c r="Q2241">
        <v>0</v>
      </c>
      <c r="R2241">
        <v>522</v>
      </c>
      <c r="S2241">
        <v>299</v>
      </c>
      <c r="T2241">
        <v>37</v>
      </c>
      <c r="U2241">
        <v>22</v>
      </c>
      <c r="V2241">
        <v>11</v>
      </c>
      <c r="W2241">
        <v>2240</v>
      </c>
      <c r="X2241">
        <v>682</v>
      </c>
      <c r="Y2241">
        <v>88</v>
      </c>
      <c r="Z2241">
        <v>248</v>
      </c>
      <c r="AA2241">
        <v>91</v>
      </c>
      <c r="AB2241">
        <v>1160</v>
      </c>
      <c r="AC2241">
        <v>246</v>
      </c>
      <c r="AD2241">
        <v>26</v>
      </c>
      <c r="AE2241">
        <v>264</v>
      </c>
      <c r="AF2241">
        <v>40</v>
      </c>
      <c r="AG2241">
        <v>233</v>
      </c>
      <c r="AH2241">
        <v>29</v>
      </c>
      <c r="AI2241">
        <v>1</v>
      </c>
      <c r="AJ2241">
        <v>38</v>
      </c>
      <c r="AK2241">
        <v>24</v>
      </c>
      <c r="AL2241">
        <v>111</v>
      </c>
      <c r="AM2241">
        <v>61</v>
      </c>
      <c r="AN2241">
        <v>8</v>
      </c>
      <c r="AO2241">
        <v>1</v>
      </c>
      <c r="AP2241">
        <v>1</v>
      </c>
      <c r="AQ2241">
        <v>0</v>
      </c>
      <c r="AR2241">
        <v>0</v>
      </c>
      <c r="AS2241">
        <v>0</v>
      </c>
      <c r="AT2241">
        <v>0</v>
      </c>
      <c r="AU2241">
        <v>0</v>
      </c>
      <c r="AV2241">
        <v>0</v>
      </c>
      <c r="AW2241">
        <v>0</v>
      </c>
      <c r="AX2241">
        <v>0</v>
      </c>
      <c r="AY2241">
        <v>0</v>
      </c>
      <c r="AZ2241">
        <v>0</v>
      </c>
      <c r="BA2241">
        <v>0</v>
      </c>
      <c r="BB2241">
        <v>0</v>
      </c>
      <c r="BC2241">
        <v>0</v>
      </c>
      <c r="BD2241">
        <v>0</v>
      </c>
      <c r="BE2241">
        <v>0</v>
      </c>
      <c r="BF2241">
        <v>0</v>
      </c>
      <c r="BG2241" s="20">
        <v>2</v>
      </c>
      <c r="BH2241" s="20">
        <v>1</v>
      </c>
      <c r="BI2241" s="20">
        <v>129</v>
      </c>
      <c r="BJ2241" s="20">
        <v>44</v>
      </c>
      <c r="BK2241" s="20">
        <v>441</v>
      </c>
      <c r="BL2241" s="20">
        <v>1702</v>
      </c>
      <c r="BM2241" s="20">
        <v>782</v>
      </c>
      <c r="BN2241" s="20">
        <v>157</v>
      </c>
      <c r="BO2241" s="20">
        <v>99</v>
      </c>
      <c r="BP2241" s="20"/>
      <c r="BQ2241" s="20"/>
      <c r="BR2241" s="20"/>
      <c r="BS2241" s="20"/>
      <c r="BT2241" s="20"/>
      <c r="BU2241" s="20"/>
      <c r="BV2241" s="20"/>
    </row>
    <row r="2242" spans="1:74" x14ac:dyDescent="0.25">
      <c r="A2242" s="20" t="s">
        <v>405</v>
      </c>
      <c r="B2242" s="20" t="s">
        <v>465</v>
      </c>
      <c r="C2242" s="20" t="s">
        <v>466</v>
      </c>
      <c r="D2242" s="1">
        <v>44542</v>
      </c>
      <c r="E2242">
        <v>153</v>
      </c>
      <c r="F2242">
        <v>3</v>
      </c>
      <c r="G2242">
        <v>2</v>
      </c>
      <c r="H2242">
        <v>1</v>
      </c>
      <c r="I2242">
        <v>0</v>
      </c>
      <c r="J2242">
        <v>68</v>
      </c>
      <c r="K2242">
        <v>6</v>
      </c>
      <c r="L2242">
        <v>10</v>
      </c>
      <c r="M2242">
        <v>2</v>
      </c>
      <c r="N2242">
        <v>51</v>
      </c>
      <c r="O2242">
        <v>36</v>
      </c>
      <c r="P2242">
        <v>4</v>
      </c>
      <c r="Q2242">
        <v>0</v>
      </c>
      <c r="R2242">
        <v>523</v>
      </c>
      <c r="S2242">
        <v>313</v>
      </c>
      <c r="T2242">
        <v>37</v>
      </c>
      <c r="U2242">
        <v>21</v>
      </c>
      <c r="V2242">
        <v>12</v>
      </c>
      <c r="W2242">
        <v>2240</v>
      </c>
      <c r="X2242">
        <v>754</v>
      </c>
      <c r="Y2242">
        <v>86</v>
      </c>
      <c r="Z2242">
        <v>243</v>
      </c>
      <c r="AA2242">
        <v>90</v>
      </c>
      <c r="AB2242">
        <v>1162</v>
      </c>
      <c r="AC2242">
        <v>324</v>
      </c>
      <c r="AD2242">
        <v>23</v>
      </c>
      <c r="AE2242">
        <v>260</v>
      </c>
      <c r="AF2242">
        <v>40</v>
      </c>
      <c r="AG2242">
        <v>235</v>
      </c>
      <c r="AH2242">
        <v>44</v>
      </c>
      <c r="AI2242">
        <v>1</v>
      </c>
      <c r="AJ2242">
        <v>36</v>
      </c>
      <c r="AK2242">
        <v>24</v>
      </c>
      <c r="AL2242">
        <v>110</v>
      </c>
      <c r="AM2242">
        <v>66</v>
      </c>
      <c r="AN2242">
        <v>8</v>
      </c>
      <c r="AO2242">
        <v>1</v>
      </c>
      <c r="AP2242">
        <v>1</v>
      </c>
      <c r="AQ2242">
        <v>0</v>
      </c>
      <c r="AR2242">
        <v>0</v>
      </c>
      <c r="AS2242">
        <v>0</v>
      </c>
      <c r="AT2242">
        <v>0</v>
      </c>
      <c r="AU2242">
        <v>0</v>
      </c>
      <c r="AV2242">
        <v>0</v>
      </c>
      <c r="AW2242">
        <v>0</v>
      </c>
      <c r="AX2242">
        <v>0</v>
      </c>
      <c r="AY2242">
        <v>0</v>
      </c>
      <c r="AZ2242">
        <v>0</v>
      </c>
      <c r="BA2242">
        <v>0</v>
      </c>
      <c r="BB2242">
        <v>0</v>
      </c>
      <c r="BC2242">
        <v>0</v>
      </c>
      <c r="BD2242">
        <v>0</v>
      </c>
      <c r="BE2242">
        <v>0</v>
      </c>
      <c r="BF2242">
        <v>0</v>
      </c>
      <c r="BG2242" s="20">
        <v>2</v>
      </c>
      <c r="BH2242" s="20">
        <v>1</v>
      </c>
      <c r="BI2242" s="20">
        <v>128</v>
      </c>
      <c r="BJ2242" s="20">
        <v>44</v>
      </c>
      <c r="BK2242" s="20">
        <v>441</v>
      </c>
      <c r="BL2242" s="20">
        <v>1708</v>
      </c>
      <c r="BM2242" s="20">
        <v>790</v>
      </c>
      <c r="BN2242" s="20">
        <v>159</v>
      </c>
      <c r="BO2242" s="20">
        <v>98</v>
      </c>
      <c r="BP2242" s="20"/>
      <c r="BQ2242" s="20"/>
      <c r="BR2242" s="20"/>
      <c r="BS2242" s="20"/>
      <c r="BT2242" s="20"/>
      <c r="BU2242" s="20"/>
      <c r="BV2242" s="20"/>
    </row>
    <row r="2243" spans="1:74" x14ac:dyDescent="0.25">
      <c r="A2243" s="20" t="s">
        <v>405</v>
      </c>
      <c r="B2243" s="20" t="s">
        <v>465</v>
      </c>
      <c r="C2243" s="20" t="s">
        <v>466</v>
      </c>
      <c r="D2243" s="1">
        <v>44549</v>
      </c>
      <c r="E2243">
        <v>153</v>
      </c>
      <c r="F2243">
        <v>3</v>
      </c>
      <c r="G2243">
        <v>2</v>
      </c>
      <c r="H2243">
        <v>1</v>
      </c>
      <c r="I2243">
        <v>0</v>
      </c>
      <c r="J2243">
        <v>74</v>
      </c>
      <c r="K2243">
        <v>6</v>
      </c>
      <c r="L2243">
        <v>9</v>
      </c>
      <c r="M2243">
        <v>2</v>
      </c>
      <c r="N2243">
        <v>51</v>
      </c>
      <c r="O2243">
        <v>39</v>
      </c>
      <c r="P2243">
        <v>4</v>
      </c>
      <c r="Q2243">
        <v>0</v>
      </c>
      <c r="R2243">
        <v>525</v>
      </c>
      <c r="S2243">
        <v>322</v>
      </c>
      <c r="T2243">
        <v>37</v>
      </c>
      <c r="U2243">
        <v>21</v>
      </c>
      <c r="V2243">
        <v>12</v>
      </c>
      <c r="W2243">
        <v>2250</v>
      </c>
      <c r="X2243">
        <v>870</v>
      </c>
      <c r="Y2243">
        <v>87</v>
      </c>
      <c r="Z2243">
        <v>241</v>
      </c>
      <c r="AA2243">
        <v>91</v>
      </c>
      <c r="AB2243">
        <v>1160</v>
      </c>
      <c r="AC2243">
        <v>390</v>
      </c>
      <c r="AD2243">
        <v>23</v>
      </c>
      <c r="AE2243">
        <v>261</v>
      </c>
      <c r="AF2243">
        <v>37</v>
      </c>
      <c r="AG2243">
        <v>232</v>
      </c>
      <c r="AH2243">
        <v>64</v>
      </c>
      <c r="AI2243">
        <v>1</v>
      </c>
      <c r="AJ2243">
        <v>35</v>
      </c>
      <c r="AK2243">
        <v>23</v>
      </c>
      <c r="AL2243">
        <v>110</v>
      </c>
      <c r="AM2243">
        <v>72</v>
      </c>
      <c r="AN2243">
        <v>8</v>
      </c>
      <c r="AO2243">
        <v>1</v>
      </c>
      <c r="AP2243">
        <v>1</v>
      </c>
      <c r="AQ2243">
        <v>0</v>
      </c>
      <c r="AR2243">
        <v>0</v>
      </c>
      <c r="AS2243">
        <v>0</v>
      </c>
      <c r="AT2243">
        <v>0</v>
      </c>
      <c r="AU2243">
        <v>0</v>
      </c>
      <c r="AV2243">
        <v>0</v>
      </c>
      <c r="AW2243">
        <v>0</v>
      </c>
      <c r="AX2243">
        <v>0</v>
      </c>
      <c r="AY2243">
        <v>0</v>
      </c>
      <c r="AZ2243">
        <v>0</v>
      </c>
      <c r="BA2243">
        <v>0</v>
      </c>
      <c r="BB2243">
        <v>0</v>
      </c>
      <c r="BC2243">
        <v>0</v>
      </c>
      <c r="BD2243">
        <v>0</v>
      </c>
      <c r="BE2243">
        <v>0</v>
      </c>
      <c r="BF2243">
        <v>0</v>
      </c>
      <c r="BG2243" s="20">
        <v>2</v>
      </c>
      <c r="BH2243" s="20">
        <v>1</v>
      </c>
      <c r="BI2243" s="20">
        <v>129</v>
      </c>
      <c r="BJ2243" s="20">
        <v>44</v>
      </c>
      <c r="BK2243" s="20">
        <v>443</v>
      </c>
      <c r="BL2243" s="20">
        <v>1727</v>
      </c>
      <c r="BM2243" s="20">
        <v>793</v>
      </c>
      <c r="BN2243" s="20">
        <v>157</v>
      </c>
      <c r="BO2243" s="20">
        <v>98</v>
      </c>
      <c r="BP2243" s="20">
        <v>7608</v>
      </c>
      <c r="BQ2243" s="20">
        <v>999</v>
      </c>
      <c r="BR2243" s="20">
        <v>0</v>
      </c>
      <c r="BS2243" s="20">
        <v>57</v>
      </c>
      <c r="BT2243" s="20">
        <v>1066</v>
      </c>
      <c r="BU2243" s="20">
        <v>1895</v>
      </c>
      <c r="BV2243" s="20">
        <v>4093</v>
      </c>
    </row>
    <row r="2244" spans="1:74" x14ac:dyDescent="0.25">
      <c r="A2244" s="20" t="s">
        <v>405</v>
      </c>
      <c r="B2244" s="20" t="s">
        <v>465</v>
      </c>
      <c r="C2244" s="20" t="s">
        <v>466</v>
      </c>
      <c r="D2244" s="1">
        <v>44558</v>
      </c>
      <c r="E2244">
        <v>155</v>
      </c>
      <c r="F2244">
        <v>3</v>
      </c>
      <c r="G2244">
        <v>2</v>
      </c>
      <c r="H2244">
        <v>1</v>
      </c>
      <c r="I2244">
        <v>0</v>
      </c>
      <c r="J2244">
        <v>81</v>
      </c>
      <c r="K2244">
        <v>6</v>
      </c>
      <c r="L2244">
        <v>9</v>
      </c>
      <c r="M2244">
        <v>2</v>
      </c>
      <c r="N2244">
        <v>50</v>
      </c>
      <c r="O2244">
        <v>38</v>
      </c>
      <c r="P2244">
        <v>4</v>
      </c>
      <c r="Q2244">
        <v>0</v>
      </c>
      <c r="R2244">
        <v>527</v>
      </c>
      <c r="S2244">
        <v>333</v>
      </c>
      <c r="T2244">
        <v>37</v>
      </c>
      <c r="U2244">
        <v>21</v>
      </c>
      <c r="V2244">
        <v>11</v>
      </c>
      <c r="W2244">
        <v>2245</v>
      </c>
      <c r="X2244">
        <v>985</v>
      </c>
      <c r="Y2244">
        <v>86</v>
      </c>
      <c r="Z2244">
        <v>235</v>
      </c>
      <c r="AA2244">
        <v>87</v>
      </c>
      <c r="AB2244">
        <v>1158</v>
      </c>
      <c r="AC2244">
        <v>442</v>
      </c>
      <c r="AD2244">
        <v>23</v>
      </c>
      <c r="AE2244">
        <v>259</v>
      </c>
      <c r="AF2244">
        <v>34</v>
      </c>
      <c r="AG2244">
        <v>231</v>
      </c>
      <c r="AH2244">
        <v>75</v>
      </c>
      <c r="AI2244">
        <v>1</v>
      </c>
      <c r="AJ2244">
        <v>33</v>
      </c>
      <c r="AK2244">
        <v>23</v>
      </c>
      <c r="AL2244">
        <v>110</v>
      </c>
      <c r="AM2244">
        <v>72</v>
      </c>
      <c r="AN2244">
        <v>8</v>
      </c>
      <c r="AO2244">
        <v>1</v>
      </c>
      <c r="AP2244">
        <v>1</v>
      </c>
      <c r="AQ2244">
        <v>0</v>
      </c>
      <c r="AR2244">
        <v>0</v>
      </c>
      <c r="AS2244">
        <v>0</v>
      </c>
      <c r="AT2244">
        <v>0</v>
      </c>
      <c r="AU2244">
        <v>0</v>
      </c>
      <c r="AV2244">
        <v>0</v>
      </c>
      <c r="AW2244">
        <v>0</v>
      </c>
      <c r="AX2244">
        <v>0</v>
      </c>
      <c r="AY2244">
        <v>0</v>
      </c>
      <c r="AZ2244">
        <v>0</v>
      </c>
      <c r="BA2244">
        <v>0</v>
      </c>
      <c r="BB2244">
        <v>0</v>
      </c>
      <c r="BC2244">
        <v>0</v>
      </c>
      <c r="BD2244">
        <v>0</v>
      </c>
      <c r="BE2244">
        <v>0</v>
      </c>
      <c r="BF2244">
        <v>0</v>
      </c>
      <c r="BG2244" s="20">
        <v>2</v>
      </c>
      <c r="BH2244" s="20">
        <v>1</v>
      </c>
      <c r="BI2244" s="20">
        <v>132</v>
      </c>
      <c r="BJ2244" s="20">
        <v>43</v>
      </c>
      <c r="BK2244" s="20">
        <v>445</v>
      </c>
      <c r="BL2244" s="20">
        <v>1732</v>
      </c>
      <c r="BM2244" s="20">
        <v>797</v>
      </c>
      <c r="BN2244" s="20">
        <v>158</v>
      </c>
      <c r="BO2244" s="20">
        <v>98</v>
      </c>
      <c r="BP2244" s="20">
        <v>7619</v>
      </c>
      <c r="BQ2244" s="20">
        <v>1399</v>
      </c>
      <c r="BR2244" s="20">
        <v>0</v>
      </c>
      <c r="BS2244" s="20">
        <v>58</v>
      </c>
      <c r="BT2244" s="20">
        <v>1058</v>
      </c>
      <c r="BU2244" s="20">
        <v>1874</v>
      </c>
      <c r="BV2244" s="20">
        <v>4137</v>
      </c>
    </row>
    <row r="2245" spans="1:74" x14ac:dyDescent="0.25">
      <c r="A2245" s="20" t="s">
        <v>405</v>
      </c>
      <c r="B2245" s="20" t="s">
        <v>465</v>
      </c>
      <c r="C2245" s="20" t="s">
        <v>466</v>
      </c>
      <c r="D2245" s="1">
        <v>44564</v>
      </c>
      <c r="E2245">
        <v>155</v>
      </c>
      <c r="F2245">
        <v>3</v>
      </c>
      <c r="G2245">
        <v>2</v>
      </c>
      <c r="H2245">
        <v>1</v>
      </c>
      <c r="I2245">
        <v>1</v>
      </c>
      <c r="J2245">
        <v>86</v>
      </c>
      <c r="K2245">
        <v>6</v>
      </c>
      <c r="L2245">
        <v>9</v>
      </c>
      <c r="M2245">
        <v>1</v>
      </c>
      <c r="N2245">
        <v>49</v>
      </c>
      <c r="O2245">
        <v>39</v>
      </c>
      <c r="P2245">
        <v>4</v>
      </c>
      <c r="Q2245">
        <v>0</v>
      </c>
      <c r="R2245">
        <v>533</v>
      </c>
      <c r="S2245">
        <v>340</v>
      </c>
      <c r="T2245">
        <v>37</v>
      </c>
      <c r="U2245">
        <v>21</v>
      </c>
      <c r="V2245">
        <v>13</v>
      </c>
      <c r="W2245">
        <v>2239</v>
      </c>
      <c r="X2245">
        <v>1026</v>
      </c>
      <c r="Y2245">
        <v>86</v>
      </c>
      <c r="Z2245">
        <v>234</v>
      </c>
      <c r="AA2245">
        <v>86</v>
      </c>
      <c r="AB2245">
        <v>1168</v>
      </c>
      <c r="AC2245">
        <v>479</v>
      </c>
      <c r="AD2245">
        <v>23</v>
      </c>
      <c r="AE2245">
        <v>260</v>
      </c>
      <c r="AF2245">
        <v>34</v>
      </c>
      <c r="AG2245">
        <v>231</v>
      </c>
      <c r="AH2245">
        <v>83</v>
      </c>
      <c r="AI2245">
        <v>1</v>
      </c>
      <c r="AJ2245">
        <v>32</v>
      </c>
      <c r="AK2245">
        <v>23</v>
      </c>
      <c r="AL2245">
        <v>109</v>
      </c>
      <c r="AM2245">
        <v>72</v>
      </c>
      <c r="AN2245">
        <v>8</v>
      </c>
      <c r="AO2245">
        <v>1</v>
      </c>
      <c r="AP2245">
        <v>1</v>
      </c>
      <c r="AQ2245">
        <v>0</v>
      </c>
      <c r="AR2245">
        <v>0</v>
      </c>
      <c r="AS2245">
        <v>0</v>
      </c>
      <c r="AT2245">
        <v>0</v>
      </c>
      <c r="AU2245">
        <v>0</v>
      </c>
      <c r="AV2245">
        <v>0</v>
      </c>
      <c r="AW2245">
        <v>0</v>
      </c>
      <c r="AX2245">
        <v>0</v>
      </c>
      <c r="AY2245">
        <v>0</v>
      </c>
      <c r="AZ2245">
        <v>0</v>
      </c>
      <c r="BA2245">
        <v>0</v>
      </c>
      <c r="BB2245">
        <v>0</v>
      </c>
      <c r="BC2245">
        <v>0</v>
      </c>
      <c r="BD2245">
        <v>0</v>
      </c>
      <c r="BE2245">
        <v>0</v>
      </c>
      <c r="BF2245">
        <v>0</v>
      </c>
      <c r="BG2245" s="20">
        <v>2</v>
      </c>
      <c r="BH2245" s="20">
        <v>1</v>
      </c>
      <c r="BI2245" s="20">
        <v>132</v>
      </c>
      <c r="BJ2245" s="20">
        <v>42</v>
      </c>
      <c r="BK2245" s="20">
        <v>449</v>
      </c>
      <c r="BL2245" s="20">
        <v>1733</v>
      </c>
      <c r="BM2245" s="20">
        <v>807</v>
      </c>
      <c r="BN2245" s="20">
        <v>158</v>
      </c>
      <c r="BO2245" s="20">
        <v>97</v>
      </c>
      <c r="BP2245" s="20">
        <v>7648</v>
      </c>
      <c r="BQ2245" s="20">
        <v>1607</v>
      </c>
      <c r="BR2245" s="20">
        <v>0</v>
      </c>
      <c r="BS2245" s="20">
        <v>58</v>
      </c>
      <c r="BT2245" s="20">
        <v>1057</v>
      </c>
      <c r="BU2245" s="20">
        <v>1877</v>
      </c>
      <c r="BV2245" s="20">
        <v>4167</v>
      </c>
    </row>
    <row r="2246" spans="1:74" x14ac:dyDescent="0.25">
      <c r="A2246" s="20" t="s">
        <v>405</v>
      </c>
      <c r="B2246" s="20" t="s">
        <v>465</v>
      </c>
      <c r="C2246" s="20" t="s">
        <v>466</v>
      </c>
      <c r="D2246" s="1">
        <v>44570</v>
      </c>
      <c r="E2246">
        <v>154</v>
      </c>
      <c r="F2246">
        <v>4</v>
      </c>
      <c r="G2246">
        <v>2</v>
      </c>
      <c r="H2246">
        <v>1</v>
      </c>
      <c r="I2246">
        <v>1</v>
      </c>
      <c r="J2246">
        <v>85</v>
      </c>
      <c r="K2246">
        <v>6</v>
      </c>
      <c r="L2246">
        <v>9</v>
      </c>
      <c r="M2246">
        <v>1</v>
      </c>
      <c r="N2246">
        <v>49</v>
      </c>
      <c r="O2246">
        <v>39</v>
      </c>
      <c r="P2246">
        <v>4</v>
      </c>
      <c r="Q2246">
        <v>0</v>
      </c>
      <c r="R2246">
        <v>532</v>
      </c>
      <c r="S2246">
        <v>345</v>
      </c>
      <c r="T2246">
        <v>37</v>
      </c>
      <c r="U2246">
        <v>21</v>
      </c>
      <c r="V2246">
        <v>11</v>
      </c>
      <c r="W2246">
        <v>2230</v>
      </c>
      <c r="X2246">
        <v>1068</v>
      </c>
      <c r="Y2246">
        <v>85</v>
      </c>
      <c r="Z2246">
        <v>221</v>
      </c>
      <c r="AA2246">
        <v>78</v>
      </c>
      <c r="AB2246">
        <v>1170</v>
      </c>
      <c r="AC2246">
        <v>494</v>
      </c>
      <c r="AD2246">
        <v>23</v>
      </c>
      <c r="AE2246">
        <v>259</v>
      </c>
      <c r="AF2246">
        <v>36</v>
      </c>
      <c r="AG2246">
        <v>232</v>
      </c>
      <c r="AH2246">
        <v>87</v>
      </c>
      <c r="AI2246">
        <v>1</v>
      </c>
      <c r="AJ2246">
        <v>33</v>
      </c>
      <c r="AK2246">
        <v>23</v>
      </c>
      <c r="AL2246">
        <v>111</v>
      </c>
      <c r="AM2246">
        <v>74</v>
      </c>
      <c r="AN2246">
        <v>8</v>
      </c>
      <c r="AO2246">
        <v>3</v>
      </c>
      <c r="AP2246">
        <v>1</v>
      </c>
      <c r="AQ2246">
        <v>0</v>
      </c>
      <c r="AR2246">
        <v>0</v>
      </c>
      <c r="AS2246">
        <v>1</v>
      </c>
      <c r="AT2246">
        <v>0</v>
      </c>
      <c r="AU2246">
        <v>0</v>
      </c>
      <c r="AV2246">
        <v>0</v>
      </c>
      <c r="AW2246">
        <v>0</v>
      </c>
      <c r="AX2246">
        <v>0</v>
      </c>
      <c r="AY2246">
        <v>0</v>
      </c>
      <c r="AZ2246">
        <v>0</v>
      </c>
      <c r="BA2246">
        <v>0</v>
      </c>
      <c r="BB2246">
        <v>0</v>
      </c>
      <c r="BC2246">
        <v>0</v>
      </c>
      <c r="BD2246">
        <v>0</v>
      </c>
      <c r="BE2246">
        <v>0</v>
      </c>
      <c r="BF2246">
        <v>0</v>
      </c>
      <c r="BG2246" s="20">
        <v>2</v>
      </c>
      <c r="BH2246" s="20">
        <v>1</v>
      </c>
      <c r="BI2246" s="20">
        <v>131</v>
      </c>
      <c r="BJ2246" s="20">
        <v>42</v>
      </c>
      <c r="BK2246" s="20">
        <v>449</v>
      </c>
      <c r="BL2246" s="20">
        <v>1744</v>
      </c>
      <c r="BM2246" s="20">
        <v>808</v>
      </c>
      <c r="BN2246" s="20">
        <v>159</v>
      </c>
      <c r="BO2246" s="20">
        <v>98</v>
      </c>
      <c r="BP2246" s="20">
        <v>7679</v>
      </c>
      <c r="BQ2246" s="20">
        <v>1759</v>
      </c>
      <c r="BR2246" s="20">
        <v>0</v>
      </c>
      <c r="BS2246" s="20">
        <v>59</v>
      </c>
      <c r="BT2246" s="20">
        <v>1056</v>
      </c>
      <c r="BU2246" s="20">
        <v>1875</v>
      </c>
      <c r="BV2246" s="20">
        <v>4195</v>
      </c>
    </row>
    <row r="2247" spans="1:74" x14ac:dyDescent="0.25">
      <c r="A2247" s="20" t="s">
        <v>405</v>
      </c>
      <c r="B2247" s="20" t="s">
        <v>465</v>
      </c>
      <c r="C2247" s="20" t="s">
        <v>466</v>
      </c>
      <c r="D2247" s="1">
        <v>44577</v>
      </c>
      <c r="E2247">
        <v>154</v>
      </c>
      <c r="F2247">
        <v>4</v>
      </c>
      <c r="G2247">
        <v>2</v>
      </c>
      <c r="H2247">
        <v>1</v>
      </c>
      <c r="I2247">
        <v>1</v>
      </c>
      <c r="J2247">
        <v>88</v>
      </c>
      <c r="K2247">
        <v>6</v>
      </c>
      <c r="L2247">
        <v>9</v>
      </c>
      <c r="M2247">
        <v>1</v>
      </c>
      <c r="N2247">
        <v>48</v>
      </c>
      <c r="O2247">
        <v>38</v>
      </c>
      <c r="P2247">
        <v>4</v>
      </c>
      <c r="Q2247">
        <v>0</v>
      </c>
      <c r="R2247">
        <v>533</v>
      </c>
      <c r="S2247">
        <v>346</v>
      </c>
      <c r="T2247">
        <v>38</v>
      </c>
      <c r="U2247">
        <v>21</v>
      </c>
      <c r="V2247">
        <v>11</v>
      </c>
      <c r="W2247">
        <v>2236</v>
      </c>
      <c r="X2247">
        <v>1101</v>
      </c>
      <c r="Y2247">
        <v>84</v>
      </c>
      <c r="Z2247">
        <v>219</v>
      </c>
      <c r="AA2247">
        <v>80</v>
      </c>
      <c r="AB2247">
        <v>1171</v>
      </c>
      <c r="AC2247">
        <v>510</v>
      </c>
      <c r="AD2247">
        <v>22</v>
      </c>
      <c r="AE2247">
        <v>254</v>
      </c>
      <c r="AF2247">
        <v>36</v>
      </c>
      <c r="AG2247">
        <v>234</v>
      </c>
      <c r="AH2247">
        <v>90</v>
      </c>
      <c r="AI2247">
        <v>1</v>
      </c>
      <c r="AJ2247">
        <v>30</v>
      </c>
      <c r="AK2247">
        <v>25</v>
      </c>
      <c r="AL2247">
        <v>112</v>
      </c>
      <c r="AM2247">
        <v>78</v>
      </c>
      <c r="AN2247">
        <v>7</v>
      </c>
      <c r="AO2247">
        <v>2</v>
      </c>
      <c r="AP2247">
        <v>1</v>
      </c>
      <c r="AQ2247">
        <v>0</v>
      </c>
      <c r="AR2247">
        <v>0</v>
      </c>
      <c r="AS2247">
        <v>1</v>
      </c>
      <c r="AT2247">
        <v>0</v>
      </c>
      <c r="AU2247">
        <v>0</v>
      </c>
      <c r="AV2247">
        <v>0</v>
      </c>
      <c r="AW2247">
        <v>0</v>
      </c>
      <c r="AX2247">
        <v>0</v>
      </c>
      <c r="AY2247">
        <v>0</v>
      </c>
      <c r="AZ2247">
        <v>0</v>
      </c>
      <c r="BA2247">
        <v>0</v>
      </c>
      <c r="BB2247">
        <v>0</v>
      </c>
      <c r="BC2247">
        <v>0</v>
      </c>
      <c r="BD2247">
        <v>0</v>
      </c>
      <c r="BE2247">
        <v>0</v>
      </c>
      <c r="BF2247">
        <v>0</v>
      </c>
      <c r="BG2247" s="20">
        <v>2</v>
      </c>
      <c r="BH2247" s="20">
        <v>1</v>
      </c>
      <c r="BI2247" s="20">
        <v>131</v>
      </c>
      <c r="BJ2247" s="20">
        <v>41</v>
      </c>
      <c r="BK2247" s="20">
        <v>450</v>
      </c>
      <c r="BL2247" s="20">
        <v>1749</v>
      </c>
      <c r="BM2247" s="20">
        <v>811</v>
      </c>
      <c r="BN2247" s="20">
        <v>161</v>
      </c>
      <c r="BO2247" s="20">
        <v>99</v>
      </c>
      <c r="BP2247" s="20">
        <v>7685</v>
      </c>
      <c r="BQ2247" s="20">
        <v>1887</v>
      </c>
      <c r="BR2247" s="20">
        <v>0</v>
      </c>
      <c r="BS2247" s="20">
        <v>58</v>
      </c>
      <c r="BT2247" s="20">
        <v>1044</v>
      </c>
      <c r="BU2247" s="20">
        <v>1862</v>
      </c>
      <c r="BV2247" s="20">
        <v>4226</v>
      </c>
    </row>
    <row r="2248" spans="1:74" x14ac:dyDescent="0.25">
      <c r="A2248" s="20" t="s">
        <v>405</v>
      </c>
      <c r="B2248" s="20" t="s">
        <v>465</v>
      </c>
      <c r="C2248" s="20" t="s">
        <v>466</v>
      </c>
      <c r="D2248" s="1">
        <v>44584</v>
      </c>
      <c r="E2248">
        <v>155</v>
      </c>
      <c r="F2248">
        <v>4</v>
      </c>
      <c r="G2248">
        <v>2</v>
      </c>
      <c r="H2248">
        <v>1</v>
      </c>
      <c r="I2248">
        <v>1</v>
      </c>
      <c r="J2248">
        <v>88</v>
      </c>
      <c r="K2248">
        <v>6</v>
      </c>
      <c r="L2248">
        <v>9</v>
      </c>
      <c r="M2248">
        <v>2</v>
      </c>
      <c r="N2248">
        <v>47</v>
      </c>
      <c r="O2248">
        <v>37</v>
      </c>
      <c r="P2248">
        <v>4</v>
      </c>
      <c r="Q2248">
        <v>0</v>
      </c>
      <c r="R2248">
        <v>534</v>
      </c>
      <c r="S2248">
        <v>350</v>
      </c>
      <c r="T2248">
        <v>38</v>
      </c>
      <c r="U2248">
        <v>21</v>
      </c>
      <c r="V2248">
        <v>12</v>
      </c>
      <c r="W2248">
        <v>2239</v>
      </c>
      <c r="X2248">
        <v>1121</v>
      </c>
      <c r="Y2248">
        <v>84</v>
      </c>
      <c r="Z2248">
        <v>217</v>
      </c>
      <c r="AA2248">
        <v>76</v>
      </c>
      <c r="AB2248">
        <v>1171</v>
      </c>
      <c r="AC2248">
        <v>518</v>
      </c>
      <c r="AD2248">
        <v>22</v>
      </c>
      <c r="AE2248">
        <v>252</v>
      </c>
      <c r="AF2248">
        <v>37</v>
      </c>
      <c r="AG2248">
        <v>234</v>
      </c>
      <c r="AH2248">
        <v>90</v>
      </c>
      <c r="AI2248">
        <v>1</v>
      </c>
      <c r="AJ2248">
        <v>30</v>
      </c>
      <c r="AK2248">
        <v>23</v>
      </c>
      <c r="AL2248">
        <v>112</v>
      </c>
      <c r="AM2248">
        <v>78</v>
      </c>
      <c r="AN2248">
        <v>7</v>
      </c>
      <c r="AO2248">
        <v>1</v>
      </c>
      <c r="AP2248">
        <v>1</v>
      </c>
      <c r="AQ2248">
        <v>0</v>
      </c>
      <c r="AR2248">
        <v>0</v>
      </c>
      <c r="AS2248">
        <v>1</v>
      </c>
      <c r="AT2248">
        <v>0</v>
      </c>
      <c r="AU2248">
        <v>0</v>
      </c>
      <c r="AV2248">
        <v>0</v>
      </c>
      <c r="AW2248">
        <v>0</v>
      </c>
      <c r="AX2248">
        <v>0</v>
      </c>
      <c r="AY2248">
        <v>0</v>
      </c>
      <c r="AZ2248">
        <v>0</v>
      </c>
      <c r="BA2248">
        <v>0</v>
      </c>
      <c r="BB2248">
        <v>0</v>
      </c>
      <c r="BC2248">
        <v>0</v>
      </c>
      <c r="BD2248">
        <v>0</v>
      </c>
      <c r="BE2248">
        <v>0</v>
      </c>
      <c r="BF2248">
        <v>0</v>
      </c>
      <c r="BG2248" s="20">
        <v>2</v>
      </c>
      <c r="BH2248" s="20">
        <v>1</v>
      </c>
      <c r="BI2248" s="20">
        <v>133</v>
      </c>
      <c r="BJ2248" s="20">
        <v>40</v>
      </c>
      <c r="BK2248" s="20">
        <v>450</v>
      </c>
      <c r="BL2248" s="20">
        <v>1759</v>
      </c>
      <c r="BM2248" s="20">
        <v>813</v>
      </c>
      <c r="BN2248" s="20">
        <v>160</v>
      </c>
      <c r="BO2248" s="20">
        <v>99</v>
      </c>
      <c r="BP2248" s="20">
        <v>7716</v>
      </c>
      <c r="BQ2248" s="20">
        <v>1951</v>
      </c>
      <c r="BR2248" s="20">
        <v>0</v>
      </c>
      <c r="BS2248" s="20">
        <v>58</v>
      </c>
      <c r="BT2248" s="20">
        <v>1042</v>
      </c>
      <c r="BU2248" s="20">
        <v>1869</v>
      </c>
      <c r="BV2248" s="20">
        <v>4256</v>
      </c>
    </row>
    <row r="2249" spans="1:74" x14ac:dyDescent="0.25">
      <c r="A2249" s="20" t="s">
        <v>405</v>
      </c>
      <c r="B2249" s="20" t="s">
        <v>465</v>
      </c>
      <c r="C2249" s="20" t="s">
        <v>466</v>
      </c>
      <c r="D2249" s="1">
        <v>44591</v>
      </c>
      <c r="E2249">
        <v>156</v>
      </c>
      <c r="F2249">
        <v>4</v>
      </c>
      <c r="G2249">
        <v>2</v>
      </c>
      <c r="H2249">
        <v>1</v>
      </c>
      <c r="I2249">
        <v>1</v>
      </c>
      <c r="J2249">
        <v>89</v>
      </c>
      <c r="K2249">
        <v>6</v>
      </c>
      <c r="L2249">
        <v>10</v>
      </c>
      <c r="M2249">
        <v>1</v>
      </c>
      <c r="N2249">
        <v>47</v>
      </c>
      <c r="O2249">
        <v>37</v>
      </c>
      <c r="P2249">
        <v>4</v>
      </c>
      <c r="Q2249">
        <v>0</v>
      </c>
      <c r="R2249">
        <v>534</v>
      </c>
      <c r="S2249">
        <v>355</v>
      </c>
      <c r="T2249">
        <v>38</v>
      </c>
      <c r="U2249">
        <v>20</v>
      </c>
      <c r="V2249">
        <v>12</v>
      </c>
      <c r="W2249">
        <v>2244</v>
      </c>
      <c r="X2249">
        <v>1152</v>
      </c>
      <c r="Y2249">
        <v>84</v>
      </c>
      <c r="Z2249">
        <v>216</v>
      </c>
      <c r="AA2249">
        <v>76</v>
      </c>
      <c r="AB2249">
        <v>1172</v>
      </c>
      <c r="AC2249">
        <v>535</v>
      </c>
      <c r="AD2249">
        <v>22</v>
      </c>
      <c r="AE2249">
        <v>248</v>
      </c>
      <c r="AF2249">
        <v>39</v>
      </c>
      <c r="AG2249">
        <v>237</v>
      </c>
      <c r="AH2249">
        <v>91</v>
      </c>
      <c r="AI2249">
        <v>1</v>
      </c>
      <c r="AJ2249">
        <v>30</v>
      </c>
      <c r="AK2249">
        <v>24</v>
      </c>
      <c r="AL2249">
        <v>110</v>
      </c>
      <c r="AM2249">
        <v>80</v>
      </c>
      <c r="AN2249">
        <v>7</v>
      </c>
      <c r="AO2249">
        <v>1</v>
      </c>
      <c r="AP2249">
        <v>1</v>
      </c>
      <c r="AQ2249">
        <v>0</v>
      </c>
      <c r="AR2249">
        <v>0</v>
      </c>
      <c r="AS2249">
        <v>1</v>
      </c>
      <c r="AT2249">
        <v>0</v>
      </c>
      <c r="AU2249">
        <v>0</v>
      </c>
      <c r="AV2249">
        <v>0</v>
      </c>
      <c r="AW2249">
        <v>0</v>
      </c>
      <c r="AX2249">
        <v>0</v>
      </c>
      <c r="AY2249">
        <v>0</v>
      </c>
      <c r="AZ2249">
        <v>0</v>
      </c>
      <c r="BA2249">
        <v>0</v>
      </c>
      <c r="BB2249">
        <v>0</v>
      </c>
      <c r="BC2249">
        <v>0</v>
      </c>
      <c r="BD2249">
        <v>0</v>
      </c>
      <c r="BE2249">
        <v>0</v>
      </c>
      <c r="BF2249">
        <v>0</v>
      </c>
      <c r="BG2249" s="20">
        <v>2</v>
      </c>
      <c r="BH2249" s="20">
        <v>1</v>
      </c>
      <c r="BI2249" s="20">
        <v>133</v>
      </c>
      <c r="BJ2249" s="20">
        <v>40</v>
      </c>
      <c r="BK2249" s="20">
        <v>450</v>
      </c>
      <c r="BL2249" s="20">
        <v>1772</v>
      </c>
      <c r="BM2249" s="20">
        <v>815</v>
      </c>
      <c r="BN2249" s="20">
        <v>161</v>
      </c>
      <c r="BO2249" s="20">
        <v>97</v>
      </c>
      <c r="BP2249" s="20">
        <v>7742</v>
      </c>
      <c r="BQ2249" s="20">
        <v>2028</v>
      </c>
      <c r="BR2249" s="20">
        <v>0</v>
      </c>
      <c r="BS2249" s="20">
        <v>58</v>
      </c>
      <c r="BT2249" s="20">
        <v>1032</v>
      </c>
      <c r="BU2249" s="20">
        <v>1887</v>
      </c>
      <c r="BV2249" s="20">
        <v>4274</v>
      </c>
    </row>
    <row r="2250" spans="1:74" x14ac:dyDescent="0.25">
      <c r="A2250" s="20" t="s">
        <v>405</v>
      </c>
      <c r="B2250" s="20" t="s">
        <v>465</v>
      </c>
      <c r="C2250" s="20" t="s">
        <v>466</v>
      </c>
      <c r="D2250" s="1">
        <v>44599</v>
      </c>
      <c r="E2250">
        <v>156</v>
      </c>
      <c r="F2250">
        <v>4</v>
      </c>
      <c r="G2250">
        <v>2</v>
      </c>
      <c r="H2250">
        <v>1</v>
      </c>
      <c r="I2250">
        <v>1</v>
      </c>
      <c r="J2250">
        <v>89</v>
      </c>
      <c r="K2250">
        <v>6</v>
      </c>
      <c r="L2250">
        <v>10</v>
      </c>
      <c r="M2250">
        <v>1</v>
      </c>
      <c r="N2250">
        <v>46</v>
      </c>
      <c r="O2250">
        <v>36</v>
      </c>
      <c r="P2250">
        <v>4</v>
      </c>
      <c r="Q2250">
        <v>0</v>
      </c>
      <c r="R2250">
        <v>533</v>
      </c>
      <c r="S2250">
        <v>357</v>
      </c>
      <c r="T2250">
        <v>38</v>
      </c>
      <c r="U2250">
        <v>20</v>
      </c>
      <c r="V2250">
        <v>11</v>
      </c>
      <c r="W2250">
        <v>2251</v>
      </c>
      <c r="X2250">
        <v>1163</v>
      </c>
      <c r="Y2250">
        <v>81</v>
      </c>
      <c r="Z2250">
        <v>214</v>
      </c>
      <c r="AA2250">
        <v>81</v>
      </c>
      <c r="AB2250">
        <v>1177</v>
      </c>
      <c r="AC2250">
        <v>543</v>
      </c>
      <c r="AD2250">
        <v>22</v>
      </c>
      <c r="AE2250">
        <v>247</v>
      </c>
      <c r="AF2250">
        <v>38</v>
      </c>
      <c r="AG2250">
        <v>239</v>
      </c>
      <c r="AH2250">
        <v>92</v>
      </c>
      <c r="AI2250">
        <v>2</v>
      </c>
      <c r="AJ2250">
        <v>30</v>
      </c>
      <c r="AK2250">
        <v>24</v>
      </c>
      <c r="AL2250">
        <v>111</v>
      </c>
      <c r="AM2250">
        <v>81</v>
      </c>
      <c r="AN2250">
        <v>7</v>
      </c>
      <c r="AO2250">
        <v>1</v>
      </c>
      <c r="AP2250">
        <v>1</v>
      </c>
      <c r="AQ2250">
        <v>0</v>
      </c>
      <c r="AR2250">
        <v>0</v>
      </c>
      <c r="AS2250">
        <v>1</v>
      </c>
      <c r="AT2250">
        <v>0</v>
      </c>
      <c r="AU2250">
        <v>0</v>
      </c>
      <c r="AV2250">
        <v>0</v>
      </c>
      <c r="AW2250">
        <v>0</v>
      </c>
      <c r="AX2250">
        <v>0</v>
      </c>
      <c r="AY2250">
        <v>0</v>
      </c>
      <c r="AZ2250">
        <v>0</v>
      </c>
      <c r="BA2250">
        <v>0</v>
      </c>
      <c r="BB2250">
        <v>0</v>
      </c>
      <c r="BC2250">
        <v>0</v>
      </c>
      <c r="BD2250">
        <v>0</v>
      </c>
      <c r="BE2250">
        <v>0</v>
      </c>
      <c r="BF2250">
        <v>0</v>
      </c>
      <c r="BG2250" s="20">
        <v>2</v>
      </c>
      <c r="BH2250" s="20">
        <v>1</v>
      </c>
      <c r="BI2250" s="20">
        <v>133</v>
      </c>
      <c r="BJ2250" s="20">
        <v>39</v>
      </c>
      <c r="BK2250" s="20">
        <v>450</v>
      </c>
      <c r="BL2250" s="20">
        <v>1781</v>
      </c>
      <c r="BM2250" s="20">
        <v>824</v>
      </c>
      <c r="BN2250" s="20">
        <v>163</v>
      </c>
      <c r="BO2250" s="20">
        <v>98</v>
      </c>
      <c r="BP2250" s="20">
        <v>7776</v>
      </c>
      <c r="BQ2250" s="20">
        <v>2060</v>
      </c>
      <c r="BR2250" s="20">
        <v>0</v>
      </c>
      <c r="BS2250" s="20">
        <v>59</v>
      </c>
      <c r="BT2250" s="20">
        <v>1031</v>
      </c>
      <c r="BU2250" s="20">
        <v>1902</v>
      </c>
      <c r="BV2250" s="20">
        <v>4296</v>
      </c>
    </row>
    <row r="2251" spans="1:74" x14ac:dyDescent="0.25">
      <c r="A2251" s="20" t="s">
        <v>405</v>
      </c>
      <c r="B2251" s="20" t="s">
        <v>465</v>
      </c>
      <c r="C2251" s="20" t="s">
        <v>466</v>
      </c>
      <c r="D2251" s="1">
        <v>44606</v>
      </c>
      <c r="E2251">
        <v>157</v>
      </c>
      <c r="F2251">
        <v>4</v>
      </c>
      <c r="G2251">
        <v>2</v>
      </c>
      <c r="H2251">
        <v>1</v>
      </c>
      <c r="I2251">
        <v>1</v>
      </c>
      <c r="J2251">
        <v>90</v>
      </c>
      <c r="K2251">
        <v>6</v>
      </c>
      <c r="L2251">
        <v>10</v>
      </c>
      <c r="M2251">
        <v>1</v>
      </c>
      <c r="N2251">
        <v>46</v>
      </c>
      <c r="O2251">
        <v>36</v>
      </c>
      <c r="P2251">
        <v>4</v>
      </c>
      <c r="Q2251">
        <v>0</v>
      </c>
      <c r="R2251">
        <v>535</v>
      </c>
      <c r="S2251">
        <v>360</v>
      </c>
      <c r="T2251">
        <v>38</v>
      </c>
      <c r="U2251">
        <v>20</v>
      </c>
      <c r="V2251">
        <v>11</v>
      </c>
      <c r="W2251">
        <v>2256</v>
      </c>
      <c r="X2251">
        <v>1171</v>
      </c>
      <c r="Y2251">
        <v>80</v>
      </c>
      <c r="Z2251">
        <v>214</v>
      </c>
      <c r="AA2251">
        <v>81</v>
      </c>
      <c r="AB2251">
        <v>1182</v>
      </c>
      <c r="AC2251">
        <v>547</v>
      </c>
      <c r="AD2251">
        <v>22</v>
      </c>
      <c r="AE2251">
        <v>249</v>
      </c>
      <c r="AF2251">
        <v>39</v>
      </c>
      <c r="AG2251">
        <v>241</v>
      </c>
      <c r="AH2251">
        <v>93</v>
      </c>
      <c r="AI2251">
        <v>2</v>
      </c>
      <c r="AJ2251">
        <v>29</v>
      </c>
      <c r="AK2251">
        <v>24</v>
      </c>
      <c r="AL2251">
        <v>111</v>
      </c>
      <c r="AM2251">
        <v>81</v>
      </c>
      <c r="AN2251">
        <v>7</v>
      </c>
      <c r="AO2251">
        <v>1</v>
      </c>
      <c r="AP2251">
        <v>1</v>
      </c>
      <c r="AQ2251">
        <v>0</v>
      </c>
      <c r="AR2251">
        <v>0</v>
      </c>
      <c r="AS2251">
        <v>1</v>
      </c>
      <c r="AT2251">
        <v>0</v>
      </c>
      <c r="AU2251">
        <v>0</v>
      </c>
      <c r="AV2251">
        <v>0</v>
      </c>
      <c r="AW2251">
        <v>0</v>
      </c>
      <c r="AX2251">
        <v>0</v>
      </c>
      <c r="AY2251">
        <v>0</v>
      </c>
      <c r="AZ2251">
        <v>0</v>
      </c>
      <c r="BA2251">
        <v>0</v>
      </c>
      <c r="BB2251">
        <v>0</v>
      </c>
      <c r="BC2251">
        <v>0</v>
      </c>
      <c r="BD2251">
        <v>0</v>
      </c>
      <c r="BE2251">
        <v>0</v>
      </c>
      <c r="BF2251">
        <v>0</v>
      </c>
      <c r="BG2251" s="20">
        <v>2</v>
      </c>
      <c r="BH2251" s="20">
        <v>1</v>
      </c>
      <c r="BI2251" s="20">
        <v>134</v>
      </c>
      <c r="BJ2251" s="20">
        <v>39</v>
      </c>
      <c r="BK2251" s="20">
        <v>451</v>
      </c>
      <c r="BL2251" s="20">
        <v>1782</v>
      </c>
      <c r="BM2251" s="20">
        <v>826</v>
      </c>
      <c r="BN2251" s="20">
        <v>165</v>
      </c>
      <c r="BO2251" s="20">
        <v>98</v>
      </c>
      <c r="BP2251" s="20">
        <v>7808</v>
      </c>
      <c r="BQ2251" s="20">
        <v>2087</v>
      </c>
      <c r="BR2251" s="20">
        <v>0</v>
      </c>
      <c r="BS2251" s="20">
        <v>59</v>
      </c>
      <c r="BT2251" s="20">
        <v>1027</v>
      </c>
      <c r="BU2251" s="20">
        <v>1927</v>
      </c>
      <c r="BV2251" s="20">
        <v>4310</v>
      </c>
    </row>
    <row r="2252" spans="1:74" x14ac:dyDescent="0.25">
      <c r="A2252" s="20" t="s">
        <v>405</v>
      </c>
      <c r="B2252" s="20" t="s">
        <v>465</v>
      </c>
      <c r="C2252" s="20" t="s">
        <v>466</v>
      </c>
      <c r="D2252" s="1">
        <v>44606</v>
      </c>
      <c r="AB2252">
        <v>1</v>
      </c>
      <c r="BG2252" s="20"/>
      <c r="BH2252" s="20"/>
      <c r="BI2252" s="20"/>
      <c r="BJ2252" s="20"/>
      <c r="BK2252" s="20"/>
      <c r="BL2252" s="20"/>
      <c r="BM2252" s="20">
        <v>1</v>
      </c>
      <c r="BN2252" s="20"/>
      <c r="BO2252" s="20"/>
      <c r="BP2252" s="20">
        <v>2</v>
      </c>
      <c r="BQ2252" s="20"/>
      <c r="BR2252" s="20"/>
      <c r="BS2252" s="20"/>
      <c r="BT2252" s="20"/>
      <c r="BU2252" s="20"/>
      <c r="BV2252" s="20">
        <v>2</v>
      </c>
    </row>
    <row r="2253" spans="1:74" x14ac:dyDescent="0.25">
      <c r="A2253" s="20" t="s">
        <v>405</v>
      </c>
      <c r="B2253" s="20" t="s">
        <v>626</v>
      </c>
      <c r="C2253" s="20" t="s">
        <v>637</v>
      </c>
      <c r="D2253" s="1">
        <v>44493</v>
      </c>
      <c r="E2253">
        <v>103</v>
      </c>
      <c r="F2253">
        <v>1</v>
      </c>
      <c r="G2253">
        <v>0</v>
      </c>
      <c r="H2253">
        <v>0</v>
      </c>
      <c r="I2253">
        <v>0</v>
      </c>
      <c r="J2253">
        <v>6</v>
      </c>
      <c r="K2253">
        <v>17</v>
      </c>
      <c r="L2253">
        <v>6</v>
      </c>
      <c r="M2253">
        <v>1</v>
      </c>
      <c r="N2253">
        <v>1</v>
      </c>
      <c r="O2253">
        <v>0</v>
      </c>
      <c r="P2253">
        <v>0</v>
      </c>
      <c r="Q2253">
        <v>0</v>
      </c>
      <c r="R2253">
        <v>328</v>
      </c>
      <c r="S2253">
        <v>0</v>
      </c>
      <c r="T2253">
        <v>90</v>
      </c>
      <c r="U2253">
        <v>1</v>
      </c>
      <c r="V2253">
        <v>5</v>
      </c>
      <c r="W2253">
        <v>1428</v>
      </c>
      <c r="X2253">
        <v>0</v>
      </c>
      <c r="Y2253">
        <v>57</v>
      </c>
      <c r="Z2253">
        <v>45</v>
      </c>
      <c r="AA2253">
        <v>55</v>
      </c>
      <c r="AB2253">
        <v>888</v>
      </c>
      <c r="AC2253">
        <v>47</v>
      </c>
      <c r="AD2253">
        <v>211</v>
      </c>
      <c r="AE2253">
        <v>65</v>
      </c>
      <c r="AF2253">
        <v>28</v>
      </c>
      <c r="AG2253">
        <v>141</v>
      </c>
      <c r="AH2253">
        <v>0</v>
      </c>
      <c r="AI2253">
        <v>4</v>
      </c>
      <c r="AJ2253">
        <v>7</v>
      </c>
      <c r="AK2253">
        <v>34</v>
      </c>
      <c r="AL2253">
        <v>23</v>
      </c>
      <c r="AM2253">
        <v>0</v>
      </c>
      <c r="AN2253">
        <v>0</v>
      </c>
      <c r="AO2253">
        <v>2</v>
      </c>
      <c r="AP2253">
        <v>0</v>
      </c>
      <c r="AQ2253">
        <v>0</v>
      </c>
      <c r="AR2253">
        <v>0</v>
      </c>
      <c r="AS2253">
        <v>0</v>
      </c>
      <c r="AT2253">
        <v>0</v>
      </c>
      <c r="AU2253">
        <v>0</v>
      </c>
      <c r="AV2253">
        <v>0</v>
      </c>
      <c r="AW2253">
        <v>0</v>
      </c>
      <c r="AX2253">
        <v>0</v>
      </c>
      <c r="AY2253">
        <v>0</v>
      </c>
      <c r="AZ2253">
        <v>0</v>
      </c>
      <c r="BA2253">
        <v>0</v>
      </c>
      <c r="BB2253">
        <v>64</v>
      </c>
      <c r="BC2253">
        <v>229</v>
      </c>
      <c r="BD2253">
        <v>0</v>
      </c>
      <c r="BE2253">
        <v>12</v>
      </c>
      <c r="BF2253">
        <v>2</v>
      </c>
      <c r="BG2253" s="20"/>
      <c r="BH2253" s="20"/>
      <c r="BI2253" s="20"/>
      <c r="BJ2253" s="20"/>
      <c r="BK2253" s="20"/>
      <c r="BL2253" s="20"/>
      <c r="BM2253" s="20"/>
      <c r="BN2253" s="20"/>
      <c r="BO2253" s="20"/>
      <c r="BP2253" s="20"/>
      <c r="BQ2253" s="20"/>
      <c r="BR2253" s="20"/>
      <c r="BS2253" s="20"/>
      <c r="BT2253" s="20"/>
      <c r="BU2253" s="20"/>
      <c r="BV2253" s="20"/>
    </row>
    <row r="2254" spans="1:74" x14ac:dyDescent="0.25">
      <c r="A2254" s="20" t="s">
        <v>405</v>
      </c>
      <c r="B2254" s="20" t="s">
        <v>626</v>
      </c>
      <c r="C2254" s="20" t="s">
        <v>637</v>
      </c>
      <c r="D2254" s="1">
        <v>44500</v>
      </c>
      <c r="E2254">
        <v>104</v>
      </c>
      <c r="F2254">
        <v>1</v>
      </c>
      <c r="G2254">
        <v>0</v>
      </c>
      <c r="H2254">
        <v>0</v>
      </c>
      <c r="I2254">
        <v>0</v>
      </c>
      <c r="J2254">
        <v>10</v>
      </c>
      <c r="K2254">
        <v>17</v>
      </c>
      <c r="L2254">
        <v>6</v>
      </c>
      <c r="M2254">
        <v>1</v>
      </c>
      <c r="N2254">
        <v>1</v>
      </c>
      <c r="O2254">
        <v>0</v>
      </c>
      <c r="P2254">
        <v>0</v>
      </c>
      <c r="Q2254">
        <v>0</v>
      </c>
      <c r="R2254">
        <v>331</v>
      </c>
      <c r="S2254">
        <v>0</v>
      </c>
      <c r="T2254">
        <v>112</v>
      </c>
      <c r="U2254">
        <v>1</v>
      </c>
      <c r="V2254">
        <v>4</v>
      </c>
      <c r="W2254">
        <v>1435</v>
      </c>
      <c r="X2254">
        <v>0</v>
      </c>
      <c r="Y2254">
        <v>81</v>
      </c>
      <c r="Z2254">
        <v>43</v>
      </c>
      <c r="AA2254">
        <v>56</v>
      </c>
      <c r="AB2254">
        <v>887</v>
      </c>
      <c r="AC2254">
        <v>55</v>
      </c>
      <c r="AD2254">
        <v>212</v>
      </c>
      <c r="AE2254">
        <v>65</v>
      </c>
      <c r="AF2254">
        <v>26</v>
      </c>
      <c r="AG2254">
        <v>141</v>
      </c>
      <c r="AH2254">
        <v>0</v>
      </c>
      <c r="AI2254">
        <v>4</v>
      </c>
      <c r="AJ2254">
        <v>7</v>
      </c>
      <c r="AK2254">
        <v>34</v>
      </c>
      <c r="AL2254">
        <v>23</v>
      </c>
      <c r="AM2254">
        <v>0</v>
      </c>
      <c r="AN2254">
        <v>7</v>
      </c>
      <c r="AO2254">
        <v>2</v>
      </c>
      <c r="AP2254">
        <v>0</v>
      </c>
      <c r="AQ2254">
        <v>0</v>
      </c>
      <c r="AR2254">
        <v>0</v>
      </c>
      <c r="AS2254">
        <v>0</v>
      </c>
      <c r="AT2254">
        <v>0</v>
      </c>
      <c r="AU2254">
        <v>0</v>
      </c>
      <c r="AV2254">
        <v>0</v>
      </c>
      <c r="AW2254">
        <v>0</v>
      </c>
      <c r="AX2254">
        <v>0</v>
      </c>
      <c r="AY2254">
        <v>0</v>
      </c>
      <c r="AZ2254">
        <v>0</v>
      </c>
      <c r="BA2254">
        <v>0</v>
      </c>
      <c r="BB2254">
        <v>65</v>
      </c>
      <c r="BC2254">
        <v>225</v>
      </c>
      <c r="BD2254">
        <v>0</v>
      </c>
      <c r="BE2254">
        <v>12</v>
      </c>
      <c r="BF2254">
        <v>2</v>
      </c>
      <c r="BG2254" s="20"/>
      <c r="BH2254" s="20"/>
      <c r="BI2254" s="20"/>
      <c r="BJ2254" s="20"/>
      <c r="BK2254" s="20"/>
      <c r="BL2254" s="20"/>
      <c r="BM2254" s="20"/>
      <c r="BN2254" s="20"/>
      <c r="BO2254" s="20"/>
      <c r="BP2254" s="20"/>
      <c r="BQ2254" s="20"/>
      <c r="BR2254" s="20"/>
      <c r="BS2254" s="20"/>
      <c r="BT2254" s="20"/>
      <c r="BU2254" s="20"/>
      <c r="BV2254" s="20"/>
    </row>
    <row r="2255" spans="1:74" x14ac:dyDescent="0.25">
      <c r="A2255" s="20" t="s">
        <v>405</v>
      </c>
      <c r="B2255" s="20" t="s">
        <v>626</v>
      </c>
      <c r="C2255" s="20" t="s">
        <v>637</v>
      </c>
      <c r="D2255" s="1">
        <v>44507</v>
      </c>
      <c r="E2255">
        <v>104</v>
      </c>
      <c r="F2255">
        <v>1</v>
      </c>
      <c r="G2255">
        <v>0</v>
      </c>
      <c r="H2255">
        <v>0</v>
      </c>
      <c r="I2255">
        <v>0</v>
      </c>
      <c r="J2255">
        <v>16</v>
      </c>
      <c r="K2255">
        <v>17</v>
      </c>
      <c r="L2255">
        <v>5</v>
      </c>
      <c r="M2255">
        <v>1</v>
      </c>
      <c r="N2255">
        <v>1</v>
      </c>
      <c r="O2255">
        <v>0</v>
      </c>
      <c r="P2255">
        <v>0</v>
      </c>
      <c r="Q2255">
        <v>0</v>
      </c>
      <c r="R2255">
        <v>333</v>
      </c>
      <c r="S2255">
        <v>138</v>
      </c>
      <c r="T2255">
        <v>65</v>
      </c>
      <c r="U2255">
        <v>1</v>
      </c>
      <c r="V2255">
        <v>4</v>
      </c>
      <c r="W2255">
        <v>1437</v>
      </c>
      <c r="X2255">
        <v>129</v>
      </c>
      <c r="Y2255">
        <v>223</v>
      </c>
      <c r="Z2255">
        <v>43</v>
      </c>
      <c r="AA2255">
        <v>58</v>
      </c>
      <c r="AB2255">
        <v>891</v>
      </c>
      <c r="AC2255">
        <v>74</v>
      </c>
      <c r="AD2255">
        <v>212</v>
      </c>
      <c r="AE2255">
        <v>64</v>
      </c>
      <c r="AF2255">
        <v>28</v>
      </c>
      <c r="AG2255">
        <v>141</v>
      </c>
      <c r="AH2255">
        <v>6</v>
      </c>
      <c r="AI2255">
        <v>12</v>
      </c>
      <c r="AJ2255">
        <v>7</v>
      </c>
      <c r="AK2255">
        <v>33</v>
      </c>
      <c r="AL2255">
        <v>24</v>
      </c>
      <c r="AM2255">
        <v>8</v>
      </c>
      <c r="AN2255">
        <v>3</v>
      </c>
      <c r="AO2255">
        <v>2</v>
      </c>
      <c r="AP2255">
        <v>0</v>
      </c>
      <c r="AQ2255">
        <v>0</v>
      </c>
      <c r="AR2255">
        <v>0</v>
      </c>
      <c r="AS2255">
        <v>0</v>
      </c>
      <c r="AT2255">
        <v>0</v>
      </c>
      <c r="AU2255">
        <v>0</v>
      </c>
      <c r="AV2255">
        <v>0</v>
      </c>
      <c r="AW2255">
        <v>0</v>
      </c>
      <c r="AX2255">
        <v>0</v>
      </c>
      <c r="AY2255">
        <v>0</v>
      </c>
      <c r="AZ2255">
        <v>0</v>
      </c>
      <c r="BA2255">
        <v>0</v>
      </c>
      <c r="BB2255">
        <v>0</v>
      </c>
      <c r="BC2255">
        <v>0</v>
      </c>
      <c r="BD2255">
        <v>0</v>
      </c>
      <c r="BE2255">
        <v>0</v>
      </c>
      <c r="BF2255">
        <v>0</v>
      </c>
      <c r="BG2255" s="20">
        <v>1</v>
      </c>
      <c r="BH2255" s="20">
        <v>0</v>
      </c>
      <c r="BI2255" s="20">
        <v>75</v>
      </c>
      <c r="BJ2255" s="20">
        <v>1</v>
      </c>
      <c r="BK2255" s="20">
        <v>254</v>
      </c>
      <c r="BL2255" s="20">
        <v>1035</v>
      </c>
      <c r="BM2255" s="20">
        <v>552</v>
      </c>
      <c r="BN2255" s="20">
        <v>80</v>
      </c>
      <c r="BO2255" s="20">
        <v>18</v>
      </c>
      <c r="BP2255" s="20"/>
      <c r="BQ2255" s="20"/>
      <c r="BR2255" s="20"/>
      <c r="BS2255" s="20"/>
      <c r="BT2255" s="20"/>
      <c r="BU2255" s="20"/>
      <c r="BV2255" s="20"/>
    </row>
    <row r="2256" spans="1:74" x14ac:dyDescent="0.25">
      <c r="A2256" s="20" t="s">
        <v>405</v>
      </c>
      <c r="B2256" s="20" t="s">
        <v>626</v>
      </c>
      <c r="C2256" s="20" t="s">
        <v>637</v>
      </c>
      <c r="D2256" s="1">
        <v>44514</v>
      </c>
      <c r="E2256">
        <v>105</v>
      </c>
      <c r="F2256">
        <v>1</v>
      </c>
      <c r="G2256">
        <v>1</v>
      </c>
      <c r="H2256">
        <v>0</v>
      </c>
      <c r="I2256">
        <v>0</v>
      </c>
      <c r="J2256">
        <v>21</v>
      </c>
      <c r="K2256">
        <v>17</v>
      </c>
      <c r="L2256">
        <v>5</v>
      </c>
      <c r="M2256">
        <v>1</v>
      </c>
      <c r="N2256">
        <v>1</v>
      </c>
      <c r="O2256">
        <v>0</v>
      </c>
      <c r="P2256">
        <v>0</v>
      </c>
      <c r="Q2256">
        <v>0</v>
      </c>
      <c r="R2256">
        <v>333</v>
      </c>
      <c r="S2256">
        <v>154</v>
      </c>
      <c r="T2256">
        <v>65</v>
      </c>
      <c r="U2256">
        <v>1</v>
      </c>
      <c r="V2256">
        <v>4</v>
      </c>
      <c r="W2256">
        <v>1440</v>
      </c>
      <c r="X2256">
        <v>173</v>
      </c>
      <c r="Y2256">
        <v>221</v>
      </c>
      <c r="Z2256">
        <v>44</v>
      </c>
      <c r="AA2256">
        <v>57</v>
      </c>
      <c r="AB2256">
        <v>893</v>
      </c>
      <c r="AC2256">
        <v>83</v>
      </c>
      <c r="AD2256">
        <v>213</v>
      </c>
      <c r="AE2256">
        <v>65</v>
      </c>
      <c r="AF2256">
        <v>27</v>
      </c>
      <c r="AG2256">
        <v>141</v>
      </c>
      <c r="AH2256">
        <v>7</v>
      </c>
      <c r="AI2256">
        <v>12</v>
      </c>
      <c r="AJ2256">
        <v>9</v>
      </c>
      <c r="AK2256">
        <v>30</v>
      </c>
      <c r="AL2256">
        <v>24</v>
      </c>
      <c r="AM2256">
        <v>10</v>
      </c>
      <c r="AN2256">
        <v>3</v>
      </c>
      <c r="AO2256">
        <v>2</v>
      </c>
      <c r="AP2256">
        <v>0</v>
      </c>
      <c r="AQ2256">
        <v>0</v>
      </c>
      <c r="AR2256">
        <v>0</v>
      </c>
      <c r="AS2256">
        <v>0</v>
      </c>
      <c r="AT2256">
        <v>0</v>
      </c>
      <c r="AU2256">
        <v>0</v>
      </c>
      <c r="AV2256">
        <v>0</v>
      </c>
      <c r="AW2256">
        <v>0</v>
      </c>
      <c r="AX2256">
        <v>0</v>
      </c>
      <c r="AY2256">
        <v>0</v>
      </c>
      <c r="AZ2256">
        <v>0</v>
      </c>
      <c r="BA2256">
        <v>0</v>
      </c>
      <c r="BB2256">
        <v>0</v>
      </c>
      <c r="BC2256">
        <v>0</v>
      </c>
      <c r="BD2256">
        <v>0</v>
      </c>
      <c r="BE2256">
        <v>0</v>
      </c>
      <c r="BF2256">
        <v>0</v>
      </c>
      <c r="BG2256" s="20">
        <v>1</v>
      </c>
      <c r="BH2256" s="20">
        <v>0</v>
      </c>
      <c r="BI2256" s="20">
        <v>77</v>
      </c>
      <c r="BJ2256" s="20">
        <v>1</v>
      </c>
      <c r="BK2256" s="20">
        <v>254</v>
      </c>
      <c r="BL2256" s="20">
        <v>1043</v>
      </c>
      <c r="BM2256" s="20">
        <v>553</v>
      </c>
      <c r="BN2256" s="20">
        <v>80</v>
      </c>
      <c r="BO2256" s="20">
        <v>18</v>
      </c>
      <c r="BP2256" s="20"/>
      <c r="BQ2256" s="20"/>
      <c r="BR2256" s="20"/>
      <c r="BS2256" s="20"/>
      <c r="BT2256" s="20"/>
      <c r="BU2256" s="20"/>
      <c r="BV2256" s="20"/>
    </row>
    <row r="2257" spans="1:74" x14ac:dyDescent="0.25">
      <c r="A2257" s="20" t="s">
        <v>405</v>
      </c>
      <c r="B2257" s="20" t="s">
        <v>626</v>
      </c>
      <c r="C2257" s="20" t="s">
        <v>637</v>
      </c>
      <c r="D2257" s="1">
        <v>44521</v>
      </c>
      <c r="E2257">
        <v>105</v>
      </c>
      <c r="F2257">
        <v>1</v>
      </c>
      <c r="G2257">
        <v>1</v>
      </c>
      <c r="H2257">
        <v>0</v>
      </c>
      <c r="I2257">
        <v>0</v>
      </c>
      <c r="J2257">
        <v>27</v>
      </c>
      <c r="K2257">
        <v>17</v>
      </c>
      <c r="L2257">
        <v>5</v>
      </c>
      <c r="M2257">
        <v>1</v>
      </c>
      <c r="N2257">
        <v>1</v>
      </c>
      <c r="O2257">
        <v>0</v>
      </c>
      <c r="P2257">
        <v>0</v>
      </c>
      <c r="Q2257">
        <v>0</v>
      </c>
      <c r="R2257">
        <v>334</v>
      </c>
      <c r="S2257">
        <v>171</v>
      </c>
      <c r="T2257">
        <v>65</v>
      </c>
      <c r="U2257">
        <v>1</v>
      </c>
      <c r="V2257">
        <v>4</v>
      </c>
      <c r="W2257">
        <v>1440</v>
      </c>
      <c r="X2257">
        <v>240</v>
      </c>
      <c r="Y2257">
        <v>219</v>
      </c>
      <c r="Z2257">
        <v>47</v>
      </c>
      <c r="AA2257">
        <v>54</v>
      </c>
      <c r="AB2257">
        <v>893</v>
      </c>
      <c r="AC2257">
        <v>107</v>
      </c>
      <c r="AD2257">
        <v>213</v>
      </c>
      <c r="AE2257">
        <v>65</v>
      </c>
      <c r="AF2257">
        <v>27</v>
      </c>
      <c r="AG2257">
        <v>143</v>
      </c>
      <c r="AH2257">
        <v>9</v>
      </c>
      <c r="AI2257">
        <v>12</v>
      </c>
      <c r="AJ2257">
        <v>11</v>
      </c>
      <c r="AK2257">
        <v>29</v>
      </c>
      <c r="AL2257">
        <v>24</v>
      </c>
      <c r="AM2257">
        <v>10</v>
      </c>
      <c r="AN2257">
        <v>3</v>
      </c>
      <c r="AO2257">
        <v>2</v>
      </c>
      <c r="AP2257">
        <v>0</v>
      </c>
      <c r="AQ2257">
        <v>0</v>
      </c>
      <c r="AR2257">
        <v>0</v>
      </c>
      <c r="AS2257">
        <v>0</v>
      </c>
      <c r="AT2257">
        <v>0</v>
      </c>
      <c r="AU2257">
        <v>0</v>
      </c>
      <c r="AV2257">
        <v>0</v>
      </c>
      <c r="AW2257">
        <v>0</v>
      </c>
      <c r="AX2257">
        <v>0</v>
      </c>
      <c r="AY2257">
        <v>0</v>
      </c>
      <c r="AZ2257">
        <v>0</v>
      </c>
      <c r="BA2257">
        <v>0</v>
      </c>
      <c r="BB2257">
        <v>0</v>
      </c>
      <c r="BC2257">
        <v>0</v>
      </c>
      <c r="BD2257">
        <v>0</v>
      </c>
      <c r="BE2257">
        <v>0</v>
      </c>
      <c r="BF2257">
        <v>0</v>
      </c>
      <c r="BG2257" s="20">
        <v>1</v>
      </c>
      <c r="BH2257" s="20">
        <v>0</v>
      </c>
      <c r="BI2257" s="20">
        <v>77</v>
      </c>
      <c r="BJ2257" s="20">
        <v>1</v>
      </c>
      <c r="BK2257" s="20">
        <v>255</v>
      </c>
      <c r="BL2257" s="20">
        <v>1043</v>
      </c>
      <c r="BM2257" s="20">
        <v>554</v>
      </c>
      <c r="BN2257" s="20">
        <v>81</v>
      </c>
      <c r="BO2257" s="20">
        <v>18</v>
      </c>
      <c r="BP2257" s="20"/>
      <c r="BQ2257" s="20"/>
      <c r="BR2257" s="20"/>
      <c r="BS2257" s="20"/>
      <c r="BT2257" s="20"/>
      <c r="BU2257" s="20"/>
      <c r="BV2257" s="20"/>
    </row>
    <row r="2258" spans="1:74" x14ac:dyDescent="0.25">
      <c r="A2258" s="20" t="s">
        <v>405</v>
      </c>
      <c r="B2258" s="20" t="s">
        <v>626</v>
      </c>
      <c r="C2258" s="20" t="s">
        <v>637</v>
      </c>
      <c r="D2258" s="1">
        <v>44528</v>
      </c>
      <c r="E2258">
        <v>105</v>
      </c>
      <c r="F2258">
        <v>1</v>
      </c>
      <c r="G2258">
        <v>1</v>
      </c>
      <c r="H2258">
        <v>0</v>
      </c>
      <c r="I2258">
        <v>0</v>
      </c>
      <c r="J2258">
        <v>35</v>
      </c>
      <c r="K2258">
        <v>17</v>
      </c>
      <c r="L2258">
        <v>5</v>
      </c>
      <c r="M2258">
        <v>1</v>
      </c>
      <c r="N2258">
        <v>1</v>
      </c>
      <c r="O2258">
        <v>0</v>
      </c>
      <c r="P2258">
        <v>0</v>
      </c>
      <c r="Q2258">
        <v>0</v>
      </c>
      <c r="R2258">
        <v>334</v>
      </c>
      <c r="S2258">
        <v>188</v>
      </c>
      <c r="T2258">
        <v>65</v>
      </c>
      <c r="U2258">
        <v>1</v>
      </c>
      <c r="V2258">
        <v>4</v>
      </c>
      <c r="W2258">
        <v>1444</v>
      </c>
      <c r="X2258">
        <v>386</v>
      </c>
      <c r="Y2258">
        <v>216</v>
      </c>
      <c r="Z2258">
        <v>47</v>
      </c>
      <c r="AA2258">
        <v>53</v>
      </c>
      <c r="AB2258">
        <v>894</v>
      </c>
      <c r="AC2258">
        <v>158</v>
      </c>
      <c r="AD2258">
        <v>213</v>
      </c>
      <c r="AE2258">
        <v>65</v>
      </c>
      <c r="AF2258">
        <v>27</v>
      </c>
      <c r="AG2258">
        <v>146</v>
      </c>
      <c r="AH2258">
        <v>14</v>
      </c>
      <c r="AI2258">
        <v>12</v>
      </c>
      <c r="AJ2258">
        <v>12</v>
      </c>
      <c r="AK2258">
        <v>30</v>
      </c>
      <c r="AL2258">
        <v>24</v>
      </c>
      <c r="AM2258">
        <v>13</v>
      </c>
      <c r="AN2258">
        <v>3</v>
      </c>
      <c r="AO2258">
        <v>2</v>
      </c>
      <c r="AP2258">
        <v>0</v>
      </c>
      <c r="AQ2258">
        <v>0</v>
      </c>
      <c r="AR2258">
        <v>0</v>
      </c>
      <c r="AS2258">
        <v>0</v>
      </c>
      <c r="AT2258">
        <v>0</v>
      </c>
      <c r="AU2258">
        <v>0</v>
      </c>
      <c r="AV2258">
        <v>0</v>
      </c>
      <c r="AW2258">
        <v>0</v>
      </c>
      <c r="AX2258">
        <v>0</v>
      </c>
      <c r="AY2258">
        <v>0</v>
      </c>
      <c r="AZ2258">
        <v>0</v>
      </c>
      <c r="BA2258">
        <v>0</v>
      </c>
      <c r="BB2258">
        <v>0</v>
      </c>
      <c r="BC2258">
        <v>0</v>
      </c>
      <c r="BD2258">
        <v>0</v>
      </c>
      <c r="BE2258">
        <v>0</v>
      </c>
      <c r="BF2258">
        <v>0</v>
      </c>
      <c r="BG2258" s="20">
        <v>1</v>
      </c>
      <c r="BH2258" s="20">
        <v>0</v>
      </c>
      <c r="BI2258" s="20">
        <v>77</v>
      </c>
      <c r="BJ2258" s="20">
        <v>1</v>
      </c>
      <c r="BK2258" s="20">
        <v>257</v>
      </c>
      <c r="BL2258" s="20">
        <v>1051</v>
      </c>
      <c r="BM2258" s="20">
        <v>556</v>
      </c>
      <c r="BN2258" s="20">
        <v>82</v>
      </c>
      <c r="BO2258" s="20">
        <v>19</v>
      </c>
      <c r="BP2258" s="20"/>
      <c r="BQ2258" s="20"/>
      <c r="BR2258" s="20"/>
      <c r="BS2258" s="20"/>
      <c r="BT2258" s="20"/>
      <c r="BU2258" s="20"/>
      <c r="BV2258" s="20"/>
    </row>
    <row r="2259" spans="1:74" x14ac:dyDescent="0.25">
      <c r="A2259" s="20" t="s">
        <v>405</v>
      </c>
      <c r="B2259" s="20" t="s">
        <v>626</v>
      </c>
      <c r="C2259" s="20" t="s">
        <v>637</v>
      </c>
      <c r="D2259" s="1">
        <v>44535</v>
      </c>
      <c r="E2259">
        <v>105</v>
      </c>
      <c r="F2259">
        <v>1</v>
      </c>
      <c r="G2259">
        <v>1</v>
      </c>
      <c r="H2259">
        <v>0</v>
      </c>
      <c r="I2259">
        <v>0</v>
      </c>
      <c r="J2259">
        <v>41</v>
      </c>
      <c r="K2259">
        <v>17</v>
      </c>
      <c r="L2259">
        <v>5</v>
      </c>
      <c r="M2259">
        <v>1</v>
      </c>
      <c r="N2259">
        <v>1</v>
      </c>
      <c r="O2259">
        <v>0</v>
      </c>
      <c r="P2259">
        <v>0</v>
      </c>
      <c r="Q2259">
        <v>0</v>
      </c>
      <c r="R2259">
        <v>333</v>
      </c>
      <c r="S2259">
        <v>199</v>
      </c>
      <c r="T2259">
        <v>64</v>
      </c>
      <c r="U2259">
        <v>1</v>
      </c>
      <c r="V2259">
        <v>4</v>
      </c>
      <c r="W2259">
        <v>1446</v>
      </c>
      <c r="X2259">
        <v>462</v>
      </c>
      <c r="Y2259">
        <v>214</v>
      </c>
      <c r="Z2259">
        <v>46</v>
      </c>
      <c r="AA2259">
        <v>53</v>
      </c>
      <c r="AB2259">
        <v>895</v>
      </c>
      <c r="AC2259">
        <v>220</v>
      </c>
      <c r="AD2259">
        <v>213</v>
      </c>
      <c r="AE2259">
        <v>64</v>
      </c>
      <c r="AF2259">
        <v>27</v>
      </c>
      <c r="AG2259">
        <v>145</v>
      </c>
      <c r="AH2259">
        <v>17</v>
      </c>
      <c r="AI2259">
        <v>12</v>
      </c>
      <c r="AJ2259">
        <v>12</v>
      </c>
      <c r="AK2259">
        <v>29</v>
      </c>
      <c r="AL2259">
        <v>24</v>
      </c>
      <c r="AM2259">
        <v>15</v>
      </c>
      <c r="AN2259">
        <v>3</v>
      </c>
      <c r="AO2259">
        <v>2</v>
      </c>
      <c r="AP2259">
        <v>0</v>
      </c>
      <c r="AQ2259">
        <v>0</v>
      </c>
      <c r="AR2259">
        <v>0</v>
      </c>
      <c r="AS2259">
        <v>0</v>
      </c>
      <c r="AT2259">
        <v>0</v>
      </c>
      <c r="AU2259">
        <v>0</v>
      </c>
      <c r="AV2259">
        <v>0</v>
      </c>
      <c r="AW2259">
        <v>0</v>
      </c>
      <c r="AX2259">
        <v>0</v>
      </c>
      <c r="AY2259">
        <v>0</v>
      </c>
      <c r="AZ2259">
        <v>0</v>
      </c>
      <c r="BA2259">
        <v>0</v>
      </c>
      <c r="BB2259">
        <v>0</v>
      </c>
      <c r="BC2259">
        <v>0</v>
      </c>
      <c r="BD2259">
        <v>0</v>
      </c>
      <c r="BE2259">
        <v>0</v>
      </c>
      <c r="BF2259">
        <v>0</v>
      </c>
      <c r="BG2259" s="20">
        <v>1</v>
      </c>
      <c r="BH2259" s="20">
        <v>0</v>
      </c>
      <c r="BI2259" s="20">
        <v>77</v>
      </c>
      <c r="BJ2259" s="20">
        <v>1</v>
      </c>
      <c r="BK2259" s="20">
        <v>257</v>
      </c>
      <c r="BL2259" s="20">
        <v>1058</v>
      </c>
      <c r="BM2259" s="20">
        <v>557</v>
      </c>
      <c r="BN2259" s="20">
        <v>81</v>
      </c>
      <c r="BO2259" s="20">
        <v>19</v>
      </c>
      <c r="BP2259" s="20"/>
      <c r="BQ2259" s="20"/>
      <c r="BR2259" s="20"/>
      <c r="BS2259" s="20"/>
      <c r="BT2259" s="20"/>
      <c r="BU2259" s="20"/>
      <c r="BV2259" s="20"/>
    </row>
    <row r="2260" spans="1:74" x14ac:dyDescent="0.25">
      <c r="A2260" s="20" t="s">
        <v>405</v>
      </c>
      <c r="B2260" s="20" t="s">
        <v>626</v>
      </c>
      <c r="C2260" s="20" t="s">
        <v>637</v>
      </c>
      <c r="D2260" s="1">
        <v>44542</v>
      </c>
      <c r="E2260">
        <v>105</v>
      </c>
      <c r="F2260">
        <v>1</v>
      </c>
      <c r="G2260">
        <v>1</v>
      </c>
      <c r="H2260">
        <v>0</v>
      </c>
      <c r="I2260">
        <v>0</v>
      </c>
      <c r="J2260">
        <v>45</v>
      </c>
      <c r="K2260">
        <v>17</v>
      </c>
      <c r="L2260">
        <v>5</v>
      </c>
      <c r="M2260">
        <v>1</v>
      </c>
      <c r="N2260">
        <v>1</v>
      </c>
      <c r="O2260">
        <v>0</v>
      </c>
      <c r="P2260">
        <v>0</v>
      </c>
      <c r="Q2260">
        <v>0</v>
      </c>
      <c r="R2260">
        <v>333</v>
      </c>
      <c r="S2260">
        <v>207</v>
      </c>
      <c r="T2260">
        <v>64</v>
      </c>
      <c r="U2260">
        <v>1</v>
      </c>
      <c r="V2260">
        <v>3</v>
      </c>
      <c r="W2260">
        <v>1453</v>
      </c>
      <c r="X2260">
        <v>528</v>
      </c>
      <c r="Y2260">
        <v>211</v>
      </c>
      <c r="Z2260">
        <v>46</v>
      </c>
      <c r="AA2260">
        <v>55</v>
      </c>
      <c r="AB2260">
        <v>897</v>
      </c>
      <c r="AC2260">
        <v>259</v>
      </c>
      <c r="AD2260">
        <v>212</v>
      </c>
      <c r="AE2260">
        <v>64</v>
      </c>
      <c r="AF2260">
        <v>27</v>
      </c>
      <c r="AG2260">
        <v>146</v>
      </c>
      <c r="AH2260">
        <v>22</v>
      </c>
      <c r="AI2260">
        <v>12</v>
      </c>
      <c r="AJ2260">
        <v>12</v>
      </c>
      <c r="AK2260">
        <v>29</v>
      </c>
      <c r="AL2260">
        <v>24</v>
      </c>
      <c r="AM2260">
        <v>15</v>
      </c>
      <c r="AN2260">
        <v>3</v>
      </c>
      <c r="AO2260">
        <v>2</v>
      </c>
      <c r="AP2260">
        <v>0</v>
      </c>
      <c r="AQ2260">
        <v>0</v>
      </c>
      <c r="AR2260">
        <v>0</v>
      </c>
      <c r="AS2260">
        <v>0</v>
      </c>
      <c r="AT2260">
        <v>0</v>
      </c>
      <c r="AU2260">
        <v>0</v>
      </c>
      <c r="AV2260">
        <v>0</v>
      </c>
      <c r="AW2260">
        <v>0</v>
      </c>
      <c r="AX2260">
        <v>0</v>
      </c>
      <c r="AY2260">
        <v>0</v>
      </c>
      <c r="AZ2260">
        <v>0</v>
      </c>
      <c r="BA2260">
        <v>0</v>
      </c>
      <c r="BB2260">
        <v>0</v>
      </c>
      <c r="BC2260">
        <v>0</v>
      </c>
      <c r="BD2260">
        <v>0</v>
      </c>
      <c r="BE2260">
        <v>0</v>
      </c>
      <c r="BF2260">
        <v>0</v>
      </c>
      <c r="BG2260" s="20">
        <v>1</v>
      </c>
      <c r="BH2260" s="20">
        <v>0</v>
      </c>
      <c r="BI2260" s="20">
        <v>77</v>
      </c>
      <c r="BJ2260" s="20">
        <v>1</v>
      </c>
      <c r="BK2260" s="20">
        <v>257</v>
      </c>
      <c r="BL2260" s="20">
        <v>1067</v>
      </c>
      <c r="BM2260" s="20">
        <v>558</v>
      </c>
      <c r="BN2260" s="20">
        <v>83</v>
      </c>
      <c r="BO2260" s="20">
        <v>19</v>
      </c>
      <c r="BP2260" s="20"/>
      <c r="BQ2260" s="20"/>
      <c r="BR2260" s="20"/>
      <c r="BS2260" s="20"/>
      <c r="BT2260" s="20"/>
      <c r="BU2260" s="20"/>
      <c r="BV2260" s="20"/>
    </row>
    <row r="2261" spans="1:74" x14ac:dyDescent="0.25">
      <c r="A2261" s="20" t="s">
        <v>405</v>
      </c>
      <c r="B2261" s="20" t="s">
        <v>626</v>
      </c>
      <c r="C2261" s="20" t="s">
        <v>637</v>
      </c>
      <c r="D2261" s="1">
        <v>44549</v>
      </c>
      <c r="E2261">
        <v>105</v>
      </c>
      <c r="F2261">
        <v>1</v>
      </c>
      <c r="G2261">
        <v>1</v>
      </c>
      <c r="H2261">
        <v>0</v>
      </c>
      <c r="I2261">
        <v>0</v>
      </c>
      <c r="J2261">
        <v>51</v>
      </c>
      <c r="K2261">
        <v>17</v>
      </c>
      <c r="L2261">
        <v>5</v>
      </c>
      <c r="M2261">
        <v>1</v>
      </c>
      <c r="N2261">
        <v>1</v>
      </c>
      <c r="O2261">
        <v>1</v>
      </c>
      <c r="P2261">
        <v>0</v>
      </c>
      <c r="Q2261">
        <v>0</v>
      </c>
      <c r="R2261">
        <v>333</v>
      </c>
      <c r="S2261">
        <v>212</v>
      </c>
      <c r="T2261">
        <v>64</v>
      </c>
      <c r="U2261">
        <v>1</v>
      </c>
      <c r="V2261">
        <v>3</v>
      </c>
      <c r="W2261">
        <v>1450</v>
      </c>
      <c r="X2261">
        <v>597</v>
      </c>
      <c r="Y2261">
        <v>209</v>
      </c>
      <c r="Z2261">
        <v>44</v>
      </c>
      <c r="AA2261">
        <v>53</v>
      </c>
      <c r="AB2261">
        <v>898</v>
      </c>
      <c r="AC2261">
        <v>308</v>
      </c>
      <c r="AD2261">
        <v>211</v>
      </c>
      <c r="AE2261">
        <v>64</v>
      </c>
      <c r="AF2261">
        <v>28</v>
      </c>
      <c r="AG2261">
        <v>147</v>
      </c>
      <c r="AH2261">
        <v>29</v>
      </c>
      <c r="AI2261">
        <v>12</v>
      </c>
      <c r="AJ2261">
        <v>12</v>
      </c>
      <c r="AK2261">
        <v>29</v>
      </c>
      <c r="AL2261">
        <v>25</v>
      </c>
      <c r="AM2261">
        <v>17</v>
      </c>
      <c r="AN2261">
        <v>3</v>
      </c>
      <c r="AO2261">
        <v>2</v>
      </c>
      <c r="AP2261">
        <v>0</v>
      </c>
      <c r="AQ2261">
        <v>0</v>
      </c>
      <c r="AR2261">
        <v>0</v>
      </c>
      <c r="AS2261">
        <v>0</v>
      </c>
      <c r="AT2261">
        <v>0</v>
      </c>
      <c r="AU2261">
        <v>0</v>
      </c>
      <c r="AV2261">
        <v>0</v>
      </c>
      <c r="AW2261">
        <v>0</v>
      </c>
      <c r="AX2261">
        <v>0</v>
      </c>
      <c r="AY2261">
        <v>0</v>
      </c>
      <c r="AZ2261">
        <v>0</v>
      </c>
      <c r="BA2261">
        <v>0</v>
      </c>
      <c r="BB2261">
        <v>0</v>
      </c>
      <c r="BC2261">
        <v>0</v>
      </c>
      <c r="BD2261">
        <v>0</v>
      </c>
      <c r="BE2261">
        <v>0</v>
      </c>
      <c r="BF2261">
        <v>0</v>
      </c>
      <c r="BG2261" s="20">
        <v>1</v>
      </c>
      <c r="BH2261" s="20">
        <v>0</v>
      </c>
      <c r="BI2261" s="20">
        <v>78</v>
      </c>
      <c r="BJ2261" s="20">
        <v>1</v>
      </c>
      <c r="BK2261" s="20">
        <v>257</v>
      </c>
      <c r="BL2261" s="20">
        <v>1068</v>
      </c>
      <c r="BM2261" s="20">
        <v>561</v>
      </c>
      <c r="BN2261" s="20">
        <v>83</v>
      </c>
      <c r="BO2261" s="20">
        <v>20</v>
      </c>
      <c r="BP2261" s="20">
        <v>4728</v>
      </c>
      <c r="BQ2261" s="20">
        <v>651</v>
      </c>
      <c r="BR2261" s="20">
        <v>0</v>
      </c>
      <c r="BS2261" s="20">
        <v>370</v>
      </c>
      <c r="BT2261" s="20">
        <v>658</v>
      </c>
      <c r="BU2261" s="20">
        <v>1167</v>
      </c>
      <c r="BV2261" s="20">
        <v>2271</v>
      </c>
    </row>
    <row r="2262" spans="1:74" x14ac:dyDescent="0.25">
      <c r="A2262" s="20" t="s">
        <v>405</v>
      </c>
      <c r="B2262" s="20" t="s">
        <v>626</v>
      </c>
      <c r="C2262" s="20" t="s">
        <v>637</v>
      </c>
      <c r="D2262" s="1">
        <v>44558</v>
      </c>
      <c r="E2262">
        <v>106</v>
      </c>
      <c r="F2262">
        <v>1</v>
      </c>
      <c r="G2262">
        <v>1</v>
      </c>
      <c r="H2262">
        <v>0</v>
      </c>
      <c r="I2262">
        <v>0</v>
      </c>
      <c r="J2262">
        <v>54</v>
      </c>
      <c r="K2262">
        <v>16</v>
      </c>
      <c r="L2262">
        <v>5</v>
      </c>
      <c r="M2262">
        <v>1</v>
      </c>
      <c r="N2262">
        <v>1</v>
      </c>
      <c r="O2262">
        <v>1</v>
      </c>
      <c r="P2262">
        <v>0</v>
      </c>
      <c r="Q2262">
        <v>0</v>
      </c>
      <c r="R2262">
        <v>334</v>
      </c>
      <c r="S2262">
        <v>215</v>
      </c>
      <c r="T2262">
        <v>66</v>
      </c>
      <c r="U2262">
        <v>1</v>
      </c>
      <c r="V2262">
        <v>3</v>
      </c>
      <c r="W2262">
        <v>1454</v>
      </c>
      <c r="X2262">
        <v>648</v>
      </c>
      <c r="Y2262">
        <v>208</v>
      </c>
      <c r="Z2262">
        <v>46</v>
      </c>
      <c r="AA2262">
        <v>52</v>
      </c>
      <c r="AB2262">
        <v>895</v>
      </c>
      <c r="AC2262">
        <v>335</v>
      </c>
      <c r="AD2262">
        <v>209</v>
      </c>
      <c r="AE2262">
        <v>63</v>
      </c>
      <c r="AF2262">
        <v>28</v>
      </c>
      <c r="AG2262">
        <v>147</v>
      </c>
      <c r="AH2262">
        <v>34</v>
      </c>
      <c r="AI2262">
        <v>12</v>
      </c>
      <c r="AJ2262">
        <v>12</v>
      </c>
      <c r="AK2262">
        <v>28</v>
      </c>
      <c r="AL2262">
        <v>25</v>
      </c>
      <c r="AM2262">
        <v>17</v>
      </c>
      <c r="AN2262">
        <v>3</v>
      </c>
      <c r="AO2262">
        <v>2</v>
      </c>
      <c r="AP2262">
        <v>0</v>
      </c>
      <c r="AQ2262">
        <v>0</v>
      </c>
      <c r="AR2262">
        <v>0</v>
      </c>
      <c r="AS2262">
        <v>0</v>
      </c>
      <c r="AT2262">
        <v>0</v>
      </c>
      <c r="AU2262">
        <v>0</v>
      </c>
      <c r="AV2262">
        <v>0</v>
      </c>
      <c r="AW2262">
        <v>0</v>
      </c>
      <c r="AX2262">
        <v>0</v>
      </c>
      <c r="AY2262">
        <v>0</v>
      </c>
      <c r="AZ2262">
        <v>0</v>
      </c>
      <c r="BA2262">
        <v>0</v>
      </c>
      <c r="BB2262">
        <v>0</v>
      </c>
      <c r="BC2262">
        <v>0</v>
      </c>
      <c r="BD2262">
        <v>0</v>
      </c>
      <c r="BE2262">
        <v>0</v>
      </c>
      <c r="BF2262">
        <v>0</v>
      </c>
      <c r="BG2262" s="20">
        <v>1</v>
      </c>
      <c r="BH2262" s="20">
        <v>0</v>
      </c>
      <c r="BI2262" s="20">
        <v>79</v>
      </c>
      <c r="BJ2262" s="20">
        <v>1</v>
      </c>
      <c r="BK2262" s="20">
        <v>257</v>
      </c>
      <c r="BL2262" s="20">
        <v>1077</v>
      </c>
      <c r="BM2262" s="20">
        <v>562</v>
      </c>
      <c r="BN2262" s="20">
        <v>84</v>
      </c>
      <c r="BO2262" s="20">
        <v>20</v>
      </c>
      <c r="BP2262" s="20">
        <v>4728</v>
      </c>
      <c r="BQ2262" s="20">
        <v>829</v>
      </c>
      <c r="BR2262" s="20">
        <v>0</v>
      </c>
      <c r="BS2262" s="20">
        <v>370</v>
      </c>
      <c r="BT2262" s="20">
        <v>652</v>
      </c>
      <c r="BU2262" s="20">
        <v>1155</v>
      </c>
      <c r="BV2262" s="20">
        <v>2289</v>
      </c>
    </row>
    <row r="2263" spans="1:74" x14ac:dyDescent="0.25">
      <c r="A2263" s="20" t="s">
        <v>405</v>
      </c>
      <c r="B2263" s="20" t="s">
        <v>626</v>
      </c>
      <c r="C2263" s="20" t="s">
        <v>637</v>
      </c>
      <c r="D2263" s="1">
        <v>44564</v>
      </c>
      <c r="E2263">
        <v>106</v>
      </c>
      <c r="F2263">
        <v>1</v>
      </c>
      <c r="G2263">
        <v>1</v>
      </c>
      <c r="H2263">
        <v>0</v>
      </c>
      <c r="I2263">
        <v>0</v>
      </c>
      <c r="J2263">
        <v>54</v>
      </c>
      <c r="K2263">
        <v>16</v>
      </c>
      <c r="L2263">
        <v>5</v>
      </c>
      <c r="M2263">
        <v>1</v>
      </c>
      <c r="N2263">
        <v>1</v>
      </c>
      <c r="O2263">
        <v>1</v>
      </c>
      <c r="P2263">
        <v>0</v>
      </c>
      <c r="Q2263">
        <v>0</v>
      </c>
      <c r="R2263">
        <v>335</v>
      </c>
      <c r="S2263">
        <v>218</v>
      </c>
      <c r="T2263">
        <v>66</v>
      </c>
      <c r="U2263">
        <v>1</v>
      </c>
      <c r="V2263">
        <v>3</v>
      </c>
      <c r="W2263">
        <v>1457</v>
      </c>
      <c r="X2263">
        <v>674</v>
      </c>
      <c r="Y2263">
        <v>205</v>
      </c>
      <c r="Z2263">
        <v>47</v>
      </c>
      <c r="AA2263">
        <v>52</v>
      </c>
      <c r="AB2263">
        <v>898</v>
      </c>
      <c r="AC2263">
        <v>346</v>
      </c>
      <c r="AD2263">
        <v>209</v>
      </c>
      <c r="AE2263">
        <v>62</v>
      </c>
      <c r="AF2263">
        <v>28</v>
      </c>
      <c r="AG2263">
        <v>147</v>
      </c>
      <c r="AH2263">
        <v>40</v>
      </c>
      <c r="AI2263">
        <v>11</v>
      </c>
      <c r="AJ2263">
        <v>12</v>
      </c>
      <c r="AK2263">
        <v>27</v>
      </c>
      <c r="AL2263">
        <v>25</v>
      </c>
      <c r="AM2263">
        <v>17</v>
      </c>
      <c r="AN2263">
        <v>3</v>
      </c>
      <c r="AO2263">
        <v>2</v>
      </c>
      <c r="AP2263">
        <v>0</v>
      </c>
      <c r="AQ2263">
        <v>0</v>
      </c>
      <c r="AR2263">
        <v>0</v>
      </c>
      <c r="AS2263">
        <v>0</v>
      </c>
      <c r="AT2263">
        <v>0</v>
      </c>
      <c r="AU2263">
        <v>0</v>
      </c>
      <c r="AV2263">
        <v>0</v>
      </c>
      <c r="AW2263">
        <v>0</v>
      </c>
      <c r="AX2263">
        <v>0</v>
      </c>
      <c r="AY2263">
        <v>0</v>
      </c>
      <c r="AZ2263">
        <v>0</v>
      </c>
      <c r="BA2263">
        <v>0</v>
      </c>
      <c r="BB2263">
        <v>0</v>
      </c>
      <c r="BC2263">
        <v>0</v>
      </c>
      <c r="BD2263">
        <v>0</v>
      </c>
      <c r="BE2263">
        <v>0</v>
      </c>
      <c r="BF2263">
        <v>0</v>
      </c>
      <c r="BG2263" s="20">
        <v>1</v>
      </c>
      <c r="BH2263" s="20">
        <v>0</v>
      </c>
      <c r="BI2263" s="20">
        <v>79</v>
      </c>
      <c r="BJ2263" s="20">
        <v>1</v>
      </c>
      <c r="BK2263" s="20">
        <v>258</v>
      </c>
      <c r="BL2263" s="20">
        <v>1080</v>
      </c>
      <c r="BM2263" s="20">
        <v>566</v>
      </c>
      <c r="BN2263" s="20">
        <v>84</v>
      </c>
      <c r="BO2263" s="20">
        <v>20</v>
      </c>
      <c r="BP2263" s="20">
        <v>4728</v>
      </c>
      <c r="BQ2263" s="20">
        <v>908</v>
      </c>
      <c r="BR2263" s="20">
        <v>0</v>
      </c>
      <c r="BS2263" s="20">
        <v>369</v>
      </c>
      <c r="BT2263" s="20">
        <v>648</v>
      </c>
      <c r="BU2263" s="20">
        <v>1154</v>
      </c>
      <c r="BV2263" s="20">
        <v>2298</v>
      </c>
    </row>
    <row r="2264" spans="1:74" x14ac:dyDescent="0.25">
      <c r="A2264" s="20" t="s">
        <v>405</v>
      </c>
      <c r="B2264" s="20" t="s">
        <v>626</v>
      </c>
      <c r="C2264" s="20" t="s">
        <v>637</v>
      </c>
      <c r="D2264" s="1">
        <v>44570</v>
      </c>
      <c r="E2264">
        <v>106</v>
      </c>
      <c r="F2264">
        <v>1</v>
      </c>
      <c r="G2264">
        <v>1</v>
      </c>
      <c r="H2264">
        <v>0</v>
      </c>
      <c r="I2264">
        <v>0</v>
      </c>
      <c r="J2264">
        <v>56</v>
      </c>
      <c r="K2264">
        <v>16</v>
      </c>
      <c r="L2264">
        <v>5</v>
      </c>
      <c r="M2264">
        <v>1</v>
      </c>
      <c r="N2264">
        <v>1</v>
      </c>
      <c r="O2264">
        <v>1</v>
      </c>
      <c r="P2264">
        <v>0</v>
      </c>
      <c r="Q2264">
        <v>0</v>
      </c>
      <c r="R2264">
        <v>335</v>
      </c>
      <c r="S2264">
        <v>218</v>
      </c>
      <c r="T2264">
        <v>66</v>
      </c>
      <c r="U2264">
        <v>1</v>
      </c>
      <c r="V2264">
        <v>4</v>
      </c>
      <c r="W2264">
        <v>1463</v>
      </c>
      <c r="X2264">
        <v>700</v>
      </c>
      <c r="Y2264">
        <v>203</v>
      </c>
      <c r="Z2264">
        <v>48</v>
      </c>
      <c r="AA2264">
        <v>51</v>
      </c>
      <c r="AB2264">
        <v>902</v>
      </c>
      <c r="AC2264">
        <v>364</v>
      </c>
      <c r="AD2264">
        <v>209</v>
      </c>
      <c r="AE2264">
        <v>62</v>
      </c>
      <c r="AF2264">
        <v>29</v>
      </c>
      <c r="AG2264">
        <v>148</v>
      </c>
      <c r="AH2264">
        <v>41</v>
      </c>
      <c r="AI2264">
        <v>12</v>
      </c>
      <c r="AJ2264">
        <v>12</v>
      </c>
      <c r="AK2264">
        <v>27</v>
      </c>
      <c r="AL2264">
        <v>26</v>
      </c>
      <c r="AM2264">
        <v>17</v>
      </c>
      <c r="AN2264">
        <v>3</v>
      </c>
      <c r="AO2264">
        <v>2</v>
      </c>
      <c r="AP2264">
        <v>0</v>
      </c>
      <c r="AQ2264">
        <v>0</v>
      </c>
      <c r="AR2264">
        <v>0</v>
      </c>
      <c r="AS2264">
        <v>0</v>
      </c>
      <c r="AT2264">
        <v>0</v>
      </c>
      <c r="AU2264">
        <v>0</v>
      </c>
      <c r="AV2264">
        <v>0</v>
      </c>
      <c r="AW2264">
        <v>0</v>
      </c>
      <c r="AX2264">
        <v>0</v>
      </c>
      <c r="AY2264">
        <v>0</v>
      </c>
      <c r="AZ2264">
        <v>0</v>
      </c>
      <c r="BA2264">
        <v>0</v>
      </c>
      <c r="BB2264">
        <v>0</v>
      </c>
      <c r="BC2264">
        <v>0</v>
      </c>
      <c r="BD2264">
        <v>0</v>
      </c>
      <c r="BE2264">
        <v>0</v>
      </c>
      <c r="BF2264">
        <v>0</v>
      </c>
      <c r="BG2264" s="20">
        <v>1</v>
      </c>
      <c r="BH2264" s="20">
        <v>0</v>
      </c>
      <c r="BI2264" s="20">
        <v>80</v>
      </c>
      <c r="BJ2264" s="20">
        <v>1</v>
      </c>
      <c r="BK2264" s="20">
        <v>257</v>
      </c>
      <c r="BL2264" s="20">
        <v>1092</v>
      </c>
      <c r="BM2264" s="20">
        <v>572</v>
      </c>
      <c r="BN2264" s="20">
        <v>85</v>
      </c>
      <c r="BO2264" s="20">
        <v>21</v>
      </c>
      <c r="BP2264" s="20">
        <v>4750</v>
      </c>
      <c r="BQ2264" s="20">
        <v>990</v>
      </c>
      <c r="BR2264" s="20">
        <v>0</v>
      </c>
      <c r="BS2264" s="20">
        <v>368</v>
      </c>
      <c r="BT2264" s="20">
        <v>646</v>
      </c>
      <c r="BU2264" s="20">
        <v>1160</v>
      </c>
      <c r="BV2264" s="20">
        <v>2323</v>
      </c>
    </row>
    <row r="2265" spans="1:74" x14ac:dyDescent="0.25">
      <c r="A2265" s="20" t="s">
        <v>405</v>
      </c>
      <c r="B2265" s="20" t="s">
        <v>626</v>
      </c>
      <c r="C2265" s="20" t="s">
        <v>637</v>
      </c>
      <c r="D2265" s="1">
        <v>44577</v>
      </c>
      <c r="E2265">
        <v>106</v>
      </c>
      <c r="F2265">
        <v>1</v>
      </c>
      <c r="G2265">
        <v>1</v>
      </c>
      <c r="H2265">
        <v>0</v>
      </c>
      <c r="I2265">
        <v>0</v>
      </c>
      <c r="J2265">
        <v>57</v>
      </c>
      <c r="K2265">
        <v>16</v>
      </c>
      <c r="L2265">
        <v>5</v>
      </c>
      <c r="M2265">
        <v>1</v>
      </c>
      <c r="N2265">
        <v>1</v>
      </c>
      <c r="O2265">
        <v>1</v>
      </c>
      <c r="P2265">
        <v>0</v>
      </c>
      <c r="Q2265">
        <v>0</v>
      </c>
      <c r="R2265">
        <v>336</v>
      </c>
      <c r="S2265">
        <v>219</v>
      </c>
      <c r="T2265">
        <v>66</v>
      </c>
      <c r="U2265">
        <v>1</v>
      </c>
      <c r="V2265">
        <v>4</v>
      </c>
      <c r="W2265">
        <v>1465</v>
      </c>
      <c r="X2265">
        <v>718</v>
      </c>
      <c r="Y2265">
        <v>203</v>
      </c>
      <c r="Z2265">
        <v>43</v>
      </c>
      <c r="AA2265">
        <v>52</v>
      </c>
      <c r="AB2265">
        <v>903</v>
      </c>
      <c r="AC2265">
        <v>374</v>
      </c>
      <c r="AD2265">
        <v>207</v>
      </c>
      <c r="AE2265">
        <v>62</v>
      </c>
      <c r="AF2265">
        <v>30</v>
      </c>
      <c r="AG2265">
        <v>148</v>
      </c>
      <c r="AH2265">
        <v>43</v>
      </c>
      <c r="AI2265">
        <v>12</v>
      </c>
      <c r="AJ2265">
        <v>12</v>
      </c>
      <c r="AK2265">
        <v>25</v>
      </c>
      <c r="AL2265">
        <v>26</v>
      </c>
      <c r="AM2265">
        <v>17</v>
      </c>
      <c r="AN2265">
        <v>2</v>
      </c>
      <c r="AO2265">
        <v>2</v>
      </c>
      <c r="AP2265">
        <v>0</v>
      </c>
      <c r="AQ2265">
        <v>0</v>
      </c>
      <c r="AR2265">
        <v>0</v>
      </c>
      <c r="AS2265">
        <v>0</v>
      </c>
      <c r="AT2265">
        <v>0</v>
      </c>
      <c r="AU2265">
        <v>0</v>
      </c>
      <c r="AV2265">
        <v>0</v>
      </c>
      <c r="AW2265">
        <v>0</v>
      </c>
      <c r="AX2265">
        <v>0</v>
      </c>
      <c r="AY2265">
        <v>0</v>
      </c>
      <c r="AZ2265">
        <v>0</v>
      </c>
      <c r="BA2265">
        <v>0</v>
      </c>
      <c r="BB2265">
        <v>0</v>
      </c>
      <c r="BC2265">
        <v>0</v>
      </c>
      <c r="BD2265">
        <v>0</v>
      </c>
      <c r="BE2265">
        <v>0</v>
      </c>
      <c r="BF2265">
        <v>0</v>
      </c>
      <c r="BG2265" s="20">
        <v>1</v>
      </c>
      <c r="BH2265" s="20">
        <v>0</v>
      </c>
      <c r="BI2265" s="20">
        <v>81</v>
      </c>
      <c r="BJ2265" s="20">
        <v>1</v>
      </c>
      <c r="BK2265" s="20">
        <v>258</v>
      </c>
      <c r="BL2265" s="20">
        <v>1100</v>
      </c>
      <c r="BM2265" s="20">
        <v>574</v>
      </c>
      <c r="BN2265" s="20">
        <v>85</v>
      </c>
      <c r="BO2265" s="20">
        <v>21</v>
      </c>
      <c r="BP2265" s="20">
        <v>4766</v>
      </c>
      <c r="BQ2265" s="20">
        <v>1055</v>
      </c>
      <c r="BR2265" s="20">
        <v>0</v>
      </c>
      <c r="BS2265" s="20">
        <v>365</v>
      </c>
      <c r="BT2265" s="20">
        <v>648</v>
      </c>
      <c r="BU2265" s="20">
        <v>1153</v>
      </c>
      <c r="BV2265" s="20">
        <v>2336</v>
      </c>
    </row>
    <row r="2266" spans="1:74" x14ac:dyDescent="0.25">
      <c r="A2266" s="20" t="s">
        <v>405</v>
      </c>
      <c r="B2266" s="20" t="s">
        <v>626</v>
      </c>
      <c r="C2266" s="20" t="s">
        <v>637</v>
      </c>
      <c r="D2266" s="1">
        <v>44584</v>
      </c>
      <c r="E2266">
        <v>101</v>
      </c>
      <c r="F2266">
        <v>1</v>
      </c>
      <c r="G2266">
        <v>1</v>
      </c>
      <c r="H2266">
        <v>0</v>
      </c>
      <c r="I2266">
        <v>0</v>
      </c>
      <c r="J2266">
        <v>57</v>
      </c>
      <c r="K2266">
        <v>16</v>
      </c>
      <c r="L2266">
        <v>5</v>
      </c>
      <c r="M2266">
        <v>1</v>
      </c>
      <c r="N2266">
        <v>1</v>
      </c>
      <c r="O2266">
        <v>1</v>
      </c>
      <c r="P2266">
        <v>0</v>
      </c>
      <c r="Q2266">
        <v>0</v>
      </c>
      <c r="R2266">
        <v>329</v>
      </c>
      <c r="S2266">
        <v>216</v>
      </c>
      <c r="T2266">
        <v>63</v>
      </c>
      <c r="U2266">
        <v>1</v>
      </c>
      <c r="V2266">
        <v>4</v>
      </c>
      <c r="W2266">
        <v>1440</v>
      </c>
      <c r="X2266">
        <v>714</v>
      </c>
      <c r="Y2266">
        <v>196</v>
      </c>
      <c r="Z2266">
        <v>43</v>
      </c>
      <c r="AA2266">
        <v>50</v>
      </c>
      <c r="AB2266">
        <v>887</v>
      </c>
      <c r="AC2266">
        <v>381</v>
      </c>
      <c r="AD2266">
        <v>204</v>
      </c>
      <c r="AE2266">
        <v>59</v>
      </c>
      <c r="AF2266">
        <v>31</v>
      </c>
      <c r="AG2266">
        <v>139</v>
      </c>
      <c r="AH2266">
        <v>42</v>
      </c>
      <c r="AI2266">
        <v>11</v>
      </c>
      <c r="AJ2266">
        <v>11</v>
      </c>
      <c r="AK2266">
        <v>24</v>
      </c>
      <c r="AL2266">
        <v>26</v>
      </c>
      <c r="AM2266">
        <v>19</v>
      </c>
      <c r="AN2266">
        <v>2</v>
      </c>
      <c r="AO2266">
        <v>2</v>
      </c>
      <c r="AP2266">
        <v>0</v>
      </c>
      <c r="AQ2266">
        <v>0</v>
      </c>
      <c r="AR2266">
        <v>0</v>
      </c>
      <c r="AS2266">
        <v>0</v>
      </c>
      <c r="AT2266">
        <v>0</v>
      </c>
      <c r="AU2266">
        <v>0</v>
      </c>
      <c r="AV2266">
        <v>0</v>
      </c>
      <c r="AW2266">
        <v>0</v>
      </c>
      <c r="AX2266">
        <v>0</v>
      </c>
      <c r="AY2266">
        <v>0</v>
      </c>
      <c r="AZ2266">
        <v>0</v>
      </c>
      <c r="BA2266">
        <v>0</v>
      </c>
      <c r="BB2266">
        <v>0</v>
      </c>
      <c r="BC2266">
        <v>0</v>
      </c>
      <c r="BD2266">
        <v>0</v>
      </c>
      <c r="BE2266">
        <v>0</v>
      </c>
      <c r="BF2266">
        <v>0</v>
      </c>
      <c r="BG2266" s="20">
        <v>1</v>
      </c>
      <c r="BH2266" s="20">
        <v>0</v>
      </c>
      <c r="BI2266" s="20">
        <v>76</v>
      </c>
      <c r="BJ2266" s="20">
        <v>1</v>
      </c>
      <c r="BK2266" s="20">
        <v>254</v>
      </c>
      <c r="BL2266" s="20">
        <v>1083</v>
      </c>
      <c r="BM2266" s="20">
        <v>562</v>
      </c>
      <c r="BN2266" s="20">
        <v>79</v>
      </c>
      <c r="BO2266" s="20">
        <v>21</v>
      </c>
      <c r="BP2266" s="20">
        <v>4633</v>
      </c>
      <c r="BQ2266" s="20">
        <v>1071</v>
      </c>
      <c r="BR2266" s="20">
        <v>0</v>
      </c>
      <c r="BS2266" s="20">
        <v>351</v>
      </c>
      <c r="BT2266" s="20">
        <v>644</v>
      </c>
      <c r="BU2266" s="20">
        <v>1128</v>
      </c>
      <c r="BV2266" s="20">
        <v>2250</v>
      </c>
    </row>
    <row r="2267" spans="1:74" x14ac:dyDescent="0.25">
      <c r="A2267" s="20" t="s">
        <v>405</v>
      </c>
      <c r="B2267" s="20" t="s">
        <v>626</v>
      </c>
      <c r="C2267" s="20" t="s">
        <v>637</v>
      </c>
      <c r="D2267" s="1">
        <v>44591</v>
      </c>
      <c r="E2267">
        <v>101</v>
      </c>
      <c r="F2267">
        <v>1</v>
      </c>
      <c r="G2267">
        <v>1</v>
      </c>
      <c r="H2267">
        <v>0</v>
      </c>
      <c r="I2267">
        <v>0</v>
      </c>
      <c r="J2267">
        <v>58</v>
      </c>
      <c r="K2267">
        <v>16</v>
      </c>
      <c r="L2267">
        <v>5</v>
      </c>
      <c r="M2267">
        <v>1</v>
      </c>
      <c r="N2267">
        <v>1</v>
      </c>
      <c r="O2267">
        <v>1</v>
      </c>
      <c r="P2267">
        <v>0</v>
      </c>
      <c r="Q2267">
        <v>0</v>
      </c>
      <c r="R2267">
        <v>329</v>
      </c>
      <c r="S2267">
        <v>219</v>
      </c>
      <c r="T2267">
        <v>63</v>
      </c>
      <c r="U2267">
        <v>1</v>
      </c>
      <c r="V2267">
        <v>4</v>
      </c>
      <c r="W2267">
        <v>1446</v>
      </c>
      <c r="X2267">
        <v>726</v>
      </c>
      <c r="Y2267">
        <v>195</v>
      </c>
      <c r="Z2267">
        <v>44</v>
      </c>
      <c r="AA2267">
        <v>51</v>
      </c>
      <c r="AB2267">
        <v>889</v>
      </c>
      <c r="AC2267">
        <v>394</v>
      </c>
      <c r="AD2267">
        <v>202</v>
      </c>
      <c r="AE2267">
        <v>59</v>
      </c>
      <c r="AF2267">
        <v>31</v>
      </c>
      <c r="AG2267">
        <v>139</v>
      </c>
      <c r="AH2267">
        <v>42</v>
      </c>
      <c r="AI2267">
        <v>11</v>
      </c>
      <c r="AJ2267">
        <v>11</v>
      </c>
      <c r="AK2267">
        <v>24</v>
      </c>
      <c r="AL2267">
        <v>26</v>
      </c>
      <c r="AM2267">
        <v>20</v>
      </c>
      <c r="AN2267">
        <v>2</v>
      </c>
      <c r="AO2267">
        <v>2</v>
      </c>
      <c r="AP2267">
        <v>0</v>
      </c>
      <c r="AQ2267">
        <v>0</v>
      </c>
      <c r="AR2267">
        <v>0</v>
      </c>
      <c r="AS2267">
        <v>0</v>
      </c>
      <c r="AT2267">
        <v>0</v>
      </c>
      <c r="AU2267">
        <v>0</v>
      </c>
      <c r="AV2267">
        <v>0</v>
      </c>
      <c r="AW2267">
        <v>0</v>
      </c>
      <c r="AX2267">
        <v>0</v>
      </c>
      <c r="AY2267">
        <v>0</v>
      </c>
      <c r="AZ2267">
        <v>0</v>
      </c>
      <c r="BA2267">
        <v>0</v>
      </c>
      <c r="BB2267">
        <v>0</v>
      </c>
      <c r="BC2267">
        <v>0</v>
      </c>
      <c r="BD2267">
        <v>0</v>
      </c>
      <c r="BE2267">
        <v>0</v>
      </c>
      <c r="BF2267">
        <v>0</v>
      </c>
      <c r="BG2267" s="20">
        <v>1</v>
      </c>
      <c r="BH2267" s="20">
        <v>0</v>
      </c>
      <c r="BI2267" s="20">
        <v>76</v>
      </c>
      <c r="BJ2267" s="20">
        <v>1</v>
      </c>
      <c r="BK2267" s="20">
        <v>254</v>
      </c>
      <c r="BL2267" s="20">
        <v>1088</v>
      </c>
      <c r="BM2267" s="20">
        <v>567</v>
      </c>
      <c r="BN2267" s="20">
        <v>79</v>
      </c>
      <c r="BO2267" s="20">
        <v>21</v>
      </c>
      <c r="BP2267" s="20">
        <v>4637</v>
      </c>
      <c r="BQ2267" s="20">
        <v>1113</v>
      </c>
      <c r="BR2267" s="20">
        <v>0</v>
      </c>
      <c r="BS2267" s="20">
        <v>349</v>
      </c>
      <c r="BT2267" s="20">
        <v>639</v>
      </c>
      <c r="BU2267" s="20">
        <v>1118</v>
      </c>
      <c r="BV2267" s="20">
        <v>2272</v>
      </c>
    </row>
    <row r="2268" spans="1:74" x14ac:dyDescent="0.25">
      <c r="A2268" s="20" t="s">
        <v>405</v>
      </c>
      <c r="B2268" s="20" t="s">
        <v>626</v>
      </c>
      <c r="C2268" s="20" t="s">
        <v>637</v>
      </c>
      <c r="D2268" s="1">
        <v>44599</v>
      </c>
      <c r="E2268">
        <v>102</v>
      </c>
      <c r="F2268">
        <v>1</v>
      </c>
      <c r="G2268">
        <v>1</v>
      </c>
      <c r="H2268">
        <v>0</v>
      </c>
      <c r="I2268">
        <v>0</v>
      </c>
      <c r="J2268">
        <v>58</v>
      </c>
      <c r="K2268">
        <v>16</v>
      </c>
      <c r="L2268">
        <v>6</v>
      </c>
      <c r="M2268">
        <v>1</v>
      </c>
      <c r="N2268">
        <v>1</v>
      </c>
      <c r="O2268">
        <v>1</v>
      </c>
      <c r="P2268">
        <v>0</v>
      </c>
      <c r="Q2268">
        <v>0</v>
      </c>
      <c r="R2268">
        <v>327</v>
      </c>
      <c r="S2268">
        <v>217</v>
      </c>
      <c r="T2268">
        <v>62</v>
      </c>
      <c r="U2268">
        <v>1</v>
      </c>
      <c r="V2268">
        <v>4</v>
      </c>
      <c r="W2268">
        <v>1441</v>
      </c>
      <c r="X2268">
        <v>731</v>
      </c>
      <c r="Y2268">
        <v>195</v>
      </c>
      <c r="Z2268">
        <v>45</v>
      </c>
      <c r="AA2268">
        <v>49</v>
      </c>
      <c r="AB2268">
        <v>889</v>
      </c>
      <c r="AC2268">
        <v>399</v>
      </c>
      <c r="AD2268">
        <v>202</v>
      </c>
      <c r="AE2268">
        <v>59</v>
      </c>
      <c r="AF2268">
        <v>31</v>
      </c>
      <c r="AG2268">
        <v>140</v>
      </c>
      <c r="AH2268">
        <v>43</v>
      </c>
      <c r="AI2268">
        <v>11</v>
      </c>
      <c r="AJ2268">
        <v>11</v>
      </c>
      <c r="AK2268">
        <v>24</v>
      </c>
      <c r="AL2268">
        <v>26</v>
      </c>
      <c r="AM2268">
        <v>20</v>
      </c>
      <c r="AN2268">
        <v>2</v>
      </c>
      <c r="AO2268">
        <v>2</v>
      </c>
      <c r="AP2268">
        <v>0</v>
      </c>
      <c r="AQ2268">
        <v>0</v>
      </c>
      <c r="AR2268">
        <v>0</v>
      </c>
      <c r="AS2268">
        <v>0</v>
      </c>
      <c r="AT2268">
        <v>0</v>
      </c>
      <c r="AU2268">
        <v>0</v>
      </c>
      <c r="AV2268">
        <v>0</v>
      </c>
      <c r="AW2268">
        <v>0</v>
      </c>
      <c r="AX2268">
        <v>0</v>
      </c>
      <c r="AY2268">
        <v>0</v>
      </c>
      <c r="AZ2268">
        <v>0</v>
      </c>
      <c r="BA2268">
        <v>0</v>
      </c>
      <c r="BB2268">
        <v>0</v>
      </c>
      <c r="BC2268">
        <v>0</v>
      </c>
      <c r="BD2268">
        <v>0</v>
      </c>
      <c r="BE2268">
        <v>0</v>
      </c>
      <c r="BF2268">
        <v>0</v>
      </c>
      <c r="BG2268" s="20">
        <v>1</v>
      </c>
      <c r="BH2268" s="20">
        <v>0</v>
      </c>
      <c r="BI2268" s="20">
        <v>76</v>
      </c>
      <c r="BJ2268" s="20">
        <v>1</v>
      </c>
      <c r="BK2268" s="20">
        <v>252</v>
      </c>
      <c r="BL2268" s="20">
        <v>1084</v>
      </c>
      <c r="BM2268" s="20">
        <v>568</v>
      </c>
      <c r="BN2268" s="20">
        <v>80</v>
      </c>
      <c r="BO2268" s="20">
        <v>21</v>
      </c>
      <c r="BP2268" s="20">
        <v>4630</v>
      </c>
      <c r="BQ2268" s="20">
        <v>1129</v>
      </c>
      <c r="BR2268" s="20">
        <v>0</v>
      </c>
      <c r="BS2268" s="20">
        <v>347</v>
      </c>
      <c r="BT2268" s="20">
        <v>626</v>
      </c>
      <c r="BU2268" s="20">
        <v>1110</v>
      </c>
      <c r="BV2268" s="20">
        <v>2286</v>
      </c>
    </row>
    <row r="2269" spans="1:74" x14ac:dyDescent="0.25">
      <c r="A2269" s="20" t="s">
        <v>405</v>
      </c>
      <c r="B2269" s="20" t="s">
        <v>626</v>
      </c>
      <c r="C2269" s="20" t="s">
        <v>637</v>
      </c>
      <c r="D2269" s="1">
        <v>44606</v>
      </c>
      <c r="E2269">
        <v>102</v>
      </c>
      <c r="F2269">
        <v>1</v>
      </c>
      <c r="G2269">
        <v>1</v>
      </c>
      <c r="H2269">
        <v>0</v>
      </c>
      <c r="I2269">
        <v>0</v>
      </c>
      <c r="J2269">
        <v>58</v>
      </c>
      <c r="K2269">
        <v>16</v>
      </c>
      <c r="L2269">
        <v>6</v>
      </c>
      <c r="M2269">
        <v>1</v>
      </c>
      <c r="N2269">
        <v>1</v>
      </c>
      <c r="O2269">
        <v>1</v>
      </c>
      <c r="P2269">
        <v>0</v>
      </c>
      <c r="Q2269">
        <v>0</v>
      </c>
      <c r="R2269">
        <v>329</v>
      </c>
      <c r="S2269">
        <v>219</v>
      </c>
      <c r="T2269">
        <v>62</v>
      </c>
      <c r="U2269">
        <v>1</v>
      </c>
      <c r="V2269">
        <v>4</v>
      </c>
      <c r="W2269">
        <v>1423</v>
      </c>
      <c r="X2269">
        <v>728</v>
      </c>
      <c r="Y2269">
        <v>193</v>
      </c>
      <c r="Z2269">
        <v>45</v>
      </c>
      <c r="AA2269">
        <v>45</v>
      </c>
      <c r="AB2269">
        <v>900</v>
      </c>
      <c r="AC2269">
        <v>409</v>
      </c>
      <c r="AD2269">
        <v>202</v>
      </c>
      <c r="AE2269">
        <v>59</v>
      </c>
      <c r="AF2269">
        <v>36</v>
      </c>
      <c r="AG2269">
        <v>143</v>
      </c>
      <c r="AH2269">
        <v>45</v>
      </c>
      <c r="AI2269">
        <v>11</v>
      </c>
      <c r="AJ2269">
        <v>11</v>
      </c>
      <c r="AK2269">
        <v>24</v>
      </c>
      <c r="AL2269">
        <v>26</v>
      </c>
      <c r="AM2269">
        <v>20</v>
      </c>
      <c r="AN2269">
        <v>2</v>
      </c>
      <c r="AO2269">
        <v>2</v>
      </c>
      <c r="AP2269">
        <v>0</v>
      </c>
      <c r="AQ2269">
        <v>0</v>
      </c>
      <c r="AR2269">
        <v>0</v>
      </c>
      <c r="AS2269">
        <v>0</v>
      </c>
      <c r="AT2269">
        <v>0</v>
      </c>
      <c r="AU2269">
        <v>0</v>
      </c>
      <c r="AV2269">
        <v>0</v>
      </c>
      <c r="AW2269">
        <v>0</v>
      </c>
      <c r="AX2269">
        <v>0</v>
      </c>
      <c r="AY2269">
        <v>0</v>
      </c>
      <c r="AZ2269">
        <v>0</v>
      </c>
      <c r="BA2269">
        <v>0</v>
      </c>
      <c r="BB2269">
        <v>0</v>
      </c>
      <c r="BC2269">
        <v>0</v>
      </c>
      <c r="BD2269">
        <v>0</v>
      </c>
      <c r="BE2269">
        <v>0</v>
      </c>
      <c r="BF2269">
        <v>0</v>
      </c>
      <c r="BG2269" s="20">
        <v>1</v>
      </c>
      <c r="BH2269" s="20">
        <v>0</v>
      </c>
      <c r="BI2269" s="20">
        <v>76</v>
      </c>
      <c r="BJ2269" s="20">
        <v>1</v>
      </c>
      <c r="BK2269" s="20">
        <v>254</v>
      </c>
      <c r="BL2269" s="20">
        <v>1072</v>
      </c>
      <c r="BM2269" s="20">
        <v>574</v>
      </c>
      <c r="BN2269" s="20">
        <v>81</v>
      </c>
      <c r="BO2269" s="20">
        <v>21</v>
      </c>
      <c r="BP2269" s="20">
        <v>4673</v>
      </c>
      <c r="BQ2269" s="20">
        <v>1167</v>
      </c>
      <c r="BR2269" s="20">
        <v>0</v>
      </c>
      <c r="BS2269" s="20">
        <v>347</v>
      </c>
      <c r="BT2269" s="20">
        <v>623</v>
      </c>
      <c r="BU2269" s="20">
        <v>1125</v>
      </c>
      <c r="BV2269" s="20">
        <v>2313</v>
      </c>
    </row>
    <row r="2270" spans="1:74" x14ac:dyDescent="0.25">
      <c r="A2270" s="20" t="s">
        <v>405</v>
      </c>
      <c r="B2270" s="20" t="s">
        <v>406</v>
      </c>
      <c r="C2270" s="20" t="s">
        <v>408</v>
      </c>
      <c r="D2270" s="1">
        <v>44493</v>
      </c>
      <c r="E2270">
        <v>98</v>
      </c>
      <c r="F2270">
        <v>1</v>
      </c>
      <c r="G2270">
        <v>1</v>
      </c>
      <c r="H2270">
        <v>0</v>
      </c>
      <c r="I2270">
        <v>0</v>
      </c>
      <c r="J2270">
        <v>22</v>
      </c>
      <c r="K2270">
        <v>0</v>
      </c>
      <c r="L2270">
        <v>11</v>
      </c>
      <c r="M2270">
        <v>5</v>
      </c>
      <c r="N2270">
        <v>2</v>
      </c>
      <c r="O2270">
        <v>0</v>
      </c>
      <c r="P2270">
        <v>0</v>
      </c>
      <c r="Q2270">
        <v>0</v>
      </c>
      <c r="R2270">
        <v>322</v>
      </c>
      <c r="S2270">
        <v>0</v>
      </c>
      <c r="T2270">
        <v>67</v>
      </c>
      <c r="U2270">
        <v>32</v>
      </c>
      <c r="V2270">
        <v>10</v>
      </c>
      <c r="W2270">
        <v>1364</v>
      </c>
      <c r="X2270">
        <v>0</v>
      </c>
      <c r="Y2270">
        <v>39</v>
      </c>
      <c r="Z2270">
        <v>196</v>
      </c>
      <c r="AA2270">
        <v>155</v>
      </c>
      <c r="AB2270">
        <v>925</v>
      </c>
      <c r="AC2270">
        <v>28</v>
      </c>
      <c r="AD2270">
        <v>2</v>
      </c>
      <c r="AE2270">
        <v>31</v>
      </c>
      <c r="AF2270">
        <v>345</v>
      </c>
      <c r="AG2270">
        <v>115</v>
      </c>
      <c r="AH2270">
        <v>0</v>
      </c>
      <c r="AI2270">
        <v>1</v>
      </c>
      <c r="AJ2270">
        <v>27</v>
      </c>
      <c r="AK2270">
        <v>19</v>
      </c>
      <c r="AL2270">
        <v>57</v>
      </c>
      <c r="AM2270">
        <v>0</v>
      </c>
      <c r="AN2270">
        <v>8</v>
      </c>
      <c r="AO2270">
        <v>0</v>
      </c>
      <c r="AP2270">
        <v>0</v>
      </c>
      <c r="AQ2270">
        <v>0</v>
      </c>
      <c r="AR2270">
        <v>0</v>
      </c>
      <c r="AS2270">
        <v>0</v>
      </c>
      <c r="AT2270">
        <v>0</v>
      </c>
      <c r="AU2270">
        <v>0</v>
      </c>
      <c r="AV2270">
        <v>0</v>
      </c>
      <c r="AW2270">
        <v>0</v>
      </c>
      <c r="AX2270">
        <v>0</v>
      </c>
      <c r="AY2270">
        <v>0</v>
      </c>
      <c r="AZ2270">
        <v>0</v>
      </c>
      <c r="BA2270">
        <v>1</v>
      </c>
      <c r="BB2270">
        <v>13</v>
      </c>
      <c r="BC2270">
        <v>10</v>
      </c>
      <c r="BD2270">
        <v>0</v>
      </c>
      <c r="BE2270">
        <v>1</v>
      </c>
      <c r="BF2270">
        <v>8</v>
      </c>
      <c r="BG2270" s="20"/>
      <c r="BH2270" s="20"/>
      <c r="BI2270" s="20"/>
      <c r="BJ2270" s="20"/>
      <c r="BK2270" s="20"/>
      <c r="BL2270" s="20"/>
      <c r="BM2270" s="20"/>
      <c r="BN2270" s="20"/>
      <c r="BO2270" s="20"/>
      <c r="BP2270" s="20"/>
      <c r="BQ2270" s="20"/>
      <c r="BR2270" s="20"/>
      <c r="BS2270" s="20"/>
      <c r="BT2270" s="20"/>
      <c r="BU2270" s="20"/>
      <c r="BV2270" s="20"/>
    </row>
    <row r="2271" spans="1:74" x14ac:dyDescent="0.25">
      <c r="A2271" s="20" t="s">
        <v>405</v>
      </c>
      <c r="B2271" s="20" t="s">
        <v>406</v>
      </c>
      <c r="C2271" s="20" t="s">
        <v>408</v>
      </c>
      <c r="D2271" s="1">
        <v>44500</v>
      </c>
      <c r="E2271">
        <v>98</v>
      </c>
      <c r="F2271">
        <v>1</v>
      </c>
      <c r="G2271">
        <v>1</v>
      </c>
      <c r="H2271">
        <v>0</v>
      </c>
      <c r="I2271">
        <v>0</v>
      </c>
      <c r="J2271">
        <v>24</v>
      </c>
      <c r="K2271">
        <v>0</v>
      </c>
      <c r="L2271">
        <v>11</v>
      </c>
      <c r="M2271">
        <v>5</v>
      </c>
      <c r="N2271">
        <v>2</v>
      </c>
      <c r="O2271">
        <v>0</v>
      </c>
      <c r="P2271">
        <v>0</v>
      </c>
      <c r="Q2271">
        <v>0</v>
      </c>
      <c r="R2271">
        <v>320</v>
      </c>
      <c r="S2271">
        <v>0</v>
      </c>
      <c r="T2271">
        <v>93</v>
      </c>
      <c r="U2271">
        <v>32</v>
      </c>
      <c r="V2271">
        <v>10</v>
      </c>
      <c r="W2271">
        <v>1366</v>
      </c>
      <c r="X2271">
        <v>0</v>
      </c>
      <c r="Y2271">
        <v>59</v>
      </c>
      <c r="Z2271">
        <v>194</v>
      </c>
      <c r="AA2271">
        <v>153</v>
      </c>
      <c r="AB2271">
        <v>922</v>
      </c>
      <c r="AC2271">
        <v>35</v>
      </c>
      <c r="AD2271">
        <v>2</v>
      </c>
      <c r="AE2271">
        <v>29</v>
      </c>
      <c r="AF2271">
        <v>347</v>
      </c>
      <c r="AG2271">
        <v>115</v>
      </c>
      <c r="AH2271">
        <v>0</v>
      </c>
      <c r="AI2271">
        <v>1</v>
      </c>
      <c r="AJ2271">
        <v>27</v>
      </c>
      <c r="AK2271">
        <v>19</v>
      </c>
      <c r="AL2271">
        <v>58</v>
      </c>
      <c r="AM2271">
        <v>0</v>
      </c>
      <c r="AN2271">
        <v>11</v>
      </c>
      <c r="AO2271">
        <v>0</v>
      </c>
      <c r="AP2271">
        <v>0</v>
      </c>
      <c r="AQ2271">
        <v>0</v>
      </c>
      <c r="AR2271">
        <v>0</v>
      </c>
      <c r="AS2271">
        <v>0</v>
      </c>
      <c r="AT2271">
        <v>0</v>
      </c>
      <c r="AU2271">
        <v>0</v>
      </c>
      <c r="AV2271">
        <v>0</v>
      </c>
      <c r="AW2271">
        <v>0</v>
      </c>
      <c r="AX2271">
        <v>0</v>
      </c>
      <c r="AY2271">
        <v>0</v>
      </c>
      <c r="AZ2271">
        <v>0</v>
      </c>
      <c r="BA2271">
        <v>1</v>
      </c>
      <c r="BB2271">
        <v>13</v>
      </c>
      <c r="BC2271">
        <v>10</v>
      </c>
      <c r="BD2271">
        <v>0</v>
      </c>
      <c r="BE2271">
        <v>1</v>
      </c>
      <c r="BF2271">
        <v>8</v>
      </c>
      <c r="BG2271" s="20"/>
      <c r="BH2271" s="20"/>
      <c r="BI2271" s="20"/>
      <c r="BJ2271" s="20"/>
      <c r="BK2271" s="20"/>
      <c r="BL2271" s="20"/>
      <c r="BM2271" s="20"/>
      <c r="BN2271" s="20"/>
      <c r="BO2271" s="20"/>
      <c r="BP2271" s="20"/>
      <c r="BQ2271" s="20"/>
      <c r="BR2271" s="20"/>
      <c r="BS2271" s="20"/>
      <c r="BT2271" s="20"/>
      <c r="BU2271" s="20"/>
      <c r="BV2271" s="20"/>
    </row>
    <row r="2272" spans="1:74" x14ac:dyDescent="0.25">
      <c r="A2272" s="20" t="s">
        <v>405</v>
      </c>
      <c r="B2272" s="20" t="s">
        <v>406</v>
      </c>
      <c r="C2272" s="20" t="s">
        <v>408</v>
      </c>
      <c r="D2272" s="1">
        <v>44507</v>
      </c>
      <c r="E2272">
        <v>98</v>
      </c>
      <c r="F2272">
        <v>1</v>
      </c>
      <c r="G2272">
        <v>1</v>
      </c>
      <c r="H2272">
        <v>0</v>
      </c>
      <c r="I2272">
        <v>0</v>
      </c>
      <c r="J2272">
        <v>24</v>
      </c>
      <c r="K2272">
        <v>0</v>
      </c>
      <c r="L2272">
        <v>11</v>
      </c>
      <c r="M2272">
        <v>5</v>
      </c>
      <c r="N2272">
        <v>2</v>
      </c>
      <c r="O2272">
        <v>0</v>
      </c>
      <c r="P2272">
        <v>0</v>
      </c>
      <c r="Q2272">
        <v>0</v>
      </c>
      <c r="R2272">
        <v>319</v>
      </c>
      <c r="S2272">
        <v>117</v>
      </c>
      <c r="T2272">
        <v>13</v>
      </c>
      <c r="U2272">
        <v>31</v>
      </c>
      <c r="V2272">
        <v>10</v>
      </c>
      <c r="W2272">
        <v>1364</v>
      </c>
      <c r="X2272">
        <v>94</v>
      </c>
      <c r="Y2272">
        <v>10</v>
      </c>
      <c r="Z2272">
        <v>193</v>
      </c>
      <c r="AA2272">
        <v>155</v>
      </c>
      <c r="AB2272">
        <v>923</v>
      </c>
      <c r="AC2272">
        <v>39</v>
      </c>
      <c r="AD2272">
        <v>2</v>
      </c>
      <c r="AE2272">
        <v>29</v>
      </c>
      <c r="AF2272">
        <v>347</v>
      </c>
      <c r="AG2272">
        <v>121</v>
      </c>
      <c r="AH2272">
        <v>2</v>
      </c>
      <c r="AI2272">
        <v>2</v>
      </c>
      <c r="AJ2272">
        <v>30</v>
      </c>
      <c r="AK2272">
        <v>19</v>
      </c>
      <c r="AL2272">
        <v>58</v>
      </c>
      <c r="AM2272">
        <v>12</v>
      </c>
      <c r="AN2272">
        <v>8</v>
      </c>
      <c r="AO2272">
        <v>0</v>
      </c>
      <c r="AP2272">
        <v>0</v>
      </c>
      <c r="AQ2272">
        <v>0</v>
      </c>
      <c r="AR2272">
        <v>0</v>
      </c>
      <c r="AS2272">
        <v>0</v>
      </c>
      <c r="AT2272">
        <v>0</v>
      </c>
      <c r="AU2272">
        <v>0</v>
      </c>
      <c r="AV2272">
        <v>0</v>
      </c>
      <c r="AW2272">
        <v>0</v>
      </c>
      <c r="AX2272">
        <v>0</v>
      </c>
      <c r="AY2272">
        <v>0</v>
      </c>
      <c r="AZ2272">
        <v>0</v>
      </c>
      <c r="BA2272">
        <v>1</v>
      </c>
      <c r="BB2272">
        <v>0</v>
      </c>
      <c r="BC2272">
        <v>0</v>
      </c>
      <c r="BD2272">
        <v>0</v>
      </c>
      <c r="BE2272">
        <v>0</v>
      </c>
      <c r="BF2272">
        <v>0</v>
      </c>
      <c r="BG2272" s="20">
        <v>1</v>
      </c>
      <c r="BH2272" s="20">
        <v>0</v>
      </c>
      <c r="BI2272" s="20">
        <v>75</v>
      </c>
      <c r="BJ2272" s="20">
        <v>1</v>
      </c>
      <c r="BK2272" s="20">
        <v>260</v>
      </c>
      <c r="BL2272" s="20">
        <v>924</v>
      </c>
      <c r="BM2272" s="20">
        <v>526</v>
      </c>
      <c r="BN2272" s="20">
        <v>62</v>
      </c>
      <c r="BO2272" s="20">
        <v>49</v>
      </c>
      <c r="BP2272" s="20"/>
      <c r="BQ2272" s="20"/>
      <c r="BR2272" s="20"/>
      <c r="BS2272" s="20"/>
      <c r="BT2272" s="20"/>
      <c r="BU2272" s="20"/>
      <c r="BV2272" s="20"/>
    </row>
    <row r="2273" spans="1:74" x14ac:dyDescent="0.25">
      <c r="A2273" s="20" t="s">
        <v>405</v>
      </c>
      <c r="B2273" s="20" t="s">
        <v>406</v>
      </c>
      <c r="C2273" s="20" t="s">
        <v>408</v>
      </c>
      <c r="D2273" s="1">
        <v>44514</v>
      </c>
      <c r="E2273">
        <v>98</v>
      </c>
      <c r="F2273">
        <v>1</v>
      </c>
      <c r="G2273">
        <v>1</v>
      </c>
      <c r="H2273">
        <v>0</v>
      </c>
      <c r="I2273">
        <v>0</v>
      </c>
      <c r="J2273">
        <v>26</v>
      </c>
      <c r="K2273">
        <v>0</v>
      </c>
      <c r="L2273">
        <v>11</v>
      </c>
      <c r="M2273">
        <v>4</v>
      </c>
      <c r="N2273">
        <v>2</v>
      </c>
      <c r="O2273">
        <v>0</v>
      </c>
      <c r="P2273">
        <v>0</v>
      </c>
      <c r="Q2273">
        <v>0</v>
      </c>
      <c r="R2273">
        <v>320</v>
      </c>
      <c r="S2273">
        <v>147</v>
      </c>
      <c r="T2273">
        <v>12</v>
      </c>
      <c r="U2273">
        <v>31</v>
      </c>
      <c r="V2273">
        <v>9</v>
      </c>
      <c r="W2273">
        <v>1363</v>
      </c>
      <c r="X2273">
        <v>118</v>
      </c>
      <c r="Y2273">
        <v>10</v>
      </c>
      <c r="Z2273">
        <v>192</v>
      </c>
      <c r="AA2273">
        <v>151</v>
      </c>
      <c r="AB2273">
        <v>932</v>
      </c>
      <c r="AC2273">
        <v>54</v>
      </c>
      <c r="AD2273">
        <v>2</v>
      </c>
      <c r="AE2273">
        <v>28</v>
      </c>
      <c r="AF2273">
        <v>352</v>
      </c>
      <c r="AG2273">
        <v>120</v>
      </c>
      <c r="AH2273">
        <v>3</v>
      </c>
      <c r="AI2273">
        <v>2</v>
      </c>
      <c r="AJ2273">
        <v>28</v>
      </c>
      <c r="AK2273">
        <v>19</v>
      </c>
      <c r="AL2273">
        <v>58</v>
      </c>
      <c r="AM2273">
        <v>26</v>
      </c>
      <c r="AN2273">
        <v>8</v>
      </c>
      <c r="AO2273">
        <v>0</v>
      </c>
      <c r="AP2273">
        <v>0</v>
      </c>
      <c r="AQ2273">
        <v>0</v>
      </c>
      <c r="AR2273">
        <v>0</v>
      </c>
      <c r="AS2273">
        <v>0</v>
      </c>
      <c r="AT2273">
        <v>0</v>
      </c>
      <c r="AU2273">
        <v>0</v>
      </c>
      <c r="AV2273">
        <v>0</v>
      </c>
      <c r="AW2273">
        <v>0</v>
      </c>
      <c r="AX2273">
        <v>0</v>
      </c>
      <c r="AY2273">
        <v>0</v>
      </c>
      <c r="AZ2273">
        <v>0</v>
      </c>
      <c r="BA2273">
        <v>1</v>
      </c>
      <c r="BB2273">
        <v>0</v>
      </c>
      <c r="BC2273">
        <v>0</v>
      </c>
      <c r="BD2273">
        <v>0</v>
      </c>
      <c r="BE2273">
        <v>0</v>
      </c>
      <c r="BF2273">
        <v>0</v>
      </c>
      <c r="BG2273" s="20">
        <v>1</v>
      </c>
      <c r="BH2273" s="20">
        <v>0</v>
      </c>
      <c r="BI2273" s="20">
        <v>76</v>
      </c>
      <c r="BJ2273" s="20">
        <v>1</v>
      </c>
      <c r="BK2273" s="20">
        <v>262</v>
      </c>
      <c r="BL2273" s="20">
        <v>927</v>
      </c>
      <c r="BM2273" s="20">
        <v>532</v>
      </c>
      <c r="BN2273" s="20">
        <v>61</v>
      </c>
      <c r="BO2273" s="20">
        <v>49</v>
      </c>
      <c r="BP2273" s="20"/>
      <c r="BQ2273" s="20"/>
      <c r="BR2273" s="20"/>
      <c r="BS2273" s="20"/>
      <c r="BT2273" s="20"/>
      <c r="BU2273" s="20"/>
      <c r="BV2273" s="20"/>
    </row>
    <row r="2274" spans="1:74" x14ac:dyDescent="0.25">
      <c r="A2274" s="20" t="s">
        <v>405</v>
      </c>
      <c r="B2274" s="20" t="s">
        <v>406</v>
      </c>
      <c r="C2274" s="20" t="s">
        <v>408</v>
      </c>
      <c r="D2274" s="1">
        <v>44521</v>
      </c>
      <c r="E2274">
        <v>99</v>
      </c>
      <c r="F2274">
        <v>1</v>
      </c>
      <c r="G2274">
        <v>1</v>
      </c>
      <c r="H2274">
        <v>0</v>
      </c>
      <c r="I2274">
        <v>0</v>
      </c>
      <c r="J2274">
        <v>32</v>
      </c>
      <c r="K2274">
        <v>0</v>
      </c>
      <c r="L2274">
        <v>11</v>
      </c>
      <c r="M2274">
        <v>5</v>
      </c>
      <c r="N2274">
        <v>2</v>
      </c>
      <c r="O2274">
        <v>0</v>
      </c>
      <c r="P2274">
        <v>0</v>
      </c>
      <c r="Q2274">
        <v>0</v>
      </c>
      <c r="R2274">
        <v>321</v>
      </c>
      <c r="S2274">
        <v>159</v>
      </c>
      <c r="T2274">
        <v>12</v>
      </c>
      <c r="U2274">
        <v>30</v>
      </c>
      <c r="V2274">
        <v>10</v>
      </c>
      <c r="W2274">
        <v>1367</v>
      </c>
      <c r="X2274">
        <v>167</v>
      </c>
      <c r="Y2274">
        <v>10</v>
      </c>
      <c r="Z2274">
        <v>192</v>
      </c>
      <c r="AA2274">
        <v>153</v>
      </c>
      <c r="AB2274">
        <v>932</v>
      </c>
      <c r="AC2274">
        <v>69</v>
      </c>
      <c r="AD2274">
        <v>2</v>
      </c>
      <c r="AE2274">
        <v>29</v>
      </c>
      <c r="AF2274">
        <v>350</v>
      </c>
      <c r="AG2274">
        <v>120</v>
      </c>
      <c r="AH2274">
        <v>3</v>
      </c>
      <c r="AI2274">
        <v>2</v>
      </c>
      <c r="AJ2274">
        <v>28</v>
      </c>
      <c r="AK2274">
        <v>18</v>
      </c>
      <c r="AL2274">
        <v>58</v>
      </c>
      <c r="AM2274">
        <v>30</v>
      </c>
      <c r="AN2274">
        <v>8</v>
      </c>
      <c r="AO2274">
        <v>0</v>
      </c>
      <c r="AP2274">
        <v>0</v>
      </c>
      <c r="AQ2274">
        <v>0</v>
      </c>
      <c r="AR2274">
        <v>0</v>
      </c>
      <c r="AS2274">
        <v>0</v>
      </c>
      <c r="AT2274">
        <v>0</v>
      </c>
      <c r="AU2274">
        <v>0</v>
      </c>
      <c r="AV2274">
        <v>0</v>
      </c>
      <c r="AW2274">
        <v>0</v>
      </c>
      <c r="AX2274">
        <v>0</v>
      </c>
      <c r="AY2274">
        <v>0</v>
      </c>
      <c r="AZ2274">
        <v>0</v>
      </c>
      <c r="BA2274">
        <v>1</v>
      </c>
      <c r="BB2274">
        <v>0</v>
      </c>
      <c r="BC2274">
        <v>0</v>
      </c>
      <c r="BD2274">
        <v>0</v>
      </c>
      <c r="BE2274">
        <v>0</v>
      </c>
      <c r="BF2274">
        <v>0</v>
      </c>
      <c r="BG2274" s="20">
        <v>1</v>
      </c>
      <c r="BH2274" s="20">
        <v>0</v>
      </c>
      <c r="BI2274" s="20">
        <v>76</v>
      </c>
      <c r="BJ2274" s="20">
        <v>1</v>
      </c>
      <c r="BK2274" s="20">
        <v>262</v>
      </c>
      <c r="BL2274" s="20">
        <v>930</v>
      </c>
      <c r="BM2274" s="20">
        <v>532</v>
      </c>
      <c r="BN2274" s="20">
        <v>61</v>
      </c>
      <c r="BO2274" s="20">
        <v>49</v>
      </c>
      <c r="BP2274" s="20"/>
      <c r="BQ2274" s="20"/>
      <c r="BR2274" s="20"/>
      <c r="BS2274" s="20"/>
      <c r="BT2274" s="20"/>
      <c r="BU2274" s="20"/>
      <c r="BV2274" s="20"/>
    </row>
    <row r="2275" spans="1:74" x14ac:dyDescent="0.25">
      <c r="A2275" s="20" t="s">
        <v>405</v>
      </c>
      <c r="B2275" s="20" t="s">
        <v>406</v>
      </c>
      <c r="C2275" s="20" t="s">
        <v>408</v>
      </c>
      <c r="D2275" s="1">
        <v>44528</v>
      </c>
      <c r="E2275">
        <v>99</v>
      </c>
      <c r="F2275">
        <v>1</v>
      </c>
      <c r="G2275">
        <v>1</v>
      </c>
      <c r="H2275">
        <v>0</v>
      </c>
      <c r="I2275">
        <v>0</v>
      </c>
      <c r="J2275">
        <v>34</v>
      </c>
      <c r="K2275">
        <v>0</v>
      </c>
      <c r="L2275">
        <v>11</v>
      </c>
      <c r="M2275">
        <v>5</v>
      </c>
      <c r="N2275">
        <v>2</v>
      </c>
      <c r="O2275">
        <v>0</v>
      </c>
      <c r="P2275">
        <v>0</v>
      </c>
      <c r="Q2275">
        <v>0</v>
      </c>
      <c r="R2275">
        <v>322</v>
      </c>
      <c r="S2275">
        <v>173</v>
      </c>
      <c r="T2275">
        <v>12</v>
      </c>
      <c r="U2275">
        <v>30</v>
      </c>
      <c r="V2275">
        <v>10</v>
      </c>
      <c r="W2275">
        <v>1372</v>
      </c>
      <c r="X2275">
        <v>244</v>
      </c>
      <c r="Y2275">
        <v>10</v>
      </c>
      <c r="Z2275">
        <v>189</v>
      </c>
      <c r="AA2275">
        <v>156</v>
      </c>
      <c r="AB2275">
        <v>932</v>
      </c>
      <c r="AC2275">
        <v>105</v>
      </c>
      <c r="AD2275">
        <v>2</v>
      </c>
      <c r="AE2275">
        <v>29</v>
      </c>
      <c r="AF2275">
        <v>349</v>
      </c>
      <c r="AG2275">
        <v>119</v>
      </c>
      <c r="AH2275">
        <v>3</v>
      </c>
      <c r="AI2275">
        <v>2</v>
      </c>
      <c r="AJ2275">
        <v>28</v>
      </c>
      <c r="AK2275">
        <v>17</v>
      </c>
      <c r="AL2275">
        <v>58</v>
      </c>
      <c r="AM2275">
        <v>33</v>
      </c>
      <c r="AN2275">
        <v>8</v>
      </c>
      <c r="AO2275">
        <v>0</v>
      </c>
      <c r="AP2275">
        <v>0</v>
      </c>
      <c r="AQ2275">
        <v>0</v>
      </c>
      <c r="AR2275">
        <v>0</v>
      </c>
      <c r="AS2275">
        <v>0</v>
      </c>
      <c r="AT2275">
        <v>0</v>
      </c>
      <c r="AU2275">
        <v>0</v>
      </c>
      <c r="AV2275">
        <v>0</v>
      </c>
      <c r="AW2275">
        <v>0</v>
      </c>
      <c r="AX2275">
        <v>0</v>
      </c>
      <c r="AY2275">
        <v>0</v>
      </c>
      <c r="AZ2275">
        <v>0</v>
      </c>
      <c r="BA2275">
        <v>1</v>
      </c>
      <c r="BB2275">
        <v>0</v>
      </c>
      <c r="BC2275">
        <v>0</v>
      </c>
      <c r="BD2275">
        <v>0</v>
      </c>
      <c r="BE2275">
        <v>0</v>
      </c>
      <c r="BF2275">
        <v>0</v>
      </c>
      <c r="BG2275" s="20">
        <v>1</v>
      </c>
      <c r="BH2275" s="20">
        <v>0</v>
      </c>
      <c r="BI2275" s="20">
        <v>78</v>
      </c>
      <c r="BJ2275" s="20">
        <v>1</v>
      </c>
      <c r="BK2275" s="20">
        <v>265</v>
      </c>
      <c r="BL2275" s="20">
        <v>941</v>
      </c>
      <c r="BM2275" s="20">
        <v>533</v>
      </c>
      <c r="BN2275" s="20">
        <v>60</v>
      </c>
      <c r="BO2275" s="20">
        <v>50</v>
      </c>
      <c r="BP2275" s="20"/>
      <c r="BQ2275" s="20"/>
      <c r="BR2275" s="20"/>
      <c r="BS2275" s="20"/>
      <c r="BT2275" s="20"/>
      <c r="BU2275" s="20"/>
      <c r="BV2275" s="20"/>
    </row>
    <row r="2276" spans="1:74" x14ac:dyDescent="0.25">
      <c r="A2276" s="20" t="s">
        <v>405</v>
      </c>
      <c r="B2276" s="20" t="s">
        <v>406</v>
      </c>
      <c r="C2276" s="20" t="s">
        <v>408</v>
      </c>
      <c r="D2276" s="1">
        <v>44535</v>
      </c>
      <c r="E2276">
        <v>98</v>
      </c>
      <c r="F2276">
        <v>1</v>
      </c>
      <c r="G2276">
        <v>1</v>
      </c>
      <c r="H2276">
        <v>0</v>
      </c>
      <c r="I2276">
        <v>0</v>
      </c>
      <c r="J2276">
        <v>36</v>
      </c>
      <c r="K2276">
        <v>0</v>
      </c>
      <c r="L2276">
        <v>11</v>
      </c>
      <c r="M2276">
        <v>5</v>
      </c>
      <c r="N2276">
        <v>2</v>
      </c>
      <c r="O2276">
        <v>0</v>
      </c>
      <c r="P2276">
        <v>0</v>
      </c>
      <c r="Q2276">
        <v>0</v>
      </c>
      <c r="R2276">
        <v>323</v>
      </c>
      <c r="S2276">
        <v>182</v>
      </c>
      <c r="T2276">
        <v>12</v>
      </c>
      <c r="U2276">
        <v>30</v>
      </c>
      <c r="V2276">
        <v>10</v>
      </c>
      <c r="W2276">
        <v>1376</v>
      </c>
      <c r="X2276">
        <v>300</v>
      </c>
      <c r="Y2276">
        <v>10</v>
      </c>
      <c r="Z2276">
        <v>192</v>
      </c>
      <c r="AA2276">
        <v>155</v>
      </c>
      <c r="AB2276">
        <v>934</v>
      </c>
      <c r="AC2276">
        <v>151</v>
      </c>
      <c r="AD2276">
        <v>2</v>
      </c>
      <c r="AE2276">
        <v>29</v>
      </c>
      <c r="AF2276">
        <v>349</v>
      </c>
      <c r="AG2276">
        <v>116</v>
      </c>
      <c r="AH2276">
        <v>10</v>
      </c>
      <c r="AI2276">
        <v>2</v>
      </c>
      <c r="AJ2276">
        <v>26</v>
      </c>
      <c r="AK2276">
        <v>13</v>
      </c>
      <c r="AL2276">
        <v>58</v>
      </c>
      <c r="AM2276">
        <v>36</v>
      </c>
      <c r="AN2276">
        <v>8</v>
      </c>
      <c r="AO2276">
        <v>0</v>
      </c>
      <c r="AP2276">
        <v>0</v>
      </c>
      <c r="AQ2276">
        <v>0</v>
      </c>
      <c r="AR2276">
        <v>0</v>
      </c>
      <c r="AS2276">
        <v>0</v>
      </c>
      <c r="AT2276">
        <v>0</v>
      </c>
      <c r="AU2276">
        <v>0</v>
      </c>
      <c r="AV2276">
        <v>0</v>
      </c>
      <c r="AW2276">
        <v>0</v>
      </c>
      <c r="AX2276">
        <v>0</v>
      </c>
      <c r="AY2276">
        <v>0</v>
      </c>
      <c r="AZ2276">
        <v>0</v>
      </c>
      <c r="BA2276">
        <v>1</v>
      </c>
      <c r="BB2276">
        <v>0</v>
      </c>
      <c r="BC2276">
        <v>0</v>
      </c>
      <c r="BD2276">
        <v>0</v>
      </c>
      <c r="BE2276">
        <v>0</v>
      </c>
      <c r="BF2276">
        <v>0</v>
      </c>
      <c r="BG2276" s="20">
        <v>1</v>
      </c>
      <c r="BH2276" s="20">
        <v>0</v>
      </c>
      <c r="BI2276" s="20">
        <v>77</v>
      </c>
      <c r="BJ2276" s="20">
        <v>1</v>
      </c>
      <c r="BK2276" s="20">
        <v>266</v>
      </c>
      <c r="BL2276" s="20">
        <v>942</v>
      </c>
      <c r="BM2276" s="20">
        <v>539</v>
      </c>
      <c r="BN2276" s="20">
        <v>61</v>
      </c>
      <c r="BO2276" s="20">
        <v>50</v>
      </c>
      <c r="BP2276" s="20"/>
      <c r="BQ2276" s="20"/>
      <c r="BR2276" s="20"/>
      <c r="BS2276" s="20"/>
      <c r="BT2276" s="20"/>
      <c r="BU2276" s="20"/>
      <c r="BV2276" s="20"/>
    </row>
    <row r="2277" spans="1:74" x14ac:dyDescent="0.25">
      <c r="A2277" s="20" t="s">
        <v>405</v>
      </c>
      <c r="B2277" s="20" t="s">
        <v>406</v>
      </c>
      <c r="C2277" s="20" t="s">
        <v>408</v>
      </c>
      <c r="D2277" s="1">
        <v>44542</v>
      </c>
      <c r="E2277">
        <v>100</v>
      </c>
      <c r="F2277">
        <v>1</v>
      </c>
      <c r="G2277">
        <v>1</v>
      </c>
      <c r="H2277">
        <v>0</v>
      </c>
      <c r="I2277">
        <v>0</v>
      </c>
      <c r="J2277">
        <v>38</v>
      </c>
      <c r="K2277">
        <v>0</v>
      </c>
      <c r="L2277">
        <v>11</v>
      </c>
      <c r="M2277">
        <v>5</v>
      </c>
      <c r="N2277">
        <v>2</v>
      </c>
      <c r="O2277">
        <v>0</v>
      </c>
      <c r="P2277">
        <v>0</v>
      </c>
      <c r="Q2277">
        <v>0</v>
      </c>
      <c r="R2277">
        <v>323</v>
      </c>
      <c r="S2277">
        <v>195</v>
      </c>
      <c r="T2277">
        <v>12</v>
      </c>
      <c r="U2277">
        <v>30</v>
      </c>
      <c r="V2277">
        <v>10</v>
      </c>
      <c r="W2277">
        <v>1381</v>
      </c>
      <c r="X2277">
        <v>367</v>
      </c>
      <c r="Y2277">
        <v>10</v>
      </c>
      <c r="Z2277">
        <v>192</v>
      </c>
      <c r="AA2277">
        <v>155</v>
      </c>
      <c r="AB2277">
        <v>938</v>
      </c>
      <c r="AC2277">
        <v>186</v>
      </c>
      <c r="AD2277">
        <v>2</v>
      </c>
      <c r="AE2277">
        <v>29</v>
      </c>
      <c r="AF2277">
        <v>351</v>
      </c>
      <c r="AG2277">
        <v>116</v>
      </c>
      <c r="AH2277">
        <v>17</v>
      </c>
      <c r="AI2277">
        <v>2</v>
      </c>
      <c r="AJ2277">
        <v>26</v>
      </c>
      <c r="AK2277">
        <v>13</v>
      </c>
      <c r="AL2277">
        <v>58</v>
      </c>
      <c r="AM2277">
        <v>38</v>
      </c>
      <c r="AN2277">
        <v>8</v>
      </c>
      <c r="AO2277">
        <v>0</v>
      </c>
      <c r="AP2277">
        <v>0</v>
      </c>
      <c r="AQ2277">
        <v>0</v>
      </c>
      <c r="AR2277">
        <v>0</v>
      </c>
      <c r="AS2277">
        <v>0</v>
      </c>
      <c r="AT2277">
        <v>0</v>
      </c>
      <c r="AU2277">
        <v>0</v>
      </c>
      <c r="AV2277">
        <v>0</v>
      </c>
      <c r="AW2277">
        <v>0</v>
      </c>
      <c r="AX2277">
        <v>0</v>
      </c>
      <c r="AY2277">
        <v>0</v>
      </c>
      <c r="AZ2277">
        <v>0</v>
      </c>
      <c r="BA2277">
        <v>1</v>
      </c>
      <c r="BB2277">
        <v>0</v>
      </c>
      <c r="BC2277">
        <v>0</v>
      </c>
      <c r="BD2277">
        <v>0</v>
      </c>
      <c r="BE2277">
        <v>0</v>
      </c>
      <c r="BF2277">
        <v>0</v>
      </c>
      <c r="BG2277" s="20">
        <v>1</v>
      </c>
      <c r="BH2277" s="20">
        <v>0</v>
      </c>
      <c r="BI2277" s="20">
        <v>79</v>
      </c>
      <c r="BJ2277" s="20">
        <v>1</v>
      </c>
      <c r="BK2277" s="20">
        <v>266</v>
      </c>
      <c r="BL2277" s="20">
        <v>951</v>
      </c>
      <c r="BM2277" s="20">
        <v>541</v>
      </c>
      <c r="BN2277" s="20">
        <v>61</v>
      </c>
      <c r="BO2277" s="20">
        <v>50</v>
      </c>
      <c r="BP2277" s="20"/>
      <c r="BQ2277" s="20"/>
      <c r="BR2277" s="20"/>
      <c r="BS2277" s="20"/>
      <c r="BT2277" s="20"/>
      <c r="BU2277" s="20"/>
      <c r="BV2277" s="20"/>
    </row>
    <row r="2278" spans="1:74" x14ac:dyDescent="0.25">
      <c r="A2278" s="20" t="s">
        <v>405</v>
      </c>
      <c r="B2278" s="20" t="s">
        <v>406</v>
      </c>
      <c r="C2278" s="20" t="s">
        <v>408</v>
      </c>
      <c r="D2278" s="1">
        <v>44549</v>
      </c>
      <c r="E2278">
        <v>101</v>
      </c>
      <c r="F2278">
        <v>1</v>
      </c>
      <c r="G2278">
        <v>1</v>
      </c>
      <c r="H2278">
        <v>0</v>
      </c>
      <c r="I2278">
        <v>0</v>
      </c>
      <c r="J2278">
        <v>42</v>
      </c>
      <c r="K2278">
        <v>0</v>
      </c>
      <c r="L2278">
        <v>11</v>
      </c>
      <c r="M2278">
        <v>5</v>
      </c>
      <c r="N2278">
        <v>2</v>
      </c>
      <c r="O2278">
        <v>0</v>
      </c>
      <c r="P2278">
        <v>0</v>
      </c>
      <c r="Q2278">
        <v>0</v>
      </c>
      <c r="R2278">
        <v>323</v>
      </c>
      <c r="S2278">
        <v>209</v>
      </c>
      <c r="T2278">
        <v>12</v>
      </c>
      <c r="U2278">
        <v>29</v>
      </c>
      <c r="V2278">
        <v>10</v>
      </c>
      <c r="W2278">
        <v>1382</v>
      </c>
      <c r="X2278">
        <v>439</v>
      </c>
      <c r="Y2278">
        <v>10</v>
      </c>
      <c r="Z2278">
        <v>192</v>
      </c>
      <c r="AA2278">
        <v>156</v>
      </c>
      <c r="AB2278">
        <v>938</v>
      </c>
      <c r="AC2278">
        <v>239</v>
      </c>
      <c r="AD2278">
        <v>2</v>
      </c>
      <c r="AE2278">
        <v>28</v>
      </c>
      <c r="AF2278">
        <v>349</v>
      </c>
      <c r="AG2278">
        <v>118</v>
      </c>
      <c r="AH2278">
        <v>21</v>
      </c>
      <c r="AI2278">
        <v>2</v>
      </c>
      <c r="AJ2278">
        <v>26</v>
      </c>
      <c r="AK2278">
        <v>14</v>
      </c>
      <c r="AL2278">
        <v>58</v>
      </c>
      <c r="AM2278">
        <v>42</v>
      </c>
      <c r="AN2278">
        <v>7</v>
      </c>
      <c r="AO2278">
        <v>0</v>
      </c>
      <c r="AP2278">
        <v>0</v>
      </c>
      <c r="AQ2278">
        <v>0</v>
      </c>
      <c r="AR2278">
        <v>0</v>
      </c>
      <c r="AS2278">
        <v>0</v>
      </c>
      <c r="AT2278">
        <v>0</v>
      </c>
      <c r="AU2278">
        <v>0</v>
      </c>
      <c r="AV2278">
        <v>0</v>
      </c>
      <c r="AW2278">
        <v>0</v>
      </c>
      <c r="AX2278">
        <v>0</v>
      </c>
      <c r="AY2278">
        <v>0</v>
      </c>
      <c r="AZ2278">
        <v>0</v>
      </c>
      <c r="BA2278">
        <v>1</v>
      </c>
      <c r="BB2278">
        <v>0</v>
      </c>
      <c r="BC2278">
        <v>0</v>
      </c>
      <c r="BD2278">
        <v>0</v>
      </c>
      <c r="BE2278">
        <v>0</v>
      </c>
      <c r="BF2278">
        <v>0</v>
      </c>
      <c r="BG2278" s="20">
        <v>1</v>
      </c>
      <c r="BH2278" s="20">
        <v>0</v>
      </c>
      <c r="BI2278" s="20">
        <v>80</v>
      </c>
      <c r="BJ2278" s="20">
        <v>1</v>
      </c>
      <c r="BK2278" s="20">
        <v>268</v>
      </c>
      <c r="BL2278" s="20">
        <v>954</v>
      </c>
      <c r="BM2278" s="20">
        <v>541</v>
      </c>
      <c r="BN2278" s="20">
        <v>64</v>
      </c>
      <c r="BO2278" s="20">
        <v>50</v>
      </c>
      <c r="BP2278" s="20">
        <v>4490</v>
      </c>
      <c r="BQ2278" s="20">
        <v>517</v>
      </c>
      <c r="BR2278" s="20">
        <v>0</v>
      </c>
      <c r="BS2278" s="20">
        <v>12</v>
      </c>
      <c r="BT2278" s="20">
        <v>122</v>
      </c>
      <c r="BU2278" s="20">
        <v>2113</v>
      </c>
      <c r="BV2278" s="20">
        <v>2036</v>
      </c>
    </row>
    <row r="2279" spans="1:74" x14ac:dyDescent="0.25">
      <c r="A2279" s="20" t="s">
        <v>405</v>
      </c>
      <c r="B2279" s="20" t="s">
        <v>406</v>
      </c>
      <c r="C2279" s="20" t="s">
        <v>408</v>
      </c>
      <c r="D2279" s="1">
        <v>44558</v>
      </c>
      <c r="E2279">
        <v>100</v>
      </c>
      <c r="F2279">
        <v>1</v>
      </c>
      <c r="G2279">
        <v>1</v>
      </c>
      <c r="H2279">
        <v>0</v>
      </c>
      <c r="I2279">
        <v>0</v>
      </c>
      <c r="J2279">
        <v>48</v>
      </c>
      <c r="K2279">
        <v>0</v>
      </c>
      <c r="L2279">
        <v>11</v>
      </c>
      <c r="M2279">
        <v>5</v>
      </c>
      <c r="N2279">
        <v>2</v>
      </c>
      <c r="O2279">
        <v>1</v>
      </c>
      <c r="P2279">
        <v>0</v>
      </c>
      <c r="Q2279">
        <v>0</v>
      </c>
      <c r="R2279">
        <v>323</v>
      </c>
      <c r="S2279">
        <v>212</v>
      </c>
      <c r="T2279">
        <v>12</v>
      </c>
      <c r="U2279">
        <v>29</v>
      </c>
      <c r="V2279">
        <v>9</v>
      </c>
      <c r="W2279">
        <v>1380</v>
      </c>
      <c r="X2279">
        <v>516</v>
      </c>
      <c r="Y2279">
        <v>10</v>
      </c>
      <c r="Z2279">
        <v>189</v>
      </c>
      <c r="AA2279">
        <v>154</v>
      </c>
      <c r="AB2279">
        <v>938</v>
      </c>
      <c r="AC2279">
        <v>273</v>
      </c>
      <c r="AD2279">
        <v>2</v>
      </c>
      <c r="AE2279">
        <v>28</v>
      </c>
      <c r="AF2279">
        <v>351</v>
      </c>
      <c r="AG2279">
        <v>120</v>
      </c>
      <c r="AH2279">
        <v>30</v>
      </c>
      <c r="AI2279">
        <v>2</v>
      </c>
      <c r="AJ2279">
        <v>26</v>
      </c>
      <c r="AK2279">
        <v>13</v>
      </c>
      <c r="AL2279">
        <v>58</v>
      </c>
      <c r="AM2279">
        <v>43</v>
      </c>
      <c r="AN2279">
        <v>7</v>
      </c>
      <c r="AO2279">
        <v>0</v>
      </c>
      <c r="AP2279">
        <v>0</v>
      </c>
      <c r="AQ2279">
        <v>0</v>
      </c>
      <c r="AR2279">
        <v>0</v>
      </c>
      <c r="AS2279">
        <v>0</v>
      </c>
      <c r="AT2279">
        <v>0</v>
      </c>
      <c r="AU2279">
        <v>0</v>
      </c>
      <c r="AV2279">
        <v>0</v>
      </c>
      <c r="AW2279">
        <v>0</v>
      </c>
      <c r="AX2279">
        <v>0</v>
      </c>
      <c r="AY2279">
        <v>0</v>
      </c>
      <c r="AZ2279">
        <v>0</v>
      </c>
      <c r="BA2279">
        <v>1</v>
      </c>
      <c r="BB2279">
        <v>0</v>
      </c>
      <c r="BC2279">
        <v>0</v>
      </c>
      <c r="BD2279">
        <v>0</v>
      </c>
      <c r="BE2279">
        <v>0</v>
      </c>
      <c r="BF2279">
        <v>0</v>
      </c>
      <c r="BG2279" s="20">
        <v>1</v>
      </c>
      <c r="BH2279" s="20">
        <v>0</v>
      </c>
      <c r="BI2279" s="20">
        <v>79</v>
      </c>
      <c r="BJ2279" s="20">
        <v>1</v>
      </c>
      <c r="BK2279" s="20">
        <v>270</v>
      </c>
      <c r="BL2279" s="20">
        <v>957</v>
      </c>
      <c r="BM2279" s="20">
        <v>541</v>
      </c>
      <c r="BN2279" s="20">
        <v>68</v>
      </c>
      <c r="BO2279" s="20">
        <v>50</v>
      </c>
      <c r="BP2279" s="20">
        <v>4496</v>
      </c>
      <c r="BQ2279" s="20">
        <v>693</v>
      </c>
      <c r="BR2279" s="20">
        <v>0</v>
      </c>
      <c r="BS2279" s="20">
        <v>12</v>
      </c>
      <c r="BT2279" s="20">
        <v>119</v>
      </c>
      <c r="BU2279" s="20">
        <v>2110</v>
      </c>
      <c r="BV2279" s="20">
        <v>2055</v>
      </c>
    </row>
    <row r="2280" spans="1:74" x14ac:dyDescent="0.25">
      <c r="A2280" s="20" t="s">
        <v>405</v>
      </c>
      <c r="B2280" s="20" t="s">
        <v>406</v>
      </c>
      <c r="C2280" s="20" t="s">
        <v>408</v>
      </c>
      <c r="D2280" s="1">
        <v>44564</v>
      </c>
      <c r="E2280">
        <v>100</v>
      </c>
      <c r="F2280">
        <v>1</v>
      </c>
      <c r="G2280">
        <v>1</v>
      </c>
      <c r="H2280">
        <v>0</v>
      </c>
      <c r="I2280">
        <v>0</v>
      </c>
      <c r="J2280">
        <v>51</v>
      </c>
      <c r="K2280">
        <v>0</v>
      </c>
      <c r="L2280">
        <v>11</v>
      </c>
      <c r="M2280">
        <v>5</v>
      </c>
      <c r="N2280">
        <v>2</v>
      </c>
      <c r="O2280">
        <v>1</v>
      </c>
      <c r="P2280">
        <v>0</v>
      </c>
      <c r="Q2280">
        <v>0</v>
      </c>
      <c r="R2280">
        <v>328</v>
      </c>
      <c r="S2280">
        <v>215</v>
      </c>
      <c r="T2280">
        <v>12</v>
      </c>
      <c r="U2280">
        <v>30</v>
      </c>
      <c r="V2280">
        <v>9</v>
      </c>
      <c r="W2280">
        <v>1375</v>
      </c>
      <c r="X2280">
        <v>540</v>
      </c>
      <c r="Y2280">
        <v>10</v>
      </c>
      <c r="Z2280">
        <v>189</v>
      </c>
      <c r="AA2280">
        <v>149</v>
      </c>
      <c r="AB2280">
        <v>939</v>
      </c>
      <c r="AC2280">
        <v>292</v>
      </c>
      <c r="AD2280">
        <v>2</v>
      </c>
      <c r="AE2280">
        <v>28</v>
      </c>
      <c r="AF2280">
        <v>354</v>
      </c>
      <c r="AG2280">
        <v>120</v>
      </c>
      <c r="AH2280">
        <v>31</v>
      </c>
      <c r="AI2280">
        <v>2</v>
      </c>
      <c r="AJ2280">
        <v>25</v>
      </c>
      <c r="AK2280">
        <v>13</v>
      </c>
      <c r="AL2280">
        <v>58</v>
      </c>
      <c r="AM2280">
        <v>44</v>
      </c>
      <c r="AN2280">
        <v>7</v>
      </c>
      <c r="AO2280">
        <v>0</v>
      </c>
      <c r="AP2280">
        <v>0</v>
      </c>
      <c r="AQ2280">
        <v>0</v>
      </c>
      <c r="AR2280">
        <v>0</v>
      </c>
      <c r="AS2280">
        <v>0</v>
      </c>
      <c r="AT2280">
        <v>0</v>
      </c>
      <c r="AU2280">
        <v>0</v>
      </c>
      <c r="AV2280">
        <v>0</v>
      </c>
      <c r="AW2280">
        <v>0</v>
      </c>
      <c r="AX2280">
        <v>0</v>
      </c>
      <c r="AY2280">
        <v>0</v>
      </c>
      <c r="AZ2280">
        <v>0</v>
      </c>
      <c r="BA2280">
        <v>1</v>
      </c>
      <c r="BB2280">
        <v>0</v>
      </c>
      <c r="BC2280">
        <v>0</v>
      </c>
      <c r="BD2280">
        <v>0</v>
      </c>
      <c r="BE2280">
        <v>0</v>
      </c>
      <c r="BF2280">
        <v>0</v>
      </c>
      <c r="BG2280" s="20">
        <v>1</v>
      </c>
      <c r="BH2280" s="20">
        <v>0</v>
      </c>
      <c r="BI2280" s="20">
        <v>79</v>
      </c>
      <c r="BJ2280" s="20">
        <v>1</v>
      </c>
      <c r="BK2280" s="20">
        <v>274</v>
      </c>
      <c r="BL2280" s="20">
        <v>957</v>
      </c>
      <c r="BM2280" s="20">
        <v>538</v>
      </c>
      <c r="BN2280" s="20">
        <v>69</v>
      </c>
      <c r="BO2280" s="20">
        <v>50</v>
      </c>
      <c r="BP2280" s="20">
        <v>4503</v>
      </c>
      <c r="BQ2280" s="20">
        <v>764</v>
      </c>
      <c r="BR2280" s="20">
        <v>0</v>
      </c>
      <c r="BS2280" s="20">
        <v>12</v>
      </c>
      <c r="BT2280" s="20">
        <v>120</v>
      </c>
      <c r="BU2280" s="20">
        <v>2112</v>
      </c>
      <c r="BV2280" s="20">
        <v>2065</v>
      </c>
    </row>
    <row r="2281" spans="1:74" x14ac:dyDescent="0.25">
      <c r="A2281" s="20" t="s">
        <v>405</v>
      </c>
      <c r="B2281" s="20" t="s">
        <v>406</v>
      </c>
      <c r="C2281" s="20" t="s">
        <v>408</v>
      </c>
      <c r="D2281" s="1">
        <v>44570</v>
      </c>
      <c r="E2281">
        <v>100</v>
      </c>
      <c r="F2281">
        <v>1</v>
      </c>
      <c r="G2281">
        <v>1</v>
      </c>
      <c r="H2281">
        <v>0</v>
      </c>
      <c r="I2281">
        <v>0</v>
      </c>
      <c r="J2281">
        <v>52</v>
      </c>
      <c r="K2281">
        <v>0</v>
      </c>
      <c r="L2281">
        <v>11</v>
      </c>
      <c r="M2281">
        <v>5</v>
      </c>
      <c r="N2281">
        <v>2</v>
      </c>
      <c r="O2281">
        <v>1</v>
      </c>
      <c r="P2281">
        <v>0</v>
      </c>
      <c r="Q2281">
        <v>0</v>
      </c>
      <c r="R2281">
        <v>328</v>
      </c>
      <c r="S2281">
        <v>219</v>
      </c>
      <c r="T2281">
        <v>12</v>
      </c>
      <c r="U2281">
        <v>30</v>
      </c>
      <c r="V2281">
        <v>9</v>
      </c>
      <c r="W2281">
        <v>1381</v>
      </c>
      <c r="X2281">
        <v>577</v>
      </c>
      <c r="Y2281">
        <v>9</v>
      </c>
      <c r="Z2281">
        <v>195</v>
      </c>
      <c r="AA2281">
        <v>147</v>
      </c>
      <c r="AB2281">
        <v>941</v>
      </c>
      <c r="AC2281">
        <v>306</v>
      </c>
      <c r="AD2281">
        <v>2</v>
      </c>
      <c r="AE2281">
        <v>28</v>
      </c>
      <c r="AF2281">
        <v>354</v>
      </c>
      <c r="AG2281">
        <v>120</v>
      </c>
      <c r="AH2281">
        <v>32</v>
      </c>
      <c r="AI2281">
        <v>2</v>
      </c>
      <c r="AJ2281">
        <v>25</v>
      </c>
      <c r="AK2281">
        <v>11</v>
      </c>
      <c r="AL2281">
        <v>58</v>
      </c>
      <c r="AM2281">
        <v>44</v>
      </c>
      <c r="AN2281">
        <v>7</v>
      </c>
      <c r="AO2281">
        <v>0</v>
      </c>
      <c r="AP2281">
        <v>0</v>
      </c>
      <c r="AQ2281">
        <v>0</v>
      </c>
      <c r="AR2281">
        <v>0</v>
      </c>
      <c r="AS2281">
        <v>0</v>
      </c>
      <c r="AT2281">
        <v>0</v>
      </c>
      <c r="AU2281">
        <v>0</v>
      </c>
      <c r="AV2281">
        <v>0</v>
      </c>
      <c r="AW2281">
        <v>0</v>
      </c>
      <c r="AX2281">
        <v>0</v>
      </c>
      <c r="AY2281">
        <v>0</v>
      </c>
      <c r="AZ2281">
        <v>0</v>
      </c>
      <c r="BA2281">
        <v>1</v>
      </c>
      <c r="BB2281">
        <v>0</v>
      </c>
      <c r="BC2281">
        <v>0</v>
      </c>
      <c r="BD2281">
        <v>0</v>
      </c>
      <c r="BE2281">
        <v>0</v>
      </c>
      <c r="BF2281">
        <v>0</v>
      </c>
      <c r="BG2281" s="20">
        <v>1</v>
      </c>
      <c r="BH2281" s="20">
        <v>0</v>
      </c>
      <c r="BI2281" s="20">
        <v>79</v>
      </c>
      <c r="BJ2281" s="20">
        <v>1</v>
      </c>
      <c r="BK2281" s="20">
        <v>274</v>
      </c>
      <c r="BL2281" s="20">
        <v>967</v>
      </c>
      <c r="BM2281" s="20">
        <v>541</v>
      </c>
      <c r="BN2281" s="20">
        <v>69</v>
      </c>
      <c r="BO2281" s="20">
        <v>50</v>
      </c>
      <c r="BP2281" s="20">
        <v>4504</v>
      </c>
      <c r="BQ2281" s="20">
        <v>817</v>
      </c>
      <c r="BR2281" s="20">
        <v>0</v>
      </c>
      <c r="BS2281" s="20">
        <v>12</v>
      </c>
      <c r="BT2281" s="20">
        <v>118</v>
      </c>
      <c r="BU2281" s="20">
        <v>2099</v>
      </c>
      <c r="BV2281" s="20">
        <v>2085</v>
      </c>
    </row>
    <row r="2282" spans="1:74" x14ac:dyDescent="0.25">
      <c r="A2282" s="20" t="s">
        <v>405</v>
      </c>
      <c r="B2282" s="20" t="s">
        <v>406</v>
      </c>
      <c r="C2282" s="20" t="s">
        <v>408</v>
      </c>
      <c r="D2282" s="1">
        <v>44577</v>
      </c>
      <c r="E2282">
        <v>100</v>
      </c>
      <c r="F2282">
        <v>1</v>
      </c>
      <c r="G2282">
        <v>1</v>
      </c>
      <c r="H2282">
        <v>0</v>
      </c>
      <c r="I2282">
        <v>0</v>
      </c>
      <c r="J2282">
        <v>53</v>
      </c>
      <c r="K2282">
        <v>0</v>
      </c>
      <c r="L2282">
        <v>10</v>
      </c>
      <c r="M2282">
        <v>5</v>
      </c>
      <c r="N2282">
        <v>2</v>
      </c>
      <c r="O2282">
        <v>1</v>
      </c>
      <c r="P2282">
        <v>0</v>
      </c>
      <c r="Q2282">
        <v>0</v>
      </c>
      <c r="R2282">
        <v>327</v>
      </c>
      <c r="S2282">
        <v>222</v>
      </c>
      <c r="T2282">
        <v>12</v>
      </c>
      <c r="U2282">
        <v>29</v>
      </c>
      <c r="V2282">
        <v>9</v>
      </c>
      <c r="W2282">
        <v>1378</v>
      </c>
      <c r="X2282">
        <v>602</v>
      </c>
      <c r="Y2282">
        <v>9</v>
      </c>
      <c r="Z2282">
        <v>194</v>
      </c>
      <c r="AA2282">
        <v>148</v>
      </c>
      <c r="AB2282">
        <v>940</v>
      </c>
      <c r="AC2282">
        <v>317</v>
      </c>
      <c r="AD2282">
        <v>2</v>
      </c>
      <c r="AE2282">
        <v>27</v>
      </c>
      <c r="AF2282">
        <v>352</v>
      </c>
      <c r="AG2282">
        <v>125</v>
      </c>
      <c r="AH2282">
        <v>33</v>
      </c>
      <c r="AI2282">
        <v>2</v>
      </c>
      <c r="AJ2282">
        <v>25</v>
      </c>
      <c r="AK2282">
        <v>12</v>
      </c>
      <c r="AL2282">
        <v>58</v>
      </c>
      <c r="AM2282">
        <v>44</v>
      </c>
      <c r="AN2282">
        <v>6</v>
      </c>
      <c r="AO2282">
        <v>0</v>
      </c>
      <c r="AP2282">
        <v>0</v>
      </c>
      <c r="AQ2282">
        <v>0</v>
      </c>
      <c r="AR2282">
        <v>0</v>
      </c>
      <c r="AS2282">
        <v>0</v>
      </c>
      <c r="AT2282">
        <v>0</v>
      </c>
      <c r="AU2282">
        <v>0</v>
      </c>
      <c r="AV2282">
        <v>0</v>
      </c>
      <c r="AW2282">
        <v>0</v>
      </c>
      <c r="AX2282">
        <v>0</v>
      </c>
      <c r="AY2282">
        <v>0</v>
      </c>
      <c r="AZ2282">
        <v>0</v>
      </c>
      <c r="BA2282">
        <v>1</v>
      </c>
      <c r="BB2282">
        <v>0</v>
      </c>
      <c r="BC2282">
        <v>0</v>
      </c>
      <c r="BD2282">
        <v>0</v>
      </c>
      <c r="BE2282">
        <v>0</v>
      </c>
      <c r="BF2282">
        <v>0</v>
      </c>
      <c r="BG2282" s="20">
        <v>1</v>
      </c>
      <c r="BH2282" s="20">
        <v>0</v>
      </c>
      <c r="BI2282" s="20">
        <v>79</v>
      </c>
      <c r="BJ2282" s="20">
        <v>1</v>
      </c>
      <c r="BK2282" s="20">
        <v>274</v>
      </c>
      <c r="BL2282" s="20">
        <v>965</v>
      </c>
      <c r="BM2282" s="20">
        <v>544</v>
      </c>
      <c r="BN2282" s="20">
        <v>74</v>
      </c>
      <c r="BO2282" s="20">
        <v>50</v>
      </c>
      <c r="BP2282" s="20">
        <v>4503</v>
      </c>
      <c r="BQ2282" s="20">
        <v>870</v>
      </c>
      <c r="BR2282" s="20">
        <v>0</v>
      </c>
      <c r="BS2282" s="20">
        <v>12</v>
      </c>
      <c r="BT2282" s="20">
        <v>116</v>
      </c>
      <c r="BU2282" s="20">
        <v>2091</v>
      </c>
      <c r="BV2282" s="20">
        <v>2090</v>
      </c>
    </row>
    <row r="2283" spans="1:74" x14ac:dyDescent="0.25">
      <c r="A2283" s="20" t="s">
        <v>405</v>
      </c>
      <c r="B2283" s="20" t="s">
        <v>406</v>
      </c>
      <c r="C2283" s="20" t="s">
        <v>408</v>
      </c>
      <c r="D2283" s="1">
        <v>44584</v>
      </c>
      <c r="E2283">
        <v>100</v>
      </c>
      <c r="F2283">
        <v>1</v>
      </c>
      <c r="G2283">
        <v>1</v>
      </c>
      <c r="H2283">
        <v>0</v>
      </c>
      <c r="I2283">
        <v>0</v>
      </c>
      <c r="J2283">
        <v>55</v>
      </c>
      <c r="K2283">
        <v>0</v>
      </c>
      <c r="L2283">
        <v>11</v>
      </c>
      <c r="M2283">
        <v>4</v>
      </c>
      <c r="N2283">
        <v>2</v>
      </c>
      <c r="O2283">
        <v>1</v>
      </c>
      <c r="P2283">
        <v>0</v>
      </c>
      <c r="Q2283">
        <v>0</v>
      </c>
      <c r="R2283">
        <v>327</v>
      </c>
      <c r="S2283">
        <v>223</v>
      </c>
      <c r="T2283">
        <v>11</v>
      </c>
      <c r="U2283">
        <v>31</v>
      </c>
      <c r="V2283">
        <v>7</v>
      </c>
      <c r="W2283">
        <v>1375</v>
      </c>
      <c r="X2283">
        <v>600</v>
      </c>
      <c r="Y2283">
        <v>9</v>
      </c>
      <c r="Z2283">
        <v>253</v>
      </c>
      <c r="AA2283">
        <v>92</v>
      </c>
      <c r="AB2283">
        <v>938</v>
      </c>
      <c r="AC2283">
        <v>321</v>
      </c>
      <c r="AD2283">
        <v>2</v>
      </c>
      <c r="AE2283">
        <v>155</v>
      </c>
      <c r="AF2283">
        <v>222</v>
      </c>
      <c r="AG2283">
        <v>126</v>
      </c>
      <c r="AH2283">
        <v>34</v>
      </c>
      <c r="AI2283">
        <v>2</v>
      </c>
      <c r="AJ2283">
        <v>25</v>
      </c>
      <c r="AK2283">
        <v>12</v>
      </c>
      <c r="AL2283">
        <v>58</v>
      </c>
      <c r="AM2283">
        <v>44</v>
      </c>
      <c r="AN2283">
        <v>6</v>
      </c>
      <c r="AO2283">
        <v>0</v>
      </c>
      <c r="AP2283">
        <v>0</v>
      </c>
      <c r="AQ2283">
        <v>0</v>
      </c>
      <c r="AR2283">
        <v>0</v>
      </c>
      <c r="AS2283">
        <v>0</v>
      </c>
      <c r="AT2283">
        <v>0</v>
      </c>
      <c r="AU2283">
        <v>0</v>
      </c>
      <c r="AV2283">
        <v>0</v>
      </c>
      <c r="AW2283">
        <v>0</v>
      </c>
      <c r="AX2283">
        <v>0</v>
      </c>
      <c r="AY2283">
        <v>0</v>
      </c>
      <c r="AZ2283">
        <v>0</v>
      </c>
      <c r="BA2283">
        <v>1</v>
      </c>
      <c r="BB2283">
        <v>0</v>
      </c>
      <c r="BC2283">
        <v>0</v>
      </c>
      <c r="BD2283">
        <v>0</v>
      </c>
      <c r="BE2283">
        <v>0</v>
      </c>
      <c r="BF2283">
        <v>0</v>
      </c>
      <c r="BG2283" s="20">
        <v>1</v>
      </c>
      <c r="BH2283" s="20">
        <v>0</v>
      </c>
      <c r="BI2283" s="20">
        <v>79</v>
      </c>
      <c r="BJ2283" s="20">
        <v>1</v>
      </c>
      <c r="BK2283" s="20">
        <v>274</v>
      </c>
      <c r="BL2283" s="20">
        <v>960</v>
      </c>
      <c r="BM2283" s="20">
        <v>545</v>
      </c>
      <c r="BN2283" s="20">
        <v>75</v>
      </c>
      <c r="BO2283" s="20">
        <v>50</v>
      </c>
      <c r="BP2283" s="20">
        <v>4498</v>
      </c>
      <c r="BQ2283" s="20">
        <v>896</v>
      </c>
      <c r="BR2283" s="20">
        <v>0</v>
      </c>
      <c r="BS2283" s="20">
        <v>12</v>
      </c>
      <c r="BT2283" s="20">
        <v>785</v>
      </c>
      <c r="BU2283" s="20">
        <v>1416</v>
      </c>
      <c r="BV2283" s="20">
        <v>2098</v>
      </c>
    </row>
    <row r="2284" spans="1:74" x14ac:dyDescent="0.25">
      <c r="A2284" s="20" t="s">
        <v>405</v>
      </c>
      <c r="B2284" s="20" t="s">
        <v>406</v>
      </c>
      <c r="C2284" s="20" t="s">
        <v>408</v>
      </c>
      <c r="D2284" s="1">
        <v>44591</v>
      </c>
      <c r="E2284">
        <v>100</v>
      </c>
      <c r="F2284">
        <v>1</v>
      </c>
      <c r="G2284">
        <v>1</v>
      </c>
      <c r="H2284">
        <v>0</v>
      </c>
      <c r="I2284">
        <v>0</v>
      </c>
      <c r="J2284">
        <v>56</v>
      </c>
      <c r="K2284">
        <v>0</v>
      </c>
      <c r="L2284">
        <v>11</v>
      </c>
      <c r="M2284">
        <v>3</v>
      </c>
      <c r="N2284">
        <v>2</v>
      </c>
      <c r="O2284">
        <v>1</v>
      </c>
      <c r="P2284">
        <v>0</v>
      </c>
      <c r="Q2284">
        <v>0</v>
      </c>
      <c r="R2284">
        <v>320</v>
      </c>
      <c r="S2284">
        <v>223</v>
      </c>
      <c r="T2284">
        <v>8</v>
      </c>
      <c r="U2284">
        <v>30</v>
      </c>
      <c r="V2284">
        <v>7</v>
      </c>
      <c r="W2284">
        <v>1377</v>
      </c>
      <c r="X2284">
        <v>616</v>
      </c>
      <c r="Y2284">
        <v>9</v>
      </c>
      <c r="Z2284">
        <v>250</v>
      </c>
      <c r="AA2284">
        <v>92</v>
      </c>
      <c r="AB2284">
        <v>939</v>
      </c>
      <c r="AC2284">
        <v>330</v>
      </c>
      <c r="AD2284">
        <v>2</v>
      </c>
      <c r="AE2284">
        <v>152</v>
      </c>
      <c r="AF2284">
        <v>221</v>
      </c>
      <c r="AG2284">
        <v>126</v>
      </c>
      <c r="AH2284">
        <v>36</v>
      </c>
      <c r="AI2284">
        <v>2</v>
      </c>
      <c r="AJ2284">
        <v>25</v>
      </c>
      <c r="AK2284">
        <v>12</v>
      </c>
      <c r="AL2284">
        <v>57</v>
      </c>
      <c r="AM2284">
        <v>44</v>
      </c>
      <c r="AN2284">
        <v>7</v>
      </c>
      <c r="AO2284">
        <v>0</v>
      </c>
      <c r="AP2284">
        <v>0</v>
      </c>
      <c r="AQ2284">
        <v>0</v>
      </c>
      <c r="AR2284">
        <v>0</v>
      </c>
      <c r="AS2284">
        <v>0</v>
      </c>
      <c r="AT2284">
        <v>0</v>
      </c>
      <c r="AU2284">
        <v>0</v>
      </c>
      <c r="AV2284">
        <v>0</v>
      </c>
      <c r="AW2284">
        <v>0</v>
      </c>
      <c r="AX2284">
        <v>0</v>
      </c>
      <c r="AY2284">
        <v>0</v>
      </c>
      <c r="AZ2284">
        <v>0</v>
      </c>
      <c r="BA2284">
        <v>1</v>
      </c>
      <c r="BB2284">
        <v>0</v>
      </c>
      <c r="BC2284">
        <v>0</v>
      </c>
      <c r="BD2284">
        <v>0</v>
      </c>
      <c r="BE2284">
        <v>0</v>
      </c>
      <c r="BF2284">
        <v>0</v>
      </c>
      <c r="BG2284" s="20">
        <v>1</v>
      </c>
      <c r="BH2284" s="20">
        <v>0</v>
      </c>
      <c r="BI2284" s="20">
        <v>79</v>
      </c>
      <c r="BJ2284" s="20">
        <v>1</v>
      </c>
      <c r="BK2284" s="20">
        <v>271</v>
      </c>
      <c r="BL2284" s="20">
        <v>964</v>
      </c>
      <c r="BM2284" s="20">
        <v>547</v>
      </c>
      <c r="BN2284" s="20">
        <v>76</v>
      </c>
      <c r="BO2284" s="20">
        <v>48</v>
      </c>
      <c r="BP2284" s="20">
        <v>4495</v>
      </c>
      <c r="BQ2284" s="20">
        <v>937</v>
      </c>
      <c r="BR2284" s="20">
        <v>0</v>
      </c>
      <c r="BS2284" s="20">
        <v>13</v>
      </c>
      <c r="BT2284" s="20">
        <v>773</v>
      </c>
      <c r="BU2284" s="20">
        <v>1410</v>
      </c>
      <c r="BV2284" s="20">
        <v>2110</v>
      </c>
    </row>
    <row r="2285" spans="1:74" x14ac:dyDescent="0.25">
      <c r="A2285" s="20" t="s">
        <v>405</v>
      </c>
      <c r="B2285" s="20" t="s">
        <v>406</v>
      </c>
      <c r="C2285" s="20" t="s">
        <v>408</v>
      </c>
      <c r="D2285" s="1">
        <v>44599</v>
      </c>
      <c r="E2285">
        <v>100</v>
      </c>
      <c r="F2285">
        <v>1</v>
      </c>
      <c r="G2285">
        <v>1</v>
      </c>
      <c r="H2285">
        <v>0</v>
      </c>
      <c r="I2285">
        <v>0</v>
      </c>
      <c r="J2285">
        <v>57</v>
      </c>
      <c r="K2285">
        <v>0</v>
      </c>
      <c r="L2285">
        <v>11</v>
      </c>
      <c r="M2285">
        <v>3</v>
      </c>
      <c r="N2285">
        <v>2</v>
      </c>
      <c r="O2285">
        <v>1</v>
      </c>
      <c r="P2285">
        <v>0</v>
      </c>
      <c r="Q2285">
        <v>0</v>
      </c>
      <c r="R2285">
        <v>324</v>
      </c>
      <c r="S2285">
        <v>228</v>
      </c>
      <c r="T2285">
        <v>8</v>
      </c>
      <c r="U2285">
        <v>31</v>
      </c>
      <c r="V2285">
        <v>7</v>
      </c>
      <c r="W2285">
        <v>1381</v>
      </c>
      <c r="X2285">
        <v>618</v>
      </c>
      <c r="Y2285">
        <v>9</v>
      </c>
      <c r="Z2285">
        <v>248</v>
      </c>
      <c r="AA2285">
        <v>93</v>
      </c>
      <c r="AB2285">
        <v>940</v>
      </c>
      <c r="AC2285">
        <v>333</v>
      </c>
      <c r="AD2285">
        <v>2</v>
      </c>
      <c r="AE2285">
        <v>151</v>
      </c>
      <c r="AF2285">
        <v>222</v>
      </c>
      <c r="AG2285">
        <v>126</v>
      </c>
      <c r="AH2285">
        <v>35</v>
      </c>
      <c r="AI2285">
        <v>2</v>
      </c>
      <c r="AJ2285">
        <v>25</v>
      </c>
      <c r="AK2285">
        <v>11</v>
      </c>
      <c r="AL2285">
        <v>57</v>
      </c>
      <c r="AM2285">
        <v>44</v>
      </c>
      <c r="AN2285">
        <v>7</v>
      </c>
      <c r="AO2285">
        <v>0</v>
      </c>
      <c r="AP2285">
        <v>0</v>
      </c>
      <c r="AQ2285">
        <v>0</v>
      </c>
      <c r="AR2285">
        <v>0</v>
      </c>
      <c r="AS2285">
        <v>0</v>
      </c>
      <c r="AT2285">
        <v>0</v>
      </c>
      <c r="AU2285">
        <v>0</v>
      </c>
      <c r="AV2285">
        <v>0</v>
      </c>
      <c r="AW2285">
        <v>0</v>
      </c>
      <c r="AX2285">
        <v>0</v>
      </c>
      <c r="AY2285">
        <v>0</v>
      </c>
      <c r="AZ2285">
        <v>0</v>
      </c>
      <c r="BA2285">
        <v>1</v>
      </c>
      <c r="BB2285">
        <v>0</v>
      </c>
      <c r="BC2285">
        <v>0</v>
      </c>
      <c r="BD2285">
        <v>0</v>
      </c>
      <c r="BE2285">
        <v>0</v>
      </c>
      <c r="BF2285">
        <v>0</v>
      </c>
      <c r="BG2285" s="20">
        <v>1</v>
      </c>
      <c r="BH2285" s="20">
        <v>0</v>
      </c>
      <c r="BI2285" s="20">
        <v>79</v>
      </c>
      <c r="BJ2285" s="20">
        <v>1</v>
      </c>
      <c r="BK2285" s="20">
        <v>274</v>
      </c>
      <c r="BL2285" s="20">
        <v>967</v>
      </c>
      <c r="BM2285" s="20">
        <v>547</v>
      </c>
      <c r="BN2285" s="20">
        <v>76</v>
      </c>
      <c r="BO2285" s="20">
        <v>48</v>
      </c>
      <c r="BP2285" s="20">
        <v>4495</v>
      </c>
      <c r="BQ2285" s="20">
        <v>956</v>
      </c>
      <c r="BR2285" s="20">
        <v>0</v>
      </c>
      <c r="BS2285" s="20">
        <v>13</v>
      </c>
      <c r="BT2285" s="20">
        <v>772</v>
      </c>
      <c r="BU2285" s="20">
        <v>1415</v>
      </c>
      <c r="BV2285" s="20">
        <v>2111</v>
      </c>
    </row>
    <row r="2286" spans="1:74" x14ac:dyDescent="0.25">
      <c r="A2286" s="20" t="s">
        <v>405</v>
      </c>
      <c r="B2286" s="20" t="s">
        <v>406</v>
      </c>
      <c r="C2286" s="20" t="s">
        <v>408</v>
      </c>
      <c r="D2286" s="1">
        <v>44606</v>
      </c>
      <c r="E2286">
        <v>99</v>
      </c>
      <c r="F2286">
        <v>1</v>
      </c>
      <c r="G2286">
        <v>1</v>
      </c>
      <c r="H2286">
        <v>0</v>
      </c>
      <c r="I2286">
        <v>0</v>
      </c>
      <c r="J2286">
        <v>56</v>
      </c>
      <c r="K2286">
        <v>0</v>
      </c>
      <c r="L2286">
        <v>11</v>
      </c>
      <c r="M2286">
        <v>3</v>
      </c>
      <c r="N2286">
        <v>2</v>
      </c>
      <c r="O2286">
        <v>1</v>
      </c>
      <c r="P2286">
        <v>0</v>
      </c>
      <c r="Q2286">
        <v>0</v>
      </c>
      <c r="R2286">
        <v>324</v>
      </c>
      <c r="S2286">
        <v>228</v>
      </c>
      <c r="T2286">
        <v>8</v>
      </c>
      <c r="U2286">
        <v>31</v>
      </c>
      <c r="V2286">
        <v>7</v>
      </c>
      <c r="W2286">
        <v>1382</v>
      </c>
      <c r="X2286">
        <v>627</v>
      </c>
      <c r="Y2286">
        <v>9</v>
      </c>
      <c r="Z2286">
        <v>246</v>
      </c>
      <c r="AA2286">
        <v>93</v>
      </c>
      <c r="AB2286">
        <v>939</v>
      </c>
      <c r="AC2286">
        <v>339</v>
      </c>
      <c r="AD2286">
        <v>2</v>
      </c>
      <c r="AE2286">
        <v>151</v>
      </c>
      <c r="AF2286">
        <v>221</v>
      </c>
      <c r="AG2286">
        <v>126</v>
      </c>
      <c r="AH2286">
        <v>35</v>
      </c>
      <c r="AI2286">
        <v>2</v>
      </c>
      <c r="AJ2286">
        <v>25</v>
      </c>
      <c r="AK2286">
        <v>12</v>
      </c>
      <c r="AL2286">
        <v>56</v>
      </c>
      <c r="AM2286">
        <v>43</v>
      </c>
      <c r="AN2286">
        <v>7</v>
      </c>
      <c r="AO2286">
        <v>0</v>
      </c>
      <c r="AP2286">
        <v>0</v>
      </c>
      <c r="AQ2286">
        <v>0</v>
      </c>
      <c r="AR2286">
        <v>0</v>
      </c>
      <c r="AS2286">
        <v>0</v>
      </c>
      <c r="AT2286">
        <v>0</v>
      </c>
      <c r="AU2286">
        <v>0</v>
      </c>
      <c r="AV2286">
        <v>0</v>
      </c>
      <c r="AW2286">
        <v>0</v>
      </c>
      <c r="AX2286">
        <v>0</v>
      </c>
      <c r="AY2286">
        <v>0</v>
      </c>
      <c r="AZ2286">
        <v>0</v>
      </c>
      <c r="BA2286">
        <v>1</v>
      </c>
      <c r="BB2286">
        <v>0</v>
      </c>
      <c r="BC2286">
        <v>0</v>
      </c>
      <c r="BD2286">
        <v>0</v>
      </c>
      <c r="BE2286">
        <v>0</v>
      </c>
      <c r="BF2286">
        <v>0</v>
      </c>
      <c r="BG2286" s="20">
        <v>1</v>
      </c>
      <c r="BH2286" s="20">
        <v>0</v>
      </c>
      <c r="BI2286" s="20">
        <v>78</v>
      </c>
      <c r="BJ2286" s="20">
        <v>1</v>
      </c>
      <c r="BK2286" s="20">
        <v>275</v>
      </c>
      <c r="BL2286" s="20">
        <v>973</v>
      </c>
      <c r="BM2286" s="20">
        <v>550</v>
      </c>
      <c r="BN2286" s="20">
        <v>75</v>
      </c>
      <c r="BO2286" s="20">
        <v>47</v>
      </c>
      <c r="BP2286" s="20">
        <v>4489</v>
      </c>
      <c r="BQ2286" s="20">
        <v>980</v>
      </c>
      <c r="BR2286" s="20">
        <v>0</v>
      </c>
      <c r="BS2286" s="20">
        <v>13</v>
      </c>
      <c r="BT2286" s="20">
        <v>769</v>
      </c>
      <c r="BU2286" s="20">
        <v>1405</v>
      </c>
      <c r="BV2286" s="20">
        <v>2124</v>
      </c>
    </row>
    <row r="2287" spans="1:74" x14ac:dyDescent="0.25">
      <c r="A2287" s="20" t="s">
        <v>405</v>
      </c>
      <c r="B2287" s="20" t="s">
        <v>461</v>
      </c>
      <c r="C2287" s="20" t="s">
        <v>638</v>
      </c>
      <c r="D2287" s="1">
        <v>44493</v>
      </c>
      <c r="E2287">
        <v>69</v>
      </c>
      <c r="F2287">
        <v>4</v>
      </c>
      <c r="G2287">
        <v>1</v>
      </c>
      <c r="H2287">
        <v>0</v>
      </c>
      <c r="I2287">
        <v>0</v>
      </c>
      <c r="J2287">
        <v>17</v>
      </c>
      <c r="K2287">
        <v>6</v>
      </c>
      <c r="L2287">
        <v>3</v>
      </c>
      <c r="M2287">
        <v>1</v>
      </c>
      <c r="N2287">
        <v>0</v>
      </c>
      <c r="O2287">
        <v>0</v>
      </c>
      <c r="P2287">
        <v>0</v>
      </c>
      <c r="Q2287">
        <v>0</v>
      </c>
      <c r="R2287">
        <v>330</v>
      </c>
      <c r="S2287">
        <v>0</v>
      </c>
      <c r="T2287">
        <v>148</v>
      </c>
      <c r="U2287">
        <v>4</v>
      </c>
      <c r="V2287">
        <v>1</v>
      </c>
      <c r="W2287">
        <v>1069</v>
      </c>
      <c r="X2287">
        <v>0</v>
      </c>
      <c r="Y2287">
        <v>57</v>
      </c>
      <c r="Z2287">
        <v>60</v>
      </c>
      <c r="AA2287">
        <v>39</v>
      </c>
      <c r="AB2287">
        <v>599</v>
      </c>
      <c r="AC2287">
        <v>33</v>
      </c>
      <c r="AD2287">
        <v>11</v>
      </c>
      <c r="AE2287">
        <v>50</v>
      </c>
      <c r="AF2287">
        <v>55</v>
      </c>
      <c r="AG2287">
        <v>135</v>
      </c>
      <c r="AH2287">
        <v>0</v>
      </c>
      <c r="AI2287">
        <v>3</v>
      </c>
      <c r="AJ2287">
        <v>12</v>
      </c>
      <c r="AK2287">
        <v>16</v>
      </c>
      <c r="AL2287">
        <v>56</v>
      </c>
      <c r="AM2287">
        <v>0</v>
      </c>
      <c r="AN2287">
        <v>6</v>
      </c>
      <c r="AO2287">
        <v>0</v>
      </c>
      <c r="AP2287">
        <v>0</v>
      </c>
      <c r="AQ2287">
        <v>0</v>
      </c>
      <c r="AR2287">
        <v>1</v>
      </c>
      <c r="AS2287">
        <v>0</v>
      </c>
      <c r="AT2287">
        <v>0</v>
      </c>
      <c r="AU2287">
        <v>0</v>
      </c>
      <c r="AV2287">
        <v>0</v>
      </c>
      <c r="AW2287">
        <v>0</v>
      </c>
      <c r="AX2287">
        <v>0</v>
      </c>
      <c r="AY2287">
        <v>0</v>
      </c>
      <c r="AZ2287">
        <v>0</v>
      </c>
      <c r="BA2287">
        <v>0</v>
      </c>
      <c r="BB2287">
        <v>25</v>
      </c>
      <c r="BC2287">
        <v>111</v>
      </c>
      <c r="BD2287">
        <v>0</v>
      </c>
      <c r="BE2287">
        <v>7</v>
      </c>
      <c r="BF2287">
        <v>4</v>
      </c>
      <c r="BG2287" s="20"/>
      <c r="BH2287" s="20"/>
      <c r="BI2287" s="20"/>
      <c r="BJ2287" s="20"/>
      <c r="BK2287" s="20"/>
      <c r="BL2287" s="20"/>
      <c r="BM2287" s="20"/>
      <c r="BN2287" s="20"/>
      <c r="BO2287" s="20"/>
      <c r="BP2287" s="20"/>
      <c r="BQ2287" s="20"/>
      <c r="BR2287" s="20"/>
      <c r="BS2287" s="20"/>
      <c r="BT2287" s="20"/>
      <c r="BU2287" s="20"/>
      <c r="BV2287" s="20"/>
    </row>
    <row r="2288" spans="1:74" x14ac:dyDescent="0.25">
      <c r="A2288" s="20" t="s">
        <v>405</v>
      </c>
      <c r="B2288" s="20" t="s">
        <v>461</v>
      </c>
      <c r="C2288" s="20" t="s">
        <v>638</v>
      </c>
      <c r="D2288" s="1">
        <v>44500</v>
      </c>
      <c r="E2288">
        <v>69</v>
      </c>
      <c r="F2288">
        <v>4</v>
      </c>
      <c r="G2288">
        <v>1</v>
      </c>
      <c r="H2288">
        <v>0</v>
      </c>
      <c r="I2288">
        <v>0</v>
      </c>
      <c r="J2288">
        <v>24</v>
      </c>
      <c r="K2288">
        <v>6</v>
      </c>
      <c r="L2288">
        <v>2</v>
      </c>
      <c r="M2288">
        <v>1</v>
      </c>
      <c r="N2288">
        <v>0</v>
      </c>
      <c r="O2288">
        <v>0</v>
      </c>
      <c r="P2288">
        <v>0</v>
      </c>
      <c r="Q2288">
        <v>0</v>
      </c>
      <c r="R2288">
        <v>330</v>
      </c>
      <c r="S2288">
        <v>0</v>
      </c>
      <c r="T2288">
        <v>205</v>
      </c>
      <c r="U2288">
        <v>4</v>
      </c>
      <c r="V2288">
        <v>1</v>
      </c>
      <c r="W2288">
        <v>1126</v>
      </c>
      <c r="X2288">
        <v>0</v>
      </c>
      <c r="Y2288">
        <v>102</v>
      </c>
      <c r="Z2288">
        <v>62</v>
      </c>
      <c r="AA2288">
        <v>49</v>
      </c>
      <c r="AB2288">
        <v>599</v>
      </c>
      <c r="AC2288">
        <v>44</v>
      </c>
      <c r="AD2288">
        <v>11</v>
      </c>
      <c r="AE2288">
        <v>56</v>
      </c>
      <c r="AF2288">
        <v>54</v>
      </c>
      <c r="AG2288">
        <v>131</v>
      </c>
      <c r="AH2288">
        <v>0</v>
      </c>
      <c r="AI2288">
        <v>4</v>
      </c>
      <c r="AJ2288">
        <v>11</v>
      </c>
      <c r="AK2288">
        <v>16</v>
      </c>
      <c r="AL2288">
        <v>55</v>
      </c>
      <c r="AM2288">
        <v>0</v>
      </c>
      <c r="AN2288">
        <v>10</v>
      </c>
      <c r="AO2288">
        <v>0</v>
      </c>
      <c r="AP2288">
        <v>0</v>
      </c>
      <c r="AQ2288">
        <v>0</v>
      </c>
      <c r="AR2288">
        <v>1</v>
      </c>
      <c r="AS2288">
        <v>0</v>
      </c>
      <c r="AT2288">
        <v>0</v>
      </c>
      <c r="AU2288">
        <v>0</v>
      </c>
      <c r="AV2288">
        <v>0</v>
      </c>
      <c r="AW2288">
        <v>0</v>
      </c>
      <c r="AX2288">
        <v>0</v>
      </c>
      <c r="AY2288">
        <v>0</v>
      </c>
      <c r="AZ2288">
        <v>0</v>
      </c>
      <c r="BA2288">
        <v>0</v>
      </c>
      <c r="BB2288">
        <v>25</v>
      </c>
      <c r="BC2288">
        <v>117</v>
      </c>
      <c r="BD2288">
        <v>0</v>
      </c>
      <c r="BE2288">
        <v>6</v>
      </c>
      <c r="BF2288">
        <v>4</v>
      </c>
      <c r="BG2288" s="20"/>
      <c r="BH2288" s="20"/>
      <c r="BI2288" s="20"/>
      <c r="BJ2288" s="20"/>
      <c r="BK2288" s="20"/>
      <c r="BL2288" s="20"/>
      <c r="BM2288" s="20"/>
      <c r="BN2288" s="20"/>
      <c r="BO2288" s="20"/>
      <c r="BP2288" s="20"/>
      <c r="BQ2288" s="20"/>
      <c r="BR2288" s="20"/>
      <c r="BS2288" s="20"/>
      <c r="BT2288" s="20"/>
      <c r="BU2288" s="20"/>
      <c r="BV2288" s="20"/>
    </row>
    <row r="2289" spans="1:74" x14ac:dyDescent="0.25">
      <c r="A2289" s="20" t="s">
        <v>405</v>
      </c>
      <c r="B2289" s="20" t="s">
        <v>461</v>
      </c>
      <c r="C2289" s="20" t="s">
        <v>638</v>
      </c>
      <c r="D2289" s="1">
        <v>44507</v>
      </c>
      <c r="E2289">
        <v>69</v>
      </c>
      <c r="F2289">
        <v>4</v>
      </c>
      <c r="G2289">
        <v>3</v>
      </c>
      <c r="H2289">
        <v>0</v>
      </c>
      <c r="I2289">
        <v>0</v>
      </c>
      <c r="J2289">
        <v>29</v>
      </c>
      <c r="K2289">
        <v>6</v>
      </c>
      <c r="L2289">
        <v>2</v>
      </c>
      <c r="M2289">
        <v>1</v>
      </c>
      <c r="N2289">
        <v>0</v>
      </c>
      <c r="O2289">
        <v>0</v>
      </c>
      <c r="P2289">
        <v>0</v>
      </c>
      <c r="Q2289">
        <v>0</v>
      </c>
      <c r="R2289">
        <v>329</v>
      </c>
      <c r="S2289">
        <v>216</v>
      </c>
      <c r="T2289">
        <v>25</v>
      </c>
      <c r="U2289">
        <v>4</v>
      </c>
      <c r="V2289">
        <v>1</v>
      </c>
      <c r="W2289">
        <v>1131</v>
      </c>
      <c r="X2289">
        <v>132</v>
      </c>
      <c r="Y2289">
        <v>115</v>
      </c>
      <c r="Z2289">
        <v>65</v>
      </c>
      <c r="AA2289">
        <v>48</v>
      </c>
      <c r="AB2289">
        <v>596</v>
      </c>
      <c r="AC2289">
        <v>57</v>
      </c>
      <c r="AD2289">
        <v>11</v>
      </c>
      <c r="AE2289">
        <v>53</v>
      </c>
      <c r="AF2289">
        <v>54</v>
      </c>
      <c r="AG2289">
        <v>129</v>
      </c>
      <c r="AH2289">
        <v>6</v>
      </c>
      <c r="AI2289">
        <v>6</v>
      </c>
      <c r="AJ2289">
        <v>11</v>
      </c>
      <c r="AK2289">
        <v>16</v>
      </c>
      <c r="AL2289">
        <v>55</v>
      </c>
      <c r="AM2289">
        <v>23</v>
      </c>
      <c r="AN2289">
        <v>4</v>
      </c>
      <c r="AO2289">
        <v>0</v>
      </c>
      <c r="AP2289">
        <v>0</v>
      </c>
      <c r="AQ2289">
        <v>0</v>
      </c>
      <c r="AR2289">
        <v>1</v>
      </c>
      <c r="AS2289">
        <v>0</v>
      </c>
      <c r="AT2289">
        <v>0</v>
      </c>
      <c r="AU2289">
        <v>0</v>
      </c>
      <c r="AV2289">
        <v>0</v>
      </c>
      <c r="AW2289">
        <v>0</v>
      </c>
      <c r="AX2289">
        <v>0</v>
      </c>
      <c r="AY2289">
        <v>0</v>
      </c>
      <c r="AZ2289">
        <v>0</v>
      </c>
      <c r="BA2289">
        <v>0</v>
      </c>
      <c r="BB2289">
        <v>0</v>
      </c>
      <c r="BC2289">
        <v>0</v>
      </c>
      <c r="BD2289">
        <v>0</v>
      </c>
      <c r="BE2289">
        <v>0</v>
      </c>
      <c r="BF2289">
        <v>0</v>
      </c>
      <c r="BG2289" s="20">
        <v>3</v>
      </c>
      <c r="BH2289" s="20">
        <v>0</v>
      </c>
      <c r="BI2289" s="20">
        <v>59</v>
      </c>
      <c r="BJ2289" s="20">
        <v>0</v>
      </c>
      <c r="BK2289" s="20">
        <v>298</v>
      </c>
      <c r="BL2289" s="20">
        <v>853</v>
      </c>
      <c r="BM2289" s="20">
        <v>458</v>
      </c>
      <c r="BN2289" s="20">
        <v>86</v>
      </c>
      <c r="BO2289" s="20">
        <v>50</v>
      </c>
      <c r="BP2289" s="20"/>
      <c r="BQ2289" s="20"/>
      <c r="BR2289" s="20"/>
      <c r="BS2289" s="20"/>
      <c r="BT2289" s="20"/>
      <c r="BU2289" s="20"/>
      <c r="BV2289" s="20"/>
    </row>
    <row r="2290" spans="1:74" x14ac:dyDescent="0.25">
      <c r="A2290" s="20" t="s">
        <v>405</v>
      </c>
      <c r="B2290" s="20" t="s">
        <v>461</v>
      </c>
      <c r="C2290" s="20" t="s">
        <v>638</v>
      </c>
      <c r="D2290" s="1">
        <v>44514</v>
      </c>
      <c r="E2290">
        <v>70</v>
      </c>
      <c r="F2290">
        <v>5</v>
      </c>
      <c r="G2290">
        <v>3</v>
      </c>
      <c r="H2290">
        <v>0</v>
      </c>
      <c r="I2290">
        <v>0</v>
      </c>
      <c r="J2290">
        <v>31</v>
      </c>
      <c r="K2290">
        <v>6</v>
      </c>
      <c r="L2290">
        <v>2</v>
      </c>
      <c r="M2290">
        <v>1</v>
      </c>
      <c r="N2290">
        <v>0</v>
      </c>
      <c r="O2290">
        <v>0</v>
      </c>
      <c r="P2290">
        <v>0</v>
      </c>
      <c r="Q2290">
        <v>0</v>
      </c>
      <c r="R2290">
        <v>330</v>
      </c>
      <c r="S2290">
        <v>227</v>
      </c>
      <c r="T2290">
        <v>24</v>
      </c>
      <c r="U2290">
        <v>4</v>
      </c>
      <c r="V2290">
        <v>1</v>
      </c>
      <c r="W2290">
        <v>1134</v>
      </c>
      <c r="X2290">
        <v>184</v>
      </c>
      <c r="Y2290">
        <v>115</v>
      </c>
      <c r="Z2290">
        <v>64</v>
      </c>
      <c r="AA2290">
        <v>48</v>
      </c>
      <c r="AB2290">
        <v>598</v>
      </c>
      <c r="AC2290">
        <v>76</v>
      </c>
      <c r="AD2290">
        <v>11</v>
      </c>
      <c r="AE2290">
        <v>53</v>
      </c>
      <c r="AF2290">
        <v>53</v>
      </c>
      <c r="AG2290">
        <v>128</v>
      </c>
      <c r="AH2290">
        <v>10</v>
      </c>
      <c r="AI2290">
        <v>6</v>
      </c>
      <c r="AJ2290">
        <v>11</v>
      </c>
      <c r="AK2290">
        <v>14</v>
      </c>
      <c r="AL2290">
        <v>56</v>
      </c>
      <c r="AM2290">
        <v>32</v>
      </c>
      <c r="AN2290">
        <v>4</v>
      </c>
      <c r="AO2290">
        <v>0</v>
      </c>
      <c r="AP2290">
        <v>0</v>
      </c>
      <c r="AQ2290">
        <v>0</v>
      </c>
      <c r="AR2290">
        <v>1</v>
      </c>
      <c r="AS2290">
        <v>0</v>
      </c>
      <c r="AT2290">
        <v>0</v>
      </c>
      <c r="AU2290">
        <v>0</v>
      </c>
      <c r="AV2290">
        <v>0</v>
      </c>
      <c r="AW2290">
        <v>0</v>
      </c>
      <c r="AX2290">
        <v>0</v>
      </c>
      <c r="AY2290">
        <v>0</v>
      </c>
      <c r="AZ2290">
        <v>0</v>
      </c>
      <c r="BA2290">
        <v>0</v>
      </c>
      <c r="BB2290">
        <v>0</v>
      </c>
      <c r="BC2290">
        <v>0</v>
      </c>
      <c r="BD2290">
        <v>0</v>
      </c>
      <c r="BE2290">
        <v>0</v>
      </c>
      <c r="BF2290">
        <v>0</v>
      </c>
      <c r="BG2290" s="20">
        <v>4</v>
      </c>
      <c r="BH2290" s="20">
        <v>0</v>
      </c>
      <c r="BI2290" s="20">
        <v>59</v>
      </c>
      <c r="BJ2290" s="20">
        <v>0</v>
      </c>
      <c r="BK2290" s="20">
        <v>300</v>
      </c>
      <c r="BL2290" s="20">
        <v>860</v>
      </c>
      <c r="BM2290" s="20">
        <v>462</v>
      </c>
      <c r="BN2290" s="20">
        <v>88</v>
      </c>
      <c r="BO2290" s="20">
        <v>51</v>
      </c>
      <c r="BP2290" s="20"/>
      <c r="BQ2290" s="20"/>
      <c r="BR2290" s="20"/>
      <c r="BS2290" s="20"/>
      <c r="BT2290" s="20"/>
      <c r="BU2290" s="20"/>
      <c r="BV2290" s="20"/>
    </row>
    <row r="2291" spans="1:74" x14ac:dyDescent="0.25">
      <c r="A2291" s="20" t="s">
        <v>405</v>
      </c>
      <c r="B2291" s="20" t="s">
        <v>461</v>
      </c>
      <c r="C2291" s="20" t="s">
        <v>638</v>
      </c>
      <c r="D2291" s="1">
        <v>44521</v>
      </c>
      <c r="E2291">
        <v>69</v>
      </c>
      <c r="F2291">
        <v>5</v>
      </c>
      <c r="G2291">
        <v>4</v>
      </c>
      <c r="H2291">
        <v>0</v>
      </c>
      <c r="I2291">
        <v>0</v>
      </c>
      <c r="J2291">
        <v>34</v>
      </c>
      <c r="K2291">
        <v>5</v>
      </c>
      <c r="L2291">
        <v>2</v>
      </c>
      <c r="M2291">
        <v>1</v>
      </c>
      <c r="N2291">
        <v>0</v>
      </c>
      <c r="O2291">
        <v>0</v>
      </c>
      <c r="P2291">
        <v>0</v>
      </c>
      <c r="Q2291">
        <v>0</v>
      </c>
      <c r="R2291">
        <v>332</v>
      </c>
      <c r="S2291">
        <v>234</v>
      </c>
      <c r="T2291">
        <v>24</v>
      </c>
      <c r="U2291">
        <v>4</v>
      </c>
      <c r="V2291">
        <v>1</v>
      </c>
      <c r="W2291">
        <v>1129</v>
      </c>
      <c r="X2291">
        <v>246</v>
      </c>
      <c r="Y2291">
        <v>114</v>
      </c>
      <c r="Z2291">
        <v>65</v>
      </c>
      <c r="AA2291">
        <v>44</v>
      </c>
      <c r="AB2291">
        <v>601</v>
      </c>
      <c r="AC2291">
        <v>94</v>
      </c>
      <c r="AD2291">
        <v>11</v>
      </c>
      <c r="AE2291">
        <v>55</v>
      </c>
      <c r="AF2291">
        <v>51</v>
      </c>
      <c r="AG2291">
        <v>129</v>
      </c>
      <c r="AH2291">
        <v>12</v>
      </c>
      <c r="AI2291">
        <v>6</v>
      </c>
      <c r="AJ2291">
        <v>15</v>
      </c>
      <c r="AK2291">
        <v>10</v>
      </c>
      <c r="AL2291">
        <v>56</v>
      </c>
      <c r="AM2291">
        <v>35</v>
      </c>
      <c r="AN2291">
        <v>4</v>
      </c>
      <c r="AO2291">
        <v>0</v>
      </c>
      <c r="AP2291">
        <v>0</v>
      </c>
      <c r="AQ2291">
        <v>0</v>
      </c>
      <c r="AR2291">
        <v>1</v>
      </c>
      <c r="AS2291">
        <v>0</v>
      </c>
      <c r="AT2291">
        <v>0</v>
      </c>
      <c r="AU2291">
        <v>0</v>
      </c>
      <c r="AV2291">
        <v>0</v>
      </c>
      <c r="AW2291">
        <v>0</v>
      </c>
      <c r="AX2291">
        <v>0</v>
      </c>
      <c r="AY2291">
        <v>0</v>
      </c>
      <c r="AZ2291">
        <v>0</v>
      </c>
      <c r="BA2291">
        <v>0</v>
      </c>
      <c r="BB2291">
        <v>0</v>
      </c>
      <c r="BC2291">
        <v>0</v>
      </c>
      <c r="BD2291">
        <v>0</v>
      </c>
      <c r="BE2291">
        <v>0</v>
      </c>
      <c r="BF2291">
        <v>0</v>
      </c>
      <c r="BG2291" s="20">
        <v>4</v>
      </c>
      <c r="BH2291" s="20">
        <v>0</v>
      </c>
      <c r="BI2291" s="20">
        <v>60</v>
      </c>
      <c r="BJ2291" s="20">
        <v>0</v>
      </c>
      <c r="BK2291" s="20">
        <v>302</v>
      </c>
      <c r="BL2291" s="20">
        <v>859</v>
      </c>
      <c r="BM2291" s="20">
        <v>465</v>
      </c>
      <c r="BN2291" s="20">
        <v>89</v>
      </c>
      <c r="BO2291" s="20">
        <v>51</v>
      </c>
      <c r="BP2291" s="20"/>
      <c r="BQ2291" s="20"/>
      <c r="BR2291" s="20"/>
      <c r="BS2291" s="20"/>
      <c r="BT2291" s="20"/>
      <c r="BU2291" s="20"/>
      <c r="BV2291" s="20"/>
    </row>
    <row r="2292" spans="1:74" x14ac:dyDescent="0.25">
      <c r="A2292" s="20" t="s">
        <v>405</v>
      </c>
      <c r="B2292" s="20" t="s">
        <v>461</v>
      </c>
      <c r="C2292" s="20" t="s">
        <v>638</v>
      </c>
      <c r="D2292" s="1">
        <v>44528</v>
      </c>
      <c r="E2292">
        <v>69</v>
      </c>
      <c r="F2292">
        <v>5</v>
      </c>
      <c r="G2292">
        <v>4</v>
      </c>
      <c r="H2292">
        <v>0</v>
      </c>
      <c r="I2292">
        <v>0</v>
      </c>
      <c r="J2292">
        <v>36</v>
      </c>
      <c r="K2292">
        <v>5</v>
      </c>
      <c r="L2292">
        <v>2</v>
      </c>
      <c r="M2292">
        <v>1</v>
      </c>
      <c r="N2292">
        <v>0</v>
      </c>
      <c r="O2292">
        <v>0</v>
      </c>
      <c r="P2292">
        <v>0</v>
      </c>
      <c r="Q2292">
        <v>0</v>
      </c>
      <c r="R2292">
        <v>332</v>
      </c>
      <c r="S2292">
        <v>249</v>
      </c>
      <c r="T2292">
        <v>23</v>
      </c>
      <c r="U2292">
        <v>4</v>
      </c>
      <c r="V2292">
        <v>1</v>
      </c>
      <c r="W2292">
        <v>1125</v>
      </c>
      <c r="X2292">
        <v>344</v>
      </c>
      <c r="Y2292">
        <v>114</v>
      </c>
      <c r="Z2292">
        <v>65</v>
      </c>
      <c r="AA2292">
        <v>42</v>
      </c>
      <c r="AB2292">
        <v>602</v>
      </c>
      <c r="AC2292">
        <v>137</v>
      </c>
      <c r="AD2292">
        <v>11</v>
      </c>
      <c r="AE2292">
        <v>55</v>
      </c>
      <c r="AF2292">
        <v>50</v>
      </c>
      <c r="AG2292">
        <v>126</v>
      </c>
      <c r="AH2292">
        <v>19</v>
      </c>
      <c r="AI2292">
        <v>6</v>
      </c>
      <c r="AJ2292">
        <v>14</v>
      </c>
      <c r="AK2292">
        <v>10</v>
      </c>
      <c r="AL2292">
        <v>56</v>
      </c>
      <c r="AM2292">
        <v>38</v>
      </c>
      <c r="AN2292">
        <v>4</v>
      </c>
      <c r="AO2292">
        <v>0</v>
      </c>
      <c r="AP2292">
        <v>0</v>
      </c>
      <c r="AQ2292">
        <v>0</v>
      </c>
      <c r="AR2292">
        <v>1</v>
      </c>
      <c r="AS2292">
        <v>0</v>
      </c>
      <c r="AT2292">
        <v>0</v>
      </c>
      <c r="AU2292">
        <v>0</v>
      </c>
      <c r="AV2292">
        <v>0</v>
      </c>
      <c r="AW2292">
        <v>0</v>
      </c>
      <c r="AX2292">
        <v>0</v>
      </c>
      <c r="AY2292">
        <v>0</v>
      </c>
      <c r="AZ2292">
        <v>0</v>
      </c>
      <c r="BA2292">
        <v>0</v>
      </c>
      <c r="BB2292">
        <v>0</v>
      </c>
      <c r="BC2292">
        <v>0</v>
      </c>
      <c r="BD2292">
        <v>0</v>
      </c>
      <c r="BE2292">
        <v>0</v>
      </c>
      <c r="BF2292">
        <v>0</v>
      </c>
      <c r="BG2292" s="20">
        <v>4</v>
      </c>
      <c r="BH2292" s="20">
        <v>0</v>
      </c>
      <c r="BI2292" s="20">
        <v>60</v>
      </c>
      <c r="BJ2292" s="20">
        <v>0</v>
      </c>
      <c r="BK2292" s="20">
        <v>303</v>
      </c>
      <c r="BL2292" s="20">
        <v>860</v>
      </c>
      <c r="BM2292" s="20">
        <v>467</v>
      </c>
      <c r="BN2292" s="20">
        <v>87</v>
      </c>
      <c r="BO2292" s="20">
        <v>51</v>
      </c>
      <c r="BP2292" s="20"/>
      <c r="BQ2292" s="20"/>
      <c r="BR2292" s="20"/>
      <c r="BS2292" s="20"/>
      <c r="BT2292" s="20"/>
      <c r="BU2292" s="20"/>
      <c r="BV2292" s="20"/>
    </row>
    <row r="2293" spans="1:74" x14ac:dyDescent="0.25">
      <c r="A2293" s="20" t="s">
        <v>405</v>
      </c>
      <c r="B2293" s="20" t="s">
        <v>461</v>
      </c>
      <c r="C2293" s="20" t="s">
        <v>638</v>
      </c>
      <c r="D2293" s="1">
        <v>44535</v>
      </c>
      <c r="E2293">
        <v>68</v>
      </c>
      <c r="F2293">
        <v>5</v>
      </c>
      <c r="G2293">
        <v>4</v>
      </c>
      <c r="H2293">
        <v>0</v>
      </c>
      <c r="I2293">
        <v>0</v>
      </c>
      <c r="J2293">
        <v>40</v>
      </c>
      <c r="K2293">
        <v>5</v>
      </c>
      <c r="L2293">
        <v>2</v>
      </c>
      <c r="M2293">
        <v>0</v>
      </c>
      <c r="N2293">
        <v>0</v>
      </c>
      <c r="O2293">
        <v>0</v>
      </c>
      <c r="P2293">
        <v>0</v>
      </c>
      <c r="Q2293">
        <v>0</v>
      </c>
      <c r="R2293">
        <v>334</v>
      </c>
      <c r="S2293">
        <v>254</v>
      </c>
      <c r="T2293">
        <v>24</v>
      </c>
      <c r="U2293">
        <v>4</v>
      </c>
      <c r="V2293">
        <v>0</v>
      </c>
      <c r="W2293">
        <v>1125</v>
      </c>
      <c r="X2293">
        <v>413</v>
      </c>
      <c r="Y2293">
        <v>114</v>
      </c>
      <c r="Z2293">
        <v>62</v>
      </c>
      <c r="AA2293">
        <v>42</v>
      </c>
      <c r="AB2293">
        <v>601</v>
      </c>
      <c r="AC2293">
        <v>176</v>
      </c>
      <c r="AD2293">
        <v>10</v>
      </c>
      <c r="AE2293">
        <v>55</v>
      </c>
      <c r="AF2293">
        <v>49</v>
      </c>
      <c r="AG2293">
        <v>125</v>
      </c>
      <c r="AH2293">
        <v>23</v>
      </c>
      <c r="AI2293">
        <v>6</v>
      </c>
      <c r="AJ2293">
        <v>13</v>
      </c>
      <c r="AK2293">
        <v>11</v>
      </c>
      <c r="AL2293">
        <v>57</v>
      </c>
      <c r="AM2293">
        <v>42</v>
      </c>
      <c r="AN2293">
        <v>4</v>
      </c>
      <c r="AO2293">
        <v>0</v>
      </c>
      <c r="AP2293">
        <v>0</v>
      </c>
      <c r="AQ2293">
        <v>0</v>
      </c>
      <c r="AR2293">
        <v>1</v>
      </c>
      <c r="AS2293">
        <v>0</v>
      </c>
      <c r="AT2293">
        <v>0</v>
      </c>
      <c r="AU2293">
        <v>0</v>
      </c>
      <c r="AV2293">
        <v>0</v>
      </c>
      <c r="AW2293">
        <v>0</v>
      </c>
      <c r="AX2293">
        <v>0</v>
      </c>
      <c r="AY2293">
        <v>0</v>
      </c>
      <c r="AZ2293">
        <v>0</v>
      </c>
      <c r="BA2293">
        <v>0</v>
      </c>
      <c r="BB2293">
        <v>0</v>
      </c>
      <c r="BC2293">
        <v>0</v>
      </c>
      <c r="BD2293">
        <v>0</v>
      </c>
      <c r="BE2293">
        <v>0</v>
      </c>
      <c r="BF2293">
        <v>0</v>
      </c>
      <c r="BG2293" s="20">
        <v>4</v>
      </c>
      <c r="BH2293" s="20">
        <v>0</v>
      </c>
      <c r="BI2293" s="20">
        <v>60</v>
      </c>
      <c r="BJ2293" s="20">
        <v>0</v>
      </c>
      <c r="BK2293" s="20">
        <v>304</v>
      </c>
      <c r="BL2293" s="20">
        <v>867</v>
      </c>
      <c r="BM2293" s="20">
        <v>466</v>
      </c>
      <c r="BN2293" s="20">
        <v>86</v>
      </c>
      <c r="BO2293" s="20">
        <v>52</v>
      </c>
      <c r="BP2293" s="20"/>
      <c r="BQ2293" s="20"/>
      <c r="BR2293" s="20"/>
      <c r="BS2293" s="20"/>
      <c r="BT2293" s="20"/>
      <c r="BU2293" s="20"/>
      <c r="BV2293" s="20"/>
    </row>
    <row r="2294" spans="1:74" x14ac:dyDescent="0.25">
      <c r="A2294" s="20" t="s">
        <v>405</v>
      </c>
      <c r="B2294" s="20" t="s">
        <v>461</v>
      </c>
      <c r="C2294" s="20" t="s">
        <v>638</v>
      </c>
      <c r="D2294" s="1">
        <v>44542</v>
      </c>
      <c r="E2294">
        <v>68</v>
      </c>
      <c r="F2294">
        <v>5</v>
      </c>
      <c r="G2294">
        <v>4</v>
      </c>
      <c r="H2294">
        <v>0</v>
      </c>
      <c r="I2294">
        <v>0</v>
      </c>
      <c r="J2294">
        <v>41</v>
      </c>
      <c r="K2294">
        <v>5</v>
      </c>
      <c r="L2294">
        <v>2</v>
      </c>
      <c r="M2294">
        <v>0</v>
      </c>
      <c r="N2294">
        <v>0</v>
      </c>
      <c r="O2294">
        <v>0</v>
      </c>
      <c r="P2294">
        <v>0</v>
      </c>
      <c r="Q2294">
        <v>0</v>
      </c>
      <c r="R2294">
        <v>336</v>
      </c>
      <c r="S2294">
        <v>258</v>
      </c>
      <c r="T2294">
        <v>24</v>
      </c>
      <c r="U2294">
        <v>6</v>
      </c>
      <c r="V2294">
        <v>0</v>
      </c>
      <c r="W2294">
        <v>1121</v>
      </c>
      <c r="X2294">
        <v>454</v>
      </c>
      <c r="Y2294">
        <v>112</v>
      </c>
      <c r="Z2294">
        <v>60</v>
      </c>
      <c r="AA2294">
        <v>38</v>
      </c>
      <c r="AB2294">
        <v>602</v>
      </c>
      <c r="AC2294">
        <v>218</v>
      </c>
      <c r="AD2294">
        <v>10</v>
      </c>
      <c r="AE2294">
        <v>54</v>
      </c>
      <c r="AF2294">
        <v>48</v>
      </c>
      <c r="AG2294">
        <v>124</v>
      </c>
      <c r="AH2294">
        <v>27</v>
      </c>
      <c r="AI2294">
        <v>6</v>
      </c>
      <c r="AJ2294">
        <v>13</v>
      </c>
      <c r="AK2294">
        <v>11</v>
      </c>
      <c r="AL2294">
        <v>57</v>
      </c>
      <c r="AM2294">
        <v>42</v>
      </c>
      <c r="AN2294">
        <v>4</v>
      </c>
      <c r="AO2294">
        <v>0</v>
      </c>
      <c r="AP2294">
        <v>0</v>
      </c>
      <c r="AQ2294">
        <v>0</v>
      </c>
      <c r="AR2294">
        <v>1</v>
      </c>
      <c r="AS2294">
        <v>0</v>
      </c>
      <c r="AT2294">
        <v>0</v>
      </c>
      <c r="AU2294">
        <v>0</v>
      </c>
      <c r="AV2294">
        <v>0</v>
      </c>
      <c r="AW2294">
        <v>0</v>
      </c>
      <c r="AX2294">
        <v>0</v>
      </c>
      <c r="AY2294">
        <v>0</v>
      </c>
      <c r="AZ2294">
        <v>0</v>
      </c>
      <c r="BA2294">
        <v>0</v>
      </c>
      <c r="BB2294">
        <v>0</v>
      </c>
      <c r="BC2294">
        <v>0</v>
      </c>
      <c r="BD2294">
        <v>0</v>
      </c>
      <c r="BE2294">
        <v>0</v>
      </c>
      <c r="BF2294">
        <v>0</v>
      </c>
      <c r="BG2294" s="20">
        <v>4</v>
      </c>
      <c r="BH2294" s="20">
        <v>0</v>
      </c>
      <c r="BI2294" s="20">
        <v>60</v>
      </c>
      <c r="BJ2294" s="20">
        <v>0</v>
      </c>
      <c r="BK2294" s="20">
        <v>304</v>
      </c>
      <c r="BL2294" s="20">
        <v>871</v>
      </c>
      <c r="BM2294" s="20">
        <v>470</v>
      </c>
      <c r="BN2294" s="20">
        <v>85</v>
      </c>
      <c r="BO2294" s="20">
        <v>52</v>
      </c>
      <c r="BP2294" s="20"/>
      <c r="BQ2294" s="20"/>
      <c r="BR2294" s="20"/>
      <c r="BS2294" s="20"/>
      <c r="BT2294" s="20"/>
      <c r="BU2294" s="20"/>
      <c r="BV2294" s="20"/>
    </row>
    <row r="2295" spans="1:74" x14ac:dyDescent="0.25">
      <c r="A2295" s="20" t="s">
        <v>405</v>
      </c>
      <c r="B2295" s="20" t="s">
        <v>461</v>
      </c>
      <c r="C2295" s="20" t="s">
        <v>638</v>
      </c>
      <c r="D2295" s="1">
        <v>44549</v>
      </c>
      <c r="E2295">
        <v>68</v>
      </c>
      <c r="F2295">
        <v>5</v>
      </c>
      <c r="G2295">
        <v>4</v>
      </c>
      <c r="H2295">
        <v>0</v>
      </c>
      <c r="I2295">
        <v>0</v>
      </c>
      <c r="J2295">
        <v>41</v>
      </c>
      <c r="K2295">
        <v>5</v>
      </c>
      <c r="L2295">
        <v>2</v>
      </c>
      <c r="M2295">
        <v>0</v>
      </c>
      <c r="N2295">
        <v>0</v>
      </c>
      <c r="O2295">
        <v>0</v>
      </c>
      <c r="P2295">
        <v>0</v>
      </c>
      <c r="Q2295">
        <v>0</v>
      </c>
      <c r="R2295">
        <v>336</v>
      </c>
      <c r="S2295">
        <v>261</v>
      </c>
      <c r="T2295">
        <v>24</v>
      </c>
      <c r="U2295">
        <v>6</v>
      </c>
      <c r="V2295">
        <v>0</v>
      </c>
      <c r="W2295">
        <v>1126</v>
      </c>
      <c r="X2295">
        <v>503</v>
      </c>
      <c r="Y2295">
        <v>110</v>
      </c>
      <c r="Z2295">
        <v>62</v>
      </c>
      <c r="AA2295">
        <v>38</v>
      </c>
      <c r="AB2295">
        <v>591</v>
      </c>
      <c r="AC2295">
        <v>261</v>
      </c>
      <c r="AD2295">
        <v>11</v>
      </c>
      <c r="AE2295">
        <v>54</v>
      </c>
      <c r="AF2295">
        <v>33</v>
      </c>
      <c r="AG2295">
        <v>126</v>
      </c>
      <c r="AH2295">
        <v>34</v>
      </c>
      <c r="AI2295">
        <v>6</v>
      </c>
      <c r="AJ2295">
        <v>14</v>
      </c>
      <c r="AK2295">
        <v>11</v>
      </c>
      <c r="AL2295">
        <v>57</v>
      </c>
      <c r="AM2295">
        <v>46</v>
      </c>
      <c r="AN2295">
        <v>4</v>
      </c>
      <c r="AO2295">
        <v>0</v>
      </c>
      <c r="AP2295">
        <v>0</v>
      </c>
      <c r="AQ2295">
        <v>0</v>
      </c>
      <c r="AR2295">
        <v>1</v>
      </c>
      <c r="AS2295">
        <v>0</v>
      </c>
      <c r="AT2295">
        <v>0</v>
      </c>
      <c r="AU2295">
        <v>0</v>
      </c>
      <c r="AV2295">
        <v>0</v>
      </c>
      <c r="AW2295">
        <v>0</v>
      </c>
      <c r="AX2295">
        <v>0</v>
      </c>
      <c r="AY2295">
        <v>0</v>
      </c>
      <c r="AZ2295">
        <v>0</v>
      </c>
      <c r="BA2295">
        <v>0</v>
      </c>
      <c r="BB2295">
        <v>0</v>
      </c>
      <c r="BC2295">
        <v>0</v>
      </c>
      <c r="BD2295">
        <v>0</v>
      </c>
      <c r="BE2295">
        <v>0</v>
      </c>
      <c r="BF2295">
        <v>0</v>
      </c>
      <c r="BG2295" s="20">
        <v>4</v>
      </c>
      <c r="BH2295" s="20">
        <v>0</v>
      </c>
      <c r="BI2295" s="20">
        <v>60</v>
      </c>
      <c r="BJ2295" s="20">
        <v>0</v>
      </c>
      <c r="BK2295" s="20">
        <v>304</v>
      </c>
      <c r="BL2295" s="20">
        <v>875</v>
      </c>
      <c r="BM2295" s="20">
        <v>470</v>
      </c>
      <c r="BN2295" s="20">
        <v>86</v>
      </c>
      <c r="BO2295" s="20">
        <v>52</v>
      </c>
      <c r="BP2295" s="20">
        <v>4231</v>
      </c>
      <c r="BQ2295" s="20">
        <v>700</v>
      </c>
      <c r="BR2295" s="20">
        <v>0</v>
      </c>
      <c r="BS2295" s="20">
        <v>51</v>
      </c>
      <c r="BT2295" s="20">
        <v>689</v>
      </c>
      <c r="BU2295" s="20">
        <v>950</v>
      </c>
      <c r="BV2295" s="20">
        <v>2311</v>
      </c>
    </row>
    <row r="2296" spans="1:74" x14ac:dyDescent="0.25">
      <c r="A2296" s="20" t="s">
        <v>405</v>
      </c>
      <c r="B2296" s="20" t="s">
        <v>461</v>
      </c>
      <c r="C2296" s="20" t="s">
        <v>638</v>
      </c>
      <c r="D2296" s="1">
        <v>44558</v>
      </c>
      <c r="E2296">
        <v>68</v>
      </c>
      <c r="F2296">
        <v>5</v>
      </c>
      <c r="G2296">
        <v>4</v>
      </c>
      <c r="H2296">
        <v>0</v>
      </c>
      <c r="I2296">
        <v>0</v>
      </c>
      <c r="J2296">
        <v>41</v>
      </c>
      <c r="K2296">
        <v>5</v>
      </c>
      <c r="L2296">
        <v>2</v>
      </c>
      <c r="M2296">
        <v>0</v>
      </c>
      <c r="N2296">
        <v>0</v>
      </c>
      <c r="O2296">
        <v>0</v>
      </c>
      <c r="P2296">
        <v>0</v>
      </c>
      <c r="Q2296">
        <v>0</v>
      </c>
      <c r="R2296">
        <v>337</v>
      </c>
      <c r="S2296">
        <v>270</v>
      </c>
      <c r="T2296">
        <v>24</v>
      </c>
      <c r="U2296">
        <v>6</v>
      </c>
      <c r="V2296">
        <v>0</v>
      </c>
      <c r="W2296">
        <v>1121</v>
      </c>
      <c r="X2296">
        <v>557</v>
      </c>
      <c r="Y2296">
        <v>109</v>
      </c>
      <c r="Z2296">
        <v>62</v>
      </c>
      <c r="AA2296">
        <v>31</v>
      </c>
      <c r="AB2296">
        <v>586</v>
      </c>
      <c r="AC2296">
        <v>298</v>
      </c>
      <c r="AD2296">
        <v>11</v>
      </c>
      <c r="AE2296">
        <v>55</v>
      </c>
      <c r="AF2296">
        <v>26</v>
      </c>
      <c r="AG2296">
        <v>125</v>
      </c>
      <c r="AH2296">
        <v>40</v>
      </c>
      <c r="AI2296">
        <v>6</v>
      </c>
      <c r="AJ2296">
        <v>15</v>
      </c>
      <c r="AK2296">
        <v>10</v>
      </c>
      <c r="AL2296">
        <v>57</v>
      </c>
      <c r="AM2296">
        <v>47</v>
      </c>
      <c r="AN2296">
        <v>4</v>
      </c>
      <c r="AO2296">
        <v>0</v>
      </c>
      <c r="AP2296">
        <v>0</v>
      </c>
      <c r="AQ2296">
        <v>0</v>
      </c>
      <c r="AR2296">
        <v>1</v>
      </c>
      <c r="AS2296">
        <v>0</v>
      </c>
      <c r="AT2296">
        <v>0</v>
      </c>
      <c r="AU2296">
        <v>0</v>
      </c>
      <c r="AV2296">
        <v>0</v>
      </c>
      <c r="AW2296">
        <v>0</v>
      </c>
      <c r="AX2296">
        <v>0</v>
      </c>
      <c r="AY2296">
        <v>0</v>
      </c>
      <c r="AZ2296">
        <v>0</v>
      </c>
      <c r="BA2296">
        <v>0</v>
      </c>
      <c r="BB2296">
        <v>0</v>
      </c>
      <c r="BC2296">
        <v>0</v>
      </c>
      <c r="BD2296">
        <v>0</v>
      </c>
      <c r="BE2296">
        <v>0</v>
      </c>
      <c r="BF2296">
        <v>0</v>
      </c>
      <c r="BG2296" s="20">
        <v>4</v>
      </c>
      <c r="BH2296" s="20">
        <v>0</v>
      </c>
      <c r="BI2296" s="20">
        <v>60</v>
      </c>
      <c r="BJ2296" s="20">
        <v>0</v>
      </c>
      <c r="BK2296" s="20">
        <v>305</v>
      </c>
      <c r="BL2296" s="20">
        <v>872</v>
      </c>
      <c r="BM2296" s="20">
        <v>472</v>
      </c>
      <c r="BN2296" s="20">
        <v>89</v>
      </c>
      <c r="BO2296" s="20">
        <v>53</v>
      </c>
      <c r="BP2296" s="20">
        <v>4243</v>
      </c>
      <c r="BQ2296" s="20">
        <v>956</v>
      </c>
      <c r="BR2296" s="20">
        <v>0</v>
      </c>
      <c r="BS2296" s="20">
        <v>51</v>
      </c>
      <c r="BT2296" s="20">
        <v>698</v>
      </c>
      <c r="BU2296" s="20">
        <v>931</v>
      </c>
      <c r="BV2296" s="20">
        <v>2339</v>
      </c>
    </row>
    <row r="2297" spans="1:74" x14ac:dyDescent="0.25">
      <c r="A2297" s="20" t="s">
        <v>405</v>
      </c>
      <c r="B2297" s="20" t="s">
        <v>461</v>
      </c>
      <c r="C2297" s="20" t="s">
        <v>638</v>
      </c>
      <c r="D2297" s="1">
        <v>44564</v>
      </c>
      <c r="E2297">
        <v>67</v>
      </c>
      <c r="F2297">
        <v>5</v>
      </c>
      <c r="G2297">
        <v>4</v>
      </c>
      <c r="H2297">
        <v>0</v>
      </c>
      <c r="I2297">
        <v>0</v>
      </c>
      <c r="J2297">
        <v>41</v>
      </c>
      <c r="K2297">
        <v>5</v>
      </c>
      <c r="L2297">
        <v>2</v>
      </c>
      <c r="M2297">
        <v>0</v>
      </c>
      <c r="N2297">
        <v>0</v>
      </c>
      <c r="O2297">
        <v>0</v>
      </c>
      <c r="P2297">
        <v>0</v>
      </c>
      <c r="Q2297">
        <v>0</v>
      </c>
      <c r="R2297">
        <v>337</v>
      </c>
      <c r="S2297">
        <v>273</v>
      </c>
      <c r="T2297">
        <v>24</v>
      </c>
      <c r="U2297">
        <v>6</v>
      </c>
      <c r="V2297">
        <v>1</v>
      </c>
      <c r="W2297">
        <v>1121</v>
      </c>
      <c r="X2297">
        <v>580</v>
      </c>
      <c r="Y2297">
        <v>109</v>
      </c>
      <c r="Z2297">
        <v>63</v>
      </c>
      <c r="AA2297">
        <v>28</v>
      </c>
      <c r="AB2297">
        <v>590</v>
      </c>
      <c r="AC2297">
        <v>306</v>
      </c>
      <c r="AD2297">
        <v>11</v>
      </c>
      <c r="AE2297">
        <v>59</v>
      </c>
      <c r="AF2297">
        <v>25</v>
      </c>
      <c r="AG2297">
        <v>124</v>
      </c>
      <c r="AH2297">
        <v>42</v>
      </c>
      <c r="AI2297">
        <v>6</v>
      </c>
      <c r="AJ2297">
        <v>15</v>
      </c>
      <c r="AK2297">
        <v>10</v>
      </c>
      <c r="AL2297">
        <v>58</v>
      </c>
      <c r="AM2297">
        <v>48</v>
      </c>
      <c r="AN2297">
        <v>4</v>
      </c>
      <c r="AO2297">
        <v>0</v>
      </c>
      <c r="AP2297">
        <v>0</v>
      </c>
      <c r="AQ2297">
        <v>0</v>
      </c>
      <c r="AR2297">
        <v>1</v>
      </c>
      <c r="AS2297">
        <v>0</v>
      </c>
      <c r="AT2297">
        <v>0</v>
      </c>
      <c r="AU2297">
        <v>0</v>
      </c>
      <c r="AV2297">
        <v>0</v>
      </c>
      <c r="AW2297">
        <v>0</v>
      </c>
      <c r="AX2297">
        <v>0</v>
      </c>
      <c r="AY2297">
        <v>0</v>
      </c>
      <c r="AZ2297">
        <v>0</v>
      </c>
      <c r="BA2297">
        <v>0</v>
      </c>
      <c r="BB2297">
        <v>0</v>
      </c>
      <c r="BC2297">
        <v>0</v>
      </c>
      <c r="BD2297">
        <v>0</v>
      </c>
      <c r="BE2297">
        <v>0</v>
      </c>
      <c r="BF2297">
        <v>0</v>
      </c>
      <c r="BG2297" s="20">
        <v>4</v>
      </c>
      <c r="BH2297" s="20">
        <v>0</v>
      </c>
      <c r="BI2297" s="20">
        <v>59</v>
      </c>
      <c r="BJ2297" s="20">
        <v>0</v>
      </c>
      <c r="BK2297" s="20">
        <v>304</v>
      </c>
      <c r="BL2297" s="20">
        <v>874</v>
      </c>
      <c r="BM2297" s="20">
        <v>474</v>
      </c>
      <c r="BN2297" s="20">
        <v>88</v>
      </c>
      <c r="BO2297" s="20">
        <v>54</v>
      </c>
      <c r="BP2297" s="20">
        <v>4235</v>
      </c>
      <c r="BQ2297" s="20">
        <v>1036</v>
      </c>
      <c r="BR2297" s="20">
        <v>0</v>
      </c>
      <c r="BS2297" s="20">
        <v>51</v>
      </c>
      <c r="BT2297" s="20">
        <v>716</v>
      </c>
      <c r="BU2297" s="20">
        <v>897</v>
      </c>
      <c r="BV2297" s="20">
        <v>2348</v>
      </c>
    </row>
    <row r="2298" spans="1:74" x14ac:dyDescent="0.25">
      <c r="A2298" s="20" t="s">
        <v>405</v>
      </c>
      <c r="B2298" s="20" t="s">
        <v>461</v>
      </c>
      <c r="C2298" s="20" t="s">
        <v>638</v>
      </c>
      <c r="D2298" s="1">
        <v>44570</v>
      </c>
      <c r="E2298">
        <v>68</v>
      </c>
      <c r="F2298">
        <v>5</v>
      </c>
      <c r="G2298">
        <v>4</v>
      </c>
      <c r="H2298">
        <v>0</v>
      </c>
      <c r="I2298">
        <v>0</v>
      </c>
      <c r="J2298">
        <v>43</v>
      </c>
      <c r="K2298">
        <v>5</v>
      </c>
      <c r="L2298">
        <v>3</v>
      </c>
      <c r="M2298">
        <v>0</v>
      </c>
      <c r="N2298">
        <v>0</v>
      </c>
      <c r="O2298">
        <v>0</v>
      </c>
      <c r="P2298">
        <v>0</v>
      </c>
      <c r="Q2298">
        <v>0</v>
      </c>
      <c r="R2298">
        <v>336</v>
      </c>
      <c r="S2298">
        <v>275</v>
      </c>
      <c r="T2298">
        <v>24</v>
      </c>
      <c r="U2298">
        <v>5</v>
      </c>
      <c r="V2298">
        <v>1</v>
      </c>
      <c r="W2298">
        <v>1125</v>
      </c>
      <c r="X2298">
        <v>596</v>
      </c>
      <c r="Y2298">
        <v>109</v>
      </c>
      <c r="Z2298">
        <v>62</v>
      </c>
      <c r="AA2298">
        <v>30</v>
      </c>
      <c r="AB2298">
        <v>595</v>
      </c>
      <c r="AC2298">
        <v>317</v>
      </c>
      <c r="AD2298">
        <v>12</v>
      </c>
      <c r="AE2298">
        <v>59</v>
      </c>
      <c r="AF2298">
        <v>24</v>
      </c>
      <c r="AG2298">
        <v>124</v>
      </c>
      <c r="AH2298">
        <v>44</v>
      </c>
      <c r="AI2298">
        <v>6</v>
      </c>
      <c r="AJ2298">
        <v>15</v>
      </c>
      <c r="AK2298">
        <v>10</v>
      </c>
      <c r="AL2298">
        <v>58</v>
      </c>
      <c r="AM2298">
        <v>50</v>
      </c>
      <c r="AN2298">
        <v>4</v>
      </c>
      <c r="AO2298">
        <v>0</v>
      </c>
      <c r="AP2298">
        <v>0</v>
      </c>
      <c r="AQ2298">
        <v>0</v>
      </c>
      <c r="AR2298">
        <v>1</v>
      </c>
      <c r="AS2298">
        <v>0</v>
      </c>
      <c r="AT2298">
        <v>0</v>
      </c>
      <c r="AU2298">
        <v>0</v>
      </c>
      <c r="AV2298">
        <v>0</v>
      </c>
      <c r="AW2298">
        <v>0</v>
      </c>
      <c r="AX2298">
        <v>0</v>
      </c>
      <c r="AY2298">
        <v>0</v>
      </c>
      <c r="AZ2298">
        <v>0</v>
      </c>
      <c r="BA2298">
        <v>0</v>
      </c>
      <c r="BB2298">
        <v>0</v>
      </c>
      <c r="BC2298">
        <v>0</v>
      </c>
      <c r="BD2298">
        <v>0</v>
      </c>
      <c r="BE2298">
        <v>0</v>
      </c>
      <c r="BF2298">
        <v>0</v>
      </c>
      <c r="BG2298" s="20">
        <v>4</v>
      </c>
      <c r="BH2298" s="20">
        <v>0</v>
      </c>
      <c r="BI2298" s="20">
        <v>59</v>
      </c>
      <c r="BJ2298" s="20">
        <v>0</v>
      </c>
      <c r="BK2298" s="20">
        <v>303</v>
      </c>
      <c r="BL2298" s="20">
        <v>879</v>
      </c>
      <c r="BM2298" s="20">
        <v>476</v>
      </c>
      <c r="BN2298" s="20">
        <v>88</v>
      </c>
      <c r="BO2298" s="20">
        <v>54</v>
      </c>
      <c r="BP2298" s="20">
        <v>4272</v>
      </c>
      <c r="BQ2298" s="20">
        <v>1117</v>
      </c>
      <c r="BR2298" s="20">
        <v>0</v>
      </c>
      <c r="BS2298" s="20">
        <v>52</v>
      </c>
      <c r="BT2298" s="20">
        <v>728</v>
      </c>
      <c r="BU2298" s="20">
        <v>895</v>
      </c>
      <c r="BV2298" s="20">
        <v>2362</v>
      </c>
    </row>
    <row r="2299" spans="1:74" x14ac:dyDescent="0.25">
      <c r="A2299" s="20" t="s">
        <v>405</v>
      </c>
      <c r="B2299" s="20" t="s">
        <v>461</v>
      </c>
      <c r="C2299" s="20" t="s">
        <v>638</v>
      </c>
      <c r="D2299" s="1">
        <v>44577</v>
      </c>
      <c r="E2299">
        <v>68</v>
      </c>
      <c r="F2299">
        <v>5</v>
      </c>
      <c r="G2299">
        <v>4</v>
      </c>
      <c r="H2299">
        <v>0</v>
      </c>
      <c r="I2299">
        <v>0</v>
      </c>
      <c r="J2299">
        <v>47</v>
      </c>
      <c r="K2299">
        <v>5</v>
      </c>
      <c r="L2299">
        <v>3</v>
      </c>
      <c r="M2299">
        <v>0</v>
      </c>
      <c r="N2299">
        <v>0</v>
      </c>
      <c r="O2299">
        <v>0</v>
      </c>
      <c r="P2299">
        <v>0</v>
      </c>
      <c r="Q2299">
        <v>0</v>
      </c>
      <c r="R2299">
        <v>338</v>
      </c>
      <c r="S2299">
        <v>278</v>
      </c>
      <c r="T2299">
        <v>25</v>
      </c>
      <c r="U2299">
        <v>5</v>
      </c>
      <c r="V2299">
        <v>0</v>
      </c>
      <c r="W2299">
        <v>1126</v>
      </c>
      <c r="X2299">
        <v>612</v>
      </c>
      <c r="Y2299">
        <v>106</v>
      </c>
      <c r="Z2299">
        <v>62</v>
      </c>
      <c r="AA2299">
        <v>29</v>
      </c>
      <c r="AB2299">
        <v>598</v>
      </c>
      <c r="AC2299">
        <v>323</v>
      </c>
      <c r="AD2299">
        <v>12</v>
      </c>
      <c r="AE2299">
        <v>59</v>
      </c>
      <c r="AF2299">
        <v>25</v>
      </c>
      <c r="AG2299">
        <v>126</v>
      </c>
      <c r="AH2299">
        <v>46</v>
      </c>
      <c r="AI2299">
        <v>5</v>
      </c>
      <c r="AJ2299">
        <v>16</v>
      </c>
      <c r="AK2299">
        <v>10</v>
      </c>
      <c r="AL2299">
        <v>57</v>
      </c>
      <c r="AM2299">
        <v>50</v>
      </c>
      <c r="AN2299">
        <v>3</v>
      </c>
      <c r="AO2299">
        <v>0</v>
      </c>
      <c r="AP2299">
        <v>0</v>
      </c>
      <c r="AQ2299">
        <v>0</v>
      </c>
      <c r="AR2299">
        <v>1</v>
      </c>
      <c r="AS2299">
        <v>0</v>
      </c>
      <c r="AT2299">
        <v>0</v>
      </c>
      <c r="AU2299">
        <v>0</v>
      </c>
      <c r="AV2299">
        <v>0</v>
      </c>
      <c r="AW2299">
        <v>0</v>
      </c>
      <c r="AX2299">
        <v>0</v>
      </c>
      <c r="AY2299">
        <v>0</v>
      </c>
      <c r="AZ2299">
        <v>0</v>
      </c>
      <c r="BA2299">
        <v>0</v>
      </c>
      <c r="BB2299">
        <v>0</v>
      </c>
      <c r="BC2299">
        <v>0</v>
      </c>
      <c r="BD2299">
        <v>0</v>
      </c>
      <c r="BE2299">
        <v>0</v>
      </c>
      <c r="BF2299">
        <v>0</v>
      </c>
      <c r="BG2299" s="20">
        <v>4</v>
      </c>
      <c r="BH2299" s="20">
        <v>0</v>
      </c>
      <c r="BI2299" s="20">
        <v>59</v>
      </c>
      <c r="BJ2299" s="20">
        <v>0</v>
      </c>
      <c r="BK2299" s="20">
        <v>306</v>
      </c>
      <c r="BL2299" s="20">
        <v>883</v>
      </c>
      <c r="BM2299" s="20">
        <v>478</v>
      </c>
      <c r="BN2299" s="20">
        <v>89</v>
      </c>
      <c r="BO2299" s="20">
        <v>54</v>
      </c>
      <c r="BP2299" s="20">
        <v>4259</v>
      </c>
      <c r="BQ2299" s="20">
        <v>1200</v>
      </c>
      <c r="BR2299" s="20">
        <v>0</v>
      </c>
      <c r="BS2299" s="20">
        <v>51</v>
      </c>
      <c r="BT2299" s="20">
        <v>719</v>
      </c>
      <c r="BU2299" s="20">
        <v>865</v>
      </c>
      <c r="BV2299" s="20">
        <v>2390</v>
      </c>
    </row>
    <row r="2300" spans="1:74" x14ac:dyDescent="0.25">
      <c r="A2300" s="20" t="s">
        <v>405</v>
      </c>
      <c r="B2300" s="20" t="s">
        <v>461</v>
      </c>
      <c r="C2300" s="20" t="s">
        <v>638</v>
      </c>
      <c r="D2300" s="1">
        <v>44584</v>
      </c>
      <c r="E2300">
        <v>68</v>
      </c>
      <c r="F2300">
        <v>5</v>
      </c>
      <c r="G2300">
        <v>4</v>
      </c>
      <c r="H2300">
        <v>0</v>
      </c>
      <c r="I2300">
        <v>0</v>
      </c>
      <c r="J2300">
        <v>48</v>
      </c>
      <c r="K2300">
        <v>5</v>
      </c>
      <c r="L2300">
        <v>3</v>
      </c>
      <c r="M2300">
        <v>0</v>
      </c>
      <c r="N2300">
        <v>0</v>
      </c>
      <c r="O2300">
        <v>0</v>
      </c>
      <c r="P2300">
        <v>0</v>
      </c>
      <c r="Q2300">
        <v>0</v>
      </c>
      <c r="R2300">
        <v>338</v>
      </c>
      <c r="S2300">
        <v>278</v>
      </c>
      <c r="T2300">
        <v>24</v>
      </c>
      <c r="U2300">
        <v>6</v>
      </c>
      <c r="V2300">
        <v>0</v>
      </c>
      <c r="W2300">
        <v>1136</v>
      </c>
      <c r="X2300">
        <v>617</v>
      </c>
      <c r="Y2300">
        <v>105</v>
      </c>
      <c r="Z2300">
        <v>71</v>
      </c>
      <c r="AA2300">
        <v>23</v>
      </c>
      <c r="AB2300">
        <v>599</v>
      </c>
      <c r="AC2300">
        <v>325</v>
      </c>
      <c r="AD2300">
        <v>12</v>
      </c>
      <c r="AE2300">
        <v>60</v>
      </c>
      <c r="AF2300">
        <v>26</v>
      </c>
      <c r="AG2300">
        <v>126</v>
      </c>
      <c r="AH2300">
        <v>47</v>
      </c>
      <c r="AI2300">
        <v>5</v>
      </c>
      <c r="AJ2300">
        <v>16</v>
      </c>
      <c r="AK2300">
        <v>10</v>
      </c>
      <c r="AL2300">
        <v>58</v>
      </c>
      <c r="AM2300">
        <v>50</v>
      </c>
      <c r="AN2300">
        <v>3</v>
      </c>
      <c r="AO2300">
        <v>0</v>
      </c>
      <c r="AP2300">
        <v>0</v>
      </c>
      <c r="AQ2300">
        <v>0</v>
      </c>
      <c r="AR2300">
        <v>1</v>
      </c>
      <c r="AS2300">
        <v>0</v>
      </c>
      <c r="AT2300">
        <v>0</v>
      </c>
      <c r="AU2300">
        <v>0</v>
      </c>
      <c r="AV2300">
        <v>0</v>
      </c>
      <c r="AW2300">
        <v>0</v>
      </c>
      <c r="AX2300">
        <v>0</v>
      </c>
      <c r="AY2300">
        <v>0</v>
      </c>
      <c r="AZ2300">
        <v>0</v>
      </c>
      <c r="BA2300">
        <v>0</v>
      </c>
      <c r="BB2300">
        <v>0</v>
      </c>
      <c r="BC2300">
        <v>0</v>
      </c>
      <c r="BD2300">
        <v>0</v>
      </c>
      <c r="BE2300">
        <v>0</v>
      </c>
      <c r="BF2300">
        <v>0</v>
      </c>
      <c r="BG2300" s="20">
        <v>4</v>
      </c>
      <c r="BH2300" s="20">
        <v>0</v>
      </c>
      <c r="BI2300" s="20">
        <v>59</v>
      </c>
      <c r="BJ2300" s="20">
        <v>0</v>
      </c>
      <c r="BK2300" s="20">
        <v>306</v>
      </c>
      <c r="BL2300" s="20">
        <v>890</v>
      </c>
      <c r="BM2300" s="20">
        <v>478</v>
      </c>
      <c r="BN2300" s="20">
        <v>89</v>
      </c>
      <c r="BO2300" s="20">
        <v>54</v>
      </c>
      <c r="BP2300" s="20">
        <v>4277</v>
      </c>
      <c r="BQ2300" s="20">
        <v>1227</v>
      </c>
      <c r="BR2300" s="20">
        <v>0</v>
      </c>
      <c r="BS2300" s="20">
        <v>48</v>
      </c>
      <c r="BT2300" s="20">
        <v>740</v>
      </c>
      <c r="BU2300" s="20">
        <v>866</v>
      </c>
      <c r="BV2300" s="20">
        <v>2399</v>
      </c>
    </row>
    <row r="2301" spans="1:74" x14ac:dyDescent="0.25">
      <c r="A2301" s="20" t="s">
        <v>405</v>
      </c>
      <c r="B2301" s="20" t="s">
        <v>461</v>
      </c>
      <c r="C2301" s="20" t="s">
        <v>638</v>
      </c>
      <c r="D2301" s="1">
        <v>44591</v>
      </c>
      <c r="E2301">
        <v>67</v>
      </c>
      <c r="F2301">
        <v>6</v>
      </c>
      <c r="G2301">
        <v>5</v>
      </c>
      <c r="H2301">
        <v>0</v>
      </c>
      <c r="I2301">
        <v>0</v>
      </c>
      <c r="J2301">
        <v>49</v>
      </c>
      <c r="K2301">
        <v>4</v>
      </c>
      <c r="L2301">
        <v>3</v>
      </c>
      <c r="M2301">
        <v>0</v>
      </c>
      <c r="N2301">
        <v>0</v>
      </c>
      <c r="O2301">
        <v>0</v>
      </c>
      <c r="P2301">
        <v>0</v>
      </c>
      <c r="Q2301">
        <v>0</v>
      </c>
      <c r="R2301">
        <v>335</v>
      </c>
      <c r="S2301">
        <v>275</v>
      </c>
      <c r="T2301">
        <v>24</v>
      </c>
      <c r="U2301">
        <v>6</v>
      </c>
      <c r="V2301">
        <v>0</v>
      </c>
      <c r="W2301">
        <v>1134</v>
      </c>
      <c r="X2301">
        <v>621</v>
      </c>
      <c r="Y2301">
        <v>105</v>
      </c>
      <c r="Z2301">
        <v>68</v>
      </c>
      <c r="AA2301">
        <v>24</v>
      </c>
      <c r="AB2301">
        <v>602</v>
      </c>
      <c r="AC2301">
        <v>328</v>
      </c>
      <c r="AD2301">
        <v>12</v>
      </c>
      <c r="AE2301">
        <v>62</v>
      </c>
      <c r="AF2301">
        <v>27</v>
      </c>
      <c r="AG2301">
        <v>127</v>
      </c>
      <c r="AH2301">
        <v>47</v>
      </c>
      <c r="AI2301">
        <v>4</v>
      </c>
      <c r="AJ2301">
        <v>16</v>
      </c>
      <c r="AK2301">
        <v>10</v>
      </c>
      <c r="AL2301">
        <v>56</v>
      </c>
      <c r="AM2301">
        <v>49</v>
      </c>
      <c r="AN2301">
        <v>3</v>
      </c>
      <c r="AO2301">
        <v>0</v>
      </c>
      <c r="AP2301">
        <v>0</v>
      </c>
      <c r="AQ2301">
        <v>0</v>
      </c>
      <c r="AR2301">
        <v>1</v>
      </c>
      <c r="AS2301">
        <v>0</v>
      </c>
      <c r="AT2301">
        <v>0</v>
      </c>
      <c r="AU2301">
        <v>0</v>
      </c>
      <c r="AV2301">
        <v>0</v>
      </c>
      <c r="AW2301">
        <v>0</v>
      </c>
      <c r="AX2301">
        <v>0</v>
      </c>
      <c r="AY2301">
        <v>0</v>
      </c>
      <c r="AZ2301">
        <v>0</v>
      </c>
      <c r="BA2301">
        <v>0</v>
      </c>
      <c r="BB2301">
        <v>0</v>
      </c>
      <c r="BC2301">
        <v>0</v>
      </c>
      <c r="BD2301">
        <v>0</v>
      </c>
      <c r="BE2301">
        <v>0</v>
      </c>
      <c r="BF2301">
        <v>0</v>
      </c>
      <c r="BG2301" s="20">
        <v>5</v>
      </c>
      <c r="BH2301" s="20">
        <v>0</v>
      </c>
      <c r="BI2301" s="20">
        <v>59</v>
      </c>
      <c r="BJ2301" s="20">
        <v>0</v>
      </c>
      <c r="BK2301" s="20">
        <v>303</v>
      </c>
      <c r="BL2301" s="20">
        <v>888</v>
      </c>
      <c r="BM2301" s="20">
        <v>478</v>
      </c>
      <c r="BN2301" s="20">
        <v>91</v>
      </c>
      <c r="BO2301" s="20">
        <v>52</v>
      </c>
      <c r="BP2301" s="20">
        <v>4303</v>
      </c>
      <c r="BQ2301" s="20">
        <v>1257</v>
      </c>
      <c r="BR2301" s="20">
        <v>0</v>
      </c>
      <c r="BS2301" s="20">
        <v>47</v>
      </c>
      <c r="BT2301" s="20">
        <v>756</v>
      </c>
      <c r="BU2301" s="20">
        <v>862</v>
      </c>
      <c r="BV2301" s="20">
        <v>2411</v>
      </c>
    </row>
    <row r="2302" spans="1:74" x14ac:dyDescent="0.25">
      <c r="A2302" s="20" t="s">
        <v>405</v>
      </c>
      <c r="B2302" s="20" t="s">
        <v>461</v>
      </c>
      <c r="C2302" s="20" t="s">
        <v>638</v>
      </c>
      <c r="D2302" s="1">
        <v>44599</v>
      </c>
      <c r="E2302">
        <v>68</v>
      </c>
      <c r="F2302">
        <v>6</v>
      </c>
      <c r="G2302">
        <v>5</v>
      </c>
      <c r="H2302">
        <v>0</v>
      </c>
      <c r="I2302">
        <v>0</v>
      </c>
      <c r="J2302">
        <v>49</v>
      </c>
      <c r="K2302">
        <v>4</v>
      </c>
      <c r="L2302">
        <v>4</v>
      </c>
      <c r="M2302">
        <v>0</v>
      </c>
      <c r="N2302">
        <v>0</v>
      </c>
      <c r="O2302">
        <v>0</v>
      </c>
      <c r="P2302">
        <v>0</v>
      </c>
      <c r="Q2302">
        <v>0</v>
      </c>
      <c r="R2302">
        <v>335</v>
      </c>
      <c r="S2302">
        <v>275</v>
      </c>
      <c r="T2302">
        <v>24</v>
      </c>
      <c r="U2302">
        <v>6</v>
      </c>
      <c r="V2302">
        <v>0</v>
      </c>
      <c r="W2302">
        <v>1139</v>
      </c>
      <c r="X2302">
        <v>629</v>
      </c>
      <c r="Y2302">
        <v>108</v>
      </c>
      <c r="Z2302">
        <v>67</v>
      </c>
      <c r="AA2302">
        <v>21</v>
      </c>
      <c r="AB2302">
        <v>603</v>
      </c>
      <c r="AC2302">
        <v>332</v>
      </c>
      <c r="AD2302">
        <v>12</v>
      </c>
      <c r="AE2302">
        <v>62</v>
      </c>
      <c r="AF2302">
        <v>26</v>
      </c>
      <c r="AG2302">
        <v>128</v>
      </c>
      <c r="AH2302">
        <v>47</v>
      </c>
      <c r="AI2302">
        <v>4</v>
      </c>
      <c r="AJ2302">
        <v>17</v>
      </c>
      <c r="AK2302">
        <v>10</v>
      </c>
      <c r="AL2302">
        <v>56</v>
      </c>
      <c r="AM2302">
        <v>50</v>
      </c>
      <c r="AN2302">
        <v>3</v>
      </c>
      <c r="AO2302">
        <v>0</v>
      </c>
      <c r="AP2302">
        <v>0</v>
      </c>
      <c r="AQ2302">
        <v>0</v>
      </c>
      <c r="AR2302">
        <v>1</v>
      </c>
      <c r="AS2302">
        <v>0</v>
      </c>
      <c r="AT2302">
        <v>0</v>
      </c>
      <c r="AU2302">
        <v>0</v>
      </c>
      <c r="AV2302">
        <v>0</v>
      </c>
      <c r="AW2302">
        <v>0</v>
      </c>
      <c r="AX2302">
        <v>0</v>
      </c>
      <c r="AY2302">
        <v>0</v>
      </c>
      <c r="AZ2302">
        <v>0</v>
      </c>
      <c r="BA2302">
        <v>0</v>
      </c>
      <c r="BB2302">
        <v>0</v>
      </c>
      <c r="BC2302">
        <v>0</v>
      </c>
      <c r="BD2302">
        <v>0</v>
      </c>
      <c r="BE2302">
        <v>0</v>
      </c>
      <c r="BF2302">
        <v>0</v>
      </c>
      <c r="BG2302" s="20">
        <v>5</v>
      </c>
      <c r="BH2302" s="20">
        <v>0</v>
      </c>
      <c r="BI2302" s="20">
        <v>59</v>
      </c>
      <c r="BJ2302" s="20">
        <v>0</v>
      </c>
      <c r="BK2302" s="20">
        <v>303</v>
      </c>
      <c r="BL2302" s="20">
        <v>894</v>
      </c>
      <c r="BM2302" s="20">
        <v>479</v>
      </c>
      <c r="BN2302" s="20">
        <v>91</v>
      </c>
      <c r="BO2302" s="20">
        <v>52</v>
      </c>
      <c r="BP2302" s="20">
        <v>4325</v>
      </c>
      <c r="BQ2302" s="20">
        <v>1271</v>
      </c>
      <c r="BR2302" s="20">
        <v>0</v>
      </c>
      <c r="BS2302" s="20">
        <v>48</v>
      </c>
      <c r="BT2302" s="20">
        <v>776</v>
      </c>
      <c r="BU2302" s="20">
        <v>857</v>
      </c>
      <c r="BV2302" s="20">
        <v>2420</v>
      </c>
    </row>
    <row r="2303" spans="1:74" x14ac:dyDescent="0.25">
      <c r="A2303" s="20" t="s">
        <v>405</v>
      </c>
      <c r="B2303" s="20" t="s">
        <v>461</v>
      </c>
      <c r="C2303" s="20" t="s">
        <v>638</v>
      </c>
      <c r="D2303" s="1">
        <v>44606</v>
      </c>
      <c r="E2303">
        <v>68</v>
      </c>
      <c r="F2303">
        <v>6</v>
      </c>
      <c r="G2303">
        <v>5</v>
      </c>
      <c r="H2303">
        <v>0</v>
      </c>
      <c r="I2303">
        <v>0</v>
      </c>
      <c r="J2303">
        <v>50</v>
      </c>
      <c r="K2303">
        <v>4</v>
      </c>
      <c r="L2303">
        <v>4</v>
      </c>
      <c r="M2303">
        <v>0</v>
      </c>
      <c r="N2303">
        <v>0</v>
      </c>
      <c r="O2303">
        <v>0</v>
      </c>
      <c r="P2303">
        <v>0</v>
      </c>
      <c r="Q2303">
        <v>0</v>
      </c>
      <c r="R2303">
        <v>334</v>
      </c>
      <c r="S2303">
        <v>274</v>
      </c>
      <c r="T2303">
        <v>24</v>
      </c>
      <c r="U2303">
        <v>6</v>
      </c>
      <c r="V2303">
        <v>0</v>
      </c>
      <c r="W2303">
        <v>1135</v>
      </c>
      <c r="X2303">
        <v>629</v>
      </c>
      <c r="Y2303">
        <v>108</v>
      </c>
      <c r="Z2303">
        <v>66</v>
      </c>
      <c r="AA2303">
        <v>21</v>
      </c>
      <c r="AB2303">
        <v>605</v>
      </c>
      <c r="AC2303">
        <v>337</v>
      </c>
      <c r="AD2303">
        <v>12</v>
      </c>
      <c r="AE2303">
        <v>64</v>
      </c>
      <c r="AF2303">
        <v>24</v>
      </c>
      <c r="AG2303">
        <v>127</v>
      </c>
      <c r="AH2303">
        <v>48</v>
      </c>
      <c r="AI2303">
        <v>4</v>
      </c>
      <c r="AJ2303">
        <v>17</v>
      </c>
      <c r="AK2303">
        <v>10</v>
      </c>
      <c r="AL2303">
        <v>56</v>
      </c>
      <c r="AM2303">
        <v>50</v>
      </c>
      <c r="AN2303">
        <v>3</v>
      </c>
      <c r="AO2303">
        <v>0</v>
      </c>
      <c r="AP2303">
        <v>0</v>
      </c>
      <c r="AQ2303">
        <v>0</v>
      </c>
      <c r="AR2303">
        <v>1</v>
      </c>
      <c r="AS2303">
        <v>0</v>
      </c>
      <c r="AT2303">
        <v>0</v>
      </c>
      <c r="AU2303">
        <v>0</v>
      </c>
      <c r="AV2303">
        <v>0</v>
      </c>
      <c r="AW2303">
        <v>0</v>
      </c>
      <c r="AX2303">
        <v>0</v>
      </c>
      <c r="AY2303">
        <v>0</v>
      </c>
      <c r="AZ2303">
        <v>0</v>
      </c>
      <c r="BA2303">
        <v>0</v>
      </c>
      <c r="BB2303">
        <v>0</v>
      </c>
      <c r="BC2303">
        <v>0</v>
      </c>
      <c r="BD2303">
        <v>0</v>
      </c>
      <c r="BE2303">
        <v>0</v>
      </c>
      <c r="BF2303">
        <v>0</v>
      </c>
      <c r="BG2303" s="20">
        <v>5</v>
      </c>
      <c r="BH2303" s="20">
        <v>0</v>
      </c>
      <c r="BI2303" s="20">
        <v>59</v>
      </c>
      <c r="BJ2303" s="20">
        <v>0</v>
      </c>
      <c r="BK2303" s="20">
        <v>302</v>
      </c>
      <c r="BL2303" s="20">
        <v>891</v>
      </c>
      <c r="BM2303" s="20">
        <v>481</v>
      </c>
      <c r="BN2303" s="20">
        <v>90</v>
      </c>
      <c r="BO2303" s="20">
        <v>52</v>
      </c>
      <c r="BP2303" s="20">
        <v>4312</v>
      </c>
      <c r="BQ2303" s="20">
        <v>1291</v>
      </c>
      <c r="BR2303" s="20">
        <v>0</v>
      </c>
      <c r="BS2303" s="20">
        <v>48</v>
      </c>
      <c r="BT2303" s="20">
        <v>836</v>
      </c>
      <c r="BU2303" s="20">
        <v>778</v>
      </c>
      <c r="BV2303" s="20">
        <v>2436</v>
      </c>
    </row>
    <row r="2304" spans="1:74" x14ac:dyDescent="0.25">
      <c r="A2304" s="20" t="s">
        <v>405</v>
      </c>
      <c r="B2304" s="20" t="s">
        <v>465</v>
      </c>
      <c r="C2304" s="20" t="s">
        <v>639</v>
      </c>
      <c r="D2304" s="1">
        <v>44493</v>
      </c>
      <c r="E2304">
        <v>181</v>
      </c>
      <c r="F2304">
        <v>1</v>
      </c>
      <c r="G2304">
        <v>0</v>
      </c>
      <c r="H2304">
        <v>1</v>
      </c>
      <c r="I2304">
        <v>0</v>
      </c>
      <c r="J2304">
        <v>68</v>
      </c>
      <c r="K2304">
        <v>7</v>
      </c>
      <c r="L2304">
        <v>25</v>
      </c>
      <c r="M2304">
        <v>1</v>
      </c>
      <c r="N2304">
        <v>0</v>
      </c>
      <c r="O2304">
        <v>0</v>
      </c>
      <c r="P2304">
        <v>0</v>
      </c>
      <c r="Q2304">
        <v>0</v>
      </c>
      <c r="R2304">
        <v>131</v>
      </c>
      <c r="S2304">
        <v>0</v>
      </c>
      <c r="T2304">
        <v>39</v>
      </c>
      <c r="U2304">
        <v>19</v>
      </c>
      <c r="V2304">
        <v>6</v>
      </c>
      <c r="W2304">
        <v>1511</v>
      </c>
      <c r="X2304">
        <v>0</v>
      </c>
      <c r="Y2304">
        <v>186</v>
      </c>
      <c r="Z2304">
        <v>243</v>
      </c>
      <c r="AA2304">
        <v>19</v>
      </c>
      <c r="AB2304">
        <v>980</v>
      </c>
      <c r="AC2304">
        <v>69</v>
      </c>
      <c r="AD2304">
        <v>24</v>
      </c>
      <c r="AE2304">
        <v>216</v>
      </c>
      <c r="AF2304">
        <v>22</v>
      </c>
      <c r="AG2304">
        <v>492</v>
      </c>
      <c r="AH2304">
        <v>0</v>
      </c>
      <c r="AI2304">
        <v>61</v>
      </c>
      <c r="AJ2304">
        <v>78</v>
      </c>
      <c r="AK2304">
        <v>3</v>
      </c>
      <c r="AL2304">
        <v>24</v>
      </c>
      <c r="AM2304">
        <v>0</v>
      </c>
      <c r="AN2304">
        <v>2</v>
      </c>
      <c r="AO2304">
        <v>1</v>
      </c>
      <c r="AP2304">
        <v>1</v>
      </c>
      <c r="AQ2304">
        <v>0</v>
      </c>
      <c r="AR2304">
        <v>0</v>
      </c>
      <c r="AS2304">
        <v>0</v>
      </c>
      <c r="AT2304">
        <v>0</v>
      </c>
      <c r="AU2304">
        <v>0</v>
      </c>
      <c r="AV2304">
        <v>0</v>
      </c>
      <c r="AW2304">
        <v>0</v>
      </c>
      <c r="AX2304">
        <v>0</v>
      </c>
      <c r="AY2304">
        <v>0</v>
      </c>
      <c r="AZ2304">
        <v>0</v>
      </c>
      <c r="BA2304">
        <v>0</v>
      </c>
      <c r="BB2304">
        <v>9</v>
      </c>
      <c r="BC2304">
        <v>38</v>
      </c>
      <c r="BD2304">
        <v>0</v>
      </c>
      <c r="BE2304">
        <v>8</v>
      </c>
      <c r="BF2304">
        <v>3</v>
      </c>
      <c r="BG2304" s="20"/>
      <c r="BH2304" s="20"/>
      <c r="BI2304" s="20"/>
      <c r="BJ2304" s="20"/>
      <c r="BK2304" s="20"/>
      <c r="BL2304" s="20"/>
      <c r="BM2304" s="20"/>
      <c r="BN2304" s="20"/>
      <c r="BO2304" s="20"/>
      <c r="BP2304" s="20"/>
      <c r="BQ2304" s="20"/>
      <c r="BR2304" s="20"/>
      <c r="BS2304" s="20"/>
      <c r="BT2304" s="20"/>
      <c r="BU2304" s="20"/>
      <c r="BV2304" s="20"/>
    </row>
    <row r="2305" spans="1:74" x14ac:dyDescent="0.25">
      <c r="A2305" s="20" t="s">
        <v>405</v>
      </c>
      <c r="B2305" s="20" t="s">
        <v>465</v>
      </c>
      <c r="C2305" s="20" t="s">
        <v>639</v>
      </c>
      <c r="D2305" s="1">
        <v>44500</v>
      </c>
      <c r="E2305">
        <v>181</v>
      </c>
      <c r="F2305">
        <v>1</v>
      </c>
      <c r="G2305">
        <v>0</v>
      </c>
      <c r="H2305">
        <v>1</v>
      </c>
      <c r="I2305">
        <v>0</v>
      </c>
      <c r="J2305">
        <v>79</v>
      </c>
      <c r="K2305">
        <v>7</v>
      </c>
      <c r="L2305">
        <v>25</v>
      </c>
      <c r="M2305">
        <v>1</v>
      </c>
      <c r="N2305">
        <v>0</v>
      </c>
      <c r="O2305">
        <v>0</v>
      </c>
      <c r="P2305">
        <v>0</v>
      </c>
      <c r="Q2305">
        <v>0</v>
      </c>
      <c r="R2305">
        <v>132</v>
      </c>
      <c r="S2305">
        <v>0</v>
      </c>
      <c r="T2305">
        <v>43</v>
      </c>
      <c r="U2305">
        <v>19</v>
      </c>
      <c r="V2305">
        <v>6</v>
      </c>
      <c r="W2305">
        <v>1514</v>
      </c>
      <c r="X2305">
        <v>0</v>
      </c>
      <c r="Y2305">
        <v>231</v>
      </c>
      <c r="Z2305">
        <v>240</v>
      </c>
      <c r="AA2305">
        <v>20</v>
      </c>
      <c r="AB2305">
        <v>981</v>
      </c>
      <c r="AC2305">
        <v>83</v>
      </c>
      <c r="AD2305">
        <v>24</v>
      </c>
      <c r="AE2305">
        <v>215</v>
      </c>
      <c r="AF2305">
        <v>22</v>
      </c>
      <c r="AG2305">
        <v>495</v>
      </c>
      <c r="AH2305">
        <v>0</v>
      </c>
      <c r="AI2305">
        <v>72</v>
      </c>
      <c r="AJ2305">
        <v>76</v>
      </c>
      <c r="AK2305">
        <v>4</v>
      </c>
      <c r="AL2305">
        <v>24</v>
      </c>
      <c r="AM2305">
        <v>0</v>
      </c>
      <c r="AN2305">
        <v>2</v>
      </c>
      <c r="AO2305">
        <v>2</v>
      </c>
      <c r="AP2305">
        <v>0</v>
      </c>
      <c r="AQ2305">
        <v>0</v>
      </c>
      <c r="AR2305">
        <v>0</v>
      </c>
      <c r="AS2305">
        <v>0</v>
      </c>
      <c r="AT2305">
        <v>0</v>
      </c>
      <c r="AU2305">
        <v>0</v>
      </c>
      <c r="AV2305">
        <v>0</v>
      </c>
      <c r="AW2305">
        <v>0</v>
      </c>
      <c r="AX2305">
        <v>0</v>
      </c>
      <c r="AY2305">
        <v>0</v>
      </c>
      <c r="AZ2305">
        <v>0</v>
      </c>
      <c r="BA2305">
        <v>0</v>
      </c>
      <c r="BB2305">
        <v>9</v>
      </c>
      <c r="BC2305">
        <v>40</v>
      </c>
      <c r="BD2305">
        <v>0</v>
      </c>
      <c r="BE2305">
        <v>9</v>
      </c>
      <c r="BF2305">
        <v>3</v>
      </c>
      <c r="BG2305" s="20"/>
      <c r="BH2305" s="20"/>
      <c r="BI2305" s="20"/>
      <c r="BJ2305" s="20"/>
      <c r="BK2305" s="20"/>
      <c r="BL2305" s="20"/>
      <c r="BM2305" s="20"/>
      <c r="BN2305" s="20"/>
      <c r="BO2305" s="20"/>
      <c r="BP2305" s="20"/>
      <c r="BQ2305" s="20"/>
      <c r="BR2305" s="20"/>
      <c r="BS2305" s="20"/>
      <c r="BT2305" s="20"/>
      <c r="BU2305" s="20"/>
      <c r="BV2305" s="20"/>
    </row>
    <row r="2306" spans="1:74" x14ac:dyDescent="0.25">
      <c r="A2306" s="20" t="s">
        <v>405</v>
      </c>
      <c r="B2306" s="20" t="s">
        <v>465</v>
      </c>
      <c r="C2306" s="20" t="s">
        <v>639</v>
      </c>
      <c r="D2306" s="1">
        <v>44507</v>
      </c>
      <c r="E2306">
        <v>181</v>
      </c>
      <c r="F2306">
        <v>1</v>
      </c>
      <c r="G2306">
        <v>0</v>
      </c>
      <c r="H2306">
        <v>1</v>
      </c>
      <c r="I2306">
        <v>0</v>
      </c>
      <c r="J2306">
        <v>83</v>
      </c>
      <c r="K2306">
        <v>6</v>
      </c>
      <c r="L2306">
        <v>25</v>
      </c>
      <c r="M2306">
        <v>1</v>
      </c>
      <c r="N2306">
        <v>0</v>
      </c>
      <c r="O2306">
        <v>0</v>
      </c>
      <c r="P2306">
        <v>0</v>
      </c>
      <c r="Q2306">
        <v>0</v>
      </c>
      <c r="R2306">
        <v>133</v>
      </c>
      <c r="S2306">
        <v>51</v>
      </c>
      <c r="T2306">
        <v>9</v>
      </c>
      <c r="U2306">
        <v>18</v>
      </c>
      <c r="V2306">
        <v>4</v>
      </c>
      <c r="W2306">
        <v>1519</v>
      </c>
      <c r="X2306">
        <v>308</v>
      </c>
      <c r="Y2306">
        <v>40</v>
      </c>
      <c r="Z2306">
        <v>241</v>
      </c>
      <c r="AA2306">
        <v>19</v>
      </c>
      <c r="AB2306">
        <v>981</v>
      </c>
      <c r="AC2306">
        <v>109</v>
      </c>
      <c r="AD2306">
        <v>24</v>
      </c>
      <c r="AE2306">
        <v>213</v>
      </c>
      <c r="AF2306">
        <v>20</v>
      </c>
      <c r="AG2306">
        <v>498</v>
      </c>
      <c r="AH2306">
        <v>99</v>
      </c>
      <c r="AI2306">
        <v>9</v>
      </c>
      <c r="AJ2306">
        <v>75</v>
      </c>
      <c r="AK2306">
        <v>5</v>
      </c>
      <c r="AL2306">
        <v>24</v>
      </c>
      <c r="AM2306">
        <v>7</v>
      </c>
      <c r="AN2306">
        <v>3</v>
      </c>
      <c r="AO2306">
        <v>2</v>
      </c>
      <c r="AP2306">
        <v>0</v>
      </c>
      <c r="AQ2306">
        <v>0</v>
      </c>
      <c r="AR2306">
        <v>0</v>
      </c>
      <c r="AS2306">
        <v>0</v>
      </c>
      <c r="AT2306">
        <v>0</v>
      </c>
      <c r="AU2306">
        <v>0</v>
      </c>
      <c r="AV2306">
        <v>0</v>
      </c>
      <c r="AW2306">
        <v>0</v>
      </c>
      <c r="AX2306">
        <v>0</v>
      </c>
      <c r="AY2306">
        <v>0</v>
      </c>
      <c r="AZ2306">
        <v>0</v>
      </c>
      <c r="BA2306">
        <v>0</v>
      </c>
      <c r="BB2306">
        <v>0</v>
      </c>
      <c r="BC2306">
        <v>0</v>
      </c>
      <c r="BD2306">
        <v>0</v>
      </c>
      <c r="BE2306">
        <v>0</v>
      </c>
      <c r="BF2306">
        <v>0</v>
      </c>
      <c r="BG2306" s="20">
        <v>1</v>
      </c>
      <c r="BH2306" s="20">
        <v>1</v>
      </c>
      <c r="BI2306" s="20">
        <v>139</v>
      </c>
      <c r="BJ2306" s="20">
        <v>0</v>
      </c>
      <c r="BK2306" s="20">
        <v>95</v>
      </c>
      <c r="BL2306" s="20">
        <v>1158</v>
      </c>
      <c r="BM2306" s="20">
        <v>694</v>
      </c>
      <c r="BN2306" s="20">
        <v>390</v>
      </c>
      <c r="BO2306" s="20">
        <v>17</v>
      </c>
      <c r="BP2306" s="20"/>
      <c r="BQ2306" s="20"/>
      <c r="BR2306" s="20"/>
      <c r="BS2306" s="20"/>
      <c r="BT2306" s="20"/>
      <c r="BU2306" s="20"/>
      <c r="BV2306" s="20"/>
    </row>
    <row r="2307" spans="1:74" x14ac:dyDescent="0.25">
      <c r="A2307" s="20" t="s">
        <v>405</v>
      </c>
      <c r="B2307" s="20" t="s">
        <v>465</v>
      </c>
      <c r="C2307" s="20" t="s">
        <v>639</v>
      </c>
      <c r="D2307" s="1">
        <v>44514</v>
      </c>
      <c r="E2307">
        <v>180</v>
      </c>
      <c r="F2307">
        <v>1</v>
      </c>
      <c r="G2307">
        <v>0</v>
      </c>
      <c r="H2307">
        <v>1</v>
      </c>
      <c r="I2307">
        <v>0</v>
      </c>
      <c r="J2307">
        <v>87</v>
      </c>
      <c r="K2307">
        <v>7</v>
      </c>
      <c r="L2307">
        <v>25</v>
      </c>
      <c r="M2307">
        <v>1</v>
      </c>
      <c r="N2307">
        <v>0</v>
      </c>
      <c r="O2307">
        <v>0</v>
      </c>
      <c r="P2307">
        <v>0</v>
      </c>
      <c r="Q2307">
        <v>0</v>
      </c>
      <c r="R2307">
        <v>134</v>
      </c>
      <c r="S2307">
        <v>55</v>
      </c>
      <c r="T2307">
        <v>9</v>
      </c>
      <c r="U2307">
        <v>18</v>
      </c>
      <c r="V2307">
        <v>5</v>
      </c>
      <c r="W2307">
        <v>1524</v>
      </c>
      <c r="X2307">
        <v>389</v>
      </c>
      <c r="Y2307">
        <v>42</v>
      </c>
      <c r="Z2307">
        <v>235</v>
      </c>
      <c r="AA2307">
        <v>20</v>
      </c>
      <c r="AB2307">
        <v>981</v>
      </c>
      <c r="AC2307">
        <v>136</v>
      </c>
      <c r="AD2307">
        <v>25</v>
      </c>
      <c r="AE2307">
        <v>208</v>
      </c>
      <c r="AF2307">
        <v>17</v>
      </c>
      <c r="AG2307">
        <v>498</v>
      </c>
      <c r="AH2307">
        <v>130</v>
      </c>
      <c r="AI2307">
        <v>13</v>
      </c>
      <c r="AJ2307">
        <v>70</v>
      </c>
      <c r="AK2307">
        <v>5</v>
      </c>
      <c r="AL2307">
        <v>24</v>
      </c>
      <c r="AM2307">
        <v>8</v>
      </c>
      <c r="AN2307">
        <v>3</v>
      </c>
      <c r="AO2307">
        <v>2</v>
      </c>
      <c r="AP2307">
        <v>0</v>
      </c>
      <c r="AQ2307">
        <v>0</v>
      </c>
      <c r="AR2307">
        <v>0</v>
      </c>
      <c r="AS2307">
        <v>0</v>
      </c>
      <c r="AT2307">
        <v>0</v>
      </c>
      <c r="AU2307">
        <v>0</v>
      </c>
      <c r="AV2307">
        <v>0</v>
      </c>
      <c r="AW2307">
        <v>0</v>
      </c>
      <c r="AX2307">
        <v>0</v>
      </c>
      <c r="AY2307">
        <v>0</v>
      </c>
      <c r="AZ2307">
        <v>0</v>
      </c>
      <c r="BA2307">
        <v>0</v>
      </c>
      <c r="BB2307">
        <v>0</v>
      </c>
      <c r="BC2307">
        <v>0</v>
      </c>
      <c r="BD2307">
        <v>0</v>
      </c>
      <c r="BE2307">
        <v>0</v>
      </c>
      <c r="BF2307">
        <v>0</v>
      </c>
      <c r="BG2307" s="20">
        <v>1</v>
      </c>
      <c r="BH2307" s="20">
        <v>1</v>
      </c>
      <c r="BI2307" s="20">
        <v>139</v>
      </c>
      <c r="BJ2307" s="20">
        <v>0</v>
      </c>
      <c r="BK2307" s="20">
        <v>95</v>
      </c>
      <c r="BL2307" s="20">
        <v>1166</v>
      </c>
      <c r="BM2307" s="20">
        <v>698</v>
      </c>
      <c r="BN2307" s="20">
        <v>393</v>
      </c>
      <c r="BO2307" s="20">
        <v>17</v>
      </c>
      <c r="BP2307" s="20"/>
      <c r="BQ2307" s="20"/>
      <c r="BR2307" s="20"/>
      <c r="BS2307" s="20"/>
      <c r="BT2307" s="20"/>
      <c r="BU2307" s="20"/>
      <c r="BV2307" s="20"/>
    </row>
    <row r="2308" spans="1:74" x14ac:dyDescent="0.25">
      <c r="A2308" s="20" t="s">
        <v>405</v>
      </c>
      <c r="B2308" s="20" t="s">
        <v>465</v>
      </c>
      <c r="C2308" s="20" t="s">
        <v>639</v>
      </c>
      <c r="D2308" s="1">
        <v>44521</v>
      </c>
      <c r="E2308">
        <v>183</v>
      </c>
      <c r="F2308">
        <v>1</v>
      </c>
      <c r="G2308">
        <v>0</v>
      </c>
      <c r="H2308">
        <v>1</v>
      </c>
      <c r="I2308">
        <v>0</v>
      </c>
      <c r="J2308">
        <v>89</v>
      </c>
      <c r="K2308">
        <v>7</v>
      </c>
      <c r="L2308">
        <v>25</v>
      </c>
      <c r="M2308">
        <v>1</v>
      </c>
      <c r="N2308">
        <v>0</v>
      </c>
      <c r="O2308">
        <v>0</v>
      </c>
      <c r="P2308">
        <v>0</v>
      </c>
      <c r="Q2308">
        <v>0</v>
      </c>
      <c r="R2308">
        <v>132</v>
      </c>
      <c r="S2308">
        <v>62</v>
      </c>
      <c r="T2308">
        <v>9</v>
      </c>
      <c r="U2308">
        <v>16</v>
      </c>
      <c r="V2308">
        <v>6</v>
      </c>
      <c r="W2308">
        <v>1522</v>
      </c>
      <c r="X2308">
        <v>447</v>
      </c>
      <c r="Y2308">
        <v>42</v>
      </c>
      <c r="Z2308">
        <v>231</v>
      </c>
      <c r="AA2308">
        <v>20</v>
      </c>
      <c r="AB2308">
        <v>985</v>
      </c>
      <c r="AC2308">
        <v>177</v>
      </c>
      <c r="AD2308">
        <v>26</v>
      </c>
      <c r="AE2308">
        <v>208</v>
      </c>
      <c r="AF2308">
        <v>22</v>
      </c>
      <c r="AG2308">
        <v>498</v>
      </c>
      <c r="AH2308">
        <v>145</v>
      </c>
      <c r="AI2308">
        <v>14</v>
      </c>
      <c r="AJ2308">
        <v>69</v>
      </c>
      <c r="AK2308">
        <v>4</v>
      </c>
      <c r="AL2308">
        <v>24</v>
      </c>
      <c r="AM2308">
        <v>9</v>
      </c>
      <c r="AN2308">
        <v>3</v>
      </c>
      <c r="AO2308">
        <v>2</v>
      </c>
      <c r="AP2308">
        <v>0</v>
      </c>
      <c r="AQ2308">
        <v>0</v>
      </c>
      <c r="AR2308">
        <v>0</v>
      </c>
      <c r="AS2308">
        <v>0</v>
      </c>
      <c r="AT2308">
        <v>0</v>
      </c>
      <c r="AU2308">
        <v>0</v>
      </c>
      <c r="AV2308">
        <v>0</v>
      </c>
      <c r="AW2308">
        <v>0</v>
      </c>
      <c r="AX2308">
        <v>0</v>
      </c>
      <c r="AY2308">
        <v>0</v>
      </c>
      <c r="AZ2308">
        <v>0</v>
      </c>
      <c r="BA2308">
        <v>0</v>
      </c>
      <c r="BB2308">
        <v>0</v>
      </c>
      <c r="BC2308">
        <v>0</v>
      </c>
      <c r="BD2308">
        <v>0</v>
      </c>
      <c r="BE2308">
        <v>0</v>
      </c>
      <c r="BF2308">
        <v>0</v>
      </c>
      <c r="BG2308" s="20">
        <v>1</v>
      </c>
      <c r="BH2308" s="20">
        <v>1</v>
      </c>
      <c r="BI2308" s="20">
        <v>141</v>
      </c>
      <c r="BJ2308" s="20">
        <v>0</v>
      </c>
      <c r="BK2308" s="20">
        <v>95</v>
      </c>
      <c r="BL2308" s="20">
        <v>1169</v>
      </c>
      <c r="BM2308" s="20">
        <v>700</v>
      </c>
      <c r="BN2308" s="20">
        <v>393</v>
      </c>
      <c r="BO2308" s="20">
        <v>17</v>
      </c>
      <c r="BP2308" s="20"/>
      <c r="BQ2308" s="20"/>
      <c r="BR2308" s="20"/>
      <c r="BS2308" s="20"/>
      <c r="BT2308" s="20"/>
      <c r="BU2308" s="20"/>
      <c r="BV2308" s="20"/>
    </row>
    <row r="2309" spans="1:74" x14ac:dyDescent="0.25">
      <c r="A2309" s="20" t="s">
        <v>405</v>
      </c>
      <c r="B2309" s="20" t="s">
        <v>465</v>
      </c>
      <c r="C2309" s="20" t="s">
        <v>639</v>
      </c>
      <c r="D2309" s="1">
        <v>44528</v>
      </c>
      <c r="E2309">
        <v>182</v>
      </c>
      <c r="F2309">
        <v>1</v>
      </c>
      <c r="G2309">
        <v>0</v>
      </c>
      <c r="H2309">
        <v>1</v>
      </c>
      <c r="I2309">
        <v>0</v>
      </c>
      <c r="J2309">
        <v>96</v>
      </c>
      <c r="K2309">
        <v>7</v>
      </c>
      <c r="L2309">
        <v>24</v>
      </c>
      <c r="M2309">
        <v>1</v>
      </c>
      <c r="N2309">
        <v>0</v>
      </c>
      <c r="O2309">
        <v>0</v>
      </c>
      <c r="P2309">
        <v>0</v>
      </c>
      <c r="Q2309">
        <v>0</v>
      </c>
      <c r="R2309">
        <v>134</v>
      </c>
      <c r="S2309">
        <v>67</v>
      </c>
      <c r="T2309">
        <v>9</v>
      </c>
      <c r="U2309">
        <v>16</v>
      </c>
      <c r="V2309">
        <v>5</v>
      </c>
      <c r="W2309">
        <v>1525</v>
      </c>
      <c r="X2309">
        <v>508</v>
      </c>
      <c r="Y2309">
        <v>44</v>
      </c>
      <c r="Z2309">
        <v>226</v>
      </c>
      <c r="AA2309">
        <v>20</v>
      </c>
      <c r="AB2309">
        <v>983</v>
      </c>
      <c r="AC2309">
        <v>286</v>
      </c>
      <c r="AD2309">
        <v>27</v>
      </c>
      <c r="AE2309">
        <v>206</v>
      </c>
      <c r="AF2309">
        <v>23</v>
      </c>
      <c r="AG2309">
        <v>504</v>
      </c>
      <c r="AH2309">
        <v>161</v>
      </c>
      <c r="AI2309">
        <v>15</v>
      </c>
      <c r="AJ2309">
        <v>69</v>
      </c>
      <c r="AK2309">
        <v>4</v>
      </c>
      <c r="AL2309">
        <v>23</v>
      </c>
      <c r="AM2309">
        <v>8</v>
      </c>
      <c r="AN2309">
        <v>3</v>
      </c>
      <c r="AO2309">
        <v>2</v>
      </c>
      <c r="AP2309">
        <v>0</v>
      </c>
      <c r="AQ2309">
        <v>0</v>
      </c>
      <c r="AR2309">
        <v>0</v>
      </c>
      <c r="AS2309">
        <v>0</v>
      </c>
      <c r="AT2309">
        <v>0</v>
      </c>
      <c r="AU2309">
        <v>0</v>
      </c>
      <c r="AV2309">
        <v>0</v>
      </c>
      <c r="AW2309">
        <v>0</v>
      </c>
      <c r="AX2309">
        <v>0</v>
      </c>
      <c r="AY2309">
        <v>0</v>
      </c>
      <c r="AZ2309">
        <v>0</v>
      </c>
      <c r="BA2309">
        <v>0</v>
      </c>
      <c r="BB2309">
        <v>0</v>
      </c>
      <c r="BC2309">
        <v>0</v>
      </c>
      <c r="BD2309">
        <v>0</v>
      </c>
      <c r="BE2309">
        <v>0</v>
      </c>
      <c r="BF2309">
        <v>0</v>
      </c>
      <c r="BG2309" s="20">
        <v>1</v>
      </c>
      <c r="BH2309" s="20">
        <v>1</v>
      </c>
      <c r="BI2309" s="20">
        <v>140</v>
      </c>
      <c r="BJ2309" s="20">
        <v>0</v>
      </c>
      <c r="BK2309" s="20">
        <v>98</v>
      </c>
      <c r="BL2309" s="20">
        <v>1169</v>
      </c>
      <c r="BM2309" s="20">
        <v>699</v>
      </c>
      <c r="BN2309" s="20">
        <v>400</v>
      </c>
      <c r="BO2309" s="20">
        <v>16</v>
      </c>
      <c r="BP2309" s="20"/>
      <c r="BQ2309" s="20"/>
      <c r="BR2309" s="20"/>
      <c r="BS2309" s="20"/>
      <c r="BT2309" s="20"/>
      <c r="BU2309" s="20"/>
      <c r="BV2309" s="20"/>
    </row>
    <row r="2310" spans="1:74" x14ac:dyDescent="0.25">
      <c r="A2310" s="20" t="s">
        <v>405</v>
      </c>
      <c r="B2310" s="20" t="s">
        <v>465</v>
      </c>
      <c r="C2310" s="20" t="s">
        <v>639</v>
      </c>
      <c r="D2310" s="1">
        <v>44535</v>
      </c>
      <c r="E2310">
        <v>180</v>
      </c>
      <c r="F2310">
        <v>1</v>
      </c>
      <c r="G2310">
        <v>1</v>
      </c>
      <c r="H2310">
        <v>0</v>
      </c>
      <c r="I2310">
        <v>0</v>
      </c>
      <c r="J2310">
        <v>102</v>
      </c>
      <c r="K2310">
        <v>8</v>
      </c>
      <c r="L2310">
        <v>23</v>
      </c>
      <c r="M2310">
        <v>0</v>
      </c>
      <c r="N2310">
        <v>0</v>
      </c>
      <c r="O2310">
        <v>0</v>
      </c>
      <c r="P2310">
        <v>0</v>
      </c>
      <c r="Q2310">
        <v>0</v>
      </c>
      <c r="R2310">
        <v>134</v>
      </c>
      <c r="S2310">
        <v>69</v>
      </c>
      <c r="T2310">
        <v>9</v>
      </c>
      <c r="U2310">
        <v>16</v>
      </c>
      <c r="V2310">
        <v>5</v>
      </c>
      <c r="W2310">
        <v>1529</v>
      </c>
      <c r="X2310">
        <v>571</v>
      </c>
      <c r="Y2310">
        <v>47</v>
      </c>
      <c r="Z2310">
        <v>220</v>
      </c>
      <c r="AA2310">
        <v>21</v>
      </c>
      <c r="AB2310">
        <v>985</v>
      </c>
      <c r="AC2310">
        <v>338</v>
      </c>
      <c r="AD2310">
        <v>28</v>
      </c>
      <c r="AE2310">
        <v>201</v>
      </c>
      <c r="AF2310">
        <v>25</v>
      </c>
      <c r="AG2310">
        <v>511</v>
      </c>
      <c r="AH2310">
        <v>183</v>
      </c>
      <c r="AI2310">
        <v>15</v>
      </c>
      <c r="AJ2310">
        <v>67</v>
      </c>
      <c r="AK2310">
        <v>4</v>
      </c>
      <c r="AL2310">
        <v>23</v>
      </c>
      <c r="AM2310">
        <v>8</v>
      </c>
      <c r="AN2310">
        <v>3</v>
      </c>
      <c r="AO2310">
        <v>2</v>
      </c>
      <c r="AP2310">
        <v>0</v>
      </c>
      <c r="AQ2310">
        <v>0</v>
      </c>
      <c r="AR2310">
        <v>0</v>
      </c>
      <c r="AS2310">
        <v>0</v>
      </c>
      <c r="AT2310">
        <v>0</v>
      </c>
      <c r="AU2310">
        <v>0</v>
      </c>
      <c r="AV2310">
        <v>0</v>
      </c>
      <c r="AW2310">
        <v>0</v>
      </c>
      <c r="AX2310">
        <v>0</v>
      </c>
      <c r="AY2310">
        <v>0</v>
      </c>
      <c r="AZ2310">
        <v>0</v>
      </c>
      <c r="BA2310">
        <v>0</v>
      </c>
      <c r="BB2310">
        <v>0</v>
      </c>
      <c r="BC2310">
        <v>0</v>
      </c>
      <c r="BD2310">
        <v>0</v>
      </c>
      <c r="BE2310">
        <v>0</v>
      </c>
      <c r="BF2310">
        <v>0</v>
      </c>
      <c r="BG2310" s="20">
        <v>1</v>
      </c>
      <c r="BH2310" s="20">
        <v>0</v>
      </c>
      <c r="BI2310" s="20">
        <v>139</v>
      </c>
      <c r="BJ2310" s="20">
        <v>0</v>
      </c>
      <c r="BK2310" s="20">
        <v>98</v>
      </c>
      <c r="BL2310" s="20">
        <v>1176</v>
      </c>
      <c r="BM2310" s="20">
        <v>700</v>
      </c>
      <c r="BN2310" s="20">
        <v>407</v>
      </c>
      <c r="BO2310" s="20">
        <v>16</v>
      </c>
      <c r="BP2310" s="20"/>
      <c r="BQ2310" s="20"/>
      <c r="BR2310" s="20"/>
      <c r="BS2310" s="20"/>
      <c r="BT2310" s="20"/>
      <c r="BU2310" s="20"/>
      <c r="BV2310" s="20"/>
    </row>
    <row r="2311" spans="1:74" x14ac:dyDescent="0.25">
      <c r="A2311" s="20" t="s">
        <v>405</v>
      </c>
      <c r="B2311" s="20" t="s">
        <v>465</v>
      </c>
      <c r="C2311" s="20" t="s">
        <v>639</v>
      </c>
      <c r="D2311" s="1">
        <v>44542</v>
      </c>
      <c r="E2311">
        <v>181</v>
      </c>
      <c r="F2311">
        <v>1</v>
      </c>
      <c r="G2311">
        <v>1</v>
      </c>
      <c r="H2311">
        <v>0</v>
      </c>
      <c r="I2311">
        <v>0</v>
      </c>
      <c r="J2311">
        <v>106</v>
      </c>
      <c r="K2311">
        <v>8</v>
      </c>
      <c r="L2311">
        <v>23</v>
      </c>
      <c r="M2311">
        <v>0</v>
      </c>
      <c r="N2311">
        <v>0</v>
      </c>
      <c r="O2311">
        <v>0</v>
      </c>
      <c r="P2311">
        <v>0</v>
      </c>
      <c r="Q2311">
        <v>0</v>
      </c>
      <c r="R2311">
        <v>134</v>
      </c>
      <c r="S2311">
        <v>73</v>
      </c>
      <c r="T2311">
        <v>10</v>
      </c>
      <c r="U2311">
        <v>16</v>
      </c>
      <c r="V2311">
        <v>4</v>
      </c>
      <c r="W2311">
        <v>1526</v>
      </c>
      <c r="X2311">
        <v>652</v>
      </c>
      <c r="Y2311">
        <v>48</v>
      </c>
      <c r="Z2311">
        <v>216</v>
      </c>
      <c r="AA2311">
        <v>19</v>
      </c>
      <c r="AB2311">
        <v>987</v>
      </c>
      <c r="AC2311">
        <v>398</v>
      </c>
      <c r="AD2311">
        <v>29</v>
      </c>
      <c r="AE2311">
        <v>198</v>
      </c>
      <c r="AF2311">
        <v>27</v>
      </c>
      <c r="AG2311">
        <v>512</v>
      </c>
      <c r="AH2311">
        <v>220</v>
      </c>
      <c r="AI2311">
        <v>15</v>
      </c>
      <c r="AJ2311">
        <v>67</v>
      </c>
      <c r="AK2311">
        <v>4</v>
      </c>
      <c r="AL2311">
        <v>23</v>
      </c>
      <c r="AM2311">
        <v>11</v>
      </c>
      <c r="AN2311">
        <v>3</v>
      </c>
      <c r="AO2311">
        <v>2</v>
      </c>
      <c r="AP2311">
        <v>0</v>
      </c>
      <c r="AQ2311">
        <v>0</v>
      </c>
      <c r="AR2311">
        <v>0</v>
      </c>
      <c r="AS2311">
        <v>0</v>
      </c>
      <c r="AT2311">
        <v>0</v>
      </c>
      <c r="AU2311">
        <v>0</v>
      </c>
      <c r="AV2311">
        <v>0</v>
      </c>
      <c r="AW2311">
        <v>0</v>
      </c>
      <c r="AX2311">
        <v>0</v>
      </c>
      <c r="AY2311">
        <v>0</v>
      </c>
      <c r="AZ2311">
        <v>0</v>
      </c>
      <c r="BA2311">
        <v>0</v>
      </c>
      <c r="BB2311">
        <v>0</v>
      </c>
      <c r="BC2311">
        <v>0</v>
      </c>
      <c r="BD2311">
        <v>0</v>
      </c>
      <c r="BE2311">
        <v>0</v>
      </c>
      <c r="BF2311">
        <v>0</v>
      </c>
      <c r="BG2311" s="20">
        <v>1</v>
      </c>
      <c r="BH2311" s="20">
        <v>0</v>
      </c>
      <c r="BI2311" s="20">
        <v>140</v>
      </c>
      <c r="BJ2311" s="20">
        <v>0</v>
      </c>
      <c r="BK2311" s="20">
        <v>98</v>
      </c>
      <c r="BL2311" s="20">
        <v>1179</v>
      </c>
      <c r="BM2311" s="20">
        <v>700</v>
      </c>
      <c r="BN2311" s="20">
        <v>408</v>
      </c>
      <c r="BO2311" s="20">
        <v>16</v>
      </c>
      <c r="BP2311" s="20"/>
      <c r="BQ2311" s="20"/>
      <c r="BR2311" s="20"/>
      <c r="BS2311" s="20"/>
      <c r="BT2311" s="20"/>
      <c r="BU2311" s="20"/>
      <c r="BV2311" s="20"/>
    </row>
    <row r="2312" spans="1:74" x14ac:dyDescent="0.25">
      <c r="A2312" s="20" t="s">
        <v>405</v>
      </c>
      <c r="B2312" s="20" t="s">
        <v>465</v>
      </c>
      <c r="C2312" s="20" t="s">
        <v>639</v>
      </c>
      <c r="D2312" s="1">
        <v>44549</v>
      </c>
      <c r="E2312">
        <v>183</v>
      </c>
      <c r="F2312">
        <v>1</v>
      </c>
      <c r="G2312">
        <v>1</v>
      </c>
      <c r="H2312">
        <v>0</v>
      </c>
      <c r="I2312">
        <v>0</v>
      </c>
      <c r="J2312">
        <v>107</v>
      </c>
      <c r="K2312">
        <v>7</v>
      </c>
      <c r="L2312">
        <v>23</v>
      </c>
      <c r="M2312">
        <v>0</v>
      </c>
      <c r="N2312">
        <v>0</v>
      </c>
      <c r="O2312">
        <v>0</v>
      </c>
      <c r="P2312">
        <v>0</v>
      </c>
      <c r="Q2312">
        <v>0</v>
      </c>
      <c r="R2312">
        <v>134</v>
      </c>
      <c r="S2312">
        <v>75</v>
      </c>
      <c r="T2312">
        <v>9</v>
      </c>
      <c r="U2312">
        <v>17</v>
      </c>
      <c r="V2312">
        <v>3</v>
      </c>
      <c r="W2312">
        <v>1515</v>
      </c>
      <c r="X2312">
        <v>692</v>
      </c>
      <c r="Y2312">
        <v>48</v>
      </c>
      <c r="Z2312">
        <v>208</v>
      </c>
      <c r="AA2312">
        <v>19</v>
      </c>
      <c r="AB2312">
        <v>994</v>
      </c>
      <c r="AC2312">
        <v>424</v>
      </c>
      <c r="AD2312">
        <v>30</v>
      </c>
      <c r="AE2312">
        <v>199</v>
      </c>
      <c r="AF2312">
        <v>26</v>
      </c>
      <c r="AG2312">
        <v>516</v>
      </c>
      <c r="AH2312">
        <v>246</v>
      </c>
      <c r="AI2312">
        <v>15</v>
      </c>
      <c r="AJ2312">
        <v>66</v>
      </c>
      <c r="AK2312">
        <v>8</v>
      </c>
      <c r="AL2312">
        <v>23</v>
      </c>
      <c r="AM2312">
        <v>11</v>
      </c>
      <c r="AN2312">
        <v>3</v>
      </c>
      <c r="AO2312">
        <v>2</v>
      </c>
      <c r="AP2312">
        <v>0</v>
      </c>
      <c r="AQ2312">
        <v>0</v>
      </c>
      <c r="AR2312">
        <v>0</v>
      </c>
      <c r="AS2312">
        <v>0</v>
      </c>
      <c r="AT2312">
        <v>0</v>
      </c>
      <c r="AU2312">
        <v>0</v>
      </c>
      <c r="AV2312">
        <v>0</v>
      </c>
      <c r="AW2312">
        <v>0</v>
      </c>
      <c r="AX2312">
        <v>0</v>
      </c>
      <c r="AY2312">
        <v>0</v>
      </c>
      <c r="AZ2312">
        <v>0</v>
      </c>
      <c r="BA2312">
        <v>0</v>
      </c>
      <c r="BB2312">
        <v>0</v>
      </c>
      <c r="BC2312">
        <v>0</v>
      </c>
      <c r="BD2312">
        <v>0</v>
      </c>
      <c r="BE2312">
        <v>0</v>
      </c>
      <c r="BF2312">
        <v>0</v>
      </c>
      <c r="BG2312" s="20">
        <v>1</v>
      </c>
      <c r="BH2312" s="20">
        <v>0</v>
      </c>
      <c r="BI2312" s="20">
        <v>142</v>
      </c>
      <c r="BJ2312" s="20">
        <v>0</v>
      </c>
      <c r="BK2312" s="20">
        <v>98</v>
      </c>
      <c r="BL2312" s="20">
        <v>1177</v>
      </c>
      <c r="BM2312" s="20">
        <v>703</v>
      </c>
      <c r="BN2312" s="20">
        <v>410</v>
      </c>
      <c r="BO2312" s="20">
        <v>16</v>
      </c>
      <c r="BP2312" s="20">
        <v>13626</v>
      </c>
      <c r="BQ2312" s="20">
        <v>2619</v>
      </c>
      <c r="BR2312" s="20">
        <v>0</v>
      </c>
      <c r="BS2312" s="20">
        <v>198</v>
      </c>
      <c r="BT2312" s="20">
        <v>3650</v>
      </c>
      <c r="BU2312" s="20">
        <v>567</v>
      </c>
      <c r="BV2312" s="20">
        <v>8594</v>
      </c>
    </row>
    <row r="2313" spans="1:74" x14ac:dyDescent="0.25">
      <c r="A2313" s="20" t="s">
        <v>405</v>
      </c>
      <c r="B2313" s="20" t="s">
        <v>465</v>
      </c>
      <c r="C2313" s="20" t="s">
        <v>639</v>
      </c>
      <c r="D2313" s="1">
        <v>44558</v>
      </c>
      <c r="E2313">
        <v>185</v>
      </c>
      <c r="F2313">
        <v>1</v>
      </c>
      <c r="G2313">
        <v>1</v>
      </c>
      <c r="H2313">
        <v>0</v>
      </c>
      <c r="I2313">
        <v>0</v>
      </c>
      <c r="J2313">
        <v>112</v>
      </c>
      <c r="K2313">
        <v>7</v>
      </c>
      <c r="L2313">
        <v>23</v>
      </c>
      <c r="M2313">
        <v>0</v>
      </c>
      <c r="N2313">
        <v>0</v>
      </c>
      <c r="O2313">
        <v>0</v>
      </c>
      <c r="P2313">
        <v>0</v>
      </c>
      <c r="Q2313">
        <v>0</v>
      </c>
      <c r="R2313">
        <v>134</v>
      </c>
      <c r="S2313">
        <v>78</v>
      </c>
      <c r="T2313">
        <v>8</v>
      </c>
      <c r="U2313">
        <v>17</v>
      </c>
      <c r="V2313">
        <v>4</v>
      </c>
      <c r="W2313">
        <v>1518</v>
      </c>
      <c r="X2313">
        <v>789</v>
      </c>
      <c r="Y2313">
        <v>51</v>
      </c>
      <c r="Z2313">
        <v>202</v>
      </c>
      <c r="AA2313">
        <v>20</v>
      </c>
      <c r="AB2313">
        <v>1003</v>
      </c>
      <c r="AC2313">
        <v>473</v>
      </c>
      <c r="AD2313">
        <v>30</v>
      </c>
      <c r="AE2313">
        <v>199</v>
      </c>
      <c r="AF2313">
        <v>29</v>
      </c>
      <c r="AG2313">
        <v>515</v>
      </c>
      <c r="AH2313">
        <v>278</v>
      </c>
      <c r="AI2313">
        <v>15</v>
      </c>
      <c r="AJ2313">
        <v>66</v>
      </c>
      <c r="AK2313">
        <v>7</v>
      </c>
      <c r="AL2313">
        <v>24</v>
      </c>
      <c r="AM2313">
        <v>14</v>
      </c>
      <c r="AN2313">
        <v>3</v>
      </c>
      <c r="AO2313">
        <v>2</v>
      </c>
      <c r="AP2313">
        <v>0</v>
      </c>
      <c r="AQ2313">
        <v>0</v>
      </c>
      <c r="AR2313">
        <v>0</v>
      </c>
      <c r="AS2313">
        <v>0</v>
      </c>
      <c r="AT2313">
        <v>0</v>
      </c>
      <c r="AU2313">
        <v>0</v>
      </c>
      <c r="AV2313">
        <v>0</v>
      </c>
      <c r="AW2313">
        <v>0</v>
      </c>
      <c r="AX2313">
        <v>0</v>
      </c>
      <c r="AY2313">
        <v>0</v>
      </c>
      <c r="AZ2313">
        <v>0</v>
      </c>
      <c r="BA2313">
        <v>0</v>
      </c>
      <c r="BB2313">
        <v>0</v>
      </c>
      <c r="BC2313">
        <v>0</v>
      </c>
      <c r="BD2313">
        <v>0</v>
      </c>
      <c r="BE2313">
        <v>0</v>
      </c>
      <c r="BF2313">
        <v>0</v>
      </c>
      <c r="BG2313" s="20">
        <v>1</v>
      </c>
      <c r="BH2313" s="20">
        <v>0</v>
      </c>
      <c r="BI2313" s="20">
        <v>145</v>
      </c>
      <c r="BJ2313" s="20">
        <v>0</v>
      </c>
      <c r="BK2313" s="20">
        <v>97</v>
      </c>
      <c r="BL2313" s="20">
        <v>1186</v>
      </c>
      <c r="BM2313" s="20">
        <v>707</v>
      </c>
      <c r="BN2313" s="20">
        <v>408</v>
      </c>
      <c r="BO2313" s="20">
        <v>17</v>
      </c>
      <c r="BP2313" s="20">
        <v>13627</v>
      </c>
      <c r="BQ2313" s="20">
        <v>4650</v>
      </c>
      <c r="BR2313" s="20">
        <v>0</v>
      </c>
      <c r="BS2313" s="20">
        <v>198</v>
      </c>
      <c r="BT2313" s="20">
        <v>3581</v>
      </c>
      <c r="BU2313" s="20">
        <v>561</v>
      </c>
      <c r="BV2313" s="20">
        <v>8663</v>
      </c>
    </row>
    <row r="2314" spans="1:74" x14ac:dyDescent="0.25">
      <c r="A2314" s="20" t="s">
        <v>405</v>
      </c>
      <c r="B2314" s="20" t="s">
        <v>465</v>
      </c>
      <c r="C2314" s="20" t="s">
        <v>639</v>
      </c>
      <c r="D2314" s="1">
        <v>44564</v>
      </c>
      <c r="E2314">
        <v>184</v>
      </c>
      <c r="F2314">
        <v>1</v>
      </c>
      <c r="G2314">
        <v>1</v>
      </c>
      <c r="H2314">
        <v>0</v>
      </c>
      <c r="I2314">
        <v>0</v>
      </c>
      <c r="J2314">
        <v>112</v>
      </c>
      <c r="K2314">
        <v>8</v>
      </c>
      <c r="L2314">
        <v>22</v>
      </c>
      <c r="M2314">
        <v>0</v>
      </c>
      <c r="N2314">
        <v>0</v>
      </c>
      <c r="O2314">
        <v>0</v>
      </c>
      <c r="P2314">
        <v>0</v>
      </c>
      <c r="Q2314">
        <v>0</v>
      </c>
      <c r="R2314">
        <v>135</v>
      </c>
      <c r="S2314">
        <v>79</v>
      </c>
      <c r="T2314">
        <v>7</v>
      </c>
      <c r="U2314">
        <v>17</v>
      </c>
      <c r="V2314">
        <v>4</v>
      </c>
      <c r="W2314">
        <v>1517</v>
      </c>
      <c r="X2314">
        <v>803</v>
      </c>
      <c r="Y2314">
        <v>51</v>
      </c>
      <c r="Z2314">
        <v>200</v>
      </c>
      <c r="AA2314">
        <v>20</v>
      </c>
      <c r="AB2314">
        <v>1003</v>
      </c>
      <c r="AC2314">
        <v>481</v>
      </c>
      <c r="AD2314">
        <v>30</v>
      </c>
      <c r="AE2314">
        <v>198</v>
      </c>
      <c r="AF2314">
        <v>28</v>
      </c>
      <c r="AG2314">
        <v>514</v>
      </c>
      <c r="AH2314">
        <v>290</v>
      </c>
      <c r="AI2314">
        <v>15</v>
      </c>
      <c r="AJ2314">
        <v>66</v>
      </c>
      <c r="AK2314">
        <v>7</v>
      </c>
      <c r="AL2314">
        <v>24</v>
      </c>
      <c r="AM2314">
        <v>14</v>
      </c>
      <c r="AN2314">
        <v>3</v>
      </c>
      <c r="AO2314">
        <v>2</v>
      </c>
      <c r="AP2314">
        <v>0</v>
      </c>
      <c r="AQ2314">
        <v>0</v>
      </c>
      <c r="AR2314">
        <v>0</v>
      </c>
      <c r="AS2314">
        <v>0</v>
      </c>
      <c r="AT2314">
        <v>0</v>
      </c>
      <c r="AU2314">
        <v>0</v>
      </c>
      <c r="AV2314">
        <v>0</v>
      </c>
      <c r="AW2314">
        <v>0</v>
      </c>
      <c r="AX2314">
        <v>0</v>
      </c>
      <c r="AY2314">
        <v>0</v>
      </c>
      <c r="AZ2314">
        <v>0</v>
      </c>
      <c r="BA2314">
        <v>0</v>
      </c>
      <c r="BB2314">
        <v>0</v>
      </c>
      <c r="BC2314">
        <v>0</v>
      </c>
      <c r="BD2314">
        <v>0</v>
      </c>
      <c r="BE2314">
        <v>0</v>
      </c>
      <c r="BF2314">
        <v>0</v>
      </c>
      <c r="BG2314" s="20">
        <v>1</v>
      </c>
      <c r="BH2314" s="20">
        <v>0</v>
      </c>
      <c r="BI2314" s="20">
        <v>144</v>
      </c>
      <c r="BJ2314" s="20">
        <v>0</v>
      </c>
      <c r="BK2314" s="20">
        <v>99</v>
      </c>
      <c r="BL2314" s="20">
        <v>1188</v>
      </c>
      <c r="BM2314" s="20">
        <v>708</v>
      </c>
      <c r="BN2314" s="20">
        <v>408</v>
      </c>
      <c r="BO2314" s="20">
        <v>17</v>
      </c>
      <c r="BP2314" s="20">
        <v>13614</v>
      </c>
      <c r="BQ2314" s="20">
        <v>4890</v>
      </c>
      <c r="BR2314" s="20">
        <v>0</v>
      </c>
      <c r="BS2314" s="20">
        <v>199</v>
      </c>
      <c r="BT2314" s="20">
        <v>3558</v>
      </c>
      <c r="BU2314" s="20">
        <v>555</v>
      </c>
      <c r="BV2314" s="20">
        <v>8671</v>
      </c>
    </row>
    <row r="2315" spans="1:74" x14ac:dyDescent="0.25">
      <c r="A2315" s="20" t="s">
        <v>405</v>
      </c>
      <c r="B2315" s="20" t="s">
        <v>465</v>
      </c>
      <c r="C2315" s="20" t="s">
        <v>639</v>
      </c>
      <c r="D2315" s="1">
        <v>44570</v>
      </c>
      <c r="E2315">
        <v>184</v>
      </c>
      <c r="F2315">
        <v>1</v>
      </c>
      <c r="G2315">
        <v>1</v>
      </c>
      <c r="H2315">
        <v>0</v>
      </c>
      <c r="I2315">
        <v>0</v>
      </c>
      <c r="J2315">
        <v>114</v>
      </c>
      <c r="K2315">
        <v>8</v>
      </c>
      <c r="L2315">
        <v>20</v>
      </c>
      <c r="M2315">
        <v>0</v>
      </c>
      <c r="N2315">
        <v>0</v>
      </c>
      <c r="O2315">
        <v>0</v>
      </c>
      <c r="P2315">
        <v>0</v>
      </c>
      <c r="Q2315">
        <v>0</v>
      </c>
      <c r="R2315">
        <v>135</v>
      </c>
      <c r="S2315">
        <v>81</v>
      </c>
      <c r="T2315">
        <v>7</v>
      </c>
      <c r="U2315">
        <v>17</v>
      </c>
      <c r="V2315">
        <v>3</v>
      </c>
      <c r="W2315">
        <v>1524</v>
      </c>
      <c r="X2315">
        <v>829</v>
      </c>
      <c r="Y2315">
        <v>50</v>
      </c>
      <c r="Z2315">
        <v>199</v>
      </c>
      <c r="AA2315">
        <v>18</v>
      </c>
      <c r="AB2315">
        <v>1005</v>
      </c>
      <c r="AC2315">
        <v>498</v>
      </c>
      <c r="AD2315">
        <v>30</v>
      </c>
      <c r="AE2315">
        <v>196</v>
      </c>
      <c r="AF2315">
        <v>27</v>
      </c>
      <c r="AG2315">
        <v>515</v>
      </c>
      <c r="AH2315">
        <v>297</v>
      </c>
      <c r="AI2315">
        <v>14</v>
      </c>
      <c r="AJ2315">
        <v>66</v>
      </c>
      <c r="AK2315">
        <v>7</v>
      </c>
      <c r="AL2315">
        <v>24</v>
      </c>
      <c r="AM2315">
        <v>14</v>
      </c>
      <c r="AN2315">
        <v>3</v>
      </c>
      <c r="AO2315">
        <v>2</v>
      </c>
      <c r="AP2315">
        <v>0</v>
      </c>
      <c r="AQ2315">
        <v>0</v>
      </c>
      <c r="AR2315">
        <v>0</v>
      </c>
      <c r="AS2315">
        <v>0</v>
      </c>
      <c r="AT2315">
        <v>0</v>
      </c>
      <c r="AU2315">
        <v>0</v>
      </c>
      <c r="AV2315">
        <v>0</v>
      </c>
      <c r="AW2315">
        <v>0</v>
      </c>
      <c r="AX2315">
        <v>0</v>
      </c>
      <c r="AY2315">
        <v>0</v>
      </c>
      <c r="AZ2315">
        <v>0</v>
      </c>
      <c r="BA2315">
        <v>0</v>
      </c>
      <c r="BB2315">
        <v>0</v>
      </c>
      <c r="BC2315">
        <v>0</v>
      </c>
      <c r="BD2315">
        <v>0</v>
      </c>
      <c r="BE2315">
        <v>0</v>
      </c>
      <c r="BF2315">
        <v>0</v>
      </c>
      <c r="BG2315" s="20">
        <v>1</v>
      </c>
      <c r="BH2315" s="20">
        <v>0</v>
      </c>
      <c r="BI2315" s="20">
        <v>144</v>
      </c>
      <c r="BJ2315" s="20">
        <v>0</v>
      </c>
      <c r="BK2315" s="20">
        <v>100</v>
      </c>
      <c r="BL2315" s="20">
        <v>1197</v>
      </c>
      <c r="BM2315" s="20">
        <v>709</v>
      </c>
      <c r="BN2315" s="20">
        <v>409</v>
      </c>
      <c r="BO2315" s="20">
        <v>17</v>
      </c>
      <c r="BP2315" s="20">
        <v>13624</v>
      </c>
      <c r="BQ2315" s="20">
        <v>5283</v>
      </c>
      <c r="BR2315" s="20">
        <v>0</v>
      </c>
      <c r="BS2315" s="20">
        <v>196</v>
      </c>
      <c r="BT2315" s="20">
        <v>3532</v>
      </c>
      <c r="BU2315" s="20">
        <v>542</v>
      </c>
      <c r="BV2315" s="20">
        <v>8704</v>
      </c>
    </row>
    <row r="2316" spans="1:74" x14ac:dyDescent="0.25">
      <c r="A2316" s="20" t="s">
        <v>405</v>
      </c>
      <c r="B2316" s="20" t="s">
        <v>465</v>
      </c>
      <c r="C2316" s="20" t="s">
        <v>639</v>
      </c>
      <c r="D2316" s="1">
        <v>44577</v>
      </c>
      <c r="E2316">
        <v>185</v>
      </c>
      <c r="F2316">
        <v>1</v>
      </c>
      <c r="G2316">
        <v>1</v>
      </c>
      <c r="H2316">
        <v>0</v>
      </c>
      <c r="I2316">
        <v>0</v>
      </c>
      <c r="J2316">
        <v>116</v>
      </c>
      <c r="K2316">
        <v>8</v>
      </c>
      <c r="L2316">
        <v>20</v>
      </c>
      <c r="M2316">
        <v>0</v>
      </c>
      <c r="N2316">
        <v>0</v>
      </c>
      <c r="O2316">
        <v>0</v>
      </c>
      <c r="P2316">
        <v>0</v>
      </c>
      <c r="Q2316">
        <v>0</v>
      </c>
      <c r="R2316">
        <v>136</v>
      </c>
      <c r="S2316">
        <v>82</v>
      </c>
      <c r="T2316">
        <v>7</v>
      </c>
      <c r="U2316">
        <v>16</v>
      </c>
      <c r="V2316">
        <v>3</v>
      </c>
      <c r="W2316">
        <v>1519</v>
      </c>
      <c r="X2316">
        <v>843</v>
      </c>
      <c r="Y2316">
        <v>51</v>
      </c>
      <c r="Z2316">
        <v>196</v>
      </c>
      <c r="AA2316">
        <v>19</v>
      </c>
      <c r="AB2316">
        <v>1004</v>
      </c>
      <c r="AC2316">
        <v>507</v>
      </c>
      <c r="AD2316">
        <v>31</v>
      </c>
      <c r="AE2316">
        <v>192</v>
      </c>
      <c r="AF2316">
        <v>29</v>
      </c>
      <c r="AG2316">
        <v>514</v>
      </c>
      <c r="AH2316">
        <v>301</v>
      </c>
      <c r="AI2316">
        <v>15</v>
      </c>
      <c r="AJ2316">
        <v>63</v>
      </c>
      <c r="AK2316">
        <v>7</v>
      </c>
      <c r="AL2316">
        <v>24</v>
      </c>
      <c r="AM2316">
        <v>14</v>
      </c>
      <c r="AN2316">
        <v>3</v>
      </c>
      <c r="AO2316">
        <v>2</v>
      </c>
      <c r="AP2316">
        <v>0</v>
      </c>
      <c r="AQ2316">
        <v>0</v>
      </c>
      <c r="AR2316">
        <v>0</v>
      </c>
      <c r="AS2316">
        <v>0</v>
      </c>
      <c r="AT2316">
        <v>0</v>
      </c>
      <c r="AU2316">
        <v>0</v>
      </c>
      <c r="AV2316">
        <v>0</v>
      </c>
      <c r="AW2316">
        <v>0</v>
      </c>
      <c r="AX2316">
        <v>0</v>
      </c>
      <c r="AY2316">
        <v>0</v>
      </c>
      <c r="AZ2316">
        <v>0</v>
      </c>
      <c r="BA2316">
        <v>0</v>
      </c>
      <c r="BB2316">
        <v>0</v>
      </c>
      <c r="BC2316">
        <v>0</v>
      </c>
      <c r="BD2316">
        <v>0</v>
      </c>
      <c r="BE2316">
        <v>0</v>
      </c>
      <c r="BF2316">
        <v>0</v>
      </c>
      <c r="BG2316" s="20">
        <v>1</v>
      </c>
      <c r="BH2316" s="20">
        <v>0</v>
      </c>
      <c r="BI2316" s="20">
        <v>145</v>
      </c>
      <c r="BJ2316" s="20">
        <v>0</v>
      </c>
      <c r="BK2316" s="20">
        <v>102</v>
      </c>
      <c r="BL2316" s="20">
        <v>1192</v>
      </c>
      <c r="BM2316" s="20">
        <v>710</v>
      </c>
      <c r="BN2316" s="20">
        <v>410</v>
      </c>
      <c r="BO2316" s="20">
        <v>17</v>
      </c>
      <c r="BP2316" s="20">
        <v>13595</v>
      </c>
      <c r="BQ2316" s="20">
        <v>5540</v>
      </c>
      <c r="BR2316" s="20">
        <v>0</v>
      </c>
      <c r="BS2316" s="20">
        <v>197</v>
      </c>
      <c r="BT2316" s="20">
        <v>3503</v>
      </c>
      <c r="BU2316" s="20">
        <v>536</v>
      </c>
      <c r="BV2316" s="20">
        <v>8731</v>
      </c>
    </row>
    <row r="2317" spans="1:74" x14ac:dyDescent="0.25">
      <c r="A2317" s="20" t="s">
        <v>405</v>
      </c>
      <c r="B2317" s="20" t="s">
        <v>465</v>
      </c>
      <c r="C2317" s="20" t="s">
        <v>639</v>
      </c>
      <c r="D2317" s="1">
        <v>44584</v>
      </c>
      <c r="E2317">
        <v>184</v>
      </c>
      <c r="F2317">
        <v>1</v>
      </c>
      <c r="G2317">
        <v>1</v>
      </c>
      <c r="H2317">
        <v>0</v>
      </c>
      <c r="I2317">
        <v>0</v>
      </c>
      <c r="J2317">
        <v>115</v>
      </c>
      <c r="K2317">
        <v>8</v>
      </c>
      <c r="L2317">
        <v>19</v>
      </c>
      <c r="M2317">
        <v>0</v>
      </c>
      <c r="N2317">
        <v>0</v>
      </c>
      <c r="O2317">
        <v>0</v>
      </c>
      <c r="P2317">
        <v>0</v>
      </c>
      <c r="Q2317">
        <v>0</v>
      </c>
      <c r="R2317">
        <v>138</v>
      </c>
      <c r="S2317">
        <v>85</v>
      </c>
      <c r="T2317">
        <v>6</v>
      </c>
      <c r="U2317">
        <v>16</v>
      </c>
      <c r="V2317">
        <v>3</v>
      </c>
      <c r="W2317">
        <v>1526</v>
      </c>
      <c r="X2317">
        <v>852</v>
      </c>
      <c r="Y2317">
        <v>50</v>
      </c>
      <c r="Z2317">
        <v>197</v>
      </c>
      <c r="AA2317">
        <v>20</v>
      </c>
      <c r="AB2317">
        <v>1008</v>
      </c>
      <c r="AC2317">
        <v>515</v>
      </c>
      <c r="AD2317">
        <v>32</v>
      </c>
      <c r="AE2317">
        <v>189</v>
      </c>
      <c r="AF2317">
        <v>31</v>
      </c>
      <c r="AG2317">
        <v>518</v>
      </c>
      <c r="AH2317">
        <v>306</v>
      </c>
      <c r="AI2317">
        <v>15</v>
      </c>
      <c r="AJ2317">
        <v>63</v>
      </c>
      <c r="AK2317">
        <v>7</v>
      </c>
      <c r="AL2317">
        <v>24</v>
      </c>
      <c r="AM2317">
        <v>14</v>
      </c>
      <c r="AN2317">
        <v>3</v>
      </c>
      <c r="AO2317">
        <v>2</v>
      </c>
      <c r="AP2317">
        <v>0</v>
      </c>
      <c r="AQ2317">
        <v>0</v>
      </c>
      <c r="AR2317">
        <v>0</v>
      </c>
      <c r="AS2317">
        <v>0</v>
      </c>
      <c r="AT2317">
        <v>0</v>
      </c>
      <c r="AU2317">
        <v>0</v>
      </c>
      <c r="AV2317">
        <v>0</v>
      </c>
      <c r="AW2317">
        <v>0</v>
      </c>
      <c r="AX2317">
        <v>0</v>
      </c>
      <c r="AY2317">
        <v>0</v>
      </c>
      <c r="AZ2317">
        <v>0</v>
      </c>
      <c r="BA2317">
        <v>0</v>
      </c>
      <c r="BB2317">
        <v>0</v>
      </c>
      <c r="BC2317">
        <v>0</v>
      </c>
      <c r="BD2317">
        <v>0</v>
      </c>
      <c r="BE2317">
        <v>0</v>
      </c>
      <c r="BF2317">
        <v>0</v>
      </c>
      <c r="BG2317" s="20">
        <v>1</v>
      </c>
      <c r="BH2317" s="20">
        <v>0</v>
      </c>
      <c r="BI2317" s="20">
        <v>145</v>
      </c>
      <c r="BJ2317" s="20">
        <v>0</v>
      </c>
      <c r="BK2317" s="20">
        <v>105</v>
      </c>
      <c r="BL2317" s="20">
        <v>1200</v>
      </c>
      <c r="BM2317" s="20">
        <v>716</v>
      </c>
      <c r="BN2317" s="20">
        <v>414</v>
      </c>
      <c r="BO2317" s="20">
        <v>17</v>
      </c>
      <c r="BP2317" s="20">
        <v>13544</v>
      </c>
      <c r="BQ2317" s="20">
        <v>5682</v>
      </c>
      <c r="BR2317" s="20">
        <v>0</v>
      </c>
      <c r="BS2317" s="20">
        <v>199</v>
      </c>
      <c r="BT2317" s="20">
        <v>3448</v>
      </c>
      <c r="BU2317" s="20">
        <v>525</v>
      </c>
      <c r="BV2317" s="20">
        <v>8749</v>
      </c>
    </row>
    <row r="2318" spans="1:74" x14ac:dyDescent="0.25">
      <c r="A2318" s="20" t="s">
        <v>405</v>
      </c>
      <c r="B2318" s="20" t="s">
        <v>465</v>
      </c>
      <c r="C2318" s="20" t="s">
        <v>639</v>
      </c>
      <c r="D2318" s="1">
        <v>44591</v>
      </c>
      <c r="E2318">
        <v>186</v>
      </c>
      <c r="F2318">
        <v>1</v>
      </c>
      <c r="G2318">
        <v>1</v>
      </c>
      <c r="H2318">
        <v>0</v>
      </c>
      <c r="I2318">
        <v>0</v>
      </c>
      <c r="J2318">
        <v>119</v>
      </c>
      <c r="K2318">
        <v>8</v>
      </c>
      <c r="L2318">
        <v>19</v>
      </c>
      <c r="M2318">
        <v>0</v>
      </c>
      <c r="N2318">
        <v>0</v>
      </c>
      <c r="O2318">
        <v>0</v>
      </c>
      <c r="P2318">
        <v>0</v>
      </c>
      <c r="Q2318">
        <v>0</v>
      </c>
      <c r="R2318">
        <v>138</v>
      </c>
      <c r="S2318">
        <v>84</v>
      </c>
      <c r="T2318">
        <v>6</v>
      </c>
      <c r="U2318">
        <v>16</v>
      </c>
      <c r="V2318">
        <v>3</v>
      </c>
      <c r="W2318">
        <v>1525</v>
      </c>
      <c r="X2318">
        <v>860</v>
      </c>
      <c r="Y2318">
        <v>50</v>
      </c>
      <c r="Z2318">
        <v>197</v>
      </c>
      <c r="AA2318">
        <v>22</v>
      </c>
      <c r="AB2318">
        <v>1011</v>
      </c>
      <c r="AC2318">
        <v>520</v>
      </c>
      <c r="AD2318">
        <v>31</v>
      </c>
      <c r="AE2318">
        <v>188</v>
      </c>
      <c r="AF2318">
        <v>30</v>
      </c>
      <c r="AG2318">
        <v>519</v>
      </c>
      <c r="AH2318">
        <v>310</v>
      </c>
      <c r="AI2318">
        <v>15</v>
      </c>
      <c r="AJ2318">
        <v>62</v>
      </c>
      <c r="AK2318">
        <v>8</v>
      </c>
      <c r="AL2318">
        <v>24</v>
      </c>
      <c r="AM2318">
        <v>14</v>
      </c>
      <c r="AN2318">
        <v>3</v>
      </c>
      <c r="AO2318">
        <v>2</v>
      </c>
      <c r="AP2318">
        <v>0</v>
      </c>
      <c r="AQ2318">
        <v>0</v>
      </c>
      <c r="AR2318">
        <v>0</v>
      </c>
      <c r="AS2318">
        <v>0</v>
      </c>
      <c r="AT2318">
        <v>0</v>
      </c>
      <c r="AU2318">
        <v>0</v>
      </c>
      <c r="AV2318">
        <v>0</v>
      </c>
      <c r="AW2318">
        <v>0</v>
      </c>
      <c r="AX2318">
        <v>0</v>
      </c>
      <c r="AY2318">
        <v>0</v>
      </c>
      <c r="AZ2318">
        <v>0</v>
      </c>
      <c r="BA2318">
        <v>0</v>
      </c>
      <c r="BB2318">
        <v>0</v>
      </c>
      <c r="BC2318">
        <v>0</v>
      </c>
      <c r="BD2318">
        <v>0</v>
      </c>
      <c r="BE2318">
        <v>0</v>
      </c>
      <c r="BF2318">
        <v>0</v>
      </c>
      <c r="BG2318" s="20">
        <v>1</v>
      </c>
      <c r="BH2318" s="20">
        <v>0</v>
      </c>
      <c r="BI2318" s="20">
        <v>148</v>
      </c>
      <c r="BJ2318" s="20">
        <v>0</v>
      </c>
      <c r="BK2318" s="20">
        <v>104</v>
      </c>
      <c r="BL2318" s="20">
        <v>1198</v>
      </c>
      <c r="BM2318" s="20">
        <v>722</v>
      </c>
      <c r="BN2318" s="20">
        <v>416</v>
      </c>
      <c r="BO2318" s="20">
        <v>17</v>
      </c>
      <c r="BP2318" s="20">
        <v>13545</v>
      </c>
      <c r="BQ2318" s="20">
        <v>5822</v>
      </c>
      <c r="BR2318" s="20">
        <v>0</v>
      </c>
      <c r="BS2318" s="20">
        <v>197</v>
      </c>
      <c r="BT2318" s="20">
        <v>3431</v>
      </c>
      <c r="BU2318" s="20">
        <v>523</v>
      </c>
      <c r="BV2318" s="20">
        <v>8787</v>
      </c>
    </row>
    <row r="2319" spans="1:74" x14ac:dyDescent="0.25">
      <c r="A2319" s="20" t="s">
        <v>405</v>
      </c>
      <c r="B2319" s="20" t="s">
        <v>465</v>
      </c>
      <c r="C2319" s="20" t="s">
        <v>639</v>
      </c>
      <c r="D2319" s="1">
        <v>44599</v>
      </c>
      <c r="E2319">
        <v>187</v>
      </c>
      <c r="F2319">
        <v>1</v>
      </c>
      <c r="G2319">
        <v>1</v>
      </c>
      <c r="H2319">
        <v>0</v>
      </c>
      <c r="I2319">
        <v>0</v>
      </c>
      <c r="J2319">
        <v>119</v>
      </c>
      <c r="K2319">
        <v>8</v>
      </c>
      <c r="L2319">
        <v>19</v>
      </c>
      <c r="M2319">
        <v>0</v>
      </c>
      <c r="N2319">
        <v>0</v>
      </c>
      <c r="O2319">
        <v>0</v>
      </c>
      <c r="P2319">
        <v>0</v>
      </c>
      <c r="Q2319">
        <v>0</v>
      </c>
      <c r="R2319">
        <v>139</v>
      </c>
      <c r="S2319">
        <v>85</v>
      </c>
      <c r="T2319">
        <v>6</v>
      </c>
      <c r="U2319">
        <v>16</v>
      </c>
      <c r="V2319">
        <v>3</v>
      </c>
      <c r="W2319">
        <v>1525</v>
      </c>
      <c r="X2319">
        <v>868</v>
      </c>
      <c r="Y2319">
        <v>52</v>
      </c>
      <c r="Z2319">
        <v>190</v>
      </c>
      <c r="AA2319">
        <v>21</v>
      </c>
      <c r="AB2319">
        <v>1014</v>
      </c>
      <c r="AC2319">
        <v>528</v>
      </c>
      <c r="AD2319">
        <v>31</v>
      </c>
      <c r="AE2319">
        <v>186</v>
      </c>
      <c r="AF2319">
        <v>33</v>
      </c>
      <c r="AG2319">
        <v>518</v>
      </c>
      <c r="AH2319">
        <v>312</v>
      </c>
      <c r="AI2319">
        <v>15</v>
      </c>
      <c r="AJ2319">
        <v>61</v>
      </c>
      <c r="AK2319">
        <v>7</v>
      </c>
      <c r="AL2319">
        <v>24</v>
      </c>
      <c r="AM2319">
        <v>14</v>
      </c>
      <c r="AN2319">
        <v>3</v>
      </c>
      <c r="AO2319">
        <v>2</v>
      </c>
      <c r="AP2319">
        <v>0</v>
      </c>
      <c r="AQ2319">
        <v>0</v>
      </c>
      <c r="AR2319">
        <v>0</v>
      </c>
      <c r="AS2319">
        <v>0</v>
      </c>
      <c r="AT2319">
        <v>0</v>
      </c>
      <c r="AU2319">
        <v>0</v>
      </c>
      <c r="AV2319">
        <v>0</v>
      </c>
      <c r="AW2319">
        <v>0</v>
      </c>
      <c r="AX2319">
        <v>0</v>
      </c>
      <c r="AY2319">
        <v>0</v>
      </c>
      <c r="AZ2319">
        <v>0</v>
      </c>
      <c r="BA2319">
        <v>0</v>
      </c>
      <c r="BB2319">
        <v>0</v>
      </c>
      <c r="BC2319">
        <v>0</v>
      </c>
      <c r="BD2319">
        <v>0</v>
      </c>
      <c r="BE2319">
        <v>0</v>
      </c>
      <c r="BF2319">
        <v>0</v>
      </c>
      <c r="BG2319" s="20">
        <v>1</v>
      </c>
      <c r="BH2319" s="20">
        <v>0</v>
      </c>
      <c r="BI2319" s="20">
        <v>149</v>
      </c>
      <c r="BJ2319" s="20">
        <v>0</v>
      </c>
      <c r="BK2319" s="20">
        <v>105</v>
      </c>
      <c r="BL2319" s="20">
        <v>1203</v>
      </c>
      <c r="BM2319" s="20">
        <v>725</v>
      </c>
      <c r="BN2319" s="20">
        <v>417</v>
      </c>
      <c r="BO2319" s="20">
        <v>17</v>
      </c>
      <c r="BP2319" s="20">
        <v>13510</v>
      </c>
      <c r="BQ2319" s="20">
        <v>5915</v>
      </c>
      <c r="BR2319" s="20">
        <v>0</v>
      </c>
      <c r="BS2319" s="20">
        <v>195</v>
      </c>
      <c r="BT2319" s="20">
        <v>3396</v>
      </c>
      <c r="BU2319" s="20">
        <v>520</v>
      </c>
      <c r="BV2319" s="20">
        <v>8803</v>
      </c>
    </row>
    <row r="2320" spans="1:74" x14ac:dyDescent="0.25">
      <c r="A2320" s="20" t="s">
        <v>405</v>
      </c>
      <c r="B2320" s="20" t="s">
        <v>465</v>
      </c>
      <c r="C2320" s="20" t="s">
        <v>639</v>
      </c>
      <c r="D2320" s="1">
        <v>44606</v>
      </c>
      <c r="E2320">
        <v>190</v>
      </c>
      <c r="F2320">
        <v>1</v>
      </c>
      <c r="G2320">
        <v>1</v>
      </c>
      <c r="H2320">
        <v>0</v>
      </c>
      <c r="I2320">
        <v>0</v>
      </c>
      <c r="J2320">
        <v>121</v>
      </c>
      <c r="K2320">
        <v>8</v>
      </c>
      <c r="L2320">
        <v>20</v>
      </c>
      <c r="M2320">
        <v>0</v>
      </c>
      <c r="N2320">
        <v>0</v>
      </c>
      <c r="O2320">
        <v>0</v>
      </c>
      <c r="P2320">
        <v>0</v>
      </c>
      <c r="Q2320">
        <v>0</v>
      </c>
      <c r="R2320">
        <v>139</v>
      </c>
      <c r="S2320">
        <v>85</v>
      </c>
      <c r="T2320">
        <v>6</v>
      </c>
      <c r="U2320">
        <v>15</v>
      </c>
      <c r="V2320">
        <v>3</v>
      </c>
      <c r="W2320">
        <v>1523</v>
      </c>
      <c r="X2320">
        <v>877</v>
      </c>
      <c r="Y2320">
        <v>51</v>
      </c>
      <c r="Z2320">
        <v>184</v>
      </c>
      <c r="AA2320">
        <v>20</v>
      </c>
      <c r="AB2320">
        <v>1017</v>
      </c>
      <c r="AC2320">
        <v>533</v>
      </c>
      <c r="AD2320">
        <v>30</v>
      </c>
      <c r="AE2320">
        <v>185</v>
      </c>
      <c r="AF2320">
        <v>36</v>
      </c>
      <c r="AG2320">
        <v>513</v>
      </c>
      <c r="AH2320">
        <v>308</v>
      </c>
      <c r="AI2320">
        <v>15</v>
      </c>
      <c r="AJ2320">
        <v>60</v>
      </c>
      <c r="AK2320">
        <v>7</v>
      </c>
      <c r="AL2320">
        <v>24</v>
      </c>
      <c r="AM2320">
        <v>15</v>
      </c>
      <c r="AN2320">
        <v>3</v>
      </c>
      <c r="AO2320">
        <v>2</v>
      </c>
      <c r="AP2320">
        <v>0</v>
      </c>
      <c r="AQ2320">
        <v>0</v>
      </c>
      <c r="AR2320">
        <v>0</v>
      </c>
      <c r="AS2320">
        <v>0</v>
      </c>
      <c r="AT2320">
        <v>0</v>
      </c>
      <c r="AU2320">
        <v>0</v>
      </c>
      <c r="AV2320">
        <v>0</v>
      </c>
      <c r="AW2320">
        <v>0</v>
      </c>
      <c r="AX2320">
        <v>0</v>
      </c>
      <c r="AY2320">
        <v>0</v>
      </c>
      <c r="AZ2320">
        <v>0</v>
      </c>
      <c r="BA2320">
        <v>0</v>
      </c>
      <c r="BB2320">
        <v>0</v>
      </c>
      <c r="BC2320">
        <v>0</v>
      </c>
      <c r="BD2320">
        <v>0</v>
      </c>
      <c r="BE2320">
        <v>0</v>
      </c>
      <c r="BF2320">
        <v>0</v>
      </c>
      <c r="BG2320" s="20">
        <v>1</v>
      </c>
      <c r="BH2320" s="20">
        <v>0</v>
      </c>
      <c r="BI2320" s="20">
        <v>152</v>
      </c>
      <c r="BJ2320" s="20">
        <v>0</v>
      </c>
      <c r="BK2320" s="20">
        <v>106</v>
      </c>
      <c r="BL2320" s="20">
        <v>1207</v>
      </c>
      <c r="BM2320" s="20">
        <v>728</v>
      </c>
      <c r="BN2320" s="20">
        <v>414</v>
      </c>
      <c r="BO2320" s="20">
        <v>17</v>
      </c>
      <c r="BP2320" s="20">
        <v>13485</v>
      </c>
      <c r="BQ2320" s="20">
        <v>6009</v>
      </c>
      <c r="BR2320" s="20">
        <v>0</v>
      </c>
      <c r="BS2320" s="20">
        <v>193</v>
      </c>
      <c r="BT2320" s="20">
        <v>3359</v>
      </c>
      <c r="BU2320" s="20">
        <v>542</v>
      </c>
      <c r="BV2320" s="20">
        <v>8807</v>
      </c>
    </row>
    <row r="2321" spans="1:74" x14ac:dyDescent="0.25">
      <c r="A2321" s="20" t="s">
        <v>405</v>
      </c>
      <c r="B2321" s="20" t="s">
        <v>467</v>
      </c>
      <c r="C2321" s="20" t="s">
        <v>468</v>
      </c>
      <c r="D2321" s="1">
        <v>44493</v>
      </c>
      <c r="E2321">
        <v>91</v>
      </c>
      <c r="F2321">
        <v>1</v>
      </c>
      <c r="G2321">
        <v>0</v>
      </c>
      <c r="H2321">
        <v>0</v>
      </c>
      <c r="I2321">
        <v>0</v>
      </c>
      <c r="J2321">
        <v>5</v>
      </c>
      <c r="K2321">
        <v>2</v>
      </c>
      <c r="L2321">
        <v>7</v>
      </c>
      <c r="M2321">
        <v>5</v>
      </c>
      <c r="N2321">
        <v>8</v>
      </c>
      <c r="O2321">
        <v>0</v>
      </c>
      <c r="P2321">
        <v>0</v>
      </c>
      <c r="Q2321">
        <v>2</v>
      </c>
      <c r="R2321">
        <v>228</v>
      </c>
      <c r="S2321">
        <v>0</v>
      </c>
      <c r="T2321">
        <v>34</v>
      </c>
      <c r="U2321">
        <v>19</v>
      </c>
      <c r="V2321">
        <v>14</v>
      </c>
      <c r="W2321">
        <v>1489</v>
      </c>
      <c r="X2321">
        <v>0</v>
      </c>
      <c r="Y2321">
        <v>43</v>
      </c>
      <c r="Z2321">
        <v>174</v>
      </c>
      <c r="AA2321">
        <v>128</v>
      </c>
      <c r="AB2321">
        <v>977</v>
      </c>
      <c r="AC2321">
        <v>19</v>
      </c>
      <c r="AD2321">
        <v>6</v>
      </c>
      <c r="AE2321">
        <v>89</v>
      </c>
      <c r="AF2321">
        <v>310</v>
      </c>
      <c r="AG2321">
        <v>147</v>
      </c>
      <c r="AH2321">
        <v>0</v>
      </c>
      <c r="AI2321">
        <v>1</v>
      </c>
      <c r="AJ2321">
        <v>11</v>
      </c>
      <c r="AK2321">
        <v>14</v>
      </c>
      <c r="AL2321">
        <v>23</v>
      </c>
      <c r="AM2321">
        <v>0</v>
      </c>
      <c r="AN2321">
        <v>2</v>
      </c>
      <c r="AO2321">
        <v>0</v>
      </c>
      <c r="AP2321">
        <v>0</v>
      </c>
      <c r="AQ2321">
        <v>0</v>
      </c>
      <c r="AR2321">
        <v>0</v>
      </c>
      <c r="AS2321">
        <v>0</v>
      </c>
      <c r="AT2321">
        <v>0</v>
      </c>
      <c r="AU2321">
        <v>0</v>
      </c>
      <c r="AV2321">
        <v>0</v>
      </c>
      <c r="AW2321">
        <v>0</v>
      </c>
      <c r="AX2321">
        <v>0</v>
      </c>
      <c r="AY2321">
        <v>0</v>
      </c>
      <c r="AZ2321">
        <v>0</v>
      </c>
      <c r="BA2321">
        <v>0</v>
      </c>
      <c r="BB2321">
        <v>5</v>
      </c>
      <c r="BC2321">
        <v>32</v>
      </c>
      <c r="BD2321">
        <v>0</v>
      </c>
      <c r="BE2321">
        <v>1</v>
      </c>
      <c r="BF2321">
        <v>1</v>
      </c>
      <c r="BG2321" s="20"/>
      <c r="BH2321" s="20"/>
      <c r="BI2321" s="20"/>
      <c r="BJ2321" s="20"/>
      <c r="BK2321" s="20"/>
      <c r="BL2321" s="20"/>
      <c r="BM2321" s="20"/>
      <c r="BN2321" s="20"/>
      <c r="BO2321" s="20"/>
      <c r="BP2321" s="20"/>
      <c r="BQ2321" s="20"/>
      <c r="BR2321" s="20"/>
      <c r="BS2321" s="20"/>
      <c r="BT2321" s="20"/>
      <c r="BU2321" s="20"/>
      <c r="BV2321" s="20"/>
    </row>
    <row r="2322" spans="1:74" x14ac:dyDescent="0.25">
      <c r="A2322" s="20" t="s">
        <v>405</v>
      </c>
      <c r="B2322" s="20" t="s">
        <v>467</v>
      </c>
      <c r="C2322" s="20" t="s">
        <v>468</v>
      </c>
      <c r="D2322" s="1">
        <v>44500</v>
      </c>
      <c r="E2322">
        <v>92</v>
      </c>
      <c r="F2322">
        <v>2</v>
      </c>
      <c r="G2322">
        <v>0</v>
      </c>
      <c r="H2322">
        <v>0</v>
      </c>
      <c r="I2322">
        <v>0</v>
      </c>
      <c r="J2322">
        <v>6</v>
      </c>
      <c r="K2322">
        <v>2</v>
      </c>
      <c r="L2322">
        <v>6</v>
      </c>
      <c r="M2322">
        <v>4</v>
      </c>
      <c r="N2322">
        <v>8</v>
      </c>
      <c r="O2322">
        <v>0</v>
      </c>
      <c r="P2322">
        <v>0</v>
      </c>
      <c r="Q2322">
        <v>2</v>
      </c>
      <c r="R2322">
        <v>229</v>
      </c>
      <c r="S2322">
        <v>0</v>
      </c>
      <c r="T2322">
        <v>52</v>
      </c>
      <c r="U2322">
        <v>19</v>
      </c>
      <c r="V2322">
        <v>13</v>
      </c>
      <c r="W2322">
        <v>1485</v>
      </c>
      <c r="X2322">
        <v>0</v>
      </c>
      <c r="Y2322">
        <v>62</v>
      </c>
      <c r="Z2322">
        <v>171</v>
      </c>
      <c r="AA2322">
        <v>126</v>
      </c>
      <c r="AB2322">
        <v>980</v>
      </c>
      <c r="AC2322">
        <v>28</v>
      </c>
      <c r="AD2322">
        <v>8</v>
      </c>
      <c r="AE2322">
        <v>88</v>
      </c>
      <c r="AF2322">
        <v>311</v>
      </c>
      <c r="AG2322">
        <v>147</v>
      </c>
      <c r="AH2322">
        <v>0</v>
      </c>
      <c r="AI2322">
        <v>2</v>
      </c>
      <c r="AJ2322">
        <v>11</v>
      </c>
      <c r="AK2322">
        <v>14</v>
      </c>
      <c r="AL2322">
        <v>22</v>
      </c>
      <c r="AM2322">
        <v>0</v>
      </c>
      <c r="AN2322">
        <v>2</v>
      </c>
      <c r="AO2322">
        <v>0</v>
      </c>
      <c r="AP2322">
        <v>0</v>
      </c>
      <c r="AQ2322">
        <v>0</v>
      </c>
      <c r="AR2322">
        <v>0</v>
      </c>
      <c r="AS2322">
        <v>0</v>
      </c>
      <c r="AT2322">
        <v>0</v>
      </c>
      <c r="AU2322">
        <v>0</v>
      </c>
      <c r="AV2322">
        <v>0</v>
      </c>
      <c r="AW2322">
        <v>0</v>
      </c>
      <c r="AX2322">
        <v>0</v>
      </c>
      <c r="AY2322">
        <v>0</v>
      </c>
      <c r="AZ2322">
        <v>0</v>
      </c>
      <c r="BA2322">
        <v>0</v>
      </c>
      <c r="BB2322">
        <v>5</v>
      </c>
      <c r="BC2322">
        <v>31</v>
      </c>
      <c r="BD2322">
        <v>0</v>
      </c>
      <c r="BE2322">
        <v>1</v>
      </c>
      <c r="BF2322">
        <v>1</v>
      </c>
      <c r="BG2322" s="20"/>
      <c r="BH2322" s="20"/>
      <c r="BI2322" s="20"/>
      <c r="BJ2322" s="20"/>
      <c r="BK2322" s="20"/>
      <c r="BL2322" s="20"/>
      <c r="BM2322" s="20"/>
      <c r="BN2322" s="20"/>
      <c r="BO2322" s="20"/>
      <c r="BP2322" s="20"/>
      <c r="BQ2322" s="20"/>
      <c r="BR2322" s="20"/>
      <c r="BS2322" s="20"/>
      <c r="BT2322" s="20"/>
      <c r="BU2322" s="20"/>
      <c r="BV2322" s="20"/>
    </row>
    <row r="2323" spans="1:74" x14ac:dyDescent="0.25">
      <c r="A2323" s="20" t="s">
        <v>405</v>
      </c>
      <c r="B2323" s="20" t="s">
        <v>467</v>
      </c>
      <c r="C2323" s="20" t="s">
        <v>468</v>
      </c>
      <c r="D2323" s="1">
        <v>44507</v>
      </c>
      <c r="E2323">
        <v>92</v>
      </c>
      <c r="F2323">
        <v>2</v>
      </c>
      <c r="G2323">
        <v>0</v>
      </c>
      <c r="H2323">
        <v>0</v>
      </c>
      <c r="I2323">
        <v>0</v>
      </c>
      <c r="J2323">
        <v>7</v>
      </c>
      <c r="K2323">
        <v>2</v>
      </c>
      <c r="L2323">
        <v>6</v>
      </c>
      <c r="M2323">
        <v>4</v>
      </c>
      <c r="N2323">
        <v>8</v>
      </c>
      <c r="O2323">
        <v>2</v>
      </c>
      <c r="P2323">
        <v>0</v>
      </c>
      <c r="Q2323">
        <v>2</v>
      </c>
      <c r="R2323">
        <v>227</v>
      </c>
      <c r="S2323">
        <v>66</v>
      </c>
      <c r="T2323">
        <v>5</v>
      </c>
      <c r="U2323">
        <v>19</v>
      </c>
      <c r="V2323">
        <v>13</v>
      </c>
      <c r="W2323">
        <v>1485</v>
      </c>
      <c r="X2323">
        <v>86</v>
      </c>
      <c r="Y2323">
        <v>32</v>
      </c>
      <c r="Z2323">
        <v>171</v>
      </c>
      <c r="AA2323">
        <v>124</v>
      </c>
      <c r="AB2323">
        <v>980</v>
      </c>
      <c r="AC2323">
        <v>36</v>
      </c>
      <c r="AD2323">
        <v>8</v>
      </c>
      <c r="AE2323">
        <v>88</v>
      </c>
      <c r="AF2323">
        <v>309</v>
      </c>
      <c r="AG2323">
        <v>149</v>
      </c>
      <c r="AH2323">
        <v>4</v>
      </c>
      <c r="AI2323">
        <v>1</v>
      </c>
      <c r="AJ2323">
        <v>11</v>
      </c>
      <c r="AK2323">
        <v>14</v>
      </c>
      <c r="AL2323">
        <v>26</v>
      </c>
      <c r="AM2323">
        <v>9</v>
      </c>
      <c r="AN2323">
        <v>1</v>
      </c>
      <c r="AO2323">
        <v>0</v>
      </c>
      <c r="AP2323">
        <v>0</v>
      </c>
      <c r="AQ2323">
        <v>0</v>
      </c>
      <c r="AR2323">
        <v>0</v>
      </c>
      <c r="AS2323">
        <v>0</v>
      </c>
      <c r="AT2323">
        <v>0</v>
      </c>
      <c r="AU2323">
        <v>0</v>
      </c>
      <c r="AV2323">
        <v>0</v>
      </c>
      <c r="AW2323">
        <v>0</v>
      </c>
      <c r="AX2323">
        <v>0</v>
      </c>
      <c r="AY2323">
        <v>0</v>
      </c>
      <c r="AZ2323">
        <v>0</v>
      </c>
      <c r="BA2323">
        <v>0</v>
      </c>
      <c r="BB2323">
        <v>0</v>
      </c>
      <c r="BC2323">
        <v>0</v>
      </c>
      <c r="BD2323">
        <v>0</v>
      </c>
      <c r="BE2323">
        <v>0</v>
      </c>
      <c r="BF2323">
        <v>0</v>
      </c>
      <c r="BG2323" s="20">
        <v>1</v>
      </c>
      <c r="BH2323" s="20">
        <v>0</v>
      </c>
      <c r="BI2323" s="20">
        <v>73</v>
      </c>
      <c r="BJ2323" s="20">
        <v>5</v>
      </c>
      <c r="BK2323" s="20">
        <v>177</v>
      </c>
      <c r="BL2323" s="20">
        <v>1067</v>
      </c>
      <c r="BM2323" s="20">
        <v>535</v>
      </c>
      <c r="BN2323" s="20">
        <v>112</v>
      </c>
      <c r="BO2323" s="20">
        <v>21</v>
      </c>
      <c r="BP2323" s="20"/>
      <c r="BQ2323" s="20"/>
      <c r="BR2323" s="20"/>
      <c r="BS2323" s="20"/>
      <c r="BT2323" s="20"/>
      <c r="BU2323" s="20"/>
      <c r="BV2323" s="20"/>
    </row>
    <row r="2324" spans="1:74" x14ac:dyDescent="0.25">
      <c r="A2324" s="20" t="s">
        <v>405</v>
      </c>
      <c r="B2324" s="20" t="s">
        <v>467</v>
      </c>
      <c r="C2324" s="20" t="s">
        <v>468</v>
      </c>
      <c r="D2324" s="1">
        <v>44514</v>
      </c>
      <c r="E2324">
        <v>90</v>
      </c>
      <c r="F2324">
        <v>2</v>
      </c>
      <c r="G2324">
        <v>0</v>
      </c>
      <c r="H2324">
        <v>0</v>
      </c>
      <c r="I2324">
        <v>0</v>
      </c>
      <c r="J2324">
        <v>9</v>
      </c>
      <c r="K2324">
        <v>2</v>
      </c>
      <c r="L2324">
        <v>6</v>
      </c>
      <c r="M2324">
        <v>4</v>
      </c>
      <c r="N2324">
        <v>8</v>
      </c>
      <c r="O2324">
        <v>3</v>
      </c>
      <c r="P2324">
        <v>0</v>
      </c>
      <c r="Q2324">
        <v>2</v>
      </c>
      <c r="R2324">
        <v>226</v>
      </c>
      <c r="S2324">
        <v>76</v>
      </c>
      <c r="T2324">
        <v>5</v>
      </c>
      <c r="U2324">
        <v>19</v>
      </c>
      <c r="V2324">
        <v>13</v>
      </c>
      <c r="W2324">
        <v>1453</v>
      </c>
      <c r="X2324">
        <v>113</v>
      </c>
      <c r="Y2324">
        <v>30</v>
      </c>
      <c r="Z2324">
        <v>169</v>
      </c>
      <c r="AA2324">
        <v>125</v>
      </c>
      <c r="AB2324">
        <v>979</v>
      </c>
      <c r="AC2324">
        <v>49</v>
      </c>
      <c r="AD2324">
        <v>9</v>
      </c>
      <c r="AE2324">
        <v>88</v>
      </c>
      <c r="AF2324">
        <v>308</v>
      </c>
      <c r="AG2324">
        <v>147</v>
      </c>
      <c r="AH2324">
        <v>4</v>
      </c>
      <c r="AI2324">
        <v>1</v>
      </c>
      <c r="AJ2324">
        <v>12</v>
      </c>
      <c r="AK2324">
        <v>14</v>
      </c>
      <c r="AL2324">
        <v>26</v>
      </c>
      <c r="AM2324">
        <v>10</v>
      </c>
      <c r="AN2324">
        <v>1</v>
      </c>
      <c r="AO2324">
        <v>0</v>
      </c>
      <c r="AP2324">
        <v>0</v>
      </c>
      <c r="AQ2324">
        <v>0</v>
      </c>
      <c r="AR2324">
        <v>0</v>
      </c>
      <c r="AS2324">
        <v>0</v>
      </c>
      <c r="AT2324">
        <v>0</v>
      </c>
      <c r="AU2324">
        <v>0</v>
      </c>
      <c r="AV2324">
        <v>0</v>
      </c>
      <c r="AW2324">
        <v>0</v>
      </c>
      <c r="AX2324">
        <v>0</v>
      </c>
      <c r="AY2324">
        <v>0</v>
      </c>
      <c r="AZ2324">
        <v>0</v>
      </c>
      <c r="BA2324">
        <v>0</v>
      </c>
      <c r="BB2324">
        <v>0</v>
      </c>
      <c r="BC2324">
        <v>0</v>
      </c>
      <c r="BD2324">
        <v>0</v>
      </c>
      <c r="BE2324">
        <v>0</v>
      </c>
      <c r="BF2324">
        <v>0</v>
      </c>
      <c r="BG2324" s="20">
        <v>1</v>
      </c>
      <c r="BH2324" s="20">
        <v>0</v>
      </c>
      <c r="BI2324" s="20">
        <v>71</v>
      </c>
      <c r="BJ2324" s="20">
        <v>5</v>
      </c>
      <c r="BK2324" s="20">
        <v>179</v>
      </c>
      <c r="BL2324" s="20">
        <v>1043</v>
      </c>
      <c r="BM2324" s="20">
        <v>536</v>
      </c>
      <c r="BN2324" s="20">
        <v>110</v>
      </c>
      <c r="BO2324" s="20">
        <v>21</v>
      </c>
      <c r="BP2324" s="20"/>
      <c r="BQ2324" s="20"/>
      <c r="BR2324" s="20"/>
      <c r="BS2324" s="20"/>
      <c r="BT2324" s="20"/>
      <c r="BU2324" s="20"/>
      <c r="BV2324" s="20"/>
    </row>
    <row r="2325" spans="1:74" x14ac:dyDescent="0.25">
      <c r="A2325" s="20" t="s">
        <v>405</v>
      </c>
      <c r="B2325" s="20" t="s">
        <v>467</v>
      </c>
      <c r="C2325" s="20" t="s">
        <v>468</v>
      </c>
      <c r="D2325" s="1">
        <v>44521</v>
      </c>
      <c r="E2325">
        <v>93</v>
      </c>
      <c r="F2325">
        <v>2</v>
      </c>
      <c r="G2325">
        <v>0</v>
      </c>
      <c r="H2325">
        <v>0</v>
      </c>
      <c r="I2325">
        <v>0</v>
      </c>
      <c r="J2325">
        <v>13</v>
      </c>
      <c r="K2325">
        <v>2</v>
      </c>
      <c r="L2325">
        <v>6</v>
      </c>
      <c r="M2325">
        <v>5</v>
      </c>
      <c r="N2325">
        <v>8</v>
      </c>
      <c r="O2325">
        <v>3</v>
      </c>
      <c r="P2325">
        <v>0</v>
      </c>
      <c r="Q2325">
        <v>2</v>
      </c>
      <c r="R2325">
        <v>226</v>
      </c>
      <c r="S2325">
        <v>90</v>
      </c>
      <c r="T2325">
        <v>4</v>
      </c>
      <c r="U2325">
        <v>18</v>
      </c>
      <c r="V2325">
        <v>13</v>
      </c>
      <c r="W2325">
        <v>1456</v>
      </c>
      <c r="X2325">
        <v>170</v>
      </c>
      <c r="Y2325">
        <v>30</v>
      </c>
      <c r="Z2325">
        <v>166</v>
      </c>
      <c r="AA2325">
        <v>124</v>
      </c>
      <c r="AB2325">
        <v>984</v>
      </c>
      <c r="AC2325">
        <v>58</v>
      </c>
      <c r="AD2325">
        <v>9</v>
      </c>
      <c r="AE2325">
        <v>91</v>
      </c>
      <c r="AF2325">
        <v>307</v>
      </c>
      <c r="AG2325">
        <v>149</v>
      </c>
      <c r="AH2325">
        <v>7</v>
      </c>
      <c r="AI2325">
        <v>1</v>
      </c>
      <c r="AJ2325">
        <v>12</v>
      </c>
      <c r="AK2325">
        <v>14</v>
      </c>
      <c r="AL2325">
        <v>25</v>
      </c>
      <c r="AM2325">
        <v>13</v>
      </c>
      <c r="AN2325">
        <v>1</v>
      </c>
      <c r="AO2325">
        <v>0</v>
      </c>
      <c r="AP2325">
        <v>0</v>
      </c>
      <c r="AQ2325">
        <v>0</v>
      </c>
      <c r="AR2325">
        <v>0</v>
      </c>
      <c r="AS2325">
        <v>0</v>
      </c>
      <c r="AT2325">
        <v>0</v>
      </c>
      <c r="AU2325">
        <v>0</v>
      </c>
      <c r="AV2325">
        <v>0</v>
      </c>
      <c r="AW2325">
        <v>0</v>
      </c>
      <c r="AX2325">
        <v>0</v>
      </c>
      <c r="AY2325">
        <v>0</v>
      </c>
      <c r="AZ2325">
        <v>0</v>
      </c>
      <c r="BA2325">
        <v>0</v>
      </c>
      <c r="BB2325">
        <v>0</v>
      </c>
      <c r="BC2325">
        <v>0</v>
      </c>
      <c r="BD2325">
        <v>0</v>
      </c>
      <c r="BE2325">
        <v>0</v>
      </c>
      <c r="BF2325">
        <v>0</v>
      </c>
      <c r="BG2325" s="20">
        <v>1</v>
      </c>
      <c r="BH2325" s="20">
        <v>0</v>
      </c>
      <c r="BI2325" s="20">
        <v>73</v>
      </c>
      <c r="BJ2325" s="20">
        <v>5</v>
      </c>
      <c r="BK2325" s="20">
        <v>180</v>
      </c>
      <c r="BL2325" s="20">
        <v>1049</v>
      </c>
      <c r="BM2325" s="20">
        <v>539</v>
      </c>
      <c r="BN2325" s="20">
        <v>112</v>
      </c>
      <c r="BO2325" s="20">
        <v>21</v>
      </c>
      <c r="BP2325" s="20"/>
      <c r="BQ2325" s="20"/>
      <c r="BR2325" s="20"/>
      <c r="BS2325" s="20"/>
      <c r="BT2325" s="20"/>
      <c r="BU2325" s="20"/>
      <c r="BV2325" s="20"/>
    </row>
    <row r="2326" spans="1:74" x14ac:dyDescent="0.25">
      <c r="A2326" s="20" t="s">
        <v>405</v>
      </c>
      <c r="B2326" s="20" t="s">
        <v>467</v>
      </c>
      <c r="C2326" s="20" t="s">
        <v>468</v>
      </c>
      <c r="D2326" s="1">
        <v>44528</v>
      </c>
      <c r="E2326">
        <v>92</v>
      </c>
      <c r="F2326">
        <v>2</v>
      </c>
      <c r="G2326">
        <v>0</v>
      </c>
      <c r="H2326">
        <v>0</v>
      </c>
      <c r="I2326">
        <v>0</v>
      </c>
      <c r="J2326">
        <v>20</v>
      </c>
      <c r="K2326">
        <v>2</v>
      </c>
      <c r="L2326">
        <v>6</v>
      </c>
      <c r="M2326">
        <v>5</v>
      </c>
      <c r="N2326">
        <v>8</v>
      </c>
      <c r="O2326">
        <v>3</v>
      </c>
      <c r="P2326">
        <v>0</v>
      </c>
      <c r="Q2326">
        <v>2</v>
      </c>
      <c r="R2326">
        <v>219</v>
      </c>
      <c r="S2326">
        <v>99</v>
      </c>
      <c r="T2326">
        <v>4</v>
      </c>
      <c r="U2326">
        <v>18</v>
      </c>
      <c r="V2326">
        <v>13</v>
      </c>
      <c r="W2326">
        <v>1461</v>
      </c>
      <c r="X2326">
        <v>254</v>
      </c>
      <c r="Y2326">
        <v>29</v>
      </c>
      <c r="Z2326">
        <v>164</v>
      </c>
      <c r="AA2326">
        <v>125</v>
      </c>
      <c r="AB2326">
        <v>985</v>
      </c>
      <c r="AC2326">
        <v>86</v>
      </c>
      <c r="AD2326">
        <v>9</v>
      </c>
      <c r="AE2326">
        <v>93</v>
      </c>
      <c r="AF2326">
        <v>305</v>
      </c>
      <c r="AG2326">
        <v>150</v>
      </c>
      <c r="AH2326">
        <v>11</v>
      </c>
      <c r="AI2326">
        <v>1</v>
      </c>
      <c r="AJ2326">
        <v>12</v>
      </c>
      <c r="AK2326">
        <v>14</v>
      </c>
      <c r="AL2326">
        <v>31</v>
      </c>
      <c r="AM2326">
        <v>16</v>
      </c>
      <c r="AN2326">
        <v>1</v>
      </c>
      <c r="AO2326">
        <v>0</v>
      </c>
      <c r="AP2326">
        <v>0</v>
      </c>
      <c r="AQ2326">
        <v>0</v>
      </c>
      <c r="AR2326">
        <v>0</v>
      </c>
      <c r="AS2326">
        <v>0</v>
      </c>
      <c r="AT2326">
        <v>0</v>
      </c>
      <c r="AU2326">
        <v>0</v>
      </c>
      <c r="AV2326">
        <v>0</v>
      </c>
      <c r="AW2326">
        <v>0</v>
      </c>
      <c r="AX2326">
        <v>0</v>
      </c>
      <c r="AY2326">
        <v>0</v>
      </c>
      <c r="AZ2326">
        <v>0</v>
      </c>
      <c r="BA2326">
        <v>0</v>
      </c>
      <c r="BB2326">
        <v>0</v>
      </c>
      <c r="BC2326">
        <v>0</v>
      </c>
      <c r="BD2326">
        <v>0</v>
      </c>
      <c r="BE2326">
        <v>0</v>
      </c>
      <c r="BF2326">
        <v>0</v>
      </c>
      <c r="BG2326" s="20">
        <v>1</v>
      </c>
      <c r="BH2326" s="20">
        <v>0</v>
      </c>
      <c r="BI2326" s="20">
        <v>72</v>
      </c>
      <c r="BJ2326" s="20">
        <v>6</v>
      </c>
      <c r="BK2326" s="20">
        <v>172</v>
      </c>
      <c r="BL2326" s="20">
        <v>1055</v>
      </c>
      <c r="BM2326" s="20">
        <v>538</v>
      </c>
      <c r="BN2326" s="20">
        <v>113</v>
      </c>
      <c r="BO2326" s="20">
        <v>28</v>
      </c>
      <c r="BP2326" s="20"/>
      <c r="BQ2326" s="20"/>
      <c r="BR2326" s="20"/>
      <c r="BS2326" s="20"/>
      <c r="BT2326" s="20"/>
      <c r="BU2326" s="20"/>
      <c r="BV2326" s="20"/>
    </row>
    <row r="2327" spans="1:74" x14ac:dyDescent="0.25">
      <c r="A2327" s="20" t="s">
        <v>405</v>
      </c>
      <c r="B2327" s="20" t="s">
        <v>467</v>
      </c>
      <c r="C2327" s="20" t="s">
        <v>468</v>
      </c>
      <c r="D2327" s="1">
        <v>44535</v>
      </c>
      <c r="E2327">
        <v>93</v>
      </c>
      <c r="F2327">
        <v>2</v>
      </c>
      <c r="G2327">
        <v>0</v>
      </c>
      <c r="H2327">
        <v>0</v>
      </c>
      <c r="I2327">
        <v>0</v>
      </c>
      <c r="J2327">
        <v>25</v>
      </c>
      <c r="K2327">
        <v>2</v>
      </c>
      <c r="L2327">
        <v>6</v>
      </c>
      <c r="M2327">
        <v>4</v>
      </c>
      <c r="N2327">
        <v>8</v>
      </c>
      <c r="O2327">
        <v>4</v>
      </c>
      <c r="P2327">
        <v>0</v>
      </c>
      <c r="Q2327">
        <v>2</v>
      </c>
      <c r="R2327">
        <v>218</v>
      </c>
      <c r="S2327">
        <v>106</v>
      </c>
      <c r="T2327">
        <v>4</v>
      </c>
      <c r="U2327">
        <v>20</v>
      </c>
      <c r="V2327">
        <v>11</v>
      </c>
      <c r="W2327">
        <v>1460</v>
      </c>
      <c r="X2327">
        <v>328</v>
      </c>
      <c r="Y2327">
        <v>29</v>
      </c>
      <c r="Z2327">
        <v>163</v>
      </c>
      <c r="AA2327">
        <v>124</v>
      </c>
      <c r="AB2327">
        <v>987</v>
      </c>
      <c r="AC2327">
        <v>126</v>
      </c>
      <c r="AD2327">
        <v>9</v>
      </c>
      <c r="AE2327">
        <v>95</v>
      </c>
      <c r="AF2327">
        <v>304</v>
      </c>
      <c r="AG2327">
        <v>150</v>
      </c>
      <c r="AH2327">
        <v>16</v>
      </c>
      <c r="AI2327">
        <v>1</v>
      </c>
      <c r="AJ2327">
        <v>11</v>
      </c>
      <c r="AK2327">
        <v>13</v>
      </c>
      <c r="AL2327">
        <v>31</v>
      </c>
      <c r="AM2327">
        <v>18</v>
      </c>
      <c r="AN2327">
        <v>1</v>
      </c>
      <c r="AO2327">
        <v>0</v>
      </c>
      <c r="AP2327">
        <v>0</v>
      </c>
      <c r="AQ2327">
        <v>0</v>
      </c>
      <c r="AR2327">
        <v>0</v>
      </c>
      <c r="AS2327">
        <v>0</v>
      </c>
      <c r="AT2327">
        <v>0</v>
      </c>
      <c r="AU2327">
        <v>0</v>
      </c>
      <c r="AV2327">
        <v>0</v>
      </c>
      <c r="AW2327">
        <v>0</v>
      </c>
      <c r="AX2327">
        <v>0</v>
      </c>
      <c r="AY2327">
        <v>0</v>
      </c>
      <c r="AZ2327">
        <v>0</v>
      </c>
      <c r="BA2327">
        <v>0</v>
      </c>
      <c r="BB2327">
        <v>0</v>
      </c>
      <c r="BC2327">
        <v>0</v>
      </c>
      <c r="BD2327">
        <v>0</v>
      </c>
      <c r="BE2327">
        <v>0</v>
      </c>
      <c r="BF2327">
        <v>0</v>
      </c>
      <c r="BG2327" s="20">
        <v>1</v>
      </c>
      <c r="BH2327" s="20">
        <v>0</v>
      </c>
      <c r="BI2327" s="20">
        <v>74</v>
      </c>
      <c r="BJ2327" s="20">
        <v>6</v>
      </c>
      <c r="BK2327" s="20">
        <v>171</v>
      </c>
      <c r="BL2327" s="20">
        <v>1059</v>
      </c>
      <c r="BM2327" s="20">
        <v>539</v>
      </c>
      <c r="BN2327" s="20">
        <v>114</v>
      </c>
      <c r="BO2327" s="20">
        <v>28</v>
      </c>
      <c r="BP2327" s="20"/>
      <c r="BQ2327" s="20"/>
      <c r="BR2327" s="20"/>
      <c r="BS2327" s="20"/>
      <c r="BT2327" s="20"/>
      <c r="BU2327" s="20"/>
      <c r="BV2327" s="20"/>
    </row>
    <row r="2328" spans="1:74" x14ac:dyDescent="0.25">
      <c r="A2328" s="20" t="s">
        <v>405</v>
      </c>
      <c r="B2328" s="20" t="s">
        <v>467</v>
      </c>
      <c r="C2328" s="20" t="s">
        <v>468</v>
      </c>
      <c r="D2328" s="1">
        <v>44542</v>
      </c>
      <c r="E2328">
        <v>93</v>
      </c>
      <c r="F2328">
        <v>2</v>
      </c>
      <c r="G2328">
        <v>1</v>
      </c>
      <c r="H2328">
        <v>0</v>
      </c>
      <c r="I2328">
        <v>0</v>
      </c>
      <c r="J2328">
        <v>28</v>
      </c>
      <c r="K2328">
        <v>2</v>
      </c>
      <c r="L2328">
        <v>6</v>
      </c>
      <c r="M2328">
        <v>4</v>
      </c>
      <c r="N2328">
        <v>8</v>
      </c>
      <c r="O2328">
        <v>4</v>
      </c>
      <c r="P2328">
        <v>0</v>
      </c>
      <c r="Q2328">
        <v>2</v>
      </c>
      <c r="R2328">
        <v>219</v>
      </c>
      <c r="S2328">
        <v>110</v>
      </c>
      <c r="T2328">
        <v>4</v>
      </c>
      <c r="U2328">
        <v>20</v>
      </c>
      <c r="V2328">
        <v>11</v>
      </c>
      <c r="W2328">
        <v>1468</v>
      </c>
      <c r="X2328">
        <v>403</v>
      </c>
      <c r="Y2328">
        <v>29</v>
      </c>
      <c r="Z2328">
        <v>162</v>
      </c>
      <c r="AA2328">
        <v>126</v>
      </c>
      <c r="AB2328">
        <v>989</v>
      </c>
      <c r="AC2328">
        <v>165</v>
      </c>
      <c r="AD2328">
        <v>9</v>
      </c>
      <c r="AE2328">
        <v>95</v>
      </c>
      <c r="AF2328">
        <v>303</v>
      </c>
      <c r="AG2328">
        <v>150</v>
      </c>
      <c r="AH2328">
        <v>20</v>
      </c>
      <c r="AI2328">
        <v>1</v>
      </c>
      <c r="AJ2328">
        <v>9</v>
      </c>
      <c r="AK2328">
        <v>14</v>
      </c>
      <c r="AL2328">
        <v>31</v>
      </c>
      <c r="AM2328">
        <v>20</v>
      </c>
      <c r="AN2328">
        <v>1</v>
      </c>
      <c r="AO2328">
        <v>0</v>
      </c>
      <c r="AP2328">
        <v>0</v>
      </c>
      <c r="AQ2328">
        <v>0</v>
      </c>
      <c r="AR2328">
        <v>0</v>
      </c>
      <c r="AS2328">
        <v>0</v>
      </c>
      <c r="AT2328">
        <v>0</v>
      </c>
      <c r="AU2328">
        <v>0</v>
      </c>
      <c r="AV2328">
        <v>0</v>
      </c>
      <c r="AW2328">
        <v>0</v>
      </c>
      <c r="AX2328">
        <v>0</v>
      </c>
      <c r="AY2328">
        <v>0</v>
      </c>
      <c r="AZ2328">
        <v>0</v>
      </c>
      <c r="BA2328">
        <v>0</v>
      </c>
      <c r="BB2328">
        <v>0</v>
      </c>
      <c r="BC2328">
        <v>0</v>
      </c>
      <c r="BD2328">
        <v>0</v>
      </c>
      <c r="BE2328">
        <v>0</v>
      </c>
      <c r="BF2328">
        <v>0</v>
      </c>
      <c r="BG2328" s="20">
        <v>1</v>
      </c>
      <c r="BH2328" s="20">
        <v>0</v>
      </c>
      <c r="BI2328" s="20">
        <v>75</v>
      </c>
      <c r="BJ2328" s="20">
        <v>6</v>
      </c>
      <c r="BK2328" s="20">
        <v>173</v>
      </c>
      <c r="BL2328" s="20">
        <v>1069</v>
      </c>
      <c r="BM2328" s="20">
        <v>542</v>
      </c>
      <c r="BN2328" s="20">
        <v>113</v>
      </c>
      <c r="BO2328" s="20">
        <v>28</v>
      </c>
      <c r="BP2328" s="20"/>
      <c r="BQ2328" s="20"/>
      <c r="BR2328" s="20"/>
      <c r="BS2328" s="20"/>
      <c r="BT2328" s="20"/>
      <c r="BU2328" s="20"/>
      <c r="BV2328" s="20"/>
    </row>
    <row r="2329" spans="1:74" x14ac:dyDescent="0.25">
      <c r="A2329" s="20" t="s">
        <v>405</v>
      </c>
      <c r="B2329" s="20" t="s">
        <v>467</v>
      </c>
      <c r="C2329" s="20" t="s">
        <v>468</v>
      </c>
      <c r="D2329" s="1">
        <v>44549</v>
      </c>
      <c r="E2329">
        <v>94</v>
      </c>
      <c r="F2329">
        <v>2</v>
      </c>
      <c r="G2329">
        <v>1</v>
      </c>
      <c r="H2329">
        <v>0</v>
      </c>
      <c r="I2329">
        <v>0</v>
      </c>
      <c r="J2329">
        <v>36</v>
      </c>
      <c r="K2329">
        <v>2</v>
      </c>
      <c r="L2329">
        <v>6</v>
      </c>
      <c r="M2329">
        <v>4</v>
      </c>
      <c r="N2329">
        <v>8</v>
      </c>
      <c r="O2329">
        <v>4</v>
      </c>
      <c r="P2329">
        <v>0</v>
      </c>
      <c r="Q2329">
        <v>2</v>
      </c>
      <c r="R2329">
        <v>219</v>
      </c>
      <c r="S2329">
        <v>122</v>
      </c>
      <c r="T2329">
        <v>4</v>
      </c>
      <c r="U2329">
        <v>21</v>
      </c>
      <c r="V2329">
        <v>10</v>
      </c>
      <c r="W2329">
        <v>1473</v>
      </c>
      <c r="X2329">
        <v>469</v>
      </c>
      <c r="Y2329">
        <v>29</v>
      </c>
      <c r="Z2329">
        <v>163</v>
      </c>
      <c r="AA2329">
        <v>120</v>
      </c>
      <c r="AB2329">
        <v>988</v>
      </c>
      <c r="AC2329">
        <v>222</v>
      </c>
      <c r="AD2329">
        <v>9</v>
      </c>
      <c r="AE2329">
        <v>95</v>
      </c>
      <c r="AF2329">
        <v>299</v>
      </c>
      <c r="AG2329">
        <v>155</v>
      </c>
      <c r="AH2329">
        <v>30</v>
      </c>
      <c r="AI2329">
        <v>1</v>
      </c>
      <c r="AJ2329">
        <v>11</v>
      </c>
      <c r="AK2329">
        <v>16</v>
      </c>
      <c r="AL2329">
        <v>31</v>
      </c>
      <c r="AM2329">
        <v>20</v>
      </c>
      <c r="AN2329">
        <v>1</v>
      </c>
      <c r="AO2329">
        <v>0</v>
      </c>
      <c r="AP2329">
        <v>0</v>
      </c>
      <c r="AQ2329">
        <v>0</v>
      </c>
      <c r="AR2329">
        <v>0</v>
      </c>
      <c r="AS2329">
        <v>0</v>
      </c>
      <c r="AT2329">
        <v>0</v>
      </c>
      <c r="AU2329">
        <v>0</v>
      </c>
      <c r="AV2329">
        <v>0</v>
      </c>
      <c r="AW2329">
        <v>0</v>
      </c>
      <c r="AX2329">
        <v>0</v>
      </c>
      <c r="AY2329">
        <v>0</v>
      </c>
      <c r="AZ2329">
        <v>0</v>
      </c>
      <c r="BA2329">
        <v>0</v>
      </c>
      <c r="BB2329">
        <v>0</v>
      </c>
      <c r="BC2329">
        <v>0</v>
      </c>
      <c r="BD2329">
        <v>0</v>
      </c>
      <c r="BE2329">
        <v>0</v>
      </c>
      <c r="BF2329">
        <v>0</v>
      </c>
      <c r="BG2329" s="20">
        <v>1</v>
      </c>
      <c r="BH2329" s="20">
        <v>0</v>
      </c>
      <c r="BI2329" s="20">
        <v>75</v>
      </c>
      <c r="BJ2329" s="20">
        <v>6</v>
      </c>
      <c r="BK2329" s="20">
        <v>174</v>
      </c>
      <c r="BL2329" s="20">
        <v>1082</v>
      </c>
      <c r="BM2329" s="20">
        <v>547</v>
      </c>
      <c r="BN2329" s="20">
        <v>113</v>
      </c>
      <c r="BO2329" s="20">
        <v>28</v>
      </c>
      <c r="BP2329" s="20">
        <v>9123</v>
      </c>
      <c r="BQ2329" s="20">
        <v>818</v>
      </c>
      <c r="BR2329" s="20">
        <v>0</v>
      </c>
      <c r="BS2329" s="20">
        <v>27</v>
      </c>
      <c r="BT2329" s="20">
        <v>194</v>
      </c>
      <c r="BU2329" s="20">
        <v>4083</v>
      </c>
      <c r="BV2329" s="20">
        <v>4321</v>
      </c>
    </row>
    <row r="2330" spans="1:74" x14ac:dyDescent="0.25">
      <c r="A2330" s="20" t="s">
        <v>405</v>
      </c>
      <c r="B2330" s="20" t="s">
        <v>467</v>
      </c>
      <c r="C2330" s="20" t="s">
        <v>468</v>
      </c>
      <c r="D2330" s="1">
        <v>44558</v>
      </c>
      <c r="E2330">
        <v>94</v>
      </c>
      <c r="F2330">
        <v>2</v>
      </c>
      <c r="G2330">
        <v>1</v>
      </c>
      <c r="H2330">
        <v>0</v>
      </c>
      <c r="I2330">
        <v>0</v>
      </c>
      <c r="J2330">
        <v>42</v>
      </c>
      <c r="K2330">
        <v>2</v>
      </c>
      <c r="L2330">
        <v>6</v>
      </c>
      <c r="M2330">
        <v>4</v>
      </c>
      <c r="N2330">
        <v>8</v>
      </c>
      <c r="O2330">
        <v>4</v>
      </c>
      <c r="P2330">
        <v>0</v>
      </c>
      <c r="Q2330">
        <v>2</v>
      </c>
      <c r="R2330">
        <v>220</v>
      </c>
      <c r="S2330">
        <v>129</v>
      </c>
      <c r="T2330">
        <v>4</v>
      </c>
      <c r="U2330">
        <v>21</v>
      </c>
      <c r="V2330">
        <v>10</v>
      </c>
      <c r="W2330">
        <v>1480</v>
      </c>
      <c r="X2330">
        <v>560</v>
      </c>
      <c r="Y2330">
        <v>29</v>
      </c>
      <c r="Z2330">
        <v>162</v>
      </c>
      <c r="AA2330">
        <v>121</v>
      </c>
      <c r="AB2330">
        <v>986</v>
      </c>
      <c r="AC2330">
        <v>266</v>
      </c>
      <c r="AD2330">
        <v>9</v>
      </c>
      <c r="AE2330">
        <v>94</v>
      </c>
      <c r="AF2330">
        <v>297</v>
      </c>
      <c r="AG2330">
        <v>154</v>
      </c>
      <c r="AH2330">
        <v>50</v>
      </c>
      <c r="AI2330">
        <v>1</v>
      </c>
      <c r="AJ2330">
        <v>10</v>
      </c>
      <c r="AK2330">
        <v>14</v>
      </c>
      <c r="AL2330">
        <v>31</v>
      </c>
      <c r="AM2330">
        <v>22</v>
      </c>
      <c r="AN2330">
        <v>1</v>
      </c>
      <c r="AO2330">
        <v>0</v>
      </c>
      <c r="AP2330">
        <v>0</v>
      </c>
      <c r="AQ2330">
        <v>0</v>
      </c>
      <c r="AR2330">
        <v>0</v>
      </c>
      <c r="AS2330">
        <v>0</v>
      </c>
      <c r="AT2330">
        <v>0</v>
      </c>
      <c r="AU2330">
        <v>0</v>
      </c>
      <c r="AV2330">
        <v>0</v>
      </c>
      <c r="AW2330">
        <v>0</v>
      </c>
      <c r="AX2330">
        <v>0</v>
      </c>
      <c r="AY2330">
        <v>0</v>
      </c>
      <c r="AZ2330">
        <v>0</v>
      </c>
      <c r="BA2330">
        <v>0</v>
      </c>
      <c r="BB2330">
        <v>0</v>
      </c>
      <c r="BC2330">
        <v>0</v>
      </c>
      <c r="BD2330">
        <v>0</v>
      </c>
      <c r="BE2330">
        <v>0</v>
      </c>
      <c r="BF2330">
        <v>0</v>
      </c>
      <c r="BG2330" s="20">
        <v>1</v>
      </c>
      <c r="BH2330" s="20">
        <v>0</v>
      </c>
      <c r="BI2330" s="20">
        <v>75</v>
      </c>
      <c r="BJ2330" s="20">
        <v>6</v>
      </c>
      <c r="BK2330" s="20">
        <v>178</v>
      </c>
      <c r="BL2330" s="20">
        <v>1095</v>
      </c>
      <c r="BM2330" s="20">
        <v>549</v>
      </c>
      <c r="BN2330" s="20">
        <v>116</v>
      </c>
      <c r="BO2330" s="20">
        <v>28</v>
      </c>
      <c r="BP2330" s="20">
        <v>9144</v>
      </c>
      <c r="BQ2330" s="20">
        <v>1349</v>
      </c>
      <c r="BR2330" s="20">
        <v>0</v>
      </c>
      <c r="BS2330" s="20">
        <v>28</v>
      </c>
      <c r="BT2330" s="20">
        <v>191</v>
      </c>
      <c r="BU2330" s="20">
        <v>4057</v>
      </c>
      <c r="BV2330" s="20">
        <v>4370</v>
      </c>
    </row>
    <row r="2331" spans="1:74" x14ac:dyDescent="0.25">
      <c r="A2331" s="20" t="s">
        <v>405</v>
      </c>
      <c r="B2331" s="20" t="s">
        <v>467</v>
      </c>
      <c r="C2331" s="20" t="s">
        <v>468</v>
      </c>
      <c r="D2331" s="1">
        <v>44564</v>
      </c>
      <c r="E2331">
        <v>93</v>
      </c>
      <c r="F2331">
        <v>2</v>
      </c>
      <c r="G2331">
        <v>1</v>
      </c>
      <c r="H2331">
        <v>0</v>
      </c>
      <c r="I2331">
        <v>0</v>
      </c>
      <c r="J2331">
        <v>48</v>
      </c>
      <c r="K2331">
        <v>2</v>
      </c>
      <c r="L2331">
        <v>6</v>
      </c>
      <c r="M2331">
        <v>4</v>
      </c>
      <c r="N2331">
        <v>8</v>
      </c>
      <c r="O2331">
        <v>4</v>
      </c>
      <c r="P2331">
        <v>0</v>
      </c>
      <c r="Q2331">
        <v>2</v>
      </c>
      <c r="R2331">
        <v>222</v>
      </c>
      <c r="S2331">
        <v>134</v>
      </c>
      <c r="T2331">
        <v>4</v>
      </c>
      <c r="U2331">
        <v>22</v>
      </c>
      <c r="V2331">
        <v>10</v>
      </c>
      <c r="W2331">
        <v>1478</v>
      </c>
      <c r="X2331">
        <v>585</v>
      </c>
      <c r="Y2331">
        <v>28</v>
      </c>
      <c r="Z2331">
        <v>159</v>
      </c>
      <c r="AA2331">
        <v>120</v>
      </c>
      <c r="AB2331">
        <v>995</v>
      </c>
      <c r="AC2331">
        <v>295</v>
      </c>
      <c r="AD2331">
        <v>9</v>
      </c>
      <c r="AE2331">
        <v>94</v>
      </c>
      <c r="AF2331">
        <v>303</v>
      </c>
      <c r="AG2331">
        <v>155</v>
      </c>
      <c r="AH2331">
        <v>53</v>
      </c>
      <c r="AI2331">
        <v>1</v>
      </c>
      <c r="AJ2331">
        <v>10</v>
      </c>
      <c r="AK2331">
        <v>15</v>
      </c>
      <c r="AL2331">
        <v>31</v>
      </c>
      <c r="AM2331">
        <v>23</v>
      </c>
      <c r="AN2331">
        <v>1</v>
      </c>
      <c r="AO2331">
        <v>0</v>
      </c>
      <c r="AP2331">
        <v>0</v>
      </c>
      <c r="AQ2331">
        <v>0</v>
      </c>
      <c r="AR2331">
        <v>0</v>
      </c>
      <c r="AS2331">
        <v>0</v>
      </c>
      <c r="AT2331">
        <v>0</v>
      </c>
      <c r="AU2331">
        <v>0</v>
      </c>
      <c r="AV2331">
        <v>0</v>
      </c>
      <c r="AW2331">
        <v>0</v>
      </c>
      <c r="AX2331">
        <v>0</v>
      </c>
      <c r="AY2331">
        <v>0</v>
      </c>
      <c r="AZ2331">
        <v>0</v>
      </c>
      <c r="BA2331">
        <v>0</v>
      </c>
      <c r="BB2331">
        <v>0</v>
      </c>
      <c r="BC2331">
        <v>0</v>
      </c>
      <c r="BD2331">
        <v>0</v>
      </c>
      <c r="BE2331">
        <v>0</v>
      </c>
      <c r="BF2331">
        <v>0</v>
      </c>
      <c r="BG2331" s="20">
        <v>1</v>
      </c>
      <c r="BH2331" s="20">
        <v>0</v>
      </c>
      <c r="BI2331" s="20">
        <v>75</v>
      </c>
      <c r="BJ2331" s="20">
        <v>6</v>
      </c>
      <c r="BK2331" s="20">
        <v>179</v>
      </c>
      <c r="BL2331" s="20">
        <v>1098</v>
      </c>
      <c r="BM2331" s="20">
        <v>553</v>
      </c>
      <c r="BN2331" s="20">
        <v>116</v>
      </c>
      <c r="BO2331" s="20">
        <v>28</v>
      </c>
      <c r="BP2331" s="20">
        <v>9127</v>
      </c>
      <c r="BQ2331" s="20">
        <v>1569</v>
      </c>
      <c r="BR2331" s="20">
        <v>0</v>
      </c>
      <c r="BS2331" s="20">
        <v>28</v>
      </c>
      <c r="BT2331" s="20">
        <v>194</v>
      </c>
      <c r="BU2331" s="20">
        <v>4035</v>
      </c>
      <c r="BV2331" s="20">
        <v>4381</v>
      </c>
    </row>
    <row r="2332" spans="1:74" x14ac:dyDescent="0.25">
      <c r="A2332" s="20" t="s">
        <v>405</v>
      </c>
      <c r="B2332" s="20" t="s">
        <v>467</v>
      </c>
      <c r="C2332" s="20" t="s">
        <v>468</v>
      </c>
      <c r="D2332" s="1">
        <v>44570</v>
      </c>
      <c r="E2332">
        <v>92</v>
      </c>
      <c r="F2332">
        <v>2</v>
      </c>
      <c r="G2332">
        <v>1</v>
      </c>
      <c r="H2332">
        <v>0</v>
      </c>
      <c r="I2332">
        <v>0</v>
      </c>
      <c r="J2332">
        <v>50</v>
      </c>
      <c r="K2332">
        <v>2</v>
      </c>
      <c r="L2332">
        <v>6</v>
      </c>
      <c r="M2332">
        <v>3</v>
      </c>
      <c r="N2332">
        <v>8</v>
      </c>
      <c r="O2332">
        <v>4</v>
      </c>
      <c r="P2332">
        <v>0</v>
      </c>
      <c r="Q2332">
        <v>2</v>
      </c>
      <c r="R2332">
        <v>223</v>
      </c>
      <c r="S2332">
        <v>136</v>
      </c>
      <c r="T2332">
        <v>4</v>
      </c>
      <c r="U2332">
        <v>21</v>
      </c>
      <c r="V2332">
        <v>10</v>
      </c>
      <c r="W2332">
        <v>1481</v>
      </c>
      <c r="X2332">
        <v>625</v>
      </c>
      <c r="Y2332">
        <v>28</v>
      </c>
      <c r="Z2332">
        <v>156</v>
      </c>
      <c r="AA2332">
        <v>120</v>
      </c>
      <c r="AB2332">
        <v>998</v>
      </c>
      <c r="AC2332">
        <v>310</v>
      </c>
      <c r="AD2332">
        <v>9</v>
      </c>
      <c r="AE2332">
        <v>95</v>
      </c>
      <c r="AF2332">
        <v>305</v>
      </c>
      <c r="AG2332">
        <v>156</v>
      </c>
      <c r="AH2332">
        <v>58</v>
      </c>
      <c r="AI2332">
        <v>1</v>
      </c>
      <c r="AJ2332">
        <v>10</v>
      </c>
      <c r="AK2332">
        <v>15</v>
      </c>
      <c r="AL2332">
        <v>31</v>
      </c>
      <c r="AM2332">
        <v>23</v>
      </c>
      <c r="AN2332">
        <v>1</v>
      </c>
      <c r="AO2332">
        <v>0</v>
      </c>
      <c r="AP2332">
        <v>0</v>
      </c>
      <c r="AQ2332">
        <v>0</v>
      </c>
      <c r="AR2332">
        <v>0</v>
      </c>
      <c r="AS2332">
        <v>0</v>
      </c>
      <c r="AT2332">
        <v>0</v>
      </c>
      <c r="AU2332">
        <v>0</v>
      </c>
      <c r="AV2332">
        <v>0</v>
      </c>
      <c r="AW2332">
        <v>0</v>
      </c>
      <c r="AX2332">
        <v>0</v>
      </c>
      <c r="AY2332">
        <v>0</v>
      </c>
      <c r="AZ2332">
        <v>0</v>
      </c>
      <c r="BA2332">
        <v>0</v>
      </c>
      <c r="BB2332">
        <v>0</v>
      </c>
      <c r="BC2332">
        <v>0</v>
      </c>
      <c r="BD2332">
        <v>0</v>
      </c>
      <c r="BE2332">
        <v>0</v>
      </c>
      <c r="BF2332">
        <v>0</v>
      </c>
      <c r="BG2332" s="20">
        <v>1</v>
      </c>
      <c r="BH2332" s="20">
        <v>0</v>
      </c>
      <c r="BI2332" s="20">
        <v>75</v>
      </c>
      <c r="BJ2332" s="20">
        <v>6</v>
      </c>
      <c r="BK2332" s="20">
        <v>180</v>
      </c>
      <c r="BL2332" s="20">
        <v>1104</v>
      </c>
      <c r="BM2332" s="20">
        <v>549</v>
      </c>
      <c r="BN2332" s="20">
        <v>116</v>
      </c>
      <c r="BO2332" s="20">
        <v>29</v>
      </c>
      <c r="BP2332" s="20">
        <v>9141</v>
      </c>
      <c r="BQ2332" s="20">
        <v>1730</v>
      </c>
      <c r="BR2332" s="20">
        <v>0</v>
      </c>
      <c r="BS2332" s="20">
        <v>28</v>
      </c>
      <c r="BT2332" s="20">
        <v>195</v>
      </c>
      <c r="BU2332" s="20">
        <v>4032</v>
      </c>
      <c r="BV2332" s="20">
        <v>4396</v>
      </c>
    </row>
    <row r="2333" spans="1:74" x14ac:dyDescent="0.25">
      <c r="A2333" s="20" t="s">
        <v>405</v>
      </c>
      <c r="B2333" s="20" t="s">
        <v>467</v>
      </c>
      <c r="C2333" s="20" t="s">
        <v>468</v>
      </c>
      <c r="D2333" s="1">
        <v>44577</v>
      </c>
      <c r="E2333">
        <v>92</v>
      </c>
      <c r="F2333">
        <v>2</v>
      </c>
      <c r="G2333">
        <v>1</v>
      </c>
      <c r="H2333">
        <v>0</v>
      </c>
      <c r="I2333">
        <v>0</v>
      </c>
      <c r="J2333">
        <v>52</v>
      </c>
      <c r="K2333">
        <v>2</v>
      </c>
      <c r="L2333">
        <v>6</v>
      </c>
      <c r="M2333">
        <v>3</v>
      </c>
      <c r="N2333">
        <v>7</v>
      </c>
      <c r="O2333">
        <v>5</v>
      </c>
      <c r="P2333">
        <v>0</v>
      </c>
      <c r="Q2333">
        <v>2</v>
      </c>
      <c r="R2333">
        <v>221</v>
      </c>
      <c r="S2333">
        <v>135</v>
      </c>
      <c r="T2333">
        <v>4</v>
      </c>
      <c r="U2333">
        <v>21</v>
      </c>
      <c r="V2333">
        <v>9</v>
      </c>
      <c r="W2333">
        <v>1483</v>
      </c>
      <c r="X2333">
        <v>654</v>
      </c>
      <c r="Y2333">
        <v>28</v>
      </c>
      <c r="Z2333">
        <v>151</v>
      </c>
      <c r="AA2333">
        <v>116</v>
      </c>
      <c r="AB2333">
        <v>970</v>
      </c>
      <c r="AC2333">
        <v>320</v>
      </c>
      <c r="AD2333">
        <v>8</v>
      </c>
      <c r="AE2333">
        <v>92</v>
      </c>
      <c r="AF2333">
        <v>291</v>
      </c>
      <c r="AG2333">
        <v>149</v>
      </c>
      <c r="AH2333">
        <v>57</v>
      </c>
      <c r="AI2333">
        <v>1</v>
      </c>
      <c r="AJ2333">
        <v>9</v>
      </c>
      <c r="AK2333">
        <v>15</v>
      </c>
      <c r="AL2333">
        <v>30</v>
      </c>
      <c r="AM2333">
        <v>24</v>
      </c>
      <c r="AN2333">
        <v>1</v>
      </c>
      <c r="AO2333">
        <v>0</v>
      </c>
      <c r="AP2333">
        <v>0</v>
      </c>
      <c r="AQ2333">
        <v>0</v>
      </c>
      <c r="AR2333">
        <v>0</v>
      </c>
      <c r="AS2333">
        <v>0</v>
      </c>
      <c r="AT2333">
        <v>0</v>
      </c>
      <c r="AU2333">
        <v>0</v>
      </c>
      <c r="AV2333">
        <v>0</v>
      </c>
      <c r="AW2333">
        <v>0</v>
      </c>
      <c r="AX2333">
        <v>0</v>
      </c>
      <c r="AY2333">
        <v>0</v>
      </c>
      <c r="AZ2333">
        <v>0</v>
      </c>
      <c r="BA2333">
        <v>0</v>
      </c>
      <c r="BB2333">
        <v>0</v>
      </c>
      <c r="BC2333">
        <v>0</v>
      </c>
      <c r="BD2333">
        <v>0</v>
      </c>
      <c r="BE2333">
        <v>0</v>
      </c>
      <c r="BF2333">
        <v>0</v>
      </c>
      <c r="BG2333" s="20">
        <v>1</v>
      </c>
      <c r="BH2333" s="20">
        <v>0</v>
      </c>
      <c r="BI2333" s="20">
        <v>75</v>
      </c>
      <c r="BJ2333" s="20">
        <v>5</v>
      </c>
      <c r="BK2333" s="20">
        <v>179</v>
      </c>
      <c r="BL2333" s="20">
        <v>1115</v>
      </c>
      <c r="BM2333" s="20">
        <v>544</v>
      </c>
      <c r="BN2333" s="20">
        <v>110</v>
      </c>
      <c r="BO2333" s="20">
        <v>28</v>
      </c>
      <c r="BP2333" s="20">
        <v>9115</v>
      </c>
      <c r="BQ2333" s="20">
        <v>1857</v>
      </c>
      <c r="BR2333" s="20">
        <v>0</v>
      </c>
      <c r="BS2333" s="20">
        <v>27</v>
      </c>
      <c r="BT2333" s="20">
        <v>194</v>
      </c>
      <c r="BU2333" s="20">
        <v>3997</v>
      </c>
      <c r="BV2333" s="20">
        <v>4410</v>
      </c>
    </row>
    <row r="2334" spans="1:74" x14ac:dyDescent="0.25">
      <c r="A2334" s="20" t="s">
        <v>405</v>
      </c>
      <c r="B2334" s="20" t="s">
        <v>467</v>
      </c>
      <c r="C2334" s="20" t="s">
        <v>468</v>
      </c>
      <c r="D2334" s="1">
        <v>44584</v>
      </c>
      <c r="E2334">
        <v>91</v>
      </c>
      <c r="F2334">
        <v>3</v>
      </c>
      <c r="G2334">
        <v>2</v>
      </c>
      <c r="H2334">
        <v>0</v>
      </c>
      <c r="I2334">
        <v>0</v>
      </c>
      <c r="J2334">
        <v>52</v>
      </c>
      <c r="K2334">
        <v>2</v>
      </c>
      <c r="L2334">
        <v>6</v>
      </c>
      <c r="M2334">
        <v>3</v>
      </c>
      <c r="N2334">
        <v>7</v>
      </c>
      <c r="O2334">
        <v>5</v>
      </c>
      <c r="P2334">
        <v>0</v>
      </c>
      <c r="Q2334">
        <v>2</v>
      </c>
      <c r="R2334">
        <v>220</v>
      </c>
      <c r="S2334">
        <v>136</v>
      </c>
      <c r="T2334">
        <v>4</v>
      </c>
      <c r="U2334">
        <v>22</v>
      </c>
      <c r="V2334">
        <v>7</v>
      </c>
      <c r="W2334">
        <v>1487</v>
      </c>
      <c r="X2334">
        <v>671</v>
      </c>
      <c r="Y2334">
        <v>28</v>
      </c>
      <c r="Z2334">
        <v>152</v>
      </c>
      <c r="AA2334">
        <v>115</v>
      </c>
      <c r="AB2334">
        <v>966</v>
      </c>
      <c r="AC2334">
        <v>322</v>
      </c>
      <c r="AD2334">
        <v>8</v>
      </c>
      <c r="AE2334">
        <v>90</v>
      </c>
      <c r="AF2334">
        <v>289</v>
      </c>
      <c r="AG2334">
        <v>150</v>
      </c>
      <c r="AH2334">
        <v>60</v>
      </c>
      <c r="AI2334">
        <v>1</v>
      </c>
      <c r="AJ2334">
        <v>10</v>
      </c>
      <c r="AK2334">
        <v>15</v>
      </c>
      <c r="AL2334">
        <v>33</v>
      </c>
      <c r="AM2334">
        <v>26</v>
      </c>
      <c r="AN2334">
        <v>1</v>
      </c>
      <c r="AO2334">
        <v>0</v>
      </c>
      <c r="AP2334">
        <v>0</v>
      </c>
      <c r="AQ2334">
        <v>0</v>
      </c>
      <c r="AR2334">
        <v>0</v>
      </c>
      <c r="AS2334">
        <v>0</v>
      </c>
      <c r="AT2334">
        <v>0</v>
      </c>
      <c r="AU2334">
        <v>0</v>
      </c>
      <c r="AV2334">
        <v>0</v>
      </c>
      <c r="AW2334">
        <v>0</v>
      </c>
      <c r="AX2334">
        <v>0</v>
      </c>
      <c r="AY2334">
        <v>0</v>
      </c>
      <c r="AZ2334">
        <v>0</v>
      </c>
      <c r="BA2334">
        <v>0</v>
      </c>
      <c r="BB2334">
        <v>0</v>
      </c>
      <c r="BC2334">
        <v>0</v>
      </c>
      <c r="BD2334">
        <v>0</v>
      </c>
      <c r="BE2334">
        <v>0</v>
      </c>
      <c r="BF2334">
        <v>0</v>
      </c>
      <c r="BG2334" s="20">
        <v>2</v>
      </c>
      <c r="BH2334" s="20">
        <v>0</v>
      </c>
      <c r="BI2334" s="20">
        <v>74</v>
      </c>
      <c r="BJ2334" s="20">
        <v>5</v>
      </c>
      <c r="BK2334" s="20">
        <v>178</v>
      </c>
      <c r="BL2334" s="20">
        <v>1118</v>
      </c>
      <c r="BM2334" s="20">
        <v>543</v>
      </c>
      <c r="BN2334" s="20">
        <v>110</v>
      </c>
      <c r="BO2334" s="20">
        <v>31</v>
      </c>
      <c r="BP2334" s="20">
        <v>9147</v>
      </c>
      <c r="BQ2334" s="20">
        <v>1911</v>
      </c>
      <c r="BR2334" s="20">
        <v>0</v>
      </c>
      <c r="BS2334" s="20">
        <v>27</v>
      </c>
      <c r="BT2334" s="20">
        <v>190</v>
      </c>
      <c r="BU2334" s="20">
        <v>4015</v>
      </c>
      <c r="BV2334" s="20">
        <v>4419</v>
      </c>
    </row>
    <row r="2335" spans="1:74" x14ac:dyDescent="0.25">
      <c r="A2335" s="20" t="s">
        <v>405</v>
      </c>
      <c r="B2335" s="20" t="s">
        <v>467</v>
      </c>
      <c r="C2335" s="20" t="s">
        <v>468</v>
      </c>
      <c r="D2335" s="1">
        <v>44591</v>
      </c>
      <c r="E2335">
        <v>91</v>
      </c>
      <c r="F2335">
        <v>3</v>
      </c>
      <c r="G2335">
        <v>2</v>
      </c>
      <c r="H2335">
        <v>0</v>
      </c>
      <c r="I2335">
        <v>0</v>
      </c>
      <c r="J2335">
        <v>53</v>
      </c>
      <c r="K2335">
        <v>2</v>
      </c>
      <c r="L2335">
        <v>6</v>
      </c>
      <c r="M2335">
        <v>3</v>
      </c>
      <c r="N2335">
        <v>7</v>
      </c>
      <c r="O2335">
        <v>5</v>
      </c>
      <c r="P2335">
        <v>0</v>
      </c>
      <c r="Q2335">
        <v>2</v>
      </c>
      <c r="R2335">
        <v>220</v>
      </c>
      <c r="S2335">
        <v>136</v>
      </c>
      <c r="T2335">
        <v>4</v>
      </c>
      <c r="U2335">
        <v>22</v>
      </c>
      <c r="V2335">
        <v>7</v>
      </c>
      <c r="W2335">
        <v>1493</v>
      </c>
      <c r="X2335">
        <v>692</v>
      </c>
      <c r="Y2335">
        <v>28</v>
      </c>
      <c r="Z2335">
        <v>153</v>
      </c>
      <c r="AA2335">
        <v>119</v>
      </c>
      <c r="AB2335">
        <v>956</v>
      </c>
      <c r="AC2335">
        <v>333</v>
      </c>
      <c r="AD2335">
        <v>7</v>
      </c>
      <c r="AE2335">
        <v>88</v>
      </c>
      <c r="AF2335">
        <v>280</v>
      </c>
      <c r="AG2335">
        <v>151</v>
      </c>
      <c r="AH2335">
        <v>59</v>
      </c>
      <c r="AI2335">
        <v>1</v>
      </c>
      <c r="AJ2335">
        <v>10</v>
      </c>
      <c r="AK2335">
        <v>15</v>
      </c>
      <c r="AL2335">
        <v>35</v>
      </c>
      <c r="AM2335">
        <v>27</v>
      </c>
      <c r="AN2335">
        <v>1</v>
      </c>
      <c r="AO2335">
        <v>0</v>
      </c>
      <c r="AP2335">
        <v>0</v>
      </c>
      <c r="AQ2335">
        <v>0</v>
      </c>
      <c r="AR2335">
        <v>0</v>
      </c>
      <c r="AS2335">
        <v>0</v>
      </c>
      <c r="AT2335">
        <v>0</v>
      </c>
      <c r="AU2335">
        <v>0</v>
      </c>
      <c r="AV2335">
        <v>0</v>
      </c>
      <c r="AW2335">
        <v>0</v>
      </c>
      <c r="AX2335">
        <v>0</v>
      </c>
      <c r="AY2335">
        <v>0</v>
      </c>
      <c r="AZ2335">
        <v>0</v>
      </c>
      <c r="BA2335">
        <v>0</v>
      </c>
      <c r="BB2335">
        <v>0</v>
      </c>
      <c r="BC2335">
        <v>0</v>
      </c>
      <c r="BD2335">
        <v>0</v>
      </c>
      <c r="BE2335">
        <v>0</v>
      </c>
      <c r="BF2335">
        <v>0</v>
      </c>
      <c r="BG2335" s="20">
        <v>2</v>
      </c>
      <c r="BH2335" s="20">
        <v>0</v>
      </c>
      <c r="BI2335" s="20">
        <v>75</v>
      </c>
      <c r="BJ2335" s="20">
        <v>5</v>
      </c>
      <c r="BK2335" s="20">
        <v>178</v>
      </c>
      <c r="BL2335" s="20">
        <v>1121</v>
      </c>
      <c r="BM2335" s="20">
        <v>544</v>
      </c>
      <c r="BN2335" s="20">
        <v>112</v>
      </c>
      <c r="BO2335" s="20">
        <v>33</v>
      </c>
      <c r="BP2335" s="20">
        <v>9137</v>
      </c>
      <c r="BQ2335" s="20">
        <v>2001</v>
      </c>
      <c r="BR2335" s="20">
        <v>0</v>
      </c>
      <c r="BS2335" s="20">
        <v>25</v>
      </c>
      <c r="BT2335" s="20">
        <v>189</v>
      </c>
      <c r="BU2335" s="20">
        <v>3990</v>
      </c>
      <c r="BV2335" s="20">
        <v>4431</v>
      </c>
    </row>
    <row r="2336" spans="1:74" x14ac:dyDescent="0.25">
      <c r="A2336" s="20" t="s">
        <v>405</v>
      </c>
      <c r="B2336" s="20" t="s">
        <v>467</v>
      </c>
      <c r="C2336" s="20" t="s">
        <v>468</v>
      </c>
      <c r="D2336" s="1">
        <v>44599</v>
      </c>
      <c r="E2336">
        <v>90</v>
      </c>
      <c r="F2336">
        <v>3</v>
      </c>
      <c r="G2336">
        <v>2</v>
      </c>
      <c r="H2336">
        <v>0</v>
      </c>
      <c r="I2336">
        <v>0</v>
      </c>
      <c r="J2336">
        <v>53</v>
      </c>
      <c r="K2336">
        <v>2</v>
      </c>
      <c r="L2336">
        <v>6</v>
      </c>
      <c r="M2336">
        <v>3</v>
      </c>
      <c r="N2336">
        <v>7</v>
      </c>
      <c r="O2336">
        <v>5</v>
      </c>
      <c r="P2336">
        <v>0</v>
      </c>
      <c r="Q2336">
        <v>2</v>
      </c>
      <c r="R2336">
        <v>219</v>
      </c>
      <c r="S2336">
        <v>137</v>
      </c>
      <c r="T2336">
        <v>4</v>
      </c>
      <c r="U2336">
        <v>21</v>
      </c>
      <c r="V2336">
        <v>7</v>
      </c>
      <c r="W2336">
        <v>1500</v>
      </c>
      <c r="X2336">
        <v>701</v>
      </c>
      <c r="Y2336">
        <v>29</v>
      </c>
      <c r="Z2336">
        <v>153</v>
      </c>
      <c r="AA2336">
        <v>119</v>
      </c>
      <c r="AB2336">
        <v>946</v>
      </c>
      <c r="AC2336">
        <v>336</v>
      </c>
      <c r="AD2336">
        <v>7</v>
      </c>
      <c r="AE2336">
        <v>87</v>
      </c>
      <c r="AF2336">
        <v>270</v>
      </c>
      <c r="AG2336">
        <v>152</v>
      </c>
      <c r="AH2336">
        <v>60</v>
      </c>
      <c r="AI2336">
        <v>2</v>
      </c>
      <c r="AJ2336">
        <v>10</v>
      </c>
      <c r="AK2336">
        <v>13</v>
      </c>
      <c r="AL2336">
        <v>36</v>
      </c>
      <c r="AM2336">
        <v>28</v>
      </c>
      <c r="AN2336">
        <v>1</v>
      </c>
      <c r="AO2336">
        <v>0</v>
      </c>
      <c r="AP2336">
        <v>0</v>
      </c>
      <c r="AQ2336">
        <v>0</v>
      </c>
      <c r="AR2336">
        <v>0</v>
      </c>
      <c r="AS2336">
        <v>0</v>
      </c>
      <c r="AT2336">
        <v>0</v>
      </c>
      <c r="AU2336">
        <v>0</v>
      </c>
      <c r="AV2336">
        <v>0</v>
      </c>
      <c r="AW2336">
        <v>0</v>
      </c>
      <c r="AX2336">
        <v>0</v>
      </c>
      <c r="AY2336">
        <v>0</v>
      </c>
      <c r="AZ2336">
        <v>0</v>
      </c>
      <c r="BA2336">
        <v>0</v>
      </c>
      <c r="BB2336">
        <v>0</v>
      </c>
      <c r="BC2336">
        <v>0</v>
      </c>
      <c r="BD2336">
        <v>0</v>
      </c>
      <c r="BE2336">
        <v>0</v>
      </c>
      <c r="BF2336">
        <v>0</v>
      </c>
      <c r="BG2336" s="20">
        <v>2</v>
      </c>
      <c r="BH2336" s="20">
        <v>0</v>
      </c>
      <c r="BI2336" s="20">
        <v>74</v>
      </c>
      <c r="BJ2336" s="20">
        <v>5</v>
      </c>
      <c r="BK2336" s="20">
        <v>177</v>
      </c>
      <c r="BL2336" s="20">
        <v>1127</v>
      </c>
      <c r="BM2336" s="20">
        <v>546</v>
      </c>
      <c r="BN2336" s="20">
        <v>112</v>
      </c>
      <c r="BO2336" s="20">
        <v>34</v>
      </c>
      <c r="BP2336" s="20">
        <v>9153</v>
      </c>
      <c r="BQ2336" s="20">
        <v>2053</v>
      </c>
      <c r="BR2336" s="20">
        <v>0</v>
      </c>
      <c r="BS2336" s="20">
        <v>24</v>
      </c>
      <c r="BT2336" s="20">
        <v>190</v>
      </c>
      <c r="BU2336" s="20">
        <v>3999</v>
      </c>
      <c r="BV2336" s="20">
        <v>4442</v>
      </c>
    </row>
    <row r="2337" spans="1:74" x14ac:dyDescent="0.25">
      <c r="A2337" s="20" t="s">
        <v>405</v>
      </c>
      <c r="B2337" s="20" t="s">
        <v>467</v>
      </c>
      <c r="C2337" s="20" t="s">
        <v>468</v>
      </c>
      <c r="D2337" s="1">
        <v>44606</v>
      </c>
      <c r="E2337">
        <v>90</v>
      </c>
      <c r="F2337">
        <v>3</v>
      </c>
      <c r="G2337">
        <v>2</v>
      </c>
      <c r="H2337">
        <v>0</v>
      </c>
      <c r="I2337">
        <v>0</v>
      </c>
      <c r="J2337">
        <v>54</v>
      </c>
      <c r="K2337">
        <v>2</v>
      </c>
      <c r="L2337">
        <v>6</v>
      </c>
      <c r="M2337">
        <v>2</v>
      </c>
      <c r="N2337">
        <v>7</v>
      </c>
      <c r="O2337">
        <v>5</v>
      </c>
      <c r="P2337">
        <v>0</v>
      </c>
      <c r="Q2337">
        <v>2</v>
      </c>
      <c r="R2337">
        <v>221</v>
      </c>
      <c r="S2337">
        <v>138</v>
      </c>
      <c r="T2337">
        <v>4</v>
      </c>
      <c r="U2337">
        <v>22</v>
      </c>
      <c r="V2337">
        <v>7</v>
      </c>
      <c r="W2337">
        <v>1505</v>
      </c>
      <c r="X2337">
        <v>710</v>
      </c>
      <c r="Y2337">
        <v>29</v>
      </c>
      <c r="Z2337">
        <v>153</v>
      </c>
      <c r="AA2337">
        <v>124</v>
      </c>
      <c r="AB2337">
        <v>946</v>
      </c>
      <c r="AC2337">
        <v>341</v>
      </c>
      <c r="AD2337">
        <v>8</v>
      </c>
      <c r="AE2337">
        <v>86</v>
      </c>
      <c r="AF2337">
        <v>271</v>
      </c>
      <c r="AG2337">
        <v>158</v>
      </c>
      <c r="AH2337">
        <v>61</v>
      </c>
      <c r="AI2337">
        <v>2</v>
      </c>
      <c r="AJ2337">
        <v>10</v>
      </c>
      <c r="AK2337">
        <v>13</v>
      </c>
      <c r="AL2337">
        <v>36</v>
      </c>
      <c r="AM2337">
        <v>28</v>
      </c>
      <c r="AN2337">
        <v>1</v>
      </c>
      <c r="AO2337">
        <v>0</v>
      </c>
      <c r="AP2337">
        <v>0</v>
      </c>
      <c r="AQ2337">
        <v>0</v>
      </c>
      <c r="AR2337">
        <v>0</v>
      </c>
      <c r="AS2337">
        <v>0</v>
      </c>
      <c r="AT2337">
        <v>0</v>
      </c>
      <c r="AU2337">
        <v>0</v>
      </c>
      <c r="AV2337">
        <v>0</v>
      </c>
      <c r="AW2337">
        <v>0</v>
      </c>
      <c r="AX2337">
        <v>0</v>
      </c>
      <c r="AY2337">
        <v>0</v>
      </c>
      <c r="AZ2337">
        <v>0</v>
      </c>
      <c r="BA2337">
        <v>0</v>
      </c>
      <c r="BB2337">
        <v>0</v>
      </c>
      <c r="BC2337">
        <v>0</v>
      </c>
      <c r="BD2337">
        <v>0</v>
      </c>
      <c r="BE2337">
        <v>0</v>
      </c>
      <c r="BF2337">
        <v>0</v>
      </c>
      <c r="BG2337" s="20">
        <v>2</v>
      </c>
      <c r="BH2337" s="20">
        <v>0</v>
      </c>
      <c r="BI2337" s="20">
        <v>75</v>
      </c>
      <c r="BJ2337" s="20">
        <v>5</v>
      </c>
      <c r="BK2337" s="20">
        <v>178</v>
      </c>
      <c r="BL2337" s="20">
        <v>1127</v>
      </c>
      <c r="BM2337" s="20">
        <v>548</v>
      </c>
      <c r="BN2337" s="20">
        <v>118</v>
      </c>
      <c r="BO2337" s="20">
        <v>34</v>
      </c>
      <c r="BP2337" s="20">
        <v>9204</v>
      </c>
      <c r="BQ2337" s="20">
        <v>2112</v>
      </c>
      <c r="BR2337" s="20">
        <v>0</v>
      </c>
      <c r="BS2337" s="20">
        <v>25</v>
      </c>
      <c r="BT2337" s="20">
        <v>193</v>
      </c>
      <c r="BU2337" s="20">
        <v>4026</v>
      </c>
      <c r="BV2337" s="20">
        <v>4472</v>
      </c>
    </row>
    <row r="2338" spans="1:74" x14ac:dyDescent="0.25">
      <c r="A2338" s="20" t="s">
        <v>405</v>
      </c>
      <c r="B2338" s="20" t="s">
        <v>467</v>
      </c>
      <c r="C2338" s="20" t="s">
        <v>468</v>
      </c>
      <c r="D2338" s="1">
        <v>44606</v>
      </c>
      <c r="R2338">
        <v>1</v>
      </c>
      <c r="V2338">
        <v>1</v>
      </c>
      <c r="BG2338" s="20"/>
      <c r="BH2338" s="20"/>
      <c r="BI2338" s="20"/>
      <c r="BJ2338" s="20"/>
      <c r="BK2338" s="20"/>
      <c r="BL2338" s="20"/>
      <c r="BM2338" s="20"/>
      <c r="BN2338" s="20"/>
      <c r="BO2338" s="20"/>
      <c r="BP2338" s="20">
        <v>2</v>
      </c>
      <c r="BQ2338" s="20"/>
      <c r="BR2338" s="20"/>
      <c r="BS2338" s="20"/>
      <c r="BT2338" s="20"/>
      <c r="BU2338" s="20">
        <v>2</v>
      </c>
      <c r="BV2338" s="20"/>
    </row>
    <row r="2339" spans="1:74" x14ac:dyDescent="0.25">
      <c r="A2339" s="20" t="s">
        <v>405</v>
      </c>
      <c r="B2339" s="20" t="s">
        <v>406</v>
      </c>
      <c r="C2339" s="20" t="s">
        <v>409</v>
      </c>
      <c r="D2339" s="1">
        <v>44493</v>
      </c>
      <c r="E2339">
        <v>141</v>
      </c>
      <c r="F2339">
        <v>11</v>
      </c>
      <c r="G2339">
        <v>0</v>
      </c>
      <c r="H2339">
        <v>4</v>
      </c>
      <c r="I2339">
        <v>1</v>
      </c>
      <c r="J2339">
        <v>9</v>
      </c>
      <c r="K2339">
        <v>7</v>
      </c>
      <c r="L2339">
        <v>15</v>
      </c>
      <c r="M2339">
        <v>3</v>
      </c>
      <c r="N2339">
        <v>130</v>
      </c>
      <c r="O2339">
        <v>0</v>
      </c>
      <c r="P2339">
        <v>34</v>
      </c>
      <c r="Q2339">
        <v>7</v>
      </c>
      <c r="R2339">
        <v>561</v>
      </c>
      <c r="S2339">
        <v>0</v>
      </c>
      <c r="T2339">
        <v>166</v>
      </c>
      <c r="U2339">
        <v>12</v>
      </c>
      <c r="V2339">
        <v>4</v>
      </c>
      <c r="W2339">
        <v>2179</v>
      </c>
      <c r="X2339">
        <v>0</v>
      </c>
      <c r="Y2339">
        <v>69</v>
      </c>
      <c r="Z2339">
        <v>369</v>
      </c>
      <c r="AA2339">
        <v>28</v>
      </c>
      <c r="AB2339">
        <v>1434</v>
      </c>
      <c r="AC2339">
        <v>56</v>
      </c>
      <c r="AD2339">
        <v>2</v>
      </c>
      <c r="AE2339">
        <v>323</v>
      </c>
      <c r="AF2339">
        <v>21</v>
      </c>
      <c r="AG2339">
        <v>283</v>
      </c>
      <c r="AH2339">
        <v>0</v>
      </c>
      <c r="AI2339">
        <v>3</v>
      </c>
      <c r="AJ2339">
        <v>80</v>
      </c>
      <c r="AK2339">
        <v>11</v>
      </c>
      <c r="AL2339">
        <v>184</v>
      </c>
      <c r="AM2339">
        <v>0</v>
      </c>
      <c r="AN2339">
        <v>20</v>
      </c>
      <c r="AO2339">
        <v>6</v>
      </c>
      <c r="AP2339">
        <v>0</v>
      </c>
      <c r="AQ2339">
        <v>0</v>
      </c>
      <c r="AR2339">
        <v>0</v>
      </c>
      <c r="AS2339">
        <v>0</v>
      </c>
      <c r="AT2339">
        <v>0</v>
      </c>
      <c r="AU2339">
        <v>0</v>
      </c>
      <c r="AV2339">
        <v>1</v>
      </c>
      <c r="AW2339">
        <v>0</v>
      </c>
      <c r="AX2339">
        <v>0</v>
      </c>
      <c r="AY2339">
        <v>0</v>
      </c>
      <c r="AZ2339">
        <v>7</v>
      </c>
      <c r="BA2339">
        <v>1</v>
      </c>
      <c r="BB2339">
        <v>43</v>
      </c>
      <c r="BC2339">
        <v>71</v>
      </c>
      <c r="BD2339">
        <v>0</v>
      </c>
      <c r="BE2339">
        <v>2</v>
      </c>
      <c r="BF2339">
        <v>12</v>
      </c>
      <c r="BG2339" s="20"/>
      <c r="BH2339" s="20"/>
      <c r="BI2339" s="20"/>
      <c r="BJ2339" s="20"/>
      <c r="BK2339" s="20"/>
      <c r="BL2339" s="20"/>
      <c r="BM2339" s="20"/>
      <c r="BN2339" s="20"/>
      <c r="BO2339" s="20"/>
      <c r="BP2339" s="20"/>
      <c r="BQ2339" s="20"/>
      <c r="BR2339" s="20"/>
      <c r="BS2339" s="20"/>
      <c r="BT2339" s="20"/>
      <c r="BU2339" s="20"/>
      <c r="BV2339" s="20"/>
    </row>
    <row r="2340" spans="1:74" x14ac:dyDescent="0.25">
      <c r="A2340" s="20" t="s">
        <v>405</v>
      </c>
      <c r="B2340" s="20" t="s">
        <v>406</v>
      </c>
      <c r="C2340" s="20" t="s">
        <v>409</v>
      </c>
      <c r="D2340" s="1">
        <v>44500</v>
      </c>
      <c r="E2340">
        <v>140</v>
      </c>
      <c r="F2340">
        <v>11</v>
      </c>
      <c r="G2340">
        <v>0</v>
      </c>
      <c r="H2340">
        <v>4</v>
      </c>
      <c r="I2340">
        <v>2</v>
      </c>
      <c r="J2340">
        <v>15</v>
      </c>
      <c r="K2340">
        <v>7</v>
      </c>
      <c r="L2340">
        <v>14</v>
      </c>
      <c r="M2340">
        <v>3</v>
      </c>
      <c r="N2340">
        <v>131</v>
      </c>
      <c r="O2340">
        <v>0</v>
      </c>
      <c r="P2340">
        <v>99</v>
      </c>
      <c r="Q2340">
        <v>1</v>
      </c>
      <c r="R2340">
        <v>559</v>
      </c>
      <c r="S2340">
        <v>0</v>
      </c>
      <c r="T2340">
        <v>209</v>
      </c>
      <c r="U2340">
        <v>12</v>
      </c>
      <c r="V2340">
        <v>3</v>
      </c>
      <c r="W2340">
        <v>2185</v>
      </c>
      <c r="X2340">
        <v>0</v>
      </c>
      <c r="Y2340">
        <v>93</v>
      </c>
      <c r="Z2340">
        <v>370</v>
      </c>
      <c r="AA2340">
        <v>27</v>
      </c>
      <c r="AB2340">
        <v>1438</v>
      </c>
      <c r="AC2340">
        <v>62</v>
      </c>
      <c r="AD2340">
        <v>2</v>
      </c>
      <c r="AE2340">
        <v>325</v>
      </c>
      <c r="AF2340">
        <v>22</v>
      </c>
      <c r="AG2340">
        <v>281</v>
      </c>
      <c r="AH2340">
        <v>0</v>
      </c>
      <c r="AI2340">
        <v>3</v>
      </c>
      <c r="AJ2340">
        <v>79</v>
      </c>
      <c r="AK2340">
        <v>11</v>
      </c>
      <c r="AL2340">
        <v>185</v>
      </c>
      <c r="AM2340">
        <v>0</v>
      </c>
      <c r="AN2340">
        <v>51</v>
      </c>
      <c r="AO2340">
        <v>6</v>
      </c>
      <c r="AP2340">
        <v>0</v>
      </c>
      <c r="AQ2340">
        <v>0</v>
      </c>
      <c r="AR2340">
        <v>0</v>
      </c>
      <c r="AS2340">
        <v>0</v>
      </c>
      <c r="AT2340">
        <v>0</v>
      </c>
      <c r="AU2340">
        <v>0</v>
      </c>
      <c r="AV2340">
        <v>1</v>
      </c>
      <c r="AW2340">
        <v>0</v>
      </c>
      <c r="AX2340">
        <v>0</v>
      </c>
      <c r="AY2340">
        <v>0</v>
      </c>
      <c r="AZ2340">
        <v>7</v>
      </c>
      <c r="BA2340">
        <v>0</v>
      </c>
      <c r="BB2340">
        <v>43</v>
      </c>
      <c r="BC2340">
        <v>70</v>
      </c>
      <c r="BD2340">
        <v>0</v>
      </c>
      <c r="BE2340">
        <v>2</v>
      </c>
      <c r="BF2340">
        <v>12</v>
      </c>
      <c r="BG2340" s="20"/>
      <c r="BH2340" s="20"/>
      <c r="BI2340" s="20"/>
      <c r="BJ2340" s="20"/>
      <c r="BK2340" s="20"/>
      <c r="BL2340" s="20"/>
      <c r="BM2340" s="20"/>
      <c r="BN2340" s="20"/>
      <c r="BO2340" s="20"/>
      <c r="BP2340" s="20"/>
      <c r="BQ2340" s="20"/>
      <c r="BR2340" s="20"/>
      <c r="BS2340" s="20"/>
      <c r="BT2340" s="20"/>
      <c r="BU2340" s="20"/>
      <c r="BV2340" s="20"/>
    </row>
    <row r="2341" spans="1:74" x14ac:dyDescent="0.25">
      <c r="A2341" s="20" t="s">
        <v>405</v>
      </c>
      <c r="B2341" s="20" t="s">
        <v>406</v>
      </c>
      <c r="C2341" s="20" t="s">
        <v>409</v>
      </c>
      <c r="D2341" s="1">
        <v>44507</v>
      </c>
      <c r="E2341">
        <v>144</v>
      </c>
      <c r="F2341">
        <v>10</v>
      </c>
      <c r="G2341">
        <v>0</v>
      </c>
      <c r="H2341">
        <v>4</v>
      </c>
      <c r="I2341">
        <v>2</v>
      </c>
      <c r="J2341">
        <v>29</v>
      </c>
      <c r="K2341">
        <v>7</v>
      </c>
      <c r="L2341">
        <v>14</v>
      </c>
      <c r="M2341">
        <v>3</v>
      </c>
      <c r="N2341">
        <v>129</v>
      </c>
      <c r="O2341">
        <v>98</v>
      </c>
      <c r="P2341">
        <v>7</v>
      </c>
      <c r="Q2341">
        <v>1</v>
      </c>
      <c r="R2341">
        <v>560</v>
      </c>
      <c r="S2341">
        <v>288</v>
      </c>
      <c r="T2341">
        <v>44</v>
      </c>
      <c r="U2341">
        <v>11</v>
      </c>
      <c r="V2341">
        <v>3</v>
      </c>
      <c r="W2341">
        <v>2176</v>
      </c>
      <c r="X2341">
        <v>168</v>
      </c>
      <c r="Y2341">
        <v>69</v>
      </c>
      <c r="Z2341">
        <v>365</v>
      </c>
      <c r="AA2341">
        <v>26</v>
      </c>
      <c r="AB2341">
        <v>1436</v>
      </c>
      <c r="AC2341">
        <v>107</v>
      </c>
      <c r="AD2341">
        <v>1</v>
      </c>
      <c r="AE2341">
        <v>326</v>
      </c>
      <c r="AF2341">
        <v>24</v>
      </c>
      <c r="AG2341">
        <v>281</v>
      </c>
      <c r="AH2341">
        <v>4</v>
      </c>
      <c r="AI2341">
        <v>2</v>
      </c>
      <c r="AJ2341">
        <v>79</v>
      </c>
      <c r="AK2341">
        <v>11</v>
      </c>
      <c r="AL2341">
        <v>188</v>
      </c>
      <c r="AM2341">
        <v>55</v>
      </c>
      <c r="AN2341">
        <v>12</v>
      </c>
      <c r="AO2341">
        <v>6</v>
      </c>
      <c r="AP2341">
        <v>0</v>
      </c>
      <c r="AQ2341">
        <v>0</v>
      </c>
      <c r="AR2341">
        <v>0</v>
      </c>
      <c r="AS2341">
        <v>0</v>
      </c>
      <c r="AT2341">
        <v>0</v>
      </c>
      <c r="AU2341">
        <v>0</v>
      </c>
      <c r="AV2341">
        <v>1</v>
      </c>
      <c r="AW2341">
        <v>0</v>
      </c>
      <c r="AX2341">
        <v>0</v>
      </c>
      <c r="AY2341">
        <v>0</v>
      </c>
      <c r="AZ2341">
        <v>0</v>
      </c>
      <c r="BA2341">
        <v>0</v>
      </c>
      <c r="BB2341">
        <v>0</v>
      </c>
      <c r="BC2341">
        <v>0</v>
      </c>
      <c r="BD2341">
        <v>0</v>
      </c>
      <c r="BE2341">
        <v>0</v>
      </c>
      <c r="BF2341">
        <v>0</v>
      </c>
      <c r="BG2341" s="20">
        <v>10</v>
      </c>
      <c r="BH2341" s="20">
        <v>3</v>
      </c>
      <c r="BI2341" s="20">
        <v>112</v>
      </c>
      <c r="BJ2341" s="20">
        <v>113</v>
      </c>
      <c r="BK2341" s="20">
        <v>488</v>
      </c>
      <c r="BL2341" s="20">
        <v>1582</v>
      </c>
      <c r="BM2341" s="20">
        <v>1028</v>
      </c>
      <c r="BN2341" s="20">
        <v>164</v>
      </c>
      <c r="BO2341" s="20">
        <v>163</v>
      </c>
      <c r="BP2341" s="20"/>
      <c r="BQ2341" s="20"/>
      <c r="BR2341" s="20"/>
      <c r="BS2341" s="20"/>
      <c r="BT2341" s="20"/>
      <c r="BU2341" s="20"/>
      <c r="BV2341" s="20"/>
    </row>
    <row r="2342" spans="1:74" x14ac:dyDescent="0.25">
      <c r="A2342" s="20" t="s">
        <v>405</v>
      </c>
      <c r="B2342" s="20" t="s">
        <v>406</v>
      </c>
      <c r="C2342" s="20" t="s">
        <v>409</v>
      </c>
      <c r="D2342" s="1">
        <v>44514</v>
      </c>
      <c r="E2342">
        <v>144</v>
      </c>
      <c r="F2342">
        <v>10</v>
      </c>
      <c r="G2342">
        <v>3</v>
      </c>
      <c r="H2342">
        <v>4</v>
      </c>
      <c r="I2342">
        <v>2</v>
      </c>
      <c r="J2342">
        <v>39</v>
      </c>
      <c r="K2342">
        <v>7</v>
      </c>
      <c r="L2342">
        <v>14</v>
      </c>
      <c r="M2342">
        <v>3</v>
      </c>
      <c r="N2342">
        <v>132</v>
      </c>
      <c r="O2342">
        <v>102</v>
      </c>
      <c r="P2342">
        <v>5</v>
      </c>
      <c r="Q2342">
        <v>5</v>
      </c>
      <c r="R2342">
        <v>556</v>
      </c>
      <c r="S2342">
        <v>336</v>
      </c>
      <c r="T2342">
        <v>44</v>
      </c>
      <c r="U2342">
        <v>11</v>
      </c>
      <c r="V2342">
        <v>3</v>
      </c>
      <c r="W2342">
        <v>2171</v>
      </c>
      <c r="X2342">
        <v>218</v>
      </c>
      <c r="Y2342">
        <v>69</v>
      </c>
      <c r="Z2342">
        <v>363</v>
      </c>
      <c r="AA2342">
        <v>26</v>
      </c>
      <c r="AB2342">
        <v>1434</v>
      </c>
      <c r="AC2342">
        <v>133</v>
      </c>
      <c r="AD2342">
        <v>1</v>
      </c>
      <c r="AE2342">
        <v>325</v>
      </c>
      <c r="AF2342">
        <v>26</v>
      </c>
      <c r="AG2342">
        <v>283</v>
      </c>
      <c r="AH2342">
        <v>6</v>
      </c>
      <c r="AI2342">
        <v>2</v>
      </c>
      <c r="AJ2342">
        <v>79</v>
      </c>
      <c r="AK2342">
        <v>11</v>
      </c>
      <c r="AL2342">
        <v>189</v>
      </c>
      <c r="AM2342">
        <v>78</v>
      </c>
      <c r="AN2342">
        <v>12</v>
      </c>
      <c r="AO2342">
        <v>6</v>
      </c>
      <c r="AP2342">
        <v>0</v>
      </c>
      <c r="AQ2342">
        <v>0</v>
      </c>
      <c r="AR2342">
        <v>0</v>
      </c>
      <c r="AS2342">
        <v>0</v>
      </c>
      <c r="AT2342">
        <v>0</v>
      </c>
      <c r="AU2342">
        <v>0</v>
      </c>
      <c r="AV2342">
        <v>1</v>
      </c>
      <c r="AW2342">
        <v>0</v>
      </c>
      <c r="AX2342">
        <v>0</v>
      </c>
      <c r="AY2342">
        <v>0</v>
      </c>
      <c r="AZ2342">
        <v>0</v>
      </c>
      <c r="BA2342">
        <v>0</v>
      </c>
      <c r="BB2342">
        <v>0</v>
      </c>
      <c r="BC2342">
        <v>0</v>
      </c>
      <c r="BD2342">
        <v>0</v>
      </c>
      <c r="BE2342">
        <v>0</v>
      </c>
      <c r="BF2342">
        <v>0</v>
      </c>
      <c r="BG2342" s="20">
        <v>10</v>
      </c>
      <c r="BH2342" s="20">
        <v>3</v>
      </c>
      <c r="BI2342" s="20">
        <v>112</v>
      </c>
      <c r="BJ2342" s="20">
        <v>112</v>
      </c>
      <c r="BK2342" s="20">
        <v>485</v>
      </c>
      <c r="BL2342" s="20">
        <v>1585</v>
      </c>
      <c r="BM2342" s="20">
        <v>1028</v>
      </c>
      <c r="BN2342" s="20">
        <v>165</v>
      </c>
      <c r="BO2342" s="20">
        <v>164</v>
      </c>
      <c r="BP2342" s="20"/>
      <c r="BQ2342" s="20"/>
      <c r="BR2342" s="20"/>
      <c r="BS2342" s="20"/>
      <c r="BT2342" s="20"/>
      <c r="BU2342" s="20"/>
      <c r="BV2342" s="20"/>
    </row>
    <row r="2343" spans="1:74" x14ac:dyDescent="0.25">
      <c r="A2343" s="20" t="s">
        <v>405</v>
      </c>
      <c r="B2343" s="20" t="s">
        <v>406</v>
      </c>
      <c r="C2343" s="20" t="s">
        <v>409</v>
      </c>
      <c r="D2343" s="1">
        <v>44521</v>
      </c>
      <c r="E2343">
        <v>146</v>
      </c>
      <c r="F2343">
        <v>10</v>
      </c>
      <c r="G2343">
        <v>7</v>
      </c>
      <c r="H2343">
        <v>4</v>
      </c>
      <c r="I2343">
        <v>2</v>
      </c>
      <c r="J2343">
        <v>45</v>
      </c>
      <c r="K2343">
        <v>8</v>
      </c>
      <c r="L2343">
        <v>13</v>
      </c>
      <c r="M2343">
        <v>3</v>
      </c>
      <c r="N2343">
        <v>132</v>
      </c>
      <c r="O2343">
        <v>103</v>
      </c>
      <c r="P2343">
        <v>5</v>
      </c>
      <c r="Q2343">
        <v>2</v>
      </c>
      <c r="R2343">
        <v>555</v>
      </c>
      <c r="S2343">
        <v>360</v>
      </c>
      <c r="T2343">
        <v>43</v>
      </c>
      <c r="U2343">
        <v>11</v>
      </c>
      <c r="V2343">
        <v>3</v>
      </c>
      <c r="W2343">
        <v>2165</v>
      </c>
      <c r="X2343">
        <v>305</v>
      </c>
      <c r="Y2343">
        <v>68</v>
      </c>
      <c r="Z2343">
        <v>352</v>
      </c>
      <c r="AA2343">
        <v>27</v>
      </c>
      <c r="AB2343">
        <v>1429</v>
      </c>
      <c r="AC2343">
        <v>166</v>
      </c>
      <c r="AD2343">
        <v>1</v>
      </c>
      <c r="AE2343">
        <v>323</v>
      </c>
      <c r="AF2343">
        <v>24</v>
      </c>
      <c r="AG2343">
        <v>289</v>
      </c>
      <c r="AH2343">
        <v>12</v>
      </c>
      <c r="AI2343">
        <v>2</v>
      </c>
      <c r="AJ2343">
        <v>80</v>
      </c>
      <c r="AK2343">
        <v>11</v>
      </c>
      <c r="AL2343">
        <v>189</v>
      </c>
      <c r="AM2343">
        <v>109</v>
      </c>
      <c r="AN2343">
        <v>12</v>
      </c>
      <c r="AO2343">
        <v>6</v>
      </c>
      <c r="AP2343">
        <v>0</v>
      </c>
      <c r="AQ2343">
        <v>0</v>
      </c>
      <c r="AR2343">
        <v>0</v>
      </c>
      <c r="AS2343">
        <v>0</v>
      </c>
      <c r="AT2343">
        <v>0</v>
      </c>
      <c r="AU2343">
        <v>0</v>
      </c>
      <c r="AV2343">
        <v>1</v>
      </c>
      <c r="AW2343">
        <v>0</v>
      </c>
      <c r="AX2343">
        <v>0</v>
      </c>
      <c r="AY2343">
        <v>0</v>
      </c>
      <c r="AZ2343">
        <v>0</v>
      </c>
      <c r="BA2343">
        <v>1</v>
      </c>
      <c r="BB2343">
        <v>0</v>
      </c>
      <c r="BC2343">
        <v>0</v>
      </c>
      <c r="BD2343">
        <v>0</v>
      </c>
      <c r="BE2343">
        <v>0</v>
      </c>
      <c r="BF2343">
        <v>0</v>
      </c>
      <c r="BG2343" s="20">
        <v>10</v>
      </c>
      <c r="BH2343" s="20">
        <v>3</v>
      </c>
      <c r="BI2343" s="20">
        <v>113</v>
      </c>
      <c r="BJ2343" s="20">
        <v>114</v>
      </c>
      <c r="BK2343" s="20">
        <v>485</v>
      </c>
      <c r="BL2343" s="20">
        <v>1588</v>
      </c>
      <c r="BM2343" s="20">
        <v>1031</v>
      </c>
      <c r="BN2343" s="20">
        <v>169</v>
      </c>
      <c r="BO2343" s="20">
        <v>164</v>
      </c>
      <c r="BP2343" s="20"/>
      <c r="BQ2343" s="20"/>
      <c r="BR2343" s="20"/>
      <c r="BS2343" s="20"/>
      <c r="BT2343" s="20"/>
      <c r="BU2343" s="20"/>
      <c r="BV2343" s="20"/>
    </row>
    <row r="2344" spans="1:74" x14ac:dyDescent="0.25">
      <c r="A2344" s="20" t="s">
        <v>405</v>
      </c>
      <c r="B2344" s="20" t="s">
        <v>406</v>
      </c>
      <c r="C2344" s="20" t="s">
        <v>409</v>
      </c>
      <c r="D2344" s="1">
        <v>44528</v>
      </c>
      <c r="E2344">
        <v>147</v>
      </c>
      <c r="F2344">
        <v>10</v>
      </c>
      <c r="G2344">
        <v>7</v>
      </c>
      <c r="H2344">
        <v>5</v>
      </c>
      <c r="I2344">
        <v>2</v>
      </c>
      <c r="J2344">
        <v>51</v>
      </c>
      <c r="K2344">
        <v>8</v>
      </c>
      <c r="L2344">
        <v>12</v>
      </c>
      <c r="M2344">
        <v>4</v>
      </c>
      <c r="N2344">
        <v>129</v>
      </c>
      <c r="O2344">
        <v>103</v>
      </c>
      <c r="P2344">
        <v>5</v>
      </c>
      <c r="Q2344">
        <v>1</v>
      </c>
      <c r="R2344">
        <v>552</v>
      </c>
      <c r="S2344">
        <v>373</v>
      </c>
      <c r="T2344">
        <v>43</v>
      </c>
      <c r="U2344">
        <v>11</v>
      </c>
      <c r="V2344">
        <v>3</v>
      </c>
      <c r="W2344">
        <v>2155</v>
      </c>
      <c r="X2344">
        <v>463</v>
      </c>
      <c r="Y2344">
        <v>66</v>
      </c>
      <c r="Z2344">
        <v>344</v>
      </c>
      <c r="AA2344">
        <v>28</v>
      </c>
      <c r="AB2344">
        <v>1428</v>
      </c>
      <c r="AC2344">
        <v>260</v>
      </c>
      <c r="AD2344">
        <v>1</v>
      </c>
      <c r="AE2344">
        <v>320</v>
      </c>
      <c r="AF2344">
        <v>27</v>
      </c>
      <c r="AG2344">
        <v>287</v>
      </c>
      <c r="AH2344">
        <v>15</v>
      </c>
      <c r="AI2344">
        <v>2</v>
      </c>
      <c r="AJ2344">
        <v>76</v>
      </c>
      <c r="AK2344">
        <v>11</v>
      </c>
      <c r="AL2344">
        <v>188</v>
      </c>
      <c r="AM2344">
        <v>119</v>
      </c>
      <c r="AN2344">
        <v>13</v>
      </c>
      <c r="AO2344">
        <v>6</v>
      </c>
      <c r="AP2344">
        <v>0</v>
      </c>
      <c r="AQ2344">
        <v>0</v>
      </c>
      <c r="AR2344">
        <v>0</v>
      </c>
      <c r="AS2344">
        <v>0</v>
      </c>
      <c r="AT2344">
        <v>0</v>
      </c>
      <c r="AU2344">
        <v>0</v>
      </c>
      <c r="AV2344">
        <v>1</v>
      </c>
      <c r="AW2344">
        <v>0</v>
      </c>
      <c r="AX2344">
        <v>1</v>
      </c>
      <c r="AY2344">
        <v>0</v>
      </c>
      <c r="AZ2344">
        <v>0</v>
      </c>
      <c r="BA2344">
        <v>1</v>
      </c>
      <c r="BB2344">
        <v>0</v>
      </c>
      <c r="BC2344">
        <v>0</v>
      </c>
      <c r="BD2344">
        <v>0</v>
      </c>
      <c r="BE2344">
        <v>0</v>
      </c>
      <c r="BF2344">
        <v>0</v>
      </c>
      <c r="BG2344" s="20">
        <v>10</v>
      </c>
      <c r="BH2344" s="20">
        <v>3</v>
      </c>
      <c r="BI2344" s="20">
        <v>113</v>
      </c>
      <c r="BJ2344" s="20">
        <v>112</v>
      </c>
      <c r="BK2344" s="20">
        <v>482</v>
      </c>
      <c r="BL2344" s="20">
        <v>1588</v>
      </c>
      <c r="BM2344" s="20">
        <v>1032</v>
      </c>
      <c r="BN2344" s="20">
        <v>169</v>
      </c>
      <c r="BO2344" s="20">
        <v>163</v>
      </c>
      <c r="BP2344" s="20"/>
      <c r="BQ2344" s="20"/>
      <c r="BR2344" s="20"/>
      <c r="BS2344" s="20"/>
      <c r="BT2344" s="20"/>
      <c r="BU2344" s="20"/>
      <c r="BV2344" s="20"/>
    </row>
    <row r="2345" spans="1:74" x14ac:dyDescent="0.25">
      <c r="A2345" s="20" t="s">
        <v>405</v>
      </c>
      <c r="B2345" s="20" t="s">
        <v>406</v>
      </c>
      <c r="C2345" s="20" t="s">
        <v>409</v>
      </c>
      <c r="D2345" s="1">
        <v>44535</v>
      </c>
      <c r="E2345">
        <v>148</v>
      </c>
      <c r="F2345">
        <v>10</v>
      </c>
      <c r="G2345">
        <v>7</v>
      </c>
      <c r="H2345">
        <v>5</v>
      </c>
      <c r="I2345">
        <v>2</v>
      </c>
      <c r="J2345">
        <v>58</v>
      </c>
      <c r="K2345">
        <v>8</v>
      </c>
      <c r="L2345">
        <v>12</v>
      </c>
      <c r="M2345">
        <v>4</v>
      </c>
      <c r="N2345">
        <v>131</v>
      </c>
      <c r="O2345">
        <v>104</v>
      </c>
      <c r="P2345">
        <v>5</v>
      </c>
      <c r="Q2345">
        <v>3</v>
      </c>
      <c r="R2345">
        <v>550</v>
      </c>
      <c r="S2345">
        <v>390</v>
      </c>
      <c r="T2345">
        <v>42</v>
      </c>
      <c r="U2345">
        <v>11</v>
      </c>
      <c r="V2345">
        <v>3</v>
      </c>
      <c r="W2345">
        <v>2155</v>
      </c>
      <c r="X2345">
        <v>619</v>
      </c>
      <c r="Y2345">
        <v>66</v>
      </c>
      <c r="Z2345">
        <v>341</v>
      </c>
      <c r="AA2345">
        <v>28</v>
      </c>
      <c r="AB2345">
        <v>1426</v>
      </c>
      <c r="AC2345">
        <v>370</v>
      </c>
      <c r="AD2345">
        <v>1</v>
      </c>
      <c r="AE2345">
        <v>320</v>
      </c>
      <c r="AF2345">
        <v>26</v>
      </c>
      <c r="AG2345">
        <v>286</v>
      </c>
      <c r="AH2345">
        <v>19</v>
      </c>
      <c r="AI2345">
        <v>2</v>
      </c>
      <c r="AJ2345">
        <v>73</v>
      </c>
      <c r="AK2345">
        <v>12</v>
      </c>
      <c r="AL2345">
        <v>188</v>
      </c>
      <c r="AM2345">
        <v>134</v>
      </c>
      <c r="AN2345">
        <v>13</v>
      </c>
      <c r="AO2345">
        <v>6</v>
      </c>
      <c r="AP2345">
        <v>0</v>
      </c>
      <c r="AQ2345">
        <v>0</v>
      </c>
      <c r="AR2345">
        <v>0</v>
      </c>
      <c r="AS2345">
        <v>0</v>
      </c>
      <c r="AT2345">
        <v>0</v>
      </c>
      <c r="AU2345">
        <v>0</v>
      </c>
      <c r="AV2345">
        <v>1</v>
      </c>
      <c r="AW2345">
        <v>0</v>
      </c>
      <c r="AX2345">
        <v>1</v>
      </c>
      <c r="AY2345">
        <v>0</v>
      </c>
      <c r="AZ2345">
        <v>0</v>
      </c>
      <c r="BA2345">
        <v>1</v>
      </c>
      <c r="BB2345">
        <v>0</v>
      </c>
      <c r="BC2345">
        <v>0</v>
      </c>
      <c r="BD2345">
        <v>0</v>
      </c>
      <c r="BE2345">
        <v>0</v>
      </c>
      <c r="BF2345">
        <v>0</v>
      </c>
      <c r="BG2345" s="20">
        <v>10</v>
      </c>
      <c r="BH2345" s="20">
        <v>3</v>
      </c>
      <c r="BI2345" s="20">
        <v>114</v>
      </c>
      <c r="BJ2345" s="20">
        <v>112</v>
      </c>
      <c r="BK2345" s="20">
        <v>481</v>
      </c>
      <c r="BL2345" s="20">
        <v>1598</v>
      </c>
      <c r="BM2345" s="20">
        <v>1031</v>
      </c>
      <c r="BN2345" s="20">
        <v>168</v>
      </c>
      <c r="BO2345" s="20">
        <v>163</v>
      </c>
      <c r="BP2345" s="20"/>
      <c r="BQ2345" s="20"/>
      <c r="BR2345" s="20"/>
      <c r="BS2345" s="20"/>
      <c r="BT2345" s="20"/>
      <c r="BU2345" s="20"/>
      <c r="BV2345" s="20"/>
    </row>
    <row r="2346" spans="1:74" x14ac:dyDescent="0.25">
      <c r="A2346" s="20" t="s">
        <v>405</v>
      </c>
      <c r="B2346" s="20" t="s">
        <v>406</v>
      </c>
      <c r="C2346" s="20" t="s">
        <v>409</v>
      </c>
      <c r="D2346" s="1">
        <v>44542</v>
      </c>
      <c r="E2346">
        <v>148</v>
      </c>
      <c r="F2346">
        <v>10</v>
      </c>
      <c r="G2346">
        <v>7</v>
      </c>
      <c r="H2346">
        <v>5</v>
      </c>
      <c r="I2346">
        <v>2</v>
      </c>
      <c r="J2346">
        <v>67</v>
      </c>
      <c r="K2346">
        <v>8</v>
      </c>
      <c r="L2346">
        <v>12</v>
      </c>
      <c r="M2346">
        <v>4</v>
      </c>
      <c r="N2346">
        <v>131</v>
      </c>
      <c r="O2346">
        <v>104</v>
      </c>
      <c r="P2346">
        <v>5</v>
      </c>
      <c r="Q2346">
        <v>2</v>
      </c>
      <c r="R2346">
        <v>551</v>
      </c>
      <c r="S2346">
        <v>399</v>
      </c>
      <c r="T2346">
        <v>42</v>
      </c>
      <c r="U2346">
        <v>11</v>
      </c>
      <c r="V2346">
        <v>3</v>
      </c>
      <c r="W2346">
        <v>2153</v>
      </c>
      <c r="X2346">
        <v>769</v>
      </c>
      <c r="Y2346">
        <v>66</v>
      </c>
      <c r="Z2346">
        <v>340</v>
      </c>
      <c r="AA2346">
        <v>30</v>
      </c>
      <c r="AB2346">
        <v>1429</v>
      </c>
      <c r="AC2346">
        <v>474</v>
      </c>
      <c r="AD2346">
        <v>1</v>
      </c>
      <c r="AE2346">
        <v>319</v>
      </c>
      <c r="AF2346">
        <v>27</v>
      </c>
      <c r="AG2346">
        <v>287</v>
      </c>
      <c r="AH2346">
        <v>26</v>
      </c>
      <c r="AI2346">
        <v>2</v>
      </c>
      <c r="AJ2346">
        <v>72</v>
      </c>
      <c r="AK2346">
        <v>12</v>
      </c>
      <c r="AL2346">
        <v>190</v>
      </c>
      <c r="AM2346">
        <v>140</v>
      </c>
      <c r="AN2346">
        <v>13</v>
      </c>
      <c r="AO2346">
        <v>6</v>
      </c>
      <c r="AP2346">
        <v>0</v>
      </c>
      <c r="AQ2346">
        <v>0</v>
      </c>
      <c r="AR2346">
        <v>0</v>
      </c>
      <c r="AS2346">
        <v>0</v>
      </c>
      <c r="AT2346">
        <v>0</v>
      </c>
      <c r="AU2346">
        <v>0</v>
      </c>
      <c r="AV2346">
        <v>1</v>
      </c>
      <c r="AW2346">
        <v>0</v>
      </c>
      <c r="AX2346">
        <v>1</v>
      </c>
      <c r="AY2346">
        <v>0</v>
      </c>
      <c r="AZ2346">
        <v>0</v>
      </c>
      <c r="BA2346">
        <v>2</v>
      </c>
      <c r="BB2346">
        <v>0</v>
      </c>
      <c r="BC2346">
        <v>0</v>
      </c>
      <c r="BD2346">
        <v>0</v>
      </c>
      <c r="BE2346">
        <v>0</v>
      </c>
      <c r="BF2346">
        <v>0</v>
      </c>
      <c r="BG2346" s="20">
        <v>10</v>
      </c>
      <c r="BH2346" s="20">
        <v>3</v>
      </c>
      <c r="BI2346" s="20">
        <v>115</v>
      </c>
      <c r="BJ2346" s="20">
        <v>112</v>
      </c>
      <c r="BK2346" s="20">
        <v>482</v>
      </c>
      <c r="BL2346" s="20">
        <v>1600</v>
      </c>
      <c r="BM2346" s="20">
        <v>1032</v>
      </c>
      <c r="BN2346" s="20">
        <v>171</v>
      </c>
      <c r="BO2346" s="20">
        <v>166</v>
      </c>
      <c r="BP2346" s="20"/>
      <c r="BQ2346" s="20"/>
      <c r="BR2346" s="20"/>
      <c r="BS2346" s="20"/>
      <c r="BT2346" s="20"/>
      <c r="BU2346" s="20"/>
      <c r="BV2346" s="20"/>
    </row>
    <row r="2347" spans="1:74" x14ac:dyDescent="0.25">
      <c r="A2347" s="20" t="s">
        <v>405</v>
      </c>
      <c r="B2347" s="20" t="s">
        <v>406</v>
      </c>
      <c r="C2347" s="20" t="s">
        <v>409</v>
      </c>
      <c r="D2347" s="1">
        <v>44549</v>
      </c>
      <c r="E2347">
        <v>150</v>
      </c>
      <c r="F2347">
        <v>10</v>
      </c>
      <c r="G2347">
        <v>7</v>
      </c>
      <c r="H2347">
        <v>5</v>
      </c>
      <c r="I2347">
        <v>2</v>
      </c>
      <c r="J2347">
        <v>73</v>
      </c>
      <c r="K2347">
        <v>8</v>
      </c>
      <c r="L2347">
        <v>11</v>
      </c>
      <c r="M2347">
        <v>3</v>
      </c>
      <c r="N2347">
        <v>131</v>
      </c>
      <c r="O2347">
        <v>103</v>
      </c>
      <c r="P2347">
        <v>5</v>
      </c>
      <c r="Q2347">
        <v>2</v>
      </c>
      <c r="R2347">
        <v>547</v>
      </c>
      <c r="S2347">
        <v>408</v>
      </c>
      <c r="T2347">
        <v>38</v>
      </c>
      <c r="U2347">
        <v>9</v>
      </c>
      <c r="V2347">
        <v>3</v>
      </c>
      <c r="W2347">
        <v>2148</v>
      </c>
      <c r="X2347">
        <v>902</v>
      </c>
      <c r="Y2347">
        <v>67</v>
      </c>
      <c r="Z2347">
        <v>338</v>
      </c>
      <c r="AA2347">
        <v>28</v>
      </c>
      <c r="AB2347">
        <v>1432</v>
      </c>
      <c r="AC2347">
        <v>592</v>
      </c>
      <c r="AD2347">
        <v>1</v>
      </c>
      <c r="AE2347">
        <v>318</v>
      </c>
      <c r="AF2347">
        <v>26</v>
      </c>
      <c r="AG2347">
        <v>289</v>
      </c>
      <c r="AH2347">
        <v>48</v>
      </c>
      <c r="AI2347">
        <v>2</v>
      </c>
      <c r="AJ2347">
        <v>71</v>
      </c>
      <c r="AK2347">
        <v>10</v>
      </c>
      <c r="AL2347">
        <v>192</v>
      </c>
      <c r="AM2347">
        <v>144</v>
      </c>
      <c r="AN2347">
        <v>13</v>
      </c>
      <c r="AO2347">
        <v>6</v>
      </c>
      <c r="AP2347">
        <v>0</v>
      </c>
      <c r="AQ2347">
        <v>0</v>
      </c>
      <c r="AR2347">
        <v>0</v>
      </c>
      <c r="AS2347">
        <v>0</v>
      </c>
      <c r="AT2347">
        <v>0</v>
      </c>
      <c r="AU2347">
        <v>0</v>
      </c>
      <c r="AV2347">
        <v>1</v>
      </c>
      <c r="AW2347">
        <v>0</v>
      </c>
      <c r="AX2347">
        <v>0</v>
      </c>
      <c r="AY2347">
        <v>0</v>
      </c>
      <c r="AZ2347">
        <v>0</v>
      </c>
      <c r="BA2347">
        <v>3</v>
      </c>
      <c r="BB2347">
        <v>0</v>
      </c>
      <c r="BC2347">
        <v>0</v>
      </c>
      <c r="BD2347">
        <v>0</v>
      </c>
      <c r="BE2347">
        <v>0</v>
      </c>
      <c r="BF2347">
        <v>0</v>
      </c>
      <c r="BG2347" s="20">
        <v>10</v>
      </c>
      <c r="BH2347" s="20">
        <v>4</v>
      </c>
      <c r="BI2347" s="20">
        <v>118</v>
      </c>
      <c r="BJ2347" s="20">
        <v>111</v>
      </c>
      <c r="BK2347" s="20">
        <v>481</v>
      </c>
      <c r="BL2347" s="20">
        <v>1606</v>
      </c>
      <c r="BM2347" s="20">
        <v>1038</v>
      </c>
      <c r="BN2347" s="20">
        <v>175</v>
      </c>
      <c r="BO2347" s="20">
        <v>168</v>
      </c>
      <c r="BP2347" s="20">
        <v>7137</v>
      </c>
      <c r="BQ2347" s="20">
        <v>1229</v>
      </c>
      <c r="BR2347" s="20">
        <v>0</v>
      </c>
      <c r="BS2347" s="20">
        <v>29</v>
      </c>
      <c r="BT2347" s="20">
        <v>2486</v>
      </c>
      <c r="BU2347" s="20">
        <v>317</v>
      </c>
      <c r="BV2347" s="20">
        <v>3930</v>
      </c>
    </row>
    <row r="2348" spans="1:74" x14ac:dyDescent="0.25">
      <c r="A2348" s="20" t="s">
        <v>405</v>
      </c>
      <c r="B2348" s="20" t="s">
        <v>406</v>
      </c>
      <c r="C2348" s="20" t="s">
        <v>409</v>
      </c>
      <c r="D2348" s="1">
        <v>44558</v>
      </c>
      <c r="E2348">
        <v>148</v>
      </c>
      <c r="F2348">
        <v>11</v>
      </c>
      <c r="G2348">
        <v>8</v>
      </c>
      <c r="H2348">
        <v>4</v>
      </c>
      <c r="I2348">
        <v>2</v>
      </c>
      <c r="J2348">
        <v>81</v>
      </c>
      <c r="K2348">
        <v>8</v>
      </c>
      <c r="L2348">
        <v>11</v>
      </c>
      <c r="M2348">
        <v>3</v>
      </c>
      <c r="N2348">
        <v>131</v>
      </c>
      <c r="O2348">
        <v>101</v>
      </c>
      <c r="P2348">
        <v>5</v>
      </c>
      <c r="Q2348">
        <v>4</v>
      </c>
      <c r="R2348">
        <v>547</v>
      </c>
      <c r="S2348">
        <v>413</v>
      </c>
      <c r="T2348">
        <v>36</v>
      </c>
      <c r="U2348">
        <v>9</v>
      </c>
      <c r="V2348">
        <v>4</v>
      </c>
      <c r="W2348">
        <v>2153</v>
      </c>
      <c r="X2348">
        <v>1001</v>
      </c>
      <c r="Y2348">
        <v>66</v>
      </c>
      <c r="Z2348">
        <v>338</v>
      </c>
      <c r="AA2348">
        <v>29</v>
      </c>
      <c r="AB2348">
        <v>1435</v>
      </c>
      <c r="AC2348">
        <v>653</v>
      </c>
      <c r="AD2348">
        <v>1</v>
      </c>
      <c r="AE2348">
        <v>319</v>
      </c>
      <c r="AF2348">
        <v>27</v>
      </c>
      <c r="AG2348">
        <v>287</v>
      </c>
      <c r="AH2348">
        <v>68</v>
      </c>
      <c r="AI2348">
        <v>2</v>
      </c>
      <c r="AJ2348">
        <v>67</v>
      </c>
      <c r="AK2348">
        <v>10</v>
      </c>
      <c r="AL2348">
        <v>195</v>
      </c>
      <c r="AM2348">
        <v>148</v>
      </c>
      <c r="AN2348">
        <v>13</v>
      </c>
      <c r="AO2348">
        <v>6</v>
      </c>
      <c r="AP2348">
        <v>1</v>
      </c>
      <c r="AQ2348">
        <v>0</v>
      </c>
      <c r="AR2348">
        <v>0</v>
      </c>
      <c r="AS2348">
        <v>0</v>
      </c>
      <c r="AT2348">
        <v>0</v>
      </c>
      <c r="AU2348">
        <v>0</v>
      </c>
      <c r="AV2348">
        <v>1</v>
      </c>
      <c r="AW2348">
        <v>0</v>
      </c>
      <c r="AX2348">
        <v>0</v>
      </c>
      <c r="AY2348">
        <v>0</v>
      </c>
      <c r="AZ2348">
        <v>0</v>
      </c>
      <c r="BA2348">
        <v>3</v>
      </c>
      <c r="BB2348">
        <v>0</v>
      </c>
      <c r="BC2348">
        <v>0</v>
      </c>
      <c r="BD2348">
        <v>0</v>
      </c>
      <c r="BE2348">
        <v>0</v>
      </c>
      <c r="BF2348">
        <v>0</v>
      </c>
      <c r="BG2348" s="20">
        <v>11</v>
      </c>
      <c r="BH2348" s="20">
        <v>3</v>
      </c>
      <c r="BI2348" s="20">
        <v>116</v>
      </c>
      <c r="BJ2348" s="20">
        <v>109</v>
      </c>
      <c r="BK2348" s="20">
        <v>481</v>
      </c>
      <c r="BL2348" s="20">
        <v>1616</v>
      </c>
      <c r="BM2348" s="20">
        <v>1040</v>
      </c>
      <c r="BN2348" s="20">
        <v>176</v>
      </c>
      <c r="BO2348" s="20">
        <v>170</v>
      </c>
      <c r="BP2348" s="20">
        <v>7140</v>
      </c>
      <c r="BQ2348" s="20">
        <v>1586</v>
      </c>
      <c r="BR2348" s="20">
        <v>0</v>
      </c>
      <c r="BS2348" s="20">
        <v>28</v>
      </c>
      <c r="BT2348" s="20">
        <v>2463</v>
      </c>
      <c r="BU2348" s="20">
        <v>326</v>
      </c>
      <c r="BV2348" s="20">
        <v>3944</v>
      </c>
    </row>
    <row r="2349" spans="1:74" x14ac:dyDescent="0.25">
      <c r="A2349" s="20" t="s">
        <v>405</v>
      </c>
      <c r="B2349" s="20" t="s">
        <v>406</v>
      </c>
      <c r="C2349" s="20" t="s">
        <v>409</v>
      </c>
      <c r="D2349" s="1">
        <v>44564</v>
      </c>
      <c r="E2349">
        <v>148</v>
      </c>
      <c r="F2349">
        <v>11</v>
      </c>
      <c r="G2349">
        <v>8</v>
      </c>
      <c r="H2349">
        <v>4</v>
      </c>
      <c r="I2349">
        <v>2</v>
      </c>
      <c r="J2349">
        <v>82</v>
      </c>
      <c r="K2349">
        <v>8</v>
      </c>
      <c r="L2349">
        <v>11</v>
      </c>
      <c r="M2349">
        <v>3</v>
      </c>
      <c r="N2349">
        <v>135</v>
      </c>
      <c r="O2349">
        <v>101</v>
      </c>
      <c r="P2349">
        <v>5</v>
      </c>
      <c r="Q2349">
        <v>7</v>
      </c>
      <c r="R2349">
        <v>550</v>
      </c>
      <c r="S2349">
        <v>414</v>
      </c>
      <c r="T2349">
        <v>36</v>
      </c>
      <c r="U2349">
        <v>9</v>
      </c>
      <c r="V2349">
        <v>5</v>
      </c>
      <c r="W2349">
        <v>2138</v>
      </c>
      <c r="X2349">
        <v>1036</v>
      </c>
      <c r="Y2349">
        <v>66</v>
      </c>
      <c r="Z2349">
        <v>332</v>
      </c>
      <c r="AA2349">
        <v>29</v>
      </c>
      <c r="AB2349">
        <v>1436</v>
      </c>
      <c r="AC2349">
        <v>671</v>
      </c>
      <c r="AD2349">
        <v>1</v>
      </c>
      <c r="AE2349">
        <v>318</v>
      </c>
      <c r="AF2349">
        <v>27</v>
      </c>
      <c r="AG2349">
        <v>290</v>
      </c>
      <c r="AH2349">
        <v>76</v>
      </c>
      <c r="AI2349">
        <v>3</v>
      </c>
      <c r="AJ2349">
        <v>66</v>
      </c>
      <c r="AK2349">
        <v>10</v>
      </c>
      <c r="AL2349">
        <v>194</v>
      </c>
      <c r="AM2349">
        <v>147</v>
      </c>
      <c r="AN2349">
        <v>13</v>
      </c>
      <c r="AO2349">
        <v>6</v>
      </c>
      <c r="AP2349">
        <v>1</v>
      </c>
      <c r="AQ2349">
        <v>0</v>
      </c>
      <c r="AR2349">
        <v>0</v>
      </c>
      <c r="AS2349">
        <v>0</v>
      </c>
      <c r="AT2349">
        <v>0</v>
      </c>
      <c r="AU2349">
        <v>0</v>
      </c>
      <c r="AV2349">
        <v>1</v>
      </c>
      <c r="AW2349">
        <v>0</v>
      </c>
      <c r="AX2349">
        <v>0</v>
      </c>
      <c r="AY2349">
        <v>0</v>
      </c>
      <c r="AZ2349">
        <v>0</v>
      </c>
      <c r="BA2349">
        <v>3</v>
      </c>
      <c r="BB2349">
        <v>0</v>
      </c>
      <c r="BC2349">
        <v>0</v>
      </c>
      <c r="BD2349">
        <v>0</v>
      </c>
      <c r="BE2349">
        <v>0</v>
      </c>
      <c r="BF2349">
        <v>0</v>
      </c>
      <c r="BG2349" s="20">
        <v>11</v>
      </c>
      <c r="BH2349" s="20">
        <v>3</v>
      </c>
      <c r="BI2349" s="20">
        <v>117</v>
      </c>
      <c r="BJ2349" s="20">
        <v>109</v>
      </c>
      <c r="BK2349" s="20">
        <v>482</v>
      </c>
      <c r="BL2349" s="20">
        <v>1609</v>
      </c>
      <c r="BM2349" s="20">
        <v>1043</v>
      </c>
      <c r="BN2349" s="20">
        <v>181</v>
      </c>
      <c r="BO2349" s="20">
        <v>169</v>
      </c>
      <c r="BP2349" s="20">
        <v>7147</v>
      </c>
      <c r="BQ2349" s="20">
        <v>1695</v>
      </c>
      <c r="BR2349" s="20">
        <v>0</v>
      </c>
      <c r="BS2349" s="20">
        <v>29</v>
      </c>
      <c r="BT2349" s="20">
        <v>2455</v>
      </c>
      <c r="BU2349" s="20">
        <v>328</v>
      </c>
      <c r="BV2349" s="20">
        <v>3957</v>
      </c>
    </row>
    <row r="2350" spans="1:74" x14ac:dyDescent="0.25">
      <c r="A2350" s="20" t="s">
        <v>405</v>
      </c>
      <c r="B2350" s="20" t="s">
        <v>406</v>
      </c>
      <c r="C2350" s="20" t="s">
        <v>409</v>
      </c>
      <c r="D2350" s="1">
        <v>44570</v>
      </c>
      <c r="E2350">
        <v>148</v>
      </c>
      <c r="F2350">
        <v>12</v>
      </c>
      <c r="G2350">
        <v>9</v>
      </c>
      <c r="H2350">
        <v>4</v>
      </c>
      <c r="I2350">
        <v>3</v>
      </c>
      <c r="J2350">
        <v>86</v>
      </c>
      <c r="K2350">
        <v>7</v>
      </c>
      <c r="L2350">
        <v>11</v>
      </c>
      <c r="M2350">
        <v>3</v>
      </c>
      <c r="N2350">
        <v>133</v>
      </c>
      <c r="O2350">
        <v>104</v>
      </c>
      <c r="P2350">
        <v>6</v>
      </c>
      <c r="Q2350">
        <v>1</v>
      </c>
      <c r="R2350">
        <v>552</v>
      </c>
      <c r="S2350">
        <v>420</v>
      </c>
      <c r="T2350">
        <v>36</v>
      </c>
      <c r="U2350">
        <v>11</v>
      </c>
      <c r="V2350">
        <v>5</v>
      </c>
      <c r="W2350">
        <v>2138</v>
      </c>
      <c r="X2350">
        <v>1071</v>
      </c>
      <c r="Y2350">
        <v>66</v>
      </c>
      <c r="Z2350">
        <v>330</v>
      </c>
      <c r="AA2350">
        <v>27</v>
      </c>
      <c r="AB2350">
        <v>1432</v>
      </c>
      <c r="AC2350">
        <v>701</v>
      </c>
      <c r="AD2350">
        <v>1</v>
      </c>
      <c r="AE2350">
        <v>317</v>
      </c>
      <c r="AF2350">
        <v>26</v>
      </c>
      <c r="AG2350">
        <v>292</v>
      </c>
      <c r="AH2350">
        <v>84</v>
      </c>
      <c r="AI2350">
        <v>3</v>
      </c>
      <c r="AJ2350">
        <v>66</v>
      </c>
      <c r="AK2350">
        <v>10</v>
      </c>
      <c r="AL2350">
        <v>197</v>
      </c>
      <c r="AM2350">
        <v>151</v>
      </c>
      <c r="AN2350">
        <v>14</v>
      </c>
      <c r="AO2350">
        <v>6</v>
      </c>
      <c r="AP2350">
        <v>1</v>
      </c>
      <c r="AQ2350">
        <v>0</v>
      </c>
      <c r="AR2350">
        <v>0</v>
      </c>
      <c r="AS2350">
        <v>0</v>
      </c>
      <c r="AT2350">
        <v>0</v>
      </c>
      <c r="AU2350">
        <v>0</v>
      </c>
      <c r="AV2350">
        <v>0</v>
      </c>
      <c r="AW2350">
        <v>0</v>
      </c>
      <c r="AX2350">
        <v>0</v>
      </c>
      <c r="AY2350">
        <v>0</v>
      </c>
      <c r="AZ2350">
        <v>0</v>
      </c>
      <c r="BA2350">
        <v>2</v>
      </c>
      <c r="BB2350">
        <v>0</v>
      </c>
      <c r="BC2350">
        <v>0</v>
      </c>
      <c r="BD2350">
        <v>0</v>
      </c>
      <c r="BE2350">
        <v>0</v>
      </c>
      <c r="BF2350">
        <v>0</v>
      </c>
      <c r="BG2350" s="20">
        <v>12</v>
      </c>
      <c r="BH2350" s="20">
        <v>4</v>
      </c>
      <c r="BI2350" s="20">
        <v>118</v>
      </c>
      <c r="BJ2350" s="20">
        <v>114</v>
      </c>
      <c r="BK2350" s="20">
        <v>483</v>
      </c>
      <c r="BL2350" s="20">
        <v>1615</v>
      </c>
      <c r="BM2350" s="20">
        <v>1039</v>
      </c>
      <c r="BN2350" s="20">
        <v>185</v>
      </c>
      <c r="BO2350" s="20">
        <v>171</v>
      </c>
      <c r="BP2350" s="20">
        <v>7146</v>
      </c>
      <c r="BQ2350" s="20">
        <v>1825</v>
      </c>
      <c r="BR2350" s="20">
        <v>0</v>
      </c>
      <c r="BS2350" s="20">
        <v>29</v>
      </c>
      <c r="BT2350" s="20">
        <v>2441</v>
      </c>
      <c r="BU2350" s="20">
        <v>318</v>
      </c>
      <c r="BV2350" s="20">
        <v>3977</v>
      </c>
    </row>
    <row r="2351" spans="1:74" x14ac:dyDescent="0.25">
      <c r="A2351" s="20" t="s">
        <v>405</v>
      </c>
      <c r="B2351" s="20" t="s">
        <v>406</v>
      </c>
      <c r="C2351" s="20" t="s">
        <v>409</v>
      </c>
      <c r="D2351" s="1">
        <v>44577</v>
      </c>
      <c r="E2351">
        <v>152</v>
      </c>
      <c r="F2351">
        <v>12</v>
      </c>
      <c r="G2351">
        <v>9</v>
      </c>
      <c r="H2351">
        <v>4</v>
      </c>
      <c r="I2351">
        <v>3</v>
      </c>
      <c r="J2351">
        <v>92</v>
      </c>
      <c r="K2351">
        <v>7</v>
      </c>
      <c r="L2351">
        <v>11</v>
      </c>
      <c r="M2351">
        <v>3</v>
      </c>
      <c r="N2351">
        <v>129</v>
      </c>
      <c r="O2351">
        <v>100</v>
      </c>
      <c r="P2351">
        <v>7</v>
      </c>
      <c r="Q2351">
        <v>1</v>
      </c>
      <c r="R2351">
        <v>553</v>
      </c>
      <c r="S2351">
        <v>422</v>
      </c>
      <c r="T2351">
        <v>35</v>
      </c>
      <c r="U2351">
        <v>12</v>
      </c>
      <c r="V2351">
        <v>7</v>
      </c>
      <c r="W2351">
        <v>2129</v>
      </c>
      <c r="X2351">
        <v>1092</v>
      </c>
      <c r="Y2351">
        <v>66</v>
      </c>
      <c r="Z2351">
        <v>322</v>
      </c>
      <c r="AA2351">
        <v>27</v>
      </c>
      <c r="AB2351">
        <v>1431</v>
      </c>
      <c r="AC2351">
        <v>717</v>
      </c>
      <c r="AD2351">
        <v>1</v>
      </c>
      <c r="AE2351">
        <v>315</v>
      </c>
      <c r="AF2351">
        <v>27</v>
      </c>
      <c r="AG2351">
        <v>294</v>
      </c>
      <c r="AH2351">
        <v>92</v>
      </c>
      <c r="AI2351">
        <v>3</v>
      </c>
      <c r="AJ2351">
        <v>67</v>
      </c>
      <c r="AK2351">
        <v>9</v>
      </c>
      <c r="AL2351">
        <v>197</v>
      </c>
      <c r="AM2351">
        <v>154</v>
      </c>
      <c r="AN2351">
        <v>15</v>
      </c>
      <c r="AO2351">
        <v>5</v>
      </c>
      <c r="AP2351">
        <v>1</v>
      </c>
      <c r="AQ2351">
        <v>0</v>
      </c>
      <c r="AR2351">
        <v>0</v>
      </c>
      <c r="AS2351">
        <v>0</v>
      </c>
      <c r="AT2351">
        <v>0</v>
      </c>
      <c r="AU2351">
        <v>0</v>
      </c>
      <c r="AV2351">
        <v>0</v>
      </c>
      <c r="AW2351">
        <v>0</v>
      </c>
      <c r="AX2351">
        <v>0</v>
      </c>
      <c r="AY2351">
        <v>0</v>
      </c>
      <c r="AZ2351">
        <v>0</v>
      </c>
      <c r="BA2351">
        <v>2</v>
      </c>
      <c r="BB2351">
        <v>0</v>
      </c>
      <c r="BC2351">
        <v>0</v>
      </c>
      <c r="BD2351">
        <v>0</v>
      </c>
      <c r="BE2351">
        <v>0</v>
      </c>
      <c r="BF2351">
        <v>0</v>
      </c>
      <c r="BG2351" s="20">
        <v>12</v>
      </c>
      <c r="BH2351" s="20">
        <v>4</v>
      </c>
      <c r="BI2351" s="20">
        <v>123</v>
      </c>
      <c r="BJ2351" s="20">
        <v>110</v>
      </c>
      <c r="BK2351" s="20">
        <v>482</v>
      </c>
      <c r="BL2351" s="20">
        <v>1621</v>
      </c>
      <c r="BM2351" s="20">
        <v>1039</v>
      </c>
      <c r="BN2351" s="20">
        <v>190</v>
      </c>
      <c r="BO2351" s="20">
        <v>171</v>
      </c>
      <c r="BP2351" s="20">
        <v>7138</v>
      </c>
      <c r="BQ2351" s="20">
        <v>1945</v>
      </c>
      <c r="BR2351" s="20">
        <v>0</v>
      </c>
      <c r="BS2351" s="20">
        <v>27</v>
      </c>
      <c r="BT2351" s="20">
        <v>2416</v>
      </c>
      <c r="BU2351" s="20">
        <v>317</v>
      </c>
      <c r="BV2351" s="20">
        <v>3990</v>
      </c>
    </row>
    <row r="2352" spans="1:74" x14ac:dyDescent="0.25">
      <c r="A2352" s="20" t="s">
        <v>405</v>
      </c>
      <c r="B2352" s="20" t="s">
        <v>406</v>
      </c>
      <c r="C2352" s="20" t="s">
        <v>409</v>
      </c>
      <c r="D2352" s="1">
        <v>44584</v>
      </c>
      <c r="E2352">
        <v>153</v>
      </c>
      <c r="F2352">
        <v>12</v>
      </c>
      <c r="G2352">
        <v>9</v>
      </c>
      <c r="H2352">
        <v>4</v>
      </c>
      <c r="I2352">
        <v>3</v>
      </c>
      <c r="J2352">
        <v>93</v>
      </c>
      <c r="K2352">
        <v>7</v>
      </c>
      <c r="L2352">
        <v>11</v>
      </c>
      <c r="M2352">
        <v>3</v>
      </c>
      <c r="N2352">
        <v>128</v>
      </c>
      <c r="O2352">
        <v>100</v>
      </c>
      <c r="P2352">
        <v>6</v>
      </c>
      <c r="Q2352">
        <v>1</v>
      </c>
      <c r="R2352">
        <v>556</v>
      </c>
      <c r="S2352">
        <v>425</v>
      </c>
      <c r="T2352">
        <v>35</v>
      </c>
      <c r="U2352">
        <v>15</v>
      </c>
      <c r="V2352">
        <v>7</v>
      </c>
      <c r="W2352">
        <v>2137</v>
      </c>
      <c r="X2352">
        <v>1107</v>
      </c>
      <c r="Y2352">
        <v>65</v>
      </c>
      <c r="Z2352">
        <v>324</v>
      </c>
      <c r="AA2352">
        <v>29</v>
      </c>
      <c r="AB2352">
        <v>1428</v>
      </c>
      <c r="AC2352">
        <v>717</v>
      </c>
      <c r="AD2352">
        <v>1</v>
      </c>
      <c r="AE2352">
        <v>313</v>
      </c>
      <c r="AF2352">
        <v>27</v>
      </c>
      <c r="AG2352">
        <v>296</v>
      </c>
      <c r="AH2352">
        <v>93</v>
      </c>
      <c r="AI2352">
        <v>3</v>
      </c>
      <c r="AJ2352">
        <v>67</v>
      </c>
      <c r="AK2352">
        <v>10</v>
      </c>
      <c r="AL2352">
        <v>197</v>
      </c>
      <c r="AM2352">
        <v>155</v>
      </c>
      <c r="AN2352">
        <v>14</v>
      </c>
      <c r="AO2352">
        <v>5</v>
      </c>
      <c r="AP2352">
        <v>1</v>
      </c>
      <c r="AQ2352">
        <v>0</v>
      </c>
      <c r="AR2352">
        <v>0</v>
      </c>
      <c r="AS2352">
        <v>0</v>
      </c>
      <c r="AT2352">
        <v>0</v>
      </c>
      <c r="AU2352">
        <v>0</v>
      </c>
      <c r="AV2352">
        <v>0</v>
      </c>
      <c r="AW2352">
        <v>0</v>
      </c>
      <c r="AX2352">
        <v>0</v>
      </c>
      <c r="AY2352">
        <v>0</v>
      </c>
      <c r="AZ2352">
        <v>0</v>
      </c>
      <c r="BA2352">
        <v>1</v>
      </c>
      <c r="BB2352">
        <v>0</v>
      </c>
      <c r="BC2352">
        <v>0</v>
      </c>
      <c r="BD2352">
        <v>0</v>
      </c>
      <c r="BE2352">
        <v>0</v>
      </c>
      <c r="BF2352">
        <v>0</v>
      </c>
      <c r="BG2352" s="20">
        <v>12</v>
      </c>
      <c r="BH2352" s="20">
        <v>4</v>
      </c>
      <c r="BI2352" s="20">
        <v>124</v>
      </c>
      <c r="BJ2352" s="20">
        <v>110</v>
      </c>
      <c r="BK2352" s="20">
        <v>482</v>
      </c>
      <c r="BL2352" s="20">
        <v>1629</v>
      </c>
      <c r="BM2352" s="20">
        <v>1038</v>
      </c>
      <c r="BN2352" s="20">
        <v>191</v>
      </c>
      <c r="BO2352" s="20">
        <v>172</v>
      </c>
      <c r="BP2352" s="20">
        <v>7141</v>
      </c>
      <c r="BQ2352" s="20">
        <v>1969</v>
      </c>
      <c r="BR2352" s="20">
        <v>0</v>
      </c>
      <c r="BS2352" s="20">
        <v>27</v>
      </c>
      <c r="BT2352" s="20">
        <v>2411</v>
      </c>
      <c r="BU2352" s="20">
        <v>320</v>
      </c>
      <c r="BV2352" s="20">
        <v>3992</v>
      </c>
    </row>
    <row r="2353" spans="1:74" x14ac:dyDescent="0.25">
      <c r="A2353" s="20" t="s">
        <v>405</v>
      </c>
      <c r="B2353" s="20" t="s">
        <v>406</v>
      </c>
      <c r="C2353" s="20" t="s">
        <v>409</v>
      </c>
      <c r="D2353" s="1">
        <v>44591</v>
      </c>
      <c r="E2353">
        <v>154</v>
      </c>
      <c r="F2353">
        <v>12</v>
      </c>
      <c r="G2353">
        <v>9</v>
      </c>
      <c r="H2353">
        <v>4</v>
      </c>
      <c r="I2353">
        <v>3</v>
      </c>
      <c r="J2353">
        <v>96</v>
      </c>
      <c r="K2353">
        <v>7</v>
      </c>
      <c r="L2353">
        <v>11</v>
      </c>
      <c r="M2353">
        <v>2</v>
      </c>
      <c r="N2353">
        <v>129</v>
      </c>
      <c r="O2353">
        <v>100</v>
      </c>
      <c r="P2353">
        <v>6</v>
      </c>
      <c r="Q2353">
        <v>2</v>
      </c>
      <c r="R2353">
        <v>559</v>
      </c>
      <c r="S2353">
        <v>429</v>
      </c>
      <c r="T2353">
        <v>35</v>
      </c>
      <c r="U2353">
        <v>14</v>
      </c>
      <c r="V2353">
        <v>7</v>
      </c>
      <c r="W2353">
        <v>2138</v>
      </c>
      <c r="X2353">
        <v>1112</v>
      </c>
      <c r="Y2353">
        <v>64</v>
      </c>
      <c r="Z2353">
        <v>322</v>
      </c>
      <c r="AA2353">
        <v>29</v>
      </c>
      <c r="AB2353">
        <v>1427</v>
      </c>
      <c r="AC2353">
        <v>733</v>
      </c>
      <c r="AD2353">
        <v>1</v>
      </c>
      <c r="AE2353">
        <v>310</v>
      </c>
      <c r="AF2353">
        <v>26</v>
      </c>
      <c r="AG2353">
        <v>298</v>
      </c>
      <c r="AH2353">
        <v>94</v>
      </c>
      <c r="AI2353">
        <v>3</v>
      </c>
      <c r="AJ2353">
        <v>68</v>
      </c>
      <c r="AK2353">
        <v>10</v>
      </c>
      <c r="AL2353">
        <v>197</v>
      </c>
      <c r="AM2353">
        <v>157</v>
      </c>
      <c r="AN2353">
        <v>14</v>
      </c>
      <c r="AO2353">
        <v>6</v>
      </c>
      <c r="AP2353">
        <v>0</v>
      </c>
      <c r="AQ2353">
        <v>0</v>
      </c>
      <c r="AR2353">
        <v>0</v>
      </c>
      <c r="AS2353">
        <v>0</v>
      </c>
      <c r="AT2353">
        <v>0</v>
      </c>
      <c r="AU2353">
        <v>0</v>
      </c>
      <c r="AV2353">
        <v>0</v>
      </c>
      <c r="AW2353">
        <v>0</v>
      </c>
      <c r="AX2353">
        <v>0</v>
      </c>
      <c r="AY2353">
        <v>0</v>
      </c>
      <c r="AZ2353">
        <v>0</v>
      </c>
      <c r="BA2353">
        <v>1</v>
      </c>
      <c r="BB2353">
        <v>0</v>
      </c>
      <c r="BC2353">
        <v>0</v>
      </c>
      <c r="BD2353">
        <v>0</v>
      </c>
      <c r="BE2353">
        <v>0</v>
      </c>
      <c r="BF2353">
        <v>0</v>
      </c>
      <c r="BG2353" s="20">
        <v>12</v>
      </c>
      <c r="BH2353" s="20">
        <v>4</v>
      </c>
      <c r="BI2353" s="20">
        <v>125</v>
      </c>
      <c r="BJ2353" s="20">
        <v>110</v>
      </c>
      <c r="BK2353" s="20">
        <v>486</v>
      </c>
      <c r="BL2353" s="20">
        <v>1634</v>
      </c>
      <c r="BM2353" s="20">
        <v>1040</v>
      </c>
      <c r="BN2353" s="20">
        <v>195</v>
      </c>
      <c r="BO2353" s="20">
        <v>172</v>
      </c>
      <c r="BP2353" s="20">
        <v>7164</v>
      </c>
      <c r="BQ2353" s="20">
        <v>2023</v>
      </c>
      <c r="BR2353" s="20">
        <v>0</v>
      </c>
      <c r="BS2353" s="20">
        <v>27</v>
      </c>
      <c r="BT2353" s="20">
        <v>2396</v>
      </c>
      <c r="BU2353" s="20">
        <v>325</v>
      </c>
      <c r="BV2353" s="20">
        <v>4020</v>
      </c>
    </row>
    <row r="2354" spans="1:74" x14ac:dyDescent="0.25">
      <c r="A2354" s="20" t="s">
        <v>405</v>
      </c>
      <c r="B2354" s="20" t="s">
        <v>406</v>
      </c>
      <c r="C2354" s="20" t="s">
        <v>409</v>
      </c>
      <c r="D2354" s="1">
        <v>44599</v>
      </c>
      <c r="E2354">
        <v>156</v>
      </c>
      <c r="F2354">
        <v>13</v>
      </c>
      <c r="G2354">
        <v>10</v>
      </c>
      <c r="H2354">
        <v>4</v>
      </c>
      <c r="I2354">
        <v>3</v>
      </c>
      <c r="J2354">
        <v>97</v>
      </c>
      <c r="K2354">
        <v>7</v>
      </c>
      <c r="L2354">
        <v>12</v>
      </c>
      <c r="M2354">
        <v>2</v>
      </c>
      <c r="N2354">
        <v>127</v>
      </c>
      <c r="O2354">
        <v>98</v>
      </c>
      <c r="P2354">
        <v>6</v>
      </c>
      <c r="Q2354">
        <v>2</v>
      </c>
      <c r="R2354">
        <v>561</v>
      </c>
      <c r="S2354">
        <v>432</v>
      </c>
      <c r="T2354">
        <v>35</v>
      </c>
      <c r="U2354">
        <v>14</v>
      </c>
      <c r="V2354">
        <v>7</v>
      </c>
      <c r="W2354">
        <v>2126</v>
      </c>
      <c r="X2354">
        <v>1116</v>
      </c>
      <c r="Y2354">
        <v>63</v>
      </c>
      <c r="Z2354">
        <v>317</v>
      </c>
      <c r="AA2354">
        <v>29</v>
      </c>
      <c r="AB2354">
        <v>1427</v>
      </c>
      <c r="AC2354">
        <v>740</v>
      </c>
      <c r="AD2354">
        <v>1</v>
      </c>
      <c r="AE2354">
        <v>306</v>
      </c>
      <c r="AF2354">
        <v>29</v>
      </c>
      <c r="AG2354">
        <v>295</v>
      </c>
      <c r="AH2354">
        <v>95</v>
      </c>
      <c r="AI2354">
        <v>3</v>
      </c>
      <c r="AJ2354">
        <v>68</v>
      </c>
      <c r="AK2354">
        <v>10</v>
      </c>
      <c r="AL2354">
        <v>195</v>
      </c>
      <c r="AM2354">
        <v>154</v>
      </c>
      <c r="AN2354">
        <v>14</v>
      </c>
      <c r="AO2354">
        <v>6</v>
      </c>
      <c r="AP2354">
        <v>0</v>
      </c>
      <c r="AQ2354">
        <v>0</v>
      </c>
      <c r="AR2354">
        <v>0</v>
      </c>
      <c r="AS2354">
        <v>0</v>
      </c>
      <c r="AT2354">
        <v>0</v>
      </c>
      <c r="AU2354">
        <v>0</v>
      </c>
      <c r="AV2354">
        <v>0</v>
      </c>
      <c r="AW2354">
        <v>0</v>
      </c>
      <c r="AX2354">
        <v>0</v>
      </c>
      <c r="AY2354">
        <v>0</v>
      </c>
      <c r="AZ2354">
        <v>0</v>
      </c>
      <c r="BA2354">
        <v>1</v>
      </c>
      <c r="BB2354">
        <v>0</v>
      </c>
      <c r="BC2354">
        <v>0</v>
      </c>
      <c r="BD2354">
        <v>0</v>
      </c>
      <c r="BE2354">
        <v>0</v>
      </c>
      <c r="BF2354">
        <v>0</v>
      </c>
      <c r="BG2354" s="20">
        <v>13</v>
      </c>
      <c r="BH2354" s="20">
        <v>4</v>
      </c>
      <c r="BI2354" s="20">
        <v>127</v>
      </c>
      <c r="BJ2354" s="20">
        <v>108</v>
      </c>
      <c r="BK2354" s="20">
        <v>488</v>
      </c>
      <c r="BL2354" s="20">
        <v>1632</v>
      </c>
      <c r="BM2354" s="20">
        <v>1042</v>
      </c>
      <c r="BN2354" s="20">
        <v>192</v>
      </c>
      <c r="BO2354" s="20">
        <v>169</v>
      </c>
      <c r="BP2354" s="20">
        <v>7133</v>
      </c>
      <c r="BQ2354" s="20">
        <v>2050</v>
      </c>
      <c r="BR2354" s="20">
        <v>0</v>
      </c>
      <c r="BS2354" s="20">
        <v>26</v>
      </c>
      <c r="BT2354" s="20">
        <v>2373</v>
      </c>
      <c r="BU2354" s="20">
        <v>334</v>
      </c>
      <c r="BV2354" s="20">
        <v>4011</v>
      </c>
    </row>
    <row r="2355" spans="1:74" x14ac:dyDescent="0.25">
      <c r="A2355" s="20" t="s">
        <v>405</v>
      </c>
      <c r="B2355" s="20" t="s">
        <v>406</v>
      </c>
      <c r="C2355" s="20" t="s">
        <v>409</v>
      </c>
      <c r="D2355" s="1">
        <v>44606</v>
      </c>
      <c r="E2355">
        <v>157</v>
      </c>
      <c r="F2355">
        <v>13</v>
      </c>
      <c r="G2355">
        <v>10</v>
      </c>
      <c r="H2355">
        <v>4</v>
      </c>
      <c r="I2355">
        <v>3</v>
      </c>
      <c r="J2355">
        <v>96</v>
      </c>
      <c r="K2355">
        <v>7</v>
      </c>
      <c r="L2355">
        <v>12</v>
      </c>
      <c r="M2355">
        <v>2</v>
      </c>
      <c r="N2355">
        <v>126</v>
      </c>
      <c r="O2355">
        <v>97</v>
      </c>
      <c r="P2355">
        <v>6</v>
      </c>
      <c r="Q2355">
        <v>2</v>
      </c>
      <c r="R2355">
        <v>563</v>
      </c>
      <c r="S2355">
        <v>433</v>
      </c>
      <c r="T2355">
        <v>35</v>
      </c>
      <c r="U2355">
        <v>15</v>
      </c>
      <c r="V2355">
        <v>8</v>
      </c>
      <c r="W2355">
        <v>2132</v>
      </c>
      <c r="X2355">
        <v>1128</v>
      </c>
      <c r="Y2355">
        <v>63</v>
      </c>
      <c r="Z2355">
        <v>318</v>
      </c>
      <c r="AA2355">
        <v>30</v>
      </c>
      <c r="AB2355">
        <v>1424</v>
      </c>
      <c r="AC2355">
        <v>742</v>
      </c>
      <c r="AD2355">
        <v>1</v>
      </c>
      <c r="AE2355">
        <v>304</v>
      </c>
      <c r="AF2355">
        <v>30</v>
      </c>
      <c r="AG2355">
        <v>297</v>
      </c>
      <c r="AH2355">
        <v>100</v>
      </c>
      <c r="AI2355">
        <v>3</v>
      </c>
      <c r="AJ2355">
        <v>68</v>
      </c>
      <c r="AK2355">
        <v>10</v>
      </c>
      <c r="AL2355">
        <v>195</v>
      </c>
      <c r="AM2355">
        <v>155</v>
      </c>
      <c r="AN2355">
        <v>14</v>
      </c>
      <c r="AO2355">
        <v>5</v>
      </c>
      <c r="AP2355">
        <v>0</v>
      </c>
      <c r="AQ2355">
        <v>0</v>
      </c>
      <c r="AR2355">
        <v>0</v>
      </c>
      <c r="AS2355">
        <v>0</v>
      </c>
      <c r="AT2355">
        <v>0</v>
      </c>
      <c r="AU2355">
        <v>0</v>
      </c>
      <c r="AV2355">
        <v>0</v>
      </c>
      <c r="AW2355">
        <v>0</v>
      </c>
      <c r="AX2355">
        <v>0</v>
      </c>
      <c r="AY2355">
        <v>0</v>
      </c>
      <c r="AZ2355">
        <v>0</v>
      </c>
      <c r="BA2355">
        <v>1</v>
      </c>
      <c r="BB2355">
        <v>0</v>
      </c>
      <c r="BC2355">
        <v>0</v>
      </c>
      <c r="BD2355">
        <v>0</v>
      </c>
      <c r="BE2355">
        <v>0</v>
      </c>
      <c r="BF2355">
        <v>0</v>
      </c>
      <c r="BG2355" s="20">
        <v>13</v>
      </c>
      <c r="BH2355" s="20">
        <v>4</v>
      </c>
      <c r="BI2355" s="20">
        <v>127</v>
      </c>
      <c r="BJ2355" s="20">
        <v>107</v>
      </c>
      <c r="BK2355" s="20">
        <v>491</v>
      </c>
      <c r="BL2355" s="20">
        <v>1637</v>
      </c>
      <c r="BM2355" s="20">
        <v>1042</v>
      </c>
      <c r="BN2355" s="20">
        <v>197</v>
      </c>
      <c r="BO2355" s="20">
        <v>170</v>
      </c>
      <c r="BP2355" s="20">
        <v>7139</v>
      </c>
      <c r="BQ2355" s="20">
        <v>2082</v>
      </c>
      <c r="BR2355" s="20">
        <v>0</v>
      </c>
      <c r="BS2355" s="20">
        <v>28</v>
      </c>
      <c r="BT2355" s="20">
        <v>2361</v>
      </c>
      <c r="BU2355" s="20">
        <v>345</v>
      </c>
      <c r="BV2355" s="20">
        <v>4029</v>
      </c>
    </row>
    <row r="2356" spans="1:74" x14ac:dyDescent="0.25">
      <c r="A2356" s="20" t="s">
        <v>405</v>
      </c>
      <c r="B2356" s="20" t="s">
        <v>406</v>
      </c>
      <c r="C2356" s="20" t="s">
        <v>410</v>
      </c>
      <c r="D2356" s="1">
        <v>44493</v>
      </c>
      <c r="E2356">
        <v>401</v>
      </c>
      <c r="F2356">
        <v>10</v>
      </c>
      <c r="G2356">
        <v>0</v>
      </c>
      <c r="H2356">
        <v>0</v>
      </c>
      <c r="I2356">
        <v>0</v>
      </c>
      <c r="J2356">
        <v>29</v>
      </c>
      <c r="K2356">
        <v>24</v>
      </c>
      <c r="L2356">
        <v>33</v>
      </c>
      <c r="M2356">
        <v>1</v>
      </c>
      <c r="N2356">
        <v>2</v>
      </c>
      <c r="O2356">
        <v>0</v>
      </c>
      <c r="P2356">
        <v>1</v>
      </c>
      <c r="Q2356">
        <v>0</v>
      </c>
      <c r="R2356">
        <v>260</v>
      </c>
      <c r="S2356">
        <v>0</v>
      </c>
      <c r="T2356">
        <v>41</v>
      </c>
      <c r="U2356">
        <v>0</v>
      </c>
      <c r="V2356">
        <v>0</v>
      </c>
      <c r="W2356">
        <v>1522</v>
      </c>
      <c r="X2356">
        <v>0</v>
      </c>
      <c r="Y2356">
        <v>30</v>
      </c>
      <c r="Z2356">
        <v>190</v>
      </c>
      <c r="AA2356">
        <v>14</v>
      </c>
      <c r="AB2356">
        <v>801</v>
      </c>
      <c r="AC2356">
        <v>21</v>
      </c>
      <c r="AD2356">
        <v>60</v>
      </c>
      <c r="AE2356">
        <v>160</v>
      </c>
      <c r="AF2356">
        <v>12</v>
      </c>
      <c r="AG2356">
        <v>187</v>
      </c>
      <c r="AH2356">
        <v>0</v>
      </c>
      <c r="AI2356">
        <v>3</v>
      </c>
      <c r="AJ2356">
        <v>27</v>
      </c>
      <c r="AK2356">
        <v>21</v>
      </c>
      <c r="AL2356">
        <v>17</v>
      </c>
      <c r="AM2356">
        <v>0</v>
      </c>
      <c r="AN2356">
        <v>0</v>
      </c>
      <c r="AO2356">
        <v>1</v>
      </c>
      <c r="AP2356">
        <v>0</v>
      </c>
      <c r="AQ2356">
        <v>0</v>
      </c>
      <c r="AR2356">
        <v>2</v>
      </c>
      <c r="AS2356">
        <v>0</v>
      </c>
      <c r="AT2356">
        <v>0</v>
      </c>
      <c r="AU2356">
        <v>0</v>
      </c>
      <c r="AV2356">
        <v>0</v>
      </c>
      <c r="AW2356">
        <v>0</v>
      </c>
      <c r="AX2356">
        <v>0</v>
      </c>
      <c r="AY2356">
        <v>0</v>
      </c>
      <c r="AZ2356">
        <v>0</v>
      </c>
      <c r="BA2356">
        <v>0</v>
      </c>
      <c r="BB2356">
        <v>24</v>
      </c>
      <c r="BC2356">
        <v>113</v>
      </c>
      <c r="BD2356">
        <v>0</v>
      </c>
      <c r="BE2356">
        <v>0</v>
      </c>
      <c r="BF2356">
        <v>0</v>
      </c>
      <c r="BG2356" s="20"/>
      <c r="BH2356" s="20"/>
      <c r="BI2356" s="20"/>
      <c r="BJ2356" s="20"/>
      <c r="BK2356" s="20"/>
      <c r="BL2356" s="20"/>
      <c r="BM2356" s="20"/>
      <c r="BN2356" s="20"/>
      <c r="BO2356" s="20"/>
      <c r="BP2356" s="20"/>
      <c r="BQ2356" s="20"/>
      <c r="BR2356" s="20"/>
      <c r="BS2356" s="20"/>
      <c r="BT2356" s="20"/>
      <c r="BU2356" s="20"/>
      <c r="BV2356" s="20"/>
    </row>
    <row r="2357" spans="1:74" x14ac:dyDescent="0.25">
      <c r="A2357" s="20" t="s">
        <v>405</v>
      </c>
      <c r="B2357" s="20" t="s">
        <v>406</v>
      </c>
      <c r="C2357" s="20" t="s">
        <v>410</v>
      </c>
      <c r="D2357" s="1">
        <v>44500</v>
      </c>
      <c r="E2357">
        <v>401</v>
      </c>
      <c r="F2357">
        <v>10</v>
      </c>
      <c r="G2357">
        <v>0</v>
      </c>
      <c r="H2357">
        <v>0</v>
      </c>
      <c r="I2357">
        <v>0</v>
      </c>
      <c r="J2357">
        <v>44</v>
      </c>
      <c r="K2357">
        <v>23</v>
      </c>
      <c r="L2357">
        <v>31</v>
      </c>
      <c r="M2357">
        <v>1</v>
      </c>
      <c r="N2357">
        <v>2</v>
      </c>
      <c r="O2357">
        <v>0</v>
      </c>
      <c r="P2357">
        <v>1</v>
      </c>
      <c r="Q2357">
        <v>0</v>
      </c>
      <c r="R2357">
        <v>260</v>
      </c>
      <c r="S2357">
        <v>0</v>
      </c>
      <c r="T2357">
        <v>56</v>
      </c>
      <c r="U2357">
        <v>0</v>
      </c>
      <c r="V2357">
        <v>0</v>
      </c>
      <c r="W2357">
        <v>1525</v>
      </c>
      <c r="X2357">
        <v>0</v>
      </c>
      <c r="Y2357">
        <v>53</v>
      </c>
      <c r="Z2357">
        <v>190</v>
      </c>
      <c r="AA2357">
        <v>14</v>
      </c>
      <c r="AB2357">
        <v>802</v>
      </c>
      <c r="AC2357">
        <v>30</v>
      </c>
      <c r="AD2357">
        <v>60</v>
      </c>
      <c r="AE2357">
        <v>158</v>
      </c>
      <c r="AF2357">
        <v>13</v>
      </c>
      <c r="AG2357">
        <v>189</v>
      </c>
      <c r="AH2357">
        <v>0</v>
      </c>
      <c r="AI2357">
        <v>4</v>
      </c>
      <c r="AJ2357">
        <v>27</v>
      </c>
      <c r="AK2357">
        <v>20</v>
      </c>
      <c r="AL2357">
        <v>16</v>
      </c>
      <c r="AM2357">
        <v>0</v>
      </c>
      <c r="AN2357">
        <v>0</v>
      </c>
      <c r="AO2357">
        <v>1</v>
      </c>
      <c r="AP2357">
        <v>0</v>
      </c>
      <c r="AQ2357">
        <v>0</v>
      </c>
      <c r="AR2357">
        <v>2</v>
      </c>
      <c r="AS2357">
        <v>0</v>
      </c>
      <c r="AT2357">
        <v>0</v>
      </c>
      <c r="AU2357">
        <v>0</v>
      </c>
      <c r="AV2357">
        <v>0</v>
      </c>
      <c r="AW2357">
        <v>0</v>
      </c>
      <c r="AX2357">
        <v>0</v>
      </c>
      <c r="AY2357">
        <v>0</v>
      </c>
      <c r="AZ2357">
        <v>0</v>
      </c>
      <c r="BA2357">
        <v>0</v>
      </c>
      <c r="BB2357">
        <v>22</v>
      </c>
      <c r="BC2357">
        <v>114</v>
      </c>
      <c r="BD2357">
        <v>0</v>
      </c>
      <c r="BE2357">
        <v>0</v>
      </c>
      <c r="BF2357">
        <v>0</v>
      </c>
      <c r="BG2357" s="20"/>
      <c r="BH2357" s="20"/>
      <c r="BI2357" s="20"/>
      <c r="BJ2357" s="20"/>
      <c r="BK2357" s="20"/>
      <c r="BL2357" s="20"/>
      <c r="BM2357" s="20"/>
      <c r="BN2357" s="20"/>
      <c r="BO2357" s="20"/>
      <c r="BP2357" s="20"/>
      <c r="BQ2357" s="20"/>
      <c r="BR2357" s="20"/>
      <c r="BS2357" s="20"/>
      <c r="BT2357" s="20"/>
      <c r="BU2357" s="20"/>
      <c r="BV2357" s="20"/>
    </row>
    <row r="2358" spans="1:74" x14ac:dyDescent="0.25">
      <c r="A2358" s="20" t="s">
        <v>405</v>
      </c>
      <c r="B2358" s="20" t="s">
        <v>406</v>
      </c>
      <c r="C2358" s="20" t="s">
        <v>410</v>
      </c>
      <c r="D2358" s="1">
        <v>44507</v>
      </c>
      <c r="E2358">
        <v>401</v>
      </c>
      <c r="F2358">
        <v>10</v>
      </c>
      <c r="G2358">
        <v>5</v>
      </c>
      <c r="H2358">
        <v>0</v>
      </c>
      <c r="I2358">
        <v>0</v>
      </c>
      <c r="J2358">
        <v>74</v>
      </c>
      <c r="K2358">
        <v>23</v>
      </c>
      <c r="L2358">
        <v>31</v>
      </c>
      <c r="M2358">
        <v>1</v>
      </c>
      <c r="N2358">
        <v>2</v>
      </c>
      <c r="O2358">
        <v>1</v>
      </c>
      <c r="P2358">
        <v>0</v>
      </c>
      <c r="Q2358">
        <v>0</v>
      </c>
      <c r="R2358">
        <v>261</v>
      </c>
      <c r="S2358">
        <v>88</v>
      </c>
      <c r="T2358">
        <v>22</v>
      </c>
      <c r="U2358">
        <v>0</v>
      </c>
      <c r="V2358">
        <v>0</v>
      </c>
      <c r="W2358">
        <v>1530</v>
      </c>
      <c r="X2358">
        <v>88</v>
      </c>
      <c r="Y2358">
        <v>114</v>
      </c>
      <c r="Z2358">
        <v>190</v>
      </c>
      <c r="AA2358">
        <v>16</v>
      </c>
      <c r="AB2358">
        <v>803</v>
      </c>
      <c r="AC2358">
        <v>42</v>
      </c>
      <c r="AD2358">
        <v>59</v>
      </c>
      <c r="AE2358">
        <v>158</v>
      </c>
      <c r="AF2358">
        <v>13</v>
      </c>
      <c r="AG2358">
        <v>193</v>
      </c>
      <c r="AH2358">
        <v>5</v>
      </c>
      <c r="AI2358">
        <v>1</v>
      </c>
      <c r="AJ2358">
        <v>28</v>
      </c>
      <c r="AK2358">
        <v>19</v>
      </c>
      <c r="AL2358">
        <v>16</v>
      </c>
      <c r="AM2358">
        <v>6</v>
      </c>
      <c r="AN2358">
        <v>0</v>
      </c>
      <c r="AO2358">
        <v>1</v>
      </c>
      <c r="AP2358">
        <v>0</v>
      </c>
      <c r="AQ2358">
        <v>0</v>
      </c>
      <c r="AR2358">
        <v>2</v>
      </c>
      <c r="AS2358">
        <v>0</v>
      </c>
      <c r="AT2358">
        <v>0</v>
      </c>
      <c r="AU2358">
        <v>0</v>
      </c>
      <c r="AV2358">
        <v>0</v>
      </c>
      <c r="AW2358">
        <v>0</v>
      </c>
      <c r="AX2358">
        <v>0</v>
      </c>
      <c r="AY2358">
        <v>0</v>
      </c>
      <c r="AZ2358">
        <v>0</v>
      </c>
      <c r="BA2358">
        <v>0</v>
      </c>
      <c r="BB2358">
        <v>0</v>
      </c>
      <c r="BC2358">
        <v>0</v>
      </c>
      <c r="BD2358">
        <v>0</v>
      </c>
      <c r="BE2358">
        <v>0</v>
      </c>
      <c r="BF2358">
        <v>0</v>
      </c>
      <c r="BG2358" s="20">
        <v>8</v>
      </c>
      <c r="BH2358" s="20">
        <v>0</v>
      </c>
      <c r="BI2358" s="20">
        <v>330</v>
      </c>
      <c r="BJ2358" s="20">
        <v>2</v>
      </c>
      <c r="BK2358" s="20">
        <v>229</v>
      </c>
      <c r="BL2358" s="20">
        <v>1120</v>
      </c>
      <c r="BM2358" s="20">
        <v>542</v>
      </c>
      <c r="BN2358" s="20">
        <v>131</v>
      </c>
      <c r="BO2358" s="20">
        <v>14</v>
      </c>
      <c r="BP2358" s="20"/>
      <c r="BQ2358" s="20"/>
      <c r="BR2358" s="20"/>
      <c r="BS2358" s="20"/>
      <c r="BT2358" s="20"/>
      <c r="BU2358" s="20"/>
      <c r="BV2358" s="20"/>
    </row>
    <row r="2359" spans="1:74" x14ac:dyDescent="0.25">
      <c r="A2359" s="20" t="s">
        <v>405</v>
      </c>
      <c r="B2359" s="20" t="s">
        <v>406</v>
      </c>
      <c r="C2359" s="20" t="s">
        <v>410</v>
      </c>
      <c r="D2359" s="1">
        <v>44514</v>
      </c>
      <c r="E2359">
        <v>402</v>
      </c>
      <c r="F2359">
        <v>10</v>
      </c>
      <c r="G2359">
        <v>5</v>
      </c>
      <c r="H2359">
        <v>0</v>
      </c>
      <c r="I2359">
        <v>0</v>
      </c>
      <c r="J2359">
        <v>90</v>
      </c>
      <c r="K2359">
        <v>23</v>
      </c>
      <c r="L2359">
        <v>30</v>
      </c>
      <c r="M2359">
        <v>1</v>
      </c>
      <c r="N2359">
        <v>2</v>
      </c>
      <c r="O2359">
        <v>1</v>
      </c>
      <c r="P2359">
        <v>0</v>
      </c>
      <c r="Q2359">
        <v>0</v>
      </c>
      <c r="R2359">
        <v>260</v>
      </c>
      <c r="S2359">
        <v>108</v>
      </c>
      <c r="T2359">
        <v>22</v>
      </c>
      <c r="U2359">
        <v>0</v>
      </c>
      <c r="V2359">
        <v>0</v>
      </c>
      <c r="W2359">
        <v>1531</v>
      </c>
      <c r="X2359">
        <v>119</v>
      </c>
      <c r="Y2359">
        <v>114</v>
      </c>
      <c r="Z2359">
        <v>189</v>
      </c>
      <c r="AA2359">
        <v>15</v>
      </c>
      <c r="AB2359">
        <v>800</v>
      </c>
      <c r="AC2359">
        <v>59</v>
      </c>
      <c r="AD2359">
        <v>58</v>
      </c>
      <c r="AE2359">
        <v>156</v>
      </c>
      <c r="AF2359">
        <v>13</v>
      </c>
      <c r="AG2359">
        <v>193</v>
      </c>
      <c r="AH2359">
        <v>5</v>
      </c>
      <c r="AI2359">
        <v>1</v>
      </c>
      <c r="AJ2359">
        <v>28</v>
      </c>
      <c r="AK2359">
        <v>20</v>
      </c>
      <c r="AL2359">
        <v>16</v>
      </c>
      <c r="AM2359">
        <v>7</v>
      </c>
      <c r="AN2359">
        <v>0</v>
      </c>
      <c r="AO2359">
        <v>1</v>
      </c>
      <c r="AP2359">
        <v>0</v>
      </c>
      <c r="AQ2359">
        <v>0</v>
      </c>
      <c r="AR2359">
        <v>2</v>
      </c>
      <c r="AS2359">
        <v>0</v>
      </c>
      <c r="AT2359">
        <v>0</v>
      </c>
      <c r="AU2359">
        <v>0</v>
      </c>
      <c r="AV2359">
        <v>0</v>
      </c>
      <c r="AW2359">
        <v>0</v>
      </c>
      <c r="AX2359">
        <v>0</v>
      </c>
      <c r="AY2359">
        <v>0</v>
      </c>
      <c r="AZ2359">
        <v>0</v>
      </c>
      <c r="BA2359">
        <v>0</v>
      </c>
      <c r="BB2359">
        <v>0</v>
      </c>
      <c r="BC2359">
        <v>0</v>
      </c>
      <c r="BD2359">
        <v>0</v>
      </c>
      <c r="BE2359">
        <v>0</v>
      </c>
      <c r="BF2359">
        <v>0</v>
      </c>
      <c r="BG2359" s="20">
        <v>8</v>
      </c>
      <c r="BH2359" s="20">
        <v>0</v>
      </c>
      <c r="BI2359" s="20">
        <v>330</v>
      </c>
      <c r="BJ2359" s="20">
        <v>2</v>
      </c>
      <c r="BK2359" s="20">
        <v>229</v>
      </c>
      <c r="BL2359" s="20">
        <v>1124</v>
      </c>
      <c r="BM2359" s="20">
        <v>541</v>
      </c>
      <c r="BN2359" s="20">
        <v>130</v>
      </c>
      <c r="BO2359" s="20">
        <v>14</v>
      </c>
      <c r="BP2359" s="20"/>
      <c r="BQ2359" s="20"/>
      <c r="BR2359" s="20"/>
      <c r="BS2359" s="20"/>
      <c r="BT2359" s="20"/>
      <c r="BU2359" s="20"/>
      <c r="BV2359" s="20"/>
    </row>
    <row r="2360" spans="1:74" x14ac:dyDescent="0.25">
      <c r="A2360" s="20" t="s">
        <v>405</v>
      </c>
      <c r="B2360" s="20" t="s">
        <v>406</v>
      </c>
      <c r="C2360" s="20" t="s">
        <v>410</v>
      </c>
      <c r="D2360" s="1">
        <v>44521</v>
      </c>
      <c r="E2360">
        <v>403</v>
      </c>
      <c r="F2360">
        <v>10</v>
      </c>
      <c r="G2360">
        <v>5</v>
      </c>
      <c r="H2360">
        <v>0</v>
      </c>
      <c r="I2360">
        <v>0</v>
      </c>
      <c r="J2360">
        <v>115</v>
      </c>
      <c r="K2360">
        <v>23</v>
      </c>
      <c r="L2360">
        <v>31</v>
      </c>
      <c r="M2360">
        <v>1</v>
      </c>
      <c r="N2360">
        <v>2</v>
      </c>
      <c r="O2360">
        <v>1</v>
      </c>
      <c r="P2360">
        <v>0</v>
      </c>
      <c r="Q2360">
        <v>0</v>
      </c>
      <c r="R2360">
        <v>260</v>
      </c>
      <c r="S2360">
        <v>118</v>
      </c>
      <c r="T2360">
        <v>21</v>
      </c>
      <c r="U2360">
        <v>0</v>
      </c>
      <c r="V2360">
        <v>0</v>
      </c>
      <c r="W2360">
        <v>1542</v>
      </c>
      <c r="X2360">
        <v>181</v>
      </c>
      <c r="Y2360">
        <v>114</v>
      </c>
      <c r="Z2360">
        <v>189</v>
      </c>
      <c r="AA2360">
        <v>15</v>
      </c>
      <c r="AB2360">
        <v>801</v>
      </c>
      <c r="AC2360">
        <v>77</v>
      </c>
      <c r="AD2360">
        <v>57</v>
      </c>
      <c r="AE2360">
        <v>154</v>
      </c>
      <c r="AF2360">
        <v>15</v>
      </c>
      <c r="AG2360">
        <v>196</v>
      </c>
      <c r="AH2360">
        <v>7</v>
      </c>
      <c r="AI2360">
        <v>1</v>
      </c>
      <c r="AJ2360">
        <v>32</v>
      </c>
      <c r="AK2360">
        <v>18</v>
      </c>
      <c r="AL2360">
        <v>17</v>
      </c>
      <c r="AM2360">
        <v>9</v>
      </c>
      <c r="AN2360">
        <v>1</v>
      </c>
      <c r="AO2360">
        <v>1</v>
      </c>
      <c r="AP2360">
        <v>0</v>
      </c>
      <c r="AQ2360">
        <v>0</v>
      </c>
      <c r="AR2360">
        <v>2</v>
      </c>
      <c r="AS2360">
        <v>0</v>
      </c>
      <c r="AT2360">
        <v>0</v>
      </c>
      <c r="AU2360">
        <v>0</v>
      </c>
      <c r="AV2360">
        <v>0</v>
      </c>
      <c r="AW2360">
        <v>0</v>
      </c>
      <c r="AX2360">
        <v>0</v>
      </c>
      <c r="AY2360">
        <v>0</v>
      </c>
      <c r="AZ2360">
        <v>0</v>
      </c>
      <c r="BA2360">
        <v>0</v>
      </c>
      <c r="BB2360">
        <v>0</v>
      </c>
      <c r="BC2360">
        <v>0</v>
      </c>
      <c r="BD2360">
        <v>0</v>
      </c>
      <c r="BE2360">
        <v>0</v>
      </c>
      <c r="BF2360">
        <v>0</v>
      </c>
      <c r="BG2360" s="20">
        <v>8</v>
      </c>
      <c r="BH2360" s="20">
        <v>0</v>
      </c>
      <c r="BI2360" s="20">
        <v>332</v>
      </c>
      <c r="BJ2360" s="20">
        <v>2</v>
      </c>
      <c r="BK2360" s="20">
        <v>229</v>
      </c>
      <c r="BL2360" s="20">
        <v>1137</v>
      </c>
      <c r="BM2360" s="20">
        <v>542</v>
      </c>
      <c r="BN2360" s="20">
        <v>132</v>
      </c>
      <c r="BO2360" s="20">
        <v>14</v>
      </c>
      <c r="BP2360" s="20"/>
      <c r="BQ2360" s="20"/>
      <c r="BR2360" s="20"/>
      <c r="BS2360" s="20"/>
      <c r="BT2360" s="20"/>
      <c r="BU2360" s="20"/>
      <c r="BV2360" s="20"/>
    </row>
    <row r="2361" spans="1:74" x14ac:dyDescent="0.25">
      <c r="A2361" s="20" t="s">
        <v>405</v>
      </c>
      <c r="B2361" s="20" t="s">
        <v>406</v>
      </c>
      <c r="C2361" s="20" t="s">
        <v>410</v>
      </c>
      <c r="D2361" s="1">
        <v>44528</v>
      </c>
      <c r="E2361">
        <v>403</v>
      </c>
      <c r="F2361">
        <v>10</v>
      </c>
      <c r="G2361">
        <v>5</v>
      </c>
      <c r="H2361">
        <v>0</v>
      </c>
      <c r="I2361">
        <v>0</v>
      </c>
      <c r="J2361">
        <v>142</v>
      </c>
      <c r="K2361">
        <v>23</v>
      </c>
      <c r="L2361">
        <v>30</v>
      </c>
      <c r="M2361">
        <v>2</v>
      </c>
      <c r="N2361">
        <v>2</v>
      </c>
      <c r="O2361">
        <v>1</v>
      </c>
      <c r="P2361">
        <v>0</v>
      </c>
      <c r="Q2361">
        <v>0</v>
      </c>
      <c r="R2361">
        <v>260</v>
      </c>
      <c r="S2361">
        <v>134</v>
      </c>
      <c r="T2361">
        <v>21</v>
      </c>
      <c r="U2361">
        <v>0</v>
      </c>
      <c r="V2361">
        <v>0</v>
      </c>
      <c r="W2361">
        <v>1537</v>
      </c>
      <c r="X2361">
        <v>302</v>
      </c>
      <c r="Y2361">
        <v>112</v>
      </c>
      <c r="Z2361">
        <v>180</v>
      </c>
      <c r="AA2361">
        <v>14</v>
      </c>
      <c r="AB2361">
        <v>799</v>
      </c>
      <c r="AC2361">
        <v>126</v>
      </c>
      <c r="AD2361">
        <v>54</v>
      </c>
      <c r="AE2361">
        <v>153</v>
      </c>
      <c r="AF2361">
        <v>16</v>
      </c>
      <c r="AG2361">
        <v>196</v>
      </c>
      <c r="AH2361">
        <v>9</v>
      </c>
      <c r="AI2361">
        <v>1</v>
      </c>
      <c r="AJ2361">
        <v>32</v>
      </c>
      <c r="AK2361">
        <v>18</v>
      </c>
      <c r="AL2361">
        <v>17</v>
      </c>
      <c r="AM2361">
        <v>9</v>
      </c>
      <c r="AN2361">
        <v>1</v>
      </c>
      <c r="AO2361">
        <v>1</v>
      </c>
      <c r="AP2361">
        <v>0</v>
      </c>
      <c r="AQ2361">
        <v>0</v>
      </c>
      <c r="AR2361">
        <v>2</v>
      </c>
      <c r="AS2361">
        <v>0</v>
      </c>
      <c r="AT2361">
        <v>0</v>
      </c>
      <c r="AU2361">
        <v>0</v>
      </c>
      <c r="AV2361">
        <v>0</v>
      </c>
      <c r="AW2361">
        <v>0</v>
      </c>
      <c r="AX2361">
        <v>0</v>
      </c>
      <c r="AY2361">
        <v>0</v>
      </c>
      <c r="AZ2361">
        <v>0</v>
      </c>
      <c r="BA2361">
        <v>0</v>
      </c>
      <c r="BB2361">
        <v>0</v>
      </c>
      <c r="BC2361">
        <v>0</v>
      </c>
      <c r="BD2361">
        <v>0</v>
      </c>
      <c r="BE2361">
        <v>0</v>
      </c>
      <c r="BF2361">
        <v>0</v>
      </c>
      <c r="BG2361" s="20">
        <v>8</v>
      </c>
      <c r="BH2361" s="20">
        <v>0</v>
      </c>
      <c r="BI2361" s="20">
        <v>332</v>
      </c>
      <c r="BJ2361" s="20">
        <v>2</v>
      </c>
      <c r="BK2361" s="20">
        <v>231</v>
      </c>
      <c r="BL2361" s="20">
        <v>1146</v>
      </c>
      <c r="BM2361" s="20">
        <v>543</v>
      </c>
      <c r="BN2361" s="20">
        <v>132</v>
      </c>
      <c r="BO2361" s="20">
        <v>14</v>
      </c>
      <c r="BP2361" s="20"/>
      <c r="BQ2361" s="20"/>
      <c r="BR2361" s="20"/>
      <c r="BS2361" s="20"/>
      <c r="BT2361" s="20"/>
      <c r="BU2361" s="20"/>
      <c r="BV2361" s="20"/>
    </row>
    <row r="2362" spans="1:74" x14ac:dyDescent="0.25">
      <c r="A2362" s="20" t="s">
        <v>405</v>
      </c>
      <c r="B2362" s="20" t="s">
        <v>406</v>
      </c>
      <c r="C2362" s="20" t="s">
        <v>410</v>
      </c>
      <c r="D2362" s="1">
        <v>44535</v>
      </c>
      <c r="E2362">
        <v>402</v>
      </c>
      <c r="F2362">
        <v>10</v>
      </c>
      <c r="G2362">
        <v>5</v>
      </c>
      <c r="H2362">
        <v>0</v>
      </c>
      <c r="I2362">
        <v>0</v>
      </c>
      <c r="J2362">
        <v>161</v>
      </c>
      <c r="K2362">
        <v>23</v>
      </c>
      <c r="L2362">
        <v>30</v>
      </c>
      <c r="M2362">
        <v>2</v>
      </c>
      <c r="N2362">
        <v>2</v>
      </c>
      <c r="O2362">
        <v>1</v>
      </c>
      <c r="P2362">
        <v>0</v>
      </c>
      <c r="Q2362">
        <v>0</v>
      </c>
      <c r="R2362">
        <v>259</v>
      </c>
      <c r="S2362">
        <v>152</v>
      </c>
      <c r="T2362">
        <v>21</v>
      </c>
      <c r="U2362">
        <v>0</v>
      </c>
      <c r="V2362">
        <v>1</v>
      </c>
      <c r="W2362">
        <v>1535</v>
      </c>
      <c r="X2362">
        <v>381</v>
      </c>
      <c r="Y2362">
        <v>109</v>
      </c>
      <c r="Z2362">
        <v>176</v>
      </c>
      <c r="AA2362">
        <v>13</v>
      </c>
      <c r="AB2362">
        <v>799</v>
      </c>
      <c r="AC2362">
        <v>168</v>
      </c>
      <c r="AD2362">
        <v>54</v>
      </c>
      <c r="AE2362">
        <v>152</v>
      </c>
      <c r="AF2362">
        <v>16</v>
      </c>
      <c r="AG2362">
        <v>201</v>
      </c>
      <c r="AH2362">
        <v>16</v>
      </c>
      <c r="AI2362">
        <v>1</v>
      </c>
      <c r="AJ2362">
        <v>33</v>
      </c>
      <c r="AK2362">
        <v>19</v>
      </c>
      <c r="AL2362">
        <v>16</v>
      </c>
      <c r="AM2362">
        <v>10</v>
      </c>
      <c r="AN2362">
        <v>1</v>
      </c>
      <c r="AO2362">
        <v>1</v>
      </c>
      <c r="AP2362">
        <v>0</v>
      </c>
      <c r="AQ2362">
        <v>0</v>
      </c>
      <c r="AR2362">
        <v>2</v>
      </c>
      <c r="AS2362">
        <v>0</v>
      </c>
      <c r="AT2362">
        <v>0</v>
      </c>
      <c r="AU2362">
        <v>0</v>
      </c>
      <c r="AV2362">
        <v>0</v>
      </c>
      <c r="AW2362">
        <v>0</v>
      </c>
      <c r="AX2362">
        <v>0</v>
      </c>
      <c r="AY2362">
        <v>0</v>
      </c>
      <c r="AZ2362">
        <v>0</v>
      </c>
      <c r="BA2362">
        <v>0</v>
      </c>
      <c r="BB2362">
        <v>0</v>
      </c>
      <c r="BC2362">
        <v>0</v>
      </c>
      <c r="BD2362">
        <v>0</v>
      </c>
      <c r="BE2362">
        <v>0</v>
      </c>
      <c r="BF2362">
        <v>0</v>
      </c>
      <c r="BG2362" s="20">
        <v>8</v>
      </c>
      <c r="BH2362" s="20">
        <v>0</v>
      </c>
      <c r="BI2362" s="20">
        <v>332</v>
      </c>
      <c r="BJ2362" s="20">
        <v>2</v>
      </c>
      <c r="BK2362" s="20">
        <v>229</v>
      </c>
      <c r="BL2362" s="20">
        <v>1155</v>
      </c>
      <c r="BM2362" s="20">
        <v>548</v>
      </c>
      <c r="BN2362" s="20">
        <v>135</v>
      </c>
      <c r="BO2362" s="20">
        <v>14</v>
      </c>
      <c r="BP2362" s="20"/>
      <c r="BQ2362" s="20"/>
      <c r="BR2362" s="20"/>
      <c r="BS2362" s="20"/>
      <c r="BT2362" s="20"/>
      <c r="BU2362" s="20"/>
      <c r="BV2362" s="20"/>
    </row>
    <row r="2363" spans="1:74" x14ac:dyDescent="0.25">
      <c r="A2363" s="20" t="s">
        <v>405</v>
      </c>
      <c r="B2363" s="20" t="s">
        <v>406</v>
      </c>
      <c r="C2363" s="20" t="s">
        <v>410</v>
      </c>
      <c r="D2363" s="1">
        <v>44542</v>
      </c>
      <c r="E2363">
        <v>400</v>
      </c>
      <c r="F2363">
        <v>10</v>
      </c>
      <c r="G2363">
        <v>7</v>
      </c>
      <c r="H2363">
        <v>0</v>
      </c>
      <c r="I2363">
        <v>0</v>
      </c>
      <c r="J2363">
        <v>174</v>
      </c>
      <c r="K2363">
        <v>23</v>
      </c>
      <c r="L2363">
        <v>30</v>
      </c>
      <c r="M2363">
        <v>2</v>
      </c>
      <c r="N2363">
        <v>2</v>
      </c>
      <c r="O2363">
        <v>1</v>
      </c>
      <c r="P2363">
        <v>0</v>
      </c>
      <c r="Q2363">
        <v>0</v>
      </c>
      <c r="R2363">
        <v>257</v>
      </c>
      <c r="S2363">
        <v>156</v>
      </c>
      <c r="T2363">
        <v>21</v>
      </c>
      <c r="U2363">
        <v>0</v>
      </c>
      <c r="V2363">
        <v>1</v>
      </c>
      <c r="W2363">
        <v>1535</v>
      </c>
      <c r="X2363">
        <v>439</v>
      </c>
      <c r="Y2363">
        <v>107</v>
      </c>
      <c r="Z2363">
        <v>176</v>
      </c>
      <c r="AA2363">
        <v>13</v>
      </c>
      <c r="AB2363">
        <v>798</v>
      </c>
      <c r="AC2363">
        <v>204</v>
      </c>
      <c r="AD2363">
        <v>54</v>
      </c>
      <c r="AE2363">
        <v>150</v>
      </c>
      <c r="AF2363">
        <v>16</v>
      </c>
      <c r="AG2363">
        <v>202</v>
      </c>
      <c r="AH2363">
        <v>19</v>
      </c>
      <c r="AI2363">
        <v>1</v>
      </c>
      <c r="AJ2363">
        <v>33</v>
      </c>
      <c r="AK2363">
        <v>20</v>
      </c>
      <c r="AL2363">
        <v>16</v>
      </c>
      <c r="AM2363">
        <v>10</v>
      </c>
      <c r="AN2363">
        <v>1</v>
      </c>
      <c r="AO2363">
        <v>1</v>
      </c>
      <c r="AP2363">
        <v>0</v>
      </c>
      <c r="AQ2363">
        <v>0</v>
      </c>
      <c r="AR2363">
        <v>2</v>
      </c>
      <c r="AS2363">
        <v>0</v>
      </c>
      <c r="AT2363">
        <v>0</v>
      </c>
      <c r="AU2363">
        <v>0</v>
      </c>
      <c r="AV2363">
        <v>0</v>
      </c>
      <c r="AW2363">
        <v>0</v>
      </c>
      <c r="AX2363">
        <v>0</v>
      </c>
      <c r="AY2363">
        <v>0</v>
      </c>
      <c r="AZ2363">
        <v>0</v>
      </c>
      <c r="BA2363">
        <v>0</v>
      </c>
      <c r="BB2363">
        <v>0</v>
      </c>
      <c r="BC2363">
        <v>0</v>
      </c>
      <c r="BD2363">
        <v>0</v>
      </c>
      <c r="BE2363">
        <v>0</v>
      </c>
      <c r="BF2363">
        <v>0</v>
      </c>
      <c r="BG2363" s="20">
        <v>8</v>
      </c>
      <c r="BH2363" s="20">
        <v>0</v>
      </c>
      <c r="BI2363" s="20">
        <v>332</v>
      </c>
      <c r="BJ2363" s="20">
        <v>2</v>
      </c>
      <c r="BK2363" s="20">
        <v>227</v>
      </c>
      <c r="BL2363" s="20">
        <v>1160</v>
      </c>
      <c r="BM2363" s="20">
        <v>550</v>
      </c>
      <c r="BN2363" s="20">
        <v>135</v>
      </c>
      <c r="BO2363" s="20">
        <v>14</v>
      </c>
      <c r="BP2363" s="20"/>
      <c r="BQ2363" s="20"/>
      <c r="BR2363" s="20"/>
      <c r="BS2363" s="20"/>
      <c r="BT2363" s="20"/>
      <c r="BU2363" s="20"/>
      <c r="BV2363" s="20"/>
    </row>
    <row r="2364" spans="1:74" x14ac:dyDescent="0.25">
      <c r="A2364" s="20" t="s">
        <v>405</v>
      </c>
      <c r="B2364" s="20" t="s">
        <v>406</v>
      </c>
      <c r="C2364" s="20" t="s">
        <v>410</v>
      </c>
      <c r="D2364" s="1">
        <v>44549</v>
      </c>
      <c r="E2364">
        <v>400</v>
      </c>
      <c r="F2364">
        <v>10</v>
      </c>
      <c r="G2364">
        <v>7</v>
      </c>
      <c r="H2364">
        <v>0</v>
      </c>
      <c r="I2364">
        <v>0</v>
      </c>
      <c r="J2364">
        <v>197</v>
      </c>
      <c r="K2364">
        <v>23</v>
      </c>
      <c r="L2364">
        <v>31</v>
      </c>
      <c r="M2364">
        <v>1</v>
      </c>
      <c r="N2364">
        <v>2</v>
      </c>
      <c r="O2364">
        <v>1</v>
      </c>
      <c r="P2364">
        <v>0</v>
      </c>
      <c r="Q2364">
        <v>0</v>
      </c>
      <c r="R2364">
        <v>259</v>
      </c>
      <c r="S2364">
        <v>161</v>
      </c>
      <c r="T2364">
        <v>21</v>
      </c>
      <c r="U2364">
        <v>0</v>
      </c>
      <c r="V2364">
        <v>2</v>
      </c>
      <c r="W2364">
        <v>1535</v>
      </c>
      <c r="X2364">
        <v>519</v>
      </c>
      <c r="Y2364">
        <v>106</v>
      </c>
      <c r="Z2364">
        <v>174</v>
      </c>
      <c r="AA2364">
        <v>13</v>
      </c>
      <c r="AB2364">
        <v>802</v>
      </c>
      <c r="AC2364">
        <v>246</v>
      </c>
      <c r="AD2364">
        <v>55</v>
      </c>
      <c r="AE2364">
        <v>151</v>
      </c>
      <c r="AF2364">
        <v>19</v>
      </c>
      <c r="AG2364">
        <v>203</v>
      </c>
      <c r="AH2364">
        <v>33</v>
      </c>
      <c r="AI2364">
        <v>1</v>
      </c>
      <c r="AJ2364">
        <v>33</v>
      </c>
      <c r="AK2364">
        <v>20</v>
      </c>
      <c r="AL2364">
        <v>16</v>
      </c>
      <c r="AM2364">
        <v>10</v>
      </c>
      <c r="AN2364">
        <v>1</v>
      </c>
      <c r="AO2364">
        <v>1</v>
      </c>
      <c r="AP2364">
        <v>0</v>
      </c>
      <c r="AQ2364">
        <v>0</v>
      </c>
      <c r="AR2364">
        <v>2</v>
      </c>
      <c r="AS2364">
        <v>0</v>
      </c>
      <c r="AT2364">
        <v>0</v>
      </c>
      <c r="AU2364">
        <v>0</v>
      </c>
      <c r="AV2364">
        <v>0</v>
      </c>
      <c r="AW2364">
        <v>0</v>
      </c>
      <c r="AX2364">
        <v>0</v>
      </c>
      <c r="AY2364">
        <v>0</v>
      </c>
      <c r="AZ2364">
        <v>0</v>
      </c>
      <c r="BA2364">
        <v>0</v>
      </c>
      <c r="BB2364">
        <v>0</v>
      </c>
      <c r="BC2364">
        <v>0</v>
      </c>
      <c r="BD2364">
        <v>0</v>
      </c>
      <c r="BE2364">
        <v>0</v>
      </c>
      <c r="BF2364">
        <v>0</v>
      </c>
      <c r="BG2364" s="20">
        <v>8</v>
      </c>
      <c r="BH2364" s="20">
        <v>0</v>
      </c>
      <c r="BI2364" s="20">
        <v>332</v>
      </c>
      <c r="BJ2364" s="20">
        <v>2</v>
      </c>
      <c r="BK2364" s="20">
        <v>229</v>
      </c>
      <c r="BL2364" s="20">
        <v>1164</v>
      </c>
      <c r="BM2364" s="20">
        <v>549</v>
      </c>
      <c r="BN2364" s="20">
        <v>138</v>
      </c>
      <c r="BO2364" s="20">
        <v>14</v>
      </c>
      <c r="BP2364" s="20">
        <v>5481</v>
      </c>
      <c r="BQ2364" s="20">
        <v>681</v>
      </c>
      <c r="BR2364" s="20">
        <v>0</v>
      </c>
      <c r="BS2364" s="20">
        <v>73</v>
      </c>
      <c r="BT2364" s="20">
        <v>769</v>
      </c>
      <c r="BU2364" s="20">
        <v>1226</v>
      </c>
      <c r="BV2364" s="20">
        <v>3062</v>
      </c>
    </row>
    <row r="2365" spans="1:74" x14ac:dyDescent="0.25">
      <c r="A2365" s="20" t="s">
        <v>405</v>
      </c>
      <c r="B2365" s="20" t="s">
        <v>406</v>
      </c>
      <c r="C2365" s="20" t="s">
        <v>410</v>
      </c>
      <c r="D2365" s="1">
        <v>44558</v>
      </c>
      <c r="E2365">
        <v>400</v>
      </c>
      <c r="F2365">
        <v>10</v>
      </c>
      <c r="G2365">
        <v>7</v>
      </c>
      <c r="H2365">
        <v>0</v>
      </c>
      <c r="I2365">
        <v>0</v>
      </c>
      <c r="J2365">
        <v>220</v>
      </c>
      <c r="K2365">
        <v>22</v>
      </c>
      <c r="L2365">
        <v>30</v>
      </c>
      <c r="M2365">
        <v>1</v>
      </c>
      <c r="N2365">
        <v>2</v>
      </c>
      <c r="O2365">
        <v>1</v>
      </c>
      <c r="P2365">
        <v>0</v>
      </c>
      <c r="Q2365">
        <v>0</v>
      </c>
      <c r="R2365">
        <v>260</v>
      </c>
      <c r="S2365">
        <v>172</v>
      </c>
      <c r="T2365">
        <v>21</v>
      </c>
      <c r="U2365">
        <v>0</v>
      </c>
      <c r="V2365">
        <v>2</v>
      </c>
      <c r="W2365">
        <v>1535</v>
      </c>
      <c r="X2365">
        <v>647</v>
      </c>
      <c r="Y2365">
        <v>106</v>
      </c>
      <c r="Z2365">
        <v>172</v>
      </c>
      <c r="AA2365">
        <v>14</v>
      </c>
      <c r="AB2365">
        <v>802</v>
      </c>
      <c r="AC2365">
        <v>303</v>
      </c>
      <c r="AD2365">
        <v>55</v>
      </c>
      <c r="AE2365">
        <v>149</v>
      </c>
      <c r="AF2365">
        <v>21</v>
      </c>
      <c r="AG2365">
        <v>203</v>
      </c>
      <c r="AH2365">
        <v>59</v>
      </c>
      <c r="AI2365">
        <v>1</v>
      </c>
      <c r="AJ2365">
        <v>31</v>
      </c>
      <c r="AK2365">
        <v>20</v>
      </c>
      <c r="AL2365">
        <v>16</v>
      </c>
      <c r="AM2365">
        <v>10</v>
      </c>
      <c r="AN2365">
        <v>1</v>
      </c>
      <c r="AO2365">
        <v>1</v>
      </c>
      <c r="AP2365">
        <v>0</v>
      </c>
      <c r="AQ2365">
        <v>0</v>
      </c>
      <c r="AR2365">
        <v>2</v>
      </c>
      <c r="AS2365">
        <v>0</v>
      </c>
      <c r="AT2365">
        <v>0</v>
      </c>
      <c r="AU2365">
        <v>0</v>
      </c>
      <c r="AV2365">
        <v>0</v>
      </c>
      <c r="AW2365">
        <v>0</v>
      </c>
      <c r="AX2365">
        <v>0</v>
      </c>
      <c r="AY2365">
        <v>0</v>
      </c>
      <c r="AZ2365">
        <v>0</v>
      </c>
      <c r="BA2365">
        <v>0</v>
      </c>
      <c r="BB2365">
        <v>0</v>
      </c>
      <c r="BC2365">
        <v>0</v>
      </c>
      <c r="BD2365">
        <v>0</v>
      </c>
      <c r="BE2365">
        <v>0</v>
      </c>
      <c r="BF2365">
        <v>0</v>
      </c>
      <c r="BG2365" s="20">
        <v>8</v>
      </c>
      <c r="BH2365" s="20">
        <v>0</v>
      </c>
      <c r="BI2365" s="20">
        <v>335</v>
      </c>
      <c r="BJ2365" s="20">
        <v>2</v>
      </c>
      <c r="BK2365" s="20">
        <v>231</v>
      </c>
      <c r="BL2365" s="20">
        <v>1172</v>
      </c>
      <c r="BM2365" s="20">
        <v>551</v>
      </c>
      <c r="BN2365" s="20">
        <v>138</v>
      </c>
      <c r="BO2365" s="20">
        <v>14</v>
      </c>
      <c r="BP2365" s="20">
        <v>5498</v>
      </c>
      <c r="BQ2365" s="20">
        <v>1045</v>
      </c>
      <c r="BR2365" s="20">
        <v>0</v>
      </c>
      <c r="BS2365" s="20">
        <v>72</v>
      </c>
      <c r="BT2365" s="20">
        <v>758</v>
      </c>
      <c r="BU2365" s="20">
        <v>1241</v>
      </c>
      <c r="BV2365" s="20">
        <v>3094</v>
      </c>
    </row>
    <row r="2366" spans="1:74" x14ac:dyDescent="0.25">
      <c r="A2366" s="20" t="s">
        <v>405</v>
      </c>
      <c r="B2366" s="20" t="s">
        <v>406</v>
      </c>
      <c r="C2366" s="20" t="s">
        <v>410</v>
      </c>
      <c r="D2366" s="1">
        <v>44564</v>
      </c>
      <c r="E2366">
        <v>399</v>
      </c>
      <c r="F2366">
        <v>10</v>
      </c>
      <c r="G2366">
        <v>7</v>
      </c>
      <c r="H2366">
        <v>0</v>
      </c>
      <c r="I2366">
        <v>0</v>
      </c>
      <c r="J2366">
        <v>231</v>
      </c>
      <c r="K2366">
        <v>22</v>
      </c>
      <c r="L2366">
        <v>30</v>
      </c>
      <c r="M2366">
        <v>1</v>
      </c>
      <c r="N2366">
        <v>2</v>
      </c>
      <c r="O2366">
        <v>1</v>
      </c>
      <c r="P2366">
        <v>0</v>
      </c>
      <c r="Q2366">
        <v>0</v>
      </c>
      <c r="R2366">
        <v>261</v>
      </c>
      <c r="S2366">
        <v>172</v>
      </c>
      <c r="T2366">
        <v>21</v>
      </c>
      <c r="U2366">
        <v>1</v>
      </c>
      <c r="V2366">
        <v>1</v>
      </c>
      <c r="W2366">
        <v>1533</v>
      </c>
      <c r="X2366">
        <v>671</v>
      </c>
      <c r="Y2366">
        <v>106</v>
      </c>
      <c r="Z2366">
        <v>170</v>
      </c>
      <c r="AA2366">
        <v>14</v>
      </c>
      <c r="AB2366">
        <v>805</v>
      </c>
      <c r="AC2366">
        <v>314</v>
      </c>
      <c r="AD2366">
        <v>54</v>
      </c>
      <c r="AE2366">
        <v>149</v>
      </c>
      <c r="AF2366">
        <v>23</v>
      </c>
      <c r="AG2366">
        <v>202</v>
      </c>
      <c r="AH2366">
        <v>65</v>
      </c>
      <c r="AI2366">
        <v>1</v>
      </c>
      <c r="AJ2366">
        <v>31</v>
      </c>
      <c r="AK2366">
        <v>20</v>
      </c>
      <c r="AL2366">
        <v>16</v>
      </c>
      <c r="AM2366">
        <v>11</v>
      </c>
      <c r="AN2366">
        <v>1</v>
      </c>
      <c r="AO2366">
        <v>1</v>
      </c>
      <c r="AP2366">
        <v>0</v>
      </c>
      <c r="AQ2366">
        <v>0</v>
      </c>
      <c r="AR2366">
        <v>2</v>
      </c>
      <c r="AS2366">
        <v>0</v>
      </c>
      <c r="AT2366">
        <v>0</v>
      </c>
      <c r="AU2366">
        <v>0</v>
      </c>
      <c r="AV2366">
        <v>0</v>
      </c>
      <c r="AW2366">
        <v>0</v>
      </c>
      <c r="AX2366">
        <v>0</v>
      </c>
      <c r="AY2366">
        <v>0</v>
      </c>
      <c r="AZ2366">
        <v>0</v>
      </c>
      <c r="BA2366">
        <v>0</v>
      </c>
      <c r="BB2366">
        <v>0</v>
      </c>
      <c r="BC2366">
        <v>0</v>
      </c>
      <c r="BD2366">
        <v>0</v>
      </c>
      <c r="BE2366">
        <v>0</v>
      </c>
      <c r="BF2366">
        <v>0</v>
      </c>
      <c r="BG2366" s="20">
        <v>8</v>
      </c>
      <c r="BH2366" s="20">
        <v>0</v>
      </c>
      <c r="BI2366" s="20">
        <v>334</v>
      </c>
      <c r="BJ2366" s="20">
        <v>2</v>
      </c>
      <c r="BK2366" s="20">
        <v>232</v>
      </c>
      <c r="BL2366" s="20">
        <v>1171</v>
      </c>
      <c r="BM2366" s="20">
        <v>553</v>
      </c>
      <c r="BN2366" s="20">
        <v>137</v>
      </c>
      <c r="BO2366" s="20">
        <v>14</v>
      </c>
      <c r="BP2366" s="20">
        <v>5515</v>
      </c>
      <c r="BQ2366" s="20">
        <v>1153</v>
      </c>
      <c r="BR2366" s="20">
        <v>0</v>
      </c>
      <c r="BS2366" s="20">
        <v>70</v>
      </c>
      <c r="BT2366" s="20">
        <v>762</v>
      </c>
      <c r="BU2366" s="20">
        <v>1251</v>
      </c>
      <c r="BV2366" s="20">
        <v>3103</v>
      </c>
    </row>
    <row r="2367" spans="1:74" x14ac:dyDescent="0.25">
      <c r="A2367" s="20" t="s">
        <v>405</v>
      </c>
      <c r="B2367" s="20" t="s">
        <v>406</v>
      </c>
      <c r="C2367" s="20" t="s">
        <v>410</v>
      </c>
      <c r="D2367" s="1">
        <v>44570</v>
      </c>
      <c r="E2367">
        <v>399</v>
      </c>
      <c r="F2367">
        <v>10</v>
      </c>
      <c r="G2367">
        <v>7</v>
      </c>
      <c r="H2367">
        <v>0</v>
      </c>
      <c r="I2367">
        <v>0</v>
      </c>
      <c r="J2367">
        <v>236</v>
      </c>
      <c r="K2367">
        <v>22</v>
      </c>
      <c r="L2367">
        <v>30</v>
      </c>
      <c r="M2367">
        <v>1</v>
      </c>
      <c r="N2367">
        <v>2</v>
      </c>
      <c r="O2367">
        <v>1</v>
      </c>
      <c r="P2367">
        <v>0</v>
      </c>
      <c r="Q2367">
        <v>0</v>
      </c>
      <c r="R2367">
        <v>260</v>
      </c>
      <c r="S2367">
        <v>175</v>
      </c>
      <c r="T2367">
        <v>20</v>
      </c>
      <c r="U2367">
        <v>1</v>
      </c>
      <c r="V2367">
        <v>1</v>
      </c>
      <c r="W2367">
        <v>1533</v>
      </c>
      <c r="X2367">
        <v>706</v>
      </c>
      <c r="Y2367">
        <v>104</v>
      </c>
      <c r="Z2367">
        <v>168</v>
      </c>
      <c r="AA2367">
        <v>14</v>
      </c>
      <c r="AB2367">
        <v>809</v>
      </c>
      <c r="AC2367">
        <v>329</v>
      </c>
      <c r="AD2367">
        <v>54</v>
      </c>
      <c r="AE2367">
        <v>150</v>
      </c>
      <c r="AF2367">
        <v>26</v>
      </c>
      <c r="AG2367">
        <v>204</v>
      </c>
      <c r="AH2367">
        <v>74</v>
      </c>
      <c r="AI2367">
        <v>1</v>
      </c>
      <c r="AJ2367">
        <v>31</v>
      </c>
      <c r="AK2367">
        <v>20</v>
      </c>
      <c r="AL2367">
        <v>16</v>
      </c>
      <c r="AM2367">
        <v>11</v>
      </c>
      <c r="AN2367">
        <v>1</v>
      </c>
      <c r="AO2367">
        <v>1</v>
      </c>
      <c r="AP2367">
        <v>0</v>
      </c>
      <c r="AQ2367">
        <v>0</v>
      </c>
      <c r="AR2367">
        <v>2</v>
      </c>
      <c r="AS2367">
        <v>0</v>
      </c>
      <c r="AT2367">
        <v>0</v>
      </c>
      <c r="AU2367">
        <v>0</v>
      </c>
      <c r="AV2367">
        <v>0</v>
      </c>
      <c r="AW2367">
        <v>0</v>
      </c>
      <c r="AX2367">
        <v>0</v>
      </c>
      <c r="AY2367">
        <v>0</v>
      </c>
      <c r="AZ2367">
        <v>0</v>
      </c>
      <c r="BA2367">
        <v>0</v>
      </c>
      <c r="BB2367">
        <v>0</v>
      </c>
      <c r="BC2367">
        <v>0</v>
      </c>
      <c r="BD2367">
        <v>0</v>
      </c>
      <c r="BE2367">
        <v>0</v>
      </c>
      <c r="BF2367">
        <v>0</v>
      </c>
      <c r="BG2367" s="20">
        <v>8</v>
      </c>
      <c r="BH2367" s="20">
        <v>0</v>
      </c>
      <c r="BI2367" s="20">
        <v>336</v>
      </c>
      <c r="BJ2367" s="20">
        <v>2</v>
      </c>
      <c r="BK2367" s="20">
        <v>232</v>
      </c>
      <c r="BL2367" s="20">
        <v>1180</v>
      </c>
      <c r="BM2367" s="20">
        <v>555</v>
      </c>
      <c r="BN2367" s="20">
        <v>140</v>
      </c>
      <c r="BO2367" s="20">
        <v>14</v>
      </c>
      <c r="BP2367" s="20">
        <v>5509</v>
      </c>
      <c r="BQ2367" s="20">
        <v>1253</v>
      </c>
      <c r="BR2367" s="20">
        <v>0</v>
      </c>
      <c r="BS2367" s="20">
        <v>70</v>
      </c>
      <c r="BT2367" s="20">
        <v>760</v>
      </c>
      <c r="BU2367" s="20">
        <v>1232</v>
      </c>
      <c r="BV2367" s="20">
        <v>3124</v>
      </c>
    </row>
    <row r="2368" spans="1:74" x14ac:dyDescent="0.25">
      <c r="A2368" s="20" t="s">
        <v>405</v>
      </c>
      <c r="B2368" s="20" t="s">
        <v>406</v>
      </c>
      <c r="C2368" s="20" t="s">
        <v>410</v>
      </c>
      <c r="D2368" s="1">
        <v>44577</v>
      </c>
      <c r="E2368">
        <v>398</v>
      </c>
      <c r="F2368">
        <v>10</v>
      </c>
      <c r="G2368">
        <v>7</v>
      </c>
      <c r="H2368">
        <v>0</v>
      </c>
      <c r="I2368">
        <v>0</v>
      </c>
      <c r="J2368">
        <v>239</v>
      </c>
      <c r="K2368">
        <v>22</v>
      </c>
      <c r="L2368">
        <v>28</v>
      </c>
      <c r="M2368">
        <v>1</v>
      </c>
      <c r="N2368">
        <v>2</v>
      </c>
      <c r="O2368">
        <v>1</v>
      </c>
      <c r="P2368">
        <v>0</v>
      </c>
      <c r="Q2368">
        <v>0</v>
      </c>
      <c r="R2368">
        <v>260</v>
      </c>
      <c r="S2368">
        <v>177</v>
      </c>
      <c r="T2368">
        <v>19</v>
      </c>
      <c r="U2368">
        <v>0</v>
      </c>
      <c r="V2368">
        <v>1</v>
      </c>
      <c r="W2368">
        <v>1540</v>
      </c>
      <c r="X2368">
        <v>739</v>
      </c>
      <c r="Y2368">
        <v>104</v>
      </c>
      <c r="Z2368">
        <v>168</v>
      </c>
      <c r="AA2368">
        <v>14</v>
      </c>
      <c r="AB2368">
        <v>802</v>
      </c>
      <c r="AC2368">
        <v>346</v>
      </c>
      <c r="AD2368">
        <v>51</v>
      </c>
      <c r="AE2368">
        <v>150</v>
      </c>
      <c r="AF2368">
        <v>23</v>
      </c>
      <c r="AG2368">
        <v>206</v>
      </c>
      <c r="AH2368">
        <v>76</v>
      </c>
      <c r="AI2368">
        <v>1</v>
      </c>
      <c r="AJ2368">
        <v>31</v>
      </c>
      <c r="AK2368">
        <v>22</v>
      </c>
      <c r="AL2368">
        <v>16</v>
      </c>
      <c r="AM2368">
        <v>11</v>
      </c>
      <c r="AN2368">
        <v>1</v>
      </c>
      <c r="AO2368">
        <v>1</v>
      </c>
      <c r="AP2368">
        <v>0</v>
      </c>
      <c r="AQ2368">
        <v>0</v>
      </c>
      <c r="AR2368">
        <v>2</v>
      </c>
      <c r="AS2368">
        <v>0</v>
      </c>
      <c r="AT2368">
        <v>0</v>
      </c>
      <c r="AU2368">
        <v>0</v>
      </c>
      <c r="AV2368">
        <v>0</v>
      </c>
      <c r="AW2368">
        <v>0</v>
      </c>
      <c r="AX2368">
        <v>0</v>
      </c>
      <c r="AY2368">
        <v>0</v>
      </c>
      <c r="AZ2368">
        <v>0</v>
      </c>
      <c r="BA2368">
        <v>0</v>
      </c>
      <c r="BB2368">
        <v>0</v>
      </c>
      <c r="BC2368">
        <v>0</v>
      </c>
      <c r="BD2368">
        <v>0</v>
      </c>
      <c r="BE2368">
        <v>0</v>
      </c>
      <c r="BF2368">
        <v>0</v>
      </c>
      <c r="BG2368" s="20">
        <v>8</v>
      </c>
      <c r="BH2368" s="20">
        <v>0</v>
      </c>
      <c r="BI2368" s="20">
        <v>337</v>
      </c>
      <c r="BJ2368" s="20">
        <v>2</v>
      </c>
      <c r="BK2368" s="20">
        <v>233</v>
      </c>
      <c r="BL2368" s="20">
        <v>1190</v>
      </c>
      <c r="BM2368" s="20">
        <v>554</v>
      </c>
      <c r="BN2368" s="20">
        <v>141</v>
      </c>
      <c r="BO2368" s="20">
        <v>14</v>
      </c>
      <c r="BP2368" s="20">
        <v>5399</v>
      </c>
      <c r="BQ2368" s="20">
        <v>1354</v>
      </c>
      <c r="BR2368" s="20">
        <v>0</v>
      </c>
      <c r="BS2368" s="20">
        <v>67</v>
      </c>
      <c r="BT2368" s="20">
        <v>723</v>
      </c>
      <c r="BU2368" s="20">
        <v>1157</v>
      </c>
      <c r="BV2368" s="20">
        <v>3138</v>
      </c>
    </row>
    <row r="2369" spans="1:74" x14ac:dyDescent="0.25">
      <c r="A2369" s="20" t="s">
        <v>405</v>
      </c>
      <c r="B2369" s="20" t="s">
        <v>406</v>
      </c>
      <c r="C2369" s="20" t="s">
        <v>410</v>
      </c>
      <c r="D2369" s="1">
        <v>44584</v>
      </c>
      <c r="E2369">
        <v>395</v>
      </c>
      <c r="F2369">
        <v>10</v>
      </c>
      <c r="G2369">
        <v>7</v>
      </c>
      <c r="H2369">
        <v>0</v>
      </c>
      <c r="I2369">
        <v>0</v>
      </c>
      <c r="J2369">
        <v>237</v>
      </c>
      <c r="K2369">
        <v>22</v>
      </c>
      <c r="L2369">
        <v>28</v>
      </c>
      <c r="M2369">
        <v>1</v>
      </c>
      <c r="N2369">
        <v>2</v>
      </c>
      <c r="O2369">
        <v>1</v>
      </c>
      <c r="P2369">
        <v>0</v>
      </c>
      <c r="Q2369">
        <v>0</v>
      </c>
      <c r="R2369">
        <v>260</v>
      </c>
      <c r="S2369">
        <v>177</v>
      </c>
      <c r="T2369">
        <v>19</v>
      </c>
      <c r="U2369">
        <v>0</v>
      </c>
      <c r="V2369">
        <v>1</v>
      </c>
      <c r="W2369">
        <v>1542</v>
      </c>
      <c r="X2369">
        <v>742</v>
      </c>
      <c r="Y2369">
        <v>106</v>
      </c>
      <c r="Z2369">
        <v>171</v>
      </c>
      <c r="AA2369">
        <v>15</v>
      </c>
      <c r="AB2369">
        <v>797</v>
      </c>
      <c r="AC2369">
        <v>349</v>
      </c>
      <c r="AD2369">
        <v>51</v>
      </c>
      <c r="AE2369">
        <v>146</v>
      </c>
      <c r="AF2369">
        <v>23</v>
      </c>
      <c r="AG2369">
        <v>206</v>
      </c>
      <c r="AH2369">
        <v>78</v>
      </c>
      <c r="AI2369">
        <v>1</v>
      </c>
      <c r="AJ2369">
        <v>32</v>
      </c>
      <c r="AK2369">
        <v>20</v>
      </c>
      <c r="AL2369">
        <v>16</v>
      </c>
      <c r="AM2369">
        <v>11</v>
      </c>
      <c r="AN2369">
        <v>1</v>
      </c>
      <c r="AO2369">
        <v>1</v>
      </c>
      <c r="AP2369">
        <v>0</v>
      </c>
      <c r="AQ2369">
        <v>0</v>
      </c>
      <c r="AR2369">
        <v>2</v>
      </c>
      <c r="AS2369">
        <v>0</v>
      </c>
      <c r="AT2369">
        <v>0</v>
      </c>
      <c r="AU2369">
        <v>0</v>
      </c>
      <c r="AV2369">
        <v>0</v>
      </c>
      <c r="AW2369">
        <v>0</v>
      </c>
      <c r="AX2369">
        <v>0</v>
      </c>
      <c r="AY2369">
        <v>0</v>
      </c>
      <c r="AZ2369">
        <v>0</v>
      </c>
      <c r="BA2369">
        <v>0</v>
      </c>
      <c r="BB2369">
        <v>0</v>
      </c>
      <c r="BC2369">
        <v>0</v>
      </c>
      <c r="BD2369">
        <v>0</v>
      </c>
      <c r="BE2369">
        <v>0</v>
      </c>
      <c r="BF2369">
        <v>0</v>
      </c>
      <c r="BG2369" s="20">
        <v>8</v>
      </c>
      <c r="BH2369" s="20">
        <v>0</v>
      </c>
      <c r="BI2369" s="20">
        <v>334</v>
      </c>
      <c r="BJ2369" s="20">
        <v>2</v>
      </c>
      <c r="BK2369" s="20">
        <v>233</v>
      </c>
      <c r="BL2369" s="20">
        <v>1185</v>
      </c>
      <c r="BM2369" s="20">
        <v>556</v>
      </c>
      <c r="BN2369" s="20">
        <v>142</v>
      </c>
      <c r="BO2369" s="20">
        <v>14</v>
      </c>
      <c r="BP2369" s="20">
        <v>5365</v>
      </c>
      <c r="BQ2369" s="20">
        <v>1400</v>
      </c>
      <c r="BR2369" s="20">
        <v>0</v>
      </c>
      <c r="BS2369" s="20">
        <v>66</v>
      </c>
      <c r="BT2369" s="20">
        <v>706</v>
      </c>
      <c r="BU2369" s="20">
        <v>1144</v>
      </c>
      <c r="BV2369" s="20">
        <v>3145</v>
      </c>
    </row>
    <row r="2370" spans="1:74" x14ac:dyDescent="0.25">
      <c r="A2370" s="20" t="s">
        <v>405</v>
      </c>
      <c r="B2370" s="20" t="s">
        <v>406</v>
      </c>
      <c r="C2370" s="20" t="s">
        <v>410</v>
      </c>
      <c r="D2370" s="1">
        <v>44591</v>
      </c>
      <c r="E2370">
        <v>395</v>
      </c>
      <c r="F2370">
        <v>10</v>
      </c>
      <c r="G2370">
        <v>7</v>
      </c>
      <c r="H2370">
        <v>0</v>
      </c>
      <c r="I2370">
        <v>0</v>
      </c>
      <c r="J2370">
        <v>238</v>
      </c>
      <c r="K2370">
        <v>21</v>
      </c>
      <c r="L2370">
        <v>28</v>
      </c>
      <c r="M2370">
        <v>1</v>
      </c>
      <c r="N2370">
        <v>2</v>
      </c>
      <c r="O2370">
        <v>1</v>
      </c>
      <c r="P2370">
        <v>0</v>
      </c>
      <c r="Q2370">
        <v>0</v>
      </c>
      <c r="R2370">
        <v>262</v>
      </c>
      <c r="S2370">
        <v>178</v>
      </c>
      <c r="T2370">
        <v>20</v>
      </c>
      <c r="U2370">
        <v>1</v>
      </c>
      <c r="V2370">
        <v>1</v>
      </c>
      <c r="W2370">
        <v>1541</v>
      </c>
      <c r="X2370">
        <v>756</v>
      </c>
      <c r="Y2370">
        <v>102</v>
      </c>
      <c r="Z2370">
        <v>168</v>
      </c>
      <c r="AA2370">
        <v>15</v>
      </c>
      <c r="AB2370">
        <v>797</v>
      </c>
      <c r="AC2370">
        <v>352</v>
      </c>
      <c r="AD2370">
        <v>50</v>
      </c>
      <c r="AE2370">
        <v>146</v>
      </c>
      <c r="AF2370">
        <v>24</v>
      </c>
      <c r="AG2370">
        <v>208</v>
      </c>
      <c r="AH2370">
        <v>79</v>
      </c>
      <c r="AI2370">
        <v>1</v>
      </c>
      <c r="AJ2370">
        <v>32</v>
      </c>
      <c r="AK2370">
        <v>20</v>
      </c>
      <c r="AL2370">
        <v>16</v>
      </c>
      <c r="AM2370">
        <v>11</v>
      </c>
      <c r="AN2370">
        <v>1</v>
      </c>
      <c r="AO2370">
        <v>1</v>
      </c>
      <c r="AP2370">
        <v>0</v>
      </c>
      <c r="AQ2370">
        <v>0</v>
      </c>
      <c r="AR2370">
        <v>1</v>
      </c>
      <c r="AS2370">
        <v>0</v>
      </c>
      <c r="AT2370">
        <v>0</v>
      </c>
      <c r="AU2370">
        <v>0</v>
      </c>
      <c r="AV2370">
        <v>0</v>
      </c>
      <c r="AW2370">
        <v>0</v>
      </c>
      <c r="AX2370">
        <v>0</v>
      </c>
      <c r="AY2370">
        <v>0</v>
      </c>
      <c r="AZ2370">
        <v>0</v>
      </c>
      <c r="BA2370">
        <v>0</v>
      </c>
      <c r="BB2370">
        <v>0</v>
      </c>
      <c r="BC2370">
        <v>0</v>
      </c>
      <c r="BD2370">
        <v>0</v>
      </c>
      <c r="BE2370">
        <v>0</v>
      </c>
      <c r="BF2370">
        <v>0</v>
      </c>
      <c r="BG2370" s="20">
        <v>9</v>
      </c>
      <c r="BH2370" s="20">
        <v>0</v>
      </c>
      <c r="BI2370" s="20">
        <v>336</v>
      </c>
      <c r="BJ2370" s="20">
        <v>2</v>
      </c>
      <c r="BK2370" s="20">
        <v>233</v>
      </c>
      <c r="BL2370" s="20">
        <v>1188</v>
      </c>
      <c r="BM2370" s="20">
        <v>557</v>
      </c>
      <c r="BN2370" s="20">
        <v>144</v>
      </c>
      <c r="BO2370" s="20">
        <v>14</v>
      </c>
      <c r="BP2370" s="20">
        <v>5362</v>
      </c>
      <c r="BQ2370" s="20">
        <v>1456</v>
      </c>
      <c r="BR2370" s="20">
        <v>0</v>
      </c>
      <c r="BS2370" s="20">
        <v>65</v>
      </c>
      <c r="BT2370" s="20">
        <v>715</v>
      </c>
      <c r="BU2370" s="20">
        <v>1135</v>
      </c>
      <c r="BV2370" s="20">
        <v>3161</v>
      </c>
    </row>
    <row r="2371" spans="1:74" x14ac:dyDescent="0.25">
      <c r="A2371" s="20" t="s">
        <v>405</v>
      </c>
      <c r="B2371" s="20" t="s">
        <v>406</v>
      </c>
      <c r="C2371" s="20" t="s">
        <v>410</v>
      </c>
      <c r="D2371" s="1">
        <v>44599</v>
      </c>
      <c r="E2371">
        <v>396</v>
      </c>
      <c r="F2371">
        <v>10</v>
      </c>
      <c r="G2371">
        <v>7</v>
      </c>
      <c r="H2371">
        <v>0</v>
      </c>
      <c r="I2371">
        <v>0</v>
      </c>
      <c r="J2371">
        <v>242</v>
      </c>
      <c r="K2371">
        <v>21</v>
      </c>
      <c r="L2371">
        <v>26</v>
      </c>
      <c r="M2371">
        <v>1</v>
      </c>
      <c r="N2371">
        <v>2</v>
      </c>
      <c r="O2371">
        <v>1</v>
      </c>
      <c r="P2371">
        <v>0</v>
      </c>
      <c r="Q2371">
        <v>0</v>
      </c>
      <c r="R2371">
        <v>261</v>
      </c>
      <c r="S2371">
        <v>179</v>
      </c>
      <c r="T2371">
        <v>19</v>
      </c>
      <c r="U2371">
        <v>1</v>
      </c>
      <c r="V2371">
        <v>1</v>
      </c>
      <c r="W2371">
        <v>1545</v>
      </c>
      <c r="X2371">
        <v>763</v>
      </c>
      <c r="Y2371">
        <v>102</v>
      </c>
      <c r="Z2371">
        <v>165</v>
      </c>
      <c r="AA2371">
        <v>14</v>
      </c>
      <c r="AB2371">
        <v>794</v>
      </c>
      <c r="AC2371">
        <v>360</v>
      </c>
      <c r="AD2371">
        <v>50</v>
      </c>
      <c r="AE2371">
        <v>145</v>
      </c>
      <c r="AF2371">
        <v>21</v>
      </c>
      <c r="AG2371">
        <v>210</v>
      </c>
      <c r="AH2371">
        <v>79</v>
      </c>
      <c r="AI2371">
        <v>1</v>
      </c>
      <c r="AJ2371">
        <v>32</v>
      </c>
      <c r="AK2371">
        <v>21</v>
      </c>
      <c r="AL2371">
        <v>17</v>
      </c>
      <c r="AM2371">
        <v>11</v>
      </c>
      <c r="AN2371">
        <v>1</v>
      </c>
      <c r="AO2371">
        <v>1</v>
      </c>
      <c r="AP2371">
        <v>0</v>
      </c>
      <c r="AQ2371">
        <v>0</v>
      </c>
      <c r="AR2371">
        <v>1</v>
      </c>
      <c r="AS2371">
        <v>0</v>
      </c>
      <c r="AT2371">
        <v>0</v>
      </c>
      <c r="AU2371">
        <v>0</v>
      </c>
      <c r="AV2371">
        <v>0</v>
      </c>
      <c r="AW2371">
        <v>0</v>
      </c>
      <c r="AX2371">
        <v>0</v>
      </c>
      <c r="AY2371">
        <v>0</v>
      </c>
      <c r="AZ2371">
        <v>0</v>
      </c>
      <c r="BA2371">
        <v>0</v>
      </c>
      <c r="BB2371">
        <v>0</v>
      </c>
      <c r="BC2371">
        <v>0</v>
      </c>
      <c r="BD2371">
        <v>0</v>
      </c>
      <c r="BE2371">
        <v>0</v>
      </c>
      <c r="BF2371">
        <v>0</v>
      </c>
      <c r="BG2371" s="20">
        <v>9</v>
      </c>
      <c r="BH2371" s="20">
        <v>0</v>
      </c>
      <c r="BI2371" s="20">
        <v>339</v>
      </c>
      <c r="BJ2371" s="20">
        <v>2</v>
      </c>
      <c r="BK2371" s="20">
        <v>233</v>
      </c>
      <c r="BL2371" s="20">
        <v>1199</v>
      </c>
      <c r="BM2371" s="20">
        <v>557</v>
      </c>
      <c r="BN2371" s="20">
        <v>145</v>
      </c>
      <c r="BO2371" s="20">
        <v>15</v>
      </c>
      <c r="BP2371" s="20">
        <v>5372</v>
      </c>
      <c r="BQ2371" s="20">
        <v>1495</v>
      </c>
      <c r="BR2371" s="20">
        <v>0</v>
      </c>
      <c r="BS2371" s="20">
        <v>65</v>
      </c>
      <c r="BT2371" s="20">
        <v>739</v>
      </c>
      <c r="BU2371" s="20">
        <v>1113</v>
      </c>
      <c r="BV2371" s="20">
        <v>3173</v>
      </c>
    </row>
    <row r="2372" spans="1:74" x14ac:dyDescent="0.25">
      <c r="A2372" s="20" t="s">
        <v>405</v>
      </c>
      <c r="B2372" s="20" t="s">
        <v>406</v>
      </c>
      <c r="C2372" s="20" t="s">
        <v>410</v>
      </c>
      <c r="D2372" s="1">
        <v>44606</v>
      </c>
      <c r="E2372">
        <v>396</v>
      </c>
      <c r="F2372">
        <v>10</v>
      </c>
      <c r="G2372">
        <v>7</v>
      </c>
      <c r="H2372">
        <v>0</v>
      </c>
      <c r="I2372">
        <v>0</v>
      </c>
      <c r="J2372">
        <v>242</v>
      </c>
      <c r="K2372">
        <v>21</v>
      </c>
      <c r="L2372">
        <v>25</v>
      </c>
      <c r="M2372">
        <v>1</v>
      </c>
      <c r="N2372">
        <v>2</v>
      </c>
      <c r="O2372">
        <v>1</v>
      </c>
      <c r="P2372">
        <v>0</v>
      </c>
      <c r="Q2372">
        <v>0</v>
      </c>
      <c r="R2372">
        <v>263</v>
      </c>
      <c r="S2372">
        <v>182</v>
      </c>
      <c r="T2372">
        <v>19</v>
      </c>
      <c r="U2372">
        <v>1</v>
      </c>
      <c r="V2372">
        <v>1</v>
      </c>
      <c r="W2372">
        <v>1541</v>
      </c>
      <c r="X2372">
        <v>768</v>
      </c>
      <c r="Y2372">
        <v>102</v>
      </c>
      <c r="Z2372">
        <v>167</v>
      </c>
      <c r="AA2372">
        <v>12</v>
      </c>
      <c r="AB2372">
        <v>796</v>
      </c>
      <c r="AC2372">
        <v>359</v>
      </c>
      <c r="AD2372">
        <v>49</v>
      </c>
      <c r="AE2372">
        <v>148</v>
      </c>
      <c r="AF2372">
        <v>22</v>
      </c>
      <c r="AG2372">
        <v>210</v>
      </c>
      <c r="AH2372">
        <v>81</v>
      </c>
      <c r="AI2372">
        <v>1</v>
      </c>
      <c r="AJ2372">
        <v>31</v>
      </c>
      <c r="AK2372">
        <v>21</v>
      </c>
      <c r="AL2372">
        <v>17</v>
      </c>
      <c r="AM2372">
        <v>11</v>
      </c>
      <c r="AN2372">
        <v>1</v>
      </c>
      <c r="AO2372">
        <v>1</v>
      </c>
      <c r="AP2372">
        <v>0</v>
      </c>
      <c r="AQ2372">
        <v>0</v>
      </c>
      <c r="AR2372">
        <v>1</v>
      </c>
      <c r="AS2372">
        <v>0</v>
      </c>
      <c r="AT2372">
        <v>0</v>
      </c>
      <c r="AU2372">
        <v>0</v>
      </c>
      <c r="AV2372">
        <v>0</v>
      </c>
      <c r="AW2372">
        <v>0</v>
      </c>
      <c r="AX2372">
        <v>0</v>
      </c>
      <c r="AY2372">
        <v>0</v>
      </c>
      <c r="AZ2372">
        <v>0</v>
      </c>
      <c r="BA2372">
        <v>0</v>
      </c>
      <c r="BB2372">
        <v>0</v>
      </c>
      <c r="BC2372">
        <v>0</v>
      </c>
      <c r="BD2372">
        <v>0</v>
      </c>
      <c r="BE2372">
        <v>0</v>
      </c>
      <c r="BF2372">
        <v>0</v>
      </c>
      <c r="BG2372" s="20">
        <v>9</v>
      </c>
      <c r="BH2372" s="20">
        <v>0</v>
      </c>
      <c r="BI2372" s="20">
        <v>339</v>
      </c>
      <c r="BJ2372" s="20">
        <v>2</v>
      </c>
      <c r="BK2372" s="20">
        <v>235</v>
      </c>
      <c r="BL2372" s="20">
        <v>1197</v>
      </c>
      <c r="BM2372" s="20">
        <v>555</v>
      </c>
      <c r="BN2372" s="20">
        <v>145</v>
      </c>
      <c r="BO2372" s="20">
        <v>15</v>
      </c>
      <c r="BP2372" s="20">
        <v>5372</v>
      </c>
      <c r="BQ2372" s="20">
        <v>1523</v>
      </c>
      <c r="BR2372" s="20">
        <v>0</v>
      </c>
      <c r="BS2372" s="20">
        <v>64</v>
      </c>
      <c r="BT2372" s="20">
        <v>751</v>
      </c>
      <c r="BU2372" s="20">
        <v>1104</v>
      </c>
      <c r="BV2372" s="20">
        <v>3178</v>
      </c>
    </row>
    <row r="2373" spans="1:74" x14ac:dyDescent="0.25">
      <c r="A2373" s="20" t="s">
        <v>405</v>
      </c>
      <c r="B2373" s="20" t="s">
        <v>465</v>
      </c>
      <c r="C2373" s="20" t="s">
        <v>640</v>
      </c>
      <c r="D2373" s="1">
        <v>44493</v>
      </c>
      <c r="E2373">
        <v>72</v>
      </c>
      <c r="F2373">
        <v>2</v>
      </c>
      <c r="G2373">
        <v>0</v>
      </c>
      <c r="H2373">
        <v>0</v>
      </c>
      <c r="I2373">
        <v>0</v>
      </c>
      <c r="J2373">
        <v>9</v>
      </c>
      <c r="K2373">
        <v>10</v>
      </c>
      <c r="L2373">
        <v>6</v>
      </c>
      <c r="M2373">
        <v>0</v>
      </c>
      <c r="N2373">
        <v>3</v>
      </c>
      <c r="O2373">
        <v>0</v>
      </c>
      <c r="P2373">
        <v>0</v>
      </c>
      <c r="Q2373">
        <v>0</v>
      </c>
      <c r="R2373">
        <v>73</v>
      </c>
      <c r="S2373">
        <v>0</v>
      </c>
      <c r="T2373">
        <v>12</v>
      </c>
      <c r="U2373">
        <v>4</v>
      </c>
      <c r="V2373">
        <v>1</v>
      </c>
      <c r="W2373">
        <v>889</v>
      </c>
      <c r="X2373">
        <v>0</v>
      </c>
      <c r="Y2373">
        <v>19</v>
      </c>
      <c r="Z2373">
        <v>89</v>
      </c>
      <c r="AA2373">
        <v>8</v>
      </c>
      <c r="AB2373">
        <v>451</v>
      </c>
      <c r="AC2373">
        <v>9</v>
      </c>
      <c r="AD2373">
        <v>24</v>
      </c>
      <c r="AE2373">
        <v>134</v>
      </c>
      <c r="AF2373">
        <v>4</v>
      </c>
      <c r="AG2373">
        <v>53</v>
      </c>
      <c r="AH2373">
        <v>0</v>
      </c>
      <c r="AI2373">
        <v>1</v>
      </c>
      <c r="AJ2373">
        <v>5</v>
      </c>
      <c r="AK2373">
        <v>0</v>
      </c>
      <c r="AL2373">
        <v>11</v>
      </c>
      <c r="AM2373">
        <v>0</v>
      </c>
      <c r="AN2373">
        <v>0</v>
      </c>
      <c r="AO2373">
        <v>0</v>
      </c>
      <c r="AP2373">
        <v>1</v>
      </c>
      <c r="AQ2373">
        <v>0</v>
      </c>
      <c r="AR2373">
        <v>0</v>
      </c>
      <c r="AS2373">
        <v>0</v>
      </c>
      <c r="AT2373">
        <v>0</v>
      </c>
      <c r="AU2373">
        <v>0</v>
      </c>
      <c r="AV2373">
        <v>0</v>
      </c>
      <c r="AW2373">
        <v>0</v>
      </c>
      <c r="AX2373">
        <v>0</v>
      </c>
      <c r="AY2373">
        <v>0</v>
      </c>
      <c r="AZ2373">
        <v>0</v>
      </c>
      <c r="BA2373">
        <v>0</v>
      </c>
      <c r="BB2373">
        <v>8</v>
      </c>
      <c r="BC2373">
        <v>189</v>
      </c>
      <c r="BD2373">
        <v>0</v>
      </c>
      <c r="BE2373">
        <v>9</v>
      </c>
      <c r="BF2373">
        <v>2</v>
      </c>
      <c r="BG2373" s="20"/>
      <c r="BH2373" s="20"/>
      <c r="BI2373" s="20"/>
      <c r="BJ2373" s="20"/>
      <c r="BK2373" s="20"/>
      <c r="BL2373" s="20"/>
      <c r="BM2373" s="20"/>
      <c r="BN2373" s="20"/>
      <c r="BO2373" s="20"/>
      <c r="BP2373" s="20"/>
      <c r="BQ2373" s="20"/>
      <c r="BR2373" s="20"/>
      <c r="BS2373" s="20"/>
      <c r="BT2373" s="20"/>
      <c r="BU2373" s="20"/>
      <c r="BV2373" s="20"/>
    </row>
    <row r="2374" spans="1:74" x14ac:dyDescent="0.25">
      <c r="A2374" s="20" t="s">
        <v>405</v>
      </c>
      <c r="B2374" s="20" t="s">
        <v>465</v>
      </c>
      <c r="C2374" s="20" t="s">
        <v>640</v>
      </c>
      <c r="D2374" s="1">
        <v>44500</v>
      </c>
      <c r="E2374">
        <v>72</v>
      </c>
      <c r="F2374">
        <v>2</v>
      </c>
      <c r="G2374">
        <v>0</v>
      </c>
      <c r="H2374">
        <v>0</v>
      </c>
      <c r="I2374">
        <v>0</v>
      </c>
      <c r="J2374">
        <v>13</v>
      </c>
      <c r="K2374">
        <v>10</v>
      </c>
      <c r="L2374">
        <v>6</v>
      </c>
      <c r="M2374">
        <v>0</v>
      </c>
      <c r="N2374">
        <v>3</v>
      </c>
      <c r="O2374">
        <v>0</v>
      </c>
      <c r="P2374">
        <v>0</v>
      </c>
      <c r="Q2374">
        <v>0</v>
      </c>
      <c r="R2374">
        <v>73</v>
      </c>
      <c r="S2374">
        <v>0</v>
      </c>
      <c r="T2374">
        <v>19</v>
      </c>
      <c r="U2374">
        <v>4</v>
      </c>
      <c r="V2374">
        <v>1</v>
      </c>
      <c r="W2374">
        <v>887</v>
      </c>
      <c r="X2374">
        <v>0</v>
      </c>
      <c r="Y2374">
        <v>22</v>
      </c>
      <c r="Z2374">
        <v>85</v>
      </c>
      <c r="AA2374">
        <v>10</v>
      </c>
      <c r="AB2374">
        <v>453</v>
      </c>
      <c r="AC2374">
        <v>10</v>
      </c>
      <c r="AD2374">
        <v>24</v>
      </c>
      <c r="AE2374">
        <v>132</v>
      </c>
      <c r="AF2374">
        <v>7</v>
      </c>
      <c r="AG2374">
        <v>53</v>
      </c>
      <c r="AH2374">
        <v>0</v>
      </c>
      <c r="AI2374">
        <v>1</v>
      </c>
      <c r="AJ2374">
        <v>4</v>
      </c>
      <c r="AK2374">
        <v>1</v>
      </c>
      <c r="AL2374">
        <v>11</v>
      </c>
      <c r="AM2374">
        <v>0</v>
      </c>
      <c r="AN2374">
        <v>0</v>
      </c>
      <c r="AO2374">
        <v>0</v>
      </c>
      <c r="AP2374">
        <v>1</v>
      </c>
      <c r="AQ2374">
        <v>0</v>
      </c>
      <c r="AR2374">
        <v>0</v>
      </c>
      <c r="AS2374">
        <v>0</v>
      </c>
      <c r="AT2374">
        <v>0</v>
      </c>
      <c r="AU2374">
        <v>0</v>
      </c>
      <c r="AV2374">
        <v>0</v>
      </c>
      <c r="AW2374">
        <v>0</v>
      </c>
      <c r="AX2374">
        <v>0</v>
      </c>
      <c r="AY2374">
        <v>0</v>
      </c>
      <c r="AZ2374">
        <v>0</v>
      </c>
      <c r="BA2374">
        <v>0</v>
      </c>
      <c r="BB2374">
        <v>8</v>
      </c>
      <c r="BC2374">
        <v>188</v>
      </c>
      <c r="BD2374">
        <v>0</v>
      </c>
      <c r="BE2374">
        <v>9</v>
      </c>
      <c r="BF2374">
        <v>2</v>
      </c>
      <c r="BG2374" s="20"/>
      <c r="BH2374" s="20"/>
      <c r="BI2374" s="20"/>
      <c r="BJ2374" s="20"/>
      <c r="BK2374" s="20"/>
      <c r="BL2374" s="20"/>
      <c r="BM2374" s="20"/>
      <c r="BN2374" s="20"/>
      <c r="BO2374" s="20"/>
      <c r="BP2374" s="20"/>
      <c r="BQ2374" s="20"/>
      <c r="BR2374" s="20"/>
      <c r="BS2374" s="20"/>
      <c r="BT2374" s="20"/>
      <c r="BU2374" s="20"/>
      <c r="BV2374" s="20"/>
    </row>
    <row r="2375" spans="1:74" x14ac:dyDescent="0.25">
      <c r="A2375" s="20" t="s">
        <v>405</v>
      </c>
      <c r="B2375" s="20" t="s">
        <v>465</v>
      </c>
      <c r="C2375" s="20" t="s">
        <v>640</v>
      </c>
      <c r="D2375" s="1">
        <v>44507</v>
      </c>
      <c r="E2375">
        <v>72</v>
      </c>
      <c r="F2375">
        <v>2</v>
      </c>
      <c r="G2375">
        <v>0</v>
      </c>
      <c r="H2375">
        <v>0</v>
      </c>
      <c r="I2375">
        <v>0</v>
      </c>
      <c r="J2375">
        <v>16</v>
      </c>
      <c r="K2375">
        <v>10</v>
      </c>
      <c r="L2375">
        <v>6</v>
      </c>
      <c r="M2375">
        <v>0</v>
      </c>
      <c r="N2375">
        <v>3</v>
      </c>
      <c r="O2375">
        <v>0</v>
      </c>
      <c r="P2375">
        <v>0</v>
      </c>
      <c r="Q2375">
        <v>0</v>
      </c>
      <c r="R2375">
        <v>73</v>
      </c>
      <c r="S2375">
        <v>21</v>
      </c>
      <c r="T2375">
        <v>8</v>
      </c>
      <c r="U2375">
        <v>4</v>
      </c>
      <c r="V2375">
        <v>1</v>
      </c>
      <c r="W2375">
        <v>887</v>
      </c>
      <c r="X2375">
        <v>29</v>
      </c>
      <c r="Y2375">
        <v>189</v>
      </c>
      <c r="Z2375">
        <v>82</v>
      </c>
      <c r="AA2375">
        <v>11</v>
      </c>
      <c r="AB2375">
        <v>449</v>
      </c>
      <c r="AC2375">
        <v>16</v>
      </c>
      <c r="AD2375">
        <v>25</v>
      </c>
      <c r="AE2375">
        <v>130</v>
      </c>
      <c r="AF2375">
        <v>6</v>
      </c>
      <c r="AG2375">
        <v>52</v>
      </c>
      <c r="AH2375">
        <v>1</v>
      </c>
      <c r="AI2375">
        <v>9</v>
      </c>
      <c r="AJ2375">
        <v>4</v>
      </c>
      <c r="AK2375">
        <v>0</v>
      </c>
      <c r="AL2375">
        <v>11</v>
      </c>
      <c r="AM2375">
        <v>0</v>
      </c>
      <c r="AN2375">
        <v>2</v>
      </c>
      <c r="AO2375">
        <v>0</v>
      </c>
      <c r="AP2375">
        <v>1</v>
      </c>
      <c r="AQ2375">
        <v>0</v>
      </c>
      <c r="AR2375">
        <v>0</v>
      </c>
      <c r="AS2375">
        <v>0</v>
      </c>
      <c r="AT2375">
        <v>0</v>
      </c>
      <c r="AU2375">
        <v>0</v>
      </c>
      <c r="AV2375">
        <v>0</v>
      </c>
      <c r="AW2375">
        <v>0</v>
      </c>
      <c r="AX2375">
        <v>0</v>
      </c>
      <c r="AY2375">
        <v>0</v>
      </c>
      <c r="AZ2375">
        <v>0</v>
      </c>
      <c r="BA2375">
        <v>0</v>
      </c>
      <c r="BB2375">
        <v>0</v>
      </c>
      <c r="BC2375">
        <v>0</v>
      </c>
      <c r="BD2375">
        <v>0</v>
      </c>
      <c r="BE2375">
        <v>0</v>
      </c>
      <c r="BF2375">
        <v>0</v>
      </c>
      <c r="BG2375" s="20">
        <v>2</v>
      </c>
      <c r="BH2375" s="20">
        <v>0</v>
      </c>
      <c r="BI2375" s="20">
        <v>55</v>
      </c>
      <c r="BJ2375" s="20">
        <v>3</v>
      </c>
      <c r="BK2375" s="20">
        <v>50</v>
      </c>
      <c r="BL2375" s="20">
        <v>536</v>
      </c>
      <c r="BM2375" s="20">
        <v>252</v>
      </c>
      <c r="BN2375" s="20">
        <v>33</v>
      </c>
      <c r="BO2375" s="20">
        <v>7</v>
      </c>
      <c r="BP2375" s="20"/>
      <c r="BQ2375" s="20"/>
      <c r="BR2375" s="20"/>
      <c r="BS2375" s="20"/>
      <c r="BT2375" s="20"/>
      <c r="BU2375" s="20"/>
      <c r="BV2375" s="20"/>
    </row>
    <row r="2376" spans="1:74" x14ac:dyDescent="0.25">
      <c r="A2376" s="20" t="s">
        <v>405</v>
      </c>
      <c r="B2376" s="20" t="s">
        <v>465</v>
      </c>
      <c r="C2376" s="20" t="s">
        <v>640</v>
      </c>
      <c r="D2376" s="1">
        <v>44514</v>
      </c>
      <c r="E2376">
        <v>72</v>
      </c>
      <c r="F2376">
        <v>2</v>
      </c>
      <c r="G2376">
        <v>0</v>
      </c>
      <c r="H2376">
        <v>0</v>
      </c>
      <c r="I2376">
        <v>0</v>
      </c>
      <c r="J2376">
        <v>18</v>
      </c>
      <c r="K2376">
        <v>10</v>
      </c>
      <c r="L2376">
        <v>6</v>
      </c>
      <c r="M2376">
        <v>0</v>
      </c>
      <c r="N2376">
        <v>3</v>
      </c>
      <c r="O2376">
        <v>0</v>
      </c>
      <c r="P2376">
        <v>0</v>
      </c>
      <c r="Q2376">
        <v>0</v>
      </c>
      <c r="R2376">
        <v>73</v>
      </c>
      <c r="S2376">
        <v>23</v>
      </c>
      <c r="T2376">
        <v>8</v>
      </c>
      <c r="U2376">
        <v>4</v>
      </c>
      <c r="V2376">
        <v>1</v>
      </c>
      <c r="W2376">
        <v>890</v>
      </c>
      <c r="X2376">
        <v>61</v>
      </c>
      <c r="Y2376">
        <v>188</v>
      </c>
      <c r="Z2376">
        <v>80</v>
      </c>
      <c r="AA2376">
        <v>16</v>
      </c>
      <c r="AB2376">
        <v>448</v>
      </c>
      <c r="AC2376">
        <v>22</v>
      </c>
      <c r="AD2376">
        <v>32</v>
      </c>
      <c r="AE2376">
        <v>122</v>
      </c>
      <c r="AF2376">
        <v>8</v>
      </c>
      <c r="AG2376">
        <v>54</v>
      </c>
      <c r="AH2376">
        <v>2</v>
      </c>
      <c r="AI2376">
        <v>9</v>
      </c>
      <c r="AJ2376">
        <v>6</v>
      </c>
      <c r="AK2376">
        <v>0</v>
      </c>
      <c r="AL2376">
        <v>11</v>
      </c>
      <c r="AM2376">
        <v>0</v>
      </c>
      <c r="AN2376">
        <v>2</v>
      </c>
      <c r="AO2376">
        <v>0</v>
      </c>
      <c r="AP2376">
        <v>1</v>
      </c>
      <c r="AQ2376">
        <v>0</v>
      </c>
      <c r="AR2376">
        <v>0</v>
      </c>
      <c r="AS2376">
        <v>0</v>
      </c>
      <c r="AT2376">
        <v>0</v>
      </c>
      <c r="AU2376">
        <v>0</v>
      </c>
      <c r="AV2376">
        <v>0</v>
      </c>
      <c r="AW2376">
        <v>0</v>
      </c>
      <c r="AX2376">
        <v>0</v>
      </c>
      <c r="AY2376">
        <v>0</v>
      </c>
      <c r="AZ2376">
        <v>0</v>
      </c>
      <c r="BA2376">
        <v>0</v>
      </c>
      <c r="BB2376">
        <v>0</v>
      </c>
      <c r="BC2376">
        <v>0</v>
      </c>
      <c r="BD2376">
        <v>0</v>
      </c>
      <c r="BE2376">
        <v>0</v>
      </c>
      <c r="BF2376">
        <v>0</v>
      </c>
      <c r="BG2376" s="20">
        <v>2</v>
      </c>
      <c r="BH2376" s="20">
        <v>0</v>
      </c>
      <c r="BI2376" s="20">
        <v>55</v>
      </c>
      <c r="BJ2376" s="20">
        <v>3</v>
      </c>
      <c r="BK2376" s="20">
        <v>50</v>
      </c>
      <c r="BL2376" s="20">
        <v>539</v>
      </c>
      <c r="BM2376" s="20">
        <v>253</v>
      </c>
      <c r="BN2376" s="20">
        <v>33</v>
      </c>
      <c r="BO2376" s="20">
        <v>7</v>
      </c>
      <c r="BP2376" s="20"/>
      <c r="BQ2376" s="20"/>
      <c r="BR2376" s="20"/>
      <c r="BS2376" s="20"/>
      <c r="BT2376" s="20"/>
      <c r="BU2376" s="20"/>
      <c r="BV2376" s="20"/>
    </row>
    <row r="2377" spans="1:74" x14ac:dyDescent="0.25">
      <c r="A2377" s="20" t="s">
        <v>405</v>
      </c>
      <c r="B2377" s="20" t="s">
        <v>465</v>
      </c>
      <c r="C2377" s="20" t="s">
        <v>640</v>
      </c>
      <c r="D2377" s="1">
        <v>44521</v>
      </c>
      <c r="E2377">
        <v>72</v>
      </c>
      <c r="F2377">
        <v>2</v>
      </c>
      <c r="G2377">
        <v>1</v>
      </c>
      <c r="H2377">
        <v>0</v>
      </c>
      <c r="I2377">
        <v>0</v>
      </c>
      <c r="J2377">
        <v>24</v>
      </c>
      <c r="K2377">
        <v>10</v>
      </c>
      <c r="L2377">
        <v>6</v>
      </c>
      <c r="M2377">
        <v>0</v>
      </c>
      <c r="N2377">
        <v>3</v>
      </c>
      <c r="O2377">
        <v>0</v>
      </c>
      <c r="P2377">
        <v>0</v>
      </c>
      <c r="Q2377">
        <v>0</v>
      </c>
      <c r="R2377">
        <v>73</v>
      </c>
      <c r="S2377">
        <v>24</v>
      </c>
      <c r="T2377">
        <v>8</v>
      </c>
      <c r="U2377">
        <v>4</v>
      </c>
      <c r="V2377">
        <v>1</v>
      </c>
      <c r="W2377">
        <v>891</v>
      </c>
      <c r="X2377">
        <v>100</v>
      </c>
      <c r="Y2377">
        <v>188</v>
      </c>
      <c r="Z2377">
        <v>81</v>
      </c>
      <c r="AA2377">
        <v>16</v>
      </c>
      <c r="AB2377">
        <v>446</v>
      </c>
      <c r="AC2377">
        <v>34</v>
      </c>
      <c r="AD2377">
        <v>31</v>
      </c>
      <c r="AE2377">
        <v>120</v>
      </c>
      <c r="AF2377">
        <v>8</v>
      </c>
      <c r="AG2377">
        <v>54</v>
      </c>
      <c r="AH2377">
        <v>2</v>
      </c>
      <c r="AI2377">
        <v>9</v>
      </c>
      <c r="AJ2377">
        <v>6</v>
      </c>
      <c r="AK2377">
        <v>0</v>
      </c>
      <c r="AL2377">
        <v>11</v>
      </c>
      <c r="AM2377">
        <v>0</v>
      </c>
      <c r="AN2377">
        <v>2</v>
      </c>
      <c r="AO2377">
        <v>0</v>
      </c>
      <c r="AP2377">
        <v>1</v>
      </c>
      <c r="AQ2377">
        <v>0</v>
      </c>
      <c r="AR2377">
        <v>0</v>
      </c>
      <c r="AS2377">
        <v>0</v>
      </c>
      <c r="AT2377">
        <v>0</v>
      </c>
      <c r="AU2377">
        <v>0</v>
      </c>
      <c r="AV2377">
        <v>0</v>
      </c>
      <c r="AW2377">
        <v>0</v>
      </c>
      <c r="AX2377">
        <v>0</v>
      </c>
      <c r="AY2377">
        <v>0</v>
      </c>
      <c r="AZ2377">
        <v>0</v>
      </c>
      <c r="BA2377">
        <v>0</v>
      </c>
      <c r="BB2377">
        <v>0</v>
      </c>
      <c r="BC2377">
        <v>0</v>
      </c>
      <c r="BD2377">
        <v>0</v>
      </c>
      <c r="BE2377">
        <v>0</v>
      </c>
      <c r="BF2377">
        <v>0</v>
      </c>
      <c r="BG2377" s="20">
        <v>2</v>
      </c>
      <c r="BH2377" s="20">
        <v>0</v>
      </c>
      <c r="BI2377" s="20">
        <v>55</v>
      </c>
      <c r="BJ2377" s="20">
        <v>3</v>
      </c>
      <c r="BK2377" s="20">
        <v>50</v>
      </c>
      <c r="BL2377" s="20">
        <v>540</v>
      </c>
      <c r="BM2377" s="20">
        <v>253</v>
      </c>
      <c r="BN2377" s="20">
        <v>33</v>
      </c>
      <c r="BO2377" s="20">
        <v>8</v>
      </c>
      <c r="BP2377" s="20"/>
      <c r="BQ2377" s="20"/>
      <c r="BR2377" s="20"/>
      <c r="BS2377" s="20"/>
      <c r="BT2377" s="20"/>
      <c r="BU2377" s="20"/>
      <c r="BV2377" s="20"/>
    </row>
    <row r="2378" spans="1:74" x14ac:dyDescent="0.25">
      <c r="A2378" s="20" t="s">
        <v>405</v>
      </c>
      <c r="B2378" s="20" t="s">
        <v>465</v>
      </c>
      <c r="C2378" s="20" t="s">
        <v>640</v>
      </c>
      <c r="D2378" s="1">
        <v>44528</v>
      </c>
      <c r="E2378">
        <v>71</v>
      </c>
      <c r="F2378">
        <v>2</v>
      </c>
      <c r="G2378">
        <v>1</v>
      </c>
      <c r="H2378">
        <v>0</v>
      </c>
      <c r="I2378">
        <v>0</v>
      </c>
      <c r="J2378">
        <v>26</v>
      </c>
      <c r="K2378">
        <v>10</v>
      </c>
      <c r="L2378">
        <v>6</v>
      </c>
      <c r="M2378">
        <v>0</v>
      </c>
      <c r="N2378">
        <v>3</v>
      </c>
      <c r="O2378">
        <v>2</v>
      </c>
      <c r="P2378">
        <v>0</v>
      </c>
      <c r="Q2378">
        <v>0</v>
      </c>
      <c r="R2378">
        <v>74</v>
      </c>
      <c r="S2378">
        <v>29</v>
      </c>
      <c r="T2378">
        <v>8</v>
      </c>
      <c r="U2378">
        <v>4</v>
      </c>
      <c r="V2378">
        <v>1</v>
      </c>
      <c r="W2378">
        <v>888</v>
      </c>
      <c r="X2378">
        <v>141</v>
      </c>
      <c r="Y2378">
        <v>186</v>
      </c>
      <c r="Z2378">
        <v>81</v>
      </c>
      <c r="AA2378">
        <v>16</v>
      </c>
      <c r="AB2378">
        <v>445</v>
      </c>
      <c r="AC2378">
        <v>45</v>
      </c>
      <c r="AD2378">
        <v>30</v>
      </c>
      <c r="AE2378">
        <v>119</v>
      </c>
      <c r="AF2378">
        <v>7</v>
      </c>
      <c r="AG2378">
        <v>54</v>
      </c>
      <c r="AH2378">
        <v>6</v>
      </c>
      <c r="AI2378">
        <v>9</v>
      </c>
      <c r="AJ2378">
        <v>6</v>
      </c>
      <c r="AK2378">
        <v>0</v>
      </c>
      <c r="AL2378">
        <v>11</v>
      </c>
      <c r="AM2378">
        <v>1</v>
      </c>
      <c r="AN2378">
        <v>2</v>
      </c>
      <c r="AO2378">
        <v>0</v>
      </c>
      <c r="AP2378">
        <v>1</v>
      </c>
      <c r="AQ2378">
        <v>0</v>
      </c>
      <c r="AR2378">
        <v>0</v>
      </c>
      <c r="AS2378">
        <v>0</v>
      </c>
      <c r="AT2378">
        <v>0</v>
      </c>
      <c r="AU2378">
        <v>0</v>
      </c>
      <c r="AV2378">
        <v>0</v>
      </c>
      <c r="AW2378">
        <v>0</v>
      </c>
      <c r="AX2378">
        <v>0</v>
      </c>
      <c r="AY2378">
        <v>0</v>
      </c>
      <c r="AZ2378">
        <v>0</v>
      </c>
      <c r="BA2378">
        <v>0</v>
      </c>
      <c r="BB2378">
        <v>0</v>
      </c>
      <c r="BC2378">
        <v>0</v>
      </c>
      <c r="BD2378">
        <v>0</v>
      </c>
      <c r="BE2378">
        <v>0</v>
      </c>
      <c r="BF2378">
        <v>0</v>
      </c>
      <c r="BG2378" s="20">
        <v>2</v>
      </c>
      <c r="BH2378" s="20">
        <v>0</v>
      </c>
      <c r="BI2378" s="20">
        <v>54</v>
      </c>
      <c r="BJ2378" s="20">
        <v>3</v>
      </c>
      <c r="BK2378" s="20">
        <v>52</v>
      </c>
      <c r="BL2378" s="20">
        <v>543</v>
      </c>
      <c r="BM2378" s="20">
        <v>253</v>
      </c>
      <c r="BN2378" s="20">
        <v>33</v>
      </c>
      <c r="BO2378" s="20">
        <v>8</v>
      </c>
      <c r="BP2378" s="20"/>
      <c r="BQ2378" s="20"/>
      <c r="BR2378" s="20"/>
      <c r="BS2378" s="20"/>
      <c r="BT2378" s="20"/>
      <c r="BU2378" s="20"/>
      <c r="BV2378" s="20"/>
    </row>
    <row r="2379" spans="1:74" x14ac:dyDescent="0.25">
      <c r="A2379" s="20" t="s">
        <v>405</v>
      </c>
      <c r="B2379" s="20" t="s">
        <v>465</v>
      </c>
      <c r="C2379" s="20" t="s">
        <v>640</v>
      </c>
      <c r="D2379" s="1">
        <v>44535</v>
      </c>
      <c r="E2379">
        <v>71</v>
      </c>
      <c r="F2379">
        <v>2</v>
      </c>
      <c r="G2379">
        <v>2</v>
      </c>
      <c r="H2379">
        <v>0</v>
      </c>
      <c r="I2379">
        <v>0</v>
      </c>
      <c r="J2379">
        <v>31</v>
      </c>
      <c r="K2379">
        <v>10</v>
      </c>
      <c r="L2379">
        <v>6</v>
      </c>
      <c r="M2379">
        <v>0</v>
      </c>
      <c r="N2379">
        <v>3</v>
      </c>
      <c r="O2379">
        <v>2</v>
      </c>
      <c r="P2379">
        <v>0</v>
      </c>
      <c r="Q2379">
        <v>0</v>
      </c>
      <c r="R2379">
        <v>74</v>
      </c>
      <c r="S2379">
        <v>31</v>
      </c>
      <c r="T2379">
        <v>8</v>
      </c>
      <c r="U2379">
        <v>3</v>
      </c>
      <c r="V2379">
        <v>1</v>
      </c>
      <c r="W2379">
        <v>893</v>
      </c>
      <c r="X2379">
        <v>168</v>
      </c>
      <c r="Y2379">
        <v>186</v>
      </c>
      <c r="Z2379">
        <v>80</v>
      </c>
      <c r="AA2379">
        <v>18</v>
      </c>
      <c r="AB2379">
        <v>446</v>
      </c>
      <c r="AC2379">
        <v>69</v>
      </c>
      <c r="AD2379">
        <v>29</v>
      </c>
      <c r="AE2379">
        <v>120</v>
      </c>
      <c r="AF2379">
        <v>8</v>
      </c>
      <c r="AG2379">
        <v>58</v>
      </c>
      <c r="AH2379">
        <v>7</v>
      </c>
      <c r="AI2379">
        <v>10</v>
      </c>
      <c r="AJ2379">
        <v>8</v>
      </c>
      <c r="AK2379">
        <v>1</v>
      </c>
      <c r="AL2379">
        <v>11</v>
      </c>
      <c r="AM2379">
        <v>2</v>
      </c>
      <c r="AN2379">
        <v>2</v>
      </c>
      <c r="AO2379">
        <v>0</v>
      </c>
      <c r="AP2379">
        <v>0</v>
      </c>
      <c r="AQ2379">
        <v>0</v>
      </c>
      <c r="AR2379">
        <v>0</v>
      </c>
      <c r="AS2379">
        <v>0</v>
      </c>
      <c r="AT2379">
        <v>0</v>
      </c>
      <c r="AU2379">
        <v>0</v>
      </c>
      <c r="AV2379">
        <v>0</v>
      </c>
      <c r="AW2379">
        <v>0</v>
      </c>
      <c r="AX2379">
        <v>0</v>
      </c>
      <c r="AY2379">
        <v>0</v>
      </c>
      <c r="AZ2379">
        <v>0</v>
      </c>
      <c r="BA2379">
        <v>0</v>
      </c>
      <c r="BB2379">
        <v>0</v>
      </c>
      <c r="BC2379">
        <v>0</v>
      </c>
      <c r="BD2379">
        <v>0</v>
      </c>
      <c r="BE2379">
        <v>0</v>
      </c>
      <c r="BF2379">
        <v>0</v>
      </c>
      <c r="BG2379" s="20">
        <v>2</v>
      </c>
      <c r="BH2379" s="20">
        <v>0</v>
      </c>
      <c r="BI2379" s="20">
        <v>54</v>
      </c>
      <c r="BJ2379" s="20">
        <v>3</v>
      </c>
      <c r="BK2379" s="20">
        <v>52</v>
      </c>
      <c r="BL2379" s="20">
        <v>548</v>
      </c>
      <c r="BM2379" s="20">
        <v>253</v>
      </c>
      <c r="BN2379" s="20">
        <v>34</v>
      </c>
      <c r="BO2379" s="20">
        <v>9</v>
      </c>
      <c r="BP2379" s="20"/>
      <c r="BQ2379" s="20"/>
      <c r="BR2379" s="20"/>
      <c r="BS2379" s="20"/>
      <c r="BT2379" s="20"/>
      <c r="BU2379" s="20"/>
      <c r="BV2379" s="20"/>
    </row>
    <row r="2380" spans="1:74" x14ac:dyDescent="0.25">
      <c r="A2380" s="20" t="s">
        <v>405</v>
      </c>
      <c r="B2380" s="20" t="s">
        <v>465</v>
      </c>
      <c r="C2380" s="20" t="s">
        <v>640</v>
      </c>
      <c r="D2380" s="1">
        <v>44542</v>
      </c>
      <c r="E2380">
        <v>70</v>
      </c>
      <c r="F2380">
        <v>2</v>
      </c>
      <c r="G2380">
        <v>2</v>
      </c>
      <c r="H2380">
        <v>0</v>
      </c>
      <c r="I2380">
        <v>0</v>
      </c>
      <c r="J2380">
        <v>33</v>
      </c>
      <c r="K2380">
        <v>10</v>
      </c>
      <c r="L2380">
        <v>6</v>
      </c>
      <c r="M2380">
        <v>0</v>
      </c>
      <c r="N2380">
        <v>3</v>
      </c>
      <c r="O2380">
        <v>2</v>
      </c>
      <c r="P2380">
        <v>0</v>
      </c>
      <c r="Q2380">
        <v>0</v>
      </c>
      <c r="R2380">
        <v>74</v>
      </c>
      <c r="S2380">
        <v>33</v>
      </c>
      <c r="T2380">
        <v>8</v>
      </c>
      <c r="U2380">
        <v>3</v>
      </c>
      <c r="V2380">
        <v>1</v>
      </c>
      <c r="W2380">
        <v>888</v>
      </c>
      <c r="X2380">
        <v>190</v>
      </c>
      <c r="Y2380">
        <v>185</v>
      </c>
      <c r="Z2380">
        <v>80</v>
      </c>
      <c r="AA2380">
        <v>17</v>
      </c>
      <c r="AB2380">
        <v>447</v>
      </c>
      <c r="AC2380">
        <v>86</v>
      </c>
      <c r="AD2380">
        <v>29</v>
      </c>
      <c r="AE2380">
        <v>121</v>
      </c>
      <c r="AF2380">
        <v>9</v>
      </c>
      <c r="AG2380">
        <v>56</v>
      </c>
      <c r="AH2380">
        <v>9</v>
      </c>
      <c r="AI2380">
        <v>10</v>
      </c>
      <c r="AJ2380">
        <v>8</v>
      </c>
      <c r="AK2380">
        <v>1</v>
      </c>
      <c r="AL2380">
        <v>10</v>
      </c>
      <c r="AM2380">
        <v>2</v>
      </c>
      <c r="AN2380">
        <v>2</v>
      </c>
      <c r="AO2380">
        <v>0</v>
      </c>
      <c r="AP2380">
        <v>0</v>
      </c>
      <c r="AQ2380">
        <v>0</v>
      </c>
      <c r="AR2380">
        <v>0</v>
      </c>
      <c r="AS2380">
        <v>0</v>
      </c>
      <c r="AT2380">
        <v>0</v>
      </c>
      <c r="AU2380">
        <v>0</v>
      </c>
      <c r="AV2380">
        <v>0</v>
      </c>
      <c r="AW2380">
        <v>0</v>
      </c>
      <c r="AX2380">
        <v>0</v>
      </c>
      <c r="AY2380">
        <v>0</v>
      </c>
      <c r="AZ2380">
        <v>0</v>
      </c>
      <c r="BA2380">
        <v>0</v>
      </c>
      <c r="BB2380">
        <v>0</v>
      </c>
      <c r="BC2380">
        <v>0</v>
      </c>
      <c r="BD2380">
        <v>0</v>
      </c>
      <c r="BE2380">
        <v>0</v>
      </c>
      <c r="BF2380">
        <v>0</v>
      </c>
      <c r="BG2380" s="20">
        <v>2</v>
      </c>
      <c r="BH2380" s="20">
        <v>0</v>
      </c>
      <c r="BI2380" s="20">
        <v>53</v>
      </c>
      <c r="BJ2380" s="20">
        <v>3</v>
      </c>
      <c r="BK2380" s="20">
        <v>52</v>
      </c>
      <c r="BL2380" s="20">
        <v>549</v>
      </c>
      <c r="BM2380" s="20">
        <v>254</v>
      </c>
      <c r="BN2380" s="20">
        <v>32</v>
      </c>
      <c r="BO2380" s="20">
        <v>8</v>
      </c>
      <c r="BP2380" s="20"/>
      <c r="BQ2380" s="20"/>
      <c r="BR2380" s="20"/>
      <c r="BS2380" s="20"/>
      <c r="BT2380" s="20"/>
      <c r="BU2380" s="20"/>
      <c r="BV2380" s="20"/>
    </row>
    <row r="2381" spans="1:74" x14ac:dyDescent="0.25">
      <c r="A2381" s="20" t="s">
        <v>405</v>
      </c>
      <c r="B2381" s="20" t="s">
        <v>465</v>
      </c>
      <c r="C2381" s="20" t="s">
        <v>640</v>
      </c>
      <c r="D2381" s="1">
        <v>44549</v>
      </c>
      <c r="E2381">
        <v>71</v>
      </c>
      <c r="F2381">
        <v>2</v>
      </c>
      <c r="G2381">
        <v>2</v>
      </c>
      <c r="H2381">
        <v>0</v>
      </c>
      <c r="I2381">
        <v>0</v>
      </c>
      <c r="J2381">
        <v>38</v>
      </c>
      <c r="K2381">
        <v>10</v>
      </c>
      <c r="L2381">
        <v>6</v>
      </c>
      <c r="M2381">
        <v>0</v>
      </c>
      <c r="N2381">
        <v>3</v>
      </c>
      <c r="O2381">
        <v>2</v>
      </c>
      <c r="P2381">
        <v>0</v>
      </c>
      <c r="Q2381">
        <v>0</v>
      </c>
      <c r="R2381">
        <v>75</v>
      </c>
      <c r="S2381">
        <v>35</v>
      </c>
      <c r="T2381">
        <v>8</v>
      </c>
      <c r="U2381">
        <v>3</v>
      </c>
      <c r="V2381">
        <v>1</v>
      </c>
      <c r="W2381">
        <v>887</v>
      </c>
      <c r="X2381">
        <v>240</v>
      </c>
      <c r="Y2381">
        <v>182</v>
      </c>
      <c r="Z2381">
        <v>79</v>
      </c>
      <c r="AA2381">
        <v>16</v>
      </c>
      <c r="AB2381">
        <v>444</v>
      </c>
      <c r="AC2381">
        <v>109</v>
      </c>
      <c r="AD2381">
        <v>28</v>
      </c>
      <c r="AE2381">
        <v>119</v>
      </c>
      <c r="AF2381">
        <v>10</v>
      </c>
      <c r="AG2381">
        <v>55</v>
      </c>
      <c r="AH2381">
        <v>12</v>
      </c>
      <c r="AI2381">
        <v>10</v>
      </c>
      <c r="AJ2381">
        <v>8</v>
      </c>
      <c r="AK2381">
        <v>1</v>
      </c>
      <c r="AL2381">
        <v>10</v>
      </c>
      <c r="AM2381">
        <v>3</v>
      </c>
      <c r="AN2381">
        <v>2</v>
      </c>
      <c r="AO2381">
        <v>0</v>
      </c>
      <c r="AP2381">
        <v>0</v>
      </c>
      <c r="AQ2381">
        <v>0</v>
      </c>
      <c r="AR2381">
        <v>0</v>
      </c>
      <c r="AS2381">
        <v>0</v>
      </c>
      <c r="AT2381">
        <v>0</v>
      </c>
      <c r="AU2381">
        <v>0</v>
      </c>
      <c r="AV2381">
        <v>0</v>
      </c>
      <c r="AW2381">
        <v>0</v>
      </c>
      <c r="AX2381">
        <v>0</v>
      </c>
      <c r="AY2381">
        <v>0</v>
      </c>
      <c r="AZ2381">
        <v>0</v>
      </c>
      <c r="BA2381">
        <v>0</v>
      </c>
      <c r="BB2381">
        <v>0</v>
      </c>
      <c r="BC2381">
        <v>0</v>
      </c>
      <c r="BD2381">
        <v>0</v>
      </c>
      <c r="BE2381">
        <v>0</v>
      </c>
      <c r="BF2381">
        <v>0</v>
      </c>
      <c r="BG2381" s="20">
        <v>2</v>
      </c>
      <c r="BH2381" s="20">
        <v>0</v>
      </c>
      <c r="BI2381" s="20">
        <v>53</v>
      </c>
      <c r="BJ2381" s="20">
        <v>3</v>
      </c>
      <c r="BK2381" s="20">
        <v>53</v>
      </c>
      <c r="BL2381" s="20">
        <v>551</v>
      </c>
      <c r="BM2381" s="20">
        <v>255</v>
      </c>
      <c r="BN2381" s="20">
        <v>32</v>
      </c>
      <c r="BO2381" s="20">
        <v>8</v>
      </c>
      <c r="BP2381" s="20">
        <v>2577</v>
      </c>
      <c r="BQ2381" s="20">
        <v>217</v>
      </c>
      <c r="BR2381" s="20">
        <v>0</v>
      </c>
      <c r="BS2381" s="20">
        <v>83</v>
      </c>
      <c r="BT2381" s="20">
        <v>1202</v>
      </c>
      <c r="BU2381" s="20">
        <v>133</v>
      </c>
      <c r="BV2381" s="20">
        <v>970</v>
      </c>
    </row>
    <row r="2382" spans="1:74" x14ac:dyDescent="0.25">
      <c r="A2382" s="20" t="s">
        <v>405</v>
      </c>
      <c r="B2382" s="20" t="s">
        <v>465</v>
      </c>
      <c r="C2382" s="20" t="s">
        <v>640</v>
      </c>
      <c r="D2382" s="1">
        <v>44558</v>
      </c>
      <c r="E2382">
        <v>70</v>
      </c>
      <c r="F2382">
        <v>2</v>
      </c>
      <c r="G2382">
        <v>2</v>
      </c>
      <c r="H2382">
        <v>0</v>
      </c>
      <c r="I2382">
        <v>0</v>
      </c>
      <c r="J2382">
        <v>41</v>
      </c>
      <c r="K2382">
        <v>9</v>
      </c>
      <c r="L2382">
        <v>6</v>
      </c>
      <c r="M2382">
        <v>0</v>
      </c>
      <c r="N2382">
        <v>3</v>
      </c>
      <c r="O2382">
        <v>2</v>
      </c>
      <c r="P2382">
        <v>0</v>
      </c>
      <c r="Q2382">
        <v>0</v>
      </c>
      <c r="R2382">
        <v>76</v>
      </c>
      <c r="S2382">
        <v>36</v>
      </c>
      <c r="T2382">
        <v>8</v>
      </c>
      <c r="U2382">
        <v>3</v>
      </c>
      <c r="V2382">
        <v>2</v>
      </c>
      <c r="W2382">
        <v>886</v>
      </c>
      <c r="X2382">
        <v>273</v>
      </c>
      <c r="Y2382">
        <v>181</v>
      </c>
      <c r="Z2382">
        <v>78</v>
      </c>
      <c r="AA2382">
        <v>20</v>
      </c>
      <c r="AB2382">
        <v>444</v>
      </c>
      <c r="AC2382">
        <v>138</v>
      </c>
      <c r="AD2382">
        <v>34</v>
      </c>
      <c r="AE2382">
        <v>111</v>
      </c>
      <c r="AF2382">
        <v>9</v>
      </c>
      <c r="AG2382">
        <v>57</v>
      </c>
      <c r="AH2382">
        <v>16</v>
      </c>
      <c r="AI2382">
        <v>10</v>
      </c>
      <c r="AJ2382">
        <v>8</v>
      </c>
      <c r="AK2382">
        <v>2</v>
      </c>
      <c r="AL2382">
        <v>9</v>
      </c>
      <c r="AM2382">
        <v>3</v>
      </c>
      <c r="AN2382">
        <v>2</v>
      </c>
      <c r="AO2382">
        <v>0</v>
      </c>
      <c r="AP2382">
        <v>0</v>
      </c>
      <c r="AQ2382">
        <v>0</v>
      </c>
      <c r="AR2382">
        <v>0</v>
      </c>
      <c r="AS2382">
        <v>0</v>
      </c>
      <c r="AT2382">
        <v>0</v>
      </c>
      <c r="AU2382">
        <v>0</v>
      </c>
      <c r="AV2382">
        <v>0</v>
      </c>
      <c r="AW2382">
        <v>0</v>
      </c>
      <c r="AX2382">
        <v>0</v>
      </c>
      <c r="AY2382">
        <v>0</v>
      </c>
      <c r="AZ2382">
        <v>0</v>
      </c>
      <c r="BA2382">
        <v>0</v>
      </c>
      <c r="BB2382">
        <v>0</v>
      </c>
      <c r="BC2382">
        <v>0</v>
      </c>
      <c r="BD2382">
        <v>0</v>
      </c>
      <c r="BE2382">
        <v>0</v>
      </c>
      <c r="BF2382">
        <v>0</v>
      </c>
      <c r="BG2382" s="20">
        <v>2</v>
      </c>
      <c r="BH2382" s="20">
        <v>0</v>
      </c>
      <c r="BI2382" s="20">
        <v>53</v>
      </c>
      <c r="BJ2382" s="20">
        <v>3</v>
      </c>
      <c r="BK2382" s="20">
        <v>53</v>
      </c>
      <c r="BL2382" s="20">
        <v>552</v>
      </c>
      <c r="BM2382" s="20">
        <v>258</v>
      </c>
      <c r="BN2382" s="20">
        <v>32</v>
      </c>
      <c r="BO2382" s="20">
        <v>7</v>
      </c>
      <c r="BP2382" s="20">
        <v>2581</v>
      </c>
      <c r="BQ2382" s="20">
        <v>313</v>
      </c>
      <c r="BR2382" s="20">
        <v>0</v>
      </c>
      <c r="BS2382" s="20">
        <v>89</v>
      </c>
      <c r="BT2382" s="20">
        <v>1210</v>
      </c>
      <c r="BU2382" s="20">
        <v>112</v>
      </c>
      <c r="BV2382" s="20">
        <v>985</v>
      </c>
    </row>
    <row r="2383" spans="1:74" x14ac:dyDescent="0.25">
      <c r="A2383" s="20" t="s">
        <v>405</v>
      </c>
      <c r="B2383" s="20" t="s">
        <v>465</v>
      </c>
      <c r="C2383" s="20" t="s">
        <v>640</v>
      </c>
      <c r="D2383" s="1">
        <v>44564</v>
      </c>
      <c r="E2383">
        <v>71</v>
      </c>
      <c r="F2383">
        <v>2</v>
      </c>
      <c r="G2383">
        <v>2</v>
      </c>
      <c r="H2383">
        <v>0</v>
      </c>
      <c r="I2383">
        <v>0</v>
      </c>
      <c r="J2383">
        <v>42</v>
      </c>
      <c r="K2383">
        <v>9</v>
      </c>
      <c r="L2383">
        <v>6</v>
      </c>
      <c r="M2383">
        <v>0</v>
      </c>
      <c r="N2383">
        <v>3</v>
      </c>
      <c r="O2383">
        <v>2</v>
      </c>
      <c r="P2383">
        <v>0</v>
      </c>
      <c r="Q2383">
        <v>0</v>
      </c>
      <c r="R2383">
        <v>76</v>
      </c>
      <c r="S2383">
        <v>38</v>
      </c>
      <c r="T2383">
        <v>8</v>
      </c>
      <c r="U2383">
        <v>3</v>
      </c>
      <c r="V2383">
        <v>2</v>
      </c>
      <c r="W2383">
        <v>882</v>
      </c>
      <c r="X2383">
        <v>292</v>
      </c>
      <c r="Y2383">
        <v>181</v>
      </c>
      <c r="Z2383">
        <v>77</v>
      </c>
      <c r="AA2383">
        <v>19</v>
      </c>
      <c r="AB2383">
        <v>447</v>
      </c>
      <c r="AC2383">
        <v>147</v>
      </c>
      <c r="AD2383">
        <v>40</v>
      </c>
      <c r="AE2383">
        <v>105</v>
      </c>
      <c r="AF2383">
        <v>9</v>
      </c>
      <c r="AG2383">
        <v>57</v>
      </c>
      <c r="AH2383">
        <v>17</v>
      </c>
      <c r="AI2383">
        <v>9</v>
      </c>
      <c r="AJ2383">
        <v>8</v>
      </c>
      <c r="AK2383">
        <v>2</v>
      </c>
      <c r="AL2383">
        <v>9</v>
      </c>
      <c r="AM2383">
        <v>3</v>
      </c>
      <c r="AN2383">
        <v>2</v>
      </c>
      <c r="AO2383">
        <v>0</v>
      </c>
      <c r="AP2383">
        <v>0</v>
      </c>
      <c r="AQ2383">
        <v>0</v>
      </c>
      <c r="AR2383">
        <v>0</v>
      </c>
      <c r="AS2383">
        <v>0</v>
      </c>
      <c r="AT2383">
        <v>0</v>
      </c>
      <c r="AU2383">
        <v>0</v>
      </c>
      <c r="AV2383">
        <v>0</v>
      </c>
      <c r="AW2383">
        <v>0</v>
      </c>
      <c r="AX2383">
        <v>0</v>
      </c>
      <c r="AY2383">
        <v>0</v>
      </c>
      <c r="AZ2383">
        <v>0</v>
      </c>
      <c r="BA2383">
        <v>0</v>
      </c>
      <c r="BB2383">
        <v>0</v>
      </c>
      <c r="BC2383">
        <v>0</v>
      </c>
      <c r="BD2383">
        <v>0</v>
      </c>
      <c r="BE2383">
        <v>0</v>
      </c>
      <c r="BF2383">
        <v>0</v>
      </c>
      <c r="BG2383" s="20">
        <v>2</v>
      </c>
      <c r="BH2383" s="20">
        <v>0</v>
      </c>
      <c r="BI2383" s="20">
        <v>54</v>
      </c>
      <c r="BJ2383" s="20">
        <v>3</v>
      </c>
      <c r="BK2383" s="20">
        <v>54</v>
      </c>
      <c r="BL2383" s="20">
        <v>554</v>
      </c>
      <c r="BM2383" s="20">
        <v>262</v>
      </c>
      <c r="BN2383" s="20">
        <v>32</v>
      </c>
      <c r="BO2383" s="20">
        <v>7</v>
      </c>
      <c r="BP2383" s="20">
        <v>2583</v>
      </c>
      <c r="BQ2383" s="20">
        <v>370</v>
      </c>
      <c r="BR2383" s="20">
        <v>0</v>
      </c>
      <c r="BS2383" s="20">
        <v>94</v>
      </c>
      <c r="BT2383" s="20">
        <v>1201</v>
      </c>
      <c r="BU2383" s="20">
        <v>109</v>
      </c>
      <c r="BV2383" s="20">
        <v>994</v>
      </c>
    </row>
    <row r="2384" spans="1:74" x14ac:dyDescent="0.25">
      <c r="A2384" s="20" t="s">
        <v>405</v>
      </c>
      <c r="B2384" s="20" t="s">
        <v>465</v>
      </c>
      <c r="C2384" s="20" t="s">
        <v>640</v>
      </c>
      <c r="D2384" s="1">
        <v>44570</v>
      </c>
      <c r="E2384">
        <v>69</v>
      </c>
      <c r="F2384">
        <v>2</v>
      </c>
      <c r="G2384">
        <v>2</v>
      </c>
      <c r="H2384">
        <v>0</v>
      </c>
      <c r="I2384">
        <v>0</v>
      </c>
      <c r="J2384">
        <v>42</v>
      </c>
      <c r="K2384">
        <v>9</v>
      </c>
      <c r="L2384">
        <v>4</v>
      </c>
      <c r="M2384">
        <v>0</v>
      </c>
      <c r="N2384">
        <v>3</v>
      </c>
      <c r="O2384">
        <v>2</v>
      </c>
      <c r="P2384">
        <v>0</v>
      </c>
      <c r="Q2384">
        <v>0</v>
      </c>
      <c r="R2384">
        <v>76</v>
      </c>
      <c r="S2384">
        <v>40</v>
      </c>
      <c r="T2384">
        <v>9</v>
      </c>
      <c r="U2384">
        <v>2</v>
      </c>
      <c r="V2384">
        <v>2</v>
      </c>
      <c r="W2384">
        <v>882</v>
      </c>
      <c r="X2384">
        <v>306</v>
      </c>
      <c r="Y2384">
        <v>181</v>
      </c>
      <c r="Z2384">
        <v>77</v>
      </c>
      <c r="AA2384">
        <v>18</v>
      </c>
      <c r="AB2384">
        <v>448</v>
      </c>
      <c r="AC2384">
        <v>160</v>
      </c>
      <c r="AD2384">
        <v>41</v>
      </c>
      <c r="AE2384">
        <v>104</v>
      </c>
      <c r="AF2384">
        <v>10</v>
      </c>
      <c r="AG2384">
        <v>57</v>
      </c>
      <c r="AH2384">
        <v>19</v>
      </c>
      <c r="AI2384">
        <v>9</v>
      </c>
      <c r="AJ2384">
        <v>8</v>
      </c>
      <c r="AK2384">
        <v>2</v>
      </c>
      <c r="AL2384">
        <v>9</v>
      </c>
      <c r="AM2384">
        <v>3</v>
      </c>
      <c r="AN2384">
        <v>2</v>
      </c>
      <c r="AO2384">
        <v>0</v>
      </c>
      <c r="AP2384">
        <v>0</v>
      </c>
      <c r="AQ2384">
        <v>0</v>
      </c>
      <c r="AR2384">
        <v>0</v>
      </c>
      <c r="AS2384">
        <v>0</v>
      </c>
      <c r="AT2384">
        <v>0</v>
      </c>
      <c r="AU2384">
        <v>0</v>
      </c>
      <c r="AV2384">
        <v>0</v>
      </c>
      <c r="AW2384">
        <v>0</v>
      </c>
      <c r="AX2384">
        <v>0</v>
      </c>
      <c r="AY2384">
        <v>0</v>
      </c>
      <c r="AZ2384">
        <v>0</v>
      </c>
      <c r="BA2384">
        <v>0</v>
      </c>
      <c r="BB2384">
        <v>0</v>
      </c>
      <c r="BC2384">
        <v>0</v>
      </c>
      <c r="BD2384">
        <v>0</v>
      </c>
      <c r="BE2384">
        <v>0</v>
      </c>
      <c r="BF2384">
        <v>0</v>
      </c>
      <c r="BG2384" s="20">
        <v>2</v>
      </c>
      <c r="BH2384" s="20">
        <v>0</v>
      </c>
      <c r="BI2384" s="20">
        <v>53</v>
      </c>
      <c r="BJ2384" s="20">
        <v>3</v>
      </c>
      <c r="BK2384" s="20">
        <v>54</v>
      </c>
      <c r="BL2384" s="20">
        <v>556</v>
      </c>
      <c r="BM2384" s="20">
        <v>264</v>
      </c>
      <c r="BN2384" s="20">
        <v>32</v>
      </c>
      <c r="BO2384" s="20">
        <v>7</v>
      </c>
      <c r="BP2384" s="20">
        <v>2587</v>
      </c>
      <c r="BQ2384" s="20">
        <v>418</v>
      </c>
      <c r="BR2384" s="20">
        <v>0</v>
      </c>
      <c r="BS2384" s="20">
        <v>95</v>
      </c>
      <c r="BT2384" s="20">
        <v>1197</v>
      </c>
      <c r="BU2384" s="20">
        <v>112</v>
      </c>
      <c r="BV2384" s="20">
        <v>1001</v>
      </c>
    </row>
    <row r="2385" spans="1:74" x14ac:dyDescent="0.25">
      <c r="A2385" s="20" t="s">
        <v>405</v>
      </c>
      <c r="B2385" s="20" t="s">
        <v>465</v>
      </c>
      <c r="C2385" s="20" t="s">
        <v>640</v>
      </c>
      <c r="D2385" s="1">
        <v>44577</v>
      </c>
      <c r="E2385">
        <v>68</v>
      </c>
      <c r="F2385">
        <v>2</v>
      </c>
      <c r="G2385">
        <v>2</v>
      </c>
      <c r="H2385">
        <v>0</v>
      </c>
      <c r="I2385">
        <v>0</v>
      </c>
      <c r="J2385">
        <v>43</v>
      </c>
      <c r="K2385">
        <v>9</v>
      </c>
      <c r="L2385">
        <v>4</v>
      </c>
      <c r="M2385">
        <v>0</v>
      </c>
      <c r="N2385">
        <v>3</v>
      </c>
      <c r="O2385">
        <v>2</v>
      </c>
      <c r="P2385">
        <v>0</v>
      </c>
      <c r="Q2385">
        <v>0</v>
      </c>
      <c r="R2385">
        <v>76</v>
      </c>
      <c r="S2385">
        <v>40</v>
      </c>
      <c r="T2385">
        <v>9</v>
      </c>
      <c r="U2385">
        <v>2</v>
      </c>
      <c r="V2385">
        <v>2</v>
      </c>
      <c r="W2385">
        <v>884</v>
      </c>
      <c r="X2385">
        <v>322</v>
      </c>
      <c r="Y2385">
        <v>180</v>
      </c>
      <c r="Z2385">
        <v>77</v>
      </c>
      <c r="AA2385">
        <v>21</v>
      </c>
      <c r="AB2385">
        <v>450</v>
      </c>
      <c r="AC2385">
        <v>168</v>
      </c>
      <c r="AD2385">
        <v>40</v>
      </c>
      <c r="AE2385">
        <v>105</v>
      </c>
      <c r="AF2385">
        <v>12</v>
      </c>
      <c r="AG2385">
        <v>57</v>
      </c>
      <c r="AH2385">
        <v>19</v>
      </c>
      <c r="AI2385">
        <v>9</v>
      </c>
      <c r="AJ2385">
        <v>8</v>
      </c>
      <c r="AK2385">
        <v>2</v>
      </c>
      <c r="AL2385">
        <v>9</v>
      </c>
      <c r="AM2385">
        <v>5</v>
      </c>
      <c r="AN2385">
        <v>2</v>
      </c>
      <c r="AO2385">
        <v>0</v>
      </c>
      <c r="AP2385">
        <v>0</v>
      </c>
      <c r="AQ2385">
        <v>0</v>
      </c>
      <c r="AR2385">
        <v>0</v>
      </c>
      <c r="AS2385">
        <v>0</v>
      </c>
      <c r="AT2385">
        <v>0</v>
      </c>
      <c r="AU2385">
        <v>0</v>
      </c>
      <c r="AV2385">
        <v>0</v>
      </c>
      <c r="AW2385">
        <v>0</v>
      </c>
      <c r="AX2385">
        <v>0</v>
      </c>
      <c r="AY2385">
        <v>0</v>
      </c>
      <c r="AZ2385">
        <v>0</v>
      </c>
      <c r="BA2385">
        <v>0</v>
      </c>
      <c r="BB2385">
        <v>0</v>
      </c>
      <c r="BC2385">
        <v>0</v>
      </c>
      <c r="BD2385">
        <v>0</v>
      </c>
      <c r="BE2385">
        <v>0</v>
      </c>
      <c r="BF2385">
        <v>0</v>
      </c>
      <c r="BG2385" s="20">
        <v>2</v>
      </c>
      <c r="BH2385" s="20">
        <v>0</v>
      </c>
      <c r="BI2385" s="20">
        <v>53</v>
      </c>
      <c r="BJ2385" s="20">
        <v>3</v>
      </c>
      <c r="BK2385" s="20">
        <v>54</v>
      </c>
      <c r="BL2385" s="20">
        <v>555</v>
      </c>
      <c r="BM2385" s="20">
        <v>264</v>
      </c>
      <c r="BN2385" s="20">
        <v>32</v>
      </c>
      <c r="BO2385" s="20">
        <v>7</v>
      </c>
      <c r="BP2385" s="20">
        <v>2575</v>
      </c>
      <c r="BQ2385" s="20">
        <v>451</v>
      </c>
      <c r="BR2385" s="20">
        <v>0</v>
      </c>
      <c r="BS2385" s="20">
        <v>93</v>
      </c>
      <c r="BT2385" s="20">
        <v>1182</v>
      </c>
      <c r="BU2385" s="20">
        <v>114</v>
      </c>
      <c r="BV2385" s="20">
        <v>1002</v>
      </c>
    </row>
    <row r="2386" spans="1:74" x14ac:dyDescent="0.25">
      <c r="A2386" s="20" t="s">
        <v>405</v>
      </c>
      <c r="B2386" s="20" t="s">
        <v>465</v>
      </c>
      <c r="C2386" s="20" t="s">
        <v>640</v>
      </c>
      <c r="D2386" s="1">
        <v>44584</v>
      </c>
      <c r="E2386">
        <v>67</v>
      </c>
      <c r="F2386">
        <v>2</v>
      </c>
      <c r="G2386">
        <v>2</v>
      </c>
      <c r="H2386">
        <v>0</v>
      </c>
      <c r="I2386">
        <v>0</v>
      </c>
      <c r="J2386">
        <v>43</v>
      </c>
      <c r="K2386">
        <v>9</v>
      </c>
      <c r="L2386">
        <v>4</v>
      </c>
      <c r="M2386">
        <v>0</v>
      </c>
      <c r="N2386">
        <v>3</v>
      </c>
      <c r="O2386">
        <v>2</v>
      </c>
      <c r="P2386">
        <v>0</v>
      </c>
      <c r="Q2386">
        <v>0</v>
      </c>
      <c r="R2386">
        <v>76</v>
      </c>
      <c r="S2386">
        <v>41</v>
      </c>
      <c r="T2386">
        <v>9</v>
      </c>
      <c r="U2386">
        <v>2</v>
      </c>
      <c r="V2386">
        <v>2</v>
      </c>
      <c r="W2386">
        <v>883</v>
      </c>
      <c r="X2386">
        <v>330</v>
      </c>
      <c r="Y2386">
        <v>178</v>
      </c>
      <c r="Z2386">
        <v>74</v>
      </c>
      <c r="AA2386">
        <v>19</v>
      </c>
      <c r="AB2386">
        <v>450</v>
      </c>
      <c r="AC2386">
        <v>171</v>
      </c>
      <c r="AD2386">
        <v>40</v>
      </c>
      <c r="AE2386">
        <v>103</v>
      </c>
      <c r="AF2386">
        <v>13</v>
      </c>
      <c r="AG2386">
        <v>57</v>
      </c>
      <c r="AH2386">
        <v>19</v>
      </c>
      <c r="AI2386">
        <v>9</v>
      </c>
      <c r="AJ2386">
        <v>8</v>
      </c>
      <c r="AK2386">
        <v>2</v>
      </c>
      <c r="AL2386">
        <v>9</v>
      </c>
      <c r="AM2386">
        <v>5</v>
      </c>
      <c r="AN2386">
        <v>2</v>
      </c>
      <c r="AO2386">
        <v>0</v>
      </c>
      <c r="AP2386">
        <v>0</v>
      </c>
      <c r="AQ2386">
        <v>0</v>
      </c>
      <c r="AR2386">
        <v>0</v>
      </c>
      <c r="AS2386">
        <v>0</v>
      </c>
      <c r="AT2386">
        <v>0</v>
      </c>
      <c r="AU2386">
        <v>0</v>
      </c>
      <c r="AV2386">
        <v>0</v>
      </c>
      <c r="AW2386">
        <v>0</v>
      </c>
      <c r="AX2386">
        <v>0</v>
      </c>
      <c r="AY2386">
        <v>0</v>
      </c>
      <c r="AZ2386">
        <v>0</v>
      </c>
      <c r="BA2386">
        <v>0</v>
      </c>
      <c r="BB2386">
        <v>0</v>
      </c>
      <c r="BC2386">
        <v>0</v>
      </c>
      <c r="BD2386">
        <v>0</v>
      </c>
      <c r="BE2386">
        <v>0</v>
      </c>
      <c r="BF2386">
        <v>0</v>
      </c>
      <c r="BG2386" s="20">
        <v>2</v>
      </c>
      <c r="BH2386" s="20">
        <v>0</v>
      </c>
      <c r="BI2386" s="20">
        <v>52</v>
      </c>
      <c r="BJ2386" s="20">
        <v>3</v>
      </c>
      <c r="BK2386" s="20">
        <v>54</v>
      </c>
      <c r="BL2386" s="20">
        <v>558</v>
      </c>
      <c r="BM2386" s="20">
        <v>265</v>
      </c>
      <c r="BN2386" s="20">
        <v>32</v>
      </c>
      <c r="BO2386" s="20">
        <v>7</v>
      </c>
      <c r="BP2386" s="20">
        <v>2578</v>
      </c>
      <c r="BQ2386" s="20">
        <v>469</v>
      </c>
      <c r="BR2386" s="20">
        <v>0</v>
      </c>
      <c r="BS2386" s="20">
        <v>95</v>
      </c>
      <c r="BT2386" s="20">
        <v>1173</v>
      </c>
      <c r="BU2386" s="20">
        <v>115</v>
      </c>
      <c r="BV2386" s="20">
        <v>1006</v>
      </c>
    </row>
    <row r="2387" spans="1:74" x14ac:dyDescent="0.25">
      <c r="A2387" s="20" t="s">
        <v>405</v>
      </c>
      <c r="B2387" s="20" t="s">
        <v>465</v>
      </c>
      <c r="C2387" s="20" t="s">
        <v>640</v>
      </c>
      <c r="D2387" s="1">
        <v>44591</v>
      </c>
      <c r="E2387">
        <v>67</v>
      </c>
      <c r="F2387">
        <v>2</v>
      </c>
      <c r="G2387">
        <v>2</v>
      </c>
      <c r="H2387">
        <v>0</v>
      </c>
      <c r="I2387">
        <v>0</v>
      </c>
      <c r="J2387">
        <v>43</v>
      </c>
      <c r="K2387">
        <v>9</v>
      </c>
      <c r="L2387">
        <v>4</v>
      </c>
      <c r="M2387">
        <v>0</v>
      </c>
      <c r="N2387">
        <v>3</v>
      </c>
      <c r="O2387">
        <v>3</v>
      </c>
      <c r="P2387">
        <v>0</v>
      </c>
      <c r="Q2387">
        <v>0</v>
      </c>
      <c r="R2387">
        <v>76</v>
      </c>
      <c r="S2387">
        <v>43</v>
      </c>
      <c r="T2387">
        <v>9</v>
      </c>
      <c r="U2387">
        <v>2</v>
      </c>
      <c r="V2387">
        <v>2</v>
      </c>
      <c r="W2387">
        <v>878</v>
      </c>
      <c r="X2387">
        <v>337</v>
      </c>
      <c r="Y2387">
        <v>178</v>
      </c>
      <c r="Z2387">
        <v>69</v>
      </c>
      <c r="AA2387">
        <v>20</v>
      </c>
      <c r="AB2387">
        <v>453</v>
      </c>
      <c r="AC2387">
        <v>178</v>
      </c>
      <c r="AD2387">
        <v>40</v>
      </c>
      <c r="AE2387">
        <v>106</v>
      </c>
      <c r="AF2387">
        <v>13</v>
      </c>
      <c r="AG2387">
        <v>57</v>
      </c>
      <c r="AH2387">
        <v>19</v>
      </c>
      <c r="AI2387">
        <v>9</v>
      </c>
      <c r="AJ2387">
        <v>8</v>
      </c>
      <c r="AK2387">
        <v>2</v>
      </c>
      <c r="AL2387">
        <v>9</v>
      </c>
      <c r="AM2387">
        <v>5</v>
      </c>
      <c r="AN2387">
        <v>2</v>
      </c>
      <c r="AO2387">
        <v>0</v>
      </c>
      <c r="AP2387">
        <v>0</v>
      </c>
      <c r="AQ2387">
        <v>0</v>
      </c>
      <c r="AR2387">
        <v>0</v>
      </c>
      <c r="AS2387">
        <v>0</v>
      </c>
      <c r="AT2387">
        <v>0</v>
      </c>
      <c r="AU2387">
        <v>0</v>
      </c>
      <c r="AV2387">
        <v>0</v>
      </c>
      <c r="AW2387">
        <v>0</v>
      </c>
      <c r="AX2387">
        <v>0</v>
      </c>
      <c r="AY2387">
        <v>0</v>
      </c>
      <c r="AZ2387">
        <v>0</v>
      </c>
      <c r="BA2387">
        <v>0</v>
      </c>
      <c r="BB2387">
        <v>0</v>
      </c>
      <c r="BC2387">
        <v>0</v>
      </c>
      <c r="BD2387">
        <v>0</v>
      </c>
      <c r="BE2387">
        <v>0</v>
      </c>
      <c r="BF2387">
        <v>0</v>
      </c>
      <c r="BG2387" s="20">
        <v>2</v>
      </c>
      <c r="BH2387" s="20">
        <v>0</v>
      </c>
      <c r="BI2387" s="20">
        <v>52</v>
      </c>
      <c r="BJ2387" s="20">
        <v>3</v>
      </c>
      <c r="BK2387" s="20">
        <v>55</v>
      </c>
      <c r="BL2387" s="20">
        <v>558</v>
      </c>
      <c r="BM2387" s="20">
        <v>266</v>
      </c>
      <c r="BN2387" s="20">
        <v>32</v>
      </c>
      <c r="BO2387" s="20">
        <v>7</v>
      </c>
      <c r="BP2387" s="20">
        <v>2583</v>
      </c>
      <c r="BQ2387" s="20">
        <v>489</v>
      </c>
      <c r="BR2387" s="20">
        <v>0</v>
      </c>
      <c r="BS2387" s="20">
        <v>97</v>
      </c>
      <c r="BT2387" s="20">
        <v>1170</v>
      </c>
      <c r="BU2387" s="20">
        <v>115</v>
      </c>
      <c r="BV2387" s="20">
        <v>1014</v>
      </c>
    </row>
    <row r="2388" spans="1:74" x14ac:dyDescent="0.25">
      <c r="A2388" s="20" t="s">
        <v>405</v>
      </c>
      <c r="B2388" s="20" t="s">
        <v>465</v>
      </c>
      <c r="C2388" s="20" t="s">
        <v>640</v>
      </c>
      <c r="D2388" s="1">
        <v>44599</v>
      </c>
      <c r="E2388">
        <v>67</v>
      </c>
      <c r="F2388">
        <v>2</v>
      </c>
      <c r="G2388">
        <v>2</v>
      </c>
      <c r="H2388">
        <v>0</v>
      </c>
      <c r="I2388">
        <v>0</v>
      </c>
      <c r="J2388">
        <v>44</v>
      </c>
      <c r="K2388">
        <v>9</v>
      </c>
      <c r="L2388">
        <v>4</v>
      </c>
      <c r="M2388">
        <v>0</v>
      </c>
      <c r="N2388">
        <v>3</v>
      </c>
      <c r="O2388">
        <v>3</v>
      </c>
      <c r="P2388">
        <v>0</v>
      </c>
      <c r="Q2388">
        <v>0</v>
      </c>
      <c r="R2388">
        <v>76</v>
      </c>
      <c r="S2388">
        <v>43</v>
      </c>
      <c r="T2388">
        <v>9</v>
      </c>
      <c r="U2388">
        <v>2</v>
      </c>
      <c r="V2388">
        <v>2</v>
      </c>
      <c r="W2388">
        <v>882</v>
      </c>
      <c r="X2388">
        <v>339</v>
      </c>
      <c r="Y2388">
        <v>179</v>
      </c>
      <c r="Z2388">
        <v>72</v>
      </c>
      <c r="AA2388">
        <v>19</v>
      </c>
      <c r="AB2388">
        <v>453</v>
      </c>
      <c r="AC2388">
        <v>178</v>
      </c>
      <c r="AD2388">
        <v>41</v>
      </c>
      <c r="AE2388">
        <v>105</v>
      </c>
      <c r="AF2388">
        <v>12</v>
      </c>
      <c r="AG2388">
        <v>60</v>
      </c>
      <c r="AH2388">
        <v>19</v>
      </c>
      <c r="AI2388">
        <v>9</v>
      </c>
      <c r="AJ2388">
        <v>10</v>
      </c>
      <c r="AK2388">
        <v>2</v>
      </c>
      <c r="AL2388">
        <v>9</v>
      </c>
      <c r="AM2388">
        <v>5</v>
      </c>
      <c r="AN2388">
        <v>2</v>
      </c>
      <c r="AO2388">
        <v>0</v>
      </c>
      <c r="AP2388">
        <v>0</v>
      </c>
      <c r="AQ2388">
        <v>0</v>
      </c>
      <c r="AR2388">
        <v>0</v>
      </c>
      <c r="AS2388">
        <v>0</v>
      </c>
      <c r="AT2388">
        <v>0</v>
      </c>
      <c r="AU2388">
        <v>0</v>
      </c>
      <c r="AV2388">
        <v>0</v>
      </c>
      <c r="AW2388">
        <v>0</v>
      </c>
      <c r="AX2388">
        <v>0</v>
      </c>
      <c r="AY2388">
        <v>0</v>
      </c>
      <c r="AZ2388">
        <v>0</v>
      </c>
      <c r="BA2388">
        <v>0</v>
      </c>
      <c r="BB2388">
        <v>0</v>
      </c>
      <c r="BC2388">
        <v>0</v>
      </c>
      <c r="BD2388">
        <v>0</v>
      </c>
      <c r="BE2388">
        <v>0</v>
      </c>
      <c r="BF2388">
        <v>0</v>
      </c>
      <c r="BG2388" s="20">
        <v>2</v>
      </c>
      <c r="BH2388" s="20">
        <v>0</v>
      </c>
      <c r="BI2388" s="20">
        <v>52</v>
      </c>
      <c r="BJ2388" s="20">
        <v>3</v>
      </c>
      <c r="BK2388" s="20">
        <v>55</v>
      </c>
      <c r="BL2388" s="20">
        <v>560</v>
      </c>
      <c r="BM2388" s="20">
        <v>268</v>
      </c>
      <c r="BN2388" s="20">
        <v>32</v>
      </c>
      <c r="BO2388" s="20">
        <v>7</v>
      </c>
      <c r="BP2388" s="20">
        <v>2583</v>
      </c>
      <c r="BQ2388" s="20">
        <v>494</v>
      </c>
      <c r="BR2388" s="20">
        <v>0</v>
      </c>
      <c r="BS2388" s="20">
        <v>98</v>
      </c>
      <c r="BT2388" s="20">
        <v>1167</v>
      </c>
      <c r="BU2388" s="20">
        <v>114</v>
      </c>
      <c r="BV2388" s="20">
        <v>1020</v>
      </c>
    </row>
    <row r="2389" spans="1:74" x14ac:dyDescent="0.25">
      <c r="A2389" s="20" t="s">
        <v>405</v>
      </c>
      <c r="B2389" s="20" t="s">
        <v>465</v>
      </c>
      <c r="C2389" s="20" t="s">
        <v>640</v>
      </c>
      <c r="D2389" s="1">
        <v>44606</v>
      </c>
      <c r="E2389">
        <v>67</v>
      </c>
      <c r="F2389">
        <v>2</v>
      </c>
      <c r="G2389">
        <v>2</v>
      </c>
      <c r="H2389">
        <v>0</v>
      </c>
      <c r="I2389">
        <v>0</v>
      </c>
      <c r="J2389">
        <v>44</v>
      </c>
      <c r="K2389">
        <v>9</v>
      </c>
      <c r="L2389">
        <v>4</v>
      </c>
      <c r="M2389">
        <v>0</v>
      </c>
      <c r="N2389">
        <v>3</v>
      </c>
      <c r="O2389">
        <v>3</v>
      </c>
      <c r="P2389">
        <v>0</v>
      </c>
      <c r="Q2389">
        <v>0</v>
      </c>
      <c r="R2389">
        <v>76</v>
      </c>
      <c r="S2389">
        <v>43</v>
      </c>
      <c r="T2389">
        <v>9</v>
      </c>
      <c r="U2389">
        <v>2</v>
      </c>
      <c r="V2389">
        <v>2</v>
      </c>
      <c r="W2389">
        <v>884</v>
      </c>
      <c r="X2389">
        <v>342</v>
      </c>
      <c r="Y2389">
        <v>180</v>
      </c>
      <c r="Z2389">
        <v>70</v>
      </c>
      <c r="AA2389">
        <v>20</v>
      </c>
      <c r="AB2389">
        <v>453</v>
      </c>
      <c r="AC2389">
        <v>178</v>
      </c>
      <c r="AD2389">
        <v>41</v>
      </c>
      <c r="AE2389">
        <v>105</v>
      </c>
      <c r="AF2389">
        <v>13</v>
      </c>
      <c r="AG2389">
        <v>61</v>
      </c>
      <c r="AH2389">
        <v>19</v>
      </c>
      <c r="AI2389">
        <v>9</v>
      </c>
      <c r="AJ2389">
        <v>10</v>
      </c>
      <c r="AK2389">
        <v>2</v>
      </c>
      <c r="AL2389">
        <v>9</v>
      </c>
      <c r="AM2389">
        <v>5</v>
      </c>
      <c r="AN2389">
        <v>2</v>
      </c>
      <c r="AO2389">
        <v>0</v>
      </c>
      <c r="AP2389">
        <v>0</v>
      </c>
      <c r="AQ2389">
        <v>0</v>
      </c>
      <c r="AR2389">
        <v>0</v>
      </c>
      <c r="AS2389">
        <v>0</v>
      </c>
      <c r="AT2389">
        <v>0</v>
      </c>
      <c r="AU2389">
        <v>0</v>
      </c>
      <c r="AV2389">
        <v>0</v>
      </c>
      <c r="AW2389">
        <v>0</v>
      </c>
      <c r="AX2389">
        <v>0</v>
      </c>
      <c r="AY2389">
        <v>0</v>
      </c>
      <c r="AZ2389">
        <v>0</v>
      </c>
      <c r="BA2389">
        <v>0</v>
      </c>
      <c r="BB2389">
        <v>0</v>
      </c>
      <c r="BC2389">
        <v>0</v>
      </c>
      <c r="BD2389">
        <v>0</v>
      </c>
      <c r="BE2389">
        <v>0</v>
      </c>
      <c r="BF2389">
        <v>0</v>
      </c>
      <c r="BG2389" s="20">
        <v>2</v>
      </c>
      <c r="BH2389" s="20">
        <v>0</v>
      </c>
      <c r="BI2389" s="20">
        <v>52</v>
      </c>
      <c r="BJ2389" s="20">
        <v>3</v>
      </c>
      <c r="BK2389" s="20">
        <v>55</v>
      </c>
      <c r="BL2389" s="20">
        <v>564</v>
      </c>
      <c r="BM2389" s="20">
        <v>267</v>
      </c>
      <c r="BN2389" s="20">
        <v>32</v>
      </c>
      <c r="BO2389" s="20">
        <v>7</v>
      </c>
      <c r="BP2389" s="20">
        <v>2592</v>
      </c>
      <c r="BQ2389" s="20">
        <v>499</v>
      </c>
      <c r="BR2389" s="20">
        <v>0</v>
      </c>
      <c r="BS2389" s="20">
        <v>99</v>
      </c>
      <c r="BT2389" s="20">
        <v>1165</v>
      </c>
      <c r="BU2389" s="20">
        <v>123</v>
      </c>
      <c r="BV2389" s="20">
        <v>1024</v>
      </c>
    </row>
    <row r="2390" spans="1:74" x14ac:dyDescent="0.25">
      <c r="A2390" s="20" t="s">
        <v>405</v>
      </c>
      <c r="B2390" s="20" t="s">
        <v>470</v>
      </c>
      <c r="C2390" s="20" t="s">
        <v>641</v>
      </c>
      <c r="D2390" s="1">
        <v>44493</v>
      </c>
      <c r="E2390">
        <v>52</v>
      </c>
      <c r="F2390">
        <v>1</v>
      </c>
      <c r="G2390">
        <v>0</v>
      </c>
      <c r="H2390">
        <v>4</v>
      </c>
      <c r="I2390">
        <v>2</v>
      </c>
      <c r="J2390">
        <v>8</v>
      </c>
      <c r="K2390">
        <v>6</v>
      </c>
      <c r="L2390">
        <v>1</v>
      </c>
      <c r="M2390">
        <v>1</v>
      </c>
      <c r="N2390">
        <v>83</v>
      </c>
      <c r="O2390">
        <v>0</v>
      </c>
      <c r="P2390">
        <v>32</v>
      </c>
      <c r="Q2390">
        <v>0</v>
      </c>
      <c r="R2390">
        <v>169</v>
      </c>
      <c r="S2390">
        <v>0</v>
      </c>
      <c r="T2390">
        <v>78</v>
      </c>
      <c r="U2390">
        <v>0</v>
      </c>
      <c r="V2390">
        <v>1</v>
      </c>
      <c r="W2390">
        <v>859</v>
      </c>
      <c r="X2390">
        <v>0</v>
      </c>
      <c r="Y2390">
        <v>56</v>
      </c>
      <c r="Z2390">
        <v>46</v>
      </c>
      <c r="AA2390">
        <v>34</v>
      </c>
      <c r="AB2390">
        <v>419</v>
      </c>
      <c r="AC2390">
        <v>14</v>
      </c>
      <c r="AD2390">
        <v>95</v>
      </c>
      <c r="AE2390">
        <v>8</v>
      </c>
      <c r="AF2390">
        <v>13</v>
      </c>
      <c r="AG2390">
        <v>76</v>
      </c>
      <c r="AH2390">
        <v>0</v>
      </c>
      <c r="AI2390">
        <v>0</v>
      </c>
      <c r="AJ2390">
        <v>6</v>
      </c>
      <c r="AK2390">
        <v>11</v>
      </c>
      <c r="AL2390">
        <v>52</v>
      </c>
      <c r="AM2390">
        <v>0</v>
      </c>
      <c r="AN2390">
        <v>7</v>
      </c>
      <c r="AO2390">
        <v>0</v>
      </c>
      <c r="AP2390">
        <v>0</v>
      </c>
      <c r="AQ2390">
        <v>0</v>
      </c>
      <c r="AR2390">
        <v>1</v>
      </c>
      <c r="AS2390">
        <v>0</v>
      </c>
      <c r="AT2390">
        <v>0</v>
      </c>
      <c r="AU2390">
        <v>0</v>
      </c>
      <c r="AV2390">
        <v>1</v>
      </c>
      <c r="AW2390">
        <v>0</v>
      </c>
      <c r="AX2390">
        <v>0</v>
      </c>
      <c r="AY2390">
        <v>0</v>
      </c>
      <c r="AZ2390">
        <v>4</v>
      </c>
      <c r="BA2390">
        <v>0</v>
      </c>
      <c r="BB2390">
        <v>22</v>
      </c>
      <c r="BC2390">
        <v>91</v>
      </c>
      <c r="BD2390">
        <v>0</v>
      </c>
      <c r="BE2390">
        <v>5</v>
      </c>
      <c r="BF2390">
        <v>5</v>
      </c>
      <c r="BG2390" s="20"/>
      <c r="BH2390" s="20"/>
      <c r="BI2390" s="20"/>
      <c r="BJ2390" s="20"/>
      <c r="BK2390" s="20"/>
      <c r="BL2390" s="20"/>
      <c r="BM2390" s="20"/>
      <c r="BN2390" s="20"/>
      <c r="BO2390" s="20"/>
      <c r="BP2390" s="20"/>
      <c r="BQ2390" s="20"/>
      <c r="BR2390" s="20"/>
      <c r="BS2390" s="20"/>
      <c r="BT2390" s="20"/>
      <c r="BU2390" s="20"/>
      <c r="BV2390" s="20"/>
    </row>
    <row r="2391" spans="1:74" x14ac:dyDescent="0.25">
      <c r="A2391" s="20" t="s">
        <v>405</v>
      </c>
      <c r="B2391" s="20" t="s">
        <v>470</v>
      </c>
      <c r="C2391" s="20" t="s">
        <v>641</v>
      </c>
      <c r="D2391" s="1">
        <v>44500</v>
      </c>
      <c r="E2391">
        <v>51</v>
      </c>
      <c r="F2391">
        <v>1</v>
      </c>
      <c r="G2391">
        <v>0</v>
      </c>
      <c r="H2391">
        <v>4</v>
      </c>
      <c r="I2391">
        <v>2</v>
      </c>
      <c r="J2391">
        <v>14</v>
      </c>
      <c r="K2391">
        <v>6</v>
      </c>
      <c r="L2391">
        <v>1</v>
      </c>
      <c r="M2391">
        <v>1</v>
      </c>
      <c r="N2391">
        <v>83</v>
      </c>
      <c r="O2391">
        <v>0</v>
      </c>
      <c r="P2391">
        <v>37</v>
      </c>
      <c r="Q2391">
        <v>0</v>
      </c>
      <c r="R2391">
        <v>171</v>
      </c>
      <c r="S2391">
        <v>0</v>
      </c>
      <c r="T2391">
        <v>88</v>
      </c>
      <c r="U2391">
        <v>0</v>
      </c>
      <c r="V2391">
        <v>2</v>
      </c>
      <c r="W2391">
        <v>868</v>
      </c>
      <c r="X2391">
        <v>0</v>
      </c>
      <c r="Y2391">
        <v>79</v>
      </c>
      <c r="Z2391">
        <v>46</v>
      </c>
      <c r="AA2391">
        <v>35</v>
      </c>
      <c r="AB2391">
        <v>423</v>
      </c>
      <c r="AC2391">
        <v>23</v>
      </c>
      <c r="AD2391">
        <v>92</v>
      </c>
      <c r="AE2391">
        <v>9</v>
      </c>
      <c r="AF2391">
        <v>18</v>
      </c>
      <c r="AG2391">
        <v>77</v>
      </c>
      <c r="AH2391">
        <v>0</v>
      </c>
      <c r="AI2391">
        <v>0</v>
      </c>
      <c r="AJ2391">
        <v>6</v>
      </c>
      <c r="AK2391">
        <v>11</v>
      </c>
      <c r="AL2391">
        <v>52</v>
      </c>
      <c r="AM2391">
        <v>0</v>
      </c>
      <c r="AN2391">
        <v>11</v>
      </c>
      <c r="AO2391">
        <v>0</v>
      </c>
      <c r="AP2391">
        <v>0</v>
      </c>
      <c r="AQ2391">
        <v>0</v>
      </c>
      <c r="AR2391">
        <v>1</v>
      </c>
      <c r="AS2391">
        <v>0</v>
      </c>
      <c r="AT2391">
        <v>0</v>
      </c>
      <c r="AU2391">
        <v>0</v>
      </c>
      <c r="AV2391">
        <v>1</v>
      </c>
      <c r="AW2391">
        <v>0</v>
      </c>
      <c r="AX2391">
        <v>0</v>
      </c>
      <c r="AY2391">
        <v>0</v>
      </c>
      <c r="AZ2391">
        <v>4</v>
      </c>
      <c r="BA2391">
        <v>0</v>
      </c>
      <c r="BB2391">
        <v>22</v>
      </c>
      <c r="BC2391">
        <v>90</v>
      </c>
      <c r="BD2391">
        <v>0</v>
      </c>
      <c r="BE2391">
        <v>6</v>
      </c>
      <c r="BF2391">
        <v>5</v>
      </c>
      <c r="BG2391" s="20"/>
      <c r="BH2391" s="20"/>
      <c r="BI2391" s="20"/>
      <c r="BJ2391" s="20"/>
      <c r="BK2391" s="20"/>
      <c r="BL2391" s="20"/>
      <c r="BM2391" s="20"/>
      <c r="BN2391" s="20"/>
      <c r="BO2391" s="20"/>
      <c r="BP2391" s="20"/>
      <c r="BQ2391" s="20"/>
      <c r="BR2391" s="20"/>
      <c r="BS2391" s="20"/>
      <c r="BT2391" s="20"/>
      <c r="BU2391" s="20"/>
      <c r="BV2391" s="20"/>
    </row>
    <row r="2392" spans="1:74" x14ac:dyDescent="0.25">
      <c r="A2392" s="20" t="s">
        <v>405</v>
      </c>
      <c r="B2392" s="20" t="s">
        <v>470</v>
      </c>
      <c r="C2392" s="20" t="s">
        <v>641</v>
      </c>
      <c r="D2392" s="1">
        <v>44507</v>
      </c>
      <c r="E2392">
        <v>52</v>
      </c>
      <c r="F2392">
        <v>1</v>
      </c>
      <c r="G2392">
        <v>0</v>
      </c>
      <c r="H2392">
        <v>4</v>
      </c>
      <c r="I2392">
        <v>2</v>
      </c>
      <c r="J2392">
        <v>14</v>
      </c>
      <c r="K2392">
        <v>6</v>
      </c>
      <c r="L2392">
        <v>1</v>
      </c>
      <c r="M2392">
        <v>1</v>
      </c>
      <c r="N2392">
        <v>83</v>
      </c>
      <c r="O2392">
        <v>41</v>
      </c>
      <c r="P2392">
        <v>4</v>
      </c>
      <c r="Q2392">
        <v>0</v>
      </c>
      <c r="R2392">
        <v>171</v>
      </c>
      <c r="S2392">
        <v>100</v>
      </c>
      <c r="T2392">
        <v>22</v>
      </c>
      <c r="U2392">
        <v>0</v>
      </c>
      <c r="V2392">
        <v>2</v>
      </c>
      <c r="W2392">
        <v>874</v>
      </c>
      <c r="X2392">
        <v>108</v>
      </c>
      <c r="Y2392">
        <v>89</v>
      </c>
      <c r="Z2392">
        <v>44</v>
      </c>
      <c r="AA2392">
        <v>36</v>
      </c>
      <c r="AB2392">
        <v>421</v>
      </c>
      <c r="AC2392">
        <v>31</v>
      </c>
      <c r="AD2392">
        <v>92</v>
      </c>
      <c r="AE2392">
        <v>9</v>
      </c>
      <c r="AF2392">
        <v>17</v>
      </c>
      <c r="AG2392">
        <v>79</v>
      </c>
      <c r="AH2392">
        <v>2</v>
      </c>
      <c r="AI2392">
        <v>6</v>
      </c>
      <c r="AJ2392">
        <v>6</v>
      </c>
      <c r="AK2392">
        <v>12</v>
      </c>
      <c r="AL2392">
        <v>52</v>
      </c>
      <c r="AM2392">
        <v>12</v>
      </c>
      <c r="AN2392">
        <v>5</v>
      </c>
      <c r="AO2392">
        <v>0</v>
      </c>
      <c r="AP2392">
        <v>0</v>
      </c>
      <c r="AQ2392">
        <v>0</v>
      </c>
      <c r="AR2392">
        <v>1</v>
      </c>
      <c r="AS2392">
        <v>0</v>
      </c>
      <c r="AT2392">
        <v>0</v>
      </c>
      <c r="AU2392">
        <v>0</v>
      </c>
      <c r="AV2392">
        <v>1</v>
      </c>
      <c r="AW2392">
        <v>0</v>
      </c>
      <c r="AX2392">
        <v>0</v>
      </c>
      <c r="AY2392">
        <v>0</v>
      </c>
      <c r="AZ2392">
        <v>0</v>
      </c>
      <c r="BA2392">
        <v>0</v>
      </c>
      <c r="BB2392">
        <v>0</v>
      </c>
      <c r="BC2392">
        <v>0</v>
      </c>
      <c r="BD2392">
        <v>0</v>
      </c>
      <c r="BE2392">
        <v>0</v>
      </c>
      <c r="BF2392">
        <v>0</v>
      </c>
      <c r="BG2392" s="20">
        <v>0</v>
      </c>
      <c r="BH2392" s="20">
        <v>3</v>
      </c>
      <c r="BI2392" s="20">
        <v>44</v>
      </c>
      <c r="BJ2392" s="20">
        <v>75</v>
      </c>
      <c r="BK2392" s="20">
        <v>147</v>
      </c>
      <c r="BL2392" s="20">
        <v>659</v>
      </c>
      <c r="BM2392" s="20">
        <v>287</v>
      </c>
      <c r="BN2392" s="20">
        <v>48</v>
      </c>
      <c r="BO2392" s="20">
        <v>46</v>
      </c>
      <c r="BP2392" s="20"/>
      <c r="BQ2392" s="20"/>
      <c r="BR2392" s="20"/>
      <c r="BS2392" s="20"/>
      <c r="BT2392" s="20"/>
      <c r="BU2392" s="20"/>
      <c r="BV2392" s="20"/>
    </row>
    <row r="2393" spans="1:74" x14ac:dyDescent="0.25">
      <c r="A2393" s="20" t="s">
        <v>405</v>
      </c>
      <c r="B2393" s="20" t="s">
        <v>470</v>
      </c>
      <c r="C2393" s="20" t="s">
        <v>641</v>
      </c>
      <c r="D2393" s="1">
        <v>44514</v>
      </c>
      <c r="E2393">
        <v>52</v>
      </c>
      <c r="F2393">
        <v>1</v>
      </c>
      <c r="G2393">
        <v>0</v>
      </c>
      <c r="H2393">
        <v>4</v>
      </c>
      <c r="I2393">
        <v>2</v>
      </c>
      <c r="J2393">
        <v>15</v>
      </c>
      <c r="K2393">
        <v>6</v>
      </c>
      <c r="L2393">
        <v>1</v>
      </c>
      <c r="M2393">
        <v>1</v>
      </c>
      <c r="N2393">
        <v>82</v>
      </c>
      <c r="O2393">
        <v>50</v>
      </c>
      <c r="P2393">
        <v>4</v>
      </c>
      <c r="Q2393">
        <v>0</v>
      </c>
      <c r="R2393">
        <v>169</v>
      </c>
      <c r="S2393">
        <v>107</v>
      </c>
      <c r="T2393">
        <v>19</v>
      </c>
      <c r="U2393">
        <v>0</v>
      </c>
      <c r="V2393">
        <v>2</v>
      </c>
      <c r="W2393">
        <v>872</v>
      </c>
      <c r="X2393">
        <v>146</v>
      </c>
      <c r="Y2393">
        <v>86</v>
      </c>
      <c r="Z2393">
        <v>45</v>
      </c>
      <c r="AA2393">
        <v>34</v>
      </c>
      <c r="AB2393">
        <v>417</v>
      </c>
      <c r="AC2393">
        <v>47</v>
      </c>
      <c r="AD2393">
        <v>90</v>
      </c>
      <c r="AE2393">
        <v>9</v>
      </c>
      <c r="AF2393">
        <v>15</v>
      </c>
      <c r="AG2393">
        <v>79</v>
      </c>
      <c r="AH2393">
        <v>4</v>
      </c>
      <c r="AI2393">
        <v>6</v>
      </c>
      <c r="AJ2393">
        <v>7</v>
      </c>
      <c r="AK2393">
        <v>11</v>
      </c>
      <c r="AL2393">
        <v>52</v>
      </c>
      <c r="AM2393">
        <v>28</v>
      </c>
      <c r="AN2393">
        <v>5</v>
      </c>
      <c r="AO2393">
        <v>0</v>
      </c>
      <c r="AP2393">
        <v>0</v>
      </c>
      <c r="AQ2393">
        <v>0</v>
      </c>
      <c r="AR2393">
        <v>1</v>
      </c>
      <c r="AS2393">
        <v>0</v>
      </c>
      <c r="AT2393">
        <v>0</v>
      </c>
      <c r="AU2393">
        <v>0</v>
      </c>
      <c r="AV2393">
        <v>1</v>
      </c>
      <c r="AW2393">
        <v>0</v>
      </c>
      <c r="AX2393">
        <v>0</v>
      </c>
      <c r="AY2393">
        <v>0</v>
      </c>
      <c r="AZ2393">
        <v>0</v>
      </c>
      <c r="BA2393">
        <v>0</v>
      </c>
      <c r="BB2393">
        <v>0</v>
      </c>
      <c r="BC2393">
        <v>0</v>
      </c>
      <c r="BD2393">
        <v>0</v>
      </c>
      <c r="BE2393">
        <v>0</v>
      </c>
      <c r="BF2393">
        <v>0</v>
      </c>
      <c r="BG2393" s="20">
        <v>0</v>
      </c>
      <c r="BH2393" s="20">
        <v>3</v>
      </c>
      <c r="BI2393" s="20">
        <v>44</v>
      </c>
      <c r="BJ2393" s="20">
        <v>75</v>
      </c>
      <c r="BK2393" s="20">
        <v>148</v>
      </c>
      <c r="BL2393" s="20">
        <v>661</v>
      </c>
      <c r="BM2393" s="20">
        <v>289</v>
      </c>
      <c r="BN2393" s="20">
        <v>48</v>
      </c>
      <c r="BO2393" s="20">
        <v>46</v>
      </c>
      <c r="BP2393" s="20"/>
      <c r="BQ2393" s="20"/>
      <c r="BR2393" s="20"/>
      <c r="BS2393" s="20"/>
      <c r="BT2393" s="20"/>
      <c r="BU2393" s="20"/>
      <c r="BV2393" s="20"/>
    </row>
    <row r="2394" spans="1:74" x14ac:dyDescent="0.25">
      <c r="A2394" s="20" t="s">
        <v>405</v>
      </c>
      <c r="B2394" s="20" t="s">
        <v>470</v>
      </c>
      <c r="C2394" s="20" t="s">
        <v>641</v>
      </c>
      <c r="D2394" s="1">
        <v>44521</v>
      </c>
      <c r="E2394">
        <v>53</v>
      </c>
      <c r="F2394">
        <v>1</v>
      </c>
      <c r="G2394">
        <v>0</v>
      </c>
      <c r="H2394">
        <v>4</v>
      </c>
      <c r="I2394">
        <v>2</v>
      </c>
      <c r="J2394">
        <v>20</v>
      </c>
      <c r="K2394">
        <v>6</v>
      </c>
      <c r="L2394">
        <v>1</v>
      </c>
      <c r="M2394">
        <v>1</v>
      </c>
      <c r="N2394">
        <v>82</v>
      </c>
      <c r="O2394">
        <v>53</v>
      </c>
      <c r="P2394">
        <v>4</v>
      </c>
      <c r="Q2394">
        <v>0</v>
      </c>
      <c r="R2394">
        <v>169</v>
      </c>
      <c r="S2394">
        <v>108</v>
      </c>
      <c r="T2394">
        <v>19</v>
      </c>
      <c r="U2394">
        <v>0</v>
      </c>
      <c r="V2394">
        <v>2</v>
      </c>
      <c r="W2394">
        <v>870</v>
      </c>
      <c r="X2394">
        <v>171</v>
      </c>
      <c r="Y2394">
        <v>89</v>
      </c>
      <c r="Z2394">
        <v>43</v>
      </c>
      <c r="AA2394">
        <v>29</v>
      </c>
      <c r="AB2394">
        <v>420</v>
      </c>
      <c r="AC2394">
        <v>60</v>
      </c>
      <c r="AD2394">
        <v>91</v>
      </c>
      <c r="AE2394">
        <v>9</v>
      </c>
      <c r="AF2394">
        <v>17</v>
      </c>
      <c r="AG2394">
        <v>81</v>
      </c>
      <c r="AH2394">
        <v>4</v>
      </c>
      <c r="AI2394">
        <v>6</v>
      </c>
      <c r="AJ2394">
        <v>7</v>
      </c>
      <c r="AK2394">
        <v>12</v>
      </c>
      <c r="AL2394">
        <v>52</v>
      </c>
      <c r="AM2394">
        <v>31</v>
      </c>
      <c r="AN2394">
        <v>5</v>
      </c>
      <c r="AO2394">
        <v>0</v>
      </c>
      <c r="AP2394">
        <v>0</v>
      </c>
      <c r="AQ2394">
        <v>0</v>
      </c>
      <c r="AR2394">
        <v>1</v>
      </c>
      <c r="AS2394">
        <v>0</v>
      </c>
      <c r="AT2394">
        <v>0</v>
      </c>
      <c r="AU2394">
        <v>0</v>
      </c>
      <c r="AV2394">
        <v>1</v>
      </c>
      <c r="AW2394">
        <v>0</v>
      </c>
      <c r="AX2394">
        <v>0</v>
      </c>
      <c r="AY2394">
        <v>0</v>
      </c>
      <c r="AZ2394">
        <v>0</v>
      </c>
      <c r="BA2394">
        <v>0</v>
      </c>
      <c r="BB2394">
        <v>0</v>
      </c>
      <c r="BC2394">
        <v>0</v>
      </c>
      <c r="BD2394">
        <v>0</v>
      </c>
      <c r="BE2394">
        <v>0</v>
      </c>
      <c r="BF2394">
        <v>0</v>
      </c>
      <c r="BG2394" s="20">
        <v>0</v>
      </c>
      <c r="BH2394" s="20">
        <v>3</v>
      </c>
      <c r="BI2394" s="20">
        <v>45</v>
      </c>
      <c r="BJ2394" s="20">
        <v>75</v>
      </c>
      <c r="BK2394" s="20">
        <v>148</v>
      </c>
      <c r="BL2394" s="20">
        <v>666</v>
      </c>
      <c r="BM2394" s="20">
        <v>290</v>
      </c>
      <c r="BN2394" s="20">
        <v>48</v>
      </c>
      <c r="BO2394" s="20">
        <v>46</v>
      </c>
      <c r="BP2394" s="20"/>
      <c r="BQ2394" s="20"/>
      <c r="BR2394" s="20"/>
      <c r="BS2394" s="20"/>
      <c r="BT2394" s="20"/>
      <c r="BU2394" s="20"/>
      <c r="BV2394" s="20"/>
    </row>
    <row r="2395" spans="1:74" x14ac:dyDescent="0.25">
      <c r="A2395" s="20" t="s">
        <v>405</v>
      </c>
      <c r="B2395" s="20" t="s">
        <v>470</v>
      </c>
      <c r="C2395" s="20" t="s">
        <v>641</v>
      </c>
      <c r="D2395" s="1">
        <v>44528</v>
      </c>
      <c r="E2395">
        <v>53</v>
      </c>
      <c r="F2395">
        <v>1</v>
      </c>
      <c r="G2395">
        <v>0</v>
      </c>
      <c r="H2395">
        <v>4</v>
      </c>
      <c r="I2395">
        <v>2</v>
      </c>
      <c r="J2395">
        <v>26</v>
      </c>
      <c r="K2395">
        <v>6</v>
      </c>
      <c r="L2395">
        <v>0</v>
      </c>
      <c r="M2395">
        <v>1</v>
      </c>
      <c r="N2395">
        <v>81</v>
      </c>
      <c r="O2395">
        <v>56</v>
      </c>
      <c r="P2395">
        <v>3</v>
      </c>
      <c r="Q2395">
        <v>0</v>
      </c>
      <c r="R2395">
        <v>170</v>
      </c>
      <c r="S2395">
        <v>112</v>
      </c>
      <c r="T2395">
        <v>19</v>
      </c>
      <c r="U2395">
        <v>0</v>
      </c>
      <c r="V2395">
        <v>3</v>
      </c>
      <c r="W2395">
        <v>867</v>
      </c>
      <c r="X2395">
        <v>215</v>
      </c>
      <c r="Y2395">
        <v>85</v>
      </c>
      <c r="Z2395">
        <v>42</v>
      </c>
      <c r="AA2395">
        <v>29</v>
      </c>
      <c r="AB2395">
        <v>419</v>
      </c>
      <c r="AC2395">
        <v>82</v>
      </c>
      <c r="AD2395">
        <v>91</v>
      </c>
      <c r="AE2395">
        <v>9</v>
      </c>
      <c r="AF2395">
        <v>17</v>
      </c>
      <c r="AG2395">
        <v>82</v>
      </c>
      <c r="AH2395">
        <v>5</v>
      </c>
      <c r="AI2395">
        <v>6</v>
      </c>
      <c r="AJ2395">
        <v>6</v>
      </c>
      <c r="AK2395">
        <v>11</v>
      </c>
      <c r="AL2395">
        <v>52</v>
      </c>
      <c r="AM2395">
        <v>32</v>
      </c>
      <c r="AN2395">
        <v>5</v>
      </c>
      <c r="AO2395">
        <v>0</v>
      </c>
      <c r="AP2395">
        <v>0</v>
      </c>
      <c r="AQ2395">
        <v>0</v>
      </c>
      <c r="AR2395">
        <v>1</v>
      </c>
      <c r="AS2395">
        <v>0</v>
      </c>
      <c r="AT2395">
        <v>0</v>
      </c>
      <c r="AU2395">
        <v>0</v>
      </c>
      <c r="AV2395">
        <v>1</v>
      </c>
      <c r="AW2395">
        <v>0</v>
      </c>
      <c r="AX2395">
        <v>0</v>
      </c>
      <c r="AY2395">
        <v>0</v>
      </c>
      <c r="AZ2395">
        <v>0</v>
      </c>
      <c r="BA2395">
        <v>0</v>
      </c>
      <c r="BB2395">
        <v>0</v>
      </c>
      <c r="BC2395">
        <v>0</v>
      </c>
      <c r="BD2395">
        <v>0</v>
      </c>
      <c r="BE2395">
        <v>0</v>
      </c>
      <c r="BF2395">
        <v>0</v>
      </c>
      <c r="BG2395" s="20">
        <v>0</v>
      </c>
      <c r="BH2395" s="20">
        <v>3</v>
      </c>
      <c r="BI2395" s="20">
        <v>45</v>
      </c>
      <c r="BJ2395" s="20">
        <v>75</v>
      </c>
      <c r="BK2395" s="20">
        <v>148</v>
      </c>
      <c r="BL2395" s="20">
        <v>670</v>
      </c>
      <c r="BM2395" s="20">
        <v>289</v>
      </c>
      <c r="BN2395" s="20">
        <v>49</v>
      </c>
      <c r="BO2395" s="20">
        <v>46</v>
      </c>
      <c r="BP2395" s="20"/>
      <c r="BQ2395" s="20"/>
      <c r="BR2395" s="20"/>
      <c r="BS2395" s="20"/>
      <c r="BT2395" s="20"/>
      <c r="BU2395" s="20"/>
      <c r="BV2395" s="20"/>
    </row>
    <row r="2396" spans="1:74" x14ac:dyDescent="0.25">
      <c r="A2396" s="20" t="s">
        <v>405</v>
      </c>
      <c r="B2396" s="20" t="s">
        <v>470</v>
      </c>
      <c r="C2396" s="20" t="s">
        <v>641</v>
      </c>
      <c r="D2396" s="1">
        <v>44535</v>
      </c>
      <c r="E2396">
        <v>53</v>
      </c>
      <c r="F2396">
        <v>1</v>
      </c>
      <c r="G2396">
        <v>0</v>
      </c>
      <c r="H2396">
        <v>4</v>
      </c>
      <c r="I2396">
        <v>2</v>
      </c>
      <c r="J2396">
        <v>28</v>
      </c>
      <c r="K2396">
        <v>6</v>
      </c>
      <c r="L2396">
        <v>0</v>
      </c>
      <c r="M2396">
        <v>1</v>
      </c>
      <c r="N2396">
        <v>81</v>
      </c>
      <c r="O2396">
        <v>59</v>
      </c>
      <c r="P2396">
        <v>3</v>
      </c>
      <c r="Q2396">
        <v>0</v>
      </c>
      <c r="R2396">
        <v>169</v>
      </c>
      <c r="S2396">
        <v>114</v>
      </c>
      <c r="T2396">
        <v>18</v>
      </c>
      <c r="U2396">
        <v>0</v>
      </c>
      <c r="V2396">
        <v>3</v>
      </c>
      <c r="W2396">
        <v>874</v>
      </c>
      <c r="X2396">
        <v>256</v>
      </c>
      <c r="Y2396">
        <v>85</v>
      </c>
      <c r="Z2396">
        <v>43</v>
      </c>
      <c r="AA2396">
        <v>32</v>
      </c>
      <c r="AB2396">
        <v>421</v>
      </c>
      <c r="AC2396">
        <v>105</v>
      </c>
      <c r="AD2396">
        <v>90</v>
      </c>
      <c r="AE2396">
        <v>9</v>
      </c>
      <c r="AF2396">
        <v>18</v>
      </c>
      <c r="AG2396">
        <v>82</v>
      </c>
      <c r="AH2396">
        <v>5</v>
      </c>
      <c r="AI2396">
        <v>6</v>
      </c>
      <c r="AJ2396">
        <v>6</v>
      </c>
      <c r="AK2396">
        <v>11</v>
      </c>
      <c r="AL2396">
        <v>52</v>
      </c>
      <c r="AM2396">
        <v>34</v>
      </c>
      <c r="AN2396">
        <v>5</v>
      </c>
      <c r="AO2396">
        <v>0</v>
      </c>
      <c r="AP2396">
        <v>0</v>
      </c>
      <c r="AQ2396">
        <v>0</v>
      </c>
      <c r="AR2396">
        <v>1</v>
      </c>
      <c r="AS2396">
        <v>0</v>
      </c>
      <c r="AT2396">
        <v>0</v>
      </c>
      <c r="AU2396">
        <v>0</v>
      </c>
      <c r="AV2396">
        <v>1</v>
      </c>
      <c r="AW2396">
        <v>0</v>
      </c>
      <c r="AX2396">
        <v>0</v>
      </c>
      <c r="AY2396">
        <v>0</v>
      </c>
      <c r="AZ2396">
        <v>0</v>
      </c>
      <c r="BA2396">
        <v>0</v>
      </c>
      <c r="BB2396">
        <v>0</v>
      </c>
      <c r="BC2396">
        <v>0</v>
      </c>
      <c r="BD2396">
        <v>0</v>
      </c>
      <c r="BE2396">
        <v>0</v>
      </c>
      <c r="BF2396">
        <v>0</v>
      </c>
      <c r="BG2396" s="20">
        <v>0</v>
      </c>
      <c r="BH2396" s="20">
        <v>3</v>
      </c>
      <c r="BI2396" s="20">
        <v>45</v>
      </c>
      <c r="BJ2396" s="20">
        <v>75</v>
      </c>
      <c r="BK2396" s="20">
        <v>148</v>
      </c>
      <c r="BL2396" s="20">
        <v>675</v>
      </c>
      <c r="BM2396" s="20">
        <v>291</v>
      </c>
      <c r="BN2396" s="20">
        <v>50</v>
      </c>
      <c r="BO2396" s="20">
        <v>46</v>
      </c>
      <c r="BP2396" s="20"/>
      <c r="BQ2396" s="20"/>
      <c r="BR2396" s="20"/>
      <c r="BS2396" s="20"/>
      <c r="BT2396" s="20"/>
      <c r="BU2396" s="20"/>
      <c r="BV2396" s="20"/>
    </row>
    <row r="2397" spans="1:74" x14ac:dyDescent="0.25">
      <c r="A2397" s="20" t="s">
        <v>405</v>
      </c>
      <c r="B2397" s="20" t="s">
        <v>470</v>
      </c>
      <c r="C2397" s="20" t="s">
        <v>641</v>
      </c>
      <c r="D2397" s="1">
        <v>44542</v>
      </c>
      <c r="E2397">
        <v>53</v>
      </c>
      <c r="F2397">
        <v>1</v>
      </c>
      <c r="G2397">
        <v>0</v>
      </c>
      <c r="H2397">
        <v>4</v>
      </c>
      <c r="I2397">
        <v>2</v>
      </c>
      <c r="J2397">
        <v>31</v>
      </c>
      <c r="K2397">
        <v>6</v>
      </c>
      <c r="L2397">
        <v>0</v>
      </c>
      <c r="M2397">
        <v>1</v>
      </c>
      <c r="N2397">
        <v>81</v>
      </c>
      <c r="O2397">
        <v>59</v>
      </c>
      <c r="P2397">
        <v>3</v>
      </c>
      <c r="Q2397">
        <v>0</v>
      </c>
      <c r="R2397">
        <v>170</v>
      </c>
      <c r="S2397">
        <v>114</v>
      </c>
      <c r="T2397">
        <v>18</v>
      </c>
      <c r="U2397">
        <v>0</v>
      </c>
      <c r="V2397">
        <v>3</v>
      </c>
      <c r="W2397">
        <v>877</v>
      </c>
      <c r="X2397">
        <v>295</v>
      </c>
      <c r="Y2397">
        <v>82</v>
      </c>
      <c r="Z2397">
        <v>44</v>
      </c>
      <c r="AA2397">
        <v>33</v>
      </c>
      <c r="AB2397">
        <v>417</v>
      </c>
      <c r="AC2397">
        <v>121</v>
      </c>
      <c r="AD2397">
        <v>90</v>
      </c>
      <c r="AE2397">
        <v>9</v>
      </c>
      <c r="AF2397">
        <v>18</v>
      </c>
      <c r="AG2397">
        <v>81</v>
      </c>
      <c r="AH2397">
        <v>10</v>
      </c>
      <c r="AI2397">
        <v>6</v>
      </c>
      <c r="AJ2397">
        <v>6</v>
      </c>
      <c r="AK2397">
        <v>10</v>
      </c>
      <c r="AL2397">
        <v>51</v>
      </c>
      <c r="AM2397">
        <v>34</v>
      </c>
      <c r="AN2397">
        <v>5</v>
      </c>
      <c r="AO2397">
        <v>0</v>
      </c>
      <c r="AP2397">
        <v>0</v>
      </c>
      <c r="AQ2397">
        <v>0</v>
      </c>
      <c r="AR2397">
        <v>1</v>
      </c>
      <c r="AS2397">
        <v>0</v>
      </c>
      <c r="AT2397">
        <v>0</v>
      </c>
      <c r="AU2397">
        <v>0</v>
      </c>
      <c r="AV2397">
        <v>1</v>
      </c>
      <c r="AW2397">
        <v>0</v>
      </c>
      <c r="AX2397">
        <v>0</v>
      </c>
      <c r="AY2397">
        <v>0</v>
      </c>
      <c r="AZ2397">
        <v>0</v>
      </c>
      <c r="BA2397">
        <v>0</v>
      </c>
      <c r="BB2397">
        <v>0</v>
      </c>
      <c r="BC2397">
        <v>0</v>
      </c>
      <c r="BD2397">
        <v>0</v>
      </c>
      <c r="BE2397">
        <v>0</v>
      </c>
      <c r="BF2397">
        <v>0</v>
      </c>
      <c r="BG2397" s="20">
        <v>0</v>
      </c>
      <c r="BH2397" s="20">
        <v>3</v>
      </c>
      <c r="BI2397" s="20">
        <v>45</v>
      </c>
      <c r="BJ2397" s="20">
        <v>75</v>
      </c>
      <c r="BK2397" s="20">
        <v>149</v>
      </c>
      <c r="BL2397" s="20">
        <v>684</v>
      </c>
      <c r="BM2397" s="20">
        <v>286</v>
      </c>
      <c r="BN2397" s="20">
        <v>50</v>
      </c>
      <c r="BO2397" s="20">
        <v>45</v>
      </c>
      <c r="BP2397" s="20"/>
      <c r="BQ2397" s="20"/>
      <c r="BR2397" s="20"/>
      <c r="BS2397" s="20"/>
      <c r="BT2397" s="20"/>
      <c r="BU2397" s="20"/>
      <c r="BV2397" s="20"/>
    </row>
    <row r="2398" spans="1:74" x14ac:dyDescent="0.25">
      <c r="A2398" s="20" t="s">
        <v>405</v>
      </c>
      <c r="B2398" s="20" t="s">
        <v>470</v>
      </c>
      <c r="C2398" s="20" t="s">
        <v>641</v>
      </c>
      <c r="D2398" s="1">
        <v>44549</v>
      </c>
      <c r="E2398">
        <v>53</v>
      </c>
      <c r="F2398">
        <v>1</v>
      </c>
      <c r="G2398">
        <v>0</v>
      </c>
      <c r="H2398">
        <v>4</v>
      </c>
      <c r="I2398">
        <v>2</v>
      </c>
      <c r="J2398">
        <v>31</v>
      </c>
      <c r="K2398">
        <v>6</v>
      </c>
      <c r="L2398">
        <v>0</v>
      </c>
      <c r="M2398">
        <v>1</v>
      </c>
      <c r="N2398">
        <v>81</v>
      </c>
      <c r="O2398">
        <v>60</v>
      </c>
      <c r="P2398">
        <v>3</v>
      </c>
      <c r="Q2398">
        <v>0</v>
      </c>
      <c r="R2398">
        <v>170</v>
      </c>
      <c r="S2398">
        <v>122</v>
      </c>
      <c r="T2398">
        <v>18</v>
      </c>
      <c r="U2398">
        <v>0</v>
      </c>
      <c r="V2398">
        <v>3</v>
      </c>
      <c r="W2398">
        <v>887</v>
      </c>
      <c r="X2398">
        <v>329</v>
      </c>
      <c r="Y2398">
        <v>76</v>
      </c>
      <c r="Z2398">
        <v>48</v>
      </c>
      <c r="AA2398">
        <v>36</v>
      </c>
      <c r="AB2398">
        <v>415</v>
      </c>
      <c r="AC2398">
        <v>144</v>
      </c>
      <c r="AD2398">
        <v>89</v>
      </c>
      <c r="AE2398">
        <v>10</v>
      </c>
      <c r="AF2398">
        <v>16</v>
      </c>
      <c r="AG2398">
        <v>80</v>
      </c>
      <c r="AH2398">
        <v>15</v>
      </c>
      <c r="AI2398">
        <v>6</v>
      </c>
      <c r="AJ2398">
        <v>6</v>
      </c>
      <c r="AK2398">
        <v>9</v>
      </c>
      <c r="AL2398">
        <v>53</v>
      </c>
      <c r="AM2398">
        <v>35</v>
      </c>
      <c r="AN2398">
        <v>5</v>
      </c>
      <c r="AO2398">
        <v>0</v>
      </c>
      <c r="AP2398">
        <v>0</v>
      </c>
      <c r="AQ2398">
        <v>0</v>
      </c>
      <c r="AR2398">
        <v>1</v>
      </c>
      <c r="AS2398">
        <v>0</v>
      </c>
      <c r="AT2398">
        <v>0</v>
      </c>
      <c r="AU2398">
        <v>0</v>
      </c>
      <c r="AV2398">
        <v>1</v>
      </c>
      <c r="AW2398">
        <v>0</v>
      </c>
      <c r="AX2398">
        <v>0</v>
      </c>
      <c r="AY2398">
        <v>0</v>
      </c>
      <c r="AZ2398">
        <v>0</v>
      </c>
      <c r="BA2398">
        <v>0</v>
      </c>
      <c r="BB2398">
        <v>0</v>
      </c>
      <c r="BC2398">
        <v>0</v>
      </c>
      <c r="BD2398">
        <v>0</v>
      </c>
      <c r="BE2398">
        <v>0</v>
      </c>
      <c r="BF2398">
        <v>0</v>
      </c>
      <c r="BG2398" s="20">
        <v>0</v>
      </c>
      <c r="BH2398" s="20">
        <v>3</v>
      </c>
      <c r="BI2398" s="20">
        <v>45</v>
      </c>
      <c r="BJ2398" s="20">
        <v>75</v>
      </c>
      <c r="BK2398" s="20">
        <v>149</v>
      </c>
      <c r="BL2398" s="20">
        <v>691</v>
      </c>
      <c r="BM2398" s="20">
        <v>286</v>
      </c>
      <c r="BN2398" s="20">
        <v>50</v>
      </c>
      <c r="BO2398" s="20">
        <v>47</v>
      </c>
      <c r="BP2398" s="20">
        <v>3135</v>
      </c>
      <c r="BQ2398" s="20">
        <v>440</v>
      </c>
      <c r="BR2398" s="20">
        <v>0</v>
      </c>
      <c r="BS2398" s="20">
        <v>166</v>
      </c>
      <c r="BT2398" s="20">
        <v>104</v>
      </c>
      <c r="BU2398" s="20">
        <v>975</v>
      </c>
      <c r="BV2398" s="20">
        <v>1672</v>
      </c>
    </row>
    <row r="2399" spans="1:74" x14ac:dyDescent="0.25">
      <c r="A2399" s="20" t="s">
        <v>405</v>
      </c>
      <c r="B2399" s="20" t="s">
        <v>470</v>
      </c>
      <c r="C2399" s="20" t="s">
        <v>641</v>
      </c>
      <c r="D2399" s="1">
        <v>44558</v>
      </c>
      <c r="E2399">
        <v>54</v>
      </c>
      <c r="F2399">
        <v>1</v>
      </c>
      <c r="G2399">
        <v>0</v>
      </c>
      <c r="H2399">
        <v>4</v>
      </c>
      <c r="I2399">
        <v>2</v>
      </c>
      <c r="J2399">
        <v>32</v>
      </c>
      <c r="K2399">
        <v>6</v>
      </c>
      <c r="L2399">
        <v>0</v>
      </c>
      <c r="M2399">
        <v>2</v>
      </c>
      <c r="N2399">
        <v>84</v>
      </c>
      <c r="O2399">
        <v>61</v>
      </c>
      <c r="P2399">
        <v>3</v>
      </c>
      <c r="Q2399">
        <v>0</v>
      </c>
      <c r="R2399">
        <v>170</v>
      </c>
      <c r="S2399">
        <v>125</v>
      </c>
      <c r="T2399">
        <v>18</v>
      </c>
      <c r="U2399">
        <v>1</v>
      </c>
      <c r="V2399">
        <v>3</v>
      </c>
      <c r="W2399">
        <v>897</v>
      </c>
      <c r="X2399">
        <v>389</v>
      </c>
      <c r="Y2399">
        <v>78</v>
      </c>
      <c r="Z2399">
        <v>49</v>
      </c>
      <c r="AA2399">
        <v>35</v>
      </c>
      <c r="AB2399">
        <v>409</v>
      </c>
      <c r="AC2399">
        <v>160</v>
      </c>
      <c r="AD2399">
        <v>83</v>
      </c>
      <c r="AE2399">
        <v>10</v>
      </c>
      <c r="AF2399">
        <v>17</v>
      </c>
      <c r="AG2399">
        <v>79</v>
      </c>
      <c r="AH2399">
        <v>19</v>
      </c>
      <c r="AI2399">
        <v>6</v>
      </c>
      <c r="AJ2399">
        <v>6</v>
      </c>
      <c r="AK2399">
        <v>8</v>
      </c>
      <c r="AL2399">
        <v>55</v>
      </c>
      <c r="AM2399">
        <v>38</v>
      </c>
      <c r="AN2399">
        <v>5</v>
      </c>
      <c r="AO2399">
        <v>0</v>
      </c>
      <c r="AP2399">
        <v>1</v>
      </c>
      <c r="AQ2399">
        <v>0</v>
      </c>
      <c r="AR2399">
        <v>1</v>
      </c>
      <c r="AS2399">
        <v>0</v>
      </c>
      <c r="AT2399">
        <v>0</v>
      </c>
      <c r="AU2399">
        <v>0</v>
      </c>
      <c r="AV2399">
        <v>1</v>
      </c>
      <c r="AW2399">
        <v>0</v>
      </c>
      <c r="AX2399">
        <v>0</v>
      </c>
      <c r="AY2399">
        <v>0</v>
      </c>
      <c r="AZ2399">
        <v>0</v>
      </c>
      <c r="BA2399">
        <v>1</v>
      </c>
      <c r="BB2399">
        <v>0</v>
      </c>
      <c r="BC2399">
        <v>0</v>
      </c>
      <c r="BD2399">
        <v>0</v>
      </c>
      <c r="BE2399">
        <v>0</v>
      </c>
      <c r="BF2399">
        <v>0</v>
      </c>
      <c r="BG2399" s="20">
        <v>0</v>
      </c>
      <c r="BH2399" s="20">
        <v>3</v>
      </c>
      <c r="BI2399" s="20">
        <v>45</v>
      </c>
      <c r="BJ2399" s="20">
        <v>76</v>
      </c>
      <c r="BK2399" s="20">
        <v>148</v>
      </c>
      <c r="BL2399" s="20">
        <v>700</v>
      </c>
      <c r="BM2399" s="20">
        <v>284</v>
      </c>
      <c r="BN2399" s="20">
        <v>52</v>
      </c>
      <c r="BO2399" s="20">
        <v>48</v>
      </c>
      <c r="BP2399" s="20">
        <v>3160</v>
      </c>
      <c r="BQ2399" s="20">
        <v>589</v>
      </c>
      <c r="BR2399" s="20">
        <v>0</v>
      </c>
      <c r="BS2399" s="20">
        <v>158</v>
      </c>
      <c r="BT2399" s="20">
        <v>107</v>
      </c>
      <c r="BU2399" s="20">
        <v>978</v>
      </c>
      <c r="BV2399" s="20">
        <v>1707</v>
      </c>
    </row>
    <row r="2400" spans="1:74" x14ac:dyDescent="0.25">
      <c r="A2400" s="20" t="s">
        <v>405</v>
      </c>
      <c r="B2400" s="20" t="s">
        <v>470</v>
      </c>
      <c r="C2400" s="20" t="s">
        <v>641</v>
      </c>
      <c r="D2400" s="1">
        <v>44564</v>
      </c>
      <c r="E2400">
        <v>55</v>
      </c>
      <c r="F2400">
        <v>1</v>
      </c>
      <c r="G2400">
        <v>0</v>
      </c>
      <c r="H2400">
        <v>4</v>
      </c>
      <c r="I2400">
        <v>3</v>
      </c>
      <c r="J2400">
        <v>33</v>
      </c>
      <c r="K2400">
        <v>6</v>
      </c>
      <c r="L2400">
        <v>0</v>
      </c>
      <c r="M2400">
        <v>3</v>
      </c>
      <c r="N2400">
        <v>84</v>
      </c>
      <c r="O2400">
        <v>61</v>
      </c>
      <c r="P2400">
        <v>3</v>
      </c>
      <c r="Q2400">
        <v>0</v>
      </c>
      <c r="R2400">
        <v>171</v>
      </c>
      <c r="S2400">
        <v>128</v>
      </c>
      <c r="T2400">
        <v>17</v>
      </c>
      <c r="U2400">
        <v>1</v>
      </c>
      <c r="V2400">
        <v>3</v>
      </c>
      <c r="W2400">
        <v>898</v>
      </c>
      <c r="X2400">
        <v>409</v>
      </c>
      <c r="Y2400">
        <v>76</v>
      </c>
      <c r="Z2400">
        <v>47</v>
      </c>
      <c r="AA2400">
        <v>35</v>
      </c>
      <c r="AB2400">
        <v>414</v>
      </c>
      <c r="AC2400">
        <v>170</v>
      </c>
      <c r="AD2400">
        <v>83</v>
      </c>
      <c r="AE2400">
        <v>11</v>
      </c>
      <c r="AF2400">
        <v>17</v>
      </c>
      <c r="AG2400">
        <v>77</v>
      </c>
      <c r="AH2400">
        <v>20</v>
      </c>
      <c r="AI2400">
        <v>6</v>
      </c>
      <c r="AJ2400">
        <v>6</v>
      </c>
      <c r="AK2400">
        <v>8</v>
      </c>
      <c r="AL2400">
        <v>55</v>
      </c>
      <c r="AM2400">
        <v>38</v>
      </c>
      <c r="AN2400">
        <v>5</v>
      </c>
      <c r="AO2400">
        <v>0</v>
      </c>
      <c r="AP2400">
        <v>1</v>
      </c>
      <c r="AQ2400">
        <v>0</v>
      </c>
      <c r="AR2400">
        <v>1</v>
      </c>
      <c r="AS2400">
        <v>0</v>
      </c>
      <c r="AT2400">
        <v>0</v>
      </c>
      <c r="AU2400">
        <v>0</v>
      </c>
      <c r="AV2400">
        <v>1</v>
      </c>
      <c r="AW2400">
        <v>0</v>
      </c>
      <c r="AX2400">
        <v>0</v>
      </c>
      <c r="AY2400">
        <v>0</v>
      </c>
      <c r="AZ2400">
        <v>0</v>
      </c>
      <c r="BA2400">
        <v>1</v>
      </c>
      <c r="BB2400">
        <v>0</v>
      </c>
      <c r="BC2400">
        <v>0</v>
      </c>
      <c r="BD2400">
        <v>0</v>
      </c>
      <c r="BE2400">
        <v>0</v>
      </c>
      <c r="BF2400">
        <v>0</v>
      </c>
      <c r="BG2400" s="20">
        <v>0</v>
      </c>
      <c r="BH2400" s="20">
        <v>3</v>
      </c>
      <c r="BI2400" s="20">
        <v>45</v>
      </c>
      <c r="BJ2400" s="20">
        <v>76</v>
      </c>
      <c r="BK2400" s="20">
        <v>149</v>
      </c>
      <c r="BL2400" s="20">
        <v>705</v>
      </c>
      <c r="BM2400" s="20">
        <v>289</v>
      </c>
      <c r="BN2400" s="20">
        <v>50</v>
      </c>
      <c r="BO2400" s="20">
        <v>48</v>
      </c>
      <c r="BP2400" s="20">
        <v>3179</v>
      </c>
      <c r="BQ2400" s="20">
        <v>647</v>
      </c>
      <c r="BR2400" s="20">
        <v>0</v>
      </c>
      <c r="BS2400" s="20">
        <v>158</v>
      </c>
      <c r="BT2400" s="20">
        <v>106</v>
      </c>
      <c r="BU2400" s="20">
        <v>990</v>
      </c>
      <c r="BV2400" s="20">
        <v>1723</v>
      </c>
    </row>
    <row r="2401" spans="1:74" x14ac:dyDescent="0.25">
      <c r="A2401" s="20" t="s">
        <v>405</v>
      </c>
      <c r="B2401" s="20" t="s">
        <v>470</v>
      </c>
      <c r="C2401" s="20" t="s">
        <v>641</v>
      </c>
      <c r="D2401" s="1">
        <v>44570</v>
      </c>
      <c r="E2401">
        <v>56</v>
      </c>
      <c r="F2401">
        <v>1</v>
      </c>
      <c r="G2401">
        <v>0</v>
      </c>
      <c r="H2401">
        <v>4</v>
      </c>
      <c r="I2401">
        <v>3</v>
      </c>
      <c r="J2401">
        <v>35</v>
      </c>
      <c r="K2401">
        <v>6</v>
      </c>
      <c r="L2401">
        <v>0</v>
      </c>
      <c r="M2401">
        <v>3</v>
      </c>
      <c r="N2401">
        <v>84</v>
      </c>
      <c r="O2401">
        <v>62</v>
      </c>
      <c r="P2401">
        <v>3</v>
      </c>
      <c r="Q2401">
        <v>0</v>
      </c>
      <c r="R2401">
        <v>173</v>
      </c>
      <c r="S2401">
        <v>130</v>
      </c>
      <c r="T2401">
        <v>17</v>
      </c>
      <c r="U2401">
        <v>1</v>
      </c>
      <c r="V2401">
        <v>3</v>
      </c>
      <c r="W2401">
        <v>902</v>
      </c>
      <c r="X2401">
        <v>428</v>
      </c>
      <c r="Y2401">
        <v>79</v>
      </c>
      <c r="Z2401">
        <v>45</v>
      </c>
      <c r="AA2401">
        <v>34</v>
      </c>
      <c r="AB2401">
        <v>416</v>
      </c>
      <c r="AC2401">
        <v>179</v>
      </c>
      <c r="AD2401">
        <v>83</v>
      </c>
      <c r="AE2401">
        <v>11</v>
      </c>
      <c r="AF2401">
        <v>20</v>
      </c>
      <c r="AG2401">
        <v>77</v>
      </c>
      <c r="AH2401">
        <v>20</v>
      </c>
      <c r="AI2401">
        <v>6</v>
      </c>
      <c r="AJ2401">
        <v>6</v>
      </c>
      <c r="AK2401">
        <v>8</v>
      </c>
      <c r="AL2401">
        <v>56</v>
      </c>
      <c r="AM2401">
        <v>38</v>
      </c>
      <c r="AN2401">
        <v>5</v>
      </c>
      <c r="AO2401">
        <v>0</v>
      </c>
      <c r="AP2401">
        <v>1</v>
      </c>
      <c r="AQ2401">
        <v>0</v>
      </c>
      <c r="AR2401">
        <v>1</v>
      </c>
      <c r="AS2401">
        <v>0</v>
      </c>
      <c r="AT2401">
        <v>0</v>
      </c>
      <c r="AU2401">
        <v>0</v>
      </c>
      <c r="AV2401">
        <v>1</v>
      </c>
      <c r="AW2401">
        <v>0</v>
      </c>
      <c r="AX2401">
        <v>0</v>
      </c>
      <c r="AY2401">
        <v>0</v>
      </c>
      <c r="AZ2401">
        <v>0</v>
      </c>
      <c r="BA2401">
        <v>1</v>
      </c>
      <c r="BB2401">
        <v>0</v>
      </c>
      <c r="BC2401">
        <v>0</v>
      </c>
      <c r="BD2401">
        <v>0</v>
      </c>
      <c r="BE2401">
        <v>0</v>
      </c>
      <c r="BF2401">
        <v>0</v>
      </c>
      <c r="BG2401" s="20">
        <v>0</v>
      </c>
      <c r="BH2401" s="20">
        <v>3</v>
      </c>
      <c r="BI2401" s="20">
        <v>46</v>
      </c>
      <c r="BJ2401" s="20">
        <v>76</v>
      </c>
      <c r="BK2401" s="20">
        <v>151</v>
      </c>
      <c r="BL2401" s="20">
        <v>707</v>
      </c>
      <c r="BM2401" s="20">
        <v>291</v>
      </c>
      <c r="BN2401" s="20">
        <v>52</v>
      </c>
      <c r="BO2401" s="20">
        <v>49</v>
      </c>
      <c r="BP2401" s="20">
        <v>3198</v>
      </c>
      <c r="BQ2401" s="20">
        <v>723</v>
      </c>
      <c r="BR2401" s="20">
        <v>0</v>
      </c>
      <c r="BS2401" s="20">
        <v>157</v>
      </c>
      <c r="BT2401" s="20">
        <v>104</v>
      </c>
      <c r="BU2401" s="20">
        <v>993</v>
      </c>
      <c r="BV2401" s="20">
        <v>1742</v>
      </c>
    </row>
    <row r="2402" spans="1:74" x14ac:dyDescent="0.25">
      <c r="A2402" s="20" t="s">
        <v>405</v>
      </c>
      <c r="B2402" s="20" t="s">
        <v>470</v>
      </c>
      <c r="C2402" s="20" t="s">
        <v>641</v>
      </c>
      <c r="D2402" s="1">
        <v>44577</v>
      </c>
      <c r="E2402">
        <v>56</v>
      </c>
      <c r="F2402">
        <v>1</v>
      </c>
      <c r="G2402">
        <v>0</v>
      </c>
      <c r="H2402">
        <v>4</v>
      </c>
      <c r="I2402">
        <v>3</v>
      </c>
      <c r="J2402">
        <v>35</v>
      </c>
      <c r="K2402">
        <v>6</v>
      </c>
      <c r="L2402">
        <v>0</v>
      </c>
      <c r="M2402">
        <v>3</v>
      </c>
      <c r="N2402">
        <v>83</v>
      </c>
      <c r="O2402">
        <v>62</v>
      </c>
      <c r="P2402">
        <v>2</v>
      </c>
      <c r="Q2402">
        <v>0</v>
      </c>
      <c r="R2402">
        <v>172</v>
      </c>
      <c r="S2402">
        <v>132</v>
      </c>
      <c r="T2402">
        <v>17</v>
      </c>
      <c r="U2402">
        <v>1</v>
      </c>
      <c r="V2402">
        <v>2</v>
      </c>
      <c r="W2402">
        <v>905</v>
      </c>
      <c r="X2402">
        <v>455</v>
      </c>
      <c r="Y2402">
        <v>78</v>
      </c>
      <c r="Z2402">
        <v>45</v>
      </c>
      <c r="AA2402">
        <v>35</v>
      </c>
      <c r="AB2402">
        <v>419</v>
      </c>
      <c r="AC2402">
        <v>185</v>
      </c>
      <c r="AD2402">
        <v>84</v>
      </c>
      <c r="AE2402">
        <v>12</v>
      </c>
      <c r="AF2402">
        <v>18</v>
      </c>
      <c r="AG2402">
        <v>78</v>
      </c>
      <c r="AH2402">
        <v>22</v>
      </c>
      <c r="AI2402">
        <v>6</v>
      </c>
      <c r="AJ2402">
        <v>6</v>
      </c>
      <c r="AK2402">
        <v>8</v>
      </c>
      <c r="AL2402">
        <v>57</v>
      </c>
      <c r="AM2402">
        <v>39</v>
      </c>
      <c r="AN2402">
        <v>5</v>
      </c>
      <c r="AO2402">
        <v>0</v>
      </c>
      <c r="AP2402">
        <v>1</v>
      </c>
      <c r="AQ2402">
        <v>0</v>
      </c>
      <c r="AR2402">
        <v>1</v>
      </c>
      <c r="AS2402">
        <v>0</v>
      </c>
      <c r="AT2402">
        <v>0</v>
      </c>
      <c r="AU2402">
        <v>0</v>
      </c>
      <c r="AV2402">
        <v>1</v>
      </c>
      <c r="AW2402">
        <v>0</v>
      </c>
      <c r="AX2402">
        <v>0</v>
      </c>
      <c r="AY2402">
        <v>0</v>
      </c>
      <c r="AZ2402">
        <v>0</v>
      </c>
      <c r="BA2402">
        <v>1</v>
      </c>
      <c r="BB2402">
        <v>0</v>
      </c>
      <c r="BC2402">
        <v>0</v>
      </c>
      <c r="BD2402">
        <v>0</v>
      </c>
      <c r="BE2402">
        <v>0</v>
      </c>
      <c r="BF2402">
        <v>0</v>
      </c>
      <c r="BG2402" s="20">
        <v>0</v>
      </c>
      <c r="BH2402" s="20">
        <v>3</v>
      </c>
      <c r="BI2402" s="20">
        <v>46</v>
      </c>
      <c r="BJ2402" s="20">
        <v>76</v>
      </c>
      <c r="BK2402" s="20">
        <v>151</v>
      </c>
      <c r="BL2402" s="20">
        <v>712</v>
      </c>
      <c r="BM2402" s="20">
        <v>294</v>
      </c>
      <c r="BN2402" s="20">
        <v>52</v>
      </c>
      <c r="BO2402" s="20">
        <v>50</v>
      </c>
      <c r="BP2402" s="20">
        <v>3204</v>
      </c>
      <c r="BQ2402" s="20">
        <v>772</v>
      </c>
      <c r="BR2402" s="20">
        <v>0</v>
      </c>
      <c r="BS2402" s="20">
        <v>157</v>
      </c>
      <c r="BT2402" s="20">
        <v>107</v>
      </c>
      <c r="BU2402" s="20">
        <v>983</v>
      </c>
      <c r="BV2402" s="20">
        <v>1756</v>
      </c>
    </row>
    <row r="2403" spans="1:74" x14ac:dyDescent="0.25">
      <c r="A2403" s="20" t="s">
        <v>405</v>
      </c>
      <c r="B2403" s="20" t="s">
        <v>470</v>
      </c>
      <c r="C2403" s="20" t="s">
        <v>641</v>
      </c>
      <c r="D2403" s="1">
        <v>44584</v>
      </c>
      <c r="E2403">
        <v>56</v>
      </c>
      <c r="F2403">
        <v>1</v>
      </c>
      <c r="G2403">
        <v>0</v>
      </c>
      <c r="H2403">
        <v>4</v>
      </c>
      <c r="I2403">
        <v>3</v>
      </c>
      <c r="J2403">
        <v>35</v>
      </c>
      <c r="K2403">
        <v>6</v>
      </c>
      <c r="L2403">
        <v>0</v>
      </c>
      <c r="M2403">
        <v>3</v>
      </c>
      <c r="N2403">
        <v>83</v>
      </c>
      <c r="O2403">
        <v>62</v>
      </c>
      <c r="P2403">
        <v>2</v>
      </c>
      <c r="Q2403">
        <v>0</v>
      </c>
      <c r="R2403">
        <v>172</v>
      </c>
      <c r="S2403">
        <v>133</v>
      </c>
      <c r="T2403">
        <v>17</v>
      </c>
      <c r="U2403">
        <v>2</v>
      </c>
      <c r="V2403">
        <v>1</v>
      </c>
      <c r="W2403">
        <v>904</v>
      </c>
      <c r="X2403">
        <v>466</v>
      </c>
      <c r="Y2403">
        <v>78</v>
      </c>
      <c r="Z2403">
        <v>44</v>
      </c>
      <c r="AA2403">
        <v>32</v>
      </c>
      <c r="AB2403">
        <v>426</v>
      </c>
      <c r="AC2403">
        <v>188</v>
      </c>
      <c r="AD2403">
        <v>84</v>
      </c>
      <c r="AE2403">
        <v>13</v>
      </c>
      <c r="AF2403">
        <v>19</v>
      </c>
      <c r="AG2403">
        <v>79</v>
      </c>
      <c r="AH2403">
        <v>23</v>
      </c>
      <c r="AI2403">
        <v>6</v>
      </c>
      <c r="AJ2403">
        <v>6</v>
      </c>
      <c r="AK2403">
        <v>8</v>
      </c>
      <c r="AL2403">
        <v>57</v>
      </c>
      <c r="AM2403">
        <v>39</v>
      </c>
      <c r="AN2403">
        <v>5</v>
      </c>
      <c r="AO2403">
        <v>0</v>
      </c>
      <c r="AP2403">
        <v>1</v>
      </c>
      <c r="AQ2403">
        <v>0</v>
      </c>
      <c r="AR2403">
        <v>1</v>
      </c>
      <c r="AS2403">
        <v>0</v>
      </c>
      <c r="AT2403">
        <v>0</v>
      </c>
      <c r="AU2403">
        <v>0</v>
      </c>
      <c r="AV2403">
        <v>1</v>
      </c>
      <c r="AW2403">
        <v>0</v>
      </c>
      <c r="AX2403">
        <v>0</v>
      </c>
      <c r="AY2403">
        <v>0</v>
      </c>
      <c r="AZ2403">
        <v>0</v>
      </c>
      <c r="BA2403">
        <v>1</v>
      </c>
      <c r="BB2403">
        <v>0</v>
      </c>
      <c r="BC2403">
        <v>0</v>
      </c>
      <c r="BD2403">
        <v>0</v>
      </c>
      <c r="BE2403">
        <v>0</v>
      </c>
      <c r="BF2403">
        <v>0</v>
      </c>
      <c r="BG2403" s="20">
        <v>0</v>
      </c>
      <c r="BH2403" s="20">
        <v>3</v>
      </c>
      <c r="BI2403" s="20">
        <v>46</v>
      </c>
      <c r="BJ2403" s="20">
        <v>76</v>
      </c>
      <c r="BK2403" s="20">
        <v>151</v>
      </c>
      <c r="BL2403" s="20">
        <v>714</v>
      </c>
      <c r="BM2403" s="20">
        <v>298</v>
      </c>
      <c r="BN2403" s="20">
        <v>53</v>
      </c>
      <c r="BO2403" s="20">
        <v>50</v>
      </c>
      <c r="BP2403" s="20">
        <v>3243</v>
      </c>
      <c r="BQ2403" s="20">
        <v>787</v>
      </c>
      <c r="BR2403" s="20">
        <v>0</v>
      </c>
      <c r="BS2403" s="20">
        <v>160</v>
      </c>
      <c r="BT2403" s="20">
        <v>106</v>
      </c>
      <c r="BU2403" s="20">
        <v>995</v>
      </c>
      <c r="BV2403" s="20">
        <v>1783</v>
      </c>
    </row>
    <row r="2404" spans="1:74" x14ac:dyDescent="0.25">
      <c r="A2404" s="20" t="s">
        <v>405</v>
      </c>
      <c r="B2404" s="20" t="s">
        <v>470</v>
      </c>
      <c r="C2404" s="20" t="s">
        <v>641</v>
      </c>
      <c r="D2404" s="1">
        <v>44591</v>
      </c>
      <c r="E2404">
        <v>56</v>
      </c>
      <c r="F2404">
        <v>1</v>
      </c>
      <c r="G2404">
        <v>0</v>
      </c>
      <c r="H2404">
        <v>4</v>
      </c>
      <c r="I2404">
        <v>3</v>
      </c>
      <c r="J2404">
        <v>37</v>
      </c>
      <c r="K2404">
        <v>6</v>
      </c>
      <c r="L2404">
        <v>0</v>
      </c>
      <c r="M2404">
        <v>3</v>
      </c>
      <c r="N2404">
        <v>82</v>
      </c>
      <c r="O2404">
        <v>62</v>
      </c>
      <c r="P2404">
        <v>2</v>
      </c>
      <c r="Q2404">
        <v>0</v>
      </c>
      <c r="R2404">
        <v>172</v>
      </c>
      <c r="S2404">
        <v>134</v>
      </c>
      <c r="T2404">
        <v>17</v>
      </c>
      <c r="U2404">
        <v>2</v>
      </c>
      <c r="V2404">
        <v>1</v>
      </c>
      <c r="W2404">
        <v>910</v>
      </c>
      <c r="X2404">
        <v>474</v>
      </c>
      <c r="Y2404">
        <v>78</v>
      </c>
      <c r="Z2404">
        <v>43</v>
      </c>
      <c r="AA2404">
        <v>32</v>
      </c>
      <c r="AB2404">
        <v>428</v>
      </c>
      <c r="AC2404">
        <v>195</v>
      </c>
      <c r="AD2404">
        <v>84</v>
      </c>
      <c r="AE2404">
        <v>12</v>
      </c>
      <c r="AF2404">
        <v>20</v>
      </c>
      <c r="AG2404">
        <v>79</v>
      </c>
      <c r="AH2404">
        <v>24</v>
      </c>
      <c r="AI2404">
        <v>6</v>
      </c>
      <c r="AJ2404">
        <v>6</v>
      </c>
      <c r="AK2404">
        <v>8</v>
      </c>
      <c r="AL2404">
        <v>57</v>
      </c>
      <c r="AM2404">
        <v>41</v>
      </c>
      <c r="AN2404">
        <v>5</v>
      </c>
      <c r="AO2404">
        <v>0</v>
      </c>
      <c r="AP2404">
        <v>1</v>
      </c>
      <c r="AQ2404">
        <v>0</v>
      </c>
      <c r="AR2404">
        <v>1</v>
      </c>
      <c r="AS2404">
        <v>0</v>
      </c>
      <c r="AT2404">
        <v>0</v>
      </c>
      <c r="AU2404">
        <v>0</v>
      </c>
      <c r="AV2404">
        <v>1</v>
      </c>
      <c r="AW2404">
        <v>0</v>
      </c>
      <c r="AX2404">
        <v>0</v>
      </c>
      <c r="AY2404">
        <v>0</v>
      </c>
      <c r="AZ2404">
        <v>0</v>
      </c>
      <c r="BA2404">
        <v>1</v>
      </c>
      <c r="BB2404">
        <v>0</v>
      </c>
      <c r="BC2404">
        <v>0</v>
      </c>
      <c r="BD2404">
        <v>0</v>
      </c>
      <c r="BE2404">
        <v>0</v>
      </c>
      <c r="BF2404">
        <v>0</v>
      </c>
      <c r="BG2404" s="20">
        <v>0</v>
      </c>
      <c r="BH2404" s="20">
        <v>3</v>
      </c>
      <c r="BI2404" s="20">
        <v>46</v>
      </c>
      <c r="BJ2404" s="20">
        <v>75</v>
      </c>
      <c r="BK2404" s="20">
        <v>151</v>
      </c>
      <c r="BL2404" s="20">
        <v>720</v>
      </c>
      <c r="BM2404" s="20">
        <v>299</v>
      </c>
      <c r="BN2404" s="20">
        <v>54</v>
      </c>
      <c r="BO2404" s="20">
        <v>50</v>
      </c>
      <c r="BP2404" s="20">
        <v>3262</v>
      </c>
      <c r="BQ2404" s="20">
        <v>816</v>
      </c>
      <c r="BR2404" s="20">
        <v>0</v>
      </c>
      <c r="BS2404" s="20">
        <v>160</v>
      </c>
      <c r="BT2404" s="20">
        <v>103</v>
      </c>
      <c r="BU2404" s="20">
        <v>986</v>
      </c>
      <c r="BV2404" s="20">
        <v>1810</v>
      </c>
    </row>
    <row r="2405" spans="1:74" x14ac:dyDescent="0.25">
      <c r="A2405" s="20" t="s">
        <v>405</v>
      </c>
      <c r="B2405" s="20" t="s">
        <v>470</v>
      </c>
      <c r="C2405" s="20" t="s">
        <v>641</v>
      </c>
      <c r="D2405" s="1">
        <v>44599</v>
      </c>
      <c r="E2405">
        <v>56</v>
      </c>
      <c r="F2405">
        <v>1</v>
      </c>
      <c r="G2405">
        <v>0</v>
      </c>
      <c r="H2405">
        <v>4</v>
      </c>
      <c r="I2405">
        <v>3</v>
      </c>
      <c r="J2405">
        <v>37</v>
      </c>
      <c r="K2405">
        <v>6</v>
      </c>
      <c r="L2405">
        <v>1</v>
      </c>
      <c r="M2405">
        <v>2</v>
      </c>
      <c r="N2405">
        <v>82</v>
      </c>
      <c r="O2405">
        <v>62</v>
      </c>
      <c r="P2405">
        <v>2</v>
      </c>
      <c r="Q2405">
        <v>0</v>
      </c>
      <c r="R2405">
        <v>173</v>
      </c>
      <c r="S2405">
        <v>135</v>
      </c>
      <c r="T2405">
        <v>16</v>
      </c>
      <c r="U2405">
        <v>1</v>
      </c>
      <c r="V2405">
        <v>1</v>
      </c>
      <c r="W2405">
        <v>910</v>
      </c>
      <c r="X2405">
        <v>478</v>
      </c>
      <c r="Y2405">
        <v>78</v>
      </c>
      <c r="Z2405">
        <v>43</v>
      </c>
      <c r="AA2405">
        <v>30</v>
      </c>
      <c r="AB2405">
        <v>430</v>
      </c>
      <c r="AC2405">
        <v>199</v>
      </c>
      <c r="AD2405">
        <v>84</v>
      </c>
      <c r="AE2405">
        <v>12</v>
      </c>
      <c r="AF2405">
        <v>19</v>
      </c>
      <c r="AG2405">
        <v>78</v>
      </c>
      <c r="AH2405">
        <v>23</v>
      </c>
      <c r="AI2405">
        <v>6</v>
      </c>
      <c r="AJ2405">
        <v>6</v>
      </c>
      <c r="AK2405">
        <v>8</v>
      </c>
      <c r="AL2405">
        <v>57</v>
      </c>
      <c r="AM2405">
        <v>41</v>
      </c>
      <c r="AN2405">
        <v>5</v>
      </c>
      <c r="AO2405">
        <v>0</v>
      </c>
      <c r="AP2405">
        <v>1</v>
      </c>
      <c r="AQ2405">
        <v>0</v>
      </c>
      <c r="AR2405">
        <v>1</v>
      </c>
      <c r="AS2405">
        <v>0</v>
      </c>
      <c r="AT2405">
        <v>0</v>
      </c>
      <c r="AU2405">
        <v>0</v>
      </c>
      <c r="AV2405">
        <v>1</v>
      </c>
      <c r="AW2405">
        <v>0</v>
      </c>
      <c r="AX2405">
        <v>0</v>
      </c>
      <c r="AY2405">
        <v>0</v>
      </c>
      <c r="AZ2405">
        <v>0</v>
      </c>
      <c r="BA2405">
        <v>1</v>
      </c>
      <c r="BB2405">
        <v>0</v>
      </c>
      <c r="BC2405">
        <v>0</v>
      </c>
      <c r="BD2405">
        <v>0</v>
      </c>
      <c r="BE2405">
        <v>0</v>
      </c>
      <c r="BF2405">
        <v>0</v>
      </c>
      <c r="BG2405" s="20">
        <v>0</v>
      </c>
      <c r="BH2405" s="20">
        <v>3</v>
      </c>
      <c r="BI2405" s="20">
        <v>47</v>
      </c>
      <c r="BJ2405" s="20">
        <v>75</v>
      </c>
      <c r="BK2405" s="20">
        <v>152</v>
      </c>
      <c r="BL2405" s="20">
        <v>725</v>
      </c>
      <c r="BM2405" s="20">
        <v>302</v>
      </c>
      <c r="BN2405" s="20">
        <v>53</v>
      </c>
      <c r="BO2405" s="20">
        <v>50</v>
      </c>
      <c r="BP2405" s="20">
        <v>3282</v>
      </c>
      <c r="BQ2405" s="20">
        <v>834</v>
      </c>
      <c r="BR2405" s="20">
        <v>0</v>
      </c>
      <c r="BS2405" s="20">
        <v>160</v>
      </c>
      <c r="BT2405" s="20">
        <v>103</v>
      </c>
      <c r="BU2405" s="20">
        <v>992</v>
      </c>
      <c r="BV2405" s="20">
        <v>1822</v>
      </c>
    </row>
    <row r="2406" spans="1:74" x14ac:dyDescent="0.25">
      <c r="A2406" s="20" t="s">
        <v>405</v>
      </c>
      <c r="B2406" s="20" t="s">
        <v>470</v>
      </c>
      <c r="C2406" s="20" t="s">
        <v>641</v>
      </c>
      <c r="D2406" s="1">
        <v>44606</v>
      </c>
      <c r="E2406">
        <v>56</v>
      </c>
      <c r="F2406">
        <v>1</v>
      </c>
      <c r="G2406">
        <v>0</v>
      </c>
      <c r="H2406">
        <v>4</v>
      </c>
      <c r="I2406">
        <v>3</v>
      </c>
      <c r="J2406">
        <v>37</v>
      </c>
      <c r="K2406">
        <v>6</v>
      </c>
      <c r="L2406">
        <v>1</v>
      </c>
      <c r="M2406">
        <v>2</v>
      </c>
      <c r="N2406">
        <v>82</v>
      </c>
      <c r="O2406">
        <v>62</v>
      </c>
      <c r="P2406">
        <v>2</v>
      </c>
      <c r="Q2406">
        <v>0</v>
      </c>
      <c r="R2406">
        <v>174</v>
      </c>
      <c r="S2406">
        <v>135</v>
      </c>
      <c r="T2406">
        <v>16</v>
      </c>
      <c r="U2406">
        <v>1</v>
      </c>
      <c r="V2406">
        <v>2</v>
      </c>
      <c r="W2406">
        <v>910</v>
      </c>
      <c r="X2406">
        <v>485</v>
      </c>
      <c r="Y2406">
        <v>77</v>
      </c>
      <c r="Z2406">
        <v>44</v>
      </c>
      <c r="AA2406">
        <v>30</v>
      </c>
      <c r="AB2406">
        <v>429</v>
      </c>
      <c r="AC2406">
        <v>201</v>
      </c>
      <c r="AD2406">
        <v>83</v>
      </c>
      <c r="AE2406">
        <v>12</v>
      </c>
      <c r="AF2406">
        <v>18</v>
      </c>
      <c r="AG2406">
        <v>76</v>
      </c>
      <c r="AH2406">
        <v>24</v>
      </c>
      <c r="AI2406">
        <v>6</v>
      </c>
      <c r="AJ2406">
        <v>6</v>
      </c>
      <c r="AK2406">
        <v>7</v>
      </c>
      <c r="AL2406">
        <v>58</v>
      </c>
      <c r="AM2406">
        <v>41</v>
      </c>
      <c r="AN2406">
        <v>5</v>
      </c>
      <c r="AO2406">
        <v>0</v>
      </c>
      <c r="AP2406">
        <v>2</v>
      </c>
      <c r="AQ2406">
        <v>0</v>
      </c>
      <c r="AR2406">
        <v>1</v>
      </c>
      <c r="AS2406">
        <v>0</v>
      </c>
      <c r="AT2406">
        <v>0</v>
      </c>
      <c r="AU2406">
        <v>0</v>
      </c>
      <c r="AV2406">
        <v>1</v>
      </c>
      <c r="AW2406">
        <v>0</v>
      </c>
      <c r="AX2406">
        <v>0</v>
      </c>
      <c r="AY2406">
        <v>0</v>
      </c>
      <c r="AZ2406">
        <v>0</v>
      </c>
      <c r="BA2406">
        <v>1</v>
      </c>
      <c r="BB2406">
        <v>0</v>
      </c>
      <c r="BC2406">
        <v>0</v>
      </c>
      <c r="BD2406">
        <v>0</v>
      </c>
      <c r="BE2406">
        <v>0</v>
      </c>
      <c r="BF2406">
        <v>0</v>
      </c>
      <c r="BG2406" s="20">
        <v>0</v>
      </c>
      <c r="BH2406" s="20">
        <v>3</v>
      </c>
      <c r="BI2406" s="20">
        <v>47</v>
      </c>
      <c r="BJ2406" s="20">
        <v>75</v>
      </c>
      <c r="BK2406" s="20">
        <v>152</v>
      </c>
      <c r="BL2406" s="20">
        <v>726</v>
      </c>
      <c r="BM2406" s="20">
        <v>303</v>
      </c>
      <c r="BN2406" s="20">
        <v>52</v>
      </c>
      <c r="BO2406" s="20">
        <v>50</v>
      </c>
      <c r="BP2406" s="20">
        <v>3301</v>
      </c>
      <c r="BQ2406" s="20">
        <v>845</v>
      </c>
      <c r="BR2406" s="20">
        <v>0</v>
      </c>
      <c r="BS2406" s="20">
        <v>162</v>
      </c>
      <c r="BT2406" s="20">
        <v>106</v>
      </c>
      <c r="BU2406" s="20">
        <v>991</v>
      </c>
      <c r="BV2406" s="20">
        <v>1840</v>
      </c>
    </row>
    <row r="2407" spans="1:74" x14ac:dyDescent="0.25">
      <c r="A2407" s="20" t="s">
        <v>405</v>
      </c>
      <c r="B2407" s="20" t="s">
        <v>463</v>
      </c>
      <c r="C2407" s="20" t="s">
        <v>642</v>
      </c>
      <c r="D2407" s="1">
        <v>44493</v>
      </c>
      <c r="E2407">
        <v>132</v>
      </c>
      <c r="F2407">
        <v>1</v>
      </c>
      <c r="G2407">
        <v>0</v>
      </c>
      <c r="H2407">
        <v>0</v>
      </c>
      <c r="I2407">
        <v>0</v>
      </c>
      <c r="J2407">
        <v>16</v>
      </c>
      <c r="K2407">
        <v>8</v>
      </c>
      <c r="L2407">
        <v>24</v>
      </c>
      <c r="M2407">
        <v>4</v>
      </c>
      <c r="N2407">
        <v>6</v>
      </c>
      <c r="O2407">
        <v>0</v>
      </c>
      <c r="P2407">
        <v>1</v>
      </c>
      <c r="Q2407">
        <v>0</v>
      </c>
      <c r="R2407">
        <v>301</v>
      </c>
      <c r="S2407">
        <v>0</v>
      </c>
      <c r="T2407">
        <v>64</v>
      </c>
      <c r="U2407">
        <v>17</v>
      </c>
      <c r="V2407">
        <v>2</v>
      </c>
      <c r="W2407">
        <v>1574</v>
      </c>
      <c r="X2407">
        <v>0</v>
      </c>
      <c r="Y2407">
        <v>67</v>
      </c>
      <c r="Z2407">
        <v>281</v>
      </c>
      <c r="AA2407">
        <v>81</v>
      </c>
      <c r="AB2407">
        <v>910</v>
      </c>
      <c r="AC2407">
        <v>26</v>
      </c>
      <c r="AD2407">
        <v>82</v>
      </c>
      <c r="AE2407">
        <v>239</v>
      </c>
      <c r="AF2407">
        <v>33</v>
      </c>
      <c r="AG2407">
        <v>356</v>
      </c>
      <c r="AH2407">
        <v>0</v>
      </c>
      <c r="AI2407">
        <v>6</v>
      </c>
      <c r="AJ2407">
        <v>90</v>
      </c>
      <c r="AK2407">
        <v>30</v>
      </c>
      <c r="AL2407">
        <v>34</v>
      </c>
      <c r="AM2407">
        <v>0</v>
      </c>
      <c r="AN2407">
        <v>0</v>
      </c>
      <c r="AO2407">
        <v>1</v>
      </c>
      <c r="AP2407">
        <v>0</v>
      </c>
      <c r="AQ2407">
        <v>0</v>
      </c>
      <c r="AR2407">
        <v>0</v>
      </c>
      <c r="AS2407">
        <v>0</v>
      </c>
      <c r="AT2407">
        <v>0</v>
      </c>
      <c r="AU2407">
        <v>0</v>
      </c>
      <c r="AV2407">
        <v>0</v>
      </c>
      <c r="AW2407">
        <v>0</v>
      </c>
      <c r="AX2407">
        <v>0</v>
      </c>
      <c r="AY2407">
        <v>0</v>
      </c>
      <c r="AZ2407">
        <v>0</v>
      </c>
      <c r="BA2407">
        <v>1</v>
      </c>
      <c r="BB2407">
        <v>41</v>
      </c>
      <c r="BC2407">
        <v>56</v>
      </c>
      <c r="BD2407">
        <v>0</v>
      </c>
      <c r="BE2407">
        <v>3</v>
      </c>
      <c r="BF2407">
        <v>3</v>
      </c>
      <c r="BG2407" s="20"/>
      <c r="BH2407" s="20"/>
      <c r="BI2407" s="20"/>
      <c r="BJ2407" s="20"/>
      <c r="BK2407" s="20"/>
      <c r="BL2407" s="20"/>
      <c r="BM2407" s="20"/>
      <c r="BN2407" s="20"/>
      <c r="BO2407" s="20"/>
      <c r="BP2407" s="20"/>
      <c r="BQ2407" s="20"/>
      <c r="BR2407" s="20"/>
      <c r="BS2407" s="20"/>
      <c r="BT2407" s="20"/>
      <c r="BU2407" s="20"/>
      <c r="BV2407" s="20"/>
    </row>
    <row r="2408" spans="1:74" x14ac:dyDescent="0.25">
      <c r="A2408" s="20" t="s">
        <v>405</v>
      </c>
      <c r="B2408" s="20" t="s">
        <v>463</v>
      </c>
      <c r="C2408" s="20" t="s">
        <v>642</v>
      </c>
      <c r="D2408" s="1">
        <v>44500</v>
      </c>
      <c r="E2408">
        <v>133</v>
      </c>
      <c r="F2408">
        <v>1</v>
      </c>
      <c r="G2408">
        <v>0</v>
      </c>
      <c r="H2408">
        <v>0</v>
      </c>
      <c r="I2408">
        <v>0</v>
      </c>
      <c r="J2408">
        <v>19</v>
      </c>
      <c r="K2408">
        <v>8</v>
      </c>
      <c r="L2408">
        <v>23</v>
      </c>
      <c r="M2408">
        <v>4</v>
      </c>
      <c r="N2408">
        <v>6</v>
      </c>
      <c r="O2408">
        <v>0</v>
      </c>
      <c r="P2408">
        <v>2</v>
      </c>
      <c r="Q2408">
        <v>0</v>
      </c>
      <c r="R2408">
        <v>301</v>
      </c>
      <c r="S2408">
        <v>0</v>
      </c>
      <c r="T2408">
        <v>88</v>
      </c>
      <c r="U2408">
        <v>17</v>
      </c>
      <c r="V2408">
        <v>2</v>
      </c>
      <c r="W2408">
        <v>1576</v>
      </c>
      <c r="X2408">
        <v>0</v>
      </c>
      <c r="Y2408">
        <v>98</v>
      </c>
      <c r="Z2408">
        <v>279</v>
      </c>
      <c r="AA2408">
        <v>77</v>
      </c>
      <c r="AB2408">
        <v>912</v>
      </c>
      <c r="AC2408">
        <v>34</v>
      </c>
      <c r="AD2408">
        <v>82</v>
      </c>
      <c r="AE2408">
        <v>241</v>
      </c>
      <c r="AF2408">
        <v>30</v>
      </c>
      <c r="AG2408">
        <v>359</v>
      </c>
      <c r="AH2408">
        <v>0</v>
      </c>
      <c r="AI2408">
        <v>6</v>
      </c>
      <c r="AJ2408">
        <v>90</v>
      </c>
      <c r="AK2408">
        <v>30</v>
      </c>
      <c r="AL2408">
        <v>34</v>
      </c>
      <c r="AM2408">
        <v>0</v>
      </c>
      <c r="AN2408">
        <v>1</v>
      </c>
      <c r="AO2408">
        <v>1</v>
      </c>
      <c r="AP2408">
        <v>0</v>
      </c>
      <c r="AQ2408">
        <v>0</v>
      </c>
      <c r="AR2408">
        <v>0</v>
      </c>
      <c r="AS2408">
        <v>0</v>
      </c>
      <c r="AT2408">
        <v>0</v>
      </c>
      <c r="AU2408">
        <v>0</v>
      </c>
      <c r="AV2408">
        <v>0</v>
      </c>
      <c r="AW2408">
        <v>0</v>
      </c>
      <c r="AX2408">
        <v>0</v>
      </c>
      <c r="AY2408">
        <v>0</v>
      </c>
      <c r="AZ2408">
        <v>0</v>
      </c>
      <c r="BA2408">
        <v>1</v>
      </c>
      <c r="BB2408">
        <v>41</v>
      </c>
      <c r="BC2408">
        <v>56</v>
      </c>
      <c r="BD2408">
        <v>0</v>
      </c>
      <c r="BE2408">
        <v>3</v>
      </c>
      <c r="BF2408">
        <v>3</v>
      </c>
      <c r="BG2408" s="20"/>
      <c r="BH2408" s="20"/>
      <c r="BI2408" s="20"/>
      <c r="BJ2408" s="20"/>
      <c r="BK2408" s="20"/>
      <c r="BL2408" s="20"/>
      <c r="BM2408" s="20"/>
      <c r="BN2408" s="20"/>
      <c r="BO2408" s="20"/>
      <c r="BP2408" s="20"/>
      <c r="BQ2408" s="20"/>
      <c r="BR2408" s="20"/>
      <c r="BS2408" s="20"/>
      <c r="BT2408" s="20"/>
      <c r="BU2408" s="20"/>
      <c r="BV2408" s="20"/>
    </row>
    <row r="2409" spans="1:74" x14ac:dyDescent="0.25">
      <c r="A2409" s="20" t="s">
        <v>405</v>
      </c>
      <c r="B2409" s="20" t="s">
        <v>463</v>
      </c>
      <c r="C2409" s="20" t="s">
        <v>642</v>
      </c>
      <c r="D2409" s="1">
        <v>44507</v>
      </c>
      <c r="E2409">
        <v>132</v>
      </c>
      <c r="F2409">
        <v>2</v>
      </c>
      <c r="G2409">
        <v>0</v>
      </c>
      <c r="H2409">
        <v>0</v>
      </c>
      <c r="I2409">
        <v>0</v>
      </c>
      <c r="J2409">
        <v>27</v>
      </c>
      <c r="K2409">
        <v>8</v>
      </c>
      <c r="L2409">
        <v>23</v>
      </c>
      <c r="M2409">
        <v>4</v>
      </c>
      <c r="N2409">
        <v>6</v>
      </c>
      <c r="O2409">
        <v>2</v>
      </c>
      <c r="P2409">
        <v>0</v>
      </c>
      <c r="Q2409">
        <v>0</v>
      </c>
      <c r="R2409">
        <v>302</v>
      </c>
      <c r="S2409">
        <v>105</v>
      </c>
      <c r="T2409">
        <v>41</v>
      </c>
      <c r="U2409">
        <v>18</v>
      </c>
      <c r="V2409">
        <v>2</v>
      </c>
      <c r="W2409">
        <v>1576</v>
      </c>
      <c r="X2409">
        <v>143</v>
      </c>
      <c r="Y2409">
        <v>57</v>
      </c>
      <c r="Z2409">
        <v>275</v>
      </c>
      <c r="AA2409">
        <v>79</v>
      </c>
      <c r="AB2409">
        <v>917</v>
      </c>
      <c r="AC2409">
        <v>52</v>
      </c>
      <c r="AD2409">
        <v>82</v>
      </c>
      <c r="AE2409">
        <v>238</v>
      </c>
      <c r="AF2409">
        <v>31</v>
      </c>
      <c r="AG2409">
        <v>357</v>
      </c>
      <c r="AH2409">
        <v>8</v>
      </c>
      <c r="AI2409">
        <v>3</v>
      </c>
      <c r="AJ2409">
        <v>89</v>
      </c>
      <c r="AK2409">
        <v>29</v>
      </c>
      <c r="AL2409">
        <v>35</v>
      </c>
      <c r="AM2409">
        <v>2</v>
      </c>
      <c r="AN2409">
        <v>3</v>
      </c>
      <c r="AO2409">
        <v>1</v>
      </c>
      <c r="AP2409">
        <v>0</v>
      </c>
      <c r="AQ2409">
        <v>0</v>
      </c>
      <c r="AR2409">
        <v>0</v>
      </c>
      <c r="AS2409">
        <v>0</v>
      </c>
      <c r="AT2409">
        <v>0</v>
      </c>
      <c r="AU2409">
        <v>0</v>
      </c>
      <c r="AV2409">
        <v>0</v>
      </c>
      <c r="AW2409">
        <v>0</v>
      </c>
      <c r="AX2409">
        <v>0</v>
      </c>
      <c r="AY2409">
        <v>0</v>
      </c>
      <c r="AZ2409">
        <v>0</v>
      </c>
      <c r="BA2409">
        <v>1</v>
      </c>
      <c r="BB2409">
        <v>0</v>
      </c>
      <c r="BC2409">
        <v>0</v>
      </c>
      <c r="BD2409">
        <v>0</v>
      </c>
      <c r="BE2409">
        <v>0</v>
      </c>
      <c r="BF2409">
        <v>0</v>
      </c>
      <c r="BG2409" s="20">
        <v>2</v>
      </c>
      <c r="BH2409" s="20">
        <v>0</v>
      </c>
      <c r="BI2409" s="20">
        <v>92</v>
      </c>
      <c r="BJ2409" s="20">
        <v>5</v>
      </c>
      <c r="BK2409" s="20">
        <v>234</v>
      </c>
      <c r="BL2409" s="20">
        <v>1096</v>
      </c>
      <c r="BM2409" s="20">
        <v>522</v>
      </c>
      <c r="BN2409" s="20">
        <v>215</v>
      </c>
      <c r="BO2409" s="20">
        <v>31</v>
      </c>
      <c r="BP2409" s="20"/>
      <c r="BQ2409" s="20"/>
      <c r="BR2409" s="20"/>
      <c r="BS2409" s="20"/>
      <c r="BT2409" s="20"/>
      <c r="BU2409" s="20"/>
      <c r="BV2409" s="20"/>
    </row>
    <row r="2410" spans="1:74" x14ac:dyDescent="0.25">
      <c r="A2410" s="20" t="s">
        <v>405</v>
      </c>
      <c r="B2410" s="20" t="s">
        <v>463</v>
      </c>
      <c r="C2410" s="20" t="s">
        <v>642</v>
      </c>
      <c r="D2410" s="1">
        <v>44514</v>
      </c>
      <c r="E2410">
        <v>131</v>
      </c>
      <c r="F2410">
        <v>3</v>
      </c>
      <c r="G2410">
        <v>0</v>
      </c>
      <c r="H2410">
        <v>0</v>
      </c>
      <c r="I2410">
        <v>0</v>
      </c>
      <c r="J2410">
        <v>36</v>
      </c>
      <c r="K2410">
        <v>7</v>
      </c>
      <c r="L2410">
        <v>23</v>
      </c>
      <c r="M2410">
        <v>4</v>
      </c>
      <c r="N2410">
        <v>6</v>
      </c>
      <c r="O2410">
        <v>3</v>
      </c>
      <c r="P2410">
        <v>0</v>
      </c>
      <c r="Q2410">
        <v>0</v>
      </c>
      <c r="R2410">
        <v>301</v>
      </c>
      <c r="S2410">
        <v>123</v>
      </c>
      <c r="T2410">
        <v>41</v>
      </c>
      <c r="U2410">
        <v>18</v>
      </c>
      <c r="V2410">
        <v>2</v>
      </c>
      <c r="W2410">
        <v>1583</v>
      </c>
      <c r="X2410">
        <v>261</v>
      </c>
      <c r="Y2410">
        <v>58</v>
      </c>
      <c r="Z2410">
        <v>271</v>
      </c>
      <c r="AA2410">
        <v>85</v>
      </c>
      <c r="AB2410">
        <v>919</v>
      </c>
      <c r="AC2410">
        <v>74</v>
      </c>
      <c r="AD2410">
        <v>82</v>
      </c>
      <c r="AE2410">
        <v>236</v>
      </c>
      <c r="AF2410">
        <v>32</v>
      </c>
      <c r="AG2410">
        <v>355</v>
      </c>
      <c r="AH2410">
        <v>27</v>
      </c>
      <c r="AI2410">
        <v>2</v>
      </c>
      <c r="AJ2410">
        <v>89</v>
      </c>
      <c r="AK2410">
        <v>28</v>
      </c>
      <c r="AL2410">
        <v>35</v>
      </c>
      <c r="AM2410">
        <v>6</v>
      </c>
      <c r="AN2410">
        <v>2</v>
      </c>
      <c r="AO2410">
        <v>1</v>
      </c>
      <c r="AP2410">
        <v>0</v>
      </c>
      <c r="AQ2410">
        <v>0</v>
      </c>
      <c r="AR2410">
        <v>0</v>
      </c>
      <c r="AS2410">
        <v>0</v>
      </c>
      <c r="AT2410">
        <v>0</v>
      </c>
      <c r="AU2410">
        <v>0</v>
      </c>
      <c r="AV2410">
        <v>0</v>
      </c>
      <c r="AW2410">
        <v>0</v>
      </c>
      <c r="AX2410">
        <v>0</v>
      </c>
      <c r="AY2410">
        <v>0</v>
      </c>
      <c r="AZ2410">
        <v>0</v>
      </c>
      <c r="BA2410">
        <v>1</v>
      </c>
      <c r="BB2410">
        <v>0</v>
      </c>
      <c r="BC2410">
        <v>0</v>
      </c>
      <c r="BD2410">
        <v>0</v>
      </c>
      <c r="BE2410">
        <v>0</v>
      </c>
      <c r="BF2410">
        <v>0</v>
      </c>
      <c r="BG2410" s="20">
        <v>3</v>
      </c>
      <c r="BH2410" s="20">
        <v>0</v>
      </c>
      <c r="BI2410" s="20">
        <v>92</v>
      </c>
      <c r="BJ2410" s="20">
        <v>5</v>
      </c>
      <c r="BK2410" s="20">
        <v>233</v>
      </c>
      <c r="BL2410" s="20">
        <v>1099</v>
      </c>
      <c r="BM2410" s="20">
        <v>525</v>
      </c>
      <c r="BN2410" s="20">
        <v>216</v>
      </c>
      <c r="BO2410" s="20">
        <v>32</v>
      </c>
      <c r="BP2410" s="20"/>
      <c r="BQ2410" s="20"/>
      <c r="BR2410" s="20"/>
      <c r="BS2410" s="20"/>
      <c r="BT2410" s="20"/>
      <c r="BU2410" s="20"/>
      <c r="BV2410" s="20"/>
    </row>
    <row r="2411" spans="1:74" x14ac:dyDescent="0.25">
      <c r="A2411" s="20" t="s">
        <v>405</v>
      </c>
      <c r="B2411" s="20" t="s">
        <v>463</v>
      </c>
      <c r="C2411" s="20" t="s">
        <v>642</v>
      </c>
      <c r="D2411" s="1">
        <v>44521</v>
      </c>
      <c r="E2411">
        <v>130</v>
      </c>
      <c r="F2411">
        <v>3</v>
      </c>
      <c r="G2411">
        <v>0</v>
      </c>
      <c r="H2411">
        <v>0</v>
      </c>
      <c r="I2411">
        <v>0</v>
      </c>
      <c r="J2411">
        <v>38</v>
      </c>
      <c r="K2411">
        <v>7</v>
      </c>
      <c r="L2411">
        <v>23</v>
      </c>
      <c r="M2411">
        <v>4</v>
      </c>
      <c r="N2411">
        <v>6</v>
      </c>
      <c r="O2411">
        <v>3</v>
      </c>
      <c r="P2411">
        <v>0</v>
      </c>
      <c r="Q2411">
        <v>0</v>
      </c>
      <c r="R2411">
        <v>302</v>
      </c>
      <c r="S2411">
        <v>130</v>
      </c>
      <c r="T2411">
        <v>41</v>
      </c>
      <c r="U2411">
        <v>18</v>
      </c>
      <c r="V2411">
        <v>2</v>
      </c>
      <c r="W2411">
        <v>1585</v>
      </c>
      <c r="X2411">
        <v>349</v>
      </c>
      <c r="Y2411">
        <v>59</v>
      </c>
      <c r="Z2411">
        <v>269</v>
      </c>
      <c r="AA2411">
        <v>85</v>
      </c>
      <c r="AB2411">
        <v>917</v>
      </c>
      <c r="AC2411">
        <v>97</v>
      </c>
      <c r="AD2411">
        <v>81</v>
      </c>
      <c r="AE2411">
        <v>235</v>
      </c>
      <c r="AF2411">
        <v>31</v>
      </c>
      <c r="AG2411">
        <v>358</v>
      </c>
      <c r="AH2411">
        <v>37</v>
      </c>
      <c r="AI2411">
        <v>2</v>
      </c>
      <c r="AJ2411">
        <v>88</v>
      </c>
      <c r="AK2411">
        <v>28</v>
      </c>
      <c r="AL2411">
        <v>34</v>
      </c>
      <c r="AM2411">
        <v>15</v>
      </c>
      <c r="AN2411">
        <v>2</v>
      </c>
      <c r="AO2411">
        <v>1</v>
      </c>
      <c r="AP2411">
        <v>0</v>
      </c>
      <c r="AQ2411">
        <v>0</v>
      </c>
      <c r="AR2411">
        <v>0</v>
      </c>
      <c r="AS2411">
        <v>0</v>
      </c>
      <c r="AT2411">
        <v>0</v>
      </c>
      <c r="AU2411">
        <v>0</v>
      </c>
      <c r="AV2411">
        <v>0</v>
      </c>
      <c r="AW2411">
        <v>0</v>
      </c>
      <c r="AX2411">
        <v>0</v>
      </c>
      <c r="AY2411">
        <v>0</v>
      </c>
      <c r="AZ2411">
        <v>0</v>
      </c>
      <c r="BA2411">
        <v>1</v>
      </c>
      <c r="BB2411">
        <v>0</v>
      </c>
      <c r="BC2411">
        <v>0</v>
      </c>
      <c r="BD2411">
        <v>0</v>
      </c>
      <c r="BE2411">
        <v>0</v>
      </c>
      <c r="BF2411">
        <v>0</v>
      </c>
      <c r="BG2411" s="20">
        <v>3</v>
      </c>
      <c r="BH2411" s="20">
        <v>0</v>
      </c>
      <c r="BI2411" s="20">
        <v>91</v>
      </c>
      <c r="BJ2411" s="20">
        <v>5</v>
      </c>
      <c r="BK2411" s="20">
        <v>234</v>
      </c>
      <c r="BL2411" s="20">
        <v>1102</v>
      </c>
      <c r="BM2411" s="20">
        <v>524</v>
      </c>
      <c r="BN2411" s="20">
        <v>219</v>
      </c>
      <c r="BO2411" s="20">
        <v>31</v>
      </c>
      <c r="BP2411" s="20"/>
      <c r="BQ2411" s="20"/>
      <c r="BR2411" s="20"/>
      <c r="BS2411" s="20"/>
      <c r="BT2411" s="20"/>
      <c r="BU2411" s="20"/>
      <c r="BV2411" s="20"/>
    </row>
    <row r="2412" spans="1:74" x14ac:dyDescent="0.25">
      <c r="A2412" s="20" t="s">
        <v>405</v>
      </c>
      <c r="B2412" s="20" t="s">
        <v>463</v>
      </c>
      <c r="C2412" s="20" t="s">
        <v>642</v>
      </c>
      <c r="D2412" s="1">
        <v>44528</v>
      </c>
      <c r="E2412">
        <v>130</v>
      </c>
      <c r="F2412">
        <v>3</v>
      </c>
      <c r="G2412">
        <v>2</v>
      </c>
      <c r="H2412">
        <v>0</v>
      </c>
      <c r="I2412">
        <v>0</v>
      </c>
      <c r="J2412">
        <v>44</v>
      </c>
      <c r="K2412">
        <v>7</v>
      </c>
      <c r="L2412">
        <v>22</v>
      </c>
      <c r="M2412">
        <v>3</v>
      </c>
      <c r="N2412">
        <v>6</v>
      </c>
      <c r="O2412">
        <v>3</v>
      </c>
      <c r="P2412">
        <v>0</v>
      </c>
      <c r="Q2412">
        <v>0</v>
      </c>
      <c r="R2412">
        <v>303</v>
      </c>
      <c r="S2412">
        <v>143</v>
      </c>
      <c r="T2412">
        <v>42</v>
      </c>
      <c r="U2412">
        <v>18</v>
      </c>
      <c r="V2412">
        <v>3</v>
      </c>
      <c r="W2412">
        <v>1585</v>
      </c>
      <c r="X2412">
        <v>435</v>
      </c>
      <c r="Y2412">
        <v>58</v>
      </c>
      <c r="Z2412">
        <v>269</v>
      </c>
      <c r="AA2412">
        <v>82</v>
      </c>
      <c r="AB2412">
        <v>918</v>
      </c>
      <c r="AC2412">
        <v>149</v>
      </c>
      <c r="AD2412">
        <v>80</v>
      </c>
      <c r="AE2412">
        <v>234</v>
      </c>
      <c r="AF2412">
        <v>33</v>
      </c>
      <c r="AG2412">
        <v>358</v>
      </c>
      <c r="AH2412">
        <v>45</v>
      </c>
      <c r="AI2412">
        <v>2</v>
      </c>
      <c r="AJ2412">
        <v>87</v>
      </c>
      <c r="AK2412">
        <v>28</v>
      </c>
      <c r="AL2412">
        <v>34</v>
      </c>
      <c r="AM2412">
        <v>23</v>
      </c>
      <c r="AN2412">
        <v>2</v>
      </c>
      <c r="AO2412">
        <v>1</v>
      </c>
      <c r="AP2412">
        <v>0</v>
      </c>
      <c r="AQ2412">
        <v>0</v>
      </c>
      <c r="AR2412">
        <v>0</v>
      </c>
      <c r="AS2412">
        <v>0</v>
      </c>
      <c r="AT2412">
        <v>0</v>
      </c>
      <c r="AU2412">
        <v>0</v>
      </c>
      <c r="AV2412">
        <v>0</v>
      </c>
      <c r="AW2412">
        <v>0</v>
      </c>
      <c r="AX2412">
        <v>0</v>
      </c>
      <c r="AY2412">
        <v>0</v>
      </c>
      <c r="AZ2412">
        <v>0</v>
      </c>
      <c r="BA2412">
        <v>0</v>
      </c>
      <c r="BB2412">
        <v>0</v>
      </c>
      <c r="BC2412">
        <v>0</v>
      </c>
      <c r="BD2412">
        <v>0</v>
      </c>
      <c r="BE2412">
        <v>0</v>
      </c>
      <c r="BF2412">
        <v>0</v>
      </c>
      <c r="BG2412" s="20">
        <v>3</v>
      </c>
      <c r="BH2412" s="20">
        <v>0</v>
      </c>
      <c r="BI2412" s="20">
        <v>92</v>
      </c>
      <c r="BJ2412" s="20">
        <v>5</v>
      </c>
      <c r="BK2412" s="20">
        <v>234</v>
      </c>
      <c r="BL2412" s="20">
        <v>1110</v>
      </c>
      <c r="BM2412" s="20">
        <v>527</v>
      </c>
      <c r="BN2412" s="20">
        <v>221</v>
      </c>
      <c r="BO2412" s="20">
        <v>31</v>
      </c>
      <c r="BP2412" s="20"/>
      <c r="BQ2412" s="20"/>
      <c r="BR2412" s="20"/>
      <c r="BS2412" s="20"/>
      <c r="BT2412" s="20"/>
      <c r="BU2412" s="20"/>
      <c r="BV2412" s="20"/>
    </row>
    <row r="2413" spans="1:74" x14ac:dyDescent="0.25">
      <c r="A2413" s="20" t="s">
        <v>405</v>
      </c>
      <c r="B2413" s="20" t="s">
        <v>463</v>
      </c>
      <c r="C2413" s="20" t="s">
        <v>642</v>
      </c>
      <c r="D2413" s="1">
        <v>44535</v>
      </c>
      <c r="E2413">
        <v>130</v>
      </c>
      <c r="F2413">
        <v>3</v>
      </c>
      <c r="G2413">
        <v>2</v>
      </c>
      <c r="H2413">
        <v>0</v>
      </c>
      <c r="I2413">
        <v>0</v>
      </c>
      <c r="J2413">
        <v>53</v>
      </c>
      <c r="K2413">
        <v>7</v>
      </c>
      <c r="L2413">
        <v>22</v>
      </c>
      <c r="M2413">
        <v>3</v>
      </c>
      <c r="N2413">
        <v>6</v>
      </c>
      <c r="O2413">
        <v>3</v>
      </c>
      <c r="P2413">
        <v>0</v>
      </c>
      <c r="Q2413">
        <v>0</v>
      </c>
      <c r="R2413">
        <v>304</v>
      </c>
      <c r="S2413">
        <v>155</v>
      </c>
      <c r="T2413">
        <v>42</v>
      </c>
      <c r="U2413">
        <v>18</v>
      </c>
      <c r="V2413">
        <v>3</v>
      </c>
      <c r="W2413">
        <v>1587</v>
      </c>
      <c r="X2413">
        <v>500</v>
      </c>
      <c r="Y2413">
        <v>60</v>
      </c>
      <c r="Z2413">
        <v>266</v>
      </c>
      <c r="AA2413">
        <v>81</v>
      </c>
      <c r="AB2413">
        <v>921</v>
      </c>
      <c r="AC2413">
        <v>209</v>
      </c>
      <c r="AD2413">
        <v>80</v>
      </c>
      <c r="AE2413">
        <v>234</v>
      </c>
      <c r="AF2413">
        <v>34</v>
      </c>
      <c r="AG2413">
        <v>358</v>
      </c>
      <c r="AH2413">
        <v>51</v>
      </c>
      <c r="AI2413">
        <v>2</v>
      </c>
      <c r="AJ2413">
        <v>86</v>
      </c>
      <c r="AK2413">
        <v>29</v>
      </c>
      <c r="AL2413">
        <v>34</v>
      </c>
      <c r="AM2413">
        <v>23</v>
      </c>
      <c r="AN2413">
        <v>2</v>
      </c>
      <c r="AO2413">
        <v>1</v>
      </c>
      <c r="AP2413">
        <v>0</v>
      </c>
      <c r="AQ2413">
        <v>0</v>
      </c>
      <c r="AR2413">
        <v>0</v>
      </c>
      <c r="AS2413">
        <v>0</v>
      </c>
      <c r="AT2413">
        <v>0</v>
      </c>
      <c r="AU2413">
        <v>0</v>
      </c>
      <c r="AV2413">
        <v>0</v>
      </c>
      <c r="AW2413">
        <v>0</v>
      </c>
      <c r="AX2413">
        <v>0</v>
      </c>
      <c r="AY2413">
        <v>0</v>
      </c>
      <c r="AZ2413">
        <v>0</v>
      </c>
      <c r="BA2413">
        <v>0</v>
      </c>
      <c r="BB2413">
        <v>0</v>
      </c>
      <c r="BC2413">
        <v>0</v>
      </c>
      <c r="BD2413">
        <v>0</v>
      </c>
      <c r="BE2413">
        <v>0</v>
      </c>
      <c r="BF2413">
        <v>0</v>
      </c>
      <c r="BG2413" s="20">
        <v>3</v>
      </c>
      <c r="BH2413" s="20">
        <v>0</v>
      </c>
      <c r="BI2413" s="20">
        <v>92</v>
      </c>
      <c r="BJ2413" s="20">
        <v>5</v>
      </c>
      <c r="BK2413" s="20">
        <v>235</v>
      </c>
      <c r="BL2413" s="20">
        <v>1112</v>
      </c>
      <c r="BM2413" s="20">
        <v>531</v>
      </c>
      <c r="BN2413" s="20">
        <v>219</v>
      </c>
      <c r="BO2413" s="20">
        <v>31</v>
      </c>
      <c r="BP2413" s="20"/>
      <c r="BQ2413" s="20"/>
      <c r="BR2413" s="20"/>
      <c r="BS2413" s="20"/>
      <c r="BT2413" s="20"/>
      <c r="BU2413" s="20"/>
      <c r="BV2413" s="20"/>
    </row>
    <row r="2414" spans="1:74" x14ac:dyDescent="0.25">
      <c r="A2414" s="20" t="s">
        <v>405</v>
      </c>
      <c r="B2414" s="20" t="s">
        <v>463</v>
      </c>
      <c r="C2414" s="20" t="s">
        <v>642</v>
      </c>
      <c r="D2414" s="1">
        <v>44542</v>
      </c>
      <c r="E2414">
        <v>130</v>
      </c>
      <c r="F2414">
        <v>3</v>
      </c>
      <c r="G2414">
        <v>2</v>
      </c>
      <c r="H2414">
        <v>0</v>
      </c>
      <c r="I2414">
        <v>0</v>
      </c>
      <c r="J2414">
        <v>60</v>
      </c>
      <c r="K2414">
        <v>7</v>
      </c>
      <c r="L2414">
        <v>21</v>
      </c>
      <c r="M2414">
        <v>3</v>
      </c>
      <c r="N2414">
        <v>6</v>
      </c>
      <c r="O2414">
        <v>3</v>
      </c>
      <c r="P2414">
        <v>0</v>
      </c>
      <c r="Q2414">
        <v>0</v>
      </c>
      <c r="R2414">
        <v>306</v>
      </c>
      <c r="S2414">
        <v>166</v>
      </c>
      <c r="T2414">
        <v>42</v>
      </c>
      <c r="U2414">
        <v>18</v>
      </c>
      <c r="V2414">
        <v>3</v>
      </c>
      <c r="W2414">
        <v>1593</v>
      </c>
      <c r="X2414">
        <v>549</v>
      </c>
      <c r="Y2414">
        <v>61</v>
      </c>
      <c r="Z2414">
        <v>263</v>
      </c>
      <c r="AA2414">
        <v>80</v>
      </c>
      <c r="AB2414">
        <v>921</v>
      </c>
      <c r="AC2414">
        <v>261</v>
      </c>
      <c r="AD2414">
        <v>80</v>
      </c>
      <c r="AE2414">
        <v>235</v>
      </c>
      <c r="AF2414">
        <v>35</v>
      </c>
      <c r="AG2414">
        <v>357</v>
      </c>
      <c r="AH2414">
        <v>64</v>
      </c>
      <c r="AI2414">
        <v>2</v>
      </c>
      <c r="AJ2414">
        <v>86</v>
      </c>
      <c r="AK2414">
        <v>29</v>
      </c>
      <c r="AL2414">
        <v>34</v>
      </c>
      <c r="AM2414">
        <v>24</v>
      </c>
      <c r="AN2414">
        <v>2</v>
      </c>
      <c r="AO2414">
        <v>1</v>
      </c>
      <c r="AP2414">
        <v>0</v>
      </c>
      <c r="AQ2414">
        <v>0</v>
      </c>
      <c r="AR2414">
        <v>0</v>
      </c>
      <c r="AS2414">
        <v>0</v>
      </c>
      <c r="AT2414">
        <v>0</v>
      </c>
      <c r="AU2414">
        <v>0</v>
      </c>
      <c r="AV2414">
        <v>0</v>
      </c>
      <c r="AW2414">
        <v>0</v>
      </c>
      <c r="AX2414">
        <v>0</v>
      </c>
      <c r="AY2414">
        <v>0</v>
      </c>
      <c r="AZ2414">
        <v>0</v>
      </c>
      <c r="BA2414">
        <v>0</v>
      </c>
      <c r="BB2414">
        <v>0</v>
      </c>
      <c r="BC2414">
        <v>0</v>
      </c>
      <c r="BD2414">
        <v>0</v>
      </c>
      <c r="BE2414">
        <v>0</v>
      </c>
      <c r="BF2414">
        <v>0</v>
      </c>
      <c r="BG2414" s="20">
        <v>3</v>
      </c>
      <c r="BH2414" s="20">
        <v>0</v>
      </c>
      <c r="BI2414" s="20">
        <v>92</v>
      </c>
      <c r="BJ2414" s="20">
        <v>5</v>
      </c>
      <c r="BK2414" s="20">
        <v>237</v>
      </c>
      <c r="BL2414" s="20">
        <v>1122</v>
      </c>
      <c r="BM2414" s="20">
        <v>531</v>
      </c>
      <c r="BN2414" s="20">
        <v>219</v>
      </c>
      <c r="BO2414" s="20">
        <v>31</v>
      </c>
      <c r="BP2414" s="20"/>
      <c r="BQ2414" s="20"/>
      <c r="BR2414" s="20"/>
      <c r="BS2414" s="20"/>
      <c r="BT2414" s="20"/>
      <c r="BU2414" s="20"/>
      <c r="BV2414" s="20"/>
    </row>
    <row r="2415" spans="1:74" x14ac:dyDescent="0.25">
      <c r="A2415" s="20" t="s">
        <v>405</v>
      </c>
      <c r="B2415" s="20" t="s">
        <v>463</v>
      </c>
      <c r="C2415" s="20" t="s">
        <v>642</v>
      </c>
      <c r="D2415" s="1">
        <v>44549</v>
      </c>
      <c r="E2415">
        <v>130</v>
      </c>
      <c r="F2415">
        <v>3</v>
      </c>
      <c r="G2415">
        <v>2</v>
      </c>
      <c r="H2415">
        <v>0</v>
      </c>
      <c r="I2415">
        <v>0</v>
      </c>
      <c r="J2415">
        <v>64</v>
      </c>
      <c r="K2415">
        <v>7</v>
      </c>
      <c r="L2415">
        <v>21</v>
      </c>
      <c r="M2415">
        <v>3</v>
      </c>
      <c r="N2415">
        <v>6</v>
      </c>
      <c r="O2415">
        <v>3</v>
      </c>
      <c r="P2415">
        <v>0</v>
      </c>
      <c r="Q2415">
        <v>0</v>
      </c>
      <c r="R2415">
        <v>306</v>
      </c>
      <c r="S2415">
        <v>174</v>
      </c>
      <c r="T2415">
        <v>42</v>
      </c>
      <c r="U2415">
        <v>18</v>
      </c>
      <c r="V2415">
        <v>3</v>
      </c>
      <c r="W2415">
        <v>1591</v>
      </c>
      <c r="X2415">
        <v>627</v>
      </c>
      <c r="Y2415">
        <v>61</v>
      </c>
      <c r="Z2415">
        <v>258</v>
      </c>
      <c r="AA2415">
        <v>82</v>
      </c>
      <c r="AB2415">
        <v>922</v>
      </c>
      <c r="AC2415">
        <v>319</v>
      </c>
      <c r="AD2415">
        <v>80</v>
      </c>
      <c r="AE2415">
        <v>234</v>
      </c>
      <c r="AF2415">
        <v>36</v>
      </c>
      <c r="AG2415">
        <v>358</v>
      </c>
      <c r="AH2415">
        <v>79</v>
      </c>
      <c r="AI2415">
        <v>2</v>
      </c>
      <c r="AJ2415">
        <v>82</v>
      </c>
      <c r="AK2415">
        <v>28</v>
      </c>
      <c r="AL2415">
        <v>34</v>
      </c>
      <c r="AM2415">
        <v>24</v>
      </c>
      <c r="AN2415">
        <v>2</v>
      </c>
      <c r="AO2415">
        <v>1</v>
      </c>
      <c r="AP2415">
        <v>0</v>
      </c>
      <c r="AQ2415">
        <v>0</v>
      </c>
      <c r="AR2415">
        <v>0</v>
      </c>
      <c r="AS2415">
        <v>0</v>
      </c>
      <c r="AT2415">
        <v>0</v>
      </c>
      <c r="AU2415">
        <v>0</v>
      </c>
      <c r="AV2415">
        <v>0</v>
      </c>
      <c r="AW2415">
        <v>0</v>
      </c>
      <c r="AX2415">
        <v>0</v>
      </c>
      <c r="AY2415">
        <v>0</v>
      </c>
      <c r="AZ2415">
        <v>0</v>
      </c>
      <c r="BA2415">
        <v>0</v>
      </c>
      <c r="BB2415">
        <v>0</v>
      </c>
      <c r="BC2415">
        <v>0</v>
      </c>
      <c r="BD2415">
        <v>0</v>
      </c>
      <c r="BE2415">
        <v>0</v>
      </c>
      <c r="BF2415">
        <v>0</v>
      </c>
      <c r="BG2415" s="20">
        <v>3</v>
      </c>
      <c r="BH2415" s="20">
        <v>0</v>
      </c>
      <c r="BI2415" s="20">
        <v>93</v>
      </c>
      <c r="BJ2415" s="20">
        <v>5</v>
      </c>
      <c r="BK2415" s="20">
        <v>239</v>
      </c>
      <c r="BL2415" s="20">
        <v>1124</v>
      </c>
      <c r="BM2415" s="20">
        <v>535</v>
      </c>
      <c r="BN2415" s="20">
        <v>223</v>
      </c>
      <c r="BO2415" s="20">
        <v>31</v>
      </c>
      <c r="BP2415" s="20">
        <v>7552</v>
      </c>
      <c r="BQ2415" s="20">
        <v>973</v>
      </c>
      <c r="BR2415" s="20">
        <v>0</v>
      </c>
      <c r="BS2415" s="20">
        <v>105</v>
      </c>
      <c r="BT2415" s="20">
        <v>426</v>
      </c>
      <c r="BU2415" s="20">
        <v>3230</v>
      </c>
      <c r="BV2415" s="20">
        <v>3400</v>
      </c>
    </row>
    <row r="2416" spans="1:74" x14ac:dyDescent="0.25">
      <c r="A2416" s="20" t="s">
        <v>405</v>
      </c>
      <c r="B2416" s="20" t="s">
        <v>463</v>
      </c>
      <c r="C2416" s="20" t="s">
        <v>642</v>
      </c>
      <c r="D2416" s="1">
        <v>44558</v>
      </c>
      <c r="E2416">
        <v>130</v>
      </c>
      <c r="F2416">
        <v>3</v>
      </c>
      <c r="G2416">
        <v>2</v>
      </c>
      <c r="H2416">
        <v>0</v>
      </c>
      <c r="I2416">
        <v>0</v>
      </c>
      <c r="J2416">
        <v>66</v>
      </c>
      <c r="K2416">
        <v>7</v>
      </c>
      <c r="L2416">
        <v>21</v>
      </c>
      <c r="M2416">
        <v>3</v>
      </c>
      <c r="N2416">
        <v>6</v>
      </c>
      <c r="O2416">
        <v>3</v>
      </c>
      <c r="P2416">
        <v>0</v>
      </c>
      <c r="Q2416">
        <v>0</v>
      </c>
      <c r="R2416">
        <v>307</v>
      </c>
      <c r="S2416">
        <v>180</v>
      </c>
      <c r="T2416">
        <v>42</v>
      </c>
      <c r="U2416">
        <v>18</v>
      </c>
      <c r="V2416">
        <v>3</v>
      </c>
      <c r="W2416">
        <v>1590</v>
      </c>
      <c r="X2416">
        <v>672</v>
      </c>
      <c r="Y2416">
        <v>61</v>
      </c>
      <c r="Z2416">
        <v>256</v>
      </c>
      <c r="AA2416">
        <v>80</v>
      </c>
      <c r="AB2416">
        <v>927</v>
      </c>
      <c r="AC2416">
        <v>340</v>
      </c>
      <c r="AD2416">
        <v>79</v>
      </c>
      <c r="AE2416">
        <v>233</v>
      </c>
      <c r="AF2416">
        <v>40</v>
      </c>
      <c r="AG2416">
        <v>359</v>
      </c>
      <c r="AH2416">
        <v>99</v>
      </c>
      <c r="AI2416">
        <v>2</v>
      </c>
      <c r="AJ2416">
        <v>81</v>
      </c>
      <c r="AK2416">
        <v>31</v>
      </c>
      <c r="AL2416">
        <v>33</v>
      </c>
      <c r="AM2416">
        <v>24</v>
      </c>
      <c r="AN2416">
        <v>2</v>
      </c>
      <c r="AO2416">
        <v>1</v>
      </c>
      <c r="AP2416">
        <v>0</v>
      </c>
      <c r="AQ2416">
        <v>0</v>
      </c>
      <c r="AR2416">
        <v>0</v>
      </c>
      <c r="AS2416">
        <v>0</v>
      </c>
      <c r="AT2416">
        <v>0</v>
      </c>
      <c r="AU2416">
        <v>0</v>
      </c>
      <c r="AV2416">
        <v>0</v>
      </c>
      <c r="AW2416">
        <v>0</v>
      </c>
      <c r="AX2416">
        <v>0</v>
      </c>
      <c r="AY2416">
        <v>0</v>
      </c>
      <c r="AZ2416">
        <v>0</v>
      </c>
      <c r="BA2416">
        <v>0</v>
      </c>
      <c r="BB2416">
        <v>0</v>
      </c>
      <c r="BC2416">
        <v>0</v>
      </c>
      <c r="BD2416">
        <v>0</v>
      </c>
      <c r="BE2416">
        <v>0</v>
      </c>
      <c r="BF2416">
        <v>0</v>
      </c>
      <c r="BG2416" s="20">
        <v>3</v>
      </c>
      <c r="BH2416" s="20">
        <v>0</v>
      </c>
      <c r="BI2416" s="20">
        <v>94</v>
      </c>
      <c r="BJ2416" s="20">
        <v>5</v>
      </c>
      <c r="BK2416" s="20">
        <v>241</v>
      </c>
      <c r="BL2416" s="20">
        <v>1127</v>
      </c>
      <c r="BM2416" s="20">
        <v>537</v>
      </c>
      <c r="BN2416" s="20">
        <v>223</v>
      </c>
      <c r="BO2416" s="20">
        <v>30</v>
      </c>
      <c r="BP2416" s="20">
        <v>7548</v>
      </c>
      <c r="BQ2416" s="20">
        <v>1318</v>
      </c>
      <c r="BR2416" s="20">
        <v>0</v>
      </c>
      <c r="BS2416" s="20">
        <v>104</v>
      </c>
      <c r="BT2416" s="20">
        <v>424</v>
      </c>
      <c r="BU2416" s="20">
        <v>3204</v>
      </c>
      <c r="BV2416" s="20">
        <v>3440</v>
      </c>
    </row>
    <row r="2417" spans="1:74" x14ac:dyDescent="0.25">
      <c r="A2417" s="20" t="s">
        <v>405</v>
      </c>
      <c r="B2417" s="20" t="s">
        <v>463</v>
      </c>
      <c r="C2417" s="20" t="s">
        <v>642</v>
      </c>
      <c r="D2417" s="1">
        <v>44564</v>
      </c>
      <c r="E2417">
        <v>130</v>
      </c>
      <c r="F2417">
        <v>3</v>
      </c>
      <c r="G2417">
        <v>2</v>
      </c>
      <c r="H2417">
        <v>0</v>
      </c>
      <c r="I2417">
        <v>0</v>
      </c>
      <c r="J2417">
        <v>66</v>
      </c>
      <c r="K2417">
        <v>7</v>
      </c>
      <c r="L2417">
        <v>21</v>
      </c>
      <c r="M2417">
        <v>3</v>
      </c>
      <c r="N2417">
        <v>6</v>
      </c>
      <c r="O2417">
        <v>3</v>
      </c>
      <c r="P2417">
        <v>0</v>
      </c>
      <c r="Q2417">
        <v>0</v>
      </c>
      <c r="R2417">
        <v>308</v>
      </c>
      <c r="S2417">
        <v>182</v>
      </c>
      <c r="T2417">
        <v>42</v>
      </c>
      <c r="U2417">
        <v>18</v>
      </c>
      <c r="V2417">
        <v>3</v>
      </c>
      <c r="W2417">
        <v>1590</v>
      </c>
      <c r="X2417">
        <v>704</v>
      </c>
      <c r="Y2417">
        <v>61</v>
      </c>
      <c r="Z2417">
        <v>254</v>
      </c>
      <c r="AA2417">
        <v>78</v>
      </c>
      <c r="AB2417">
        <v>928</v>
      </c>
      <c r="AC2417">
        <v>347</v>
      </c>
      <c r="AD2417">
        <v>79</v>
      </c>
      <c r="AE2417">
        <v>234</v>
      </c>
      <c r="AF2417">
        <v>40</v>
      </c>
      <c r="AG2417">
        <v>361</v>
      </c>
      <c r="AH2417">
        <v>102</v>
      </c>
      <c r="AI2417">
        <v>2</v>
      </c>
      <c r="AJ2417">
        <v>81</v>
      </c>
      <c r="AK2417">
        <v>32</v>
      </c>
      <c r="AL2417">
        <v>33</v>
      </c>
      <c r="AM2417">
        <v>24</v>
      </c>
      <c r="AN2417">
        <v>2</v>
      </c>
      <c r="AO2417">
        <v>1</v>
      </c>
      <c r="AP2417">
        <v>0</v>
      </c>
      <c r="AQ2417">
        <v>0</v>
      </c>
      <c r="AR2417">
        <v>0</v>
      </c>
      <c r="AS2417">
        <v>0</v>
      </c>
      <c r="AT2417">
        <v>0</v>
      </c>
      <c r="AU2417">
        <v>0</v>
      </c>
      <c r="AV2417">
        <v>0</v>
      </c>
      <c r="AW2417">
        <v>0</v>
      </c>
      <c r="AX2417">
        <v>0</v>
      </c>
      <c r="AY2417">
        <v>0</v>
      </c>
      <c r="AZ2417">
        <v>0</v>
      </c>
      <c r="BA2417">
        <v>0</v>
      </c>
      <c r="BB2417">
        <v>0</v>
      </c>
      <c r="BC2417">
        <v>0</v>
      </c>
      <c r="BD2417">
        <v>0</v>
      </c>
      <c r="BE2417">
        <v>0</v>
      </c>
      <c r="BF2417">
        <v>0</v>
      </c>
      <c r="BG2417" s="20">
        <v>3</v>
      </c>
      <c r="BH2417" s="20">
        <v>0</v>
      </c>
      <c r="BI2417" s="20">
        <v>94</v>
      </c>
      <c r="BJ2417" s="20">
        <v>5</v>
      </c>
      <c r="BK2417" s="20">
        <v>242</v>
      </c>
      <c r="BL2417" s="20">
        <v>1131</v>
      </c>
      <c r="BM2417" s="20">
        <v>538</v>
      </c>
      <c r="BN2417" s="20">
        <v>224</v>
      </c>
      <c r="BO2417" s="20">
        <v>30</v>
      </c>
      <c r="BP2417" s="20">
        <v>7563</v>
      </c>
      <c r="BQ2417" s="20">
        <v>1427</v>
      </c>
      <c r="BR2417" s="20">
        <v>0</v>
      </c>
      <c r="BS2417" s="20">
        <v>104</v>
      </c>
      <c r="BT2417" s="20">
        <v>424</v>
      </c>
      <c r="BU2417" s="20">
        <v>3200</v>
      </c>
      <c r="BV2417" s="20">
        <v>3454</v>
      </c>
    </row>
    <row r="2418" spans="1:74" x14ac:dyDescent="0.25">
      <c r="A2418" s="20" t="s">
        <v>405</v>
      </c>
      <c r="B2418" s="20" t="s">
        <v>463</v>
      </c>
      <c r="C2418" s="20" t="s">
        <v>642</v>
      </c>
      <c r="D2418" s="1">
        <v>44570</v>
      </c>
      <c r="E2418">
        <v>131</v>
      </c>
      <c r="F2418">
        <v>3</v>
      </c>
      <c r="G2418">
        <v>2</v>
      </c>
      <c r="H2418">
        <v>0</v>
      </c>
      <c r="I2418">
        <v>0</v>
      </c>
      <c r="J2418">
        <v>68</v>
      </c>
      <c r="K2418">
        <v>7</v>
      </c>
      <c r="L2418">
        <v>21</v>
      </c>
      <c r="M2418">
        <v>2</v>
      </c>
      <c r="N2418">
        <v>6</v>
      </c>
      <c r="O2418">
        <v>3</v>
      </c>
      <c r="P2418">
        <v>0</v>
      </c>
      <c r="Q2418">
        <v>0</v>
      </c>
      <c r="R2418">
        <v>311</v>
      </c>
      <c r="S2418">
        <v>185</v>
      </c>
      <c r="T2418">
        <v>42</v>
      </c>
      <c r="U2418">
        <v>18</v>
      </c>
      <c r="V2418">
        <v>3</v>
      </c>
      <c r="W2418">
        <v>1594</v>
      </c>
      <c r="X2418">
        <v>730</v>
      </c>
      <c r="Y2418">
        <v>61</v>
      </c>
      <c r="Z2418">
        <v>254</v>
      </c>
      <c r="AA2418">
        <v>75</v>
      </c>
      <c r="AB2418">
        <v>929</v>
      </c>
      <c r="AC2418">
        <v>361</v>
      </c>
      <c r="AD2418">
        <v>79</v>
      </c>
      <c r="AE2418">
        <v>233</v>
      </c>
      <c r="AF2418">
        <v>39</v>
      </c>
      <c r="AG2418">
        <v>362</v>
      </c>
      <c r="AH2418">
        <v>107</v>
      </c>
      <c r="AI2418">
        <v>2</v>
      </c>
      <c r="AJ2418">
        <v>80</v>
      </c>
      <c r="AK2418">
        <v>32</v>
      </c>
      <c r="AL2418">
        <v>33</v>
      </c>
      <c r="AM2418">
        <v>24</v>
      </c>
      <c r="AN2418">
        <v>2</v>
      </c>
      <c r="AO2418">
        <v>1</v>
      </c>
      <c r="AP2418">
        <v>0</v>
      </c>
      <c r="AQ2418">
        <v>0</v>
      </c>
      <c r="AR2418">
        <v>0</v>
      </c>
      <c r="AS2418">
        <v>0</v>
      </c>
      <c r="AT2418">
        <v>0</v>
      </c>
      <c r="AU2418">
        <v>0</v>
      </c>
      <c r="AV2418">
        <v>0</v>
      </c>
      <c r="AW2418">
        <v>0</v>
      </c>
      <c r="AX2418">
        <v>0</v>
      </c>
      <c r="AY2418">
        <v>0</v>
      </c>
      <c r="AZ2418">
        <v>0</v>
      </c>
      <c r="BA2418">
        <v>0</v>
      </c>
      <c r="BB2418">
        <v>0</v>
      </c>
      <c r="BC2418">
        <v>0</v>
      </c>
      <c r="BD2418">
        <v>0</v>
      </c>
      <c r="BE2418">
        <v>0</v>
      </c>
      <c r="BF2418">
        <v>0</v>
      </c>
      <c r="BG2418" s="20">
        <v>3</v>
      </c>
      <c r="BH2418" s="20">
        <v>0</v>
      </c>
      <c r="BI2418" s="20">
        <v>95</v>
      </c>
      <c r="BJ2418" s="20">
        <v>5</v>
      </c>
      <c r="BK2418" s="20">
        <v>245</v>
      </c>
      <c r="BL2418" s="20">
        <v>1138</v>
      </c>
      <c r="BM2418" s="20">
        <v>543</v>
      </c>
      <c r="BN2418" s="20">
        <v>225</v>
      </c>
      <c r="BO2418" s="20">
        <v>30</v>
      </c>
      <c r="BP2418" s="20">
        <v>7575</v>
      </c>
      <c r="BQ2418" s="20">
        <v>1552</v>
      </c>
      <c r="BR2418" s="20">
        <v>0</v>
      </c>
      <c r="BS2418" s="20">
        <v>104</v>
      </c>
      <c r="BT2418" s="20">
        <v>423</v>
      </c>
      <c r="BU2418" s="20">
        <v>3190</v>
      </c>
      <c r="BV2418" s="20">
        <v>3478</v>
      </c>
    </row>
    <row r="2419" spans="1:74" x14ac:dyDescent="0.25">
      <c r="A2419" s="20" t="s">
        <v>405</v>
      </c>
      <c r="B2419" s="20" t="s">
        <v>463</v>
      </c>
      <c r="C2419" s="20" t="s">
        <v>642</v>
      </c>
      <c r="D2419" s="1">
        <v>44577</v>
      </c>
      <c r="E2419">
        <v>133</v>
      </c>
      <c r="F2419">
        <v>3</v>
      </c>
      <c r="G2419">
        <v>2</v>
      </c>
      <c r="H2419">
        <v>0</v>
      </c>
      <c r="I2419">
        <v>0</v>
      </c>
      <c r="J2419">
        <v>72</v>
      </c>
      <c r="K2419">
        <v>7</v>
      </c>
      <c r="L2419">
        <v>21</v>
      </c>
      <c r="M2419">
        <v>2</v>
      </c>
      <c r="N2419">
        <v>6</v>
      </c>
      <c r="O2419">
        <v>3</v>
      </c>
      <c r="P2419">
        <v>0</v>
      </c>
      <c r="Q2419">
        <v>0</v>
      </c>
      <c r="R2419">
        <v>312</v>
      </c>
      <c r="S2419">
        <v>191</v>
      </c>
      <c r="T2419">
        <v>42</v>
      </c>
      <c r="U2419">
        <v>18</v>
      </c>
      <c r="V2419">
        <v>2</v>
      </c>
      <c r="W2419">
        <v>1598</v>
      </c>
      <c r="X2419">
        <v>749</v>
      </c>
      <c r="Y2419">
        <v>61</v>
      </c>
      <c r="Z2419">
        <v>255</v>
      </c>
      <c r="AA2419">
        <v>76</v>
      </c>
      <c r="AB2419">
        <v>925</v>
      </c>
      <c r="AC2419">
        <v>367</v>
      </c>
      <c r="AD2419">
        <v>78</v>
      </c>
      <c r="AE2419">
        <v>231</v>
      </c>
      <c r="AF2419">
        <v>38</v>
      </c>
      <c r="AG2419">
        <v>364</v>
      </c>
      <c r="AH2419">
        <v>111</v>
      </c>
      <c r="AI2419">
        <v>2</v>
      </c>
      <c r="AJ2419">
        <v>81</v>
      </c>
      <c r="AK2419">
        <v>33</v>
      </c>
      <c r="AL2419">
        <v>31</v>
      </c>
      <c r="AM2419">
        <v>24</v>
      </c>
      <c r="AN2419">
        <v>1</v>
      </c>
      <c r="AO2419">
        <v>1</v>
      </c>
      <c r="AP2419">
        <v>0</v>
      </c>
      <c r="AQ2419">
        <v>0</v>
      </c>
      <c r="AR2419">
        <v>0</v>
      </c>
      <c r="AS2419">
        <v>0</v>
      </c>
      <c r="AT2419">
        <v>0</v>
      </c>
      <c r="AU2419">
        <v>0</v>
      </c>
      <c r="AV2419">
        <v>0</v>
      </c>
      <c r="AW2419">
        <v>0</v>
      </c>
      <c r="AX2419">
        <v>0</v>
      </c>
      <c r="AY2419">
        <v>0</v>
      </c>
      <c r="AZ2419">
        <v>0</v>
      </c>
      <c r="BA2419">
        <v>0</v>
      </c>
      <c r="BB2419">
        <v>0</v>
      </c>
      <c r="BC2419">
        <v>0</v>
      </c>
      <c r="BD2419">
        <v>0</v>
      </c>
      <c r="BE2419">
        <v>0</v>
      </c>
      <c r="BF2419">
        <v>0</v>
      </c>
      <c r="BG2419" s="20">
        <v>3</v>
      </c>
      <c r="BH2419" s="20">
        <v>0</v>
      </c>
      <c r="BI2419" s="20">
        <v>97</v>
      </c>
      <c r="BJ2419" s="20">
        <v>5</v>
      </c>
      <c r="BK2419" s="20">
        <v>247</v>
      </c>
      <c r="BL2419" s="20">
        <v>1139</v>
      </c>
      <c r="BM2419" s="20">
        <v>543</v>
      </c>
      <c r="BN2419" s="20">
        <v>225</v>
      </c>
      <c r="BO2419" s="20">
        <v>29</v>
      </c>
      <c r="BP2419" s="20">
        <v>7572</v>
      </c>
      <c r="BQ2419" s="20">
        <v>1669</v>
      </c>
      <c r="BR2419" s="20">
        <v>0</v>
      </c>
      <c r="BS2419" s="20">
        <v>103</v>
      </c>
      <c r="BT2419" s="20">
        <v>423</v>
      </c>
      <c r="BU2419" s="20">
        <v>3167</v>
      </c>
      <c r="BV2419" s="20">
        <v>3496</v>
      </c>
    </row>
    <row r="2420" spans="1:74" x14ac:dyDescent="0.25">
      <c r="A2420" s="20" t="s">
        <v>405</v>
      </c>
      <c r="B2420" s="20" t="s">
        <v>463</v>
      </c>
      <c r="C2420" s="20" t="s">
        <v>642</v>
      </c>
      <c r="D2420" s="1">
        <v>44584</v>
      </c>
      <c r="E2420">
        <v>134</v>
      </c>
      <c r="F2420">
        <v>3</v>
      </c>
      <c r="G2420">
        <v>2</v>
      </c>
      <c r="H2420">
        <v>0</v>
      </c>
      <c r="I2420">
        <v>0</v>
      </c>
      <c r="J2420">
        <v>72</v>
      </c>
      <c r="K2420">
        <v>7</v>
      </c>
      <c r="L2420">
        <v>21</v>
      </c>
      <c r="M2420">
        <v>2</v>
      </c>
      <c r="N2420">
        <v>6</v>
      </c>
      <c r="O2420">
        <v>3</v>
      </c>
      <c r="P2420">
        <v>0</v>
      </c>
      <c r="Q2420">
        <v>0</v>
      </c>
      <c r="R2420">
        <v>313</v>
      </c>
      <c r="S2420">
        <v>192</v>
      </c>
      <c r="T2420">
        <v>42</v>
      </c>
      <c r="U2420">
        <v>18</v>
      </c>
      <c r="V2420">
        <v>3</v>
      </c>
      <c r="W2420">
        <v>1603</v>
      </c>
      <c r="X2420">
        <v>759</v>
      </c>
      <c r="Y2420">
        <v>62</v>
      </c>
      <c r="Z2420">
        <v>254</v>
      </c>
      <c r="AA2420">
        <v>78</v>
      </c>
      <c r="AB2420">
        <v>927</v>
      </c>
      <c r="AC2420">
        <v>366</v>
      </c>
      <c r="AD2420">
        <v>77</v>
      </c>
      <c r="AE2420">
        <v>231</v>
      </c>
      <c r="AF2420">
        <v>41</v>
      </c>
      <c r="AG2420">
        <v>363</v>
      </c>
      <c r="AH2420">
        <v>111</v>
      </c>
      <c r="AI2420">
        <v>2</v>
      </c>
      <c r="AJ2420">
        <v>81</v>
      </c>
      <c r="AK2420">
        <v>33</v>
      </c>
      <c r="AL2420">
        <v>31</v>
      </c>
      <c r="AM2420">
        <v>24</v>
      </c>
      <c r="AN2420">
        <v>1</v>
      </c>
      <c r="AO2420">
        <v>1</v>
      </c>
      <c r="AP2420">
        <v>0</v>
      </c>
      <c r="AQ2420">
        <v>0</v>
      </c>
      <c r="AR2420">
        <v>0</v>
      </c>
      <c r="AS2420">
        <v>0</v>
      </c>
      <c r="AT2420">
        <v>0</v>
      </c>
      <c r="AU2420">
        <v>0</v>
      </c>
      <c r="AV2420">
        <v>0</v>
      </c>
      <c r="AW2420">
        <v>0</v>
      </c>
      <c r="AX2420">
        <v>0</v>
      </c>
      <c r="AY2420">
        <v>0</v>
      </c>
      <c r="AZ2420">
        <v>0</v>
      </c>
      <c r="BA2420">
        <v>0</v>
      </c>
      <c r="BB2420">
        <v>0</v>
      </c>
      <c r="BC2420">
        <v>0</v>
      </c>
      <c r="BD2420">
        <v>0</v>
      </c>
      <c r="BE2420">
        <v>0</v>
      </c>
      <c r="BF2420">
        <v>0</v>
      </c>
      <c r="BG2420" s="20">
        <v>3</v>
      </c>
      <c r="BH2420" s="20">
        <v>0</v>
      </c>
      <c r="BI2420" s="20">
        <v>98</v>
      </c>
      <c r="BJ2420" s="20">
        <v>5</v>
      </c>
      <c r="BK2420" s="20">
        <v>247</v>
      </c>
      <c r="BL2420" s="20">
        <v>1142</v>
      </c>
      <c r="BM2420" s="20">
        <v>544</v>
      </c>
      <c r="BN2420" s="20">
        <v>224</v>
      </c>
      <c r="BO2420" s="20">
        <v>29</v>
      </c>
      <c r="BP2420" s="20">
        <v>7570</v>
      </c>
      <c r="BQ2420" s="20">
        <v>1702</v>
      </c>
      <c r="BR2420" s="20">
        <v>0</v>
      </c>
      <c r="BS2420" s="20">
        <v>102</v>
      </c>
      <c r="BT2420" s="20">
        <v>421</v>
      </c>
      <c r="BU2420" s="20">
        <v>3167</v>
      </c>
      <c r="BV2420" s="20">
        <v>3502</v>
      </c>
    </row>
    <row r="2421" spans="1:74" x14ac:dyDescent="0.25">
      <c r="A2421" s="20" t="s">
        <v>405</v>
      </c>
      <c r="B2421" s="20" t="s">
        <v>463</v>
      </c>
      <c r="C2421" s="20" t="s">
        <v>642</v>
      </c>
      <c r="D2421" s="1">
        <v>44591</v>
      </c>
      <c r="E2421">
        <v>134</v>
      </c>
      <c r="F2421">
        <v>3</v>
      </c>
      <c r="G2421">
        <v>2</v>
      </c>
      <c r="H2421">
        <v>0</v>
      </c>
      <c r="I2421">
        <v>0</v>
      </c>
      <c r="J2421">
        <v>73</v>
      </c>
      <c r="K2421">
        <v>7</v>
      </c>
      <c r="L2421">
        <v>21</v>
      </c>
      <c r="M2421">
        <v>2</v>
      </c>
      <c r="N2421">
        <v>6</v>
      </c>
      <c r="O2421">
        <v>3</v>
      </c>
      <c r="P2421">
        <v>0</v>
      </c>
      <c r="Q2421">
        <v>0</v>
      </c>
      <c r="R2421">
        <v>314</v>
      </c>
      <c r="S2421">
        <v>193</v>
      </c>
      <c r="T2421">
        <v>43</v>
      </c>
      <c r="U2421">
        <v>18</v>
      </c>
      <c r="V2421">
        <v>2</v>
      </c>
      <c r="W2421">
        <v>1605</v>
      </c>
      <c r="X2421">
        <v>773</v>
      </c>
      <c r="Y2421">
        <v>63</v>
      </c>
      <c r="Z2421">
        <v>249</v>
      </c>
      <c r="AA2421">
        <v>78</v>
      </c>
      <c r="AB2421">
        <v>925</v>
      </c>
      <c r="AC2421">
        <v>372</v>
      </c>
      <c r="AD2421">
        <v>76</v>
      </c>
      <c r="AE2421">
        <v>230</v>
      </c>
      <c r="AF2421">
        <v>41</v>
      </c>
      <c r="AG2421">
        <v>365</v>
      </c>
      <c r="AH2421">
        <v>114</v>
      </c>
      <c r="AI2421">
        <v>2</v>
      </c>
      <c r="AJ2421">
        <v>79</v>
      </c>
      <c r="AK2421">
        <v>33</v>
      </c>
      <c r="AL2421">
        <v>31</v>
      </c>
      <c r="AM2421">
        <v>24</v>
      </c>
      <c r="AN2421">
        <v>1</v>
      </c>
      <c r="AO2421">
        <v>1</v>
      </c>
      <c r="AP2421">
        <v>0</v>
      </c>
      <c r="AQ2421">
        <v>0</v>
      </c>
      <c r="AR2421">
        <v>0</v>
      </c>
      <c r="AS2421">
        <v>0</v>
      </c>
      <c r="AT2421">
        <v>0</v>
      </c>
      <c r="AU2421">
        <v>0</v>
      </c>
      <c r="AV2421">
        <v>0</v>
      </c>
      <c r="AW2421">
        <v>0</v>
      </c>
      <c r="AX2421">
        <v>0</v>
      </c>
      <c r="AY2421">
        <v>0</v>
      </c>
      <c r="AZ2421">
        <v>0</v>
      </c>
      <c r="BA2421">
        <v>0</v>
      </c>
      <c r="BB2421">
        <v>0</v>
      </c>
      <c r="BC2421">
        <v>0</v>
      </c>
      <c r="BD2421">
        <v>0</v>
      </c>
      <c r="BE2421">
        <v>0</v>
      </c>
      <c r="BF2421">
        <v>0</v>
      </c>
      <c r="BG2421" s="20">
        <v>3</v>
      </c>
      <c r="BH2421" s="20">
        <v>0</v>
      </c>
      <c r="BI2421" s="20">
        <v>98</v>
      </c>
      <c r="BJ2421" s="20">
        <v>5</v>
      </c>
      <c r="BK2421" s="20">
        <v>248</v>
      </c>
      <c r="BL2421" s="20">
        <v>1145</v>
      </c>
      <c r="BM2421" s="20">
        <v>547</v>
      </c>
      <c r="BN2421" s="20">
        <v>229</v>
      </c>
      <c r="BO2421" s="20">
        <v>29</v>
      </c>
      <c r="BP2421" s="20">
        <v>7568</v>
      </c>
      <c r="BQ2421" s="20">
        <v>1763</v>
      </c>
      <c r="BR2421" s="20">
        <v>0</v>
      </c>
      <c r="BS2421" s="20">
        <v>102</v>
      </c>
      <c r="BT2421" s="20">
        <v>418</v>
      </c>
      <c r="BU2421" s="20">
        <v>3142</v>
      </c>
      <c r="BV2421" s="20">
        <v>3524</v>
      </c>
    </row>
    <row r="2422" spans="1:74" x14ac:dyDescent="0.25">
      <c r="A2422" s="20" t="s">
        <v>405</v>
      </c>
      <c r="B2422" s="20" t="s">
        <v>463</v>
      </c>
      <c r="C2422" s="20" t="s">
        <v>642</v>
      </c>
      <c r="D2422" s="1">
        <v>44599</v>
      </c>
      <c r="E2422">
        <v>134</v>
      </c>
      <c r="F2422">
        <v>3</v>
      </c>
      <c r="G2422">
        <v>2</v>
      </c>
      <c r="H2422">
        <v>0</v>
      </c>
      <c r="I2422">
        <v>0</v>
      </c>
      <c r="J2422">
        <v>73</v>
      </c>
      <c r="K2422">
        <v>7</v>
      </c>
      <c r="L2422">
        <v>21</v>
      </c>
      <c r="M2422">
        <v>2</v>
      </c>
      <c r="N2422">
        <v>6</v>
      </c>
      <c r="O2422">
        <v>3</v>
      </c>
      <c r="P2422">
        <v>0</v>
      </c>
      <c r="Q2422">
        <v>0</v>
      </c>
      <c r="R2422">
        <v>315</v>
      </c>
      <c r="S2422">
        <v>195</v>
      </c>
      <c r="T2422">
        <v>43</v>
      </c>
      <c r="U2422">
        <v>18</v>
      </c>
      <c r="V2422">
        <v>2</v>
      </c>
      <c r="W2422">
        <v>1605</v>
      </c>
      <c r="X2422">
        <v>782</v>
      </c>
      <c r="Y2422">
        <v>63</v>
      </c>
      <c r="Z2422">
        <v>247</v>
      </c>
      <c r="AA2422">
        <v>76</v>
      </c>
      <c r="AB2422">
        <v>925</v>
      </c>
      <c r="AC2422">
        <v>376</v>
      </c>
      <c r="AD2422">
        <v>76</v>
      </c>
      <c r="AE2422">
        <v>229</v>
      </c>
      <c r="AF2422">
        <v>44</v>
      </c>
      <c r="AG2422">
        <v>366</v>
      </c>
      <c r="AH2422">
        <v>118</v>
      </c>
      <c r="AI2422">
        <v>2</v>
      </c>
      <c r="AJ2422">
        <v>78</v>
      </c>
      <c r="AK2422">
        <v>35</v>
      </c>
      <c r="AL2422">
        <v>30</v>
      </c>
      <c r="AM2422">
        <v>23</v>
      </c>
      <c r="AN2422">
        <v>1</v>
      </c>
      <c r="AO2422">
        <v>1</v>
      </c>
      <c r="AP2422">
        <v>0</v>
      </c>
      <c r="AQ2422">
        <v>0</v>
      </c>
      <c r="AR2422">
        <v>0</v>
      </c>
      <c r="AS2422">
        <v>0</v>
      </c>
      <c r="AT2422">
        <v>0</v>
      </c>
      <c r="AU2422">
        <v>0</v>
      </c>
      <c r="AV2422">
        <v>0</v>
      </c>
      <c r="AW2422">
        <v>0</v>
      </c>
      <c r="AX2422">
        <v>0</v>
      </c>
      <c r="AY2422">
        <v>0</v>
      </c>
      <c r="AZ2422">
        <v>0</v>
      </c>
      <c r="BA2422">
        <v>0</v>
      </c>
      <c r="BB2422">
        <v>0</v>
      </c>
      <c r="BC2422">
        <v>0</v>
      </c>
      <c r="BD2422">
        <v>0</v>
      </c>
      <c r="BE2422">
        <v>0</v>
      </c>
      <c r="BF2422">
        <v>0</v>
      </c>
      <c r="BG2422" s="20">
        <v>3</v>
      </c>
      <c r="BH2422" s="20">
        <v>0</v>
      </c>
      <c r="BI2422" s="20">
        <v>99</v>
      </c>
      <c r="BJ2422" s="20">
        <v>5</v>
      </c>
      <c r="BK2422" s="20">
        <v>249</v>
      </c>
      <c r="BL2422" s="20">
        <v>1150</v>
      </c>
      <c r="BM2422" s="20">
        <v>545</v>
      </c>
      <c r="BN2422" s="20">
        <v>228</v>
      </c>
      <c r="BO2422" s="20">
        <v>28</v>
      </c>
      <c r="BP2422" s="20">
        <v>7585</v>
      </c>
      <c r="BQ2422" s="20">
        <v>1802</v>
      </c>
      <c r="BR2422" s="20">
        <v>0</v>
      </c>
      <c r="BS2422" s="20">
        <v>102</v>
      </c>
      <c r="BT2422" s="20">
        <v>413</v>
      </c>
      <c r="BU2422" s="20">
        <v>3141</v>
      </c>
      <c r="BV2422" s="20">
        <v>3538</v>
      </c>
    </row>
    <row r="2423" spans="1:74" x14ac:dyDescent="0.25">
      <c r="A2423" s="20" t="s">
        <v>405</v>
      </c>
      <c r="B2423" s="20" t="s">
        <v>463</v>
      </c>
      <c r="C2423" s="20" t="s">
        <v>642</v>
      </c>
      <c r="D2423" s="1">
        <v>44606</v>
      </c>
      <c r="E2423">
        <v>134</v>
      </c>
      <c r="F2423">
        <v>3</v>
      </c>
      <c r="G2423">
        <v>2</v>
      </c>
      <c r="H2423">
        <v>0</v>
      </c>
      <c r="I2423">
        <v>0</v>
      </c>
      <c r="J2423">
        <v>73</v>
      </c>
      <c r="K2423">
        <v>7</v>
      </c>
      <c r="L2423">
        <v>21</v>
      </c>
      <c r="M2423">
        <v>2</v>
      </c>
      <c r="N2423">
        <v>6</v>
      </c>
      <c r="O2423">
        <v>3</v>
      </c>
      <c r="P2423">
        <v>0</v>
      </c>
      <c r="Q2423">
        <v>0</v>
      </c>
      <c r="R2423">
        <v>317</v>
      </c>
      <c r="S2423">
        <v>196</v>
      </c>
      <c r="T2423">
        <v>44</v>
      </c>
      <c r="U2423">
        <v>18</v>
      </c>
      <c r="V2423">
        <v>2</v>
      </c>
      <c r="W2423">
        <v>1608</v>
      </c>
      <c r="X2423">
        <v>792</v>
      </c>
      <c r="Y2423">
        <v>63</v>
      </c>
      <c r="Z2423">
        <v>245</v>
      </c>
      <c r="AA2423">
        <v>77</v>
      </c>
      <c r="AB2423">
        <v>929</v>
      </c>
      <c r="AC2423">
        <v>382</v>
      </c>
      <c r="AD2423">
        <v>76</v>
      </c>
      <c r="AE2423">
        <v>228</v>
      </c>
      <c r="AF2423">
        <v>47</v>
      </c>
      <c r="AG2423">
        <v>365</v>
      </c>
      <c r="AH2423">
        <v>117</v>
      </c>
      <c r="AI2423">
        <v>2</v>
      </c>
      <c r="AJ2423">
        <v>77</v>
      </c>
      <c r="AK2423">
        <v>35</v>
      </c>
      <c r="AL2423">
        <v>30</v>
      </c>
      <c r="AM2423">
        <v>23</v>
      </c>
      <c r="AN2423">
        <v>1</v>
      </c>
      <c r="AO2423">
        <v>1</v>
      </c>
      <c r="AP2423">
        <v>0</v>
      </c>
      <c r="AQ2423">
        <v>0</v>
      </c>
      <c r="AR2423">
        <v>0</v>
      </c>
      <c r="AS2423">
        <v>0</v>
      </c>
      <c r="AT2423">
        <v>0</v>
      </c>
      <c r="AU2423">
        <v>0</v>
      </c>
      <c r="AV2423">
        <v>0</v>
      </c>
      <c r="AW2423">
        <v>0</v>
      </c>
      <c r="AX2423">
        <v>0</v>
      </c>
      <c r="AY2423">
        <v>0</v>
      </c>
      <c r="AZ2423">
        <v>0</v>
      </c>
      <c r="BA2423">
        <v>0</v>
      </c>
      <c r="BB2423">
        <v>0</v>
      </c>
      <c r="BC2423">
        <v>0</v>
      </c>
      <c r="BD2423">
        <v>0</v>
      </c>
      <c r="BE2423">
        <v>0</v>
      </c>
      <c r="BF2423">
        <v>0</v>
      </c>
      <c r="BG2423" s="20">
        <v>3</v>
      </c>
      <c r="BH2423" s="20">
        <v>0</v>
      </c>
      <c r="BI2423" s="20">
        <v>99</v>
      </c>
      <c r="BJ2423" s="20">
        <v>5</v>
      </c>
      <c r="BK2423" s="20">
        <v>250</v>
      </c>
      <c r="BL2423" s="20">
        <v>1155</v>
      </c>
      <c r="BM2423" s="20">
        <v>549</v>
      </c>
      <c r="BN2423" s="20">
        <v>227</v>
      </c>
      <c r="BO2423" s="20">
        <v>28</v>
      </c>
      <c r="BP2423" s="20">
        <v>7593</v>
      </c>
      <c r="BQ2423" s="20">
        <v>1843</v>
      </c>
      <c r="BR2423" s="20">
        <v>0</v>
      </c>
      <c r="BS2423" s="20">
        <v>103</v>
      </c>
      <c r="BT2423" s="20">
        <v>413</v>
      </c>
      <c r="BU2423" s="20">
        <v>3133</v>
      </c>
      <c r="BV2423" s="20">
        <v>3561</v>
      </c>
    </row>
    <row r="2424" spans="1:74" x14ac:dyDescent="0.25">
      <c r="A2424" s="20" t="s">
        <v>405</v>
      </c>
      <c r="B2424" s="20" t="s">
        <v>470</v>
      </c>
      <c r="C2424" s="20" t="s">
        <v>643</v>
      </c>
      <c r="D2424" s="1">
        <v>44493</v>
      </c>
      <c r="E2424">
        <v>143</v>
      </c>
      <c r="F2424">
        <v>2</v>
      </c>
      <c r="G2424">
        <v>1</v>
      </c>
      <c r="H2424">
        <v>0</v>
      </c>
      <c r="I2424">
        <v>0</v>
      </c>
      <c r="J2424">
        <v>19</v>
      </c>
      <c r="K2424">
        <v>3</v>
      </c>
      <c r="L2424">
        <v>13</v>
      </c>
      <c r="M2424">
        <v>7</v>
      </c>
      <c r="N2424">
        <v>12</v>
      </c>
      <c r="O2424">
        <v>0</v>
      </c>
      <c r="P2424">
        <v>0</v>
      </c>
      <c r="Q2424">
        <v>0</v>
      </c>
      <c r="R2424">
        <v>509</v>
      </c>
      <c r="S2424">
        <v>0</v>
      </c>
      <c r="T2424">
        <v>128</v>
      </c>
      <c r="U2424">
        <v>32</v>
      </c>
      <c r="V2424">
        <v>21</v>
      </c>
      <c r="W2424">
        <v>1995</v>
      </c>
      <c r="X2424">
        <v>0</v>
      </c>
      <c r="Y2424">
        <v>76</v>
      </c>
      <c r="Z2424">
        <v>208</v>
      </c>
      <c r="AA2424">
        <v>90</v>
      </c>
      <c r="AB2424">
        <v>1027</v>
      </c>
      <c r="AC2424">
        <v>21</v>
      </c>
      <c r="AD2424">
        <v>12</v>
      </c>
      <c r="AE2424">
        <v>41</v>
      </c>
      <c r="AF2424">
        <v>185</v>
      </c>
      <c r="AG2424">
        <v>207</v>
      </c>
      <c r="AH2424">
        <v>0</v>
      </c>
      <c r="AI2424">
        <v>7</v>
      </c>
      <c r="AJ2424">
        <v>25</v>
      </c>
      <c r="AK2424">
        <v>10</v>
      </c>
      <c r="AL2424">
        <v>82</v>
      </c>
      <c r="AM2424">
        <v>0</v>
      </c>
      <c r="AN2424">
        <v>3</v>
      </c>
      <c r="AO2424">
        <v>3</v>
      </c>
      <c r="AP2424">
        <v>0</v>
      </c>
      <c r="AQ2424">
        <v>0</v>
      </c>
      <c r="AR2424">
        <v>0</v>
      </c>
      <c r="AS2424">
        <v>0</v>
      </c>
      <c r="AT2424">
        <v>0</v>
      </c>
      <c r="AU2424">
        <v>0</v>
      </c>
      <c r="AV2424">
        <v>0</v>
      </c>
      <c r="AW2424">
        <v>0</v>
      </c>
      <c r="AX2424">
        <v>0</v>
      </c>
      <c r="AY2424">
        <v>0</v>
      </c>
      <c r="AZ2424">
        <v>1</v>
      </c>
      <c r="BA2424">
        <v>0</v>
      </c>
      <c r="BB2424">
        <v>6</v>
      </c>
      <c r="BC2424">
        <v>34</v>
      </c>
      <c r="BD2424">
        <v>0</v>
      </c>
      <c r="BE2424">
        <v>6</v>
      </c>
      <c r="BF2424">
        <v>7</v>
      </c>
      <c r="BG2424" s="20"/>
      <c r="BH2424" s="20"/>
      <c r="BI2424" s="20"/>
      <c r="BJ2424" s="20"/>
      <c r="BK2424" s="20"/>
      <c r="BL2424" s="20"/>
      <c r="BM2424" s="20"/>
      <c r="BN2424" s="20"/>
      <c r="BO2424" s="20"/>
      <c r="BP2424" s="20"/>
      <c r="BQ2424" s="20"/>
      <c r="BR2424" s="20"/>
      <c r="BS2424" s="20"/>
      <c r="BT2424" s="20"/>
      <c r="BU2424" s="20"/>
      <c r="BV2424" s="20"/>
    </row>
    <row r="2425" spans="1:74" x14ac:dyDescent="0.25">
      <c r="A2425" s="20" t="s">
        <v>405</v>
      </c>
      <c r="B2425" s="20" t="s">
        <v>470</v>
      </c>
      <c r="C2425" s="20" t="s">
        <v>643</v>
      </c>
      <c r="D2425" s="1">
        <v>44500</v>
      </c>
      <c r="E2425">
        <v>143</v>
      </c>
      <c r="F2425">
        <v>2</v>
      </c>
      <c r="G2425">
        <v>1</v>
      </c>
      <c r="H2425">
        <v>0</v>
      </c>
      <c r="I2425">
        <v>0</v>
      </c>
      <c r="J2425">
        <v>25</v>
      </c>
      <c r="K2425">
        <v>3</v>
      </c>
      <c r="L2425">
        <v>13</v>
      </c>
      <c r="M2425">
        <v>6</v>
      </c>
      <c r="N2425">
        <v>12</v>
      </c>
      <c r="O2425">
        <v>0</v>
      </c>
      <c r="P2425">
        <v>0</v>
      </c>
      <c r="Q2425">
        <v>0</v>
      </c>
      <c r="R2425">
        <v>508</v>
      </c>
      <c r="S2425">
        <v>0</v>
      </c>
      <c r="T2425">
        <v>185</v>
      </c>
      <c r="U2425">
        <v>32</v>
      </c>
      <c r="V2425">
        <v>21</v>
      </c>
      <c r="W2425">
        <v>1995</v>
      </c>
      <c r="X2425">
        <v>0</v>
      </c>
      <c r="Y2425">
        <v>120</v>
      </c>
      <c r="Z2425">
        <v>205</v>
      </c>
      <c r="AA2425">
        <v>89</v>
      </c>
      <c r="AB2425">
        <v>1027</v>
      </c>
      <c r="AC2425">
        <v>31</v>
      </c>
      <c r="AD2425">
        <v>13</v>
      </c>
      <c r="AE2425">
        <v>42</v>
      </c>
      <c r="AF2425">
        <v>182</v>
      </c>
      <c r="AG2425">
        <v>206</v>
      </c>
      <c r="AH2425">
        <v>0</v>
      </c>
      <c r="AI2425">
        <v>9</v>
      </c>
      <c r="AJ2425">
        <v>22</v>
      </c>
      <c r="AK2425">
        <v>10</v>
      </c>
      <c r="AL2425">
        <v>82</v>
      </c>
      <c r="AM2425">
        <v>0</v>
      </c>
      <c r="AN2425">
        <v>4</v>
      </c>
      <c r="AO2425">
        <v>3</v>
      </c>
      <c r="AP2425">
        <v>0</v>
      </c>
      <c r="AQ2425">
        <v>0</v>
      </c>
      <c r="AR2425">
        <v>0</v>
      </c>
      <c r="AS2425">
        <v>0</v>
      </c>
      <c r="AT2425">
        <v>0</v>
      </c>
      <c r="AU2425">
        <v>0</v>
      </c>
      <c r="AV2425">
        <v>0</v>
      </c>
      <c r="AW2425">
        <v>0</v>
      </c>
      <c r="AX2425">
        <v>0</v>
      </c>
      <c r="AY2425">
        <v>0</v>
      </c>
      <c r="AZ2425">
        <v>1</v>
      </c>
      <c r="BA2425">
        <v>0</v>
      </c>
      <c r="BB2425">
        <v>6</v>
      </c>
      <c r="BC2425">
        <v>34</v>
      </c>
      <c r="BD2425">
        <v>0</v>
      </c>
      <c r="BE2425">
        <v>7</v>
      </c>
      <c r="BF2425">
        <v>7</v>
      </c>
      <c r="BG2425" s="20"/>
      <c r="BH2425" s="20"/>
      <c r="BI2425" s="20"/>
      <c r="BJ2425" s="20"/>
      <c r="BK2425" s="20"/>
      <c r="BL2425" s="20"/>
      <c r="BM2425" s="20"/>
      <c r="BN2425" s="20"/>
      <c r="BO2425" s="20"/>
      <c r="BP2425" s="20"/>
      <c r="BQ2425" s="20"/>
      <c r="BR2425" s="20"/>
      <c r="BS2425" s="20"/>
      <c r="BT2425" s="20"/>
      <c r="BU2425" s="20"/>
      <c r="BV2425" s="20"/>
    </row>
    <row r="2426" spans="1:74" x14ac:dyDescent="0.25">
      <c r="A2426" s="20" t="s">
        <v>405</v>
      </c>
      <c r="B2426" s="20" t="s">
        <v>470</v>
      </c>
      <c r="C2426" s="20" t="s">
        <v>643</v>
      </c>
      <c r="D2426" s="1">
        <v>44507</v>
      </c>
      <c r="E2426">
        <v>143</v>
      </c>
      <c r="F2426">
        <v>2</v>
      </c>
      <c r="G2426">
        <v>1</v>
      </c>
      <c r="H2426">
        <v>0</v>
      </c>
      <c r="I2426">
        <v>0</v>
      </c>
      <c r="J2426">
        <v>28</v>
      </c>
      <c r="K2426">
        <v>3</v>
      </c>
      <c r="L2426">
        <v>13</v>
      </c>
      <c r="M2426">
        <v>6</v>
      </c>
      <c r="N2426">
        <v>12</v>
      </c>
      <c r="O2426">
        <v>0</v>
      </c>
      <c r="P2426">
        <v>1</v>
      </c>
      <c r="Q2426">
        <v>0</v>
      </c>
      <c r="R2426">
        <v>511</v>
      </c>
      <c r="S2426">
        <v>222</v>
      </c>
      <c r="T2426">
        <v>7</v>
      </c>
      <c r="U2426">
        <v>31</v>
      </c>
      <c r="V2426">
        <v>22</v>
      </c>
      <c r="W2426">
        <v>1992</v>
      </c>
      <c r="X2426">
        <v>151</v>
      </c>
      <c r="Y2426">
        <v>35</v>
      </c>
      <c r="Z2426">
        <v>199</v>
      </c>
      <c r="AA2426">
        <v>90</v>
      </c>
      <c r="AB2426">
        <v>1029</v>
      </c>
      <c r="AC2426">
        <v>50</v>
      </c>
      <c r="AD2426">
        <v>13</v>
      </c>
      <c r="AE2426">
        <v>42</v>
      </c>
      <c r="AF2426">
        <v>183</v>
      </c>
      <c r="AG2426">
        <v>204</v>
      </c>
      <c r="AH2426">
        <v>9</v>
      </c>
      <c r="AI2426">
        <v>6</v>
      </c>
      <c r="AJ2426">
        <v>22</v>
      </c>
      <c r="AK2426">
        <v>10</v>
      </c>
      <c r="AL2426">
        <v>81</v>
      </c>
      <c r="AM2426">
        <v>7</v>
      </c>
      <c r="AN2426">
        <v>6</v>
      </c>
      <c r="AO2426">
        <v>3</v>
      </c>
      <c r="AP2426">
        <v>0</v>
      </c>
      <c r="AQ2426">
        <v>0</v>
      </c>
      <c r="AR2426">
        <v>0</v>
      </c>
      <c r="AS2426">
        <v>0</v>
      </c>
      <c r="AT2426">
        <v>0</v>
      </c>
      <c r="AU2426">
        <v>0</v>
      </c>
      <c r="AV2426">
        <v>0</v>
      </c>
      <c r="AW2426">
        <v>0</v>
      </c>
      <c r="AX2426">
        <v>0</v>
      </c>
      <c r="AY2426">
        <v>0</v>
      </c>
      <c r="AZ2426">
        <v>0</v>
      </c>
      <c r="BA2426">
        <v>0</v>
      </c>
      <c r="BB2426">
        <v>0</v>
      </c>
      <c r="BC2426">
        <v>0</v>
      </c>
      <c r="BD2426">
        <v>0</v>
      </c>
      <c r="BE2426">
        <v>0</v>
      </c>
      <c r="BF2426">
        <v>0</v>
      </c>
      <c r="BG2426" s="20">
        <v>2</v>
      </c>
      <c r="BH2426" s="20">
        <v>0</v>
      </c>
      <c r="BI2426" s="20">
        <v>117</v>
      </c>
      <c r="BJ2426" s="20">
        <v>11</v>
      </c>
      <c r="BK2426" s="20">
        <v>444</v>
      </c>
      <c r="BL2426" s="20">
        <v>1583</v>
      </c>
      <c r="BM2426" s="20">
        <v>758</v>
      </c>
      <c r="BN2426" s="20">
        <v>148</v>
      </c>
      <c r="BO2426" s="20">
        <v>71</v>
      </c>
      <c r="BP2426" s="20"/>
      <c r="BQ2426" s="20"/>
      <c r="BR2426" s="20"/>
      <c r="BS2426" s="20"/>
      <c r="BT2426" s="20"/>
      <c r="BU2426" s="20"/>
      <c r="BV2426" s="20"/>
    </row>
    <row r="2427" spans="1:74" x14ac:dyDescent="0.25">
      <c r="A2427" s="20" t="s">
        <v>405</v>
      </c>
      <c r="B2427" s="20" t="s">
        <v>470</v>
      </c>
      <c r="C2427" s="20" t="s">
        <v>643</v>
      </c>
      <c r="D2427" s="1">
        <v>44514</v>
      </c>
      <c r="E2427">
        <v>143</v>
      </c>
      <c r="F2427">
        <v>2</v>
      </c>
      <c r="G2427">
        <v>1</v>
      </c>
      <c r="H2427">
        <v>0</v>
      </c>
      <c r="I2427">
        <v>0</v>
      </c>
      <c r="J2427">
        <v>37</v>
      </c>
      <c r="K2427">
        <v>3</v>
      </c>
      <c r="L2427">
        <v>13</v>
      </c>
      <c r="M2427">
        <v>6</v>
      </c>
      <c r="N2427">
        <v>12</v>
      </c>
      <c r="O2427">
        <v>0</v>
      </c>
      <c r="P2427">
        <v>1</v>
      </c>
      <c r="Q2427">
        <v>0</v>
      </c>
      <c r="R2427">
        <v>508</v>
      </c>
      <c r="S2427">
        <v>257</v>
      </c>
      <c r="T2427">
        <v>7</v>
      </c>
      <c r="U2427">
        <v>31</v>
      </c>
      <c r="V2427">
        <v>22</v>
      </c>
      <c r="W2427">
        <v>1986</v>
      </c>
      <c r="X2427">
        <v>211</v>
      </c>
      <c r="Y2427">
        <v>35</v>
      </c>
      <c r="Z2427">
        <v>202</v>
      </c>
      <c r="AA2427">
        <v>87</v>
      </c>
      <c r="AB2427">
        <v>1027</v>
      </c>
      <c r="AC2427">
        <v>78</v>
      </c>
      <c r="AD2427">
        <v>13</v>
      </c>
      <c r="AE2427">
        <v>43</v>
      </c>
      <c r="AF2427">
        <v>181</v>
      </c>
      <c r="AG2427">
        <v>206</v>
      </c>
      <c r="AH2427">
        <v>12</v>
      </c>
      <c r="AI2427">
        <v>6</v>
      </c>
      <c r="AJ2427">
        <v>24</v>
      </c>
      <c r="AK2427">
        <v>8</v>
      </c>
      <c r="AL2427">
        <v>82</v>
      </c>
      <c r="AM2427">
        <v>11</v>
      </c>
      <c r="AN2427">
        <v>6</v>
      </c>
      <c r="AO2427">
        <v>3</v>
      </c>
      <c r="AP2427">
        <v>0</v>
      </c>
      <c r="AQ2427">
        <v>0</v>
      </c>
      <c r="AR2427">
        <v>0</v>
      </c>
      <c r="AS2427">
        <v>0</v>
      </c>
      <c r="AT2427">
        <v>0</v>
      </c>
      <c r="AU2427">
        <v>0</v>
      </c>
      <c r="AV2427">
        <v>0</v>
      </c>
      <c r="AW2427">
        <v>0</v>
      </c>
      <c r="AX2427">
        <v>0</v>
      </c>
      <c r="AY2427">
        <v>0</v>
      </c>
      <c r="AZ2427">
        <v>0</v>
      </c>
      <c r="BA2427">
        <v>0</v>
      </c>
      <c r="BB2427">
        <v>0</v>
      </c>
      <c r="BC2427">
        <v>0</v>
      </c>
      <c r="BD2427">
        <v>0</v>
      </c>
      <c r="BE2427">
        <v>0</v>
      </c>
      <c r="BF2427">
        <v>0</v>
      </c>
      <c r="BG2427" s="20">
        <v>2</v>
      </c>
      <c r="BH2427" s="20">
        <v>0</v>
      </c>
      <c r="BI2427" s="20">
        <v>117</v>
      </c>
      <c r="BJ2427" s="20">
        <v>11</v>
      </c>
      <c r="BK2427" s="20">
        <v>443</v>
      </c>
      <c r="BL2427" s="20">
        <v>1580</v>
      </c>
      <c r="BM2427" s="20">
        <v>759</v>
      </c>
      <c r="BN2427" s="20">
        <v>150</v>
      </c>
      <c r="BO2427" s="20">
        <v>72</v>
      </c>
      <c r="BP2427" s="20"/>
      <c r="BQ2427" s="20"/>
      <c r="BR2427" s="20"/>
      <c r="BS2427" s="20"/>
      <c r="BT2427" s="20"/>
      <c r="BU2427" s="20"/>
      <c r="BV2427" s="20"/>
    </row>
    <row r="2428" spans="1:74" x14ac:dyDescent="0.25">
      <c r="A2428" s="20" t="s">
        <v>405</v>
      </c>
      <c r="B2428" s="20" t="s">
        <v>470</v>
      </c>
      <c r="C2428" s="20" t="s">
        <v>643</v>
      </c>
      <c r="D2428" s="1">
        <v>44521</v>
      </c>
      <c r="E2428">
        <v>143</v>
      </c>
      <c r="F2428">
        <v>2</v>
      </c>
      <c r="G2428">
        <v>2</v>
      </c>
      <c r="H2428">
        <v>0</v>
      </c>
      <c r="I2428">
        <v>0</v>
      </c>
      <c r="J2428">
        <v>46</v>
      </c>
      <c r="K2428">
        <v>3</v>
      </c>
      <c r="L2428">
        <v>13</v>
      </c>
      <c r="M2428">
        <v>6</v>
      </c>
      <c r="N2428">
        <v>12</v>
      </c>
      <c r="O2428">
        <v>2</v>
      </c>
      <c r="P2428">
        <v>1</v>
      </c>
      <c r="Q2428">
        <v>0</v>
      </c>
      <c r="R2428">
        <v>506</v>
      </c>
      <c r="S2428">
        <v>270</v>
      </c>
      <c r="T2428">
        <v>7</v>
      </c>
      <c r="U2428">
        <v>31</v>
      </c>
      <c r="V2428">
        <v>21</v>
      </c>
      <c r="W2428">
        <v>1977</v>
      </c>
      <c r="X2428">
        <v>286</v>
      </c>
      <c r="Y2428">
        <v>36</v>
      </c>
      <c r="Z2428">
        <v>198</v>
      </c>
      <c r="AA2428">
        <v>82</v>
      </c>
      <c r="AB2428">
        <v>1025</v>
      </c>
      <c r="AC2428">
        <v>103</v>
      </c>
      <c r="AD2428">
        <v>13</v>
      </c>
      <c r="AE2428">
        <v>44</v>
      </c>
      <c r="AF2428">
        <v>178</v>
      </c>
      <c r="AG2428">
        <v>208</v>
      </c>
      <c r="AH2428">
        <v>14</v>
      </c>
      <c r="AI2428">
        <v>6</v>
      </c>
      <c r="AJ2428">
        <v>25</v>
      </c>
      <c r="AK2428">
        <v>7</v>
      </c>
      <c r="AL2428">
        <v>81</v>
      </c>
      <c r="AM2428">
        <v>27</v>
      </c>
      <c r="AN2428">
        <v>6</v>
      </c>
      <c r="AO2428">
        <v>3</v>
      </c>
      <c r="AP2428">
        <v>0</v>
      </c>
      <c r="AQ2428">
        <v>0</v>
      </c>
      <c r="AR2428">
        <v>0</v>
      </c>
      <c r="AS2428">
        <v>0</v>
      </c>
      <c r="AT2428">
        <v>0</v>
      </c>
      <c r="AU2428">
        <v>0</v>
      </c>
      <c r="AV2428">
        <v>0</v>
      </c>
      <c r="AW2428">
        <v>0</v>
      </c>
      <c r="AX2428">
        <v>0</v>
      </c>
      <c r="AY2428">
        <v>0</v>
      </c>
      <c r="AZ2428">
        <v>0</v>
      </c>
      <c r="BA2428">
        <v>0</v>
      </c>
      <c r="BB2428">
        <v>0</v>
      </c>
      <c r="BC2428">
        <v>0</v>
      </c>
      <c r="BD2428">
        <v>0</v>
      </c>
      <c r="BE2428">
        <v>0</v>
      </c>
      <c r="BF2428">
        <v>0</v>
      </c>
      <c r="BG2428" s="20">
        <v>2</v>
      </c>
      <c r="BH2428" s="20">
        <v>0</v>
      </c>
      <c r="BI2428" s="20">
        <v>118</v>
      </c>
      <c r="BJ2428" s="20">
        <v>11</v>
      </c>
      <c r="BK2428" s="20">
        <v>441</v>
      </c>
      <c r="BL2428" s="20">
        <v>1576</v>
      </c>
      <c r="BM2428" s="20">
        <v>760</v>
      </c>
      <c r="BN2428" s="20">
        <v>151</v>
      </c>
      <c r="BO2428" s="20">
        <v>71</v>
      </c>
      <c r="BP2428" s="20"/>
      <c r="BQ2428" s="20"/>
      <c r="BR2428" s="20"/>
      <c r="BS2428" s="20"/>
      <c r="BT2428" s="20"/>
      <c r="BU2428" s="20"/>
      <c r="BV2428" s="20"/>
    </row>
    <row r="2429" spans="1:74" x14ac:dyDescent="0.25">
      <c r="A2429" s="20" t="s">
        <v>405</v>
      </c>
      <c r="B2429" s="20" t="s">
        <v>470</v>
      </c>
      <c r="C2429" s="20" t="s">
        <v>643</v>
      </c>
      <c r="D2429" s="1">
        <v>44528</v>
      </c>
      <c r="E2429">
        <v>141</v>
      </c>
      <c r="F2429">
        <v>2</v>
      </c>
      <c r="G2429">
        <v>2</v>
      </c>
      <c r="H2429">
        <v>0</v>
      </c>
      <c r="I2429">
        <v>0</v>
      </c>
      <c r="J2429">
        <v>53</v>
      </c>
      <c r="K2429">
        <v>3</v>
      </c>
      <c r="L2429">
        <v>13</v>
      </c>
      <c r="M2429">
        <v>6</v>
      </c>
      <c r="N2429">
        <v>12</v>
      </c>
      <c r="O2429">
        <v>2</v>
      </c>
      <c r="P2429">
        <v>1</v>
      </c>
      <c r="Q2429">
        <v>0</v>
      </c>
      <c r="R2429">
        <v>502</v>
      </c>
      <c r="S2429">
        <v>298</v>
      </c>
      <c r="T2429">
        <v>7</v>
      </c>
      <c r="U2429">
        <v>30</v>
      </c>
      <c r="V2429">
        <v>22</v>
      </c>
      <c r="W2429">
        <v>1968</v>
      </c>
      <c r="X2429">
        <v>434</v>
      </c>
      <c r="Y2429">
        <v>35</v>
      </c>
      <c r="Z2429">
        <v>198</v>
      </c>
      <c r="AA2429">
        <v>77</v>
      </c>
      <c r="AB2429">
        <v>1025</v>
      </c>
      <c r="AC2429">
        <v>175</v>
      </c>
      <c r="AD2429">
        <v>13</v>
      </c>
      <c r="AE2429">
        <v>43</v>
      </c>
      <c r="AF2429">
        <v>182</v>
      </c>
      <c r="AG2429">
        <v>207</v>
      </c>
      <c r="AH2429">
        <v>22</v>
      </c>
      <c r="AI2429">
        <v>6</v>
      </c>
      <c r="AJ2429">
        <v>25</v>
      </c>
      <c r="AK2429">
        <v>8</v>
      </c>
      <c r="AL2429">
        <v>83</v>
      </c>
      <c r="AM2429">
        <v>32</v>
      </c>
      <c r="AN2429">
        <v>6</v>
      </c>
      <c r="AO2429">
        <v>3</v>
      </c>
      <c r="AP2429">
        <v>0</v>
      </c>
      <c r="AQ2429">
        <v>0</v>
      </c>
      <c r="AR2429">
        <v>0</v>
      </c>
      <c r="AS2429">
        <v>0</v>
      </c>
      <c r="AT2429">
        <v>0</v>
      </c>
      <c r="AU2429">
        <v>0</v>
      </c>
      <c r="AV2429">
        <v>0</v>
      </c>
      <c r="AW2429">
        <v>0</v>
      </c>
      <c r="AX2429">
        <v>0</v>
      </c>
      <c r="AY2429">
        <v>0</v>
      </c>
      <c r="AZ2429">
        <v>0</v>
      </c>
      <c r="BA2429">
        <v>0</v>
      </c>
      <c r="BB2429">
        <v>0</v>
      </c>
      <c r="BC2429">
        <v>0</v>
      </c>
      <c r="BD2429">
        <v>0</v>
      </c>
      <c r="BE2429">
        <v>0</v>
      </c>
      <c r="BF2429">
        <v>0</v>
      </c>
      <c r="BG2429" s="20">
        <v>2</v>
      </c>
      <c r="BH2429" s="20">
        <v>0</v>
      </c>
      <c r="BI2429" s="20">
        <v>117</v>
      </c>
      <c r="BJ2429" s="20">
        <v>11</v>
      </c>
      <c r="BK2429" s="20">
        <v>437</v>
      </c>
      <c r="BL2429" s="20">
        <v>1574</v>
      </c>
      <c r="BM2429" s="20">
        <v>756</v>
      </c>
      <c r="BN2429" s="20">
        <v>154</v>
      </c>
      <c r="BO2429" s="20">
        <v>73</v>
      </c>
      <c r="BP2429" s="20"/>
      <c r="BQ2429" s="20"/>
      <c r="BR2429" s="20"/>
      <c r="BS2429" s="20"/>
      <c r="BT2429" s="20"/>
      <c r="BU2429" s="20"/>
      <c r="BV2429" s="20"/>
    </row>
    <row r="2430" spans="1:74" x14ac:dyDescent="0.25">
      <c r="A2430" s="20" t="s">
        <v>405</v>
      </c>
      <c r="B2430" s="20" t="s">
        <v>470</v>
      </c>
      <c r="C2430" s="20" t="s">
        <v>643</v>
      </c>
      <c r="D2430" s="1">
        <v>44535</v>
      </c>
      <c r="E2430">
        <v>142</v>
      </c>
      <c r="F2430">
        <v>2</v>
      </c>
      <c r="G2430">
        <v>2</v>
      </c>
      <c r="H2430">
        <v>0</v>
      </c>
      <c r="I2430">
        <v>0</v>
      </c>
      <c r="J2430">
        <v>57</v>
      </c>
      <c r="K2430">
        <v>3</v>
      </c>
      <c r="L2430">
        <v>13</v>
      </c>
      <c r="M2430">
        <v>6</v>
      </c>
      <c r="N2430">
        <v>12</v>
      </c>
      <c r="O2430">
        <v>7</v>
      </c>
      <c r="P2430">
        <v>1</v>
      </c>
      <c r="Q2430">
        <v>0</v>
      </c>
      <c r="R2430">
        <v>496</v>
      </c>
      <c r="S2430">
        <v>314</v>
      </c>
      <c r="T2430">
        <v>7</v>
      </c>
      <c r="U2430">
        <v>29</v>
      </c>
      <c r="V2430">
        <v>22</v>
      </c>
      <c r="W2430">
        <v>1959</v>
      </c>
      <c r="X2430">
        <v>563</v>
      </c>
      <c r="Y2430">
        <v>35</v>
      </c>
      <c r="Z2430">
        <v>197</v>
      </c>
      <c r="AA2430">
        <v>75</v>
      </c>
      <c r="AB2430">
        <v>1019</v>
      </c>
      <c r="AC2430">
        <v>243</v>
      </c>
      <c r="AD2430">
        <v>13</v>
      </c>
      <c r="AE2430">
        <v>44</v>
      </c>
      <c r="AF2430">
        <v>178</v>
      </c>
      <c r="AG2430">
        <v>209</v>
      </c>
      <c r="AH2430">
        <v>28</v>
      </c>
      <c r="AI2430">
        <v>6</v>
      </c>
      <c r="AJ2430">
        <v>25</v>
      </c>
      <c r="AK2430">
        <v>8</v>
      </c>
      <c r="AL2430">
        <v>89</v>
      </c>
      <c r="AM2430">
        <v>47</v>
      </c>
      <c r="AN2430">
        <v>6</v>
      </c>
      <c r="AO2430">
        <v>3</v>
      </c>
      <c r="AP2430">
        <v>0</v>
      </c>
      <c r="AQ2430">
        <v>0</v>
      </c>
      <c r="AR2430">
        <v>0</v>
      </c>
      <c r="AS2430">
        <v>0</v>
      </c>
      <c r="AT2430">
        <v>0</v>
      </c>
      <c r="AU2430">
        <v>0</v>
      </c>
      <c r="AV2430">
        <v>0</v>
      </c>
      <c r="AW2430">
        <v>0</v>
      </c>
      <c r="AX2430">
        <v>0</v>
      </c>
      <c r="AY2430">
        <v>0</v>
      </c>
      <c r="AZ2430">
        <v>0</v>
      </c>
      <c r="BA2430">
        <v>0</v>
      </c>
      <c r="BB2430">
        <v>0</v>
      </c>
      <c r="BC2430">
        <v>0</v>
      </c>
      <c r="BD2430">
        <v>0</v>
      </c>
      <c r="BE2430">
        <v>0</v>
      </c>
      <c r="BF2430">
        <v>0</v>
      </c>
      <c r="BG2430" s="20">
        <v>2</v>
      </c>
      <c r="BH2430" s="20">
        <v>0</v>
      </c>
      <c r="BI2430" s="20">
        <v>118</v>
      </c>
      <c r="BJ2430" s="20">
        <v>11</v>
      </c>
      <c r="BK2430" s="20">
        <v>431</v>
      </c>
      <c r="BL2430" s="20">
        <v>1570</v>
      </c>
      <c r="BM2430" s="20">
        <v>750</v>
      </c>
      <c r="BN2430" s="20">
        <v>156</v>
      </c>
      <c r="BO2430" s="20">
        <v>79</v>
      </c>
      <c r="BP2430" s="20"/>
      <c r="BQ2430" s="20"/>
      <c r="BR2430" s="20"/>
      <c r="BS2430" s="20"/>
      <c r="BT2430" s="20"/>
      <c r="BU2430" s="20"/>
      <c r="BV2430" s="20"/>
    </row>
    <row r="2431" spans="1:74" x14ac:dyDescent="0.25">
      <c r="A2431" s="20" t="s">
        <v>405</v>
      </c>
      <c r="B2431" s="20" t="s">
        <v>470</v>
      </c>
      <c r="C2431" s="20" t="s">
        <v>643</v>
      </c>
      <c r="D2431" s="1">
        <v>44542</v>
      </c>
      <c r="E2431">
        <v>140</v>
      </c>
      <c r="F2431">
        <v>2</v>
      </c>
      <c r="G2431">
        <v>2</v>
      </c>
      <c r="H2431">
        <v>0</v>
      </c>
      <c r="I2431">
        <v>0</v>
      </c>
      <c r="J2431">
        <v>62</v>
      </c>
      <c r="K2431">
        <v>3</v>
      </c>
      <c r="L2431">
        <v>13</v>
      </c>
      <c r="M2431">
        <v>6</v>
      </c>
      <c r="N2431">
        <v>12</v>
      </c>
      <c r="O2431">
        <v>7</v>
      </c>
      <c r="P2431">
        <v>1</v>
      </c>
      <c r="Q2431">
        <v>0</v>
      </c>
      <c r="R2431">
        <v>493</v>
      </c>
      <c r="S2431">
        <v>331</v>
      </c>
      <c r="T2431">
        <v>7</v>
      </c>
      <c r="U2431">
        <v>30</v>
      </c>
      <c r="V2431">
        <v>21</v>
      </c>
      <c r="W2431">
        <v>1958</v>
      </c>
      <c r="X2431">
        <v>664</v>
      </c>
      <c r="Y2431">
        <v>34</v>
      </c>
      <c r="Z2431">
        <v>195</v>
      </c>
      <c r="AA2431">
        <v>70</v>
      </c>
      <c r="AB2431">
        <v>1018</v>
      </c>
      <c r="AC2431">
        <v>308</v>
      </c>
      <c r="AD2431">
        <v>13</v>
      </c>
      <c r="AE2431">
        <v>46</v>
      </c>
      <c r="AF2431">
        <v>173</v>
      </c>
      <c r="AG2431">
        <v>211</v>
      </c>
      <c r="AH2431">
        <v>39</v>
      </c>
      <c r="AI2431">
        <v>6</v>
      </c>
      <c r="AJ2431">
        <v>25</v>
      </c>
      <c r="AK2431">
        <v>8</v>
      </c>
      <c r="AL2431">
        <v>89</v>
      </c>
      <c r="AM2431">
        <v>57</v>
      </c>
      <c r="AN2431">
        <v>6</v>
      </c>
      <c r="AO2431">
        <v>3</v>
      </c>
      <c r="AP2431">
        <v>0</v>
      </c>
      <c r="AQ2431">
        <v>0</v>
      </c>
      <c r="AR2431">
        <v>0</v>
      </c>
      <c r="AS2431">
        <v>0</v>
      </c>
      <c r="AT2431">
        <v>0</v>
      </c>
      <c r="AU2431">
        <v>0</v>
      </c>
      <c r="AV2431">
        <v>0</v>
      </c>
      <c r="AW2431">
        <v>0</v>
      </c>
      <c r="AX2431">
        <v>0</v>
      </c>
      <c r="AY2431">
        <v>0</v>
      </c>
      <c r="AZ2431">
        <v>0</v>
      </c>
      <c r="BA2431">
        <v>0</v>
      </c>
      <c r="BB2431">
        <v>0</v>
      </c>
      <c r="BC2431">
        <v>0</v>
      </c>
      <c r="BD2431">
        <v>0</v>
      </c>
      <c r="BE2431">
        <v>0</v>
      </c>
      <c r="BF2431">
        <v>0</v>
      </c>
      <c r="BG2431" s="20">
        <v>2</v>
      </c>
      <c r="BH2431" s="20">
        <v>0</v>
      </c>
      <c r="BI2431" s="20">
        <v>116</v>
      </c>
      <c r="BJ2431" s="20">
        <v>11</v>
      </c>
      <c r="BK2431" s="20">
        <v>430</v>
      </c>
      <c r="BL2431" s="20">
        <v>1578</v>
      </c>
      <c r="BM2431" s="20">
        <v>752</v>
      </c>
      <c r="BN2431" s="20">
        <v>158</v>
      </c>
      <c r="BO2431" s="20">
        <v>79</v>
      </c>
      <c r="BP2431" s="20"/>
      <c r="BQ2431" s="20"/>
      <c r="BR2431" s="20"/>
      <c r="BS2431" s="20"/>
      <c r="BT2431" s="20"/>
      <c r="BU2431" s="20"/>
      <c r="BV2431" s="20"/>
    </row>
    <row r="2432" spans="1:74" x14ac:dyDescent="0.25">
      <c r="A2432" s="20" t="s">
        <v>405</v>
      </c>
      <c r="B2432" s="20" t="s">
        <v>470</v>
      </c>
      <c r="C2432" s="20" t="s">
        <v>643</v>
      </c>
      <c r="D2432" s="1">
        <v>44549</v>
      </c>
      <c r="E2432">
        <v>140</v>
      </c>
      <c r="F2432">
        <v>2</v>
      </c>
      <c r="G2432">
        <v>2</v>
      </c>
      <c r="H2432">
        <v>0</v>
      </c>
      <c r="I2432">
        <v>0</v>
      </c>
      <c r="J2432">
        <v>67</v>
      </c>
      <c r="K2432">
        <v>3</v>
      </c>
      <c r="L2432">
        <v>13</v>
      </c>
      <c r="M2432">
        <v>6</v>
      </c>
      <c r="N2432">
        <v>12</v>
      </c>
      <c r="O2432">
        <v>7</v>
      </c>
      <c r="P2432">
        <v>1</v>
      </c>
      <c r="Q2432">
        <v>0</v>
      </c>
      <c r="R2432">
        <v>492</v>
      </c>
      <c r="S2432">
        <v>339</v>
      </c>
      <c r="T2432">
        <v>7</v>
      </c>
      <c r="U2432">
        <v>30</v>
      </c>
      <c r="V2432">
        <v>19</v>
      </c>
      <c r="W2432">
        <v>1967</v>
      </c>
      <c r="X2432">
        <v>789</v>
      </c>
      <c r="Y2432">
        <v>34</v>
      </c>
      <c r="Z2432">
        <v>195</v>
      </c>
      <c r="AA2432">
        <v>72</v>
      </c>
      <c r="AB2432">
        <v>1018</v>
      </c>
      <c r="AC2432">
        <v>370</v>
      </c>
      <c r="AD2432">
        <v>13</v>
      </c>
      <c r="AE2432">
        <v>50</v>
      </c>
      <c r="AF2432">
        <v>174</v>
      </c>
      <c r="AG2432">
        <v>209</v>
      </c>
      <c r="AH2432">
        <v>53</v>
      </c>
      <c r="AI2432">
        <v>6</v>
      </c>
      <c r="AJ2432">
        <v>24</v>
      </c>
      <c r="AK2432">
        <v>8</v>
      </c>
      <c r="AL2432">
        <v>88</v>
      </c>
      <c r="AM2432">
        <v>60</v>
      </c>
      <c r="AN2432">
        <v>6</v>
      </c>
      <c r="AO2432">
        <v>3</v>
      </c>
      <c r="AP2432">
        <v>0</v>
      </c>
      <c r="AQ2432">
        <v>0</v>
      </c>
      <c r="AR2432">
        <v>0</v>
      </c>
      <c r="AS2432">
        <v>0</v>
      </c>
      <c r="AT2432">
        <v>0</v>
      </c>
      <c r="AU2432">
        <v>0</v>
      </c>
      <c r="AV2432">
        <v>0</v>
      </c>
      <c r="AW2432">
        <v>0</v>
      </c>
      <c r="AX2432">
        <v>0</v>
      </c>
      <c r="AY2432">
        <v>0</v>
      </c>
      <c r="AZ2432">
        <v>0</v>
      </c>
      <c r="BA2432">
        <v>0</v>
      </c>
      <c r="BB2432">
        <v>0</v>
      </c>
      <c r="BC2432">
        <v>0</v>
      </c>
      <c r="BD2432">
        <v>0</v>
      </c>
      <c r="BE2432">
        <v>0</v>
      </c>
      <c r="BF2432">
        <v>0</v>
      </c>
      <c r="BG2432" s="20">
        <v>2</v>
      </c>
      <c r="BH2432" s="20">
        <v>0</v>
      </c>
      <c r="BI2432" s="20">
        <v>116</v>
      </c>
      <c r="BJ2432" s="20">
        <v>11</v>
      </c>
      <c r="BK2432" s="20">
        <v>431</v>
      </c>
      <c r="BL2432" s="20">
        <v>1589</v>
      </c>
      <c r="BM2432" s="20">
        <v>749</v>
      </c>
      <c r="BN2432" s="20">
        <v>157</v>
      </c>
      <c r="BO2432" s="20">
        <v>78</v>
      </c>
      <c r="BP2432" s="20">
        <v>5880</v>
      </c>
      <c r="BQ2432" s="20">
        <v>993</v>
      </c>
      <c r="BR2432" s="20">
        <v>0</v>
      </c>
      <c r="BS2432" s="20">
        <v>46</v>
      </c>
      <c r="BT2432" s="20">
        <v>289</v>
      </c>
      <c r="BU2432" s="20">
        <v>1766</v>
      </c>
      <c r="BV2432" s="20">
        <v>3437</v>
      </c>
    </row>
    <row r="2433" spans="1:74" x14ac:dyDescent="0.25">
      <c r="A2433" s="20" t="s">
        <v>405</v>
      </c>
      <c r="B2433" s="20" t="s">
        <v>470</v>
      </c>
      <c r="C2433" s="20" t="s">
        <v>643</v>
      </c>
      <c r="D2433" s="1">
        <v>44558</v>
      </c>
      <c r="E2433">
        <v>141</v>
      </c>
      <c r="F2433">
        <v>2</v>
      </c>
      <c r="G2433">
        <v>2</v>
      </c>
      <c r="H2433">
        <v>0</v>
      </c>
      <c r="I2433">
        <v>0</v>
      </c>
      <c r="J2433">
        <v>75</v>
      </c>
      <c r="K2433">
        <v>3</v>
      </c>
      <c r="L2433">
        <v>13</v>
      </c>
      <c r="M2433">
        <v>6</v>
      </c>
      <c r="N2433">
        <v>12</v>
      </c>
      <c r="O2433">
        <v>7</v>
      </c>
      <c r="P2433">
        <v>1</v>
      </c>
      <c r="Q2433">
        <v>0</v>
      </c>
      <c r="R2433">
        <v>495</v>
      </c>
      <c r="S2433">
        <v>351</v>
      </c>
      <c r="T2433">
        <v>7</v>
      </c>
      <c r="U2433">
        <v>32</v>
      </c>
      <c r="V2433">
        <v>19</v>
      </c>
      <c r="W2433">
        <v>1970</v>
      </c>
      <c r="X2433">
        <v>902</v>
      </c>
      <c r="Y2433">
        <v>33</v>
      </c>
      <c r="Z2433">
        <v>195</v>
      </c>
      <c r="AA2433">
        <v>74</v>
      </c>
      <c r="AB2433">
        <v>1017</v>
      </c>
      <c r="AC2433">
        <v>422</v>
      </c>
      <c r="AD2433">
        <v>13</v>
      </c>
      <c r="AE2433">
        <v>49</v>
      </c>
      <c r="AF2433">
        <v>173</v>
      </c>
      <c r="AG2433">
        <v>212</v>
      </c>
      <c r="AH2433">
        <v>69</v>
      </c>
      <c r="AI2433">
        <v>6</v>
      </c>
      <c r="AJ2433">
        <v>25</v>
      </c>
      <c r="AK2433">
        <v>8</v>
      </c>
      <c r="AL2433">
        <v>87</v>
      </c>
      <c r="AM2433">
        <v>59</v>
      </c>
      <c r="AN2433">
        <v>6</v>
      </c>
      <c r="AO2433">
        <v>3</v>
      </c>
      <c r="AP2433">
        <v>0</v>
      </c>
      <c r="AQ2433">
        <v>0</v>
      </c>
      <c r="AR2433">
        <v>0</v>
      </c>
      <c r="AS2433">
        <v>0</v>
      </c>
      <c r="AT2433">
        <v>0</v>
      </c>
      <c r="AU2433">
        <v>0</v>
      </c>
      <c r="AV2433">
        <v>0</v>
      </c>
      <c r="AW2433">
        <v>0</v>
      </c>
      <c r="AX2433">
        <v>0</v>
      </c>
      <c r="AY2433">
        <v>0</v>
      </c>
      <c r="AZ2433">
        <v>0</v>
      </c>
      <c r="BA2433">
        <v>0</v>
      </c>
      <c r="BB2433">
        <v>0</v>
      </c>
      <c r="BC2433">
        <v>0</v>
      </c>
      <c r="BD2433">
        <v>0</v>
      </c>
      <c r="BE2433">
        <v>0</v>
      </c>
      <c r="BF2433">
        <v>0</v>
      </c>
      <c r="BG2433" s="20">
        <v>2</v>
      </c>
      <c r="BH2433" s="20">
        <v>0</v>
      </c>
      <c r="BI2433" s="20">
        <v>117</v>
      </c>
      <c r="BJ2433" s="20">
        <v>11</v>
      </c>
      <c r="BK2433" s="20">
        <v>432</v>
      </c>
      <c r="BL2433" s="20">
        <v>1595</v>
      </c>
      <c r="BM2433" s="20">
        <v>750</v>
      </c>
      <c r="BN2433" s="20">
        <v>159</v>
      </c>
      <c r="BO2433" s="20">
        <v>77</v>
      </c>
      <c r="BP2433" s="20">
        <v>5887</v>
      </c>
      <c r="BQ2433" s="20">
        <v>1345</v>
      </c>
      <c r="BR2433" s="20">
        <v>0</v>
      </c>
      <c r="BS2433" s="20">
        <v>46</v>
      </c>
      <c r="BT2433" s="20">
        <v>287</v>
      </c>
      <c r="BU2433" s="20">
        <v>1748</v>
      </c>
      <c r="BV2433" s="20">
        <v>3467</v>
      </c>
    </row>
    <row r="2434" spans="1:74" x14ac:dyDescent="0.25">
      <c r="A2434" s="20" t="s">
        <v>405</v>
      </c>
      <c r="B2434" s="20" t="s">
        <v>470</v>
      </c>
      <c r="C2434" s="20" t="s">
        <v>643</v>
      </c>
      <c r="D2434" s="1">
        <v>44564</v>
      </c>
      <c r="E2434">
        <v>140</v>
      </c>
      <c r="F2434">
        <v>2</v>
      </c>
      <c r="G2434">
        <v>2</v>
      </c>
      <c r="H2434">
        <v>0</v>
      </c>
      <c r="I2434">
        <v>0</v>
      </c>
      <c r="J2434">
        <v>79</v>
      </c>
      <c r="K2434">
        <v>3</v>
      </c>
      <c r="L2434">
        <v>13</v>
      </c>
      <c r="M2434">
        <v>6</v>
      </c>
      <c r="N2434">
        <v>12</v>
      </c>
      <c r="O2434">
        <v>8</v>
      </c>
      <c r="P2434">
        <v>1</v>
      </c>
      <c r="Q2434">
        <v>0</v>
      </c>
      <c r="R2434">
        <v>499</v>
      </c>
      <c r="S2434">
        <v>357</v>
      </c>
      <c r="T2434">
        <v>7</v>
      </c>
      <c r="U2434">
        <v>34</v>
      </c>
      <c r="V2434">
        <v>18</v>
      </c>
      <c r="W2434">
        <v>1966</v>
      </c>
      <c r="X2434">
        <v>955</v>
      </c>
      <c r="Y2434">
        <v>33</v>
      </c>
      <c r="Z2434">
        <v>193</v>
      </c>
      <c r="AA2434">
        <v>71</v>
      </c>
      <c r="AB2434">
        <v>1015</v>
      </c>
      <c r="AC2434">
        <v>450</v>
      </c>
      <c r="AD2434">
        <v>13</v>
      </c>
      <c r="AE2434">
        <v>49</v>
      </c>
      <c r="AF2434">
        <v>168</v>
      </c>
      <c r="AG2434">
        <v>212</v>
      </c>
      <c r="AH2434">
        <v>77</v>
      </c>
      <c r="AI2434">
        <v>6</v>
      </c>
      <c r="AJ2434">
        <v>25</v>
      </c>
      <c r="AK2434">
        <v>8</v>
      </c>
      <c r="AL2434">
        <v>87</v>
      </c>
      <c r="AM2434">
        <v>60</v>
      </c>
      <c r="AN2434">
        <v>6</v>
      </c>
      <c r="AO2434">
        <v>3</v>
      </c>
      <c r="AP2434">
        <v>0</v>
      </c>
      <c r="AQ2434">
        <v>0</v>
      </c>
      <c r="AR2434">
        <v>0</v>
      </c>
      <c r="AS2434">
        <v>0</v>
      </c>
      <c r="AT2434">
        <v>0</v>
      </c>
      <c r="AU2434">
        <v>0</v>
      </c>
      <c r="AV2434">
        <v>0</v>
      </c>
      <c r="AW2434">
        <v>0</v>
      </c>
      <c r="AX2434">
        <v>0</v>
      </c>
      <c r="AY2434">
        <v>0</v>
      </c>
      <c r="AZ2434">
        <v>0</v>
      </c>
      <c r="BA2434">
        <v>0</v>
      </c>
      <c r="BB2434">
        <v>0</v>
      </c>
      <c r="BC2434">
        <v>0</v>
      </c>
      <c r="BD2434">
        <v>0</v>
      </c>
      <c r="BE2434">
        <v>0</v>
      </c>
      <c r="BF2434">
        <v>0</v>
      </c>
      <c r="BG2434" s="20">
        <v>2</v>
      </c>
      <c r="BH2434" s="20">
        <v>0</v>
      </c>
      <c r="BI2434" s="20">
        <v>117</v>
      </c>
      <c r="BJ2434" s="20">
        <v>11</v>
      </c>
      <c r="BK2434" s="20">
        <v>435</v>
      </c>
      <c r="BL2434" s="20">
        <v>1595</v>
      </c>
      <c r="BM2434" s="20">
        <v>753</v>
      </c>
      <c r="BN2434" s="20">
        <v>159</v>
      </c>
      <c r="BO2434" s="20">
        <v>77</v>
      </c>
      <c r="BP2434" s="20">
        <v>5820</v>
      </c>
      <c r="BQ2434" s="20">
        <v>1492</v>
      </c>
      <c r="BR2434" s="20">
        <v>0</v>
      </c>
      <c r="BS2434" s="20">
        <v>48</v>
      </c>
      <c r="BT2434" s="20">
        <v>286</v>
      </c>
      <c r="BU2434" s="20">
        <v>1679</v>
      </c>
      <c r="BV2434" s="20">
        <v>3462</v>
      </c>
    </row>
    <row r="2435" spans="1:74" x14ac:dyDescent="0.25">
      <c r="A2435" s="20" t="s">
        <v>405</v>
      </c>
      <c r="B2435" s="20" t="s">
        <v>470</v>
      </c>
      <c r="C2435" s="20" t="s">
        <v>643</v>
      </c>
      <c r="D2435" s="1">
        <v>44570</v>
      </c>
      <c r="E2435">
        <v>140</v>
      </c>
      <c r="F2435">
        <v>2</v>
      </c>
      <c r="G2435">
        <v>2</v>
      </c>
      <c r="H2435">
        <v>0</v>
      </c>
      <c r="I2435">
        <v>0</v>
      </c>
      <c r="J2435">
        <v>85</v>
      </c>
      <c r="K2435">
        <v>3</v>
      </c>
      <c r="L2435">
        <v>12</v>
      </c>
      <c r="M2435">
        <v>6</v>
      </c>
      <c r="N2435">
        <v>12</v>
      </c>
      <c r="O2435">
        <v>8</v>
      </c>
      <c r="P2435">
        <v>1</v>
      </c>
      <c r="Q2435">
        <v>0</v>
      </c>
      <c r="R2435">
        <v>499</v>
      </c>
      <c r="S2435">
        <v>362</v>
      </c>
      <c r="T2435">
        <v>7</v>
      </c>
      <c r="U2435">
        <v>35</v>
      </c>
      <c r="V2435">
        <v>18</v>
      </c>
      <c r="W2435">
        <v>1968</v>
      </c>
      <c r="X2435">
        <v>1005</v>
      </c>
      <c r="Y2435">
        <v>34</v>
      </c>
      <c r="Z2435">
        <v>191</v>
      </c>
      <c r="AA2435">
        <v>67</v>
      </c>
      <c r="AB2435">
        <v>1014</v>
      </c>
      <c r="AC2435">
        <v>472</v>
      </c>
      <c r="AD2435">
        <v>13</v>
      </c>
      <c r="AE2435">
        <v>50</v>
      </c>
      <c r="AF2435">
        <v>164</v>
      </c>
      <c r="AG2435">
        <v>211</v>
      </c>
      <c r="AH2435">
        <v>82</v>
      </c>
      <c r="AI2435">
        <v>6</v>
      </c>
      <c r="AJ2435">
        <v>25</v>
      </c>
      <c r="AK2435">
        <v>8</v>
      </c>
      <c r="AL2435">
        <v>87</v>
      </c>
      <c r="AM2435">
        <v>62</v>
      </c>
      <c r="AN2435">
        <v>6</v>
      </c>
      <c r="AO2435">
        <v>3</v>
      </c>
      <c r="AP2435">
        <v>0</v>
      </c>
      <c r="AQ2435">
        <v>0</v>
      </c>
      <c r="AR2435">
        <v>0</v>
      </c>
      <c r="AS2435">
        <v>0</v>
      </c>
      <c r="AT2435">
        <v>0</v>
      </c>
      <c r="AU2435">
        <v>0</v>
      </c>
      <c r="AV2435">
        <v>0</v>
      </c>
      <c r="AW2435">
        <v>0</v>
      </c>
      <c r="AX2435">
        <v>0</v>
      </c>
      <c r="AY2435">
        <v>0</v>
      </c>
      <c r="AZ2435">
        <v>0</v>
      </c>
      <c r="BA2435">
        <v>0</v>
      </c>
      <c r="BB2435">
        <v>0</v>
      </c>
      <c r="BC2435">
        <v>0</v>
      </c>
      <c r="BD2435">
        <v>0</v>
      </c>
      <c r="BE2435">
        <v>0</v>
      </c>
      <c r="BF2435">
        <v>0</v>
      </c>
      <c r="BG2435" s="20">
        <v>2</v>
      </c>
      <c r="BH2435" s="20">
        <v>0</v>
      </c>
      <c r="BI2435" s="20">
        <v>118</v>
      </c>
      <c r="BJ2435" s="20">
        <v>11</v>
      </c>
      <c r="BK2435" s="20">
        <v>434</v>
      </c>
      <c r="BL2435" s="20">
        <v>1599</v>
      </c>
      <c r="BM2435" s="20">
        <v>754</v>
      </c>
      <c r="BN2435" s="20">
        <v>159</v>
      </c>
      <c r="BO2435" s="20">
        <v>77</v>
      </c>
      <c r="BP2435" s="20">
        <v>5819</v>
      </c>
      <c r="BQ2435" s="20">
        <v>1598</v>
      </c>
      <c r="BR2435" s="20">
        <v>0</v>
      </c>
      <c r="BS2435" s="20">
        <v>48</v>
      </c>
      <c r="BT2435" s="20">
        <v>302</v>
      </c>
      <c r="BU2435" s="20">
        <v>1653</v>
      </c>
      <c r="BV2435" s="20">
        <v>3475</v>
      </c>
    </row>
    <row r="2436" spans="1:74" x14ac:dyDescent="0.25">
      <c r="A2436" s="20" t="s">
        <v>405</v>
      </c>
      <c r="B2436" s="20" t="s">
        <v>470</v>
      </c>
      <c r="C2436" s="20" t="s">
        <v>643</v>
      </c>
      <c r="D2436" s="1">
        <v>44577</v>
      </c>
      <c r="E2436">
        <v>138</v>
      </c>
      <c r="F2436">
        <v>2</v>
      </c>
      <c r="G2436">
        <v>2</v>
      </c>
      <c r="H2436">
        <v>0</v>
      </c>
      <c r="I2436">
        <v>0</v>
      </c>
      <c r="J2436">
        <v>87</v>
      </c>
      <c r="K2436">
        <v>3</v>
      </c>
      <c r="L2436">
        <v>12</v>
      </c>
      <c r="M2436">
        <v>4</v>
      </c>
      <c r="N2436">
        <v>12</v>
      </c>
      <c r="O2436">
        <v>9</v>
      </c>
      <c r="P2436">
        <v>1</v>
      </c>
      <c r="Q2436">
        <v>0</v>
      </c>
      <c r="R2436">
        <v>503</v>
      </c>
      <c r="S2436">
        <v>366</v>
      </c>
      <c r="T2436">
        <v>7</v>
      </c>
      <c r="U2436">
        <v>37</v>
      </c>
      <c r="V2436">
        <v>18</v>
      </c>
      <c r="W2436">
        <v>1950</v>
      </c>
      <c r="X2436">
        <v>1033</v>
      </c>
      <c r="Y2436">
        <v>34</v>
      </c>
      <c r="Z2436">
        <v>178</v>
      </c>
      <c r="AA2436">
        <v>63</v>
      </c>
      <c r="AB2436">
        <v>1004</v>
      </c>
      <c r="AC2436">
        <v>482</v>
      </c>
      <c r="AD2436">
        <v>13</v>
      </c>
      <c r="AE2436">
        <v>52</v>
      </c>
      <c r="AF2436">
        <v>152</v>
      </c>
      <c r="AG2436">
        <v>216</v>
      </c>
      <c r="AH2436">
        <v>89</v>
      </c>
      <c r="AI2436">
        <v>5</v>
      </c>
      <c r="AJ2436">
        <v>25</v>
      </c>
      <c r="AK2436">
        <v>10</v>
      </c>
      <c r="AL2436">
        <v>87</v>
      </c>
      <c r="AM2436">
        <v>65</v>
      </c>
      <c r="AN2436">
        <v>6</v>
      </c>
      <c r="AO2436">
        <v>3</v>
      </c>
      <c r="AP2436">
        <v>0</v>
      </c>
      <c r="AQ2436">
        <v>0</v>
      </c>
      <c r="AR2436">
        <v>0</v>
      </c>
      <c r="AS2436">
        <v>0</v>
      </c>
      <c r="AT2436">
        <v>0</v>
      </c>
      <c r="AU2436">
        <v>0</v>
      </c>
      <c r="AV2436">
        <v>0</v>
      </c>
      <c r="AW2436">
        <v>0</v>
      </c>
      <c r="AX2436">
        <v>0</v>
      </c>
      <c r="AY2436">
        <v>0</v>
      </c>
      <c r="AZ2436">
        <v>0</v>
      </c>
      <c r="BA2436">
        <v>0</v>
      </c>
      <c r="BB2436">
        <v>0</v>
      </c>
      <c r="BC2436">
        <v>0</v>
      </c>
      <c r="BD2436">
        <v>0</v>
      </c>
      <c r="BE2436">
        <v>0</v>
      </c>
      <c r="BF2436">
        <v>0</v>
      </c>
      <c r="BG2436" s="20">
        <v>2</v>
      </c>
      <c r="BH2436" s="20">
        <v>0</v>
      </c>
      <c r="BI2436" s="20">
        <v>117</v>
      </c>
      <c r="BJ2436" s="20">
        <v>11</v>
      </c>
      <c r="BK2436" s="20">
        <v>436</v>
      </c>
      <c r="BL2436" s="20">
        <v>1601</v>
      </c>
      <c r="BM2436" s="20">
        <v>754</v>
      </c>
      <c r="BN2436" s="20">
        <v>164</v>
      </c>
      <c r="BO2436" s="20">
        <v>77</v>
      </c>
      <c r="BP2436" s="20">
        <v>5717</v>
      </c>
      <c r="BQ2436" s="20">
        <v>1664</v>
      </c>
      <c r="BR2436" s="20">
        <v>0</v>
      </c>
      <c r="BS2436" s="20">
        <v>47</v>
      </c>
      <c r="BT2436" s="20">
        <v>320</v>
      </c>
      <c r="BU2436" s="20">
        <v>1522</v>
      </c>
      <c r="BV2436" s="20">
        <v>3488</v>
      </c>
    </row>
    <row r="2437" spans="1:74" x14ac:dyDescent="0.25">
      <c r="A2437" s="20" t="s">
        <v>405</v>
      </c>
      <c r="B2437" s="20" t="s">
        <v>470</v>
      </c>
      <c r="C2437" s="20" t="s">
        <v>643</v>
      </c>
      <c r="D2437" s="1">
        <v>44584</v>
      </c>
      <c r="E2437">
        <v>138</v>
      </c>
      <c r="F2437">
        <v>2</v>
      </c>
      <c r="G2437">
        <v>2</v>
      </c>
      <c r="H2437">
        <v>0</v>
      </c>
      <c r="I2437">
        <v>0</v>
      </c>
      <c r="J2437">
        <v>87</v>
      </c>
      <c r="K2437">
        <v>3</v>
      </c>
      <c r="L2437">
        <v>11</v>
      </c>
      <c r="M2437">
        <v>4</v>
      </c>
      <c r="N2437">
        <v>12</v>
      </c>
      <c r="O2437">
        <v>9</v>
      </c>
      <c r="P2437">
        <v>1</v>
      </c>
      <c r="Q2437">
        <v>0</v>
      </c>
      <c r="R2437">
        <v>504</v>
      </c>
      <c r="S2437">
        <v>366</v>
      </c>
      <c r="T2437">
        <v>9</v>
      </c>
      <c r="U2437">
        <v>37</v>
      </c>
      <c r="V2437">
        <v>18</v>
      </c>
      <c r="W2437">
        <v>1955</v>
      </c>
      <c r="X2437">
        <v>1051</v>
      </c>
      <c r="Y2437">
        <v>33</v>
      </c>
      <c r="Z2437">
        <v>176</v>
      </c>
      <c r="AA2437">
        <v>65</v>
      </c>
      <c r="AB2437">
        <v>1003</v>
      </c>
      <c r="AC2437">
        <v>492</v>
      </c>
      <c r="AD2437">
        <v>13</v>
      </c>
      <c r="AE2437">
        <v>51</v>
      </c>
      <c r="AF2437">
        <v>154</v>
      </c>
      <c r="AG2437">
        <v>217</v>
      </c>
      <c r="AH2437">
        <v>92</v>
      </c>
      <c r="AI2437">
        <v>5</v>
      </c>
      <c r="AJ2437">
        <v>24</v>
      </c>
      <c r="AK2437">
        <v>10</v>
      </c>
      <c r="AL2437">
        <v>87</v>
      </c>
      <c r="AM2437">
        <v>65</v>
      </c>
      <c r="AN2437">
        <v>6</v>
      </c>
      <c r="AO2437">
        <v>3</v>
      </c>
      <c r="AP2437">
        <v>0</v>
      </c>
      <c r="AQ2437">
        <v>0</v>
      </c>
      <c r="AR2437">
        <v>0</v>
      </c>
      <c r="AS2437">
        <v>0</v>
      </c>
      <c r="AT2437">
        <v>0</v>
      </c>
      <c r="AU2437">
        <v>0</v>
      </c>
      <c r="AV2437">
        <v>0</v>
      </c>
      <c r="AW2437">
        <v>0</v>
      </c>
      <c r="AX2437">
        <v>0</v>
      </c>
      <c r="AY2437">
        <v>0</v>
      </c>
      <c r="AZ2437">
        <v>0</v>
      </c>
      <c r="BA2437">
        <v>0</v>
      </c>
      <c r="BB2437">
        <v>0</v>
      </c>
      <c r="BC2437">
        <v>0</v>
      </c>
      <c r="BD2437">
        <v>0</v>
      </c>
      <c r="BE2437">
        <v>0</v>
      </c>
      <c r="BF2437">
        <v>0</v>
      </c>
      <c r="BG2437" s="20">
        <v>2</v>
      </c>
      <c r="BH2437" s="20">
        <v>0</v>
      </c>
      <c r="BI2437" s="20">
        <v>117</v>
      </c>
      <c r="BJ2437" s="20">
        <v>11</v>
      </c>
      <c r="BK2437" s="20">
        <v>435</v>
      </c>
      <c r="BL2437" s="20">
        <v>1609</v>
      </c>
      <c r="BM2437" s="20">
        <v>754</v>
      </c>
      <c r="BN2437" s="20">
        <v>168</v>
      </c>
      <c r="BO2437" s="20">
        <v>77</v>
      </c>
      <c r="BP2437" s="20">
        <v>5720</v>
      </c>
      <c r="BQ2437" s="20">
        <v>1717</v>
      </c>
      <c r="BR2437" s="20">
        <v>0</v>
      </c>
      <c r="BS2437" s="20">
        <v>49</v>
      </c>
      <c r="BT2437" s="20">
        <v>325</v>
      </c>
      <c r="BU2437" s="20">
        <v>1520</v>
      </c>
      <c r="BV2437" s="20">
        <v>3502</v>
      </c>
    </row>
    <row r="2438" spans="1:74" x14ac:dyDescent="0.25">
      <c r="A2438" s="20" t="s">
        <v>405</v>
      </c>
      <c r="B2438" s="20" t="s">
        <v>470</v>
      </c>
      <c r="C2438" s="20" t="s">
        <v>643</v>
      </c>
      <c r="D2438" s="1">
        <v>44591</v>
      </c>
      <c r="E2438">
        <v>138</v>
      </c>
      <c r="F2438">
        <v>2</v>
      </c>
      <c r="G2438">
        <v>2</v>
      </c>
      <c r="H2438">
        <v>0</v>
      </c>
      <c r="I2438">
        <v>0</v>
      </c>
      <c r="J2438">
        <v>87</v>
      </c>
      <c r="K2438">
        <v>3</v>
      </c>
      <c r="L2438">
        <v>11</v>
      </c>
      <c r="M2438">
        <v>4</v>
      </c>
      <c r="N2438">
        <v>12</v>
      </c>
      <c r="O2438">
        <v>10</v>
      </c>
      <c r="P2438">
        <v>1</v>
      </c>
      <c r="Q2438">
        <v>0</v>
      </c>
      <c r="R2438">
        <v>503</v>
      </c>
      <c r="S2438">
        <v>367</v>
      </c>
      <c r="T2438">
        <v>9</v>
      </c>
      <c r="U2438">
        <v>37</v>
      </c>
      <c r="V2438">
        <v>18</v>
      </c>
      <c r="W2438">
        <v>1955</v>
      </c>
      <c r="X2438">
        <v>1065</v>
      </c>
      <c r="Y2438">
        <v>33</v>
      </c>
      <c r="Z2438">
        <v>176</v>
      </c>
      <c r="AA2438">
        <v>65</v>
      </c>
      <c r="AB2438">
        <v>1005</v>
      </c>
      <c r="AC2438">
        <v>500</v>
      </c>
      <c r="AD2438">
        <v>13</v>
      </c>
      <c r="AE2438">
        <v>54</v>
      </c>
      <c r="AF2438">
        <v>148</v>
      </c>
      <c r="AG2438">
        <v>216</v>
      </c>
      <c r="AH2438">
        <v>92</v>
      </c>
      <c r="AI2438">
        <v>5</v>
      </c>
      <c r="AJ2438">
        <v>24</v>
      </c>
      <c r="AK2438">
        <v>11</v>
      </c>
      <c r="AL2438">
        <v>88</v>
      </c>
      <c r="AM2438">
        <v>66</v>
      </c>
      <c r="AN2438">
        <v>6</v>
      </c>
      <c r="AO2438">
        <v>3</v>
      </c>
      <c r="AP2438">
        <v>0</v>
      </c>
      <c r="AQ2438">
        <v>0</v>
      </c>
      <c r="AR2438">
        <v>0</v>
      </c>
      <c r="AS2438">
        <v>0</v>
      </c>
      <c r="AT2438">
        <v>0</v>
      </c>
      <c r="AU2438">
        <v>0</v>
      </c>
      <c r="AV2438">
        <v>0</v>
      </c>
      <c r="AW2438">
        <v>0</v>
      </c>
      <c r="AX2438">
        <v>0</v>
      </c>
      <c r="AY2438">
        <v>0</v>
      </c>
      <c r="AZ2438">
        <v>0</v>
      </c>
      <c r="BA2438">
        <v>0</v>
      </c>
      <c r="BB2438">
        <v>0</v>
      </c>
      <c r="BC2438">
        <v>0</v>
      </c>
      <c r="BD2438">
        <v>0</v>
      </c>
      <c r="BE2438">
        <v>0</v>
      </c>
      <c r="BF2438">
        <v>0</v>
      </c>
      <c r="BG2438" s="20">
        <v>2</v>
      </c>
      <c r="BH2438" s="20">
        <v>0</v>
      </c>
      <c r="BI2438" s="20">
        <v>117</v>
      </c>
      <c r="BJ2438" s="20">
        <v>11</v>
      </c>
      <c r="BK2438" s="20">
        <v>434</v>
      </c>
      <c r="BL2438" s="20">
        <v>1614</v>
      </c>
      <c r="BM2438" s="20">
        <v>758</v>
      </c>
      <c r="BN2438" s="20">
        <v>166</v>
      </c>
      <c r="BO2438" s="20">
        <v>78</v>
      </c>
      <c r="BP2438" s="20">
        <v>5703</v>
      </c>
      <c r="BQ2438" s="20">
        <v>1762</v>
      </c>
      <c r="BR2438" s="20">
        <v>0</v>
      </c>
      <c r="BS2438" s="20">
        <v>48</v>
      </c>
      <c r="BT2438" s="20">
        <v>329</v>
      </c>
      <c r="BU2438" s="20">
        <v>1496</v>
      </c>
      <c r="BV2438" s="20">
        <v>3515</v>
      </c>
    </row>
    <row r="2439" spans="1:74" x14ac:dyDescent="0.25">
      <c r="A2439" s="20" t="s">
        <v>405</v>
      </c>
      <c r="B2439" s="20" t="s">
        <v>470</v>
      </c>
      <c r="C2439" s="20" t="s">
        <v>643</v>
      </c>
      <c r="D2439" s="1">
        <v>44599</v>
      </c>
      <c r="E2439">
        <v>138</v>
      </c>
      <c r="F2439">
        <v>2</v>
      </c>
      <c r="G2439">
        <v>2</v>
      </c>
      <c r="H2439">
        <v>0</v>
      </c>
      <c r="I2439">
        <v>0</v>
      </c>
      <c r="J2439">
        <v>88</v>
      </c>
      <c r="K2439">
        <v>3</v>
      </c>
      <c r="L2439">
        <v>11</v>
      </c>
      <c r="M2439">
        <v>4</v>
      </c>
      <c r="N2439">
        <v>12</v>
      </c>
      <c r="O2439">
        <v>10</v>
      </c>
      <c r="P2439">
        <v>1</v>
      </c>
      <c r="Q2439">
        <v>0</v>
      </c>
      <c r="R2439">
        <v>502</v>
      </c>
      <c r="S2439">
        <v>368</v>
      </c>
      <c r="T2439">
        <v>9</v>
      </c>
      <c r="U2439">
        <v>37</v>
      </c>
      <c r="V2439">
        <v>18</v>
      </c>
      <c r="W2439">
        <v>1953</v>
      </c>
      <c r="X2439">
        <v>1066</v>
      </c>
      <c r="Y2439">
        <v>33</v>
      </c>
      <c r="Z2439">
        <v>175</v>
      </c>
      <c r="AA2439">
        <v>67</v>
      </c>
      <c r="AB2439">
        <v>1003</v>
      </c>
      <c r="AC2439">
        <v>502</v>
      </c>
      <c r="AD2439">
        <v>13</v>
      </c>
      <c r="AE2439">
        <v>54</v>
      </c>
      <c r="AF2439">
        <v>148</v>
      </c>
      <c r="AG2439">
        <v>217</v>
      </c>
      <c r="AH2439">
        <v>92</v>
      </c>
      <c r="AI2439">
        <v>5</v>
      </c>
      <c r="AJ2439">
        <v>24</v>
      </c>
      <c r="AK2439">
        <v>12</v>
      </c>
      <c r="AL2439">
        <v>87</v>
      </c>
      <c r="AM2439">
        <v>65</v>
      </c>
      <c r="AN2439">
        <v>6</v>
      </c>
      <c r="AO2439">
        <v>3</v>
      </c>
      <c r="AP2439">
        <v>0</v>
      </c>
      <c r="AQ2439">
        <v>0</v>
      </c>
      <c r="AR2439">
        <v>0</v>
      </c>
      <c r="AS2439">
        <v>0</v>
      </c>
      <c r="AT2439">
        <v>0</v>
      </c>
      <c r="AU2439">
        <v>0</v>
      </c>
      <c r="AV2439">
        <v>0</v>
      </c>
      <c r="AW2439">
        <v>0</v>
      </c>
      <c r="AX2439">
        <v>0</v>
      </c>
      <c r="AY2439">
        <v>0</v>
      </c>
      <c r="AZ2439">
        <v>0</v>
      </c>
      <c r="BA2439">
        <v>0</v>
      </c>
      <c r="BB2439">
        <v>0</v>
      </c>
      <c r="BC2439">
        <v>0</v>
      </c>
      <c r="BD2439">
        <v>0</v>
      </c>
      <c r="BE2439">
        <v>0</v>
      </c>
      <c r="BF2439">
        <v>0</v>
      </c>
      <c r="BG2439" s="20">
        <v>2</v>
      </c>
      <c r="BH2439" s="20">
        <v>0</v>
      </c>
      <c r="BI2439" s="20">
        <v>117</v>
      </c>
      <c r="BJ2439" s="20">
        <v>11</v>
      </c>
      <c r="BK2439" s="20">
        <v>433</v>
      </c>
      <c r="BL2439" s="20">
        <v>1615</v>
      </c>
      <c r="BM2439" s="20">
        <v>756</v>
      </c>
      <c r="BN2439" s="20">
        <v>167</v>
      </c>
      <c r="BO2439" s="20">
        <v>77</v>
      </c>
      <c r="BP2439" s="20">
        <v>5689</v>
      </c>
      <c r="BQ2439" s="20">
        <v>1777</v>
      </c>
      <c r="BR2439" s="20">
        <v>0</v>
      </c>
      <c r="BS2439" s="20">
        <v>49</v>
      </c>
      <c r="BT2439" s="20">
        <v>335</v>
      </c>
      <c r="BU2439" s="20">
        <v>1488</v>
      </c>
      <c r="BV2439" s="20">
        <v>3511</v>
      </c>
    </row>
    <row r="2440" spans="1:74" x14ac:dyDescent="0.25">
      <c r="A2440" s="20" t="s">
        <v>405</v>
      </c>
      <c r="B2440" s="20" t="s">
        <v>470</v>
      </c>
      <c r="C2440" s="20" t="s">
        <v>643</v>
      </c>
      <c r="D2440" s="1">
        <v>44606</v>
      </c>
      <c r="E2440">
        <v>137</v>
      </c>
      <c r="F2440">
        <v>2</v>
      </c>
      <c r="G2440">
        <v>2</v>
      </c>
      <c r="H2440">
        <v>0</v>
      </c>
      <c r="I2440">
        <v>0</v>
      </c>
      <c r="J2440">
        <v>87</v>
      </c>
      <c r="K2440">
        <v>3</v>
      </c>
      <c r="L2440">
        <v>11</v>
      </c>
      <c r="M2440">
        <v>4</v>
      </c>
      <c r="N2440">
        <v>12</v>
      </c>
      <c r="O2440">
        <v>10</v>
      </c>
      <c r="P2440">
        <v>1</v>
      </c>
      <c r="Q2440">
        <v>0</v>
      </c>
      <c r="R2440">
        <v>500</v>
      </c>
      <c r="S2440">
        <v>368</v>
      </c>
      <c r="T2440">
        <v>9</v>
      </c>
      <c r="U2440">
        <v>37</v>
      </c>
      <c r="V2440">
        <v>18</v>
      </c>
      <c r="W2440">
        <v>1959</v>
      </c>
      <c r="X2440">
        <v>1070</v>
      </c>
      <c r="Y2440">
        <v>33</v>
      </c>
      <c r="Z2440">
        <v>173</v>
      </c>
      <c r="AA2440">
        <v>67</v>
      </c>
      <c r="AB2440">
        <v>1000</v>
      </c>
      <c r="AC2440">
        <v>507</v>
      </c>
      <c r="AD2440">
        <v>12</v>
      </c>
      <c r="AE2440">
        <v>53</v>
      </c>
      <c r="AF2440">
        <v>147</v>
      </c>
      <c r="AG2440">
        <v>218</v>
      </c>
      <c r="AH2440">
        <v>91</v>
      </c>
      <c r="AI2440">
        <v>5</v>
      </c>
      <c r="AJ2440">
        <v>24</v>
      </c>
      <c r="AK2440">
        <v>11</v>
      </c>
      <c r="AL2440">
        <v>85</v>
      </c>
      <c r="AM2440">
        <v>64</v>
      </c>
      <c r="AN2440">
        <v>6</v>
      </c>
      <c r="AO2440">
        <v>3</v>
      </c>
      <c r="AP2440">
        <v>0</v>
      </c>
      <c r="AQ2440">
        <v>0</v>
      </c>
      <c r="AR2440">
        <v>0</v>
      </c>
      <c r="AS2440">
        <v>0</v>
      </c>
      <c r="AT2440">
        <v>0</v>
      </c>
      <c r="AU2440">
        <v>0</v>
      </c>
      <c r="AV2440">
        <v>0</v>
      </c>
      <c r="AW2440">
        <v>0</v>
      </c>
      <c r="AX2440">
        <v>0</v>
      </c>
      <c r="AY2440">
        <v>0</v>
      </c>
      <c r="AZ2440">
        <v>0</v>
      </c>
      <c r="BA2440">
        <v>0</v>
      </c>
      <c r="BB2440">
        <v>0</v>
      </c>
      <c r="BC2440">
        <v>0</v>
      </c>
      <c r="BD2440">
        <v>0</v>
      </c>
      <c r="BE2440">
        <v>0</v>
      </c>
      <c r="BF2440">
        <v>0</v>
      </c>
      <c r="BG2440" s="20">
        <v>2</v>
      </c>
      <c r="BH2440" s="20">
        <v>0</v>
      </c>
      <c r="BI2440" s="20">
        <v>116</v>
      </c>
      <c r="BJ2440" s="20">
        <v>11</v>
      </c>
      <c r="BK2440" s="20">
        <v>431</v>
      </c>
      <c r="BL2440" s="20">
        <v>1621</v>
      </c>
      <c r="BM2440" s="20">
        <v>757</v>
      </c>
      <c r="BN2440" s="20">
        <v>168</v>
      </c>
      <c r="BO2440" s="20">
        <v>75</v>
      </c>
      <c r="BP2440" s="20">
        <v>5673</v>
      </c>
      <c r="BQ2440" s="20">
        <v>1781</v>
      </c>
      <c r="BR2440" s="20">
        <v>0</v>
      </c>
      <c r="BS2440" s="20">
        <v>48</v>
      </c>
      <c r="BT2440" s="20">
        <v>337</v>
      </c>
      <c r="BU2440" s="20">
        <v>1479</v>
      </c>
      <c r="BV2440" s="20">
        <v>3507</v>
      </c>
    </row>
    <row r="2441" spans="1:74" x14ac:dyDescent="0.25">
      <c r="A2441" s="20" t="s">
        <v>405</v>
      </c>
      <c r="B2441" s="20" t="s">
        <v>461</v>
      </c>
      <c r="C2441" s="20" t="s">
        <v>644</v>
      </c>
      <c r="D2441" s="1">
        <v>44493</v>
      </c>
      <c r="E2441">
        <v>123</v>
      </c>
      <c r="F2441">
        <v>6</v>
      </c>
      <c r="G2441">
        <v>0</v>
      </c>
      <c r="H2441">
        <v>0</v>
      </c>
      <c r="I2441">
        <v>0</v>
      </c>
      <c r="J2441">
        <v>15</v>
      </c>
      <c r="K2441">
        <v>5</v>
      </c>
      <c r="L2441">
        <v>9</v>
      </c>
      <c r="M2441">
        <v>4</v>
      </c>
      <c r="N2441">
        <v>0</v>
      </c>
      <c r="O2441">
        <v>0</v>
      </c>
      <c r="P2441">
        <v>0</v>
      </c>
      <c r="Q2441">
        <v>0</v>
      </c>
      <c r="R2441">
        <v>651</v>
      </c>
      <c r="S2441">
        <v>0</v>
      </c>
      <c r="T2441">
        <v>214</v>
      </c>
      <c r="U2441">
        <v>41</v>
      </c>
      <c r="V2441">
        <v>4</v>
      </c>
      <c r="W2441">
        <v>2432</v>
      </c>
      <c r="X2441">
        <v>0</v>
      </c>
      <c r="Y2441">
        <v>116</v>
      </c>
      <c r="Z2441">
        <v>255</v>
      </c>
      <c r="AA2441">
        <v>86</v>
      </c>
      <c r="AB2441">
        <v>1306</v>
      </c>
      <c r="AC2441">
        <v>68</v>
      </c>
      <c r="AD2441">
        <v>8</v>
      </c>
      <c r="AE2441">
        <v>103</v>
      </c>
      <c r="AF2441">
        <v>119</v>
      </c>
      <c r="AG2441">
        <v>239</v>
      </c>
      <c r="AH2441">
        <v>0</v>
      </c>
      <c r="AI2441">
        <v>5</v>
      </c>
      <c r="AJ2441">
        <v>25</v>
      </c>
      <c r="AK2441">
        <v>26</v>
      </c>
      <c r="AL2441">
        <v>94</v>
      </c>
      <c r="AM2441">
        <v>0</v>
      </c>
      <c r="AN2441">
        <v>24</v>
      </c>
      <c r="AO2441">
        <v>3</v>
      </c>
      <c r="AP2441">
        <v>0</v>
      </c>
      <c r="AQ2441">
        <v>0</v>
      </c>
      <c r="AR2441">
        <v>1</v>
      </c>
      <c r="AS2441">
        <v>0</v>
      </c>
      <c r="AT2441">
        <v>0</v>
      </c>
      <c r="AU2441">
        <v>0</v>
      </c>
      <c r="AV2441">
        <v>0</v>
      </c>
      <c r="AW2441">
        <v>0</v>
      </c>
      <c r="AX2441">
        <v>0</v>
      </c>
      <c r="AY2441">
        <v>0</v>
      </c>
      <c r="AZ2441">
        <v>0</v>
      </c>
      <c r="BA2441">
        <v>0</v>
      </c>
      <c r="BB2441">
        <v>18</v>
      </c>
      <c r="BC2441">
        <v>19</v>
      </c>
      <c r="BD2441">
        <v>0</v>
      </c>
      <c r="BE2441">
        <v>1</v>
      </c>
      <c r="BF2441">
        <v>3</v>
      </c>
      <c r="BG2441" s="20"/>
      <c r="BH2441" s="20"/>
      <c r="BI2441" s="20"/>
      <c r="BJ2441" s="20"/>
      <c r="BK2441" s="20"/>
      <c r="BL2441" s="20"/>
      <c r="BM2441" s="20"/>
      <c r="BN2441" s="20"/>
      <c r="BO2441" s="20"/>
      <c r="BP2441" s="20"/>
      <c r="BQ2441" s="20"/>
      <c r="BR2441" s="20"/>
      <c r="BS2441" s="20"/>
      <c r="BT2441" s="20"/>
      <c r="BU2441" s="20"/>
      <c r="BV2441" s="20"/>
    </row>
    <row r="2442" spans="1:74" x14ac:dyDescent="0.25">
      <c r="A2442" s="20" t="s">
        <v>405</v>
      </c>
      <c r="B2442" s="20" t="s">
        <v>461</v>
      </c>
      <c r="C2442" s="20" t="s">
        <v>644</v>
      </c>
      <c r="D2442" s="1">
        <v>44500</v>
      </c>
      <c r="E2442">
        <v>123</v>
      </c>
      <c r="F2442">
        <v>6</v>
      </c>
      <c r="G2442">
        <v>0</v>
      </c>
      <c r="H2442">
        <v>0</v>
      </c>
      <c r="I2442">
        <v>0</v>
      </c>
      <c r="J2442">
        <v>19</v>
      </c>
      <c r="K2442">
        <v>5</v>
      </c>
      <c r="L2442">
        <v>9</v>
      </c>
      <c r="M2442">
        <v>4</v>
      </c>
      <c r="N2442">
        <v>0</v>
      </c>
      <c r="O2442">
        <v>0</v>
      </c>
      <c r="P2442">
        <v>0</v>
      </c>
      <c r="Q2442">
        <v>0</v>
      </c>
      <c r="R2442">
        <v>653</v>
      </c>
      <c r="S2442">
        <v>0</v>
      </c>
      <c r="T2442">
        <v>287</v>
      </c>
      <c r="U2442">
        <v>41</v>
      </c>
      <c r="V2442">
        <v>4</v>
      </c>
      <c r="W2442">
        <v>2430</v>
      </c>
      <c r="X2442">
        <v>0</v>
      </c>
      <c r="Y2442">
        <v>155</v>
      </c>
      <c r="Z2442">
        <v>249</v>
      </c>
      <c r="AA2442">
        <v>87</v>
      </c>
      <c r="AB2442">
        <v>1303</v>
      </c>
      <c r="AC2442">
        <v>89</v>
      </c>
      <c r="AD2442">
        <v>8</v>
      </c>
      <c r="AE2442">
        <v>100</v>
      </c>
      <c r="AF2442">
        <v>118</v>
      </c>
      <c r="AG2442">
        <v>238</v>
      </c>
      <c r="AH2442">
        <v>0</v>
      </c>
      <c r="AI2442">
        <v>7</v>
      </c>
      <c r="AJ2442">
        <v>25</v>
      </c>
      <c r="AK2442">
        <v>26</v>
      </c>
      <c r="AL2442">
        <v>94</v>
      </c>
      <c r="AM2442">
        <v>0</v>
      </c>
      <c r="AN2442">
        <v>26</v>
      </c>
      <c r="AO2442">
        <v>3</v>
      </c>
      <c r="AP2442">
        <v>0</v>
      </c>
      <c r="AQ2442">
        <v>0</v>
      </c>
      <c r="AR2442">
        <v>1</v>
      </c>
      <c r="AS2442">
        <v>0</v>
      </c>
      <c r="AT2442">
        <v>0</v>
      </c>
      <c r="AU2442">
        <v>0</v>
      </c>
      <c r="AV2442">
        <v>0</v>
      </c>
      <c r="AW2442">
        <v>0</v>
      </c>
      <c r="AX2442">
        <v>0</v>
      </c>
      <c r="AY2442">
        <v>0</v>
      </c>
      <c r="AZ2442">
        <v>0</v>
      </c>
      <c r="BA2442">
        <v>0</v>
      </c>
      <c r="BB2442">
        <v>18</v>
      </c>
      <c r="BC2442">
        <v>19</v>
      </c>
      <c r="BD2442">
        <v>0</v>
      </c>
      <c r="BE2442">
        <v>1</v>
      </c>
      <c r="BF2442">
        <v>3</v>
      </c>
      <c r="BG2442" s="20"/>
      <c r="BH2442" s="20"/>
      <c r="BI2442" s="20"/>
      <c r="BJ2442" s="20"/>
      <c r="BK2442" s="20"/>
      <c r="BL2442" s="20"/>
      <c r="BM2442" s="20"/>
      <c r="BN2442" s="20"/>
      <c r="BO2442" s="20"/>
      <c r="BP2442" s="20"/>
      <c r="BQ2442" s="20"/>
      <c r="BR2442" s="20"/>
      <c r="BS2442" s="20"/>
      <c r="BT2442" s="20"/>
      <c r="BU2442" s="20"/>
      <c r="BV2442" s="20"/>
    </row>
    <row r="2443" spans="1:74" x14ac:dyDescent="0.25">
      <c r="A2443" s="20" t="s">
        <v>405</v>
      </c>
      <c r="B2443" s="20" t="s">
        <v>461</v>
      </c>
      <c r="C2443" s="20" t="s">
        <v>644</v>
      </c>
      <c r="D2443" s="1">
        <v>44507</v>
      </c>
      <c r="E2443">
        <v>122</v>
      </c>
      <c r="F2443">
        <v>6</v>
      </c>
      <c r="G2443">
        <v>3</v>
      </c>
      <c r="H2443">
        <v>0</v>
      </c>
      <c r="I2443">
        <v>0</v>
      </c>
      <c r="J2443">
        <v>23</v>
      </c>
      <c r="K2443">
        <v>4</v>
      </c>
      <c r="L2443">
        <v>9</v>
      </c>
      <c r="M2443">
        <v>4</v>
      </c>
      <c r="N2443">
        <v>0</v>
      </c>
      <c r="O2443">
        <v>0</v>
      </c>
      <c r="P2443">
        <v>0</v>
      </c>
      <c r="Q2443">
        <v>0</v>
      </c>
      <c r="R2443">
        <v>656</v>
      </c>
      <c r="S2443">
        <v>318</v>
      </c>
      <c r="T2443">
        <v>18</v>
      </c>
      <c r="U2443">
        <v>40</v>
      </c>
      <c r="V2443">
        <v>4</v>
      </c>
      <c r="W2443">
        <v>2433</v>
      </c>
      <c r="X2443">
        <v>187</v>
      </c>
      <c r="Y2443">
        <v>17</v>
      </c>
      <c r="Z2443">
        <v>248</v>
      </c>
      <c r="AA2443">
        <v>81</v>
      </c>
      <c r="AB2443">
        <v>1301</v>
      </c>
      <c r="AC2443">
        <v>103</v>
      </c>
      <c r="AD2443">
        <v>8</v>
      </c>
      <c r="AE2443">
        <v>100</v>
      </c>
      <c r="AF2443">
        <v>117</v>
      </c>
      <c r="AG2443">
        <v>237</v>
      </c>
      <c r="AH2443">
        <v>8</v>
      </c>
      <c r="AI2443">
        <v>1</v>
      </c>
      <c r="AJ2443">
        <v>25</v>
      </c>
      <c r="AK2443">
        <v>26</v>
      </c>
      <c r="AL2443">
        <v>94</v>
      </c>
      <c r="AM2443">
        <v>46</v>
      </c>
      <c r="AN2443">
        <v>3</v>
      </c>
      <c r="AO2443">
        <v>3</v>
      </c>
      <c r="AP2443">
        <v>0</v>
      </c>
      <c r="AQ2443">
        <v>0</v>
      </c>
      <c r="AR2443">
        <v>1</v>
      </c>
      <c r="AS2443">
        <v>0</v>
      </c>
      <c r="AT2443">
        <v>0</v>
      </c>
      <c r="AU2443">
        <v>0</v>
      </c>
      <c r="AV2443">
        <v>0</v>
      </c>
      <c r="AW2443">
        <v>0</v>
      </c>
      <c r="AX2443">
        <v>0</v>
      </c>
      <c r="AY2443">
        <v>0</v>
      </c>
      <c r="AZ2443">
        <v>0</v>
      </c>
      <c r="BA2443">
        <v>0</v>
      </c>
      <c r="BB2443">
        <v>0</v>
      </c>
      <c r="BC2443">
        <v>0</v>
      </c>
      <c r="BD2443">
        <v>0</v>
      </c>
      <c r="BE2443">
        <v>0</v>
      </c>
      <c r="BF2443">
        <v>0</v>
      </c>
      <c r="BG2443" s="20">
        <v>5</v>
      </c>
      <c r="BH2443" s="20">
        <v>0</v>
      </c>
      <c r="BI2443" s="20">
        <v>101</v>
      </c>
      <c r="BJ2443" s="20">
        <v>0</v>
      </c>
      <c r="BK2443" s="20">
        <v>585</v>
      </c>
      <c r="BL2443" s="20">
        <v>1959</v>
      </c>
      <c r="BM2443" s="20">
        <v>1036</v>
      </c>
      <c r="BN2443" s="20">
        <v>168</v>
      </c>
      <c r="BO2443" s="20">
        <v>84</v>
      </c>
      <c r="BP2443" s="20"/>
      <c r="BQ2443" s="20"/>
      <c r="BR2443" s="20"/>
      <c r="BS2443" s="20"/>
      <c r="BT2443" s="20"/>
      <c r="BU2443" s="20"/>
      <c r="BV2443" s="20"/>
    </row>
    <row r="2444" spans="1:74" x14ac:dyDescent="0.25">
      <c r="A2444" s="20" t="s">
        <v>405</v>
      </c>
      <c r="B2444" s="20" t="s">
        <v>461</v>
      </c>
      <c r="C2444" s="20" t="s">
        <v>644</v>
      </c>
      <c r="D2444" s="1">
        <v>44514</v>
      </c>
      <c r="E2444">
        <v>122</v>
      </c>
      <c r="F2444">
        <v>6</v>
      </c>
      <c r="G2444">
        <v>3</v>
      </c>
      <c r="H2444">
        <v>0</v>
      </c>
      <c r="I2444">
        <v>0</v>
      </c>
      <c r="J2444">
        <v>29</v>
      </c>
      <c r="K2444">
        <v>4</v>
      </c>
      <c r="L2444">
        <v>9</v>
      </c>
      <c r="M2444">
        <v>4</v>
      </c>
      <c r="N2444">
        <v>0</v>
      </c>
      <c r="O2444">
        <v>0</v>
      </c>
      <c r="P2444">
        <v>0</v>
      </c>
      <c r="Q2444">
        <v>0</v>
      </c>
      <c r="R2444">
        <v>654</v>
      </c>
      <c r="S2444">
        <v>363</v>
      </c>
      <c r="T2444">
        <v>18</v>
      </c>
      <c r="U2444">
        <v>39</v>
      </c>
      <c r="V2444">
        <v>5</v>
      </c>
      <c r="W2444">
        <v>2429</v>
      </c>
      <c r="X2444">
        <v>287</v>
      </c>
      <c r="Y2444">
        <v>16</v>
      </c>
      <c r="Z2444">
        <v>242</v>
      </c>
      <c r="AA2444">
        <v>77</v>
      </c>
      <c r="AB2444">
        <v>1302</v>
      </c>
      <c r="AC2444">
        <v>151</v>
      </c>
      <c r="AD2444">
        <v>8</v>
      </c>
      <c r="AE2444">
        <v>97</v>
      </c>
      <c r="AF2444">
        <v>119</v>
      </c>
      <c r="AG2444">
        <v>236</v>
      </c>
      <c r="AH2444">
        <v>13</v>
      </c>
      <c r="AI2444">
        <v>1</v>
      </c>
      <c r="AJ2444">
        <v>26</v>
      </c>
      <c r="AK2444">
        <v>26</v>
      </c>
      <c r="AL2444">
        <v>97</v>
      </c>
      <c r="AM2444">
        <v>63</v>
      </c>
      <c r="AN2444">
        <v>3</v>
      </c>
      <c r="AO2444">
        <v>3</v>
      </c>
      <c r="AP2444">
        <v>0</v>
      </c>
      <c r="AQ2444">
        <v>0</v>
      </c>
      <c r="AR2444">
        <v>1</v>
      </c>
      <c r="AS2444">
        <v>0</v>
      </c>
      <c r="AT2444">
        <v>0</v>
      </c>
      <c r="AU2444">
        <v>0</v>
      </c>
      <c r="AV2444">
        <v>0</v>
      </c>
      <c r="AW2444">
        <v>0</v>
      </c>
      <c r="AX2444">
        <v>0</v>
      </c>
      <c r="AY2444">
        <v>0</v>
      </c>
      <c r="AZ2444">
        <v>0</v>
      </c>
      <c r="BA2444">
        <v>0</v>
      </c>
      <c r="BB2444">
        <v>0</v>
      </c>
      <c r="BC2444">
        <v>0</v>
      </c>
      <c r="BD2444">
        <v>0</v>
      </c>
      <c r="BE2444">
        <v>0</v>
      </c>
      <c r="BF2444">
        <v>0</v>
      </c>
      <c r="BG2444" s="20">
        <v>5</v>
      </c>
      <c r="BH2444" s="20">
        <v>0</v>
      </c>
      <c r="BI2444" s="20">
        <v>101</v>
      </c>
      <c r="BJ2444" s="20">
        <v>0</v>
      </c>
      <c r="BK2444" s="20">
        <v>584</v>
      </c>
      <c r="BL2444" s="20">
        <v>1967</v>
      </c>
      <c r="BM2444" s="20">
        <v>1040</v>
      </c>
      <c r="BN2444" s="20">
        <v>167</v>
      </c>
      <c r="BO2444" s="20">
        <v>87</v>
      </c>
      <c r="BP2444" s="20"/>
      <c r="BQ2444" s="20"/>
      <c r="BR2444" s="20"/>
      <c r="BS2444" s="20"/>
      <c r="BT2444" s="20"/>
      <c r="BU2444" s="20"/>
      <c r="BV2444" s="20"/>
    </row>
    <row r="2445" spans="1:74" x14ac:dyDescent="0.25">
      <c r="A2445" s="20" t="s">
        <v>405</v>
      </c>
      <c r="B2445" s="20" t="s">
        <v>461</v>
      </c>
      <c r="C2445" s="20" t="s">
        <v>644</v>
      </c>
      <c r="D2445" s="1">
        <v>44521</v>
      </c>
      <c r="E2445">
        <v>123</v>
      </c>
      <c r="F2445">
        <v>6</v>
      </c>
      <c r="G2445">
        <v>3</v>
      </c>
      <c r="H2445">
        <v>0</v>
      </c>
      <c r="I2445">
        <v>0</v>
      </c>
      <c r="J2445">
        <v>34</v>
      </c>
      <c r="K2445">
        <v>4</v>
      </c>
      <c r="L2445">
        <v>10</v>
      </c>
      <c r="M2445">
        <v>4</v>
      </c>
      <c r="N2445">
        <v>0</v>
      </c>
      <c r="O2445">
        <v>0</v>
      </c>
      <c r="P2445">
        <v>0</v>
      </c>
      <c r="Q2445">
        <v>0</v>
      </c>
      <c r="R2445">
        <v>650</v>
      </c>
      <c r="S2445">
        <v>387</v>
      </c>
      <c r="T2445">
        <v>16</v>
      </c>
      <c r="U2445">
        <v>37</v>
      </c>
      <c r="V2445">
        <v>5</v>
      </c>
      <c r="W2445">
        <v>2430</v>
      </c>
      <c r="X2445">
        <v>407</v>
      </c>
      <c r="Y2445">
        <v>16</v>
      </c>
      <c r="Z2445">
        <v>240</v>
      </c>
      <c r="AA2445">
        <v>74</v>
      </c>
      <c r="AB2445">
        <v>1305</v>
      </c>
      <c r="AC2445">
        <v>190</v>
      </c>
      <c r="AD2445">
        <v>8</v>
      </c>
      <c r="AE2445">
        <v>97</v>
      </c>
      <c r="AF2445">
        <v>119</v>
      </c>
      <c r="AG2445">
        <v>237</v>
      </c>
      <c r="AH2445">
        <v>15</v>
      </c>
      <c r="AI2445">
        <v>1</v>
      </c>
      <c r="AJ2445">
        <v>26</v>
      </c>
      <c r="AK2445">
        <v>26</v>
      </c>
      <c r="AL2445">
        <v>100</v>
      </c>
      <c r="AM2445">
        <v>65</v>
      </c>
      <c r="AN2445">
        <v>3</v>
      </c>
      <c r="AO2445">
        <v>4</v>
      </c>
      <c r="AP2445">
        <v>0</v>
      </c>
      <c r="AQ2445">
        <v>0</v>
      </c>
      <c r="AR2445">
        <v>1</v>
      </c>
      <c r="AS2445">
        <v>0</v>
      </c>
      <c r="AT2445">
        <v>0</v>
      </c>
      <c r="AU2445">
        <v>0</v>
      </c>
      <c r="AV2445">
        <v>0</v>
      </c>
      <c r="AW2445">
        <v>0</v>
      </c>
      <c r="AX2445">
        <v>0</v>
      </c>
      <c r="AY2445">
        <v>0</v>
      </c>
      <c r="AZ2445">
        <v>0</v>
      </c>
      <c r="BA2445">
        <v>0</v>
      </c>
      <c r="BB2445">
        <v>0</v>
      </c>
      <c r="BC2445">
        <v>0</v>
      </c>
      <c r="BD2445">
        <v>0</v>
      </c>
      <c r="BE2445">
        <v>0</v>
      </c>
      <c r="BF2445">
        <v>0</v>
      </c>
      <c r="BG2445" s="20">
        <v>5</v>
      </c>
      <c r="BH2445" s="20">
        <v>0</v>
      </c>
      <c r="BI2445" s="20">
        <v>101</v>
      </c>
      <c r="BJ2445" s="20">
        <v>0</v>
      </c>
      <c r="BK2445" s="20">
        <v>582</v>
      </c>
      <c r="BL2445" s="20">
        <v>1974</v>
      </c>
      <c r="BM2445" s="20">
        <v>1047</v>
      </c>
      <c r="BN2445" s="20">
        <v>170</v>
      </c>
      <c r="BO2445" s="20">
        <v>88</v>
      </c>
      <c r="BP2445" s="20"/>
      <c r="BQ2445" s="20"/>
      <c r="BR2445" s="20"/>
      <c r="BS2445" s="20"/>
      <c r="BT2445" s="20"/>
      <c r="BU2445" s="20"/>
      <c r="BV2445" s="20"/>
    </row>
    <row r="2446" spans="1:74" x14ac:dyDescent="0.25">
      <c r="A2446" s="20" t="s">
        <v>405</v>
      </c>
      <c r="B2446" s="20" t="s">
        <v>461</v>
      </c>
      <c r="C2446" s="20" t="s">
        <v>644</v>
      </c>
      <c r="D2446" s="1">
        <v>44528</v>
      </c>
      <c r="E2446">
        <v>123</v>
      </c>
      <c r="F2446">
        <v>6</v>
      </c>
      <c r="G2446">
        <v>3</v>
      </c>
      <c r="H2446">
        <v>0</v>
      </c>
      <c r="I2446">
        <v>0</v>
      </c>
      <c r="J2446">
        <v>45</v>
      </c>
      <c r="K2446">
        <v>4</v>
      </c>
      <c r="L2446">
        <v>10</v>
      </c>
      <c r="M2446">
        <v>4</v>
      </c>
      <c r="N2446">
        <v>0</v>
      </c>
      <c r="O2446">
        <v>0</v>
      </c>
      <c r="P2446">
        <v>0</v>
      </c>
      <c r="Q2446">
        <v>0</v>
      </c>
      <c r="R2446">
        <v>650</v>
      </c>
      <c r="S2446">
        <v>418</v>
      </c>
      <c r="T2446">
        <v>16</v>
      </c>
      <c r="U2446">
        <v>35</v>
      </c>
      <c r="V2446">
        <v>5</v>
      </c>
      <c r="W2446">
        <v>2438</v>
      </c>
      <c r="X2446">
        <v>655</v>
      </c>
      <c r="Y2446">
        <v>17</v>
      </c>
      <c r="Z2446">
        <v>240</v>
      </c>
      <c r="AA2446">
        <v>73</v>
      </c>
      <c r="AB2446">
        <v>1308</v>
      </c>
      <c r="AC2446">
        <v>288</v>
      </c>
      <c r="AD2446">
        <v>8</v>
      </c>
      <c r="AE2446">
        <v>97</v>
      </c>
      <c r="AF2446">
        <v>119</v>
      </c>
      <c r="AG2446">
        <v>235</v>
      </c>
      <c r="AH2446">
        <v>23</v>
      </c>
      <c r="AI2446">
        <v>1</v>
      </c>
      <c r="AJ2446">
        <v>26</v>
      </c>
      <c r="AK2446">
        <v>24</v>
      </c>
      <c r="AL2446">
        <v>100</v>
      </c>
      <c r="AM2446">
        <v>66</v>
      </c>
      <c r="AN2446">
        <v>3</v>
      </c>
      <c r="AO2446">
        <v>4</v>
      </c>
      <c r="AP2446">
        <v>0</v>
      </c>
      <c r="AQ2446">
        <v>0</v>
      </c>
      <c r="AR2446">
        <v>1</v>
      </c>
      <c r="AS2446">
        <v>0</v>
      </c>
      <c r="AT2446">
        <v>0</v>
      </c>
      <c r="AU2446">
        <v>0</v>
      </c>
      <c r="AV2446">
        <v>0</v>
      </c>
      <c r="AW2446">
        <v>0</v>
      </c>
      <c r="AX2446">
        <v>0</v>
      </c>
      <c r="AY2446">
        <v>0</v>
      </c>
      <c r="AZ2446">
        <v>0</v>
      </c>
      <c r="BA2446">
        <v>0</v>
      </c>
      <c r="BB2446">
        <v>0</v>
      </c>
      <c r="BC2446">
        <v>0</v>
      </c>
      <c r="BD2446">
        <v>0</v>
      </c>
      <c r="BE2446">
        <v>0</v>
      </c>
      <c r="BF2446">
        <v>0</v>
      </c>
      <c r="BG2446" s="20">
        <v>5</v>
      </c>
      <c r="BH2446" s="20">
        <v>0</v>
      </c>
      <c r="BI2446" s="20">
        <v>102</v>
      </c>
      <c r="BJ2446" s="20">
        <v>0</v>
      </c>
      <c r="BK2446" s="20">
        <v>585</v>
      </c>
      <c r="BL2446" s="20">
        <v>1987</v>
      </c>
      <c r="BM2446" s="20">
        <v>1050</v>
      </c>
      <c r="BN2446" s="20">
        <v>169</v>
      </c>
      <c r="BO2446" s="20">
        <v>88</v>
      </c>
      <c r="BP2446" s="20"/>
      <c r="BQ2446" s="20"/>
      <c r="BR2446" s="20"/>
      <c r="BS2446" s="20"/>
      <c r="BT2446" s="20"/>
      <c r="BU2446" s="20"/>
      <c r="BV2446" s="20"/>
    </row>
    <row r="2447" spans="1:74" x14ac:dyDescent="0.25">
      <c r="A2447" s="20" t="s">
        <v>405</v>
      </c>
      <c r="B2447" s="20" t="s">
        <v>461</v>
      </c>
      <c r="C2447" s="20" t="s">
        <v>644</v>
      </c>
      <c r="D2447" s="1">
        <v>44535</v>
      </c>
      <c r="E2447">
        <v>122</v>
      </c>
      <c r="F2447">
        <v>6</v>
      </c>
      <c r="G2447">
        <v>4</v>
      </c>
      <c r="H2447">
        <v>0</v>
      </c>
      <c r="I2447">
        <v>0</v>
      </c>
      <c r="J2447">
        <v>53</v>
      </c>
      <c r="K2447">
        <v>4</v>
      </c>
      <c r="L2447">
        <v>10</v>
      </c>
      <c r="M2447">
        <v>4</v>
      </c>
      <c r="N2447">
        <v>0</v>
      </c>
      <c r="O2447">
        <v>0</v>
      </c>
      <c r="P2447">
        <v>0</v>
      </c>
      <c r="Q2447">
        <v>0</v>
      </c>
      <c r="R2447">
        <v>655</v>
      </c>
      <c r="S2447">
        <v>445</v>
      </c>
      <c r="T2447">
        <v>16</v>
      </c>
      <c r="U2447">
        <v>33</v>
      </c>
      <c r="V2447">
        <v>4</v>
      </c>
      <c r="W2447">
        <v>2428</v>
      </c>
      <c r="X2447">
        <v>800</v>
      </c>
      <c r="Y2447">
        <v>16</v>
      </c>
      <c r="Z2447">
        <v>235</v>
      </c>
      <c r="AA2447">
        <v>71</v>
      </c>
      <c r="AB2447">
        <v>1310</v>
      </c>
      <c r="AC2447">
        <v>376</v>
      </c>
      <c r="AD2447">
        <v>8</v>
      </c>
      <c r="AE2447">
        <v>97</v>
      </c>
      <c r="AF2447">
        <v>117</v>
      </c>
      <c r="AG2447">
        <v>234</v>
      </c>
      <c r="AH2447">
        <v>30</v>
      </c>
      <c r="AI2447">
        <v>1</v>
      </c>
      <c r="AJ2447">
        <v>27</v>
      </c>
      <c r="AK2447">
        <v>23</v>
      </c>
      <c r="AL2447">
        <v>100</v>
      </c>
      <c r="AM2447">
        <v>70</v>
      </c>
      <c r="AN2447">
        <v>3</v>
      </c>
      <c r="AO2447">
        <v>5</v>
      </c>
      <c r="AP2447">
        <v>0</v>
      </c>
      <c r="AQ2447">
        <v>0</v>
      </c>
      <c r="AR2447">
        <v>1</v>
      </c>
      <c r="AS2447">
        <v>0</v>
      </c>
      <c r="AT2447">
        <v>0</v>
      </c>
      <c r="AU2447">
        <v>0</v>
      </c>
      <c r="AV2447">
        <v>0</v>
      </c>
      <c r="AW2447">
        <v>0</v>
      </c>
      <c r="AX2447">
        <v>0</v>
      </c>
      <c r="AY2447">
        <v>0</v>
      </c>
      <c r="AZ2447">
        <v>0</v>
      </c>
      <c r="BA2447">
        <v>0</v>
      </c>
      <c r="BB2447">
        <v>0</v>
      </c>
      <c r="BC2447">
        <v>0</v>
      </c>
      <c r="BD2447">
        <v>0</v>
      </c>
      <c r="BE2447">
        <v>0</v>
      </c>
      <c r="BF2447">
        <v>0</v>
      </c>
      <c r="BG2447" s="20">
        <v>5</v>
      </c>
      <c r="BH2447" s="20">
        <v>0</v>
      </c>
      <c r="BI2447" s="20">
        <v>102</v>
      </c>
      <c r="BJ2447" s="20">
        <v>0</v>
      </c>
      <c r="BK2447" s="20">
        <v>591</v>
      </c>
      <c r="BL2447" s="20">
        <v>1993</v>
      </c>
      <c r="BM2447" s="20">
        <v>1055</v>
      </c>
      <c r="BN2447" s="20">
        <v>169</v>
      </c>
      <c r="BO2447" s="20">
        <v>87</v>
      </c>
      <c r="BP2447" s="20"/>
      <c r="BQ2447" s="20"/>
      <c r="BR2447" s="20"/>
      <c r="BS2447" s="20"/>
      <c r="BT2447" s="20"/>
      <c r="BU2447" s="20"/>
      <c r="BV2447" s="20"/>
    </row>
    <row r="2448" spans="1:74" x14ac:dyDescent="0.25">
      <c r="A2448" s="20" t="s">
        <v>405</v>
      </c>
      <c r="B2448" s="20" t="s">
        <v>461</v>
      </c>
      <c r="C2448" s="20" t="s">
        <v>644</v>
      </c>
      <c r="D2448" s="1">
        <v>44542</v>
      </c>
      <c r="E2448">
        <v>122</v>
      </c>
      <c r="F2448">
        <v>6</v>
      </c>
      <c r="G2448">
        <v>4</v>
      </c>
      <c r="H2448">
        <v>0</v>
      </c>
      <c r="I2448">
        <v>0</v>
      </c>
      <c r="J2448">
        <v>58</v>
      </c>
      <c r="K2448">
        <v>4</v>
      </c>
      <c r="L2448">
        <v>10</v>
      </c>
      <c r="M2448">
        <v>4</v>
      </c>
      <c r="N2448">
        <v>0</v>
      </c>
      <c r="O2448">
        <v>0</v>
      </c>
      <c r="P2448">
        <v>0</v>
      </c>
      <c r="Q2448">
        <v>0</v>
      </c>
      <c r="R2448">
        <v>658</v>
      </c>
      <c r="S2448">
        <v>466</v>
      </c>
      <c r="T2448">
        <v>16</v>
      </c>
      <c r="U2448">
        <v>34</v>
      </c>
      <c r="V2448">
        <v>4</v>
      </c>
      <c r="W2448">
        <v>2430</v>
      </c>
      <c r="X2448">
        <v>930</v>
      </c>
      <c r="Y2448">
        <v>16</v>
      </c>
      <c r="Z2448">
        <v>233</v>
      </c>
      <c r="AA2448">
        <v>73</v>
      </c>
      <c r="AB2448">
        <v>1310</v>
      </c>
      <c r="AC2448">
        <v>457</v>
      </c>
      <c r="AD2448">
        <v>8</v>
      </c>
      <c r="AE2448">
        <v>95</v>
      </c>
      <c r="AF2448">
        <v>116</v>
      </c>
      <c r="AG2448">
        <v>234</v>
      </c>
      <c r="AH2448">
        <v>38</v>
      </c>
      <c r="AI2448">
        <v>1</v>
      </c>
      <c r="AJ2448">
        <v>27</v>
      </c>
      <c r="AK2448">
        <v>23</v>
      </c>
      <c r="AL2448">
        <v>100</v>
      </c>
      <c r="AM2448">
        <v>75</v>
      </c>
      <c r="AN2448">
        <v>3</v>
      </c>
      <c r="AO2448">
        <v>4</v>
      </c>
      <c r="AP2448">
        <v>0</v>
      </c>
      <c r="AQ2448">
        <v>0</v>
      </c>
      <c r="AR2448">
        <v>1</v>
      </c>
      <c r="AS2448">
        <v>0</v>
      </c>
      <c r="AT2448">
        <v>0</v>
      </c>
      <c r="AU2448">
        <v>0</v>
      </c>
      <c r="AV2448">
        <v>0</v>
      </c>
      <c r="AW2448">
        <v>0</v>
      </c>
      <c r="AX2448">
        <v>0</v>
      </c>
      <c r="AY2448">
        <v>0</v>
      </c>
      <c r="AZ2448">
        <v>0</v>
      </c>
      <c r="BA2448">
        <v>0</v>
      </c>
      <c r="BB2448">
        <v>0</v>
      </c>
      <c r="BC2448">
        <v>0</v>
      </c>
      <c r="BD2448">
        <v>0</v>
      </c>
      <c r="BE2448">
        <v>0</v>
      </c>
      <c r="BF2448">
        <v>0</v>
      </c>
      <c r="BG2448" s="20">
        <v>5</v>
      </c>
      <c r="BH2448" s="20">
        <v>0</v>
      </c>
      <c r="BI2448" s="20">
        <v>102</v>
      </c>
      <c r="BJ2448" s="20">
        <v>0</v>
      </c>
      <c r="BK2448" s="20">
        <v>592</v>
      </c>
      <c r="BL2448" s="20">
        <v>1998</v>
      </c>
      <c r="BM2448" s="20">
        <v>1058</v>
      </c>
      <c r="BN2448" s="20">
        <v>169</v>
      </c>
      <c r="BO2448" s="20">
        <v>87</v>
      </c>
      <c r="BP2448" s="20"/>
      <c r="BQ2448" s="20"/>
      <c r="BR2448" s="20"/>
      <c r="BS2448" s="20"/>
      <c r="BT2448" s="20"/>
      <c r="BU2448" s="20"/>
      <c r="BV2448" s="20"/>
    </row>
    <row r="2449" spans="1:74" x14ac:dyDescent="0.25">
      <c r="A2449" s="20" t="s">
        <v>405</v>
      </c>
      <c r="B2449" s="20" t="s">
        <v>461</v>
      </c>
      <c r="C2449" s="20" t="s">
        <v>644</v>
      </c>
      <c r="D2449" s="1">
        <v>44549</v>
      </c>
      <c r="E2449">
        <v>121</v>
      </c>
      <c r="F2449">
        <v>6</v>
      </c>
      <c r="G2449">
        <v>4</v>
      </c>
      <c r="H2449">
        <v>0</v>
      </c>
      <c r="I2449">
        <v>0</v>
      </c>
      <c r="J2449">
        <v>62</v>
      </c>
      <c r="K2449">
        <v>4</v>
      </c>
      <c r="L2449">
        <v>10</v>
      </c>
      <c r="M2449">
        <v>3</v>
      </c>
      <c r="N2449">
        <v>0</v>
      </c>
      <c r="O2449">
        <v>0</v>
      </c>
      <c r="P2449">
        <v>0</v>
      </c>
      <c r="Q2449">
        <v>0</v>
      </c>
      <c r="R2449">
        <v>658</v>
      </c>
      <c r="S2449">
        <v>485</v>
      </c>
      <c r="T2449">
        <v>15</v>
      </c>
      <c r="U2449">
        <v>34</v>
      </c>
      <c r="V2449">
        <v>4</v>
      </c>
      <c r="W2449">
        <v>2426</v>
      </c>
      <c r="X2449">
        <v>1094</v>
      </c>
      <c r="Y2449">
        <v>18</v>
      </c>
      <c r="Z2449">
        <v>228</v>
      </c>
      <c r="AA2449">
        <v>68</v>
      </c>
      <c r="AB2449">
        <v>1309</v>
      </c>
      <c r="AC2449">
        <v>540</v>
      </c>
      <c r="AD2449">
        <v>8</v>
      </c>
      <c r="AE2449">
        <v>92</v>
      </c>
      <c r="AF2449">
        <v>116</v>
      </c>
      <c r="AG2449">
        <v>235</v>
      </c>
      <c r="AH2449">
        <v>56</v>
      </c>
      <c r="AI2449">
        <v>1</v>
      </c>
      <c r="AJ2449">
        <v>27</v>
      </c>
      <c r="AK2449">
        <v>23</v>
      </c>
      <c r="AL2449">
        <v>103</v>
      </c>
      <c r="AM2449">
        <v>77</v>
      </c>
      <c r="AN2449">
        <v>3</v>
      </c>
      <c r="AO2449">
        <v>4</v>
      </c>
      <c r="AP2449">
        <v>0</v>
      </c>
      <c r="AQ2449">
        <v>0</v>
      </c>
      <c r="AR2449">
        <v>1</v>
      </c>
      <c r="AS2449">
        <v>0</v>
      </c>
      <c r="AT2449">
        <v>0</v>
      </c>
      <c r="AU2449">
        <v>0</v>
      </c>
      <c r="AV2449">
        <v>0</v>
      </c>
      <c r="AW2449">
        <v>0</v>
      </c>
      <c r="AX2449">
        <v>0</v>
      </c>
      <c r="AY2449">
        <v>0</v>
      </c>
      <c r="AZ2449">
        <v>0</v>
      </c>
      <c r="BA2449">
        <v>0</v>
      </c>
      <c r="BB2449">
        <v>0</v>
      </c>
      <c r="BC2449">
        <v>0</v>
      </c>
      <c r="BD2449">
        <v>0</v>
      </c>
      <c r="BE2449">
        <v>0</v>
      </c>
      <c r="BF2449">
        <v>0</v>
      </c>
      <c r="BG2449" s="20">
        <v>5</v>
      </c>
      <c r="BH2449" s="20">
        <v>0</v>
      </c>
      <c r="BI2449" s="20">
        <v>101</v>
      </c>
      <c r="BJ2449" s="20">
        <v>0</v>
      </c>
      <c r="BK2449" s="20">
        <v>595</v>
      </c>
      <c r="BL2449" s="20">
        <v>2000</v>
      </c>
      <c r="BM2449" s="20">
        <v>1058</v>
      </c>
      <c r="BN2449" s="20">
        <v>169</v>
      </c>
      <c r="BO2449" s="20">
        <v>90</v>
      </c>
      <c r="BP2449" s="20">
        <v>8756</v>
      </c>
      <c r="BQ2449" s="20">
        <v>1345</v>
      </c>
      <c r="BR2449" s="20">
        <v>0</v>
      </c>
      <c r="BS2449" s="20">
        <v>19</v>
      </c>
      <c r="BT2449" s="20">
        <v>580</v>
      </c>
      <c r="BU2449" s="20">
        <v>2310</v>
      </c>
      <c r="BV2449" s="20">
        <v>5266</v>
      </c>
    </row>
    <row r="2450" spans="1:74" x14ac:dyDescent="0.25">
      <c r="A2450" s="20" t="s">
        <v>405</v>
      </c>
      <c r="B2450" s="20" t="s">
        <v>461</v>
      </c>
      <c r="C2450" s="20" t="s">
        <v>644</v>
      </c>
      <c r="D2450" s="1">
        <v>44558</v>
      </c>
      <c r="E2450">
        <v>122</v>
      </c>
      <c r="F2450">
        <v>6</v>
      </c>
      <c r="G2450">
        <v>4</v>
      </c>
      <c r="H2450">
        <v>0</v>
      </c>
      <c r="I2450">
        <v>0</v>
      </c>
      <c r="J2450">
        <v>66</v>
      </c>
      <c r="K2450">
        <v>3</v>
      </c>
      <c r="L2450">
        <v>10</v>
      </c>
      <c r="M2450">
        <v>2</v>
      </c>
      <c r="N2450">
        <v>0</v>
      </c>
      <c r="O2450">
        <v>0</v>
      </c>
      <c r="P2450">
        <v>0</v>
      </c>
      <c r="Q2450">
        <v>0</v>
      </c>
      <c r="R2450">
        <v>659</v>
      </c>
      <c r="S2450">
        <v>502</v>
      </c>
      <c r="T2450">
        <v>14</v>
      </c>
      <c r="U2450">
        <v>34</v>
      </c>
      <c r="V2450">
        <v>5</v>
      </c>
      <c r="W2450">
        <v>2427</v>
      </c>
      <c r="X2450">
        <v>1242</v>
      </c>
      <c r="Y2450">
        <v>18</v>
      </c>
      <c r="Z2450">
        <v>227</v>
      </c>
      <c r="AA2450">
        <v>69</v>
      </c>
      <c r="AB2450">
        <v>1315</v>
      </c>
      <c r="AC2450">
        <v>623</v>
      </c>
      <c r="AD2450">
        <v>9</v>
      </c>
      <c r="AE2450">
        <v>91</v>
      </c>
      <c r="AF2450">
        <v>114</v>
      </c>
      <c r="AG2450">
        <v>234</v>
      </c>
      <c r="AH2450">
        <v>78</v>
      </c>
      <c r="AI2450">
        <v>1</v>
      </c>
      <c r="AJ2450">
        <v>26</v>
      </c>
      <c r="AK2450">
        <v>23</v>
      </c>
      <c r="AL2450">
        <v>104</v>
      </c>
      <c r="AM2450">
        <v>81</v>
      </c>
      <c r="AN2450">
        <v>3</v>
      </c>
      <c r="AO2450">
        <v>4</v>
      </c>
      <c r="AP2450">
        <v>0</v>
      </c>
      <c r="AQ2450">
        <v>0</v>
      </c>
      <c r="AR2450">
        <v>1</v>
      </c>
      <c r="AS2450">
        <v>0</v>
      </c>
      <c r="AT2450">
        <v>0</v>
      </c>
      <c r="AU2450">
        <v>0</v>
      </c>
      <c r="AV2450">
        <v>0</v>
      </c>
      <c r="AW2450">
        <v>0</v>
      </c>
      <c r="AX2450">
        <v>0</v>
      </c>
      <c r="AY2450">
        <v>0</v>
      </c>
      <c r="AZ2450">
        <v>0</v>
      </c>
      <c r="BA2450">
        <v>0</v>
      </c>
      <c r="BB2450">
        <v>0</v>
      </c>
      <c r="BC2450">
        <v>0</v>
      </c>
      <c r="BD2450">
        <v>0</v>
      </c>
      <c r="BE2450">
        <v>0</v>
      </c>
      <c r="BF2450">
        <v>0</v>
      </c>
      <c r="BG2450" s="20">
        <v>5</v>
      </c>
      <c r="BH2450" s="20">
        <v>0</v>
      </c>
      <c r="BI2450" s="20">
        <v>102</v>
      </c>
      <c r="BJ2450" s="20">
        <v>0</v>
      </c>
      <c r="BK2450" s="20">
        <v>596</v>
      </c>
      <c r="BL2450" s="20">
        <v>2006</v>
      </c>
      <c r="BM2450" s="20">
        <v>1064</v>
      </c>
      <c r="BN2450" s="20">
        <v>171</v>
      </c>
      <c r="BO2450" s="20">
        <v>93</v>
      </c>
      <c r="BP2450" s="20">
        <v>8758</v>
      </c>
      <c r="BQ2450" s="20">
        <v>1943</v>
      </c>
      <c r="BR2450" s="20">
        <v>0</v>
      </c>
      <c r="BS2450" s="20">
        <v>20</v>
      </c>
      <c r="BT2450" s="20">
        <v>576</v>
      </c>
      <c r="BU2450" s="20">
        <v>2287</v>
      </c>
      <c r="BV2450" s="20">
        <v>5318</v>
      </c>
    </row>
    <row r="2451" spans="1:74" x14ac:dyDescent="0.25">
      <c r="A2451" s="20" t="s">
        <v>405</v>
      </c>
      <c r="B2451" s="20" t="s">
        <v>461</v>
      </c>
      <c r="C2451" s="20" t="s">
        <v>644</v>
      </c>
      <c r="D2451" s="1">
        <v>44564</v>
      </c>
      <c r="E2451">
        <v>122</v>
      </c>
      <c r="F2451">
        <v>6</v>
      </c>
      <c r="G2451">
        <v>4</v>
      </c>
      <c r="H2451">
        <v>0</v>
      </c>
      <c r="I2451">
        <v>0</v>
      </c>
      <c r="J2451">
        <v>66</v>
      </c>
      <c r="K2451">
        <v>3</v>
      </c>
      <c r="L2451">
        <v>10</v>
      </c>
      <c r="M2451">
        <v>1</v>
      </c>
      <c r="N2451">
        <v>0</v>
      </c>
      <c r="O2451">
        <v>0</v>
      </c>
      <c r="P2451">
        <v>0</v>
      </c>
      <c r="Q2451">
        <v>0</v>
      </c>
      <c r="R2451">
        <v>665</v>
      </c>
      <c r="S2451">
        <v>512</v>
      </c>
      <c r="T2451">
        <v>14</v>
      </c>
      <c r="U2451">
        <v>34</v>
      </c>
      <c r="V2451">
        <v>8</v>
      </c>
      <c r="W2451">
        <v>2419</v>
      </c>
      <c r="X2451">
        <v>1290</v>
      </c>
      <c r="Y2451">
        <v>17</v>
      </c>
      <c r="Z2451">
        <v>224</v>
      </c>
      <c r="AA2451">
        <v>66</v>
      </c>
      <c r="AB2451">
        <v>1321</v>
      </c>
      <c r="AC2451">
        <v>656</v>
      </c>
      <c r="AD2451">
        <v>9</v>
      </c>
      <c r="AE2451">
        <v>91</v>
      </c>
      <c r="AF2451">
        <v>118</v>
      </c>
      <c r="AG2451">
        <v>235</v>
      </c>
      <c r="AH2451">
        <v>88</v>
      </c>
      <c r="AI2451">
        <v>1</v>
      </c>
      <c r="AJ2451">
        <v>27</v>
      </c>
      <c r="AK2451">
        <v>23</v>
      </c>
      <c r="AL2451">
        <v>104</v>
      </c>
      <c r="AM2451">
        <v>81</v>
      </c>
      <c r="AN2451">
        <v>3</v>
      </c>
      <c r="AO2451">
        <v>4</v>
      </c>
      <c r="AP2451">
        <v>0</v>
      </c>
      <c r="AQ2451">
        <v>0</v>
      </c>
      <c r="AR2451">
        <v>1</v>
      </c>
      <c r="AS2451">
        <v>0</v>
      </c>
      <c r="AT2451">
        <v>0</v>
      </c>
      <c r="AU2451">
        <v>0</v>
      </c>
      <c r="AV2451">
        <v>0</v>
      </c>
      <c r="AW2451">
        <v>0</v>
      </c>
      <c r="AX2451">
        <v>0</v>
      </c>
      <c r="AY2451">
        <v>0</v>
      </c>
      <c r="AZ2451">
        <v>0</v>
      </c>
      <c r="BA2451">
        <v>0</v>
      </c>
      <c r="BB2451">
        <v>0</v>
      </c>
      <c r="BC2451">
        <v>0</v>
      </c>
      <c r="BD2451">
        <v>0</v>
      </c>
      <c r="BE2451">
        <v>0</v>
      </c>
      <c r="BF2451">
        <v>0</v>
      </c>
      <c r="BG2451" s="20">
        <v>5</v>
      </c>
      <c r="BH2451" s="20">
        <v>0</v>
      </c>
      <c r="BI2451" s="20">
        <v>102</v>
      </c>
      <c r="BJ2451" s="20">
        <v>0</v>
      </c>
      <c r="BK2451" s="20">
        <v>599</v>
      </c>
      <c r="BL2451" s="20">
        <v>2007</v>
      </c>
      <c r="BM2451" s="20">
        <v>1065</v>
      </c>
      <c r="BN2451" s="20">
        <v>171</v>
      </c>
      <c r="BO2451" s="20">
        <v>93</v>
      </c>
      <c r="BP2451" s="20">
        <v>8789</v>
      </c>
      <c r="BQ2451" s="20">
        <v>2186</v>
      </c>
      <c r="BR2451" s="20">
        <v>0</v>
      </c>
      <c r="BS2451" s="20">
        <v>20</v>
      </c>
      <c r="BT2451" s="20">
        <v>579</v>
      </c>
      <c r="BU2451" s="20">
        <v>2304</v>
      </c>
      <c r="BV2451" s="20">
        <v>5339</v>
      </c>
    </row>
    <row r="2452" spans="1:74" x14ac:dyDescent="0.25">
      <c r="A2452" s="20" t="s">
        <v>405</v>
      </c>
      <c r="B2452" s="20" t="s">
        <v>461</v>
      </c>
      <c r="C2452" s="20" t="s">
        <v>644</v>
      </c>
      <c r="D2452" s="1">
        <v>44570</v>
      </c>
      <c r="E2452">
        <v>123</v>
      </c>
      <c r="F2452">
        <v>6</v>
      </c>
      <c r="G2452">
        <v>4</v>
      </c>
      <c r="H2452">
        <v>0</v>
      </c>
      <c r="I2452">
        <v>0</v>
      </c>
      <c r="J2452">
        <v>70</v>
      </c>
      <c r="K2452">
        <v>3</v>
      </c>
      <c r="L2452">
        <v>10</v>
      </c>
      <c r="M2452">
        <v>1</v>
      </c>
      <c r="N2452">
        <v>0</v>
      </c>
      <c r="O2452">
        <v>0</v>
      </c>
      <c r="P2452">
        <v>0</v>
      </c>
      <c r="Q2452">
        <v>0</v>
      </c>
      <c r="R2452">
        <v>670</v>
      </c>
      <c r="S2452">
        <v>523</v>
      </c>
      <c r="T2452">
        <v>14</v>
      </c>
      <c r="U2452">
        <v>33</v>
      </c>
      <c r="V2452">
        <v>10</v>
      </c>
      <c r="W2452">
        <v>2419</v>
      </c>
      <c r="X2452">
        <v>1344</v>
      </c>
      <c r="Y2452">
        <v>18</v>
      </c>
      <c r="Z2452">
        <v>220</v>
      </c>
      <c r="AA2452">
        <v>65</v>
      </c>
      <c r="AB2452">
        <v>1323</v>
      </c>
      <c r="AC2452">
        <v>688</v>
      </c>
      <c r="AD2452">
        <v>8</v>
      </c>
      <c r="AE2452">
        <v>90</v>
      </c>
      <c r="AF2452">
        <v>118</v>
      </c>
      <c r="AG2452">
        <v>236</v>
      </c>
      <c r="AH2452">
        <v>94</v>
      </c>
      <c r="AI2452">
        <v>1</v>
      </c>
      <c r="AJ2452">
        <v>26</v>
      </c>
      <c r="AK2452">
        <v>23</v>
      </c>
      <c r="AL2452">
        <v>104</v>
      </c>
      <c r="AM2452">
        <v>82</v>
      </c>
      <c r="AN2452">
        <v>3</v>
      </c>
      <c r="AO2452">
        <v>3</v>
      </c>
      <c r="AP2452">
        <v>0</v>
      </c>
      <c r="AQ2452">
        <v>0</v>
      </c>
      <c r="AR2452">
        <v>1</v>
      </c>
      <c r="AS2452">
        <v>0</v>
      </c>
      <c r="AT2452">
        <v>0</v>
      </c>
      <c r="AU2452">
        <v>0</v>
      </c>
      <c r="AV2452">
        <v>0</v>
      </c>
      <c r="AW2452">
        <v>0</v>
      </c>
      <c r="AX2452">
        <v>0</v>
      </c>
      <c r="AY2452">
        <v>0</v>
      </c>
      <c r="AZ2452">
        <v>0</v>
      </c>
      <c r="BA2452">
        <v>0</v>
      </c>
      <c r="BB2452">
        <v>0</v>
      </c>
      <c r="BC2452">
        <v>0</v>
      </c>
      <c r="BD2452">
        <v>0</v>
      </c>
      <c r="BE2452">
        <v>0</v>
      </c>
      <c r="BF2452">
        <v>0</v>
      </c>
      <c r="BG2452" s="20">
        <v>5</v>
      </c>
      <c r="BH2452" s="20">
        <v>0</v>
      </c>
      <c r="BI2452" s="20">
        <v>103</v>
      </c>
      <c r="BJ2452" s="20">
        <v>0</v>
      </c>
      <c r="BK2452" s="20">
        <v>603</v>
      </c>
      <c r="BL2452" s="20">
        <v>2011</v>
      </c>
      <c r="BM2452" s="20">
        <v>1068</v>
      </c>
      <c r="BN2452" s="20">
        <v>173</v>
      </c>
      <c r="BO2452" s="20">
        <v>94</v>
      </c>
      <c r="BP2452" s="20">
        <v>8825</v>
      </c>
      <c r="BQ2452" s="20">
        <v>2398</v>
      </c>
      <c r="BR2452" s="20">
        <v>0</v>
      </c>
      <c r="BS2452" s="20">
        <v>18</v>
      </c>
      <c r="BT2452" s="20">
        <v>577</v>
      </c>
      <c r="BU2452" s="20">
        <v>2319</v>
      </c>
      <c r="BV2452" s="20">
        <v>5384</v>
      </c>
    </row>
    <row r="2453" spans="1:74" x14ac:dyDescent="0.25">
      <c r="A2453" s="20" t="s">
        <v>405</v>
      </c>
      <c r="B2453" s="20" t="s">
        <v>461</v>
      </c>
      <c r="C2453" s="20" t="s">
        <v>644</v>
      </c>
      <c r="D2453" s="1">
        <v>44577</v>
      </c>
      <c r="E2453">
        <v>122</v>
      </c>
      <c r="F2453">
        <v>6</v>
      </c>
      <c r="G2453">
        <v>4</v>
      </c>
      <c r="H2453">
        <v>0</v>
      </c>
      <c r="I2453">
        <v>0</v>
      </c>
      <c r="J2453">
        <v>72</v>
      </c>
      <c r="K2453">
        <v>2</v>
      </c>
      <c r="L2453">
        <v>9</v>
      </c>
      <c r="M2453">
        <v>1</v>
      </c>
      <c r="N2453">
        <v>0</v>
      </c>
      <c r="O2453">
        <v>0</v>
      </c>
      <c r="P2453">
        <v>0</v>
      </c>
      <c r="Q2453">
        <v>0</v>
      </c>
      <c r="R2453">
        <v>675</v>
      </c>
      <c r="S2453">
        <v>533</v>
      </c>
      <c r="T2453">
        <v>14</v>
      </c>
      <c r="U2453">
        <v>33</v>
      </c>
      <c r="V2453">
        <v>8</v>
      </c>
      <c r="W2453">
        <v>2419</v>
      </c>
      <c r="X2453">
        <v>1390</v>
      </c>
      <c r="Y2453">
        <v>18</v>
      </c>
      <c r="Z2453">
        <v>221</v>
      </c>
      <c r="AA2453">
        <v>64</v>
      </c>
      <c r="AB2453">
        <v>1322</v>
      </c>
      <c r="AC2453">
        <v>714</v>
      </c>
      <c r="AD2453">
        <v>8</v>
      </c>
      <c r="AE2453">
        <v>86</v>
      </c>
      <c r="AF2453">
        <v>118</v>
      </c>
      <c r="AG2453">
        <v>236</v>
      </c>
      <c r="AH2453">
        <v>98</v>
      </c>
      <c r="AI2453">
        <v>1</v>
      </c>
      <c r="AJ2453">
        <v>25</v>
      </c>
      <c r="AK2453">
        <v>23</v>
      </c>
      <c r="AL2453">
        <v>102</v>
      </c>
      <c r="AM2453">
        <v>82</v>
      </c>
      <c r="AN2453">
        <v>3</v>
      </c>
      <c r="AO2453">
        <v>3</v>
      </c>
      <c r="AP2453">
        <v>0</v>
      </c>
      <c r="AQ2453">
        <v>0</v>
      </c>
      <c r="AR2453">
        <v>1</v>
      </c>
      <c r="AS2453">
        <v>0</v>
      </c>
      <c r="AT2453">
        <v>0</v>
      </c>
      <c r="AU2453">
        <v>0</v>
      </c>
      <c r="AV2453">
        <v>0</v>
      </c>
      <c r="AW2453">
        <v>0</v>
      </c>
      <c r="AX2453">
        <v>0</v>
      </c>
      <c r="AY2453">
        <v>0</v>
      </c>
      <c r="AZ2453">
        <v>0</v>
      </c>
      <c r="BA2453">
        <v>0</v>
      </c>
      <c r="BB2453">
        <v>0</v>
      </c>
      <c r="BC2453">
        <v>0</v>
      </c>
      <c r="BD2453">
        <v>0</v>
      </c>
      <c r="BE2453">
        <v>0</v>
      </c>
      <c r="BF2453">
        <v>0</v>
      </c>
      <c r="BG2453" s="20">
        <v>5</v>
      </c>
      <c r="BH2453" s="20">
        <v>0</v>
      </c>
      <c r="BI2453" s="20">
        <v>103</v>
      </c>
      <c r="BJ2453" s="20">
        <v>0</v>
      </c>
      <c r="BK2453" s="20">
        <v>610</v>
      </c>
      <c r="BL2453" s="20">
        <v>2012</v>
      </c>
      <c r="BM2453" s="20">
        <v>1069</v>
      </c>
      <c r="BN2453" s="20">
        <v>174</v>
      </c>
      <c r="BO2453" s="20">
        <v>92</v>
      </c>
      <c r="BP2453" s="20">
        <v>8813</v>
      </c>
      <c r="BQ2453" s="20">
        <v>2545</v>
      </c>
      <c r="BR2453" s="20">
        <v>0</v>
      </c>
      <c r="BS2453" s="20">
        <v>18</v>
      </c>
      <c r="BT2453" s="20">
        <v>569</v>
      </c>
      <c r="BU2453" s="20">
        <v>2302</v>
      </c>
      <c r="BV2453" s="20">
        <v>5391</v>
      </c>
    </row>
    <row r="2454" spans="1:74" x14ac:dyDescent="0.25">
      <c r="A2454" s="20" t="s">
        <v>405</v>
      </c>
      <c r="B2454" s="20" t="s">
        <v>461</v>
      </c>
      <c r="C2454" s="20" t="s">
        <v>644</v>
      </c>
      <c r="D2454" s="1">
        <v>44584</v>
      </c>
      <c r="E2454">
        <v>122</v>
      </c>
      <c r="F2454">
        <v>6</v>
      </c>
      <c r="G2454">
        <v>4</v>
      </c>
      <c r="H2454">
        <v>0</v>
      </c>
      <c r="I2454">
        <v>0</v>
      </c>
      <c r="J2454">
        <v>72</v>
      </c>
      <c r="K2454">
        <v>2</v>
      </c>
      <c r="L2454">
        <v>9</v>
      </c>
      <c r="M2454">
        <v>3</v>
      </c>
      <c r="N2454">
        <v>0</v>
      </c>
      <c r="O2454">
        <v>0</v>
      </c>
      <c r="P2454">
        <v>0</v>
      </c>
      <c r="Q2454">
        <v>0</v>
      </c>
      <c r="R2454">
        <v>675</v>
      </c>
      <c r="S2454">
        <v>537</v>
      </c>
      <c r="T2454">
        <v>14</v>
      </c>
      <c r="U2454">
        <v>33</v>
      </c>
      <c r="V2454">
        <v>8</v>
      </c>
      <c r="W2454">
        <v>2432</v>
      </c>
      <c r="X2454">
        <v>1421</v>
      </c>
      <c r="Y2454">
        <v>18</v>
      </c>
      <c r="Z2454">
        <v>223</v>
      </c>
      <c r="AA2454">
        <v>60</v>
      </c>
      <c r="AB2454">
        <v>1326</v>
      </c>
      <c r="AC2454">
        <v>722</v>
      </c>
      <c r="AD2454">
        <v>8</v>
      </c>
      <c r="AE2454">
        <v>86</v>
      </c>
      <c r="AF2454">
        <v>117</v>
      </c>
      <c r="AG2454">
        <v>237</v>
      </c>
      <c r="AH2454">
        <v>99</v>
      </c>
      <c r="AI2454">
        <v>1</v>
      </c>
      <c r="AJ2454">
        <v>24</v>
      </c>
      <c r="AK2454">
        <v>23</v>
      </c>
      <c r="AL2454">
        <v>102</v>
      </c>
      <c r="AM2454">
        <v>83</v>
      </c>
      <c r="AN2454">
        <v>3</v>
      </c>
      <c r="AO2454">
        <v>3</v>
      </c>
      <c r="AP2454">
        <v>0</v>
      </c>
      <c r="AQ2454">
        <v>0</v>
      </c>
      <c r="AR2454">
        <v>1</v>
      </c>
      <c r="AS2454">
        <v>0</v>
      </c>
      <c r="AT2454">
        <v>0</v>
      </c>
      <c r="AU2454">
        <v>0</v>
      </c>
      <c r="AV2454">
        <v>0</v>
      </c>
      <c r="AW2454">
        <v>0</v>
      </c>
      <c r="AX2454">
        <v>0</v>
      </c>
      <c r="AY2454">
        <v>0</v>
      </c>
      <c r="AZ2454">
        <v>0</v>
      </c>
      <c r="BA2454">
        <v>0</v>
      </c>
      <c r="BB2454">
        <v>0</v>
      </c>
      <c r="BC2454">
        <v>0</v>
      </c>
      <c r="BD2454">
        <v>0</v>
      </c>
      <c r="BE2454">
        <v>0</v>
      </c>
      <c r="BF2454">
        <v>0</v>
      </c>
      <c r="BG2454" s="20">
        <v>5</v>
      </c>
      <c r="BH2454" s="20">
        <v>0</v>
      </c>
      <c r="BI2454" s="20">
        <v>101</v>
      </c>
      <c r="BJ2454" s="20">
        <v>0</v>
      </c>
      <c r="BK2454" s="20">
        <v>610</v>
      </c>
      <c r="BL2454" s="20">
        <v>2029</v>
      </c>
      <c r="BM2454" s="20">
        <v>1073</v>
      </c>
      <c r="BN2454" s="20">
        <v>174</v>
      </c>
      <c r="BO2454" s="20">
        <v>92</v>
      </c>
      <c r="BP2454" s="20">
        <v>8804</v>
      </c>
      <c r="BQ2454" s="20">
        <v>2607</v>
      </c>
      <c r="BR2454" s="20">
        <v>0</v>
      </c>
      <c r="BS2454" s="20">
        <v>18</v>
      </c>
      <c r="BT2454" s="20">
        <v>572</v>
      </c>
      <c r="BU2454" s="20">
        <v>2282</v>
      </c>
      <c r="BV2454" s="20">
        <v>5412</v>
      </c>
    </row>
    <row r="2455" spans="1:74" x14ac:dyDescent="0.25">
      <c r="A2455" s="20" t="s">
        <v>405</v>
      </c>
      <c r="B2455" s="20" t="s">
        <v>461</v>
      </c>
      <c r="C2455" s="20" t="s">
        <v>644</v>
      </c>
      <c r="D2455" s="1">
        <v>44591</v>
      </c>
      <c r="E2455">
        <v>122</v>
      </c>
      <c r="F2455">
        <v>6</v>
      </c>
      <c r="G2455">
        <v>4</v>
      </c>
      <c r="H2455">
        <v>0</v>
      </c>
      <c r="I2455">
        <v>0</v>
      </c>
      <c r="J2455">
        <v>72</v>
      </c>
      <c r="K2455">
        <v>2</v>
      </c>
      <c r="L2455">
        <v>8</v>
      </c>
      <c r="M2455">
        <v>3</v>
      </c>
      <c r="N2455">
        <v>0</v>
      </c>
      <c r="O2455">
        <v>0</v>
      </c>
      <c r="P2455">
        <v>0</v>
      </c>
      <c r="Q2455">
        <v>0</v>
      </c>
      <c r="R2455">
        <v>678</v>
      </c>
      <c r="S2455">
        <v>541</v>
      </c>
      <c r="T2455">
        <v>14</v>
      </c>
      <c r="U2455">
        <v>33</v>
      </c>
      <c r="V2455">
        <v>10</v>
      </c>
      <c r="W2455">
        <v>2429</v>
      </c>
      <c r="X2455">
        <v>1441</v>
      </c>
      <c r="Y2455">
        <v>18</v>
      </c>
      <c r="Z2455">
        <v>221</v>
      </c>
      <c r="AA2455">
        <v>57</v>
      </c>
      <c r="AB2455">
        <v>1324</v>
      </c>
      <c r="AC2455">
        <v>737</v>
      </c>
      <c r="AD2455">
        <v>8</v>
      </c>
      <c r="AE2455">
        <v>87</v>
      </c>
      <c r="AF2455">
        <v>115</v>
      </c>
      <c r="AG2455">
        <v>238</v>
      </c>
      <c r="AH2455">
        <v>100</v>
      </c>
      <c r="AI2455">
        <v>1</v>
      </c>
      <c r="AJ2455">
        <v>24</v>
      </c>
      <c r="AK2455">
        <v>23</v>
      </c>
      <c r="AL2455">
        <v>102</v>
      </c>
      <c r="AM2455">
        <v>83</v>
      </c>
      <c r="AN2455">
        <v>3</v>
      </c>
      <c r="AO2455">
        <v>3</v>
      </c>
      <c r="AP2455">
        <v>0</v>
      </c>
      <c r="AQ2455">
        <v>0</v>
      </c>
      <c r="AR2455">
        <v>1</v>
      </c>
      <c r="AS2455">
        <v>0</v>
      </c>
      <c r="AT2455">
        <v>0</v>
      </c>
      <c r="AU2455">
        <v>0</v>
      </c>
      <c r="AV2455">
        <v>0</v>
      </c>
      <c r="AW2455">
        <v>0</v>
      </c>
      <c r="AX2455">
        <v>0</v>
      </c>
      <c r="AY2455">
        <v>0</v>
      </c>
      <c r="AZ2455">
        <v>0</v>
      </c>
      <c r="BA2455">
        <v>0</v>
      </c>
      <c r="BB2455">
        <v>0</v>
      </c>
      <c r="BC2455">
        <v>0</v>
      </c>
      <c r="BD2455">
        <v>0</v>
      </c>
      <c r="BE2455">
        <v>0</v>
      </c>
      <c r="BF2455">
        <v>0</v>
      </c>
      <c r="BG2455" s="20">
        <v>5</v>
      </c>
      <c r="BH2455" s="20">
        <v>0</v>
      </c>
      <c r="BI2455" s="20">
        <v>101</v>
      </c>
      <c r="BJ2455" s="20">
        <v>0</v>
      </c>
      <c r="BK2455" s="20">
        <v>613</v>
      </c>
      <c r="BL2455" s="20">
        <v>2032</v>
      </c>
      <c r="BM2455" s="20">
        <v>1075</v>
      </c>
      <c r="BN2455" s="20">
        <v>175</v>
      </c>
      <c r="BO2455" s="20">
        <v>92</v>
      </c>
      <c r="BP2455" s="20">
        <v>8798</v>
      </c>
      <c r="BQ2455" s="20">
        <v>2688</v>
      </c>
      <c r="BR2455" s="20">
        <v>0</v>
      </c>
      <c r="BS2455" s="20">
        <v>18</v>
      </c>
      <c r="BT2455" s="20">
        <v>571</v>
      </c>
      <c r="BU2455" s="20">
        <v>2266</v>
      </c>
      <c r="BV2455" s="20">
        <v>5435</v>
      </c>
    </row>
    <row r="2456" spans="1:74" x14ac:dyDescent="0.25">
      <c r="A2456" s="20" t="s">
        <v>405</v>
      </c>
      <c r="B2456" s="20" t="s">
        <v>461</v>
      </c>
      <c r="C2456" s="20" t="s">
        <v>644</v>
      </c>
      <c r="D2456" s="1">
        <v>44599</v>
      </c>
      <c r="E2456">
        <v>121</v>
      </c>
      <c r="F2456">
        <v>6</v>
      </c>
      <c r="G2456">
        <v>4</v>
      </c>
      <c r="H2456">
        <v>0</v>
      </c>
      <c r="I2456">
        <v>0</v>
      </c>
      <c r="J2456">
        <v>71</v>
      </c>
      <c r="K2456">
        <v>2</v>
      </c>
      <c r="L2456">
        <v>8</v>
      </c>
      <c r="M2456">
        <v>3</v>
      </c>
      <c r="N2456">
        <v>0</v>
      </c>
      <c r="O2456">
        <v>0</v>
      </c>
      <c r="P2456">
        <v>0</v>
      </c>
      <c r="Q2456">
        <v>0</v>
      </c>
      <c r="R2456">
        <v>679</v>
      </c>
      <c r="S2456">
        <v>541</v>
      </c>
      <c r="T2456">
        <v>13</v>
      </c>
      <c r="U2456">
        <v>34</v>
      </c>
      <c r="V2456">
        <v>10</v>
      </c>
      <c r="W2456">
        <v>2422</v>
      </c>
      <c r="X2456">
        <v>1449</v>
      </c>
      <c r="Y2456">
        <v>18</v>
      </c>
      <c r="Z2456">
        <v>222</v>
      </c>
      <c r="AA2456">
        <v>52</v>
      </c>
      <c r="AB2456">
        <v>1327</v>
      </c>
      <c r="AC2456">
        <v>742</v>
      </c>
      <c r="AD2456">
        <v>8</v>
      </c>
      <c r="AE2456">
        <v>87</v>
      </c>
      <c r="AF2456">
        <v>116</v>
      </c>
      <c r="AG2456">
        <v>242</v>
      </c>
      <c r="AH2456">
        <v>104</v>
      </c>
      <c r="AI2456">
        <v>1</v>
      </c>
      <c r="AJ2456">
        <v>24</v>
      </c>
      <c r="AK2456">
        <v>22</v>
      </c>
      <c r="AL2456">
        <v>103</v>
      </c>
      <c r="AM2456">
        <v>83</v>
      </c>
      <c r="AN2456">
        <v>4</v>
      </c>
      <c r="AO2456">
        <v>3</v>
      </c>
      <c r="AP2456">
        <v>0</v>
      </c>
      <c r="AQ2456">
        <v>0</v>
      </c>
      <c r="AR2456">
        <v>1</v>
      </c>
      <c r="AS2456">
        <v>0</v>
      </c>
      <c r="AT2456">
        <v>0</v>
      </c>
      <c r="AU2456">
        <v>0</v>
      </c>
      <c r="AV2456">
        <v>0</v>
      </c>
      <c r="AW2456">
        <v>0</v>
      </c>
      <c r="AX2456">
        <v>0</v>
      </c>
      <c r="AY2456">
        <v>0</v>
      </c>
      <c r="AZ2456">
        <v>0</v>
      </c>
      <c r="BA2456">
        <v>0</v>
      </c>
      <c r="BB2456">
        <v>0</v>
      </c>
      <c r="BC2456">
        <v>0</v>
      </c>
      <c r="BD2456">
        <v>0</v>
      </c>
      <c r="BE2456">
        <v>0</v>
      </c>
      <c r="BF2456">
        <v>0</v>
      </c>
      <c r="BG2456" s="20">
        <v>5</v>
      </c>
      <c r="BH2456" s="20">
        <v>0</v>
      </c>
      <c r="BI2456" s="20">
        <v>100</v>
      </c>
      <c r="BJ2456" s="20">
        <v>0</v>
      </c>
      <c r="BK2456" s="20">
        <v>613</v>
      </c>
      <c r="BL2456" s="20">
        <v>2036</v>
      </c>
      <c r="BM2456" s="20">
        <v>1080</v>
      </c>
      <c r="BN2456" s="20">
        <v>178</v>
      </c>
      <c r="BO2456" s="20">
        <v>92</v>
      </c>
      <c r="BP2456" s="20">
        <v>8803</v>
      </c>
      <c r="BQ2456" s="20">
        <v>2735</v>
      </c>
      <c r="BR2456" s="20">
        <v>0</v>
      </c>
      <c r="BS2456" s="20">
        <v>18</v>
      </c>
      <c r="BT2456" s="20">
        <v>574</v>
      </c>
      <c r="BU2456" s="20">
        <v>2250</v>
      </c>
      <c r="BV2456" s="20">
        <v>5450</v>
      </c>
    </row>
    <row r="2457" spans="1:74" x14ac:dyDescent="0.25">
      <c r="A2457" s="20" t="s">
        <v>405</v>
      </c>
      <c r="B2457" s="20" t="s">
        <v>461</v>
      </c>
      <c r="C2457" s="20" t="s">
        <v>644</v>
      </c>
      <c r="D2457" s="1">
        <v>44606</v>
      </c>
      <c r="E2457">
        <v>122</v>
      </c>
      <c r="F2457">
        <v>5</v>
      </c>
      <c r="G2457">
        <v>4</v>
      </c>
      <c r="H2457">
        <v>0</v>
      </c>
      <c r="I2457">
        <v>0</v>
      </c>
      <c r="J2457">
        <v>71</v>
      </c>
      <c r="K2457">
        <v>2</v>
      </c>
      <c r="L2457">
        <v>8</v>
      </c>
      <c r="M2457">
        <v>4</v>
      </c>
      <c r="N2457">
        <v>0</v>
      </c>
      <c r="O2457">
        <v>0</v>
      </c>
      <c r="P2457">
        <v>0</v>
      </c>
      <c r="Q2457">
        <v>0</v>
      </c>
      <c r="R2457">
        <v>680</v>
      </c>
      <c r="S2457">
        <v>544</v>
      </c>
      <c r="T2457">
        <v>13</v>
      </c>
      <c r="U2457">
        <v>34</v>
      </c>
      <c r="V2457">
        <v>11</v>
      </c>
      <c r="W2457">
        <v>2435</v>
      </c>
      <c r="X2457">
        <v>1463</v>
      </c>
      <c r="Y2457">
        <v>18</v>
      </c>
      <c r="Z2457">
        <v>222</v>
      </c>
      <c r="AA2457">
        <v>56</v>
      </c>
      <c r="AB2457">
        <v>1330</v>
      </c>
      <c r="AC2457">
        <v>747</v>
      </c>
      <c r="AD2457">
        <v>8</v>
      </c>
      <c r="AE2457">
        <v>88</v>
      </c>
      <c r="AF2457">
        <v>115</v>
      </c>
      <c r="AG2457">
        <v>243</v>
      </c>
      <c r="AH2457">
        <v>104</v>
      </c>
      <c r="AI2457">
        <v>1</v>
      </c>
      <c r="AJ2457">
        <v>26</v>
      </c>
      <c r="AK2457">
        <v>22</v>
      </c>
      <c r="AL2457">
        <v>104</v>
      </c>
      <c r="AM2457">
        <v>83</v>
      </c>
      <c r="AN2457">
        <v>4</v>
      </c>
      <c r="AO2457">
        <v>3</v>
      </c>
      <c r="AP2457">
        <v>0</v>
      </c>
      <c r="AQ2457">
        <v>0</v>
      </c>
      <c r="AR2457">
        <v>1</v>
      </c>
      <c r="AS2457">
        <v>0</v>
      </c>
      <c r="AT2457">
        <v>0</v>
      </c>
      <c r="AU2457">
        <v>0</v>
      </c>
      <c r="AV2457">
        <v>0</v>
      </c>
      <c r="AW2457">
        <v>0</v>
      </c>
      <c r="AX2457">
        <v>0</v>
      </c>
      <c r="AY2457">
        <v>0</v>
      </c>
      <c r="AZ2457">
        <v>0</v>
      </c>
      <c r="BA2457">
        <v>0</v>
      </c>
      <c r="BB2457">
        <v>0</v>
      </c>
      <c r="BC2457">
        <v>0</v>
      </c>
      <c r="BD2457">
        <v>0</v>
      </c>
      <c r="BE2457">
        <v>0</v>
      </c>
      <c r="BF2457">
        <v>0</v>
      </c>
      <c r="BG2457" s="20">
        <v>4</v>
      </c>
      <c r="BH2457" s="20">
        <v>0</v>
      </c>
      <c r="BI2457" s="20">
        <v>100</v>
      </c>
      <c r="BJ2457" s="20">
        <v>0</v>
      </c>
      <c r="BK2457" s="20">
        <v>613</v>
      </c>
      <c r="BL2457" s="20">
        <v>2045</v>
      </c>
      <c r="BM2457" s="20">
        <v>1081</v>
      </c>
      <c r="BN2457" s="20">
        <v>177</v>
      </c>
      <c r="BO2457" s="20">
        <v>92</v>
      </c>
      <c r="BP2457" s="20">
        <v>8839</v>
      </c>
      <c r="BQ2457" s="20">
        <v>2771</v>
      </c>
      <c r="BR2457" s="20">
        <v>0</v>
      </c>
      <c r="BS2457" s="20">
        <v>18</v>
      </c>
      <c r="BT2457" s="20">
        <v>581</v>
      </c>
      <c r="BU2457" s="20">
        <v>2276</v>
      </c>
      <c r="BV2457" s="20">
        <v>5468</v>
      </c>
    </row>
    <row r="2458" spans="1:74" x14ac:dyDescent="0.25">
      <c r="A2458" s="20" t="s">
        <v>405</v>
      </c>
      <c r="B2458" s="20" t="s">
        <v>406</v>
      </c>
      <c r="C2458" s="20" t="s">
        <v>411</v>
      </c>
      <c r="D2458" s="1">
        <v>44493</v>
      </c>
      <c r="E2458">
        <v>94</v>
      </c>
      <c r="F2458">
        <v>7</v>
      </c>
      <c r="G2458">
        <v>1</v>
      </c>
      <c r="H2458">
        <v>0</v>
      </c>
      <c r="I2458">
        <v>0</v>
      </c>
      <c r="J2458">
        <v>17</v>
      </c>
      <c r="K2458">
        <v>3</v>
      </c>
      <c r="L2458">
        <v>10</v>
      </c>
      <c r="M2458">
        <v>1</v>
      </c>
      <c r="N2458">
        <v>1</v>
      </c>
      <c r="O2458">
        <v>0</v>
      </c>
      <c r="P2458">
        <v>0</v>
      </c>
      <c r="Q2458">
        <v>0</v>
      </c>
      <c r="R2458">
        <v>513</v>
      </c>
      <c r="S2458">
        <v>0</v>
      </c>
      <c r="T2458">
        <v>171</v>
      </c>
      <c r="U2458">
        <v>24</v>
      </c>
      <c r="V2458">
        <v>9</v>
      </c>
      <c r="W2458">
        <v>1525</v>
      </c>
      <c r="X2458">
        <v>0</v>
      </c>
      <c r="Y2458">
        <v>67</v>
      </c>
      <c r="Z2458">
        <v>179</v>
      </c>
      <c r="AA2458">
        <v>41</v>
      </c>
      <c r="AB2458">
        <v>1119</v>
      </c>
      <c r="AC2458">
        <v>50</v>
      </c>
      <c r="AD2458">
        <v>7</v>
      </c>
      <c r="AE2458">
        <v>56</v>
      </c>
      <c r="AF2458">
        <v>255</v>
      </c>
      <c r="AG2458">
        <v>183</v>
      </c>
      <c r="AH2458">
        <v>0</v>
      </c>
      <c r="AI2458">
        <v>4</v>
      </c>
      <c r="AJ2458">
        <v>26</v>
      </c>
      <c r="AK2458">
        <v>21</v>
      </c>
      <c r="AL2458">
        <v>90</v>
      </c>
      <c r="AM2458">
        <v>0</v>
      </c>
      <c r="AN2458">
        <v>11</v>
      </c>
      <c r="AO2458">
        <v>0</v>
      </c>
      <c r="AP2458">
        <v>1</v>
      </c>
      <c r="AQ2458">
        <v>0</v>
      </c>
      <c r="AR2458">
        <v>0</v>
      </c>
      <c r="AS2458">
        <v>0</v>
      </c>
      <c r="AT2458">
        <v>0</v>
      </c>
      <c r="AU2458">
        <v>0</v>
      </c>
      <c r="AV2458">
        <v>0</v>
      </c>
      <c r="AW2458">
        <v>0</v>
      </c>
      <c r="AX2458">
        <v>0</v>
      </c>
      <c r="AY2458">
        <v>0</v>
      </c>
      <c r="AZ2458">
        <v>0</v>
      </c>
      <c r="BA2458">
        <v>0</v>
      </c>
      <c r="BB2458">
        <v>19</v>
      </c>
      <c r="BC2458">
        <v>54</v>
      </c>
      <c r="BD2458">
        <v>0</v>
      </c>
      <c r="BE2458">
        <v>2</v>
      </c>
      <c r="BF2458">
        <v>3</v>
      </c>
      <c r="BG2458" s="20"/>
      <c r="BH2458" s="20"/>
      <c r="BI2458" s="20"/>
      <c r="BJ2458" s="20"/>
      <c r="BK2458" s="20"/>
      <c r="BL2458" s="20"/>
      <c r="BM2458" s="20"/>
      <c r="BN2458" s="20"/>
      <c r="BO2458" s="20"/>
      <c r="BP2458" s="20"/>
      <c r="BQ2458" s="20"/>
      <c r="BR2458" s="20"/>
      <c r="BS2458" s="20"/>
      <c r="BT2458" s="20"/>
      <c r="BU2458" s="20"/>
      <c r="BV2458" s="20"/>
    </row>
    <row r="2459" spans="1:74" x14ac:dyDescent="0.25">
      <c r="A2459" s="20" t="s">
        <v>405</v>
      </c>
      <c r="B2459" s="20" t="s">
        <v>406</v>
      </c>
      <c r="C2459" s="20" t="s">
        <v>411</v>
      </c>
      <c r="D2459" s="1">
        <v>44500</v>
      </c>
      <c r="E2459">
        <v>93</v>
      </c>
      <c r="F2459">
        <v>7</v>
      </c>
      <c r="G2459">
        <v>1</v>
      </c>
      <c r="H2459">
        <v>0</v>
      </c>
      <c r="I2459">
        <v>0</v>
      </c>
      <c r="J2459">
        <v>19</v>
      </c>
      <c r="K2459">
        <v>3</v>
      </c>
      <c r="L2459">
        <v>10</v>
      </c>
      <c r="M2459">
        <v>1</v>
      </c>
      <c r="N2459">
        <v>1</v>
      </c>
      <c r="O2459">
        <v>0</v>
      </c>
      <c r="P2459">
        <v>0</v>
      </c>
      <c r="Q2459">
        <v>0</v>
      </c>
      <c r="R2459">
        <v>514</v>
      </c>
      <c r="S2459">
        <v>0</v>
      </c>
      <c r="T2459">
        <v>215</v>
      </c>
      <c r="U2459">
        <v>24</v>
      </c>
      <c r="V2459">
        <v>9</v>
      </c>
      <c r="W2459">
        <v>1524</v>
      </c>
      <c r="X2459">
        <v>0</v>
      </c>
      <c r="Y2459">
        <v>103</v>
      </c>
      <c r="Z2459">
        <v>178</v>
      </c>
      <c r="AA2459">
        <v>40</v>
      </c>
      <c r="AB2459">
        <v>1123</v>
      </c>
      <c r="AC2459">
        <v>70</v>
      </c>
      <c r="AD2459">
        <v>7</v>
      </c>
      <c r="AE2459">
        <v>55</v>
      </c>
      <c r="AF2459">
        <v>259</v>
      </c>
      <c r="AG2459">
        <v>181</v>
      </c>
      <c r="AH2459">
        <v>0</v>
      </c>
      <c r="AI2459">
        <v>4</v>
      </c>
      <c r="AJ2459">
        <v>25</v>
      </c>
      <c r="AK2459">
        <v>20</v>
      </c>
      <c r="AL2459">
        <v>91</v>
      </c>
      <c r="AM2459">
        <v>0</v>
      </c>
      <c r="AN2459">
        <v>14</v>
      </c>
      <c r="AO2459">
        <v>0</v>
      </c>
      <c r="AP2459">
        <v>1</v>
      </c>
      <c r="AQ2459">
        <v>0</v>
      </c>
      <c r="AR2459">
        <v>0</v>
      </c>
      <c r="AS2459">
        <v>0</v>
      </c>
      <c r="AT2459">
        <v>0</v>
      </c>
      <c r="AU2459">
        <v>0</v>
      </c>
      <c r="AV2459">
        <v>0</v>
      </c>
      <c r="AW2459">
        <v>0</v>
      </c>
      <c r="AX2459">
        <v>0</v>
      </c>
      <c r="AY2459">
        <v>0</v>
      </c>
      <c r="AZ2459">
        <v>0</v>
      </c>
      <c r="BA2459">
        <v>0</v>
      </c>
      <c r="BB2459">
        <v>19</v>
      </c>
      <c r="BC2459">
        <v>54</v>
      </c>
      <c r="BD2459">
        <v>0</v>
      </c>
      <c r="BE2459">
        <v>2</v>
      </c>
      <c r="BF2459">
        <v>3</v>
      </c>
      <c r="BG2459" s="20"/>
      <c r="BH2459" s="20"/>
      <c r="BI2459" s="20"/>
      <c r="BJ2459" s="20"/>
      <c r="BK2459" s="20"/>
      <c r="BL2459" s="20"/>
      <c r="BM2459" s="20"/>
      <c r="BN2459" s="20"/>
      <c r="BO2459" s="20"/>
      <c r="BP2459" s="20"/>
      <c r="BQ2459" s="20"/>
      <c r="BR2459" s="20"/>
      <c r="BS2459" s="20"/>
      <c r="BT2459" s="20"/>
      <c r="BU2459" s="20"/>
      <c r="BV2459" s="20"/>
    </row>
    <row r="2460" spans="1:74" x14ac:dyDescent="0.25">
      <c r="A2460" s="20" t="s">
        <v>405</v>
      </c>
      <c r="B2460" s="20" t="s">
        <v>406</v>
      </c>
      <c r="C2460" s="20" t="s">
        <v>411</v>
      </c>
      <c r="D2460" s="1">
        <v>44507</v>
      </c>
      <c r="E2460">
        <v>93</v>
      </c>
      <c r="F2460">
        <v>7</v>
      </c>
      <c r="G2460">
        <v>1</v>
      </c>
      <c r="H2460">
        <v>0</v>
      </c>
      <c r="I2460">
        <v>0</v>
      </c>
      <c r="J2460">
        <v>22</v>
      </c>
      <c r="K2460">
        <v>3</v>
      </c>
      <c r="L2460">
        <v>10</v>
      </c>
      <c r="M2460">
        <v>0</v>
      </c>
      <c r="N2460">
        <v>0</v>
      </c>
      <c r="O2460">
        <v>0</v>
      </c>
      <c r="P2460">
        <v>0</v>
      </c>
      <c r="Q2460">
        <v>0</v>
      </c>
      <c r="R2460">
        <v>513</v>
      </c>
      <c r="S2460">
        <v>272</v>
      </c>
      <c r="T2460">
        <v>20</v>
      </c>
      <c r="U2460">
        <v>23</v>
      </c>
      <c r="V2460">
        <v>9</v>
      </c>
      <c r="W2460">
        <v>1531</v>
      </c>
      <c r="X2460">
        <v>145</v>
      </c>
      <c r="Y2460">
        <v>53</v>
      </c>
      <c r="Z2460">
        <v>182</v>
      </c>
      <c r="AA2460">
        <v>39</v>
      </c>
      <c r="AB2460">
        <v>1125</v>
      </c>
      <c r="AC2460">
        <v>99</v>
      </c>
      <c r="AD2460">
        <v>8</v>
      </c>
      <c r="AE2460">
        <v>57</v>
      </c>
      <c r="AF2460">
        <v>258</v>
      </c>
      <c r="AG2460">
        <v>180</v>
      </c>
      <c r="AH2460">
        <v>5</v>
      </c>
      <c r="AI2460">
        <v>2</v>
      </c>
      <c r="AJ2460">
        <v>25</v>
      </c>
      <c r="AK2460">
        <v>20</v>
      </c>
      <c r="AL2460">
        <v>91</v>
      </c>
      <c r="AM2460">
        <v>19</v>
      </c>
      <c r="AN2460">
        <v>3</v>
      </c>
      <c r="AO2460">
        <v>0</v>
      </c>
      <c r="AP2460">
        <v>1</v>
      </c>
      <c r="AQ2460">
        <v>0</v>
      </c>
      <c r="AR2460">
        <v>0</v>
      </c>
      <c r="AS2460">
        <v>0</v>
      </c>
      <c r="AT2460">
        <v>0</v>
      </c>
      <c r="AU2460">
        <v>0</v>
      </c>
      <c r="AV2460">
        <v>0</v>
      </c>
      <c r="AW2460">
        <v>0</v>
      </c>
      <c r="AX2460">
        <v>0</v>
      </c>
      <c r="AY2460">
        <v>0</v>
      </c>
      <c r="AZ2460">
        <v>0</v>
      </c>
      <c r="BA2460">
        <v>0</v>
      </c>
      <c r="BB2460">
        <v>0</v>
      </c>
      <c r="BC2460">
        <v>0</v>
      </c>
      <c r="BD2460">
        <v>0</v>
      </c>
      <c r="BE2460">
        <v>0</v>
      </c>
      <c r="BF2460">
        <v>0</v>
      </c>
      <c r="BG2460" s="20">
        <v>7</v>
      </c>
      <c r="BH2460" s="20">
        <v>0</v>
      </c>
      <c r="BI2460" s="20">
        <v>76</v>
      </c>
      <c r="BJ2460" s="20">
        <v>0</v>
      </c>
      <c r="BK2460" s="20">
        <v>455</v>
      </c>
      <c r="BL2460" s="20">
        <v>1204</v>
      </c>
      <c r="BM2460" s="20">
        <v>776</v>
      </c>
      <c r="BN2460" s="20">
        <v>117</v>
      </c>
      <c r="BO2460" s="20">
        <v>85</v>
      </c>
      <c r="BP2460" s="20"/>
      <c r="BQ2460" s="20"/>
      <c r="BR2460" s="20"/>
      <c r="BS2460" s="20"/>
      <c r="BT2460" s="20"/>
      <c r="BU2460" s="20"/>
      <c r="BV2460" s="20"/>
    </row>
    <row r="2461" spans="1:74" x14ac:dyDescent="0.25">
      <c r="A2461" s="20" t="s">
        <v>405</v>
      </c>
      <c r="B2461" s="20" t="s">
        <v>406</v>
      </c>
      <c r="C2461" s="20" t="s">
        <v>411</v>
      </c>
      <c r="D2461" s="1">
        <v>44514</v>
      </c>
      <c r="E2461">
        <v>93</v>
      </c>
      <c r="F2461">
        <v>7</v>
      </c>
      <c r="G2461">
        <v>2</v>
      </c>
      <c r="H2461">
        <v>0</v>
      </c>
      <c r="I2461">
        <v>0</v>
      </c>
      <c r="J2461">
        <v>25</v>
      </c>
      <c r="K2461">
        <v>3</v>
      </c>
      <c r="L2461">
        <v>10</v>
      </c>
      <c r="M2461">
        <v>0</v>
      </c>
      <c r="N2461">
        <v>0</v>
      </c>
      <c r="O2461">
        <v>0</v>
      </c>
      <c r="P2461">
        <v>0</v>
      </c>
      <c r="Q2461">
        <v>0</v>
      </c>
      <c r="R2461">
        <v>512</v>
      </c>
      <c r="S2461">
        <v>294</v>
      </c>
      <c r="T2461">
        <v>20</v>
      </c>
      <c r="U2461">
        <v>24</v>
      </c>
      <c r="V2461">
        <v>7</v>
      </c>
      <c r="W2461">
        <v>1524</v>
      </c>
      <c r="X2461">
        <v>203</v>
      </c>
      <c r="Y2461">
        <v>53</v>
      </c>
      <c r="Z2461">
        <v>181</v>
      </c>
      <c r="AA2461">
        <v>38</v>
      </c>
      <c r="AB2461">
        <v>1125</v>
      </c>
      <c r="AC2461">
        <v>118</v>
      </c>
      <c r="AD2461">
        <v>8</v>
      </c>
      <c r="AE2461">
        <v>57</v>
      </c>
      <c r="AF2461">
        <v>258</v>
      </c>
      <c r="AG2461">
        <v>181</v>
      </c>
      <c r="AH2461">
        <v>5</v>
      </c>
      <c r="AI2461">
        <v>2</v>
      </c>
      <c r="AJ2461">
        <v>27</v>
      </c>
      <c r="AK2461">
        <v>19</v>
      </c>
      <c r="AL2461">
        <v>92</v>
      </c>
      <c r="AM2461">
        <v>37</v>
      </c>
      <c r="AN2461">
        <v>3</v>
      </c>
      <c r="AO2461">
        <v>0</v>
      </c>
      <c r="AP2461">
        <v>1</v>
      </c>
      <c r="AQ2461">
        <v>0</v>
      </c>
      <c r="AR2461">
        <v>0</v>
      </c>
      <c r="AS2461">
        <v>0</v>
      </c>
      <c r="AT2461">
        <v>0</v>
      </c>
      <c r="AU2461">
        <v>0</v>
      </c>
      <c r="AV2461">
        <v>0</v>
      </c>
      <c r="AW2461">
        <v>0</v>
      </c>
      <c r="AX2461">
        <v>0</v>
      </c>
      <c r="AY2461">
        <v>0</v>
      </c>
      <c r="AZ2461">
        <v>0</v>
      </c>
      <c r="BA2461">
        <v>0</v>
      </c>
      <c r="BB2461">
        <v>0</v>
      </c>
      <c r="BC2461">
        <v>0</v>
      </c>
      <c r="BD2461">
        <v>0</v>
      </c>
      <c r="BE2461">
        <v>0</v>
      </c>
      <c r="BF2461">
        <v>0</v>
      </c>
      <c r="BG2461" s="20">
        <v>7</v>
      </c>
      <c r="BH2461" s="20">
        <v>0</v>
      </c>
      <c r="BI2461" s="20">
        <v>76</v>
      </c>
      <c r="BJ2461" s="20">
        <v>0</v>
      </c>
      <c r="BK2461" s="20">
        <v>455</v>
      </c>
      <c r="BL2461" s="20">
        <v>1202</v>
      </c>
      <c r="BM2461" s="20">
        <v>776</v>
      </c>
      <c r="BN2461" s="20">
        <v>118</v>
      </c>
      <c r="BO2461" s="20">
        <v>86</v>
      </c>
      <c r="BP2461" s="20"/>
      <c r="BQ2461" s="20"/>
      <c r="BR2461" s="20"/>
      <c r="BS2461" s="20"/>
      <c r="BT2461" s="20"/>
      <c r="BU2461" s="20"/>
      <c r="BV2461" s="20"/>
    </row>
    <row r="2462" spans="1:74" x14ac:dyDescent="0.25">
      <c r="A2462" s="20" t="s">
        <v>405</v>
      </c>
      <c r="B2462" s="20" t="s">
        <v>406</v>
      </c>
      <c r="C2462" s="20" t="s">
        <v>411</v>
      </c>
      <c r="D2462" s="1">
        <v>44521</v>
      </c>
      <c r="E2462">
        <v>94</v>
      </c>
      <c r="F2462">
        <v>7</v>
      </c>
      <c r="G2462">
        <v>3</v>
      </c>
      <c r="H2462">
        <v>0</v>
      </c>
      <c r="I2462">
        <v>0</v>
      </c>
      <c r="J2462">
        <v>35</v>
      </c>
      <c r="K2462">
        <v>3</v>
      </c>
      <c r="L2462">
        <v>10</v>
      </c>
      <c r="M2462">
        <v>0</v>
      </c>
      <c r="N2462">
        <v>0</v>
      </c>
      <c r="O2462">
        <v>0</v>
      </c>
      <c r="P2462">
        <v>0</v>
      </c>
      <c r="Q2462">
        <v>0</v>
      </c>
      <c r="R2462">
        <v>513</v>
      </c>
      <c r="S2462">
        <v>319</v>
      </c>
      <c r="T2462">
        <v>20</v>
      </c>
      <c r="U2462">
        <v>24</v>
      </c>
      <c r="V2462">
        <v>7</v>
      </c>
      <c r="W2462">
        <v>1523</v>
      </c>
      <c r="X2462">
        <v>352</v>
      </c>
      <c r="Y2462">
        <v>51</v>
      </c>
      <c r="Z2462">
        <v>178</v>
      </c>
      <c r="AA2462">
        <v>38</v>
      </c>
      <c r="AB2462">
        <v>1124</v>
      </c>
      <c r="AC2462">
        <v>155</v>
      </c>
      <c r="AD2462">
        <v>8</v>
      </c>
      <c r="AE2462">
        <v>60</v>
      </c>
      <c r="AF2462">
        <v>254</v>
      </c>
      <c r="AG2462">
        <v>183</v>
      </c>
      <c r="AH2462">
        <v>10</v>
      </c>
      <c r="AI2462">
        <v>2</v>
      </c>
      <c r="AJ2462">
        <v>27</v>
      </c>
      <c r="AK2462">
        <v>19</v>
      </c>
      <c r="AL2462">
        <v>92</v>
      </c>
      <c r="AM2462">
        <v>39</v>
      </c>
      <c r="AN2462">
        <v>3</v>
      </c>
      <c r="AO2462">
        <v>0</v>
      </c>
      <c r="AP2462">
        <v>1</v>
      </c>
      <c r="AQ2462">
        <v>0</v>
      </c>
      <c r="AR2462">
        <v>0</v>
      </c>
      <c r="AS2462">
        <v>0</v>
      </c>
      <c r="AT2462">
        <v>0</v>
      </c>
      <c r="AU2462">
        <v>0</v>
      </c>
      <c r="AV2462">
        <v>0</v>
      </c>
      <c r="AW2462">
        <v>0</v>
      </c>
      <c r="AX2462">
        <v>0</v>
      </c>
      <c r="AY2462">
        <v>0</v>
      </c>
      <c r="AZ2462">
        <v>0</v>
      </c>
      <c r="BA2462">
        <v>0</v>
      </c>
      <c r="BB2462">
        <v>0</v>
      </c>
      <c r="BC2462">
        <v>0</v>
      </c>
      <c r="BD2462">
        <v>0</v>
      </c>
      <c r="BE2462">
        <v>0</v>
      </c>
      <c r="BF2462">
        <v>0</v>
      </c>
      <c r="BG2462" s="20">
        <v>7</v>
      </c>
      <c r="BH2462" s="20">
        <v>0</v>
      </c>
      <c r="BI2462" s="20">
        <v>77</v>
      </c>
      <c r="BJ2462" s="20">
        <v>0</v>
      </c>
      <c r="BK2462" s="20">
        <v>456</v>
      </c>
      <c r="BL2462" s="20">
        <v>1205</v>
      </c>
      <c r="BM2462" s="20">
        <v>774</v>
      </c>
      <c r="BN2462" s="20">
        <v>120</v>
      </c>
      <c r="BO2462" s="20">
        <v>86</v>
      </c>
      <c r="BP2462" s="20"/>
      <c r="BQ2462" s="20"/>
      <c r="BR2462" s="20"/>
      <c r="BS2462" s="20"/>
      <c r="BT2462" s="20"/>
      <c r="BU2462" s="20"/>
      <c r="BV2462" s="20"/>
    </row>
    <row r="2463" spans="1:74" x14ac:dyDescent="0.25">
      <c r="A2463" s="20" t="s">
        <v>405</v>
      </c>
      <c r="B2463" s="20" t="s">
        <v>406</v>
      </c>
      <c r="C2463" s="20" t="s">
        <v>411</v>
      </c>
      <c r="D2463" s="1">
        <v>44528</v>
      </c>
      <c r="E2463">
        <v>95</v>
      </c>
      <c r="F2463">
        <v>7</v>
      </c>
      <c r="G2463">
        <v>3</v>
      </c>
      <c r="H2463">
        <v>0</v>
      </c>
      <c r="I2463">
        <v>0</v>
      </c>
      <c r="J2463">
        <v>41</v>
      </c>
      <c r="K2463">
        <v>3</v>
      </c>
      <c r="L2463">
        <v>10</v>
      </c>
      <c r="M2463">
        <v>1</v>
      </c>
      <c r="N2463">
        <v>0</v>
      </c>
      <c r="O2463">
        <v>0</v>
      </c>
      <c r="P2463">
        <v>0</v>
      </c>
      <c r="Q2463">
        <v>0</v>
      </c>
      <c r="R2463">
        <v>515</v>
      </c>
      <c r="S2463">
        <v>345</v>
      </c>
      <c r="T2463">
        <v>20</v>
      </c>
      <c r="U2463">
        <v>25</v>
      </c>
      <c r="V2463">
        <v>7</v>
      </c>
      <c r="W2463">
        <v>1526</v>
      </c>
      <c r="X2463">
        <v>484</v>
      </c>
      <c r="Y2463">
        <v>50</v>
      </c>
      <c r="Z2463">
        <v>181</v>
      </c>
      <c r="AA2463">
        <v>35</v>
      </c>
      <c r="AB2463">
        <v>1127</v>
      </c>
      <c r="AC2463">
        <v>237</v>
      </c>
      <c r="AD2463">
        <v>8</v>
      </c>
      <c r="AE2463">
        <v>63</v>
      </c>
      <c r="AF2463">
        <v>252</v>
      </c>
      <c r="AG2463">
        <v>182</v>
      </c>
      <c r="AH2463">
        <v>16</v>
      </c>
      <c r="AI2463">
        <v>2</v>
      </c>
      <c r="AJ2463">
        <v>29</v>
      </c>
      <c r="AK2463">
        <v>16</v>
      </c>
      <c r="AL2463">
        <v>92</v>
      </c>
      <c r="AM2463">
        <v>46</v>
      </c>
      <c r="AN2463">
        <v>3</v>
      </c>
      <c r="AO2463">
        <v>0</v>
      </c>
      <c r="AP2463">
        <v>1</v>
      </c>
      <c r="AQ2463">
        <v>0</v>
      </c>
      <c r="AR2463">
        <v>0</v>
      </c>
      <c r="AS2463">
        <v>0</v>
      </c>
      <c r="AT2463">
        <v>0</v>
      </c>
      <c r="AU2463">
        <v>0</v>
      </c>
      <c r="AV2463">
        <v>0</v>
      </c>
      <c r="AW2463">
        <v>0</v>
      </c>
      <c r="AX2463">
        <v>0</v>
      </c>
      <c r="AY2463">
        <v>0</v>
      </c>
      <c r="AZ2463">
        <v>0</v>
      </c>
      <c r="BA2463">
        <v>0</v>
      </c>
      <c r="BB2463">
        <v>0</v>
      </c>
      <c r="BC2463">
        <v>0</v>
      </c>
      <c r="BD2463">
        <v>0</v>
      </c>
      <c r="BE2463">
        <v>0</v>
      </c>
      <c r="BF2463">
        <v>0</v>
      </c>
      <c r="BG2463" s="20">
        <v>7</v>
      </c>
      <c r="BH2463" s="20">
        <v>0</v>
      </c>
      <c r="BI2463" s="20">
        <v>77</v>
      </c>
      <c r="BJ2463" s="20">
        <v>0</v>
      </c>
      <c r="BK2463" s="20">
        <v>457</v>
      </c>
      <c r="BL2463" s="20">
        <v>1212</v>
      </c>
      <c r="BM2463" s="20">
        <v>774</v>
      </c>
      <c r="BN2463" s="20">
        <v>118</v>
      </c>
      <c r="BO2463" s="20">
        <v>86</v>
      </c>
      <c r="BP2463" s="20"/>
      <c r="BQ2463" s="20"/>
      <c r="BR2463" s="20"/>
      <c r="BS2463" s="20"/>
      <c r="BT2463" s="20"/>
      <c r="BU2463" s="20"/>
      <c r="BV2463" s="20"/>
    </row>
    <row r="2464" spans="1:74" x14ac:dyDescent="0.25">
      <c r="A2464" s="20" t="s">
        <v>405</v>
      </c>
      <c r="B2464" s="20" t="s">
        <v>406</v>
      </c>
      <c r="C2464" s="20" t="s">
        <v>411</v>
      </c>
      <c r="D2464" s="1">
        <v>44535</v>
      </c>
      <c r="E2464">
        <v>95</v>
      </c>
      <c r="F2464">
        <v>7</v>
      </c>
      <c r="G2464">
        <v>4</v>
      </c>
      <c r="H2464">
        <v>0</v>
      </c>
      <c r="I2464">
        <v>0</v>
      </c>
      <c r="J2464">
        <v>49</v>
      </c>
      <c r="K2464">
        <v>3</v>
      </c>
      <c r="L2464">
        <v>10</v>
      </c>
      <c r="M2464">
        <v>1</v>
      </c>
      <c r="N2464">
        <v>0</v>
      </c>
      <c r="O2464">
        <v>0</v>
      </c>
      <c r="P2464">
        <v>0</v>
      </c>
      <c r="Q2464">
        <v>0</v>
      </c>
      <c r="R2464">
        <v>514</v>
      </c>
      <c r="S2464">
        <v>366</v>
      </c>
      <c r="T2464">
        <v>20</v>
      </c>
      <c r="U2464">
        <v>25</v>
      </c>
      <c r="V2464">
        <v>7</v>
      </c>
      <c r="W2464">
        <v>1531</v>
      </c>
      <c r="X2464">
        <v>583</v>
      </c>
      <c r="Y2464">
        <v>51</v>
      </c>
      <c r="Z2464">
        <v>180</v>
      </c>
      <c r="AA2464">
        <v>34</v>
      </c>
      <c r="AB2464">
        <v>1129</v>
      </c>
      <c r="AC2464">
        <v>319</v>
      </c>
      <c r="AD2464">
        <v>8</v>
      </c>
      <c r="AE2464">
        <v>64</v>
      </c>
      <c r="AF2464">
        <v>251</v>
      </c>
      <c r="AG2464">
        <v>181</v>
      </c>
      <c r="AH2464">
        <v>21</v>
      </c>
      <c r="AI2464">
        <v>2</v>
      </c>
      <c r="AJ2464">
        <v>29</v>
      </c>
      <c r="AK2464">
        <v>15</v>
      </c>
      <c r="AL2464">
        <v>92</v>
      </c>
      <c r="AM2464">
        <v>52</v>
      </c>
      <c r="AN2464">
        <v>3</v>
      </c>
      <c r="AO2464">
        <v>0</v>
      </c>
      <c r="AP2464">
        <v>1</v>
      </c>
      <c r="AQ2464">
        <v>0</v>
      </c>
      <c r="AR2464">
        <v>0</v>
      </c>
      <c r="AS2464">
        <v>0</v>
      </c>
      <c r="AT2464">
        <v>0</v>
      </c>
      <c r="AU2464">
        <v>0</v>
      </c>
      <c r="AV2464">
        <v>0</v>
      </c>
      <c r="AW2464">
        <v>0</v>
      </c>
      <c r="AX2464">
        <v>0</v>
      </c>
      <c r="AY2464">
        <v>0</v>
      </c>
      <c r="AZ2464">
        <v>0</v>
      </c>
      <c r="BA2464">
        <v>0</v>
      </c>
      <c r="BB2464">
        <v>0</v>
      </c>
      <c r="BC2464">
        <v>0</v>
      </c>
      <c r="BD2464">
        <v>0</v>
      </c>
      <c r="BE2464">
        <v>0</v>
      </c>
      <c r="BF2464">
        <v>0</v>
      </c>
      <c r="BG2464" s="20">
        <v>7</v>
      </c>
      <c r="BH2464" s="20">
        <v>0</v>
      </c>
      <c r="BI2464" s="20">
        <v>77</v>
      </c>
      <c r="BJ2464" s="20">
        <v>0</v>
      </c>
      <c r="BK2464" s="20">
        <v>456</v>
      </c>
      <c r="BL2464" s="20">
        <v>1216</v>
      </c>
      <c r="BM2464" s="20">
        <v>778</v>
      </c>
      <c r="BN2464" s="20">
        <v>119</v>
      </c>
      <c r="BO2464" s="20">
        <v>86</v>
      </c>
      <c r="BP2464" s="20"/>
      <c r="BQ2464" s="20"/>
      <c r="BR2464" s="20"/>
      <c r="BS2464" s="20"/>
      <c r="BT2464" s="20"/>
      <c r="BU2464" s="20"/>
      <c r="BV2464" s="20"/>
    </row>
    <row r="2465" spans="1:74" x14ac:dyDescent="0.25">
      <c r="A2465" s="20" t="s">
        <v>405</v>
      </c>
      <c r="B2465" s="20" t="s">
        <v>406</v>
      </c>
      <c r="C2465" s="20" t="s">
        <v>411</v>
      </c>
      <c r="D2465" s="1">
        <v>44542</v>
      </c>
      <c r="E2465">
        <v>97</v>
      </c>
      <c r="F2465">
        <v>7</v>
      </c>
      <c r="G2465">
        <v>5</v>
      </c>
      <c r="H2465">
        <v>0</v>
      </c>
      <c r="I2465">
        <v>0</v>
      </c>
      <c r="J2465">
        <v>57</v>
      </c>
      <c r="K2465">
        <v>4</v>
      </c>
      <c r="L2465">
        <v>10</v>
      </c>
      <c r="M2465">
        <v>1</v>
      </c>
      <c r="N2465">
        <v>0</v>
      </c>
      <c r="O2465">
        <v>0</v>
      </c>
      <c r="P2465">
        <v>0</v>
      </c>
      <c r="Q2465">
        <v>0</v>
      </c>
      <c r="R2465">
        <v>514</v>
      </c>
      <c r="S2465">
        <v>377</v>
      </c>
      <c r="T2465">
        <v>20</v>
      </c>
      <c r="U2465">
        <v>26</v>
      </c>
      <c r="V2465">
        <v>7</v>
      </c>
      <c r="W2465">
        <v>1532</v>
      </c>
      <c r="X2465">
        <v>658</v>
      </c>
      <c r="Y2465">
        <v>49</v>
      </c>
      <c r="Z2465">
        <v>178</v>
      </c>
      <c r="AA2465">
        <v>33</v>
      </c>
      <c r="AB2465">
        <v>1131</v>
      </c>
      <c r="AC2465">
        <v>394</v>
      </c>
      <c r="AD2465">
        <v>8</v>
      </c>
      <c r="AE2465">
        <v>65</v>
      </c>
      <c r="AF2465">
        <v>249</v>
      </c>
      <c r="AG2465">
        <v>181</v>
      </c>
      <c r="AH2465">
        <v>24</v>
      </c>
      <c r="AI2465">
        <v>2</v>
      </c>
      <c r="AJ2465">
        <v>28</v>
      </c>
      <c r="AK2465">
        <v>15</v>
      </c>
      <c r="AL2465">
        <v>93</v>
      </c>
      <c r="AM2465">
        <v>63</v>
      </c>
      <c r="AN2465">
        <v>3</v>
      </c>
      <c r="AO2465">
        <v>0</v>
      </c>
      <c r="AP2465">
        <v>1</v>
      </c>
      <c r="AQ2465">
        <v>0</v>
      </c>
      <c r="AR2465">
        <v>0</v>
      </c>
      <c r="AS2465">
        <v>0</v>
      </c>
      <c r="AT2465">
        <v>0</v>
      </c>
      <c r="AU2465">
        <v>0</v>
      </c>
      <c r="AV2465">
        <v>0</v>
      </c>
      <c r="AW2465">
        <v>0</v>
      </c>
      <c r="AX2465">
        <v>0</v>
      </c>
      <c r="AY2465">
        <v>0</v>
      </c>
      <c r="AZ2465">
        <v>0</v>
      </c>
      <c r="BA2465">
        <v>0</v>
      </c>
      <c r="BB2465">
        <v>0</v>
      </c>
      <c r="BC2465">
        <v>0</v>
      </c>
      <c r="BD2465">
        <v>0</v>
      </c>
      <c r="BE2465">
        <v>0</v>
      </c>
      <c r="BF2465">
        <v>0</v>
      </c>
      <c r="BG2465" s="20">
        <v>7</v>
      </c>
      <c r="BH2465" s="20">
        <v>0</v>
      </c>
      <c r="BI2465" s="20">
        <v>79</v>
      </c>
      <c r="BJ2465" s="20">
        <v>0</v>
      </c>
      <c r="BK2465" s="20">
        <v>455</v>
      </c>
      <c r="BL2465" s="20">
        <v>1219</v>
      </c>
      <c r="BM2465" s="20">
        <v>781</v>
      </c>
      <c r="BN2465" s="20">
        <v>119</v>
      </c>
      <c r="BO2465" s="20">
        <v>87</v>
      </c>
      <c r="BP2465" s="20"/>
      <c r="BQ2465" s="20"/>
      <c r="BR2465" s="20"/>
      <c r="BS2465" s="20"/>
      <c r="BT2465" s="20"/>
      <c r="BU2465" s="20"/>
      <c r="BV2465" s="20"/>
    </row>
    <row r="2466" spans="1:74" x14ac:dyDescent="0.25">
      <c r="A2466" s="20" t="s">
        <v>405</v>
      </c>
      <c r="B2466" s="20" t="s">
        <v>406</v>
      </c>
      <c r="C2466" s="20" t="s">
        <v>411</v>
      </c>
      <c r="D2466" s="1">
        <v>44549</v>
      </c>
      <c r="E2466">
        <v>97</v>
      </c>
      <c r="F2466">
        <v>7</v>
      </c>
      <c r="G2466">
        <v>6</v>
      </c>
      <c r="H2466">
        <v>0</v>
      </c>
      <c r="I2466">
        <v>0</v>
      </c>
      <c r="J2466">
        <v>60</v>
      </c>
      <c r="K2466">
        <v>4</v>
      </c>
      <c r="L2466">
        <v>10</v>
      </c>
      <c r="M2466">
        <v>1</v>
      </c>
      <c r="N2466">
        <v>0</v>
      </c>
      <c r="O2466">
        <v>0</v>
      </c>
      <c r="P2466">
        <v>0</v>
      </c>
      <c r="Q2466">
        <v>0</v>
      </c>
      <c r="R2466">
        <v>516</v>
      </c>
      <c r="S2466">
        <v>389</v>
      </c>
      <c r="T2466">
        <v>20</v>
      </c>
      <c r="U2466">
        <v>28</v>
      </c>
      <c r="V2466">
        <v>6</v>
      </c>
      <c r="W2466">
        <v>1539</v>
      </c>
      <c r="X2466">
        <v>731</v>
      </c>
      <c r="Y2466">
        <v>49</v>
      </c>
      <c r="Z2466">
        <v>174</v>
      </c>
      <c r="AA2466">
        <v>36</v>
      </c>
      <c r="AB2466">
        <v>1134</v>
      </c>
      <c r="AC2466">
        <v>466</v>
      </c>
      <c r="AD2466">
        <v>8</v>
      </c>
      <c r="AE2466">
        <v>64</v>
      </c>
      <c r="AF2466">
        <v>249</v>
      </c>
      <c r="AG2466">
        <v>183</v>
      </c>
      <c r="AH2466">
        <v>42</v>
      </c>
      <c r="AI2466">
        <v>2</v>
      </c>
      <c r="AJ2466">
        <v>28</v>
      </c>
      <c r="AK2466">
        <v>15</v>
      </c>
      <c r="AL2466">
        <v>92</v>
      </c>
      <c r="AM2466">
        <v>66</v>
      </c>
      <c r="AN2466">
        <v>3</v>
      </c>
      <c r="AO2466">
        <v>0</v>
      </c>
      <c r="AP2466">
        <v>1</v>
      </c>
      <c r="AQ2466">
        <v>0</v>
      </c>
      <c r="AR2466">
        <v>0</v>
      </c>
      <c r="AS2466">
        <v>0</v>
      </c>
      <c r="AT2466">
        <v>0</v>
      </c>
      <c r="AU2466">
        <v>0</v>
      </c>
      <c r="AV2466">
        <v>0</v>
      </c>
      <c r="AW2466">
        <v>0</v>
      </c>
      <c r="AX2466">
        <v>0</v>
      </c>
      <c r="AY2466">
        <v>0</v>
      </c>
      <c r="AZ2466">
        <v>0</v>
      </c>
      <c r="BA2466">
        <v>0</v>
      </c>
      <c r="BB2466">
        <v>0</v>
      </c>
      <c r="BC2466">
        <v>0</v>
      </c>
      <c r="BD2466">
        <v>0</v>
      </c>
      <c r="BE2466">
        <v>0</v>
      </c>
      <c r="BF2466">
        <v>0</v>
      </c>
      <c r="BG2466" s="20">
        <v>7</v>
      </c>
      <c r="BH2466" s="20">
        <v>0</v>
      </c>
      <c r="BI2466" s="20">
        <v>79</v>
      </c>
      <c r="BJ2466" s="20">
        <v>0</v>
      </c>
      <c r="BK2466" s="20">
        <v>455</v>
      </c>
      <c r="BL2466" s="20">
        <v>1227</v>
      </c>
      <c r="BM2466" s="20">
        <v>783</v>
      </c>
      <c r="BN2466" s="20">
        <v>121</v>
      </c>
      <c r="BO2466" s="20">
        <v>86</v>
      </c>
      <c r="BP2466" s="20">
        <v>6290</v>
      </c>
      <c r="BQ2466" s="20">
        <v>996</v>
      </c>
      <c r="BR2466" s="20">
        <v>0</v>
      </c>
      <c r="BS2466" s="20">
        <v>31</v>
      </c>
      <c r="BT2466" s="20">
        <v>471</v>
      </c>
      <c r="BU2466" s="20">
        <v>2161</v>
      </c>
      <c r="BV2466" s="20">
        <v>3308</v>
      </c>
    </row>
    <row r="2467" spans="1:74" x14ac:dyDescent="0.25">
      <c r="A2467" s="20" t="s">
        <v>405</v>
      </c>
      <c r="B2467" s="20" t="s">
        <v>406</v>
      </c>
      <c r="C2467" s="20" t="s">
        <v>411</v>
      </c>
      <c r="D2467" s="1">
        <v>44558</v>
      </c>
      <c r="E2467">
        <v>97</v>
      </c>
      <c r="F2467">
        <v>7</v>
      </c>
      <c r="G2467">
        <v>6</v>
      </c>
      <c r="H2467">
        <v>0</v>
      </c>
      <c r="I2467">
        <v>0</v>
      </c>
      <c r="J2467">
        <v>62</v>
      </c>
      <c r="K2467">
        <v>4</v>
      </c>
      <c r="L2467">
        <v>11</v>
      </c>
      <c r="M2467">
        <v>1</v>
      </c>
      <c r="N2467">
        <v>0</v>
      </c>
      <c r="O2467">
        <v>0</v>
      </c>
      <c r="P2467">
        <v>0</v>
      </c>
      <c r="Q2467">
        <v>0</v>
      </c>
      <c r="R2467">
        <v>516</v>
      </c>
      <c r="S2467">
        <v>394</v>
      </c>
      <c r="T2467">
        <v>20</v>
      </c>
      <c r="U2467">
        <v>28</v>
      </c>
      <c r="V2467">
        <v>7</v>
      </c>
      <c r="W2467">
        <v>1525</v>
      </c>
      <c r="X2467">
        <v>802</v>
      </c>
      <c r="Y2467">
        <v>48</v>
      </c>
      <c r="Z2467">
        <v>169</v>
      </c>
      <c r="AA2467">
        <v>37</v>
      </c>
      <c r="AB2467">
        <v>1128</v>
      </c>
      <c r="AC2467">
        <v>520</v>
      </c>
      <c r="AD2467">
        <v>7</v>
      </c>
      <c r="AE2467">
        <v>62</v>
      </c>
      <c r="AF2467">
        <v>247</v>
      </c>
      <c r="AG2467">
        <v>182</v>
      </c>
      <c r="AH2467">
        <v>52</v>
      </c>
      <c r="AI2467">
        <v>2</v>
      </c>
      <c r="AJ2467">
        <v>27</v>
      </c>
      <c r="AK2467">
        <v>15</v>
      </c>
      <c r="AL2467">
        <v>91</v>
      </c>
      <c r="AM2467">
        <v>66</v>
      </c>
      <c r="AN2467">
        <v>3</v>
      </c>
      <c r="AO2467">
        <v>0</v>
      </c>
      <c r="AP2467">
        <v>1</v>
      </c>
      <c r="AQ2467">
        <v>0</v>
      </c>
      <c r="AR2467">
        <v>0</v>
      </c>
      <c r="AS2467">
        <v>0</v>
      </c>
      <c r="AT2467">
        <v>0</v>
      </c>
      <c r="AU2467">
        <v>0</v>
      </c>
      <c r="AV2467">
        <v>0</v>
      </c>
      <c r="AW2467">
        <v>0</v>
      </c>
      <c r="AX2467">
        <v>0</v>
      </c>
      <c r="AY2467">
        <v>0</v>
      </c>
      <c r="AZ2467">
        <v>0</v>
      </c>
      <c r="BA2467">
        <v>0</v>
      </c>
      <c r="BB2467">
        <v>0</v>
      </c>
      <c r="BC2467">
        <v>0</v>
      </c>
      <c r="BD2467">
        <v>0</v>
      </c>
      <c r="BE2467">
        <v>0</v>
      </c>
      <c r="BF2467">
        <v>0</v>
      </c>
      <c r="BG2467" s="20">
        <v>7</v>
      </c>
      <c r="BH2467" s="20">
        <v>0</v>
      </c>
      <c r="BI2467" s="20">
        <v>78</v>
      </c>
      <c r="BJ2467" s="20">
        <v>0</v>
      </c>
      <c r="BK2467" s="20">
        <v>454</v>
      </c>
      <c r="BL2467" s="20">
        <v>1223</v>
      </c>
      <c r="BM2467" s="20">
        <v>781</v>
      </c>
      <c r="BN2467" s="20">
        <v>122</v>
      </c>
      <c r="BO2467" s="20">
        <v>86</v>
      </c>
      <c r="BP2467" s="20">
        <v>6289</v>
      </c>
      <c r="BQ2467" s="20">
        <v>1350</v>
      </c>
      <c r="BR2467" s="20">
        <v>0</v>
      </c>
      <c r="BS2467" s="20">
        <v>30</v>
      </c>
      <c r="BT2467" s="20">
        <v>460</v>
      </c>
      <c r="BU2467" s="20">
        <v>2143</v>
      </c>
      <c r="BV2467" s="20">
        <v>3329</v>
      </c>
    </row>
    <row r="2468" spans="1:74" x14ac:dyDescent="0.25">
      <c r="A2468" s="20" t="s">
        <v>405</v>
      </c>
      <c r="B2468" s="20" t="s">
        <v>406</v>
      </c>
      <c r="C2468" s="20" t="s">
        <v>411</v>
      </c>
      <c r="D2468" s="1">
        <v>44564</v>
      </c>
      <c r="E2468">
        <v>98</v>
      </c>
      <c r="F2468">
        <v>7</v>
      </c>
      <c r="G2468">
        <v>6</v>
      </c>
      <c r="H2468">
        <v>0</v>
      </c>
      <c r="I2468">
        <v>0</v>
      </c>
      <c r="J2468">
        <v>64</v>
      </c>
      <c r="K2468">
        <v>4</v>
      </c>
      <c r="L2468">
        <v>11</v>
      </c>
      <c r="M2468">
        <v>1</v>
      </c>
      <c r="N2468">
        <v>0</v>
      </c>
      <c r="O2468">
        <v>0</v>
      </c>
      <c r="P2468">
        <v>0</v>
      </c>
      <c r="Q2468">
        <v>0</v>
      </c>
      <c r="R2468">
        <v>516</v>
      </c>
      <c r="S2468">
        <v>398</v>
      </c>
      <c r="T2468">
        <v>20</v>
      </c>
      <c r="U2468">
        <v>29</v>
      </c>
      <c r="V2468">
        <v>7</v>
      </c>
      <c r="W2468">
        <v>1519</v>
      </c>
      <c r="X2468">
        <v>830</v>
      </c>
      <c r="Y2468">
        <v>47</v>
      </c>
      <c r="Z2468">
        <v>167</v>
      </c>
      <c r="AA2468">
        <v>35</v>
      </c>
      <c r="AB2468">
        <v>1128</v>
      </c>
      <c r="AC2468">
        <v>540</v>
      </c>
      <c r="AD2468">
        <v>7</v>
      </c>
      <c r="AE2468">
        <v>64</v>
      </c>
      <c r="AF2468">
        <v>243</v>
      </c>
      <c r="AG2468">
        <v>180</v>
      </c>
      <c r="AH2468">
        <v>54</v>
      </c>
      <c r="AI2468">
        <v>2</v>
      </c>
      <c r="AJ2468">
        <v>26</v>
      </c>
      <c r="AK2468">
        <v>15</v>
      </c>
      <c r="AL2468">
        <v>93</v>
      </c>
      <c r="AM2468">
        <v>67</v>
      </c>
      <c r="AN2468">
        <v>3</v>
      </c>
      <c r="AO2468">
        <v>0</v>
      </c>
      <c r="AP2468">
        <v>1</v>
      </c>
      <c r="AQ2468">
        <v>0</v>
      </c>
      <c r="AR2468">
        <v>0</v>
      </c>
      <c r="AS2468">
        <v>0</v>
      </c>
      <c r="AT2468">
        <v>0</v>
      </c>
      <c r="AU2468">
        <v>0</v>
      </c>
      <c r="AV2468">
        <v>0</v>
      </c>
      <c r="AW2468">
        <v>0</v>
      </c>
      <c r="AX2468">
        <v>0</v>
      </c>
      <c r="AY2468">
        <v>0</v>
      </c>
      <c r="AZ2468">
        <v>0</v>
      </c>
      <c r="BA2468">
        <v>0</v>
      </c>
      <c r="BB2468">
        <v>0</v>
      </c>
      <c r="BC2468">
        <v>0</v>
      </c>
      <c r="BD2468">
        <v>0</v>
      </c>
      <c r="BE2468">
        <v>0</v>
      </c>
      <c r="BF2468">
        <v>0</v>
      </c>
      <c r="BG2468" s="20">
        <v>7</v>
      </c>
      <c r="BH2468" s="20">
        <v>0</v>
      </c>
      <c r="BI2468" s="20">
        <v>79</v>
      </c>
      <c r="BJ2468" s="20">
        <v>0</v>
      </c>
      <c r="BK2468" s="20">
        <v>453</v>
      </c>
      <c r="BL2468" s="20">
        <v>1221</v>
      </c>
      <c r="BM2468" s="20">
        <v>783</v>
      </c>
      <c r="BN2468" s="20">
        <v>121</v>
      </c>
      <c r="BO2468" s="20">
        <v>88</v>
      </c>
      <c r="BP2468" s="20">
        <v>6260</v>
      </c>
      <c r="BQ2468" s="20">
        <v>1477</v>
      </c>
      <c r="BR2468" s="20">
        <v>0</v>
      </c>
      <c r="BS2468" s="20">
        <v>30</v>
      </c>
      <c r="BT2468" s="20">
        <v>457</v>
      </c>
      <c r="BU2468" s="20">
        <v>2109</v>
      </c>
      <c r="BV2468" s="20">
        <v>3327</v>
      </c>
    </row>
    <row r="2469" spans="1:74" x14ac:dyDescent="0.25">
      <c r="A2469" s="20" t="s">
        <v>405</v>
      </c>
      <c r="B2469" s="20" t="s">
        <v>406</v>
      </c>
      <c r="C2469" s="20" t="s">
        <v>411</v>
      </c>
      <c r="D2469" s="1">
        <v>44570</v>
      </c>
      <c r="E2469">
        <v>98</v>
      </c>
      <c r="F2469">
        <v>7</v>
      </c>
      <c r="G2469">
        <v>6</v>
      </c>
      <c r="H2469">
        <v>0</v>
      </c>
      <c r="I2469">
        <v>0</v>
      </c>
      <c r="J2469">
        <v>64</v>
      </c>
      <c r="K2469">
        <v>4</v>
      </c>
      <c r="L2469">
        <v>11</v>
      </c>
      <c r="M2469">
        <v>1</v>
      </c>
      <c r="N2469">
        <v>0</v>
      </c>
      <c r="O2469">
        <v>0</v>
      </c>
      <c r="P2469">
        <v>0</v>
      </c>
      <c r="Q2469">
        <v>0</v>
      </c>
      <c r="R2469">
        <v>518</v>
      </c>
      <c r="S2469">
        <v>399</v>
      </c>
      <c r="T2469">
        <v>20</v>
      </c>
      <c r="U2469">
        <v>29</v>
      </c>
      <c r="V2469">
        <v>7</v>
      </c>
      <c r="W2469">
        <v>1521</v>
      </c>
      <c r="X2469">
        <v>857</v>
      </c>
      <c r="Y2469">
        <v>47</v>
      </c>
      <c r="Z2469">
        <v>164</v>
      </c>
      <c r="AA2469">
        <v>38</v>
      </c>
      <c r="AB2469">
        <v>1126</v>
      </c>
      <c r="AC2469">
        <v>556</v>
      </c>
      <c r="AD2469">
        <v>7</v>
      </c>
      <c r="AE2469">
        <v>61</v>
      </c>
      <c r="AF2469">
        <v>241</v>
      </c>
      <c r="AG2469">
        <v>181</v>
      </c>
      <c r="AH2469">
        <v>56</v>
      </c>
      <c r="AI2469">
        <v>2</v>
      </c>
      <c r="AJ2469">
        <v>24</v>
      </c>
      <c r="AK2469">
        <v>16</v>
      </c>
      <c r="AL2469">
        <v>94</v>
      </c>
      <c r="AM2469">
        <v>68</v>
      </c>
      <c r="AN2469">
        <v>3</v>
      </c>
      <c r="AO2469">
        <v>0</v>
      </c>
      <c r="AP2469">
        <v>1</v>
      </c>
      <c r="AQ2469">
        <v>0</v>
      </c>
      <c r="AR2469">
        <v>0</v>
      </c>
      <c r="AS2469">
        <v>0</v>
      </c>
      <c r="AT2469">
        <v>0</v>
      </c>
      <c r="AU2469">
        <v>0</v>
      </c>
      <c r="AV2469">
        <v>0</v>
      </c>
      <c r="AW2469">
        <v>0</v>
      </c>
      <c r="AX2469">
        <v>0</v>
      </c>
      <c r="AY2469">
        <v>0</v>
      </c>
      <c r="AZ2469">
        <v>0</v>
      </c>
      <c r="BA2469">
        <v>0</v>
      </c>
      <c r="BB2469">
        <v>0</v>
      </c>
      <c r="BC2469">
        <v>0</v>
      </c>
      <c r="BD2469">
        <v>0</v>
      </c>
      <c r="BE2469">
        <v>0</v>
      </c>
      <c r="BF2469">
        <v>0</v>
      </c>
      <c r="BG2469" s="20">
        <v>7</v>
      </c>
      <c r="BH2469" s="20">
        <v>0</v>
      </c>
      <c r="BI2469" s="20">
        <v>79</v>
      </c>
      <c r="BJ2469" s="20">
        <v>0</v>
      </c>
      <c r="BK2469" s="20">
        <v>455</v>
      </c>
      <c r="BL2469" s="20">
        <v>1221</v>
      </c>
      <c r="BM2469" s="20">
        <v>782</v>
      </c>
      <c r="BN2469" s="20">
        <v>122</v>
      </c>
      <c r="BO2469" s="20">
        <v>89</v>
      </c>
      <c r="BP2469" s="20">
        <v>6263</v>
      </c>
      <c r="BQ2469" s="20">
        <v>1581</v>
      </c>
      <c r="BR2469" s="20">
        <v>0</v>
      </c>
      <c r="BS2469" s="20">
        <v>28</v>
      </c>
      <c r="BT2469" s="20">
        <v>449</v>
      </c>
      <c r="BU2469" s="20">
        <v>2104</v>
      </c>
      <c r="BV2469" s="20">
        <v>3342</v>
      </c>
    </row>
    <row r="2470" spans="1:74" x14ac:dyDescent="0.25">
      <c r="A2470" s="20" t="s">
        <v>405</v>
      </c>
      <c r="B2470" s="20" t="s">
        <v>406</v>
      </c>
      <c r="C2470" s="20" t="s">
        <v>411</v>
      </c>
      <c r="D2470" s="1">
        <v>44577</v>
      </c>
      <c r="E2470">
        <v>97</v>
      </c>
      <c r="F2470">
        <v>7</v>
      </c>
      <c r="G2470">
        <v>6</v>
      </c>
      <c r="H2470">
        <v>0</v>
      </c>
      <c r="I2470">
        <v>0</v>
      </c>
      <c r="J2470">
        <v>64</v>
      </c>
      <c r="K2470">
        <v>4</v>
      </c>
      <c r="L2470">
        <v>11</v>
      </c>
      <c r="M2470">
        <v>1</v>
      </c>
      <c r="N2470">
        <v>0</v>
      </c>
      <c r="O2470">
        <v>0</v>
      </c>
      <c r="P2470">
        <v>0</v>
      </c>
      <c r="Q2470">
        <v>0</v>
      </c>
      <c r="R2470">
        <v>515</v>
      </c>
      <c r="S2470">
        <v>403</v>
      </c>
      <c r="T2470">
        <v>19</v>
      </c>
      <c r="U2470">
        <v>29</v>
      </c>
      <c r="V2470">
        <v>6</v>
      </c>
      <c r="W2470">
        <v>1518</v>
      </c>
      <c r="X2470">
        <v>876</v>
      </c>
      <c r="Y2470">
        <v>47</v>
      </c>
      <c r="Z2470">
        <v>162</v>
      </c>
      <c r="AA2470">
        <v>36</v>
      </c>
      <c r="AB2470">
        <v>1127</v>
      </c>
      <c r="AC2470">
        <v>569</v>
      </c>
      <c r="AD2470">
        <v>7</v>
      </c>
      <c r="AE2470">
        <v>64</v>
      </c>
      <c r="AF2470">
        <v>240</v>
      </c>
      <c r="AG2470">
        <v>181</v>
      </c>
      <c r="AH2470">
        <v>57</v>
      </c>
      <c r="AI2470">
        <v>2</v>
      </c>
      <c r="AJ2470">
        <v>25</v>
      </c>
      <c r="AK2470">
        <v>14</v>
      </c>
      <c r="AL2470">
        <v>91</v>
      </c>
      <c r="AM2470">
        <v>73</v>
      </c>
      <c r="AN2470">
        <v>2</v>
      </c>
      <c r="AO2470">
        <v>0</v>
      </c>
      <c r="AP2470">
        <v>1</v>
      </c>
      <c r="AQ2470">
        <v>0</v>
      </c>
      <c r="AR2470">
        <v>0</v>
      </c>
      <c r="AS2470">
        <v>0</v>
      </c>
      <c r="AT2470">
        <v>0</v>
      </c>
      <c r="AU2470">
        <v>0</v>
      </c>
      <c r="AV2470">
        <v>0</v>
      </c>
      <c r="AW2470">
        <v>0</v>
      </c>
      <c r="AX2470">
        <v>0</v>
      </c>
      <c r="AY2470">
        <v>0</v>
      </c>
      <c r="AZ2470">
        <v>0</v>
      </c>
      <c r="BA2470">
        <v>0</v>
      </c>
      <c r="BB2470">
        <v>0</v>
      </c>
      <c r="BC2470">
        <v>0</v>
      </c>
      <c r="BD2470">
        <v>0</v>
      </c>
      <c r="BE2470">
        <v>0</v>
      </c>
      <c r="BF2470">
        <v>0</v>
      </c>
      <c r="BG2470" s="20">
        <v>7</v>
      </c>
      <c r="BH2470" s="20">
        <v>0</v>
      </c>
      <c r="BI2470" s="20">
        <v>79</v>
      </c>
      <c r="BJ2470" s="20">
        <v>0</v>
      </c>
      <c r="BK2470" s="20">
        <v>455</v>
      </c>
      <c r="BL2470" s="20">
        <v>1226</v>
      </c>
      <c r="BM2470" s="20">
        <v>784</v>
      </c>
      <c r="BN2470" s="20">
        <v>123</v>
      </c>
      <c r="BO2470" s="20">
        <v>87</v>
      </c>
      <c r="BP2470" s="20">
        <v>6254</v>
      </c>
      <c r="BQ2470" s="20">
        <v>1665</v>
      </c>
      <c r="BR2470" s="20">
        <v>0</v>
      </c>
      <c r="BS2470" s="20">
        <v>29</v>
      </c>
      <c r="BT2470" s="20">
        <v>456</v>
      </c>
      <c r="BU2470" s="20">
        <v>2086</v>
      </c>
      <c r="BV2470" s="20">
        <v>3346</v>
      </c>
    </row>
    <row r="2471" spans="1:74" x14ac:dyDescent="0.25">
      <c r="A2471" s="20" t="s">
        <v>405</v>
      </c>
      <c r="B2471" s="20" t="s">
        <v>406</v>
      </c>
      <c r="C2471" s="20" t="s">
        <v>411</v>
      </c>
      <c r="D2471" s="1">
        <v>44584</v>
      </c>
      <c r="E2471">
        <v>98</v>
      </c>
      <c r="F2471">
        <v>7</v>
      </c>
      <c r="G2471">
        <v>6</v>
      </c>
      <c r="H2471">
        <v>0</v>
      </c>
      <c r="I2471">
        <v>0</v>
      </c>
      <c r="J2471">
        <v>65</v>
      </c>
      <c r="K2471">
        <v>4</v>
      </c>
      <c r="L2471">
        <v>11</v>
      </c>
      <c r="M2471">
        <v>1</v>
      </c>
      <c r="N2471">
        <v>0</v>
      </c>
      <c r="O2471">
        <v>0</v>
      </c>
      <c r="P2471">
        <v>0</v>
      </c>
      <c r="Q2471">
        <v>0</v>
      </c>
      <c r="R2471">
        <v>516</v>
      </c>
      <c r="S2471">
        <v>405</v>
      </c>
      <c r="T2471">
        <v>19</v>
      </c>
      <c r="U2471">
        <v>29</v>
      </c>
      <c r="V2471">
        <v>6</v>
      </c>
      <c r="W2471">
        <v>1515</v>
      </c>
      <c r="X2471">
        <v>879</v>
      </c>
      <c r="Y2471">
        <v>46</v>
      </c>
      <c r="Z2471">
        <v>160</v>
      </c>
      <c r="AA2471">
        <v>37</v>
      </c>
      <c r="AB2471">
        <v>1125</v>
      </c>
      <c r="AC2471">
        <v>572</v>
      </c>
      <c r="AD2471">
        <v>7</v>
      </c>
      <c r="AE2471">
        <v>64</v>
      </c>
      <c r="AF2471">
        <v>237</v>
      </c>
      <c r="AG2471">
        <v>184</v>
      </c>
      <c r="AH2471">
        <v>59</v>
      </c>
      <c r="AI2471">
        <v>2</v>
      </c>
      <c r="AJ2471">
        <v>25</v>
      </c>
      <c r="AK2471">
        <v>15</v>
      </c>
      <c r="AL2471">
        <v>91</v>
      </c>
      <c r="AM2471">
        <v>74</v>
      </c>
      <c r="AN2471">
        <v>2</v>
      </c>
      <c r="AO2471">
        <v>0</v>
      </c>
      <c r="AP2471">
        <v>1</v>
      </c>
      <c r="AQ2471">
        <v>0</v>
      </c>
      <c r="AR2471">
        <v>0</v>
      </c>
      <c r="AS2471">
        <v>0</v>
      </c>
      <c r="AT2471">
        <v>0</v>
      </c>
      <c r="AU2471">
        <v>0</v>
      </c>
      <c r="AV2471">
        <v>0</v>
      </c>
      <c r="AW2471">
        <v>0</v>
      </c>
      <c r="AX2471">
        <v>0</v>
      </c>
      <c r="AY2471">
        <v>0</v>
      </c>
      <c r="AZ2471">
        <v>0</v>
      </c>
      <c r="BA2471">
        <v>0</v>
      </c>
      <c r="BB2471">
        <v>0</v>
      </c>
      <c r="BC2471">
        <v>0</v>
      </c>
      <c r="BD2471">
        <v>0</v>
      </c>
      <c r="BE2471">
        <v>0</v>
      </c>
      <c r="BF2471">
        <v>0</v>
      </c>
      <c r="BG2471" s="20">
        <v>7</v>
      </c>
      <c r="BH2471" s="20">
        <v>0</v>
      </c>
      <c r="BI2471" s="20">
        <v>80</v>
      </c>
      <c r="BJ2471" s="20">
        <v>0</v>
      </c>
      <c r="BK2471" s="20">
        <v>456</v>
      </c>
      <c r="BL2471" s="20">
        <v>1224</v>
      </c>
      <c r="BM2471" s="20">
        <v>786</v>
      </c>
      <c r="BN2471" s="20">
        <v>124</v>
      </c>
      <c r="BO2471" s="20">
        <v>87</v>
      </c>
      <c r="BP2471" s="20">
        <v>6267</v>
      </c>
      <c r="BQ2471" s="20">
        <v>1696</v>
      </c>
      <c r="BR2471" s="20">
        <v>0</v>
      </c>
      <c r="BS2471" s="20">
        <v>29</v>
      </c>
      <c r="BT2471" s="20">
        <v>454</v>
      </c>
      <c r="BU2471" s="20">
        <v>2097</v>
      </c>
      <c r="BV2471" s="20">
        <v>3363</v>
      </c>
    </row>
    <row r="2472" spans="1:74" x14ac:dyDescent="0.25">
      <c r="A2472" s="20" t="s">
        <v>405</v>
      </c>
      <c r="B2472" s="20" t="s">
        <v>406</v>
      </c>
      <c r="C2472" s="20" t="s">
        <v>411</v>
      </c>
      <c r="D2472" s="1">
        <v>44591</v>
      </c>
      <c r="E2472">
        <v>99</v>
      </c>
      <c r="F2472">
        <v>7</v>
      </c>
      <c r="G2472">
        <v>6</v>
      </c>
      <c r="H2472">
        <v>0</v>
      </c>
      <c r="I2472">
        <v>0</v>
      </c>
      <c r="J2472">
        <v>66</v>
      </c>
      <c r="K2472">
        <v>4</v>
      </c>
      <c r="L2472">
        <v>11</v>
      </c>
      <c r="M2472">
        <v>1</v>
      </c>
      <c r="N2472">
        <v>0</v>
      </c>
      <c r="O2472">
        <v>0</v>
      </c>
      <c r="P2472">
        <v>0</v>
      </c>
      <c r="Q2472">
        <v>0</v>
      </c>
      <c r="R2472">
        <v>518</v>
      </c>
      <c r="S2472">
        <v>407</v>
      </c>
      <c r="T2472">
        <v>19</v>
      </c>
      <c r="U2472">
        <v>29</v>
      </c>
      <c r="V2472">
        <v>7</v>
      </c>
      <c r="W2472">
        <v>1517</v>
      </c>
      <c r="X2472">
        <v>907</v>
      </c>
      <c r="Y2472">
        <v>46</v>
      </c>
      <c r="Z2472">
        <v>157</v>
      </c>
      <c r="AA2472">
        <v>36</v>
      </c>
      <c r="AB2472">
        <v>1129</v>
      </c>
      <c r="AC2472">
        <v>582</v>
      </c>
      <c r="AD2472">
        <v>7</v>
      </c>
      <c r="AE2472">
        <v>62</v>
      </c>
      <c r="AF2472">
        <v>238</v>
      </c>
      <c r="AG2472">
        <v>190</v>
      </c>
      <c r="AH2472">
        <v>64</v>
      </c>
      <c r="AI2472">
        <v>2</v>
      </c>
      <c r="AJ2472">
        <v>26</v>
      </c>
      <c r="AK2472">
        <v>15</v>
      </c>
      <c r="AL2472">
        <v>91</v>
      </c>
      <c r="AM2472">
        <v>75</v>
      </c>
      <c r="AN2472">
        <v>2</v>
      </c>
      <c r="AO2472">
        <v>0</v>
      </c>
      <c r="AP2472">
        <v>1</v>
      </c>
      <c r="AQ2472">
        <v>0</v>
      </c>
      <c r="AR2472">
        <v>0</v>
      </c>
      <c r="AS2472">
        <v>0</v>
      </c>
      <c r="AT2472">
        <v>0</v>
      </c>
      <c r="AU2472">
        <v>0</v>
      </c>
      <c r="AV2472">
        <v>0</v>
      </c>
      <c r="AW2472">
        <v>0</v>
      </c>
      <c r="AX2472">
        <v>0</v>
      </c>
      <c r="AY2472">
        <v>0</v>
      </c>
      <c r="AZ2472">
        <v>0</v>
      </c>
      <c r="BA2472">
        <v>0</v>
      </c>
      <c r="BB2472">
        <v>0</v>
      </c>
      <c r="BC2472">
        <v>0</v>
      </c>
      <c r="BD2472">
        <v>0</v>
      </c>
      <c r="BE2472">
        <v>0</v>
      </c>
      <c r="BF2472">
        <v>0</v>
      </c>
      <c r="BG2472" s="20">
        <v>7</v>
      </c>
      <c r="BH2472" s="20">
        <v>0</v>
      </c>
      <c r="BI2472" s="20">
        <v>81</v>
      </c>
      <c r="BJ2472" s="20">
        <v>0</v>
      </c>
      <c r="BK2472" s="20">
        <v>456</v>
      </c>
      <c r="BL2472" s="20">
        <v>1229</v>
      </c>
      <c r="BM2472" s="20">
        <v>790</v>
      </c>
      <c r="BN2472" s="20">
        <v>130</v>
      </c>
      <c r="BO2472" s="20">
        <v>87</v>
      </c>
      <c r="BP2472" s="20">
        <v>6286</v>
      </c>
      <c r="BQ2472" s="20">
        <v>1738</v>
      </c>
      <c r="BR2472" s="20">
        <v>0</v>
      </c>
      <c r="BS2472" s="20">
        <v>29</v>
      </c>
      <c r="BT2472" s="20">
        <v>450</v>
      </c>
      <c r="BU2472" s="20">
        <v>2108</v>
      </c>
      <c r="BV2472" s="20">
        <v>3382</v>
      </c>
    </row>
    <row r="2473" spans="1:74" x14ac:dyDescent="0.25">
      <c r="A2473" s="20" t="s">
        <v>405</v>
      </c>
      <c r="B2473" s="20" t="s">
        <v>406</v>
      </c>
      <c r="C2473" s="20" t="s">
        <v>411</v>
      </c>
      <c r="D2473" s="1">
        <v>44599</v>
      </c>
      <c r="E2473">
        <v>100</v>
      </c>
      <c r="F2473">
        <v>9</v>
      </c>
      <c r="G2473">
        <v>8</v>
      </c>
      <c r="H2473">
        <v>0</v>
      </c>
      <c r="I2473">
        <v>0</v>
      </c>
      <c r="J2473">
        <v>67</v>
      </c>
      <c r="K2473">
        <v>4</v>
      </c>
      <c r="L2473">
        <v>10</v>
      </c>
      <c r="M2473">
        <v>1</v>
      </c>
      <c r="N2473">
        <v>0</v>
      </c>
      <c r="O2473">
        <v>0</v>
      </c>
      <c r="P2473">
        <v>0</v>
      </c>
      <c r="Q2473">
        <v>0</v>
      </c>
      <c r="R2473">
        <v>521</v>
      </c>
      <c r="S2473">
        <v>410</v>
      </c>
      <c r="T2473">
        <v>19</v>
      </c>
      <c r="U2473">
        <v>30</v>
      </c>
      <c r="V2473">
        <v>7</v>
      </c>
      <c r="W2473">
        <v>1521</v>
      </c>
      <c r="X2473">
        <v>915</v>
      </c>
      <c r="Y2473">
        <v>45</v>
      </c>
      <c r="Z2473">
        <v>155</v>
      </c>
      <c r="AA2473">
        <v>36</v>
      </c>
      <c r="AB2473">
        <v>1127</v>
      </c>
      <c r="AC2473">
        <v>584</v>
      </c>
      <c r="AD2473">
        <v>7</v>
      </c>
      <c r="AE2473">
        <v>63</v>
      </c>
      <c r="AF2473">
        <v>237</v>
      </c>
      <c r="AG2473">
        <v>186</v>
      </c>
      <c r="AH2473">
        <v>63</v>
      </c>
      <c r="AI2473">
        <v>2</v>
      </c>
      <c r="AJ2473">
        <v>26</v>
      </c>
      <c r="AK2473">
        <v>15</v>
      </c>
      <c r="AL2473">
        <v>90</v>
      </c>
      <c r="AM2473">
        <v>74</v>
      </c>
      <c r="AN2473">
        <v>2</v>
      </c>
      <c r="AO2473">
        <v>0</v>
      </c>
      <c r="AP2473">
        <v>1</v>
      </c>
      <c r="AQ2473">
        <v>0</v>
      </c>
      <c r="AR2473">
        <v>0</v>
      </c>
      <c r="AS2473">
        <v>0</v>
      </c>
      <c r="AT2473">
        <v>0</v>
      </c>
      <c r="AU2473">
        <v>0</v>
      </c>
      <c r="AV2473">
        <v>0</v>
      </c>
      <c r="AW2473">
        <v>0</v>
      </c>
      <c r="AX2473">
        <v>0</v>
      </c>
      <c r="AY2473">
        <v>0</v>
      </c>
      <c r="AZ2473">
        <v>0</v>
      </c>
      <c r="BA2473">
        <v>0</v>
      </c>
      <c r="BB2473">
        <v>0</v>
      </c>
      <c r="BC2473">
        <v>0</v>
      </c>
      <c r="BD2473">
        <v>0</v>
      </c>
      <c r="BE2473">
        <v>0</v>
      </c>
      <c r="BF2473">
        <v>0</v>
      </c>
      <c r="BG2473" s="20">
        <v>9</v>
      </c>
      <c r="BH2473" s="20">
        <v>0</v>
      </c>
      <c r="BI2473" s="20">
        <v>83</v>
      </c>
      <c r="BJ2473" s="20">
        <v>0</v>
      </c>
      <c r="BK2473" s="20">
        <v>458</v>
      </c>
      <c r="BL2473" s="20">
        <v>1234</v>
      </c>
      <c r="BM2473" s="20">
        <v>789</v>
      </c>
      <c r="BN2473" s="20">
        <v>127</v>
      </c>
      <c r="BO2473" s="20">
        <v>86</v>
      </c>
      <c r="BP2473" s="20">
        <v>6286</v>
      </c>
      <c r="BQ2473" s="20">
        <v>1769</v>
      </c>
      <c r="BR2473" s="20">
        <v>0</v>
      </c>
      <c r="BS2473" s="20">
        <v>29</v>
      </c>
      <c r="BT2473" s="20">
        <v>458</v>
      </c>
      <c r="BU2473" s="20">
        <v>2098</v>
      </c>
      <c r="BV2473" s="20">
        <v>3390</v>
      </c>
    </row>
    <row r="2474" spans="1:74" x14ac:dyDescent="0.25">
      <c r="A2474" s="20" t="s">
        <v>405</v>
      </c>
      <c r="B2474" s="20" t="s">
        <v>406</v>
      </c>
      <c r="C2474" s="20" t="s">
        <v>411</v>
      </c>
      <c r="D2474" s="1">
        <v>44606</v>
      </c>
      <c r="E2474">
        <v>99</v>
      </c>
      <c r="F2474">
        <v>9</v>
      </c>
      <c r="G2474">
        <v>8</v>
      </c>
      <c r="H2474">
        <v>0</v>
      </c>
      <c r="I2474">
        <v>0</v>
      </c>
      <c r="J2474">
        <v>67</v>
      </c>
      <c r="K2474">
        <v>4</v>
      </c>
      <c r="L2474">
        <v>10</v>
      </c>
      <c r="M2474">
        <v>1</v>
      </c>
      <c r="N2474">
        <v>0</v>
      </c>
      <c r="O2474">
        <v>0</v>
      </c>
      <c r="P2474">
        <v>0</v>
      </c>
      <c r="Q2474">
        <v>0</v>
      </c>
      <c r="R2474">
        <v>517</v>
      </c>
      <c r="S2474">
        <v>408</v>
      </c>
      <c r="T2474">
        <v>19</v>
      </c>
      <c r="U2474">
        <v>30</v>
      </c>
      <c r="V2474">
        <v>7</v>
      </c>
      <c r="W2474">
        <v>1519</v>
      </c>
      <c r="X2474">
        <v>927</v>
      </c>
      <c r="Y2474">
        <v>45</v>
      </c>
      <c r="Z2474">
        <v>155</v>
      </c>
      <c r="AA2474">
        <v>34</v>
      </c>
      <c r="AB2474">
        <v>1131</v>
      </c>
      <c r="AC2474">
        <v>590</v>
      </c>
      <c r="AD2474">
        <v>7</v>
      </c>
      <c r="AE2474">
        <v>65</v>
      </c>
      <c r="AF2474">
        <v>238</v>
      </c>
      <c r="AG2474">
        <v>188</v>
      </c>
      <c r="AH2474">
        <v>64</v>
      </c>
      <c r="AI2474">
        <v>3</v>
      </c>
      <c r="AJ2474">
        <v>26</v>
      </c>
      <c r="AK2474">
        <v>16</v>
      </c>
      <c r="AL2474">
        <v>91</v>
      </c>
      <c r="AM2474">
        <v>78</v>
      </c>
      <c r="AN2474">
        <v>2</v>
      </c>
      <c r="AO2474">
        <v>0</v>
      </c>
      <c r="AP2474">
        <v>1</v>
      </c>
      <c r="AQ2474">
        <v>0</v>
      </c>
      <c r="AR2474">
        <v>0</v>
      </c>
      <c r="AS2474">
        <v>0</v>
      </c>
      <c r="AT2474">
        <v>0</v>
      </c>
      <c r="AU2474">
        <v>0</v>
      </c>
      <c r="AV2474">
        <v>0</v>
      </c>
      <c r="AW2474">
        <v>0</v>
      </c>
      <c r="AX2474">
        <v>0</v>
      </c>
      <c r="AY2474">
        <v>0</v>
      </c>
      <c r="AZ2474">
        <v>0</v>
      </c>
      <c r="BA2474">
        <v>0</v>
      </c>
      <c r="BB2474">
        <v>0</v>
      </c>
      <c r="BC2474">
        <v>0</v>
      </c>
      <c r="BD2474">
        <v>0</v>
      </c>
      <c r="BE2474">
        <v>0</v>
      </c>
      <c r="BF2474">
        <v>0</v>
      </c>
      <c r="BG2474" s="20">
        <v>9</v>
      </c>
      <c r="BH2474" s="20">
        <v>0</v>
      </c>
      <c r="BI2474" s="20">
        <v>82</v>
      </c>
      <c r="BJ2474" s="20">
        <v>0</v>
      </c>
      <c r="BK2474" s="20">
        <v>455</v>
      </c>
      <c r="BL2474" s="20">
        <v>1237</v>
      </c>
      <c r="BM2474" s="20">
        <v>791</v>
      </c>
      <c r="BN2474" s="20">
        <v>128</v>
      </c>
      <c r="BO2474" s="20">
        <v>86</v>
      </c>
      <c r="BP2474" s="20">
        <v>6295</v>
      </c>
      <c r="BQ2474" s="20">
        <v>1793</v>
      </c>
      <c r="BR2474" s="20">
        <v>0</v>
      </c>
      <c r="BS2474" s="20">
        <v>29</v>
      </c>
      <c r="BT2474" s="20">
        <v>470</v>
      </c>
      <c r="BU2474" s="20">
        <v>2102</v>
      </c>
      <c r="BV2474" s="20">
        <v>3390</v>
      </c>
    </row>
    <row r="2475" spans="1:74" x14ac:dyDescent="0.25">
      <c r="A2475" s="20" t="s">
        <v>405</v>
      </c>
      <c r="B2475" s="20" t="s">
        <v>626</v>
      </c>
      <c r="C2475" s="20" t="s">
        <v>645</v>
      </c>
      <c r="D2475" s="1">
        <v>44493</v>
      </c>
      <c r="E2475">
        <v>260</v>
      </c>
      <c r="F2475">
        <v>4</v>
      </c>
      <c r="G2475">
        <v>0</v>
      </c>
      <c r="H2475">
        <v>0</v>
      </c>
      <c r="I2475">
        <v>0</v>
      </c>
      <c r="J2475">
        <v>50</v>
      </c>
      <c r="K2475">
        <v>14</v>
      </c>
      <c r="L2475">
        <v>36</v>
      </c>
      <c r="M2475">
        <v>5</v>
      </c>
      <c r="N2475">
        <v>5</v>
      </c>
      <c r="O2475">
        <v>0</v>
      </c>
      <c r="P2475">
        <v>0</v>
      </c>
      <c r="Q2475">
        <v>0</v>
      </c>
      <c r="R2475">
        <v>798</v>
      </c>
      <c r="S2475">
        <v>0</v>
      </c>
      <c r="T2475">
        <v>390</v>
      </c>
      <c r="U2475">
        <v>57</v>
      </c>
      <c r="V2475">
        <v>9</v>
      </c>
      <c r="W2475">
        <v>3013</v>
      </c>
      <c r="X2475">
        <v>0</v>
      </c>
      <c r="Y2475">
        <v>198</v>
      </c>
      <c r="Z2475">
        <v>550</v>
      </c>
      <c r="AA2475">
        <v>126</v>
      </c>
      <c r="AB2475">
        <v>2000</v>
      </c>
      <c r="AC2475">
        <v>81</v>
      </c>
      <c r="AD2475">
        <v>15</v>
      </c>
      <c r="AE2475">
        <v>180</v>
      </c>
      <c r="AF2475">
        <v>413</v>
      </c>
      <c r="AG2475">
        <v>329</v>
      </c>
      <c r="AH2475">
        <v>0</v>
      </c>
      <c r="AI2475">
        <v>9</v>
      </c>
      <c r="AJ2475">
        <v>63</v>
      </c>
      <c r="AK2475">
        <v>23</v>
      </c>
      <c r="AL2475">
        <v>107</v>
      </c>
      <c r="AM2475">
        <v>0</v>
      </c>
      <c r="AN2475">
        <v>7</v>
      </c>
      <c r="AO2475">
        <v>2</v>
      </c>
      <c r="AP2475">
        <v>0</v>
      </c>
      <c r="AQ2475">
        <v>0</v>
      </c>
      <c r="AR2475">
        <v>0</v>
      </c>
      <c r="AS2475">
        <v>0</v>
      </c>
      <c r="AT2475">
        <v>0</v>
      </c>
      <c r="AU2475">
        <v>0</v>
      </c>
      <c r="AV2475">
        <v>0</v>
      </c>
      <c r="AW2475">
        <v>0</v>
      </c>
      <c r="AX2475">
        <v>0</v>
      </c>
      <c r="AY2475">
        <v>0</v>
      </c>
      <c r="AZ2475">
        <v>0</v>
      </c>
      <c r="BA2475">
        <v>0</v>
      </c>
      <c r="BB2475">
        <v>62</v>
      </c>
      <c r="BC2475">
        <v>103</v>
      </c>
      <c r="BD2475">
        <v>0</v>
      </c>
      <c r="BE2475">
        <v>7</v>
      </c>
      <c r="BF2475">
        <v>8</v>
      </c>
      <c r="BG2475" s="20"/>
      <c r="BH2475" s="20"/>
      <c r="BI2475" s="20"/>
      <c r="BJ2475" s="20"/>
      <c r="BK2475" s="20"/>
      <c r="BL2475" s="20"/>
      <c r="BM2475" s="20"/>
      <c r="BN2475" s="20"/>
      <c r="BO2475" s="20"/>
      <c r="BP2475" s="20"/>
      <c r="BQ2475" s="20"/>
      <c r="BR2475" s="20"/>
      <c r="BS2475" s="20"/>
      <c r="BT2475" s="20"/>
      <c r="BU2475" s="20"/>
      <c r="BV2475" s="20"/>
    </row>
    <row r="2476" spans="1:74" x14ac:dyDescent="0.25">
      <c r="A2476" s="20" t="s">
        <v>405</v>
      </c>
      <c r="B2476" s="20" t="s">
        <v>626</v>
      </c>
      <c r="C2476" s="20" t="s">
        <v>645</v>
      </c>
      <c r="D2476" s="1">
        <v>44500</v>
      </c>
      <c r="E2476">
        <v>262</v>
      </c>
      <c r="F2476">
        <v>4</v>
      </c>
      <c r="G2476">
        <v>0</v>
      </c>
      <c r="H2476">
        <v>0</v>
      </c>
      <c r="I2476">
        <v>0</v>
      </c>
      <c r="J2476">
        <v>57</v>
      </c>
      <c r="K2476">
        <v>14</v>
      </c>
      <c r="L2476">
        <v>37</v>
      </c>
      <c r="M2476">
        <v>5</v>
      </c>
      <c r="N2476">
        <v>5</v>
      </c>
      <c r="O2476">
        <v>0</v>
      </c>
      <c r="P2476">
        <v>0</v>
      </c>
      <c r="Q2476">
        <v>0</v>
      </c>
      <c r="R2476">
        <v>794</v>
      </c>
      <c r="S2476">
        <v>0</v>
      </c>
      <c r="T2476">
        <v>427</v>
      </c>
      <c r="U2476">
        <v>56</v>
      </c>
      <c r="V2476">
        <v>8</v>
      </c>
      <c r="W2476">
        <v>3011</v>
      </c>
      <c r="X2476">
        <v>0</v>
      </c>
      <c r="Y2476">
        <v>240</v>
      </c>
      <c r="Z2476">
        <v>545</v>
      </c>
      <c r="AA2476">
        <v>128</v>
      </c>
      <c r="AB2476">
        <v>2005</v>
      </c>
      <c r="AC2476">
        <v>106</v>
      </c>
      <c r="AD2476">
        <v>15</v>
      </c>
      <c r="AE2476">
        <v>183</v>
      </c>
      <c r="AF2476">
        <v>411</v>
      </c>
      <c r="AG2476">
        <v>330</v>
      </c>
      <c r="AH2476">
        <v>0</v>
      </c>
      <c r="AI2476">
        <v>11</v>
      </c>
      <c r="AJ2476">
        <v>63</v>
      </c>
      <c r="AK2476">
        <v>24</v>
      </c>
      <c r="AL2476">
        <v>108</v>
      </c>
      <c r="AM2476">
        <v>0</v>
      </c>
      <c r="AN2476">
        <v>8</v>
      </c>
      <c r="AO2476">
        <v>2</v>
      </c>
      <c r="AP2476">
        <v>0</v>
      </c>
      <c r="AQ2476">
        <v>0</v>
      </c>
      <c r="AR2476">
        <v>0</v>
      </c>
      <c r="AS2476">
        <v>0</v>
      </c>
      <c r="AT2476">
        <v>0</v>
      </c>
      <c r="AU2476">
        <v>0</v>
      </c>
      <c r="AV2476">
        <v>0</v>
      </c>
      <c r="AW2476">
        <v>0</v>
      </c>
      <c r="AX2476">
        <v>0</v>
      </c>
      <c r="AY2476">
        <v>0</v>
      </c>
      <c r="AZ2476">
        <v>0</v>
      </c>
      <c r="BA2476">
        <v>0</v>
      </c>
      <c r="BB2476">
        <v>61</v>
      </c>
      <c r="BC2476">
        <v>103</v>
      </c>
      <c r="BD2476">
        <v>0</v>
      </c>
      <c r="BE2476">
        <v>7</v>
      </c>
      <c r="BF2476">
        <v>8</v>
      </c>
      <c r="BG2476" s="20"/>
      <c r="BH2476" s="20"/>
      <c r="BI2476" s="20"/>
      <c r="BJ2476" s="20"/>
      <c r="BK2476" s="20"/>
      <c r="BL2476" s="20"/>
      <c r="BM2476" s="20"/>
      <c r="BN2476" s="20"/>
      <c r="BO2476" s="20"/>
      <c r="BP2476" s="20"/>
      <c r="BQ2476" s="20"/>
      <c r="BR2476" s="20"/>
      <c r="BS2476" s="20"/>
      <c r="BT2476" s="20"/>
      <c r="BU2476" s="20"/>
      <c r="BV2476" s="20"/>
    </row>
    <row r="2477" spans="1:74" x14ac:dyDescent="0.25">
      <c r="A2477" s="20" t="s">
        <v>405</v>
      </c>
      <c r="B2477" s="20" t="s">
        <v>626</v>
      </c>
      <c r="C2477" s="20" t="s">
        <v>645</v>
      </c>
      <c r="D2477" s="1">
        <v>44507</v>
      </c>
      <c r="E2477">
        <v>263</v>
      </c>
      <c r="F2477">
        <v>4</v>
      </c>
      <c r="G2477">
        <v>0</v>
      </c>
      <c r="H2477">
        <v>0</v>
      </c>
      <c r="I2477">
        <v>0</v>
      </c>
      <c r="J2477">
        <v>69</v>
      </c>
      <c r="K2477">
        <v>14</v>
      </c>
      <c r="L2477">
        <v>37</v>
      </c>
      <c r="M2477">
        <v>5</v>
      </c>
      <c r="N2477">
        <v>5</v>
      </c>
      <c r="O2477">
        <v>2</v>
      </c>
      <c r="P2477">
        <v>0</v>
      </c>
      <c r="Q2477">
        <v>0</v>
      </c>
      <c r="R2477">
        <v>795</v>
      </c>
      <c r="S2477">
        <v>481</v>
      </c>
      <c r="T2477">
        <v>61</v>
      </c>
      <c r="U2477">
        <v>58</v>
      </c>
      <c r="V2477">
        <v>7</v>
      </c>
      <c r="W2477">
        <v>3012</v>
      </c>
      <c r="X2477">
        <v>381</v>
      </c>
      <c r="Y2477">
        <v>102</v>
      </c>
      <c r="Z2477">
        <v>552</v>
      </c>
      <c r="AA2477">
        <v>113</v>
      </c>
      <c r="AB2477">
        <v>2015</v>
      </c>
      <c r="AC2477">
        <v>154</v>
      </c>
      <c r="AD2477">
        <v>15</v>
      </c>
      <c r="AE2477">
        <v>451</v>
      </c>
      <c r="AF2477">
        <v>144</v>
      </c>
      <c r="AG2477">
        <v>330</v>
      </c>
      <c r="AH2477">
        <v>16</v>
      </c>
      <c r="AI2477">
        <v>7</v>
      </c>
      <c r="AJ2477">
        <v>62</v>
      </c>
      <c r="AK2477">
        <v>23</v>
      </c>
      <c r="AL2477">
        <v>108</v>
      </c>
      <c r="AM2477">
        <v>38</v>
      </c>
      <c r="AN2477">
        <v>8</v>
      </c>
      <c r="AO2477">
        <v>2</v>
      </c>
      <c r="AP2477">
        <v>0</v>
      </c>
      <c r="AQ2477">
        <v>0</v>
      </c>
      <c r="AR2477">
        <v>0</v>
      </c>
      <c r="AS2477">
        <v>0</v>
      </c>
      <c r="AT2477">
        <v>0</v>
      </c>
      <c r="AU2477">
        <v>0</v>
      </c>
      <c r="AV2477">
        <v>0</v>
      </c>
      <c r="AW2477">
        <v>0</v>
      </c>
      <c r="AX2477">
        <v>0</v>
      </c>
      <c r="AY2477">
        <v>0</v>
      </c>
      <c r="AZ2477">
        <v>0</v>
      </c>
      <c r="BA2477">
        <v>0</v>
      </c>
      <c r="BB2477">
        <v>0</v>
      </c>
      <c r="BC2477">
        <v>0</v>
      </c>
      <c r="BD2477">
        <v>0</v>
      </c>
      <c r="BE2477">
        <v>0</v>
      </c>
      <c r="BF2477">
        <v>0</v>
      </c>
      <c r="BG2477" s="20">
        <v>3</v>
      </c>
      <c r="BH2477" s="20">
        <v>0</v>
      </c>
      <c r="BI2477" s="20">
        <v>203</v>
      </c>
      <c r="BJ2477" s="20">
        <v>5</v>
      </c>
      <c r="BK2477" s="20">
        <v>652</v>
      </c>
      <c r="BL2477" s="20">
        <v>2107</v>
      </c>
      <c r="BM2477" s="20">
        <v>1338</v>
      </c>
      <c r="BN2477" s="20">
        <v>213</v>
      </c>
      <c r="BO2477" s="20">
        <v>95</v>
      </c>
      <c r="BP2477" s="20"/>
      <c r="BQ2477" s="20"/>
      <c r="BR2477" s="20"/>
      <c r="BS2477" s="20"/>
      <c r="BT2477" s="20"/>
      <c r="BU2477" s="20"/>
      <c r="BV2477" s="20"/>
    </row>
    <row r="2478" spans="1:74" x14ac:dyDescent="0.25">
      <c r="A2478" s="20" t="s">
        <v>405</v>
      </c>
      <c r="B2478" s="20" t="s">
        <v>626</v>
      </c>
      <c r="C2478" s="20" t="s">
        <v>645</v>
      </c>
      <c r="D2478" s="1">
        <v>44514</v>
      </c>
      <c r="E2478">
        <v>263</v>
      </c>
      <c r="F2478">
        <v>4</v>
      </c>
      <c r="G2478">
        <v>0</v>
      </c>
      <c r="H2478">
        <v>0</v>
      </c>
      <c r="I2478">
        <v>0</v>
      </c>
      <c r="J2478">
        <v>79</v>
      </c>
      <c r="K2478">
        <v>14</v>
      </c>
      <c r="L2478">
        <v>37</v>
      </c>
      <c r="M2478">
        <v>5</v>
      </c>
      <c r="N2478">
        <v>5</v>
      </c>
      <c r="O2478">
        <v>2</v>
      </c>
      <c r="P2478">
        <v>0</v>
      </c>
      <c r="Q2478">
        <v>0</v>
      </c>
      <c r="R2478">
        <v>789</v>
      </c>
      <c r="S2478">
        <v>497</v>
      </c>
      <c r="T2478">
        <v>61</v>
      </c>
      <c r="U2478">
        <v>58</v>
      </c>
      <c r="V2478">
        <v>6</v>
      </c>
      <c r="W2478">
        <v>3007</v>
      </c>
      <c r="X2478">
        <v>497</v>
      </c>
      <c r="Y2478">
        <v>101</v>
      </c>
      <c r="Z2478">
        <v>564</v>
      </c>
      <c r="AA2478">
        <v>94</v>
      </c>
      <c r="AB2478">
        <v>2019</v>
      </c>
      <c r="AC2478">
        <v>183</v>
      </c>
      <c r="AD2478">
        <v>16</v>
      </c>
      <c r="AE2478">
        <v>448</v>
      </c>
      <c r="AF2478">
        <v>145</v>
      </c>
      <c r="AG2478">
        <v>333</v>
      </c>
      <c r="AH2478">
        <v>20</v>
      </c>
      <c r="AI2478">
        <v>7</v>
      </c>
      <c r="AJ2478">
        <v>62</v>
      </c>
      <c r="AK2478">
        <v>23</v>
      </c>
      <c r="AL2478">
        <v>110</v>
      </c>
      <c r="AM2478">
        <v>40</v>
      </c>
      <c r="AN2478">
        <v>8</v>
      </c>
      <c r="AO2478">
        <v>2</v>
      </c>
      <c r="AP2478">
        <v>0</v>
      </c>
      <c r="AQ2478">
        <v>0</v>
      </c>
      <c r="AR2478">
        <v>0</v>
      </c>
      <c r="AS2478">
        <v>0</v>
      </c>
      <c r="AT2478">
        <v>0</v>
      </c>
      <c r="AU2478">
        <v>0</v>
      </c>
      <c r="AV2478">
        <v>0</v>
      </c>
      <c r="AW2478">
        <v>0</v>
      </c>
      <c r="AX2478">
        <v>0</v>
      </c>
      <c r="AY2478">
        <v>0</v>
      </c>
      <c r="AZ2478">
        <v>0</v>
      </c>
      <c r="BA2478">
        <v>0</v>
      </c>
      <c r="BB2478">
        <v>0</v>
      </c>
      <c r="BC2478">
        <v>0</v>
      </c>
      <c r="BD2478">
        <v>0</v>
      </c>
      <c r="BE2478">
        <v>0</v>
      </c>
      <c r="BF2478">
        <v>0</v>
      </c>
      <c r="BG2478" s="20">
        <v>3</v>
      </c>
      <c r="BH2478" s="20">
        <v>0</v>
      </c>
      <c r="BI2478" s="20">
        <v>203</v>
      </c>
      <c r="BJ2478" s="20">
        <v>5</v>
      </c>
      <c r="BK2478" s="20">
        <v>648</v>
      </c>
      <c r="BL2478" s="20">
        <v>2113</v>
      </c>
      <c r="BM2478" s="20">
        <v>1348</v>
      </c>
      <c r="BN2478" s="20">
        <v>218</v>
      </c>
      <c r="BO2478" s="20">
        <v>96</v>
      </c>
      <c r="BP2478" s="20"/>
      <c r="BQ2478" s="20"/>
      <c r="BR2478" s="20"/>
      <c r="BS2478" s="20"/>
      <c r="BT2478" s="20"/>
      <c r="BU2478" s="20"/>
      <c r="BV2478" s="20"/>
    </row>
    <row r="2479" spans="1:74" x14ac:dyDescent="0.25">
      <c r="A2479" s="20" t="s">
        <v>405</v>
      </c>
      <c r="B2479" s="20" t="s">
        <v>626</v>
      </c>
      <c r="C2479" s="20" t="s">
        <v>645</v>
      </c>
      <c r="D2479" s="1">
        <v>44521</v>
      </c>
      <c r="E2479">
        <v>263</v>
      </c>
      <c r="F2479">
        <v>5</v>
      </c>
      <c r="G2479">
        <v>0</v>
      </c>
      <c r="H2479">
        <v>0</v>
      </c>
      <c r="I2479">
        <v>0</v>
      </c>
      <c r="J2479">
        <v>92</v>
      </c>
      <c r="K2479">
        <v>14</v>
      </c>
      <c r="L2479">
        <v>36</v>
      </c>
      <c r="M2479">
        <v>5</v>
      </c>
      <c r="N2479">
        <v>5</v>
      </c>
      <c r="O2479">
        <v>2</v>
      </c>
      <c r="P2479">
        <v>0</v>
      </c>
      <c r="Q2479">
        <v>0</v>
      </c>
      <c r="R2479">
        <v>784</v>
      </c>
      <c r="S2479">
        <v>512</v>
      </c>
      <c r="T2479">
        <v>58</v>
      </c>
      <c r="U2479">
        <v>57</v>
      </c>
      <c r="V2479">
        <v>6</v>
      </c>
      <c r="W2479">
        <v>3012</v>
      </c>
      <c r="X2479">
        <v>656</v>
      </c>
      <c r="Y2479">
        <v>102</v>
      </c>
      <c r="Z2479">
        <v>556</v>
      </c>
      <c r="AA2479">
        <v>92</v>
      </c>
      <c r="AB2479">
        <v>2017</v>
      </c>
      <c r="AC2479">
        <v>219</v>
      </c>
      <c r="AD2479">
        <v>18</v>
      </c>
      <c r="AE2479">
        <v>440</v>
      </c>
      <c r="AF2479">
        <v>144</v>
      </c>
      <c r="AG2479">
        <v>332</v>
      </c>
      <c r="AH2479">
        <v>31</v>
      </c>
      <c r="AI2479">
        <v>7</v>
      </c>
      <c r="AJ2479">
        <v>62</v>
      </c>
      <c r="AK2479">
        <v>22</v>
      </c>
      <c r="AL2479">
        <v>112</v>
      </c>
      <c r="AM2479">
        <v>43</v>
      </c>
      <c r="AN2479">
        <v>8</v>
      </c>
      <c r="AO2479">
        <v>2</v>
      </c>
      <c r="AP2479">
        <v>0</v>
      </c>
      <c r="AQ2479">
        <v>0</v>
      </c>
      <c r="AR2479">
        <v>0</v>
      </c>
      <c r="AS2479">
        <v>0</v>
      </c>
      <c r="AT2479">
        <v>0</v>
      </c>
      <c r="AU2479">
        <v>0</v>
      </c>
      <c r="AV2479">
        <v>0</v>
      </c>
      <c r="AW2479">
        <v>0</v>
      </c>
      <c r="AX2479">
        <v>0</v>
      </c>
      <c r="AY2479">
        <v>0</v>
      </c>
      <c r="AZ2479">
        <v>0</v>
      </c>
      <c r="BA2479">
        <v>0</v>
      </c>
      <c r="BB2479">
        <v>0</v>
      </c>
      <c r="BC2479">
        <v>0</v>
      </c>
      <c r="BD2479">
        <v>0</v>
      </c>
      <c r="BE2479">
        <v>0</v>
      </c>
      <c r="BF2479">
        <v>0</v>
      </c>
      <c r="BG2479" s="20">
        <v>4</v>
      </c>
      <c r="BH2479" s="20">
        <v>0</v>
      </c>
      <c r="BI2479" s="20">
        <v>204</v>
      </c>
      <c r="BJ2479" s="20">
        <v>5</v>
      </c>
      <c r="BK2479" s="20">
        <v>646</v>
      </c>
      <c r="BL2479" s="20">
        <v>2125</v>
      </c>
      <c r="BM2479" s="20">
        <v>1349</v>
      </c>
      <c r="BN2479" s="20">
        <v>221</v>
      </c>
      <c r="BO2479" s="20">
        <v>98</v>
      </c>
      <c r="BP2479" s="20"/>
      <c r="BQ2479" s="20"/>
      <c r="BR2479" s="20"/>
      <c r="BS2479" s="20"/>
      <c r="BT2479" s="20"/>
      <c r="BU2479" s="20"/>
      <c r="BV2479" s="20"/>
    </row>
    <row r="2480" spans="1:74" x14ac:dyDescent="0.25">
      <c r="A2480" s="20" t="s">
        <v>405</v>
      </c>
      <c r="B2480" s="20" t="s">
        <v>626</v>
      </c>
      <c r="C2480" s="20" t="s">
        <v>645</v>
      </c>
      <c r="D2480" s="1">
        <v>44528</v>
      </c>
      <c r="E2480">
        <v>263</v>
      </c>
      <c r="F2480">
        <v>5</v>
      </c>
      <c r="G2480">
        <v>0</v>
      </c>
      <c r="H2480">
        <v>0</v>
      </c>
      <c r="I2480">
        <v>0</v>
      </c>
      <c r="J2480">
        <v>113</v>
      </c>
      <c r="K2480">
        <v>13</v>
      </c>
      <c r="L2480">
        <v>36</v>
      </c>
      <c r="M2480">
        <v>4</v>
      </c>
      <c r="N2480">
        <v>4</v>
      </c>
      <c r="O2480">
        <v>4</v>
      </c>
      <c r="P2480">
        <v>0</v>
      </c>
      <c r="Q2480">
        <v>0</v>
      </c>
      <c r="R2480">
        <v>785</v>
      </c>
      <c r="S2480">
        <v>533</v>
      </c>
      <c r="T2480">
        <v>59</v>
      </c>
      <c r="U2480">
        <v>57</v>
      </c>
      <c r="V2480">
        <v>6</v>
      </c>
      <c r="W2480">
        <v>3024</v>
      </c>
      <c r="X2480">
        <v>961</v>
      </c>
      <c r="Y2480">
        <v>103</v>
      </c>
      <c r="Z2480">
        <v>548</v>
      </c>
      <c r="AA2480">
        <v>96</v>
      </c>
      <c r="AB2480">
        <v>2031</v>
      </c>
      <c r="AC2480">
        <v>368</v>
      </c>
      <c r="AD2480">
        <v>18</v>
      </c>
      <c r="AE2480">
        <v>438</v>
      </c>
      <c r="AF2480">
        <v>150</v>
      </c>
      <c r="AG2480">
        <v>333</v>
      </c>
      <c r="AH2480">
        <v>61</v>
      </c>
      <c r="AI2480">
        <v>7</v>
      </c>
      <c r="AJ2480">
        <v>61</v>
      </c>
      <c r="AK2480">
        <v>22</v>
      </c>
      <c r="AL2480">
        <v>113</v>
      </c>
      <c r="AM2480">
        <v>66</v>
      </c>
      <c r="AN2480">
        <v>8</v>
      </c>
      <c r="AO2480">
        <v>3</v>
      </c>
      <c r="AP2480">
        <v>0</v>
      </c>
      <c r="AQ2480">
        <v>0</v>
      </c>
      <c r="AR2480">
        <v>0</v>
      </c>
      <c r="AS2480">
        <v>0</v>
      </c>
      <c r="AT2480">
        <v>0</v>
      </c>
      <c r="AU2480">
        <v>0</v>
      </c>
      <c r="AV2480">
        <v>0</v>
      </c>
      <c r="AW2480">
        <v>0</v>
      </c>
      <c r="AX2480">
        <v>0</v>
      </c>
      <c r="AY2480">
        <v>0</v>
      </c>
      <c r="AZ2480">
        <v>0</v>
      </c>
      <c r="BA2480">
        <v>0</v>
      </c>
      <c r="BB2480">
        <v>0</v>
      </c>
      <c r="BC2480">
        <v>0</v>
      </c>
      <c r="BD2480">
        <v>0</v>
      </c>
      <c r="BE2480">
        <v>0</v>
      </c>
      <c r="BF2480">
        <v>0</v>
      </c>
      <c r="BG2480" s="20">
        <v>5</v>
      </c>
      <c r="BH2480" s="20">
        <v>0</v>
      </c>
      <c r="BI2480" s="20">
        <v>206</v>
      </c>
      <c r="BJ2480" s="20">
        <v>4</v>
      </c>
      <c r="BK2480" s="20">
        <v>645</v>
      </c>
      <c r="BL2480" s="20">
        <v>2141</v>
      </c>
      <c r="BM2480" s="20">
        <v>1358</v>
      </c>
      <c r="BN2480" s="20">
        <v>223</v>
      </c>
      <c r="BO2480" s="20">
        <v>100</v>
      </c>
      <c r="BP2480" s="20"/>
      <c r="BQ2480" s="20"/>
      <c r="BR2480" s="20"/>
      <c r="BS2480" s="20"/>
      <c r="BT2480" s="20"/>
      <c r="BU2480" s="20"/>
      <c r="BV2480" s="20"/>
    </row>
    <row r="2481" spans="1:74" x14ac:dyDescent="0.25">
      <c r="A2481" s="20" t="s">
        <v>405</v>
      </c>
      <c r="B2481" s="20" t="s">
        <v>626</v>
      </c>
      <c r="C2481" s="20" t="s">
        <v>645</v>
      </c>
      <c r="D2481" s="1">
        <v>44535</v>
      </c>
      <c r="E2481">
        <v>262</v>
      </c>
      <c r="F2481">
        <v>5</v>
      </c>
      <c r="G2481">
        <v>1</v>
      </c>
      <c r="H2481">
        <v>0</v>
      </c>
      <c r="I2481">
        <v>0</v>
      </c>
      <c r="J2481">
        <v>120</v>
      </c>
      <c r="K2481">
        <v>13</v>
      </c>
      <c r="L2481">
        <v>35</v>
      </c>
      <c r="M2481">
        <v>4</v>
      </c>
      <c r="N2481">
        <v>5</v>
      </c>
      <c r="O2481">
        <v>5</v>
      </c>
      <c r="P2481">
        <v>0</v>
      </c>
      <c r="Q2481">
        <v>0</v>
      </c>
      <c r="R2481">
        <v>787</v>
      </c>
      <c r="S2481">
        <v>548</v>
      </c>
      <c r="T2481">
        <v>59</v>
      </c>
      <c r="U2481">
        <v>56</v>
      </c>
      <c r="V2481">
        <v>6</v>
      </c>
      <c r="W2481">
        <v>3025</v>
      </c>
      <c r="X2481">
        <v>1069</v>
      </c>
      <c r="Y2481">
        <v>101</v>
      </c>
      <c r="Z2481">
        <v>542</v>
      </c>
      <c r="AA2481">
        <v>95</v>
      </c>
      <c r="AB2481">
        <v>2033</v>
      </c>
      <c r="AC2481">
        <v>496</v>
      </c>
      <c r="AD2481">
        <v>18</v>
      </c>
      <c r="AE2481">
        <v>436</v>
      </c>
      <c r="AF2481">
        <v>149</v>
      </c>
      <c r="AG2481">
        <v>338</v>
      </c>
      <c r="AH2481">
        <v>80</v>
      </c>
      <c r="AI2481">
        <v>7</v>
      </c>
      <c r="AJ2481">
        <v>62</v>
      </c>
      <c r="AK2481">
        <v>23</v>
      </c>
      <c r="AL2481">
        <v>112</v>
      </c>
      <c r="AM2481">
        <v>70</v>
      </c>
      <c r="AN2481">
        <v>8</v>
      </c>
      <c r="AO2481">
        <v>3</v>
      </c>
      <c r="AP2481">
        <v>0</v>
      </c>
      <c r="AQ2481">
        <v>0</v>
      </c>
      <c r="AR2481">
        <v>0</v>
      </c>
      <c r="AS2481">
        <v>0</v>
      </c>
      <c r="AT2481">
        <v>0</v>
      </c>
      <c r="AU2481">
        <v>0</v>
      </c>
      <c r="AV2481">
        <v>0</v>
      </c>
      <c r="AW2481">
        <v>0</v>
      </c>
      <c r="AX2481">
        <v>0</v>
      </c>
      <c r="AY2481">
        <v>0</v>
      </c>
      <c r="AZ2481">
        <v>0</v>
      </c>
      <c r="BA2481">
        <v>0</v>
      </c>
      <c r="BB2481">
        <v>0</v>
      </c>
      <c r="BC2481">
        <v>0</v>
      </c>
      <c r="BD2481">
        <v>0</v>
      </c>
      <c r="BE2481">
        <v>0</v>
      </c>
      <c r="BF2481">
        <v>0</v>
      </c>
      <c r="BG2481" s="20">
        <v>5</v>
      </c>
      <c r="BH2481" s="20">
        <v>0</v>
      </c>
      <c r="BI2481" s="20">
        <v>206</v>
      </c>
      <c r="BJ2481" s="20">
        <v>5</v>
      </c>
      <c r="BK2481" s="20">
        <v>647</v>
      </c>
      <c r="BL2481" s="20">
        <v>2151</v>
      </c>
      <c r="BM2481" s="20">
        <v>1362</v>
      </c>
      <c r="BN2481" s="20">
        <v>225</v>
      </c>
      <c r="BO2481" s="20">
        <v>99</v>
      </c>
      <c r="BP2481" s="20"/>
      <c r="BQ2481" s="20"/>
      <c r="BR2481" s="20"/>
      <c r="BS2481" s="20"/>
      <c r="BT2481" s="20"/>
      <c r="BU2481" s="20"/>
      <c r="BV2481" s="20"/>
    </row>
    <row r="2482" spans="1:74" x14ac:dyDescent="0.25">
      <c r="A2482" s="20" t="s">
        <v>405</v>
      </c>
      <c r="B2482" s="20" t="s">
        <v>626</v>
      </c>
      <c r="C2482" s="20" t="s">
        <v>645</v>
      </c>
      <c r="D2482" s="1">
        <v>44542</v>
      </c>
      <c r="E2482">
        <v>263</v>
      </c>
      <c r="F2482">
        <v>5</v>
      </c>
      <c r="G2482">
        <v>2</v>
      </c>
      <c r="H2482">
        <v>0</v>
      </c>
      <c r="I2482">
        <v>0</v>
      </c>
      <c r="J2482">
        <v>135</v>
      </c>
      <c r="K2482">
        <v>13</v>
      </c>
      <c r="L2482">
        <v>35</v>
      </c>
      <c r="M2482">
        <v>4</v>
      </c>
      <c r="N2482">
        <v>5</v>
      </c>
      <c r="O2482">
        <v>5</v>
      </c>
      <c r="P2482">
        <v>0</v>
      </c>
      <c r="Q2482">
        <v>0</v>
      </c>
      <c r="R2482">
        <v>788</v>
      </c>
      <c r="S2482">
        <v>558</v>
      </c>
      <c r="T2482">
        <v>58</v>
      </c>
      <c r="U2482">
        <v>56</v>
      </c>
      <c r="V2482">
        <v>6</v>
      </c>
      <c r="W2482">
        <v>3035</v>
      </c>
      <c r="X2482">
        <v>1183</v>
      </c>
      <c r="Y2482">
        <v>102</v>
      </c>
      <c r="Z2482">
        <v>541</v>
      </c>
      <c r="AA2482">
        <v>94</v>
      </c>
      <c r="AB2482">
        <v>2047</v>
      </c>
      <c r="AC2482">
        <v>609</v>
      </c>
      <c r="AD2482">
        <v>18</v>
      </c>
      <c r="AE2482">
        <v>432</v>
      </c>
      <c r="AF2482">
        <v>151</v>
      </c>
      <c r="AG2482">
        <v>339</v>
      </c>
      <c r="AH2482">
        <v>88</v>
      </c>
      <c r="AI2482">
        <v>7</v>
      </c>
      <c r="AJ2482">
        <v>62</v>
      </c>
      <c r="AK2482">
        <v>23</v>
      </c>
      <c r="AL2482">
        <v>111</v>
      </c>
      <c r="AM2482">
        <v>77</v>
      </c>
      <c r="AN2482">
        <v>8</v>
      </c>
      <c r="AO2482">
        <v>3</v>
      </c>
      <c r="AP2482">
        <v>0</v>
      </c>
      <c r="AQ2482">
        <v>0</v>
      </c>
      <c r="AR2482">
        <v>0</v>
      </c>
      <c r="AS2482">
        <v>0</v>
      </c>
      <c r="AT2482">
        <v>0</v>
      </c>
      <c r="AU2482">
        <v>0</v>
      </c>
      <c r="AV2482">
        <v>0</v>
      </c>
      <c r="AW2482">
        <v>0</v>
      </c>
      <c r="AX2482">
        <v>0</v>
      </c>
      <c r="AY2482">
        <v>0</v>
      </c>
      <c r="AZ2482">
        <v>0</v>
      </c>
      <c r="BA2482">
        <v>0</v>
      </c>
      <c r="BB2482">
        <v>0</v>
      </c>
      <c r="BC2482">
        <v>0</v>
      </c>
      <c r="BD2482">
        <v>0</v>
      </c>
      <c r="BE2482">
        <v>0</v>
      </c>
      <c r="BF2482">
        <v>0</v>
      </c>
      <c r="BG2482" s="20">
        <v>5</v>
      </c>
      <c r="BH2482" s="20">
        <v>0</v>
      </c>
      <c r="BI2482" s="20">
        <v>208</v>
      </c>
      <c r="BJ2482" s="20">
        <v>5</v>
      </c>
      <c r="BK2482" s="20">
        <v>649</v>
      </c>
      <c r="BL2482" s="20">
        <v>2162</v>
      </c>
      <c r="BM2482" s="20">
        <v>1373</v>
      </c>
      <c r="BN2482" s="20">
        <v>226</v>
      </c>
      <c r="BO2482" s="20">
        <v>98</v>
      </c>
      <c r="BP2482" s="20"/>
      <c r="BQ2482" s="20"/>
      <c r="BR2482" s="20"/>
      <c r="BS2482" s="20"/>
      <c r="BT2482" s="20"/>
      <c r="BU2482" s="20"/>
      <c r="BV2482" s="20"/>
    </row>
    <row r="2483" spans="1:74" x14ac:dyDescent="0.25">
      <c r="A2483" s="20" t="s">
        <v>405</v>
      </c>
      <c r="B2483" s="20" t="s">
        <v>626</v>
      </c>
      <c r="C2483" s="20" t="s">
        <v>645</v>
      </c>
      <c r="D2483" s="1">
        <v>44549</v>
      </c>
      <c r="E2483">
        <v>263</v>
      </c>
      <c r="F2483">
        <v>5</v>
      </c>
      <c r="G2483">
        <v>2</v>
      </c>
      <c r="H2483">
        <v>0</v>
      </c>
      <c r="I2483">
        <v>0</v>
      </c>
      <c r="J2483">
        <v>147</v>
      </c>
      <c r="K2483">
        <v>13</v>
      </c>
      <c r="L2483">
        <v>35</v>
      </c>
      <c r="M2483">
        <v>3</v>
      </c>
      <c r="N2483">
        <v>6</v>
      </c>
      <c r="O2483">
        <v>6</v>
      </c>
      <c r="P2483">
        <v>0</v>
      </c>
      <c r="Q2483">
        <v>0</v>
      </c>
      <c r="R2483">
        <v>790</v>
      </c>
      <c r="S2483">
        <v>571</v>
      </c>
      <c r="T2483">
        <v>58</v>
      </c>
      <c r="U2483">
        <v>56</v>
      </c>
      <c r="V2483">
        <v>7</v>
      </c>
      <c r="W2483">
        <v>3038</v>
      </c>
      <c r="X2483">
        <v>1298</v>
      </c>
      <c r="Y2483">
        <v>101</v>
      </c>
      <c r="Z2483">
        <v>538</v>
      </c>
      <c r="AA2483">
        <v>89</v>
      </c>
      <c r="AB2483">
        <v>2050</v>
      </c>
      <c r="AC2483">
        <v>747</v>
      </c>
      <c r="AD2483">
        <v>18</v>
      </c>
      <c r="AE2483">
        <v>429</v>
      </c>
      <c r="AF2483">
        <v>153</v>
      </c>
      <c r="AG2483">
        <v>347</v>
      </c>
      <c r="AH2483">
        <v>104</v>
      </c>
      <c r="AI2483">
        <v>7</v>
      </c>
      <c r="AJ2483">
        <v>63</v>
      </c>
      <c r="AK2483">
        <v>25</v>
      </c>
      <c r="AL2483">
        <v>111</v>
      </c>
      <c r="AM2483">
        <v>82</v>
      </c>
      <c r="AN2483">
        <v>8</v>
      </c>
      <c r="AO2483">
        <v>3</v>
      </c>
      <c r="AP2483">
        <v>0</v>
      </c>
      <c r="AQ2483">
        <v>0</v>
      </c>
      <c r="AR2483">
        <v>0</v>
      </c>
      <c r="AS2483">
        <v>0</v>
      </c>
      <c r="AT2483">
        <v>0</v>
      </c>
      <c r="AU2483">
        <v>0</v>
      </c>
      <c r="AV2483">
        <v>0</v>
      </c>
      <c r="AW2483">
        <v>0</v>
      </c>
      <c r="AX2483">
        <v>0</v>
      </c>
      <c r="AY2483">
        <v>0</v>
      </c>
      <c r="AZ2483">
        <v>0</v>
      </c>
      <c r="BA2483">
        <v>0</v>
      </c>
      <c r="BB2483">
        <v>0</v>
      </c>
      <c r="BC2483">
        <v>0</v>
      </c>
      <c r="BD2483">
        <v>0</v>
      </c>
      <c r="BE2483">
        <v>0</v>
      </c>
      <c r="BF2483">
        <v>0</v>
      </c>
      <c r="BG2483" s="20">
        <v>5</v>
      </c>
      <c r="BH2483" s="20">
        <v>0</v>
      </c>
      <c r="BI2483" s="20">
        <v>208</v>
      </c>
      <c r="BJ2483" s="20">
        <v>6</v>
      </c>
      <c r="BK2483" s="20">
        <v>651</v>
      </c>
      <c r="BL2483" s="20">
        <v>2175</v>
      </c>
      <c r="BM2483" s="20">
        <v>1383</v>
      </c>
      <c r="BN2483" s="20">
        <v>230</v>
      </c>
      <c r="BO2483" s="20">
        <v>98</v>
      </c>
      <c r="BP2483" s="20">
        <v>12593</v>
      </c>
      <c r="BQ2483" s="20">
        <v>1865</v>
      </c>
      <c r="BR2483" s="20">
        <v>0</v>
      </c>
      <c r="BS2483" s="20">
        <v>78</v>
      </c>
      <c r="BT2483" s="20">
        <v>1469</v>
      </c>
      <c r="BU2483" s="20">
        <v>3856</v>
      </c>
      <c r="BV2483" s="20">
        <v>6557</v>
      </c>
    </row>
    <row r="2484" spans="1:74" x14ac:dyDescent="0.25">
      <c r="A2484" s="20" t="s">
        <v>405</v>
      </c>
      <c r="B2484" s="20" t="s">
        <v>626</v>
      </c>
      <c r="C2484" s="20" t="s">
        <v>645</v>
      </c>
      <c r="D2484" s="1">
        <v>44558</v>
      </c>
      <c r="E2484">
        <v>260</v>
      </c>
      <c r="F2484">
        <v>5</v>
      </c>
      <c r="G2484">
        <v>2</v>
      </c>
      <c r="H2484">
        <v>0</v>
      </c>
      <c r="I2484">
        <v>0</v>
      </c>
      <c r="J2484">
        <v>154</v>
      </c>
      <c r="K2484">
        <v>13</v>
      </c>
      <c r="L2484">
        <v>35</v>
      </c>
      <c r="M2484">
        <v>3</v>
      </c>
      <c r="N2484">
        <v>7</v>
      </c>
      <c r="O2484">
        <v>7</v>
      </c>
      <c r="P2484">
        <v>0</v>
      </c>
      <c r="Q2484">
        <v>0</v>
      </c>
      <c r="R2484">
        <v>783</v>
      </c>
      <c r="S2484">
        <v>572</v>
      </c>
      <c r="T2484">
        <v>58</v>
      </c>
      <c r="U2484">
        <v>55</v>
      </c>
      <c r="V2484">
        <v>6</v>
      </c>
      <c r="W2484">
        <v>3013</v>
      </c>
      <c r="X2484">
        <v>1406</v>
      </c>
      <c r="Y2484">
        <v>100</v>
      </c>
      <c r="Z2484">
        <v>531</v>
      </c>
      <c r="AA2484">
        <v>83</v>
      </c>
      <c r="AB2484">
        <v>2040</v>
      </c>
      <c r="AC2484">
        <v>818</v>
      </c>
      <c r="AD2484">
        <v>18</v>
      </c>
      <c r="AE2484">
        <v>420</v>
      </c>
      <c r="AF2484">
        <v>148</v>
      </c>
      <c r="AG2484">
        <v>346</v>
      </c>
      <c r="AH2484">
        <v>119</v>
      </c>
      <c r="AI2484">
        <v>7</v>
      </c>
      <c r="AJ2484">
        <v>63</v>
      </c>
      <c r="AK2484">
        <v>24</v>
      </c>
      <c r="AL2484">
        <v>111</v>
      </c>
      <c r="AM2484">
        <v>84</v>
      </c>
      <c r="AN2484">
        <v>8</v>
      </c>
      <c r="AO2484">
        <v>3</v>
      </c>
      <c r="AP2484">
        <v>0</v>
      </c>
      <c r="AQ2484">
        <v>0</v>
      </c>
      <c r="AR2484">
        <v>0</v>
      </c>
      <c r="AS2484">
        <v>0</v>
      </c>
      <c r="AT2484">
        <v>0</v>
      </c>
      <c r="AU2484">
        <v>0</v>
      </c>
      <c r="AV2484">
        <v>0</v>
      </c>
      <c r="AW2484">
        <v>0</v>
      </c>
      <c r="AX2484">
        <v>0</v>
      </c>
      <c r="AY2484">
        <v>0</v>
      </c>
      <c r="AZ2484">
        <v>0</v>
      </c>
      <c r="BA2484">
        <v>0</v>
      </c>
      <c r="BB2484">
        <v>0</v>
      </c>
      <c r="BC2484">
        <v>0</v>
      </c>
      <c r="BD2484">
        <v>0</v>
      </c>
      <c r="BE2484">
        <v>0</v>
      </c>
      <c r="BF2484">
        <v>0</v>
      </c>
      <c r="BG2484" s="20">
        <v>5</v>
      </c>
      <c r="BH2484" s="20">
        <v>0</v>
      </c>
      <c r="BI2484" s="20">
        <v>205</v>
      </c>
      <c r="BJ2484" s="20">
        <v>7</v>
      </c>
      <c r="BK2484" s="20">
        <v>649</v>
      </c>
      <c r="BL2484" s="20">
        <v>2171</v>
      </c>
      <c r="BM2484" s="20">
        <v>1380</v>
      </c>
      <c r="BN2484" s="20">
        <v>229</v>
      </c>
      <c r="BO2484" s="20">
        <v>98</v>
      </c>
      <c r="BP2484" s="20">
        <v>12480</v>
      </c>
      <c r="BQ2484" s="20">
        <v>2534</v>
      </c>
      <c r="BR2484" s="20">
        <v>0</v>
      </c>
      <c r="BS2484" s="20">
        <v>78</v>
      </c>
      <c r="BT2484" s="20">
        <v>1445</v>
      </c>
      <c r="BU2484" s="20">
        <v>3796</v>
      </c>
      <c r="BV2484" s="20">
        <v>6544</v>
      </c>
    </row>
    <row r="2485" spans="1:74" x14ac:dyDescent="0.25">
      <c r="A2485" s="20" t="s">
        <v>405</v>
      </c>
      <c r="B2485" s="20" t="s">
        <v>626</v>
      </c>
      <c r="C2485" s="20" t="s">
        <v>645</v>
      </c>
      <c r="D2485" s="1">
        <v>44564</v>
      </c>
      <c r="E2485">
        <v>260</v>
      </c>
      <c r="F2485">
        <v>5</v>
      </c>
      <c r="G2485">
        <v>2</v>
      </c>
      <c r="H2485">
        <v>0</v>
      </c>
      <c r="I2485">
        <v>0</v>
      </c>
      <c r="J2485">
        <v>157</v>
      </c>
      <c r="K2485">
        <v>13</v>
      </c>
      <c r="L2485">
        <v>35</v>
      </c>
      <c r="M2485">
        <v>3</v>
      </c>
      <c r="N2485">
        <v>7</v>
      </c>
      <c r="O2485">
        <v>7</v>
      </c>
      <c r="P2485">
        <v>0</v>
      </c>
      <c r="Q2485">
        <v>0</v>
      </c>
      <c r="R2485">
        <v>784</v>
      </c>
      <c r="S2485">
        <v>575</v>
      </c>
      <c r="T2485">
        <v>58</v>
      </c>
      <c r="U2485">
        <v>54</v>
      </c>
      <c r="V2485">
        <v>6</v>
      </c>
      <c r="W2485">
        <v>3001</v>
      </c>
      <c r="X2485">
        <v>1437</v>
      </c>
      <c r="Y2485">
        <v>100</v>
      </c>
      <c r="Z2485">
        <v>522</v>
      </c>
      <c r="AA2485">
        <v>80</v>
      </c>
      <c r="AB2485">
        <v>2043</v>
      </c>
      <c r="AC2485">
        <v>856</v>
      </c>
      <c r="AD2485">
        <v>18</v>
      </c>
      <c r="AE2485">
        <v>419</v>
      </c>
      <c r="AF2485">
        <v>149</v>
      </c>
      <c r="AG2485">
        <v>345</v>
      </c>
      <c r="AH2485">
        <v>124</v>
      </c>
      <c r="AI2485">
        <v>7</v>
      </c>
      <c r="AJ2485">
        <v>62</v>
      </c>
      <c r="AK2485">
        <v>24</v>
      </c>
      <c r="AL2485">
        <v>111</v>
      </c>
      <c r="AM2485">
        <v>84</v>
      </c>
      <c r="AN2485">
        <v>8</v>
      </c>
      <c r="AO2485">
        <v>3</v>
      </c>
      <c r="AP2485">
        <v>0</v>
      </c>
      <c r="AQ2485">
        <v>0</v>
      </c>
      <c r="AR2485">
        <v>0</v>
      </c>
      <c r="AS2485">
        <v>0</v>
      </c>
      <c r="AT2485">
        <v>0</v>
      </c>
      <c r="AU2485">
        <v>0</v>
      </c>
      <c r="AV2485">
        <v>0</v>
      </c>
      <c r="AW2485">
        <v>0</v>
      </c>
      <c r="AX2485">
        <v>0</v>
      </c>
      <c r="AY2485">
        <v>0</v>
      </c>
      <c r="AZ2485">
        <v>0</v>
      </c>
      <c r="BA2485">
        <v>0</v>
      </c>
      <c r="BB2485">
        <v>0</v>
      </c>
      <c r="BC2485">
        <v>0</v>
      </c>
      <c r="BD2485">
        <v>0</v>
      </c>
      <c r="BE2485">
        <v>0</v>
      </c>
      <c r="BF2485">
        <v>0</v>
      </c>
      <c r="BG2485" s="20">
        <v>5</v>
      </c>
      <c r="BH2485" s="20">
        <v>0</v>
      </c>
      <c r="BI2485" s="20">
        <v>205</v>
      </c>
      <c r="BJ2485" s="20">
        <v>7</v>
      </c>
      <c r="BK2485" s="20">
        <v>652</v>
      </c>
      <c r="BL2485" s="20">
        <v>2172</v>
      </c>
      <c r="BM2485" s="20">
        <v>1383</v>
      </c>
      <c r="BN2485" s="20">
        <v>228</v>
      </c>
      <c r="BO2485" s="20">
        <v>98</v>
      </c>
      <c r="BP2485" s="20">
        <v>12467</v>
      </c>
      <c r="BQ2485" s="20">
        <v>2755</v>
      </c>
      <c r="BR2485" s="20">
        <v>0</v>
      </c>
      <c r="BS2485" s="20">
        <v>77</v>
      </c>
      <c r="BT2485" s="20">
        <v>1441</v>
      </c>
      <c r="BU2485" s="20">
        <v>3776</v>
      </c>
      <c r="BV2485" s="20">
        <v>6560</v>
      </c>
    </row>
    <row r="2486" spans="1:74" x14ac:dyDescent="0.25">
      <c r="A2486" s="20" t="s">
        <v>405</v>
      </c>
      <c r="B2486" s="20" t="s">
        <v>626</v>
      </c>
      <c r="C2486" s="20" t="s">
        <v>645</v>
      </c>
      <c r="D2486" s="1">
        <v>44570</v>
      </c>
      <c r="E2486">
        <v>260</v>
      </c>
      <c r="F2486">
        <v>5</v>
      </c>
      <c r="G2486">
        <v>2</v>
      </c>
      <c r="H2486">
        <v>0</v>
      </c>
      <c r="I2486">
        <v>0</v>
      </c>
      <c r="J2486">
        <v>159</v>
      </c>
      <c r="K2486">
        <v>13</v>
      </c>
      <c r="L2486">
        <v>35</v>
      </c>
      <c r="M2486">
        <v>3</v>
      </c>
      <c r="N2486">
        <v>7</v>
      </c>
      <c r="O2486">
        <v>7</v>
      </c>
      <c r="P2486">
        <v>0</v>
      </c>
      <c r="Q2486">
        <v>0</v>
      </c>
      <c r="R2486">
        <v>788</v>
      </c>
      <c r="S2486">
        <v>578</v>
      </c>
      <c r="T2486">
        <v>59</v>
      </c>
      <c r="U2486">
        <v>53</v>
      </c>
      <c r="V2486">
        <v>5</v>
      </c>
      <c r="W2486">
        <v>2995</v>
      </c>
      <c r="X2486">
        <v>1481</v>
      </c>
      <c r="Y2486">
        <v>100</v>
      </c>
      <c r="Z2486">
        <v>517</v>
      </c>
      <c r="AA2486">
        <v>73</v>
      </c>
      <c r="AB2486">
        <v>2047</v>
      </c>
      <c r="AC2486">
        <v>894</v>
      </c>
      <c r="AD2486">
        <v>18</v>
      </c>
      <c r="AE2486">
        <v>420</v>
      </c>
      <c r="AF2486">
        <v>148</v>
      </c>
      <c r="AG2486">
        <v>346</v>
      </c>
      <c r="AH2486">
        <v>134</v>
      </c>
      <c r="AI2486">
        <v>7</v>
      </c>
      <c r="AJ2486">
        <v>62</v>
      </c>
      <c r="AK2486">
        <v>24</v>
      </c>
      <c r="AL2486">
        <v>111</v>
      </c>
      <c r="AM2486">
        <v>85</v>
      </c>
      <c r="AN2486">
        <v>8</v>
      </c>
      <c r="AO2486">
        <v>3</v>
      </c>
      <c r="AP2486">
        <v>0</v>
      </c>
      <c r="AQ2486">
        <v>0</v>
      </c>
      <c r="AR2486">
        <v>0</v>
      </c>
      <c r="AS2486">
        <v>0</v>
      </c>
      <c r="AT2486">
        <v>0</v>
      </c>
      <c r="AU2486">
        <v>0</v>
      </c>
      <c r="AV2486">
        <v>0</v>
      </c>
      <c r="AW2486">
        <v>0</v>
      </c>
      <c r="AX2486">
        <v>0</v>
      </c>
      <c r="AY2486">
        <v>0</v>
      </c>
      <c r="AZ2486">
        <v>0</v>
      </c>
      <c r="BA2486">
        <v>0</v>
      </c>
      <c r="BB2486">
        <v>0</v>
      </c>
      <c r="BC2486">
        <v>0</v>
      </c>
      <c r="BD2486">
        <v>0</v>
      </c>
      <c r="BE2486">
        <v>0</v>
      </c>
      <c r="BF2486">
        <v>0</v>
      </c>
      <c r="BG2486" s="20">
        <v>5</v>
      </c>
      <c r="BH2486" s="20">
        <v>0</v>
      </c>
      <c r="BI2486" s="20">
        <v>207</v>
      </c>
      <c r="BJ2486" s="20">
        <v>7</v>
      </c>
      <c r="BK2486" s="20">
        <v>654</v>
      </c>
      <c r="BL2486" s="20">
        <v>2179</v>
      </c>
      <c r="BM2486" s="20">
        <v>1389</v>
      </c>
      <c r="BN2486" s="20">
        <v>234</v>
      </c>
      <c r="BO2486" s="20">
        <v>98</v>
      </c>
      <c r="BP2486" s="20">
        <v>12479</v>
      </c>
      <c r="BQ2486" s="20">
        <v>3013</v>
      </c>
      <c r="BR2486" s="20">
        <v>0</v>
      </c>
      <c r="BS2486" s="20">
        <v>79</v>
      </c>
      <c r="BT2486" s="20">
        <v>1628</v>
      </c>
      <c r="BU2486" s="20">
        <v>3558</v>
      </c>
      <c r="BV2486" s="20">
        <v>6606</v>
      </c>
    </row>
    <row r="2487" spans="1:74" x14ac:dyDescent="0.25">
      <c r="A2487" s="20" t="s">
        <v>405</v>
      </c>
      <c r="B2487" s="20" t="s">
        <v>626</v>
      </c>
      <c r="C2487" s="20" t="s">
        <v>645</v>
      </c>
      <c r="D2487" s="1">
        <v>44577</v>
      </c>
      <c r="E2487">
        <v>262</v>
      </c>
      <c r="F2487">
        <v>5</v>
      </c>
      <c r="G2487">
        <v>2</v>
      </c>
      <c r="H2487">
        <v>0</v>
      </c>
      <c r="I2487">
        <v>0</v>
      </c>
      <c r="J2487">
        <v>162</v>
      </c>
      <c r="K2487">
        <v>13</v>
      </c>
      <c r="L2487">
        <v>35</v>
      </c>
      <c r="M2487">
        <v>3</v>
      </c>
      <c r="N2487">
        <v>7</v>
      </c>
      <c r="O2487">
        <v>7</v>
      </c>
      <c r="P2487">
        <v>0</v>
      </c>
      <c r="Q2487">
        <v>0</v>
      </c>
      <c r="R2487">
        <v>793</v>
      </c>
      <c r="S2487">
        <v>584</v>
      </c>
      <c r="T2487">
        <v>59</v>
      </c>
      <c r="U2487">
        <v>54</v>
      </c>
      <c r="V2487">
        <v>5</v>
      </c>
      <c r="W2487">
        <v>2990</v>
      </c>
      <c r="X2487">
        <v>1501</v>
      </c>
      <c r="Y2487">
        <v>99</v>
      </c>
      <c r="Z2487">
        <v>506</v>
      </c>
      <c r="AA2487">
        <v>74</v>
      </c>
      <c r="AB2487">
        <v>2051</v>
      </c>
      <c r="AC2487">
        <v>915</v>
      </c>
      <c r="AD2487">
        <v>18</v>
      </c>
      <c r="AE2487">
        <v>420</v>
      </c>
      <c r="AF2487">
        <v>151</v>
      </c>
      <c r="AG2487">
        <v>346</v>
      </c>
      <c r="AH2487">
        <v>140</v>
      </c>
      <c r="AI2487">
        <v>7</v>
      </c>
      <c r="AJ2487">
        <v>63</v>
      </c>
      <c r="AK2487">
        <v>22</v>
      </c>
      <c r="AL2487">
        <v>112</v>
      </c>
      <c r="AM2487">
        <v>85</v>
      </c>
      <c r="AN2487">
        <v>8</v>
      </c>
      <c r="AO2487">
        <v>3</v>
      </c>
      <c r="AP2487">
        <v>0</v>
      </c>
      <c r="AQ2487">
        <v>0</v>
      </c>
      <c r="AR2487">
        <v>0</v>
      </c>
      <c r="AS2487">
        <v>0</v>
      </c>
      <c r="AT2487">
        <v>0</v>
      </c>
      <c r="AU2487">
        <v>0</v>
      </c>
      <c r="AV2487">
        <v>0</v>
      </c>
      <c r="AW2487">
        <v>0</v>
      </c>
      <c r="AX2487">
        <v>0</v>
      </c>
      <c r="AY2487">
        <v>0</v>
      </c>
      <c r="AZ2487">
        <v>0</v>
      </c>
      <c r="BA2487">
        <v>0</v>
      </c>
      <c r="BB2487">
        <v>0</v>
      </c>
      <c r="BC2487">
        <v>0</v>
      </c>
      <c r="BD2487">
        <v>0</v>
      </c>
      <c r="BE2487">
        <v>0</v>
      </c>
      <c r="BF2487">
        <v>0</v>
      </c>
      <c r="BG2487" s="20">
        <v>5</v>
      </c>
      <c r="BH2487" s="20">
        <v>0</v>
      </c>
      <c r="BI2487" s="20">
        <v>209</v>
      </c>
      <c r="BJ2487" s="20">
        <v>7</v>
      </c>
      <c r="BK2487" s="20">
        <v>657</v>
      </c>
      <c r="BL2487" s="20">
        <v>2180</v>
      </c>
      <c r="BM2487" s="20">
        <v>1392</v>
      </c>
      <c r="BN2487" s="20">
        <v>234</v>
      </c>
      <c r="BO2487" s="20">
        <v>99</v>
      </c>
      <c r="BP2487" s="20">
        <v>12521</v>
      </c>
      <c r="BQ2487" s="20">
        <v>3222</v>
      </c>
      <c r="BR2487" s="20">
        <v>0</v>
      </c>
      <c r="BS2487" s="20">
        <v>80</v>
      </c>
      <c r="BT2487" s="20">
        <v>2035</v>
      </c>
      <c r="BU2487" s="20">
        <v>3148</v>
      </c>
      <c r="BV2487" s="20">
        <v>6647</v>
      </c>
    </row>
    <row r="2488" spans="1:74" x14ac:dyDescent="0.25">
      <c r="A2488" s="20" t="s">
        <v>405</v>
      </c>
      <c r="B2488" s="20" t="s">
        <v>626</v>
      </c>
      <c r="C2488" s="20" t="s">
        <v>645</v>
      </c>
      <c r="D2488" s="1">
        <v>44584</v>
      </c>
      <c r="E2488">
        <v>262</v>
      </c>
      <c r="F2488">
        <v>6</v>
      </c>
      <c r="G2488">
        <v>3</v>
      </c>
      <c r="H2488">
        <v>0</v>
      </c>
      <c r="I2488">
        <v>0</v>
      </c>
      <c r="J2488">
        <v>163</v>
      </c>
      <c r="K2488">
        <v>13</v>
      </c>
      <c r="L2488">
        <v>35</v>
      </c>
      <c r="M2488">
        <v>3</v>
      </c>
      <c r="N2488">
        <v>7</v>
      </c>
      <c r="O2488">
        <v>7</v>
      </c>
      <c r="P2488">
        <v>0</v>
      </c>
      <c r="Q2488">
        <v>0</v>
      </c>
      <c r="R2488">
        <v>793</v>
      </c>
      <c r="S2488">
        <v>585</v>
      </c>
      <c r="T2488">
        <v>59</v>
      </c>
      <c r="U2488">
        <v>54</v>
      </c>
      <c r="V2488">
        <v>5</v>
      </c>
      <c r="W2488">
        <v>3000</v>
      </c>
      <c r="X2488">
        <v>1519</v>
      </c>
      <c r="Y2488">
        <v>99</v>
      </c>
      <c r="Z2488">
        <v>509</v>
      </c>
      <c r="AA2488">
        <v>76</v>
      </c>
      <c r="AB2488">
        <v>2058</v>
      </c>
      <c r="AC2488">
        <v>927</v>
      </c>
      <c r="AD2488">
        <v>18</v>
      </c>
      <c r="AE2488">
        <v>417</v>
      </c>
      <c r="AF2488">
        <v>152</v>
      </c>
      <c r="AG2488">
        <v>348</v>
      </c>
      <c r="AH2488">
        <v>141</v>
      </c>
      <c r="AI2488">
        <v>7</v>
      </c>
      <c r="AJ2488">
        <v>63</v>
      </c>
      <c r="AK2488">
        <v>22</v>
      </c>
      <c r="AL2488">
        <v>112</v>
      </c>
      <c r="AM2488">
        <v>86</v>
      </c>
      <c r="AN2488">
        <v>8</v>
      </c>
      <c r="AO2488">
        <v>3</v>
      </c>
      <c r="AP2488">
        <v>0</v>
      </c>
      <c r="AQ2488">
        <v>0</v>
      </c>
      <c r="AR2488">
        <v>0</v>
      </c>
      <c r="AS2488">
        <v>0</v>
      </c>
      <c r="AT2488">
        <v>0</v>
      </c>
      <c r="AU2488">
        <v>0</v>
      </c>
      <c r="AV2488">
        <v>0</v>
      </c>
      <c r="AW2488">
        <v>0</v>
      </c>
      <c r="AX2488">
        <v>0</v>
      </c>
      <c r="AY2488">
        <v>0</v>
      </c>
      <c r="AZ2488">
        <v>0</v>
      </c>
      <c r="BA2488">
        <v>0</v>
      </c>
      <c r="BB2488">
        <v>0</v>
      </c>
      <c r="BC2488">
        <v>0</v>
      </c>
      <c r="BD2488">
        <v>0</v>
      </c>
      <c r="BE2488">
        <v>0</v>
      </c>
      <c r="BF2488">
        <v>0</v>
      </c>
      <c r="BG2488" s="20">
        <v>6</v>
      </c>
      <c r="BH2488" s="20">
        <v>0</v>
      </c>
      <c r="BI2488" s="20">
        <v>209</v>
      </c>
      <c r="BJ2488" s="20">
        <v>7</v>
      </c>
      <c r="BK2488" s="20">
        <v>658</v>
      </c>
      <c r="BL2488" s="20">
        <v>2185</v>
      </c>
      <c r="BM2488" s="20">
        <v>1403</v>
      </c>
      <c r="BN2488" s="20">
        <v>237</v>
      </c>
      <c r="BO2488" s="20">
        <v>99</v>
      </c>
      <c r="BP2488" s="20">
        <v>12556</v>
      </c>
      <c r="BQ2488" s="20">
        <v>3301</v>
      </c>
      <c r="BR2488" s="20">
        <v>0</v>
      </c>
      <c r="BS2488" s="20">
        <v>79</v>
      </c>
      <c r="BT2488" s="20">
        <v>2080</v>
      </c>
      <c r="BU2488" s="20">
        <v>3103</v>
      </c>
      <c r="BV2488" s="20">
        <v>6690</v>
      </c>
    </row>
    <row r="2489" spans="1:74" x14ac:dyDescent="0.25">
      <c r="A2489" s="20" t="s">
        <v>405</v>
      </c>
      <c r="B2489" s="20" t="s">
        <v>626</v>
      </c>
      <c r="C2489" s="20" t="s">
        <v>645</v>
      </c>
      <c r="D2489" s="1">
        <v>44591</v>
      </c>
      <c r="E2489">
        <v>263</v>
      </c>
      <c r="F2489">
        <v>6</v>
      </c>
      <c r="G2489">
        <v>3</v>
      </c>
      <c r="H2489">
        <v>0</v>
      </c>
      <c r="I2489">
        <v>0</v>
      </c>
      <c r="J2489">
        <v>165</v>
      </c>
      <c r="K2489">
        <v>13</v>
      </c>
      <c r="L2489">
        <v>34</v>
      </c>
      <c r="M2489">
        <v>3</v>
      </c>
      <c r="N2489">
        <v>7</v>
      </c>
      <c r="O2489">
        <v>7</v>
      </c>
      <c r="P2489">
        <v>0</v>
      </c>
      <c r="Q2489">
        <v>0</v>
      </c>
      <c r="R2489">
        <v>792</v>
      </c>
      <c r="S2489">
        <v>588</v>
      </c>
      <c r="T2489">
        <v>58</v>
      </c>
      <c r="U2489">
        <v>53</v>
      </c>
      <c r="V2489">
        <v>4</v>
      </c>
      <c r="W2489">
        <v>3006</v>
      </c>
      <c r="X2489">
        <v>1536</v>
      </c>
      <c r="Y2489">
        <v>99</v>
      </c>
      <c r="Z2489">
        <v>508</v>
      </c>
      <c r="AA2489">
        <v>79</v>
      </c>
      <c r="AB2489">
        <v>2057</v>
      </c>
      <c r="AC2489">
        <v>940</v>
      </c>
      <c r="AD2489">
        <v>19</v>
      </c>
      <c r="AE2489">
        <v>410</v>
      </c>
      <c r="AF2489">
        <v>153</v>
      </c>
      <c r="AG2489">
        <v>351</v>
      </c>
      <c r="AH2489">
        <v>149</v>
      </c>
      <c r="AI2489">
        <v>7</v>
      </c>
      <c r="AJ2489">
        <v>63</v>
      </c>
      <c r="AK2489">
        <v>21</v>
      </c>
      <c r="AL2489">
        <v>111</v>
      </c>
      <c r="AM2489">
        <v>87</v>
      </c>
      <c r="AN2489">
        <v>8</v>
      </c>
      <c r="AO2489">
        <v>3</v>
      </c>
      <c r="AP2489">
        <v>0</v>
      </c>
      <c r="AQ2489">
        <v>0</v>
      </c>
      <c r="AR2489">
        <v>0</v>
      </c>
      <c r="AS2489">
        <v>0</v>
      </c>
      <c r="AT2489">
        <v>0</v>
      </c>
      <c r="AU2489">
        <v>0</v>
      </c>
      <c r="AV2489">
        <v>0</v>
      </c>
      <c r="AW2489">
        <v>0</v>
      </c>
      <c r="AX2489">
        <v>0</v>
      </c>
      <c r="AY2489">
        <v>0</v>
      </c>
      <c r="AZ2489">
        <v>0</v>
      </c>
      <c r="BA2489">
        <v>0</v>
      </c>
      <c r="BB2489">
        <v>0</v>
      </c>
      <c r="BC2489">
        <v>0</v>
      </c>
      <c r="BD2489">
        <v>0</v>
      </c>
      <c r="BE2489">
        <v>0</v>
      </c>
      <c r="BF2489">
        <v>0</v>
      </c>
      <c r="BG2489" s="20">
        <v>6</v>
      </c>
      <c r="BH2489" s="20">
        <v>0</v>
      </c>
      <c r="BI2489" s="20">
        <v>210</v>
      </c>
      <c r="BJ2489" s="20">
        <v>7</v>
      </c>
      <c r="BK2489" s="20">
        <v>659</v>
      </c>
      <c r="BL2489" s="20">
        <v>2190</v>
      </c>
      <c r="BM2489" s="20">
        <v>1402</v>
      </c>
      <c r="BN2489" s="20">
        <v>242</v>
      </c>
      <c r="BO2489" s="20">
        <v>98</v>
      </c>
      <c r="BP2489" s="20">
        <v>12536</v>
      </c>
      <c r="BQ2489" s="20">
        <v>3440</v>
      </c>
      <c r="BR2489" s="20">
        <v>0</v>
      </c>
      <c r="BS2489" s="20">
        <v>79</v>
      </c>
      <c r="BT2489" s="20">
        <v>2059</v>
      </c>
      <c r="BU2489" s="20">
        <v>3084</v>
      </c>
      <c r="BV2489" s="20">
        <v>6715</v>
      </c>
    </row>
    <row r="2490" spans="1:74" x14ac:dyDescent="0.25">
      <c r="A2490" s="20" t="s">
        <v>405</v>
      </c>
      <c r="B2490" s="20" t="s">
        <v>626</v>
      </c>
      <c r="C2490" s="20" t="s">
        <v>645</v>
      </c>
      <c r="D2490" s="1">
        <v>44599</v>
      </c>
      <c r="E2490">
        <v>263</v>
      </c>
      <c r="F2490">
        <v>6</v>
      </c>
      <c r="G2490">
        <v>3</v>
      </c>
      <c r="H2490">
        <v>0</v>
      </c>
      <c r="I2490">
        <v>0</v>
      </c>
      <c r="J2490">
        <v>164</v>
      </c>
      <c r="K2490">
        <v>13</v>
      </c>
      <c r="L2490">
        <v>34</v>
      </c>
      <c r="M2490">
        <v>3</v>
      </c>
      <c r="N2490">
        <v>7</v>
      </c>
      <c r="O2490">
        <v>7</v>
      </c>
      <c r="P2490">
        <v>0</v>
      </c>
      <c r="Q2490">
        <v>0</v>
      </c>
      <c r="R2490">
        <v>794</v>
      </c>
      <c r="S2490">
        <v>591</v>
      </c>
      <c r="T2490">
        <v>58</v>
      </c>
      <c r="U2490">
        <v>52</v>
      </c>
      <c r="V2490">
        <v>4</v>
      </c>
      <c r="W2490">
        <v>3012</v>
      </c>
      <c r="X2490">
        <v>1550</v>
      </c>
      <c r="Y2490">
        <v>97</v>
      </c>
      <c r="Z2490">
        <v>512</v>
      </c>
      <c r="AA2490">
        <v>74</v>
      </c>
      <c r="AB2490">
        <v>2058</v>
      </c>
      <c r="AC2490">
        <v>948</v>
      </c>
      <c r="AD2490">
        <v>19</v>
      </c>
      <c r="AE2490">
        <v>410</v>
      </c>
      <c r="AF2490">
        <v>153</v>
      </c>
      <c r="AG2490">
        <v>350</v>
      </c>
      <c r="AH2490">
        <v>150</v>
      </c>
      <c r="AI2490">
        <v>6</v>
      </c>
      <c r="AJ2490">
        <v>63</v>
      </c>
      <c r="AK2490">
        <v>21</v>
      </c>
      <c r="AL2490">
        <v>112</v>
      </c>
      <c r="AM2490">
        <v>87</v>
      </c>
      <c r="AN2490">
        <v>8</v>
      </c>
      <c r="AO2490">
        <v>3</v>
      </c>
      <c r="AP2490">
        <v>0</v>
      </c>
      <c r="AQ2490">
        <v>0</v>
      </c>
      <c r="AR2490">
        <v>0</v>
      </c>
      <c r="AS2490">
        <v>0</v>
      </c>
      <c r="AT2490">
        <v>0</v>
      </c>
      <c r="AU2490">
        <v>0</v>
      </c>
      <c r="AV2490">
        <v>0</v>
      </c>
      <c r="AW2490">
        <v>0</v>
      </c>
      <c r="AX2490">
        <v>0</v>
      </c>
      <c r="AY2490">
        <v>0</v>
      </c>
      <c r="AZ2490">
        <v>0</v>
      </c>
      <c r="BA2490">
        <v>0</v>
      </c>
      <c r="BB2490">
        <v>0</v>
      </c>
      <c r="BC2490">
        <v>0</v>
      </c>
      <c r="BD2490">
        <v>0</v>
      </c>
      <c r="BE2490">
        <v>0</v>
      </c>
      <c r="BF2490">
        <v>0</v>
      </c>
      <c r="BG2490" s="20">
        <v>6</v>
      </c>
      <c r="BH2490" s="20">
        <v>0</v>
      </c>
      <c r="BI2490" s="20">
        <v>210</v>
      </c>
      <c r="BJ2490" s="20">
        <v>7</v>
      </c>
      <c r="BK2490" s="20">
        <v>662</v>
      </c>
      <c r="BL2490" s="20">
        <v>2201</v>
      </c>
      <c r="BM2490" s="20">
        <v>1403</v>
      </c>
      <c r="BN2490" s="20">
        <v>243</v>
      </c>
      <c r="BO2490" s="20">
        <v>99</v>
      </c>
      <c r="BP2490" s="20">
        <v>12554</v>
      </c>
      <c r="BQ2490" s="20">
        <v>3514</v>
      </c>
      <c r="BR2490" s="20">
        <v>0</v>
      </c>
      <c r="BS2490" s="20">
        <v>78</v>
      </c>
      <c r="BT2490" s="20">
        <v>2068</v>
      </c>
      <c r="BU2490" s="20">
        <v>3074</v>
      </c>
      <c r="BV2490" s="20">
        <v>6735</v>
      </c>
    </row>
    <row r="2491" spans="1:74" x14ac:dyDescent="0.25">
      <c r="A2491" s="20" t="s">
        <v>405</v>
      </c>
      <c r="B2491" s="20" t="s">
        <v>626</v>
      </c>
      <c r="C2491" s="20" t="s">
        <v>645</v>
      </c>
      <c r="D2491" s="1">
        <v>44606</v>
      </c>
      <c r="E2491">
        <v>261</v>
      </c>
      <c r="F2491">
        <v>5</v>
      </c>
      <c r="G2491">
        <v>2</v>
      </c>
      <c r="H2491">
        <v>0</v>
      </c>
      <c r="I2491">
        <v>0</v>
      </c>
      <c r="J2491">
        <v>162</v>
      </c>
      <c r="K2491">
        <v>13</v>
      </c>
      <c r="L2491">
        <v>33</v>
      </c>
      <c r="M2491">
        <v>3</v>
      </c>
      <c r="N2491">
        <v>7</v>
      </c>
      <c r="O2491">
        <v>7</v>
      </c>
      <c r="P2491">
        <v>0</v>
      </c>
      <c r="Q2491">
        <v>0</v>
      </c>
      <c r="R2491">
        <v>789</v>
      </c>
      <c r="S2491">
        <v>588</v>
      </c>
      <c r="T2491">
        <v>57</v>
      </c>
      <c r="U2491">
        <v>53</v>
      </c>
      <c r="V2491">
        <v>5</v>
      </c>
      <c r="W2491">
        <v>3009</v>
      </c>
      <c r="X2491">
        <v>1556</v>
      </c>
      <c r="Y2491">
        <v>97</v>
      </c>
      <c r="Z2491">
        <v>512</v>
      </c>
      <c r="AA2491">
        <v>75</v>
      </c>
      <c r="AB2491">
        <v>2050</v>
      </c>
      <c r="AC2491">
        <v>950</v>
      </c>
      <c r="AD2491">
        <v>19</v>
      </c>
      <c r="AE2491">
        <v>408</v>
      </c>
      <c r="AF2491">
        <v>152</v>
      </c>
      <c r="AG2491">
        <v>353</v>
      </c>
      <c r="AH2491">
        <v>152</v>
      </c>
      <c r="AI2491">
        <v>6</v>
      </c>
      <c r="AJ2491">
        <v>63</v>
      </c>
      <c r="AK2491">
        <v>21</v>
      </c>
      <c r="AL2491">
        <v>110</v>
      </c>
      <c r="AM2491">
        <v>85</v>
      </c>
      <c r="AN2491">
        <v>8</v>
      </c>
      <c r="AO2491">
        <v>3</v>
      </c>
      <c r="AP2491">
        <v>0</v>
      </c>
      <c r="AQ2491">
        <v>0</v>
      </c>
      <c r="AR2491">
        <v>0</v>
      </c>
      <c r="AS2491">
        <v>0</v>
      </c>
      <c r="AT2491">
        <v>0</v>
      </c>
      <c r="AU2491">
        <v>0</v>
      </c>
      <c r="AV2491">
        <v>0</v>
      </c>
      <c r="AW2491">
        <v>0</v>
      </c>
      <c r="AX2491">
        <v>0</v>
      </c>
      <c r="AY2491">
        <v>0</v>
      </c>
      <c r="AZ2491">
        <v>0</v>
      </c>
      <c r="BA2491">
        <v>0</v>
      </c>
      <c r="BB2491">
        <v>0</v>
      </c>
      <c r="BC2491">
        <v>0</v>
      </c>
      <c r="BD2491">
        <v>0</v>
      </c>
      <c r="BE2491">
        <v>0</v>
      </c>
      <c r="BF2491">
        <v>0</v>
      </c>
      <c r="BG2491" s="20">
        <v>5</v>
      </c>
      <c r="BH2491" s="20">
        <v>0</v>
      </c>
      <c r="BI2491" s="20">
        <v>208</v>
      </c>
      <c r="BJ2491" s="20">
        <v>7</v>
      </c>
      <c r="BK2491" s="20">
        <v>658</v>
      </c>
      <c r="BL2491" s="20">
        <v>2199</v>
      </c>
      <c r="BM2491" s="20">
        <v>1401</v>
      </c>
      <c r="BN2491" s="20">
        <v>245</v>
      </c>
      <c r="BO2491" s="20">
        <v>97</v>
      </c>
      <c r="BP2491" s="20">
        <v>12524</v>
      </c>
      <c r="BQ2491" s="20">
        <v>3541</v>
      </c>
      <c r="BR2491" s="20">
        <v>0</v>
      </c>
      <c r="BS2491" s="20">
        <v>77</v>
      </c>
      <c r="BT2491" s="20">
        <v>2054</v>
      </c>
      <c r="BU2491" s="20">
        <v>3081</v>
      </c>
      <c r="BV2491" s="20">
        <v>6722</v>
      </c>
    </row>
    <row r="2492" spans="1:74" x14ac:dyDescent="0.25">
      <c r="A2492" s="20" t="s">
        <v>405</v>
      </c>
      <c r="B2492" s="20" t="s">
        <v>631</v>
      </c>
      <c r="C2492" s="20" t="s">
        <v>646</v>
      </c>
      <c r="D2492" s="1">
        <v>44493</v>
      </c>
      <c r="E2492">
        <v>69</v>
      </c>
      <c r="F2492">
        <v>0</v>
      </c>
      <c r="G2492">
        <v>0</v>
      </c>
      <c r="H2492">
        <v>0</v>
      </c>
      <c r="I2492">
        <v>0</v>
      </c>
      <c r="J2492">
        <v>8</v>
      </c>
      <c r="K2492">
        <v>15</v>
      </c>
      <c r="L2492">
        <v>1</v>
      </c>
      <c r="M2492">
        <v>1</v>
      </c>
      <c r="N2492">
        <v>0</v>
      </c>
      <c r="O2492">
        <v>0</v>
      </c>
      <c r="P2492">
        <v>0</v>
      </c>
      <c r="Q2492">
        <v>0</v>
      </c>
      <c r="R2492">
        <v>302</v>
      </c>
      <c r="S2492">
        <v>0</v>
      </c>
      <c r="T2492">
        <v>135</v>
      </c>
      <c r="U2492">
        <v>0</v>
      </c>
      <c r="V2492">
        <v>2</v>
      </c>
      <c r="W2492">
        <v>919</v>
      </c>
      <c r="X2492">
        <v>0</v>
      </c>
      <c r="Y2492">
        <v>38</v>
      </c>
      <c r="Z2492">
        <v>15</v>
      </c>
      <c r="AA2492">
        <v>47</v>
      </c>
      <c r="AB2492">
        <v>777</v>
      </c>
      <c r="AC2492">
        <v>35</v>
      </c>
      <c r="AD2492">
        <v>211</v>
      </c>
      <c r="AE2492">
        <v>0</v>
      </c>
      <c r="AF2492">
        <v>24</v>
      </c>
      <c r="AG2492">
        <v>141</v>
      </c>
      <c r="AH2492">
        <v>0</v>
      </c>
      <c r="AI2492">
        <v>2</v>
      </c>
      <c r="AJ2492">
        <v>20</v>
      </c>
      <c r="AK2492">
        <v>9</v>
      </c>
      <c r="AL2492">
        <v>34</v>
      </c>
      <c r="AM2492">
        <v>0</v>
      </c>
      <c r="AN2492">
        <v>3</v>
      </c>
      <c r="AO2492">
        <v>0</v>
      </c>
      <c r="AP2492">
        <v>0</v>
      </c>
      <c r="AQ2492">
        <v>0</v>
      </c>
      <c r="AR2492">
        <v>0</v>
      </c>
      <c r="AS2492">
        <v>0</v>
      </c>
      <c r="AT2492">
        <v>0</v>
      </c>
      <c r="AU2492">
        <v>0</v>
      </c>
      <c r="AV2492">
        <v>0</v>
      </c>
      <c r="AW2492">
        <v>0</v>
      </c>
      <c r="AX2492">
        <v>0</v>
      </c>
      <c r="AY2492">
        <v>0</v>
      </c>
      <c r="AZ2492">
        <v>0</v>
      </c>
      <c r="BA2492">
        <v>0</v>
      </c>
      <c r="BB2492">
        <v>37</v>
      </c>
      <c r="BC2492">
        <v>187</v>
      </c>
      <c r="BD2492">
        <v>0</v>
      </c>
      <c r="BE2492">
        <v>9</v>
      </c>
      <c r="BF2492">
        <v>5</v>
      </c>
      <c r="BG2492" s="20"/>
      <c r="BH2492" s="20"/>
      <c r="BI2492" s="20"/>
      <c r="BJ2492" s="20"/>
      <c r="BK2492" s="20"/>
      <c r="BL2492" s="20"/>
      <c r="BM2492" s="20"/>
      <c r="BN2492" s="20"/>
      <c r="BO2492" s="20"/>
      <c r="BP2492" s="20"/>
      <c r="BQ2492" s="20"/>
      <c r="BR2492" s="20"/>
      <c r="BS2492" s="20"/>
      <c r="BT2492" s="20"/>
      <c r="BU2492" s="20"/>
      <c r="BV2492" s="20"/>
    </row>
    <row r="2493" spans="1:74" x14ac:dyDescent="0.25">
      <c r="A2493" s="20" t="s">
        <v>405</v>
      </c>
      <c r="B2493" s="20" t="s">
        <v>631</v>
      </c>
      <c r="C2493" s="20" t="s">
        <v>646</v>
      </c>
      <c r="D2493" s="1">
        <v>44500</v>
      </c>
      <c r="E2493">
        <v>69</v>
      </c>
      <c r="F2493">
        <v>0</v>
      </c>
      <c r="G2493">
        <v>0</v>
      </c>
      <c r="H2493">
        <v>0</v>
      </c>
      <c r="I2493">
        <v>0</v>
      </c>
      <c r="J2493">
        <v>13</v>
      </c>
      <c r="K2493">
        <v>15</v>
      </c>
      <c r="L2493">
        <v>1</v>
      </c>
      <c r="M2493">
        <v>2</v>
      </c>
      <c r="N2493">
        <v>0</v>
      </c>
      <c r="O2493">
        <v>0</v>
      </c>
      <c r="P2493">
        <v>0</v>
      </c>
      <c r="Q2493">
        <v>0</v>
      </c>
      <c r="R2493">
        <v>303</v>
      </c>
      <c r="S2493">
        <v>0</v>
      </c>
      <c r="T2493">
        <v>163</v>
      </c>
      <c r="U2493">
        <v>0</v>
      </c>
      <c r="V2493">
        <v>2</v>
      </c>
      <c r="W2493">
        <v>917</v>
      </c>
      <c r="X2493">
        <v>0</v>
      </c>
      <c r="Y2493">
        <v>138</v>
      </c>
      <c r="Z2493">
        <v>14</v>
      </c>
      <c r="AA2493">
        <v>45</v>
      </c>
      <c r="AB2493">
        <v>781</v>
      </c>
      <c r="AC2493">
        <v>71</v>
      </c>
      <c r="AD2493">
        <v>212</v>
      </c>
      <c r="AE2493">
        <v>2</v>
      </c>
      <c r="AF2493">
        <v>25</v>
      </c>
      <c r="AG2493">
        <v>142</v>
      </c>
      <c r="AH2493">
        <v>0</v>
      </c>
      <c r="AI2493">
        <v>13</v>
      </c>
      <c r="AJ2493">
        <v>20</v>
      </c>
      <c r="AK2493">
        <v>9</v>
      </c>
      <c r="AL2493">
        <v>34</v>
      </c>
      <c r="AM2493">
        <v>0</v>
      </c>
      <c r="AN2493">
        <v>3</v>
      </c>
      <c r="AO2493">
        <v>0</v>
      </c>
      <c r="AP2493">
        <v>0</v>
      </c>
      <c r="AQ2493">
        <v>0</v>
      </c>
      <c r="AR2493">
        <v>0</v>
      </c>
      <c r="AS2493">
        <v>0</v>
      </c>
      <c r="AT2493">
        <v>0</v>
      </c>
      <c r="AU2493">
        <v>0</v>
      </c>
      <c r="AV2493">
        <v>0</v>
      </c>
      <c r="AW2493">
        <v>0</v>
      </c>
      <c r="AX2493">
        <v>0</v>
      </c>
      <c r="AY2493">
        <v>0</v>
      </c>
      <c r="AZ2493">
        <v>0</v>
      </c>
      <c r="BA2493">
        <v>0</v>
      </c>
      <c r="BB2493">
        <v>37</v>
      </c>
      <c r="BC2493">
        <v>187</v>
      </c>
      <c r="BD2493">
        <v>0</v>
      </c>
      <c r="BE2493">
        <v>9</v>
      </c>
      <c r="BF2493">
        <v>5</v>
      </c>
      <c r="BG2493" s="20"/>
      <c r="BH2493" s="20"/>
      <c r="BI2493" s="20"/>
      <c r="BJ2493" s="20"/>
      <c r="BK2493" s="20"/>
      <c r="BL2493" s="20"/>
      <c r="BM2493" s="20"/>
      <c r="BN2493" s="20"/>
      <c r="BO2493" s="20"/>
      <c r="BP2493" s="20"/>
      <c r="BQ2493" s="20"/>
      <c r="BR2493" s="20"/>
      <c r="BS2493" s="20"/>
      <c r="BT2493" s="20"/>
      <c r="BU2493" s="20"/>
      <c r="BV2493" s="20"/>
    </row>
    <row r="2494" spans="1:74" x14ac:dyDescent="0.25">
      <c r="A2494" s="20" t="s">
        <v>405</v>
      </c>
      <c r="B2494" s="20" t="s">
        <v>631</v>
      </c>
      <c r="C2494" s="20" t="s">
        <v>646</v>
      </c>
      <c r="D2494" s="1">
        <v>44507</v>
      </c>
      <c r="E2494">
        <v>69</v>
      </c>
      <c r="F2494">
        <v>0</v>
      </c>
      <c r="G2494">
        <v>0</v>
      </c>
      <c r="H2494">
        <v>0</v>
      </c>
      <c r="I2494">
        <v>0</v>
      </c>
      <c r="J2494">
        <v>18</v>
      </c>
      <c r="K2494">
        <v>15</v>
      </c>
      <c r="L2494">
        <v>1</v>
      </c>
      <c r="M2494">
        <v>2</v>
      </c>
      <c r="N2494">
        <v>0</v>
      </c>
      <c r="O2494">
        <v>0</v>
      </c>
      <c r="P2494">
        <v>0</v>
      </c>
      <c r="Q2494">
        <v>0</v>
      </c>
      <c r="R2494">
        <v>302</v>
      </c>
      <c r="S2494">
        <v>178</v>
      </c>
      <c r="T2494">
        <v>37</v>
      </c>
      <c r="U2494">
        <v>0</v>
      </c>
      <c r="V2494">
        <v>1</v>
      </c>
      <c r="W2494">
        <v>922</v>
      </c>
      <c r="X2494">
        <v>192</v>
      </c>
      <c r="Y2494">
        <v>184</v>
      </c>
      <c r="Z2494">
        <v>14</v>
      </c>
      <c r="AA2494">
        <v>44</v>
      </c>
      <c r="AB2494">
        <v>781</v>
      </c>
      <c r="AC2494">
        <v>102</v>
      </c>
      <c r="AD2494">
        <v>214</v>
      </c>
      <c r="AE2494">
        <v>1</v>
      </c>
      <c r="AF2494">
        <v>26</v>
      </c>
      <c r="AG2494">
        <v>140</v>
      </c>
      <c r="AH2494">
        <v>18</v>
      </c>
      <c r="AI2494">
        <v>9</v>
      </c>
      <c r="AJ2494">
        <v>19</v>
      </c>
      <c r="AK2494">
        <v>9</v>
      </c>
      <c r="AL2494">
        <v>35</v>
      </c>
      <c r="AM2494">
        <v>3</v>
      </c>
      <c r="AN2494">
        <v>6</v>
      </c>
      <c r="AO2494">
        <v>0</v>
      </c>
      <c r="AP2494">
        <v>0</v>
      </c>
      <c r="AQ2494">
        <v>0</v>
      </c>
      <c r="AR2494">
        <v>0</v>
      </c>
      <c r="AS2494">
        <v>0</v>
      </c>
      <c r="AT2494">
        <v>0</v>
      </c>
      <c r="AU2494">
        <v>0</v>
      </c>
      <c r="AV2494">
        <v>0</v>
      </c>
      <c r="AW2494">
        <v>0</v>
      </c>
      <c r="AX2494">
        <v>0</v>
      </c>
      <c r="AY2494">
        <v>0</v>
      </c>
      <c r="AZ2494">
        <v>0</v>
      </c>
      <c r="BA2494">
        <v>0</v>
      </c>
      <c r="BB2494">
        <v>0</v>
      </c>
      <c r="BC2494">
        <v>0</v>
      </c>
      <c r="BD2494">
        <v>0</v>
      </c>
      <c r="BE2494">
        <v>0</v>
      </c>
      <c r="BF2494">
        <v>0</v>
      </c>
      <c r="BG2494" s="20">
        <v>0</v>
      </c>
      <c r="BH2494" s="20">
        <v>0</v>
      </c>
      <c r="BI2494" s="20">
        <v>50</v>
      </c>
      <c r="BJ2494" s="20">
        <v>0</v>
      </c>
      <c r="BK2494" s="20">
        <v>259</v>
      </c>
      <c r="BL2494" s="20">
        <v>636</v>
      </c>
      <c r="BM2494" s="20">
        <v>508</v>
      </c>
      <c r="BN2494" s="20">
        <v>90</v>
      </c>
      <c r="BO2494" s="20">
        <v>27</v>
      </c>
      <c r="BP2494" s="20"/>
      <c r="BQ2494" s="20"/>
      <c r="BR2494" s="20"/>
      <c r="BS2494" s="20"/>
      <c r="BT2494" s="20"/>
      <c r="BU2494" s="20"/>
      <c r="BV2494" s="20"/>
    </row>
    <row r="2495" spans="1:74" x14ac:dyDescent="0.25">
      <c r="A2495" s="20" t="s">
        <v>405</v>
      </c>
      <c r="B2495" s="20" t="s">
        <v>631</v>
      </c>
      <c r="C2495" s="20" t="s">
        <v>646</v>
      </c>
      <c r="D2495" s="1">
        <v>44514</v>
      </c>
      <c r="E2495">
        <v>68</v>
      </c>
      <c r="F2495">
        <v>0</v>
      </c>
      <c r="G2495">
        <v>0</v>
      </c>
      <c r="H2495">
        <v>0</v>
      </c>
      <c r="I2495">
        <v>0</v>
      </c>
      <c r="J2495">
        <v>20</v>
      </c>
      <c r="K2495">
        <v>14</v>
      </c>
      <c r="L2495">
        <v>1</v>
      </c>
      <c r="M2495">
        <v>2</v>
      </c>
      <c r="N2495">
        <v>0</v>
      </c>
      <c r="O2495">
        <v>0</v>
      </c>
      <c r="P2495">
        <v>0</v>
      </c>
      <c r="Q2495">
        <v>0</v>
      </c>
      <c r="R2495">
        <v>303</v>
      </c>
      <c r="S2495">
        <v>185</v>
      </c>
      <c r="T2495">
        <v>36</v>
      </c>
      <c r="U2495">
        <v>0</v>
      </c>
      <c r="V2495">
        <v>3</v>
      </c>
      <c r="W2495">
        <v>920</v>
      </c>
      <c r="X2495">
        <v>232</v>
      </c>
      <c r="Y2495">
        <v>183</v>
      </c>
      <c r="Z2495">
        <v>13</v>
      </c>
      <c r="AA2495">
        <v>41</v>
      </c>
      <c r="AB2495">
        <v>782</v>
      </c>
      <c r="AC2495">
        <v>121</v>
      </c>
      <c r="AD2495">
        <v>213</v>
      </c>
      <c r="AE2495">
        <v>3</v>
      </c>
      <c r="AF2495">
        <v>27</v>
      </c>
      <c r="AG2495">
        <v>142</v>
      </c>
      <c r="AH2495">
        <v>25</v>
      </c>
      <c r="AI2495">
        <v>9</v>
      </c>
      <c r="AJ2495">
        <v>20</v>
      </c>
      <c r="AK2495">
        <v>9</v>
      </c>
      <c r="AL2495">
        <v>35</v>
      </c>
      <c r="AM2495">
        <v>4</v>
      </c>
      <c r="AN2495">
        <v>6</v>
      </c>
      <c r="AO2495">
        <v>0</v>
      </c>
      <c r="AP2495">
        <v>0</v>
      </c>
      <c r="AQ2495">
        <v>0</v>
      </c>
      <c r="AR2495">
        <v>0</v>
      </c>
      <c r="AS2495">
        <v>0</v>
      </c>
      <c r="AT2495">
        <v>0</v>
      </c>
      <c r="AU2495">
        <v>0</v>
      </c>
      <c r="AV2495">
        <v>0</v>
      </c>
      <c r="AW2495">
        <v>0</v>
      </c>
      <c r="AX2495">
        <v>0</v>
      </c>
      <c r="AY2495">
        <v>0</v>
      </c>
      <c r="AZ2495">
        <v>0</v>
      </c>
      <c r="BA2495">
        <v>0</v>
      </c>
      <c r="BB2495">
        <v>0</v>
      </c>
      <c r="BC2495">
        <v>0</v>
      </c>
      <c r="BD2495">
        <v>0</v>
      </c>
      <c r="BE2495">
        <v>0</v>
      </c>
      <c r="BF2495">
        <v>0</v>
      </c>
      <c r="BG2495" s="20">
        <v>0</v>
      </c>
      <c r="BH2495" s="20">
        <v>0</v>
      </c>
      <c r="BI2495" s="20">
        <v>50</v>
      </c>
      <c r="BJ2495" s="20">
        <v>0</v>
      </c>
      <c r="BK2495" s="20">
        <v>259</v>
      </c>
      <c r="BL2495" s="20">
        <v>639</v>
      </c>
      <c r="BM2495" s="20">
        <v>508</v>
      </c>
      <c r="BN2495" s="20">
        <v>91</v>
      </c>
      <c r="BO2495" s="20">
        <v>27</v>
      </c>
      <c r="BP2495" s="20"/>
      <c r="BQ2495" s="20"/>
      <c r="BR2495" s="20"/>
      <c r="BS2495" s="20"/>
      <c r="BT2495" s="20"/>
      <c r="BU2495" s="20"/>
      <c r="BV2495" s="20"/>
    </row>
    <row r="2496" spans="1:74" x14ac:dyDescent="0.25">
      <c r="A2496" s="20" t="s">
        <v>405</v>
      </c>
      <c r="B2496" s="20" t="s">
        <v>631</v>
      </c>
      <c r="C2496" s="20" t="s">
        <v>646</v>
      </c>
      <c r="D2496" s="1">
        <v>44521</v>
      </c>
      <c r="E2496">
        <v>69</v>
      </c>
      <c r="F2496">
        <v>0</v>
      </c>
      <c r="G2496">
        <v>0</v>
      </c>
      <c r="H2496">
        <v>0</v>
      </c>
      <c r="I2496">
        <v>0</v>
      </c>
      <c r="J2496">
        <v>23</v>
      </c>
      <c r="K2496">
        <v>14</v>
      </c>
      <c r="L2496">
        <v>1</v>
      </c>
      <c r="M2496">
        <v>2</v>
      </c>
      <c r="N2496">
        <v>0</v>
      </c>
      <c r="O2496">
        <v>0</v>
      </c>
      <c r="P2496">
        <v>0</v>
      </c>
      <c r="Q2496">
        <v>0</v>
      </c>
      <c r="R2496">
        <v>304</v>
      </c>
      <c r="S2496">
        <v>188</v>
      </c>
      <c r="T2496">
        <v>36</v>
      </c>
      <c r="U2496">
        <v>0</v>
      </c>
      <c r="V2496">
        <v>3</v>
      </c>
      <c r="W2496">
        <v>928</v>
      </c>
      <c r="X2496">
        <v>258</v>
      </c>
      <c r="Y2496">
        <v>182</v>
      </c>
      <c r="Z2496">
        <v>13</v>
      </c>
      <c r="AA2496">
        <v>41</v>
      </c>
      <c r="AB2496">
        <v>785</v>
      </c>
      <c r="AC2496">
        <v>148</v>
      </c>
      <c r="AD2496">
        <v>213</v>
      </c>
      <c r="AE2496">
        <v>3</v>
      </c>
      <c r="AF2496">
        <v>29</v>
      </c>
      <c r="AG2496">
        <v>142</v>
      </c>
      <c r="AH2496">
        <v>26</v>
      </c>
      <c r="AI2496">
        <v>9</v>
      </c>
      <c r="AJ2496">
        <v>20</v>
      </c>
      <c r="AK2496">
        <v>9</v>
      </c>
      <c r="AL2496">
        <v>35</v>
      </c>
      <c r="AM2496">
        <v>11</v>
      </c>
      <c r="AN2496">
        <v>6</v>
      </c>
      <c r="AO2496">
        <v>0</v>
      </c>
      <c r="AP2496">
        <v>0</v>
      </c>
      <c r="AQ2496">
        <v>0</v>
      </c>
      <c r="AR2496">
        <v>0</v>
      </c>
      <c r="AS2496">
        <v>0</v>
      </c>
      <c r="AT2496">
        <v>0</v>
      </c>
      <c r="AU2496">
        <v>0</v>
      </c>
      <c r="AV2496">
        <v>0</v>
      </c>
      <c r="AW2496">
        <v>0</v>
      </c>
      <c r="AX2496">
        <v>0</v>
      </c>
      <c r="AY2496">
        <v>0</v>
      </c>
      <c r="AZ2496">
        <v>0</v>
      </c>
      <c r="BA2496">
        <v>0</v>
      </c>
      <c r="BB2496">
        <v>0</v>
      </c>
      <c r="BC2496">
        <v>0</v>
      </c>
      <c r="BD2496">
        <v>0</v>
      </c>
      <c r="BE2496">
        <v>0</v>
      </c>
      <c r="BF2496">
        <v>0</v>
      </c>
      <c r="BG2496" s="20">
        <v>0</v>
      </c>
      <c r="BH2496" s="20">
        <v>0</v>
      </c>
      <c r="BI2496" s="20">
        <v>51</v>
      </c>
      <c r="BJ2496" s="20">
        <v>0</v>
      </c>
      <c r="BK2496" s="20">
        <v>259</v>
      </c>
      <c r="BL2496" s="20">
        <v>647</v>
      </c>
      <c r="BM2496" s="20">
        <v>511</v>
      </c>
      <c r="BN2496" s="20">
        <v>92</v>
      </c>
      <c r="BO2496" s="20">
        <v>27</v>
      </c>
      <c r="BP2496" s="20"/>
      <c r="BQ2496" s="20"/>
      <c r="BR2496" s="20"/>
      <c r="BS2496" s="20"/>
      <c r="BT2496" s="20"/>
      <c r="BU2496" s="20"/>
      <c r="BV2496" s="20"/>
    </row>
    <row r="2497" spans="1:74" x14ac:dyDescent="0.25">
      <c r="A2497" s="20" t="s">
        <v>405</v>
      </c>
      <c r="B2497" s="20" t="s">
        <v>631</v>
      </c>
      <c r="C2497" s="20" t="s">
        <v>646</v>
      </c>
      <c r="D2497" s="1">
        <v>44528</v>
      </c>
      <c r="E2497">
        <v>69</v>
      </c>
      <c r="F2497">
        <v>0</v>
      </c>
      <c r="G2497">
        <v>0</v>
      </c>
      <c r="H2497">
        <v>0</v>
      </c>
      <c r="I2497">
        <v>0</v>
      </c>
      <c r="J2497">
        <v>26</v>
      </c>
      <c r="K2497">
        <v>14</v>
      </c>
      <c r="L2497">
        <v>1</v>
      </c>
      <c r="M2497">
        <v>2</v>
      </c>
      <c r="N2497">
        <v>0</v>
      </c>
      <c r="O2497">
        <v>0</v>
      </c>
      <c r="P2497">
        <v>0</v>
      </c>
      <c r="Q2497">
        <v>0</v>
      </c>
      <c r="R2497">
        <v>306</v>
      </c>
      <c r="S2497">
        <v>197</v>
      </c>
      <c r="T2497">
        <v>37</v>
      </c>
      <c r="U2497">
        <v>0</v>
      </c>
      <c r="V2497">
        <v>3</v>
      </c>
      <c r="W2497">
        <v>930</v>
      </c>
      <c r="X2497">
        <v>298</v>
      </c>
      <c r="Y2497">
        <v>179</v>
      </c>
      <c r="Z2497">
        <v>10</v>
      </c>
      <c r="AA2497">
        <v>39</v>
      </c>
      <c r="AB2497">
        <v>783</v>
      </c>
      <c r="AC2497">
        <v>196</v>
      </c>
      <c r="AD2497">
        <v>209</v>
      </c>
      <c r="AE2497">
        <v>3</v>
      </c>
      <c r="AF2497">
        <v>31</v>
      </c>
      <c r="AG2497">
        <v>143</v>
      </c>
      <c r="AH2497">
        <v>30</v>
      </c>
      <c r="AI2497">
        <v>9</v>
      </c>
      <c r="AJ2497">
        <v>20</v>
      </c>
      <c r="AK2497">
        <v>9</v>
      </c>
      <c r="AL2497">
        <v>35</v>
      </c>
      <c r="AM2497">
        <v>11</v>
      </c>
      <c r="AN2497">
        <v>6</v>
      </c>
      <c r="AO2497">
        <v>0</v>
      </c>
      <c r="AP2497">
        <v>0</v>
      </c>
      <c r="AQ2497">
        <v>0</v>
      </c>
      <c r="AR2497">
        <v>0</v>
      </c>
      <c r="AS2497">
        <v>0</v>
      </c>
      <c r="AT2497">
        <v>0</v>
      </c>
      <c r="AU2497">
        <v>0</v>
      </c>
      <c r="AV2497">
        <v>0</v>
      </c>
      <c r="AW2497">
        <v>0</v>
      </c>
      <c r="AX2497">
        <v>0</v>
      </c>
      <c r="AY2497">
        <v>0</v>
      </c>
      <c r="AZ2497">
        <v>0</v>
      </c>
      <c r="BA2497">
        <v>0</v>
      </c>
      <c r="BB2497">
        <v>0</v>
      </c>
      <c r="BC2497">
        <v>0</v>
      </c>
      <c r="BD2497">
        <v>0</v>
      </c>
      <c r="BE2497">
        <v>0</v>
      </c>
      <c r="BF2497">
        <v>0</v>
      </c>
      <c r="BG2497" s="20">
        <v>0</v>
      </c>
      <c r="BH2497" s="20">
        <v>0</v>
      </c>
      <c r="BI2497" s="20">
        <v>51</v>
      </c>
      <c r="BJ2497" s="20">
        <v>0</v>
      </c>
      <c r="BK2497" s="20">
        <v>261</v>
      </c>
      <c r="BL2497" s="20">
        <v>653</v>
      </c>
      <c r="BM2497" s="20">
        <v>511</v>
      </c>
      <c r="BN2497" s="20">
        <v>93</v>
      </c>
      <c r="BO2497" s="20">
        <v>27</v>
      </c>
      <c r="BP2497" s="20"/>
      <c r="BQ2497" s="20"/>
      <c r="BR2497" s="20"/>
      <c r="BS2497" s="20"/>
      <c r="BT2497" s="20"/>
      <c r="BU2497" s="20"/>
      <c r="BV2497" s="20"/>
    </row>
    <row r="2498" spans="1:74" x14ac:dyDescent="0.25">
      <c r="A2498" s="20" t="s">
        <v>405</v>
      </c>
      <c r="B2498" s="20" t="s">
        <v>631</v>
      </c>
      <c r="C2498" s="20" t="s">
        <v>646</v>
      </c>
      <c r="D2498" s="1">
        <v>44535</v>
      </c>
      <c r="E2498">
        <v>69</v>
      </c>
      <c r="F2498">
        <v>0</v>
      </c>
      <c r="G2498">
        <v>0</v>
      </c>
      <c r="H2498">
        <v>0</v>
      </c>
      <c r="I2498">
        <v>0</v>
      </c>
      <c r="J2498">
        <v>27</v>
      </c>
      <c r="K2498">
        <v>13</v>
      </c>
      <c r="L2498">
        <v>1</v>
      </c>
      <c r="M2498">
        <v>2</v>
      </c>
      <c r="N2498">
        <v>0</v>
      </c>
      <c r="O2498">
        <v>0</v>
      </c>
      <c r="P2498">
        <v>0</v>
      </c>
      <c r="Q2498">
        <v>0</v>
      </c>
      <c r="R2498">
        <v>305</v>
      </c>
      <c r="S2498">
        <v>207</v>
      </c>
      <c r="T2498">
        <v>37</v>
      </c>
      <c r="U2498">
        <v>0</v>
      </c>
      <c r="V2498">
        <v>3</v>
      </c>
      <c r="W2498">
        <v>931</v>
      </c>
      <c r="X2498">
        <v>333</v>
      </c>
      <c r="Y2498">
        <v>177</v>
      </c>
      <c r="Z2498">
        <v>10</v>
      </c>
      <c r="AA2498">
        <v>41</v>
      </c>
      <c r="AB2498">
        <v>785</v>
      </c>
      <c r="AC2498">
        <v>228</v>
      </c>
      <c r="AD2498">
        <v>210</v>
      </c>
      <c r="AE2498">
        <v>3</v>
      </c>
      <c r="AF2498">
        <v>31</v>
      </c>
      <c r="AG2498">
        <v>143</v>
      </c>
      <c r="AH2498">
        <v>34</v>
      </c>
      <c r="AI2498">
        <v>9</v>
      </c>
      <c r="AJ2498">
        <v>20</v>
      </c>
      <c r="AK2498">
        <v>9</v>
      </c>
      <c r="AL2498">
        <v>35</v>
      </c>
      <c r="AM2498">
        <v>11</v>
      </c>
      <c r="AN2498">
        <v>6</v>
      </c>
      <c r="AO2498">
        <v>0</v>
      </c>
      <c r="AP2498">
        <v>0</v>
      </c>
      <c r="AQ2498">
        <v>0</v>
      </c>
      <c r="AR2498">
        <v>0</v>
      </c>
      <c r="AS2498">
        <v>0</v>
      </c>
      <c r="AT2498">
        <v>0</v>
      </c>
      <c r="AU2498">
        <v>0</v>
      </c>
      <c r="AV2498">
        <v>0</v>
      </c>
      <c r="AW2498">
        <v>0</v>
      </c>
      <c r="AX2498">
        <v>0</v>
      </c>
      <c r="AY2498">
        <v>0</v>
      </c>
      <c r="AZ2498">
        <v>0</v>
      </c>
      <c r="BA2498">
        <v>0</v>
      </c>
      <c r="BB2498">
        <v>0</v>
      </c>
      <c r="BC2498">
        <v>0</v>
      </c>
      <c r="BD2498">
        <v>0</v>
      </c>
      <c r="BE2498">
        <v>0</v>
      </c>
      <c r="BF2498">
        <v>0</v>
      </c>
      <c r="BG2498" s="20">
        <v>0</v>
      </c>
      <c r="BH2498" s="20">
        <v>0</v>
      </c>
      <c r="BI2498" s="20">
        <v>51</v>
      </c>
      <c r="BJ2498" s="20">
        <v>0</v>
      </c>
      <c r="BK2498" s="20">
        <v>261</v>
      </c>
      <c r="BL2498" s="20">
        <v>658</v>
      </c>
      <c r="BM2498" s="20">
        <v>513</v>
      </c>
      <c r="BN2498" s="20">
        <v>96</v>
      </c>
      <c r="BO2498" s="20">
        <v>27</v>
      </c>
      <c r="BP2498" s="20"/>
      <c r="BQ2498" s="20"/>
      <c r="BR2498" s="20"/>
      <c r="BS2498" s="20"/>
      <c r="BT2498" s="20"/>
      <c r="BU2498" s="20"/>
      <c r="BV2498" s="20"/>
    </row>
    <row r="2499" spans="1:74" x14ac:dyDescent="0.25">
      <c r="A2499" s="20" t="s">
        <v>405</v>
      </c>
      <c r="B2499" s="20" t="s">
        <v>631</v>
      </c>
      <c r="C2499" s="20" t="s">
        <v>646</v>
      </c>
      <c r="D2499" s="1">
        <v>44542</v>
      </c>
      <c r="E2499">
        <v>69</v>
      </c>
      <c r="F2499">
        <v>0</v>
      </c>
      <c r="G2499">
        <v>0</v>
      </c>
      <c r="H2499">
        <v>0</v>
      </c>
      <c r="I2499">
        <v>0</v>
      </c>
      <c r="J2499">
        <v>28</v>
      </c>
      <c r="K2499">
        <v>13</v>
      </c>
      <c r="L2499">
        <v>1</v>
      </c>
      <c r="M2499">
        <v>2</v>
      </c>
      <c r="N2499">
        <v>0</v>
      </c>
      <c r="O2499">
        <v>0</v>
      </c>
      <c r="P2499">
        <v>0</v>
      </c>
      <c r="Q2499">
        <v>0</v>
      </c>
      <c r="R2499">
        <v>305</v>
      </c>
      <c r="S2499">
        <v>214</v>
      </c>
      <c r="T2499">
        <v>38</v>
      </c>
      <c r="U2499">
        <v>0</v>
      </c>
      <c r="V2499">
        <v>3</v>
      </c>
      <c r="W2499">
        <v>936</v>
      </c>
      <c r="X2499">
        <v>359</v>
      </c>
      <c r="Y2499">
        <v>177</v>
      </c>
      <c r="Z2499">
        <v>11</v>
      </c>
      <c r="AA2499">
        <v>42</v>
      </c>
      <c r="AB2499">
        <v>787</v>
      </c>
      <c r="AC2499">
        <v>273</v>
      </c>
      <c r="AD2499">
        <v>209</v>
      </c>
      <c r="AE2499">
        <v>3</v>
      </c>
      <c r="AF2499">
        <v>31</v>
      </c>
      <c r="AG2499">
        <v>143</v>
      </c>
      <c r="AH2499">
        <v>38</v>
      </c>
      <c r="AI2499">
        <v>8</v>
      </c>
      <c r="AJ2499">
        <v>20</v>
      </c>
      <c r="AK2499">
        <v>9</v>
      </c>
      <c r="AL2499">
        <v>35</v>
      </c>
      <c r="AM2499">
        <v>15</v>
      </c>
      <c r="AN2499">
        <v>5</v>
      </c>
      <c r="AO2499">
        <v>1</v>
      </c>
      <c r="AP2499">
        <v>0</v>
      </c>
      <c r="AQ2499">
        <v>0</v>
      </c>
      <c r="AR2499">
        <v>0</v>
      </c>
      <c r="AS2499">
        <v>0</v>
      </c>
      <c r="AT2499">
        <v>0</v>
      </c>
      <c r="AU2499">
        <v>0</v>
      </c>
      <c r="AV2499">
        <v>0</v>
      </c>
      <c r="AW2499">
        <v>0</v>
      </c>
      <c r="AX2499">
        <v>0</v>
      </c>
      <c r="AY2499">
        <v>0</v>
      </c>
      <c r="AZ2499">
        <v>0</v>
      </c>
      <c r="BA2499">
        <v>0</v>
      </c>
      <c r="BB2499">
        <v>0</v>
      </c>
      <c r="BC2499">
        <v>0</v>
      </c>
      <c r="BD2499">
        <v>0</v>
      </c>
      <c r="BE2499">
        <v>0</v>
      </c>
      <c r="BF2499">
        <v>0</v>
      </c>
      <c r="BG2499" s="20">
        <v>0</v>
      </c>
      <c r="BH2499" s="20">
        <v>0</v>
      </c>
      <c r="BI2499" s="20">
        <v>51</v>
      </c>
      <c r="BJ2499" s="20">
        <v>0</v>
      </c>
      <c r="BK2499" s="20">
        <v>261</v>
      </c>
      <c r="BL2499" s="20">
        <v>659</v>
      </c>
      <c r="BM2499" s="20">
        <v>516</v>
      </c>
      <c r="BN2499" s="20">
        <v>98</v>
      </c>
      <c r="BO2499" s="20">
        <v>27</v>
      </c>
      <c r="BP2499" s="20"/>
      <c r="BQ2499" s="20"/>
      <c r="BR2499" s="20"/>
      <c r="BS2499" s="20"/>
      <c r="BT2499" s="20"/>
      <c r="BU2499" s="20"/>
      <c r="BV2499" s="20"/>
    </row>
    <row r="2500" spans="1:74" x14ac:dyDescent="0.25">
      <c r="A2500" s="20" t="s">
        <v>405</v>
      </c>
      <c r="B2500" s="20" t="s">
        <v>631</v>
      </c>
      <c r="C2500" s="20" t="s">
        <v>646</v>
      </c>
      <c r="D2500" s="1">
        <v>44549</v>
      </c>
      <c r="E2500">
        <v>70</v>
      </c>
      <c r="F2500">
        <v>0</v>
      </c>
      <c r="G2500">
        <v>0</v>
      </c>
      <c r="H2500">
        <v>0</v>
      </c>
      <c r="I2500">
        <v>0</v>
      </c>
      <c r="J2500">
        <v>29</v>
      </c>
      <c r="K2500">
        <v>13</v>
      </c>
      <c r="L2500">
        <v>1</v>
      </c>
      <c r="M2500">
        <v>2</v>
      </c>
      <c r="N2500">
        <v>0</v>
      </c>
      <c r="O2500">
        <v>0</v>
      </c>
      <c r="P2500">
        <v>0</v>
      </c>
      <c r="Q2500">
        <v>0</v>
      </c>
      <c r="R2500">
        <v>307</v>
      </c>
      <c r="S2500">
        <v>219</v>
      </c>
      <c r="T2500">
        <v>39</v>
      </c>
      <c r="U2500">
        <v>0</v>
      </c>
      <c r="V2500">
        <v>3</v>
      </c>
      <c r="W2500">
        <v>934</v>
      </c>
      <c r="X2500">
        <v>397</v>
      </c>
      <c r="Y2500">
        <v>176</v>
      </c>
      <c r="Z2500">
        <v>11</v>
      </c>
      <c r="AA2500">
        <v>41</v>
      </c>
      <c r="AB2500">
        <v>788</v>
      </c>
      <c r="AC2500">
        <v>314</v>
      </c>
      <c r="AD2500">
        <v>208</v>
      </c>
      <c r="AE2500">
        <v>3</v>
      </c>
      <c r="AF2500">
        <v>32</v>
      </c>
      <c r="AG2500">
        <v>144</v>
      </c>
      <c r="AH2500">
        <v>48</v>
      </c>
      <c r="AI2500">
        <v>8</v>
      </c>
      <c r="AJ2500">
        <v>20</v>
      </c>
      <c r="AK2500">
        <v>9</v>
      </c>
      <c r="AL2500">
        <v>35</v>
      </c>
      <c r="AM2500">
        <v>18</v>
      </c>
      <c r="AN2500">
        <v>5</v>
      </c>
      <c r="AO2500">
        <v>0</v>
      </c>
      <c r="AP2500">
        <v>0</v>
      </c>
      <c r="AQ2500">
        <v>0</v>
      </c>
      <c r="AR2500">
        <v>0</v>
      </c>
      <c r="AS2500">
        <v>0</v>
      </c>
      <c r="AT2500">
        <v>0</v>
      </c>
      <c r="AU2500">
        <v>0</v>
      </c>
      <c r="AV2500">
        <v>0</v>
      </c>
      <c r="AW2500">
        <v>0</v>
      </c>
      <c r="AX2500">
        <v>0</v>
      </c>
      <c r="AY2500">
        <v>0</v>
      </c>
      <c r="AZ2500">
        <v>0</v>
      </c>
      <c r="BA2500">
        <v>0</v>
      </c>
      <c r="BB2500">
        <v>0</v>
      </c>
      <c r="BC2500">
        <v>0</v>
      </c>
      <c r="BD2500">
        <v>0</v>
      </c>
      <c r="BE2500">
        <v>0</v>
      </c>
      <c r="BF2500">
        <v>0</v>
      </c>
      <c r="BG2500" s="20">
        <v>0</v>
      </c>
      <c r="BH2500" s="20">
        <v>0</v>
      </c>
      <c r="BI2500" s="20">
        <v>51</v>
      </c>
      <c r="BJ2500" s="20">
        <v>0</v>
      </c>
      <c r="BK2500" s="20">
        <v>262</v>
      </c>
      <c r="BL2500" s="20">
        <v>660</v>
      </c>
      <c r="BM2500" s="20">
        <v>520</v>
      </c>
      <c r="BN2500" s="20">
        <v>100</v>
      </c>
      <c r="BO2500" s="20">
        <v>27</v>
      </c>
      <c r="BP2500" s="20">
        <v>5640</v>
      </c>
      <c r="BQ2500" s="20">
        <v>822</v>
      </c>
      <c r="BR2500" s="20">
        <v>0</v>
      </c>
      <c r="BS2500" s="20">
        <v>266</v>
      </c>
      <c r="BT2500" s="20">
        <v>135</v>
      </c>
      <c r="BU2500" s="20">
        <v>2181</v>
      </c>
      <c r="BV2500" s="20">
        <v>2757</v>
      </c>
    </row>
    <row r="2501" spans="1:74" x14ac:dyDescent="0.25">
      <c r="A2501" s="20" t="s">
        <v>405</v>
      </c>
      <c r="B2501" s="20" t="s">
        <v>631</v>
      </c>
      <c r="C2501" s="20" t="s">
        <v>646</v>
      </c>
      <c r="D2501" s="1">
        <v>44558</v>
      </c>
      <c r="E2501">
        <v>70</v>
      </c>
      <c r="F2501">
        <v>0</v>
      </c>
      <c r="G2501">
        <v>0</v>
      </c>
      <c r="H2501">
        <v>0</v>
      </c>
      <c r="I2501">
        <v>0</v>
      </c>
      <c r="J2501">
        <v>32</v>
      </c>
      <c r="K2501">
        <v>13</v>
      </c>
      <c r="L2501">
        <v>1</v>
      </c>
      <c r="M2501">
        <v>2</v>
      </c>
      <c r="N2501">
        <v>0</v>
      </c>
      <c r="O2501">
        <v>0</v>
      </c>
      <c r="P2501">
        <v>0</v>
      </c>
      <c r="Q2501">
        <v>0</v>
      </c>
      <c r="R2501">
        <v>306</v>
      </c>
      <c r="S2501">
        <v>220</v>
      </c>
      <c r="T2501">
        <v>38</v>
      </c>
      <c r="U2501">
        <v>0</v>
      </c>
      <c r="V2501">
        <v>4</v>
      </c>
      <c r="W2501">
        <v>937</v>
      </c>
      <c r="X2501">
        <v>425</v>
      </c>
      <c r="Y2501">
        <v>176</v>
      </c>
      <c r="Z2501">
        <v>12</v>
      </c>
      <c r="AA2501">
        <v>40</v>
      </c>
      <c r="AB2501">
        <v>792</v>
      </c>
      <c r="AC2501">
        <v>337</v>
      </c>
      <c r="AD2501">
        <v>204</v>
      </c>
      <c r="AE2501">
        <v>3</v>
      </c>
      <c r="AF2501">
        <v>37</v>
      </c>
      <c r="AG2501">
        <v>146</v>
      </c>
      <c r="AH2501">
        <v>56</v>
      </c>
      <c r="AI2501">
        <v>8</v>
      </c>
      <c r="AJ2501">
        <v>20</v>
      </c>
      <c r="AK2501">
        <v>9</v>
      </c>
      <c r="AL2501">
        <v>36</v>
      </c>
      <c r="AM2501">
        <v>19</v>
      </c>
      <c r="AN2501">
        <v>5</v>
      </c>
      <c r="AO2501">
        <v>0</v>
      </c>
      <c r="AP2501">
        <v>0</v>
      </c>
      <c r="AQ2501">
        <v>0</v>
      </c>
      <c r="AR2501">
        <v>0</v>
      </c>
      <c r="AS2501">
        <v>0</v>
      </c>
      <c r="AT2501">
        <v>0</v>
      </c>
      <c r="AU2501">
        <v>0</v>
      </c>
      <c r="AV2501">
        <v>0</v>
      </c>
      <c r="AW2501">
        <v>0</v>
      </c>
      <c r="AX2501">
        <v>0</v>
      </c>
      <c r="AY2501">
        <v>0</v>
      </c>
      <c r="AZ2501">
        <v>0</v>
      </c>
      <c r="BA2501">
        <v>0</v>
      </c>
      <c r="BB2501">
        <v>0</v>
      </c>
      <c r="BC2501">
        <v>0</v>
      </c>
      <c r="BD2501">
        <v>0</v>
      </c>
      <c r="BE2501">
        <v>0</v>
      </c>
      <c r="BF2501">
        <v>0</v>
      </c>
      <c r="BG2501" s="20">
        <v>0</v>
      </c>
      <c r="BH2501" s="20">
        <v>0</v>
      </c>
      <c r="BI2501" s="20">
        <v>51</v>
      </c>
      <c r="BJ2501" s="20">
        <v>0</v>
      </c>
      <c r="BK2501" s="20">
        <v>260</v>
      </c>
      <c r="BL2501" s="20">
        <v>663</v>
      </c>
      <c r="BM2501" s="20">
        <v>520</v>
      </c>
      <c r="BN2501" s="20">
        <v>102</v>
      </c>
      <c r="BO2501" s="20">
        <v>28</v>
      </c>
      <c r="BP2501" s="20">
        <v>5670</v>
      </c>
      <c r="BQ2501" s="20">
        <v>1171</v>
      </c>
      <c r="BR2501" s="20">
        <v>0</v>
      </c>
      <c r="BS2501" s="20">
        <v>263</v>
      </c>
      <c r="BT2501" s="20">
        <v>137</v>
      </c>
      <c r="BU2501" s="20">
        <v>2168</v>
      </c>
      <c r="BV2501" s="20">
        <v>2788</v>
      </c>
    </row>
    <row r="2502" spans="1:74" x14ac:dyDescent="0.25">
      <c r="A2502" s="20" t="s">
        <v>405</v>
      </c>
      <c r="B2502" s="20" t="s">
        <v>631</v>
      </c>
      <c r="C2502" s="20" t="s">
        <v>646</v>
      </c>
      <c r="D2502" s="1">
        <v>44564</v>
      </c>
      <c r="E2502">
        <v>69</v>
      </c>
      <c r="F2502">
        <v>0</v>
      </c>
      <c r="G2502">
        <v>0</v>
      </c>
      <c r="H2502">
        <v>0</v>
      </c>
      <c r="I2502">
        <v>0</v>
      </c>
      <c r="J2502">
        <v>33</v>
      </c>
      <c r="K2502">
        <v>13</v>
      </c>
      <c r="L2502">
        <v>1</v>
      </c>
      <c r="M2502">
        <v>2</v>
      </c>
      <c r="N2502">
        <v>0</v>
      </c>
      <c r="O2502">
        <v>0</v>
      </c>
      <c r="P2502">
        <v>0</v>
      </c>
      <c r="Q2502">
        <v>0</v>
      </c>
      <c r="R2502">
        <v>307</v>
      </c>
      <c r="S2502">
        <v>224</v>
      </c>
      <c r="T2502">
        <v>38</v>
      </c>
      <c r="U2502">
        <v>0</v>
      </c>
      <c r="V2502">
        <v>4</v>
      </c>
      <c r="W2502">
        <v>939</v>
      </c>
      <c r="X2502">
        <v>437</v>
      </c>
      <c r="Y2502">
        <v>174</v>
      </c>
      <c r="Z2502">
        <v>13</v>
      </c>
      <c r="AA2502">
        <v>39</v>
      </c>
      <c r="AB2502">
        <v>791</v>
      </c>
      <c r="AC2502">
        <v>345</v>
      </c>
      <c r="AD2502">
        <v>204</v>
      </c>
      <c r="AE2502">
        <v>4</v>
      </c>
      <c r="AF2502">
        <v>36</v>
      </c>
      <c r="AG2502">
        <v>146</v>
      </c>
      <c r="AH2502">
        <v>57</v>
      </c>
      <c r="AI2502">
        <v>8</v>
      </c>
      <c r="AJ2502">
        <v>20</v>
      </c>
      <c r="AK2502">
        <v>9</v>
      </c>
      <c r="AL2502">
        <v>36</v>
      </c>
      <c r="AM2502">
        <v>19</v>
      </c>
      <c r="AN2502">
        <v>5</v>
      </c>
      <c r="AO2502">
        <v>0</v>
      </c>
      <c r="AP2502">
        <v>0</v>
      </c>
      <c r="AQ2502">
        <v>0</v>
      </c>
      <c r="AR2502">
        <v>0</v>
      </c>
      <c r="AS2502">
        <v>0</v>
      </c>
      <c r="AT2502">
        <v>0</v>
      </c>
      <c r="AU2502">
        <v>0</v>
      </c>
      <c r="AV2502">
        <v>0</v>
      </c>
      <c r="AW2502">
        <v>0</v>
      </c>
      <c r="AX2502">
        <v>0</v>
      </c>
      <c r="AY2502">
        <v>0</v>
      </c>
      <c r="AZ2502">
        <v>0</v>
      </c>
      <c r="BA2502">
        <v>0</v>
      </c>
      <c r="BB2502">
        <v>0</v>
      </c>
      <c r="BC2502">
        <v>0</v>
      </c>
      <c r="BD2502">
        <v>0</v>
      </c>
      <c r="BE2502">
        <v>0</v>
      </c>
      <c r="BF2502">
        <v>0</v>
      </c>
      <c r="BG2502" s="20">
        <v>0</v>
      </c>
      <c r="BH2502" s="20">
        <v>0</v>
      </c>
      <c r="BI2502" s="20">
        <v>50</v>
      </c>
      <c r="BJ2502" s="20">
        <v>0</v>
      </c>
      <c r="BK2502" s="20">
        <v>261</v>
      </c>
      <c r="BL2502" s="20">
        <v>666</v>
      </c>
      <c r="BM2502" s="20">
        <v>519</v>
      </c>
      <c r="BN2502" s="20">
        <v>104</v>
      </c>
      <c r="BO2502" s="20">
        <v>28</v>
      </c>
      <c r="BP2502" s="20">
        <v>5663</v>
      </c>
      <c r="BQ2502" s="20">
        <v>1272</v>
      </c>
      <c r="BR2502" s="20">
        <v>0</v>
      </c>
      <c r="BS2502" s="20">
        <v>263</v>
      </c>
      <c r="BT2502" s="20">
        <v>133</v>
      </c>
      <c r="BU2502" s="20">
        <v>2158</v>
      </c>
      <c r="BV2502" s="20">
        <v>2801</v>
      </c>
    </row>
    <row r="2503" spans="1:74" x14ac:dyDescent="0.25">
      <c r="A2503" s="20" t="s">
        <v>405</v>
      </c>
      <c r="B2503" s="20" t="s">
        <v>631</v>
      </c>
      <c r="C2503" s="20" t="s">
        <v>646</v>
      </c>
      <c r="D2503" s="1">
        <v>44570</v>
      </c>
      <c r="E2503">
        <v>69</v>
      </c>
      <c r="F2503">
        <v>0</v>
      </c>
      <c r="G2503">
        <v>0</v>
      </c>
      <c r="H2503">
        <v>0</v>
      </c>
      <c r="I2503">
        <v>0</v>
      </c>
      <c r="J2503">
        <v>33</v>
      </c>
      <c r="K2503">
        <v>13</v>
      </c>
      <c r="L2503">
        <v>1</v>
      </c>
      <c r="M2503">
        <v>2</v>
      </c>
      <c r="N2503">
        <v>0</v>
      </c>
      <c r="O2503">
        <v>0</v>
      </c>
      <c r="P2503">
        <v>0</v>
      </c>
      <c r="Q2503">
        <v>0</v>
      </c>
      <c r="R2503">
        <v>309</v>
      </c>
      <c r="S2503">
        <v>228</v>
      </c>
      <c r="T2503">
        <v>37</v>
      </c>
      <c r="U2503">
        <v>0</v>
      </c>
      <c r="V2503">
        <v>4</v>
      </c>
      <c r="W2503">
        <v>943</v>
      </c>
      <c r="X2503">
        <v>452</v>
      </c>
      <c r="Y2503">
        <v>174</v>
      </c>
      <c r="Z2503">
        <v>14</v>
      </c>
      <c r="AA2503">
        <v>41</v>
      </c>
      <c r="AB2503">
        <v>791</v>
      </c>
      <c r="AC2503">
        <v>356</v>
      </c>
      <c r="AD2503">
        <v>203</v>
      </c>
      <c r="AE2503">
        <v>4</v>
      </c>
      <c r="AF2503">
        <v>38</v>
      </c>
      <c r="AG2503">
        <v>148</v>
      </c>
      <c r="AH2503">
        <v>59</v>
      </c>
      <c r="AI2503">
        <v>8</v>
      </c>
      <c r="AJ2503">
        <v>19</v>
      </c>
      <c r="AK2503">
        <v>9</v>
      </c>
      <c r="AL2503">
        <v>35</v>
      </c>
      <c r="AM2503">
        <v>20</v>
      </c>
      <c r="AN2503">
        <v>5</v>
      </c>
      <c r="AO2503">
        <v>0</v>
      </c>
      <c r="AP2503">
        <v>0</v>
      </c>
      <c r="AQ2503">
        <v>0</v>
      </c>
      <c r="AR2503">
        <v>0</v>
      </c>
      <c r="AS2503">
        <v>0</v>
      </c>
      <c r="AT2503">
        <v>0</v>
      </c>
      <c r="AU2503">
        <v>0</v>
      </c>
      <c r="AV2503">
        <v>0</v>
      </c>
      <c r="AW2503">
        <v>0</v>
      </c>
      <c r="AX2503">
        <v>0</v>
      </c>
      <c r="AY2503">
        <v>0</v>
      </c>
      <c r="AZ2503">
        <v>0</v>
      </c>
      <c r="BA2503">
        <v>0</v>
      </c>
      <c r="BB2503">
        <v>0</v>
      </c>
      <c r="BC2503">
        <v>0</v>
      </c>
      <c r="BD2503">
        <v>0</v>
      </c>
      <c r="BE2503">
        <v>0</v>
      </c>
      <c r="BF2503">
        <v>0</v>
      </c>
      <c r="BG2503" s="20">
        <v>0</v>
      </c>
      <c r="BH2503" s="20">
        <v>0</v>
      </c>
      <c r="BI2503" s="20">
        <v>50</v>
      </c>
      <c r="BJ2503" s="20">
        <v>0</v>
      </c>
      <c r="BK2503" s="20">
        <v>263</v>
      </c>
      <c r="BL2503" s="20">
        <v>670</v>
      </c>
      <c r="BM2503" s="20">
        <v>518</v>
      </c>
      <c r="BN2503" s="20">
        <v>105</v>
      </c>
      <c r="BO2503" s="20">
        <v>27</v>
      </c>
      <c r="BP2503" s="20">
        <v>5700</v>
      </c>
      <c r="BQ2503" s="20">
        <v>1377</v>
      </c>
      <c r="BR2503" s="20">
        <v>0</v>
      </c>
      <c r="BS2503" s="20">
        <v>264</v>
      </c>
      <c r="BT2503" s="20">
        <v>133</v>
      </c>
      <c r="BU2503" s="20">
        <v>2164</v>
      </c>
      <c r="BV2503" s="20">
        <v>2825</v>
      </c>
    </row>
    <row r="2504" spans="1:74" x14ac:dyDescent="0.25">
      <c r="A2504" s="20" t="s">
        <v>405</v>
      </c>
      <c r="B2504" s="20" t="s">
        <v>631</v>
      </c>
      <c r="C2504" s="20" t="s">
        <v>646</v>
      </c>
      <c r="D2504" s="1">
        <v>44577</v>
      </c>
      <c r="E2504">
        <v>70</v>
      </c>
      <c r="F2504">
        <v>0</v>
      </c>
      <c r="G2504">
        <v>0</v>
      </c>
      <c r="H2504">
        <v>0</v>
      </c>
      <c r="I2504">
        <v>0</v>
      </c>
      <c r="J2504">
        <v>34</v>
      </c>
      <c r="K2504">
        <v>13</v>
      </c>
      <c r="L2504">
        <v>1</v>
      </c>
      <c r="M2504">
        <v>2</v>
      </c>
      <c r="N2504">
        <v>0</v>
      </c>
      <c r="O2504">
        <v>0</v>
      </c>
      <c r="P2504">
        <v>0</v>
      </c>
      <c r="Q2504">
        <v>0</v>
      </c>
      <c r="R2504">
        <v>309</v>
      </c>
      <c r="S2504">
        <v>228</v>
      </c>
      <c r="T2504">
        <v>37</v>
      </c>
      <c r="U2504">
        <v>0</v>
      </c>
      <c r="V2504">
        <v>4</v>
      </c>
      <c r="W2504">
        <v>944</v>
      </c>
      <c r="X2504">
        <v>459</v>
      </c>
      <c r="Y2504">
        <v>172</v>
      </c>
      <c r="Z2504">
        <v>14</v>
      </c>
      <c r="AA2504">
        <v>41</v>
      </c>
      <c r="AB2504">
        <v>792</v>
      </c>
      <c r="AC2504">
        <v>363</v>
      </c>
      <c r="AD2504">
        <v>202</v>
      </c>
      <c r="AE2504">
        <v>4</v>
      </c>
      <c r="AF2504">
        <v>38</v>
      </c>
      <c r="AG2504">
        <v>148</v>
      </c>
      <c r="AH2504">
        <v>63</v>
      </c>
      <c r="AI2504">
        <v>8</v>
      </c>
      <c r="AJ2504">
        <v>19</v>
      </c>
      <c r="AK2504">
        <v>9</v>
      </c>
      <c r="AL2504">
        <v>34</v>
      </c>
      <c r="AM2504">
        <v>19</v>
      </c>
      <c r="AN2504">
        <v>4</v>
      </c>
      <c r="AO2504">
        <v>0</v>
      </c>
      <c r="AP2504">
        <v>0</v>
      </c>
      <c r="AQ2504">
        <v>0</v>
      </c>
      <c r="AR2504">
        <v>0</v>
      </c>
      <c r="AS2504">
        <v>0</v>
      </c>
      <c r="AT2504">
        <v>0</v>
      </c>
      <c r="AU2504">
        <v>0</v>
      </c>
      <c r="AV2504">
        <v>0</v>
      </c>
      <c r="AW2504">
        <v>0</v>
      </c>
      <c r="AX2504">
        <v>0</v>
      </c>
      <c r="AY2504">
        <v>0</v>
      </c>
      <c r="AZ2504">
        <v>0</v>
      </c>
      <c r="BA2504">
        <v>0</v>
      </c>
      <c r="BB2504">
        <v>0</v>
      </c>
      <c r="BC2504">
        <v>0</v>
      </c>
      <c r="BD2504">
        <v>0</v>
      </c>
      <c r="BE2504">
        <v>0</v>
      </c>
      <c r="BF2504">
        <v>0</v>
      </c>
      <c r="BG2504" s="20">
        <v>0</v>
      </c>
      <c r="BH2504" s="20">
        <v>0</v>
      </c>
      <c r="BI2504" s="20">
        <v>51</v>
      </c>
      <c r="BJ2504" s="20">
        <v>0</v>
      </c>
      <c r="BK2504" s="20">
        <v>262</v>
      </c>
      <c r="BL2504" s="20">
        <v>674</v>
      </c>
      <c r="BM2504" s="20">
        <v>521</v>
      </c>
      <c r="BN2504" s="20">
        <v>105</v>
      </c>
      <c r="BO2504" s="20">
        <v>26</v>
      </c>
      <c r="BP2504" s="20">
        <v>5719</v>
      </c>
      <c r="BQ2504" s="20">
        <v>1460</v>
      </c>
      <c r="BR2504" s="20">
        <v>0</v>
      </c>
      <c r="BS2504" s="20">
        <v>262</v>
      </c>
      <c r="BT2504" s="20">
        <v>135</v>
      </c>
      <c r="BU2504" s="20">
        <v>2160</v>
      </c>
      <c r="BV2504" s="20">
        <v>2844</v>
      </c>
    </row>
    <row r="2505" spans="1:74" x14ac:dyDescent="0.25">
      <c r="A2505" s="20" t="s">
        <v>405</v>
      </c>
      <c r="B2505" s="20" t="s">
        <v>631</v>
      </c>
      <c r="C2505" s="20" t="s">
        <v>646</v>
      </c>
      <c r="D2505" s="1">
        <v>44584</v>
      </c>
      <c r="E2505">
        <v>70</v>
      </c>
      <c r="F2505">
        <v>0</v>
      </c>
      <c r="G2505">
        <v>0</v>
      </c>
      <c r="H2505">
        <v>0</v>
      </c>
      <c r="I2505">
        <v>0</v>
      </c>
      <c r="J2505">
        <v>35</v>
      </c>
      <c r="K2505">
        <v>12</v>
      </c>
      <c r="L2505">
        <v>1</v>
      </c>
      <c r="M2505">
        <v>2</v>
      </c>
      <c r="N2505">
        <v>0</v>
      </c>
      <c r="O2505">
        <v>0</v>
      </c>
      <c r="P2505">
        <v>0</v>
      </c>
      <c r="Q2505">
        <v>0</v>
      </c>
      <c r="R2505">
        <v>309</v>
      </c>
      <c r="S2505">
        <v>228</v>
      </c>
      <c r="T2505">
        <v>37</v>
      </c>
      <c r="U2505">
        <v>0</v>
      </c>
      <c r="V2505">
        <v>4</v>
      </c>
      <c r="W2505">
        <v>956</v>
      </c>
      <c r="X2505">
        <v>468</v>
      </c>
      <c r="Y2505">
        <v>172</v>
      </c>
      <c r="Z2505">
        <v>14</v>
      </c>
      <c r="AA2505">
        <v>45</v>
      </c>
      <c r="AB2505">
        <v>791</v>
      </c>
      <c r="AC2505">
        <v>363</v>
      </c>
      <c r="AD2505">
        <v>202</v>
      </c>
      <c r="AE2505">
        <v>4</v>
      </c>
      <c r="AF2505">
        <v>40</v>
      </c>
      <c r="AG2505">
        <v>149</v>
      </c>
      <c r="AH2505">
        <v>66</v>
      </c>
      <c r="AI2505">
        <v>8</v>
      </c>
      <c r="AJ2505">
        <v>19</v>
      </c>
      <c r="AK2505">
        <v>9</v>
      </c>
      <c r="AL2505">
        <v>34</v>
      </c>
      <c r="AM2505">
        <v>20</v>
      </c>
      <c r="AN2505">
        <v>4</v>
      </c>
      <c r="AO2505">
        <v>0</v>
      </c>
      <c r="AP2505">
        <v>0</v>
      </c>
      <c r="AQ2505">
        <v>0</v>
      </c>
      <c r="AR2505">
        <v>0</v>
      </c>
      <c r="AS2505">
        <v>0</v>
      </c>
      <c r="AT2505">
        <v>0</v>
      </c>
      <c r="AU2505">
        <v>0</v>
      </c>
      <c r="AV2505">
        <v>0</v>
      </c>
      <c r="AW2505">
        <v>0</v>
      </c>
      <c r="AX2505">
        <v>0</v>
      </c>
      <c r="AY2505">
        <v>0</v>
      </c>
      <c r="AZ2505">
        <v>0</v>
      </c>
      <c r="BA2505">
        <v>0</v>
      </c>
      <c r="BB2505">
        <v>0</v>
      </c>
      <c r="BC2505">
        <v>0</v>
      </c>
      <c r="BD2505">
        <v>0</v>
      </c>
      <c r="BE2505">
        <v>0</v>
      </c>
      <c r="BF2505">
        <v>0</v>
      </c>
      <c r="BG2505" s="20">
        <v>0</v>
      </c>
      <c r="BH2505" s="20">
        <v>0</v>
      </c>
      <c r="BI2505" s="20">
        <v>51</v>
      </c>
      <c r="BJ2505" s="20">
        <v>0</v>
      </c>
      <c r="BK2505" s="20">
        <v>262</v>
      </c>
      <c r="BL2505" s="20">
        <v>687</v>
      </c>
      <c r="BM2505" s="20">
        <v>519</v>
      </c>
      <c r="BN2505" s="20">
        <v>106</v>
      </c>
      <c r="BO2505" s="20">
        <v>26</v>
      </c>
      <c r="BP2505" s="20">
        <v>5715</v>
      </c>
      <c r="BQ2505" s="20">
        <v>1502</v>
      </c>
      <c r="BR2505" s="20">
        <v>0</v>
      </c>
      <c r="BS2505" s="20">
        <v>263</v>
      </c>
      <c r="BT2505" s="20">
        <v>134</v>
      </c>
      <c r="BU2505" s="20">
        <v>2149</v>
      </c>
      <c r="BV2505" s="20">
        <v>2845</v>
      </c>
    </row>
    <row r="2506" spans="1:74" x14ac:dyDescent="0.25">
      <c r="A2506" s="20" t="s">
        <v>405</v>
      </c>
      <c r="B2506" s="20" t="s">
        <v>631</v>
      </c>
      <c r="C2506" s="20" t="s">
        <v>646</v>
      </c>
      <c r="D2506" s="1">
        <v>44591</v>
      </c>
      <c r="E2506">
        <v>70</v>
      </c>
      <c r="F2506">
        <v>0</v>
      </c>
      <c r="G2506">
        <v>0</v>
      </c>
      <c r="H2506">
        <v>0</v>
      </c>
      <c r="I2506">
        <v>0</v>
      </c>
      <c r="J2506">
        <v>36</v>
      </c>
      <c r="K2506">
        <v>12</v>
      </c>
      <c r="L2506">
        <v>1</v>
      </c>
      <c r="M2506">
        <v>2</v>
      </c>
      <c r="N2506">
        <v>0</v>
      </c>
      <c r="O2506">
        <v>0</v>
      </c>
      <c r="P2506">
        <v>0</v>
      </c>
      <c r="Q2506">
        <v>0</v>
      </c>
      <c r="R2506">
        <v>310</v>
      </c>
      <c r="S2506">
        <v>231</v>
      </c>
      <c r="T2506">
        <v>37</v>
      </c>
      <c r="U2506">
        <v>0</v>
      </c>
      <c r="V2506">
        <v>3</v>
      </c>
      <c r="W2506">
        <v>959</v>
      </c>
      <c r="X2506">
        <v>478</v>
      </c>
      <c r="Y2506">
        <v>171</v>
      </c>
      <c r="Z2506">
        <v>13</v>
      </c>
      <c r="AA2506">
        <v>45</v>
      </c>
      <c r="AB2506">
        <v>791</v>
      </c>
      <c r="AC2506">
        <v>363</v>
      </c>
      <c r="AD2506">
        <v>202</v>
      </c>
      <c r="AE2506">
        <v>4</v>
      </c>
      <c r="AF2506">
        <v>41</v>
      </c>
      <c r="AG2506">
        <v>148</v>
      </c>
      <c r="AH2506">
        <v>69</v>
      </c>
      <c r="AI2506">
        <v>8</v>
      </c>
      <c r="AJ2506">
        <v>19</v>
      </c>
      <c r="AK2506">
        <v>9</v>
      </c>
      <c r="AL2506">
        <v>34</v>
      </c>
      <c r="AM2506">
        <v>20</v>
      </c>
      <c r="AN2506">
        <v>4</v>
      </c>
      <c r="AO2506">
        <v>0</v>
      </c>
      <c r="AP2506">
        <v>0</v>
      </c>
      <c r="AQ2506">
        <v>0</v>
      </c>
      <c r="AR2506">
        <v>0</v>
      </c>
      <c r="AS2506">
        <v>0</v>
      </c>
      <c r="AT2506">
        <v>0</v>
      </c>
      <c r="AU2506">
        <v>0</v>
      </c>
      <c r="AV2506">
        <v>0</v>
      </c>
      <c r="AW2506">
        <v>0</v>
      </c>
      <c r="AX2506">
        <v>0</v>
      </c>
      <c r="AY2506">
        <v>0</v>
      </c>
      <c r="AZ2506">
        <v>0</v>
      </c>
      <c r="BA2506">
        <v>0</v>
      </c>
      <c r="BB2506">
        <v>0</v>
      </c>
      <c r="BC2506">
        <v>0</v>
      </c>
      <c r="BD2506">
        <v>0</v>
      </c>
      <c r="BE2506">
        <v>0</v>
      </c>
      <c r="BF2506">
        <v>0</v>
      </c>
      <c r="BG2506" s="20">
        <v>0</v>
      </c>
      <c r="BH2506" s="20">
        <v>0</v>
      </c>
      <c r="BI2506" s="20">
        <v>51</v>
      </c>
      <c r="BJ2506" s="20">
        <v>0</v>
      </c>
      <c r="BK2506" s="20">
        <v>264</v>
      </c>
      <c r="BL2506" s="20">
        <v>691</v>
      </c>
      <c r="BM2506" s="20">
        <v>519</v>
      </c>
      <c r="BN2506" s="20">
        <v>107</v>
      </c>
      <c r="BO2506" s="20">
        <v>26</v>
      </c>
      <c r="BP2506" s="20">
        <v>5736</v>
      </c>
      <c r="BQ2506" s="20">
        <v>1550</v>
      </c>
      <c r="BR2506" s="20">
        <v>0</v>
      </c>
      <c r="BS2506" s="20">
        <v>262</v>
      </c>
      <c r="BT2506" s="20">
        <v>136</v>
      </c>
      <c r="BU2506" s="20">
        <v>2152</v>
      </c>
      <c r="BV2506" s="20">
        <v>2862</v>
      </c>
    </row>
    <row r="2507" spans="1:74" x14ac:dyDescent="0.25">
      <c r="A2507" s="20" t="s">
        <v>405</v>
      </c>
      <c r="B2507" s="20" t="s">
        <v>631</v>
      </c>
      <c r="C2507" s="20" t="s">
        <v>646</v>
      </c>
      <c r="D2507" s="1">
        <v>44599</v>
      </c>
      <c r="E2507">
        <v>70</v>
      </c>
      <c r="F2507">
        <v>0</v>
      </c>
      <c r="G2507">
        <v>0</v>
      </c>
      <c r="H2507">
        <v>0</v>
      </c>
      <c r="I2507">
        <v>0</v>
      </c>
      <c r="J2507">
        <v>36</v>
      </c>
      <c r="K2507">
        <v>12</v>
      </c>
      <c r="L2507">
        <v>1</v>
      </c>
      <c r="M2507">
        <v>2</v>
      </c>
      <c r="N2507">
        <v>0</v>
      </c>
      <c r="O2507">
        <v>0</v>
      </c>
      <c r="P2507">
        <v>0</v>
      </c>
      <c r="Q2507">
        <v>0</v>
      </c>
      <c r="R2507">
        <v>310</v>
      </c>
      <c r="S2507">
        <v>231</v>
      </c>
      <c r="T2507">
        <v>37</v>
      </c>
      <c r="U2507">
        <v>0</v>
      </c>
      <c r="V2507">
        <v>3</v>
      </c>
      <c r="W2507">
        <v>965</v>
      </c>
      <c r="X2507">
        <v>485</v>
      </c>
      <c r="Y2507">
        <v>170</v>
      </c>
      <c r="Z2507">
        <v>13</v>
      </c>
      <c r="AA2507">
        <v>49</v>
      </c>
      <c r="AB2507">
        <v>792</v>
      </c>
      <c r="AC2507">
        <v>367</v>
      </c>
      <c r="AD2507">
        <v>201</v>
      </c>
      <c r="AE2507">
        <v>4</v>
      </c>
      <c r="AF2507">
        <v>42</v>
      </c>
      <c r="AG2507">
        <v>149</v>
      </c>
      <c r="AH2507">
        <v>70</v>
      </c>
      <c r="AI2507">
        <v>8</v>
      </c>
      <c r="AJ2507">
        <v>19</v>
      </c>
      <c r="AK2507">
        <v>9</v>
      </c>
      <c r="AL2507">
        <v>34</v>
      </c>
      <c r="AM2507">
        <v>21</v>
      </c>
      <c r="AN2507">
        <v>4</v>
      </c>
      <c r="AO2507">
        <v>0</v>
      </c>
      <c r="AP2507">
        <v>0</v>
      </c>
      <c r="AQ2507">
        <v>0</v>
      </c>
      <c r="AR2507">
        <v>0</v>
      </c>
      <c r="AS2507">
        <v>0</v>
      </c>
      <c r="AT2507">
        <v>0</v>
      </c>
      <c r="AU2507">
        <v>0</v>
      </c>
      <c r="AV2507">
        <v>0</v>
      </c>
      <c r="AW2507">
        <v>0</v>
      </c>
      <c r="AX2507">
        <v>0</v>
      </c>
      <c r="AY2507">
        <v>0</v>
      </c>
      <c r="AZ2507">
        <v>0</v>
      </c>
      <c r="BA2507">
        <v>0</v>
      </c>
      <c r="BB2507">
        <v>0</v>
      </c>
      <c r="BC2507">
        <v>0</v>
      </c>
      <c r="BD2507">
        <v>0</v>
      </c>
      <c r="BE2507">
        <v>0</v>
      </c>
      <c r="BF2507">
        <v>0</v>
      </c>
      <c r="BG2507" s="20">
        <v>0</v>
      </c>
      <c r="BH2507" s="20">
        <v>0</v>
      </c>
      <c r="BI2507" s="20">
        <v>51</v>
      </c>
      <c r="BJ2507" s="20">
        <v>0</v>
      </c>
      <c r="BK2507" s="20">
        <v>264</v>
      </c>
      <c r="BL2507" s="20">
        <v>696</v>
      </c>
      <c r="BM2507" s="20">
        <v>521</v>
      </c>
      <c r="BN2507" s="20">
        <v>109</v>
      </c>
      <c r="BO2507" s="20">
        <v>26</v>
      </c>
      <c r="BP2507" s="20">
        <v>5753</v>
      </c>
      <c r="BQ2507" s="20">
        <v>1575</v>
      </c>
      <c r="BR2507" s="20">
        <v>0</v>
      </c>
      <c r="BS2507" s="20">
        <v>260</v>
      </c>
      <c r="BT2507" s="20">
        <v>140</v>
      </c>
      <c r="BU2507" s="20">
        <v>2147</v>
      </c>
      <c r="BV2507" s="20">
        <v>2881</v>
      </c>
    </row>
    <row r="2508" spans="1:74" x14ac:dyDescent="0.25">
      <c r="A2508" s="20" t="s">
        <v>405</v>
      </c>
      <c r="B2508" s="20" t="s">
        <v>631</v>
      </c>
      <c r="C2508" s="20" t="s">
        <v>646</v>
      </c>
      <c r="D2508" s="1">
        <v>44606</v>
      </c>
      <c r="E2508">
        <v>71</v>
      </c>
      <c r="F2508">
        <v>0</v>
      </c>
      <c r="G2508">
        <v>0</v>
      </c>
      <c r="H2508">
        <v>0</v>
      </c>
      <c r="I2508">
        <v>0</v>
      </c>
      <c r="J2508">
        <v>37</v>
      </c>
      <c r="K2508">
        <v>12</v>
      </c>
      <c r="L2508">
        <v>1</v>
      </c>
      <c r="M2508">
        <v>2</v>
      </c>
      <c r="N2508">
        <v>0</v>
      </c>
      <c r="O2508">
        <v>0</v>
      </c>
      <c r="P2508">
        <v>0</v>
      </c>
      <c r="Q2508">
        <v>0</v>
      </c>
      <c r="R2508">
        <v>309</v>
      </c>
      <c r="S2508">
        <v>232</v>
      </c>
      <c r="T2508">
        <v>37</v>
      </c>
      <c r="U2508">
        <v>0</v>
      </c>
      <c r="V2508">
        <v>3</v>
      </c>
      <c r="W2508">
        <v>972</v>
      </c>
      <c r="X2508">
        <v>487</v>
      </c>
      <c r="Y2508">
        <v>170</v>
      </c>
      <c r="Z2508">
        <v>13</v>
      </c>
      <c r="AA2508">
        <v>53</v>
      </c>
      <c r="AB2508">
        <v>791</v>
      </c>
      <c r="AC2508">
        <v>369</v>
      </c>
      <c r="AD2508">
        <v>200</v>
      </c>
      <c r="AE2508">
        <v>4</v>
      </c>
      <c r="AF2508">
        <v>43</v>
      </c>
      <c r="AG2508">
        <v>150</v>
      </c>
      <c r="AH2508">
        <v>70</v>
      </c>
      <c r="AI2508">
        <v>8</v>
      </c>
      <c r="AJ2508">
        <v>19</v>
      </c>
      <c r="AK2508">
        <v>9</v>
      </c>
      <c r="AL2508">
        <v>32</v>
      </c>
      <c r="AM2508">
        <v>20</v>
      </c>
      <c r="AN2508">
        <v>4</v>
      </c>
      <c r="AO2508">
        <v>0</v>
      </c>
      <c r="AP2508">
        <v>0</v>
      </c>
      <c r="AQ2508">
        <v>0</v>
      </c>
      <c r="AR2508">
        <v>0</v>
      </c>
      <c r="AS2508">
        <v>0</v>
      </c>
      <c r="AT2508">
        <v>0</v>
      </c>
      <c r="AU2508">
        <v>0</v>
      </c>
      <c r="AV2508">
        <v>0</v>
      </c>
      <c r="AW2508">
        <v>0</v>
      </c>
      <c r="AX2508">
        <v>0</v>
      </c>
      <c r="AY2508">
        <v>0</v>
      </c>
      <c r="AZ2508">
        <v>0</v>
      </c>
      <c r="BA2508">
        <v>0</v>
      </c>
      <c r="BB2508">
        <v>0</v>
      </c>
      <c r="BC2508">
        <v>0</v>
      </c>
      <c r="BD2508">
        <v>0</v>
      </c>
      <c r="BE2508">
        <v>0</v>
      </c>
      <c r="BF2508">
        <v>0</v>
      </c>
      <c r="BG2508" s="20">
        <v>0</v>
      </c>
      <c r="BH2508" s="20">
        <v>0</v>
      </c>
      <c r="BI2508" s="20">
        <v>52</v>
      </c>
      <c r="BJ2508" s="20">
        <v>0</v>
      </c>
      <c r="BK2508" s="20">
        <v>263</v>
      </c>
      <c r="BL2508" s="20">
        <v>699</v>
      </c>
      <c r="BM2508" s="20">
        <v>519</v>
      </c>
      <c r="BN2508" s="20">
        <v>110</v>
      </c>
      <c r="BO2508" s="20">
        <v>25</v>
      </c>
      <c r="BP2508" s="20">
        <v>5763</v>
      </c>
      <c r="BQ2508" s="20">
        <v>1602</v>
      </c>
      <c r="BR2508" s="20">
        <v>0</v>
      </c>
      <c r="BS2508" s="20">
        <v>260</v>
      </c>
      <c r="BT2508" s="20">
        <v>142</v>
      </c>
      <c r="BU2508" s="20">
        <v>2157</v>
      </c>
      <c r="BV2508" s="20">
        <v>2884</v>
      </c>
    </row>
    <row r="2509" spans="1:74" x14ac:dyDescent="0.25">
      <c r="A2509" s="20" t="s">
        <v>405</v>
      </c>
      <c r="B2509" s="20" t="s">
        <v>465</v>
      </c>
      <c r="C2509" s="20" t="s">
        <v>469</v>
      </c>
      <c r="D2509" s="1">
        <v>44493</v>
      </c>
      <c r="E2509">
        <v>140</v>
      </c>
      <c r="F2509">
        <v>3</v>
      </c>
      <c r="G2509">
        <v>1</v>
      </c>
      <c r="H2509">
        <v>0</v>
      </c>
      <c r="I2509">
        <v>0</v>
      </c>
      <c r="J2509">
        <v>23</v>
      </c>
      <c r="K2509">
        <v>6</v>
      </c>
      <c r="L2509">
        <v>16</v>
      </c>
      <c r="M2509">
        <v>5</v>
      </c>
      <c r="N2509">
        <v>0</v>
      </c>
      <c r="O2509">
        <v>0</v>
      </c>
      <c r="P2509">
        <v>0</v>
      </c>
      <c r="Q2509">
        <v>0</v>
      </c>
      <c r="R2509">
        <v>407</v>
      </c>
      <c r="S2509">
        <v>0</v>
      </c>
      <c r="T2509">
        <v>159</v>
      </c>
      <c r="U2509">
        <v>39</v>
      </c>
      <c r="V2509">
        <v>16</v>
      </c>
      <c r="W2509">
        <v>1377</v>
      </c>
      <c r="X2509">
        <v>0</v>
      </c>
      <c r="Y2509">
        <v>105</v>
      </c>
      <c r="Z2509">
        <v>168</v>
      </c>
      <c r="AA2509">
        <v>150</v>
      </c>
      <c r="AB2509">
        <v>1041</v>
      </c>
      <c r="AC2509">
        <v>43</v>
      </c>
      <c r="AD2509">
        <v>29</v>
      </c>
      <c r="AE2509">
        <v>18</v>
      </c>
      <c r="AF2509">
        <v>337</v>
      </c>
      <c r="AG2509">
        <v>191</v>
      </c>
      <c r="AH2509">
        <v>0</v>
      </c>
      <c r="AI2509">
        <v>10</v>
      </c>
      <c r="AJ2509">
        <v>19</v>
      </c>
      <c r="AK2509">
        <v>25</v>
      </c>
      <c r="AL2509">
        <v>36</v>
      </c>
      <c r="AM2509">
        <v>0</v>
      </c>
      <c r="AN2509">
        <v>2</v>
      </c>
      <c r="AO2509">
        <v>2</v>
      </c>
      <c r="AP2509">
        <v>0</v>
      </c>
      <c r="AQ2509">
        <v>0</v>
      </c>
      <c r="AR2509">
        <v>0</v>
      </c>
      <c r="AS2509">
        <v>0</v>
      </c>
      <c r="AT2509">
        <v>0</v>
      </c>
      <c r="AU2509">
        <v>0</v>
      </c>
      <c r="AV2509">
        <v>0</v>
      </c>
      <c r="AW2509">
        <v>0</v>
      </c>
      <c r="AX2509">
        <v>0</v>
      </c>
      <c r="AY2509">
        <v>0</v>
      </c>
      <c r="AZ2509">
        <v>0</v>
      </c>
      <c r="BA2509">
        <v>0</v>
      </c>
      <c r="BB2509">
        <v>18</v>
      </c>
      <c r="BC2509">
        <v>44</v>
      </c>
      <c r="BD2509">
        <v>0</v>
      </c>
      <c r="BE2509">
        <v>1</v>
      </c>
      <c r="BF2509">
        <v>3</v>
      </c>
      <c r="BG2509" s="20"/>
      <c r="BH2509" s="20"/>
      <c r="BI2509" s="20"/>
      <c r="BJ2509" s="20"/>
      <c r="BK2509" s="20"/>
      <c r="BL2509" s="20"/>
      <c r="BM2509" s="20"/>
      <c r="BN2509" s="20"/>
      <c r="BO2509" s="20"/>
      <c r="BP2509" s="20"/>
      <c r="BQ2509" s="20"/>
      <c r="BR2509" s="20"/>
      <c r="BS2509" s="20"/>
      <c r="BT2509" s="20"/>
      <c r="BU2509" s="20"/>
      <c r="BV2509" s="20"/>
    </row>
    <row r="2510" spans="1:74" x14ac:dyDescent="0.25">
      <c r="A2510" s="20" t="s">
        <v>405</v>
      </c>
      <c r="B2510" s="20" t="s">
        <v>465</v>
      </c>
      <c r="C2510" s="20" t="s">
        <v>469</v>
      </c>
      <c r="D2510" s="1">
        <v>44500</v>
      </c>
      <c r="E2510">
        <v>141</v>
      </c>
      <c r="F2510">
        <v>3</v>
      </c>
      <c r="G2510">
        <v>1</v>
      </c>
      <c r="H2510">
        <v>0</v>
      </c>
      <c r="I2510">
        <v>0</v>
      </c>
      <c r="J2510">
        <v>29</v>
      </c>
      <c r="K2510">
        <v>6</v>
      </c>
      <c r="L2510">
        <v>16</v>
      </c>
      <c r="M2510">
        <v>5</v>
      </c>
      <c r="N2510">
        <v>0</v>
      </c>
      <c r="O2510">
        <v>0</v>
      </c>
      <c r="P2510">
        <v>0</v>
      </c>
      <c r="Q2510">
        <v>0</v>
      </c>
      <c r="R2510">
        <v>408</v>
      </c>
      <c r="S2510">
        <v>0</v>
      </c>
      <c r="T2510">
        <v>181</v>
      </c>
      <c r="U2510">
        <v>39</v>
      </c>
      <c r="V2510">
        <v>16</v>
      </c>
      <c r="W2510">
        <v>1384</v>
      </c>
      <c r="X2510">
        <v>0</v>
      </c>
      <c r="Y2510">
        <v>129</v>
      </c>
      <c r="Z2510">
        <v>167</v>
      </c>
      <c r="AA2510">
        <v>156</v>
      </c>
      <c r="AB2510">
        <v>1049</v>
      </c>
      <c r="AC2510">
        <v>51</v>
      </c>
      <c r="AD2510">
        <v>29</v>
      </c>
      <c r="AE2510">
        <v>18</v>
      </c>
      <c r="AF2510">
        <v>339</v>
      </c>
      <c r="AG2510">
        <v>196</v>
      </c>
      <c r="AH2510">
        <v>0</v>
      </c>
      <c r="AI2510">
        <v>10</v>
      </c>
      <c r="AJ2510">
        <v>18</v>
      </c>
      <c r="AK2510">
        <v>26</v>
      </c>
      <c r="AL2510">
        <v>36</v>
      </c>
      <c r="AM2510">
        <v>0</v>
      </c>
      <c r="AN2510">
        <v>3</v>
      </c>
      <c r="AO2510">
        <v>2</v>
      </c>
      <c r="AP2510">
        <v>0</v>
      </c>
      <c r="AQ2510">
        <v>0</v>
      </c>
      <c r="AR2510">
        <v>0</v>
      </c>
      <c r="AS2510">
        <v>0</v>
      </c>
      <c r="AT2510">
        <v>0</v>
      </c>
      <c r="AU2510">
        <v>0</v>
      </c>
      <c r="AV2510">
        <v>0</v>
      </c>
      <c r="AW2510">
        <v>0</v>
      </c>
      <c r="AX2510">
        <v>0</v>
      </c>
      <c r="AY2510">
        <v>0</v>
      </c>
      <c r="AZ2510">
        <v>0</v>
      </c>
      <c r="BA2510">
        <v>0</v>
      </c>
      <c r="BB2510">
        <v>18</v>
      </c>
      <c r="BC2510">
        <v>43</v>
      </c>
      <c r="BD2510">
        <v>0</v>
      </c>
      <c r="BE2510">
        <v>1</v>
      </c>
      <c r="BF2510">
        <v>3</v>
      </c>
      <c r="BG2510" s="20"/>
      <c r="BH2510" s="20"/>
      <c r="BI2510" s="20"/>
      <c r="BJ2510" s="20"/>
      <c r="BK2510" s="20"/>
      <c r="BL2510" s="20"/>
      <c r="BM2510" s="20"/>
      <c r="BN2510" s="20"/>
      <c r="BO2510" s="20"/>
      <c r="BP2510" s="20"/>
      <c r="BQ2510" s="20"/>
      <c r="BR2510" s="20"/>
      <c r="BS2510" s="20"/>
      <c r="BT2510" s="20"/>
      <c r="BU2510" s="20"/>
      <c r="BV2510" s="20"/>
    </row>
    <row r="2511" spans="1:74" x14ac:dyDescent="0.25">
      <c r="A2511" s="20" t="s">
        <v>405</v>
      </c>
      <c r="B2511" s="20" t="s">
        <v>465</v>
      </c>
      <c r="C2511" s="20" t="s">
        <v>469</v>
      </c>
      <c r="D2511" s="1">
        <v>44507</v>
      </c>
      <c r="E2511">
        <v>141</v>
      </c>
      <c r="F2511">
        <v>3</v>
      </c>
      <c r="G2511">
        <v>1</v>
      </c>
      <c r="H2511">
        <v>0</v>
      </c>
      <c r="I2511">
        <v>0</v>
      </c>
      <c r="J2511">
        <v>42</v>
      </c>
      <c r="K2511">
        <v>6</v>
      </c>
      <c r="L2511">
        <v>16</v>
      </c>
      <c r="M2511">
        <v>5</v>
      </c>
      <c r="N2511">
        <v>0</v>
      </c>
      <c r="O2511">
        <v>0</v>
      </c>
      <c r="P2511">
        <v>0</v>
      </c>
      <c r="Q2511">
        <v>0</v>
      </c>
      <c r="R2511">
        <v>409</v>
      </c>
      <c r="S2511">
        <v>196</v>
      </c>
      <c r="T2511">
        <v>18</v>
      </c>
      <c r="U2511">
        <v>38</v>
      </c>
      <c r="V2511">
        <v>15</v>
      </c>
      <c r="W2511">
        <v>1390</v>
      </c>
      <c r="X2511">
        <v>182</v>
      </c>
      <c r="Y2511">
        <v>43</v>
      </c>
      <c r="Z2511">
        <v>169</v>
      </c>
      <c r="AA2511">
        <v>155</v>
      </c>
      <c r="AB2511">
        <v>1048</v>
      </c>
      <c r="AC2511">
        <v>64</v>
      </c>
      <c r="AD2511">
        <v>29</v>
      </c>
      <c r="AE2511">
        <v>18</v>
      </c>
      <c r="AF2511">
        <v>338</v>
      </c>
      <c r="AG2511">
        <v>199</v>
      </c>
      <c r="AH2511">
        <v>16</v>
      </c>
      <c r="AI2511">
        <v>2</v>
      </c>
      <c r="AJ2511">
        <v>17</v>
      </c>
      <c r="AK2511">
        <v>26</v>
      </c>
      <c r="AL2511">
        <v>36</v>
      </c>
      <c r="AM2511">
        <v>4</v>
      </c>
      <c r="AN2511">
        <v>3</v>
      </c>
      <c r="AO2511">
        <v>2</v>
      </c>
      <c r="AP2511">
        <v>0</v>
      </c>
      <c r="AQ2511">
        <v>0</v>
      </c>
      <c r="AR2511">
        <v>0</v>
      </c>
      <c r="AS2511">
        <v>0</v>
      </c>
      <c r="AT2511">
        <v>0</v>
      </c>
      <c r="AU2511">
        <v>0</v>
      </c>
      <c r="AV2511">
        <v>0</v>
      </c>
      <c r="AW2511">
        <v>0</v>
      </c>
      <c r="AX2511">
        <v>0</v>
      </c>
      <c r="AY2511">
        <v>0</v>
      </c>
      <c r="AZ2511">
        <v>0</v>
      </c>
      <c r="BA2511">
        <v>0</v>
      </c>
      <c r="BB2511">
        <v>0</v>
      </c>
      <c r="BC2511">
        <v>0</v>
      </c>
      <c r="BD2511">
        <v>0</v>
      </c>
      <c r="BE2511">
        <v>0</v>
      </c>
      <c r="BF2511">
        <v>0</v>
      </c>
      <c r="BG2511" s="20">
        <v>3</v>
      </c>
      <c r="BH2511" s="20">
        <v>0</v>
      </c>
      <c r="BI2511" s="20">
        <v>111</v>
      </c>
      <c r="BJ2511" s="20">
        <v>0</v>
      </c>
      <c r="BK2511" s="20">
        <v>329</v>
      </c>
      <c r="BL2511" s="20">
        <v>955</v>
      </c>
      <c r="BM2511" s="20">
        <v>619</v>
      </c>
      <c r="BN2511" s="20">
        <v>143</v>
      </c>
      <c r="BO2511" s="20">
        <v>30</v>
      </c>
      <c r="BP2511" s="20"/>
      <c r="BQ2511" s="20"/>
      <c r="BR2511" s="20"/>
      <c r="BS2511" s="20"/>
      <c r="BT2511" s="20"/>
      <c r="BU2511" s="20"/>
      <c r="BV2511" s="20"/>
    </row>
    <row r="2512" spans="1:74" x14ac:dyDescent="0.25">
      <c r="A2512" s="20" t="s">
        <v>405</v>
      </c>
      <c r="B2512" s="20" t="s">
        <v>465</v>
      </c>
      <c r="C2512" s="20" t="s">
        <v>469</v>
      </c>
      <c r="D2512" s="1">
        <v>44514</v>
      </c>
      <c r="E2512">
        <v>143</v>
      </c>
      <c r="F2512">
        <v>3</v>
      </c>
      <c r="G2512">
        <v>1</v>
      </c>
      <c r="H2512">
        <v>0</v>
      </c>
      <c r="I2512">
        <v>0</v>
      </c>
      <c r="J2512">
        <v>50</v>
      </c>
      <c r="K2512">
        <v>6</v>
      </c>
      <c r="L2512">
        <v>16</v>
      </c>
      <c r="M2512">
        <v>5</v>
      </c>
      <c r="N2512">
        <v>0</v>
      </c>
      <c r="O2512">
        <v>0</v>
      </c>
      <c r="P2512">
        <v>0</v>
      </c>
      <c r="Q2512">
        <v>0</v>
      </c>
      <c r="R2512">
        <v>409</v>
      </c>
      <c r="S2512">
        <v>209</v>
      </c>
      <c r="T2512">
        <v>18</v>
      </c>
      <c r="U2512">
        <v>38</v>
      </c>
      <c r="V2512">
        <v>15</v>
      </c>
      <c r="W2512">
        <v>1391</v>
      </c>
      <c r="X2512">
        <v>259</v>
      </c>
      <c r="Y2512">
        <v>44</v>
      </c>
      <c r="Z2512">
        <v>170</v>
      </c>
      <c r="AA2512">
        <v>153</v>
      </c>
      <c r="AB2512">
        <v>1054</v>
      </c>
      <c r="AC2512">
        <v>98</v>
      </c>
      <c r="AD2512">
        <v>29</v>
      </c>
      <c r="AE2512">
        <v>19</v>
      </c>
      <c r="AF2512">
        <v>339</v>
      </c>
      <c r="AG2512">
        <v>200</v>
      </c>
      <c r="AH2512">
        <v>26</v>
      </c>
      <c r="AI2512">
        <v>2</v>
      </c>
      <c r="AJ2512">
        <v>17</v>
      </c>
      <c r="AK2512">
        <v>26</v>
      </c>
      <c r="AL2512">
        <v>36</v>
      </c>
      <c r="AM2512">
        <v>7</v>
      </c>
      <c r="AN2512">
        <v>3</v>
      </c>
      <c r="AO2512">
        <v>2</v>
      </c>
      <c r="AP2512">
        <v>0</v>
      </c>
      <c r="AQ2512">
        <v>0</v>
      </c>
      <c r="AR2512">
        <v>0</v>
      </c>
      <c r="AS2512">
        <v>0</v>
      </c>
      <c r="AT2512">
        <v>0</v>
      </c>
      <c r="AU2512">
        <v>0</v>
      </c>
      <c r="AV2512">
        <v>0</v>
      </c>
      <c r="AW2512">
        <v>0</v>
      </c>
      <c r="AX2512">
        <v>0</v>
      </c>
      <c r="AY2512">
        <v>0</v>
      </c>
      <c r="AZ2512">
        <v>0</v>
      </c>
      <c r="BA2512">
        <v>0</v>
      </c>
      <c r="BB2512">
        <v>0</v>
      </c>
      <c r="BC2512">
        <v>0</v>
      </c>
      <c r="BD2512">
        <v>0</v>
      </c>
      <c r="BE2512">
        <v>0</v>
      </c>
      <c r="BF2512">
        <v>0</v>
      </c>
      <c r="BG2512" s="20">
        <v>3</v>
      </c>
      <c r="BH2512" s="20">
        <v>0</v>
      </c>
      <c r="BI2512" s="20">
        <v>113</v>
      </c>
      <c r="BJ2512" s="20">
        <v>0</v>
      </c>
      <c r="BK2512" s="20">
        <v>329</v>
      </c>
      <c r="BL2512" s="20">
        <v>958</v>
      </c>
      <c r="BM2512" s="20">
        <v>621</v>
      </c>
      <c r="BN2512" s="20">
        <v>144</v>
      </c>
      <c r="BO2512" s="20">
        <v>30</v>
      </c>
      <c r="BP2512" s="20"/>
      <c r="BQ2512" s="20"/>
      <c r="BR2512" s="20"/>
      <c r="BS2512" s="20"/>
      <c r="BT2512" s="20"/>
      <c r="BU2512" s="20"/>
      <c r="BV2512" s="20"/>
    </row>
    <row r="2513" spans="1:74" x14ac:dyDescent="0.25">
      <c r="A2513" s="20" t="s">
        <v>405</v>
      </c>
      <c r="B2513" s="20" t="s">
        <v>465</v>
      </c>
      <c r="C2513" s="20" t="s">
        <v>469</v>
      </c>
      <c r="D2513" s="1">
        <v>44521</v>
      </c>
      <c r="E2513">
        <v>144</v>
      </c>
      <c r="F2513">
        <v>3</v>
      </c>
      <c r="G2513">
        <v>2</v>
      </c>
      <c r="H2513">
        <v>0</v>
      </c>
      <c r="I2513">
        <v>0</v>
      </c>
      <c r="J2513">
        <v>62</v>
      </c>
      <c r="K2513">
        <v>6</v>
      </c>
      <c r="L2513">
        <v>15</v>
      </c>
      <c r="M2513">
        <v>4</v>
      </c>
      <c r="N2513">
        <v>0</v>
      </c>
      <c r="O2513">
        <v>0</v>
      </c>
      <c r="P2513">
        <v>0</v>
      </c>
      <c r="Q2513">
        <v>0</v>
      </c>
      <c r="R2513">
        <v>412</v>
      </c>
      <c r="S2513">
        <v>233</v>
      </c>
      <c r="T2513">
        <v>17</v>
      </c>
      <c r="U2513">
        <v>38</v>
      </c>
      <c r="V2513">
        <v>16</v>
      </c>
      <c r="W2513">
        <v>1387</v>
      </c>
      <c r="X2513">
        <v>325</v>
      </c>
      <c r="Y2513">
        <v>43</v>
      </c>
      <c r="Z2513">
        <v>168</v>
      </c>
      <c r="AA2513">
        <v>149</v>
      </c>
      <c r="AB2513">
        <v>1054</v>
      </c>
      <c r="AC2513">
        <v>134</v>
      </c>
      <c r="AD2513">
        <v>29</v>
      </c>
      <c r="AE2513">
        <v>19</v>
      </c>
      <c r="AF2513">
        <v>335</v>
      </c>
      <c r="AG2513">
        <v>203</v>
      </c>
      <c r="AH2513">
        <v>32</v>
      </c>
      <c r="AI2513">
        <v>2</v>
      </c>
      <c r="AJ2513">
        <v>18</v>
      </c>
      <c r="AK2513">
        <v>26</v>
      </c>
      <c r="AL2513">
        <v>36</v>
      </c>
      <c r="AM2513">
        <v>10</v>
      </c>
      <c r="AN2513">
        <v>3</v>
      </c>
      <c r="AO2513">
        <v>2</v>
      </c>
      <c r="AP2513">
        <v>0</v>
      </c>
      <c r="AQ2513">
        <v>0</v>
      </c>
      <c r="AR2513">
        <v>0</v>
      </c>
      <c r="AS2513">
        <v>0</v>
      </c>
      <c r="AT2513">
        <v>0</v>
      </c>
      <c r="AU2513">
        <v>0</v>
      </c>
      <c r="AV2513">
        <v>0</v>
      </c>
      <c r="AW2513">
        <v>0</v>
      </c>
      <c r="AX2513">
        <v>0</v>
      </c>
      <c r="AY2513">
        <v>0</v>
      </c>
      <c r="AZ2513">
        <v>0</v>
      </c>
      <c r="BA2513">
        <v>0</v>
      </c>
      <c r="BB2513">
        <v>0</v>
      </c>
      <c r="BC2513">
        <v>0</v>
      </c>
      <c r="BD2513">
        <v>0</v>
      </c>
      <c r="BE2513">
        <v>0</v>
      </c>
      <c r="BF2513">
        <v>0</v>
      </c>
      <c r="BG2513" s="20">
        <v>3</v>
      </c>
      <c r="BH2513" s="20">
        <v>0</v>
      </c>
      <c r="BI2513" s="20">
        <v>114</v>
      </c>
      <c r="BJ2513" s="20">
        <v>0</v>
      </c>
      <c r="BK2513" s="20">
        <v>333</v>
      </c>
      <c r="BL2513" s="20">
        <v>961</v>
      </c>
      <c r="BM2513" s="20">
        <v>623</v>
      </c>
      <c r="BN2513" s="20">
        <v>146</v>
      </c>
      <c r="BO2513" s="20">
        <v>30</v>
      </c>
      <c r="BP2513" s="20"/>
      <c r="BQ2513" s="20"/>
      <c r="BR2513" s="20"/>
      <c r="BS2513" s="20"/>
      <c r="BT2513" s="20"/>
      <c r="BU2513" s="20"/>
      <c r="BV2513" s="20"/>
    </row>
    <row r="2514" spans="1:74" x14ac:dyDescent="0.25">
      <c r="A2514" s="20" t="s">
        <v>405</v>
      </c>
      <c r="B2514" s="20" t="s">
        <v>465</v>
      </c>
      <c r="C2514" s="20" t="s">
        <v>469</v>
      </c>
      <c r="D2514" s="1">
        <v>44528</v>
      </c>
      <c r="E2514">
        <v>143</v>
      </c>
      <c r="F2514">
        <v>3</v>
      </c>
      <c r="G2514">
        <v>2</v>
      </c>
      <c r="H2514">
        <v>0</v>
      </c>
      <c r="I2514">
        <v>0</v>
      </c>
      <c r="J2514">
        <v>68</v>
      </c>
      <c r="K2514">
        <v>6</v>
      </c>
      <c r="L2514">
        <v>16</v>
      </c>
      <c r="M2514">
        <v>3</v>
      </c>
      <c r="N2514">
        <v>0</v>
      </c>
      <c r="O2514">
        <v>0</v>
      </c>
      <c r="P2514">
        <v>0</v>
      </c>
      <c r="Q2514">
        <v>0</v>
      </c>
      <c r="R2514">
        <v>412</v>
      </c>
      <c r="S2514">
        <v>244</v>
      </c>
      <c r="T2514">
        <v>16</v>
      </c>
      <c r="U2514">
        <v>38</v>
      </c>
      <c r="V2514">
        <v>14</v>
      </c>
      <c r="W2514">
        <v>1387</v>
      </c>
      <c r="X2514">
        <v>380</v>
      </c>
      <c r="Y2514">
        <v>42</v>
      </c>
      <c r="Z2514">
        <v>166</v>
      </c>
      <c r="AA2514">
        <v>149</v>
      </c>
      <c r="AB2514">
        <v>1052</v>
      </c>
      <c r="AC2514">
        <v>185</v>
      </c>
      <c r="AD2514">
        <v>29</v>
      </c>
      <c r="AE2514">
        <v>20</v>
      </c>
      <c r="AF2514">
        <v>335</v>
      </c>
      <c r="AG2514">
        <v>200</v>
      </c>
      <c r="AH2514">
        <v>39</v>
      </c>
      <c r="AI2514">
        <v>1</v>
      </c>
      <c r="AJ2514">
        <v>18</v>
      </c>
      <c r="AK2514">
        <v>27</v>
      </c>
      <c r="AL2514">
        <v>35</v>
      </c>
      <c r="AM2514">
        <v>10</v>
      </c>
      <c r="AN2514">
        <v>3</v>
      </c>
      <c r="AO2514">
        <v>2</v>
      </c>
      <c r="AP2514">
        <v>0</v>
      </c>
      <c r="AQ2514">
        <v>0</v>
      </c>
      <c r="AR2514">
        <v>0</v>
      </c>
      <c r="AS2514">
        <v>0</v>
      </c>
      <c r="AT2514">
        <v>0</v>
      </c>
      <c r="AU2514">
        <v>0</v>
      </c>
      <c r="AV2514">
        <v>0</v>
      </c>
      <c r="AW2514">
        <v>0</v>
      </c>
      <c r="AX2514">
        <v>0</v>
      </c>
      <c r="AY2514">
        <v>0</v>
      </c>
      <c r="AZ2514">
        <v>0</v>
      </c>
      <c r="BA2514">
        <v>0</v>
      </c>
      <c r="BB2514">
        <v>0</v>
      </c>
      <c r="BC2514">
        <v>0</v>
      </c>
      <c r="BD2514">
        <v>0</v>
      </c>
      <c r="BE2514">
        <v>0</v>
      </c>
      <c r="BF2514">
        <v>0</v>
      </c>
      <c r="BG2514" s="20">
        <v>3</v>
      </c>
      <c r="BH2514" s="20">
        <v>0</v>
      </c>
      <c r="BI2514" s="20">
        <v>113</v>
      </c>
      <c r="BJ2514" s="20">
        <v>0</v>
      </c>
      <c r="BK2514" s="20">
        <v>335</v>
      </c>
      <c r="BL2514" s="20">
        <v>962</v>
      </c>
      <c r="BM2514" s="20">
        <v>621</v>
      </c>
      <c r="BN2514" s="20">
        <v>144</v>
      </c>
      <c r="BO2514" s="20">
        <v>29</v>
      </c>
      <c r="BP2514" s="20"/>
      <c r="BQ2514" s="20"/>
      <c r="BR2514" s="20"/>
      <c r="BS2514" s="20"/>
      <c r="BT2514" s="20"/>
      <c r="BU2514" s="20"/>
      <c r="BV2514" s="20"/>
    </row>
    <row r="2515" spans="1:74" x14ac:dyDescent="0.25">
      <c r="A2515" s="20" t="s">
        <v>405</v>
      </c>
      <c r="B2515" s="20" t="s">
        <v>465</v>
      </c>
      <c r="C2515" s="20" t="s">
        <v>469</v>
      </c>
      <c r="D2515" s="1">
        <v>44535</v>
      </c>
      <c r="E2515">
        <v>145</v>
      </c>
      <c r="F2515">
        <v>3</v>
      </c>
      <c r="G2515">
        <v>2</v>
      </c>
      <c r="H2515">
        <v>0</v>
      </c>
      <c r="I2515">
        <v>0</v>
      </c>
      <c r="J2515">
        <v>75</v>
      </c>
      <c r="K2515">
        <v>6</v>
      </c>
      <c r="L2515">
        <v>16</v>
      </c>
      <c r="M2515">
        <v>3</v>
      </c>
      <c r="N2515">
        <v>0</v>
      </c>
      <c r="O2515">
        <v>0</v>
      </c>
      <c r="P2515">
        <v>0</v>
      </c>
      <c r="Q2515">
        <v>0</v>
      </c>
      <c r="R2515">
        <v>414</v>
      </c>
      <c r="S2515">
        <v>259</v>
      </c>
      <c r="T2515">
        <v>16</v>
      </c>
      <c r="U2515">
        <v>37</v>
      </c>
      <c r="V2515">
        <v>15</v>
      </c>
      <c r="W2515">
        <v>1394</v>
      </c>
      <c r="X2515">
        <v>443</v>
      </c>
      <c r="Y2515">
        <v>42</v>
      </c>
      <c r="Z2515">
        <v>165</v>
      </c>
      <c r="AA2515">
        <v>151</v>
      </c>
      <c r="AB2515">
        <v>1049</v>
      </c>
      <c r="AC2515">
        <v>232</v>
      </c>
      <c r="AD2515">
        <v>29</v>
      </c>
      <c r="AE2515">
        <v>20</v>
      </c>
      <c r="AF2515">
        <v>332</v>
      </c>
      <c r="AG2515">
        <v>197</v>
      </c>
      <c r="AH2515">
        <v>44</v>
      </c>
      <c r="AI2515">
        <v>1</v>
      </c>
      <c r="AJ2515">
        <v>18</v>
      </c>
      <c r="AK2515">
        <v>27</v>
      </c>
      <c r="AL2515">
        <v>35</v>
      </c>
      <c r="AM2515">
        <v>18</v>
      </c>
      <c r="AN2515">
        <v>3</v>
      </c>
      <c r="AO2515">
        <v>2</v>
      </c>
      <c r="AP2515">
        <v>0</v>
      </c>
      <c r="AQ2515">
        <v>0</v>
      </c>
      <c r="AR2515">
        <v>0</v>
      </c>
      <c r="AS2515">
        <v>0</v>
      </c>
      <c r="AT2515">
        <v>0</v>
      </c>
      <c r="AU2515">
        <v>0</v>
      </c>
      <c r="AV2515">
        <v>0</v>
      </c>
      <c r="AW2515">
        <v>0</v>
      </c>
      <c r="AX2515">
        <v>0</v>
      </c>
      <c r="AY2515">
        <v>0</v>
      </c>
      <c r="AZ2515">
        <v>0</v>
      </c>
      <c r="BA2515">
        <v>0</v>
      </c>
      <c r="BB2515">
        <v>0</v>
      </c>
      <c r="BC2515">
        <v>0</v>
      </c>
      <c r="BD2515">
        <v>0</v>
      </c>
      <c r="BE2515">
        <v>0</v>
      </c>
      <c r="BF2515">
        <v>0</v>
      </c>
      <c r="BG2515" s="20">
        <v>3</v>
      </c>
      <c r="BH2515" s="20">
        <v>0</v>
      </c>
      <c r="BI2515" s="20">
        <v>114</v>
      </c>
      <c r="BJ2515" s="20">
        <v>0</v>
      </c>
      <c r="BK2515" s="20">
        <v>337</v>
      </c>
      <c r="BL2515" s="20">
        <v>970</v>
      </c>
      <c r="BM2515" s="20">
        <v>623</v>
      </c>
      <c r="BN2515" s="20">
        <v>141</v>
      </c>
      <c r="BO2515" s="20">
        <v>29</v>
      </c>
      <c r="BP2515" s="20"/>
      <c r="BQ2515" s="20"/>
      <c r="BR2515" s="20"/>
      <c r="BS2515" s="20"/>
      <c r="BT2515" s="20"/>
      <c r="BU2515" s="20"/>
      <c r="BV2515" s="20"/>
    </row>
    <row r="2516" spans="1:74" x14ac:dyDescent="0.25">
      <c r="A2516" s="20" t="s">
        <v>405</v>
      </c>
      <c r="B2516" s="20" t="s">
        <v>465</v>
      </c>
      <c r="C2516" s="20" t="s">
        <v>469</v>
      </c>
      <c r="D2516" s="1">
        <v>44542</v>
      </c>
      <c r="E2516">
        <v>145</v>
      </c>
      <c r="F2516">
        <v>3</v>
      </c>
      <c r="G2516">
        <v>2</v>
      </c>
      <c r="H2516">
        <v>0</v>
      </c>
      <c r="I2516">
        <v>0</v>
      </c>
      <c r="J2516">
        <v>80</v>
      </c>
      <c r="K2516">
        <v>6</v>
      </c>
      <c r="L2516">
        <v>15</v>
      </c>
      <c r="M2516">
        <v>3</v>
      </c>
      <c r="N2516">
        <v>0</v>
      </c>
      <c r="O2516">
        <v>0</v>
      </c>
      <c r="P2516">
        <v>0</v>
      </c>
      <c r="Q2516">
        <v>0</v>
      </c>
      <c r="R2516">
        <v>415</v>
      </c>
      <c r="S2516">
        <v>266</v>
      </c>
      <c r="T2516">
        <v>16</v>
      </c>
      <c r="U2516">
        <v>35</v>
      </c>
      <c r="V2516">
        <v>16</v>
      </c>
      <c r="W2516">
        <v>1395</v>
      </c>
      <c r="X2516">
        <v>481</v>
      </c>
      <c r="Y2516">
        <v>42</v>
      </c>
      <c r="Z2516">
        <v>164</v>
      </c>
      <c r="AA2516">
        <v>149</v>
      </c>
      <c r="AB2516">
        <v>1057</v>
      </c>
      <c r="AC2516">
        <v>292</v>
      </c>
      <c r="AD2516">
        <v>29</v>
      </c>
      <c r="AE2516">
        <v>19</v>
      </c>
      <c r="AF2516">
        <v>333</v>
      </c>
      <c r="AG2516">
        <v>199</v>
      </c>
      <c r="AH2516">
        <v>52</v>
      </c>
      <c r="AI2516">
        <v>1</v>
      </c>
      <c r="AJ2516">
        <v>17</v>
      </c>
      <c r="AK2516">
        <v>24</v>
      </c>
      <c r="AL2516">
        <v>35</v>
      </c>
      <c r="AM2516">
        <v>21</v>
      </c>
      <c r="AN2516">
        <v>3</v>
      </c>
      <c r="AO2516">
        <v>2</v>
      </c>
      <c r="AP2516">
        <v>0</v>
      </c>
      <c r="AQ2516">
        <v>0</v>
      </c>
      <c r="AR2516">
        <v>0</v>
      </c>
      <c r="AS2516">
        <v>0</v>
      </c>
      <c r="AT2516">
        <v>0</v>
      </c>
      <c r="AU2516">
        <v>0</v>
      </c>
      <c r="AV2516">
        <v>0</v>
      </c>
      <c r="AW2516">
        <v>0</v>
      </c>
      <c r="AX2516">
        <v>0</v>
      </c>
      <c r="AY2516">
        <v>0</v>
      </c>
      <c r="AZ2516">
        <v>0</v>
      </c>
      <c r="BA2516">
        <v>0</v>
      </c>
      <c r="BB2516">
        <v>0</v>
      </c>
      <c r="BC2516">
        <v>0</v>
      </c>
      <c r="BD2516">
        <v>0</v>
      </c>
      <c r="BE2516">
        <v>0</v>
      </c>
      <c r="BF2516">
        <v>0</v>
      </c>
      <c r="BG2516" s="20">
        <v>3</v>
      </c>
      <c r="BH2516" s="20">
        <v>0</v>
      </c>
      <c r="BI2516" s="20">
        <v>116</v>
      </c>
      <c r="BJ2516" s="20">
        <v>0</v>
      </c>
      <c r="BK2516" s="20">
        <v>337</v>
      </c>
      <c r="BL2516" s="20">
        <v>974</v>
      </c>
      <c r="BM2516" s="20">
        <v>631</v>
      </c>
      <c r="BN2516" s="20">
        <v>145</v>
      </c>
      <c r="BO2516" s="20">
        <v>29</v>
      </c>
      <c r="BP2516" s="20"/>
      <c r="BQ2516" s="20"/>
      <c r="BR2516" s="20"/>
      <c r="BS2516" s="20"/>
      <c r="BT2516" s="20"/>
      <c r="BU2516" s="20"/>
      <c r="BV2516" s="20"/>
    </row>
    <row r="2517" spans="1:74" x14ac:dyDescent="0.25">
      <c r="A2517" s="20" t="s">
        <v>405</v>
      </c>
      <c r="B2517" s="20" t="s">
        <v>465</v>
      </c>
      <c r="C2517" s="20" t="s">
        <v>469</v>
      </c>
      <c r="D2517" s="1">
        <v>44549</v>
      </c>
      <c r="E2517">
        <v>146</v>
      </c>
      <c r="F2517">
        <v>3</v>
      </c>
      <c r="G2517">
        <v>3</v>
      </c>
      <c r="H2517">
        <v>0</v>
      </c>
      <c r="I2517">
        <v>0</v>
      </c>
      <c r="J2517">
        <v>81</v>
      </c>
      <c r="K2517">
        <v>6</v>
      </c>
      <c r="L2517">
        <v>15</v>
      </c>
      <c r="M2517">
        <v>2</v>
      </c>
      <c r="N2517">
        <v>0</v>
      </c>
      <c r="O2517">
        <v>0</v>
      </c>
      <c r="P2517">
        <v>0</v>
      </c>
      <c r="Q2517">
        <v>0</v>
      </c>
      <c r="R2517">
        <v>417</v>
      </c>
      <c r="S2517">
        <v>277</v>
      </c>
      <c r="T2517">
        <v>16</v>
      </c>
      <c r="U2517">
        <v>35</v>
      </c>
      <c r="V2517">
        <v>16</v>
      </c>
      <c r="W2517">
        <v>1395</v>
      </c>
      <c r="X2517">
        <v>556</v>
      </c>
      <c r="Y2517">
        <v>41</v>
      </c>
      <c r="Z2517">
        <v>160</v>
      </c>
      <c r="AA2517">
        <v>144</v>
      </c>
      <c r="AB2517">
        <v>1054</v>
      </c>
      <c r="AC2517">
        <v>363</v>
      </c>
      <c r="AD2517">
        <v>29</v>
      </c>
      <c r="AE2517">
        <v>21</v>
      </c>
      <c r="AF2517">
        <v>329</v>
      </c>
      <c r="AG2517">
        <v>200</v>
      </c>
      <c r="AH2517">
        <v>72</v>
      </c>
      <c r="AI2517">
        <v>1</v>
      </c>
      <c r="AJ2517">
        <v>18</v>
      </c>
      <c r="AK2517">
        <v>23</v>
      </c>
      <c r="AL2517">
        <v>35</v>
      </c>
      <c r="AM2517">
        <v>25</v>
      </c>
      <c r="AN2517">
        <v>3</v>
      </c>
      <c r="AO2517">
        <v>2</v>
      </c>
      <c r="AP2517">
        <v>0</v>
      </c>
      <c r="AQ2517">
        <v>0</v>
      </c>
      <c r="AR2517">
        <v>0</v>
      </c>
      <c r="AS2517">
        <v>0</v>
      </c>
      <c r="AT2517">
        <v>0</v>
      </c>
      <c r="AU2517">
        <v>0</v>
      </c>
      <c r="AV2517">
        <v>0</v>
      </c>
      <c r="AW2517">
        <v>0</v>
      </c>
      <c r="AX2517">
        <v>0</v>
      </c>
      <c r="AY2517">
        <v>0</v>
      </c>
      <c r="AZ2517">
        <v>0</v>
      </c>
      <c r="BA2517">
        <v>0</v>
      </c>
      <c r="BB2517">
        <v>0</v>
      </c>
      <c r="BC2517">
        <v>0</v>
      </c>
      <c r="BD2517">
        <v>0</v>
      </c>
      <c r="BE2517">
        <v>0</v>
      </c>
      <c r="BF2517">
        <v>0</v>
      </c>
      <c r="BG2517" s="20">
        <v>3</v>
      </c>
      <c r="BH2517" s="20">
        <v>0</v>
      </c>
      <c r="BI2517" s="20">
        <v>118</v>
      </c>
      <c r="BJ2517" s="20">
        <v>0</v>
      </c>
      <c r="BK2517" s="20">
        <v>339</v>
      </c>
      <c r="BL2517" s="20">
        <v>979</v>
      </c>
      <c r="BM2517" s="20">
        <v>632</v>
      </c>
      <c r="BN2517" s="20">
        <v>144</v>
      </c>
      <c r="BO2517" s="20">
        <v>30</v>
      </c>
      <c r="BP2517" s="20">
        <v>7951</v>
      </c>
      <c r="BQ2517" s="20">
        <v>1231</v>
      </c>
      <c r="BR2517" s="20">
        <v>0</v>
      </c>
      <c r="BS2517" s="20">
        <v>43</v>
      </c>
      <c r="BT2517" s="20">
        <v>150</v>
      </c>
      <c r="BU2517" s="20">
        <v>3252</v>
      </c>
      <c r="BV2517" s="20">
        <v>4109</v>
      </c>
    </row>
    <row r="2518" spans="1:74" x14ac:dyDescent="0.25">
      <c r="A2518" s="20" t="s">
        <v>405</v>
      </c>
      <c r="B2518" s="20" t="s">
        <v>465</v>
      </c>
      <c r="C2518" s="20" t="s">
        <v>469</v>
      </c>
      <c r="D2518" s="1">
        <v>44558</v>
      </c>
      <c r="E2518">
        <v>147</v>
      </c>
      <c r="F2518">
        <v>3</v>
      </c>
      <c r="G2518">
        <v>3</v>
      </c>
      <c r="H2518">
        <v>0</v>
      </c>
      <c r="I2518">
        <v>0</v>
      </c>
      <c r="J2518">
        <v>87</v>
      </c>
      <c r="K2518">
        <v>6</v>
      </c>
      <c r="L2518">
        <v>15</v>
      </c>
      <c r="M2518">
        <v>2</v>
      </c>
      <c r="N2518">
        <v>0</v>
      </c>
      <c r="O2518">
        <v>0</v>
      </c>
      <c r="P2518">
        <v>0</v>
      </c>
      <c r="Q2518">
        <v>0</v>
      </c>
      <c r="R2518">
        <v>417</v>
      </c>
      <c r="S2518">
        <v>284</v>
      </c>
      <c r="T2518">
        <v>16</v>
      </c>
      <c r="U2518">
        <v>35</v>
      </c>
      <c r="V2518">
        <v>15</v>
      </c>
      <c r="W2518">
        <v>1404</v>
      </c>
      <c r="X2518">
        <v>605</v>
      </c>
      <c r="Y2518">
        <v>41</v>
      </c>
      <c r="Z2518">
        <v>155</v>
      </c>
      <c r="AA2518">
        <v>144</v>
      </c>
      <c r="AB2518">
        <v>1054</v>
      </c>
      <c r="AC2518">
        <v>399</v>
      </c>
      <c r="AD2518">
        <v>29</v>
      </c>
      <c r="AE2518">
        <v>21</v>
      </c>
      <c r="AF2518">
        <v>326</v>
      </c>
      <c r="AG2518">
        <v>200</v>
      </c>
      <c r="AH2518">
        <v>88</v>
      </c>
      <c r="AI2518">
        <v>1</v>
      </c>
      <c r="AJ2518">
        <v>19</v>
      </c>
      <c r="AK2518">
        <v>22</v>
      </c>
      <c r="AL2518">
        <v>35</v>
      </c>
      <c r="AM2518">
        <v>27</v>
      </c>
      <c r="AN2518">
        <v>3</v>
      </c>
      <c r="AO2518">
        <v>2</v>
      </c>
      <c r="AP2518">
        <v>0</v>
      </c>
      <c r="AQ2518">
        <v>0</v>
      </c>
      <c r="AR2518">
        <v>0</v>
      </c>
      <c r="AS2518">
        <v>0</v>
      </c>
      <c r="AT2518">
        <v>0</v>
      </c>
      <c r="AU2518">
        <v>0</v>
      </c>
      <c r="AV2518">
        <v>0</v>
      </c>
      <c r="AW2518">
        <v>0</v>
      </c>
      <c r="AX2518">
        <v>0</v>
      </c>
      <c r="AY2518">
        <v>0</v>
      </c>
      <c r="AZ2518">
        <v>0</v>
      </c>
      <c r="BA2518">
        <v>0</v>
      </c>
      <c r="BB2518">
        <v>0</v>
      </c>
      <c r="BC2518">
        <v>0</v>
      </c>
      <c r="BD2518">
        <v>0</v>
      </c>
      <c r="BE2518">
        <v>0</v>
      </c>
      <c r="BF2518">
        <v>0</v>
      </c>
      <c r="BG2518" s="20">
        <v>3</v>
      </c>
      <c r="BH2518" s="20">
        <v>0</v>
      </c>
      <c r="BI2518" s="20">
        <v>119</v>
      </c>
      <c r="BJ2518" s="20">
        <v>0</v>
      </c>
      <c r="BK2518" s="20">
        <v>341</v>
      </c>
      <c r="BL2518" s="20">
        <v>992</v>
      </c>
      <c r="BM2518" s="20">
        <v>638</v>
      </c>
      <c r="BN2518" s="20">
        <v>146</v>
      </c>
      <c r="BO2518" s="20">
        <v>30</v>
      </c>
      <c r="BP2518" s="20">
        <v>7987</v>
      </c>
      <c r="BQ2518" s="20">
        <v>1794</v>
      </c>
      <c r="BR2518" s="20">
        <v>0</v>
      </c>
      <c r="BS2518" s="20">
        <v>43</v>
      </c>
      <c r="BT2518" s="20">
        <v>154</v>
      </c>
      <c r="BU2518" s="20">
        <v>3242</v>
      </c>
      <c r="BV2518" s="20">
        <v>4159</v>
      </c>
    </row>
    <row r="2519" spans="1:74" x14ac:dyDescent="0.25">
      <c r="A2519" s="20" t="s">
        <v>405</v>
      </c>
      <c r="B2519" s="20" t="s">
        <v>465</v>
      </c>
      <c r="C2519" s="20" t="s">
        <v>469</v>
      </c>
      <c r="D2519" s="1">
        <v>44564</v>
      </c>
      <c r="E2519">
        <v>147</v>
      </c>
      <c r="F2519">
        <v>3</v>
      </c>
      <c r="G2519">
        <v>3</v>
      </c>
      <c r="H2519">
        <v>0</v>
      </c>
      <c r="I2519">
        <v>0</v>
      </c>
      <c r="J2519">
        <v>88</v>
      </c>
      <c r="K2519">
        <v>6</v>
      </c>
      <c r="L2519">
        <v>15</v>
      </c>
      <c r="M2519">
        <v>2</v>
      </c>
      <c r="N2519">
        <v>0</v>
      </c>
      <c r="O2519">
        <v>0</v>
      </c>
      <c r="P2519">
        <v>0</v>
      </c>
      <c r="Q2519">
        <v>0</v>
      </c>
      <c r="R2519">
        <v>418</v>
      </c>
      <c r="S2519">
        <v>286</v>
      </c>
      <c r="T2519">
        <v>16</v>
      </c>
      <c r="U2519">
        <v>35</v>
      </c>
      <c r="V2519">
        <v>16</v>
      </c>
      <c r="W2519">
        <v>1405</v>
      </c>
      <c r="X2519">
        <v>624</v>
      </c>
      <c r="Y2519">
        <v>41</v>
      </c>
      <c r="Z2519">
        <v>155</v>
      </c>
      <c r="AA2519">
        <v>142</v>
      </c>
      <c r="AB2519">
        <v>1054</v>
      </c>
      <c r="AC2519">
        <v>410</v>
      </c>
      <c r="AD2519">
        <v>29</v>
      </c>
      <c r="AE2519">
        <v>20</v>
      </c>
      <c r="AF2519">
        <v>327</v>
      </c>
      <c r="AG2519">
        <v>200</v>
      </c>
      <c r="AH2519">
        <v>87</v>
      </c>
      <c r="AI2519">
        <v>1</v>
      </c>
      <c r="AJ2519">
        <v>19</v>
      </c>
      <c r="AK2519">
        <v>22</v>
      </c>
      <c r="AL2519">
        <v>35</v>
      </c>
      <c r="AM2519">
        <v>27</v>
      </c>
      <c r="AN2519">
        <v>3</v>
      </c>
      <c r="AO2519">
        <v>2</v>
      </c>
      <c r="AP2519">
        <v>0</v>
      </c>
      <c r="AQ2519">
        <v>0</v>
      </c>
      <c r="AR2519">
        <v>0</v>
      </c>
      <c r="AS2519">
        <v>0</v>
      </c>
      <c r="AT2519">
        <v>0</v>
      </c>
      <c r="AU2519">
        <v>0</v>
      </c>
      <c r="AV2519">
        <v>0</v>
      </c>
      <c r="AW2519">
        <v>0</v>
      </c>
      <c r="AX2519">
        <v>0</v>
      </c>
      <c r="AY2519">
        <v>0</v>
      </c>
      <c r="AZ2519">
        <v>0</v>
      </c>
      <c r="BA2519">
        <v>0</v>
      </c>
      <c r="BB2519">
        <v>0</v>
      </c>
      <c r="BC2519">
        <v>0</v>
      </c>
      <c r="BD2519">
        <v>0</v>
      </c>
      <c r="BE2519">
        <v>0</v>
      </c>
      <c r="BF2519">
        <v>0</v>
      </c>
      <c r="BG2519" s="20">
        <v>3</v>
      </c>
      <c r="BH2519" s="20">
        <v>0</v>
      </c>
      <c r="BI2519" s="20">
        <v>119</v>
      </c>
      <c r="BJ2519" s="20">
        <v>0</v>
      </c>
      <c r="BK2519" s="20">
        <v>341</v>
      </c>
      <c r="BL2519" s="20">
        <v>996</v>
      </c>
      <c r="BM2519" s="20">
        <v>641</v>
      </c>
      <c r="BN2519" s="20">
        <v>145</v>
      </c>
      <c r="BO2519" s="20">
        <v>30</v>
      </c>
      <c r="BP2519" s="20">
        <v>7996</v>
      </c>
      <c r="BQ2519" s="20">
        <v>1965</v>
      </c>
      <c r="BR2519" s="20">
        <v>0</v>
      </c>
      <c r="BS2519" s="20">
        <v>43</v>
      </c>
      <c r="BT2519" s="20">
        <v>149</v>
      </c>
      <c r="BU2519" s="20">
        <v>3235</v>
      </c>
      <c r="BV2519" s="20">
        <v>4170</v>
      </c>
    </row>
    <row r="2520" spans="1:74" x14ac:dyDescent="0.25">
      <c r="A2520" s="20" t="s">
        <v>405</v>
      </c>
      <c r="B2520" s="20" t="s">
        <v>465</v>
      </c>
      <c r="C2520" s="20" t="s">
        <v>469</v>
      </c>
      <c r="D2520" s="1">
        <v>44570</v>
      </c>
      <c r="E2520">
        <v>147</v>
      </c>
      <c r="F2520">
        <v>3</v>
      </c>
      <c r="G2520">
        <v>3</v>
      </c>
      <c r="H2520">
        <v>0</v>
      </c>
      <c r="I2520">
        <v>0</v>
      </c>
      <c r="J2520">
        <v>90</v>
      </c>
      <c r="K2520">
        <v>6</v>
      </c>
      <c r="L2520">
        <v>15</v>
      </c>
      <c r="M2520">
        <v>2</v>
      </c>
      <c r="N2520">
        <v>0</v>
      </c>
      <c r="O2520">
        <v>0</v>
      </c>
      <c r="P2520">
        <v>0</v>
      </c>
      <c r="Q2520">
        <v>0</v>
      </c>
      <c r="R2520">
        <v>419</v>
      </c>
      <c r="S2520">
        <v>289</v>
      </c>
      <c r="T2520">
        <v>16</v>
      </c>
      <c r="U2520">
        <v>35</v>
      </c>
      <c r="V2520">
        <v>16</v>
      </c>
      <c r="W2520">
        <v>1404</v>
      </c>
      <c r="X2520">
        <v>639</v>
      </c>
      <c r="Y2520">
        <v>41</v>
      </c>
      <c r="Z2520">
        <v>155</v>
      </c>
      <c r="AA2520">
        <v>142</v>
      </c>
      <c r="AB2520">
        <v>1055</v>
      </c>
      <c r="AC2520">
        <v>428</v>
      </c>
      <c r="AD2520">
        <v>29</v>
      </c>
      <c r="AE2520">
        <v>21</v>
      </c>
      <c r="AF2520">
        <v>326</v>
      </c>
      <c r="AG2520">
        <v>200</v>
      </c>
      <c r="AH2520">
        <v>90</v>
      </c>
      <c r="AI2520">
        <v>1</v>
      </c>
      <c r="AJ2520">
        <v>19</v>
      </c>
      <c r="AK2520">
        <v>22</v>
      </c>
      <c r="AL2520">
        <v>35</v>
      </c>
      <c r="AM2520">
        <v>27</v>
      </c>
      <c r="AN2520">
        <v>3</v>
      </c>
      <c r="AO2520">
        <v>2</v>
      </c>
      <c r="AP2520">
        <v>0</v>
      </c>
      <c r="AQ2520">
        <v>0</v>
      </c>
      <c r="AR2520">
        <v>0</v>
      </c>
      <c r="AS2520">
        <v>0</v>
      </c>
      <c r="AT2520">
        <v>0</v>
      </c>
      <c r="AU2520">
        <v>0</v>
      </c>
      <c r="AV2520">
        <v>0</v>
      </c>
      <c r="AW2520">
        <v>0</v>
      </c>
      <c r="AX2520">
        <v>0</v>
      </c>
      <c r="AY2520">
        <v>0</v>
      </c>
      <c r="AZ2520">
        <v>0</v>
      </c>
      <c r="BA2520">
        <v>0</v>
      </c>
      <c r="BB2520">
        <v>0</v>
      </c>
      <c r="BC2520">
        <v>0</v>
      </c>
      <c r="BD2520">
        <v>0</v>
      </c>
      <c r="BE2520">
        <v>0</v>
      </c>
      <c r="BF2520">
        <v>0</v>
      </c>
      <c r="BG2520" s="20">
        <v>3</v>
      </c>
      <c r="BH2520" s="20">
        <v>0</v>
      </c>
      <c r="BI2520" s="20">
        <v>121</v>
      </c>
      <c r="BJ2520" s="20">
        <v>0</v>
      </c>
      <c r="BK2520" s="20">
        <v>342</v>
      </c>
      <c r="BL2520" s="20">
        <v>998</v>
      </c>
      <c r="BM2520" s="20">
        <v>642</v>
      </c>
      <c r="BN2520" s="20">
        <v>146</v>
      </c>
      <c r="BO2520" s="20">
        <v>30</v>
      </c>
      <c r="BP2520" s="20">
        <v>8042</v>
      </c>
      <c r="BQ2520" s="20">
        <v>2143</v>
      </c>
      <c r="BR2520" s="20">
        <v>0</v>
      </c>
      <c r="BS2520" s="20">
        <v>44</v>
      </c>
      <c r="BT2520" s="20">
        <v>153</v>
      </c>
      <c r="BU2520" s="20">
        <v>3236</v>
      </c>
      <c r="BV2520" s="20">
        <v>4210</v>
      </c>
    </row>
    <row r="2521" spans="1:74" x14ac:dyDescent="0.25">
      <c r="A2521" s="20" t="s">
        <v>405</v>
      </c>
      <c r="B2521" s="20" t="s">
        <v>465</v>
      </c>
      <c r="C2521" s="20" t="s">
        <v>469</v>
      </c>
      <c r="D2521" s="1">
        <v>44577</v>
      </c>
      <c r="E2521">
        <v>148</v>
      </c>
      <c r="F2521">
        <v>3</v>
      </c>
      <c r="G2521">
        <v>3</v>
      </c>
      <c r="H2521">
        <v>0</v>
      </c>
      <c r="I2521">
        <v>0</v>
      </c>
      <c r="J2521">
        <v>92</v>
      </c>
      <c r="K2521">
        <v>6</v>
      </c>
      <c r="L2521">
        <v>15</v>
      </c>
      <c r="M2521">
        <v>2</v>
      </c>
      <c r="N2521">
        <v>0</v>
      </c>
      <c r="O2521">
        <v>0</v>
      </c>
      <c r="P2521">
        <v>0</v>
      </c>
      <c r="Q2521">
        <v>0</v>
      </c>
      <c r="R2521">
        <v>417</v>
      </c>
      <c r="S2521">
        <v>288</v>
      </c>
      <c r="T2521">
        <v>16</v>
      </c>
      <c r="U2521">
        <v>37</v>
      </c>
      <c r="V2521">
        <v>13</v>
      </c>
      <c r="W2521">
        <v>1401</v>
      </c>
      <c r="X2521">
        <v>658</v>
      </c>
      <c r="Y2521">
        <v>42</v>
      </c>
      <c r="Z2521">
        <v>163</v>
      </c>
      <c r="AA2521">
        <v>127</v>
      </c>
      <c r="AB2521">
        <v>1051</v>
      </c>
      <c r="AC2521">
        <v>439</v>
      </c>
      <c r="AD2521">
        <v>32</v>
      </c>
      <c r="AE2521">
        <v>214</v>
      </c>
      <c r="AF2521">
        <v>125</v>
      </c>
      <c r="AG2521">
        <v>200</v>
      </c>
      <c r="AH2521">
        <v>94</v>
      </c>
      <c r="AI2521">
        <v>1</v>
      </c>
      <c r="AJ2521">
        <v>20</v>
      </c>
      <c r="AK2521">
        <v>22</v>
      </c>
      <c r="AL2521">
        <v>35</v>
      </c>
      <c r="AM2521">
        <v>27</v>
      </c>
      <c r="AN2521">
        <v>3</v>
      </c>
      <c r="AO2521">
        <v>2</v>
      </c>
      <c r="AP2521">
        <v>0</v>
      </c>
      <c r="AQ2521">
        <v>0</v>
      </c>
      <c r="AR2521">
        <v>0</v>
      </c>
      <c r="AS2521">
        <v>0</v>
      </c>
      <c r="AT2521">
        <v>0</v>
      </c>
      <c r="AU2521">
        <v>0</v>
      </c>
      <c r="AV2521">
        <v>0</v>
      </c>
      <c r="AW2521">
        <v>0</v>
      </c>
      <c r="AX2521">
        <v>0</v>
      </c>
      <c r="AY2521">
        <v>0</v>
      </c>
      <c r="AZ2521">
        <v>0</v>
      </c>
      <c r="BA2521">
        <v>0</v>
      </c>
      <c r="BB2521">
        <v>0</v>
      </c>
      <c r="BC2521">
        <v>0</v>
      </c>
      <c r="BD2521">
        <v>0</v>
      </c>
      <c r="BE2521">
        <v>0</v>
      </c>
      <c r="BF2521">
        <v>0</v>
      </c>
      <c r="BG2521" s="20">
        <v>3</v>
      </c>
      <c r="BH2521" s="20">
        <v>0</v>
      </c>
      <c r="BI2521" s="20">
        <v>122</v>
      </c>
      <c r="BJ2521" s="20">
        <v>0</v>
      </c>
      <c r="BK2521" s="20">
        <v>342</v>
      </c>
      <c r="BL2521" s="20">
        <v>1000</v>
      </c>
      <c r="BM2521" s="20">
        <v>644</v>
      </c>
      <c r="BN2521" s="20">
        <v>146</v>
      </c>
      <c r="BO2521" s="20">
        <v>30</v>
      </c>
      <c r="BP2521" s="20">
        <v>8027</v>
      </c>
      <c r="BQ2521" s="20">
        <v>2254</v>
      </c>
      <c r="BR2521" s="20">
        <v>0</v>
      </c>
      <c r="BS2521" s="20">
        <v>52</v>
      </c>
      <c r="BT2521" s="20">
        <v>789</v>
      </c>
      <c r="BU2521" s="20">
        <v>2568</v>
      </c>
      <c r="BV2521" s="20">
        <v>4224</v>
      </c>
    </row>
    <row r="2522" spans="1:74" x14ac:dyDescent="0.25">
      <c r="A2522" s="20" t="s">
        <v>405</v>
      </c>
      <c r="B2522" s="20" t="s">
        <v>465</v>
      </c>
      <c r="C2522" s="20" t="s">
        <v>469</v>
      </c>
      <c r="D2522" s="1">
        <v>44584</v>
      </c>
      <c r="E2522">
        <v>149</v>
      </c>
      <c r="F2522">
        <v>3</v>
      </c>
      <c r="G2522">
        <v>3</v>
      </c>
      <c r="H2522">
        <v>0</v>
      </c>
      <c r="I2522">
        <v>0</v>
      </c>
      <c r="J2522">
        <v>94</v>
      </c>
      <c r="K2522">
        <v>6</v>
      </c>
      <c r="L2522">
        <v>15</v>
      </c>
      <c r="M2522">
        <v>2</v>
      </c>
      <c r="N2522">
        <v>0</v>
      </c>
      <c r="O2522">
        <v>0</v>
      </c>
      <c r="P2522">
        <v>0</v>
      </c>
      <c r="Q2522">
        <v>0</v>
      </c>
      <c r="R2522">
        <v>415</v>
      </c>
      <c r="S2522">
        <v>290</v>
      </c>
      <c r="T2522">
        <v>16</v>
      </c>
      <c r="U2522">
        <v>36</v>
      </c>
      <c r="V2522">
        <v>14</v>
      </c>
      <c r="W2522">
        <v>1411</v>
      </c>
      <c r="X2522">
        <v>671</v>
      </c>
      <c r="Y2522">
        <v>41</v>
      </c>
      <c r="Z2522">
        <v>164</v>
      </c>
      <c r="AA2522">
        <v>127</v>
      </c>
      <c r="AB2522">
        <v>1050</v>
      </c>
      <c r="AC2522">
        <v>446</v>
      </c>
      <c r="AD2522">
        <v>31</v>
      </c>
      <c r="AE2522">
        <v>212</v>
      </c>
      <c r="AF2522">
        <v>125</v>
      </c>
      <c r="AG2522">
        <v>201</v>
      </c>
      <c r="AH2522">
        <v>95</v>
      </c>
      <c r="AI2522">
        <v>1</v>
      </c>
      <c r="AJ2522">
        <v>20</v>
      </c>
      <c r="AK2522">
        <v>22</v>
      </c>
      <c r="AL2522">
        <v>35</v>
      </c>
      <c r="AM2522">
        <v>27</v>
      </c>
      <c r="AN2522">
        <v>3</v>
      </c>
      <c r="AO2522">
        <v>2</v>
      </c>
      <c r="AP2522">
        <v>0</v>
      </c>
      <c r="AQ2522">
        <v>0</v>
      </c>
      <c r="AR2522">
        <v>0</v>
      </c>
      <c r="AS2522">
        <v>0</v>
      </c>
      <c r="AT2522">
        <v>0</v>
      </c>
      <c r="AU2522">
        <v>0</v>
      </c>
      <c r="AV2522">
        <v>0</v>
      </c>
      <c r="AW2522">
        <v>0</v>
      </c>
      <c r="AX2522">
        <v>0</v>
      </c>
      <c r="AY2522">
        <v>0</v>
      </c>
      <c r="AZ2522">
        <v>0</v>
      </c>
      <c r="BA2522">
        <v>0</v>
      </c>
      <c r="BB2522">
        <v>0</v>
      </c>
      <c r="BC2522">
        <v>0</v>
      </c>
      <c r="BD2522">
        <v>0</v>
      </c>
      <c r="BE2522">
        <v>0</v>
      </c>
      <c r="BF2522">
        <v>0</v>
      </c>
      <c r="BG2522" s="20">
        <v>3</v>
      </c>
      <c r="BH2522" s="20">
        <v>0</v>
      </c>
      <c r="BI2522" s="20">
        <v>123</v>
      </c>
      <c r="BJ2522" s="20">
        <v>0</v>
      </c>
      <c r="BK2522" s="20">
        <v>341</v>
      </c>
      <c r="BL2522" s="20">
        <v>1010</v>
      </c>
      <c r="BM2522" s="20">
        <v>644</v>
      </c>
      <c r="BN2522" s="20">
        <v>147</v>
      </c>
      <c r="BO2522" s="20">
        <v>30</v>
      </c>
      <c r="BP2522" s="20">
        <v>8042</v>
      </c>
      <c r="BQ2522" s="20">
        <v>2338</v>
      </c>
      <c r="BR2522" s="20">
        <v>0</v>
      </c>
      <c r="BS2522" s="20">
        <v>52</v>
      </c>
      <c r="BT2522" s="20">
        <v>783</v>
      </c>
      <c r="BU2522" s="20">
        <v>2562</v>
      </c>
      <c r="BV2522" s="20">
        <v>4240</v>
      </c>
    </row>
    <row r="2523" spans="1:74" x14ac:dyDescent="0.25">
      <c r="A2523" s="20" t="s">
        <v>405</v>
      </c>
      <c r="B2523" s="20" t="s">
        <v>465</v>
      </c>
      <c r="C2523" s="20" t="s">
        <v>469</v>
      </c>
      <c r="D2523" s="1">
        <v>44591</v>
      </c>
      <c r="E2523">
        <v>148</v>
      </c>
      <c r="F2523">
        <v>3</v>
      </c>
      <c r="G2523">
        <v>3</v>
      </c>
      <c r="H2523">
        <v>0</v>
      </c>
      <c r="I2523">
        <v>0</v>
      </c>
      <c r="J2523">
        <v>96</v>
      </c>
      <c r="K2523">
        <v>6</v>
      </c>
      <c r="L2523">
        <v>14</v>
      </c>
      <c r="M2523">
        <v>2</v>
      </c>
      <c r="N2523">
        <v>0</v>
      </c>
      <c r="O2523">
        <v>0</v>
      </c>
      <c r="P2523">
        <v>0</v>
      </c>
      <c r="Q2523">
        <v>0</v>
      </c>
      <c r="R2523">
        <v>408</v>
      </c>
      <c r="S2523">
        <v>289</v>
      </c>
      <c r="T2523">
        <v>17</v>
      </c>
      <c r="U2523">
        <v>33</v>
      </c>
      <c r="V2523">
        <v>11</v>
      </c>
      <c r="W2523">
        <v>1410</v>
      </c>
      <c r="X2523">
        <v>687</v>
      </c>
      <c r="Y2523">
        <v>39</v>
      </c>
      <c r="Z2523">
        <v>159</v>
      </c>
      <c r="AA2523">
        <v>128</v>
      </c>
      <c r="AB2523">
        <v>1047</v>
      </c>
      <c r="AC2523">
        <v>451</v>
      </c>
      <c r="AD2523">
        <v>31</v>
      </c>
      <c r="AE2523">
        <v>212</v>
      </c>
      <c r="AF2523">
        <v>122</v>
      </c>
      <c r="AG2523">
        <v>200</v>
      </c>
      <c r="AH2523">
        <v>95</v>
      </c>
      <c r="AI2523">
        <v>1</v>
      </c>
      <c r="AJ2523">
        <v>20</v>
      </c>
      <c r="AK2523">
        <v>22</v>
      </c>
      <c r="AL2523">
        <v>34</v>
      </c>
      <c r="AM2523">
        <v>26</v>
      </c>
      <c r="AN2523">
        <v>3</v>
      </c>
      <c r="AO2523">
        <v>2</v>
      </c>
      <c r="AP2523">
        <v>0</v>
      </c>
      <c r="AQ2523">
        <v>0</v>
      </c>
      <c r="AR2523">
        <v>0</v>
      </c>
      <c r="AS2523">
        <v>0</v>
      </c>
      <c r="AT2523">
        <v>0</v>
      </c>
      <c r="AU2523">
        <v>0</v>
      </c>
      <c r="AV2523">
        <v>0</v>
      </c>
      <c r="AW2523">
        <v>0</v>
      </c>
      <c r="AX2523">
        <v>0</v>
      </c>
      <c r="AY2523">
        <v>0</v>
      </c>
      <c r="AZ2523">
        <v>0</v>
      </c>
      <c r="BA2523">
        <v>0</v>
      </c>
      <c r="BB2523">
        <v>0</v>
      </c>
      <c r="BC2523">
        <v>0</v>
      </c>
      <c r="BD2523">
        <v>0</v>
      </c>
      <c r="BE2523">
        <v>0</v>
      </c>
      <c r="BF2523">
        <v>0</v>
      </c>
      <c r="BG2523" s="20">
        <v>3</v>
      </c>
      <c r="BH2523" s="20">
        <v>0</v>
      </c>
      <c r="BI2523" s="20">
        <v>124</v>
      </c>
      <c r="BJ2523" s="20">
        <v>0</v>
      </c>
      <c r="BK2523" s="20">
        <v>339</v>
      </c>
      <c r="BL2523" s="20">
        <v>1019</v>
      </c>
      <c r="BM2523" s="20">
        <v>643</v>
      </c>
      <c r="BN2523" s="20">
        <v>146</v>
      </c>
      <c r="BO2523" s="20">
        <v>29</v>
      </c>
      <c r="BP2523" s="20">
        <v>8017</v>
      </c>
      <c r="BQ2523" s="20">
        <v>2417</v>
      </c>
      <c r="BR2523" s="20">
        <v>0</v>
      </c>
      <c r="BS2523" s="20">
        <v>52</v>
      </c>
      <c r="BT2523" s="20">
        <v>778</v>
      </c>
      <c r="BU2523" s="20">
        <v>2533</v>
      </c>
      <c r="BV2523" s="20">
        <v>4247</v>
      </c>
    </row>
    <row r="2524" spans="1:74" x14ac:dyDescent="0.25">
      <c r="A2524" s="20" t="s">
        <v>405</v>
      </c>
      <c r="B2524" s="20" t="s">
        <v>465</v>
      </c>
      <c r="C2524" s="20" t="s">
        <v>469</v>
      </c>
      <c r="D2524" s="1">
        <v>44599</v>
      </c>
      <c r="E2524">
        <v>148</v>
      </c>
      <c r="F2524">
        <v>3</v>
      </c>
      <c r="G2524">
        <v>3</v>
      </c>
      <c r="H2524">
        <v>0</v>
      </c>
      <c r="I2524">
        <v>0</v>
      </c>
      <c r="J2524">
        <v>97</v>
      </c>
      <c r="K2524">
        <v>6</v>
      </c>
      <c r="L2524">
        <v>13</v>
      </c>
      <c r="M2524">
        <v>2</v>
      </c>
      <c r="N2524">
        <v>0</v>
      </c>
      <c r="O2524">
        <v>0</v>
      </c>
      <c r="P2524">
        <v>0</v>
      </c>
      <c r="Q2524">
        <v>0</v>
      </c>
      <c r="R2524">
        <v>408</v>
      </c>
      <c r="S2524">
        <v>289</v>
      </c>
      <c r="T2524">
        <v>17</v>
      </c>
      <c r="U2524">
        <v>33</v>
      </c>
      <c r="V2524">
        <v>13</v>
      </c>
      <c r="W2524">
        <v>1413</v>
      </c>
      <c r="X2524">
        <v>695</v>
      </c>
      <c r="Y2524">
        <v>39</v>
      </c>
      <c r="Z2524">
        <v>159</v>
      </c>
      <c r="AA2524">
        <v>127</v>
      </c>
      <c r="AB2524">
        <v>1054</v>
      </c>
      <c r="AC2524">
        <v>455</v>
      </c>
      <c r="AD2524">
        <v>31</v>
      </c>
      <c r="AE2524">
        <v>213</v>
      </c>
      <c r="AF2524">
        <v>124</v>
      </c>
      <c r="AG2524">
        <v>201</v>
      </c>
      <c r="AH2524">
        <v>96</v>
      </c>
      <c r="AI2524">
        <v>1</v>
      </c>
      <c r="AJ2524">
        <v>20</v>
      </c>
      <c r="AK2524">
        <v>22</v>
      </c>
      <c r="AL2524">
        <v>34</v>
      </c>
      <c r="AM2524">
        <v>27</v>
      </c>
      <c r="AN2524">
        <v>3</v>
      </c>
      <c r="AO2524">
        <v>2</v>
      </c>
      <c r="AP2524">
        <v>0</v>
      </c>
      <c r="AQ2524">
        <v>0</v>
      </c>
      <c r="AR2524">
        <v>0</v>
      </c>
      <c r="AS2524">
        <v>0</v>
      </c>
      <c r="AT2524">
        <v>0</v>
      </c>
      <c r="AU2524">
        <v>0</v>
      </c>
      <c r="AV2524">
        <v>0</v>
      </c>
      <c r="AW2524">
        <v>0</v>
      </c>
      <c r="AX2524">
        <v>0</v>
      </c>
      <c r="AY2524">
        <v>0</v>
      </c>
      <c r="AZ2524">
        <v>0</v>
      </c>
      <c r="BA2524">
        <v>0</v>
      </c>
      <c r="BB2524">
        <v>0</v>
      </c>
      <c r="BC2524">
        <v>0</v>
      </c>
      <c r="BD2524">
        <v>0</v>
      </c>
      <c r="BE2524">
        <v>0</v>
      </c>
      <c r="BF2524">
        <v>0</v>
      </c>
      <c r="BG2524" s="20">
        <v>3</v>
      </c>
      <c r="BH2524" s="20">
        <v>0</v>
      </c>
      <c r="BI2524" s="20">
        <v>125</v>
      </c>
      <c r="BJ2524" s="20">
        <v>0</v>
      </c>
      <c r="BK2524" s="20">
        <v>339</v>
      </c>
      <c r="BL2524" s="20">
        <v>1024</v>
      </c>
      <c r="BM2524" s="20">
        <v>647</v>
      </c>
      <c r="BN2524" s="20">
        <v>147</v>
      </c>
      <c r="BO2524" s="20">
        <v>29</v>
      </c>
      <c r="BP2524" s="20">
        <v>8043</v>
      </c>
      <c r="BQ2524" s="20">
        <v>2457</v>
      </c>
      <c r="BR2524" s="20">
        <v>0</v>
      </c>
      <c r="BS2524" s="20">
        <v>52</v>
      </c>
      <c r="BT2524" s="20">
        <v>775</v>
      </c>
      <c r="BU2524" s="20">
        <v>2551</v>
      </c>
      <c r="BV2524" s="20">
        <v>4270</v>
      </c>
    </row>
    <row r="2525" spans="1:74" x14ac:dyDescent="0.25">
      <c r="A2525" s="20" t="s">
        <v>405</v>
      </c>
      <c r="B2525" s="20" t="s">
        <v>465</v>
      </c>
      <c r="C2525" s="20" t="s">
        <v>469</v>
      </c>
      <c r="D2525" s="1">
        <v>44606</v>
      </c>
      <c r="E2525">
        <v>148</v>
      </c>
      <c r="F2525">
        <v>3</v>
      </c>
      <c r="G2525">
        <v>3</v>
      </c>
      <c r="H2525">
        <v>0</v>
      </c>
      <c r="I2525">
        <v>0</v>
      </c>
      <c r="J2525">
        <v>97</v>
      </c>
      <c r="K2525">
        <v>6</v>
      </c>
      <c r="L2525">
        <v>13</v>
      </c>
      <c r="M2525">
        <v>2</v>
      </c>
      <c r="N2525">
        <v>0</v>
      </c>
      <c r="O2525">
        <v>0</v>
      </c>
      <c r="P2525">
        <v>0</v>
      </c>
      <c r="Q2525">
        <v>0</v>
      </c>
      <c r="R2525">
        <v>408</v>
      </c>
      <c r="S2525">
        <v>289</v>
      </c>
      <c r="T2525">
        <v>17</v>
      </c>
      <c r="U2525">
        <v>33</v>
      </c>
      <c r="V2525">
        <v>13</v>
      </c>
      <c r="W2525">
        <v>1419</v>
      </c>
      <c r="X2525">
        <v>699</v>
      </c>
      <c r="Y2525">
        <v>39</v>
      </c>
      <c r="Z2525">
        <v>161</v>
      </c>
      <c r="AA2525">
        <v>126</v>
      </c>
      <c r="AB2525">
        <v>1057</v>
      </c>
      <c r="AC2525">
        <v>458</v>
      </c>
      <c r="AD2525">
        <v>31</v>
      </c>
      <c r="AE2525">
        <v>212</v>
      </c>
      <c r="AF2525">
        <v>127</v>
      </c>
      <c r="AG2525">
        <v>203</v>
      </c>
      <c r="AH2525">
        <v>98</v>
      </c>
      <c r="AI2525">
        <v>1</v>
      </c>
      <c r="AJ2525">
        <v>21</v>
      </c>
      <c r="AK2525">
        <v>22</v>
      </c>
      <c r="AL2525">
        <v>34</v>
      </c>
      <c r="AM2525">
        <v>27</v>
      </c>
      <c r="AN2525">
        <v>3</v>
      </c>
      <c r="AO2525">
        <v>2</v>
      </c>
      <c r="AP2525">
        <v>0</v>
      </c>
      <c r="AQ2525">
        <v>0</v>
      </c>
      <c r="AR2525">
        <v>0</v>
      </c>
      <c r="AS2525">
        <v>0</v>
      </c>
      <c r="AT2525">
        <v>0</v>
      </c>
      <c r="AU2525">
        <v>0</v>
      </c>
      <c r="AV2525">
        <v>0</v>
      </c>
      <c r="AW2525">
        <v>0</v>
      </c>
      <c r="AX2525">
        <v>0</v>
      </c>
      <c r="AY2525">
        <v>0</v>
      </c>
      <c r="AZ2525">
        <v>0</v>
      </c>
      <c r="BA2525">
        <v>0</v>
      </c>
      <c r="BB2525">
        <v>0</v>
      </c>
      <c r="BC2525">
        <v>0</v>
      </c>
      <c r="BD2525">
        <v>0</v>
      </c>
      <c r="BE2525">
        <v>0</v>
      </c>
      <c r="BF2525">
        <v>0</v>
      </c>
      <c r="BG2525" s="20">
        <v>3</v>
      </c>
      <c r="BH2525" s="20">
        <v>0</v>
      </c>
      <c r="BI2525" s="20">
        <v>125</v>
      </c>
      <c r="BJ2525" s="20">
        <v>0</v>
      </c>
      <c r="BK2525" s="20">
        <v>339</v>
      </c>
      <c r="BL2525" s="20">
        <v>1028</v>
      </c>
      <c r="BM2525" s="20">
        <v>647</v>
      </c>
      <c r="BN2525" s="20">
        <v>149</v>
      </c>
      <c r="BO2525" s="20">
        <v>29</v>
      </c>
      <c r="BP2525" s="20">
        <v>8100</v>
      </c>
      <c r="BQ2525" s="20">
        <v>2513</v>
      </c>
      <c r="BR2525" s="20">
        <v>0</v>
      </c>
      <c r="BS2525" s="20">
        <v>53</v>
      </c>
      <c r="BT2525" s="20">
        <v>780</v>
      </c>
      <c r="BU2525" s="20">
        <v>2577</v>
      </c>
      <c r="BV2525" s="20">
        <v>4286</v>
      </c>
    </row>
    <row r="2526" spans="1:74" x14ac:dyDescent="0.25">
      <c r="A2526" s="20" t="s">
        <v>405</v>
      </c>
      <c r="B2526" s="20" t="s">
        <v>465</v>
      </c>
      <c r="C2526" s="20" t="s">
        <v>469</v>
      </c>
      <c r="D2526" s="1">
        <v>44606</v>
      </c>
      <c r="W2526">
        <v>1</v>
      </c>
      <c r="AA2526">
        <v>1</v>
      </c>
      <c r="BG2526" s="20"/>
      <c r="BH2526" s="20"/>
      <c r="BI2526" s="20"/>
      <c r="BJ2526" s="20"/>
      <c r="BK2526" s="20"/>
      <c r="BL2526" s="20"/>
      <c r="BM2526" s="20"/>
      <c r="BN2526" s="20"/>
      <c r="BO2526" s="20"/>
      <c r="BP2526" s="20">
        <v>1</v>
      </c>
      <c r="BQ2526" s="20"/>
      <c r="BR2526" s="20"/>
      <c r="BS2526" s="20"/>
      <c r="BT2526" s="20">
        <v>1</v>
      </c>
      <c r="BU2526" s="20"/>
      <c r="BV2526" s="20"/>
    </row>
    <row r="2527" spans="1:74" x14ac:dyDescent="0.25">
      <c r="A2527" s="20" t="s">
        <v>405</v>
      </c>
      <c r="B2527" s="20" t="s">
        <v>406</v>
      </c>
      <c r="C2527" s="20" t="s">
        <v>412</v>
      </c>
      <c r="D2527" s="1">
        <v>44493</v>
      </c>
      <c r="E2527">
        <v>94</v>
      </c>
      <c r="F2527">
        <v>0</v>
      </c>
      <c r="G2527">
        <v>0</v>
      </c>
      <c r="H2527">
        <v>0</v>
      </c>
      <c r="I2527">
        <v>0</v>
      </c>
      <c r="J2527">
        <v>11</v>
      </c>
      <c r="K2527">
        <v>1</v>
      </c>
      <c r="L2527">
        <v>9</v>
      </c>
      <c r="M2527">
        <v>4</v>
      </c>
      <c r="N2527">
        <v>0</v>
      </c>
      <c r="O2527">
        <v>0</v>
      </c>
      <c r="P2527">
        <v>0</v>
      </c>
      <c r="Q2527">
        <v>0</v>
      </c>
      <c r="R2527">
        <v>333</v>
      </c>
      <c r="S2527">
        <v>0</v>
      </c>
      <c r="T2527">
        <v>101</v>
      </c>
      <c r="U2527">
        <v>17</v>
      </c>
      <c r="V2527">
        <v>4</v>
      </c>
      <c r="W2527">
        <v>1294</v>
      </c>
      <c r="X2527">
        <v>0</v>
      </c>
      <c r="Y2527">
        <v>56</v>
      </c>
      <c r="Z2527">
        <v>176</v>
      </c>
      <c r="AA2527">
        <v>52</v>
      </c>
      <c r="AB2527">
        <v>847</v>
      </c>
      <c r="AC2527">
        <v>40</v>
      </c>
      <c r="AD2527">
        <v>2</v>
      </c>
      <c r="AE2527">
        <v>26</v>
      </c>
      <c r="AF2527">
        <v>187</v>
      </c>
      <c r="AG2527">
        <v>153</v>
      </c>
      <c r="AH2527">
        <v>0</v>
      </c>
      <c r="AI2527">
        <v>2</v>
      </c>
      <c r="AJ2527">
        <v>10</v>
      </c>
      <c r="AK2527">
        <v>21</v>
      </c>
      <c r="AL2527">
        <v>24</v>
      </c>
      <c r="AM2527">
        <v>0</v>
      </c>
      <c r="AN2527">
        <v>5</v>
      </c>
      <c r="AO2527">
        <v>1</v>
      </c>
      <c r="AP2527">
        <v>0</v>
      </c>
      <c r="AQ2527">
        <v>0</v>
      </c>
      <c r="AR2527">
        <v>0</v>
      </c>
      <c r="AS2527">
        <v>0</v>
      </c>
      <c r="AT2527">
        <v>0</v>
      </c>
      <c r="AU2527">
        <v>0</v>
      </c>
      <c r="AV2527">
        <v>0</v>
      </c>
      <c r="AW2527">
        <v>0</v>
      </c>
      <c r="AX2527">
        <v>0</v>
      </c>
      <c r="AY2527">
        <v>0</v>
      </c>
      <c r="AZ2527">
        <v>0</v>
      </c>
      <c r="BA2527">
        <v>0</v>
      </c>
      <c r="BB2527">
        <v>7</v>
      </c>
      <c r="BC2527">
        <v>12</v>
      </c>
      <c r="BD2527">
        <v>0</v>
      </c>
      <c r="BE2527">
        <v>0</v>
      </c>
      <c r="BF2527">
        <v>0</v>
      </c>
      <c r="BG2527" s="20"/>
      <c r="BH2527" s="20"/>
      <c r="BI2527" s="20"/>
      <c r="BJ2527" s="20"/>
      <c r="BK2527" s="20"/>
      <c r="BL2527" s="20"/>
      <c r="BM2527" s="20"/>
      <c r="BN2527" s="20"/>
      <c r="BO2527" s="20"/>
      <c r="BP2527" s="20"/>
      <c r="BQ2527" s="20"/>
      <c r="BR2527" s="20"/>
      <c r="BS2527" s="20"/>
      <c r="BT2527" s="20"/>
      <c r="BU2527" s="20"/>
      <c r="BV2527" s="20"/>
    </row>
    <row r="2528" spans="1:74" x14ac:dyDescent="0.25">
      <c r="A2528" s="20" t="s">
        <v>405</v>
      </c>
      <c r="B2528" s="20" t="s">
        <v>406</v>
      </c>
      <c r="C2528" s="20" t="s">
        <v>412</v>
      </c>
      <c r="D2528" s="1">
        <v>44500</v>
      </c>
      <c r="E2528">
        <v>94</v>
      </c>
      <c r="F2528">
        <v>0</v>
      </c>
      <c r="G2528">
        <v>0</v>
      </c>
      <c r="H2528">
        <v>0</v>
      </c>
      <c r="I2528">
        <v>0</v>
      </c>
      <c r="J2528">
        <v>14</v>
      </c>
      <c r="K2528">
        <v>1</v>
      </c>
      <c r="L2528">
        <v>9</v>
      </c>
      <c r="M2528">
        <v>4</v>
      </c>
      <c r="N2528">
        <v>0</v>
      </c>
      <c r="O2528">
        <v>0</v>
      </c>
      <c r="P2528">
        <v>0</v>
      </c>
      <c r="Q2528">
        <v>0</v>
      </c>
      <c r="R2528">
        <v>333</v>
      </c>
      <c r="S2528">
        <v>0</v>
      </c>
      <c r="T2528">
        <v>124</v>
      </c>
      <c r="U2528">
        <v>17</v>
      </c>
      <c r="V2528">
        <v>4</v>
      </c>
      <c r="W2528">
        <v>1298</v>
      </c>
      <c r="X2528">
        <v>0</v>
      </c>
      <c r="Y2528">
        <v>82</v>
      </c>
      <c r="Z2528">
        <v>175</v>
      </c>
      <c r="AA2528">
        <v>52</v>
      </c>
      <c r="AB2528">
        <v>852</v>
      </c>
      <c r="AC2528">
        <v>48</v>
      </c>
      <c r="AD2528">
        <v>2</v>
      </c>
      <c r="AE2528">
        <v>26</v>
      </c>
      <c r="AF2528">
        <v>188</v>
      </c>
      <c r="AG2528">
        <v>150</v>
      </c>
      <c r="AH2528">
        <v>0</v>
      </c>
      <c r="AI2528">
        <v>3</v>
      </c>
      <c r="AJ2528">
        <v>10</v>
      </c>
      <c r="AK2528">
        <v>20</v>
      </c>
      <c r="AL2528">
        <v>24</v>
      </c>
      <c r="AM2528">
        <v>0</v>
      </c>
      <c r="AN2528">
        <v>6</v>
      </c>
      <c r="AO2528">
        <v>1</v>
      </c>
      <c r="AP2528">
        <v>0</v>
      </c>
      <c r="AQ2528">
        <v>0</v>
      </c>
      <c r="AR2528">
        <v>0</v>
      </c>
      <c r="AS2528">
        <v>0</v>
      </c>
      <c r="AT2528">
        <v>0</v>
      </c>
      <c r="AU2528">
        <v>0</v>
      </c>
      <c r="AV2528">
        <v>0</v>
      </c>
      <c r="AW2528">
        <v>0</v>
      </c>
      <c r="AX2528">
        <v>0</v>
      </c>
      <c r="AY2528">
        <v>0</v>
      </c>
      <c r="AZ2528">
        <v>0</v>
      </c>
      <c r="BA2528">
        <v>0</v>
      </c>
      <c r="BB2528">
        <v>7</v>
      </c>
      <c r="BC2528">
        <v>11</v>
      </c>
      <c r="BD2528">
        <v>0</v>
      </c>
      <c r="BE2528">
        <v>0</v>
      </c>
      <c r="BF2528">
        <v>0</v>
      </c>
      <c r="BG2528" s="20"/>
      <c r="BH2528" s="20"/>
      <c r="BI2528" s="20"/>
      <c r="BJ2528" s="20"/>
      <c r="BK2528" s="20"/>
      <c r="BL2528" s="20"/>
      <c r="BM2528" s="20"/>
      <c r="BN2528" s="20"/>
      <c r="BO2528" s="20"/>
      <c r="BP2528" s="20"/>
      <c r="BQ2528" s="20"/>
      <c r="BR2528" s="20"/>
      <c r="BS2528" s="20"/>
      <c r="BT2528" s="20"/>
      <c r="BU2528" s="20"/>
      <c r="BV2528" s="20"/>
    </row>
    <row r="2529" spans="1:74" x14ac:dyDescent="0.25">
      <c r="A2529" s="20" t="s">
        <v>405</v>
      </c>
      <c r="B2529" s="20" t="s">
        <v>406</v>
      </c>
      <c r="C2529" s="20" t="s">
        <v>412</v>
      </c>
      <c r="D2529" s="1">
        <v>44507</v>
      </c>
      <c r="E2529">
        <v>94</v>
      </c>
      <c r="F2529">
        <v>0</v>
      </c>
      <c r="G2529">
        <v>0</v>
      </c>
      <c r="H2529">
        <v>0</v>
      </c>
      <c r="I2529">
        <v>0</v>
      </c>
      <c r="J2529">
        <v>17</v>
      </c>
      <c r="K2529">
        <v>1</v>
      </c>
      <c r="L2529">
        <v>9</v>
      </c>
      <c r="M2529">
        <v>4</v>
      </c>
      <c r="N2529">
        <v>0</v>
      </c>
      <c r="O2529">
        <v>0</v>
      </c>
      <c r="P2529">
        <v>0</v>
      </c>
      <c r="Q2529">
        <v>0</v>
      </c>
      <c r="R2529">
        <v>333</v>
      </c>
      <c r="S2529">
        <v>151</v>
      </c>
      <c r="T2529">
        <v>7</v>
      </c>
      <c r="U2529">
        <v>15</v>
      </c>
      <c r="V2529">
        <v>4</v>
      </c>
      <c r="W2529">
        <v>1298</v>
      </c>
      <c r="X2529">
        <v>113</v>
      </c>
      <c r="Y2529">
        <v>11</v>
      </c>
      <c r="Z2529">
        <v>171</v>
      </c>
      <c r="AA2529">
        <v>53</v>
      </c>
      <c r="AB2529">
        <v>849</v>
      </c>
      <c r="AC2529">
        <v>60</v>
      </c>
      <c r="AD2529">
        <v>2</v>
      </c>
      <c r="AE2529">
        <v>26</v>
      </c>
      <c r="AF2529">
        <v>184</v>
      </c>
      <c r="AG2529">
        <v>150</v>
      </c>
      <c r="AH2529">
        <v>5</v>
      </c>
      <c r="AI2529">
        <v>0</v>
      </c>
      <c r="AJ2529">
        <v>10</v>
      </c>
      <c r="AK2529">
        <v>20</v>
      </c>
      <c r="AL2529">
        <v>24</v>
      </c>
      <c r="AM2529">
        <v>6</v>
      </c>
      <c r="AN2529">
        <v>0</v>
      </c>
      <c r="AO2529">
        <v>1</v>
      </c>
      <c r="AP2529">
        <v>0</v>
      </c>
      <c r="AQ2529">
        <v>0</v>
      </c>
      <c r="AR2529">
        <v>0</v>
      </c>
      <c r="AS2529">
        <v>0</v>
      </c>
      <c r="AT2529">
        <v>0</v>
      </c>
      <c r="AU2529">
        <v>0</v>
      </c>
      <c r="AV2529">
        <v>0</v>
      </c>
      <c r="AW2529">
        <v>0</v>
      </c>
      <c r="AX2529">
        <v>0</v>
      </c>
      <c r="AY2529">
        <v>0</v>
      </c>
      <c r="AZ2529">
        <v>0</v>
      </c>
      <c r="BA2529">
        <v>0</v>
      </c>
      <c r="BB2529">
        <v>0</v>
      </c>
      <c r="BC2529">
        <v>0</v>
      </c>
      <c r="BD2529">
        <v>0</v>
      </c>
      <c r="BE2529">
        <v>0</v>
      </c>
      <c r="BF2529">
        <v>0</v>
      </c>
      <c r="BG2529" s="20">
        <v>0</v>
      </c>
      <c r="BH2529" s="20">
        <v>0</v>
      </c>
      <c r="BI2529" s="20">
        <v>74</v>
      </c>
      <c r="BJ2529" s="20">
        <v>0</v>
      </c>
      <c r="BK2529" s="20">
        <v>303</v>
      </c>
      <c r="BL2529" s="20">
        <v>1011</v>
      </c>
      <c r="BM2529" s="20">
        <v>614</v>
      </c>
      <c r="BN2529" s="20">
        <v>101</v>
      </c>
      <c r="BO2529" s="20">
        <v>22</v>
      </c>
      <c r="BP2529" s="20"/>
      <c r="BQ2529" s="20"/>
      <c r="BR2529" s="20"/>
      <c r="BS2529" s="20"/>
      <c r="BT2529" s="20"/>
      <c r="BU2529" s="20"/>
      <c r="BV2529" s="20"/>
    </row>
    <row r="2530" spans="1:74" x14ac:dyDescent="0.25">
      <c r="A2530" s="20" t="s">
        <v>405</v>
      </c>
      <c r="B2530" s="20" t="s">
        <v>406</v>
      </c>
      <c r="C2530" s="20" t="s">
        <v>412</v>
      </c>
      <c r="D2530" s="1">
        <v>44514</v>
      </c>
      <c r="E2530">
        <v>95</v>
      </c>
      <c r="F2530">
        <v>0</v>
      </c>
      <c r="G2530">
        <v>0</v>
      </c>
      <c r="H2530">
        <v>0</v>
      </c>
      <c r="I2530">
        <v>0</v>
      </c>
      <c r="J2530">
        <v>23</v>
      </c>
      <c r="K2530">
        <v>1</v>
      </c>
      <c r="L2530">
        <v>9</v>
      </c>
      <c r="M2530">
        <v>4</v>
      </c>
      <c r="N2530">
        <v>0</v>
      </c>
      <c r="O2530">
        <v>0</v>
      </c>
      <c r="P2530">
        <v>0</v>
      </c>
      <c r="Q2530">
        <v>0</v>
      </c>
      <c r="R2530">
        <v>333</v>
      </c>
      <c r="S2530">
        <v>182</v>
      </c>
      <c r="T2530">
        <v>7</v>
      </c>
      <c r="U2530">
        <v>16</v>
      </c>
      <c r="V2530">
        <v>4</v>
      </c>
      <c r="W2530">
        <v>1294</v>
      </c>
      <c r="X2530">
        <v>204</v>
      </c>
      <c r="Y2530">
        <v>11</v>
      </c>
      <c r="Z2530">
        <v>169</v>
      </c>
      <c r="AA2530">
        <v>52</v>
      </c>
      <c r="AB2530">
        <v>850</v>
      </c>
      <c r="AC2530">
        <v>90</v>
      </c>
      <c r="AD2530">
        <v>2</v>
      </c>
      <c r="AE2530">
        <v>25</v>
      </c>
      <c r="AF2530">
        <v>185</v>
      </c>
      <c r="AG2530">
        <v>150</v>
      </c>
      <c r="AH2530">
        <v>11</v>
      </c>
      <c r="AI2530">
        <v>0</v>
      </c>
      <c r="AJ2530">
        <v>10</v>
      </c>
      <c r="AK2530">
        <v>20</v>
      </c>
      <c r="AL2530">
        <v>24</v>
      </c>
      <c r="AM2530">
        <v>6</v>
      </c>
      <c r="AN2530">
        <v>0</v>
      </c>
      <c r="AO2530">
        <v>1</v>
      </c>
      <c r="AP2530">
        <v>0</v>
      </c>
      <c r="AQ2530">
        <v>0</v>
      </c>
      <c r="AR2530">
        <v>0</v>
      </c>
      <c r="AS2530">
        <v>0</v>
      </c>
      <c r="AT2530">
        <v>0</v>
      </c>
      <c r="AU2530">
        <v>0</v>
      </c>
      <c r="AV2530">
        <v>0</v>
      </c>
      <c r="AW2530">
        <v>0</v>
      </c>
      <c r="AX2530">
        <v>0</v>
      </c>
      <c r="AY2530">
        <v>0</v>
      </c>
      <c r="AZ2530">
        <v>0</v>
      </c>
      <c r="BA2530">
        <v>0</v>
      </c>
      <c r="BB2530">
        <v>0</v>
      </c>
      <c r="BC2530">
        <v>0</v>
      </c>
      <c r="BD2530">
        <v>0</v>
      </c>
      <c r="BE2530">
        <v>0</v>
      </c>
      <c r="BF2530">
        <v>0</v>
      </c>
      <c r="BG2530" s="20">
        <v>0</v>
      </c>
      <c r="BH2530" s="20">
        <v>0</v>
      </c>
      <c r="BI2530" s="20">
        <v>75</v>
      </c>
      <c r="BJ2530" s="20">
        <v>0</v>
      </c>
      <c r="BK2530" s="20">
        <v>302</v>
      </c>
      <c r="BL2530" s="20">
        <v>1015</v>
      </c>
      <c r="BM2530" s="20">
        <v>615</v>
      </c>
      <c r="BN2530" s="20">
        <v>101</v>
      </c>
      <c r="BO2530" s="20">
        <v>22</v>
      </c>
      <c r="BP2530" s="20"/>
      <c r="BQ2530" s="20"/>
      <c r="BR2530" s="20"/>
      <c r="BS2530" s="20"/>
      <c r="BT2530" s="20"/>
      <c r="BU2530" s="20"/>
      <c r="BV2530" s="20"/>
    </row>
    <row r="2531" spans="1:74" x14ac:dyDescent="0.25">
      <c r="A2531" s="20" t="s">
        <v>405</v>
      </c>
      <c r="B2531" s="20" t="s">
        <v>406</v>
      </c>
      <c r="C2531" s="20" t="s">
        <v>412</v>
      </c>
      <c r="D2531" s="1">
        <v>44521</v>
      </c>
      <c r="E2531">
        <v>96</v>
      </c>
      <c r="F2531">
        <v>0</v>
      </c>
      <c r="G2531">
        <v>0</v>
      </c>
      <c r="H2531">
        <v>0</v>
      </c>
      <c r="I2531">
        <v>0</v>
      </c>
      <c r="J2531">
        <v>30</v>
      </c>
      <c r="K2531">
        <v>1</v>
      </c>
      <c r="L2531">
        <v>9</v>
      </c>
      <c r="M2531">
        <v>4</v>
      </c>
      <c r="N2531">
        <v>0</v>
      </c>
      <c r="O2531">
        <v>0</v>
      </c>
      <c r="P2531">
        <v>0</v>
      </c>
      <c r="Q2531">
        <v>0</v>
      </c>
      <c r="R2531">
        <v>331</v>
      </c>
      <c r="S2531">
        <v>194</v>
      </c>
      <c r="T2531">
        <v>7</v>
      </c>
      <c r="U2531">
        <v>16</v>
      </c>
      <c r="V2531">
        <v>3</v>
      </c>
      <c r="W2531">
        <v>1297</v>
      </c>
      <c r="X2531">
        <v>283</v>
      </c>
      <c r="Y2531">
        <v>11</v>
      </c>
      <c r="Z2531">
        <v>168</v>
      </c>
      <c r="AA2531">
        <v>52</v>
      </c>
      <c r="AB2531">
        <v>851</v>
      </c>
      <c r="AC2531">
        <v>109</v>
      </c>
      <c r="AD2531">
        <v>2</v>
      </c>
      <c r="AE2531">
        <v>25</v>
      </c>
      <c r="AF2531">
        <v>186</v>
      </c>
      <c r="AG2531">
        <v>150</v>
      </c>
      <c r="AH2531">
        <v>14</v>
      </c>
      <c r="AI2531">
        <v>0</v>
      </c>
      <c r="AJ2531">
        <v>10</v>
      </c>
      <c r="AK2531">
        <v>19</v>
      </c>
      <c r="AL2531">
        <v>25</v>
      </c>
      <c r="AM2531">
        <v>6</v>
      </c>
      <c r="AN2531">
        <v>0</v>
      </c>
      <c r="AO2531">
        <v>1</v>
      </c>
      <c r="AP2531">
        <v>0</v>
      </c>
      <c r="AQ2531">
        <v>0</v>
      </c>
      <c r="AR2531">
        <v>0</v>
      </c>
      <c r="AS2531">
        <v>0</v>
      </c>
      <c r="AT2531">
        <v>0</v>
      </c>
      <c r="AU2531">
        <v>0</v>
      </c>
      <c r="AV2531">
        <v>0</v>
      </c>
      <c r="AW2531">
        <v>0</v>
      </c>
      <c r="AX2531">
        <v>0</v>
      </c>
      <c r="AY2531">
        <v>0</v>
      </c>
      <c r="AZ2531">
        <v>0</v>
      </c>
      <c r="BA2531">
        <v>0</v>
      </c>
      <c r="BB2531">
        <v>0</v>
      </c>
      <c r="BC2531">
        <v>0</v>
      </c>
      <c r="BD2531">
        <v>0</v>
      </c>
      <c r="BE2531">
        <v>0</v>
      </c>
      <c r="BF2531">
        <v>0</v>
      </c>
      <c r="BG2531" s="20">
        <v>0</v>
      </c>
      <c r="BH2531" s="20">
        <v>0</v>
      </c>
      <c r="BI2531" s="20">
        <v>76</v>
      </c>
      <c r="BJ2531" s="20">
        <v>0</v>
      </c>
      <c r="BK2531" s="20">
        <v>302</v>
      </c>
      <c r="BL2531" s="20">
        <v>1022</v>
      </c>
      <c r="BM2531" s="20">
        <v>617</v>
      </c>
      <c r="BN2531" s="20">
        <v>102</v>
      </c>
      <c r="BO2531" s="20">
        <v>23</v>
      </c>
      <c r="BP2531" s="20"/>
      <c r="BQ2531" s="20"/>
      <c r="BR2531" s="20"/>
      <c r="BS2531" s="20"/>
      <c r="BT2531" s="20"/>
      <c r="BU2531" s="20"/>
      <c r="BV2531" s="20"/>
    </row>
    <row r="2532" spans="1:74" x14ac:dyDescent="0.25">
      <c r="A2532" s="20" t="s">
        <v>405</v>
      </c>
      <c r="B2532" s="20" t="s">
        <v>406</v>
      </c>
      <c r="C2532" s="20" t="s">
        <v>412</v>
      </c>
      <c r="D2532" s="1">
        <v>44528</v>
      </c>
      <c r="E2532">
        <v>96</v>
      </c>
      <c r="F2532">
        <v>0</v>
      </c>
      <c r="G2532">
        <v>0</v>
      </c>
      <c r="H2532">
        <v>0</v>
      </c>
      <c r="I2532">
        <v>0</v>
      </c>
      <c r="J2532">
        <v>34</v>
      </c>
      <c r="K2532">
        <v>1</v>
      </c>
      <c r="L2532">
        <v>9</v>
      </c>
      <c r="M2532">
        <v>4</v>
      </c>
      <c r="N2532">
        <v>0</v>
      </c>
      <c r="O2532">
        <v>0</v>
      </c>
      <c r="P2532">
        <v>0</v>
      </c>
      <c r="Q2532">
        <v>0</v>
      </c>
      <c r="R2532">
        <v>330</v>
      </c>
      <c r="S2532">
        <v>205</v>
      </c>
      <c r="T2532">
        <v>7</v>
      </c>
      <c r="U2532">
        <v>15</v>
      </c>
      <c r="V2532">
        <v>3</v>
      </c>
      <c r="W2532">
        <v>1295</v>
      </c>
      <c r="X2532">
        <v>400</v>
      </c>
      <c r="Y2532">
        <v>11</v>
      </c>
      <c r="Z2532">
        <v>165</v>
      </c>
      <c r="AA2532">
        <v>51</v>
      </c>
      <c r="AB2532">
        <v>852</v>
      </c>
      <c r="AC2532">
        <v>179</v>
      </c>
      <c r="AD2532">
        <v>2</v>
      </c>
      <c r="AE2532">
        <v>24</v>
      </c>
      <c r="AF2532">
        <v>183</v>
      </c>
      <c r="AG2532">
        <v>152</v>
      </c>
      <c r="AH2532">
        <v>24</v>
      </c>
      <c r="AI2532">
        <v>0</v>
      </c>
      <c r="AJ2532">
        <v>10</v>
      </c>
      <c r="AK2532">
        <v>18</v>
      </c>
      <c r="AL2532">
        <v>26</v>
      </c>
      <c r="AM2532">
        <v>16</v>
      </c>
      <c r="AN2532">
        <v>0</v>
      </c>
      <c r="AO2532">
        <v>1</v>
      </c>
      <c r="AP2532">
        <v>0</v>
      </c>
      <c r="AQ2532">
        <v>0</v>
      </c>
      <c r="AR2532">
        <v>0</v>
      </c>
      <c r="AS2532">
        <v>0</v>
      </c>
      <c r="AT2532">
        <v>0</v>
      </c>
      <c r="AU2532">
        <v>0</v>
      </c>
      <c r="AV2532">
        <v>0</v>
      </c>
      <c r="AW2532">
        <v>0</v>
      </c>
      <c r="AX2532">
        <v>0</v>
      </c>
      <c r="AY2532">
        <v>0</v>
      </c>
      <c r="AZ2532">
        <v>0</v>
      </c>
      <c r="BA2532">
        <v>0</v>
      </c>
      <c r="BB2532">
        <v>0</v>
      </c>
      <c r="BC2532">
        <v>0</v>
      </c>
      <c r="BD2532">
        <v>0</v>
      </c>
      <c r="BE2532">
        <v>0</v>
      </c>
      <c r="BF2532">
        <v>0</v>
      </c>
      <c r="BG2532" s="20">
        <v>0</v>
      </c>
      <c r="BH2532" s="20">
        <v>0</v>
      </c>
      <c r="BI2532" s="20">
        <v>76</v>
      </c>
      <c r="BJ2532" s="20">
        <v>0</v>
      </c>
      <c r="BK2532" s="20">
        <v>303</v>
      </c>
      <c r="BL2532" s="20">
        <v>1024</v>
      </c>
      <c r="BM2532" s="20">
        <v>619</v>
      </c>
      <c r="BN2532" s="20">
        <v>105</v>
      </c>
      <c r="BO2532" s="20">
        <v>25</v>
      </c>
      <c r="BP2532" s="20"/>
      <c r="BQ2532" s="20"/>
      <c r="BR2532" s="20"/>
      <c r="BS2532" s="20"/>
      <c r="BT2532" s="20"/>
      <c r="BU2532" s="20"/>
      <c r="BV2532" s="20"/>
    </row>
    <row r="2533" spans="1:74" x14ac:dyDescent="0.25">
      <c r="A2533" s="20" t="s">
        <v>405</v>
      </c>
      <c r="B2533" s="20" t="s">
        <v>406</v>
      </c>
      <c r="C2533" s="20" t="s">
        <v>412</v>
      </c>
      <c r="D2533" s="1">
        <v>44535</v>
      </c>
      <c r="E2533">
        <v>96</v>
      </c>
      <c r="F2533">
        <v>0</v>
      </c>
      <c r="G2533">
        <v>0</v>
      </c>
      <c r="H2533">
        <v>0</v>
      </c>
      <c r="I2533">
        <v>0</v>
      </c>
      <c r="J2533">
        <v>37</v>
      </c>
      <c r="K2533">
        <v>1</v>
      </c>
      <c r="L2533">
        <v>9</v>
      </c>
      <c r="M2533">
        <v>4</v>
      </c>
      <c r="N2533">
        <v>0</v>
      </c>
      <c r="O2533">
        <v>0</v>
      </c>
      <c r="P2533">
        <v>0</v>
      </c>
      <c r="Q2533">
        <v>0</v>
      </c>
      <c r="R2533">
        <v>332</v>
      </c>
      <c r="S2533">
        <v>215</v>
      </c>
      <c r="T2533">
        <v>7</v>
      </c>
      <c r="U2533">
        <v>14</v>
      </c>
      <c r="V2533">
        <v>1</v>
      </c>
      <c r="W2533">
        <v>1290</v>
      </c>
      <c r="X2533">
        <v>488</v>
      </c>
      <c r="Y2533">
        <v>11</v>
      </c>
      <c r="Z2533">
        <v>163</v>
      </c>
      <c r="AA2533">
        <v>51</v>
      </c>
      <c r="AB2533">
        <v>849</v>
      </c>
      <c r="AC2533">
        <v>231</v>
      </c>
      <c r="AD2533">
        <v>2</v>
      </c>
      <c r="AE2533">
        <v>24</v>
      </c>
      <c r="AF2533">
        <v>180</v>
      </c>
      <c r="AG2533">
        <v>151</v>
      </c>
      <c r="AH2533">
        <v>39</v>
      </c>
      <c r="AI2533">
        <v>0</v>
      </c>
      <c r="AJ2533">
        <v>10</v>
      </c>
      <c r="AK2533">
        <v>18</v>
      </c>
      <c r="AL2533">
        <v>26</v>
      </c>
      <c r="AM2533">
        <v>16</v>
      </c>
      <c r="AN2533">
        <v>0</v>
      </c>
      <c r="AO2533">
        <v>1</v>
      </c>
      <c r="AP2533">
        <v>0</v>
      </c>
      <c r="AQ2533">
        <v>0</v>
      </c>
      <c r="AR2533">
        <v>0</v>
      </c>
      <c r="AS2533">
        <v>0</v>
      </c>
      <c r="AT2533">
        <v>0</v>
      </c>
      <c r="AU2533">
        <v>0</v>
      </c>
      <c r="AV2533">
        <v>0</v>
      </c>
      <c r="AW2533">
        <v>0</v>
      </c>
      <c r="AX2533">
        <v>0</v>
      </c>
      <c r="AY2533">
        <v>0</v>
      </c>
      <c r="AZ2533">
        <v>0</v>
      </c>
      <c r="BA2533">
        <v>0</v>
      </c>
      <c r="BB2533">
        <v>0</v>
      </c>
      <c r="BC2533">
        <v>0</v>
      </c>
      <c r="BD2533">
        <v>0</v>
      </c>
      <c r="BE2533">
        <v>0</v>
      </c>
      <c r="BF2533">
        <v>0</v>
      </c>
      <c r="BG2533" s="20">
        <v>0</v>
      </c>
      <c r="BH2533" s="20">
        <v>0</v>
      </c>
      <c r="BI2533" s="20">
        <v>77</v>
      </c>
      <c r="BJ2533" s="20">
        <v>0</v>
      </c>
      <c r="BK2533" s="20">
        <v>308</v>
      </c>
      <c r="BL2533" s="20">
        <v>1024</v>
      </c>
      <c r="BM2533" s="20">
        <v>621</v>
      </c>
      <c r="BN2533" s="20">
        <v>104</v>
      </c>
      <c r="BO2533" s="20">
        <v>25</v>
      </c>
      <c r="BP2533" s="20"/>
      <c r="BQ2533" s="20"/>
      <c r="BR2533" s="20"/>
      <c r="BS2533" s="20"/>
      <c r="BT2533" s="20"/>
      <c r="BU2533" s="20"/>
      <c r="BV2533" s="20"/>
    </row>
    <row r="2534" spans="1:74" x14ac:dyDescent="0.25">
      <c r="A2534" s="20" t="s">
        <v>405</v>
      </c>
      <c r="B2534" s="20" t="s">
        <v>406</v>
      </c>
      <c r="C2534" s="20" t="s">
        <v>412</v>
      </c>
      <c r="D2534" s="1">
        <v>44542</v>
      </c>
      <c r="E2534">
        <v>95</v>
      </c>
      <c r="F2534">
        <v>0</v>
      </c>
      <c r="G2534">
        <v>0</v>
      </c>
      <c r="H2534">
        <v>0</v>
      </c>
      <c r="I2534">
        <v>0</v>
      </c>
      <c r="J2534">
        <v>42</v>
      </c>
      <c r="K2534">
        <v>1</v>
      </c>
      <c r="L2534">
        <v>9</v>
      </c>
      <c r="M2534">
        <v>4</v>
      </c>
      <c r="N2534">
        <v>0</v>
      </c>
      <c r="O2534">
        <v>0</v>
      </c>
      <c r="P2534">
        <v>0</v>
      </c>
      <c r="Q2534">
        <v>0</v>
      </c>
      <c r="R2534">
        <v>334</v>
      </c>
      <c r="S2534">
        <v>225</v>
      </c>
      <c r="T2534">
        <v>7</v>
      </c>
      <c r="U2534">
        <v>13</v>
      </c>
      <c r="V2534">
        <v>2</v>
      </c>
      <c r="W2534">
        <v>1289</v>
      </c>
      <c r="X2534">
        <v>531</v>
      </c>
      <c r="Y2534">
        <v>11</v>
      </c>
      <c r="Z2534">
        <v>160</v>
      </c>
      <c r="AA2534">
        <v>51</v>
      </c>
      <c r="AB2534">
        <v>847</v>
      </c>
      <c r="AC2534">
        <v>268</v>
      </c>
      <c r="AD2534">
        <v>2</v>
      </c>
      <c r="AE2534">
        <v>23</v>
      </c>
      <c r="AF2534">
        <v>178</v>
      </c>
      <c r="AG2534">
        <v>153</v>
      </c>
      <c r="AH2534">
        <v>40</v>
      </c>
      <c r="AI2534">
        <v>0</v>
      </c>
      <c r="AJ2534">
        <v>11</v>
      </c>
      <c r="AK2534">
        <v>18</v>
      </c>
      <c r="AL2534">
        <v>26</v>
      </c>
      <c r="AM2534">
        <v>17</v>
      </c>
      <c r="AN2534">
        <v>0</v>
      </c>
      <c r="AO2534">
        <v>1</v>
      </c>
      <c r="AP2534">
        <v>0</v>
      </c>
      <c r="AQ2534">
        <v>0</v>
      </c>
      <c r="AR2534">
        <v>0</v>
      </c>
      <c r="AS2534">
        <v>0</v>
      </c>
      <c r="AT2534">
        <v>0</v>
      </c>
      <c r="AU2534">
        <v>0</v>
      </c>
      <c r="AV2534">
        <v>0</v>
      </c>
      <c r="AW2534">
        <v>0</v>
      </c>
      <c r="AX2534">
        <v>0</v>
      </c>
      <c r="AY2534">
        <v>0</v>
      </c>
      <c r="AZ2534">
        <v>0</v>
      </c>
      <c r="BA2534">
        <v>0</v>
      </c>
      <c r="BB2534">
        <v>0</v>
      </c>
      <c r="BC2534">
        <v>0</v>
      </c>
      <c r="BD2534">
        <v>0</v>
      </c>
      <c r="BE2534">
        <v>0</v>
      </c>
      <c r="BF2534">
        <v>0</v>
      </c>
      <c r="BG2534" s="20">
        <v>0</v>
      </c>
      <c r="BH2534" s="20">
        <v>0</v>
      </c>
      <c r="BI2534" s="20">
        <v>76</v>
      </c>
      <c r="BJ2534" s="20">
        <v>0</v>
      </c>
      <c r="BK2534" s="20">
        <v>309</v>
      </c>
      <c r="BL2534" s="20">
        <v>1029</v>
      </c>
      <c r="BM2534" s="20">
        <v>621</v>
      </c>
      <c r="BN2534" s="20">
        <v>108</v>
      </c>
      <c r="BO2534" s="20">
        <v>25</v>
      </c>
      <c r="BP2534" s="20"/>
      <c r="BQ2534" s="20"/>
      <c r="BR2534" s="20"/>
      <c r="BS2534" s="20"/>
      <c r="BT2534" s="20"/>
      <c r="BU2534" s="20"/>
      <c r="BV2534" s="20"/>
    </row>
    <row r="2535" spans="1:74" x14ac:dyDescent="0.25">
      <c r="A2535" s="20" t="s">
        <v>405</v>
      </c>
      <c r="B2535" s="20" t="s">
        <v>406</v>
      </c>
      <c r="C2535" s="20" t="s">
        <v>412</v>
      </c>
      <c r="D2535" s="1">
        <v>44549</v>
      </c>
      <c r="E2535">
        <v>94</v>
      </c>
      <c r="F2535">
        <v>0</v>
      </c>
      <c r="G2535">
        <v>0</v>
      </c>
      <c r="H2535">
        <v>0</v>
      </c>
      <c r="I2535">
        <v>0</v>
      </c>
      <c r="J2535">
        <v>47</v>
      </c>
      <c r="K2535">
        <v>1</v>
      </c>
      <c r="L2535">
        <v>9</v>
      </c>
      <c r="M2535">
        <v>4</v>
      </c>
      <c r="N2535">
        <v>0</v>
      </c>
      <c r="O2535">
        <v>0</v>
      </c>
      <c r="P2535">
        <v>0</v>
      </c>
      <c r="Q2535">
        <v>0</v>
      </c>
      <c r="R2535">
        <v>335</v>
      </c>
      <c r="S2535">
        <v>234</v>
      </c>
      <c r="T2535">
        <v>7</v>
      </c>
      <c r="U2535">
        <v>13</v>
      </c>
      <c r="V2535">
        <v>1</v>
      </c>
      <c r="W2535">
        <v>1285</v>
      </c>
      <c r="X2535">
        <v>582</v>
      </c>
      <c r="Y2535">
        <v>11</v>
      </c>
      <c r="Z2535">
        <v>155</v>
      </c>
      <c r="AA2535">
        <v>48</v>
      </c>
      <c r="AB2535">
        <v>852</v>
      </c>
      <c r="AC2535">
        <v>320</v>
      </c>
      <c r="AD2535">
        <v>2</v>
      </c>
      <c r="AE2535">
        <v>23</v>
      </c>
      <c r="AF2535">
        <v>179</v>
      </c>
      <c r="AG2535">
        <v>154</v>
      </c>
      <c r="AH2535">
        <v>48</v>
      </c>
      <c r="AI2535">
        <v>0</v>
      </c>
      <c r="AJ2535">
        <v>11</v>
      </c>
      <c r="AK2535">
        <v>19</v>
      </c>
      <c r="AL2535">
        <v>27</v>
      </c>
      <c r="AM2535">
        <v>22</v>
      </c>
      <c r="AN2535">
        <v>0</v>
      </c>
      <c r="AO2535">
        <v>1</v>
      </c>
      <c r="AP2535">
        <v>0</v>
      </c>
      <c r="AQ2535">
        <v>0</v>
      </c>
      <c r="AR2535">
        <v>0</v>
      </c>
      <c r="AS2535">
        <v>0</v>
      </c>
      <c r="AT2535">
        <v>0</v>
      </c>
      <c r="AU2535">
        <v>0</v>
      </c>
      <c r="AV2535">
        <v>0</v>
      </c>
      <c r="AW2535">
        <v>0</v>
      </c>
      <c r="AX2535">
        <v>0</v>
      </c>
      <c r="AY2535">
        <v>0</v>
      </c>
      <c r="AZ2535">
        <v>0</v>
      </c>
      <c r="BA2535">
        <v>0</v>
      </c>
      <c r="BB2535">
        <v>0</v>
      </c>
      <c r="BC2535">
        <v>0</v>
      </c>
      <c r="BD2535">
        <v>0</v>
      </c>
      <c r="BE2535">
        <v>0</v>
      </c>
      <c r="BF2535">
        <v>0</v>
      </c>
      <c r="BG2535" s="20">
        <v>0</v>
      </c>
      <c r="BH2535" s="20">
        <v>0</v>
      </c>
      <c r="BI2535" s="20">
        <v>77</v>
      </c>
      <c r="BJ2535" s="20">
        <v>0</v>
      </c>
      <c r="BK2535" s="20">
        <v>310</v>
      </c>
      <c r="BL2535" s="20">
        <v>1032</v>
      </c>
      <c r="BM2535" s="20">
        <v>627</v>
      </c>
      <c r="BN2535" s="20">
        <v>112</v>
      </c>
      <c r="BO2535" s="20">
        <v>26</v>
      </c>
      <c r="BP2535" s="20">
        <v>4496</v>
      </c>
      <c r="BQ2535" s="20">
        <v>787</v>
      </c>
      <c r="BR2535" s="20">
        <v>0</v>
      </c>
      <c r="BS2535" s="20">
        <v>5</v>
      </c>
      <c r="BT2535" s="20">
        <v>70</v>
      </c>
      <c r="BU2535" s="20">
        <v>1507</v>
      </c>
      <c r="BV2535" s="20">
        <v>2663</v>
      </c>
    </row>
    <row r="2536" spans="1:74" x14ac:dyDescent="0.25">
      <c r="A2536" s="20" t="s">
        <v>405</v>
      </c>
      <c r="B2536" s="20" t="s">
        <v>406</v>
      </c>
      <c r="C2536" s="20" t="s">
        <v>412</v>
      </c>
      <c r="D2536" s="1">
        <v>44558</v>
      </c>
      <c r="E2536">
        <v>94</v>
      </c>
      <c r="F2536">
        <v>0</v>
      </c>
      <c r="G2536">
        <v>0</v>
      </c>
      <c r="H2536">
        <v>0</v>
      </c>
      <c r="I2536">
        <v>0</v>
      </c>
      <c r="J2536">
        <v>48</v>
      </c>
      <c r="K2536">
        <v>1</v>
      </c>
      <c r="L2536">
        <v>9</v>
      </c>
      <c r="M2536">
        <v>4</v>
      </c>
      <c r="N2536">
        <v>0</v>
      </c>
      <c r="O2536">
        <v>0</v>
      </c>
      <c r="P2536">
        <v>0</v>
      </c>
      <c r="Q2536">
        <v>0</v>
      </c>
      <c r="R2536">
        <v>334</v>
      </c>
      <c r="S2536">
        <v>246</v>
      </c>
      <c r="T2536">
        <v>7</v>
      </c>
      <c r="U2536">
        <v>13</v>
      </c>
      <c r="V2536">
        <v>1</v>
      </c>
      <c r="W2536">
        <v>1284</v>
      </c>
      <c r="X2536">
        <v>648</v>
      </c>
      <c r="Y2536">
        <v>11</v>
      </c>
      <c r="Z2536">
        <v>151</v>
      </c>
      <c r="AA2536">
        <v>49</v>
      </c>
      <c r="AB2536">
        <v>855</v>
      </c>
      <c r="AC2536">
        <v>361</v>
      </c>
      <c r="AD2536">
        <v>2</v>
      </c>
      <c r="AE2536">
        <v>23</v>
      </c>
      <c r="AF2536">
        <v>180</v>
      </c>
      <c r="AG2536">
        <v>156</v>
      </c>
      <c r="AH2536">
        <v>58</v>
      </c>
      <c r="AI2536">
        <v>0</v>
      </c>
      <c r="AJ2536">
        <v>12</v>
      </c>
      <c r="AK2536">
        <v>18</v>
      </c>
      <c r="AL2536">
        <v>29</v>
      </c>
      <c r="AM2536">
        <v>22</v>
      </c>
      <c r="AN2536">
        <v>0</v>
      </c>
      <c r="AO2536">
        <v>1</v>
      </c>
      <c r="AP2536">
        <v>0</v>
      </c>
      <c r="AQ2536">
        <v>0</v>
      </c>
      <c r="AR2536">
        <v>0</v>
      </c>
      <c r="AS2536">
        <v>0</v>
      </c>
      <c r="AT2536">
        <v>0</v>
      </c>
      <c r="AU2536">
        <v>0</v>
      </c>
      <c r="AV2536">
        <v>0</v>
      </c>
      <c r="AW2536">
        <v>0</v>
      </c>
      <c r="AX2536">
        <v>0</v>
      </c>
      <c r="AY2536">
        <v>0</v>
      </c>
      <c r="AZ2536">
        <v>0</v>
      </c>
      <c r="BA2536">
        <v>0</v>
      </c>
      <c r="BB2536">
        <v>0</v>
      </c>
      <c r="BC2536">
        <v>0</v>
      </c>
      <c r="BD2536">
        <v>0</v>
      </c>
      <c r="BE2536">
        <v>0</v>
      </c>
      <c r="BF2536">
        <v>0</v>
      </c>
      <c r="BG2536" s="20">
        <v>0</v>
      </c>
      <c r="BH2536" s="20">
        <v>0</v>
      </c>
      <c r="BI2536" s="20">
        <v>77</v>
      </c>
      <c r="BJ2536" s="20">
        <v>0</v>
      </c>
      <c r="BK2536" s="20">
        <v>310</v>
      </c>
      <c r="BL2536" s="20">
        <v>1034</v>
      </c>
      <c r="BM2536" s="20">
        <v>629</v>
      </c>
      <c r="BN2536" s="20">
        <v>115</v>
      </c>
      <c r="BO2536" s="20">
        <v>28</v>
      </c>
      <c r="BP2536" s="20">
        <v>4512</v>
      </c>
      <c r="BQ2536" s="20">
        <v>1074</v>
      </c>
      <c r="BR2536" s="20">
        <v>0</v>
      </c>
      <c r="BS2536" s="20">
        <v>5</v>
      </c>
      <c r="BT2536" s="20">
        <v>73</v>
      </c>
      <c r="BU2536" s="20">
        <v>1500</v>
      </c>
      <c r="BV2536" s="20">
        <v>2691</v>
      </c>
    </row>
    <row r="2537" spans="1:74" x14ac:dyDescent="0.25">
      <c r="A2537" s="20" t="s">
        <v>405</v>
      </c>
      <c r="B2537" s="20" t="s">
        <v>406</v>
      </c>
      <c r="C2537" s="20" t="s">
        <v>412</v>
      </c>
      <c r="D2537" s="1">
        <v>44564</v>
      </c>
      <c r="E2537">
        <v>94</v>
      </c>
      <c r="F2537">
        <v>0</v>
      </c>
      <c r="G2537">
        <v>0</v>
      </c>
      <c r="H2537">
        <v>0</v>
      </c>
      <c r="I2537">
        <v>0</v>
      </c>
      <c r="J2537">
        <v>50</v>
      </c>
      <c r="K2537">
        <v>1</v>
      </c>
      <c r="L2537">
        <v>9</v>
      </c>
      <c r="M2537">
        <v>4</v>
      </c>
      <c r="N2537">
        <v>0</v>
      </c>
      <c r="O2537">
        <v>0</v>
      </c>
      <c r="P2537">
        <v>0</v>
      </c>
      <c r="Q2537">
        <v>0</v>
      </c>
      <c r="R2537">
        <v>338</v>
      </c>
      <c r="S2537">
        <v>250</v>
      </c>
      <c r="T2537">
        <v>7</v>
      </c>
      <c r="U2537">
        <v>14</v>
      </c>
      <c r="V2537">
        <v>1</v>
      </c>
      <c r="W2537">
        <v>1284</v>
      </c>
      <c r="X2537">
        <v>670</v>
      </c>
      <c r="Y2537">
        <v>11</v>
      </c>
      <c r="Z2537">
        <v>150</v>
      </c>
      <c r="AA2537">
        <v>49</v>
      </c>
      <c r="AB2537">
        <v>853</v>
      </c>
      <c r="AC2537">
        <v>376</v>
      </c>
      <c r="AD2537">
        <v>2</v>
      </c>
      <c r="AE2537">
        <v>22</v>
      </c>
      <c r="AF2537">
        <v>180</v>
      </c>
      <c r="AG2537">
        <v>155</v>
      </c>
      <c r="AH2537">
        <v>60</v>
      </c>
      <c r="AI2537">
        <v>0</v>
      </c>
      <c r="AJ2537">
        <v>12</v>
      </c>
      <c r="AK2537">
        <v>17</v>
      </c>
      <c r="AL2537">
        <v>29</v>
      </c>
      <c r="AM2537">
        <v>24</v>
      </c>
      <c r="AN2537">
        <v>0</v>
      </c>
      <c r="AO2537">
        <v>1</v>
      </c>
      <c r="AP2537">
        <v>0</v>
      </c>
      <c r="AQ2537">
        <v>0</v>
      </c>
      <c r="AR2537">
        <v>0</v>
      </c>
      <c r="AS2537">
        <v>0</v>
      </c>
      <c r="AT2537">
        <v>0</v>
      </c>
      <c r="AU2537">
        <v>0</v>
      </c>
      <c r="AV2537">
        <v>0</v>
      </c>
      <c r="AW2537">
        <v>0</v>
      </c>
      <c r="AX2537">
        <v>0</v>
      </c>
      <c r="AY2537">
        <v>0</v>
      </c>
      <c r="AZ2537">
        <v>0</v>
      </c>
      <c r="BA2537">
        <v>0</v>
      </c>
      <c r="BB2537">
        <v>0</v>
      </c>
      <c r="BC2537">
        <v>0</v>
      </c>
      <c r="BD2537">
        <v>0</v>
      </c>
      <c r="BE2537">
        <v>0</v>
      </c>
      <c r="BF2537">
        <v>0</v>
      </c>
      <c r="BG2537" s="20">
        <v>0</v>
      </c>
      <c r="BH2537" s="20">
        <v>0</v>
      </c>
      <c r="BI2537" s="20">
        <v>77</v>
      </c>
      <c r="BJ2537" s="20">
        <v>0</v>
      </c>
      <c r="BK2537" s="20">
        <v>313</v>
      </c>
      <c r="BL2537" s="20">
        <v>1037</v>
      </c>
      <c r="BM2537" s="20">
        <v>628</v>
      </c>
      <c r="BN2537" s="20">
        <v>114</v>
      </c>
      <c r="BO2537" s="20">
        <v>28</v>
      </c>
      <c r="BP2537" s="20">
        <v>4518</v>
      </c>
      <c r="BQ2537" s="20">
        <v>1157</v>
      </c>
      <c r="BR2537" s="20">
        <v>0</v>
      </c>
      <c r="BS2537" s="20">
        <v>5</v>
      </c>
      <c r="BT2537" s="20">
        <v>73</v>
      </c>
      <c r="BU2537" s="20">
        <v>1502</v>
      </c>
      <c r="BV2537" s="20">
        <v>2699</v>
      </c>
    </row>
    <row r="2538" spans="1:74" x14ac:dyDescent="0.25">
      <c r="A2538" s="20" t="s">
        <v>405</v>
      </c>
      <c r="B2538" s="20" t="s">
        <v>406</v>
      </c>
      <c r="C2538" s="20" t="s">
        <v>412</v>
      </c>
      <c r="D2538" s="1">
        <v>44570</v>
      </c>
      <c r="E2538">
        <v>94</v>
      </c>
      <c r="F2538">
        <v>0</v>
      </c>
      <c r="G2538">
        <v>0</v>
      </c>
      <c r="H2538">
        <v>0</v>
      </c>
      <c r="I2538">
        <v>0</v>
      </c>
      <c r="J2538">
        <v>53</v>
      </c>
      <c r="K2538">
        <v>1</v>
      </c>
      <c r="L2538">
        <v>9</v>
      </c>
      <c r="M2538">
        <v>4</v>
      </c>
      <c r="N2538">
        <v>0</v>
      </c>
      <c r="O2538">
        <v>0</v>
      </c>
      <c r="P2538">
        <v>0</v>
      </c>
      <c r="Q2538">
        <v>0</v>
      </c>
      <c r="R2538">
        <v>339</v>
      </c>
      <c r="S2538">
        <v>253</v>
      </c>
      <c r="T2538">
        <v>7</v>
      </c>
      <c r="U2538">
        <v>14</v>
      </c>
      <c r="V2538">
        <v>2</v>
      </c>
      <c r="W2538">
        <v>1292</v>
      </c>
      <c r="X2538">
        <v>691</v>
      </c>
      <c r="Y2538">
        <v>11</v>
      </c>
      <c r="Z2538">
        <v>150</v>
      </c>
      <c r="AA2538">
        <v>50</v>
      </c>
      <c r="AB2538">
        <v>850</v>
      </c>
      <c r="AC2538">
        <v>396</v>
      </c>
      <c r="AD2538">
        <v>2</v>
      </c>
      <c r="AE2538">
        <v>21</v>
      </c>
      <c r="AF2538">
        <v>178</v>
      </c>
      <c r="AG2538">
        <v>153</v>
      </c>
      <c r="AH2538">
        <v>61</v>
      </c>
      <c r="AI2538">
        <v>0</v>
      </c>
      <c r="AJ2538">
        <v>12</v>
      </c>
      <c r="AK2538">
        <v>17</v>
      </c>
      <c r="AL2538">
        <v>29</v>
      </c>
      <c r="AM2538">
        <v>24</v>
      </c>
      <c r="AN2538">
        <v>0</v>
      </c>
      <c r="AO2538">
        <v>1</v>
      </c>
      <c r="AP2538">
        <v>0</v>
      </c>
      <c r="AQ2538">
        <v>0</v>
      </c>
      <c r="AR2538">
        <v>0</v>
      </c>
      <c r="AS2538">
        <v>0</v>
      </c>
      <c r="AT2538">
        <v>0</v>
      </c>
      <c r="AU2538">
        <v>0</v>
      </c>
      <c r="AV2538">
        <v>0</v>
      </c>
      <c r="AW2538">
        <v>0</v>
      </c>
      <c r="AX2538">
        <v>0</v>
      </c>
      <c r="AY2538">
        <v>0</v>
      </c>
      <c r="AZ2538">
        <v>0</v>
      </c>
      <c r="BA2538">
        <v>0</v>
      </c>
      <c r="BB2538">
        <v>0</v>
      </c>
      <c r="BC2538">
        <v>0</v>
      </c>
      <c r="BD2538">
        <v>0</v>
      </c>
      <c r="BE2538">
        <v>0</v>
      </c>
      <c r="BF2538">
        <v>0</v>
      </c>
      <c r="BG2538" s="20">
        <v>0</v>
      </c>
      <c r="BH2538" s="20">
        <v>0</v>
      </c>
      <c r="BI2538" s="20">
        <v>77</v>
      </c>
      <c r="BJ2538" s="20">
        <v>0</v>
      </c>
      <c r="BK2538" s="20">
        <v>313</v>
      </c>
      <c r="BL2538" s="20">
        <v>1045</v>
      </c>
      <c r="BM2538" s="20">
        <v>627</v>
      </c>
      <c r="BN2538" s="20">
        <v>112</v>
      </c>
      <c r="BO2538" s="20">
        <v>28</v>
      </c>
      <c r="BP2538" s="20">
        <v>4518</v>
      </c>
      <c r="BQ2538" s="20">
        <v>1244</v>
      </c>
      <c r="BR2538" s="20">
        <v>0</v>
      </c>
      <c r="BS2538" s="20">
        <v>5</v>
      </c>
      <c r="BT2538" s="20">
        <v>70</v>
      </c>
      <c r="BU2538" s="20">
        <v>1487</v>
      </c>
      <c r="BV2538" s="20">
        <v>2715</v>
      </c>
    </row>
    <row r="2539" spans="1:74" x14ac:dyDescent="0.25">
      <c r="A2539" s="20" t="s">
        <v>405</v>
      </c>
      <c r="B2539" s="20" t="s">
        <v>406</v>
      </c>
      <c r="C2539" s="20" t="s">
        <v>412</v>
      </c>
      <c r="D2539" s="1">
        <v>44577</v>
      </c>
      <c r="E2539">
        <v>94</v>
      </c>
      <c r="F2539">
        <v>0</v>
      </c>
      <c r="G2539">
        <v>0</v>
      </c>
      <c r="H2539">
        <v>0</v>
      </c>
      <c r="I2539">
        <v>0</v>
      </c>
      <c r="J2539">
        <v>54</v>
      </c>
      <c r="K2539">
        <v>1</v>
      </c>
      <c r="L2539">
        <v>9</v>
      </c>
      <c r="M2539">
        <v>4</v>
      </c>
      <c r="N2539">
        <v>0</v>
      </c>
      <c r="O2539">
        <v>0</v>
      </c>
      <c r="P2539">
        <v>0</v>
      </c>
      <c r="Q2539">
        <v>0</v>
      </c>
      <c r="R2539">
        <v>341</v>
      </c>
      <c r="S2539">
        <v>257</v>
      </c>
      <c r="T2539">
        <v>7</v>
      </c>
      <c r="U2539">
        <v>14</v>
      </c>
      <c r="V2539">
        <v>2</v>
      </c>
      <c r="W2539">
        <v>1295</v>
      </c>
      <c r="X2539">
        <v>704</v>
      </c>
      <c r="Y2539">
        <v>10</v>
      </c>
      <c r="Z2539">
        <v>149</v>
      </c>
      <c r="AA2539">
        <v>49</v>
      </c>
      <c r="AB2539">
        <v>851</v>
      </c>
      <c r="AC2539">
        <v>417</v>
      </c>
      <c r="AD2539">
        <v>2</v>
      </c>
      <c r="AE2539">
        <v>20</v>
      </c>
      <c r="AF2539">
        <v>177</v>
      </c>
      <c r="AG2539">
        <v>153</v>
      </c>
      <c r="AH2539">
        <v>62</v>
      </c>
      <c r="AI2539">
        <v>0</v>
      </c>
      <c r="AJ2539">
        <v>12</v>
      </c>
      <c r="AK2539">
        <v>16</v>
      </c>
      <c r="AL2539">
        <v>29</v>
      </c>
      <c r="AM2539">
        <v>25</v>
      </c>
      <c r="AN2539">
        <v>0</v>
      </c>
      <c r="AO2539">
        <v>1</v>
      </c>
      <c r="AP2539">
        <v>0</v>
      </c>
      <c r="AQ2539">
        <v>0</v>
      </c>
      <c r="AR2539">
        <v>0</v>
      </c>
      <c r="AS2539">
        <v>0</v>
      </c>
      <c r="AT2539">
        <v>0</v>
      </c>
      <c r="AU2539">
        <v>0</v>
      </c>
      <c r="AV2539">
        <v>0</v>
      </c>
      <c r="AW2539">
        <v>0</v>
      </c>
      <c r="AX2539">
        <v>0</v>
      </c>
      <c r="AY2539">
        <v>0</v>
      </c>
      <c r="AZ2539">
        <v>0</v>
      </c>
      <c r="BA2539">
        <v>0</v>
      </c>
      <c r="BB2539">
        <v>0</v>
      </c>
      <c r="BC2539">
        <v>0</v>
      </c>
      <c r="BD2539">
        <v>0</v>
      </c>
      <c r="BE2539">
        <v>0</v>
      </c>
      <c r="BF2539">
        <v>0</v>
      </c>
      <c r="BG2539" s="20">
        <v>0</v>
      </c>
      <c r="BH2539" s="20">
        <v>0</v>
      </c>
      <c r="BI2539" s="20">
        <v>77</v>
      </c>
      <c r="BJ2539" s="20">
        <v>0</v>
      </c>
      <c r="BK2539" s="20">
        <v>315</v>
      </c>
      <c r="BL2539" s="20">
        <v>1049</v>
      </c>
      <c r="BM2539" s="20">
        <v>629</v>
      </c>
      <c r="BN2539" s="20">
        <v>113</v>
      </c>
      <c r="BO2539" s="20">
        <v>28</v>
      </c>
      <c r="BP2539" s="20">
        <v>4514</v>
      </c>
      <c r="BQ2539" s="20">
        <v>1316</v>
      </c>
      <c r="BR2539" s="20">
        <v>0</v>
      </c>
      <c r="BS2539" s="20">
        <v>5</v>
      </c>
      <c r="BT2539" s="20">
        <v>69</v>
      </c>
      <c r="BU2539" s="20">
        <v>1477</v>
      </c>
      <c r="BV2539" s="20">
        <v>2720</v>
      </c>
    </row>
    <row r="2540" spans="1:74" x14ac:dyDescent="0.25">
      <c r="A2540" s="20" t="s">
        <v>405</v>
      </c>
      <c r="B2540" s="20" t="s">
        <v>406</v>
      </c>
      <c r="C2540" s="20" t="s">
        <v>412</v>
      </c>
      <c r="D2540" s="1">
        <v>44584</v>
      </c>
      <c r="E2540">
        <v>94</v>
      </c>
      <c r="F2540">
        <v>0</v>
      </c>
      <c r="G2540">
        <v>0</v>
      </c>
      <c r="H2540">
        <v>0</v>
      </c>
      <c r="I2540">
        <v>0</v>
      </c>
      <c r="J2540">
        <v>54</v>
      </c>
      <c r="K2540">
        <v>1</v>
      </c>
      <c r="L2540">
        <v>9</v>
      </c>
      <c r="M2540">
        <v>4</v>
      </c>
      <c r="N2540">
        <v>0</v>
      </c>
      <c r="O2540">
        <v>0</v>
      </c>
      <c r="P2540">
        <v>0</v>
      </c>
      <c r="Q2540">
        <v>0</v>
      </c>
      <c r="R2540">
        <v>342</v>
      </c>
      <c r="S2540">
        <v>261</v>
      </c>
      <c r="T2540">
        <v>7</v>
      </c>
      <c r="U2540">
        <v>13</v>
      </c>
      <c r="V2540">
        <v>2</v>
      </c>
      <c r="W2540">
        <v>1293</v>
      </c>
      <c r="X2540">
        <v>706</v>
      </c>
      <c r="Y2540">
        <v>10</v>
      </c>
      <c r="Z2540">
        <v>147</v>
      </c>
      <c r="AA2540">
        <v>49</v>
      </c>
      <c r="AB2540">
        <v>851</v>
      </c>
      <c r="AC2540">
        <v>420</v>
      </c>
      <c r="AD2540">
        <v>2</v>
      </c>
      <c r="AE2540">
        <v>19</v>
      </c>
      <c r="AF2540">
        <v>179</v>
      </c>
      <c r="AG2540">
        <v>158</v>
      </c>
      <c r="AH2540">
        <v>65</v>
      </c>
      <c r="AI2540">
        <v>0</v>
      </c>
      <c r="AJ2540">
        <v>12</v>
      </c>
      <c r="AK2540">
        <v>17</v>
      </c>
      <c r="AL2540">
        <v>29</v>
      </c>
      <c r="AM2540">
        <v>25</v>
      </c>
      <c r="AN2540">
        <v>0</v>
      </c>
      <c r="AO2540">
        <v>1</v>
      </c>
      <c r="AP2540">
        <v>0</v>
      </c>
      <c r="AQ2540">
        <v>0</v>
      </c>
      <c r="AR2540">
        <v>0</v>
      </c>
      <c r="AS2540">
        <v>0</v>
      </c>
      <c r="AT2540">
        <v>0</v>
      </c>
      <c r="AU2540">
        <v>0</v>
      </c>
      <c r="AV2540">
        <v>0</v>
      </c>
      <c r="AW2540">
        <v>0</v>
      </c>
      <c r="AX2540">
        <v>0</v>
      </c>
      <c r="AY2540">
        <v>0</v>
      </c>
      <c r="AZ2540">
        <v>0</v>
      </c>
      <c r="BA2540">
        <v>0</v>
      </c>
      <c r="BB2540">
        <v>0</v>
      </c>
      <c r="BC2540">
        <v>0</v>
      </c>
      <c r="BD2540">
        <v>0</v>
      </c>
      <c r="BE2540">
        <v>0</v>
      </c>
      <c r="BF2540">
        <v>0</v>
      </c>
      <c r="BG2540" s="20">
        <v>0</v>
      </c>
      <c r="BH2540" s="20">
        <v>0</v>
      </c>
      <c r="BI2540" s="20">
        <v>77</v>
      </c>
      <c r="BJ2540" s="20">
        <v>0</v>
      </c>
      <c r="BK2540" s="20">
        <v>316</v>
      </c>
      <c r="BL2540" s="20">
        <v>1050</v>
      </c>
      <c r="BM2540" s="20">
        <v>628</v>
      </c>
      <c r="BN2540" s="20">
        <v>117</v>
      </c>
      <c r="BO2540" s="20">
        <v>28</v>
      </c>
      <c r="BP2540" s="20">
        <v>4513</v>
      </c>
      <c r="BQ2540" s="20">
        <v>1331</v>
      </c>
      <c r="BR2540" s="20">
        <v>0</v>
      </c>
      <c r="BS2540" s="20">
        <v>5</v>
      </c>
      <c r="BT2540" s="20">
        <v>68</v>
      </c>
      <c r="BU2540" s="20">
        <v>1476</v>
      </c>
      <c r="BV2540" s="20">
        <v>2725</v>
      </c>
    </row>
    <row r="2541" spans="1:74" x14ac:dyDescent="0.25">
      <c r="A2541" s="20" t="s">
        <v>405</v>
      </c>
      <c r="B2541" s="20" t="s">
        <v>406</v>
      </c>
      <c r="C2541" s="20" t="s">
        <v>412</v>
      </c>
      <c r="D2541" s="1">
        <v>44591</v>
      </c>
      <c r="E2541">
        <v>94</v>
      </c>
      <c r="F2541">
        <v>0</v>
      </c>
      <c r="G2541">
        <v>0</v>
      </c>
      <c r="H2541">
        <v>0</v>
      </c>
      <c r="I2541">
        <v>0</v>
      </c>
      <c r="J2541">
        <v>54</v>
      </c>
      <c r="K2541">
        <v>1</v>
      </c>
      <c r="L2541">
        <v>9</v>
      </c>
      <c r="M2541">
        <v>4</v>
      </c>
      <c r="N2541">
        <v>0</v>
      </c>
      <c r="O2541">
        <v>0</v>
      </c>
      <c r="P2541">
        <v>0</v>
      </c>
      <c r="Q2541">
        <v>0</v>
      </c>
      <c r="R2541">
        <v>342</v>
      </c>
      <c r="S2541">
        <v>262</v>
      </c>
      <c r="T2541">
        <v>7</v>
      </c>
      <c r="U2541">
        <v>13</v>
      </c>
      <c r="V2541">
        <v>2</v>
      </c>
      <c r="W2541">
        <v>1293</v>
      </c>
      <c r="X2541">
        <v>718</v>
      </c>
      <c r="Y2541">
        <v>10</v>
      </c>
      <c r="Z2541">
        <v>143</v>
      </c>
      <c r="AA2541">
        <v>51</v>
      </c>
      <c r="AB2541">
        <v>853</v>
      </c>
      <c r="AC2541">
        <v>436</v>
      </c>
      <c r="AD2541">
        <v>2</v>
      </c>
      <c r="AE2541">
        <v>19</v>
      </c>
      <c r="AF2541">
        <v>178</v>
      </c>
      <c r="AG2541">
        <v>160</v>
      </c>
      <c r="AH2541">
        <v>67</v>
      </c>
      <c r="AI2541">
        <v>0</v>
      </c>
      <c r="AJ2541">
        <v>12</v>
      </c>
      <c r="AK2541">
        <v>16</v>
      </c>
      <c r="AL2541">
        <v>29</v>
      </c>
      <c r="AM2541">
        <v>24</v>
      </c>
      <c r="AN2541">
        <v>0</v>
      </c>
      <c r="AO2541">
        <v>2</v>
      </c>
      <c r="AP2541">
        <v>0</v>
      </c>
      <c r="AQ2541">
        <v>0</v>
      </c>
      <c r="AR2541">
        <v>0</v>
      </c>
      <c r="AS2541">
        <v>0</v>
      </c>
      <c r="AT2541">
        <v>0</v>
      </c>
      <c r="AU2541">
        <v>0</v>
      </c>
      <c r="AV2541">
        <v>0</v>
      </c>
      <c r="AW2541">
        <v>0</v>
      </c>
      <c r="AX2541">
        <v>0</v>
      </c>
      <c r="AY2541">
        <v>0</v>
      </c>
      <c r="AZ2541">
        <v>0</v>
      </c>
      <c r="BA2541">
        <v>0</v>
      </c>
      <c r="BB2541">
        <v>0</v>
      </c>
      <c r="BC2541">
        <v>0</v>
      </c>
      <c r="BD2541">
        <v>0</v>
      </c>
      <c r="BE2541">
        <v>0</v>
      </c>
      <c r="BF2541">
        <v>0</v>
      </c>
      <c r="BG2541" s="20">
        <v>0</v>
      </c>
      <c r="BH2541" s="20">
        <v>0</v>
      </c>
      <c r="BI2541" s="20">
        <v>77</v>
      </c>
      <c r="BJ2541" s="20">
        <v>0</v>
      </c>
      <c r="BK2541" s="20">
        <v>317</v>
      </c>
      <c r="BL2541" s="20">
        <v>1053</v>
      </c>
      <c r="BM2541" s="20">
        <v>630</v>
      </c>
      <c r="BN2541" s="20">
        <v>119</v>
      </c>
      <c r="BO2541" s="20">
        <v>27</v>
      </c>
      <c r="BP2541" s="20">
        <v>4524</v>
      </c>
      <c r="BQ2541" s="20">
        <v>1382</v>
      </c>
      <c r="BR2541" s="20">
        <v>0</v>
      </c>
      <c r="BS2541" s="20">
        <v>5</v>
      </c>
      <c r="BT2541" s="20">
        <v>67</v>
      </c>
      <c r="BU2541" s="20">
        <v>1465</v>
      </c>
      <c r="BV2541" s="20">
        <v>2742</v>
      </c>
    </row>
    <row r="2542" spans="1:74" x14ac:dyDescent="0.25">
      <c r="A2542" s="20" t="s">
        <v>405</v>
      </c>
      <c r="B2542" s="20" t="s">
        <v>406</v>
      </c>
      <c r="C2542" s="20" t="s">
        <v>412</v>
      </c>
      <c r="D2542" s="1">
        <v>44599</v>
      </c>
      <c r="E2542">
        <v>94</v>
      </c>
      <c r="F2542">
        <v>0</v>
      </c>
      <c r="G2542">
        <v>0</v>
      </c>
      <c r="H2542">
        <v>0</v>
      </c>
      <c r="I2542">
        <v>0</v>
      </c>
      <c r="J2542">
        <v>54</v>
      </c>
      <c r="K2542">
        <v>1</v>
      </c>
      <c r="L2542">
        <v>9</v>
      </c>
      <c r="M2542">
        <v>3</v>
      </c>
      <c r="N2542">
        <v>0</v>
      </c>
      <c r="O2542">
        <v>0</v>
      </c>
      <c r="P2542">
        <v>0</v>
      </c>
      <c r="Q2542">
        <v>0</v>
      </c>
      <c r="R2542">
        <v>342</v>
      </c>
      <c r="S2542">
        <v>263</v>
      </c>
      <c r="T2542">
        <v>7</v>
      </c>
      <c r="U2542">
        <v>13</v>
      </c>
      <c r="V2542">
        <v>2</v>
      </c>
      <c r="W2542">
        <v>1295</v>
      </c>
      <c r="X2542">
        <v>727</v>
      </c>
      <c r="Y2542">
        <v>10</v>
      </c>
      <c r="Z2542">
        <v>142</v>
      </c>
      <c r="AA2542">
        <v>51</v>
      </c>
      <c r="AB2542">
        <v>851</v>
      </c>
      <c r="AC2542">
        <v>439</v>
      </c>
      <c r="AD2542">
        <v>2</v>
      </c>
      <c r="AE2542">
        <v>19</v>
      </c>
      <c r="AF2542">
        <v>178</v>
      </c>
      <c r="AG2542">
        <v>160</v>
      </c>
      <c r="AH2542">
        <v>68</v>
      </c>
      <c r="AI2542">
        <v>0</v>
      </c>
      <c r="AJ2542">
        <v>11</v>
      </c>
      <c r="AK2542">
        <v>16</v>
      </c>
      <c r="AL2542">
        <v>29</v>
      </c>
      <c r="AM2542">
        <v>24</v>
      </c>
      <c r="AN2542">
        <v>0</v>
      </c>
      <c r="AO2542">
        <v>2</v>
      </c>
      <c r="AP2542">
        <v>0</v>
      </c>
      <c r="AQ2542">
        <v>0</v>
      </c>
      <c r="AR2542">
        <v>0</v>
      </c>
      <c r="AS2542">
        <v>0</v>
      </c>
      <c r="AT2542">
        <v>0</v>
      </c>
      <c r="AU2542">
        <v>0</v>
      </c>
      <c r="AV2542">
        <v>0</v>
      </c>
      <c r="AW2542">
        <v>0</v>
      </c>
      <c r="AX2542">
        <v>0</v>
      </c>
      <c r="AY2542">
        <v>0</v>
      </c>
      <c r="AZ2542">
        <v>0</v>
      </c>
      <c r="BA2542">
        <v>0</v>
      </c>
      <c r="BB2542">
        <v>0</v>
      </c>
      <c r="BC2542">
        <v>0</v>
      </c>
      <c r="BD2542">
        <v>0</v>
      </c>
      <c r="BE2542">
        <v>0</v>
      </c>
      <c r="BF2542">
        <v>0</v>
      </c>
      <c r="BG2542" s="20">
        <v>0</v>
      </c>
      <c r="BH2542" s="20">
        <v>0</v>
      </c>
      <c r="BI2542" s="20">
        <v>77</v>
      </c>
      <c r="BJ2542" s="20">
        <v>0</v>
      </c>
      <c r="BK2542" s="20">
        <v>317</v>
      </c>
      <c r="BL2542" s="20">
        <v>1058</v>
      </c>
      <c r="BM2542" s="20">
        <v>630</v>
      </c>
      <c r="BN2542" s="20">
        <v>121</v>
      </c>
      <c r="BO2542" s="20">
        <v>27</v>
      </c>
      <c r="BP2542" s="20">
        <v>4515</v>
      </c>
      <c r="BQ2542" s="20">
        <v>1403</v>
      </c>
      <c r="BR2542" s="20">
        <v>0</v>
      </c>
      <c r="BS2542" s="20">
        <v>5</v>
      </c>
      <c r="BT2542" s="20">
        <v>66</v>
      </c>
      <c r="BU2542" s="20">
        <v>1452</v>
      </c>
      <c r="BV2542" s="20">
        <v>2756</v>
      </c>
    </row>
    <row r="2543" spans="1:74" x14ac:dyDescent="0.25">
      <c r="A2543" s="20" t="s">
        <v>405</v>
      </c>
      <c r="B2543" s="20" t="s">
        <v>406</v>
      </c>
      <c r="C2543" s="20" t="s">
        <v>412</v>
      </c>
      <c r="D2543" s="1">
        <v>44606</v>
      </c>
      <c r="E2543">
        <v>96</v>
      </c>
      <c r="F2543">
        <v>0</v>
      </c>
      <c r="G2543">
        <v>0</v>
      </c>
      <c r="H2543">
        <v>0</v>
      </c>
      <c r="I2543">
        <v>0</v>
      </c>
      <c r="J2543">
        <v>56</v>
      </c>
      <c r="K2543">
        <v>1</v>
      </c>
      <c r="L2543">
        <v>9</v>
      </c>
      <c r="M2543">
        <v>3</v>
      </c>
      <c r="N2543">
        <v>0</v>
      </c>
      <c r="O2543">
        <v>0</v>
      </c>
      <c r="P2543">
        <v>0</v>
      </c>
      <c r="Q2543">
        <v>0</v>
      </c>
      <c r="R2543">
        <v>345</v>
      </c>
      <c r="S2543">
        <v>268</v>
      </c>
      <c r="T2543">
        <v>7</v>
      </c>
      <c r="U2543">
        <v>13</v>
      </c>
      <c r="V2543">
        <v>2</v>
      </c>
      <c r="W2543">
        <v>1292</v>
      </c>
      <c r="X2543">
        <v>728</v>
      </c>
      <c r="Y2543">
        <v>10</v>
      </c>
      <c r="Z2543">
        <v>140</v>
      </c>
      <c r="AA2543">
        <v>50</v>
      </c>
      <c r="AB2543">
        <v>851</v>
      </c>
      <c r="AC2543">
        <v>438</v>
      </c>
      <c r="AD2543">
        <v>2</v>
      </c>
      <c r="AE2543">
        <v>19</v>
      </c>
      <c r="AF2543">
        <v>180</v>
      </c>
      <c r="AG2543">
        <v>164</v>
      </c>
      <c r="AH2543">
        <v>69</v>
      </c>
      <c r="AI2543">
        <v>0</v>
      </c>
      <c r="AJ2543">
        <v>11</v>
      </c>
      <c r="AK2543">
        <v>17</v>
      </c>
      <c r="AL2543">
        <v>29</v>
      </c>
      <c r="AM2543">
        <v>24</v>
      </c>
      <c r="AN2543">
        <v>0</v>
      </c>
      <c r="AO2543">
        <v>2</v>
      </c>
      <c r="AP2543">
        <v>0</v>
      </c>
      <c r="AQ2543">
        <v>0</v>
      </c>
      <c r="AR2543">
        <v>0</v>
      </c>
      <c r="AS2543">
        <v>0</v>
      </c>
      <c r="AT2543">
        <v>0</v>
      </c>
      <c r="AU2543">
        <v>0</v>
      </c>
      <c r="AV2543">
        <v>0</v>
      </c>
      <c r="AW2543">
        <v>0</v>
      </c>
      <c r="AX2543">
        <v>0</v>
      </c>
      <c r="AY2543">
        <v>0</v>
      </c>
      <c r="AZ2543">
        <v>0</v>
      </c>
      <c r="BA2543">
        <v>0</v>
      </c>
      <c r="BB2543">
        <v>0</v>
      </c>
      <c r="BC2543">
        <v>0</v>
      </c>
      <c r="BD2543">
        <v>0</v>
      </c>
      <c r="BE2543">
        <v>0</v>
      </c>
      <c r="BF2543">
        <v>0</v>
      </c>
      <c r="BG2543" s="20">
        <v>0</v>
      </c>
      <c r="BH2543" s="20">
        <v>0</v>
      </c>
      <c r="BI2543" s="20">
        <v>79</v>
      </c>
      <c r="BJ2543" s="20">
        <v>0</v>
      </c>
      <c r="BK2543" s="20">
        <v>320</v>
      </c>
      <c r="BL2543" s="20">
        <v>1058</v>
      </c>
      <c r="BM2543" s="20">
        <v>630</v>
      </c>
      <c r="BN2543" s="20">
        <v>125</v>
      </c>
      <c r="BO2543" s="20">
        <v>27</v>
      </c>
      <c r="BP2543" s="20">
        <v>4518</v>
      </c>
      <c r="BQ2543" s="20">
        <v>1420</v>
      </c>
      <c r="BR2543" s="20">
        <v>0</v>
      </c>
      <c r="BS2543" s="20">
        <v>5</v>
      </c>
      <c r="BT2543" s="20">
        <v>66</v>
      </c>
      <c r="BU2543" s="20">
        <v>1448</v>
      </c>
      <c r="BV2543" s="20">
        <v>2778</v>
      </c>
    </row>
    <row r="2544" spans="1:74" x14ac:dyDescent="0.25">
      <c r="A2544" s="20" t="s">
        <v>405</v>
      </c>
      <c r="B2544" s="20" t="s">
        <v>631</v>
      </c>
      <c r="C2544" s="20" t="s">
        <v>647</v>
      </c>
      <c r="D2544" s="1">
        <v>44493</v>
      </c>
      <c r="E2544">
        <v>110</v>
      </c>
      <c r="F2544">
        <v>1</v>
      </c>
      <c r="G2544">
        <v>0</v>
      </c>
      <c r="H2544">
        <v>0</v>
      </c>
      <c r="I2544">
        <v>0</v>
      </c>
      <c r="J2544">
        <v>23</v>
      </c>
      <c r="K2544">
        <v>12</v>
      </c>
      <c r="L2544">
        <v>1</v>
      </c>
      <c r="M2544">
        <v>2</v>
      </c>
      <c r="N2544">
        <v>5</v>
      </c>
      <c r="O2544">
        <v>0</v>
      </c>
      <c r="P2544">
        <v>0</v>
      </c>
      <c r="Q2544">
        <v>0</v>
      </c>
      <c r="R2544">
        <v>480</v>
      </c>
      <c r="S2544">
        <v>0</v>
      </c>
      <c r="T2544">
        <v>216</v>
      </c>
      <c r="U2544">
        <v>1</v>
      </c>
      <c r="V2544">
        <v>4</v>
      </c>
      <c r="W2544">
        <v>1133</v>
      </c>
      <c r="X2544">
        <v>0</v>
      </c>
      <c r="Y2544">
        <v>58</v>
      </c>
      <c r="Z2544">
        <v>10</v>
      </c>
      <c r="AA2544">
        <v>42</v>
      </c>
      <c r="AB2544">
        <v>972</v>
      </c>
      <c r="AC2544">
        <v>37</v>
      </c>
      <c r="AD2544">
        <v>331</v>
      </c>
      <c r="AE2544">
        <v>9</v>
      </c>
      <c r="AF2544">
        <v>12</v>
      </c>
      <c r="AG2544">
        <v>134</v>
      </c>
      <c r="AH2544">
        <v>0</v>
      </c>
      <c r="AI2544">
        <v>3</v>
      </c>
      <c r="AJ2544">
        <v>27</v>
      </c>
      <c r="AK2544">
        <v>11</v>
      </c>
      <c r="AL2544">
        <v>40</v>
      </c>
      <c r="AM2544">
        <v>0</v>
      </c>
      <c r="AN2544">
        <v>2</v>
      </c>
      <c r="AO2544">
        <v>1</v>
      </c>
      <c r="AP2544">
        <v>0</v>
      </c>
      <c r="AQ2544">
        <v>0</v>
      </c>
      <c r="AR2544">
        <v>0</v>
      </c>
      <c r="AS2544">
        <v>0</v>
      </c>
      <c r="AT2544">
        <v>0</v>
      </c>
      <c r="AU2544">
        <v>0</v>
      </c>
      <c r="AV2544">
        <v>0</v>
      </c>
      <c r="AW2544">
        <v>0</v>
      </c>
      <c r="AX2544">
        <v>0</v>
      </c>
      <c r="AY2544">
        <v>0</v>
      </c>
      <c r="AZ2544">
        <v>1</v>
      </c>
      <c r="BA2544">
        <v>0</v>
      </c>
      <c r="BB2544">
        <v>62</v>
      </c>
      <c r="BC2544">
        <v>233</v>
      </c>
      <c r="BD2544">
        <v>0</v>
      </c>
      <c r="BE2544">
        <v>10</v>
      </c>
      <c r="BF2544">
        <v>5</v>
      </c>
      <c r="BG2544" s="20"/>
      <c r="BH2544" s="20"/>
      <c r="BI2544" s="20"/>
      <c r="BJ2544" s="20"/>
      <c r="BK2544" s="20"/>
      <c r="BL2544" s="20"/>
      <c r="BM2544" s="20"/>
      <c r="BN2544" s="20"/>
      <c r="BO2544" s="20"/>
      <c r="BP2544" s="20"/>
      <c r="BQ2544" s="20"/>
      <c r="BR2544" s="20"/>
      <c r="BS2544" s="20"/>
      <c r="BT2544" s="20"/>
      <c r="BU2544" s="20"/>
      <c r="BV2544" s="20"/>
    </row>
    <row r="2545" spans="1:74" x14ac:dyDescent="0.25">
      <c r="A2545" s="20" t="s">
        <v>405</v>
      </c>
      <c r="B2545" s="20" t="s">
        <v>631</v>
      </c>
      <c r="C2545" s="20" t="s">
        <v>647</v>
      </c>
      <c r="D2545" s="1">
        <v>44500</v>
      </c>
      <c r="E2545">
        <v>111</v>
      </c>
      <c r="F2545">
        <v>1</v>
      </c>
      <c r="G2545">
        <v>0</v>
      </c>
      <c r="H2545">
        <v>0</v>
      </c>
      <c r="I2545">
        <v>0</v>
      </c>
      <c r="J2545">
        <v>32</v>
      </c>
      <c r="K2545">
        <v>12</v>
      </c>
      <c r="L2545">
        <v>1</v>
      </c>
      <c r="M2545">
        <v>2</v>
      </c>
      <c r="N2545">
        <v>5</v>
      </c>
      <c r="O2545">
        <v>0</v>
      </c>
      <c r="P2545">
        <v>3</v>
      </c>
      <c r="Q2545">
        <v>0</v>
      </c>
      <c r="R2545">
        <v>480</v>
      </c>
      <c r="S2545">
        <v>0</v>
      </c>
      <c r="T2545">
        <v>249</v>
      </c>
      <c r="U2545">
        <v>1</v>
      </c>
      <c r="V2545">
        <v>4</v>
      </c>
      <c r="W2545">
        <v>1131</v>
      </c>
      <c r="X2545">
        <v>0</v>
      </c>
      <c r="Y2545">
        <v>108</v>
      </c>
      <c r="Z2545">
        <v>10</v>
      </c>
      <c r="AA2545">
        <v>42</v>
      </c>
      <c r="AB2545">
        <v>975</v>
      </c>
      <c r="AC2545">
        <v>82</v>
      </c>
      <c r="AD2545">
        <v>330</v>
      </c>
      <c r="AE2545">
        <v>9</v>
      </c>
      <c r="AF2545">
        <v>15</v>
      </c>
      <c r="AG2545">
        <v>134</v>
      </c>
      <c r="AH2545">
        <v>0</v>
      </c>
      <c r="AI2545">
        <v>7</v>
      </c>
      <c r="AJ2545">
        <v>27</v>
      </c>
      <c r="AK2545">
        <v>11</v>
      </c>
      <c r="AL2545">
        <v>40</v>
      </c>
      <c r="AM2545">
        <v>0</v>
      </c>
      <c r="AN2545">
        <v>7</v>
      </c>
      <c r="AO2545">
        <v>1</v>
      </c>
      <c r="AP2545">
        <v>0</v>
      </c>
      <c r="AQ2545">
        <v>0</v>
      </c>
      <c r="AR2545">
        <v>0</v>
      </c>
      <c r="AS2545">
        <v>0</v>
      </c>
      <c r="AT2545">
        <v>0</v>
      </c>
      <c r="AU2545">
        <v>0</v>
      </c>
      <c r="AV2545">
        <v>0</v>
      </c>
      <c r="AW2545">
        <v>0</v>
      </c>
      <c r="AX2545">
        <v>0</v>
      </c>
      <c r="AY2545">
        <v>0</v>
      </c>
      <c r="AZ2545">
        <v>1</v>
      </c>
      <c r="BA2545">
        <v>0</v>
      </c>
      <c r="BB2545">
        <v>62</v>
      </c>
      <c r="BC2545">
        <v>231</v>
      </c>
      <c r="BD2545">
        <v>0</v>
      </c>
      <c r="BE2545">
        <v>10</v>
      </c>
      <c r="BF2545">
        <v>5</v>
      </c>
      <c r="BG2545" s="20"/>
      <c r="BH2545" s="20"/>
      <c r="BI2545" s="20"/>
      <c r="BJ2545" s="20"/>
      <c r="BK2545" s="20"/>
      <c r="BL2545" s="20"/>
      <c r="BM2545" s="20"/>
      <c r="BN2545" s="20"/>
      <c r="BO2545" s="20"/>
      <c r="BP2545" s="20"/>
      <c r="BQ2545" s="20"/>
      <c r="BR2545" s="20"/>
      <c r="BS2545" s="20"/>
      <c r="BT2545" s="20"/>
      <c r="BU2545" s="20"/>
      <c r="BV2545" s="20"/>
    </row>
    <row r="2546" spans="1:74" x14ac:dyDescent="0.25">
      <c r="A2546" s="20" t="s">
        <v>405</v>
      </c>
      <c r="B2546" s="20" t="s">
        <v>631</v>
      </c>
      <c r="C2546" s="20" t="s">
        <v>647</v>
      </c>
      <c r="D2546" s="1">
        <v>44507</v>
      </c>
      <c r="E2546">
        <v>110</v>
      </c>
      <c r="F2546">
        <v>1</v>
      </c>
      <c r="G2546">
        <v>0</v>
      </c>
      <c r="H2546">
        <v>0</v>
      </c>
      <c r="I2546">
        <v>0</v>
      </c>
      <c r="J2546">
        <v>45</v>
      </c>
      <c r="K2546">
        <v>12</v>
      </c>
      <c r="L2546">
        <v>1</v>
      </c>
      <c r="M2546">
        <v>2</v>
      </c>
      <c r="N2546">
        <v>5</v>
      </c>
      <c r="O2546">
        <v>3</v>
      </c>
      <c r="P2546">
        <v>1</v>
      </c>
      <c r="Q2546">
        <v>0</v>
      </c>
      <c r="R2546">
        <v>480</v>
      </c>
      <c r="S2546">
        <v>288</v>
      </c>
      <c r="T2546">
        <v>62</v>
      </c>
      <c r="U2546">
        <v>1</v>
      </c>
      <c r="V2546">
        <v>4</v>
      </c>
      <c r="W2546">
        <v>1132</v>
      </c>
      <c r="X2546">
        <v>236</v>
      </c>
      <c r="Y2546">
        <v>227</v>
      </c>
      <c r="Z2546">
        <v>10</v>
      </c>
      <c r="AA2546">
        <v>41</v>
      </c>
      <c r="AB2546">
        <v>973</v>
      </c>
      <c r="AC2546">
        <v>143</v>
      </c>
      <c r="AD2546">
        <v>329</v>
      </c>
      <c r="AE2546">
        <v>9</v>
      </c>
      <c r="AF2546">
        <v>14</v>
      </c>
      <c r="AG2546">
        <v>135</v>
      </c>
      <c r="AH2546">
        <v>17</v>
      </c>
      <c r="AI2546">
        <v>9</v>
      </c>
      <c r="AJ2546">
        <v>26</v>
      </c>
      <c r="AK2546">
        <v>12</v>
      </c>
      <c r="AL2546">
        <v>40</v>
      </c>
      <c r="AM2546">
        <v>7</v>
      </c>
      <c r="AN2546">
        <v>5</v>
      </c>
      <c r="AO2546">
        <v>1</v>
      </c>
      <c r="AP2546">
        <v>0</v>
      </c>
      <c r="AQ2546">
        <v>0</v>
      </c>
      <c r="AR2546">
        <v>0</v>
      </c>
      <c r="AS2546">
        <v>0</v>
      </c>
      <c r="AT2546">
        <v>0</v>
      </c>
      <c r="AU2546">
        <v>0</v>
      </c>
      <c r="AV2546">
        <v>0</v>
      </c>
      <c r="AW2546">
        <v>0</v>
      </c>
      <c r="AX2546">
        <v>0</v>
      </c>
      <c r="AY2546">
        <v>0</v>
      </c>
      <c r="AZ2546">
        <v>0</v>
      </c>
      <c r="BA2546">
        <v>0</v>
      </c>
      <c r="BB2546">
        <v>0</v>
      </c>
      <c r="BC2546">
        <v>0</v>
      </c>
      <c r="BD2546">
        <v>0</v>
      </c>
      <c r="BE2546">
        <v>0</v>
      </c>
      <c r="BF2546">
        <v>0</v>
      </c>
      <c r="BG2546" s="20">
        <v>1</v>
      </c>
      <c r="BH2546" s="20">
        <v>0</v>
      </c>
      <c r="BI2546" s="20">
        <v>90</v>
      </c>
      <c r="BJ2546" s="20">
        <v>4</v>
      </c>
      <c r="BK2546" s="20">
        <v>407</v>
      </c>
      <c r="BL2546" s="20">
        <v>802</v>
      </c>
      <c r="BM2546" s="20">
        <v>594</v>
      </c>
      <c r="BN2546" s="20">
        <v>81</v>
      </c>
      <c r="BO2546" s="20">
        <v>33</v>
      </c>
      <c r="BP2546" s="20"/>
      <c r="BQ2546" s="20"/>
      <c r="BR2546" s="20"/>
      <c r="BS2546" s="20"/>
      <c r="BT2546" s="20"/>
      <c r="BU2546" s="20"/>
      <c r="BV2546" s="20"/>
    </row>
    <row r="2547" spans="1:74" x14ac:dyDescent="0.25">
      <c r="A2547" s="20" t="s">
        <v>405</v>
      </c>
      <c r="B2547" s="20" t="s">
        <v>631</v>
      </c>
      <c r="C2547" s="20" t="s">
        <v>647</v>
      </c>
      <c r="D2547" s="1">
        <v>44514</v>
      </c>
      <c r="E2547">
        <v>111</v>
      </c>
      <c r="F2547">
        <v>1</v>
      </c>
      <c r="G2547">
        <v>1</v>
      </c>
      <c r="H2547">
        <v>0</v>
      </c>
      <c r="I2547">
        <v>0</v>
      </c>
      <c r="J2547">
        <v>52</v>
      </c>
      <c r="K2547">
        <v>12</v>
      </c>
      <c r="L2547">
        <v>1</v>
      </c>
      <c r="M2547">
        <v>2</v>
      </c>
      <c r="N2547">
        <v>5</v>
      </c>
      <c r="O2547">
        <v>4</v>
      </c>
      <c r="P2547">
        <v>1</v>
      </c>
      <c r="Q2547">
        <v>0</v>
      </c>
      <c r="R2547">
        <v>481</v>
      </c>
      <c r="S2547">
        <v>303</v>
      </c>
      <c r="T2547">
        <v>62</v>
      </c>
      <c r="U2547">
        <v>1</v>
      </c>
      <c r="V2547">
        <v>4</v>
      </c>
      <c r="W2547">
        <v>1134</v>
      </c>
      <c r="X2547">
        <v>296</v>
      </c>
      <c r="Y2547">
        <v>226</v>
      </c>
      <c r="Z2547">
        <v>10</v>
      </c>
      <c r="AA2547">
        <v>40</v>
      </c>
      <c r="AB2547">
        <v>969</v>
      </c>
      <c r="AC2547">
        <v>182</v>
      </c>
      <c r="AD2547">
        <v>328</v>
      </c>
      <c r="AE2547">
        <v>9</v>
      </c>
      <c r="AF2547">
        <v>13</v>
      </c>
      <c r="AG2547">
        <v>135</v>
      </c>
      <c r="AH2547">
        <v>20</v>
      </c>
      <c r="AI2547">
        <v>9</v>
      </c>
      <c r="AJ2547">
        <v>25</v>
      </c>
      <c r="AK2547">
        <v>13</v>
      </c>
      <c r="AL2547">
        <v>40</v>
      </c>
      <c r="AM2547">
        <v>7</v>
      </c>
      <c r="AN2547">
        <v>5</v>
      </c>
      <c r="AO2547">
        <v>1</v>
      </c>
      <c r="AP2547">
        <v>0</v>
      </c>
      <c r="AQ2547">
        <v>0</v>
      </c>
      <c r="AR2547">
        <v>0</v>
      </c>
      <c r="AS2547">
        <v>0</v>
      </c>
      <c r="AT2547">
        <v>0</v>
      </c>
      <c r="AU2547">
        <v>0</v>
      </c>
      <c r="AV2547">
        <v>0</v>
      </c>
      <c r="AW2547">
        <v>0</v>
      </c>
      <c r="AX2547">
        <v>0</v>
      </c>
      <c r="AY2547">
        <v>0</v>
      </c>
      <c r="AZ2547">
        <v>0</v>
      </c>
      <c r="BA2547">
        <v>0</v>
      </c>
      <c r="BB2547">
        <v>0</v>
      </c>
      <c r="BC2547">
        <v>0</v>
      </c>
      <c r="BD2547">
        <v>0</v>
      </c>
      <c r="BE2547">
        <v>0</v>
      </c>
      <c r="BF2547">
        <v>0</v>
      </c>
      <c r="BG2547" s="20">
        <v>1</v>
      </c>
      <c r="BH2547" s="20">
        <v>0</v>
      </c>
      <c r="BI2547" s="20">
        <v>91</v>
      </c>
      <c r="BJ2547" s="20">
        <v>4</v>
      </c>
      <c r="BK2547" s="20">
        <v>408</v>
      </c>
      <c r="BL2547" s="20">
        <v>806</v>
      </c>
      <c r="BM2547" s="20">
        <v>594</v>
      </c>
      <c r="BN2547" s="20">
        <v>80</v>
      </c>
      <c r="BO2547" s="20">
        <v>33</v>
      </c>
      <c r="BP2547" s="20"/>
      <c r="BQ2547" s="20"/>
      <c r="BR2547" s="20"/>
      <c r="BS2547" s="20"/>
      <c r="BT2547" s="20"/>
      <c r="BU2547" s="20"/>
      <c r="BV2547" s="20"/>
    </row>
    <row r="2548" spans="1:74" x14ac:dyDescent="0.25">
      <c r="A2548" s="20" t="s">
        <v>405</v>
      </c>
      <c r="B2548" s="20" t="s">
        <v>631</v>
      </c>
      <c r="C2548" s="20" t="s">
        <v>647</v>
      </c>
      <c r="D2548" s="1">
        <v>44521</v>
      </c>
      <c r="E2548">
        <v>111</v>
      </c>
      <c r="F2548">
        <v>1</v>
      </c>
      <c r="G2548">
        <v>1</v>
      </c>
      <c r="H2548">
        <v>0</v>
      </c>
      <c r="I2548">
        <v>0</v>
      </c>
      <c r="J2548">
        <v>57</v>
      </c>
      <c r="K2548">
        <v>12</v>
      </c>
      <c r="L2548">
        <v>1</v>
      </c>
      <c r="M2548">
        <v>2</v>
      </c>
      <c r="N2548">
        <v>5</v>
      </c>
      <c r="O2548">
        <v>4</v>
      </c>
      <c r="P2548">
        <v>1</v>
      </c>
      <c r="Q2548">
        <v>0</v>
      </c>
      <c r="R2548">
        <v>481</v>
      </c>
      <c r="S2548">
        <v>316</v>
      </c>
      <c r="T2548">
        <v>62</v>
      </c>
      <c r="U2548">
        <v>1</v>
      </c>
      <c r="V2548">
        <v>4</v>
      </c>
      <c r="W2548">
        <v>1133</v>
      </c>
      <c r="X2548">
        <v>330</v>
      </c>
      <c r="Y2548">
        <v>225</v>
      </c>
      <c r="Z2548">
        <v>7</v>
      </c>
      <c r="AA2548">
        <v>39</v>
      </c>
      <c r="AB2548">
        <v>967</v>
      </c>
      <c r="AC2548">
        <v>212</v>
      </c>
      <c r="AD2548">
        <v>326</v>
      </c>
      <c r="AE2548">
        <v>9</v>
      </c>
      <c r="AF2548">
        <v>13</v>
      </c>
      <c r="AG2548">
        <v>134</v>
      </c>
      <c r="AH2548">
        <v>24</v>
      </c>
      <c r="AI2548">
        <v>9</v>
      </c>
      <c r="AJ2548">
        <v>25</v>
      </c>
      <c r="AK2548">
        <v>13</v>
      </c>
      <c r="AL2548">
        <v>40</v>
      </c>
      <c r="AM2548">
        <v>19</v>
      </c>
      <c r="AN2548">
        <v>5</v>
      </c>
      <c r="AO2548">
        <v>1</v>
      </c>
      <c r="AP2548">
        <v>0</v>
      </c>
      <c r="AQ2548">
        <v>0</v>
      </c>
      <c r="AR2548">
        <v>0</v>
      </c>
      <c r="AS2548">
        <v>0</v>
      </c>
      <c r="AT2548">
        <v>0</v>
      </c>
      <c r="AU2548">
        <v>0</v>
      </c>
      <c r="AV2548">
        <v>0</v>
      </c>
      <c r="AW2548">
        <v>0</v>
      </c>
      <c r="AX2548">
        <v>0</v>
      </c>
      <c r="AY2548">
        <v>0</v>
      </c>
      <c r="AZ2548">
        <v>0</v>
      </c>
      <c r="BA2548">
        <v>0</v>
      </c>
      <c r="BB2548">
        <v>0</v>
      </c>
      <c r="BC2548">
        <v>0</v>
      </c>
      <c r="BD2548">
        <v>0</v>
      </c>
      <c r="BE2548">
        <v>0</v>
      </c>
      <c r="BF2548">
        <v>0</v>
      </c>
      <c r="BG2548" s="20">
        <v>1</v>
      </c>
      <c r="BH2548" s="20">
        <v>0</v>
      </c>
      <c r="BI2548" s="20">
        <v>92</v>
      </c>
      <c r="BJ2548" s="20">
        <v>4</v>
      </c>
      <c r="BK2548" s="20">
        <v>408</v>
      </c>
      <c r="BL2548" s="20">
        <v>808</v>
      </c>
      <c r="BM2548" s="20">
        <v>596</v>
      </c>
      <c r="BN2548" s="20">
        <v>79</v>
      </c>
      <c r="BO2548" s="20">
        <v>33</v>
      </c>
      <c r="BP2548" s="20"/>
      <c r="BQ2548" s="20"/>
      <c r="BR2548" s="20"/>
      <c r="BS2548" s="20"/>
      <c r="BT2548" s="20"/>
      <c r="BU2548" s="20"/>
      <c r="BV2548" s="20"/>
    </row>
    <row r="2549" spans="1:74" x14ac:dyDescent="0.25">
      <c r="A2549" s="20" t="s">
        <v>405</v>
      </c>
      <c r="B2549" s="20" t="s">
        <v>631</v>
      </c>
      <c r="C2549" s="20" t="s">
        <v>647</v>
      </c>
      <c r="D2549" s="1">
        <v>44528</v>
      </c>
      <c r="E2549">
        <v>111</v>
      </c>
      <c r="F2549">
        <v>1</v>
      </c>
      <c r="G2549">
        <v>1</v>
      </c>
      <c r="H2549">
        <v>0</v>
      </c>
      <c r="I2549">
        <v>0</v>
      </c>
      <c r="J2549">
        <v>60</v>
      </c>
      <c r="K2549">
        <v>12</v>
      </c>
      <c r="L2549">
        <v>1</v>
      </c>
      <c r="M2549">
        <v>2</v>
      </c>
      <c r="N2549">
        <v>5</v>
      </c>
      <c r="O2549">
        <v>4</v>
      </c>
      <c r="P2549">
        <v>1</v>
      </c>
      <c r="Q2549">
        <v>0</v>
      </c>
      <c r="R2549">
        <v>481</v>
      </c>
      <c r="S2549">
        <v>324</v>
      </c>
      <c r="T2549">
        <v>62</v>
      </c>
      <c r="U2549">
        <v>1</v>
      </c>
      <c r="V2549">
        <v>4</v>
      </c>
      <c r="W2549">
        <v>1135</v>
      </c>
      <c r="X2549">
        <v>380</v>
      </c>
      <c r="Y2549">
        <v>221</v>
      </c>
      <c r="Z2549">
        <v>8</v>
      </c>
      <c r="AA2549">
        <v>40</v>
      </c>
      <c r="AB2549">
        <v>969</v>
      </c>
      <c r="AC2549">
        <v>271</v>
      </c>
      <c r="AD2549">
        <v>325</v>
      </c>
      <c r="AE2549">
        <v>8</v>
      </c>
      <c r="AF2549">
        <v>13</v>
      </c>
      <c r="AG2549">
        <v>134</v>
      </c>
      <c r="AH2549">
        <v>33</v>
      </c>
      <c r="AI2549">
        <v>9</v>
      </c>
      <c r="AJ2549">
        <v>25</v>
      </c>
      <c r="AK2549">
        <v>13</v>
      </c>
      <c r="AL2549">
        <v>40</v>
      </c>
      <c r="AM2549">
        <v>20</v>
      </c>
      <c r="AN2549">
        <v>5</v>
      </c>
      <c r="AO2549">
        <v>1</v>
      </c>
      <c r="AP2549">
        <v>0</v>
      </c>
      <c r="AQ2549">
        <v>0</v>
      </c>
      <c r="AR2549">
        <v>0</v>
      </c>
      <c r="AS2549">
        <v>0</v>
      </c>
      <c r="AT2549">
        <v>0</v>
      </c>
      <c r="AU2549">
        <v>0</v>
      </c>
      <c r="AV2549">
        <v>0</v>
      </c>
      <c r="AW2549">
        <v>0</v>
      </c>
      <c r="AX2549">
        <v>0</v>
      </c>
      <c r="AY2549">
        <v>0</v>
      </c>
      <c r="AZ2549">
        <v>0</v>
      </c>
      <c r="BA2549">
        <v>0</v>
      </c>
      <c r="BB2549">
        <v>0</v>
      </c>
      <c r="BC2549">
        <v>0</v>
      </c>
      <c r="BD2549">
        <v>0</v>
      </c>
      <c r="BE2549">
        <v>0</v>
      </c>
      <c r="BF2549">
        <v>0</v>
      </c>
      <c r="BG2549" s="20">
        <v>1</v>
      </c>
      <c r="BH2549" s="20">
        <v>0</v>
      </c>
      <c r="BI2549" s="20">
        <v>92</v>
      </c>
      <c r="BJ2549" s="20">
        <v>4</v>
      </c>
      <c r="BK2549" s="20">
        <v>409</v>
      </c>
      <c r="BL2549" s="20">
        <v>815</v>
      </c>
      <c r="BM2549" s="20">
        <v>600</v>
      </c>
      <c r="BN2549" s="20">
        <v>80</v>
      </c>
      <c r="BO2549" s="20">
        <v>33</v>
      </c>
      <c r="BP2549" s="20"/>
      <c r="BQ2549" s="20"/>
      <c r="BR2549" s="20"/>
      <c r="BS2549" s="20"/>
      <c r="BT2549" s="20"/>
      <c r="BU2549" s="20"/>
      <c r="BV2549" s="20"/>
    </row>
    <row r="2550" spans="1:74" x14ac:dyDescent="0.25">
      <c r="A2550" s="20" t="s">
        <v>405</v>
      </c>
      <c r="B2550" s="20" t="s">
        <v>631</v>
      </c>
      <c r="C2550" s="20" t="s">
        <v>647</v>
      </c>
      <c r="D2550" s="1">
        <v>44535</v>
      </c>
      <c r="E2550">
        <v>111</v>
      </c>
      <c r="F2550">
        <v>1</v>
      </c>
      <c r="G2550">
        <v>1</v>
      </c>
      <c r="H2550">
        <v>0</v>
      </c>
      <c r="I2550">
        <v>0</v>
      </c>
      <c r="J2550">
        <v>63</v>
      </c>
      <c r="K2550">
        <v>12</v>
      </c>
      <c r="L2550">
        <v>1</v>
      </c>
      <c r="M2550">
        <v>2</v>
      </c>
      <c r="N2550">
        <v>5</v>
      </c>
      <c r="O2550">
        <v>4</v>
      </c>
      <c r="P2550">
        <v>1</v>
      </c>
      <c r="Q2550">
        <v>0</v>
      </c>
      <c r="R2550">
        <v>481</v>
      </c>
      <c r="S2550">
        <v>328</v>
      </c>
      <c r="T2550">
        <v>62</v>
      </c>
      <c r="U2550">
        <v>1</v>
      </c>
      <c r="V2550">
        <v>4</v>
      </c>
      <c r="W2550">
        <v>1135</v>
      </c>
      <c r="X2550">
        <v>420</v>
      </c>
      <c r="Y2550">
        <v>219</v>
      </c>
      <c r="Z2550">
        <v>8</v>
      </c>
      <c r="AA2550">
        <v>38</v>
      </c>
      <c r="AB2550">
        <v>973</v>
      </c>
      <c r="AC2550">
        <v>315</v>
      </c>
      <c r="AD2550">
        <v>325</v>
      </c>
      <c r="AE2550">
        <v>8</v>
      </c>
      <c r="AF2550">
        <v>14</v>
      </c>
      <c r="AG2550">
        <v>134</v>
      </c>
      <c r="AH2550">
        <v>38</v>
      </c>
      <c r="AI2550">
        <v>9</v>
      </c>
      <c r="AJ2550">
        <v>25</v>
      </c>
      <c r="AK2550">
        <v>12</v>
      </c>
      <c r="AL2550">
        <v>40</v>
      </c>
      <c r="AM2550">
        <v>22</v>
      </c>
      <c r="AN2550">
        <v>5</v>
      </c>
      <c r="AO2550">
        <v>1</v>
      </c>
      <c r="AP2550">
        <v>0</v>
      </c>
      <c r="AQ2550">
        <v>0</v>
      </c>
      <c r="AR2550">
        <v>0</v>
      </c>
      <c r="AS2550">
        <v>0</v>
      </c>
      <c r="AT2550">
        <v>0</v>
      </c>
      <c r="AU2550">
        <v>0</v>
      </c>
      <c r="AV2550">
        <v>0</v>
      </c>
      <c r="AW2550">
        <v>0</v>
      </c>
      <c r="AX2550">
        <v>0</v>
      </c>
      <c r="AY2550">
        <v>0</v>
      </c>
      <c r="AZ2550">
        <v>0</v>
      </c>
      <c r="BA2550">
        <v>0</v>
      </c>
      <c r="BB2550">
        <v>0</v>
      </c>
      <c r="BC2550">
        <v>0</v>
      </c>
      <c r="BD2550">
        <v>0</v>
      </c>
      <c r="BE2550">
        <v>0</v>
      </c>
      <c r="BF2550">
        <v>0</v>
      </c>
      <c r="BG2550" s="20">
        <v>1</v>
      </c>
      <c r="BH2550" s="20">
        <v>0</v>
      </c>
      <c r="BI2550" s="20">
        <v>92</v>
      </c>
      <c r="BJ2550" s="20">
        <v>4</v>
      </c>
      <c r="BK2550" s="20">
        <v>409</v>
      </c>
      <c r="BL2550" s="20">
        <v>823</v>
      </c>
      <c r="BM2550" s="20">
        <v>605</v>
      </c>
      <c r="BN2550" s="20">
        <v>80</v>
      </c>
      <c r="BO2550" s="20">
        <v>33</v>
      </c>
      <c r="BP2550" s="20"/>
      <c r="BQ2550" s="20"/>
      <c r="BR2550" s="20"/>
      <c r="BS2550" s="20"/>
      <c r="BT2550" s="20"/>
      <c r="BU2550" s="20"/>
      <c r="BV2550" s="20"/>
    </row>
    <row r="2551" spans="1:74" x14ac:dyDescent="0.25">
      <c r="A2551" s="20" t="s">
        <v>405</v>
      </c>
      <c r="B2551" s="20" t="s">
        <v>631</v>
      </c>
      <c r="C2551" s="20" t="s">
        <v>647</v>
      </c>
      <c r="D2551" s="1">
        <v>44542</v>
      </c>
      <c r="E2551">
        <v>111</v>
      </c>
      <c r="F2551">
        <v>1</v>
      </c>
      <c r="G2551">
        <v>1</v>
      </c>
      <c r="H2551">
        <v>0</v>
      </c>
      <c r="I2551">
        <v>0</v>
      </c>
      <c r="J2551">
        <v>65</v>
      </c>
      <c r="K2551">
        <v>12</v>
      </c>
      <c r="L2551">
        <v>1</v>
      </c>
      <c r="M2551">
        <v>2</v>
      </c>
      <c r="N2551">
        <v>5</v>
      </c>
      <c r="O2551">
        <v>4</v>
      </c>
      <c r="P2551">
        <v>1</v>
      </c>
      <c r="Q2551">
        <v>0</v>
      </c>
      <c r="R2551">
        <v>480</v>
      </c>
      <c r="S2551">
        <v>338</v>
      </c>
      <c r="T2551">
        <v>62</v>
      </c>
      <c r="U2551">
        <v>1</v>
      </c>
      <c r="V2551">
        <v>4</v>
      </c>
      <c r="W2551">
        <v>1134</v>
      </c>
      <c r="X2551">
        <v>452</v>
      </c>
      <c r="Y2551">
        <v>218</v>
      </c>
      <c r="Z2551">
        <v>8</v>
      </c>
      <c r="AA2551">
        <v>38</v>
      </c>
      <c r="AB2551">
        <v>972</v>
      </c>
      <c r="AC2551">
        <v>362</v>
      </c>
      <c r="AD2551">
        <v>324</v>
      </c>
      <c r="AE2551">
        <v>8</v>
      </c>
      <c r="AF2551">
        <v>14</v>
      </c>
      <c r="AG2551">
        <v>137</v>
      </c>
      <c r="AH2551">
        <v>43</v>
      </c>
      <c r="AI2551">
        <v>9</v>
      </c>
      <c r="AJ2551">
        <v>24</v>
      </c>
      <c r="AK2551">
        <v>12</v>
      </c>
      <c r="AL2551">
        <v>40</v>
      </c>
      <c r="AM2551">
        <v>28</v>
      </c>
      <c r="AN2551">
        <v>5</v>
      </c>
      <c r="AO2551">
        <v>1</v>
      </c>
      <c r="AP2551">
        <v>0</v>
      </c>
      <c r="AQ2551">
        <v>0</v>
      </c>
      <c r="AR2551">
        <v>0</v>
      </c>
      <c r="AS2551">
        <v>0</v>
      </c>
      <c r="AT2551">
        <v>0</v>
      </c>
      <c r="AU2551">
        <v>0</v>
      </c>
      <c r="AV2551">
        <v>0</v>
      </c>
      <c r="AW2551">
        <v>0</v>
      </c>
      <c r="AX2551">
        <v>0</v>
      </c>
      <c r="AY2551">
        <v>0</v>
      </c>
      <c r="AZ2551">
        <v>0</v>
      </c>
      <c r="BA2551">
        <v>0</v>
      </c>
      <c r="BB2551">
        <v>0</v>
      </c>
      <c r="BC2551">
        <v>0</v>
      </c>
      <c r="BD2551">
        <v>0</v>
      </c>
      <c r="BE2551">
        <v>0</v>
      </c>
      <c r="BF2551">
        <v>0</v>
      </c>
      <c r="BG2551" s="20">
        <v>1</v>
      </c>
      <c r="BH2551" s="20">
        <v>0</v>
      </c>
      <c r="BI2551" s="20">
        <v>92</v>
      </c>
      <c r="BJ2551" s="20">
        <v>4</v>
      </c>
      <c r="BK2551" s="20">
        <v>408</v>
      </c>
      <c r="BL2551" s="20">
        <v>823</v>
      </c>
      <c r="BM2551" s="20">
        <v>607</v>
      </c>
      <c r="BN2551" s="20">
        <v>84</v>
      </c>
      <c r="BO2551" s="20">
        <v>33</v>
      </c>
      <c r="BP2551" s="20"/>
      <c r="BQ2551" s="20"/>
      <c r="BR2551" s="20"/>
      <c r="BS2551" s="20"/>
      <c r="BT2551" s="20"/>
      <c r="BU2551" s="20"/>
      <c r="BV2551" s="20"/>
    </row>
    <row r="2552" spans="1:74" x14ac:dyDescent="0.25">
      <c r="A2552" s="20" t="s">
        <v>405</v>
      </c>
      <c r="B2552" s="20" t="s">
        <v>631</v>
      </c>
      <c r="C2552" s="20" t="s">
        <v>647</v>
      </c>
      <c r="D2552" s="1">
        <v>44549</v>
      </c>
      <c r="E2552">
        <v>111</v>
      </c>
      <c r="F2552">
        <v>1</v>
      </c>
      <c r="G2552">
        <v>1</v>
      </c>
      <c r="H2552">
        <v>0</v>
      </c>
      <c r="I2552">
        <v>0</v>
      </c>
      <c r="J2552">
        <v>69</v>
      </c>
      <c r="K2552">
        <v>12</v>
      </c>
      <c r="L2552">
        <v>1</v>
      </c>
      <c r="M2552">
        <v>2</v>
      </c>
      <c r="N2552">
        <v>5</v>
      </c>
      <c r="O2552">
        <v>4</v>
      </c>
      <c r="P2552">
        <v>1</v>
      </c>
      <c r="Q2552">
        <v>0</v>
      </c>
      <c r="R2552">
        <v>477</v>
      </c>
      <c r="S2552">
        <v>345</v>
      </c>
      <c r="T2552">
        <v>61</v>
      </c>
      <c r="U2552">
        <v>1</v>
      </c>
      <c r="V2552">
        <v>4</v>
      </c>
      <c r="W2552">
        <v>1135</v>
      </c>
      <c r="X2552">
        <v>497</v>
      </c>
      <c r="Y2552">
        <v>218</v>
      </c>
      <c r="Z2552">
        <v>9</v>
      </c>
      <c r="AA2552">
        <v>35</v>
      </c>
      <c r="AB2552">
        <v>974</v>
      </c>
      <c r="AC2552">
        <v>414</v>
      </c>
      <c r="AD2552">
        <v>324</v>
      </c>
      <c r="AE2552">
        <v>8</v>
      </c>
      <c r="AF2552">
        <v>16</v>
      </c>
      <c r="AG2552">
        <v>138</v>
      </c>
      <c r="AH2552">
        <v>46</v>
      </c>
      <c r="AI2552">
        <v>9</v>
      </c>
      <c r="AJ2552">
        <v>24</v>
      </c>
      <c r="AK2552">
        <v>14</v>
      </c>
      <c r="AL2552">
        <v>43</v>
      </c>
      <c r="AM2552">
        <v>29</v>
      </c>
      <c r="AN2552">
        <v>5</v>
      </c>
      <c r="AO2552">
        <v>1</v>
      </c>
      <c r="AP2552">
        <v>0</v>
      </c>
      <c r="AQ2552">
        <v>0</v>
      </c>
      <c r="AR2552">
        <v>0</v>
      </c>
      <c r="AS2552">
        <v>0</v>
      </c>
      <c r="AT2552">
        <v>0</v>
      </c>
      <c r="AU2552">
        <v>0</v>
      </c>
      <c r="AV2552">
        <v>0</v>
      </c>
      <c r="AW2552">
        <v>0</v>
      </c>
      <c r="AX2552">
        <v>0</v>
      </c>
      <c r="AY2552">
        <v>0</v>
      </c>
      <c r="AZ2552">
        <v>0</v>
      </c>
      <c r="BA2552">
        <v>0</v>
      </c>
      <c r="BB2552">
        <v>0</v>
      </c>
      <c r="BC2552">
        <v>0</v>
      </c>
      <c r="BD2552">
        <v>0</v>
      </c>
      <c r="BE2552">
        <v>0</v>
      </c>
      <c r="BF2552">
        <v>0</v>
      </c>
      <c r="BG2552" s="20">
        <v>1</v>
      </c>
      <c r="BH2552" s="20">
        <v>0</v>
      </c>
      <c r="BI2552" s="20">
        <v>92</v>
      </c>
      <c r="BJ2552" s="20">
        <v>4</v>
      </c>
      <c r="BK2552" s="20">
        <v>406</v>
      </c>
      <c r="BL2552" s="20">
        <v>828</v>
      </c>
      <c r="BM2552" s="20">
        <v>608</v>
      </c>
      <c r="BN2552" s="20">
        <v>83</v>
      </c>
      <c r="BO2552" s="20">
        <v>36</v>
      </c>
      <c r="BP2552" s="20">
        <v>4106</v>
      </c>
      <c r="BQ2552" s="20">
        <v>953</v>
      </c>
      <c r="BR2552" s="20">
        <v>0</v>
      </c>
      <c r="BS2552" s="20">
        <v>368</v>
      </c>
      <c r="BT2552" s="20">
        <v>151</v>
      </c>
      <c r="BU2552" s="20">
        <v>1211</v>
      </c>
      <c r="BV2552" s="20">
        <v>2215</v>
      </c>
    </row>
    <row r="2553" spans="1:74" x14ac:dyDescent="0.25">
      <c r="A2553" s="20" t="s">
        <v>405</v>
      </c>
      <c r="B2553" s="20" t="s">
        <v>631</v>
      </c>
      <c r="C2553" s="20" t="s">
        <v>647</v>
      </c>
      <c r="D2553" s="1">
        <v>44558</v>
      </c>
      <c r="E2553">
        <v>111</v>
      </c>
      <c r="F2553">
        <v>1</v>
      </c>
      <c r="G2553">
        <v>1</v>
      </c>
      <c r="H2553">
        <v>0</v>
      </c>
      <c r="I2553">
        <v>0</v>
      </c>
      <c r="J2553">
        <v>72</v>
      </c>
      <c r="K2553">
        <v>12</v>
      </c>
      <c r="L2553">
        <v>1</v>
      </c>
      <c r="M2553">
        <v>2</v>
      </c>
      <c r="N2553">
        <v>5</v>
      </c>
      <c r="O2553">
        <v>4</v>
      </c>
      <c r="P2553">
        <v>1</v>
      </c>
      <c r="Q2553">
        <v>0</v>
      </c>
      <c r="R2553">
        <v>477</v>
      </c>
      <c r="S2553">
        <v>357</v>
      </c>
      <c r="T2553">
        <v>60</v>
      </c>
      <c r="U2553">
        <v>1</v>
      </c>
      <c r="V2553">
        <v>4</v>
      </c>
      <c r="W2553">
        <v>1133</v>
      </c>
      <c r="X2553">
        <v>532</v>
      </c>
      <c r="Y2553">
        <v>213</v>
      </c>
      <c r="Z2553">
        <v>9</v>
      </c>
      <c r="AA2553">
        <v>35</v>
      </c>
      <c r="AB2553">
        <v>975</v>
      </c>
      <c r="AC2553">
        <v>435</v>
      </c>
      <c r="AD2553">
        <v>324</v>
      </c>
      <c r="AE2553">
        <v>8</v>
      </c>
      <c r="AF2553">
        <v>18</v>
      </c>
      <c r="AG2553">
        <v>140</v>
      </c>
      <c r="AH2553">
        <v>49</v>
      </c>
      <c r="AI2553">
        <v>8</v>
      </c>
      <c r="AJ2553">
        <v>24</v>
      </c>
      <c r="AK2553">
        <v>14</v>
      </c>
      <c r="AL2553">
        <v>43</v>
      </c>
      <c r="AM2553">
        <v>31</v>
      </c>
      <c r="AN2553">
        <v>5</v>
      </c>
      <c r="AO2553">
        <v>1</v>
      </c>
      <c r="AP2553">
        <v>0</v>
      </c>
      <c r="AQ2553">
        <v>0</v>
      </c>
      <c r="AR2553">
        <v>0</v>
      </c>
      <c r="AS2553">
        <v>0</v>
      </c>
      <c r="AT2553">
        <v>0</v>
      </c>
      <c r="AU2553">
        <v>0</v>
      </c>
      <c r="AV2553">
        <v>0</v>
      </c>
      <c r="AW2553">
        <v>0</v>
      </c>
      <c r="AX2553">
        <v>0</v>
      </c>
      <c r="AY2553">
        <v>0</v>
      </c>
      <c r="AZ2553">
        <v>0</v>
      </c>
      <c r="BA2553">
        <v>0</v>
      </c>
      <c r="BB2553">
        <v>0</v>
      </c>
      <c r="BC2553">
        <v>0</v>
      </c>
      <c r="BD2553">
        <v>0</v>
      </c>
      <c r="BE2553">
        <v>0</v>
      </c>
      <c r="BF2553">
        <v>0</v>
      </c>
      <c r="BG2553" s="20">
        <v>1</v>
      </c>
      <c r="BH2553" s="20">
        <v>0</v>
      </c>
      <c r="BI2553" s="20">
        <v>92</v>
      </c>
      <c r="BJ2553" s="20">
        <v>4</v>
      </c>
      <c r="BK2553" s="20">
        <v>407</v>
      </c>
      <c r="BL2553" s="20">
        <v>830</v>
      </c>
      <c r="BM2553" s="20">
        <v>606</v>
      </c>
      <c r="BN2553" s="20">
        <v>85</v>
      </c>
      <c r="BO2553" s="20">
        <v>36</v>
      </c>
      <c r="BP2553" s="20">
        <v>4114</v>
      </c>
      <c r="BQ2553" s="20">
        <v>1150</v>
      </c>
      <c r="BR2553" s="20">
        <v>0</v>
      </c>
      <c r="BS2553" s="20">
        <v>365</v>
      </c>
      <c r="BT2553" s="20">
        <v>150</v>
      </c>
      <c r="BU2553" s="20">
        <v>1202</v>
      </c>
      <c r="BV2553" s="20">
        <v>2228</v>
      </c>
    </row>
    <row r="2554" spans="1:74" x14ac:dyDescent="0.25">
      <c r="A2554" s="20" t="s">
        <v>405</v>
      </c>
      <c r="B2554" s="20" t="s">
        <v>631</v>
      </c>
      <c r="C2554" s="20" t="s">
        <v>647</v>
      </c>
      <c r="D2554" s="1">
        <v>44564</v>
      </c>
      <c r="E2554">
        <v>111</v>
      </c>
      <c r="F2554">
        <v>1</v>
      </c>
      <c r="G2554">
        <v>1</v>
      </c>
      <c r="H2554">
        <v>0</v>
      </c>
      <c r="I2554">
        <v>0</v>
      </c>
      <c r="J2554">
        <v>74</v>
      </c>
      <c r="K2554">
        <v>12</v>
      </c>
      <c r="L2554">
        <v>1</v>
      </c>
      <c r="M2554">
        <v>2</v>
      </c>
      <c r="N2554">
        <v>4</v>
      </c>
      <c r="O2554">
        <v>4</v>
      </c>
      <c r="P2554">
        <v>0</v>
      </c>
      <c r="Q2554">
        <v>0</v>
      </c>
      <c r="R2554">
        <v>478</v>
      </c>
      <c r="S2554">
        <v>359</v>
      </c>
      <c r="T2554">
        <v>60</v>
      </c>
      <c r="U2554">
        <v>1</v>
      </c>
      <c r="V2554">
        <v>5</v>
      </c>
      <c r="W2554">
        <v>1134</v>
      </c>
      <c r="X2554">
        <v>554</v>
      </c>
      <c r="Y2554">
        <v>212</v>
      </c>
      <c r="Z2554">
        <v>8</v>
      </c>
      <c r="AA2554">
        <v>34</v>
      </c>
      <c r="AB2554">
        <v>977</v>
      </c>
      <c r="AC2554">
        <v>446</v>
      </c>
      <c r="AD2554">
        <v>325</v>
      </c>
      <c r="AE2554">
        <v>8</v>
      </c>
      <c r="AF2554">
        <v>17</v>
      </c>
      <c r="AG2554">
        <v>140</v>
      </c>
      <c r="AH2554">
        <v>50</v>
      </c>
      <c r="AI2554">
        <v>8</v>
      </c>
      <c r="AJ2554">
        <v>24</v>
      </c>
      <c r="AK2554">
        <v>14</v>
      </c>
      <c r="AL2554">
        <v>40</v>
      </c>
      <c r="AM2554">
        <v>29</v>
      </c>
      <c r="AN2554">
        <v>5</v>
      </c>
      <c r="AO2554">
        <v>1</v>
      </c>
      <c r="AP2554">
        <v>0</v>
      </c>
      <c r="AQ2554">
        <v>0</v>
      </c>
      <c r="AR2554">
        <v>0</v>
      </c>
      <c r="AS2554">
        <v>0</v>
      </c>
      <c r="AT2554">
        <v>0</v>
      </c>
      <c r="AU2554">
        <v>0</v>
      </c>
      <c r="AV2554">
        <v>0</v>
      </c>
      <c r="AW2554">
        <v>0</v>
      </c>
      <c r="AX2554">
        <v>0</v>
      </c>
      <c r="AY2554">
        <v>0</v>
      </c>
      <c r="AZ2554">
        <v>0</v>
      </c>
      <c r="BA2554">
        <v>0</v>
      </c>
      <c r="BB2554">
        <v>0</v>
      </c>
      <c r="BC2554">
        <v>0</v>
      </c>
      <c r="BD2554">
        <v>0</v>
      </c>
      <c r="BE2554">
        <v>0</v>
      </c>
      <c r="BF2554">
        <v>0</v>
      </c>
      <c r="BG2554" s="20">
        <v>1</v>
      </c>
      <c r="BH2554" s="20">
        <v>0</v>
      </c>
      <c r="BI2554" s="20">
        <v>92</v>
      </c>
      <c r="BJ2554" s="20">
        <v>4</v>
      </c>
      <c r="BK2554" s="20">
        <v>407</v>
      </c>
      <c r="BL2554" s="20">
        <v>833</v>
      </c>
      <c r="BM2554" s="20">
        <v>610</v>
      </c>
      <c r="BN2554" s="20">
        <v>86</v>
      </c>
      <c r="BO2554" s="20">
        <v>33</v>
      </c>
      <c r="BP2554" s="20">
        <v>4121</v>
      </c>
      <c r="BQ2554" s="20">
        <v>1215</v>
      </c>
      <c r="BR2554" s="20">
        <v>0</v>
      </c>
      <c r="BS2554" s="20">
        <v>365</v>
      </c>
      <c r="BT2554" s="20">
        <v>149</v>
      </c>
      <c r="BU2554" s="20">
        <v>1198</v>
      </c>
      <c r="BV2554" s="20">
        <v>2239</v>
      </c>
    </row>
    <row r="2555" spans="1:74" x14ac:dyDescent="0.25">
      <c r="A2555" s="20" t="s">
        <v>405</v>
      </c>
      <c r="B2555" s="20" t="s">
        <v>631</v>
      </c>
      <c r="C2555" s="20" t="s">
        <v>647</v>
      </c>
      <c r="D2555" s="1">
        <v>44570</v>
      </c>
      <c r="E2555">
        <v>112</v>
      </c>
      <c r="F2555">
        <v>1</v>
      </c>
      <c r="G2555">
        <v>1</v>
      </c>
      <c r="H2555">
        <v>0</v>
      </c>
      <c r="I2555">
        <v>0</v>
      </c>
      <c r="J2555">
        <v>76</v>
      </c>
      <c r="K2555">
        <v>12</v>
      </c>
      <c r="L2555">
        <v>1</v>
      </c>
      <c r="M2555">
        <v>2</v>
      </c>
      <c r="N2555">
        <v>4</v>
      </c>
      <c r="O2555">
        <v>4</v>
      </c>
      <c r="P2555">
        <v>0</v>
      </c>
      <c r="Q2555">
        <v>0</v>
      </c>
      <c r="R2555">
        <v>479</v>
      </c>
      <c r="S2555">
        <v>365</v>
      </c>
      <c r="T2555">
        <v>60</v>
      </c>
      <c r="U2555">
        <v>1</v>
      </c>
      <c r="V2555">
        <v>5</v>
      </c>
      <c r="W2555">
        <v>1133</v>
      </c>
      <c r="X2555">
        <v>565</v>
      </c>
      <c r="Y2555">
        <v>212</v>
      </c>
      <c r="Z2555">
        <v>8</v>
      </c>
      <c r="AA2555">
        <v>35</v>
      </c>
      <c r="AB2555">
        <v>975</v>
      </c>
      <c r="AC2555">
        <v>452</v>
      </c>
      <c r="AD2555">
        <v>325</v>
      </c>
      <c r="AE2555">
        <v>9</v>
      </c>
      <c r="AF2555">
        <v>17</v>
      </c>
      <c r="AG2555">
        <v>140</v>
      </c>
      <c r="AH2555">
        <v>51</v>
      </c>
      <c r="AI2555">
        <v>8</v>
      </c>
      <c r="AJ2555">
        <v>24</v>
      </c>
      <c r="AK2555">
        <v>14</v>
      </c>
      <c r="AL2555">
        <v>40</v>
      </c>
      <c r="AM2555">
        <v>30</v>
      </c>
      <c r="AN2555">
        <v>5</v>
      </c>
      <c r="AO2555">
        <v>1</v>
      </c>
      <c r="AP2555">
        <v>0</v>
      </c>
      <c r="AQ2555">
        <v>0</v>
      </c>
      <c r="AR2555">
        <v>0</v>
      </c>
      <c r="AS2555">
        <v>0</v>
      </c>
      <c r="AT2555">
        <v>0</v>
      </c>
      <c r="AU2555">
        <v>0</v>
      </c>
      <c r="AV2555">
        <v>0</v>
      </c>
      <c r="AW2555">
        <v>0</v>
      </c>
      <c r="AX2555">
        <v>0</v>
      </c>
      <c r="AY2555">
        <v>0</v>
      </c>
      <c r="AZ2555">
        <v>0</v>
      </c>
      <c r="BA2555">
        <v>0</v>
      </c>
      <c r="BB2555">
        <v>0</v>
      </c>
      <c r="BC2555">
        <v>0</v>
      </c>
      <c r="BD2555">
        <v>0</v>
      </c>
      <c r="BE2555">
        <v>0</v>
      </c>
      <c r="BF2555">
        <v>0</v>
      </c>
      <c r="BG2555" s="20">
        <v>1</v>
      </c>
      <c r="BH2555" s="20">
        <v>0</v>
      </c>
      <c r="BI2555" s="20">
        <v>93</v>
      </c>
      <c r="BJ2555" s="20">
        <v>4</v>
      </c>
      <c r="BK2555" s="20">
        <v>409</v>
      </c>
      <c r="BL2555" s="20">
        <v>831</v>
      </c>
      <c r="BM2555" s="20">
        <v>607</v>
      </c>
      <c r="BN2555" s="20">
        <v>87</v>
      </c>
      <c r="BO2555" s="20">
        <v>33</v>
      </c>
      <c r="BP2555" s="20">
        <v>4126</v>
      </c>
      <c r="BQ2555" s="20">
        <v>1266</v>
      </c>
      <c r="BR2555" s="20">
        <v>0</v>
      </c>
      <c r="BS2555" s="20">
        <v>365</v>
      </c>
      <c r="BT2555" s="20">
        <v>148</v>
      </c>
      <c r="BU2555" s="20">
        <v>1195</v>
      </c>
      <c r="BV2555" s="20">
        <v>2248</v>
      </c>
    </row>
    <row r="2556" spans="1:74" x14ac:dyDescent="0.25">
      <c r="A2556" s="20" t="s">
        <v>405</v>
      </c>
      <c r="B2556" s="20" t="s">
        <v>631</v>
      </c>
      <c r="C2556" s="20" t="s">
        <v>647</v>
      </c>
      <c r="D2556" s="1">
        <v>44577</v>
      </c>
      <c r="E2556">
        <v>112</v>
      </c>
      <c r="F2556">
        <v>1</v>
      </c>
      <c r="G2556">
        <v>1</v>
      </c>
      <c r="H2556">
        <v>0</v>
      </c>
      <c r="I2556">
        <v>0</v>
      </c>
      <c r="J2556">
        <v>76</v>
      </c>
      <c r="K2556">
        <v>12</v>
      </c>
      <c r="L2556">
        <v>1</v>
      </c>
      <c r="M2556">
        <v>2</v>
      </c>
      <c r="N2556">
        <v>4</v>
      </c>
      <c r="O2556">
        <v>4</v>
      </c>
      <c r="P2556">
        <v>0</v>
      </c>
      <c r="Q2556">
        <v>0</v>
      </c>
      <c r="R2556">
        <v>477</v>
      </c>
      <c r="S2556">
        <v>364</v>
      </c>
      <c r="T2556">
        <v>60</v>
      </c>
      <c r="U2556">
        <v>1</v>
      </c>
      <c r="V2556">
        <v>5</v>
      </c>
      <c r="W2556">
        <v>1130</v>
      </c>
      <c r="X2556">
        <v>581</v>
      </c>
      <c r="Y2556">
        <v>212</v>
      </c>
      <c r="Z2556">
        <v>9</v>
      </c>
      <c r="AA2556">
        <v>33</v>
      </c>
      <c r="AB2556">
        <v>973</v>
      </c>
      <c r="AC2556">
        <v>454</v>
      </c>
      <c r="AD2556">
        <v>322</v>
      </c>
      <c r="AE2556">
        <v>9</v>
      </c>
      <c r="AF2556">
        <v>17</v>
      </c>
      <c r="AG2556">
        <v>139</v>
      </c>
      <c r="AH2556">
        <v>50</v>
      </c>
      <c r="AI2556">
        <v>8</v>
      </c>
      <c r="AJ2556">
        <v>24</v>
      </c>
      <c r="AK2556">
        <v>14</v>
      </c>
      <c r="AL2556">
        <v>40</v>
      </c>
      <c r="AM2556">
        <v>30</v>
      </c>
      <c r="AN2556">
        <v>5</v>
      </c>
      <c r="AO2556">
        <v>1</v>
      </c>
      <c r="AP2556">
        <v>0</v>
      </c>
      <c r="AQ2556">
        <v>0</v>
      </c>
      <c r="AR2556">
        <v>0</v>
      </c>
      <c r="AS2556">
        <v>0</v>
      </c>
      <c r="AT2556">
        <v>0</v>
      </c>
      <c r="AU2556">
        <v>0</v>
      </c>
      <c r="AV2556">
        <v>0</v>
      </c>
      <c r="AW2556">
        <v>0</v>
      </c>
      <c r="AX2556">
        <v>0</v>
      </c>
      <c r="AY2556">
        <v>0</v>
      </c>
      <c r="AZ2556">
        <v>0</v>
      </c>
      <c r="BA2556">
        <v>0</v>
      </c>
      <c r="BB2556">
        <v>0</v>
      </c>
      <c r="BC2556">
        <v>0</v>
      </c>
      <c r="BD2556">
        <v>0</v>
      </c>
      <c r="BE2556">
        <v>0</v>
      </c>
      <c r="BF2556">
        <v>0</v>
      </c>
      <c r="BG2556" s="20">
        <v>1</v>
      </c>
      <c r="BH2556" s="20">
        <v>0</v>
      </c>
      <c r="BI2556" s="20">
        <v>93</v>
      </c>
      <c r="BJ2556" s="20">
        <v>4</v>
      </c>
      <c r="BK2556" s="20">
        <v>408</v>
      </c>
      <c r="BL2556" s="20">
        <v>833</v>
      </c>
      <c r="BM2556" s="20">
        <v>608</v>
      </c>
      <c r="BN2556" s="20">
        <v>87</v>
      </c>
      <c r="BO2556" s="20">
        <v>33</v>
      </c>
      <c r="BP2556" s="20">
        <v>4117</v>
      </c>
      <c r="BQ2556" s="20">
        <v>1312</v>
      </c>
      <c r="BR2556" s="20">
        <v>0</v>
      </c>
      <c r="BS2556" s="20">
        <v>362</v>
      </c>
      <c r="BT2556" s="20">
        <v>147</v>
      </c>
      <c r="BU2556" s="20">
        <v>1189</v>
      </c>
      <c r="BV2556" s="20">
        <v>2256</v>
      </c>
    </row>
    <row r="2557" spans="1:74" x14ac:dyDescent="0.25">
      <c r="A2557" s="20" t="s">
        <v>405</v>
      </c>
      <c r="B2557" s="20" t="s">
        <v>631</v>
      </c>
      <c r="C2557" s="20" t="s">
        <v>647</v>
      </c>
      <c r="D2557" s="1">
        <v>44584</v>
      </c>
      <c r="E2557">
        <v>112</v>
      </c>
      <c r="F2557">
        <v>1</v>
      </c>
      <c r="G2557">
        <v>1</v>
      </c>
      <c r="H2557">
        <v>0</v>
      </c>
      <c r="I2557">
        <v>0</v>
      </c>
      <c r="J2557">
        <v>77</v>
      </c>
      <c r="K2557">
        <v>12</v>
      </c>
      <c r="L2557">
        <v>1</v>
      </c>
      <c r="M2557">
        <v>2</v>
      </c>
      <c r="N2557">
        <v>4</v>
      </c>
      <c r="O2557">
        <v>4</v>
      </c>
      <c r="P2557">
        <v>0</v>
      </c>
      <c r="Q2557">
        <v>0</v>
      </c>
      <c r="R2557">
        <v>478</v>
      </c>
      <c r="S2557">
        <v>365</v>
      </c>
      <c r="T2557">
        <v>59</v>
      </c>
      <c r="U2557">
        <v>1</v>
      </c>
      <c r="V2557">
        <v>5</v>
      </c>
      <c r="W2557">
        <v>1132</v>
      </c>
      <c r="X2557">
        <v>587</v>
      </c>
      <c r="Y2557">
        <v>211</v>
      </c>
      <c r="Z2557">
        <v>9</v>
      </c>
      <c r="AA2557">
        <v>31</v>
      </c>
      <c r="AB2557">
        <v>971</v>
      </c>
      <c r="AC2557">
        <v>454</v>
      </c>
      <c r="AD2557">
        <v>322</v>
      </c>
      <c r="AE2557">
        <v>10</v>
      </c>
      <c r="AF2557">
        <v>17</v>
      </c>
      <c r="AG2557">
        <v>139</v>
      </c>
      <c r="AH2557">
        <v>50</v>
      </c>
      <c r="AI2557">
        <v>8</v>
      </c>
      <c r="AJ2557">
        <v>24</v>
      </c>
      <c r="AK2557">
        <v>14</v>
      </c>
      <c r="AL2557">
        <v>39</v>
      </c>
      <c r="AM2557">
        <v>29</v>
      </c>
      <c r="AN2557">
        <v>5</v>
      </c>
      <c r="AO2557">
        <v>1</v>
      </c>
      <c r="AP2557">
        <v>0</v>
      </c>
      <c r="AQ2557">
        <v>0</v>
      </c>
      <c r="AR2557">
        <v>0</v>
      </c>
      <c r="AS2557">
        <v>0</v>
      </c>
      <c r="AT2557">
        <v>0</v>
      </c>
      <c r="AU2557">
        <v>0</v>
      </c>
      <c r="AV2557">
        <v>0</v>
      </c>
      <c r="AW2557">
        <v>0</v>
      </c>
      <c r="AX2557">
        <v>0</v>
      </c>
      <c r="AY2557">
        <v>0</v>
      </c>
      <c r="AZ2557">
        <v>0</v>
      </c>
      <c r="BA2557">
        <v>0</v>
      </c>
      <c r="BB2557">
        <v>0</v>
      </c>
      <c r="BC2557">
        <v>0</v>
      </c>
      <c r="BD2557">
        <v>0</v>
      </c>
      <c r="BE2557">
        <v>0</v>
      </c>
      <c r="BF2557">
        <v>0</v>
      </c>
      <c r="BG2557" s="20">
        <v>1</v>
      </c>
      <c r="BH2557" s="20">
        <v>0</v>
      </c>
      <c r="BI2557" s="20">
        <v>94</v>
      </c>
      <c r="BJ2557" s="20">
        <v>4</v>
      </c>
      <c r="BK2557" s="20">
        <v>409</v>
      </c>
      <c r="BL2557" s="20">
        <v>836</v>
      </c>
      <c r="BM2557" s="20">
        <v>605</v>
      </c>
      <c r="BN2557" s="20">
        <v>87</v>
      </c>
      <c r="BO2557" s="20">
        <v>32</v>
      </c>
      <c r="BP2557" s="20">
        <v>4112</v>
      </c>
      <c r="BQ2557" s="20">
        <v>1328</v>
      </c>
      <c r="BR2557" s="20">
        <v>0</v>
      </c>
      <c r="BS2557" s="20">
        <v>362</v>
      </c>
      <c r="BT2557" s="20">
        <v>148</v>
      </c>
      <c r="BU2557" s="20">
        <v>1187</v>
      </c>
      <c r="BV2557" s="20">
        <v>2255</v>
      </c>
    </row>
    <row r="2558" spans="1:74" x14ac:dyDescent="0.25">
      <c r="A2558" s="20" t="s">
        <v>405</v>
      </c>
      <c r="B2558" s="20" t="s">
        <v>631</v>
      </c>
      <c r="C2558" s="20" t="s">
        <v>647</v>
      </c>
      <c r="D2558" s="1">
        <v>44591</v>
      </c>
      <c r="E2558">
        <v>113</v>
      </c>
      <c r="F2558">
        <v>1</v>
      </c>
      <c r="G2558">
        <v>1</v>
      </c>
      <c r="H2558">
        <v>0</v>
      </c>
      <c r="I2558">
        <v>0</v>
      </c>
      <c r="J2558">
        <v>78</v>
      </c>
      <c r="K2558">
        <v>12</v>
      </c>
      <c r="L2558">
        <v>1</v>
      </c>
      <c r="M2558">
        <v>2</v>
      </c>
      <c r="N2558">
        <v>4</v>
      </c>
      <c r="O2558">
        <v>4</v>
      </c>
      <c r="P2558">
        <v>0</v>
      </c>
      <c r="Q2558">
        <v>0</v>
      </c>
      <c r="R2558">
        <v>477</v>
      </c>
      <c r="S2558">
        <v>366</v>
      </c>
      <c r="T2558">
        <v>59</v>
      </c>
      <c r="U2558">
        <v>1</v>
      </c>
      <c r="V2558">
        <v>5</v>
      </c>
      <c r="W2558">
        <v>1125</v>
      </c>
      <c r="X2558">
        <v>593</v>
      </c>
      <c r="Y2558">
        <v>212</v>
      </c>
      <c r="Z2558">
        <v>8</v>
      </c>
      <c r="AA2558">
        <v>30</v>
      </c>
      <c r="AB2558">
        <v>970</v>
      </c>
      <c r="AC2558">
        <v>461</v>
      </c>
      <c r="AD2558">
        <v>319</v>
      </c>
      <c r="AE2558">
        <v>10</v>
      </c>
      <c r="AF2558">
        <v>17</v>
      </c>
      <c r="AG2558">
        <v>141</v>
      </c>
      <c r="AH2558">
        <v>52</v>
      </c>
      <c r="AI2558">
        <v>8</v>
      </c>
      <c r="AJ2558">
        <v>24</v>
      </c>
      <c r="AK2558">
        <v>14</v>
      </c>
      <c r="AL2558">
        <v>38</v>
      </c>
      <c r="AM2558">
        <v>28</v>
      </c>
      <c r="AN2558">
        <v>5</v>
      </c>
      <c r="AO2558">
        <v>1</v>
      </c>
      <c r="AP2558">
        <v>0</v>
      </c>
      <c r="AQ2558">
        <v>0</v>
      </c>
      <c r="AR2558">
        <v>0</v>
      </c>
      <c r="AS2558">
        <v>0</v>
      </c>
      <c r="AT2558">
        <v>0</v>
      </c>
      <c r="AU2558">
        <v>0</v>
      </c>
      <c r="AV2558">
        <v>0</v>
      </c>
      <c r="AW2558">
        <v>0</v>
      </c>
      <c r="AX2558">
        <v>0</v>
      </c>
      <c r="AY2558">
        <v>0</v>
      </c>
      <c r="AZ2558">
        <v>0</v>
      </c>
      <c r="BA2558">
        <v>0</v>
      </c>
      <c r="BB2558">
        <v>0</v>
      </c>
      <c r="BC2558">
        <v>0</v>
      </c>
      <c r="BD2558">
        <v>0</v>
      </c>
      <c r="BE2558">
        <v>0</v>
      </c>
      <c r="BF2558">
        <v>0</v>
      </c>
      <c r="BG2558" s="20">
        <v>1</v>
      </c>
      <c r="BH2558" s="20">
        <v>0</v>
      </c>
      <c r="BI2558" s="20">
        <v>96</v>
      </c>
      <c r="BJ2558" s="20">
        <v>4</v>
      </c>
      <c r="BK2558" s="20">
        <v>408</v>
      </c>
      <c r="BL2558" s="20">
        <v>831</v>
      </c>
      <c r="BM2558" s="20">
        <v>606</v>
      </c>
      <c r="BN2558" s="20">
        <v>89</v>
      </c>
      <c r="BO2558" s="20">
        <v>31</v>
      </c>
      <c r="BP2558" s="20">
        <v>4115</v>
      </c>
      <c r="BQ2558" s="20">
        <v>1361</v>
      </c>
      <c r="BR2558" s="20">
        <v>0</v>
      </c>
      <c r="BS2558" s="20">
        <v>359</v>
      </c>
      <c r="BT2558" s="20">
        <v>149</v>
      </c>
      <c r="BU2558" s="20">
        <v>1178</v>
      </c>
      <c r="BV2558" s="20">
        <v>2264</v>
      </c>
    </row>
    <row r="2559" spans="1:74" x14ac:dyDescent="0.25">
      <c r="A2559" s="20" t="s">
        <v>405</v>
      </c>
      <c r="B2559" s="20" t="s">
        <v>631</v>
      </c>
      <c r="C2559" s="20" t="s">
        <v>647</v>
      </c>
      <c r="D2559" s="1">
        <v>44599</v>
      </c>
      <c r="E2559">
        <v>113</v>
      </c>
      <c r="F2559">
        <v>1</v>
      </c>
      <c r="G2559">
        <v>1</v>
      </c>
      <c r="H2559">
        <v>0</v>
      </c>
      <c r="I2559">
        <v>0</v>
      </c>
      <c r="J2559">
        <v>78</v>
      </c>
      <c r="K2559">
        <v>12</v>
      </c>
      <c r="L2559">
        <v>1</v>
      </c>
      <c r="M2559">
        <v>2</v>
      </c>
      <c r="N2559">
        <v>4</v>
      </c>
      <c r="O2559">
        <v>4</v>
      </c>
      <c r="P2559">
        <v>0</v>
      </c>
      <c r="Q2559">
        <v>0</v>
      </c>
      <c r="R2559">
        <v>476</v>
      </c>
      <c r="S2559">
        <v>365</v>
      </c>
      <c r="T2559">
        <v>59</v>
      </c>
      <c r="U2559">
        <v>1</v>
      </c>
      <c r="V2559">
        <v>4</v>
      </c>
      <c r="W2559">
        <v>1123</v>
      </c>
      <c r="X2559">
        <v>598</v>
      </c>
      <c r="Y2559">
        <v>210</v>
      </c>
      <c r="Z2559">
        <v>9</v>
      </c>
      <c r="AA2559">
        <v>28</v>
      </c>
      <c r="AB2559">
        <v>974</v>
      </c>
      <c r="AC2559">
        <v>465</v>
      </c>
      <c r="AD2559">
        <v>318</v>
      </c>
      <c r="AE2559">
        <v>10</v>
      </c>
      <c r="AF2559">
        <v>19</v>
      </c>
      <c r="AG2559">
        <v>141</v>
      </c>
      <c r="AH2559">
        <v>52</v>
      </c>
      <c r="AI2559">
        <v>8</v>
      </c>
      <c r="AJ2559">
        <v>24</v>
      </c>
      <c r="AK2559">
        <v>14</v>
      </c>
      <c r="AL2559">
        <v>38</v>
      </c>
      <c r="AM2559">
        <v>28</v>
      </c>
      <c r="AN2559">
        <v>5</v>
      </c>
      <c r="AO2559">
        <v>1</v>
      </c>
      <c r="AP2559">
        <v>0</v>
      </c>
      <c r="AQ2559">
        <v>0</v>
      </c>
      <c r="AR2559">
        <v>0</v>
      </c>
      <c r="AS2559">
        <v>0</v>
      </c>
      <c r="AT2559">
        <v>0</v>
      </c>
      <c r="AU2559">
        <v>0</v>
      </c>
      <c r="AV2559">
        <v>0</v>
      </c>
      <c r="AW2559">
        <v>0</v>
      </c>
      <c r="AX2559">
        <v>0</v>
      </c>
      <c r="AY2559">
        <v>0</v>
      </c>
      <c r="AZ2559">
        <v>0</v>
      </c>
      <c r="BA2559">
        <v>0</v>
      </c>
      <c r="BB2559">
        <v>0</v>
      </c>
      <c r="BC2559">
        <v>0</v>
      </c>
      <c r="BD2559">
        <v>0</v>
      </c>
      <c r="BE2559">
        <v>0</v>
      </c>
      <c r="BF2559">
        <v>0</v>
      </c>
      <c r="BG2559" s="20">
        <v>1</v>
      </c>
      <c r="BH2559" s="20">
        <v>0</v>
      </c>
      <c r="BI2559" s="20">
        <v>96</v>
      </c>
      <c r="BJ2559" s="20">
        <v>4</v>
      </c>
      <c r="BK2559" s="20">
        <v>407</v>
      </c>
      <c r="BL2559" s="20">
        <v>833</v>
      </c>
      <c r="BM2559" s="20">
        <v>608</v>
      </c>
      <c r="BN2559" s="20">
        <v>90</v>
      </c>
      <c r="BO2559" s="20">
        <v>31</v>
      </c>
      <c r="BP2559" s="20">
        <v>4126</v>
      </c>
      <c r="BQ2559" s="20">
        <v>1379</v>
      </c>
      <c r="BR2559" s="20">
        <v>0</v>
      </c>
      <c r="BS2559" s="20">
        <v>359</v>
      </c>
      <c r="BT2559" s="20">
        <v>149</v>
      </c>
      <c r="BU2559" s="20">
        <v>1174</v>
      </c>
      <c r="BV2559" s="20">
        <v>2275</v>
      </c>
    </row>
    <row r="2560" spans="1:74" x14ac:dyDescent="0.25">
      <c r="A2560" s="20" t="s">
        <v>405</v>
      </c>
      <c r="B2560" s="20" t="s">
        <v>631</v>
      </c>
      <c r="C2560" s="20" t="s">
        <v>647</v>
      </c>
      <c r="D2560" s="1">
        <v>44606</v>
      </c>
      <c r="E2560">
        <v>111</v>
      </c>
      <c r="F2560">
        <v>1</v>
      </c>
      <c r="G2560">
        <v>1</v>
      </c>
      <c r="H2560">
        <v>0</v>
      </c>
      <c r="I2560">
        <v>0</v>
      </c>
      <c r="J2560">
        <v>76</v>
      </c>
      <c r="K2560">
        <v>12</v>
      </c>
      <c r="L2560">
        <v>1</v>
      </c>
      <c r="M2560">
        <v>2</v>
      </c>
      <c r="N2560">
        <v>4</v>
      </c>
      <c r="O2560">
        <v>4</v>
      </c>
      <c r="P2560">
        <v>0</v>
      </c>
      <c r="Q2560">
        <v>0</v>
      </c>
      <c r="R2560">
        <v>478</v>
      </c>
      <c r="S2560">
        <v>367</v>
      </c>
      <c r="T2560">
        <v>60</v>
      </c>
      <c r="U2560">
        <v>1</v>
      </c>
      <c r="V2560">
        <v>4</v>
      </c>
      <c r="W2560">
        <v>1127</v>
      </c>
      <c r="X2560">
        <v>601</v>
      </c>
      <c r="Y2560">
        <v>208</v>
      </c>
      <c r="Z2560">
        <v>9</v>
      </c>
      <c r="AA2560">
        <v>29</v>
      </c>
      <c r="AB2560">
        <v>973</v>
      </c>
      <c r="AC2560">
        <v>466</v>
      </c>
      <c r="AD2560">
        <v>317</v>
      </c>
      <c r="AE2560">
        <v>11</v>
      </c>
      <c r="AF2560">
        <v>20</v>
      </c>
      <c r="AG2560">
        <v>141</v>
      </c>
      <c r="AH2560">
        <v>52</v>
      </c>
      <c r="AI2560">
        <v>9</v>
      </c>
      <c r="AJ2560">
        <v>25</v>
      </c>
      <c r="AK2560">
        <v>13</v>
      </c>
      <c r="AL2560">
        <v>38</v>
      </c>
      <c r="AM2560">
        <v>29</v>
      </c>
      <c r="AN2560">
        <v>5</v>
      </c>
      <c r="AO2560">
        <v>1</v>
      </c>
      <c r="AP2560">
        <v>0</v>
      </c>
      <c r="AQ2560">
        <v>0</v>
      </c>
      <c r="AR2560">
        <v>0</v>
      </c>
      <c r="AS2560">
        <v>0</v>
      </c>
      <c r="AT2560">
        <v>0</v>
      </c>
      <c r="AU2560">
        <v>0</v>
      </c>
      <c r="AV2560">
        <v>0</v>
      </c>
      <c r="AW2560">
        <v>0</v>
      </c>
      <c r="AX2560">
        <v>0</v>
      </c>
      <c r="AY2560">
        <v>0</v>
      </c>
      <c r="AZ2560">
        <v>0</v>
      </c>
      <c r="BA2560">
        <v>0</v>
      </c>
      <c r="BB2560">
        <v>0</v>
      </c>
      <c r="BC2560">
        <v>0</v>
      </c>
      <c r="BD2560">
        <v>0</v>
      </c>
      <c r="BE2560">
        <v>0</v>
      </c>
      <c r="BF2560">
        <v>0</v>
      </c>
      <c r="BG2560" s="20">
        <v>1</v>
      </c>
      <c r="BH2560" s="20">
        <v>0</v>
      </c>
      <c r="BI2560" s="20">
        <v>94</v>
      </c>
      <c r="BJ2560" s="20">
        <v>4</v>
      </c>
      <c r="BK2560" s="20">
        <v>408</v>
      </c>
      <c r="BL2560" s="20">
        <v>839</v>
      </c>
      <c r="BM2560" s="20">
        <v>607</v>
      </c>
      <c r="BN2560" s="20">
        <v>89</v>
      </c>
      <c r="BO2560" s="20">
        <v>31</v>
      </c>
      <c r="BP2560" s="20">
        <v>4117</v>
      </c>
      <c r="BQ2560" s="20">
        <v>1391</v>
      </c>
      <c r="BR2560" s="20">
        <v>0</v>
      </c>
      <c r="BS2560" s="20">
        <v>358</v>
      </c>
      <c r="BT2560" s="20">
        <v>150</v>
      </c>
      <c r="BU2560" s="20">
        <v>1168</v>
      </c>
      <c r="BV2560" s="20">
        <v>2276</v>
      </c>
    </row>
    <row r="2561" spans="1:74" x14ac:dyDescent="0.25">
      <c r="A2561" s="20" t="s">
        <v>405</v>
      </c>
      <c r="B2561" s="20" t="s">
        <v>470</v>
      </c>
      <c r="C2561" s="20" t="s">
        <v>471</v>
      </c>
      <c r="D2561" s="1">
        <v>44493</v>
      </c>
      <c r="E2561">
        <v>37</v>
      </c>
      <c r="F2561">
        <v>1</v>
      </c>
      <c r="G2561">
        <v>0</v>
      </c>
      <c r="H2561">
        <v>1</v>
      </c>
      <c r="I2561">
        <v>0</v>
      </c>
      <c r="J2561">
        <v>3</v>
      </c>
      <c r="K2561">
        <v>1</v>
      </c>
      <c r="L2561">
        <v>1</v>
      </c>
      <c r="M2561">
        <v>2</v>
      </c>
      <c r="N2561">
        <v>1</v>
      </c>
      <c r="O2561">
        <v>0</v>
      </c>
      <c r="P2561">
        <v>0</v>
      </c>
      <c r="Q2561">
        <v>0</v>
      </c>
      <c r="R2561">
        <v>118</v>
      </c>
      <c r="S2561">
        <v>0</v>
      </c>
      <c r="T2561">
        <v>28</v>
      </c>
      <c r="U2561">
        <v>1</v>
      </c>
      <c r="V2561">
        <v>2</v>
      </c>
      <c r="W2561">
        <v>835</v>
      </c>
      <c r="X2561">
        <v>0</v>
      </c>
      <c r="Y2561">
        <v>33</v>
      </c>
      <c r="Z2561">
        <v>64</v>
      </c>
      <c r="AA2561">
        <v>22</v>
      </c>
      <c r="AB2561">
        <v>370</v>
      </c>
      <c r="AC2561">
        <v>11</v>
      </c>
      <c r="AD2561">
        <v>8</v>
      </c>
      <c r="AE2561">
        <v>65</v>
      </c>
      <c r="AF2561">
        <v>23</v>
      </c>
      <c r="AG2561">
        <v>71</v>
      </c>
      <c r="AH2561">
        <v>0</v>
      </c>
      <c r="AI2561">
        <v>1</v>
      </c>
      <c r="AJ2561">
        <v>6</v>
      </c>
      <c r="AK2561">
        <v>5</v>
      </c>
      <c r="AL2561">
        <v>13</v>
      </c>
      <c r="AM2561">
        <v>0</v>
      </c>
      <c r="AN2561">
        <v>1</v>
      </c>
      <c r="AO2561">
        <v>1</v>
      </c>
      <c r="AP2561">
        <v>0</v>
      </c>
      <c r="AQ2561">
        <v>0</v>
      </c>
      <c r="AR2561">
        <v>0</v>
      </c>
      <c r="AS2561">
        <v>0</v>
      </c>
      <c r="AT2561">
        <v>0</v>
      </c>
      <c r="AU2561">
        <v>0</v>
      </c>
      <c r="AV2561">
        <v>0</v>
      </c>
      <c r="AW2561">
        <v>0</v>
      </c>
      <c r="AX2561">
        <v>0</v>
      </c>
      <c r="AY2561">
        <v>0</v>
      </c>
      <c r="AZ2561">
        <v>0</v>
      </c>
      <c r="BA2561">
        <v>0</v>
      </c>
      <c r="BB2561">
        <v>11</v>
      </c>
      <c r="BC2561">
        <v>30</v>
      </c>
      <c r="BD2561">
        <v>0</v>
      </c>
      <c r="BE2561">
        <v>4</v>
      </c>
      <c r="BF2561">
        <v>1</v>
      </c>
      <c r="BG2561" s="20"/>
      <c r="BH2561" s="20"/>
      <c r="BI2561" s="20"/>
      <c r="BJ2561" s="20"/>
      <c r="BK2561" s="20"/>
      <c r="BL2561" s="20"/>
      <c r="BM2561" s="20"/>
      <c r="BN2561" s="20"/>
      <c r="BO2561" s="20"/>
      <c r="BP2561" s="20"/>
      <c r="BQ2561" s="20"/>
      <c r="BR2561" s="20"/>
      <c r="BS2561" s="20"/>
      <c r="BT2561" s="20"/>
      <c r="BU2561" s="20"/>
      <c r="BV2561" s="20"/>
    </row>
    <row r="2562" spans="1:74" x14ac:dyDescent="0.25">
      <c r="A2562" s="20" t="s">
        <v>405</v>
      </c>
      <c r="B2562" s="20" t="s">
        <v>470</v>
      </c>
      <c r="C2562" s="20" t="s">
        <v>471</v>
      </c>
      <c r="D2562" s="1">
        <v>44500</v>
      </c>
      <c r="E2562">
        <v>35</v>
      </c>
      <c r="F2562">
        <v>1</v>
      </c>
      <c r="G2562">
        <v>0</v>
      </c>
      <c r="H2562">
        <v>1</v>
      </c>
      <c r="I2562">
        <v>0</v>
      </c>
      <c r="J2562">
        <v>6</v>
      </c>
      <c r="K2562">
        <v>1</v>
      </c>
      <c r="L2562">
        <v>1</v>
      </c>
      <c r="M2562">
        <v>2</v>
      </c>
      <c r="N2562">
        <v>1</v>
      </c>
      <c r="O2562">
        <v>0</v>
      </c>
      <c r="P2562">
        <v>0</v>
      </c>
      <c r="Q2562">
        <v>0</v>
      </c>
      <c r="R2562">
        <v>118</v>
      </c>
      <c r="S2562">
        <v>0</v>
      </c>
      <c r="T2562">
        <v>34</v>
      </c>
      <c r="U2562">
        <v>1</v>
      </c>
      <c r="V2562">
        <v>3</v>
      </c>
      <c r="W2562">
        <v>830</v>
      </c>
      <c r="X2562">
        <v>0</v>
      </c>
      <c r="Y2562">
        <v>43</v>
      </c>
      <c r="Z2562">
        <v>61</v>
      </c>
      <c r="AA2562">
        <v>22</v>
      </c>
      <c r="AB2562">
        <v>369</v>
      </c>
      <c r="AC2562">
        <v>16</v>
      </c>
      <c r="AD2562">
        <v>8</v>
      </c>
      <c r="AE2562">
        <v>65</v>
      </c>
      <c r="AF2562">
        <v>23</v>
      </c>
      <c r="AG2562">
        <v>71</v>
      </c>
      <c r="AH2562">
        <v>0</v>
      </c>
      <c r="AI2562">
        <v>1</v>
      </c>
      <c r="AJ2562">
        <v>6</v>
      </c>
      <c r="AK2562">
        <v>5</v>
      </c>
      <c r="AL2562">
        <v>13</v>
      </c>
      <c r="AM2562">
        <v>0</v>
      </c>
      <c r="AN2562">
        <v>1</v>
      </c>
      <c r="AO2562">
        <v>1</v>
      </c>
      <c r="AP2562">
        <v>0</v>
      </c>
      <c r="AQ2562">
        <v>0</v>
      </c>
      <c r="AR2562">
        <v>0</v>
      </c>
      <c r="AS2562">
        <v>0</v>
      </c>
      <c r="AT2562">
        <v>0</v>
      </c>
      <c r="AU2562">
        <v>0</v>
      </c>
      <c r="AV2562">
        <v>0</v>
      </c>
      <c r="AW2562">
        <v>0</v>
      </c>
      <c r="AX2562">
        <v>0</v>
      </c>
      <c r="AY2562">
        <v>0</v>
      </c>
      <c r="AZ2562">
        <v>0</v>
      </c>
      <c r="BA2562">
        <v>0</v>
      </c>
      <c r="BB2562">
        <v>11</v>
      </c>
      <c r="BC2562">
        <v>30</v>
      </c>
      <c r="BD2562">
        <v>0</v>
      </c>
      <c r="BE2562">
        <v>4</v>
      </c>
      <c r="BF2562">
        <v>1</v>
      </c>
      <c r="BG2562" s="20"/>
      <c r="BH2562" s="20"/>
      <c r="BI2562" s="20"/>
      <c r="BJ2562" s="20"/>
      <c r="BK2562" s="20"/>
      <c r="BL2562" s="20"/>
      <c r="BM2562" s="20"/>
      <c r="BN2562" s="20"/>
      <c r="BO2562" s="20"/>
      <c r="BP2562" s="20"/>
      <c r="BQ2562" s="20"/>
      <c r="BR2562" s="20"/>
      <c r="BS2562" s="20"/>
      <c r="BT2562" s="20"/>
      <c r="BU2562" s="20"/>
      <c r="BV2562" s="20"/>
    </row>
    <row r="2563" spans="1:74" x14ac:dyDescent="0.25">
      <c r="A2563" s="20" t="s">
        <v>405</v>
      </c>
      <c r="B2563" s="20" t="s">
        <v>470</v>
      </c>
      <c r="C2563" s="20" t="s">
        <v>471</v>
      </c>
      <c r="D2563" s="1">
        <v>44507</v>
      </c>
      <c r="E2563">
        <v>35</v>
      </c>
      <c r="F2563">
        <v>1</v>
      </c>
      <c r="G2563">
        <v>0</v>
      </c>
      <c r="H2563">
        <v>1</v>
      </c>
      <c r="I2563">
        <v>0</v>
      </c>
      <c r="J2563">
        <v>8</v>
      </c>
      <c r="K2563">
        <v>1</v>
      </c>
      <c r="L2563">
        <v>1</v>
      </c>
      <c r="M2563">
        <v>2</v>
      </c>
      <c r="N2563">
        <v>1</v>
      </c>
      <c r="O2563">
        <v>0</v>
      </c>
      <c r="P2563">
        <v>0</v>
      </c>
      <c r="Q2563">
        <v>0</v>
      </c>
      <c r="R2563">
        <v>120</v>
      </c>
      <c r="S2563">
        <v>40</v>
      </c>
      <c r="T2563">
        <v>11</v>
      </c>
      <c r="U2563">
        <v>1</v>
      </c>
      <c r="V2563">
        <v>2</v>
      </c>
      <c r="W2563">
        <v>833</v>
      </c>
      <c r="X2563">
        <v>58</v>
      </c>
      <c r="Y2563">
        <v>30</v>
      </c>
      <c r="Z2563">
        <v>60</v>
      </c>
      <c r="AA2563">
        <v>24</v>
      </c>
      <c r="AB2563">
        <v>368</v>
      </c>
      <c r="AC2563">
        <v>17</v>
      </c>
      <c r="AD2563">
        <v>8</v>
      </c>
      <c r="AE2563">
        <v>65</v>
      </c>
      <c r="AF2563">
        <v>23</v>
      </c>
      <c r="AG2563">
        <v>71</v>
      </c>
      <c r="AH2563">
        <v>2</v>
      </c>
      <c r="AI2563">
        <v>4</v>
      </c>
      <c r="AJ2563">
        <v>6</v>
      </c>
      <c r="AK2563">
        <v>5</v>
      </c>
      <c r="AL2563">
        <v>13</v>
      </c>
      <c r="AM2563">
        <v>1</v>
      </c>
      <c r="AN2563">
        <v>1</v>
      </c>
      <c r="AO2563">
        <v>1</v>
      </c>
      <c r="AP2563">
        <v>0</v>
      </c>
      <c r="AQ2563">
        <v>0</v>
      </c>
      <c r="AR2563">
        <v>0</v>
      </c>
      <c r="AS2563">
        <v>0</v>
      </c>
      <c r="AT2563">
        <v>0</v>
      </c>
      <c r="AU2563">
        <v>0</v>
      </c>
      <c r="AV2563">
        <v>0</v>
      </c>
      <c r="AW2563">
        <v>0</v>
      </c>
      <c r="AX2563">
        <v>0</v>
      </c>
      <c r="AY2563">
        <v>0</v>
      </c>
      <c r="AZ2563">
        <v>0</v>
      </c>
      <c r="BA2563">
        <v>0</v>
      </c>
      <c r="BB2563">
        <v>0</v>
      </c>
      <c r="BC2563">
        <v>0</v>
      </c>
      <c r="BD2563">
        <v>0</v>
      </c>
      <c r="BE2563">
        <v>0</v>
      </c>
      <c r="BF2563">
        <v>0</v>
      </c>
      <c r="BG2563" s="20">
        <v>1</v>
      </c>
      <c r="BH2563" s="20">
        <v>1</v>
      </c>
      <c r="BI2563" s="20">
        <v>28</v>
      </c>
      <c r="BJ2563" s="20">
        <v>1</v>
      </c>
      <c r="BK2563" s="20">
        <v>97</v>
      </c>
      <c r="BL2563" s="20">
        <v>677</v>
      </c>
      <c r="BM2563" s="20">
        <v>257</v>
      </c>
      <c r="BN2563" s="20">
        <v>51</v>
      </c>
      <c r="BO2563" s="20">
        <v>11</v>
      </c>
      <c r="BP2563" s="20"/>
      <c r="BQ2563" s="20"/>
      <c r="BR2563" s="20"/>
      <c r="BS2563" s="20"/>
      <c r="BT2563" s="20"/>
      <c r="BU2563" s="20"/>
      <c r="BV2563" s="20"/>
    </row>
    <row r="2564" spans="1:74" x14ac:dyDescent="0.25">
      <c r="A2564" s="20" t="s">
        <v>405</v>
      </c>
      <c r="B2564" s="20" t="s">
        <v>470</v>
      </c>
      <c r="C2564" s="20" t="s">
        <v>471</v>
      </c>
      <c r="D2564" s="1">
        <v>44514</v>
      </c>
      <c r="E2564">
        <v>35</v>
      </c>
      <c r="F2564">
        <v>1</v>
      </c>
      <c r="G2564">
        <v>0</v>
      </c>
      <c r="H2564">
        <v>1</v>
      </c>
      <c r="I2564">
        <v>0</v>
      </c>
      <c r="J2564">
        <v>10</v>
      </c>
      <c r="K2564">
        <v>1</v>
      </c>
      <c r="L2564">
        <v>1</v>
      </c>
      <c r="M2564">
        <v>2</v>
      </c>
      <c r="N2564">
        <v>1</v>
      </c>
      <c r="O2564">
        <v>0</v>
      </c>
      <c r="P2564">
        <v>0</v>
      </c>
      <c r="Q2564">
        <v>0</v>
      </c>
      <c r="R2564">
        <v>120</v>
      </c>
      <c r="S2564">
        <v>45</v>
      </c>
      <c r="T2564">
        <v>11</v>
      </c>
      <c r="U2564">
        <v>1</v>
      </c>
      <c r="V2564">
        <v>2</v>
      </c>
      <c r="W2564">
        <v>827</v>
      </c>
      <c r="X2564">
        <v>93</v>
      </c>
      <c r="Y2564">
        <v>30</v>
      </c>
      <c r="Z2564">
        <v>58</v>
      </c>
      <c r="AA2564">
        <v>24</v>
      </c>
      <c r="AB2564">
        <v>363</v>
      </c>
      <c r="AC2564">
        <v>20</v>
      </c>
      <c r="AD2564">
        <v>8</v>
      </c>
      <c r="AE2564">
        <v>63</v>
      </c>
      <c r="AF2564">
        <v>21</v>
      </c>
      <c r="AG2564">
        <v>72</v>
      </c>
      <c r="AH2564">
        <v>4</v>
      </c>
      <c r="AI2564">
        <v>3</v>
      </c>
      <c r="AJ2564">
        <v>6</v>
      </c>
      <c r="AK2564">
        <v>5</v>
      </c>
      <c r="AL2564">
        <v>13</v>
      </c>
      <c r="AM2564">
        <v>4</v>
      </c>
      <c r="AN2564">
        <v>1</v>
      </c>
      <c r="AO2564">
        <v>1</v>
      </c>
      <c r="AP2564">
        <v>0</v>
      </c>
      <c r="AQ2564">
        <v>0</v>
      </c>
      <c r="AR2564">
        <v>0</v>
      </c>
      <c r="AS2564">
        <v>0</v>
      </c>
      <c r="AT2564">
        <v>0</v>
      </c>
      <c r="AU2564">
        <v>0</v>
      </c>
      <c r="AV2564">
        <v>0</v>
      </c>
      <c r="AW2564">
        <v>0</v>
      </c>
      <c r="AX2564">
        <v>0</v>
      </c>
      <c r="AY2564">
        <v>0</v>
      </c>
      <c r="AZ2564">
        <v>0</v>
      </c>
      <c r="BA2564">
        <v>0</v>
      </c>
      <c r="BB2564">
        <v>0</v>
      </c>
      <c r="BC2564">
        <v>0</v>
      </c>
      <c r="BD2564">
        <v>0</v>
      </c>
      <c r="BE2564">
        <v>0</v>
      </c>
      <c r="BF2564">
        <v>0</v>
      </c>
      <c r="BG2564" s="20">
        <v>1</v>
      </c>
      <c r="BH2564" s="20">
        <v>1</v>
      </c>
      <c r="BI2564" s="20">
        <v>28</v>
      </c>
      <c r="BJ2564" s="20">
        <v>1</v>
      </c>
      <c r="BK2564" s="20">
        <v>98</v>
      </c>
      <c r="BL2564" s="20">
        <v>673</v>
      </c>
      <c r="BM2564" s="20">
        <v>256</v>
      </c>
      <c r="BN2564" s="20">
        <v>52</v>
      </c>
      <c r="BO2564" s="20">
        <v>11</v>
      </c>
      <c r="BP2564" s="20"/>
      <c r="BQ2564" s="20"/>
      <c r="BR2564" s="20"/>
      <c r="BS2564" s="20"/>
      <c r="BT2564" s="20"/>
      <c r="BU2564" s="20"/>
      <c r="BV2564" s="20"/>
    </row>
    <row r="2565" spans="1:74" x14ac:dyDescent="0.25">
      <c r="A2565" s="20" t="s">
        <v>405</v>
      </c>
      <c r="B2565" s="20" t="s">
        <v>470</v>
      </c>
      <c r="C2565" s="20" t="s">
        <v>471</v>
      </c>
      <c r="D2565" s="1">
        <v>44521</v>
      </c>
      <c r="E2565">
        <v>35</v>
      </c>
      <c r="F2565">
        <v>1</v>
      </c>
      <c r="G2565">
        <v>0</v>
      </c>
      <c r="H2565">
        <v>1</v>
      </c>
      <c r="I2565">
        <v>0</v>
      </c>
      <c r="J2565">
        <v>10</v>
      </c>
      <c r="K2565">
        <v>1</v>
      </c>
      <c r="L2565">
        <v>1</v>
      </c>
      <c r="M2565">
        <v>2</v>
      </c>
      <c r="N2565">
        <v>1</v>
      </c>
      <c r="O2565">
        <v>0</v>
      </c>
      <c r="P2565">
        <v>0</v>
      </c>
      <c r="Q2565">
        <v>0</v>
      </c>
      <c r="R2565">
        <v>122</v>
      </c>
      <c r="S2565">
        <v>50</v>
      </c>
      <c r="T2565">
        <v>11</v>
      </c>
      <c r="U2565">
        <v>1</v>
      </c>
      <c r="V2565">
        <v>3</v>
      </c>
      <c r="W2565">
        <v>829</v>
      </c>
      <c r="X2565">
        <v>117</v>
      </c>
      <c r="Y2565">
        <v>28</v>
      </c>
      <c r="Z2565">
        <v>60</v>
      </c>
      <c r="AA2565">
        <v>23</v>
      </c>
      <c r="AB2565">
        <v>364</v>
      </c>
      <c r="AC2565">
        <v>29</v>
      </c>
      <c r="AD2565">
        <v>8</v>
      </c>
      <c r="AE2565">
        <v>64</v>
      </c>
      <c r="AF2565">
        <v>20</v>
      </c>
      <c r="AG2565">
        <v>72</v>
      </c>
      <c r="AH2565">
        <v>5</v>
      </c>
      <c r="AI2565">
        <v>3</v>
      </c>
      <c r="AJ2565">
        <v>6</v>
      </c>
      <c r="AK2565">
        <v>5</v>
      </c>
      <c r="AL2565">
        <v>13</v>
      </c>
      <c r="AM2565">
        <v>4</v>
      </c>
      <c r="AN2565">
        <v>1</v>
      </c>
      <c r="AO2565">
        <v>1</v>
      </c>
      <c r="AP2565">
        <v>0</v>
      </c>
      <c r="AQ2565">
        <v>0</v>
      </c>
      <c r="AR2565">
        <v>0</v>
      </c>
      <c r="AS2565">
        <v>0</v>
      </c>
      <c r="AT2565">
        <v>0</v>
      </c>
      <c r="AU2565">
        <v>0</v>
      </c>
      <c r="AV2565">
        <v>0</v>
      </c>
      <c r="AW2565">
        <v>0</v>
      </c>
      <c r="AX2565">
        <v>0</v>
      </c>
      <c r="AY2565">
        <v>0</v>
      </c>
      <c r="AZ2565">
        <v>0</v>
      </c>
      <c r="BA2565">
        <v>0</v>
      </c>
      <c r="BB2565">
        <v>0</v>
      </c>
      <c r="BC2565">
        <v>0</v>
      </c>
      <c r="BD2565">
        <v>0</v>
      </c>
      <c r="BE2565">
        <v>0</v>
      </c>
      <c r="BF2565">
        <v>0</v>
      </c>
      <c r="BG2565" s="20">
        <v>1</v>
      </c>
      <c r="BH2565" s="20">
        <v>1</v>
      </c>
      <c r="BI2565" s="20">
        <v>28</v>
      </c>
      <c r="BJ2565" s="20">
        <v>1</v>
      </c>
      <c r="BK2565" s="20">
        <v>99</v>
      </c>
      <c r="BL2565" s="20">
        <v>677</v>
      </c>
      <c r="BM2565" s="20">
        <v>257</v>
      </c>
      <c r="BN2565" s="20">
        <v>52</v>
      </c>
      <c r="BO2565" s="20">
        <v>11</v>
      </c>
      <c r="BP2565" s="20"/>
      <c r="BQ2565" s="20"/>
      <c r="BR2565" s="20"/>
      <c r="BS2565" s="20"/>
      <c r="BT2565" s="20"/>
      <c r="BU2565" s="20"/>
      <c r="BV2565" s="20"/>
    </row>
    <row r="2566" spans="1:74" x14ac:dyDescent="0.25">
      <c r="A2566" s="20" t="s">
        <v>405</v>
      </c>
      <c r="B2566" s="20" t="s">
        <v>470</v>
      </c>
      <c r="C2566" s="20" t="s">
        <v>471</v>
      </c>
      <c r="D2566" s="1">
        <v>44528</v>
      </c>
      <c r="E2566">
        <v>35</v>
      </c>
      <c r="F2566">
        <v>1</v>
      </c>
      <c r="G2566">
        <v>0</v>
      </c>
      <c r="H2566">
        <v>1</v>
      </c>
      <c r="I2566">
        <v>1</v>
      </c>
      <c r="J2566">
        <v>11</v>
      </c>
      <c r="K2566">
        <v>1</v>
      </c>
      <c r="L2566">
        <v>1</v>
      </c>
      <c r="M2566">
        <v>2</v>
      </c>
      <c r="N2566">
        <v>1</v>
      </c>
      <c r="O2566">
        <v>1</v>
      </c>
      <c r="P2566">
        <v>0</v>
      </c>
      <c r="Q2566">
        <v>0</v>
      </c>
      <c r="R2566">
        <v>123</v>
      </c>
      <c r="S2566">
        <v>56</v>
      </c>
      <c r="T2566">
        <v>10</v>
      </c>
      <c r="U2566">
        <v>1</v>
      </c>
      <c r="V2566">
        <v>2</v>
      </c>
      <c r="W2566">
        <v>836</v>
      </c>
      <c r="X2566">
        <v>200</v>
      </c>
      <c r="Y2566">
        <v>28</v>
      </c>
      <c r="Z2566">
        <v>61</v>
      </c>
      <c r="AA2566">
        <v>22</v>
      </c>
      <c r="AB2566">
        <v>364</v>
      </c>
      <c r="AC2566">
        <v>63</v>
      </c>
      <c r="AD2566">
        <v>8</v>
      </c>
      <c r="AE2566">
        <v>63</v>
      </c>
      <c r="AF2566">
        <v>20</v>
      </c>
      <c r="AG2566">
        <v>72</v>
      </c>
      <c r="AH2566">
        <v>8</v>
      </c>
      <c r="AI2566">
        <v>2</v>
      </c>
      <c r="AJ2566">
        <v>7</v>
      </c>
      <c r="AK2566">
        <v>6</v>
      </c>
      <c r="AL2566">
        <v>13</v>
      </c>
      <c r="AM2566">
        <v>6</v>
      </c>
      <c r="AN2566">
        <v>1</v>
      </c>
      <c r="AO2566">
        <v>1</v>
      </c>
      <c r="AP2566">
        <v>0</v>
      </c>
      <c r="AQ2566">
        <v>0</v>
      </c>
      <c r="AR2566">
        <v>0</v>
      </c>
      <c r="AS2566">
        <v>0</v>
      </c>
      <c r="AT2566">
        <v>0</v>
      </c>
      <c r="AU2566">
        <v>0</v>
      </c>
      <c r="AV2566">
        <v>0</v>
      </c>
      <c r="AW2566">
        <v>0</v>
      </c>
      <c r="AX2566">
        <v>0</v>
      </c>
      <c r="AY2566">
        <v>0</v>
      </c>
      <c r="AZ2566">
        <v>0</v>
      </c>
      <c r="BA2566">
        <v>0</v>
      </c>
      <c r="BB2566">
        <v>0</v>
      </c>
      <c r="BC2566">
        <v>0</v>
      </c>
      <c r="BD2566">
        <v>0</v>
      </c>
      <c r="BE2566">
        <v>0</v>
      </c>
      <c r="BF2566">
        <v>0</v>
      </c>
      <c r="BG2566" s="20">
        <v>1</v>
      </c>
      <c r="BH2566" s="20">
        <v>1</v>
      </c>
      <c r="BI2566" s="20">
        <v>28</v>
      </c>
      <c r="BJ2566" s="20">
        <v>1</v>
      </c>
      <c r="BK2566" s="20">
        <v>101</v>
      </c>
      <c r="BL2566" s="20">
        <v>687</v>
      </c>
      <c r="BM2566" s="20">
        <v>260</v>
      </c>
      <c r="BN2566" s="20">
        <v>51</v>
      </c>
      <c r="BO2566" s="20">
        <v>11</v>
      </c>
      <c r="BP2566" s="20"/>
      <c r="BQ2566" s="20"/>
      <c r="BR2566" s="20"/>
      <c r="BS2566" s="20"/>
      <c r="BT2566" s="20"/>
      <c r="BU2566" s="20"/>
      <c r="BV2566" s="20"/>
    </row>
    <row r="2567" spans="1:74" x14ac:dyDescent="0.25">
      <c r="A2567" s="20" t="s">
        <v>405</v>
      </c>
      <c r="B2567" s="20" t="s">
        <v>470</v>
      </c>
      <c r="C2567" s="20" t="s">
        <v>471</v>
      </c>
      <c r="D2567" s="1">
        <v>44535</v>
      </c>
      <c r="E2567">
        <v>35</v>
      </c>
      <c r="F2567">
        <v>1</v>
      </c>
      <c r="G2567">
        <v>0</v>
      </c>
      <c r="H2567">
        <v>1</v>
      </c>
      <c r="I2567">
        <v>1</v>
      </c>
      <c r="J2567">
        <v>14</v>
      </c>
      <c r="K2567">
        <v>1</v>
      </c>
      <c r="L2567">
        <v>2</v>
      </c>
      <c r="M2567">
        <v>1</v>
      </c>
      <c r="N2567">
        <v>1</v>
      </c>
      <c r="O2567">
        <v>1</v>
      </c>
      <c r="P2567">
        <v>0</v>
      </c>
      <c r="Q2567">
        <v>0</v>
      </c>
      <c r="R2567">
        <v>124</v>
      </c>
      <c r="S2567">
        <v>61</v>
      </c>
      <c r="T2567">
        <v>10</v>
      </c>
      <c r="U2567">
        <v>2</v>
      </c>
      <c r="V2567">
        <v>2</v>
      </c>
      <c r="W2567">
        <v>837</v>
      </c>
      <c r="X2567">
        <v>274</v>
      </c>
      <c r="Y2567">
        <v>28</v>
      </c>
      <c r="Z2567">
        <v>62</v>
      </c>
      <c r="AA2567">
        <v>20</v>
      </c>
      <c r="AB2567">
        <v>364</v>
      </c>
      <c r="AC2567">
        <v>88</v>
      </c>
      <c r="AD2567">
        <v>8</v>
      </c>
      <c r="AE2567">
        <v>62</v>
      </c>
      <c r="AF2567">
        <v>21</v>
      </c>
      <c r="AG2567">
        <v>72</v>
      </c>
      <c r="AH2567">
        <v>13</v>
      </c>
      <c r="AI2567">
        <v>2</v>
      </c>
      <c r="AJ2567">
        <v>7</v>
      </c>
      <c r="AK2567">
        <v>6</v>
      </c>
      <c r="AL2567">
        <v>12</v>
      </c>
      <c r="AM2567">
        <v>6</v>
      </c>
      <c r="AN2567">
        <v>1</v>
      </c>
      <c r="AO2567">
        <v>1</v>
      </c>
      <c r="AP2567">
        <v>0</v>
      </c>
      <c r="AQ2567">
        <v>0</v>
      </c>
      <c r="AR2567">
        <v>0</v>
      </c>
      <c r="AS2567">
        <v>0</v>
      </c>
      <c r="AT2567">
        <v>0</v>
      </c>
      <c r="AU2567">
        <v>0</v>
      </c>
      <c r="AV2567">
        <v>0</v>
      </c>
      <c r="AW2567">
        <v>0</v>
      </c>
      <c r="AX2567">
        <v>0</v>
      </c>
      <c r="AY2567">
        <v>0</v>
      </c>
      <c r="AZ2567">
        <v>0</v>
      </c>
      <c r="BA2567">
        <v>0</v>
      </c>
      <c r="BB2567">
        <v>0</v>
      </c>
      <c r="BC2567">
        <v>0</v>
      </c>
      <c r="BD2567">
        <v>0</v>
      </c>
      <c r="BE2567">
        <v>0</v>
      </c>
      <c r="BF2567">
        <v>0</v>
      </c>
      <c r="BG2567" s="20">
        <v>1</v>
      </c>
      <c r="BH2567" s="20">
        <v>1</v>
      </c>
      <c r="BI2567" s="20">
        <v>30</v>
      </c>
      <c r="BJ2567" s="20">
        <v>1</v>
      </c>
      <c r="BK2567" s="20">
        <v>101</v>
      </c>
      <c r="BL2567" s="20">
        <v>690</v>
      </c>
      <c r="BM2567" s="20">
        <v>260</v>
      </c>
      <c r="BN2567" s="20">
        <v>51</v>
      </c>
      <c r="BO2567" s="20">
        <v>10</v>
      </c>
      <c r="BP2567" s="20"/>
      <c r="BQ2567" s="20"/>
      <c r="BR2567" s="20"/>
      <c r="BS2567" s="20"/>
      <c r="BT2567" s="20"/>
      <c r="BU2567" s="20"/>
      <c r="BV2567" s="20"/>
    </row>
    <row r="2568" spans="1:74" x14ac:dyDescent="0.25">
      <c r="A2568" s="20" t="s">
        <v>405</v>
      </c>
      <c r="B2568" s="20" t="s">
        <v>470</v>
      </c>
      <c r="C2568" s="20" t="s">
        <v>471</v>
      </c>
      <c r="D2568" s="1">
        <v>44542</v>
      </c>
      <c r="E2568">
        <v>35</v>
      </c>
      <c r="F2568">
        <v>1</v>
      </c>
      <c r="G2568">
        <v>0</v>
      </c>
      <c r="H2568">
        <v>1</v>
      </c>
      <c r="I2568">
        <v>1</v>
      </c>
      <c r="J2568">
        <v>15</v>
      </c>
      <c r="K2568">
        <v>1</v>
      </c>
      <c r="L2568">
        <v>2</v>
      </c>
      <c r="M2568">
        <v>1</v>
      </c>
      <c r="N2568">
        <v>1</v>
      </c>
      <c r="O2568">
        <v>1</v>
      </c>
      <c r="P2568">
        <v>0</v>
      </c>
      <c r="Q2568">
        <v>0</v>
      </c>
      <c r="R2568">
        <v>124</v>
      </c>
      <c r="S2568">
        <v>65</v>
      </c>
      <c r="T2568">
        <v>10</v>
      </c>
      <c r="U2568">
        <v>1</v>
      </c>
      <c r="V2568">
        <v>3</v>
      </c>
      <c r="W2568">
        <v>840</v>
      </c>
      <c r="X2568">
        <v>320</v>
      </c>
      <c r="Y2568">
        <v>28</v>
      </c>
      <c r="Z2568">
        <v>63</v>
      </c>
      <c r="AA2568">
        <v>21</v>
      </c>
      <c r="AB2568">
        <v>365</v>
      </c>
      <c r="AC2568">
        <v>110</v>
      </c>
      <c r="AD2568">
        <v>8</v>
      </c>
      <c r="AE2568">
        <v>61</v>
      </c>
      <c r="AF2568">
        <v>23</v>
      </c>
      <c r="AG2568">
        <v>72</v>
      </c>
      <c r="AH2568">
        <v>19</v>
      </c>
      <c r="AI2568">
        <v>2</v>
      </c>
      <c r="AJ2568">
        <v>7</v>
      </c>
      <c r="AK2568">
        <v>6</v>
      </c>
      <c r="AL2568">
        <v>12</v>
      </c>
      <c r="AM2568">
        <v>6</v>
      </c>
      <c r="AN2568">
        <v>1</v>
      </c>
      <c r="AO2568">
        <v>1</v>
      </c>
      <c r="AP2568">
        <v>0</v>
      </c>
      <c r="AQ2568">
        <v>0</v>
      </c>
      <c r="AR2568">
        <v>0</v>
      </c>
      <c r="AS2568">
        <v>0</v>
      </c>
      <c r="AT2568">
        <v>0</v>
      </c>
      <c r="AU2568">
        <v>0</v>
      </c>
      <c r="AV2568">
        <v>0</v>
      </c>
      <c r="AW2568">
        <v>0</v>
      </c>
      <c r="AX2568">
        <v>0</v>
      </c>
      <c r="AY2568">
        <v>0</v>
      </c>
      <c r="AZ2568">
        <v>0</v>
      </c>
      <c r="BA2568">
        <v>0</v>
      </c>
      <c r="BB2568">
        <v>0</v>
      </c>
      <c r="BC2568">
        <v>0</v>
      </c>
      <c r="BD2568">
        <v>0</v>
      </c>
      <c r="BE2568">
        <v>0</v>
      </c>
      <c r="BF2568">
        <v>0</v>
      </c>
      <c r="BG2568" s="20">
        <v>1</v>
      </c>
      <c r="BH2568" s="20">
        <v>1</v>
      </c>
      <c r="BI2568" s="20">
        <v>30</v>
      </c>
      <c r="BJ2568" s="20">
        <v>1</v>
      </c>
      <c r="BK2568" s="20">
        <v>100</v>
      </c>
      <c r="BL2568" s="20">
        <v>693</v>
      </c>
      <c r="BM2568" s="20">
        <v>261</v>
      </c>
      <c r="BN2568" s="20">
        <v>51</v>
      </c>
      <c r="BO2568" s="20">
        <v>10</v>
      </c>
      <c r="BP2568" s="20"/>
      <c r="BQ2568" s="20"/>
      <c r="BR2568" s="20"/>
      <c r="BS2568" s="20"/>
      <c r="BT2568" s="20"/>
      <c r="BU2568" s="20"/>
      <c r="BV2568" s="20"/>
    </row>
    <row r="2569" spans="1:74" x14ac:dyDescent="0.25">
      <c r="A2569" s="20" t="s">
        <v>405</v>
      </c>
      <c r="B2569" s="20" t="s">
        <v>470</v>
      </c>
      <c r="C2569" s="20" t="s">
        <v>471</v>
      </c>
      <c r="D2569" s="1">
        <v>44549</v>
      </c>
      <c r="E2569">
        <v>35</v>
      </c>
      <c r="F2569">
        <v>1</v>
      </c>
      <c r="G2569">
        <v>0</v>
      </c>
      <c r="H2569">
        <v>1</v>
      </c>
      <c r="I2569">
        <v>1</v>
      </c>
      <c r="J2569">
        <v>19</v>
      </c>
      <c r="K2569">
        <v>1</v>
      </c>
      <c r="L2569">
        <v>2</v>
      </c>
      <c r="M2569">
        <v>1</v>
      </c>
      <c r="N2569">
        <v>1</v>
      </c>
      <c r="O2569">
        <v>1</v>
      </c>
      <c r="P2569">
        <v>0</v>
      </c>
      <c r="Q2569">
        <v>0</v>
      </c>
      <c r="R2569">
        <v>125</v>
      </c>
      <c r="S2569">
        <v>70</v>
      </c>
      <c r="T2569">
        <v>10</v>
      </c>
      <c r="U2569">
        <v>1</v>
      </c>
      <c r="V2569">
        <v>3</v>
      </c>
      <c r="W2569">
        <v>842</v>
      </c>
      <c r="X2569">
        <v>379</v>
      </c>
      <c r="Y2569">
        <v>27</v>
      </c>
      <c r="Z2569">
        <v>63</v>
      </c>
      <c r="AA2569">
        <v>20</v>
      </c>
      <c r="AB2569">
        <v>367</v>
      </c>
      <c r="AC2569">
        <v>139</v>
      </c>
      <c r="AD2569">
        <v>8</v>
      </c>
      <c r="AE2569">
        <v>60</v>
      </c>
      <c r="AF2569">
        <v>23</v>
      </c>
      <c r="AG2569">
        <v>73</v>
      </c>
      <c r="AH2569">
        <v>21</v>
      </c>
      <c r="AI2569">
        <v>2</v>
      </c>
      <c r="AJ2569">
        <v>6</v>
      </c>
      <c r="AK2569">
        <v>6</v>
      </c>
      <c r="AL2569">
        <v>12</v>
      </c>
      <c r="AM2569">
        <v>6</v>
      </c>
      <c r="AN2569">
        <v>1</v>
      </c>
      <c r="AO2569">
        <v>1</v>
      </c>
      <c r="AP2569">
        <v>0</v>
      </c>
      <c r="AQ2569">
        <v>0</v>
      </c>
      <c r="AR2569">
        <v>0</v>
      </c>
      <c r="AS2569">
        <v>0</v>
      </c>
      <c r="AT2569">
        <v>0</v>
      </c>
      <c r="AU2569">
        <v>0</v>
      </c>
      <c r="AV2569">
        <v>0</v>
      </c>
      <c r="AW2569">
        <v>0</v>
      </c>
      <c r="AX2569">
        <v>0</v>
      </c>
      <c r="AY2569">
        <v>0</v>
      </c>
      <c r="AZ2569">
        <v>0</v>
      </c>
      <c r="BA2569">
        <v>0</v>
      </c>
      <c r="BB2569">
        <v>0</v>
      </c>
      <c r="BC2569">
        <v>0</v>
      </c>
      <c r="BD2569">
        <v>0</v>
      </c>
      <c r="BE2569">
        <v>0</v>
      </c>
      <c r="BF2569">
        <v>0</v>
      </c>
      <c r="BG2569" s="20">
        <v>1</v>
      </c>
      <c r="BH2569" s="20">
        <v>1</v>
      </c>
      <c r="BI2569" s="20">
        <v>30</v>
      </c>
      <c r="BJ2569" s="20">
        <v>1</v>
      </c>
      <c r="BK2569" s="20">
        <v>104</v>
      </c>
      <c r="BL2569" s="20">
        <v>698</v>
      </c>
      <c r="BM2569" s="20">
        <v>263</v>
      </c>
      <c r="BN2569" s="20">
        <v>53</v>
      </c>
      <c r="BO2569" s="20">
        <v>10</v>
      </c>
      <c r="BP2569" s="20">
        <v>2546</v>
      </c>
      <c r="BQ2569" s="20">
        <v>420</v>
      </c>
      <c r="BR2569" s="20">
        <v>0</v>
      </c>
      <c r="BS2569" s="20">
        <v>18</v>
      </c>
      <c r="BT2569" s="20">
        <v>180</v>
      </c>
      <c r="BU2569" s="20">
        <v>697</v>
      </c>
      <c r="BV2569" s="20">
        <v>1472</v>
      </c>
    </row>
    <row r="2570" spans="1:74" x14ac:dyDescent="0.25">
      <c r="A2570" s="20" t="s">
        <v>405</v>
      </c>
      <c r="B2570" s="20" t="s">
        <v>470</v>
      </c>
      <c r="C2570" s="20" t="s">
        <v>471</v>
      </c>
      <c r="D2570" s="1">
        <v>44558</v>
      </c>
      <c r="E2570">
        <v>34</v>
      </c>
      <c r="F2570">
        <v>1</v>
      </c>
      <c r="G2570">
        <v>0</v>
      </c>
      <c r="H2570">
        <v>1</v>
      </c>
      <c r="I2570">
        <v>1</v>
      </c>
      <c r="J2570">
        <v>18</v>
      </c>
      <c r="K2570">
        <v>1</v>
      </c>
      <c r="L2570">
        <v>2</v>
      </c>
      <c r="M2570">
        <v>1</v>
      </c>
      <c r="N2570">
        <v>1</v>
      </c>
      <c r="O2570">
        <v>1</v>
      </c>
      <c r="P2570">
        <v>0</v>
      </c>
      <c r="Q2570">
        <v>0</v>
      </c>
      <c r="R2570">
        <v>124</v>
      </c>
      <c r="S2570">
        <v>76</v>
      </c>
      <c r="T2570">
        <v>10</v>
      </c>
      <c r="U2570">
        <v>2</v>
      </c>
      <c r="V2570">
        <v>2</v>
      </c>
      <c r="W2570">
        <v>838</v>
      </c>
      <c r="X2570">
        <v>424</v>
      </c>
      <c r="Y2570">
        <v>24</v>
      </c>
      <c r="Z2570">
        <v>60</v>
      </c>
      <c r="AA2570">
        <v>16</v>
      </c>
      <c r="AB2570">
        <v>368</v>
      </c>
      <c r="AC2570">
        <v>166</v>
      </c>
      <c r="AD2570">
        <v>8</v>
      </c>
      <c r="AE2570">
        <v>61</v>
      </c>
      <c r="AF2570">
        <v>21</v>
      </c>
      <c r="AG2570">
        <v>73</v>
      </c>
      <c r="AH2570">
        <v>22</v>
      </c>
      <c r="AI2570">
        <v>2</v>
      </c>
      <c r="AJ2570">
        <v>5</v>
      </c>
      <c r="AK2570">
        <v>6</v>
      </c>
      <c r="AL2570">
        <v>12</v>
      </c>
      <c r="AM2570">
        <v>6</v>
      </c>
      <c r="AN2570">
        <v>1</v>
      </c>
      <c r="AO2570">
        <v>1</v>
      </c>
      <c r="AP2570">
        <v>0</v>
      </c>
      <c r="AQ2570">
        <v>0</v>
      </c>
      <c r="AR2570">
        <v>0</v>
      </c>
      <c r="AS2570">
        <v>0</v>
      </c>
      <c r="AT2570">
        <v>0</v>
      </c>
      <c r="AU2570">
        <v>0</v>
      </c>
      <c r="AV2570">
        <v>0</v>
      </c>
      <c r="AW2570">
        <v>0</v>
      </c>
      <c r="AX2570">
        <v>0</v>
      </c>
      <c r="AY2570">
        <v>0</v>
      </c>
      <c r="AZ2570">
        <v>0</v>
      </c>
      <c r="BA2570">
        <v>0</v>
      </c>
      <c r="BB2570">
        <v>0</v>
      </c>
      <c r="BC2570">
        <v>0</v>
      </c>
      <c r="BD2570">
        <v>0</v>
      </c>
      <c r="BE2570">
        <v>0</v>
      </c>
      <c r="BF2570">
        <v>0</v>
      </c>
      <c r="BG2570" s="20">
        <v>1</v>
      </c>
      <c r="BH2570" s="20">
        <v>1</v>
      </c>
      <c r="BI2570" s="20">
        <v>29</v>
      </c>
      <c r="BJ2570" s="20">
        <v>1</v>
      </c>
      <c r="BK2570" s="20">
        <v>105</v>
      </c>
      <c r="BL2570" s="20">
        <v>708</v>
      </c>
      <c r="BM2570" s="20">
        <v>264</v>
      </c>
      <c r="BN2570" s="20">
        <v>54</v>
      </c>
      <c r="BO2570" s="20">
        <v>10</v>
      </c>
      <c r="BP2570" s="20">
        <v>2538</v>
      </c>
      <c r="BQ2570" s="20">
        <v>580</v>
      </c>
      <c r="BR2570" s="20">
        <v>0</v>
      </c>
      <c r="BS2570" s="20">
        <v>18</v>
      </c>
      <c r="BT2570" s="20">
        <v>203</v>
      </c>
      <c r="BU2570" s="20">
        <v>664</v>
      </c>
      <c r="BV2570" s="20">
        <v>1484</v>
      </c>
    </row>
    <row r="2571" spans="1:74" x14ac:dyDescent="0.25">
      <c r="A2571" s="20" t="s">
        <v>405</v>
      </c>
      <c r="B2571" s="20" t="s">
        <v>470</v>
      </c>
      <c r="C2571" s="20" t="s">
        <v>471</v>
      </c>
      <c r="D2571" s="1">
        <v>44564</v>
      </c>
      <c r="E2571">
        <v>35</v>
      </c>
      <c r="F2571">
        <v>1</v>
      </c>
      <c r="G2571">
        <v>0</v>
      </c>
      <c r="H2571">
        <v>1</v>
      </c>
      <c r="I2571">
        <v>1</v>
      </c>
      <c r="J2571">
        <v>20</v>
      </c>
      <c r="K2571">
        <v>1</v>
      </c>
      <c r="L2571">
        <v>3</v>
      </c>
      <c r="M2571">
        <v>1</v>
      </c>
      <c r="N2571">
        <v>1</v>
      </c>
      <c r="O2571">
        <v>1</v>
      </c>
      <c r="P2571">
        <v>0</v>
      </c>
      <c r="Q2571">
        <v>0</v>
      </c>
      <c r="R2571">
        <v>126</v>
      </c>
      <c r="S2571">
        <v>82</v>
      </c>
      <c r="T2571">
        <v>9</v>
      </c>
      <c r="U2571">
        <v>2</v>
      </c>
      <c r="V2571">
        <v>2</v>
      </c>
      <c r="W2571">
        <v>834</v>
      </c>
      <c r="X2571">
        <v>448</v>
      </c>
      <c r="Y2571">
        <v>24</v>
      </c>
      <c r="Z2571">
        <v>59</v>
      </c>
      <c r="AA2571">
        <v>15</v>
      </c>
      <c r="AB2571">
        <v>369</v>
      </c>
      <c r="AC2571">
        <v>174</v>
      </c>
      <c r="AD2571">
        <v>8</v>
      </c>
      <c r="AE2571">
        <v>61</v>
      </c>
      <c r="AF2571">
        <v>22</v>
      </c>
      <c r="AG2571">
        <v>74</v>
      </c>
      <c r="AH2571">
        <v>22</v>
      </c>
      <c r="AI2571">
        <v>2</v>
      </c>
      <c r="AJ2571">
        <v>5</v>
      </c>
      <c r="AK2571">
        <v>6</v>
      </c>
      <c r="AL2571">
        <v>12</v>
      </c>
      <c r="AM2571">
        <v>6</v>
      </c>
      <c r="AN2571">
        <v>1</v>
      </c>
      <c r="AO2571">
        <v>1</v>
      </c>
      <c r="AP2571">
        <v>0</v>
      </c>
      <c r="AQ2571">
        <v>0</v>
      </c>
      <c r="AR2571">
        <v>0</v>
      </c>
      <c r="AS2571">
        <v>0</v>
      </c>
      <c r="AT2571">
        <v>0</v>
      </c>
      <c r="AU2571">
        <v>0</v>
      </c>
      <c r="AV2571">
        <v>0</v>
      </c>
      <c r="AW2571">
        <v>0</v>
      </c>
      <c r="AX2571">
        <v>0</v>
      </c>
      <c r="AY2571">
        <v>0</v>
      </c>
      <c r="AZ2571">
        <v>0</v>
      </c>
      <c r="BA2571">
        <v>0</v>
      </c>
      <c r="BB2571">
        <v>0</v>
      </c>
      <c r="BC2571">
        <v>0</v>
      </c>
      <c r="BD2571">
        <v>0</v>
      </c>
      <c r="BE2571">
        <v>0</v>
      </c>
      <c r="BF2571">
        <v>0</v>
      </c>
      <c r="BG2571" s="20">
        <v>1</v>
      </c>
      <c r="BH2571" s="20">
        <v>1</v>
      </c>
      <c r="BI2571" s="20">
        <v>29</v>
      </c>
      <c r="BJ2571" s="20">
        <v>1</v>
      </c>
      <c r="BK2571" s="20">
        <v>107</v>
      </c>
      <c r="BL2571" s="20">
        <v>709</v>
      </c>
      <c r="BM2571" s="20">
        <v>265</v>
      </c>
      <c r="BN2571" s="20">
        <v>54</v>
      </c>
      <c r="BO2571" s="20">
        <v>10</v>
      </c>
      <c r="BP2571" s="20">
        <v>2543</v>
      </c>
      <c r="BQ2571" s="20">
        <v>645</v>
      </c>
      <c r="BR2571" s="20">
        <v>0</v>
      </c>
      <c r="BS2571" s="20">
        <v>18</v>
      </c>
      <c r="BT2571" s="20">
        <v>203</v>
      </c>
      <c r="BU2571" s="20">
        <v>661</v>
      </c>
      <c r="BV2571" s="20">
        <v>1495</v>
      </c>
    </row>
    <row r="2572" spans="1:74" x14ac:dyDescent="0.25">
      <c r="A2572" s="20" t="s">
        <v>405</v>
      </c>
      <c r="B2572" s="20" t="s">
        <v>470</v>
      </c>
      <c r="C2572" s="20" t="s">
        <v>471</v>
      </c>
      <c r="D2572" s="1">
        <v>44570</v>
      </c>
      <c r="E2572">
        <v>35</v>
      </c>
      <c r="F2572">
        <v>1</v>
      </c>
      <c r="G2572">
        <v>0</v>
      </c>
      <c r="H2572">
        <v>1</v>
      </c>
      <c r="I2572">
        <v>1</v>
      </c>
      <c r="J2572">
        <v>20</v>
      </c>
      <c r="K2572">
        <v>1</v>
      </c>
      <c r="L2572">
        <v>3</v>
      </c>
      <c r="M2572">
        <v>1</v>
      </c>
      <c r="N2572">
        <v>1</v>
      </c>
      <c r="O2572">
        <v>1</v>
      </c>
      <c r="P2572">
        <v>0</v>
      </c>
      <c r="Q2572">
        <v>0</v>
      </c>
      <c r="R2572">
        <v>127</v>
      </c>
      <c r="S2572">
        <v>84</v>
      </c>
      <c r="T2572">
        <v>9</v>
      </c>
      <c r="U2572">
        <v>3</v>
      </c>
      <c r="V2572">
        <v>2</v>
      </c>
      <c r="W2572">
        <v>837</v>
      </c>
      <c r="X2572">
        <v>463</v>
      </c>
      <c r="Y2572">
        <v>24</v>
      </c>
      <c r="Z2572">
        <v>60</v>
      </c>
      <c r="AA2572">
        <v>15</v>
      </c>
      <c r="AB2572">
        <v>368</v>
      </c>
      <c r="AC2572">
        <v>178</v>
      </c>
      <c r="AD2572">
        <v>8</v>
      </c>
      <c r="AE2572">
        <v>61</v>
      </c>
      <c r="AF2572">
        <v>21</v>
      </c>
      <c r="AG2572">
        <v>74</v>
      </c>
      <c r="AH2572">
        <v>26</v>
      </c>
      <c r="AI2572">
        <v>2</v>
      </c>
      <c r="AJ2572">
        <v>5</v>
      </c>
      <c r="AK2572">
        <v>6</v>
      </c>
      <c r="AL2572">
        <v>12</v>
      </c>
      <c r="AM2572">
        <v>7</v>
      </c>
      <c r="AN2572">
        <v>1</v>
      </c>
      <c r="AO2572">
        <v>1</v>
      </c>
      <c r="AP2572">
        <v>0</v>
      </c>
      <c r="AQ2572">
        <v>0</v>
      </c>
      <c r="AR2572">
        <v>0</v>
      </c>
      <c r="AS2572">
        <v>0</v>
      </c>
      <c r="AT2572">
        <v>0</v>
      </c>
      <c r="AU2572">
        <v>0</v>
      </c>
      <c r="AV2572">
        <v>0</v>
      </c>
      <c r="AW2572">
        <v>0</v>
      </c>
      <c r="AX2572">
        <v>0</v>
      </c>
      <c r="AY2572">
        <v>0</v>
      </c>
      <c r="AZ2572">
        <v>0</v>
      </c>
      <c r="BA2572">
        <v>0</v>
      </c>
      <c r="BB2572">
        <v>0</v>
      </c>
      <c r="BC2572">
        <v>0</v>
      </c>
      <c r="BD2572">
        <v>0</v>
      </c>
      <c r="BE2572">
        <v>0</v>
      </c>
      <c r="BF2572">
        <v>0</v>
      </c>
      <c r="BG2572" s="20">
        <v>1</v>
      </c>
      <c r="BH2572" s="20">
        <v>1</v>
      </c>
      <c r="BI2572" s="20">
        <v>29</v>
      </c>
      <c r="BJ2572" s="20">
        <v>1</v>
      </c>
      <c r="BK2572" s="20">
        <v>107</v>
      </c>
      <c r="BL2572" s="20">
        <v>714</v>
      </c>
      <c r="BM2572" s="20">
        <v>264</v>
      </c>
      <c r="BN2572" s="20">
        <v>56</v>
      </c>
      <c r="BO2572" s="20">
        <v>10</v>
      </c>
      <c r="BP2572" s="20">
        <v>2543</v>
      </c>
      <c r="BQ2572" s="20">
        <v>691</v>
      </c>
      <c r="BR2572" s="20">
        <v>0</v>
      </c>
      <c r="BS2572" s="20">
        <v>18</v>
      </c>
      <c r="BT2572" s="20">
        <v>203</v>
      </c>
      <c r="BU2572" s="20">
        <v>654</v>
      </c>
      <c r="BV2572" s="20">
        <v>1509</v>
      </c>
    </row>
    <row r="2573" spans="1:74" x14ac:dyDescent="0.25">
      <c r="A2573" s="20" t="s">
        <v>405</v>
      </c>
      <c r="B2573" s="20" t="s">
        <v>470</v>
      </c>
      <c r="C2573" s="20" t="s">
        <v>471</v>
      </c>
      <c r="D2573" s="1">
        <v>44577</v>
      </c>
      <c r="E2573">
        <v>34</v>
      </c>
      <c r="F2573">
        <v>0</v>
      </c>
      <c r="G2573">
        <v>0</v>
      </c>
      <c r="H2573">
        <v>1</v>
      </c>
      <c r="I2573">
        <v>1</v>
      </c>
      <c r="J2573">
        <v>20</v>
      </c>
      <c r="K2573">
        <v>1</v>
      </c>
      <c r="L2573">
        <v>3</v>
      </c>
      <c r="M2573">
        <v>1</v>
      </c>
      <c r="N2573">
        <v>1</v>
      </c>
      <c r="O2573">
        <v>1</v>
      </c>
      <c r="P2573">
        <v>0</v>
      </c>
      <c r="Q2573">
        <v>0</v>
      </c>
      <c r="R2573">
        <v>125</v>
      </c>
      <c r="S2573">
        <v>82</v>
      </c>
      <c r="T2573">
        <v>9</v>
      </c>
      <c r="U2573">
        <v>3</v>
      </c>
      <c r="V2573">
        <v>1</v>
      </c>
      <c r="W2573">
        <v>835</v>
      </c>
      <c r="X2573">
        <v>477</v>
      </c>
      <c r="Y2573">
        <v>24</v>
      </c>
      <c r="Z2573">
        <v>57</v>
      </c>
      <c r="AA2573">
        <v>14</v>
      </c>
      <c r="AB2573">
        <v>364</v>
      </c>
      <c r="AC2573">
        <v>183</v>
      </c>
      <c r="AD2573">
        <v>8</v>
      </c>
      <c r="AE2573">
        <v>61</v>
      </c>
      <c r="AF2573">
        <v>18</v>
      </c>
      <c r="AG2573">
        <v>73</v>
      </c>
      <c r="AH2573">
        <v>27</v>
      </c>
      <c r="AI2573">
        <v>2</v>
      </c>
      <c r="AJ2573">
        <v>5</v>
      </c>
      <c r="AK2573">
        <v>6</v>
      </c>
      <c r="AL2573">
        <v>13</v>
      </c>
      <c r="AM2573">
        <v>8</v>
      </c>
      <c r="AN2573">
        <v>1</v>
      </c>
      <c r="AO2573">
        <v>1</v>
      </c>
      <c r="AP2573">
        <v>0</v>
      </c>
      <c r="AQ2573">
        <v>0</v>
      </c>
      <c r="AR2573">
        <v>0</v>
      </c>
      <c r="AS2573">
        <v>0</v>
      </c>
      <c r="AT2573">
        <v>0</v>
      </c>
      <c r="AU2573">
        <v>0</v>
      </c>
      <c r="AV2573">
        <v>0</v>
      </c>
      <c r="AW2573">
        <v>0</v>
      </c>
      <c r="AX2573">
        <v>0</v>
      </c>
      <c r="AY2573">
        <v>0</v>
      </c>
      <c r="AZ2573">
        <v>0</v>
      </c>
      <c r="BA2573">
        <v>0</v>
      </c>
      <c r="BB2573">
        <v>0</v>
      </c>
      <c r="BC2573">
        <v>0</v>
      </c>
      <c r="BD2573">
        <v>0</v>
      </c>
      <c r="BE2573">
        <v>0</v>
      </c>
      <c r="BF2573">
        <v>0</v>
      </c>
      <c r="BG2573" s="20">
        <v>0</v>
      </c>
      <c r="BH2573" s="20">
        <v>1</v>
      </c>
      <c r="BI2573" s="20">
        <v>28</v>
      </c>
      <c r="BJ2573" s="20">
        <v>1</v>
      </c>
      <c r="BK2573" s="20">
        <v>106</v>
      </c>
      <c r="BL2573" s="20">
        <v>717</v>
      </c>
      <c r="BM2573" s="20">
        <v>261</v>
      </c>
      <c r="BN2573" s="20">
        <v>56</v>
      </c>
      <c r="BO2573" s="20">
        <v>11</v>
      </c>
      <c r="BP2573" s="20">
        <v>2532</v>
      </c>
      <c r="BQ2573" s="20">
        <v>726</v>
      </c>
      <c r="BR2573" s="20">
        <v>0</v>
      </c>
      <c r="BS2573" s="20">
        <v>18</v>
      </c>
      <c r="BT2573" s="20">
        <v>203</v>
      </c>
      <c r="BU2573" s="20">
        <v>646</v>
      </c>
      <c r="BV2573" s="20">
        <v>1508</v>
      </c>
    </row>
    <row r="2574" spans="1:74" x14ac:dyDescent="0.25">
      <c r="A2574" s="20" t="s">
        <v>405</v>
      </c>
      <c r="B2574" s="20" t="s">
        <v>470</v>
      </c>
      <c r="C2574" s="20" t="s">
        <v>471</v>
      </c>
      <c r="D2574" s="1">
        <v>44584</v>
      </c>
      <c r="E2574">
        <v>35</v>
      </c>
      <c r="F2574">
        <v>0</v>
      </c>
      <c r="G2574">
        <v>0</v>
      </c>
      <c r="H2574">
        <v>1</v>
      </c>
      <c r="I2574">
        <v>1</v>
      </c>
      <c r="J2574">
        <v>20</v>
      </c>
      <c r="K2574">
        <v>1</v>
      </c>
      <c r="L2574">
        <v>3</v>
      </c>
      <c r="M2574">
        <v>1</v>
      </c>
      <c r="N2574">
        <v>1</v>
      </c>
      <c r="O2574">
        <v>1</v>
      </c>
      <c r="P2574">
        <v>0</v>
      </c>
      <c r="Q2574">
        <v>0</v>
      </c>
      <c r="R2574">
        <v>123</v>
      </c>
      <c r="S2574">
        <v>82</v>
      </c>
      <c r="T2574">
        <v>9</v>
      </c>
      <c r="U2574">
        <v>2</v>
      </c>
      <c r="V2574">
        <v>1</v>
      </c>
      <c r="W2574">
        <v>838</v>
      </c>
      <c r="X2574">
        <v>486</v>
      </c>
      <c r="Y2574">
        <v>24</v>
      </c>
      <c r="Z2574">
        <v>57</v>
      </c>
      <c r="AA2574">
        <v>13</v>
      </c>
      <c r="AB2574">
        <v>363</v>
      </c>
      <c r="AC2574">
        <v>184</v>
      </c>
      <c r="AD2574">
        <v>8</v>
      </c>
      <c r="AE2574">
        <v>61</v>
      </c>
      <c r="AF2574">
        <v>18</v>
      </c>
      <c r="AG2574">
        <v>73</v>
      </c>
      <c r="AH2574">
        <v>27</v>
      </c>
      <c r="AI2574">
        <v>2</v>
      </c>
      <c r="AJ2574">
        <v>5</v>
      </c>
      <c r="AK2574">
        <v>5</v>
      </c>
      <c r="AL2574">
        <v>15</v>
      </c>
      <c r="AM2574">
        <v>8</v>
      </c>
      <c r="AN2574">
        <v>1</v>
      </c>
      <c r="AO2574">
        <v>1</v>
      </c>
      <c r="AP2574">
        <v>0</v>
      </c>
      <c r="AQ2574">
        <v>0</v>
      </c>
      <c r="AR2574">
        <v>0</v>
      </c>
      <c r="AS2574">
        <v>0</v>
      </c>
      <c r="AT2574">
        <v>0</v>
      </c>
      <c r="AU2574">
        <v>0</v>
      </c>
      <c r="AV2574">
        <v>0</v>
      </c>
      <c r="AW2574">
        <v>0</v>
      </c>
      <c r="AX2574">
        <v>0</v>
      </c>
      <c r="AY2574">
        <v>0</v>
      </c>
      <c r="AZ2574">
        <v>0</v>
      </c>
      <c r="BA2574">
        <v>0</v>
      </c>
      <c r="BB2574">
        <v>0</v>
      </c>
      <c r="BC2574">
        <v>0</v>
      </c>
      <c r="BD2574">
        <v>0</v>
      </c>
      <c r="BE2574">
        <v>0</v>
      </c>
      <c r="BF2574">
        <v>0</v>
      </c>
      <c r="BG2574" s="20">
        <v>0</v>
      </c>
      <c r="BH2574" s="20">
        <v>1</v>
      </c>
      <c r="BI2574" s="20">
        <v>28</v>
      </c>
      <c r="BJ2574" s="20">
        <v>1</v>
      </c>
      <c r="BK2574" s="20">
        <v>106</v>
      </c>
      <c r="BL2574" s="20">
        <v>720</v>
      </c>
      <c r="BM2574" s="20">
        <v>261</v>
      </c>
      <c r="BN2574" s="20">
        <v>56</v>
      </c>
      <c r="BO2574" s="20">
        <v>12</v>
      </c>
      <c r="BP2574" s="20">
        <v>2531</v>
      </c>
      <c r="BQ2574" s="20">
        <v>751</v>
      </c>
      <c r="BR2574" s="20">
        <v>0</v>
      </c>
      <c r="BS2574" s="20">
        <v>18</v>
      </c>
      <c r="BT2574" s="20">
        <v>204</v>
      </c>
      <c r="BU2574" s="20">
        <v>639</v>
      </c>
      <c r="BV2574" s="20">
        <v>1509</v>
      </c>
    </row>
    <row r="2575" spans="1:74" x14ac:dyDescent="0.25">
      <c r="A2575" s="20" t="s">
        <v>405</v>
      </c>
      <c r="B2575" s="20" t="s">
        <v>470</v>
      </c>
      <c r="C2575" s="20" t="s">
        <v>471</v>
      </c>
      <c r="D2575" s="1">
        <v>44591</v>
      </c>
      <c r="E2575">
        <v>36</v>
      </c>
      <c r="F2575">
        <v>0</v>
      </c>
      <c r="G2575">
        <v>0</v>
      </c>
      <c r="H2575">
        <v>1</v>
      </c>
      <c r="I2575">
        <v>1</v>
      </c>
      <c r="J2575">
        <v>21</v>
      </c>
      <c r="K2575">
        <v>1</v>
      </c>
      <c r="L2575">
        <v>3</v>
      </c>
      <c r="M2575">
        <v>1</v>
      </c>
      <c r="N2575">
        <v>1</v>
      </c>
      <c r="O2575">
        <v>1</v>
      </c>
      <c r="P2575">
        <v>0</v>
      </c>
      <c r="Q2575">
        <v>0</v>
      </c>
      <c r="R2575">
        <v>124</v>
      </c>
      <c r="S2575">
        <v>84</v>
      </c>
      <c r="T2575">
        <v>9</v>
      </c>
      <c r="U2575">
        <v>2</v>
      </c>
      <c r="V2575">
        <v>1</v>
      </c>
      <c r="W2575">
        <v>841</v>
      </c>
      <c r="X2575">
        <v>495</v>
      </c>
      <c r="Y2575">
        <v>24</v>
      </c>
      <c r="Z2575">
        <v>57</v>
      </c>
      <c r="AA2575">
        <v>13</v>
      </c>
      <c r="AB2575">
        <v>362</v>
      </c>
      <c r="AC2575">
        <v>188</v>
      </c>
      <c r="AD2575">
        <v>8</v>
      </c>
      <c r="AE2575">
        <v>62</v>
      </c>
      <c r="AF2575">
        <v>18</v>
      </c>
      <c r="AG2575">
        <v>74</v>
      </c>
      <c r="AH2575">
        <v>28</v>
      </c>
      <c r="AI2575">
        <v>2</v>
      </c>
      <c r="AJ2575">
        <v>5</v>
      </c>
      <c r="AK2575">
        <v>6</v>
      </c>
      <c r="AL2575">
        <v>15</v>
      </c>
      <c r="AM2575">
        <v>8</v>
      </c>
      <c r="AN2575">
        <v>1</v>
      </c>
      <c r="AO2575">
        <v>1</v>
      </c>
      <c r="AP2575">
        <v>0</v>
      </c>
      <c r="AQ2575">
        <v>0</v>
      </c>
      <c r="AR2575">
        <v>0</v>
      </c>
      <c r="AS2575">
        <v>0</v>
      </c>
      <c r="AT2575">
        <v>0</v>
      </c>
      <c r="AU2575">
        <v>0</v>
      </c>
      <c r="AV2575">
        <v>0</v>
      </c>
      <c r="AW2575">
        <v>0</v>
      </c>
      <c r="AX2575">
        <v>0</v>
      </c>
      <c r="AY2575">
        <v>0</v>
      </c>
      <c r="AZ2575">
        <v>0</v>
      </c>
      <c r="BA2575">
        <v>0</v>
      </c>
      <c r="BB2575">
        <v>0</v>
      </c>
      <c r="BC2575">
        <v>0</v>
      </c>
      <c r="BD2575">
        <v>0</v>
      </c>
      <c r="BE2575">
        <v>0</v>
      </c>
      <c r="BF2575">
        <v>0</v>
      </c>
      <c r="BG2575" s="20">
        <v>0</v>
      </c>
      <c r="BH2575" s="20">
        <v>1</v>
      </c>
      <c r="BI2575" s="20">
        <v>29</v>
      </c>
      <c r="BJ2575" s="20">
        <v>1</v>
      </c>
      <c r="BK2575" s="20">
        <v>107</v>
      </c>
      <c r="BL2575" s="20">
        <v>723</v>
      </c>
      <c r="BM2575" s="20">
        <v>260</v>
      </c>
      <c r="BN2575" s="20">
        <v>56</v>
      </c>
      <c r="BO2575" s="20">
        <v>12</v>
      </c>
      <c r="BP2575" s="20">
        <v>2529</v>
      </c>
      <c r="BQ2575" s="20">
        <v>781</v>
      </c>
      <c r="BR2575" s="20">
        <v>0</v>
      </c>
      <c r="BS2575" s="20">
        <v>18</v>
      </c>
      <c r="BT2575" s="20">
        <v>200</v>
      </c>
      <c r="BU2575" s="20">
        <v>636</v>
      </c>
      <c r="BV2575" s="20">
        <v>1511</v>
      </c>
    </row>
    <row r="2576" spans="1:74" x14ac:dyDescent="0.25">
      <c r="A2576" s="20" t="s">
        <v>405</v>
      </c>
      <c r="B2576" s="20" t="s">
        <v>470</v>
      </c>
      <c r="C2576" s="20" t="s">
        <v>471</v>
      </c>
      <c r="D2576" s="1">
        <v>44599</v>
      </c>
      <c r="E2576">
        <v>37</v>
      </c>
      <c r="F2576">
        <v>0</v>
      </c>
      <c r="G2576">
        <v>0</v>
      </c>
      <c r="H2576">
        <v>1</v>
      </c>
      <c r="I2576">
        <v>1</v>
      </c>
      <c r="J2576">
        <v>23</v>
      </c>
      <c r="K2576">
        <v>1</v>
      </c>
      <c r="L2576">
        <v>3</v>
      </c>
      <c r="M2576">
        <v>1</v>
      </c>
      <c r="N2576">
        <v>1</v>
      </c>
      <c r="O2576">
        <v>1</v>
      </c>
      <c r="P2576">
        <v>0</v>
      </c>
      <c r="Q2576">
        <v>0</v>
      </c>
      <c r="R2576">
        <v>124</v>
      </c>
      <c r="S2576">
        <v>84</v>
      </c>
      <c r="T2576">
        <v>9</v>
      </c>
      <c r="U2576">
        <v>2</v>
      </c>
      <c r="V2576">
        <v>1</v>
      </c>
      <c r="W2576">
        <v>843</v>
      </c>
      <c r="X2576">
        <v>502</v>
      </c>
      <c r="Y2576">
        <v>24</v>
      </c>
      <c r="Z2576">
        <v>58</v>
      </c>
      <c r="AA2576">
        <v>15</v>
      </c>
      <c r="AB2576">
        <v>362</v>
      </c>
      <c r="AC2576">
        <v>189</v>
      </c>
      <c r="AD2576">
        <v>8</v>
      </c>
      <c r="AE2576">
        <v>62</v>
      </c>
      <c r="AF2576">
        <v>18</v>
      </c>
      <c r="AG2576">
        <v>74</v>
      </c>
      <c r="AH2576">
        <v>28</v>
      </c>
      <c r="AI2576">
        <v>2</v>
      </c>
      <c r="AJ2576">
        <v>5</v>
      </c>
      <c r="AK2576">
        <v>6</v>
      </c>
      <c r="AL2576">
        <v>15</v>
      </c>
      <c r="AM2576">
        <v>8</v>
      </c>
      <c r="AN2576">
        <v>1</v>
      </c>
      <c r="AO2576">
        <v>1</v>
      </c>
      <c r="AP2576">
        <v>0</v>
      </c>
      <c r="AQ2576">
        <v>0</v>
      </c>
      <c r="AR2576">
        <v>0</v>
      </c>
      <c r="AS2576">
        <v>0</v>
      </c>
      <c r="AT2576">
        <v>0</v>
      </c>
      <c r="AU2576">
        <v>0</v>
      </c>
      <c r="AV2576">
        <v>0</v>
      </c>
      <c r="AW2576">
        <v>0</v>
      </c>
      <c r="AX2576">
        <v>0</v>
      </c>
      <c r="AY2576">
        <v>0</v>
      </c>
      <c r="AZ2576">
        <v>0</v>
      </c>
      <c r="BA2576">
        <v>0</v>
      </c>
      <c r="BB2576">
        <v>0</v>
      </c>
      <c r="BC2576">
        <v>0</v>
      </c>
      <c r="BD2576">
        <v>0</v>
      </c>
      <c r="BE2576">
        <v>0</v>
      </c>
      <c r="BF2576">
        <v>0</v>
      </c>
      <c r="BG2576" s="20">
        <v>0</v>
      </c>
      <c r="BH2576" s="20">
        <v>1</v>
      </c>
      <c r="BI2576" s="20">
        <v>30</v>
      </c>
      <c r="BJ2576" s="20">
        <v>1</v>
      </c>
      <c r="BK2576" s="20">
        <v>107</v>
      </c>
      <c r="BL2576" s="20">
        <v>721</v>
      </c>
      <c r="BM2576" s="20">
        <v>260</v>
      </c>
      <c r="BN2576" s="20">
        <v>56</v>
      </c>
      <c r="BO2576" s="20">
        <v>13</v>
      </c>
      <c r="BP2576" s="20">
        <v>2533</v>
      </c>
      <c r="BQ2576" s="20">
        <v>803</v>
      </c>
      <c r="BR2576" s="20">
        <v>0</v>
      </c>
      <c r="BS2576" s="20">
        <v>17</v>
      </c>
      <c r="BT2576" s="20">
        <v>200</v>
      </c>
      <c r="BU2576" s="20">
        <v>637</v>
      </c>
      <c r="BV2576" s="20">
        <v>1520</v>
      </c>
    </row>
    <row r="2577" spans="1:74" x14ac:dyDescent="0.25">
      <c r="A2577" s="20" t="s">
        <v>405</v>
      </c>
      <c r="B2577" s="20" t="s">
        <v>470</v>
      </c>
      <c r="C2577" s="20" t="s">
        <v>471</v>
      </c>
      <c r="D2577" s="1">
        <v>44606</v>
      </c>
      <c r="E2577">
        <v>37</v>
      </c>
      <c r="F2577">
        <v>0</v>
      </c>
      <c r="G2577">
        <v>0</v>
      </c>
      <c r="H2577">
        <v>1</v>
      </c>
      <c r="I2577">
        <v>1</v>
      </c>
      <c r="J2577">
        <v>23</v>
      </c>
      <c r="K2577">
        <v>1</v>
      </c>
      <c r="L2577">
        <v>3</v>
      </c>
      <c r="M2577">
        <v>1</v>
      </c>
      <c r="N2577">
        <v>1</v>
      </c>
      <c r="O2577">
        <v>1</v>
      </c>
      <c r="P2577">
        <v>0</v>
      </c>
      <c r="Q2577">
        <v>0</v>
      </c>
      <c r="R2577">
        <v>123</v>
      </c>
      <c r="S2577">
        <v>83</v>
      </c>
      <c r="T2577">
        <v>9</v>
      </c>
      <c r="U2577">
        <v>2</v>
      </c>
      <c r="V2577">
        <v>1</v>
      </c>
      <c r="W2577">
        <v>841</v>
      </c>
      <c r="X2577">
        <v>503</v>
      </c>
      <c r="Y2577">
        <v>24</v>
      </c>
      <c r="Z2577">
        <v>59</v>
      </c>
      <c r="AA2577">
        <v>14</v>
      </c>
      <c r="AB2577">
        <v>359</v>
      </c>
      <c r="AC2577">
        <v>186</v>
      </c>
      <c r="AD2577">
        <v>8</v>
      </c>
      <c r="AE2577">
        <v>61</v>
      </c>
      <c r="AF2577">
        <v>18</v>
      </c>
      <c r="AG2577">
        <v>74</v>
      </c>
      <c r="AH2577">
        <v>28</v>
      </c>
      <c r="AI2577">
        <v>2</v>
      </c>
      <c r="AJ2577">
        <v>5</v>
      </c>
      <c r="AK2577">
        <v>6</v>
      </c>
      <c r="AL2577">
        <v>13</v>
      </c>
      <c r="AM2577">
        <v>8</v>
      </c>
      <c r="AN2577">
        <v>1</v>
      </c>
      <c r="AO2577">
        <v>1</v>
      </c>
      <c r="AP2577">
        <v>0</v>
      </c>
      <c r="AQ2577">
        <v>0</v>
      </c>
      <c r="AR2577">
        <v>0</v>
      </c>
      <c r="AS2577">
        <v>0</v>
      </c>
      <c r="AT2577">
        <v>0</v>
      </c>
      <c r="AU2577">
        <v>0</v>
      </c>
      <c r="AV2577">
        <v>0</v>
      </c>
      <c r="AW2577">
        <v>0</v>
      </c>
      <c r="AX2577">
        <v>0</v>
      </c>
      <c r="AY2577">
        <v>0</v>
      </c>
      <c r="AZ2577">
        <v>0</v>
      </c>
      <c r="BA2577">
        <v>0</v>
      </c>
      <c r="BB2577">
        <v>0</v>
      </c>
      <c r="BC2577">
        <v>0</v>
      </c>
      <c r="BD2577">
        <v>0</v>
      </c>
      <c r="BE2577">
        <v>0</v>
      </c>
      <c r="BF2577">
        <v>0</v>
      </c>
      <c r="BG2577" s="20">
        <v>0</v>
      </c>
      <c r="BH2577" s="20">
        <v>1</v>
      </c>
      <c r="BI2577" s="20">
        <v>30</v>
      </c>
      <c r="BJ2577" s="20">
        <v>1</v>
      </c>
      <c r="BK2577" s="20">
        <v>106</v>
      </c>
      <c r="BL2577" s="20">
        <v>718</v>
      </c>
      <c r="BM2577" s="20">
        <v>260</v>
      </c>
      <c r="BN2577" s="20">
        <v>56</v>
      </c>
      <c r="BO2577" s="20">
        <v>11</v>
      </c>
      <c r="BP2577" s="20">
        <v>2511</v>
      </c>
      <c r="BQ2577" s="20">
        <v>802</v>
      </c>
      <c r="BR2577" s="20">
        <v>0</v>
      </c>
      <c r="BS2577" s="20">
        <v>17</v>
      </c>
      <c r="BT2577" s="20">
        <v>196</v>
      </c>
      <c r="BU2577" s="20">
        <v>627</v>
      </c>
      <c r="BV2577" s="20">
        <v>1515</v>
      </c>
    </row>
    <row r="2578" spans="1:74" x14ac:dyDescent="0.25">
      <c r="A2578" s="20" t="s">
        <v>405</v>
      </c>
      <c r="B2578" s="20" t="s">
        <v>470</v>
      </c>
      <c r="C2578" s="20" t="s">
        <v>471</v>
      </c>
      <c r="D2578" s="1">
        <v>44606</v>
      </c>
      <c r="W2578">
        <v>1</v>
      </c>
      <c r="AA2578">
        <v>1</v>
      </c>
      <c r="BG2578" s="20"/>
      <c r="BH2578" s="20"/>
      <c r="BI2578" s="20"/>
      <c r="BJ2578" s="20"/>
      <c r="BK2578" s="20"/>
      <c r="BL2578" s="20"/>
      <c r="BM2578" s="20"/>
      <c r="BN2578" s="20"/>
      <c r="BO2578" s="20"/>
      <c r="BP2578" s="20"/>
      <c r="BQ2578" s="20"/>
      <c r="BR2578" s="20"/>
      <c r="BS2578" s="20"/>
      <c r="BT2578" s="20"/>
      <c r="BU2578" s="20"/>
      <c r="BV2578" s="20"/>
    </row>
    <row r="2579" spans="1:74" x14ac:dyDescent="0.25">
      <c r="A2579" s="20" t="s">
        <v>405</v>
      </c>
      <c r="B2579" s="20" t="s">
        <v>406</v>
      </c>
      <c r="C2579" s="20" t="s">
        <v>648</v>
      </c>
      <c r="D2579" s="1">
        <v>44493</v>
      </c>
      <c r="E2579">
        <v>53</v>
      </c>
      <c r="F2579">
        <v>1</v>
      </c>
      <c r="G2579">
        <v>0</v>
      </c>
      <c r="H2579">
        <v>1</v>
      </c>
      <c r="I2579">
        <v>0</v>
      </c>
      <c r="J2579">
        <v>2</v>
      </c>
      <c r="K2579">
        <v>2</v>
      </c>
      <c r="L2579">
        <v>5</v>
      </c>
      <c r="M2579">
        <v>1</v>
      </c>
      <c r="N2579">
        <v>1</v>
      </c>
      <c r="O2579">
        <v>0</v>
      </c>
      <c r="P2579">
        <v>0</v>
      </c>
      <c r="Q2579">
        <v>0</v>
      </c>
      <c r="R2579">
        <v>103</v>
      </c>
      <c r="S2579">
        <v>0</v>
      </c>
      <c r="T2579">
        <v>21</v>
      </c>
      <c r="U2579">
        <v>7</v>
      </c>
      <c r="V2579">
        <v>1</v>
      </c>
      <c r="W2579">
        <v>769</v>
      </c>
      <c r="X2579">
        <v>0</v>
      </c>
      <c r="Y2579">
        <v>26</v>
      </c>
      <c r="Z2579">
        <v>116</v>
      </c>
      <c r="AA2579">
        <v>29</v>
      </c>
      <c r="AB2579">
        <v>417</v>
      </c>
      <c r="AC2579">
        <v>17</v>
      </c>
      <c r="AD2579">
        <v>1</v>
      </c>
      <c r="AE2579">
        <v>79</v>
      </c>
      <c r="AF2579">
        <v>18</v>
      </c>
      <c r="AG2579">
        <v>92</v>
      </c>
      <c r="AH2579">
        <v>0</v>
      </c>
      <c r="AI2579">
        <v>4</v>
      </c>
      <c r="AJ2579">
        <v>18</v>
      </c>
      <c r="AK2579">
        <v>5</v>
      </c>
      <c r="AL2579">
        <v>13</v>
      </c>
      <c r="AM2579">
        <v>0</v>
      </c>
      <c r="AN2579">
        <v>3</v>
      </c>
      <c r="AO2579">
        <v>0</v>
      </c>
      <c r="AP2579">
        <v>0</v>
      </c>
      <c r="AQ2579">
        <v>0</v>
      </c>
      <c r="AR2579">
        <v>0</v>
      </c>
      <c r="AS2579">
        <v>0</v>
      </c>
      <c r="AT2579">
        <v>0</v>
      </c>
      <c r="AU2579">
        <v>0</v>
      </c>
      <c r="AV2579">
        <v>0</v>
      </c>
      <c r="AW2579">
        <v>1</v>
      </c>
      <c r="AX2579">
        <v>0</v>
      </c>
      <c r="AY2579">
        <v>0</v>
      </c>
      <c r="AZ2579">
        <v>0</v>
      </c>
      <c r="BA2579">
        <v>0</v>
      </c>
      <c r="BB2579">
        <v>6</v>
      </c>
      <c r="BC2579">
        <v>30</v>
      </c>
      <c r="BD2579">
        <v>0</v>
      </c>
      <c r="BE2579">
        <v>3</v>
      </c>
      <c r="BF2579">
        <v>0</v>
      </c>
      <c r="BG2579" s="20"/>
      <c r="BH2579" s="20"/>
      <c r="BI2579" s="20"/>
      <c r="BJ2579" s="20"/>
      <c r="BK2579" s="20"/>
      <c r="BL2579" s="20"/>
      <c r="BM2579" s="20"/>
      <c r="BN2579" s="20"/>
      <c r="BO2579" s="20"/>
      <c r="BP2579" s="20"/>
      <c r="BQ2579" s="20"/>
      <c r="BR2579" s="20"/>
      <c r="BS2579" s="20"/>
      <c r="BT2579" s="20"/>
      <c r="BU2579" s="20"/>
      <c r="BV2579" s="20"/>
    </row>
    <row r="2580" spans="1:74" x14ac:dyDescent="0.25">
      <c r="A2580" s="20" t="s">
        <v>405</v>
      </c>
      <c r="B2580" s="20" t="s">
        <v>406</v>
      </c>
      <c r="C2580" s="20" t="s">
        <v>648</v>
      </c>
      <c r="D2580" s="1">
        <v>44500</v>
      </c>
      <c r="E2580">
        <v>53</v>
      </c>
      <c r="F2580">
        <v>1</v>
      </c>
      <c r="G2580">
        <v>0</v>
      </c>
      <c r="H2580">
        <v>1</v>
      </c>
      <c r="I2580">
        <v>0</v>
      </c>
      <c r="J2580">
        <v>3</v>
      </c>
      <c r="K2580">
        <v>2</v>
      </c>
      <c r="L2580">
        <v>5</v>
      </c>
      <c r="M2580">
        <v>1</v>
      </c>
      <c r="N2580">
        <v>1</v>
      </c>
      <c r="O2580">
        <v>0</v>
      </c>
      <c r="P2580">
        <v>0</v>
      </c>
      <c r="Q2580">
        <v>0</v>
      </c>
      <c r="R2580">
        <v>105</v>
      </c>
      <c r="S2580">
        <v>0</v>
      </c>
      <c r="T2580">
        <v>30</v>
      </c>
      <c r="U2580">
        <v>8</v>
      </c>
      <c r="V2580">
        <v>1</v>
      </c>
      <c r="W2580">
        <v>770</v>
      </c>
      <c r="X2580">
        <v>0</v>
      </c>
      <c r="Y2580">
        <v>32</v>
      </c>
      <c r="Z2580">
        <v>116</v>
      </c>
      <c r="AA2580">
        <v>29</v>
      </c>
      <c r="AB2580">
        <v>417</v>
      </c>
      <c r="AC2580">
        <v>18</v>
      </c>
      <c r="AD2580">
        <v>1</v>
      </c>
      <c r="AE2580">
        <v>79</v>
      </c>
      <c r="AF2580">
        <v>19</v>
      </c>
      <c r="AG2580">
        <v>93</v>
      </c>
      <c r="AH2580">
        <v>0</v>
      </c>
      <c r="AI2580">
        <v>4</v>
      </c>
      <c r="AJ2580">
        <v>17</v>
      </c>
      <c r="AK2580">
        <v>5</v>
      </c>
      <c r="AL2580">
        <v>13</v>
      </c>
      <c r="AM2580">
        <v>0</v>
      </c>
      <c r="AN2580">
        <v>4</v>
      </c>
      <c r="AO2580">
        <v>0</v>
      </c>
      <c r="AP2580">
        <v>0</v>
      </c>
      <c r="AQ2580">
        <v>0</v>
      </c>
      <c r="AR2580">
        <v>0</v>
      </c>
      <c r="AS2580">
        <v>0</v>
      </c>
      <c r="AT2580">
        <v>0</v>
      </c>
      <c r="AU2580">
        <v>0</v>
      </c>
      <c r="AV2580">
        <v>0</v>
      </c>
      <c r="AW2580">
        <v>1</v>
      </c>
      <c r="AX2580">
        <v>0</v>
      </c>
      <c r="AY2580">
        <v>0</v>
      </c>
      <c r="AZ2580">
        <v>0</v>
      </c>
      <c r="BA2580">
        <v>0</v>
      </c>
      <c r="BB2580">
        <v>6</v>
      </c>
      <c r="BC2580">
        <v>30</v>
      </c>
      <c r="BD2580">
        <v>0</v>
      </c>
      <c r="BE2580">
        <v>3</v>
      </c>
      <c r="BF2580">
        <v>0</v>
      </c>
      <c r="BG2580" s="20"/>
      <c r="BH2580" s="20"/>
      <c r="BI2580" s="20"/>
      <c r="BJ2580" s="20"/>
      <c r="BK2580" s="20"/>
      <c r="BL2580" s="20"/>
      <c r="BM2580" s="20"/>
      <c r="BN2580" s="20"/>
      <c r="BO2580" s="20"/>
      <c r="BP2580" s="20"/>
      <c r="BQ2580" s="20"/>
      <c r="BR2580" s="20"/>
      <c r="BS2580" s="20"/>
      <c r="BT2580" s="20"/>
      <c r="BU2580" s="20"/>
      <c r="BV2580" s="20"/>
    </row>
    <row r="2581" spans="1:74" x14ac:dyDescent="0.25">
      <c r="A2581" s="20" t="s">
        <v>405</v>
      </c>
      <c r="B2581" s="20" t="s">
        <v>406</v>
      </c>
      <c r="C2581" s="20" t="s">
        <v>648</v>
      </c>
      <c r="D2581" s="1">
        <v>44507</v>
      </c>
      <c r="E2581">
        <v>52</v>
      </c>
      <c r="F2581">
        <v>0</v>
      </c>
      <c r="G2581">
        <v>0</v>
      </c>
      <c r="H2581">
        <v>1</v>
      </c>
      <c r="I2581">
        <v>0</v>
      </c>
      <c r="J2581">
        <v>4</v>
      </c>
      <c r="K2581">
        <v>2</v>
      </c>
      <c r="L2581">
        <v>5</v>
      </c>
      <c r="M2581">
        <v>1</v>
      </c>
      <c r="N2581">
        <v>1</v>
      </c>
      <c r="O2581">
        <v>0</v>
      </c>
      <c r="P2581">
        <v>0</v>
      </c>
      <c r="Q2581">
        <v>0</v>
      </c>
      <c r="R2581">
        <v>105</v>
      </c>
      <c r="S2581">
        <v>37</v>
      </c>
      <c r="T2581">
        <v>6</v>
      </c>
      <c r="U2581">
        <v>9</v>
      </c>
      <c r="V2581">
        <v>1</v>
      </c>
      <c r="W2581">
        <v>765</v>
      </c>
      <c r="X2581">
        <v>39</v>
      </c>
      <c r="Y2581">
        <v>30</v>
      </c>
      <c r="Z2581">
        <v>115</v>
      </c>
      <c r="AA2581">
        <v>28</v>
      </c>
      <c r="AB2581">
        <v>421</v>
      </c>
      <c r="AC2581">
        <v>22</v>
      </c>
      <c r="AD2581">
        <v>1</v>
      </c>
      <c r="AE2581">
        <v>79</v>
      </c>
      <c r="AF2581">
        <v>21</v>
      </c>
      <c r="AG2581">
        <v>94</v>
      </c>
      <c r="AH2581">
        <v>5</v>
      </c>
      <c r="AI2581">
        <v>3</v>
      </c>
      <c r="AJ2581">
        <v>19</v>
      </c>
      <c r="AK2581">
        <v>4</v>
      </c>
      <c r="AL2581">
        <v>13</v>
      </c>
      <c r="AM2581">
        <v>4</v>
      </c>
      <c r="AN2581">
        <v>0</v>
      </c>
      <c r="AO2581">
        <v>0</v>
      </c>
      <c r="AP2581">
        <v>0</v>
      </c>
      <c r="AQ2581">
        <v>0</v>
      </c>
      <c r="AR2581">
        <v>0</v>
      </c>
      <c r="AS2581">
        <v>0</v>
      </c>
      <c r="AT2581">
        <v>0</v>
      </c>
      <c r="AU2581">
        <v>0</v>
      </c>
      <c r="AV2581">
        <v>0</v>
      </c>
      <c r="AW2581">
        <v>1</v>
      </c>
      <c r="AX2581">
        <v>0</v>
      </c>
      <c r="AY2581">
        <v>0</v>
      </c>
      <c r="AZ2581">
        <v>0</v>
      </c>
      <c r="BA2581">
        <v>0</v>
      </c>
      <c r="BB2581">
        <v>0</v>
      </c>
      <c r="BC2581">
        <v>0</v>
      </c>
      <c r="BD2581">
        <v>0</v>
      </c>
      <c r="BE2581">
        <v>0</v>
      </c>
      <c r="BF2581">
        <v>0</v>
      </c>
      <c r="BG2581" s="20">
        <v>0</v>
      </c>
      <c r="BH2581" s="20">
        <v>0</v>
      </c>
      <c r="BI2581" s="20">
        <v>39</v>
      </c>
      <c r="BJ2581" s="20">
        <v>1</v>
      </c>
      <c r="BK2581" s="20">
        <v>85</v>
      </c>
      <c r="BL2581" s="20">
        <v>547</v>
      </c>
      <c r="BM2581" s="20">
        <v>308</v>
      </c>
      <c r="BN2581" s="20">
        <v>59</v>
      </c>
      <c r="BO2581" s="20">
        <v>11</v>
      </c>
      <c r="BP2581" s="20"/>
      <c r="BQ2581" s="20"/>
      <c r="BR2581" s="20"/>
      <c r="BS2581" s="20"/>
      <c r="BT2581" s="20"/>
      <c r="BU2581" s="20"/>
      <c r="BV2581" s="20"/>
    </row>
    <row r="2582" spans="1:74" x14ac:dyDescent="0.25">
      <c r="A2582" s="20" t="s">
        <v>405</v>
      </c>
      <c r="B2582" s="20" t="s">
        <v>406</v>
      </c>
      <c r="C2582" s="20" t="s">
        <v>648</v>
      </c>
      <c r="D2582" s="1">
        <v>44514</v>
      </c>
      <c r="E2582">
        <v>52</v>
      </c>
      <c r="F2582">
        <v>0</v>
      </c>
      <c r="G2582">
        <v>0</v>
      </c>
      <c r="H2582">
        <v>1</v>
      </c>
      <c r="I2582">
        <v>0</v>
      </c>
      <c r="J2582">
        <v>11</v>
      </c>
      <c r="K2582">
        <v>2</v>
      </c>
      <c r="L2582">
        <v>5</v>
      </c>
      <c r="M2582">
        <v>1</v>
      </c>
      <c r="N2582">
        <v>1</v>
      </c>
      <c r="O2582">
        <v>0</v>
      </c>
      <c r="P2582">
        <v>0</v>
      </c>
      <c r="Q2582">
        <v>0</v>
      </c>
      <c r="R2582">
        <v>105</v>
      </c>
      <c r="S2582">
        <v>43</v>
      </c>
      <c r="T2582">
        <v>6</v>
      </c>
      <c r="U2582">
        <v>10</v>
      </c>
      <c r="V2582">
        <v>0</v>
      </c>
      <c r="W2582">
        <v>766</v>
      </c>
      <c r="X2582">
        <v>63</v>
      </c>
      <c r="Y2582">
        <v>30</v>
      </c>
      <c r="Z2582">
        <v>121</v>
      </c>
      <c r="AA2582">
        <v>24</v>
      </c>
      <c r="AB2582">
        <v>424</v>
      </c>
      <c r="AC2582">
        <v>32</v>
      </c>
      <c r="AD2582">
        <v>3</v>
      </c>
      <c r="AE2582">
        <v>95</v>
      </c>
      <c r="AF2582">
        <v>2</v>
      </c>
      <c r="AG2582">
        <v>92</v>
      </c>
      <c r="AH2582">
        <v>5</v>
      </c>
      <c r="AI2582">
        <v>3</v>
      </c>
      <c r="AJ2582">
        <v>18</v>
      </c>
      <c r="AK2582">
        <v>4</v>
      </c>
      <c r="AL2582">
        <v>13</v>
      </c>
      <c r="AM2582">
        <v>4</v>
      </c>
      <c r="AN2582">
        <v>0</v>
      </c>
      <c r="AO2582">
        <v>0</v>
      </c>
      <c r="AP2582">
        <v>0</v>
      </c>
      <c r="AQ2582">
        <v>0</v>
      </c>
      <c r="AR2582">
        <v>0</v>
      </c>
      <c r="AS2582">
        <v>0</v>
      </c>
      <c r="AT2582">
        <v>0</v>
      </c>
      <c r="AU2582">
        <v>0</v>
      </c>
      <c r="AV2582">
        <v>0</v>
      </c>
      <c r="AW2582">
        <v>1</v>
      </c>
      <c r="AX2582">
        <v>0</v>
      </c>
      <c r="AY2582">
        <v>0</v>
      </c>
      <c r="AZ2582">
        <v>0</v>
      </c>
      <c r="BA2582">
        <v>0</v>
      </c>
      <c r="BB2582">
        <v>0</v>
      </c>
      <c r="BC2582">
        <v>0</v>
      </c>
      <c r="BD2582">
        <v>0</v>
      </c>
      <c r="BE2582">
        <v>0</v>
      </c>
      <c r="BF2582">
        <v>0</v>
      </c>
      <c r="BG2582" s="20">
        <v>0</v>
      </c>
      <c r="BH2582" s="20">
        <v>0</v>
      </c>
      <c r="BI2582" s="20">
        <v>39</v>
      </c>
      <c r="BJ2582" s="20">
        <v>1</v>
      </c>
      <c r="BK2582" s="20">
        <v>85</v>
      </c>
      <c r="BL2582" s="20">
        <v>548</v>
      </c>
      <c r="BM2582" s="20">
        <v>310</v>
      </c>
      <c r="BN2582" s="20">
        <v>59</v>
      </c>
      <c r="BO2582" s="20">
        <v>11</v>
      </c>
      <c r="BP2582" s="20"/>
      <c r="BQ2582" s="20"/>
      <c r="BR2582" s="20"/>
      <c r="BS2582" s="20"/>
      <c r="BT2582" s="20"/>
      <c r="BU2582" s="20"/>
      <c r="BV2582" s="20"/>
    </row>
    <row r="2583" spans="1:74" x14ac:dyDescent="0.25">
      <c r="A2583" s="20" t="s">
        <v>405</v>
      </c>
      <c r="B2583" s="20" t="s">
        <v>406</v>
      </c>
      <c r="C2583" s="20" t="s">
        <v>648</v>
      </c>
      <c r="D2583" s="1">
        <v>44521</v>
      </c>
      <c r="E2583">
        <v>52</v>
      </c>
      <c r="F2583">
        <v>0</v>
      </c>
      <c r="G2583">
        <v>0</v>
      </c>
      <c r="H2583">
        <v>1</v>
      </c>
      <c r="I2583">
        <v>0</v>
      </c>
      <c r="J2583">
        <v>17</v>
      </c>
      <c r="K2583">
        <v>2</v>
      </c>
      <c r="L2583">
        <v>5</v>
      </c>
      <c r="M2583">
        <v>1</v>
      </c>
      <c r="N2583">
        <v>1</v>
      </c>
      <c r="O2583">
        <v>0</v>
      </c>
      <c r="P2583">
        <v>0</v>
      </c>
      <c r="Q2583">
        <v>0</v>
      </c>
      <c r="R2583">
        <v>105</v>
      </c>
      <c r="S2583">
        <v>48</v>
      </c>
      <c r="T2583">
        <v>6</v>
      </c>
      <c r="U2583">
        <v>10</v>
      </c>
      <c r="V2583">
        <v>0</v>
      </c>
      <c r="W2583">
        <v>768</v>
      </c>
      <c r="X2583">
        <v>86</v>
      </c>
      <c r="Y2583">
        <v>30</v>
      </c>
      <c r="Z2583">
        <v>121</v>
      </c>
      <c r="AA2583">
        <v>22</v>
      </c>
      <c r="AB2583">
        <v>424</v>
      </c>
      <c r="AC2583">
        <v>37</v>
      </c>
      <c r="AD2583">
        <v>3</v>
      </c>
      <c r="AE2583">
        <v>95</v>
      </c>
      <c r="AF2583">
        <v>3</v>
      </c>
      <c r="AG2583">
        <v>91</v>
      </c>
      <c r="AH2583">
        <v>5</v>
      </c>
      <c r="AI2583">
        <v>3</v>
      </c>
      <c r="AJ2583">
        <v>18</v>
      </c>
      <c r="AK2583">
        <v>4</v>
      </c>
      <c r="AL2583">
        <v>13</v>
      </c>
      <c r="AM2583">
        <v>6</v>
      </c>
      <c r="AN2583">
        <v>0</v>
      </c>
      <c r="AO2583">
        <v>0</v>
      </c>
      <c r="AP2583">
        <v>0</v>
      </c>
      <c r="AQ2583">
        <v>0</v>
      </c>
      <c r="AR2583">
        <v>0</v>
      </c>
      <c r="AS2583">
        <v>0</v>
      </c>
      <c r="AT2583">
        <v>0</v>
      </c>
      <c r="AU2583">
        <v>0</v>
      </c>
      <c r="AV2583">
        <v>0</v>
      </c>
      <c r="AW2583">
        <v>1</v>
      </c>
      <c r="AX2583">
        <v>0</v>
      </c>
      <c r="AY2583">
        <v>0</v>
      </c>
      <c r="AZ2583">
        <v>0</v>
      </c>
      <c r="BA2583">
        <v>0</v>
      </c>
      <c r="BB2583">
        <v>0</v>
      </c>
      <c r="BC2583">
        <v>0</v>
      </c>
      <c r="BD2583">
        <v>0</v>
      </c>
      <c r="BE2583">
        <v>0</v>
      </c>
      <c r="BF2583">
        <v>0</v>
      </c>
      <c r="BG2583" s="20">
        <v>0</v>
      </c>
      <c r="BH2583" s="20">
        <v>0</v>
      </c>
      <c r="BI2583" s="20">
        <v>39</v>
      </c>
      <c r="BJ2583" s="20">
        <v>1</v>
      </c>
      <c r="BK2583" s="20">
        <v>85</v>
      </c>
      <c r="BL2583" s="20">
        <v>553</v>
      </c>
      <c r="BM2583" s="20">
        <v>309</v>
      </c>
      <c r="BN2583" s="20">
        <v>59</v>
      </c>
      <c r="BO2583" s="20">
        <v>11</v>
      </c>
      <c r="BP2583" s="20"/>
      <c r="BQ2583" s="20"/>
      <c r="BR2583" s="20"/>
      <c r="BS2583" s="20"/>
      <c r="BT2583" s="20"/>
      <c r="BU2583" s="20"/>
      <c r="BV2583" s="20"/>
    </row>
    <row r="2584" spans="1:74" x14ac:dyDescent="0.25">
      <c r="A2584" s="20" t="s">
        <v>405</v>
      </c>
      <c r="B2584" s="20" t="s">
        <v>406</v>
      </c>
      <c r="C2584" s="20" t="s">
        <v>648</v>
      </c>
      <c r="D2584" s="1">
        <v>44528</v>
      </c>
      <c r="E2584">
        <v>52</v>
      </c>
      <c r="F2584">
        <v>0</v>
      </c>
      <c r="G2584">
        <v>0</v>
      </c>
      <c r="H2584">
        <v>1</v>
      </c>
      <c r="I2584">
        <v>0</v>
      </c>
      <c r="J2584">
        <v>21</v>
      </c>
      <c r="K2584">
        <v>2</v>
      </c>
      <c r="L2584">
        <v>5</v>
      </c>
      <c r="M2584">
        <v>1</v>
      </c>
      <c r="N2584">
        <v>1</v>
      </c>
      <c r="O2584">
        <v>0</v>
      </c>
      <c r="P2584">
        <v>0</v>
      </c>
      <c r="Q2584">
        <v>0</v>
      </c>
      <c r="R2584">
        <v>105</v>
      </c>
      <c r="S2584">
        <v>51</v>
      </c>
      <c r="T2584">
        <v>6</v>
      </c>
      <c r="U2584">
        <v>11</v>
      </c>
      <c r="V2584">
        <v>0</v>
      </c>
      <c r="W2584">
        <v>768</v>
      </c>
      <c r="X2584">
        <v>146</v>
      </c>
      <c r="Y2584">
        <v>28</v>
      </c>
      <c r="Z2584">
        <v>121</v>
      </c>
      <c r="AA2584">
        <v>23</v>
      </c>
      <c r="AB2584">
        <v>425</v>
      </c>
      <c r="AC2584">
        <v>62</v>
      </c>
      <c r="AD2584">
        <v>4</v>
      </c>
      <c r="AE2584">
        <v>95</v>
      </c>
      <c r="AF2584">
        <v>3</v>
      </c>
      <c r="AG2584">
        <v>91</v>
      </c>
      <c r="AH2584">
        <v>7</v>
      </c>
      <c r="AI2584">
        <v>3</v>
      </c>
      <c r="AJ2584">
        <v>18</v>
      </c>
      <c r="AK2584">
        <v>3</v>
      </c>
      <c r="AL2584">
        <v>13</v>
      </c>
      <c r="AM2584">
        <v>8</v>
      </c>
      <c r="AN2584">
        <v>0</v>
      </c>
      <c r="AO2584">
        <v>0</v>
      </c>
      <c r="AP2584">
        <v>0</v>
      </c>
      <c r="AQ2584">
        <v>0</v>
      </c>
      <c r="AR2584">
        <v>0</v>
      </c>
      <c r="AS2584">
        <v>0</v>
      </c>
      <c r="AT2584">
        <v>0</v>
      </c>
      <c r="AU2584">
        <v>0</v>
      </c>
      <c r="AV2584">
        <v>0</v>
      </c>
      <c r="AW2584">
        <v>1</v>
      </c>
      <c r="AX2584">
        <v>0</v>
      </c>
      <c r="AY2584">
        <v>0</v>
      </c>
      <c r="AZ2584">
        <v>0</v>
      </c>
      <c r="BA2584">
        <v>0</v>
      </c>
      <c r="BB2584">
        <v>0</v>
      </c>
      <c r="BC2584">
        <v>0</v>
      </c>
      <c r="BD2584">
        <v>0</v>
      </c>
      <c r="BE2584">
        <v>0</v>
      </c>
      <c r="BF2584">
        <v>0</v>
      </c>
      <c r="BG2584" s="20">
        <v>0</v>
      </c>
      <c r="BH2584" s="20">
        <v>0</v>
      </c>
      <c r="BI2584" s="20">
        <v>40</v>
      </c>
      <c r="BJ2584" s="20">
        <v>1</v>
      </c>
      <c r="BK2584" s="20">
        <v>84</v>
      </c>
      <c r="BL2584" s="20">
        <v>557</v>
      </c>
      <c r="BM2584" s="20">
        <v>311</v>
      </c>
      <c r="BN2584" s="20">
        <v>61</v>
      </c>
      <c r="BO2584" s="20">
        <v>11</v>
      </c>
      <c r="BP2584" s="20"/>
      <c r="BQ2584" s="20"/>
      <c r="BR2584" s="20"/>
      <c r="BS2584" s="20"/>
      <c r="BT2584" s="20"/>
      <c r="BU2584" s="20"/>
      <c r="BV2584" s="20"/>
    </row>
    <row r="2585" spans="1:74" x14ac:dyDescent="0.25">
      <c r="A2585" s="20" t="s">
        <v>405</v>
      </c>
      <c r="B2585" s="20" t="s">
        <v>406</v>
      </c>
      <c r="C2585" s="20" t="s">
        <v>648</v>
      </c>
      <c r="D2585" s="1">
        <v>44535</v>
      </c>
      <c r="E2585">
        <v>53</v>
      </c>
      <c r="F2585">
        <v>0</v>
      </c>
      <c r="G2585">
        <v>0</v>
      </c>
      <c r="H2585">
        <v>1</v>
      </c>
      <c r="I2585">
        <v>0</v>
      </c>
      <c r="J2585">
        <v>24</v>
      </c>
      <c r="K2585">
        <v>2</v>
      </c>
      <c r="L2585">
        <v>5</v>
      </c>
      <c r="M2585">
        <v>1</v>
      </c>
      <c r="N2585">
        <v>1</v>
      </c>
      <c r="O2585">
        <v>0</v>
      </c>
      <c r="P2585">
        <v>0</v>
      </c>
      <c r="Q2585">
        <v>0</v>
      </c>
      <c r="R2585">
        <v>107</v>
      </c>
      <c r="S2585">
        <v>54</v>
      </c>
      <c r="T2585">
        <v>6</v>
      </c>
      <c r="U2585">
        <v>11</v>
      </c>
      <c r="V2585">
        <v>0</v>
      </c>
      <c r="W2585">
        <v>765</v>
      </c>
      <c r="X2585">
        <v>171</v>
      </c>
      <c r="Y2585">
        <v>28</v>
      </c>
      <c r="Z2585">
        <v>122</v>
      </c>
      <c r="AA2585">
        <v>22</v>
      </c>
      <c r="AB2585">
        <v>426</v>
      </c>
      <c r="AC2585">
        <v>80</v>
      </c>
      <c r="AD2585">
        <v>4</v>
      </c>
      <c r="AE2585">
        <v>95</v>
      </c>
      <c r="AF2585">
        <v>3</v>
      </c>
      <c r="AG2585">
        <v>93</v>
      </c>
      <c r="AH2585">
        <v>10</v>
      </c>
      <c r="AI2585">
        <v>3</v>
      </c>
      <c r="AJ2585">
        <v>18</v>
      </c>
      <c r="AK2585">
        <v>4</v>
      </c>
      <c r="AL2585">
        <v>13</v>
      </c>
      <c r="AM2585">
        <v>8</v>
      </c>
      <c r="AN2585">
        <v>0</v>
      </c>
      <c r="AO2585">
        <v>0</v>
      </c>
      <c r="AP2585">
        <v>0</v>
      </c>
      <c r="AQ2585">
        <v>0</v>
      </c>
      <c r="AR2585">
        <v>0</v>
      </c>
      <c r="AS2585">
        <v>0</v>
      </c>
      <c r="AT2585">
        <v>0</v>
      </c>
      <c r="AU2585">
        <v>0</v>
      </c>
      <c r="AV2585">
        <v>0</v>
      </c>
      <c r="AW2585">
        <v>1</v>
      </c>
      <c r="AX2585">
        <v>0</v>
      </c>
      <c r="AY2585">
        <v>0</v>
      </c>
      <c r="AZ2585">
        <v>0</v>
      </c>
      <c r="BA2585">
        <v>0</v>
      </c>
      <c r="BB2585">
        <v>0</v>
      </c>
      <c r="BC2585">
        <v>0</v>
      </c>
      <c r="BD2585">
        <v>0</v>
      </c>
      <c r="BE2585">
        <v>0</v>
      </c>
      <c r="BF2585">
        <v>0</v>
      </c>
      <c r="BG2585" s="20">
        <v>0</v>
      </c>
      <c r="BH2585" s="20">
        <v>0</v>
      </c>
      <c r="BI2585" s="20">
        <v>41</v>
      </c>
      <c r="BJ2585" s="20">
        <v>1</v>
      </c>
      <c r="BK2585" s="20">
        <v>86</v>
      </c>
      <c r="BL2585" s="20">
        <v>554</v>
      </c>
      <c r="BM2585" s="20">
        <v>313</v>
      </c>
      <c r="BN2585" s="20">
        <v>62</v>
      </c>
      <c r="BO2585" s="20">
        <v>11</v>
      </c>
      <c r="BP2585" s="20"/>
      <c r="BQ2585" s="20"/>
      <c r="BR2585" s="20"/>
      <c r="BS2585" s="20"/>
      <c r="BT2585" s="20"/>
      <c r="BU2585" s="20"/>
      <c r="BV2585" s="20"/>
    </row>
    <row r="2586" spans="1:74" x14ac:dyDescent="0.25">
      <c r="A2586" s="20" t="s">
        <v>405</v>
      </c>
      <c r="B2586" s="20" t="s">
        <v>406</v>
      </c>
      <c r="C2586" s="20" t="s">
        <v>648</v>
      </c>
      <c r="D2586" s="1">
        <v>44542</v>
      </c>
      <c r="E2586">
        <v>54</v>
      </c>
      <c r="F2586">
        <v>0</v>
      </c>
      <c r="G2586">
        <v>0</v>
      </c>
      <c r="H2586">
        <v>1</v>
      </c>
      <c r="I2586">
        <v>0</v>
      </c>
      <c r="J2586">
        <v>24</v>
      </c>
      <c r="K2586">
        <v>2</v>
      </c>
      <c r="L2586">
        <v>5</v>
      </c>
      <c r="M2586">
        <v>0</v>
      </c>
      <c r="N2586">
        <v>1</v>
      </c>
      <c r="O2586">
        <v>0</v>
      </c>
      <c r="P2586">
        <v>0</v>
      </c>
      <c r="Q2586">
        <v>0</v>
      </c>
      <c r="R2586">
        <v>104</v>
      </c>
      <c r="S2586">
        <v>56</v>
      </c>
      <c r="T2586">
        <v>6</v>
      </c>
      <c r="U2586">
        <v>11</v>
      </c>
      <c r="V2586">
        <v>0</v>
      </c>
      <c r="W2586">
        <v>767</v>
      </c>
      <c r="X2586">
        <v>198</v>
      </c>
      <c r="Y2586">
        <v>28</v>
      </c>
      <c r="Z2586">
        <v>123</v>
      </c>
      <c r="AA2586">
        <v>21</v>
      </c>
      <c r="AB2586">
        <v>429</v>
      </c>
      <c r="AC2586">
        <v>108</v>
      </c>
      <c r="AD2586">
        <v>4</v>
      </c>
      <c r="AE2586">
        <v>95</v>
      </c>
      <c r="AF2586">
        <v>3</v>
      </c>
      <c r="AG2586">
        <v>93</v>
      </c>
      <c r="AH2586">
        <v>14</v>
      </c>
      <c r="AI2586">
        <v>3</v>
      </c>
      <c r="AJ2586">
        <v>19</v>
      </c>
      <c r="AK2586">
        <v>2</v>
      </c>
      <c r="AL2586">
        <v>13</v>
      </c>
      <c r="AM2586">
        <v>9</v>
      </c>
      <c r="AN2586">
        <v>0</v>
      </c>
      <c r="AO2586">
        <v>0</v>
      </c>
      <c r="AP2586">
        <v>0</v>
      </c>
      <c r="AQ2586">
        <v>0</v>
      </c>
      <c r="AR2586">
        <v>0</v>
      </c>
      <c r="AS2586">
        <v>0</v>
      </c>
      <c r="AT2586">
        <v>0</v>
      </c>
      <c r="AU2586">
        <v>0</v>
      </c>
      <c r="AV2586">
        <v>0</v>
      </c>
      <c r="AW2586">
        <v>1</v>
      </c>
      <c r="AX2586">
        <v>0</v>
      </c>
      <c r="AY2586">
        <v>0</v>
      </c>
      <c r="AZ2586">
        <v>0</v>
      </c>
      <c r="BA2586">
        <v>0</v>
      </c>
      <c r="BB2586">
        <v>0</v>
      </c>
      <c r="BC2586">
        <v>0</v>
      </c>
      <c r="BD2586">
        <v>0</v>
      </c>
      <c r="BE2586">
        <v>0</v>
      </c>
      <c r="BF2586">
        <v>0</v>
      </c>
      <c r="BG2586" s="20">
        <v>0</v>
      </c>
      <c r="BH2586" s="20">
        <v>0</v>
      </c>
      <c r="BI2586" s="20">
        <v>43</v>
      </c>
      <c r="BJ2586" s="20">
        <v>1</v>
      </c>
      <c r="BK2586" s="20">
        <v>83</v>
      </c>
      <c r="BL2586" s="20">
        <v>556</v>
      </c>
      <c r="BM2586" s="20">
        <v>316</v>
      </c>
      <c r="BN2586" s="20">
        <v>62</v>
      </c>
      <c r="BO2586" s="20">
        <v>11</v>
      </c>
      <c r="BP2586" s="20"/>
      <c r="BQ2586" s="20"/>
      <c r="BR2586" s="20"/>
      <c r="BS2586" s="20"/>
      <c r="BT2586" s="20"/>
      <c r="BU2586" s="20"/>
      <c r="BV2586" s="20"/>
    </row>
    <row r="2587" spans="1:74" x14ac:dyDescent="0.25">
      <c r="A2587" s="20" t="s">
        <v>405</v>
      </c>
      <c r="B2587" s="20" t="s">
        <v>406</v>
      </c>
      <c r="C2587" s="20" t="s">
        <v>648</v>
      </c>
      <c r="D2587" s="1">
        <v>44549</v>
      </c>
      <c r="E2587">
        <v>55</v>
      </c>
      <c r="F2587">
        <v>0</v>
      </c>
      <c r="G2587">
        <v>0</v>
      </c>
      <c r="H2587">
        <v>1</v>
      </c>
      <c r="I2587">
        <v>0</v>
      </c>
      <c r="J2587">
        <v>26</v>
      </c>
      <c r="K2587">
        <v>3</v>
      </c>
      <c r="L2587">
        <v>4</v>
      </c>
      <c r="M2587">
        <v>0</v>
      </c>
      <c r="N2587">
        <v>1</v>
      </c>
      <c r="O2587">
        <v>1</v>
      </c>
      <c r="P2587">
        <v>0</v>
      </c>
      <c r="Q2587">
        <v>0</v>
      </c>
      <c r="R2587">
        <v>102</v>
      </c>
      <c r="S2587">
        <v>58</v>
      </c>
      <c r="T2587">
        <v>6</v>
      </c>
      <c r="U2587">
        <v>9</v>
      </c>
      <c r="V2587">
        <v>0</v>
      </c>
      <c r="W2587">
        <v>768</v>
      </c>
      <c r="X2587">
        <v>256</v>
      </c>
      <c r="Y2587">
        <v>28</v>
      </c>
      <c r="Z2587">
        <v>122</v>
      </c>
      <c r="AA2587">
        <v>21</v>
      </c>
      <c r="AB2587">
        <v>429</v>
      </c>
      <c r="AC2587">
        <v>136</v>
      </c>
      <c r="AD2587">
        <v>4</v>
      </c>
      <c r="AE2587">
        <v>93</v>
      </c>
      <c r="AF2587">
        <v>3</v>
      </c>
      <c r="AG2587">
        <v>94</v>
      </c>
      <c r="AH2587">
        <v>21</v>
      </c>
      <c r="AI2587">
        <v>3</v>
      </c>
      <c r="AJ2587">
        <v>19</v>
      </c>
      <c r="AK2587">
        <v>3</v>
      </c>
      <c r="AL2587">
        <v>13</v>
      </c>
      <c r="AM2587">
        <v>9</v>
      </c>
      <c r="AN2587">
        <v>0</v>
      </c>
      <c r="AO2587">
        <v>0</v>
      </c>
      <c r="AP2587">
        <v>0</v>
      </c>
      <c r="AQ2587">
        <v>0</v>
      </c>
      <c r="AR2587">
        <v>0</v>
      </c>
      <c r="AS2587">
        <v>0</v>
      </c>
      <c r="AT2587">
        <v>0</v>
      </c>
      <c r="AU2587">
        <v>0</v>
      </c>
      <c r="AV2587">
        <v>1</v>
      </c>
      <c r="AW2587">
        <v>0</v>
      </c>
      <c r="AX2587">
        <v>0</v>
      </c>
      <c r="AY2587">
        <v>0</v>
      </c>
      <c r="AZ2587">
        <v>0</v>
      </c>
      <c r="BA2587">
        <v>0</v>
      </c>
      <c r="BB2587">
        <v>0</v>
      </c>
      <c r="BC2587">
        <v>0</v>
      </c>
      <c r="BD2587">
        <v>0</v>
      </c>
      <c r="BE2587">
        <v>0</v>
      </c>
      <c r="BF2587">
        <v>0</v>
      </c>
      <c r="BG2587" s="20">
        <v>0</v>
      </c>
      <c r="BH2587" s="20">
        <v>0</v>
      </c>
      <c r="BI2587" s="20">
        <v>44</v>
      </c>
      <c r="BJ2587" s="20">
        <v>1</v>
      </c>
      <c r="BK2587" s="20">
        <v>81</v>
      </c>
      <c r="BL2587" s="20">
        <v>555</v>
      </c>
      <c r="BM2587" s="20">
        <v>317</v>
      </c>
      <c r="BN2587" s="20">
        <v>63</v>
      </c>
      <c r="BO2587" s="20">
        <v>11</v>
      </c>
      <c r="BP2587" s="20">
        <v>3093</v>
      </c>
      <c r="BQ2587" s="20">
        <v>355</v>
      </c>
      <c r="BR2587" s="20">
        <v>0</v>
      </c>
      <c r="BS2587" s="20">
        <v>12</v>
      </c>
      <c r="BT2587" s="20">
        <v>415</v>
      </c>
      <c r="BU2587" s="20">
        <v>898</v>
      </c>
      <c r="BV2587" s="20">
        <v>1583</v>
      </c>
    </row>
    <row r="2588" spans="1:74" x14ac:dyDescent="0.25">
      <c r="A2588" s="20" t="s">
        <v>405</v>
      </c>
      <c r="B2588" s="20" t="s">
        <v>406</v>
      </c>
      <c r="C2588" s="20" t="s">
        <v>648</v>
      </c>
      <c r="D2588" s="1">
        <v>44558</v>
      </c>
      <c r="E2588">
        <v>56</v>
      </c>
      <c r="F2588">
        <v>0</v>
      </c>
      <c r="G2588">
        <v>0</v>
      </c>
      <c r="H2588">
        <v>1</v>
      </c>
      <c r="I2588">
        <v>0</v>
      </c>
      <c r="J2588">
        <v>29</v>
      </c>
      <c r="K2588">
        <v>3</v>
      </c>
      <c r="L2588">
        <v>4</v>
      </c>
      <c r="M2588">
        <v>0</v>
      </c>
      <c r="N2588">
        <v>1</v>
      </c>
      <c r="O2588">
        <v>1</v>
      </c>
      <c r="P2588">
        <v>0</v>
      </c>
      <c r="Q2588">
        <v>0</v>
      </c>
      <c r="R2588">
        <v>102</v>
      </c>
      <c r="S2588">
        <v>60</v>
      </c>
      <c r="T2588">
        <v>6</v>
      </c>
      <c r="U2588">
        <v>9</v>
      </c>
      <c r="V2588">
        <v>0</v>
      </c>
      <c r="W2588">
        <v>770</v>
      </c>
      <c r="X2588">
        <v>313</v>
      </c>
      <c r="Y2588">
        <v>29</v>
      </c>
      <c r="Z2588">
        <v>121</v>
      </c>
      <c r="AA2588">
        <v>19</v>
      </c>
      <c r="AB2588">
        <v>428</v>
      </c>
      <c r="AC2588">
        <v>163</v>
      </c>
      <c r="AD2588">
        <v>4</v>
      </c>
      <c r="AE2588">
        <v>92</v>
      </c>
      <c r="AF2588">
        <v>4</v>
      </c>
      <c r="AG2588">
        <v>94</v>
      </c>
      <c r="AH2588">
        <v>26</v>
      </c>
      <c r="AI2588">
        <v>3</v>
      </c>
      <c r="AJ2588">
        <v>19</v>
      </c>
      <c r="AK2588">
        <v>3</v>
      </c>
      <c r="AL2588">
        <v>13</v>
      </c>
      <c r="AM2588">
        <v>8</v>
      </c>
      <c r="AN2588">
        <v>0</v>
      </c>
      <c r="AO2588">
        <v>0</v>
      </c>
      <c r="AP2588">
        <v>0</v>
      </c>
      <c r="AQ2588">
        <v>0</v>
      </c>
      <c r="AR2588">
        <v>0</v>
      </c>
      <c r="AS2588">
        <v>0</v>
      </c>
      <c r="AT2588">
        <v>0</v>
      </c>
      <c r="AU2588">
        <v>0</v>
      </c>
      <c r="AV2588">
        <v>1</v>
      </c>
      <c r="AW2588">
        <v>0</v>
      </c>
      <c r="AX2588">
        <v>0</v>
      </c>
      <c r="AY2588">
        <v>0</v>
      </c>
      <c r="AZ2588">
        <v>0</v>
      </c>
      <c r="BA2588">
        <v>0</v>
      </c>
      <c r="BB2588">
        <v>0</v>
      </c>
      <c r="BC2588">
        <v>0</v>
      </c>
      <c r="BD2588">
        <v>0</v>
      </c>
      <c r="BE2588">
        <v>0</v>
      </c>
      <c r="BF2588">
        <v>0</v>
      </c>
      <c r="BG2588" s="20">
        <v>0</v>
      </c>
      <c r="BH2588" s="20">
        <v>0</v>
      </c>
      <c r="BI2588" s="20">
        <v>46</v>
      </c>
      <c r="BJ2588" s="20">
        <v>1</v>
      </c>
      <c r="BK2588" s="20">
        <v>81</v>
      </c>
      <c r="BL2588" s="20">
        <v>553</v>
      </c>
      <c r="BM2588" s="20">
        <v>315</v>
      </c>
      <c r="BN2588" s="20">
        <v>63</v>
      </c>
      <c r="BO2588" s="20">
        <v>11</v>
      </c>
      <c r="BP2588" s="20">
        <v>3087</v>
      </c>
      <c r="BQ2588" s="20">
        <v>538</v>
      </c>
      <c r="BR2588" s="20">
        <v>0</v>
      </c>
      <c r="BS2588" s="20">
        <v>12</v>
      </c>
      <c r="BT2588" s="20">
        <v>413</v>
      </c>
      <c r="BU2588" s="20">
        <v>898</v>
      </c>
      <c r="BV2588" s="20">
        <v>1588</v>
      </c>
    </row>
    <row r="2589" spans="1:74" x14ac:dyDescent="0.25">
      <c r="A2589" s="20" t="s">
        <v>405</v>
      </c>
      <c r="B2589" s="20" t="s">
        <v>406</v>
      </c>
      <c r="C2589" s="20" t="s">
        <v>648</v>
      </c>
      <c r="D2589" s="1">
        <v>44564</v>
      </c>
      <c r="E2589">
        <v>56</v>
      </c>
      <c r="F2589">
        <v>0</v>
      </c>
      <c r="G2589">
        <v>0</v>
      </c>
      <c r="H2589">
        <v>1</v>
      </c>
      <c r="I2589">
        <v>0</v>
      </c>
      <c r="J2589">
        <v>29</v>
      </c>
      <c r="K2589">
        <v>3</v>
      </c>
      <c r="L2589">
        <v>4</v>
      </c>
      <c r="M2589">
        <v>0</v>
      </c>
      <c r="N2589">
        <v>1</v>
      </c>
      <c r="O2589">
        <v>1</v>
      </c>
      <c r="P2589">
        <v>0</v>
      </c>
      <c r="Q2589">
        <v>0</v>
      </c>
      <c r="R2589">
        <v>102</v>
      </c>
      <c r="S2589">
        <v>61</v>
      </c>
      <c r="T2589">
        <v>6</v>
      </c>
      <c r="U2589">
        <v>8</v>
      </c>
      <c r="V2589">
        <v>0</v>
      </c>
      <c r="W2589">
        <v>777</v>
      </c>
      <c r="X2589">
        <v>344</v>
      </c>
      <c r="Y2589">
        <v>29</v>
      </c>
      <c r="Z2589">
        <v>121</v>
      </c>
      <c r="AA2589">
        <v>19</v>
      </c>
      <c r="AB2589">
        <v>431</v>
      </c>
      <c r="AC2589">
        <v>174</v>
      </c>
      <c r="AD2589">
        <v>4</v>
      </c>
      <c r="AE2589">
        <v>93</v>
      </c>
      <c r="AF2589">
        <v>5</v>
      </c>
      <c r="AG2589">
        <v>94</v>
      </c>
      <c r="AH2589">
        <v>30</v>
      </c>
      <c r="AI2589">
        <v>3</v>
      </c>
      <c r="AJ2589">
        <v>19</v>
      </c>
      <c r="AK2589">
        <v>3</v>
      </c>
      <c r="AL2589">
        <v>13</v>
      </c>
      <c r="AM2589">
        <v>8</v>
      </c>
      <c r="AN2589">
        <v>0</v>
      </c>
      <c r="AO2589">
        <v>0</v>
      </c>
      <c r="AP2589">
        <v>0</v>
      </c>
      <c r="AQ2589">
        <v>0</v>
      </c>
      <c r="AR2589">
        <v>0</v>
      </c>
      <c r="AS2589">
        <v>0</v>
      </c>
      <c r="AT2589">
        <v>0</v>
      </c>
      <c r="AU2589">
        <v>0</v>
      </c>
      <c r="AV2589">
        <v>1</v>
      </c>
      <c r="AW2589">
        <v>0</v>
      </c>
      <c r="AX2589">
        <v>0</v>
      </c>
      <c r="AY2589">
        <v>0</v>
      </c>
      <c r="AZ2589">
        <v>0</v>
      </c>
      <c r="BA2589">
        <v>0</v>
      </c>
      <c r="BB2589">
        <v>0</v>
      </c>
      <c r="BC2589">
        <v>0</v>
      </c>
      <c r="BD2589">
        <v>0</v>
      </c>
      <c r="BE2589">
        <v>0</v>
      </c>
      <c r="BF2589">
        <v>0</v>
      </c>
      <c r="BG2589" s="20">
        <v>0</v>
      </c>
      <c r="BH2589" s="20">
        <v>0</v>
      </c>
      <c r="BI2589" s="20">
        <v>47</v>
      </c>
      <c r="BJ2589" s="20">
        <v>1</v>
      </c>
      <c r="BK2589" s="20">
        <v>81</v>
      </c>
      <c r="BL2589" s="20">
        <v>560</v>
      </c>
      <c r="BM2589" s="20">
        <v>316</v>
      </c>
      <c r="BN2589" s="20">
        <v>64</v>
      </c>
      <c r="BO2589" s="20">
        <v>11</v>
      </c>
      <c r="BP2589" s="20">
        <v>3095</v>
      </c>
      <c r="BQ2589" s="20">
        <v>613</v>
      </c>
      <c r="BR2589" s="20">
        <v>0</v>
      </c>
      <c r="BS2589" s="20">
        <v>12</v>
      </c>
      <c r="BT2589" s="20">
        <v>411</v>
      </c>
      <c r="BU2589" s="20">
        <v>901</v>
      </c>
      <c r="BV2589" s="20">
        <v>1592</v>
      </c>
    </row>
    <row r="2590" spans="1:74" x14ac:dyDescent="0.25">
      <c r="A2590" s="20" t="s">
        <v>405</v>
      </c>
      <c r="B2590" s="20" t="s">
        <v>406</v>
      </c>
      <c r="C2590" s="20" t="s">
        <v>648</v>
      </c>
      <c r="D2590" s="1">
        <v>44570</v>
      </c>
      <c r="E2590">
        <v>55</v>
      </c>
      <c r="F2590">
        <v>0</v>
      </c>
      <c r="G2590">
        <v>0</v>
      </c>
      <c r="H2590">
        <v>1</v>
      </c>
      <c r="I2590">
        <v>0</v>
      </c>
      <c r="J2590">
        <v>29</v>
      </c>
      <c r="K2590">
        <v>3</v>
      </c>
      <c r="L2590">
        <v>3</v>
      </c>
      <c r="M2590">
        <v>0</v>
      </c>
      <c r="N2590">
        <v>1</v>
      </c>
      <c r="O2590">
        <v>1</v>
      </c>
      <c r="P2590">
        <v>0</v>
      </c>
      <c r="Q2590">
        <v>0</v>
      </c>
      <c r="R2590">
        <v>102</v>
      </c>
      <c r="S2590">
        <v>64</v>
      </c>
      <c r="T2590">
        <v>6</v>
      </c>
      <c r="U2590">
        <v>8</v>
      </c>
      <c r="V2590">
        <v>0</v>
      </c>
      <c r="W2590">
        <v>781</v>
      </c>
      <c r="X2590">
        <v>363</v>
      </c>
      <c r="Y2590">
        <v>29</v>
      </c>
      <c r="Z2590">
        <v>121</v>
      </c>
      <c r="AA2590">
        <v>19</v>
      </c>
      <c r="AB2590">
        <v>434</v>
      </c>
      <c r="AC2590">
        <v>181</v>
      </c>
      <c r="AD2590">
        <v>4</v>
      </c>
      <c r="AE2590">
        <v>93</v>
      </c>
      <c r="AF2590">
        <v>8</v>
      </c>
      <c r="AG2590">
        <v>92</v>
      </c>
      <c r="AH2590">
        <v>34</v>
      </c>
      <c r="AI2590">
        <v>3</v>
      </c>
      <c r="AJ2590">
        <v>18</v>
      </c>
      <c r="AK2590">
        <v>2</v>
      </c>
      <c r="AL2590">
        <v>13</v>
      </c>
      <c r="AM2590">
        <v>8</v>
      </c>
      <c r="AN2590">
        <v>0</v>
      </c>
      <c r="AO2590">
        <v>0</v>
      </c>
      <c r="AP2590">
        <v>0</v>
      </c>
      <c r="AQ2590">
        <v>0</v>
      </c>
      <c r="AR2590">
        <v>0</v>
      </c>
      <c r="AS2590">
        <v>0</v>
      </c>
      <c r="AT2590">
        <v>0</v>
      </c>
      <c r="AU2590">
        <v>0</v>
      </c>
      <c r="AV2590">
        <v>1</v>
      </c>
      <c r="AW2590">
        <v>0</v>
      </c>
      <c r="AX2590">
        <v>0</v>
      </c>
      <c r="AY2590">
        <v>0</v>
      </c>
      <c r="AZ2590">
        <v>0</v>
      </c>
      <c r="BA2590">
        <v>0</v>
      </c>
      <c r="BB2590">
        <v>0</v>
      </c>
      <c r="BC2590">
        <v>0</v>
      </c>
      <c r="BD2590">
        <v>0</v>
      </c>
      <c r="BE2590">
        <v>0</v>
      </c>
      <c r="BF2590">
        <v>0</v>
      </c>
      <c r="BG2590" s="20">
        <v>0</v>
      </c>
      <c r="BH2590" s="20">
        <v>0</v>
      </c>
      <c r="BI2590" s="20">
        <v>47</v>
      </c>
      <c r="BJ2590" s="20">
        <v>1</v>
      </c>
      <c r="BK2590" s="20">
        <v>82</v>
      </c>
      <c r="BL2590" s="20">
        <v>565</v>
      </c>
      <c r="BM2590" s="20">
        <v>316</v>
      </c>
      <c r="BN2590" s="20">
        <v>64</v>
      </c>
      <c r="BO2590" s="20">
        <v>11</v>
      </c>
      <c r="BP2590" s="20">
        <v>3096</v>
      </c>
      <c r="BQ2590" s="20">
        <v>679</v>
      </c>
      <c r="BR2590" s="20">
        <v>0</v>
      </c>
      <c r="BS2590" s="20">
        <v>12</v>
      </c>
      <c r="BT2590" s="20">
        <v>406</v>
      </c>
      <c r="BU2590" s="20">
        <v>903</v>
      </c>
      <c r="BV2590" s="20">
        <v>1594</v>
      </c>
    </row>
    <row r="2591" spans="1:74" x14ac:dyDescent="0.25">
      <c r="A2591" s="20" t="s">
        <v>405</v>
      </c>
      <c r="B2591" s="20" t="s">
        <v>406</v>
      </c>
      <c r="C2591" s="20" t="s">
        <v>648</v>
      </c>
      <c r="D2591" s="1">
        <v>44577</v>
      </c>
      <c r="E2591">
        <v>55</v>
      </c>
      <c r="F2591">
        <v>0</v>
      </c>
      <c r="G2591">
        <v>0</v>
      </c>
      <c r="H2591">
        <v>1</v>
      </c>
      <c r="I2591">
        <v>0</v>
      </c>
      <c r="J2591">
        <v>30</v>
      </c>
      <c r="K2591">
        <v>3</v>
      </c>
      <c r="L2591">
        <v>3</v>
      </c>
      <c r="M2591">
        <v>0</v>
      </c>
      <c r="N2591">
        <v>1</v>
      </c>
      <c r="O2591">
        <v>1</v>
      </c>
      <c r="P2591">
        <v>0</v>
      </c>
      <c r="Q2591">
        <v>0</v>
      </c>
      <c r="R2591">
        <v>103</v>
      </c>
      <c r="S2591">
        <v>67</v>
      </c>
      <c r="T2591">
        <v>6</v>
      </c>
      <c r="U2591">
        <v>8</v>
      </c>
      <c r="V2591">
        <v>0</v>
      </c>
      <c r="W2591">
        <v>782</v>
      </c>
      <c r="X2591">
        <v>377</v>
      </c>
      <c r="Y2591">
        <v>34</v>
      </c>
      <c r="Z2591">
        <v>127</v>
      </c>
      <c r="AA2591">
        <v>7</v>
      </c>
      <c r="AB2591">
        <v>437</v>
      </c>
      <c r="AC2591">
        <v>195</v>
      </c>
      <c r="AD2591">
        <v>4</v>
      </c>
      <c r="AE2591">
        <v>93</v>
      </c>
      <c r="AF2591">
        <v>8</v>
      </c>
      <c r="AG2591">
        <v>93</v>
      </c>
      <c r="AH2591">
        <v>36</v>
      </c>
      <c r="AI2591">
        <v>3</v>
      </c>
      <c r="AJ2591">
        <v>18</v>
      </c>
      <c r="AK2591">
        <v>2</v>
      </c>
      <c r="AL2591">
        <v>13</v>
      </c>
      <c r="AM2591">
        <v>8</v>
      </c>
      <c r="AN2591">
        <v>0</v>
      </c>
      <c r="AO2591">
        <v>0</v>
      </c>
      <c r="AP2591">
        <v>0</v>
      </c>
      <c r="AQ2591">
        <v>0</v>
      </c>
      <c r="AR2591">
        <v>0</v>
      </c>
      <c r="AS2591">
        <v>0</v>
      </c>
      <c r="AT2591">
        <v>0</v>
      </c>
      <c r="AU2591">
        <v>0</v>
      </c>
      <c r="AV2591">
        <v>1</v>
      </c>
      <c r="AW2591">
        <v>0</v>
      </c>
      <c r="AX2591">
        <v>0</v>
      </c>
      <c r="AY2591">
        <v>0</v>
      </c>
      <c r="AZ2591">
        <v>0</v>
      </c>
      <c r="BA2591">
        <v>0</v>
      </c>
      <c r="BB2591">
        <v>0</v>
      </c>
      <c r="BC2591">
        <v>0</v>
      </c>
      <c r="BD2591">
        <v>0</v>
      </c>
      <c r="BE2591">
        <v>0</v>
      </c>
      <c r="BF2591">
        <v>0</v>
      </c>
      <c r="BG2591" s="20">
        <v>0</v>
      </c>
      <c r="BH2591" s="20">
        <v>0</v>
      </c>
      <c r="BI2591" s="20">
        <v>47</v>
      </c>
      <c r="BJ2591" s="20">
        <v>1</v>
      </c>
      <c r="BK2591" s="20">
        <v>83</v>
      </c>
      <c r="BL2591" s="20">
        <v>568</v>
      </c>
      <c r="BM2591" s="20">
        <v>321</v>
      </c>
      <c r="BN2591" s="20">
        <v>65</v>
      </c>
      <c r="BO2591" s="20">
        <v>11</v>
      </c>
      <c r="BP2591" s="20">
        <v>3091</v>
      </c>
      <c r="BQ2591" s="20">
        <v>726</v>
      </c>
      <c r="BR2591" s="20">
        <v>0</v>
      </c>
      <c r="BS2591" s="20">
        <v>13</v>
      </c>
      <c r="BT2591" s="20">
        <v>406</v>
      </c>
      <c r="BU2591" s="20">
        <v>893</v>
      </c>
      <c r="BV2591" s="20">
        <v>1599</v>
      </c>
    </row>
    <row r="2592" spans="1:74" x14ac:dyDescent="0.25">
      <c r="A2592" s="20" t="s">
        <v>405</v>
      </c>
      <c r="B2592" s="20" t="s">
        <v>406</v>
      </c>
      <c r="C2592" s="20" t="s">
        <v>648</v>
      </c>
      <c r="D2592" s="1">
        <v>44584</v>
      </c>
      <c r="E2592">
        <v>57</v>
      </c>
      <c r="F2592">
        <v>1</v>
      </c>
      <c r="G2592">
        <v>1</v>
      </c>
      <c r="H2592">
        <v>2</v>
      </c>
      <c r="I2592">
        <v>1</v>
      </c>
      <c r="J2592">
        <v>32</v>
      </c>
      <c r="K2592">
        <v>3</v>
      </c>
      <c r="L2592">
        <v>3</v>
      </c>
      <c r="M2592">
        <v>0</v>
      </c>
      <c r="N2592">
        <v>1</v>
      </c>
      <c r="O2592">
        <v>1</v>
      </c>
      <c r="P2592">
        <v>0</v>
      </c>
      <c r="Q2592">
        <v>0</v>
      </c>
      <c r="R2592">
        <v>106</v>
      </c>
      <c r="S2592">
        <v>70</v>
      </c>
      <c r="T2592">
        <v>7</v>
      </c>
      <c r="U2592">
        <v>8</v>
      </c>
      <c r="V2592">
        <v>0</v>
      </c>
      <c r="W2592">
        <v>780</v>
      </c>
      <c r="X2592">
        <v>385</v>
      </c>
      <c r="Y2592">
        <v>32</v>
      </c>
      <c r="Z2592">
        <v>126</v>
      </c>
      <c r="AA2592">
        <v>8</v>
      </c>
      <c r="AB2592">
        <v>438</v>
      </c>
      <c r="AC2592">
        <v>202</v>
      </c>
      <c r="AD2592">
        <v>4</v>
      </c>
      <c r="AE2592">
        <v>99</v>
      </c>
      <c r="AF2592">
        <v>2</v>
      </c>
      <c r="AG2592">
        <v>93</v>
      </c>
      <c r="AH2592">
        <v>36</v>
      </c>
      <c r="AI2592">
        <v>3</v>
      </c>
      <c r="AJ2592">
        <v>19</v>
      </c>
      <c r="AK2592">
        <v>2</v>
      </c>
      <c r="AL2592">
        <v>13</v>
      </c>
      <c r="AM2592">
        <v>8</v>
      </c>
      <c r="AN2592">
        <v>0</v>
      </c>
      <c r="AO2592">
        <v>0</v>
      </c>
      <c r="AP2592">
        <v>0</v>
      </c>
      <c r="AQ2592">
        <v>0</v>
      </c>
      <c r="AR2592">
        <v>0</v>
      </c>
      <c r="AS2592">
        <v>0</v>
      </c>
      <c r="AT2592">
        <v>0</v>
      </c>
      <c r="AU2592">
        <v>0</v>
      </c>
      <c r="AV2592">
        <v>1</v>
      </c>
      <c r="AW2592">
        <v>0</v>
      </c>
      <c r="AX2592">
        <v>0</v>
      </c>
      <c r="AY2592">
        <v>0</v>
      </c>
      <c r="AZ2592">
        <v>0</v>
      </c>
      <c r="BA2592">
        <v>0</v>
      </c>
      <c r="BB2592">
        <v>0</v>
      </c>
      <c r="BC2592">
        <v>0</v>
      </c>
      <c r="BD2592">
        <v>0</v>
      </c>
      <c r="BE2592">
        <v>0</v>
      </c>
      <c r="BF2592">
        <v>0</v>
      </c>
      <c r="BG2592" s="20">
        <v>1</v>
      </c>
      <c r="BH2592" s="20">
        <v>1</v>
      </c>
      <c r="BI2592" s="20">
        <v>49</v>
      </c>
      <c r="BJ2592" s="20">
        <v>1</v>
      </c>
      <c r="BK2592" s="20">
        <v>85</v>
      </c>
      <c r="BL2592" s="20">
        <v>567</v>
      </c>
      <c r="BM2592" s="20">
        <v>321</v>
      </c>
      <c r="BN2592" s="20">
        <v>64</v>
      </c>
      <c r="BO2592" s="20">
        <v>11</v>
      </c>
      <c r="BP2592" s="20">
        <v>3095</v>
      </c>
      <c r="BQ2592" s="20">
        <v>755</v>
      </c>
      <c r="BR2592" s="20">
        <v>0</v>
      </c>
      <c r="BS2592" s="20">
        <v>14</v>
      </c>
      <c r="BT2592" s="20">
        <v>424</v>
      </c>
      <c r="BU2592" s="20">
        <v>873</v>
      </c>
      <c r="BV2592" s="20">
        <v>1604</v>
      </c>
    </row>
    <row r="2593" spans="1:74" x14ac:dyDescent="0.25">
      <c r="A2593" s="20" t="s">
        <v>405</v>
      </c>
      <c r="B2593" s="20" t="s">
        <v>406</v>
      </c>
      <c r="C2593" s="20" t="s">
        <v>648</v>
      </c>
      <c r="D2593" s="1">
        <v>44591</v>
      </c>
      <c r="E2593">
        <v>56</v>
      </c>
      <c r="F2593">
        <v>1</v>
      </c>
      <c r="G2593">
        <v>1</v>
      </c>
      <c r="H2593">
        <v>2</v>
      </c>
      <c r="I2593">
        <v>1</v>
      </c>
      <c r="J2593">
        <v>34</v>
      </c>
      <c r="K2593">
        <v>3</v>
      </c>
      <c r="L2593">
        <v>3</v>
      </c>
      <c r="M2593">
        <v>0</v>
      </c>
      <c r="N2593">
        <v>1</v>
      </c>
      <c r="O2593">
        <v>1</v>
      </c>
      <c r="P2593">
        <v>0</v>
      </c>
      <c r="Q2593">
        <v>0</v>
      </c>
      <c r="R2593">
        <v>105</v>
      </c>
      <c r="S2593">
        <v>71</v>
      </c>
      <c r="T2593">
        <v>7</v>
      </c>
      <c r="U2593">
        <v>9</v>
      </c>
      <c r="V2593">
        <v>0</v>
      </c>
      <c r="W2593">
        <v>780</v>
      </c>
      <c r="X2593">
        <v>394</v>
      </c>
      <c r="Y2593">
        <v>37</v>
      </c>
      <c r="Z2593">
        <v>122</v>
      </c>
      <c r="AA2593">
        <v>6</v>
      </c>
      <c r="AB2593">
        <v>437</v>
      </c>
      <c r="AC2593">
        <v>211</v>
      </c>
      <c r="AD2593">
        <v>4</v>
      </c>
      <c r="AE2593">
        <v>98</v>
      </c>
      <c r="AF2593">
        <v>1</v>
      </c>
      <c r="AG2593">
        <v>93</v>
      </c>
      <c r="AH2593">
        <v>39</v>
      </c>
      <c r="AI2593">
        <v>3</v>
      </c>
      <c r="AJ2593">
        <v>20</v>
      </c>
      <c r="AK2593">
        <v>2</v>
      </c>
      <c r="AL2593">
        <v>13</v>
      </c>
      <c r="AM2593">
        <v>8</v>
      </c>
      <c r="AN2593">
        <v>0</v>
      </c>
      <c r="AO2593">
        <v>0</v>
      </c>
      <c r="AP2593">
        <v>0</v>
      </c>
      <c r="AQ2593">
        <v>0</v>
      </c>
      <c r="AR2593">
        <v>0</v>
      </c>
      <c r="AS2593">
        <v>0</v>
      </c>
      <c r="AT2593">
        <v>0</v>
      </c>
      <c r="AU2593">
        <v>0</v>
      </c>
      <c r="AV2593">
        <v>1</v>
      </c>
      <c r="AW2593">
        <v>0</v>
      </c>
      <c r="AX2593">
        <v>0</v>
      </c>
      <c r="AY2593">
        <v>0</v>
      </c>
      <c r="AZ2593">
        <v>0</v>
      </c>
      <c r="BA2593">
        <v>0</v>
      </c>
      <c r="BB2593">
        <v>0</v>
      </c>
      <c r="BC2593">
        <v>0</v>
      </c>
      <c r="BD2593">
        <v>0</v>
      </c>
      <c r="BE2593">
        <v>0</v>
      </c>
      <c r="BF2593">
        <v>0</v>
      </c>
      <c r="BG2593" s="20">
        <v>1</v>
      </c>
      <c r="BH2593" s="20">
        <v>1</v>
      </c>
      <c r="BI2593" s="20">
        <v>48</v>
      </c>
      <c r="BJ2593" s="20">
        <v>1</v>
      </c>
      <c r="BK2593" s="20">
        <v>85</v>
      </c>
      <c r="BL2593" s="20">
        <v>570</v>
      </c>
      <c r="BM2593" s="20">
        <v>320</v>
      </c>
      <c r="BN2593" s="20">
        <v>63</v>
      </c>
      <c r="BO2593" s="20">
        <v>11</v>
      </c>
      <c r="BP2593" s="20">
        <v>3088</v>
      </c>
      <c r="BQ2593" s="20">
        <v>786</v>
      </c>
      <c r="BR2593" s="20">
        <v>0</v>
      </c>
      <c r="BS2593" s="20">
        <v>14</v>
      </c>
      <c r="BT2593" s="20">
        <v>426</v>
      </c>
      <c r="BU2593" s="20">
        <v>863</v>
      </c>
      <c r="BV2593" s="20">
        <v>1611</v>
      </c>
    </row>
    <row r="2594" spans="1:74" x14ac:dyDescent="0.25">
      <c r="A2594" s="20" t="s">
        <v>405</v>
      </c>
      <c r="B2594" s="20" t="s">
        <v>406</v>
      </c>
      <c r="C2594" s="20" t="s">
        <v>648</v>
      </c>
      <c r="D2594" s="1">
        <v>44599</v>
      </c>
      <c r="E2594">
        <v>56</v>
      </c>
      <c r="F2594">
        <v>1</v>
      </c>
      <c r="G2594">
        <v>1</v>
      </c>
      <c r="H2594">
        <v>2</v>
      </c>
      <c r="I2594">
        <v>1</v>
      </c>
      <c r="J2594">
        <v>34</v>
      </c>
      <c r="K2594">
        <v>3</v>
      </c>
      <c r="L2594">
        <v>3</v>
      </c>
      <c r="M2594">
        <v>0</v>
      </c>
      <c r="N2594">
        <v>1</v>
      </c>
      <c r="O2594">
        <v>1</v>
      </c>
      <c r="P2594">
        <v>0</v>
      </c>
      <c r="Q2594">
        <v>0</v>
      </c>
      <c r="R2594">
        <v>104</v>
      </c>
      <c r="S2594">
        <v>71</v>
      </c>
      <c r="T2594">
        <v>7</v>
      </c>
      <c r="U2594">
        <v>9</v>
      </c>
      <c r="V2594">
        <v>0</v>
      </c>
      <c r="W2594">
        <v>775</v>
      </c>
      <c r="X2594">
        <v>397</v>
      </c>
      <c r="Y2594">
        <v>36</v>
      </c>
      <c r="Z2594">
        <v>124</v>
      </c>
      <c r="AA2594">
        <v>3</v>
      </c>
      <c r="AB2594">
        <v>440</v>
      </c>
      <c r="AC2594">
        <v>218</v>
      </c>
      <c r="AD2594">
        <v>4</v>
      </c>
      <c r="AE2594">
        <v>97</v>
      </c>
      <c r="AF2594">
        <v>2</v>
      </c>
      <c r="AG2594">
        <v>94</v>
      </c>
      <c r="AH2594">
        <v>39</v>
      </c>
      <c r="AI2594">
        <v>3</v>
      </c>
      <c r="AJ2594">
        <v>19</v>
      </c>
      <c r="AK2594">
        <v>2</v>
      </c>
      <c r="AL2594">
        <v>13</v>
      </c>
      <c r="AM2594">
        <v>9</v>
      </c>
      <c r="AN2594">
        <v>0</v>
      </c>
      <c r="AO2594">
        <v>0</v>
      </c>
      <c r="AP2594">
        <v>0</v>
      </c>
      <c r="AQ2594">
        <v>0</v>
      </c>
      <c r="AR2594">
        <v>0</v>
      </c>
      <c r="AS2594">
        <v>0</v>
      </c>
      <c r="AT2594">
        <v>0</v>
      </c>
      <c r="AU2594">
        <v>0</v>
      </c>
      <c r="AV2594">
        <v>1</v>
      </c>
      <c r="AW2594">
        <v>0</v>
      </c>
      <c r="AX2594">
        <v>0</v>
      </c>
      <c r="AY2594">
        <v>0</v>
      </c>
      <c r="AZ2594">
        <v>0</v>
      </c>
      <c r="BA2594">
        <v>0</v>
      </c>
      <c r="BB2594">
        <v>0</v>
      </c>
      <c r="BC2594">
        <v>0</v>
      </c>
      <c r="BD2594">
        <v>0</v>
      </c>
      <c r="BE2594">
        <v>0</v>
      </c>
      <c r="BF2594">
        <v>0</v>
      </c>
      <c r="BG2594" s="20">
        <v>1</v>
      </c>
      <c r="BH2594" s="20">
        <v>1</v>
      </c>
      <c r="BI2594" s="20">
        <v>48</v>
      </c>
      <c r="BJ2594" s="20">
        <v>1</v>
      </c>
      <c r="BK2594" s="20">
        <v>84</v>
      </c>
      <c r="BL2594" s="20">
        <v>570</v>
      </c>
      <c r="BM2594" s="20">
        <v>322</v>
      </c>
      <c r="BN2594" s="20">
        <v>64</v>
      </c>
      <c r="BO2594" s="20">
        <v>11</v>
      </c>
      <c r="BP2594" s="20">
        <v>3086</v>
      </c>
      <c r="BQ2594" s="20">
        <v>799</v>
      </c>
      <c r="BR2594" s="20">
        <v>0</v>
      </c>
      <c r="BS2594" s="20">
        <v>24</v>
      </c>
      <c r="BT2594" s="20">
        <v>890</v>
      </c>
      <c r="BU2594" s="20">
        <v>383</v>
      </c>
      <c r="BV2594" s="20">
        <v>1611</v>
      </c>
    </row>
    <row r="2595" spans="1:74" x14ac:dyDescent="0.25">
      <c r="A2595" s="20" t="s">
        <v>405</v>
      </c>
      <c r="B2595" s="20" t="s">
        <v>406</v>
      </c>
      <c r="C2595" s="20" t="s">
        <v>648</v>
      </c>
      <c r="D2595" s="1">
        <v>44606</v>
      </c>
      <c r="E2595">
        <v>56</v>
      </c>
      <c r="F2595">
        <v>1</v>
      </c>
      <c r="G2595">
        <v>1</v>
      </c>
      <c r="H2595">
        <v>2</v>
      </c>
      <c r="I2595">
        <v>1</v>
      </c>
      <c r="J2595">
        <v>34</v>
      </c>
      <c r="K2595">
        <v>3</v>
      </c>
      <c r="L2595">
        <v>3</v>
      </c>
      <c r="M2595">
        <v>0</v>
      </c>
      <c r="N2595">
        <v>1</v>
      </c>
      <c r="O2595">
        <v>1</v>
      </c>
      <c r="P2595">
        <v>0</v>
      </c>
      <c r="Q2595">
        <v>0</v>
      </c>
      <c r="R2595">
        <v>104</v>
      </c>
      <c r="S2595">
        <v>71</v>
      </c>
      <c r="T2595">
        <v>7</v>
      </c>
      <c r="U2595">
        <v>9</v>
      </c>
      <c r="V2595">
        <v>0</v>
      </c>
      <c r="W2595">
        <v>777</v>
      </c>
      <c r="X2595">
        <v>399</v>
      </c>
      <c r="Y2595">
        <v>39</v>
      </c>
      <c r="Z2595">
        <v>119</v>
      </c>
      <c r="AA2595">
        <v>5</v>
      </c>
      <c r="AB2595">
        <v>442</v>
      </c>
      <c r="AC2595">
        <v>221</v>
      </c>
      <c r="AD2595">
        <v>4</v>
      </c>
      <c r="AE2595">
        <v>96</v>
      </c>
      <c r="AF2595">
        <v>2</v>
      </c>
      <c r="AG2595">
        <v>96</v>
      </c>
      <c r="AH2595">
        <v>41</v>
      </c>
      <c r="AI2595">
        <v>4</v>
      </c>
      <c r="AJ2595">
        <v>18</v>
      </c>
      <c r="AK2595">
        <v>2</v>
      </c>
      <c r="AL2595">
        <v>13</v>
      </c>
      <c r="AM2595">
        <v>9</v>
      </c>
      <c r="AN2595">
        <v>0</v>
      </c>
      <c r="AO2595">
        <v>0</v>
      </c>
      <c r="AP2595">
        <v>0</v>
      </c>
      <c r="AQ2595">
        <v>0</v>
      </c>
      <c r="AR2595">
        <v>0</v>
      </c>
      <c r="AS2595">
        <v>0</v>
      </c>
      <c r="AT2595">
        <v>0</v>
      </c>
      <c r="AU2595">
        <v>0</v>
      </c>
      <c r="AV2595">
        <v>1</v>
      </c>
      <c r="AW2595">
        <v>0</v>
      </c>
      <c r="AX2595">
        <v>0</v>
      </c>
      <c r="AY2595">
        <v>0</v>
      </c>
      <c r="AZ2595">
        <v>0</v>
      </c>
      <c r="BA2595">
        <v>0</v>
      </c>
      <c r="BB2595">
        <v>0</v>
      </c>
      <c r="BC2595">
        <v>0</v>
      </c>
      <c r="BD2595">
        <v>0</v>
      </c>
      <c r="BE2595">
        <v>0</v>
      </c>
      <c r="BF2595">
        <v>0</v>
      </c>
      <c r="BG2595" s="20">
        <v>1</v>
      </c>
      <c r="BH2595" s="20">
        <v>1</v>
      </c>
      <c r="BI2595" s="20">
        <v>48</v>
      </c>
      <c r="BJ2595" s="20">
        <v>1</v>
      </c>
      <c r="BK2595" s="20">
        <v>84</v>
      </c>
      <c r="BL2595" s="20">
        <v>572</v>
      </c>
      <c r="BM2595" s="20">
        <v>325</v>
      </c>
      <c r="BN2595" s="20">
        <v>67</v>
      </c>
      <c r="BO2595" s="20">
        <v>11</v>
      </c>
      <c r="BP2595" s="20">
        <v>3081</v>
      </c>
      <c r="BQ2595" s="20">
        <v>819</v>
      </c>
      <c r="BR2595" s="20">
        <v>0</v>
      </c>
      <c r="BS2595" s="20">
        <v>116</v>
      </c>
      <c r="BT2595" s="20">
        <v>805</v>
      </c>
      <c r="BU2595" s="20">
        <v>363</v>
      </c>
      <c r="BV2595" s="20">
        <v>1618</v>
      </c>
    </row>
    <row r="2596" spans="1:74" x14ac:dyDescent="0.25">
      <c r="A2596" s="20" t="s">
        <v>405</v>
      </c>
      <c r="B2596" s="20" t="s">
        <v>461</v>
      </c>
      <c r="C2596" s="20" t="s">
        <v>649</v>
      </c>
      <c r="D2596" s="1">
        <v>44493</v>
      </c>
      <c r="E2596">
        <v>21</v>
      </c>
      <c r="F2596">
        <v>2</v>
      </c>
      <c r="G2596">
        <v>0</v>
      </c>
      <c r="H2596">
        <v>0</v>
      </c>
      <c r="I2596">
        <v>0</v>
      </c>
      <c r="J2596">
        <v>1</v>
      </c>
      <c r="K2596">
        <v>0</v>
      </c>
      <c r="L2596">
        <v>5</v>
      </c>
      <c r="M2596">
        <v>0</v>
      </c>
      <c r="N2596">
        <v>0</v>
      </c>
      <c r="O2596">
        <v>0</v>
      </c>
      <c r="P2596">
        <v>0</v>
      </c>
      <c r="Q2596">
        <v>0</v>
      </c>
      <c r="R2596">
        <v>95</v>
      </c>
      <c r="S2596">
        <v>0</v>
      </c>
      <c r="T2596">
        <v>22</v>
      </c>
      <c r="U2596">
        <v>15</v>
      </c>
      <c r="V2596">
        <v>5</v>
      </c>
      <c r="W2596">
        <v>315</v>
      </c>
      <c r="X2596">
        <v>0</v>
      </c>
      <c r="Y2596">
        <v>5</v>
      </c>
      <c r="Z2596">
        <v>65</v>
      </c>
      <c r="AA2596">
        <v>32</v>
      </c>
      <c r="AB2596">
        <v>284</v>
      </c>
      <c r="AC2596">
        <v>10</v>
      </c>
      <c r="AD2596">
        <v>0</v>
      </c>
      <c r="AE2596">
        <v>85</v>
      </c>
      <c r="AF2596">
        <v>24</v>
      </c>
      <c r="AG2596">
        <v>32</v>
      </c>
      <c r="AH2596">
        <v>0</v>
      </c>
      <c r="AI2596">
        <v>0</v>
      </c>
      <c r="AJ2596">
        <v>1</v>
      </c>
      <c r="AK2596">
        <v>10</v>
      </c>
      <c r="AL2596">
        <v>6</v>
      </c>
      <c r="AM2596">
        <v>0</v>
      </c>
      <c r="AN2596">
        <v>0</v>
      </c>
      <c r="AO2596">
        <v>0</v>
      </c>
      <c r="AP2596">
        <v>0</v>
      </c>
      <c r="AQ2596">
        <v>0</v>
      </c>
      <c r="AR2596">
        <v>0</v>
      </c>
      <c r="AS2596">
        <v>1</v>
      </c>
      <c r="AT2596">
        <v>0</v>
      </c>
      <c r="AU2596">
        <v>0</v>
      </c>
      <c r="AV2596">
        <v>0</v>
      </c>
      <c r="AW2596">
        <v>0</v>
      </c>
      <c r="AX2596">
        <v>0</v>
      </c>
      <c r="AY2596">
        <v>0</v>
      </c>
      <c r="AZ2596">
        <v>0</v>
      </c>
      <c r="BA2596">
        <v>0</v>
      </c>
      <c r="BB2596">
        <v>6</v>
      </c>
      <c r="BC2596">
        <v>1</v>
      </c>
      <c r="BD2596">
        <v>0</v>
      </c>
      <c r="BE2596">
        <v>0</v>
      </c>
      <c r="BF2596">
        <v>1</v>
      </c>
      <c r="BG2596" s="20"/>
      <c r="BH2596" s="20"/>
      <c r="BI2596" s="20"/>
      <c r="BJ2596" s="20"/>
      <c r="BK2596" s="20"/>
      <c r="BL2596" s="20"/>
      <c r="BM2596" s="20"/>
      <c r="BN2596" s="20"/>
      <c r="BO2596" s="20"/>
      <c r="BP2596" s="20"/>
      <c r="BQ2596" s="20"/>
      <c r="BR2596" s="20"/>
      <c r="BS2596" s="20"/>
      <c r="BT2596" s="20"/>
      <c r="BU2596" s="20"/>
      <c r="BV2596" s="20"/>
    </row>
    <row r="2597" spans="1:74" x14ac:dyDescent="0.25">
      <c r="A2597" s="20" t="s">
        <v>405</v>
      </c>
      <c r="B2597" s="20" t="s">
        <v>461</v>
      </c>
      <c r="C2597" s="20" t="s">
        <v>649</v>
      </c>
      <c r="D2597" s="1">
        <v>44500</v>
      </c>
      <c r="E2597">
        <v>21</v>
      </c>
      <c r="F2597">
        <v>2</v>
      </c>
      <c r="G2597">
        <v>0</v>
      </c>
      <c r="H2597">
        <v>0</v>
      </c>
      <c r="I2597">
        <v>0</v>
      </c>
      <c r="J2597">
        <v>2</v>
      </c>
      <c r="K2597">
        <v>0</v>
      </c>
      <c r="L2597">
        <v>5</v>
      </c>
      <c r="M2597">
        <v>0</v>
      </c>
      <c r="N2597">
        <v>0</v>
      </c>
      <c r="O2597">
        <v>0</v>
      </c>
      <c r="P2597">
        <v>0</v>
      </c>
      <c r="Q2597">
        <v>0</v>
      </c>
      <c r="R2597">
        <v>97</v>
      </c>
      <c r="S2597">
        <v>0</v>
      </c>
      <c r="T2597">
        <v>28</v>
      </c>
      <c r="U2597">
        <v>15</v>
      </c>
      <c r="V2597">
        <v>6</v>
      </c>
      <c r="W2597">
        <v>310</v>
      </c>
      <c r="X2597">
        <v>0</v>
      </c>
      <c r="Y2597">
        <v>9</v>
      </c>
      <c r="Z2597">
        <v>66</v>
      </c>
      <c r="AA2597">
        <v>31</v>
      </c>
      <c r="AB2597">
        <v>279</v>
      </c>
      <c r="AC2597">
        <v>13</v>
      </c>
      <c r="AD2597">
        <v>0</v>
      </c>
      <c r="AE2597">
        <v>84</v>
      </c>
      <c r="AF2597">
        <v>25</v>
      </c>
      <c r="AG2597">
        <v>32</v>
      </c>
      <c r="AH2597">
        <v>0</v>
      </c>
      <c r="AI2597">
        <v>0</v>
      </c>
      <c r="AJ2597">
        <v>1</v>
      </c>
      <c r="AK2597">
        <v>10</v>
      </c>
      <c r="AL2597">
        <v>5</v>
      </c>
      <c r="AM2597">
        <v>0</v>
      </c>
      <c r="AN2597">
        <v>0</v>
      </c>
      <c r="AO2597">
        <v>0</v>
      </c>
      <c r="AP2597">
        <v>0</v>
      </c>
      <c r="AQ2597">
        <v>0</v>
      </c>
      <c r="AR2597">
        <v>0</v>
      </c>
      <c r="AS2597">
        <v>1</v>
      </c>
      <c r="AT2597">
        <v>0</v>
      </c>
      <c r="AU2597">
        <v>0</v>
      </c>
      <c r="AV2597">
        <v>0</v>
      </c>
      <c r="AW2597">
        <v>0</v>
      </c>
      <c r="AX2597">
        <v>0</v>
      </c>
      <c r="AY2597">
        <v>0</v>
      </c>
      <c r="AZ2597">
        <v>0</v>
      </c>
      <c r="BA2597">
        <v>0</v>
      </c>
      <c r="BB2597">
        <v>6</v>
      </c>
      <c r="BC2597">
        <v>1</v>
      </c>
      <c r="BD2597">
        <v>0</v>
      </c>
      <c r="BE2597">
        <v>0</v>
      </c>
      <c r="BF2597">
        <v>1</v>
      </c>
      <c r="BG2597" s="20"/>
      <c r="BH2597" s="20"/>
      <c r="BI2597" s="20"/>
      <c r="BJ2597" s="20"/>
      <c r="BK2597" s="20"/>
      <c r="BL2597" s="20"/>
      <c r="BM2597" s="20"/>
      <c r="BN2597" s="20"/>
      <c r="BO2597" s="20"/>
      <c r="BP2597" s="20"/>
      <c r="BQ2597" s="20"/>
      <c r="BR2597" s="20"/>
      <c r="BS2597" s="20"/>
      <c r="BT2597" s="20"/>
      <c r="BU2597" s="20"/>
      <c r="BV2597" s="20"/>
    </row>
    <row r="2598" spans="1:74" x14ac:dyDescent="0.25">
      <c r="A2598" s="20" t="s">
        <v>405</v>
      </c>
      <c r="B2598" s="20" t="s">
        <v>461</v>
      </c>
      <c r="C2598" s="20" t="s">
        <v>649</v>
      </c>
      <c r="D2598" s="1">
        <v>44507</v>
      </c>
      <c r="E2598">
        <v>21</v>
      </c>
      <c r="F2598">
        <v>2</v>
      </c>
      <c r="G2598">
        <v>1</v>
      </c>
      <c r="H2598">
        <v>0</v>
      </c>
      <c r="I2598">
        <v>0</v>
      </c>
      <c r="J2598">
        <v>4</v>
      </c>
      <c r="K2598">
        <v>0</v>
      </c>
      <c r="L2598">
        <v>5</v>
      </c>
      <c r="M2598">
        <v>0</v>
      </c>
      <c r="N2598">
        <v>0</v>
      </c>
      <c r="O2598">
        <v>0</v>
      </c>
      <c r="P2598">
        <v>0</v>
      </c>
      <c r="Q2598">
        <v>0</v>
      </c>
      <c r="R2598">
        <v>96</v>
      </c>
      <c r="S2598">
        <v>38</v>
      </c>
      <c r="T2598">
        <v>6</v>
      </c>
      <c r="U2598">
        <v>15</v>
      </c>
      <c r="V2598">
        <v>6</v>
      </c>
      <c r="W2598">
        <v>311</v>
      </c>
      <c r="X2598">
        <v>21</v>
      </c>
      <c r="Y2598">
        <v>1</v>
      </c>
      <c r="Z2598">
        <v>66</v>
      </c>
      <c r="AA2598">
        <v>31</v>
      </c>
      <c r="AB2598">
        <v>280</v>
      </c>
      <c r="AC2598">
        <v>16</v>
      </c>
      <c r="AD2598">
        <v>0</v>
      </c>
      <c r="AE2598">
        <v>84</v>
      </c>
      <c r="AF2598">
        <v>26</v>
      </c>
      <c r="AG2598">
        <v>32</v>
      </c>
      <c r="AH2598">
        <v>0</v>
      </c>
      <c r="AI2598">
        <v>0</v>
      </c>
      <c r="AJ2598">
        <v>1</v>
      </c>
      <c r="AK2598">
        <v>10</v>
      </c>
      <c r="AL2598">
        <v>5</v>
      </c>
      <c r="AM2598">
        <v>1</v>
      </c>
      <c r="AN2598">
        <v>1</v>
      </c>
      <c r="AO2598">
        <v>0</v>
      </c>
      <c r="AP2598">
        <v>0</v>
      </c>
      <c r="AQ2598">
        <v>0</v>
      </c>
      <c r="AR2598">
        <v>0</v>
      </c>
      <c r="AS2598">
        <v>1</v>
      </c>
      <c r="AT2598">
        <v>0</v>
      </c>
      <c r="AU2598">
        <v>0</v>
      </c>
      <c r="AV2598">
        <v>0</v>
      </c>
      <c r="AW2598">
        <v>0</v>
      </c>
      <c r="AX2598">
        <v>0</v>
      </c>
      <c r="AY2598">
        <v>0</v>
      </c>
      <c r="AZ2598">
        <v>0</v>
      </c>
      <c r="BA2598">
        <v>0</v>
      </c>
      <c r="BB2598">
        <v>0</v>
      </c>
      <c r="BC2598">
        <v>0</v>
      </c>
      <c r="BD2598">
        <v>0</v>
      </c>
      <c r="BE2598">
        <v>0</v>
      </c>
      <c r="BF2598">
        <v>0</v>
      </c>
      <c r="BG2598" s="20">
        <v>1</v>
      </c>
      <c r="BH2598" s="20">
        <v>0</v>
      </c>
      <c r="BI2598" s="20">
        <v>16</v>
      </c>
      <c r="BJ2598" s="20">
        <v>0</v>
      </c>
      <c r="BK2598" s="20">
        <v>67</v>
      </c>
      <c r="BL2598" s="20">
        <v>193</v>
      </c>
      <c r="BM2598" s="20">
        <v>159</v>
      </c>
      <c r="BN2598" s="20">
        <v>19</v>
      </c>
      <c r="BO2598" s="20">
        <v>3</v>
      </c>
      <c r="BP2598" s="20"/>
      <c r="BQ2598" s="20"/>
      <c r="BR2598" s="20"/>
      <c r="BS2598" s="20"/>
      <c r="BT2598" s="20"/>
      <c r="BU2598" s="20"/>
      <c r="BV2598" s="20"/>
    </row>
    <row r="2599" spans="1:74" x14ac:dyDescent="0.25">
      <c r="A2599" s="20" t="s">
        <v>405</v>
      </c>
      <c r="B2599" s="20" t="s">
        <v>461</v>
      </c>
      <c r="C2599" s="20" t="s">
        <v>649</v>
      </c>
      <c r="D2599" s="1">
        <v>44514</v>
      </c>
      <c r="E2599">
        <v>21</v>
      </c>
      <c r="F2599">
        <v>2</v>
      </c>
      <c r="G2599">
        <v>1</v>
      </c>
      <c r="H2599">
        <v>0</v>
      </c>
      <c r="I2599">
        <v>0</v>
      </c>
      <c r="J2599">
        <v>5</v>
      </c>
      <c r="K2599">
        <v>0</v>
      </c>
      <c r="L2599">
        <v>5</v>
      </c>
      <c r="M2599">
        <v>0</v>
      </c>
      <c r="N2599">
        <v>0</v>
      </c>
      <c r="O2599">
        <v>0</v>
      </c>
      <c r="P2599">
        <v>0</v>
      </c>
      <c r="Q2599">
        <v>0</v>
      </c>
      <c r="R2599">
        <v>96</v>
      </c>
      <c r="S2599">
        <v>44</v>
      </c>
      <c r="T2599">
        <v>6</v>
      </c>
      <c r="U2599">
        <v>15</v>
      </c>
      <c r="V2599">
        <v>6</v>
      </c>
      <c r="W2599">
        <v>312</v>
      </c>
      <c r="X2599">
        <v>42</v>
      </c>
      <c r="Y2599">
        <v>1</v>
      </c>
      <c r="Z2599">
        <v>66</v>
      </c>
      <c r="AA2599">
        <v>31</v>
      </c>
      <c r="AB2599">
        <v>279</v>
      </c>
      <c r="AC2599">
        <v>32</v>
      </c>
      <c r="AD2599">
        <v>0</v>
      </c>
      <c r="AE2599">
        <v>84</v>
      </c>
      <c r="AF2599">
        <v>24</v>
      </c>
      <c r="AG2599">
        <v>33</v>
      </c>
      <c r="AH2599">
        <v>0</v>
      </c>
      <c r="AI2599">
        <v>0</v>
      </c>
      <c r="AJ2599">
        <v>1</v>
      </c>
      <c r="AK2599">
        <v>11</v>
      </c>
      <c r="AL2599">
        <v>5</v>
      </c>
      <c r="AM2599">
        <v>1</v>
      </c>
      <c r="AN2599">
        <v>1</v>
      </c>
      <c r="AO2599">
        <v>0</v>
      </c>
      <c r="AP2599">
        <v>0</v>
      </c>
      <c r="AQ2599">
        <v>0</v>
      </c>
      <c r="AR2599">
        <v>0</v>
      </c>
      <c r="AS2599">
        <v>1</v>
      </c>
      <c r="AT2599">
        <v>0</v>
      </c>
      <c r="AU2599">
        <v>0</v>
      </c>
      <c r="AV2599">
        <v>0</v>
      </c>
      <c r="AW2599">
        <v>0</v>
      </c>
      <c r="AX2599">
        <v>0</v>
      </c>
      <c r="AY2599">
        <v>0</v>
      </c>
      <c r="AZ2599">
        <v>0</v>
      </c>
      <c r="BA2599">
        <v>0</v>
      </c>
      <c r="BB2599">
        <v>0</v>
      </c>
      <c r="BC2599">
        <v>0</v>
      </c>
      <c r="BD2599">
        <v>0</v>
      </c>
      <c r="BE2599">
        <v>0</v>
      </c>
      <c r="BF2599">
        <v>0</v>
      </c>
      <c r="BG2599" s="20">
        <v>1</v>
      </c>
      <c r="BH2599" s="20">
        <v>0</v>
      </c>
      <c r="BI2599" s="20">
        <v>16</v>
      </c>
      <c r="BJ2599" s="20">
        <v>0</v>
      </c>
      <c r="BK2599" s="20">
        <v>67</v>
      </c>
      <c r="BL2599" s="20">
        <v>195</v>
      </c>
      <c r="BM2599" s="20">
        <v>160</v>
      </c>
      <c r="BN2599" s="20">
        <v>19</v>
      </c>
      <c r="BO2599" s="20">
        <v>3</v>
      </c>
      <c r="BP2599" s="20"/>
      <c r="BQ2599" s="20"/>
      <c r="BR2599" s="20"/>
      <c r="BS2599" s="20"/>
      <c r="BT2599" s="20"/>
      <c r="BU2599" s="20"/>
      <c r="BV2599" s="20"/>
    </row>
    <row r="2600" spans="1:74" x14ac:dyDescent="0.25">
      <c r="A2600" s="20" t="s">
        <v>405</v>
      </c>
      <c r="B2600" s="20" t="s">
        <v>461</v>
      </c>
      <c r="C2600" s="20" t="s">
        <v>649</v>
      </c>
      <c r="D2600" s="1">
        <v>44521</v>
      </c>
      <c r="E2600">
        <v>21</v>
      </c>
      <c r="F2600">
        <v>2</v>
      </c>
      <c r="G2600">
        <v>1</v>
      </c>
      <c r="H2600">
        <v>0</v>
      </c>
      <c r="I2600">
        <v>0</v>
      </c>
      <c r="J2600">
        <v>6</v>
      </c>
      <c r="K2600">
        <v>0</v>
      </c>
      <c r="L2600">
        <v>5</v>
      </c>
      <c r="M2600">
        <v>0</v>
      </c>
      <c r="N2600">
        <v>0</v>
      </c>
      <c r="O2600">
        <v>0</v>
      </c>
      <c r="P2600">
        <v>0</v>
      </c>
      <c r="Q2600">
        <v>0</v>
      </c>
      <c r="R2600">
        <v>95</v>
      </c>
      <c r="S2600">
        <v>45</v>
      </c>
      <c r="T2600">
        <v>6</v>
      </c>
      <c r="U2600">
        <v>14</v>
      </c>
      <c r="V2600">
        <v>6</v>
      </c>
      <c r="W2600">
        <v>314</v>
      </c>
      <c r="X2600">
        <v>56</v>
      </c>
      <c r="Y2600">
        <v>1</v>
      </c>
      <c r="Z2600">
        <v>64</v>
      </c>
      <c r="AA2600">
        <v>32</v>
      </c>
      <c r="AB2600">
        <v>281</v>
      </c>
      <c r="AC2600">
        <v>42</v>
      </c>
      <c r="AD2600">
        <v>0</v>
      </c>
      <c r="AE2600">
        <v>84</v>
      </c>
      <c r="AF2600">
        <v>26</v>
      </c>
      <c r="AG2600">
        <v>33</v>
      </c>
      <c r="AH2600">
        <v>0</v>
      </c>
      <c r="AI2600">
        <v>0</v>
      </c>
      <c r="AJ2600">
        <v>1</v>
      </c>
      <c r="AK2600">
        <v>11</v>
      </c>
      <c r="AL2600">
        <v>5</v>
      </c>
      <c r="AM2600">
        <v>1</v>
      </c>
      <c r="AN2600">
        <v>1</v>
      </c>
      <c r="AO2600">
        <v>0</v>
      </c>
      <c r="AP2600">
        <v>0</v>
      </c>
      <c r="AQ2600">
        <v>0</v>
      </c>
      <c r="AR2600">
        <v>0</v>
      </c>
      <c r="AS2600">
        <v>1</v>
      </c>
      <c r="AT2600">
        <v>0</v>
      </c>
      <c r="AU2600">
        <v>0</v>
      </c>
      <c r="AV2600">
        <v>0</v>
      </c>
      <c r="AW2600">
        <v>0</v>
      </c>
      <c r="AX2600">
        <v>0</v>
      </c>
      <c r="AY2600">
        <v>0</v>
      </c>
      <c r="AZ2600">
        <v>0</v>
      </c>
      <c r="BA2600">
        <v>0</v>
      </c>
      <c r="BB2600">
        <v>0</v>
      </c>
      <c r="BC2600">
        <v>0</v>
      </c>
      <c r="BD2600">
        <v>0</v>
      </c>
      <c r="BE2600">
        <v>0</v>
      </c>
      <c r="BF2600">
        <v>0</v>
      </c>
      <c r="BG2600" s="20">
        <v>1</v>
      </c>
      <c r="BH2600" s="20">
        <v>0</v>
      </c>
      <c r="BI2600" s="20">
        <v>16</v>
      </c>
      <c r="BJ2600" s="20">
        <v>0</v>
      </c>
      <c r="BK2600" s="20">
        <v>66</v>
      </c>
      <c r="BL2600" s="20">
        <v>197</v>
      </c>
      <c r="BM2600" s="20">
        <v>161</v>
      </c>
      <c r="BN2600" s="20">
        <v>19</v>
      </c>
      <c r="BO2600" s="20">
        <v>3</v>
      </c>
      <c r="BP2600" s="20"/>
      <c r="BQ2600" s="20"/>
      <c r="BR2600" s="20"/>
      <c r="BS2600" s="20"/>
      <c r="BT2600" s="20"/>
      <c r="BU2600" s="20"/>
      <c r="BV2600" s="20"/>
    </row>
    <row r="2601" spans="1:74" x14ac:dyDescent="0.25">
      <c r="A2601" s="20" t="s">
        <v>405</v>
      </c>
      <c r="B2601" s="20" t="s">
        <v>461</v>
      </c>
      <c r="C2601" s="20" t="s">
        <v>649</v>
      </c>
      <c r="D2601" s="1">
        <v>44528</v>
      </c>
      <c r="E2601">
        <v>21</v>
      </c>
      <c r="F2601">
        <v>2</v>
      </c>
      <c r="G2601">
        <v>1</v>
      </c>
      <c r="H2601">
        <v>0</v>
      </c>
      <c r="I2601">
        <v>0</v>
      </c>
      <c r="J2601">
        <v>7</v>
      </c>
      <c r="K2601">
        <v>0</v>
      </c>
      <c r="L2601">
        <v>5</v>
      </c>
      <c r="M2601">
        <v>0</v>
      </c>
      <c r="N2601">
        <v>0</v>
      </c>
      <c r="O2601">
        <v>0</v>
      </c>
      <c r="P2601">
        <v>0</v>
      </c>
      <c r="Q2601">
        <v>0</v>
      </c>
      <c r="R2601">
        <v>96</v>
      </c>
      <c r="S2601">
        <v>50</v>
      </c>
      <c r="T2601">
        <v>6</v>
      </c>
      <c r="U2601">
        <v>14</v>
      </c>
      <c r="V2601">
        <v>6</v>
      </c>
      <c r="W2601">
        <v>315</v>
      </c>
      <c r="X2601">
        <v>66</v>
      </c>
      <c r="Y2601">
        <v>2</v>
      </c>
      <c r="Z2601">
        <v>64</v>
      </c>
      <c r="AA2601">
        <v>33</v>
      </c>
      <c r="AB2601">
        <v>280</v>
      </c>
      <c r="AC2601">
        <v>53</v>
      </c>
      <c r="AD2601">
        <v>0</v>
      </c>
      <c r="AE2601">
        <v>84</v>
      </c>
      <c r="AF2601">
        <v>25</v>
      </c>
      <c r="AG2601">
        <v>33</v>
      </c>
      <c r="AH2601">
        <v>1</v>
      </c>
      <c r="AI2601">
        <v>0</v>
      </c>
      <c r="AJ2601">
        <v>1</v>
      </c>
      <c r="AK2601">
        <v>11</v>
      </c>
      <c r="AL2601">
        <v>5</v>
      </c>
      <c r="AM2601">
        <v>1</v>
      </c>
      <c r="AN2601">
        <v>1</v>
      </c>
      <c r="AO2601">
        <v>0</v>
      </c>
      <c r="AP2601">
        <v>0</v>
      </c>
      <c r="AQ2601">
        <v>0</v>
      </c>
      <c r="AR2601">
        <v>0</v>
      </c>
      <c r="AS2601">
        <v>1</v>
      </c>
      <c r="AT2601">
        <v>0</v>
      </c>
      <c r="AU2601">
        <v>0</v>
      </c>
      <c r="AV2601">
        <v>0</v>
      </c>
      <c r="AW2601">
        <v>0</v>
      </c>
      <c r="AX2601">
        <v>0</v>
      </c>
      <c r="AY2601">
        <v>0</v>
      </c>
      <c r="AZ2601">
        <v>0</v>
      </c>
      <c r="BA2601">
        <v>0</v>
      </c>
      <c r="BB2601">
        <v>0</v>
      </c>
      <c r="BC2601">
        <v>0</v>
      </c>
      <c r="BD2601">
        <v>0</v>
      </c>
      <c r="BE2601">
        <v>0</v>
      </c>
      <c r="BF2601">
        <v>0</v>
      </c>
      <c r="BG2601" s="20">
        <v>1</v>
      </c>
      <c r="BH2601" s="20">
        <v>0</v>
      </c>
      <c r="BI2601" s="20">
        <v>16</v>
      </c>
      <c r="BJ2601" s="20">
        <v>0</v>
      </c>
      <c r="BK2601" s="20">
        <v>67</v>
      </c>
      <c r="BL2601" s="20">
        <v>196</v>
      </c>
      <c r="BM2601" s="20">
        <v>161</v>
      </c>
      <c r="BN2601" s="20">
        <v>19</v>
      </c>
      <c r="BO2601" s="20">
        <v>4</v>
      </c>
      <c r="BP2601" s="20"/>
      <c r="BQ2601" s="20"/>
      <c r="BR2601" s="20"/>
      <c r="BS2601" s="20"/>
      <c r="BT2601" s="20"/>
      <c r="BU2601" s="20"/>
      <c r="BV2601" s="20"/>
    </row>
    <row r="2602" spans="1:74" x14ac:dyDescent="0.25">
      <c r="A2602" s="20" t="s">
        <v>405</v>
      </c>
      <c r="B2602" s="20" t="s">
        <v>461</v>
      </c>
      <c r="C2602" s="20" t="s">
        <v>649</v>
      </c>
      <c r="D2602" s="1">
        <v>44535</v>
      </c>
      <c r="E2602">
        <v>21</v>
      </c>
      <c r="F2602">
        <v>2</v>
      </c>
      <c r="G2602">
        <v>1</v>
      </c>
      <c r="H2602">
        <v>0</v>
      </c>
      <c r="I2602">
        <v>0</v>
      </c>
      <c r="J2602">
        <v>8</v>
      </c>
      <c r="K2602">
        <v>0</v>
      </c>
      <c r="L2602">
        <v>5</v>
      </c>
      <c r="M2602">
        <v>0</v>
      </c>
      <c r="N2602">
        <v>0</v>
      </c>
      <c r="O2602">
        <v>0</v>
      </c>
      <c r="P2602">
        <v>0</v>
      </c>
      <c r="Q2602">
        <v>0</v>
      </c>
      <c r="R2602">
        <v>96</v>
      </c>
      <c r="S2602">
        <v>50</v>
      </c>
      <c r="T2602">
        <v>6</v>
      </c>
      <c r="U2602">
        <v>14</v>
      </c>
      <c r="V2602">
        <v>6</v>
      </c>
      <c r="W2602">
        <v>316</v>
      </c>
      <c r="X2602">
        <v>73</v>
      </c>
      <c r="Y2602">
        <v>2</v>
      </c>
      <c r="Z2602">
        <v>62</v>
      </c>
      <c r="AA2602">
        <v>33</v>
      </c>
      <c r="AB2602">
        <v>281</v>
      </c>
      <c r="AC2602">
        <v>70</v>
      </c>
      <c r="AD2602">
        <v>0</v>
      </c>
      <c r="AE2602">
        <v>84</v>
      </c>
      <c r="AF2602">
        <v>26</v>
      </c>
      <c r="AG2602">
        <v>34</v>
      </c>
      <c r="AH2602">
        <v>2</v>
      </c>
      <c r="AI2602">
        <v>0</v>
      </c>
      <c r="AJ2602">
        <v>2</v>
      </c>
      <c r="AK2602">
        <v>10</v>
      </c>
      <c r="AL2602">
        <v>5</v>
      </c>
      <c r="AM2602">
        <v>3</v>
      </c>
      <c r="AN2602">
        <v>1</v>
      </c>
      <c r="AO2602">
        <v>0</v>
      </c>
      <c r="AP2602">
        <v>0</v>
      </c>
      <c r="AQ2602">
        <v>0</v>
      </c>
      <c r="AR2602">
        <v>0</v>
      </c>
      <c r="AS2602">
        <v>1</v>
      </c>
      <c r="AT2602">
        <v>0</v>
      </c>
      <c r="AU2602">
        <v>0</v>
      </c>
      <c r="AV2602">
        <v>0</v>
      </c>
      <c r="AW2602">
        <v>0</v>
      </c>
      <c r="AX2602">
        <v>0</v>
      </c>
      <c r="AY2602">
        <v>0</v>
      </c>
      <c r="AZ2602">
        <v>0</v>
      </c>
      <c r="BA2602">
        <v>0</v>
      </c>
      <c r="BB2602">
        <v>0</v>
      </c>
      <c r="BC2602">
        <v>0</v>
      </c>
      <c r="BD2602">
        <v>0</v>
      </c>
      <c r="BE2602">
        <v>0</v>
      </c>
      <c r="BF2602">
        <v>0</v>
      </c>
      <c r="BG2602" s="20">
        <v>1</v>
      </c>
      <c r="BH2602" s="20">
        <v>0</v>
      </c>
      <c r="BI2602" s="20">
        <v>16</v>
      </c>
      <c r="BJ2602" s="20">
        <v>0</v>
      </c>
      <c r="BK2602" s="20">
        <v>67</v>
      </c>
      <c r="BL2602" s="20">
        <v>198</v>
      </c>
      <c r="BM2602" s="20">
        <v>162</v>
      </c>
      <c r="BN2602" s="20">
        <v>20</v>
      </c>
      <c r="BO2602" s="20">
        <v>4</v>
      </c>
      <c r="BP2602" s="20"/>
      <c r="BQ2602" s="20"/>
      <c r="BR2602" s="20"/>
      <c r="BS2602" s="20"/>
      <c r="BT2602" s="20"/>
      <c r="BU2602" s="20"/>
      <c r="BV2602" s="20"/>
    </row>
    <row r="2603" spans="1:74" x14ac:dyDescent="0.25">
      <c r="A2603" s="20" t="s">
        <v>405</v>
      </c>
      <c r="B2603" s="20" t="s">
        <v>461</v>
      </c>
      <c r="C2603" s="20" t="s">
        <v>649</v>
      </c>
      <c r="D2603" s="1">
        <v>44542</v>
      </c>
      <c r="E2603">
        <v>21</v>
      </c>
      <c r="F2603">
        <v>2</v>
      </c>
      <c r="G2603">
        <v>1</v>
      </c>
      <c r="H2603">
        <v>0</v>
      </c>
      <c r="I2603">
        <v>0</v>
      </c>
      <c r="J2603">
        <v>9</v>
      </c>
      <c r="K2603">
        <v>0</v>
      </c>
      <c r="L2603">
        <v>5</v>
      </c>
      <c r="M2603">
        <v>0</v>
      </c>
      <c r="N2603">
        <v>0</v>
      </c>
      <c r="O2603">
        <v>0</v>
      </c>
      <c r="P2603">
        <v>0</v>
      </c>
      <c r="Q2603">
        <v>0</v>
      </c>
      <c r="R2603">
        <v>95</v>
      </c>
      <c r="S2603">
        <v>49</v>
      </c>
      <c r="T2603">
        <v>6</v>
      </c>
      <c r="U2603">
        <v>14</v>
      </c>
      <c r="V2603">
        <v>6</v>
      </c>
      <c r="W2603">
        <v>318</v>
      </c>
      <c r="X2603">
        <v>80</v>
      </c>
      <c r="Y2603">
        <v>2</v>
      </c>
      <c r="Z2603">
        <v>61</v>
      </c>
      <c r="AA2603">
        <v>31</v>
      </c>
      <c r="AB2603">
        <v>279</v>
      </c>
      <c r="AC2603">
        <v>73</v>
      </c>
      <c r="AD2603">
        <v>0</v>
      </c>
      <c r="AE2603">
        <v>83</v>
      </c>
      <c r="AF2603">
        <v>25</v>
      </c>
      <c r="AG2603">
        <v>36</v>
      </c>
      <c r="AH2603">
        <v>2</v>
      </c>
      <c r="AI2603">
        <v>0</v>
      </c>
      <c r="AJ2603">
        <v>2</v>
      </c>
      <c r="AK2603">
        <v>10</v>
      </c>
      <c r="AL2603">
        <v>5</v>
      </c>
      <c r="AM2603">
        <v>3</v>
      </c>
      <c r="AN2603">
        <v>1</v>
      </c>
      <c r="AO2603">
        <v>0</v>
      </c>
      <c r="AP2603">
        <v>0</v>
      </c>
      <c r="AQ2603">
        <v>0</v>
      </c>
      <c r="AR2603">
        <v>0</v>
      </c>
      <c r="AS2603">
        <v>1</v>
      </c>
      <c r="AT2603">
        <v>0</v>
      </c>
      <c r="AU2603">
        <v>0</v>
      </c>
      <c r="AV2603">
        <v>0</v>
      </c>
      <c r="AW2603">
        <v>0</v>
      </c>
      <c r="AX2603">
        <v>0</v>
      </c>
      <c r="AY2603">
        <v>0</v>
      </c>
      <c r="AZ2603">
        <v>0</v>
      </c>
      <c r="BA2603">
        <v>0</v>
      </c>
      <c r="BB2603">
        <v>0</v>
      </c>
      <c r="BC2603">
        <v>0</v>
      </c>
      <c r="BD2603">
        <v>0</v>
      </c>
      <c r="BE2603">
        <v>0</v>
      </c>
      <c r="BF2603">
        <v>0</v>
      </c>
      <c r="BG2603" s="20">
        <v>1</v>
      </c>
      <c r="BH2603" s="20">
        <v>0</v>
      </c>
      <c r="BI2603" s="20">
        <v>16</v>
      </c>
      <c r="BJ2603" s="20">
        <v>0</v>
      </c>
      <c r="BK2603" s="20">
        <v>66</v>
      </c>
      <c r="BL2603" s="20">
        <v>201</v>
      </c>
      <c r="BM2603" s="20">
        <v>162</v>
      </c>
      <c r="BN2603" s="20">
        <v>22</v>
      </c>
      <c r="BO2603" s="20">
        <v>4</v>
      </c>
      <c r="BP2603" s="20"/>
      <c r="BQ2603" s="20"/>
      <c r="BR2603" s="20"/>
      <c r="BS2603" s="20"/>
      <c r="BT2603" s="20"/>
      <c r="BU2603" s="20"/>
      <c r="BV2603" s="20"/>
    </row>
    <row r="2604" spans="1:74" x14ac:dyDescent="0.25">
      <c r="A2604" s="20" t="s">
        <v>405</v>
      </c>
      <c r="B2604" s="20" t="s">
        <v>461</v>
      </c>
      <c r="C2604" s="20" t="s">
        <v>649</v>
      </c>
      <c r="D2604" s="1">
        <v>44549</v>
      </c>
      <c r="E2604">
        <v>21</v>
      </c>
      <c r="F2604">
        <v>2</v>
      </c>
      <c r="G2604">
        <v>1</v>
      </c>
      <c r="H2604">
        <v>0</v>
      </c>
      <c r="I2604">
        <v>0</v>
      </c>
      <c r="J2604">
        <v>9</v>
      </c>
      <c r="K2604">
        <v>0</v>
      </c>
      <c r="L2604">
        <v>5</v>
      </c>
      <c r="M2604">
        <v>0</v>
      </c>
      <c r="N2604">
        <v>0</v>
      </c>
      <c r="O2604">
        <v>0</v>
      </c>
      <c r="P2604">
        <v>0</v>
      </c>
      <c r="Q2604">
        <v>0</v>
      </c>
      <c r="R2604">
        <v>96</v>
      </c>
      <c r="S2604">
        <v>51</v>
      </c>
      <c r="T2604">
        <v>6</v>
      </c>
      <c r="U2604">
        <v>14</v>
      </c>
      <c r="V2604">
        <v>6</v>
      </c>
      <c r="W2604">
        <v>319</v>
      </c>
      <c r="X2604">
        <v>99</v>
      </c>
      <c r="Y2604">
        <v>2</v>
      </c>
      <c r="Z2604">
        <v>60</v>
      </c>
      <c r="AA2604">
        <v>32</v>
      </c>
      <c r="AB2604">
        <v>281</v>
      </c>
      <c r="AC2604">
        <v>81</v>
      </c>
      <c r="AD2604">
        <v>0</v>
      </c>
      <c r="AE2604">
        <v>83</v>
      </c>
      <c r="AF2604">
        <v>24</v>
      </c>
      <c r="AG2604">
        <v>36</v>
      </c>
      <c r="AH2604">
        <v>7</v>
      </c>
      <c r="AI2604">
        <v>0</v>
      </c>
      <c r="AJ2604">
        <v>2</v>
      </c>
      <c r="AK2604">
        <v>10</v>
      </c>
      <c r="AL2604">
        <v>5</v>
      </c>
      <c r="AM2604">
        <v>3</v>
      </c>
      <c r="AN2604">
        <v>1</v>
      </c>
      <c r="AO2604">
        <v>0</v>
      </c>
      <c r="AP2604">
        <v>0</v>
      </c>
      <c r="AQ2604">
        <v>0</v>
      </c>
      <c r="AR2604">
        <v>0</v>
      </c>
      <c r="AS2604">
        <v>1</v>
      </c>
      <c r="AT2604">
        <v>0</v>
      </c>
      <c r="AU2604">
        <v>0</v>
      </c>
      <c r="AV2604">
        <v>0</v>
      </c>
      <c r="AW2604">
        <v>0</v>
      </c>
      <c r="AX2604">
        <v>0</v>
      </c>
      <c r="AY2604">
        <v>0</v>
      </c>
      <c r="AZ2604">
        <v>0</v>
      </c>
      <c r="BA2604">
        <v>0</v>
      </c>
      <c r="BB2604">
        <v>0</v>
      </c>
      <c r="BC2604">
        <v>0</v>
      </c>
      <c r="BD2604">
        <v>0</v>
      </c>
      <c r="BE2604">
        <v>0</v>
      </c>
      <c r="BF2604">
        <v>0</v>
      </c>
      <c r="BG2604" s="20">
        <v>1</v>
      </c>
      <c r="BH2604" s="20">
        <v>0</v>
      </c>
      <c r="BI2604" s="20">
        <v>16</v>
      </c>
      <c r="BJ2604" s="20">
        <v>0</v>
      </c>
      <c r="BK2604" s="20">
        <v>67</v>
      </c>
      <c r="BL2604" s="20">
        <v>204</v>
      </c>
      <c r="BM2604" s="20">
        <v>164</v>
      </c>
      <c r="BN2604" s="20">
        <v>22</v>
      </c>
      <c r="BO2604" s="20">
        <v>4</v>
      </c>
      <c r="BP2604" s="20">
        <v>1674</v>
      </c>
      <c r="BQ2604" s="20">
        <v>164</v>
      </c>
      <c r="BR2604" s="20">
        <v>0</v>
      </c>
      <c r="BS2604" s="20">
        <v>2</v>
      </c>
      <c r="BT2604" s="20">
        <v>97</v>
      </c>
      <c r="BU2604" s="20">
        <v>843</v>
      </c>
      <c r="BV2604" s="20">
        <v>641</v>
      </c>
    </row>
    <row r="2605" spans="1:74" x14ac:dyDescent="0.25">
      <c r="A2605" s="20" t="s">
        <v>405</v>
      </c>
      <c r="B2605" s="20" t="s">
        <v>461</v>
      </c>
      <c r="C2605" s="20" t="s">
        <v>649</v>
      </c>
      <c r="D2605" s="1">
        <v>44558</v>
      </c>
      <c r="E2605">
        <v>21</v>
      </c>
      <c r="F2605">
        <v>2</v>
      </c>
      <c r="G2605">
        <v>1</v>
      </c>
      <c r="H2605">
        <v>0</v>
      </c>
      <c r="I2605">
        <v>0</v>
      </c>
      <c r="J2605">
        <v>10</v>
      </c>
      <c r="K2605">
        <v>0</v>
      </c>
      <c r="L2605">
        <v>5</v>
      </c>
      <c r="M2605">
        <v>0</v>
      </c>
      <c r="N2605">
        <v>0</v>
      </c>
      <c r="O2605">
        <v>0</v>
      </c>
      <c r="P2605">
        <v>0</v>
      </c>
      <c r="Q2605">
        <v>0</v>
      </c>
      <c r="R2605">
        <v>96</v>
      </c>
      <c r="S2605">
        <v>54</v>
      </c>
      <c r="T2605">
        <v>6</v>
      </c>
      <c r="U2605">
        <v>14</v>
      </c>
      <c r="V2605">
        <v>6</v>
      </c>
      <c r="W2605">
        <v>319</v>
      </c>
      <c r="X2605">
        <v>121</v>
      </c>
      <c r="Y2605">
        <v>2</v>
      </c>
      <c r="Z2605">
        <v>58</v>
      </c>
      <c r="AA2605">
        <v>33</v>
      </c>
      <c r="AB2605">
        <v>283</v>
      </c>
      <c r="AC2605">
        <v>95</v>
      </c>
      <c r="AD2605">
        <v>0</v>
      </c>
      <c r="AE2605">
        <v>82</v>
      </c>
      <c r="AF2605">
        <v>26</v>
      </c>
      <c r="AG2605">
        <v>36</v>
      </c>
      <c r="AH2605">
        <v>11</v>
      </c>
      <c r="AI2605">
        <v>0</v>
      </c>
      <c r="AJ2605">
        <v>2</v>
      </c>
      <c r="AK2605">
        <v>10</v>
      </c>
      <c r="AL2605">
        <v>5</v>
      </c>
      <c r="AM2605">
        <v>3</v>
      </c>
      <c r="AN2605">
        <v>1</v>
      </c>
      <c r="AO2605">
        <v>0</v>
      </c>
      <c r="AP2605">
        <v>0</v>
      </c>
      <c r="AQ2605">
        <v>0</v>
      </c>
      <c r="AR2605">
        <v>0</v>
      </c>
      <c r="AS2605">
        <v>1</v>
      </c>
      <c r="AT2605">
        <v>0</v>
      </c>
      <c r="AU2605">
        <v>0</v>
      </c>
      <c r="AV2605">
        <v>0</v>
      </c>
      <c r="AW2605">
        <v>0</v>
      </c>
      <c r="AX2605">
        <v>0</v>
      </c>
      <c r="AY2605">
        <v>0</v>
      </c>
      <c r="AZ2605">
        <v>0</v>
      </c>
      <c r="BA2605">
        <v>0</v>
      </c>
      <c r="BB2605">
        <v>0</v>
      </c>
      <c r="BC2605">
        <v>0</v>
      </c>
      <c r="BD2605">
        <v>0</v>
      </c>
      <c r="BE2605">
        <v>0</v>
      </c>
      <c r="BF2605">
        <v>0</v>
      </c>
      <c r="BG2605" s="20">
        <v>1</v>
      </c>
      <c r="BH2605" s="20">
        <v>0</v>
      </c>
      <c r="BI2605" s="20">
        <v>16</v>
      </c>
      <c r="BJ2605" s="20">
        <v>0</v>
      </c>
      <c r="BK2605" s="20">
        <v>67</v>
      </c>
      <c r="BL2605" s="20">
        <v>204</v>
      </c>
      <c r="BM2605" s="20">
        <v>165</v>
      </c>
      <c r="BN2605" s="20">
        <v>22</v>
      </c>
      <c r="BO2605" s="20">
        <v>4</v>
      </c>
      <c r="BP2605" s="20">
        <v>1680</v>
      </c>
      <c r="BQ2605" s="20">
        <v>227</v>
      </c>
      <c r="BR2605" s="20">
        <v>0</v>
      </c>
      <c r="BS2605" s="20">
        <v>2</v>
      </c>
      <c r="BT2605" s="20">
        <v>95</v>
      </c>
      <c r="BU2605" s="20">
        <v>840</v>
      </c>
      <c r="BV2605" s="20">
        <v>648</v>
      </c>
    </row>
    <row r="2606" spans="1:74" x14ac:dyDescent="0.25">
      <c r="A2606" s="20" t="s">
        <v>405</v>
      </c>
      <c r="B2606" s="20" t="s">
        <v>461</v>
      </c>
      <c r="C2606" s="20" t="s">
        <v>649</v>
      </c>
      <c r="D2606" s="1">
        <v>44564</v>
      </c>
      <c r="E2606">
        <v>21</v>
      </c>
      <c r="F2606">
        <v>2</v>
      </c>
      <c r="G2606">
        <v>1</v>
      </c>
      <c r="H2606">
        <v>0</v>
      </c>
      <c r="I2606">
        <v>0</v>
      </c>
      <c r="J2606">
        <v>10</v>
      </c>
      <c r="K2606">
        <v>0</v>
      </c>
      <c r="L2606">
        <v>5</v>
      </c>
      <c r="M2606">
        <v>0</v>
      </c>
      <c r="N2606">
        <v>0</v>
      </c>
      <c r="O2606">
        <v>0</v>
      </c>
      <c r="P2606">
        <v>0</v>
      </c>
      <c r="Q2606">
        <v>0</v>
      </c>
      <c r="R2606">
        <v>97</v>
      </c>
      <c r="S2606">
        <v>54</v>
      </c>
      <c r="T2606">
        <v>6</v>
      </c>
      <c r="U2606">
        <v>13</v>
      </c>
      <c r="V2606">
        <v>6</v>
      </c>
      <c r="W2606">
        <v>319</v>
      </c>
      <c r="X2606">
        <v>124</v>
      </c>
      <c r="Y2606">
        <v>2</v>
      </c>
      <c r="Z2606">
        <v>57</v>
      </c>
      <c r="AA2606">
        <v>32</v>
      </c>
      <c r="AB2606">
        <v>284</v>
      </c>
      <c r="AC2606">
        <v>98</v>
      </c>
      <c r="AD2606">
        <v>0</v>
      </c>
      <c r="AE2606">
        <v>82</v>
      </c>
      <c r="AF2606">
        <v>26</v>
      </c>
      <c r="AG2606">
        <v>35</v>
      </c>
      <c r="AH2606">
        <v>11</v>
      </c>
      <c r="AI2606">
        <v>0</v>
      </c>
      <c r="AJ2606">
        <v>2</v>
      </c>
      <c r="AK2606">
        <v>10</v>
      </c>
      <c r="AL2606">
        <v>5</v>
      </c>
      <c r="AM2606">
        <v>3</v>
      </c>
      <c r="AN2606">
        <v>1</v>
      </c>
      <c r="AO2606">
        <v>0</v>
      </c>
      <c r="AP2606">
        <v>0</v>
      </c>
      <c r="AQ2606">
        <v>0</v>
      </c>
      <c r="AR2606">
        <v>0</v>
      </c>
      <c r="AS2606">
        <v>1</v>
      </c>
      <c r="AT2606">
        <v>0</v>
      </c>
      <c r="AU2606">
        <v>0</v>
      </c>
      <c r="AV2606">
        <v>0</v>
      </c>
      <c r="AW2606">
        <v>0</v>
      </c>
      <c r="AX2606">
        <v>0</v>
      </c>
      <c r="AY2606">
        <v>0</v>
      </c>
      <c r="AZ2606">
        <v>0</v>
      </c>
      <c r="BA2606">
        <v>0</v>
      </c>
      <c r="BB2606">
        <v>0</v>
      </c>
      <c r="BC2606">
        <v>0</v>
      </c>
      <c r="BD2606">
        <v>0</v>
      </c>
      <c r="BE2606">
        <v>0</v>
      </c>
      <c r="BF2606">
        <v>0</v>
      </c>
      <c r="BG2606" s="20">
        <v>1</v>
      </c>
      <c r="BH2606" s="20">
        <v>0</v>
      </c>
      <c r="BI2606" s="20">
        <v>16</v>
      </c>
      <c r="BJ2606" s="20">
        <v>0</v>
      </c>
      <c r="BK2606" s="20">
        <v>67</v>
      </c>
      <c r="BL2606" s="20">
        <v>206</v>
      </c>
      <c r="BM2606" s="20">
        <v>168</v>
      </c>
      <c r="BN2606" s="20">
        <v>21</v>
      </c>
      <c r="BO2606" s="20">
        <v>4</v>
      </c>
      <c r="BP2606" s="20">
        <v>1683</v>
      </c>
      <c r="BQ2606" s="20">
        <v>241</v>
      </c>
      <c r="BR2606" s="20">
        <v>0</v>
      </c>
      <c r="BS2606" s="20">
        <v>2</v>
      </c>
      <c r="BT2606" s="20">
        <v>95</v>
      </c>
      <c r="BU2606" s="20">
        <v>842</v>
      </c>
      <c r="BV2606" s="20">
        <v>651</v>
      </c>
    </row>
    <row r="2607" spans="1:74" x14ac:dyDescent="0.25">
      <c r="A2607" s="20" t="s">
        <v>405</v>
      </c>
      <c r="B2607" s="20" t="s">
        <v>461</v>
      </c>
      <c r="C2607" s="20" t="s">
        <v>649</v>
      </c>
      <c r="D2607" s="1">
        <v>44570</v>
      </c>
      <c r="E2607">
        <v>21</v>
      </c>
      <c r="F2607">
        <v>2</v>
      </c>
      <c r="G2607">
        <v>1</v>
      </c>
      <c r="H2607">
        <v>0</v>
      </c>
      <c r="I2607">
        <v>0</v>
      </c>
      <c r="J2607">
        <v>10</v>
      </c>
      <c r="K2607">
        <v>0</v>
      </c>
      <c r="L2607">
        <v>5</v>
      </c>
      <c r="M2607">
        <v>0</v>
      </c>
      <c r="N2607">
        <v>0</v>
      </c>
      <c r="O2607">
        <v>0</v>
      </c>
      <c r="P2607">
        <v>0</v>
      </c>
      <c r="Q2607">
        <v>0</v>
      </c>
      <c r="R2607">
        <v>96</v>
      </c>
      <c r="S2607">
        <v>54</v>
      </c>
      <c r="T2607">
        <v>6</v>
      </c>
      <c r="U2607">
        <v>13</v>
      </c>
      <c r="V2607">
        <v>6</v>
      </c>
      <c r="W2607">
        <v>320</v>
      </c>
      <c r="X2607">
        <v>131</v>
      </c>
      <c r="Y2607">
        <v>2</v>
      </c>
      <c r="Z2607">
        <v>57</v>
      </c>
      <c r="AA2607">
        <v>32</v>
      </c>
      <c r="AB2607">
        <v>285</v>
      </c>
      <c r="AC2607">
        <v>106</v>
      </c>
      <c r="AD2607">
        <v>0</v>
      </c>
      <c r="AE2607">
        <v>82</v>
      </c>
      <c r="AF2607">
        <v>27</v>
      </c>
      <c r="AG2607">
        <v>34</v>
      </c>
      <c r="AH2607">
        <v>12</v>
      </c>
      <c r="AI2607">
        <v>0</v>
      </c>
      <c r="AJ2607">
        <v>2</v>
      </c>
      <c r="AK2607">
        <v>9</v>
      </c>
      <c r="AL2607">
        <v>5</v>
      </c>
      <c r="AM2607">
        <v>3</v>
      </c>
      <c r="AN2607">
        <v>1</v>
      </c>
      <c r="AO2607">
        <v>0</v>
      </c>
      <c r="AP2607">
        <v>0</v>
      </c>
      <c r="AQ2607">
        <v>0</v>
      </c>
      <c r="AR2607">
        <v>0</v>
      </c>
      <c r="AS2607">
        <v>1</v>
      </c>
      <c r="AT2607">
        <v>0</v>
      </c>
      <c r="AU2607">
        <v>0</v>
      </c>
      <c r="AV2607">
        <v>0</v>
      </c>
      <c r="AW2607">
        <v>0</v>
      </c>
      <c r="AX2607">
        <v>0</v>
      </c>
      <c r="AY2607">
        <v>0</v>
      </c>
      <c r="AZ2607">
        <v>0</v>
      </c>
      <c r="BA2607">
        <v>0</v>
      </c>
      <c r="BB2607">
        <v>0</v>
      </c>
      <c r="BC2607">
        <v>0</v>
      </c>
      <c r="BD2607">
        <v>0</v>
      </c>
      <c r="BE2607">
        <v>0</v>
      </c>
      <c r="BF2607">
        <v>0</v>
      </c>
      <c r="BG2607" s="20">
        <v>1</v>
      </c>
      <c r="BH2607" s="20">
        <v>0</v>
      </c>
      <c r="BI2607" s="20">
        <v>16</v>
      </c>
      <c r="BJ2607" s="20">
        <v>0</v>
      </c>
      <c r="BK2607" s="20">
        <v>66</v>
      </c>
      <c r="BL2607" s="20">
        <v>207</v>
      </c>
      <c r="BM2607" s="20">
        <v>168</v>
      </c>
      <c r="BN2607" s="20">
        <v>21</v>
      </c>
      <c r="BO2607" s="20">
        <v>4</v>
      </c>
      <c r="BP2607" s="20">
        <v>1677</v>
      </c>
      <c r="BQ2607" s="20">
        <v>267</v>
      </c>
      <c r="BR2607" s="20">
        <v>0</v>
      </c>
      <c r="BS2607" s="20">
        <v>2</v>
      </c>
      <c r="BT2607" s="20">
        <v>95</v>
      </c>
      <c r="BU2607" s="20">
        <v>837</v>
      </c>
      <c r="BV2607" s="20">
        <v>653</v>
      </c>
    </row>
    <row r="2608" spans="1:74" x14ac:dyDescent="0.25">
      <c r="A2608" s="20" t="s">
        <v>405</v>
      </c>
      <c r="B2608" s="20" t="s">
        <v>461</v>
      </c>
      <c r="C2608" s="20" t="s">
        <v>649</v>
      </c>
      <c r="D2608" s="1">
        <v>44577</v>
      </c>
      <c r="E2608">
        <v>21</v>
      </c>
      <c r="F2608">
        <v>2</v>
      </c>
      <c r="G2608">
        <v>1</v>
      </c>
      <c r="H2608">
        <v>0</v>
      </c>
      <c r="I2608">
        <v>0</v>
      </c>
      <c r="J2608">
        <v>10</v>
      </c>
      <c r="K2608">
        <v>0</v>
      </c>
      <c r="L2608">
        <v>5</v>
      </c>
      <c r="M2608">
        <v>0</v>
      </c>
      <c r="N2608">
        <v>0</v>
      </c>
      <c r="O2608">
        <v>0</v>
      </c>
      <c r="P2608">
        <v>0</v>
      </c>
      <c r="Q2608">
        <v>0</v>
      </c>
      <c r="R2608">
        <v>97</v>
      </c>
      <c r="S2608">
        <v>57</v>
      </c>
      <c r="T2608">
        <v>6</v>
      </c>
      <c r="U2608">
        <v>13</v>
      </c>
      <c r="V2608">
        <v>6</v>
      </c>
      <c r="W2608">
        <v>321</v>
      </c>
      <c r="X2608">
        <v>133</v>
      </c>
      <c r="Y2608">
        <v>2</v>
      </c>
      <c r="Z2608">
        <v>56</v>
      </c>
      <c r="AA2608">
        <v>33</v>
      </c>
      <c r="AB2608">
        <v>285</v>
      </c>
      <c r="AC2608">
        <v>110</v>
      </c>
      <c r="AD2608">
        <v>0</v>
      </c>
      <c r="AE2608">
        <v>82</v>
      </c>
      <c r="AF2608">
        <v>27</v>
      </c>
      <c r="AG2608">
        <v>33</v>
      </c>
      <c r="AH2608">
        <v>11</v>
      </c>
      <c r="AI2608">
        <v>0</v>
      </c>
      <c r="AJ2608">
        <v>2</v>
      </c>
      <c r="AK2608">
        <v>9</v>
      </c>
      <c r="AL2608">
        <v>5</v>
      </c>
      <c r="AM2608">
        <v>3</v>
      </c>
      <c r="AN2608">
        <v>1</v>
      </c>
      <c r="AO2608">
        <v>0</v>
      </c>
      <c r="AP2608">
        <v>0</v>
      </c>
      <c r="AQ2608">
        <v>0</v>
      </c>
      <c r="AR2608">
        <v>0</v>
      </c>
      <c r="AS2608">
        <v>1</v>
      </c>
      <c r="AT2608">
        <v>0</v>
      </c>
      <c r="AU2608">
        <v>0</v>
      </c>
      <c r="AV2608">
        <v>0</v>
      </c>
      <c r="AW2608">
        <v>0</v>
      </c>
      <c r="AX2608">
        <v>0</v>
      </c>
      <c r="AY2608">
        <v>0</v>
      </c>
      <c r="AZ2608">
        <v>0</v>
      </c>
      <c r="BA2608">
        <v>0</v>
      </c>
      <c r="BB2608">
        <v>0</v>
      </c>
      <c r="BC2608">
        <v>0</v>
      </c>
      <c r="BD2608">
        <v>0</v>
      </c>
      <c r="BE2608">
        <v>0</v>
      </c>
      <c r="BF2608">
        <v>0</v>
      </c>
      <c r="BG2608" s="20">
        <v>1</v>
      </c>
      <c r="BH2608" s="20">
        <v>0</v>
      </c>
      <c r="BI2608" s="20">
        <v>16</v>
      </c>
      <c r="BJ2608" s="20">
        <v>0</v>
      </c>
      <c r="BK2608" s="20">
        <v>67</v>
      </c>
      <c r="BL2608" s="20">
        <v>209</v>
      </c>
      <c r="BM2608" s="20">
        <v>168</v>
      </c>
      <c r="BN2608" s="20">
        <v>20</v>
      </c>
      <c r="BO2608" s="20">
        <v>4</v>
      </c>
      <c r="BP2608" s="20">
        <v>1677</v>
      </c>
      <c r="BQ2608" s="20">
        <v>296</v>
      </c>
      <c r="BR2608" s="20">
        <v>0</v>
      </c>
      <c r="BS2608" s="20">
        <v>2</v>
      </c>
      <c r="BT2608" s="20">
        <v>95</v>
      </c>
      <c r="BU2608" s="20">
        <v>839</v>
      </c>
      <c r="BV2608" s="20">
        <v>655</v>
      </c>
    </row>
    <row r="2609" spans="1:74" x14ac:dyDescent="0.25">
      <c r="A2609" s="20" t="s">
        <v>405</v>
      </c>
      <c r="B2609" s="20" t="s">
        <v>461</v>
      </c>
      <c r="C2609" s="20" t="s">
        <v>649</v>
      </c>
      <c r="D2609" s="1">
        <v>44584</v>
      </c>
      <c r="E2609">
        <v>21</v>
      </c>
      <c r="F2609">
        <v>2</v>
      </c>
      <c r="G2609">
        <v>1</v>
      </c>
      <c r="H2609">
        <v>0</v>
      </c>
      <c r="I2609">
        <v>0</v>
      </c>
      <c r="J2609">
        <v>10</v>
      </c>
      <c r="K2609">
        <v>0</v>
      </c>
      <c r="L2609">
        <v>5</v>
      </c>
      <c r="M2609">
        <v>0</v>
      </c>
      <c r="N2609">
        <v>0</v>
      </c>
      <c r="O2609">
        <v>0</v>
      </c>
      <c r="P2609">
        <v>0</v>
      </c>
      <c r="Q2609">
        <v>0</v>
      </c>
      <c r="R2609">
        <v>98</v>
      </c>
      <c r="S2609">
        <v>58</v>
      </c>
      <c r="T2609">
        <v>6</v>
      </c>
      <c r="U2609">
        <v>13</v>
      </c>
      <c r="V2609">
        <v>6</v>
      </c>
      <c r="W2609">
        <v>319</v>
      </c>
      <c r="X2609">
        <v>134</v>
      </c>
      <c r="Y2609">
        <v>2</v>
      </c>
      <c r="Z2609">
        <v>55</v>
      </c>
      <c r="AA2609">
        <v>33</v>
      </c>
      <c r="AB2609">
        <v>285</v>
      </c>
      <c r="AC2609">
        <v>112</v>
      </c>
      <c r="AD2609">
        <v>0</v>
      </c>
      <c r="AE2609">
        <v>82</v>
      </c>
      <c r="AF2609">
        <v>27</v>
      </c>
      <c r="AG2609">
        <v>33</v>
      </c>
      <c r="AH2609">
        <v>12</v>
      </c>
      <c r="AI2609">
        <v>0</v>
      </c>
      <c r="AJ2609">
        <v>2</v>
      </c>
      <c r="AK2609">
        <v>9</v>
      </c>
      <c r="AL2609">
        <v>5</v>
      </c>
      <c r="AM2609">
        <v>3</v>
      </c>
      <c r="AN2609">
        <v>1</v>
      </c>
      <c r="AO2609">
        <v>0</v>
      </c>
      <c r="AP2609">
        <v>0</v>
      </c>
      <c r="AQ2609">
        <v>0</v>
      </c>
      <c r="AR2609">
        <v>0</v>
      </c>
      <c r="AS2609">
        <v>1</v>
      </c>
      <c r="AT2609">
        <v>0</v>
      </c>
      <c r="AU2609">
        <v>0</v>
      </c>
      <c r="AV2609">
        <v>0</v>
      </c>
      <c r="AW2609">
        <v>0</v>
      </c>
      <c r="AX2609">
        <v>0</v>
      </c>
      <c r="AY2609">
        <v>0</v>
      </c>
      <c r="AZ2609">
        <v>0</v>
      </c>
      <c r="BA2609">
        <v>0</v>
      </c>
      <c r="BB2609">
        <v>0</v>
      </c>
      <c r="BC2609">
        <v>0</v>
      </c>
      <c r="BD2609">
        <v>0</v>
      </c>
      <c r="BE2609">
        <v>0</v>
      </c>
      <c r="BF2609">
        <v>0</v>
      </c>
      <c r="BG2609" s="20">
        <v>1</v>
      </c>
      <c r="BH2609" s="20">
        <v>0</v>
      </c>
      <c r="BI2609" s="20">
        <v>16</v>
      </c>
      <c r="BJ2609" s="20">
        <v>0</v>
      </c>
      <c r="BK2609" s="20">
        <v>68</v>
      </c>
      <c r="BL2609" s="20">
        <v>207</v>
      </c>
      <c r="BM2609" s="20">
        <v>170</v>
      </c>
      <c r="BN2609" s="20">
        <v>20</v>
      </c>
      <c r="BO2609" s="20">
        <v>4</v>
      </c>
      <c r="BP2609" s="20">
        <v>1680</v>
      </c>
      <c r="BQ2609" s="20">
        <v>304</v>
      </c>
      <c r="BR2609" s="20">
        <v>0</v>
      </c>
      <c r="BS2609" s="20">
        <v>2</v>
      </c>
      <c r="BT2609" s="20">
        <v>95</v>
      </c>
      <c r="BU2609" s="20">
        <v>841</v>
      </c>
      <c r="BV2609" s="20">
        <v>656</v>
      </c>
    </row>
    <row r="2610" spans="1:74" x14ac:dyDescent="0.25">
      <c r="A2610" s="20" t="s">
        <v>405</v>
      </c>
      <c r="B2610" s="20" t="s">
        <v>461</v>
      </c>
      <c r="C2610" s="20" t="s">
        <v>649</v>
      </c>
      <c r="D2610" s="1">
        <v>44591</v>
      </c>
      <c r="E2610">
        <v>22</v>
      </c>
      <c r="F2610">
        <v>2</v>
      </c>
      <c r="G2610">
        <v>1</v>
      </c>
      <c r="H2610">
        <v>0</v>
      </c>
      <c r="I2610">
        <v>0</v>
      </c>
      <c r="J2610">
        <v>11</v>
      </c>
      <c r="K2610">
        <v>0</v>
      </c>
      <c r="L2610">
        <v>5</v>
      </c>
      <c r="M2610">
        <v>0</v>
      </c>
      <c r="N2610">
        <v>0</v>
      </c>
      <c r="O2610">
        <v>0</v>
      </c>
      <c r="P2610">
        <v>0</v>
      </c>
      <c r="Q2610">
        <v>0</v>
      </c>
      <c r="R2610">
        <v>98</v>
      </c>
      <c r="S2610">
        <v>58</v>
      </c>
      <c r="T2610">
        <v>6</v>
      </c>
      <c r="U2610">
        <v>13</v>
      </c>
      <c r="V2610">
        <v>5</v>
      </c>
      <c r="W2610">
        <v>321</v>
      </c>
      <c r="X2610">
        <v>137</v>
      </c>
      <c r="Y2610">
        <v>2</v>
      </c>
      <c r="Z2610">
        <v>55</v>
      </c>
      <c r="AA2610">
        <v>33</v>
      </c>
      <c r="AB2610">
        <v>287</v>
      </c>
      <c r="AC2610">
        <v>114</v>
      </c>
      <c r="AD2610">
        <v>0</v>
      </c>
      <c r="AE2610">
        <v>82</v>
      </c>
      <c r="AF2610">
        <v>28</v>
      </c>
      <c r="AG2610">
        <v>32</v>
      </c>
      <c r="AH2610">
        <v>12</v>
      </c>
      <c r="AI2610">
        <v>0</v>
      </c>
      <c r="AJ2610">
        <v>2</v>
      </c>
      <c r="AK2610">
        <v>9</v>
      </c>
      <c r="AL2610">
        <v>5</v>
      </c>
      <c r="AM2610">
        <v>3</v>
      </c>
      <c r="AN2610">
        <v>1</v>
      </c>
      <c r="AO2610">
        <v>0</v>
      </c>
      <c r="AP2610">
        <v>0</v>
      </c>
      <c r="AQ2610">
        <v>0</v>
      </c>
      <c r="AR2610">
        <v>0</v>
      </c>
      <c r="AS2610">
        <v>1</v>
      </c>
      <c r="AT2610">
        <v>0</v>
      </c>
      <c r="AU2610">
        <v>0</v>
      </c>
      <c r="AV2610">
        <v>0</v>
      </c>
      <c r="AW2610">
        <v>0</v>
      </c>
      <c r="AX2610">
        <v>0</v>
      </c>
      <c r="AY2610">
        <v>0</v>
      </c>
      <c r="AZ2610">
        <v>0</v>
      </c>
      <c r="BA2610">
        <v>0</v>
      </c>
      <c r="BB2610">
        <v>0</v>
      </c>
      <c r="BC2610">
        <v>0</v>
      </c>
      <c r="BD2610">
        <v>0</v>
      </c>
      <c r="BE2610">
        <v>0</v>
      </c>
      <c r="BF2610">
        <v>0</v>
      </c>
      <c r="BG2610" s="20">
        <v>1</v>
      </c>
      <c r="BH2610" s="20">
        <v>0</v>
      </c>
      <c r="BI2610" s="20">
        <v>17</v>
      </c>
      <c r="BJ2610" s="20">
        <v>0</v>
      </c>
      <c r="BK2610" s="20">
        <v>68</v>
      </c>
      <c r="BL2610" s="20">
        <v>210</v>
      </c>
      <c r="BM2610" s="20">
        <v>173</v>
      </c>
      <c r="BN2610" s="20">
        <v>19</v>
      </c>
      <c r="BO2610" s="20">
        <v>4</v>
      </c>
      <c r="BP2610" s="20">
        <v>1682</v>
      </c>
      <c r="BQ2610" s="20">
        <v>318</v>
      </c>
      <c r="BR2610" s="20">
        <v>0</v>
      </c>
      <c r="BS2610" s="20">
        <v>2</v>
      </c>
      <c r="BT2610" s="20">
        <v>95</v>
      </c>
      <c r="BU2610" s="20">
        <v>841</v>
      </c>
      <c r="BV2610" s="20">
        <v>661</v>
      </c>
    </row>
    <row r="2611" spans="1:74" x14ac:dyDescent="0.25">
      <c r="A2611" s="20" t="s">
        <v>405</v>
      </c>
      <c r="B2611" s="20" t="s">
        <v>461</v>
      </c>
      <c r="C2611" s="20" t="s">
        <v>649</v>
      </c>
      <c r="D2611" s="1">
        <v>44599</v>
      </c>
      <c r="E2611">
        <v>22</v>
      </c>
      <c r="F2611">
        <v>2</v>
      </c>
      <c r="G2611">
        <v>1</v>
      </c>
      <c r="H2611">
        <v>0</v>
      </c>
      <c r="I2611">
        <v>0</v>
      </c>
      <c r="J2611">
        <v>11</v>
      </c>
      <c r="K2611">
        <v>0</v>
      </c>
      <c r="L2611">
        <v>5</v>
      </c>
      <c r="M2611">
        <v>0</v>
      </c>
      <c r="N2611">
        <v>0</v>
      </c>
      <c r="O2611">
        <v>0</v>
      </c>
      <c r="P2611">
        <v>0</v>
      </c>
      <c r="Q2611">
        <v>0</v>
      </c>
      <c r="R2611">
        <v>98</v>
      </c>
      <c r="S2611">
        <v>59</v>
      </c>
      <c r="T2611">
        <v>6</v>
      </c>
      <c r="U2611">
        <v>13</v>
      </c>
      <c r="V2611">
        <v>5</v>
      </c>
      <c r="W2611">
        <v>319</v>
      </c>
      <c r="X2611">
        <v>139</v>
      </c>
      <c r="Y2611">
        <v>2</v>
      </c>
      <c r="Z2611">
        <v>55</v>
      </c>
      <c r="AA2611">
        <v>32</v>
      </c>
      <c r="AB2611">
        <v>286</v>
      </c>
      <c r="AC2611">
        <v>115</v>
      </c>
      <c r="AD2611">
        <v>0</v>
      </c>
      <c r="AE2611">
        <v>82</v>
      </c>
      <c r="AF2611">
        <v>28</v>
      </c>
      <c r="AG2611">
        <v>32</v>
      </c>
      <c r="AH2611">
        <v>12</v>
      </c>
      <c r="AI2611">
        <v>0</v>
      </c>
      <c r="AJ2611">
        <v>3</v>
      </c>
      <c r="AK2611">
        <v>8</v>
      </c>
      <c r="AL2611">
        <v>5</v>
      </c>
      <c r="AM2611">
        <v>3</v>
      </c>
      <c r="AN2611">
        <v>1</v>
      </c>
      <c r="AO2611">
        <v>0</v>
      </c>
      <c r="AP2611">
        <v>0</v>
      </c>
      <c r="AQ2611">
        <v>0</v>
      </c>
      <c r="AR2611">
        <v>0</v>
      </c>
      <c r="AS2611">
        <v>1</v>
      </c>
      <c r="AT2611">
        <v>0</v>
      </c>
      <c r="AU2611">
        <v>0</v>
      </c>
      <c r="AV2611">
        <v>0</v>
      </c>
      <c r="AW2611">
        <v>0</v>
      </c>
      <c r="AX2611">
        <v>0</v>
      </c>
      <c r="AY2611">
        <v>0</v>
      </c>
      <c r="AZ2611">
        <v>0</v>
      </c>
      <c r="BA2611">
        <v>0</v>
      </c>
      <c r="BB2611">
        <v>0</v>
      </c>
      <c r="BC2611">
        <v>0</v>
      </c>
      <c r="BD2611">
        <v>0</v>
      </c>
      <c r="BE2611">
        <v>0</v>
      </c>
      <c r="BF2611">
        <v>0</v>
      </c>
      <c r="BG2611" s="20">
        <v>1</v>
      </c>
      <c r="BH2611" s="20">
        <v>0</v>
      </c>
      <c r="BI2611" s="20">
        <v>17</v>
      </c>
      <c r="BJ2611" s="20">
        <v>0</v>
      </c>
      <c r="BK2611" s="20">
        <v>69</v>
      </c>
      <c r="BL2611" s="20">
        <v>211</v>
      </c>
      <c r="BM2611" s="20">
        <v>172</v>
      </c>
      <c r="BN2611" s="20">
        <v>19</v>
      </c>
      <c r="BO2611" s="20">
        <v>4</v>
      </c>
      <c r="BP2611" s="20">
        <v>1682</v>
      </c>
      <c r="BQ2611" s="20">
        <v>327</v>
      </c>
      <c r="BR2611" s="20">
        <v>0</v>
      </c>
      <c r="BS2611" s="20">
        <v>2</v>
      </c>
      <c r="BT2611" s="20">
        <v>96</v>
      </c>
      <c r="BU2611" s="20">
        <v>835</v>
      </c>
      <c r="BV2611" s="20">
        <v>661</v>
      </c>
    </row>
    <row r="2612" spans="1:74" x14ac:dyDescent="0.25">
      <c r="A2612" s="20" t="s">
        <v>405</v>
      </c>
      <c r="B2612" s="20" t="s">
        <v>461</v>
      </c>
      <c r="C2612" s="20" t="s">
        <v>649</v>
      </c>
      <c r="D2612" s="1">
        <v>44606</v>
      </c>
      <c r="E2612">
        <v>23</v>
      </c>
      <c r="F2612">
        <v>2</v>
      </c>
      <c r="G2612">
        <v>1</v>
      </c>
      <c r="H2612">
        <v>0</v>
      </c>
      <c r="I2612">
        <v>0</v>
      </c>
      <c r="J2612">
        <v>11</v>
      </c>
      <c r="K2612">
        <v>0</v>
      </c>
      <c r="L2612">
        <v>6</v>
      </c>
      <c r="M2612">
        <v>0</v>
      </c>
      <c r="N2612">
        <v>0</v>
      </c>
      <c r="O2612">
        <v>0</v>
      </c>
      <c r="P2612">
        <v>0</v>
      </c>
      <c r="Q2612">
        <v>0</v>
      </c>
      <c r="R2612">
        <v>98</v>
      </c>
      <c r="S2612">
        <v>59</v>
      </c>
      <c r="T2612">
        <v>6</v>
      </c>
      <c r="U2612">
        <v>13</v>
      </c>
      <c r="V2612">
        <v>5</v>
      </c>
      <c r="W2612">
        <v>317</v>
      </c>
      <c r="X2612">
        <v>141</v>
      </c>
      <c r="Y2612">
        <v>2</v>
      </c>
      <c r="Z2612">
        <v>55</v>
      </c>
      <c r="AA2612">
        <v>32</v>
      </c>
      <c r="AB2612">
        <v>287</v>
      </c>
      <c r="AC2612">
        <v>117</v>
      </c>
      <c r="AD2612">
        <v>0</v>
      </c>
      <c r="AE2612">
        <v>81</v>
      </c>
      <c r="AF2612">
        <v>29</v>
      </c>
      <c r="AG2612">
        <v>32</v>
      </c>
      <c r="AH2612">
        <v>12</v>
      </c>
      <c r="AI2612">
        <v>0</v>
      </c>
      <c r="AJ2612">
        <v>3</v>
      </c>
      <c r="AK2612">
        <v>8</v>
      </c>
      <c r="AL2612">
        <v>5</v>
      </c>
      <c r="AM2612">
        <v>3</v>
      </c>
      <c r="AN2612">
        <v>1</v>
      </c>
      <c r="AO2612">
        <v>0</v>
      </c>
      <c r="AP2612">
        <v>0</v>
      </c>
      <c r="AQ2612">
        <v>0</v>
      </c>
      <c r="AR2612">
        <v>0</v>
      </c>
      <c r="AS2612">
        <v>1</v>
      </c>
      <c r="AT2612">
        <v>0</v>
      </c>
      <c r="AU2612">
        <v>0</v>
      </c>
      <c r="AV2612">
        <v>0</v>
      </c>
      <c r="AW2612">
        <v>0</v>
      </c>
      <c r="AX2612">
        <v>0</v>
      </c>
      <c r="AY2612">
        <v>0</v>
      </c>
      <c r="AZ2612">
        <v>0</v>
      </c>
      <c r="BA2612">
        <v>0</v>
      </c>
      <c r="BB2612">
        <v>0</v>
      </c>
      <c r="BC2612">
        <v>0</v>
      </c>
      <c r="BD2612">
        <v>0</v>
      </c>
      <c r="BE2612">
        <v>0</v>
      </c>
      <c r="BF2612">
        <v>0</v>
      </c>
      <c r="BG2612" s="20">
        <v>1</v>
      </c>
      <c r="BH2612" s="20">
        <v>0</v>
      </c>
      <c r="BI2612" s="20">
        <v>17</v>
      </c>
      <c r="BJ2612" s="20">
        <v>0</v>
      </c>
      <c r="BK2612" s="20">
        <v>69</v>
      </c>
      <c r="BL2612" s="20">
        <v>212</v>
      </c>
      <c r="BM2612" s="20">
        <v>173</v>
      </c>
      <c r="BN2612" s="20">
        <v>19</v>
      </c>
      <c r="BO2612" s="20">
        <v>4</v>
      </c>
      <c r="BP2612" s="20">
        <v>1682</v>
      </c>
      <c r="BQ2612" s="20">
        <v>336</v>
      </c>
      <c r="BR2612" s="20">
        <v>0</v>
      </c>
      <c r="BS2612" s="20">
        <v>2</v>
      </c>
      <c r="BT2612" s="20">
        <v>95</v>
      </c>
      <c r="BU2612" s="20">
        <v>837</v>
      </c>
      <c r="BV2612" s="20">
        <v>666</v>
      </c>
    </row>
    <row r="2613" spans="1:74" x14ac:dyDescent="0.25">
      <c r="A2613" s="20" t="s">
        <v>405</v>
      </c>
      <c r="B2613" s="20" t="s">
        <v>465</v>
      </c>
      <c r="C2613" s="20" t="s">
        <v>472</v>
      </c>
      <c r="D2613" s="1">
        <v>44493</v>
      </c>
      <c r="E2613">
        <v>124</v>
      </c>
      <c r="F2613">
        <v>0</v>
      </c>
      <c r="G2613">
        <v>0</v>
      </c>
      <c r="H2613">
        <v>6</v>
      </c>
      <c r="I2613">
        <v>1</v>
      </c>
      <c r="J2613">
        <v>17</v>
      </c>
      <c r="K2613">
        <v>27</v>
      </c>
      <c r="L2613">
        <v>3</v>
      </c>
      <c r="M2613">
        <v>1</v>
      </c>
      <c r="N2613">
        <v>50</v>
      </c>
      <c r="O2613">
        <v>0</v>
      </c>
      <c r="P2613">
        <v>2</v>
      </c>
      <c r="Q2613">
        <v>0</v>
      </c>
      <c r="R2613">
        <v>222</v>
      </c>
      <c r="S2613">
        <v>0</v>
      </c>
      <c r="T2613">
        <v>52</v>
      </c>
      <c r="U2613">
        <v>1</v>
      </c>
      <c r="V2613">
        <v>4</v>
      </c>
      <c r="W2613">
        <v>1379</v>
      </c>
      <c r="X2613">
        <v>0</v>
      </c>
      <c r="Y2613">
        <v>105</v>
      </c>
      <c r="Z2613">
        <v>24</v>
      </c>
      <c r="AA2613">
        <v>55</v>
      </c>
      <c r="AB2613">
        <v>1089</v>
      </c>
      <c r="AC2613">
        <v>20</v>
      </c>
      <c r="AD2613">
        <v>443</v>
      </c>
      <c r="AE2613">
        <v>2</v>
      </c>
      <c r="AF2613">
        <v>42</v>
      </c>
      <c r="AG2613">
        <v>113</v>
      </c>
      <c r="AH2613">
        <v>0</v>
      </c>
      <c r="AI2613">
        <v>2</v>
      </c>
      <c r="AJ2613">
        <v>6</v>
      </c>
      <c r="AK2613">
        <v>27</v>
      </c>
      <c r="AL2613">
        <v>22</v>
      </c>
      <c r="AM2613">
        <v>0</v>
      </c>
      <c r="AN2613">
        <v>1</v>
      </c>
      <c r="AO2613">
        <v>0</v>
      </c>
      <c r="AP2613">
        <v>0</v>
      </c>
      <c r="AQ2613">
        <v>0</v>
      </c>
      <c r="AR2613">
        <v>0</v>
      </c>
      <c r="AS2613">
        <v>0</v>
      </c>
      <c r="AT2613">
        <v>0</v>
      </c>
      <c r="AU2613">
        <v>0</v>
      </c>
      <c r="AV2613">
        <v>0</v>
      </c>
      <c r="AW2613">
        <v>0</v>
      </c>
      <c r="AX2613">
        <v>0</v>
      </c>
      <c r="AY2613">
        <v>0</v>
      </c>
      <c r="AZ2613">
        <v>4</v>
      </c>
      <c r="BA2613">
        <v>2</v>
      </c>
      <c r="BB2613">
        <v>75</v>
      </c>
      <c r="BC2613">
        <v>443</v>
      </c>
      <c r="BD2613">
        <v>0</v>
      </c>
      <c r="BE2613">
        <v>3</v>
      </c>
      <c r="BF2613">
        <v>2</v>
      </c>
      <c r="BG2613" s="20"/>
      <c r="BH2613" s="20"/>
      <c r="BI2613" s="20"/>
      <c r="BJ2613" s="20"/>
      <c r="BK2613" s="20"/>
      <c r="BL2613" s="20"/>
      <c r="BM2613" s="20"/>
      <c r="BN2613" s="20"/>
      <c r="BO2613" s="20"/>
      <c r="BP2613" s="20"/>
      <c r="BQ2613" s="20"/>
      <c r="BR2613" s="20"/>
      <c r="BS2613" s="20"/>
      <c r="BT2613" s="20"/>
      <c r="BU2613" s="20"/>
      <c r="BV2613" s="20"/>
    </row>
    <row r="2614" spans="1:74" x14ac:dyDescent="0.25">
      <c r="A2614" s="20" t="s">
        <v>405</v>
      </c>
      <c r="B2614" s="20" t="s">
        <v>465</v>
      </c>
      <c r="C2614" s="20" t="s">
        <v>472</v>
      </c>
      <c r="D2614" s="1">
        <v>44500</v>
      </c>
      <c r="E2614">
        <v>124</v>
      </c>
      <c r="F2614">
        <v>0</v>
      </c>
      <c r="G2614">
        <v>0</v>
      </c>
      <c r="H2614">
        <v>6</v>
      </c>
      <c r="I2614">
        <v>4</v>
      </c>
      <c r="J2614">
        <v>26</v>
      </c>
      <c r="K2614">
        <v>27</v>
      </c>
      <c r="L2614">
        <v>3</v>
      </c>
      <c r="M2614">
        <v>1</v>
      </c>
      <c r="N2614">
        <v>49</v>
      </c>
      <c r="O2614">
        <v>0</v>
      </c>
      <c r="P2614">
        <v>34</v>
      </c>
      <c r="Q2614">
        <v>0</v>
      </c>
      <c r="R2614">
        <v>223</v>
      </c>
      <c r="S2614">
        <v>0</v>
      </c>
      <c r="T2614">
        <v>64</v>
      </c>
      <c r="U2614">
        <v>2</v>
      </c>
      <c r="V2614">
        <v>1</v>
      </c>
      <c r="W2614">
        <v>1392</v>
      </c>
      <c r="X2614">
        <v>0</v>
      </c>
      <c r="Y2614">
        <v>146</v>
      </c>
      <c r="Z2614">
        <v>23</v>
      </c>
      <c r="AA2614">
        <v>58</v>
      </c>
      <c r="AB2614">
        <v>1093</v>
      </c>
      <c r="AC2614">
        <v>31</v>
      </c>
      <c r="AD2614">
        <v>442</v>
      </c>
      <c r="AE2614">
        <v>0</v>
      </c>
      <c r="AF2614">
        <v>43</v>
      </c>
      <c r="AG2614">
        <v>115</v>
      </c>
      <c r="AH2614">
        <v>0</v>
      </c>
      <c r="AI2614">
        <v>4</v>
      </c>
      <c r="AJ2614">
        <v>6</v>
      </c>
      <c r="AK2614">
        <v>26</v>
      </c>
      <c r="AL2614">
        <v>22</v>
      </c>
      <c r="AM2614">
        <v>0</v>
      </c>
      <c r="AN2614">
        <v>9</v>
      </c>
      <c r="AO2614">
        <v>0</v>
      </c>
      <c r="AP2614">
        <v>0</v>
      </c>
      <c r="AQ2614">
        <v>0</v>
      </c>
      <c r="AR2614">
        <v>0</v>
      </c>
      <c r="AS2614">
        <v>0</v>
      </c>
      <c r="AT2614">
        <v>0</v>
      </c>
      <c r="AU2614">
        <v>0</v>
      </c>
      <c r="AV2614">
        <v>0</v>
      </c>
      <c r="AW2614">
        <v>0</v>
      </c>
      <c r="AX2614">
        <v>0</v>
      </c>
      <c r="AY2614">
        <v>0</v>
      </c>
      <c r="AZ2614">
        <v>4</v>
      </c>
      <c r="BA2614">
        <v>0</v>
      </c>
      <c r="BB2614">
        <v>74</v>
      </c>
      <c r="BC2614">
        <v>442</v>
      </c>
      <c r="BD2614">
        <v>0</v>
      </c>
      <c r="BE2614">
        <v>3</v>
      </c>
      <c r="BF2614">
        <v>2</v>
      </c>
      <c r="BG2614" s="20"/>
      <c r="BH2614" s="20"/>
      <c r="BI2614" s="20"/>
      <c r="BJ2614" s="20"/>
      <c r="BK2614" s="20"/>
      <c r="BL2614" s="20"/>
      <c r="BM2614" s="20"/>
      <c r="BN2614" s="20"/>
      <c r="BO2614" s="20"/>
      <c r="BP2614" s="20"/>
      <c r="BQ2614" s="20"/>
      <c r="BR2614" s="20"/>
      <c r="BS2614" s="20"/>
      <c r="BT2614" s="20"/>
      <c r="BU2614" s="20"/>
      <c r="BV2614" s="20"/>
    </row>
    <row r="2615" spans="1:74" x14ac:dyDescent="0.25">
      <c r="A2615" s="20" t="s">
        <v>405</v>
      </c>
      <c r="B2615" s="20" t="s">
        <v>465</v>
      </c>
      <c r="C2615" s="20" t="s">
        <v>472</v>
      </c>
      <c r="D2615" s="1">
        <v>44507</v>
      </c>
      <c r="E2615">
        <v>127</v>
      </c>
      <c r="F2615">
        <v>0</v>
      </c>
      <c r="G2615">
        <v>0</v>
      </c>
      <c r="H2615">
        <v>6</v>
      </c>
      <c r="I2615">
        <v>4</v>
      </c>
      <c r="J2615">
        <v>28</v>
      </c>
      <c r="K2615">
        <v>28</v>
      </c>
      <c r="L2615">
        <v>4</v>
      </c>
      <c r="M2615">
        <v>0</v>
      </c>
      <c r="N2615">
        <v>49</v>
      </c>
      <c r="O2615">
        <v>35</v>
      </c>
      <c r="P2615">
        <v>4</v>
      </c>
      <c r="Q2615">
        <v>0</v>
      </c>
      <c r="R2615">
        <v>223</v>
      </c>
      <c r="S2615">
        <v>76</v>
      </c>
      <c r="T2615">
        <v>75</v>
      </c>
      <c r="U2615">
        <v>2</v>
      </c>
      <c r="V2615">
        <v>1</v>
      </c>
      <c r="W2615">
        <v>1407</v>
      </c>
      <c r="X2615">
        <v>169</v>
      </c>
      <c r="Y2615">
        <v>443</v>
      </c>
      <c r="Z2615">
        <v>33</v>
      </c>
      <c r="AA2615">
        <v>44</v>
      </c>
      <c r="AB2615">
        <v>1082</v>
      </c>
      <c r="AC2615">
        <v>48</v>
      </c>
      <c r="AD2615">
        <v>434</v>
      </c>
      <c r="AE2615">
        <v>1</v>
      </c>
      <c r="AF2615">
        <v>31</v>
      </c>
      <c r="AG2615">
        <v>115</v>
      </c>
      <c r="AH2615">
        <v>5</v>
      </c>
      <c r="AI2615">
        <v>3</v>
      </c>
      <c r="AJ2615">
        <v>9</v>
      </c>
      <c r="AK2615">
        <v>24</v>
      </c>
      <c r="AL2615">
        <v>23</v>
      </c>
      <c r="AM2615">
        <v>10</v>
      </c>
      <c r="AN2615">
        <v>2</v>
      </c>
      <c r="AO2615">
        <v>0</v>
      </c>
      <c r="AP2615">
        <v>0</v>
      </c>
      <c r="AQ2615">
        <v>0</v>
      </c>
      <c r="AR2615">
        <v>0</v>
      </c>
      <c r="AS2615">
        <v>0</v>
      </c>
      <c r="AT2615">
        <v>0</v>
      </c>
      <c r="AU2615">
        <v>0</v>
      </c>
      <c r="AV2615">
        <v>0</v>
      </c>
      <c r="AW2615">
        <v>0</v>
      </c>
      <c r="AX2615">
        <v>0</v>
      </c>
      <c r="AY2615">
        <v>0</v>
      </c>
      <c r="AZ2615">
        <v>0</v>
      </c>
      <c r="BA2615">
        <v>0</v>
      </c>
      <c r="BB2615">
        <v>0</v>
      </c>
      <c r="BC2615">
        <v>0</v>
      </c>
      <c r="BD2615">
        <v>0</v>
      </c>
      <c r="BE2615">
        <v>0</v>
      </c>
      <c r="BF2615">
        <v>0</v>
      </c>
      <c r="BG2615" s="20">
        <v>0</v>
      </c>
      <c r="BH2615" s="20">
        <v>6</v>
      </c>
      <c r="BI2615" s="20">
        <v>90</v>
      </c>
      <c r="BJ2615" s="20">
        <v>44</v>
      </c>
      <c r="BK2615" s="20">
        <v>140</v>
      </c>
      <c r="BL2615" s="20">
        <v>813</v>
      </c>
      <c r="BM2615" s="20">
        <v>576</v>
      </c>
      <c r="BN2615" s="20">
        <v>76</v>
      </c>
      <c r="BO2615" s="20">
        <v>21</v>
      </c>
      <c r="BP2615" s="20"/>
      <c r="BQ2615" s="20"/>
      <c r="BR2615" s="20"/>
      <c r="BS2615" s="20"/>
      <c r="BT2615" s="20"/>
      <c r="BU2615" s="20"/>
      <c r="BV2615" s="20"/>
    </row>
    <row r="2616" spans="1:74" x14ac:dyDescent="0.25">
      <c r="A2616" s="20" t="s">
        <v>405</v>
      </c>
      <c r="B2616" s="20" t="s">
        <v>465</v>
      </c>
      <c r="C2616" s="20" t="s">
        <v>472</v>
      </c>
      <c r="D2616" s="1">
        <v>44514</v>
      </c>
      <c r="E2616">
        <v>128</v>
      </c>
      <c r="F2616">
        <v>0</v>
      </c>
      <c r="G2616">
        <v>0</v>
      </c>
      <c r="H2616">
        <v>6</v>
      </c>
      <c r="I2616">
        <v>4</v>
      </c>
      <c r="J2616">
        <v>34</v>
      </c>
      <c r="K2616">
        <v>28</v>
      </c>
      <c r="L2616">
        <v>4</v>
      </c>
      <c r="M2616">
        <v>0</v>
      </c>
      <c r="N2616">
        <v>50</v>
      </c>
      <c r="O2616">
        <v>37</v>
      </c>
      <c r="P2616">
        <v>4</v>
      </c>
      <c r="Q2616">
        <v>0</v>
      </c>
      <c r="R2616">
        <v>224</v>
      </c>
      <c r="S2616">
        <v>80</v>
      </c>
      <c r="T2616">
        <v>74</v>
      </c>
      <c r="U2616">
        <v>1</v>
      </c>
      <c r="V2616">
        <v>1</v>
      </c>
      <c r="W2616">
        <v>1412</v>
      </c>
      <c r="X2616">
        <v>205</v>
      </c>
      <c r="Y2616">
        <v>442</v>
      </c>
      <c r="Z2616">
        <v>33</v>
      </c>
      <c r="AA2616">
        <v>48</v>
      </c>
      <c r="AB2616">
        <v>1084</v>
      </c>
      <c r="AC2616">
        <v>71</v>
      </c>
      <c r="AD2616">
        <v>433</v>
      </c>
      <c r="AE2616">
        <v>1</v>
      </c>
      <c r="AF2616">
        <v>31</v>
      </c>
      <c r="AG2616">
        <v>116</v>
      </c>
      <c r="AH2616">
        <v>7</v>
      </c>
      <c r="AI2616">
        <v>3</v>
      </c>
      <c r="AJ2616">
        <v>9</v>
      </c>
      <c r="AK2616">
        <v>24</v>
      </c>
      <c r="AL2616">
        <v>23</v>
      </c>
      <c r="AM2616">
        <v>12</v>
      </c>
      <c r="AN2616">
        <v>2</v>
      </c>
      <c r="AO2616">
        <v>0</v>
      </c>
      <c r="AP2616">
        <v>0</v>
      </c>
      <c r="AQ2616">
        <v>0</v>
      </c>
      <c r="AR2616">
        <v>0</v>
      </c>
      <c r="AS2616">
        <v>0</v>
      </c>
      <c r="AT2616">
        <v>0</v>
      </c>
      <c r="AU2616">
        <v>0</v>
      </c>
      <c r="AV2616">
        <v>0</v>
      </c>
      <c r="AW2616">
        <v>0</v>
      </c>
      <c r="AX2616">
        <v>0</v>
      </c>
      <c r="AY2616">
        <v>0</v>
      </c>
      <c r="AZ2616">
        <v>0</v>
      </c>
      <c r="BA2616">
        <v>0</v>
      </c>
      <c r="BB2616">
        <v>0</v>
      </c>
      <c r="BC2616">
        <v>0</v>
      </c>
      <c r="BD2616">
        <v>0</v>
      </c>
      <c r="BE2616">
        <v>0</v>
      </c>
      <c r="BF2616">
        <v>0</v>
      </c>
      <c r="BG2616" s="20">
        <v>0</v>
      </c>
      <c r="BH2616" s="20">
        <v>6</v>
      </c>
      <c r="BI2616" s="20">
        <v>91</v>
      </c>
      <c r="BJ2616" s="20">
        <v>45</v>
      </c>
      <c r="BK2616" s="20">
        <v>141</v>
      </c>
      <c r="BL2616" s="20">
        <v>816</v>
      </c>
      <c r="BM2616" s="20">
        <v>580</v>
      </c>
      <c r="BN2616" s="20">
        <v>77</v>
      </c>
      <c r="BO2616" s="20">
        <v>21</v>
      </c>
      <c r="BP2616" s="20"/>
      <c r="BQ2616" s="20"/>
      <c r="BR2616" s="20"/>
      <c r="BS2616" s="20"/>
      <c r="BT2616" s="20"/>
      <c r="BU2616" s="20"/>
      <c r="BV2616" s="20"/>
    </row>
    <row r="2617" spans="1:74" x14ac:dyDescent="0.25">
      <c r="A2617" s="20" t="s">
        <v>405</v>
      </c>
      <c r="B2617" s="20" t="s">
        <v>465</v>
      </c>
      <c r="C2617" s="20" t="s">
        <v>472</v>
      </c>
      <c r="D2617" s="1">
        <v>44521</v>
      </c>
      <c r="E2617">
        <v>128</v>
      </c>
      <c r="F2617">
        <v>0</v>
      </c>
      <c r="G2617">
        <v>0</v>
      </c>
      <c r="H2617">
        <v>6</v>
      </c>
      <c r="I2617">
        <v>4</v>
      </c>
      <c r="J2617">
        <v>41</v>
      </c>
      <c r="K2617">
        <v>28</v>
      </c>
      <c r="L2617">
        <v>4</v>
      </c>
      <c r="M2617">
        <v>0</v>
      </c>
      <c r="N2617">
        <v>50</v>
      </c>
      <c r="O2617">
        <v>38</v>
      </c>
      <c r="P2617">
        <v>4</v>
      </c>
      <c r="Q2617">
        <v>0</v>
      </c>
      <c r="R2617">
        <v>224</v>
      </c>
      <c r="S2617">
        <v>83</v>
      </c>
      <c r="T2617">
        <v>74</v>
      </c>
      <c r="U2617">
        <v>1</v>
      </c>
      <c r="V2617">
        <v>1</v>
      </c>
      <c r="W2617">
        <v>1414</v>
      </c>
      <c r="X2617">
        <v>267</v>
      </c>
      <c r="Y2617">
        <v>443</v>
      </c>
      <c r="Z2617">
        <v>30</v>
      </c>
      <c r="AA2617">
        <v>47</v>
      </c>
      <c r="AB2617">
        <v>1089</v>
      </c>
      <c r="AC2617">
        <v>103</v>
      </c>
      <c r="AD2617">
        <v>431</v>
      </c>
      <c r="AE2617">
        <v>1</v>
      </c>
      <c r="AF2617">
        <v>31</v>
      </c>
      <c r="AG2617">
        <v>119</v>
      </c>
      <c r="AH2617">
        <v>8</v>
      </c>
      <c r="AI2617">
        <v>4</v>
      </c>
      <c r="AJ2617">
        <v>9</v>
      </c>
      <c r="AK2617">
        <v>24</v>
      </c>
      <c r="AL2617">
        <v>23</v>
      </c>
      <c r="AM2617">
        <v>13</v>
      </c>
      <c r="AN2617">
        <v>2</v>
      </c>
      <c r="AO2617">
        <v>0</v>
      </c>
      <c r="AP2617">
        <v>0</v>
      </c>
      <c r="AQ2617">
        <v>0</v>
      </c>
      <c r="AR2617">
        <v>0</v>
      </c>
      <c r="AS2617">
        <v>0</v>
      </c>
      <c r="AT2617">
        <v>0</v>
      </c>
      <c r="AU2617">
        <v>0</v>
      </c>
      <c r="AV2617">
        <v>0</v>
      </c>
      <c r="AW2617">
        <v>0</v>
      </c>
      <c r="AX2617">
        <v>0</v>
      </c>
      <c r="AY2617">
        <v>0</v>
      </c>
      <c r="AZ2617">
        <v>0</v>
      </c>
      <c r="BA2617">
        <v>0</v>
      </c>
      <c r="BB2617">
        <v>0</v>
      </c>
      <c r="BC2617">
        <v>0</v>
      </c>
      <c r="BD2617">
        <v>0</v>
      </c>
      <c r="BE2617">
        <v>0</v>
      </c>
      <c r="BF2617">
        <v>0</v>
      </c>
      <c r="BG2617" s="20">
        <v>0</v>
      </c>
      <c r="BH2617" s="20">
        <v>6</v>
      </c>
      <c r="BI2617" s="20">
        <v>91</v>
      </c>
      <c r="BJ2617" s="20">
        <v>45</v>
      </c>
      <c r="BK2617" s="20">
        <v>142</v>
      </c>
      <c r="BL2617" s="20">
        <v>824</v>
      </c>
      <c r="BM2617" s="20">
        <v>589</v>
      </c>
      <c r="BN2617" s="20">
        <v>79</v>
      </c>
      <c r="BO2617" s="20">
        <v>21</v>
      </c>
      <c r="BP2617" s="20"/>
      <c r="BQ2617" s="20"/>
      <c r="BR2617" s="20"/>
      <c r="BS2617" s="20"/>
      <c r="BT2617" s="20"/>
      <c r="BU2617" s="20"/>
      <c r="BV2617" s="20"/>
    </row>
    <row r="2618" spans="1:74" x14ac:dyDescent="0.25">
      <c r="A2618" s="20" t="s">
        <v>405</v>
      </c>
      <c r="B2618" s="20" t="s">
        <v>465</v>
      </c>
      <c r="C2618" s="20" t="s">
        <v>472</v>
      </c>
      <c r="D2618" s="1">
        <v>44528</v>
      </c>
      <c r="E2618">
        <v>121</v>
      </c>
      <c r="F2618">
        <v>0</v>
      </c>
      <c r="G2618">
        <v>0</v>
      </c>
      <c r="H2618">
        <v>6</v>
      </c>
      <c r="I2618">
        <v>4</v>
      </c>
      <c r="J2618">
        <v>43</v>
      </c>
      <c r="K2618">
        <v>28</v>
      </c>
      <c r="L2618">
        <v>3</v>
      </c>
      <c r="M2618">
        <v>0</v>
      </c>
      <c r="N2618">
        <v>50</v>
      </c>
      <c r="O2618">
        <v>38</v>
      </c>
      <c r="P2618">
        <v>4</v>
      </c>
      <c r="Q2618">
        <v>0</v>
      </c>
      <c r="R2618">
        <v>225</v>
      </c>
      <c r="S2618">
        <v>92</v>
      </c>
      <c r="T2618">
        <v>73</v>
      </c>
      <c r="U2618">
        <v>1</v>
      </c>
      <c r="V2618">
        <v>2</v>
      </c>
      <c r="W2618">
        <v>1414</v>
      </c>
      <c r="X2618">
        <v>325</v>
      </c>
      <c r="Y2618">
        <v>433</v>
      </c>
      <c r="Z2618">
        <v>31</v>
      </c>
      <c r="AA2618">
        <v>49</v>
      </c>
      <c r="AB2618">
        <v>1090</v>
      </c>
      <c r="AC2618">
        <v>139</v>
      </c>
      <c r="AD2618">
        <v>429</v>
      </c>
      <c r="AE2618">
        <v>1</v>
      </c>
      <c r="AF2618">
        <v>32</v>
      </c>
      <c r="AG2618">
        <v>118</v>
      </c>
      <c r="AH2618">
        <v>12</v>
      </c>
      <c r="AI2618">
        <v>4</v>
      </c>
      <c r="AJ2618">
        <v>9</v>
      </c>
      <c r="AK2618">
        <v>23</v>
      </c>
      <c r="AL2618">
        <v>23</v>
      </c>
      <c r="AM2618">
        <v>14</v>
      </c>
      <c r="AN2618">
        <v>2</v>
      </c>
      <c r="AO2618">
        <v>0</v>
      </c>
      <c r="AP2618">
        <v>0</v>
      </c>
      <c r="AQ2618">
        <v>0</v>
      </c>
      <c r="AR2618">
        <v>0</v>
      </c>
      <c r="AS2618">
        <v>0</v>
      </c>
      <c r="AT2618">
        <v>0</v>
      </c>
      <c r="AU2618">
        <v>0</v>
      </c>
      <c r="AV2618">
        <v>0</v>
      </c>
      <c r="AW2618">
        <v>0</v>
      </c>
      <c r="AX2618">
        <v>0</v>
      </c>
      <c r="AY2618">
        <v>0</v>
      </c>
      <c r="AZ2618">
        <v>0</v>
      </c>
      <c r="BA2618">
        <v>0</v>
      </c>
      <c r="BB2618">
        <v>0</v>
      </c>
      <c r="BC2618">
        <v>0</v>
      </c>
      <c r="BD2618">
        <v>0</v>
      </c>
      <c r="BE2618">
        <v>0</v>
      </c>
      <c r="BF2618">
        <v>0</v>
      </c>
      <c r="BG2618" s="20">
        <v>0</v>
      </c>
      <c r="BH2618" s="20">
        <v>6</v>
      </c>
      <c r="BI2618" s="20">
        <v>84</v>
      </c>
      <c r="BJ2618" s="20">
        <v>45</v>
      </c>
      <c r="BK2618" s="20">
        <v>142</v>
      </c>
      <c r="BL2618" s="20">
        <v>827</v>
      </c>
      <c r="BM2618" s="20">
        <v>589</v>
      </c>
      <c r="BN2618" s="20">
        <v>78</v>
      </c>
      <c r="BO2618" s="20">
        <v>21</v>
      </c>
      <c r="BP2618" s="20"/>
      <c r="BQ2618" s="20"/>
      <c r="BR2618" s="20"/>
      <c r="BS2618" s="20"/>
      <c r="BT2618" s="20"/>
      <c r="BU2618" s="20"/>
      <c r="BV2618" s="20"/>
    </row>
    <row r="2619" spans="1:74" x14ac:dyDescent="0.25">
      <c r="A2619" s="20" t="s">
        <v>405</v>
      </c>
      <c r="B2619" s="20" t="s">
        <v>465</v>
      </c>
      <c r="C2619" s="20" t="s">
        <v>472</v>
      </c>
      <c r="D2619" s="1">
        <v>44535</v>
      </c>
      <c r="E2619">
        <v>111</v>
      </c>
      <c r="F2619">
        <v>0</v>
      </c>
      <c r="G2619">
        <v>0</v>
      </c>
      <c r="H2619">
        <v>6</v>
      </c>
      <c r="I2619">
        <v>5</v>
      </c>
      <c r="J2619">
        <v>42</v>
      </c>
      <c r="K2619">
        <v>26</v>
      </c>
      <c r="L2619">
        <v>3</v>
      </c>
      <c r="M2619">
        <v>0</v>
      </c>
      <c r="N2619">
        <v>50</v>
      </c>
      <c r="O2619">
        <v>38</v>
      </c>
      <c r="P2619">
        <v>4</v>
      </c>
      <c r="Q2619">
        <v>0</v>
      </c>
      <c r="R2619">
        <v>229</v>
      </c>
      <c r="S2619">
        <v>100</v>
      </c>
      <c r="T2619">
        <v>73</v>
      </c>
      <c r="U2619">
        <v>1</v>
      </c>
      <c r="V2619">
        <v>2</v>
      </c>
      <c r="W2619">
        <v>1429</v>
      </c>
      <c r="X2619">
        <v>374</v>
      </c>
      <c r="Y2619">
        <v>434</v>
      </c>
      <c r="Z2619">
        <v>31</v>
      </c>
      <c r="AA2619">
        <v>52</v>
      </c>
      <c r="AB2619">
        <v>1087</v>
      </c>
      <c r="AC2619">
        <v>179</v>
      </c>
      <c r="AD2619">
        <v>424</v>
      </c>
      <c r="AE2619">
        <v>1</v>
      </c>
      <c r="AF2619">
        <v>31</v>
      </c>
      <c r="AG2619">
        <v>118</v>
      </c>
      <c r="AH2619">
        <v>15</v>
      </c>
      <c r="AI2619">
        <v>4</v>
      </c>
      <c r="AJ2619">
        <v>9</v>
      </c>
      <c r="AK2619">
        <v>23</v>
      </c>
      <c r="AL2619">
        <v>23</v>
      </c>
      <c r="AM2619">
        <v>16</v>
      </c>
      <c r="AN2619">
        <v>2</v>
      </c>
      <c r="AO2619">
        <v>0</v>
      </c>
      <c r="AP2619">
        <v>0</v>
      </c>
      <c r="AQ2619">
        <v>0</v>
      </c>
      <c r="AR2619">
        <v>0</v>
      </c>
      <c r="AS2619">
        <v>0</v>
      </c>
      <c r="AT2619">
        <v>0</v>
      </c>
      <c r="AU2619">
        <v>0</v>
      </c>
      <c r="AV2619">
        <v>0</v>
      </c>
      <c r="AW2619">
        <v>0</v>
      </c>
      <c r="AX2619">
        <v>0</v>
      </c>
      <c r="AY2619">
        <v>0</v>
      </c>
      <c r="AZ2619">
        <v>0</v>
      </c>
      <c r="BA2619">
        <v>0</v>
      </c>
      <c r="BB2619">
        <v>0</v>
      </c>
      <c r="BC2619">
        <v>0</v>
      </c>
      <c r="BD2619">
        <v>0</v>
      </c>
      <c r="BE2619">
        <v>0</v>
      </c>
      <c r="BF2619">
        <v>0</v>
      </c>
      <c r="BG2619" s="20">
        <v>0</v>
      </c>
      <c r="BH2619" s="20">
        <v>6</v>
      </c>
      <c r="BI2619" s="20">
        <v>76</v>
      </c>
      <c r="BJ2619" s="20">
        <v>45</v>
      </c>
      <c r="BK2619" s="20">
        <v>146</v>
      </c>
      <c r="BL2619" s="20">
        <v>838</v>
      </c>
      <c r="BM2619" s="20">
        <v>590</v>
      </c>
      <c r="BN2619" s="20">
        <v>79</v>
      </c>
      <c r="BO2619" s="20">
        <v>21</v>
      </c>
      <c r="BP2619" s="20"/>
      <c r="BQ2619" s="20"/>
      <c r="BR2619" s="20"/>
      <c r="BS2619" s="20"/>
      <c r="BT2619" s="20"/>
      <c r="BU2619" s="20"/>
      <c r="BV2619" s="20"/>
    </row>
    <row r="2620" spans="1:74" x14ac:dyDescent="0.25">
      <c r="A2620" s="20" t="s">
        <v>405</v>
      </c>
      <c r="B2620" s="20" t="s">
        <v>465</v>
      </c>
      <c r="C2620" s="20" t="s">
        <v>472</v>
      </c>
      <c r="D2620" s="1">
        <v>44542</v>
      </c>
      <c r="E2620">
        <v>112</v>
      </c>
      <c r="F2620">
        <v>0</v>
      </c>
      <c r="G2620">
        <v>0</v>
      </c>
      <c r="H2620">
        <v>6</v>
      </c>
      <c r="I2620">
        <v>5</v>
      </c>
      <c r="J2620">
        <v>45</v>
      </c>
      <c r="K2620">
        <v>26</v>
      </c>
      <c r="L2620">
        <v>3</v>
      </c>
      <c r="M2620">
        <v>1</v>
      </c>
      <c r="N2620">
        <v>51</v>
      </c>
      <c r="O2620">
        <v>38</v>
      </c>
      <c r="P2620">
        <v>4</v>
      </c>
      <c r="Q2620">
        <v>0</v>
      </c>
      <c r="R2620">
        <v>222</v>
      </c>
      <c r="S2620">
        <v>104</v>
      </c>
      <c r="T2620">
        <v>61</v>
      </c>
      <c r="U2620">
        <v>2</v>
      </c>
      <c r="V2620">
        <v>1</v>
      </c>
      <c r="W2620">
        <v>1414</v>
      </c>
      <c r="X2620">
        <v>411</v>
      </c>
      <c r="Y2620">
        <v>423</v>
      </c>
      <c r="Z2620">
        <v>32</v>
      </c>
      <c r="AA2620">
        <v>49</v>
      </c>
      <c r="AB2620">
        <v>1087</v>
      </c>
      <c r="AC2620">
        <v>234</v>
      </c>
      <c r="AD2620">
        <v>417</v>
      </c>
      <c r="AE2620">
        <v>2</v>
      </c>
      <c r="AF2620">
        <v>33</v>
      </c>
      <c r="AG2620">
        <v>119</v>
      </c>
      <c r="AH2620">
        <v>24</v>
      </c>
      <c r="AI2620">
        <v>5</v>
      </c>
      <c r="AJ2620">
        <v>9</v>
      </c>
      <c r="AK2620">
        <v>23</v>
      </c>
      <c r="AL2620">
        <v>24</v>
      </c>
      <c r="AM2620">
        <v>18</v>
      </c>
      <c r="AN2620">
        <v>2</v>
      </c>
      <c r="AO2620">
        <v>0</v>
      </c>
      <c r="AP2620">
        <v>0</v>
      </c>
      <c r="AQ2620">
        <v>0</v>
      </c>
      <c r="AR2620">
        <v>0</v>
      </c>
      <c r="AS2620">
        <v>0</v>
      </c>
      <c r="AT2620">
        <v>0</v>
      </c>
      <c r="AU2620">
        <v>0</v>
      </c>
      <c r="AV2620">
        <v>0</v>
      </c>
      <c r="AW2620">
        <v>0</v>
      </c>
      <c r="AX2620">
        <v>0</v>
      </c>
      <c r="AY2620">
        <v>0</v>
      </c>
      <c r="AZ2620">
        <v>0</v>
      </c>
      <c r="BA2620">
        <v>0</v>
      </c>
      <c r="BB2620">
        <v>0</v>
      </c>
      <c r="BC2620">
        <v>0</v>
      </c>
      <c r="BD2620">
        <v>0</v>
      </c>
      <c r="BE2620">
        <v>0</v>
      </c>
      <c r="BF2620">
        <v>0</v>
      </c>
      <c r="BG2620" s="20">
        <v>0</v>
      </c>
      <c r="BH2620" s="20">
        <v>6</v>
      </c>
      <c r="BI2620" s="20">
        <v>76</v>
      </c>
      <c r="BJ2620" s="20">
        <v>45</v>
      </c>
      <c r="BK2620" s="20">
        <v>148</v>
      </c>
      <c r="BL2620" s="20">
        <v>838</v>
      </c>
      <c r="BM2620" s="20">
        <v>595</v>
      </c>
      <c r="BN2620" s="20">
        <v>79</v>
      </c>
      <c r="BO2620" s="20">
        <v>22</v>
      </c>
      <c r="BP2620" s="20"/>
      <c r="BQ2620" s="20"/>
      <c r="BR2620" s="20"/>
      <c r="BS2620" s="20"/>
      <c r="BT2620" s="20"/>
      <c r="BU2620" s="20"/>
      <c r="BV2620" s="20"/>
    </row>
    <row r="2621" spans="1:74" x14ac:dyDescent="0.25">
      <c r="A2621" s="20" t="s">
        <v>405</v>
      </c>
      <c r="B2621" s="20" t="s">
        <v>465</v>
      </c>
      <c r="C2621" s="20" t="s">
        <v>472</v>
      </c>
      <c r="D2621" s="1">
        <v>44549</v>
      </c>
      <c r="E2621">
        <v>113</v>
      </c>
      <c r="F2621">
        <v>0</v>
      </c>
      <c r="G2621">
        <v>0</v>
      </c>
      <c r="H2621">
        <v>6</v>
      </c>
      <c r="I2621">
        <v>5</v>
      </c>
      <c r="J2621">
        <v>47</v>
      </c>
      <c r="K2621">
        <v>26</v>
      </c>
      <c r="L2621">
        <v>3</v>
      </c>
      <c r="M2621">
        <v>1</v>
      </c>
      <c r="N2621">
        <v>51</v>
      </c>
      <c r="O2621">
        <v>40</v>
      </c>
      <c r="P2621">
        <v>4</v>
      </c>
      <c r="Q2621">
        <v>0</v>
      </c>
      <c r="R2621">
        <v>222</v>
      </c>
      <c r="S2621">
        <v>112</v>
      </c>
      <c r="T2621">
        <v>61</v>
      </c>
      <c r="U2621">
        <v>1</v>
      </c>
      <c r="V2621">
        <v>1</v>
      </c>
      <c r="W2621">
        <v>1418</v>
      </c>
      <c r="X2621">
        <v>445</v>
      </c>
      <c r="Y2621">
        <v>422</v>
      </c>
      <c r="Z2621">
        <v>32</v>
      </c>
      <c r="AA2621">
        <v>51</v>
      </c>
      <c r="AB2621">
        <v>1088</v>
      </c>
      <c r="AC2621">
        <v>288</v>
      </c>
      <c r="AD2621">
        <v>416</v>
      </c>
      <c r="AE2621">
        <v>2</v>
      </c>
      <c r="AF2621">
        <v>34</v>
      </c>
      <c r="AG2621">
        <v>120</v>
      </c>
      <c r="AH2621">
        <v>32</v>
      </c>
      <c r="AI2621">
        <v>5</v>
      </c>
      <c r="AJ2621">
        <v>9</v>
      </c>
      <c r="AK2621">
        <v>23</v>
      </c>
      <c r="AL2621">
        <v>26</v>
      </c>
      <c r="AM2621">
        <v>18</v>
      </c>
      <c r="AN2621">
        <v>3</v>
      </c>
      <c r="AO2621">
        <v>0</v>
      </c>
      <c r="AP2621">
        <v>0</v>
      </c>
      <c r="AQ2621">
        <v>0</v>
      </c>
      <c r="AR2621">
        <v>0</v>
      </c>
      <c r="AS2621">
        <v>0</v>
      </c>
      <c r="AT2621">
        <v>0</v>
      </c>
      <c r="AU2621">
        <v>0</v>
      </c>
      <c r="AV2621">
        <v>0</v>
      </c>
      <c r="AW2621">
        <v>0</v>
      </c>
      <c r="AX2621">
        <v>0</v>
      </c>
      <c r="AY2621">
        <v>0</v>
      </c>
      <c r="AZ2621">
        <v>0</v>
      </c>
      <c r="BA2621">
        <v>0</v>
      </c>
      <c r="BB2621">
        <v>0</v>
      </c>
      <c r="BC2621">
        <v>0</v>
      </c>
      <c r="BD2621">
        <v>0</v>
      </c>
      <c r="BE2621">
        <v>0</v>
      </c>
      <c r="BF2621">
        <v>0</v>
      </c>
      <c r="BG2621" s="20">
        <v>0</v>
      </c>
      <c r="BH2621" s="20">
        <v>6</v>
      </c>
      <c r="BI2621" s="20">
        <v>77</v>
      </c>
      <c r="BJ2621" s="20">
        <v>46</v>
      </c>
      <c r="BK2621" s="20">
        <v>149</v>
      </c>
      <c r="BL2621" s="20">
        <v>845</v>
      </c>
      <c r="BM2621" s="20">
        <v>596</v>
      </c>
      <c r="BN2621" s="20">
        <v>79</v>
      </c>
      <c r="BO2621" s="20">
        <v>23</v>
      </c>
      <c r="BP2621" s="20">
        <v>6090</v>
      </c>
      <c r="BQ2621" s="20">
        <v>638</v>
      </c>
      <c r="BR2621" s="20">
        <v>0</v>
      </c>
      <c r="BS2621" s="20">
        <v>478</v>
      </c>
      <c r="BT2621" s="20">
        <v>147</v>
      </c>
      <c r="BU2621" s="20">
        <v>2777</v>
      </c>
      <c r="BV2621" s="20">
        <v>2403</v>
      </c>
    </row>
    <row r="2622" spans="1:74" x14ac:dyDescent="0.25">
      <c r="A2622" s="20" t="s">
        <v>405</v>
      </c>
      <c r="B2622" s="20" t="s">
        <v>465</v>
      </c>
      <c r="C2622" s="20" t="s">
        <v>472</v>
      </c>
      <c r="D2622" s="1">
        <v>44558</v>
      </c>
      <c r="E2622">
        <v>113</v>
      </c>
      <c r="F2622">
        <v>0</v>
      </c>
      <c r="G2622">
        <v>0</v>
      </c>
      <c r="H2622">
        <v>6</v>
      </c>
      <c r="I2622">
        <v>5</v>
      </c>
      <c r="J2622">
        <v>51</v>
      </c>
      <c r="K2622">
        <v>26</v>
      </c>
      <c r="L2622">
        <v>3</v>
      </c>
      <c r="M2622">
        <v>1</v>
      </c>
      <c r="N2622">
        <v>51</v>
      </c>
      <c r="O2622">
        <v>39</v>
      </c>
      <c r="P2622">
        <v>4</v>
      </c>
      <c r="Q2622">
        <v>0</v>
      </c>
      <c r="R2622">
        <v>225</v>
      </c>
      <c r="S2622">
        <v>117</v>
      </c>
      <c r="T2622">
        <v>61</v>
      </c>
      <c r="U2622">
        <v>1</v>
      </c>
      <c r="V2622">
        <v>4</v>
      </c>
      <c r="W2622">
        <v>1417</v>
      </c>
      <c r="X2622">
        <v>484</v>
      </c>
      <c r="Y2622">
        <v>414</v>
      </c>
      <c r="Z2622">
        <v>31</v>
      </c>
      <c r="AA2622">
        <v>51</v>
      </c>
      <c r="AB2622">
        <v>1094</v>
      </c>
      <c r="AC2622">
        <v>325</v>
      </c>
      <c r="AD2622">
        <v>416</v>
      </c>
      <c r="AE2622">
        <v>2</v>
      </c>
      <c r="AF2622">
        <v>38</v>
      </c>
      <c r="AG2622">
        <v>120</v>
      </c>
      <c r="AH2622">
        <v>40</v>
      </c>
      <c r="AI2622">
        <v>5</v>
      </c>
      <c r="AJ2622">
        <v>9</v>
      </c>
      <c r="AK2622">
        <v>22</v>
      </c>
      <c r="AL2622">
        <v>25</v>
      </c>
      <c r="AM2622">
        <v>18</v>
      </c>
      <c r="AN2622">
        <v>2</v>
      </c>
      <c r="AO2622">
        <v>0</v>
      </c>
      <c r="AP2622">
        <v>0</v>
      </c>
      <c r="AQ2622">
        <v>0</v>
      </c>
      <c r="AR2622">
        <v>0</v>
      </c>
      <c r="AS2622">
        <v>0</v>
      </c>
      <c r="AT2622">
        <v>0</v>
      </c>
      <c r="AU2622">
        <v>0</v>
      </c>
      <c r="AV2622">
        <v>0</v>
      </c>
      <c r="AW2622">
        <v>0</v>
      </c>
      <c r="AX2622">
        <v>0</v>
      </c>
      <c r="AY2622">
        <v>0</v>
      </c>
      <c r="AZ2622">
        <v>0</v>
      </c>
      <c r="BA2622">
        <v>0</v>
      </c>
      <c r="BB2622">
        <v>0</v>
      </c>
      <c r="BC2622">
        <v>0</v>
      </c>
      <c r="BD2622">
        <v>0</v>
      </c>
      <c r="BE2622">
        <v>0</v>
      </c>
      <c r="BF2622">
        <v>0</v>
      </c>
      <c r="BG2622" s="20">
        <v>0</v>
      </c>
      <c r="BH2622" s="20">
        <v>6</v>
      </c>
      <c r="BI2622" s="20">
        <v>77</v>
      </c>
      <c r="BJ2622" s="20">
        <v>46</v>
      </c>
      <c r="BK2622" s="20">
        <v>149</v>
      </c>
      <c r="BL2622" s="20">
        <v>850</v>
      </c>
      <c r="BM2622" s="20">
        <v>598</v>
      </c>
      <c r="BN2622" s="20">
        <v>79</v>
      </c>
      <c r="BO2622" s="20">
        <v>23</v>
      </c>
      <c r="BP2622" s="20">
        <v>6107</v>
      </c>
      <c r="BQ2622" s="20">
        <v>909</v>
      </c>
      <c r="BR2622" s="20">
        <v>0</v>
      </c>
      <c r="BS2622" s="20">
        <v>478</v>
      </c>
      <c r="BT2622" s="20">
        <v>152</v>
      </c>
      <c r="BU2622" s="20">
        <v>2764</v>
      </c>
      <c r="BV2622" s="20">
        <v>2438</v>
      </c>
    </row>
    <row r="2623" spans="1:74" x14ac:dyDescent="0.25">
      <c r="A2623" s="20" t="s">
        <v>405</v>
      </c>
      <c r="B2623" s="20" t="s">
        <v>465</v>
      </c>
      <c r="C2623" s="20" t="s">
        <v>472</v>
      </c>
      <c r="D2623" s="1">
        <v>44564</v>
      </c>
      <c r="E2623">
        <v>112</v>
      </c>
      <c r="F2623">
        <v>0</v>
      </c>
      <c r="G2623">
        <v>0</v>
      </c>
      <c r="H2623">
        <v>6</v>
      </c>
      <c r="I2623">
        <v>5</v>
      </c>
      <c r="J2623">
        <v>52</v>
      </c>
      <c r="K2623">
        <v>26</v>
      </c>
      <c r="L2623">
        <v>3</v>
      </c>
      <c r="M2623">
        <v>1</v>
      </c>
      <c r="N2623">
        <v>50</v>
      </c>
      <c r="O2623">
        <v>39</v>
      </c>
      <c r="P2623">
        <v>4</v>
      </c>
      <c r="Q2623">
        <v>0</v>
      </c>
      <c r="R2623">
        <v>227</v>
      </c>
      <c r="S2623">
        <v>120</v>
      </c>
      <c r="T2623">
        <v>61</v>
      </c>
      <c r="U2623">
        <v>1</v>
      </c>
      <c r="V2623">
        <v>4</v>
      </c>
      <c r="W2623">
        <v>1418</v>
      </c>
      <c r="X2623">
        <v>502</v>
      </c>
      <c r="Y2623">
        <v>411</v>
      </c>
      <c r="Z2623">
        <v>31</v>
      </c>
      <c r="AA2623">
        <v>52</v>
      </c>
      <c r="AB2623">
        <v>1097</v>
      </c>
      <c r="AC2623">
        <v>338</v>
      </c>
      <c r="AD2623">
        <v>416</v>
      </c>
      <c r="AE2623">
        <v>3</v>
      </c>
      <c r="AF2623">
        <v>39</v>
      </c>
      <c r="AG2623">
        <v>120</v>
      </c>
      <c r="AH2623">
        <v>43</v>
      </c>
      <c r="AI2623">
        <v>5</v>
      </c>
      <c r="AJ2623">
        <v>9</v>
      </c>
      <c r="AK2623">
        <v>22</v>
      </c>
      <c r="AL2623">
        <v>26</v>
      </c>
      <c r="AM2623">
        <v>18</v>
      </c>
      <c r="AN2623">
        <v>3</v>
      </c>
      <c r="AO2623">
        <v>0</v>
      </c>
      <c r="AP2623">
        <v>0</v>
      </c>
      <c r="AQ2623">
        <v>0</v>
      </c>
      <c r="AR2623">
        <v>0</v>
      </c>
      <c r="AS2623">
        <v>0</v>
      </c>
      <c r="AT2623">
        <v>0</v>
      </c>
      <c r="AU2623">
        <v>0</v>
      </c>
      <c r="AV2623">
        <v>0</v>
      </c>
      <c r="AW2623">
        <v>0</v>
      </c>
      <c r="AX2623">
        <v>0</v>
      </c>
      <c r="AY2623">
        <v>0</v>
      </c>
      <c r="AZ2623">
        <v>0</v>
      </c>
      <c r="BA2623">
        <v>0</v>
      </c>
      <c r="BB2623">
        <v>0</v>
      </c>
      <c r="BC2623">
        <v>0</v>
      </c>
      <c r="BD2623">
        <v>0</v>
      </c>
      <c r="BE2623">
        <v>0</v>
      </c>
      <c r="BF2623">
        <v>0</v>
      </c>
      <c r="BG2623" s="20">
        <v>0</v>
      </c>
      <c r="BH2623" s="20">
        <v>6</v>
      </c>
      <c r="BI2623" s="20">
        <v>76</v>
      </c>
      <c r="BJ2623" s="20">
        <v>45</v>
      </c>
      <c r="BK2623" s="20">
        <v>151</v>
      </c>
      <c r="BL2623" s="20">
        <v>854</v>
      </c>
      <c r="BM2623" s="20">
        <v>600</v>
      </c>
      <c r="BN2623" s="20">
        <v>80</v>
      </c>
      <c r="BO2623" s="20">
        <v>23</v>
      </c>
      <c r="BP2623" s="20">
        <v>6106</v>
      </c>
      <c r="BQ2623" s="20">
        <v>985</v>
      </c>
      <c r="BR2623" s="20">
        <v>0</v>
      </c>
      <c r="BS2623" s="20">
        <v>477</v>
      </c>
      <c r="BT2623" s="20">
        <v>151</v>
      </c>
      <c r="BU2623" s="20">
        <v>2756</v>
      </c>
      <c r="BV2623" s="20">
        <v>2448</v>
      </c>
    </row>
    <row r="2624" spans="1:74" x14ac:dyDescent="0.25">
      <c r="A2624" s="20" t="s">
        <v>405</v>
      </c>
      <c r="B2624" s="20" t="s">
        <v>465</v>
      </c>
      <c r="C2624" s="20" t="s">
        <v>472</v>
      </c>
      <c r="D2624" s="1">
        <v>44570</v>
      </c>
      <c r="E2624">
        <v>111</v>
      </c>
      <c r="F2624">
        <v>0</v>
      </c>
      <c r="G2624">
        <v>0</v>
      </c>
      <c r="H2624">
        <v>6</v>
      </c>
      <c r="I2624">
        <v>5</v>
      </c>
      <c r="J2624">
        <v>56</v>
      </c>
      <c r="K2624">
        <v>26</v>
      </c>
      <c r="L2624">
        <v>3</v>
      </c>
      <c r="M2624">
        <v>1</v>
      </c>
      <c r="N2624">
        <v>49</v>
      </c>
      <c r="O2624">
        <v>38</v>
      </c>
      <c r="P2624">
        <v>4</v>
      </c>
      <c r="Q2624">
        <v>0</v>
      </c>
      <c r="R2624">
        <v>225</v>
      </c>
      <c r="S2624">
        <v>122</v>
      </c>
      <c r="T2624">
        <v>61</v>
      </c>
      <c r="U2624">
        <v>1</v>
      </c>
      <c r="V2624">
        <v>4</v>
      </c>
      <c r="W2624">
        <v>1414</v>
      </c>
      <c r="X2624">
        <v>522</v>
      </c>
      <c r="Y2624">
        <v>405</v>
      </c>
      <c r="Z2624">
        <v>31</v>
      </c>
      <c r="AA2624">
        <v>52</v>
      </c>
      <c r="AB2624">
        <v>1097</v>
      </c>
      <c r="AC2624">
        <v>360</v>
      </c>
      <c r="AD2624">
        <v>414</v>
      </c>
      <c r="AE2624">
        <v>3</v>
      </c>
      <c r="AF2624">
        <v>38</v>
      </c>
      <c r="AG2624">
        <v>121</v>
      </c>
      <c r="AH2624">
        <v>44</v>
      </c>
      <c r="AI2624">
        <v>5</v>
      </c>
      <c r="AJ2624">
        <v>9</v>
      </c>
      <c r="AK2624">
        <v>22</v>
      </c>
      <c r="AL2624">
        <v>27</v>
      </c>
      <c r="AM2624">
        <v>18</v>
      </c>
      <c r="AN2624">
        <v>3</v>
      </c>
      <c r="AO2624">
        <v>0</v>
      </c>
      <c r="AP2624">
        <v>0</v>
      </c>
      <c r="AQ2624">
        <v>0</v>
      </c>
      <c r="AR2624">
        <v>0</v>
      </c>
      <c r="AS2624">
        <v>0</v>
      </c>
      <c r="AT2624">
        <v>0</v>
      </c>
      <c r="AU2624">
        <v>0</v>
      </c>
      <c r="AV2624">
        <v>0</v>
      </c>
      <c r="AW2624">
        <v>0</v>
      </c>
      <c r="AX2624">
        <v>0</v>
      </c>
      <c r="AY2624">
        <v>0</v>
      </c>
      <c r="AZ2624">
        <v>0</v>
      </c>
      <c r="BA2624">
        <v>0</v>
      </c>
      <c r="BB2624">
        <v>0</v>
      </c>
      <c r="BC2624">
        <v>0</v>
      </c>
      <c r="BD2624">
        <v>0</v>
      </c>
      <c r="BE2624">
        <v>0</v>
      </c>
      <c r="BF2624">
        <v>0</v>
      </c>
      <c r="BG2624" s="20">
        <v>0</v>
      </c>
      <c r="BH2624" s="20">
        <v>6</v>
      </c>
      <c r="BI2624" s="20">
        <v>76</v>
      </c>
      <c r="BJ2624" s="20">
        <v>44</v>
      </c>
      <c r="BK2624" s="20">
        <v>149</v>
      </c>
      <c r="BL2624" s="20">
        <v>856</v>
      </c>
      <c r="BM2624" s="20">
        <v>603</v>
      </c>
      <c r="BN2624" s="20">
        <v>81</v>
      </c>
      <c r="BO2624" s="20">
        <v>24</v>
      </c>
      <c r="BP2624" s="20">
        <v>6104</v>
      </c>
      <c r="BQ2624" s="20">
        <v>1075</v>
      </c>
      <c r="BR2624" s="20">
        <v>0</v>
      </c>
      <c r="BS2624" s="20">
        <v>475</v>
      </c>
      <c r="BT2624" s="20">
        <v>153</v>
      </c>
      <c r="BU2624" s="20">
        <v>2741</v>
      </c>
      <c r="BV2624" s="20">
        <v>2459</v>
      </c>
    </row>
    <row r="2625" spans="1:74" x14ac:dyDescent="0.25">
      <c r="A2625" s="20" t="s">
        <v>405</v>
      </c>
      <c r="B2625" s="20" t="s">
        <v>465</v>
      </c>
      <c r="C2625" s="20" t="s">
        <v>472</v>
      </c>
      <c r="D2625" s="1">
        <v>44577</v>
      </c>
      <c r="E2625">
        <v>111</v>
      </c>
      <c r="F2625">
        <v>0</v>
      </c>
      <c r="G2625">
        <v>0</v>
      </c>
      <c r="H2625">
        <v>6</v>
      </c>
      <c r="I2625">
        <v>5</v>
      </c>
      <c r="J2625">
        <v>58</v>
      </c>
      <c r="K2625">
        <v>25</v>
      </c>
      <c r="L2625">
        <v>3</v>
      </c>
      <c r="M2625">
        <v>1</v>
      </c>
      <c r="N2625">
        <v>50</v>
      </c>
      <c r="O2625">
        <v>39</v>
      </c>
      <c r="P2625">
        <v>4</v>
      </c>
      <c r="Q2625">
        <v>0</v>
      </c>
      <c r="R2625">
        <v>222</v>
      </c>
      <c r="S2625">
        <v>121</v>
      </c>
      <c r="T2625">
        <v>60</v>
      </c>
      <c r="U2625">
        <v>1</v>
      </c>
      <c r="V2625">
        <v>4</v>
      </c>
      <c r="W2625">
        <v>1406</v>
      </c>
      <c r="X2625">
        <v>540</v>
      </c>
      <c r="Y2625">
        <v>399</v>
      </c>
      <c r="Z2625">
        <v>29</v>
      </c>
      <c r="AA2625">
        <v>50</v>
      </c>
      <c r="AB2625">
        <v>1093</v>
      </c>
      <c r="AC2625">
        <v>377</v>
      </c>
      <c r="AD2625">
        <v>409</v>
      </c>
      <c r="AE2625">
        <v>5</v>
      </c>
      <c r="AF2625">
        <v>39</v>
      </c>
      <c r="AG2625">
        <v>120</v>
      </c>
      <c r="AH2625">
        <v>44</v>
      </c>
      <c r="AI2625">
        <v>5</v>
      </c>
      <c r="AJ2625">
        <v>8</v>
      </c>
      <c r="AK2625">
        <v>21</v>
      </c>
      <c r="AL2625">
        <v>26</v>
      </c>
      <c r="AM2625">
        <v>19</v>
      </c>
      <c r="AN2625">
        <v>2</v>
      </c>
      <c r="AO2625">
        <v>0</v>
      </c>
      <c r="AP2625">
        <v>0</v>
      </c>
      <c r="AQ2625">
        <v>0</v>
      </c>
      <c r="AR2625">
        <v>0</v>
      </c>
      <c r="AS2625">
        <v>0</v>
      </c>
      <c r="AT2625">
        <v>0</v>
      </c>
      <c r="AU2625">
        <v>0</v>
      </c>
      <c r="AV2625">
        <v>0</v>
      </c>
      <c r="AW2625">
        <v>0</v>
      </c>
      <c r="AX2625">
        <v>0</v>
      </c>
      <c r="AY2625">
        <v>0</v>
      </c>
      <c r="AZ2625">
        <v>0</v>
      </c>
      <c r="BA2625">
        <v>0</v>
      </c>
      <c r="BB2625">
        <v>0</v>
      </c>
      <c r="BC2625">
        <v>0</v>
      </c>
      <c r="BD2625">
        <v>0</v>
      </c>
      <c r="BE2625">
        <v>0</v>
      </c>
      <c r="BF2625">
        <v>0</v>
      </c>
      <c r="BG2625" s="20">
        <v>0</v>
      </c>
      <c r="BH2625" s="20">
        <v>6</v>
      </c>
      <c r="BI2625" s="20">
        <v>77</v>
      </c>
      <c r="BJ2625" s="20">
        <v>45</v>
      </c>
      <c r="BK2625" s="20">
        <v>147</v>
      </c>
      <c r="BL2625" s="20">
        <v>859</v>
      </c>
      <c r="BM2625" s="20">
        <v>602</v>
      </c>
      <c r="BN2625" s="20">
        <v>81</v>
      </c>
      <c r="BO2625" s="20">
        <v>24</v>
      </c>
      <c r="BP2625" s="20">
        <v>6077</v>
      </c>
      <c r="BQ2625" s="20">
        <v>1146</v>
      </c>
      <c r="BR2625" s="20">
        <v>0</v>
      </c>
      <c r="BS2625" s="20">
        <v>470</v>
      </c>
      <c r="BT2625" s="20">
        <v>154</v>
      </c>
      <c r="BU2625" s="20">
        <v>2718</v>
      </c>
      <c r="BV2625" s="20">
        <v>2460</v>
      </c>
    </row>
    <row r="2626" spans="1:74" x14ac:dyDescent="0.25">
      <c r="A2626" s="20" t="s">
        <v>405</v>
      </c>
      <c r="B2626" s="20" t="s">
        <v>465</v>
      </c>
      <c r="C2626" s="20" t="s">
        <v>472</v>
      </c>
      <c r="D2626" s="1">
        <v>44584</v>
      </c>
      <c r="E2626">
        <v>111</v>
      </c>
      <c r="F2626">
        <v>0</v>
      </c>
      <c r="G2626">
        <v>0</v>
      </c>
      <c r="H2626">
        <v>6</v>
      </c>
      <c r="I2626">
        <v>5</v>
      </c>
      <c r="J2626">
        <v>59</v>
      </c>
      <c r="K2626">
        <v>24</v>
      </c>
      <c r="L2626">
        <v>3</v>
      </c>
      <c r="M2626">
        <v>1</v>
      </c>
      <c r="N2626">
        <v>49</v>
      </c>
      <c r="O2626">
        <v>38</v>
      </c>
      <c r="P2626">
        <v>4</v>
      </c>
      <c r="Q2626">
        <v>0</v>
      </c>
      <c r="R2626">
        <v>222</v>
      </c>
      <c r="S2626">
        <v>121</v>
      </c>
      <c r="T2626">
        <v>61</v>
      </c>
      <c r="U2626">
        <v>1</v>
      </c>
      <c r="V2626">
        <v>3</v>
      </c>
      <c r="W2626">
        <v>1417</v>
      </c>
      <c r="X2626">
        <v>549</v>
      </c>
      <c r="Y2626">
        <v>398</v>
      </c>
      <c r="Z2626">
        <v>32</v>
      </c>
      <c r="AA2626">
        <v>52</v>
      </c>
      <c r="AB2626">
        <v>1092</v>
      </c>
      <c r="AC2626">
        <v>382</v>
      </c>
      <c r="AD2626">
        <v>409</v>
      </c>
      <c r="AE2626">
        <v>5</v>
      </c>
      <c r="AF2626">
        <v>40</v>
      </c>
      <c r="AG2626">
        <v>123</v>
      </c>
      <c r="AH2626">
        <v>46</v>
      </c>
      <c r="AI2626">
        <v>6</v>
      </c>
      <c r="AJ2626">
        <v>8</v>
      </c>
      <c r="AK2626">
        <v>21</v>
      </c>
      <c r="AL2626">
        <v>26</v>
      </c>
      <c r="AM2626">
        <v>19</v>
      </c>
      <c r="AN2626">
        <v>2</v>
      </c>
      <c r="AO2626">
        <v>0</v>
      </c>
      <c r="AP2626">
        <v>0</v>
      </c>
      <c r="AQ2626">
        <v>0</v>
      </c>
      <c r="AR2626">
        <v>0</v>
      </c>
      <c r="AS2626">
        <v>0</v>
      </c>
      <c r="AT2626">
        <v>0</v>
      </c>
      <c r="AU2626">
        <v>0</v>
      </c>
      <c r="AV2626">
        <v>0</v>
      </c>
      <c r="AW2626">
        <v>0</v>
      </c>
      <c r="AX2626">
        <v>0</v>
      </c>
      <c r="AY2626">
        <v>0</v>
      </c>
      <c r="AZ2626">
        <v>0</v>
      </c>
      <c r="BA2626">
        <v>0</v>
      </c>
      <c r="BB2626">
        <v>0</v>
      </c>
      <c r="BC2626">
        <v>0</v>
      </c>
      <c r="BD2626">
        <v>0</v>
      </c>
      <c r="BE2626">
        <v>0</v>
      </c>
      <c r="BF2626">
        <v>0</v>
      </c>
      <c r="BG2626" s="20">
        <v>0</v>
      </c>
      <c r="BH2626" s="20">
        <v>6</v>
      </c>
      <c r="BI2626" s="20">
        <v>77</v>
      </c>
      <c r="BJ2626" s="20">
        <v>44</v>
      </c>
      <c r="BK2626" s="20">
        <v>147</v>
      </c>
      <c r="BL2626" s="20">
        <v>864</v>
      </c>
      <c r="BM2626" s="20">
        <v>601</v>
      </c>
      <c r="BN2626" s="20">
        <v>83</v>
      </c>
      <c r="BO2626" s="20">
        <v>24</v>
      </c>
      <c r="BP2626" s="20">
        <v>6090</v>
      </c>
      <c r="BQ2626" s="20">
        <v>1178</v>
      </c>
      <c r="BR2626" s="20">
        <v>0</v>
      </c>
      <c r="BS2626" s="20">
        <v>474</v>
      </c>
      <c r="BT2626" s="20">
        <v>153</v>
      </c>
      <c r="BU2626" s="20">
        <v>2727</v>
      </c>
      <c r="BV2626" s="20">
        <v>2465</v>
      </c>
    </row>
    <row r="2627" spans="1:74" x14ac:dyDescent="0.25">
      <c r="A2627" s="20" t="s">
        <v>405</v>
      </c>
      <c r="B2627" s="20" t="s">
        <v>465</v>
      </c>
      <c r="C2627" s="20" t="s">
        <v>472</v>
      </c>
      <c r="D2627" s="1">
        <v>44591</v>
      </c>
      <c r="E2627">
        <v>112</v>
      </c>
      <c r="F2627">
        <v>0</v>
      </c>
      <c r="G2627">
        <v>0</v>
      </c>
      <c r="H2627">
        <v>6</v>
      </c>
      <c r="I2627">
        <v>5</v>
      </c>
      <c r="J2627">
        <v>62</v>
      </c>
      <c r="K2627">
        <v>23</v>
      </c>
      <c r="L2627">
        <v>3</v>
      </c>
      <c r="M2627">
        <v>1</v>
      </c>
      <c r="N2627">
        <v>48</v>
      </c>
      <c r="O2627">
        <v>38</v>
      </c>
      <c r="P2627">
        <v>4</v>
      </c>
      <c r="Q2627">
        <v>0</v>
      </c>
      <c r="R2627">
        <v>222</v>
      </c>
      <c r="S2627">
        <v>121</v>
      </c>
      <c r="T2627">
        <v>61</v>
      </c>
      <c r="U2627">
        <v>1</v>
      </c>
      <c r="V2627">
        <v>3</v>
      </c>
      <c r="W2627">
        <v>1417</v>
      </c>
      <c r="X2627">
        <v>559</v>
      </c>
      <c r="Y2627">
        <v>395</v>
      </c>
      <c r="Z2627">
        <v>32</v>
      </c>
      <c r="AA2627">
        <v>53</v>
      </c>
      <c r="AB2627">
        <v>1095</v>
      </c>
      <c r="AC2627">
        <v>393</v>
      </c>
      <c r="AD2627">
        <v>408</v>
      </c>
      <c r="AE2627">
        <v>4</v>
      </c>
      <c r="AF2627">
        <v>43</v>
      </c>
      <c r="AG2627">
        <v>124</v>
      </c>
      <c r="AH2627">
        <v>48</v>
      </c>
      <c r="AI2627">
        <v>6</v>
      </c>
      <c r="AJ2627">
        <v>8</v>
      </c>
      <c r="AK2627">
        <v>21</v>
      </c>
      <c r="AL2627">
        <v>25</v>
      </c>
      <c r="AM2627">
        <v>19</v>
      </c>
      <c r="AN2627">
        <v>1</v>
      </c>
      <c r="AO2627">
        <v>0</v>
      </c>
      <c r="AP2627">
        <v>0</v>
      </c>
      <c r="AQ2627">
        <v>0</v>
      </c>
      <c r="AR2627">
        <v>0</v>
      </c>
      <c r="AS2627">
        <v>0</v>
      </c>
      <c r="AT2627">
        <v>0</v>
      </c>
      <c r="AU2627">
        <v>0</v>
      </c>
      <c r="AV2627">
        <v>0</v>
      </c>
      <c r="AW2627">
        <v>0</v>
      </c>
      <c r="AX2627">
        <v>0</v>
      </c>
      <c r="AY2627">
        <v>0</v>
      </c>
      <c r="AZ2627">
        <v>0</v>
      </c>
      <c r="BA2627">
        <v>0</v>
      </c>
      <c r="BB2627">
        <v>0</v>
      </c>
      <c r="BC2627">
        <v>0</v>
      </c>
      <c r="BD2627">
        <v>0</v>
      </c>
      <c r="BE2627">
        <v>0</v>
      </c>
      <c r="BF2627">
        <v>0</v>
      </c>
      <c r="BG2627" s="20">
        <v>0</v>
      </c>
      <c r="BH2627" s="20">
        <v>6</v>
      </c>
      <c r="BI2627" s="20">
        <v>80</v>
      </c>
      <c r="BJ2627" s="20">
        <v>44</v>
      </c>
      <c r="BK2627" s="20">
        <v>148</v>
      </c>
      <c r="BL2627" s="20">
        <v>866</v>
      </c>
      <c r="BM2627" s="20">
        <v>606</v>
      </c>
      <c r="BN2627" s="20">
        <v>84</v>
      </c>
      <c r="BO2627" s="20">
        <v>24</v>
      </c>
      <c r="BP2627" s="20">
        <v>6097</v>
      </c>
      <c r="BQ2627" s="20">
        <v>1218</v>
      </c>
      <c r="BR2627" s="20">
        <v>0</v>
      </c>
      <c r="BS2627" s="20">
        <v>474</v>
      </c>
      <c r="BT2627" s="20">
        <v>153</v>
      </c>
      <c r="BU2627" s="20">
        <v>2716</v>
      </c>
      <c r="BV2627" s="20">
        <v>2484</v>
      </c>
    </row>
    <row r="2628" spans="1:74" x14ac:dyDescent="0.25">
      <c r="A2628" s="20" t="s">
        <v>405</v>
      </c>
      <c r="B2628" s="20" t="s">
        <v>465</v>
      </c>
      <c r="C2628" s="20" t="s">
        <v>472</v>
      </c>
      <c r="D2628" s="1">
        <v>44599</v>
      </c>
      <c r="E2628">
        <v>112</v>
      </c>
      <c r="F2628">
        <v>0</v>
      </c>
      <c r="G2628">
        <v>0</v>
      </c>
      <c r="H2628">
        <v>6</v>
      </c>
      <c r="I2628">
        <v>5</v>
      </c>
      <c r="J2628">
        <v>62</v>
      </c>
      <c r="K2628">
        <v>23</v>
      </c>
      <c r="L2628">
        <v>3</v>
      </c>
      <c r="M2628">
        <v>1</v>
      </c>
      <c r="N2628">
        <v>48</v>
      </c>
      <c r="O2628">
        <v>38</v>
      </c>
      <c r="P2628">
        <v>4</v>
      </c>
      <c r="Q2628">
        <v>0</v>
      </c>
      <c r="R2628">
        <v>223</v>
      </c>
      <c r="S2628">
        <v>121</v>
      </c>
      <c r="T2628">
        <v>61</v>
      </c>
      <c r="U2628">
        <v>1</v>
      </c>
      <c r="V2628">
        <v>3</v>
      </c>
      <c r="W2628">
        <v>1413</v>
      </c>
      <c r="X2628">
        <v>562</v>
      </c>
      <c r="Y2628">
        <v>392</v>
      </c>
      <c r="Z2628">
        <v>30</v>
      </c>
      <c r="AA2628">
        <v>52</v>
      </c>
      <c r="AB2628">
        <v>1094</v>
      </c>
      <c r="AC2628">
        <v>394</v>
      </c>
      <c r="AD2628">
        <v>406</v>
      </c>
      <c r="AE2628">
        <v>6</v>
      </c>
      <c r="AF2628">
        <v>42</v>
      </c>
      <c r="AG2628">
        <v>123</v>
      </c>
      <c r="AH2628">
        <v>48</v>
      </c>
      <c r="AI2628">
        <v>6</v>
      </c>
      <c r="AJ2628">
        <v>8</v>
      </c>
      <c r="AK2628">
        <v>20</v>
      </c>
      <c r="AL2628">
        <v>25</v>
      </c>
      <c r="AM2628">
        <v>19</v>
      </c>
      <c r="AN2628">
        <v>1</v>
      </c>
      <c r="AO2628">
        <v>0</v>
      </c>
      <c r="AP2628">
        <v>0</v>
      </c>
      <c r="AQ2628">
        <v>0</v>
      </c>
      <c r="AR2628">
        <v>0</v>
      </c>
      <c r="AS2628">
        <v>0</v>
      </c>
      <c r="AT2628">
        <v>0</v>
      </c>
      <c r="AU2628">
        <v>0</v>
      </c>
      <c r="AV2628">
        <v>0</v>
      </c>
      <c r="AW2628">
        <v>0</v>
      </c>
      <c r="AX2628">
        <v>0</v>
      </c>
      <c r="AY2628">
        <v>0</v>
      </c>
      <c r="AZ2628">
        <v>0</v>
      </c>
      <c r="BA2628">
        <v>0</v>
      </c>
      <c r="BB2628">
        <v>0</v>
      </c>
      <c r="BC2628">
        <v>0</v>
      </c>
      <c r="BD2628">
        <v>0</v>
      </c>
      <c r="BE2628">
        <v>0</v>
      </c>
      <c r="BF2628">
        <v>0</v>
      </c>
      <c r="BG2628" s="20">
        <v>0</v>
      </c>
      <c r="BH2628" s="20">
        <v>6</v>
      </c>
      <c r="BI2628" s="20">
        <v>80</v>
      </c>
      <c r="BJ2628" s="20">
        <v>44</v>
      </c>
      <c r="BK2628" s="20">
        <v>149</v>
      </c>
      <c r="BL2628" s="20">
        <v>867</v>
      </c>
      <c r="BM2628" s="20">
        <v>608</v>
      </c>
      <c r="BN2628" s="20">
        <v>84</v>
      </c>
      <c r="BO2628" s="20">
        <v>24</v>
      </c>
      <c r="BP2628" s="20">
        <v>6086</v>
      </c>
      <c r="BQ2628" s="20">
        <v>1234</v>
      </c>
      <c r="BR2628" s="20">
        <v>0</v>
      </c>
      <c r="BS2628" s="20">
        <v>475</v>
      </c>
      <c r="BT2628" s="20">
        <v>157</v>
      </c>
      <c r="BU2628" s="20">
        <v>2702</v>
      </c>
      <c r="BV2628" s="20">
        <v>2484</v>
      </c>
    </row>
    <row r="2629" spans="1:74" x14ac:dyDescent="0.25">
      <c r="A2629" s="20" t="s">
        <v>405</v>
      </c>
      <c r="B2629" s="20" t="s">
        <v>465</v>
      </c>
      <c r="C2629" s="20" t="s">
        <v>472</v>
      </c>
      <c r="D2629" s="1">
        <v>44606</v>
      </c>
      <c r="E2629">
        <v>112</v>
      </c>
      <c r="F2629">
        <v>0</v>
      </c>
      <c r="G2629">
        <v>0</v>
      </c>
      <c r="H2629">
        <v>6</v>
      </c>
      <c r="I2629">
        <v>5</v>
      </c>
      <c r="J2629">
        <v>64</v>
      </c>
      <c r="K2629">
        <v>22</v>
      </c>
      <c r="L2629">
        <v>3</v>
      </c>
      <c r="M2629">
        <v>1</v>
      </c>
      <c r="N2629">
        <v>47</v>
      </c>
      <c r="O2629">
        <v>37</v>
      </c>
      <c r="P2629">
        <v>4</v>
      </c>
      <c r="Q2629">
        <v>0</v>
      </c>
      <c r="R2629">
        <v>223</v>
      </c>
      <c r="S2629">
        <v>121</v>
      </c>
      <c r="T2629">
        <v>61</v>
      </c>
      <c r="U2629">
        <v>1</v>
      </c>
      <c r="V2629">
        <v>3</v>
      </c>
      <c r="W2629">
        <v>1408</v>
      </c>
      <c r="X2629">
        <v>564</v>
      </c>
      <c r="Y2629">
        <v>389</v>
      </c>
      <c r="Z2629">
        <v>30</v>
      </c>
      <c r="AA2629">
        <v>51</v>
      </c>
      <c r="AB2629">
        <v>1095</v>
      </c>
      <c r="AC2629">
        <v>395</v>
      </c>
      <c r="AD2629">
        <v>404</v>
      </c>
      <c r="AE2629">
        <v>6</v>
      </c>
      <c r="AF2629">
        <v>44</v>
      </c>
      <c r="AG2629">
        <v>123</v>
      </c>
      <c r="AH2629">
        <v>48</v>
      </c>
      <c r="AI2629">
        <v>6</v>
      </c>
      <c r="AJ2629">
        <v>8</v>
      </c>
      <c r="AK2629">
        <v>20</v>
      </c>
      <c r="AL2629">
        <v>25</v>
      </c>
      <c r="AM2629">
        <v>19</v>
      </c>
      <c r="AN2629">
        <v>1</v>
      </c>
      <c r="AO2629">
        <v>0</v>
      </c>
      <c r="AP2629">
        <v>0</v>
      </c>
      <c r="AQ2629">
        <v>0</v>
      </c>
      <c r="AR2629">
        <v>0</v>
      </c>
      <c r="AS2629">
        <v>0</v>
      </c>
      <c r="AT2629">
        <v>0</v>
      </c>
      <c r="AU2629">
        <v>0</v>
      </c>
      <c r="AV2629">
        <v>0</v>
      </c>
      <c r="AW2629">
        <v>0</v>
      </c>
      <c r="AX2629">
        <v>0</v>
      </c>
      <c r="AY2629">
        <v>0</v>
      </c>
      <c r="AZ2629">
        <v>0</v>
      </c>
      <c r="BA2629">
        <v>0</v>
      </c>
      <c r="BB2629">
        <v>0</v>
      </c>
      <c r="BC2629">
        <v>0</v>
      </c>
      <c r="BD2629">
        <v>0</v>
      </c>
      <c r="BE2629">
        <v>0</v>
      </c>
      <c r="BF2629">
        <v>0</v>
      </c>
      <c r="BG2629" s="20">
        <v>0</v>
      </c>
      <c r="BH2629" s="20">
        <v>6</v>
      </c>
      <c r="BI2629" s="20">
        <v>81</v>
      </c>
      <c r="BJ2629" s="20">
        <v>43</v>
      </c>
      <c r="BK2629" s="20">
        <v>149</v>
      </c>
      <c r="BL2629" s="20">
        <v>868</v>
      </c>
      <c r="BM2629" s="20">
        <v>607</v>
      </c>
      <c r="BN2629" s="20">
        <v>84</v>
      </c>
      <c r="BO2629" s="20">
        <v>24</v>
      </c>
      <c r="BP2629" s="20">
        <v>6075</v>
      </c>
      <c r="BQ2629" s="20">
        <v>1246</v>
      </c>
      <c r="BR2629" s="20">
        <v>0</v>
      </c>
      <c r="BS2629" s="20">
        <v>476</v>
      </c>
      <c r="BT2629" s="20">
        <v>156</v>
      </c>
      <c r="BU2629" s="20">
        <v>2693</v>
      </c>
      <c r="BV2629" s="20">
        <v>2491</v>
      </c>
    </row>
    <row r="2630" spans="1:74" x14ac:dyDescent="0.25">
      <c r="A2630" s="20" t="s">
        <v>405</v>
      </c>
      <c r="B2630" s="20" t="s">
        <v>465</v>
      </c>
      <c r="C2630" s="20" t="s">
        <v>472</v>
      </c>
      <c r="D2630" s="1">
        <v>44606</v>
      </c>
      <c r="W2630">
        <v>1</v>
      </c>
      <c r="AA2630">
        <v>1</v>
      </c>
      <c r="BG2630" s="20"/>
      <c r="BH2630" s="20"/>
      <c r="BI2630" s="20"/>
      <c r="BJ2630" s="20"/>
      <c r="BK2630" s="20"/>
      <c r="BL2630" s="20"/>
      <c r="BM2630" s="20"/>
      <c r="BN2630" s="20"/>
      <c r="BO2630" s="20"/>
      <c r="BP2630" s="20"/>
      <c r="BQ2630" s="20"/>
      <c r="BR2630" s="20"/>
      <c r="BS2630" s="20"/>
      <c r="BT2630" s="20"/>
      <c r="BU2630" s="20"/>
      <c r="BV2630" s="20"/>
    </row>
    <row r="2631" spans="1:74" x14ac:dyDescent="0.25">
      <c r="A2631" s="20" t="s">
        <v>405</v>
      </c>
      <c r="B2631" s="20" t="s">
        <v>465</v>
      </c>
      <c r="C2631" s="20" t="s">
        <v>472</v>
      </c>
      <c r="D2631" s="1">
        <v>44606</v>
      </c>
      <c r="W2631">
        <v>1</v>
      </c>
      <c r="AA2631">
        <v>1</v>
      </c>
      <c r="BG2631" s="20"/>
      <c r="BH2631" s="20"/>
      <c r="BI2631" s="20"/>
      <c r="BJ2631" s="20"/>
      <c r="BK2631" s="20"/>
      <c r="BL2631" s="20"/>
      <c r="BM2631" s="20"/>
      <c r="BN2631" s="20"/>
      <c r="BO2631" s="20"/>
      <c r="BP2631" s="20">
        <v>1</v>
      </c>
      <c r="BQ2631" s="20"/>
      <c r="BR2631" s="20"/>
      <c r="BS2631" s="20"/>
      <c r="BT2631" s="20"/>
      <c r="BU2631" s="20">
        <v>1</v>
      </c>
      <c r="BV2631" s="20"/>
    </row>
    <row r="2632" spans="1:74" x14ac:dyDescent="0.25">
      <c r="A2632" s="20" t="s">
        <v>405</v>
      </c>
      <c r="B2632" s="20" t="s">
        <v>463</v>
      </c>
      <c r="C2632" s="20" t="s">
        <v>473</v>
      </c>
      <c r="D2632" s="1">
        <v>44493</v>
      </c>
      <c r="E2632">
        <v>220</v>
      </c>
      <c r="F2632">
        <v>6</v>
      </c>
      <c r="G2632">
        <v>1</v>
      </c>
      <c r="H2632">
        <v>0</v>
      </c>
      <c r="I2632">
        <v>0</v>
      </c>
      <c r="J2632">
        <v>24</v>
      </c>
      <c r="K2632">
        <v>8</v>
      </c>
      <c r="L2632">
        <v>33</v>
      </c>
      <c r="M2632">
        <v>3</v>
      </c>
      <c r="N2632">
        <v>2</v>
      </c>
      <c r="O2632">
        <v>0</v>
      </c>
      <c r="P2632">
        <v>0</v>
      </c>
      <c r="Q2632">
        <v>0</v>
      </c>
      <c r="R2632">
        <v>666</v>
      </c>
      <c r="S2632">
        <v>0</v>
      </c>
      <c r="T2632">
        <v>177</v>
      </c>
      <c r="U2632">
        <v>10</v>
      </c>
      <c r="V2632">
        <v>2</v>
      </c>
      <c r="W2632">
        <v>2502</v>
      </c>
      <c r="X2632">
        <v>0</v>
      </c>
      <c r="Y2632">
        <v>90</v>
      </c>
      <c r="Z2632">
        <v>490</v>
      </c>
      <c r="AA2632">
        <v>108</v>
      </c>
      <c r="AB2632">
        <v>2054</v>
      </c>
      <c r="AC2632">
        <v>65</v>
      </c>
      <c r="AD2632">
        <v>15</v>
      </c>
      <c r="AE2632">
        <v>536</v>
      </c>
      <c r="AF2632">
        <v>113</v>
      </c>
      <c r="AG2632">
        <v>277</v>
      </c>
      <c r="AH2632">
        <v>0</v>
      </c>
      <c r="AI2632">
        <v>5</v>
      </c>
      <c r="AJ2632">
        <v>28</v>
      </c>
      <c r="AK2632">
        <v>61</v>
      </c>
      <c r="AL2632">
        <v>77</v>
      </c>
      <c r="AM2632">
        <v>0</v>
      </c>
      <c r="AN2632">
        <v>6</v>
      </c>
      <c r="AO2632">
        <v>5</v>
      </c>
      <c r="AP2632">
        <v>0</v>
      </c>
      <c r="AQ2632">
        <v>0</v>
      </c>
      <c r="AR2632">
        <v>0</v>
      </c>
      <c r="AS2632">
        <v>1</v>
      </c>
      <c r="AT2632">
        <v>0</v>
      </c>
      <c r="AU2632">
        <v>0</v>
      </c>
      <c r="AV2632">
        <v>0</v>
      </c>
      <c r="AW2632">
        <v>0</v>
      </c>
      <c r="AX2632">
        <v>0</v>
      </c>
      <c r="AY2632">
        <v>0</v>
      </c>
      <c r="AZ2632">
        <v>0</v>
      </c>
      <c r="BA2632">
        <v>0</v>
      </c>
      <c r="BB2632">
        <v>96</v>
      </c>
      <c r="BC2632">
        <v>46</v>
      </c>
      <c r="BD2632">
        <v>0</v>
      </c>
      <c r="BE2632">
        <v>1</v>
      </c>
      <c r="BF2632">
        <v>7</v>
      </c>
      <c r="BG2632" s="20"/>
      <c r="BH2632" s="20"/>
      <c r="BI2632" s="20"/>
      <c r="BJ2632" s="20"/>
      <c r="BK2632" s="20"/>
      <c r="BL2632" s="20"/>
      <c r="BM2632" s="20"/>
      <c r="BN2632" s="20"/>
      <c r="BO2632" s="20"/>
      <c r="BP2632" s="20"/>
      <c r="BQ2632" s="20"/>
      <c r="BR2632" s="20"/>
      <c r="BS2632" s="20"/>
      <c r="BT2632" s="20"/>
      <c r="BU2632" s="20"/>
      <c r="BV2632" s="20"/>
    </row>
    <row r="2633" spans="1:74" x14ac:dyDescent="0.25">
      <c r="A2633" s="20" t="s">
        <v>405</v>
      </c>
      <c r="B2633" s="20" t="s">
        <v>463</v>
      </c>
      <c r="C2633" s="20" t="s">
        <v>473</v>
      </c>
      <c r="D2633" s="1">
        <v>44500</v>
      </c>
      <c r="E2633">
        <v>220</v>
      </c>
      <c r="F2633">
        <v>6</v>
      </c>
      <c r="G2633">
        <v>1</v>
      </c>
      <c r="H2633">
        <v>0</v>
      </c>
      <c r="I2633">
        <v>0</v>
      </c>
      <c r="J2633">
        <v>29</v>
      </c>
      <c r="K2633">
        <v>8</v>
      </c>
      <c r="L2633">
        <v>32</v>
      </c>
      <c r="M2633">
        <v>3</v>
      </c>
      <c r="N2633">
        <v>2</v>
      </c>
      <c r="O2633">
        <v>0</v>
      </c>
      <c r="P2633">
        <v>0</v>
      </c>
      <c r="Q2633">
        <v>0</v>
      </c>
      <c r="R2633">
        <v>667</v>
      </c>
      <c r="S2633">
        <v>0</v>
      </c>
      <c r="T2633">
        <v>260</v>
      </c>
      <c r="U2633">
        <v>10</v>
      </c>
      <c r="V2633">
        <v>2</v>
      </c>
      <c r="W2633">
        <v>2497</v>
      </c>
      <c r="X2633">
        <v>0</v>
      </c>
      <c r="Y2633">
        <v>118</v>
      </c>
      <c r="Z2633">
        <v>487</v>
      </c>
      <c r="AA2633">
        <v>104</v>
      </c>
      <c r="AB2633">
        <v>2051</v>
      </c>
      <c r="AC2633">
        <v>72</v>
      </c>
      <c r="AD2633">
        <v>15</v>
      </c>
      <c r="AE2633">
        <v>532</v>
      </c>
      <c r="AF2633">
        <v>115</v>
      </c>
      <c r="AG2633">
        <v>273</v>
      </c>
      <c r="AH2633">
        <v>0</v>
      </c>
      <c r="AI2633">
        <v>6</v>
      </c>
      <c r="AJ2633">
        <v>27</v>
      </c>
      <c r="AK2633">
        <v>60</v>
      </c>
      <c r="AL2633">
        <v>77</v>
      </c>
      <c r="AM2633">
        <v>0</v>
      </c>
      <c r="AN2633">
        <v>6</v>
      </c>
      <c r="AO2633">
        <v>5</v>
      </c>
      <c r="AP2633">
        <v>0</v>
      </c>
      <c r="AQ2633">
        <v>0</v>
      </c>
      <c r="AR2633">
        <v>0</v>
      </c>
      <c r="AS2633">
        <v>0</v>
      </c>
      <c r="AT2633">
        <v>0</v>
      </c>
      <c r="AU2633">
        <v>0</v>
      </c>
      <c r="AV2633">
        <v>0</v>
      </c>
      <c r="AW2633">
        <v>0</v>
      </c>
      <c r="AX2633">
        <v>0</v>
      </c>
      <c r="AY2633">
        <v>0</v>
      </c>
      <c r="AZ2633">
        <v>0</v>
      </c>
      <c r="BA2633">
        <v>0</v>
      </c>
      <c r="BB2633">
        <v>93</v>
      </c>
      <c r="BC2633">
        <v>48</v>
      </c>
      <c r="BD2633">
        <v>0</v>
      </c>
      <c r="BE2633">
        <v>1</v>
      </c>
      <c r="BF2633">
        <v>8</v>
      </c>
      <c r="BG2633" s="20"/>
      <c r="BH2633" s="20"/>
      <c r="BI2633" s="20"/>
      <c r="BJ2633" s="20"/>
      <c r="BK2633" s="20"/>
      <c r="BL2633" s="20"/>
      <c r="BM2633" s="20"/>
      <c r="BN2633" s="20"/>
      <c r="BO2633" s="20"/>
      <c r="BP2633" s="20"/>
      <c r="BQ2633" s="20"/>
      <c r="BR2633" s="20"/>
      <c r="BS2633" s="20"/>
      <c r="BT2633" s="20"/>
      <c r="BU2633" s="20"/>
      <c r="BV2633" s="20"/>
    </row>
    <row r="2634" spans="1:74" x14ac:dyDescent="0.25">
      <c r="A2634" s="20" t="s">
        <v>405</v>
      </c>
      <c r="B2634" s="20" t="s">
        <v>463</v>
      </c>
      <c r="C2634" s="20" t="s">
        <v>473</v>
      </c>
      <c r="D2634" s="1">
        <v>44507</v>
      </c>
      <c r="E2634">
        <v>223</v>
      </c>
      <c r="F2634">
        <v>7</v>
      </c>
      <c r="G2634">
        <v>1</v>
      </c>
      <c r="H2634">
        <v>0</v>
      </c>
      <c r="I2634">
        <v>0</v>
      </c>
      <c r="J2634">
        <v>43</v>
      </c>
      <c r="K2634">
        <v>8</v>
      </c>
      <c r="L2634">
        <v>32</v>
      </c>
      <c r="M2634">
        <v>4</v>
      </c>
      <c r="N2634">
        <v>2</v>
      </c>
      <c r="O2634">
        <v>0</v>
      </c>
      <c r="P2634">
        <v>0</v>
      </c>
      <c r="Q2634">
        <v>0</v>
      </c>
      <c r="R2634">
        <v>666</v>
      </c>
      <c r="S2634">
        <v>310</v>
      </c>
      <c r="T2634">
        <v>89</v>
      </c>
      <c r="U2634">
        <v>10</v>
      </c>
      <c r="V2634">
        <v>2</v>
      </c>
      <c r="W2634">
        <v>2492</v>
      </c>
      <c r="X2634">
        <v>162</v>
      </c>
      <c r="Y2634">
        <v>48</v>
      </c>
      <c r="Z2634">
        <v>479</v>
      </c>
      <c r="AA2634">
        <v>102</v>
      </c>
      <c r="AB2634">
        <v>2053</v>
      </c>
      <c r="AC2634">
        <v>98</v>
      </c>
      <c r="AD2634">
        <v>15</v>
      </c>
      <c r="AE2634">
        <v>529</v>
      </c>
      <c r="AF2634">
        <v>113</v>
      </c>
      <c r="AG2634">
        <v>272</v>
      </c>
      <c r="AH2634">
        <v>8</v>
      </c>
      <c r="AI2634">
        <v>1</v>
      </c>
      <c r="AJ2634">
        <v>26</v>
      </c>
      <c r="AK2634">
        <v>58</v>
      </c>
      <c r="AL2634">
        <v>77</v>
      </c>
      <c r="AM2634">
        <v>7</v>
      </c>
      <c r="AN2634">
        <v>8</v>
      </c>
      <c r="AO2634">
        <v>5</v>
      </c>
      <c r="AP2634">
        <v>0</v>
      </c>
      <c r="AQ2634">
        <v>0</v>
      </c>
      <c r="AR2634">
        <v>0</v>
      </c>
      <c r="AS2634">
        <v>0</v>
      </c>
      <c r="AT2634">
        <v>0</v>
      </c>
      <c r="AU2634">
        <v>0</v>
      </c>
      <c r="AV2634">
        <v>0</v>
      </c>
      <c r="AW2634">
        <v>0</v>
      </c>
      <c r="AX2634">
        <v>0</v>
      </c>
      <c r="AY2634">
        <v>0</v>
      </c>
      <c r="AZ2634">
        <v>0</v>
      </c>
      <c r="BA2634">
        <v>0</v>
      </c>
      <c r="BB2634">
        <v>0</v>
      </c>
      <c r="BC2634">
        <v>0</v>
      </c>
      <c r="BD2634">
        <v>0</v>
      </c>
      <c r="BE2634">
        <v>0</v>
      </c>
      <c r="BF2634">
        <v>0</v>
      </c>
      <c r="BG2634" s="20">
        <v>6</v>
      </c>
      <c r="BH2634" s="20">
        <v>0</v>
      </c>
      <c r="BI2634" s="20">
        <v>171</v>
      </c>
      <c r="BJ2634" s="20">
        <v>2</v>
      </c>
      <c r="BK2634" s="20">
        <v>550</v>
      </c>
      <c r="BL2634" s="20">
        <v>1728</v>
      </c>
      <c r="BM2634" s="20">
        <v>1321</v>
      </c>
      <c r="BN2634" s="20">
        <v>163</v>
      </c>
      <c r="BO2634" s="20">
        <v>61</v>
      </c>
      <c r="BP2634" s="20"/>
      <c r="BQ2634" s="20"/>
      <c r="BR2634" s="20"/>
      <c r="BS2634" s="20"/>
      <c r="BT2634" s="20"/>
      <c r="BU2634" s="20"/>
      <c r="BV2634" s="20"/>
    </row>
    <row r="2635" spans="1:74" x14ac:dyDescent="0.25">
      <c r="A2635" s="20" t="s">
        <v>405</v>
      </c>
      <c r="B2635" s="20" t="s">
        <v>463</v>
      </c>
      <c r="C2635" s="20" t="s">
        <v>473</v>
      </c>
      <c r="D2635" s="1">
        <v>44514</v>
      </c>
      <c r="E2635">
        <v>222</v>
      </c>
      <c r="F2635">
        <v>7</v>
      </c>
      <c r="G2635">
        <v>3</v>
      </c>
      <c r="H2635">
        <v>0</v>
      </c>
      <c r="I2635">
        <v>0</v>
      </c>
      <c r="J2635">
        <v>59</v>
      </c>
      <c r="K2635">
        <v>8</v>
      </c>
      <c r="L2635">
        <v>32</v>
      </c>
      <c r="M2635">
        <v>3</v>
      </c>
      <c r="N2635">
        <v>2</v>
      </c>
      <c r="O2635">
        <v>0</v>
      </c>
      <c r="P2635">
        <v>0</v>
      </c>
      <c r="Q2635">
        <v>0</v>
      </c>
      <c r="R2635">
        <v>666</v>
      </c>
      <c r="S2635">
        <v>358</v>
      </c>
      <c r="T2635">
        <v>89</v>
      </c>
      <c r="U2635">
        <v>10</v>
      </c>
      <c r="V2635">
        <v>2</v>
      </c>
      <c r="W2635">
        <v>2499</v>
      </c>
      <c r="X2635">
        <v>272</v>
      </c>
      <c r="Y2635">
        <v>48</v>
      </c>
      <c r="Z2635">
        <v>475</v>
      </c>
      <c r="AA2635">
        <v>105</v>
      </c>
      <c r="AB2635">
        <v>2056</v>
      </c>
      <c r="AC2635">
        <v>158</v>
      </c>
      <c r="AD2635">
        <v>15</v>
      </c>
      <c r="AE2635">
        <v>526</v>
      </c>
      <c r="AF2635">
        <v>114</v>
      </c>
      <c r="AG2635">
        <v>278</v>
      </c>
      <c r="AH2635">
        <v>12</v>
      </c>
      <c r="AI2635">
        <v>1</v>
      </c>
      <c r="AJ2635">
        <v>27</v>
      </c>
      <c r="AK2635">
        <v>61</v>
      </c>
      <c r="AL2635">
        <v>77</v>
      </c>
      <c r="AM2635">
        <v>28</v>
      </c>
      <c r="AN2635">
        <v>8</v>
      </c>
      <c r="AO2635">
        <v>5</v>
      </c>
      <c r="AP2635">
        <v>0</v>
      </c>
      <c r="AQ2635">
        <v>0</v>
      </c>
      <c r="AR2635">
        <v>0</v>
      </c>
      <c r="AS2635">
        <v>0</v>
      </c>
      <c r="AT2635">
        <v>0</v>
      </c>
      <c r="AU2635">
        <v>0</v>
      </c>
      <c r="AV2635">
        <v>0</v>
      </c>
      <c r="AW2635">
        <v>0</v>
      </c>
      <c r="AX2635">
        <v>0</v>
      </c>
      <c r="AY2635">
        <v>0</v>
      </c>
      <c r="AZ2635">
        <v>0</v>
      </c>
      <c r="BA2635">
        <v>0</v>
      </c>
      <c r="BB2635">
        <v>0</v>
      </c>
      <c r="BC2635">
        <v>0</v>
      </c>
      <c r="BD2635">
        <v>0</v>
      </c>
      <c r="BE2635">
        <v>0</v>
      </c>
      <c r="BF2635">
        <v>0</v>
      </c>
      <c r="BG2635" s="20">
        <v>6</v>
      </c>
      <c r="BH2635" s="20">
        <v>0</v>
      </c>
      <c r="BI2635" s="20">
        <v>171</v>
      </c>
      <c r="BJ2635" s="20">
        <v>2</v>
      </c>
      <c r="BK2635" s="20">
        <v>550</v>
      </c>
      <c r="BL2635" s="20">
        <v>1746</v>
      </c>
      <c r="BM2635" s="20">
        <v>1327</v>
      </c>
      <c r="BN2635" s="20">
        <v>166</v>
      </c>
      <c r="BO2635" s="20">
        <v>62</v>
      </c>
      <c r="BP2635" s="20"/>
      <c r="BQ2635" s="20"/>
      <c r="BR2635" s="20"/>
      <c r="BS2635" s="20"/>
      <c r="BT2635" s="20"/>
      <c r="BU2635" s="20"/>
      <c r="BV2635" s="20"/>
    </row>
    <row r="2636" spans="1:74" x14ac:dyDescent="0.25">
      <c r="A2636" s="20" t="s">
        <v>405</v>
      </c>
      <c r="B2636" s="20" t="s">
        <v>463</v>
      </c>
      <c r="C2636" s="20" t="s">
        <v>473</v>
      </c>
      <c r="D2636" s="1">
        <v>44521</v>
      </c>
      <c r="E2636">
        <v>222</v>
      </c>
      <c r="F2636">
        <v>7</v>
      </c>
      <c r="G2636">
        <v>3</v>
      </c>
      <c r="H2636">
        <v>0</v>
      </c>
      <c r="I2636">
        <v>0</v>
      </c>
      <c r="J2636">
        <v>69</v>
      </c>
      <c r="K2636">
        <v>8</v>
      </c>
      <c r="L2636">
        <v>32</v>
      </c>
      <c r="M2636">
        <v>3</v>
      </c>
      <c r="N2636">
        <v>2</v>
      </c>
      <c r="O2636">
        <v>0</v>
      </c>
      <c r="P2636">
        <v>0</v>
      </c>
      <c r="Q2636">
        <v>0</v>
      </c>
      <c r="R2636">
        <v>664</v>
      </c>
      <c r="S2636">
        <v>385</v>
      </c>
      <c r="T2636">
        <v>87</v>
      </c>
      <c r="U2636">
        <v>10</v>
      </c>
      <c r="V2636">
        <v>2</v>
      </c>
      <c r="W2636">
        <v>2501</v>
      </c>
      <c r="X2636">
        <v>370</v>
      </c>
      <c r="Y2636">
        <v>47</v>
      </c>
      <c r="Z2636">
        <v>473</v>
      </c>
      <c r="AA2636">
        <v>101</v>
      </c>
      <c r="AB2636">
        <v>2062</v>
      </c>
      <c r="AC2636">
        <v>221</v>
      </c>
      <c r="AD2636">
        <v>15</v>
      </c>
      <c r="AE2636">
        <v>525</v>
      </c>
      <c r="AF2636">
        <v>114</v>
      </c>
      <c r="AG2636">
        <v>279</v>
      </c>
      <c r="AH2636">
        <v>16</v>
      </c>
      <c r="AI2636">
        <v>1</v>
      </c>
      <c r="AJ2636">
        <v>27</v>
      </c>
      <c r="AK2636">
        <v>61</v>
      </c>
      <c r="AL2636">
        <v>77</v>
      </c>
      <c r="AM2636">
        <v>34</v>
      </c>
      <c r="AN2636">
        <v>8</v>
      </c>
      <c r="AO2636">
        <v>5</v>
      </c>
      <c r="AP2636">
        <v>0</v>
      </c>
      <c r="AQ2636">
        <v>0</v>
      </c>
      <c r="AR2636">
        <v>0</v>
      </c>
      <c r="AS2636">
        <v>0</v>
      </c>
      <c r="AT2636">
        <v>0</v>
      </c>
      <c r="AU2636">
        <v>0</v>
      </c>
      <c r="AV2636">
        <v>0</v>
      </c>
      <c r="AW2636">
        <v>0</v>
      </c>
      <c r="AX2636">
        <v>0</v>
      </c>
      <c r="AY2636">
        <v>0</v>
      </c>
      <c r="AZ2636">
        <v>0</v>
      </c>
      <c r="BA2636">
        <v>0</v>
      </c>
      <c r="BB2636">
        <v>0</v>
      </c>
      <c r="BC2636">
        <v>0</v>
      </c>
      <c r="BD2636">
        <v>0</v>
      </c>
      <c r="BE2636">
        <v>0</v>
      </c>
      <c r="BF2636">
        <v>0</v>
      </c>
      <c r="BG2636" s="20">
        <v>6</v>
      </c>
      <c r="BH2636" s="20">
        <v>0</v>
      </c>
      <c r="BI2636" s="20">
        <v>171</v>
      </c>
      <c r="BJ2636" s="20">
        <v>2</v>
      </c>
      <c r="BK2636" s="20">
        <v>550</v>
      </c>
      <c r="BL2636" s="20">
        <v>1756</v>
      </c>
      <c r="BM2636" s="20">
        <v>1334</v>
      </c>
      <c r="BN2636" s="20">
        <v>166</v>
      </c>
      <c r="BO2636" s="20">
        <v>62</v>
      </c>
      <c r="BP2636" s="20"/>
      <c r="BQ2636" s="20"/>
      <c r="BR2636" s="20"/>
      <c r="BS2636" s="20"/>
      <c r="BT2636" s="20"/>
      <c r="BU2636" s="20"/>
      <c r="BV2636" s="20"/>
    </row>
    <row r="2637" spans="1:74" x14ac:dyDescent="0.25">
      <c r="A2637" s="20" t="s">
        <v>405</v>
      </c>
      <c r="B2637" s="20" t="s">
        <v>463</v>
      </c>
      <c r="C2637" s="20" t="s">
        <v>473</v>
      </c>
      <c r="D2637" s="1">
        <v>44528</v>
      </c>
      <c r="E2637">
        <v>222</v>
      </c>
      <c r="F2637">
        <v>7</v>
      </c>
      <c r="G2637">
        <v>4</v>
      </c>
      <c r="H2637">
        <v>0</v>
      </c>
      <c r="I2637">
        <v>0</v>
      </c>
      <c r="J2637">
        <v>87</v>
      </c>
      <c r="K2637">
        <v>8</v>
      </c>
      <c r="L2637">
        <v>32</v>
      </c>
      <c r="M2637">
        <v>3</v>
      </c>
      <c r="N2637">
        <v>2</v>
      </c>
      <c r="O2637">
        <v>0</v>
      </c>
      <c r="P2637">
        <v>0</v>
      </c>
      <c r="Q2637">
        <v>0</v>
      </c>
      <c r="R2637">
        <v>664</v>
      </c>
      <c r="S2637">
        <v>409</v>
      </c>
      <c r="T2637">
        <v>86</v>
      </c>
      <c r="U2637">
        <v>10</v>
      </c>
      <c r="V2637">
        <v>3</v>
      </c>
      <c r="W2637">
        <v>2505</v>
      </c>
      <c r="X2637">
        <v>615</v>
      </c>
      <c r="Y2637">
        <v>48</v>
      </c>
      <c r="Z2637">
        <v>471</v>
      </c>
      <c r="AA2637">
        <v>97</v>
      </c>
      <c r="AB2637">
        <v>2071</v>
      </c>
      <c r="AC2637">
        <v>376</v>
      </c>
      <c r="AD2637">
        <v>15</v>
      </c>
      <c r="AE2637">
        <v>525</v>
      </c>
      <c r="AF2637">
        <v>119</v>
      </c>
      <c r="AG2637">
        <v>281</v>
      </c>
      <c r="AH2637">
        <v>32</v>
      </c>
      <c r="AI2637">
        <v>1</v>
      </c>
      <c r="AJ2637">
        <v>26</v>
      </c>
      <c r="AK2637">
        <v>61</v>
      </c>
      <c r="AL2637">
        <v>77</v>
      </c>
      <c r="AM2637">
        <v>37</v>
      </c>
      <c r="AN2637">
        <v>8</v>
      </c>
      <c r="AO2637">
        <v>5</v>
      </c>
      <c r="AP2637">
        <v>0</v>
      </c>
      <c r="AQ2637">
        <v>0</v>
      </c>
      <c r="AR2637">
        <v>0</v>
      </c>
      <c r="AS2637">
        <v>0</v>
      </c>
      <c r="AT2637">
        <v>0</v>
      </c>
      <c r="AU2637">
        <v>0</v>
      </c>
      <c r="AV2637">
        <v>0</v>
      </c>
      <c r="AW2637">
        <v>0</v>
      </c>
      <c r="AX2637">
        <v>0</v>
      </c>
      <c r="AY2637">
        <v>0</v>
      </c>
      <c r="AZ2637">
        <v>0</v>
      </c>
      <c r="BA2637">
        <v>0</v>
      </c>
      <c r="BB2637">
        <v>0</v>
      </c>
      <c r="BC2637">
        <v>0</v>
      </c>
      <c r="BD2637">
        <v>0</v>
      </c>
      <c r="BE2637">
        <v>0</v>
      </c>
      <c r="BF2637">
        <v>0</v>
      </c>
      <c r="BG2637" s="20">
        <v>6</v>
      </c>
      <c r="BH2637" s="20">
        <v>0</v>
      </c>
      <c r="BI2637" s="20">
        <v>172</v>
      </c>
      <c r="BJ2637" s="20">
        <v>2</v>
      </c>
      <c r="BK2637" s="20">
        <v>551</v>
      </c>
      <c r="BL2637" s="20">
        <v>1769</v>
      </c>
      <c r="BM2637" s="20">
        <v>1339</v>
      </c>
      <c r="BN2637" s="20">
        <v>169</v>
      </c>
      <c r="BO2637" s="20">
        <v>62</v>
      </c>
      <c r="BP2637" s="20"/>
      <c r="BQ2637" s="20"/>
      <c r="BR2637" s="20"/>
      <c r="BS2637" s="20"/>
      <c r="BT2637" s="20"/>
      <c r="BU2637" s="20"/>
      <c r="BV2637" s="20"/>
    </row>
    <row r="2638" spans="1:74" x14ac:dyDescent="0.25">
      <c r="A2638" s="20" t="s">
        <v>405</v>
      </c>
      <c r="B2638" s="20" t="s">
        <v>463</v>
      </c>
      <c r="C2638" s="20" t="s">
        <v>473</v>
      </c>
      <c r="D2638" s="1">
        <v>44535</v>
      </c>
      <c r="E2638">
        <v>222</v>
      </c>
      <c r="F2638">
        <v>7</v>
      </c>
      <c r="G2638">
        <v>5</v>
      </c>
      <c r="H2638">
        <v>0</v>
      </c>
      <c r="I2638">
        <v>0</v>
      </c>
      <c r="J2638">
        <v>96</v>
      </c>
      <c r="K2638">
        <v>8</v>
      </c>
      <c r="L2638">
        <v>32</v>
      </c>
      <c r="M2638">
        <v>3</v>
      </c>
      <c r="N2638">
        <v>2</v>
      </c>
      <c r="O2638">
        <v>0</v>
      </c>
      <c r="P2638">
        <v>0</v>
      </c>
      <c r="Q2638">
        <v>0</v>
      </c>
      <c r="R2638">
        <v>664</v>
      </c>
      <c r="S2638">
        <v>424</v>
      </c>
      <c r="T2638">
        <v>85</v>
      </c>
      <c r="U2638">
        <v>10</v>
      </c>
      <c r="V2638">
        <v>3</v>
      </c>
      <c r="W2638">
        <v>2510</v>
      </c>
      <c r="X2638">
        <v>766</v>
      </c>
      <c r="Y2638">
        <v>48</v>
      </c>
      <c r="Z2638">
        <v>468</v>
      </c>
      <c r="AA2638">
        <v>101</v>
      </c>
      <c r="AB2638">
        <v>2073</v>
      </c>
      <c r="AC2638">
        <v>497</v>
      </c>
      <c r="AD2638">
        <v>15</v>
      </c>
      <c r="AE2638">
        <v>520</v>
      </c>
      <c r="AF2638">
        <v>121</v>
      </c>
      <c r="AG2638">
        <v>282</v>
      </c>
      <c r="AH2638">
        <v>37</v>
      </c>
      <c r="AI2638">
        <v>1</v>
      </c>
      <c r="AJ2638">
        <v>26</v>
      </c>
      <c r="AK2638">
        <v>61</v>
      </c>
      <c r="AL2638">
        <v>77</v>
      </c>
      <c r="AM2638">
        <v>40</v>
      </c>
      <c r="AN2638">
        <v>8</v>
      </c>
      <c r="AO2638">
        <v>5</v>
      </c>
      <c r="AP2638">
        <v>0</v>
      </c>
      <c r="AQ2638">
        <v>0</v>
      </c>
      <c r="AR2638">
        <v>0</v>
      </c>
      <c r="AS2638">
        <v>0</v>
      </c>
      <c r="AT2638">
        <v>0</v>
      </c>
      <c r="AU2638">
        <v>0</v>
      </c>
      <c r="AV2638">
        <v>0</v>
      </c>
      <c r="AW2638">
        <v>0</v>
      </c>
      <c r="AX2638">
        <v>0</v>
      </c>
      <c r="AY2638">
        <v>0</v>
      </c>
      <c r="AZ2638">
        <v>0</v>
      </c>
      <c r="BA2638">
        <v>0</v>
      </c>
      <c r="BB2638">
        <v>0</v>
      </c>
      <c r="BC2638">
        <v>0</v>
      </c>
      <c r="BD2638">
        <v>0</v>
      </c>
      <c r="BE2638">
        <v>0</v>
      </c>
      <c r="BF2638">
        <v>0</v>
      </c>
      <c r="BG2638" s="20">
        <v>6</v>
      </c>
      <c r="BH2638" s="20">
        <v>0</v>
      </c>
      <c r="BI2638" s="20">
        <v>172</v>
      </c>
      <c r="BJ2638" s="20">
        <v>2</v>
      </c>
      <c r="BK2638" s="20">
        <v>552</v>
      </c>
      <c r="BL2638" s="20">
        <v>1777</v>
      </c>
      <c r="BM2638" s="20">
        <v>1348</v>
      </c>
      <c r="BN2638" s="20">
        <v>173</v>
      </c>
      <c r="BO2638" s="20">
        <v>62</v>
      </c>
      <c r="BP2638" s="20"/>
      <c r="BQ2638" s="20"/>
      <c r="BR2638" s="20"/>
      <c r="BS2638" s="20"/>
      <c r="BT2638" s="20"/>
      <c r="BU2638" s="20"/>
      <c r="BV2638" s="20"/>
    </row>
    <row r="2639" spans="1:74" x14ac:dyDescent="0.25">
      <c r="A2639" s="20" t="s">
        <v>405</v>
      </c>
      <c r="B2639" s="20" t="s">
        <v>463</v>
      </c>
      <c r="C2639" s="20" t="s">
        <v>473</v>
      </c>
      <c r="D2639" s="1">
        <v>44542</v>
      </c>
      <c r="E2639">
        <v>223</v>
      </c>
      <c r="F2639">
        <v>7</v>
      </c>
      <c r="G2639">
        <v>6</v>
      </c>
      <c r="H2639">
        <v>0</v>
      </c>
      <c r="I2639">
        <v>0</v>
      </c>
      <c r="J2639">
        <v>102</v>
      </c>
      <c r="K2639">
        <v>8</v>
      </c>
      <c r="L2639">
        <v>32</v>
      </c>
      <c r="M2639">
        <v>3</v>
      </c>
      <c r="N2639">
        <v>2</v>
      </c>
      <c r="O2639">
        <v>0</v>
      </c>
      <c r="P2639">
        <v>0</v>
      </c>
      <c r="Q2639">
        <v>0</v>
      </c>
      <c r="R2639">
        <v>665</v>
      </c>
      <c r="S2639">
        <v>441</v>
      </c>
      <c r="T2639">
        <v>81</v>
      </c>
      <c r="U2639">
        <v>10</v>
      </c>
      <c r="V2639">
        <v>3</v>
      </c>
      <c r="W2639">
        <v>2508</v>
      </c>
      <c r="X2639">
        <v>882</v>
      </c>
      <c r="Y2639">
        <v>46</v>
      </c>
      <c r="Z2639">
        <v>464</v>
      </c>
      <c r="AA2639">
        <v>103</v>
      </c>
      <c r="AB2639">
        <v>2073</v>
      </c>
      <c r="AC2639">
        <v>629</v>
      </c>
      <c r="AD2639">
        <v>15</v>
      </c>
      <c r="AE2639">
        <v>517</v>
      </c>
      <c r="AF2639">
        <v>123</v>
      </c>
      <c r="AG2639">
        <v>282</v>
      </c>
      <c r="AH2639">
        <v>56</v>
      </c>
      <c r="AI2639">
        <v>2</v>
      </c>
      <c r="AJ2639">
        <v>27</v>
      </c>
      <c r="AK2639">
        <v>59</v>
      </c>
      <c r="AL2639">
        <v>76</v>
      </c>
      <c r="AM2639">
        <v>43</v>
      </c>
      <c r="AN2639">
        <v>8</v>
      </c>
      <c r="AO2639">
        <v>5</v>
      </c>
      <c r="AP2639">
        <v>0</v>
      </c>
      <c r="AQ2639">
        <v>0</v>
      </c>
      <c r="AR2639">
        <v>0</v>
      </c>
      <c r="AS2639">
        <v>0</v>
      </c>
      <c r="AT2639">
        <v>0</v>
      </c>
      <c r="AU2639">
        <v>0</v>
      </c>
      <c r="AV2639">
        <v>0</v>
      </c>
      <c r="AW2639">
        <v>0</v>
      </c>
      <c r="AX2639">
        <v>0</v>
      </c>
      <c r="AY2639">
        <v>0</v>
      </c>
      <c r="AZ2639">
        <v>0</v>
      </c>
      <c r="BA2639">
        <v>0</v>
      </c>
      <c r="BB2639">
        <v>0</v>
      </c>
      <c r="BC2639">
        <v>0</v>
      </c>
      <c r="BD2639">
        <v>0</v>
      </c>
      <c r="BE2639">
        <v>0</v>
      </c>
      <c r="BF2639">
        <v>0</v>
      </c>
      <c r="BG2639" s="20">
        <v>6</v>
      </c>
      <c r="BH2639" s="20">
        <v>0</v>
      </c>
      <c r="BI2639" s="20">
        <v>174</v>
      </c>
      <c r="BJ2639" s="20">
        <v>2</v>
      </c>
      <c r="BK2639" s="20">
        <v>556</v>
      </c>
      <c r="BL2639" s="20">
        <v>1785</v>
      </c>
      <c r="BM2639" s="20">
        <v>1352</v>
      </c>
      <c r="BN2639" s="20">
        <v>173</v>
      </c>
      <c r="BO2639" s="20">
        <v>60</v>
      </c>
      <c r="BP2639" s="20"/>
      <c r="BQ2639" s="20"/>
      <c r="BR2639" s="20"/>
      <c r="BS2639" s="20"/>
      <c r="BT2639" s="20"/>
      <c r="BU2639" s="20"/>
      <c r="BV2639" s="20"/>
    </row>
    <row r="2640" spans="1:74" x14ac:dyDescent="0.25">
      <c r="A2640" s="20" t="s">
        <v>405</v>
      </c>
      <c r="B2640" s="20" t="s">
        <v>463</v>
      </c>
      <c r="C2640" s="20" t="s">
        <v>473</v>
      </c>
      <c r="D2640" s="1">
        <v>44549</v>
      </c>
      <c r="E2640">
        <v>221</v>
      </c>
      <c r="F2640">
        <v>6</v>
      </c>
      <c r="G2640">
        <v>6</v>
      </c>
      <c r="H2640">
        <v>0</v>
      </c>
      <c r="I2640">
        <v>0</v>
      </c>
      <c r="J2640">
        <v>112</v>
      </c>
      <c r="K2640">
        <v>8</v>
      </c>
      <c r="L2640">
        <v>31</v>
      </c>
      <c r="M2640">
        <v>3</v>
      </c>
      <c r="N2640">
        <v>2</v>
      </c>
      <c r="O2640">
        <v>0</v>
      </c>
      <c r="P2640">
        <v>0</v>
      </c>
      <c r="Q2640">
        <v>0</v>
      </c>
      <c r="R2640">
        <v>663</v>
      </c>
      <c r="S2640">
        <v>463</v>
      </c>
      <c r="T2640">
        <v>80</v>
      </c>
      <c r="U2640">
        <v>10</v>
      </c>
      <c r="V2640">
        <v>2</v>
      </c>
      <c r="W2640">
        <v>2510</v>
      </c>
      <c r="X2640">
        <v>1006</v>
      </c>
      <c r="Y2640">
        <v>46</v>
      </c>
      <c r="Z2640">
        <v>457</v>
      </c>
      <c r="AA2640">
        <v>104</v>
      </c>
      <c r="AB2640">
        <v>2072</v>
      </c>
      <c r="AC2640">
        <v>733</v>
      </c>
      <c r="AD2640">
        <v>15</v>
      </c>
      <c r="AE2640">
        <v>517</v>
      </c>
      <c r="AF2640">
        <v>121</v>
      </c>
      <c r="AG2640">
        <v>284</v>
      </c>
      <c r="AH2640">
        <v>75</v>
      </c>
      <c r="AI2640">
        <v>3</v>
      </c>
      <c r="AJ2640">
        <v>27</v>
      </c>
      <c r="AK2640">
        <v>57</v>
      </c>
      <c r="AL2640">
        <v>76</v>
      </c>
      <c r="AM2640">
        <v>45</v>
      </c>
      <c r="AN2640">
        <v>8</v>
      </c>
      <c r="AO2640">
        <v>5</v>
      </c>
      <c r="AP2640">
        <v>0</v>
      </c>
      <c r="AQ2640">
        <v>0</v>
      </c>
      <c r="AR2640">
        <v>0</v>
      </c>
      <c r="AS2640">
        <v>0</v>
      </c>
      <c r="AT2640">
        <v>0</v>
      </c>
      <c r="AU2640">
        <v>0</v>
      </c>
      <c r="AV2640">
        <v>0</v>
      </c>
      <c r="AW2640">
        <v>0</v>
      </c>
      <c r="AX2640">
        <v>0</v>
      </c>
      <c r="AY2640">
        <v>0</v>
      </c>
      <c r="AZ2640">
        <v>0</v>
      </c>
      <c r="BA2640">
        <v>0</v>
      </c>
      <c r="BB2640">
        <v>0</v>
      </c>
      <c r="BC2640">
        <v>0</v>
      </c>
      <c r="BD2640">
        <v>0</v>
      </c>
      <c r="BE2640">
        <v>0</v>
      </c>
      <c r="BF2640">
        <v>0</v>
      </c>
      <c r="BG2640" s="20">
        <v>6</v>
      </c>
      <c r="BH2640" s="20">
        <v>0</v>
      </c>
      <c r="BI2640" s="20">
        <v>174</v>
      </c>
      <c r="BJ2640" s="20">
        <v>2</v>
      </c>
      <c r="BK2640" s="20">
        <v>557</v>
      </c>
      <c r="BL2640" s="20">
        <v>1792</v>
      </c>
      <c r="BM2640" s="20">
        <v>1356</v>
      </c>
      <c r="BN2640" s="20">
        <v>174</v>
      </c>
      <c r="BO2640" s="20">
        <v>59</v>
      </c>
      <c r="BP2640" s="20">
        <v>10709</v>
      </c>
      <c r="BQ2640" s="20">
        <v>1630</v>
      </c>
      <c r="BR2640" s="20">
        <v>0</v>
      </c>
      <c r="BS2640" s="20">
        <v>67</v>
      </c>
      <c r="BT2640" s="20">
        <v>722</v>
      </c>
      <c r="BU2640" s="20">
        <v>4280</v>
      </c>
      <c r="BV2640" s="20">
        <v>5157</v>
      </c>
    </row>
    <row r="2641" spans="1:74" x14ac:dyDescent="0.25">
      <c r="A2641" s="20" t="s">
        <v>405</v>
      </c>
      <c r="B2641" s="20" t="s">
        <v>463</v>
      </c>
      <c r="C2641" s="20" t="s">
        <v>473</v>
      </c>
      <c r="D2641" s="1">
        <v>44558</v>
      </c>
      <c r="E2641">
        <v>221</v>
      </c>
      <c r="F2641">
        <v>6</v>
      </c>
      <c r="G2641">
        <v>6</v>
      </c>
      <c r="H2641">
        <v>0</v>
      </c>
      <c r="I2641">
        <v>0</v>
      </c>
      <c r="J2641">
        <v>116</v>
      </c>
      <c r="K2641">
        <v>8</v>
      </c>
      <c r="L2641">
        <v>31</v>
      </c>
      <c r="M2641">
        <v>3</v>
      </c>
      <c r="N2641">
        <v>2</v>
      </c>
      <c r="O2641">
        <v>0</v>
      </c>
      <c r="P2641">
        <v>0</v>
      </c>
      <c r="Q2641">
        <v>0</v>
      </c>
      <c r="R2641">
        <v>666</v>
      </c>
      <c r="S2641">
        <v>478</v>
      </c>
      <c r="T2641">
        <v>80</v>
      </c>
      <c r="U2641">
        <v>10</v>
      </c>
      <c r="V2641">
        <v>3</v>
      </c>
      <c r="W2641">
        <v>2512</v>
      </c>
      <c r="X2641">
        <v>1080</v>
      </c>
      <c r="Y2641">
        <v>45</v>
      </c>
      <c r="Z2641">
        <v>451</v>
      </c>
      <c r="AA2641">
        <v>104</v>
      </c>
      <c r="AB2641">
        <v>2081</v>
      </c>
      <c r="AC2641">
        <v>814</v>
      </c>
      <c r="AD2641">
        <v>15</v>
      </c>
      <c r="AE2641">
        <v>517</v>
      </c>
      <c r="AF2641">
        <v>125</v>
      </c>
      <c r="AG2641">
        <v>283</v>
      </c>
      <c r="AH2641">
        <v>81</v>
      </c>
      <c r="AI2641">
        <v>3</v>
      </c>
      <c r="AJ2641">
        <v>27</v>
      </c>
      <c r="AK2641">
        <v>58</v>
      </c>
      <c r="AL2641">
        <v>77</v>
      </c>
      <c r="AM2641">
        <v>46</v>
      </c>
      <c r="AN2641">
        <v>8</v>
      </c>
      <c r="AO2641">
        <v>5</v>
      </c>
      <c r="AP2641">
        <v>0</v>
      </c>
      <c r="AQ2641">
        <v>0</v>
      </c>
      <c r="AR2641">
        <v>0</v>
      </c>
      <c r="AS2641">
        <v>0</v>
      </c>
      <c r="AT2641">
        <v>0</v>
      </c>
      <c r="AU2641">
        <v>0</v>
      </c>
      <c r="AV2641">
        <v>0</v>
      </c>
      <c r="AW2641">
        <v>0</v>
      </c>
      <c r="AX2641">
        <v>0</v>
      </c>
      <c r="AY2641">
        <v>0</v>
      </c>
      <c r="AZ2641">
        <v>0</v>
      </c>
      <c r="BA2641">
        <v>0</v>
      </c>
      <c r="BB2641">
        <v>0</v>
      </c>
      <c r="BC2641">
        <v>0</v>
      </c>
      <c r="BD2641">
        <v>0</v>
      </c>
      <c r="BE2641">
        <v>0</v>
      </c>
      <c r="BF2641">
        <v>0</v>
      </c>
      <c r="BG2641" s="20">
        <v>6</v>
      </c>
      <c r="BH2641" s="20">
        <v>0</v>
      </c>
      <c r="BI2641" s="20">
        <v>174</v>
      </c>
      <c r="BJ2641" s="20">
        <v>2</v>
      </c>
      <c r="BK2641" s="20">
        <v>560</v>
      </c>
      <c r="BL2641" s="20">
        <v>1797</v>
      </c>
      <c r="BM2641" s="20">
        <v>1360</v>
      </c>
      <c r="BN2641" s="20">
        <v>173</v>
      </c>
      <c r="BO2641" s="20">
        <v>61</v>
      </c>
      <c r="BP2641" s="20">
        <v>10716</v>
      </c>
      <c r="BQ2641" s="20">
        <v>2034</v>
      </c>
      <c r="BR2641" s="20">
        <v>0</v>
      </c>
      <c r="BS2641" s="20">
        <v>70</v>
      </c>
      <c r="BT2641" s="20">
        <v>722</v>
      </c>
      <c r="BU2641" s="20">
        <v>4268</v>
      </c>
      <c r="BV2641" s="20">
        <v>5187</v>
      </c>
    </row>
    <row r="2642" spans="1:74" x14ac:dyDescent="0.25">
      <c r="A2642" s="20" t="s">
        <v>405</v>
      </c>
      <c r="B2642" s="20" t="s">
        <v>463</v>
      </c>
      <c r="C2642" s="20" t="s">
        <v>473</v>
      </c>
      <c r="D2642" s="1">
        <v>44564</v>
      </c>
      <c r="E2642">
        <v>221</v>
      </c>
      <c r="F2642">
        <v>6</v>
      </c>
      <c r="G2642">
        <v>6</v>
      </c>
      <c r="H2642">
        <v>0</v>
      </c>
      <c r="I2642">
        <v>0</v>
      </c>
      <c r="J2642">
        <v>120</v>
      </c>
      <c r="K2642">
        <v>8</v>
      </c>
      <c r="L2642">
        <v>31</v>
      </c>
      <c r="M2642">
        <v>3</v>
      </c>
      <c r="N2642">
        <v>2</v>
      </c>
      <c r="O2642">
        <v>0</v>
      </c>
      <c r="P2642">
        <v>0</v>
      </c>
      <c r="Q2642">
        <v>0</v>
      </c>
      <c r="R2642">
        <v>668</v>
      </c>
      <c r="S2642">
        <v>483</v>
      </c>
      <c r="T2642">
        <v>80</v>
      </c>
      <c r="U2642">
        <v>10</v>
      </c>
      <c r="V2642">
        <v>3</v>
      </c>
      <c r="W2642">
        <v>2509</v>
      </c>
      <c r="X2642">
        <v>1109</v>
      </c>
      <c r="Y2642">
        <v>45</v>
      </c>
      <c r="Z2642">
        <v>450</v>
      </c>
      <c r="AA2642">
        <v>103</v>
      </c>
      <c r="AB2642">
        <v>2090</v>
      </c>
      <c r="AC2642">
        <v>841</v>
      </c>
      <c r="AD2642">
        <v>15</v>
      </c>
      <c r="AE2642">
        <v>516</v>
      </c>
      <c r="AF2642">
        <v>125</v>
      </c>
      <c r="AG2642">
        <v>283</v>
      </c>
      <c r="AH2642">
        <v>88</v>
      </c>
      <c r="AI2642">
        <v>3</v>
      </c>
      <c r="AJ2642">
        <v>27</v>
      </c>
      <c r="AK2642">
        <v>56</v>
      </c>
      <c r="AL2642">
        <v>77</v>
      </c>
      <c r="AM2642">
        <v>46</v>
      </c>
      <c r="AN2642">
        <v>8</v>
      </c>
      <c r="AO2642">
        <v>5</v>
      </c>
      <c r="AP2642">
        <v>0</v>
      </c>
      <c r="AQ2642">
        <v>0</v>
      </c>
      <c r="AR2642">
        <v>0</v>
      </c>
      <c r="AS2642">
        <v>0</v>
      </c>
      <c r="AT2642">
        <v>0</v>
      </c>
      <c r="AU2642">
        <v>0</v>
      </c>
      <c r="AV2642">
        <v>0</v>
      </c>
      <c r="AW2642">
        <v>0</v>
      </c>
      <c r="AX2642">
        <v>0</v>
      </c>
      <c r="AY2642">
        <v>0</v>
      </c>
      <c r="AZ2642">
        <v>0</v>
      </c>
      <c r="BA2642">
        <v>0</v>
      </c>
      <c r="BB2642">
        <v>0</v>
      </c>
      <c r="BC2642">
        <v>0</v>
      </c>
      <c r="BD2642">
        <v>0</v>
      </c>
      <c r="BE2642">
        <v>0</v>
      </c>
      <c r="BF2642">
        <v>0</v>
      </c>
      <c r="BG2642" s="20">
        <v>6</v>
      </c>
      <c r="BH2642" s="20">
        <v>0</v>
      </c>
      <c r="BI2642" s="20">
        <v>174</v>
      </c>
      <c r="BJ2642" s="20">
        <v>2</v>
      </c>
      <c r="BK2642" s="20">
        <v>563</v>
      </c>
      <c r="BL2642" s="20">
        <v>1796</v>
      </c>
      <c r="BM2642" s="20">
        <v>1374</v>
      </c>
      <c r="BN2642" s="20">
        <v>177</v>
      </c>
      <c r="BO2642" s="20">
        <v>62</v>
      </c>
      <c r="BP2642" s="20">
        <v>10720</v>
      </c>
      <c r="BQ2642" s="20">
        <v>2194</v>
      </c>
      <c r="BR2642" s="20">
        <v>0</v>
      </c>
      <c r="BS2642" s="20">
        <v>70</v>
      </c>
      <c r="BT2642" s="20">
        <v>720</v>
      </c>
      <c r="BU2642" s="20">
        <v>4252</v>
      </c>
      <c r="BV2642" s="20">
        <v>5209</v>
      </c>
    </row>
    <row r="2643" spans="1:74" x14ac:dyDescent="0.25">
      <c r="A2643" s="20" t="s">
        <v>405</v>
      </c>
      <c r="B2643" s="20" t="s">
        <v>463</v>
      </c>
      <c r="C2643" s="20" t="s">
        <v>473</v>
      </c>
      <c r="D2643" s="1">
        <v>44570</v>
      </c>
      <c r="E2643">
        <v>222</v>
      </c>
      <c r="F2643">
        <v>6</v>
      </c>
      <c r="G2643">
        <v>6</v>
      </c>
      <c r="H2643">
        <v>0</v>
      </c>
      <c r="I2643">
        <v>0</v>
      </c>
      <c r="J2643">
        <v>125</v>
      </c>
      <c r="K2643">
        <v>8</v>
      </c>
      <c r="L2643">
        <v>30</v>
      </c>
      <c r="M2643">
        <v>4</v>
      </c>
      <c r="N2643">
        <v>2</v>
      </c>
      <c r="O2643">
        <v>1</v>
      </c>
      <c r="P2643">
        <v>0</v>
      </c>
      <c r="Q2643">
        <v>0</v>
      </c>
      <c r="R2643">
        <v>669</v>
      </c>
      <c r="S2643">
        <v>489</v>
      </c>
      <c r="T2643">
        <v>79</v>
      </c>
      <c r="U2643">
        <v>11</v>
      </c>
      <c r="V2643">
        <v>3</v>
      </c>
      <c r="W2643">
        <v>2508</v>
      </c>
      <c r="X2643">
        <v>1146</v>
      </c>
      <c r="Y2643">
        <v>45</v>
      </c>
      <c r="Z2643">
        <v>448</v>
      </c>
      <c r="AA2643">
        <v>102</v>
      </c>
      <c r="AB2643">
        <v>2091</v>
      </c>
      <c r="AC2643">
        <v>872</v>
      </c>
      <c r="AD2643">
        <v>15</v>
      </c>
      <c r="AE2643">
        <v>514</v>
      </c>
      <c r="AF2643">
        <v>123</v>
      </c>
      <c r="AG2643">
        <v>288</v>
      </c>
      <c r="AH2643">
        <v>92</v>
      </c>
      <c r="AI2643">
        <v>3</v>
      </c>
      <c r="AJ2643">
        <v>26</v>
      </c>
      <c r="AK2643">
        <v>57</v>
      </c>
      <c r="AL2643">
        <v>77</v>
      </c>
      <c r="AM2643">
        <v>48</v>
      </c>
      <c r="AN2643">
        <v>8</v>
      </c>
      <c r="AO2643">
        <v>5</v>
      </c>
      <c r="AP2643">
        <v>0</v>
      </c>
      <c r="AQ2643">
        <v>0</v>
      </c>
      <c r="AR2643">
        <v>0</v>
      </c>
      <c r="AS2643">
        <v>0</v>
      </c>
      <c r="AT2643">
        <v>0</v>
      </c>
      <c r="AU2643">
        <v>0</v>
      </c>
      <c r="AV2643">
        <v>0</v>
      </c>
      <c r="AW2643">
        <v>0</v>
      </c>
      <c r="AX2643">
        <v>0</v>
      </c>
      <c r="AY2643">
        <v>0</v>
      </c>
      <c r="AZ2643">
        <v>0</v>
      </c>
      <c r="BA2643">
        <v>0</v>
      </c>
      <c r="BB2643">
        <v>0</v>
      </c>
      <c r="BC2643">
        <v>0</v>
      </c>
      <c r="BD2643">
        <v>0</v>
      </c>
      <c r="BE2643">
        <v>0</v>
      </c>
      <c r="BF2643">
        <v>0</v>
      </c>
      <c r="BG2643" s="20">
        <v>6</v>
      </c>
      <c r="BH2643" s="20">
        <v>0</v>
      </c>
      <c r="BI2643" s="20">
        <v>176</v>
      </c>
      <c r="BJ2643" s="20">
        <v>2</v>
      </c>
      <c r="BK2643" s="20">
        <v>563</v>
      </c>
      <c r="BL2643" s="20">
        <v>1802</v>
      </c>
      <c r="BM2643" s="20">
        <v>1376</v>
      </c>
      <c r="BN2643" s="20">
        <v>180</v>
      </c>
      <c r="BO2643" s="20">
        <v>62</v>
      </c>
      <c r="BP2643" s="20">
        <v>10718</v>
      </c>
      <c r="BQ2643" s="20">
        <v>2337</v>
      </c>
      <c r="BR2643" s="20">
        <v>0</v>
      </c>
      <c r="BS2643" s="20">
        <v>70</v>
      </c>
      <c r="BT2643" s="20">
        <v>719</v>
      </c>
      <c r="BU2643" s="20">
        <v>4221</v>
      </c>
      <c r="BV2643" s="20">
        <v>5229</v>
      </c>
    </row>
    <row r="2644" spans="1:74" x14ac:dyDescent="0.25">
      <c r="A2644" s="20" t="s">
        <v>405</v>
      </c>
      <c r="B2644" s="20" t="s">
        <v>463</v>
      </c>
      <c r="C2644" s="20" t="s">
        <v>473</v>
      </c>
      <c r="D2644" s="1">
        <v>44577</v>
      </c>
      <c r="E2644">
        <v>222</v>
      </c>
      <c r="F2644">
        <v>6</v>
      </c>
      <c r="G2644">
        <v>6</v>
      </c>
      <c r="H2644">
        <v>0</v>
      </c>
      <c r="I2644">
        <v>0</v>
      </c>
      <c r="J2644">
        <v>128</v>
      </c>
      <c r="K2644">
        <v>8</v>
      </c>
      <c r="L2644">
        <v>30</v>
      </c>
      <c r="M2644">
        <v>4</v>
      </c>
      <c r="N2644">
        <v>2</v>
      </c>
      <c r="O2644">
        <v>2</v>
      </c>
      <c r="P2644">
        <v>0</v>
      </c>
      <c r="Q2644">
        <v>0</v>
      </c>
      <c r="R2644">
        <v>671</v>
      </c>
      <c r="S2644">
        <v>496</v>
      </c>
      <c r="T2644">
        <v>79</v>
      </c>
      <c r="U2644">
        <v>11</v>
      </c>
      <c r="V2644">
        <v>4</v>
      </c>
      <c r="W2644">
        <v>2514</v>
      </c>
      <c r="X2644">
        <v>1175</v>
      </c>
      <c r="Y2644">
        <v>47</v>
      </c>
      <c r="Z2644">
        <v>445</v>
      </c>
      <c r="AA2644">
        <v>103</v>
      </c>
      <c r="AB2644">
        <v>2091</v>
      </c>
      <c r="AC2644">
        <v>897</v>
      </c>
      <c r="AD2644">
        <v>16</v>
      </c>
      <c r="AE2644">
        <v>507</v>
      </c>
      <c r="AF2644">
        <v>127</v>
      </c>
      <c r="AG2644">
        <v>287</v>
      </c>
      <c r="AH2644">
        <v>94</v>
      </c>
      <c r="AI2644">
        <v>3</v>
      </c>
      <c r="AJ2644">
        <v>26</v>
      </c>
      <c r="AK2644">
        <v>57</v>
      </c>
      <c r="AL2644">
        <v>76</v>
      </c>
      <c r="AM2644">
        <v>51</v>
      </c>
      <c r="AN2644">
        <v>8</v>
      </c>
      <c r="AO2644">
        <v>5</v>
      </c>
      <c r="AP2644">
        <v>0</v>
      </c>
      <c r="AQ2644">
        <v>0</v>
      </c>
      <c r="AR2644">
        <v>0</v>
      </c>
      <c r="AS2644">
        <v>0</v>
      </c>
      <c r="AT2644">
        <v>0</v>
      </c>
      <c r="AU2644">
        <v>0</v>
      </c>
      <c r="AV2644">
        <v>0</v>
      </c>
      <c r="AW2644">
        <v>0</v>
      </c>
      <c r="AX2644">
        <v>0</v>
      </c>
      <c r="AY2644">
        <v>0</v>
      </c>
      <c r="AZ2644">
        <v>0</v>
      </c>
      <c r="BA2644">
        <v>0</v>
      </c>
      <c r="BB2644">
        <v>0</v>
      </c>
      <c r="BC2644">
        <v>0</v>
      </c>
      <c r="BD2644">
        <v>0</v>
      </c>
      <c r="BE2644">
        <v>0</v>
      </c>
      <c r="BF2644">
        <v>0</v>
      </c>
      <c r="BG2644" s="20">
        <v>6</v>
      </c>
      <c r="BH2644" s="20">
        <v>0</v>
      </c>
      <c r="BI2644" s="20">
        <v>176</v>
      </c>
      <c r="BJ2644" s="20">
        <v>2</v>
      </c>
      <c r="BK2644" s="20">
        <v>565</v>
      </c>
      <c r="BL2644" s="20">
        <v>1811</v>
      </c>
      <c r="BM2644" s="20">
        <v>1377</v>
      </c>
      <c r="BN2644" s="20">
        <v>182</v>
      </c>
      <c r="BO2644" s="20">
        <v>61</v>
      </c>
      <c r="BP2644" s="20">
        <v>10725</v>
      </c>
      <c r="BQ2644" s="20">
        <v>2491</v>
      </c>
      <c r="BR2644" s="20">
        <v>0</v>
      </c>
      <c r="BS2644" s="20">
        <v>72</v>
      </c>
      <c r="BT2644" s="20">
        <v>713</v>
      </c>
      <c r="BU2644" s="20">
        <v>4220</v>
      </c>
      <c r="BV2644" s="20">
        <v>5244</v>
      </c>
    </row>
    <row r="2645" spans="1:74" x14ac:dyDescent="0.25">
      <c r="A2645" s="20" t="s">
        <v>405</v>
      </c>
      <c r="B2645" s="20" t="s">
        <v>463</v>
      </c>
      <c r="C2645" s="20" t="s">
        <v>473</v>
      </c>
      <c r="D2645" s="1">
        <v>44584</v>
      </c>
      <c r="E2645">
        <v>222</v>
      </c>
      <c r="F2645">
        <v>6</v>
      </c>
      <c r="G2645">
        <v>6</v>
      </c>
      <c r="H2645">
        <v>0</v>
      </c>
      <c r="I2645">
        <v>0</v>
      </c>
      <c r="J2645">
        <v>129</v>
      </c>
      <c r="K2645">
        <v>8</v>
      </c>
      <c r="L2645">
        <v>30</v>
      </c>
      <c r="M2645">
        <v>4</v>
      </c>
      <c r="N2645">
        <v>2</v>
      </c>
      <c r="O2645">
        <v>2</v>
      </c>
      <c r="P2645">
        <v>0</v>
      </c>
      <c r="Q2645">
        <v>0</v>
      </c>
      <c r="R2645">
        <v>671</v>
      </c>
      <c r="S2645">
        <v>499</v>
      </c>
      <c r="T2645">
        <v>79</v>
      </c>
      <c r="U2645">
        <v>10</v>
      </c>
      <c r="V2645">
        <v>5</v>
      </c>
      <c r="W2645">
        <v>2516</v>
      </c>
      <c r="X2645">
        <v>1195</v>
      </c>
      <c r="Y2645">
        <v>47</v>
      </c>
      <c r="Z2645">
        <v>447</v>
      </c>
      <c r="AA2645">
        <v>103</v>
      </c>
      <c r="AB2645">
        <v>2093</v>
      </c>
      <c r="AC2645">
        <v>909</v>
      </c>
      <c r="AD2645">
        <v>17</v>
      </c>
      <c r="AE2645">
        <v>507</v>
      </c>
      <c r="AF2645">
        <v>125</v>
      </c>
      <c r="AG2645">
        <v>289</v>
      </c>
      <c r="AH2645">
        <v>97</v>
      </c>
      <c r="AI2645">
        <v>3</v>
      </c>
      <c r="AJ2645">
        <v>26</v>
      </c>
      <c r="AK2645">
        <v>55</v>
      </c>
      <c r="AL2645">
        <v>76</v>
      </c>
      <c r="AM2645">
        <v>50</v>
      </c>
      <c r="AN2645">
        <v>8</v>
      </c>
      <c r="AO2645">
        <v>5</v>
      </c>
      <c r="AP2645">
        <v>0</v>
      </c>
      <c r="AQ2645">
        <v>0</v>
      </c>
      <c r="AR2645">
        <v>0</v>
      </c>
      <c r="AS2645">
        <v>0</v>
      </c>
      <c r="AT2645">
        <v>0</v>
      </c>
      <c r="AU2645">
        <v>0</v>
      </c>
      <c r="AV2645">
        <v>0</v>
      </c>
      <c r="AW2645">
        <v>0</v>
      </c>
      <c r="AX2645">
        <v>0</v>
      </c>
      <c r="AY2645">
        <v>0</v>
      </c>
      <c r="AZ2645">
        <v>0</v>
      </c>
      <c r="BA2645">
        <v>0</v>
      </c>
      <c r="BB2645">
        <v>0</v>
      </c>
      <c r="BC2645">
        <v>0</v>
      </c>
      <c r="BD2645">
        <v>0</v>
      </c>
      <c r="BE2645">
        <v>0</v>
      </c>
      <c r="BF2645">
        <v>0</v>
      </c>
      <c r="BG2645" s="20">
        <v>6</v>
      </c>
      <c r="BH2645" s="20">
        <v>0</v>
      </c>
      <c r="BI2645" s="20">
        <v>176</v>
      </c>
      <c r="BJ2645" s="20">
        <v>2</v>
      </c>
      <c r="BK2645" s="20">
        <v>566</v>
      </c>
      <c r="BL2645" s="20">
        <v>1812</v>
      </c>
      <c r="BM2645" s="20">
        <v>1381</v>
      </c>
      <c r="BN2645" s="20">
        <v>183</v>
      </c>
      <c r="BO2645" s="20">
        <v>61</v>
      </c>
      <c r="BP2645" s="20">
        <v>10724</v>
      </c>
      <c r="BQ2645" s="20">
        <v>2552</v>
      </c>
      <c r="BR2645" s="20">
        <v>0</v>
      </c>
      <c r="BS2645" s="20">
        <v>73</v>
      </c>
      <c r="BT2645" s="20">
        <v>708</v>
      </c>
      <c r="BU2645" s="20">
        <v>4209</v>
      </c>
      <c r="BV2645" s="20">
        <v>5252</v>
      </c>
    </row>
    <row r="2646" spans="1:74" x14ac:dyDescent="0.25">
      <c r="A2646" s="20" t="s">
        <v>405</v>
      </c>
      <c r="B2646" s="20" t="s">
        <v>463</v>
      </c>
      <c r="C2646" s="20" t="s">
        <v>473</v>
      </c>
      <c r="D2646" s="1">
        <v>44591</v>
      </c>
      <c r="E2646">
        <v>224</v>
      </c>
      <c r="F2646">
        <v>6</v>
      </c>
      <c r="G2646">
        <v>6</v>
      </c>
      <c r="H2646">
        <v>0</v>
      </c>
      <c r="I2646">
        <v>0</v>
      </c>
      <c r="J2646">
        <v>133</v>
      </c>
      <c r="K2646">
        <v>8</v>
      </c>
      <c r="L2646">
        <v>29</v>
      </c>
      <c r="M2646">
        <v>4</v>
      </c>
      <c r="N2646">
        <v>2</v>
      </c>
      <c r="O2646">
        <v>2</v>
      </c>
      <c r="P2646">
        <v>0</v>
      </c>
      <c r="Q2646">
        <v>0</v>
      </c>
      <c r="R2646">
        <v>669</v>
      </c>
      <c r="S2646">
        <v>502</v>
      </c>
      <c r="T2646">
        <v>79</v>
      </c>
      <c r="U2646">
        <v>9</v>
      </c>
      <c r="V2646">
        <v>5</v>
      </c>
      <c r="W2646">
        <v>2523</v>
      </c>
      <c r="X2646">
        <v>1218</v>
      </c>
      <c r="Y2646">
        <v>47</v>
      </c>
      <c r="Z2646">
        <v>443</v>
      </c>
      <c r="AA2646">
        <v>102</v>
      </c>
      <c r="AB2646">
        <v>2096</v>
      </c>
      <c r="AC2646">
        <v>922</v>
      </c>
      <c r="AD2646">
        <v>17</v>
      </c>
      <c r="AE2646">
        <v>505</v>
      </c>
      <c r="AF2646">
        <v>127</v>
      </c>
      <c r="AG2646">
        <v>289</v>
      </c>
      <c r="AH2646">
        <v>99</v>
      </c>
      <c r="AI2646">
        <v>2</v>
      </c>
      <c r="AJ2646">
        <v>26</v>
      </c>
      <c r="AK2646">
        <v>54</v>
      </c>
      <c r="AL2646">
        <v>77</v>
      </c>
      <c r="AM2646">
        <v>51</v>
      </c>
      <c r="AN2646">
        <v>8</v>
      </c>
      <c r="AO2646">
        <v>5</v>
      </c>
      <c r="AP2646">
        <v>0</v>
      </c>
      <c r="AQ2646">
        <v>0</v>
      </c>
      <c r="AR2646">
        <v>0</v>
      </c>
      <c r="AS2646">
        <v>0</v>
      </c>
      <c r="AT2646">
        <v>0</v>
      </c>
      <c r="AU2646">
        <v>0</v>
      </c>
      <c r="AV2646">
        <v>0</v>
      </c>
      <c r="AW2646">
        <v>0</v>
      </c>
      <c r="AX2646">
        <v>0</v>
      </c>
      <c r="AY2646">
        <v>0</v>
      </c>
      <c r="AZ2646">
        <v>0</v>
      </c>
      <c r="BA2646">
        <v>0</v>
      </c>
      <c r="BB2646">
        <v>0</v>
      </c>
      <c r="BC2646">
        <v>0</v>
      </c>
      <c r="BD2646">
        <v>0</v>
      </c>
      <c r="BE2646">
        <v>0</v>
      </c>
      <c r="BF2646">
        <v>0</v>
      </c>
      <c r="BG2646" s="20">
        <v>6</v>
      </c>
      <c r="BH2646" s="20">
        <v>0</v>
      </c>
      <c r="BI2646" s="20">
        <v>178</v>
      </c>
      <c r="BJ2646" s="20">
        <v>2</v>
      </c>
      <c r="BK2646" s="20">
        <v>565</v>
      </c>
      <c r="BL2646" s="20">
        <v>1818</v>
      </c>
      <c r="BM2646" s="20">
        <v>1383</v>
      </c>
      <c r="BN2646" s="20">
        <v>185</v>
      </c>
      <c r="BO2646" s="20">
        <v>63</v>
      </c>
      <c r="BP2646" s="20">
        <v>10722</v>
      </c>
      <c r="BQ2646" s="20">
        <v>2634</v>
      </c>
      <c r="BR2646" s="20">
        <v>0</v>
      </c>
      <c r="BS2646" s="20">
        <v>72</v>
      </c>
      <c r="BT2646" s="20">
        <v>702</v>
      </c>
      <c r="BU2646" s="20">
        <v>4202</v>
      </c>
      <c r="BV2646" s="20">
        <v>5278</v>
      </c>
    </row>
    <row r="2647" spans="1:74" x14ac:dyDescent="0.25">
      <c r="A2647" s="20" t="s">
        <v>405</v>
      </c>
      <c r="B2647" s="20" t="s">
        <v>463</v>
      </c>
      <c r="C2647" s="20" t="s">
        <v>473</v>
      </c>
      <c r="D2647" s="1">
        <v>44599</v>
      </c>
      <c r="E2647">
        <v>222</v>
      </c>
      <c r="F2647">
        <v>7</v>
      </c>
      <c r="G2647">
        <v>7</v>
      </c>
      <c r="H2647">
        <v>0</v>
      </c>
      <c r="I2647">
        <v>0</v>
      </c>
      <c r="J2647">
        <v>133</v>
      </c>
      <c r="K2647">
        <v>8</v>
      </c>
      <c r="L2647">
        <v>29</v>
      </c>
      <c r="M2647">
        <v>4</v>
      </c>
      <c r="N2647">
        <v>2</v>
      </c>
      <c r="O2647">
        <v>2</v>
      </c>
      <c r="P2647">
        <v>0</v>
      </c>
      <c r="Q2647">
        <v>0</v>
      </c>
      <c r="R2647">
        <v>668</v>
      </c>
      <c r="S2647">
        <v>504</v>
      </c>
      <c r="T2647">
        <v>79</v>
      </c>
      <c r="U2647">
        <v>9</v>
      </c>
      <c r="V2647">
        <v>5</v>
      </c>
      <c r="W2647">
        <v>2521</v>
      </c>
      <c r="X2647">
        <v>1225</v>
      </c>
      <c r="Y2647">
        <v>46</v>
      </c>
      <c r="Z2647">
        <v>440</v>
      </c>
      <c r="AA2647">
        <v>101</v>
      </c>
      <c r="AB2647">
        <v>2108</v>
      </c>
      <c r="AC2647">
        <v>932</v>
      </c>
      <c r="AD2647">
        <v>17</v>
      </c>
      <c r="AE2647">
        <v>505</v>
      </c>
      <c r="AF2647">
        <v>129</v>
      </c>
      <c r="AG2647">
        <v>288</v>
      </c>
      <c r="AH2647">
        <v>99</v>
      </c>
      <c r="AI2647">
        <v>2</v>
      </c>
      <c r="AJ2647">
        <v>26</v>
      </c>
      <c r="AK2647">
        <v>53</v>
      </c>
      <c r="AL2647">
        <v>77</v>
      </c>
      <c r="AM2647">
        <v>51</v>
      </c>
      <c r="AN2647">
        <v>8</v>
      </c>
      <c r="AO2647">
        <v>5</v>
      </c>
      <c r="AP2647">
        <v>0</v>
      </c>
      <c r="AQ2647">
        <v>0</v>
      </c>
      <c r="AR2647">
        <v>0</v>
      </c>
      <c r="AS2647">
        <v>0</v>
      </c>
      <c r="AT2647">
        <v>0</v>
      </c>
      <c r="AU2647">
        <v>0</v>
      </c>
      <c r="AV2647">
        <v>0</v>
      </c>
      <c r="AW2647">
        <v>0</v>
      </c>
      <c r="AX2647">
        <v>0</v>
      </c>
      <c r="AY2647">
        <v>0</v>
      </c>
      <c r="AZ2647">
        <v>0</v>
      </c>
      <c r="BA2647">
        <v>0</v>
      </c>
      <c r="BB2647">
        <v>0</v>
      </c>
      <c r="BC2647">
        <v>0</v>
      </c>
      <c r="BD2647">
        <v>0</v>
      </c>
      <c r="BE2647">
        <v>0</v>
      </c>
      <c r="BF2647">
        <v>0</v>
      </c>
      <c r="BG2647" s="20">
        <v>7</v>
      </c>
      <c r="BH2647" s="20">
        <v>0</v>
      </c>
      <c r="BI2647" s="20">
        <v>177</v>
      </c>
      <c r="BJ2647" s="20">
        <v>2</v>
      </c>
      <c r="BK2647" s="20">
        <v>564</v>
      </c>
      <c r="BL2647" s="20">
        <v>1824</v>
      </c>
      <c r="BM2647" s="20">
        <v>1395</v>
      </c>
      <c r="BN2647" s="20">
        <v>184</v>
      </c>
      <c r="BO2647" s="20">
        <v>63</v>
      </c>
      <c r="BP2647" s="20">
        <v>10730</v>
      </c>
      <c r="BQ2647" s="20">
        <v>2670</v>
      </c>
      <c r="BR2647" s="20">
        <v>0</v>
      </c>
      <c r="BS2647" s="20">
        <v>72</v>
      </c>
      <c r="BT2647" s="20">
        <v>706</v>
      </c>
      <c r="BU2647" s="20">
        <v>4185</v>
      </c>
      <c r="BV2647" s="20">
        <v>5303</v>
      </c>
    </row>
    <row r="2648" spans="1:74" x14ac:dyDescent="0.25">
      <c r="A2648" s="20" t="s">
        <v>405</v>
      </c>
      <c r="B2648" s="20" t="s">
        <v>463</v>
      </c>
      <c r="C2648" s="20" t="s">
        <v>473</v>
      </c>
      <c r="D2648" s="1">
        <v>44606</v>
      </c>
      <c r="E2648">
        <v>221</v>
      </c>
      <c r="F2648">
        <v>7</v>
      </c>
      <c r="G2648">
        <v>7</v>
      </c>
      <c r="H2648">
        <v>0</v>
      </c>
      <c r="I2648">
        <v>0</v>
      </c>
      <c r="J2648">
        <v>135</v>
      </c>
      <c r="K2648">
        <v>8</v>
      </c>
      <c r="L2648">
        <v>29</v>
      </c>
      <c r="M2648">
        <v>3</v>
      </c>
      <c r="N2648">
        <v>2</v>
      </c>
      <c r="O2648">
        <v>2</v>
      </c>
      <c r="P2648">
        <v>0</v>
      </c>
      <c r="Q2648">
        <v>0</v>
      </c>
      <c r="R2648">
        <v>667</v>
      </c>
      <c r="S2648">
        <v>504</v>
      </c>
      <c r="T2648">
        <v>79</v>
      </c>
      <c r="U2648">
        <v>9</v>
      </c>
      <c r="V2648">
        <v>4</v>
      </c>
      <c r="W2648">
        <v>2523</v>
      </c>
      <c r="X2648">
        <v>1229</v>
      </c>
      <c r="Y2648">
        <v>46</v>
      </c>
      <c r="Z2648">
        <v>439</v>
      </c>
      <c r="AA2648">
        <v>104</v>
      </c>
      <c r="AB2648">
        <v>2108</v>
      </c>
      <c r="AC2648">
        <v>939</v>
      </c>
      <c r="AD2648">
        <v>17</v>
      </c>
      <c r="AE2648">
        <v>502</v>
      </c>
      <c r="AF2648">
        <v>133</v>
      </c>
      <c r="AG2648">
        <v>288</v>
      </c>
      <c r="AH2648">
        <v>100</v>
      </c>
      <c r="AI2648">
        <v>2</v>
      </c>
      <c r="AJ2648">
        <v>26</v>
      </c>
      <c r="AK2648">
        <v>54</v>
      </c>
      <c r="AL2648">
        <v>77</v>
      </c>
      <c r="AM2648">
        <v>52</v>
      </c>
      <c r="AN2648">
        <v>8</v>
      </c>
      <c r="AO2648">
        <v>5</v>
      </c>
      <c r="AP2648">
        <v>0</v>
      </c>
      <c r="AQ2648">
        <v>0</v>
      </c>
      <c r="AR2648">
        <v>0</v>
      </c>
      <c r="AS2648">
        <v>0</v>
      </c>
      <c r="AT2648">
        <v>0</v>
      </c>
      <c r="AU2648">
        <v>0</v>
      </c>
      <c r="AV2648">
        <v>0</v>
      </c>
      <c r="AW2648">
        <v>0</v>
      </c>
      <c r="AX2648">
        <v>0</v>
      </c>
      <c r="AY2648">
        <v>0</v>
      </c>
      <c r="AZ2648">
        <v>0</v>
      </c>
      <c r="BA2648">
        <v>0</v>
      </c>
      <c r="BB2648">
        <v>0</v>
      </c>
      <c r="BC2648">
        <v>0</v>
      </c>
      <c r="BD2648">
        <v>0</v>
      </c>
      <c r="BE2648">
        <v>0</v>
      </c>
      <c r="BF2648">
        <v>0</v>
      </c>
      <c r="BG2648" s="20">
        <v>7</v>
      </c>
      <c r="BH2648" s="20">
        <v>0</v>
      </c>
      <c r="BI2648" s="20">
        <v>177</v>
      </c>
      <c r="BJ2648" s="20">
        <v>2</v>
      </c>
      <c r="BK2648" s="20">
        <v>564</v>
      </c>
      <c r="BL2648" s="20">
        <v>1830</v>
      </c>
      <c r="BM2648" s="20">
        <v>1395</v>
      </c>
      <c r="BN2648" s="20">
        <v>185</v>
      </c>
      <c r="BO2648" s="20">
        <v>63</v>
      </c>
      <c r="BP2648" s="20">
        <v>10731</v>
      </c>
      <c r="BQ2648" s="20">
        <v>2709</v>
      </c>
      <c r="BR2648" s="20">
        <v>0</v>
      </c>
      <c r="BS2648" s="20">
        <v>73</v>
      </c>
      <c r="BT2648" s="20">
        <v>708</v>
      </c>
      <c r="BU2648" s="20">
        <v>4178</v>
      </c>
      <c r="BV2648" s="20">
        <v>5313</v>
      </c>
    </row>
    <row r="2649" spans="1:74" x14ac:dyDescent="0.25">
      <c r="A2649" s="20" t="s">
        <v>405</v>
      </c>
      <c r="B2649" s="20" t="s">
        <v>463</v>
      </c>
      <c r="C2649" s="20" t="s">
        <v>473</v>
      </c>
      <c r="D2649" s="1">
        <v>44606</v>
      </c>
      <c r="W2649">
        <v>1</v>
      </c>
      <c r="AA2649">
        <v>1</v>
      </c>
      <c r="BG2649" s="20"/>
      <c r="BH2649" s="20"/>
      <c r="BI2649" s="20"/>
      <c r="BJ2649" s="20"/>
      <c r="BK2649" s="20"/>
      <c r="BL2649" s="20"/>
      <c r="BM2649" s="20"/>
      <c r="BN2649" s="20"/>
      <c r="BO2649" s="20"/>
      <c r="BP2649" s="20"/>
      <c r="BQ2649" s="20"/>
      <c r="BR2649" s="20"/>
      <c r="BS2649" s="20"/>
      <c r="BT2649" s="20"/>
      <c r="BU2649" s="20"/>
      <c r="BV2649" s="20"/>
    </row>
    <row r="2650" spans="1:74" x14ac:dyDescent="0.25">
      <c r="A2650" s="20" t="s">
        <v>405</v>
      </c>
      <c r="B2650" s="20" t="s">
        <v>631</v>
      </c>
      <c r="C2650" s="20" t="s">
        <v>650</v>
      </c>
      <c r="D2650" s="1">
        <v>44493</v>
      </c>
      <c r="E2650">
        <v>99</v>
      </c>
      <c r="F2650">
        <v>2</v>
      </c>
      <c r="G2650">
        <v>2</v>
      </c>
      <c r="H2650">
        <v>1</v>
      </c>
      <c r="I2650">
        <v>1</v>
      </c>
      <c r="J2650">
        <v>23</v>
      </c>
      <c r="K2650">
        <v>8</v>
      </c>
      <c r="L2650">
        <v>4</v>
      </c>
      <c r="M2650">
        <v>1</v>
      </c>
      <c r="N2650">
        <v>13</v>
      </c>
      <c r="O2650">
        <v>0</v>
      </c>
      <c r="P2650">
        <v>9</v>
      </c>
      <c r="Q2650">
        <v>0</v>
      </c>
      <c r="R2650">
        <v>463</v>
      </c>
      <c r="S2650">
        <v>0</v>
      </c>
      <c r="T2650">
        <v>173</v>
      </c>
      <c r="U2650">
        <v>6</v>
      </c>
      <c r="V2650">
        <v>1</v>
      </c>
      <c r="W2650">
        <v>1254</v>
      </c>
      <c r="X2650">
        <v>0</v>
      </c>
      <c r="Y2650">
        <v>62</v>
      </c>
      <c r="Z2650">
        <v>83</v>
      </c>
      <c r="AA2650">
        <v>31</v>
      </c>
      <c r="AB2650">
        <v>666</v>
      </c>
      <c r="AC2650">
        <v>20</v>
      </c>
      <c r="AD2650">
        <v>58</v>
      </c>
      <c r="AE2650">
        <v>67</v>
      </c>
      <c r="AF2650">
        <v>13</v>
      </c>
      <c r="AG2650">
        <v>200</v>
      </c>
      <c r="AH2650">
        <v>0</v>
      </c>
      <c r="AI2650">
        <v>4</v>
      </c>
      <c r="AJ2650">
        <v>26</v>
      </c>
      <c r="AK2650">
        <v>16</v>
      </c>
      <c r="AL2650">
        <v>41</v>
      </c>
      <c r="AM2650">
        <v>0</v>
      </c>
      <c r="AN2650">
        <v>3</v>
      </c>
      <c r="AO2650">
        <v>2</v>
      </c>
      <c r="AP2650">
        <v>0</v>
      </c>
      <c r="AQ2650">
        <v>0</v>
      </c>
      <c r="AR2650">
        <v>0</v>
      </c>
      <c r="AS2650">
        <v>0</v>
      </c>
      <c r="AT2650">
        <v>0</v>
      </c>
      <c r="AU2650">
        <v>0</v>
      </c>
      <c r="AV2650">
        <v>0</v>
      </c>
      <c r="AW2650">
        <v>0</v>
      </c>
      <c r="AX2650">
        <v>0</v>
      </c>
      <c r="AY2650">
        <v>0</v>
      </c>
      <c r="AZ2650">
        <v>1</v>
      </c>
      <c r="BA2650">
        <v>0</v>
      </c>
      <c r="BB2650">
        <v>35</v>
      </c>
      <c r="BC2650">
        <v>148</v>
      </c>
      <c r="BD2650">
        <v>0</v>
      </c>
      <c r="BE2650">
        <v>17</v>
      </c>
      <c r="BF2650">
        <v>5</v>
      </c>
      <c r="BG2650" s="20"/>
      <c r="BH2650" s="20"/>
      <c r="BI2650" s="20"/>
      <c r="BJ2650" s="20"/>
      <c r="BK2650" s="20"/>
      <c r="BL2650" s="20"/>
      <c r="BM2650" s="20"/>
      <c r="BN2650" s="20"/>
      <c r="BO2650" s="20"/>
      <c r="BP2650" s="20"/>
      <c r="BQ2650" s="20"/>
      <c r="BR2650" s="20"/>
      <c r="BS2650" s="20"/>
      <c r="BT2650" s="20"/>
      <c r="BU2650" s="20"/>
      <c r="BV2650" s="20"/>
    </row>
    <row r="2651" spans="1:74" x14ac:dyDescent="0.25">
      <c r="A2651" s="20" t="s">
        <v>405</v>
      </c>
      <c r="B2651" s="20" t="s">
        <v>631</v>
      </c>
      <c r="C2651" s="20" t="s">
        <v>650</v>
      </c>
      <c r="D2651" s="1">
        <v>44500</v>
      </c>
      <c r="E2651">
        <v>99</v>
      </c>
      <c r="F2651">
        <v>2</v>
      </c>
      <c r="G2651">
        <v>2</v>
      </c>
      <c r="H2651">
        <v>1</v>
      </c>
      <c r="I2651">
        <v>1</v>
      </c>
      <c r="J2651">
        <v>25</v>
      </c>
      <c r="K2651">
        <v>7</v>
      </c>
      <c r="L2651">
        <v>4</v>
      </c>
      <c r="M2651">
        <v>1</v>
      </c>
      <c r="N2651">
        <v>13</v>
      </c>
      <c r="O2651">
        <v>0</v>
      </c>
      <c r="P2651">
        <v>9</v>
      </c>
      <c r="Q2651">
        <v>0</v>
      </c>
      <c r="R2651">
        <v>465</v>
      </c>
      <c r="S2651">
        <v>0</v>
      </c>
      <c r="T2651">
        <v>195</v>
      </c>
      <c r="U2651">
        <v>7</v>
      </c>
      <c r="V2651">
        <v>2</v>
      </c>
      <c r="W2651">
        <v>1251</v>
      </c>
      <c r="X2651">
        <v>0</v>
      </c>
      <c r="Y2651">
        <v>86</v>
      </c>
      <c r="Z2651">
        <v>81</v>
      </c>
      <c r="AA2651">
        <v>24</v>
      </c>
      <c r="AB2651">
        <v>670</v>
      </c>
      <c r="AC2651">
        <v>26</v>
      </c>
      <c r="AD2651">
        <v>58</v>
      </c>
      <c r="AE2651">
        <v>66</v>
      </c>
      <c r="AF2651">
        <v>17</v>
      </c>
      <c r="AG2651">
        <v>204</v>
      </c>
      <c r="AH2651">
        <v>0</v>
      </c>
      <c r="AI2651">
        <v>5</v>
      </c>
      <c r="AJ2651">
        <v>27</v>
      </c>
      <c r="AK2651">
        <v>16</v>
      </c>
      <c r="AL2651">
        <v>41</v>
      </c>
      <c r="AM2651">
        <v>0</v>
      </c>
      <c r="AN2651">
        <v>4</v>
      </c>
      <c r="AO2651">
        <v>2</v>
      </c>
      <c r="AP2651">
        <v>0</v>
      </c>
      <c r="AQ2651">
        <v>0</v>
      </c>
      <c r="AR2651">
        <v>0</v>
      </c>
      <c r="AS2651">
        <v>0</v>
      </c>
      <c r="AT2651">
        <v>0</v>
      </c>
      <c r="AU2651">
        <v>0</v>
      </c>
      <c r="AV2651">
        <v>0</v>
      </c>
      <c r="AW2651">
        <v>0</v>
      </c>
      <c r="AX2651">
        <v>0</v>
      </c>
      <c r="AY2651">
        <v>0</v>
      </c>
      <c r="AZ2651">
        <v>1</v>
      </c>
      <c r="BA2651">
        <v>0</v>
      </c>
      <c r="BB2651">
        <v>35</v>
      </c>
      <c r="BC2651">
        <v>148</v>
      </c>
      <c r="BD2651">
        <v>0</v>
      </c>
      <c r="BE2651">
        <v>17</v>
      </c>
      <c r="BF2651">
        <v>5</v>
      </c>
      <c r="BG2651" s="20"/>
      <c r="BH2651" s="20"/>
      <c r="BI2651" s="20"/>
      <c r="BJ2651" s="20"/>
      <c r="BK2651" s="20"/>
      <c r="BL2651" s="20"/>
      <c r="BM2651" s="20"/>
      <c r="BN2651" s="20"/>
      <c r="BO2651" s="20"/>
      <c r="BP2651" s="20"/>
      <c r="BQ2651" s="20"/>
      <c r="BR2651" s="20"/>
      <c r="BS2651" s="20"/>
      <c r="BT2651" s="20"/>
      <c r="BU2651" s="20"/>
      <c r="BV2651" s="20"/>
    </row>
    <row r="2652" spans="1:74" x14ac:dyDescent="0.25">
      <c r="A2652" s="20" t="s">
        <v>405</v>
      </c>
      <c r="B2652" s="20" t="s">
        <v>631</v>
      </c>
      <c r="C2652" s="20" t="s">
        <v>650</v>
      </c>
      <c r="D2652" s="1">
        <v>44507</v>
      </c>
      <c r="E2652">
        <v>99</v>
      </c>
      <c r="F2652">
        <v>2</v>
      </c>
      <c r="G2652">
        <v>2</v>
      </c>
      <c r="H2652">
        <v>1</v>
      </c>
      <c r="I2652">
        <v>1</v>
      </c>
      <c r="J2652">
        <v>32</v>
      </c>
      <c r="K2652">
        <v>7</v>
      </c>
      <c r="L2652">
        <v>4</v>
      </c>
      <c r="M2652">
        <v>1</v>
      </c>
      <c r="N2652">
        <v>13</v>
      </c>
      <c r="O2652">
        <v>9</v>
      </c>
      <c r="P2652">
        <v>1</v>
      </c>
      <c r="Q2652">
        <v>0</v>
      </c>
      <c r="R2652">
        <v>465</v>
      </c>
      <c r="S2652">
        <v>222</v>
      </c>
      <c r="T2652">
        <v>35</v>
      </c>
      <c r="U2652">
        <v>6</v>
      </c>
      <c r="V2652">
        <v>2</v>
      </c>
      <c r="W2652">
        <v>1243</v>
      </c>
      <c r="X2652">
        <v>108</v>
      </c>
      <c r="Y2652">
        <v>146</v>
      </c>
      <c r="Z2652">
        <v>77</v>
      </c>
      <c r="AA2652">
        <v>20</v>
      </c>
      <c r="AB2652">
        <v>670</v>
      </c>
      <c r="AC2652">
        <v>30</v>
      </c>
      <c r="AD2652">
        <v>58</v>
      </c>
      <c r="AE2652">
        <v>66</v>
      </c>
      <c r="AF2652">
        <v>16</v>
      </c>
      <c r="AG2652">
        <v>206</v>
      </c>
      <c r="AH2652">
        <v>5</v>
      </c>
      <c r="AI2652">
        <v>17</v>
      </c>
      <c r="AJ2652">
        <v>28</v>
      </c>
      <c r="AK2652">
        <v>16</v>
      </c>
      <c r="AL2652">
        <v>41</v>
      </c>
      <c r="AM2652">
        <v>5</v>
      </c>
      <c r="AN2652">
        <v>5</v>
      </c>
      <c r="AO2652">
        <v>2</v>
      </c>
      <c r="AP2652">
        <v>0</v>
      </c>
      <c r="AQ2652">
        <v>0</v>
      </c>
      <c r="AR2652">
        <v>0</v>
      </c>
      <c r="AS2652">
        <v>0</v>
      </c>
      <c r="AT2652">
        <v>0</v>
      </c>
      <c r="AU2652">
        <v>0</v>
      </c>
      <c r="AV2652">
        <v>0</v>
      </c>
      <c r="AW2652">
        <v>0</v>
      </c>
      <c r="AX2652">
        <v>0</v>
      </c>
      <c r="AY2652">
        <v>0</v>
      </c>
      <c r="AZ2652">
        <v>0</v>
      </c>
      <c r="BA2652">
        <v>0</v>
      </c>
      <c r="BB2652">
        <v>0</v>
      </c>
      <c r="BC2652">
        <v>0</v>
      </c>
      <c r="BD2652">
        <v>0</v>
      </c>
      <c r="BE2652">
        <v>0</v>
      </c>
      <c r="BF2652">
        <v>0</v>
      </c>
      <c r="BG2652" s="20">
        <v>2</v>
      </c>
      <c r="BH2652" s="20">
        <v>1</v>
      </c>
      <c r="BI2652" s="20">
        <v>81</v>
      </c>
      <c r="BJ2652" s="20">
        <v>12</v>
      </c>
      <c r="BK2652" s="20">
        <v>413</v>
      </c>
      <c r="BL2652" s="20">
        <v>938</v>
      </c>
      <c r="BM2652" s="20">
        <v>497</v>
      </c>
      <c r="BN2652" s="20">
        <v>133</v>
      </c>
      <c r="BO2652" s="20">
        <v>31</v>
      </c>
      <c r="BP2652" s="20"/>
      <c r="BQ2652" s="20"/>
      <c r="BR2652" s="20"/>
      <c r="BS2652" s="20"/>
      <c r="BT2652" s="20"/>
      <c r="BU2652" s="20"/>
      <c r="BV2652" s="20"/>
    </row>
    <row r="2653" spans="1:74" x14ac:dyDescent="0.25">
      <c r="A2653" s="20" t="s">
        <v>405</v>
      </c>
      <c r="B2653" s="20" t="s">
        <v>631</v>
      </c>
      <c r="C2653" s="20" t="s">
        <v>650</v>
      </c>
      <c r="D2653" s="1">
        <v>44514</v>
      </c>
      <c r="E2653">
        <v>99</v>
      </c>
      <c r="F2653">
        <v>2</v>
      </c>
      <c r="G2653">
        <v>2</v>
      </c>
      <c r="H2653">
        <v>1</v>
      </c>
      <c r="I2653">
        <v>1</v>
      </c>
      <c r="J2653">
        <v>40</v>
      </c>
      <c r="K2653">
        <v>7</v>
      </c>
      <c r="L2653">
        <v>4</v>
      </c>
      <c r="M2653">
        <v>1</v>
      </c>
      <c r="N2653">
        <v>13</v>
      </c>
      <c r="O2653">
        <v>9</v>
      </c>
      <c r="P2653">
        <v>1</v>
      </c>
      <c r="Q2653">
        <v>0</v>
      </c>
      <c r="R2653">
        <v>466</v>
      </c>
      <c r="S2653">
        <v>252</v>
      </c>
      <c r="T2653">
        <v>35</v>
      </c>
      <c r="U2653">
        <v>6</v>
      </c>
      <c r="V2653">
        <v>2</v>
      </c>
      <c r="W2653">
        <v>1245</v>
      </c>
      <c r="X2653">
        <v>169</v>
      </c>
      <c r="Y2653">
        <v>143</v>
      </c>
      <c r="Z2653">
        <v>75</v>
      </c>
      <c r="AA2653">
        <v>22</v>
      </c>
      <c r="AB2653">
        <v>671</v>
      </c>
      <c r="AC2653">
        <v>65</v>
      </c>
      <c r="AD2653">
        <v>57</v>
      </c>
      <c r="AE2653">
        <v>66</v>
      </c>
      <c r="AF2653">
        <v>15</v>
      </c>
      <c r="AG2653">
        <v>206</v>
      </c>
      <c r="AH2653">
        <v>8</v>
      </c>
      <c r="AI2653">
        <v>17</v>
      </c>
      <c r="AJ2653">
        <v>30</v>
      </c>
      <c r="AK2653">
        <v>13</v>
      </c>
      <c r="AL2653">
        <v>41</v>
      </c>
      <c r="AM2653">
        <v>8</v>
      </c>
      <c r="AN2653">
        <v>5</v>
      </c>
      <c r="AO2653">
        <v>2</v>
      </c>
      <c r="AP2653">
        <v>0</v>
      </c>
      <c r="AQ2653">
        <v>0</v>
      </c>
      <c r="AR2653">
        <v>0</v>
      </c>
      <c r="AS2653">
        <v>0</v>
      </c>
      <c r="AT2653">
        <v>0</v>
      </c>
      <c r="AU2653">
        <v>0</v>
      </c>
      <c r="AV2653">
        <v>0</v>
      </c>
      <c r="AW2653">
        <v>0</v>
      </c>
      <c r="AX2653">
        <v>0</v>
      </c>
      <c r="AY2653">
        <v>0</v>
      </c>
      <c r="AZ2653">
        <v>0</v>
      </c>
      <c r="BA2653">
        <v>0</v>
      </c>
      <c r="BB2653">
        <v>0</v>
      </c>
      <c r="BC2653">
        <v>0</v>
      </c>
      <c r="BD2653">
        <v>0</v>
      </c>
      <c r="BE2653">
        <v>0</v>
      </c>
      <c r="BF2653">
        <v>0</v>
      </c>
      <c r="BG2653" s="20">
        <v>2</v>
      </c>
      <c r="BH2653" s="20">
        <v>1</v>
      </c>
      <c r="BI2653" s="20">
        <v>81</v>
      </c>
      <c r="BJ2653" s="20">
        <v>12</v>
      </c>
      <c r="BK2653" s="20">
        <v>414</v>
      </c>
      <c r="BL2653" s="20">
        <v>941</v>
      </c>
      <c r="BM2653" s="20">
        <v>501</v>
      </c>
      <c r="BN2653" s="20">
        <v>134</v>
      </c>
      <c r="BO2653" s="20">
        <v>31</v>
      </c>
      <c r="BP2653" s="20"/>
      <c r="BQ2653" s="20"/>
      <c r="BR2653" s="20"/>
      <c r="BS2653" s="20"/>
      <c r="BT2653" s="20"/>
      <c r="BU2653" s="20"/>
      <c r="BV2653" s="20"/>
    </row>
    <row r="2654" spans="1:74" x14ac:dyDescent="0.25">
      <c r="A2654" s="20" t="s">
        <v>405</v>
      </c>
      <c r="B2654" s="20" t="s">
        <v>631</v>
      </c>
      <c r="C2654" s="20" t="s">
        <v>650</v>
      </c>
      <c r="D2654" s="1">
        <v>44521</v>
      </c>
      <c r="E2654">
        <v>99</v>
      </c>
      <c r="F2654">
        <v>2</v>
      </c>
      <c r="G2654">
        <v>2</v>
      </c>
      <c r="H2654">
        <v>1</v>
      </c>
      <c r="I2654">
        <v>1</v>
      </c>
      <c r="J2654">
        <v>42</v>
      </c>
      <c r="K2654">
        <v>7</v>
      </c>
      <c r="L2654">
        <v>4</v>
      </c>
      <c r="M2654">
        <v>1</v>
      </c>
      <c r="N2654">
        <v>13</v>
      </c>
      <c r="O2654">
        <v>9</v>
      </c>
      <c r="P2654">
        <v>1</v>
      </c>
      <c r="Q2654">
        <v>0</v>
      </c>
      <c r="R2654">
        <v>468</v>
      </c>
      <c r="S2654">
        <v>272</v>
      </c>
      <c r="T2654">
        <v>35</v>
      </c>
      <c r="U2654">
        <v>7</v>
      </c>
      <c r="V2654">
        <v>1</v>
      </c>
      <c r="W2654">
        <v>1247</v>
      </c>
      <c r="X2654">
        <v>246</v>
      </c>
      <c r="Y2654">
        <v>142</v>
      </c>
      <c r="Z2654">
        <v>75</v>
      </c>
      <c r="AA2654">
        <v>22</v>
      </c>
      <c r="AB2654">
        <v>670</v>
      </c>
      <c r="AC2654">
        <v>89</v>
      </c>
      <c r="AD2654">
        <v>57</v>
      </c>
      <c r="AE2654">
        <v>67</v>
      </c>
      <c r="AF2654">
        <v>14</v>
      </c>
      <c r="AG2654">
        <v>206</v>
      </c>
      <c r="AH2654">
        <v>14</v>
      </c>
      <c r="AI2654">
        <v>17</v>
      </c>
      <c r="AJ2654">
        <v>30</v>
      </c>
      <c r="AK2654">
        <v>13</v>
      </c>
      <c r="AL2654">
        <v>41</v>
      </c>
      <c r="AM2654">
        <v>9</v>
      </c>
      <c r="AN2654">
        <v>5</v>
      </c>
      <c r="AO2654">
        <v>2</v>
      </c>
      <c r="AP2654">
        <v>0</v>
      </c>
      <c r="AQ2654">
        <v>0</v>
      </c>
      <c r="AR2654">
        <v>0</v>
      </c>
      <c r="AS2654">
        <v>0</v>
      </c>
      <c r="AT2654">
        <v>0</v>
      </c>
      <c r="AU2654">
        <v>0</v>
      </c>
      <c r="AV2654">
        <v>0</v>
      </c>
      <c r="AW2654">
        <v>0</v>
      </c>
      <c r="AX2654">
        <v>0</v>
      </c>
      <c r="AY2654">
        <v>0</v>
      </c>
      <c r="AZ2654">
        <v>0</v>
      </c>
      <c r="BA2654">
        <v>0</v>
      </c>
      <c r="BB2654">
        <v>0</v>
      </c>
      <c r="BC2654">
        <v>0</v>
      </c>
      <c r="BD2654">
        <v>0</v>
      </c>
      <c r="BE2654">
        <v>0</v>
      </c>
      <c r="BF2654">
        <v>0</v>
      </c>
      <c r="BG2654" s="20">
        <v>2</v>
      </c>
      <c r="BH2654" s="20">
        <v>1</v>
      </c>
      <c r="BI2654" s="20">
        <v>81</v>
      </c>
      <c r="BJ2654" s="20">
        <v>12</v>
      </c>
      <c r="BK2654" s="20">
        <v>416</v>
      </c>
      <c r="BL2654" s="20">
        <v>942</v>
      </c>
      <c r="BM2654" s="20">
        <v>503</v>
      </c>
      <c r="BN2654" s="20">
        <v>134</v>
      </c>
      <c r="BO2654" s="20">
        <v>31</v>
      </c>
      <c r="BP2654" s="20"/>
      <c r="BQ2654" s="20"/>
      <c r="BR2654" s="20"/>
      <c r="BS2654" s="20"/>
      <c r="BT2654" s="20"/>
      <c r="BU2654" s="20"/>
      <c r="BV2654" s="20"/>
    </row>
    <row r="2655" spans="1:74" x14ac:dyDescent="0.25">
      <c r="A2655" s="20" t="s">
        <v>405</v>
      </c>
      <c r="B2655" s="20" t="s">
        <v>631</v>
      </c>
      <c r="C2655" s="20" t="s">
        <v>650</v>
      </c>
      <c r="D2655" s="1">
        <v>44528</v>
      </c>
      <c r="E2655">
        <v>98</v>
      </c>
      <c r="F2655">
        <v>2</v>
      </c>
      <c r="G2655">
        <v>2</v>
      </c>
      <c r="H2655">
        <v>1</v>
      </c>
      <c r="I2655">
        <v>1</v>
      </c>
      <c r="J2655">
        <v>47</v>
      </c>
      <c r="K2655">
        <v>7</v>
      </c>
      <c r="L2655">
        <v>4</v>
      </c>
      <c r="M2655">
        <v>1</v>
      </c>
      <c r="N2655">
        <v>13</v>
      </c>
      <c r="O2655">
        <v>9</v>
      </c>
      <c r="P2655">
        <v>1</v>
      </c>
      <c r="Q2655">
        <v>0</v>
      </c>
      <c r="R2655">
        <v>465</v>
      </c>
      <c r="S2655">
        <v>300</v>
      </c>
      <c r="T2655">
        <v>35</v>
      </c>
      <c r="U2655">
        <v>7</v>
      </c>
      <c r="V2655">
        <v>1</v>
      </c>
      <c r="W2655">
        <v>1253</v>
      </c>
      <c r="X2655">
        <v>380</v>
      </c>
      <c r="Y2655">
        <v>138</v>
      </c>
      <c r="Z2655">
        <v>73</v>
      </c>
      <c r="AA2655">
        <v>22</v>
      </c>
      <c r="AB2655">
        <v>672</v>
      </c>
      <c r="AC2655">
        <v>146</v>
      </c>
      <c r="AD2655">
        <v>57</v>
      </c>
      <c r="AE2655">
        <v>68</v>
      </c>
      <c r="AF2655">
        <v>15</v>
      </c>
      <c r="AG2655">
        <v>207</v>
      </c>
      <c r="AH2655">
        <v>27</v>
      </c>
      <c r="AI2655">
        <v>17</v>
      </c>
      <c r="AJ2655">
        <v>30</v>
      </c>
      <c r="AK2655">
        <v>14</v>
      </c>
      <c r="AL2655">
        <v>42</v>
      </c>
      <c r="AM2655">
        <v>11</v>
      </c>
      <c r="AN2655">
        <v>5</v>
      </c>
      <c r="AO2655">
        <v>2</v>
      </c>
      <c r="AP2655">
        <v>0</v>
      </c>
      <c r="AQ2655">
        <v>0</v>
      </c>
      <c r="AR2655">
        <v>0</v>
      </c>
      <c r="AS2655">
        <v>0</v>
      </c>
      <c r="AT2655">
        <v>0</v>
      </c>
      <c r="AU2655">
        <v>0</v>
      </c>
      <c r="AV2655">
        <v>0</v>
      </c>
      <c r="AW2655">
        <v>0</v>
      </c>
      <c r="AX2655">
        <v>0</v>
      </c>
      <c r="AY2655">
        <v>0</v>
      </c>
      <c r="AZ2655">
        <v>0</v>
      </c>
      <c r="BA2655">
        <v>0</v>
      </c>
      <c r="BB2655">
        <v>0</v>
      </c>
      <c r="BC2655">
        <v>0</v>
      </c>
      <c r="BD2655">
        <v>0</v>
      </c>
      <c r="BE2655">
        <v>0</v>
      </c>
      <c r="BF2655">
        <v>0</v>
      </c>
      <c r="BG2655" s="20">
        <v>2</v>
      </c>
      <c r="BH2655" s="20">
        <v>1</v>
      </c>
      <c r="BI2655" s="20">
        <v>80</v>
      </c>
      <c r="BJ2655" s="20">
        <v>12</v>
      </c>
      <c r="BK2655" s="20">
        <v>413</v>
      </c>
      <c r="BL2655" s="20">
        <v>951</v>
      </c>
      <c r="BM2655" s="20">
        <v>503</v>
      </c>
      <c r="BN2655" s="20">
        <v>137</v>
      </c>
      <c r="BO2655" s="20">
        <v>32</v>
      </c>
      <c r="BP2655" s="20"/>
      <c r="BQ2655" s="20"/>
      <c r="BR2655" s="20"/>
      <c r="BS2655" s="20"/>
      <c r="BT2655" s="20"/>
      <c r="BU2655" s="20"/>
      <c r="BV2655" s="20"/>
    </row>
    <row r="2656" spans="1:74" x14ac:dyDescent="0.25">
      <c r="A2656" s="20" t="s">
        <v>405</v>
      </c>
      <c r="B2656" s="20" t="s">
        <v>631</v>
      </c>
      <c r="C2656" s="20" t="s">
        <v>650</v>
      </c>
      <c r="D2656" s="1">
        <v>44535</v>
      </c>
      <c r="E2656">
        <v>98</v>
      </c>
      <c r="F2656">
        <v>2</v>
      </c>
      <c r="G2656">
        <v>2</v>
      </c>
      <c r="H2656">
        <v>1</v>
      </c>
      <c r="I2656">
        <v>1</v>
      </c>
      <c r="J2656">
        <v>51</v>
      </c>
      <c r="K2656">
        <v>7</v>
      </c>
      <c r="L2656">
        <v>4</v>
      </c>
      <c r="M2656">
        <v>1</v>
      </c>
      <c r="N2656">
        <v>13</v>
      </c>
      <c r="O2656">
        <v>9</v>
      </c>
      <c r="P2656">
        <v>1</v>
      </c>
      <c r="Q2656">
        <v>0</v>
      </c>
      <c r="R2656">
        <v>464</v>
      </c>
      <c r="S2656">
        <v>317</v>
      </c>
      <c r="T2656">
        <v>34</v>
      </c>
      <c r="U2656">
        <v>7</v>
      </c>
      <c r="V2656">
        <v>1</v>
      </c>
      <c r="W2656">
        <v>1251</v>
      </c>
      <c r="X2656">
        <v>442</v>
      </c>
      <c r="Y2656">
        <v>135</v>
      </c>
      <c r="Z2656">
        <v>72</v>
      </c>
      <c r="AA2656">
        <v>20</v>
      </c>
      <c r="AB2656">
        <v>669</v>
      </c>
      <c r="AC2656">
        <v>201</v>
      </c>
      <c r="AD2656">
        <v>56</v>
      </c>
      <c r="AE2656">
        <v>68</v>
      </c>
      <c r="AF2656">
        <v>13</v>
      </c>
      <c r="AG2656">
        <v>206</v>
      </c>
      <c r="AH2656">
        <v>42</v>
      </c>
      <c r="AI2656">
        <v>16</v>
      </c>
      <c r="AJ2656">
        <v>30</v>
      </c>
      <c r="AK2656">
        <v>12</v>
      </c>
      <c r="AL2656">
        <v>42</v>
      </c>
      <c r="AM2656">
        <v>13</v>
      </c>
      <c r="AN2656">
        <v>5</v>
      </c>
      <c r="AO2656">
        <v>2</v>
      </c>
      <c r="AP2656">
        <v>0</v>
      </c>
      <c r="AQ2656">
        <v>0</v>
      </c>
      <c r="AR2656">
        <v>0</v>
      </c>
      <c r="AS2656">
        <v>0</v>
      </c>
      <c r="AT2656">
        <v>0</v>
      </c>
      <c r="AU2656">
        <v>0</v>
      </c>
      <c r="AV2656">
        <v>0</v>
      </c>
      <c r="AW2656">
        <v>0</v>
      </c>
      <c r="AX2656">
        <v>0</v>
      </c>
      <c r="AY2656">
        <v>0</v>
      </c>
      <c r="AZ2656">
        <v>0</v>
      </c>
      <c r="BA2656">
        <v>0</v>
      </c>
      <c r="BB2656">
        <v>0</v>
      </c>
      <c r="BC2656">
        <v>0</v>
      </c>
      <c r="BD2656">
        <v>0</v>
      </c>
      <c r="BE2656">
        <v>0</v>
      </c>
      <c r="BF2656">
        <v>0</v>
      </c>
      <c r="BG2656" s="20">
        <v>2</v>
      </c>
      <c r="BH2656" s="20">
        <v>1</v>
      </c>
      <c r="BI2656" s="20">
        <v>80</v>
      </c>
      <c r="BJ2656" s="20">
        <v>12</v>
      </c>
      <c r="BK2656" s="20">
        <v>413</v>
      </c>
      <c r="BL2656" s="20">
        <v>953</v>
      </c>
      <c r="BM2656" s="20">
        <v>503</v>
      </c>
      <c r="BN2656" s="20">
        <v>137</v>
      </c>
      <c r="BO2656" s="20">
        <v>32</v>
      </c>
      <c r="BP2656" s="20"/>
      <c r="BQ2656" s="20"/>
      <c r="BR2656" s="20"/>
      <c r="BS2656" s="20"/>
      <c r="BT2656" s="20"/>
      <c r="BU2656" s="20"/>
      <c r="BV2656" s="20"/>
    </row>
    <row r="2657" spans="1:74" x14ac:dyDescent="0.25">
      <c r="A2657" s="20" t="s">
        <v>405</v>
      </c>
      <c r="B2657" s="20" t="s">
        <v>631</v>
      </c>
      <c r="C2657" s="20" t="s">
        <v>650</v>
      </c>
      <c r="D2657" s="1">
        <v>44542</v>
      </c>
      <c r="E2657">
        <v>98</v>
      </c>
      <c r="F2657">
        <v>2</v>
      </c>
      <c r="G2657">
        <v>2</v>
      </c>
      <c r="H2657">
        <v>1</v>
      </c>
      <c r="I2657">
        <v>1</v>
      </c>
      <c r="J2657">
        <v>55</v>
      </c>
      <c r="K2657">
        <v>7</v>
      </c>
      <c r="L2657">
        <v>4</v>
      </c>
      <c r="M2657">
        <v>1</v>
      </c>
      <c r="N2657">
        <v>13</v>
      </c>
      <c r="O2657">
        <v>9</v>
      </c>
      <c r="P2657">
        <v>1</v>
      </c>
      <c r="Q2657">
        <v>0</v>
      </c>
      <c r="R2657">
        <v>465</v>
      </c>
      <c r="S2657">
        <v>324</v>
      </c>
      <c r="T2657">
        <v>33</v>
      </c>
      <c r="U2657">
        <v>7</v>
      </c>
      <c r="V2657">
        <v>2</v>
      </c>
      <c r="W2657">
        <v>1254</v>
      </c>
      <c r="X2657">
        <v>495</v>
      </c>
      <c r="Y2657">
        <v>133</v>
      </c>
      <c r="Z2657">
        <v>73</v>
      </c>
      <c r="AA2657">
        <v>21</v>
      </c>
      <c r="AB2657">
        <v>667</v>
      </c>
      <c r="AC2657">
        <v>237</v>
      </c>
      <c r="AD2657">
        <v>55</v>
      </c>
      <c r="AE2657">
        <v>66</v>
      </c>
      <c r="AF2657">
        <v>13</v>
      </c>
      <c r="AG2657">
        <v>207</v>
      </c>
      <c r="AH2657">
        <v>53</v>
      </c>
      <c r="AI2657">
        <v>16</v>
      </c>
      <c r="AJ2657">
        <v>29</v>
      </c>
      <c r="AK2657">
        <v>12</v>
      </c>
      <c r="AL2657">
        <v>42</v>
      </c>
      <c r="AM2657">
        <v>13</v>
      </c>
      <c r="AN2657">
        <v>5</v>
      </c>
      <c r="AO2657">
        <v>2</v>
      </c>
      <c r="AP2657">
        <v>0</v>
      </c>
      <c r="AQ2657">
        <v>0</v>
      </c>
      <c r="AR2657">
        <v>0</v>
      </c>
      <c r="AS2657">
        <v>0</v>
      </c>
      <c r="AT2657">
        <v>0</v>
      </c>
      <c r="AU2657">
        <v>0</v>
      </c>
      <c r="AV2657">
        <v>0</v>
      </c>
      <c r="AW2657">
        <v>0</v>
      </c>
      <c r="AX2657">
        <v>0</v>
      </c>
      <c r="AY2657">
        <v>0</v>
      </c>
      <c r="AZ2657">
        <v>0</v>
      </c>
      <c r="BA2657">
        <v>0</v>
      </c>
      <c r="BB2657">
        <v>0</v>
      </c>
      <c r="BC2657">
        <v>0</v>
      </c>
      <c r="BD2657">
        <v>0</v>
      </c>
      <c r="BE2657">
        <v>0</v>
      </c>
      <c r="BF2657">
        <v>0</v>
      </c>
      <c r="BG2657" s="20">
        <v>2</v>
      </c>
      <c r="BH2657" s="20">
        <v>1</v>
      </c>
      <c r="BI2657" s="20">
        <v>80</v>
      </c>
      <c r="BJ2657" s="20">
        <v>12</v>
      </c>
      <c r="BK2657" s="20">
        <v>413</v>
      </c>
      <c r="BL2657" s="20">
        <v>960</v>
      </c>
      <c r="BM2657" s="20">
        <v>503</v>
      </c>
      <c r="BN2657" s="20">
        <v>137</v>
      </c>
      <c r="BO2657" s="20">
        <v>32</v>
      </c>
      <c r="BP2657" s="20"/>
      <c r="BQ2657" s="20"/>
      <c r="BR2657" s="20"/>
      <c r="BS2657" s="20"/>
      <c r="BT2657" s="20"/>
      <c r="BU2657" s="20"/>
      <c r="BV2657" s="20"/>
    </row>
    <row r="2658" spans="1:74" x14ac:dyDescent="0.25">
      <c r="A2658" s="20" t="s">
        <v>405</v>
      </c>
      <c r="B2658" s="20" t="s">
        <v>631</v>
      </c>
      <c r="C2658" s="20" t="s">
        <v>650</v>
      </c>
      <c r="D2658" s="1">
        <v>44549</v>
      </c>
      <c r="E2658">
        <v>98</v>
      </c>
      <c r="F2658">
        <v>2</v>
      </c>
      <c r="G2658">
        <v>2</v>
      </c>
      <c r="H2658">
        <v>1</v>
      </c>
      <c r="I2658">
        <v>1</v>
      </c>
      <c r="J2658">
        <v>57</v>
      </c>
      <c r="K2658">
        <v>7</v>
      </c>
      <c r="L2658">
        <v>4</v>
      </c>
      <c r="M2658">
        <v>1</v>
      </c>
      <c r="N2658">
        <v>13</v>
      </c>
      <c r="O2658">
        <v>9</v>
      </c>
      <c r="P2658">
        <v>1</v>
      </c>
      <c r="Q2658">
        <v>0</v>
      </c>
      <c r="R2658">
        <v>466</v>
      </c>
      <c r="S2658">
        <v>329</v>
      </c>
      <c r="T2658">
        <v>33</v>
      </c>
      <c r="U2658">
        <v>7</v>
      </c>
      <c r="V2658">
        <v>2</v>
      </c>
      <c r="W2658">
        <v>1256</v>
      </c>
      <c r="X2658">
        <v>541</v>
      </c>
      <c r="Y2658">
        <v>131</v>
      </c>
      <c r="Z2658">
        <v>73</v>
      </c>
      <c r="AA2658">
        <v>23</v>
      </c>
      <c r="AB2658">
        <v>669</v>
      </c>
      <c r="AC2658">
        <v>267</v>
      </c>
      <c r="AD2658">
        <v>55</v>
      </c>
      <c r="AE2658">
        <v>67</v>
      </c>
      <c r="AF2658">
        <v>14</v>
      </c>
      <c r="AG2658">
        <v>208</v>
      </c>
      <c r="AH2658">
        <v>67</v>
      </c>
      <c r="AI2658">
        <v>16</v>
      </c>
      <c r="AJ2658">
        <v>29</v>
      </c>
      <c r="AK2658">
        <v>11</v>
      </c>
      <c r="AL2658">
        <v>42</v>
      </c>
      <c r="AM2658">
        <v>14</v>
      </c>
      <c r="AN2658">
        <v>5</v>
      </c>
      <c r="AO2658">
        <v>2</v>
      </c>
      <c r="AP2658">
        <v>0</v>
      </c>
      <c r="AQ2658">
        <v>0</v>
      </c>
      <c r="AR2658">
        <v>0</v>
      </c>
      <c r="AS2658">
        <v>0</v>
      </c>
      <c r="AT2658">
        <v>0</v>
      </c>
      <c r="AU2658">
        <v>0</v>
      </c>
      <c r="AV2658">
        <v>0</v>
      </c>
      <c r="AW2658">
        <v>0</v>
      </c>
      <c r="AX2658">
        <v>0</v>
      </c>
      <c r="AY2658">
        <v>0</v>
      </c>
      <c r="AZ2658">
        <v>0</v>
      </c>
      <c r="BA2658">
        <v>0</v>
      </c>
      <c r="BB2658">
        <v>0</v>
      </c>
      <c r="BC2658">
        <v>0</v>
      </c>
      <c r="BD2658">
        <v>0</v>
      </c>
      <c r="BE2658">
        <v>0</v>
      </c>
      <c r="BF2658">
        <v>0</v>
      </c>
      <c r="BG2658" s="20">
        <v>2</v>
      </c>
      <c r="BH2658" s="20">
        <v>1</v>
      </c>
      <c r="BI2658" s="20">
        <v>80</v>
      </c>
      <c r="BJ2658" s="20">
        <v>12</v>
      </c>
      <c r="BK2658" s="20">
        <v>416</v>
      </c>
      <c r="BL2658" s="20">
        <v>967</v>
      </c>
      <c r="BM2658" s="20">
        <v>503</v>
      </c>
      <c r="BN2658" s="20">
        <v>140</v>
      </c>
      <c r="BO2658" s="20">
        <v>32</v>
      </c>
      <c r="BP2658" s="20">
        <v>4643</v>
      </c>
      <c r="BQ2658" s="20">
        <v>703</v>
      </c>
      <c r="BR2658" s="20">
        <v>0</v>
      </c>
      <c r="BS2658" s="20">
        <v>135</v>
      </c>
      <c r="BT2658" s="20">
        <v>624</v>
      </c>
      <c r="BU2658" s="20">
        <v>1077</v>
      </c>
      <c r="BV2658" s="20">
        <v>2516</v>
      </c>
    </row>
    <row r="2659" spans="1:74" x14ac:dyDescent="0.25">
      <c r="A2659" s="20" t="s">
        <v>405</v>
      </c>
      <c r="B2659" s="20" t="s">
        <v>631</v>
      </c>
      <c r="C2659" s="20" t="s">
        <v>650</v>
      </c>
      <c r="D2659" s="1">
        <v>44558</v>
      </c>
      <c r="E2659">
        <v>98</v>
      </c>
      <c r="F2659">
        <v>2</v>
      </c>
      <c r="G2659">
        <v>2</v>
      </c>
      <c r="H2659">
        <v>1</v>
      </c>
      <c r="I2659">
        <v>1</v>
      </c>
      <c r="J2659">
        <v>59</v>
      </c>
      <c r="K2659">
        <v>7</v>
      </c>
      <c r="L2659">
        <v>4</v>
      </c>
      <c r="M2659">
        <v>1</v>
      </c>
      <c r="N2659">
        <v>13</v>
      </c>
      <c r="O2659">
        <v>10</v>
      </c>
      <c r="P2659">
        <v>1</v>
      </c>
      <c r="Q2659">
        <v>0</v>
      </c>
      <c r="R2659">
        <v>469</v>
      </c>
      <c r="S2659">
        <v>340</v>
      </c>
      <c r="T2659">
        <v>33</v>
      </c>
      <c r="U2659">
        <v>7</v>
      </c>
      <c r="V2659">
        <v>2</v>
      </c>
      <c r="W2659">
        <v>1253</v>
      </c>
      <c r="X2659">
        <v>599</v>
      </c>
      <c r="Y2659">
        <v>130</v>
      </c>
      <c r="Z2659">
        <v>72</v>
      </c>
      <c r="AA2659">
        <v>24</v>
      </c>
      <c r="AB2659">
        <v>672</v>
      </c>
      <c r="AC2659">
        <v>297</v>
      </c>
      <c r="AD2659">
        <v>54</v>
      </c>
      <c r="AE2659">
        <v>67</v>
      </c>
      <c r="AF2659">
        <v>17</v>
      </c>
      <c r="AG2659">
        <v>208</v>
      </c>
      <c r="AH2659">
        <v>78</v>
      </c>
      <c r="AI2659">
        <v>16</v>
      </c>
      <c r="AJ2659">
        <v>29</v>
      </c>
      <c r="AK2659">
        <v>11</v>
      </c>
      <c r="AL2659">
        <v>42</v>
      </c>
      <c r="AM2659">
        <v>15</v>
      </c>
      <c r="AN2659">
        <v>5</v>
      </c>
      <c r="AO2659">
        <v>2</v>
      </c>
      <c r="AP2659">
        <v>0</v>
      </c>
      <c r="AQ2659">
        <v>0</v>
      </c>
      <c r="AR2659">
        <v>0</v>
      </c>
      <c r="AS2659">
        <v>0</v>
      </c>
      <c r="AT2659">
        <v>0</v>
      </c>
      <c r="AU2659">
        <v>0</v>
      </c>
      <c r="AV2659">
        <v>0</v>
      </c>
      <c r="AW2659">
        <v>0</v>
      </c>
      <c r="AX2659">
        <v>0</v>
      </c>
      <c r="AY2659">
        <v>0</v>
      </c>
      <c r="AZ2659">
        <v>0</v>
      </c>
      <c r="BA2659">
        <v>0</v>
      </c>
      <c r="BB2659">
        <v>0</v>
      </c>
      <c r="BC2659">
        <v>0</v>
      </c>
      <c r="BD2659">
        <v>0</v>
      </c>
      <c r="BE2659">
        <v>0</v>
      </c>
      <c r="BF2659">
        <v>0</v>
      </c>
      <c r="BG2659" s="20">
        <v>2</v>
      </c>
      <c r="BH2659" s="20">
        <v>1</v>
      </c>
      <c r="BI2659" s="20">
        <v>81</v>
      </c>
      <c r="BJ2659" s="20">
        <v>12</v>
      </c>
      <c r="BK2659" s="20">
        <v>420</v>
      </c>
      <c r="BL2659" s="20">
        <v>967</v>
      </c>
      <c r="BM2659" s="20">
        <v>509</v>
      </c>
      <c r="BN2659" s="20">
        <v>141</v>
      </c>
      <c r="BO2659" s="20">
        <v>32</v>
      </c>
      <c r="BP2659" s="20">
        <v>4662</v>
      </c>
      <c r="BQ2659" s="20">
        <v>931</v>
      </c>
      <c r="BR2659" s="20">
        <v>0</v>
      </c>
      <c r="BS2659" s="20">
        <v>133</v>
      </c>
      <c r="BT2659" s="20">
        <v>617</v>
      </c>
      <c r="BU2659" s="20">
        <v>1078</v>
      </c>
      <c r="BV2659" s="20">
        <v>2538</v>
      </c>
    </row>
    <row r="2660" spans="1:74" x14ac:dyDescent="0.25">
      <c r="A2660" s="20" t="s">
        <v>405</v>
      </c>
      <c r="B2660" s="20" t="s">
        <v>631</v>
      </c>
      <c r="C2660" s="20" t="s">
        <v>650</v>
      </c>
      <c r="D2660" s="1">
        <v>44564</v>
      </c>
      <c r="E2660">
        <v>98</v>
      </c>
      <c r="F2660">
        <v>2</v>
      </c>
      <c r="G2660">
        <v>2</v>
      </c>
      <c r="H2660">
        <v>1</v>
      </c>
      <c r="I2660">
        <v>1</v>
      </c>
      <c r="J2660">
        <v>60</v>
      </c>
      <c r="K2660">
        <v>7</v>
      </c>
      <c r="L2660">
        <v>4</v>
      </c>
      <c r="M2660">
        <v>1</v>
      </c>
      <c r="N2660">
        <v>13</v>
      </c>
      <c r="O2660">
        <v>10</v>
      </c>
      <c r="P2660">
        <v>1</v>
      </c>
      <c r="Q2660">
        <v>0</v>
      </c>
      <c r="R2660">
        <v>465</v>
      </c>
      <c r="S2660">
        <v>344</v>
      </c>
      <c r="T2660">
        <v>33</v>
      </c>
      <c r="U2660">
        <v>7</v>
      </c>
      <c r="V2660">
        <v>0</v>
      </c>
      <c r="W2660">
        <v>1247</v>
      </c>
      <c r="X2660">
        <v>618</v>
      </c>
      <c r="Y2660">
        <v>127</v>
      </c>
      <c r="Z2660">
        <v>71</v>
      </c>
      <c r="AA2660">
        <v>24</v>
      </c>
      <c r="AB2660">
        <v>671</v>
      </c>
      <c r="AC2660">
        <v>308</v>
      </c>
      <c r="AD2660">
        <v>54</v>
      </c>
      <c r="AE2660">
        <v>66</v>
      </c>
      <c r="AF2660">
        <v>16</v>
      </c>
      <c r="AG2660">
        <v>207</v>
      </c>
      <c r="AH2660">
        <v>80</v>
      </c>
      <c r="AI2660">
        <v>16</v>
      </c>
      <c r="AJ2660">
        <v>29</v>
      </c>
      <c r="AK2660">
        <v>11</v>
      </c>
      <c r="AL2660">
        <v>43</v>
      </c>
      <c r="AM2660">
        <v>16</v>
      </c>
      <c r="AN2660">
        <v>5</v>
      </c>
      <c r="AO2660">
        <v>2</v>
      </c>
      <c r="AP2660">
        <v>0</v>
      </c>
      <c r="AQ2660">
        <v>0</v>
      </c>
      <c r="AR2660">
        <v>0</v>
      </c>
      <c r="AS2660">
        <v>0</v>
      </c>
      <c r="AT2660">
        <v>0</v>
      </c>
      <c r="AU2660">
        <v>0</v>
      </c>
      <c r="AV2660">
        <v>0</v>
      </c>
      <c r="AW2660">
        <v>0</v>
      </c>
      <c r="AX2660">
        <v>0</v>
      </c>
      <c r="AY2660">
        <v>0</v>
      </c>
      <c r="AZ2660">
        <v>0</v>
      </c>
      <c r="BA2660">
        <v>0</v>
      </c>
      <c r="BB2660">
        <v>0</v>
      </c>
      <c r="BC2660">
        <v>0</v>
      </c>
      <c r="BD2660">
        <v>0</v>
      </c>
      <c r="BE2660">
        <v>0</v>
      </c>
      <c r="BF2660">
        <v>0</v>
      </c>
      <c r="BG2660" s="20">
        <v>2</v>
      </c>
      <c r="BH2660" s="20">
        <v>1</v>
      </c>
      <c r="BI2660" s="20">
        <v>81</v>
      </c>
      <c r="BJ2660" s="20">
        <v>12</v>
      </c>
      <c r="BK2660" s="20">
        <v>418</v>
      </c>
      <c r="BL2660" s="20">
        <v>966</v>
      </c>
      <c r="BM2660" s="20">
        <v>513</v>
      </c>
      <c r="BN2660" s="20">
        <v>141</v>
      </c>
      <c r="BO2660" s="20">
        <v>33</v>
      </c>
      <c r="BP2660" s="20">
        <v>4617</v>
      </c>
      <c r="BQ2660" s="20">
        <v>1047</v>
      </c>
      <c r="BR2660" s="20">
        <v>0</v>
      </c>
      <c r="BS2660" s="20">
        <v>127</v>
      </c>
      <c r="BT2660" s="20">
        <v>607</v>
      </c>
      <c r="BU2660" s="20">
        <v>1046</v>
      </c>
      <c r="BV2660" s="20">
        <v>2535</v>
      </c>
    </row>
    <row r="2661" spans="1:74" x14ac:dyDescent="0.25">
      <c r="A2661" s="20" t="s">
        <v>405</v>
      </c>
      <c r="B2661" s="20" t="s">
        <v>631</v>
      </c>
      <c r="C2661" s="20" t="s">
        <v>650</v>
      </c>
      <c r="D2661" s="1">
        <v>44570</v>
      </c>
      <c r="E2661">
        <v>99</v>
      </c>
      <c r="F2661">
        <v>2</v>
      </c>
      <c r="G2661">
        <v>2</v>
      </c>
      <c r="H2661">
        <v>1</v>
      </c>
      <c r="I2661">
        <v>1</v>
      </c>
      <c r="J2661">
        <v>61</v>
      </c>
      <c r="K2661">
        <v>7</v>
      </c>
      <c r="L2661">
        <v>4</v>
      </c>
      <c r="M2661">
        <v>1</v>
      </c>
      <c r="N2661">
        <v>13</v>
      </c>
      <c r="O2661">
        <v>10</v>
      </c>
      <c r="P2661">
        <v>1</v>
      </c>
      <c r="Q2661">
        <v>0</v>
      </c>
      <c r="R2661">
        <v>465</v>
      </c>
      <c r="S2661">
        <v>346</v>
      </c>
      <c r="T2661">
        <v>33</v>
      </c>
      <c r="U2661">
        <v>7</v>
      </c>
      <c r="V2661">
        <v>0</v>
      </c>
      <c r="W2661">
        <v>1247</v>
      </c>
      <c r="X2661">
        <v>633</v>
      </c>
      <c r="Y2661">
        <v>126</v>
      </c>
      <c r="Z2661">
        <v>71</v>
      </c>
      <c r="AA2661">
        <v>24</v>
      </c>
      <c r="AB2661">
        <v>668</v>
      </c>
      <c r="AC2661">
        <v>322</v>
      </c>
      <c r="AD2661">
        <v>54</v>
      </c>
      <c r="AE2661">
        <v>63</v>
      </c>
      <c r="AF2661">
        <v>16</v>
      </c>
      <c r="AG2661">
        <v>208</v>
      </c>
      <c r="AH2661">
        <v>83</v>
      </c>
      <c r="AI2661">
        <v>16</v>
      </c>
      <c r="AJ2661">
        <v>28</v>
      </c>
      <c r="AK2661">
        <v>10</v>
      </c>
      <c r="AL2661">
        <v>43</v>
      </c>
      <c r="AM2661">
        <v>17</v>
      </c>
      <c r="AN2661">
        <v>5</v>
      </c>
      <c r="AO2661">
        <v>2</v>
      </c>
      <c r="AP2661">
        <v>0</v>
      </c>
      <c r="AQ2661">
        <v>0</v>
      </c>
      <c r="AR2661">
        <v>0</v>
      </c>
      <c r="AS2661">
        <v>0</v>
      </c>
      <c r="AT2661">
        <v>0</v>
      </c>
      <c r="AU2661">
        <v>0</v>
      </c>
      <c r="AV2661">
        <v>0</v>
      </c>
      <c r="AW2661">
        <v>0</v>
      </c>
      <c r="AX2661">
        <v>0</v>
      </c>
      <c r="AY2661">
        <v>0</v>
      </c>
      <c r="AZ2661">
        <v>0</v>
      </c>
      <c r="BA2661">
        <v>0</v>
      </c>
      <c r="BB2661">
        <v>0</v>
      </c>
      <c r="BC2661">
        <v>0</v>
      </c>
      <c r="BD2661">
        <v>0</v>
      </c>
      <c r="BE2661">
        <v>0</v>
      </c>
      <c r="BF2661">
        <v>0</v>
      </c>
      <c r="BG2661" s="20">
        <v>2</v>
      </c>
      <c r="BH2661" s="20">
        <v>1</v>
      </c>
      <c r="BI2661" s="20">
        <v>82</v>
      </c>
      <c r="BJ2661" s="20">
        <v>12</v>
      </c>
      <c r="BK2661" s="20">
        <v>418</v>
      </c>
      <c r="BL2661" s="20">
        <v>971</v>
      </c>
      <c r="BM2661" s="20">
        <v>512</v>
      </c>
      <c r="BN2661" s="20">
        <v>141</v>
      </c>
      <c r="BO2661" s="20">
        <v>33</v>
      </c>
      <c r="BP2661" s="20">
        <v>4639</v>
      </c>
      <c r="BQ2661" s="20">
        <v>1130</v>
      </c>
      <c r="BR2661" s="20">
        <v>0</v>
      </c>
      <c r="BS2661" s="20">
        <v>127</v>
      </c>
      <c r="BT2661" s="20">
        <v>598</v>
      </c>
      <c r="BU2661" s="20">
        <v>1049</v>
      </c>
      <c r="BV2661" s="20">
        <v>2551</v>
      </c>
    </row>
    <row r="2662" spans="1:74" x14ac:dyDescent="0.25">
      <c r="A2662" s="20" t="s">
        <v>405</v>
      </c>
      <c r="B2662" s="20" t="s">
        <v>631</v>
      </c>
      <c r="C2662" s="20" t="s">
        <v>650</v>
      </c>
      <c r="D2662" s="1">
        <v>44577</v>
      </c>
      <c r="E2662">
        <v>99</v>
      </c>
      <c r="F2662">
        <v>2</v>
      </c>
      <c r="G2662">
        <v>2</v>
      </c>
      <c r="H2662">
        <v>1</v>
      </c>
      <c r="I2662">
        <v>1</v>
      </c>
      <c r="J2662">
        <v>63</v>
      </c>
      <c r="K2662">
        <v>7</v>
      </c>
      <c r="L2662">
        <v>4</v>
      </c>
      <c r="M2662">
        <v>1</v>
      </c>
      <c r="N2662">
        <v>13</v>
      </c>
      <c r="O2662">
        <v>10</v>
      </c>
      <c r="P2662">
        <v>1</v>
      </c>
      <c r="Q2662">
        <v>0</v>
      </c>
      <c r="R2662">
        <v>465</v>
      </c>
      <c r="S2662">
        <v>348</v>
      </c>
      <c r="T2662">
        <v>33</v>
      </c>
      <c r="U2662">
        <v>7</v>
      </c>
      <c r="V2662">
        <v>0</v>
      </c>
      <c r="W2662">
        <v>1254</v>
      </c>
      <c r="X2662">
        <v>649</v>
      </c>
      <c r="Y2662">
        <v>125</v>
      </c>
      <c r="Z2662">
        <v>71</v>
      </c>
      <c r="AA2662">
        <v>29</v>
      </c>
      <c r="AB2662">
        <v>670</v>
      </c>
      <c r="AC2662">
        <v>329</v>
      </c>
      <c r="AD2662">
        <v>54</v>
      </c>
      <c r="AE2662">
        <v>64</v>
      </c>
      <c r="AF2662">
        <v>16</v>
      </c>
      <c r="AG2662">
        <v>209</v>
      </c>
      <c r="AH2662">
        <v>83</v>
      </c>
      <c r="AI2662">
        <v>15</v>
      </c>
      <c r="AJ2662">
        <v>28</v>
      </c>
      <c r="AK2662">
        <v>10</v>
      </c>
      <c r="AL2662">
        <v>43</v>
      </c>
      <c r="AM2662">
        <v>17</v>
      </c>
      <c r="AN2662">
        <v>5</v>
      </c>
      <c r="AO2662">
        <v>2</v>
      </c>
      <c r="AP2662">
        <v>0</v>
      </c>
      <c r="AQ2662">
        <v>0</v>
      </c>
      <c r="AR2662">
        <v>0</v>
      </c>
      <c r="AS2662">
        <v>0</v>
      </c>
      <c r="AT2662">
        <v>0</v>
      </c>
      <c r="AU2662">
        <v>0</v>
      </c>
      <c r="AV2662">
        <v>0</v>
      </c>
      <c r="AW2662">
        <v>0</v>
      </c>
      <c r="AX2662">
        <v>0</v>
      </c>
      <c r="AY2662">
        <v>0</v>
      </c>
      <c r="AZ2662">
        <v>0</v>
      </c>
      <c r="BA2662">
        <v>0</v>
      </c>
      <c r="BB2662">
        <v>0</v>
      </c>
      <c r="BC2662">
        <v>0</v>
      </c>
      <c r="BD2662">
        <v>0</v>
      </c>
      <c r="BE2662">
        <v>0</v>
      </c>
      <c r="BF2662">
        <v>0</v>
      </c>
      <c r="BG2662" s="20">
        <v>2</v>
      </c>
      <c r="BH2662" s="20">
        <v>1</v>
      </c>
      <c r="BI2662" s="20">
        <v>82</v>
      </c>
      <c r="BJ2662" s="20">
        <v>12</v>
      </c>
      <c r="BK2662" s="20">
        <v>418</v>
      </c>
      <c r="BL2662" s="20">
        <v>976</v>
      </c>
      <c r="BM2662" s="20">
        <v>513</v>
      </c>
      <c r="BN2662" s="20">
        <v>141</v>
      </c>
      <c r="BO2662" s="20">
        <v>33</v>
      </c>
      <c r="BP2662" s="20">
        <v>4646</v>
      </c>
      <c r="BQ2662" s="20">
        <v>1179</v>
      </c>
      <c r="BR2662" s="20">
        <v>0</v>
      </c>
      <c r="BS2662" s="20">
        <v>126</v>
      </c>
      <c r="BT2662" s="20">
        <v>615</v>
      </c>
      <c r="BU2662" s="20">
        <v>1022</v>
      </c>
      <c r="BV2662" s="20">
        <v>2563</v>
      </c>
    </row>
    <row r="2663" spans="1:74" x14ac:dyDescent="0.25">
      <c r="A2663" s="20" t="s">
        <v>405</v>
      </c>
      <c r="B2663" s="20" t="s">
        <v>631</v>
      </c>
      <c r="C2663" s="20" t="s">
        <v>650</v>
      </c>
      <c r="D2663" s="1">
        <v>44584</v>
      </c>
      <c r="E2663">
        <v>98</v>
      </c>
      <c r="F2663">
        <v>2</v>
      </c>
      <c r="G2663">
        <v>2</v>
      </c>
      <c r="H2663">
        <v>1</v>
      </c>
      <c r="I2663">
        <v>1</v>
      </c>
      <c r="J2663">
        <v>62</v>
      </c>
      <c r="K2663">
        <v>7</v>
      </c>
      <c r="L2663">
        <v>4</v>
      </c>
      <c r="M2663">
        <v>1</v>
      </c>
      <c r="N2663">
        <v>13</v>
      </c>
      <c r="O2663">
        <v>10</v>
      </c>
      <c r="P2663">
        <v>1</v>
      </c>
      <c r="Q2663">
        <v>0</v>
      </c>
      <c r="R2663">
        <v>466</v>
      </c>
      <c r="S2663">
        <v>348</v>
      </c>
      <c r="T2663">
        <v>33</v>
      </c>
      <c r="U2663">
        <v>7</v>
      </c>
      <c r="V2663">
        <v>1</v>
      </c>
      <c r="W2663">
        <v>1256</v>
      </c>
      <c r="X2663">
        <v>660</v>
      </c>
      <c r="Y2663">
        <v>124</v>
      </c>
      <c r="Z2663">
        <v>71</v>
      </c>
      <c r="AA2663">
        <v>29</v>
      </c>
      <c r="AB2663">
        <v>668</v>
      </c>
      <c r="AC2663">
        <v>333</v>
      </c>
      <c r="AD2663">
        <v>52</v>
      </c>
      <c r="AE2663">
        <v>64</v>
      </c>
      <c r="AF2663">
        <v>15</v>
      </c>
      <c r="AG2663">
        <v>208</v>
      </c>
      <c r="AH2663">
        <v>82</v>
      </c>
      <c r="AI2663">
        <v>14</v>
      </c>
      <c r="AJ2663">
        <v>27</v>
      </c>
      <c r="AK2663">
        <v>10</v>
      </c>
      <c r="AL2663">
        <v>42</v>
      </c>
      <c r="AM2663">
        <v>19</v>
      </c>
      <c r="AN2663">
        <v>4</v>
      </c>
      <c r="AO2663">
        <v>2</v>
      </c>
      <c r="AP2663">
        <v>0</v>
      </c>
      <c r="AQ2663">
        <v>0</v>
      </c>
      <c r="AR2663">
        <v>0</v>
      </c>
      <c r="AS2663">
        <v>0</v>
      </c>
      <c r="AT2663">
        <v>0</v>
      </c>
      <c r="AU2663">
        <v>0</v>
      </c>
      <c r="AV2663">
        <v>0</v>
      </c>
      <c r="AW2663">
        <v>0</v>
      </c>
      <c r="AX2663">
        <v>0</v>
      </c>
      <c r="AY2663">
        <v>0</v>
      </c>
      <c r="AZ2663">
        <v>0</v>
      </c>
      <c r="BA2663">
        <v>0</v>
      </c>
      <c r="BB2663">
        <v>0</v>
      </c>
      <c r="BC2663">
        <v>0</v>
      </c>
      <c r="BD2663">
        <v>0</v>
      </c>
      <c r="BE2663">
        <v>0</v>
      </c>
      <c r="BF2663">
        <v>0</v>
      </c>
      <c r="BG2663" s="20">
        <v>2</v>
      </c>
      <c r="BH2663" s="20">
        <v>1</v>
      </c>
      <c r="BI2663" s="20">
        <v>81</v>
      </c>
      <c r="BJ2663" s="20">
        <v>12</v>
      </c>
      <c r="BK2663" s="20">
        <v>418</v>
      </c>
      <c r="BL2663" s="20">
        <v>984</v>
      </c>
      <c r="BM2663" s="20">
        <v>515</v>
      </c>
      <c r="BN2663" s="20">
        <v>140</v>
      </c>
      <c r="BO2663" s="20">
        <v>33</v>
      </c>
      <c r="BP2663" s="20">
        <v>4656</v>
      </c>
      <c r="BQ2663" s="20">
        <v>1214</v>
      </c>
      <c r="BR2663" s="20">
        <v>0</v>
      </c>
      <c r="BS2663" s="20">
        <v>123</v>
      </c>
      <c r="BT2663" s="20">
        <v>614</v>
      </c>
      <c r="BU2663" s="20">
        <v>1026</v>
      </c>
      <c r="BV2663" s="20">
        <v>2565</v>
      </c>
    </row>
    <row r="2664" spans="1:74" x14ac:dyDescent="0.25">
      <c r="A2664" s="20" t="s">
        <v>405</v>
      </c>
      <c r="B2664" s="20" t="s">
        <v>631</v>
      </c>
      <c r="C2664" s="20" t="s">
        <v>650</v>
      </c>
      <c r="D2664" s="1">
        <v>44591</v>
      </c>
      <c r="E2664">
        <v>98</v>
      </c>
      <c r="F2664">
        <v>2</v>
      </c>
      <c r="G2664">
        <v>2</v>
      </c>
      <c r="H2664">
        <v>1</v>
      </c>
      <c r="I2664">
        <v>1</v>
      </c>
      <c r="J2664">
        <v>62</v>
      </c>
      <c r="K2664">
        <v>7</v>
      </c>
      <c r="L2664">
        <v>4</v>
      </c>
      <c r="M2664">
        <v>1</v>
      </c>
      <c r="N2664">
        <v>13</v>
      </c>
      <c r="O2664">
        <v>10</v>
      </c>
      <c r="P2664">
        <v>1</v>
      </c>
      <c r="Q2664">
        <v>0</v>
      </c>
      <c r="R2664">
        <v>465</v>
      </c>
      <c r="S2664">
        <v>347</v>
      </c>
      <c r="T2664">
        <v>33</v>
      </c>
      <c r="U2664">
        <v>7</v>
      </c>
      <c r="V2664">
        <v>1</v>
      </c>
      <c r="W2664">
        <v>1262</v>
      </c>
      <c r="X2664">
        <v>667</v>
      </c>
      <c r="Y2664">
        <v>123</v>
      </c>
      <c r="Z2664">
        <v>72</v>
      </c>
      <c r="AA2664">
        <v>29</v>
      </c>
      <c r="AB2664">
        <v>667</v>
      </c>
      <c r="AC2664">
        <v>337</v>
      </c>
      <c r="AD2664">
        <v>51</v>
      </c>
      <c r="AE2664">
        <v>62</v>
      </c>
      <c r="AF2664">
        <v>15</v>
      </c>
      <c r="AG2664">
        <v>206</v>
      </c>
      <c r="AH2664">
        <v>84</v>
      </c>
      <c r="AI2664">
        <v>14</v>
      </c>
      <c r="AJ2664">
        <v>25</v>
      </c>
      <c r="AK2664">
        <v>10</v>
      </c>
      <c r="AL2664">
        <v>42</v>
      </c>
      <c r="AM2664">
        <v>22</v>
      </c>
      <c r="AN2664">
        <v>4</v>
      </c>
      <c r="AO2664">
        <v>2</v>
      </c>
      <c r="AP2664">
        <v>0</v>
      </c>
      <c r="AQ2664">
        <v>0</v>
      </c>
      <c r="AR2664">
        <v>0</v>
      </c>
      <c r="AS2664">
        <v>0</v>
      </c>
      <c r="AT2664">
        <v>0</v>
      </c>
      <c r="AU2664">
        <v>0</v>
      </c>
      <c r="AV2664">
        <v>0</v>
      </c>
      <c r="AW2664">
        <v>0</v>
      </c>
      <c r="AX2664">
        <v>0</v>
      </c>
      <c r="AY2664">
        <v>0</v>
      </c>
      <c r="AZ2664">
        <v>0</v>
      </c>
      <c r="BA2664">
        <v>0</v>
      </c>
      <c r="BB2664">
        <v>0</v>
      </c>
      <c r="BC2664">
        <v>0</v>
      </c>
      <c r="BD2664">
        <v>0</v>
      </c>
      <c r="BE2664">
        <v>0</v>
      </c>
      <c r="BF2664">
        <v>0</v>
      </c>
      <c r="BG2664" s="20">
        <v>2</v>
      </c>
      <c r="BH2664" s="20">
        <v>1</v>
      </c>
      <c r="BI2664" s="20">
        <v>81</v>
      </c>
      <c r="BJ2664" s="20">
        <v>12</v>
      </c>
      <c r="BK2664" s="20">
        <v>417</v>
      </c>
      <c r="BL2664" s="20">
        <v>991</v>
      </c>
      <c r="BM2664" s="20">
        <v>516</v>
      </c>
      <c r="BN2664" s="20">
        <v>139</v>
      </c>
      <c r="BO2664" s="20">
        <v>34</v>
      </c>
      <c r="BP2664" s="20">
        <v>4655</v>
      </c>
      <c r="BQ2664" s="20">
        <v>1253</v>
      </c>
      <c r="BR2664" s="20">
        <v>0</v>
      </c>
      <c r="BS2664" s="20">
        <v>121</v>
      </c>
      <c r="BT2664" s="20">
        <v>607</v>
      </c>
      <c r="BU2664" s="20">
        <v>1033</v>
      </c>
      <c r="BV2664" s="20">
        <v>2570</v>
      </c>
    </row>
    <row r="2665" spans="1:74" x14ac:dyDescent="0.25">
      <c r="A2665" s="20" t="s">
        <v>405</v>
      </c>
      <c r="B2665" s="20" t="s">
        <v>631</v>
      </c>
      <c r="C2665" s="20" t="s">
        <v>650</v>
      </c>
      <c r="D2665" s="1">
        <v>44599</v>
      </c>
      <c r="E2665">
        <v>99</v>
      </c>
      <c r="F2665">
        <v>2</v>
      </c>
      <c r="G2665">
        <v>2</v>
      </c>
      <c r="H2665">
        <v>1</v>
      </c>
      <c r="I2665">
        <v>1</v>
      </c>
      <c r="J2665">
        <v>63</v>
      </c>
      <c r="K2665">
        <v>7</v>
      </c>
      <c r="L2665">
        <v>4</v>
      </c>
      <c r="M2665">
        <v>1</v>
      </c>
      <c r="N2665">
        <v>13</v>
      </c>
      <c r="O2665">
        <v>10</v>
      </c>
      <c r="P2665">
        <v>1</v>
      </c>
      <c r="Q2665">
        <v>0</v>
      </c>
      <c r="R2665">
        <v>464</v>
      </c>
      <c r="S2665">
        <v>348</v>
      </c>
      <c r="T2665">
        <v>32</v>
      </c>
      <c r="U2665">
        <v>7</v>
      </c>
      <c r="V2665">
        <v>1</v>
      </c>
      <c r="W2665">
        <v>1260</v>
      </c>
      <c r="X2665">
        <v>668</v>
      </c>
      <c r="Y2665">
        <v>122</v>
      </c>
      <c r="Z2665">
        <v>72</v>
      </c>
      <c r="AA2665">
        <v>29</v>
      </c>
      <c r="AB2665">
        <v>667</v>
      </c>
      <c r="AC2665">
        <v>340</v>
      </c>
      <c r="AD2665">
        <v>51</v>
      </c>
      <c r="AE2665">
        <v>62</v>
      </c>
      <c r="AF2665">
        <v>16</v>
      </c>
      <c r="AG2665">
        <v>205</v>
      </c>
      <c r="AH2665">
        <v>84</v>
      </c>
      <c r="AI2665">
        <v>14</v>
      </c>
      <c r="AJ2665">
        <v>24</v>
      </c>
      <c r="AK2665">
        <v>10</v>
      </c>
      <c r="AL2665">
        <v>42</v>
      </c>
      <c r="AM2665">
        <v>23</v>
      </c>
      <c r="AN2665">
        <v>4</v>
      </c>
      <c r="AO2665">
        <v>2</v>
      </c>
      <c r="AP2665">
        <v>0</v>
      </c>
      <c r="AQ2665">
        <v>0</v>
      </c>
      <c r="AR2665">
        <v>0</v>
      </c>
      <c r="AS2665">
        <v>0</v>
      </c>
      <c r="AT2665">
        <v>0</v>
      </c>
      <c r="AU2665">
        <v>0</v>
      </c>
      <c r="AV2665">
        <v>0</v>
      </c>
      <c r="AW2665">
        <v>0</v>
      </c>
      <c r="AX2665">
        <v>0</v>
      </c>
      <c r="AY2665">
        <v>0</v>
      </c>
      <c r="AZ2665">
        <v>0</v>
      </c>
      <c r="BA2665">
        <v>0</v>
      </c>
      <c r="BB2665">
        <v>0</v>
      </c>
      <c r="BC2665">
        <v>0</v>
      </c>
      <c r="BD2665">
        <v>0</v>
      </c>
      <c r="BE2665">
        <v>0</v>
      </c>
      <c r="BF2665">
        <v>0</v>
      </c>
      <c r="BG2665" s="20">
        <v>2</v>
      </c>
      <c r="BH2665" s="20">
        <v>1</v>
      </c>
      <c r="BI2665" s="20">
        <v>82</v>
      </c>
      <c r="BJ2665" s="20">
        <v>12</v>
      </c>
      <c r="BK2665" s="20">
        <v>418</v>
      </c>
      <c r="BL2665" s="20">
        <v>992</v>
      </c>
      <c r="BM2665" s="20">
        <v>516</v>
      </c>
      <c r="BN2665" s="20">
        <v>140</v>
      </c>
      <c r="BO2665" s="20">
        <v>34</v>
      </c>
      <c r="BP2665" s="20">
        <v>4653</v>
      </c>
      <c r="BQ2665" s="20">
        <v>1276</v>
      </c>
      <c r="BR2665" s="20">
        <v>0</v>
      </c>
      <c r="BS2665" s="20">
        <v>118</v>
      </c>
      <c r="BT2665" s="20">
        <v>613</v>
      </c>
      <c r="BU2665" s="20">
        <v>1025</v>
      </c>
      <c r="BV2665" s="20">
        <v>2580</v>
      </c>
    </row>
    <row r="2666" spans="1:74" x14ac:dyDescent="0.25">
      <c r="A2666" s="20" t="s">
        <v>405</v>
      </c>
      <c r="B2666" s="20" t="s">
        <v>631</v>
      </c>
      <c r="C2666" s="20" t="s">
        <v>650</v>
      </c>
      <c r="D2666" s="1">
        <v>44606</v>
      </c>
      <c r="E2666">
        <v>99</v>
      </c>
      <c r="F2666">
        <v>2</v>
      </c>
      <c r="G2666">
        <v>2</v>
      </c>
      <c r="H2666">
        <v>1</v>
      </c>
      <c r="I2666">
        <v>1</v>
      </c>
      <c r="J2666">
        <v>63</v>
      </c>
      <c r="K2666">
        <v>7</v>
      </c>
      <c r="L2666">
        <v>4</v>
      </c>
      <c r="M2666">
        <v>1</v>
      </c>
      <c r="N2666">
        <v>13</v>
      </c>
      <c r="O2666">
        <v>11</v>
      </c>
      <c r="P2666">
        <v>1</v>
      </c>
      <c r="Q2666">
        <v>0</v>
      </c>
      <c r="R2666">
        <v>465</v>
      </c>
      <c r="S2666">
        <v>349</v>
      </c>
      <c r="T2666">
        <v>32</v>
      </c>
      <c r="U2666">
        <v>7</v>
      </c>
      <c r="V2666">
        <v>1</v>
      </c>
      <c r="W2666">
        <v>1264</v>
      </c>
      <c r="X2666">
        <v>674</v>
      </c>
      <c r="Y2666">
        <v>121</v>
      </c>
      <c r="Z2666">
        <v>72</v>
      </c>
      <c r="AA2666">
        <v>28</v>
      </c>
      <c r="AB2666">
        <v>669</v>
      </c>
      <c r="AC2666">
        <v>343</v>
      </c>
      <c r="AD2666">
        <v>51</v>
      </c>
      <c r="AE2666">
        <v>63</v>
      </c>
      <c r="AF2666">
        <v>15</v>
      </c>
      <c r="AG2666">
        <v>204</v>
      </c>
      <c r="AH2666">
        <v>84</v>
      </c>
      <c r="AI2666">
        <v>14</v>
      </c>
      <c r="AJ2666">
        <v>24</v>
      </c>
      <c r="AK2666">
        <v>10</v>
      </c>
      <c r="AL2666">
        <v>42</v>
      </c>
      <c r="AM2666">
        <v>23</v>
      </c>
      <c r="AN2666">
        <v>4</v>
      </c>
      <c r="AO2666">
        <v>2</v>
      </c>
      <c r="AP2666">
        <v>0</v>
      </c>
      <c r="AQ2666">
        <v>0</v>
      </c>
      <c r="AR2666">
        <v>0</v>
      </c>
      <c r="AS2666">
        <v>0</v>
      </c>
      <c r="AT2666">
        <v>0</v>
      </c>
      <c r="AU2666">
        <v>0</v>
      </c>
      <c r="AV2666">
        <v>0</v>
      </c>
      <c r="AW2666">
        <v>0</v>
      </c>
      <c r="AX2666">
        <v>0</v>
      </c>
      <c r="AY2666">
        <v>0</v>
      </c>
      <c r="AZ2666">
        <v>0</v>
      </c>
      <c r="BA2666">
        <v>0</v>
      </c>
      <c r="BB2666">
        <v>0</v>
      </c>
      <c r="BC2666">
        <v>0</v>
      </c>
      <c r="BD2666">
        <v>0</v>
      </c>
      <c r="BE2666">
        <v>0</v>
      </c>
      <c r="BF2666">
        <v>0</v>
      </c>
      <c r="BG2666" s="20">
        <v>2</v>
      </c>
      <c r="BH2666" s="20">
        <v>1</v>
      </c>
      <c r="BI2666" s="20">
        <v>82</v>
      </c>
      <c r="BJ2666" s="20">
        <v>12</v>
      </c>
      <c r="BK2666" s="20">
        <v>419</v>
      </c>
      <c r="BL2666" s="20">
        <v>995</v>
      </c>
      <c r="BM2666" s="20">
        <v>518</v>
      </c>
      <c r="BN2666" s="20">
        <v>139</v>
      </c>
      <c r="BO2666" s="20">
        <v>34</v>
      </c>
      <c r="BP2666" s="20">
        <v>4666</v>
      </c>
      <c r="BQ2666" s="20">
        <v>1294</v>
      </c>
      <c r="BR2666" s="20">
        <v>0</v>
      </c>
      <c r="BS2666" s="20">
        <v>119</v>
      </c>
      <c r="BT2666" s="20">
        <v>624</v>
      </c>
      <c r="BU2666" s="20">
        <v>1027</v>
      </c>
      <c r="BV2666" s="20">
        <v>2585</v>
      </c>
    </row>
    <row r="2667" spans="1:74" x14ac:dyDescent="0.25">
      <c r="A2667" s="20" t="s">
        <v>405</v>
      </c>
      <c r="B2667" s="20" t="s">
        <v>470</v>
      </c>
      <c r="C2667" s="20" t="s">
        <v>474</v>
      </c>
      <c r="D2667" s="1">
        <v>44493</v>
      </c>
      <c r="E2667">
        <v>31</v>
      </c>
      <c r="F2667">
        <v>1</v>
      </c>
      <c r="G2667">
        <v>0</v>
      </c>
      <c r="H2667">
        <v>0</v>
      </c>
      <c r="I2667">
        <v>0</v>
      </c>
      <c r="J2667">
        <v>11</v>
      </c>
      <c r="K2667">
        <v>1</v>
      </c>
      <c r="L2667">
        <v>0</v>
      </c>
      <c r="M2667">
        <v>2</v>
      </c>
      <c r="N2667">
        <v>1</v>
      </c>
      <c r="O2667">
        <v>0</v>
      </c>
      <c r="P2667">
        <v>0</v>
      </c>
      <c r="Q2667">
        <v>0</v>
      </c>
      <c r="R2667">
        <v>112</v>
      </c>
      <c r="S2667">
        <v>0</v>
      </c>
      <c r="T2667">
        <v>50</v>
      </c>
      <c r="U2667">
        <v>2</v>
      </c>
      <c r="V2667">
        <v>3</v>
      </c>
      <c r="W2667">
        <v>919</v>
      </c>
      <c r="X2667">
        <v>0</v>
      </c>
      <c r="Y2667">
        <v>58</v>
      </c>
      <c r="Z2667">
        <v>33</v>
      </c>
      <c r="AA2667">
        <v>43</v>
      </c>
      <c r="AB2667">
        <v>263</v>
      </c>
      <c r="AC2667">
        <v>8</v>
      </c>
      <c r="AD2667">
        <v>8</v>
      </c>
      <c r="AE2667">
        <v>4</v>
      </c>
      <c r="AF2667">
        <v>29</v>
      </c>
      <c r="AG2667">
        <v>134</v>
      </c>
      <c r="AH2667">
        <v>0</v>
      </c>
      <c r="AI2667">
        <v>3</v>
      </c>
      <c r="AJ2667">
        <v>11</v>
      </c>
      <c r="AK2667">
        <v>14</v>
      </c>
      <c r="AL2667">
        <v>17</v>
      </c>
      <c r="AM2667">
        <v>0</v>
      </c>
      <c r="AN2667">
        <v>3</v>
      </c>
      <c r="AO2667">
        <v>0</v>
      </c>
      <c r="AP2667">
        <v>1</v>
      </c>
      <c r="AQ2667">
        <v>0</v>
      </c>
      <c r="AR2667">
        <v>0</v>
      </c>
      <c r="AS2667">
        <v>0</v>
      </c>
      <c r="AT2667">
        <v>0</v>
      </c>
      <c r="AU2667">
        <v>0</v>
      </c>
      <c r="AV2667">
        <v>0</v>
      </c>
      <c r="AW2667">
        <v>0</v>
      </c>
      <c r="AX2667">
        <v>0</v>
      </c>
      <c r="AY2667">
        <v>0</v>
      </c>
      <c r="AZ2667">
        <v>0</v>
      </c>
      <c r="BA2667">
        <v>0</v>
      </c>
      <c r="BB2667">
        <v>4</v>
      </c>
      <c r="BC2667">
        <v>35</v>
      </c>
      <c r="BD2667">
        <v>0</v>
      </c>
      <c r="BE2667">
        <v>3</v>
      </c>
      <c r="BF2667">
        <v>1</v>
      </c>
      <c r="BG2667" s="20"/>
      <c r="BH2667" s="20"/>
      <c r="BI2667" s="20"/>
      <c r="BJ2667" s="20"/>
      <c r="BK2667" s="20"/>
      <c r="BL2667" s="20"/>
      <c r="BM2667" s="20"/>
      <c r="BN2667" s="20"/>
      <c r="BO2667" s="20"/>
      <c r="BP2667" s="20"/>
      <c r="BQ2667" s="20"/>
      <c r="BR2667" s="20"/>
      <c r="BS2667" s="20"/>
      <c r="BT2667" s="20"/>
      <c r="BU2667" s="20"/>
      <c r="BV2667" s="20"/>
    </row>
    <row r="2668" spans="1:74" x14ac:dyDescent="0.25">
      <c r="A2668" s="20" t="s">
        <v>405</v>
      </c>
      <c r="B2668" s="20" t="s">
        <v>470</v>
      </c>
      <c r="C2668" s="20" t="s">
        <v>474</v>
      </c>
      <c r="D2668" s="1">
        <v>44500</v>
      </c>
      <c r="E2668">
        <v>31</v>
      </c>
      <c r="F2668">
        <v>1</v>
      </c>
      <c r="G2668">
        <v>1</v>
      </c>
      <c r="H2668">
        <v>0</v>
      </c>
      <c r="I2668">
        <v>0</v>
      </c>
      <c r="J2668">
        <v>12</v>
      </c>
      <c r="K2668">
        <v>1</v>
      </c>
      <c r="L2668">
        <v>0</v>
      </c>
      <c r="M2668">
        <v>2</v>
      </c>
      <c r="N2668">
        <v>1</v>
      </c>
      <c r="O2668">
        <v>0</v>
      </c>
      <c r="P2668">
        <v>1</v>
      </c>
      <c r="Q2668">
        <v>0</v>
      </c>
      <c r="R2668">
        <v>111</v>
      </c>
      <c r="S2668">
        <v>0</v>
      </c>
      <c r="T2668">
        <v>61</v>
      </c>
      <c r="U2668">
        <v>1</v>
      </c>
      <c r="V2668">
        <v>3</v>
      </c>
      <c r="W2668">
        <v>921</v>
      </c>
      <c r="X2668">
        <v>0</v>
      </c>
      <c r="Y2668">
        <v>85</v>
      </c>
      <c r="Z2668">
        <v>32</v>
      </c>
      <c r="AA2668">
        <v>45</v>
      </c>
      <c r="AB2668">
        <v>264</v>
      </c>
      <c r="AC2668">
        <v>13</v>
      </c>
      <c r="AD2668">
        <v>8</v>
      </c>
      <c r="AE2668">
        <v>3</v>
      </c>
      <c r="AF2668">
        <v>28</v>
      </c>
      <c r="AG2668">
        <v>134</v>
      </c>
      <c r="AH2668">
        <v>0</v>
      </c>
      <c r="AI2668">
        <v>4</v>
      </c>
      <c r="AJ2668">
        <v>11</v>
      </c>
      <c r="AK2668">
        <v>12</v>
      </c>
      <c r="AL2668">
        <v>17</v>
      </c>
      <c r="AM2668">
        <v>0</v>
      </c>
      <c r="AN2668">
        <v>3</v>
      </c>
      <c r="AO2668">
        <v>0</v>
      </c>
      <c r="AP2668">
        <v>1</v>
      </c>
      <c r="AQ2668">
        <v>0</v>
      </c>
      <c r="AR2668">
        <v>0</v>
      </c>
      <c r="AS2668">
        <v>0</v>
      </c>
      <c r="AT2668">
        <v>0</v>
      </c>
      <c r="AU2668">
        <v>0</v>
      </c>
      <c r="AV2668">
        <v>0</v>
      </c>
      <c r="AW2668">
        <v>0</v>
      </c>
      <c r="AX2668">
        <v>0</v>
      </c>
      <c r="AY2668">
        <v>0</v>
      </c>
      <c r="AZ2668">
        <v>0</v>
      </c>
      <c r="BA2668">
        <v>0</v>
      </c>
      <c r="BB2668">
        <v>4</v>
      </c>
      <c r="BC2668">
        <v>35</v>
      </c>
      <c r="BD2668">
        <v>0</v>
      </c>
      <c r="BE2668">
        <v>3</v>
      </c>
      <c r="BF2668">
        <v>1</v>
      </c>
      <c r="BG2668" s="20"/>
      <c r="BH2668" s="20"/>
      <c r="BI2668" s="20"/>
      <c r="BJ2668" s="20"/>
      <c r="BK2668" s="20"/>
      <c r="BL2668" s="20"/>
      <c r="BM2668" s="20"/>
      <c r="BN2668" s="20"/>
      <c r="BO2668" s="20"/>
      <c r="BP2668" s="20"/>
      <c r="BQ2668" s="20"/>
      <c r="BR2668" s="20"/>
      <c r="BS2668" s="20"/>
      <c r="BT2668" s="20"/>
      <c r="BU2668" s="20"/>
      <c r="BV2668" s="20"/>
    </row>
    <row r="2669" spans="1:74" x14ac:dyDescent="0.25">
      <c r="A2669" s="20" t="s">
        <v>405</v>
      </c>
      <c r="B2669" s="20" t="s">
        <v>470</v>
      </c>
      <c r="C2669" s="20" t="s">
        <v>474</v>
      </c>
      <c r="D2669" s="1">
        <v>44507</v>
      </c>
      <c r="E2669">
        <v>31</v>
      </c>
      <c r="F2669">
        <v>1</v>
      </c>
      <c r="G2669">
        <v>1</v>
      </c>
      <c r="H2669">
        <v>0</v>
      </c>
      <c r="I2669">
        <v>0</v>
      </c>
      <c r="J2669">
        <v>12</v>
      </c>
      <c r="K2669">
        <v>1</v>
      </c>
      <c r="L2669">
        <v>0</v>
      </c>
      <c r="M2669">
        <v>2</v>
      </c>
      <c r="N2669">
        <v>1</v>
      </c>
      <c r="O2669">
        <v>1</v>
      </c>
      <c r="P2669">
        <v>0</v>
      </c>
      <c r="Q2669">
        <v>0</v>
      </c>
      <c r="R2669">
        <v>111</v>
      </c>
      <c r="S2669">
        <v>62</v>
      </c>
      <c r="T2669">
        <v>4</v>
      </c>
      <c r="U2669">
        <v>1</v>
      </c>
      <c r="V2669">
        <v>3</v>
      </c>
      <c r="W2669">
        <v>919</v>
      </c>
      <c r="X2669">
        <v>109</v>
      </c>
      <c r="Y2669">
        <v>33</v>
      </c>
      <c r="Z2669">
        <v>33</v>
      </c>
      <c r="AA2669">
        <v>44</v>
      </c>
      <c r="AB2669">
        <v>262</v>
      </c>
      <c r="AC2669">
        <v>20</v>
      </c>
      <c r="AD2669">
        <v>8</v>
      </c>
      <c r="AE2669">
        <v>3</v>
      </c>
      <c r="AF2669">
        <v>26</v>
      </c>
      <c r="AG2669">
        <v>135</v>
      </c>
      <c r="AH2669">
        <v>4</v>
      </c>
      <c r="AI2669">
        <v>3</v>
      </c>
      <c r="AJ2669">
        <v>11</v>
      </c>
      <c r="AK2669">
        <v>13</v>
      </c>
      <c r="AL2669">
        <v>17</v>
      </c>
      <c r="AM2669">
        <v>3</v>
      </c>
      <c r="AN2669">
        <v>1</v>
      </c>
      <c r="AO2669">
        <v>0</v>
      </c>
      <c r="AP2669">
        <v>1</v>
      </c>
      <c r="AQ2669">
        <v>0</v>
      </c>
      <c r="AR2669">
        <v>0</v>
      </c>
      <c r="AS2669">
        <v>0</v>
      </c>
      <c r="AT2669">
        <v>0</v>
      </c>
      <c r="AU2669">
        <v>0</v>
      </c>
      <c r="AV2669">
        <v>0</v>
      </c>
      <c r="AW2669">
        <v>0</v>
      </c>
      <c r="AX2669">
        <v>0</v>
      </c>
      <c r="AY2669">
        <v>0</v>
      </c>
      <c r="AZ2669">
        <v>0</v>
      </c>
      <c r="BA2669">
        <v>0</v>
      </c>
      <c r="BB2669">
        <v>0</v>
      </c>
      <c r="BC2669">
        <v>0</v>
      </c>
      <c r="BD2669">
        <v>0</v>
      </c>
      <c r="BE2669">
        <v>0</v>
      </c>
      <c r="BF2669">
        <v>0</v>
      </c>
      <c r="BG2669" s="20">
        <v>1</v>
      </c>
      <c r="BH2669" s="20">
        <v>0</v>
      </c>
      <c r="BI2669" s="20">
        <v>28</v>
      </c>
      <c r="BJ2669" s="20">
        <v>1</v>
      </c>
      <c r="BK2669" s="20">
        <v>99</v>
      </c>
      <c r="BL2669" s="20">
        <v>759</v>
      </c>
      <c r="BM2669" s="20">
        <v>212</v>
      </c>
      <c r="BN2669" s="20">
        <v>91</v>
      </c>
      <c r="BO2669" s="20">
        <v>14</v>
      </c>
      <c r="BP2669" s="20"/>
      <c r="BQ2669" s="20"/>
      <c r="BR2669" s="20"/>
      <c r="BS2669" s="20"/>
      <c r="BT2669" s="20"/>
      <c r="BU2669" s="20"/>
      <c r="BV2669" s="20"/>
    </row>
    <row r="2670" spans="1:74" x14ac:dyDescent="0.25">
      <c r="A2670" s="20" t="s">
        <v>405</v>
      </c>
      <c r="B2670" s="20" t="s">
        <v>470</v>
      </c>
      <c r="C2670" s="20" t="s">
        <v>474</v>
      </c>
      <c r="D2670" s="1">
        <v>44514</v>
      </c>
      <c r="E2670">
        <v>31</v>
      </c>
      <c r="F2670">
        <v>1</v>
      </c>
      <c r="G2670">
        <v>1</v>
      </c>
      <c r="H2670">
        <v>0</v>
      </c>
      <c r="I2670">
        <v>0</v>
      </c>
      <c r="J2670">
        <v>13</v>
      </c>
      <c r="K2670">
        <v>1</v>
      </c>
      <c r="L2670">
        <v>0</v>
      </c>
      <c r="M2670">
        <v>2</v>
      </c>
      <c r="N2670">
        <v>1</v>
      </c>
      <c r="O2670">
        <v>1</v>
      </c>
      <c r="P2670">
        <v>0</v>
      </c>
      <c r="Q2670">
        <v>0</v>
      </c>
      <c r="R2670">
        <v>112</v>
      </c>
      <c r="S2670">
        <v>69</v>
      </c>
      <c r="T2670">
        <v>4</v>
      </c>
      <c r="U2670">
        <v>1</v>
      </c>
      <c r="V2670">
        <v>4</v>
      </c>
      <c r="W2670">
        <v>922</v>
      </c>
      <c r="X2670">
        <v>146</v>
      </c>
      <c r="Y2670">
        <v>32</v>
      </c>
      <c r="Z2670">
        <v>33</v>
      </c>
      <c r="AA2670">
        <v>43</v>
      </c>
      <c r="AB2670">
        <v>260</v>
      </c>
      <c r="AC2670">
        <v>31</v>
      </c>
      <c r="AD2670">
        <v>7</v>
      </c>
      <c r="AE2670">
        <v>3</v>
      </c>
      <c r="AF2670">
        <v>24</v>
      </c>
      <c r="AG2670">
        <v>136</v>
      </c>
      <c r="AH2670">
        <v>8</v>
      </c>
      <c r="AI2670">
        <v>3</v>
      </c>
      <c r="AJ2670">
        <v>9</v>
      </c>
      <c r="AK2670">
        <v>14</v>
      </c>
      <c r="AL2670">
        <v>17</v>
      </c>
      <c r="AM2670">
        <v>4</v>
      </c>
      <c r="AN2670">
        <v>1</v>
      </c>
      <c r="AO2670">
        <v>0</v>
      </c>
      <c r="AP2670">
        <v>1</v>
      </c>
      <c r="AQ2670">
        <v>0</v>
      </c>
      <c r="AR2670">
        <v>0</v>
      </c>
      <c r="AS2670">
        <v>0</v>
      </c>
      <c r="AT2670">
        <v>0</v>
      </c>
      <c r="AU2670">
        <v>0</v>
      </c>
      <c r="AV2670">
        <v>0</v>
      </c>
      <c r="AW2670">
        <v>0</v>
      </c>
      <c r="AX2670">
        <v>0</v>
      </c>
      <c r="AY2670">
        <v>0</v>
      </c>
      <c r="AZ2670">
        <v>0</v>
      </c>
      <c r="BA2670">
        <v>0</v>
      </c>
      <c r="BB2670">
        <v>0</v>
      </c>
      <c r="BC2670">
        <v>0</v>
      </c>
      <c r="BD2670">
        <v>0</v>
      </c>
      <c r="BE2670">
        <v>0</v>
      </c>
      <c r="BF2670">
        <v>0</v>
      </c>
      <c r="BG2670" s="20">
        <v>1</v>
      </c>
      <c r="BH2670" s="20">
        <v>0</v>
      </c>
      <c r="BI2670" s="20">
        <v>28</v>
      </c>
      <c r="BJ2670" s="20">
        <v>1</v>
      </c>
      <c r="BK2670" s="20">
        <v>99</v>
      </c>
      <c r="BL2670" s="20">
        <v>762</v>
      </c>
      <c r="BM2670" s="20">
        <v>213</v>
      </c>
      <c r="BN2670" s="20">
        <v>93</v>
      </c>
      <c r="BO2670" s="20">
        <v>14</v>
      </c>
      <c r="BP2670" s="20"/>
      <c r="BQ2670" s="20"/>
      <c r="BR2670" s="20"/>
      <c r="BS2670" s="20"/>
      <c r="BT2670" s="20"/>
      <c r="BU2670" s="20"/>
      <c r="BV2670" s="20"/>
    </row>
    <row r="2671" spans="1:74" x14ac:dyDescent="0.25">
      <c r="A2671" s="20" t="s">
        <v>405</v>
      </c>
      <c r="B2671" s="20" t="s">
        <v>470</v>
      </c>
      <c r="C2671" s="20" t="s">
        <v>474</v>
      </c>
      <c r="D2671" s="1">
        <v>44521</v>
      </c>
      <c r="E2671">
        <v>30</v>
      </c>
      <c r="F2671">
        <v>1</v>
      </c>
      <c r="G2671">
        <v>1</v>
      </c>
      <c r="H2671">
        <v>0</v>
      </c>
      <c r="I2671">
        <v>0</v>
      </c>
      <c r="J2671">
        <v>14</v>
      </c>
      <c r="K2671">
        <v>1</v>
      </c>
      <c r="L2671">
        <v>0</v>
      </c>
      <c r="M2671">
        <v>2</v>
      </c>
      <c r="N2671">
        <v>1</v>
      </c>
      <c r="O2671">
        <v>1</v>
      </c>
      <c r="P2671">
        <v>0</v>
      </c>
      <c r="Q2671">
        <v>0</v>
      </c>
      <c r="R2671">
        <v>114</v>
      </c>
      <c r="S2671">
        <v>72</v>
      </c>
      <c r="T2671">
        <v>5</v>
      </c>
      <c r="U2671">
        <v>1</v>
      </c>
      <c r="V2671">
        <v>4</v>
      </c>
      <c r="W2671">
        <v>923</v>
      </c>
      <c r="X2671">
        <v>196</v>
      </c>
      <c r="Y2671">
        <v>34</v>
      </c>
      <c r="Z2671">
        <v>32</v>
      </c>
      <c r="AA2671">
        <v>42</v>
      </c>
      <c r="AB2671">
        <v>263</v>
      </c>
      <c r="AC2671">
        <v>38</v>
      </c>
      <c r="AD2671">
        <v>7</v>
      </c>
      <c r="AE2671">
        <v>3</v>
      </c>
      <c r="AF2671">
        <v>26</v>
      </c>
      <c r="AG2671">
        <v>136</v>
      </c>
      <c r="AH2671">
        <v>12</v>
      </c>
      <c r="AI2671">
        <v>4</v>
      </c>
      <c r="AJ2671">
        <v>9</v>
      </c>
      <c r="AK2671">
        <v>13</v>
      </c>
      <c r="AL2671">
        <v>17</v>
      </c>
      <c r="AM2671">
        <v>5</v>
      </c>
      <c r="AN2671">
        <v>1</v>
      </c>
      <c r="AO2671">
        <v>0</v>
      </c>
      <c r="AP2671">
        <v>1</v>
      </c>
      <c r="AQ2671">
        <v>0</v>
      </c>
      <c r="AR2671">
        <v>0</v>
      </c>
      <c r="AS2671">
        <v>0</v>
      </c>
      <c r="AT2671">
        <v>0</v>
      </c>
      <c r="AU2671">
        <v>0</v>
      </c>
      <c r="AV2671">
        <v>0</v>
      </c>
      <c r="AW2671">
        <v>0</v>
      </c>
      <c r="AX2671">
        <v>0</v>
      </c>
      <c r="AY2671">
        <v>0</v>
      </c>
      <c r="AZ2671">
        <v>0</v>
      </c>
      <c r="BA2671">
        <v>0</v>
      </c>
      <c r="BB2671">
        <v>0</v>
      </c>
      <c r="BC2671">
        <v>0</v>
      </c>
      <c r="BD2671">
        <v>0</v>
      </c>
      <c r="BE2671">
        <v>0</v>
      </c>
      <c r="BF2671">
        <v>0</v>
      </c>
      <c r="BG2671" s="20">
        <v>1</v>
      </c>
      <c r="BH2671" s="20">
        <v>0</v>
      </c>
      <c r="BI2671" s="20">
        <v>27</v>
      </c>
      <c r="BJ2671" s="20">
        <v>1</v>
      </c>
      <c r="BK2671" s="20">
        <v>100</v>
      </c>
      <c r="BL2671" s="20">
        <v>762</v>
      </c>
      <c r="BM2671" s="20">
        <v>215</v>
      </c>
      <c r="BN2671" s="20">
        <v>93</v>
      </c>
      <c r="BO2671" s="20">
        <v>15</v>
      </c>
      <c r="BP2671" s="20"/>
      <c r="BQ2671" s="20"/>
      <c r="BR2671" s="20"/>
      <c r="BS2671" s="20"/>
      <c r="BT2671" s="20"/>
      <c r="BU2671" s="20"/>
      <c r="BV2671" s="20"/>
    </row>
    <row r="2672" spans="1:74" x14ac:dyDescent="0.25">
      <c r="A2672" s="20" t="s">
        <v>405</v>
      </c>
      <c r="B2672" s="20" t="s">
        <v>470</v>
      </c>
      <c r="C2672" s="20" t="s">
        <v>474</v>
      </c>
      <c r="D2672" s="1">
        <v>44528</v>
      </c>
      <c r="E2672">
        <v>31</v>
      </c>
      <c r="F2672">
        <v>1</v>
      </c>
      <c r="G2672">
        <v>1</v>
      </c>
      <c r="H2672">
        <v>0</v>
      </c>
      <c r="I2672">
        <v>0</v>
      </c>
      <c r="J2672">
        <v>19</v>
      </c>
      <c r="K2672">
        <v>1</v>
      </c>
      <c r="L2672">
        <v>0</v>
      </c>
      <c r="M2672">
        <v>2</v>
      </c>
      <c r="N2672">
        <v>1</v>
      </c>
      <c r="O2672">
        <v>1</v>
      </c>
      <c r="P2672">
        <v>0</v>
      </c>
      <c r="Q2672">
        <v>0</v>
      </c>
      <c r="R2672">
        <v>114</v>
      </c>
      <c r="S2672">
        <v>78</v>
      </c>
      <c r="T2672">
        <v>5</v>
      </c>
      <c r="U2672">
        <v>1</v>
      </c>
      <c r="V2672">
        <v>3</v>
      </c>
      <c r="W2672">
        <v>923</v>
      </c>
      <c r="X2672">
        <v>273</v>
      </c>
      <c r="Y2672">
        <v>35</v>
      </c>
      <c r="Z2672">
        <v>31</v>
      </c>
      <c r="AA2672">
        <v>38</v>
      </c>
      <c r="AB2672">
        <v>269</v>
      </c>
      <c r="AC2672">
        <v>56</v>
      </c>
      <c r="AD2672">
        <v>7</v>
      </c>
      <c r="AE2672">
        <v>4</v>
      </c>
      <c r="AF2672">
        <v>29</v>
      </c>
      <c r="AG2672">
        <v>138</v>
      </c>
      <c r="AH2672">
        <v>18</v>
      </c>
      <c r="AI2672">
        <v>6</v>
      </c>
      <c r="AJ2672">
        <v>7</v>
      </c>
      <c r="AK2672">
        <v>14</v>
      </c>
      <c r="AL2672">
        <v>17</v>
      </c>
      <c r="AM2672">
        <v>5</v>
      </c>
      <c r="AN2672">
        <v>1</v>
      </c>
      <c r="AO2672">
        <v>0</v>
      </c>
      <c r="AP2672">
        <v>1</v>
      </c>
      <c r="AQ2672">
        <v>0</v>
      </c>
      <c r="AR2672">
        <v>0</v>
      </c>
      <c r="AS2672">
        <v>0</v>
      </c>
      <c r="AT2672">
        <v>0</v>
      </c>
      <c r="AU2672">
        <v>0</v>
      </c>
      <c r="AV2672">
        <v>0</v>
      </c>
      <c r="AW2672">
        <v>0</v>
      </c>
      <c r="AX2672">
        <v>0</v>
      </c>
      <c r="AY2672">
        <v>0</v>
      </c>
      <c r="AZ2672">
        <v>0</v>
      </c>
      <c r="BA2672">
        <v>0</v>
      </c>
      <c r="BB2672">
        <v>0</v>
      </c>
      <c r="BC2672">
        <v>0</v>
      </c>
      <c r="BD2672">
        <v>0</v>
      </c>
      <c r="BE2672">
        <v>0</v>
      </c>
      <c r="BF2672">
        <v>0</v>
      </c>
      <c r="BG2672" s="20">
        <v>1</v>
      </c>
      <c r="BH2672" s="20">
        <v>0</v>
      </c>
      <c r="BI2672" s="20">
        <v>28</v>
      </c>
      <c r="BJ2672" s="20">
        <v>1</v>
      </c>
      <c r="BK2672" s="20">
        <v>101</v>
      </c>
      <c r="BL2672" s="20">
        <v>767</v>
      </c>
      <c r="BM2672" s="20">
        <v>217</v>
      </c>
      <c r="BN2672" s="20">
        <v>94</v>
      </c>
      <c r="BO2672" s="20">
        <v>15</v>
      </c>
      <c r="BP2672" s="20"/>
      <c r="BQ2672" s="20"/>
      <c r="BR2672" s="20"/>
      <c r="BS2672" s="20"/>
      <c r="BT2672" s="20"/>
      <c r="BU2672" s="20"/>
      <c r="BV2672" s="20"/>
    </row>
    <row r="2673" spans="1:74" x14ac:dyDescent="0.25">
      <c r="A2673" s="20" t="s">
        <v>405</v>
      </c>
      <c r="B2673" s="20" t="s">
        <v>470</v>
      </c>
      <c r="C2673" s="20" t="s">
        <v>474</v>
      </c>
      <c r="D2673" s="1">
        <v>44535</v>
      </c>
      <c r="E2673">
        <v>31</v>
      </c>
      <c r="F2673">
        <v>1</v>
      </c>
      <c r="G2673">
        <v>1</v>
      </c>
      <c r="H2673">
        <v>0</v>
      </c>
      <c r="I2673">
        <v>0</v>
      </c>
      <c r="J2673">
        <v>21</v>
      </c>
      <c r="K2673">
        <v>1</v>
      </c>
      <c r="L2673">
        <v>0</v>
      </c>
      <c r="M2673">
        <v>2</v>
      </c>
      <c r="N2673">
        <v>2</v>
      </c>
      <c r="O2673">
        <v>1</v>
      </c>
      <c r="P2673">
        <v>0</v>
      </c>
      <c r="Q2673">
        <v>0</v>
      </c>
      <c r="R2673">
        <v>112</v>
      </c>
      <c r="S2673">
        <v>77</v>
      </c>
      <c r="T2673">
        <v>5</v>
      </c>
      <c r="U2673">
        <v>1</v>
      </c>
      <c r="V2673">
        <v>3</v>
      </c>
      <c r="W2673">
        <v>921</v>
      </c>
      <c r="X2673">
        <v>343</v>
      </c>
      <c r="Y2673">
        <v>35</v>
      </c>
      <c r="Z2673">
        <v>31</v>
      </c>
      <c r="AA2673">
        <v>36</v>
      </c>
      <c r="AB2673">
        <v>267</v>
      </c>
      <c r="AC2673">
        <v>71</v>
      </c>
      <c r="AD2673">
        <v>7</v>
      </c>
      <c r="AE2673">
        <v>3</v>
      </c>
      <c r="AF2673">
        <v>29</v>
      </c>
      <c r="AG2673">
        <v>138</v>
      </c>
      <c r="AH2673">
        <v>24</v>
      </c>
      <c r="AI2673">
        <v>5</v>
      </c>
      <c r="AJ2673">
        <v>7</v>
      </c>
      <c r="AK2673">
        <v>13</v>
      </c>
      <c r="AL2673">
        <v>17</v>
      </c>
      <c r="AM2673">
        <v>6</v>
      </c>
      <c r="AN2673">
        <v>1</v>
      </c>
      <c r="AO2673">
        <v>0</v>
      </c>
      <c r="AP2673">
        <v>1</v>
      </c>
      <c r="AQ2673">
        <v>0</v>
      </c>
      <c r="AR2673">
        <v>0</v>
      </c>
      <c r="AS2673">
        <v>0</v>
      </c>
      <c r="AT2673">
        <v>0</v>
      </c>
      <c r="AU2673">
        <v>0</v>
      </c>
      <c r="AV2673">
        <v>0</v>
      </c>
      <c r="AW2673">
        <v>0</v>
      </c>
      <c r="AX2673">
        <v>0</v>
      </c>
      <c r="AY2673">
        <v>0</v>
      </c>
      <c r="AZ2673">
        <v>0</v>
      </c>
      <c r="BA2673">
        <v>0</v>
      </c>
      <c r="BB2673">
        <v>0</v>
      </c>
      <c r="BC2673">
        <v>0</v>
      </c>
      <c r="BD2673">
        <v>0</v>
      </c>
      <c r="BE2673">
        <v>0</v>
      </c>
      <c r="BF2673">
        <v>0</v>
      </c>
      <c r="BG2673" s="20">
        <v>1</v>
      </c>
      <c r="BH2673" s="20">
        <v>0</v>
      </c>
      <c r="BI2673" s="20">
        <v>28</v>
      </c>
      <c r="BJ2673" s="20">
        <v>1</v>
      </c>
      <c r="BK2673" s="20">
        <v>99</v>
      </c>
      <c r="BL2673" s="20">
        <v>772</v>
      </c>
      <c r="BM2673" s="20">
        <v>215</v>
      </c>
      <c r="BN2673" s="20">
        <v>95</v>
      </c>
      <c r="BO2673" s="20">
        <v>15</v>
      </c>
      <c r="BP2673" s="20"/>
      <c r="BQ2673" s="20"/>
      <c r="BR2673" s="20"/>
      <c r="BS2673" s="20"/>
      <c r="BT2673" s="20"/>
      <c r="BU2673" s="20"/>
      <c r="BV2673" s="20"/>
    </row>
    <row r="2674" spans="1:74" x14ac:dyDescent="0.25">
      <c r="A2674" s="20" t="s">
        <v>405</v>
      </c>
      <c r="B2674" s="20" t="s">
        <v>470</v>
      </c>
      <c r="C2674" s="20" t="s">
        <v>474</v>
      </c>
      <c r="D2674" s="1">
        <v>44542</v>
      </c>
      <c r="E2674">
        <v>31</v>
      </c>
      <c r="F2674">
        <v>1</v>
      </c>
      <c r="G2674">
        <v>1</v>
      </c>
      <c r="H2674">
        <v>0</v>
      </c>
      <c r="I2674">
        <v>0</v>
      </c>
      <c r="J2674">
        <v>21</v>
      </c>
      <c r="K2674">
        <v>1</v>
      </c>
      <c r="L2674">
        <v>0</v>
      </c>
      <c r="M2674">
        <v>2</v>
      </c>
      <c r="N2674">
        <v>2</v>
      </c>
      <c r="O2674">
        <v>1</v>
      </c>
      <c r="P2674">
        <v>0</v>
      </c>
      <c r="Q2674">
        <v>0</v>
      </c>
      <c r="R2674">
        <v>113</v>
      </c>
      <c r="S2674">
        <v>80</v>
      </c>
      <c r="T2674">
        <v>5</v>
      </c>
      <c r="U2674">
        <v>1</v>
      </c>
      <c r="V2674">
        <v>2</v>
      </c>
      <c r="W2674">
        <v>924</v>
      </c>
      <c r="X2674">
        <v>387</v>
      </c>
      <c r="Y2674">
        <v>36</v>
      </c>
      <c r="Z2674">
        <v>30</v>
      </c>
      <c r="AA2674">
        <v>35</v>
      </c>
      <c r="AB2674">
        <v>264</v>
      </c>
      <c r="AC2674">
        <v>92</v>
      </c>
      <c r="AD2674">
        <v>7</v>
      </c>
      <c r="AE2674">
        <v>3</v>
      </c>
      <c r="AF2674">
        <v>27</v>
      </c>
      <c r="AG2674">
        <v>140</v>
      </c>
      <c r="AH2674">
        <v>30</v>
      </c>
      <c r="AI2674">
        <v>5</v>
      </c>
      <c r="AJ2674">
        <v>7</v>
      </c>
      <c r="AK2674">
        <v>13</v>
      </c>
      <c r="AL2674">
        <v>17</v>
      </c>
      <c r="AM2674">
        <v>7</v>
      </c>
      <c r="AN2674">
        <v>1</v>
      </c>
      <c r="AO2674">
        <v>0</v>
      </c>
      <c r="AP2674">
        <v>1</v>
      </c>
      <c r="AQ2674">
        <v>0</v>
      </c>
      <c r="AR2674">
        <v>0</v>
      </c>
      <c r="AS2674">
        <v>0</v>
      </c>
      <c r="AT2674">
        <v>0</v>
      </c>
      <c r="AU2674">
        <v>0</v>
      </c>
      <c r="AV2674">
        <v>0</v>
      </c>
      <c r="AW2674">
        <v>0</v>
      </c>
      <c r="AX2674">
        <v>0</v>
      </c>
      <c r="AY2674">
        <v>0</v>
      </c>
      <c r="AZ2674">
        <v>0</v>
      </c>
      <c r="BA2674">
        <v>0</v>
      </c>
      <c r="BB2674">
        <v>0</v>
      </c>
      <c r="BC2674">
        <v>0</v>
      </c>
      <c r="BD2674">
        <v>0</v>
      </c>
      <c r="BE2674">
        <v>0</v>
      </c>
      <c r="BF2674">
        <v>0</v>
      </c>
      <c r="BG2674" s="20">
        <v>1</v>
      </c>
      <c r="BH2674" s="20">
        <v>0</v>
      </c>
      <c r="BI2674" s="20">
        <v>28</v>
      </c>
      <c r="BJ2674" s="20">
        <v>1</v>
      </c>
      <c r="BK2674" s="20">
        <v>100</v>
      </c>
      <c r="BL2674" s="20">
        <v>778</v>
      </c>
      <c r="BM2674" s="20">
        <v>214</v>
      </c>
      <c r="BN2674" s="20">
        <v>96</v>
      </c>
      <c r="BO2674" s="20">
        <v>15</v>
      </c>
      <c r="BP2674" s="20"/>
      <c r="BQ2674" s="20"/>
      <c r="BR2674" s="20"/>
      <c r="BS2674" s="20"/>
      <c r="BT2674" s="20"/>
      <c r="BU2674" s="20"/>
      <c r="BV2674" s="20"/>
    </row>
    <row r="2675" spans="1:74" x14ac:dyDescent="0.25">
      <c r="A2675" s="20" t="s">
        <v>405</v>
      </c>
      <c r="B2675" s="20" t="s">
        <v>470</v>
      </c>
      <c r="C2675" s="20" t="s">
        <v>474</v>
      </c>
      <c r="D2675" s="1">
        <v>44549</v>
      </c>
      <c r="E2675">
        <v>31</v>
      </c>
      <c r="F2675">
        <v>1</v>
      </c>
      <c r="G2675">
        <v>1</v>
      </c>
      <c r="H2675">
        <v>0</v>
      </c>
      <c r="I2675">
        <v>0</v>
      </c>
      <c r="J2675">
        <v>22</v>
      </c>
      <c r="K2675">
        <v>1</v>
      </c>
      <c r="L2675">
        <v>0</v>
      </c>
      <c r="M2675">
        <v>2</v>
      </c>
      <c r="N2675">
        <v>2</v>
      </c>
      <c r="O2675">
        <v>1</v>
      </c>
      <c r="P2675">
        <v>0</v>
      </c>
      <c r="Q2675">
        <v>0</v>
      </c>
      <c r="R2675">
        <v>113</v>
      </c>
      <c r="S2675">
        <v>82</v>
      </c>
      <c r="T2675">
        <v>5</v>
      </c>
      <c r="U2675">
        <v>1</v>
      </c>
      <c r="V2675">
        <v>1</v>
      </c>
      <c r="W2675">
        <v>925</v>
      </c>
      <c r="X2675">
        <v>461</v>
      </c>
      <c r="Y2675">
        <v>36</v>
      </c>
      <c r="Z2675">
        <v>30</v>
      </c>
      <c r="AA2675">
        <v>33</v>
      </c>
      <c r="AB2675">
        <v>267</v>
      </c>
      <c r="AC2675">
        <v>111</v>
      </c>
      <c r="AD2675">
        <v>7</v>
      </c>
      <c r="AE2675">
        <v>3</v>
      </c>
      <c r="AF2675">
        <v>30</v>
      </c>
      <c r="AG2675">
        <v>140</v>
      </c>
      <c r="AH2675">
        <v>43</v>
      </c>
      <c r="AI2675">
        <v>5</v>
      </c>
      <c r="AJ2675">
        <v>7</v>
      </c>
      <c r="AK2675">
        <v>13</v>
      </c>
      <c r="AL2675">
        <v>17</v>
      </c>
      <c r="AM2675">
        <v>7</v>
      </c>
      <c r="AN2675">
        <v>1</v>
      </c>
      <c r="AO2675">
        <v>0</v>
      </c>
      <c r="AP2675">
        <v>1</v>
      </c>
      <c r="AQ2675">
        <v>0</v>
      </c>
      <c r="AR2675">
        <v>0</v>
      </c>
      <c r="AS2675">
        <v>0</v>
      </c>
      <c r="AT2675">
        <v>0</v>
      </c>
      <c r="AU2675">
        <v>0</v>
      </c>
      <c r="AV2675">
        <v>0</v>
      </c>
      <c r="AW2675">
        <v>0</v>
      </c>
      <c r="AX2675">
        <v>0</v>
      </c>
      <c r="AY2675">
        <v>0</v>
      </c>
      <c r="AZ2675">
        <v>0</v>
      </c>
      <c r="BA2675">
        <v>0</v>
      </c>
      <c r="BB2675">
        <v>0</v>
      </c>
      <c r="BC2675">
        <v>0</v>
      </c>
      <c r="BD2675">
        <v>0</v>
      </c>
      <c r="BE2675">
        <v>0</v>
      </c>
      <c r="BF2675">
        <v>0</v>
      </c>
      <c r="BG2675" s="20">
        <v>1</v>
      </c>
      <c r="BH2675" s="20">
        <v>0</v>
      </c>
      <c r="BI2675" s="20">
        <v>28</v>
      </c>
      <c r="BJ2675" s="20">
        <v>1</v>
      </c>
      <c r="BK2675" s="20">
        <v>100</v>
      </c>
      <c r="BL2675" s="20">
        <v>783</v>
      </c>
      <c r="BM2675" s="20">
        <v>216</v>
      </c>
      <c r="BN2675" s="20">
        <v>96</v>
      </c>
      <c r="BO2675" s="20">
        <v>15</v>
      </c>
      <c r="BP2675" s="20">
        <v>2439</v>
      </c>
      <c r="BQ2675" s="20">
        <v>434</v>
      </c>
      <c r="BR2675" s="20">
        <v>0</v>
      </c>
      <c r="BS2675" s="20">
        <v>21</v>
      </c>
      <c r="BT2675" s="20">
        <v>45</v>
      </c>
      <c r="BU2675" s="20">
        <v>691</v>
      </c>
      <c r="BV2675" s="20">
        <v>1478</v>
      </c>
    </row>
    <row r="2676" spans="1:74" x14ac:dyDescent="0.25">
      <c r="A2676" s="20" t="s">
        <v>405</v>
      </c>
      <c r="B2676" s="20" t="s">
        <v>470</v>
      </c>
      <c r="C2676" s="20" t="s">
        <v>474</v>
      </c>
      <c r="D2676" s="1">
        <v>44558</v>
      </c>
      <c r="E2676">
        <v>31</v>
      </c>
      <c r="F2676">
        <v>1</v>
      </c>
      <c r="G2676">
        <v>1</v>
      </c>
      <c r="H2676">
        <v>0</v>
      </c>
      <c r="I2676">
        <v>0</v>
      </c>
      <c r="J2676">
        <v>23</v>
      </c>
      <c r="K2676">
        <v>1</v>
      </c>
      <c r="L2676">
        <v>0</v>
      </c>
      <c r="M2676">
        <v>2</v>
      </c>
      <c r="N2676">
        <v>2</v>
      </c>
      <c r="O2676">
        <v>1</v>
      </c>
      <c r="P2676">
        <v>0</v>
      </c>
      <c r="Q2676">
        <v>0</v>
      </c>
      <c r="R2676">
        <v>113</v>
      </c>
      <c r="S2676">
        <v>85</v>
      </c>
      <c r="T2676">
        <v>5</v>
      </c>
      <c r="U2676">
        <v>1</v>
      </c>
      <c r="V2676">
        <v>1</v>
      </c>
      <c r="W2676">
        <v>924</v>
      </c>
      <c r="X2676">
        <v>500</v>
      </c>
      <c r="Y2676">
        <v>36</v>
      </c>
      <c r="Z2676">
        <v>30</v>
      </c>
      <c r="AA2676">
        <v>34</v>
      </c>
      <c r="AB2676">
        <v>265</v>
      </c>
      <c r="AC2676">
        <v>128</v>
      </c>
      <c r="AD2676">
        <v>8</v>
      </c>
      <c r="AE2676">
        <v>2</v>
      </c>
      <c r="AF2676">
        <v>26</v>
      </c>
      <c r="AG2676">
        <v>138</v>
      </c>
      <c r="AH2676">
        <v>47</v>
      </c>
      <c r="AI2676">
        <v>5</v>
      </c>
      <c r="AJ2676">
        <v>6</v>
      </c>
      <c r="AK2676">
        <v>13</v>
      </c>
      <c r="AL2676">
        <v>17</v>
      </c>
      <c r="AM2676">
        <v>7</v>
      </c>
      <c r="AN2676">
        <v>1</v>
      </c>
      <c r="AO2676">
        <v>0</v>
      </c>
      <c r="AP2676">
        <v>1</v>
      </c>
      <c r="AQ2676">
        <v>0</v>
      </c>
      <c r="AR2676">
        <v>0</v>
      </c>
      <c r="AS2676">
        <v>0</v>
      </c>
      <c r="AT2676">
        <v>0</v>
      </c>
      <c r="AU2676">
        <v>0</v>
      </c>
      <c r="AV2676">
        <v>0</v>
      </c>
      <c r="AW2676">
        <v>0</v>
      </c>
      <c r="AX2676">
        <v>0</v>
      </c>
      <c r="AY2676">
        <v>0</v>
      </c>
      <c r="AZ2676">
        <v>0</v>
      </c>
      <c r="BA2676">
        <v>0</v>
      </c>
      <c r="BB2676">
        <v>0</v>
      </c>
      <c r="BC2676">
        <v>0</v>
      </c>
      <c r="BD2676">
        <v>0</v>
      </c>
      <c r="BE2676">
        <v>0</v>
      </c>
      <c r="BF2676">
        <v>0</v>
      </c>
      <c r="BG2676" s="20">
        <v>1</v>
      </c>
      <c r="BH2676" s="20">
        <v>0</v>
      </c>
      <c r="BI2676" s="20">
        <v>28</v>
      </c>
      <c r="BJ2676" s="20">
        <v>1</v>
      </c>
      <c r="BK2676" s="20">
        <v>100</v>
      </c>
      <c r="BL2676" s="20">
        <v>785</v>
      </c>
      <c r="BM2676" s="20">
        <v>221</v>
      </c>
      <c r="BN2676" s="20">
        <v>97</v>
      </c>
      <c r="BO2676" s="20">
        <v>15</v>
      </c>
      <c r="BP2676" s="20">
        <v>2442</v>
      </c>
      <c r="BQ2676" s="20">
        <v>565</v>
      </c>
      <c r="BR2676" s="20">
        <v>0</v>
      </c>
      <c r="BS2676" s="20">
        <v>22</v>
      </c>
      <c r="BT2676" s="20">
        <v>43</v>
      </c>
      <c r="BU2676" s="20">
        <v>679</v>
      </c>
      <c r="BV2676" s="20">
        <v>1510</v>
      </c>
    </row>
    <row r="2677" spans="1:74" x14ac:dyDescent="0.25">
      <c r="A2677" s="20" t="s">
        <v>405</v>
      </c>
      <c r="B2677" s="20" t="s">
        <v>470</v>
      </c>
      <c r="C2677" s="20" t="s">
        <v>474</v>
      </c>
      <c r="D2677" s="1">
        <v>44564</v>
      </c>
      <c r="E2677">
        <v>31</v>
      </c>
      <c r="F2677">
        <v>1</v>
      </c>
      <c r="G2677">
        <v>1</v>
      </c>
      <c r="H2677">
        <v>0</v>
      </c>
      <c r="I2677">
        <v>0</v>
      </c>
      <c r="J2677">
        <v>23</v>
      </c>
      <c r="K2677">
        <v>1</v>
      </c>
      <c r="L2677">
        <v>0</v>
      </c>
      <c r="M2677">
        <v>2</v>
      </c>
      <c r="N2677">
        <v>2</v>
      </c>
      <c r="O2677">
        <v>1</v>
      </c>
      <c r="P2677">
        <v>0</v>
      </c>
      <c r="Q2677">
        <v>0</v>
      </c>
      <c r="R2677">
        <v>113</v>
      </c>
      <c r="S2677">
        <v>85</v>
      </c>
      <c r="T2677">
        <v>5</v>
      </c>
      <c r="U2677">
        <v>1</v>
      </c>
      <c r="V2677">
        <v>1</v>
      </c>
      <c r="W2677">
        <v>924</v>
      </c>
      <c r="X2677">
        <v>531</v>
      </c>
      <c r="Y2677">
        <v>36</v>
      </c>
      <c r="Z2677">
        <v>29</v>
      </c>
      <c r="AA2677">
        <v>32</v>
      </c>
      <c r="AB2677">
        <v>273</v>
      </c>
      <c r="AC2677">
        <v>138</v>
      </c>
      <c r="AD2677">
        <v>8</v>
      </c>
      <c r="AE2677">
        <v>2</v>
      </c>
      <c r="AF2677">
        <v>29</v>
      </c>
      <c r="AG2677">
        <v>139</v>
      </c>
      <c r="AH2677">
        <v>48</v>
      </c>
      <c r="AI2677">
        <v>5</v>
      </c>
      <c r="AJ2677">
        <v>6</v>
      </c>
      <c r="AK2677">
        <v>14</v>
      </c>
      <c r="AL2677">
        <v>17</v>
      </c>
      <c r="AM2677">
        <v>7</v>
      </c>
      <c r="AN2677">
        <v>1</v>
      </c>
      <c r="AO2677">
        <v>0</v>
      </c>
      <c r="AP2677">
        <v>1</v>
      </c>
      <c r="AQ2677">
        <v>0</v>
      </c>
      <c r="AR2677">
        <v>0</v>
      </c>
      <c r="AS2677">
        <v>0</v>
      </c>
      <c r="AT2677">
        <v>0</v>
      </c>
      <c r="AU2677">
        <v>0</v>
      </c>
      <c r="AV2677">
        <v>0</v>
      </c>
      <c r="AW2677">
        <v>0</v>
      </c>
      <c r="AX2677">
        <v>0</v>
      </c>
      <c r="AY2677">
        <v>0</v>
      </c>
      <c r="AZ2677">
        <v>0</v>
      </c>
      <c r="BA2677">
        <v>0</v>
      </c>
      <c r="BB2677">
        <v>0</v>
      </c>
      <c r="BC2677">
        <v>0</v>
      </c>
      <c r="BD2677">
        <v>0</v>
      </c>
      <c r="BE2677">
        <v>0</v>
      </c>
      <c r="BF2677">
        <v>0</v>
      </c>
      <c r="BG2677" s="20">
        <v>1</v>
      </c>
      <c r="BH2677" s="20">
        <v>0</v>
      </c>
      <c r="BI2677" s="20">
        <v>28</v>
      </c>
      <c r="BJ2677" s="20">
        <v>1</v>
      </c>
      <c r="BK2677" s="20">
        <v>100</v>
      </c>
      <c r="BL2677" s="20">
        <v>787</v>
      </c>
      <c r="BM2677" s="20">
        <v>227</v>
      </c>
      <c r="BN2677" s="20">
        <v>98</v>
      </c>
      <c r="BO2677" s="20">
        <v>15</v>
      </c>
      <c r="BP2677" s="20">
        <v>2454</v>
      </c>
      <c r="BQ2677" s="20">
        <v>649</v>
      </c>
      <c r="BR2677" s="20">
        <v>0</v>
      </c>
      <c r="BS2677" s="20">
        <v>22</v>
      </c>
      <c r="BT2677" s="20">
        <v>44</v>
      </c>
      <c r="BU2677" s="20">
        <v>685</v>
      </c>
      <c r="BV2677" s="20">
        <v>1522</v>
      </c>
    </row>
    <row r="2678" spans="1:74" x14ac:dyDescent="0.25">
      <c r="A2678" s="20" t="s">
        <v>405</v>
      </c>
      <c r="B2678" s="20" t="s">
        <v>470</v>
      </c>
      <c r="C2678" s="20" t="s">
        <v>474</v>
      </c>
      <c r="D2678" s="1">
        <v>44570</v>
      </c>
      <c r="E2678">
        <v>31</v>
      </c>
      <c r="F2678">
        <v>1</v>
      </c>
      <c r="G2678">
        <v>1</v>
      </c>
      <c r="H2678">
        <v>0</v>
      </c>
      <c r="I2678">
        <v>0</v>
      </c>
      <c r="J2678">
        <v>24</v>
      </c>
      <c r="K2678">
        <v>1</v>
      </c>
      <c r="L2678">
        <v>0</v>
      </c>
      <c r="M2678">
        <v>2</v>
      </c>
      <c r="N2678">
        <v>2</v>
      </c>
      <c r="O2678">
        <v>1</v>
      </c>
      <c r="P2678">
        <v>0</v>
      </c>
      <c r="Q2678">
        <v>0</v>
      </c>
      <c r="R2678">
        <v>116</v>
      </c>
      <c r="S2678">
        <v>87</v>
      </c>
      <c r="T2678">
        <v>5</v>
      </c>
      <c r="U2678">
        <v>1</v>
      </c>
      <c r="V2678">
        <v>2</v>
      </c>
      <c r="W2678">
        <v>925</v>
      </c>
      <c r="X2678">
        <v>540</v>
      </c>
      <c r="Y2678">
        <v>36</v>
      </c>
      <c r="Z2678">
        <v>30</v>
      </c>
      <c r="AA2678">
        <v>29</v>
      </c>
      <c r="AB2678">
        <v>276</v>
      </c>
      <c r="AC2678">
        <v>147</v>
      </c>
      <c r="AD2678">
        <v>8</v>
      </c>
      <c r="AE2678">
        <v>2</v>
      </c>
      <c r="AF2678">
        <v>31</v>
      </c>
      <c r="AG2678">
        <v>140</v>
      </c>
      <c r="AH2678">
        <v>49</v>
      </c>
      <c r="AI2678">
        <v>5</v>
      </c>
      <c r="AJ2678">
        <v>6</v>
      </c>
      <c r="AK2678">
        <v>15</v>
      </c>
      <c r="AL2678">
        <v>17</v>
      </c>
      <c r="AM2678">
        <v>7</v>
      </c>
      <c r="AN2678">
        <v>1</v>
      </c>
      <c r="AO2678">
        <v>0</v>
      </c>
      <c r="AP2678">
        <v>1</v>
      </c>
      <c r="AQ2678">
        <v>0</v>
      </c>
      <c r="AR2678">
        <v>0</v>
      </c>
      <c r="AS2678">
        <v>0</v>
      </c>
      <c r="AT2678">
        <v>0</v>
      </c>
      <c r="AU2678">
        <v>0</v>
      </c>
      <c r="AV2678">
        <v>0</v>
      </c>
      <c r="AW2678">
        <v>0</v>
      </c>
      <c r="AX2678">
        <v>0</v>
      </c>
      <c r="AY2678">
        <v>0</v>
      </c>
      <c r="AZ2678">
        <v>0</v>
      </c>
      <c r="BA2678">
        <v>0</v>
      </c>
      <c r="BB2678">
        <v>0</v>
      </c>
      <c r="BC2678">
        <v>0</v>
      </c>
      <c r="BD2678">
        <v>0</v>
      </c>
      <c r="BE2678">
        <v>0</v>
      </c>
      <c r="BF2678">
        <v>0</v>
      </c>
      <c r="BG2678" s="20">
        <v>1</v>
      </c>
      <c r="BH2678" s="20">
        <v>0</v>
      </c>
      <c r="BI2678" s="20">
        <v>28</v>
      </c>
      <c r="BJ2678" s="20">
        <v>1</v>
      </c>
      <c r="BK2678" s="20">
        <v>104</v>
      </c>
      <c r="BL2678" s="20">
        <v>789</v>
      </c>
      <c r="BM2678" s="20">
        <v>227</v>
      </c>
      <c r="BN2678" s="20">
        <v>98</v>
      </c>
      <c r="BO2678" s="20">
        <v>15</v>
      </c>
      <c r="BP2678" s="20">
        <v>2468</v>
      </c>
      <c r="BQ2678" s="20">
        <v>700</v>
      </c>
      <c r="BR2678" s="20">
        <v>0</v>
      </c>
      <c r="BS2678" s="20">
        <v>22</v>
      </c>
      <c r="BT2678" s="20">
        <v>41</v>
      </c>
      <c r="BU2678" s="20">
        <v>688</v>
      </c>
      <c r="BV2678" s="20">
        <v>1531</v>
      </c>
    </row>
    <row r="2679" spans="1:74" x14ac:dyDescent="0.25">
      <c r="A2679" s="20" t="s">
        <v>405</v>
      </c>
      <c r="B2679" s="20" t="s">
        <v>470</v>
      </c>
      <c r="C2679" s="20" t="s">
        <v>474</v>
      </c>
      <c r="D2679" s="1">
        <v>44577</v>
      </c>
      <c r="E2679">
        <v>31</v>
      </c>
      <c r="F2679">
        <v>1</v>
      </c>
      <c r="G2679">
        <v>1</v>
      </c>
      <c r="H2679">
        <v>0</v>
      </c>
      <c r="I2679">
        <v>0</v>
      </c>
      <c r="J2679">
        <v>24</v>
      </c>
      <c r="K2679">
        <v>1</v>
      </c>
      <c r="L2679">
        <v>0</v>
      </c>
      <c r="M2679">
        <v>2</v>
      </c>
      <c r="N2679">
        <v>2</v>
      </c>
      <c r="O2679">
        <v>1</v>
      </c>
      <c r="P2679">
        <v>0</v>
      </c>
      <c r="Q2679">
        <v>0</v>
      </c>
      <c r="R2679">
        <v>119</v>
      </c>
      <c r="S2679">
        <v>89</v>
      </c>
      <c r="T2679">
        <v>5</v>
      </c>
      <c r="U2679">
        <v>1</v>
      </c>
      <c r="V2679">
        <v>2</v>
      </c>
      <c r="W2679">
        <v>929</v>
      </c>
      <c r="X2679">
        <v>553</v>
      </c>
      <c r="Y2679">
        <v>34</v>
      </c>
      <c r="Z2679">
        <v>30</v>
      </c>
      <c r="AA2679">
        <v>29</v>
      </c>
      <c r="AB2679">
        <v>275</v>
      </c>
      <c r="AC2679">
        <v>152</v>
      </c>
      <c r="AD2679">
        <v>8</v>
      </c>
      <c r="AE2679">
        <v>2</v>
      </c>
      <c r="AF2679">
        <v>29</v>
      </c>
      <c r="AG2679">
        <v>142</v>
      </c>
      <c r="AH2679">
        <v>56</v>
      </c>
      <c r="AI2679">
        <v>5</v>
      </c>
      <c r="AJ2679">
        <v>6</v>
      </c>
      <c r="AK2679">
        <v>15</v>
      </c>
      <c r="AL2679">
        <v>18</v>
      </c>
      <c r="AM2679">
        <v>11</v>
      </c>
      <c r="AN2679">
        <v>1</v>
      </c>
      <c r="AO2679">
        <v>1</v>
      </c>
      <c r="AP2679">
        <v>1</v>
      </c>
      <c r="AQ2679">
        <v>0</v>
      </c>
      <c r="AR2679">
        <v>0</v>
      </c>
      <c r="AS2679">
        <v>0</v>
      </c>
      <c r="AT2679">
        <v>0</v>
      </c>
      <c r="AU2679">
        <v>0</v>
      </c>
      <c r="AV2679">
        <v>0</v>
      </c>
      <c r="AW2679">
        <v>0</v>
      </c>
      <c r="AX2679">
        <v>0</v>
      </c>
      <c r="AY2679">
        <v>0</v>
      </c>
      <c r="AZ2679">
        <v>0</v>
      </c>
      <c r="BA2679">
        <v>0</v>
      </c>
      <c r="BB2679">
        <v>0</v>
      </c>
      <c r="BC2679">
        <v>0</v>
      </c>
      <c r="BD2679">
        <v>0</v>
      </c>
      <c r="BE2679">
        <v>0</v>
      </c>
      <c r="BF2679">
        <v>0</v>
      </c>
      <c r="BG2679" s="20">
        <v>1</v>
      </c>
      <c r="BH2679" s="20">
        <v>0</v>
      </c>
      <c r="BI2679" s="20">
        <v>28</v>
      </c>
      <c r="BJ2679" s="20">
        <v>1</v>
      </c>
      <c r="BK2679" s="20">
        <v>107</v>
      </c>
      <c r="BL2679" s="20">
        <v>797</v>
      </c>
      <c r="BM2679" s="20">
        <v>227</v>
      </c>
      <c r="BN2679" s="20">
        <v>100</v>
      </c>
      <c r="BO2679" s="20">
        <v>15</v>
      </c>
      <c r="BP2679" s="20">
        <v>2473</v>
      </c>
      <c r="BQ2679" s="20">
        <v>745</v>
      </c>
      <c r="BR2679" s="20">
        <v>0</v>
      </c>
      <c r="BS2679" s="20">
        <v>23</v>
      </c>
      <c r="BT2679" s="20">
        <v>40</v>
      </c>
      <c r="BU2679" s="20">
        <v>678</v>
      </c>
      <c r="BV2679" s="20">
        <v>1545</v>
      </c>
    </row>
    <row r="2680" spans="1:74" x14ac:dyDescent="0.25">
      <c r="A2680" s="20" t="s">
        <v>405</v>
      </c>
      <c r="B2680" s="20" t="s">
        <v>470</v>
      </c>
      <c r="C2680" s="20" t="s">
        <v>474</v>
      </c>
      <c r="D2680" s="1">
        <v>44584</v>
      </c>
      <c r="E2680">
        <v>31</v>
      </c>
      <c r="F2680">
        <v>1</v>
      </c>
      <c r="G2680">
        <v>1</v>
      </c>
      <c r="H2680">
        <v>0</v>
      </c>
      <c r="I2680">
        <v>0</v>
      </c>
      <c r="J2680">
        <v>24</v>
      </c>
      <c r="K2680">
        <v>1</v>
      </c>
      <c r="L2680">
        <v>0</v>
      </c>
      <c r="M2680">
        <v>2</v>
      </c>
      <c r="N2680">
        <v>2</v>
      </c>
      <c r="O2680">
        <v>1</v>
      </c>
      <c r="P2680">
        <v>0</v>
      </c>
      <c r="Q2680">
        <v>0</v>
      </c>
      <c r="R2680">
        <v>119</v>
      </c>
      <c r="S2680">
        <v>89</v>
      </c>
      <c r="T2680">
        <v>5</v>
      </c>
      <c r="U2680">
        <v>1</v>
      </c>
      <c r="V2680">
        <v>2</v>
      </c>
      <c r="W2680">
        <v>930</v>
      </c>
      <c r="X2680">
        <v>567</v>
      </c>
      <c r="Y2680">
        <v>33</v>
      </c>
      <c r="Z2680">
        <v>28</v>
      </c>
      <c r="AA2680">
        <v>27</v>
      </c>
      <c r="AB2680">
        <v>273</v>
      </c>
      <c r="AC2680">
        <v>155</v>
      </c>
      <c r="AD2680">
        <v>8</v>
      </c>
      <c r="AE2680">
        <v>2</v>
      </c>
      <c r="AF2680">
        <v>28</v>
      </c>
      <c r="AG2680">
        <v>144</v>
      </c>
      <c r="AH2680">
        <v>56</v>
      </c>
      <c r="AI2680">
        <v>7</v>
      </c>
      <c r="AJ2680">
        <v>7</v>
      </c>
      <c r="AK2680">
        <v>13</v>
      </c>
      <c r="AL2680">
        <v>18</v>
      </c>
      <c r="AM2680">
        <v>11</v>
      </c>
      <c r="AN2680">
        <v>1</v>
      </c>
      <c r="AO2680">
        <v>1</v>
      </c>
      <c r="AP2680">
        <v>1</v>
      </c>
      <c r="AQ2680">
        <v>0</v>
      </c>
      <c r="AR2680">
        <v>0</v>
      </c>
      <c r="AS2680">
        <v>0</v>
      </c>
      <c r="AT2680">
        <v>0</v>
      </c>
      <c r="AU2680">
        <v>0</v>
      </c>
      <c r="AV2680">
        <v>0</v>
      </c>
      <c r="AW2680">
        <v>0</v>
      </c>
      <c r="AX2680">
        <v>0</v>
      </c>
      <c r="AY2680">
        <v>0</v>
      </c>
      <c r="AZ2680">
        <v>0</v>
      </c>
      <c r="BA2680">
        <v>0</v>
      </c>
      <c r="BB2680">
        <v>0</v>
      </c>
      <c r="BC2680">
        <v>0</v>
      </c>
      <c r="BD2680">
        <v>0</v>
      </c>
      <c r="BE2680">
        <v>0</v>
      </c>
      <c r="BF2680">
        <v>0</v>
      </c>
      <c r="BG2680" s="20">
        <v>1</v>
      </c>
      <c r="BH2680" s="20">
        <v>0</v>
      </c>
      <c r="BI2680" s="20">
        <v>28</v>
      </c>
      <c r="BJ2680" s="20">
        <v>1</v>
      </c>
      <c r="BK2680" s="20">
        <v>107</v>
      </c>
      <c r="BL2680" s="20">
        <v>803</v>
      </c>
      <c r="BM2680" s="20">
        <v>226</v>
      </c>
      <c r="BN2680" s="20">
        <v>101</v>
      </c>
      <c r="BO2680" s="20">
        <v>15</v>
      </c>
      <c r="BP2680" s="20">
        <v>2475</v>
      </c>
      <c r="BQ2680" s="20">
        <v>766</v>
      </c>
      <c r="BR2680" s="20">
        <v>0</v>
      </c>
      <c r="BS2680" s="20">
        <v>27</v>
      </c>
      <c r="BT2680" s="20">
        <v>40</v>
      </c>
      <c r="BU2680" s="20">
        <v>669</v>
      </c>
      <c r="BV2680" s="20">
        <v>1549</v>
      </c>
    </row>
    <row r="2681" spans="1:74" x14ac:dyDescent="0.25">
      <c r="A2681" s="20" t="s">
        <v>405</v>
      </c>
      <c r="B2681" s="20" t="s">
        <v>470</v>
      </c>
      <c r="C2681" s="20" t="s">
        <v>474</v>
      </c>
      <c r="D2681" s="1">
        <v>44591</v>
      </c>
      <c r="E2681">
        <v>31</v>
      </c>
      <c r="F2681">
        <v>1</v>
      </c>
      <c r="G2681">
        <v>1</v>
      </c>
      <c r="H2681">
        <v>0</v>
      </c>
      <c r="I2681">
        <v>0</v>
      </c>
      <c r="J2681">
        <v>24</v>
      </c>
      <c r="K2681">
        <v>1</v>
      </c>
      <c r="L2681">
        <v>0</v>
      </c>
      <c r="M2681">
        <v>2</v>
      </c>
      <c r="N2681">
        <v>2</v>
      </c>
      <c r="O2681">
        <v>1</v>
      </c>
      <c r="P2681">
        <v>0</v>
      </c>
      <c r="Q2681">
        <v>0</v>
      </c>
      <c r="R2681">
        <v>121</v>
      </c>
      <c r="S2681">
        <v>90</v>
      </c>
      <c r="T2681">
        <v>3</v>
      </c>
      <c r="U2681">
        <v>1</v>
      </c>
      <c r="V2681">
        <v>2</v>
      </c>
      <c r="W2681">
        <v>932</v>
      </c>
      <c r="X2681">
        <v>578</v>
      </c>
      <c r="Y2681">
        <v>34</v>
      </c>
      <c r="Z2681">
        <v>27</v>
      </c>
      <c r="AA2681">
        <v>25</v>
      </c>
      <c r="AB2681">
        <v>274</v>
      </c>
      <c r="AC2681">
        <v>157</v>
      </c>
      <c r="AD2681">
        <v>8</v>
      </c>
      <c r="AE2681">
        <v>2</v>
      </c>
      <c r="AF2681">
        <v>30</v>
      </c>
      <c r="AG2681">
        <v>144</v>
      </c>
      <c r="AH2681">
        <v>57</v>
      </c>
      <c r="AI2681">
        <v>7</v>
      </c>
      <c r="AJ2681">
        <v>7</v>
      </c>
      <c r="AK2681">
        <v>13</v>
      </c>
      <c r="AL2681">
        <v>18</v>
      </c>
      <c r="AM2681">
        <v>11</v>
      </c>
      <c r="AN2681">
        <v>1</v>
      </c>
      <c r="AO2681">
        <v>1</v>
      </c>
      <c r="AP2681">
        <v>1</v>
      </c>
      <c r="AQ2681">
        <v>0</v>
      </c>
      <c r="AR2681">
        <v>0</v>
      </c>
      <c r="AS2681">
        <v>0</v>
      </c>
      <c r="AT2681">
        <v>0</v>
      </c>
      <c r="AU2681">
        <v>0</v>
      </c>
      <c r="AV2681">
        <v>0</v>
      </c>
      <c r="AW2681">
        <v>0</v>
      </c>
      <c r="AX2681">
        <v>0</v>
      </c>
      <c r="AY2681">
        <v>0</v>
      </c>
      <c r="AZ2681">
        <v>0</v>
      </c>
      <c r="BA2681">
        <v>0</v>
      </c>
      <c r="BB2681">
        <v>0</v>
      </c>
      <c r="BC2681">
        <v>0</v>
      </c>
      <c r="BD2681">
        <v>0</v>
      </c>
      <c r="BE2681">
        <v>0</v>
      </c>
      <c r="BF2681">
        <v>0</v>
      </c>
      <c r="BG2681" s="20">
        <v>1</v>
      </c>
      <c r="BH2681" s="20">
        <v>0</v>
      </c>
      <c r="BI2681" s="20">
        <v>28</v>
      </c>
      <c r="BJ2681" s="20">
        <v>1</v>
      </c>
      <c r="BK2681" s="20">
        <v>110</v>
      </c>
      <c r="BL2681" s="20">
        <v>807</v>
      </c>
      <c r="BM2681" s="20">
        <v>225</v>
      </c>
      <c r="BN2681" s="20">
        <v>101</v>
      </c>
      <c r="BO2681" s="20">
        <v>15</v>
      </c>
      <c r="BP2681" s="20">
        <v>2485</v>
      </c>
      <c r="BQ2681" s="20">
        <v>785</v>
      </c>
      <c r="BR2681" s="20">
        <v>0</v>
      </c>
      <c r="BS2681" s="20">
        <v>26</v>
      </c>
      <c r="BT2681" s="20">
        <v>40</v>
      </c>
      <c r="BU2681" s="20">
        <v>663</v>
      </c>
      <c r="BV2681" s="20">
        <v>1559</v>
      </c>
    </row>
    <row r="2682" spans="1:74" x14ac:dyDescent="0.25">
      <c r="A2682" s="20" t="s">
        <v>405</v>
      </c>
      <c r="B2682" s="20" t="s">
        <v>470</v>
      </c>
      <c r="C2682" s="20" t="s">
        <v>474</v>
      </c>
      <c r="D2682" s="1">
        <v>44599</v>
      </c>
      <c r="E2682">
        <v>32</v>
      </c>
      <c r="F2682">
        <v>1</v>
      </c>
      <c r="G2682">
        <v>1</v>
      </c>
      <c r="H2682">
        <v>0</v>
      </c>
      <c r="I2682">
        <v>0</v>
      </c>
      <c r="J2682">
        <v>25</v>
      </c>
      <c r="K2682">
        <v>1</v>
      </c>
      <c r="L2682">
        <v>0</v>
      </c>
      <c r="M2682">
        <v>2</v>
      </c>
      <c r="N2682">
        <v>2</v>
      </c>
      <c r="O2682">
        <v>1</v>
      </c>
      <c r="P2682">
        <v>0</v>
      </c>
      <c r="Q2682">
        <v>0</v>
      </c>
      <c r="R2682">
        <v>120</v>
      </c>
      <c r="S2682">
        <v>90</v>
      </c>
      <c r="T2682">
        <v>3</v>
      </c>
      <c r="U2682">
        <v>1</v>
      </c>
      <c r="V2682">
        <v>2</v>
      </c>
      <c r="W2682">
        <v>937</v>
      </c>
      <c r="X2682">
        <v>583</v>
      </c>
      <c r="Y2682">
        <v>34</v>
      </c>
      <c r="Z2682">
        <v>27</v>
      </c>
      <c r="AA2682">
        <v>26</v>
      </c>
      <c r="AB2682">
        <v>275</v>
      </c>
      <c r="AC2682">
        <v>159</v>
      </c>
      <c r="AD2682">
        <v>8</v>
      </c>
      <c r="AE2682">
        <v>2</v>
      </c>
      <c r="AF2682">
        <v>30</v>
      </c>
      <c r="AG2682">
        <v>147</v>
      </c>
      <c r="AH2682">
        <v>58</v>
      </c>
      <c r="AI2682">
        <v>7</v>
      </c>
      <c r="AJ2682">
        <v>8</v>
      </c>
      <c r="AK2682">
        <v>14</v>
      </c>
      <c r="AL2682">
        <v>18</v>
      </c>
      <c r="AM2682">
        <v>11</v>
      </c>
      <c r="AN2682">
        <v>1</v>
      </c>
      <c r="AO2682">
        <v>1</v>
      </c>
      <c r="AP2682">
        <v>1</v>
      </c>
      <c r="AQ2682">
        <v>0</v>
      </c>
      <c r="AR2682">
        <v>0</v>
      </c>
      <c r="AS2682">
        <v>0</v>
      </c>
      <c r="AT2682">
        <v>0</v>
      </c>
      <c r="AU2682">
        <v>0</v>
      </c>
      <c r="AV2682">
        <v>0</v>
      </c>
      <c r="AW2682">
        <v>0</v>
      </c>
      <c r="AX2682">
        <v>0</v>
      </c>
      <c r="AY2682">
        <v>0</v>
      </c>
      <c r="AZ2682">
        <v>0</v>
      </c>
      <c r="BA2682">
        <v>0</v>
      </c>
      <c r="BB2682">
        <v>0</v>
      </c>
      <c r="BC2682">
        <v>0</v>
      </c>
      <c r="BD2682">
        <v>0</v>
      </c>
      <c r="BE2682">
        <v>0</v>
      </c>
      <c r="BF2682">
        <v>0</v>
      </c>
      <c r="BG2682" s="20">
        <v>1</v>
      </c>
      <c r="BH2682" s="20">
        <v>0</v>
      </c>
      <c r="BI2682" s="20">
        <v>29</v>
      </c>
      <c r="BJ2682" s="20">
        <v>1</v>
      </c>
      <c r="BK2682" s="20">
        <v>110</v>
      </c>
      <c r="BL2682" s="20">
        <v>812</v>
      </c>
      <c r="BM2682" s="20">
        <v>225</v>
      </c>
      <c r="BN2682" s="20">
        <v>101</v>
      </c>
      <c r="BO2682" s="20">
        <v>15</v>
      </c>
      <c r="BP2682" s="20">
        <v>2500</v>
      </c>
      <c r="BQ2682" s="20">
        <v>809</v>
      </c>
      <c r="BR2682" s="20">
        <v>0</v>
      </c>
      <c r="BS2682" s="20">
        <v>26</v>
      </c>
      <c r="BT2682" s="20">
        <v>41</v>
      </c>
      <c r="BU2682" s="20">
        <v>667</v>
      </c>
      <c r="BV2682" s="20">
        <v>1571</v>
      </c>
    </row>
    <row r="2683" spans="1:74" x14ac:dyDescent="0.25">
      <c r="A2683" s="20" t="s">
        <v>405</v>
      </c>
      <c r="B2683" s="20" t="s">
        <v>470</v>
      </c>
      <c r="C2683" s="20" t="s">
        <v>474</v>
      </c>
      <c r="D2683" s="1">
        <v>44606</v>
      </c>
      <c r="E2683">
        <v>32</v>
      </c>
      <c r="F2683">
        <v>1</v>
      </c>
      <c r="G2683">
        <v>1</v>
      </c>
      <c r="H2683">
        <v>0</v>
      </c>
      <c r="I2683">
        <v>0</v>
      </c>
      <c r="J2683">
        <v>25</v>
      </c>
      <c r="K2683">
        <v>1</v>
      </c>
      <c r="L2683">
        <v>0</v>
      </c>
      <c r="M2683">
        <v>2</v>
      </c>
      <c r="N2683">
        <v>2</v>
      </c>
      <c r="O2683">
        <v>1</v>
      </c>
      <c r="P2683">
        <v>0</v>
      </c>
      <c r="Q2683">
        <v>0</v>
      </c>
      <c r="R2683">
        <v>120</v>
      </c>
      <c r="S2683">
        <v>90</v>
      </c>
      <c r="T2683">
        <v>3</v>
      </c>
      <c r="U2683">
        <v>1</v>
      </c>
      <c r="V2683">
        <v>2</v>
      </c>
      <c r="W2683">
        <v>939</v>
      </c>
      <c r="X2683">
        <v>589</v>
      </c>
      <c r="Y2683">
        <v>34</v>
      </c>
      <c r="Z2683">
        <v>27</v>
      </c>
      <c r="AA2683">
        <v>26</v>
      </c>
      <c r="AB2683">
        <v>274</v>
      </c>
      <c r="AC2683">
        <v>158</v>
      </c>
      <c r="AD2683">
        <v>8</v>
      </c>
      <c r="AE2683">
        <v>2</v>
      </c>
      <c r="AF2683">
        <v>30</v>
      </c>
      <c r="AG2683">
        <v>148</v>
      </c>
      <c r="AH2683">
        <v>59</v>
      </c>
      <c r="AI2683">
        <v>8</v>
      </c>
      <c r="AJ2683">
        <v>7</v>
      </c>
      <c r="AK2683">
        <v>15</v>
      </c>
      <c r="AL2683">
        <v>18</v>
      </c>
      <c r="AM2683">
        <v>11</v>
      </c>
      <c r="AN2683">
        <v>1</v>
      </c>
      <c r="AO2683">
        <v>1</v>
      </c>
      <c r="AP2683">
        <v>1</v>
      </c>
      <c r="AQ2683">
        <v>0</v>
      </c>
      <c r="AR2683">
        <v>0</v>
      </c>
      <c r="AS2683">
        <v>0</v>
      </c>
      <c r="AT2683">
        <v>0</v>
      </c>
      <c r="AU2683">
        <v>0</v>
      </c>
      <c r="AV2683">
        <v>0</v>
      </c>
      <c r="AW2683">
        <v>0</v>
      </c>
      <c r="AX2683">
        <v>0</v>
      </c>
      <c r="AY2683">
        <v>0</v>
      </c>
      <c r="AZ2683">
        <v>0</v>
      </c>
      <c r="BA2683">
        <v>0</v>
      </c>
      <c r="BB2683">
        <v>0</v>
      </c>
      <c r="BC2683">
        <v>0</v>
      </c>
      <c r="BD2683">
        <v>0</v>
      </c>
      <c r="BE2683">
        <v>0</v>
      </c>
      <c r="BF2683">
        <v>0</v>
      </c>
      <c r="BG2683" s="20">
        <v>1</v>
      </c>
      <c r="BH2683" s="20">
        <v>0</v>
      </c>
      <c r="BI2683" s="20">
        <v>29</v>
      </c>
      <c r="BJ2683" s="20">
        <v>1</v>
      </c>
      <c r="BK2683" s="20">
        <v>110</v>
      </c>
      <c r="BL2683" s="20">
        <v>814</v>
      </c>
      <c r="BM2683" s="20">
        <v>224</v>
      </c>
      <c r="BN2683" s="20">
        <v>101</v>
      </c>
      <c r="BO2683" s="20">
        <v>15</v>
      </c>
      <c r="BP2683" s="20">
        <v>2515</v>
      </c>
      <c r="BQ2683" s="20">
        <v>817</v>
      </c>
      <c r="BR2683" s="20">
        <v>0</v>
      </c>
      <c r="BS2683" s="20">
        <v>27</v>
      </c>
      <c r="BT2683" s="20">
        <v>40</v>
      </c>
      <c r="BU2683" s="20">
        <v>680</v>
      </c>
      <c r="BV2683" s="20">
        <v>1577</v>
      </c>
    </row>
    <row r="2684" spans="1:74" x14ac:dyDescent="0.25">
      <c r="A2684" s="20" t="s">
        <v>405</v>
      </c>
      <c r="B2684" s="20" t="s">
        <v>470</v>
      </c>
      <c r="C2684" s="20" t="s">
        <v>474</v>
      </c>
      <c r="D2684" s="1">
        <v>44606</v>
      </c>
      <c r="AB2684">
        <v>1</v>
      </c>
      <c r="AF2684">
        <v>1</v>
      </c>
      <c r="BG2684" s="20"/>
      <c r="BH2684" s="20"/>
      <c r="BI2684" s="20"/>
      <c r="BJ2684" s="20"/>
      <c r="BK2684" s="20"/>
      <c r="BL2684" s="20"/>
      <c r="BM2684" s="20"/>
      <c r="BN2684" s="20"/>
      <c r="BO2684" s="20"/>
      <c r="BP2684" s="20">
        <v>1</v>
      </c>
      <c r="BQ2684" s="20"/>
      <c r="BR2684" s="20"/>
      <c r="BS2684" s="20"/>
      <c r="BT2684" s="20"/>
      <c r="BU2684" s="20">
        <v>1</v>
      </c>
      <c r="BV2684" s="20"/>
    </row>
    <row r="2685" spans="1:74" x14ac:dyDescent="0.25">
      <c r="A2685" s="20" t="s">
        <v>405</v>
      </c>
      <c r="B2685" s="20" t="s">
        <v>459</v>
      </c>
      <c r="C2685" s="20" t="s">
        <v>651</v>
      </c>
      <c r="D2685" s="1">
        <v>44493</v>
      </c>
      <c r="E2685">
        <v>169</v>
      </c>
      <c r="F2685">
        <v>0</v>
      </c>
      <c r="G2685">
        <v>0</v>
      </c>
      <c r="H2685">
        <v>0</v>
      </c>
      <c r="I2685">
        <v>0</v>
      </c>
      <c r="J2685">
        <v>27</v>
      </c>
      <c r="K2685">
        <v>7</v>
      </c>
      <c r="L2685">
        <v>19</v>
      </c>
      <c r="M2685">
        <v>1</v>
      </c>
      <c r="N2685">
        <v>0</v>
      </c>
      <c r="O2685">
        <v>0</v>
      </c>
      <c r="P2685">
        <v>0</v>
      </c>
      <c r="Q2685">
        <v>0</v>
      </c>
      <c r="R2685">
        <v>344</v>
      </c>
      <c r="S2685">
        <v>0</v>
      </c>
      <c r="T2685">
        <v>135</v>
      </c>
      <c r="U2685">
        <v>13</v>
      </c>
      <c r="V2685">
        <v>4</v>
      </c>
      <c r="W2685">
        <v>2202</v>
      </c>
      <c r="X2685">
        <v>0</v>
      </c>
      <c r="Y2685">
        <v>137</v>
      </c>
      <c r="Z2685">
        <v>271</v>
      </c>
      <c r="AA2685">
        <v>11</v>
      </c>
      <c r="AB2685">
        <v>1156</v>
      </c>
      <c r="AC2685">
        <v>45</v>
      </c>
      <c r="AD2685">
        <v>15</v>
      </c>
      <c r="AE2685">
        <v>202</v>
      </c>
      <c r="AF2685">
        <v>38</v>
      </c>
      <c r="AG2685">
        <v>291</v>
      </c>
      <c r="AH2685">
        <v>0</v>
      </c>
      <c r="AI2685">
        <v>12</v>
      </c>
      <c r="AJ2685">
        <v>89</v>
      </c>
      <c r="AK2685">
        <v>2</v>
      </c>
      <c r="AL2685">
        <v>42</v>
      </c>
      <c r="AM2685">
        <v>0</v>
      </c>
      <c r="AN2685">
        <v>5</v>
      </c>
      <c r="AO2685">
        <v>2</v>
      </c>
      <c r="AP2685">
        <v>0</v>
      </c>
      <c r="AQ2685">
        <v>0</v>
      </c>
      <c r="AR2685">
        <v>0</v>
      </c>
      <c r="AS2685">
        <v>0</v>
      </c>
      <c r="AT2685">
        <v>0</v>
      </c>
      <c r="AU2685">
        <v>0</v>
      </c>
      <c r="AV2685">
        <v>0</v>
      </c>
      <c r="AW2685">
        <v>0</v>
      </c>
      <c r="AX2685">
        <v>0</v>
      </c>
      <c r="AY2685">
        <v>0</v>
      </c>
      <c r="AZ2685">
        <v>0</v>
      </c>
      <c r="BA2685">
        <v>0</v>
      </c>
      <c r="BB2685">
        <v>19</v>
      </c>
      <c r="BC2685">
        <v>130</v>
      </c>
      <c r="BD2685">
        <v>0</v>
      </c>
      <c r="BE2685">
        <v>1</v>
      </c>
      <c r="BF2685">
        <v>1</v>
      </c>
      <c r="BG2685" s="20"/>
      <c r="BH2685" s="20"/>
      <c r="BI2685" s="20"/>
      <c r="BJ2685" s="20"/>
      <c r="BK2685" s="20"/>
      <c r="BL2685" s="20"/>
      <c r="BM2685" s="20"/>
      <c r="BN2685" s="20"/>
      <c r="BO2685" s="20"/>
      <c r="BP2685" s="20"/>
      <c r="BQ2685" s="20"/>
      <c r="BR2685" s="20"/>
      <c r="BS2685" s="20"/>
      <c r="BT2685" s="20"/>
      <c r="BU2685" s="20"/>
      <c r="BV2685" s="20"/>
    </row>
    <row r="2686" spans="1:74" x14ac:dyDescent="0.25">
      <c r="A2686" s="20" t="s">
        <v>405</v>
      </c>
      <c r="B2686" s="20" t="s">
        <v>459</v>
      </c>
      <c r="C2686" s="20" t="s">
        <v>651</v>
      </c>
      <c r="D2686" s="1">
        <v>44500</v>
      </c>
      <c r="E2686">
        <v>169</v>
      </c>
      <c r="F2686">
        <v>0</v>
      </c>
      <c r="G2686">
        <v>0</v>
      </c>
      <c r="H2686">
        <v>0</v>
      </c>
      <c r="I2686">
        <v>0</v>
      </c>
      <c r="J2686">
        <v>42</v>
      </c>
      <c r="K2686">
        <v>7</v>
      </c>
      <c r="L2686">
        <v>19</v>
      </c>
      <c r="M2686">
        <v>1</v>
      </c>
      <c r="N2686">
        <v>0</v>
      </c>
      <c r="O2686">
        <v>0</v>
      </c>
      <c r="P2686">
        <v>0</v>
      </c>
      <c r="Q2686">
        <v>0</v>
      </c>
      <c r="R2686">
        <v>343</v>
      </c>
      <c r="S2686">
        <v>0</v>
      </c>
      <c r="T2686">
        <v>165</v>
      </c>
      <c r="U2686">
        <v>12</v>
      </c>
      <c r="V2686">
        <v>3</v>
      </c>
      <c r="W2686">
        <v>2201</v>
      </c>
      <c r="X2686">
        <v>0</v>
      </c>
      <c r="Y2686">
        <v>188</v>
      </c>
      <c r="Z2686">
        <v>266</v>
      </c>
      <c r="AA2686">
        <v>11</v>
      </c>
      <c r="AB2686">
        <v>1154</v>
      </c>
      <c r="AC2686">
        <v>71</v>
      </c>
      <c r="AD2686">
        <v>15</v>
      </c>
      <c r="AE2686">
        <v>200</v>
      </c>
      <c r="AF2686">
        <v>39</v>
      </c>
      <c r="AG2686">
        <v>293</v>
      </c>
      <c r="AH2686">
        <v>0</v>
      </c>
      <c r="AI2686">
        <v>14</v>
      </c>
      <c r="AJ2686">
        <v>87</v>
      </c>
      <c r="AK2686">
        <v>2</v>
      </c>
      <c r="AL2686">
        <v>42</v>
      </c>
      <c r="AM2686">
        <v>0</v>
      </c>
      <c r="AN2686">
        <v>6</v>
      </c>
      <c r="AO2686">
        <v>2</v>
      </c>
      <c r="AP2686">
        <v>0</v>
      </c>
      <c r="AQ2686">
        <v>0</v>
      </c>
      <c r="AR2686">
        <v>0</v>
      </c>
      <c r="AS2686">
        <v>0</v>
      </c>
      <c r="AT2686">
        <v>0</v>
      </c>
      <c r="AU2686">
        <v>0</v>
      </c>
      <c r="AV2686">
        <v>0</v>
      </c>
      <c r="AW2686">
        <v>0</v>
      </c>
      <c r="AX2686">
        <v>0</v>
      </c>
      <c r="AY2686">
        <v>0</v>
      </c>
      <c r="AZ2686">
        <v>0</v>
      </c>
      <c r="BA2686">
        <v>0</v>
      </c>
      <c r="BB2686">
        <v>19</v>
      </c>
      <c r="BC2686">
        <v>129</v>
      </c>
      <c r="BD2686">
        <v>0</v>
      </c>
      <c r="BE2686">
        <v>1</v>
      </c>
      <c r="BF2686">
        <v>1</v>
      </c>
      <c r="BG2686" s="20"/>
      <c r="BH2686" s="20"/>
      <c r="BI2686" s="20"/>
      <c r="BJ2686" s="20"/>
      <c r="BK2686" s="20"/>
      <c r="BL2686" s="20"/>
      <c r="BM2686" s="20"/>
      <c r="BN2686" s="20"/>
      <c r="BO2686" s="20"/>
      <c r="BP2686" s="20"/>
      <c r="BQ2686" s="20"/>
      <c r="BR2686" s="20"/>
      <c r="BS2686" s="20"/>
      <c r="BT2686" s="20"/>
      <c r="BU2686" s="20"/>
      <c r="BV2686" s="20"/>
    </row>
    <row r="2687" spans="1:74" x14ac:dyDescent="0.25">
      <c r="A2687" s="20" t="s">
        <v>405</v>
      </c>
      <c r="B2687" s="20" t="s">
        <v>459</v>
      </c>
      <c r="C2687" s="20" t="s">
        <v>651</v>
      </c>
      <c r="D2687" s="1">
        <v>44507</v>
      </c>
      <c r="E2687">
        <v>170</v>
      </c>
      <c r="F2687">
        <v>0</v>
      </c>
      <c r="G2687">
        <v>0</v>
      </c>
      <c r="H2687">
        <v>0</v>
      </c>
      <c r="I2687">
        <v>0</v>
      </c>
      <c r="J2687">
        <v>44</v>
      </c>
      <c r="K2687">
        <v>7</v>
      </c>
      <c r="L2687">
        <v>19</v>
      </c>
      <c r="M2687">
        <v>1</v>
      </c>
      <c r="N2687">
        <v>0</v>
      </c>
      <c r="O2687">
        <v>0</v>
      </c>
      <c r="P2687">
        <v>0</v>
      </c>
      <c r="Q2687">
        <v>0</v>
      </c>
      <c r="R2687">
        <v>342</v>
      </c>
      <c r="S2687">
        <v>180</v>
      </c>
      <c r="T2687">
        <v>18</v>
      </c>
      <c r="U2687">
        <v>11</v>
      </c>
      <c r="V2687">
        <v>3</v>
      </c>
      <c r="W2687">
        <v>2197</v>
      </c>
      <c r="X2687">
        <v>254</v>
      </c>
      <c r="Y2687">
        <v>132</v>
      </c>
      <c r="Z2687">
        <v>258</v>
      </c>
      <c r="AA2687">
        <v>11</v>
      </c>
      <c r="AB2687">
        <v>1159</v>
      </c>
      <c r="AC2687">
        <v>96</v>
      </c>
      <c r="AD2687">
        <v>14</v>
      </c>
      <c r="AE2687">
        <v>197</v>
      </c>
      <c r="AF2687">
        <v>42</v>
      </c>
      <c r="AG2687">
        <v>297</v>
      </c>
      <c r="AH2687">
        <v>18</v>
      </c>
      <c r="AI2687">
        <v>1</v>
      </c>
      <c r="AJ2687">
        <v>87</v>
      </c>
      <c r="AK2687">
        <v>2</v>
      </c>
      <c r="AL2687">
        <v>41</v>
      </c>
      <c r="AM2687">
        <v>14</v>
      </c>
      <c r="AN2687">
        <v>1</v>
      </c>
      <c r="AO2687">
        <v>2</v>
      </c>
      <c r="AP2687">
        <v>0</v>
      </c>
      <c r="AQ2687">
        <v>0</v>
      </c>
      <c r="AR2687">
        <v>0</v>
      </c>
      <c r="AS2687">
        <v>0</v>
      </c>
      <c r="AT2687">
        <v>0</v>
      </c>
      <c r="AU2687">
        <v>0</v>
      </c>
      <c r="AV2687">
        <v>0</v>
      </c>
      <c r="AW2687">
        <v>0</v>
      </c>
      <c r="AX2687">
        <v>0</v>
      </c>
      <c r="AY2687">
        <v>0</v>
      </c>
      <c r="AZ2687">
        <v>0</v>
      </c>
      <c r="BA2687">
        <v>0</v>
      </c>
      <c r="BB2687">
        <v>0</v>
      </c>
      <c r="BC2687">
        <v>0</v>
      </c>
      <c r="BD2687">
        <v>0</v>
      </c>
      <c r="BE2687">
        <v>0</v>
      </c>
      <c r="BF2687">
        <v>0</v>
      </c>
      <c r="BG2687" s="20">
        <v>0</v>
      </c>
      <c r="BH2687" s="20">
        <v>0</v>
      </c>
      <c r="BI2687" s="20">
        <v>139</v>
      </c>
      <c r="BJ2687" s="20">
        <v>0</v>
      </c>
      <c r="BK2687" s="20">
        <v>298</v>
      </c>
      <c r="BL2687" s="20">
        <v>1670</v>
      </c>
      <c r="BM2687" s="20">
        <v>863</v>
      </c>
      <c r="BN2687" s="20">
        <v>185</v>
      </c>
      <c r="BO2687" s="20">
        <v>35</v>
      </c>
      <c r="BP2687" s="20"/>
      <c r="BQ2687" s="20"/>
      <c r="BR2687" s="20"/>
      <c r="BS2687" s="20"/>
      <c r="BT2687" s="20"/>
      <c r="BU2687" s="20"/>
      <c r="BV2687" s="20"/>
    </row>
    <row r="2688" spans="1:74" x14ac:dyDescent="0.25">
      <c r="A2688" s="20" t="s">
        <v>405</v>
      </c>
      <c r="B2688" s="20" t="s">
        <v>459</v>
      </c>
      <c r="C2688" s="20" t="s">
        <v>651</v>
      </c>
      <c r="D2688" s="1">
        <v>44514</v>
      </c>
      <c r="E2688">
        <v>170</v>
      </c>
      <c r="F2688">
        <v>0</v>
      </c>
      <c r="G2688">
        <v>0</v>
      </c>
      <c r="H2688">
        <v>0</v>
      </c>
      <c r="I2688">
        <v>0</v>
      </c>
      <c r="J2688">
        <v>51</v>
      </c>
      <c r="K2688">
        <v>7</v>
      </c>
      <c r="L2688">
        <v>19</v>
      </c>
      <c r="M2688">
        <v>1</v>
      </c>
      <c r="N2688">
        <v>0</v>
      </c>
      <c r="O2688">
        <v>0</v>
      </c>
      <c r="P2688">
        <v>0</v>
      </c>
      <c r="Q2688">
        <v>0</v>
      </c>
      <c r="R2688">
        <v>344</v>
      </c>
      <c r="S2688">
        <v>191</v>
      </c>
      <c r="T2688">
        <v>18</v>
      </c>
      <c r="U2688">
        <v>12</v>
      </c>
      <c r="V2688">
        <v>2</v>
      </c>
      <c r="W2688">
        <v>2199</v>
      </c>
      <c r="X2688">
        <v>363</v>
      </c>
      <c r="Y2688">
        <v>129</v>
      </c>
      <c r="Z2688">
        <v>257</v>
      </c>
      <c r="AA2688">
        <v>11</v>
      </c>
      <c r="AB2688">
        <v>1158</v>
      </c>
      <c r="AC2688">
        <v>135</v>
      </c>
      <c r="AD2688">
        <v>15</v>
      </c>
      <c r="AE2688">
        <v>192</v>
      </c>
      <c r="AF2688">
        <v>42</v>
      </c>
      <c r="AG2688">
        <v>295</v>
      </c>
      <c r="AH2688">
        <v>20</v>
      </c>
      <c r="AI2688">
        <v>1</v>
      </c>
      <c r="AJ2688">
        <v>84</v>
      </c>
      <c r="AK2688">
        <v>2</v>
      </c>
      <c r="AL2688">
        <v>41</v>
      </c>
      <c r="AM2688">
        <v>24</v>
      </c>
      <c r="AN2688">
        <v>1</v>
      </c>
      <c r="AO2688">
        <v>2</v>
      </c>
      <c r="AP2688">
        <v>0</v>
      </c>
      <c r="AQ2688">
        <v>0</v>
      </c>
      <c r="AR2688">
        <v>0</v>
      </c>
      <c r="AS2688">
        <v>0</v>
      </c>
      <c r="AT2688">
        <v>0</v>
      </c>
      <c r="AU2688">
        <v>0</v>
      </c>
      <c r="AV2688">
        <v>0</v>
      </c>
      <c r="AW2688">
        <v>0</v>
      </c>
      <c r="AX2688">
        <v>0</v>
      </c>
      <c r="AY2688">
        <v>0</v>
      </c>
      <c r="AZ2688">
        <v>0</v>
      </c>
      <c r="BA2688">
        <v>0</v>
      </c>
      <c r="BB2688">
        <v>0</v>
      </c>
      <c r="BC2688">
        <v>0</v>
      </c>
      <c r="BD2688">
        <v>0</v>
      </c>
      <c r="BE2688">
        <v>0</v>
      </c>
      <c r="BF2688">
        <v>0</v>
      </c>
      <c r="BG2688" s="20">
        <v>0</v>
      </c>
      <c r="BH2688" s="20">
        <v>0</v>
      </c>
      <c r="BI2688" s="20">
        <v>139</v>
      </c>
      <c r="BJ2688" s="20">
        <v>0</v>
      </c>
      <c r="BK2688" s="20">
        <v>301</v>
      </c>
      <c r="BL2688" s="20">
        <v>1682</v>
      </c>
      <c r="BM2688" s="20">
        <v>865</v>
      </c>
      <c r="BN2688" s="20">
        <v>186</v>
      </c>
      <c r="BO2688" s="20">
        <v>35</v>
      </c>
      <c r="BP2688" s="20"/>
      <c r="BQ2688" s="20"/>
      <c r="BR2688" s="20"/>
      <c r="BS2688" s="20"/>
      <c r="BT2688" s="20"/>
      <c r="BU2688" s="20"/>
      <c r="BV2688" s="20"/>
    </row>
    <row r="2689" spans="1:74" x14ac:dyDescent="0.25">
      <c r="A2689" s="20" t="s">
        <v>405</v>
      </c>
      <c r="B2689" s="20" t="s">
        <v>459</v>
      </c>
      <c r="C2689" s="20" t="s">
        <v>651</v>
      </c>
      <c r="D2689" s="1">
        <v>44521</v>
      </c>
      <c r="E2689">
        <v>172</v>
      </c>
      <c r="F2689">
        <v>0</v>
      </c>
      <c r="G2689">
        <v>0</v>
      </c>
      <c r="H2689">
        <v>0</v>
      </c>
      <c r="I2689">
        <v>0</v>
      </c>
      <c r="J2689">
        <v>61</v>
      </c>
      <c r="K2689">
        <v>7</v>
      </c>
      <c r="L2689">
        <v>19</v>
      </c>
      <c r="M2689">
        <v>1</v>
      </c>
      <c r="N2689">
        <v>0</v>
      </c>
      <c r="O2689">
        <v>0</v>
      </c>
      <c r="P2689">
        <v>0</v>
      </c>
      <c r="Q2689">
        <v>0</v>
      </c>
      <c r="R2689">
        <v>342</v>
      </c>
      <c r="S2689">
        <v>201</v>
      </c>
      <c r="T2689">
        <v>18</v>
      </c>
      <c r="U2689">
        <v>12</v>
      </c>
      <c r="V2689">
        <v>2</v>
      </c>
      <c r="W2689">
        <v>2196</v>
      </c>
      <c r="X2689">
        <v>485</v>
      </c>
      <c r="Y2689">
        <v>128</v>
      </c>
      <c r="Z2689">
        <v>255</v>
      </c>
      <c r="AA2689">
        <v>12</v>
      </c>
      <c r="AB2689">
        <v>1163</v>
      </c>
      <c r="AC2689">
        <v>167</v>
      </c>
      <c r="AD2689">
        <v>15</v>
      </c>
      <c r="AE2689">
        <v>192</v>
      </c>
      <c r="AF2689">
        <v>43</v>
      </c>
      <c r="AG2689">
        <v>301</v>
      </c>
      <c r="AH2689">
        <v>28</v>
      </c>
      <c r="AI2689">
        <v>1</v>
      </c>
      <c r="AJ2689">
        <v>87</v>
      </c>
      <c r="AK2689">
        <v>2</v>
      </c>
      <c r="AL2689">
        <v>42</v>
      </c>
      <c r="AM2689">
        <v>25</v>
      </c>
      <c r="AN2689">
        <v>1</v>
      </c>
      <c r="AO2689">
        <v>2</v>
      </c>
      <c r="AP2689">
        <v>0</v>
      </c>
      <c r="AQ2689">
        <v>0</v>
      </c>
      <c r="AR2689">
        <v>0</v>
      </c>
      <c r="AS2689">
        <v>0</v>
      </c>
      <c r="AT2689">
        <v>0</v>
      </c>
      <c r="AU2689">
        <v>0</v>
      </c>
      <c r="AV2689">
        <v>0</v>
      </c>
      <c r="AW2689">
        <v>0</v>
      </c>
      <c r="AX2689">
        <v>0</v>
      </c>
      <c r="AY2689">
        <v>0</v>
      </c>
      <c r="AZ2689">
        <v>0</v>
      </c>
      <c r="BA2689">
        <v>0</v>
      </c>
      <c r="BB2689">
        <v>0</v>
      </c>
      <c r="BC2689">
        <v>0</v>
      </c>
      <c r="BD2689">
        <v>0</v>
      </c>
      <c r="BE2689">
        <v>0</v>
      </c>
      <c r="BF2689">
        <v>0</v>
      </c>
      <c r="BG2689" s="20">
        <v>0</v>
      </c>
      <c r="BH2689" s="20">
        <v>0</v>
      </c>
      <c r="BI2689" s="20">
        <v>142</v>
      </c>
      <c r="BJ2689" s="20">
        <v>0</v>
      </c>
      <c r="BK2689" s="20">
        <v>300</v>
      </c>
      <c r="BL2689" s="20">
        <v>1685</v>
      </c>
      <c r="BM2689" s="20">
        <v>869</v>
      </c>
      <c r="BN2689" s="20">
        <v>189</v>
      </c>
      <c r="BO2689" s="20">
        <v>36</v>
      </c>
      <c r="BP2689" s="20"/>
      <c r="BQ2689" s="20"/>
      <c r="BR2689" s="20"/>
      <c r="BS2689" s="20"/>
      <c r="BT2689" s="20"/>
      <c r="BU2689" s="20"/>
      <c r="BV2689" s="20"/>
    </row>
    <row r="2690" spans="1:74" x14ac:dyDescent="0.25">
      <c r="A2690" s="20" t="s">
        <v>405</v>
      </c>
      <c r="B2690" s="20" t="s">
        <v>459</v>
      </c>
      <c r="C2690" s="20" t="s">
        <v>651</v>
      </c>
      <c r="D2690" s="1">
        <v>44528</v>
      </c>
      <c r="E2690">
        <v>172</v>
      </c>
      <c r="F2690">
        <v>0</v>
      </c>
      <c r="G2690">
        <v>0</v>
      </c>
      <c r="H2690">
        <v>0</v>
      </c>
      <c r="I2690">
        <v>0</v>
      </c>
      <c r="J2690">
        <v>70</v>
      </c>
      <c r="K2690">
        <v>7</v>
      </c>
      <c r="L2690">
        <v>18</v>
      </c>
      <c r="M2690">
        <v>1</v>
      </c>
      <c r="N2690">
        <v>0</v>
      </c>
      <c r="O2690">
        <v>0</v>
      </c>
      <c r="P2690">
        <v>0</v>
      </c>
      <c r="Q2690">
        <v>0</v>
      </c>
      <c r="R2690">
        <v>341</v>
      </c>
      <c r="S2690">
        <v>209</v>
      </c>
      <c r="T2690">
        <v>18</v>
      </c>
      <c r="U2690">
        <v>12</v>
      </c>
      <c r="V2690">
        <v>2</v>
      </c>
      <c r="W2690">
        <v>2196</v>
      </c>
      <c r="X2690">
        <v>651</v>
      </c>
      <c r="Y2690">
        <v>127</v>
      </c>
      <c r="Z2690">
        <v>253</v>
      </c>
      <c r="AA2690">
        <v>13</v>
      </c>
      <c r="AB2690">
        <v>1174</v>
      </c>
      <c r="AC2690">
        <v>237</v>
      </c>
      <c r="AD2690">
        <v>15</v>
      </c>
      <c r="AE2690">
        <v>191</v>
      </c>
      <c r="AF2690">
        <v>51</v>
      </c>
      <c r="AG2690">
        <v>309</v>
      </c>
      <c r="AH2690">
        <v>39</v>
      </c>
      <c r="AI2690">
        <v>1</v>
      </c>
      <c r="AJ2690">
        <v>87</v>
      </c>
      <c r="AK2690">
        <v>3</v>
      </c>
      <c r="AL2690">
        <v>40</v>
      </c>
      <c r="AM2690">
        <v>25</v>
      </c>
      <c r="AN2690">
        <v>1</v>
      </c>
      <c r="AO2690">
        <v>2</v>
      </c>
      <c r="AP2690">
        <v>0</v>
      </c>
      <c r="AQ2690">
        <v>0</v>
      </c>
      <c r="AR2690">
        <v>0</v>
      </c>
      <c r="AS2690">
        <v>0</v>
      </c>
      <c r="AT2690">
        <v>0</v>
      </c>
      <c r="AU2690">
        <v>0</v>
      </c>
      <c r="AV2690">
        <v>0</v>
      </c>
      <c r="AW2690">
        <v>0</v>
      </c>
      <c r="AX2690">
        <v>0</v>
      </c>
      <c r="AY2690">
        <v>0</v>
      </c>
      <c r="AZ2690">
        <v>0</v>
      </c>
      <c r="BA2690">
        <v>0</v>
      </c>
      <c r="BB2690">
        <v>0</v>
      </c>
      <c r="BC2690">
        <v>0</v>
      </c>
      <c r="BD2690">
        <v>0</v>
      </c>
      <c r="BE2690">
        <v>0</v>
      </c>
      <c r="BF2690">
        <v>0</v>
      </c>
      <c r="BG2690" s="20">
        <v>0</v>
      </c>
      <c r="BH2690" s="20">
        <v>0</v>
      </c>
      <c r="BI2690" s="20">
        <v>142</v>
      </c>
      <c r="BJ2690" s="20">
        <v>0</v>
      </c>
      <c r="BK2690" s="20">
        <v>301</v>
      </c>
      <c r="BL2690" s="20">
        <v>1696</v>
      </c>
      <c r="BM2690" s="20">
        <v>878</v>
      </c>
      <c r="BN2690" s="20">
        <v>196</v>
      </c>
      <c r="BO2690" s="20">
        <v>34</v>
      </c>
      <c r="BP2690" s="20"/>
      <c r="BQ2690" s="20"/>
      <c r="BR2690" s="20"/>
      <c r="BS2690" s="20"/>
      <c r="BT2690" s="20"/>
      <c r="BU2690" s="20"/>
      <c r="BV2690" s="20"/>
    </row>
    <row r="2691" spans="1:74" x14ac:dyDescent="0.25">
      <c r="A2691" s="20" t="s">
        <v>405</v>
      </c>
      <c r="B2691" s="20" t="s">
        <v>459</v>
      </c>
      <c r="C2691" s="20" t="s">
        <v>651</v>
      </c>
      <c r="D2691" s="1">
        <v>44535</v>
      </c>
      <c r="E2691">
        <v>173</v>
      </c>
      <c r="F2691">
        <v>0</v>
      </c>
      <c r="G2691">
        <v>0</v>
      </c>
      <c r="H2691">
        <v>0</v>
      </c>
      <c r="I2691">
        <v>0</v>
      </c>
      <c r="J2691">
        <v>80</v>
      </c>
      <c r="K2691">
        <v>7</v>
      </c>
      <c r="L2691">
        <v>18</v>
      </c>
      <c r="M2691">
        <v>1</v>
      </c>
      <c r="N2691">
        <v>0</v>
      </c>
      <c r="O2691">
        <v>0</v>
      </c>
      <c r="P2691">
        <v>0</v>
      </c>
      <c r="Q2691">
        <v>0</v>
      </c>
      <c r="R2691">
        <v>343</v>
      </c>
      <c r="S2691">
        <v>224</v>
      </c>
      <c r="T2691">
        <v>19</v>
      </c>
      <c r="U2691">
        <v>13</v>
      </c>
      <c r="V2691">
        <v>2</v>
      </c>
      <c r="W2691">
        <v>2194</v>
      </c>
      <c r="X2691">
        <v>780</v>
      </c>
      <c r="Y2691">
        <v>126</v>
      </c>
      <c r="Z2691">
        <v>247</v>
      </c>
      <c r="AA2691">
        <v>13</v>
      </c>
      <c r="AB2691">
        <v>1173</v>
      </c>
      <c r="AC2691">
        <v>341</v>
      </c>
      <c r="AD2691">
        <v>15</v>
      </c>
      <c r="AE2691">
        <v>190</v>
      </c>
      <c r="AF2691">
        <v>47</v>
      </c>
      <c r="AG2691">
        <v>311</v>
      </c>
      <c r="AH2691">
        <v>52</v>
      </c>
      <c r="AI2691">
        <v>1</v>
      </c>
      <c r="AJ2691">
        <v>87</v>
      </c>
      <c r="AK2691">
        <v>3</v>
      </c>
      <c r="AL2691">
        <v>40</v>
      </c>
      <c r="AM2691">
        <v>26</v>
      </c>
      <c r="AN2691">
        <v>1</v>
      </c>
      <c r="AO2691">
        <v>2</v>
      </c>
      <c r="AP2691">
        <v>0</v>
      </c>
      <c r="AQ2691">
        <v>0</v>
      </c>
      <c r="AR2691">
        <v>0</v>
      </c>
      <c r="AS2691">
        <v>0</v>
      </c>
      <c r="AT2691">
        <v>0</v>
      </c>
      <c r="AU2691">
        <v>0</v>
      </c>
      <c r="AV2691">
        <v>0</v>
      </c>
      <c r="AW2691">
        <v>0</v>
      </c>
      <c r="AX2691">
        <v>0</v>
      </c>
      <c r="AY2691">
        <v>0</v>
      </c>
      <c r="AZ2691">
        <v>0</v>
      </c>
      <c r="BA2691">
        <v>0</v>
      </c>
      <c r="BB2691">
        <v>0</v>
      </c>
      <c r="BC2691">
        <v>0</v>
      </c>
      <c r="BD2691">
        <v>0</v>
      </c>
      <c r="BE2691">
        <v>0</v>
      </c>
      <c r="BF2691">
        <v>0</v>
      </c>
      <c r="BG2691" s="20">
        <v>0</v>
      </c>
      <c r="BH2691" s="20">
        <v>0</v>
      </c>
      <c r="BI2691" s="20">
        <v>143</v>
      </c>
      <c r="BJ2691" s="20">
        <v>0</v>
      </c>
      <c r="BK2691" s="20">
        <v>302</v>
      </c>
      <c r="BL2691" s="20">
        <v>1703</v>
      </c>
      <c r="BM2691" s="20">
        <v>884</v>
      </c>
      <c r="BN2691" s="20">
        <v>199</v>
      </c>
      <c r="BO2691" s="20">
        <v>34</v>
      </c>
      <c r="BP2691" s="20"/>
      <c r="BQ2691" s="20"/>
      <c r="BR2691" s="20"/>
      <c r="BS2691" s="20"/>
      <c r="BT2691" s="20"/>
      <c r="BU2691" s="20"/>
      <c r="BV2691" s="20"/>
    </row>
    <row r="2692" spans="1:74" x14ac:dyDescent="0.25">
      <c r="A2692" s="20" t="s">
        <v>405</v>
      </c>
      <c r="B2692" s="20" t="s">
        <v>459</v>
      </c>
      <c r="C2692" s="20" t="s">
        <v>651</v>
      </c>
      <c r="D2692" s="1">
        <v>44542</v>
      </c>
      <c r="E2692">
        <v>175</v>
      </c>
      <c r="F2692">
        <v>0</v>
      </c>
      <c r="G2692">
        <v>0</v>
      </c>
      <c r="H2692">
        <v>0</v>
      </c>
      <c r="I2692">
        <v>0</v>
      </c>
      <c r="J2692">
        <v>84</v>
      </c>
      <c r="K2692">
        <v>7</v>
      </c>
      <c r="L2692">
        <v>18</v>
      </c>
      <c r="M2692">
        <v>3</v>
      </c>
      <c r="N2692">
        <v>0</v>
      </c>
      <c r="O2692">
        <v>0</v>
      </c>
      <c r="P2692">
        <v>0</v>
      </c>
      <c r="Q2692">
        <v>0</v>
      </c>
      <c r="R2692">
        <v>344</v>
      </c>
      <c r="S2692">
        <v>228</v>
      </c>
      <c r="T2692">
        <v>17</v>
      </c>
      <c r="U2692">
        <v>12</v>
      </c>
      <c r="V2692">
        <v>2</v>
      </c>
      <c r="W2692">
        <v>2197</v>
      </c>
      <c r="X2692">
        <v>884</v>
      </c>
      <c r="Y2692">
        <v>126</v>
      </c>
      <c r="Z2692">
        <v>241</v>
      </c>
      <c r="AA2692">
        <v>12</v>
      </c>
      <c r="AB2692">
        <v>1179</v>
      </c>
      <c r="AC2692">
        <v>428</v>
      </c>
      <c r="AD2692">
        <v>15</v>
      </c>
      <c r="AE2692">
        <v>191</v>
      </c>
      <c r="AF2692">
        <v>49</v>
      </c>
      <c r="AG2692">
        <v>313</v>
      </c>
      <c r="AH2692">
        <v>70</v>
      </c>
      <c r="AI2692">
        <v>1</v>
      </c>
      <c r="AJ2692">
        <v>87</v>
      </c>
      <c r="AK2692">
        <v>2</v>
      </c>
      <c r="AL2692">
        <v>40</v>
      </c>
      <c r="AM2692">
        <v>26</v>
      </c>
      <c r="AN2692">
        <v>1</v>
      </c>
      <c r="AO2692">
        <v>2</v>
      </c>
      <c r="AP2692">
        <v>0</v>
      </c>
      <c r="AQ2692">
        <v>0</v>
      </c>
      <c r="AR2692">
        <v>0</v>
      </c>
      <c r="AS2692">
        <v>0</v>
      </c>
      <c r="AT2692">
        <v>0</v>
      </c>
      <c r="AU2692">
        <v>0</v>
      </c>
      <c r="AV2692">
        <v>0</v>
      </c>
      <c r="AW2692">
        <v>0</v>
      </c>
      <c r="AX2692">
        <v>0</v>
      </c>
      <c r="AY2692">
        <v>0</v>
      </c>
      <c r="AZ2692">
        <v>0</v>
      </c>
      <c r="BA2692">
        <v>0</v>
      </c>
      <c r="BB2692">
        <v>0</v>
      </c>
      <c r="BC2692">
        <v>0</v>
      </c>
      <c r="BD2692">
        <v>0</v>
      </c>
      <c r="BE2692">
        <v>0</v>
      </c>
      <c r="BF2692">
        <v>0</v>
      </c>
      <c r="BG2692" s="20">
        <v>0</v>
      </c>
      <c r="BH2692" s="20">
        <v>0</v>
      </c>
      <c r="BI2692" s="20">
        <v>142</v>
      </c>
      <c r="BJ2692" s="20">
        <v>0</v>
      </c>
      <c r="BK2692" s="20">
        <v>304</v>
      </c>
      <c r="BL2692" s="20">
        <v>1710</v>
      </c>
      <c r="BM2692" s="20">
        <v>890</v>
      </c>
      <c r="BN2692" s="20">
        <v>202</v>
      </c>
      <c r="BO2692" s="20">
        <v>34</v>
      </c>
      <c r="BP2692" s="20"/>
      <c r="BQ2692" s="20"/>
      <c r="BR2692" s="20"/>
      <c r="BS2692" s="20"/>
      <c r="BT2692" s="20"/>
      <c r="BU2692" s="20"/>
      <c r="BV2692" s="20"/>
    </row>
    <row r="2693" spans="1:74" x14ac:dyDescent="0.25">
      <c r="A2693" s="20" t="s">
        <v>405</v>
      </c>
      <c r="B2693" s="20" t="s">
        <v>459</v>
      </c>
      <c r="C2693" s="20" t="s">
        <v>651</v>
      </c>
      <c r="D2693" s="1">
        <v>44549</v>
      </c>
      <c r="E2693">
        <v>175</v>
      </c>
      <c r="F2693">
        <v>0</v>
      </c>
      <c r="G2693">
        <v>0</v>
      </c>
      <c r="H2693">
        <v>0</v>
      </c>
      <c r="I2693">
        <v>0</v>
      </c>
      <c r="J2693">
        <v>91</v>
      </c>
      <c r="K2693">
        <v>7</v>
      </c>
      <c r="L2693">
        <v>20</v>
      </c>
      <c r="M2693">
        <v>0</v>
      </c>
      <c r="N2693">
        <v>0</v>
      </c>
      <c r="O2693">
        <v>0</v>
      </c>
      <c r="P2693">
        <v>0</v>
      </c>
      <c r="Q2693">
        <v>0</v>
      </c>
      <c r="R2693">
        <v>345</v>
      </c>
      <c r="S2693">
        <v>240</v>
      </c>
      <c r="T2693">
        <v>17</v>
      </c>
      <c r="U2693">
        <v>11</v>
      </c>
      <c r="V2693">
        <v>2</v>
      </c>
      <c r="W2693">
        <v>2195</v>
      </c>
      <c r="X2693">
        <v>1001</v>
      </c>
      <c r="Y2693">
        <v>124</v>
      </c>
      <c r="Z2693">
        <v>238</v>
      </c>
      <c r="AA2693">
        <v>13</v>
      </c>
      <c r="AB2693">
        <v>1179</v>
      </c>
      <c r="AC2693">
        <v>498</v>
      </c>
      <c r="AD2693">
        <v>15</v>
      </c>
      <c r="AE2693">
        <v>190</v>
      </c>
      <c r="AF2693">
        <v>49</v>
      </c>
      <c r="AG2693">
        <v>315</v>
      </c>
      <c r="AH2693">
        <v>91</v>
      </c>
      <c r="AI2693">
        <v>1</v>
      </c>
      <c r="AJ2693">
        <v>85</v>
      </c>
      <c r="AK2693">
        <v>2</v>
      </c>
      <c r="AL2693">
        <v>40</v>
      </c>
      <c r="AM2693">
        <v>27</v>
      </c>
      <c r="AN2693">
        <v>1</v>
      </c>
      <c r="AO2693">
        <v>2</v>
      </c>
      <c r="AP2693">
        <v>0</v>
      </c>
      <c r="AQ2693">
        <v>0</v>
      </c>
      <c r="AR2693">
        <v>0</v>
      </c>
      <c r="AS2693">
        <v>0</v>
      </c>
      <c r="AT2693">
        <v>0</v>
      </c>
      <c r="AU2693">
        <v>0</v>
      </c>
      <c r="AV2693">
        <v>0</v>
      </c>
      <c r="AW2693">
        <v>0</v>
      </c>
      <c r="AX2693">
        <v>0</v>
      </c>
      <c r="AY2693">
        <v>0</v>
      </c>
      <c r="AZ2693">
        <v>0</v>
      </c>
      <c r="BA2693">
        <v>0</v>
      </c>
      <c r="BB2693">
        <v>0</v>
      </c>
      <c r="BC2693">
        <v>0</v>
      </c>
      <c r="BD2693">
        <v>0</v>
      </c>
      <c r="BE2693">
        <v>0</v>
      </c>
      <c r="BF2693">
        <v>0</v>
      </c>
      <c r="BG2693" s="20">
        <v>0</v>
      </c>
      <c r="BH2693" s="20">
        <v>0</v>
      </c>
      <c r="BI2693" s="20">
        <v>143</v>
      </c>
      <c r="BJ2693" s="20">
        <v>0</v>
      </c>
      <c r="BK2693" s="20">
        <v>305</v>
      </c>
      <c r="BL2693" s="20">
        <v>1715</v>
      </c>
      <c r="BM2693" s="20">
        <v>890</v>
      </c>
      <c r="BN2693" s="20">
        <v>206</v>
      </c>
      <c r="BO2693" s="20">
        <v>34</v>
      </c>
      <c r="BP2693" s="20">
        <v>8809</v>
      </c>
      <c r="BQ2693" s="20">
        <v>1620</v>
      </c>
      <c r="BR2693" s="20">
        <v>0</v>
      </c>
      <c r="BS2693" s="20">
        <v>36</v>
      </c>
      <c r="BT2693" s="20">
        <v>3338</v>
      </c>
      <c r="BU2693" s="20">
        <v>239</v>
      </c>
      <c r="BV2693" s="20">
        <v>4742</v>
      </c>
    </row>
    <row r="2694" spans="1:74" x14ac:dyDescent="0.25">
      <c r="A2694" s="20" t="s">
        <v>405</v>
      </c>
      <c r="B2694" s="20" t="s">
        <v>459</v>
      </c>
      <c r="C2694" s="20" t="s">
        <v>651</v>
      </c>
      <c r="D2694" s="1">
        <v>44558</v>
      </c>
      <c r="E2694">
        <v>175</v>
      </c>
      <c r="F2694">
        <v>0</v>
      </c>
      <c r="G2694">
        <v>0</v>
      </c>
      <c r="H2694">
        <v>0</v>
      </c>
      <c r="I2694">
        <v>0</v>
      </c>
      <c r="J2694">
        <v>94</v>
      </c>
      <c r="K2694">
        <v>7</v>
      </c>
      <c r="L2694">
        <v>20</v>
      </c>
      <c r="M2694">
        <v>0</v>
      </c>
      <c r="N2694">
        <v>0</v>
      </c>
      <c r="O2694">
        <v>0</v>
      </c>
      <c r="P2694">
        <v>0</v>
      </c>
      <c r="Q2694">
        <v>0</v>
      </c>
      <c r="R2694">
        <v>346</v>
      </c>
      <c r="S2694">
        <v>252</v>
      </c>
      <c r="T2694">
        <v>17</v>
      </c>
      <c r="U2694">
        <v>11</v>
      </c>
      <c r="V2694">
        <v>2</v>
      </c>
      <c r="W2694">
        <v>2195</v>
      </c>
      <c r="X2694">
        <v>1083</v>
      </c>
      <c r="Y2694">
        <v>124</v>
      </c>
      <c r="Z2694">
        <v>233</v>
      </c>
      <c r="AA2694">
        <v>14</v>
      </c>
      <c r="AB2694">
        <v>1183</v>
      </c>
      <c r="AC2694">
        <v>545</v>
      </c>
      <c r="AD2694">
        <v>15</v>
      </c>
      <c r="AE2694">
        <v>188</v>
      </c>
      <c r="AF2694">
        <v>48</v>
      </c>
      <c r="AG2694">
        <v>317</v>
      </c>
      <c r="AH2694">
        <v>110</v>
      </c>
      <c r="AI2694">
        <v>1</v>
      </c>
      <c r="AJ2694">
        <v>83</v>
      </c>
      <c r="AK2694">
        <v>2</v>
      </c>
      <c r="AL2694">
        <v>40</v>
      </c>
      <c r="AM2694">
        <v>27</v>
      </c>
      <c r="AN2694">
        <v>1</v>
      </c>
      <c r="AO2694">
        <v>2</v>
      </c>
      <c r="AP2694">
        <v>0</v>
      </c>
      <c r="AQ2694">
        <v>0</v>
      </c>
      <c r="AR2694">
        <v>0</v>
      </c>
      <c r="AS2694">
        <v>0</v>
      </c>
      <c r="AT2694">
        <v>0</v>
      </c>
      <c r="AU2694">
        <v>0</v>
      </c>
      <c r="AV2694">
        <v>0</v>
      </c>
      <c r="AW2694">
        <v>0</v>
      </c>
      <c r="AX2694">
        <v>0</v>
      </c>
      <c r="AY2694">
        <v>0</v>
      </c>
      <c r="AZ2694">
        <v>0</v>
      </c>
      <c r="BA2694">
        <v>0</v>
      </c>
      <c r="BB2694">
        <v>0</v>
      </c>
      <c r="BC2694">
        <v>0</v>
      </c>
      <c r="BD2694">
        <v>0</v>
      </c>
      <c r="BE2694">
        <v>0</v>
      </c>
      <c r="BF2694">
        <v>0</v>
      </c>
      <c r="BG2694" s="20">
        <v>0</v>
      </c>
      <c r="BH2694" s="20">
        <v>0</v>
      </c>
      <c r="BI2694" s="20">
        <v>143</v>
      </c>
      <c r="BJ2694" s="20">
        <v>0</v>
      </c>
      <c r="BK2694" s="20">
        <v>308</v>
      </c>
      <c r="BL2694" s="20">
        <v>1723</v>
      </c>
      <c r="BM2694" s="20">
        <v>896</v>
      </c>
      <c r="BN2694" s="20">
        <v>211</v>
      </c>
      <c r="BO2694" s="20">
        <v>34</v>
      </c>
      <c r="BP2694" s="20">
        <v>8821</v>
      </c>
      <c r="BQ2694" s="20">
        <v>2096</v>
      </c>
      <c r="BR2694" s="20">
        <v>0</v>
      </c>
      <c r="BS2694" s="20">
        <v>36</v>
      </c>
      <c r="BT2694" s="20">
        <v>3300</v>
      </c>
      <c r="BU2694" s="20">
        <v>227</v>
      </c>
      <c r="BV2694" s="20">
        <v>4803</v>
      </c>
    </row>
    <row r="2695" spans="1:74" x14ac:dyDescent="0.25">
      <c r="A2695" s="20" t="s">
        <v>405</v>
      </c>
      <c r="B2695" s="20" t="s">
        <v>459</v>
      </c>
      <c r="C2695" s="20" t="s">
        <v>651</v>
      </c>
      <c r="D2695" s="1">
        <v>44564</v>
      </c>
      <c r="E2695">
        <v>175</v>
      </c>
      <c r="F2695">
        <v>0</v>
      </c>
      <c r="G2695">
        <v>0</v>
      </c>
      <c r="H2695">
        <v>0</v>
      </c>
      <c r="I2695">
        <v>0</v>
      </c>
      <c r="J2695">
        <v>95</v>
      </c>
      <c r="K2695">
        <v>7</v>
      </c>
      <c r="L2695">
        <v>19</v>
      </c>
      <c r="M2695">
        <v>0</v>
      </c>
      <c r="N2695">
        <v>0</v>
      </c>
      <c r="O2695">
        <v>0</v>
      </c>
      <c r="P2695">
        <v>0</v>
      </c>
      <c r="Q2695">
        <v>0</v>
      </c>
      <c r="R2695">
        <v>348</v>
      </c>
      <c r="S2695">
        <v>253</v>
      </c>
      <c r="T2695">
        <v>17</v>
      </c>
      <c r="U2695">
        <v>11</v>
      </c>
      <c r="V2695">
        <v>1</v>
      </c>
      <c r="W2695">
        <v>2198</v>
      </c>
      <c r="X2695">
        <v>1123</v>
      </c>
      <c r="Y2695">
        <v>122</v>
      </c>
      <c r="Z2695">
        <v>230</v>
      </c>
      <c r="AA2695">
        <v>14</v>
      </c>
      <c r="AB2695">
        <v>1194</v>
      </c>
      <c r="AC2695">
        <v>579</v>
      </c>
      <c r="AD2695">
        <v>15</v>
      </c>
      <c r="AE2695">
        <v>189</v>
      </c>
      <c r="AF2695">
        <v>50</v>
      </c>
      <c r="AG2695">
        <v>316</v>
      </c>
      <c r="AH2695">
        <v>114</v>
      </c>
      <c r="AI2695">
        <v>1</v>
      </c>
      <c r="AJ2695">
        <v>83</v>
      </c>
      <c r="AK2695">
        <v>2</v>
      </c>
      <c r="AL2695">
        <v>40</v>
      </c>
      <c r="AM2695">
        <v>27</v>
      </c>
      <c r="AN2695">
        <v>1</v>
      </c>
      <c r="AO2695">
        <v>2</v>
      </c>
      <c r="AP2695">
        <v>0</v>
      </c>
      <c r="AQ2695">
        <v>0</v>
      </c>
      <c r="AR2695">
        <v>0</v>
      </c>
      <c r="AS2695">
        <v>0</v>
      </c>
      <c r="AT2695">
        <v>0</v>
      </c>
      <c r="AU2695">
        <v>0</v>
      </c>
      <c r="AV2695">
        <v>0</v>
      </c>
      <c r="AW2695">
        <v>0</v>
      </c>
      <c r="AX2695">
        <v>0</v>
      </c>
      <c r="AY2695">
        <v>0</v>
      </c>
      <c r="AZ2695">
        <v>0</v>
      </c>
      <c r="BA2695">
        <v>0</v>
      </c>
      <c r="BB2695">
        <v>0</v>
      </c>
      <c r="BC2695">
        <v>0</v>
      </c>
      <c r="BD2695">
        <v>0</v>
      </c>
      <c r="BE2695">
        <v>0</v>
      </c>
      <c r="BF2695">
        <v>0</v>
      </c>
      <c r="BG2695" s="20">
        <v>0</v>
      </c>
      <c r="BH2695" s="20">
        <v>0</v>
      </c>
      <c r="BI2695" s="20">
        <v>144</v>
      </c>
      <c r="BJ2695" s="20">
        <v>0</v>
      </c>
      <c r="BK2695" s="20">
        <v>310</v>
      </c>
      <c r="BL2695" s="20">
        <v>1732</v>
      </c>
      <c r="BM2695" s="20">
        <v>906</v>
      </c>
      <c r="BN2695" s="20">
        <v>209</v>
      </c>
      <c r="BO2695" s="20">
        <v>34</v>
      </c>
      <c r="BP2695" s="20">
        <v>8842</v>
      </c>
      <c r="BQ2695" s="20">
        <v>2310</v>
      </c>
      <c r="BR2695" s="20">
        <v>0</v>
      </c>
      <c r="BS2695" s="20">
        <v>37</v>
      </c>
      <c r="BT2695" s="20">
        <v>3289</v>
      </c>
      <c r="BU2695" s="20">
        <v>247</v>
      </c>
      <c r="BV2695" s="20">
        <v>4820</v>
      </c>
    </row>
    <row r="2696" spans="1:74" x14ac:dyDescent="0.25">
      <c r="A2696" s="20" t="s">
        <v>405</v>
      </c>
      <c r="B2696" s="20" t="s">
        <v>459</v>
      </c>
      <c r="C2696" s="20" t="s">
        <v>651</v>
      </c>
      <c r="D2696" s="1">
        <v>44570</v>
      </c>
      <c r="E2696">
        <v>173</v>
      </c>
      <c r="F2696">
        <v>0</v>
      </c>
      <c r="G2696">
        <v>0</v>
      </c>
      <c r="H2696">
        <v>0</v>
      </c>
      <c r="I2696">
        <v>0</v>
      </c>
      <c r="J2696">
        <v>96</v>
      </c>
      <c r="K2696">
        <v>7</v>
      </c>
      <c r="L2696">
        <v>18</v>
      </c>
      <c r="M2696">
        <v>0</v>
      </c>
      <c r="N2696">
        <v>0</v>
      </c>
      <c r="O2696">
        <v>0</v>
      </c>
      <c r="P2696">
        <v>0</v>
      </c>
      <c r="Q2696">
        <v>0</v>
      </c>
      <c r="R2696">
        <v>349</v>
      </c>
      <c r="S2696">
        <v>259</v>
      </c>
      <c r="T2696">
        <v>17</v>
      </c>
      <c r="U2696">
        <v>11</v>
      </c>
      <c r="V2696">
        <v>1</v>
      </c>
      <c r="W2696">
        <v>2197</v>
      </c>
      <c r="X2696">
        <v>1154</v>
      </c>
      <c r="Y2696">
        <v>118</v>
      </c>
      <c r="Z2696">
        <v>227</v>
      </c>
      <c r="AA2696">
        <v>15</v>
      </c>
      <c r="AB2696">
        <v>1195</v>
      </c>
      <c r="AC2696">
        <v>594</v>
      </c>
      <c r="AD2696">
        <v>15</v>
      </c>
      <c r="AE2696">
        <v>190</v>
      </c>
      <c r="AF2696">
        <v>48</v>
      </c>
      <c r="AG2696">
        <v>317</v>
      </c>
      <c r="AH2696">
        <v>120</v>
      </c>
      <c r="AI2696">
        <v>1</v>
      </c>
      <c r="AJ2696">
        <v>85</v>
      </c>
      <c r="AK2696">
        <v>2</v>
      </c>
      <c r="AL2696">
        <v>40</v>
      </c>
      <c r="AM2696">
        <v>28</v>
      </c>
      <c r="AN2696">
        <v>1</v>
      </c>
      <c r="AO2696">
        <v>2</v>
      </c>
      <c r="AP2696">
        <v>0</v>
      </c>
      <c r="AQ2696">
        <v>0</v>
      </c>
      <c r="AR2696">
        <v>0</v>
      </c>
      <c r="AS2696">
        <v>0</v>
      </c>
      <c r="AT2696">
        <v>0</v>
      </c>
      <c r="AU2696">
        <v>0</v>
      </c>
      <c r="AV2696">
        <v>0</v>
      </c>
      <c r="AW2696">
        <v>0</v>
      </c>
      <c r="AX2696">
        <v>0</v>
      </c>
      <c r="AY2696">
        <v>0</v>
      </c>
      <c r="AZ2696">
        <v>0</v>
      </c>
      <c r="BA2696">
        <v>0</v>
      </c>
      <c r="BB2696">
        <v>0</v>
      </c>
      <c r="BC2696">
        <v>0</v>
      </c>
      <c r="BD2696">
        <v>0</v>
      </c>
      <c r="BE2696">
        <v>0</v>
      </c>
      <c r="BF2696">
        <v>0</v>
      </c>
      <c r="BG2696" s="20">
        <v>0</v>
      </c>
      <c r="BH2696" s="20">
        <v>0</v>
      </c>
      <c r="BI2696" s="20">
        <v>142</v>
      </c>
      <c r="BJ2696" s="20">
        <v>0</v>
      </c>
      <c r="BK2696" s="20">
        <v>312</v>
      </c>
      <c r="BL2696" s="20">
        <v>1738</v>
      </c>
      <c r="BM2696" s="20">
        <v>906</v>
      </c>
      <c r="BN2696" s="20">
        <v>211</v>
      </c>
      <c r="BO2696" s="20">
        <v>35</v>
      </c>
      <c r="BP2696" s="20">
        <v>8851</v>
      </c>
      <c r="BQ2696" s="20">
        <v>2505</v>
      </c>
      <c r="BR2696" s="20">
        <v>0</v>
      </c>
      <c r="BS2696" s="20">
        <v>38</v>
      </c>
      <c r="BT2696" s="20">
        <v>3272</v>
      </c>
      <c r="BU2696" s="20">
        <v>246</v>
      </c>
      <c r="BV2696" s="20">
        <v>4846</v>
      </c>
    </row>
    <row r="2697" spans="1:74" x14ac:dyDescent="0.25">
      <c r="A2697" s="20" t="s">
        <v>405</v>
      </c>
      <c r="B2697" s="20" t="s">
        <v>459</v>
      </c>
      <c r="C2697" s="20" t="s">
        <v>651</v>
      </c>
      <c r="D2697" s="1">
        <v>44577</v>
      </c>
      <c r="E2697">
        <v>172</v>
      </c>
      <c r="F2697">
        <v>1</v>
      </c>
      <c r="G2697">
        <v>1</v>
      </c>
      <c r="H2697">
        <v>0</v>
      </c>
      <c r="I2697">
        <v>0</v>
      </c>
      <c r="J2697">
        <v>98</v>
      </c>
      <c r="K2697">
        <v>7</v>
      </c>
      <c r="L2697">
        <v>18</v>
      </c>
      <c r="M2697">
        <v>0</v>
      </c>
      <c r="N2697">
        <v>0</v>
      </c>
      <c r="O2697">
        <v>0</v>
      </c>
      <c r="P2697">
        <v>0</v>
      </c>
      <c r="Q2697">
        <v>0</v>
      </c>
      <c r="R2697">
        <v>352</v>
      </c>
      <c r="S2697">
        <v>261</v>
      </c>
      <c r="T2697">
        <v>17</v>
      </c>
      <c r="U2697">
        <v>12</v>
      </c>
      <c r="V2697">
        <v>2</v>
      </c>
      <c r="W2697">
        <v>2199</v>
      </c>
      <c r="X2697">
        <v>1179</v>
      </c>
      <c r="Y2697">
        <v>117</v>
      </c>
      <c r="Z2697">
        <v>227</v>
      </c>
      <c r="AA2697">
        <v>13</v>
      </c>
      <c r="AB2697">
        <v>1194</v>
      </c>
      <c r="AC2697">
        <v>605</v>
      </c>
      <c r="AD2697">
        <v>15</v>
      </c>
      <c r="AE2697">
        <v>189</v>
      </c>
      <c r="AF2697">
        <v>47</v>
      </c>
      <c r="AG2697">
        <v>316</v>
      </c>
      <c r="AH2697">
        <v>121</v>
      </c>
      <c r="AI2697">
        <v>1</v>
      </c>
      <c r="AJ2697">
        <v>83</v>
      </c>
      <c r="AK2697">
        <v>2</v>
      </c>
      <c r="AL2697">
        <v>40</v>
      </c>
      <c r="AM2697">
        <v>28</v>
      </c>
      <c r="AN2697">
        <v>1</v>
      </c>
      <c r="AO2697">
        <v>2</v>
      </c>
      <c r="AP2697">
        <v>0</v>
      </c>
      <c r="AQ2697">
        <v>0</v>
      </c>
      <c r="AR2697">
        <v>0</v>
      </c>
      <c r="AS2697">
        <v>0</v>
      </c>
      <c r="AT2697">
        <v>0</v>
      </c>
      <c r="AU2697">
        <v>0</v>
      </c>
      <c r="AV2697">
        <v>0</v>
      </c>
      <c r="AW2697">
        <v>0</v>
      </c>
      <c r="AX2697">
        <v>0</v>
      </c>
      <c r="AY2697">
        <v>0</v>
      </c>
      <c r="AZ2697">
        <v>0</v>
      </c>
      <c r="BA2697">
        <v>0</v>
      </c>
      <c r="BB2697">
        <v>0</v>
      </c>
      <c r="BC2697">
        <v>0</v>
      </c>
      <c r="BD2697">
        <v>0</v>
      </c>
      <c r="BE2697">
        <v>0</v>
      </c>
      <c r="BF2697">
        <v>0</v>
      </c>
      <c r="BG2697" s="20">
        <v>1</v>
      </c>
      <c r="BH2697" s="20">
        <v>0</v>
      </c>
      <c r="BI2697" s="20">
        <v>141</v>
      </c>
      <c r="BJ2697" s="20">
        <v>0</v>
      </c>
      <c r="BK2697" s="20">
        <v>313</v>
      </c>
      <c r="BL2697" s="20">
        <v>1745</v>
      </c>
      <c r="BM2697" s="20">
        <v>906</v>
      </c>
      <c r="BN2697" s="20">
        <v>212</v>
      </c>
      <c r="BO2697" s="20">
        <v>36</v>
      </c>
      <c r="BP2697" s="20">
        <v>8860</v>
      </c>
      <c r="BQ2697" s="20">
        <v>2625</v>
      </c>
      <c r="BR2697" s="20">
        <v>0</v>
      </c>
      <c r="BS2697" s="20">
        <v>38</v>
      </c>
      <c r="BT2697" s="20">
        <v>3268</v>
      </c>
      <c r="BU2697" s="20">
        <v>236</v>
      </c>
      <c r="BV2697" s="20">
        <v>4872</v>
      </c>
    </row>
    <row r="2698" spans="1:74" x14ac:dyDescent="0.25">
      <c r="A2698" s="20" t="s">
        <v>405</v>
      </c>
      <c r="B2698" s="20" t="s">
        <v>459</v>
      </c>
      <c r="C2698" s="20" t="s">
        <v>651</v>
      </c>
      <c r="D2698" s="1">
        <v>44584</v>
      </c>
      <c r="E2698">
        <v>171</v>
      </c>
      <c r="F2698">
        <v>1</v>
      </c>
      <c r="G2698">
        <v>1</v>
      </c>
      <c r="H2698">
        <v>0</v>
      </c>
      <c r="I2698">
        <v>0</v>
      </c>
      <c r="J2698">
        <v>101</v>
      </c>
      <c r="K2698">
        <v>7</v>
      </c>
      <c r="L2698">
        <v>18</v>
      </c>
      <c r="M2698">
        <v>0</v>
      </c>
      <c r="N2698">
        <v>0</v>
      </c>
      <c r="O2698">
        <v>0</v>
      </c>
      <c r="P2698">
        <v>0</v>
      </c>
      <c r="Q2698">
        <v>0</v>
      </c>
      <c r="R2698">
        <v>353</v>
      </c>
      <c r="S2698">
        <v>261</v>
      </c>
      <c r="T2698">
        <v>17</v>
      </c>
      <c r="U2698">
        <v>12</v>
      </c>
      <c r="V2698">
        <v>2</v>
      </c>
      <c r="W2698">
        <v>2198</v>
      </c>
      <c r="X2698">
        <v>1203</v>
      </c>
      <c r="Y2698">
        <v>116</v>
      </c>
      <c r="Z2698">
        <v>222</v>
      </c>
      <c r="AA2698">
        <v>13</v>
      </c>
      <c r="AB2698">
        <v>1198</v>
      </c>
      <c r="AC2698">
        <v>611</v>
      </c>
      <c r="AD2698">
        <v>15</v>
      </c>
      <c r="AE2698">
        <v>194</v>
      </c>
      <c r="AF2698">
        <v>44</v>
      </c>
      <c r="AG2698">
        <v>320</v>
      </c>
      <c r="AH2698">
        <v>124</v>
      </c>
      <c r="AI2698">
        <v>1</v>
      </c>
      <c r="AJ2698">
        <v>83</v>
      </c>
      <c r="AK2698">
        <v>2</v>
      </c>
      <c r="AL2698">
        <v>38</v>
      </c>
      <c r="AM2698">
        <v>26</v>
      </c>
      <c r="AN2698">
        <v>1</v>
      </c>
      <c r="AO2698">
        <v>2</v>
      </c>
      <c r="AP2698">
        <v>0</v>
      </c>
      <c r="AQ2698">
        <v>0</v>
      </c>
      <c r="AR2698">
        <v>0</v>
      </c>
      <c r="AS2698">
        <v>0</v>
      </c>
      <c r="AT2698">
        <v>0</v>
      </c>
      <c r="AU2698">
        <v>0</v>
      </c>
      <c r="AV2698">
        <v>0</v>
      </c>
      <c r="AW2698">
        <v>0</v>
      </c>
      <c r="AX2698">
        <v>0</v>
      </c>
      <c r="AY2698">
        <v>0</v>
      </c>
      <c r="AZ2698">
        <v>0</v>
      </c>
      <c r="BA2698">
        <v>0</v>
      </c>
      <c r="BB2698">
        <v>0</v>
      </c>
      <c r="BC2698">
        <v>0</v>
      </c>
      <c r="BD2698">
        <v>0</v>
      </c>
      <c r="BE2698">
        <v>0</v>
      </c>
      <c r="BF2698">
        <v>0</v>
      </c>
      <c r="BG2698" s="20">
        <v>1</v>
      </c>
      <c r="BH2698" s="20">
        <v>0</v>
      </c>
      <c r="BI2698" s="20">
        <v>140</v>
      </c>
      <c r="BJ2698" s="20">
        <v>0</v>
      </c>
      <c r="BK2698" s="20">
        <v>314</v>
      </c>
      <c r="BL2698" s="20">
        <v>1751</v>
      </c>
      <c r="BM2698" s="20">
        <v>910</v>
      </c>
      <c r="BN2698" s="20">
        <v>216</v>
      </c>
      <c r="BO2698" s="20">
        <v>34</v>
      </c>
      <c r="BP2698" s="20">
        <v>8850</v>
      </c>
      <c r="BQ2698" s="20">
        <v>2668</v>
      </c>
      <c r="BR2698" s="20">
        <v>0</v>
      </c>
      <c r="BS2698" s="20">
        <v>36</v>
      </c>
      <c r="BT2698" s="20">
        <v>3267</v>
      </c>
      <c r="BU2698" s="20">
        <v>215</v>
      </c>
      <c r="BV2698" s="20">
        <v>4891</v>
      </c>
    </row>
    <row r="2699" spans="1:74" x14ac:dyDescent="0.25">
      <c r="A2699" s="20" t="s">
        <v>405</v>
      </c>
      <c r="B2699" s="20" t="s">
        <v>459</v>
      </c>
      <c r="C2699" s="20" t="s">
        <v>651</v>
      </c>
      <c r="D2699" s="1">
        <v>44591</v>
      </c>
      <c r="E2699">
        <v>171</v>
      </c>
      <c r="F2699">
        <v>1</v>
      </c>
      <c r="G2699">
        <v>1</v>
      </c>
      <c r="H2699">
        <v>0</v>
      </c>
      <c r="I2699">
        <v>0</v>
      </c>
      <c r="J2699">
        <v>101</v>
      </c>
      <c r="K2699">
        <v>7</v>
      </c>
      <c r="L2699">
        <v>18</v>
      </c>
      <c r="M2699">
        <v>0</v>
      </c>
      <c r="N2699">
        <v>0</v>
      </c>
      <c r="O2699">
        <v>0</v>
      </c>
      <c r="P2699">
        <v>0</v>
      </c>
      <c r="Q2699">
        <v>0</v>
      </c>
      <c r="R2699">
        <v>359</v>
      </c>
      <c r="S2699">
        <v>268</v>
      </c>
      <c r="T2699">
        <v>17</v>
      </c>
      <c r="U2699">
        <v>14</v>
      </c>
      <c r="V2699">
        <v>1</v>
      </c>
      <c r="W2699">
        <v>2195</v>
      </c>
      <c r="X2699">
        <v>1217</v>
      </c>
      <c r="Y2699">
        <v>115</v>
      </c>
      <c r="Z2699">
        <v>217</v>
      </c>
      <c r="AA2699">
        <v>14</v>
      </c>
      <c r="AB2699">
        <v>1198</v>
      </c>
      <c r="AC2699">
        <v>620</v>
      </c>
      <c r="AD2699">
        <v>15</v>
      </c>
      <c r="AE2699">
        <v>201</v>
      </c>
      <c r="AF2699">
        <v>36</v>
      </c>
      <c r="AG2699">
        <v>321</v>
      </c>
      <c r="AH2699">
        <v>126</v>
      </c>
      <c r="AI2699">
        <v>1</v>
      </c>
      <c r="AJ2699">
        <v>82</v>
      </c>
      <c r="AK2699">
        <v>2</v>
      </c>
      <c r="AL2699">
        <v>38</v>
      </c>
      <c r="AM2699">
        <v>27</v>
      </c>
      <c r="AN2699">
        <v>1</v>
      </c>
      <c r="AO2699">
        <v>2</v>
      </c>
      <c r="AP2699">
        <v>0</v>
      </c>
      <c r="AQ2699">
        <v>0</v>
      </c>
      <c r="AR2699">
        <v>0</v>
      </c>
      <c r="AS2699">
        <v>0</v>
      </c>
      <c r="AT2699">
        <v>0</v>
      </c>
      <c r="AU2699">
        <v>0</v>
      </c>
      <c r="AV2699">
        <v>0</v>
      </c>
      <c r="AW2699">
        <v>0</v>
      </c>
      <c r="AX2699">
        <v>0</v>
      </c>
      <c r="AY2699">
        <v>0</v>
      </c>
      <c r="AZ2699">
        <v>0</v>
      </c>
      <c r="BA2699">
        <v>0</v>
      </c>
      <c r="BB2699">
        <v>0</v>
      </c>
      <c r="BC2699">
        <v>0</v>
      </c>
      <c r="BD2699">
        <v>0</v>
      </c>
      <c r="BE2699">
        <v>0</v>
      </c>
      <c r="BF2699">
        <v>0</v>
      </c>
      <c r="BG2699" s="20">
        <v>1</v>
      </c>
      <c r="BH2699" s="20">
        <v>0</v>
      </c>
      <c r="BI2699" s="20">
        <v>140</v>
      </c>
      <c r="BJ2699" s="20">
        <v>0</v>
      </c>
      <c r="BK2699" s="20">
        <v>319</v>
      </c>
      <c r="BL2699" s="20">
        <v>1756</v>
      </c>
      <c r="BM2699" s="20">
        <v>912</v>
      </c>
      <c r="BN2699" s="20">
        <v>218</v>
      </c>
      <c r="BO2699" s="20">
        <v>34</v>
      </c>
      <c r="BP2699" s="20">
        <v>8837</v>
      </c>
      <c r="BQ2699" s="20">
        <v>2743</v>
      </c>
      <c r="BR2699" s="20">
        <v>0</v>
      </c>
      <c r="BS2699" s="20">
        <v>36</v>
      </c>
      <c r="BT2699" s="20">
        <v>3258</v>
      </c>
      <c r="BU2699" s="20">
        <v>186</v>
      </c>
      <c r="BV2699" s="20">
        <v>4913</v>
      </c>
    </row>
    <row r="2700" spans="1:74" x14ac:dyDescent="0.25">
      <c r="A2700" s="20" t="s">
        <v>405</v>
      </c>
      <c r="B2700" s="20" t="s">
        <v>459</v>
      </c>
      <c r="C2700" s="20" t="s">
        <v>651</v>
      </c>
      <c r="D2700" s="1">
        <v>44599</v>
      </c>
      <c r="E2700">
        <v>172</v>
      </c>
      <c r="F2700">
        <v>1</v>
      </c>
      <c r="G2700">
        <v>1</v>
      </c>
      <c r="H2700">
        <v>0</v>
      </c>
      <c r="I2700">
        <v>0</v>
      </c>
      <c r="J2700">
        <v>102</v>
      </c>
      <c r="K2700">
        <v>7</v>
      </c>
      <c r="L2700">
        <v>16</v>
      </c>
      <c r="M2700">
        <v>0</v>
      </c>
      <c r="N2700">
        <v>0</v>
      </c>
      <c r="O2700">
        <v>0</v>
      </c>
      <c r="P2700">
        <v>0</v>
      </c>
      <c r="Q2700">
        <v>0</v>
      </c>
      <c r="R2700">
        <v>359</v>
      </c>
      <c r="S2700">
        <v>269</v>
      </c>
      <c r="T2700">
        <v>17</v>
      </c>
      <c r="U2700">
        <v>13</v>
      </c>
      <c r="V2700">
        <v>2</v>
      </c>
      <c r="W2700">
        <v>2194</v>
      </c>
      <c r="X2700">
        <v>1239</v>
      </c>
      <c r="Y2700">
        <v>116</v>
      </c>
      <c r="Z2700">
        <v>214</v>
      </c>
      <c r="AA2700">
        <v>15</v>
      </c>
      <c r="AB2700">
        <v>1206</v>
      </c>
      <c r="AC2700">
        <v>626</v>
      </c>
      <c r="AD2700">
        <v>15</v>
      </c>
      <c r="AE2700">
        <v>214</v>
      </c>
      <c r="AF2700">
        <v>26</v>
      </c>
      <c r="AG2700">
        <v>322</v>
      </c>
      <c r="AH2700">
        <v>128</v>
      </c>
      <c r="AI2700">
        <v>1</v>
      </c>
      <c r="AJ2700">
        <v>81</v>
      </c>
      <c r="AK2700">
        <v>2</v>
      </c>
      <c r="AL2700">
        <v>39</v>
      </c>
      <c r="AM2700">
        <v>28</v>
      </c>
      <c r="AN2700">
        <v>1</v>
      </c>
      <c r="AO2700">
        <v>2</v>
      </c>
      <c r="AP2700">
        <v>0</v>
      </c>
      <c r="AQ2700">
        <v>0</v>
      </c>
      <c r="AR2700">
        <v>0</v>
      </c>
      <c r="AS2700">
        <v>0</v>
      </c>
      <c r="AT2700">
        <v>0</v>
      </c>
      <c r="AU2700">
        <v>0</v>
      </c>
      <c r="AV2700">
        <v>0</v>
      </c>
      <c r="AW2700">
        <v>0</v>
      </c>
      <c r="AX2700">
        <v>0</v>
      </c>
      <c r="AY2700">
        <v>0</v>
      </c>
      <c r="AZ2700">
        <v>0</v>
      </c>
      <c r="BA2700">
        <v>0</v>
      </c>
      <c r="BB2700">
        <v>0</v>
      </c>
      <c r="BC2700">
        <v>0</v>
      </c>
      <c r="BD2700">
        <v>0</v>
      </c>
      <c r="BE2700">
        <v>0</v>
      </c>
      <c r="BF2700">
        <v>0</v>
      </c>
      <c r="BG2700" s="20">
        <v>1</v>
      </c>
      <c r="BH2700" s="20">
        <v>0</v>
      </c>
      <c r="BI2700" s="20">
        <v>141</v>
      </c>
      <c r="BJ2700" s="20">
        <v>0</v>
      </c>
      <c r="BK2700" s="20">
        <v>322</v>
      </c>
      <c r="BL2700" s="20">
        <v>1757</v>
      </c>
      <c r="BM2700" s="20">
        <v>917</v>
      </c>
      <c r="BN2700" s="20">
        <v>219</v>
      </c>
      <c r="BO2700" s="20">
        <v>35</v>
      </c>
      <c r="BP2700" s="20">
        <v>8827</v>
      </c>
      <c r="BQ2700" s="20">
        <v>2778</v>
      </c>
      <c r="BR2700" s="20">
        <v>0</v>
      </c>
      <c r="BS2700" s="20">
        <v>41</v>
      </c>
      <c r="BT2700" s="20">
        <v>3250</v>
      </c>
      <c r="BU2700" s="20">
        <v>153</v>
      </c>
      <c r="BV2700" s="20">
        <v>4930</v>
      </c>
    </row>
    <row r="2701" spans="1:74" x14ac:dyDescent="0.25">
      <c r="A2701" s="20" t="s">
        <v>405</v>
      </c>
      <c r="B2701" s="20" t="s">
        <v>459</v>
      </c>
      <c r="C2701" s="20" t="s">
        <v>651</v>
      </c>
      <c r="D2701" s="1">
        <v>44606</v>
      </c>
      <c r="E2701">
        <v>172</v>
      </c>
      <c r="F2701">
        <v>1</v>
      </c>
      <c r="G2701">
        <v>1</v>
      </c>
      <c r="H2701">
        <v>0</v>
      </c>
      <c r="I2701">
        <v>0</v>
      </c>
      <c r="J2701">
        <v>102</v>
      </c>
      <c r="K2701">
        <v>7</v>
      </c>
      <c r="L2701">
        <v>16</v>
      </c>
      <c r="M2701">
        <v>0</v>
      </c>
      <c r="N2701">
        <v>0</v>
      </c>
      <c r="O2701">
        <v>0</v>
      </c>
      <c r="P2701">
        <v>0</v>
      </c>
      <c r="Q2701">
        <v>0</v>
      </c>
      <c r="R2701">
        <v>361</v>
      </c>
      <c r="S2701">
        <v>270</v>
      </c>
      <c r="T2701">
        <v>18</v>
      </c>
      <c r="U2701">
        <v>13</v>
      </c>
      <c r="V2701">
        <v>2</v>
      </c>
      <c r="W2701">
        <v>2189</v>
      </c>
      <c r="X2701">
        <v>1251</v>
      </c>
      <c r="Y2701">
        <v>115</v>
      </c>
      <c r="Z2701">
        <v>213</v>
      </c>
      <c r="AA2701">
        <v>14</v>
      </c>
      <c r="AB2701">
        <v>1210</v>
      </c>
      <c r="AC2701">
        <v>638</v>
      </c>
      <c r="AD2701">
        <v>16</v>
      </c>
      <c r="AE2701">
        <v>218</v>
      </c>
      <c r="AF2701">
        <v>25</v>
      </c>
      <c r="AG2701">
        <v>325</v>
      </c>
      <c r="AH2701">
        <v>131</v>
      </c>
      <c r="AI2701">
        <v>3</v>
      </c>
      <c r="AJ2701">
        <v>79</v>
      </c>
      <c r="AK2701">
        <v>1</v>
      </c>
      <c r="AL2701">
        <v>41</v>
      </c>
      <c r="AM2701">
        <v>28</v>
      </c>
      <c r="AN2701">
        <v>1</v>
      </c>
      <c r="AO2701">
        <v>2</v>
      </c>
      <c r="AP2701">
        <v>0</v>
      </c>
      <c r="AQ2701">
        <v>0</v>
      </c>
      <c r="AR2701">
        <v>0</v>
      </c>
      <c r="AS2701">
        <v>0</v>
      </c>
      <c r="AT2701">
        <v>0</v>
      </c>
      <c r="AU2701">
        <v>0</v>
      </c>
      <c r="AV2701">
        <v>0</v>
      </c>
      <c r="AW2701">
        <v>0</v>
      </c>
      <c r="AX2701">
        <v>0</v>
      </c>
      <c r="AY2701">
        <v>0</v>
      </c>
      <c r="AZ2701">
        <v>0</v>
      </c>
      <c r="BA2701">
        <v>0</v>
      </c>
      <c r="BB2701">
        <v>0</v>
      </c>
      <c r="BC2701">
        <v>0</v>
      </c>
      <c r="BD2701">
        <v>0</v>
      </c>
      <c r="BE2701">
        <v>0</v>
      </c>
      <c r="BF2701">
        <v>0</v>
      </c>
      <c r="BG2701" s="20">
        <v>1</v>
      </c>
      <c r="BH2701" s="20">
        <v>0</v>
      </c>
      <c r="BI2701" s="20">
        <v>141</v>
      </c>
      <c r="BJ2701" s="20">
        <v>0</v>
      </c>
      <c r="BK2701" s="20">
        <v>322</v>
      </c>
      <c r="BL2701" s="20">
        <v>1758</v>
      </c>
      <c r="BM2701" s="20">
        <v>916</v>
      </c>
      <c r="BN2701" s="20">
        <v>223</v>
      </c>
      <c r="BO2701" s="20">
        <v>38</v>
      </c>
      <c r="BP2701" s="20">
        <v>8832</v>
      </c>
      <c r="BQ2701" s="20">
        <v>2825</v>
      </c>
      <c r="BR2701" s="20">
        <v>0</v>
      </c>
      <c r="BS2701" s="20">
        <v>44</v>
      </c>
      <c r="BT2701" s="20">
        <v>3238</v>
      </c>
      <c r="BU2701" s="20">
        <v>148</v>
      </c>
      <c r="BV2701" s="20">
        <v>4952</v>
      </c>
    </row>
    <row r="2702" spans="1:74" x14ac:dyDescent="0.25">
      <c r="A2702" s="20" t="s">
        <v>405</v>
      </c>
      <c r="B2702" s="20" t="s">
        <v>461</v>
      </c>
      <c r="C2702" s="20" t="s">
        <v>652</v>
      </c>
      <c r="D2702" s="1">
        <v>44493</v>
      </c>
      <c r="E2702">
        <v>158</v>
      </c>
      <c r="F2702">
        <v>8</v>
      </c>
      <c r="G2702">
        <v>3</v>
      </c>
      <c r="H2702">
        <v>1</v>
      </c>
      <c r="I2702">
        <v>0</v>
      </c>
      <c r="J2702">
        <v>43</v>
      </c>
      <c r="K2702">
        <v>4</v>
      </c>
      <c r="L2702">
        <v>15</v>
      </c>
      <c r="M2702">
        <v>7</v>
      </c>
      <c r="N2702">
        <v>1</v>
      </c>
      <c r="O2702">
        <v>0</v>
      </c>
      <c r="P2702">
        <v>1</v>
      </c>
      <c r="Q2702">
        <v>0</v>
      </c>
      <c r="R2702">
        <v>597</v>
      </c>
      <c r="S2702">
        <v>0</v>
      </c>
      <c r="T2702">
        <v>236</v>
      </c>
      <c r="U2702">
        <v>62</v>
      </c>
      <c r="V2702">
        <v>11</v>
      </c>
      <c r="W2702">
        <v>1880</v>
      </c>
      <c r="X2702">
        <v>0</v>
      </c>
      <c r="Y2702">
        <v>130</v>
      </c>
      <c r="Z2702">
        <v>307</v>
      </c>
      <c r="AA2702">
        <v>72</v>
      </c>
      <c r="AB2702">
        <v>1010</v>
      </c>
      <c r="AC2702">
        <v>47</v>
      </c>
      <c r="AD2702">
        <v>9</v>
      </c>
      <c r="AE2702">
        <v>54</v>
      </c>
      <c r="AF2702">
        <v>194</v>
      </c>
      <c r="AG2702">
        <v>220</v>
      </c>
      <c r="AH2702">
        <v>0</v>
      </c>
      <c r="AI2702">
        <v>8</v>
      </c>
      <c r="AJ2702">
        <v>8</v>
      </c>
      <c r="AK2702">
        <v>37</v>
      </c>
      <c r="AL2702">
        <v>76</v>
      </c>
      <c r="AM2702">
        <v>0</v>
      </c>
      <c r="AN2702">
        <v>12</v>
      </c>
      <c r="AO2702">
        <v>4</v>
      </c>
      <c r="AP2702">
        <v>2</v>
      </c>
      <c r="AQ2702">
        <v>0</v>
      </c>
      <c r="AR2702">
        <v>0</v>
      </c>
      <c r="AS2702">
        <v>1</v>
      </c>
      <c r="AT2702">
        <v>0</v>
      </c>
      <c r="AU2702">
        <v>0</v>
      </c>
      <c r="AV2702">
        <v>0</v>
      </c>
      <c r="AW2702">
        <v>0</v>
      </c>
      <c r="AX2702">
        <v>0</v>
      </c>
      <c r="AY2702">
        <v>0</v>
      </c>
      <c r="AZ2702">
        <v>0</v>
      </c>
      <c r="BA2702">
        <v>0</v>
      </c>
      <c r="BB2702">
        <v>23</v>
      </c>
      <c r="BC2702">
        <v>20</v>
      </c>
      <c r="BD2702">
        <v>0</v>
      </c>
      <c r="BE2702">
        <v>3</v>
      </c>
      <c r="BF2702">
        <v>3</v>
      </c>
      <c r="BG2702" s="20"/>
      <c r="BH2702" s="20"/>
      <c r="BI2702" s="20"/>
      <c r="BJ2702" s="20"/>
      <c r="BK2702" s="20"/>
      <c r="BL2702" s="20"/>
      <c r="BM2702" s="20"/>
      <c r="BN2702" s="20"/>
      <c r="BO2702" s="20"/>
      <c r="BP2702" s="20"/>
      <c r="BQ2702" s="20"/>
      <c r="BR2702" s="20"/>
      <c r="BS2702" s="20"/>
      <c r="BT2702" s="20"/>
      <c r="BU2702" s="20"/>
      <c r="BV2702" s="20"/>
    </row>
    <row r="2703" spans="1:74" x14ac:dyDescent="0.25">
      <c r="A2703" s="20" t="s">
        <v>405</v>
      </c>
      <c r="B2703" s="20" t="s">
        <v>461</v>
      </c>
      <c r="C2703" s="20" t="s">
        <v>652</v>
      </c>
      <c r="D2703" s="1">
        <v>44500</v>
      </c>
      <c r="E2703">
        <v>158</v>
      </c>
      <c r="F2703">
        <v>8</v>
      </c>
      <c r="G2703">
        <v>4</v>
      </c>
      <c r="H2703">
        <v>1</v>
      </c>
      <c r="I2703">
        <v>0</v>
      </c>
      <c r="J2703">
        <v>53</v>
      </c>
      <c r="K2703">
        <v>4</v>
      </c>
      <c r="L2703">
        <v>15</v>
      </c>
      <c r="M2703">
        <v>6</v>
      </c>
      <c r="N2703">
        <v>1</v>
      </c>
      <c r="O2703">
        <v>0</v>
      </c>
      <c r="P2703">
        <v>1</v>
      </c>
      <c r="Q2703">
        <v>0</v>
      </c>
      <c r="R2703">
        <v>592</v>
      </c>
      <c r="S2703">
        <v>0</v>
      </c>
      <c r="T2703">
        <v>270</v>
      </c>
      <c r="U2703">
        <v>62</v>
      </c>
      <c r="V2703">
        <v>10</v>
      </c>
      <c r="W2703">
        <v>1881</v>
      </c>
      <c r="X2703">
        <v>0</v>
      </c>
      <c r="Y2703">
        <v>170</v>
      </c>
      <c r="Z2703">
        <v>304</v>
      </c>
      <c r="AA2703">
        <v>73</v>
      </c>
      <c r="AB2703">
        <v>1012</v>
      </c>
      <c r="AC2703">
        <v>64</v>
      </c>
      <c r="AD2703">
        <v>9</v>
      </c>
      <c r="AE2703">
        <v>54</v>
      </c>
      <c r="AF2703">
        <v>193</v>
      </c>
      <c r="AG2703">
        <v>220</v>
      </c>
      <c r="AH2703">
        <v>0</v>
      </c>
      <c r="AI2703">
        <v>11</v>
      </c>
      <c r="AJ2703">
        <v>8</v>
      </c>
      <c r="AK2703">
        <v>37</v>
      </c>
      <c r="AL2703">
        <v>78</v>
      </c>
      <c r="AM2703">
        <v>0</v>
      </c>
      <c r="AN2703">
        <v>15</v>
      </c>
      <c r="AO2703">
        <v>4</v>
      </c>
      <c r="AP2703">
        <v>2</v>
      </c>
      <c r="AQ2703">
        <v>0</v>
      </c>
      <c r="AR2703">
        <v>0</v>
      </c>
      <c r="AS2703">
        <v>1</v>
      </c>
      <c r="AT2703">
        <v>0</v>
      </c>
      <c r="AU2703">
        <v>0</v>
      </c>
      <c r="AV2703">
        <v>0</v>
      </c>
      <c r="AW2703">
        <v>0</v>
      </c>
      <c r="AX2703">
        <v>0</v>
      </c>
      <c r="AY2703">
        <v>0</v>
      </c>
      <c r="AZ2703">
        <v>0</v>
      </c>
      <c r="BA2703">
        <v>0</v>
      </c>
      <c r="BB2703">
        <v>23</v>
      </c>
      <c r="BC2703">
        <v>20</v>
      </c>
      <c r="BD2703">
        <v>0</v>
      </c>
      <c r="BE2703">
        <v>3</v>
      </c>
      <c r="BF2703">
        <v>3</v>
      </c>
      <c r="BG2703" s="20"/>
      <c r="BH2703" s="20"/>
      <c r="BI2703" s="20"/>
      <c r="BJ2703" s="20"/>
      <c r="BK2703" s="20"/>
      <c r="BL2703" s="20"/>
      <c r="BM2703" s="20"/>
      <c r="BN2703" s="20"/>
      <c r="BO2703" s="20"/>
      <c r="BP2703" s="20"/>
      <c r="BQ2703" s="20"/>
      <c r="BR2703" s="20"/>
      <c r="BS2703" s="20"/>
      <c r="BT2703" s="20"/>
      <c r="BU2703" s="20"/>
      <c r="BV2703" s="20"/>
    </row>
    <row r="2704" spans="1:74" x14ac:dyDescent="0.25">
      <c r="A2704" s="20" t="s">
        <v>405</v>
      </c>
      <c r="B2704" s="20" t="s">
        <v>461</v>
      </c>
      <c r="C2704" s="20" t="s">
        <v>652</v>
      </c>
      <c r="D2704" s="1">
        <v>44507</v>
      </c>
      <c r="E2704">
        <v>159</v>
      </c>
      <c r="F2704">
        <v>8</v>
      </c>
      <c r="G2704">
        <v>4</v>
      </c>
      <c r="H2704">
        <v>1</v>
      </c>
      <c r="I2704">
        <v>0</v>
      </c>
      <c r="J2704">
        <v>59</v>
      </c>
      <c r="K2704">
        <v>4</v>
      </c>
      <c r="L2704">
        <v>15</v>
      </c>
      <c r="M2704">
        <v>6</v>
      </c>
      <c r="N2704">
        <v>1</v>
      </c>
      <c r="O2704">
        <v>1</v>
      </c>
      <c r="P2704">
        <v>0</v>
      </c>
      <c r="Q2704">
        <v>0</v>
      </c>
      <c r="R2704">
        <v>594</v>
      </c>
      <c r="S2704">
        <v>305</v>
      </c>
      <c r="T2704">
        <v>23</v>
      </c>
      <c r="U2704">
        <v>61</v>
      </c>
      <c r="V2704">
        <v>10</v>
      </c>
      <c r="W2704">
        <v>1883</v>
      </c>
      <c r="X2704">
        <v>222</v>
      </c>
      <c r="Y2704">
        <v>20</v>
      </c>
      <c r="Z2704">
        <v>301</v>
      </c>
      <c r="AA2704">
        <v>73</v>
      </c>
      <c r="AB2704">
        <v>1006</v>
      </c>
      <c r="AC2704">
        <v>87</v>
      </c>
      <c r="AD2704">
        <v>9</v>
      </c>
      <c r="AE2704">
        <v>54</v>
      </c>
      <c r="AF2704">
        <v>189</v>
      </c>
      <c r="AG2704">
        <v>221</v>
      </c>
      <c r="AH2704">
        <v>18</v>
      </c>
      <c r="AI2704">
        <v>3</v>
      </c>
      <c r="AJ2704">
        <v>8</v>
      </c>
      <c r="AK2704">
        <v>36</v>
      </c>
      <c r="AL2704">
        <v>79</v>
      </c>
      <c r="AM2704">
        <v>16</v>
      </c>
      <c r="AN2704">
        <v>3</v>
      </c>
      <c r="AO2704">
        <v>4</v>
      </c>
      <c r="AP2704">
        <v>2</v>
      </c>
      <c r="AQ2704">
        <v>0</v>
      </c>
      <c r="AR2704">
        <v>0</v>
      </c>
      <c r="AS2704">
        <v>1</v>
      </c>
      <c r="AT2704">
        <v>0</v>
      </c>
      <c r="AU2704">
        <v>0</v>
      </c>
      <c r="AV2704">
        <v>0</v>
      </c>
      <c r="AW2704">
        <v>0</v>
      </c>
      <c r="AX2704">
        <v>0</v>
      </c>
      <c r="AY2704">
        <v>0</v>
      </c>
      <c r="AZ2704">
        <v>0</v>
      </c>
      <c r="BA2704">
        <v>0</v>
      </c>
      <c r="BB2704">
        <v>0</v>
      </c>
      <c r="BC2704">
        <v>0</v>
      </c>
      <c r="BD2704">
        <v>0</v>
      </c>
      <c r="BE2704">
        <v>0</v>
      </c>
      <c r="BF2704">
        <v>0</v>
      </c>
      <c r="BG2704" s="20">
        <v>7</v>
      </c>
      <c r="BH2704" s="20">
        <v>1</v>
      </c>
      <c r="BI2704" s="20">
        <v>126</v>
      </c>
      <c r="BJ2704" s="20">
        <v>1</v>
      </c>
      <c r="BK2704" s="20">
        <v>489</v>
      </c>
      <c r="BL2704" s="20">
        <v>1393</v>
      </c>
      <c r="BM2704" s="20">
        <v>702</v>
      </c>
      <c r="BN2704" s="20">
        <v>155</v>
      </c>
      <c r="BO2704" s="20">
        <v>69</v>
      </c>
      <c r="BP2704" s="20"/>
      <c r="BQ2704" s="20"/>
      <c r="BR2704" s="20"/>
      <c r="BS2704" s="20"/>
      <c r="BT2704" s="20"/>
      <c r="BU2704" s="20"/>
      <c r="BV2704" s="20"/>
    </row>
    <row r="2705" spans="1:74" x14ac:dyDescent="0.25">
      <c r="A2705" s="20" t="s">
        <v>405</v>
      </c>
      <c r="B2705" s="20" t="s">
        <v>461</v>
      </c>
      <c r="C2705" s="20" t="s">
        <v>652</v>
      </c>
      <c r="D2705" s="1">
        <v>44514</v>
      </c>
      <c r="E2705">
        <v>159</v>
      </c>
      <c r="F2705">
        <v>8</v>
      </c>
      <c r="G2705">
        <v>5</v>
      </c>
      <c r="H2705">
        <v>1</v>
      </c>
      <c r="I2705">
        <v>1</v>
      </c>
      <c r="J2705">
        <v>66</v>
      </c>
      <c r="K2705">
        <v>4</v>
      </c>
      <c r="L2705">
        <v>15</v>
      </c>
      <c r="M2705">
        <v>6</v>
      </c>
      <c r="N2705">
        <v>1</v>
      </c>
      <c r="O2705">
        <v>1</v>
      </c>
      <c r="P2705">
        <v>0</v>
      </c>
      <c r="Q2705">
        <v>0</v>
      </c>
      <c r="R2705">
        <v>595</v>
      </c>
      <c r="S2705">
        <v>332</v>
      </c>
      <c r="T2705">
        <v>23</v>
      </c>
      <c r="U2705">
        <v>61</v>
      </c>
      <c r="V2705">
        <v>9</v>
      </c>
      <c r="W2705">
        <v>1889</v>
      </c>
      <c r="X2705">
        <v>372</v>
      </c>
      <c r="Y2705">
        <v>20</v>
      </c>
      <c r="Z2705">
        <v>300</v>
      </c>
      <c r="AA2705">
        <v>74</v>
      </c>
      <c r="AB2705">
        <v>1010</v>
      </c>
      <c r="AC2705">
        <v>124</v>
      </c>
      <c r="AD2705">
        <v>9</v>
      </c>
      <c r="AE2705">
        <v>54</v>
      </c>
      <c r="AF2705">
        <v>190</v>
      </c>
      <c r="AG2705">
        <v>224</v>
      </c>
      <c r="AH2705">
        <v>22</v>
      </c>
      <c r="AI2705">
        <v>3</v>
      </c>
      <c r="AJ2705">
        <v>7</v>
      </c>
      <c r="AK2705">
        <v>35</v>
      </c>
      <c r="AL2705">
        <v>79</v>
      </c>
      <c r="AM2705">
        <v>29</v>
      </c>
      <c r="AN2705">
        <v>3</v>
      </c>
      <c r="AO2705">
        <v>4</v>
      </c>
      <c r="AP2705">
        <v>2</v>
      </c>
      <c r="AQ2705">
        <v>0</v>
      </c>
      <c r="AR2705">
        <v>0</v>
      </c>
      <c r="AS2705">
        <v>1</v>
      </c>
      <c r="AT2705">
        <v>0</v>
      </c>
      <c r="AU2705">
        <v>0</v>
      </c>
      <c r="AV2705">
        <v>0</v>
      </c>
      <c r="AW2705">
        <v>0</v>
      </c>
      <c r="AX2705">
        <v>0</v>
      </c>
      <c r="AY2705">
        <v>0</v>
      </c>
      <c r="AZ2705">
        <v>0</v>
      </c>
      <c r="BA2705">
        <v>0</v>
      </c>
      <c r="BB2705">
        <v>0</v>
      </c>
      <c r="BC2705">
        <v>0</v>
      </c>
      <c r="BD2705">
        <v>0</v>
      </c>
      <c r="BE2705">
        <v>0</v>
      </c>
      <c r="BF2705">
        <v>0</v>
      </c>
      <c r="BG2705" s="20">
        <v>7</v>
      </c>
      <c r="BH2705" s="20">
        <v>1</v>
      </c>
      <c r="BI2705" s="20">
        <v>126</v>
      </c>
      <c r="BJ2705" s="20">
        <v>1</v>
      </c>
      <c r="BK2705" s="20">
        <v>490</v>
      </c>
      <c r="BL2705" s="20">
        <v>1400</v>
      </c>
      <c r="BM2705" s="20">
        <v>708</v>
      </c>
      <c r="BN2705" s="20">
        <v>159</v>
      </c>
      <c r="BO2705" s="20">
        <v>69</v>
      </c>
      <c r="BP2705" s="20"/>
      <c r="BQ2705" s="20"/>
      <c r="BR2705" s="20"/>
      <c r="BS2705" s="20"/>
      <c r="BT2705" s="20"/>
      <c r="BU2705" s="20"/>
      <c r="BV2705" s="20"/>
    </row>
    <row r="2706" spans="1:74" x14ac:dyDescent="0.25">
      <c r="A2706" s="20" t="s">
        <v>405</v>
      </c>
      <c r="B2706" s="20" t="s">
        <v>461</v>
      </c>
      <c r="C2706" s="20" t="s">
        <v>652</v>
      </c>
      <c r="D2706" s="1">
        <v>44521</v>
      </c>
      <c r="E2706">
        <v>160</v>
      </c>
      <c r="F2706">
        <v>8</v>
      </c>
      <c r="G2706">
        <v>6</v>
      </c>
      <c r="H2706">
        <v>1</v>
      </c>
      <c r="I2706">
        <v>1</v>
      </c>
      <c r="J2706">
        <v>75</v>
      </c>
      <c r="K2706">
        <v>4</v>
      </c>
      <c r="L2706">
        <v>13</v>
      </c>
      <c r="M2706">
        <v>6</v>
      </c>
      <c r="N2706">
        <v>1</v>
      </c>
      <c r="O2706">
        <v>1</v>
      </c>
      <c r="P2706">
        <v>0</v>
      </c>
      <c r="Q2706">
        <v>0</v>
      </c>
      <c r="R2706">
        <v>596</v>
      </c>
      <c r="S2706">
        <v>348</v>
      </c>
      <c r="T2706">
        <v>23</v>
      </c>
      <c r="U2706">
        <v>61</v>
      </c>
      <c r="V2706">
        <v>9</v>
      </c>
      <c r="W2706">
        <v>1890</v>
      </c>
      <c r="X2706">
        <v>484</v>
      </c>
      <c r="Y2706">
        <v>20</v>
      </c>
      <c r="Z2706">
        <v>299</v>
      </c>
      <c r="AA2706">
        <v>75</v>
      </c>
      <c r="AB2706">
        <v>1013</v>
      </c>
      <c r="AC2706">
        <v>160</v>
      </c>
      <c r="AD2706">
        <v>9</v>
      </c>
      <c r="AE2706">
        <v>53</v>
      </c>
      <c r="AF2706">
        <v>189</v>
      </c>
      <c r="AG2706">
        <v>229</v>
      </c>
      <c r="AH2706">
        <v>26</v>
      </c>
      <c r="AI2706">
        <v>3</v>
      </c>
      <c r="AJ2706">
        <v>8</v>
      </c>
      <c r="AK2706">
        <v>36</v>
      </c>
      <c r="AL2706">
        <v>80</v>
      </c>
      <c r="AM2706">
        <v>33</v>
      </c>
      <c r="AN2706">
        <v>3</v>
      </c>
      <c r="AO2706">
        <v>4</v>
      </c>
      <c r="AP2706">
        <v>2</v>
      </c>
      <c r="AQ2706">
        <v>0</v>
      </c>
      <c r="AR2706">
        <v>0</v>
      </c>
      <c r="AS2706">
        <v>1</v>
      </c>
      <c r="AT2706">
        <v>0</v>
      </c>
      <c r="AU2706">
        <v>0</v>
      </c>
      <c r="AV2706">
        <v>0</v>
      </c>
      <c r="AW2706">
        <v>0</v>
      </c>
      <c r="AX2706">
        <v>0</v>
      </c>
      <c r="AY2706">
        <v>0</v>
      </c>
      <c r="AZ2706">
        <v>0</v>
      </c>
      <c r="BA2706">
        <v>0</v>
      </c>
      <c r="BB2706">
        <v>0</v>
      </c>
      <c r="BC2706">
        <v>0</v>
      </c>
      <c r="BD2706">
        <v>0</v>
      </c>
      <c r="BE2706">
        <v>0</v>
      </c>
      <c r="BF2706">
        <v>0</v>
      </c>
      <c r="BG2706" s="20">
        <v>7</v>
      </c>
      <c r="BH2706" s="20">
        <v>1</v>
      </c>
      <c r="BI2706" s="20">
        <v>128</v>
      </c>
      <c r="BJ2706" s="20">
        <v>1</v>
      </c>
      <c r="BK2706" s="20">
        <v>491</v>
      </c>
      <c r="BL2706" s="20">
        <v>1405</v>
      </c>
      <c r="BM2706" s="20">
        <v>714</v>
      </c>
      <c r="BN2706" s="20">
        <v>162</v>
      </c>
      <c r="BO2706" s="20">
        <v>70</v>
      </c>
      <c r="BP2706" s="20"/>
      <c r="BQ2706" s="20"/>
      <c r="BR2706" s="20"/>
      <c r="BS2706" s="20"/>
      <c r="BT2706" s="20"/>
      <c r="BU2706" s="20"/>
      <c r="BV2706" s="20"/>
    </row>
    <row r="2707" spans="1:74" x14ac:dyDescent="0.25">
      <c r="A2707" s="20" t="s">
        <v>405</v>
      </c>
      <c r="B2707" s="20" t="s">
        <v>461</v>
      </c>
      <c r="C2707" s="20" t="s">
        <v>652</v>
      </c>
      <c r="D2707" s="1">
        <v>44528</v>
      </c>
      <c r="E2707">
        <v>161</v>
      </c>
      <c r="F2707">
        <v>8</v>
      </c>
      <c r="G2707">
        <v>7</v>
      </c>
      <c r="H2707">
        <v>1</v>
      </c>
      <c r="I2707">
        <v>1</v>
      </c>
      <c r="J2707">
        <v>84</v>
      </c>
      <c r="K2707">
        <v>4</v>
      </c>
      <c r="L2707">
        <v>13</v>
      </c>
      <c r="M2707">
        <v>5</v>
      </c>
      <c r="N2707">
        <v>2</v>
      </c>
      <c r="O2707">
        <v>2</v>
      </c>
      <c r="P2707">
        <v>0</v>
      </c>
      <c r="Q2707">
        <v>0</v>
      </c>
      <c r="R2707">
        <v>597</v>
      </c>
      <c r="S2707">
        <v>368</v>
      </c>
      <c r="T2707">
        <v>22</v>
      </c>
      <c r="U2707">
        <v>61</v>
      </c>
      <c r="V2707">
        <v>8</v>
      </c>
      <c r="W2707">
        <v>1896</v>
      </c>
      <c r="X2707">
        <v>634</v>
      </c>
      <c r="Y2707">
        <v>19</v>
      </c>
      <c r="Z2707">
        <v>297</v>
      </c>
      <c r="AA2707">
        <v>78</v>
      </c>
      <c r="AB2707">
        <v>1017</v>
      </c>
      <c r="AC2707">
        <v>233</v>
      </c>
      <c r="AD2707">
        <v>9</v>
      </c>
      <c r="AE2707">
        <v>52</v>
      </c>
      <c r="AF2707">
        <v>194</v>
      </c>
      <c r="AG2707">
        <v>232</v>
      </c>
      <c r="AH2707">
        <v>37</v>
      </c>
      <c r="AI2707">
        <v>3</v>
      </c>
      <c r="AJ2707">
        <v>8</v>
      </c>
      <c r="AK2707">
        <v>35</v>
      </c>
      <c r="AL2707">
        <v>82</v>
      </c>
      <c r="AM2707">
        <v>40</v>
      </c>
      <c r="AN2707">
        <v>4</v>
      </c>
      <c r="AO2707">
        <v>4</v>
      </c>
      <c r="AP2707">
        <v>2</v>
      </c>
      <c r="AQ2707">
        <v>0</v>
      </c>
      <c r="AR2707">
        <v>0</v>
      </c>
      <c r="AS2707">
        <v>1</v>
      </c>
      <c r="AT2707">
        <v>0</v>
      </c>
      <c r="AU2707">
        <v>0</v>
      </c>
      <c r="AV2707">
        <v>0</v>
      </c>
      <c r="AW2707">
        <v>0</v>
      </c>
      <c r="AX2707">
        <v>0</v>
      </c>
      <c r="AY2707">
        <v>0</v>
      </c>
      <c r="AZ2707">
        <v>0</v>
      </c>
      <c r="BA2707">
        <v>0</v>
      </c>
      <c r="BB2707">
        <v>0</v>
      </c>
      <c r="BC2707">
        <v>0</v>
      </c>
      <c r="BD2707">
        <v>0</v>
      </c>
      <c r="BE2707">
        <v>0</v>
      </c>
      <c r="BF2707">
        <v>0</v>
      </c>
      <c r="BG2707" s="20">
        <v>7</v>
      </c>
      <c r="BH2707" s="20">
        <v>1</v>
      </c>
      <c r="BI2707" s="20">
        <v>130</v>
      </c>
      <c r="BJ2707" s="20">
        <v>2</v>
      </c>
      <c r="BK2707" s="20">
        <v>493</v>
      </c>
      <c r="BL2707" s="20">
        <v>1415</v>
      </c>
      <c r="BM2707" s="20">
        <v>718</v>
      </c>
      <c r="BN2707" s="20">
        <v>165</v>
      </c>
      <c r="BO2707" s="20">
        <v>71</v>
      </c>
      <c r="BP2707" s="20"/>
      <c r="BQ2707" s="20"/>
      <c r="BR2707" s="20"/>
      <c r="BS2707" s="20"/>
      <c r="BT2707" s="20"/>
      <c r="BU2707" s="20"/>
      <c r="BV2707" s="20"/>
    </row>
    <row r="2708" spans="1:74" x14ac:dyDescent="0.25">
      <c r="A2708" s="20" t="s">
        <v>405</v>
      </c>
      <c r="B2708" s="20" t="s">
        <v>461</v>
      </c>
      <c r="C2708" s="20" t="s">
        <v>652</v>
      </c>
      <c r="D2708" s="1">
        <v>44535</v>
      </c>
      <c r="E2708">
        <v>162</v>
      </c>
      <c r="F2708">
        <v>8</v>
      </c>
      <c r="G2708">
        <v>7</v>
      </c>
      <c r="H2708">
        <v>1</v>
      </c>
      <c r="I2708">
        <v>1</v>
      </c>
      <c r="J2708">
        <v>90</v>
      </c>
      <c r="K2708">
        <v>4</v>
      </c>
      <c r="L2708">
        <v>13</v>
      </c>
      <c r="M2708">
        <v>5</v>
      </c>
      <c r="N2708">
        <v>2</v>
      </c>
      <c r="O2708">
        <v>2</v>
      </c>
      <c r="P2708">
        <v>0</v>
      </c>
      <c r="Q2708">
        <v>0</v>
      </c>
      <c r="R2708">
        <v>595</v>
      </c>
      <c r="S2708">
        <v>379</v>
      </c>
      <c r="T2708">
        <v>22</v>
      </c>
      <c r="U2708">
        <v>61</v>
      </c>
      <c r="V2708">
        <v>8</v>
      </c>
      <c r="W2708">
        <v>1889</v>
      </c>
      <c r="X2708">
        <v>719</v>
      </c>
      <c r="Y2708">
        <v>19</v>
      </c>
      <c r="Z2708">
        <v>290</v>
      </c>
      <c r="AA2708">
        <v>74</v>
      </c>
      <c r="AB2708">
        <v>1016</v>
      </c>
      <c r="AC2708">
        <v>300</v>
      </c>
      <c r="AD2708">
        <v>9</v>
      </c>
      <c r="AE2708">
        <v>51</v>
      </c>
      <c r="AF2708">
        <v>191</v>
      </c>
      <c r="AG2708">
        <v>235</v>
      </c>
      <c r="AH2708">
        <v>47</v>
      </c>
      <c r="AI2708">
        <v>3</v>
      </c>
      <c r="AJ2708">
        <v>9</v>
      </c>
      <c r="AK2708">
        <v>36</v>
      </c>
      <c r="AL2708">
        <v>81</v>
      </c>
      <c r="AM2708">
        <v>44</v>
      </c>
      <c r="AN2708">
        <v>4</v>
      </c>
      <c r="AO2708">
        <v>4</v>
      </c>
      <c r="AP2708">
        <v>2</v>
      </c>
      <c r="AQ2708">
        <v>0</v>
      </c>
      <c r="AR2708">
        <v>0</v>
      </c>
      <c r="AS2708">
        <v>1</v>
      </c>
      <c r="AT2708">
        <v>0</v>
      </c>
      <c r="AU2708">
        <v>0</v>
      </c>
      <c r="AV2708">
        <v>0</v>
      </c>
      <c r="AW2708">
        <v>0</v>
      </c>
      <c r="AX2708">
        <v>0</v>
      </c>
      <c r="AY2708">
        <v>0</v>
      </c>
      <c r="AZ2708">
        <v>0</v>
      </c>
      <c r="BA2708">
        <v>0</v>
      </c>
      <c r="BB2708">
        <v>0</v>
      </c>
      <c r="BC2708">
        <v>0</v>
      </c>
      <c r="BD2708">
        <v>0</v>
      </c>
      <c r="BE2708">
        <v>0</v>
      </c>
      <c r="BF2708">
        <v>0</v>
      </c>
      <c r="BG2708" s="20">
        <v>7</v>
      </c>
      <c r="BH2708" s="20">
        <v>1</v>
      </c>
      <c r="BI2708" s="20">
        <v>132</v>
      </c>
      <c r="BJ2708" s="20">
        <v>2</v>
      </c>
      <c r="BK2708" s="20">
        <v>491</v>
      </c>
      <c r="BL2708" s="20">
        <v>1417</v>
      </c>
      <c r="BM2708" s="20">
        <v>720</v>
      </c>
      <c r="BN2708" s="20">
        <v>169</v>
      </c>
      <c r="BO2708" s="20">
        <v>70</v>
      </c>
      <c r="BP2708" s="20"/>
      <c r="BQ2708" s="20"/>
      <c r="BR2708" s="20"/>
      <c r="BS2708" s="20"/>
      <c r="BT2708" s="20"/>
      <c r="BU2708" s="20"/>
      <c r="BV2708" s="20"/>
    </row>
    <row r="2709" spans="1:74" x14ac:dyDescent="0.25">
      <c r="A2709" s="20" t="s">
        <v>405</v>
      </c>
      <c r="B2709" s="20" t="s">
        <v>461</v>
      </c>
      <c r="C2709" s="20" t="s">
        <v>652</v>
      </c>
      <c r="D2709" s="1">
        <v>44542</v>
      </c>
      <c r="E2709">
        <v>162</v>
      </c>
      <c r="F2709">
        <v>9</v>
      </c>
      <c r="G2709">
        <v>7</v>
      </c>
      <c r="H2709">
        <v>1</v>
      </c>
      <c r="I2709">
        <v>1</v>
      </c>
      <c r="J2709">
        <v>91</v>
      </c>
      <c r="K2709">
        <v>4</v>
      </c>
      <c r="L2709">
        <v>13</v>
      </c>
      <c r="M2709">
        <v>4</v>
      </c>
      <c r="N2709">
        <v>2</v>
      </c>
      <c r="O2709">
        <v>2</v>
      </c>
      <c r="P2709">
        <v>0</v>
      </c>
      <c r="Q2709">
        <v>0</v>
      </c>
      <c r="R2709">
        <v>599</v>
      </c>
      <c r="S2709">
        <v>391</v>
      </c>
      <c r="T2709">
        <v>22</v>
      </c>
      <c r="U2709">
        <v>57</v>
      </c>
      <c r="V2709">
        <v>11</v>
      </c>
      <c r="W2709">
        <v>1890</v>
      </c>
      <c r="X2709">
        <v>769</v>
      </c>
      <c r="Y2709">
        <v>19</v>
      </c>
      <c r="Z2709">
        <v>286</v>
      </c>
      <c r="AA2709">
        <v>75</v>
      </c>
      <c r="AB2709">
        <v>1017</v>
      </c>
      <c r="AC2709">
        <v>355</v>
      </c>
      <c r="AD2709">
        <v>10</v>
      </c>
      <c r="AE2709">
        <v>51</v>
      </c>
      <c r="AF2709">
        <v>189</v>
      </c>
      <c r="AG2709">
        <v>237</v>
      </c>
      <c r="AH2709">
        <v>54</v>
      </c>
      <c r="AI2709">
        <v>3</v>
      </c>
      <c r="AJ2709">
        <v>10</v>
      </c>
      <c r="AK2709">
        <v>36</v>
      </c>
      <c r="AL2709">
        <v>79</v>
      </c>
      <c r="AM2709">
        <v>46</v>
      </c>
      <c r="AN2709">
        <v>4</v>
      </c>
      <c r="AO2709">
        <v>4</v>
      </c>
      <c r="AP2709">
        <v>2</v>
      </c>
      <c r="AQ2709">
        <v>0</v>
      </c>
      <c r="AR2709">
        <v>0</v>
      </c>
      <c r="AS2709">
        <v>1</v>
      </c>
      <c r="AT2709">
        <v>0</v>
      </c>
      <c r="AU2709">
        <v>0</v>
      </c>
      <c r="AV2709">
        <v>0</v>
      </c>
      <c r="AW2709">
        <v>0</v>
      </c>
      <c r="AX2709">
        <v>0</v>
      </c>
      <c r="AY2709">
        <v>0</v>
      </c>
      <c r="AZ2709">
        <v>0</v>
      </c>
      <c r="BA2709">
        <v>0</v>
      </c>
      <c r="BB2709">
        <v>0</v>
      </c>
      <c r="BC2709">
        <v>0</v>
      </c>
      <c r="BD2709">
        <v>0</v>
      </c>
      <c r="BE2709">
        <v>0</v>
      </c>
      <c r="BF2709">
        <v>0</v>
      </c>
      <c r="BG2709" s="20">
        <v>8</v>
      </c>
      <c r="BH2709" s="20">
        <v>1</v>
      </c>
      <c r="BI2709" s="20">
        <v>132</v>
      </c>
      <c r="BJ2709" s="20">
        <v>2</v>
      </c>
      <c r="BK2709" s="20">
        <v>494</v>
      </c>
      <c r="BL2709" s="20">
        <v>1423</v>
      </c>
      <c r="BM2709" s="20">
        <v>724</v>
      </c>
      <c r="BN2709" s="20">
        <v>170</v>
      </c>
      <c r="BO2709" s="20">
        <v>68</v>
      </c>
      <c r="BP2709" s="20"/>
      <c r="BQ2709" s="20"/>
      <c r="BR2709" s="20"/>
      <c r="BS2709" s="20"/>
      <c r="BT2709" s="20"/>
      <c r="BU2709" s="20"/>
      <c r="BV2709" s="20"/>
    </row>
    <row r="2710" spans="1:74" x14ac:dyDescent="0.25">
      <c r="A2710" s="20" t="s">
        <v>405</v>
      </c>
      <c r="B2710" s="20" t="s">
        <v>461</v>
      </c>
      <c r="C2710" s="20" t="s">
        <v>652</v>
      </c>
      <c r="D2710" s="1">
        <v>44549</v>
      </c>
      <c r="E2710">
        <v>163</v>
      </c>
      <c r="F2710">
        <v>9</v>
      </c>
      <c r="G2710">
        <v>8</v>
      </c>
      <c r="H2710">
        <v>1</v>
      </c>
      <c r="I2710">
        <v>1</v>
      </c>
      <c r="J2710">
        <v>96</v>
      </c>
      <c r="K2710">
        <v>4</v>
      </c>
      <c r="L2710">
        <v>14</v>
      </c>
      <c r="M2710">
        <v>4</v>
      </c>
      <c r="N2710">
        <v>2</v>
      </c>
      <c r="O2710">
        <v>2</v>
      </c>
      <c r="P2710">
        <v>0</v>
      </c>
      <c r="Q2710">
        <v>0</v>
      </c>
      <c r="R2710">
        <v>600</v>
      </c>
      <c r="S2710">
        <v>403</v>
      </c>
      <c r="T2710">
        <v>23</v>
      </c>
      <c r="U2710">
        <v>57</v>
      </c>
      <c r="V2710">
        <v>10</v>
      </c>
      <c r="W2710">
        <v>1891</v>
      </c>
      <c r="X2710">
        <v>850</v>
      </c>
      <c r="Y2710">
        <v>18</v>
      </c>
      <c r="Z2710">
        <v>285</v>
      </c>
      <c r="AA2710">
        <v>74</v>
      </c>
      <c r="AB2710">
        <v>1018</v>
      </c>
      <c r="AC2710">
        <v>415</v>
      </c>
      <c r="AD2710">
        <v>10</v>
      </c>
      <c r="AE2710">
        <v>51</v>
      </c>
      <c r="AF2710">
        <v>187</v>
      </c>
      <c r="AG2710">
        <v>239</v>
      </c>
      <c r="AH2710">
        <v>75</v>
      </c>
      <c r="AI2710">
        <v>5</v>
      </c>
      <c r="AJ2710">
        <v>9</v>
      </c>
      <c r="AK2710">
        <v>37</v>
      </c>
      <c r="AL2710">
        <v>78</v>
      </c>
      <c r="AM2710">
        <v>49</v>
      </c>
      <c r="AN2710">
        <v>4</v>
      </c>
      <c r="AO2710">
        <v>4</v>
      </c>
      <c r="AP2710">
        <v>2</v>
      </c>
      <c r="AQ2710">
        <v>0</v>
      </c>
      <c r="AR2710">
        <v>0</v>
      </c>
      <c r="AS2710">
        <v>1</v>
      </c>
      <c r="AT2710">
        <v>0</v>
      </c>
      <c r="AU2710">
        <v>0</v>
      </c>
      <c r="AV2710">
        <v>0</v>
      </c>
      <c r="AW2710">
        <v>0</v>
      </c>
      <c r="AX2710">
        <v>0</v>
      </c>
      <c r="AY2710">
        <v>0</v>
      </c>
      <c r="AZ2710">
        <v>0</v>
      </c>
      <c r="BA2710">
        <v>0</v>
      </c>
      <c r="BB2710">
        <v>0</v>
      </c>
      <c r="BC2710">
        <v>0</v>
      </c>
      <c r="BD2710">
        <v>0</v>
      </c>
      <c r="BE2710">
        <v>0</v>
      </c>
      <c r="BF2710">
        <v>0</v>
      </c>
      <c r="BG2710" s="20">
        <v>8</v>
      </c>
      <c r="BH2710" s="20">
        <v>1</v>
      </c>
      <c r="BI2710" s="20">
        <v>132</v>
      </c>
      <c r="BJ2710" s="20">
        <v>2</v>
      </c>
      <c r="BK2710" s="20">
        <v>496</v>
      </c>
      <c r="BL2710" s="20">
        <v>1434</v>
      </c>
      <c r="BM2710" s="20">
        <v>725</v>
      </c>
      <c r="BN2710" s="20">
        <v>173</v>
      </c>
      <c r="BO2710" s="20">
        <v>67</v>
      </c>
      <c r="BP2710" s="20">
        <v>6466</v>
      </c>
      <c r="BQ2710" s="20">
        <v>1044</v>
      </c>
      <c r="BR2710" s="20">
        <v>0</v>
      </c>
      <c r="BS2710" s="20">
        <v>51</v>
      </c>
      <c r="BT2710" s="20">
        <v>141</v>
      </c>
      <c r="BU2710" s="20">
        <v>2638</v>
      </c>
      <c r="BV2710" s="20">
        <v>3299</v>
      </c>
    </row>
    <row r="2711" spans="1:74" x14ac:dyDescent="0.25">
      <c r="A2711" s="20" t="s">
        <v>405</v>
      </c>
      <c r="B2711" s="20" t="s">
        <v>461</v>
      </c>
      <c r="C2711" s="20" t="s">
        <v>652</v>
      </c>
      <c r="D2711" s="1">
        <v>44558</v>
      </c>
      <c r="E2711">
        <v>164</v>
      </c>
      <c r="F2711">
        <v>9</v>
      </c>
      <c r="G2711">
        <v>8</v>
      </c>
      <c r="H2711">
        <v>1</v>
      </c>
      <c r="I2711">
        <v>1</v>
      </c>
      <c r="J2711">
        <v>101</v>
      </c>
      <c r="K2711">
        <v>4</v>
      </c>
      <c r="L2711">
        <v>14</v>
      </c>
      <c r="M2711">
        <v>5</v>
      </c>
      <c r="N2711">
        <v>2</v>
      </c>
      <c r="O2711">
        <v>2</v>
      </c>
      <c r="P2711">
        <v>0</v>
      </c>
      <c r="Q2711">
        <v>0</v>
      </c>
      <c r="R2711">
        <v>601</v>
      </c>
      <c r="S2711">
        <v>416</v>
      </c>
      <c r="T2711">
        <v>23</v>
      </c>
      <c r="U2711">
        <v>55</v>
      </c>
      <c r="V2711">
        <v>10</v>
      </c>
      <c r="W2711">
        <v>1891</v>
      </c>
      <c r="X2711">
        <v>927</v>
      </c>
      <c r="Y2711">
        <v>17</v>
      </c>
      <c r="Z2711">
        <v>284</v>
      </c>
      <c r="AA2711">
        <v>75</v>
      </c>
      <c r="AB2711">
        <v>1021</v>
      </c>
      <c r="AC2711">
        <v>470</v>
      </c>
      <c r="AD2711">
        <v>10</v>
      </c>
      <c r="AE2711">
        <v>51</v>
      </c>
      <c r="AF2711">
        <v>185</v>
      </c>
      <c r="AG2711">
        <v>238</v>
      </c>
      <c r="AH2711">
        <v>91</v>
      </c>
      <c r="AI2711">
        <v>5</v>
      </c>
      <c r="AJ2711">
        <v>8</v>
      </c>
      <c r="AK2711">
        <v>37</v>
      </c>
      <c r="AL2711">
        <v>78</v>
      </c>
      <c r="AM2711">
        <v>49</v>
      </c>
      <c r="AN2711">
        <v>4</v>
      </c>
      <c r="AO2711">
        <v>4</v>
      </c>
      <c r="AP2711">
        <v>2</v>
      </c>
      <c r="AQ2711">
        <v>0</v>
      </c>
      <c r="AR2711">
        <v>0</v>
      </c>
      <c r="AS2711">
        <v>1</v>
      </c>
      <c r="AT2711">
        <v>0</v>
      </c>
      <c r="AU2711">
        <v>0</v>
      </c>
      <c r="AV2711">
        <v>0</v>
      </c>
      <c r="AW2711">
        <v>0</v>
      </c>
      <c r="AX2711">
        <v>0</v>
      </c>
      <c r="AY2711">
        <v>0</v>
      </c>
      <c r="AZ2711">
        <v>0</v>
      </c>
      <c r="BA2711">
        <v>0</v>
      </c>
      <c r="BB2711">
        <v>0</v>
      </c>
      <c r="BC2711">
        <v>0</v>
      </c>
      <c r="BD2711">
        <v>0</v>
      </c>
      <c r="BE2711">
        <v>0</v>
      </c>
      <c r="BF2711">
        <v>0</v>
      </c>
      <c r="BG2711" s="20">
        <v>8</v>
      </c>
      <c r="BH2711" s="20">
        <v>1</v>
      </c>
      <c r="BI2711" s="20">
        <v>133</v>
      </c>
      <c r="BJ2711" s="20">
        <v>2</v>
      </c>
      <c r="BK2711" s="20">
        <v>498</v>
      </c>
      <c r="BL2711" s="20">
        <v>1432</v>
      </c>
      <c r="BM2711" s="20">
        <v>727</v>
      </c>
      <c r="BN2711" s="20">
        <v>177</v>
      </c>
      <c r="BO2711" s="20">
        <v>67</v>
      </c>
      <c r="BP2711" s="20">
        <v>6486</v>
      </c>
      <c r="BQ2711" s="20">
        <v>1400</v>
      </c>
      <c r="BR2711" s="20">
        <v>0</v>
      </c>
      <c r="BS2711" s="20">
        <v>51</v>
      </c>
      <c r="BT2711" s="20">
        <v>139</v>
      </c>
      <c r="BU2711" s="20">
        <v>2627</v>
      </c>
      <c r="BV2711" s="20">
        <v>3337</v>
      </c>
    </row>
    <row r="2712" spans="1:74" x14ac:dyDescent="0.25">
      <c r="A2712" s="20" t="s">
        <v>405</v>
      </c>
      <c r="B2712" s="20" t="s">
        <v>461</v>
      </c>
      <c r="C2712" s="20" t="s">
        <v>652</v>
      </c>
      <c r="D2712" s="1">
        <v>44564</v>
      </c>
      <c r="E2712">
        <v>165</v>
      </c>
      <c r="F2712">
        <v>9</v>
      </c>
      <c r="G2712">
        <v>8</v>
      </c>
      <c r="H2712">
        <v>1</v>
      </c>
      <c r="I2712">
        <v>1</v>
      </c>
      <c r="J2712">
        <v>103</v>
      </c>
      <c r="K2712">
        <v>4</v>
      </c>
      <c r="L2712">
        <v>14</v>
      </c>
      <c r="M2712">
        <v>5</v>
      </c>
      <c r="N2712">
        <v>2</v>
      </c>
      <c r="O2712">
        <v>2</v>
      </c>
      <c r="P2712">
        <v>0</v>
      </c>
      <c r="Q2712">
        <v>0</v>
      </c>
      <c r="R2712">
        <v>605</v>
      </c>
      <c r="S2712">
        <v>420</v>
      </c>
      <c r="T2712">
        <v>23</v>
      </c>
      <c r="U2712">
        <v>55</v>
      </c>
      <c r="V2712">
        <v>10</v>
      </c>
      <c r="W2712">
        <v>1891</v>
      </c>
      <c r="X2712">
        <v>949</v>
      </c>
      <c r="Y2712">
        <v>17</v>
      </c>
      <c r="Z2712">
        <v>284</v>
      </c>
      <c r="AA2712">
        <v>72</v>
      </c>
      <c r="AB2712">
        <v>1024</v>
      </c>
      <c r="AC2712">
        <v>484</v>
      </c>
      <c r="AD2712">
        <v>10</v>
      </c>
      <c r="AE2712">
        <v>51</v>
      </c>
      <c r="AF2712">
        <v>185</v>
      </c>
      <c r="AG2712">
        <v>238</v>
      </c>
      <c r="AH2712">
        <v>92</v>
      </c>
      <c r="AI2712">
        <v>5</v>
      </c>
      <c r="AJ2712">
        <v>9</v>
      </c>
      <c r="AK2712">
        <v>37</v>
      </c>
      <c r="AL2712">
        <v>80</v>
      </c>
      <c r="AM2712">
        <v>51</v>
      </c>
      <c r="AN2712">
        <v>4</v>
      </c>
      <c r="AO2712">
        <v>4</v>
      </c>
      <c r="AP2712">
        <v>2</v>
      </c>
      <c r="AQ2712">
        <v>0</v>
      </c>
      <c r="AR2712">
        <v>0</v>
      </c>
      <c r="AS2712">
        <v>1</v>
      </c>
      <c r="AT2712">
        <v>0</v>
      </c>
      <c r="AU2712">
        <v>0</v>
      </c>
      <c r="AV2712">
        <v>0</v>
      </c>
      <c r="AW2712">
        <v>0</v>
      </c>
      <c r="AX2712">
        <v>0</v>
      </c>
      <c r="AY2712">
        <v>0</v>
      </c>
      <c r="AZ2712">
        <v>0</v>
      </c>
      <c r="BA2712">
        <v>0</v>
      </c>
      <c r="BB2712">
        <v>0</v>
      </c>
      <c r="BC2712">
        <v>0</v>
      </c>
      <c r="BD2712">
        <v>0</v>
      </c>
      <c r="BE2712">
        <v>0</v>
      </c>
      <c r="BF2712">
        <v>0</v>
      </c>
      <c r="BG2712" s="20">
        <v>8</v>
      </c>
      <c r="BH2712" s="20">
        <v>1</v>
      </c>
      <c r="BI2712" s="20">
        <v>135</v>
      </c>
      <c r="BJ2712" s="20">
        <v>2</v>
      </c>
      <c r="BK2712" s="20">
        <v>503</v>
      </c>
      <c r="BL2712" s="20">
        <v>1435</v>
      </c>
      <c r="BM2712" s="20">
        <v>729</v>
      </c>
      <c r="BN2712" s="20">
        <v>176</v>
      </c>
      <c r="BO2712" s="20">
        <v>69</v>
      </c>
      <c r="BP2712" s="20">
        <v>6495</v>
      </c>
      <c r="BQ2712" s="20">
        <v>1510</v>
      </c>
      <c r="BR2712" s="20">
        <v>0</v>
      </c>
      <c r="BS2712" s="20">
        <v>51</v>
      </c>
      <c r="BT2712" s="20">
        <v>140</v>
      </c>
      <c r="BU2712" s="20">
        <v>2623</v>
      </c>
      <c r="BV2712" s="20">
        <v>3348</v>
      </c>
    </row>
    <row r="2713" spans="1:74" x14ac:dyDescent="0.25">
      <c r="A2713" s="20" t="s">
        <v>405</v>
      </c>
      <c r="B2713" s="20" t="s">
        <v>461</v>
      </c>
      <c r="C2713" s="20" t="s">
        <v>652</v>
      </c>
      <c r="D2713" s="1">
        <v>44570</v>
      </c>
      <c r="E2713">
        <v>164</v>
      </c>
      <c r="F2713">
        <v>8</v>
      </c>
      <c r="G2713">
        <v>8</v>
      </c>
      <c r="H2713">
        <v>1</v>
      </c>
      <c r="I2713">
        <v>1</v>
      </c>
      <c r="J2713">
        <v>104</v>
      </c>
      <c r="K2713">
        <v>4</v>
      </c>
      <c r="L2713">
        <v>13</v>
      </c>
      <c r="M2713">
        <v>5</v>
      </c>
      <c r="N2713">
        <v>2</v>
      </c>
      <c r="O2713">
        <v>2</v>
      </c>
      <c r="P2713">
        <v>0</v>
      </c>
      <c r="Q2713">
        <v>0</v>
      </c>
      <c r="R2713">
        <v>605</v>
      </c>
      <c r="S2713">
        <v>427</v>
      </c>
      <c r="T2713">
        <v>23</v>
      </c>
      <c r="U2713">
        <v>52</v>
      </c>
      <c r="V2713">
        <v>9</v>
      </c>
      <c r="W2713">
        <v>1896</v>
      </c>
      <c r="X2713">
        <v>977</v>
      </c>
      <c r="Y2713">
        <v>17</v>
      </c>
      <c r="Z2713">
        <v>284</v>
      </c>
      <c r="AA2713">
        <v>73</v>
      </c>
      <c r="AB2713">
        <v>1029</v>
      </c>
      <c r="AC2713">
        <v>501</v>
      </c>
      <c r="AD2713">
        <v>10</v>
      </c>
      <c r="AE2713">
        <v>52</v>
      </c>
      <c r="AF2713">
        <v>183</v>
      </c>
      <c r="AG2713">
        <v>237</v>
      </c>
      <c r="AH2713">
        <v>102</v>
      </c>
      <c r="AI2713">
        <v>5</v>
      </c>
      <c r="AJ2713">
        <v>8</v>
      </c>
      <c r="AK2713">
        <v>36</v>
      </c>
      <c r="AL2713">
        <v>80</v>
      </c>
      <c r="AM2713">
        <v>52</v>
      </c>
      <c r="AN2713">
        <v>4</v>
      </c>
      <c r="AO2713">
        <v>4</v>
      </c>
      <c r="AP2713">
        <v>2</v>
      </c>
      <c r="AQ2713">
        <v>0</v>
      </c>
      <c r="AR2713">
        <v>0</v>
      </c>
      <c r="AS2713">
        <v>0</v>
      </c>
      <c r="AT2713">
        <v>0</v>
      </c>
      <c r="AU2713">
        <v>0</v>
      </c>
      <c r="AV2713">
        <v>0</v>
      </c>
      <c r="AW2713">
        <v>0</v>
      </c>
      <c r="AX2713">
        <v>0</v>
      </c>
      <c r="AY2713">
        <v>0</v>
      </c>
      <c r="AZ2713">
        <v>0</v>
      </c>
      <c r="BA2713">
        <v>0</v>
      </c>
      <c r="BB2713">
        <v>0</v>
      </c>
      <c r="BC2713">
        <v>0</v>
      </c>
      <c r="BD2713">
        <v>0</v>
      </c>
      <c r="BE2713">
        <v>0</v>
      </c>
      <c r="BF2713">
        <v>0</v>
      </c>
      <c r="BG2713" s="20">
        <v>8</v>
      </c>
      <c r="BH2713" s="20">
        <v>1</v>
      </c>
      <c r="BI2713" s="20">
        <v>135</v>
      </c>
      <c r="BJ2713" s="20">
        <v>2</v>
      </c>
      <c r="BK2713" s="20">
        <v>505</v>
      </c>
      <c r="BL2713" s="20">
        <v>1448</v>
      </c>
      <c r="BM2713" s="20">
        <v>739</v>
      </c>
      <c r="BN2713" s="20">
        <v>175</v>
      </c>
      <c r="BO2713" s="20">
        <v>70</v>
      </c>
      <c r="BP2713" s="20">
        <v>6510</v>
      </c>
      <c r="BQ2713" s="20">
        <v>1632</v>
      </c>
      <c r="BR2713" s="20">
        <v>0</v>
      </c>
      <c r="BS2713" s="20">
        <v>51</v>
      </c>
      <c r="BT2713" s="20">
        <v>141</v>
      </c>
      <c r="BU2713" s="20">
        <v>2606</v>
      </c>
      <c r="BV2713" s="20">
        <v>3380</v>
      </c>
    </row>
    <row r="2714" spans="1:74" x14ac:dyDescent="0.25">
      <c r="A2714" s="20" t="s">
        <v>405</v>
      </c>
      <c r="B2714" s="20" t="s">
        <v>461</v>
      </c>
      <c r="C2714" s="20" t="s">
        <v>652</v>
      </c>
      <c r="D2714" s="1">
        <v>44577</v>
      </c>
      <c r="E2714">
        <v>165</v>
      </c>
      <c r="F2714">
        <v>8</v>
      </c>
      <c r="G2714">
        <v>8</v>
      </c>
      <c r="H2714">
        <v>1</v>
      </c>
      <c r="I2714">
        <v>1</v>
      </c>
      <c r="J2714">
        <v>106</v>
      </c>
      <c r="K2714">
        <v>4</v>
      </c>
      <c r="L2714">
        <v>13</v>
      </c>
      <c r="M2714">
        <v>5</v>
      </c>
      <c r="N2714">
        <v>2</v>
      </c>
      <c r="O2714">
        <v>2</v>
      </c>
      <c r="P2714">
        <v>0</v>
      </c>
      <c r="Q2714">
        <v>0</v>
      </c>
      <c r="R2714">
        <v>604</v>
      </c>
      <c r="S2714">
        <v>430</v>
      </c>
      <c r="T2714">
        <v>23</v>
      </c>
      <c r="U2714">
        <v>53</v>
      </c>
      <c r="V2714">
        <v>10</v>
      </c>
      <c r="W2714">
        <v>1905</v>
      </c>
      <c r="X2714">
        <v>1000</v>
      </c>
      <c r="Y2714">
        <v>17</v>
      </c>
      <c r="Z2714">
        <v>282</v>
      </c>
      <c r="AA2714">
        <v>76</v>
      </c>
      <c r="AB2714">
        <v>1026</v>
      </c>
      <c r="AC2714">
        <v>510</v>
      </c>
      <c r="AD2714">
        <v>9</v>
      </c>
      <c r="AE2714">
        <v>52</v>
      </c>
      <c r="AF2714">
        <v>183</v>
      </c>
      <c r="AG2714">
        <v>236</v>
      </c>
      <c r="AH2714">
        <v>104</v>
      </c>
      <c r="AI2714">
        <v>5</v>
      </c>
      <c r="AJ2714">
        <v>8</v>
      </c>
      <c r="AK2714">
        <v>36</v>
      </c>
      <c r="AL2714">
        <v>82</v>
      </c>
      <c r="AM2714">
        <v>52</v>
      </c>
      <c r="AN2714">
        <v>4</v>
      </c>
      <c r="AO2714">
        <v>4</v>
      </c>
      <c r="AP2714">
        <v>2</v>
      </c>
      <c r="AQ2714">
        <v>0</v>
      </c>
      <c r="AR2714">
        <v>0</v>
      </c>
      <c r="AS2714">
        <v>0</v>
      </c>
      <c r="AT2714">
        <v>0</v>
      </c>
      <c r="AU2714">
        <v>0</v>
      </c>
      <c r="AV2714">
        <v>0</v>
      </c>
      <c r="AW2714">
        <v>0</v>
      </c>
      <c r="AX2714">
        <v>0</v>
      </c>
      <c r="AY2714">
        <v>0</v>
      </c>
      <c r="AZ2714">
        <v>0</v>
      </c>
      <c r="BA2714">
        <v>0</v>
      </c>
      <c r="BB2714">
        <v>0</v>
      </c>
      <c r="BC2714">
        <v>0</v>
      </c>
      <c r="BD2714">
        <v>0</v>
      </c>
      <c r="BE2714">
        <v>0</v>
      </c>
      <c r="BF2714">
        <v>0</v>
      </c>
      <c r="BG2714" s="20">
        <v>8</v>
      </c>
      <c r="BH2714" s="20">
        <v>1</v>
      </c>
      <c r="BI2714" s="20">
        <v>136</v>
      </c>
      <c r="BJ2714" s="20">
        <v>2</v>
      </c>
      <c r="BK2714" s="20">
        <v>502</v>
      </c>
      <c r="BL2714" s="20">
        <v>1457</v>
      </c>
      <c r="BM2714" s="20">
        <v>737</v>
      </c>
      <c r="BN2714" s="20">
        <v>176</v>
      </c>
      <c r="BO2714" s="20">
        <v>72</v>
      </c>
      <c r="BP2714" s="20">
        <v>6501</v>
      </c>
      <c r="BQ2714" s="20">
        <v>1732</v>
      </c>
      <c r="BR2714" s="20">
        <v>0</v>
      </c>
      <c r="BS2714" s="20">
        <v>50</v>
      </c>
      <c r="BT2714" s="20">
        <v>139</v>
      </c>
      <c r="BU2714" s="20">
        <v>2588</v>
      </c>
      <c r="BV2714" s="20">
        <v>3388</v>
      </c>
    </row>
    <row r="2715" spans="1:74" x14ac:dyDescent="0.25">
      <c r="A2715" s="20" t="s">
        <v>405</v>
      </c>
      <c r="B2715" s="20" t="s">
        <v>461</v>
      </c>
      <c r="C2715" s="20" t="s">
        <v>652</v>
      </c>
      <c r="D2715" s="1">
        <v>44584</v>
      </c>
      <c r="E2715">
        <v>164</v>
      </c>
      <c r="F2715">
        <v>8</v>
      </c>
      <c r="G2715">
        <v>8</v>
      </c>
      <c r="H2715">
        <v>1</v>
      </c>
      <c r="I2715">
        <v>1</v>
      </c>
      <c r="J2715">
        <v>106</v>
      </c>
      <c r="K2715">
        <v>4</v>
      </c>
      <c r="L2715">
        <v>12</v>
      </c>
      <c r="M2715">
        <v>5</v>
      </c>
      <c r="N2715">
        <v>2</v>
      </c>
      <c r="O2715">
        <v>2</v>
      </c>
      <c r="P2715">
        <v>0</v>
      </c>
      <c r="Q2715">
        <v>0</v>
      </c>
      <c r="R2715">
        <v>604</v>
      </c>
      <c r="S2715">
        <v>431</v>
      </c>
      <c r="T2715">
        <v>23</v>
      </c>
      <c r="U2715">
        <v>51</v>
      </c>
      <c r="V2715">
        <v>10</v>
      </c>
      <c r="W2715">
        <v>1911</v>
      </c>
      <c r="X2715">
        <v>1015</v>
      </c>
      <c r="Y2715">
        <v>17</v>
      </c>
      <c r="Z2715">
        <v>280</v>
      </c>
      <c r="AA2715">
        <v>74</v>
      </c>
      <c r="AB2715">
        <v>1031</v>
      </c>
      <c r="AC2715">
        <v>513</v>
      </c>
      <c r="AD2715">
        <v>9</v>
      </c>
      <c r="AE2715">
        <v>52</v>
      </c>
      <c r="AF2715">
        <v>184</v>
      </c>
      <c r="AG2715">
        <v>236</v>
      </c>
      <c r="AH2715">
        <v>105</v>
      </c>
      <c r="AI2715">
        <v>5</v>
      </c>
      <c r="AJ2715">
        <v>8</v>
      </c>
      <c r="AK2715">
        <v>37</v>
      </c>
      <c r="AL2715">
        <v>82</v>
      </c>
      <c r="AM2715">
        <v>56</v>
      </c>
      <c r="AN2715">
        <v>3</v>
      </c>
      <c r="AO2715">
        <v>4</v>
      </c>
      <c r="AP2715">
        <v>2</v>
      </c>
      <c r="AQ2715">
        <v>0</v>
      </c>
      <c r="AR2715">
        <v>0</v>
      </c>
      <c r="AS2715">
        <v>0</v>
      </c>
      <c r="AT2715">
        <v>0</v>
      </c>
      <c r="AU2715">
        <v>0</v>
      </c>
      <c r="AV2715">
        <v>0</v>
      </c>
      <c r="AW2715">
        <v>0</v>
      </c>
      <c r="AX2715">
        <v>0</v>
      </c>
      <c r="AY2715">
        <v>0</v>
      </c>
      <c r="AZ2715">
        <v>0</v>
      </c>
      <c r="BA2715">
        <v>0</v>
      </c>
      <c r="BB2715">
        <v>0</v>
      </c>
      <c r="BC2715">
        <v>0</v>
      </c>
      <c r="BD2715">
        <v>0</v>
      </c>
      <c r="BE2715">
        <v>0</v>
      </c>
      <c r="BF2715">
        <v>0</v>
      </c>
      <c r="BG2715" s="20">
        <v>8</v>
      </c>
      <c r="BH2715" s="20">
        <v>1</v>
      </c>
      <c r="BI2715" s="20">
        <v>137</v>
      </c>
      <c r="BJ2715" s="20">
        <v>2</v>
      </c>
      <c r="BK2715" s="20">
        <v>503</v>
      </c>
      <c r="BL2715" s="20">
        <v>1463</v>
      </c>
      <c r="BM2715" s="20">
        <v>741</v>
      </c>
      <c r="BN2715" s="20">
        <v>175</v>
      </c>
      <c r="BO2715" s="20">
        <v>72</v>
      </c>
      <c r="BP2715" s="20">
        <v>6519</v>
      </c>
      <c r="BQ2715" s="20">
        <v>1758</v>
      </c>
      <c r="BR2715" s="20">
        <v>0</v>
      </c>
      <c r="BS2715" s="20">
        <v>49</v>
      </c>
      <c r="BT2715" s="20">
        <v>139</v>
      </c>
      <c r="BU2715" s="20">
        <v>2597</v>
      </c>
      <c r="BV2715" s="20">
        <v>3398</v>
      </c>
    </row>
    <row r="2716" spans="1:74" x14ac:dyDescent="0.25">
      <c r="A2716" s="20" t="s">
        <v>405</v>
      </c>
      <c r="B2716" s="20" t="s">
        <v>461</v>
      </c>
      <c r="C2716" s="20" t="s">
        <v>652</v>
      </c>
      <c r="D2716" s="1">
        <v>44591</v>
      </c>
      <c r="E2716">
        <v>163</v>
      </c>
      <c r="F2716">
        <v>8</v>
      </c>
      <c r="G2716">
        <v>8</v>
      </c>
      <c r="H2716">
        <v>1</v>
      </c>
      <c r="I2716">
        <v>1</v>
      </c>
      <c r="J2716">
        <v>107</v>
      </c>
      <c r="K2716">
        <v>4</v>
      </c>
      <c r="L2716">
        <v>12</v>
      </c>
      <c r="M2716">
        <v>5</v>
      </c>
      <c r="N2716">
        <v>2</v>
      </c>
      <c r="O2716">
        <v>2</v>
      </c>
      <c r="P2716">
        <v>0</v>
      </c>
      <c r="Q2716">
        <v>0</v>
      </c>
      <c r="R2716">
        <v>609</v>
      </c>
      <c r="S2716">
        <v>438</v>
      </c>
      <c r="T2716">
        <v>23</v>
      </c>
      <c r="U2716">
        <v>51</v>
      </c>
      <c r="V2716">
        <v>12</v>
      </c>
      <c r="W2716">
        <v>1910</v>
      </c>
      <c r="X2716">
        <v>1028</v>
      </c>
      <c r="Y2716">
        <v>17</v>
      </c>
      <c r="Z2716">
        <v>275</v>
      </c>
      <c r="AA2716">
        <v>74</v>
      </c>
      <c r="AB2716">
        <v>1032</v>
      </c>
      <c r="AC2716">
        <v>520</v>
      </c>
      <c r="AD2716">
        <v>9</v>
      </c>
      <c r="AE2716">
        <v>51</v>
      </c>
      <c r="AF2716">
        <v>183</v>
      </c>
      <c r="AG2716">
        <v>238</v>
      </c>
      <c r="AH2716">
        <v>106</v>
      </c>
      <c r="AI2716">
        <v>5</v>
      </c>
      <c r="AJ2716">
        <v>8</v>
      </c>
      <c r="AK2716">
        <v>36</v>
      </c>
      <c r="AL2716">
        <v>83</v>
      </c>
      <c r="AM2716">
        <v>59</v>
      </c>
      <c r="AN2716">
        <v>3</v>
      </c>
      <c r="AO2716">
        <v>4</v>
      </c>
      <c r="AP2716">
        <v>2</v>
      </c>
      <c r="AQ2716">
        <v>0</v>
      </c>
      <c r="AR2716">
        <v>0</v>
      </c>
      <c r="AS2716">
        <v>0</v>
      </c>
      <c r="AT2716">
        <v>0</v>
      </c>
      <c r="AU2716">
        <v>0</v>
      </c>
      <c r="AV2716">
        <v>0</v>
      </c>
      <c r="AW2716">
        <v>0</v>
      </c>
      <c r="AX2716">
        <v>0</v>
      </c>
      <c r="AY2716">
        <v>0</v>
      </c>
      <c r="AZ2716">
        <v>0</v>
      </c>
      <c r="BA2716">
        <v>0</v>
      </c>
      <c r="BB2716">
        <v>0</v>
      </c>
      <c r="BC2716">
        <v>0</v>
      </c>
      <c r="BD2716">
        <v>0</v>
      </c>
      <c r="BE2716">
        <v>0</v>
      </c>
      <c r="BF2716">
        <v>0</v>
      </c>
      <c r="BG2716" s="20">
        <v>8</v>
      </c>
      <c r="BH2716" s="20">
        <v>1</v>
      </c>
      <c r="BI2716" s="20">
        <v>137</v>
      </c>
      <c r="BJ2716" s="20">
        <v>2</v>
      </c>
      <c r="BK2716" s="20">
        <v>507</v>
      </c>
      <c r="BL2716" s="20">
        <v>1469</v>
      </c>
      <c r="BM2716" s="20">
        <v>744</v>
      </c>
      <c r="BN2716" s="20">
        <v>178</v>
      </c>
      <c r="BO2716" s="20">
        <v>72</v>
      </c>
      <c r="BP2716" s="20">
        <v>6521</v>
      </c>
      <c r="BQ2716" s="20">
        <v>1796</v>
      </c>
      <c r="BR2716" s="20">
        <v>0</v>
      </c>
      <c r="BS2716" s="20">
        <v>49</v>
      </c>
      <c r="BT2716" s="20">
        <v>138</v>
      </c>
      <c r="BU2716" s="20">
        <v>2583</v>
      </c>
      <c r="BV2716" s="20">
        <v>3420</v>
      </c>
    </row>
    <row r="2717" spans="1:74" x14ac:dyDescent="0.25">
      <c r="A2717" s="20" t="s">
        <v>405</v>
      </c>
      <c r="B2717" s="20" t="s">
        <v>461</v>
      </c>
      <c r="C2717" s="20" t="s">
        <v>652</v>
      </c>
      <c r="D2717" s="1">
        <v>44599</v>
      </c>
      <c r="E2717">
        <v>163</v>
      </c>
      <c r="F2717">
        <v>8</v>
      </c>
      <c r="G2717">
        <v>8</v>
      </c>
      <c r="H2717">
        <v>1</v>
      </c>
      <c r="I2717">
        <v>1</v>
      </c>
      <c r="J2717">
        <v>106</v>
      </c>
      <c r="K2717">
        <v>4</v>
      </c>
      <c r="L2717">
        <v>12</v>
      </c>
      <c r="M2717">
        <v>6</v>
      </c>
      <c r="N2717">
        <v>2</v>
      </c>
      <c r="O2717">
        <v>2</v>
      </c>
      <c r="P2717">
        <v>0</v>
      </c>
      <c r="Q2717">
        <v>0</v>
      </c>
      <c r="R2717">
        <v>612</v>
      </c>
      <c r="S2717">
        <v>444</v>
      </c>
      <c r="T2717">
        <v>23</v>
      </c>
      <c r="U2717">
        <v>51</v>
      </c>
      <c r="V2717">
        <v>10</v>
      </c>
      <c r="W2717">
        <v>1909</v>
      </c>
      <c r="X2717">
        <v>1038</v>
      </c>
      <c r="Y2717">
        <v>17</v>
      </c>
      <c r="Z2717">
        <v>272</v>
      </c>
      <c r="AA2717">
        <v>75</v>
      </c>
      <c r="AB2717">
        <v>1033</v>
      </c>
      <c r="AC2717">
        <v>525</v>
      </c>
      <c r="AD2717">
        <v>9</v>
      </c>
      <c r="AE2717">
        <v>50</v>
      </c>
      <c r="AF2717">
        <v>183</v>
      </c>
      <c r="AG2717">
        <v>239</v>
      </c>
      <c r="AH2717">
        <v>108</v>
      </c>
      <c r="AI2717">
        <v>5</v>
      </c>
      <c r="AJ2717">
        <v>8</v>
      </c>
      <c r="AK2717">
        <v>36</v>
      </c>
      <c r="AL2717">
        <v>83</v>
      </c>
      <c r="AM2717">
        <v>60</v>
      </c>
      <c r="AN2717">
        <v>3</v>
      </c>
      <c r="AO2717">
        <v>4</v>
      </c>
      <c r="AP2717">
        <v>2</v>
      </c>
      <c r="AQ2717">
        <v>0</v>
      </c>
      <c r="AR2717">
        <v>0</v>
      </c>
      <c r="AS2717">
        <v>0</v>
      </c>
      <c r="AT2717">
        <v>0</v>
      </c>
      <c r="AU2717">
        <v>0</v>
      </c>
      <c r="AV2717">
        <v>0</v>
      </c>
      <c r="AW2717">
        <v>0</v>
      </c>
      <c r="AX2717">
        <v>0</v>
      </c>
      <c r="AY2717">
        <v>0</v>
      </c>
      <c r="AZ2717">
        <v>0</v>
      </c>
      <c r="BA2717">
        <v>0</v>
      </c>
      <c r="BB2717">
        <v>0</v>
      </c>
      <c r="BC2717">
        <v>0</v>
      </c>
      <c r="BD2717">
        <v>0</v>
      </c>
      <c r="BE2717">
        <v>0</v>
      </c>
      <c r="BF2717">
        <v>0</v>
      </c>
      <c r="BG2717" s="20">
        <v>8</v>
      </c>
      <c r="BH2717" s="20">
        <v>1</v>
      </c>
      <c r="BI2717" s="20">
        <v>136</v>
      </c>
      <c r="BJ2717" s="20">
        <v>2</v>
      </c>
      <c r="BK2717" s="20">
        <v>512</v>
      </c>
      <c r="BL2717" s="20">
        <v>1468</v>
      </c>
      <c r="BM2717" s="20">
        <v>747</v>
      </c>
      <c r="BN2717" s="20">
        <v>180</v>
      </c>
      <c r="BO2717" s="20">
        <v>72</v>
      </c>
      <c r="BP2717" s="20">
        <v>6528</v>
      </c>
      <c r="BQ2717" s="20">
        <v>1822</v>
      </c>
      <c r="BR2717" s="20">
        <v>0</v>
      </c>
      <c r="BS2717" s="20">
        <v>49</v>
      </c>
      <c r="BT2717" s="20">
        <v>138</v>
      </c>
      <c r="BU2717" s="20">
        <v>2573</v>
      </c>
      <c r="BV2717" s="20">
        <v>3436</v>
      </c>
    </row>
    <row r="2718" spans="1:74" x14ac:dyDescent="0.25">
      <c r="A2718" s="20" t="s">
        <v>405</v>
      </c>
      <c r="B2718" s="20" t="s">
        <v>461</v>
      </c>
      <c r="C2718" s="20" t="s">
        <v>652</v>
      </c>
      <c r="D2718" s="1">
        <v>44606</v>
      </c>
      <c r="E2718">
        <v>163</v>
      </c>
      <c r="F2718">
        <v>8</v>
      </c>
      <c r="G2718">
        <v>8</v>
      </c>
      <c r="H2718">
        <v>1</v>
      </c>
      <c r="I2718">
        <v>1</v>
      </c>
      <c r="J2718">
        <v>107</v>
      </c>
      <c r="K2718">
        <v>4</v>
      </c>
      <c r="L2718">
        <v>12</v>
      </c>
      <c r="M2718">
        <v>6</v>
      </c>
      <c r="N2718">
        <v>2</v>
      </c>
      <c r="O2718">
        <v>2</v>
      </c>
      <c r="P2718">
        <v>0</v>
      </c>
      <c r="Q2718">
        <v>0</v>
      </c>
      <c r="R2718">
        <v>615</v>
      </c>
      <c r="S2718">
        <v>446</v>
      </c>
      <c r="T2718">
        <v>23</v>
      </c>
      <c r="U2718">
        <v>51</v>
      </c>
      <c r="V2718">
        <v>11</v>
      </c>
      <c r="W2718">
        <v>1912</v>
      </c>
      <c r="X2718">
        <v>1048</v>
      </c>
      <c r="Y2718">
        <v>17</v>
      </c>
      <c r="Z2718">
        <v>270</v>
      </c>
      <c r="AA2718">
        <v>74</v>
      </c>
      <c r="AB2718">
        <v>1034</v>
      </c>
      <c r="AC2718">
        <v>527</v>
      </c>
      <c r="AD2718">
        <v>9</v>
      </c>
      <c r="AE2718">
        <v>50</v>
      </c>
      <c r="AF2718">
        <v>184</v>
      </c>
      <c r="AG2718">
        <v>239</v>
      </c>
      <c r="AH2718">
        <v>108</v>
      </c>
      <c r="AI2718">
        <v>5</v>
      </c>
      <c r="AJ2718">
        <v>8</v>
      </c>
      <c r="AK2718">
        <v>36</v>
      </c>
      <c r="AL2718">
        <v>82</v>
      </c>
      <c r="AM2718">
        <v>61</v>
      </c>
      <c r="AN2718">
        <v>3</v>
      </c>
      <c r="AO2718">
        <v>4</v>
      </c>
      <c r="AP2718">
        <v>2</v>
      </c>
      <c r="AQ2718">
        <v>0</v>
      </c>
      <c r="AR2718">
        <v>0</v>
      </c>
      <c r="AS2718">
        <v>0</v>
      </c>
      <c r="AT2718">
        <v>0</v>
      </c>
      <c r="AU2718">
        <v>0</v>
      </c>
      <c r="AV2718">
        <v>0</v>
      </c>
      <c r="AW2718">
        <v>0</v>
      </c>
      <c r="AX2718">
        <v>0</v>
      </c>
      <c r="AY2718">
        <v>0</v>
      </c>
      <c r="AZ2718">
        <v>0</v>
      </c>
      <c r="BA2718">
        <v>0</v>
      </c>
      <c r="BB2718">
        <v>0</v>
      </c>
      <c r="BC2718">
        <v>0</v>
      </c>
      <c r="BD2718">
        <v>0</v>
      </c>
      <c r="BE2718">
        <v>0</v>
      </c>
      <c r="BF2718">
        <v>0</v>
      </c>
      <c r="BG2718" s="20">
        <v>8</v>
      </c>
      <c r="BH2718" s="20">
        <v>1</v>
      </c>
      <c r="BI2718" s="20">
        <v>137</v>
      </c>
      <c r="BJ2718" s="20">
        <v>2</v>
      </c>
      <c r="BK2718" s="20">
        <v>514</v>
      </c>
      <c r="BL2718" s="20">
        <v>1474</v>
      </c>
      <c r="BM2718" s="20">
        <v>747</v>
      </c>
      <c r="BN2718" s="20">
        <v>181</v>
      </c>
      <c r="BO2718" s="20">
        <v>71</v>
      </c>
      <c r="BP2718" s="20">
        <v>6546</v>
      </c>
      <c r="BQ2718" s="20">
        <v>1842</v>
      </c>
      <c r="BR2718" s="20">
        <v>0</v>
      </c>
      <c r="BS2718" s="20">
        <v>49</v>
      </c>
      <c r="BT2718" s="20">
        <v>138</v>
      </c>
      <c r="BU2718" s="20">
        <v>2589</v>
      </c>
      <c r="BV2718" s="20">
        <v>3440</v>
      </c>
    </row>
    <row r="2719" spans="1:74" x14ac:dyDescent="0.25">
      <c r="A2719" s="20" t="s">
        <v>475</v>
      </c>
      <c r="B2719" s="20" t="s">
        <v>476</v>
      </c>
      <c r="C2719" s="20" t="s">
        <v>653</v>
      </c>
      <c r="D2719" s="1">
        <v>44493</v>
      </c>
      <c r="E2719">
        <v>82</v>
      </c>
      <c r="F2719">
        <v>3</v>
      </c>
      <c r="G2719">
        <v>1</v>
      </c>
      <c r="H2719">
        <v>0</v>
      </c>
      <c r="I2719">
        <v>0</v>
      </c>
      <c r="J2719">
        <v>22</v>
      </c>
      <c r="K2719">
        <v>3</v>
      </c>
      <c r="L2719">
        <v>2</v>
      </c>
      <c r="M2719">
        <v>1</v>
      </c>
      <c r="N2719">
        <v>0</v>
      </c>
      <c r="O2719">
        <v>0</v>
      </c>
      <c r="P2719">
        <v>0</v>
      </c>
      <c r="Q2719">
        <v>0</v>
      </c>
      <c r="R2719">
        <v>361</v>
      </c>
      <c r="S2719">
        <v>0</v>
      </c>
      <c r="T2719">
        <v>204</v>
      </c>
      <c r="U2719">
        <v>6</v>
      </c>
      <c r="V2719">
        <v>3</v>
      </c>
      <c r="W2719">
        <v>567</v>
      </c>
      <c r="X2719">
        <v>0</v>
      </c>
      <c r="Y2719">
        <v>63</v>
      </c>
      <c r="Z2719">
        <v>62</v>
      </c>
      <c r="AA2719">
        <v>9</v>
      </c>
      <c r="AB2719">
        <v>665</v>
      </c>
      <c r="AC2719">
        <v>60</v>
      </c>
      <c r="AD2719">
        <v>5</v>
      </c>
      <c r="AE2719">
        <v>80</v>
      </c>
      <c r="AF2719">
        <v>16</v>
      </c>
      <c r="AG2719">
        <v>67</v>
      </c>
      <c r="AH2719">
        <v>0</v>
      </c>
      <c r="AI2719">
        <v>3</v>
      </c>
      <c r="AJ2719">
        <v>12</v>
      </c>
      <c r="AK2719">
        <v>0</v>
      </c>
      <c r="AL2719">
        <v>28</v>
      </c>
      <c r="AM2719">
        <v>0</v>
      </c>
      <c r="AN2719">
        <v>3</v>
      </c>
      <c r="AO2719">
        <v>0</v>
      </c>
      <c r="AP2719">
        <v>1</v>
      </c>
      <c r="AQ2719">
        <v>0</v>
      </c>
      <c r="AR2719">
        <v>0</v>
      </c>
      <c r="AS2719">
        <v>0</v>
      </c>
      <c r="AT2719">
        <v>0</v>
      </c>
      <c r="AU2719">
        <v>0</v>
      </c>
      <c r="AV2719">
        <v>0</v>
      </c>
      <c r="AW2719">
        <v>0</v>
      </c>
      <c r="AX2719">
        <v>0</v>
      </c>
      <c r="AY2719">
        <v>0</v>
      </c>
      <c r="AZ2719">
        <v>0</v>
      </c>
      <c r="BA2719">
        <v>0</v>
      </c>
      <c r="BB2719">
        <v>21</v>
      </c>
      <c r="BC2719">
        <v>16</v>
      </c>
      <c r="BD2719">
        <v>0</v>
      </c>
      <c r="BE2719">
        <v>0</v>
      </c>
      <c r="BF2719">
        <v>0</v>
      </c>
      <c r="BG2719" s="20"/>
      <c r="BH2719" s="20"/>
      <c r="BI2719" s="20"/>
      <c r="BJ2719" s="20"/>
      <c r="BK2719" s="20"/>
      <c r="BL2719" s="20"/>
      <c r="BM2719" s="20"/>
      <c r="BN2719" s="20"/>
      <c r="BO2719" s="20"/>
      <c r="BP2719" s="20"/>
      <c r="BQ2719" s="20"/>
      <c r="BR2719" s="20"/>
      <c r="BS2719" s="20"/>
      <c r="BT2719" s="20"/>
      <c r="BU2719" s="20"/>
      <c r="BV2719" s="20"/>
    </row>
    <row r="2720" spans="1:74" x14ac:dyDescent="0.25">
      <c r="A2720" s="20" t="s">
        <v>475</v>
      </c>
      <c r="B2720" s="20" t="s">
        <v>476</v>
      </c>
      <c r="C2720" s="20" t="s">
        <v>653</v>
      </c>
      <c r="D2720" s="1">
        <v>44500</v>
      </c>
      <c r="E2720">
        <v>82</v>
      </c>
      <c r="F2720">
        <v>3</v>
      </c>
      <c r="G2720">
        <v>1</v>
      </c>
      <c r="H2720">
        <v>0</v>
      </c>
      <c r="I2720">
        <v>0</v>
      </c>
      <c r="J2720">
        <v>31</v>
      </c>
      <c r="K2720">
        <v>3</v>
      </c>
      <c r="L2720">
        <v>2</v>
      </c>
      <c r="M2720">
        <v>1</v>
      </c>
      <c r="N2720">
        <v>0</v>
      </c>
      <c r="O2720">
        <v>0</v>
      </c>
      <c r="P2720">
        <v>0</v>
      </c>
      <c r="Q2720">
        <v>0</v>
      </c>
      <c r="R2720">
        <v>363</v>
      </c>
      <c r="S2720">
        <v>0</v>
      </c>
      <c r="T2720">
        <v>238</v>
      </c>
      <c r="U2720">
        <v>7</v>
      </c>
      <c r="V2720">
        <v>3</v>
      </c>
      <c r="W2720">
        <v>568</v>
      </c>
      <c r="X2720">
        <v>0</v>
      </c>
      <c r="Y2720">
        <v>105</v>
      </c>
      <c r="Z2720">
        <v>62</v>
      </c>
      <c r="AA2720">
        <v>8</v>
      </c>
      <c r="AB2720">
        <v>665</v>
      </c>
      <c r="AC2720">
        <v>89</v>
      </c>
      <c r="AD2720">
        <v>5</v>
      </c>
      <c r="AE2720">
        <v>80</v>
      </c>
      <c r="AF2720">
        <v>16</v>
      </c>
      <c r="AG2720">
        <v>69</v>
      </c>
      <c r="AH2720">
        <v>0</v>
      </c>
      <c r="AI2720">
        <v>7</v>
      </c>
      <c r="AJ2720">
        <v>12</v>
      </c>
      <c r="AK2720">
        <v>0</v>
      </c>
      <c r="AL2720">
        <v>29</v>
      </c>
      <c r="AM2720">
        <v>0</v>
      </c>
      <c r="AN2720">
        <v>4</v>
      </c>
      <c r="AO2720">
        <v>0</v>
      </c>
      <c r="AP2720">
        <v>1</v>
      </c>
      <c r="AQ2720">
        <v>0</v>
      </c>
      <c r="AR2720">
        <v>0</v>
      </c>
      <c r="AS2720">
        <v>0</v>
      </c>
      <c r="AT2720">
        <v>0</v>
      </c>
      <c r="AU2720">
        <v>0</v>
      </c>
      <c r="AV2720">
        <v>0</v>
      </c>
      <c r="AW2720">
        <v>0</v>
      </c>
      <c r="AX2720">
        <v>0</v>
      </c>
      <c r="AY2720">
        <v>0</v>
      </c>
      <c r="AZ2720">
        <v>0</v>
      </c>
      <c r="BA2720">
        <v>0</v>
      </c>
      <c r="BB2720">
        <v>21</v>
      </c>
      <c r="BC2720">
        <v>16</v>
      </c>
      <c r="BD2720">
        <v>0</v>
      </c>
      <c r="BE2720">
        <v>0</v>
      </c>
      <c r="BF2720">
        <v>0</v>
      </c>
      <c r="BG2720" s="20"/>
      <c r="BH2720" s="20"/>
      <c r="BI2720" s="20"/>
      <c r="BJ2720" s="20"/>
      <c r="BK2720" s="20"/>
      <c r="BL2720" s="20"/>
      <c r="BM2720" s="20"/>
      <c r="BN2720" s="20"/>
      <c r="BO2720" s="20"/>
      <c r="BP2720" s="20"/>
      <c r="BQ2720" s="20"/>
      <c r="BR2720" s="20"/>
      <c r="BS2720" s="20"/>
      <c r="BT2720" s="20"/>
      <c r="BU2720" s="20"/>
      <c r="BV2720" s="20"/>
    </row>
    <row r="2721" spans="1:74" x14ac:dyDescent="0.25">
      <c r="A2721" s="20" t="s">
        <v>475</v>
      </c>
      <c r="B2721" s="20" t="s">
        <v>476</v>
      </c>
      <c r="C2721" s="20" t="s">
        <v>653</v>
      </c>
      <c r="D2721" s="1">
        <v>44507</v>
      </c>
      <c r="E2721">
        <v>82</v>
      </c>
      <c r="F2721">
        <v>3</v>
      </c>
      <c r="G2721">
        <v>1</v>
      </c>
      <c r="H2721">
        <v>0</v>
      </c>
      <c r="I2721">
        <v>0</v>
      </c>
      <c r="J2721">
        <v>39</v>
      </c>
      <c r="K2721">
        <v>3</v>
      </c>
      <c r="L2721">
        <v>2</v>
      </c>
      <c r="M2721">
        <v>1</v>
      </c>
      <c r="N2721">
        <v>0</v>
      </c>
      <c r="O2721">
        <v>0</v>
      </c>
      <c r="P2721">
        <v>0</v>
      </c>
      <c r="Q2721">
        <v>0</v>
      </c>
      <c r="R2721">
        <v>365</v>
      </c>
      <c r="S2721">
        <v>261</v>
      </c>
      <c r="T2721">
        <v>21</v>
      </c>
      <c r="U2721">
        <v>7</v>
      </c>
      <c r="V2721">
        <v>3</v>
      </c>
      <c r="W2721">
        <v>570</v>
      </c>
      <c r="X2721">
        <v>169</v>
      </c>
      <c r="Y2721">
        <v>16</v>
      </c>
      <c r="Z2721">
        <v>60</v>
      </c>
      <c r="AA2721">
        <v>9</v>
      </c>
      <c r="AB2721">
        <v>663</v>
      </c>
      <c r="AC2721">
        <v>125</v>
      </c>
      <c r="AD2721">
        <v>5</v>
      </c>
      <c r="AE2721">
        <v>80</v>
      </c>
      <c r="AF2721">
        <v>15</v>
      </c>
      <c r="AG2721">
        <v>71</v>
      </c>
      <c r="AH2721">
        <v>15</v>
      </c>
      <c r="AI2721">
        <v>0</v>
      </c>
      <c r="AJ2721">
        <v>12</v>
      </c>
      <c r="AK2721">
        <v>0</v>
      </c>
      <c r="AL2721">
        <v>29</v>
      </c>
      <c r="AM2721">
        <v>4</v>
      </c>
      <c r="AN2721">
        <v>0</v>
      </c>
      <c r="AO2721">
        <v>0</v>
      </c>
      <c r="AP2721">
        <v>1</v>
      </c>
      <c r="AQ2721">
        <v>0</v>
      </c>
      <c r="AR2721">
        <v>0</v>
      </c>
      <c r="AS2721">
        <v>0</v>
      </c>
      <c r="AT2721">
        <v>0</v>
      </c>
      <c r="AU2721">
        <v>0</v>
      </c>
      <c r="AV2721">
        <v>0</v>
      </c>
      <c r="AW2721">
        <v>0</v>
      </c>
      <c r="AX2721">
        <v>0</v>
      </c>
      <c r="AY2721">
        <v>0</v>
      </c>
      <c r="AZ2721">
        <v>0</v>
      </c>
      <c r="BA2721">
        <v>0</v>
      </c>
      <c r="BB2721">
        <v>0</v>
      </c>
      <c r="BC2721">
        <v>0</v>
      </c>
      <c r="BD2721">
        <v>0</v>
      </c>
      <c r="BE2721">
        <v>0</v>
      </c>
      <c r="BF2721">
        <v>0</v>
      </c>
      <c r="BG2721" s="20">
        <v>3</v>
      </c>
      <c r="BH2721" s="20">
        <v>0</v>
      </c>
      <c r="BI2721" s="20">
        <v>73</v>
      </c>
      <c r="BJ2721" s="20">
        <v>0</v>
      </c>
      <c r="BK2721" s="20">
        <v>330</v>
      </c>
      <c r="BL2721" s="20">
        <v>459</v>
      </c>
      <c r="BM2721" s="20">
        <v>554</v>
      </c>
      <c r="BN2721" s="20">
        <v>58</v>
      </c>
      <c r="BO2721" s="20">
        <v>28</v>
      </c>
      <c r="BP2721" s="20"/>
      <c r="BQ2721" s="20"/>
      <c r="BR2721" s="20"/>
      <c r="BS2721" s="20"/>
      <c r="BT2721" s="20"/>
      <c r="BU2721" s="20"/>
      <c r="BV2721" s="20"/>
    </row>
    <row r="2722" spans="1:74" x14ac:dyDescent="0.25">
      <c r="A2722" s="20" t="s">
        <v>475</v>
      </c>
      <c r="B2722" s="20" t="s">
        <v>476</v>
      </c>
      <c r="C2722" s="20" t="s">
        <v>653</v>
      </c>
      <c r="D2722" s="1">
        <v>44514</v>
      </c>
      <c r="E2722">
        <v>81</v>
      </c>
      <c r="F2722">
        <v>3</v>
      </c>
      <c r="G2722">
        <v>2</v>
      </c>
      <c r="H2722">
        <v>0</v>
      </c>
      <c r="I2722">
        <v>0</v>
      </c>
      <c r="J2722">
        <v>42</v>
      </c>
      <c r="K2722">
        <v>3</v>
      </c>
      <c r="L2722">
        <v>2</v>
      </c>
      <c r="M2722">
        <v>1</v>
      </c>
      <c r="N2722">
        <v>0</v>
      </c>
      <c r="O2722">
        <v>0</v>
      </c>
      <c r="P2722">
        <v>0</v>
      </c>
      <c r="Q2722">
        <v>0</v>
      </c>
      <c r="R2722">
        <v>362</v>
      </c>
      <c r="S2722">
        <v>272</v>
      </c>
      <c r="T2722">
        <v>20</v>
      </c>
      <c r="U2722">
        <v>7</v>
      </c>
      <c r="V2722">
        <v>3</v>
      </c>
      <c r="W2722">
        <v>566</v>
      </c>
      <c r="X2722">
        <v>197</v>
      </c>
      <c r="Y2722">
        <v>17</v>
      </c>
      <c r="Z2722">
        <v>60</v>
      </c>
      <c r="AA2722">
        <v>9</v>
      </c>
      <c r="AB2722">
        <v>666</v>
      </c>
      <c r="AC2722">
        <v>150</v>
      </c>
      <c r="AD2722">
        <v>5</v>
      </c>
      <c r="AE2722">
        <v>80</v>
      </c>
      <c r="AF2722">
        <v>17</v>
      </c>
      <c r="AG2722">
        <v>70</v>
      </c>
      <c r="AH2722">
        <v>18</v>
      </c>
      <c r="AI2722">
        <v>0</v>
      </c>
      <c r="AJ2722">
        <v>11</v>
      </c>
      <c r="AK2722">
        <v>0</v>
      </c>
      <c r="AL2722">
        <v>29</v>
      </c>
      <c r="AM2722">
        <v>4</v>
      </c>
      <c r="AN2722">
        <v>0</v>
      </c>
      <c r="AO2722">
        <v>0</v>
      </c>
      <c r="AP2722">
        <v>0</v>
      </c>
      <c r="AQ2722">
        <v>0</v>
      </c>
      <c r="AR2722">
        <v>0</v>
      </c>
      <c r="AS2722">
        <v>0</v>
      </c>
      <c r="AT2722">
        <v>0</v>
      </c>
      <c r="AU2722">
        <v>0</v>
      </c>
      <c r="AV2722">
        <v>0</v>
      </c>
      <c r="AW2722">
        <v>0</v>
      </c>
      <c r="AX2722">
        <v>0</v>
      </c>
      <c r="AY2722">
        <v>0</v>
      </c>
      <c r="AZ2722">
        <v>0</v>
      </c>
      <c r="BA2722">
        <v>0</v>
      </c>
      <c r="BB2722">
        <v>0</v>
      </c>
      <c r="BC2722">
        <v>0</v>
      </c>
      <c r="BD2722">
        <v>0</v>
      </c>
      <c r="BE2722">
        <v>0</v>
      </c>
      <c r="BF2722">
        <v>0</v>
      </c>
      <c r="BG2722" s="20">
        <v>3</v>
      </c>
      <c r="BH2722" s="20">
        <v>0</v>
      </c>
      <c r="BI2722" s="20">
        <v>72</v>
      </c>
      <c r="BJ2722" s="20">
        <v>0</v>
      </c>
      <c r="BK2722" s="20">
        <v>328</v>
      </c>
      <c r="BL2722" s="20">
        <v>454</v>
      </c>
      <c r="BM2722" s="20">
        <v>555</v>
      </c>
      <c r="BN2722" s="20">
        <v>58</v>
      </c>
      <c r="BO2722" s="20">
        <v>29</v>
      </c>
      <c r="BP2722" s="20"/>
      <c r="BQ2722" s="20"/>
      <c r="BR2722" s="20"/>
      <c r="BS2722" s="20"/>
      <c r="BT2722" s="20"/>
      <c r="BU2722" s="20"/>
      <c r="BV2722" s="20"/>
    </row>
    <row r="2723" spans="1:74" x14ac:dyDescent="0.25">
      <c r="A2723" s="20" t="s">
        <v>475</v>
      </c>
      <c r="B2723" s="20" t="s">
        <v>476</v>
      </c>
      <c r="C2723" s="20" t="s">
        <v>653</v>
      </c>
      <c r="D2723" s="1">
        <v>44521</v>
      </c>
      <c r="E2723">
        <v>80</v>
      </c>
      <c r="F2723">
        <v>3</v>
      </c>
      <c r="G2723">
        <v>2</v>
      </c>
      <c r="H2723">
        <v>0</v>
      </c>
      <c r="I2723">
        <v>0</v>
      </c>
      <c r="J2723">
        <v>50</v>
      </c>
      <c r="K2723">
        <v>3</v>
      </c>
      <c r="L2723">
        <v>2</v>
      </c>
      <c r="M2723">
        <v>1</v>
      </c>
      <c r="N2723">
        <v>0</v>
      </c>
      <c r="O2723">
        <v>0</v>
      </c>
      <c r="P2723">
        <v>0</v>
      </c>
      <c r="Q2723">
        <v>0</v>
      </c>
      <c r="R2723">
        <v>361</v>
      </c>
      <c r="S2723">
        <v>280</v>
      </c>
      <c r="T2723">
        <v>20</v>
      </c>
      <c r="U2723">
        <v>7</v>
      </c>
      <c r="V2723">
        <v>3</v>
      </c>
      <c r="W2723">
        <v>567</v>
      </c>
      <c r="X2723">
        <v>238</v>
      </c>
      <c r="Y2723">
        <v>17</v>
      </c>
      <c r="Z2723">
        <v>59</v>
      </c>
      <c r="AA2723">
        <v>10</v>
      </c>
      <c r="AB2723">
        <v>667</v>
      </c>
      <c r="AC2723">
        <v>202</v>
      </c>
      <c r="AD2723">
        <v>5</v>
      </c>
      <c r="AE2723">
        <v>80</v>
      </c>
      <c r="AF2723">
        <v>15</v>
      </c>
      <c r="AG2723">
        <v>70</v>
      </c>
      <c r="AH2723">
        <v>20</v>
      </c>
      <c r="AI2723">
        <v>0</v>
      </c>
      <c r="AJ2723">
        <v>11</v>
      </c>
      <c r="AK2723">
        <v>0</v>
      </c>
      <c r="AL2723">
        <v>29</v>
      </c>
      <c r="AM2723">
        <v>4</v>
      </c>
      <c r="AN2723">
        <v>0</v>
      </c>
      <c r="AO2723">
        <v>0</v>
      </c>
      <c r="AP2723">
        <v>0</v>
      </c>
      <c r="AQ2723">
        <v>0</v>
      </c>
      <c r="AR2723">
        <v>0</v>
      </c>
      <c r="AS2723">
        <v>0</v>
      </c>
      <c r="AT2723">
        <v>0</v>
      </c>
      <c r="AU2723">
        <v>0</v>
      </c>
      <c r="AV2723">
        <v>0</v>
      </c>
      <c r="AW2723">
        <v>0</v>
      </c>
      <c r="AX2723">
        <v>0</v>
      </c>
      <c r="AY2723">
        <v>0</v>
      </c>
      <c r="AZ2723">
        <v>0</v>
      </c>
      <c r="BA2723">
        <v>0</v>
      </c>
      <c r="BB2723">
        <v>0</v>
      </c>
      <c r="BC2723">
        <v>0</v>
      </c>
      <c r="BD2723">
        <v>0</v>
      </c>
      <c r="BE2723">
        <v>0</v>
      </c>
      <c r="BF2723">
        <v>0</v>
      </c>
      <c r="BG2723" s="20">
        <v>3</v>
      </c>
      <c r="BH2723" s="20">
        <v>0</v>
      </c>
      <c r="BI2723" s="20">
        <v>71</v>
      </c>
      <c r="BJ2723" s="20">
        <v>0</v>
      </c>
      <c r="BK2723" s="20">
        <v>327</v>
      </c>
      <c r="BL2723" s="20">
        <v>456</v>
      </c>
      <c r="BM2723" s="20">
        <v>559</v>
      </c>
      <c r="BN2723" s="20">
        <v>57</v>
      </c>
      <c r="BO2723" s="20">
        <v>29</v>
      </c>
      <c r="BP2723" s="20"/>
      <c r="BQ2723" s="20"/>
      <c r="BR2723" s="20"/>
      <c r="BS2723" s="20"/>
      <c r="BT2723" s="20"/>
      <c r="BU2723" s="20"/>
      <c r="BV2723" s="20"/>
    </row>
    <row r="2724" spans="1:74" x14ac:dyDescent="0.25">
      <c r="A2724" s="20" t="s">
        <v>475</v>
      </c>
      <c r="B2724" s="20" t="s">
        <v>476</v>
      </c>
      <c r="C2724" s="20" t="s">
        <v>653</v>
      </c>
      <c r="D2724" s="1">
        <v>44528</v>
      </c>
      <c r="E2724">
        <v>80</v>
      </c>
      <c r="F2724">
        <v>3</v>
      </c>
      <c r="G2724">
        <v>3</v>
      </c>
      <c r="H2724">
        <v>0</v>
      </c>
      <c r="I2724">
        <v>0</v>
      </c>
      <c r="J2724">
        <v>53</v>
      </c>
      <c r="K2724">
        <v>3</v>
      </c>
      <c r="L2724">
        <v>2</v>
      </c>
      <c r="M2724">
        <v>1</v>
      </c>
      <c r="N2724">
        <v>0</v>
      </c>
      <c r="O2724">
        <v>0</v>
      </c>
      <c r="P2724">
        <v>0</v>
      </c>
      <c r="Q2724">
        <v>0</v>
      </c>
      <c r="R2724">
        <v>362</v>
      </c>
      <c r="S2724">
        <v>292</v>
      </c>
      <c r="T2724">
        <v>20</v>
      </c>
      <c r="U2724">
        <v>7</v>
      </c>
      <c r="V2724">
        <v>3</v>
      </c>
      <c r="W2724">
        <v>570</v>
      </c>
      <c r="X2724">
        <v>289</v>
      </c>
      <c r="Y2724">
        <v>18</v>
      </c>
      <c r="Z2724">
        <v>59</v>
      </c>
      <c r="AA2724">
        <v>10</v>
      </c>
      <c r="AB2724">
        <v>671</v>
      </c>
      <c r="AC2724">
        <v>284</v>
      </c>
      <c r="AD2724">
        <v>5</v>
      </c>
      <c r="AE2724">
        <v>79</v>
      </c>
      <c r="AF2724">
        <v>17</v>
      </c>
      <c r="AG2724">
        <v>70</v>
      </c>
      <c r="AH2724">
        <v>24</v>
      </c>
      <c r="AI2724">
        <v>0</v>
      </c>
      <c r="AJ2724">
        <v>9</v>
      </c>
      <c r="AK2724">
        <v>0</v>
      </c>
      <c r="AL2724">
        <v>29</v>
      </c>
      <c r="AM2724">
        <v>20</v>
      </c>
      <c r="AN2724">
        <v>0</v>
      </c>
      <c r="AO2724">
        <v>0</v>
      </c>
      <c r="AP2724">
        <v>0</v>
      </c>
      <c r="AQ2724">
        <v>0</v>
      </c>
      <c r="AR2724">
        <v>0</v>
      </c>
      <c r="AS2724">
        <v>0</v>
      </c>
      <c r="AT2724">
        <v>0</v>
      </c>
      <c r="AU2724">
        <v>0</v>
      </c>
      <c r="AV2724">
        <v>0</v>
      </c>
      <c r="AW2724">
        <v>0</v>
      </c>
      <c r="AX2724">
        <v>0</v>
      </c>
      <c r="AY2724">
        <v>0</v>
      </c>
      <c r="AZ2724">
        <v>0</v>
      </c>
      <c r="BA2724">
        <v>0</v>
      </c>
      <c r="BB2724">
        <v>0</v>
      </c>
      <c r="BC2724">
        <v>0</v>
      </c>
      <c r="BD2724">
        <v>0</v>
      </c>
      <c r="BE2724">
        <v>0</v>
      </c>
      <c r="BF2724">
        <v>0</v>
      </c>
      <c r="BG2724" s="20">
        <v>3</v>
      </c>
      <c r="BH2724" s="20">
        <v>0</v>
      </c>
      <c r="BI2724" s="20">
        <v>71</v>
      </c>
      <c r="BJ2724" s="20">
        <v>0</v>
      </c>
      <c r="BK2724" s="20">
        <v>328</v>
      </c>
      <c r="BL2724" s="20">
        <v>460</v>
      </c>
      <c r="BM2724" s="20">
        <v>560</v>
      </c>
      <c r="BN2724" s="20">
        <v>58</v>
      </c>
      <c r="BO2724" s="20">
        <v>29</v>
      </c>
      <c r="BP2724" s="20"/>
      <c r="BQ2724" s="20"/>
      <c r="BR2724" s="20"/>
      <c r="BS2724" s="20"/>
      <c r="BT2724" s="20"/>
      <c r="BU2724" s="20"/>
      <c r="BV2724" s="20"/>
    </row>
    <row r="2725" spans="1:74" x14ac:dyDescent="0.25">
      <c r="A2725" s="20" t="s">
        <v>475</v>
      </c>
      <c r="B2725" s="20" t="s">
        <v>476</v>
      </c>
      <c r="C2725" s="20" t="s">
        <v>653</v>
      </c>
      <c r="D2725" s="1">
        <v>44535</v>
      </c>
      <c r="E2725">
        <v>80</v>
      </c>
      <c r="F2725">
        <v>3</v>
      </c>
      <c r="G2725">
        <v>3</v>
      </c>
      <c r="H2725">
        <v>0</v>
      </c>
      <c r="I2725">
        <v>0</v>
      </c>
      <c r="J2725">
        <v>54</v>
      </c>
      <c r="K2725">
        <v>3</v>
      </c>
      <c r="L2725">
        <v>2</v>
      </c>
      <c r="M2725">
        <v>1</v>
      </c>
      <c r="N2725">
        <v>0</v>
      </c>
      <c r="O2725">
        <v>0</v>
      </c>
      <c r="P2725">
        <v>0</v>
      </c>
      <c r="Q2725">
        <v>0</v>
      </c>
      <c r="R2725">
        <v>359</v>
      </c>
      <c r="S2725">
        <v>294</v>
      </c>
      <c r="T2725">
        <v>20</v>
      </c>
      <c r="U2725">
        <v>7</v>
      </c>
      <c r="V2725">
        <v>3</v>
      </c>
      <c r="W2725">
        <v>570</v>
      </c>
      <c r="X2725">
        <v>302</v>
      </c>
      <c r="Y2725">
        <v>19</v>
      </c>
      <c r="Z2725">
        <v>57</v>
      </c>
      <c r="AA2725">
        <v>10</v>
      </c>
      <c r="AB2725">
        <v>672</v>
      </c>
      <c r="AC2725">
        <v>333</v>
      </c>
      <c r="AD2725">
        <v>5</v>
      </c>
      <c r="AE2725">
        <v>79</v>
      </c>
      <c r="AF2725">
        <v>19</v>
      </c>
      <c r="AG2725">
        <v>69</v>
      </c>
      <c r="AH2725">
        <v>25</v>
      </c>
      <c r="AI2725">
        <v>0</v>
      </c>
      <c r="AJ2725">
        <v>8</v>
      </c>
      <c r="AK2725">
        <v>0</v>
      </c>
      <c r="AL2725">
        <v>29</v>
      </c>
      <c r="AM2725">
        <v>20</v>
      </c>
      <c r="AN2725">
        <v>0</v>
      </c>
      <c r="AO2725">
        <v>0</v>
      </c>
      <c r="AP2725">
        <v>0</v>
      </c>
      <c r="AQ2725">
        <v>0</v>
      </c>
      <c r="AR2725">
        <v>0</v>
      </c>
      <c r="AS2725">
        <v>0</v>
      </c>
      <c r="AT2725">
        <v>0</v>
      </c>
      <c r="AU2725">
        <v>0</v>
      </c>
      <c r="AV2725">
        <v>0</v>
      </c>
      <c r="AW2725">
        <v>0</v>
      </c>
      <c r="AX2725">
        <v>0</v>
      </c>
      <c r="AY2725">
        <v>0</v>
      </c>
      <c r="AZ2725">
        <v>0</v>
      </c>
      <c r="BA2725">
        <v>0</v>
      </c>
      <c r="BB2725">
        <v>0</v>
      </c>
      <c r="BC2725">
        <v>0</v>
      </c>
      <c r="BD2725">
        <v>0</v>
      </c>
      <c r="BE2725">
        <v>0</v>
      </c>
      <c r="BF2725">
        <v>0</v>
      </c>
      <c r="BG2725" s="20">
        <v>3</v>
      </c>
      <c r="BH2725" s="20">
        <v>0</v>
      </c>
      <c r="BI2725" s="20">
        <v>71</v>
      </c>
      <c r="BJ2725" s="20">
        <v>0</v>
      </c>
      <c r="BK2725" s="20">
        <v>325</v>
      </c>
      <c r="BL2725" s="20">
        <v>462</v>
      </c>
      <c r="BM2725" s="20">
        <v>559</v>
      </c>
      <c r="BN2725" s="20">
        <v>58</v>
      </c>
      <c r="BO2725" s="20">
        <v>29</v>
      </c>
      <c r="BP2725" s="20"/>
      <c r="BQ2725" s="20"/>
      <c r="BR2725" s="20"/>
      <c r="BS2725" s="20"/>
      <c r="BT2725" s="20"/>
      <c r="BU2725" s="20"/>
      <c r="BV2725" s="20"/>
    </row>
    <row r="2726" spans="1:74" x14ac:dyDescent="0.25">
      <c r="A2726" s="20" t="s">
        <v>475</v>
      </c>
      <c r="B2726" s="20" t="s">
        <v>476</v>
      </c>
      <c r="C2726" s="20" t="s">
        <v>653</v>
      </c>
      <c r="D2726" s="1">
        <v>44542</v>
      </c>
      <c r="E2726">
        <v>80</v>
      </c>
      <c r="F2726">
        <v>3</v>
      </c>
      <c r="G2726">
        <v>3</v>
      </c>
      <c r="H2726">
        <v>0</v>
      </c>
      <c r="I2726">
        <v>0</v>
      </c>
      <c r="J2726">
        <v>57</v>
      </c>
      <c r="K2726">
        <v>3</v>
      </c>
      <c r="L2726">
        <v>2</v>
      </c>
      <c r="M2726">
        <v>1</v>
      </c>
      <c r="N2726">
        <v>0</v>
      </c>
      <c r="O2726">
        <v>0</v>
      </c>
      <c r="P2726">
        <v>0</v>
      </c>
      <c r="Q2726">
        <v>0</v>
      </c>
      <c r="R2726">
        <v>360</v>
      </c>
      <c r="S2726">
        <v>296</v>
      </c>
      <c r="T2726">
        <v>20</v>
      </c>
      <c r="U2726">
        <v>7</v>
      </c>
      <c r="V2726">
        <v>3</v>
      </c>
      <c r="W2726">
        <v>574</v>
      </c>
      <c r="X2726">
        <v>318</v>
      </c>
      <c r="Y2726">
        <v>19</v>
      </c>
      <c r="Z2726">
        <v>56</v>
      </c>
      <c r="AA2726">
        <v>10</v>
      </c>
      <c r="AB2726">
        <v>673</v>
      </c>
      <c r="AC2726">
        <v>389</v>
      </c>
      <c r="AD2726">
        <v>5</v>
      </c>
      <c r="AE2726">
        <v>79</v>
      </c>
      <c r="AF2726">
        <v>19</v>
      </c>
      <c r="AG2726">
        <v>71</v>
      </c>
      <c r="AH2726">
        <v>28</v>
      </c>
      <c r="AI2726">
        <v>0</v>
      </c>
      <c r="AJ2726">
        <v>9</v>
      </c>
      <c r="AK2726">
        <v>0</v>
      </c>
      <c r="AL2726">
        <v>29</v>
      </c>
      <c r="AM2726">
        <v>20</v>
      </c>
      <c r="AN2726">
        <v>0</v>
      </c>
      <c r="AO2726">
        <v>0</v>
      </c>
      <c r="AP2726">
        <v>0</v>
      </c>
      <c r="AQ2726">
        <v>0</v>
      </c>
      <c r="AR2726">
        <v>0</v>
      </c>
      <c r="AS2726">
        <v>0</v>
      </c>
      <c r="AT2726">
        <v>0</v>
      </c>
      <c r="AU2726">
        <v>0</v>
      </c>
      <c r="AV2726">
        <v>0</v>
      </c>
      <c r="AW2726">
        <v>0</v>
      </c>
      <c r="AX2726">
        <v>0</v>
      </c>
      <c r="AY2726">
        <v>0</v>
      </c>
      <c r="AZ2726">
        <v>0</v>
      </c>
      <c r="BA2726">
        <v>0</v>
      </c>
      <c r="BB2726">
        <v>0</v>
      </c>
      <c r="BC2726">
        <v>0</v>
      </c>
      <c r="BD2726">
        <v>0</v>
      </c>
      <c r="BE2726">
        <v>0</v>
      </c>
      <c r="BF2726">
        <v>0</v>
      </c>
      <c r="BG2726" s="20">
        <v>3</v>
      </c>
      <c r="BH2726" s="20">
        <v>0</v>
      </c>
      <c r="BI2726" s="20">
        <v>71</v>
      </c>
      <c r="BJ2726" s="20">
        <v>0</v>
      </c>
      <c r="BK2726" s="20">
        <v>326</v>
      </c>
      <c r="BL2726" s="20">
        <v>468</v>
      </c>
      <c r="BM2726" s="20">
        <v>560</v>
      </c>
      <c r="BN2726" s="20">
        <v>59</v>
      </c>
      <c r="BO2726" s="20">
        <v>29</v>
      </c>
      <c r="BP2726" s="20"/>
      <c r="BQ2726" s="20"/>
      <c r="BR2726" s="20"/>
      <c r="BS2726" s="20"/>
      <c r="BT2726" s="20"/>
      <c r="BU2726" s="20"/>
      <c r="BV2726" s="20"/>
    </row>
    <row r="2727" spans="1:74" x14ac:dyDescent="0.25">
      <c r="A2727" s="20" t="s">
        <v>475</v>
      </c>
      <c r="B2727" s="20" t="s">
        <v>476</v>
      </c>
      <c r="C2727" s="20" t="s">
        <v>653</v>
      </c>
      <c r="D2727" s="1">
        <v>44549</v>
      </c>
      <c r="E2727">
        <v>80</v>
      </c>
      <c r="F2727">
        <v>3</v>
      </c>
      <c r="G2727">
        <v>3</v>
      </c>
      <c r="H2727">
        <v>0</v>
      </c>
      <c r="I2727">
        <v>0</v>
      </c>
      <c r="J2727">
        <v>57</v>
      </c>
      <c r="K2727">
        <v>3</v>
      </c>
      <c r="L2727">
        <v>2</v>
      </c>
      <c r="M2727">
        <v>1</v>
      </c>
      <c r="N2727">
        <v>0</v>
      </c>
      <c r="O2727">
        <v>0</v>
      </c>
      <c r="P2727">
        <v>0</v>
      </c>
      <c r="Q2727">
        <v>0</v>
      </c>
      <c r="R2727">
        <v>359</v>
      </c>
      <c r="S2727">
        <v>301</v>
      </c>
      <c r="T2727">
        <v>20</v>
      </c>
      <c r="U2727">
        <v>7</v>
      </c>
      <c r="V2727">
        <v>3</v>
      </c>
      <c r="W2727">
        <v>572</v>
      </c>
      <c r="X2727">
        <v>336</v>
      </c>
      <c r="Y2727">
        <v>19</v>
      </c>
      <c r="Z2727">
        <v>55</v>
      </c>
      <c r="AA2727">
        <v>9</v>
      </c>
      <c r="AB2727">
        <v>671</v>
      </c>
      <c r="AC2727">
        <v>422</v>
      </c>
      <c r="AD2727">
        <v>5</v>
      </c>
      <c r="AE2727">
        <v>79</v>
      </c>
      <c r="AF2727">
        <v>19</v>
      </c>
      <c r="AG2727">
        <v>72</v>
      </c>
      <c r="AH2727">
        <v>34</v>
      </c>
      <c r="AI2727">
        <v>0</v>
      </c>
      <c r="AJ2727">
        <v>9</v>
      </c>
      <c r="AK2727">
        <v>0</v>
      </c>
      <c r="AL2727">
        <v>30</v>
      </c>
      <c r="AM2727">
        <v>26</v>
      </c>
      <c r="AN2727">
        <v>0</v>
      </c>
      <c r="AO2727">
        <v>0</v>
      </c>
      <c r="AP2727">
        <v>0</v>
      </c>
      <c r="AQ2727">
        <v>0</v>
      </c>
      <c r="AR2727">
        <v>0</v>
      </c>
      <c r="AS2727">
        <v>0</v>
      </c>
      <c r="AT2727">
        <v>0</v>
      </c>
      <c r="AU2727">
        <v>0</v>
      </c>
      <c r="AV2727">
        <v>0</v>
      </c>
      <c r="AW2727">
        <v>0</v>
      </c>
      <c r="AX2727">
        <v>0</v>
      </c>
      <c r="AY2727">
        <v>0</v>
      </c>
      <c r="AZ2727">
        <v>0</v>
      </c>
      <c r="BA2727">
        <v>0</v>
      </c>
      <c r="BB2727">
        <v>0</v>
      </c>
      <c r="BC2727">
        <v>0</v>
      </c>
      <c r="BD2727">
        <v>0</v>
      </c>
      <c r="BE2727">
        <v>0</v>
      </c>
      <c r="BF2727">
        <v>0</v>
      </c>
      <c r="BG2727" s="20">
        <v>3</v>
      </c>
      <c r="BH2727" s="20">
        <v>0</v>
      </c>
      <c r="BI2727" s="20">
        <v>71</v>
      </c>
      <c r="BJ2727" s="20">
        <v>0</v>
      </c>
      <c r="BK2727" s="20">
        <v>325</v>
      </c>
      <c r="BL2727" s="20">
        <v>466</v>
      </c>
      <c r="BM2727" s="20">
        <v>559</v>
      </c>
      <c r="BN2727" s="20">
        <v>60</v>
      </c>
      <c r="BO2727" s="20">
        <v>30</v>
      </c>
      <c r="BP2727" s="20">
        <v>2466</v>
      </c>
      <c r="BQ2727" s="20">
        <v>913</v>
      </c>
      <c r="BR2727" s="20">
        <v>0</v>
      </c>
      <c r="BS2727" s="20">
        <v>24</v>
      </c>
      <c r="BT2727" s="20">
        <v>453</v>
      </c>
      <c r="BU2727" s="20">
        <v>110</v>
      </c>
      <c r="BV2727" s="20">
        <v>1793</v>
      </c>
    </row>
    <row r="2728" spans="1:74" x14ac:dyDescent="0.25">
      <c r="A2728" s="20" t="s">
        <v>475</v>
      </c>
      <c r="B2728" s="20" t="s">
        <v>476</v>
      </c>
      <c r="C2728" s="20" t="s">
        <v>653</v>
      </c>
      <c r="D2728" s="1">
        <v>44558</v>
      </c>
      <c r="E2728">
        <v>79</v>
      </c>
      <c r="F2728">
        <v>3</v>
      </c>
      <c r="G2728">
        <v>3</v>
      </c>
      <c r="H2728">
        <v>0</v>
      </c>
      <c r="I2728">
        <v>0</v>
      </c>
      <c r="J2728">
        <v>61</v>
      </c>
      <c r="K2728">
        <v>3</v>
      </c>
      <c r="L2728">
        <v>2</v>
      </c>
      <c r="M2728">
        <v>1</v>
      </c>
      <c r="N2728">
        <v>0</v>
      </c>
      <c r="O2728">
        <v>0</v>
      </c>
      <c r="P2728">
        <v>0</v>
      </c>
      <c r="Q2728">
        <v>0</v>
      </c>
      <c r="R2728">
        <v>359</v>
      </c>
      <c r="S2728">
        <v>303</v>
      </c>
      <c r="T2728">
        <v>20</v>
      </c>
      <c r="U2728">
        <v>7</v>
      </c>
      <c r="V2728">
        <v>3</v>
      </c>
      <c r="W2728">
        <v>573</v>
      </c>
      <c r="X2728">
        <v>355</v>
      </c>
      <c r="Y2728">
        <v>18</v>
      </c>
      <c r="Z2728">
        <v>53</v>
      </c>
      <c r="AA2728">
        <v>8</v>
      </c>
      <c r="AB2728">
        <v>673</v>
      </c>
      <c r="AC2728">
        <v>454</v>
      </c>
      <c r="AD2728">
        <v>5</v>
      </c>
      <c r="AE2728">
        <v>79</v>
      </c>
      <c r="AF2728">
        <v>19</v>
      </c>
      <c r="AG2728">
        <v>71</v>
      </c>
      <c r="AH2728">
        <v>36</v>
      </c>
      <c r="AI2728">
        <v>0</v>
      </c>
      <c r="AJ2728">
        <v>9</v>
      </c>
      <c r="AK2728">
        <v>1</v>
      </c>
      <c r="AL2728">
        <v>30</v>
      </c>
      <c r="AM2728">
        <v>26</v>
      </c>
      <c r="AN2728">
        <v>0</v>
      </c>
      <c r="AO2728">
        <v>0</v>
      </c>
      <c r="AP2728">
        <v>0</v>
      </c>
      <c r="AQ2728">
        <v>0</v>
      </c>
      <c r="AR2728">
        <v>0</v>
      </c>
      <c r="AS2728">
        <v>0</v>
      </c>
      <c r="AT2728">
        <v>0</v>
      </c>
      <c r="AU2728">
        <v>0</v>
      </c>
      <c r="AV2728">
        <v>0</v>
      </c>
      <c r="AW2728">
        <v>0</v>
      </c>
      <c r="AX2728">
        <v>0</v>
      </c>
      <c r="AY2728">
        <v>0</v>
      </c>
      <c r="AZ2728">
        <v>0</v>
      </c>
      <c r="BA2728">
        <v>0</v>
      </c>
      <c r="BB2728">
        <v>0</v>
      </c>
      <c r="BC2728">
        <v>0</v>
      </c>
      <c r="BD2728">
        <v>0</v>
      </c>
      <c r="BE2728">
        <v>0</v>
      </c>
      <c r="BF2728">
        <v>0</v>
      </c>
      <c r="BG2728" s="20">
        <v>3</v>
      </c>
      <c r="BH2728" s="20">
        <v>0</v>
      </c>
      <c r="BI2728" s="20">
        <v>70</v>
      </c>
      <c r="BJ2728" s="20">
        <v>0</v>
      </c>
      <c r="BK2728" s="20">
        <v>326</v>
      </c>
      <c r="BL2728" s="20">
        <v>470</v>
      </c>
      <c r="BM2728" s="20">
        <v>561</v>
      </c>
      <c r="BN2728" s="20">
        <v>59</v>
      </c>
      <c r="BO2728" s="20">
        <v>30</v>
      </c>
      <c r="BP2728" s="20">
        <v>2472</v>
      </c>
      <c r="BQ2728" s="20">
        <v>1175</v>
      </c>
      <c r="BR2728" s="20">
        <v>0</v>
      </c>
      <c r="BS2728" s="20">
        <v>24</v>
      </c>
      <c r="BT2728" s="20">
        <v>447</v>
      </c>
      <c r="BU2728" s="20">
        <v>110</v>
      </c>
      <c r="BV2728" s="20">
        <v>1803</v>
      </c>
    </row>
    <row r="2729" spans="1:74" x14ac:dyDescent="0.25">
      <c r="A2729" s="20" t="s">
        <v>475</v>
      </c>
      <c r="B2729" s="20" t="s">
        <v>476</v>
      </c>
      <c r="C2729" s="20" t="s">
        <v>653</v>
      </c>
      <c r="D2729" s="1">
        <v>44564</v>
      </c>
      <c r="E2729">
        <v>79</v>
      </c>
      <c r="F2729">
        <v>3</v>
      </c>
      <c r="G2729">
        <v>3</v>
      </c>
      <c r="H2729">
        <v>0</v>
      </c>
      <c r="I2729">
        <v>0</v>
      </c>
      <c r="J2729">
        <v>61</v>
      </c>
      <c r="K2729">
        <v>3</v>
      </c>
      <c r="L2729">
        <v>2</v>
      </c>
      <c r="M2729">
        <v>1</v>
      </c>
      <c r="N2729">
        <v>0</v>
      </c>
      <c r="O2729">
        <v>0</v>
      </c>
      <c r="P2729">
        <v>0</v>
      </c>
      <c r="Q2729">
        <v>0</v>
      </c>
      <c r="R2729">
        <v>359</v>
      </c>
      <c r="S2729">
        <v>304</v>
      </c>
      <c r="T2729">
        <v>20</v>
      </c>
      <c r="U2729">
        <v>7</v>
      </c>
      <c r="V2729">
        <v>3</v>
      </c>
      <c r="W2729">
        <v>571</v>
      </c>
      <c r="X2729">
        <v>364</v>
      </c>
      <c r="Y2729">
        <v>18</v>
      </c>
      <c r="Z2729">
        <v>53</v>
      </c>
      <c r="AA2729">
        <v>8</v>
      </c>
      <c r="AB2729">
        <v>674</v>
      </c>
      <c r="AC2729">
        <v>469</v>
      </c>
      <c r="AD2729">
        <v>5</v>
      </c>
      <c r="AE2729">
        <v>79</v>
      </c>
      <c r="AF2729">
        <v>19</v>
      </c>
      <c r="AG2729">
        <v>72</v>
      </c>
      <c r="AH2729">
        <v>37</v>
      </c>
      <c r="AI2729">
        <v>0</v>
      </c>
      <c r="AJ2729">
        <v>9</v>
      </c>
      <c r="AK2729">
        <v>1</v>
      </c>
      <c r="AL2729">
        <v>30</v>
      </c>
      <c r="AM2729">
        <v>26</v>
      </c>
      <c r="AN2729">
        <v>0</v>
      </c>
      <c r="AO2729">
        <v>0</v>
      </c>
      <c r="AP2729">
        <v>0</v>
      </c>
      <c r="AQ2729">
        <v>0</v>
      </c>
      <c r="AR2729">
        <v>0</v>
      </c>
      <c r="AS2729">
        <v>0</v>
      </c>
      <c r="AT2729">
        <v>0</v>
      </c>
      <c r="AU2729">
        <v>0</v>
      </c>
      <c r="AV2729">
        <v>0</v>
      </c>
      <c r="AW2729">
        <v>0</v>
      </c>
      <c r="AX2729">
        <v>0</v>
      </c>
      <c r="AY2729">
        <v>0</v>
      </c>
      <c r="AZ2729">
        <v>0</v>
      </c>
      <c r="BA2729">
        <v>0</v>
      </c>
      <c r="BB2729">
        <v>0</v>
      </c>
      <c r="BC2729">
        <v>0</v>
      </c>
      <c r="BD2729">
        <v>0</v>
      </c>
      <c r="BE2729">
        <v>0</v>
      </c>
      <c r="BF2729">
        <v>0</v>
      </c>
      <c r="BG2729" s="20">
        <v>3</v>
      </c>
      <c r="BH2729" s="20">
        <v>0</v>
      </c>
      <c r="BI2729" s="20">
        <v>71</v>
      </c>
      <c r="BJ2729" s="20">
        <v>0</v>
      </c>
      <c r="BK2729" s="20">
        <v>326</v>
      </c>
      <c r="BL2729" s="20">
        <v>468</v>
      </c>
      <c r="BM2729" s="20">
        <v>562</v>
      </c>
      <c r="BN2729" s="20">
        <v>60</v>
      </c>
      <c r="BO2729" s="20">
        <v>30</v>
      </c>
      <c r="BP2729" s="20">
        <v>2476</v>
      </c>
      <c r="BQ2729" s="20">
        <v>1243</v>
      </c>
      <c r="BR2729" s="20">
        <v>0</v>
      </c>
      <c r="BS2729" s="20">
        <v>24</v>
      </c>
      <c r="BT2729" s="20">
        <v>445</v>
      </c>
      <c r="BU2729" s="20">
        <v>112</v>
      </c>
      <c r="BV2729" s="20">
        <v>1805</v>
      </c>
    </row>
    <row r="2730" spans="1:74" x14ac:dyDescent="0.25">
      <c r="A2730" s="20" t="s">
        <v>475</v>
      </c>
      <c r="B2730" s="20" t="s">
        <v>476</v>
      </c>
      <c r="C2730" s="20" t="s">
        <v>653</v>
      </c>
      <c r="D2730" s="1">
        <v>44570</v>
      </c>
      <c r="E2730">
        <v>79</v>
      </c>
      <c r="F2730">
        <v>3</v>
      </c>
      <c r="G2730">
        <v>3</v>
      </c>
      <c r="H2730">
        <v>0</v>
      </c>
      <c r="I2730">
        <v>0</v>
      </c>
      <c r="J2730">
        <v>62</v>
      </c>
      <c r="K2730">
        <v>3</v>
      </c>
      <c r="L2730">
        <v>2</v>
      </c>
      <c r="M2730">
        <v>1</v>
      </c>
      <c r="N2730">
        <v>0</v>
      </c>
      <c r="O2730">
        <v>0</v>
      </c>
      <c r="P2730">
        <v>0</v>
      </c>
      <c r="Q2730">
        <v>0</v>
      </c>
      <c r="R2730">
        <v>361</v>
      </c>
      <c r="S2730">
        <v>305</v>
      </c>
      <c r="T2730">
        <v>20</v>
      </c>
      <c r="U2730">
        <v>7</v>
      </c>
      <c r="V2730">
        <v>3</v>
      </c>
      <c r="W2730">
        <v>570</v>
      </c>
      <c r="X2730">
        <v>371</v>
      </c>
      <c r="Y2730">
        <v>18</v>
      </c>
      <c r="Z2730">
        <v>53</v>
      </c>
      <c r="AA2730">
        <v>8</v>
      </c>
      <c r="AB2730">
        <v>675</v>
      </c>
      <c r="AC2730">
        <v>474</v>
      </c>
      <c r="AD2730">
        <v>5</v>
      </c>
      <c r="AE2730">
        <v>79</v>
      </c>
      <c r="AF2730">
        <v>19</v>
      </c>
      <c r="AG2730">
        <v>70</v>
      </c>
      <c r="AH2730">
        <v>40</v>
      </c>
      <c r="AI2730">
        <v>0</v>
      </c>
      <c r="AJ2730">
        <v>9</v>
      </c>
      <c r="AK2730">
        <v>1</v>
      </c>
      <c r="AL2730">
        <v>31</v>
      </c>
      <c r="AM2730">
        <v>26</v>
      </c>
      <c r="AN2730">
        <v>0</v>
      </c>
      <c r="AO2730">
        <v>0</v>
      </c>
      <c r="AP2730">
        <v>0</v>
      </c>
      <c r="AQ2730">
        <v>0</v>
      </c>
      <c r="AR2730">
        <v>0</v>
      </c>
      <c r="AS2730">
        <v>0</v>
      </c>
      <c r="AT2730">
        <v>0</v>
      </c>
      <c r="AU2730">
        <v>0</v>
      </c>
      <c r="AV2730">
        <v>0</v>
      </c>
      <c r="AW2730">
        <v>0</v>
      </c>
      <c r="AX2730">
        <v>0</v>
      </c>
      <c r="AY2730">
        <v>0</v>
      </c>
      <c r="AZ2730">
        <v>0</v>
      </c>
      <c r="BA2730">
        <v>0</v>
      </c>
      <c r="BB2730">
        <v>0</v>
      </c>
      <c r="BC2730">
        <v>0</v>
      </c>
      <c r="BD2730">
        <v>0</v>
      </c>
      <c r="BE2730">
        <v>0</v>
      </c>
      <c r="BF2730">
        <v>0</v>
      </c>
      <c r="BG2730" s="20">
        <v>3</v>
      </c>
      <c r="BH2730" s="20">
        <v>0</v>
      </c>
      <c r="BI2730" s="20">
        <v>71</v>
      </c>
      <c r="BJ2730" s="20">
        <v>0</v>
      </c>
      <c r="BK2730" s="20">
        <v>328</v>
      </c>
      <c r="BL2730" s="20">
        <v>467</v>
      </c>
      <c r="BM2730" s="20">
        <v>563</v>
      </c>
      <c r="BN2730" s="20">
        <v>58</v>
      </c>
      <c r="BO2730" s="20">
        <v>31</v>
      </c>
      <c r="BP2730" s="20">
        <v>2472</v>
      </c>
      <c r="BQ2730" s="20">
        <v>1294</v>
      </c>
      <c r="BR2730" s="20">
        <v>0</v>
      </c>
      <c r="BS2730" s="20">
        <v>24</v>
      </c>
      <c r="BT2730" s="20">
        <v>439</v>
      </c>
      <c r="BU2730" s="20">
        <v>110</v>
      </c>
      <c r="BV2730" s="20">
        <v>1810</v>
      </c>
    </row>
    <row r="2731" spans="1:74" x14ac:dyDescent="0.25">
      <c r="A2731" s="20" t="s">
        <v>475</v>
      </c>
      <c r="B2731" s="20" t="s">
        <v>476</v>
      </c>
      <c r="C2731" s="20" t="s">
        <v>653</v>
      </c>
      <c r="D2731" s="1">
        <v>44577</v>
      </c>
      <c r="E2731">
        <v>80</v>
      </c>
      <c r="F2731">
        <v>3</v>
      </c>
      <c r="G2731">
        <v>3</v>
      </c>
      <c r="H2731">
        <v>0</v>
      </c>
      <c r="I2731">
        <v>0</v>
      </c>
      <c r="J2731">
        <v>64</v>
      </c>
      <c r="K2731">
        <v>4</v>
      </c>
      <c r="L2731">
        <v>2</v>
      </c>
      <c r="M2731">
        <v>1</v>
      </c>
      <c r="N2731">
        <v>0</v>
      </c>
      <c r="O2731">
        <v>0</v>
      </c>
      <c r="P2731">
        <v>0</v>
      </c>
      <c r="Q2731">
        <v>0</v>
      </c>
      <c r="R2731">
        <v>359</v>
      </c>
      <c r="S2731">
        <v>303</v>
      </c>
      <c r="T2731">
        <v>20</v>
      </c>
      <c r="U2731">
        <v>7</v>
      </c>
      <c r="V2731">
        <v>3</v>
      </c>
      <c r="W2731">
        <v>571</v>
      </c>
      <c r="X2731">
        <v>374</v>
      </c>
      <c r="Y2731">
        <v>18</v>
      </c>
      <c r="Z2731">
        <v>53</v>
      </c>
      <c r="AA2731">
        <v>9</v>
      </c>
      <c r="AB2731">
        <v>674</v>
      </c>
      <c r="AC2731">
        <v>484</v>
      </c>
      <c r="AD2731">
        <v>4</v>
      </c>
      <c r="AE2731">
        <v>79</v>
      </c>
      <c r="AF2731">
        <v>19</v>
      </c>
      <c r="AG2731">
        <v>70</v>
      </c>
      <c r="AH2731">
        <v>39</v>
      </c>
      <c r="AI2731">
        <v>0</v>
      </c>
      <c r="AJ2731">
        <v>9</v>
      </c>
      <c r="AK2731">
        <v>2</v>
      </c>
      <c r="AL2731">
        <v>31</v>
      </c>
      <c r="AM2731">
        <v>28</v>
      </c>
      <c r="AN2731">
        <v>0</v>
      </c>
      <c r="AO2731">
        <v>0</v>
      </c>
      <c r="AP2731">
        <v>0</v>
      </c>
      <c r="AQ2731">
        <v>0</v>
      </c>
      <c r="AR2731">
        <v>0</v>
      </c>
      <c r="AS2731">
        <v>0</v>
      </c>
      <c r="AT2731">
        <v>0</v>
      </c>
      <c r="AU2731">
        <v>0</v>
      </c>
      <c r="AV2731">
        <v>0</v>
      </c>
      <c r="AW2731">
        <v>0</v>
      </c>
      <c r="AX2731">
        <v>0</v>
      </c>
      <c r="AY2731">
        <v>0</v>
      </c>
      <c r="AZ2731">
        <v>0</v>
      </c>
      <c r="BA2731">
        <v>0</v>
      </c>
      <c r="BB2731">
        <v>0</v>
      </c>
      <c r="BC2731">
        <v>0</v>
      </c>
      <c r="BD2731">
        <v>0</v>
      </c>
      <c r="BE2731">
        <v>0</v>
      </c>
      <c r="BF2731">
        <v>0</v>
      </c>
      <c r="BG2731" s="20">
        <v>3</v>
      </c>
      <c r="BH2731" s="20">
        <v>0</v>
      </c>
      <c r="BI2731" s="20">
        <v>72</v>
      </c>
      <c r="BJ2731" s="20">
        <v>0</v>
      </c>
      <c r="BK2731" s="20">
        <v>326</v>
      </c>
      <c r="BL2731" s="20">
        <v>468</v>
      </c>
      <c r="BM2731" s="20">
        <v>563</v>
      </c>
      <c r="BN2731" s="20">
        <v>58</v>
      </c>
      <c r="BO2731" s="20">
        <v>31</v>
      </c>
      <c r="BP2731" s="20">
        <v>2479</v>
      </c>
      <c r="BQ2731" s="20">
        <v>1316</v>
      </c>
      <c r="BR2731" s="20">
        <v>0</v>
      </c>
      <c r="BS2731" s="20">
        <v>23</v>
      </c>
      <c r="BT2731" s="20">
        <v>435</v>
      </c>
      <c r="BU2731" s="20">
        <v>112</v>
      </c>
      <c r="BV2731" s="20">
        <v>1824</v>
      </c>
    </row>
    <row r="2732" spans="1:74" x14ac:dyDescent="0.25">
      <c r="A2732" s="20" t="s">
        <v>475</v>
      </c>
      <c r="B2732" s="20" t="s">
        <v>476</v>
      </c>
      <c r="C2732" s="20" t="s">
        <v>653</v>
      </c>
      <c r="D2732" s="1">
        <v>44584</v>
      </c>
      <c r="E2732">
        <v>81</v>
      </c>
      <c r="F2732">
        <v>3</v>
      </c>
      <c r="G2732">
        <v>3</v>
      </c>
      <c r="H2732">
        <v>0</v>
      </c>
      <c r="I2732">
        <v>0</v>
      </c>
      <c r="J2732">
        <v>65</v>
      </c>
      <c r="K2732">
        <v>4</v>
      </c>
      <c r="L2732">
        <v>2</v>
      </c>
      <c r="M2732">
        <v>1</v>
      </c>
      <c r="N2732">
        <v>0</v>
      </c>
      <c r="O2732">
        <v>0</v>
      </c>
      <c r="P2732">
        <v>0</v>
      </c>
      <c r="Q2732">
        <v>0</v>
      </c>
      <c r="R2732">
        <v>359</v>
      </c>
      <c r="S2732">
        <v>303</v>
      </c>
      <c r="T2732">
        <v>19</v>
      </c>
      <c r="U2732">
        <v>7</v>
      </c>
      <c r="V2732">
        <v>3</v>
      </c>
      <c r="W2732">
        <v>572</v>
      </c>
      <c r="X2732">
        <v>376</v>
      </c>
      <c r="Y2732">
        <v>18</v>
      </c>
      <c r="Z2732">
        <v>52</v>
      </c>
      <c r="AA2732">
        <v>10</v>
      </c>
      <c r="AB2732">
        <v>672</v>
      </c>
      <c r="AC2732">
        <v>486</v>
      </c>
      <c r="AD2732">
        <v>4</v>
      </c>
      <c r="AE2732">
        <v>76</v>
      </c>
      <c r="AF2732">
        <v>19</v>
      </c>
      <c r="AG2732">
        <v>72</v>
      </c>
      <c r="AH2732">
        <v>42</v>
      </c>
      <c r="AI2732">
        <v>0</v>
      </c>
      <c r="AJ2732">
        <v>9</v>
      </c>
      <c r="AK2732">
        <v>2</v>
      </c>
      <c r="AL2732">
        <v>31</v>
      </c>
      <c r="AM2732">
        <v>28</v>
      </c>
      <c r="AN2732">
        <v>0</v>
      </c>
      <c r="AO2732">
        <v>0</v>
      </c>
      <c r="AP2732">
        <v>0</v>
      </c>
      <c r="AQ2732">
        <v>0</v>
      </c>
      <c r="AR2732">
        <v>0</v>
      </c>
      <c r="AS2732">
        <v>0</v>
      </c>
      <c r="AT2732">
        <v>0</v>
      </c>
      <c r="AU2732">
        <v>0</v>
      </c>
      <c r="AV2732">
        <v>0</v>
      </c>
      <c r="AW2732">
        <v>0</v>
      </c>
      <c r="AX2732">
        <v>0</v>
      </c>
      <c r="AY2732">
        <v>0</v>
      </c>
      <c r="AZ2732">
        <v>0</v>
      </c>
      <c r="BA2732">
        <v>0</v>
      </c>
      <c r="BB2732">
        <v>0</v>
      </c>
      <c r="BC2732">
        <v>0</v>
      </c>
      <c r="BD2732">
        <v>0</v>
      </c>
      <c r="BE2732">
        <v>0</v>
      </c>
      <c r="BF2732">
        <v>0</v>
      </c>
      <c r="BG2732" s="20">
        <v>3</v>
      </c>
      <c r="BH2732" s="20">
        <v>0</v>
      </c>
      <c r="BI2732" s="20">
        <v>73</v>
      </c>
      <c r="BJ2732" s="20">
        <v>0</v>
      </c>
      <c r="BK2732" s="20">
        <v>326</v>
      </c>
      <c r="BL2732" s="20">
        <v>470</v>
      </c>
      <c r="BM2732" s="20">
        <v>565</v>
      </c>
      <c r="BN2732" s="20">
        <v>60</v>
      </c>
      <c r="BO2732" s="20">
        <v>31</v>
      </c>
      <c r="BP2732" s="20">
        <v>2479</v>
      </c>
      <c r="BQ2732" s="20">
        <v>1332</v>
      </c>
      <c r="BR2732" s="20">
        <v>0</v>
      </c>
      <c r="BS2732" s="20">
        <v>23</v>
      </c>
      <c r="BT2732" s="20">
        <v>431</v>
      </c>
      <c r="BU2732" s="20">
        <v>113</v>
      </c>
      <c r="BV2732" s="20">
        <v>1829</v>
      </c>
    </row>
    <row r="2733" spans="1:74" x14ac:dyDescent="0.25">
      <c r="A2733" s="20" t="s">
        <v>475</v>
      </c>
      <c r="B2733" s="20" t="s">
        <v>476</v>
      </c>
      <c r="C2733" s="20" t="s">
        <v>653</v>
      </c>
      <c r="D2733" s="1">
        <v>44591</v>
      </c>
      <c r="E2733">
        <v>82</v>
      </c>
      <c r="F2733">
        <v>3</v>
      </c>
      <c r="G2733">
        <v>3</v>
      </c>
      <c r="H2733">
        <v>0</v>
      </c>
      <c r="I2733">
        <v>0</v>
      </c>
      <c r="J2733">
        <v>66</v>
      </c>
      <c r="K2733">
        <v>4</v>
      </c>
      <c r="L2733">
        <v>2</v>
      </c>
      <c r="M2733">
        <v>1</v>
      </c>
      <c r="N2733">
        <v>0</v>
      </c>
      <c r="O2733">
        <v>0</v>
      </c>
      <c r="P2733">
        <v>0</v>
      </c>
      <c r="Q2733">
        <v>0</v>
      </c>
      <c r="R2733">
        <v>359</v>
      </c>
      <c r="S2733">
        <v>306</v>
      </c>
      <c r="T2733">
        <v>19</v>
      </c>
      <c r="U2733">
        <v>7</v>
      </c>
      <c r="V2733">
        <v>3</v>
      </c>
      <c r="W2733">
        <v>573</v>
      </c>
      <c r="X2733">
        <v>376</v>
      </c>
      <c r="Y2733">
        <v>18</v>
      </c>
      <c r="Z2733">
        <v>54</v>
      </c>
      <c r="AA2733">
        <v>9</v>
      </c>
      <c r="AB2733">
        <v>671</v>
      </c>
      <c r="AC2733">
        <v>490</v>
      </c>
      <c r="AD2733">
        <v>5</v>
      </c>
      <c r="AE2733">
        <v>75</v>
      </c>
      <c r="AF2733">
        <v>19</v>
      </c>
      <c r="AG2733">
        <v>72</v>
      </c>
      <c r="AH2733">
        <v>43</v>
      </c>
      <c r="AI2733">
        <v>0</v>
      </c>
      <c r="AJ2733">
        <v>9</v>
      </c>
      <c r="AK2733">
        <v>2</v>
      </c>
      <c r="AL2733">
        <v>31</v>
      </c>
      <c r="AM2733">
        <v>30</v>
      </c>
      <c r="AN2733">
        <v>0</v>
      </c>
      <c r="AO2733">
        <v>0</v>
      </c>
      <c r="AP2733">
        <v>0</v>
      </c>
      <c r="AQ2733">
        <v>0</v>
      </c>
      <c r="AR2733">
        <v>0</v>
      </c>
      <c r="AS2733">
        <v>0</v>
      </c>
      <c r="AT2733">
        <v>0</v>
      </c>
      <c r="AU2733">
        <v>0</v>
      </c>
      <c r="AV2733">
        <v>0</v>
      </c>
      <c r="AW2733">
        <v>0</v>
      </c>
      <c r="AX2733">
        <v>0</v>
      </c>
      <c r="AY2733">
        <v>0</v>
      </c>
      <c r="AZ2733">
        <v>0</v>
      </c>
      <c r="BA2733">
        <v>0</v>
      </c>
      <c r="BB2733">
        <v>0</v>
      </c>
      <c r="BC2733">
        <v>0</v>
      </c>
      <c r="BD2733">
        <v>0</v>
      </c>
      <c r="BE2733">
        <v>0</v>
      </c>
      <c r="BF2733">
        <v>0</v>
      </c>
      <c r="BG2733" s="20">
        <v>3</v>
      </c>
      <c r="BH2733" s="20">
        <v>0</v>
      </c>
      <c r="BI2733" s="20">
        <v>74</v>
      </c>
      <c r="BJ2733" s="20">
        <v>0</v>
      </c>
      <c r="BK2733" s="20">
        <v>327</v>
      </c>
      <c r="BL2733" s="20">
        <v>470</v>
      </c>
      <c r="BM2733" s="20">
        <v>564</v>
      </c>
      <c r="BN2733" s="20">
        <v>60</v>
      </c>
      <c r="BO2733" s="20">
        <v>31</v>
      </c>
      <c r="BP2733" s="20">
        <v>2479</v>
      </c>
      <c r="BQ2733" s="20">
        <v>1357</v>
      </c>
      <c r="BR2733" s="20">
        <v>0</v>
      </c>
      <c r="BS2733" s="20">
        <v>23</v>
      </c>
      <c r="BT2733" s="20">
        <v>424</v>
      </c>
      <c r="BU2733" s="20">
        <v>113</v>
      </c>
      <c r="BV2733" s="20">
        <v>1836</v>
      </c>
    </row>
    <row r="2734" spans="1:74" x14ac:dyDescent="0.25">
      <c r="A2734" s="20" t="s">
        <v>475</v>
      </c>
      <c r="B2734" s="20" t="s">
        <v>476</v>
      </c>
      <c r="C2734" s="20" t="s">
        <v>653</v>
      </c>
      <c r="D2734" s="1">
        <v>44599</v>
      </c>
      <c r="E2734">
        <v>81</v>
      </c>
      <c r="F2734">
        <v>3</v>
      </c>
      <c r="G2734">
        <v>3</v>
      </c>
      <c r="H2734">
        <v>0</v>
      </c>
      <c r="I2734">
        <v>0</v>
      </c>
      <c r="J2734">
        <v>66</v>
      </c>
      <c r="K2734">
        <v>4</v>
      </c>
      <c r="L2734">
        <v>2</v>
      </c>
      <c r="M2734">
        <v>1</v>
      </c>
      <c r="N2734">
        <v>0</v>
      </c>
      <c r="O2734">
        <v>0</v>
      </c>
      <c r="P2734">
        <v>0</v>
      </c>
      <c r="Q2734">
        <v>0</v>
      </c>
      <c r="R2734">
        <v>359</v>
      </c>
      <c r="S2734">
        <v>307</v>
      </c>
      <c r="T2734">
        <v>19</v>
      </c>
      <c r="U2734">
        <v>7</v>
      </c>
      <c r="V2734">
        <v>3</v>
      </c>
      <c r="W2734">
        <v>577</v>
      </c>
      <c r="X2734">
        <v>381</v>
      </c>
      <c r="Y2734">
        <v>18</v>
      </c>
      <c r="Z2734">
        <v>54</v>
      </c>
      <c r="AA2734">
        <v>9</v>
      </c>
      <c r="AB2734">
        <v>670</v>
      </c>
      <c r="AC2734">
        <v>491</v>
      </c>
      <c r="AD2734">
        <v>5</v>
      </c>
      <c r="AE2734">
        <v>75</v>
      </c>
      <c r="AF2734">
        <v>19</v>
      </c>
      <c r="AG2734">
        <v>72</v>
      </c>
      <c r="AH2734">
        <v>44</v>
      </c>
      <c r="AI2734">
        <v>0</v>
      </c>
      <c r="AJ2734">
        <v>9</v>
      </c>
      <c r="AK2734">
        <v>2</v>
      </c>
      <c r="AL2734">
        <v>31</v>
      </c>
      <c r="AM2734">
        <v>30</v>
      </c>
      <c r="AN2734">
        <v>0</v>
      </c>
      <c r="AO2734">
        <v>0</v>
      </c>
      <c r="AP2734">
        <v>0</v>
      </c>
      <c r="AQ2734">
        <v>0</v>
      </c>
      <c r="AR2734">
        <v>0</v>
      </c>
      <c r="AS2734">
        <v>0</v>
      </c>
      <c r="AT2734">
        <v>0</v>
      </c>
      <c r="AU2734">
        <v>0</v>
      </c>
      <c r="AV2734">
        <v>0</v>
      </c>
      <c r="AW2734">
        <v>0</v>
      </c>
      <c r="AX2734">
        <v>0</v>
      </c>
      <c r="AY2734">
        <v>0</v>
      </c>
      <c r="AZ2734">
        <v>0</v>
      </c>
      <c r="BA2734">
        <v>0</v>
      </c>
      <c r="BB2734">
        <v>0</v>
      </c>
      <c r="BC2734">
        <v>0</v>
      </c>
      <c r="BD2734">
        <v>0</v>
      </c>
      <c r="BE2734">
        <v>0</v>
      </c>
      <c r="BF2734">
        <v>0</v>
      </c>
      <c r="BG2734" s="20">
        <v>3</v>
      </c>
      <c r="BH2734" s="20">
        <v>0</v>
      </c>
      <c r="BI2734" s="20">
        <v>73</v>
      </c>
      <c r="BJ2734" s="20">
        <v>0</v>
      </c>
      <c r="BK2734" s="20">
        <v>327</v>
      </c>
      <c r="BL2734" s="20">
        <v>475</v>
      </c>
      <c r="BM2734" s="20">
        <v>564</v>
      </c>
      <c r="BN2734" s="20">
        <v>60</v>
      </c>
      <c r="BO2734" s="20">
        <v>31</v>
      </c>
      <c r="BP2734" s="20">
        <v>2484</v>
      </c>
      <c r="BQ2734" s="20">
        <v>1368</v>
      </c>
      <c r="BR2734" s="20">
        <v>0</v>
      </c>
      <c r="BS2734" s="20">
        <v>23</v>
      </c>
      <c r="BT2734" s="20">
        <v>420</v>
      </c>
      <c r="BU2734" s="20">
        <v>116</v>
      </c>
      <c r="BV2734" s="20">
        <v>1840</v>
      </c>
    </row>
    <row r="2735" spans="1:74" x14ac:dyDescent="0.25">
      <c r="A2735" s="20" t="s">
        <v>475</v>
      </c>
      <c r="B2735" s="20" t="s">
        <v>476</v>
      </c>
      <c r="C2735" s="20" t="s">
        <v>653</v>
      </c>
      <c r="D2735" s="1">
        <v>44606</v>
      </c>
      <c r="E2735">
        <v>81</v>
      </c>
      <c r="F2735">
        <v>3</v>
      </c>
      <c r="G2735">
        <v>3</v>
      </c>
      <c r="H2735">
        <v>0</v>
      </c>
      <c r="I2735">
        <v>0</v>
      </c>
      <c r="J2735">
        <v>65</v>
      </c>
      <c r="K2735">
        <v>4</v>
      </c>
      <c r="L2735">
        <v>2</v>
      </c>
      <c r="M2735">
        <v>1</v>
      </c>
      <c r="N2735">
        <v>0</v>
      </c>
      <c r="O2735">
        <v>0</v>
      </c>
      <c r="P2735">
        <v>0</v>
      </c>
      <c r="Q2735">
        <v>0</v>
      </c>
      <c r="R2735">
        <v>358</v>
      </c>
      <c r="S2735">
        <v>306</v>
      </c>
      <c r="T2735">
        <v>19</v>
      </c>
      <c r="U2735">
        <v>7</v>
      </c>
      <c r="V2735">
        <v>4</v>
      </c>
      <c r="W2735">
        <v>580</v>
      </c>
      <c r="X2735">
        <v>384</v>
      </c>
      <c r="Y2735">
        <v>18</v>
      </c>
      <c r="Z2735">
        <v>55</v>
      </c>
      <c r="AA2735">
        <v>9</v>
      </c>
      <c r="AB2735">
        <v>673</v>
      </c>
      <c r="AC2735">
        <v>497</v>
      </c>
      <c r="AD2735">
        <v>5</v>
      </c>
      <c r="AE2735">
        <v>75</v>
      </c>
      <c r="AF2735">
        <v>18</v>
      </c>
      <c r="AG2735">
        <v>72</v>
      </c>
      <c r="AH2735">
        <v>44</v>
      </c>
      <c r="AI2735">
        <v>0</v>
      </c>
      <c r="AJ2735">
        <v>9</v>
      </c>
      <c r="AK2735">
        <v>2</v>
      </c>
      <c r="AL2735">
        <v>32</v>
      </c>
      <c r="AM2735">
        <v>30</v>
      </c>
      <c r="AN2735">
        <v>0</v>
      </c>
      <c r="AO2735">
        <v>0</v>
      </c>
      <c r="AP2735">
        <v>0</v>
      </c>
      <c r="AQ2735">
        <v>0</v>
      </c>
      <c r="AR2735">
        <v>0</v>
      </c>
      <c r="AS2735">
        <v>0</v>
      </c>
      <c r="AT2735">
        <v>0</v>
      </c>
      <c r="AU2735">
        <v>0</v>
      </c>
      <c r="AV2735">
        <v>0</v>
      </c>
      <c r="AW2735">
        <v>0</v>
      </c>
      <c r="AX2735">
        <v>0</v>
      </c>
      <c r="AY2735">
        <v>0</v>
      </c>
      <c r="AZ2735">
        <v>0</v>
      </c>
      <c r="BA2735">
        <v>0</v>
      </c>
      <c r="BB2735">
        <v>0</v>
      </c>
      <c r="BC2735">
        <v>0</v>
      </c>
      <c r="BD2735">
        <v>0</v>
      </c>
      <c r="BE2735">
        <v>0</v>
      </c>
      <c r="BF2735">
        <v>0</v>
      </c>
      <c r="BG2735" s="20">
        <v>3</v>
      </c>
      <c r="BH2735" s="20">
        <v>0</v>
      </c>
      <c r="BI2735" s="20">
        <v>73</v>
      </c>
      <c r="BJ2735" s="20">
        <v>0</v>
      </c>
      <c r="BK2735" s="20">
        <v>325</v>
      </c>
      <c r="BL2735" s="20">
        <v>477</v>
      </c>
      <c r="BM2735" s="20">
        <v>568</v>
      </c>
      <c r="BN2735" s="20">
        <v>60</v>
      </c>
      <c r="BO2735" s="20">
        <v>32</v>
      </c>
      <c r="BP2735" s="20">
        <v>2492</v>
      </c>
      <c r="BQ2735" s="20">
        <v>1381</v>
      </c>
      <c r="BR2735" s="20">
        <v>0</v>
      </c>
      <c r="BS2735" s="20">
        <v>24</v>
      </c>
      <c r="BT2735" s="20">
        <v>420</v>
      </c>
      <c r="BU2735" s="20">
        <v>118</v>
      </c>
      <c r="BV2735" s="20">
        <v>1848</v>
      </c>
    </row>
    <row r="2736" spans="1:74" x14ac:dyDescent="0.25">
      <c r="A2736" s="20" t="s">
        <v>475</v>
      </c>
      <c r="B2736" s="20" t="s">
        <v>481</v>
      </c>
      <c r="C2736" s="20" t="s">
        <v>654</v>
      </c>
      <c r="D2736" s="1">
        <v>44493</v>
      </c>
      <c r="E2736">
        <v>66</v>
      </c>
      <c r="F2736">
        <v>0</v>
      </c>
      <c r="G2736">
        <v>0</v>
      </c>
      <c r="H2736">
        <v>0</v>
      </c>
      <c r="I2736">
        <v>0</v>
      </c>
      <c r="J2736">
        <v>24</v>
      </c>
      <c r="K2736">
        <v>3</v>
      </c>
      <c r="L2736">
        <v>2</v>
      </c>
      <c r="M2736">
        <v>0</v>
      </c>
      <c r="N2736">
        <v>4</v>
      </c>
      <c r="O2736">
        <v>0</v>
      </c>
      <c r="P2736">
        <v>1</v>
      </c>
      <c r="Q2736">
        <v>0</v>
      </c>
      <c r="R2736">
        <v>266</v>
      </c>
      <c r="S2736">
        <v>0</v>
      </c>
      <c r="T2736">
        <v>147</v>
      </c>
      <c r="U2736">
        <v>19</v>
      </c>
      <c r="V2736">
        <v>0</v>
      </c>
      <c r="W2736">
        <v>880</v>
      </c>
      <c r="X2736">
        <v>0</v>
      </c>
      <c r="Y2736">
        <v>69</v>
      </c>
      <c r="Z2736">
        <v>113</v>
      </c>
      <c r="AA2736">
        <v>8</v>
      </c>
      <c r="AB2736">
        <v>501</v>
      </c>
      <c r="AC2736">
        <v>39</v>
      </c>
      <c r="AD2736">
        <v>11</v>
      </c>
      <c r="AE2736">
        <v>88</v>
      </c>
      <c r="AF2736">
        <v>31</v>
      </c>
      <c r="AG2736">
        <v>131</v>
      </c>
      <c r="AH2736">
        <v>0</v>
      </c>
      <c r="AI2736">
        <v>2</v>
      </c>
      <c r="AJ2736">
        <v>17</v>
      </c>
      <c r="AK2736">
        <v>1</v>
      </c>
      <c r="AL2736">
        <v>25</v>
      </c>
      <c r="AM2736">
        <v>0</v>
      </c>
      <c r="AN2736">
        <v>3</v>
      </c>
      <c r="AO2736">
        <v>0</v>
      </c>
      <c r="AP2736">
        <v>0</v>
      </c>
      <c r="AQ2736">
        <v>0</v>
      </c>
      <c r="AR2736">
        <v>0</v>
      </c>
      <c r="AS2736">
        <v>0</v>
      </c>
      <c r="AT2736">
        <v>0</v>
      </c>
      <c r="AU2736">
        <v>0</v>
      </c>
      <c r="AV2736">
        <v>0</v>
      </c>
      <c r="AW2736">
        <v>0</v>
      </c>
      <c r="AX2736">
        <v>0</v>
      </c>
      <c r="AY2736">
        <v>0</v>
      </c>
      <c r="AZ2736">
        <v>0</v>
      </c>
      <c r="BA2736">
        <v>0</v>
      </c>
      <c r="BB2736">
        <v>13</v>
      </c>
      <c r="BC2736">
        <v>27</v>
      </c>
      <c r="BD2736">
        <v>0</v>
      </c>
      <c r="BE2736">
        <v>1</v>
      </c>
      <c r="BF2736">
        <v>3</v>
      </c>
      <c r="BG2736" s="20"/>
      <c r="BH2736" s="20"/>
      <c r="BI2736" s="20"/>
      <c r="BJ2736" s="20"/>
      <c r="BK2736" s="20"/>
      <c r="BL2736" s="20"/>
      <c r="BM2736" s="20"/>
      <c r="BN2736" s="20"/>
      <c r="BO2736" s="20"/>
      <c r="BP2736" s="20"/>
      <c r="BQ2736" s="20"/>
      <c r="BR2736" s="20"/>
      <c r="BS2736" s="20"/>
      <c r="BT2736" s="20"/>
      <c r="BU2736" s="20"/>
      <c r="BV2736" s="20"/>
    </row>
    <row r="2737" spans="1:74" x14ac:dyDescent="0.25">
      <c r="A2737" s="20" t="s">
        <v>475</v>
      </c>
      <c r="B2737" s="20" t="s">
        <v>481</v>
      </c>
      <c r="C2737" s="20" t="s">
        <v>654</v>
      </c>
      <c r="D2737" s="1">
        <v>44500</v>
      </c>
      <c r="E2737">
        <v>67</v>
      </c>
      <c r="F2737">
        <v>0</v>
      </c>
      <c r="G2737">
        <v>0</v>
      </c>
      <c r="H2737">
        <v>0</v>
      </c>
      <c r="I2737">
        <v>0</v>
      </c>
      <c r="J2737">
        <v>27</v>
      </c>
      <c r="K2737">
        <v>3</v>
      </c>
      <c r="L2737">
        <v>2</v>
      </c>
      <c r="M2737">
        <v>0</v>
      </c>
      <c r="N2737">
        <v>4</v>
      </c>
      <c r="O2737">
        <v>0</v>
      </c>
      <c r="P2737">
        <v>1</v>
      </c>
      <c r="Q2737">
        <v>0</v>
      </c>
      <c r="R2737">
        <v>268</v>
      </c>
      <c r="S2737">
        <v>0</v>
      </c>
      <c r="T2737">
        <v>156</v>
      </c>
      <c r="U2737">
        <v>19</v>
      </c>
      <c r="V2737">
        <v>1</v>
      </c>
      <c r="W2737">
        <v>879</v>
      </c>
      <c r="X2737">
        <v>0</v>
      </c>
      <c r="Y2737">
        <v>94</v>
      </c>
      <c r="Z2737">
        <v>113</v>
      </c>
      <c r="AA2737">
        <v>9</v>
      </c>
      <c r="AB2737">
        <v>502</v>
      </c>
      <c r="AC2737">
        <v>54</v>
      </c>
      <c r="AD2737">
        <v>11</v>
      </c>
      <c r="AE2737">
        <v>88</v>
      </c>
      <c r="AF2737">
        <v>29</v>
      </c>
      <c r="AG2737">
        <v>133</v>
      </c>
      <c r="AH2737">
        <v>0</v>
      </c>
      <c r="AI2737">
        <v>2</v>
      </c>
      <c r="AJ2737">
        <v>16</v>
      </c>
      <c r="AK2737">
        <v>1</v>
      </c>
      <c r="AL2737">
        <v>24</v>
      </c>
      <c r="AM2737">
        <v>0</v>
      </c>
      <c r="AN2737">
        <v>3</v>
      </c>
      <c r="AO2737">
        <v>0</v>
      </c>
      <c r="AP2737">
        <v>0</v>
      </c>
      <c r="AQ2737">
        <v>0</v>
      </c>
      <c r="AR2737">
        <v>0</v>
      </c>
      <c r="AS2737">
        <v>0</v>
      </c>
      <c r="AT2737">
        <v>0</v>
      </c>
      <c r="AU2737">
        <v>0</v>
      </c>
      <c r="AV2737">
        <v>0</v>
      </c>
      <c r="AW2737">
        <v>0</v>
      </c>
      <c r="AX2737">
        <v>0</v>
      </c>
      <c r="AY2737">
        <v>0</v>
      </c>
      <c r="AZ2737">
        <v>0</v>
      </c>
      <c r="BA2737">
        <v>0</v>
      </c>
      <c r="BB2737">
        <v>13</v>
      </c>
      <c r="BC2737">
        <v>26</v>
      </c>
      <c r="BD2737">
        <v>0</v>
      </c>
      <c r="BE2737">
        <v>1</v>
      </c>
      <c r="BF2737">
        <v>3</v>
      </c>
      <c r="BG2737" s="20"/>
      <c r="BH2737" s="20"/>
      <c r="BI2737" s="20"/>
      <c r="BJ2737" s="20"/>
      <c r="BK2737" s="20"/>
      <c r="BL2737" s="20"/>
      <c r="BM2737" s="20"/>
      <c r="BN2737" s="20"/>
      <c r="BO2737" s="20"/>
      <c r="BP2737" s="20"/>
      <c r="BQ2737" s="20"/>
      <c r="BR2737" s="20"/>
      <c r="BS2737" s="20"/>
      <c r="BT2737" s="20"/>
      <c r="BU2737" s="20"/>
      <c r="BV2737" s="20"/>
    </row>
    <row r="2738" spans="1:74" x14ac:dyDescent="0.25">
      <c r="A2738" s="20" t="s">
        <v>475</v>
      </c>
      <c r="B2738" s="20" t="s">
        <v>481</v>
      </c>
      <c r="C2738" s="20" t="s">
        <v>654</v>
      </c>
      <c r="D2738" s="1">
        <v>44507</v>
      </c>
      <c r="E2738">
        <v>70</v>
      </c>
      <c r="F2738">
        <v>0</v>
      </c>
      <c r="G2738">
        <v>0</v>
      </c>
      <c r="H2738">
        <v>0</v>
      </c>
      <c r="I2738">
        <v>0</v>
      </c>
      <c r="J2738">
        <v>30</v>
      </c>
      <c r="K2738">
        <v>3</v>
      </c>
      <c r="L2738">
        <v>2</v>
      </c>
      <c r="M2738">
        <v>0</v>
      </c>
      <c r="N2738">
        <v>3</v>
      </c>
      <c r="O2738">
        <v>1</v>
      </c>
      <c r="P2738">
        <v>0</v>
      </c>
      <c r="Q2738">
        <v>0</v>
      </c>
      <c r="R2738">
        <v>267</v>
      </c>
      <c r="S2738">
        <v>165</v>
      </c>
      <c r="T2738">
        <v>13</v>
      </c>
      <c r="U2738">
        <v>19</v>
      </c>
      <c r="V2738">
        <v>1</v>
      </c>
      <c r="W2738">
        <v>877</v>
      </c>
      <c r="X2738">
        <v>119</v>
      </c>
      <c r="Y2738">
        <v>25</v>
      </c>
      <c r="Z2738">
        <v>112</v>
      </c>
      <c r="AA2738">
        <v>10</v>
      </c>
      <c r="AB2738">
        <v>506</v>
      </c>
      <c r="AC2738">
        <v>66</v>
      </c>
      <c r="AD2738">
        <v>11</v>
      </c>
      <c r="AE2738">
        <v>88</v>
      </c>
      <c r="AF2738">
        <v>31</v>
      </c>
      <c r="AG2738">
        <v>135</v>
      </c>
      <c r="AH2738">
        <v>3</v>
      </c>
      <c r="AI2738">
        <v>1</v>
      </c>
      <c r="AJ2738">
        <v>17</v>
      </c>
      <c r="AK2738">
        <v>1</v>
      </c>
      <c r="AL2738">
        <v>23</v>
      </c>
      <c r="AM2738">
        <v>3</v>
      </c>
      <c r="AN2738">
        <v>3</v>
      </c>
      <c r="AO2738">
        <v>0</v>
      </c>
      <c r="AP2738">
        <v>0</v>
      </c>
      <c r="AQ2738">
        <v>0</v>
      </c>
      <c r="AR2738">
        <v>0</v>
      </c>
      <c r="AS2738">
        <v>0</v>
      </c>
      <c r="AT2738">
        <v>0</v>
      </c>
      <c r="AU2738">
        <v>0</v>
      </c>
      <c r="AV2738">
        <v>0</v>
      </c>
      <c r="AW2738">
        <v>0</v>
      </c>
      <c r="AX2738">
        <v>0</v>
      </c>
      <c r="AY2738">
        <v>0</v>
      </c>
      <c r="AZ2738">
        <v>0</v>
      </c>
      <c r="BA2738">
        <v>0</v>
      </c>
      <c r="BB2738">
        <v>0</v>
      </c>
      <c r="BC2738">
        <v>0</v>
      </c>
      <c r="BD2738">
        <v>0</v>
      </c>
      <c r="BE2738">
        <v>0</v>
      </c>
      <c r="BF2738">
        <v>0</v>
      </c>
      <c r="BG2738" s="20">
        <v>0</v>
      </c>
      <c r="BH2738" s="20">
        <v>0</v>
      </c>
      <c r="BI2738" s="20">
        <v>62</v>
      </c>
      <c r="BJ2738" s="20">
        <v>3</v>
      </c>
      <c r="BK2738" s="20">
        <v>228</v>
      </c>
      <c r="BL2738" s="20">
        <v>690</v>
      </c>
      <c r="BM2738" s="20">
        <v>364</v>
      </c>
      <c r="BN2738" s="20">
        <v>103</v>
      </c>
      <c r="BO2738" s="20">
        <v>20</v>
      </c>
      <c r="BP2738" s="20"/>
      <c r="BQ2738" s="20"/>
      <c r="BR2738" s="20"/>
      <c r="BS2738" s="20"/>
      <c r="BT2738" s="20"/>
      <c r="BU2738" s="20"/>
      <c r="BV2738" s="20"/>
    </row>
    <row r="2739" spans="1:74" x14ac:dyDescent="0.25">
      <c r="A2739" s="20" t="s">
        <v>475</v>
      </c>
      <c r="B2739" s="20" t="s">
        <v>481</v>
      </c>
      <c r="C2739" s="20" t="s">
        <v>654</v>
      </c>
      <c r="D2739" s="1">
        <v>44514</v>
      </c>
      <c r="E2739">
        <v>69</v>
      </c>
      <c r="F2739">
        <v>0</v>
      </c>
      <c r="G2739">
        <v>0</v>
      </c>
      <c r="H2739">
        <v>0</v>
      </c>
      <c r="I2739">
        <v>0</v>
      </c>
      <c r="J2739">
        <v>33</v>
      </c>
      <c r="K2739">
        <v>3</v>
      </c>
      <c r="L2739">
        <v>2</v>
      </c>
      <c r="M2739">
        <v>0</v>
      </c>
      <c r="N2739">
        <v>3</v>
      </c>
      <c r="O2739">
        <v>1</v>
      </c>
      <c r="P2739">
        <v>0</v>
      </c>
      <c r="Q2739">
        <v>0</v>
      </c>
      <c r="R2739">
        <v>258</v>
      </c>
      <c r="S2739">
        <v>172</v>
      </c>
      <c r="T2739">
        <v>8</v>
      </c>
      <c r="U2739">
        <v>14</v>
      </c>
      <c r="V2739">
        <v>1</v>
      </c>
      <c r="W2739">
        <v>878</v>
      </c>
      <c r="X2739">
        <v>142</v>
      </c>
      <c r="Y2739">
        <v>25</v>
      </c>
      <c r="Z2739">
        <v>115</v>
      </c>
      <c r="AA2739">
        <v>9</v>
      </c>
      <c r="AB2739">
        <v>502</v>
      </c>
      <c r="AC2739">
        <v>77</v>
      </c>
      <c r="AD2739">
        <v>10</v>
      </c>
      <c r="AE2739">
        <v>84</v>
      </c>
      <c r="AF2739">
        <v>30</v>
      </c>
      <c r="AG2739">
        <v>134</v>
      </c>
      <c r="AH2739">
        <v>3</v>
      </c>
      <c r="AI2739">
        <v>1</v>
      </c>
      <c r="AJ2739">
        <v>17</v>
      </c>
      <c r="AK2739">
        <v>1</v>
      </c>
      <c r="AL2739">
        <v>23</v>
      </c>
      <c r="AM2739">
        <v>3</v>
      </c>
      <c r="AN2739">
        <v>3</v>
      </c>
      <c r="AO2739">
        <v>0</v>
      </c>
      <c r="AP2739">
        <v>0</v>
      </c>
      <c r="AQ2739">
        <v>0</v>
      </c>
      <c r="AR2739">
        <v>0</v>
      </c>
      <c r="AS2739">
        <v>0</v>
      </c>
      <c r="AT2739">
        <v>0</v>
      </c>
      <c r="AU2739">
        <v>0</v>
      </c>
      <c r="AV2739">
        <v>0</v>
      </c>
      <c r="AW2739">
        <v>0</v>
      </c>
      <c r="AX2739">
        <v>0</v>
      </c>
      <c r="AY2739">
        <v>0</v>
      </c>
      <c r="AZ2739">
        <v>0</v>
      </c>
      <c r="BA2739">
        <v>0</v>
      </c>
      <c r="BB2739">
        <v>0</v>
      </c>
      <c r="BC2739">
        <v>0</v>
      </c>
      <c r="BD2739">
        <v>0</v>
      </c>
      <c r="BE2739">
        <v>0</v>
      </c>
      <c r="BF2739">
        <v>0</v>
      </c>
      <c r="BG2739" s="20">
        <v>0</v>
      </c>
      <c r="BH2739" s="20">
        <v>0</v>
      </c>
      <c r="BI2739" s="20">
        <v>61</v>
      </c>
      <c r="BJ2739" s="20">
        <v>3</v>
      </c>
      <c r="BK2739" s="20">
        <v>229</v>
      </c>
      <c r="BL2739" s="20">
        <v>689</v>
      </c>
      <c r="BM2739" s="20">
        <v>366</v>
      </c>
      <c r="BN2739" s="20">
        <v>104</v>
      </c>
      <c r="BO2739" s="20">
        <v>20</v>
      </c>
      <c r="BP2739" s="20"/>
      <c r="BQ2739" s="20"/>
      <c r="BR2739" s="20"/>
      <c r="BS2739" s="20"/>
      <c r="BT2739" s="20"/>
      <c r="BU2739" s="20"/>
      <c r="BV2739" s="20"/>
    </row>
    <row r="2740" spans="1:74" x14ac:dyDescent="0.25">
      <c r="A2740" s="20" t="s">
        <v>475</v>
      </c>
      <c r="B2740" s="20" t="s">
        <v>481</v>
      </c>
      <c r="C2740" s="20" t="s">
        <v>654</v>
      </c>
      <c r="D2740" s="1">
        <v>44521</v>
      </c>
      <c r="E2740">
        <v>69</v>
      </c>
      <c r="F2740">
        <v>0</v>
      </c>
      <c r="G2740">
        <v>0</v>
      </c>
      <c r="H2740">
        <v>0</v>
      </c>
      <c r="I2740">
        <v>0</v>
      </c>
      <c r="J2740">
        <v>34</v>
      </c>
      <c r="K2740">
        <v>3</v>
      </c>
      <c r="L2740">
        <v>2</v>
      </c>
      <c r="M2740">
        <v>0</v>
      </c>
      <c r="N2740">
        <v>3</v>
      </c>
      <c r="O2740">
        <v>1</v>
      </c>
      <c r="P2740">
        <v>0</v>
      </c>
      <c r="Q2740">
        <v>0</v>
      </c>
      <c r="R2740">
        <v>258</v>
      </c>
      <c r="S2740">
        <v>175</v>
      </c>
      <c r="T2740">
        <v>8</v>
      </c>
      <c r="U2740">
        <v>13</v>
      </c>
      <c r="V2740">
        <v>1</v>
      </c>
      <c r="W2740">
        <v>884</v>
      </c>
      <c r="X2740">
        <v>183</v>
      </c>
      <c r="Y2740">
        <v>25</v>
      </c>
      <c r="Z2740">
        <v>115</v>
      </c>
      <c r="AA2740">
        <v>10</v>
      </c>
      <c r="AB2740">
        <v>501</v>
      </c>
      <c r="AC2740">
        <v>85</v>
      </c>
      <c r="AD2740">
        <v>9</v>
      </c>
      <c r="AE2740">
        <v>84</v>
      </c>
      <c r="AF2740">
        <v>29</v>
      </c>
      <c r="AG2740">
        <v>132</v>
      </c>
      <c r="AH2740">
        <v>6</v>
      </c>
      <c r="AI2740">
        <v>1</v>
      </c>
      <c r="AJ2740">
        <v>17</v>
      </c>
      <c r="AK2740">
        <v>1</v>
      </c>
      <c r="AL2740">
        <v>22</v>
      </c>
      <c r="AM2740">
        <v>4</v>
      </c>
      <c r="AN2740">
        <v>3</v>
      </c>
      <c r="AO2740">
        <v>0</v>
      </c>
      <c r="AP2740">
        <v>0</v>
      </c>
      <c r="AQ2740">
        <v>0</v>
      </c>
      <c r="AR2740">
        <v>0</v>
      </c>
      <c r="AS2740">
        <v>0</v>
      </c>
      <c r="AT2740">
        <v>0</v>
      </c>
      <c r="AU2740">
        <v>0</v>
      </c>
      <c r="AV2740">
        <v>0</v>
      </c>
      <c r="AW2740">
        <v>0</v>
      </c>
      <c r="AX2740">
        <v>0</v>
      </c>
      <c r="AY2740">
        <v>0</v>
      </c>
      <c r="AZ2740">
        <v>0</v>
      </c>
      <c r="BA2740">
        <v>0</v>
      </c>
      <c r="BB2740">
        <v>0</v>
      </c>
      <c r="BC2740">
        <v>0</v>
      </c>
      <c r="BD2740">
        <v>0</v>
      </c>
      <c r="BE2740">
        <v>0</v>
      </c>
      <c r="BF2740">
        <v>0</v>
      </c>
      <c r="BG2740" s="20">
        <v>0</v>
      </c>
      <c r="BH2740" s="20">
        <v>0</v>
      </c>
      <c r="BI2740" s="20">
        <v>61</v>
      </c>
      <c r="BJ2740" s="20">
        <v>3</v>
      </c>
      <c r="BK2740" s="20">
        <v>229</v>
      </c>
      <c r="BL2740" s="20">
        <v>694</v>
      </c>
      <c r="BM2740" s="20">
        <v>366</v>
      </c>
      <c r="BN2740" s="20">
        <v>104</v>
      </c>
      <c r="BO2740" s="20">
        <v>19</v>
      </c>
      <c r="BP2740" s="20"/>
      <c r="BQ2740" s="20"/>
      <c r="BR2740" s="20"/>
      <c r="BS2740" s="20"/>
      <c r="BT2740" s="20"/>
      <c r="BU2740" s="20"/>
      <c r="BV2740" s="20"/>
    </row>
    <row r="2741" spans="1:74" x14ac:dyDescent="0.25">
      <c r="A2741" s="20" t="s">
        <v>475</v>
      </c>
      <c r="B2741" s="20" t="s">
        <v>481</v>
      </c>
      <c r="C2741" s="20" t="s">
        <v>654</v>
      </c>
      <c r="D2741" s="1">
        <v>44528</v>
      </c>
      <c r="E2741">
        <v>69</v>
      </c>
      <c r="F2741">
        <v>0</v>
      </c>
      <c r="G2741">
        <v>0</v>
      </c>
      <c r="H2741">
        <v>0</v>
      </c>
      <c r="I2741">
        <v>0</v>
      </c>
      <c r="J2741">
        <v>41</v>
      </c>
      <c r="K2741">
        <v>3</v>
      </c>
      <c r="L2741">
        <v>2</v>
      </c>
      <c r="M2741">
        <v>0</v>
      </c>
      <c r="N2741">
        <v>3</v>
      </c>
      <c r="O2741">
        <v>1</v>
      </c>
      <c r="P2741">
        <v>0</v>
      </c>
      <c r="Q2741">
        <v>0</v>
      </c>
      <c r="R2741">
        <v>259</v>
      </c>
      <c r="S2741">
        <v>181</v>
      </c>
      <c r="T2741">
        <v>8</v>
      </c>
      <c r="U2741">
        <v>13</v>
      </c>
      <c r="V2741">
        <v>0</v>
      </c>
      <c r="W2741">
        <v>882</v>
      </c>
      <c r="X2741">
        <v>249</v>
      </c>
      <c r="Y2741">
        <v>25</v>
      </c>
      <c r="Z2741">
        <v>114</v>
      </c>
      <c r="AA2741">
        <v>10</v>
      </c>
      <c r="AB2741">
        <v>500</v>
      </c>
      <c r="AC2741">
        <v>109</v>
      </c>
      <c r="AD2741">
        <v>9</v>
      </c>
      <c r="AE2741">
        <v>83</v>
      </c>
      <c r="AF2741">
        <v>29</v>
      </c>
      <c r="AG2741">
        <v>133</v>
      </c>
      <c r="AH2741">
        <v>11</v>
      </c>
      <c r="AI2741">
        <v>1</v>
      </c>
      <c r="AJ2741">
        <v>16</v>
      </c>
      <c r="AK2741">
        <v>1</v>
      </c>
      <c r="AL2741">
        <v>22</v>
      </c>
      <c r="AM2741">
        <v>12</v>
      </c>
      <c r="AN2741">
        <v>3</v>
      </c>
      <c r="AO2741">
        <v>1</v>
      </c>
      <c r="AP2741">
        <v>0</v>
      </c>
      <c r="AQ2741">
        <v>0</v>
      </c>
      <c r="AR2741">
        <v>0</v>
      </c>
      <c r="AS2741">
        <v>0</v>
      </c>
      <c r="AT2741">
        <v>0</v>
      </c>
      <c r="AU2741">
        <v>0</v>
      </c>
      <c r="AV2741">
        <v>0</v>
      </c>
      <c r="AW2741">
        <v>0</v>
      </c>
      <c r="AX2741">
        <v>0</v>
      </c>
      <c r="AY2741">
        <v>0</v>
      </c>
      <c r="AZ2741">
        <v>0</v>
      </c>
      <c r="BA2741">
        <v>0</v>
      </c>
      <c r="BB2741">
        <v>0</v>
      </c>
      <c r="BC2741">
        <v>0</v>
      </c>
      <c r="BD2741">
        <v>0</v>
      </c>
      <c r="BE2741">
        <v>0</v>
      </c>
      <c r="BF2741">
        <v>0</v>
      </c>
      <c r="BG2741" s="20">
        <v>0</v>
      </c>
      <c r="BH2741" s="20">
        <v>0</v>
      </c>
      <c r="BI2741" s="20">
        <v>61</v>
      </c>
      <c r="BJ2741" s="20">
        <v>3</v>
      </c>
      <c r="BK2741" s="20">
        <v>231</v>
      </c>
      <c r="BL2741" s="20">
        <v>695</v>
      </c>
      <c r="BM2741" s="20">
        <v>367</v>
      </c>
      <c r="BN2741" s="20">
        <v>106</v>
      </c>
      <c r="BO2741" s="20">
        <v>18</v>
      </c>
      <c r="BP2741" s="20"/>
      <c r="BQ2741" s="20"/>
      <c r="BR2741" s="20"/>
      <c r="BS2741" s="20"/>
      <c r="BT2741" s="20"/>
      <c r="BU2741" s="20"/>
      <c r="BV2741" s="20"/>
    </row>
    <row r="2742" spans="1:74" x14ac:dyDescent="0.25">
      <c r="A2742" s="20" t="s">
        <v>475</v>
      </c>
      <c r="B2742" s="20" t="s">
        <v>481</v>
      </c>
      <c r="C2742" s="20" t="s">
        <v>654</v>
      </c>
      <c r="D2742" s="1">
        <v>44535</v>
      </c>
      <c r="E2742">
        <v>70</v>
      </c>
      <c r="F2742">
        <v>0</v>
      </c>
      <c r="G2742">
        <v>0</v>
      </c>
      <c r="H2742">
        <v>0</v>
      </c>
      <c r="I2742">
        <v>0</v>
      </c>
      <c r="J2742">
        <v>44</v>
      </c>
      <c r="K2742">
        <v>3</v>
      </c>
      <c r="L2742">
        <v>2</v>
      </c>
      <c r="M2742">
        <v>0</v>
      </c>
      <c r="N2742">
        <v>3</v>
      </c>
      <c r="O2742">
        <v>1</v>
      </c>
      <c r="P2742">
        <v>0</v>
      </c>
      <c r="Q2742">
        <v>0</v>
      </c>
      <c r="R2742">
        <v>257</v>
      </c>
      <c r="S2742">
        <v>185</v>
      </c>
      <c r="T2742">
        <v>8</v>
      </c>
      <c r="U2742">
        <v>13</v>
      </c>
      <c r="V2742">
        <v>0</v>
      </c>
      <c r="W2742">
        <v>883</v>
      </c>
      <c r="X2742">
        <v>308</v>
      </c>
      <c r="Y2742">
        <v>25</v>
      </c>
      <c r="Z2742">
        <v>114</v>
      </c>
      <c r="AA2742">
        <v>10</v>
      </c>
      <c r="AB2742">
        <v>501</v>
      </c>
      <c r="AC2742">
        <v>148</v>
      </c>
      <c r="AD2742">
        <v>9</v>
      </c>
      <c r="AE2742">
        <v>83</v>
      </c>
      <c r="AF2742">
        <v>29</v>
      </c>
      <c r="AG2742">
        <v>134</v>
      </c>
      <c r="AH2742">
        <v>13</v>
      </c>
      <c r="AI2742">
        <v>1</v>
      </c>
      <c r="AJ2742">
        <v>17</v>
      </c>
      <c r="AK2742">
        <v>0</v>
      </c>
      <c r="AL2742">
        <v>22</v>
      </c>
      <c r="AM2742">
        <v>14</v>
      </c>
      <c r="AN2742">
        <v>3</v>
      </c>
      <c r="AO2742">
        <v>1</v>
      </c>
      <c r="AP2742">
        <v>0</v>
      </c>
      <c r="AQ2742">
        <v>0</v>
      </c>
      <c r="AR2742">
        <v>0</v>
      </c>
      <c r="AS2742">
        <v>0</v>
      </c>
      <c r="AT2742">
        <v>0</v>
      </c>
      <c r="AU2742">
        <v>0</v>
      </c>
      <c r="AV2742">
        <v>0</v>
      </c>
      <c r="AW2742">
        <v>0</v>
      </c>
      <c r="AX2742">
        <v>0</v>
      </c>
      <c r="AY2742">
        <v>0</v>
      </c>
      <c r="AZ2742">
        <v>0</v>
      </c>
      <c r="BA2742">
        <v>0</v>
      </c>
      <c r="BB2742">
        <v>0</v>
      </c>
      <c r="BC2742">
        <v>0</v>
      </c>
      <c r="BD2742">
        <v>0</v>
      </c>
      <c r="BE2742">
        <v>0</v>
      </c>
      <c r="BF2742">
        <v>0</v>
      </c>
      <c r="BG2742" s="20">
        <v>0</v>
      </c>
      <c r="BH2742" s="20">
        <v>0</v>
      </c>
      <c r="BI2742" s="20">
        <v>64</v>
      </c>
      <c r="BJ2742" s="20">
        <v>3</v>
      </c>
      <c r="BK2742" s="20">
        <v>229</v>
      </c>
      <c r="BL2742" s="20">
        <v>697</v>
      </c>
      <c r="BM2742" s="20">
        <v>368</v>
      </c>
      <c r="BN2742" s="20">
        <v>108</v>
      </c>
      <c r="BO2742" s="20">
        <v>18</v>
      </c>
      <c r="BP2742" s="20"/>
      <c r="BQ2742" s="20"/>
      <c r="BR2742" s="20"/>
      <c r="BS2742" s="20"/>
      <c r="BT2742" s="20"/>
      <c r="BU2742" s="20"/>
      <c r="BV2742" s="20"/>
    </row>
    <row r="2743" spans="1:74" x14ac:dyDescent="0.25">
      <c r="A2743" s="20" t="s">
        <v>475</v>
      </c>
      <c r="B2743" s="20" t="s">
        <v>481</v>
      </c>
      <c r="C2743" s="20" t="s">
        <v>654</v>
      </c>
      <c r="D2743" s="1">
        <v>44542</v>
      </c>
      <c r="E2743">
        <v>70</v>
      </c>
      <c r="F2743">
        <v>0</v>
      </c>
      <c r="G2743">
        <v>0</v>
      </c>
      <c r="H2743">
        <v>0</v>
      </c>
      <c r="I2743">
        <v>0</v>
      </c>
      <c r="J2743">
        <v>45</v>
      </c>
      <c r="K2743">
        <v>3</v>
      </c>
      <c r="L2743">
        <v>2</v>
      </c>
      <c r="M2743">
        <v>0</v>
      </c>
      <c r="N2743">
        <v>3</v>
      </c>
      <c r="O2743">
        <v>1</v>
      </c>
      <c r="P2743">
        <v>0</v>
      </c>
      <c r="Q2743">
        <v>0</v>
      </c>
      <c r="R2743">
        <v>259</v>
      </c>
      <c r="S2743">
        <v>191</v>
      </c>
      <c r="T2743">
        <v>8</v>
      </c>
      <c r="U2743">
        <v>14</v>
      </c>
      <c r="V2743">
        <v>0</v>
      </c>
      <c r="W2743">
        <v>884</v>
      </c>
      <c r="X2743">
        <v>329</v>
      </c>
      <c r="Y2743">
        <v>24</v>
      </c>
      <c r="Z2743">
        <v>114</v>
      </c>
      <c r="AA2743">
        <v>9</v>
      </c>
      <c r="AB2743">
        <v>502</v>
      </c>
      <c r="AC2743">
        <v>172</v>
      </c>
      <c r="AD2743">
        <v>9</v>
      </c>
      <c r="AE2743">
        <v>82</v>
      </c>
      <c r="AF2743">
        <v>30</v>
      </c>
      <c r="AG2743">
        <v>136</v>
      </c>
      <c r="AH2743">
        <v>24</v>
      </c>
      <c r="AI2743">
        <v>1</v>
      </c>
      <c r="AJ2743">
        <v>17</v>
      </c>
      <c r="AK2743">
        <v>0</v>
      </c>
      <c r="AL2743">
        <v>22</v>
      </c>
      <c r="AM2743">
        <v>15</v>
      </c>
      <c r="AN2743">
        <v>3</v>
      </c>
      <c r="AO2743">
        <v>1</v>
      </c>
      <c r="AP2743">
        <v>0</v>
      </c>
      <c r="AQ2743">
        <v>0</v>
      </c>
      <c r="AR2743">
        <v>0</v>
      </c>
      <c r="AS2743">
        <v>0</v>
      </c>
      <c r="AT2743">
        <v>0</v>
      </c>
      <c r="AU2743">
        <v>0</v>
      </c>
      <c r="AV2743">
        <v>0</v>
      </c>
      <c r="AW2743">
        <v>0</v>
      </c>
      <c r="AX2743">
        <v>0</v>
      </c>
      <c r="AY2743">
        <v>0</v>
      </c>
      <c r="AZ2743">
        <v>0</v>
      </c>
      <c r="BA2743">
        <v>0</v>
      </c>
      <c r="BB2743">
        <v>0</v>
      </c>
      <c r="BC2743">
        <v>0</v>
      </c>
      <c r="BD2743">
        <v>0</v>
      </c>
      <c r="BE2743">
        <v>0</v>
      </c>
      <c r="BF2743">
        <v>0</v>
      </c>
      <c r="BG2743" s="20">
        <v>0</v>
      </c>
      <c r="BH2743" s="20">
        <v>0</v>
      </c>
      <c r="BI2743" s="20">
        <v>64</v>
      </c>
      <c r="BJ2743" s="20">
        <v>3</v>
      </c>
      <c r="BK2743" s="20">
        <v>231</v>
      </c>
      <c r="BL2743" s="20">
        <v>697</v>
      </c>
      <c r="BM2743" s="20">
        <v>368</v>
      </c>
      <c r="BN2743" s="20">
        <v>110</v>
      </c>
      <c r="BO2743" s="20">
        <v>18</v>
      </c>
      <c r="BP2743" s="20"/>
      <c r="BQ2743" s="20"/>
      <c r="BR2743" s="20"/>
      <c r="BS2743" s="20"/>
      <c r="BT2743" s="20"/>
      <c r="BU2743" s="20"/>
      <c r="BV2743" s="20"/>
    </row>
    <row r="2744" spans="1:74" x14ac:dyDescent="0.25">
      <c r="A2744" s="20" t="s">
        <v>475</v>
      </c>
      <c r="B2744" s="20" t="s">
        <v>481</v>
      </c>
      <c r="C2744" s="20" t="s">
        <v>654</v>
      </c>
      <c r="D2744" s="1">
        <v>44549</v>
      </c>
      <c r="E2744">
        <v>71</v>
      </c>
      <c r="F2744">
        <v>0</v>
      </c>
      <c r="G2744">
        <v>0</v>
      </c>
      <c r="H2744">
        <v>0</v>
      </c>
      <c r="I2744">
        <v>0</v>
      </c>
      <c r="J2744">
        <v>46</v>
      </c>
      <c r="K2744">
        <v>3</v>
      </c>
      <c r="L2744">
        <v>2</v>
      </c>
      <c r="M2744">
        <v>0</v>
      </c>
      <c r="N2744">
        <v>3</v>
      </c>
      <c r="O2744">
        <v>2</v>
      </c>
      <c r="P2744">
        <v>0</v>
      </c>
      <c r="Q2744">
        <v>0</v>
      </c>
      <c r="R2744">
        <v>259</v>
      </c>
      <c r="S2744">
        <v>199</v>
      </c>
      <c r="T2744">
        <v>8</v>
      </c>
      <c r="U2744">
        <v>14</v>
      </c>
      <c r="V2744">
        <v>0</v>
      </c>
      <c r="W2744">
        <v>886</v>
      </c>
      <c r="X2744">
        <v>403</v>
      </c>
      <c r="Y2744">
        <v>24</v>
      </c>
      <c r="Z2744">
        <v>113</v>
      </c>
      <c r="AA2744">
        <v>9</v>
      </c>
      <c r="AB2744">
        <v>503</v>
      </c>
      <c r="AC2744">
        <v>205</v>
      </c>
      <c r="AD2744">
        <v>9</v>
      </c>
      <c r="AE2744">
        <v>82</v>
      </c>
      <c r="AF2744">
        <v>29</v>
      </c>
      <c r="AG2744">
        <v>139</v>
      </c>
      <c r="AH2744">
        <v>32</v>
      </c>
      <c r="AI2744">
        <v>1</v>
      </c>
      <c r="AJ2744">
        <v>17</v>
      </c>
      <c r="AK2744">
        <v>0</v>
      </c>
      <c r="AL2744">
        <v>22</v>
      </c>
      <c r="AM2744">
        <v>16</v>
      </c>
      <c r="AN2744">
        <v>3</v>
      </c>
      <c r="AO2744">
        <v>0</v>
      </c>
      <c r="AP2744">
        <v>0</v>
      </c>
      <c r="AQ2744">
        <v>0</v>
      </c>
      <c r="AR2744">
        <v>0</v>
      </c>
      <c r="AS2744">
        <v>0</v>
      </c>
      <c r="AT2744">
        <v>0</v>
      </c>
      <c r="AU2744">
        <v>0</v>
      </c>
      <c r="AV2744">
        <v>0</v>
      </c>
      <c r="AW2744">
        <v>0</v>
      </c>
      <c r="AX2744">
        <v>0</v>
      </c>
      <c r="AY2744">
        <v>0</v>
      </c>
      <c r="AZ2744">
        <v>0</v>
      </c>
      <c r="BA2744">
        <v>0</v>
      </c>
      <c r="BB2744">
        <v>0</v>
      </c>
      <c r="BC2744">
        <v>0</v>
      </c>
      <c r="BD2744">
        <v>0</v>
      </c>
      <c r="BE2744">
        <v>0</v>
      </c>
      <c r="BF2744">
        <v>0</v>
      </c>
      <c r="BG2744" s="20">
        <v>0</v>
      </c>
      <c r="BH2744" s="20">
        <v>0</v>
      </c>
      <c r="BI2744" s="20">
        <v>65</v>
      </c>
      <c r="BJ2744" s="20">
        <v>3</v>
      </c>
      <c r="BK2744" s="20">
        <v>231</v>
      </c>
      <c r="BL2744" s="20">
        <v>704</v>
      </c>
      <c r="BM2744" s="20">
        <v>368</v>
      </c>
      <c r="BN2744" s="20">
        <v>114</v>
      </c>
      <c r="BO2744" s="20">
        <v>18</v>
      </c>
      <c r="BP2744" s="20">
        <v>3367</v>
      </c>
      <c r="BQ2744" s="20">
        <v>600</v>
      </c>
      <c r="BR2744" s="20">
        <v>0</v>
      </c>
      <c r="BS2744" s="20">
        <v>25</v>
      </c>
      <c r="BT2744" s="20">
        <v>809</v>
      </c>
      <c r="BU2744" s="20">
        <v>341</v>
      </c>
      <c r="BV2744" s="20">
        <v>2033</v>
      </c>
    </row>
    <row r="2745" spans="1:74" x14ac:dyDescent="0.25">
      <c r="A2745" s="20" t="s">
        <v>475</v>
      </c>
      <c r="B2745" s="20" t="s">
        <v>481</v>
      </c>
      <c r="C2745" s="20" t="s">
        <v>654</v>
      </c>
      <c r="D2745" s="1">
        <v>44558</v>
      </c>
      <c r="E2745">
        <v>72</v>
      </c>
      <c r="F2745">
        <v>0</v>
      </c>
      <c r="G2745">
        <v>0</v>
      </c>
      <c r="H2745">
        <v>0</v>
      </c>
      <c r="I2745">
        <v>0</v>
      </c>
      <c r="J2745">
        <v>50</v>
      </c>
      <c r="K2745">
        <v>3</v>
      </c>
      <c r="L2745">
        <v>2</v>
      </c>
      <c r="M2745">
        <v>0</v>
      </c>
      <c r="N2745">
        <v>3</v>
      </c>
      <c r="O2745">
        <v>2</v>
      </c>
      <c r="P2745">
        <v>0</v>
      </c>
      <c r="Q2745">
        <v>0</v>
      </c>
      <c r="R2745">
        <v>257</v>
      </c>
      <c r="S2745">
        <v>202</v>
      </c>
      <c r="T2745">
        <v>8</v>
      </c>
      <c r="U2745">
        <v>13</v>
      </c>
      <c r="V2745">
        <v>0</v>
      </c>
      <c r="W2745">
        <v>888</v>
      </c>
      <c r="X2745">
        <v>461</v>
      </c>
      <c r="Y2745">
        <v>24</v>
      </c>
      <c r="Z2745">
        <v>111</v>
      </c>
      <c r="AA2745">
        <v>8</v>
      </c>
      <c r="AB2745">
        <v>503</v>
      </c>
      <c r="AC2745">
        <v>233</v>
      </c>
      <c r="AD2745">
        <v>9</v>
      </c>
      <c r="AE2745">
        <v>82</v>
      </c>
      <c r="AF2745">
        <v>29</v>
      </c>
      <c r="AG2745">
        <v>141</v>
      </c>
      <c r="AH2745">
        <v>50</v>
      </c>
      <c r="AI2745">
        <v>1</v>
      </c>
      <c r="AJ2745">
        <v>18</v>
      </c>
      <c r="AK2745">
        <v>0</v>
      </c>
      <c r="AL2745">
        <v>22</v>
      </c>
      <c r="AM2745">
        <v>16</v>
      </c>
      <c r="AN2745">
        <v>3</v>
      </c>
      <c r="AO2745">
        <v>0</v>
      </c>
      <c r="AP2745">
        <v>0</v>
      </c>
      <c r="AQ2745">
        <v>0</v>
      </c>
      <c r="AR2745">
        <v>0</v>
      </c>
      <c r="AS2745">
        <v>0</v>
      </c>
      <c r="AT2745">
        <v>0</v>
      </c>
      <c r="AU2745">
        <v>0</v>
      </c>
      <c r="AV2745">
        <v>0</v>
      </c>
      <c r="AW2745">
        <v>0</v>
      </c>
      <c r="AX2745">
        <v>0</v>
      </c>
      <c r="AY2745">
        <v>0</v>
      </c>
      <c r="AZ2745">
        <v>0</v>
      </c>
      <c r="BA2745">
        <v>0</v>
      </c>
      <c r="BB2745">
        <v>0</v>
      </c>
      <c r="BC2745">
        <v>0</v>
      </c>
      <c r="BD2745">
        <v>0</v>
      </c>
      <c r="BE2745">
        <v>0</v>
      </c>
      <c r="BF2745">
        <v>0</v>
      </c>
      <c r="BG2745" s="20">
        <v>0</v>
      </c>
      <c r="BH2745" s="20">
        <v>0</v>
      </c>
      <c r="BI2745" s="20">
        <v>65</v>
      </c>
      <c r="BJ2745" s="20">
        <v>3</v>
      </c>
      <c r="BK2745" s="20">
        <v>229</v>
      </c>
      <c r="BL2745" s="20">
        <v>709</v>
      </c>
      <c r="BM2745" s="20">
        <v>370</v>
      </c>
      <c r="BN2745" s="20">
        <v>115</v>
      </c>
      <c r="BO2745" s="20">
        <v>18</v>
      </c>
      <c r="BP2745" s="20">
        <v>3380</v>
      </c>
      <c r="BQ2745" s="20">
        <v>872</v>
      </c>
      <c r="BR2745" s="20">
        <v>0</v>
      </c>
      <c r="BS2745" s="20">
        <v>25</v>
      </c>
      <c r="BT2745" s="20">
        <v>806</v>
      </c>
      <c r="BU2745" s="20">
        <v>338</v>
      </c>
      <c r="BV2745" s="20">
        <v>2046</v>
      </c>
    </row>
    <row r="2746" spans="1:74" x14ac:dyDescent="0.25">
      <c r="A2746" s="20" t="s">
        <v>475</v>
      </c>
      <c r="B2746" s="20" t="s">
        <v>481</v>
      </c>
      <c r="C2746" s="20" t="s">
        <v>654</v>
      </c>
      <c r="D2746" s="1">
        <v>44564</v>
      </c>
      <c r="E2746">
        <v>72</v>
      </c>
      <c r="F2746">
        <v>0</v>
      </c>
      <c r="G2746">
        <v>0</v>
      </c>
      <c r="H2746">
        <v>0</v>
      </c>
      <c r="I2746">
        <v>0</v>
      </c>
      <c r="J2746">
        <v>51</v>
      </c>
      <c r="K2746">
        <v>2</v>
      </c>
      <c r="L2746">
        <v>2</v>
      </c>
      <c r="M2746">
        <v>0</v>
      </c>
      <c r="N2746">
        <v>3</v>
      </c>
      <c r="O2746">
        <v>2</v>
      </c>
      <c r="P2746">
        <v>0</v>
      </c>
      <c r="Q2746">
        <v>0</v>
      </c>
      <c r="R2746">
        <v>258</v>
      </c>
      <c r="S2746">
        <v>206</v>
      </c>
      <c r="T2746">
        <v>8</v>
      </c>
      <c r="U2746">
        <v>13</v>
      </c>
      <c r="V2746">
        <v>0</v>
      </c>
      <c r="W2746">
        <v>887</v>
      </c>
      <c r="X2746">
        <v>480</v>
      </c>
      <c r="Y2746">
        <v>24</v>
      </c>
      <c r="Z2746">
        <v>109</v>
      </c>
      <c r="AA2746">
        <v>8</v>
      </c>
      <c r="AB2746">
        <v>504</v>
      </c>
      <c r="AC2746">
        <v>243</v>
      </c>
      <c r="AD2746">
        <v>8</v>
      </c>
      <c r="AE2746">
        <v>83</v>
      </c>
      <c r="AF2746">
        <v>30</v>
      </c>
      <c r="AG2746">
        <v>139</v>
      </c>
      <c r="AH2746">
        <v>54</v>
      </c>
      <c r="AI2746">
        <v>1</v>
      </c>
      <c r="AJ2746">
        <v>18</v>
      </c>
      <c r="AK2746">
        <v>0</v>
      </c>
      <c r="AL2746">
        <v>22</v>
      </c>
      <c r="AM2746">
        <v>16</v>
      </c>
      <c r="AN2746">
        <v>3</v>
      </c>
      <c r="AO2746">
        <v>0</v>
      </c>
      <c r="AP2746">
        <v>0</v>
      </c>
      <c r="AQ2746">
        <v>0</v>
      </c>
      <c r="AR2746">
        <v>0</v>
      </c>
      <c r="AS2746">
        <v>0</v>
      </c>
      <c r="AT2746">
        <v>0</v>
      </c>
      <c r="AU2746">
        <v>0</v>
      </c>
      <c r="AV2746">
        <v>0</v>
      </c>
      <c r="AW2746">
        <v>0</v>
      </c>
      <c r="AX2746">
        <v>0</v>
      </c>
      <c r="AY2746">
        <v>0</v>
      </c>
      <c r="AZ2746">
        <v>0</v>
      </c>
      <c r="BA2746">
        <v>0</v>
      </c>
      <c r="BB2746">
        <v>0</v>
      </c>
      <c r="BC2746">
        <v>0</v>
      </c>
      <c r="BD2746">
        <v>0</v>
      </c>
      <c r="BE2746">
        <v>0</v>
      </c>
      <c r="BF2746">
        <v>0</v>
      </c>
      <c r="BG2746" s="20">
        <v>0</v>
      </c>
      <c r="BH2746" s="20">
        <v>0</v>
      </c>
      <c r="BI2746" s="20">
        <v>65</v>
      </c>
      <c r="BJ2746" s="20">
        <v>3</v>
      </c>
      <c r="BK2746" s="20">
        <v>229</v>
      </c>
      <c r="BL2746" s="20">
        <v>708</v>
      </c>
      <c r="BM2746" s="20">
        <v>370</v>
      </c>
      <c r="BN2746" s="20">
        <v>114</v>
      </c>
      <c r="BO2746" s="20">
        <v>18</v>
      </c>
      <c r="BP2746" s="20">
        <v>3380</v>
      </c>
      <c r="BQ2746" s="20">
        <v>944</v>
      </c>
      <c r="BR2746" s="20">
        <v>0</v>
      </c>
      <c r="BS2746" s="20">
        <v>24</v>
      </c>
      <c r="BT2746" s="20">
        <v>801</v>
      </c>
      <c r="BU2746" s="20">
        <v>339</v>
      </c>
      <c r="BV2746" s="20">
        <v>2047</v>
      </c>
    </row>
    <row r="2747" spans="1:74" x14ac:dyDescent="0.25">
      <c r="A2747" s="20" t="s">
        <v>475</v>
      </c>
      <c r="B2747" s="20" t="s">
        <v>481</v>
      </c>
      <c r="C2747" s="20" t="s">
        <v>654</v>
      </c>
      <c r="D2747" s="1">
        <v>44570</v>
      </c>
      <c r="E2747">
        <v>72</v>
      </c>
      <c r="F2747">
        <v>0</v>
      </c>
      <c r="G2747">
        <v>0</v>
      </c>
      <c r="H2747">
        <v>0</v>
      </c>
      <c r="I2747">
        <v>0</v>
      </c>
      <c r="J2747">
        <v>53</v>
      </c>
      <c r="K2747">
        <v>2</v>
      </c>
      <c r="L2747">
        <v>2</v>
      </c>
      <c r="M2747">
        <v>0</v>
      </c>
      <c r="N2747">
        <v>3</v>
      </c>
      <c r="O2747">
        <v>2</v>
      </c>
      <c r="P2747">
        <v>0</v>
      </c>
      <c r="Q2747">
        <v>0</v>
      </c>
      <c r="R2747">
        <v>259</v>
      </c>
      <c r="S2747">
        <v>206</v>
      </c>
      <c r="T2747">
        <v>9</v>
      </c>
      <c r="U2747">
        <v>13</v>
      </c>
      <c r="V2747">
        <v>0</v>
      </c>
      <c r="W2747">
        <v>887</v>
      </c>
      <c r="X2747">
        <v>489</v>
      </c>
      <c r="Y2747">
        <v>21</v>
      </c>
      <c r="Z2747">
        <v>110</v>
      </c>
      <c r="AA2747">
        <v>9</v>
      </c>
      <c r="AB2747">
        <v>508</v>
      </c>
      <c r="AC2747">
        <v>250</v>
      </c>
      <c r="AD2747">
        <v>8</v>
      </c>
      <c r="AE2747">
        <v>85</v>
      </c>
      <c r="AF2747">
        <v>31</v>
      </c>
      <c r="AG2747">
        <v>141</v>
      </c>
      <c r="AH2747">
        <v>59</v>
      </c>
      <c r="AI2747">
        <v>1</v>
      </c>
      <c r="AJ2747">
        <v>18</v>
      </c>
      <c r="AK2747">
        <v>0</v>
      </c>
      <c r="AL2747">
        <v>22</v>
      </c>
      <c r="AM2747">
        <v>16</v>
      </c>
      <c r="AN2747">
        <v>3</v>
      </c>
      <c r="AO2747">
        <v>0</v>
      </c>
      <c r="AP2747">
        <v>0</v>
      </c>
      <c r="AQ2747">
        <v>0</v>
      </c>
      <c r="AR2747">
        <v>0</v>
      </c>
      <c r="AS2747">
        <v>0</v>
      </c>
      <c r="AT2747">
        <v>0</v>
      </c>
      <c r="AU2747">
        <v>0</v>
      </c>
      <c r="AV2747">
        <v>0</v>
      </c>
      <c r="AW2747">
        <v>0</v>
      </c>
      <c r="AX2747">
        <v>0</v>
      </c>
      <c r="AY2747">
        <v>0</v>
      </c>
      <c r="AZ2747">
        <v>0</v>
      </c>
      <c r="BA2747">
        <v>0</v>
      </c>
      <c r="BB2747">
        <v>0</v>
      </c>
      <c r="BC2747">
        <v>0</v>
      </c>
      <c r="BD2747">
        <v>0</v>
      </c>
      <c r="BE2747">
        <v>0</v>
      </c>
      <c r="BF2747">
        <v>0</v>
      </c>
      <c r="BG2747" s="20">
        <v>0</v>
      </c>
      <c r="BH2747" s="20">
        <v>0</v>
      </c>
      <c r="BI2747" s="20">
        <v>65</v>
      </c>
      <c r="BJ2747" s="20">
        <v>3</v>
      </c>
      <c r="BK2747" s="20">
        <v>229</v>
      </c>
      <c r="BL2747" s="20">
        <v>713</v>
      </c>
      <c r="BM2747" s="20">
        <v>370</v>
      </c>
      <c r="BN2747" s="20">
        <v>115</v>
      </c>
      <c r="BO2747" s="20">
        <v>18</v>
      </c>
      <c r="BP2747" s="20">
        <v>3388</v>
      </c>
      <c r="BQ2747" s="20">
        <v>1024</v>
      </c>
      <c r="BR2747" s="20">
        <v>0</v>
      </c>
      <c r="BS2747" s="20">
        <v>24</v>
      </c>
      <c r="BT2747" s="20">
        <v>798</v>
      </c>
      <c r="BU2747" s="20">
        <v>342</v>
      </c>
      <c r="BV2747" s="20">
        <v>2055</v>
      </c>
    </row>
    <row r="2748" spans="1:74" x14ac:dyDescent="0.25">
      <c r="A2748" s="20" t="s">
        <v>475</v>
      </c>
      <c r="B2748" s="20" t="s">
        <v>481</v>
      </c>
      <c r="C2748" s="20" t="s">
        <v>654</v>
      </c>
      <c r="D2748" s="1">
        <v>44577</v>
      </c>
      <c r="E2748">
        <v>71</v>
      </c>
      <c r="F2748">
        <v>0</v>
      </c>
      <c r="G2748">
        <v>0</v>
      </c>
      <c r="H2748">
        <v>0</v>
      </c>
      <c r="I2748">
        <v>0</v>
      </c>
      <c r="J2748">
        <v>54</v>
      </c>
      <c r="K2748">
        <v>2</v>
      </c>
      <c r="L2748">
        <v>2</v>
      </c>
      <c r="M2748">
        <v>0</v>
      </c>
      <c r="N2748">
        <v>3</v>
      </c>
      <c r="O2748">
        <v>2</v>
      </c>
      <c r="P2748">
        <v>0</v>
      </c>
      <c r="Q2748">
        <v>0</v>
      </c>
      <c r="R2748">
        <v>261</v>
      </c>
      <c r="S2748">
        <v>209</v>
      </c>
      <c r="T2748">
        <v>9</v>
      </c>
      <c r="U2748">
        <v>13</v>
      </c>
      <c r="V2748">
        <v>1</v>
      </c>
      <c r="W2748">
        <v>889</v>
      </c>
      <c r="X2748">
        <v>505</v>
      </c>
      <c r="Y2748">
        <v>21</v>
      </c>
      <c r="Z2748">
        <v>110</v>
      </c>
      <c r="AA2748">
        <v>8</v>
      </c>
      <c r="AB2748">
        <v>509</v>
      </c>
      <c r="AC2748">
        <v>260</v>
      </c>
      <c r="AD2748">
        <v>8</v>
      </c>
      <c r="AE2748">
        <v>88</v>
      </c>
      <c r="AF2748">
        <v>29</v>
      </c>
      <c r="AG2748">
        <v>140</v>
      </c>
      <c r="AH2748">
        <v>61</v>
      </c>
      <c r="AI2748">
        <v>1</v>
      </c>
      <c r="AJ2748">
        <v>17</v>
      </c>
      <c r="AK2748">
        <v>0</v>
      </c>
      <c r="AL2748">
        <v>22</v>
      </c>
      <c r="AM2748">
        <v>16</v>
      </c>
      <c r="AN2748">
        <v>3</v>
      </c>
      <c r="AO2748">
        <v>0</v>
      </c>
      <c r="AP2748">
        <v>0</v>
      </c>
      <c r="AQ2748">
        <v>0</v>
      </c>
      <c r="AR2748">
        <v>0</v>
      </c>
      <c r="AS2748">
        <v>0</v>
      </c>
      <c r="AT2748">
        <v>0</v>
      </c>
      <c r="AU2748">
        <v>0</v>
      </c>
      <c r="AV2748">
        <v>0</v>
      </c>
      <c r="AW2748">
        <v>0</v>
      </c>
      <c r="AX2748">
        <v>0</v>
      </c>
      <c r="AY2748">
        <v>0</v>
      </c>
      <c r="AZ2748">
        <v>0</v>
      </c>
      <c r="BA2748">
        <v>0</v>
      </c>
      <c r="BB2748">
        <v>0</v>
      </c>
      <c r="BC2748">
        <v>0</v>
      </c>
      <c r="BD2748">
        <v>0</v>
      </c>
      <c r="BE2748">
        <v>0</v>
      </c>
      <c r="BF2748">
        <v>0</v>
      </c>
      <c r="BG2748" s="20">
        <v>0</v>
      </c>
      <c r="BH2748" s="20">
        <v>0</v>
      </c>
      <c r="BI2748" s="20">
        <v>64</v>
      </c>
      <c r="BJ2748" s="20">
        <v>3</v>
      </c>
      <c r="BK2748" s="20">
        <v>230</v>
      </c>
      <c r="BL2748" s="20">
        <v>714</v>
      </c>
      <c r="BM2748" s="20">
        <v>371</v>
      </c>
      <c r="BN2748" s="20">
        <v>115</v>
      </c>
      <c r="BO2748" s="20">
        <v>18</v>
      </c>
      <c r="BP2748" s="20">
        <v>3391</v>
      </c>
      <c r="BQ2748" s="20">
        <v>1098</v>
      </c>
      <c r="BR2748" s="20">
        <v>0</v>
      </c>
      <c r="BS2748" s="20">
        <v>24</v>
      </c>
      <c r="BT2748" s="20">
        <v>797</v>
      </c>
      <c r="BU2748" s="20">
        <v>337</v>
      </c>
      <c r="BV2748" s="20">
        <v>2066</v>
      </c>
    </row>
    <row r="2749" spans="1:74" x14ac:dyDescent="0.25">
      <c r="A2749" s="20" t="s">
        <v>475</v>
      </c>
      <c r="B2749" s="20" t="s">
        <v>481</v>
      </c>
      <c r="C2749" s="20" t="s">
        <v>654</v>
      </c>
      <c r="D2749" s="1">
        <v>44584</v>
      </c>
      <c r="E2749">
        <v>71</v>
      </c>
      <c r="F2749">
        <v>0</v>
      </c>
      <c r="G2749">
        <v>0</v>
      </c>
      <c r="H2749">
        <v>0</v>
      </c>
      <c r="I2749">
        <v>0</v>
      </c>
      <c r="J2749">
        <v>54</v>
      </c>
      <c r="K2749">
        <v>2</v>
      </c>
      <c r="L2749">
        <v>2</v>
      </c>
      <c r="M2749">
        <v>0</v>
      </c>
      <c r="N2749">
        <v>3</v>
      </c>
      <c r="O2749">
        <v>2</v>
      </c>
      <c r="P2749">
        <v>0</v>
      </c>
      <c r="Q2749">
        <v>0</v>
      </c>
      <c r="R2749">
        <v>261</v>
      </c>
      <c r="S2749">
        <v>210</v>
      </c>
      <c r="T2749">
        <v>9</v>
      </c>
      <c r="U2749">
        <v>13</v>
      </c>
      <c r="V2749">
        <v>0</v>
      </c>
      <c r="W2749">
        <v>895</v>
      </c>
      <c r="X2749">
        <v>513</v>
      </c>
      <c r="Y2749">
        <v>21</v>
      </c>
      <c r="Z2749">
        <v>110</v>
      </c>
      <c r="AA2749">
        <v>7</v>
      </c>
      <c r="AB2749">
        <v>509</v>
      </c>
      <c r="AC2749">
        <v>266</v>
      </c>
      <c r="AD2749">
        <v>8</v>
      </c>
      <c r="AE2749">
        <v>87</v>
      </c>
      <c r="AF2749">
        <v>29</v>
      </c>
      <c r="AG2749">
        <v>140</v>
      </c>
      <c r="AH2749">
        <v>62</v>
      </c>
      <c r="AI2749">
        <v>1</v>
      </c>
      <c r="AJ2749">
        <v>17</v>
      </c>
      <c r="AK2749">
        <v>0</v>
      </c>
      <c r="AL2749">
        <v>20</v>
      </c>
      <c r="AM2749">
        <v>15</v>
      </c>
      <c r="AN2749">
        <v>2</v>
      </c>
      <c r="AO2749">
        <v>0</v>
      </c>
      <c r="AP2749">
        <v>0</v>
      </c>
      <c r="AQ2749">
        <v>0</v>
      </c>
      <c r="AR2749">
        <v>0</v>
      </c>
      <c r="AS2749">
        <v>0</v>
      </c>
      <c r="AT2749">
        <v>0</v>
      </c>
      <c r="AU2749">
        <v>0</v>
      </c>
      <c r="AV2749">
        <v>0</v>
      </c>
      <c r="AW2749">
        <v>0</v>
      </c>
      <c r="AX2749">
        <v>0</v>
      </c>
      <c r="AY2749">
        <v>0</v>
      </c>
      <c r="AZ2749">
        <v>0</v>
      </c>
      <c r="BA2749">
        <v>0</v>
      </c>
      <c r="BB2749">
        <v>0</v>
      </c>
      <c r="BC2749">
        <v>0</v>
      </c>
      <c r="BD2749">
        <v>0</v>
      </c>
      <c r="BE2749">
        <v>0</v>
      </c>
      <c r="BF2749">
        <v>0</v>
      </c>
      <c r="BG2749" s="20">
        <v>0</v>
      </c>
      <c r="BH2749" s="20">
        <v>0</v>
      </c>
      <c r="BI2749" s="20">
        <v>64</v>
      </c>
      <c r="BJ2749" s="20">
        <v>3</v>
      </c>
      <c r="BK2749" s="20">
        <v>231</v>
      </c>
      <c r="BL2749" s="20">
        <v>719</v>
      </c>
      <c r="BM2749" s="20">
        <v>372</v>
      </c>
      <c r="BN2749" s="20">
        <v>115</v>
      </c>
      <c r="BO2749" s="20">
        <v>17</v>
      </c>
      <c r="BP2749" s="20">
        <v>3388</v>
      </c>
      <c r="BQ2749" s="20">
        <v>1118</v>
      </c>
      <c r="BR2749" s="20">
        <v>0</v>
      </c>
      <c r="BS2749" s="20">
        <v>24</v>
      </c>
      <c r="BT2749" s="20">
        <v>797</v>
      </c>
      <c r="BU2749" s="20">
        <v>333</v>
      </c>
      <c r="BV2749" s="20">
        <v>2071</v>
      </c>
    </row>
    <row r="2750" spans="1:74" x14ac:dyDescent="0.25">
      <c r="A2750" s="20" t="s">
        <v>475</v>
      </c>
      <c r="B2750" s="20" t="s">
        <v>481</v>
      </c>
      <c r="C2750" s="20" t="s">
        <v>654</v>
      </c>
      <c r="D2750" s="1">
        <v>44591</v>
      </c>
      <c r="E2750">
        <v>71</v>
      </c>
      <c r="F2750">
        <v>0</v>
      </c>
      <c r="G2750">
        <v>0</v>
      </c>
      <c r="H2750">
        <v>0</v>
      </c>
      <c r="I2750">
        <v>0</v>
      </c>
      <c r="J2750">
        <v>54</v>
      </c>
      <c r="K2750">
        <v>2</v>
      </c>
      <c r="L2750">
        <v>2</v>
      </c>
      <c r="M2750">
        <v>0</v>
      </c>
      <c r="N2750">
        <v>3</v>
      </c>
      <c r="O2750">
        <v>2</v>
      </c>
      <c r="P2750">
        <v>0</v>
      </c>
      <c r="Q2750">
        <v>0</v>
      </c>
      <c r="R2750">
        <v>262</v>
      </c>
      <c r="S2750">
        <v>211</v>
      </c>
      <c r="T2750">
        <v>9</v>
      </c>
      <c r="U2750">
        <v>13</v>
      </c>
      <c r="V2750">
        <v>0</v>
      </c>
      <c r="W2750">
        <v>897</v>
      </c>
      <c r="X2750">
        <v>516</v>
      </c>
      <c r="Y2750">
        <v>21</v>
      </c>
      <c r="Z2750">
        <v>107</v>
      </c>
      <c r="AA2750">
        <v>7</v>
      </c>
      <c r="AB2750">
        <v>507</v>
      </c>
      <c r="AC2750">
        <v>272</v>
      </c>
      <c r="AD2750">
        <v>8</v>
      </c>
      <c r="AE2750">
        <v>86</v>
      </c>
      <c r="AF2750">
        <v>29</v>
      </c>
      <c r="AG2750">
        <v>145</v>
      </c>
      <c r="AH2750">
        <v>65</v>
      </c>
      <c r="AI2750">
        <v>1</v>
      </c>
      <c r="AJ2750">
        <v>18</v>
      </c>
      <c r="AK2750">
        <v>1</v>
      </c>
      <c r="AL2750">
        <v>20</v>
      </c>
      <c r="AM2750">
        <v>15</v>
      </c>
      <c r="AN2750">
        <v>2</v>
      </c>
      <c r="AO2750">
        <v>0</v>
      </c>
      <c r="AP2750">
        <v>0</v>
      </c>
      <c r="AQ2750">
        <v>0</v>
      </c>
      <c r="AR2750">
        <v>0</v>
      </c>
      <c r="AS2750">
        <v>0</v>
      </c>
      <c r="AT2750">
        <v>0</v>
      </c>
      <c r="AU2750">
        <v>0</v>
      </c>
      <c r="AV2750">
        <v>0</v>
      </c>
      <c r="AW2750">
        <v>0</v>
      </c>
      <c r="AX2750">
        <v>0</v>
      </c>
      <c r="AY2750">
        <v>0</v>
      </c>
      <c r="AZ2750">
        <v>0</v>
      </c>
      <c r="BA2750">
        <v>0</v>
      </c>
      <c r="BB2750">
        <v>0</v>
      </c>
      <c r="BC2750">
        <v>0</v>
      </c>
      <c r="BD2750">
        <v>0</v>
      </c>
      <c r="BE2750">
        <v>0</v>
      </c>
      <c r="BF2750">
        <v>0</v>
      </c>
      <c r="BG2750" s="20">
        <v>0</v>
      </c>
      <c r="BH2750" s="20">
        <v>0</v>
      </c>
      <c r="BI2750" s="20">
        <v>64</v>
      </c>
      <c r="BJ2750" s="20">
        <v>3</v>
      </c>
      <c r="BK2750" s="20">
        <v>233</v>
      </c>
      <c r="BL2750" s="20">
        <v>723</v>
      </c>
      <c r="BM2750" s="20">
        <v>371</v>
      </c>
      <c r="BN2750" s="20">
        <v>116</v>
      </c>
      <c r="BO2750" s="20">
        <v>17</v>
      </c>
      <c r="BP2750" s="20">
        <v>3385</v>
      </c>
      <c r="BQ2750" s="20">
        <v>1180</v>
      </c>
      <c r="BR2750" s="20">
        <v>0</v>
      </c>
      <c r="BS2750" s="20">
        <v>24</v>
      </c>
      <c r="BT2750" s="20">
        <v>792</v>
      </c>
      <c r="BU2750" s="20">
        <v>334</v>
      </c>
      <c r="BV2750" s="20">
        <v>2076</v>
      </c>
    </row>
    <row r="2751" spans="1:74" x14ac:dyDescent="0.25">
      <c r="A2751" s="20" t="s">
        <v>475</v>
      </c>
      <c r="B2751" s="20" t="s">
        <v>481</v>
      </c>
      <c r="C2751" s="20" t="s">
        <v>654</v>
      </c>
      <c r="D2751" s="1">
        <v>44599</v>
      </c>
      <c r="E2751">
        <v>72</v>
      </c>
      <c r="F2751">
        <v>0</v>
      </c>
      <c r="G2751">
        <v>0</v>
      </c>
      <c r="H2751">
        <v>0</v>
      </c>
      <c r="I2751">
        <v>0</v>
      </c>
      <c r="J2751">
        <v>55</v>
      </c>
      <c r="K2751">
        <v>2</v>
      </c>
      <c r="L2751">
        <v>3</v>
      </c>
      <c r="M2751">
        <v>0</v>
      </c>
      <c r="N2751">
        <v>3</v>
      </c>
      <c r="O2751">
        <v>2</v>
      </c>
      <c r="P2751">
        <v>0</v>
      </c>
      <c r="Q2751">
        <v>0</v>
      </c>
      <c r="R2751">
        <v>264</v>
      </c>
      <c r="S2751">
        <v>213</v>
      </c>
      <c r="T2751">
        <v>9</v>
      </c>
      <c r="U2751">
        <v>12</v>
      </c>
      <c r="V2751">
        <v>0</v>
      </c>
      <c r="W2751">
        <v>900</v>
      </c>
      <c r="X2751">
        <v>523</v>
      </c>
      <c r="Y2751">
        <v>21</v>
      </c>
      <c r="Z2751">
        <v>106</v>
      </c>
      <c r="AA2751">
        <v>7</v>
      </c>
      <c r="AB2751">
        <v>508</v>
      </c>
      <c r="AC2751">
        <v>274</v>
      </c>
      <c r="AD2751">
        <v>8</v>
      </c>
      <c r="AE2751">
        <v>86</v>
      </c>
      <c r="AF2751">
        <v>29</v>
      </c>
      <c r="AG2751">
        <v>144</v>
      </c>
      <c r="AH2751">
        <v>65</v>
      </c>
      <c r="AI2751">
        <v>1</v>
      </c>
      <c r="AJ2751">
        <v>18</v>
      </c>
      <c r="AK2751">
        <v>1</v>
      </c>
      <c r="AL2751">
        <v>20</v>
      </c>
      <c r="AM2751">
        <v>15</v>
      </c>
      <c r="AN2751">
        <v>2</v>
      </c>
      <c r="AO2751">
        <v>0</v>
      </c>
      <c r="AP2751">
        <v>0</v>
      </c>
      <c r="AQ2751">
        <v>0</v>
      </c>
      <c r="AR2751">
        <v>0</v>
      </c>
      <c r="AS2751">
        <v>0</v>
      </c>
      <c r="AT2751">
        <v>0</v>
      </c>
      <c r="AU2751">
        <v>0</v>
      </c>
      <c r="AV2751">
        <v>0</v>
      </c>
      <c r="AW2751">
        <v>0</v>
      </c>
      <c r="AX2751">
        <v>0</v>
      </c>
      <c r="AY2751">
        <v>0</v>
      </c>
      <c r="AZ2751">
        <v>0</v>
      </c>
      <c r="BA2751">
        <v>0</v>
      </c>
      <c r="BB2751">
        <v>0</v>
      </c>
      <c r="BC2751">
        <v>0</v>
      </c>
      <c r="BD2751">
        <v>0</v>
      </c>
      <c r="BE2751">
        <v>0</v>
      </c>
      <c r="BF2751">
        <v>0</v>
      </c>
      <c r="BG2751" s="20">
        <v>0</v>
      </c>
      <c r="BH2751" s="20">
        <v>0</v>
      </c>
      <c r="BI2751" s="20">
        <v>65</v>
      </c>
      <c r="BJ2751" s="20">
        <v>3</v>
      </c>
      <c r="BK2751" s="20">
        <v>235</v>
      </c>
      <c r="BL2751" s="20">
        <v>727</v>
      </c>
      <c r="BM2751" s="20">
        <v>372</v>
      </c>
      <c r="BN2751" s="20">
        <v>116</v>
      </c>
      <c r="BO2751" s="20">
        <v>17</v>
      </c>
      <c r="BP2751" s="20">
        <v>3379</v>
      </c>
      <c r="BQ2751" s="20">
        <v>1186</v>
      </c>
      <c r="BR2751" s="20">
        <v>0</v>
      </c>
      <c r="BS2751" s="20">
        <v>24</v>
      </c>
      <c r="BT2751" s="20">
        <v>788</v>
      </c>
      <c r="BU2751" s="20">
        <v>334</v>
      </c>
      <c r="BV2751" s="20">
        <v>2078</v>
      </c>
    </row>
    <row r="2752" spans="1:74" x14ac:dyDescent="0.25">
      <c r="A2752" s="20" t="s">
        <v>475</v>
      </c>
      <c r="B2752" s="20" t="s">
        <v>481</v>
      </c>
      <c r="C2752" s="20" t="s">
        <v>654</v>
      </c>
      <c r="D2752" s="1">
        <v>44606</v>
      </c>
      <c r="E2752">
        <v>73</v>
      </c>
      <c r="F2752">
        <v>0</v>
      </c>
      <c r="G2752">
        <v>0</v>
      </c>
      <c r="H2752">
        <v>0</v>
      </c>
      <c r="I2752">
        <v>0</v>
      </c>
      <c r="J2752">
        <v>56</v>
      </c>
      <c r="K2752">
        <v>2</v>
      </c>
      <c r="L2752">
        <v>3</v>
      </c>
      <c r="M2752">
        <v>0</v>
      </c>
      <c r="N2752">
        <v>3</v>
      </c>
      <c r="O2752">
        <v>2</v>
      </c>
      <c r="P2752">
        <v>0</v>
      </c>
      <c r="Q2752">
        <v>0</v>
      </c>
      <c r="R2752">
        <v>264</v>
      </c>
      <c r="S2752">
        <v>213</v>
      </c>
      <c r="T2752">
        <v>9</v>
      </c>
      <c r="U2752">
        <v>12</v>
      </c>
      <c r="V2752">
        <v>0</v>
      </c>
      <c r="W2752">
        <v>901</v>
      </c>
      <c r="X2752">
        <v>526</v>
      </c>
      <c r="Y2752">
        <v>20</v>
      </c>
      <c r="Z2752">
        <v>107</v>
      </c>
      <c r="AA2752">
        <v>8</v>
      </c>
      <c r="AB2752">
        <v>509</v>
      </c>
      <c r="AC2752">
        <v>272</v>
      </c>
      <c r="AD2752">
        <v>8</v>
      </c>
      <c r="AE2752">
        <v>87</v>
      </c>
      <c r="AF2752">
        <v>32</v>
      </c>
      <c r="AG2752">
        <v>141</v>
      </c>
      <c r="AH2752">
        <v>66</v>
      </c>
      <c r="AI2752">
        <v>1</v>
      </c>
      <c r="AJ2752">
        <v>17</v>
      </c>
      <c r="AK2752">
        <v>0</v>
      </c>
      <c r="AL2752">
        <v>20</v>
      </c>
      <c r="AM2752">
        <v>15</v>
      </c>
      <c r="AN2752">
        <v>2</v>
      </c>
      <c r="AO2752">
        <v>0</v>
      </c>
      <c r="AP2752">
        <v>0</v>
      </c>
      <c r="AQ2752">
        <v>0</v>
      </c>
      <c r="AR2752">
        <v>0</v>
      </c>
      <c r="AS2752">
        <v>0</v>
      </c>
      <c r="AT2752">
        <v>0</v>
      </c>
      <c r="AU2752">
        <v>0</v>
      </c>
      <c r="AV2752">
        <v>0</v>
      </c>
      <c r="AW2752">
        <v>0</v>
      </c>
      <c r="AX2752">
        <v>0</v>
      </c>
      <c r="AY2752">
        <v>0</v>
      </c>
      <c r="AZ2752">
        <v>0</v>
      </c>
      <c r="BA2752">
        <v>0</v>
      </c>
      <c r="BB2752">
        <v>0</v>
      </c>
      <c r="BC2752">
        <v>0</v>
      </c>
      <c r="BD2752">
        <v>0</v>
      </c>
      <c r="BE2752">
        <v>0</v>
      </c>
      <c r="BF2752">
        <v>0</v>
      </c>
      <c r="BG2752" s="20">
        <v>0</v>
      </c>
      <c r="BH2752" s="20">
        <v>0</v>
      </c>
      <c r="BI2752" s="20">
        <v>66</v>
      </c>
      <c r="BJ2752" s="20">
        <v>3</v>
      </c>
      <c r="BK2752" s="20">
        <v>235</v>
      </c>
      <c r="BL2752" s="20">
        <v>728</v>
      </c>
      <c r="BM2752" s="20">
        <v>369</v>
      </c>
      <c r="BN2752" s="20">
        <v>116</v>
      </c>
      <c r="BO2752" s="20">
        <v>17</v>
      </c>
      <c r="BP2752" s="20">
        <v>3376</v>
      </c>
      <c r="BQ2752" s="20">
        <v>1193</v>
      </c>
      <c r="BR2752" s="20">
        <v>0</v>
      </c>
      <c r="BS2752" s="20">
        <v>24</v>
      </c>
      <c r="BT2752" s="20">
        <v>788</v>
      </c>
      <c r="BU2752" s="20">
        <v>332</v>
      </c>
      <c r="BV2752" s="20">
        <v>2081</v>
      </c>
    </row>
    <row r="2753" spans="1:74" x14ac:dyDescent="0.25">
      <c r="A2753" s="20" t="s">
        <v>475</v>
      </c>
      <c r="B2753" s="20" t="s">
        <v>476</v>
      </c>
      <c r="C2753" s="20" t="s">
        <v>477</v>
      </c>
      <c r="D2753" s="1">
        <v>44606</v>
      </c>
      <c r="E2753">
        <v>80</v>
      </c>
      <c r="F2753">
        <v>1</v>
      </c>
      <c r="G2753">
        <v>1</v>
      </c>
      <c r="H2753">
        <v>1</v>
      </c>
      <c r="I2753">
        <v>1</v>
      </c>
      <c r="J2753">
        <v>63</v>
      </c>
      <c r="K2753">
        <v>1</v>
      </c>
      <c r="L2753">
        <v>8</v>
      </c>
      <c r="M2753">
        <v>1</v>
      </c>
      <c r="N2753">
        <v>6</v>
      </c>
      <c r="O2753">
        <v>6</v>
      </c>
      <c r="R2753">
        <v>631</v>
      </c>
      <c r="S2753">
        <v>556</v>
      </c>
      <c r="T2753">
        <v>23</v>
      </c>
      <c r="U2753">
        <v>14</v>
      </c>
      <c r="V2753">
        <v>7</v>
      </c>
      <c r="W2753">
        <v>698</v>
      </c>
      <c r="X2753">
        <v>75</v>
      </c>
      <c r="Y2753">
        <v>12</v>
      </c>
      <c r="Z2753">
        <v>64</v>
      </c>
      <c r="AA2753">
        <v>24</v>
      </c>
      <c r="AB2753">
        <v>1191</v>
      </c>
      <c r="AC2753">
        <v>921</v>
      </c>
      <c r="AD2753">
        <v>9</v>
      </c>
      <c r="AE2753">
        <v>88</v>
      </c>
      <c r="AF2753">
        <v>33</v>
      </c>
      <c r="AG2753">
        <v>143</v>
      </c>
      <c r="AH2753">
        <v>92</v>
      </c>
      <c r="AJ2753">
        <v>17</v>
      </c>
      <c r="AK2753">
        <v>3</v>
      </c>
      <c r="AL2753">
        <v>31</v>
      </c>
      <c r="AM2753">
        <v>8</v>
      </c>
      <c r="AN2753">
        <v>1</v>
      </c>
      <c r="BD2753">
        <v>1</v>
      </c>
      <c r="BG2753" s="20">
        <v>1</v>
      </c>
      <c r="BH2753" s="20">
        <v>1</v>
      </c>
      <c r="BI2753" s="20">
        <v>70</v>
      </c>
      <c r="BJ2753" s="20">
        <v>5</v>
      </c>
      <c r="BK2753" s="20">
        <v>583</v>
      </c>
      <c r="BL2753" s="20">
        <v>591</v>
      </c>
      <c r="BM2753" s="20">
        <v>1048</v>
      </c>
      <c r="BN2753" s="20">
        <v>121</v>
      </c>
      <c r="BO2753" s="20">
        <v>29</v>
      </c>
      <c r="BP2753" s="20">
        <v>4401</v>
      </c>
      <c r="BQ2753" s="20">
        <v>2509</v>
      </c>
      <c r="BR2753" s="20">
        <v>1</v>
      </c>
      <c r="BS2753" s="20">
        <v>31</v>
      </c>
      <c r="BT2753" s="20">
        <v>708</v>
      </c>
      <c r="BU2753" s="20">
        <v>207</v>
      </c>
      <c r="BV2753" s="20">
        <v>3334</v>
      </c>
    </row>
    <row r="2754" spans="1:74" x14ac:dyDescent="0.25">
      <c r="A2754" s="20" t="s">
        <v>475</v>
      </c>
      <c r="B2754" s="20" t="s">
        <v>478</v>
      </c>
      <c r="C2754" s="20" t="s">
        <v>655</v>
      </c>
      <c r="D2754" s="1">
        <v>44493</v>
      </c>
      <c r="E2754">
        <v>81</v>
      </c>
      <c r="F2754">
        <v>0</v>
      </c>
      <c r="G2754">
        <v>0</v>
      </c>
      <c r="H2754">
        <v>0</v>
      </c>
      <c r="I2754">
        <v>0</v>
      </c>
      <c r="J2754">
        <v>24</v>
      </c>
      <c r="K2754">
        <v>5</v>
      </c>
      <c r="L2754">
        <v>7</v>
      </c>
      <c r="M2754">
        <v>3</v>
      </c>
      <c r="N2754">
        <v>0</v>
      </c>
      <c r="O2754">
        <v>0</v>
      </c>
      <c r="P2754">
        <v>0</v>
      </c>
      <c r="Q2754">
        <v>0</v>
      </c>
      <c r="R2754">
        <v>194</v>
      </c>
      <c r="S2754">
        <v>0</v>
      </c>
      <c r="T2754">
        <v>71</v>
      </c>
      <c r="U2754">
        <v>5</v>
      </c>
      <c r="V2754">
        <v>2</v>
      </c>
      <c r="W2754">
        <v>729</v>
      </c>
      <c r="X2754">
        <v>0</v>
      </c>
      <c r="Y2754">
        <v>32</v>
      </c>
      <c r="Z2754">
        <v>131</v>
      </c>
      <c r="AA2754">
        <v>4</v>
      </c>
      <c r="AB2754">
        <v>392</v>
      </c>
      <c r="AC2754">
        <v>11</v>
      </c>
      <c r="AD2754">
        <v>2</v>
      </c>
      <c r="AE2754">
        <v>75</v>
      </c>
      <c r="AF2754">
        <v>25</v>
      </c>
      <c r="AG2754">
        <v>65</v>
      </c>
      <c r="AH2754">
        <v>0</v>
      </c>
      <c r="AI2754">
        <v>2</v>
      </c>
      <c r="AJ2754">
        <v>16</v>
      </c>
      <c r="AK2754">
        <v>1</v>
      </c>
      <c r="AL2754">
        <v>8</v>
      </c>
      <c r="AM2754">
        <v>0</v>
      </c>
      <c r="AN2754">
        <v>0</v>
      </c>
      <c r="AO2754">
        <v>0</v>
      </c>
      <c r="AP2754">
        <v>0</v>
      </c>
      <c r="AQ2754">
        <v>0</v>
      </c>
      <c r="AR2754">
        <v>0</v>
      </c>
      <c r="AS2754">
        <v>0</v>
      </c>
      <c r="AT2754">
        <v>0</v>
      </c>
      <c r="AU2754">
        <v>0</v>
      </c>
      <c r="AV2754">
        <v>0</v>
      </c>
      <c r="AW2754">
        <v>0</v>
      </c>
      <c r="AX2754">
        <v>0</v>
      </c>
      <c r="AY2754">
        <v>0</v>
      </c>
      <c r="AZ2754">
        <v>0</v>
      </c>
      <c r="BA2754">
        <v>0</v>
      </c>
      <c r="BB2754">
        <v>11</v>
      </c>
      <c r="BC2754">
        <v>12</v>
      </c>
      <c r="BD2754">
        <v>0</v>
      </c>
      <c r="BE2754">
        <v>0</v>
      </c>
      <c r="BF2754">
        <v>0</v>
      </c>
      <c r="BG2754" s="20"/>
      <c r="BH2754" s="20"/>
      <c r="BI2754" s="20"/>
      <c r="BJ2754" s="20"/>
      <c r="BK2754" s="20"/>
      <c r="BL2754" s="20"/>
      <c r="BM2754" s="20"/>
      <c r="BN2754" s="20"/>
      <c r="BO2754" s="20"/>
      <c r="BP2754" s="20"/>
      <c r="BQ2754" s="20"/>
      <c r="BR2754" s="20"/>
      <c r="BS2754" s="20"/>
      <c r="BT2754" s="20"/>
      <c r="BU2754" s="20"/>
      <c r="BV2754" s="20"/>
    </row>
    <row r="2755" spans="1:74" x14ac:dyDescent="0.25">
      <c r="A2755" s="20" t="s">
        <v>475</v>
      </c>
      <c r="B2755" s="20" t="s">
        <v>478</v>
      </c>
      <c r="C2755" s="20" t="s">
        <v>655</v>
      </c>
      <c r="D2755" s="1">
        <v>44500</v>
      </c>
      <c r="E2755">
        <v>81</v>
      </c>
      <c r="F2755">
        <v>0</v>
      </c>
      <c r="G2755">
        <v>0</v>
      </c>
      <c r="H2755">
        <v>0</v>
      </c>
      <c r="I2755">
        <v>0</v>
      </c>
      <c r="J2755">
        <v>30</v>
      </c>
      <c r="K2755">
        <v>5</v>
      </c>
      <c r="L2755">
        <v>7</v>
      </c>
      <c r="M2755">
        <v>3</v>
      </c>
      <c r="N2755">
        <v>0</v>
      </c>
      <c r="O2755">
        <v>0</v>
      </c>
      <c r="P2755">
        <v>0</v>
      </c>
      <c r="Q2755">
        <v>0</v>
      </c>
      <c r="R2755">
        <v>195</v>
      </c>
      <c r="S2755">
        <v>0</v>
      </c>
      <c r="T2755">
        <v>85</v>
      </c>
      <c r="U2755">
        <v>6</v>
      </c>
      <c r="V2755">
        <v>1</v>
      </c>
      <c r="W2755">
        <v>734</v>
      </c>
      <c r="X2755">
        <v>0</v>
      </c>
      <c r="Y2755">
        <v>69</v>
      </c>
      <c r="Z2755">
        <v>131</v>
      </c>
      <c r="AA2755">
        <v>5</v>
      </c>
      <c r="AB2755">
        <v>393</v>
      </c>
      <c r="AC2755">
        <v>11</v>
      </c>
      <c r="AD2755">
        <v>2</v>
      </c>
      <c r="AE2755">
        <v>77</v>
      </c>
      <c r="AF2755">
        <v>23</v>
      </c>
      <c r="AG2755">
        <v>65</v>
      </c>
      <c r="AH2755">
        <v>0</v>
      </c>
      <c r="AI2755">
        <v>3</v>
      </c>
      <c r="AJ2755">
        <v>16</v>
      </c>
      <c r="AK2755">
        <v>1</v>
      </c>
      <c r="AL2755">
        <v>8</v>
      </c>
      <c r="AM2755">
        <v>0</v>
      </c>
      <c r="AN2755">
        <v>1</v>
      </c>
      <c r="AO2755">
        <v>0</v>
      </c>
      <c r="AP2755">
        <v>0</v>
      </c>
      <c r="AQ2755">
        <v>0</v>
      </c>
      <c r="AR2755">
        <v>0</v>
      </c>
      <c r="AS2755">
        <v>0</v>
      </c>
      <c r="AT2755">
        <v>0</v>
      </c>
      <c r="AU2755">
        <v>0</v>
      </c>
      <c r="AV2755">
        <v>0</v>
      </c>
      <c r="AW2755">
        <v>0</v>
      </c>
      <c r="AX2755">
        <v>0</v>
      </c>
      <c r="AY2755">
        <v>0</v>
      </c>
      <c r="AZ2755">
        <v>0</v>
      </c>
      <c r="BA2755">
        <v>0</v>
      </c>
      <c r="BB2755">
        <v>10</v>
      </c>
      <c r="BC2755">
        <v>14</v>
      </c>
      <c r="BD2755">
        <v>0</v>
      </c>
      <c r="BE2755">
        <v>0</v>
      </c>
      <c r="BF2755">
        <v>0</v>
      </c>
      <c r="BG2755" s="20"/>
      <c r="BH2755" s="20"/>
      <c r="BI2755" s="20"/>
      <c r="BJ2755" s="20"/>
      <c r="BK2755" s="20"/>
      <c r="BL2755" s="20"/>
      <c r="BM2755" s="20"/>
      <c r="BN2755" s="20"/>
      <c r="BO2755" s="20"/>
      <c r="BP2755" s="20"/>
      <c r="BQ2755" s="20"/>
      <c r="BR2755" s="20"/>
      <c r="BS2755" s="20"/>
      <c r="BT2755" s="20"/>
      <c r="BU2755" s="20"/>
      <c r="BV2755" s="20"/>
    </row>
    <row r="2756" spans="1:74" x14ac:dyDescent="0.25">
      <c r="A2756" s="20" t="s">
        <v>475</v>
      </c>
      <c r="B2756" s="20" t="s">
        <v>478</v>
      </c>
      <c r="C2756" s="20" t="s">
        <v>655</v>
      </c>
      <c r="D2756" s="1">
        <v>44507</v>
      </c>
      <c r="E2756">
        <v>81</v>
      </c>
      <c r="F2756">
        <v>0</v>
      </c>
      <c r="G2756">
        <v>0</v>
      </c>
      <c r="H2756">
        <v>0</v>
      </c>
      <c r="I2756">
        <v>0</v>
      </c>
      <c r="J2756">
        <v>32</v>
      </c>
      <c r="K2756">
        <v>4</v>
      </c>
      <c r="L2756">
        <v>7</v>
      </c>
      <c r="M2756">
        <v>3</v>
      </c>
      <c r="N2756">
        <v>0</v>
      </c>
      <c r="O2756">
        <v>0</v>
      </c>
      <c r="P2756">
        <v>0</v>
      </c>
      <c r="Q2756">
        <v>0</v>
      </c>
      <c r="R2756">
        <v>194</v>
      </c>
      <c r="S2756">
        <v>91</v>
      </c>
      <c r="T2756">
        <v>10</v>
      </c>
      <c r="U2756">
        <v>6</v>
      </c>
      <c r="V2756">
        <v>1</v>
      </c>
      <c r="W2756">
        <v>731</v>
      </c>
      <c r="X2756">
        <v>90</v>
      </c>
      <c r="Y2756">
        <v>14</v>
      </c>
      <c r="Z2756">
        <v>131</v>
      </c>
      <c r="AA2756">
        <v>6</v>
      </c>
      <c r="AB2756">
        <v>393</v>
      </c>
      <c r="AC2756">
        <v>19</v>
      </c>
      <c r="AD2756">
        <v>2</v>
      </c>
      <c r="AE2756">
        <v>76</v>
      </c>
      <c r="AF2756">
        <v>23</v>
      </c>
      <c r="AG2756">
        <v>65</v>
      </c>
      <c r="AH2756">
        <v>3</v>
      </c>
      <c r="AI2756">
        <v>0</v>
      </c>
      <c r="AJ2756">
        <v>17</v>
      </c>
      <c r="AK2756">
        <v>0</v>
      </c>
      <c r="AL2756">
        <v>7</v>
      </c>
      <c r="AM2756">
        <v>2</v>
      </c>
      <c r="AN2756">
        <v>0</v>
      </c>
      <c r="AO2756">
        <v>0</v>
      </c>
      <c r="AP2756">
        <v>0</v>
      </c>
      <c r="AQ2756">
        <v>0</v>
      </c>
      <c r="AR2756">
        <v>0</v>
      </c>
      <c r="AS2756">
        <v>0</v>
      </c>
      <c r="AT2756">
        <v>0</v>
      </c>
      <c r="AU2756">
        <v>0</v>
      </c>
      <c r="AV2756">
        <v>0</v>
      </c>
      <c r="AW2756">
        <v>0</v>
      </c>
      <c r="AX2756">
        <v>0</v>
      </c>
      <c r="AY2756">
        <v>0</v>
      </c>
      <c r="AZ2756">
        <v>0</v>
      </c>
      <c r="BA2756">
        <v>0</v>
      </c>
      <c r="BB2756">
        <v>0</v>
      </c>
      <c r="BC2756">
        <v>0</v>
      </c>
      <c r="BD2756">
        <v>0</v>
      </c>
      <c r="BE2756">
        <v>0</v>
      </c>
      <c r="BF2756">
        <v>0</v>
      </c>
      <c r="BG2756" s="20">
        <v>0</v>
      </c>
      <c r="BH2756" s="20">
        <v>0</v>
      </c>
      <c r="BI2756" s="20">
        <v>64</v>
      </c>
      <c r="BJ2756" s="20">
        <v>0</v>
      </c>
      <c r="BK2756" s="20">
        <v>171</v>
      </c>
      <c r="BL2756" s="20">
        <v>550</v>
      </c>
      <c r="BM2756" s="20">
        <v>272</v>
      </c>
      <c r="BN2756" s="20">
        <v>42</v>
      </c>
      <c r="BO2756" s="20">
        <v>6</v>
      </c>
      <c r="BP2756" s="20"/>
      <c r="BQ2756" s="20"/>
      <c r="BR2756" s="20"/>
      <c r="BS2756" s="20"/>
      <c r="BT2756" s="20"/>
      <c r="BU2756" s="20"/>
      <c r="BV2756" s="20"/>
    </row>
    <row r="2757" spans="1:74" x14ac:dyDescent="0.25">
      <c r="A2757" s="20" t="s">
        <v>475</v>
      </c>
      <c r="B2757" s="20" t="s">
        <v>478</v>
      </c>
      <c r="C2757" s="20" t="s">
        <v>655</v>
      </c>
      <c r="D2757" s="1">
        <v>44514</v>
      </c>
      <c r="E2757">
        <v>82</v>
      </c>
      <c r="F2757">
        <v>0</v>
      </c>
      <c r="G2757">
        <v>0</v>
      </c>
      <c r="H2757">
        <v>0</v>
      </c>
      <c r="I2757">
        <v>0</v>
      </c>
      <c r="J2757">
        <v>35</v>
      </c>
      <c r="K2757">
        <v>4</v>
      </c>
      <c r="L2757">
        <v>7</v>
      </c>
      <c r="M2757">
        <v>3</v>
      </c>
      <c r="N2757">
        <v>0</v>
      </c>
      <c r="O2757">
        <v>0</v>
      </c>
      <c r="P2757">
        <v>0</v>
      </c>
      <c r="Q2757">
        <v>0</v>
      </c>
      <c r="R2757">
        <v>195</v>
      </c>
      <c r="S2757">
        <v>99</v>
      </c>
      <c r="T2757">
        <v>10</v>
      </c>
      <c r="U2757">
        <v>5</v>
      </c>
      <c r="V2757">
        <v>1</v>
      </c>
      <c r="W2757">
        <v>729</v>
      </c>
      <c r="X2757">
        <v>102</v>
      </c>
      <c r="Y2757">
        <v>13</v>
      </c>
      <c r="Z2757">
        <v>129</v>
      </c>
      <c r="AA2757">
        <v>7</v>
      </c>
      <c r="AB2757">
        <v>393</v>
      </c>
      <c r="AC2757">
        <v>27</v>
      </c>
      <c r="AD2757">
        <v>2</v>
      </c>
      <c r="AE2757">
        <v>75</v>
      </c>
      <c r="AF2757">
        <v>24</v>
      </c>
      <c r="AG2757">
        <v>65</v>
      </c>
      <c r="AH2757">
        <v>3</v>
      </c>
      <c r="AI2757">
        <v>0</v>
      </c>
      <c r="AJ2757">
        <v>17</v>
      </c>
      <c r="AK2757">
        <v>0</v>
      </c>
      <c r="AL2757">
        <v>7</v>
      </c>
      <c r="AM2757">
        <v>2</v>
      </c>
      <c r="AN2757">
        <v>0</v>
      </c>
      <c r="AO2757">
        <v>0</v>
      </c>
      <c r="AP2757">
        <v>0</v>
      </c>
      <c r="AQ2757">
        <v>0</v>
      </c>
      <c r="AR2757">
        <v>0</v>
      </c>
      <c r="AS2757">
        <v>0</v>
      </c>
      <c r="AT2757">
        <v>0</v>
      </c>
      <c r="AU2757">
        <v>0</v>
      </c>
      <c r="AV2757">
        <v>0</v>
      </c>
      <c r="AW2757">
        <v>0</v>
      </c>
      <c r="AX2757">
        <v>0</v>
      </c>
      <c r="AY2757">
        <v>0</v>
      </c>
      <c r="AZ2757">
        <v>0</v>
      </c>
      <c r="BA2757">
        <v>0</v>
      </c>
      <c r="BB2757">
        <v>0</v>
      </c>
      <c r="BC2757">
        <v>0</v>
      </c>
      <c r="BD2757">
        <v>0</v>
      </c>
      <c r="BE2757">
        <v>0</v>
      </c>
      <c r="BF2757">
        <v>0</v>
      </c>
      <c r="BG2757" s="20">
        <v>0</v>
      </c>
      <c r="BH2757" s="20">
        <v>0</v>
      </c>
      <c r="BI2757" s="20">
        <v>66</v>
      </c>
      <c r="BJ2757" s="20">
        <v>0</v>
      </c>
      <c r="BK2757" s="20">
        <v>173</v>
      </c>
      <c r="BL2757" s="20">
        <v>550</v>
      </c>
      <c r="BM2757" s="20">
        <v>272</v>
      </c>
      <c r="BN2757" s="20">
        <v>42</v>
      </c>
      <c r="BO2757" s="20">
        <v>6</v>
      </c>
      <c r="BP2757" s="20"/>
      <c r="BQ2757" s="20"/>
      <c r="BR2757" s="20"/>
      <c r="BS2757" s="20"/>
      <c r="BT2757" s="20"/>
      <c r="BU2757" s="20"/>
      <c r="BV2757" s="20"/>
    </row>
    <row r="2758" spans="1:74" x14ac:dyDescent="0.25">
      <c r="A2758" s="20" t="s">
        <v>475</v>
      </c>
      <c r="B2758" s="20" t="s">
        <v>478</v>
      </c>
      <c r="C2758" s="20" t="s">
        <v>655</v>
      </c>
      <c r="D2758" s="1">
        <v>44521</v>
      </c>
      <c r="E2758">
        <v>82</v>
      </c>
      <c r="F2758">
        <v>0</v>
      </c>
      <c r="G2758">
        <v>0</v>
      </c>
      <c r="H2758">
        <v>0</v>
      </c>
      <c r="I2758">
        <v>0</v>
      </c>
      <c r="J2758">
        <v>39</v>
      </c>
      <c r="K2758">
        <v>4</v>
      </c>
      <c r="L2758">
        <v>7</v>
      </c>
      <c r="M2758">
        <v>2</v>
      </c>
      <c r="N2758">
        <v>0</v>
      </c>
      <c r="O2758">
        <v>0</v>
      </c>
      <c r="P2758">
        <v>0</v>
      </c>
      <c r="Q2758">
        <v>0</v>
      </c>
      <c r="R2758">
        <v>194</v>
      </c>
      <c r="S2758">
        <v>106</v>
      </c>
      <c r="T2758">
        <v>10</v>
      </c>
      <c r="U2758">
        <v>5</v>
      </c>
      <c r="V2758">
        <v>1</v>
      </c>
      <c r="W2758">
        <v>736</v>
      </c>
      <c r="X2758">
        <v>153</v>
      </c>
      <c r="Y2758">
        <v>13</v>
      </c>
      <c r="Z2758">
        <v>133</v>
      </c>
      <c r="AA2758">
        <v>7</v>
      </c>
      <c r="AB2758">
        <v>394</v>
      </c>
      <c r="AC2758">
        <v>33</v>
      </c>
      <c r="AD2758">
        <v>2</v>
      </c>
      <c r="AE2758">
        <v>74</v>
      </c>
      <c r="AF2758">
        <v>23</v>
      </c>
      <c r="AG2758">
        <v>64</v>
      </c>
      <c r="AH2758">
        <v>4</v>
      </c>
      <c r="AI2758">
        <v>0</v>
      </c>
      <c r="AJ2758">
        <v>17</v>
      </c>
      <c r="AK2758">
        <v>0</v>
      </c>
      <c r="AL2758">
        <v>8</v>
      </c>
      <c r="AM2758">
        <v>3</v>
      </c>
      <c r="AN2758">
        <v>0</v>
      </c>
      <c r="AO2758">
        <v>0</v>
      </c>
      <c r="AP2758">
        <v>0</v>
      </c>
      <c r="AQ2758">
        <v>0</v>
      </c>
      <c r="AR2758">
        <v>0</v>
      </c>
      <c r="AS2758">
        <v>0</v>
      </c>
      <c r="AT2758">
        <v>0</v>
      </c>
      <c r="AU2758">
        <v>0</v>
      </c>
      <c r="AV2758">
        <v>0</v>
      </c>
      <c r="AW2758">
        <v>0</v>
      </c>
      <c r="AX2758">
        <v>0</v>
      </c>
      <c r="AY2758">
        <v>0</v>
      </c>
      <c r="AZ2758">
        <v>0</v>
      </c>
      <c r="BA2758">
        <v>0</v>
      </c>
      <c r="BB2758">
        <v>0</v>
      </c>
      <c r="BC2758">
        <v>0</v>
      </c>
      <c r="BD2758">
        <v>0</v>
      </c>
      <c r="BE2758">
        <v>0</v>
      </c>
      <c r="BF2758">
        <v>0</v>
      </c>
      <c r="BG2758" s="20">
        <v>0</v>
      </c>
      <c r="BH2758" s="20">
        <v>0</v>
      </c>
      <c r="BI2758" s="20">
        <v>66</v>
      </c>
      <c r="BJ2758" s="20">
        <v>0</v>
      </c>
      <c r="BK2758" s="20">
        <v>172</v>
      </c>
      <c r="BL2758" s="20">
        <v>553</v>
      </c>
      <c r="BM2758" s="20">
        <v>277</v>
      </c>
      <c r="BN2758" s="20">
        <v>41</v>
      </c>
      <c r="BO2758" s="20">
        <v>7</v>
      </c>
      <c r="BP2758" s="20"/>
      <c r="BQ2758" s="20"/>
      <c r="BR2758" s="20"/>
      <c r="BS2758" s="20"/>
      <c r="BT2758" s="20"/>
      <c r="BU2758" s="20"/>
      <c r="BV2758" s="20"/>
    </row>
    <row r="2759" spans="1:74" x14ac:dyDescent="0.25">
      <c r="A2759" s="20" t="s">
        <v>475</v>
      </c>
      <c r="B2759" s="20" t="s">
        <v>478</v>
      </c>
      <c r="C2759" s="20" t="s">
        <v>655</v>
      </c>
      <c r="D2759" s="1">
        <v>44528</v>
      </c>
      <c r="E2759">
        <v>82</v>
      </c>
      <c r="F2759">
        <v>0</v>
      </c>
      <c r="G2759">
        <v>0</v>
      </c>
      <c r="H2759">
        <v>0</v>
      </c>
      <c r="I2759">
        <v>0</v>
      </c>
      <c r="J2759">
        <v>44</v>
      </c>
      <c r="K2759">
        <v>4</v>
      </c>
      <c r="L2759">
        <v>7</v>
      </c>
      <c r="M2759">
        <v>2</v>
      </c>
      <c r="N2759">
        <v>0</v>
      </c>
      <c r="O2759">
        <v>0</v>
      </c>
      <c r="P2759">
        <v>0</v>
      </c>
      <c r="Q2759">
        <v>0</v>
      </c>
      <c r="R2759">
        <v>194</v>
      </c>
      <c r="S2759">
        <v>117</v>
      </c>
      <c r="T2759">
        <v>10</v>
      </c>
      <c r="U2759">
        <v>5</v>
      </c>
      <c r="V2759">
        <v>1</v>
      </c>
      <c r="W2759">
        <v>733</v>
      </c>
      <c r="X2759">
        <v>211</v>
      </c>
      <c r="Y2759">
        <v>13</v>
      </c>
      <c r="Z2759">
        <v>130</v>
      </c>
      <c r="AA2759">
        <v>7</v>
      </c>
      <c r="AB2759">
        <v>393</v>
      </c>
      <c r="AC2759">
        <v>56</v>
      </c>
      <c r="AD2759">
        <v>2</v>
      </c>
      <c r="AE2759">
        <v>74</v>
      </c>
      <c r="AF2759">
        <v>23</v>
      </c>
      <c r="AG2759">
        <v>64</v>
      </c>
      <c r="AH2759">
        <v>4</v>
      </c>
      <c r="AI2759">
        <v>0</v>
      </c>
      <c r="AJ2759">
        <v>17</v>
      </c>
      <c r="AK2759">
        <v>0</v>
      </c>
      <c r="AL2759">
        <v>8</v>
      </c>
      <c r="AM2759">
        <v>4</v>
      </c>
      <c r="AN2759">
        <v>0</v>
      </c>
      <c r="AO2759">
        <v>0</v>
      </c>
      <c r="AP2759">
        <v>0</v>
      </c>
      <c r="AQ2759">
        <v>0</v>
      </c>
      <c r="AR2759">
        <v>0</v>
      </c>
      <c r="AS2759">
        <v>0</v>
      </c>
      <c r="AT2759">
        <v>0</v>
      </c>
      <c r="AU2759">
        <v>0</v>
      </c>
      <c r="AV2759">
        <v>0</v>
      </c>
      <c r="AW2759">
        <v>0</v>
      </c>
      <c r="AX2759">
        <v>0</v>
      </c>
      <c r="AY2759">
        <v>0</v>
      </c>
      <c r="AZ2759">
        <v>0</v>
      </c>
      <c r="BA2759">
        <v>0</v>
      </c>
      <c r="BB2759">
        <v>0</v>
      </c>
      <c r="BC2759">
        <v>0</v>
      </c>
      <c r="BD2759">
        <v>0</v>
      </c>
      <c r="BE2759">
        <v>0</v>
      </c>
      <c r="BF2759">
        <v>0</v>
      </c>
      <c r="BG2759" s="20">
        <v>0</v>
      </c>
      <c r="BH2759" s="20">
        <v>0</v>
      </c>
      <c r="BI2759" s="20">
        <v>66</v>
      </c>
      <c r="BJ2759" s="20">
        <v>0</v>
      </c>
      <c r="BK2759" s="20">
        <v>172</v>
      </c>
      <c r="BL2759" s="20">
        <v>552</v>
      </c>
      <c r="BM2759" s="20">
        <v>277</v>
      </c>
      <c r="BN2759" s="20">
        <v>41</v>
      </c>
      <c r="BO2759" s="20">
        <v>7</v>
      </c>
      <c r="BP2759" s="20"/>
      <c r="BQ2759" s="20"/>
      <c r="BR2759" s="20"/>
      <c r="BS2759" s="20"/>
      <c r="BT2759" s="20"/>
      <c r="BU2759" s="20"/>
      <c r="BV2759" s="20"/>
    </row>
    <row r="2760" spans="1:74" x14ac:dyDescent="0.25">
      <c r="A2760" s="20" t="s">
        <v>475</v>
      </c>
      <c r="B2760" s="20" t="s">
        <v>478</v>
      </c>
      <c r="C2760" s="20" t="s">
        <v>655</v>
      </c>
      <c r="D2760" s="1">
        <v>44535</v>
      </c>
      <c r="E2760">
        <v>82</v>
      </c>
      <c r="F2760">
        <v>0</v>
      </c>
      <c r="G2760">
        <v>0</v>
      </c>
      <c r="H2760">
        <v>0</v>
      </c>
      <c r="I2760">
        <v>0</v>
      </c>
      <c r="J2760">
        <v>45</v>
      </c>
      <c r="K2760">
        <v>4</v>
      </c>
      <c r="L2760">
        <v>7</v>
      </c>
      <c r="M2760">
        <v>2</v>
      </c>
      <c r="N2760">
        <v>0</v>
      </c>
      <c r="O2760">
        <v>0</v>
      </c>
      <c r="P2760">
        <v>0</v>
      </c>
      <c r="Q2760">
        <v>0</v>
      </c>
      <c r="R2760">
        <v>195</v>
      </c>
      <c r="S2760">
        <v>124</v>
      </c>
      <c r="T2760">
        <v>10</v>
      </c>
      <c r="U2760">
        <v>5</v>
      </c>
      <c r="V2760">
        <v>1</v>
      </c>
      <c r="W2760">
        <v>735</v>
      </c>
      <c r="X2760">
        <v>232</v>
      </c>
      <c r="Y2760">
        <v>13</v>
      </c>
      <c r="Z2760">
        <v>129</v>
      </c>
      <c r="AA2760">
        <v>6</v>
      </c>
      <c r="AB2760">
        <v>393</v>
      </c>
      <c r="AC2760">
        <v>76</v>
      </c>
      <c r="AD2760">
        <v>2</v>
      </c>
      <c r="AE2760">
        <v>73</v>
      </c>
      <c r="AF2760">
        <v>23</v>
      </c>
      <c r="AG2760">
        <v>64</v>
      </c>
      <c r="AH2760">
        <v>6</v>
      </c>
      <c r="AI2760">
        <v>0</v>
      </c>
      <c r="AJ2760">
        <v>17</v>
      </c>
      <c r="AK2760">
        <v>0</v>
      </c>
      <c r="AL2760">
        <v>8</v>
      </c>
      <c r="AM2760">
        <v>4</v>
      </c>
      <c r="AN2760">
        <v>0</v>
      </c>
      <c r="AO2760">
        <v>0</v>
      </c>
      <c r="AP2760">
        <v>0</v>
      </c>
      <c r="AQ2760">
        <v>0</v>
      </c>
      <c r="AR2760">
        <v>0</v>
      </c>
      <c r="AS2760">
        <v>0</v>
      </c>
      <c r="AT2760">
        <v>0</v>
      </c>
      <c r="AU2760">
        <v>0</v>
      </c>
      <c r="AV2760">
        <v>0</v>
      </c>
      <c r="AW2760">
        <v>0</v>
      </c>
      <c r="AX2760">
        <v>0</v>
      </c>
      <c r="AY2760">
        <v>0</v>
      </c>
      <c r="AZ2760">
        <v>0</v>
      </c>
      <c r="BA2760">
        <v>0</v>
      </c>
      <c r="BB2760">
        <v>0</v>
      </c>
      <c r="BC2760">
        <v>0</v>
      </c>
      <c r="BD2760">
        <v>0</v>
      </c>
      <c r="BE2760">
        <v>0</v>
      </c>
      <c r="BF2760">
        <v>0</v>
      </c>
      <c r="BG2760" s="20">
        <v>0</v>
      </c>
      <c r="BH2760" s="20">
        <v>0</v>
      </c>
      <c r="BI2760" s="20">
        <v>66</v>
      </c>
      <c r="BJ2760" s="20">
        <v>0</v>
      </c>
      <c r="BK2760" s="20">
        <v>173</v>
      </c>
      <c r="BL2760" s="20">
        <v>556</v>
      </c>
      <c r="BM2760" s="20">
        <v>279</v>
      </c>
      <c r="BN2760" s="20">
        <v>41</v>
      </c>
      <c r="BO2760" s="20">
        <v>7</v>
      </c>
      <c r="BP2760" s="20"/>
      <c r="BQ2760" s="20"/>
      <c r="BR2760" s="20"/>
      <c r="BS2760" s="20"/>
      <c r="BT2760" s="20"/>
      <c r="BU2760" s="20"/>
      <c r="BV2760" s="20"/>
    </row>
    <row r="2761" spans="1:74" x14ac:dyDescent="0.25">
      <c r="A2761" s="20" t="s">
        <v>475</v>
      </c>
      <c r="B2761" s="20" t="s">
        <v>478</v>
      </c>
      <c r="C2761" s="20" t="s">
        <v>655</v>
      </c>
      <c r="D2761" s="1">
        <v>44542</v>
      </c>
      <c r="E2761">
        <v>82</v>
      </c>
      <c r="F2761">
        <v>0</v>
      </c>
      <c r="G2761">
        <v>0</v>
      </c>
      <c r="H2761">
        <v>0</v>
      </c>
      <c r="I2761">
        <v>0</v>
      </c>
      <c r="J2761">
        <v>45</v>
      </c>
      <c r="K2761">
        <v>4</v>
      </c>
      <c r="L2761">
        <v>7</v>
      </c>
      <c r="M2761">
        <v>2</v>
      </c>
      <c r="N2761">
        <v>0</v>
      </c>
      <c r="O2761">
        <v>0</v>
      </c>
      <c r="P2761">
        <v>0</v>
      </c>
      <c r="Q2761">
        <v>0</v>
      </c>
      <c r="R2761">
        <v>195</v>
      </c>
      <c r="S2761">
        <v>126</v>
      </c>
      <c r="T2761">
        <v>10</v>
      </c>
      <c r="U2761">
        <v>6</v>
      </c>
      <c r="V2761">
        <v>0</v>
      </c>
      <c r="W2761">
        <v>734</v>
      </c>
      <c r="X2761">
        <v>252</v>
      </c>
      <c r="Y2761">
        <v>13</v>
      </c>
      <c r="Z2761">
        <v>127</v>
      </c>
      <c r="AA2761">
        <v>6</v>
      </c>
      <c r="AB2761">
        <v>396</v>
      </c>
      <c r="AC2761">
        <v>110</v>
      </c>
      <c r="AD2761">
        <v>2</v>
      </c>
      <c r="AE2761">
        <v>73</v>
      </c>
      <c r="AF2761">
        <v>25</v>
      </c>
      <c r="AG2761">
        <v>64</v>
      </c>
      <c r="AH2761">
        <v>8</v>
      </c>
      <c r="AI2761">
        <v>0</v>
      </c>
      <c r="AJ2761">
        <v>17</v>
      </c>
      <c r="AK2761">
        <v>0</v>
      </c>
      <c r="AL2761">
        <v>8</v>
      </c>
      <c r="AM2761">
        <v>6</v>
      </c>
      <c r="AN2761">
        <v>0</v>
      </c>
      <c r="AO2761">
        <v>0</v>
      </c>
      <c r="AP2761">
        <v>0</v>
      </c>
      <c r="AQ2761">
        <v>0</v>
      </c>
      <c r="AR2761">
        <v>0</v>
      </c>
      <c r="AS2761">
        <v>0</v>
      </c>
      <c r="AT2761">
        <v>0</v>
      </c>
      <c r="AU2761">
        <v>0</v>
      </c>
      <c r="AV2761">
        <v>0</v>
      </c>
      <c r="AW2761">
        <v>0</v>
      </c>
      <c r="AX2761">
        <v>0</v>
      </c>
      <c r="AY2761">
        <v>0</v>
      </c>
      <c r="AZ2761">
        <v>0</v>
      </c>
      <c r="BA2761">
        <v>0</v>
      </c>
      <c r="BB2761">
        <v>0</v>
      </c>
      <c r="BC2761">
        <v>0</v>
      </c>
      <c r="BD2761">
        <v>0</v>
      </c>
      <c r="BE2761">
        <v>0</v>
      </c>
      <c r="BF2761">
        <v>0</v>
      </c>
      <c r="BG2761" s="20">
        <v>0</v>
      </c>
      <c r="BH2761" s="20">
        <v>0</v>
      </c>
      <c r="BI2761" s="20">
        <v>66</v>
      </c>
      <c r="BJ2761" s="20">
        <v>0</v>
      </c>
      <c r="BK2761" s="20">
        <v>173</v>
      </c>
      <c r="BL2761" s="20">
        <v>556</v>
      </c>
      <c r="BM2761" s="20">
        <v>283</v>
      </c>
      <c r="BN2761" s="20">
        <v>42</v>
      </c>
      <c r="BO2761" s="20">
        <v>7</v>
      </c>
      <c r="BP2761" s="20"/>
      <c r="BQ2761" s="20"/>
      <c r="BR2761" s="20"/>
      <c r="BS2761" s="20"/>
      <c r="BT2761" s="20"/>
      <c r="BU2761" s="20"/>
      <c r="BV2761" s="20"/>
    </row>
    <row r="2762" spans="1:74" x14ac:dyDescent="0.25">
      <c r="A2762" s="20" t="s">
        <v>475</v>
      </c>
      <c r="B2762" s="20" t="s">
        <v>478</v>
      </c>
      <c r="C2762" s="20" t="s">
        <v>655</v>
      </c>
      <c r="D2762" s="1">
        <v>44549</v>
      </c>
      <c r="E2762">
        <v>83</v>
      </c>
      <c r="F2762">
        <v>0</v>
      </c>
      <c r="G2762">
        <v>0</v>
      </c>
      <c r="H2762">
        <v>0</v>
      </c>
      <c r="I2762">
        <v>0</v>
      </c>
      <c r="J2762">
        <v>45</v>
      </c>
      <c r="K2762">
        <v>4</v>
      </c>
      <c r="L2762">
        <v>8</v>
      </c>
      <c r="M2762">
        <v>2</v>
      </c>
      <c r="N2762">
        <v>0</v>
      </c>
      <c r="O2762">
        <v>0</v>
      </c>
      <c r="P2762">
        <v>0</v>
      </c>
      <c r="Q2762">
        <v>0</v>
      </c>
      <c r="R2762">
        <v>195</v>
      </c>
      <c r="S2762">
        <v>129</v>
      </c>
      <c r="T2762">
        <v>10</v>
      </c>
      <c r="U2762">
        <v>6</v>
      </c>
      <c r="V2762">
        <v>0</v>
      </c>
      <c r="W2762">
        <v>734</v>
      </c>
      <c r="X2762">
        <v>277</v>
      </c>
      <c r="Y2762">
        <v>13</v>
      </c>
      <c r="Z2762">
        <v>125</v>
      </c>
      <c r="AA2762">
        <v>6</v>
      </c>
      <c r="AB2762">
        <v>396</v>
      </c>
      <c r="AC2762">
        <v>138</v>
      </c>
      <c r="AD2762">
        <v>2</v>
      </c>
      <c r="AE2762">
        <v>70</v>
      </c>
      <c r="AF2762">
        <v>25</v>
      </c>
      <c r="AG2762">
        <v>64</v>
      </c>
      <c r="AH2762">
        <v>14</v>
      </c>
      <c r="AI2762">
        <v>0</v>
      </c>
      <c r="AJ2762">
        <v>17</v>
      </c>
      <c r="AK2762">
        <v>0</v>
      </c>
      <c r="AL2762">
        <v>8</v>
      </c>
      <c r="AM2762">
        <v>6</v>
      </c>
      <c r="AN2762">
        <v>0</v>
      </c>
      <c r="AO2762">
        <v>0</v>
      </c>
      <c r="AP2762">
        <v>0</v>
      </c>
      <c r="AQ2762">
        <v>0</v>
      </c>
      <c r="AR2762">
        <v>0</v>
      </c>
      <c r="AS2762">
        <v>0</v>
      </c>
      <c r="AT2762">
        <v>0</v>
      </c>
      <c r="AU2762">
        <v>0</v>
      </c>
      <c r="AV2762">
        <v>0</v>
      </c>
      <c r="AW2762">
        <v>0</v>
      </c>
      <c r="AX2762">
        <v>0</v>
      </c>
      <c r="AY2762">
        <v>0</v>
      </c>
      <c r="AZ2762">
        <v>0</v>
      </c>
      <c r="BA2762">
        <v>0</v>
      </c>
      <c r="BB2762">
        <v>0</v>
      </c>
      <c r="BC2762">
        <v>0</v>
      </c>
      <c r="BD2762">
        <v>0</v>
      </c>
      <c r="BE2762">
        <v>0</v>
      </c>
      <c r="BF2762">
        <v>0</v>
      </c>
      <c r="BG2762" s="20">
        <v>0</v>
      </c>
      <c r="BH2762" s="20">
        <v>0</v>
      </c>
      <c r="BI2762" s="20">
        <v>66</v>
      </c>
      <c r="BJ2762" s="20">
        <v>0</v>
      </c>
      <c r="BK2762" s="20">
        <v>173</v>
      </c>
      <c r="BL2762" s="20">
        <v>558</v>
      </c>
      <c r="BM2762" s="20">
        <v>286</v>
      </c>
      <c r="BN2762" s="20">
        <v>43</v>
      </c>
      <c r="BO2762" s="20">
        <v>7</v>
      </c>
      <c r="BP2762" s="20">
        <v>2560</v>
      </c>
      <c r="BQ2762" s="20">
        <v>329</v>
      </c>
      <c r="BR2762" s="20">
        <v>0</v>
      </c>
      <c r="BS2762" s="20">
        <v>15</v>
      </c>
      <c r="BT2762" s="20">
        <v>807</v>
      </c>
      <c r="BU2762" s="20">
        <v>141</v>
      </c>
      <c r="BV2762" s="20">
        <v>1432</v>
      </c>
    </row>
    <row r="2763" spans="1:74" x14ac:dyDescent="0.25">
      <c r="A2763" s="20" t="s">
        <v>475</v>
      </c>
      <c r="B2763" s="20" t="s">
        <v>478</v>
      </c>
      <c r="C2763" s="20" t="s">
        <v>655</v>
      </c>
      <c r="D2763" s="1">
        <v>44558</v>
      </c>
      <c r="E2763">
        <v>83</v>
      </c>
      <c r="F2763">
        <v>0</v>
      </c>
      <c r="G2763">
        <v>0</v>
      </c>
      <c r="H2763">
        <v>0</v>
      </c>
      <c r="I2763">
        <v>0</v>
      </c>
      <c r="J2763">
        <v>48</v>
      </c>
      <c r="K2763">
        <v>4</v>
      </c>
      <c r="L2763">
        <v>7</v>
      </c>
      <c r="M2763">
        <v>2</v>
      </c>
      <c r="N2763">
        <v>0</v>
      </c>
      <c r="O2763">
        <v>0</v>
      </c>
      <c r="P2763">
        <v>0</v>
      </c>
      <c r="Q2763">
        <v>0</v>
      </c>
      <c r="R2763">
        <v>196</v>
      </c>
      <c r="S2763">
        <v>135</v>
      </c>
      <c r="T2763">
        <v>10</v>
      </c>
      <c r="U2763">
        <v>6</v>
      </c>
      <c r="V2763">
        <v>1</v>
      </c>
      <c r="W2763">
        <v>738</v>
      </c>
      <c r="X2763">
        <v>318</v>
      </c>
      <c r="Y2763">
        <v>12</v>
      </c>
      <c r="Z2763">
        <v>125</v>
      </c>
      <c r="AA2763">
        <v>5</v>
      </c>
      <c r="AB2763">
        <v>395</v>
      </c>
      <c r="AC2763">
        <v>151</v>
      </c>
      <c r="AD2763">
        <v>2</v>
      </c>
      <c r="AE2763">
        <v>70</v>
      </c>
      <c r="AF2763">
        <v>25</v>
      </c>
      <c r="AG2763">
        <v>64</v>
      </c>
      <c r="AH2763">
        <v>17</v>
      </c>
      <c r="AI2763">
        <v>0</v>
      </c>
      <c r="AJ2763">
        <v>17</v>
      </c>
      <c r="AK2763">
        <v>0</v>
      </c>
      <c r="AL2763">
        <v>8</v>
      </c>
      <c r="AM2763">
        <v>6</v>
      </c>
      <c r="AN2763">
        <v>0</v>
      </c>
      <c r="AO2763">
        <v>0</v>
      </c>
      <c r="AP2763">
        <v>0</v>
      </c>
      <c r="AQ2763">
        <v>0</v>
      </c>
      <c r="AR2763">
        <v>0</v>
      </c>
      <c r="AS2763">
        <v>0</v>
      </c>
      <c r="AT2763">
        <v>0</v>
      </c>
      <c r="AU2763">
        <v>0</v>
      </c>
      <c r="AV2763">
        <v>0</v>
      </c>
      <c r="AW2763">
        <v>0</v>
      </c>
      <c r="AX2763">
        <v>0</v>
      </c>
      <c r="AY2763">
        <v>0</v>
      </c>
      <c r="AZ2763">
        <v>0</v>
      </c>
      <c r="BA2763">
        <v>0</v>
      </c>
      <c r="BB2763">
        <v>0</v>
      </c>
      <c r="BC2763">
        <v>0</v>
      </c>
      <c r="BD2763">
        <v>0</v>
      </c>
      <c r="BE2763">
        <v>0</v>
      </c>
      <c r="BF2763">
        <v>0</v>
      </c>
      <c r="BG2763" s="20">
        <v>0</v>
      </c>
      <c r="BH2763" s="20">
        <v>0</v>
      </c>
      <c r="BI2763" s="20">
        <v>66</v>
      </c>
      <c r="BJ2763" s="20">
        <v>0</v>
      </c>
      <c r="BK2763" s="20">
        <v>174</v>
      </c>
      <c r="BL2763" s="20">
        <v>561</v>
      </c>
      <c r="BM2763" s="20">
        <v>284</v>
      </c>
      <c r="BN2763" s="20">
        <v>43</v>
      </c>
      <c r="BO2763" s="20">
        <v>7</v>
      </c>
      <c r="BP2763" s="20">
        <v>2561</v>
      </c>
      <c r="BQ2763" s="20">
        <v>448</v>
      </c>
      <c r="BR2763" s="20">
        <v>0</v>
      </c>
      <c r="BS2763" s="20">
        <v>15</v>
      </c>
      <c r="BT2763" s="20">
        <v>795</v>
      </c>
      <c r="BU2763" s="20">
        <v>144</v>
      </c>
      <c r="BV2763" s="20">
        <v>1448</v>
      </c>
    </row>
    <row r="2764" spans="1:74" x14ac:dyDescent="0.25">
      <c r="A2764" s="20" t="s">
        <v>475</v>
      </c>
      <c r="B2764" s="20" t="s">
        <v>478</v>
      </c>
      <c r="C2764" s="20" t="s">
        <v>655</v>
      </c>
      <c r="D2764" s="1">
        <v>44564</v>
      </c>
      <c r="E2764">
        <v>82</v>
      </c>
      <c r="F2764">
        <v>0</v>
      </c>
      <c r="G2764">
        <v>0</v>
      </c>
      <c r="H2764">
        <v>0</v>
      </c>
      <c r="I2764">
        <v>0</v>
      </c>
      <c r="J2764">
        <v>48</v>
      </c>
      <c r="K2764">
        <v>4</v>
      </c>
      <c r="L2764">
        <v>7</v>
      </c>
      <c r="M2764">
        <v>1</v>
      </c>
      <c r="N2764">
        <v>0</v>
      </c>
      <c r="O2764">
        <v>0</v>
      </c>
      <c r="P2764">
        <v>0</v>
      </c>
      <c r="Q2764">
        <v>0</v>
      </c>
      <c r="R2764">
        <v>198</v>
      </c>
      <c r="S2764">
        <v>138</v>
      </c>
      <c r="T2764">
        <v>11</v>
      </c>
      <c r="U2764">
        <v>6</v>
      </c>
      <c r="V2764">
        <v>0</v>
      </c>
      <c r="W2764">
        <v>739</v>
      </c>
      <c r="X2764">
        <v>334</v>
      </c>
      <c r="Y2764">
        <v>13</v>
      </c>
      <c r="Z2764">
        <v>125</v>
      </c>
      <c r="AA2764">
        <v>6</v>
      </c>
      <c r="AB2764">
        <v>399</v>
      </c>
      <c r="AC2764">
        <v>164</v>
      </c>
      <c r="AD2764">
        <v>2</v>
      </c>
      <c r="AE2764">
        <v>70</v>
      </c>
      <c r="AF2764">
        <v>25</v>
      </c>
      <c r="AG2764">
        <v>64</v>
      </c>
      <c r="AH2764">
        <v>19</v>
      </c>
      <c r="AI2764">
        <v>0</v>
      </c>
      <c r="AJ2764">
        <v>17</v>
      </c>
      <c r="AK2764">
        <v>0</v>
      </c>
      <c r="AL2764">
        <v>8</v>
      </c>
      <c r="AM2764">
        <v>6</v>
      </c>
      <c r="AN2764">
        <v>0</v>
      </c>
      <c r="AO2764">
        <v>0</v>
      </c>
      <c r="AP2764">
        <v>0</v>
      </c>
      <c r="AQ2764">
        <v>0</v>
      </c>
      <c r="AR2764">
        <v>0</v>
      </c>
      <c r="AS2764">
        <v>0</v>
      </c>
      <c r="AT2764">
        <v>0</v>
      </c>
      <c r="AU2764">
        <v>0</v>
      </c>
      <c r="AV2764">
        <v>0</v>
      </c>
      <c r="AW2764">
        <v>0</v>
      </c>
      <c r="AX2764">
        <v>0</v>
      </c>
      <c r="AY2764">
        <v>0</v>
      </c>
      <c r="AZ2764">
        <v>0</v>
      </c>
      <c r="BA2764">
        <v>0</v>
      </c>
      <c r="BB2764">
        <v>0</v>
      </c>
      <c r="BC2764">
        <v>0</v>
      </c>
      <c r="BD2764">
        <v>0</v>
      </c>
      <c r="BE2764">
        <v>0</v>
      </c>
      <c r="BF2764">
        <v>0</v>
      </c>
      <c r="BG2764" s="20">
        <v>0</v>
      </c>
      <c r="BH2764" s="20">
        <v>0</v>
      </c>
      <c r="BI2764" s="20">
        <v>65</v>
      </c>
      <c r="BJ2764" s="20">
        <v>0</v>
      </c>
      <c r="BK2764" s="20">
        <v>176</v>
      </c>
      <c r="BL2764" s="20">
        <v>560</v>
      </c>
      <c r="BM2764" s="20">
        <v>287</v>
      </c>
      <c r="BN2764" s="20">
        <v>44</v>
      </c>
      <c r="BO2764" s="20">
        <v>7</v>
      </c>
      <c r="BP2764" s="20">
        <v>2568</v>
      </c>
      <c r="BQ2764" s="20">
        <v>510</v>
      </c>
      <c r="BR2764" s="20">
        <v>0</v>
      </c>
      <c r="BS2764" s="20">
        <v>15</v>
      </c>
      <c r="BT2764" s="20">
        <v>789</v>
      </c>
      <c r="BU2764" s="20">
        <v>146</v>
      </c>
      <c r="BV2764" s="20">
        <v>1458</v>
      </c>
    </row>
    <row r="2765" spans="1:74" x14ac:dyDescent="0.25">
      <c r="A2765" s="20" t="s">
        <v>475</v>
      </c>
      <c r="B2765" s="20" t="s">
        <v>478</v>
      </c>
      <c r="C2765" s="20" t="s">
        <v>655</v>
      </c>
      <c r="D2765" s="1">
        <v>44570</v>
      </c>
      <c r="E2765">
        <v>83</v>
      </c>
      <c r="F2765">
        <v>0</v>
      </c>
      <c r="G2765">
        <v>0</v>
      </c>
      <c r="H2765">
        <v>0</v>
      </c>
      <c r="I2765">
        <v>0</v>
      </c>
      <c r="J2765">
        <v>50</v>
      </c>
      <c r="K2765">
        <v>5</v>
      </c>
      <c r="L2765">
        <v>7</v>
      </c>
      <c r="M2765">
        <v>1</v>
      </c>
      <c r="N2765">
        <v>0</v>
      </c>
      <c r="O2765">
        <v>0</v>
      </c>
      <c r="P2765">
        <v>0</v>
      </c>
      <c r="Q2765">
        <v>0</v>
      </c>
      <c r="R2765">
        <v>199</v>
      </c>
      <c r="S2765">
        <v>140</v>
      </c>
      <c r="T2765">
        <v>11</v>
      </c>
      <c r="U2765">
        <v>6</v>
      </c>
      <c r="V2765">
        <v>0</v>
      </c>
      <c r="W2765">
        <v>738</v>
      </c>
      <c r="X2765">
        <v>346</v>
      </c>
      <c r="Y2765">
        <v>12</v>
      </c>
      <c r="Z2765">
        <v>125</v>
      </c>
      <c r="AA2765">
        <v>6</v>
      </c>
      <c r="AB2765">
        <v>399</v>
      </c>
      <c r="AC2765">
        <v>174</v>
      </c>
      <c r="AD2765">
        <v>2</v>
      </c>
      <c r="AE2765">
        <v>71</v>
      </c>
      <c r="AF2765">
        <v>24</v>
      </c>
      <c r="AG2765">
        <v>64</v>
      </c>
      <c r="AH2765">
        <v>21</v>
      </c>
      <c r="AI2765">
        <v>0</v>
      </c>
      <c r="AJ2765">
        <v>17</v>
      </c>
      <c r="AK2765">
        <v>0</v>
      </c>
      <c r="AL2765">
        <v>8</v>
      </c>
      <c r="AM2765">
        <v>6</v>
      </c>
      <c r="AN2765">
        <v>0</v>
      </c>
      <c r="AO2765">
        <v>0</v>
      </c>
      <c r="AP2765">
        <v>0</v>
      </c>
      <c r="AQ2765">
        <v>0</v>
      </c>
      <c r="AR2765">
        <v>0</v>
      </c>
      <c r="AS2765">
        <v>0</v>
      </c>
      <c r="AT2765">
        <v>0</v>
      </c>
      <c r="AU2765">
        <v>0</v>
      </c>
      <c r="AV2765">
        <v>0</v>
      </c>
      <c r="AW2765">
        <v>0</v>
      </c>
      <c r="AX2765">
        <v>0</v>
      </c>
      <c r="AY2765">
        <v>0</v>
      </c>
      <c r="AZ2765">
        <v>0</v>
      </c>
      <c r="BA2765">
        <v>0</v>
      </c>
      <c r="BB2765">
        <v>0</v>
      </c>
      <c r="BC2765">
        <v>0</v>
      </c>
      <c r="BD2765">
        <v>0</v>
      </c>
      <c r="BE2765">
        <v>0</v>
      </c>
      <c r="BF2765">
        <v>0</v>
      </c>
      <c r="BG2765" s="20">
        <v>0</v>
      </c>
      <c r="BH2765" s="20">
        <v>0</v>
      </c>
      <c r="BI2765" s="20">
        <v>65</v>
      </c>
      <c r="BJ2765" s="20">
        <v>0</v>
      </c>
      <c r="BK2765" s="20">
        <v>177</v>
      </c>
      <c r="BL2765" s="20">
        <v>561</v>
      </c>
      <c r="BM2765" s="20">
        <v>289</v>
      </c>
      <c r="BN2765" s="20">
        <v>44</v>
      </c>
      <c r="BO2765" s="20">
        <v>7</v>
      </c>
      <c r="BP2765" s="20">
        <v>2578</v>
      </c>
      <c r="BQ2765" s="20">
        <v>569</v>
      </c>
      <c r="BR2765" s="20">
        <v>0</v>
      </c>
      <c r="BS2765" s="20">
        <v>14</v>
      </c>
      <c r="BT2765" s="20">
        <v>784</v>
      </c>
      <c r="BU2765" s="20">
        <v>151</v>
      </c>
      <c r="BV2765" s="20">
        <v>1470</v>
      </c>
    </row>
    <row r="2766" spans="1:74" x14ac:dyDescent="0.25">
      <c r="A2766" s="20" t="s">
        <v>475</v>
      </c>
      <c r="B2766" s="20" t="s">
        <v>478</v>
      </c>
      <c r="C2766" s="20" t="s">
        <v>655</v>
      </c>
      <c r="D2766" s="1">
        <v>44577</v>
      </c>
      <c r="E2766">
        <v>82</v>
      </c>
      <c r="F2766">
        <v>0</v>
      </c>
      <c r="G2766">
        <v>0</v>
      </c>
      <c r="H2766">
        <v>0</v>
      </c>
      <c r="I2766">
        <v>0</v>
      </c>
      <c r="J2766">
        <v>50</v>
      </c>
      <c r="K2766">
        <v>5</v>
      </c>
      <c r="L2766">
        <v>7</v>
      </c>
      <c r="M2766">
        <v>1</v>
      </c>
      <c r="N2766">
        <v>0</v>
      </c>
      <c r="O2766">
        <v>0</v>
      </c>
      <c r="P2766">
        <v>0</v>
      </c>
      <c r="Q2766">
        <v>0</v>
      </c>
      <c r="R2766">
        <v>201</v>
      </c>
      <c r="S2766">
        <v>140</v>
      </c>
      <c r="T2766">
        <v>12</v>
      </c>
      <c r="U2766">
        <v>7</v>
      </c>
      <c r="V2766">
        <v>0</v>
      </c>
      <c r="W2766">
        <v>735</v>
      </c>
      <c r="X2766">
        <v>352</v>
      </c>
      <c r="Y2766">
        <v>12</v>
      </c>
      <c r="Z2766">
        <v>124</v>
      </c>
      <c r="AA2766">
        <v>7</v>
      </c>
      <c r="AB2766">
        <v>397</v>
      </c>
      <c r="AC2766">
        <v>181</v>
      </c>
      <c r="AD2766">
        <v>2</v>
      </c>
      <c r="AE2766">
        <v>71</v>
      </c>
      <c r="AF2766">
        <v>24</v>
      </c>
      <c r="AG2766">
        <v>63</v>
      </c>
      <c r="AH2766">
        <v>24</v>
      </c>
      <c r="AI2766">
        <v>0</v>
      </c>
      <c r="AJ2766">
        <v>16</v>
      </c>
      <c r="AK2766">
        <v>0</v>
      </c>
      <c r="AL2766">
        <v>8</v>
      </c>
      <c r="AM2766">
        <v>6</v>
      </c>
      <c r="AN2766">
        <v>0</v>
      </c>
      <c r="AO2766">
        <v>0</v>
      </c>
      <c r="AP2766">
        <v>0</v>
      </c>
      <c r="AQ2766">
        <v>0</v>
      </c>
      <c r="AR2766">
        <v>0</v>
      </c>
      <c r="AS2766">
        <v>0</v>
      </c>
      <c r="AT2766">
        <v>0</v>
      </c>
      <c r="AU2766">
        <v>0</v>
      </c>
      <c r="AV2766">
        <v>0</v>
      </c>
      <c r="AW2766">
        <v>0</v>
      </c>
      <c r="AX2766">
        <v>0</v>
      </c>
      <c r="AY2766">
        <v>0</v>
      </c>
      <c r="AZ2766">
        <v>0</v>
      </c>
      <c r="BA2766">
        <v>0</v>
      </c>
      <c r="BB2766">
        <v>0</v>
      </c>
      <c r="BC2766">
        <v>0</v>
      </c>
      <c r="BD2766">
        <v>0</v>
      </c>
      <c r="BE2766">
        <v>0</v>
      </c>
      <c r="BF2766">
        <v>0</v>
      </c>
      <c r="BG2766" s="20">
        <v>0</v>
      </c>
      <c r="BH2766" s="20">
        <v>0</v>
      </c>
      <c r="BI2766" s="20">
        <v>65</v>
      </c>
      <c r="BJ2766" s="20">
        <v>0</v>
      </c>
      <c r="BK2766" s="20">
        <v>177</v>
      </c>
      <c r="BL2766" s="20">
        <v>559</v>
      </c>
      <c r="BM2766" s="20">
        <v>288</v>
      </c>
      <c r="BN2766" s="20">
        <v>43</v>
      </c>
      <c r="BO2766" s="20">
        <v>7</v>
      </c>
      <c r="BP2766" s="20">
        <v>2569</v>
      </c>
      <c r="BQ2766" s="20">
        <v>611</v>
      </c>
      <c r="BR2766" s="20">
        <v>0</v>
      </c>
      <c r="BS2766" s="20">
        <v>15</v>
      </c>
      <c r="BT2766" s="20">
        <v>780</v>
      </c>
      <c r="BU2766" s="20">
        <v>146</v>
      </c>
      <c r="BV2766" s="20">
        <v>1476</v>
      </c>
    </row>
    <row r="2767" spans="1:74" x14ac:dyDescent="0.25">
      <c r="A2767" s="20" t="s">
        <v>475</v>
      </c>
      <c r="B2767" s="20" t="s">
        <v>478</v>
      </c>
      <c r="C2767" s="20" t="s">
        <v>655</v>
      </c>
      <c r="D2767" s="1">
        <v>44584</v>
      </c>
      <c r="E2767">
        <v>82</v>
      </c>
      <c r="F2767">
        <v>0</v>
      </c>
      <c r="G2767">
        <v>0</v>
      </c>
      <c r="H2767">
        <v>0</v>
      </c>
      <c r="I2767">
        <v>0</v>
      </c>
      <c r="J2767">
        <v>50</v>
      </c>
      <c r="K2767">
        <v>5</v>
      </c>
      <c r="L2767">
        <v>7</v>
      </c>
      <c r="M2767">
        <v>1</v>
      </c>
      <c r="N2767">
        <v>0</v>
      </c>
      <c r="O2767">
        <v>0</v>
      </c>
      <c r="P2767">
        <v>0</v>
      </c>
      <c r="Q2767">
        <v>0</v>
      </c>
      <c r="R2767">
        <v>202</v>
      </c>
      <c r="S2767">
        <v>140</v>
      </c>
      <c r="T2767">
        <v>12</v>
      </c>
      <c r="U2767">
        <v>7</v>
      </c>
      <c r="V2767">
        <v>1</v>
      </c>
      <c r="W2767">
        <v>738</v>
      </c>
      <c r="X2767">
        <v>362</v>
      </c>
      <c r="Y2767">
        <v>12</v>
      </c>
      <c r="Z2767">
        <v>122</v>
      </c>
      <c r="AA2767">
        <v>8</v>
      </c>
      <c r="AB2767">
        <v>399</v>
      </c>
      <c r="AC2767">
        <v>185</v>
      </c>
      <c r="AD2767">
        <v>1</v>
      </c>
      <c r="AE2767">
        <v>71</v>
      </c>
      <c r="AF2767">
        <v>24</v>
      </c>
      <c r="AG2767">
        <v>63</v>
      </c>
      <c r="AH2767">
        <v>24</v>
      </c>
      <c r="AI2767">
        <v>0</v>
      </c>
      <c r="AJ2767">
        <v>16</v>
      </c>
      <c r="AK2767">
        <v>0</v>
      </c>
      <c r="AL2767">
        <v>8</v>
      </c>
      <c r="AM2767">
        <v>6</v>
      </c>
      <c r="AN2767">
        <v>0</v>
      </c>
      <c r="AO2767">
        <v>0</v>
      </c>
      <c r="AP2767">
        <v>0</v>
      </c>
      <c r="AQ2767">
        <v>0</v>
      </c>
      <c r="AR2767">
        <v>0</v>
      </c>
      <c r="AS2767">
        <v>0</v>
      </c>
      <c r="AT2767">
        <v>0</v>
      </c>
      <c r="AU2767">
        <v>0</v>
      </c>
      <c r="AV2767">
        <v>0</v>
      </c>
      <c r="AW2767">
        <v>0</v>
      </c>
      <c r="AX2767">
        <v>0</v>
      </c>
      <c r="AY2767">
        <v>0</v>
      </c>
      <c r="AZ2767">
        <v>0</v>
      </c>
      <c r="BA2767">
        <v>0</v>
      </c>
      <c r="BB2767">
        <v>0</v>
      </c>
      <c r="BC2767">
        <v>0</v>
      </c>
      <c r="BD2767">
        <v>0</v>
      </c>
      <c r="BE2767">
        <v>0</v>
      </c>
      <c r="BF2767">
        <v>0</v>
      </c>
      <c r="BG2767" s="20">
        <v>0</v>
      </c>
      <c r="BH2767" s="20">
        <v>0</v>
      </c>
      <c r="BI2767" s="20">
        <v>65</v>
      </c>
      <c r="BJ2767" s="20">
        <v>0</v>
      </c>
      <c r="BK2767" s="20">
        <v>177</v>
      </c>
      <c r="BL2767" s="20">
        <v>564</v>
      </c>
      <c r="BM2767" s="20">
        <v>291</v>
      </c>
      <c r="BN2767" s="20">
        <v>43</v>
      </c>
      <c r="BO2767" s="20">
        <v>7</v>
      </c>
      <c r="BP2767" s="20">
        <v>2588</v>
      </c>
      <c r="BQ2767" s="20">
        <v>627</v>
      </c>
      <c r="BR2767" s="20">
        <v>0</v>
      </c>
      <c r="BS2767" s="20">
        <v>15</v>
      </c>
      <c r="BT2767" s="20">
        <v>776</v>
      </c>
      <c r="BU2767" s="20">
        <v>152</v>
      </c>
      <c r="BV2767" s="20">
        <v>1490</v>
      </c>
    </row>
    <row r="2768" spans="1:74" x14ac:dyDescent="0.25">
      <c r="A2768" s="20" t="s">
        <v>475</v>
      </c>
      <c r="B2768" s="20" t="s">
        <v>478</v>
      </c>
      <c r="C2768" s="20" t="s">
        <v>655</v>
      </c>
      <c r="D2768" s="1">
        <v>44591</v>
      </c>
      <c r="E2768">
        <v>82</v>
      </c>
      <c r="F2768">
        <v>0</v>
      </c>
      <c r="G2768">
        <v>0</v>
      </c>
      <c r="H2768">
        <v>0</v>
      </c>
      <c r="I2768">
        <v>0</v>
      </c>
      <c r="J2768">
        <v>50</v>
      </c>
      <c r="K2768">
        <v>5</v>
      </c>
      <c r="L2768">
        <v>7</v>
      </c>
      <c r="M2768">
        <v>1</v>
      </c>
      <c r="N2768">
        <v>0</v>
      </c>
      <c r="O2768">
        <v>0</v>
      </c>
      <c r="P2768">
        <v>0</v>
      </c>
      <c r="Q2768">
        <v>0</v>
      </c>
      <c r="R2768">
        <v>201</v>
      </c>
      <c r="S2768">
        <v>141</v>
      </c>
      <c r="T2768">
        <v>12</v>
      </c>
      <c r="U2768">
        <v>6</v>
      </c>
      <c r="V2768">
        <v>1</v>
      </c>
      <c r="W2768">
        <v>741</v>
      </c>
      <c r="X2768">
        <v>369</v>
      </c>
      <c r="Y2768">
        <v>11</v>
      </c>
      <c r="Z2768">
        <v>122</v>
      </c>
      <c r="AA2768">
        <v>7</v>
      </c>
      <c r="AB2768">
        <v>401</v>
      </c>
      <c r="AC2768">
        <v>189</v>
      </c>
      <c r="AD2768">
        <v>1</v>
      </c>
      <c r="AE2768">
        <v>72</v>
      </c>
      <c r="AF2768">
        <v>26</v>
      </c>
      <c r="AG2768">
        <v>62</v>
      </c>
      <c r="AH2768">
        <v>24</v>
      </c>
      <c r="AI2768">
        <v>0</v>
      </c>
      <c r="AJ2768">
        <v>16</v>
      </c>
      <c r="AK2768">
        <v>0</v>
      </c>
      <c r="AL2768">
        <v>8</v>
      </c>
      <c r="AM2768">
        <v>6</v>
      </c>
      <c r="AN2768">
        <v>0</v>
      </c>
      <c r="AO2768">
        <v>0</v>
      </c>
      <c r="AP2768">
        <v>0</v>
      </c>
      <c r="AQ2768">
        <v>0</v>
      </c>
      <c r="AR2768">
        <v>0</v>
      </c>
      <c r="AS2768">
        <v>0</v>
      </c>
      <c r="AT2768">
        <v>0</v>
      </c>
      <c r="AU2768">
        <v>0</v>
      </c>
      <c r="AV2768">
        <v>0</v>
      </c>
      <c r="AW2768">
        <v>0</v>
      </c>
      <c r="AX2768">
        <v>0</v>
      </c>
      <c r="AY2768">
        <v>0</v>
      </c>
      <c r="AZ2768">
        <v>0</v>
      </c>
      <c r="BA2768">
        <v>0</v>
      </c>
      <c r="BB2768">
        <v>0</v>
      </c>
      <c r="BC2768">
        <v>0</v>
      </c>
      <c r="BD2768">
        <v>0</v>
      </c>
      <c r="BE2768">
        <v>0</v>
      </c>
      <c r="BF2768">
        <v>0</v>
      </c>
      <c r="BG2768" s="20">
        <v>0</v>
      </c>
      <c r="BH2768" s="20">
        <v>0</v>
      </c>
      <c r="BI2768" s="20">
        <v>65</v>
      </c>
      <c r="BJ2768" s="20">
        <v>0</v>
      </c>
      <c r="BK2768" s="20">
        <v>179</v>
      </c>
      <c r="BL2768" s="20">
        <v>567</v>
      </c>
      <c r="BM2768" s="20">
        <v>291</v>
      </c>
      <c r="BN2768" s="20">
        <v>43</v>
      </c>
      <c r="BO2768" s="20">
        <v>7</v>
      </c>
      <c r="BP2768" s="20">
        <v>2601</v>
      </c>
      <c r="BQ2768" s="20">
        <v>653</v>
      </c>
      <c r="BR2768" s="20">
        <v>0</v>
      </c>
      <c r="BS2768" s="20">
        <v>15</v>
      </c>
      <c r="BT2768" s="20">
        <v>770</v>
      </c>
      <c r="BU2768" s="20">
        <v>158</v>
      </c>
      <c r="BV2768" s="20">
        <v>1499</v>
      </c>
    </row>
    <row r="2769" spans="1:74" x14ac:dyDescent="0.25">
      <c r="A2769" s="20" t="s">
        <v>475</v>
      </c>
      <c r="B2769" s="20" t="s">
        <v>478</v>
      </c>
      <c r="C2769" s="20" t="s">
        <v>655</v>
      </c>
      <c r="D2769" s="1">
        <v>44599</v>
      </c>
      <c r="E2769">
        <v>83</v>
      </c>
      <c r="F2769">
        <v>0</v>
      </c>
      <c r="G2769">
        <v>0</v>
      </c>
      <c r="H2769">
        <v>0</v>
      </c>
      <c r="I2769">
        <v>0</v>
      </c>
      <c r="J2769">
        <v>50</v>
      </c>
      <c r="K2769">
        <v>5</v>
      </c>
      <c r="L2769">
        <v>7</v>
      </c>
      <c r="M2769">
        <v>1</v>
      </c>
      <c r="N2769">
        <v>0</v>
      </c>
      <c r="O2769">
        <v>0</v>
      </c>
      <c r="P2769">
        <v>0</v>
      </c>
      <c r="Q2769">
        <v>0</v>
      </c>
      <c r="R2769">
        <v>201</v>
      </c>
      <c r="S2769">
        <v>143</v>
      </c>
      <c r="T2769">
        <v>12</v>
      </c>
      <c r="U2769">
        <v>6</v>
      </c>
      <c r="V2769">
        <v>1</v>
      </c>
      <c r="W2769">
        <v>739</v>
      </c>
      <c r="X2769">
        <v>371</v>
      </c>
      <c r="Y2769">
        <v>10</v>
      </c>
      <c r="Z2769">
        <v>120</v>
      </c>
      <c r="AA2769">
        <v>7</v>
      </c>
      <c r="AB2769">
        <v>404</v>
      </c>
      <c r="AC2769">
        <v>194</v>
      </c>
      <c r="AD2769">
        <v>1</v>
      </c>
      <c r="AE2769">
        <v>72</v>
      </c>
      <c r="AF2769">
        <v>26</v>
      </c>
      <c r="AG2769">
        <v>62</v>
      </c>
      <c r="AH2769">
        <v>24</v>
      </c>
      <c r="AI2769">
        <v>0</v>
      </c>
      <c r="AJ2769">
        <v>16</v>
      </c>
      <c r="AK2769">
        <v>0</v>
      </c>
      <c r="AL2769">
        <v>8</v>
      </c>
      <c r="AM2769">
        <v>6</v>
      </c>
      <c r="AN2769">
        <v>0</v>
      </c>
      <c r="AO2769">
        <v>0</v>
      </c>
      <c r="AP2769">
        <v>0</v>
      </c>
      <c r="AQ2769">
        <v>0</v>
      </c>
      <c r="AR2769">
        <v>0</v>
      </c>
      <c r="AS2769">
        <v>0</v>
      </c>
      <c r="AT2769">
        <v>0</v>
      </c>
      <c r="AU2769">
        <v>0</v>
      </c>
      <c r="AV2769">
        <v>0</v>
      </c>
      <c r="AW2769">
        <v>0</v>
      </c>
      <c r="AX2769">
        <v>0</v>
      </c>
      <c r="AY2769">
        <v>0</v>
      </c>
      <c r="AZ2769">
        <v>0</v>
      </c>
      <c r="BA2769">
        <v>0</v>
      </c>
      <c r="BB2769">
        <v>0</v>
      </c>
      <c r="BC2769">
        <v>0</v>
      </c>
      <c r="BD2769">
        <v>0</v>
      </c>
      <c r="BE2769">
        <v>0</v>
      </c>
      <c r="BF2769">
        <v>0</v>
      </c>
      <c r="BG2769" s="20">
        <v>0</v>
      </c>
      <c r="BH2769" s="20">
        <v>0</v>
      </c>
      <c r="BI2769" s="20">
        <v>68</v>
      </c>
      <c r="BJ2769" s="20">
        <v>0</v>
      </c>
      <c r="BK2769" s="20">
        <v>179</v>
      </c>
      <c r="BL2769" s="20">
        <v>570</v>
      </c>
      <c r="BM2769" s="20">
        <v>294</v>
      </c>
      <c r="BN2769" s="20">
        <v>44</v>
      </c>
      <c r="BO2769" s="20">
        <v>7</v>
      </c>
      <c r="BP2769" s="20">
        <v>2607</v>
      </c>
      <c r="BQ2769" s="20">
        <v>677</v>
      </c>
      <c r="BR2769" s="20">
        <v>0</v>
      </c>
      <c r="BS2769" s="20">
        <v>16</v>
      </c>
      <c r="BT2769" s="20">
        <v>766</v>
      </c>
      <c r="BU2769" s="20">
        <v>157</v>
      </c>
      <c r="BV2769" s="20">
        <v>1511</v>
      </c>
    </row>
    <row r="2770" spans="1:74" x14ac:dyDescent="0.25">
      <c r="A2770" s="20" t="s">
        <v>475</v>
      </c>
      <c r="B2770" s="20" t="s">
        <v>478</v>
      </c>
      <c r="C2770" s="20" t="s">
        <v>655</v>
      </c>
      <c r="D2770" s="1">
        <v>44606</v>
      </c>
      <c r="E2770">
        <v>84</v>
      </c>
      <c r="F2770">
        <v>0</v>
      </c>
      <c r="G2770">
        <v>0</v>
      </c>
      <c r="H2770">
        <v>0</v>
      </c>
      <c r="I2770">
        <v>0</v>
      </c>
      <c r="J2770">
        <v>51</v>
      </c>
      <c r="K2770">
        <v>5</v>
      </c>
      <c r="L2770">
        <v>8</v>
      </c>
      <c r="M2770">
        <v>1</v>
      </c>
      <c r="N2770">
        <v>0</v>
      </c>
      <c r="O2770">
        <v>0</v>
      </c>
      <c r="P2770">
        <v>0</v>
      </c>
      <c r="Q2770">
        <v>0</v>
      </c>
      <c r="R2770">
        <v>204</v>
      </c>
      <c r="S2770">
        <v>147</v>
      </c>
      <c r="T2770">
        <v>13</v>
      </c>
      <c r="U2770">
        <v>6</v>
      </c>
      <c r="V2770">
        <v>0</v>
      </c>
      <c r="W2770">
        <v>734</v>
      </c>
      <c r="X2770">
        <v>373</v>
      </c>
      <c r="Y2770">
        <v>10</v>
      </c>
      <c r="Z2770">
        <v>120</v>
      </c>
      <c r="AA2770">
        <v>6</v>
      </c>
      <c r="AB2770">
        <v>398</v>
      </c>
      <c r="AC2770">
        <v>192</v>
      </c>
      <c r="AD2770">
        <v>1</v>
      </c>
      <c r="AE2770">
        <v>69</v>
      </c>
      <c r="AF2770">
        <v>26</v>
      </c>
      <c r="AG2770">
        <v>63</v>
      </c>
      <c r="AH2770">
        <v>24</v>
      </c>
      <c r="AI2770">
        <v>0</v>
      </c>
      <c r="AJ2770">
        <v>16</v>
      </c>
      <c r="AK2770">
        <v>0</v>
      </c>
      <c r="AL2770">
        <v>8</v>
      </c>
      <c r="AM2770">
        <v>6</v>
      </c>
      <c r="AN2770">
        <v>0</v>
      </c>
      <c r="AO2770">
        <v>0</v>
      </c>
      <c r="AP2770">
        <v>0</v>
      </c>
      <c r="AQ2770">
        <v>0</v>
      </c>
      <c r="AR2770">
        <v>0</v>
      </c>
      <c r="AS2770">
        <v>0</v>
      </c>
      <c r="AT2770">
        <v>0</v>
      </c>
      <c r="AU2770">
        <v>0</v>
      </c>
      <c r="AV2770">
        <v>0</v>
      </c>
      <c r="AW2770">
        <v>0</v>
      </c>
      <c r="AX2770">
        <v>0</v>
      </c>
      <c r="AY2770">
        <v>0</v>
      </c>
      <c r="AZ2770">
        <v>0</v>
      </c>
      <c r="BA2770">
        <v>0</v>
      </c>
      <c r="BB2770">
        <v>0</v>
      </c>
      <c r="BC2770">
        <v>0</v>
      </c>
      <c r="BD2770">
        <v>0</v>
      </c>
      <c r="BE2770">
        <v>0</v>
      </c>
      <c r="BF2770">
        <v>0</v>
      </c>
      <c r="BG2770" s="20">
        <v>0</v>
      </c>
      <c r="BH2770" s="20">
        <v>0</v>
      </c>
      <c r="BI2770" s="20">
        <v>68</v>
      </c>
      <c r="BJ2770" s="20">
        <v>0</v>
      </c>
      <c r="BK2770" s="20">
        <v>182</v>
      </c>
      <c r="BL2770" s="20">
        <v>568</v>
      </c>
      <c r="BM2770" s="20">
        <v>292</v>
      </c>
      <c r="BN2770" s="20">
        <v>44</v>
      </c>
      <c r="BO2770" s="20">
        <v>7</v>
      </c>
      <c r="BP2770" s="20">
        <v>2595</v>
      </c>
      <c r="BQ2770" s="20">
        <v>681</v>
      </c>
      <c r="BR2770" s="20">
        <v>0</v>
      </c>
      <c r="BS2770" s="20">
        <v>16</v>
      </c>
      <c r="BT2770" s="20">
        <v>757</v>
      </c>
      <c r="BU2770" s="20">
        <v>155</v>
      </c>
      <c r="BV2770" s="20">
        <v>1510</v>
      </c>
    </row>
    <row r="2771" spans="1:74" x14ac:dyDescent="0.25">
      <c r="A2771" s="20" t="s">
        <v>475</v>
      </c>
      <c r="B2771" s="20" t="s">
        <v>478</v>
      </c>
      <c r="C2771" s="20" t="s">
        <v>479</v>
      </c>
      <c r="D2771" s="1">
        <v>44493</v>
      </c>
      <c r="E2771">
        <v>107</v>
      </c>
      <c r="F2771">
        <v>0</v>
      </c>
      <c r="G2771">
        <v>0</v>
      </c>
      <c r="H2771">
        <v>3</v>
      </c>
      <c r="I2771">
        <v>2</v>
      </c>
      <c r="J2771">
        <v>26</v>
      </c>
      <c r="K2771">
        <v>0</v>
      </c>
      <c r="L2771">
        <v>4</v>
      </c>
      <c r="M2771">
        <v>1</v>
      </c>
      <c r="N2771">
        <v>101</v>
      </c>
      <c r="O2771">
        <v>0</v>
      </c>
      <c r="P2771">
        <v>61</v>
      </c>
      <c r="Q2771">
        <v>2</v>
      </c>
      <c r="R2771">
        <v>523</v>
      </c>
      <c r="S2771">
        <v>0</v>
      </c>
      <c r="T2771">
        <v>251</v>
      </c>
      <c r="U2771">
        <v>32</v>
      </c>
      <c r="V2771">
        <v>1</v>
      </c>
      <c r="W2771">
        <v>1460</v>
      </c>
      <c r="X2771">
        <v>0</v>
      </c>
      <c r="Y2771">
        <v>89</v>
      </c>
      <c r="Z2771">
        <v>193</v>
      </c>
      <c r="AA2771">
        <v>29</v>
      </c>
      <c r="AB2771">
        <v>1132</v>
      </c>
      <c r="AC2771">
        <v>66</v>
      </c>
      <c r="AD2771">
        <v>4</v>
      </c>
      <c r="AE2771">
        <v>198</v>
      </c>
      <c r="AF2771">
        <v>7</v>
      </c>
      <c r="AG2771">
        <v>171</v>
      </c>
      <c r="AH2771">
        <v>0</v>
      </c>
      <c r="AI2771">
        <v>8</v>
      </c>
      <c r="AJ2771">
        <v>26</v>
      </c>
      <c r="AK2771">
        <v>8</v>
      </c>
      <c r="AL2771">
        <v>84</v>
      </c>
      <c r="AM2771">
        <v>0</v>
      </c>
      <c r="AN2771">
        <v>28</v>
      </c>
      <c r="AO2771">
        <v>0</v>
      </c>
      <c r="AP2771">
        <v>0</v>
      </c>
      <c r="AQ2771">
        <v>0</v>
      </c>
      <c r="AR2771">
        <v>0</v>
      </c>
      <c r="AS2771">
        <v>0</v>
      </c>
      <c r="AT2771">
        <v>0</v>
      </c>
      <c r="AU2771">
        <v>0</v>
      </c>
      <c r="AV2771">
        <v>0</v>
      </c>
      <c r="AW2771">
        <v>0</v>
      </c>
      <c r="AX2771">
        <v>0</v>
      </c>
      <c r="AY2771">
        <v>0</v>
      </c>
      <c r="AZ2771">
        <v>4</v>
      </c>
      <c r="BA2771">
        <v>0</v>
      </c>
      <c r="BB2771">
        <v>10</v>
      </c>
      <c r="BC2771">
        <v>14</v>
      </c>
      <c r="BD2771">
        <v>0</v>
      </c>
      <c r="BE2771">
        <v>0</v>
      </c>
      <c r="BF2771">
        <v>3</v>
      </c>
      <c r="BG2771" s="20"/>
      <c r="BH2771" s="20"/>
      <c r="BI2771" s="20"/>
      <c r="BJ2771" s="20"/>
      <c r="BK2771" s="20"/>
      <c r="BL2771" s="20"/>
      <c r="BM2771" s="20"/>
      <c r="BN2771" s="20"/>
      <c r="BO2771" s="20"/>
      <c r="BP2771" s="20"/>
      <c r="BQ2771" s="20"/>
      <c r="BR2771" s="20"/>
      <c r="BS2771" s="20"/>
      <c r="BT2771" s="20"/>
      <c r="BU2771" s="20"/>
      <c r="BV2771" s="20"/>
    </row>
    <row r="2772" spans="1:74" x14ac:dyDescent="0.25">
      <c r="A2772" s="20" t="s">
        <v>475</v>
      </c>
      <c r="B2772" s="20" t="s">
        <v>478</v>
      </c>
      <c r="C2772" s="20" t="s">
        <v>479</v>
      </c>
      <c r="D2772" s="1">
        <v>44500</v>
      </c>
      <c r="E2772">
        <v>107</v>
      </c>
      <c r="F2772">
        <v>0</v>
      </c>
      <c r="G2772">
        <v>0</v>
      </c>
      <c r="H2772">
        <v>3</v>
      </c>
      <c r="I2772">
        <v>2</v>
      </c>
      <c r="J2772">
        <v>30</v>
      </c>
      <c r="K2772">
        <v>0</v>
      </c>
      <c r="L2772">
        <v>3</v>
      </c>
      <c r="M2772">
        <v>1</v>
      </c>
      <c r="N2772">
        <v>100</v>
      </c>
      <c r="O2772">
        <v>0</v>
      </c>
      <c r="P2772">
        <v>62</v>
      </c>
      <c r="Q2772">
        <v>1</v>
      </c>
      <c r="R2772">
        <v>524</v>
      </c>
      <c r="S2772">
        <v>0</v>
      </c>
      <c r="T2772">
        <v>296</v>
      </c>
      <c r="U2772">
        <v>32</v>
      </c>
      <c r="V2772">
        <v>1</v>
      </c>
      <c r="W2772">
        <v>1460</v>
      </c>
      <c r="X2772">
        <v>0</v>
      </c>
      <c r="Y2772">
        <v>105</v>
      </c>
      <c r="Z2772">
        <v>193</v>
      </c>
      <c r="AA2772">
        <v>29</v>
      </c>
      <c r="AB2772">
        <v>1136</v>
      </c>
      <c r="AC2772">
        <v>77</v>
      </c>
      <c r="AD2772">
        <v>5</v>
      </c>
      <c r="AE2772">
        <v>197</v>
      </c>
      <c r="AF2772">
        <v>5</v>
      </c>
      <c r="AG2772">
        <v>173</v>
      </c>
      <c r="AH2772">
        <v>0</v>
      </c>
      <c r="AI2772">
        <v>9</v>
      </c>
      <c r="AJ2772">
        <v>26</v>
      </c>
      <c r="AK2772">
        <v>9</v>
      </c>
      <c r="AL2772">
        <v>84</v>
      </c>
      <c r="AM2772">
        <v>0</v>
      </c>
      <c r="AN2772">
        <v>34</v>
      </c>
      <c r="AO2772">
        <v>0</v>
      </c>
      <c r="AP2772">
        <v>0</v>
      </c>
      <c r="AQ2772">
        <v>0</v>
      </c>
      <c r="AR2772">
        <v>0</v>
      </c>
      <c r="AS2772">
        <v>0</v>
      </c>
      <c r="AT2772">
        <v>0</v>
      </c>
      <c r="AU2772">
        <v>0</v>
      </c>
      <c r="AV2772">
        <v>0</v>
      </c>
      <c r="AW2772">
        <v>0</v>
      </c>
      <c r="AX2772">
        <v>0</v>
      </c>
      <c r="AY2772">
        <v>0</v>
      </c>
      <c r="AZ2772">
        <v>4</v>
      </c>
      <c r="BA2772">
        <v>0</v>
      </c>
      <c r="BB2772">
        <v>10</v>
      </c>
      <c r="BC2772">
        <v>14</v>
      </c>
      <c r="BD2772">
        <v>0</v>
      </c>
      <c r="BE2772">
        <v>0</v>
      </c>
      <c r="BF2772">
        <v>3</v>
      </c>
      <c r="BG2772" s="20"/>
      <c r="BH2772" s="20"/>
      <c r="BI2772" s="20"/>
      <c r="BJ2772" s="20"/>
      <c r="BK2772" s="20"/>
      <c r="BL2772" s="20"/>
      <c r="BM2772" s="20"/>
      <c r="BN2772" s="20"/>
      <c r="BO2772" s="20"/>
      <c r="BP2772" s="20"/>
      <c r="BQ2772" s="20"/>
      <c r="BR2772" s="20"/>
      <c r="BS2772" s="20"/>
      <c r="BT2772" s="20"/>
      <c r="BU2772" s="20"/>
      <c r="BV2772" s="20"/>
    </row>
    <row r="2773" spans="1:74" x14ac:dyDescent="0.25">
      <c r="A2773" s="20" t="s">
        <v>475</v>
      </c>
      <c r="B2773" s="20" t="s">
        <v>478</v>
      </c>
      <c r="C2773" s="20" t="s">
        <v>479</v>
      </c>
      <c r="D2773" s="1">
        <v>44507</v>
      </c>
      <c r="E2773">
        <v>108</v>
      </c>
      <c r="F2773">
        <v>0</v>
      </c>
      <c r="G2773">
        <v>0</v>
      </c>
      <c r="H2773">
        <v>4</v>
      </c>
      <c r="I2773">
        <v>2</v>
      </c>
      <c r="J2773">
        <v>35</v>
      </c>
      <c r="K2773">
        <v>0</v>
      </c>
      <c r="L2773">
        <v>3</v>
      </c>
      <c r="M2773">
        <v>2</v>
      </c>
      <c r="N2773">
        <v>99</v>
      </c>
      <c r="O2773">
        <v>62</v>
      </c>
      <c r="P2773">
        <v>4</v>
      </c>
      <c r="Q2773">
        <v>0</v>
      </c>
      <c r="R2773">
        <v>526</v>
      </c>
      <c r="S2773">
        <v>324</v>
      </c>
      <c r="T2773">
        <v>10</v>
      </c>
      <c r="U2773">
        <v>30</v>
      </c>
      <c r="V2773">
        <v>1</v>
      </c>
      <c r="W2773">
        <v>1459</v>
      </c>
      <c r="X2773">
        <v>126</v>
      </c>
      <c r="Y2773">
        <v>13</v>
      </c>
      <c r="Z2773">
        <v>192</v>
      </c>
      <c r="AA2773">
        <v>29</v>
      </c>
      <c r="AB2773">
        <v>1139</v>
      </c>
      <c r="AC2773">
        <v>101</v>
      </c>
      <c r="AD2773">
        <v>5</v>
      </c>
      <c r="AE2773">
        <v>199</v>
      </c>
      <c r="AF2773">
        <v>5</v>
      </c>
      <c r="AG2773">
        <v>173</v>
      </c>
      <c r="AH2773">
        <v>9</v>
      </c>
      <c r="AI2773">
        <v>0</v>
      </c>
      <c r="AJ2773">
        <v>25</v>
      </c>
      <c r="AK2773">
        <v>9</v>
      </c>
      <c r="AL2773">
        <v>84</v>
      </c>
      <c r="AM2773">
        <v>34</v>
      </c>
      <c r="AN2773">
        <v>3</v>
      </c>
      <c r="AO2773">
        <v>0</v>
      </c>
      <c r="AP2773">
        <v>0</v>
      </c>
      <c r="AQ2773">
        <v>0</v>
      </c>
      <c r="AR2773">
        <v>0</v>
      </c>
      <c r="AS2773">
        <v>0</v>
      </c>
      <c r="AT2773">
        <v>0</v>
      </c>
      <c r="AU2773">
        <v>0</v>
      </c>
      <c r="AV2773">
        <v>0</v>
      </c>
      <c r="AW2773">
        <v>0</v>
      </c>
      <c r="AX2773">
        <v>1</v>
      </c>
      <c r="AY2773">
        <v>0</v>
      </c>
      <c r="AZ2773">
        <v>0</v>
      </c>
      <c r="BA2773">
        <v>0</v>
      </c>
      <c r="BB2773">
        <v>0</v>
      </c>
      <c r="BC2773">
        <v>0</v>
      </c>
      <c r="BD2773">
        <v>0</v>
      </c>
      <c r="BE2773">
        <v>0</v>
      </c>
      <c r="BF2773">
        <v>0</v>
      </c>
      <c r="BG2773" s="20">
        <v>0</v>
      </c>
      <c r="BH2773" s="20">
        <v>3</v>
      </c>
      <c r="BI2773" s="20">
        <v>99</v>
      </c>
      <c r="BJ2773" s="20">
        <v>90</v>
      </c>
      <c r="BK2773" s="20">
        <v>475</v>
      </c>
      <c r="BL2773" s="20">
        <v>1175</v>
      </c>
      <c r="BM2773" s="20">
        <v>897</v>
      </c>
      <c r="BN2773" s="20">
        <v>124</v>
      </c>
      <c r="BO2773" s="20">
        <v>79</v>
      </c>
      <c r="BP2773" s="20"/>
      <c r="BQ2773" s="20"/>
      <c r="BR2773" s="20"/>
      <c r="BS2773" s="20"/>
      <c r="BT2773" s="20"/>
      <c r="BU2773" s="20"/>
      <c r="BV2773" s="20"/>
    </row>
    <row r="2774" spans="1:74" x14ac:dyDescent="0.25">
      <c r="A2774" s="20" t="s">
        <v>475</v>
      </c>
      <c r="B2774" s="20" t="s">
        <v>478</v>
      </c>
      <c r="C2774" s="20" t="s">
        <v>479</v>
      </c>
      <c r="D2774" s="1">
        <v>44514</v>
      </c>
      <c r="E2774">
        <v>107</v>
      </c>
      <c r="F2774">
        <v>0</v>
      </c>
      <c r="G2774">
        <v>0</v>
      </c>
      <c r="H2774">
        <v>4</v>
      </c>
      <c r="I2774">
        <v>2</v>
      </c>
      <c r="J2774">
        <v>38</v>
      </c>
      <c r="K2774">
        <v>0</v>
      </c>
      <c r="L2774">
        <v>3</v>
      </c>
      <c r="M2774">
        <v>2</v>
      </c>
      <c r="N2774">
        <v>97</v>
      </c>
      <c r="O2774">
        <v>62</v>
      </c>
      <c r="P2774">
        <v>4</v>
      </c>
      <c r="Q2774">
        <v>0</v>
      </c>
      <c r="R2774">
        <v>527</v>
      </c>
      <c r="S2774">
        <v>348</v>
      </c>
      <c r="T2774">
        <v>10</v>
      </c>
      <c r="U2774">
        <v>30</v>
      </c>
      <c r="V2774">
        <v>1</v>
      </c>
      <c r="W2774">
        <v>1460</v>
      </c>
      <c r="X2774">
        <v>187</v>
      </c>
      <c r="Y2774">
        <v>13</v>
      </c>
      <c r="Z2774">
        <v>190</v>
      </c>
      <c r="AA2774">
        <v>27</v>
      </c>
      <c r="AB2774">
        <v>1141</v>
      </c>
      <c r="AC2774">
        <v>148</v>
      </c>
      <c r="AD2774">
        <v>5</v>
      </c>
      <c r="AE2774">
        <v>199</v>
      </c>
      <c r="AF2774">
        <v>6</v>
      </c>
      <c r="AG2774">
        <v>175</v>
      </c>
      <c r="AH2774">
        <v>9</v>
      </c>
      <c r="AI2774">
        <v>0</v>
      </c>
      <c r="AJ2774">
        <v>24</v>
      </c>
      <c r="AK2774">
        <v>9</v>
      </c>
      <c r="AL2774">
        <v>83</v>
      </c>
      <c r="AM2774">
        <v>37</v>
      </c>
      <c r="AN2774">
        <v>3</v>
      </c>
      <c r="AO2774">
        <v>0</v>
      </c>
      <c r="AP2774">
        <v>0</v>
      </c>
      <c r="AQ2774">
        <v>0</v>
      </c>
      <c r="AR2774">
        <v>0</v>
      </c>
      <c r="AS2774">
        <v>0</v>
      </c>
      <c r="AT2774">
        <v>0</v>
      </c>
      <c r="AU2774">
        <v>0</v>
      </c>
      <c r="AV2774">
        <v>0</v>
      </c>
      <c r="AW2774">
        <v>0</v>
      </c>
      <c r="AX2774">
        <v>1</v>
      </c>
      <c r="AY2774">
        <v>0</v>
      </c>
      <c r="AZ2774">
        <v>0</v>
      </c>
      <c r="BA2774">
        <v>0</v>
      </c>
      <c r="BB2774">
        <v>0</v>
      </c>
      <c r="BC2774">
        <v>0</v>
      </c>
      <c r="BD2774">
        <v>0</v>
      </c>
      <c r="BE2774">
        <v>0</v>
      </c>
      <c r="BF2774">
        <v>0</v>
      </c>
      <c r="BG2774" s="20">
        <v>0</v>
      </c>
      <c r="BH2774" s="20">
        <v>3</v>
      </c>
      <c r="BI2774" s="20">
        <v>98</v>
      </c>
      <c r="BJ2774" s="20">
        <v>88</v>
      </c>
      <c r="BK2774" s="20">
        <v>476</v>
      </c>
      <c r="BL2774" s="20">
        <v>1180</v>
      </c>
      <c r="BM2774" s="20">
        <v>900</v>
      </c>
      <c r="BN2774" s="20">
        <v>129</v>
      </c>
      <c r="BO2774" s="20">
        <v>78</v>
      </c>
      <c r="BP2774" s="20"/>
      <c r="BQ2774" s="20"/>
      <c r="BR2774" s="20"/>
      <c r="BS2774" s="20"/>
      <c r="BT2774" s="20"/>
      <c r="BU2774" s="20"/>
      <c r="BV2774" s="20"/>
    </row>
    <row r="2775" spans="1:74" x14ac:dyDescent="0.25">
      <c r="A2775" s="20" t="s">
        <v>475</v>
      </c>
      <c r="B2775" s="20" t="s">
        <v>478</v>
      </c>
      <c r="C2775" s="20" t="s">
        <v>479</v>
      </c>
      <c r="D2775" s="1">
        <v>44521</v>
      </c>
      <c r="E2775">
        <v>107</v>
      </c>
      <c r="F2775">
        <v>0</v>
      </c>
      <c r="G2775">
        <v>0</v>
      </c>
      <c r="H2775">
        <v>4</v>
      </c>
      <c r="I2775">
        <v>2</v>
      </c>
      <c r="J2775">
        <v>41</v>
      </c>
      <c r="K2775">
        <v>0</v>
      </c>
      <c r="L2775">
        <v>3</v>
      </c>
      <c r="M2775">
        <v>2</v>
      </c>
      <c r="N2775">
        <v>97</v>
      </c>
      <c r="O2775">
        <v>61</v>
      </c>
      <c r="P2775">
        <v>4</v>
      </c>
      <c r="Q2775">
        <v>1</v>
      </c>
      <c r="R2775">
        <v>524</v>
      </c>
      <c r="S2775">
        <v>364</v>
      </c>
      <c r="T2775">
        <v>10</v>
      </c>
      <c r="U2775">
        <v>30</v>
      </c>
      <c r="V2775">
        <v>1</v>
      </c>
      <c r="W2775">
        <v>1459</v>
      </c>
      <c r="X2775">
        <v>237</v>
      </c>
      <c r="Y2775">
        <v>12</v>
      </c>
      <c r="Z2775">
        <v>187</v>
      </c>
      <c r="AA2775">
        <v>30</v>
      </c>
      <c r="AB2775">
        <v>1138</v>
      </c>
      <c r="AC2775">
        <v>178</v>
      </c>
      <c r="AD2775">
        <v>5</v>
      </c>
      <c r="AE2775">
        <v>196</v>
      </c>
      <c r="AF2775">
        <v>7</v>
      </c>
      <c r="AG2775">
        <v>177</v>
      </c>
      <c r="AH2775">
        <v>11</v>
      </c>
      <c r="AI2775">
        <v>0</v>
      </c>
      <c r="AJ2775">
        <v>24</v>
      </c>
      <c r="AK2775">
        <v>9</v>
      </c>
      <c r="AL2775">
        <v>84</v>
      </c>
      <c r="AM2775">
        <v>39</v>
      </c>
      <c r="AN2775">
        <v>3</v>
      </c>
      <c r="AO2775">
        <v>0</v>
      </c>
      <c r="AP2775">
        <v>0</v>
      </c>
      <c r="AQ2775">
        <v>0</v>
      </c>
      <c r="AR2775">
        <v>0</v>
      </c>
      <c r="AS2775">
        <v>0</v>
      </c>
      <c r="AT2775">
        <v>0</v>
      </c>
      <c r="AU2775">
        <v>0</v>
      </c>
      <c r="AV2775">
        <v>0</v>
      </c>
      <c r="AW2775">
        <v>0</v>
      </c>
      <c r="AX2775">
        <v>1</v>
      </c>
      <c r="AY2775">
        <v>0</v>
      </c>
      <c r="AZ2775">
        <v>0</v>
      </c>
      <c r="BA2775">
        <v>0</v>
      </c>
      <c r="BB2775">
        <v>0</v>
      </c>
      <c r="BC2775">
        <v>0</v>
      </c>
      <c r="BD2775">
        <v>0</v>
      </c>
      <c r="BE2775">
        <v>0</v>
      </c>
      <c r="BF2775">
        <v>0</v>
      </c>
      <c r="BG2775" s="20">
        <v>0</v>
      </c>
      <c r="BH2775" s="20">
        <v>3</v>
      </c>
      <c r="BI2775" s="20">
        <v>99</v>
      </c>
      <c r="BJ2775" s="20">
        <v>87</v>
      </c>
      <c r="BK2775" s="20">
        <v>477</v>
      </c>
      <c r="BL2775" s="20">
        <v>1178</v>
      </c>
      <c r="BM2775" s="20">
        <v>901</v>
      </c>
      <c r="BN2775" s="20">
        <v>132</v>
      </c>
      <c r="BO2775" s="20">
        <v>79</v>
      </c>
      <c r="BP2775" s="20"/>
      <c r="BQ2775" s="20"/>
      <c r="BR2775" s="20"/>
      <c r="BS2775" s="20"/>
      <c r="BT2775" s="20"/>
      <c r="BU2775" s="20"/>
      <c r="BV2775" s="20"/>
    </row>
    <row r="2776" spans="1:74" x14ac:dyDescent="0.25">
      <c r="A2776" s="20" t="s">
        <v>475</v>
      </c>
      <c r="B2776" s="20" t="s">
        <v>478</v>
      </c>
      <c r="C2776" s="20" t="s">
        <v>479</v>
      </c>
      <c r="D2776" s="1">
        <v>44528</v>
      </c>
      <c r="E2776">
        <v>106</v>
      </c>
      <c r="F2776">
        <v>0</v>
      </c>
      <c r="G2776">
        <v>0</v>
      </c>
      <c r="H2776">
        <v>4</v>
      </c>
      <c r="I2776">
        <v>2</v>
      </c>
      <c r="J2776">
        <v>43</v>
      </c>
      <c r="K2776">
        <v>0</v>
      </c>
      <c r="L2776">
        <v>3</v>
      </c>
      <c r="M2776">
        <v>2</v>
      </c>
      <c r="N2776">
        <v>97</v>
      </c>
      <c r="O2776">
        <v>62</v>
      </c>
      <c r="P2776">
        <v>4</v>
      </c>
      <c r="Q2776">
        <v>1</v>
      </c>
      <c r="R2776">
        <v>524</v>
      </c>
      <c r="S2776">
        <v>376</v>
      </c>
      <c r="T2776">
        <v>10</v>
      </c>
      <c r="U2776">
        <v>30</v>
      </c>
      <c r="V2776">
        <v>1</v>
      </c>
      <c r="W2776">
        <v>1465</v>
      </c>
      <c r="X2776">
        <v>318</v>
      </c>
      <c r="Y2776">
        <v>12</v>
      </c>
      <c r="Z2776">
        <v>187</v>
      </c>
      <c r="AA2776">
        <v>31</v>
      </c>
      <c r="AB2776">
        <v>1136</v>
      </c>
      <c r="AC2776">
        <v>234</v>
      </c>
      <c r="AD2776">
        <v>5</v>
      </c>
      <c r="AE2776">
        <v>194</v>
      </c>
      <c r="AF2776">
        <v>7</v>
      </c>
      <c r="AG2776">
        <v>178</v>
      </c>
      <c r="AH2776">
        <v>13</v>
      </c>
      <c r="AI2776">
        <v>0</v>
      </c>
      <c r="AJ2776">
        <v>23</v>
      </c>
      <c r="AK2776">
        <v>10</v>
      </c>
      <c r="AL2776">
        <v>85</v>
      </c>
      <c r="AM2776">
        <v>41</v>
      </c>
      <c r="AN2776">
        <v>3</v>
      </c>
      <c r="AO2776">
        <v>0</v>
      </c>
      <c r="AP2776">
        <v>0</v>
      </c>
      <c r="AQ2776">
        <v>0</v>
      </c>
      <c r="AR2776">
        <v>0</v>
      </c>
      <c r="AS2776">
        <v>0</v>
      </c>
      <c r="AT2776">
        <v>0</v>
      </c>
      <c r="AU2776">
        <v>0</v>
      </c>
      <c r="AV2776">
        <v>0</v>
      </c>
      <c r="AW2776">
        <v>0</v>
      </c>
      <c r="AX2776">
        <v>1</v>
      </c>
      <c r="AY2776">
        <v>0</v>
      </c>
      <c r="AZ2776">
        <v>0</v>
      </c>
      <c r="BA2776">
        <v>0</v>
      </c>
      <c r="BB2776">
        <v>0</v>
      </c>
      <c r="BC2776">
        <v>0</v>
      </c>
      <c r="BD2776">
        <v>0</v>
      </c>
      <c r="BE2776">
        <v>0</v>
      </c>
      <c r="BF2776">
        <v>0</v>
      </c>
      <c r="BG2776" s="20">
        <v>0</v>
      </c>
      <c r="BH2776" s="20">
        <v>3</v>
      </c>
      <c r="BI2776" s="20">
        <v>98</v>
      </c>
      <c r="BJ2776" s="20">
        <v>87</v>
      </c>
      <c r="BK2776" s="20">
        <v>477</v>
      </c>
      <c r="BL2776" s="20">
        <v>1187</v>
      </c>
      <c r="BM2776" s="20">
        <v>903</v>
      </c>
      <c r="BN2776" s="20">
        <v>134</v>
      </c>
      <c r="BO2776" s="20">
        <v>80</v>
      </c>
      <c r="BP2776" s="20"/>
      <c r="BQ2776" s="20"/>
      <c r="BR2776" s="20"/>
      <c r="BS2776" s="20"/>
      <c r="BT2776" s="20"/>
      <c r="BU2776" s="20"/>
      <c r="BV2776" s="20"/>
    </row>
    <row r="2777" spans="1:74" x14ac:dyDescent="0.25">
      <c r="A2777" s="20" t="s">
        <v>475</v>
      </c>
      <c r="B2777" s="20" t="s">
        <v>478</v>
      </c>
      <c r="C2777" s="20" t="s">
        <v>479</v>
      </c>
      <c r="D2777" s="1">
        <v>44535</v>
      </c>
      <c r="E2777">
        <v>106</v>
      </c>
      <c r="F2777">
        <v>0</v>
      </c>
      <c r="G2777">
        <v>0</v>
      </c>
      <c r="H2777">
        <v>4</v>
      </c>
      <c r="I2777">
        <v>2</v>
      </c>
      <c r="J2777">
        <v>48</v>
      </c>
      <c r="K2777">
        <v>0</v>
      </c>
      <c r="L2777">
        <v>3</v>
      </c>
      <c r="M2777">
        <v>2</v>
      </c>
      <c r="N2777">
        <v>100</v>
      </c>
      <c r="O2777">
        <v>63</v>
      </c>
      <c r="P2777">
        <v>5</v>
      </c>
      <c r="Q2777">
        <v>1</v>
      </c>
      <c r="R2777">
        <v>523</v>
      </c>
      <c r="S2777">
        <v>387</v>
      </c>
      <c r="T2777">
        <v>10</v>
      </c>
      <c r="U2777">
        <v>30</v>
      </c>
      <c r="V2777">
        <v>1</v>
      </c>
      <c r="W2777">
        <v>1471</v>
      </c>
      <c r="X2777">
        <v>469</v>
      </c>
      <c r="Y2777">
        <v>12</v>
      </c>
      <c r="Z2777">
        <v>185</v>
      </c>
      <c r="AA2777">
        <v>27</v>
      </c>
      <c r="AB2777">
        <v>1136</v>
      </c>
      <c r="AC2777">
        <v>338</v>
      </c>
      <c r="AD2777">
        <v>5</v>
      </c>
      <c r="AE2777">
        <v>193</v>
      </c>
      <c r="AF2777">
        <v>5</v>
      </c>
      <c r="AG2777">
        <v>179</v>
      </c>
      <c r="AH2777">
        <v>21</v>
      </c>
      <c r="AI2777">
        <v>0</v>
      </c>
      <c r="AJ2777">
        <v>23</v>
      </c>
      <c r="AK2777">
        <v>10</v>
      </c>
      <c r="AL2777">
        <v>87</v>
      </c>
      <c r="AM2777">
        <v>58</v>
      </c>
      <c r="AN2777">
        <v>3</v>
      </c>
      <c r="AO2777">
        <v>0</v>
      </c>
      <c r="AP2777">
        <v>0</v>
      </c>
      <c r="AQ2777">
        <v>0</v>
      </c>
      <c r="AR2777">
        <v>0</v>
      </c>
      <c r="AS2777">
        <v>0</v>
      </c>
      <c r="AT2777">
        <v>0</v>
      </c>
      <c r="AU2777">
        <v>0</v>
      </c>
      <c r="AV2777">
        <v>0</v>
      </c>
      <c r="AW2777">
        <v>0</v>
      </c>
      <c r="AX2777">
        <v>1</v>
      </c>
      <c r="AY2777">
        <v>0</v>
      </c>
      <c r="AZ2777">
        <v>0</v>
      </c>
      <c r="BA2777">
        <v>0</v>
      </c>
      <c r="BB2777">
        <v>0</v>
      </c>
      <c r="BC2777">
        <v>0</v>
      </c>
      <c r="BD2777">
        <v>0</v>
      </c>
      <c r="BE2777">
        <v>0</v>
      </c>
      <c r="BF2777">
        <v>0</v>
      </c>
      <c r="BG2777" s="20">
        <v>0</v>
      </c>
      <c r="BH2777" s="20">
        <v>3</v>
      </c>
      <c r="BI2777" s="20">
        <v>98</v>
      </c>
      <c r="BJ2777" s="20">
        <v>89</v>
      </c>
      <c r="BK2777" s="20">
        <v>478</v>
      </c>
      <c r="BL2777" s="20">
        <v>1201</v>
      </c>
      <c r="BM2777" s="20">
        <v>906</v>
      </c>
      <c r="BN2777" s="20">
        <v>135</v>
      </c>
      <c r="BO2777" s="20">
        <v>82</v>
      </c>
      <c r="BP2777" s="20"/>
      <c r="BQ2777" s="20"/>
      <c r="BR2777" s="20"/>
      <c r="BS2777" s="20"/>
      <c r="BT2777" s="20"/>
      <c r="BU2777" s="20"/>
      <c r="BV2777" s="20"/>
    </row>
    <row r="2778" spans="1:74" x14ac:dyDescent="0.25">
      <c r="A2778" s="20" t="s">
        <v>475</v>
      </c>
      <c r="B2778" s="20" t="s">
        <v>478</v>
      </c>
      <c r="C2778" s="20" t="s">
        <v>479</v>
      </c>
      <c r="D2778" s="1">
        <v>44542</v>
      </c>
      <c r="E2778">
        <v>106</v>
      </c>
      <c r="F2778">
        <v>0</v>
      </c>
      <c r="G2778">
        <v>0</v>
      </c>
      <c r="H2778">
        <v>4</v>
      </c>
      <c r="I2778">
        <v>2</v>
      </c>
      <c r="J2778">
        <v>60</v>
      </c>
      <c r="K2778">
        <v>0</v>
      </c>
      <c r="L2778">
        <v>3</v>
      </c>
      <c r="M2778">
        <v>2</v>
      </c>
      <c r="N2778">
        <v>101</v>
      </c>
      <c r="O2778">
        <v>64</v>
      </c>
      <c r="P2778">
        <v>5</v>
      </c>
      <c r="Q2778">
        <v>2</v>
      </c>
      <c r="R2778">
        <v>523</v>
      </c>
      <c r="S2778">
        <v>400</v>
      </c>
      <c r="T2778">
        <v>10</v>
      </c>
      <c r="U2778">
        <v>30</v>
      </c>
      <c r="V2778">
        <v>0</v>
      </c>
      <c r="W2778">
        <v>1468</v>
      </c>
      <c r="X2778">
        <v>558</v>
      </c>
      <c r="Y2778">
        <v>13</v>
      </c>
      <c r="Z2778">
        <v>178</v>
      </c>
      <c r="AA2778">
        <v>23</v>
      </c>
      <c r="AB2778">
        <v>1131</v>
      </c>
      <c r="AC2778">
        <v>463</v>
      </c>
      <c r="AD2778">
        <v>5</v>
      </c>
      <c r="AE2778">
        <v>192</v>
      </c>
      <c r="AF2778">
        <v>5</v>
      </c>
      <c r="AG2778">
        <v>180</v>
      </c>
      <c r="AH2778">
        <v>32</v>
      </c>
      <c r="AI2778">
        <v>0</v>
      </c>
      <c r="AJ2778">
        <v>22</v>
      </c>
      <c r="AK2778">
        <v>10</v>
      </c>
      <c r="AL2778">
        <v>87</v>
      </c>
      <c r="AM2778">
        <v>61</v>
      </c>
      <c r="AN2778">
        <v>3</v>
      </c>
      <c r="AO2778">
        <v>0</v>
      </c>
      <c r="AP2778">
        <v>0</v>
      </c>
      <c r="AQ2778">
        <v>0</v>
      </c>
      <c r="AR2778">
        <v>0</v>
      </c>
      <c r="AS2778">
        <v>0</v>
      </c>
      <c r="AT2778">
        <v>0</v>
      </c>
      <c r="AU2778">
        <v>0</v>
      </c>
      <c r="AV2778">
        <v>0</v>
      </c>
      <c r="AW2778">
        <v>0</v>
      </c>
      <c r="AX2778">
        <v>1</v>
      </c>
      <c r="AY2778">
        <v>0</v>
      </c>
      <c r="AZ2778">
        <v>0</v>
      </c>
      <c r="BA2778">
        <v>0</v>
      </c>
      <c r="BB2778">
        <v>0</v>
      </c>
      <c r="BC2778">
        <v>0</v>
      </c>
      <c r="BD2778">
        <v>0</v>
      </c>
      <c r="BE2778">
        <v>0</v>
      </c>
      <c r="BF2778">
        <v>0</v>
      </c>
      <c r="BG2778" s="20">
        <v>0</v>
      </c>
      <c r="BH2778" s="20">
        <v>3</v>
      </c>
      <c r="BI2778" s="20">
        <v>99</v>
      </c>
      <c r="BJ2778" s="20">
        <v>90</v>
      </c>
      <c r="BK2778" s="20">
        <v>478</v>
      </c>
      <c r="BL2778" s="20">
        <v>1203</v>
      </c>
      <c r="BM2778" s="20">
        <v>902</v>
      </c>
      <c r="BN2778" s="20">
        <v>136</v>
      </c>
      <c r="BO2778" s="20">
        <v>82</v>
      </c>
      <c r="BP2778" s="20"/>
      <c r="BQ2778" s="20"/>
      <c r="BR2778" s="20"/>
      <c r="BS2778" s="20"/>
      <c r="BT2778" s="20"/>
      <c r="BU2778" s="20"/>
      <c r="BV2778" s="20"/>
    </row>
    <row r="2779" spans="1:74" x14ac:dyDescent="0.25">
      <c r="A2779" s="20" t="s">
        <v>475</v>
      </c>
      <c r="B2779" s="20" t="s">
        <v>478</v>
      </c>
      <c r="C2779" s="20" t="s">
        <v>479</v>
      </c>
      <c r="D2779" s="1">
        <v>44549</v>
      </c>
      <c r="E2779">
        <v>106</v>
      </c>
      <c r="F2779">
        <v>0</v>
      </c>
      <c r="G2779">
        <v>0</v>
      </c>
      <c r="H2779">
        <v>4</v>
      </c>
      <c r="I2779">
        <v>2</v>
      </c>
      <c r="J2779">
        <v>65</v>
      </c>
      <c r="K2779">
        <v>0</v>
      </c>
      <c r="L2779">
        <v>3</v>
      </c>
      <c r="M2779">
        <v>2</v>
      </c>
      <c r="N2779">
        <v>101</v>
      </c>
      <c r="O2779">
        <v>65</v>
      </c>
      <c r="P2779">
        <v>5</v>
      </c>
      <c r="Q2779">
        <v>2</v>
      </c>
      <c r="R2779">
        <v>523</v>
      </c>
      <c r="S2779">
        <v>405</v>
      </c>
      <c r="T2779">
        <v>10</v>
      </c>
      <c r="U2779">
        <v>30</v>
      </c>
      <c r="V2779">
        <v>0</v>
      </c>
      <c r="W2779">
        <v>1472</v>
      </c>
      <c r="X2779">
        <v>649</v>
      </c>
      <c r="Y2779">
        <v>13</v>
      </c>
      <c r="Z2779">
        <v>177</v>
      </c>
      <c r="AA2779">
        <v>22</v>
      </c>
      <c r="AB2779">
        <v>1128</v>
      </c>
      <c r="AC2779">
        <v>564</v>
      </c>
      <c r="AD2779">
        <v>5</v>
      </c>
      <c r="AE2779">
        <v>191</v>
      </c>
      <c r="AF2779">
        <v>5</v>
      </c>
      <c r="AG2779">
        <v>182</v>
      </c>
      <c r="AH2779">
        <v>53</v>
      </c>
      <c r="AI2779">
        <v>0</v>
      </c>
      <c r="AJ2779">
        <v>23</v>
      </c>
      <c r="AK2779">
        <v>10</v>
      </c>
      <c r="AL2779">
        <v>87</v>
      </c>
      <c r="AM2779">
        <v>62</v>
      </c>
      <c r="AN2779">
        <v>3</v>
      </c>
      <c r="AO2779">
        <v>0</v>
      </c>
      <c r="AP2779">
        <v>0</v>
      </c>
      <c r="AQ2779">
        <v>0</v>
      </c>
      <c r="AR2779">
        <v>0</v>
      </c>
      <c r="AS2779">
        <v>0</v>
      </c>
      <c r="AT2779">
        <v>0</v>
      </c>
      <c r="AU2779">
        <v>0</v>
      </c>
      <c r="AV2779">
        <v>0</v>
      </c>
      <c r="AW2779">
        <v>0</v>
      </c>
      <c r="AX2779">
        <v>1</v>
      </c>
      <c r="AY2779">
        <v>0</v>
      </c>
      <c r="AZ2779">
        <v>0</v>
      </c>
      <c r="BA2779">
        <v>0</v>
      </c>
      <c r="BB2779">
        <v>0</v>
      </c>
      <c r="BC2779">
        <v>0</v>
      </c>
      <c r="BD2779">
        <v>0</v>
      </c>
      <c r="BE2779">
        <v>0</v>
      </c>
      <c r="BF2779">
        <v>0</v>
      </c>
      <c r="BG2779" s="20">
        <v>0</v>
      </c>
      <c r="BH2779" s="20">
        <v>3</v>
      </c>
      <c r="BI2779" s="20">
        <v>100</v>
      </c>
      <c r="BJ2779" s="20">
        <v>90</v>
      </c>
      <c r="BK2779" s="20">
        <v>478</v>
      </c>
      <c r="BL2779" s="20">
        <v>1207</v>
      </c>
      <c r="BM2779" s="20">
        <v>905</v>
      </c>
      <c r="BN2779" s="20">
        <v>138</v>
      </c>
      <c r="BO2779" s="20">
        <v>82</v>
      </c>
      <c r="BP2779" s="20">
        <v>5449</v>
      </c>
      <c r="BQ2779" s="20">
        <v>1195</v>
      </c>
      <c r="BR2779" s="20">
        <v>0</v>
      </c>
      <c r="BS2779" s="20">
        <v>31</v>
      </c>
      <c r="BT2779" s="20">
        <v>1321</v>
      </c>
      <c r="BU2779" s="20">
        <v>243</v>
      </c>
      <c r="BV2779" s="20">
        <v>3576</v>
      </c>
    </row>
    <row r="2780" spans="1:74" x14ac:dyDescent="0.25">
      <c r="A2780" s="20" t="s">
        <v>475</v>
      </c>
      <c r="B2780" s="20" t="s">
        <v>478</v>
      </c>
      <c r="C2780" s="20" t="s">
        <v>479</v>
      </c>
      <c r="D2780" s="1">
        <v>44558</v>
      </c>
      <c r="E2780">
        <v>106</v>
      </c>
      <c r="F2780">
        <v>0</v>
      </c>
      <c r="G2780">
        <v>0</v>
      </c>
      <c r="H2780">
        <v>4</v>
      </c>
      <c r="I2780">
        <v>2</v>
      </c>
      <c r="J2780">
        <v>68</v>
      </c>
      <c r="K2780">
        <v>0</v>
      </c>
      <c r="L2780">
        <v>3</v>
      </c>
      <c r="M2780">
        <v>2</v>
      </c>
      <c r="N2780">
        <v>104</v>
      </c>
      <c r="O2780">
        <v>66</v>
      </c>
      <c r="P2780">
        <v>5</v>
      </c>
      <c r="Q2780">
        <v>3</v>
      </c>
      <c r="R2780">
        <v>523</v>
      </c>
      <c r="S2780">
        <v>414</v>
      </c>
      <c r="T2780">
        <v>10</v>
      </c>
      <c r="U2780">
        <v>29</v>
      </c>
      <c r="V2780">
        <v>0</v>
      </c>
      <c r="W2780">
        <v>1467</v>
      </c>
      <c r="X2780">
        <v>742</v>
      </c>
      <c r="Y2780">
        <v>13</v>
      </c>
      <c r="Z2780">
        <v>176</v>
      </c>
      <c r="AA2780">
        <v>20</v>
      </c>
      <c r="AB2780">
        <v>1130</v>
      </c>
      <c r="AC2780">
        <v>622</v>
      </c>
      <c r="AD2780">
        <v>5</v>
      </c>
      <c r="AE2780">
        <v>191</v>
      </c>
      <c r="AF2780">
        <v>6</v>
      </c>
      <c r="AG2780">
        <v>182</v>
      </c>
      <c r="AH2780">
        <v>71</v>
      </c>
      <c r="AI2780">
        <v>0</v>
      </c>
      <c r="AJ2780">
        <v>23</v>
      </c>
      <c r="AK2780">
        <v>10</v>
      </c>
      <c r="AL2780">
        <v>86</v>
      </c>
      <c r="AM2780">
        <v>61</v>
      </c>
      <c r="AN2780">
        <v>3</v>
      </c>
      <c r="AO2780">
        <v>0</v>
      </c>
      <c r="AP2780">
        <v>0</v>
      </c>
      <c r="AQ2780">
        <v>0</v>
      </c>
      <c r="AR2780">
        <v>0</v>
      </c>
      <c r="AS2780">
        <v>0</v>
      </c>
      <c r="AT2780">
        <v>0</v>
      </c>
      <c r="AU2780">
        <v>0</v>
      </c>
      <c r="AV2780">
        <v>0</v>
      </c>
      <c r="AW2780">
        <v>0</v>
      </c>
      <c r="AX2780">
        <v>1</v>
      </c>
      <c r="AY2780">
        <v>0</v>
      </c>
      <c r="AZ2780">
        <v>0</v>
      </c>
      <c r="BA2780">
        <v>0</v>
      </c>
      <c r="BB2780">
        <v>0</v>
      </c>
      <c r="BC2780">
        <v>0</v>
      </c>
      <c r="BD2780">
        <v>0</v>
      </c>
      <c r="BE2780">
        <v>0</v>
      </c>
      <c r="BF2780">
        <v>0</v>
      </c>
      <c r="BG2780" s="20">
        <v>0</v>
      </c>
      <c r="BH2780" s="20">
        <v>3</v>
      </c>
      <c r="BI2780" s="20">
        <v>100</v>
      </c>
      <c r="BJ2780" s="20">
        <v>92</v>
      </c>
      <c r="BK2780" s="20">
        <v>478</v>
      </c>
      <c r="BL2780" s="20">
        <v>1206</v>
      </c>
      <c r="BM2780" s="20">
        <v>908</v>
      </c>
      <c r="BN2780" s="20">
        <v>139</v>
      </c>
      <c r="BO2780" s="20">
        <v>81</v>
      </c>
      <c r="BP2780" s="20">
        <v>5459</v>
      </c>
      <c r="BQ2780" s="20">
        <v>1559</v>
      </c>
      <c r="BR2780" s="20">
        <v>0</v>
      </c>
      <c r="BS2780" s="20">
        <v>31</v>
      </c>
      <c r="BT2780" s="20">
        <v>1315</v>
      </c>
      <c r="BU2780" s="20">
        <v>246</v>
      </c>
      <c r="BV2780" s="20">
        <v>3601</v>
      </c>
    </row>
    <row r="2781" spans="1:74" x14ac:dyDescent="0.25">
      <c r="A2781" s="20" t="s">
        <v>475</v>
      </c>
      <c r="B2781" s="20" t="s">
        <v>478</v>
      </c>
      <c r="C2781" s="20" t="s">
        <v>479</v>
      </c>
      <c r="D2781" s="1">
        <v>44564</v>
      </c>
      <c r="E2781">
        <v>106</v>
      </c>
      <c r="F2781">
        <v>0</v>
      </c>
      <c r="G2781">
        <v>0</v>
      </c>
      <c r="H2781">
        <v>4</v>
      </c>
      <c r="I2781">
        <v>2</v>
      </c>
      <c r="J2781">
        <v>70</v>
      </c>
      <c r="K2781">
        <v>0</v>
      </c>
      <c r="L2781">
        <v>3</v>
      </c>
      <c r="M2781">
        <v>2</v>
      </c>
      <c r="N2781">
        <v>102</v>
      </c>
      <c r="O2781">
        <v>65</v>
      </c>
      <c r="P2781">
        <v>5</v>
      </c>
      <c r="Q2781">
        <v>3</v>
      </c>
      <c r="R2781">
        <v>525</v>
      </c>
      <c r="S2781">
        <v>415</v>
      </c>
      <c r="T2781">
        <v>10</v>
      </c>
      <c r="U2781">
        <v>30</v>
      </c>
      <c r="V2781">
        <v>0</v>
      </c>
      <c r="W2781">
        <v>1464</v>
      </c>
      <c r="X2781">
        <v>779</v>
      </c>
      <c r="Y2781">
        <v>13</v>
      </c>
      <c r="Z2781">
        <v>175</v>
      </c>
      <c r="AA2781">
        <v>19</v>
      </c>
      <c r="AB2781">
        <v>1129</v>
      </c>
      <c r="AC2781">
        <v>639</v>
      </c>
      <c r="AD2781">
        <v>5</v>
      </c>
      <c r="AE2781">
        <v>190</v>
      </c>
      <c r="AF2781">
        <v>7</v>
      </c>
      <c r="AG2781">
        <v>184</v>
      </c>
      <c r="AH2781">
        <v>76</v>
      </c>
      <c r="AI2781">
        <v>0</v>
      </c>
      <c r="AJ2781">
        <v>24</v>
      </c>
      <c r="AK2781">
        <v>10</v>
      </c>
      <c r="AL2781">
        <v>84</v>
      </c>
      <c r="AM2781">
        <v>59</v>
      </c>
      <c r="AN2781">
        <v>3</v>
      </c>
      <c r="AO2781">
        <v>0</v>
      </c>
      <c r="AP2781">
        <v>0</v>
      </c>
      <c r="AQ2781">
        <v>0</v>
      </c>
      <c r="AR2781">
        <v>0</v>
      </c>
      <c r="AS2781">
        <v>0</v>
      </c>
      <c r="AT2781">
        <v>0</v>
      </c>
      <c r="AU2781">
        <v>0</v>
      </c>
      <c r="AV2781">
        <v>0</v>
      </c>
      <c r="AW2781">
        <v>0</v>
      </c>
      <c r="AX2781">
        <v>1</v>
      </c>
      <c r="AY2781">
        <v>0</v>
      </c>
      <c r="AZ2781">
        <v>0</v>
      </c>
      <c r="BA2781">
        <v>0</v>
      </c>
      <c r="BB2781">
        <v>0</v>
      </c>
      <c r="BC2781">
        <v>0</v>
      </c>
      <c r="BD2781">
        <v>0</v>
      </c>
      <c r="BE2781">
        <v>0</v>
      </c>
      <c r="BF2781">
        <v>0</v>
      </c>
      <c r="BG2781" s="20">
        <v>0</v>
      </c>
      <c r="BH2781" s="20">
        <v>3</v>
      </c>
      <c r="BI2781" s="20">
        <v>100</v>
      </c>
      <c r="BJ2781" s="20">
        <v>90</v>
      </c>
      <c r="BK2781" s="20">
        <v>479</v>
      </c>
      <c r="BL2781" s="20">
        <v>1206</v>
      </c>
      <c r="BM2781" s="20">
        <v>907</v>
      </c>
      <c r="BN2781" s="20">
        <v>140</v>
      </c>
      <c r="BO2781" s="20">
        <v>79</v>
      </c>
      <c r="BP2781" s="20">
        <v>5459</v>
      </c>
      <c r="BQ2781" s="20">
        <v>1680</v>
      </c>
      <c r="BR2781" s="20">
        <v>0</v>
      </c>
      <c r="BS2781" s="20">
        <v>31</v>
      </c>
      <c r="BT2781" s="20">
        <v>1307</v>
      </c>
      <c r="BU2781" s="20">
        <v>250</v>
      </c>
      <c r="BV2781" s="20">
        <v>3609</v>
      </c>
    </row>
    <row r="2782" spans="1:74" x14ac:dyDescent="0.25">
      <c r="A2782" s="20" t="s">
        <v>475</v>
      </c>
      <c r="B2782" s="20" t="s">
        <v>478</v>
      </c>
      <c r="C2782" s="20" t="s">
        <v>479</v>
      </c>
      <c r="D2782" s="1">
        <v>44570</v>
      </c>
      <c r="E2782">
        <v>106</v>
      </c>
      <c r="F2782">
        <v>0</v>
      </c>
      <c r="G2782">
        <v>0</v>
      </c>
      <c r="H2782">
        <v>4</v>
      </c>
      <c r="I2782">
        <v>2</v>
      </c>
      <c r="J2782">
        <v>71</v>
      </c>
      <c r="K2782">
        <v>0</v>
      </c>
      <c r="L2782">
        <v>3</v>
      </c>
      <c r="M2782">
        <v>2</v>
      </c>
      <c r="N2782">
        <v>101</v>
      </c>
      <c r="O2782">
        <v>65</v>
      </c>
      <c r="P2782">
        <v>4</v>
      </c>
      <c r="Q2782">
        <v>3</v>
      </c>
      <c r="R2782">
        <v>525</v>
      </c>
      <c r="S2782">
        <v>416</v>
      </c>
      <c r="T2782">
        <v>10</v>
      </c>
      <c r="U2782">
        <v>30</v>
      </c>
      <c r="V2782">
        <v>2</v>
      </c>
      <c r="W2782">
        <v>1469</v>
      </c>
      <c r="X2782">
        <v>814</v>
      </c>
      <c r="Y2782">
        <v>14</v>
      </c>
      <c r="Z2782">
        <v>177</v>
      </c>
      <c r="AA2782">
        <v>19</v>
      </c>
      <c r="AB2782">
        <v>1133</v>
      </c>
      <c r="AC2782">
        <v>664</v>
      </c>
      <c r="AD2782">
        <v>5</v>
      </c>
      <c r="AE2782">
        <v>190</v>
      </c>
      <c r="AF2782">
        <v>9</v>
      </c>
      <c r="AG2782">
        <v>185</v>
      </c>
      <c r="AH2782">
        <v>79</v>
      </c>
      <c r="AI2782">
        <v>0</v>
      </c>
      <c r="AJ2782">
        <v>25</v>
      </c>
      <c r="AK2782">
        <v>10</v>
      </c>
      <c r="AL2782">
        <v>84</v>
      </c>
      <c r="AM2782">
        <v>59</v>
      </c>
      <c r="AN2782">
        <v>3</v>
      </c>
      <c r="AO2782">
        <v>0</v>
      </c>
      <c r="AP2782">
        <v>0</v>
      </c>
      <c r="AQ2782">
        <v>0</v>
      </c>
      <c r="AR2782">
        <v>0</v>
      </c>
      <c r="AS2782">
        <v>0</v>
      </c>
      <c r="AT2782">
        <v>0</v>
      </c>
      <c r="AU2782">
        <v>0</v>
      </c>
      <c r="AV2782">
        <v>0</v>
      </c>
      <c r="AW2782">
        <v>0</v>
      </c>
      <c r="AX2782">
        <v>1</v>
      </c>
      <c r="AY2782">
        <v>0</v>
      </c>
      <c r="AZ2782">
        <v>0</v>
      </c>
      <c r="BA2782">
        <v>0</v>
      </c>
      <c r="BB2782">
        <v>0</v>
      </c>
      <c r="BC2782">
        <v>0</v>
      </c>
      <c r="BD2782">
        <v>0</v>
      </c>
      <c r="BE2782">
        <v>0</v>
      </c>
      <c r="BF2782">
        <v>0</v>
      </c>
      <c r="BG2782" s="20">
        <v>0</v>
      </c>
      <c r="BH2782" s="20">
        <v>3</v>
      </c>
      <c r="BI2782" s="20">
        <v>100</v>
      </c>
      <c r="BJ2782" s="20">
        <v>89</v>
      </c>
      <c r="BK2782" s="20">
        <v>477</v>
      </c>
      <c r="BL2782" s="20">
        <v>1211</v>
      </c>
      <c r="BM2782" s="20">
        <v>909</v>
      </c>
      <c r="BN2782" s="20">
        <v>141</v>
      </c>
      <c r="BO2782" s="20">
        <v>79</v>
      </c>
      <c r="BP2782" s="20">
        <v>5465</v>
      </c>
      <c r="BQ2782" s="20">
        <v>1823</v>
      </c>
      <c r="BR2782" s="20">
        <v>0</v>
      </c>
      <c r="BS2782" s="20">
        <v>30</v>
      </c>
      <c r="BT2782" s="20">
        <v>1295</v>
      </c>
      <c r="BU2782" s="20">
        <v>253</v>
      </c>
      <c r="BV2782" s="20">
        <v>3627</v>
      </c>
    </row>
    <row r="2783" spans="1:74" x14ac:dyDescent="0.25">
      <c r="A2783" s="20" t="s">
        <v>475</v>
      </c>
      <c r="B2783" s="20" t="s">
        <v>478</v>
      </c>
      <c r="C2783" s="20" t="s">
        <v>479</v>
      </c>
      <c r="D2783" s="1">
        <v>44577</v>
      </c>
      <c r="E2783">
        <v>107</v>
      </c>
      <c r="F2783">
        <v>0</v>
      </c>
      <c r="G2783">
        <v>0</v>
      </c>
      <c r="H2783">
        <v>4</v>
      </c>
      <c r="I2783">
        <v>2</v>
      </c>
      <c r="J2783">
        <v>74</v>
      </c>
      <c r="K2783">
        <v>0</v>
      </c>
      <c r="L2783">
        <v>4</v>
      </c>
      <c r="M2783">
        <v>2</v>
      </c>
      <c r="N2783">
        <v>101</v>
      </c>
      <c r="O2783">
        <v>65</v>
      </c>
      <c r="P2783">
        <v>4</v>
      </c>
      <c r="Q2783">
        <v>3</v>
      </c>
      <c r="R2783">
        <v>530</v>
      </c>
      <c r="S2783">
        <v>426</v>
      </c>
      <c r="T2783">
        <v>10</v>
      </c>
      <c r="U2783">
        <v>30</v>
      </c>
      <c r="V2783">
        <v>0</v>
      </c>
      <c r="W2783">
        <v>1473</v>
      </c>
      <c r="X2783">
        <v>842</v>
      </c>
      <c r="Y2783">
        <v>14</v>
      </c>
      <c r="Z2783">
        <v>179</v>
      </c>
      <c r="AA2783">
        <v>19</v>
      </c>
      <c r="AB2783">
        <v>1129</v>
      </c>
      <c r="AC2783">
        <v>679</v>
      </c>
      <c r="AD2783">
        <v>5</v>
      </c>
      <c r="AE2783">
        <v>186</v>
      </c>
      <c r="AF2783">
        <v>9</v>
      </c>
      <c r="AG2783">
        <v>186</v>
      </c>
      <c r="AH2783">
        <v>80</v>
      </c>
      <c r="AI2783">
        <v>0</v>
      </c>
      <c r="AJ2783">
        <v>25</v>
      </c>
      <c r="AK2783">
        <v>10</v>
      </c>
      <c r="AL2783">
        <v>84</v>
      </c>
      <c r="AM2783">
        <v>61</v>
      </c>
      <c r="AN2783">
        <v>3</v>
      </c>
      <c r="AO2783">
        <v>0</v>
      </c>
      <c r="AP2783">
        <v>0</v>
      </c>
      <c r="AQ2783">
        <v>0</v>
      </c>
      <c r="AR2783">
        <v>0</v>
      </c>
      <c r="AS2783">
        <v>0</v>
      </c>
      <c r="AT2783">
        <v>0</v>
      </c>
      <c r="AU2783">
        <v>0</v>
      </c>
      <c r="AV2783">
        <v>0</v>
      </c>
      <c r="AW2783">
        <v>0</v>
      </c>
      <c r="AX2783">
        <v>1</v>
      </c>
      <c r="AY2783">
        <v>0</v>
      </c>
      <c r="AZ2783">
        <v>0</v>
      </c>
      <c r="BA2783">
        <v>0</v>
      </c>
      <c r="BB2783">
        <v>0</v>
      </c>
      <c r="BC2783">
        <v>0</v>
      </c>
      <c r="BD2783">
        <v>0</v>
      </c>
      <c r="BE2783">
        <v>0</v>
      </c>
      <c r="BF2783">
        <v>0</v>
      </c>
      <c r="BG2783" s="20">
        <v>0</v>
      </c>
      <c r="BH2783" s="20">
        <v>3</v>
      </c>
      <c r="BI2783" s="20">
        <v>100</v>
      </c>
      <c r="BJ2783" s="20">
        <v>89</v>
      </c>
      <c r="BK2783" s="20">
        <v>484</v>
      </c>
      <c r="BL2783" s="20">
        <v>1215</v>
      </c>
      <c r="BM2783" s="20">
        <v>905</v>
      </c>
      <c r="BN2783" s="20">
        <v>142</v>
      </c>
      <c r="BO2783" s="20">
        <v>79</v>
      </c>
      <c r="BP2783" s="20">
        <v>5458</v>
      </c>
      <c r="BQ2783" s="20">
        <v>1930</v>
      </c>
      <c r="BR2783" s="20">
        <v>0</v>
      </c>
      <c r="BS2783" s="20">
        <v>30</v>
      </c>
      <c r="BT2783" s="20">
        <v>1275</v>
      </c>
      <c r="BU2783" s="20">
        <v>249</v>
      </c>
      <c r="BV2783" s="20">
        <v>3642</v>
      </c>
    </row>
    <row r="2784" spans="1:74" x14ac:dyDescent="0.25">
      <c r="A2784" s="20" t="s">
        <v>475</v>
      </c>
      <c r="B2784" s="20" t="s">
        <v>478</v>
      </c>
      <c r="C2784" s="20" t="s">
        <v>479</v>
      </c>
      <c r="D2784" s="1">
        <v>44584</v>
      </c>
      <c r="E2784">
        <v>107</v>
      </c>
      <c r="F2784">
        <v>0</v>
      </c>
      <c r="G2784">
        <v>0</v>
      </c>
      <c r="H2784">
        <v>4</v>
      </c>
      <c r="I2784">
        <v>2</v>
      </c>
      <c r="J2784">
        <v>77</v>
      </c>
      <c r="K2784">
        <v>0</v>
      </c>
      <c r="L2784">
        <v>4</v>
      </c>
      <c r="M2784">
        <v>2</v>
      </c>
      <c r="N2784">
        <v>101</v>
      </c>
      <c r="O2784">
        <v>65</v>
      </c>
      <c r="P2784">
        <v>4</v>
      </c>
      <c r="Q2784">
        <v>3</v>
      </c>
      <c r="R2784">
        <v>531</v>
      </c>
      <c r="S2784">
        <v>430</v>
      </c>
      <c r="T2784">
        <v>9</v>
      </c>
      <c r="U2784">
        <v>30</v>
      </c>
      <c r="V2784">
        <v>0</v>
      </c>
      <c r="W2784">
        <v>1480</v>
      </c>
      <c r="X2784">
        <v>861</v>
      </c>
      <c r="Y2784">
        <v>14</v>
      </c>
      <c r="Z2784">
        <v>178</v>
      </c>
      <c r="AA2784">
        <v>17</v>
      </c>
      <c r="AB2784">
        <v>1129</v>
      </c>
      <c r="AC2784">
        <v>687</v>
      </c>
      <c r="AD2784">
        <v>5</v>
      </c>
      <c r="AE2784">
        <v>185</v>
      </c>
      <c r="AF2784">
        <v>9</v>
      </c>
      <c r="AG2784">
        <v>186</v>
      </c>
      <c r="AH2784">
        <v>81</v>
      </c>
      <c r="AI2784">
        <v>0</v>
      </c>
      <c r="AJ2784">
        <v>23</v>
      </c>
      <c r="AK2784">
        <v>10</v>
      </c>
      <c r="AL2784">
        <v>84</v>
      </c>
      <c r="AM2784">
        <v>61</v>
      </c>
      <c r="AN2784">
        <v>3</v>
      </c>
      <c r="AO2784">
        <v>0</v>
      </c>
      <c r="AP2784">
        <v>0</v>
      </c>
      <c r="AQ2784">
        <v>0</v>
      </c>
      <c r="AR2784">
        <v>0</v>
      </c>
      <c r="AS2784">
        <v>0</v>
      </c>
      <c r="AT2784">
        <v>0</v>
      </c>
      <c r="AU2784">
        <v>0</v>
      </c>
      <c r="AV2784">
        <v>0</v>
      </c>
      <c r="AW2784">
        <v>0</v>
      </c>
      <c r="AX2784">
        <v>1</v>
      </c>
      <c r="AY2784">
        <v>0</v>
      </c>
      <c r="AZ2784">
        <v>0</v>
      </c>
      <c r="BA2784">
        <v>0</v>
      </c>
      <c r="BB2784">
        <v>0</v>
      </c>
      <c r="BC2784">
        <v>0</v>
      </c>
      <c r="BD2784">
        <v>0</v>
      </c>
      <c r="BE2784">
        <v>0</v>
      </c>
      <c r="BF2784">
        <v>0</v>
      </c>
      <c r="BG2784" s="20">
        <v>0</v>
      </c>
      <c r="BH2784" s="20">
        <v>3</v>
      </c>
      <c r="BI2784" s="20">
        <v>100</v>
      </c>
      <c r="BJ2784" s="20">
        <v>89</v>
      </c>
      <c r="BK2784" s="20">
        <v>486</v>
      </c>
      <c r="BL2784" s="20">
        <v>1219</v>
      </c>
      <c r="BM2784" s="20">
        <v>906</v>
      </c>
      <c r="BN2784" s="20">
        <v>144</v>
      </c>
      <c r="BO2784" s="20">
        <v>79</v>
      </c>
      <c r="BP2784" s="20">
        <v>5454</v>
      </c>
      <c r="BQ2784" s="20">
        <v>1982</v>
      </c>
      <c r="BR2784" s="20">
        <v>0</v>
      </c>
      <c r="BS2784" s="20">
        <v>30</v>
      </c>
      <c r="BT2784" s="20">
        <v>1267</v>
      </c>
      <c r="BU2784" s="20">
        <v>248</v>
      </c>
      <c r="BV2784" s="20">
        <v>3646</v>
      </c>
    </row>
    <row r="2785" spans="1:74" x14ac:dyDescent="0.25">
      <c r="A2785" s="20" t="s">
        <v>475</v>
      </c>
      <c r="B2785" s="20" t="s">
        <v>478</v>
      </c>
      <c r="C2785" s="20" t="s">
        <v>479</v>
      </c>
      <c r="D2785" s="1">
        <v>44591</v>
      </c>
      <c r="E2785">
        <v>107</v>
      </c>
      <c r="F2785">
        <v>0</v>
      </c>
      <c r="G2785">
        <v>0</v>
      </c>
      <c r="H2785">
        <v>4</v>
      </c>
      <c r="I2785">
        <v>2</v>
      </c>
      <c r="J2785">
        <v>78</v>
      </c>
      <c r="K2785">
        <v>0</v>
      </c>
      <c r="L2785">
        <v>4</v>
      </c>
      <c r="M2785">
        <v>2</v>
      </c>
      <c r="N2785">
        <v>101</v>
      </c>
      <c r="O2785">
        <v>66</v>
      </c>
      <c r="P2785">
        <v>4</v>
      </c>
      <c r="Q2785">
        <v>3</v>
      </c>
      <c r="R2785">
        <v>533</v>
      </c>
      <c r="S2785">
        <v>432</v>
      </c>
      <c r="T2785">
        <v>9</v>
      </c>
      <c r="U2785">
        <v>30</v>
      </c>
      <c r="V2785">
        <v>1</v>
      </c>
      <c r="W2785">
        <v>1477</v>
      </c>
      <c r="X2785">
        <v>880</v>
      </c>
      <c r="Y2785">
        <v>14</v>
      </c>
      <c r="Z2785">
        <v>175</v>
      </c>
      <c r="AA2785">
        <v>18</v>
      </c>
      <c r="AB2785">
        <v>1129</v>
      </c>
      <c r="AC2785">
        <v>702</v>
      </c>
      <c r="AD2785">
        <v>5</v>
      </c>
      <c r="AE2785">
        <v>185</v>
      </c>
      <c r="AF2785">
        <v>8</v>
      </c>
      <c r="AG2785">
        <v>186</v>
      </c>
      <c r="AH2785">
        <v>83</v>
      </c>
      <c r="AI2785">
        <v>0</v>
      </c>
      <c r="AJ2785">
        <v>23</v>
      </c>
      <c r="AK2785">
        <v>10</v>
      </c>
      <c r="AL2785">
        <v>83</v>
      </c>
      <c r="AM2785">
        <v>63</v>
      </c>
      <c r="AN2785">
        <v>3</v>
      </c>
      <c r="AO2785">
        <v>0</v>
      </c>
      <c r="AP2785">
        <v>0</v>
      </c>
      <c r="AQ2785">
        <v>0</v>
      </c>
      <c r="AR2785">
        <v>0</v>
      </c>
      <c r="AS2785">
        <v>0</v>
      </c>
      <c r="AT2785">
        <v>0</v>
      </c>
      <c r="AU2785">
        <v>0</v>
      </c>
      <c r="AV2785">
        <v>0</v>
      </c>
      <c r="AW2785">
        <v>0</v>
      </c>
      <c r="AX2785">
        <v>1</v>
      </c>
      <c r="AY2785">
        <v>0</v>
      </c>
      <c r="AZ2785">
        <v>0</v>
      </c>
      <c r="BA2785">
        <v>0</v>
      </c>
      <c r="BB2785">
        <v>0</v>
      </c>
      <c r="BC2785">
        <v>0</v>
      </c>
      <c r="BD2785">
        <v>0</v>
      </c>
      <c r="BE2785">
        <v>0</v>
      </c>
      <c r="BF2785">
        <v>0</v>
      </c>
      <c r="BG2785" s="20">
        <v>0</v>
      </c>
      <c r="BH2785" s="20">
        <v>3</v>
      </c>
      <c r="BI2785" s="20">
        <v>100</v>
      </c>
      <c r="BJ2785" s="20">
        <v>89</v>
      </c>
      <c r="BK2785" s="20">
        <v>486</v>
      </c>
      <c r="BL2785" s="20">
        <v>1221</v>
      </c>
      <c r="BM2785" s="20">
        <v>908</v>
      </c>
      <c r="BN2785" s="20">
        <v>146</v>
      </c>
      <c r="BO2785" s="20">
        <v>78</v>
      </c>
      <c r="BP2785" s="20">
        <v>5445</v>
      </c>
      <c r="BQ2785" s="20">
        <v>2055</v>
      </c>
      <c r="BR2785" s="20">
        <v>0</v>
      </c>
      <c r="BS2785" s="20">
        <v>30</v>
      </c>
      <c r="BT2785" s="20">
        <v>1248</v>
      </c>
      <c r="BU2785" s="20">
        <v>249</v>
      </c>
      <c r="BV2785" s="20">
        <v>3658</v>
      </c>
    </row>
    <row r="2786" spans="1:74" x14ac:dyDescent="0.25">
      <c r="A2786" s="20" t="s">
        <v>475</v>
      </c>
      <c r="B2786" s="20" t="s">
        <v>478</v>
      </c>
      <c r="C2786" s="20" t="s">
        <v>479</v>
      </c>
      <c r="D2786" s="1">
        <v>44599</v>
      </c>
      <c r="E2786">
        <v>108</v>
      </c>
      <c r="F2786">
        <v>0</v>
      </c>
      <c r="G2786">
        <v>0</v>
      </c>
      <c r="H2786">
        <v>4</v>
      </c>
      <c r="I2786">
        <v>3</v>
      </c>
      <c r="J2786">
        <v>79</v>
      </c>
      <c r="K2786">
        <v>0</v>
      </c>
      <c r="L2786">
        <v>4</v>
      </c>
      <c r="M2786">
        <v>2</v>
      </c>
      <c r="N2786">
        <v>102</v>
      </c>
      <c r="O2786">
        <v>75</v>
      </c>
      <c r="P2786">
        <v>4</v>
      </c>
      <c r="Q2786">
        <v>4</v>
      </c>
      <c r="R2786">
        <v>533</v>
      </c>
      <c r="S2786">
        <v>432</v>
      </c>
      <c r="T2786">
        <v>9</v>
      </c>
      <c r="U2786">
        <v>30</v>
      </c>
      <c r="V2786">
        <v>1</v>
      </c>
      <c r="W2786">
        <v>1476</v>
      </c>
      <c r="X2786">
        <v>891</v>
      </c>
      <c r="Y2786">
        <v>14</v>
      </c>
      <c r="Z2786">
        <v>173</v>
      </c>
      <c r="AA2786">
        <v>18</v>
      </c>
      <c r="AB2786">
        <v>1130</v>
      </c>
      <c r="AC2786">
        <v>711</v>
      </c>
      <c r="AD2786">
        <v>5</v>
      </c>
      <c r="AE2786">
        <v>185</v>
      </c>
      <c r="AF2786">
        <v>7</v>
      </c>
      <c r="AG2786">
        <v>185</v>
      </c>
      <c r="AH2786">
        <v>85</v>
      </c>
      <c r="AI2786">
        <v>0</v>
      </c>
      <c r="AJ2786">
        <v>23</v>
      </c>
      <c r="AK2786">
        <v>10</v>
      </c>
      <c r="AL2786">
        <v>83</v>
      </c>
      <c r="AM2786">
        <v>66</v>
      </c>
      <c r="AN2786">
        <v>3</v>
      </c>
      <c r="AO2786">
        <v>0</v>
      </c>
      <c r="AP2786">
        <v>0</v>
      </c>
      <c r="AQ2786">
        <v>0</v>
      </c>
      <c r="AR2786">
        <v>0</v>
      </c>
      <c r="AS2786">
        <v>0</v>
      </c>
      <c r="AT2786">
        <v>0</v>
      </c>
      <c r="AU2786">
        <v>0</v>
      </c>
      <c r="AV2786">
        <v>0</v>
      </c>
      <c r="AW2786">
        <v>0</v>
      </c>
      <c r="AX2786">
        <v>1</v>
      </c>
      <c r="AY2786">
        <v>0</v>
      </c>
      <c r="AZ2786">
        <v>0</v>
      </c>
      <c r="BA2786">
        <v>0</v>
      </c>
      <c r="BB2786">
        <v>0</v>
      </c>
      <c r="BC2786">
        <v>0</v>
      </c>
      <c r="BD2786">
        <v>0</v>
      </c>
      <c r="BE2786">
        <v>0</v>
      </c>
      <c r="BF2786">
        <v>0</v>
      </c>
      <c r="BG2786" s="20">
        <v>0</v>
      </c>
      <c r="BH2786" s="20">
        <v>3</v>
      </c>
      <c r="BI2786" s="20">
        <v>100</v>
      </c>
      <c r="BJ2786" s="20">
        <v>89</v>
      </c>
      <c r="BK2786" s="20">
        <v>486</v>
      </c>
      <c r="BL2786" s="20">
        <v>1223</v>
      </c>
      <c r="BM2786" s="20">
        <v>911</v>
      </c>
      <c r="BN2786" s="20">
        <v>145</v>
      </c>
      <c r="BO2786" s="20">
        <v>78</v>
      </c>
      <c r="BP2786" s="20">
        <v>5451</v>
      </c>
      <c r="BQ2786" s="20">
        <v>2088</v>
      </c>
      <c r="BR2786" s="20">
        <v>0</v>
      </c>
      <c r="BS2786" s="20">
        <v>30</v>
      </c>
      <c r="BT2786" s="20">
        <v>1237</v>
      </c>
      <c r="BU2786" s="20">
        <v>250</v>
      </c>
      <c r="BV2786" s="20">
        <v>3672</v>
      </c>
    </row>
    <row r="2787" spans="1:74" x14ac:dyDescent="0.25">
      <c r="A2787" s="20" t="s">
        <v>475</v>
      </c>
      <c r="B2787" s="20" t="s">
        <v>478</v>
      </c>
      <c r="C2787" s="20" t="s">
        <v>479</v>
      </c>
      <c r="D2787" s="1">
        <v>44606</v>
      </c>
      <c r="E2787">
        <v>108</v>
      </c>
      <c r="F2787">
        <v>0</v>
      </c>
      <c r="G2787">
        <v>0</v>
      </c>
      <c r="H2787">
        <v>4</v>
      </c>
      <c r="I2787">
        <v>3</v>
      </c>
      <c r="J2787">
        <v>80</v>
      </c>
      <c r="K2787">
        <v>0</v>
      </c>
      <c r="L2787">
        <v>4</v>
      </c>
      <c r="M2787">
        <v>2</v>
      </c>
      <c r="N2787">
        <v>102</v>
      </c>
      <c r="O2787">
        <v>77</v>
      </c>
      <c r="P2787">
        <v>4</v>
      </c>
      <c r="Q2787">
        <v>4</v>
      </c>
      <c r="R2787">
        <v>534</v>
      </c>
      <c r="S2787">
        <v>434</v>
      </c>
      <c r="T2787">
        <v>9</v>
      </c>
      <c r="U2787">
        <v>30</v>
      </c>
      <c r="V2787">
        <v>2</v>
      </c>
      <c r="W2787">
        <v>1478</v>
      </c>
      <c r="X2787">
        <v>898</v>
      </c>
      <c r="Y2787">
        <v>14</v>
      </c>
      <c r="Z2787">
        <v>171</v>
      </c>
      <c r="AA2787">
        <v>18</v>
      </c>
      <c r="AB2787">
        <v>1131</v>
      </c>
      <c r="AC2787">
        <v>713</v>
      </c>
      <c r="AD2787">
        <v>5</v>
      </c>
      <c r="AE2787">
        <v>184</v>
      </c>
      <c r="AF2787">
        <v>8</v>
      </c>
      <c r="AG2787">
        <v>187</v>
      </c>
      <c r="AH2787">
        <v>86</v>
      </c>
      <c r="AI2787">
        <v>0</v>
      </c>
      <c r="AJ2787">
        <v>23</v>
      </c>
      <c r="AK2787">
        <v>11</v>
      </c>
      <c r="AL2787">
        <v>81</v>
      </c>
      <c r="AM2787">
        <v>65</v>
      </c>
      <c r="AN2787">
        <v>3</v>
      </c>
      <c r="AO2787">
        <v>0</v>
      </c>
      <c r="AP2787">
        <v>0</v>
      </c>
      <c r="AQ2787">
        <v>0</v>
      </c>
      <c r="AR2787">
        <v>0</v>
      </c>
      <c r="AS2787">
        <v>0</v>
      </c>
      <c r="AT2787">
        <v>0</v>
      </c>
      <c r="AU2787">
        <v>0</v>
      </c>
      <c r="AV2787">
        <v>0</v>
      </c>
      <c r="AW2787">
        <v>0</v>
      </c>
      <c r="AX2787">
        <v>1</v>
      </c>
      <c r="AY2787">
        <v>0</v>
      </c>
      <c r="AZ2787">
        <v>0</v>
      </c>
      <c r="BA2787">
        <v>0</v>
      </c>
      <c r="BB2787">
        <v>0</v>
      </c>
      <c r="BC2787">
        <v>0</v>
      </c>
      <c r="BD2787">
        <v>0</v>
      </c>
      <c r="BE2787">
        <v>0</v>
      </c>
      <c r="BF2787">
        <v>0</v>
      </c>
      <c r="BG2787" s="20">
        <v>0</v>
      </c>
      <c r="BH2787" s="20">
        <v>3</v>
      </c>
      <c r="BI2787" s="20">
        <v>100</v>
      </c>
      <c r="BJ2787" s="20">
        <v>89</v>
      </c>
      <c r="BK2787" s="20">
        <v>486</v>
      </c>
      <c r="BL2787" s="20">
        <v>1226</v>
      </c>
      <c r="BM2787" s="20">
        <v>913</v>
      </c>
      <c r="BN2787" s="20">
        <v>146</v>
      </c>
      <c r="BO2787" s="20">
        <v>76</v>
      </c>
      <c r="BP2787" s="20">
        <v>5466</v>
      </c>
      <c r="BQ2787" s="20">
        <v>2112</v>
      </c>
      <c r="BR2787" s="20">
        <v>0</v>
      </c>
      <c r="BS2787" s="20">
        <v>30</v>
      </c>
      <c r="BT2787" s="20">
        <v>1226</v>
      </c>
      <c r="BU2787" s="20">
        <v>273</v>
      </c>
      <c r="BV2787" s="20">
        <v>3678</v>
      </c>
    </row>
    <row r="2788" spans="1:74" x14ac:dyDescent="0.25">
      <c r="A2788" s="20" t="s">
        <v>475</v>
      </c>
      <c r="B2788" s="20" t="s">
        <v>478</v>
      </c>
      <c r="C2788" s="20" t="s">
        <v>479</v>
      </c>
      <c r="D2788" s="1">
        <v>44606</v>
      </c>
      <c r="E2788">
        <v>1</v>
      </c>
      <c r="F2788">
        <v>1</v>
      </c>
      <c r="W2788">
        <v>1</v>
      </c>
      <c r="Z2788">
        <v>1</v>
      </c>
      <c r="BG2788" s="20">
        <v>1</v>
      </c>
      <c r="BH2788" s="20"/>
      <c r="BI2788" s="20">
        <v>1</v>
      </c>
      <c r="BJ2788" s="20"/>
      <c r="BK2788" s="20"/>
      <c r="BL2788" s="20"/>
      <c r="BM2788" s="20"/>
      <c r="BN2788" s="20"/>
      <c r="BO2788" s="20"/>
      <c r="BP2788" s="20">
        <v>1</v>
      </c>
      <c r="BQ2788" s="20"/>
      <c r="BR2788" s="20"/>
      <c r="BS2788" s="20"/>
      <c r="BT2788" s="20"/>
      <c r="BU2788" s="20"/>
      <c r="BV2788" s="20"/>
    </row>
    <row r="2789" spans="1:74" x14ac:dyDescent="0.25">
      <c r="A2789" s="20" t="s">
        <v>475</v>
      </c>
      <c r="B2789" s="20" t="s">
        <v>476</v>
      </c>
      <c r="C2789" s="20" t="s">
        <v>656</v>
      </c>
      <c r="D2789" s="1">
        <v>44493</v>
      </c>
      <c r="E2789">
        <v>155</v>
      </c>
      <c r="F2789">
        <v>4</v>
      </c>
      <c r="G2789">
        <v>3</v>
      </c>
      <c r="H2789">
        <v>0</v>
      </c>
      <c r="I2789">
        <v>0</v>
      </c>
      <c r="J2789">
        <v>67</v>
      </c>
      <c r="K2789">
        <v>10</v>
      </c>
      <c r="L2789">
        <v>5</v>
      </c>
      <c r="M2789">
        <v>0</v>
      </c>
      <c r="N2789">
        <v>3</v>
      </c>
      <c r="O2789">
        <v>0</v>
      </c>
      <c r="P2789">
        <v>2</v>
      </c>
      <c r="Q2789">
        <v>0</v>
      </c>
      <c r="R2789">
        <v>921</v>
      </c>
      <c r="S2789">
        <v>0</v>
      </c>
      <c r="T2789">
        <v>620</v>
      </c>
      <c r="U2789">
        <v>13</v>
      </c>
      <c r="V2789">
        <v>2</v>
      </c>
      <c r="W2789">
        <v>1430</v>
      </c>
      <c r="X2789">
        <v>0</v>
      </c>
      <c r="Y2789">
        <v>208</v>
      </c>
      <c r="Z2789">
        <v>99</v>
      </c>
      <c r="AA2789">
        <v>22</v>
      </c>
      <c r="AB2789">
        <v>1496</v>
      </c>
      <c r="AC2789">
        <v>136</v>
      </c>
      <c r="AD2789">
        <v>91</v>
      </c>
      <c r="AE2789">
        <v>94</v>
      </c>
      <c r="AF2789">
        <v>29</v>
      </c>
      <c r="AG2789">
        <v>252</v>
      </c>
      <c r="AH2789">
        <v>0</v>
      </c>
      <c r="AI2789">
        <v>8</v>
      </c>
      <c r="AJ2789">
        <v>12</v>
      </c>
      <c r="AK2789">
        <v>12</v>
      </c>
      <c r="AL2789">
        <v>79</v>
      </c>
      <c r="AM2789">
        <v>0</v>
      </c>
      <c r="AN2789">
        <v>27</v>
      </c>
      <c r="AO2789">
        <v>2</v>
      </c>
      <c r="AP2789">
        <v>2</v>
      </c>
      <c r="AQ2789">
        <v>0</v>
      </c>
      <c r="AR2789">
        <v>0</v>
      </c>
      <c r="AS2789">
        <v>0</v>
      </c>
      <c r="AT2789">
        <v>0</v>
      </c>
      <c r="AU2789">
        <v>0</v>
      </c>
      <c r="AV2789">
        <v>0</v>
      </c>
      <c r="AW2789">
        <v>0</v>
      </c>
      <c r="AX2789">
        <v>0</v>
      </c>
      <c r="AY2789">
        <v>0</v>
      </c>
      <c r="AZ2789">
        <v>0</v>
      </c>
      <c r="BA2789">
        <v>0</v>
      </c>
      <c r="BB2789">
        <v>53</v>
      </c>
      <c r="BC2789">
        <v>65</v>
      </c>
      <c r="BD2789">
        <v>0</v>
      </c>
      <c r="BE2789">
        <v>19</v>
      </c>
      <c r="BF2789">
        <v>6</v>
      </c>
      <c r="BG2789" s="20"/>
      <c r="BH2789" s="20"/>
      <c r="BI2789" s="20"/>
      <c r="BJ2789" s="20"/>
      <c r="BK2789" s="20"/>
      <c r="BL2789" s="20"/>
      <c r="BM2789" s="20"/>
      <c r="BN2789" s="20"/>
      <c r="BO2789" s="20"/>
      <c r="BP2789" s="20"/>
      <c r="BQ2789" s="20"/>
      <c r="BR2789" s="20"/>
      <c r="BS2789" s="20"/>
      <c r="BT2789" s="20"/>
      <c r="BU2789" s="20"/>
      <c r="BV2789" s="20"/>
    </row>
    <row r="2790" spans="1:74" x14ac:dyDescent="0.25">
      <c r="A2790" s="20" t="s">
        <v>475</v>
      </c>
      <c r="B2790" s="20" t="s">
        <v>476</v>
      </c>
      <c r="C2790" s="20" t="s">
        <v>656</v>
      </c>
      <c r="D2790" s="1">
        <v>44500</v>
      </c>
      <c r="E2790">
        <v>156</v>
      </c>
      <c r="F2790">
        <v>4</v>
      </c>
      <c r="G2790">
        <v>4</v>
      </c>
      <c r="H2790">
        <v>0</v>
      </c>
      <c r="I2790">
        <v>0</v>
      </c>
      <c r="J2790">
        <v>82</v>
      </c>
      <c r="K2790">
        <v>10</v>
      </c>
      <c r="L2790">
        <v>5</v>
      </c>
      <c r="M2790">
        <v>0</v>
      </c>
      <c r="N2790">
        <v>3</v>
      </c>
      <c r="O2790">
        <v>0</v>
      </c>
      <c r="P2790">
        <v>2</v>
      </c>
      <c r="Q2790">
        <v>0</v>
      </c>
      <c r="R2790">
        <v>921</v>
      </c>
      <c r="S2790">
        <v>0</v>
      </c>
      <c r="T2790">
        <v>689</v>
      </c>
      <c r="U2790">
        <v>13</v>
      </c>
      <c r="V2790">
        <v>1</v>
      </c>
      <c r="W2790">
        <v>1436</v>
      </c>
      <c r="X2790">
        <v>0</v>
      </c>
      <c r="Y2790">
        <v>316</v>
      </c>
      <c r="Z2790">
        <v>102</v>
      </c>
      <c r="AA2790">
        <v>21</v>
      </c>
      <c r="AB2790">
        <v>1500</v>
      </c>
      <c r="AC2790">
        <v>212</v>
      </c>
      <c r="AD2790">
        <v>90</v>
      </c>
      <c r="AE2790">
        <v>93</v>
      </c>
      <c r="AF2790">
        <v>27</v>
      </c>
      <c r="AG2790">
        <v>252</v>
      </c>
      <c r="AH2790">
        <v>0</v>
      </c>
      <c r="AI2790">
        <v>20</v>
      </c>
      <c r="AJ2790">
        <v>12</v>
      </c>
      <c r="AK2790">
        <v>12</v>
      </c>
      <c r="AL2790">
        <v>80</v>
      </c>
      <c r="AM2790">
        <v>0</v>
      </c>
      <c r="AN2790">
        <v>35</v>
      </c>
      <c r="AO2790">
        <v>2</v>
      </c>
      <c r="AP2790">
        <v>2</v>
      </c>
      <c r="AQ2790">
        <v>0</v>
      </c>
      <c r="AR2790">
        <v>0</v>
      </c>
      <c r="AS2790">
        <v>0</v>
      </c>
      <c r="AT2790">
        <v>0</v>
      </c>
      <c r="AU2790">
        <v>0</v>
      </c>
      <c r="AV2790">
        <v>0</v>
      </c>
      <c r="AW2790">
        <v>0</v>
      </c>
      <c r="AX2790">
        <v>0</v>
      </c>
      <c r="AY2790">
        <v>0</v>
      </c>
      <c r="AZ2790">
        <v>0</v>
      </c>
      <c r="BA2790">
        <v>0</v>
      </c>
      <c r="BB2790">
        <v>53</v>
      </c>
      <c r="BC2790">
        <v>65</v>
      </c>
      <c r="BD2790">
        <v>0</v>
      </c>
      <c r="BE2790">
        <v>19</v>
      </c>
      <c r="BF2790">
        <v>6</v>
      </c>
      <c r="BG2790" s="20"/>
      <c r="BH2790" s="20"/>
      <c r="BI2790" s="20"/>
      <c r="BJ2790" s="20"/>
      <c r="BK2790" s="20"/>
      <c r="BL2790" s="20"/>
      <c r="BM2790" s="20"/>
      <c r="BN2790" s="20"/>
      <c r="BO2790" s="20"/>
      <c r="BP2790" s="20"/>
      <c r="BQ2790" s="20"/>
      <c r="BR2790" s="20"/>
      <c r="BS2790" s="20"/>
      <c r="BT2790" s="20"/>
      <c r="BU2790" s="20"/>
      <c r="BV2790" s="20"/>
    </row>
    <row r="2791" spans="1:74" x14ac:dyDescent="0.25">
      <c r="A2791" s="20" t="s">
        <v>475</v>
      </c>
      <c r="B2791" s="20" t="s">
        <v>476</v>
      </c>
      <c r="C2791" s="20" t="s">
        <v>656</v>
      </c>
      <c r="D2791" s="1">
        <v>44507</v>
      </c>
      <c r="E2791">
        <v>156</v>
      </c>
      <c r="F2791">
        <v>4</v>
      </c>
      <c r="G2791">
        <v>4</v>
      </c>
      <c r="H2791">
        <v>0</v>
      </c>
      <c r="I2791">
        <v>0</v>
      </c>
      <c r="J2791">
        <v>90</v>
      </c>
      <c r="K2791">
        <v>10</v>
      </c>
      <c r="L2791">
        <v>5</v>
      </c>
      <c r="M2791">
        <v>0</v>
      </c>
      <c r="N2791">
        <v>3</v>
      </c>
      <c r="O2791">
        <v>3</v>
      </c>
      <c r="P2791">
        <v>0</v>
      </c>
      <c r="Q2791">
        <v>0</v>
      </c>
      <c r="R2791">
        <v>921</v>
      </c>
      <c r="S2791">
        <v>706</v>
      </c>
      <c r="T2791">
        <v>53</v>
      </c>
      <c r="U2791">
        <v>13</v>
      </c>
      <c r="V2791">
        <v>1</v>
      </c>
      <c r="W2791">
        <v>1450</v>
      </c>
      <c r="X2791">
        <v>417</v>
      </c>
      <c r="Y2791">
        <v>65</v>
      </c>
      <c r="Z2791">
        <v>103</v>
      </c>
      <c r="AA2791">
        <v>23</v>
      </c>
      <c r="AB2791">
        <v>1502</v>
      </c>
      <c r="AC2791">
        <v>270</v>
      </c>
      <c r="AD2791">
        <v>89</v>
      </c>
      <c r="AE2791">
        <v>94</v>
      </c>
      <c r="AF2791">
        <v>27</v>
      </c>
      <c r="AG2791">
        <v>252</v>
      </c>
      <c r="AH2791">
        <v>33</v>
      </c>
      <c r="AI2791">
        <v>19</v>
      </c>
      <c r="AJ2791">
        <v>12</v>
      </c>
      <c r="AK2791">
        <v>13</v>
      </c>
      <c r="AL2791">
        <v>79</v>
      </c>
      <c r="AM2791">
        <v>47</v>
      </c>
      <c r="AN2791">
        <v>5</v>
      </c>
      <c r="AO2791">
        <v>1</v>
      </c>
      <c r="AP2791">
        <v>2</v>
      </c>
      <c r="AQ2791">
        <v>0</v>
      </c>
      <c r="AR2791">
        <v>0</v>
      </c>
      <c r="AS2791">
        <v>0</v>
      </c>
      <c r="AT2791">
        <v>0</v>
      </c>
      <c r="AU2791">
        <v>0</v>
      </c>
      <c r="AV2791">
        <v>0</v>
      </c>
      <c r="AW2791">
        <v>0</v>
      </c>
      <c r="AX2791">
        <v>0</v>
      </c>
      <c r="AY2791">
        <v>0</v>
      </c>
      <c r="AZ2791">
        <v>0</v>
      </c>
      <c r="BA2791">
        <v>0</v>
      </c>
      <c r="BB2791">
        <v>0</v>
      </c>
      <c r="BC2791">
        <v>0</v>
      </c>
      <c r="BD2791">
        <v>0</v>
      </c>
      <c r="BE2791">
        <v>0</v>
      </c>
      <c r="BF2791">
        <v>0</v>
      </c>
      <c r="BG2791" s="20">
        <v>4</v>
      </c>
      <c r="BH2791" s="20">
        <v>0</v>
      </c>
      <c r="BI2791" s="20">
        <v>137</v>
      </c>
      <c r="BJ2791" s="20">
        <v>3</v>
      </c>
      <c r="BK2791" s="20">
        <v>844</v>
      </c>
      <c r="BL2791" s="20">
        <v>1217</v>
      </c>
      <c r="BM2791" s="20">
        <v>1262</v>
      </c>
      <c r="BN2791" s="20">
        <v>191</v>
      </c>
      <c r="BO2791" s="20">
        <v>70</v>
      </c>
      <c r="BP2791" s="20"/>
      <c r="BQ2791" s="20"/>
      <c r="BR2791" s="20"/>
      <c r="BS2791" s="20"/>
      <c r="BT2791" s="20"/>
      <c r="BU2791" s="20"/>
      <c r="BV2791" s="20"/>
    </row>
    <row r="2792" spans="1:74" x14ac:dyDescent="0.25">
      <c r="A2792" s="20" t="s">
        <v>475</v>
      </c>
      <c r="B2792" s="20" t="s">
        <v>476</v>
      </c>
      <c r="C2792" s="20" t="s">
        <v>656</v>
      </c>
      <c r="D2792" s="1">
        <v>44514</v>
      </c>
      <c r="E2792">
        <v>155</v>
      </c>
      <c r="F2792">
        <v>4</v>
      </c>
      <c r="G2792">
        <v>4</v>
      </c>
      <c r="H2792">
        <v>0</v>
      </c>
      <c r="I2792">
        <v>0</v>
      </c>
      <c r="J2792">
        <v>95</v>
      </c>
      <c r="K2792">
        <v>10</v>
      </c>
      <c r="L2792">
        <v>5</v>
      </c>
      <c r="M2792">
        <v>0</v>
      </c>
      <c r="N2792">
        <v>3</v>
      </c>
      <c r="O2792">
        <v>3</v>
      </c>
      <c r="P2792">
        <v>0</v>
      </c>
      <c r="Q2792">
        <v>0</v>
      </c>
      <c r="R2792">
        <v>924</v>
      </c>
      <c r="S2792">
        <v>736</v>
      </c>
      <c r="T2792">
        <v>53</v>
      </c>
      <c r="U2792">
        <v>13</v>
      </c>
      <c r="V2792">
        <v>3</v>
      </c>
      <c r="W2792">
        <v>1449</v>
      </c>
      <c r="X2792">
        <v>508</v>
      </c>
      <c r="Y2792">
        <v>64</v>
      </c>
      <c r="Z2792">
        <v>102</v>
      </c>
      <c r="AA2792">
        <v>23</v>
      </c>
      <c r="AB2792">
        <v>1507</v>
      </c>
      <c r="AC2792">
        <v>362</v>
      </c>
      <c r="AD2792">
        <v>89</v>
      </c>
      <c r="AE2792">
        <v>93</v>
      </c>
      <c r="AF2792">
        <v>31</v>
      </c>
      <c r="AG2792">
        <v>250</v>
      </c>
      <c r="AH2792">
        <v>32</v>
      </c>
      <c r="AI2792">
        <v>19</v>
      </c>
      <c r="AJ2792">
        <v>12</v>
      </c>
      <c r="AK2792">
        <v>13</v>
      </c>
      <c r="AL2792">
        <v>81</v>
      </c>
      <c r="AM2792">
        <v>63</v>
      </c>
      <c r="AN2792">
        <v>6</v>
      </c>
      <c r="AO2792">
        <v>0</v>
      </c>
      <c r="AP2792">
        <v>1</v>
      </c>
      <c r="AQ2792">
        <v>0</v>
      </c>
      <c r="AR2792">
        <v>0</v>
      </c>
      <c r="AS2792">
        <v>0</v>
      </c>
      <c r="AT2792">
        <v>0</v>
      </c>
      <c r="AU2792">
        <v>0</v>
      </c>
      <c r="AV2792">
        <v>0</v>
      </c>
      <c r="AW2792">
        <v>0</v>
      </c>
      <c r="AX2792">
        <v>0</v>
      </c>
      <c r="AY2792">
        <v>0</v>
      </c>
      <c r="AZ2792">
        <v>0</v>
      </c>
      <c r="BA2792">
        <v>0</v>
      </c>
      <c r="BB2792">
        <v>0</v>
      </c>
      <c r="BC2792">
        <v>0</v>
      </c>
      <c r="BD2792">
        <v>0</v>
      </c>
      <c r="BE2792">
        <v>0</v>
      </c>
      <c r="BF2792">
        <v>0</v>
      </c>
      <c r="BG2792" s="20">
        <v>4</v>
      </c>
      <c r="BH2792" s="20">
        <v>0</v>
      </c>
      <c r="BI2792" s="20">
        <v>137</v>
      </c>
      <c r="BJ2792" s="20">
        <v>3</v>
      </c>
      <c r="BK2792" s="20">
        <v>846</v>
      </c>
      <c r="BL2792" s="20">
        <v>1219</v>
      </c>
      <c r="BM2792" s="20">
        <v>1264</v>
      </c>
      <c r="BN2792" s="20">
        <v>192</v>
      </c>
      <c r="BO2792" s="20">
        <v>73</v>
      </c>
      <c r="BP2792" s="20"/>
      <c r="BQ2792" s="20"/>
      <c r="BR2792" s="20"/>
      <c r="BS2792" s="20"/>
      <c r="BT2792" s="20"/>
      <c r="BU2792" s="20"/>
      <c r="BV2792" s="20"/>
    </row>
    <row r="2793" spans="1:74" x14ac:dyDescent="0.25">
      <c r="A2793" s="20" t="s">
        <v>475</v>
      </c>
      <c r="B2793" s="20" t="s">
        <v>476</v>
      </c>
      <c r="C2793" s="20" t="s">
        <v>656</v>
      </c>
      <c r="D2793" s="1">
        <v>44521</v>
      </c>
      <c r="E2793">
        <v>156</v>
      </c>
      <c r="F2793">
        <v>4</v>
      </c>
      <c r="G2793">
        <v>4</v>
      </c>
      <c r="H2793">
        <v>0</v>
      </c>
      <c r="I2793">
        <v>0</v>
      </c>
      <c r="J2793">
        <v>99</v>
      </c>
      <c r="K2793">
        <v>10</v>
      </c>
      <c r="L2793">
        <v>5</v>
      </c>
      <c r="M2793">
        <v>0</v>
      </c>
      <c r="N2793">
        <v>3</v>
      </c>
      <c r="O2793">
        <v>3</v>
      </c>
      <c r="P2793">
        <v>0</v>
      </c>
      <c r="Q2793">
        <v>0</v>
      </c>
      <c r="R2793">
        <v>926</v>
      </c>
      <c r="S2793">
        <v>755</v>
      </c>
      <c r="T2793">
        <v>53</v>
      </c>
      <c r="U2793">
        <v>13</v>
      </c>
      <c r="V2793">
        <v>1</v>
      </c>
      <c r="W2793">
        <v>1452</v>
      </c>
      <c r="X2793">
        <v>630</v>
      </c>
      <c r="Y2793">
        <v>64</v>
      </c>
      <c r="Z2793">
        <v>104</v>
      </c>
      <c r="AA2793">
        <v>22</v>
      </c>
      <c r="AB2793">
        <v>1504</v>
      </c>
      <c r="AC2793">
        <v>507</v>
      </c>
      <c r="AD2793">
        <v>88</v>
      </c>
      <c r="AE2793">
        <v>95</v>
      </c>
      <c r="AF2793">
        <v>27</v>
      </c>
      <c r="AG2793">
        <v>250</v>
      </c>
      <c r="AH2793">
        <v>43</v>
      </c>
      <c r="AI2793">
        <v>19</v>
      </c>
      <c r="AJ2793">
        <v>12</v>
      </c>
      <c r="AK2793">
        <v>13</v>
      </c>
      <c r="AL2793">
        <v>79</v>
      </c>
      <c r="AM2793">
        <v>66</v>
      </c>
      <c r="AN2793">
        <v>6</v>
      </c>
      <c r="AO2793">
        <v>0</v>
      </c>
      <c r="AP2793">
        <v>1</v>
      </c>
      <c r="AQ2793">
        <v>0</v>
      </c>
      <c r="AR2793">
        <v>0</v>
      </c>
      <c r="AS2793">
        <v>0</v>
      </c>
      <c r="AT2793">
        <v>0</v>
      </c>
      <c r="AU2793">
        <v>0</v>
      </c>
      <c r="AV2793">
        <v>0</v>
      </c>
      <c r="AW2793">
        <v>0</v>
      </c>
      <c r="AX2793">
        <v>0</v>
      </c>
      <c r="AY2793">
        <v>0</v>
      </c>
      <c r="AZ2793">
        <v>0</v>
      </c>
      <c r="BA2793">
        <v>0</v>
      </c>
      <c r="BB2793">
        <v>0</v>
      </c>
      <c r="BC2793">
        <v>0</v>
      </c>
      <c r="BD2793">
        <v>0</v>
      </c>
      <c r="BE2793">
        <v>0</v>
      </c>
      <c r="BF2793">
        <v>0</v>
      </c>
      <c r="BG2793" s="20">
        <v>4</v>
      </c>
      <c r="BH2793" s="20">
        <v>0</v>
      </c>
      <c r="BI2793" s="20">
        <v>138</v>
      </c>
      <c r="BJ2793" s="20">
        <v>3</v>
      </c>
      <c r="BK2793" s="20">
        <v>850</v>
      </c>
      <c r="BL2793" s="20">
        <v>1221</v>
      </c>
      <c r="BM2793" s="20">
        <v>1262</v>
      </c>
      <c r="BN2793" s="20">
        <v>192</v>
      </c>
      <c r="BO2793" s="20">
        <v>71</v>
      </c>
      <c r="BP2793" s="20"/>
      <c r="BQ2793" s="20"/>
      <c r="BR2793" s="20"/>
      <c r="BS2793" s="20"/>
      <c r="BT2793" s="20"/>
      <c r="BU2793" s="20"/>
      <c r="BV2793" s="20"/>
    </row>
    <row r="2794" spans="1:74" x14ac:dyDescent="0.25">
      <c r="A2794" s="20" t="s">
        <v>475</v>
      </c>
      <c r="B2794" s="20" t="s">
        <v>476</v>
      </c>
      <c r="C2794" s="20" t="s">
        <v>656</v>
      </c>
      <c r="D2794" s="1">
        <v>44528</v>
      </c>
      <c r="E2794">
        <v>156</v>
      </c>
      <c r="F2794">
        <v>4</v>
      </c>
      <c r="G2794">
        <v>4</v>
      </c>
      <c r="H2794">
        <v>0</v>
      </c>
      <c r="I2794">
        <v>0</v>
      </c>
      <c r="J2794">
        <v>107</v>
      </c>
      <c r="K2794">
        <v>10</v>
      </c>
      <c r="L2794">
        <v>6</v>
      </c>
      <c r="M2794">
        <v>0</v>
      </c>
      <c r="N2794">
        <v>3</v>
      </c>
      <c r="O2794">
        <v>3</v>
      </c>
      <c r="P2794">
        <v>0</v>
      </c>
      <c r="Q2794">
        <v>0</v>
      </c>
      <c r="R2794">
        <v>929</v>
      </c>
      <c r="S2794">
        <v>776</v>
      </c>
      <c r="T2794">
        <v>53</v>
      </c>
      <c r="U2794">
        <v>13</v>
      </c>
      <c r="V2794">
        <v>1</v>
      </c>
      <c r="W2794">
        <v>1447</v>
      </c>
      <c r="X2794">
        <v>722</v>
      </c>
      <c r="Y2794">
        <v>63</v>
      </c>
      <c r="Z2794">
        <v>99</v>
      </c>
      <c r="AA2794">
        <v>21</v>
      </c>
      <c r="AB2794">
        <v>1502</v>
      </c>
      <c r="AC2794">
        <v>648</v>
      </c>
      <c r="AD2794">
        <v>88</v>
      </c>
      <c r="AE2794">
        <v>93</v>
      </c>
      <c r="AF2794">
        <v>29</v>
      </c>
      <c r="AG2794">
        <v>249</v>
      </c>
      <c r="AH2794">
        <v>54</v>
      </c>
      <c r="AI2794">
        <v>19</v>
      </c>
      <c r="AJ2794">
        <v>12</v>
      </c>
      <c r="AK2794">
        <v>13</v>
      </c>
      <c r="AL2794">
        <v>79</v>
      </c>
      <c r="AM2794">
        <v>67</v>
      </c>
      <c r="AN2794">
        <v>6</v>
      </c>
      <c r="AO2794">
        <v>0</v>
      </c>
      <c r="AP2794">
        <v>0</v>
      </c>
      <c r="AQ2794">
        <v>0</v>
      </c>
      <c r="AR2794">
        <v>0</v>
      </c>
      <c r="AS2794">
        <v>0</v>
      </c>
      <c r="AT2794">
        <v>0</v>
      </c>
      <c r="AU2794">
        <v>0</v>
      </c>
      <c r="AV2794">
        <v>0</v>
      </c>
      <c r="AW2794">
        <v>0</v>
      </c>
      <c r="AX2794">
        <v>0</v>
      </c>
      <c r="AY2794">
        <v>0</v>
      </c>
      <c r="AZ2794">
        <v>0</v>
      </c>
      <c r="BA2794">
        <v>0</v>
      </c>
      <c r="BB2794">
        <v>0</v>
      </c>
      <c r="BC2794">
        <v>0</v>
      </c>
      <c r="BD2794">
        <v>0</v>
      </c>
      <c r="BE2794">
        <v>0</v>
      </c>
      <c r="BF2794">
        <v>0</v>
      </c>
      <c r="BG2794" s="20">
        <v>4</v>
      </c>
      <c r="BH2794" s="20">
        <v>0</v>
      </c>
      <c r="BI2794" s="20">
        <v>137</v>
      </c>
      <c r="BJ2794" s="20">
        <v>3</v>
      </c>
      <c r="BK2794" s="20">
        <v>854</v>
      </c>
      <c r="BL2794" s="20">
        <v>1225</v>
      </c>
      <c r="BM2794" s="20">
        <v>1261</v>
      </c>
      <c r="BN2794" s="20">
        <v>192</v>
      </c>
      <c r="BO2794" s="20">
        <v>71</v>
      </c>
      <c r="BP2794" s="20"/>
      <c r="BQ2794" s="20"/>
      <c r="BR2794" s="20"/>
      <c r="BS2794" s="20"/>
      <c r="BT2794" s="20"/>
      <c r="BU2794" s="20"/>
      <c r="BV2794" s="20"/>
    </row>
    <row r="2795" spans="1:74" x14ac:dyDescent="0.25">
      <c r="A2795" s="20" t="s">
        <v>475</v>
      </c>
      <c r="B2795" s="20" t="s">
        <v>476</v>
      </c>
      <c r="C2795" s="20" t="s">
        <v>656</v>
      </c>
      <c r="D2795" s="1">
        <v>44535</v>
      </c>
      <c r="E2795">
        <v>156</v>
      </c>
      <c r="F2795">
        <v>4</v>
      </c>
      <c r="G2795">
        <v>4</v>
      </c>
      <c r="H2795">
        <v>0</v>
      </c>
      <c r="I2795">
        <v>0</v>
      </c>
      <c r="J2795">
        <v>108</v>
      </c>
      <c r="K2795">
        <v>10</v>
      </c>
      <c r="L2795">
        <v>6</v>
      </c>
      <c r="M2795">
        <v>0</v>
      </c>
      <c r="N2795">
        <v>3</v>
      </c>
      <c r="O2795">
        <v>3</v>
      </c>
      <c r="P2795">
        <v>0</v>
      </c>
      <c r="Q2795">
        <v>0</v>
      </c>
      <c r="R2795">
        <v>931</v>
      </c>
      <c r="S2795">
        <v>781</v>
      </c>
      <c r="T2795">
        <v>53</v>
      </c>
      <c r="U2795">
        <v>13</v>
      </c>
      <c r="V2795">
        <v>3</v>
      </c>
      <c r="W2795">
        <v>1448</v>
      </c>
      <c r="X2795">
        <v>768</v>
      </c>
      <c r="Y2795">
        <v>62</v>
      </c>
      <c r="Z2795">
        <v>99</v>
      </c>
      <c r="AA2795">
        <v>22</v>
      </c>
      <c r="AB2795">
        <v>1504</v>
      </c>
      <c r="AC2795">
        <v>738</v>
      </c>
      <c r="AD2795">
        <v>88</v>
      </c>
      <c r="AE2795">
        <v>93</v>
      </c>
      <c r="AF2795">
        <v>29</v>
      </c>
      <c r="AG2795">
        <v>253</v>
      </c>
      <c r="AH2795">
        <v>65</v>
      </c>
      <c r="AI2795">
        <v>19</v>
      </c>
      <c r="AJ2795">
        <v>13</v>
      </c>
      <c r="AK2795">
        <v>13</v>
      </c>
      <c r="AL2795">
        <v>79</v>
      </c>
      <c r="AM2795">
        <v>67</v>
      </c>
      <c r="AN2795">
        <v>6</v>
      </c>
      <c r="AO2795">
        <v>0</v>
      </c>
      <c r="AP2795">
        <v>0</v>
      </c>
      <c r="AQ2795">
        <v>0</v>
      </c>
      <c r="AR2795">
        <v>0</v>
      </c>
      <c r="AS2795">
        <v>0</v>
      </c>
      <c r="AT2795">
        <v>0</v>
      </c>
      <c r="AU2795">
        <v>0</v>
      </c>
      <c r="AV2795">
        <v>0</v>
      </c>
      <c r="AW2795">
        <v>0</v>
      </c>
      <c r="AX2795">
        <v>0</v>
      </c>
      <c r="AY2795">
        <v>0</v>
      </c>
      <c r="AZ2795">
        <v>0</v>
      </c>
      <c r="BA2795">
        <v>0</v>
      </c>
      <c r="BB2795">
        <v>0</v>
      </c>
      <c r="BC2795">
        <v>0</v>
      </c>
      <c r="BD2795">
        <v>0</v>
      </c>
      <c r="BE2795">
        <v>0</v>
      </c>
      <c r="BF2795">
        <v>0</v>
      </c>
      <c r="BG2795" s="20">
        <v>4</v>
      </c>
      <c r="BH2795" s="20">
        <v>0</v>
      </c>
      <c r="BI2795" s="20">
        <v>137</v>
      </c>
      <c r="BJ2795" s="20">
        <v>3</v>
      </c>
      <c r="BK2795" s="20">
        <v>853</v>
      </c>
      <c r="BL2795" s="20">
        <v>1227</v>
      </c>
      <c r="BM2795" s="20">
        <v>1264</v>
      </c>
      <c r="BN2795" s="20">
        <v>196</v>
      </c>
      <c r="BO2795" s="20">
        <v>71</v>
      </c>
      <c r="BP2795" s="20"/>
      <c r="BQ2795" s="20"/>
      <c r="BR2795" s="20"/>
      <c r="BS2795" s="20"/>
      <c r="BT2795" s="20"/>
      <c r="BU2795" s="20"/>
      <c r="BV2795" s="20"/>
    </row>
    <row r="2796" spans="1:74" x14ac:dyDescent="0.25">
      <c r="A2796" s="20" t="s">
        <v>475</v>
      </c>
      <c r="B2796" s="20" t="s">
        <v>476</v>
      </c>
      <c r="C2796" s="20" t="s">
        <v>656</v>
      </c>
      <c r="D2796" s="1">
        <v>44542</v>
      </c>
      <c r="E2796">
        <v>158</v>
      </c>
      <c r="F2796">
        <v>4</v>
      </c>
      <c r="G2796">
        <v>4</v>
      </c>
      <c r="H2796">
        <v>0</v>
      </c>
      <c r="I2796">
        <v>0</v>
      </c>
      <c r="J2796">
        <v>109</v>
      </c>
      <c r="K2796">
        <v>10</v>
      </c>
      <c r="L2796">
        <v>6</v>
      </c>
      <c r="M2796">
        <v>1</v>
      </c>
      <c r="N2796">
        <v>3</v>
      </c>
      <c r="O2796">
        <v>3</v>
      </c>
      <c r="P2796">
        <v>0</v>
      </c>
      <c r="Q2796">
        <v>0</v>
      </c>
      <c r="R2796">
        <v>933</v>
      </c>
      <c r="S2796">
        <v>791</v>
      </c>
      <c r="T2796">
        <v>53</v>
      </c>
      <c r="U2796">
        <v>12</v>
      </c>
      <c r="V2796">
        <v>1</v>
      </c>
      <c r="W2796">
        <v>1452</v>
      </c>
      <c r="X2796">
        <v>798</v>
      </c>
      <c r="Y2796">
        <v>62</v>
      </c>
      <c r="Z2796">
        <v>99</v>
      </c>
      <c r="AA2796">
        <v>22</v>
      </c>
      <c r="AB2796">
        <v>1503</v>
      </c>
      <c r="AC2796">
        <v>797</v>
      </c>
      <c r="AD2796">
        <v>88</v>
      </c>
      <c r="AE2796">
        <v>92</v>
      </c>
      <c r="AF2796">
        <v>28</v>
      </c>
      <c r="AG2796">
        <v>255</v>
      </c>
      <c r="AH2796">
        <v>72</v>
      </c>
      <c r="AI2796">
        <v>19</v>
      </c>
      <c r="AJ2796">
        <v>13</v>
      </c>
      <c r="AK2796">
        <v>13</v>
      </c>
      <c r="AL2796">
        <v>78</v>
      </c>
      <c r="AM2796">
        <v>66</v>
      </c>
      <c r="AN2796">
        <v>6</v>
      </c>
      <c r="AO2796">
        <v>0</v>
      </c>
      <c r="AP2796">
        <v>0</v>
      </c>
      <c r="AQ2796">
        <v>0</v>
      </c>
      <c r="AR2796">
        <v>0</v>
      </c>
      <c r="AS2796">
        <v>0</v>
      </c>
      <c r="AT2796">
        <v>0</v>
      </c>
      <c r="AU2796">
        <v>0</v>
      </c>
      <c r="AV2796">
        <v>0</v>
      </c>
      <c r="AW2796">
        <v>0</v>
      </c>
      <c r="AX2796">
        <v>0</v>
      </c>
      <c r="AY2796">
        <v>0</v>
      </c>
      <c r="AZ2796">
        <v>0</v>
      </c>
      <c r="BA2796">
        <v>0</v>
      </c>
      <c r="BB2796">
        <v>0</v>
      </c>
      <c r="BC2796">
        <v>0</v>
      </c>
      <c r="BD2796">
        <v>0</v>
      </c>
      <c r="BE2796">
        <v>0</v>
      </c>
      <c r="BF2796">
        <v>0</v>
      </c>
      <c r="BG2796" s="20">
        <v>4</v>
      </c>
      <c r="BH2796" s="20">
        <v>0</v>
      </c>
      <c r="BI2796" s="20">
        <v>138</v>
      </c>
      <c r="BJ2796" s="20">
        <v>3</v>
      </c>
      <c r="BK2796" s="20">
        <v>857</v>
      </c>
      <c r="BL2796" s="20">
        <v>1232</v>
      </c>
      <c r="BM2796" s="20">
        <v>1264</v>
      </c>
      <c r="BN2796" s="20">
        <v>197</v>
      </c>
      <c r="BO2796" s="20">
        <v>70</v>
      </c>
      <c r="BP2796" s="20"/>
      <c r="BQ2796" s="20"/>
      <c r="BR2796" s="20"/>
      <c r="BS2796" s="20"/>
      <c r="BT2796" s="20"/>
      <c r="BU2796" s="20"/>
      <c r="BV2796" s="20"/>
    </row>
    <row r="2797" spans="1:74" x14ac:dyDescent="0.25">
      <c r="A2797" s="20" t="s">
        <v>475</v>
      </c>
      <c r="B2797" s="20" t="s">
        <v>476</v>
      </c>
      <c r="C2797" s="20" t="s">
        <v>656</v>
      </c>
      <c r="D2797" s="1">
        <v>44549</v>
      </c>
      <c r="E2797">
        <v>158</v>
      </c>
      <c r="F2797">
        <v>4</v>
      </c>
      <c r="G2797">
        <v>4</v>
      </c>
      <c r="H2797">
        <v>0</v>
      </c>
      <c r="I2797">
        <v>0</v>
      </c>
      <c r="J2797">
        <v>111</v>
      </c>
      <c r="K2797">
        <v>10</v>
      </c>
      <c r="L2797">
        <v>7</v>
      </c>
      <c r="M2797">
        <v>0</v>
      </c>
      <c r="N2797">
        <v>3</v>
      </c>
      <c r="O2797">
        <v>3</v>
      </c>
      <c r="P2797">
        <v>0</v>
      </c>
      <c r="Q2797">
        <v>0</v>
      </c>
      <c r="R2797">
        <v>933</v>
      </c>
      <c r="S2797">
        <v>794</v>
      </c>
      <c r="T2797">
        <v>53</v>
      </c>
      <c r="U2797">
        <v>11</v>
      </c>
      <c r="V2797">
        <v>2</v>
      </c>
      <c r="W2797">
        <v>1454</v>
      </c>
      <c r="X2797">
        <v>853</v>
      </c>
      <c r="Y2797">
        <v>61</v>
      </c>
      <c r="Z2797">
        <v>97</v>
      </c>
      <c r="AA2797">
        <v>20</v>
      </c>
      <c r="AB2797">
        <v>1502</v>
      </c>
      <c r="AC2797">
        <v>866</v>
      </c>
      <c r="AD2797">
        <v>88</v>
      </c>
      <c r="AE2797">
        <v>93</v>
      </c>
      <c r="AF2797">
        <v>28</v>
      </c>
      <c r="AG2797">
        <v>255</v>
      </c>
      <c r="AH2797">
        <v>88</v>
      </c>
      <c r="AI2797">
        <v>19</v>
      </c>
      <c r="AJ2797">
        <v>13</v>
      </c>
      <c r="AK2797">
        <v>14</v>
      </c>
      <c r="AL2797">
        <v>79</v>
      </c>
      <c r="AM2797">
        <v>67</v>
      </c>
      <c r="AN2797">
        <v>6</v>
      </c>
      <c r="AO2797">
        <v>0</v>
      </c>
      <c r="AP2797">
        <v>0</v>
      </c>
      <c r="AQ2797">
        <v>0</v>
      </c>
      <c r="AR2797">
        <v>0</v>
      </c>
      <c r="AS2797">
        <v>0</v>
      </c>
      <c r="AT2797">
        <v>0</v>
      </c>
      <c r="AU2797">
        <v>0</v>
      </c>
      <c r="AV2797">
        <v>0</v>
      </c>
      <c r="AW2797">
        <v>0</v>
      </c>
      <c r="AX2797">
        <v>0</v>
      </c>
      <c r="AY2797">
        <v>0</v>
      </c>
      <c r="AZ2797">
        <v>0</v>
      </c>
      <c r="BA2797">
        <v>0</v>
      </c>
      <c r="BB2797">
        <v>0</v>
      </c>
      <c r="BC2797">
        <v>0</v>
      </c>
      <c r="BD2797">
        <v>0</v>
      </c>
      <c r="BE2797">
        <v>0</v>
      </c>
      <c r="BF2797">
        <v>0</v>
      </c>
      <c r="BG2797" s="20">
        <v>4</v>
      </c>
      <c r="BH2797" s="20">
        <v>0</v>
      </c>
      <c r="BI2797" s="20">
        <v>138</v>
      </c>
      <c r="BJ2797" s="20">
        <v>3</v>
      </c>
      <c r="BK2797" s="20">
        <v>856</v>
      </c>
      <c r="BL2797" s="20">
        <v>1238</v>
      </c>
      <c r="BM2797" s="20">
        <v>1264</v>
      </c>
      <c r="BN2797" s="20">
        <v>199</v>
      </c>
      <c r="BO2797" s="20">
        <v>71</v>
      </c>
      <c r="BP2797" s="20">
        <v>6036</v>
      </c>
      <c r="BQ2797" s="20">
        <v>1768</v>
      </c>
      <c r="BR2797" s="20">
        <v>0</v>
      </c>
      <c r="BS2797" s="20">
        <v>189</v>
      </c>
      <c r="BT2797" s="20">
        <v>1093</v>
      </c>
      <c r="BU2797" s="20">
        <v>319</v>
      </c>
      <c r="BV2797" s="20">
        <v>4168</v>
      </c>
    </row>
    <row r="2798" spans="1:74" x14ac:dyDescent="0.25">
      <c r="A2798" s="20" t="s">
        <v>475</v>
      </c>
      <c r="B2798" s="20" t="s">
        <v>476</v>
      </c>
      <c r="C2798" s="20" t="s">
        <v>656</v>
      </c>
      <c r="D2798" s="1">
        <v>44558</v>
      </c>
      <c r="E2798">
        <v>157</v>
      </c>
      <c r="F2798">
        <v>4</v>
      </c>
      <c r="G2798">
        <v>4</v>
      </c>
      <c r="H2798">
        <v>0</v>
      </c>
      <c r="I2798">
        <v>0</v>
      </c>
      <c r="J2798">
        <v>111</v>
      </c>
      <c r="K2798">
        <v>10</v>
      </c>
      <c r="L2798">
        <v>7</v>
      </c>
      <c r="M2798">
        <v>0</v>
      </c>
      <c r="N2798">
        <v>3</v>
      </c>
      <c r="O2798">
        <v>3</v>
      </c>
      <c r="P2798">
        <v>0</v>
      </c>
      <c r="Q2798">
        <v>0</v>
      </c>
      <c r="R2798">
        <v>932</v>
      </c>
      <c r="S2798">
        <v>798</v>
      </c>
      <c r="T2798">
        <v>53</v>
      </c>
      <c r="U2798">
        <v>11</v>
      </c>
      <c r="V2798">
        <v>2</v>
      </c>
      <c r="W2798">
        <v>1453</v>
      </c>
      <c r="X2798">
        <v>912</v>
      </c>
      <c r="Y2798">
        <v>61</v>
      </c>
      <c r="Z2798">
        <v>95</v>
      </c>
      <c r="AA2798">
        <v>20</v>
      </c>
      <c r="AB2798">
        <v>1502</v>
      </c>
      <c r="AC2798">
        <v>932</v>
      </c>
      <c r="AD2798">
        <v>88</v>
      </c>
      <c r="AE2798">
        <v>93</v>
      </c>
      <c r="AF2798">
        <v>27</v>
      </c>
      <c r="AG2798">
        <v>256</v>
      </c>
      <c r="AH2798">
        <v>108</v>
      </c>
      <c r="AI2798">
        <v>19</v>
      </c>
      <c r="AJ2798">
        <v>12</v>
      </c>
      <c r="AK2798">
        <v>14</v>
      </c>
      <c r="AL2798">
        <v>78</v>
      </c>
      <c r="AM2798">
        <v>67</v>
      </c>
      <c r="AN2798">
        <v>5</v>
      </c>
      <c r="AO2798">
        <v>0</v>
      </c>
      <c r="AP2798">
        <v>0</v>
      </c>
      <c r="AQ2798">
        <v>0</v>
      </c>
      <c r="AR2798">
        <v>0</v>
      </c>
      <c r="AS2798">
        <v>0</v>
      </c>
      <c r="AT2798">
        <v>0</v>
      </c>
      <c r="AU2798">
        <v>0</v>
      </c>
      <c r="AV2798">
        <v>0</v>
      </c>
      <c r="AW2798">
        <v>0</v>
      </c>
      <c r="AX2798">
        <v>0</v>
      </c>
      <c r="AY2798">
        <v>0</v>
      </c>
      <c r="AZ2798">
        <v>0</v>
      </c>
      <c r="BA2798">
        <v>0</v>
      </c>
      <c r="BB2798">
        <v>0</v>
      </c>
      <c r="BC2798">
        <v>0</v>
      </c>
      <c r="BD2798">
        <v>0</v>
      </c>
      <c r="BE2798">
        <v>0</v>
      </c>
      <c r="BF2798">
        <v>0</v>
      </c>
      <c r="BG2798" s="20">
        <v>4</v>
      </c>
      <c r="BH2798" s="20">
        <v>0</v>
      </c>
      <c r="BI2798" s="20">
        <v>137</v>
      </c>
      <c r="BJ2798" s="20">
        <v>3</v>
      </c>
      <c r="BK2798" s="20">
        <v>855</v>
      </c>
      <c r="BL2798" s="20">
        <v>1240</v>
      </c>
      <c r="BM2798" s="20">
        <v>1268</v>
      </c>
      <c r="BN2798" s="20">
        <v>201</v>
      </c>
      <c r="BO2798" s="20">
        <v>71</v>
      </c>
      <c r="BP2798" s="20">
        <v>6044</v>
      </c>
      <c r="BQ2798" s="20">
        <v>2140</v>
      </c>
      <c r="BR2798" s="20">
        <v>0</v>
      </c>
      <c r="BS2798" s="20">
        <v>189</v>
      </c>
      <c r="BT2798" s="20">
        <v>1079</v>
      </c>
      <c r="BU2798" s="20">
        <v>313</v>
      </c>
      <c r="BV2798" s="20">
        <v>4199</v>
      </c>
    </row>
    <row r="2799" spans="1:74" x14ac:dyDescent="0.25">
      <c r="A2799" s="20" t="s">
        <v>475</v>
      </c>
      <c r="B2799" s="20" t="s">
        <v>476</v>
      </c>
      <c r="C2799" s="20" t="s">
        <v>656</v>
      </c>
      <c r="D2799" s="1">
        <v>44564</v>
      </c>
      <c r="E2799">
        <v>158</v>
      </c>
      <c r="F2799">
        <v>4</v>
      </c>
      <c r="G2799">
        <v>4</v>
      </c>
      <c r="H2799">
        <v>0</v>
      </c>
      <c r="I2799">
        <v>0</v>
      </c>
      <c r="J2799">
        <v>112</v>
      </c>
      <c r="K2799">
        <v>10</v>
      </c>
      <c r="L2799">
        <v>7</v>
      </c>
      <c r="M2799">
        <v>0</v>
      </c>
      <c r="N2799">
        <v>3</v>
      </c>
      <c r="O2799">
        <v>3</v>
      </c>
      <c r="P2799">
        <v>0</v>
      </c>
      <c r="Q2799">
        <v>0</v>
      </c>
      <c r="R2799">
        <v>932</v>
      </c>
      <c r="S2799">
        <v>805</v>
      </c>
      <c r="T2799">
        <v>51</v>
      </c>
      <c r="U2799">
        <v>11</v>
      </c>
      <c r="V2799">
        <v>1</v>
      </c>
      <c r="W2799">
        <v>1451</v>
      </c>
      <c r="X2799">
        <v>931</v>
      </c>
      <c r="Y2799">
        <v>60</v>
      </c>
      <c r="Z2799">
        <v>92</v>
      </c>
      <c r="AA2799">
        <v>19</v>
      </c>
      <c r="AB2799">
        <v>1502</v>
      </c>
      <c r="AC2799">
        <v>968</v>
      </c>
      <c r="AD2799">
        <v>88</v>
      </c>
      <c r="AE2799">
        <v>91</v>
      </c>
      <c r="AF2799">
        <v>27</v>
      </c>
      <c r="AG2799">
        <v>256</v>
      </c>
      <c r="AH2799">
        <v>110</v>
      </c>
      <c r="AI2799">
        <v>19</v>
      </c>
      <c r="AJ2799">
        <v>12</v>
      </c>
      <c r="AK2799">
        <v>14</v>
      </c>
      <c r="AL2799">
        <v>76</v>
      </c>
      <c r="AM2799">
        <v>66</v>
      </c>
      <c r="AN2799">
        <v>5</v>
      </c>
      <c r="AO2799">
        <v>0</v>
      </c>
      <c r="AP2799">
        <v>0</v>
      </c>
      <c r="AQ2799">
        <v>0</v>
      </c>
      <c r="AR2799">
        <v>0</v>
      </c>
      <c r="AS2799">
        <v>0</v>
      </c>
      <c r="AT2799">
        <v>0</v>
      </c>
      <c r="AU2799">
        <v>0</v>
      </c>
      <c r="AV2799">
        <v>0</v>
      </c>
      <c r="AW2799">
        <v>0</v>
      </c>
      <c r="AX2799">
        <v>0</v>
      </c>
      <c r="AY2799">
        <v>0</v>
      </c>
      <c r="AZ2799">
        <v>0</v>
      </c>
      <c r="BA2799">
        <v>0</v>
      </c>
      <c r="BB2799">
        <v>0</v>
      </c>
      <c r="BC2799">
        <v>0</v>
      </c>
      <c r="BD2799">
        <v>0</v>
      </c>
      <c r="BE2799">
        <v>0</v>
      </c>
      <c r="BF2799">
        <v>0</v>
      </c>
      <c r="BG2799" s="20">
        <v>4</v>
      </c>
      <c r="BH2799" s="20">
        <v>0</v>
      </c>
      <c r="BI2799" s="20">
        <v>138</v>
      </c>
      <c r="BJ2799" s="20">
        <v>3</v>
      </c>
      <c r="BK2799" s="20">
        <v>857</v>
      </c>
      <c r="BL2799" s="20">
        <v>1242</v>
      </c>
      <c r="BM2799" s="20">
        <v>1268</v>
      </c>
      <c r="BN2799" s="20">
        <v>201</v>
      </c>
      <c r="BO2799" s="20">
        <v>69</v>
      </c>
      <c r="BP2799" s="20">
        <v>6041</v>
      </c>
      <c r="BQ2799" s="20">
        <v>2324</v>
      </c>
      <c r="BR2799" s="20">
        <v>0</v>
      </c>
      <c r="BS2799" s="20">
        <v>188</v>
      </c>
      <c r="BT2799" s="20">
        <v>1065</v>
      </c>
      <c r="BU2799" s="20">
        <v>306</v>
      </c>
      <c r="BV2799" s="20">
        <v>4218</v>
      </c>
    </row>
    <row r="2800" spans="1:74" x14ac:dyDescent="0.25">
      <c r="A2800" s="20" t="s">
        <v>475</v>
      </c>
      <c r="B2800" s="20" t="s">
        <v>476</v>
      </c>
      <c r="C2800" s="20" t="s">
        <v>656</v>
      </c>
      <c r="D2800" s="1">
        <v>44570</v>
      </c>
      <c r="E2800">
        <v>158</v>
      </c>
      <c r="F2800">
        <v>4</v>
      </c>
      <c r="G2800">
        <v>4</v>
      </c>
      <c r="H2800">
        <v>0</v>
      </c>
      <c r="I2800">
        <v>0</v>
      </c>
      <c r="J2800">
        <v>113</v>
      </c>
      <c r="K2800">
        <v>10</v>
      </c>
      <c r="L2800">
        <v>7</v>
      </c>
      <c r="M2800">
        <v>0</v>
      </c>
      <c r="N2800">
        <v>3</v>
      </c>
      <c r="O2800">
        <v>3</v>
      </c>
      <c r="P2800">
        <v>0</v>
      </c>
      <c r="Q2800">
        <v>0</v>
      </c>
      <c r="R2800">
        <v>933</v>
      </c>
      <c r="S2800">
        <v>808</v>
      </c>
      <c r="T2800">
        <v>51</v>
      </c>
      <c r="U2800">
        <v>11</v>
      </c>
      <c r="V2800">
        <v>1</v>
      </c>
      <c r="W2800">
        <v>1450</v>
      </c>
      <c r="X2800">
        <v>945</v>
      </c>
      <c r="Y2800">
        <v>60</v>
      </c>
      <c r="Z2800">
        <v>93</v>
      </c>
      <c r="AA2800">
        <v>18</v>
      </c>
      <c r="AB2800">
        <v>1507</v>
      </c>
      <c r="AC2800">
        <v>982</v>
      </c>
      <c r="AD2800">
        <v>87</v>
      </c>
      <c r="AE2800">
        <v>91</v>
      </c>
      <c r="AF2800">
        <v>28</v>
      </c>
      <c r="AG2800">
        <v>256</v>
      </c>
      <c r="AH2800">
        <v>113</v>
      </c>
      <c r="AI2800">
        <v>18</v>
      </c>
      <c r="AJ2800">
        <v>12</v>
      </c>
      <c r="AK2800">
        <v>14</v>
      </c>
      <c r="AL2800">
        <v>76</v>
      </c>
      <c r="AM2800">
        <v>66</v>
      </c>
      <c r="AN2800">
        <v>5</v>
      </c>
      <c r="AO2800">
        <v>0</v>
      </c>
      <c r="AP2800">
        <v>0</v>
      </c>
      <c r="AQ2800">
        <v>0</v>
      </c>
      <c r="AR2800">
        <v>0</v>
      </c>
      <c r="AS2800">
        <v>0</v>
      </c>
      <c r="AT2800">
        <v>0</v>
      </c>
      <c r="AU2800">
        <v>0</v>
      </c>
      <c r="AV2800">
        <v>0</v>
      </c>
      <c r="AW2800">
        <v>0</v>
      </c>
      <c r="AX2800">
        <v>0</v>
      </c>
      <c r="AY2800">
        <v>0</v>
      </c>
      <c r="AZ2800">
        <v>0</v>
      </c>
      <c r="BA2800">
        <v>0</v>
      </c>
      <c r="BB2800">
        <v>0</v>
      </c>
      <c r="BC2800">
        <v>0</v>
      </c>
      <c r="BD2800">
        <v>0</v>
      </c>
      <c r="BE2800">
        <v>0</v>
      </c>
      <c r="BF2800">
        <v>0</v>
      </c>
      <c r="BG2800" s="20">
        <v>4</v>
      </c>
      <c r="BH2800" s="20">
        <v>0</v>
      </c>
      <c r="BI2800" s="20">
        <v>138</v>
      </c>
      <c r="BJ2800" s="20">
        <v>3</v>
      </c>
      <c r="BK2800" s="20">
        <v>858</v>
      </c>
      <c r="BL2800" s="20">
        <v>1243</v>
      </c>
      <c r="BM2800" s="20">
        <v>1272</v>
      </c>
      <c r="BN2800" s="20">
        <v>201</v>
      </c>
      <c r="BO2800" s="20">
        <v>69</v>
      </c>
      <c r="BP2800" s="20">
        <v>6059</v>
      </c>
      <c r="BQ2800" s="20">
        <v>2459</v>
      </c>
      <c r="BR2800" s="20">
        <v>0</v>
      </c>
      <c r="BS2800" s="20">
        <v>185</v>
      </c>
      <c r="BT2800" s="20">
        <v>1059</v>
      </c>
      <c r="BU2800" s="20">
        <v>316</v>
      </c>
      <c r="BV2800" s="20">
        <v>4229</v>
      </c>
    </row>
    <row r="2801" spans="1:74" x14ac:dyDescent="0.25">
      <c r="A2801" s="20" t="s">
        <v>475</v>
      </c>
      <c r="B2801" s="20" t="s">
        <v>476</v>
      </c>
      <c r="C2801" s="20" t="s">
        <v>656</v>
      </c>
      <c r="D2801" s="1">
        <v>44577</v>
      </c>
      <c r="E2801">
        <v>158</v>
      </c>
      <c r="F2801">
        <v>4</v>
      </c>
      <c r="G2801">
        <v>4</v>
      </c>
      <c r="H2801">
        <v>0</v>
      </c>
      <c r="I2801">
        <v>0</v>
      </c>
      <c r="J2801">
        <v>113</v>
      </c>
      <c r="K2801">
        <v>10</v>
      </c>
      <c r="L2801">
        <v>7</v>
      </c>
      <c r="M2801">
        <v>0</v>
      </c>
      <c r="N2801">
        <v>3</v>
      </c>
      <c r="O2801">
        <v>3</v>
      </c>
      <c r="P2801">
        <v>0</v>
      </c>
      <c r="Q2801">
        <v>0</v>
      </c>
      <c r="R2801">
        <v>928</v>
      </c>
      <c r="S2801">
        <v>809</v>
      </c>
      <c r="T2801">
        <v>49</v>
      </c>
      <c r="U2801">
        <v>11</v>
      </c>
      <c r="V2801">
        <v>1</v>
      </c>
      <c r="W2801">
        <v>1460</v>
      </c>
      <c r="X2801">
        <v>959</v>
      </c>
      <c r="Y2801">
        <v>61</v>
      </c>
      <c r="Z2801">
        <v>92</v>
      </c>
      <c r="AA2801">
        <v>23</v>
      </c>
      <c r="AB2801">
        <v>1505</v>
      </c>
      <c r="AC2801">
        <v>1001</v>
      </c>
      <c r="AD2801">
        <v>87</v>
      </c>
      <c r="AE2801">
        <v>92</v>
      </c>
      <c r="AF2801">
        <v>29</v>
      </c>
      <c r="AG2801">
        <v>255</v>
      </c>
      <c r="AH2801">
        <v>115</v>
      </c>
      <c r="AI2801">
        <v>18</v>
      </c>
      <c r="AJ2801">
        <v>12</v>
      </c>
      <c r="AK2801">
        <v>14</v>
      </c>
      <c r="AL2801">
        <v>76</v>
      </c>
      <c r="AM2801">
        <v>67</v>
      </c>
      <c r="AN2801">
        <v>5</v>
      </c>
      <c r="AO2801">
        <v>0</v>
      </c>
      <c r="AP2801">
        <v>0</v>
      </c>
      <c r="AQ2801">
        <v>0</v>
      </c>
      <c r="AR2801">
        <v>0</v>
      </c>
      <c r="AS2801">
        <v>0</v>
      </c>
      <c r="AT2801">
        <v>0</v>
      </c>
      <c r="AU2801">
        <v>0</v>
      </c>
      <c r="AV2801">
        <v>0</v>
      </c>
      <c r="AW2801">
        <v>0</v>
      </c>
      <c r="AX2801">
        <v>0</v>
      </c>
      <c r="AY2801">
        <v>0</v>
      </c>
      <c r="AZ2801">
        <v>0</v>
      </c>
      <c r="BA2801">
        <v>0</v>
      </c>
      <c r="BB2801">
        <v>0</v>
      </c>
      <c r="BC2801">
        <v>0</v>
      </c>
      <c r="BD2801">
        <v>0</v>
      </c>
      <c r="BE2801">
        <v>0</v>
      </c>
      <c r="BF2801">
        <v>0</v>
      </c>
      <c r="BG2801" s="20">
        <v>4</v>
      </c>
      <c r="BH2801" s="20">
        <v>0</v>
      </c>
      <c r="BI2801" s="20">
        <v>138</v>
      </c>
      <c r="BJ2801" s="20">
        <v>3</v>
      </c>
      <c r="BK2801" s="20">
        <v>855</v>
      </c>
      <c r="BL2801" s="20">
        <v>1247</v>
      </c>
      <c r="BM2801" s="20">
        <v>1269</v>
      </c>
      <c r="BN2801" s="20">
        <v>200</v>
      </c>
      <c r="BO2801" s="20">
        <v>70</v>
      </c>
      <c r="BP2801" s="20">
        <v>6046</v>
      </c>
      <c r="BQ2801" s="20">
        <v>2553</v>
      </c>
      <c r="BR2801" s="20">
        <v>0</v>
      </c>
      <c r="BS2801" s="20">
        <v>183</v>
      </c>
      <c r="BT2801" s="20">
        <v>1050</v>
      </c>
      <c r="BU2801" s="20">
        <v>307</v>
      </c>
      <c r="BV2801" s="20">
        <v>4232</v>
      </c>
    </row>
    <row r="2802" spans="1:74" x14ac:dyDescent="0.25">
      <c r="A2802" s="20" t="s">
        <v>475</v>
      </c>
      <c r="B2802" s="20" t="s">
        <v>476</v>
      </c>
      <c r="C2802" s="20" t="s">
        <v>656</v>
      </c>
      <c r="D2802" s="1">
        <v>44584</v>
      </c>
      <c r="E2802">
        <v>158</v>
      </c>
      <c r="F2802">
        <v>4</v>
      </c>
      <c r="G2802">
        <v>4</v>
      </c>
      <c r="H2802">
        <v>0</v>
      </c>
      <c r="I2802">
        <v>0</v>
      </c>
      <c r="J2802">
        <v>113</v>
      </c>
      <c r="K2802">
        <v>10</v>
      </c>
      <c r="L2802">
        <v>7</v>
      </c>
      <c r="M2802">
        <v>0</v>
      </c>
      <c r="N2802">
        <v>3</v>
      </c>
      <c r="O2802">
        <v>3</v>
      </c>
      <c r="P2802">
        <v>0</v>
      </c>
      <c r="Q2802">
        <v>0</v>
      </c>
      <c r="R2802">
        <v>926</v>
      </c>
      <c r="S2802">
        <v>813</v>
      </c>
      <c r="T2802">
        <v>49</v>
      </c>
      <c r="U2802">
        <v>11</v>
      </c>
      <c r="V2802">
        <v>1</v>
      </c>
      <c r="W2802">
        <v>1463</v>
      </c>
      <c r="X2802">
        <v>965</v>
      </c>
      <c r="Y2802">
        <v>61</v>
      </c>
      <c r="Z2802">
        <v>96</v>
      </c>
      <c r="AA2802">
        <v>21</v>
      </c>
      <c r="AB2802">
        <v>1505</v>
      </c>
      <c r="AC2802">
        <v>1001</v>
      </c>
      <c r="AD2802">
        <v>87</v>
      </c>
      <c r="AE2802">
        <v>92</v>
      </c>
      <c r="AF2802">
        <v>31</v>
      </c>
      <c r="AG2802">
        <v>255</v>
      </c>
      <c r="AH2802">
        <v>115</v>
      </c>
      <c r="AI2802">
        <v>18</v>
      </c>
      <c r="AJ2802">
        <v>12</v>
      </c>
      <c r="AK2802">
        <v>14</v>
      </c>
      <c r="AL2802">
        <v>77</v>
      </c>
      <c r="AM2802">
        <v>67</v>
      </c>
      <c r="AN2802">
        <v>5</v>
      </c>
      <c r="AO2802">
        <v>0</v>
      </c>
      <c r="AP2802">
        <v>0</v>
      </c>
      <c r="AQ2802">
        <v>0</v>
      </c>
      <c r="AR2802">
        <v>0</v>
      </c>
      <c r="AS2802">
        <v>0</v>
      </c>
      <c r="AT2802">
        <v>0</v>
      </c>
      <c r="AU2802">
        <v>0</v>
      </c>
      <c r="AV2802">
        <v>0</v>
      </c>
      <c r="AW2802">
        <v>0</v>
      </c>
      <c r="AX2802">
        <v>0</v>
      </c>
      <c r="AY2802">
        <v>0</v>
      </c>
      <c r="AZ2802">
        <v>0</v>
      </c>
      <c r="BA2802">
        <v>0</v>
      </c>
      <c r="BB2802">
        <v>0</v>
      </c>
      <c r="BC2802">
        <v>0</v>
      </c>
      <c r="BD2802">
        <v>0</v>
      </c>
      <c r="BE2802">
        <v>0</v>
      </c>
      <c r="BF2802">
        <v>0</v>
      </c>
      <c r="BG2802" s="20">
        <v>4</v>
      </c>
      <c r="BH2802" s="20">
        <v>0</v>
      </c>
      <c r="BI2802" s="20">
        <v>137</v>
      </c>
      <c r="BJ2802" s="20">
        <v>3</v>
      </c>
      <c r="BK2802" s="20">
        <v>854</v>
      </c>
      <c r="BL2802" s="20">
        <v>1248</v>
      </c>
      <c r="BM2802" s="20">
        <v>1266</v>
      </c>
      <c r="BN2802" s="20">
        <v>200</v>
      </c>
      <c r="BO2802" s="20">
        <v>71</v>
      </c>
      <c r="BP2802" s="20">
        <v>6043</v>
      </c>
      <c r="BQ2802" s="20">
        <v>2589</v>
      </c>
      <c r="BR2802" s="20">
        <v>0</v>
      </c>
      <c r="BS2802" s="20">
        <v>182</v>
      </c>
      <c r="BT2802" s="20">
        <v>1042</v>
      </c>
      <c r="BU2802" s="20">
        <v>314</v>
      </c>
      <c r="BV2802" s="20">
        <v>4237</v>
      </c>
    </row>
    <row r="2803" spans="1:74" x14ac:dyDescent="0.25">
      <c r="A2803" s="20" t="s">
        <v>475</v>
      </c>
      <c r="B2803" s="20" t="s">
        <v>476</v>
      </c>
      <c r="C2803" s="20" t="s">
        <v>656</v>
      </c>
      <c r="D2803" s="1">
        <v>44591</v>
      </c>
      <c r="E2803">
        <v>158</v>
      </c>
      <c r="F2803">
        <v>4</v>
      </c>
      <c r="G2803">
        <v>4</v>
      </c>
      <c r="H2803">
        <v>0</v>
      </c>
      <c r="I2803">
        <v>0</v>
      </c>
      <c r="J2803">
        <v>113</v>
      </c>
      <c r="K2803">
        <v>10</v>
      </c>
      <c r="L2803">
        <v>7</v>
      </c>
      <c r="M2803">
        <v>0</v>
      </c>
      <c r="N2803">
        <v>3</v>
      </c>
      <c r="O2803">
        <v>3</v>
      </c>
      <c r="P2803">
        <v>0</v>
      </c>
      <c r="Q2803">
        <v>0</v>
      </c>
      <c r="R2803">
        <v>929</v>
      </c>
      <c r="S2803">
        <v>814</v>
      </c>
      <c r="T2803">
        <v>49</v>
      </c>
      <c r="U2803">
        <v>13</v>
      </c>
      <c r="V2803">
        <v>2</v>
      </c>
      <c r="W2803">
        <v>1464</v>
      </c>
      <c r="X2803">
        <v>979</v>
      </c>
      <c r="Y2803">
        <v>61</v>
      </c>
      <c r="Z2803">
        <v>91</v>
      </c>
      <c r="AA2803">
        <v>20</v>
      </c>
      <c r="AB2803">
        <v>1502</v>
      </c>
      <c r="AC2803">
        <v>1012</v>
      </c>
      <c r="AD2803">
        <v>87</v>
      </c>
      <c r="AE2803">
        <v>92</v>
      </c>
      <c r="AF2803">
        <v>30</v>
      </c>
      <c r="AG2803">
        <v>255</v>
      </c>
      <c r="AH2803">
        <v>119</v>
      </c>
      <c r="AI2803">
        <v>18</v>
      </c>
      <c r="AJ2803">
        <v>12</v>
      </c>
      <c r="AK2803">
        <v>14</v>
      </c>
      <c r="AL2803">
        <v>74</v>
      </c>
      <c r="AM2803">
        <v>64</v>
      </c>
      <c r="AN2803">
        <v>5</v>
      </c>
      <c r="AO2803">
        <v>0</v>
      </c>
      <c r="AP2803">
        <v>0</v>
      </c>
      <c r="AQ2803">
        <v>0</v>
      </c>
      <c r="AR2803">
        <v>0</v>
      </c>
      <c r="AS2803">
        <v>0</v>
      </c>
      <c r="AT2803">
        <v>0</v>
      </c>
      <c r="AU2803">
        <v>0</v>
      </c>
      <c r="AV2803">
        <v>0</v>
      </c>
      <c r="AW2803">
        <v>0</v>
      </c>
      <c r="AX2803">
        <v>0</v>
      </c>
      <c r="AY2803">
        <v>0</v>
      </c>
      <c r="AZ2803">
        <v>0</v>
      </c>
      <c r="BA2803">
        <v>0</v>
      </c>
      <c r="BB2803">
        <v>0</v>
      </c>
      <c r="BC2803">
        <v>0</v>
      </c>
      <c r="BD2803">
        <v>0</v>
      </c>
      <c r="BE2803">
        <v>0</v>
      </c>
      <c r="BF2803">
        <v>0</v>
      </c>
      <c r="BG2803" s="20">
        <v>4</v>
      </c>
      <c r="BH2803" s="20">
        <v>0</v>
      </c>
      <c r="BI2803" s="20">
        <v>137</v>
      </c>
      <c r="BJ2803" s="20">
        <v>3</v>
      </c>
      <c r="BK2803" s="20">
        <v>854</v>
      </c>
      <c r="BL2803" s="20">
        <v>1255</v>
      </c>
      <c r="BM2803" s="20">
        <v>1265</v>
      </c>
      <c r="BN2803" s="20">
        <v>200</v>
      </c>
      <c r="BO2803" s="20">
        <v>68</v>
      </c>
      <c r="BP2803" s="20">
        <v>6040</v>
      </c>
      <c r="BQ2803" s="20">
        <v>2645</v>
      </c>
      <c r="BR2803" s="20">
        <v>0</v>
      </c>
      <c r="BS2803" s="20">
        <v>182</v>
      </c>
      <c r="BT2803" s="20">
        <v>1043</v>
      </c>
      <c r="BU2803" s="20">
        <v>306</v>
      </c>
      <c r="BV2803" s="20">
        <v>4252</v>
      </c>
    </row>
    <row r="2804" spans="1:74" x14ac:dyDescent="0.25">
      <c r="A2804" s="20" t="s">
        <v>475</v>
      </c>
      <c r="B2804" s="20" t="s">
        <v>476</v>
      </c>
      <c r="C2804" s="20" t="s">
        <v>656</v>
      </c>
      <c r="D2804" s="1">
        <v>44599</v>
      </c>
      <c r="E2804">
        <v>159</v>
      </c>
      <c r="F2804">
        <v>4</v>
      </c>
      <c r="G2804">
        <v>4</v>
      </c>
      <c r="H2804">
        <v>0</v>
      </c>
      <c r="I2804">
        <v>0</v>
      </c>
      <c r="J2804">
        <v>114</v>
      </c>
      <c r="K2804">
        <v>10</v>
      </c>
      <c r="L2804">
        <v>7</v>
      </c>
      <c r="M2804">
        <v>0</v>
      </c>
      <c r="N2804">
        <v>3</v>
      </c>
      <c r="O2804">
        <v>3</v>
      </c>
      <c r="P2804">
        <v>0</v>
      </c>
      <c r="Q2804">
        <v>0</v>
      </c>
      <c r="R2804">
        <v>928</v>
      </c>
      <c r="S2804">
        <v>816</v>
      </c>
      <c r="T2804">
        <v>47</v>
      </c>
      <c r="U2804">
        <v>13</v>
      </c>
      <c r="V2804">
        <v>2</v>
      </c>
      <c r="W2804">
        <v>1462</v>
      </c>
      <c r="X2804">
        <v>981</v>
      </c>
      <c r="Y2804">
        <v>61</v>
      </c>
      <c r="Z2804">
        <v>89</v>
      </c>
      <c r="AA2804">
        <v>20</v>
      </c>
      <c r="AB2804">
        <v>1505</v>
      </c>
      <c r="AC2804">
        <v>1020</v>
      </c>
      <c r="AD2804">
        <v>87</v>
      </c>
      <c r="AE2804">
        <v>91</v>
      </c>
      <c r="AF2804">
        <v>31</v>
      </c>
      <c r="AG2804">
        <v>257</v>
      </c>
      <c r="AH2804">
        <v>126</v>
      </c>
      <c r="AI2804">
        <v>18</v>
      </c>
      <c r="AJ2804">
        <v>12</v>
      </c>
      <c r="AK2804">
        <v>14</v>
      </c>
      <c r="AL2804">
        <v>74</v>
      </c>
      <c r="AM2804">
        <v>64</v>
      </c>
      <c r="AN2804">
        <v>5</v>
      </c>
      <c r="AO2804">
        <v>0</v>
      </c>
      <c r="AP2804">
        <v>0</v>
      </c>
      <c r="AQ2804">
        <v>0</v>
      </c>
      <c r="AR2804">
        <v>0</v>
      </c>
      <c r="AS2804">
        <v>0</v>
      </c>
      <c r="AT2804">
        <v>0</v>
      </c>
      <c r="AU2804">
        <v>0</v>
      </c>
      <c r="AV2804">
        <v>0</v>
      </c>
      <c r="AW2804">
        <v>0</v>
      </c>
      <c r="AX2804">
        <v>0</v>
      </c>
      <c r="AY2804">
        <v>0</v>
      </c>
      <c r="AZ2804">
        <v>0</v>
      </c>
      <c r="BA2804">
        <v>0</v>
      </c>
      <c r="BB2804">
        <v>0</v>
      </c>
      <c r="BC2804">
        <v>0</v>
      </c>
      <c r="BD2804">
        <v>0</v>
      </c>
      <c r="BE2804">
        <v>0</v>
      </c>
      <c r="BF2804">
        <v>0</v>
      </c>
      <c r="BG2804" s="20">
        <v>4</v>
      </c>
      <c r="BH2804" s="20">
        <v>0</v>
      </c>
      <c r="BI2804" s="20">
        <v>138</v>
      </c>
      <c r="BJ2804" s="20">
        <v>3</v>
      </c>
      <c r="BK2804" s="20">
        <v>856</v>
      </c>
      <c r="BL2804" s="20">
        <v>1255</v>
      </c>
      <c r="BM2804" s="20">
        <v>1267</v>
      </c>
      <c r="BN2804" s="20">
        <v>202</v>
      </c>
      <c r="BO2804" s="20">
        <v>68</v>
      </c>
      <c r="BP2804" s="20">
        <v>6051</v>
      </c>
      <c r="BQ2804" s="20">
        <v>2693</v>
      </c>
      <c r="BR2804" s="20">
        <v>0</v>
      </c>
      <c r="BS2804" s="20">
        <v>182</v>
      </c>
      <c r="BT2804" s="20">
        <v>1039</v>
      </c>
      <c r="BU2804" s="20">
        <v>306</v>
      </c>
      <c r="BV2804" s="20">
        <v>4279</v>
      </c>
    </row>
    <row r="2805" spans="1:74" x14ac:dyDescent="0.25">
      <c r="A2805" s="20" t="s">
        <v>475</v>
      </c>
      <c r="B2805" s="20" t="s">
        <v>476</v>
      </c>
      <c r="C2805" s="20" t="s">
        <v>656</v>
      </c>
      <c r="D2805" s="1">
        <v>44606</v>
      </c>
      <c r="E2805">
        <v>160</v>
      </c>
      <c r="F2805">
        <v>4</v>
      </c>
      <c r="G2805">
        <v>4</v>
      </c>
      <c r="H2805">
        <v>0</v>
      </c>
      <c r="I2805">
        <v>0</v>
      </c>
      <c r="J2805">
        <v>114</v>
      </c>
      <c r="K2805">
        <v>11</v>
      </c>
      <c r="L2805">
        <v>7</v>
      </c>
      <c r="M2805">
        <v>0</v>
      </c>
      <c r="N2805">
        <v>3</v>
      </c>
      <c r="O2805">
        <v>3</v>
      </c>
      <c r="P2805">
        <v>0</v>
      </c>
      <c r="Q2805">
        <v>0</v>
      </c>
      <c r="R2805">
        <v>928</v>
      </c>
      <c r="S2805">
        <v>818</v>
      </c>
      <c r="T2805">
        <v>45</v>
      </c>
      <c r="U2805">
        <v>13</v>
      </c>
      <c r="V2805">
        <v>2</v>
      </c>
      <c r="W2805">
        <v>1466</v>
      </c>
      <c r="X2805">
        <v>991</v>
      </c>
      <c r="Y2805">
        <v>60</v>
      </c>
      <c r="Z2805">
        <v>89</v>
      </c>
      <c r="AA2805">
        <v>21</v>
      </c>
      <c r="AB2805">
        <v>1501</v>
      </c>
      <c r="AC2805">
        <v>1031</v>
      </c>
      <c r="AD2805">
        <v>87</v>
      </c>
      <c r="AE2805">
        <v>90</v>
      </c>
      <c r="AF2805">
        <v>31</v>
      </c>
      <c r="AG2805">
        <v>259</v>
      </c>
      <c r="AH2805">
        <v>131</v>
      </c>
      <c r="AI2805">
        <v>17</v>
      </c>
      <c r="AJ2805">
        <v>13</v>
      </c>
      <c r="AK2805">
        <v>14</v>
      </c>
      <c r="AL2805">
        <v>74</v>
      </c>
      <c r="AM2805">
        <v>64</v>
      </c>
      <c r="AN2805">
        <v>5</v>
      </c>
      <c r="AO2805">
        <v>0</v>
      </c>
      <c r="AP2805">
        <v>0</v>
      </c>
      <c r="AQ2805">
        <v>0</v>
      </c>
      <c r="AR2805">
        <v>0</v>
      </c>
      <c r="AS2805">
        <v>0</v>
      </c>
      <c r="AT2805">
        <v>0</v>
      </c>
      <c r="AU2805">
        <v>0</v>
      </c>
      <c r="AV2805">
        <v>0</v>
      </c>
      <c r="AW2805">
        <v>0</v>
      </c>
      <c r="AX2805">
        <v>0</v>
      </c>
      <c r="AY2805">
        <v>0</v>
      </c>
      <c r="AZ2805">
        <v>0</v>
      </c>
      <c r="BA2805">
        <v>0</v>
      </c>
      <c r="BB2805">
        <v>0</v>
      </c>
      <c r="BC2805">
        <v>0</v>
      </c>
      <c r="BD2805">
        <v>0</v>
      </c>
      <c r="BE2805">
        <v>0</v>
      </c>
      <c r="BF2805">
        <v>0</v>
      </c>
      <c r="BG2805" s="20">
        <v>4</v>
      </c>
      <c r="BH2805" s="20">
        <v>0</v>
      </c>
      <c r="BI2805" s="20">
        <v>138</v>
      </c>
      <c r="BJ2805" s="20">
        <v>3</v>
      </c>
      <c r="BK2805" s="20">
        <v>858</v>
      </c>
      <c r="BL2805" s="20">
        <v>1261</v>
      </c>
      <c r="BM2805" s="20">
        <v>1268</v>
      </c>
      <c r="BN2805" s="20">
        <v>204</v>
      </c>
      <c r="BO2805" s="20">
        <v>68</v>
      </c>
      <c r="BP2805" s="20">
        <v>6051</v>
      </c>
      <c r="BQ2805" s="20">
        <v>2739</v>
      </c>
      <c r="BR2805" s="20">
        <v>0</v>
      </c>
      <c r="BS2805" s="20">
        <v>179</v>
      </c>
      <c r="BT2805" s="20">
        <v>1036</v>
      </c>
      <c r="BU2805" s="20">
        <v>313</v>
      </c>
      <c r="BV2805" s="20">
        <v>4289</v>
      </c>
    </row>
    <row r="2806" spans="1:74" x14ac:dyDescent="0.25">
      <c r="A2806" s="20" t="s">
        <v>475</v>
      </c>
      <c r="B2806" s="20" t="s">
        <v>481</v>
      </c>
      <c r="C2806" s="20" t="s">
        <v>657</v>
      </c>
      <c r="D2806" s="1">
        <v>44493</v>
      </c>
      <c r="E2806">
        <v>55</v>
      </c>
      <c r="F2806">
        <v>1</v>
      </c>
      <c r="G2806">
        <v>1</v>
      </c>
      <c r="H2806">
        <v>0</v>
      </c>
      <c r="I2806">
        <v>0</v>
      </c>
      <c r="J2806">
        <v>18</v>
      </c>
      <c r="K2806">
        <v>2</v>
      </c>
      <c r="L2806">
        <v>2</v>
      </c>
      <c r="M2806">
        <v>0</v>
      </c>
      <c r="N2806">
        <v>4</v>
      </c>
      <c r="O2806">
        <v>0</v>
      </c>
      <c r="P2806">
        <v>2</v>
      </c>
      <c r="Q2806">
        <v>0</v>
      </c>
      <c r="R2806">
        <v>317</v>
      </c>
      <c r="S2806">
        <v>0</v>
      </c>
      <c r="T2806">
        <v>183</v>
      </c>
      <c r="U2806">
        <v>15</v>
      </c>
      <c r="V2806">
        <v>3</v>
      </c>
      <c r="W2806">
        <v>754</v>
      </c>
      <c r="X2806">
        <v>0</v>
      </c>
      <c r="Y2806">
        <v>50</v>
      </c>
      <c r="Z2806">
        <v>65</v>
      </c>
      <c r="AA2806">
        <v>17</v>
      </c>
      <c r="AB2806">
        <v>527</v>
      </c>
      <c r="AC2806">
        <v>27</v>
      </c>
      <c r="AD2806">
        <v>3</v>
      </c>
      <c r="AE2806">
        <v>66</v>
      </c>
      <c r="AF2806">
        <v>25</v>
      </c>
      <c r="AG2806">
        <v>82</v>
      </c>
      <c r="AH2806">
        <v>0</v>
      </c>
      <c r="AI2806">
        <v>1</v>
      </c>
      <c r="AJ2806">
        <v>13</v>
      </c>
      <c r="AK2806">
        <v>5</v>
      </c>
      <c r="AL2806">
        <v>29</v>
      </c>
      <c r="AM2806">
        <v>0</v>
      </c>
      <c r="AN2806">
        <v>4</v>
      </c>
      <c r="AO2806">
        <v>0</v>
      </c>
      <c r="AP2806">
        <v>0</v>
      </c>
      <c r="AQ2806">
        <v>0</v>
      </c>
      <c r="AR2806">
        <v>0</v>
      </c>
      <c r="AS2806">
        <v>0</v>
      </c>
      <c r="AT2806">
        <v>0</v>
      </c>
      <c r="AU2806">
        <v>0</v>
      </c>
      <c r="AV2806">
        <v>0</v>
      </c>
      <c r="AW2806">
        <v>0</v>
      </c>
      <c r="AX2806">
        <v>0</v>
      </c>
      <c r="AY2806">
        <v>0</v>
      </c>
      <c r="AZ2806">
        <v>0</v>
      </c>
      <c r="BA2806">
        <v>0</v>
      </c>
      <c r="BB2806">
        <v>8</v>
      </c>
      <c r="BC2806">
        <v>9</v>
      </c>
      <c r="BD2806">
        <v>0</v>
      </c>
      <c r="BE2806">
        <v>1</v>
      </c>
      <c r="BF2806">
        <v>0</v>
      </c>
      <c r="BG2806" s="20"/>
      <c r="BH2806" s="20"/>
      <c r="BI2806" s="20"/>
      <c r="BJ2806" s="20"/>
      <c r="BK2806" s="20"/>
      <c r="BL2806" s="20"/>
      <c r="BM2806" s="20"/>
      <c r="BN2806" s="20"/>
      <c r="BO2806" s="20"/>
      <c r="BP2806" s="20"/>
      <c r="BQ2806" s="20"/>
      <c r="BR2806" s="20"/>
      <c r="BS2806" s="20"/>
      <c r="BT2806" s="20"/>
      <c r="BU2806" s="20"/>
      <c r="BV2806" s="20"/>
    </row>
    <row r="2807" spans="1:74" x14ac:dyDescent="0.25">
      <c r="A2807" s="20" t="s">
        <v>475</v>
      </c>
      <c r="B2807" s="20" t="s">
        <v>481</v>
      </c>
      <c r="C2807" s="20" t="s">
        <v>657</v>
      </c>
      <c r="D2807" s="1">
        <v>44500</v>
      </c>
      <c r="E2807">
        <v>55</v>
      </c>
      <c r="F2807">
        <v>1</v>
      </c>
      <c r="G2807">
        <v>1</v>
      </c>
      <c r="H2807">
        <v>0</v>
      </c>
      <c r="I2807">
        <v>0</v>
      </c>
      <c r="J2807">
        <v>21</v>
      </c>
      <c r="K2807">
        <v>2</v>
      </c>
      <c r="L2807">
        <v>2</v>
      </c>
      <c r="M2807">
        <v>0</v>
      </c>
      <c r="N2807">
        <v>4</v>
      </c>
      <c r="O2807">
        <v>0</v>
      </c>
      <c r="P2807">
        <v>2</v>
      </c>
      <c r="Q2807">
        <v>0</v>
      </c>
      <c r="R2807">
        <v>317</v>
      </c>
      <c r="S2807">
        <v>0</v>
      </c>
      <c r="T2807">
        <v>199</v>
      </c>
      <c r="U2807">
        <v>15</v>
      </c>
      <c r="V2807">
        <v>3</v>
      </c>
      <c r="W2807">
        <v>757</v>
      </c>
      <c r="X2807">
        <v>0</v>
      </c>
      <c r="Y2807">
        <v>74</v>
      </c>
      <c r="Z2807">
        <v>64</v>
      </c>
      <c r="AA2807">
        <v>18</v>
      </c>
      <c r="AB2807">
        <v>527</v>
      </c>
      <c r="AC2807">
        <v>35</v>
      </c>
      <c r="AD2807">
        <v>3</v>
      </c>
      <c r="AE2807">
        <v>66</v>
      </c>
      <c r="AF2807">
        <v>25</v>
      </c>
      <c r="AG2807">
        <v>81</v>
      </c>
      <c r="AH2807">
        <v>0</v>
      </c>
      <c r="AI2807">
        <v>1</v>
      </c>
      <c r="AJ2807">
        <v>13</v>
      </c>
      <c r="AK2807">
        <v>5</v>
      </c>
      <c r="AL2807">
        <v>30</v>
      </c>
      <c r="AM2807">
        <v>0</v>
      </c>
      <c r="AN2807">
        <v>6</v>
      </c>
      <c r="AO2807">
        <v>0</v>
      </c>
      <c r="AP2807">
        <v>0</v>
      </c>
      <c r="AQ2807">
        <v>0</v>
      </c>
      <c r="AR2807">
        <v>0</v>
      </c>
      <c r="AS2807">
        <v>0</v>
      </c>
      <c r="AT2807">
        <v>0</v>
      </c>
      <c r="AU2807">
        <v>0</v>
      </c>
      <c r="AV2807">
        <v>0</v>
      </c>
      <c r="AW2807">
        <v>0</v>
      </c>
      <c r="AX2807">
        <v>0</v>
      </c>
      <c r="AY2807">
        <v>0</v>
      </c>
      <c r="AZ2807">
        <v>0</v>
      </c>
      <c r="BA2807">
        <v>0</v>
      </c>
      <c r="BB2807">
        <v>8</v>
      </c>
      <c r="BC2807">
        <v>9</v>
      </c>
      <c r="BD2807">
        <v>0</v>
      </c>
      <c r="BE2807">
        <v>1</v>
      </c>
      <c r="BF2807">
        <v>0</v>
      </c>
      <c r="BG2807" s="20"/>
      <c r="BH2807" s="20"/>
      <c r="BI2807" s="20"/>
      <c r="BJ2807" s="20"/>
      <c r="BK2807" s="20"/>
      <c r="BL2807" s="20"/>
      <c r="BM2807" s="20"/>
      <c r="BN2807" s="20"/>
      <c r="BO2807" s="20"/>
      <c r="BP2807" s="20"/>
      <c r="BQ2807" s="20"/>
      <c r="BR2807" s="20"/>
      <c r="BS2807" s="20"/>
      <c r="BT2807" s="20"/>
      <c r="BU2807" s="20"/>
      <c r="BV2807" s="20"/>
    </row>
    <row r="2808" spans="1:74" x14ac:dyDescent="0.25">
      <c r="A2808" s="20" t="s">
        <v>475</v>
      </c>
      <c r="B2808" s="20" t="s">
        <v>481</v>
      </c>
      <c r="C2808" s="20" t="s">
        <v>657</v>
      </c>
      <c r="D2808" s="1">
        <v>44507</v>
      </c>
      <c r="E2808">
        <v>55</v>
      </c>
      <c r="F2808">
        <v>1</v>
      </c>
      <c r="G2808">
        <v>1</v>
      </c>
      <c r="H2808">
        <v>0</v>
      </c>
      <c r="I2808">
        <v>0</v>
      </c>
      <c r="J2808">
        <v>22</v>
      </c>
      <c r="K2808">
        <v>2</v>
      </c>
      <c r="L2808">
        <v>2</v>
      </c>
      <c r="M2808">
        <v>0</v>
      </c>
      <c r="N2808">
        <v>4</v>
      </c>
      <c r="O2808">
        <v>2</v>
      </c>
      <c r="P2808">
        <v>0</v>
      </c>
      <c r="Q2808">
        <v>0</v>
      </c>
      <c r="R2808">
        <v>318</v>
      </c>
      <c r="S2808">
        <v>213</v>
      </c>
      <c r="T2808">
        <v>8</v>
      </c>
      <c r="U2808">
        <v>13</v>
      </c>
      <c r="V2808">
        <v>4</v>
      </c>
      <c r="W2808">
        <v>757</v>
      </c>
      <c r="X2808">
        <v>106</v>
      </c>
      <c r="Y2808">
        <v>9</v>
      </c>
      <c r="Z2808">
        <v>62</v>
      </c>
      <c r="AA2808">
        <v>17</v>
      </c>
      <c r="AB2808">
        <v>528</v>
      </c>
      <c r="AC2808">
        <v>43</v>
      </c>
      <c r="AD2808">
        <v>3</v>
      </c>
      <c r="AE2808">
        <v>65</v>
      </c>
      <c r="AF2808">
        <v>27</v>
      </c>
      <c r="AG2808">
        <v>81</v>
      </c>
      <c r="AH2808">
        <v>2</v>
      </c>
      <c r="AI2808">
        <v>1</v>
      </c>
      <c r="AJ2808">
        <v>13</v>
      </c>
      <c r="AK2808">
        <v>5</v>
      </c>
      <c r="AL2808">
        <v>30</v>
      </c>
      <c r="AM2808">
        <v>6</v>
      </c>
      <c r="AN2808">
        <v>0</v>
      </c>
      <c r="AO2808">
        <v>0</v>
      </c>
      <c r="AP2808">
        <v>0</v>
      </c>
      <c r="AQ2808">
        <v>0</v>
      </c>
      <c r="AR2808">
        <v>0</v>
      </c>
      <c r="AS2808">
        <v>0</v>
      </c>
      <c r="AT2808">
        <v>0</v>
      </c>
      <c r="AU2808">
        <v>0</v>
      </c>
      <c r="AV2808">
        <v>0</v>
      </c>
      <c r="AW2808">
        <v>0</v>
      </c>
      <c r="AX2808">
        <v>0</v>
      </c>
      <c r="AY2808">
        <v>0</v>
      </c>
      <c r="AZ2808">
        <v>0</v>
      </c>
      <c r="BA2808">
        <v>0</v>
      </c>
      <c r="BB2808">
        <v>0</v>
      </c>
      <c r="BC2808">
        <v>0</v>
      </c>
      <c r="BD2808">
        <v>0</v>
      </c>
      <c r="BE2808">
        <v>0</v>
      </c>
      <c r="BF2808">
        <v>0</v>
      </c>
      <c r="BG2808" s="20">
        <v>1</v>
      </c>
      <c r="BH2808" s="20">
        <v>0</v>
      </c>
      <c r="BI2808" s="20">
        <v>51</v>
      </c>
      <c r="BJ2808" s="20">
        <v>4</v>
      </c>
      <c r="BK2808" s="20">
        <v>289</v>
      </c>
      <c r="BL2808" s="20">
        <v>647</v>
      </c>
      <c r="BM2808" s="20">
        <v>421</v>
      </c>
      <c r="BN2808" s="20">
        <v>56</v>
      </c>
      <c r="BO2808" s="20">
        <v>30</v>
      </c>
      <c r="BP2808" s="20"/>
      <c r="BQ2808" s="20"/>
      <c r="BR2808" s="20"/>
      <c r="BS2808" s="20"/>
      <c r="BT2808" s="20"/>
      <c r="BU2808" s="20"/>
      <c r="BV2808" s="20"/>
    </row>
    <row r="2809" spans="1:74" x14ac:dyDescent="0.25">
      <c r="A2809" s="20" t="s">
        <v>475</v>
      </c>
      <c r="B2809" s="20" t="s">
        <v>481</v>
      </c>
      <c r="C2809" s="20" t="s">
        <v>657</v>
      </c>
      <c r="D2809" s="1">
        <v>44514</v>
      </c>
      <c r="E2809">
        <v>56</v>
      </c>
      <c r="F2809">
        <v>1</v>
      </c>
      <c r="G2809">
        <v>1</v>
      </c>
      <c r="H2809">
        <v>0</v>
      </c>
      <c r="I2809">
        <v>0</v>
      </c>
      <c r="J2809">
        <v>26</v>
      </c>
      <c r="K2809">
        <v>2</v>
      </c>
      <c r="L2809">
        <v>2</v>
      </c>
      <c r="M2809">
        <v>0</v>
      </c>
      <c r="N2809">
        <v>4</v>
      </c>
      <c r="O2809">
        <v>3</v>
      </c>
      <c r="P2809">
        <v>0</v>
      </c>
      <c r="Q2809">
        <v>0</v>
      </c>
      <c r="R2809">
        <v>318</v>
      </c>
      <c r="S2809">
        <v>224</v>
      </c>
      <c r="T2809">
        <v>8</v>
      </c>
      <c r="U2809">
        <v>13</v>
      </c>
      <c r="V2809">
        <v>4</v>
      </c>
      <c r="W2809">
        <v>757</v>
      </c>
      <c r="X2809">
        <v>137</v>
      </c>
      <c r="Y2809">
        <v>8</v>
      </c>
      <c r="Z2809">
        <v>62</v>
      </c>
      <c r="AA2809">
        <v>18</v>
      </c>
      <c r="AB2809">
        <v>527</v>
      </c>
      <c r="AC2809">
        <v>61</v>
      </c>
      <c r="AD2809">
        <v>3</v>
      </c>
      <c r="AE2809">
        <v>65</v>
      </c>
      <c r="AF2809">
        <v>27</v>
      </c>
      <c r="AG2809">
        <v>83</v>
      </c>
      <c r="AH2809">
        <v>3</v>
      </c>
      <c r="AI2809">
        <v>1</v>
      </c>
      <c r="AJ2809">
        <v>13</v>
      </c>
      <c r="AK2809">
        <v>5</v>
      </c>
      <c r="AL2809">
        <v>30</v>
      </c>
      <c r="AM2809">
        <v>6</v>
      </c>
      <c r="AN2809">
        <v>0</v>
      </c>
      <c r="AO2809">
        <v>0</v>
      </c>
      <c r="AP2809">
        <v>0</v>
      </c>
      <c r="AQ2809">
        <v>0</v>
      </c>
      <c r="AR2809">
        <v>0</v>
      </c>
      <c r="AS2809">
        <v>0</v>
      </c>
      <c r="AT2809">
        <v>0</v>
      </c>
      <c r="AU2809">
        <v>0</v>
      </c>
      <c r="AV2809">
        <v>0</v>
      </c>
      <c r="AW2809">
        <v>0</v>
      </c>
      <c r="AX2809">
        <v>0</v>
      </c>
      <c r="AY2809">
        <v>0</v>
      </c>
      <c r="AZ2809">
        <v>0</v>
      </c>
      <c r="BA2809">
        <v>0</v>
      </c>
      <c r="BB2809">
        <v>0</v>
      </c>
      <c r="BC2809">
        <v>0</v>
      </c>
      <c r="BD2809">
        <v>0</v>
      </c>
      <c r="BE2809">
        <v>0</v>
      </c>
      <c r="BF2809">
        <v>0</v>
      </c>
      <c r="BG2809" s="20">
        <v>1</v>
      </c>
      <c r="BH2809" s="20">
        <v>0</v>
      </c>
      <c r="BI2809" s="20">
        <v>52</v>
      </c>
      <c r="BJ2809" s="20">
        <v>4</v>
      </c>
      <c r="BK2809" s="20">
        <v>289</v>
      </c>
      <c r="BL2809" s="20">
        <v>646</v>
      </c>
      <c r="BM2809" s="20">
        <v>420</v>
      </c>
      <c r="BN2809" s="20">
        <v>56</v>
      </c>
      <c r="BO2809" s="20">
        <v>30</v>
      </c>
      <c r="BP2809" s="20"/>
      <c r="BQ2809" s="20"/>
      <c r="BR2809" s="20"/>
      <c r="BS2809" s="20"/>
      <c r="BT2809" s="20"/>
      <c r="BU2809" s="20"/>
      <c r="BV2809" s="20"/>
    </row>
    <row r="2810" spans="1:74" x14ac:dyDescent="0.25">
      <c r="A2810" s="20" t="s">
        <v>475</v>
      </c>
      <c r="B2810" s="20" t="s">
        <v>481</v>
      </c>
      <c r="C2810" s="20" t="s">
        <v>657</v>
      </c>
      <c r="D2810" s="1">
        <v>44521</v>
      </c>
      <c r="E2810">
        <v>56</v>
      </c>
      <c r="F2810">
        <v>1</v>
      </c>
      <c r="G2810">
        <v>1</v>
      </c>
      <c r="H2810">
        <v>0</v>
      </c>
      <c r="I2810">
        <v>0</v>
      </c>
      <c r="J2810">
        <v>32</v>
      </c>
      <c r="K2810">
        <v>2</v>
      </c>
      <c r="L2810">
        <v>2</v>
      </c>
      <c r="M2810">
        <v>0</v>
      </c>
      <c r="N2810">
        <v>4</v>
      </c>
      <c r="O2810">
        <v>3</v>
      </c>
      <c r="P2810">
        <v>0</v>
      </c>
      <c r="Q2810">
        <v>0</v>
      </c>
      <c r="R2810">
        <v>317</v>
      </c>
      <c r="S2810">
        <v>237</v>
      </c>
      <c r="T2810">
        <v>8</v>
      </c>
      <c r="U2810">
        <v>13</v>
      </c>
      <c r="V2810">
        <v>4</v>
      </c>
      <c r="W2810">
        <v>757</v>
      </c>
      <c r="X2810">
        <v>180</v>
      </c>
      <c r="Y2810">
        <v>8</v>
      </c>
      <c r="Z2810">
        <v>62</v>
      </c>
      <c r="AA2810">
        <v>18</v>
      </c>
      <c r="AB2810">
        <v>526</v>
      </c>
      <c r="AC2810">
        <v>73</v>
      </c>
      <c r="AD2810">
        <v>3</v>
      </c>
      <c r="AE2810">
        <v>65</v>
      </c>
      <c r="AF2810">
        <v>27</v>
      </c>
      <c r="AG2810">
        <v>85</v>
      </c>
      <c r="AH2810">
        <v>5</v>
      </c>
      <c r="AI2810">
        <v>1</v>
      </c>
      <c r="AJ2810">
        <v>14</v>
      </c>
      <c r="AK2810">
        <v>4</v>
      </c>
      <c r="AL2810">
        <v>31</v>
      </c>
      <c r="AM2810">
        <v>6</v>
      </c>
      <c r="AN2810">
        <v>0</v>
      </c>
      <c r="AO2810">
        <v>0</v>
      </c>
      <c r="AP2810">
        <v>0</v>
      </c>
      <c r="AQ2810">
        <v>0</v>
      </c>
      <c r="AR2810">
        <v>0</v>
      </c>
      <c r="AS2810">
        <v>0</v>
      </c>
      <c r="AT2810">
        <v>0</v>
      </c>
      <c r="AU2810">
        <v>0</v>
      </c>
      <c r="AV2810">
        <v>0</v>
      </c>
      <c r="AW2810">
        <v>0</v>
      </c>
      <c r="AX2810">
        <v>0</v>
      </c>
      <c r="AY2810">
        <v>0</v>
      </c>
      <c r="AZ2810">
        <v>0</v>
      </c>
      <c r="BA2810">
        <v>0</v>
      </c>
      <c r="BB2810">
        <v>0</v>
      </c>
      <c r="BC2810">
        <v>0</v>
      </c>
      <c r="BD2810">
        <v>0</v>
      </c>
      <c r="BE2810">
        <v>0</v>
      </c>
      <c r="BF2810">
        <v>0</v>
      </c>
      <c r="BG2810" s="20">
        <v>1</v>
      </c>
      <c r="BH2810" s="20">
        <v>0</v>
      </c>
      <c r="BI2810" s="20">
        <v>52</v>
      </c>
      <c r="BJ2810" s="20">
        <v>4</v>
      </c>
      <c r="BK2810" s="20">
        <v>290</v>
      </c>
      <c r="BL2810" s="20">
        <v>645</v>
      </c>
      <c r="BM2810" s="20">
        <v>420</v>
      </c>
      <c r="BN2810" s="20">
        <v>57</v>
      </c>
      <c r="BO2810" s="20">
        <v>31</v>
      </c>
      <c r="BP2810" s="20"/>
      <c r="BQ2810" s="20"/>
      <c r="BR2810" s="20"/>
      <c r="BS2810" s="20"/>
      <c r="BT2810" s="20"/>
      <c r="BU2810" s="20"/>
      <c r="BV2810" s="20"/>
    </row>
    <row r="2811" spans="1:74" x14ac:dyDescent="0.25">
      <c r="A2811" s="20" t="s">
        <v>475</v>
      </c>
      <c r="B2811" s="20" t="s">
        <v>481</v>
      </c>
      <c r="C2811" s="20" t="s">
        <v>657</v>
      </c>
      <c r="D2811" s="1">
        <v>44528</v>
      </c>
      <c r="E2811">
        <v>56</v>
      </c>
      <c r="F2811">
        <v>1</v>
      </c>
      <c r="G2811">
        <v>1</v>
      </c>
      <c r="H2811">
        <v>0</v>
      </c>
      <c r="I2811">
        <v>0</v>
      </c>
      <c r="J2811">
        <v>35</v>
      </c>
      <c r="K2811">
        <v>2</v>
      </c>
      <c r="L2811">
        <v>2</v>
      </c>
      <c r="M2811">
        <v>0</v>
      </c>
      <c r="N2811">
        <v>4</v>
      </c>
      <c r="O2811">
        <v>3</v>
      </c>
      <c r="P2811">
        <v>0</v>
      </c>
      <c r="Q2811">
        <v>0</v>
      </c>
      <c r="R2811">
        <v>318</v>
      </c>
      <c r="S2811">
        <v>245</v>
      </c>
      <c r="T2811">
        <v>8</v>
      </c>
      <c r="U2811">
        <v>13</v>
      </c>
      <c r="V2811">
        <v>4</v>
      </c>
      <c r="W2811">
        <v>759</v>
      </c>
      <c r="X2811">
        <v>238</v>
      </c>
      <c r="Y2811">
        <v>7</v>
      </c>
      <c r="Z2811">
        <v>63</v>
      </c>
      <c r="AA2811">
        <v>18</v>
      </c>
      <c r="AB2811">
        <v>528</v>
      </c>
      <c r="AC2811">
        <v>110</v>
      </c>
      <c r="AD2811">
        <v>3</v>
      </c>
      <c r="AE2811">
        <v>64</v>
      </c>
      <c r="AF2811">
        <v>27</v>
      </c>
      <c r="AG2811">
        <v>87</v>
      </c>
      <c r="AH2811">
        <v>7</v>
      </c>
      <c r="AI2811">
        <v>1</v>
      </c>
      <c r="AJ2811">
        <v>14</v>
      </c>
      <c r="AK2811">
        <v>3</v>
      </c>
      <c r="AL2811">
        <v>31</v>
      </c>
      <c r="AM2811">
        <v>7</v>
      </c>
      <c r="AN2811">
        <v>0</v>
      </c>
      <c r="AO2811">
        <v>0</v>
      </c>
      <c r="AP2811">
        <v>0</v>
      </c>
      <c r="AQ2811">
        <v>0</v>
      </c>
      <c r="AR2811">
        <v>0</v>
      </c>
      <c r="AS2811">
        <v>0</v>
      </c>
      <c r="AT2811">
        <v>0</v>
      </c>
      <c r="AU2811">
        <v>0</v>
      </c>
      <c r="AV2811">
        <v>0</v>
      </c>
      <c r="AW2811">
        <v>0</v>
      </c>
      <c r="AX2811">
        <v>0</v>
      </c>
      <c r="AY2811">
        <v>0</v>
      </c>
      <c r="AZ2811">
        <v>0</v>
      </c>
      <c r="BA2811">
        <v>0</v>
      </c>
      <c r="BB2811">
        <v>0</v>
      </c>
      <c r="BC2811">
        <v>0</v>
      </c>
      <c r="BD2811">
        <v>0</v>
      </c>
      <c r="BE2811">
        <v>0</v>
      </c>
      <c r="BF2811">
        <v>0</v>
      </c>
      <c r="BG2811" s="20">
        <v>1</v>
      </c>
      <c r="BH2811" s="20">
        <v>0</v>
      </c>
      <c r="BI2811" s="20">
        <v>52</v>
      </c>
      <c r="BJ2811" s="20">
        <v>4</v>
      </c>
      <c r="BK2811" s="20">
        <v>291</v>
      </c>
      <c r="BL2811" s="20">
        <v>650</v>
      </c>
      <c r="BM2811" s="20">
        <v>425</v>
      </c>
      <c r="BN2811" s="20">
        <v>59</v>
      </c>
      <c r="BO2811" s="20">
        <v>31</v>
      </c>
      <c r="BP2811" s="20"/>
      <c r="BQ2811" s="20"/>
      <c r="BR2811" s="20"/>
      <c r="BS2811" s="20"/>
      <c r="BT2811" s="20"/>
      <c r="BU2811" s="20"/>
      <c r="BV2811" s="20"/>
    </row>
    <row r="2812" spans="1:74" x14ac:dyDescent="0.25">
      <c r="A2812" s="20" t="s">
        <v>475</v>
      </c>
      <c r="B2812" s="20" t="s">
        <v>481</v>
      </c>
      <c r="C2812" s="20" t="s">
        <v>657</v>
      </c>
      <c r="D2812" s="1">
        <v>44535</v>
      </c>
      <c r="E2812">
        <v>57</v>
      </c>
      <c r="F2812">
        <v>1</v>
      </c>
      <c r="G2812">
        <v>1</v>
      </c>
      <c r="H2812">
        <v>0</v>
      </c>
      <c r="I2812">
        <v>0</v>
      </c>
      <c r="J2812">
        <v>39</v>
      </c>
      <c r="K2812">
        <v>2</v>
      </c>
      <c r="L2812">
        <v>1</v>
      </c>
      <c r="M2812">
        <v>0</v>
      </c>
      <c r="N2812">
        <v>4</v>
      </c>
      <c r="O2812">
        <v>3</v>
      </c>
      <c r="P2812">
        <v>0</v>
      </c>
      <c r="Q2812">
        <v>0</v>
      </c>
      <c r="R2812">
        <v>317</v>
      </c>
      <c r="S2812">
        <v>247</v>
      </c>
      <c r="T2812">
        <v>8</v>
      </c>
      <c r="U2812">
        <v>13</v>
      </c>
      <c r="V2812">
        <v>3</v>
      </c>
      <c r="W2812">
        <v>761</v>
      </c>
      <c r="X2812">
        <v>270</v>
      </c>
      <c r="Y2812">
        <v>7</v>
      </c>
      <c r="Z2812">
        <v>63</v>
      </c>
      <c r="AA2812">
        <v>18</v>
      </c>
      <c r="AB2812">
        <v>526</v>
      </c>
      <c r="AC2812">
        <v>153</v>
      </c>
      <c r="AD2812">
        <v>3</v>
      </c>
      <c r="AE2812">
        <v>63</v>
      </c>
      <c r="AF2812">
        <v>26</v>
      </c>
      <c r="AG2812">
        <v>89</v>
      </c>
      <c r="AH2812">
        <v>7</v>
      </c>
      <c r="AI2812">
        <v>1</v>
      </c>
      <c r="AJ2812">
        <v>15</v>
      </c>
      <c r="AK2812">
        <v>3</v>
      </c>
      <c r="AL2812">
        <v>31</v>
      </c>
      <c r="AM2812">
        <v>9</v>
      </c>
      <c r="AN2812">
        <v>0</v>
      </c>
      <c r="AO2812">
        <v>0</v>
      </c>
      <c r="AP2812">
        <v>0</v>
      </c>
      <c r="AQ2812">
        <v>0</v>
      </c>
      <c r="AR2812">
        <v>0</v>
      </c>
      <c r="AS2812">
        <v>0</v>
      </c>
      <c r="AT2812">
        <v>0</v>
      </c>
      <c r="AU2812">
        <v>0</v>
      </c>
      <c r="AV2812">
        <v>0</v>
      </c>
      <c r="AW2812">
        <v>0</v>
      </c>
      <c r="AX2812">
        <v>0</v>
      </c>
      <c r="AY2812">
        <v>0</v>
      </c>
      <c r="AZ2812">
        <v>0</v>
      </c>
      <c r="BA2812">
        <v>0</v>
      </c>
      <c r="BB2812">
        <v>0</v>
      </c>
      <c r="BC2812">
        <v>0</v>
      </c>
      <c r="BD2812">
        <v>0</v>
      </c>
      <c r="BE2812">
        <v>0</v>
      </c>
      <c r="BF2812">
        <v>0</v>
      </c>
      <c r="BG2812" s="20">
        <v>1</v>
      </c>
      <c r="BH2812" s="20">
        <v>0</v>
      </c>
      <c r="BI2812" s="20">
        <v>53</v>
      </c>
      <c r="BJ2812" s="20">
        <v>4</v>
      </c>
      <c r="BK2812" s="20">
        <v>291</v>
      </c>
      <c r="BL2812" s="20">
        <v>653</v>
      </c>
      <c r="BM2812" s="20">
        <v>424</v>
      </c>
      <c r="BN2812" s="20">
        <v>60</v>
      </c>
      <c r="BO2812" s="20">
        <v>31</v>
      </c>
      <c r="BP2812" s="20"/>
      <c r="BQ2812" s="20"/>
      <c r="BR2812" s="20"/>
      <c r="BS2812" s="20"/>
      <c r="BT2812" s="20"/>
      <c r="BU2812" s="20"/>
      <c r="BV2812" s="20"/>
    </row>
    <row r="2813" spans="1:74" x14ac:dyDescent="0.25">
      <c r="A2813" s="20" t="s">
        <v>475</v>
      </c>
      <c r="B2813" s="20" t="s">
        <v>481</v>
      </c>
      <c r="C2813" s="20" t="s">
        <v>657</v>
      </c>
      <c r="D2813" s="1">
        <v>44542</v>
      </c>
      <c r="E2813">
        <v>58</v>
      </c>
      <c r="F2813">
        <v>1</v>
      </c>
      <c r="G2813">
        <v>1</v>
      </c>
      <c r="H2813">
        <v>0</v>
      </c>
      <c r="I2813">
        <v>0</v>
      </c>
      <c r="J2813">
        <v>41</v>
      </c>
      <c r="K2813">
        <v>2</v>
      </c>
      <c r="L2813">
        <v>1</v>
      </c>
      <c r="M2813">
        <v>0</v>
      </c>
      <c r="N2813">
        <v>4</v>
      </c>
      <c r="O2813">
        <v>4</v>
      </c>
      <c r="P2813">
        <v>0</v>
      </c>
      <c r="Q2813">
        <v>0</v>
      </c>
      <c r="R2813">
        <v>316</v>
      </c>
      <c r="S2813">
        <v>257</v>
      </c>
      <c r="T2813">
        <v>8</v>
      </c>
      <c r="U2813">
        <v>13</v>
      </c>
      <c r="V2813">
        <v>3</v>
      </c>
      <c r="W2813">
        <v>759</v>
      </c>
      <c r="X2813">
        <v>308</v>
      </c>
      <c r="Y2813">
        <v>7</v>
      </c>
      <c r="Z2813">
        <v>61</v>
      </c>
      <c r="AA2813">
        <v>16</v>
      </c>
      <c r="AB2813">
        <v>525</v>
      </c>
      <c r="AC2813">
        <v>195</v>
      </c>
      <c r="AD2813">
        <v>3</v>
      </c>
      <c r="AE2813">
        <v>62</v>
      </c>
      <c r="AF2813">
        <v>25</v>
      </c>
      <c r="AG2813">
        <v>90</v>
      </c>
      <c r="AH2813">
        <v>8</v>
      </c>
      <c r="AI2813">
        <v>1</v>
      </c>
      <c r="AJ2813">
        <v>14</v>
      </c>
      <c r="AK2813">
        <v>2</v>
      </c>
      <c r="AL2813">
        <v>31</v>
      </c>
      <c r="AM2813">
        <v>22</v>
      </c>
      <c r="AN2813">
        <v>0</v>
      </c>
      <c r="AO2813">
        <v>0</v>
      </c>
      <c r="AP2813">
        <v>0</v>
      </c>
      <c r="AQ2813">
        <v>0</v>
      </c>
      <c r="AR2813">
        <v>0</v>
      </c>
      <c r="AS2813">
        <v>0</v>
      </c>
      <c r="AT2813">
        <v>0</v>
      </c>
      <c r="AU2813">
        <v>0</v>
      </c>
      <c r="AV2813">
        <v>0</v>
      </c>
      <c r="AW2813">
        <v>0</v>
      </c>
      <c r="AX2813">
        <v>0</v>
      </c>
      <c r="AY2813">
        <v>0</v>
      </c>
      <c r="AZ2813">
        <v>0</v>
      </c>
      <c r="BA2813">
        <v>0</v>
      </c>
      <c r="BB2813">
        <v>0</v>
      </c>
      <c r="BC2813">
        <v>0</v>
      </c>
      <c r="BD2813">
        <v>0</v>
      </c>
      <c r="BE2813">
        <v>0</v>
      </c>
      <c r="BF2813">
        <v>0</v>
      </c>
      <c r="BG2813" s="20">
        <v>1</v>
      </c>
      <c r="BH2813" s="20">
        <v>0</v>
      </c>
      <c r="BI2813" s="20">
        <v>54</v>
      </c>
      <c r="BJ2813" s="20">
        <v>4</v>
      </c>
      <c r="BK2813" s="20">
        <v>290</v>
      </c>
      <c r="BL2813" s="20">
        <v>656</v>
      </c>
      <c r="BM2813" s="20">
        <v>423</v>
      </c>
      <c r="BN2813" s="20">
        <v>61</v>
      </c>
      <c r="BO2813" s="20">
        <v>31</v>
      </c>
      <c r="BP2813" s="20"/>
      <c r="BQ2813" s="20"/>
      <c r="BR2813" s="20"/>
      <c r="BS2813" s="20"/>
      <c r="BT2813" s="20"/>
      <c r="BU2813" s="20"/>
      <c r="BV2813" s="20"/>
    </row>
    <row r="2814" spans="1:74" x14ac:dyDescent="0.25">
      <c r="A2814" s="20" t="s">
        <v>475</v>
      </c>
      <c r="B2814" s="20" t="s">
        <v>481</v>
      </c>
      <c r="C2814" s="20" t="s">
        <v>657</v>
      </c>
      <c r="D2814" s="1">
        <v>44549</v>
      </c>
      <c r="E2814">
        <v>58</v>
      </c>
      <c r="F2814">
        <v>1</v>
      </c>
      <c r="G2814">
        <v>1</v>
      </c>
      <c r="H2814">
        <v>0</v>
      </c>
      <c r="I2814">
        <v>0</v>
      </c>
      <c r="J2814">
        <v>43</v>
      </c>
      <c r="K2814">
        <v>2</v>
      </c>
      <c r="L2814">
        <v>1</v>
      </c>
      <c r="M2814">
        <v>0</v>
      </c>
      <c r="N2814">
        <v>4</v>
      </c>
      <c r="O2814">
        <v>4</v>
      </c>
      <c r="P2814">
        <v>0</v>
      </c>
      <c r="Q2814">
        <v>0</v>
      </c>
      <c r="R2814">
        <v>315</v>
      </c>
      <c r="S2814">
        <v>262</v>
      </c>
      <c r="T2814">
        <v>8</v>
      </c>
      <c r="U2814">
        <v>13</v>
      </c>
      <c r="V2814">
        <v>3</v>
      </c>
      <c r="W2814">
        <v>759</v>
      </c>
      <c r="X2814">
        <v>347</v>
      </c>
      <c r="Y2814">
        <v>7</v>
      </c>
      <c r="Z2814">
        <v>60</v>
      </c>
      <c r="AA2814">
        <v>15</v>
      </c>
      <c r="AB2814">
        <v>526</v>
      </c>
      <c r="AC2814">
        <v>244</v>
      </c>
      <c r="AD2814">
        <v>3</v>
      </c>
      <c r="AE2814">
        <v>62</v>
      </c>
      <c r="AF2814">
        <v>25</v>
      </c>
      <c r="AG2814">
        <v>90</v>
      </c>
      <c r="AH2814">
        <v>14</v>
      </c>
      <c r="AI2814">
        <v>1</v>
      </c>
      <c r="AJ2814">
        <v>14</v>
      </c>
      <c r="AK2814">
        <v>2</v>
      </c>
      <c r="AL2814">
        <v>32</v>
      </c>
      <c r="AM2814">
        <v>24</v>
      </c>
      <c r="AN2814">
        <v>0</v>
      </c>
      <c r="AO2814">
        <v>0</v>
      </c>
      <c r="AP2814">
        <v>0</v>
      </c>
      <c r="AQ2814">
        <v>0</v>
      </c>
      <c r="AR2814">
        <v>0</v>
      </c>
      <c r="AS2814">
        <v>0</v>
      </c>
      <c r="AT2814">
        <v>0</v>
      </c>
      <c r="AU2814">
        <v>0</v>
      </c>
      <c r="AV2814">
        <v>0</v>
      </c>
      <c r="AW2814">
        <v>0</v>
      </c>
      <c r="AX2814">
        <v>0</v>
      </c>
      <c r="AY2814">
        <v>0</v>
      </c>
      <c r="AZ2814">
        <v>0</v>
      </c>
      <c r="BA2814">
        <v>0</v>
      </c>
      <c r="BB2814">
        <v>0</v>
      </c>
      <c r="BC2814">
        <v>0</v>
      </c>
      <c r="BD2814">
        <v>0</v>
      </c>
      <c r="BE2814">
        <v>0</v>
      </c>
      <c r="BF2814">
        <v>0</v>
      </c>
      <c r="BG2814" s="20">
        <v>1</v>
      </c>
      <c r="BH2814" s="20">
        <v>0</v>
      </c>
      <c r="BI2814" s="20">
        <v>54</v>
      </c>
      <c r="BJ2814" s="20">
        <v>4</v>
      </c>
      <c r="BK2814" s="20">
        <v>289</v>
      </c>
      <c r="BL2814" s="20">
        <v>660</v>
      </c>
      <c r="BM2814" s="20">
        <v>424</v>
      </c>
      <c r="BN2814" s="20">
        <v>62</v>
      </c>
      <c r="BO2814" s="20">
        <v>32</v>
      </c>
      <c r="BP2814" s="20">
        <v>2802</v>
      </c>
      <c r="BQ2814" s="20">
        <v>564</v>
      </c>
      <c r="BR2814" s="20">
        <v>0</v>
      </c>
      <c r="BS2814" s="20">
        <v>16</v>
      </c>
      <c r="BT2814" s="20">
        <v>489</v>
      </c>
      <c r="BU2814" s="20">
        <v>296</v>
      </c>
      <c r="BV2814" s="20">
        <v>1854</v>
      </c>
    </row>
    <row r="2815" spans="1:74" x14ac:dyDescent="0.25">
      <c r="A2815" s="20" t="s">
        <v>475</v>
      </c>
      <c r="B2815" s="20" t="s">
        <v>481</v>
      </c>
      <c r="C2815" s="20" t="s">
        <v>657</v>
      </c>
      <c r="D2815" s="1">
        <v>44558</v>
      </c>
      <c r="E2815">
        <v>58</v>
      </c>
      <c r="F2815">
        <v>1</v>
      </c>
      <c r="G2815">
        <v>1</v>
      </c>
      <c r="H2815">
        <v>0</v>
      </c>
      <c r="I2815">
        <v>0</v>
      </c>
      <c r="J2815">
        <v>44</v>
      </c>
      <c r="K2815">
        <v>2</v>
      </c>
      <c r="L2815">
        <v>1</v>
      </c>
      <c r="M2815">
        <v>0</v>
      </c>
      <c r="N2815">
        <v>4</v>
      </c>
      <c r="O2815">
        <v>4</v>
      </c>
      <c r="P2815">
        <v>0</v>
      </c>
      <c r="Q2815">
        <v>0</v>
      </c>
      <c r="R2815">
        <v>315</v>
      </c>
      <c r="S2815">
        <v>265</v>
      </c>
      <c r="T2815">
        <v>8</v>
      </c>
      <c r="U2815">
        <v>13</v>
      </c>
      <c r="V2815">
        <v>3</v>
      </c>
      <c r="W2815">
        <v>756</v>
      </c>
      <c r="X2815">
        <v>390</v>
      </c>
      <c r="Y2815">
        <v>7</v>
      </c>
      <c r="Z2815">
        <v>59</v>
      </c>
      <c r="AA2815">
        <v>15</v>
      </c>
      <c r="AB2815">
        <v>528</v>
      </c>
      <c r="AC2815">
        <v>274</v>
      </c>
      <c r="AD2815">
        <v>3</v>
      </c>
      <c r="AE2815">
        <v>62</v>
      </c>
      <c r="AF2815">
        <v>25</v>
      </c>
      <c r="AG2815">
        <v>91</v>
      </c>
      <c r="AH2815">
        <v>22</v>
      </c>
      <c r="AI2815">
        <v>1</v>
      </c>
      <c r="AJ2815">
        <v>14</v>
      </c>
      <c r="AK2815">
        <v>1</v>
      </c>
      <c r="AL2815">
        <v>32</v>
      </c>
      <c r="AM2815">
        <v>24</v>
      </c>
      <c r="AN2815">
        <v>0</v>
      </c>
      <c r="AO2815">
        <v>0</v>
      </c>
      <c r="AP2815">
        <v>0</v>
      </c>
      <c r="AQ2815">
        <v>0</v>
      </c>
      <c r="AR2815">
        <v>0</v>
      </c>
      <c r="AS2815">
        <v>0</v>
      </c>
      <c r="AT2815">
        <v>0</v>
      </c>
      <c r="AU2815">
        <v>0</v>
      </c>
      <c r="AV2815">
        <v>0</v>
      </c>
      <c r="AW2815">
        <v>0</v>
      </c>
      <c r="AX2815">
        <v>0</v>
      </c>
      <c r="AY2815">
        <v>0</v>
      </c>
      <c r="AZ2815">
        <v>0</v>
      </c>
      <c r="BA2815">
        <v>0</v>
      </c>
      <c r="BB2815">
        <v>0</v>
      </c>
      <c r="BC2815">
        <v>0</v>
      </c>
      <c r="BD2815">
        <v>0</v>
      </c>
      <c r="BE2815">
        <v>0</v>
      </c>
      <c r="BF2815">
        <v>0</v>
      </c>
      <c r="BG2815" s="20">
        <v>1</v>
      </c>
      <c r="BH2815" s="20">
        <v>0</v>
      </c>
      <c r="BI2815" s="20">
        <v>54</v>
      </c>
      <c r="BJ2815" s="20">
        <v>4</v>
      </c>
      <c r="BK2815" s="20">
        <v>290</v>
      </c>
      <c r="BL2815" s="20">
        <v>659</v>
      </c>
      <c r="BM2815" s="20">
        <v>428</v>
      </c>
      <c r="BN2815" s="20">
        <v>63</v>
      </c>
      <c r="BO2815" s="20">
        <v>32</v>
      </c>
      <c r="BP2815" s="20">
        <v>2821</v>
      </c>
      <c r="BQ2815" s="20">
        <v>777</v>
      </c>
      <c r="BR2815" s="20">
        <v>0</v>
      </c>
      <c r="BS2815" s="20">
        <v>15</v>
      </c>
      <c r="BT2815" s="20">
        <v>485</v>
      </c>
      <c r="BU2815" s="20">
        <v>295</v>
      </c>
      <c r="BV2815" s="20">
        <v>1880</v>
      </c>
    </row>
    <row r="2816" spans="1:74" x14ac:dyDescent="0.25">
      <c r="A2816" s="20" t="s">
        <v>475</v>
      </c>
      <c r="B2816" s="20" t="s">
        <v>481</v>
      </c>
      <c r="C2816" s="20" t="s">
        <v>657</v>
      </c>
      <c r="D2816" s="1">
        <v>44564</v>
      </c>
      <c r="E2816">
        <v>58</v>
      </c>
      <c r="F2816">
        <v>1</v>
      </c>
      <c r="G2816">
        <v>1</v>
      </c>
      <c r="H2816">
        <v>0</v>
      </c>
      <c r="I2816">
        <v>0</v>
      </c>
      <c r="J2816">
        <v>45</v>
      </c>
      <c r="K2816">
        <v>2</v>
      </c>
      <c r="L2816">
        <v>1</v>
      </c>
      <c r="M2816">
        <v>0</v>
      </c>
      <c r="N2816">
        <v>4</v>
      </c>
      <c r="O2816">
        <v>4</v>
      </c>
      <c r="P2816">
        <v>0</v>
      </c>
      <c r="Q2816">
        <v>0</v>
      </c>
      <c r="R2816">
        <v>315</v>
      </c>
      <c r="S2816">
        <v>267</v>
      </c>
      <c r="T2816">
        <v>8</v>
      </c>
      <c r="U2816">
        <v>12</v>
      </c>
      <c r="V2816">
        <v>2</v>
      </c>
      <c r="W2816">
        <v>755</v>
      </c>
      <c r="X2816">
        <v>422</v>
      </c>
      <c r="Y2816">
        <v>7</v>
      </c>
      <c r="Z2816">
        <v>58</v>
      </c>
      <c r="AA2816">
        <v>14</v>
      </c>
      <c r="AB2816">
        <v>531</v>
      </c>
      <c r="AC2816">
        <v>286</v>
      </c>
      <c r="AD2816">
        <v>3</v>
      </c>
      <c r="AE2816">
        <v>62</v>
      </c>
      <c r="AF2816">
        <v>25</v>
      </c>
      <c r="AG2816">
        <v>90</v>
      </c>
      <c r="AH2816">
        <v>27</v>
      </c>
      <c r="AI2816">
        <v>1</v>
      </c>
      <c r="AJ2816">
        <v>14</v>
      </c>
      <c r="AK2816">
        <v>1</v>
      </c>
      <c r="AL2816">
        <v>32</v>
      </c>
      <c r="AM2816">
        <v>24</v>
      </c>
      <c r="AN2816">
        <v>0</v>
      </c>
      <c r="AO2816">
        <v>0</v>
      </c>
      <c r="AP2816">
        <v>0</v>
      </c>
      <c r="AQ2816">
        <v>0</v>
      </c>
      <c r="AR2816">
        <v>0</v>
      </c>
      <c r="AS2816">
        <v>0</v>
      </c>
      <c r="AT2816">
        <v>0</v>
      </c>
      <c r="AU2816">
        <v>0</v>
      </c>
      <c r="AV2816">
        <v>0</v>
      </c>
      <c r="AW2816">
        <v>0</v>
      </c>
      <c r="AX2816">
        <v>0</v>
      </c>
      <c r="AY2816">
        <v>0</v>
      </c>
      <c r="AZ2816">
        <v>0</v>
      </c>
      <c r="BA2816">
        <v>0</v>
      </c>
      <c r="BB2816">
        <v>0</v>
      </c>
      <c r="BC2816">
        <v>0</v>
      </c>
      <c r="BD2816">
        <v>0</v>
      </c>
      <c r="BE2816">
        <v>0</v>
      </c>
      <c r="BF2816">
        <v>0</v>
      </c>
      <c r="BG2816" s="20">
        <v>1</v>
      </c>
      <c r="BH2816" s="20">
        <v>0</v>
      </c>
      <c r="BI2816" s="20">
        <v>54</v>
      </c>
      <c r="BJ2816" s="20">
        <v>4</v>
      </c>
      <c r="BK2816" s="20">
        <v>292</v>
      </c>
      <c r="BL2816" s="20">
        <v>660</v>
      </c>
      <c r="BM2816" s="20">
        <v>430</v>
      </c>
      <c r="BN2816" s="20">
        <v>62</v>
      </c>
      <c r="BO2816" s="20">
        <v>32</v>
      </c>
      <c r="BP2816" s="20">
        <v>2827</v>
      </c>
      <c r="BQ2816" s="20">
        <v>875</v>
      </c>
      <c r="BR2816" s="20">
        <v>0</v>
      </c>
      <c r="BS2816" s="20">
        <v>15</v>
      </c>
      <c r="BT2816" s="20">
        <v>484</v>
      </c>
      <c r="BU2816" s="20">
        <v>289</v>
      </c>
      <c r="BV2816" s="20">
        <v>1893</v>
      </c>
    </row>
    <row r="2817" spans="1:74" x14ac:dyDescent="0.25">
      <c r="A2817" s="20" t="s">
        <v>475</v>
      </c>
      <c r="B2817" s="20" t="s">
        <v>481</v>
      </c>
      <c r="C2817" s="20" t="s">
        <v>657</v>
      </c>
      <c r="D2817" s="1">
        <v>44570</v>
      </c>
      <c r="E2817">
        <v>58</v>
      </c>
      <c r="F2817">
        <v>1</v>
      </c>
      <c r="G2817">
        <v>1</v>
      </c>
      <c r="H2817">
        <v>0</v>
      </c>
      <c r="I2817">
        <v>0</v>
      </c>
      <c r="J2817">
        <v>45</v>
      </c>
      <c r="K2817">
        <v>2</v>
      </c>
      <c r="L2817">
        <v>1</v>
      </c>
      <c r="M2817">
        <v>0</v>
      </c>
      <c r="N2817">
        <v>4</v>
      </c>
      <c r="O2817">
        <v>4</v>
      </c>
      <c r="P2817">
        <v>0</v>
      </c>
      <c r="Q2817">
        <v>0</v>
      </c>
      <c r="R2817">
        <v>315</v>
      </c>
      <c r="S2817">
        <v>269</v>
      </c>
      <c r="T2817">
        <v>8</v>
      </c>
      <c r="U2817">
        <v>12</v>
      </c>
      <c r="V2817">
        <v>2</v>
      </c>
      <c r="W2817">
        <v>756</v>
      </c>
      <c r="X2817">
        <v>441</v>
      </c>
      <c r="Y2817">
        <v>7</v>
      </c>
      <c r="Z2817">
        <v>58</v>
      </c>
      <c r="AA2817">
        <v>13</v>
      </c>
      <c r="AB2817">
        <v>528</v>
      </c>
      <c r="AC2817">
        <v>299</v>
      </c>
      <c r="AD2817">
        <v>2</v>
      </c>
      <c r="AE2817">
        <v>62</v>
      </c>
      <c r="AF2817">
        <v>27</v>
      </c>
      <c r="AG2817">
        <v>91</v>
      </c>
      <c r="AH2817">
        <v>33</v>
      </c>
      <c r="AI2817">
        <v>1</v>
      </c>
      <c r="AJ2817">
        <v>14</v>
      </c>
      <c r="AK2817">
        <v>0</v>
      </c>
      <c r="AL2817">
        <v>33</v>
      </c>
      <c r="AM2817">
        <v>25</v>
      </c>
      <c r="AN2817">
        <v>0</v>
      </c>
      <c r="AO2817">
        <v>0</v>
      </c>
      <c r="AP2817">
        <v>0</v>
      </c>
      <c r="AQ2817">
        <v>0</v>
      </c>
      <c r="AR2817">
        <v>0</v>
      </c>
      <c r="AS2817">
        <v>0</v>
      </c>
      <c r="AT2817">
        <v>0</v>
      </c>
      <c r="AU2817">
        <v>0</v>
      </c>
      <c r="AV2817">
        <v>0</v>
      </c>
      <c r="AW2817">
        <v>0</v>
      </c>
      <c r="AX2817">
        <v>0</v>
      </c>
      <c r="AY2817">
        <v>0</v>
      </c>
      <c r="AZ2817">
        <v>0</v>
      </c>
      <c r="BA2817">
        <v>0</v>
      </c>
      <c r="BB2817">
        <v>0</v>
      </c>
      <c r="BC2817">
        <v>0</v>
      </c>
      <c r="BD2817">
        <v>0</v>
      </c>
      <c r="BE2817">
        <v>0</v>
      </c>
      <c r="BF2817">
        <v>0</v>
      </c>
      <c r="BG2817" s="20">
        <v>1</v>
      </c>
      <c r="BH2817" s="20">
        <v>0</v>
      </c>
      <c r="BI2817" s="20">
        <v>54</v>
      </c>
      <c r="BJ2817" s="20">
        <v>4</v>
      </c>
      <c r="BK2817" s="20">
        <v>292</v>
      </c>
      <c r="BL2817" s="20">
        <v>664</v>
      </c>
      <c r="BM2817" s="20">
        <v>427</v>
      </c>
      <c r="BN2817" s="20">
        <v>64</v>
      </c>
      <c r="BO2817" s="20">
        <v>33</v>
      </c>
      <c r="BP2817" s="20">
        <v>2828</v>
      </c>
      <c r="BQ2817" s="20">
        <v>944</v>
      </c>
      <c r="BR2817" s="20">
        <v>0</v>
      </c>
      <c r="BS2817" s="20">
        <v>14</v>
      </c>
      <c r="BT2817" s="20">
        <v>482</v>
      </c>
      <c r="BU2817" s="20">
        <v>295</v>
      </c>
      <c r="BV2817" s="20">
        <v>1899</v>
      </c>
    </row>
    <row r="2818" spans="1:74" x14ac:dyDescent="0.25">
      <c r="A2818" s="20" t="s">
        <v>475</v>
      </c>
      <c r="B2818" s="20" t="s">
        <v>481</v>
      </c>
      <c r="C2818" s="20" t="s">
        <v>657</v>
      </c>
      <c r="D2818" s="1">
        <v>44577</v>
      </c>
      <c r="E2818">
        <v>58</v>
      </c>
      <c r="F2818">
        <v>1</v>
      </c>
      <c r="G2818">
        <v>1</v>
      </c>
      <c r="H2818">
        <v>0</v>
      </c>
      <c r="I2818">
        <v>0</v>
      </c>
      <c r="J2818">
        <v>45</v>
      </c>
      <c r="K2818">
        <v>2</v>
      </c>
      <c r="L2818">
        <v>1</v>
      </c>
      <c r="M2818">
        <v>0</v>
      </c>
      <c r="N2818">
        <v>4</v>
      </c>
      <c r="O2818">
        <v>4</v>
      </c>
      <c r="P2818">
        <v>0</v>
      </c>
      <c r="Q2818">
        <v>0</v>
      </c>
      <c r="R2818">
        <v>317</v>
      </c>
      <c r="S2818">
        <v>271</v>
      </c>
      <c r="T2818">
        <v>8</v>
      </c>
      <c r="U2818">
        <v>13</v>
      </c>
      <c r="V2818">
        <v>2</v>
      </c>
      <c r="W2818">
        <v>763</v>
      </c>
      <c r="X2818">
        <v>457</v>
      </c>
      <c r="Y2818">
        <v>7</v>
      </c>
      <c r="Z2818">
        <v>59</v>
      </c>
      <c r="AA2818">
        <v>13</v>
      </c>
      <c r="AB2818">
        <v>527</v>
      </c>
      <c r="AC2818">
        <v>313</v>
      </c>
      <c r="AD2818">
        <v>2</v>
      </c>
      <c r="AE2818">
        <v>59</v>
      </c>
      <c r="AF2818">
        <v>27</v>
      </c>
      <c r="AG2818">
        <v>90</v>
      </c>
      <c r="AH2818">
        <v>33</v>
      </c>
      <c r="AI2818">
        <v>1</v>
      </c>
      <c r="AJ2818">
        <v>13</v>
      </c>
      <c r="AK2818">
        <v>0</v>
      </c>
      <c r="AL2818">
        <v>33</v>
      </c>
      <c r="AM2818">
        <v>25</v>
      </c>
      <c r="AN2818">
        <v>0</v>
      </c>
      <c r="AO2818">
        <v>0</v>
      </c>
      <c r="AP2818">
        <v>0</v>
      </c>
      <c r="AQ2818">
        <v>0</v>
      </c>
      <c r="AR2818">
        <v>0</v>
      </c>
      <c r="AS2818">
        <v>0</v>
      </c>
      <c r="AT2818">
        <v>0</v>
      </c>
      <c r="AU2818">
        <v>0</v>
      </c>
      <c r="AV2818">
        <v>0</v>
      </c>
      <c r="AW2818">
        <v>0</v>
      </c>
      <c r="AX2818">
        <v>0</v>
      </c>
      <c r="AY2818">
        <v>0</v>
      </c>
      <c r="AZ2818">
        <v>0</v>
      </c>
      <c r="BA2818">
        <v>0</v>
      </c>
      <c r="BB2818">
        <v>0</v>
      </c>
      <c r="BC2818">
        <v>0</v>
      </c>
      <c r="BD2818">
        <v>0</v>
      </c>
      <c r="BE2818">
        <v>0</v>
      </c>
      <c r="BF2818">
        <v>0</v>
      </c>
      <c r="BG2818" s="20">
        <v>1</v>
      </c>
      <c r="BH2818" s="20">
        <v>0</v>
      </c>
      <c r="BI2818" s="20">
        <v>54</v>
      </c>
      <c r="BJ2818" s="20">
        <v>4</v>
      </c>
      <c r="BK2818" s="20">
        <v>293</v>
      </c>
      <c r="BL2818" s="20">
        <v>670</v>
      </c>
      <c r="BM2818" s="20">
        <v>429</v>
      </c>
      <c r="BN2818" s="20">
        <v>65</v>
      </c>
      <c r="BO2818" s="20">
        <v>33</v>
      </c>
      <c r="BP2818" s="20">
        <v>2841</v>
      </c>
      <c r="BQ2818" s="20">
        <v>1006</v>
      </c>
      <c r="BR2818" s="20">
        <v>0</v>
      </c>
      <c r="BS2818" s="20">
        <v>14</v>
      </c>
      <c r="BT2818" s="20">
        <v>482</v>
      </c>
      <c r="BU2818" s="20">
        <v>298</v>
      </c>
      <c r="BV2818" s="20">
        <v>1912</v>
      </c>
    </row>
    <row r="2819" spans="1:74" x14ac:dyDescent="0.25">
      <c r="A2819" s="20" t="s">
        <v>475</v>
      </c>
      <c r="B2819" s="20" t="s">
        <v>481</v>
      </c>
      <c r="C2819" s="20" t="s">
        <v>657</v>
      </c>
      <c r="D2819" s="1">
        <v>44584</v>
      </c>
      <c r="E2819">
        <v>58</v>
      </c>
      <c r="F2819">
        <v>1</v>
      </c>
      <c r="G2819">
        <v>1</v>
      </c>
      <c r="H2819">
        <v>0</v>
      </c>
      <c r="I2819">
        <v>0</v>
      </c>
      <c r="J2819">
        <v>45</v>
      </c>
      <c r="K2819">
        <v>2</v>
      </c>
      <c r="L2819">
        <v>1</v>
      </c>
      <c r="M2819">
        <v>0</v>
      </c>
      <c r="N2819">
        <v>4</v>
      </c>
      <c r="O2819">
        <v>4</v>
      </c>
      <c r="P2819">
        <v>0</v>
      </c>
      <c r="Q2819">
        <v>0</v>
      </c>
      <c r="R2819">
        <v>313</v>
      </c>
      <c r="S2819">
        <v>268</v>
      </c>
      <c r="T2819">
        <v>7</v>
      </c>
      <c r="U2819">
        <v>13</v>
      </c>
      <c r="V2819">
        <v>3</v>
      </c>
      <c r="W2819">
        <v>766</v>
      </c>
      <c r="X2819">
        <v>460</v>
      </c>
      <c r="Y2819">
        <v>7</v>
      </c>
      <c r="Z2819">
        <v>59</v>
      </c>
      <c r="AA2819">
        <v>14</v>
      </c>
      <c r="AB2819">
        <v>526</v>
      </c>
      <c r="AC2819">
        <v>314</v>
      </c>
      <c r="AD2819">
        <v>2</v>
      </c>
      <c r="AE2819">
        <v>60</v>
      </c>
      <c r="AF2819">
        <v>25</v>
      </c>
      <c r="AG2819">
        <v>90</v>
      </c>
      <c r="AH2819">
        <v>34</v>
      </c>
      <c r="AI2819">
        <v>1</v>
      </c>
      <c r="AJ2819">
        <v>13</v>
      </c>
      <c r="AK2819">
        <v>0</v>
      </c>
      <c r="AL2819">
        <v>33</v>
      </c>
      <c r="AM2819">
        <v>25</v>
      </c>
      <c r="AN2819">
        <v>0</v>
      </c>
      <c r="AO2819">
        <v>0</v>
      </c>
      <c r="AP2819">
        <v>0</v>
      </c>
      <c r="AQ2819">
        <v>0</v>
      </c>
      <c r="AR2819">
        <v>0</v>
      </c>
      <c r="AS2819">
        <v>0</v>
      </c>
      <c r="AT2819">
        <v>0</v>
      </c>
      <c r="AU2819">
        <v>0</v>
      </c>
      <c r="AV2819">
        <v>0</v>
      </c>
      <c r="AW2819">
        <v>0</v>
      </c>
      <c r="AX2819">
        <v>0</v>
      </c>
      <c r="AY2819">
        <v>0</v>
      </c>
      <c r="AZ2819">
        <v>0</v>
      </c>
      <c r="BA2819">
        <v>0</v>
      </c>
      <c r="BB2819">
        <v>0</v>
      </c>
      <c r="BC2819">
        <v>0</v>
      </c>
      <c r="BD2819">
        <v>0</v>
      </c>
      <c r="BE2819">
        <v>0</v>
      </c>
      <c r="BF2819">
        <v>0</v>
      </c>
      <c r="BG2819" s="20">
        <v>1</v>
      </c>
      <c r="BH2819" s="20">
        <v>0</v>
      </c>
      <c r="BI2819" s="20">
        <v>54</v>
      </c>
      <c r="BJ2819" s="20">
        <v>4</v>
      </c>
      <c r="BK2819" s="20">
        <v>289</v>
      </c>
      <c r="BL2819" s="20">
        <v>672</v>
      </c>
      <c r="BM2819" s="20">
        <v>428</v>
      </c>
      <c r="BN2819" s="20">
        <v>65</v>
      </c>
      <c r="BO2819" s="20">
        <v>33</v>
      </c>
      <c r="BP2819" s="20">
        <v>2836</v>
      </c>
      <c r="BQ2819" s="20">
        <v>1013</v>
      </c>
      <c r="BR2819" s="20">
        <v>0</v>
      </c>
      <c r="BS2819" s="20">
        <v>14</v>
      </c>
      <c r="BT2819" s="20">
        <v>481</v>
      </c>
      <c r="BU2819" s="20">
        <v>298</v>
      </c>
      <c r="BV2819" s="20">
        <v>1910</v>
      </c>
    </row>
    <row r="2820" spans="1:74" x14ac:dyDescent="0.25">
      <c r="A2820" s="20" t="s">
        <v>475</v>
      </c>
      <c r="B2820" s="20" t="s">
        <v>481</v>
      </c>
      <c r="C2820" s="20" t="s">
        <v>657</v>
      </c>
      <c r="D2820" s="1">
        <v>44591</v>
      </c>
      <c r="E2820">
        <v>58</v>
      </c>
      <c r="F2820">
        <v>1</v>
      </c>
      <c r="G2820">
        <v>1</v>
      </c>
      <c r="H2820">
        <v>0</v>
      </c>
      <c r="I2820">
        <v>0</v>
      </c>
      <c r="J2820">
        <v>45</v>
      </c>
      <c r="K2820">
        <v>2</v>
      </c>
      <c r="L2820">
        <v>1</v>
      </c>
      <c r="M2820">
        <v>0</v>
      </c>
      <c r="N2820">
        <v>4</v>
      </c>
      <c r="O2820">
        <v>4</v>
      </c>
      <c r="P2820">
        <v>0</v>
      </c>
      <c r="Q2820">
        <v>0</v>
      </c>
      <c r="R2820">
        <v>314</v>
      </c>
      <c r="S2820">
        <v>269</v>
      </c>
      <c r="T2820">
        <v>7</v>
      </c>
      <c r="U2820">
        <v>13</v>
      </c>
      <c r="V2820">
        <v>3</v>
      </c>
      <c r="W2820">
        <v>762</v>
      </c>
      <c r="X2820">
        <v>464</v>
      </c>
      <c r="Y2820">
        <v>7</v>
      </c>
      <c r="Z2820">
        <v>58</v>
      </c>
      <c r="AA2820">
        <v>13</v>
      </c>
      <c r="AB2820">
        <v>529</v>
      </c>
      <c r="AC2820">
        <v>319</v>
      </c>
      <c r="AD2820">
        <v>2</v>
      </c>
      <c r="AE2820">
        <v>60</v>
      </c>
      <c r="AF2820">
        <v>24</v>
      </c>
      <c r="AG2820">
        <v>90</v>
      </c>
      <c r="AH2820">
        <v>34</v>
      </c>
      <c r="AI2820">
        <v>1</v>
      </c>
      <c r="AJ2820">
        <v>13</v>
      </c>
      <c r="AK2820">
        <v>0</v>
      </c>
      <c r="AL2820">
        <v>33</v>
      </c>
      <c r="AM2820">
        <v>27</v>
      </c>
      <c r="AN2820">
        <v>0</v>
      </c>
      <c r="AO2820">
        <v>0</v>
      </c>
      <c r="AP2820">
        <v>0</v>
      </c>
      <c r="AQ2820">
        <v>0</v>
      </c>
      <c r="AR2820">
        <v>0</v>
      </c>
      <c r="AS2820">
        <v>0</v>
      </c>
      <c r="AT2820">
        <v>0</v>
      </c>
      <c r="AU2820">
        <v>0</v>
      </c>
      <c r="AV2820">
        <v>0</v>
      </c>
      <c r="AW2820">
        <v>0</v>
      </c>
      <c r="AX2820">
        <v>0</v>
      </c>
      <c r="AY2820">
        <v>0</v>
      </c>
      <c r="AZ2820">
        <v>0</v>
      </c>
      <c r="BA2820">
        <v>0</v>
      </c>
      <c r="BB2820">
        <v>0</v>
      </c>
      <c r="BC2820">
        <v>0</v>
      </c>
      <c r="BD2820">
        <v>0</v>
      </c>
      <c r="BE2820">
        <v>0</v>
      </c>
      <c r="BF2820">
        <v>0</v>
      </c>
      <c r="BG2820" s="20">
        <v>1</v>
      </c>
      <c r="BH2820" s="20">
        <v>0</v>
      </c>
      <c r="BI2820" s="20">
        <v>54</v>
      </c>
      <c r="BJ2820" s="20">
        <v>4</v>
      </c>
      <c r="BK2820" s="20">
        <v>290</v>
      </c>
      <c r="BL2820" s="20">
        <v>670</v>
      </c>
      <c r="BM2820" s="20">
        <v>432</v>
      </c>
      <c r="BN2820" s="20">
        <v>66</v>
      </c>
      <c r="BO2820" s="20">
        <v>33</v>
      </c>
      <c r="BP2820" s="20">
        <v>2851</v>
      </c>
      <c r="BQ2820" s="20">
        <v>1051</v>
      </c>
      <c r="BR2820" s="20">
        <v>0</v>
      </c>
      <c r="BS2820" s="20">
        <v>14</v>
      </c>
      <c r="BT2820" s="20">
        <v>475</v>
      </c>
      <c r="BU2820" s="20">
        <v>297</v>
      </c>
      <c r="BV2820" s="20">
        <v>1929</v>
      </c>
    </row>
    <row r="2821" spans="1:74" x14ac:dyDescent="0.25">
      <c r="A2821" s="20" t="s">
        <v>475</v>
      </c>
      <c r="B2821" s="20" t="s">
        <v>481</v>
      </c>
      <c r="C2821" s="20" t="s">
        <v>657</v>
      </c>
      <c r="D2821" s="1">
        <v>44599</v>
      </c>
      <c r="E2821">
        <v>58</v>
      </c>
      <c r="F2821">
        <v>1</v>
      </c>
      <c r="G2821">
        <v>1</v>
      </c>
      <c r="H2821">
        <v>0</v>
      </c>
      <c r="I2821">
        <v>0</v>
      </c>
      <c r="J2821">
        <v>45</v>
      </c>
      <c r="K2821">
        <v>2</v>
      </c>
      <c r="L2821">
        <v>1</v>
      </c>
      <c r="M2821">
        <v>0</v>
      </c>
      <c r="N2821">
        <v>4</v>
      </c>
      <c r="O2821">
        <v>4</v>
      </c>
      <c r="P2821">
        <v>0</v>
      </c>
      <c r="Q2821">
        <v>0</v>
      </c>
      <c r="R2821">
        <v>314</v>
      </c>
      <c r="S2821">
        <v>269</v>
      </c>
      <c r="T2821">
        <v>7</v>
      </c>
      <c r="U2821">
        <v>13</v>
      </c>
      <c r="V2821">
        <v>3</v>
      </c>
      <c r="W2821">
        <v>762</v>
      </c>
      <c r="X2821">
        <v>466</v>
      </c>
      <c r="Y2821">
        <v>7</v>
      </c>
      <c r="Z2821">
        <v>56</v>
      </c>
      <c r="AA2821">
        <v>14</v>
      </c>
      <c r="AB2821">
        <v>536</v>
      </c>
      <c r="AC2821">
        <v>327</v>
      </c>
      <c r="AD2821">
        <v>2</v>
      </c>
      <c r="AE2821">
        <v>59</v>
      </c>
      <c r="AF2821">
        <v>25</v>
      </c>
      <c r="AG2821">
        <v>90</v>
      </c>
      <c r="AH2821">
        <v>36</v>
      </c>
      <c r="AI2821">
        <v>1</v>
      </c>
      <c r="AJ2821">
        <v>13</v>
      </c>
      <c r="AK2821">
        <v>0</v>
      </c>
      <c r="AL2821">
        <v>33</v>
      </c>
      <c r="AM2821">
        <v>27</v>
      </c>
      <c r="AN2821">
        <v>0</v>
      </c>
      <c r="AO2821">
        <v>0</v>
      </c>
      <c r="AP2821">
        <v>0</v>
      </c>
      <c r="AQ2821">
        <v>0</v>
      </c>
      <c r="AR2821">
        <v>0</v>
      </c>
      <c r="AS2821">
        <v>0</v>
      </c>
      <c r="AT2821">
        <v>0</v>
      </c>
      <c r="AU2821">
        <v>0</v>
      </c>
      <c r="AV2821">
        <v>0</v>
      </c>
      <c r="AW2821">
        <v>0</v>
      </c>
      <c r="AX2821">
        <v>0</v>
      </c>
      <c r="AY2821">
        <v>0</v>
      </c>
      <c r="AZ2821">
        <v>0</v>
      </c>
      <c r="BA2821">
        <v>0</v>
      </c>
      <c r="BB2821">
        <v>0</v>
      </c>
      <c r="BC2821">
        <v>0</v>
      </c>
      <c r="BD2821">
        <v>0</v>
      </c>
      <c r="BE2821">
        <v>0</v>
      </c>
      <c r="BF2821">
        <v>0</v>
      </c>
      <c r="BG2821" s="20">
        <v>1</v>
      </c>
      <c r="BH2821" s="20">
        <v>0</v>
      </c>
      <c r="BI2821" s="20">
        <v>54</v>
      </c>
      <c r="BJ2821" s="20">
        <v>4</v>
      </c>
      <c r="BK2821" s="20">
        <v>290</v>
      </c>
      <c r="BL2821" s="20">
        <v>671</v>
      </c>
      <c r="BM2821" s="20">
        <v>438</v>
      </c>
      <c r="BN2821" s="20">
        <v>66</v>
      </c>
      <c r="BO2821" s="20">
        <v>33</v>
      </c>
      <c r="BP2821" s="20">
        <v>2860</v>
      </c>
      <c r="BQ2821" s="20">
        <v>1073</v>
      </c>
      <c r="BR2821" s="20">
        <v>0</v>
      </c>
      <c r="BS2821" s="20">
        <v>14</v>
      </c>
      <c r="BT2821" s="20">
        <v>476</v>
      </c>
      <c r="BU2821" s="20">
        <v>301</v>
      </c>
      <c r="BV2821" s="20">
        <v>1933</v>
      </c>
    </row>
    <row r="2822" spans="1:74" x14ac:dyDescent="0.25">
      <c r="A2822" s="20" t="s">
        <v>475</v>
      </c>
      <c r="B2822" s="20" t="s">
        <v>481</v>
      </c>
      <c r="C2822" s="20" t="s">
        <v>657</v>
      </c>
      <c r="D2822" s="1">
        <v>44606</v>
      </c>
      <c r="E2822">
        <v>59</v>
      </c>
      <c r="F2822">
        <v>1</v>
      </c>
      <c r="G2822">
        <v>1</v>
      </c>
      <c r="H2822">
        <v>0</v>
      </c>
      <c r="I2822">
        <v>0</v>
      </c>
      <c r="J2822">
        <v>45</v>
      </c>
      <c r="K2822">
        <v>2</v>
      </c>
      <c r="L2822">
        <v>1</v>
      </c>
      <c r="M2822">
        <v>0</v>
      </c>
      <c r="N2822">
        <v>4</v>
      </c>
      <c r="O2822">
        <v>4</v>
      </c>
      <c r="P2822">
        <v>0</v>
      </c>
      <c r="Q2822">
        <v>0</v>
      </c>
      <c r="R2822">
        <v>314</v>
      </c>
      <c r="S2822">
        <v>269</v>
      </c>
      <c r="T2822">
        <v>7</v>
      </c>
      <c r="U2822">
        <v>13</v>
      </c>
      <c r="V2822">
        <v>3</v>
      </c>
      <c r="W2822">
        <v>763</v>
      </c>
      <c r="X2822">
        <v>472</v>
      </c>
      <c r="Y2822">
        <v>7</v>
      </c>
      <c r="Z2822">
        <v>55</v>
      </c>
      <c r="AA2822">
        <v>15</v>
      </c>
      <c r="AB2822">
        <v>535</v>
      </c>
      <c r="AC2822">
        <v>329</v>
      </c>
      <c r="AD2822">
        <v>2</v>
      </c>
      <c r="AE2822">
        <v>59</v>
      </c>
      <c r="AF2822">
        <v>23</v>
      </c>
      <c r="AG2822">
        <v>91</v>
      </c>
      <c r="AH2822">
        <v>37</v>
      </c>
      <c r="AI2822">
        <v>1</v>
      </c>
      <c r="AJ2822">
        <v>13</v>
      </c>
      <c r="AK2822">
        <v>0</v>
      </c>
      <c r="AL2822">
        <v>33</v>
      </c>
      <c r="AM2822">
        <v>27</v>
      </c>
      <c r="AN2822">
        <v>0</v>
      </c>
      <c r="AO2822">
        <v>0</v>
      </c>
      <c r="AP2822">
        <v>0</v>
      </c>
      <c r="AQ2822">
        <v>0</v>
      </c>
      <c r="AR2822">
        <v>0</v>
      </c>
      <c r="AS2822">
        <v>0</v>
      </c>
      <c r="AT2822">
        <v>0</v>
      </c>
      <c r="AU2822">
        <v>0</v>
      </c>
      <c r="AV2822">
        <v>0</v>
      </c>
      <c r="AW2822">
        <v>0</v>
      </c>
      <c r="AX2822">
        <v>0</v>
      </c>
      <c r="AY2822">
        <v>0</v>
      </c>
      <c r="AZ2822">
        <v>0</v>
      </c>
      <c r="BA2822">
        <v>0</v>
      </c>
      <c r="BB2822">
        <v>0</v>
      </c>
      <c r="BC2822">
        <v>0</v>
      </c>
      <c r="BD2822">
        <v>0</v>
      </c>
      <c r="BE2822">
        <v>0</v>
      </c>
      <c r="BF2822">
        <v>0</v>
      </c>
      <c r="BG2822" s="20">
        <v>1</v>
      </c>
      <c r="BH2822" s="20">
        <v>0</v>
      </c>
      <c r="BI2822" s="20">
        <v>55</v>
      </c>
      <c r="BJ2822" s="20">
        <v>4</v>
      </c>
      <c r="BK2822" s="20">
        <v>290</v>
      </c>
      <c r="BL2822" s="20">
        <v>672</v>
      </c>
      <c r="BM2822" s="20">
        <v>438</v>
      </c>
      <c r="BN2822" s="20">
        <v>68</v>
      </c>
      <c r="BO2822" s="20">
        <v>33</v>
      </c>
      <c r="BP2822" s="20">
        <v>2859</v>
      </c>
      <c r="BQ2822" s="20">
        <v>1081</v>
      </c>
      <c r="BR2822" s="20">
        <v>0</v>
      </c>
      <c r="BS2822" s="20">
        <v>15</v>
      </c>
      <c r="BT2822" s="20">
        <v>476</v>
      </c>
      <c r="BU2822" s="20">
        <v>298</v>
      </c>
      <c r="BV2822" s="20">
        <v>1933</v>
      </c>
    </row>
    <row r="2823" spans="1:74" x14ac:dyDescent="0.25">
      <c r="A2823" s="20" t="s">
        <v>475</v>
      </c>
      <c r="B2823" s="20" t="s">
        <v>481</v>
      </c>
      <c r="C2823" s="20" t="s">
        <v>657</v>
      </c>
      <c r="D2823" s="1">
        <v>44606</v>
      </c>
      <c r="AG2823">
        <v>1</v>
      </c>
      <c r="BG2823" s="20"/>
      <c r="BH2823" s="20"/>
      <c r="BI2823" s="20"/>
      <c r="BJ2823" s="20"/>
      <c r="BK2823" s="20"/>
      <c r="BL2823" s="20"/>
      <c r="BM2823" s="20"/>
      <c r="BN2823" s="20">
        <v>1</v>
      </c>
      <c r="BO2823" s="20"/>
      <c r="BP2823" s="20">
        <v>1</v>
      </c>
      <c r="BQ2823" s="20"/>
      <c r="BR2823" s="20"/>
      <c r="BS2823" s="20"/>
      <c r="BT2823" s="20"/>
      <c r="BU2823" s="20"/>
      <c r="BV2823" s="20">
        <v>1</v>
      </c>
    </row>
    <row r="2824" spans="1:74" x14ac:dyDescent="0.25">
      <c r="A2824" s="20" t="s">
        <v>475</v>
      </c>
      <c r="B2824" s="20" t="s">
        <v>478</v>
      </c>
      <c r="C2824" s="20" t="s">
        <v>480</v>
      </c>
      <c r="D2824" s="1">
        <v>44493</v>
      </c>
      <c r="E2824">
        <v>106</v>
      </c>
      <c r="F2824">
        <v>1</v>
      </c>
      <c r="G2824">
        <v>0</v>
      </c>
      <c r="H2824">
        <v>1</v>
      </c>
      <c r="I2824">
        <v>1</v>
      </c>
      <c r="J2824">
        <v>18</v>
      </c>
      <c r="K2824">
        <v>0</v>
      </c>
      <c r="L2824">
        <v>10</v>
      </c>
      <c r="M2824">
        <v>1</v>
      </c>
      <c r="N2824">
        <v>8</v>
      </c>
      <c r="O2824">
        <v>0</v>
      </c>
      <c r="P2824">
        <v>3</v>
      </c>
      <c r="Q2824">
        <v>0</v>
      </c>
      <c r="R2824">
        <v>510</v>
      </c>
      <c r="S2824">
        <v>0</v>
      </c>
      <c r="T2824">
        <v>228</v>
      </c>
      <c r="U2824">
        <v>19</v>
      </c>
      <c r="V2824">
        <v>8</v>
      </c>
      <c r="W2824">
        <v>1154</v>
      </c>
      <c r="X2824">
        <v>0</v>
      </c>
      <c r="Y2824">
        <v>99</v>
      </c>
      <c r="Z2824">
        <v>163</v>
      </c>
      <c r="AA2824">
        <v>35</v>
      </c>
      <c r="AB2824">
        <v>958</v>
      </c>
      <c r="AC2824">
        <v>51</v>
      </c>
      <c r="AD2824">
        <v>6</v>
      </c>
      <c r="AE2824">
        <v>149</v>
      </c>
      <c r="AF2824">
        <v>70</v>
      </c>
      <c r="AG2824">
        <v>149</v>
      </c>
      <c r="AH2824">
        <v>0</v>
      </c>
      <c r="AI2824">
        <v>2</v>
      </c>
      <c r="AJ2824">
        <v>25</v>
      </c>
      <c r="AK2824">
        <v>4</v>
      </c>
      <c r="AL2824">
        <v>52</v>
      </c>
      <c r="AM2824">
        <v>0</v>
      </c>
      <c r="AN2824">
        <v>14</v>
      </c>
      <c r="AO2824">
        <v>0</v>
      </c>
      <c r="AP2824">
        <v>0</v>
      </c>
      <c r="AQ2824">
        <v>0</v>
      </c>
      <c r="AR2824">
        <v>0</v>
      </c>
      <c r="AS2824">
        <v>0</v>
      </c>
      <c r="AT2824">
        <v>0</v>
      </c>
      <c r="AU2824">
        <v>0</v>
      </c>
      <c r="AV2824">
        <v>0</v>
      </c>
      <c r="AW2824">
        <v>0</v>
      </c>
      <c r="AX2824">
        <v>0</v>
      </c>
      <c r="AY2824">
        <v>0</v>
      </c>
      <c r="AZ2824">
        <v>0</v>
      </c>
      <c r="BA2824">
        <v>1</v>
      </c>
      <c r="BB2824">
        <v>23</v>
      </c>
      <c r="BC2824">
        <v>17</v>
      </c>
      <c r="BD2824">
        <v>0</v>
      </c>
      <c r="BE2824">
        <v>3</v>
      </c>
      <c r="BF2824">
        <v>1</v>
      </c>
      <c r="BG2824" s="20"/>
      <c r="BH2824" s="20"/>
      <c r="BI2824" s="20"/>
      <c r="BJ2824" s="20"/>
      <c r="BK2824" s="20"/>
      <c r="BL2824" s="20"/>
      <c r="BM2824" s="20"/>
      <c r="BN2824" s="20"/>
      <c r="BO2824" s="20"/>
      <c r="BP2824" s="20"/>
      <c r="BQ2824" s="20"/>
      <c r="BR2824" s="20"/>
      <c r="BS2824" s="20"/>
      <c r="BT2824" s="20"/>
      <c r="BU2824" s="20"/>
      <c r="BV2824" s="20"/>
    </row>
    <row r="2825" spans="1:74" x14ac:dyDescent="0.25">
      <c r="A2825" s="20" t="s">
        <v>475</v>
      </c>
      <c r="B2825" s="20" t="s">
        <v>478</v>
      </c>
      <c r="C2825" s="20" t="s">
        <v>480</v>
      </c>
      <c r="D2825" s="1">
        <v>44500</v>
      </c>
      <c r="E2825">
        <v>107</v>
      </c>
      <c r="F2825">
        <v>1</v>
      </c>
      <c r="G2825">
        <v>0</v>
      </c>
      <c r="H2825">
        <v>1</v>
      </c>
      <c r="I2825">
        <v>1</v>
      </c>
      <c r="J2825">
        <v>26</v>
      </c>
      <c r="K2825">
        <v>0</v>
      </c>
      <c r="L2825">
        <v>10</v>
      </c>
      <c r="M2825">
        <v>1</v>
      </c>
      <c r="N2825">
        <v>8</v>
      </c>
      <c r="O2825">
        <v>0</v>
      </c>
      <c r="P2825">
        <v>3</v>
      </c>
      <c r="Q2825">
        <v>0</v>
      </c>
      <c r="R2825">
        <v>507</v>
      </c>
      <c r="S2825">
        <v>0</v>
      </c>
      <c r="T2825">
        <v>258</v>
      </c>
      <c r="U2825">
        <v>19</v>
      </c>
      <c r="V2825">
        <v>8</v>
      </c>
      <c r="W2825">
        <v>1150</v>
      </c>
      <c r="X2825">
        <v>0</v>
      </c>
      <c r="Y2825">
        <v>175</v>
      </c>
      <c r="Z2825">
        <v>158</v>
      </c>
      <c r="AA2825">
        <v>36</v>
      </c>
      <c r="AB2825">
        <v>950</v>
      </c>
      <c r="AC2825">
        <v>106</v>
      </c>
      <c r="AD2825">
        <v>6</v>
      </c>
      <c r="AE2825">
        <v>150</v>
      </c>
      <c r="AF2825">
        <v>69</v>
      </c>
      <c r="AG2825">
        <v>147</v>
      </c>
      <c r="AH2825">
        <v>0</v>
      </c>
      <c r="AI2825">
        <v>6</v>
      </c>
      <c r="AJ2825">
        <v>24</v>
      </c>
      <c r="AK2825">
        <v>4</v>
      </c>
      <c r="AL2825">
        <v>53</v>
      </c>
      <c r="AM2825">
        <v>0</v>
      </c>
      <c r="AN2825">
        <v>19</v>
      </c>
      <c r="AO2825">
        <v>0</v>
      </c>
      <c r="AP2825">
        <v>0</v>
      </c>
      <c r="AQ2825">
        <v>0</v>
      </c>
      <c r="AR2825">
        <v>0</v>
      </c>
      <c r="AS2825">
        <v>0</v>
      </c>
      <c r="AT2825">
        <v>0</v>
      </c>
      <c r="AU2825">
        <v>0</v>
      </c>
      <c r="AV2825">
        <v>0</v>
      </c>
      <c r="AW2825">
        <v>0</v>
      </c>
      <c r="AX2825">
        <v>0</v>
      </c>
      <c r="AY2825">
        <v>0</v>
      </c>
      <c r="AZ2825">
        <v>0</v>
      </c>
      <c r="BA2825">
        <v>1</v>
      </c>
      <c r="BB2825">
        <v>22</v>
      </c>
      <c r="BC2825">
        <v>17</v>
      </c>
      <c r="BD2825">
        <v>0</v>
      </c>
      <c r="BE2825">
        <v>3</v>
      </c>
      <c r="BF2825">
        <v>1</v>
      </c>
      <c r="BG2825" s="20"/>
      <c r="BH2825" s="20"/>
      <c r="BI2825" s="20"/>
      <c r="BJ2825" s="20"/>
      <c r="BK2825" s="20"/>
      <c r="BL2825" s="20"/>
      <c r="BM2825" s="20"/>
      <c r="BN2825" s="20"/>
      <c r="BO2825" s="20"/>
      <c r="BP2825" s="20"/>
      <c r="BQ2825" s="20"/>
      <c r="BR2825" s="20"/>
      <c r="BS2825" s="20"/>
      <c r="BT2825" s="20"/>
      <c r="BU2825" s="20"/>
      <c r="BV2825" s="20"/>
    </row>
    <row r="2826" spans="1:74" x14ac:dyDescent="0.25">
      <c r="A2826" s="20" t="s">
        <v>475</v>
      </c>
      <c r="B2826" s="20" t="s">
        <v>478</v>
      </c>
      <c r="C2826" s="20" t="s">
        <v>480</v>
      </c>
      <c r="D2826" s="1">
        <v>44507</v>
      </c>
      <c r="E2826">
        <v>107</v>
      </c>
      <c r="F2826">
        <v>1</v>
      </c>
      <c r="G2826">
        <v>0</v>
      </c>
      <c r="H2826">
        <v>1</v>
      </c>
      <c r="I2826">
        <v>1</v>
      </c>
      <c r="J2826">
        <v>32</v>
      </c>
      <c r="K2826">
        <v>0</v>
      </c>
      <c r="L2826">
        <v>10</v>
      </c>
      <c r="M2826">
        <v>1</v>
      </c>
      <c r="N2826">
        <v>8</v>
      </c>
      <c r="O2826">
        <v>3</v>
      </c>
      <c r="P2826">
        <v>0</v>
      </c>
      <c r="Q2826">
        <v>0</v>
      </c>
      <c r="R2826">
        <v>507</v>
      </c>
      <c r="S2826">
        <v>291</v>
      </c>
      <c r="T2826">
        <v>22</v>
      </c>
      <c r="U2826">
        <v>19</v>
      </c>
      <c r="V2826">
        <v>8</v>
      </c>
      <c r="W2826">
        <v>1151</v>
      </c>
      <c r="X2826">
        <v>262</v>
      </c>
      <c r="Y2826">
        <v>17</v>
      </c>
      <c r="Z2826">
        <v>157</v>
      </c>
      <c r="AA2826">
        <v>39</v>
      </c>
      <c r="AB2826">
        <v>953</v>
      </c>
      <c r="AC2826">
        <v>152</v>
      </c>
      <c r="AD2826">
        <v>6</v>
      </c>
      <c r="AE2826">
        <v>151</v>
      </c>
      <c r="AF2826">
        <v>70</v>
      </c>
      <c r="AG2826">
        <v>149</v>
      </c>
      <c r="AH2826">
        <v>11</v>
      </c>
      <c r="AI2826">
        <v>3</v>
      </c>
      <c r="AJ2826">
        <v>22</v>
      </c>
      <c r="AK2826">
        <v>4</v>
      </c>
      <c r="AL2826">
        <v>53</v>
      </c>
      <c r="AM2826">
        <v>22</v>
      </c>
      <c r="AN2826">
        <v>1</v>
      </c>
      <c r="AO2826">
        <v>0</v>
      </c>
      <c r="AP2826">
        <v>0</v>
      </c>
      <c r="AQ2826">
        <v>0</v>
      </c>
      <c r="AR2826">
        <v>0</v>
      </c>
      <c r="AS2826">
        <v>0</v>
      </c>
      <c r="AT2826">
        <v>0</v>
      </c>
      <c r="AU2826">
        <v>0</v>
      </c>
      <c r="AV2826">
        <v>0</v>
      </c>
      <c r="AW2826">
        <v>0</v>
      </c>
      <c r="AX2826">
        <v>0</v>
      </c>
      <c r="AY2826">
        <v>0</v>
      </c>
      <c r="AZ2826">
        <v>0</v>
      </c>
      <c r="BA2826">
        <v>1</v>
      </c>
      <c r="BB2826">
        <v>0</v>
      </c>
      <c r="BC2826">
        <v>0</v>
      </c>
      <c r="BD2826">
        <v>0</v>
      </c>
      <c r="BE2826">
        <v>0</v>
      </c>
      <c r="BF2826">
        <v>0</v>
      </c>
      <c r="BG2826" s="20">
        <v>1</v>
      </c>
      <c r="BH2826" s="20">
        <v>1</v>
      </c>
      <c r="BI2826" s="20">
        <v>93</v>
      </c>
      <c r="BJ2826" s="20">
        <v>7</v>
      </c>
      <c r="BK2826" s="20">
        <v>444</v>
      </c>
      <c r="BL2826" s="20">
        <v>903</v>
      </c>
      <c r="BM2826" s="20">
        <v>701</v>
      </c>
      <c r="BN2826" s="20">
        <v>101</v>
      </c>
      <c r="BO2826" s="20">
        <v>51</v>
      </c>
      <c r="BP2826" s="20"/>
      <c r="BQ2826" s="20"/>
      <c r="BR2826" s="20"/>
      <c r="BS2826" s="20"/>
      <c r="BT2826" s="20"/>
      <c r="BU2826" s="20"/>
      <c r="BV2826" s="20"/>
    </row>
    <row r="2827" spans="1:74" x14ac:dyDescent="0.25">
      <c r="A2827" s="20" t="s">
        <v>475</v>
      </c>
      <c r="B2827" s="20" t="s">
        <v>478</v>
      </c>
      <c r="C2827" s="20" t="s">
        <v>480</v>
      </c>
      <c r="D2827" s="1">
        <v>44514</v>
      </c>
      <c r="E2827">
        <v>107</v>
      </c>
      <c r="F2827">
        <v>1</v>
      </c>
      <c r="G2827">
        <v>1</v>
      </c>
      <c r="H2827">
        <v>1</v>
      </c>
      <c r="I2827">
        <v>1</v>
      </c>
      <c r="J2827">
        <v>41</v>
      </c>
      <c r="K2827">
        <v>0</v>
      </c>
      <c r="L2827">
        <v>10</v>
      </c>
      <c r="M2827">
        <v>2</v>
      </c>
      <c r="N2827">
        <v>8</v>
      </c>
      <c r="O2827">
        <v>6</v>
      </c>
      <c r="P2827">
        <v>0</v>
      </c>
      <c r="Q2827">
        <v>0</v>
      </c>
      <c r="R2827">
        <v>508</v>
      </c>
      <c r="S2827">
        <v>317</v>
      </c>
      <c r="T2827">
        <v>22</v>
      </c>
      <c r="U2827">
        <v>19</v>
      </c>
      <c r="V2827">
        <v>8</v>
      </c>
      <c r="W2827">
        <v>1150</v>
      </c>
      <c r="X2827">
        <v>303</v>
      </c>
      <c r="Y2827">
        <v>18</v>
      </c>
      <c r="Z2827">
        <v>155</v>
      </c>
      <c r="AA2827">
        <v>38</v>
      </c>
      <c r="AB2827">
        <v>953</v>
      </c>
      <c r="AC2827">
        <v>196</v>
      </c>
      <c r="AD2827">
        <v>6</v>
      </c>
      <c r="AE2827">
        <v>150</v>
      </c>
      <c r="AF2827">
        <v>70</v>
      </c>
      <c r="AG2827">
        <v>149</v>
      </c>
      <c r="AH2827">
        <v>14</v>
      </c>
      <c r="AI2827">
        <v>3</v>
      </c>
      <c r="AJ2827">
        <v>22</v>
      </c>
      <c r="AK2827">
        <v>4</v>
      </c>
      <c r="AL2827">
        <v>53</v>
      </c>
      <c r="AM2827">
        <v>42</v>
      </c>
      <c r="AN2827">
        <v>1</v>
      </c>
      <c r="AO2827">
        <v>0</v>
      </c>
      <c r="AP2827">
        <v>0</v>
      </c>
      <c r="AQ2827">
        <v>0</v>
      </c>
      <c r="AR2827">
        <v>0</v>
      </c>
      <c r="AS2827">
        <v>0</v>
      </c>
      <c r="AT2827">
        <v>0</v>
      </c>
      <c r="AU2827">
        <v>0</v>
      </c>
      <c r="AV2827">
        <v>0</v>
      </c>
      <c r="AW2827">
        <v>0</v>
      </c>
      <c r="AX2827">
        <v>0</v>
      </c>
      <c r="AY2827">
        <v>0</v>
      </c>
      <c r="AZ2827">
        <v>0</v>
      </c>
      <c r="BA2827">
        <v>0</v>
      </c>
      <c r="BB2827">
        <v>0</v>
      </c>
      <c r="BC2827">
        <v>0</v>
      </c>
      <c r="BD2827">
        <v>0</v>
      </c>
      <c r="BE2827">
        <v>0</v>
      </c>
      <c r="BF2827">
        <v>0</v>
      </c>
      <c r="BG2827" s="20">
        <v>1</v>
      </c>
      <c r="BH2827" s="20">
        <v>1</v>
      </c>
      <c r="BI2827" s="20">
        <v>92</v>
      </c>
      <c r="BJ2827" s="20">
        <v>7</v>
      </c>
      <c r="BK2827" s="20">
        <v>446</v>
      </c>
      <c r="BL2827" s="20">
        <v>905</v>
      </c>
      <c r="BM2827" s="20">
        <v>701</v>
      </c>
      <c r="BN2827" s="20">
        <v>101</v>
      </c>
      <c r="BO2827" s="20">
        <v>51</v>
      </c>
      <c r="BP2827" s="20"/>
      <c r="BQ2827" s="20"/>
      <c r="BR2827" s="20"/>
      <c r="BS2827" s="20"/>
      <c r="BT2827" s="20"/>
      <c r="BU2827" s="20"/>
      <c r="BV2827" s="20"/>
    </row>
    <row r="2828" spans="1:74" x14ac:dyDescent="0.25">
      <c r="A2828" s="20" t="s">
        <v>475</v>
      </c>
      <c r="B2828" s="20" t="s">
        <v>478</v>
      </c>
      <c r="C2828" s="20" t="s">
        <v>480</v>
      </c>
      <c r="D2828" s="1">
        <v>44521</v>
      </c>
      <c r="E2828">
        <v>107</v>
      </c>
      <c r="F2828">
        <v>1</v>
      </c>
      <c r="G2828">
        <v>1</v>
      </c>
      <c r="H2828">
        <v>1</v>
      </c>
      <c r="I2828">
        <v>1</v>
      </c>
      <c r="J2828">
        <v>43</v>
      </c>
      <c r="K2828">
        <v>0</v>
      </c>
      <c r="L2828">
        <v>10</v>
      </c>
      <c r="M2828">
        <v>2</v>
      </c>
      <c r="N2828">
        <v>8</v>
      </c>
      <c r="O2828">
        <v>6</v>
      </c>
      <c r="P2828">
        <v>0</v>
      </c>
      <c r="Q2828">
        <v>0</v>
      </c>
      <c r="R2828">
        <v>509</v>
      </c>
      <c r="S2828">
        <v>331</v>
      </c>
      <c r="T2828">
        <v>22</v>
      </c>
      <c r="U2828">
        <v>19</v>
      </c>
      <c r="V2828">
        <v>9</v>
      </c>
      <c r="W2828">
        <v>1155</v>
      </c>
      <c r="X2828">
        <v>365</v>
      </c>
      <c r="Y2828">
        <v>18</v>
      </c>
      <c r="Z2828">
        <v>156</v>
      </c>
      <c r="AA2828">
        <v>38</v>
      </c>
      <c r="AB2828">
        <v>954</v>
      </c>
      <c r="AC2828">
        <v>232</v>
      </c>
      <c r="AD2828">
        <v>6</v>
      </c>
      <c r="AE2828">
        <v>150</v>
      </c>
      <c r="AF2828">
        <v>70</v>
      </c>
      <c r="AG2828">
        <v>149</v>
      </c>
      <c r="AH2828">
        <v>15</v>
      </c>
      <c r="AI2828">
        <v>3</v>
      </c>
      <c r="AJ2828">
        <v>23</v>
      </c>
      <c r="AK2828">
        <v>4</v>
      </c>
      <c r="AL2828">
        <v>53</v>
      </c>
      <c r="AM2828">
        <v>42</v>
      </c>
      <c r="AN2828">
        <v>1</v>
      </c>
      <c r="AO2828">
        <v>0</v>
      </c>
      <c r="AP2828">
        <v>0</v>
      </c>
      <c r="AQ2828">
        <v>0</v>
      </c>
      <c r="AR2828">
        <v>0</v>
      </c>
      <c r="AS2828">
        <v>0</v>
      </c>
      <c r="AT2828">
        <v>0</v>
      </c>
      <c r="AU2828">
        <v>0</v>
      </c>
      <c r="AV2828">
        <v>0</v>
      </c>
      <c r="AW2828">
        <v>0</v>
      </c>
      <c r="AX2828">
        <v>0</v>
      </c>
      <c r="AY2828">
        <v>0</v>
      </c>
      <c r="AZ2828">
        <v>0</v>
      </c>
      <c r="BA2828">
        <v>0</v>
      </c>
      <c r="BB2828">
        <v>0</v>
      </c>
      <c r="BC2828">
        <v>0</v>
      </c>
      <c r="BD2828">
        <v>0</v>
      </c>
      <c r="BE2828">
        <v>0</v>
      </c>
      <c r="BF2828">
        <v>0</v>
      </c>
      <c r="BG2828" s="20">
        <v>1</v>
      </c>
      <c r="BH2828" s="20">
        <v>1</v>
      </c>
      <c r="BI2828" s="20">
        <v>92</v>
      </c>
      <c r="BJ2828" s="20">
        <v>7</v>
      </c>
      <c r="BK2828" s="20">
        <v>446</v>
      </c>
      <c r="BL2828" s="20">
        <v>909</v>
      </c>
      <c r="BM2828" s="20">
        <v>703</v>
      </c>
      <c r="BN2828" s="20">
        <v>101</v>
      </c>
      <c r="BO2828" s="20">
        <v>51</v>
      </c>
      <c r="BP2828" s="20"/>
      <c r="BQ2828" s="20"/>
      <c r="BR2828" s="20"/>
      <c r="BS2828" s="20"/>
      <c r="BT2828" s="20"/>
      <c r="BU2828" s="20"/>
      <c r="BV2828" s="20"/>
    </row>
    <row r="2829" spans="1:74" x14ac:dyDescent="0.25">
      <c r="A2829" s="20" t="s">
        <v>475</v>
      </c>
      <c r="B2829" s="20" t="s">
        <v>478</v>
      </c>
      <c r="C2829" s="20" t="s">
        <v>480</v>
      </c>
      <c r="D2829" s="1">
        <v>44528</v>
      </c>
      <c r="E2829">
        <v>106</v>
      </c>
      <c r="F2829">
        <v>1</v>
      </c>
      <c r="G2829">
        <v>1</v>
      </c>
      <c r="H2829">
        <v>1</v>
      </c>
      <c r="I2829">
        <v>1</v>
      </c>
      <c r="J2829">
        <v>50</v>
      </c>
      <c r="K2829">
        <v>0</v>
      </c>
      <c r="L2829">
        <v>10</v>
      </c>
      <c r="M2829">
        <v>2</v>
      </c>
      <c r="N2829">
        <v>8</v>
      </c>
      <c r="O2829">
        <v>7</v>
      </c>
      <c r="P2829">
        <v>0</v>
      </c>
      <c r="Q2829">
        <v>0</v>
      </c>
      <c r="R2829">
        <v>504</v>
      </c>
      <c r="S2829">
        <v>346</v>
      </c>
      <c r="T2829">
        <v>21</v>
      </c>
      <c r="U2829">
        <v>19</v>
      </c>
      <c r="V2829">
        <v>9</v>
      </c>
      <c r="W2829">
        <v>1142</v>
      </c>
      <c r="X2829">
        <v>429</v>
      </c>
      <c r="Y2829">
        <v>18</v>
      </c>
      <c r="Z2829">
        <v>154</v>
      </c>
      <c r="AA2829">
        <v>38</v>
      </c>
      <c r="AB2829">
        <v>957</v>
      </c>
      <c r="AC2829">
        <v>284</v>
      </c>
      <c r="AD2829">
        <v>6</v>
      </c>
      <c r="AE2829">
        <v>149</v>
      </c>
      <c r="AF2829">
        <v>70</v>
      </c>
      <c r="AG2829">
        <v>148</v>
      </c>
      <c r="AH2829">
        <v>20</v>
      </c>
      <c r="AI2829">
        <v>3</v>
      </c>
      <c r="AJ2829">
        <v>23</v>
      </c>
      <c r="AK2829">
        <v>4</v>
      </c>
      <c r="AL2829">
        <v>53</v>
      </c>
      <c r="AM2829">
        <v>42</v>
      </c>
      <c r="AN2829">
        <v>1</v>
      </c>
      <c r="AO2829">
        <v>0</v>
      </c>
      <c r="AP2829">
        <v>0</v>
      </c>
      <c r="AQ2829">
        <v>0</v>
      </c>
      <c r="AR2829">
        <v>0</v>
      </c>
      <c r="AS2829">
        <v>0</v>
      </c>
      <c r="AT2829">
        <v>0</v>
      </c>
      <c r="AU2829">
        <v>0</v>
      </c>
      <c r="AV2829">
        <v>0</v>
      </c>
      <c r="AW2829">
        <v>0</v>
      </c>
      <c r="AX2829">
        <v>0</v>
      </c>
      <c r="AY2829">
        <v>0</v>
      </c>
      <c r="AZ2829">
        <v>0</v>
      </c>
      <c r="BA2829">
        <v>0</v>
      </c>
      <c r="BB2829">
        <v>0</v>
      </c>
      <c r="BC2829">
        <v>0</v>
      </c>
      <c r="BD2829">
        <v>0</v>
      </c>
      <c r="BE2829">
        <v>0</v>
      </c>
      <c r="BF2829">
        <v>0</v>
      </c>
      <c r="BG2829" s="20">
        <v>1</v>
      </c>
      <c r="BH2829" s="20">
        <v>1</v>
      </c>
      <c r="BI2829" s="20">
        <v>91</v>
      </c>
      <c r="BJ2829" s="20">
        <v>7</v>
      </c>
      <c r="BK2829" s="20">
        <v>444</v>
      </c>
      <c r="BL2829" s="20">
        <v>901</v>
      </c>
      <c r="BM2829" s="20">
        <v>707</v>
      </c>
      <c r="BN2829" s="20">
        <v>101</v>
      </c>
      <c r="BO2829" s="20">
        <v>51</v>
      </c>
      <c r="BP2829" s="20"/>
      <c r="BQ2829" s="20"/>
      <c r="BR2829" s="20"/>
      <c r="BS2829" s="20"/>
      <c r="BT2829" s="20"/>
      <c r="BU2829" s="20"/>
      <c r="BV2829" s="20"/>
    </row>
    <row r="2830" spans="1:74" x14ac:dyDescent="0.25">
      <c r="A2830" s="20" t="s">
        <v>475</v>
      </c>
      <c r="B2830" s="20" t="s">
        <v>478</v>
      </c>
      <c r="C2830" s="20" t="s">
        <v>480</v>
      </c>
      <c r="D2830" s="1">
        <v>44535</v>
      </c>
      <c r="E2830">
        <v>108</v>
      </c>
      <c r="F2830">
        <v>1</v>
      </c>
      <c r="G2830">
        <v>1</v>
      </c>
      <c r="H2830">
        <v>1</v>
      </c>
      <c r="I2830">
        <v>1</v>
      </c>
      <c r="J2830">
        <v>59</v>
      </c>
      <c r="K2830">
        <v>0</v>
      </c>
      <c r="L2830">
        <v>10</v>
      </c>
      <c r="M2830">
        <v>2</v>
      </c>
      <c r="N2830">
        <v>8</v>
      </c>
      <c r="O2830">
        <v>7</v>
      </c>
      <c r="P2830">
        <v>0</v>
      </c>
      <c r="Q2830">
        <v>0</v>
      </c>
      <c r="R2830">
        <v>503</v>
      </c>
      <c r="S2830">
        <v>365</v>
      </c>
      <c r="T2830">
        <v>21</v>
      </c>
      <c r="U2830">
        <v>20</v>
      </c>
      <c r="V2830">
        <v>9</v>
      </c>
      <c r="W2830">
        <v>1143</v>
      </c>
      <c r="X2830">
        <v>470</v>
      </c>
      <c r="Y2830">
        <v>18</v>
      </c>
      <c r="Z2830">
        <v>150</v>
      </c>
      <c r="AA2830">
        <v>39</v>
      </c>
      <c r="AB2830">
        <v>955</v>
      </c>
      <c r="AC2830">
        <v>353</v>
      </c>
      <c r="AD2830">
        <v>6</v>
      </c>
      <c r="AE2830">
        <v>148</v>
      </c>
      <c r="AF2830">
        <v>69</v>
      </c>
      <c r="AG2830">
        <v>150</v>
      </c>
      <c r="AH2830">
        <v>31</v>
      </c>
      <c r="AI2830">
        <v>3</v>
      </c>
      <c r="AJ2830">
        <v>24</v>
      </c>
      <c r="AK2830">
        <v>4</v>
      </c>
      <c r="AL2830">
        <v>54</v>
      </c>
      <c r="AM2830">
        <v>44</v>
      </c>
      <c r="AN2830">
        <v>1</v>
      </c>
      <c r="AO2830">
        <v>0</v>
      </c>
      <c r="AP2830">
        <v>0</v>
      </c>
      <c r="AQ2830">
        <v>0</v>
      </c>
      <c r="AR2830">
        <v>0</v>
      </c>
      <c r="AS2830">
        <v>0</v>
      </c>
      <c r="AT2830">
        <v>0</v>
      </c>
      <c r="AU2830">
        <v>0</v>
      </c>
      <c r="AV2830">
        <v>0</v>
      </c>
      <c r="AW2830">
        <v>0</v>
      </c>
      <c r="AX2830">
        <v>0</v>
      </c>
      <c r="AY2830">
        <v>0</v>
      </c>
      <c r="AZ2830">
        <v>0</v>
      </c>
      <c r="BA2830">
        <v>0</v>
      </c>
      <c r="BB2830">
        <v>0</v>
      </c>
      <c r="BC2830">
        <v>0</v>
      </c>
      <c r="BD2830">
        <v>0</v>
      </c>
      <c r="BE2830">
        <v>0</v>
      </c>
      <c r="BF2830">
        <v>0</v>
      </c>
      <c r="BG2830" s="20">
        <v>1</v>
      </c>
      <c r="BH2830" s="20">
        <v>1</v>
      </c>
      <c r="BI2830" s="20">
        <v>94</v>
      </c>
      <c r="BJ2830" s="20">
        <v>7</v>
      </c>
      <c r="BK2830" s="20">
        <v>443</v>
      </c>
      <c r="BL2830" s="20">
        <v>905</v>
      </c>
      <c r="BM2830" s="20">
        <v>708</v>
      </c>
      <c r="BN2830" s="20">
        <v>102</v>
      </c>
      <c r="BO2830" s="20">
        <v>51</v>
      </c>
      <c r="BP2830" s="20"/>
      <c r="BQ2830" s="20"/>
      <c r="BR2830" s="20"/>
      <c r="BS2830" s="20"/>
      <c r="BT2830" s="20"/>
      <c r="BU2830" s="20"/>
      <c r="BV2830" s="20"/>
    </row>
    <row r="2831" spans="1:74" x14ac:dyDescent="0.25">
      <c r="A2831" s="20" t="s">
        <v>475</v>
      </c>
      <c r="B2831" s="20" t="s">
        <v>478</v>
      </c>
      <c r="C2831" s="20" t="s">
        <v>480</v>
      </c>
      <c r="D2831" s="1">
        <v>44542</v>
      </c>
      <c r="E2831">
        <v>110</v>
      </c>
      <c r="F2831">
        <v>1</v>
      </c>
      <c r="G2831">
        <v>1</v>
      </c>
      <c r="H2831">
        <v>1</v>
      </c>
      <c r="I2831">
        <v>1</v>
      </c>
      <c r="J2831">
        <v>63</v>
      </c>
      <c r="K2831">
        <v>0</v>
      </c>
      <c r="L2831">
        <v>10</v>
      </c>
      <c r="M2831">
        <v>2</v>
      </c>
      <c r="N2831">
        <v>8</v>
      </c>
      <c r="O2831">
        <v>7</v>
      </c>
      <c r="P2831">
        <v>0</v>
      </c>
      <c r="Q2831">
        <v>0</v>
      </c>
      <c r="R2831">
        <v>500</v>
      </c>
      <c r="S2831">
        <v>377</v>
      </c>
      <c r="T2831">
        <v>21</v>
      </c>
      <c r="U2831">
        <v>20</v>
      </c>
      <c r="V2831">
        <v>8</v>
      </c>
      <c r="W2831">
        <v>1149</v>
      </c>
      <c r="X2831">
        <v>494</v>
      </c>
      <c r="Y2831">
        <v>18</v>
      </c>
      <c r="Z2831">
        <v>149</v>
      </c>
      <c r="AA2831">
        <v>37</v>
      </c>
      <c r="AB2831">
        <v>954</v>
      </c>
      <c r="AC2831">
        <v>395</v>
      </c>
      <c r="AD2831">
        <v>6</v>
      </c>
      <c r="AE2831">
        <v>147</v>
      </c>
      <c r="AF2831">
        <v>69</v>
      </c>
      <c r="AG2831">
        <v>152</v>
      </c>
      <c r="AH2831">
        <v>34</v>
      </c>
      <c r="AI2831">
        <v>3</v>
      </c>
      <c r="AJ2831">
        <v>24</v>
      </c>
      <c r="AK2831">
        <v>4</v>
      </c>
      <c r="AL2831">
        <v>55</v>
      </c>
      <c r="AM2831">
        <v>44</v>
      </c>
      <c r="AN2831">
        <v>1</v>
      </c>
      <c r="AO2831">
        <v>0</v>
      </c>
      <c r="AP2831">
        <v>0</v>
      </c>
      <c r="AQ2831">
        <v>0</v>
      </c>
      <c r="AR2831">
        <v>0</v>
      </c>
      <c r="AS2831">
        <v>0</v>
      </c>
      <c r="AT2831">
        <v>0</v>
      </c>
      <c r="AU2831">
        <v>0</v>
      </c>
      <c r="AV2831">
        <v>0</v>
      </c>
      <c r="AW2831">
        <v>0</v>
      </c>
      <c r="AX2831">
        <v>0</v>
      </c>
      <c r="AY2831">
        <v>0</v>
      </c>
      <c r="AZ2831">
        <v>0</v>
      </c>
      <c r="BA2831">
        <v>0</v>
      </c>
      <c r="BB2831">
        <v>0</v>
      </c>
      <c r="BC2831">
        <v>0</v>
      </c>
      <c r="BD2831">
        <v>0</v>
      </c>
      <c r="BE2831">
        <v>0</v>
      </c>
      <c r="BF2831">
        <v>0</v>
      </c>
      <c r="BG2831" s="20">
        <v>1</v>
      </c>
      <c r="BH2831" s="20">
        <v>1</v>
      </c>
      <c r="BI2831" s="20">
        <v>97</v>
      </c>
      <c r="BJ2831" s="20">
        <v>7</v>
      </c>
      <c r="BK2831" s="20">
        <v>442</v>
      </c>
      <c r="BL2831" s="20">
        <v>912</v>
      </c>
      <c r="BM2831" s="20">
        <v>708</v>
      </c>
      <c r="BN2831" s="20">
        <v>105</v>
      </c>
      <c r="BO2831" s="20">
        <v>52</v>
      </c>
      <c r="BP2831" s="20"/>
      <c r="BQ2831" s="20"/>
      <c r="BR2831" s="20"/>
      <c r="BS2831" s="20"/>
      <c r="BT2831" s="20"/>
      <c r="BU2831" s="20"/>
      <c r="BV2831" s="20"/>
    </row>
    <row r="2832" spans="1:74" x14ac:dyDescent="0.25">
      <c r="A2832" s="20" t="s">
        <v>475</v>
      </c>
      <c r="B2832" s="20" t="s">
        <v>478</v>
      </c>
      <c r="C2832" s="20" t="s">
        <v>480</v>
      </c>
      <c r="D2832" s="1">
        <v>44549</v>
      </c>
      <c r="E2832">
        <v>110</v>
      </c>
      <c r="F2832">
        <v>1</v>
      </c>
      <c r="G2832">
        <v>1</v>
      </c>
      <c r="H2832">
        <v>1</v>
      </c>
      <c r="I2832">
        <v>1</v>
      </c>
      <c r="J2832">
        <v>66</v>
      </c>
      <c r="K2832">
        <v>1</v>
      </c>
      <c r="L2832">
        <v>8</v>
      </c>
      <c r="M2832">
        <v>2</v>
      </c>
      <c r="N2832">
        <v>8</v>
      </c>
      <c r="O2832">
        <v>7</v>
      </c>
      <c r="P2832">
        <v>0</v>
      </c>
      <c r="Q2832">
        <v>0</v>
      </c>
      <c r="R2832">
        <v>500</v>
      </c>
      <c r="S2832">
        <v>400</v>
      </c>
      <c r="T2832">
        <v>21</v>
      </c>
      <c r="U2832">
        <v>20</v>
      </c>
      <c r="V2832">
        <v>7</v>
      </c>
      <c r="W2832">
        <v>1152</v>
      </c>
      <c r="X2832">
        <v>546</v>
      </c>
      <c r="Y2832">
        <v>18</v>
      </c>
      <c r="Z2832">
        <v>151</v>
      </c>
      <c r="AA2832">
        <v>36</v>
      </c>
      <c r="AB2832">
        <v>956</v>
      </c>
      <c r="AC2832">
        <v>457</v>
      </c>
      <c r="AD2832">
        <v>6</v>
      </c>
      <c r="AE2832">
        <v>146</v>
      </c>
      <c r="AF2832">
        <v>67</v>
      </c>
      <c r="AG2832">
        <v>153</v>
      </c>
      <c r="AH2832">
        <v>39</v>
      </c>
      <c r="AI2832">
        <v>3</v>
      </c>
      <c r="AJ2832">
        <v>25</v>
      </c>
      <c r="AK2832">
        <v>4</v>
      </c>
      <c r="AL2832">
        <v>54</v>
      </c>
      <c r="AM2832">
        <v>44</v>
      </c>
      <c r="AN2832">
        <v>1</v>
      </c>
      <c r="AO2832">
        <v>0</v>
      </c>
      <c r="AP2832">
        <v>0</v>
      </c>
      <c r="AQ2832">
        <v>0</v>
      </c>
      <c r="AR2832">
        <v>0</v>
      </c>
      <c r="AS2832">
        <v>0</v>
      </c>
      <c r="AT2832">
        <v>0</v>
      </c>
      <c r="AU2832">
        <v>0</v>
      </c>
      <c r="AV2832">
        <v>0</v>
      </c>
      <c r="AW2832">
        <v>0</v>
      </c>
      <c r="AX2832">
        <v>0</v>
      </c>
      <c r="AY2832">
        <v>0</v>
      </c>
      <c r="AZ2832">
        <v>0</v>
      </c>
      <c r="BA2832">
        <v>0</v>
      </c>
      <c r="BB2832">
        <v>0</v>
      </c>
      <c r="BC2832">
        <v>0</v>
      </c>
      <c r="BD2832">
        <v>0</v>
      </c>
      <c r="BE2832">
        <v>0</v>
      </c>
      <c r="BF2832">
        <v>0</v>
      </c>
      <c r="BG2832" s="20">
        <v>1</v>
      </c>
      <c r="BH2832" s="20">
        <v>1</v>
      </c>
      <c r="BI2832" s="20">
        <v>97</v>
      </c>
      <c r="BJ2832" s="20">
        <v>7</v>
      </c>
      <c r="BK2832" s="20">
        <v>443</v>
      </c>
      <c r="BL2832" s="20">
        <v>916</v>
      </c>
      <c r="BM2832" s="20">
        <v>711</v>
      </c>
      <c r="BN2832" s="20">
        <v>105</v>
      </c>
      <c r="BO2832" s="20">
        <v>51</v>
      </c>
      <c r="BP2832" s="20">
        <v>4499</v>
      </c>
      <c r="BQ2832" s="20">
        <v>973</v>
      </c>
      <c r="BR2832" s="20">
        <v>0</v>
      </c>
      <c r="BS2832" s="20">
        <v>23</v>
      </c>
      <c r="BT2832" s="20">
        <v>1228</v>
      </c>
      <c r="BU2832" s="20">
        <v>302</v>
      </c>
      <c r="BV2832" s="20">
        <v>2731</v>
      </c>
    </row>
    <row r="2833" spans="1:74" x14ac:dyDescent="0.25">
      <c r="A2833" s="20" t="s">
        <v>475</v>
      </c>
      <c r="B2833" s="20" t="s">
        <v>478</v>
      </c>
      <c r="C2833" s="20" t="s">
        <v>480</v>
      </c>
      <c r="D2833" s="1">
        <v>44558</v>
      </c>
      <c r="E2833">
        <v>110</v>
      </c>
      <c r="F2833">
        <v>1</v>
      </c>
      <c r="G2833">
        <v>1</v>
      </c>
      <c r="H2833">
        <v>1</v>
      </c>
      <c r="I2833">
        <v>1</v>
      </c>
      <c r="J2833">
        <v>68</v>
      </c>
      <c r="K2833">
        <v>1</v>
      </c>
      <c r="L2833">
        <v>8</v>
      </c>
      <c r="M2833">
        <v>2</v>
      </c>
      <c r="N2833">
        <v>8</v>
      </c>
      <c r="O2833">
        <v>7</v>
      </c>
      <c r="P2833">
        <v>0</v>
      </c>
      <c r="Q2833">
        <v>0</v>
      </c>
      <c r="R2833">
        <v>503</v>
      </c>
      <c r="S2833">
        <v>407</v>
      </c>
      <c r="T2833">
        <v>22</v>
      </c>
      <c r="U2833">
        <v>19</v>
      </c>
      <c r="V2833">
        <v>7</v>
      </c>
      <c r="W2833">
        <v>1155</v>
      </c>
      <c r="X2833">
        <v>601</v>
      </c>
      <c r="Y2833">
        <v>18</v>
      </c>
      <c r="Z2833">
        <v>145</v>
      </c>
      <c r="AA2833">
        <v>36</v>
      </c>
      <c r="AB2833">
        <v>954</v>
      </c>
      <c r="AC2833">
        <v>504</v>
      </c>
      <c r="AD2833">
        <v>6</v>
      </c>
      <c r="AE2833">
        <v>146</v>
      </c>
      <c r="AF2833">
        <v>67</v>
      </c>
      <c r="AG2833">
        <v>156</v>
      </c>
      <c r="AH2833">
        <v>55</v>
      </c>
      <c r="AI2833">
        <v>3</v>
      </c>
      <c r="AJ2833">
        <v>25</v>
      </c>
      <c r="AK2833">
        <v>4</v>
      </c>
      <c r="AL2833">
        <v>54</v>
      </c>
      <c r="AM2833">
        <v>44</v>
      </c>
      <c r="AN2833">
        <v>1</v>
      </c>
      <c r="AO2833">
        <v>0</v>
      </c>
      <c r="AP2833">
        <v>0</v>
      </c>
      <c r="AQ2833">
        <v>0</v>
      </c>
      <c r="AR2833">
        <v>0</v>
      </c>
      <c r="AS2833">
        <v>0</v>
      </c>
      <c r="AT2833">
        <v>0</v>
      </c>
      <c r="AU2833">
        <v>0</v>
      </c>
      <c r="AV2833">
        <v>0</v>
      </c>
      <c r="AW2833">
        <v>0</v>
      </c>
      <c r="AX2833">
        <v>0</v>
      </c>
      <c r="AY2833">
        <v>0</v>
      </c>
      <c r="AZ2833">
        <v>0</v>
      </c>
      <c r="BA2833">
        <v>0</v>
      </c>
      <c r="BB2833">
        <v>0</v>
      </c>
      <c r="BC2833">
        <v>0</v>
      </c>
      <c r="BD2833">
        <v>0</v>
      </c>
      <c r="BE2833">
        <v>0</v>
      </c>
      <c r="BF2833">
        <v>0</v>
      </c>
      <c r="BG2833" s="20">
        <v>1</v>
      </c>
      <c r="BH2833" s="20">
        <v>1</v>
      </c>
      <c r="BI2833" s="20">
        <v>97</v>
      </c>
      <c r="BJ2833" s="20">
        <v>7</v>
      </c>
      <c r="BK2833" s="20">
        <v>446</v>
      </c>
      <c r="BL2833" s="20">
        <v>918</v>
      </c>
      <c r="BM2833" s="20">
        <v>711</v>
      </c>
      <c r="BN2833" s="20">
        <v>108</v>
      </c>
      <c r="BO2833" s="20">
        <v>51</v>
      </c>
      <c r="BP2833" s="20">
        <v>4496</v>
      </c>
      <c r="BQ2833" s="20">
        <v>1316</v>
      </c>
      <c r="BR2833" s="20">
        <v>0</v>
      </c>
      <c r="BS2833" s="20">
        <v>23</v>
      </c>
      <c r="BT2833" s="20">
        <v>1212</v>
      </c>
      <c r="BU2833" s="20">
        <v>303</v>
      </c>
      <c r="BV2833" s="20">
        <v>2748</v>
      </c>
    </row>
    <row r="2834" spans="1:74" x14ac:dyDescent="0.25">
      <c r="A2834" s="20" t="s">
        <v>475</v>
      </c>
      <c r="B2834" s="20" t="s">
        <v>478</v>
      </c>
      <c r="C2834" s="20" t="s">
        <v>480</v>
      </c>
      <c r="D2834" s="1">
        <v>44564</v>
      </c>
      <c r="E2834">
        <v>110</v>
      </c>
      <c r="F2834">
        <v>1</v>
      </c>
      <c r="G2834">
        <v>1</v>
      </c>
      <c r="H2834">
        <v>1</v>
      </c>
      <c r="I2834">
        <v>1</v>
      </c>
      <c r="J2834">
        <v>69</v>
      </c>
      <c r="K2834">
        <v>1</v>
      </c>
      <c r="L2834">
        <v>8</v>
      </c>
      <c r="M2834">
        <v>2</v>
      </c>
      <c r="N2834">
        <v>8</v>
      </c>
      <c r="O2834">
        <v>7</v>
      </c>
      <c r="P2834">
        <v>0</v>
      </c>
      <c r="Q2834">
        <v>0</v>
      </c>
      <c r="R2834">
        <v>504</v>
      </c>
      <c r="S2834">
        <v>408</v>
      </c>
      <c r="T2834">
        <v>22</v>
      </c>
      <c r="U2834">
        <v>19</v>
      </c>
      <c r="V2834">
        <v>7</v>
      </c>
      <c r="W2834">
        <v>1155</v>
      </c>
      <c r="X2834">
        <v>611</v>
      </c>
      <c r="Y2834">
        <v>18</v>
      </c>
      <c r="Z2834">
        <v>142</v>
      </c>
      <c r="AA2834">
        <v>35</v>
      </c>
      <c r="AB2834">
        <v>955</v>
      </c>
      <c r="AC2834">
        <v>511</v>
      </c>
      <c r="AD2834">
        <v>6</v>
      </c>
      <c r="AE2834">
        <v>146</v>
      </c>
      <c r="AF2834">
        <v>67</v>
      </c>
      <c r="AG2834">
        <v>158</v>
      </c>
      <c r="AH2834">
        <v>57</v>
      </c>
      <c r="AI2834">
        <v>3</v>
      </c>
      <c r="AJ2834">
        <v>25</v>
      </c>
      <c r="AK2834">
        <v>4</v>
      </c>
      <c r="AL2834">
        <v>54</v>
      </c>
      <c r="AM2834">
        <v>44</v>
      </c>
      <c r="AN2834">
        <v>1</v>
      </c>
      <c r="AO2834">
        <v>0</v>
      </c>
      <c r="AP2834">
        <v>0</v>
      </c>
      <c r="AQ2834">
        <v>0</v>
      </c>
      <c r="AR2834">
        <v>0</v>
      </c>
      <c r="AS2834">
        <v>0</v>
      </c>
      <c r="AT2834">
        <v>0</v>
      </c>
      <c r="AU2834">
        <v>0</v>
      </c>
      <c r="AV2834">
        <v>0</v>
      </c>
      <c r="AW2834">
        <v>0</v>
      </c>
      <c r="AX2834">
        <v>0</v>
      </c>
      <c r="AY2834">
        <v>0</v>
      </c>
      <c r="AZ2834">
        <v>0</v>
      </c>
      <c r="BA2834">
        <v>0</v>
      </c>
      <c r="BB2834">
        <v>0</v>
      </c>
      <c r="BC2834">
        <v>0</v>
      </c>
      <c r="BD2834">
        <v>0</v>
      </c>
      <c r="BE2834">
        <v>0</v>
      </c>
      <c r="BF2834">
        <v>0</v>
      </c>
      <c r="BG2834" s="20">
        <v>1</v>
      </c>
      <c r="BH2834" s="20">
        <v>1</v>
      </c>
      <c r="BI2834" s="20">
        <v>97</v>
      </c>
      <c r="BJ2834" s="20">
        <v>7</v>
      </c>
      <c r="BK2834" s="20">
        <v>447</v>
      </c>
      <c r="BL2834" s="20">
        <v>922</v>
      </c>
      <c r="BM2834" s="20">
        <v>714</v>
      </c>
      <c r="BN2834" s="20">
        <v>111</v>
      </c>
      <c r="BO2834" s="20">
        <v>51</v>
      </c>
      <c r="BP2834" s="20">
        <v>4498</v>
      </c>
      <c r="BQ2834" s="20">
        <v>1370</v>
      </c>
      <c r="BR2834" s="20">
        <v>0</v>
      </c>
      <c r="BS2834" s="20">
        <v>23</v>
      </c>
      <c r="BT2834" s="20">
        <v>1207</v>
      </c>
      <c r="BU2834" s="20">
        <v>304</v>
      </c>
      <c r="BV2834" s="20">
        <v>2762</v>
      </c>
    </row>
    <row r="2835" spans="1:74" x14ac:dyDescent="0.25">
      <c r="A2835" s="20" t="s">
        <v>475</v>
      </c>
      <c r="B2835" s="20" t="s">
        <v>478</v>
      </c>
      <c r="C2835" s="20" t="s">
        <v>480</v>
      </c>
      <c r="D2835" s="1">
        <v>44570</v>
      </c>
      <c r="E2835">
        <v>110</v>
      </c>
      <c r="F2835">
        <v>1</v>
      </c>
      <c r="G2835">
        <v>1</v>
      </c>
      <c r="H2835">
        <v>1</v>
      </c>
      <c r="I2835">
        <v>1</v>
      </c>
      <c r="J2835">
        <v>70</v>
      </c>
      <c r="K2835">
        <v>1</v>
      </c>
      <c r="L2835">
        <v>8</v>
      </c>
      <c r="M2835">
        <v>2</v>
      </c>
      <c r="N2835">
        <v>8</v>
      </c>
      <c r="O2835">
        <v>7</v>
      </c>
      <c r="P2835">
        <v>0</v>
      </c>
      <c r="Q2835">
        <v>0</v>
      </c>
      <c r="R2835">
        <v>505</v>
      </c>
      <c r="S2835">
        <v>414</v>
      </c>
      <c r="T2835">
        <v>22</v>
      </c>
      <c r="U2835">
        <v>19</v>
      </c>
      <c r="V2835">
        <v>7</v>
      </c>
      <c r="W2835">
        <v>1154</v>
      </c>
      <c r="X2835">
        <v>637</v>
      </c>
      <c r="Y2835">
        <v>18</v>
      </c>
      <c r="Z2835">
        <v>145</v>
      </c>
      <c r="AA2835">
        <v>33</v>
      </c>
      <c r="AB2835">
        <v>955</v>
      </c>
      <c r="AC2835">
        <v>523</v>
      </c>
      <c r="AD2835">
        <v>6</v>
      </c>
      <c r="AE2835">
        <v>146</v>
      </c>
      <c r="AF2835">
        <v>67</v>
      </c>
      <c r="AG2835">
        <v>159</v>
      </c>
      <c r="AH2835">
        <v>61</v>
      </c>
      <c r="AI2835">
        <v>3</v>
      </c>
      <c r="AJ2835">
        <v>26</v>
      </c>
      <c r="AK2835">
        <v>4</v>
      </c>
      <c r="AL2835">
        <v>54</v>
      </c>
      <c r="AM2835">
        <v>44</v>
      </c>
      <c r="AN2835">
        <v>1</v>
      </c>
      <c r="AO2835">
        <v>0</v>
      </c>
      <c r="AP2835">
        <v>0</v>
      </c>
      <c r="AQ2835">
        <v>0</v>
      </c>
      <c r="AR2835">
        <v>0</v>
      </c>
      <c r="AS2835">
        <v>0</v>
      </c>
      <c r="AT2835">
        <v>0</v>
      </c>
      <c r="AU2835">
        <v>0</v>
      </c>
      <c r="AV2835">
        <v>0</v>
      </c>
      <c r="AW2835">
        <v>0</v>
      </c>
      <c r="AX2835">
        <v>0</v>
      </c>
      <c r="AY2835">
        <v>0</v>
      </c>
      <c r="AZ2835">
        <v>0</v>
      </c>
      <c r="BA2835">
        <v>0</v>
      </c>
      <c r="BB2835">
        <v>0</v>
      </c>
      <c r="BC2835">
        <v>0</v>
      </c>
      <c r="BD2835">
        <v>0</v>
      </c>
      <c r="BE2835">
        <v>0</v>
      </c>
      <c r="BF2835">
        <v>0</v>
      </c>
      <c r="BG2835" s="20">
        <v>1</v>
      </c>
      <c r="BH2835" s="20">
        <v>1</v>
      </c>
      <c r="BI2835" s="20">
        <v>97</v>
      </c>
      <c r="BJ2835" s="20">
        <v>7</v>
      </c>
      <c r="BK2835" s="20">
        <v>449</v>
      </c>
      <c r="BL2835" s="20">
        <v>921</v>
      </c>
      <c r="BM2835" s="20">
        <v>715</v>
      </c>
      <c r="BN2835" s="20">
        <v>111</v>
      </c>
      <c r="BO2835" s="20">
        <v>51</v>
      </c>
      <c r="BP2835" s="20">
        <v>4495</v>
      </c>
      <c r="BQ2835" s="20">
        <v>1488</v>
      </c>
      <c r="BR2835" s="20">
        <v>0</v>
      </c>
      <c r="BS2835" s="20">
        <v>23</v>
      </c>
      <c r="BT2835" s="20">
        <v>1196</v>
      </c>
      <c r="BU2835" s="20">
        <v>304</v>
      </c>
      <c r="BV2835" s="20">
        <v>2770</v>
      </c>
    </row>
    <row r="2836" spans="1:74" x14ac:dyDescent="0.25">
      <c r="A2836" s="20" t="s">
        <v>475</v>
      </c>
      <c r="B2836" s="20" t="s">
        <v>478</v>
      </c>
      <c r="C2836" s="20" t="s">
        <v>480</v>
      </c>
      <c r="D2836" s="1">
        <v>44577</v>
      </c>
      <c r="E2836">
        <v>109</v>
      </c>
      <c r="F2836">
        <v>1</v>
      </c>
      <c r="G2836">
        <v>1</v>
      </c>
      <c r="H2836">
        <v>1</v>
      </c>
      <c r="I2836">
        <v>1</v>
      </c>
      <c r="J2836">
        <v>76</v>
      </c>
      <c r="K2836">
        <v>1</v>
      </c>
      <c r="L2836">
        <v>8</v>
      </c>
      <c r="M2836">
        <v>2</v>
      </c>
      <c r="N2836">
        <v>8</v>
      </c>
      <c r="O2836">
        <v>7</v>
      </c>
      <c r="P2836">
        <v>0</v>
      </c>
      <c r="Q2836">
        <v>0</v>
      </c>
      <c r="R2836">
        <v>503</v>
      </c>
      <c r="S2836">
        <v>418</v>
      </c>
      <c r="T2836">
        <v>20</v>
      </c>
      <c r="U2836">
        <v>18</v>
      </c>
      <c r="V2836">
        <v>7</v>
      </c>
      <c r="W2836">
        <v>1160</v>
      </c>
      <c r="X2836">
        <v>682</v>
      </c>
      <c r="Y2836">
        <v>17</v>
      </c>
      <c r="Z2836">
        <v>144</v>
      </c>
      <c r="AA2836">
        <v>32</v>
      </c>
      <c r="AB2836">
        <v>953</v>
      </c>
      <c r="AC2836">
        <v>544</v>
      </c>
      <c r="AD2836">
        <v>6</v>
      </c>
      <c r="AE2836">
        <v>143</v>
      </c>
      <c r="AF2836">
        <v>67</v>
      </c>
      <c r="AG2836">
        <v>158</v>
      </c>
      <c r="AH2836">
        <v>66</v>
      </c>
      <c r="AI2836">
        <v>3</v>
      </c>
      <c r="AJ2836">
        <v>26</v>
      </c>
      <c r="AK2836">
        <v>4</v>
      </c>
      <c r="AL2836">
        <v>53</v>
      </c>
      <c r="AM2836">
        <v>47</v>
      </c>
      <c r="AN2836">
        <v>1</v>
      </c>
      <c r="AO2836">
        <v>0</v>
      </c>
      <c r="AP2836">
        <v>0</v>
      </c>
      <c r="AQ2836">
        <v>0</v>
      </c>
      <c r="AR2836">
        <v>0</v>
      </c>
      <c r="AS2836">
        <v>0</v>
      </c>
      <c r="AT2836">
        <v>0</v>
      </c>
      <c r="AU2836">
        <v>0</v>
      </c>
      <c r="AV2836">
        <v>0</v>
      </c>
      <c r="AW2836">
        <v>0</v>
      </c>
      <c r="AX2836">
        <v>0</v>
      </c>
      <c r="AY2836">
        <v>0</v>
      </c>
      <c r="AZ2836">
        <v>0</v>
      </c>
      <c r="BA2836">
        <v>0</v>
      </c>
      <c r="BB2836">
        <v>0</v>
      </c>
      <c r="BC2836">
        <v>0</v>
      </c>
      <c r="BD2836">
        <v>0</v>
      </c>
      <c r="BE2836">
        <v>0</v>
      </c>
      <c r="BF2836">
        <v>0</v>
      </c>
      <c r="BG2836" s="20">
        <v>1</v>
      </c>
      <c r="BH2836" s="20">
        <v>1</v>
      </c>
      <c r="BI2836" s="20">
        <v>96</v>
      </c>
      <c r="BJ2836" s="20">
        <v>8</v>
      </c>
      <c r="BK2836" s="20">
        <v>449</v>
      </c>
      <c r="BL2836" s="20">
        <v>929</v>
      </c>
      <c r="BM2836" s="20">
        <v>713</v>
      </c>
      <c r="BN2836" s="20">
        <v>111</v>
      </c>
      <c r="BO2836" s="20">
        <v>50</v>
      </c>
      <c r="BP2836" s="20">
        <v>4490</v>
      </c>
      <c r="BQ2836" s="20">
        <v>1605</v>
      </c>
      <c r="BR2836" s="20">
        <v>0</v>
      </c>
      <c r="BS2836" s="20">
        <v>23</v>
      </c>
      <c r="BT2836" s="20">
        <v>1179</v>
      </c>
      <c r="BU2836" s="20">
        <v>305</v>
      </c>
      <c r="BV2836" s="20">
        <v>2769</v>
      </c>
    </row>
    <row r="2837" spans="1:74" x14ac:dyDescent="0.25">
      <c r="A2837" s="20" t="s">
        <v>475</v>
      </c>
      <c r="B2837" s="20" t="s">
        <v>478</v>
      </c>
      <c r="C2837" s="20" t="s">
        <v>480</v>
      </c>
      <c r="D2837" s="1">
        <v>44584</v>
      </c>
      <c r="E2837">
        <v>110</v>
      </c>
      <c r="F2837">
        <v>1</v>
      </c>
      <c r="G2837">
        <v>1</v>
      </c>
      <c r="H2837">
        <v>1</v>
      </c>
      <c r="I2837">
        <v>1</v>
      </c>
      <c r="J2837">
        <v>77</v>
      </c>
      <c r="K2837">
        <v>1</v>
      </c>
      <c r="L2837">
        <v>8</v>
      </c>
      <c r="M2837">
        <v>2</v>
      </c>
      <c r="N2837">
        <v>8</v>
      </c>
      <c r="O2837">
        <v>7</v>
      </c>
      <c r="P2837">
        <v>0</v>
      </c>
      <c r="Q2837">
        <v>0</v>
      </c>
      <c r="R2837">
        <v>502</v>
      </c>
      <c r="S2837">
        <v>419</v>
      </c>
      <c r="T2837">
        <v>19</v>
      </c>
      <c r="U2837">
        <v>19</v>
      </c>
      <c r="V2837">
        <v>6</v>
      </c>
      <c r="W2837">
        <v>1165</v>
      </c>
      <c r="X2837">
        <v>689</v>
      </c>
      <c r="Y2837">
        <v>17</v>
      </c>
      <c r="Z2837">
        <v>146</v>
      </c>
      <c r="AA2837">
        <v>31</v>
      </c>
      <c r="AB2837">
        <v>952</v>
      </c>
      <c r="AC2837">
        <v>547</v>
      </c>
      <c r="AD2837">
        <v>6</v>
      </c>
      <c r="AE2837">
        <v>142</v>
      </c>
      <c r="AF2837">
        <v>67</v>
      </c>
      <c r="AG2837">
        <v>156</v>
      </c>
      <c r="AH2837">
        <v>70</v>
      </c>
      <c r="AI2837">
        <v>3</v>
      </c>
      <c r="AJ2837">
        <v>25</v>
      </c>
      <c r="AK2837">
        <v>4</v>
      </c>
      <c r="AL2837">
        <v>53</v>
      </c>
      <c r="AM2837">
        <v>47</v>
      </c>
      <c r="AN2837">
        <v>1</v>
      </c>
      <c r="AO2837">
        <v>0</v>
      </c>
      <c r="AP2837">
        <v>0</v>
      </c>
      <c r="AQ2837">
        <v>0</v>
      </c>
      <c r="AR2837">
        <v>0</v>
      </c>
      <c r="AS2837">
        <v>0</v>
      </c>
      <c r="AT2837">
        <v>0</v>
      </c>
      <c r="AU2837">
        <v>0</v>
      </c>
      <c r="AV2837">
        <v>0</v>
      </c>
      <c r="AW2837">
        <v>0</v>
      </c>
      <c r="AX2837">
        <v>0</v>
      </c>
      <c r="AY2837">
        <v>0</v>
      </c>
      <c r="AZ2837">
        <v>0</v>
      </c>
      <c r="BA2837">
        <v>0</v>
      </c>
      <c r="BB2837">
        <v>0</v>
      </c>
      <c r="BC2837">
        <v>0</v>
      </c>
      <c r="BD2837">
        <v>0</v>
      </c>
      <c r="BE2837">
        <v>0</v>
      </c>
      <c r="BF2837">
        <v>0</v>
      </c>
      <c r="BG2837" s="20">
        <v>1</v>
      </c>
      <c r="BH2837" s="20">
        <v>1</v>
      </c>
      <c r="BI2837" s="20">
        <v>97</v>
      </c>
      <c r="BJ2837" s="20">
        <v>8</v>
      </c>
      <c r="BK2837" s="20">
        <v>448</v>
      </c>
      <c r="BL2837" s="20">
        <v>936</v>
      </c>
      <c r="BM2837" s="20">
        <v>714</v>
      </c>
      <c r="BN2837" s="20">
        <v>110</v>
      </c>
      <c r="BO2837" s="20">
        <v>50</v>
      </c>
      <c r="BP2837" s="20">
        <v>4484</v>
      </c>
      <c r="BQ2837" s="20">
        <v>1633</v>
      </c>
      <c r="BR2837" s="20">
        <v>0</v>
      </c>
      <c r="BS2837" s="20">
        <v>23</v>
      </c>
      <c r="BT2837" s="20">
        <v>1169</v>
      </c>
      <c r="BU2837" s="20">
        <v>304</v>
      </c>
      <c r="BV2837" s="20">
        <v>2778</v>
      </c>
    </row>
    <row r="2838" spans="1:74" x14ac:dyDescent="0.25">
      <c r="A2838" s="20" t="s">
        <v>475</v>
      </c>
      <c r="B2838" s="20" t="s">
        <v>478</v>
      </c>
      <c r="C2838" s="20" t="s">
        <v>480</v>
      </c>
      <c r="D2838" s="1">
        <v>44591</v>
      </c>
      <c r="E2838">
        <v>111</v>
      </c>
      <c r="F2838">
        <v>1</v>
      </c>
      <c r="G2838">
        <v>1</v>
      </c>
      <c r="H2838">
        <v>1</v>
      </c>
      <c r="I2838">
        <v>1</v>
      </c>
      <c r="J2838">
        <v>78</v>
      </c>
      <c r="K2838">
        <v>1</v>
      </c>
      <c r="L2838">
        <v>8</v>
      </c>
      <c r="M2838">
        <v>2</v>
      </c>
      <c r="N2838">
        <v>8</v>
      </c>
      <c r="O2838">
        <v>7</v>
      </c>
      <c r="P2838">
        <v>0</v>
      </c>
      <c r="Q2838">
        <v>0</v>
      </c>
      <c r="R2838">
        <v>502</v>
      </c>
      <c r="S2838">
        <v>419</v>
      </c>
      <c r="T2838">
        <v>19</v>
      </c>
      <c r="U2838">
        <v>19</v>
      </c>
      <c r="V2838">
        <v>6</v>
      </c>
      <c r="W2838">
        <v>1165</v>
      </c>
      <c r="X2838">
        <v>695</v>
      </c>
      <c r="Y2838">
        <v>16</v>
      </c>
      <c r="Z2838">
        <v>146</v>
      </c>
      <c r="AA2838">
        <v>31</v>
      </c>
      <c r="AB2838">
        <v>952</v>
      </c>
      <c r="AC2838">
        <v>552</v>
      </c>
      <c r="AD2838">
        <v>6</v>
      </c>
      <c r="AE2838">
        <v>141</v>
      </c>
      <c r="AF2838">
        <v>67</v>
      </c>
      <c r="AG2838">
        <v>156</v>
      </c>
      <c r="AH2838">
        <v>71</v>
      </c>
      <c r="AI2838">
        <v>3</v>
      </c>
      <c r="AJ2838">
        <v>25</v>
      </c>
      <c r="AK2838">
        <v>4</v>
      </c>
      <c r="AL2838">
        <v>53</v>
      </c>
      <c r="AM2838">
        <v>47</v>
      </c>
      <c r="AN2838">
        <v>1</v>
      </c>
      <c r="AO2838">
        <v>0</v>
      </c>
      <c r="AP2838">
        <v>0</v>
      </c>
      <c r="AQ2838">
        <v>0</v>
      </c>
      <c r="AR2838">
        <v>0</v>
      </c>
      <c r="AS2838">
        <v>0</v>
      </c>
      <c r="AT2838">
        <v>0</v>
      </c>
      <c r="AU2838">
        <v>0</v>
      </c>
      <c r="AV2838">
        <v>0</v>
      </c>
      <c r="AW2838">
        <v>0</v>
      </c>
      <c r="AX2838">
        <v>0</v>
      </c>
      <c r="AY2838">
        <v>0</v>
      </c>
      <c r="AZ2838">
        <v>0</v>
      </c>
      <c r="BA2838">
        <v>0</v>
      </c>
      <c r="BB2838">
        <v>0</v>
      </c>
      <c r="BC2838">
        <v>0</v>
      </c>
      <c r="BD2838">
        <v>0</v>
      </c>
      <c r="BE2838">
        <v>0</v>
      </c>
      <c r="BF2838">
        <v>0</v>
      </c>
      <c r="BG2838" s="20">
        <v>1</v>
      </c>
      <c r="BH2838" s="20">
        <v>1</v>
      </c>
      <c r="BI2838" s="20">
        <v>97</v>
      </c>
      <c r="BJ2838" s="20">
        <v>8</v>
      </c>
      <c r="BK2838" s="20">
        <v>448</v>
      </c>
      <c r="BL2838" s="20">
        <v>938</v>
      </c>
      <c r="BM2838" s="20">
        <v>716</v>
      </c>
      <c r="BN2838" s="20">
        <v>111</v>
      </c>
      <c r="BO2838" s="20">
        <v>50</v>
      </c>
      <c r="BP2838" s="20">
        <v>4487</v>
      </c>
      <c r="BQ2838" s="20">
        <v>1661</v>
      </c>
      <c r="BR2838" s="20">
        <v>0</v>
      </c>
      <c r="BS2838" s="20">
        <v>25</v>
      </c>
      <c r="BT2838" s="20">
        <v>1161</v>
      </c>
      <c r="BU2838" s="20">
        <v>305</v>
      </c>
      <c r="BV2838" s="20">
        <v>2788</v>
      </c>
    </row>
    <row r="2839" spans="1:74" x14ac:dyDescent="0.25">
      <c r="A2839" s="20" t="s">
        <v>475</v>
      </c>
      <c r="B2839" s="20" t="s">
        <v>478</v>
      </c>
      <c r="C2839" s="20" t="s">
        <v>480</v>
      </c>
      <c r="D2839" s="1">
        <v>44599</v>
      </c>
      <c r="E2839">
        <v>110</v>
      </c>
      <c r="F2839">
        <v>1</v>
      </c>
      <c r="G2839">
        <v>1</v>
      </c>
      <c r="H2839">
        <v>1</v>
      </c>
      <c r="I2839">
        <v>1</v>
      </c>
      <c r="J2839">
        <v>77</v>
      </c>
      <c r="K2839">
        <v>1</v>
      </c>
      <c r="L2839">
        <v>8</v>
      </c>
      <c r="M2839">
        <v>2</v>
      </c>
      <c r="N2839">
        <v>8</v>
      </c>
      <c r="O2839">
        <v>7</v>
      </c>
      <c r="P2839">
        <v>0</v>
      </c>
      <c r="Q2839">
        <v>0</v>
      </c>
      <c r="R2839">
        <v>501</v>
      </c>
      <c r="S2839">
        <v>419</v>
      </c>
      <c r="T2839">
        <v>19</v>
      </c>
      <c r="U2839">
        <v>19</v>
      </c>
      <c r="V2839">
        <v>6</v>
      </c>
      <c r="W2839">
        <v>1165</v>
      </c>
      <c r="X2839">
        <v>695</v>
      </c>
      <c r="Y2839">
        <v>16</v>
      </c>
      <c r="Z2839">
        <v>147</v>
      </c>
      <c r="AA2839">
        <v>31</v>
      </c>
      <c r="AB2839">
        <v>950</v>
      </c>
      <c r="AC2839">
        <v>553</v>
      </c>
      <c r="AD2839">
        <v>5</v>
      </c>
      <c r="AE2839">
        <v>141</v>
      </c>
      <c r="AF2839">
        <v>67</v>
      </c>
      <c r="AG2839">
        <v>155</v>
      </c>
      <c r="AH2839">
        <v>71</v>
      </c>
      <c r="AI2839">
        <v>3</v>
      </c>
      <c r="AJ2839">
        <v>25</v>
      </c>
      <c r="AK2839">
        <v>4</v>
      </c>
      <c r="AL2839">
        <v>53</v>
      </c>
      <c r="AM2839">
        <v>47</v>
      </c>
      <c r="AN2839">
        <v>1</v>
      </c>
      <c r="AO2839">
        <v>0</v>
      </c>
      <c r="AP2839">
        <v>0</v>
      </c>
      <c r="AQ2839">
        <v>0</v>
      </c>
      <c r="AR2839">
        <v>0</v>
      </c>
      <c r="AS2839">
        <v>0</v>
      </c>
      <c r="AT2839">
        <v>0</v>
      </c>
      <c r="AU2839">
        <v>0</v>
      </c>
      <c r="AV2839">
        <v>0</v>
      </c>
      <c r="AW2839">
        <v>0</v>
      </c>
      <c r="AX2839">
        <v>0</v>
      </c>
      <c r="AY2839">
        <v>0</v>
      </c>
      <c r="AZ2839">
        <v>0</v>
      </c>
      <c r="BA2839">
        <v>0</v>
      </c>
      <c r="BB2839">
        <v>0</v>
      </c>
      <c r="BC2839">
        <v>0</v>
      </c>
      <c r="BD2839">
        <v>0</v>
      </c>
      <c r="BE2839">
        <v>0</v>
      </c>
      <c r="BF2839">
        <v>0</v>
      </c>
      <c r="BG2839" s="20">
        <v>1</v>
      </c>
      <c r="BH2839" s="20">
        <v>1</v>
      </c>
      <c r="BI2839" s="20">
        <v>96</v>
      </c>
      <c r="BJ2839" s="20">
        <v>8</v>
      </c>
      <c r="BK2839" s="20">
        <v>448</v>
      </c>
      <c r="BL2839" s="20">
        <v>940</v>
      </c>
      <c r="BM2839" s="20">
        <v>715</v>
      </c>
      <c r="BN2839" s="20">
        <v>112</v>
      </c>
      <c r="BO2839" s="20">
        <v>50</v>
      </c>
      <c r="BP2839" s="20">
        <v>4488</v>
      </c>
      <c r="BQ2839" s="20">
        <v>1672</v>
      </c>
      <c r="BR2839" s="20">
        <v>0</v>
      </c>
      <c r="BS2839" s="20">
        <v>24</v>
      </c>
      <c r="BT2839" s="20">
        <v>1159</v>
      </c>
      <c r="BU2839" s="20">
        <v>308</v>
      </c>
      <c r="BV2839" s="20">
        <v>2794</v>
      </c>
    </row>
    <row r="2840" spans="1:74" x14ac:dyDescent="0.25">
      <c r="A2840" s="20" t="s">
        <v>475</v>
      </c>
      <c r="B2840" s="20" t="s">
        <v>478</v>
      </c>
      <c r="C2840" s="20" t="s">
        <v>480</v>
      </c>
      <c r="D2840" s="1">
        <v>44606</v>
      </c>
      <c r="E2840">
        <v>110</v>
      </c>
      <c r="F2840">
        <v>1</v>
      </c>
      <c r="G2840">
        <v>1</v>
      </c>
      <c r="H2840">
        <v>1</v>
      </c>
      <c r="I2840">
        <v>1</v>
      </c>
      <c r="J2840">
        <v>77</v>
      </c>
      <c r="K2840">
        <v>1</v>
      </c>
      <c r="L2840">
        <v>8</v>
      </c>
      <c r="M2840">
        <v>2</v>
      </c>
      <c r="N2840">
        <v>8</v>
      </c>
      <c r="O2840">
        <v>7</v>
      </c>
      <c r="P2840">
        <v>0</v>
      </c>
      <c r="Q2840">
        <v>0</v>
      </c>
      <c r="R2840">
        <v>499</v>
      </c>
      <c r="S2840">
        <v>418</v>
      </c>
      <c r="T2840">
        <v>19</v>
      </c>
      <c r="U2840">
        <v>19</v>
      </c>
      <c r="V2840">
        <v>6</v>
      </c>
      <c r="W2840">
        <v>1166</v>
      </c>
      <c r="X2840">
        <v>696</v>
      </c>
      <c r="Y2840">
        <v>16</v>
      </c>
      <c r="Z2840">
        <v>147</v>
      </c>
      <c r="AA2840">
        <v>31</v>
      </c>
      <c r="AB2840">
        <v>950</v>
      </c>
      <c r="AC2840">
        <v>555</v>
      </c>
      <c r="AD2840">
        <v>5</v>
      </c>
      <c r="AE2840">
        <v>141</v>
      </c>
      <c r="AF2840">
        <v>67</v>
      </c>
      <c r="AG2840">
        <v>156</v>
      </c>
      <c r="AH2840">
        <v>70</v>
      </c>
      <c r="AI2840">
        <v>3</v>
      </c>
      <c r="AJ2840">
        <v>25</v>
      </c>
      <c r="AK2840">
        <v>4</v>
      </c>
      <c r="AL2840">
        <v>53</v>
      </c>
      <c r="AM2840">
        <v>47</v>
      </c>
      <c r="AN2840">
        <v>1</v>
      </c>
      <c r="AO2840">
        <v>0</v>
      </c>
      <c r="AP2840">
        <v>0</v>
      </c>
      <c r="AQ2840">
        <v>0</v>
      </c>
      <c r="AR2840">
        <v>0</v>
      </c>
      <c r="AS2840">
        <v>0</v>
      </c>
      <c r="AT2840">
        <v>0</v>
      </c>
      <c r="AU2840">
        <v>0</v>
      </c>
      <c r="AV2840">
        <v>0</v>
      </c>
      <c r="AW2840">
        <v>0</v>
      </c>
      <c r="AX2840">
        <v>0</v>
      </c>
      <c r="AY2840">
        <v>0</v>
      </c>
      <c r="AZ2840">
        <v>0</v>
      </c>
      <c r="BA2840">
        <v>0</v>
      </c>
      <c r="BB2840">
        <v>0</v>
      </c>
      <c r="BC2840">
        <v>0</v>
      </c>
      <c r="BD2840">
        <v>0</v>
      </c>
      <c r="BE2840">
        <v>0</v>
      </c>
      <c r="BF2840">
        <v>0</v>
      </c>
      <c r="BG2840" s="20">
        <v>1</v>
      </c>
      <c r="BH2840" s="20">
        <v>1</v>
      </c>
      <c r="BI2840" s="20">
        <v>96</v>
      </c>
      <c r="BJ2840" s="20">
        <v>8</v>
      </c>
      <c r="BK2840" s="20">
        <v>448</v>
      </c>
      <c r="BL2840" s="20">
        <v>943</v>
      </c>
      <c r="BM2840" s="20">
        <v>716</v>
      </c>
      <c r="BN2840" s="20">
        <v>111</v>
      </c>
      <c r="BO2840" s="20">
        <v>50</v>
      </c>
      <c r="BP2840" s="20">
        <v>4479</v>
      </c>
      <c r="BQ2840" s="20">
        <v>1686</v>
      </c>
      <c r="BR2840" s="20">
        <v>0</v>
      </c>
      <c r="BS2840" s="20">
        <v>24</v>
      </c>
      <c r="BT2840" s="20">
        <v>1150</v>
      </c>
      <c r="BU2840" s="20">
        <v>311</v>
      </c>
      <c r="BV2840" s="20">
        <v>2794</v>
      </c>
    </row>
    <row r="2841" spans="1:74" x14ac:dyDescent="0.25">
      <c r="A2841" s="20" t="s">
        <v>475</v>
      </c>
      <c r="B2841" s="20" t="s">
        <v>478</v>
      </c>
      <c r="C2841" s="20" t="s">
        <v>480</v>
      </c>
      <c r="D2841" s="1">
        <v>44606</v>
      </c>
      <c r="W2841">
        <v>2</v>
      </c>
      <c r="AB2841">
        <v>2</v>
      </c>
      <c r="AF2841">
        <v>1</v>
      </c>
      <c r="BG2841" s="20"/>
      <c r="BH2841" s="20"/>
      <c r="BI2841" s="20"/>
      <c r="BJ2841" s="20"/>
      <c r="BK2841" s="20"/>
      <c r="BL2841" s="20">
        <v>2</v>
      </c>
      <c r="BM2841" s="20"/>
      <c r="BN2841" s="20"/>
      <c r="BO2841" s="20"/>
      <c r="BP2841" s="20">
        <v>3</v>
      </c>
      <c r="BQ2841" s="20"/>
      <c r="BR2841" s="20"/>
      <c r="BS2841" s="20"/>
      <c r="BT2841" s="20"/>
      <c r="BU2841" s="20">
        <v>1</v>
      </c>
      <c r="BV2841" s="20">
        <v>1</v>
      </c>
    </row>
    <row r="2842" spans="1:74" x14ac:dyDescent="0.25">
      <c r="A2842" s="20" t="s">
        <v>475</v>
      </c>
      <c r="B2842" s="20" t="s">
        <v>481</v>
      </c>
      <c r="C2842" s="20" t="s">
        <v>482</v>
      </c>
      <c r="D2842" s="1">
        <v>44493</v>
      </c>
      <c r="E2842">
        <v>83</v>
      </c>
      <c r="F2842">
        <v>7</v>
      </c>
      <c r="G2842">
        <v>3</v>
      </c>
      <c r="H2842">
        <v>1</v>
      </c>
      <c r="I2842">
        <v>1</v>
      </c>
      <c r="J2842">
        <v>30</v>
      </c>
      <c r="K2842">
        <v>3</v>
      </c>
      <c r="L2842">
        <v>5</v>
      </c>
      <c r="M2842">
        <v>1</v>
      </c>
      <c r="N2842">
        <v>21</v>
      </c>
      <c r="O2842">
        <v>0</v>
      </c>
      <c r="P2842">
        <v>16</v>
      </c>
      <c r="Q2842">
        <v>0</v>
      </c>
      <c r="R2842">
        <v>385</v>
      </c>
      <c r="S2842">
        <v>0</v>
      </c>
      <c r="T2842">
        <v>216</v>
      </c>
      <c r="U2842">
        <v>12</v>
      </c>
      <c r="V2842">
        <v>3</v>
      </c>
      <c r="W2842">
        <v>1075</v>
      </c>
      <c r="X2842">
        <v>0</v>
      </c>
      <c r="Y2842">
        <v>133</v>
      </c>
      <c r="Z2842">
        <v>121</v>
      </c>
      <c r="AA2842">
        <v>22</v>
      </c>
      <c r="AB2842">
        <v>642</v>
      </c>
      <c r="AC2842">
        <v>79</v>
      </c>
      <c r="AD2842">
        <v>6</v>
      </c>
      <c r="AE2842">
        <v>114</v>
      </c>
      <c r="AF2842">
        <v>32</v>
      </c>
      <c r="AG2842">
        <v>200</v>
      </c>
      <c r="AH2842">
        <v>0</v>
      </c>
      <c r="AI2842">
        <v>12</v>
      </c>
      <c r="AJ2842">
        <v>28</v>
      </c>
      <c r="AK2842">
        <v>3</v>
      </c>
      <c r="AL2842">
        <v>113</v>
      </c>
      <c r="AM2842">
        <v>0</v>
      </c>
      <c r="AN2842">
        <v>54</v>
      </c>
      <c r="AO2842">
        <v>0</v>
      </c>
      <c r="AP2842">
        <v>0</v>
      </c>
      <c r="AQ2842">
        <v>0</v>
      </c>
      <c r="AR2842">
        <v>0</v>
      </c>
      <c r="AS2842">
        <v>0</v>
      </c>
      <c r="AT2842">
        <v>0</v>
      </c>
      <c r="AU2842">
        <v>0</v>
      </c>
      <c r="AV2842">
        <v>0</v>
      </c>
      <c r="AW2842">
        <v>0</v>
      </c>
      <c r="AX2842">
        <v>0</v>
      </c>
      <c r="AY2842">
        <v>0</v>
      </c>
      <c r="AZ2842">
        <v>0</v>
      </c>
      <c r="BA2842">
        <v>0</v>
      </c>
      <c r="BB2842">
        <v>15</v>
      </c>
      <c r="BC2842">
        <v>17</v>
      </c>
      <c r="BD2842">
        <v>0</v>
      </c>
      <c r="BE2842">
        <v>1</v>
      </c>
      <c r="BF2842">
        <v>3</v>
      </c>
      <c r="BG2842" s="20"/>
      <c r="BH2842" s="20"/>
      <c r="BI2842" s="20"/>
      <c r="BJ2842" s="20"/>
      <c r="BK2842" s="20"/>
      <c r="BL2842" s="20"/>
      <c r="BM2842" s="20"/>
      <c r="BN2842" s="20"/>
      <c r="BO2842" s="20"/>
      <c r="BP2842" s="20"/>
      <c r="BQ2842" s="20"/>
      <c r="BR2842" s="20"/>
      <c r="BS2842" s="20"/>
      <c r="BT2842" s="20"/>
      <c r="BU2842" s="20"/>
      <c r="BV2842" s="20"/>
    </row>
    <row r="2843" spans="1:74" x14ac:dyDescent="0.25">
      <c r="A2843" s="20" t="s">
        <v>475</v>
      </c>
      <c r="B2843" s="20" t="s">
        <v>481</v>
      </c>
      <c r="C2843" s="20" t="s">
        <v>482</v>
      </c>
      <c r="D2843" s="1">
        <v>44500</v>
      </c>
      <c r="E2843">
        <v>84</v>
      </c>
      <c r="F2843">
        <v>7</v>
      </c>
      <c r="G2843">
        <v>3</v>
      </c>
      <c r="H2843">
        <v>1</v>
      </c>
      <c r="I2843">
        <v>1</v>
      </c>
      <c r="J2843">
        <v>38</v>
      </c>
      <c r="K2843">
        <v>3</v>
      </c>
      <c r="L2843">
        <v>5</v>
      </c>
      <c r="M2843">
        <v>1</v>
      </c>
      <c r="N2843">
        <v>21</v>
      </c>
      <c r="O2843">
        <v>0</v>
      </c>
      <c r="P2843">
        <v>16</v>
      </c>
      <c r="Q2843">
        <v>0</v>
      </c>
      <c r="R2843">
        <v>387</v>
      </c>
      <c r="S2843">
        <v>0</v>
      </c>
      <c r="T2843">
        <v>241</v>
      </c>
      <c r="U2843">
        <v>12</v>
      </c>
      <c r="V2843">
        <v>2</v>
      </c>
      <c r="W2843">
        <v>1075</v>
      </c>
      <c r="X2843">
        <v>0</v>
      </c>
      <c r="Y2843">
        <v>209</v>
      </c>
      <c r="Z2843">
        <v>123</v>
      </c>
      <c r="AA2843">
        <v>20</v>
      </c>
      <c r="AB2843">
        <v>641</v>
      </c>
      <c r="AC2843">
        <v>113</v>
      </c>
      <c r="AD2843">
        <v>6</v>
      </c>
      <c r="AE2843">
        <v>114</v>
      </c>
      <c r="AF2843">
        <v>32</v>
      </c>
      <c r="AG2843">
        <v>198</v>
      </c>
      <c r="AH2843">
        <v>0</v>
      </c>
      <c r="AI2843">
        <v>20</v>
      </c>
      <c r="AJ2843">
        <v>27</v>
      </c>
      <c r="AK2843">
        <v>2</v>
      </c>
      <c r="AL2843">
        <v>113</v>
      </c>
      <c r="AM2843">
        <v>0</v>
      </c>
      <c r="AN2843">
        <v>59</v>
      </c>
      <c r="AO2843">
        <v>0</v>
      </c>
      <c r="AP2843">
        <v>0</v>
      </c>
      <c r="AQ2843">
        <v>0</v>
      </c>
      <c r="AR2843">
        <v>0</v>
      </c>
      <c r="AS2843">
        <v>0</v>
      </c>
      <c r="AT2843">
        <v>0</v>
      </c>
      <c r="AU2843">
        <v>0</v>
      </c>
      <c r="AV2843">
        <v>0</v>
      </c>
      <c r="AW2843">
        <v>0</v>
      </c>
      <c r="AX2843">
        <v>0</v>
      </c>
      <c r="AY2843">
        <v>0</v>
      </c>
      <c r="AZ2843">
        <v>0</v>
      </c>
      <c r="BA2843">
        <v>0</v>
      </c>
      <c r="BB2843">
        <v>15</v>
      </c>
      <c r="BC2843">
        <v>17</v>
      </c>
      <c r="BD2843">
        <v>0</v>
      </c>
      <c r="BE2843">
        <v>1</v>
      </c>
      <c r="BF2843">
        <v>3</v>
      </c>
      <c r="BG2843" s="20"/>
      <c r="BH2843" s="20"/>
      <c r="BI2843" s="20"/>
      <c r="BJ2843" s="20"/>
      <c r="BK2843" s="20"/>
      <c r="BL2843" s="20"/>
      <c r="BM2843" s="20"/>
      <c r="BN2843" s="20"/>
      <c r="BO2843" s="20"/>
      <c r="BP2843" s="20"/>
      <c r="BQ2843" s="20"/>
      <c r="BR2843" s="20"/>
      <c r="BS2843" s="20"/>
      <c r="BT2843" s="20"/>
      <c r="BU2843" s="20"/>
      <c r="BV2843" s="20"/>
    </row>
    <row r="2844" spans="1:74" x14ac:dyDescent="0.25">
      <c r="A2844" s="20" t="s">
        <v>475</v>
      </c>
      <c r="B2844" s="20" t="s">
        <v>481</v>
      </c>
      <c r="C2844" s="20" t="s">
        <v>482</v>
      </c>
      <c r="D2844" s="1">
        <v>44507</v>
      </c>
      <c r="E2844">
        <v>83</v>
      </c>
      <c r="F2844">
        <v>7</v>
      </c>
      <c r="G2844">
        <v>3</v>
      </c>
      <c r="H2844">
        <v>1</v>
      </c>
      <c r="I2844">
        <v>1</v>
      </c>
      <c r="J2844">
        <v>40</v>
      </c>
      <c r="K2844">
        <v>3</v>
      </c>
      <c r="L2844">
        <v>4</v>
      </c>
      <c r="M2844">
        <v>1</v>
      </c>
      <c r="N2844">
        <v>21</v>
      </c>
      <c r="O2844">
        <v>16</v>
      </c>
      <c r="P2844">
        <v>0</v>
      </c>
      <c r="Q2844">
        <v>0</v>
      </c>
      <c r="R2844">
        <v>388</v>
      </c>
      <c r="S2844">
        <v>250</v>
      </c>
      <c r="T2844">
        <v>15</v>
      </c>
      <c r="U2844">
        <v>12</v>
      </c>
      <c r="V2844">
        <v>2</v>
      </c>
      <c r="W2844">
        <v>1081</v>
      </c>
      <c r="X2844">
        <v>272</v>
      </c>
      <c r="Y2844">
        <v>17</v>
      </c>
      <c r="Z2844">
        <v>120</v>
      </c>
      <c r="AA2844">
        <v>20</v>
      </c>
      <c r="AB2844">
        <v>640</v>
      </c>
      <c r="AC2844">
        <v>136</v>
      </c>
      <c r="AD2844">
        <v>6</v>
      </c>
      <c r="AE2844">
        <v>114</v>
      </c>
      <c r="AF2844">
        <v>30</v>
      </c>
      <c r="AG2844">
        <v>201</v>
      </c>
      <c r="AH2844">
        <v>28</v>
      </c>
      <c r="AI2844">
        <v>1</v>
      </c>
      <c r="AJ2844">
        <v>26</v>
      </c>
      <c r="AK2844">
        <v>4</v>
      </c>
      <c r="AL2844">
        <v>113</v>
      </c>
      <c r="AM2844">
        <v>62</v>
      </c>
      <c r="AN2844">
        <v>3</v>
      </c>
      <c r="AO2844">
        <v>0</v>
      </c>
      <c r="AP2844">
        <v>0</v>
      </c>
      <c r="AQ2844">
        <v>0</v>
      </c>
      <c r="AR2844">
        <v>0</v>
      </c>
      <c r="AS2844">
        <v>0</v>
      </c>
      <c r="AT2844">
        <v>0</v>
      </c>
      <c r="AU2844">
        <v>0</v>
      </c>
      <c r="AV2844">
        <v>0</v>
      </c>
      <c r="AW2844">
        <v>0</v>
      </c>
      <c r="AX2844">
        <v>0</v>
      </c>
      <c r="AY2844">
        <v>0</v>
      </c>
      <c r="AZ2844">
        <v>0</v>
      </c>
      <c r="BA2844">
        <v>0</v>
      </c>
      <c r="BB2844">
        <v>0</v>
      </c>
      <c r="BC2844">
        <v>0</v>
      </c>
      <c r="BD2844">
        <v>0</v>
      </c>
      <c r="BE2844">
        <v>0</v>
      </c>
      <c r="BF2844">
        <v>0</v>
      </c>
      <c r="BG2844" s="20">
        <v>6</v>
      </c>
      <c r="BH2844" s="20">
        <v>1</v>
      </c>
      <c r="BI2844" s="20">
        <v>74</v>
      </c>
      <c r="BJ2844" s="20">
        <v>21</v>
      </c>
      <c r="BK2844" s="20">
        <v>355</v>
      </c>
      <c r="BL2844" s="20">
        <v>871</v>
      </c>
      <c r="BM2844" s="20">
        <v>477</v>
      </c>
      <c r="BN2844" s="20">
        <v>151</v>
      </c>
      <c r="BO2844" s="20">
        <v>107</v>
      </c>
      <c r="BP2844" s="20"/>
      <c r="BQ2844" s="20"/>
      <c r="BR2844" s="20"/>
      <c r="BS2844" s="20"/>
      <c r="BT2844" s="20"/>
      <c r="BU2844" s="20"/>
      <c r="BV2844" s="20"/>
    </row>
    <row r="2845" spans="1:74" x14ac:dyDescent="0.25">
      <c r="A2845" s="20" t="s">
        <v>475</v>
      </c>
      <c r="B2845" s="20" t="s">
        <v>481</v>
      </c>
      <c r="C2845" s="20" t="s">
        <v>482</v>
      </c>
      <c r="D2845" s="1">
        <v>44514</v>
      </c>
      <c r="E2845">
        <v>84</v>
      </c>
      <c r="F2845">
        <v>7</v>
      </c>
      <c r="G2845">
        <v>3</v>
      </c>
      <c r="H2845">
        <v>1</v>
      </c>
      <c r="I2845">
        <v>1</v>
      </c>
      <c r="J2845">
        <v>44</v>
      </c>
      <c r="K2845">
        <v>3</v>
      </c>
      <c r="L2845">
        <v>4</v>
      </c>
      <c r="M2845">
        <v>1</v>
      </c>
      <c r="N2845">
        <v>21</v>
      </c>
      <c r="O2845">
        <v>16</v>
      </c>
      <c r="P2845">
        <v>0</v>
      </c>
      <c r="Q2845">
        <v>0</v>
      </c>
      <c r="R2845">
        <v>388</v>
      </c>
      <c r="S2845">
        <v>261</v>
      </c>
      <c r="T2845">
        <v>15</v>
      </c>
      <c r="U2845">
        <v>12</v>
      </c>
      <c r="V2845">
        <v>2</v>
      </c>
      <c r="W2845">
        <v>1083</v>
      </c>
      <c r="X2845">
        <v>303</v>
      </c>
      <c r="Y2845">
        <v>16</v>
      </c>
      <c r="Z2845">
        <v>121</v>
      </c>
      <c r="AA2845">
        <v>20</v>
      </c>
      <c r="AB2845">
        <v>643</v>
      </c>
      <c r="AC2845">
        <v>155</v>
      </c>
      <c r="AD2845">
        <v>6</v>
      </c>
      <c r="AE2845">
        <v>114</v>
      </c>
      <c r="AF2845">
        <v>32</v>
      </c>
      <c r="AG2845">
        <v>202</v>
      </c>
      <c r="AH2845">
        <v>29</v>
      </c>
      <c r="AI2845">
        <v>1</v>
      </c>
      <c r="AJ2845">
        <v>25</v>
      </c>
      <c r="AK2845">
        <v>5</v>
      </c>
      <c r="AL2845">
        <v>113</v>
      </c>
      <c r="AM2845">
        <v>62</v>
      </c>
      <c r="AN2845">
        <v>3</v>
      </c>
      <c r="AO2845">
        <v>0</v>
      </c>
      <c r="AP2845">
        <v>0</v>
      </c>
      <c r="AQ2845">
        <v>0</v>
      </c>
      <c r="AR2845">
        <v>0</v>
      </c>
      <c r="AS2845">
        <v>0</v>
      </c>
      <c r="AT2845">
        <v>0</v>
      </c>
      <c r="AU2845">
        <v>0</v>
      </c>
      <c r="AV2845">
        <v>0</v>
      </c>
      <c r="AW2845">
        <v>0</v>
      </c>
      <c r="AX2845">
        <v>0</v>
      </c>
      <c r="AY2845">
        <v>0</v>
      </c>
      <c r="AZ2845">
        <v>0</v>
      </c>
      <c r="BA2845">
        <v>0</v>
      </c>
      <c r="BB2845">
        <v>0</v>
      </c>
      <c r="BC2845">
        <v>0</v>
      </c>
      <c r="BD2845">
        <v>0</v>
      </c>
      <c r="BE2845">
        <v>0</v>
      </c>
      <c r="BF2845">
        <v>0</v>
      </c>
      <c r="BG2845" s="20">
        <v>6</v>
      </c>
      <c r="BH2845" s="20">
        <v>1</v>
      </c>
      <c r="BI2845" s="20">
        <v>75</v>
      </c>
      <c r="BJ2845" s="20">
        <v>21</v>
      </c>
      <c r="BK2845" s="20">
        <v>355</v>
      </c>
      <c r="BL2845" s="20">
        <v>871</v>
      </c>
      <c r="BM2845" s="20">
        <v>480</v>
      </c>
      <c r="BN2845" s="20">
        <v>151</v>
      </c>
      <c r="BO2845" s="20">
        <v>107</v>
      </c>
      <c r="BP2845" s="20"/>
      <c r="BQ2845" s="20"/>
      <c r="BR2845" s="20"/>
      <c r="BS2845" s="20"/>
      <c r="BT2845" s="20"/>
      <c r="BU2845" s="20"/>
      <c r="BV2845" s="20"/>
    </row>
    <row r="2846" spans="1:74" x14ac:dyDescent="0.25">
      <c r="A2846" s="20" t="s">
        <v>475</v>
      </c>
      <c r="B2846" s="20" t="s">
        <v>481</v>
      </c>
      <c r="C2846" s="20" t="s">
        <v>482</v>
      </c>
      <c r="D2846" s="1">
        <v>44521</v>
      </c>
      <c r="E2846">
        <v>84</v>
      </c>
      <c r="F2846">
        <v>7</v>
      </c>
      <c r="G2846">
        <v>3</v>
      </c>
      <c r="H2846">
        <v>1</v>
      </c>
      <c r="I2846">
        <v>1</v>
      </c>
      <c r="J2846">
        <v>46</v>
      </c>
      <c r="K2846">
        <v>3</v>
      </c>
      <c r="L2846">
        <v>4</v>
      </c>
      <c r="M2846">
        <v>1</v>
      </c>
      <c r="N2846">
        <v>21</v>
      </c>
      <c r="O2846">
        <v>16</v>
      </c>
      <c r="P2846">
        <v>0</v>
      </c>
      <c r="Q2846">
        <v>0</v>
      </c>
      <c r="R2846">
        <v>390</v>
      </c>
      <c r="S2846">
        <v>270</v>
      </c>
      <c r="T2846">
        <v>15</v>
      </c>
      <c r="U2846">
        <v>12</v>
      </c>
      <c r="V2846">
        <v>5</v>
      </c>
      <c r="W2846">
        <v>1084</v>
      </c>
      <c r="X2846">
        <v>347</v>
      </c>
      <c r="Y2846">
        <v>16</v>
      </c>
      <c r="Z2846">
        <v>122</v>
      </c>
      <c r="AA2846">
        <v>20</v>
      </c>
      <c r="AB2846">
        <v>643</v>
      </c>
      <c r="AC2846">
        <v>182</v>
      </c>
      <c r="AD2846">
        <v>6</v>
      </c>
      <c r="AE2846">
        <v>114</v>
      </c>
      <c r="AF2846">
        <v>32</v>
      </c>
      <c r="AG2846">
        <v>200</v>
      </c>
      <c r="AH2846">
        <v>34</v>
      </c>
      <c r="AI2846">
        <v>1</v>
      </c>
      <c r="AJ2846">
        <v>25</v>
      </c>
      <c r="AK2846">
        <v>5</v>
      </c>
      <c r="AL2846">
        <v>113</v>
      </c>
      <c r="AM2846">
        <v>65</v>
      </c>
      <c r="AN2846">
        <v>3</v>
      </c>
      <c r="AO2846">
        <v>0</v>
      </c>
      <c r="AP2846">
        <v>0</v>
      </c>
      <c r="AQ2846">
        <v>0</v>
      </c>
      <c r="AR2846">
        <v>0</v>
      </c>
      <c r="AS2846">
        <v>0</v>
      </c>
      <c r="AT2846">
        <v>0</v>
      </c>
      <c r="AU2846">
        <v>0</v>
      </c>
      <c r="AV2846">
        <v>0</v>
      </c>
      <c r="AW2846">
        <v>0</v>
      </c>
      <c r="AX2846">
        <v>0</v>
      </c>
      <c r="AY2846">
        <v>0</v>
      </c>
      <c r="AZ2846">
        <v>0</v>
      </c>
      <c r="BA2846">
        <v>0</v>
      </c>
      <c r="BB2846">
        <v>0</v>
      </c>
      <c r="BC2846">
        <v>0</v>
      </c>
      <c r="BD2846">
        <v>0</v>
      </c>
      <c r="BE2846">
        <v>0</v>
      </c>
      <c r="BF2846">
        <v>0</v>
      </c>
      <c r="BG2846" s="20">
        <v>6</v>
      </c>
      <c r="BH2846" s="20">
        <v>1</v>
      </c>
      <c r="BI2846" s="20">
        <v>75</v>
      </c>
      <c r="BJ2846" s="20">
        <v>21</v>
      </c>
      <c r="BK2846" s="20">
        <v>354</v>
      </c>
      <c r="BL2846" s="20">
        <v>875</v>
      </c>
      <c r="BM2846" s="20">
        <v>480</v>
      </c>
      <c r="BN2846" s="20">
        <v>151</v>
      </c>
      <c r="BO2846" s="20">
        <v>107</v>
      </c>
      <c r="BP2846" s="20"/>
      <c r="BQ2846" s="20"/>
      <c r="BR2846" s="20"/>
      <c r="BS2846" s="20"/>
      <c r="BT2846" s="20"/>
      <c r="BU2846" s="20"/>
      <c r="BV2846" s="20"/>
    </row>
    <row r="2847" spans="1:74" x14ac:dyDescent="0.25">
      <c r="A2847" s="20" t="s">
        <v>475</v>
      </c>
      <c r="B2847" s="20" t="s">
        <v>481</v>
      </c>
      <c r="C2847" s="20" t="s">
        <v>482</v>
      </c>
      <c r="D2847" s="1">
        <v>44528</v>
      </c>
      <c r="E2847">
        <v>83</v>
      </c>
      <c r="F2847">
        <v>7</v>
      </c>
      <c r="G2847">
        <v>3</v>
      </c>
      <c r="H2847">
        <v>1</v>
      </c>
      <c r="I2847">
        <v>1</v>
      </c>
      <c r="J2847">
        <v>49</v>
      </c>
      <c r="K2847">
        <v>3</v>
      </c>
      <c r="L2847">
        <v>4</v>
      </c>
      <c r="M2847">
        <v>1</v>
      </c>
      <c r="N2847">
        <v>21</v>
      </c>
      <c r="O2847">
        <v>17</v>
      </c>
      <c r="P2847">
        <v>0</v>
      </c>
      <c r="Q2847">
        <v>0</v>
      </c>
      <c r="R2847">
        <v>390</v>
      </c>
      <c r="S2847">
        <v>286</v>
      </c>
      <c r="T2847">
        <v>15</v>
      </c>
      <c r="U2847">
        <v>12</v>
      </c>
      <c r="V2847">
        <v>6</v>
      </c>
      <c r="W2847">
        <v>1085</v>
      </c>
      <c r="X2847">
        <v>400</v>
      </c>
      <c r="Y2847">
        <v>16</v>
      </c>
      <c r="Z2847">
        <v>119</v>
      </c>
      <c r="AA2847">
        <v>20</v>
      </c>
      <c r="AB2847">
        <v>644</v>
      </c>
      <c r="AC2847">
        <v>224</v>
      </c>
      <c r="AD2847">
        <v>6</v>
      </c>
      <c r="AE2847">
        <v>115</v>
      </c>
      <c r="AF2847">
        <v>32</v>
      </c>
      <c r="AG2847">
        <v>201</v>
      </c>
      <c r="AH2847">
        <v>41</v>
      </c>
      <c r="AI2847">
        <v>1</v>
      </c>
      <c r="AJ2847">
        <v>25</v>
      </c>
      <c r="AK2847">
        <v>5</v>
      </c>
      <c r="AL2847">
        <v>113</v>
      </c>
      <c r="AM2847">
        <v>85</v>
      </c>
      <c r="AN2847">
        <v>3</v>
      </c>
      <c r="AO2847">
        <v>0</v>
      </c>
      <c r="AP2847">
        <v>0</v>
      </c>
      <c r="AQ2847">
        <v>0</v>
      </c>
      <c r="AR2847">
        <v>0</v>
      </c>
      <c r="AS2847">
        <v>0</v>
      </c>
      <c r="AT2847">
        <v>0</v>
      </c>
      <c r="AU2847">
        <v>0</v>
      </c>
      <c r="AV2847">
        <v>0</v>
      </c>
      <c r="AW2847">
        <v>0</v>
      </c>
      <c r="AX2847">
        <v>0</v>
      </c>
      <c r="AY2847">
        <v>0</v>
      </c>
      <c r="AZ2847">
        <v>0</v>
      </c>
      <c r="BA2847">
        <v>0</v>
      </c>
      <c r="BB2847">
        <v>0</v>
      </c>
      <c r="BC2847">
        <v>0</v>
      </c>
      <c r="BD2847">
        <v>0</v>
      </c>
      <c r="BE2847">
        <v>0</v>
      </c>
      <c r="BF2847">
        <v>0</v>
      </c>
      <c r="BG2847" s="20">
        <v>6</v>
      </c>
      <c r="BH2847" s="20">
        <v>1</v>
      </c>
      <c r="BI2847" s="20">
        <v>74</v>
      </c>
      <c r="BJ2847" s="20">
        <v>21</v>
      </c>
      <c r="BK2847" s="20">
        <v>353</v>
      </c>
      <c r="BL2847" s="20">
        <v>878</v>
      </c>
      <c r="BM2847" s="20">
        <v>480</v>
      </c>
      <c r="BN2847" s="20">
        <v>152</v>
      </c>
      <c r="BO2847" s="20">
        <v>107</v>
      </c>
      <c r="BP2847" s="20"/>
      <c r="BQ2847" s="20"/>
      <c r="BR2847" s="20"/>
      <c r="BS2847" s="20"/>
      <c r="BT2847" s="20"/>
      <c r="BU2847" s="20"/>
      <c r="BV2847" s="20"/>
    </row>
    <row r="2848" spans="1:74" x14ac:dyDescent="0.25">
      <c r="A2848" s="20" t="s">
        <v>475</v>
      </c>
      <c r="B2848" s="20" t="s">
        <v>481</v>
      </c>
      <c r="C2848" s="20" t="s">
        <v>482</v>
      </c>
      <c r="D2848" s="1">
        <v>44535</v>
      </c>
      <c r="E2848">
        <v>83</v>
      </c>
      <c r="F2848">
        <v>7</v>
      </c>
      <c r="G2848">
        <v>4</v>
      </c>
      <c r="H2848">
        <v>1</v>
      </c>
      <c r="I2848">
        <v>1</v>
      </c>
      <c r="J2848">
        <v>52</v>
      </c>
      <c r="K2848">
        <v>3</v>
      </c>
      <c r="L2848">
        <v>4</v>
      </c>
      <c r="M2848">
        <v>1</v>
      </c>
      <c r="N2848">
        <v>21</v>
      </c>
      <c r="O2848">
        <v>18</v>
      </c>
      <c r="P2848">
        <v>0</v>
      </c>
      <c r="Q2848">
        <v>0</v>
      </c>
      <c r="R2848">
        <v>392</v>
      </c>
      <c r="S2848">
        <v>295</v>
      </c>
      <c r="T2848">
        <v>15</v>
      </c>
      <c r="U2848">
        <v>12</v>
      </c>
      <c r="V2848">
        <v>5</v>
      </c>
      <c r="W2848">
        <v>1082</v>
      </c>
      <c r="X2848">
        <v>432</v>
      </c>
      <c r="Y2848">
        <v>16</v>
      </c>
      <c r="Z2848">
        <v>118</v>
      </c>
      <c r="AA2848">
        <v>20</v>
      </c>
      <c r="AB2848">
        <v>646</v>
      </c>
      <c r="AC2848">
        <v>245</v>
      </c>
      <c r="AD2848">
        <v>6</v>
      </c>
      <c r="AE2848">
        <v>114</v>
      </c>
      <c r="AF2848">
        <v>34</v>
      </c>
      <c r="AG2848">
        <v>202</v>
      </c>
      <c r="AH2848">
        <v>45</v>
      </c>
      <c r="AI2848">
        <v>1</v>
      </c>
      <c r="AJ2848">
        <v>26</v>
      </c>
      <c r="AK2848">
        <v>4</v>
      </c>
      <c r="AL2848">
        <v>113</v>
      </c>
      <c r="AM2848">
        <v>91</v>
      </c>
      <c r="AN2848">
        <v>3</v>
      </c>
      <c r="AO2848">
        <v>0</v>
      </c>
      <c r="AP2848">
        <v>0</v>
      </c>
      <c r="AQ2848">
        <v>0</v>
      </c>
      <c r="AR2848">
        <v>0</v>
      </c>
      <c r="AS2848">
        <v>0</v>
      </c>
      <c r="AT2848">
        <v>0</v>
      </c>
      <c r="AU2848">
        <v>0</v>
      </c>
      <c r="AV2848">
        <v>0</v>
      </c>
      <c r="AW2848">
        <v>0</v>
      </c>
      <c r="AX2848">
        <v>0</v>
      </c>
      <c r="AY2848">
        <v>0</v>
      </c>
      <c r="AZ2848">
        <v>0</v>
      </c>
      <c r="BA2848">
        <v>0</v>
      </c>
      <c r="BB2848">
        <v>0</v>
      </c>
      <c r="BC2848">
        <v>0</v>
      </c>
      <c r="BD2848">
        <v>0</v>
      </c>
      <c r="BE2848">
        <v>0</v>
      </c>
      <c r="BF2848">
        <v>0</v>
      </c>
      <c r="BG2848" s="20">
        <v>6</v>
      </c>
      <c r="BH2848" s="20">
        <v>1</v>
      </c>
      <c r="BI2848" s="20">
        <v>74</v>
      </c>
      <c r="BJ2848" s="20">
        <v>21</v>
      </c>
      <c r="BK2848" s="20">
        <v>354</v>
      </c>
      <c r="BL2848" s="20">
        <v>875</v>
      </c>
      <c r="BM2848" s="20">
        <v>483</v>
      </c>
      <c r="BN2848" s="20">
        <v>153</v>
      </c>
      <c r="BO2848" s="20">
        <v>107</v>
      </c>
      <c r="BP2848" s="20"/>
      <c r="BQ2848" s="20"/>
      <c r="BR2848" s="20"/>
      <c r="BS2848" s="20"/>
      <c r="BT2848" s="20"/>
      <c r="BU2848" s="20"/>
      <c r="BV2848" s="20"/>
    </row>
    <row r="2849" spans="1:74" x14ac:dyDescent="0.25">
      <c r="A2849" s="20" t="s">
        <v>475</v>
      </c>
      <c r="B2849" s="20" t="s">
        <v>481</v>
      </c>
      <c r="C2849" s="20" t="s">
        <v>482</v>
      </c>
      <c r="D2849" s="1">
        <v>44542</v>
      </c>
      <c r="E2849">
        <v>83</v>
      </c>
      <c r="F2849">
        <v>7</v>
      </c>
      <c r="G2849">
        <v>4</v>
      </c>
      <c r="H2849">
        <v>1</v>
      </c>
      <c r="I2849">
        <v>1</v>
      </c>
      <c r="J2849">
        <v>53</v>
      </c>
      <c r="K2849">
        <v>3</v>
      </c>
      <c r="L2849">
        <v>4</v>
      </c>
      <c r="M2849">
        <v>1</v>
      </c>
      <c r="N2849">
        <v>21</v>
      </c>
      <c r="O2849">
        <v>18</v>
      </c>
      <c r="P2849">
        <v>0</v>
      </c>
      <c r="Q2849">
        <v>0</v>
      </c>
      <c r="R2849">
        <v>393</v>
      </c>
      <c r="S2849">
        <v>297</v>
      </c>
      <c r="T2849">
        <v>15</v>
      </c>
      <c r="U2849">
        <v>11</v>
      </c>
      <c r="V2849">
        <v>6</v>
      </c>
      <c r="W2849">
        <v>1085</v>
      </c>
      <c r="X2849">
        <v>456</v>
      </c>
      <c r="Y2849">
        <v>16</v>
      </c>
      <c r="Z2849">
        <v>117</v>
      </c>
      <c r="AA2849">
        <v>23</v>
      </c>
      <c r="AB2849">
        <v>644</v>
      </c>
      <c r="AC2849">
        <v>264</v>
      </c>
      <c r="AD2849">
        <v>6</v>
      </c>
      <c r="AE2849">
        <v>112</v>
      </c>
      <c r="AF2849">
        <v>37</v>
      </c>
      <c r="AG2849">
        <v>202</v>
      </c>
      <c r="AH2849">
        <v>47</v>
      </c>
      <c r="AI2849">
        <v>1</v>
      </c>
      <c r="AJ2849">
        <v>25</v>
      </c>
      <c r="AK2849">
        <v>4</v>
      </c>
      <c r="AL2849">
        <v>113</v>
      </c>
      <c r="AM2849">
        <v>92</v>
      </c>
      <c r="AN2849">
        <v>3</v>
      </c>
      <c r="AO2849">
        <v>0</v>
      </c>
      <c r="AP2849">
        <v>0</v>
      </c>
      <c r="AQ2849">
        <v>0</v>
      </c>
      <c r="AR2849">
        <v>0</v>
      </c>
      <c r="AS2849">
        <v>0</v>
      </c>
      <c r="AT2849">
        <v>0</v>
      </c>
      <c r="AU2849">
        <v>0</v>
      </c>
      <c r="AV2849">
        <v>0</v>
      </c>
      <c r="AW2849">
        <v>0</v>
      </c>
      <c r="AX2849">
        <v>0</v>
      </c>
      <c r="AY2849">
        <v>0</v>
      </c>
      <c r="AZ2849">
        <v>0</v>
      </c>
      <c r="BA2849">
        <v>0</v>
      </c>
      <c r="BB2849">
        <v>0</v>
      </c>
      <c r="BC2849">
        <v>0</v>
      </c>
      <c r="BD2849">
        <v>0</v>
      </c>
      <c r="BE2849">
        <v>0</v>
      </c>
      <c r="BF2849">
        <v>0</v>
      </c>
      <c r="BG2849" s="20">
        <v>6</v>
      </c>
      <c r="BH2849" s="20">
        <v>1</v>
      </c>
      <c r="BI2849" s="20">
        <v>74</v>
      </c>
      <c r="BJ2849" s="20">
        <v>21</v>
      </c>
      <c r="BK2849" s="20">
        <v>354</v>
      </c>
      <c r="BL2849" s="20">
        <v>879</v>
      </c>
      <c r="BM2849" s="20">
        <v>480</v>
      </c>
      <c r="BN2849" s="20">
        <v>154</v>
      </c>
      <c r="BO2849" s="20">
        <v>107</v>
      </c>
      <c r="BP2849" s="20"/>
      <c r="BQ2849" s="20"/>
      <c r="BR2849" s="20"/>
      <c r="BS2849" s="20"/>
      <c r="BT2849" s="20"/>
      <c r="BU2849" s="20"/>
      <c r="BV2849" s="20"/>
    </row>
    <row r="2850" spans="1:74" x14ac:dyDescent="0.25">
      <c r="A2850" s="20" t="s">
        <v>475</v>
      </c>
      <c r="B2850" s="20" t="s">
        <v>481</v>
      </c>
      <c r="C2850" s="20" t="s">
        <v>482</v>
      </c>
      <c r="D2850" s="1">
        <v>44549</v>
      </c>
      <c r="E2850">
        <v>83</v>
      </c>
      <c r="F2850">
        <v>7</v>
      </c>
      <c r="G2850">
        <v>4</v>
      </c>
      <c r="H2850">
        <v>1</v>
      </c>
      <c r="I2850">
        <v>1</v>
      </c>
      <c r="J2850">
        <v>58</v>
      </c>
      <c r="K2850">
        <v>3</v>
      </c>
      <c r="L2850">
        <v>4</v>
      </c>
      <c r="M2850">
        <v>1</v>
      </c>
      <c r="N2850">
        <v>21</v>
      </c>
      <c r="O2850">
        <v>18</v>
      </c>
      <c r="P2850">
        <v>0</v>
      </c>
      <c r="Q2850">
        <v>0</v>
      </c>
      <c r="R2850">
        <v>392</v>
      </c>
      <c r="S2850">
        <v>307</v>
      </c>
      <c r="T2850">
        <v>15</v>
      </c>
      <c r="U2850">
        <v>10</v>
      </c>
      <c r="V2850">
        <v>6</v>
      </c>
      <c r="W2850">
        <v>1088</v>
      </c>
      <c r="X2850">
        <v>526</v>
      </c>
      <c r="Y2850">
        <v>15</v>
      </c>
      <c r="Z2850">
        <v>115</v>
      </c>
      <c r="AA2850">
        <v>25</v>
      </c>
      <c r="AB2850">
        <v>639</v>
      </c>
      <c r="AC2850">
        <v>305</v>
      </c>
      <c r="AD2850">
        <v>6</v>
      </c>
      <c r="AE2850">
        <v>112</v>
      </c>
      <c r="AF2850">
        <v>35</v>
      </c>
      <c r="AG2850">
        <v>201</v>
      </c>
      <c r="AH2850">
        <v>67</v>
      </c>
      <c r="AI2850">
        <v>1</v>
      </c>
      <c r="AJ2850">
        <v>25</v>
      </c>
      <c r="AK2850">
        <v>3</v>
      </c>
      <c r="AL2850">
        <v>112</v>
      </c>
      <c r="AM2850">
        <v>92</v>
      </c>
      <c r="AN2850">
        <v>3</v>
      </c>
      <c r="AO2850">
        <v>0</v>
      </c>
      <c r="AP2850">
        <v>0</v>
      </c>
      <c r="AQ2850">
        <v>0</v>
      </c>
      <c r="AR2850">
        <v>0</v>
      </c>
      <c r="AS2850">
        <v>0</v>
      </c>
      <c r="AT2850">
        <v>0</v>
      </c>
      <c r="AU2850">
        <v>0</v>
      </c>
      <c r="AV2850">
        <v>0</v>
      </c>
      <c r="AW2850">
        <v>0</v>
      </c>
      <c r="AX2850">
        <v>0</v>
      </c>
      <c r="AY2850">
        <v>0</v>
      </c>
      <c r="AZ2850">
        <v>0</v>
      </c>
      <c r="BA2850">
        <v>0</v>
      </c>
      <c r="BB2850">
        <v>0</v>
      </c>
      <c r="BC2850">
        <v>0</v>
      </c>
      <c r="BD2850">
        <v>0</v>
      </c>
      <c r="BE2850">
        <v>0</v>
      </c>
      <c r="BF2850">
        <v>0</v>
      </c>
      <c r="BG2850" s="20">
        <v>6</v>
      </c>
      <c r="BH2850" s="20">
        <v>1</v>
      </c>
      <c r="BI2850" s="20">
        <v>74</v>
      </c>
      <c r="BJ2850" s="20">
        <v>21</v>
      </c>
      <c r="BK2850" s="20">
        <v>356</v>
      </c>
      <c r="BL2850" s="20">
        <v>885</v>
      </c>
      <c r="BM2850" s="20">
        <v>476</v>
      </c>
      <c r="BN2850" s="20">
        <v>155</v>
      </c>
      <c r="BO2850" s="20">
        <v>106</v>
      </c>
      <c r="BP2850" s="20">
        <v>3558</v>
      </c>
      <c r="BQ2850" s="20">
        <v>782</v>
      </c>
      <c r="BR2850" s="20">
        <v>0</v>
      </c>
      <c r="BS2850" s="20">
        <v>26</v>
      </c>
      <c r="BT2850" s="20">
        <v>832</v>
      </c>
      <c r="BU2850" s="20">
        <v>270</v>
      </c>
      <c r="BV2850" s="20">
        <v>2261</v>
      </c>
    </row>
    <row r="2851" spans="1:74" x14ac:dyDescent="0.25">
      <c r="A2851" s="20" t="s">
        <v>475</v>
      </c>
      <c r="B2851" s="20" t="s">
        <v>481</v>
      </c>
      <c r="C2851" s="20" t="s">
        <v>482</v>
      </c>
      <c r="D2851" s="1">
        <v>44558</v>
      </c>
      <c r="E2851">
        <v>85</v>
      </c>
      <c r="F2851">
        <v>7</v>
      </c>
      <c r="G2851">
        <v>4</v>
      </c>
      <c r="H2851">
        <v>1</v>
      </c>
      <c r="I2851">
        <v>1</v>
      </c>
      <c r="J2851">
        <v>62</v>
      </c>
      <c r="K2851">
        <v>3</v>
      </c>
      <c r="L2851">
        <v>4</v>
      </c>
      <c r="M2851">
        <v>3</v>
      </c>
      <c r="N2851">
        <v>21</v>
      </c>
      <c r="O2851">
        <v>18</v>
      </c>
      <c r="P2851">
        <v>0</v>
      </c>
      <c r="Q2851">
        <v>0</v>
      </c>
      <c r="R2851">
        <v>395</v>
      </c>
      <c r="S2851">
        <v>316</v>
      </c>
      <c r="T2851">
        <v>15</v>
      </c>
      <c r="U2851">
        <v>10</v>
      </c>
      <c r="V2851">
        <v>4</v>
      </c>
      <c r="W2851">
        <v>1095</v>
      </c>
      <c r="X2851">
        <v>571</v>
      </c>
      <c r="Y2851">
        <v>15</v>
      </c>
      <c r="Z2851">
        <v>114</v>
      </c>
      <c r="AA2851">
        <v>24</v>
      </c>
      <c r="AB2851">
        <v>636</v>
      </c>
      <c r="AC2851">
        <v>320</v>
      </c>
      <c r="AD2851">
        <v>6</v>
      </c>
      <c r="AE2851">
        <v>110</v>
      </c>
      <c r="AF2851">
        <v>32</v>
      </c>
      <c r="AG2851">
        <v>200</v>
      </c>
      <c r="AH2851">
        <v>75</v>
      </c>
      <c r="AI2851">
        <v>1</v>
      </c>
      <c r="AJ2851">
        <v>25</v>
      </c>
      <c r="AK2851">
        <v>3</v>
      </c>
      <c r="AL2851">
        <v>112</v>
      </c>
      <c r="AM2851">
        <v>92</v>
      </c>
      <c r="AN2851">
        <v>3</v>
      </c>
      <c r="AO2851">
        <v>0</v>
      </c>
      <c r="AP2851">
        <v>0</v>
      </c>
      <c r="AQ2851">
        <v>0</v>
      </c>
      <c r="AR2851">
        <v>0</v>
      </c>
      <c r="AS2851">
        <v>0</v>
      </c>
      <c r="AT2851">
        <v>0</v>
      </c>
      <c r="AU2851">
        <v>0</v>
      </c>
      <c r="AV2851">
        <v>0</v>
      </c>
      <c r="AW2851">
        <v>0</v>
      </c>
      <c r="AX2851">
        <v>0</v>
      </c>
      <c r="AY2851">
        <v>0</v>
      </c>
      <c r="AZ2851">
        <v>0</v>
      </c>
      <c r="BA2851">
        <v>0</v>
      </c>
      <c r="BB2851">
        <v>0</v>
      </c>
      <c r="BC2851">
        <v>0</v>
      </c>
      <c r="BD2851">
        <v>0</v>
      </c>
      <c r="BE2851">
        <v>0</v>
      </c>
      <c r="BF2851">
        <v>0</v>
      </c>
      <c r="BG2851" s="20">
        <v>6</v>
      </c>
      <c r="BH2851" s="20">
        <v>1</v>
      </c>
      <c r="BI2851" s="20">
        <v>74</v>
      </c>
      <c r="BJ2851" s="20">
        <v>21</v>
      </c>
      <c r="BK2851" s="20">
        <v>361</v>
      </c>
      <c r="BL2851" s="20">
        <v>897</v>
      </c>
      <c r="BM2851" s="20">
        <v>476</v>
      </c>
      <c r="BN2851" s="20">
        <v>155</v>
      </c>
      <c r="BO2851" s="20">
        <v>106</v>
      </c>
      <c r="BP2851" s="20">
        <v>3584</v>
      </c>
      <c r="BQ2851" s="20">
        <v>962</v>
      </c>
      <c r="BR2851" s="20">
        <v>0</v>
      </c>
      <c r="BS2851" s="20">
        <v>26</v>
      </c>
      <c r="BT2851" s="20">
        <v>822</v>
      </c>
      <c r="BU2851" s="20">
        <v>269</v>
      </c>
      <c r="BV2851" s="20">
        <v>2293</v>
      </c>
    </row>
    <row r="2852" spans="1:74" x14ac:dyDescent="0.25">
      <c r="A2852" s="20" t="s">
        <v>475</v>
      </c>
      <c r="B2852" s="20" t="s">
        <v>481</v>
      </c>
      <c r="C2852" s="20" t="s">
        <v>482</v>
      </c>
      <c r="D2852" s="1">
        <v>44564</v>
      </c>
      <c r="E2852">
        <v>85</v>
      </c>
      <c r="F2852">
        <v>7</v>
      </c>
      <c r="G2852">
        <v>4</v>
      </c>
      <c r="H2852">
        <v>1</v>
      </c>
      <c r="I2852">
        <v>1</v>
      </c>
      <c r="J2852">
        <v>62</v>
      </c>
      <c r="K2852">
        <v>3</v>
      </c>
      <c r="L2852">
        <v>4</v>
      </c>
      <c r="M2852">
        <v>3</v>
      </c>
      <c r="N2852">
        <v>21</v>
      </c>
      <c r="O2852">
        <v>18</v>
      </c>
      <c r="P2852">
        <v>0</v>
      </c>
      <c r="Q2852">
        <v>0</v>
      </c>
      <c r="R2852">
        <v>398</v>
      </c>
      <c r="S2852">
        <v>317</v>
      </c>
      <c r="T2852">
        <v>15</v>
      </c>
      <c r="U2852">
        <v>11</v>
      </c>
      <c r="V2852">
        <v>5</v>
      </c>
      <c r="W2852">
        <v>1098</v>
      </c>
      <c r="X2852">
        <v>591</v>
      </c>
      <c r="Y2852">
        <v>15</v>
      </c>
      <c r="Z2852">
        <v>115</v>
      </c>
      <c r="AA2852">
        <v>27</v>
      </c>
      <c r="AB2852">
        <v>635</v>
      </c>
      <c r="AC2852">
        <v>329</v>
      </c>
      <c r="AD2852">
        <v>6</v>
      </c>
      <c r="AE2852">
        <v>109</v>
      </c>
      <c r="AF2852">
        <v>30</v>
      </c>
      <c r="AG2852">
        <v>200</v>
      </c>
      <c r="AH2852">
        <v>79</v>
      </c>
      <c r="AI2852">
        <v>1</v>
      </c>
      <c r="AJ2852">
        <v>24</v>
      </c>
      <c r="AK2852">
        <v>3</v>
      </c>
      <c r="AL2852">
        <v>112</v>
      </c>
      <c r="AM2852">
        <v>92</v>
      </c>
      <c r="AN2852">
        <v>3</v>
      </c>
      <c r="AO2852">
        <v>0</v>
      </c>
      <c r="AP2852">
        <v>0</v>
      </c>
      <c r="AQ2852">
        <v>0</v>
      </c>
      <c r="AR2852">
        <v>0</v>
      </c>
      <c r="AS2852">
        <v>0</v>
      </c>
      <c r="AT2852">
        <v>0</v>
      </c>
      <c r="AU2852">
        <v>0</v>
      </c>
      <c r="AV2852">
        <v>0</v>
      </c>
      <c r="AW2852">
        <v>0</v>
      </c>
      <c r="AX2852">
        <v>0</v>
      </c>
      <c r="AY2852">
        <v>0</v>
      </c>
      <c r="AZ2852">
        <v>0</v>
      </c>
      <c r="BA2852">
        <v>0</v>
      </c>
      <c r="BB2852">
        <v>0</v>
      </c>
      <c r="BC2852">
        <v>0</v>
      </c>
      <c r="BD2852">
        <v>0</v>
      </c>
      <c r="BE2852">
        <v>0</v>
      </c>
      <c r="BF2852">
        <v>0</v>
      </c>
      <c r="BG2852" s="20">
        <v>6</v>
      </c>
      <c r="BH2852" s="20">
        <v>1</v>
      </c>
      <c r="BI2852" s="20">
        <v>74</v>
      </c>
      <c r="BJ2852" s="20">
        <v>21</v>
      </c>
      <c r="BK2852" s="20">
        <v>362</v>
      </c>
      <c r="BL2852" s="20">
        <v>897</v>
      </c>
      <c r="BM2852" s="20">
        <v>477</v>
      </c>
      <c r="BN2852" s="20">
        <v>158</v>
      </c>
      <c r="BO2852" s="20">
        <v>107</v>
      </c>
      <c r="BP2852" s="20">
        <v>3586</v>
      </c>
      <c r="BQ2852" s="20">
        <v>1027</v>
      </c>
      <c r="BR2852" s="20">
        <v>0</v>
      </c>
      <c r="BS2852" s="20">
        <v>26</v>
      </c>
      <c r="BT2852" s="20">
        <v>817</v>
      </c>
      <c r="BU2852" s="20">
        <v>265</v>
      </c>
      <c r="BV2852" s="20">
        <v>2303</v>
      </c>
    </row>
    <row r="2853" spans="1:74" x14ac:dyDescent="0.25">
      <c r="A2853" s="20" t="s">
        <v>475</v>
      </c>
      <c r="B2853" s="20" t="s">
        <v>481</v>
      </c>
      <c r="C2853" s="20" t="s">
        <v>482</v>
      </c>
      <c r="D2853" s="1">
        <v>44570</v>
      </c>
      <c r="E2853">
        <v>86</v>
      </c>
      <c r="F2853">
        <v>7</v>
      </c>
      <c r="G2853">
        <v>4</v>
      </c>
      <c r="H2853">
        <v>1</v>
      </c>
      <c r="I2853">
        <v>1</v>
      </c>
      <c r="J2853">
        <v>62</v>
      </c>
      <c r="K2853">
        <v>3</v>
      </c>
      <c r="L2853">
        <v>4</v>
      </c>
      <c r="M2853">
        <v>3</v>
      </c>
      <c r="N2853">
        <v>21</v>
      </c>
      <c r="O2853">
        <v>18</v>
      </c>
      <c r="P2853">
        <v>0</v>
      </c>
      <c r="Q2853">
        <v>0</v>
      </c>
      <c r="R2853">
        <v>398</v>
      </c>
      <c r="S2853">
        <v>320</v>
      </c>
      <c r="T2853">
        <v>15</v>
      </c>
      <c r="U2853">
        <v>11</v>
      </c>
      <c r="V2853">
        <v>5</v>
      </c>
      <c r="W2853">
        <v>1096</v>
      </c>
      <c r="X2853">
        <v>603</v>
      </c>
      <c r="Y2853">
        <v>15</v>
      </c>
      <c r="Z2853">
        <v>113</v>
      </c>
      <c r="AA2853">
        <v>27</v>
      </c>
      <c r="AB2853">
        <v>634</v>
      </c>
      <c r="AC2853">
        <v>340</v>
      </c>
      <c r="AD2853">
        <v>6</v>
      </c>
      <c r="AE2853">
        <v>109</v>
      </c>
      <c r="AF2853">
        <v>29</v>
      </c>
      <c r="AG2853">
        <v>198</v>
      </c>
      <c r="AH2853">
        <v>80</v>
      </c>
      <c r="AI2853">
        <v>1</v>
      </c>
      <c r="AJ2853">
        <v>23</v>
      </c>
      <c r="AK2853">
        <v>3</v>
      </c>
      <c r="AL2853">
        <v>112</v>
      </c>
      <c r="AM2853">
        <v>93</v>
      </c>
      <c r="AN2853">
        <v>3</v>
      </c>
      <c r="AO2853">
        <v>0</v>
      </c>
      <c r="AP2853">
        <v>0</v>
      </c>
      <c r="AQ2853">
        <v>0</v>
      </c>
      <c r="AR2853">
        <v>0</v>
      </c>
      <c r="AS2853">
        <v>0</v>
      </c>
      <c r="AT2853">
        <v>0</v>
      </c>
      <c r="AU2853">
        <v>0</v>
      </c>
      <c r="AV2853">
        <v>0</v>
      </c>
      <c r="AW2853">
        <v>0</v>
      </c>
      <c r="AX2853">
        <v>0</v>
      </c>
      <c r="AY2853">
        <v>0</v>
      </c>
      <c r="AZ2853">
        <v>0</v>
      </c>
      <c r="BA2853">
        <v>0</v>
      </c>
      <c r="BB2853">
        <v>0</v>
      </c>
      <c r="BC2853">
        <v>0</v>
      </c>
      <c r="BD2853">
        <v>0</v>
      </c>
      <c r="BE2853">
        <v>0</v>
      </c>
      <c r="BF2853">
        <v>0</v>
      </c>
      <c r="BG2853" s="20">
        <v>6</v>
      </c>
      <c r="BH2853" s="20">
        <v>1</v>
      </c>
      <c r="BI2853" s="20">
        <v>75</v>
      </c>
      <c r="BJ2853" s="20">
        <v>21</v>
      </c>
      <c r="BK2853" s="20">
        <v>362</v>
      </c>
      <c r="BL2853" s="20">
        <v>899</v>
      </c>
      <c r="BM2853" s="20">
        <v>476</v>
      </c>
      <c r="BN2853" s="20">
        <v>157</v>
      </c>
      <c r="BO2853" s="20">
        <v>108</v>
      </c>
      <c r="BP2853" s="20">
        <v>3566</v>
      </c>
      <c r="BQ2853" s="20">
        <v>1082</v>
      </c>
      <c r="BR2853" s="20">
        <v>0</v>
      </c>
      <c r="BS2853" s="20">
        <v>26</v>
      </c>
      <c r="BT2853" s="20">
        <v>809</v>
      </c>
      <c r="BU2853" s="20">
        <v>258</v>
      </c>
      <c r="BV2853" s="20">
        <v>2297</v>
      </c>
    </row>
    <row r="2854" spans="1:74" x14ac:dyDescent="0.25">
      <c r="A2854" s="20" t="s">
        <v>475</v>
      </c>
      <c r="B2854" s="20" t="s">
        <v>481</v>
      </c>
      <c r="C2854" s="20" t="s">
        <v>482</v>
      </c>
      <c r="D2854" s="1">
        <v>44577</v>
      </c>
      <c r="E2854">
        <v>86</v>
      </c>
      <c r="F2854">
        <v>7</v>
      </c>
      <c r="G2854">
        <v>6</v>
      </c>
      <c r="H2854">
        <v>1</v>
      </c>
      <c r="I2854">
        <v>1</v>
      </c>
      <c r="J2854">
        <v>64</v>
      </c>
      <c r="K2854">
        <v>3</v>
      </c>
      <c r="L2854">
        <v>4</v>
      </c>
      <c r="M2854">
        <v>3</v>
      </c>
      <c r="N2854">
        <v>20</v>
      </c>
      <c r="O2854">
        <v>17</v>
      </c>
      <c r="P2854">
        <v>0</v>
      </c>
      <c r="Q2854">
        <v>0</v>
      </c>
      <c r="R2854">
        <v>396</v>
      </c>
      <c r="S2854">
        <v>322</v>
      </c>
      <c r="T2854">
        <v>13</v>
      </c>
      <c r="U2854">
        <v>11</v>
      </c>
      <c r="V2854">
        <v>6</v>
      </c>
      <c r="W2854">
        <v>1096</v>
      </c>
      <c r="X2854">
        <v>618</v>
      </c>
      <c r="Y2854">
        <v>15</v>
      </c>
      <c r="Z2854">
        <v>112</v>
      </c>
      <c r="AA2854">
        <v>28</v>
      </c>
      <c r="AB2854">
        <v>634</v>
      </c>
      <c r="AC2854">
        <v>344</v>
      </c>
      <c r="AD2854">
        <v>6</v>
      </c>
      <c r="AE2854">
        <v>108</v>
      </c>
      <c r="AF2854">
        <v>29</v>
      </c>
      <c r="AG2854">
        <v>198</v>
      </c>
      <c r="AH2854">
        <v>80</v>
      </c>
      <c r="AI2854">
        <v>1</v>
      </c>
      <c r="AJ2854">
        <v>23</v>
      </c>
      <c r="AK2854">
        <v>3</v>
      </c>
      <c r="AL2854">
        <v>111</v>
      </c>
      <c r="AM2854">
        <v>93</v>
      </c>
      <c r="AN2854">
        <v>3</v>
      </c>
      <c r="AO2854">
        <v>0</v>
      </c>
      <c r="AP2854">
        <v>0</v>
      </c>
      <c r="AQ2854">
        <v>0</v>
      </c>
      <c r="AR2854">
        <v>0</v>
      </c>
      <c r="AS2854">
        <v>0</v>
      </c>
      <c r="AT2854">
        <v>0</v>
      </c>
      <c r="AU2854">
        <v>0</v>
      </c>
      <c r="AV2854">
        <v>0</v>
      </c>
      <c r="AW2854">
        <v>0</v>
      </c>
      <c r="AX2854">
        <v>0</v>
      </c>
      <c r="AY2854">
        <v>0</v>
      </c>
      <c r="AZ2854">
        <v>0</v>
      </c>
      <c r="BA2854">
        <v>0</v>
      </c>
      <c r="BB2854">
        <v>0</v>
      </c>
      <c r="BC2854">
        <v>0</v>
      </c>
      <c r="BD2854">
        <v>0</v>
      </c>
      <c r="BE2854">
        <v>0</v>
      </c>
      <c r="BF2854">
        <v>0</v>
      </c>
      <c r="BG2854" s="20">
        <v>6</v>
      </c>
      <c r="BH2854" s="20">
        <v>1</v>
      </c>
      <c r="BI2854" s="20">
        <v>75</v>
      </c>
      <c r="BJ2854" s="20">
        <v>20</v>
      </c>
      <c r="BK2854" s="20">
        <v>362</v>
      </c>
      <c r="BL2854" s="20">
        <v>900</v>
      </c>
      <c r="BM2854" s="20">
        <v>477</v>
      </c>
      <c r="BN2854" s="20">
        <v>158</v>
      </c>
      <c r="BO2854" s="20">
        <v>107</v>
      </c>
      <c r="BP2854" s="20">
        <v>3553</v>
      </c>
      <c r="BQ2854" s="20">
        <v>1118</v>
      </c>
      <c r="BR2854" s="20">
        <v>0</v>
      </c>
      <c r="BS2854" s="20">
        <v>24</v>
      </c>
      <c r="BT2854" s="20">
        <v>802</v>
      </c>
      <c r="BU2854" s="20">
        <v>259</v>
      </c>
      <c r="BV2854" s="20">
        <v>2294</v>
      </c>
    </row>
    <row r="2855" spans="1:74" x14ac:dyDescent="0.25">
      <c r="A2855" s="20" t="s">
        <v>475</v>
      </c>
      <c r="B2855" s="20" t="s">
        <v>481</v>
      </c>
      <c r="C2855" s="20" t="s">
        <v>482</v>
      </c>
      <c r="D2855" s="1">
        <v>44584</v>
      </c>
      <c r="E2855">
        <v>86</v>
      </c>
      <c r="F2855">
        <v>7</v>
      </c>
      <c r="G2855">
        <v>6</v>
      </c>
      <c r="H2855">
        <v>1</v>
      </c>
      <c r="I2855">
        <v>1</v>
      </c>
      <c r="J2855">
        <v>64</v>
      </c>
      <c r="K2855">
        <v>3</v>
      </c>
      <c r="L2855">
        <v>4</v>
      </c>
      <c r="M2855">
        <v>3</v>
      </c>
      <c r="N2855">
        <v>20</v>
      </c>
      <c r="O2855">
        <v>17</v>
      </c>
      <c r="P2855">
        <v>0</v>
      </c>
      <c r="Q2855">
        <v>0</v>
      </c>
      <c r="R2855">
        <v>396</v>
      </c>
      <c r="S2855">
        <v>322</v>
      </c>
      <c r="T2855">
        <v>13</v>
      </c>
      <c r="U2855">
        <v>11</v>
      </c>
      <c r="V2855">
        <v>6</v>
      </c>
      <c r="W2855">
        <v>1097</v>
      </c>
      <c r="X2855">
        <v>621</v>
      </c>
      <c r="Y2855">
        <v>15</v>
      </c>
      <c r="Z2855">
        <v>109</v>
      </c>
      <c r="AA2855">
        <v>29</v>
      </c>
      <c r="AB2855">
        <v>635</v>
      </c>
      <c r="AC2855">
        <v>346</v>
      </c>
      <c r="AD2855">
        <v>6</v>
      </c>
      <c r="AE2855">
        <v>108</v>
      </c>
      <c r="AF2855">
        <v>30</v>
      </c>
      <c r="AG2855">
        <v>199</v>
      </c>
      <c r="AH2855">
        <v>82</v>
      </c>
      <c r="AI2855">
        <v>1</v>
      </c>
      <c r="AJ2855">
        <v>23</v>
      </c>
      <c r="AK2855">
        <v>5</v>
      </c>
      <c r="AL2855">
        <v>111</v>
      </c>
      <c r="AM2855">
        <v>93</v>
      </c>
      <c r="AN2855">
        <v>3</v>
      </c>
      <c r="AO2855">
        <v>0</v>
      </c>
      <c r="AP2855">
        <v>0</v>
      </c>
      <c r="AQ2855">
        <v>0</v>
      </c>
      <c r="AR2855">
        <v>0</v>
      </c>
      <c r="AS2855">
        <v>0</v>
      </c>
      <c r="AT2855">
        <v>0</v>
      </c>
      <c r="AU2855">
        <v>0</v>
      </c>
      <c r="AV2855">
        <v>0</v>
      </c>
      <c r="AW2855">
        <v>0</v>
      </c>
      <c r="AX2855">
        <v>0</v>
      </c>
      <c r="AY2855">
        <v>0</v>
      </c>
      <c r="AZ2855">
        <v>0</v>
      </c>
      <c r="BA2855">
        <v>0</v>
      </c>
      <c r="BB2855">
        <v>0</v>
      </c>
      <c r="BC2855">
        <v>0</v>
      </c>
      <c r="BD2855">
        <v>0</v>
      </c>
      <c r="BE2855">
        <v>0</v>
      </c>
      <c r="BF2855">
        <v>0</v>
      </c>
      <c r="BG2855" s="20">
        <v>6</v>
      </c>
      <c r="BH2855" s="20">
        <v>1</v>
      </c>
      <c r="BI2855" s="20">
        <v>75</v>
      </c>
      <c r="BJ2855" s="20">
        <v>20</v>
      </c>
      <c r="BK2855" s="20">
        <v>362</v>
      </c>
      <c r="BL2855" s="20">
        <v>904</v>
      </c>
      <c r="BM2855" s="20">
        <v>477</v>
      </c>
      <c r="BN2855" s="20">
        <v>157</v>
      </c>
      <c r="BO2855" s="20">
        <v>107</v>
      </c>
      <c r="BP2855" s="20">
        <v>3557</v>
      </c>
      <c r="BQ2855" s="20">
        <v>1134</v>
      </c>
      <c r="BR2855" s="20">
        <v>0</v>
      </c>
      <c r="BS2855" s="20">
        <v>24</v>
      </c>
      <c r="BT2855" s="20">
        <v>796</v>
      </c>
      <c r="BU2855" s="20">
        <v>263</v>
      </c>
      <c r="BV2855" s="20">
        <v>2297</v>
      </c>
    </row>
    <row r="2856" spans="1:74" x14ac:dyDescent="0.25">
      <c r="A2856" s="20" t="s">
        <v>475</v>
      </c>
      <c r="B2856" s="20" t="s">
        <v>481</v>
      </c>
      <c r="C2856" s="20" t="s">
        <v>482</v>
      </c>
      <c r="D2856" s="1">
        <v>44591</v>
      </c>
      <c r="E2856">
        <v>87</v>
      </c>
      <c r="F2856">
        <v>7</v>
      </c>
      <c r="G2856">
        <v>6</v>
      </c>
      <c r="H2856">
        <v>1</v>
      </c>
      <c r="I2856">
        <v>1</v>
      </c>
      <c r="J2856">
        <v>67</v>
      </c>
      <c r="K2856">
        <v>3</v>
      </c>
      <c r="L2856">
        <v>3</v>
      </c>
      <c r="M2856">
        <v>3</v>
      </c>
      <c r="N2856">
        <v>20</v>
      </c>
      <c r="O2856">
        <v>18</v>
      </c>
      <c r="P2856">
        <v>0</v>
      </c>
      <c r="Q2856">
        <v>0</v>
      </c>
      <c r="R2856">
        <v>397</v>
      </c>
      <c r="S2856">
        <v>323</v>
      </c>
      <c r="T2856">
        <v>13</v>
      </c>
      <c r="U2856">
        <v>11</v>
      </c>
      <c r="V2856">
        <v>6</v>
      </c>
      <c r="W2856">
        <v>1098</v>
      </c>
      <c r="X2856">
        <v>629</v>
      </c>
      <c r="Y2856">
        <v>15</v>
      </c>
      <c r="Z2856">
        <v>107</v>
      </c>
      <c r="AA2856">
        <v>30</v>
      </c>
      <c r="AB2856">
        <v>638</v>
      </c>
      <c r="AC2856">
        <v>353</v>
      </c>
      <c r="AD2856">
        <v>6</v>
      </c>
      <c r="AE2856">
        <v>107</v>
      </c>
      <c r="AF2856">
        <v>27</v>
      </c>
      <c r="AG2856">
        <v>200</v>
      </c>
      <c r="AH2856">
        <v>85</v>
      </c>
      <c r="AI2856">
        <v>1</v>
      </c>
      <c r="AJ2856">
        <v>23</v>
      </c>
      <c r="AK2856">
        <v>6</v>
      </c>
      <c r="AL2856">
        <v>111</v>
      </c>
      <c r="AM2856">
        <v>94</v>
      </c>
      <c r="AN2856">
        <v>3</v>
      </c>
      <c r="AO2856">
        <v>0</v>
      </c>
      <c r="AP2856">
        <v>0</v>
      </c>
      <c r="AQ2856">
        <v>0</v>
      </c>
      <c r="AR2856">
        <v>0</v>
      </c>
      <c r="AS2856">
        <v>0</v>
      </c>
      <c r="AT2856">
        <v>0</v>
      </c>
      <c r="AU2856">
        <v>0</v>
      </c>
      <c r="AV2856">
        <v>0</v>
      </c>
      <c r="AW2856">
        <v>0</v>
      </c>
      <c r="AX2856">
        <v>0</v>
      </c>
      <c r="AY2856">
        <v>0</v>
      </c>
      <c r="AZ2856">
        <v>0</v>
      </c>
      <c r="BA2856">
        <v>0</v>
      </c>
      <c r="BB2856">
        <v>0</v>
      </c>
      <c r="BC2856">
        <v>0</v>
      </c>
      <c r="BD2856">
        <v>0</v>
      </c>
      <c r="BE2856">
        <v>0</v>
      </c>
      <c r="BF2856">
        <v>0</v>
      </c>
      <c r="BG2856" s="20">
        <v>6</v>
      </c>
      <c r="BH2856" s="20">
        <v>1</v>
      </c>
      <c r="BI2856" s="20">
        <v>76</v>
      </c>
      <c r="BJ2856" s="20">
        <v>20</v>
      </c>
      <c r="BK2856" s="20">
        <v>363</v>
      </c>
      <c r="BL2856" s="20">
        <v>907</v>
      </c>
      <c r="BM2856" s="20">
        <v>481</v>
      </c>
      <c r="BN2856" s="20">
        <v>158</v>
      </c>
      <c r="BO2856" s="20">
        <v>107</v>
      </c>
      <c r="BP2856" s="20">
        <v>3566</v>
      </c>
      <c r="BQ2856" s="20">
        <v>1179</v>
      </c>
      <c r="BR2856" s="20">
        <v>0</v>
      </c>
      <c r="BS2856" s="20">
        <v>24</v>
      </c>
      <c r="BT2856" s="20">
        <v>790</v>
      </c>
      <c r="BU2856" s="20">
        <v>268</v>
      </c>
      <c r="BV2856" s="20">
        <v>2307</v>
      </c>
    </row>
    <row r="2857" spans="1:74" x14ac:dyDescent="0.25">
      <c r="A2857" s="20" t="s">
        <v>475</v>
      </c>
      <c r="B2857" s="20" t="s">
        <v>481</v>
      </c>
      <c r="C2857" s="20" t="s">
        <v>482</v>
      </c>
      <c r="D2857" s="1">
        <v>44599</v>
      </c>
      <c r="E2857">
        <v>87</v>
      </c>
      <c r="F2857">
        <v>7</v>
      </c>
      <c r="G2857">
        <v>6</v>
      </c>
      <c r="H2857">
        <v>1</v>
      </c>
      <c r="I2857">
        <v>1</v>
      </c>
      <c r="J2857">
        <v>67</v>
      </c>
      <c r="K2857">
        <v>3</v>
      </c>
      <c r="L2857">
        <v>3</v>
      </c>
      <c r="M2857">
        <v>3</v>
      </c>
      <c r="N2857">
        <v>20</v>
      </c>
      <c r="O2857">
        <v>18</v>
      </c>
      <c r="P2857">
        <v>0</v>
      </c>
      <c r="Q2857">
        <v>0</v>
      </c>
      <c r="R2857">
        <v>402</v>
      </c>
      <c r="S2857">
        <v>324</v>
      </c>
      <c r="T2857">
        <v>13</v>
      </c>
      <c r="U2857">
        <v>10</v>
      </c>
      <c r="V2857">
        <v>9</v>
      </c>
      <c r="W2857">
        <v>1097</v>
      </c>
      <c r="X2857">
        <v>632</v>
      </c>
      <c r="Y2857">
        <v>15</v>
      </c>
      <c r="Z2857">
        <v>106</v>
      </c>
      <c r="AA2857">
        <v>30</v>
      </c>
      <c r="AB2857">
        <v>638</v>
      </c>
      <c r="AC2857">
        <v>356</v>
      </c>
      <c r="AD2857">
        <v>5</v>
      </c>
      <c r="AE2857">
        <v>105</v>
      </c>
      <c r="AF2857">
        <v>27</v>
      </c>
      <c r="AG2857">
        <v>201</v>
      </c>
      <c r="AH2857">
        <v>86</v>
      </c>
      <c r="AI2857">
        <v>1</v>
      </c>
      <c r="AJ2857">
        <v>23</v>
      </c>
      <c r="AK2857">
        <v>5</v>
      </c>
      <c r="AL2857">
        <v>111</v>
      </c>
      <c r="AM2857">
        <v>94</v>
      </c>
      <c r="AN2857">
        <v>3</v>
      </c>
      <c r="AO2857">
        <v>0</v>
      </c>
      <c r="AP2857">
        <v>0</v>
      </c>
      <c r="AQ2857">
        <v>0</v>
      </c>
      <c r="AR2857">
        <v>0</v>
      </c>
      <c r="AS2857">
        <v>0</v>
      </c>
      <c r="AT2857">
        <v>0</v>
      </c>
      <c r="AU2857">
        <v>0</v>
      </c>
      <c r="AV2857">
        <v>0</v>
      </c>
      <c r="AW2857">
        <v>0</v>
      </c>
      <c r="AX2857">
        <v>0</v>
      </c>
      <c r="AY2857">
        <v>0</v>
      </c>
      <c r="AZ2857">
        <v>0</v>
      </c>
      <c r="BA2857">
        <v>0</v>
      </c>
      <c r="BB2857">
        <v>0</v>
      </c>
      <c r="BC2857">
        <v>0</v>
      </c>
      <c r="BD2857">
        <v>0</v>
      </c>
      <c r="BE2857">
        <v>0</v>
      </c>
      <c r="BF2857">
        <v>0</v>
      </c>
      <c r="BG2857" s="20">
        <v>6</v>
      </c>
      <c r="BH2857" s="20">
        <v>1</v>
      </c>
      <c r="BI2857" s="20">
        <v>76</v>
      </c>
      <c r="BJ2857" s="20">
        <v>20</v>
      </c>
      <c r="BK2857" s="20">
        <v>366</v>
      </c>
      <c r="BL2857" s="20">
        <v>906</v>
      </c>
      <c r="BM2857" s="20">
        <v>482</v>
      </c>
      <c r="BN2857" s="20">
        <v>158</v>
      </c>
      <c r="BO2857" s="20">
        <v>107</v>
      </c>
      <c r="BP2857" s="20">
        <v>3568</v>
      </c>
      <c r="BQ2857" s="20">
        <v>1194</v>
      </c>
      <c r="BR2857" s="20">
        <v>0</v>
      </c>
      <c r="BS2857" s="20">
        <v>24</v>
      </c>
      <c r="BT2857" s="20">
        <v>787</v>
      </c>
      <c r="BU2857" s="20">
        <v>267</v>
      </c>
      <c r="BV2857" s="20">
        <v>2310</v>
      </c>
    </row>
    <row r="2858" spans="1:74" x14ac:dyDescent="0.25">
      <c r="A2858" s="20" t="s">
        <v>475</v>
      </c>
      <c r="B2858" s="20" t="s">
        <v>481</v>
      </c>
      <c r="C2858" s="20" t="s">
        <v>482</v>
      </c>
      <c r="D2858" s="1">
        <v>44606</v>
      </c>
      <c r="E2858">
        <v>86</v>
      </c>
      <c r="F2858">
        <v>7</v>
      </c>
      <c r="G2858">
        <v>6</v>
      </c>
      <c r="H2858">
        <v>1</v>
      </c>
      <c r="I2858">
        <v>1</v>
      </c>
      <c r="J2858">
        <v>66</v>
      </c>
      <c r="K2858">
        <v>3</v>
      </c>
      <c r="L2858">
        <v>3</v>
      </c>
      <c r="M2858">
        <v>3</v>
      </c>
      <c r="N2858">
        <v>21</v>
      </c>
      <c r="O2858">
        <v>19</v>
      </c>
      <c r="P2858">
        <v>0</v>
      </c>
      <c r="Q2858">
        <v>0</v>
      </c>
      <c r="R2858">
        <v>399</v>
      </c>
      <c r="S2858">
        <v>325</v>
      </c>
      <c r="T2858">
        <v>13</v>
      </c>
      <c r="U2858">
        <v>10</v>
      </c>
      <c r="V2858">
        <v>5</v>
      </c>
      <c r="W2858">
        <v>1100</v>
      </c>
      <c r="X2858">
        <v>640</v>
      </c>
      <c r="Y2858">
        <v>15</v>
      </c>
      <c r="Z2858">
        <v>106</v>
      </c>
      <c r="AA2858">
        <v>30</v>
      </c>
      <c r="AB2858">
        <v>638</v>
      </c>
      <c r="AC2858">
        <v>357</v>
      </c>
      <c r="AD2858">
        <v>5</v>
      </c>
      <c r="AE2858">
        <v>106</v>
      </c>
      <c r="AF2858">
        <v>27</v>
      </c>
      <c r="AG2858">
        <v>199</v>
      </c>
      <c r="AH2858">
        <v>85</v>
      </c>
      <c r="AI2858">
        <v>1</v>
      </c>
      <c r="AJ2858">
        <v>23</v>
      </c>
      <c r="AK2858">
        <v>5</v>
      </c>
      <c r="AL2858">
        <v>113</v>
      </c>
      <c r="AM2858">
        <v>96</v>
      </c>
      <c r="AN2858">
        <v>2</v>
      </c>
      <c r="AO2858">
        <v>0</v>
      </c>
      <c r="AP2858">
        <v>0</v>
      </c>
      <c r="AQ2858">
        <v>0</v>
      </c>
      <c r="AR2858">
        <v>0</v>
      </c>
      <c r="AS2858">
        <v>0</v>
      </c>
      <c r="AT2858">
        <v>0</v>
      </c>
      <c r="AU2858">
        <v>0</v>
      </c>
      <c r="AV2858">
        <v>0</v>
      </c>
      <c r="AW2858">
        <v>0</v>
      </c>
      <c r="AX2858">
        <v>0</v>
      </c>
      <c r="AY2858">
        <v>0</v>
      </c>
      <c r="AZ2858">
        <v>0</v>
      </c>
      <c r="BA2858">
        <v>0</v>
      </c>
      <c r="BB2858">
        <v>0</v>
      </c>
      <c r="BC2858">
        <v>0</v>
      </c>
      <c r="BD2858">
        <v>0</v>
      </c>
      <c r="BE2858">
        <v>0</v>
      </c>
      <c r="BF2858">
        <v>0</v>
      </c>
      <c r="BG2858" s="20">
        <v>6</v>
      </c>
      <c r="BH2858" s="20">
        <v>1</v>
      </c>
      <c r="BI2858" s="20">
        <v>75</v>
      </c>
      <c r="BJ2858" s="20">
        <v>21</v>
      </c>
      <c r="BK2858" s="20">
        <v>366</v>
      </c>
      <c r="BL2858" s="20">
        <v>910</v>
      </c>
      <c r="BM2858" s="20">
        <v>481</v>
      </c>
      <c r="BN2858" s="20">
        <v>156</v>
      </c>
      <c r="BO2858" s="20">
        <v>109</v>
      </c>
      <c r="BP2858" s="20">
        <v>3562</v>
      </c>
      <c r="BQ2858" s="20">
        <v>1205</v>
      </c>
      <c r="BR2858" s="20">
        <v>0</v>
      </c>
      <c r="BS2858" s="20">
        <v>24</v>
      </c>
      <c r="BT2858" s="20">
        <v>788</v>
      </c>
      <c r="BU2858" s="20">
        <v>263</v>
      </c>
      <c r="BV2858" s="20">
        <v>2308</v>
      </c>
    </row>
    <row r="2859" spans="1:74" x14ac:dyDescent="0.25">
      <c r="A2859" s="20" t="s">
        <v>475</v>
      </c>
      <c r="B2859" s="20" t="s">
        <v>481</v>
      </c>
      <c r="C2859" s="20" t="s">
        <v>482</v>
      </c>
      <c r="D2859" s="1">
        <v>44606</v>
      </c>
      <c r="W2859">
        <v>1</v>
      </c>
      <c r="AA2859">
        <v>1</v>
      </c>
      <c r="BG2859" s="20"/>
      <c r="BH2859" s="20"/>
      <c r="BI2859" s="20"/>
      <c r="BJ2859" s="20"/>
      <c r="BK2859" s="20"/>
      <c r="BL2859" s="20"/>
      <c r="BM2859" s="20"/>
      <c r="BN2859" s="20"/>
      <c r="BO2859" s="20"/>
      <c r="BP2859" s="20">
        <v>1</v>
      </c>
      <c r="BQ2859" s="20"/>
      <c r="BR2859" s="20"/>
      <c r="BS2859" s="20"/>
      <c r="BT2859" s="20"/>
      <c r="BU2859" s="20">
        <v>1</v>
      </c>
      <c r="BV2859" s="20"/>
    </row>
    <row r="2860" spans="1:74" x14ac:dyDescent="0.25">
      <c r="A2860" s="20" t="s">
        <v>475</v>
      </c>
      <c r="B2860" s="20" t="s">
        <v>489</v>
      </c>
      <c r="C2860" s="20" t="s">
        <v>658</v>
      </c>
      <c r="D2860" s="1">
        <v>44493</v>
      </c>
      <c r="E2860">
        <v>142</v>
      </c>
      <c r="F2860">
        <v>2</v>
      </c>
      <c r="G2860">
        <v>1</v>
      </c>
      <c r="H2860">
        <v>0</v>
      </c>
      <c r="I2860">
        <v>0</v>
      </c>
      <c r="J2860">
        <v>56</v>
      </c>
      <c r="K2860">
        <v>5</v>
      </c>
      <c r="L2860">
        <v>4</v>
      </c>
      <c r="M2860">
        <v>2</v>
      </c>
      <c r="N2860">
        <v>0</v>
      </c>
      <c r="O2860">
        <v>0</v>
      </c>
      <c r="P2860">
        <v>0</v>
      </c>
      <c r="Q2860">
        <v>0</v>
      </c>
      <c r="R2860">
        <v>657</v>
      </c>
      <c r="S2860">
        <v>0</v>
      </c>
      <c r="T2860">
        <v>360</v>
      </c>
      <c r="U2860">
        <v>6</v>
      </c>
      <c r="V2860">
        <v>1</v>
      </c>
      <c r="W2860">
        <v>957</v>
      </c>
      <c r="X2860">
        <v>0</v>
      </c>
      <c r="Y2860">
        <v>103</v>
      </c>
      <c r="Z2860">
        <v>70</v>
      </c>
      <c r="AA2860">
        <v>23</v>
      </c>
      <c r="AB2860">
        <v>904</v>
      </c>
      <c r="AC2860">
        <v>102</v>
      </c>
      <c r="AD2860">
        <v>43</v>
      </c>
      <c r="AE2860">
        <v>11</v>
      </c>
      <c r="AF2860">
        <v>76</v>
      </c>
      <c r="AG2860">
        <v>97</v>
      </c>
      <c r="AH2860">
        <v>0</v>
      </c>
      <c r="AI2860">
        <v>2</v>
      </c>
      <c r="AJ2860">
        <v>6</v>
      </c>
      <c r="AK2860">
        <v>10</v>
      </c>
      <c r="AL2860">
        <v>30</v>
      </c>
      <c r="AM2860">
        <v>0</v>
      </c>
      <c r="AN2860">
        <v>4</v>
      </c>
      <c r="AO2860">
        <v>0</v>
      </c>
      <c r="AP2860">
        <v>0</v>
      </c>
      <c r="AQ2860">
        <v>0</v>
      </c>
      <c r="AR2860">
        <v>0</v>
      </c>
      <c r="AS2860">
        <v>0</v>
      </c>
      <c r="AT2860">
        <v>0</v>
      </c>
      <c r="AU2860">
        <v>0</v>
      </c>
      <c r="AV2860">
        <v>0</v>
      </c>
      <c r="AW2860">
        <v>0</v>
      </c>
      <c r="AX2860">
        <v>0</v>
      </c>
      <c r="AY2860">
        <v>0</v>
      </c>
      <c r="AZ2860">
        <v>0</v>
      </c>
      <c r="BA2860">
        <v>0</v>
      </c>
      <c r="BB2860">
        <v>53</v>
      </c>
      <c r="BC2860">
        <v>26</v>
      </c>
      <c r="BD2860">
        <v>0</v>
      </c>
      <c r="BE2860">
        <v>4</v>
      </c>
      <c r="BF2860">
        <v>0</v>
      </c>
      <c r="BG2860" s="20"/>
      <c r="BH2860" s="20"/>
      <c r="BI2860" s="20"/>
      <c r="BJ2860" s="20"/>
      <c r="BK2860" s="20"/>
      <c r="BL2860" s="20"/>
      <c r="BM2860" s="20"/>
      <c r="BN2860" s="20"/>
      <c r="BO2860" s="20"/>
      <c r="BP2860" s="20"/>
      <c r="BQ2860" s="20"/>
      <c r="BR2860" s="20"/>
      <c r="BS2860" s="20"/>
      <c r="BT2860" s="20"/>
      <c r="BU2860" s="20"/>
      <c r="BV2860" s="20"/>
    </row>
    <row r="2861" spans="1:74" x14ac:dyDescent="0.25">
      <c r="A2861" s="20" t="s">
        <v>475</v>
      </c>
      <c r="B2861" s="20" t="s">
        <v>489</v>
      </c>
      <c r="C2861" s="20" t="s">
        <v>658</v>
      </c>
      <c r="D2861" s="1">
        <v>44500</v>
      </c>
      <c r="E2861">
        <v>141</v>
      </c>
      <c r="F2861">
        <v>3</v>
      </c>
      <c r="G2861">
        <v>1</v>
      </c>
      <c r="H2861">
        <v>0</v>
      </c>
      <c r="I2861">
        <v>0</v>
      </c>
      <c r="J2861">
        <v>68</v>
      </c>
      <c r="K2861">
        <v>5</v>
      </c>
      <c r="L2861">
        <v>4</v>
      </c>
      <c r="M2861">
        <v>2</v>
      </c>
      <c r="N2861">
        <v>0</v>
      </c>
      <c r="O2861">
        <v>0</v>
      </c>
      <c r="P2861">
        <v>0</v>
      </c>
      <c r="Q2861">
        <v>0</v>
      </c>
      <c r="R2861">
        <v>658</v>
      </c>
      <c r="S2861">
        <v>0</v>
      </c>
      <c r="T2861">
        <v>430</v>
      </c>
      <c r="U2861">
        <v>6</v>
      </c>
      <c r="V2861">
        <v>1</v>
      </c>
      <c r="W2861">
        <v>957</v>
      </c>
      <c r="X2861">
        <v>0</v>
      </c>
      <c r="Y2861">
        <v>148</v>
      </c>
      <c r="Z2861">
        <v>70</v>
      </c>
      <c r="AA2861">
        <v>24</v>
      </c>
      <c r="AB2861">
        <v>905</v>
      </c>
      <c r="AC2861">
        <v>144</v>
      </c>
      <c r="AD2861">
        <v>43</v>
      </c>
      <c r="AE2861">
        <v>11</v>
      </c>
      <c r="AF2861">
        <v>75</v>
      </c>
      <c r="AG2861">
        <v>100</v>
      </c>
      <c r="AH2861">
        <v>0</v>
      </c>
      <c r="AI2861">
        <v>3</v>
      </c>
      <c r="AJ2861">
        <v>7</v>
      </c>
      <c r="AK2861">
        <v>9</v>
      </c>
      <c r="AL2861">
        <v>29</v>
      </c>
      <c r="AM2861">
        <v>0</v>
      </c>
      <c r="AN2861">
        <v>5</v>
      </c>
      <c r="AO2861">
        <v>0</v>
      </c>
      <c r="AP2861">
        <v>0</v>
      </c>
      <c r="AQ2861">
        <v>0</v>
      </c>
      <c r="AR2861">
        <v>0</v>
      </c>
      <c r="AS2861">
        <v>0</v>
      </c>
      <c r="AT2861">
        <v>0</v>
      </c>
      <c r="AU2861">
        <v>0</v>
      </c>
      <c r="AV2861">
        <v>0</v>
      </c>
      <c r="AW2861">
        <v>0</v>
      </c>
      <c r="AX2861">
        <v>0</v>
      </c>
      <c r="AY2861">
        <v>0</v>
      </c>
      <c r="AZ2861">
        <v>0</v>
      </c>
      <c r="BA2861">
        <v>0</v>
      </c>
      <c r="BB2861">
        <v>53</v>
      </c>
      <c r="BC2861">
        <v>26</v>
      </c>
      <c r="BD2861">
        <v>0</v>
      </c>
      <c r="BE2861">
        <v>5</v>
      </c>
      <c r="BF2861">
        <v>0</v>
      </c>
      <c r="BG2861" s="20"/>
      <c r="BH2861" s="20"/>
      <c r="BI2861" s="20"/>
      <c r="BJ2861" s="20"/>
      <c r="BK2861" s="20"/>
      <c r="BL2861" s="20"/>
      <c r="BM2861" s="20"/>
      <c r="BN2861" s="20"/>
      <c r="BO2861" s="20"/>
      <c r="BP2861" s="20"/>
      <c r="BQ2861" s="20"/>
      <c r="BR2861" s="20"/>
      <c r="BS2861" s="20"/>
      <c r="BT2861" s="20"/>
      <c r="BU2861" s="20"/>
      <c r="BV2861" s="20"/>
    </row>
    <row r="2862" spans="1:74" x14ac:dyDescent="0.25">
      <c r="A2862" s="20" t="s">
        <v>475</v>
      </c>
      <c r="B2862" s="20" t="s">
        <v>489</v>
      </c>
      <c r="C2862" s="20" t="s">
        <v>658</v>
      </c>
      <c r="D2862" s="1">
        <v>44507</v>
      </c>
      <c r="E2862">
        <v>140</v>
      </c>
      <c r="F2862">
        <v>3</v>
      </c>
      <c r="G2862">
        <v>1</v>
      </c>
      <c r="H2862">
        <v>0</v>
      </c>
      <c r="I2862">
        <v>0</v>
      </c>
      <c r="J2862">
        <v>76</v>
      </c>
      <c r="K2862">
        <v>5</v>
      </c>
      <c r="L2862">
        <v>4</v>
      </c>
      <c r="M2862">
        <v>2</v>
      </c>
      <c r="N2862">
        <v>0</v>
      </c>
      <c r="O2862">
        <v>0</v>
      </c>
      <c r="P2862">
        <v>0</v>
      </c>
      <c r="Q2862">
        <v>0</v>
      </c>
      <c r="R2862">
        <v>659</v>
      </c>
      <c r="S2862">
        <v>460</v>
      </c>
      <c r="T2862">
        <v>53</v>
      </c>
      <c r="U2862">
        <v>7</v>
      </c>
      <c r="V2862">
        <v>1</v>
      </c>
      <c r="W2862">
        <v>957</v>
      </c>
      <c r="X2862">
        <v>204</v>
      </c>
      <c r="Y2862">
        <v>26</v>
      </c>
      <c r="Z2862">
        <v>70</v>
      </c>
      <c r="AA2862">
        <v>24</v>
      </c>
      <c r="AB2862">
        <v>908</v>
      </c>
      <c r="AC2862">
        <v>171</v>
      </c>
      <c r="AD2862">
        <v>43</v>
      </c>
      <c r="AE2862">
        <v>11</v>
      </c>
      <c r="AF2862">
        <v>75</v>
      </c>
      <c r="AG2862">
        <v>101</v>
      </c>
      <c r="AH2862">
        <v>5</v>
      </c>
      <c r="AI2862">
        <v>5</v>
      </c>
      <c r="AJ2862">
        <v>6</v>
      </c>
      <c r="AK2862">
        <v>8</v>
      </c>
      <c r="AL2862">
        <v>29</v>
      </c>
      <c r="AM2862">
        <v>6</v>
      </c>
      <c r="AN2862">
        <v>0</v>
      </c>
      <c r="AO2862">
        <v>0</v>
      </c>
      <c r="AP2862">
        <v>0</v>
      </c>
      <c r="AQ2862">
        <v>0</v>
      </c>
      <c r="AR2862">
        <v>0</v>
      </c>
      <c r="AS2862">
        <v>0</v>
      </c>
      <c r="AT2862">
        <v>0</v>
      </c>
      <c r="AU2862">
        <v>0</v>
      </c>
      <c r="AV2862">
        <v>0</v>
      </c>
      <c r="AW2862">
        <v>0</v>
      </c>
      <c r="AX2862">
        <v>0</v>
      </c>
      <c r="AY2862">
        <v>0</v>
      </c>
      <c r="AZ2862">
        <v>0</v>
      </c>
      <c r="BA2862">
        <v>0</v>
      </c>
      <c r="BB2862">
        <v>0</v>
      </c>
      <c r="BC2862">
        <v>0</v>
      </c>
      <c r="BD2862">
        <v>0</v>
      </c>
      <c r="BE2862">
        <v>0</v>
      </c>
      <c r="BF2862">
        <v>0</v>
      </c>
      <c r="BG2862" s="20">
        <v>3</v>
      </c>
      <c r="BH2862" s="20">
        <v>0</v>
      </c>
      <c r="BI2862" s="20">
        <v>127</v>
      </c>
      <c r="BJ2862" s="20">
        <v>0</v>
      </c>
      <c r="BK2862" s="20">
        <v>591</v>
      </c>
      <c r="BL2862" s="20">
        <v>813</v>
      </c>
      <c r="BM2862" s="20">
        <v>764</v>
      </c>
      <c r="BN2862" s="20">
        <v>71</v>
      </c>
      <c r="BO2862" s="20">
        <v>28</v>
      </c>
      <c r="BP2862" s="20"/>
      <c r="BQ2862" s="20"/>
      <c r="BR2862" s="20"/>
      <c r="BS2862" s="20"/>
      <c r="BT2862" s="20"/>
      <c r="BU2862" s="20"/>
      <c r="BV2862" s="20"/>
    </row>
    <row r="2863" spans="1:74" x14ac:dyDescent="0.25">
      <c r="A2863" s="20" t="s">
        <v>475</v>
      </c>
      <c r="B2863" s="20" t="s">
        <v>489</v>
      </c>
      <c r="C2863" s="20" t="s">
        <v>658</v>
      </c>
      <c r="D2863" s="1">
        <v>44514</v>
      </c>
      <c r="E2863">
        <v>140</v>
      </c>
      <c r="F2863">
        <v>3</v>
      </c>
      <c r="G2863">
        <v>1</v>
      </c>
      <c r="H2863">
        <v>0</v>
      </c>
      <c r="I2863">
        <v>0</v>
      </c>
      <c r="J2863">
        <v>78</v>
      </c>
      <c r="K2863">
        <v>4</v>
      </c>
      <c r="L2863">
        <v>4</v>
      </c>
      <c r="M2863">
        <v>2</v>
      </c>
      <c r="N2863">
        <v>0</v>
      </c>
      <c r="O2863">
        <v>0</v>
      </c>
      <c r="P2863">
        <v>0</v>
      </c>
      <c r="Q2863">
        <v>0</v>
      </c>
      <c r="R2863">
        <v>657</v>
      </c>
      <c r="S2863">
        <v>484</v>
      </c>
      <c r="T2863">
        <v>53</v>
      </c>
      <c r="U2863">
        <v>7</v>
      </c>
      <c r="V2863">
        <v>1</v>
      </c>
      <c r="W2863">
        <v>957</v>
      </c>
      <c r="X2863">
        <v>254</v>
      </c>
      <c r="Y2863">
        <v>25</v>
      </c>
      <c r="Z2863">
        <v>70</v>
      </c>
      <c r="AA2863">
        <v>24</v>
      </c>
      <c r="AB2863">
        <v>908</v>
      </c>
      <c r="AC2863">
        <v>205</v>
      </c>
      <c r="AD2863">
        <v>43</v>
      </c>
      <c r="AE2863">
        <v>11</v>
      </c>
      <c r="AF2863">
        <v>75</v>
      </c>
      <c r="AG2863">
        <v>103</v>
      </c>
      <c r="AH2863">
        <v>6</v>
      </c>
      <c r="AI2863">
        <v>5</v>
      </c>
      <c r="AJ2863">
        <v>6</v>
      </c>
      <c r="AK2863">
        <v>9</v>
      </c>
      <c r="AL2863">
        <v>29</v>
      </c>
      <c r="AM2863">
        <v>7</v>
      </c>
      <c r="AN2863">
        <v>0</v>
      </c>
      <c r="AO2863">
        <v>0</v>
      </c>
      <c r="AP2863">
        <v>0</v>
      </c>
      <c r="AQ2863">
        <v>0</v>
      </c>
      <c r="AR2863">
        <v>0</v>
      </c>
      <c r="AS2863">
        <v>0</v>
      </c>
      <c r="AT2863">
        <v>0</v>
      </c>
      <c r="AU2863">
        <v>0</v>
      </c>
      <c r="AV2863">
        <v>0</v>
      </c>
      <c r="AW2863">
        <v>0</v>
      </c>
      <c r="AX2863">
        <v>0</v>
      </c>
      <c r="AY2863">
        <v>0</v>
      </c>
      <c r="AZ2863">
        <v>0</v>
      </c>
      <c r="BA2863">
        <v>0</v>
      </c>
      <c r="BB2863">
        <v>0</v>
      </c>
      <c r="BC2863">
        <v>0</v>
      </c>
      <c r="BD2863">
        <v>0</v>
      </c>
      <c r="BE2863">
        <v>0</v>
      </c>
      <c r="BF2863">
        <v>0</v>
      </c>
      <c r="BG2863" s="20">
        <v>3</v>
      </c>
      <c r="BH2863" s="20">
        <v>0</v>
      </c>
      <c r="BI2863" s="20">
        <v>127</v>
      </c>
      <c r="BJ2863" s="20">
        <v>0</v>
      </c>
      <c r="BK2863" s="20">
        <v>589</v>
      </c>
      <c r="BL2863" s="20">
        <v>812</v>
      </c>
      <c r="BM2863" s="20">
        <v>765</v>
      </c>
      <c r="BN2863" s="20">
        <v>72</v>
      </c>
      <c r="BO2863" s="20">
        <v>28</v>
      </c>
      <c r="BP2863" s="20"/>
      <c r="BQ2863" s="20"/>
      <c r="BR2863" s="20"/>
      <c r="BS2863" s="20"/>
      <c r="BT2863" s="20"/>
      <c r="BU2863" s="20"/>
      <c r="BV2863" s="20"/>
    </row>
    <row r="2864" spans="1:74" x14ac:dyDescent="0.25">
      <c r="A2864" s="20" t="s">
        <v>475</v>
      </c>
      <c r="B2864" s="20" t="s">
        <v>489</v>
      </c>
      <c r="C2864" s="20" t="s">
        <v>658</v>
      </c>
      <c r="D2864" s="1">
        <v>44521</v>
      </c>
      <c r="E2864">
        <v>139</v>
      </c>
      <c r="F2864">
        <v>3</v>
      </c>
      <c r="G2864">
        <v>2</v>
      </c>
      <c r="H2864">
        <v>0</v>
      </c>
      <c r="I2864">
        <v>0</v>
      </c>
      <c r="J2864">
        <v>87</v>
      </c>
      <c r="K2864">
        <v>4</v>
      </c>
      <c r="L2864">
        <v>4</v>
      </c>
      <c r="M2864">
        <v>2</v>
      </c>
      <c r="N2864">
        <v>0</v>
      </c>
      <c r="O2864">
        <v>0</v>
      </c>
      <c r="P2864">
        <v>0</v>
      </c>
      <c r="Q2864">
        <v>0</v>
      </c>
      <c r="R2864">
        <v>657</v>
      </c>
      <c r="S2864">
        <v>497</v>
      </c>
      <c r="T2864">
        <v>52</v>
      </c>
      <c r="U2864">
        <v>7</v>
      </c>
      <c r="V2864">
        <v>1</v>
      </c>
      <c r="W2864">
        <v>955</v>
      </c>
      <c r="X2864">
        <v>336</v>
      </c>
      <c r="Y2864">
        <v>25</v>
      </c>
      <c r="Z2864">
        <v>70</v>
      </c>
      <c r="AA2864">
        <v>23</v>
      </c>
      <c r="AB2864">
        <v>910</v>
      </c>
      <c r="AC2864">
        <v>243</v>
      </c>
      <c r="AD2864">
        <v>42</v>
      </c>
      <c r="AE2864">
        <v>11</v>
      </c>
      <c r="AF2864">
        <v>75</v>
      </c>
      <c r="AG2864">
        <v>103</v>
      </c>
      <c r="AH2864">
        <v>7</v>
      </c>
      <c r="AI2864">
        <v>4</v>
      </c>
      <c r="AJ2864">
        <v>6</v>
      </c>
      <c r="AK2864">
        <v>9</v>
      </c>
      <c r="AL2864">
        <v>29</v>
      </c>
      <c r="AM2864">
        <v>8</v>
      </c>
      <c r="AN2864">
        <v>0</v>
      </c>
      <c r="AO2864">
        <v>0</v>
      </c>
      <c r="AP2864">
        <v>0</v>
      </c>
      <c r="AQ2864">
        <v>0</v>
      </c>
      <c r="AR2864">
        <v>0</v>
      </c>
      <c r="AS2864">
        <v>0</v>
      </c>
      <c r="AT2864">
        <v>0</v>
      </c>
      <c r="AU2864">
        <v>0</v>
      </c>
      <c r="AV2864">
        <v>0</v>
      </c>
      <c r="AW2864">
        <v>0</v>
      </c>
      <c r="AX2864">
        <v>0</v>
      </c>
      <c r="AY2864">
        <v>0</v>
      </c>
      <c r="AZ2864">
        <v>0</v>
      </c>
      <c r="BA2864">
        <v>0</v>
      </c>
      <c r="BB2864">
        <v>0</v>
      </c>
      <c r="BC2864">
        <v>0</v>
      </c>
      <c r="BD2864">
        <v>0</v>
      </c>
      <c r="BE2864">
        <v>0</v>
      </c>
      <c r="BF2864">
        <v>0</v>
      </c>
      <c r="BG2864" s="20">
        <v>3</v>
      </c>
      <c r="BH2864" s="20">
        <v>0</v>
      </c>
      <c r="BI2864" s="20">
        <v>125</v>
      </c>
      <c r="BJ2864" s="20">
        <v>0</v>
      </c>
      <c r="BK2864" s="20">
        <v>589</v>
      </c>
      <c r="BL2864" s="20">
        <v>814</v>
      </c>
      <c r="BM2864" s="20">
        <v>769</v>
      </c>
      <c r="BN2864" s="20">
        <v>73</v>
      </c>
      <c r="BO2864" s="20">
        <v>28</v>
      </c>
      <c r="BP2864" s="20"/>
      <c r="BQ2864" s="20"/>
      <c r="BR2864" s="20"/>
      <c r="BS2864" s="20"/>
      <c r="BT2864" s="20"/>
      <c r="BU2864" s="20"/>
      <c r="BV2864" s="20"/>
    </row>
    <row r="2865" spans="1:74" x14ac:dyDescent="0.25">
      <c r="A2865" s="20" t="s">
        <v>475</v>
      </c>
      <c r="B2865" s="20" t="s">
        <v>489</v>
      </c>
      <c r="C2865" s="20" t="s">
        <v>658</v>
      </c>
      <c r="D2865" s="1">
        <v>44528</v>
      </c>
      <c r="E2865">
        <v>139</v>
      </c>
      <c r="F2865">
        <v>3</v>
      </c>
      <c r="G2865">
        <v>2</v>
      </c>
      <c r="H2865">
        <v>0</v>
      </c>
      <c r="I2865">
        <v>0</v>
      </c>
      <c r="J2865">
        <v>93</v>
      </c>
      <c r="K2865">
        <v>4</v>
      </c>
      <c r="L2865">
        <v>3</v>
      </c>
      <c r="M2865">
        <v>2</v>
      </c>
      <c r="N2865">
        <v>0</v>
      </c>
      <c r="O2865">
        <v>0</v>
      </c>
      <c r="P2865">
        <v>0</v>
      </c>
      <c r="Q2865">
        <v>0</v>
      </c>
      <c r="R2865">
        <v>658</v>
      </c>
      <c r="S2865">
        <v>519</v>
      </c>
      <c r="T2865">
        <v>52</v>
      </c>
      <c r="U2865">
        <v>7</v>
      </c>
      <c r="V2865">
        <v>2</v>
      </c>
      <c r="W2865">
        <v>959</v>
      </c>
      <c r="X2865">
        <v>432</v>
      </c>
      <c r="Y2865">
        <v>25</v>
      </c>
      <c r="Z2865">
        <v>68</v>
      </c>
      <c r="AA2865">
        <v>22</v>
      </c>
      <c r="AB2865">
        <v>911</v>
      </c>
      <c r="AC2865">
        <v>327</v>
      </c>
      <c r="AD2865">
        <v>42</v>
      </c>
      <c r="AE2865">
        <v>11</v>
      </c>
      <c r="AF2865">
        <v>76</v>
      </c>
      <c r="AG2865">
        <v>102</v>
      </c>
      <c r="AH2865">
        <v>14</v>
      </c>
      <c r="AI2865">
        <v>4</v>
      </c>
      <c r="AJ2865">
        <v>6</v>
      </c>
      <c r="AK2865">
        <v>8</v>
      </c>
      <c r="AL2865">
        <v>29</v>
      </c>
      <c r="AM2865">
        <v>9</v>
      </c>
      <c r="AN2865">
        <v>0</v>
      </c>
      <c r="AO2865">
        <v>0</v>
      </c>
      <c r="AP2865">
        <v>0</v>
      </c>
      <c r="AQ2865">
        <v>0</v>
      </c>
      <c r="AR2865">
        <v>0</v>
      </c>
      <c r="AS2865">
        <v>0</v>
      </c>
      <c r="AT2865">
        <v>0</v>
      </c>
      <c r="AU2865">
        <v>0</v>
      </c>
      <c r="AV2865">
        <v>0</v>
      </c>
      <c r="AW2865">
        <v>0</v>
      </c>
      <c r="AX2865">
        <v>0</v>
      </c>
      <c r="AY2865">
        <v>0</v>
      </c>
      <c r="AZ2865">
        <v>0</v>
      </c>
      <c r="BA2865">
        <v>0</v>
      </c>
      <c r="BB2865">
        <v>0</v>
      </c>
      <c r="BC2865">
        <v>0</v>
      </c>
      <c r="BD2865">
        <v>0</v>
      </c>
      <c r="BE2865">
        <v>0</v>
      </c>
      <c r="BF2865">
        <v>0</v>
      </c>
      <c r="BG2865" s="20">
        <v>3</v>
      </c>
      <c r="BH2865" s="20">
        <v>0</v>
      </c>
      <c r="BI2865" s="20">
        <v>126</v>
      </c>
      <c r="BJ2865" s="20">
        <v>0</v>
      </c>
      <c r="BK2865" s="20">
        <v>589</v>
      </c>
      <c r="BL2865" s="20">
        <v>818</v>
      </c>
      <c r="BM2865" s="20">
        <v>771</v>
      </c>
      <c r="BN2865" s="20">
        <v>75</v>
      </c>
      <c r="BO2865" s="20">
        <v>28</v>
      </c>
      <c r="BP2865" s="20"/>
      <c r="BQ2865" s="20"/>
      <c r="BR2865" s="20"/>
      <c r="BS2865" s="20"/>
      <c r="BT2865" s="20"/>
      <c r="BU2865" s="20"/>
      <c r="BV2865" s="20"/>
    </row>
    <row r="2866" spans="1:74" x14ac:dyDescent="0.25">
      <c r="A2866" s="20" t="s">
        <v>475</v>
      </c>
      <c r="B2866" s="20" t="s">
        <v>489</v>
      </c>
      <c r="C2866" s="20" t="s">
        <v>658</v>
      </c>
      <c r="D2866" s="1">
        <v>44535</v>
      </c>
      <c r="E2866">
        <v>139</v>
      </c>
      <c r="F2866">
        <v>2</v>
      </c>
      <c r="G2866">
        <v>2</v>
      </c>
      <c r="H2866">
        <v>0</v>
      </c>
      <c r="I2866">
        <v>0</v>
      </c>
      <c r="J2866">
        <v>98</v>
      </c>
      <c r="K2866">
        <v>4</v>
      </c>
      <c r="L2866">
        <v>3</v>
      </c>
      <c r="M2866">
        <v>2</v>
      </c>
      <c r="N2866">
        <v>0</v>
      </c>
      <c r="O2866">
        <v>0</v>
      </c>
      <c r="P2866">
        <v>0</v>
      </c>
      <c r="Q2866">
        <v>0</v>
      </c>
      <c r="R2866">
        <v>657</v>
      </c>
      <c r="S2866">
        <v>525</v>
      </c>
      <c r="T2866">
        <v>52</v>
      </c>
      <c r="U2866">
        <v>7</v>
      </c>
      <c r="V2866">
        <v>2</v>
      </c>
      <c r="W2866">
        <v>953</v>
      </c>
      <c r="X2866">
        <v>474</v>
      </c>
      <c r="Y2866">
        <v>24</v>
      </c>
      <c r="Z2866">
        <v>66</v>
      </c>
      <c r="AA2866">
        <v>21</v>
      </c>
      <c r="AB2866">
        <v>908</v>
      </c>
      <c r="AC2866">
        <v>400</v>
      </c>
      <c r="AD2866">
        <v>42</v>
      </c>
      <c r="AE2866">
        <v>10</v>
      </c>
      <c r="AF2866">
        <v>75</v>
      </c>
      <c r="AG2866">
        <v>102</v>
      </c>
      <c r="AH2866">
        <v>16</v>
      </c>
      <c r="AI2866">
        <v>4</v>
      </c>
      <c r="AJ2866">
        <v>5</v>
      </c>
      <c r="AK2866">
        <v>8</v>
      </c>
      <c r="AL2866">
        <v>29</v>
      </c>
      <c r="AM2866">
        <v>22</v>
      </c>
      <c r="AN2866">
        <v>0</v>
      </c>
      <c r="AO2866">
        <v>0</v>
      </c>
      <c r="AP2866">
        <v>0</v>
      </c>
      <c r="AQ2866">
        <v>0</v>
      </c>
      <c r="AR2866">
        <v>0</v>
      </c>
      <c r="AS2866">
        <v>0</v>
      </c>
      <c r="AT2866">
        <v>0</v>
      </c>
      <c r="AU2866">
        <v>0</v>
      </c>
      <c r="AV2866">
        <v>0</v>
      </c>
      <c r="AW2866">
        <v>0</v>
      </c>
      <c r="AX2866">
        <v>0</v>
      </c>
      <c r="AY2866">
        <v>0</v>
      </c>
      <c r="AZ2866">
        <v>0</v>
      </c>
      <c r="BA2866">
        <v>0</v>
      </c>
      <c r="BB2866">
        <v>0</v>
      </c>
      <c r="BC2866">
        <v>0</v>
      </c>
      <c r="BD2866">
        <v>0</v>
      </c>
      <c r="BE2866">
        <v>0</v>
      </c>
      <c r="BF2866">
        <v>0</v>
      </c>
      <c r="BG2866" s="20">
        <v>2</v>
      </c>
      <c r="BH2866" s="20">
        <v>0</v>
      </c>
      <c r="BI2866" s="20">
        <v>126</v>
      </c>
      <c r="BJ2866" s="20">
        <v>0</v>
      </c>
      <c r="BK2866" s="20">
        <v>588</v>
      </c>
      <c r="BL2866" s="20">
        <v>816</v>
      </c>
      <c r="BM2866" s="20">
        <v>770</v>
      </c>
      <c r="BN2866" s="20">
        <v>77</v>
      </c>
      <c r="BO2866" s="20">
        <v>28</v>
      </c>
      <c r="BP2866" s="20"/>
      <c r="BQ2866" s="20"/>
      <c r="BR2866" s="20"/>
      <c r="BS2866" s="20"/>
      <c r="BT2866" s="20"/>
      <c r="BU2866" s="20"/>
      <c r="BV2866" s="20"/>
    </row>
    <row r="2867" spans="1:74" x14ac:dyDescent="0.25">
      <c r="A2867" s="20" t="s">
        <v>475</v>
      </c>
      <c r="B2867" s="20" t="s">
        <v>489</v>
      </c>
      <c r="C2867" s="20" t="s">
        <v>658</v>
      </c>
      <c r="D2867" s="1">
        <v>44542</v>
      </c>
      <c r="E2867">
        <v>138</v>
      </c>
      <c r="F2867">
        <v>2</v>
      </c>
      <c r="G2867">
        <v>2</v>
      </c>
      <c r="H2867">
        <v>0</v>
      </c>
      <c r="I2867">
        <v>0</v>
      </c>
      <c r="J2867">
        <v>100</v>
      </c>
      <c r="K2867">
        <v>4</v>
      </c>
      <c r="L2867">
        <v>3</v>
      </c>
      <c r="M2867">
        <v>2</v>
      </c>
      <c r="N2867">
        <v>0</v>
      </c>
      <c r="O2867">
        <v>0</v>
      </c>
      <c r="P2867">
        <v>0</v>
      </c>
      <c r="Q2867">
        <v>0</v>
      </c>
      <c r="R2867">
        <v>655</v>
      </c>
      <c r="S2867">
        <v>529</v>
      </c>
      <c r="T2867">
        <v>52</v>
      </c>
      <c r="U2867">
        <v>7</v>
      </c>
      <c r="V2867">
        <v>1</v>
      </c>
      <c r="W2867">
        <v>956</v>
      </c>
      <c r="X2867">
        <v>514</v>
      </c>
      <c r="Y2867">
        <v>23</v>
      </c>
      <c r="Z2867">
        <v>66</v>
      </c>
      <c r="AA2867">
        <v>20</v>
      </c>
      <c r="AB2867">
        <v>906</v>
      </c>
      <c r="AC2867">
        <v>453</v>
      </c>
      <c r="AD2867">
        <v>43</v>
      </c>
      <c r="AE2867">
        <v>10</v>
      </c>
      <c r="AF2867">
        <v>76</v>
      </c>
      <c r="AG2867">
        <v>101</v>
      </c>
      <c r="AH2867">
        <v>20</v>
      </c>
      <c r="AI2867">
        <v>4</v>
      </c>
      <c r="AJ2867">
        <v>5</v>
      </c>
      <c r="AK2867">
        <v>8</v>
      </c>
      <c r="AL2867">
        <v>29</v>
      </c>
      <c r="AM2867">
        <v>22</v>
      </c>
      <c r="AN2867">
        <v>0</v>
      </c>
      <c r="AO2867">
        <v>0</v>
      </c>
      <c r="AP2867">
        <v>1</v>
      </c>
      <c r="AQ2867">
        <v>0</v>
      </c>
      <c r="AR2867">
        <v>0</v>
      </c>
      <c r="AS2867">
        <v>0</v>
      </c>
      <c r="AT2867">
        <v>0</v>
      </c>
      <c r="AU2867">
        <v>0</v>
      </c>
      <c r="AV2867">
        <v>0</v>
      </c>
      <c r="AW2867">
        <v>0</v>
      </c>
      <c r="AX2867">
        <v>0</v>
      </c>
      <c r="AY2867">
        <v>0</v>
      </c>
      <c r="AZ2867">
        <v>0</v>
      </c>
      <c r="BA2867">
        <v>0</v>
      </c>
      <c r="BB2867">
        <v>0</v>
      </c>
      <c r="BC2867">
        <v>0</v>
      </c>
      <c r="BD2867">
        <v>0</v>
      </c>
      <c r="BE2867">
        <v>0</v>
      </c>
      <c r="BF2867">
        <v>0</v>
      </c>
      <c r="BG2867" s="20">
        <v>2</v>
      </c>
      <c r="BH2867" s="20">
        <v>0</v>
      </c>
      <c r="BI2867" s="20">
        <v>125</v>
      </c>
      <c r="BJ2867" s="20">
        <v>0</v>
      </c>
      <c r="BK2867" s="20">
        <v>587</v>
      </c>
      <c r="BL2867" s="20">
        <v>821</v>
      </c>
      <c r="BM2867" s="20">
        <v>766</v>
      </c>
      <c r="BN2867" s="20">
        <v>76</v>
      </c>
      <c r="BO2867" s="20">
        <v>27</v>
      </c>
      <c r="BP2867" s="20"/>
      <c r="BQ2867" s="20"/>
      <c r="BR2867" s="20"/>
      <c r="BS2867" s="20"/>
      <c r="BT2867" s="20"/>
      <c r="BU2867" s="20"/>
      <c r="BV2867" s="20"/>
    </row>
    <row r="2868" spans="1:74" x14ac:dyDescent="0.25">
      <c r="A2868" s="20" t="s">
        <v>475</v>
      </c>
      <c r="B2868" s="20" t="s">
        <v>489</v>
      </c>
      <c r="C2868" s="20" t="s">
        <v>658</v>
      </c>
      <c r="D2868" s="1">
        <v>44549</v>
      </c>
      <c r="E2868">
        <v>138</v>
      </c>
      <c r="F2868">
        <v>2</v>
      </c>
      <c r="G2868">
        <v>2</v>
      </c>
      <c r="H2868">
        <v>0</v>
      </c>
      <c r="I2868">
        <v>0</v>
      </c>
      <c r="J2868">
        <v>102</v>
      </c>
      <c r="K2868">
        <v>2</v>
      </c>
      <c r="L2868">
        <v>3</v>
      </c>
      <c r="M2868">
        <v>2</v>
      </c>
      <c r="N2868">
        <v>0</v>
      </c>
      <c r="O2868">
        <v>0</v>
      </c>
      <c r="P2868">
        <v>0</v>
      </c>
      <c r="Q2868">
        <v>0</v>
      </c>
      <c r="R2868">
        <v>656</v>
      </c>
      <c r="S2868">
        <v>540</v>
      </c>
      <c r="T2868">
        <v>51</v>
      </c>
      <c r="U2868">
        <v>7</v>
      </c>
      <c r="V2868">
        <v>1</v>
      </c>
      <c r="W2868">
        <v>959</v>
      </c>
      <c r="X2868">
        <v>561</v>
      </c>
      <c r="Y2868">
        <v>23</v>
      </c>
      <c r="Z2868">
        <v>66</v>
      </c>
      <c r="AA2868">
        <v>21</v>
      </c>
      <c r="AB2868">
        <v>908</v>
      </c>
      <c r="AC2868">
        <v>512</v>
      </c>
      <c r="AD2868">
        <v>43</v>
      </c>
      <c r="AE2868">
        <v>10</v>
      </c>
      <c r="AF2868">
        <v>77</v>
      </c>
      <c r="AG2868">
        <v>98</v>
      </c>
      <c r="AH2868">
        <v>31</v>
      </c>
      <c r="AI2868">
        <v>4</v>
      </c>
      <c r="AJ2868">
        <v>4</v>
      </c>
      <c r="AK2868">
        <v>7</v>
      </c>
      <c r="AL2868">
        <v>28</v>
      </c>
      <c r="AM2868">
        <v>22</v>
      </c>
      <c r="AN2868">
        <v>0</v>
      </c>
      <c r="AO2868">
        <v>0</v>
      </c>
      <c r="AP2868">
        <v>0</v>
      </c>
      <c r="AQ2868">
        <v>0</v>
      </c>
      <c r="AR2868">
        <v>0</v>
      </c>
      <c r="AS2868">
        <v>0</v>
      </c>
      <c r="AT2868">
        <v>0</v>
      </c>
      <c r="AU2868">
        <v>0</v>
      </c>
      <c r="AV2868">
        <v>0</v>
      </c>
      <c r="AW2868">
        <v>0</v>
      </c>
      <c r="AX2868">
        <v>0</v>
      </c>
      <c r="AY2868">
        <v>0</v>
      </c>
      <c r="AZ2868">
        <v>0</v>
      </c>
      <c r="BA2868">
        <v>0</v>
      </c>
      <c r="BB2868">
        <v>0</v>
      </c>
      <c r="BC2868">
        <v>0</v>
      </c>
      <c r="BD2868">
        <v>0</v>
      </c>
      <c r="BE2868">
        <v>0</v>
      </c>
      <c r="BF2868">
        <v>0</v>
      </c>
      <c r="BG2868" s="20">
        <v>2</v>
      </c>
      <c r="BH2868" s="20">
        <v>0</v>
      </c>
      <c r="BI2868" s="20">
        <v>125</v>
      </c>
      <c r="BJ2868" s="20">
        <v>0</v>
      </c>
      <c r="BK2868" s="20">
        <v>589</v>
      </c>
      <c r="BL2868" s="20">
        <v>825</v>
      </c>
      <c r="BM2868" s="20">
        <v>768</v>
      </c>
      <c r="BN2868" s="20">
        <v>75</v>
      </c>
      <c r="BO2868" s="20">
        <v>26</v>
      </c>
      <c r="BP2868" s="20">
        <v>3884</v>
      </c>
      <c r="BQ2868" s="20">
        <v>1107</v>
      </c>
      <c r="BR2868" s="20">
        <v>0</v>
      </c>
      <c r="BS2868" s="20">
        <v>111</v>
      </c>
      <c r="BT2868" s="20">
        <v>635</v>
      </c>
      <c r="BU2868" s="20">
        <v>299</v>
      </c>
      <c r="BV2868" s="20">
        <v>2681</v>
      </c>
    </row>
    <row r="2869" spans="1:74" x14ac:dyDescent="0.25">
      <c r="A2869" s="20" t="s">
        <v>475</v>
      </c>
      <c r="B2869" s="20" t="s">
        <v>489</v>
      </c>
      <c r="C2869" s="20" t="s">
        <v>658</v>
      </c>
      <c r="D2869" s="1">
        <v>44558</v>
      </c>
      <c r="E2869">
        <v>136</v>
      </c>
      <c r="F2869">
        <v>2</v>
      </c>
      <c r="G2869">
        <v>2</v>
      </c>
      <c r="H2869">
        <v>0</v>
      </c>
      <c r="I2869">
        <v>0</v>
      </c>
      <c r="J2869">
        <v>101</v>
      </c>
      <c r="K2869">
        <v>2</v>
      </c>
      <c r="L2869">
        <v>3</v>
      </c>
      <c r="M2869">
        <v>2</v>
      </c>
      <c r="N2869">
        <v>0</v>
      </c>
      <c r="O2869">
        <v>0</v>
      </c>
      <c r="P2869">
        <v>0</v>
      </c>
      <c r="Q2869">
        <v>0</v>
      </c>
      <c r="R2869">
        <v>654</v>
      </c>
      <c r="S2869">
        <v>547</v>
      </c>
      <c r="T2869">
        <v>51</v>
      </c>
      <c r="U2869">
        <v>6</v>
      </c>
      <c r="V2869">
        <v>2</v>
      </c>
      <c r="W2869">
        <v>950</v>
      </c>
      <c r="X2869">
        <v>595</v>
      </c>
      <c r="Y2869">
        <v>23</v>
      </c>
      <c r="Z2869">
        <v>60</v>
      </c>
      <c r="AA2869">
        <v>21</v>
      </c>
      <c r="AB2869">
        <v>906</v>
      </c>
      <c r="AC2869">
        <v>562</v>
      </c>
      <c r="AD2869">
        <v>42</v>
      </c>
      <c r="AE2869">
        <v>10</v>
      </c>
      <c r="AF2869">
        <v>78</v>
      </c>
      <c r="AG2869">
        <v>97</v>
      </c>
      <c r="AH2869">
        <v>35</v>
      </c>
      <c r="AI2869">
        <v>4</v>
      </c>
      <c r="AJ2869">
        <v>4</v>
      </c>
      <c r="AK2869">
        <v>7</v>
      </c>
      <c r="AL2869">
        <v>28</v>
      </c>
      <c r="AM2869">
        <v>22</v>
      </c>
      <c r="AN2869">
        <v>0</v>
      </c>
      <c r="AO2869">
        <v>0</v>
      </c>
      <c r="AP2869">
        <v>0</v>
      </c>
      <c r="AQ2869">
        <v>0</v>
      </c>
      <c r="AR2869">
        <v>0</v>
      </c>
      <c r="AS2869">
        <v>0</v>
      </c>
      <c r="AT2869">
        <v>0</v>
      </c>
      <c r="AU2869">
        <v>0</v>
      </c>
      <c r="AV2869">
        <v>0</v>
      </c>
      <c r="AW2869">
        <v>0</v>
      </c>
      <c r="AX2869">
        <v>0</v>
      </c>
      <c r="AY2869">
        <v>0</v>
      </c>
      <c r="AZ2869">
        <v>0</v>
      </c>
      <c r="BA2869">
        <v>0</v>
      </c>
      <c r="BB2869">
        <v>0</v>
      </c>
      <c r="BC2869">
        <v>0</v>
      </c>
      <c r="BD2869">
        <v>0</v>
      </c>
      <c r="BE2869">
        <v>0</v>
      </c>
      <c r="BF2869">
        <v>0</v>
      </c>
      <c r="BG2869" s="20">
        <v>2</v>
      </c>
      <c r="BH2869" s="20">
        <v>0</v>
      </c>
      <c r="BI2869" s="20">
        <v>123</v>
      </c>
      <c r="BJ2869" s="20">
        <v>0</v>
      </c>
      <c r="BK2869" s="20">
        <v>587</v>
      </c>
      <c r="BL2869" s="20">
        <v>821</v>
      </c>
      <c r="BM2869" s="20">
        <v>765</v>
      </c>
      <c r="BN2869" s="20">
        <v>77</v>
      </c>
      <c r="BO2869" s="20">
        <v>26</v>
      </c>
      <c r="BP2869" s="20">
        <v>3843</v>
      </c>
      <c r="BQ2869" s="20">
        <v>1360</v>
      </c>
      <c r="BR2869" s="20">
        <v>0</v>
      </c>
      <c r="BS2869" s="20">
        <v>111</v>
      </c>
      <c r="BT2869" s="20">
        <v>613</v>
      </c>
      <c r="BU2869" s="20">
        <v>290</v>
      </c>
      <c r="BV2869" s="20">
        <v>2672</v>
      </c>
    </row>
    <row r="2870" spans="1:74" x14ac:dyDescent="0.25">
      <c r="A2870" s="20" t="s">
        <v>475</v>
      </c>
      <c r="B2870" s="20" t="s">
        <v>489</v>
      </c>
      <c r="C2870" s="20" t="s">
        <v>658</v>
      </c>
      <c r="D2870" s="1">
        <v>44564</v>
      </c>
      <c r="E2870">
        <v>136</v>
      </c>
      <c r="F2870">
        <v>2</v>
      </c>
      <c r="G2870">
        <v>2</v>
      </c>
      <c r="H2870">
        <v>0</v>
      </c>
      <c r="I2870">
        <v>0</v>
      </c>
      <c r="J2870">
        <v>103</v>
      </c>
      <c r="K2870">
        <v>2</v>
      </c>
      <c r="L2870">
        <v>3</v>
      </c>
      <c r="M2870">
        <v>2</v>
      </c>
      <c r="N2870">
        <v>0</v>
      </c>
      <c r="O2870">
        <v>0</v>
      </c>
      <c r="P2870">
        <v>0</v>
      </c>
      <c r="Q2870">
        <v>0</v>
      </c>
      <c r="R2870">
        <v>655</v>
      </c>
      <c r="S2870">
        <v>548</v>
      </c>
      <c r="T2870">
        <v>51</v>
      </c>
      <c r="U2870">
        <v>5</v>
      </c>
      <c r="V2870">
        <v>2</v>
      </c>
      <c r="W2870">
        <v>948</v>
      </c>
      <c r="X2870">
        <v>619</v>
      </c>
      <c r="Y2870">
        <v>22</v>
      </c>
      <c r="Z2870">
        <v>60</v>
      </c>
      <c r="AA2870">
        <v>21</v>
      </c>
      <c r="AB2870">
        <v>906</v>
      </c>
      <c r="AC2870">
        <v>581</v>
      </c>
      <c r="AD2870">
        <v>42</v>
      </c>
      <c r="AE2870">
        <v>10</v>
      </c>
      <c r="AF2870">
        <v>78</v>
      </c>
      <c r="AG2870">
        <v>98</v>
      </c>
      <c r="AH2870">
        <v>38</v>
      </c>
      <c r="AI2870">
        <v>4</v>
      </c>
      <c r="AJ2870">
        <v>4</v>
      </c>
      <c r="AK2870">
        <v>7</v>
      </c>
      <c r="AL2870">
        <v>28</v>
      </c>
      <c r="AM2870">
        <v>22</v>
      </c>
      <c r="AN2870">
        <v>0</v>
      </c>
      <c r="AO2870">
        <v>0</v>
      </c>
      <c r="AP2870">
        <v>0</v>
      </c>
      <c r="AQ2870">
        <v>0</v>
      </c>
      <c r="AR2870">
        <v>0</v>
      </c>
      <c r="AS2870">
        <v>0</v>
      </c>
      <c r="AT2870">
        <v>0</v>
      </c>
      <c r="AU2870">
        <v>0</v>
      </c>
      <c r="AV2870">
        <v>0</v>
      </c>
      <c r="AW2870">
        <v>0</v>
      </c>
      <c r="AX2870">
        <v>0</v>
      </c>
      <c r="AY2870">
        <v>0</v>
      </c>
      <c r="AZ2870">
        <v>0</v>
      </c>
      <c r="BA2870">
        <v>0</v>
      </c>
      <c r="BB2870">
        <v>0</v>
      </c>
      <c r="BC2870">
        <v>0</v>
      </c>
      <c r="BD2870">
        <v>0</v>
      </c>
      <c r="BE2870">
        <v>0</v>
      </c>
      <c r="BF2870">
        <v>0</v>
      </c>
      <c r="BG2870" s="20">
        <v>2</v>
      </c>
      <c r="BH2870" s="20">
        <v>0</v>
      </c>
      <c r="BI2870" s="20">
        <v>123</v>
      </c>
      <c r="BJ2870" s="20">
        <v>0</v>
      </c>
      <c r="BK2870" s="20">
        <v>589</v>
      </c>
      <c r="BL2870" s="20">
        <v>823</v>
      </c>
      <c r="BM2870" s="20">
        <v>764</v>
      </c>
      <c r="BN2870" s="20">
        <v>80</v>
      </c>
      <c r="BO2870" s="20">
        <v>26</v>
      </c>
      <c r="BP2870" s="20">
        <v>3839</v>
      </c>
      <c r="BQ2870" s="20">
        <v>1463</v>
      </c>
      <c r="BR2870" s="20">
        <v>0</v>
      </c>
      <c r="BS2870" s="20">
        <v>111</v>
      </c>
      <c r="BT2870" s="20">
        <v>608</v>
      </c>
      <c r="BU2870" s="20">
        <v>288</v>
      </c>
      <c r="BV2870" s="20">
        <v>2681</v>
      </c>
    </row>
    <row r="2871" spans="1:74" x14ac:dyDescent="0.25">
      <c r="A2871" s="20" t="s">
        <v>475</v>
      </c>
      <c r="B2871" s="20" t="s">
        <v>489</v>
      </c>
      <c r="C2871" s="20" t="s">
        <v>658</v>
      </c>
      <c r="D2871" s="1">
        <v>44570</v>
      </c>
      <c r="E2871">
        <v>135</v>
      </c>
      <c r="F2871">
        <v>2</v>
      </c>
      <c r="G2871">
        <v>2</v>
      </c>
      <c r="H2871">
        <v>0</v>
      </c>
      <c r="I2871">
        <v>0</v>
      </c>
      <c r="J2871">
        <v>104</v>
      </c>
      <c r="K2871">
        <v>2</v>
      </c>
      <c r="L2871">
        <v>3</v>
      </c>
      <c r="M2871">
        <v>2</v>
      </c>
      <c r="N2871">
        <v>0</v>
      </c>
      <c r="O2871">
        <v>0</v>
      </c>
      <c r="P2871">
        <v>0</v>
      </c>
      <c r="Q2871">
        <v>0</v>
      </c>
      <c r="R2871">
        <v>656</v>
      </c>
      <c r="S2871">
        <v>549</v>
      </c>
      <c r="T2871">
        <v>51</v>
      </c>
      <c r="U2871">
        <v>5</v>
      </c>
      <c r="V2871">
        <v>3</v>
      </c>
      <c r="W2871">
        <v>954</v>
      </c>
      <c r="X2871">
        <v>633</v>
      </c>
      <c r="Y2871">
        <v>22</v>
      </c>
      <c r="Z2871">
        <v>61</v>
      </c>
      <c r="AA2871">
        <v>22</v>
      </c>
      <c r="AB2871">
        <v>903</v>
      </c>
      <c r="AC2871">
        <v>591</v>
      </c>
      <c r="AD2871">
        <v>42</v>
      </c>
      <c r="AE2871">
        <v>10</v>
      </c>
      <c r="AF2871">
        <v>77</v>
      </c>
      <c r="AG2871">
        <v>98</v>
      </c>
      <c r="AH2871">
        <v>43</v>
      </c>
      <c r="AI2871">
        <v>4</v>
      </c>
      <c r="AJ2871">
        <v>4</v>
      </c>
      <c r="AK2871">
        <v>7</v>
      </c>
      <c r="AL2871">
        <v>27</v>
      </c>
      <c r="AM2871">
        <v>22</v>
      </c>
      <c r="AN2871">
        <v>0</v>
      </c>
      <c r="AO2871">
        <v>0</v>
      </c>
      <c r="AP2871">
        <v>0</v>
      </c>
      <c r="AQ2871">
        <v>0</v>
      </c>
      <c r="AR2871">
        <v>0</v>
      </c>
      <c r="AS2871">
        <v>0</v>
      </c>
      <c r="AT2871">
        <v>0</v>
      </c>
      <c r="AU2871">
        <v>0</v>
      </c>
      <c r="AV2871">
        <v>0</v>
      </c>
      <c r="AW2871">
        <v>0</v>
      </c>
      <c r="AX2871">
        <v>0</v>
      </c>
      <c r="AY2871">
        <v>0</v>
      </c>
      <c r="AZ2871">
        <v>0</v>
      </c>
      <c r="BA2871">
        <v>0</v>
      </c>
      <c r="BB2871">
        <v>0</v>
      </c>
      <c r="BC2871">
        <v>0</v>
      </c>
      <c r="BD2871">
        <v>0</v>
      </c>
      <c r="BE2871">
        <v>0</v>
      </c>
      <c r="BF2871">
        <v>0</v>
      </c>
      <c r="BG2871" s="20">
        <v>2</v>
      </c>
      <c r="BH2871" s="20">
        <v>0</v>
      </c>
      <c r="BI2871" s="20">
        <v>122</v>
      </c>
      <c r="BJ2871" s="20">
        <v>0</v>
      </c>
      <c r="BK2871" s="20">
        <v>590</v>
      </c>
      <c r="BL2871" s="20">
        <v>827</v>
      </c>
      <c r="BM2871" s="20">
        <v>761</v>
      </c>
      <c r="BN2871" s="20">
        <v>80</v>
      </c>
      <c r="BO2871" s="20">
        <v>25</v>
      </c>
      <c r="BP2871" s="20">
        <v>3836</v>
      </c>
      <c r="BQ2871" s="20">
        <v>1544</v>
      </c>
      <c r="BR2871" s="20">
        <v>0</v>
      </c>
      <c r="BS2871" s="20">
        <v>111</v>
      </c>
      <c r="BT2871" s="20">
        <v>605</v>
      </c>
      <c r="BU2871" s="20">
        <v>293</v>
      </c>
      <c r="BV2871" s="20">
        <v>2687</v>
      </c>
    </row>
    <row r="2872" spans="1:74" x14ac:dyDescent="0.25">
      <c r="A2872" s="20" t="s">
        <v>475</v>
      </c>
      <c r="B2872" s="20" t="s">
        <v>489</v>
      </c>
      <c r="C2872" s="20" t="s">
        <v>658</v>
      </c>
      <c r="D2872" s="1">
        <v>44577</v>
      </c>
      <c r="E2872">
        <v>135</v>
      </c>
      <c r="F2872">
        <v>2</v>
      </c>
      <c r="G2872">
        <v>2</v>
      </c>
      <c r="H2872">
        <v>0</v>
      </c>
      <c r="I2872">
        <v>0</v>
      </c>
      <c r="J2872">
        <v>105</v>
      </c>
      <c r="K2872">
        <v>2</v>
      </c>
      <c r="L2872">
        <v>2</v>
      </c>
      <c r="M2872">
        <v>2</v>
      </c>
      <c r="N2872">
        <v>0</v>
      </c>
      <c r="O2872">
        <v>0</v>
      </c>
      <c r="P2872">
        <v>0</v>
      </c>
      <c r="Q2872">
        <v>0</v>
      </c>
      <c r="R2872">
        <v>657</v>
      </c>
      <c r="S2872">
        <v>552</v>
      </c>
      <c r="T2872">
        <v>50</v>
      </c>
      <c r="U2872">
        <v>4</v>
      </c>
      <c r="V2872">
        <v>4</v>
      </c>
      <c r="W2872">
        <v>956</v>
      </c>
      <c r="X2872">
        <v>642</v>
      </c>
      <c r="Y2872">
        <v>22</v>
      </c>
      <c r="Z2872">
        <v>60</v>
      </c>
      <c r="AA2872">
        <v>24</v>
      </c>
      <c r="AB2872">
        <v>901</v>
      </c>
      <c r="AC2872">
        <v>601</v>
      </c>
      <c r="AD2872">
        <v>41</v>
      </c>
      <c r="AE2872">
        <v>10</v>
      </c>
      <c r="AF2872">
        <v>78</v>
      </c>
      <c r="AG2872">
        <v>99</v>
      </c>
      <c r="AH2872">
        <v>43</v>
      </c>
      <c r="AI2872">
        <v>4</v>
      </c>
      <c r="AJ2872">
        <v>4</v>
      </c>
      <c r="AK2872">
        <v>7</v>
      </c>
      <c r="AL2872">
        <v>26</v>
      </c>
      <c r="AM2872">
        <v>21</v>
      </c>
      <c r="AN2872">
        <v>0</v>
      </c>
      <c r="AO2872">
        <v>0</v>
      </c>
      <c r="AP2872">
        <v>0</v>
      </c>
      <c r="AQ2872">
        <v>0</v>
      </c>
      <c r="AR2872">
        <v>0</v>
      </c>
      <c r="AS2872">
        <v>0</v>
      </c>
      <c r="AT2872">
        <v>0</v>
      </c>
      <c r="AU2872">
        <v>0</v>
      </c>
      <c r="AV2872">
        <v>0</v>
      </c>
      <c r="AW2872">
        <v>0</v>
      </c>
      <c r="AX2872">
        <v>0</v>
      </c>
      <c r="AY2872">
        <v>0</v>
      </c>
      <c r="AZ2872">
        <v>0</v>
      </c>
      <c r="BA2872">
        <v>0</v>
      </c>
      <c r="BB2872">
        <v>0</v>
      </c>
      <c r="BC2872">
        <v>0</v>
      </c>
      <c r="BD2872">
        <v>0</v>
      </c>
      <c r="BE2872">
        <v>0</v>
      </c>
      <c r="BF2872">
        <v>0</v>
      </c>
      <c r="BG2872" s="20">
        <v>2</v>
      </c>
      <c r="BH2872" s="20">
        <v>0</v>
      </c>
      <c r="BI2872" s="20">
        <v>123</v>
      </c>
      <c r="BJ2872" s="20">
        <v>0</v>
      </c>
      <c r="BK2872" s="20">
        <v>592</v>
      </c>
      <c r="BL2872" s="20">
        <v>830</v>
      </c>
      <c r="BM2872" s="20">
        <v>762</v>
      </c>
      <c r="BN2872" s="20">
        <v>81</v>
      </c>
      <c r="BO2872" s="20">
        <v>24</v>
      </c>
      <c r="BP2872" s="20">
        <v>3837</v>
      </c>
      <c r="BQ2872" s="20">
        <v>1596</v>
      </c>
      <c r="BR2872" s="20">
        <v>0</v>
      </c>
      <c r="BS2872" s="20">
        <v>110</v>
      </c>
      <c r="BT2872" s="20">
        <v>599</v>
      </c>
      <c r="BU2872" s="20">
        <v>303</v>
      </c>
      <c r="BV2872" s="20">
        <v>2694</v>
      </c>
    </row>
    <row r="2873" spans="1:74" x14ac:dyDescent="0.25">
      <c r="A2873" s="20" t="s">
        <v>475</v>
      </c>
      <c r="B2873" s="20" t="s">
        <v>489</v>
      </c>
      <c r="C2873" s="20" t="s">
        <v>658</v>
      </c>
      <c r="D2873" s="1">
        <v>44584</v>
      </c>
      <c r="E2873">
        <v>135</v>
      </c>
      <c r="F2873">
        <v>2</v>
      </c>
      <c r="G2873">
        <v>2</v>
      </c>
      <c r="H2873">
        <v>0</v>
      </c>
      <c r="I2873">
        <v>0</v>
      </c>
      <c r="J2873">
        <v>105</v>
      </c>
      <c r="K2873">
        <v>2</v>
      </c>
      <c r="L2873">
        <v>2</v>
      </c>
      <c r="M2873">
        <v>2</v>
      </c>
      <c r="N2873">
        <v>0</v>
      </c>
      <c r="O2873">
        <v>0</v>
      </c>
      <c r="P2873">
        <v>0</v>
      </c>
      <c r="Q2873">
        <v>0</v>
      </c>
      <c r="R2873">
        <v>655</v>
      </c>
      <c r="S2873">
        <v>550</v>
      </c>
      <c r="T2873">
        <v>50</v>
      </c>
      <c r="U2873">
        <v>4</v>
      </c>
      <c r="V2873">
        <v>4</v>
      </c>
      <c r="W2873">
        <v>955</v>
      </c>
      <c r="X2873">
        <v>647</v>
      </c>
      <c r="Y2873">
        <v>23</v>
      </c>
      <c r="Z2873">
        <v>57</v>
      </c>
      <c r="AA2873">
        <v>25</v>
      </c>
      <c r="AB2873">
        <v>901</v>
      </c>
      <c r="AC2873">
        <v>603</v>
      </c>
      <c r="AD2873">
        <v>41</v>
      </c>
      <c r="AE2873">
        <v>10</v>
      </c>
      <c r="AF2873">
        <v>79</v>
      </c>
      <c r="AG2873">
        <v>101</v>
      </c>
      <c r="AH2873">
        <v>45</v>
      </c>
      <c r="AI2873">
        <v>4</v>
      </c>
      <c r="AJ2873">
        <v>4</v>
      </c>
      <c r="AK2873">
        <v>7</v>
      </c>
      <c r="AL2873">
        <v>26</v>
      </c>
      <c r="AM2873">
        <v>21</v>
      </c>
      <c r="AN2873">
        <v>0</v>
      </c>
      <c r="AO2873">
        <v>0</v>
      </c>
      <c r="AP2873">
        <v>0</v>
      </c>
      <c r="AQ2873">
        <v>0</v>
      </c>
      <c r="AR2873">
        <v>0</v>
      </c>
      <c r="AS2873">
        <v>0</v>
      </c>
      <c r="AT2873">
        <v>0</v>
      </c>
      <c r="AU2873">
        <v>0</v>
      </c>
      <c r="AV2873">
        <v>0</v>
      </c>
      <c r="AW2873">
        <v>0</v>
      </c>
      <c r="AX2873">
        <v>0</v>
      </c>
      <c r="AY2873">
        <v>0</v>
      </c>
      <c r="AZ2873">
        <v>0</v>
      </c>
      <c r="BA2873">
        <v>0</v>
      </c>
      <c r="BB2873">
        <v>0</v>
      </c>
      <c r="BC2873">
        <v>0</v>
      </c>
      <c r="BD2873">
        <v>0</v>
      </c>
      <c r="BE2873">
        <v>0</v>
      </c>
      <c r="BF2873">
        <v>0</v>
      </c>
      <c r="BG2873" s="20">
        <v>2</v>
      </c>
      <c r="BH2873" s="20">
        <v>0</v>
      </c>
      <c r="BI2873" s="20">
        <v>123</v>
      </c>
      <c r="BJ2873" s="20">
        <v>0</v>
      </c>
      <c r="BK2873" s="20">
        <v>590</v>
      </c>
      <c r="BL2873" s="20">
        <v>832</v>
      </c>
      <c r="BM2873" s="20">
        <v>761</v>
      </c>
      <c r="BN2873" s="20">
        <v>83</v>
      </c>
      <c r="BO2873" s="20">
        <v>24</v>
      </c>
      <c r="BP2873" s="20">
        <v>3846</v>
      </c>
      <c r="BQ2873" s="20">
        <v>1621</v>
      </c>
      <c r="BR2873" s="20">
        <v>0</v>
      </c>
      <c r="BS2873" s="20">
        <v>111</v>
      </c>
      <c r="BT2873" s="20">
        <v>594</v>
      </c>
      <c r="BU2873" s="20">
        <v>312</v>
      </c>
      <c r="BV2873" s="20">
        <v>2699</v>
      </c>
    </row>
    <row r="2874" spans="1:74" x14ac:dyDescent="0.25">
      <c r="A2874" s="20" t="s">
        <v>475</v>
      </c>
      <c r="B2874" s="20" t="s">
        <v>489</v>
      </c>
      <c r="C2874" s="20" t="s">
        <v>658</v>
      </c>
      <c r="D2874" s="1">
        <v>44591</v>
      </c>
      <c r="E2874">
        <v>135</v>
      </c>
      <c r="F2874">
        <v>2</v>
      </c>
      <c r="G2874">
        <v>2</v>
      </c>
      <c r="H2874">
        <v>0</v>
      </c>
      <c r="I2874">
        <v>0</v>
      </c>
      <c r="J2874">
        <v>106</v>
      </c>
      <c r="K2874">
        <v>2</v>
      </c>
      <c r="L2874">
        <v>2</v>
      </c>
      <c r="M2874">
        <v>2</v>
      </c>
      <c r="N2874">
        <v>0</v>
      </c>
      <c r="O2874">
        <v>0</v>
      </c>
      <c r="P2874">
        <v>0</v>
      </c>
      <c r="Q2874">
        <v>0</v>
      </c>
      <c r="R2874">
        <v>656</v>
      </c>
      <c r="S2874">
        <v>553</v>
      </c>
      <c r="T2874">
        <v>50</v>
      </c>
      <c r="U2874">
        <v>4</v>
      </c>
      <c r="V2874">
        <v>4</v>
      </c>
      <c r="W2874">
        <v>955</v>
      </c>
      <c r="X2874">
        <v>656</v>
      </c>
      <c r="Y2874">
        <v>22</v>
      </c>
      <c r="Z2874">
        <v>58</v>
      </c>
      <c r="AA2874">
        <v>25</v>
      </c>
      <c r="AB2874">
        <v>900</v>
      </c>
      <c r="AC2874">
        <v>609</v>
      </c>
      <c r="AD2874">
        <v>41</v>
      </c>
      <c r="AE2874">
        <v>10</v>
      </c>
      <c r="AF2874">
        <v>79</v>
      </c>
      <c r="AG2874">
        <v>103</v>
      </c>
      <c r="AH2874">
        <v>48</v>
      </c>
      <c r="AI2874">
        <v>4</v>
      </c>
      <c r="AJ2874">
        <v>4</v>
      </c>
      <c r="AK2874">
        <v>8</v>
      </c>
      <c r="AL2874">
        <v>26</v>
      </c>
      <c r="AM2874">
        <v>21</v>
      </c>
      <c r="AN2874">
        <v>0</v>
      </c>
      <c r="AO2874">
        <v>0</v>
      </c>
      <c r="AP2874">
        <v>0</v>
      </c>
      <c r="AQ2874">
        <v>0</v>
      </c>
      <c r="AR2874">
        <v>0</v>
      </c>
      <c r="AS2874">
        <v>0</v>
      </c>
      <c r="AT2874">
        <v>0</v>
      </c>
      <c r="AU2874">
        <v>0</v>
      </c>
      <c r="AV2874">
        <v>0</v>
      </c>
      <c r="AW2874">
        <v>0</v>
      </c>
      <c r="AX2874">
        <v>0</v>
      </c>
      <c r="AY2874">
        <v>0</v>
      </c>
      <c r="AZ2874">
        <v>0</v>
      </c>
      <c r="BA2874">
        <v>0</v>
      </c>
      <c r="BB2874">
        <v>0</v>
      </c>
      <c r="BC2874">
        <v>0</v>
      </c>
      <c r="BD2874">
        <v>0</v>
      </c>
      <c r="BE2874">
        <v>0</v>
      </c>
      <c r="BF2874">
        <v>0</v>
      </c>
      <c r="BG2874" s="20">
        <v>2</v>
      </c>
      <c r="BH2874" s="20">
        <v>0</v>
      </c>
      <c r="BI2874" s="20">
        <v>124</v>
      </c>
      <c r="BJ2874" s="20">
        <v>0</v>
      </c>
      <c r="BK2874" s="20">
        <v>590</v>
      </c>
      <c r="BL2874" s="20">
        <v>834</v>
      </c>
      <c r="BM2874" s="20">
        <v>760</v>
      </c>
      <c r="BN2874" s="20">
        <v>84</v>
      </c>
      <c r="BO2874" s="20">
        <v>24</v>
      </c>
      <c r="BP2874" s="20">
        <v>3856</v>
      </c>
      <c r="BQ2874" s="20">
        <v>1679</v>
      </c>
      <c r="BR2874" s="20">
        <v>0</v>
      </c>
      <c r="BS2874" s="20">
        <v>111</v>
      </c>
      <c r="BT2874" s="20">
        <v>587</v>
      </c>
      <c r="BU2874" s="20">
        <v>318</v>
      </c>
      <c r="BV2874" s="20">
        <v>2709</v>
      </c>
    </row>
    <row r="2875" spans="1:74" x14ac:dyDescent="0.25">
      <c r="A2875" s="20" t="s">
        <v>475</v>
      </c>
      <c r="B2875" s="20" t="s">
        <v>489</v>
      </c>
      <c r="C2875" s="20" t="s">
        <v>658</v>
      </c>
      <c r="D2875" s="1">
        <v>44599</v>
      </c>
      <c r="E2875">
        <v>136</v>
      </c>
      <c r="F2875">
        <v>2</v>
      </c>
      <c r="G2875">
        <v>2</v>
      </c>
      <c r="H2875">
        <v>0</v>
      </c>
      <c r="I2875">
        <v>0</v>
      </c>
      <c r="J2875">
        <v>107</v>
      </c>
      <c r="K2875">
        <v>2</v>
      </c>
      <c r="L2875">
        <v>2</v>
      </c>
      <c r="M2875">
        <v>2</v>
      </c>
      <c r="N2875">
        <v>0</v>
      </c>
      <c r="O2875">
        <v>0</v>
      </c>
      <c r="P2875">
        <v>0</v>
      </c>
      <c r="Q2875">
        <v>0</v>
      </c>
      <c r="R2875">
        <v>657</v>
      </c>
      <c r="S2875">
        <v>556</v>
      </c>
      <c r="T2875">
        <v>50</v>
      </c>
      <c r="U2875">
        <v>4</v>
      </c>
      <c r="V2875">
        <v>4</v>
      </c>
      <c r="W2875">
        <v>955</v>
      </c>
      <c r="X2875">
        <v>657</v>
      </c>
      <c r="Y2875">
        <v>22</v>
      </c>
      <c r="Z2875">
        <v>58</v>
      </c>
      <c r="AA2875">
        <v>26</v>
      </c>
      <c r="AB2875">
        <v>901</v>
      </c>
      <c r="AC2875">
        <v>617</v>
      </c>
      <c r="AD2875">
        <v>41</v>
      </c>
      <c r="AE2875">
        <v>10</v>
      </c>
      <c r="AF2875">
        <v>79</v>
      </c>
      <c r="AG2875">
        <v>104</v>
      </c>
      <c r="AH2875">
        <v>50</v>
      </c>
      <c r="AI2875">
        <v>4</v>
      </c>
      <c r="AJ2875">
        <v>4</v>
      </c>
      <c r="AK2875">
        <v>8</v>
      </c>
      <c r="AL2875">
        <v>26</v>
      </c>
      <c r="AM2875">
        <v>21</v>
      </c>
      <c r="AN2875">
        <v>0</v>
      </c>
      <c r="AO2875">
        <v>0</v>
      </c>
      <c r="AP2875">
        <v>0</v>
      </c>
      <c r="AQ2875">
        <v>0</v>
      </c>
      <c r="AR2875">
        <v>0</v>
      </c>
      <c r="AS2875">
        <v>0</v>
      </c>
      <c r="AT2875">
        <v>0</v>
      </c>
      <c r="AU2875">
        <v>0</v>
      </c>
      <c r="AV2875">
        <v>0</v>
      </c>
      <c r="AW2875">
        <v>0</v>
      </c>
      <c r="AX2875">
        <v>0</v>
      </c>
      <c r="AY2875">
        <v>0</v>
      </c>
      <c r="AZ2875">
        <v>0</v>
      </c>
      <c r="BA2875">
        <v>0</v>
      </c>
      <c r="BB2875">
        <v>0</v>
      </c>
      <c r="BC2875">
        <v>0</v>
      </c>
      <c r="BD2875">
        <v>0</v>
      </c>
      <c r="BE2875">
        <v>0</v>
      </c>
      <c r="BF2875">
        <v>0</v>
      </c>
      <c r="BG2875" s="20">
        <v>2</v>
      </c>
      <c r="BH2875" s="20">
        <v>0</v>
      </c>
      <c r="BI2875" s="20">
        <v>125</v>
      </c>
      <c r="BJ2875" s="20">
        <v>0</v>
      </c>
      <c r="BK2875" s="20">
        <v>591</v>
      </c>
      <c r="BL2875" s="20">
        <v>832</v>
      </c>
      <c r="BM2875" s="20">
        <v>761</v>
      </c>
      <c r="BN2875" s="20">
        <v>85</v>
      </c>
      <c r="BO2875" s="20">
        <v>24</v>
      </c>
      <c r="BP2875" s="20">
        <v>3858</v>
      </c>
      <c r="BQ2875" s="20">
        <v>1706</v>
      </c>
      <c r="BR2875" s="20">
        <v>0</v>
      </c>
      <c r="BS2875" s="20">
        <v>111</v>
      </c>
      <c r="BT2875" s="20">
        <v>584</v>
      </c>
      <c r="BU2875" s="20">
        <v>320</v>
      </c>
      <c r="BV2875" s="20">
        <v>2713</v>
      </c>
    </row>
    <row r="2876" spans="1:74" x14ac:dyDescent="0.25">
      <c r="A2876" s="20" t="s">
        <v>475</v>
      </c>
      <c r="B2876" s="20" t="s">
        <v>489</v>
      </c>
      <c r="C2876" s="20" t="s">
        <v>658</v>
      </c>
      <c r="D2876" s="1">
        <v>44606</v>
      </c>
      <c r="E2876">
        <v>136</v>
      </c>
      <c r="F2876">
        <v>2</v>
      </c>
      <c r="G2876">
        <v>2</v>
      </c>
      <c r="H2876">
        <v>0</v>
      </c>
      <c r="I2876">
        <v>0</v>
      </c>
      <c r="J2876">
        <v>108</v>
      </c>
      <c r="K2876">
        <v>2</v>
      </c>
      <c r="L2876">
        <v>2</v>
      </c>
      <c r="M2876">
        <v>2</v>
      </c>
      <c r="N2876">
        <v>0</v>
      </c>
      <c r="O2876">
        <v>0</v>
      </c>
      <c r="P2876">
        <v>0</v>
      </c>
      <c r="Q2876">
        <v>0</v>
      </c>
      <c r="R2876">
        <v>655</v>
      </c>
      <c r="S2876">
        <v>557</v>
      </c>
      <c r="T2876">
        <v>50</v>
      </c>
      <c r="U2876">
        <v>4</v>
      </c>
      <c r="V2876">
        <v>4</v>
      </c>
      <c r="W2876">
        <v>957</v>
      </c>
      <c r="X2876">
        <v>661</v>
      </c>
      <c r="Y2876">
        <v>22</v>
      </c>
      <c r="Z2876">
        <v>57</v>
      </c>
      <c r="AA2876">
        <v>25</v>
      </c>
      <c r="AB2876">
        <v>902</v>
      </c>
      <c r="AC2876">
        <v>624</v>
      </c>
      <c r="AD2876">
        <v>41</v>
      </c>
      <c r="AE2876">
        <v>11</v>
      </c>
      <c r="AF2876">
        <v>78</v>
      </c>
      <c r="AG2876">
        <v>105</v>
      </c>
      <c r="AH2876">
        <v>51</v>
      </c>
      <c r="AI2876">
        <v>4</v>
      </c>
      <c r="AJ2876">
        <v>4</v>
      </c>
      <c r="AK2876">
        <v>8</v>
      </c>
      <c r="AL2876">
        <v>26</v>
      </c>
      <c r="AM2876">
        <v>21</v>
      </c>
      <c r="AN2876">
        <v>0</v>
      </c>
      <c r="AO2876">
        <v>0</v>
      </c>
      <c r="AP2876">
        <v>0</v>
      </c>
      <c r="AQ2876">
        <v>0</v>
      </c>
      <c r="AR2876">
        <v>0</v>
      </c>
      <c r="AS2876">
        <v>0</v>
      </c>
      <c r="AT2876">
        <v>0</v>
      </c>
      <c r="AU2876">
        <v>0</v>
      </c>
      <c r="AV2876">
        <v>0</v>
      </c>
      <c r="AW2876">
        <v>0</v>
      </c>
      <c r="AX2876">
        <v>0</v>
      </c>
      <c r="AY2876">
        <v>0</v>
      </c>
      <c r="AZ2876">
        <v>0</v>
      </c>
      <c r="BA2876">
        <v>0</v>
      </c>
      <c r="BB2876">
        <v>0</v>
      </c>
      <c r="BC2876">
        <v>0</v>
      </c>
      <c r="BD2876">
        <v>0</v>
      </c>
      <c r="BE2876">
        <v>0</v>
      </c>
      <c r="BF2876">
        <v>0</v>
      </c>
      <c r="BG2876" s="20">
        <v>2</v>
      </c>
      <c r="BH2876" s="20">
        <v>0</v>
      </c>
      <c r="BI2876" s="20">
        <v>125</v>
      </c>
      <c r="BJ2876" s="20">
        <v>0</v>
      </c>
      <c r="BK2876" s="20">
        <v>591</v>
      </c>
      <c r="BL2876" s="20">
        <v>834</v>
      </c>
      <c r="BM2876" s="20">
        <v>763</v>
      </c>
      <c r="BN2876" s="20">
        <v>87</v>
      </c>
      <c r="BO2876" s="20">
        <v>24</v>
      </c>
      <c r="BP2876" s="20">
        <v>3847</v>
      </c>
      <c r="BQ2876" s="20">
        <v>1723</v>
      </c>
      <c r="BR2876" s="20">
        <v>0</v>
      </c>
      <c r="BS2876" s="20">
        <v>111</v>
      </c>
      <c r="BT2876" s="20">
        <v>574</v>
      </c>
      <c r="BU2876" s="20">
        <v>325</v>
      </c>
      <c r="BV2876" s="20">
        <v>2721</v>
      </c>
    </row>
    <row r="2877" spans="1:74" x14ac:dyDescent="0.25">
      <c r="A2877" s="20" t="s">
        <v>475</v>
      </c>
      <c r="B2877" s="20" t="s">
        <v>476</v>
      </c>
      <c r="C2877" s="20" t="s">
        <v>659</v>
      </c>
      <c r="D2877" s="1">
        <v>44493</v>
      </c>
      <c r="E2877">
        <v>102</v>
      </c>
      <c r="F2877">
        <v>1</v>
      </c>
      <c r="G2877">
        <v>0</v>
      </c>
      <c r="H2877">
        <v>0</v>
      </c>
      <c r="I2877">
        <v>0</v>
      </c>
      <c r="J2877">
        <v>38</v>
      </c>
      <c r="K2877">
        <v>4</v>
      </c>
      <c r="L2877">
        <v>3</v>
      </c>
      <c r="M2877">
        <v>1</v>
      </c>
      <c r="N2877">
        <v>7</v>
      </c>
      <c r="O2877">
        <v>0</v>
      </c>
      <c r="P2877">
        <v>4</v>
      </c>
      <c r="Q2877">
        <v>1</v>
      </c>
      <c r="R2877">
        <v>426</v>
      </c>
      <c r="S2877">
        <v>0</v>
      </c>
      <c r="T2877">
        <v>268</v>
      </c>
      <c r="U2877">
        <v>1</v>
      </c>
      <c r="V2877">
        <v>0</v>
      </c>
      <c r="W2877">
        <v>563</v>
      </c>
      <c r="X2877">
        <v>0</v>
      </c>
      <c r="Y2877">
        <v>52</v>
      </c>
      <c r="Z2877">
        <v>33</v>
      </c>
      <c r="AA2877">
        <v>9</v>
      </c>
      <c r="AB2877">
        <v>844</v>
      </c>
      <c r="AC2877">
        <v>63</v>
      </c>
      <c r="AD2877">
        <v>31</v>
      </c>
      <c r="AE2877">
        <v>13</v>
      </c>
      <c r="AF2877">
        <v>69</v>
      </c>
      <c r="AG2877">
        <v>136</v>
      </c>
      <c r="AH2877">
        <v>0</v>
      </c>
      <c r="AI2877">
        <v>5</v>
      </c>
      <c r="AJ2877">
        <v>4</v>
      </c>
      <c r="AK2877">
        <v>7</v>
      </c>
      <c r="AL2877">
        <v>24</v>
      </c>
      <c r="AM2877">
        <v>0</v>
      </c>
      <c r="AN2877">
        <v>7</v>
      </c>
      <c r="AO2877">
        <v>0</v>
      </c>
      <c r="AP2877">
        <v>0</v>
      </c>
      <c r="AQ2877">
        <v>0</v>
      </c>
      <c r="AR2877">
        <v>0</v>
      </c>
      <c r="AS2877">
        <v>0</v>
      </c>
      <c r="AT2877">
        <v>0</v>
      </c>
      <c r="AU2877">
        <v>0</v>
      </c>
      <c r="AV2877">
        <v>0</v>
      </c>
      <c r="AW2877">
        <v>0</v>
      </c>
      <c r="AX2877">
        <v>0</v>
      </c>
      <c r="AY2877">
        <v>0</v>
      </c>
      <c r="AZ2877">
        <v>0</v>
      </c>
      <c r="BA2877">
        <v>0</v>
      </c>
      <c r="BB2877">
        <v>25</v>
      </c>
      <c r="BC2877">
        <v>20</v>
      </c>
      <c r="BD2877">
        <v>0</v>
      </c>
      <c r="BE2877">
        <v>3</v>
      </c>
      <c r="BF2877">
        <v>0</v>
      </c>
      <c r="BG2877" s="20"/>
      <c r="BH2877" s="20"/>
      <c r="BI2877" s="20"/>
      <c r="BJ2877" s="20"/>
      <c r="BK2877" s="20"/>
      <c r="BL2877" s="20"/>
      <c r="BM2877" s="20"/>
      <c r="BN2877" s="20"/>
      <c r="BO2877" s="20"/>
      <c r="BP2877" s="20"/>
      <c r="BQ2877" s="20"/>
      <c r="BR2877" s="20"/>
      <c r="BS2877" s="20"/>
      <c r="BT2877" s="20"/>
      <c r="BU2877" s="20"/>
      <c r="BV2877" s="20"/>
    </row>
    <row r="2878" spans="1:74" x14ac:dyDescent="0.25">
      <c r="A2878" s="20" t="s">
        <v>475</v>
      </c>
      <c r="B2878" s="20" t="s">
        <v>476</v>
      </c>
      <c r="C2878" s="20" t="s">
        <v>659</v>
      </c>
      <c r="D2878" s="1">
        <v>44500</v>
      </c>
      <c r="E2878">
        <v>102</v>
      </c>
      <c r="F2878">
        <v>0</v>
      </c>
      <c r="G2878">
        <v>0</v>
      </c>
      <c r="H2878">
        <v>0</v>
      </c>
      <c r="I2878">
        <v>0</v>
      </c>
      <c r="J2878">
        <v>49</v>
      </c>
      <c r="K2878">
        <v>4</v>
      </c>
      <c r="L2878">
        <v>3</v>
      </c>
      <c r="M2878">
        <v>1</v>
      </c>
      <c r="N2878">
        <v>8</v>
      </c>
      <c r="O2878">
        <v>0</v>
      </c>
      <c r="P2878">
        <v>5</v>
      </c>
      <c r="Q2878">
        <v>1</v>
      </c>
      <c r="R2878">
        <v>427</v>
      </c>
      <c r="S2878">
        <v>0</v>
      </c>
      <c r="T2878">
        <v>327</v>
      </c>
      <c r="U2878">
        <v>1</v>
      </c>
      <c r="V2878">
        <v>1</v>
      </c>
      <c r="W2878">
        <v>562</v>
      </c>
      <c r="X2878">
        <v>0</v>
      </c>
      <c r="Y2878">
        <v>93</v>
      </c>
      <c r="Z2878">
        <v>33</v>
      </c>
      <c r="AA2878">
        <v>7</v>
      </c>
      <c r="AB2878">
        <v>845</v>
      </c>
      <c r="AC2878">
        <v>107</v>
      </c>
      <c r="AD2878">
        <v>32</v>
      </c>
      <c r="AE2878">
        <v>13</v>
      </c>
      <c r="AF2878">
        <v>66</v>
      </c>
      <c r="AG2878">
        <v>135</v>
      </c>
      <c r="AH2878">
        <v>0</v>
      </c>
      <c r="AI2878">
        <v>11</v>
      </c>
      <c r="AJ2878">
        <v>4</v>
      </c>
      <c r="AK2878">
        <v>7</v>
      </c>
      <c r="AL2878">
        <v>25</v>
      </c>
      <c r="AM2878">
        <v>0</v>
      </c>
      <c r="AN2878">
        <v>10</v>
      </c>
      <c r="AO2878">
        <v>0</v>
      </c>
      <c r="AP2878">
        <v>0</v>
      </c>
      <c r="AQ2878">
        <v>0</v>
      </c>
      <c r="AR2878">
        <v>0</v>
      </c>
      <c r="AS2878">
        <v>0</v>
      </c>
      <c r="AT2878">
        <v>0</v>
      </c>
      <c r="AU2878">
        <v>0</v>
      </c>
      <c r="AV2878">
        <v>0</v>
      </c>
      <c r="AW2878">
        <v>0</v>
      </c>
      <c r="AX2878">
        <v>0</v>
      </c>
      <c r="AY2878">
        <v>0</v>
      </c>
      <c r="AZ2878">
        <v>0</v>
      </c>
      <c r="BA2878">
        <v>0</v>
      </c>
      <c r="BB2878">
        <v>25</v>
      </c>
      <c r="BC2878">
        <v>20</v>
      </c>
      <c r="BD2878">
        <v>0</v>
      </c>
      <c r="BE2878">
        <v>3</v>
      </c>
      <c r="BF2878">
        <v>0</v>
      </c>
      <c r="BG2878" s="20"/>
      <c r="BH2878" s="20"/>
      <c r="BI2878" s="20"/>
      <c r="BJ2878" s="20"/>
      <c r="BK2878" s="20"/>
      <c r="BL2878" s="20"/>
      <c r="BM2878" s="20"/>
      <c r="BN2878" s="20"/>
      <c r="BO2878" s="20"/>
      <c r="BP2878" s="20"/>
      <c r="BQ2878" s="20"/>
      <c r="BR2878" s="20"/>
      <c r="BS2878" s="20"/>
      <c r="BT2878" s="20"/>
      <c r="BU2878" s="20"/>
      <c r="BV2878" s="20"/>
    </row>
    <row r="2879" spans="1:74" x14ac:dyDescent="0.25">
      <c r="A2879" s="20" t="s">
        <v>475</v>
      </c>
      <c r="B2879" s="20" t="s">
        <v>476</v>
      </c>
      <c r="C2879" s="20" t="s">
        <v>659</v>
      </c>
      <c r="D2879" s="1">
        <v>44507</v>
      </c>
      <c r="E2879">
        <v>103</v>
      </c>
      <c r="F2879">
        <v>0</v>
      </c>
      <c r="G2879">
        <v>0</v>
      </c>
      <c r="H2879">
        <v>0</v>
      </c>
      <c r="I2879">
        <v>0</v>
      </c>
      <c r="J2879">
        <v>60</v>
      </c>
      <c r="K2879">
        <v>4</v>
      </c>
      <c r="L2879">
        <v>3</v>
      </c>
      <c r="M2879">
        <v>1</v>
      </c>
      <c r="N2879">
        <v>8</v>
      </c>
      <c r="O2879">
        <v>5</v>
      </c>
      <c r="P2879">
        <v>0</v>
      </c>
      <c r="Q2879">
        <v>1</v>
      </c>
      <c r="R2879">
        <v>428</v>
      </c>
      <c r="S2879">
        <v>350</v>
      </c>
      <c r="T2879">
        <v>25</v>
      </c>
      <c r="U2879">
        <v>1</v>
      </c>
      <c r="V2879">
        <v>1</v>
      </c>
      <c r="W2879">
        <v>558</v>
      </c>
      <c r="X2879">
        <v>142</v>
      </c>
      <c r="Y2879">
        <v>20</v>
      </c>
      <c r="Z2879">
        <v>32</v>
      </c>
      <c r="AA2879">
        <v>6</v>
      </c>
      <c r="AB2879">
        <v>845</v>
      </c>
      <c r="AC2879">
        <v>151</v>
      </c>
      <c r="AD2879">
        <v>32</v>
      </c>
      <c r="AE2879">
        <v>13</v>
      </c>
      <c r="AF2879">
        <v>66</v>
      </c>
      <c r="AG2879">
        <v>135</v>
      </c>
      <c r="AH2879">
        <v>17</v>
      </c>
      <c r="AI2879">
        <v>3</v>
      </c>
      <c r="AJ2879">
        <v>4</v>
      </c>
      <c r="AK2879">
        <v>7</v>
      </c>
      <c r="AL2879">
        <v>25</v>
      </c>
      <c r="AM2879">
        <v>11</v>
      </c>
      <c r="AN2879">
        <v>0</v>
      </c>
      <c r="AO2879">
        <v>0</v>
      </c>
      <c r="AP2879">
        <v>0</v>
      </c>
      <c r="AQ2879">
        <v>0</v>
      </c>
      <c r="AR2879">
        <v>0</v>
      </c>
      <c r="AS2879">
        <v>0</v>
      </c>
      <c r="AT2879">
        <v>0</v>
      </c>
      <c r="AU2879">
        <v>0</v>
      </c>
      <c r="AV2879">
        <v>0</v>
      </c>
      <c r="AW2879">
        <v>0</v>
      </c>
      <c r="AX2879">
        <v>0</v>
      </c>
      <c r="AY2879">
        <v>0</v>
      </c>
      <c r="AZ2879">
        <v>0</v>
      </c>
      <c r="BA2879">
        <v>0</v>
      </c>
      <c r="BB2879">
        <v>0</v>
      </c>
      <c r="BC2879">
        <v>0</v>
      </c>
      <c r="BD2879">
        <v>0</v>
      </c>
      <c r="BE2879">
        <v>0</v>
      </c>
      <c r="BF2879">
        <v>0</v>
      </c>
      <c r="BG2879" s="20">
        <v>0</v>
      </c>
      <c r="BH2879" s="20">
        <v>0</v>
      </c>
      <c r="BI2879" s="20">
        <v>92</v>
      </c>
      <c r="BJ2879" s="20">
        <v>7</v>
      </c>
      <c r="BK2879" s="20">
        <v>400</v>
      </c>
      <c r="BL2879" s="20">
        <v>486</v>
      </c>
      <c r="BM2879" s="20">
        <v>720</v>
      </c>
      <c r="BN2879" s="20">
        <v>117</v>
      </c>
      <c r="BO2879" s="20">
        <v>25</v>
      </c>
      <c r="BP2879" s="20"/>
      <c r="BQ2879" s="20"/>
      <c r="BR2879" s="20"/>
      <c r="BS2879" s="20"/>
      <c r="BT2879" s="20"/>
      <c r="BU2879" s="20"/>
      <c r="BV2879" s="20"/>
    </row>
    <row r="2880" spans="1:74" x14ac:dyDescent="0.25">
      <c r="A2880" s="20" t="s">
        <v>475</v>
      </c>
      <c r="B2880" s="20" t="s">
        <v>476</v>
      </c>
      <c r="C2880" s="20" t="s">
        <v>659</v>
      </c>
      <c r="D2880" s="1">
        <v>44514</v>
      </c>
      <c r="E2880">
        <v>104</v>
      </c>
      <c r="F2880">
        <v>0</v>
      </c>
      <c r="G2880">
        <v>0</v>
      </c>
      <c r="H2880">
        <v>0</v>
      </c>
      <c r="I2880">
        <v>0</v>
      </c>
      <c r="J2880">
        <v>65</v>
      </c>
      <c r="K2880">
        <v>4</v>
      </c>
      <c r="L2880">
        <v>2</v>
      </c>
      <c r="M2880">
        <v>1</v>
      </c>
      <c r="N2880">
        <v>6</v>
      </c>
      <c r="O2880">
        <v>3</v>
      </c>
      <c r="P2880">
        <v>0</v>
      </c>
      <c r="Q2880">
        <v>1</v>
      </c>
      <c r="R2880">
        <v>431</v>
      </c>
      <c r="S2880">
        <v>361</v>
      </c>
      <c r="T2880">
        <v>25</v>
      </c>
      <c r="U2880">
        <v>1</v>
      </c>
      <c r="V2880">
        <v>1</v>
      </c>
      <c r="W2880">
        <v>558</v>
      </c>
      <c r="X2880">
        <v>178</v>
      </c>
      <c r="Y2880">
        <v>20</v>
      </c>
      <c r="Z2880">
        <v>32</v>
      </c>
      <c r="AA2880">
        <v>6</v>
      </c>
      <c r="AB2880">
        <v>843</v>
      </c>
      <c r="AC2880">
        <v>196</v>
      </c>
      <c r="AD2880">
        <v>31</v>
      </c>
      <c r="AE2880">
        <v>13</v>
      </c>
      <c r="AF2880">
        <v>66</v>
      </c>
      <c r="AG2880">
        <v>135</v>
      </c>
      <c r="AH2880">
        <v>19</v>
      </c>
      <c r="AI2880">
        <v>3</v>
      </c>
      <c r="AJ2880">
        <v>4</v>
      </c>
      <c r="AK2880">
        <v>7</v>
      </c>
      <c r="AL2880">
        <v>26</v>
      </c>
      <c r="AM2880">
        <v>11</v>
      </c>
      <c r="AN2880">
        <v>0</v>
      </c>
      <c r="AO2880">
        <v>0</v>
      </c>
      <c r="AP2880">
        <v>1</v>
      </c>
      <c r="AQ2880">
        <v>0</v>
      </c>
      <c r="AR2880">
        <v>0</v>
      </c>
      <c r="AS2880">
        <v>0</v>
      </c>
      <c r="AT2880">
        <v>0</v>
      </c>
      <c r="AU2880">
        <v>0</v>
      </c>
      <c r="AV2880">
        <v>0</v>
      </c>
      <c r="AW2880">
        <v>0</v>
      </c>
      <c r="AX2880">
        <v>0</v>
      </c>
      <c r="AY2880">
        <v>0</v>
      </c>
      <c r="AZ2880">
        <v>0</v>
      </c>
      <c r="BA2880">
        <v>0</v>
      </c>
      <c r="BB2880">
        <v>0</v>
      </c>
      <c r="BC2880">
        <v>0</v>
      </c>
      <c r="BD2880">
        <v>0</v>
      </c>
      <c r="BE2880">
        <v>0</v>
      </c>
      <c r="BF2880">
        <v>0</v>
      </c>
      <c r="BG2880" s="20">
        <v>0</v>
      </c>
      <c r="BH2880" s="20">
        <v>0</v>
      </c>
      <c r="BI2880" s="20">
        <v>93</v>
      </c>
      <c r="BJ2880" s="20">
        <v>5</v>
      </c>
      <c r="BK2880" s="20">
        <v>403</v>
      </c>
      <c r="BL2880" s="20">
        <v>488</v>
      </c>
      <c r="BM2880" s="20">
        <v>719</v>
      </c>
      <c r="BN2880" s="20">
        <v>117</v>
      </c>
      <c r="BO2880" s="20">
        <v>25</v>
      </c>
      <c r="BP2880" s="20"/>
      <c r="BQ2880" s="20"/>
      <c r="BR2880" s="20"/>
      <c r="BS2880" s="20"/>
      <c r="BT2880" s="20"/>
      <c r="BU2880" s="20"/>
      <c r="BV2880" s="20"/>
    </row>
    <row r="2881" spans="1:74" x14ac:dyDescent="0.25">
      <c r="A2881" s="20" t="s">
        <v>475</v>
      </c>
      <c r="B2881" s="20" t="s">
        <v>476</v>
      </c>
      <c r="C2881" s="20" t="s">
        <v>659</v>
      </c>
      <c r="D2881" s="1">
        <v>44521</v>
      </c>
      <c r="E2881">
        <v>103</v>
      </c>
      <c r="F2881">
        <v>0</v>
      </c>
      <c r="G2881">
        <v>0</v>
      </c>
      <c r="H2881">
        <v>0</v>
      </c>
      <c r="I2881">
        <v>0</v>
      </c>
      <c r="J2881">
        <v>73</v>
      </c>
      <c r="K2881">
        <v>4</v>
      </c>
      <c r="L2881">
        <v>2</v>
      </c>
      <c r="M2881">
        <v>1</v>
      </c>
      <c r="N2881">
        <v>6</v>
      </c>
      <c r="O2881">
        <v>3</v>
      </c>
      <c r="P2881">
        <v>0</v>
      </c>
      <c r="Q2881">
        <v>1</v>
      </c>
      <c r="R2881">
        <v>432</v>
      </c>
      <c r="S2881">
        <v>363</v>
      </c>
      <c r="T2881">
        <v>25</v>
      </c>
      <c r="U2881">
        <v>1</v>
      </c>
      <c r="V2881">
        <v>2</v>
      </c>
      <c r="W2881">
        <v>557</v>
      </c>
      <c r="X2881">
        <v>273</v>
      </c>
      <c r="Y2881">
        <v>20</v>
      </c>
      <c r="Z2881">
        <v>32</v>
      </c>
      <c r="AA2881">
        <v>5</v>
      </c>
      <c r="AB2881">
        <v>844</v>
      </c>
      <c r="AC2881">
        <v>274</v>
      </c>
      <c r="AD2881">
        <v>31</v>
      </c>
      <c r="AE2881">
        <v>13</v>
      </c>
      <c r="AF2881">
        <v>67</v>
      </c>
      <c r="AG2881">
        <v>135</v>
      </c>
      <c r="AH2881">
        <v>24</v>
      </c>
      <c r="AI2881">
        <v>3</v>
      </c>
      <c r="AJ2881">
        <v>4</v>
      </c>
      <c r="AK2881">
        <v>7</v>
      </c>
      <c r="AL2881">
        <v>26</v>
      </c>
      <c r="AM2881">
        <v>11</v>
      </c>
      <c r="AN2881">
        <v>0</v>
      </c>
      <c r="AO2881">
        <v>0</v>
      </c>
      <c r="AP2881">
        <v>1</v>
      </c>
      <c r="AQ2881">
        <v>0</v>
      </c>
      <c r="AR2881">
        <v>0</v>
      </c>
      <c r="AS2881">
        <v>0</v>
      </c>
      <c r="AT2881">
        <v>0</v>
      </c>
      <c r="AU2881">
        <v>0</v>
      </c>
      <c r="AV2881">
        <v>0</v>
      </c>
      <c r="AW2881">
        <v>0</v>
      </c>
      <c r="AX2881">
        <v>0</v>
      </c>
      <c r="AY2881">
        <v>0</v>
      </c>
      <c r="AZ2881">
        <v>0</v>
      </c>
      <c r="BA2881">
        <v>0</v>
      </c>
      <c r="BB2881">
        <v>0</v>
      </c>
      <c r="BC2881">
        <v>0</v>
      </c>
      <c r="BD2881">
        <v>0</v>
      </c>
      <c r="BE2881">
        <v>0</v>
      </c>
      <c r="BF2881">
        <v>0</v>
      </c>
      <c r="BG2881" s="20">
        <v>0</v>
      </c>
      <c r="BH2881" s="20">
        <v>0</v>
      </c>
      <c r="BI2881" s="20">
        <v>92</v>
      </c>
      <c r="BJ2881" s="20">
        <v>5</v>
      </c>
      <c r="BK2881" s="20">
        <v>403</v>
      </c>
      <c r="BL2881" s="20">
        <v>488</v>
      </c>
      <c r="BM2881" s="20">
        <v>719</v>
      </c>
      <c r="BN2881" s="20">
        <v>116</v>
      </c>
      <c r="BO2881" s="20">
        <v>25</v>
      </c>
      <c r="BP2881" s="20"/>
      <c r="BQ2881" s="20"/>
      <c r="BR2881" s="20"/>
      <c r="BS2881" s="20"/>
      <c r="BT2881" s="20"/>
      <c r="BU2881" s="20"/>
      <c r="BV2881" s="20"/>
    </row>
    <row r="2882" spans="1:74" x14ac:dyDescent="0.25">
      <c r="A2882" s="20" t="s">
        <v>475</v>
      </c>
      <c r="B2882" s="20" t="s">
        <v>476</v>
      </c>
      <c r="C2882" s="20" t="s">
        <v>659</v>
      </c>
      <c r="D2882" s="1">
        <v>44528</v>
      </c>
      <c r="E2882">
        <v>103</v>
      </c>
      <c r="F2882">
        <v>1</v>
      </c>
      <c r="G2882">
        <v>0</v>
      </c>
      <c r="H2882">
        <v>0</v>
      </c>
      <c r="I2882">
        <v>0</v>
      </c>
      <c r="J2882">
        <v>81</v>
      </c>
      <c r="K2882">
        <v>4</v>
      </c>
      <c r="L2882">
        <v>2</v>
      </c>
      <c r="M2882">
        <v>1</v>
      </c>
      <c r="N2882">
        <v>6</v>
      </c>
      <c r="O2882">
        <v>3</v>
      </c>
      <c r="P2882">
        <v>0</v>
      </c>
      <c r="Q2882">
        <v>1</v>
      </c>
      <c r="R2882">
        <v>434</v>
      </c>
      <c r="S2882">
        <v>370</v>
      </c>
      <c r="T2882">
        <v>25</v>
      </c>
      <c r="U2882">
        <v>1</v>
      </c>
      <c r="V2882">
        <v>3</v>
      </c>
      <c r="W2882">
        <v>555</v>
      </c>
      <c r="X2882">
        <v>343</v>
      </c>
      <c r="Y2882">
        <v>18</v>
      </c>
      <c r="Z2882">
        <v>31</v>
      </c>
      <c r="AA2882">
        <v>5</v>
      </c>
      <c r="AB2882">
        <v>847</v>
      </c>
      <c r="AC2882">
        <v>379</v>
      </c>
      <c r="AD2882">
        <v>31</v>
      </c>
      <c r="AE2882">
        <v>13</v>
      </c>
      <c r="AF2882">
        <v>66</v>
      </c>
      <c r="AG2882">
        <v>136</v>
      </c>
      <c r="AH2882">
        <v>32</v>
      </c>
      <c r="AI2882">
        <v>3</v>
      </c>
      <c r="AJ2882">
        <v>4</v>
      </c>
      <c r="AK2882">
        <v>7</v>
      </c>
      <c r="AL2882">
        <v>26</v>
      </c>
      <c r="AM2882">
        <v>13</v>
      </c>
      <c r="AN2882">
        <v>0</v>
      </c>
      <c r="AO2882">
        <v>0</v>
      </c>
      <c r="AP2882">
        <v>1</v>
      </c>
      <c r="AQ2882">
        <v>0</v>
      </c>
      <c r="AR2882">
        <v>0</v>
      </c>
      <c r="AS2882">
        <v>0</v>
      </c>
      <c r="AT2882">
        <v>0</v>
      </c>
      <c r="AU2882">
        <v>0</v>
      </c>
      <c r="AV2882">
        <v>0</v>
      </c>
      <c r="AW2882">
        <v>0</v>
      </c>
      <c r="AX2882">
        <v>0</v>
      </c>
      <c r="AY2882">
        <v>0</v>
      </c>
      <c r="AZ2882">
        <v>0</v>
      </c>
      <c r="BA2882">
        <v>0</v>
      </c>
      <c r="BB2882">
        <v>0</v>
      </c>
      <c r="BC2882">
        <v>0</v>
      </c>
      <c r="BD2882">
        <v>0</v>
      </c>
      <c r="BE2882">
        <v>0</v>
      </c>
      <c r="BF2882">
        <v>0</v>
      </c>
      <c r="BG2882" s="20">
        <v>1</v>
      </c>
      <c r="BH2882" s="20">
        <v>0</v>
      </c>
      <c r="BI2882" s="20">
        <v>93</v>
      </c>
      <c r="BJ2882" s="20">
        <v>5</v>
      </c>
      <c r="BK2882" s="20">
        <v>404</v>
      </c>
      <c r="BL2882" s="20">
        <v>488</v>
      </c>
      <c r="BM2882" s="20">
        <v>725</v>
      </c>
      <c r="BN2882" s="20">
        <v>118</v>
      </c>
      <c r="BO2882" s="20">
        <v>25</v>
      </c>
      <c r="BP2882" s="20"/>
      <c r="BQ2882" s="20"/>
      <c r="BR2882" s="20"/>
      <c r="BS2882" s="20"/>
      <c r="BT2882" s="20"/>
      <c r="BU2882" s="20"/>
      <c r="BV2882" s="20"/>
    </row>
    <row r="2883" spans="1:74" x14ac:dyDescent="0.25">
      <c r="A2883" s="20" t="s">
        <v>475</v>
      </c>
      <c r="B2883" s="20" t="s">
        <v>476</v>
      </c>
      <c r="C2883" s="20" t="s">
        <v>659</v>
      </c>
      <c r="D2883" s="1">
        <v>44535</v>
      </c>
      <c r="E2883">
        <v>103</v>
      </c>
      <c r="F2883">
        <v>1</v>
      </c>
      <c r="G2883">
        <v>0</v>
      </c>
      <c r="H2883">
        <v>0</v>
      </c>
      <c r="I2883">
        <v>0</v>
      </c>
      <c r="J2883">
        <v>83</v>
      </c>
      <c r="K2883">
        <v>4</v>
      </c>
      <c r="L2883">
        <v>2</v>
      </c>
      <c r="M2883">
        <v>1</v>
      </c>
      <c r="N2883">
        <v>8</v>
      </c>
      <c r="O2883">
        <v>3</v>
      </c>
      <c r="P2883">
        <v>0</v>
      </c>
      <c r="Q2883">
        <v>1</v>
      </c>
      <c r="R2883">
        <v>430</v>
      </c>
      <c r="S2883">
        <v>373</v>
      </c>
      <c r="T2883">
        <v>23</v>
      </c>
      <c r="U2883">
        <v>1</v>
      </c>
      <c r="V2883">
        <v>2</v>
      </c>
      <c r="W2883">
        <v>561</v>
      </c>
      <c r="X2883">
        <v>361</v>
      </c>
      <c r="Y2883">
        <v>18</v>
      </c>
      <c r="Z2883">
        <v>30</v>
      </c>
      <c r="AA2883">
        <v>7</v>
      </c>
      <c r="AB2883">
        <v>854</v>
      </c>
      <c r="AC2883">
        <v>427</v>
      </c>
      <c r="AD2883">
        <v>31</v>
      </c>
      <c r="AE2883">
        <v>13</v>
      </c>
      <c r="AF2883">
        <v>71</v>
      </c>
      <c r="AG2883">
        <v>135</v>
      </c>
      <c r="AH2883">
        <v>35</v>
      </c>
      <c r="AI2883">
        <v>3</v>
      </c>
      <c r="AJ2883">
        <v>4</v>
      </c>
      <c r="AK2883">
        <v>7</v>
      </c>
      <c r="AL2883">
        <v>26</v>
      </c>
      <c r="AM2883">
        <v>13</v>
      </c>
      <c r="AN2883">
        <v>0</v>
      </c>
      <c r="AO2883">
        <v>0</v>
      </c>
      <c r="AP2883">
        <v>1</v>
      </c>
      <c r="AQ2883">
        <v>0</v>
      </c>
      <c r="AR2883">
        <v>0</v>
      </c>
      <c r="AS2883">
        <v>0</v>
      </c>
      <c r="AT2883">
        <v>0</v>
      </c>
      <c r="AU2883">
        <v>0</v>
      </c>
      <c r="AV2883">
        <v>0</v>
      </c>
      <c r="AW2883">
        <v>0</v>
      </c>
      <c r="AX2883">
        <v>0</v>
      </c>
      <c r="AY2883">
        <v>0</v>
      </c>
      <c r="AZ2883">
        <v>0</v>
      </c>
      <c r="BA2883">
        <v>0</v>
      </c>
      <c r="BB2883">
        <v>0</v>
      </c>
      <c r="BC2883">
        <v>0</v>
      </c>
      <c r="BD2883">
        <v>0</v>
      </c>
      <c r="BE2883">
        <v>0</v>
      </c>
      <c r="BF2883">
        <v>0</v>
      </c>
      <c r="BG2883" s="20">
        <v>1</v>
      </c>
      <c r="BH2883" s="20">
        <v>0</v>
      </c>
      <c r="BI2883" s="20">
        <v>93</v>
      </c>
      <c r="BJ2883" s="20">
        <v>7</v>
      </c>
      <c r="BK2883" s="20">
        <v>402</v>
      </c>
      <c r="BL2883" s="20">
        <v>494</v>
      </c>
      <c r="BM2883" s="20">
        <v>726</v>
      </c>
      <c r="BN2883" s="20">
        <v>118</v>
      </c>
      <c r="BO2883" s="20">
        <v>25</v>
      </c>
      <c r="BP2883" s="20"/>
      <c r="BQ2883" s="20"/>
      <c r="BR2883" s="20"/>
      <c r="BS2883" s="20"/>
      <c r="BT2883" s="20"/>
      <c r="BU2883" s="20"/>
      <c r="BV2883" s="20"/>
    </row>
    <row r="2884" spans="1:74" x14ac:dyDescent="0.25">
      <c r="A2884" s="20" t="s">
        <v>475</v>
      </c>
      <c r="B2884" s="20" t="s">
        <v>476</v>
      </c>
      <c r="C2884" s="20" t="s">
        <v>659</v>
      </c>
      <c r="D2884" s="1">
        <v>44542</v>
      </c>
      <c r="E2884">
        <v>103</v>
      </c>
      <c r="F2884">
        <v>1</v>
      </c>
      <c r="G2884">
        <v>1</v>
      </c>
      <c r="H2884">
        <v>0</v>
      </c>
      <c r="I2884">
        <v>0</v>
      </c>
      <c r="J2884">
        <v>85</v>
      </c>
      <c r="K2884">
        <v>4</v>
      </c>
      <c r="L2884">
        <v>2</v>
      </c>
      <c r="M2884">
        <v>1</v>
      </c>
      <c r="N2884">
        <v>7</v>
      </c>
      <c r="O2884">
        <v>2</v>
      </c>
      <c r="P2884">
        <v>0</v>
      </c>
      <c r="Q2884">
        <v>1</v>
      </c>
      <c r="R2884">
        <v>429</v>
      </c>
      <c r="S2884">
        <v>377</v>
      </c>
      <c r="T2884">
        <v>20</v>
      </c>
      <c r="U2884">
        <v>1</v>
      </c>
      <c r="V2884">
        <v>2</v>
      </c>
      <c r="W2884">
        <v>560</v>
      </c>
      <c r="X2884">
        <v>366</v>
      </c>
      <c r="Y2884">
        <v>18</v>
      </c>
      <c r="Z2884">
        <v>29</v>
      </c>
      <c r="AA2884">
        <v>8</v>
      </c>
      <c r="AB2884">
        <v>855</v>
      </c>
      <c r="AC2884">
        <v>481</v>
      </c>
      <c r="AD2884">
        <v>32</v>
      </c>
      <c r="AE2884">
        <v>13</v>
      </c>
      <c r="AF2884">
        <v>70</v>
      </c>
      <c r="AG2884">
        <v>136</v>
      </c>
      <c r="AH2884">
        <v>39</v>
      </c>
      <c r="AI2884">
        <v>3</v>
      </c>
      <c r="AJ2884">
        <v>5</v>
      </c>
      <c r="AK2884">
        <v>6</v>
      </c>
      <c r="AL2884">
        <v>26</v>
      </c>
      <c r="AM2884">
        <v>17</v>
      </c>
      <c r="AN2884">
        <v>0</v>
      </c>
      <c r="AO2884">
        <v>0</v>
      </c>
      <c r="AP2884">
        <v>1</v>
      </c>
      <c r="AQ2884">
        <v>0</v>
      </c>
      <c r="AR2884">
        <v>0</v>
      </c>
      <c r="AS2884">
        <v>0</v>
      </c>
      <c r="AT2884">
        <v>0</v>
      </c>
      <c r="AU2884">
        <v>0</v>
      </c>
      <c r="AV2884">
        <v>0</v>
      </c>
      <c r="AW2884">
        <v>0</v>
      </c>
      <c r="AX2884">
        <v>0</v>
      </c>
      <c r="AY2884">
        <v>0</v>
      </c>
      <c r="AZ2884">
        <v>0</v>
      </c>
      <c r="BA2884">
        <v>0</v>
      </c>
      <c r="BB2884">
        <v>0</v>
      </c>
      <c r="BC2884">
        <v>0</v>
      </c>
      <c r="BD2884">
        <v>0</v>
      </c>
      <c r="BE2884">
        <v>0</v>
      </c>
      <c r="BF2884">
        <v>0</v>
      </c>
      <c r="BG2884" s="20">
        <v>1</v>
      </c>
      <c r="BH2884" s="20">
        <v>0</v>
      </c>
      <c r="BI2884" s="20">
        <v>93</v>
      </c>
      <c r="BJ2884" s="20">
        <v>6</v>
      </c>
      <c r="BK2884" s="20">
        <v>404</v>
      </c>
      <c r="BL2884" s="20">
        <v>492</v>
      </c>
      <c r="BM2884" s="20">
        <v>728</v>
      </c>
      <c r="BN2884" s="20">
        <v>119</v>
      </c>
      <c r="BO2884" s="20">
        <v>25</v>
      </c>
      <c r="BP2884" s="20"/>
      <c r="BQ2884" s="20"/>
      <c r="BR2884" s="20"/>
      <c r="BS2884" s="20"/>
      <c r="BT2884" s="20"/>
      <c r="BU2884" s="20"/>
      <c r="BV2884" s="20"/>
    </row>
    <row r="2885" spans="1:74" x14ac:dyDescent="0.25">
      <c r="A2885" s="20" t="s">
        <v>475</v>
      </c>
      <c r="B2885" s="20" t="s">
        <v>476</v>
      </c>
      <c r="C2885" s="20" t="s">
        <v>659</v>
      </c>
      <c r="D2885" s="1">
        <v>44549</v>
      </c>
      <c r="E2885">
        <v>104</v>
      </c>
      <c r="F2885">
        <v>2</v>
      </c>
      <c r="G2885">
        <v>2</v>
      </c>
      <c r="H2885">
        <v>0</v>
      </c>
      <c r="I2885">
        <v>0</v>
      </c>
      <c r="J2885">
        <v>86</v>
      </c>
      <c r="K2885">
        <v>4</v>
      </c>
      <c r="L2885">
        <v>1</v>
      </c>
      <c r="M2885">
        <v>1</v>
      </c>
      <c r="N2885">
        <v>6</v>
      </c>
      <c r="O2885">
        <v>2</v>
      </c>
      <c r="P2885">
        <v>0</v>
      </c>
      <c r="Q2885">
        <v>1</v>
      </c>
      <c r="R2885">
        <v>429</v>
      </c>
      <c r="S2885">
        <v>384</v>
      </c>
      <c r="T2885">
        <v>20</v>
      </c>
      <c r="U2885">
        <v>1</v>
      </c>
      <c r="V2885">
        <v>2</v>
      </c>
      <c r="W2885">
        <v>559</v>
      </c>
      <c r="X2885">
        <v>385</v>
      </c>
      <c r="Y2885">
        <v>18</v>
      </c>
      <c r="Z2885">
        <v>28</v>
      </c>
      <c r="AA2885">
        <v>8</v>
      </c>
      <c r="AB2885">
        <v>858</v>
      </c>
      <c r="AC2885">
        <v>575</v>
      </c>
      <c r="AD2885">
        <v>32</v>
      </c>
      <c r="AE2885">
        <v>13</v>
      </c>
      <c r="AF2885">
        <v>70</v>
      </c>
      <c r="AG2885">
        <v>137</v>
      </c>
      <c r="AH2885">
        <v>54</v>
      </c>
      <c r="AI2885">
        <v>3</v>
      </c>
      <c r="AJ2885">
        <v>5</v>
      </c>
      <c r="AK2885">
        <v>6</v>
      </c>
      <c r="AL2885">
        <v>25</v>
      </c>
      <c r="AM2885">
        <v>19</v>
      </c>
      <c r="AN2885">
        <v>0</v>
      </c>
      <c r="AO2885">
        <v>0</v>
      </c>
      <c r="AP2885">
        <v>1</v>
      </c>
      <c r="AQ2885">
        <v>0</v>
      </c>
      <c r="AR2885">
        <v>0</v>
      </c>
      <c r="AS2885">
        <v>0</v>
      </c>
      <c r="AT2885">
        <v>0</v>
      </c>
      <c r="AU2885">
        <v>0</v>
      </c>
      <c r="AV2885">
        <v>0</v>
      </c>
      <c r="AW2885">
        <v>0</v>
      </c>
      <c r="AX2885">
        <v>0</v>
      </c>
      <c r="AY2885">
        <v>0</v>
      </c>
      <c r="AZ2885">
        <v>0</v>
      </c>
      <c r="BA2885">
        <v>0</v>
      </c>
      <c r="BB2885">
        <v>0</v>
      </c>
      <c r="BC2885">
        <v>0</v>
      </c>
      <c r="BD2885">
        <v>0</v>
      </c>
      <c r="BE2885">
        <v>0</v>
      </c>
      <c r="BF2885">
        <v>0</v>
      </c>
      <c r="BG2885" s="20">
        <v>2</v>
      </c>
      <c r="BH2885" s="20">
        <v>0</v>
      </c>
      <c r="BI2885" s="20">
        <v>94</v>
      </c>
      <c r="BJ2885" s="20">
        <v>5</v>
      </c>
      <c r="BK2885" s="20">
        <v>404</v>
      </c>
      <c r="BL2885" s="20">
        <v>491</v>
      </c>
      <c r="BM2885" s="20">
        <v>731</v>
      </c>
      <c r="BN2885" s="20">
        <v>119</v>
      </c>
      <c r="BO2885" s="20">
        <v>24</v>
      </c>
      <c r="BP2885" s="20">
        <v>2905</v>
      </c>
      <c r="BQ2885" s="20">
        <v>1141</v>
      </c>
      <c r="BR2885" s="20">
        <v>0</v>
      </c>
      <c r="BS2885" s="20">
        <v>60</v>
      </c>
      <c r="BT2885" s="20">
        <v>269</v>
      </c>
      <c r="BU2885" s="20">
        <v>217</v>
      </c>
      <c r="BV2885" s="20">
        <v>2265</v>
      </c>
    </row>
    <row r="2886" spans="1:74" x14ac:dyDescent="0.25">
      <c r="A2886" s="20" t="s">
        <v>475</v>
      </c>
      <c r="B2886" s="20" t="s">
        <v>476</v>
      </c>
      <c r="C2886" s="20" t="s">
        <v>659</v>
      </c>
      <c r="D2886" s="1">
        <v>44558</v>
      </c>
      <c r="E2886">
        <v>104</v>
      </c>
      <c r="F2886">
        <v>2</v>
      </c>
      <c r="G2886">
        <v>2</v>
      </c>
      <c r="H2886">
        <v>0</v>
      </c>
      <c r="I2886">
        <v>0</v>
      </c>
      <c r="J2886">
        <v>87</v>
      </c>
      <c r="K2886">
        <v>4</v>
      </c>
      <c r="L2886">
        <v>1</v>
      </c>
      <c r="M2886">
        <v>1</v>
      </c>
      <c r="N2886">
        <v>6</v>
      </c>
      <c r="O2886">
        <v>2</v>
      </c>
      <c r="P2886">
        <v>0</v>
      </c>
      <c r="Q2886">
        <v>1</v>
      </c>
      <c r="R2886">
        <v>429</v>
      </c>
      <c r="S2886">
        <v>387</v>
      </c>
      <c r="T2886">
        <v>19</v>
      </c>
      <c r="U2886">
        <v>1</v>
      </c>
      <c r="V2886">
        <v>2</v>
      </c>
      <c r="W2886">
        <v>558</v>
      </c>
      <c r="X2886">
        <v>408</v>
      </c>
      <c r="Y2886">
        <v>18</v>
      </c>
      <c r="Z2886">
        <v>28</v>
      </c>
      <c r="AA2886">
        <v>8</v>
      </c>
      <c r="AB2886">
        <v>856</v>
      </c>
      <c r="AC2886">
        <v>621</v>
      </c>
      <c r="AD2886">
        <v>32</v>
      </c>
      <c r="AE2886">
        <v>13</v>
      </c>
      <c r="AF2886">
        <v>69</v>
      </c>
      <c r="AG2886">
        <v>137</v>
      </c>
      <c r="AH2886">
        <v>71</v>
      </c>
      <c r="AI2886">
        <v>3</v>
      </c>
      <c r="AJ2886">
        <v>5</v>
      </c>
      <c r="AK2886">
        <v>6</v>
      </c>
      <c r="AL2886">
        <v>25</v>
      </c>
      <c r="AM2886">
        <v>19</v>
      </c>
      <c r="AN2886">
        <v>0</v>
      </c>
      <c r="AO2886">
        <v>0</v>
      </c>
      <c r="AP2886">
        <v>1</v>
      </c>
      <c r="AQ2886">
        <v>0</v>
      </c>
      <c r="AR2886">
        <v>0</v>
      </c>
      <c r="AS2886">
        <v>0</v>
      </c>
      <c r="AT2886">
        <v>0</v>
      </c>
      <c r="AU2886">
        <v>0</v>
      </c>
      <c r="AV2886">
        <v>0</v>
      </c>
      <c r="AW2886">
        <v>0</v>
      </c>
      <c r="AX2886">
        <v>0</v>
      </c>
      <c r="AY2886">
        <v>0</v>
      </c>
      <c r="AZ2886">
        <v>0</v>
      </c>
      <c r="BA2886">
        <v>0</v>
      </c>
      <c r="BB2886">
        <v>0</v>
      </c>
      <c r="BC2886">
        <v>0</v>
      </c>
      <c r="BD2886">
        <v>0</v>
      </c>
      <c r="BE2886">
        <v>0</v>
      </c>
      <c r="BF2886">
        <v>0</v>
      </c>
      <c r="BG2886" s="20">
        <v>2</v>
      </c>
      <c r="BH2886" s="20">
        <v>0</v>
      </c>
      <c r="BI2886" s="20">
        <v>94</v>
      </c>
      <c r="BJ2886" s="20">
        <v>5</v>
      </c>
      <c r="BK2886" s="20">
        <v>405</v>
      </c>
      <c r="BL2886" s="20">
        <v>490</v>
      </c>
      <c r="BM2886" s="20">
        <v>729</v>
      </c>
      <c r="BN2886" s="20">
        <v>120</v>
      </c>
      <c r="BO2886" s="20">
        <v>24</v>
      </c>
      <c r="BP2886" s="20">
        <v>2907</v>
      </c>
      <c r="BQ2886" s="20">
        <v>1410</v>
      </c>
      <c r="BR2886" s="20">
        <v>0</v>
      </c>
      <c r="BS2886" s="20">
        <v>60</v>
      </c>
      <c r="BT2886" s="20">
        <v>267</v>
      </c>
      <c r="BU2886" s="20">
        <v>211</v>
      </c>
      <c r="BV2886" s="20">
        <v>2264</v>
      </c>
    </row>
    <row r="2887" spans="1:74" x14ac:dyDescent="0.25">
      <c r="A2887" s="20" t="s">
        <v>475</v>
      </c>
      <c r="B2887" s="20" t="s">
        <v>476</v>
      </c>
      <c r="C2887" s="20" t="s">
        <v>659</v>
      </c>
      <c r="D2887" s="1">
        <v>44564</v>
      </c>
      <c r="E2887">
        <v>106</v>
      </c>
      <c r="F2887">
        <v>2</v>
      </c>
      <c r="G2887">
        <v>2</v>
      </c>
      <c r="H2887">
        <v>0</v>
      </c>
      <c r="I2887">
        <v>0</v>
      </c>
      <c r="J2887">
        <v>89</v>
      </c>
      <c r="K2887">
        <v>4</v>
      </c>
      <c r="L2887">
        <v>1</v>
      </c>
      <c r="M2887">
        <v>1</v>
      </c>
      <c r="N2887">
        <v>6</v>
      </c>
      <c r="O2887">
        <v>2</v>
      </c>
      <c r="P2887">
        <v>0</v>
      </c>
      <c r="Q2887">
        <v>1</v>
      </c>
      <c r="R2887">
        <v>429</v>
      </c>
      <c r="S2887">
        <v>387</v>
      </c>
      <c r="T2887">
        <v>19</v>
      </c>
      <c r="U2887">
        <v>1</v>
      </c>
      <c r="V2887">
        <v>3</v>
      </c>
      <c r="W2887">
        <v>559</v>
      </c>
      <c r="X2887">
        <v>414</v>
      </c>
      <c r="Y2887">
        <v>18</v>
      </c>
      <c r="Z2887">
        <v>27</v>
      </c>
      <c r="AA2887">
        <v>8</v>
      </c>
      <c r="AB2887">
        <v>858</v>
      </c>
      <c r="AC2887">
        <v>641</v>
      </c>
      <c r="AD2887">
        <v>32</v>
      </c>
      <c r="AE2887">
        <v>13</v>
      </c>
      <c r="AF2887">
        <v>67</v>
      </c>
      <c r="AG2887">
        <v>137</v>
      </c>
      <c r="AH2887">
        <v>75</v>
      </c>
      <c r="AI2887">
        <v>3</v>
      </c>
      <c r="AJ2887">
        <v>5</v>
      </c>
      <c r="AK2887">
        <v>5</v>
      </c>
      <c r="AL2887">
        <v>25</v>
      </c>
      <c r="AM2887">
        <v>19</v>
      </c>
      <c r="AN2887">
        <v>0</v>
      </c>
      <c r="AO2887">
        <v>0</v>
      </c>
      <c r="AP2887">
        <v>1</v>
      </c>
      <c r="AQ2887">
        <v>0</v>
      </c>
      <c r="AR2887">
        <v>0</v>
      </c>
      <c r="AS2887">
        <v>0</v>
      </c>
      <c r="AT2887">
        <v>0</v>
      </c>
      <c r="AU2887">
        <v>0</v>
      </c>
      <c r="AV2887">
        <v>0</v>
      </c>
      <c r="AW2887">
        <v>0</v>
      </c>
      <c r="AX2887">
        <v>0</v>
      </c>
      <c r="AY2887">
        <v>0</v>
      </c>
      <c r="AZ2887">
        <v>0</v>
      </c>
      <c r="BA2887">
        <v>0</v>
      </c>
      <c r="BB2887">
        <v>0</v>
      </c>
      <c r="BC2887">
        <v>0</v>
      </c>
      <c r="BD2887">
        <v>0</v>
      </c>
      <c r="BE2887">
        <v>0</v>
      </c>
      <c r="BF2887">
        <v>0</v>
      </c>
      <c r="BG2887" s="20">
        <v>2</v>
      </c>
      <c r="BH2887" s="20">
        <v>0</v>
      </c>
      <c r="BI2887" s="20">
        <v>96</v>
      </c>
      <c r="BJ2887" s="20">
        <v>5</v>
      </c>
      <c r="BK2887" s="20">
        <v>404</v>
      </c>
      <c r="BL2887" s="20">
        <v>493</v>
      </c>
      <c r="BM2887" s="20">
        <v>733</v>
      </c>
      <c r="BN2887" s="20">
        <v>120</v>
      </c>
      <c r="BO2887" s="20">
        <v>24</v>
      </c>
      <c r="BP2887" s="20">
        <v>2914</v>
      </c>
      <c r="BQ2887" s="20">
        <v>1524</v>
      </c>
      <c r="BR2887" s="20">
        <v>0</v>
      </c>
      <c r="BS2887" s="20">
        <v>60</v>
      </c>
      <c r="BT2887" s="20">
        <v>266</v>
      </c>
      <c r="BU2887" s="20">
        <v>206</v>
      </c>
      <c r="BV2887" s="20">
        <v>2281</v>
      </c>
    </row>
    <row r="2888" spans="1:74" x14ac:dyDescent="0.25">
      <c r="A2888" s="20" t="s">
        <v>475</v>
      </c>
      <c r="B2888" s="20" t="s">
        <v>476</v>
      </c>
      <c r="C2888" s="20" t="s">
        <v>659</v>
      </c>
      <c r="D2888" s="1">
        <v>44570</v>
      </c>
      <c r="E2888">
        <v>105</v>
      </c>
      <c r="F2888">
        <v>2</v>
      </c>
      <c r="G2888">
        <v>2</v>
      </c>
      <c r="H2888">
        <v>0</v>
      </c>
      <c r="I2888">
        <v>0</v>
      </c>
      <c r="J2888">
        <v>90</v>
      </c>
      <c r="K2888">
        <v>4</v>
      </c>
      <c r="L2888">
        <v>0</v>
      </c>
      <c r="M2888">
        <v>1</v>
      </c>
      <c r="N2888">
        <v>6</v>
      </c>
      <c r="O2888">
        <v>2</v>
      </c>
      <c r="P2888">
        <v>0</v>
      </c>
      <c r="Q2888">
        <v>1</v>
      </c>
      <c r="R2888">
        <v>428</v>
      </c>
      <c r="S2888">
        <v>388</v>
      </c>
      <c r="T2888">
        <v>19</v>
      </c>
      <c r="U2888">
        <v>1</v>
      </c>
      <c r="V2888">
        <v>3</v>
      </c>
      <c r="W2888">
        <v>558</v>
      </c>
      <c r="X2888">
        <v>424</v>
      </c>
      <c r="Y2888">
        <v>19</v>
      </c>
      <c r="Z2888">
        <v>27</v>
      </c>
      <c r="AA2888">
        <v>8</v>
      </c>
      <c r="AB2888">
        <v>858</v>
      </c>
      <c r="AC2888">
        <v>649</v>
      </c>
      <c r="AD2888">
        <v>30</v>
      </c>
      <c r="AE2888">
        <v>13</v>
      </c>
      <c r="AF2888">
        <v>65</v>
      </c>
      <c r="AG2888">
        <v>138</v>
      </c>
      <c r="AH2888">
        <v>82</v>
      </c>
      <c r="AI2888">
        <v>3</v>
      </c>
      <c r="AJ2888">
        <v>5</v>
      </c>
      <c r="AK2888">
        <v>5</v>
      </c>
      <c r="AL2888">
        <v>25</v>
      </c>
      <c r="AM2888">
        <v>19</v>
      </c>
      <c r="AN2888">
        <v>0</v>
      </c>
      <c r="AO2888">
        <v>0</v>
      </c>
      <c r="AP2888">
        <v>1</v>
      </c>
      <c r="AQ2888">
        <v>0</v>
      </c>
      <c r="AR2888">
        <v>0</v>
      </c>
      <c r="AS2888">
        <v>0</v>
      </c>
      <c r="AT2888">
        <v>0</v>
      </c>
      <c r="AU2888">
        <v>0</v>
      </c>
      <c r="AV2888">
        <v>0</v>
      </c>
      <c r="AW2888">
        <v>0</v>
      </c>
      <c r="AX2888">
        <v>0</v>
      </c>
      <c r="AY2888">
        <v>0</v>
      </c>
      <c r="AZ2888">
        <v>0</v>
      </c>
      <c r="BA2888">
        <v>0</v>
      </c>
      <c r="BB2888">
        <v>0</v>
      </c>
      <c r="BC2888">
        <v>0</v>
      </c>
      <c r="BD2888">
        <v>0</v>
      </c>
      <c r="BE2888">
        <v>0</v>
      </c>
      <c r="BF2888">
        <v>0</v>
      </c>
      <c r="BG2888" s="20">
        <v>2</v>
      </c>
      <c r="BH2888" s="20">
        <v>0</v>
      </c>
      <c r="BI2888" s="20">
        <v>96</v>
      </c>
      <c r="BJ2888" s="20">
        <v>5</v>
      </c>
      <c r="BK2888" s="20">
        <v>403</v>
      </c>
      <c r="BL2888" s="20">
        <v>491</v>
      </c>
      <c r="BM2888" s="20">
        <v>734</v>
      </c>
      <c r="BN2888" s="20">
        <v>121</v>
      </c>
      <c r="BO2888" s="20">
        <v>24</v>
      </c>
      <c r="BP2888" s="20">
        <v>2916</v>
      </c>
      <c r="BQ2888" s="20">
        <v>1597</v>
      </c>
      <c r="BR2888" s="20">
        <v>0</v>
      </c>
      <c r="BS2888" s="20">
        <v>58</v>
      </c>
      <c r="BT2888" s="20">
        <v>263</v>
      </c>
      <c r="BU2888" s="20">
        <v>208</v>
      </c>
      <c r="BV2888" s="20">
        <v>2280</v>
      </c>
    </row>
    <row r="2889" spans="1:74" x14ac:dyDescent="0.25">
      <c r="A2889" s="20" t="s">
        <v>475</v>
      </c>
      <c r="B2889" s="20" t="s">
        <v>476</v>
      </c>
      <c r="C2889" s="20" t="s">
        <v>659</v>
      </c>
      <c r="D2889" s="1">
        <v>44577</v>
      </c>
      <c r="E2889">
        <v>105</v>
      </c>
      <c r="F2889">
        <v>2</v>
      </c>
      <c r="G2889">
        <v>2</v>
      </c>
      <c r="H2889">
        <v>0</v>
      </c>
      <c r="I2889">
        <v>0</v>
      </c>
      <c r="J2889">
        <v>90</v>
      </c>
      <c r="K2889">
        <v>4</v>
      </c>
      <c r="L2889">
        <v>0</v>
      </c>
      <c r="M2889">
        <v>1</v>
      </c>
      <c r="N2889">
        <v>6</v>
      </c>
      <c r="O2889">
        <v>2</v>
      </c>
      <c r="P2889">
        <v>0</v>
      </c>
      <c r="Q2889">
        <v>1</v>
      </c>
      <c r="R2889">
        <v>428</v>
      </c>
      <c r="S2889">
        <v>390</v>
      </c>
      <c r="T2889">
        <v>19</v>
      </c>
      <c r="U2889">
        <v>1</v>
      </c>
      <c r="V2889">
        <v>3</v>
      </c>
      <c r="W2889">
        <v>557</v>
      </c>
      <c r="X2889">
        <v>427</v>
      </c>
      <c r="Y2889">
        <v>19</v>
      </c>
      <c r="Z2889">
        <v>27</v>
      </c>
      <c r="AA2889">
        <v>8</v>
      </c>
      <c r="AB2889">
        <v>860</v>
      </c>
      <c r="AC2889">
        <v>657</v>
      </c>
      <c r="AD2889">
        <v>30</v>
      </c>
      <c r="AE2889">
        <v>13</v>
      </c>
      <c r="AF2889">
        <v>66</v>
      </c>
      <c r="AG2889">
        <v>139</v>
      </c>
      <c r="AH2889">
        <v>86</v>
      </c>
      <c r="AI2889">
        <v>3</v>
      </c>
      <c r="AJ2889">
        <v>5</v>
      </c>
      <c r="AK2889">
        <v>5</v>
      </c>
      <c r="AL2889">
        <v>25</v>
      </c>
      <c r="AM2889">
        <v>19</v>
      </c>
      <c r="AN2889">
        <v>0</v>
      </c>
      <c r="AO2889">
        <v>0</v>
      </c>
      <c r="AP2889">
        <v>1</v>
      </c>
      <c r="AQ2889">
        <v>0</v>
      </c>
      <c r="AR2889">
        <v>0</v>
      </c>
      <c r="AS2889">
        <v>0</v>
      </c>
      <c r="AT2889">
        <v>0</v>
      </c>
      <c r="AU2889">
        <v>0</v>
      </c>
      <c r="AV2889">
        <v>0</v>
      </c>
      <c r="AW2889">
        <v>0</v>
      </c>
      <c r="AX2889">
        <v>0</v>
      </c>
      <c r="AY2889">
        <v>0</v>
      </c>
      <c r="AZ2889">
        <v>0</v>
      </c>
      <c r="BA2889">
        <v>0</v>
      </c>
      <c r="BB2889">
        <v>0</v>
      </c>
      <c r="BC2889">
        <v>0</v>
      </c>
      <c r="BD2889">
        <v>0</v>
      </c>
      <c r="BE2889">
        <v>0</v>
      </c>
      <c r="BF2889">
        <v>0</v>
      </c>
      <c r="BG2889" s="20">
        <v>2</v>
      </c>
      <c r="BH2889" s="20">
        <v>0</v>
      </c>
      <c r="BI2889" s="20">
        <v>96</v>
      </c>
      <c r="BJ2889" s="20">
        <v>5</v>
      </c>
      <c r="BK2889" s="20">
        <v>403</v>
      </c>
      <c r="BL2889" s="20">
        <v>490</v>
      </c>
      <c r="BM2889" s="20">
        <v>735</v>
      </c>
      <c r="BN2889" s="20">
        <v>122</v>
      </c>
      <c r="BO2889" s="20">
        <v>24</v>
      </c>
      <c r="BP2889" s="20">
        <v>2915</v>
      </c>
      <c r="BQ2889" s="20">
        <v>1649</v>
      </c>
      <c r="BR2889" s="20">
        <v>0</v>
      </c>
      <c r="BS2889" s="20">
        <v>57</v>
      </c>
      <c r="BT2889" s="20">
        <v>261</v>
      </c>
      <c r="BU2889" s="20">
        <v>207</v>
      </c>
      <c r="BV2889" s="20">
        <v>2286</v>
      </c>
    </row>
    <row r="2890" spans="1:74" x14ac:dyDescent="0.25">
      <c r="A2890" s="20" t="s">
        <v>475</v>
      </c>
      <c r="B2890" s="20" t="s">
        <v>476</v>
      </c>
      <c r="C2890" s="20" t="s">
        <v>659</v>
      </c>
      <c r="D2890" s="1">
        <v>44584</v>
      </c>
      <c r="E2890">
        <v>105</v>
      </c>
      <c r="F2890">
        <v>2</v>
      </c>
      <c r="G2890">
        <v>2</v>
      </c>
      <c r="H2890">
        <v>0</v>
      </c>
      <c r="I2890">
        <v>0</v>
      </c>
      <c r="J2890">
        <v>90</v>
      </c>
      <c r="K2890">
        <v>4</v>
      </c>
      <c r="L2890">
        <v>0</v>
      </c>
      <c r="M2890">
        <v>1</v>
      </c>
      <c r="N2890">
        <v>6</v>
      </c>
      <c r="O2890">
        <v>2</v>
      </c>
      <c r="P2890">
        <v>0</v>
      </c>
      <c r="Q2890">
        <v>1</v>
      </c>
      <c r="R2890">
        <v>431</v>
      </c>
      <c r="S2890">
        <v>392</v>
      </c>
      <c r="T2890">
        <v>19</v>
      </c>
      <c r="U2890">
        <v>1</v>
      </c>
      <c r="V2890">
        <v>3</v>
      </c>
      <c r="W2890">
        <v>558</v>
      </c>
      <c r="X2890">
        <v>428</v>
      </c>
      <c r="Y2890">
        <v>19</v>
      </c>
      <c r="Z2890">
        <v>27</v>
      </c>
      <c r="AA2890">
        <v>9</v>
      </c>
      <c r="AB2890">
        <v>855</v>
      </c>
      <c r="AC2890">
        <v>656</v>
      </c>
      <c r="AD2890">
        <v>30</v>
      </c>
      <c r="AE2890">
        <v>13</v>
      </c>
      <c r="AF2890">
        <v>65</v>
      </c>
      <c r="AG2890">
        <v>140</v>
      </c>
      <c r="AH2890">
        <v>89</v>
      </c>
      <c r="AI2890">
        <v>3</v>
      </c>
      <c r="AJ2890">
        <v>5</v>
      </c>
      <c r="AK2890">
        <v>5</v>
      </c>
      <c r="AL2890">
        <v>25</v>
      </c>
      <c r="AM2890">
        <v>19</v>
      </c>
      <c r="AN2890">
        <v>0</v>
      </c>
      <c r="AO2890">
        <v>0</v>
      </c>
      <c r="AP2890">
        <v>1</v>
      </c>
      <c r="AQ2890">
        <v>0</v>
      </c>
      <c r="AR2890">
        <v>0</v>
      </c>
      <c r="AS2890">
        <v>0</v>
      </c>
      <c r="AT2890">
        <v>0</v>
      </c>
      <c r="AU2890">
        <v>0</v>
      </c>
      <c r="AV2890">
        <v>0</v>
      </c>
      <c r="AW2890">
        <v>0</v>
      </c>
      <c r="AX2890">
        <v>0</v>
      </c>
      <c r="AY2890">
        <v>0</v>
      </c>
      <c r="AZ2890">
        <v>0</v>
      </c>
      <c r="BA2890">
        <v>0</v>
      </c>
      <c r="BB2890">
        <v>0</v>
      </c>
      <c r="BC2890">
        <v>0</v>
      </c>
      <c r="BD2890">
        <v>0</v>
      </c>
      <c r="BE2890">
        <v>0</v>
      </c>
      <c r="BF2890">
        <v>0</v>
      </c>
      <c r="BG2890" s="20">
        <v>2</v>
      </c>
      <c r="BH2890" s="20">
        <v>0</v>
      </c>
      <c r="BI2890" s="20">
        <v>96</v>
      </c>
      <c r="BJ2890" s="20">
        <v>5</v>
      </c>
      <c r="BK2890" s="20">
        <v>406</v>
      </c>
      <c r="BL2890" s="20">
        <v>490</v>
      </c>
      <c r="BM2890" s="20">
        <v>733</v>
      </c>
      <c r="BN2890" s="20">
        <v>123</v>
      </c>
      <c r="BO2890" s="20">
        <v>24</v>
      </c>
      <c r="BP2890" s="20">
        <v>2911</v>
      </c>
      <c r="BQ2890" s="20">
        <v>1664</v>
      </c>
      <c r="BR2890" s="20">
        <v>0</v>
      </c>
      <c r="BS2890" s="20">
        <v>57</v>
      </c>
      <c r="BT2890" s="20">
        <v>261</v>
      </c>
      <c r="BU2890" s="20">
        <v>202</v>
      </c>
      <c r="BV2890" s="20">
        <v>2290</v>
      </c>
    </row>
    <row r="2891" spans="1:74" x14ac:dyDescent="0.25">
      <c r="A2891" s="20" t="s">
        <v>475</v>
      </c>
      <c r="B2891" s="20" t="s">
        <v>476</v>
      </c>
      <c r="C2891" s="20" t="s">
        <v>659</v>
      </c>
      <c r="D2891" s="1">
        <v>44591</v>
      </c>
      <c r="E2891">
        <v>104</v>
      </c>
      <c r="F2891">
        <v>2</v>
      </c>
      <c r="G2891">
        <v>2</v>
      </c>
      <c r="H2891">
        <v>0</v>
      </c>
      <c r="I2891">
        <v>0</v>
      </c>
      <c r="J2891">
        <v>89</v>
      </c>
      <c r="K2891">
        <v>4</v>
      </c>
      <c r="L2891">
        <v>0</v>
      </c>
      <c r="M2891">
        <v>1</v>
      </c>
      <c r="N2891">
        <v>6</v>
      </c>
      <c r="O2891">
        <v>3</v>
      </c>
      <c r="P2891">
        <v>0</v>
      </c>
      <c r="Q2891">
        <v>0</v>
      </c>
      <c r="R2891">
        <v>432</v>
      </c>
      <c r="S2891">
        <v>396</v>
      </c>
      <c r="T2891">
        <v>19</v>
      </c>
      <c r="U2891">
        <v>1</v>
      </c>
      <c r="V2891">
        <v>2</v>
      </c>
      <c r="W2891">
        <v>558</v>
      </c>
      <c r="X2891">
        <v>434</v>
      </c>
      <c r="Y2891">
        <v>19</v>
      </c>
      <c r="Z2891">
        <v>28</v>
      </c>
      <c r="AA2891">
        <v>9</v>
      </c>
      <c r="AB2891">
        <v>857</v>
      </c>
      <c r="AC2891">
        <v>661</v>
      </c>
      <c r="AD2891">
        <v>30</v>
      </c>
      <c r="AE2891">
        <v>14</v>
      </c>
      <c r="AF2891">
        <v>64</v>
      </c>
      <c r="AG2891">
        <v>140</v>
      </c>
      <c r="AH2891">
        <v>92</v>
      </c>
      <c r="AI2891">
        <v>3</v>
      </c>
      <c r="AJ2891">
        <v>5</v>
      </c>
      <c r="AK2891">
        <v>5</v>
      </c>
      <c r="AL2891">
        <v>23</v>
      </c>
      <c r="AM2891">
        <v>18</v>
      </c>
      <c r="AN2891">
        <v>0</v>
      </c>
      <c r="AO2891">
        <v>0</v>
      </c>
      <c r="AP2891">
        <v>0</v>
      </c>
      <c r="AQ2891">
        <v>0</v>
      </c>
      <c r="AR2891">
        <v>0</v>
      </c>
      <c r="AS2891">
        <v>0</v>
      </c>
      <c r="AT2891">
        <v>0</v>
      </c>
      <c r="AU2891">
        <v>0</v>
      </c>
      <c r="AV2891">
        <v>0</v>
      </c>
      <c r="AW2891">
        <v>0</v>
      </c>
      <c r="AX2891">
        <v>0</v>
      </c>
      <c r="AY2891">
        <v>0</v>
      </c>
      <c r="AZ2891">
        <v>0</v>
      </c>
      <c r="BA2891">
        <v>0</v>
      </c>
      <c r="BB2891">
        <v>0</v>
      </c>
      <c r="BC2891">
        <v>0</v>
      </c>
      <c r="BD2891">
        <v>0</v>
      </c>
      <c r="BE2891">
        <v>0</v>
      </c>
      <c r="BF2891">
        <v>0</v>
      </c>
      <c r="BG2891" s="20">
        <v>2</v>
      </c>
      <c r="BH2891" s="20">
        <v>0</v>
      </c>
      <c r="BI2891" s="20">
        <v>95</v>
      </c>
      <c r="BJ2891" s="20">
        <v>6</v>
      </c>
      <c r="BK2891" s="20">
        <v>407</v>
      </c>
      <c r="BL2891" s="20">
        <v>489</v>
      </c>
      <c r="BM2891" s="20">
        <v>734</v>
      </c>
      <c r="BN2891" s="20">
        <v>124</v>
      </c>
      <c r="BO2891" s="20">
        <v>23</v>
      </c>
      <c r="BP2891" s="20">
        <v>2909</v>
      </c>
      <c r="BQ2891" s="20">
        <v>1689</v>
      </c>
      <c r="BR2891" s="20">
        <v>0</v>
      </c>
      <c r="BS2891" s="20">
        <v>56</v>
      </c>
      <c r="BT2891" s="20">
        <v>259</v>
      </c>
      <c r="BU2891" s="20">
        <v>201</v>
      </c>
      <c r="BV2891" s="20">
        <v>2297</v>
      </c>
    </row>
    <row r="2892" spans="1:74" x14ac:dyDescent="0.25">
      <c r="A2892" s="20" t="s">
        <v>475</v>
      </c>
      <c r="B2892" s="20" t="s">
        <v>476</v>
      </c>
      <c r="C2892" s="20" t="s">
        <v>659</v>
      </c>
      <c r="D2892" s="1">
        <v>44599</v>
      </c>
      <c r="E2892">
        <v>104</v>
      </c>
      <c r="F2892">
        <v>2</v>
      </c>
      <c r="G2892">
        <v>2</v>
      </c>
      <c r="H2892">
        <v>0</v>
      </c>
      <c r="I2892">
        <v>0</v>
      </c>
      <c r="J2892">
        <v>89</v>
      </c>
      <c r="K2892">
        <v>4</v>
      </c>
      <c r="L2892">
        <v>0</v>
      </c>
      <c r="M2892">
        <v>1</v>
      </c>
      <c r="N2892">
        <v>6</v>
      </c>
      <c r="O2892">
        <v>3</v>
      </c>
      <c r="P2892">
        <v>0</v>
      </c>
      <c r="Q2892">
        <v>0</v>
      </c>
      <c r="R2892">
        <v>432</v>
      </c>
      <c r="S2892">
        <v>397</v>
      </c>
      <c r="T2892">
        <v>19</v>
      </c>
      <c r="U2892">
        <v>1</v>
      </c>
      <c r="V2892">
        <v>2</v>
      </c>
      <c r="W2892">
        <v>559</v>
      </c>
      <c r="X2892">
        <v>435</v>
      </c>
      <c r="Y2892">
        <v>19</v>
      </c>
      <c r="Z2892">
        <v>28</v>
      </c>
      <c r="AA2892">
        <v>10</v>
      </c>
      <c r="AB2892">
        <v>858</v>
      </c>
      <c r="AC2892">
        <v>667</v>
      </c>
      <c r="AD2892">
        <v>30</v>
      </c>
      <c r="AE2892">
        <v>14</v>
      </c>
      <c r="AF2892">
        <v>63</v>
      </c>
      <c r="AG2892">
        <v>140</v>
      </c>
      <c r="AH2892">
        <v>93</v>
      </c>
      <c r="AI2892">
        <v>2</v>
      </c>
      <c r="AJ2892">
        <v>5</v>
      </c>
      <c r="AK2892">
        <v>5</v>
      </c>
      <c r="AL2892">
        <v>23</v>
      </c>
      <c r="AM2892">
        <v>18</v>
      </c>
      <c r="AN2892">
        <v>0</v>
      </c>
      <c r="AO2892">
        <v>0</v>
      </c>
      <c r="AP2892">
        <v>0</v>
      </c>
      <c r="AQ2892">
        <v>0</v>
      </c>
      <c r="AR2892">
        <v>0</v>
      </c>
      <c r="AS2892">
        <v>0</v>
      </c>
      <c r="AT2892">
        <v>0</v>
      </c>
      <c r="AU2892">
        <v>0</v>
      </c>
      <c r="AV2892">
        <v>0</v>
      </c>
      <c r="AW2892">
        <v>0</v>
      </c>
      <c r="AX2892">
        <v>0</v>
      </c>
      <c r="AY2892">
        <v>0</v>
      </c>
      <c r="AZ2892">
        <v>0</v>
      </c>
      <c r="BA2892">
        <v>0</v>
      </c>
      <c r="BB2892">
        <v>0</v>
      </c>
      <c r="BC2892">
        <v>0</v>
      </c>
      <c r="BD2892">
        <v>0</v>
      </c>
      <c r="BE2892">
        <v>0</v>
      </c>
      <c r="BF2892">
        <v>0</v>
      </c>
      <c r="BG2892" s="20">
        <v>2</v>
      </c>
      <c r="BH2892" s="20">
        <v>0</v>
      </c>
      <c r="BI2892" s="20">
        <v>96</v>
      </c>
      <c r="BJ2892" s="20">
        <v>6</v>
      </c>
      <c r="BK2892" s="20">
        <v>407</v>
      </c>
      <c r="BL2892" s="20">
        <v>490</v>
      </c>
      <c r="BM2892" s="20">
        <v>737</v>
      </c>
      <c r="BN2892" s="20">
        <v>124</v>
      </c>
      <c r="BO2892" s="20">
        <v>23</v>
      </c>
      <c r="BP2892" s="20">
        <v>2909</v>
      </c>
      <c r="BQ2892" s="20">
        <v>1705</v>
      </c>
      <c r="BR2892" s="20">
        <v>0</v>
      </c>
      <c r="BS2892" s="20">
        <v>55</v>
      </c>
      <c r="BT2892" s="20">
        <v>259</v>
      </c>
      <c r="BU2892" s="20">
        <v>199</v>
      </c>
      <c r="BV2892" s="20">
        <v>2301</v>
      </c>
    </row>
    <row r="2893" spans="1:74" x14ac:dyDescent="0.25">
      <c r="A2893" s="20" t="s">
        <v>475</v>
      </c>
      <c r="B2893" s="20" t="s">
        <v>476</v>
      </c>
      <c r="C2893" s="20" t="s">
        <v>659</v>
      </c>
      <c r="D2893" s="1">
        <v>44606</v>
      </c>
      <c r="E2893">
        <v>103</v>
      </c>
      <c r="F2893">
        <v>2</v>
      </c>
      <c r="G2893">
        <v>2</v>
      </c>
      <c r="H2893">
        <v>0</v>
      </c>
      <c r="I2893">
        <v>0</v>
      </c>
      <c r="J2893">
        <v>89</v>
      </c>
      <c r="K2893">
        <v>4</v>
      </c>
      <c r="L2893">
        <v>0</v>
      </c>
      <c r="M2893">
        <v>1</v>
      </c>
      <c r="N2893">
        <v>6</v>
      </c>
      <c r="O2893">
        <v>3</v>
      </c>
      <c r="P2893">
        <v>0</v>
      </c>
      <c r="Q2893">
        <v>0</v>
      </c>
      <c r="R2893">
        <v>431</v>
      </c>
      <c r="S2893">
        <v>396</v>
      </c>
      <c r="T2893">
        <v>19</v>
      </c>
      <c r="U2893">
        <v>1</v>
      </c>
      <c r="V2893">
        <v>2</v>
      </c>
      <c r="W2893">
        <v>559</v>
      </c>
      <c r="X2893">
        <v>437</v>
      </c>
      <c r="Y2893">
        <v>19</v>
      </c>
      <c r="Z2893">
        <v>27</v>
      </c>
      <c r="AA2893">
        <v>10</v>
      </c>
      <c r="AB2893">
        <v>858</v>
      </c>
      <c r="AC2893">
        <v>667</v>
      </c>
      <c r="AD2893">
        <v>30</v>
      </c>
      <c r="AE2893">
        <v>14</v>
      </c>
      <c r="AF2893">
        <v>63</v>
      </c>
      <c r="AG2893">
        <v>142</v>
      </c>
      <c r="AH2893">
        <v>94</v>
      </c>
      <c r="AI2893">
        <v>2</v>
      </c>
      <c r="AJ2893">
        <v>6</v>
      </c>
      <c r="AK2893">
        <v>5</v>
      </c>
      <c r="AL2893">
        <v>23</v>
      </c>
      <c r="AM2893">
        <v>19</v>
      </c>
      <c r="AN2893">
        <v>0</v>
      </c>
      <c r="AO2893">
        <v>0</v>
      </c>
      <c r="AP2893">
        <v>0</v>
      </c>
      <c r="AQ2893">
        <v>0</v>
      </c>
      <c r="AR2893">
        <v>0</v>
      </c>
      <c r="AS2893">
        <v>0</v>
      </c>
      <c r="AT2893">
        <v>0</v>
      </c>
      <c r="AU2893">
        <v>0</v>
      </c>
      <c r="AV2893">
        <v>0</v>
      </c>
      <c r="AW2893">
        <v>0</v>
      </c>
      <c r="AX2893">
        <v>0</v>
      </c>
      <c r="AY2893">
        <v>0</v>
      </c>
      <c r="AZ2893">
        <v>0</v>
      </c>
      <c r="BA2893">
        <v>0</v>
      </c>
      <c r="BB2893">
        <v>0</v>
      </c>
      <c r="BC2893">
        <v>0</v>
      </c>
      <c r="BD2893">
        <v>0</v>
      </c>
      <c r="BE2893">
        <v>0</v>
      </c>
      <c r="BF2893">
        <v>0</v>
      </c>
      <c r="BG2893" s="20">
        <v>2</v>
      </c>
      <c r="BH2893" s="20">
        <v>0</v>
      </c>
      <c r="BI2893" s="20">
        <v>96</v>
      </c>
      <c r="BJ2893" s="20">
        <v>6</v>
      </c>
      <c r="BK2893" s="20">
        <v>406</v>
      </c>
      <c r="BL2893" s="20">
        <v>491</v>
      </c>
      <c r="BM2893" s="20">
        <v>738</v>
      </c>
      <c r="BN2893" s="20">
        <v>125</v>
      </c>
      <c r="BO2893" s="20">
        <v>23</v>
      </c>
      <c r="BP2893" s="20">
        <v>2912</v>
      </c>
      <c r="BQ2893" s="20">
        <v>1719</v>
      </c>
      <c r="BR2893" s="20">
        <v>0</v>
      </c>
      <c r="BS2893" s="20">
        <v>55</v>
      </c>
      <c r="BT2893" s="20">
        <v>260</v>
      </c>
      <c r="BU2893" s="20">
        <v>203</v>
      </c>
      <c r="BV2893" s="20">
        <v>2305</v>
      </c>
    </row>
    <row r="2894" spans="1:74" x14ac:dyDescent="0.25">
      <c r="A2894" s="20" t="s">
        <v>475</v>
      </c>
      <c r="B2894" s="20" t="s">
        <v>489</v>
      </c>
      <c r="C2894" s="20" t="s">
        <v>660</v>
      </c>
      <c r="D2894" s="1">
        <v>44493</v>
      </c>
      <c r="E2894">
        <v>63</v>
      </c>
      <c r="F2894">
        <v>0</v>
      </c>
      <c r="G2894">
        <v>0</v>
      </c>
      <c r="H2894">
        <v>0</v>
      </c>
      <c r="I2894">
        <v>0</v>
      </c>
      <c r="J2894">
        <v>17</v>
      </c>
      <c r="K2894">
        <v>0</v>
      </c>
      <c r="L2894">
        <v>4</v>
      </c>
      <c r="M2894">
        <v>3</v>
      </c>
      <c r="N2894">
        <v>5</v>
      </c>
      <c r="O2894">
        <v>0</v>
      </c>
      <c r="P2894">
        <v>2</v>
      </c>
      <c r="Q2894">
        <v>0</v>
      </c>
      <c r="R2894">
        <v>473</v>
      </c>
      <c r="S2894">
        <v>0</v>
      </c>
      <c r="T2894">
        <v>249</v>
      </c>
      <c r="U2894">
        <v>18</v>
      </c>
      <c r="V2894">
        <v>16</v>
      </c>
      <c r="W2894">
        <v>750</v>
      </c>
      <c r="X2894">
        <v>0</v>
      </c>
      <c r="Y2894">
        <v>71</v>
      </c>
      <c r="Z2894">
        <v>100</v>
      </c>
      <c r="AA2894">
        <v>42</v>
      </c>
      <c r="AB2894">
        <v>907</v>
      </c>
      <c r="AC2894">
        <v>62</v>
      </c>
      <c r="AD2894">
        <v>0</v>
      </c>
      <c r="AE2894">
        <v>17</v>
      </c>
      <c r="AF2894">
        <v>177</v>
      </c>
      <c r="AG2894">
        <v>108</v>
      </c>
      <c r="AH2894">
        <v>0</v>
      </c>
      <c r="AI2894">
        <v>4</v>
      </c>
      <c r="AJ2894">
        <v>19</v>
      </c>
      <c r="AK2894">
        <v>3</v>
      </c>
      <c r="AL2894">
        <v>9</v>
      </c>
      <c r="AM2894">
        <v>0</v>
      </c>
      <c r="AN2894">
        <v>2</v>
      </c>
      <c r="AO2894">
        <v>0</v>
      </c>
      <c r="AP2894">
        <v>0</v>
      </c>
      <c r="AQ2894">
        <v>0</v>
      </c>
      <c r="AR2894">
        <v>0</v>
      </c>
      <c r="AS2894">
        <v>0</v>
      </c>
      <c r="AT2894">
        <v>0</v>
      </c>
      <c r="AU2894">
        <v>0</v>
      </c>
      <c r="AV2894">
        <v>0</v>
      </c>
      <c r="AW2894">
        <v>0</v>
      </c>
      <c r="AX2894">
        <v>0</v>
      </c>
      <c r="AY2894">
        <v>0</v>
      </c>
      <c r="AZ2894">
        <v>0</v>
      </c>
      <c r="BA2894">
        <v>0</v>
      </c>
      <c r="BB2894">
        <v>14</v>
      </c>
      <c r="BC2894">
        <v>10</v>
      </c>
      <c r="BD2894">
        <v>0</v>
      </c>
      <c r="BE2894">
        <v>0</v>
      </c>
      <c r="BF2894">
        <v>0</v>
      </c>
      <c r="BG2894" s="20"/>
      <c r="BH2894" s="20"/>
      <c r="BI2894" s="20"/>
      <c r="BJ2894" s="20"/>
      <c r="BK2894" s="20"/>
      <c r="BL2894" s="20"/>
      <c r="BM2894" s="20"/>
      <c r="BN2894" s="20"/>
      <c r="BO2894" s="20"/>
      <c r="BP2894" s="20"/>
      <c r="BQ2894" s="20"/>
      <c r="BR2894" s="20"/>
      <c r="BS2894" s="20"/>
      <c r="BT2894" s="20"/>
      <c r="BU2894" s="20"/>
      <c r="BV2894" s="20"/>
    </row>
    <row r="2895" spans="1:74" x14ac:dyDescent="0.25">
      <c r="A2895" s="20" t="s">
        <v>475</v>
      </c>
      <c r="B2895" s="20" t="s">
        <v>489</v>
      </c>
      <c r="C2895" s="20" t="s">
        <v>660</v>
      </c>
      <c r="D2895" s="1">
        <v>44500</v>
      </c>
      <c r="E2895">
        <v>61</v>
      </c>
      <c r="F2895">
        <v>0</v>
      </c>
      <c r="G2895">
        <v>0</v>
      </c>
      <c r="H2895">
        <v>0</v>
      </c>
      <c r="I2895">
        <v>0</v>
      </c>
      <c r="J2895">
        <v>26</v>
      </c>
      <c r="K2895">
        <v>0</v>
      </c>
      <c r="L2895">
        <v>4</v>
      </c>
      <c r="M2895">
        <v>3</v>
      </c>
      <c r="N2895">
        <v>5</v>
      </c>
      <c r="O2895">
        <v>0</v>
      </c>
      <c r="P2895">
        <v>2</v>
      </c>
      <c r="Q2895">
        <v>0</v>
      </c>
      <c r="R2895">
        <v>473</v>
      </c>
      <c r="S2895">
        <v>0</v>
      </c>
      <c r="T2895">
        <v>296</v>
      </c>
      <c r="U2895">
        <v>18</v>
      </c>
      <c r="V2895">
        <v>16</v>
      </c>
      <c r="W2895">
        <v>750</v>
      </c>
      <c r="X2895">
        <v>0</v>
      </c>
      <c r="Y2895">
        <v>111</v>
      </c>
      <c r="Z2895">
        <v>98</v>
      </c>
      <c r="AA2895">
        <v>42</v>
      </c>
      <c r="AB2895">
        <v>908</v>
      </c>
      <c r="AC2895">
        <v>91</v>
      </c>
      <c r="AD2895">
        <v>0</v>
      </c>
      <c r="AE2895">
        <v>17</v>
      </c>
      <c r="AF2895">
        <v>177</v>
      </c>
      <c r="AG2895">
        <v>108</v>
      </c>
      <c r="AH2895">
        <v>0</v>
      </c>
      <c r="AI2895">
        <v>7</v>
      </c>
      <c r="AJ2895">
        <v>19</v>
      </c>
      <c r="AK2895">
        <v>4</v>
      </c>
      <c r="AL2895">
        <v>9</v>
      </c>
      <c r="AM2895">
        <v>0</v>
      </c>
      <c r="AN2895">
        <v>2</v>
      </c>
      <c r="AO2895">
        <v>0</v>
      </c>
      <c r="AP2895">
        <v>0</v>
      </c>
      <c r="AQ2895">
        <v>0</v>
      </c>
      <c r="AR2895">
        <v>0</v>
      </c>
      <c r="AS2895">
        <v>0</v>
      </c>
      <c r="AT2895">
        <v>0</v>
      </c>
      <c r="AU2895">
        <v>0</v>
      </c>
      <c r="AV2895">
        <v>0</v>
      </c>
      <c r="AW2895">
        <v>0</v>
      </c>
      <c r="AX2895">
        <v>0</v>
      </c>
      <c r="AY2895">
        <v>0</v>
      </c>
      <c r="AZ2895">
        <v>0</v>
      </c>
      <c r="BA2895">
        <v>0</v>
      </c>
      <c r="BB2895">
        <v>14</v>
      </c>
      <c r="BC2895">
        <v>10</v>
      </c>
      <c r="BD2895">
        <v>0</v>
      </c>
      <c r="BE2895">
        <v>0</v>
      </c>
      <c r="BF2895">
        <v>0</v>
      </c>
      <c r="BG2895" s="20"/>
      <c r="BH2895" s="20"/>
      <c r="BI2895" s="20"/>
      <c r="BJ2895" s="20"/>
      <c r="BK2895" s="20"/>
      <c r="BL2895" s="20"/>
      <c r="BM2895" s="20"/>
      <c r="BN2895" s="20"/>
      <c r="BO2895" s="20"/>
      <c r="BP2895" s="20"/>
      <c r="BQ2895" s="20"/>
      <c r="BR2895" s="20"/>
      <c r="BS2895" s="20"/>
      <c r="BT2895" s="20"/>
      <c r="BU2895" s="20"/>
      <c r="BV2895" s="20"/>
    </row>
    <row r="2896" spans="1:74" x14ac:dyDescent="0.25">
      <c r="A2896" s="20" t="s">
        <v>475</v>
      </c>
      <c r="B2896" s="20" t="s">
        <v>489</v>
      </c>
      <c r="C2896" s="20" t="s">
        <v>660</v>
      </c>
      <c r="D2896" s="1">
        <v>44507</v>
      </c>
      <c r="E2896">
        <v>62</v>
      </c>
      <c r="F2896">
        <v>0</v>
      </c>
      <c r="G2896">
        <v>0</v>
      </c>
      <c r="H2896">
        <v>0</v>
      </c>
      <c r="I2896">
        <v>0</v>
      </c>
      <c r="J2896">
        <v>29</v>
      </c>
      <c r="K2896">
        <v>0</v>
      </c>
      <c r="L2896">
        <v>4</v>
      </c>
      <c r="M2896">
        <v>3</v>
      </c>
      <c r="N2896">
        <v>5</v>
      </c>
      <c r="O2896">
        <v>2</v>
      </c>
      <c r="P2896">
        <v>0</v>
      </c>
      <c r="Q2896">
        <v>0</v>
      </c>
      <c r="R2896">
        <v>474</v>
      </c>
      <c r="S2896">
        <v>319</v>
      </c>
      <c r="T2896">
        <v>13</v>
      </c>
      <c r="U2896">
        <v>18</v>
      </c>
      <c r="V2896">
        <v>15</v>
      </c>
      <c r="W2896">
        <v>749</v>
      </c>
      <c r="X2896">
        <v>148</v>
      </c>
      <c r="Y2896">
        <v>10</v>
      </c>
      <c r="Z2896">
        <v>98</v>
      </c>
      <c r="AA2896">
        <v>42</v>
      </c>
      <c r="AB2896">
        <v>907</v>
      </c>
      <c r="AC2896">
        <v>113</v>
      </c>
      <c r="AD2896">
        <v>0</v>
      </c>
      <c r="AE2896">
        <v>17</v>
      </c>
      <c r="AF2896">
        <v>176</v>
      </c>
      <c r="AG2896">
        <v>110</v>
      </c>
      <c r="AH2896">
        <v>11</v>
      </c>
      <c r="AI2896">
        <v>0</v>
      </c>
      <c r="AJ2896">
        <v>19</v>
      </c>
      <c r="AK2896">
        <v>4</v>
      </c>
      <c r="AL2896">
        <v>9</v>
      </c>
      <c r="AM2896">
        <v>2</v>
      </c>
      <c r="AN2896">
        <v>0</v>
      </c>
      <c r="AO2896">
        <v>0</v>
      </c>
      <c r="AP2896">
        <v>0</v>
      </c>
      <c r="AQ2896">
        <v>0</v>
      </c>
      <c r="AR2896">
        <v>0</v>
      </c>
      <c r="AS2896">
        <v>0</v>
      </c>
      <c r="AT2896">
        <v>0</v>
      </c>
      <c r="AU2896">
        <v>0</v>
      </c>
      <c r="AV2896">
        <v>0</v>
      </c>
      <c r="AW2896">
        <v>0</v>
      </c>
      <c r="AX2896">
        <v>0</v>
      </c>
      <c r="AY2896">
        <v>0</v>
      </c>
      <c r="AZ2896">
        <v>0</v>
      </c>
      <c r="BA2896">
        <v>0</v>
      </c>
      <c r="BB2896">
        <v>0</v>
      </c>
      <c r="BC2896">
        <v>0</v>
      </c>
      <c r="BD2896">
        <v>0</v>
      </c>
      <c r="BE2896">
        <v>0</v>
      </c>
      <c r="BF2896">
        <v>0</v>
      </c>
      <c r="BG2896" s="20">
        <v>0</v>
      </c>
      <c r="BH2896" s="20">
        <v>0</v>
      </c>
      <c r="BI2896" s="20">
        <v>53</v>
      </c>
      <c r="BJ2896" s="20">
        <v>3</v>
      </c>
      <c r="BK2896" s="20">
        <v>422</v>
      </c>
      <c r="BL2896" s="20">
        <v>569</v>
      </c>
      <c r="BM2896" s="20">
        <v>687</v>
      </c>
      <c r="BN2896" s="20">
        <v>75</v>
      </c>
      <c r="BO2896" s="20">
        <v>8</v>
      </c>
      <c r="BP2896" s="20"/>
      <c r="BQ2896" s="20"/>
      <c r="BR2896" s="20"/>
      <c r="BS2896" s="20"/>
      <c r="BT2896" s="20"/>
      <c r="BU2896" s="20"/>
      <c r="BV2896" s="20"/>
    </row>
    <row r="2897" spans="1:74" x14ac:dyDescent="0.25">
      <c r="A2897" s="20" t="s">
        <v>475</v>
      </c>
      <c r="B2897" s="20" t="s">
        <v>489</v>
      </c>
      <c r="C2897" s="20" t="s">
        <v>660</v>
      </c>
      <c r="D2897" s="1">
        <v>44514</v>
      </c>
      <c r="E2897">
        <v>62</v>
      </c>
      <c r="F2897">
        <v>0</v>
      </c>
      <c r="G2897">
        <v>0</v>
      </c>
      <c r="H2897">
        <v>0</v>
      </c>
      <c r="I2897">
        <v>0</v>
      </c>
      <c r="J2897">
        <v>31</v>
      </c>
      <c r="K2897">
        <v>0</v>
      </c>
      <c r="L2897">
        <v>4</v>
      </c>
      <c r="M2897">
        <v>3</v>
      </c>
      <c r="N2897">
        <v>5</v>
      </c>
      <c r="O2897">
        <v>2</v>
      </c>
      <c r="P2897">
        <v>0</v>
      </c>
      <c r="Q2897">
        <v>0</v>
      </c>
      <c r="R2897">
        <v>474</v>
      </c>
      <c r="S2897">
        <v>334</v>
      </c>
      <c r="T2897">
        <v>13</v>
      </c>
      <c r="U2897">
        <v>18</v>
      </c>
      <c r="V2897">
        <v>16</v>
      </c>
      <c r="W2897">
        <v>748</v>
      </c>
      <c r="X2897">
        <v>199</v>
      </c>
      <c r="Y2897">
        <v>11</v>
      </c>
      <c r="Z2897">
        <v>98</v>
      </c>
      <c r="AA2897">
        <v>41</v>
      </c>
      <c r="AB2897">
        <v>906</v>
      </c>
      <c r="AC2897">
        <v>159</v>
      </c>
      <c r="AD2897">
        <v>0</v>
      </c>
      <c r="AE2897">
        <v>17</v>
      </c>
      <c r="AF2897">
        <v>176</v>
      </c>
      <c r="AG2897">
        <v>109</v>
      </c>
      <c r="AH2897">
        <v>12</v>
      </c>
      <c r="AI2897">
        <v>0</v>
      </c>
      <c r="AJ2897">
        <v>17</v>
      </c>
      <c r="AK2897">
        <v>4</v>
      </c>
      <c r="AL2897">
        <v>9</v>
      </c>
      <c r="AM2897">
        <v>2</v>
      </c>
      <c r="AN2897">
        <v>0</v>
      </c>
      <c r="AO2897">
        <v>0</v>
      </c>
      <c r="AP2897">
        <v>0</v>
      </c>
      <c r="AQ2897">
        <v>0</v>
      </c>
      <c r="AR2897">
        <v>0</v>
      </c>
      <c r="AS2897">
        <v>0</v>
      </c>
      <c r="AT2897">
        <v>0</v>
      </c>
      <c r="AU2897">
        <v>0</v>
      </c>
      <c r="AV2897">
        <v>0</v>
      </c>
      <c r="AW2897">
        <v>0</v>
      </c>
      <c r="AX2897">
        <v>0</v>
      </c>
      <c r="AY2897">
        <v>0</v>
      </c>
      <c r="AZ2897">
        <v>0</v>
      </c>
      <c r="BA2897">
        <v>0</v>
      </c>
      <c r="BB2897">
        <v>0</v>
      </c>
      <c r="BC2897">
        <v>0</v>
      </c>
      <c r="BD2897">
        <v>0</v>
      </c>
      <c r="BE2897">
        <v>0</v>
      </c>
      <c r="BF2897">
        <v>0</v>
      </c>
      <c r="BG2897" s="20">
        <v>0</v>
      </c>
      <c r="BH2897" s="20">
        <v>0</v>
      </c>
      <c r="BI2897" s="20">
        <v>53</v>
      </c>
      <c r="BJ2897" s="20">
        <v>3</v>
      </c>
      <c r="BK2897" s="20">
        <v>421</v>
      </c>
      <c r="BL2897" s="20">
        <v>570</v>
      </c>
      <c r="BM2897" s="20">
        <v>689</v>
      </c>
      <c r="BN2897" s="20">
        <v>76</v>
      </c>
      <c r="BO2897" s="20">
        <v>8</v>
      </c>
      <c r="BP2897" s="20"/>
      <c r="BQ2897" s="20"/>
      <c r="BR2897" s="20"/>
      <c r="BS2897" s="20"/>
      <c r="BT2897" s="20"/>
      <c r="BU2897" s="20"/>
      <c r="BV2897" s="20"/>
    </row>
    <row r="2898" spans="1:74" x14ac:dyDescent="0.25">
      <c r="A2898" s="20" t="s">
        <v>475</v>
      </c>
      <c r="B2898" s="20" t="s">
        <v>489</v>
      </c>
      <c r="C2898" s="20" t="s">
        <v>660</v>
      </c>
      <c r="D2898" s="1">
        <v>44521</v>
      </c>
      <c r="E2898">
        <v>63</v>
      </c>
      <c r="F2898">
        <v>0</v>
      </c>
      <c r="G2898">
        <v>0</v>
      </c>
      <c r="H2898">
        <v>0</v>
      </c>
      <c r="I2898">
        <v>0</v>
      </c>
      <c r="J2898">
        <v>36</v>
      </c>
      <c r="K2898">
        <v>0</v>
      </c>
      <c r="L2898">
        <v>4</v>
      </c>
      <c r="M2898">
        <v>3</v>
      </c>
      <c r="N2898">
        <v>5</v>
      </c>
      <c r="O2898">
        <v>2</v>
      </c>
      <c r="P2898">
        <v>0</v>
      </c>
      <c r="Q2898">
        <v>0</v>
      </c>
      <c r="R2898">
        <v>474</v>
      </c>
      <c r="S2898">
        <v>346</v>
      </c>
      <c r="T2898">
        <v>13</v>
      </c>
      <c r="U2898">
        <v>18</v>
      </c>
      <c r="V2898">
        <v>16</v>
      </c>
      <c r="W2898">
        <v>745</v>
      </c>
      <c r="X2898">
        <v>237</v>
      </c>
      <c r="Y2898">
        <v>11</v>
      </c>
      <c r="Z2898">
        <v>97</v>
      </c>
      <c r="AA2898">
        <v>40</v>
      </c>
      <c r="AB2898">
        <v>906</v>
      </c>
      <c r="AC2898">
        <v>214</v>
      </c>
      <c r="AD2898">
        <v>0</v>
      </c>
      <c r="AE2898">
        <v>18</v>
      </c>
      <c r="AF2898">
        <v>175</v>
      </c>
      <c r="AG2898">
        <v>110</v>
      </c>
      <c r="AH2898">
        <v>15</v>
      </c>
      <c r="AI2898">
        <v>0</v>
      </c>
      <c r="AJ2898">
        <v>17</v>
      </c>
      <c r="AK2898">
        <v>4</v>
      </c>
      <c r="AL2898">
        <v>9</v>
      </c>
      <c r="AM2898">
        <v>3</v>
      </c>
      <c r="AN2898">
        <v>0</v>
      </c>
      <c r="AO2898">
        <v>0</v>
      </c>
      <c r="AP2898">
        <v>0</v>
      </c>
      <c r="AQ2898">
        <v>0</v>
      </c>
      <c r="AR2898">
        <v>0</v>
      </c>
      <c r="AS2898">
        <v>0</v>
      </c>
      <c r="AT2898">
        <v>0</v>
      </c>
      <c r="AU2898">
        <v>0</v>
      </c>
      <c r="AV2898">
        <v>0</v>
      </c>
      <c r="AW2898">
        <v>0</v>
      </c>
      <c r="AX2898">
        <v>0</v>
      </c>
      <c r="AY2898">
        <v>0</v>
      </c>
      <c r="AZ2898">
        <v>0</v>
      </c>
      <c r="BA2898">
        <v>0</v>
      </c>
      <c r="BB2898">
        <v>0</v>
      </c>
      <c r="BC2898">
        <v>0</v>
      </c>
      <c r="BD2898">
        <v>0</v>
      </c>
      <c r="BE2898">
        <v>0</v>
      </c>
      <c r="BF2898">
        <v>0</v>
      </c>
      <c r="BG2898" s="20">
        <v>0</v>
      </c>
      <c r="BH2898" s="20">
        <v>0</v>
      </c>
      <c r="BI2898" s="20">
        <v>54</v>
      </c>
      <c r="BJ2898" s="20">
        <v>3</v>
      </c>
      <c r="BK2898" s="20">
        <v>421</v>
      </c>
      <c r="BL2898" s="20">
        <v>570</v>
      </c>
      <c r="BM2898" s="20">
        <v>688</v>
      </c>
      <c r="BN2898" s="20">
        <v>77</v>
      </c>
      <c r="BO2898" s="20">
        <v>8</v>
      </c>
      <c r="BP2898" s="20"/>
      <c r="BQ2898" s="20"/>
      <c r="BR2898" s="20"/>
      <c r="BS2898" s="20"/>
      <c r="BT2898" s="20"/>
      <c r="BU2898" s="20"/>
      <c r="BV2898" s="20"/>
    </row>
    <row r="2899" spans="1:74" x14ac:dyDescent="0.25">
      <c r="A2899" s="20" t="s">
        <v>475</v>
      </c>
      <c r="B2899" s="20" t="s">
        <v>489</v>
      </c>
      <c r="C2899" s="20" t="s">
        <v>660</v>
      </c>
      <c r="D2899" s="1">
        <v>44528</v>
      </c>
      <c r="E2899">
        <v>63</v>
      </c>
      <c r="F2899">
        <v>0</v>
      </c>
      <c r="G2899">
        <v>0</v>
      </c>
      <c r="H2899">
        <v>0</v>
      </c>
      <c r="I2899">
        <v>0</v>
      </c>
      <c r="J2899">
        <v>38</v>
      </c>
      <c r="K2899">
        <v>0</v>
      </c>
      <c r="L2899">
        <v>4</v>
      </c>
      <c r="M2899">
        <v>3</v>
      </c>
      <c r="N2899">
        <v>5</v>
      </c>
      <c r="O2899">
        <v>2</v>
      </c>
      <c r="P2899">
        <v>0</v>
      </c>
      <c r="Q2899">
        <v>0</v>
      </c>
      <c r="R2899">
        <v>472</v>
      </c>
      <c r="S2899">
        <v>356</v>
      </c>
      <c r="T2899">
        <v>13</v>
      </c>
      <c r="U2899">
        <v>18</v>
      </c>
      <c r="V2899">
        <v>16</v>
      </c>
      <c r="W2899">
        <v>747</v>
      </c>
      <c r="X2899">
        <v>293</v>
      </c>
      <c r="Y2899">
        <v>12</v>
      </c>
      <c r="Z2899">
        <v>96</v>
      </c>
      <c r="AA2899">
        <v>39</v>
      </c>
      <c r="AB2899">
        <v>907</v>
      </c>
      <c r="AC2899">
        <v>285</v>
      </c>
      <c r="AD2899">
        <v>0</v>
      </c>
      <c r="AE2899">
        <v>18</v>
      </c>
      <c r="AF2899">
        <v>174</v>
      </c>
      <c r="AG2899">
        <v>111</v>
      </c>
      <c r="AH2899">
        <v>18</v>
      </c>
      <c r="AI2899">
        <v>0</v>
      </c>
      <c r="AJ2899">
        <v>18</v>
      </c>
      <c r="AK2899">
        <v>3</v>
      </c>
      <c r="AL2899">
        <v>9</v>
      </c>
      <c r="AM2899">
        <v>3</v>
      </c>
      <c r="AN2899">
        <v>0</v>
      </c>
      <c r="AO2899">
        <v>0</v>
      </c>
      <c r="AP2899">
        <v>0</v>
      </c>
      <c r="AQ2899">
        <v>0</v>
      </c>
      <c r="AR2899">
        <v>0</v>
      </c>
      <c r="AS2899">
        <v>0</v>
      </c>
      <c r="AT2899">
        <v>0</v>
      </c>
      <c r="AU2899">
        <v>0</v>
      </c>
      <c r="AV2899">
        <v>0</v>
      </c>
      <c r="AW2899">
        <v>0</v>
      </c>
      <c r="AX2899">
        <v>0</v>
      </c>
      <c r="AY2899">
        <v>0</v>
      </c>
      <c r="AZ2899">
        <v>0</v>
      </c>
      <c r="BA2899">
        <v>0</v>
      </c>
      <c r="BB2899">
        <v>0</v>
      </c>
      <c r="BC2899">
        <v>0</v>
      </c>
      <c r="BD2899">
        <v>0</v>
      </c>
      <c r="BE2899">
        <v>0</v>
      </c>
      <c r="BF2899">
        <v>0</v>
      </c>
      <c r="BG2899" s="20">
        <v>0</v>
      </c>
      <c r="BH2899" s="20">
        <v>0</v>
      </c>
      <c r="BI2899" s="20">
        <v>54</v>
      </c>
      <c r="BJ2899" s="20">
        <v>3</v>
      </c>
      <c r="BK2899" s="20">
        <v>419</v>
      </c>
      <c r="BL2899" s="20">
        <v>572</v>
      </c>
      <c r="BM2899" s="20">
        <v>691</v>
      </c>
      <c r="BN2899" s="20">
        <v>78</v>
      </c>
      <c r="BO2899" s="20">
        <v>8</v>
      </c>
      <c r="BP2899" s="20"/>
      <c r="BQ2899" s="20"/>
      <c r="BR2899" s="20"/>
      <c r="BS2899" s="20"/>
      <c r="BT2899" s="20"/>
      <c r="BU2899" s="20"/>
      <c r="BV2899" s="20"/>
    </row>
    <row r="2900" spans="1:74" x14ac:dyDescent="0.25">
      <c r="A2900" s="20" t="s">
        <v>475</v>
      </c>
      <c r="B2900" s="20" t="s">
        <v>489</v>
      </c>
      <c r="C2900" s="20" t="s">
        <v>660</v>
      </c>
      <c r="D2900" s="1">
        <v>44535</v>
      </c>
      <c r="E2900">
        <v>62</v>
      </c>
      <c r="F2900">
        <v>0</v>
      </c>
      <c r="G2900">
        <v>0</v>
      </c>
      <c r="H2900">
        <v>0</v>
      </c>
      <c r="I2900">
        <v>0</v>
      </c>
      <c r="J2900">
        <v>37</v>
      </c>
      <c r="K2900">
        <v>0</v>
      </c>
      <c r="L2900">
        <v>4</v>
      </c>
      <c r="M2900">
        <v>3</v>
      </c>
      <c r="N2900">
        <v>5</v>
      </c>
      <c r="O2900">
        <v>2</v>
      </c>
      <c r="P2900">
        <v>0</v>
      </c>
      <c r="Q2900">
        <v>0</v>
      </c>
      <c r="R2900">
        <v>471</v>
      </c>
      <c r="S2900">
        <v>362</v>
      </c>
      <c r="T2900">
        <v>13</v>
      </c>
      <c r="U2900">
        <v>20</v>
      </c>
      <c r="V2900">
        <v>15</v>
      </c>
      <c r="W2900">
        <v>744</v>
      </c>
      <c r="X2900">
        <v>317</v>
      </c>
      <c r="Y2900">
        <v>12</v>
      </c>
      <c r="Z2900">
        <v>94</v>
      </c>
      <c r="AA2900">
        <v>38</v>
      </c>
      <c r="AB2900">
        <v>907</v>
      </c>
      <c r="AC2900">
        <v>326</v>
      </c>
      <c r="AD2900">
        <v>0</v>
      </c>
      <c r="AE2900">
        <v>18</v>
      </c>
      <c r="AF2900">
        <v>175</v>
      </c>
      <c r="AG2900">
        <v>111</v>
      </c>
      <c r="AH2900">
        <v>24</v>
      </c>
      <c r="AI2900">
        <v>0</v>
      </c>
      <c r="AJ2900">
        <v>18</v>
      </c>
      <c r="AK2900">
        <v>3</v>
      </c>
      <c r="AL2900">
        <v>9</v>
      </c>
      <c r="AM2900">
        <v>3</v>
      </c>
      <c r="AN2900">
        <v>0</v>
      </c>
      <c r="AO2900">
        <v>0</v>
      </c>
      <c r="AP2900">
        <v>0</v>
      </c>
      <c r="AQ2900">
        <v>0</v>
      </c>
      <c r="AR2900">
        <v>0</v>
      </c>
      <c r="AS2900">
        <v>0</v>
      </c>
      <c r="AT2900">
        <v>0</v>
      </c>
      <c r="AU2900">
        <v>0</v>
      </c>
      <c r="AV2900">
        <v>0</v>
      </c>
      <c r="AW2900">
        <v>0</v>
      </c>
      <c r="AX2900">
        <v>0</v>
      </c>
      <c r="AY2900">
        <v>0</v>
      </c>
      <c r="AZ2900">
        <v>0</v>
      </c>
      <c r="BA2900">
        <v>0</v>
      </c>
      <c r="BB2900">
        <v>0</v>
      </c>
      <c r="BC2900">
        <v>0</v>
      </c>
      <c r="BD2900">
        <v>0</v>
      </c>
      <c r="BE2900">
        <v>0</v>
      </c>
      <c r="BF2900">
        <v>0</v>
      </c>
      <c r="BG2900" s="20">
        <v>0</v>
      </c>
      <c r="BH2900" s="20">
        <v>0</v>
      </c>
      <c r="BI2900" s="20">
        <v>53</v>
      </c>
      <c r="BJ2900" s="20">
        <v>3</v>
      </c>
      <c r="BK2900" s="20">
        <v>418</v>
      </c>
      <c r="BL2900" s="20">
        <v>573</v>
      </c>
      <c r="BM2900" s="20">
        <v>692</v>
      </c>
      <c r="BN2900" s="20">
        <v>78</v>
      </c>
      <c r="BO2900" s="20">
        <v>8</v>
      </c>
      <c r="BP2900" s="20"/>
      <c r="BQ2900" s="20"/>
      <c r="BR2900" s="20"/>
      <c r="BS2900" s="20"/>
      <c r="BT2900" s="20"/>
      <c r="BU2900" s="20"/>
      <c r="BV2900" s="20"/>
    </row>
    <row r="2901" spans="1:74" x14ac:dyDescent="0.25">
      <c r="A2901" s="20" t="s">
        <v>475</v>
      </c>
      <c r="B2901" s="20" t="s">
        <v>489</v>
      </c>
      <c r="C2901" s="20" t="s">
        <v>660</v>
      </c>
      <c r="D2901" s="1">
        <v>44542</v>
      </c>
      <c r="E2901">
        <v>62</v>
      </c>
      <c r="F2901">
        <v>0</v>
      </c>
      <c r="G2901">
        <v>0</v>
      </c>
      <c r="H2901">
        <v>0</v>
      </c>
      <c r="I2901">
        <v>0</v>
      </c>
      <c r="J2901">
        <v>39</v>
      </c>
      <c r="K2901">
        <v>0</v>
      </c>
      <c r="L2901">
        <v>4</v>
      </c>
      <c r="M2901">
        <v>3</v>
      </c>
      <c r="N2901">
        <v>5</v>
      </c>
      <c r="O2901">
        <v>2</v>
      </c>
      <c r="P2901">
        <v>0</v>
      </c>
      <c r="Q2901">
        <v>0</v>
      </c>
      <c r="R2901">
        <v>470</v>
      </c>
      <c r="S2901">
        <v>367</v>
      </c>
      <c r="T2901">
        <v>13</v>
      </c>
      <c r="U2901">
        <v>20</v>
      </c>
      <c r="V2901">
        <v>15</v>
      </c>
      <c r="W2901">
        <v>746</v>
      </c>
      <c r="X2901">
        <v>332</v>
      </c>
      <c r="Y2901">
        <v>12</v>
      </c>
      <c r="Z2901">
        <v>92</v>
      </c>
      <c r="AA2901">
        <v>37</v>
      </c>
      <c r="AB2901">
        <v>909</v>
      </c>
      <c r="AC2901">
        <v>381</v>
      </c>
      <c r="AD2901">
        <v>0</v>
      </c>
      <c r="AE2901">
        <v>19</v>
      </c>
      <c r="AF2901">
        <v>174</v>
      </c>
      <c r="AG2901">
        <v>112</v>
      </c>
      <c r="AH2901">
        <v>27</v>
      </c>
      <c r="AI2901">
        <v>0</v>
      </c>
      <c r="AJ2901">
        <v>18</v>
      </c>
      <c r="AK2901">
        <v>3</v>
      </c>
      <c r="AL2901">
        <v>9</v>
      </c>
      <c r="AM2901">
        <v>3</v>
      </c>
      <c r="AN2901">
        <v>0</v>
      </c>
      <c r="AO2901">
        <v>0</v>
      </c>
      <c r="AP2901">
        <v>0</v>
      </c>
      <c r="AQ2901">
        <v>0</v>
      </c>
      <c r="AR2901">
        <v>0</v>
      </c>
      <c r="AS2901">
        <v>0</v>
      </c>
      <c r="AT2901">
        <v>0</v>
      </c>
      <c r="AU2901">
        <v>0</v>
      </c>
      <c r="AV2901">
        <v>0</v>
      </c>
      <c r="AW2901">
        <v>0</v>
      </c>
      <c r="AX2901">
        <v>0</v>
      </c>
      <c r="AY2901">
        <v>0</v>
      </c>
      <c r="AZ2901">
        <v>0</v>
      </c>
      <c r="BA2901">
        <v>0</v>
      </c>
      <c r="BB2901">
        <v>0</v>
      </c>
      <c r="BC2901">
        <v>0</v>
      </c>
      <c r="BD2901">
        <v>0</v>
      </c>
      <c r="BE2901">
        <v>0</v>
      </c>
      <c r="BF2901">
        <v>0</v>
      </c>
      <c r="BG2901" s="20">
        <v>0</v>
      </c>
      <c r="BH2901" s="20">
        <v>0</v>
      </c>
      <c r="BI2901" s="20">
        <v>53</v>
      </c>
      <c r="BJ2901" s="20">
        <v>3</v>
      </c>
      <c r="BK2901" s="20">
        <v>418</v>
      </c>
      <c r="BL2901" s="20">
        <v>578</v>
      </c>
      <c r="BM2901" s="20">
        <v>696</v>
      </c>
      <c r="BN2901" s="20">
        <v>80</v>
      </c>
      <c r="BO2901" s="20">
        <v>8</v>
      </c>
      <c r="BP2901" s="20"/>
      <c r="BQ2901" s="20"/>
      <c r="BR2901" s="20"/>
      <c r="BS2901" s="20"/>
      <c r="BT2901" s="20"/>
      <c r="BU2901" s="20"/>
      <c r="BV2901" s="20"/>
    </row>
    <row r="2902" spans="1:74" x14ac:dyDescent="0.25">
      <c r="A2902" s="20" t="s">
        <v>475</v>
      </c>
      <c r="B2902" s="20" t="s">
        <v>489</v>
      </c>
      <c r="C2902" s="20" t="s">
        <v>660</v>
      </c>
      <c r="D2902" s="1">
        <v>44549</v>
      </c>
      <c r="E2902">
        <v>62</v>
      </c>
      <c r="F2902">
        <v>0</v>
      </c>
      <c r="G2902">
        <v>0</v>
      </c>
      <c r="H2902">
        <v>0</v>
      </c>
      <c r="I2902">
        <v>0</v>
      </c>
      <c r="J2902">
        <v>41</v>
      </c>
      <c r="K2902">
        <v>0</v>
      </c>
      <c r="L2902">
        <v>4</v>
      </c>
      <c r="M2902">
        <v>3</v>
      </c>
      <c r="N2902">
        <v>5</v>
      </c>
      <c r="O2902">
        <v>2</v>
      </c>
      <c r="P2902">
        <v>0</v>
      </c>
      <c r="Q2902">
        <v>0</v>
      </c>
      <c r="R2902">
        <v>471</v>
      </c>
      <c r="S2902">
        <v>377</v>
      </c>
      <c r="T2902">
        <v>13</v>
      </c>
      <c r="U2902">
        <v>20</v>
      </c>
      <c r="V2902">
        <v>15</v>
      </c>
      <c r="W2902">
        <v>747</v>
      </c>
      <c r="X2902">
        <v>366</v>
      </c>
      <c r="Y2902">
        <v>12</v>
      </c>
      <c r="Z2902">
        <v>92</v>
      </c>
      <c r="AA2902">
        <v>36</v>
      </c>
      <c r="AB2902">
        <v>908</v>
      </c>
      <c r="AC2902">
        <v>454</v>
      </c>
      <c r="AD2902">
        <v>0</v>
      </c>
      <c r="AE2902">
        <v>19</v>
      </c>
      <c r="AF2902">
        <v>176</v>
      </c>
      <c r="AG2902">
        <v>111</v>
      </c>
      <c r="AH2902">
        <v>33</v>
      </c>
      <c r="AI2902">
        <v>0</v>
      </c>
      <c r="AJ2902">
        <v>18</v>
      </c>
      <c r="AK2902">
        <v>3</v>
      </c>
      <c r="AL2902">
        <v>9</v>
      </c>
      <c r="AM2902">
        <v>4</v>
      </c>
      <c r="AN2902">
        <v>0</v>
      </c>
      <c r="AO2902">
        <v>0</v>
      </c>
      <c r="AP2902">
        <v>0</v>
      </c>
      <c r="AQ2902">
        <v>0</v>
      </c>
      <c r="AR2902">
        <v>0</v>
      </c>
      <c r="AS2902">
        <v>0</v>
      </c>
      <c r="AT2902">
        <v>0</v>
      </c>
      <c r="AU2902">
        <v>0</v>
      </c>
      <c r="AV2902">
        <v>0</v>
      </c>
      <c r="AW2902">
        <v>0</v>
      </c>
      <c r="AX2902">
        <v>0</v>
      </c>
      <c r="AY2902">
        <v>0</v>
      </c>
      <c r="AZ2902">
        <v>0</v>
      </c>
      <c r="BA2902">
        <v>0</v>
      </c>
      <c r="BB2902">
        <v>0</v>
      </c>
      <c r="BC2902">
        <v>0</v>
      </c>
      <c r="BD2902">
        <v>0</v>
      </c>
      <c r="BE2902">
        <v>0</v>
      </c>
      <c r="BF2902">
        <v>0</v>
      </c>
      <c r="BG2902" s="20">
        <v>0</v>
      </c>
      <c r="BH2902" s="20">
        <v>0</v>
      </c>
      <c r="BI2902" s="20">
        <v>53</v>
      </c>
      <c r="BJ2902" s="20">
        <v>3</v>
      </c>
      <c r="BK2902" s="20">
        <v>419</v>
      </c>
      <c r="BL2902" s="20">
        <v>582</v>
      </c>
      <c r="BM2902" s="20">
        <v>694</v>
      </c>
      <c r="BN2902" s="20">
        <v>81</v>
      </c>
      <c r="BO2902" s="20">
        <v>8</v>
      </c>
      <c r="BP2902" s="20">
        <v>4108</v>
      </c>
      <c r="BQ2902" s="20">
        <v>983</v>
      </c>
      <c r="BR2902" s="20">
        <v>0</v>
      </c>
      <c r="BS2902" s="20">
        <v>16</v>
      </c>
      <c r="BT2902" s="20">
        <v>638</v>
      </c>
      <c r="BU2902" s="20">
        <v>792</v>
      </c>
      <c r="BV2902" s="20">
        <v>2483</v>
      </c>
    </row>
    <row r="2903" spans="1:74" x14ac:dyDescent="0.25">
      <c r="A2903" s="20" t="s">
        <v>475</v>
      </c>
      <c r="B2903" s="20" t="s">
        <v>489</v>
      </c>
      <c r="C2903" s="20" t="s">
        <v>660</v>
      </c>
      <c r="D2903" s="1">
        <v>44558</v>
      </c>
      <c r="E2903">
        <v>63</v>
      </c>
      <c r="F2903">
        <v>0</v>
      </c>
      <c r="G2903">
        <v>0</v>
      </c>
      <c r="H2903">
        <v>0</v>
      </c>
      <c r="I2903">
        <v>0</v>
      </c>
      <c r="J2903">
        <v>41</v>
      </c>
      <c r="K2903">
        <v>0</v>
      </c>
      <c r="L2903">
        <v>5</v>
      </c>
      <c r="M2903">
        <v>3</v>
      </c>
      <c r="N2903">
        <v>5</v>
      </c>
      <c r="O2903">
        <v>2</v>
      </c>
      <c r="P2903">
        <v>0</v>
      </c>
      <c r="Q2903">
        <v>0</v>
      </c>
      <c r="R2903">
        <v>471</v>
      </c>
      <c r="S2903">
        <v>381</v>
      </c>
      <c r="T2903">
        <v>13</v>
      </c>
      <c r="U2903">
        <v>21</v>
      </c>
      <c r="V2903">
        <v>15</v>
      </c>
      <c r="W2903">
        <v>744</v>
      </c>
      <c r="X2903">
        <v>390</v>
      </c>
      <c r="Y2903">
        <v>12</v>
      </c>
      <c r="Z2903">
        <v>91</v>
      </c>
      <c r="AA2903">
        <v>34</v>
      </c>
      <c r="AB2903">
        <v>907</v>
      </c>
      <c r="AC2903">
        <v>486</v>
      </c>
      <c r="AD2903">
        <v>0</v>
      </c>
      <c r="AE2903">
        <v>17</v>
      </c>
      <c r="AF2903">
        <v>176</v>
      </c>
      <c r="AG2903">
        <v>111</v>
      </c>
      <c r="AH2903">
        <v>42</v>
      </c>
      <c r="AI2903">
        <v>0</v>
      </c>
      <c r="AJ2903">
        <v>18</v>
      </c>
      <c r="AK2903">
        <v>3</v>
      </c>
      <c r="AL2903">
        <v>10</v>
      </c>
      <c r="AM2903">
        <v>4</v>
      </c>
      <c r="AN2903">
        <v>0</v>
      </c>
      <c r="AO2903">
        <v>0</v>
      </c>
      <c r="AP2903">
        <v>0</v>
      </c>
      <c r="AQ2903">
        <v>0</v>
      </c>
      <c r="AR2903">
        <v>0</v>
      </c>
      <c r="AS2903">
        <v>0</v>
      </c>
      <c r="AT2903">
        <v>0</v>
      </c>
      <c r="AU2903">
        <v>0</v>
      </c>
      <c r="AV2903">
        <v>0</v>
      </c>
      <c r="AW2903">
        <v>0</v>
      </c>
      <c r="AX2903">
        <v>0</v>
      </c>
      <c r="AY2903">
        <v>0</v>
      </c>
      <c r="AZ2903">
        <v>0</v>
      </c>
      <c r="BA2903">
        <v>0</v>
      </c>
      <c r="BB2903">
        <v>0</v>
      </c>
      <c r="BC2903">
        <v>0</v>
      </c>
      <c r="BD2903">
        <v>0</v>
      </c>
      <c r="BE2903">
        <v>0</v>
      </c>
      <c r="BF2903">
        <v>0</v>
      </c>
      <c r="BG2903" s="20">
        <v>0</v>
      </c>
      <c r="BH2903" s="20">
        <v>0</v>
      </c>
      <c r="BI2903" s="20">
        <v>53</v>
      </c>
      <c r="BJ2903" s="20">
        <v>3</v>
      </c>
      <c r="BK2903" s="20">
        <v>418</v>
      </c>
      <c r="BL2903" s="20">
        <v>583</v>
      </c>
      <c r="BM2903" s="20">
        <v>693</v>
      </c>
      <c r="BN2903" s="20">
        <v>82</v>
      </c>
      <c r="BO2903" s="20">
        <v>8</v>
      </c>
      <c r="BP2903" s="20">
        <v>4107</v>
      </c>
      <c r="BQ2903" s="20">
        <v>1225</v>
      </c>
      <c r="BR2903" s="20">
        <v>0</v>
      </c>
      <c r="BS2903" s="20">
        <v>16</v>
      </c>
      <c r="BT2903" s="20">
        <v>633</v>
      </c>
      <c r="BU2903" s="20">
        <v>789</v>
      </c>
      <c r="BV2903" s="20">
        <v>2492</v>
      </c>
    </row>
    <row r="2904" spans="1:74" x14ac:dyDescent="0.25">
      <c r="A2904" s="20" t="s">
        <v>475</v>
      </c>
      <c r="B2904" s="20" t="s">
        <v>489</v>
      </c>
      <c r="C2904" s="20" t="s">
        <v>660</v>
      </c>
      <c r="D2904" s="1">
        <v>44564</v>
      </c>
      <c r="E2904">
        <v>63</v>
      </c>
      <c r="F2904">
        <v>0</v>
      </c>
      <c r="G2904">
        <v>0</v>
      </c>
      <c r="H2904">
        <v>0</v>
      </c>
      <c r="I2904">
        <v>0</v>
      </c>
      <c r="J2904">
        <v>41</v>
      </c>
      <c r="K2904">
        <v>0</v>
      </c>
      <c r="L2904">
        <v>5</v>
      </c>
      <c r="M2904">
        <v>3</v>
      </c>
      <c r="N2904">
        <v>5</v>
      </c>
      <c r="O2904">
        <v>2</v>
      </c>
      <c r="P2904">
        <v>0</v>
      </c>
      <c r="Q2904">
        <v>0</v>
      </c>
      <c r="R2904">
        <v>472</v>
      </c>
      <c r="S2904">
        <v>381</v>
      </c>
      <c r="T2904">
        <v>13</v>
      </c>
      <c r="U2904">
        <v>21</v>
      </c>
      <c r="V2904">
        <v>15</v>
      </c>
      <c r="W2904">
        <v>742</v>
      </c>
      <c r="X2904">
        <v>400</v>
      </c>
      <c r="Y2904">
        <v>12</v>
      </c>
      <c r="Z2904">
        <v>91</v>
      </c>
      <c r="AA2904">
        <v>34</v>
      </c>
      <c r="AB2904">
        <v>906</v>
      </c>
      <c r="AC2904">
        <v>501</v>
      </c>
      <c r="AD2904">
        <v>0</v>
      </c>
      <c r="AE2904">
        <v>17</v>
      </c>
      <c r="AF2904">
        <v>176</v>
      </c>
      <c r="AG2904">
        <v>112</v>
      </c>
      <c r="AH2904">
        <v>46</v>
      </c>
      <c r="AI2904">
        <v>0</v>
      </c>
      <c r="AJ2904">
        <v>18</v>
      </c>
      <c r="AK2904">
        <v>3</v>
      </c>
      <c r="AL2904">
        <v>9</v>
      </c>
      <c r="AM2904">
        <v>4</v>
      </c>
      <c r="AN2904">
        <v>0</v>
      </c>
      <c r="AO2904">
        <v>0</v>
      </c>
      <c r="AP2904">
        <v>0</v>
      </c>
      <c r="AQ2904">
        <v>0</v>
      </c>
      <c r="AR2904">
        <v>0</v>
      </c>
      <c r="AS2904">
        <v>0</v>
      </c>
      <c r="AT2904">
        <v>0</v>
      </c>
      <c r="AU2904">
        <v>0</v>
      </c>
      <c r="AV2904">
        <v>0</v>
      </c>
      <c r="AW2904">
        <v>0</v>
      </c>
      <c r="AX2904">
        <v>0</v>
      </c>
      <c r="AY2904">
        <v>0</v>
      </c>
      <c r="AZ2904">
        <v>0</v>
      </c>
      <c r="BA2904">
        <v>0</v>
      </c>
      <c r="BB2904">
        <v>0</v>
      </c>
      <c r="BC2904">
        <v>0</v>
      </c>
      <c r="BD2904">
        <v>0</v>
      </c>
      <c r="BE2904">
        <v>0</v>
      </c>
      <c r="BF2904">
        <v>0</v>
      </c>
      <c r="BG2904" s="20">
        <v>0</v>
      </c>
      <c r="BH2904" s="20">
        <v>0</v>
      </c>
      <c r="BI2904" s="20">
        <v>53</v>
      </c>
      <c r="BJ2904" s="20">
        <v>3</v>
      </c>
      <c r="BK2904" s="20">
        <v>419</v>
      </c>
      <c r="BL2904" s="20">
        <v>583</v>
      </c>
      <c r="BM2904" s="20">
        <v>694</v>
      </c>
      <c r="BN2904" s="20">
        <v>83</v>
      </c>
      <c r="BO2904" s="20">
        <v>7</v>
      </c>
      <c r="BP2904" s="20">
        <v>4108</v>
      </c>
      <c r="BQ2904" s="20">
        <v>1303</v>
      </c>
      <c r="BR2904" s="20">
        <v>0</v>
      </c>
      <c r="BS2904" s="20">
        <v>16</v>
      </c>
      <c r="BT2904" s="20">
        <v>632</v>
      </c>
      <c r="BU2904" s="20">
        <v>789</v>
      </c>
      <c r="BV2904" s="20">
        <v>2503</v>
      </c>
    </row>
    <row r="2905" spans="1:74" x14ac:dyDescent="0.25">
      <c r="A2905" s="20" t="s">
        <v>475</v>
      </c>
      <c r="B2905" s="20" t="s">
        <v>489</v>
      </c>
      <c r="C2905" s="20" t="s">
        <v>660</v>
      </c>
      <c r="D2905" s="1">
        <v>44570</v>
      </c>
      <c r="E2905">
        <v>63</v>
      </c>
      <c r="F2905">
        <v>0</v>
      </c>
      <c r="G2905">
        <v>0</v>
      </c>
      <c r="H2905">
        <v>0</v>
      </c>
      <c r="I2905">
        <v>0</v>
      </c>
      <c r="J2905">
        <v>41</v>
      </c>
      <c r="K2905">
        <v>0</v>
      </c>
      <c r="L2905">
        <v>5</v>
      </c>
      <c r="M2905">
        <v>3</v>
      </c>
      <c r="N2905">
        <v>5</v>
      </c>
      <c r="O2905">
        <v>2</v>
      </c>
      <c r="P2905">
        <v>0</v>
      </c>
      <c r="Q2905">
        <v>0</v>
      </c>
      <c r="R2905">
        <v>472</v>
      </c>
      <c r="S2905">
        <v>383</v>
      </c>
      <c r="T2905">
        <v>13</v>
      </c>
      <c r="U2905">
        <v>21</v>
      </c>
      <c r="V2905">
        <v>15</v>
      </c>
      <c r="W2905">
        <v>739</v>
      </c>
      <c r="X2905">
        <v>409</v>
      </c>
      <c r="Y2905">
        <v>12</v>
      </c>
      <c r="Z2905">
        <v>88</v>
      </c>
      <c r="AA2905">
        <v>33</v>
      </c>
      <c r="AB2905">
        <v>908</v>
      </c>
      <c r="AC2905">
        <v>517</v>
      </c>
      <c r="AD2905">
        <v>0</v>
      </c>
      <c r="AE2905">
        <v>17</v>
      </c>
      <c r="AF2905">
        <v>175</v>
      </c>
      <c r="AG2905">
        <v>111</v>
      </c>
      <c r="AH2905">
        <v>46</v>
      </c>
      <c r="AI2905">
        <v>0</v>
      </c>
      <c r="AJ2905">
        <v>18</v>
      </c>
      <c r="AK2905">
        <v>3</v>
      </c>
      <c r="AL2905">
        <v>9</v>
      </c>
      <c r="AM2905">
        <v>4</v>
      </c>
      <c r="AN2905">
        <v>0</v>
      </c>
      <c r="AO2905">
        <v>0</v>
      </c>
      <c r="AP2905">
        <v>0</v>
      </c>
      <c r="AQ2905">
        <v>0</v>
      </c>
      <c r="AR2905">
        <v>0</v>
      </c>
      <c r="AS2905">
        <v>0</v>
      </c>
      <c r="AT2905">
        <v>0</v>
      </c>
      <c r="AU2905">
        <v>0</v>
      </c>
      <c r="AV2905">
        <v>0</v>
      </c>
      <c r="AW2905">
        <v>0</v>
      </c>
      <c r="AX2905">
        <v>0</v>
      </c>
      <c r="AY2905">
        <v>0</v>
      </c>
      <c r="AZ2905">
        <v>0</v>
      </c>
      <c r="BA2905">
        <v>0</v>
      </c>
      <c r="BB2905">
        <v>0</v>
      </c>
      <c r="BC2905">
        <v>0</v>
      </c>
      <c r="BD2905">
        <v>0</v>
      </c>
      <c r="BE2905">
        <v>0</v>
      </c>
      <c r="BF2905">
        <v>0</v>
      </c>
      <c r="BG2905" s="20">
        <v>0</v>
      </c>
      <c r="BH2905" s="20">
        <v>0</v>
      </c>
      <c r="BI2905" s="20">
        <v>53</v>
      </c>
      <c r="BJ2905" s="20">
        <v>3</v>
      </c>
      <c r="BK2905" s="20">
        <v>419</v>
      </c>
      <c r="BL2905" s="20">
        <v>583</v>
      </c>
      <c r="BM2905" s="20">
        <v>697</v>
      </c>
      <c r="BN2905" s="20">
        <v>82</v>
      </c>
      <c r="BO2905" s="20">
        <v>7</v>
      </c>
      <c r="BP2905" s="20">
        <v>4110</v>
      </c>
      <c r="BQ2905" s="20">
        <v>1382</v>
      </c>
      <c r="BR2905" s="20">
        <v>0</v>
      </c>
      <c r="BS2905" s="20">
        <v>15</v>
      </c>
      <c r="BT2905" s="20">
        <v>629</v>
      </c>
      <c r="BU2905" s="20">
        <v>783</v>
      </c>
      <c r="BV2905" s="20">
        <v>2512</v>
      </c>
    </row>
    <row r="2906" spans="1:74" x14ac:dyDescent="0.25">
      <c r="A2906" s="20" t="s">
        <v>475</v>
      </c>
      <c r="B2906" s="20" t="s">
        <v>489</v>
      </c>
      <c r="C2906" s="20" t="s">
        <v>660</v>
      </c>
      <c r="D2906" s="1">
        <v>44577</v>
      </c>
      <c r="E2906">
        <v>64</v>
      </c>
      <c r="F2906">
        <v>0</v>
      </c>
      <c r="G2906">
        <v>0</v>
      </c>
      <c r="H2906">
        <v>0</v>
      </c>
      <c r="I2906">
        <v>0</v>
      </c>
      <c r="J2906">
        <v>43</v>
      </c>
      <c r="K2906">
        <v>0</v>
      </c>
      <c r="L2906">
        <v>6</v>
      </c>
      <c r="M2906">
        <v>3</v>
      </c>
      <c r="N2906">
        <v>5</v>
      </c>
      <c r="O2906">
        <v>2</v>
      </c>
      <c r="P2906">
        <v>0</v>
      </c>
      <c r="Q2906">
        <v>0</v>
      </c>
      <c r="R2906">
        <v>473</v>
      </c>
      <c r="S2906">
        <v>386</v>
      </c>
      <c r="T2906">
        <v>13</v>
      </c>
      <c r="U2906">
        <v>20</v>
      </c>
      <c r="V2906">
        <v>15</v>
      </c>
      <c r="W2906">
        <v>737</v>
      </c>
      <c r="X2906">
        <v>416</v>
      </c>
      <c r="Y2906">
        <v>12</v>
      </c>
      <c r="Z2906">
        <v>86</v>
      </c>
      <c r="AA2906">
        <v>32</v>
      </c>
      <c r="AB2906">
        <v>909</v>
      </c>
      <c r="AC2906">
        <v>522</v>
      </c>
      <c r="AD2906">
        <v>0</v>
      </c>
      <c r="AE2906">
        <v>17</v>
      </c>
      <c r="AF2906">
        <v>176</v>
      </c>
      <c r="AG2906">
        <v>113</v>
      </c>
      <c r="AH2906">
        <v>47</v>
      </c>
      <c r="AI2906">
        <v>0</v>
      </c>
      <c r="AJ2906">
        <v>18</v>
      </c>
      <c r="AK2906">
        <v>3</v>
      </c>
      <c r="AL2906">
        <v>9</v>
      </c>
      <c r="AM2906">
        <v>5</v>
      </c>
      <c r="AN2906">
        <v>0</v>
      </c>
      <c r="AO2906">
        <v>0</v>
      </c>
      <c r="AP2906">
        <v>0</v>
      </c>
      <c r="AQ2906">
        <v>0</v>
      </c>
      <c r="AR2906">
        <v>0</v>
      </c>
      <c r="AS2906">
        <v>0</v>
      </c>
      <c r="AT2906">
        <v>0</v>
      </c>
      <c r="AU2906">
        <v>0</v>
      </c>
      <c r="AV2906">
        <v>0</v>
      </c>
      <c r="AW2906">
        <v>0</v>
      </c>
      <c r="AX2906">
        <v>0</v>
      </c>
      <c r="AY2906">
        <v>0</v>
      </c>
      <c r="AZ2906">
        <v>0</v>
      </c>
      <c r="BA2906">
        <v>0</v>
      </c>
      <c r="BB2906">
        <v>0</v>
      </c>
      <c r="BC2906">
        <v>0</v>
      </c>
      <c r="BD2906">
        <v>0</v>
      </c>
      <c r="BE2906">
        <v>0</v>
      </c>
      <c r="BF2906">
        <v>0</v>
      </c>
      <c r="BG2906" s="20">
        <v>0</v>
      </c>
      <c r="BH2906" s="20">
        <v>0</v>
      </c>
      <c r="BI2906" s="20">
        <v>54</v>
      </c>
      <c r="BJ2906" s="20">
        <v>3</v>
      </c>
      <c r="BK2906" s="20">
        <v>420</v>
      </c>
      <c r="BL2906" s="20">
        <v>585</v>
      </c>
      <c r="BM2906" s="20">
        <v>700</v>
      </c>
      <c r="BN2906" s="20">
        <v>85</v>
      </c>
      <c r="BO2906" s="20">
        <v>7</v>
      </c>
      <c r="BP2906" s="20">
        <v>4112</v>
      </c>
      <c r="BQ2906" s="20">
        <v>1422</v>
      </c>
      <c r="BR2906" s="20">
        <v>0</v>
      </c>
      <c r="BS2906" s="20">
        <v>15</v>
      </c>
      <c r="BT2906" s="20">
        <v>626</v>
      </c>
      <c r="BU2906" s="20">
        <v>785</v>
      </c>
      <c r="BV2906" s="20">
        <v>2523</v>
      </c>
    </row>
    <row r="2907" spans="1:74" x14ac:dyDescent="0.25">
      <c r="A2907" s="20" t="s">
        <v>475</v>
      </c>
      <c r="B2907" s="20" t="s">
        <v>489</v>
      </c>
      <c r="C2907" s="20" t="s">
        <v>660</v>
      </c>
      <c r="D2907" s="1">
        <v>44584</v>
      </c>
      <c r="E2907">
        <v>65</v>
      </c>
      <c r="F2907">
        <v>0</v>
      </c>
      <c r="G2907">
        <v>0</v>
      </c>
      <c r="H2907">
        <v>0</v>
      </c>
      <c r="I2907">
        <v>0</v>
      </c>
      <c r="J2907">
        <v>45</v>
      </c>
      <c r="K2907">
        <v>0</v>
      </c>
      <c r="L2907">
        <v>6</v>
      </c>
      <c r="M2907">
        <v>3</v>
      </c>
      <c r="N2907">
        <v>5</v>
      </c>
      <c r="O2907">
        <v>2</v>
      </c>
      <c r="P2907">
        <v>0</v>
      </c>
      <c r="Q2907">
        <v>0</v>
      </c>
      <c r="R2907">
        <v>472</v>
      </c>
      <c r="S2907">
        <v>385</v>
      </c>
      <c r="T2907">
        <v>13</v>
      </c>
      <c r="U2907">
        <v>20</v>
      </c>
      <c r="V2907">
        <v>15</v>
      </c>
      <c r="W2907">
        <v>736</v>
      </c>
      <c r="X2907">
        <v>422</v>
      </c>
      <c r="Y2907">
        <v>12</v>
      </c>
      <c r="Z2907">
        <v>85</v>
      </c>
      <c r="AA2907">
        <v>32</v>
      </c>
      <c r="AB2907">
        <v>910</v>
      </c>
      <c r="AC2907">
        <v>526</v>
      </c>
      <c r="AD2907">
        <v>0</v>
      </c>
      <c r="AE2907">
        <v>17</v>
      </c>
      <c r="AF2907">
        <v>177</v>
      </c>
      <c r="AG2907">
        <v>113</v>
      </c>
      <c r="AH2907">
        <v>48</v>
      </c>
      <c r="AI2907">
        <v>0</v>
      </c>
      <c r="AJ2907">
        <v>16</v>
      </c>
      <c r="AK2907">
        <v>3</v>
      </c>
      <c r="AL2907">
        <v>9</v>
      </c>
      <c r="AM2907">
        <v>5</v>
      </c>
      <c r="AN2907">
        <v>0</v>
      </c>
      <c r="AO2907">
        <v>0</v>
      </c>
      <c r="AP2907">
        <v>0</v>
      </c>
      <c r="AQ2907">
        <v>0</v>
      </c>
      <c r="AR2907">
        <v>0</v>
      </c>
      <c r="AS2907">
        <v>0</v>
      </c>
      <c r="AT2907">
        <v>0</v>
      </c>
      <c r="AU2907">
        <v>0</v>
      </c>
      <c r="AV2907">
        <v>0</v>
      </c>
      <c r="AW2907">
        <v>0</v>
      </c>
      <c r="AX2907">
        <v>0</v>
      </c>
      <c r="AY2907">
        <v>0</v>
      </c>
      <c r="AZ2907">
        <v>0</v>
      </c>
      <c r="BA2907">
        <v>0</v>
      </c>
      <c r="BB2907">
        <v>0</v>
      </c>
      <c r="BC2907">
        <v>0</v>
      </c>
      <c r="BD2907">
        <v>0</v>
      </c>
      <c r="BE2907">
        <v>0</v>
      </c>
      <c r="BF2907">
        <v>0</v>
      </c>
      <c r="BG2907" s="20">
        <v>0</v>
      </c>
      <c r="BH2907" s="20">
        <v>0</v>
      </c>
      <c r="BI2907" s="20">
        <v>55</v>
      </c>
      <c r="BJ2907" s="20">
        <v>3</v>
      </c>
      <c r="BK2907" s="20">
        <v>419</v>
      </c>
      <c r="BL2907" s="20">
        <v>586</v>
      </c>
      <c r="BM2907" s="20">
        <v>700</v>
      </c>
      <c r="BN2907" s="20">
        <v>87</v>
      </c>
      <c r="BO2907" s="20">
        <v>7</v>
      </c>
      <c r="BP2907" s="20">
        <v>4124</v>
      </c>
      <c r="BQ2907" s="20">
        <v>1446</v>
      </c>
      <c r="BR2907" s="20">
        <v>0</v>
      </c>
      <c r="BS2907" s="20">
        <v>15</v>
      </c>
      <c r="BT2907" s="20">
        <v>620</v>
      </c>
      <c r="BU2907" s="20">
        <v>784</v>
      </c>
      <c r="BV2907" s="20">
        <v>2540</v>
      </c>
    </row>
    <row r="2908" spans="1:74" x14ac:dyDescent="0.25">
      <c r="A2908" s="20" t="s">
        <v>475</v>
      </c>
      <c r="B2908" s="20" t="s">
        <v>489</v>
      </c>
      <c r="C2908" s="20" t="s">
        <v>660</v>
      </c>
      <c r="D2908" s="1">
        <v>44591</v>
      </c>
      <c r="E2908">
        <v>66</v>
      </c>
      <c r="F2908">
        <v>0</v>
      </c>
      <c r="G2908">
        <v>0</v>
      </c>
      <c r="H2908">
        <v>0</v>
      </c>
      <c r="I2908">
        <v>0</v>
      </c>
      <c r="J2908">
        <v>47</v>
      </c>
      <c r="K2908">
        <v>0</v>
      </c>
      <c r="L2908">
        <v>6</v>
      </c>
      <c r="M2908">
        <v>3</v>
      </c>
      <c r="N2908">
        <v>5</v>
      </c>
      <c r="O2908">
        <v>2</v>
      </c>
      <c r="P2908">
        <v>0</v>
      </c>
      <c r="Q2908">
        <v>0</v>
      </c>
      <c r="R2908">
        <v>476</v>
      </c>
      <c r="S2908">
        <v>391</v>
      </c>
      <c r="T2908">
        <v>13</v>
      </c>
      <c r="U2908">
        <v>20</v>
      </c>
      <c r="V2908">
        <v>15</v>
      </c>
      <c r="W2908">
        <v>732</v>
      </c>
      <c r="X2908">
        <v>428</v>
      </c>
      <c r="Y2908">
        <v>12</v>
      </c>
      <c r="Z2908">
        <v>85</v>
      </c>
      <c r="AA2908">
        <v>32</v>
      </c>
      <c r="AB2908">
        <v>914</v>
      </c>
      <c r="AC2908">
        <v>537</v>
      </c>
      <c r="AD2908">
        <v>0</v>
      </c>
      <c r="AE2908">
        <v>17</v>
      </c>
      <c r="AF2908">
        <v>177</v>
      </c>
      <c r="AG2908">
        <v>112</v>
      </c>
      <c r="AH2908">
        <v>52</v>
      </c>
      <c r="AI2908">
        <v>0</v>
      </c>
      <c r="AJ2908">
        <v>16</v>
      </c>
      <c r="AK2908">
        <v>3</v>
      </c>
      <c r="AL2908">
        <v>9</v>
      </c>
      <c r="AM2908">
        <v>5</v>
      </c>
      <c r="AN2908">
        <v>0</v>
      </c>
      <c r="AO2908">
        <v>0</v>
      </c>
      <c r="AP2908">
        <v>0</v>
      </c>
      <c r="AQ2908">
        <v>0</v>
      </c>
      <c r="AR2908">
        <v>0</v>
      </c>
      <c r="AS2908">
        <v>0</v>
      </c>
      <c r="AT2908">
        <v>0</v>
      </c>
      <c r="AU2908">
        <v>0</v>
      </c>
      <c r="AV2908">
        <v>0</v>
      </c>
      <c r="AW2908">
        <v>0</v>
      </c>
      <c r="AX2908">
        <v>0</v>
      </c>
      <c r="AY2908">
        <v>0</v>
      </c>
      <c r="AZ2908">
        <v>0</v>
      </c>
      <c r="BA2908">
        <v>0</v>
      </c>
      <c r="BB2908">
        <v>0</v>
      </c>
      <c r="BC2908">
        <v>0</v>
      </c>
      <c r="BD2908">
        <v>0</v>
      </c>
      <c r="BE2908">
        <v>0</v>
      </c>
      <c r="BF2908">
        <v>0</v>
      </c>
      <c r="BG2908" s="20">
        <v>0</v>
      </c>
      <c r="BH2908" s="20">
        <v>0</v>
      </c>
      <c r="BI2908" s="20">
        <v>56</v>
      </c>
      <c r="BJ2908" s="20">
        <v>3</v>
      </c>
      <c r="BK2908" s="20">
        <v>423</v>
      </c>
      <c r="BL2908" s="20">
        <v>582</v>
      </c>
      <c r="BM2908" s="20">
        <v>703</v>
      </c>
      <c r="BN2908" s="20">
        <v>86</v>
      </c>
      <c r="BO2908" s="20">
        <v>7</v>
      </c>
      <c r="BP2908" s="20">
        <v>4125</v>
      </c>
      <c r="BQ2908" s="20">
        <v>1486</v>
      </c>
      <c r="BR2908" s="20">
        <v>0</v>
      </c>
      <c r="BS2908" s="20">
        <v>15</v>
      </c>
      <c r="BT2908" s="20">
        <v>613</v>
      </c>
      <c r="BU2908" s="20">
        <v>779</v>
      </c>
      <c r="BV2908" s="20">
        <v>2551</v>
      </c>
    </row>
    <row r="2909" spans="1:74" x14ac:dyDescent="0.25">
      <c r="A2909" s="20" t="s">
        <v>475</v>
      </c>
      <c r="B2909" s="20" t="s">
        <v>489</v>
      </c>
      <c r="C2909" s="20" t="s">
        <v>660</v>
      </c>
      <c r="D2909" s="1">
        <v>44599</v>
      </c>
      <c r="E2909">
        <v>66</v>
      </c>
      <c r="F2909">
        <v>0</v>
      </c>
      <c r="G2909">
        <v>0</v>
      </c>
      <c r="H2909">
        <v>0</v>
      </c>
      <c r="I2909">
        <v>0</v>
      </c>
      <c r="J2909">
        <v>47</v>
      </c>
      <c r="K2909">
        <v>0</v>
      </c>
      <c r="L2909">
        <v>6</v>
      </c>
      <c r="M2909">
        <v>3</v>
      </c>
      <c r="N2909">
        <v>5</v>
      </c>
      <c r="O2909">
        <v>2</v>
      </c>
      <c r="P2909">
        <v>0</v>
      </c>
      <c r="Q2909">
        <v>0</v>
      </c>
      <c r="R2909">
        <v>476</v>
      </c>
      <c r="S2909">
        <v>390</v>
      </c>
      <c r="T2909">
        <v>13</v>
      </c>
      <c r="U2909">
        <v>20</v>
      </c>
      <c r="V2909">
        <v>16</v>
      </c>
      <c r="W2909">
        <v>729</v>
      </c>
      <c r="X2909">
        <v>428</v>
      </c>
      <c r="Y2909">
        <v>12</v>
      </c>
      <c r="Z2909">
        <v>85</v>
      </c>
      <c r="AA2909">
        <v>32</v>
      </c>
      <c r="AB2909">
        <v>917</v>
      </c>
      <c r="AC2909">
        <v>542</v>
      </c>
      <c r="AD2909">
        <v>0</v>
      </c>
      <c r="AE2909">
        <v>17</v>
      </c>
      <c r="AF2909">
        <v>179</v>
      </c>
      <c r="AG2909">
        <v>112</v>
      </c>
      <c r="AH2909">
        <v>52</v>
      </c>
      <c r="AI2909">
        <v>0</v>
      </c>
      <c r="AJ2909">
        <v>16</v>
      </c>
      <c r="AK2909">
        <v>3</v>
      </c>
      <c r="AL2909">
        <v>9</v>
      </c>
      <c r="AM2909">
        <v>5</v>
      </c>
      <c r="AN2909">
        <v>0</v>
      </c>
      <c r="AO2909">
        <v>0</v>
      </c>
      <c r="AP2909">
        <v>0</v>
      </c>
      <c r="AQ2909">
        <v>0</v>
      </c>
      <c r="AR2909">
        <v>0</v>
      </c>
      <c r="AS2909">
        <v>0</v>
      </c>
      <c r="AT2909">
        <v>0</v>
      </c>
      <c r="AU2909">
        <v>0</v>
      </c>
      <c r="AV2909">
        <v>0</v>
      </c>
      <c r="AW2909">
        <v>0</v>
      </c>
      <c r="AX2909">
        <v>0</v>
      </c>
      <c r="AY2909">
        <v>0</v>
      </c>
      <c r="AZ2909">
        <v>0</v>
      </c>
      <c r="BA2909">
        <v>0</v>
      </c>
      <c r="BB2909">
        <v>0</v>
      </c>
      <c r="BC2909">
        <v>0</v>
      </c>
      <c r="BD2909">
        <v>0</v>
      </c>
      <c r="BE2909">
        <v>0</v>
      </c>
      <c r="BF2909">
        <v>0</v>
      </c>
      <c r="BG2909" s="20">
        <v>0</v>
      </c>
      <c r="BH2909" s="20">
        <v>0</v>
      </c>
      <c r="BI2909" s="20">
        <v>56</v>
      </c>
      <c r="BJ2909" s="20">
        <v>3</v>
      </c>
      <c r="BK2909" s="20">
        <v>422</v>
      </c>
      <c r="BL2909" s="20">
        <v>580</v>
      </c>
      <c r="BM2909" s="20">
        <v>705</v>
      </c>
      <c r="BN2909" s="20">
        <v>86</v>
      </c>
      <c r="BO2909" s="20">
        <v>7</v>
      </c>
      <c r="BP2909" s="20">
        <v>4127</v>
      </c>
      <c r="BQ2909" s="20">
        <v>1498</v>
      </c>
      <c r="BR2909" s="20">
        <v>0</v>
      </c>
      <c r="BS2909" s="20">
        <v>15</v>
      </c>
      <c r="BT2909" s="20">
        <v>610</v>
      </c>
      <c r="BU2909" s="20">
        <v>780</v>
      </c>
      <c r="BV2909" s="20">
        <v>2555</v>
      </c>
    </row>
    <row r="2910" spans="1:74" x14ac:dyDescent="0.25">
      <c r="A2910" s="20" t="s">
        <v>475</v>
      </c>
      <c r="B2910" s="20" t="s">
        <v>489</v>
      </c>
      <c r="C2910" s="20" t="s">
        <v>660</v>
      </c>
      <c r="D2910" s="1">
        <v>44606</v>
      </c>
      <c r="E2910">
        <v>65</v>
      </c>
      <c r="F2910">
        <v>0</v>
      </c>
      <c r="G2910">
        <v>0</v>
      </c>
      <c r="H2910">
        <v>0</v>
      </c>
      <c r="I2910">
        <v>0</v>
      </c>
      <c r="J2910">
        <v>46</v>
      </c>
      <c r="K2910">
        <v>0</v>
      </c>
      <c r="L2910">
        <v>6</v>
      </c>
      <c r="M2910">
        <v>3</v>
      </c>
      <c r="N2910">
        <v>5</v>
      </c>
      <c r="O2910">
        <v>2</v>
      </c>
      <c r="P2910">
        <v>0</v>
      </c>
      <c r="Q2910">
        <v>0</v>
      </c>
      <c r="R2910">
        <v>474</v>
      </c>
      <c r="S2910">
        <v>391</v>
      </c>
      <c r="T2910">
        <v>13</v>
      </c>
      <c r="U2910">
        <v>19</v>
      </c>
      <c r="V2910">
        <v>15</v>
      </c>
      <c r="W2910">
        <v>732</v>
      </c>
      <c r="X2910">
        <v>431</v>
      </c>
      <c r="Y2910">
        <v>12</v>
      </c>
      <c r="Z2910">
        <v>85</v>
      </c>
      <c r="AA2910">
        <v>31</v>
      </c>
      <c r="AB2910">
        <v>913</v>
      </c>
      <c r="AC2910">
        <v>545</v>
      </c>
      <c r="AD2910">
        <v>0</v>
      </c>
      <c r="AE2910">
        <v>17</v>
      </c>
      <c r="AF2910">
        <v>178</v>
      </c>
      <c r="AG2910">
        <v>111</v>
      </c>
      <c r="AH2910">
        <v>52</v>
      </c>
      <c r="AI2910">
        <v>0</v>
      </c>
      <c r="AJ2910">
        <v>15</v>
      </c>
      <c r="AK2910">
        <v>3</v>
      </c>
      <c r="AL2910">
        <v>10</v>
      </c>
      <c r="AM2910">
        <v>6</v>
      </c>
      <c r="AN2910">
        <v>0</v>
      </c>
      <c r="AO2910">
        <v>0</v>
      </c>
      <c r="AP2910">
        <v>0</v>
      </c>
      <c r="AQ2910">
        <v>0</v>
      </c>
      <c r="AR2910">
        <v>0</v>
      </c>
      <c r="AS2910">
        <v>0</v>
      </c>
      <c r="AT2910">
        <v>0</v>
      </c>
      <c r="AU2910">
        <v>0</v>
      </c>
      <c r="AV2910">
        <v>0</v>
      </c>
      <c r="AW2910">
        <v>0</v>
      </c>
      <c r="AX2910">
        <v>0</v>
      </c>
      <c r="AY2910">
        <v>0</v>
      </c>
      <c r="AZ2910">
        <v>0</v>
      </c>
      <c r="BA2910">
        <v>0</v>
      </c>
      <c r="BB2910">
        <v>0</v>
      </c>
      <c r="BC2910">
        <v>0</v>
      </c>
      <c r="BD2910">
        <v>0</v>
      </c>
      <c r="BE2910">
        <v>0</v>
      </c>
      <c r="BF2910">
        <v>0</v>
      </c>
      <c r="BG2910" s="20">
        <v>0</v>
      </c>
      <c r="BH2910" s="20">
        <v>0</v>
      </c>
      <c r="BI2910" s="20">
        <v>55</v>
      </c>
      <c r="BJ2910" s="20">
        <v>3</v>
      </c>
      <c r="BK2910" s="20">
        <v>422</v>
      </c>
      <c r="BL2910" s="20">
        <v>583</v>
      </c>
      <c r="BM2910" s="20">
        <v>702</v>
      </c>
      <c r="BN2910" s="20">
        <v>86</v>
      </c>
      <c r="BO2910" s="20">
        <v>8</v>
      </c>
      <c r="BP2910" s="20">
        <v>4118</v>
      </c>
      <c r="BQ2910" s="20">
        <v>1515</v>
      </c>
      <c r="BR2910" s="20">
        <v>0</v>
      </c>
      <c r="BS2910" s="20">
        <v>15</v>
      </c>
      <c r="BT2910" s="20">
        <v>603</v>
      </c>
      <c r="BU2910" s="20">
        <v>777</v>
      </c>
      <c r="BV2910" s="20">
        <v>2562</v>
      </c>
    </row>
    <row r="2911" spans="1:74" x14ac:dyDescent="0.25">
      <c r="A2911" s="20" t="s">
        <v>475</v>
      </c>
      <c r="B2911" s="20" t="s">
        <v>489</v>
      </c>
      <c r="C2911" s="20" t="s">
        <v>661</v>
      </c>
      <c r="D2911" s="1">
        <v>44493</v>
      </c>
      <c r="E2911">
        <v>195</v>
      </c>
      <c r="F2911">
        <v>4</v>
      </c>
      <c r="G2911">
        <v>2</v>
      </c>
      <c r="H2911">
        <v>2</v>
      </c>
      <c r="I2911">
        <v>2</v>
      </c>
      <c r="J2911">
        <v>57</v>
      </c>
      <c r="K2911">
        <v>9</v>
      </c>
      <c r="L2911">
        <v>16</v>
      </c>
      <c r="M2911">
        <v>5</v>
      </c>
      <c r="N2911">
        <v>39</v>
      </c>
      <c r="O2911">
        <v>0</v>
      </c>
      <c r="P2911">
        <v>34</v>
      </c>
      <c r="Q2911">
        <v>0</v>
      </c>
      <c r="R2911">
        <v>1063</v>
      </c>
      <c r="S2911">
        <v>0</v>
      </c>
      <c r="T2911">
        <v>521</v>
      </c>
      <c r="U2911">
        <v>15</v>
      </c>
      <c r="V2911">
        <v>9</v>
      </c>
      <c r="W2911">
        <v>1942</v>
      </c>
      <c r="X2911">
        <v>0</v>
      </c>
      <c r="Y2911">
        <v>242</v>
      </c>
      <c r="Z2911">
        <v>259</v>
      </c>
      <c r="AA2911">
        <v>65</v>
      </c>
      <c r="AB2911">
        <v>1610</v>
      </c>
      <c r="AC2911">
        <v>125</v>
      </c>
      <c r="AD2911">
        <v>27</v>
      </c>
      <c r="AE2911">
        <v>163</v>
      </c>
      <c r="AF2911">
        <v>156</v>
      </c>
      <c r="AG2911">
        <v>214</v>
      </c>
      <c r="AH2911">
        <v>0</v>
      </c>
      <c r="AI2911">
        <v>6</v>
      </c>
      <c r="AJ2911">
        <v>42</v>
      </c>
      <c r="AK2911">
        <v>5</v>
      </c>
      <c r="AL2911">
        <v>56</v>
      </c>
      <c r="AM2911">
        <v>0</v>
      </c>
      <c r="AN2911">
        <v>8</v>
      </c>
      <c r="AO2911">
        <v>0</v>
      </c>
      <c r="AP2911">
        <v>0</v>
      </c>
      <c r="AQ2911">
        <v>0</v>
      </c>
      <c r="AR2911">
        <v>0</v>
      </c>
      <c r="AS2911">
        <v>0</v>
      </c>
      <c r="AT2911">
        <v>0</v>
      </c>
      <c r="AU2911">
        <v>0</v>
      </c>
      <c r="AV2911">
        <v>0</v>
      </c>
      <c r="AW2911">
        <v>0</v>
      </c>
      <c r="AX2911">
        <v>0</v>
      </c>
      <c r="AY2911">
        <v>0</v>
      </c>
      <c r="AZ2911">
        <v>0</v>
      </c>
      <c r="BA2911">
        <v>1</v>
      </c>
      <c r="BB2911">
        <v>95</v>
      </c>
      <c r="BC2911">
        <v>56</v>
      </c>
      <c r="BD2911">
        <v>0</v>
      </c>
      <c r="BE2911">
        <v>1</v>
      </c>
      <c r="BF2911">
        <v>2</v>
      </c>
      <c r="BG2911" s="20"/>
      <c r="BH2911" s="20"/>
      <c r="BI2911" s="20"/>
      <c r="BJ2911" s="20"/>
      <c r="BK2911" s="20"/>
      <c r="BL2911" s="20"/>
      <c r="BM2911" s="20"/>
      <c r="BN2911" s="20"/>
      <c r="BO2911" s="20"/>
      <c r="BP2911" s="20"/>
      <c r="BQ2911" s="20"/>
      <c r="BR2911" s="20"/>
      <c r="BS2911" s="20"/>
      <c r="BT2911" s="20"/>
      <c r="BU2911" s="20"/>
      <c r="BV2911" s="20"/>
    </row>
    <row r="2912" spans="1:74" x14ac:dyDescent="0.25">
      <c r="A2912" s="20" t="s">
        <v>475</v>
      </c>
      <c r="B2912" s="20" t="s">
        <v>489</v>
      </c>
      <c r="C2912" s="20" t="s">
        <v>661</v>
      </c>
      <c r="D2912" s="1">
        <v>44500</v>
      </c>
      <c r="E2912">
        <v>195</v>
      </c>
      <c r="F2912">
        <v>4</v>
      </c>
      <c r="G2912">
        <v>2</v>
      </c>
      <c r="H2912">
        <v>2</v>
      </c>
      <c r="I2912">
        <v>2</v>
      </c>
      <c r="J2912">
        <v>79</v>
      </c>
      <c r="K2912">
        <v>9</v>
      </c>
      <c r="L2912">
        <v>16</v>
      </c>
      <c r="M2912">
        <v>5</v>
      </c>
      <c r="N2912">
        <v>39</v>
      </c>
      <c r="O2912">
        <v>0</v>
      </c>
      <c r="P2912">
        <v>34</v>
      </c>
      <c r="Q2912">
        <v>0</v>
      </c>
      <c r="R2912">
        <v>1060</v>
      </c>
      <c r="S2912">
        <v>0</v>
      </c>
      <c r="T2912">
        <v>641</v>
      </c>
      <c r="U2912">
        <v>15</v>
      </c>
      <c r="V2912">
        <v>9</v>
      </c>
      <c r="W2912">
        <v>1940</v>
      </c>
      <c r="X2912">
        <v>0</v>
      </c>
      <c r="Y2912">
        <v>349</v>
      </c>
      <c r="Z2912">
        <v>260</v>
      </c>
      <c r="AA2912">
        <v>62</v>
      </c>
      <c r="AB2912">
        <v>1606</v>
      </c>
      <c r="AC2912">
        <v>182</v>
      </c>
      <c r="AD2912">
        <v>27</v>
      </c>
      <c r="AE2912">
        <v>163</v>
      </c>
      <c r="AF2912">
        <v>156</v>
      </c>
      <c r="AG2912">
        <v>216</v>
      </c>
      <c r="AH2912">
        <v>0</v>
      </c>
      <c r="AI2912">
        <v>6</v>
      </c>
      <c r="AJ2912">
        <v>42</v>
      </c>
      <c r="AK2912">
        <v>5</v>
      </c>
      <c r="AL2912">
        <v>56</v>
      </c>
      <c r="AM2912">
        <v>0</v>
      </c>
      <c r="AN2912">
        <v>10</v>
      </c>
      <c r="AO2912">
        <v>0</v>
      </c>
      <c r="AP2912">
        <v>0</v>
      </c>
      <c r="AQ2912">
        <v>0</v>
      </c>
      <c r="AR2912">
        <v>0</v>
      </c>
      <c r="AS2912">
        <v>0</v>
      </c>
      <c r="AT2912">
        <v>0</v>
      </c>
      <c r="AU2912">
        <v>0</v>
      </c>
      <c r="AV2912">
        <v>0</v>
      </c>
      <c r="AW2912">
        <v>0</v>
      </c>
      <c r="AX2912">
        <v>0</v>
      </c>
      <c r="AY2912">
        <v>0</v>
      </c>
      <c r="AZ2912">
        <v>0</v>
      </c>
      <c r="BA2912">
        <v>1</v>
      </c>
      <c r="BB2912">
        <v>94</v>
      </c>
      <c r="BC2912">
        <v>56</v>
      </c>
      <c r="BD2912">
        <v>0</v>
      </c>
      <c r="BE2912">
        <v>1</v>
      </c>
      <c r="BF2912">
        <v>2</v>
      </c>
      <c r="BG2912" s="20"/>
      <c r="BH2912" s="20"/>
      <c r="BI2912" s="20"/>
      <c r="BJ2912" s="20"/>
      <c r="BK2912" s="20"/>
      <c r="BL2912" s="20"/>
      <c r="BM2912" s="20"/>
      <c r="BN2912" s="20"/>
      <c r="BO2912" s="20"/>
      <c r="BP2912" s="20"/>
      <c r="BQ2912" s="20"/>
      <c r="BR2912" s="20"/>
      <c r="BS2912" s="20"/>
      <c r="BT2912" s="20"/>
      <c r="BU2912" s="20"/>
      <c r="BV2912" s="20"/>
    </row>
    <row r="2913" spans="1:74" x14ac:dyDescent="0.25">
      <c r="A2913" s="20" t="s">
        <v>475</v>
      </c>
      <c r="B2913" s="20" t="s">
        <v>489</v>
      </c>
      <c r="C2913" s="20" t="s">
        <v>661</v>
      </c>
      <c r="D2913" s="1">
        <v>44507</v>
      </c>
      <c r="E2913">
        <v>196</v>
      </c>
      <c r="F2913">
        <v>4</v>
      </c>
      <c r="G2913">
        <v>2</v>
      </c>
      <c r="H2913">
        <v>2</v>
      </c>
      <c r="I2913">
        <v>2</v>
      </c>
      <c r="J2913">
        <v>89</v>
      </c>
      <c r="K2913">
        <v>9</v>
      </c>
      <c r="L2913">
        <v>16</v>
      </c>
      <c r="M2913">
        <v>5</v>
      </c>
      <c r="N2913">
        <v>39</v>
      </c>
      <c r="O2913">
        <v>34</v>
      </c>
      <c r="P2913">
        <v>0</v>
      </c>
      <c r="Q2913">
        <v>0</v>
      </c>
      <c r="R2913">
        <v>1059</v>
      </c>
      <c r="S2913">
        <v>707</v>
      </c>
      <c r="T2913">
        <v>94</v>
      </c>
      <c r="U2913">
        <v>15</v>
      </c>
      <c r="V2913">
        <v>9</v>
      </c>
      <c r="W2913">
        <v>1946</v>
      </c>
      <c r="X2913">
        <v>422</v>
      </c>
      <c r="Y2913">
        <v>56</v>
      </c>
      <c r="Z2913">
        <v>256</v>
      </c>
      <c r="AA2913">
        <v>63</v>
      </c>
      <c r="AB2913">
        <v>1602</v>
      </c>
      <c r="AC2913">
        <v>228</v>
      </c>
      <c r="AD2913">
        <v>26</v>
      </c>
      <c r="AE2913">
        <v>162</v>
      </c>
      <c r="AF2913">
        <v>156</v>
      </c>
      <c r="AG2913">
        <v>213</v>
      </c>
      <c r="AH2913">
        <v>10</v>
      </c>
      <c r="AI2913">
        <v>1</v>
      </c>
      <c r="AJ2913">
        <v>42</v>
      </c>
      <c r="AK2913">
        <v>4</v>
      </c>
      <c r="AL2913">
        <v>56</v>
      </c>
      <c r="AM2913">
        <v>10</v>
      </c>
      <c r="AN2913">
        <v>2</v>
      </c>
      <c r="AO2913">
        <v>0</v>
      </c>
      <c r="AP2913">
        <v>0</v>
      </c>
      <c r="AQ2913">
        <v>0</v>
      </c>
      <c r="AR2913">
        <v>0</v>
      </c>
      <c r="AS2913">
        <v>0</v>
      </c>
      <c r="AT2913">
        <v>0</v>
      </c>
      <c r="AU2913">
        <v>0</v>
      </c>
      <c r="AV2913">
        <v>0</v>
      </c>
      <c r="AW2913">
        <v>0</v>
      </c>
      <c r="AX2913">
        <v>0</v>
      </c>
      <c r="AY2913">
        <v>0</v>
      </c>
      <c r="AZ2913">
        <v>0</v>
      </c>
      <c r="BA2913">
        <v>1</v>
      </c>
      <c r="BB2913">
        <v>0</v>
      </c>
      <c r="BC2913">
        <v>0</v>
      </c>
      <c r="BD2913">
        <v>0</v>
      </c>
      <c r="BE2913">
        <v>0</v>
      </c>
      <c r="BF2913">
        <v>0</v>
      </c>
      <c r="BG2913" s="20">
        <v>4</v>
      </c>
      <c r="BH2913" s="20">
        <v>2</v>
      </c>
      <c r="BI2913" s="20">
        <v>157</v>
      </c>
      <c r="BJ2913" s="20">
        <v>38</v>
      </c>
      <c r="BK2913" s="20">
        <v>928</v>
      </c>
      <c r="BL2913" s="20">
        <v>1504</v>
      </c>
      <c r="BM2913" s="20">
        <v>1220</v>
      </c>
      <c r="BN2913" s="20">
        <v>156</v>
      </c>
      <c r="BO2913" s="20">
        <v>54</v>
      </c>
      <c r="BP2913" s="20"/>
      <c r="BQ2913" s="20"/>
      <c r="BR2913" s="20"/>
      <c r="BS2913" s="20"/>
      <c r="BT2913" s="20"/>
      <c r="BU2913" s="20"/>
      <c r="BV2913" s="20"/>
    </row>
    <row r="2914" spans="1:74" x14ac:dyDescent="0.25">
      <c r="A2914" s="20" t="s">
        <v>475</v>
      </c>
      <c r="B2914" s="20" t="s">
        <v>489</v>
      </c>
      <c r="C2914" s="20" t="s">
        <v>661</v>
      </c>
      <c r="D2914" s="1">
        <v>44514</v>
      </c>
      <c r="E2914">
        <v>196</v>
      </c>
      <c r="F2914">
        <v>4</v>
      </c>
      <c r="G2914">
        <v>2</v>
      </c>
      <c r="H2914">
        <v>2</v>
      </c>
      <c r="I2914">
        <v>2</v>
      </c>
      <c r="J2914">
        <v>99</v>
      </c>
      <c r="K2914">
        <v>9</v>
      </c>
      <c r="L2914">
        <v>16</v>
      </c>
      <c r="M2914">
        <v>5</v>
      </c>
      <c r="N2914">
        <v>38</v>
      </c>
      <c r="O2914">
        <v>33</v>
      </c>
      <c r="P2914">
        <v>0</v>
      </c>
      <c r="Q2914">
        <v>0</v>
      </c>
      <c r="R2914">
        <v>1059</v>
      </c>
      <c r="S2914">
        <v>742</v>
      </c>
      <c r="T2914">
        <v>94</v>
      </c>
      <c r="U2914">
        <v>15</v>
      </c>
      <c r="V2914">
        <v>9</v>
      </c>
      <c r="W2914">
        <v>1943</v>
      </c>
      <c r="X2914">
        <v>518</v>
      </c>
      <c r="Y2914">
        <v>57</v>
      </c>
      <c r="Z2914">
        <v>253</v>
      </c>
      <c r="AA2914">
        <v>58</v>
      </c>
      <c r="AB2914">
        <v>1603</v>
      </c>
      <c r="AC2914">
        <v>314</v>
      </c>
      <c r="AD2914">
        <v>27</v>
      </c>
      <c r="AE2914">
        <v>161</v>
      </c>
      <c r="AF2914">
        <v>157</v>
      </c>
      <c r="AG2914">
        <v>214</v>
      </c>
      <c r="AH2914">
        <v>12</v>
      </c>
      <c r="AI2914">
        <v>1</v>
      </c>
      <c r="AJ2914">
        <v>42</v>
      </c>
      <c r="AK2914">
        <v>4</v>
      </c>
      <c r="AL2914">
        <v>56</v>
      </c>
      <c r="AM2914">
        <v>11</v>
      </c>
      <c r="AN2914">
        <v>2</v>
      </c>
      <c r="AO2914">
        <v>0</v>
      </c>
      <c r="AP2914">
        <v>0</v>
      </c>
      <c r="AQ2914">
        <v>0</v>
      </c>
      <c r="AR2914">
        <v>0</v>
      </c>
      <c r="AS2914">
        <v>0</v>
      </c>
      <c r="AT2914">
        <v>0</v>
      </c>
      <c r="AU2914">
        <v>0</v>
      </c>
      <c r="AV2914">
        <v>0</v>
      </c>
      <c r="AW2914">
        <v>0</v>
      </c>
      <c r="AX2914">
        <v>0</v>
      </c>
      <c r="AY2914">
        <v>0</v>
      </c>
      <c r="AZ2914">
        <v>0</v>
      </c>
      <c r="BA2914">
        <v>1</v>
      </c>
      <c r="BB2914">
        <v>0</v>
      </c>
      <c r="BC2914">
        <v>0</v>
      </c>
      <c r="BD2914">
        <v>0</v>
      </c>
      <c r="BE2914">
        <v>0</v>
      </c>
      <c r="BF2914">
        <v>0</v>
      </c>
      <c r="BG2914" s="20">
        <v>4</v>
      </c>
      <c r="BH2914" s="20">
        <v>2</v>
      </c>
      <c r="BI2914" s="20">
        <v>158</v>
      </c>
      <c r="BJ2914" s="20">
        <v>37</v>
      </c>
      <c r="BK2914" s="20">
        <v>928</v>
      </c>
      <c r="BL2914" s="20">
        <v>1507</v>
      </c>
      <c r="BM2914" s="20">
        <v>1222</v>
      </c>
      <c r="BN2914" s="20">
        <v>159</v>
      </c>
      <c r="BO2914" s="20">
        <v>54</v>
      </c>
      <c r="BP2914" s="20"/>
      <c r="BQ2914" s="20"/>
      <c r="BR2914" s="20"/>
      <c r="BS2914" s="20"/>
      <c r="BT2914" s="20"/>
      <c r="BU2914" s="20"/>
      <c r="BV2914" s="20"/>
    </row>
    <row r="2915" spans="1:74" x14ac:dyDescent="0.25">
      <c r="A2915" s="20" t="s">
        <v>475</v>
      </c>
      <c r="B2915" s="20" t="s">
        <v>489</v>
      </c>
      <c r="C2915" s="20" t="s">
        <v>661</v>
      </c>
      <c r="D2915" s="1">
        <v>44521</v>
      </c>
      <c r="E2915">
        <v>196</v>
      </c>
      <c r="F2915">
        <v>4</v>
      </c>
      <c r="G2915">
        <v>2</v>
      </c>
      <c r="H2915">
        <v>2</v>
      </c>
      <c r="I2915">
        <v>2</v>
      </c>
      <c r="J2915">
        <v>105</v>
      </c>
      <c r="K2915">
        <v>9</v>
      </c>
      <c r="L2915">
        <v>17</v>
      </c>
      <c r="M2915">
        <v>4</v>
      </c>
      <c r="N2915">
        <v>38</v>
      </c>
      <c r="O2915">
        <v>33</v>
      </c>
      <c r="P2915">
        <v>0</v>
      </c>
      <c r="Q2915">
        <v>0</v>
      </c>
      <c r="R2915">
        <v>1058</v>
      </c>
      <c r="S2915">
        <v>759</v>
      </c>
      <c r="T2915">
        <v>94</v>
      </c>
      <c r="U2915">
        <v>15</v>
      </c>
      <c r="V2915">
        <v>10</v>
      </c>
      <c r="W2915">
        <v>1944</v>
      </c>
      <c r="X2915">
        <v>656</v>
      </c>
      <c r="Y2915">
        <v>57</v>
      </c>
      <c r="Z2915">
        <v>249</v>
      </c>
      <c r="AA2915">
        <v>57</v>
      </c>
      <c r="AB2915">
        <v>1609</v>
      </c>
      <c r="AC2915">
        <v>388</v>
      </c>
      <c r="AD2915">
        <v>27</v>
      </c>
      <c r="AE2915">
        <v>162</v>
      </c>
      <c r="AF2915">
        <v>159</v>
      </c>
      <c r="AG2915">
        <v>215</v>
      </c>
      <c r="AH2915">
        <v>12</v>
      </c>
      <c r="AI2915">
        <v>1</v>
      </c>
      <c r="AJ2915">
        <v>41</v>
      </c>
      <c r="AK2915">
        <v>4</v>
      </c>
      <c r="AL2915">
        <v>56</v>
      </c>
      <c r="AM2915">
        <v>11</v>
      </c>
      <c r="AN2915">
        <v>2</v>
      </c>
      <c r="AO2915">
        <v>0</v>
      </c>
      <c r="AP2915">
        <v>0</v>
      </c>
      <c r="AQ2915">
        <v>0</v>
      </c>
      <c r="AR2915">
        <v>0</v>
      </c>
      <c r="AS2915">
        <v>0</v>
      </c>
      <c r="AT2915">
        <v>0</v>
      </c>
      <c r="AU2915">
        <v>0</v>
      </c>
      <c r="AV2915">
        <v>0</v>
      </c>
      <c r="AW2915">
        <v>0</v>
      </c>
      <c r="AX2915">
        <v>0</v>
      </c>
      <c r="AY2915">
        <v>0</v>
      </c>
      <c r="AZ2915">
        <v>0</v>
      </c>
      <c r="BA2915">
        <v>1</v>
      </c>
      <c r="BB2915">
        <v>0</v>
      </c>
      <c r="BC2915">
        <v>0</v>
      </c>
      <c r="BD2915">
        <v>0</v>
      </c>
      <c r="BE2915">
        <v>0</v>
      </c>
      <c r="BF2915">
        <v>0</v>
      </c>
      <c r="BG2915" s="20">
        <v>4</v>
      </c>
      <c r="BH2915" s="20">
        <v>2</v>
      </c>
      <c r="BI2915" s="20">
        <v>157</v>
      </c>
      <c r="BJ2915" s="20">
        <v>37</v>
      </c>
      <c r="BK2915" s="20">
        <v>927</v>
      </c>
      <c r="BL2915" s="20">
        <v>1513</v>
      </c>
      <c r="BM2915" s="20">
        <v>1226</v>
      </c>
      <c r="BN2915" s="20">
        <v>159</v>
      </c>
      <c r="BO2915" s="20">
        <v>54</v>
      </c>
      <c r="BP2915" s="20"/>
      <c r="BQ2915" s="20"/>
      <c r="BR2915" s="20"/>
      <c r="BS2915" s="20"/>
      <c r="BT2915" s="20"/>
      <c r="BU2915" s="20"/>
      <c r="BV2915" s="20"/>
    </row>
    <row r="2916" spans="1:74" x14ac:dyDescent="0.25">
      <c r="A2916" s="20" t="s">
        <v>475</v>
      </c>
      <c r="B2916" s="20" t="s">
        <v>489</v>
      </c>
      <c r="C2916" s="20" t="s">
        <v>661</v>
      </c>
      <c r="D2916" s="1">
        <v>44528</v>
      </c>
      <c r="E2916">
        <v>195</v>
      </c>
      <c r="F2916">
        <v>4</v>
      </c>
      <c r="G2916">
        <v>2</v>
      </c>
      <c r="H2916">
        <v>2</v>
      </c>
      <c r="I2916">
        <v>2</v>
      </c>
      <c r="J2916">
        <v>114</v>
      </c>
      <c r="K2916">
        <v>9</v>
      </c>
      <c r="L2916">
        <v>17</v>
      </c>
      <c r="M2916">
        <v>4</v>
      </c>
      <c r="N2916">
        <v>37</v>
      </c>
      <c r="O2916">
        <v>32</v>
      </c>
      <c r="P2916">
        <v>0</v>
      </c>
      <c r="Q2916">
        <v>0</v>
      </c>
      <c r="R2916">
        <v>1058</v>
      </c>
      <c r="S2916">
        <v>796</v>
      </c>
      <c r="T2916">
        <v>94</v>
      </c>
      <c r="U2916">
        <v>15</v>
      </c>
      <c r="V2916">
        <v>9</v>
      </c>
      <c r="W2916">
        <v>1953</v>
      </c>
      <c r="X2916">
        <v>768</v>
      </c>
      <c r="Y2916">
        <v>57</v>
      </c>
      <c r="Z2916">
        <v>250</v>
      </c>
      <c r="AA2916">
        <v>57</v>
      </c>
      <c r="AB2916">
        <v>1607</v>
      </c>
      <c r="AC2916">
        <v>456</v>
      </c>
      <c r="AD2916">
        <v>27</v>
      </c>
      <c r="AE2916">
        <v>160</v>
      </c>
      <c r="AF2916">
        <v>160</v>
      </c>
      <c r="AG2916">
        <v>217</v>
      </c>
      <c r="AH2916">
        <v>19</v>
      </c>
      <c r="AI2916">
        <v>1</v>
      </c>
      <c r="AJ2916">
        <v>42</v>
      </c>
      <c r="AK2916">
        <v>5</v>
      </c>
      <c r="AL2916">
        <v>57</v>
      </c>
      <c r="AM2916">
        <v>27</v>
      </c>
      <c r="AN2916">
        <v>2</v>
      </c>
      <c r="AO2916">
        <v>0</v>
      </c>
      <c r="AP2916">
        <v>0</v>
      </c>
      <c r="AQ2916">
        <v>0</v>
      </c>
      <c r="AR2916">
        <v>0</v>
      </c>
      <c r="AS2916">
        <v>0</v>
      </c>
      <c r="AT2916">
        <v>0</v>
      </c>
      <c r="AU2916">
        <v>0</v>
      </c>
      <c r="AV2916">
        <v>0</v>
      </c>
      <c r="AW2916">
        <v>0</v>
      </c>
      <c r="AX2916">
        <v>0</v>
      </c>
      <c r="AY2916">
        <v>0</v>
      </c>
      <c r="AZ2916">
        <v>0</v>
      </c>
      <c r="BA2916">
        <v>1</v>
      </c>
      <c r="BB2916">
        <v>0</v>
      </c>
      <c r="BC2916">
        <v>0</v>
      </c>
      <c r="BD2916">
        <v>0</v>
      </c>
      <c r="BE2916">
        <v>0</v>
      </c>
      <c r="BF2916">
        <v>0</v>
      </c>
      <c r="BG2916" s="20">
        <v>4</v>
      </c>
      <c r="BH2916" s="20">
        <v>2</v>
      </c>
      <c r="BI2916" s="20">
        <v>156</v>
      </c>
      <c r="BJ2916" s="20">
        <v>36</v>
      </c>
      <c r="BK2916" s="20">
        <v>927</v>
      </c>
      <c r="BL2916" s="20">
        <v>1523</v>
      </c>
      <c r="BM2916" s="20">
        <v>1226</v>
      </c>
      <c r="BN2916" s="20">
        <v>160</v>
      </c>
      <c r="BO2916" s="20">
        <v>55</v>
      </c>
      <c r="BP2916" s="20"/>
      <c r="BQ2916" s="20"/>
      <c r="BR2916" s="20"/>
      <c r="BS2916" s="20"/>
      <c r="BT2916" s="20"/>
      <c r="BU2916" s="20"/>
      <c r="BV2916" s="20"/>
    </row>
    <row r="2917" spans="1:74" x14ac:dyDescent="0.25">
      <c r="A2917" s="20" t="s">
        <v>475</v>
      </c>
      <c r="B2917" s="20" t="s">
        <v>489</v>
      </c>
      <c r="C2917" s="20" t="s">
        <v>661</v>
      </c>
      <c r="D2917" s="1">
        <v>44535</v>
      </c>
      <c r="E2917">
        <v>194</v>
      </c>
      <c r="F2917">
        <v>4</v>
      </c>
      <c r="G2917">
        <v>2</v>
      </c>
      <c r="H2917">
        <v>2</v>
      </c>
      <c r="I2917">
        <v>2</v>
      </c>
      <c r="J2917">
        <v>116</v>
      </c>
      <c r="K2917">
        <v>9</v>
      </c>
      <c r="L2917">
        <v>17</v>
      </c>
      <c r="M2917">
        <v>3</v>
      </c>
      <c r="N2917">
        <v>37</v>
      </c>
      <c r="O2917">
        <v>31</v>
      </c>
      <c r="P2917">
        <v>0</v>
      </c>
      <c r="Q2917">
        <v>0</v>
      </c>
      <c r="R2917">
        <v>1059</v>
      </c>
      <c r="S2917">
        <v>821</v>
      </c>
      <c r="T2917">
        <v>94</v>
      </c>
      <c r="U2917">
        <v>15</v>
      </c>
      <c r="V2917">
        <v>9</v>
      </c>
      <c r="W2917">
        <v>1955</v>
      </c>
      <c r="X2917">
        <v>835</v>
      </c>
      <c r="Y2917">
        <v>59</v>
      </c>
      <c r="Z2917">
        <v>247</v>
      </c>
      <c r="AA2917">
        <v>58</v>
      </c>
      <c r="AB2917">
        <v>1603</v>
      </c>
      <c r="AC2917">
        <v>539</v>
      </c>
      <c r="AD2917">
        <v>27</v>
      </c>
      <c r="AE2917">
        <v>159</v>
      </c>
      <c r="AF2917">
        <v>158</v>
      </c>
      <c r="AG2917">
        <v>219</v>
      </c>
      <c r="AH2917">
        <v>22</v>
      </c>
      <c r="AI2917">
        <v>1</v>
      </c>
      <c r="AJ2917">
        <v>42</v>
      </c>
      <c r="AK2917">
        <v>5</v>
      </c>
      <c r="AL2917">
        <v>56</v>
      </c>
      <c r="AM2917">
        <v>36</v>
      </c>
      <c r="AN2917">
        <v>2</v>
      </c>
      <c r="AO2917">
        <v>0</v>
      </c>
      <c r="AP2917">
        <v>0</v>
      </c>
      <c r="AQ2917">
        <v>0</v>
      </c>
      <c r="AR2917">
        <v>0</v>
      </c>
      <c r="AS2917">
        <v>0</v>
      </c>
      <c r="AT2917">
        <v>0</v>
      </c>
      <c r="AU2917">
        <v>0</v>
      </c>
      <c r="AV2917">
        <v>0</v>
      </c>
      <c r="AW2917">
        <v>0</v>
      </c>
      <c r="AX2917">
        <v>0</v>
      </c>
      <c r="AY2917">
        <v>0</v>
      </c>
      <c r="AZ2917">
        <v>0</v>
      </c>
      <c r="BA2917">
        <v>1</v>
      </c>
      <c r="BB2917">
        <v>0</v>
      </c>
      <c r="BC2917">
        <v>0</v>
      </c>
      <c r="BD2917">
        <v>0</v>
      </c>
      <c r="BE2917">
        <v>0</v>
      </c>
      <c r="BF2917">
        <v>0</v>
      </c>
      <c r="BG2917" s="20">
        <v>4</v>
      </c>
      <c r="BH2917" s="20">
        <v>2</v>
      </c>
      <c r="BI2917" s="20">
        <v>156</v>
      </c>
      <c r="BJ2917" s="20">
        <v>36</v>
      </c>
      <c r="BK2917" s="20">
        <v>929</v>
      </c>
      <c r="BL2917" s="20">
        <v>1526</v>
      </c>
      <c r="BM2917" s="20">
        <v>1223</v>
      </c>
      <c r="BN2917" s="20">
        <v>161</v>
      </c>
      <c r="BO2917" s="20">
        <v>54</v>
      </c>
      <c r="BP2917" s="20"/>
      <c r="BQ2917" s="20"/>
      <c r="BR2917" s="20"/>
      <c r="BS2917" s="20"/>
      <c r="BT2917" s="20"/>
      <c r="BU2917" s="20"/>
      <c r="BV2917" s="20"/>
    </row>
    <row r="2918" spans="1:74" x14ac:dyDescent="0.25">
      <c r="A2918" s="20" t="s">
        <v>475</v>
      </c>
      <c r="B2918" s="20" t="s">
        <v>489</v>
      </c>
      <c r="C2918" s="20" t="s">
        <v>661</v>
      </c>
      <c r="D2918" s="1">
        <v>44542</v>
      </c>
      <c r="E2918">
        <v>195</v>
      </c>
      <c r="F2918">
        <v>4</v>
      </c>
      <c r="G2918">
        <v>2</v>
      </c>
      <c r="H2918">
        <v>2</v>
      </c>
      <c r="I2918">
        <v>2</v>
      </c>
      <c r="J2918">
        <v>120</v>
      </c>
      <c r="K2918">
        <v>9</v>
      </c>
      <c r="L2918">
        <v>17</v>
      </c>
      <c r="M2918">
        <v>3</v>
      </c>
      <c r="N2918">
        <v>37</v>
      </c>
      <c r="O2918">
        <v>31</v>
      </c>
      <c r="P2918">
        <v>0</v>
      </c>
      <c r="Q2918">
        <v>0</v>
      </c>
      <c r="R2918">
        <v>1058</v>
      </c>
      <c r="S2918">
        <v>830</v>
      </c>
      <c r="T2918">
        <v>94</v>
      </c>
      <c r="U2918">
        <v>15</v>
      </c>
      <c r="V2918">
        <v>9</v>
      </c>
      <c r="W2918">
        <v>1954</v>
      </c>
      <c r="X2918">
        <v>909</v>
      </c>
      <c r="Y2918">
        <v>60</v>
      </c>
      <c r="Z2918">
        <v>244</v>
      </c>
      <c r="AA2918">
        <v>60</v>
      </c>
      <c r="AB2918">
        <v>1605</v>
      </c>
      <c r="AC2918">
        <v>669</v>
      </c>
      <c r="AD2918">
        <v>27</v>
      </c>
      <c r="AE2918">
        <v>158</v>
      </c>
      <c r="AF2918">
        <v>161</v>
      </c>
      <c r="AG2918">
        <v>219</v>
      </c>
      <c r="AH2918">
        <v>30</v>
      </c>
      <c r="AI2918">
        <v>2</v>
      </c>
      <c r="AJ2918">
        <v>39</v>
      </c>
      <c r="AK2918">
        <v>6</v>
      </c>
      <c r="AL2918">
        <v>55</v>
      </c>
      <c r="AM2918">
        <v>39</v>
      </c>
      <c r="AN2918">
        <v>2</v>
      </c>
      <c r="AO2918">
        <v>0</v>
      </c>
      <c r="AP2918">
        <v>0</v>
      </c>
      <c r="AQ2918">
        <v>0</v>
      </c>
      <c r="AR2918">
        <v>0</v>
      </c>
      <c r="AS2918">
        <v>0</v>
      </c>
      <c r="AT2918">
        <v>0</v>
      </c>
      <c r="AU2918">
        <v>0</v>
      </c>
      <c r="AV2918">
        <v>0</v>
      </c>
      <c r="AW2918">
        <v>0</v>
      </c>
      <c r="AX2918">
        <v>0</v>
      </c>
      <c r="AY2918">
        <v>0</v>
      </c>
      <c r="AZ2918">
        <v>0</v>
      </c>
      <c r="BA2918">
        <v>1</v>
      </c>
      <c r="BB2918">
        <v>0</v>
      </c>
      <c r="BC2918">
        <v>0</v>
      </c>
      <c r="BD2918">
        <v>0</v>
      </c>
      <c r="BE2918">
        <v>0</v>
      </c>
      <c r="BF2918">
        <v>0</v>
      </c>
      <c r="BG2918" s="20">
        <v>4</v>
      </c>
      <c r="BH2918" s="20">
        <v>2</v>
      </c>
      <c r="BI2918" s="20">
        <v>157</v>
      </c>
      <c r="BJ2918" s="20">
        <v>36</v>
      </c>
      <c r="BK2918" s="20">
        <v>929</v>
      </c>
      <c r="BL2918" s="20">
        <v>1525</v>
      </c>
      <c r="BM2918" s="20">
        <v>1225</v>
      </c>
      <c r="BN2918" s="20">
        <v>162</v>
      </c>
      <c r="BO2918" s="20">
        <v>53</v>
      </c>
      <c r="BP2918" s="20"/>
      <c r="BQ2918" s="20"/>
      <c r="BR2918" s="20"/>
      <c r="BS2918" s="20"/>
      <c r="BT2918" s="20"/>
      <c r="BU2918" s="20"/>
      <c r="BV2918" s="20"/>
    </row>
    <row r="2919" spans="1:74" x14ac:dyDescent="0.25">
      <c r="A2919" s="20" t="s">
        <v>475</v>
      </c>
      <c r="B2919" s="20" t="s">
        <v>489</v>
      </c>
      <c r="C2919" s="20" t="s">
        <v>661</v>
      </c>
      <c r="D2919" s="1">
        <v>44549</v>
      </c>
      <c r="E2919">
        <v>196</v>
      </c>
      <c r="F2919">
        <v>4</v>
      </c>
      <c r="G2919">
        <v>2</v>
      </c>
      <c r="H2919">
        <v>2</v>
      </c>
      <c r="I2919">
        <v>2</v>
      </c>
      <c r="J2919">
        <v>126</v>
      </c>
      <c r="K2919">
        <v>9</v>
      </c>
      <c r="L2919">
        <v>17</v>
      </c>
      <c r="M2919">
        <v>3</v>
      </c>
      <c r="N2919">
        <v>37</v>
      </c>
      <c r="O2919">
        <v>31</v>
      </c>
      <c r="P2919">
        <v>0</v>
      </c>
      <c r="Q2919">
        <v>0</v>
      </c>
      <c r="R2919">
        <v>1060</v>
      </c>
      <c r="S2919">
        <v>846</v>
      </c>
      <c r="T2919">
        <v>93</v>
      </c>
      <c r="U2919">
        <v>15</v>
      </c>
      <c r="V2919">
        <v>9</v>
      </c>
      <c r="W2919">
        <v>1959</v>
      </c>
      <c r="X2919">
        <v>1018</v>
      </c>
      <c r="Y2919">
        <v>60</v>
      </c>
      <c r="Z2919">
        <v>242</v>
      </c>
      <c r="AA2919">
        <v>57</v>
      </c>
      <c r="AB2919">
        <v>1605</v>
      </c>
      <c r="AC2919">
        <v>811</v>
      </c>
      <c r="AD2919">
        <v>27</v>
      </c>
      <c r="AE2919">
        <v>160</v>
      </c>
      <c r="AF2919">
        <v>159</v>
      </c>
      <c r="AG2919">
        <v>222</v>
      </c>
      <c r="AH2919">
        <v>50</v>
      </c>
      <c r="AI2919">
        <v>2</v>
      </c>
      <c r="AJ2919">
        <v>38</v>
      </c>
      <c r="AK2919">
        <v>6</v>
      </c>
      <c r="AL2919">
        <v>55</v>
      </c>
      <c r="AM2919">
        <v>43</v>
      </c>
      <c r="AN2919">
        <v>2</v>
      </c>
      <c r="AO2919">
        <v>0</v>
      </c>
      <c r="AP2919">
        <v>0</v>
      </c>
      <c r="AQ2919">
        <v>0</v>
      </c>
      <c r="AR2919">
        <v>0</v>
      </c>
      <c r="AS2919">
        <v>0</v>
      </c>
      <c r="AT2919">
        <v>0</v>
      </c>
      <c r="AU2919">
        <v>0</v>
      </c>
      <c r="AV2919">
        <v>0</v>
      </c>
      <c r="AW2919">
        <v>0</v>
      </c>
      <c r="AX2919">
        <v>0</v>
      </c>
      <c r="AY2919">
        <v>0</v>
      </c>
      <c r="AZ2919">
        <v>0</v>
      </c>
      <c r="BA2919">
        <v>0</v>
      </c>
      <c r="BB2919">
        <v>0</v>
      </c>
      <c r="BC2919">
        <v>0</v>
      </c>
      <c r="BD2919">
        <v>0</v>
      </c>
      <c r="BE2919">
        <v>0</v>
      </c>
      <c r="BF2919">
        <v>0</v>
      </c>
      <c r="BG2919" s="20">
        <v>4</v>
      </c>
      <c r="BH2919" s="20">
        <v>2</v>
      </c>
      <c r="BI2919" s="20">
        <v>159</v>
      </c>
      <c r="BJ2919" s="20">
        <v>36</v>
      </c>
      <c r="BK2919" s="20">
        <v>934</v>
      </c>
      <c r="BL2919" s="20">
        <v>1538</v>
      </c>
      <c r="BM2919" s="20">
        <v>1224</v>
      </c>
      <c r="BN2919" s="20">
        <v>165</v>
      </c>
      <c r="BO2919" s="20">
        <v>53</v>
      </c>
      <c r="BP2919" s="20">
        <v>7137</v>
      </c>
      <c r="BQ2919" s="20">
        <v>1774</v>
      </c>
      <c r="BR2919" s="20">
        <v>0</v>
      </c>
      <c r="BS2919" s="20">
        <v>150</v>
      </c>
      <c r="BT2919" s="20">
        <v>1592</v>
      </c>
      <c r="BU2919" s="20">
        <v>645</v>
      </c>
      <c r="BV2919" s="20">
        <v>4474</v>
      </c>
    </row>
    <row r="2920" spans="1:74" x14ac:dyDescent="0.25">
      <c r="A2920" s="20" t="s">
        <v>475</v>
      </c>
      <c r="B2920" s="20" t="s">
        <v>489</v>
      </c>
      <c r="C2920" s="20" t="s">
        <v>661</v>
      </c>
      <c r="D2920" s="1">
        <v>44558</v>
      </c>
      <c r="E2920">
        <v>196</v>
      </c>
      <c r="F2920">
        <v>4</v>
      </c>
      <c r="G2920">
        <v>2</v>
      </c>
      <c r="H2920">
        <v>2</v>
      </c>
      <c r="I2920">
        <v>2</v>
      </c>
      <c r="J2920">
        <v>129</v>
      </c>
      <c r="K2920">
        <v>9</v>
      </c>
      <c r="L2920">
        <v>17</v>
      </c>
      <c r="M2920">
        <v>3</v>
      </c>
      <c r="N2920">
        <v>37</v>
      </c>
      <c r="O2920">
        <v>31</v>
      </c>
      <c r="P2920">
        <v>0</v>
      </c>
      <c r="Q2920">
        <v>0</v>
      </c>
      <c r="R2920">
        <v>1060</v>
      </c>
      <c r="S2920">
        <v>852</v>
      </c>
      <c r="T2920">
        <v>92</v>
      </c>
      <c r="U2920">
        <v>14</v>
      </c>
      <c r="V2920">
        <v>10</v>
      </c>
      <c r="W2920">
        <v>1953</v>
      </c>
      <c r="X2920">
        <v>1078</v>
      </c>
      <c r="Y2920">
        <v>60</v>
      </c>
      <c r="Z2920">
        <v>235</v>
      </c>
      <c r="AA2920">
        <v>56</v>
      </c>
      <c r="AB2920">
        <v>1609</v>
      </c>
      <c r="AC2920">
        <v>893</v>
      </c>
      <c r="AD2920">
        <v>27</v>
      </c>
      <c r="AE2920">
        <v>161</v>
      </c>
      <c r="AF2920">
        <v>159</v>
      </c>
      <c r="AG2920">
        <v>220</v>
      </c>
      <c r="AH2920">
        <v>75</v>
      </c>
      <c r="AI2920">
        <v>2</v>
      </c>
      <c r="AJ2920">
        <v>38</v>
      </c>
      <c r="AK2920">
        <v>6</v>
      </c>
      <c r="AL2920">
        <v>55</v>
      </c>
      <c r="AM2920">
        <v>43</v>
      </c>
      <c r="AN2920">
        <v>2</v>
      </c>
      <c r="AO2920">
        <v>0</v>
      </c>
      <c r="AP2920">
        <v>0</v>
      </c>
      <c r="AQ2920">
        <v>0</v>
      </c>
      <c r="AR2920">
        <v>0</v>
      </c>
      <c r="AS2920">
        <v>0</v>
      </c>
      <c r="AT2920">
        <v>0</v>
      </c>
      <c r="AU2920">
        <v>0</v>
      </c>
      <c r="AV2920">
        <v>0</v>
      </c>
      <c r="AW2920">
        <v>0</v>
      </c>
      <c r="AX2920">
        <v>0</v>
      </c>
      <c r="AY2920">
        <v>0</v>
      </c>
      <c r="AZ2920">
        <v>0</v>
      </c>
      <c r="BA2920">
        <v>0</v>
      </c>
      <c r="BB2920">
        <v>0</v>
      </c>
      <c r="BC2920">
        <v>0</v>
      </c>
      <c r="BD2920">
        <v>0</v>
      </c>
      <c r="BE2920">
        <v>0</v>
      </c>
      <c r="BF2920">
        <v>0</v>
      </c>
      <c r="BG2920" s="20">
        <v>4</v>
      </c>
      <c r="BH2920" s="20">
        <v>2</v>
      </c>
      <c r="BI2920" s="20">
        <v>160</v>
      </c>
      <c r="BJ2920" s="20">
        <v>36</v>
      </c>
      <c r="BK2920" s="20">
        <v>934</v>
      </c>
      <c r="BL2920" s="20">
        <v>1538</v>
      </c>
      <c r="BM2920" s="20">
        <v>1230</v>
      </c>
      <c r="BN2920" s="20">
        <v>164</v>
      </c>
      <c r="BO2920" s="20">
        <v>53</v>
      </c>
      <c r="BP2920" s="20">
        <v>7145</v>
      </c>
      <c r="BQ2920" s="20">
        <v>2249</v>
      </c>
      <c r="BR2920" s="20">
        <v>0</v>
      </c>
      <c r="BS2920" s="20">
        <v>150</v>
      </c>
      <c r="BT2920" s="20">
        <v>1590</v>
      </c>
      <c r="BU2920" s="20">
        <v>641</v>
      </c>
      <c r="BV2920" s="20">
        <v>4492</v>
      </c>
    </row>
    <row r="2921" spans="1:74" x14ac:dyDescent="0.25">
      <c r="A2921" s="20" t="s">
        <v>475</v>
      </c>
      <c r="B2921" s="20" t="s">
        <v>489</v>
      </c>
      <c r="C2921" s="20" t="s">
        <v>661</v>
      </c>
      <c r="D2921" s="1">
        <v>44564</v>
      </c>
      <c r="E2921">
        <v>196</v>
      </c>
      <c r="F2921">
        <v>4</v>
      </c>
      <c r="G2921">
        <v>2</v>
      </c>
      <c r="H2921">
        <v>2</v>
      </c>
      <c r="I2921">
        <v>2</v>
      </c>
      <c r="J2921">
        <v>131</v>
      </c>
      <c r="K2921">
        <v>9</v>
      </c>
      <c r="L2921">
        <v>17</v>
      </c>
      <c r="M2921">
        <v>3</v>
      </c>
      <c r="N2921">
        <v>34</v>
      </c>
      <c r="O2921">
        <v>28</v>
      </c>
      <c r="P2921">
        <v>0</v>
      </c>
      <c r="Q2921">
        <v>0</v>
      </c>
      <c r="R2921">
        <v>1063</v>
      </c>
      <c r="S2921">
        <v>853</v>
      </c>
      <c r="T2921">
        <v>92</v>
      </c>
      <c r="U2921">
        <v>14</v>
      </c>
      <c r="V2921">
        <v>11</v>
      </c>
      <c r="W2921">
        <v>1952</v>
      </c>
      <c r="X2921">
        <v>1099</v>
      </c>
      <c r="Y2921">
        <v>61</v>
      </c>
      <c r="Z2921">
        <v>234</v>
      </c>
      <c r="AA2921">
        <v>55</v>
      </c>
      <c r="AB2921">
        <v>1608</v>
      </c>
      <c r="AC2921">
        <v>922</v>
      </c>
      <c r="AD2921">
        <v>26</v>
      </c>
      <c r="AE2921">
        <v>161</v>
      </c>
      <c r="AF2921">
        <v>158</v>
      </c>
      <c r="AG2921">
        <v>219</v>
      </c>
      <c r="AH2921">
        <v>79</v>
      </c>
      <c r="AI2921">
        <v>2</v>
      </c>
      <c r="AJ2921">
        <v>37</v>
      </c>
      <c r="AK2921">
        <v>6</v>
      </c>
      <c r="AL2921">
        <v>55</v>
      </c>
      <c r="AM2921">
        <v>43</v>
      </c>
      <c r="AN2921">
        <v>2</v>
      </c>
      <c r="AO2921">
        <v>0</v>
      </c>
      <c r="AP2921">
        <v>0</v>
      </c>
      <c r="AQ2921">
        <v>0</v>
      </c>
      <c r="AR2921">
        <v>0</v>
      </c>
      <c r="AS2921">
        <v>0</v>
      </c>
      <c r="AT2921">
        <v>0</v>
      </c>
      <c r="AU2921">
        <v>0</v>
      </c>
      <c r="AV2921">
        <v>0</v>
      </c>
      <c r="AW2921">
        <v>0</v>
      </c>
      <c r="AX2921">
        <v>0</v>
      </c>
      <c r="AY2921">
        <v>0</v>
      </c>
      <c r="AZ2921">
        <v>0</v>
      </c>
      <c r="BA2921">
        <v>0</v>
      </c>
      <c r="BB2921">
        <v>0</v>
      </c>
      <c r="BC2921">
        <v>0</v>
      </c>
      <c r="BD2921">
        <v>0</v>
      </c>
      <c r="BE2921">
        <v>0</v>
      </c>
      <c r="BF2921">
        <v>0</v>
      </c>
      <c r="BG2921" s="20">
        <v>4</v>
      </c>
      <c r="BH2921" s="20">
        <v>2</v>
      </c>
      <c r="BI2921" s="20">
        <v>160</v>
      </c>
      <c r="BJ2921" s="20">
        <v>33</v>
      </c>
      <c r="BK2921" s="20">
        <v>936</v>
      </c>
      <c r="BL2921" s="20">
        <v>1538</v>
      </c>
      <c r="BM2921" s="20">
        <v>1234</v>
      </c>
      <c r="BN2921" s="20">
        <v>164</v>
      </c>
      <c r="BO2921" s="20">
        <v>53</v>
      </c>
      <c r="BP2921" s="20">
        <v>7147</v>
      </c>
      <c r="BQ2921" s="20">
        <v>2403</v>
      </c>
      <c r="BR2921" s="20">
        <v>0</v>
      </c>
      <c r="BS2921" s="20">
        <v>150</v>
      </c>
      <c r="BT2921" s="20">
        <v>1583</v>
      </c>
      <c r="BU2921" s="20">
        <v>648</v>
      </c>
      <c r="BV2921" s="20">
        <v>4500</v>
      </c>
    </row>
    <row r="2922" spans="1:74" x14ac:dyDescent="0.25">
      <c r="A2922" s="20" t="s">
        <v>475</v>
      </c>
      <c r="B2922" s="20" t="s">
        <v>489</v>
      </c>
      <c r="C2922" s="20" t="s">
        <v>661</v>
      </c>
      <c r="D2922" s="1">
        <v>44570</v>
      </c>
      <c r="E2922">
        <v>197</v>
      </c>
      <c r="F2922">
        <v>4</v>
      </c>
      <c r="G2922">
        <v>2</v>
      </c>
      <c r="H2922">
        <v>2</v>
      </c>
      <c r="I2922">
        <v>2</v>
      </c>
      <c r="J2922">
        <v>135</v>
      </c>
      <c r="K2922">
        <v>9</v>
      </c>
      <c r="L2922">
        <v>17</v>
      </c>
      <c r="M2922">
        <v>3</v>
      </c>
      <c r="N2922">
        <v>33</v>
      </c>
      <c r="O2922">
        <v>27</v>
      </c>
      <c r="P2922">
        <v>0</v>
      </c>
      <c r="Q2922">
        <v>0</v>
      </c>
      <c r="R2922">
        <v>1061</v>
      </c>
      <c r="S2922">
        <v>859</v>
      </c>
      <c r="T2922">
        <v>92</v>
      </c>
      <c r="U2922">
        <v>14</v>
      </c>
      <c r="V2922">
        <v>9</v>
      </c>
      <c r="W2922">
        <v>1955</v>
      </c>
      <c r="X2922">
        <v>1128</v>
      </c>
      <c r="Y2922">
        <v>60</v>
      </c>
      <c r="Z2922">
        <v>232</v>
      </c>
      <c r="AA2922">
        <v>56</v>
      </c>
      <c r="AB2922">
        <v>1606</v>
      </c>
      <c r="AC2922">
        <v>948</v>
      </c>
      <c r="AD2922">
        <v>26</v>
      </c>
      <c r="AE2922">
        <v>160</v>
      </c>
      <c r="AF2922">
        <v>157</v>
      </c>
      <c r="AG2922">
        <v>219</v>
      </c>
      <c r="AH2922">
        <v>83</v>
      </c>
      <c r="AI2922">
        <v>2</v>
      </c>
      <c r="AJ2922">
        <v>37</v>
      </c>
      <c r="AK2922">
        <v>6</v>
      </c>
      <c r="AL2922">
        <v>54</v>
      </c>
      <c r="AM2922">
        <v>46</v>
      </c>
      <c r="AN2922">
        <v>2</v>
      </c>
      <c r="AO2922">
        <v>0</v>
      </c>
      <c r="AP2922">
        <v>0</v>
      </c>
      <c r="AQ2922">
        <v>0</v>
      </c>
      <c r="AR2922">
        <v>0</v>
      </c>
      <c r="AS2922">
        <v>0</v>
      </c>
      <c r="AT2922">
        <v>0</v>
      </c>
      <c r="AU2922">
        <v>0</v>
      </c>
      <c r="AV2922">
        <v>0</v>
      </c>
      <c r="AW2922">
        <v>0</v>
      </c>
      <c r="AX2922">
        <v>0</v>
      </c>
      <c r="AY2922">
        <v>0</v>
      </c>
      <c r="AZ2922">
        <v>0</v>
      </c>
      <c r="BA2922">
        <v>0</v>
      </c>
      <c r="BB2922">
        <v>0</v>
      </c>
      <c r="BC2922">
        <v>0</v>
      </c>
      <c r="BD2922">
        <v>0</v>
      </c>
      <c r="BE2922">
        <v>0</v>
      </c>
      <c r="BF2922">
        <v>0</v>
      </c>
      <c r="BG2922" s="20">
        <v>4</v>
      </c>
      <c r="BH2922" s="20">
        <v>2</v>
      </c>
      <c r="BI2922" s="20">
        <v>161</v>
      </c>
      <c r="BJ2922" s="20">
        <v>32</v>
      </c>
      <c r="BK2922" s="20">
        <v>935</v>
      </c>
      <c r="BL2922" s="20">
        <v>1547</v>
      </c>
      <c r="BM2922" s="20">
        <v>1234</v>
      </c>
      <c r="BN2922" s="20">
        <v>165</v>
      </c>
      <c r="BO2922" s="20">
        <v>52</v>
      </c>
      <c r="BP2922" s="20">
        <v>7153</v>
      </c>
      <c r="BQ2922" s="20">
        <v>2537</v>
      </c>
      <c r="BR2922" s="20">
        <v>0</v>
      </c>
      <c r="BS2922" s="20">
        <v>151</v>
      </c>
      <c r="BT2922" s="20">
        <v>1576</v>
      </c>
      <c r="BU2922" s="20">
        <v>646</v>
      </c>
      <c r="BV2922" s="20">
        <v>4514</v>
      </c>
    </row>
    <row r="2923" spans="1:74" x14ac:dyDescent="0.25">
      <c r="A2923" s="20" t="s">
        <v>475</v>
      </c>
      <c r="B2923" s="20" t="s">
        <v>489</v>
      </c>
      <c r="C2923" s="20" t="s">
        <v>661</v>
      </c>
      <c r="D2923" s="1">
        <v>44577</v>
      </c>
      <c r="E2923">
        <v>196</v>
      </c>
      <c r="F2923">
        <v>4</v>
      </c>
      <c r="G2923">
        <v>2</v>
      </c>
      <c r="H2923">
        <v>2</v>
      </c>
      <c r="I2923">
        <v>2</v>
      </c>
      <c r="J2923">
        <v>133</v>
      </c>
      <c r="K2923">
        <v>9</v>
      </c>
      <c r="L2923">
        <v>17</v>
      </c>
      <c r="M2923">
        <v>3</v>
      </c>
      <c r="N2923">
        <v>33</v>
      </c>
      <c r="O2923">
        <v>29</v>
      </c>
      <c r="P2923">
        <v>0</v>
      </c>
      <c r="Q2923">
        <v>0</v>
      </c>
      <c r="R2923">
        <v>1065</v>
      </c>
      <c r="S2923">
        <v>865</v>
      </c>
      <c r="T2923">
        <v>92</v>
      </c>
      <c r="U2923">
        <v>14</v>
      </c>
      <c r="V2923">
        <v>10</v>
      </c>
      <c r="W2923">
        <v>1954</v>
      </c>
      <c r="X2923">
        <v>1150</v>
      </c>
      <c r="Y2923">
        <v>59</v>
      </c>
      <c r="Z2923">
        <v>228</v>
      </c>
      <c r="AA2923">
        <v>55</v>
      </c>
      <c r="AB2923">
        <v>1600</v>
      </c>
      <c r="AC2923">
        <v>956</v>
      </c>
      <c r="AD2923">
        <v>25</v>
      </c>
      <c r="AE2923">
        <v>159</v>
      </c>
      <c r="AF2923">
        <v>155</v>
      </c>
      <c r="AG2923">
        <v>220</v>
      </c>
      <c r="AH2923">
        <v>87</v>
      </c>
      <c r="AI2923">
        <v>2</v>
      </c>
      <c r="AJ2923">
        <v>37</v>
      </c>
      <c r="AK2923">
        <v>6</v>
      </c>
      <c r="AL2923">
        <v>54</v>
      </c>
      <c r="AM2923">
        <v>47</v>
      </c>
      <c r="AN2923">
        <v>2</v>
      </c>
      <c r="AO2923">
        <v>0</v>
      </c>
      <c r="AP2923">
        <v>0</v>
      </c>
      <c r="AQ2923">
        <v>0</v>
      </c>
      <c r="AR2923">
        <v>0</v>
      </c>
      <c r="AS2923">
        <v>0</v>
      </c>
      <c r="AT2923">
        <v>0</v>
      </c>
      <c r="AU2923">
        <v>0</v>
      </c>
      <c r="AV2923">
        <v>0</v>
      </c>
      <c r="AW2923">
        <v>0</v>
      </c>
      <c r="AX2923">
        <v>0</v>
      </c>
      <c r="AY2923">
        <v>0</v>
      </c>
      <c r="AZ2923">
        <v>0</v>
      </c>
      <c r="BA2923">
        <v>0</v>
      </c>
      <c r="BB2923">
        <v>0</v>
      </c>
      <c r="BC2923">
        <v>0</v>
      </c>
      <c r="BD2923">
        <v>0</v>
      </c>
      <c r="BE2923">
        <v>0</v>
      </c>
      <c r="BF2923">
        <v>0</v>
      </c>
      <c r="BG2923" s="20">
        <v>4</v>
      </c>
      <c r="BH2923" s="20">
        <v>2</v>
      </c>
      <c r="BI2923" s="20">
        <v>160</v>
      </c>
      <c r="BJ2923" s="20">
        <v>32</v>
      </c>
      <c r="BK2923" s="20">
        <v>938</v>
      </c>
      <c r="BL2923" s="20">
        <v>1552</v>
      </c>
      <c r="BM2923" s="20">
        <v>1230</v>
      </c>
      <c r="BN2923" s="20">
        <v>167</v>
      </c>
      <c r="BO2923" s="20">
        <v>52</v>
      </c>
      <c r="BP2923" s="20">
        <v>7152</v>
      </c>
      <c r="BQ2923" s="20">
        <v>2616</v>
      </c>
      <c r="BR2923" s="20">
        <v>0</v>
      </c>
      <c r="BS2923" s="20">
        <v>151</v>
      </c>
      <c r="BT2923" s="20">
        <v>1570</v>
      </c>
      <c r="BU2923" s="20">
        <v>652</v>
      </c>
      <c r="BV2923" s="20">
        <v>4521</v>
      </c>
    </row>
    <row r="2924" spans="1:74" x14ac:dyDescent="0.25">
      <c r="A2924" s="20" t="s">
        <v>475</v>
      </c>
      <c r="B2924" s="20" t="s">
        <v>489</v>
      </c>
      <c r="C2924" s="20" t="s">
        <v>661</v>
      </c>
      <c r="D2924" s="1">
        <v>44584</v>
      </c>
      <c r="E2924">
        <v>196</v>
      </c>
      <c r="F2924">
        <v>4</v>
      </c>
      <c r="G2924">
        <v>2</v>
      </c>
      <c r="H2924">
        <v>2</v>
      </c>
      <c r="I2924">
        <v>2</v>
      </c>
      <c r="J2924">
        <v>133</v>
      </c>
      <c r="K2924">
        <v>9</v>
      </c>
      <c r="L2924">
        <v>17</v>
      </c>
      <c r="M2924">
        <v>3</v>
      </c>
      <c r="N2924">
        <v>33</v>
      </c>
      <c r="O2924">
        <v>29</v>
      </c>
      <c r="P2924">
        <v>0</v>
      </c>
      <c r="Q2924">
        <v>0</v>
      </c>
      <c r="R2924">
        <v>1064</v>
      </c>
      <c r="S2924">
        <v>870</v>
      </c>
      <c r="T2924">
        <v>92</v>
      </c>
      <c r="U2924">
        <v>14</v>
      </c>
      <c r="V2924">
        <v>9</v>
      </c>
      <c r="W2924">
        <v>1957</v>
      </c>
      <c r="X2924">
        <v>1160</v>
      </c>
      <c r="Y2924">
        <v>60</v>
      </c>
      <c r="Z2924">
        <v>226</v>
      </c>
      <c r="AA2924">
        <v>55</v>
      </c>
      <c r="AB2924">
        <v>1601</v>
      </c>
      <c r="AC2924">
        <v>963</v>
      </c>
      <c r="AD2924">
        <v>25</v>
      </c>
      <c r="AE2924">
        <v>159</v>
      </c>
      <c r="AF2924">
        <v>156</v>
      </c>
      <c r="AG2924">
        <v>224</v>
      </c>
      <c r="AH2924">
        <v>90</v>
      </c>
      <c r="AI2924">
        <v>2</v>
      </c>
      <c r="AJ2924">
        <v>37</v>
      </c>
      <c r="AK2924">
        <v>6</v>
      </c>
      <c r="AL2924">
        <v>53</v>
      </c>
      <c r="AM2924">
        <v>46</v>
      </c>
      <c r="AN2924">
        <v>2</v>
      </c>
      <c r="AO2924">
        <v>0</v>
      </c>
      <c r="AP2924">
        <v>0</v>
      </c>
      <c r="AQ2924">
        <v>0</v>
      </c>
      <c r="AR2924">
        <v>0</v>
      </c>
      <c r="AS2924">
        <v>0</v>
      </c>
      <c r="AT2924">
        <v>0</v>
      </c>
      <c r="AU2924">
        <v>0</v>
      </c>
      <c r="AV2924">
        <v>0</v>
      </c>
      <c r="AW2924">
        <v>0</v>
      </c>
      <c r="AX2924">
        <v>0</v>
      </c>
      <c r="AY2924">
        <v>0</v>
      </c>
      <c r="AZ2924">
        <v>0</v>
      </c>
      <c r="BA2924">
        <v>0</v>
      </c>
      <c r="BB2924">
        <v>0</v>
      </c>
      <c r="BC2924">
        <v>0</v>
      </c>
      <c r="BD2924">
        <v>0</v>
      </c>
      <c r="BE2924">
        <v>0</v>
      </c>
      <c r="BF2924">
        <v>0</v>
      </c>
      <c r="BG2924" s="20">
        <v>4</v>
      </c>
      <c r="BH2924" s="20">
        <v>2</v>
      </c>
      <c r="BI2924" s="20">
        <v>160</v>
      </c>
      <c r="BJ2924" s="20">
        <v>32</v>
      </c>
      <c r="BK2924" s="20">
        <v>939</v>
      </c>
      <c r="BL2924" s="20">
        <v>1557</v>
      </c>
      <c r="BM2924" s="20">
        <v>1231</v>
      </c>
      <c r="BN2924" s="20">
        <v>171</v>
      </c>
      <c r="BO2924" s="20">
        <v>51</v>
      </c>
      <c r="BP2924" s="20">
        <v>7162</v>
      </c>
      <c r="BQ2924" s="20">
        <v>2664</v>
      </c>
      <c r="BR2924" s="20">
        <v>0</v>
      </c>
      <c r="BS2924" s="20">
        <v>152</v>
      </c>
      <c r="BT2924" s="20">
        <v>1561</v>
      </c>
      <c r="BU2924" s="20">
        <v>646</v>
      </c>
      <c r="BV2924" s="20">
        <v>4541</v>
      </c>
    </row>
    <row r="2925" spans="1:74" x14ac:dyDescent="0.25">
      <c r="A2925" s="20" t="s">
        <v>475</v>
      </c>
      <c r="B2925" s="20" t="s">
        <v>489</v>
      </c>
      <c r="C2925" s="20" t="s">
        <v>661</v>
      </c>
      <c r="D2925" s="1">
        <v>44591</v>
      </c>
      <c r="E2925">
        <v>196</v>
      </c>
      <c r="F2925">
        <v>4</v>
      </c>
      <c r="G2925">
        <v>2</v>
      </c>
      <c r="H2925">
        <v>2</v>
      </c>
      <c r="I2925">
        <v>2</v>
      </c>
      <c r="J2925">
        <v>137</v>
      </c>
      <c r="K2925">
        <v>9</v>
      </c>
      <c r="L2925">
        <v>17</v>
      </c>
      <c r="M2925">
        <v>3</v>
      </c>
      <c r="N2925">
        <v>32</v>
      </c>
      <c r="O2925">
        <v>28</v>
      </c>
      <c r="P2925">
        <v>0</v>
      </c>
      <c r="Q2925">
        <v>0</v>
      </c>
      <c r="R2925">
        <v>1064</v>
      </c>
      <c r="S2925">
        <v>878</v>
      </c>
      <c r="T2925">
        <v>91</v>
      </c>
      <c r="U2925">
        <v>14</v>
      </c>
      <c r="V2925">
        <v>9</v>
      </c>
      <c r="W2925">
        <v>1960</v>
      </c>
      <c r="X2925">
        <v>1178</v>
      </c>
      <c r="Y2925">
        <v>60</v>
      </c>
      <c r="Z2925">
        <v>227</v>
      </c>
      <c r="AA2925">
        <v>54</v>
      </c>
      <c r="AB2925">
        <v>1599</v>
      </c>
      <c r="AC2925">
        <v>979</v>
      </c>
      <c r="AD2925">
        <v>24</v>
      </c>
      <c r="AE2925">
        <v>158</v>
      </c>
      <c r="AF2925">
        <v>155</v>
      </c>
      <c r="AG2925">
        <v>224</v>
      </c>
      <c r="AH2925">
        <v>91</v>
      </c>
      <c r="AI2925">
        <v>2</v>
      </c>
      <c r="AJ2925">
        <v>37</v>
      </c>
      <c r="AK2925">
        <v>6</v>
      </c>
      <c r="AL2925">
        <v>51</v>
      </c>
      <c r="AM2925">
        <v>44</v>
      </c>
      <c r="AN2925">
        <v>2</v>
      </c>
      <c r="AO2925">
        <v>0</v>
      </c>
      <c r="AP2925">
        <v>0</v>
      </c>
      <c r="AQ2925">
        <v>0</v>
      </c>
      <c r="AR2925">
        <v>0</v>
      </c>
      <c r="AS2925">
        <v>0</v>
      </c>
      <c r="AT2925">
        <v>0</v>
      </c>
      <c r="AU2925">
        <v>0</v>
      </c>
      <c r="AV2925">
        <v>0</v>
      </c>
      <c r="AW2925">
        <v>0</v>
      </c>
      <c r="AX2925">
        <v>0</v>
      </c>
      <c r="AY2925">
        <v>0</v>
      </c>
      <c r="AZ2925">
        <v>0</v>
      </c>
      <c r="BA2925">
        <v>0</v>
      </c>
      <c r="BB2925">
        <v>0</v>
      </c>
      <c r="BC2925">
        <v>0</v>
      </c>
      <c r="BD2925">
        <v>0</v>
      </c>
      <c r="BE2925">
        <v>0</v>
      </c>
      <c r="BF2925">
        <v>0</v>
      </c>
      <c r="BG2925" s="20">
        <v>4</v>
      </c>
      <c r="BH2925" s="20">
        <v>2</v>
      </c>
      <c r="BI2925" s="20">
        <v>160</v>
      </c>
      <c r="BJ2925" s="20">
        <v>31</v>
      </c>
      <c r="BK2925" s="20">
        <v>940</v>
      </c>
      <c r="BL2925" s="20">
        <v>1560</v>
      </c>
      <c r="BM2925" s="20">
        <v>1232</v>
      </c>
      <c r="BN2925" s="20">
        <v>171</v>
      </c>
      <c r="BO2925" s="20">
        <v>49</v>
      </c>
      <c r="BP2925" s="20">
        <v>7165</v>
      </c>
      <c r="BQ2925" s="20">
        <v>2772</v>
      </c>
      <c r="BR2925" s="20">
        <v>0</v>
      </c>
      <c r="BS2925" s="20">
        <v>151</v>
      </c>
      <c r="BT2925" s="20">
        <v>1549</v>
      </c>
      <c r="BU2925" s="20">
        <v>654</v>
      </c>
      <c r="BV2925" s="20">
        <v>4554</v>
      </c>
    </row>
    <row r="2926" spans="1:74" x14ac:dyDescent="0.25">
      <c r="A2926" s="20" t="s">
        <v>475</v>
      </c>
      <c r="B2926" s="20" t="s">
        <v>489</v>
      </c>
      <c r="C2926" s="20" t="s">
        <v>661</v>
      </c>
      <c r="D2926" s="1">
        <v>44599</v>
      </c>
      <c r="E2926">
        <v>196</v>
      </c>
      <c r="F2926">
        <v>4</v>
      </c>
      <c r="G2926">
        <v>2</v>
      </c>
      <c r="H2926">
        <v>2</v>
      </c>
      <c r="I2926">
        <v>2</v>
      </c>
      <c r="J2926">
        <v>139</v>
      </c>
      <c r="K2926">
        <v>10</v>
      </c>
      <c r="L2926">
        <v>16</v>
      </c>
      <c r="M2926">
        <v>3</v>
      </c>
      <c r="N2926">
        <v>35</v>
      </c>
      <c r="O2926">
        <v>31</v>
      </c>
      <c r="P2926">
        <v>0</v>
      </c>
      <c r="Q2926">
        <v>0</v>
      </c>
      <c r="R2926">
        <v>1070</v>
      </c>
      <c r="S2926">
        <v>883</v>
      </c>
      <c r="T2926">
        <v>91</v>
      </c>
      <c r="U2926">
        <v>14</v>
      </c>
      <c r="V2926">
        <v>9</v>
      </c>
      <c r="W2926">
        <v>1960</v>
      </c>
      <c r="X2926">
        <v>1185</v>
      </c>
      <c r="Y2926">
        <v>62</v>
      </c>
      <c r="Z2926">
        <v>224</v>
      </c>
      <c r="AA2926">
        <v>55</v>
      </c>
      <c r="AB2926">
        <v>1603</v>
      </c>
      <c r="AC2926">
        <v>989</v>
      </c>
      <c r="AD2926">
        <v>24</v>
      </c>
      <c r="AE2926">
        <v>156</v>
      </c>
      <c r="AF2926">
        <v>159</v>
      </c>
      <c r="AG2926">
        <v>225</v>
      </c>
      <c r="AH2926">
        <v>90</v>
      </c>
      <c r="AI2926">
        <v>2</v>
      </c>
      <c r="AJ2926">
        <v>37</v>
      </c>
      <c r="AK2926">
        <v>6</v>
      </c>
      <c r="AL2926">
        <v>54</v>
      </c>
      <c r="AM2926">
        <v>48</v>
      </c>
      <c r="AN2926">
        <v>2</v>
      </c>
      <c r="AO2926">
        <v>0</v>
      </c>
      <c r="AP2926">
        <v>0</v>
      </c>
      <c r="AQ2926">
        <v>0</v>
      </c>
      <c r="AR2926">
        <v>0</v>
      </c>
      <c r="AS2926">
        <v>0</v>
      </c>
      <c r="AT2926">
        <v>0</v>
      </c>
      <c r="AU2926">
        <v>0</v>
      </c>
      <c r="AV2926">
        <v>0</v>
      </c>
      <c r="AW2926">
        <v>0</v>
      </c>
      <c r="AX2926">
        <v>0</v>
      </c>
      <c r="AY2926">
        <v>0</v>
      </c>
      <c r="AZ2926">
        <v>0</v>
      </c>
      <c r="BA2926">
        <v>0</v>
      </c>
      <c r="BB2926">
        <v>0</v>
      </c>
      <c r="BC2926">
        <v>0</v>
      </c>
      <c r="BD2926">
        <v>0</v>
      </c>
      <c r="BE2926">
        <v>0</v>
      </c>
      <c r="BF2926">
        <v>0</v>
      </c>
      <c r="BG2926" s="20">
        <v>4</v>
      </c>
      <c r="BH2926" s="20">
        <v>2</v>
      </c>
      <c r="BI2926" s="20">
        <v>160</v>
      </c>
      <c r="BJ2926" s="20">
        <v>34</v>
      </c>
      <c r="BK2926" s="20">
        <v>944</v>
      </c>
      <c r="BL2926" s="20">
        <v>1565</v>
      </c>
      <c r="BM2926" s="20">
        <v>1233</v>
      </c>
      <c r="BN2926" s="20">
        <v>172</v>
      </c>
      <c r="BO2926" s="20">
        <v>52</v>
      </c>
      <c r="BP2926" s="20">
        <v>7168</v>
      </c>
      <c r="BQ2926" s="20">
        <v>2803</v>
      </c>
      <c r="BR2926" s="20">
        <v>0</v>
      </c>
      <c r="BS2926" s="20">
        <v>150</v>
      </c>
      <c r="BT2926" s="20">
        <v>1545</v>
      </c>
      <c r="BU2926" s="20">
        <v>655</v>
      </c>
      <c r="BV2926" s="20">
        <v>4562</v>
      </c>
    </row>
    <row r="2927" spans="1:74" x14ac:dyDescent="0.25">
      <c r="A2927" s="20" t="s">
        <v>475</v>
      </c>
      <c r="B2927" s="20" t="s">
        <v>489</v>
      </c>
      <c r="C2927" s="20" t="s">
        <v>661</v>
      </c>
      <c r="D2927" s="1">
        <v>44606</v>
      </c>
      <c r="E2927">
        <v>195</v>
      </c>
      <c r="F2927">
        <v>4</v>
      </c>
      <c r="G2927">
        <v>2</v>
      </c>
      <c r="H2927">
        <v>2</v>
      </c>
      <c r="I2927">
        <v>2</v>
      </c>
      <c r="J2927">
        <v>139</v>
      </c>
      <c r="K2927">
        <v>10</v>
      </c>
      <c r="L2927">
        <v>16</v>
      </c>
      <c r="M2927">
        <v>3</v>
      </c>
      <c r="N2927">
        <v>37</v>
      </c>
      <c r="O2927">
        <v>32</v>
      </c>
      <c r="P2927">
        <v>1</v>
      </c>
      <c r="Q2927">
        <v>0</v>
      </c>
      <c r="R2927">
        <v>1073</v>
      </c>
      <c r="S2927">
        <v>885</v>
      </c>
      <c r="T2927">
        <v>91</v>
      </c>
      <c r="U2927">
        <v>14</v>
      </c>
      <c r="V2927">
        <v>10</v>
      </c>
      <c r="W2927">
        <v>1954</v>
      </c>
      <c r="X2927">
        <v>1189</v>
      </c>
      <c r="Y2927">
        <v>62</v>
      </c>
      <c r="Z2927">
        <v>222</v>
      </c>
      <c r="AA2927">
        <v>55</v>
      </c>
      <c r="AB2927">
        <v>1606</v>
      </c>
      <c r="AC2927">
        <v>997</v>
      </c>
      <c r="AD2927">
        <v>24</v>
      </c>
      <c r="AE2927">
        <v>156</v>
      </c>
      <c r="AF2927">
        <v>159</v>
      </c>
      <c r="AG2927">
        <v>225</v>
      </c>
      <c r="AH2927">
        <v>94</v>
      </c>
      <c r="AI2927">
        <v>2</v>
      </c>
      <c r="AJ2927">
        <v>37</v>
      </c>
      <c r="AK2927">
        <v>6</v>
      </c>
      <c r="AL2927">
        <v>55</v>
      </c>
      <c r="AM2927">
        <v>49</v>
      </c>
      <c r="AN2927">
        <v>2</v>
      </c>
      <c r="AO2927">
        <v>0</v>
      </c>
      <c r="AP2927">
        <v>0</v>
      </c>
      <c r="AQ2927">
        <v>0</v>
      </c>
      <c r="AR2927">
        <v>0</v>
      </c>
      <c r="AS2927">
        <v>0</v>
      </c>
      <c r="AT2927">
        <v>0</v>
      </c>
      <c r="AU2927">
        <v>0</v>
      </c>
      <c r="AV2927">
        <v>0</v>
      </c>
      <c r="AW2927">
        <v>0</v>
      </c>
      <c r="AX2927">
        <v>0</v>
      </c>
      <c r="AY2927">
        <v>0</v>
      </c>
      <c r="AZ2927">
        <v>0</v>
      </c>
      <c r="BA2927">
        <v>0</v>
      </c>
      <c r="BB2927">
        <v>0</v>
      </c>
      <c r="BC2927">
        <v>0</v>
      </c>
      <c r="BD2927">
        <v>0</v>
      </c>
      <c r="BE2927">
        <v>0</v>
      </c>
      <c r="BF2927">
        <v>0</v>
      </c>
      <c r="BG2927" s="20">
        <v>4</v>
      </c>
      <c r="BH2927" s="20">
        <v>2</v>
      </c>
      <c r="BI2927" s="20">
        <v>159</v>
      </c>
      <c r="BJ2927" s="20">
        <v>35</v>
      </c>
      <c r="BK2927" s="20">
        <v>946</v>
      </c>
      <c r="BL2927" s="20">
        <v>1561</v>
      </c>
      <c r="BM2927" s="20">
        <v>1237</v>
      </c>
      <c r="BN2927" s="20">
        <v>172</v>
      </c>
      <c r="BO2927" s="20">
        <v>53</v>
      </c>
      <c r="BP2927" s="20">
        <v>7170</v>
      </c>
      <c r="BQ2927" s="20">
        <v>2846</v>
      </c>
      <c r="BR2927" s="20">
        <v>0</v>
      </c>
      <c r="BS2927" s="20">
        <v>151</v>
      </c>
      <c r="BT2927" s="20">
        <v>1541</v>
      </c>
      <c r="BU2927" s="20">
        <v>658</v>
      </c>
      <c r="BV2927" s="20">
        <v>4570</v>
      </c>
    </row>
    <row r="2928" spans="1:74" x14ac:dyDescent="0.25">
      <c r="A2928" s="20" t="s">
        <v>475</v>
      </c>
      <c r="B2928" s="20" t="s">
        <v>489</v>
      </c>
      <c r="C2928" s="20" t="s">
        <v>662</v>
      </c>
      <c r="D2928" s="1">
        <v>44493</v>
      </c>
      <c r="E2928">
        <v>44</v>
      </c>
      <c r="F2928">
        <v>0</v>
      </c>
      <c r="G2928">
        <v>0</v>
      </c>
      <c r="H2928">
        <v>1</v>
      </c>
      <c r="I2928">
        <v>0</v>
      </c>
      <c r="J2928">
        <v>10</v>
      </c>
      <c r="K2928">
        <v>3</v>
      </c>
      <c r="L2928">
        <v>2</v>
      </c>
      <c r="M2928">
        <v>0</v>
      </c>
      <c r="N2928">
        <v>2</v>
      </c>
      <c r="O2928">
        <v>0</v>
      </c>
      <c r="P2928">
        <v>1</v>
      </c>
      <c r="Q2928">
        <v>0</v>
      </c>
      <c r="R2928">
        <v>355</v>
      </c>
      <c r="S2928">
        <v>0</v>
      </c>
      <c r="T2928">
        <v>229</v>
      </c>
      <c r="U2928">
        <v>13</v>
      </c>
      <c r="V2928">
        <v>11</v>
      </c>
      <c r="W2928">
        <v>467</v>
      </c>
      <c r="X2928">
        <v>0</v>
      </c>
      <c r="Y2928">
        <v>35</v>
      </c>
      <c r="Z2928">
        <v>37</v>
      </c>
      <c r="AA2928">
        <v>17</v>
      </c>
      <c r="AB2928">
        <v>451</v>
      </c>
      <c r="AC2928">
        <v>43</v>
      </c>
      <c r="AD2928">
        <v>14</v>
      </c>
      <c r="AE2928">
        <v>11</v>
      </c>
      <c r="AF2928">
        <v>45</v>
      </c>
      <c r="AG2928">
        <v>80</v>
      </c>
      <c r="AH2928">
        <v>0</v>
      </c>
      <c r="AI2928">
        <v>0</v>
      </c>
      <c r="AJ2928">
        <v>5</v>
      </c>
      <c r="AK2928">
        <v>3</v>
      </c>
      <c r="AL2928">
        <v>13</v>
      </c>
      <c r="AM2928">
        <v>0</v>
      </c>
      <c r="AN2928">
        <v>3</v>
      </c>
      <c r="AO2928">
        <v>0</v>
      </c>
      <c r="AP2928">
        <v>0</v>
      </c>
      <c r="AQ2928">
        <v>0</v>
      </c>
      <c r="AR2928">
        <v>0</v>
      </c>
      <c r="AS2928">
        <v>0</v>
      </c>
      <c r="AT2928">
        <v>0</v>
      </c>
      <c r="AU2928">
        <v>0</v>
      </c>
      <c r="AV2928">
        <v>1</v>
      </c>
      <c r="AW2928">
        <v>0</v>
      </c>
      <c r="AX2928">
        <v>0</v>
      </c>
      <c r="AY2928">
        <v>0</v>
      </c>
      <c r="AZ2928">
        <v>0</v>
      </c>
      <c r="BA2928">
        <v>0</v>
      </c>
      <c r="BB2928">
        <v>7</v>
      </c>
      <c r="BC2928">
        <v>10</v>
      </c>
      <c r="BD2928">
        <v>0</v>
      </c>
      <c r="BE2928">
        <v>4</v>
      </c>
      <c r="BF2928">
        <v>0</v>
      </c>
      <c r="BG2928" s="20"/>
      <c r="BH2928" s="20"/>
      <c r="BI2928" s="20"/>
      <c r="BJ2928" s="20"/>
      <c r="BK2928" s="20"/>
      <c r="BL2928" s="20"/>
      <c r="BM2928" s="20"/>
      <c r="BN2928" s="20"/>
      <c r="BO2928" s="20"/>
      <c r="BP2928" s="20"/>
      <c r="BQ2928" s="20"/>
      <c r="BR2928" s="20"/>
      <c r="BS2928" s="20"/>
      <c r="BT2928" s="20"/>
      <c r="BU2928" s="20"/>
      <c r="BV2928" s="20"/>
    </row>
    <row r="2929" spans="1:74" x14ac:dyDescent="0.25">
      <c r="A2929" s="20" t="s">
        <v>475</v>
      </c>
      <c r="B2929" s="20" t="s">
        <v>489</v>
      </c>
      <c r="C2929" s="20" t="s">
        <v>662</v>
      </c>
      <c r="D2929" s="1">
        <v>44500</v>
      </c>
      <c r="E2929">
        <v>45</v>
      </c>
      <c r="F2929">
        <v>0</v>
      </c>
      <c r="G2929">
        <v>0</v>
      </c>
      <c r="H2929">
        <v>1</v>
      </c>
      <c r="I2929">
        <v>0</v>
      </c>
      <c r="J2929">
        <v>18</v>
      </c>
      <c r="K2929">
        <v>3</v>
      </c>
      <c r="L2929">
        <v>2</v>
      </c>
      <c r="M2929">
        <v>0</v>
      </c>
      <c r="N2929">
        <v>2</v>
      </c>
      <c r="O2929">
        <v>0</v>
      </c>
      <c r="P2929">
        <v>1</v>
      </c>
      <c r="Q2929">
        <v>0</v>
      </c>
      <c r="R2929">
        <v>354</v>
      </c>
      <c r="S2929">
        <v>0</v>
      </c>
      <c r="T2929">
        <v>251</v>
      </c>
      <c r="U2929">
        <v>13</v>
      </c>
      <c r="V2929">
        <v>11</v>
      </c>
      <c r="W2929">
        <v>467</v>
      </c>
      <c r="X2929">
        <v>0</v>
      </c>
      <c r="Y2929">
        <v>63</v>
      </c>
      <c r="Z2929">
        <v>38</v>
      </c>
      <c r="AA2929">
        <v>15</v>
      </c>
      <c r="AB2929">
        <v>452</v>
      </c>
      <c r="AC2929">
        <v>75</v>
      </c>
      <c r="AD2929">
        <v>14</v>
      </c>
      <c r="AE2929">
        <v>11</v>
      </c>
      <c r="AF2929">
        <v>46</v>
      </c>
      <c r="AG2929">
        <v>83</v>
      </c>
      <c r="AH2929">
        <v>0</v>
      </c>
      <c r="AI2929">
        <v>2</v>
      </c>
      <c r="AJ2929">
        <v>5</v>
      </c>
      <c r="AK2929">
        <v>3</v>
      </c>
      <c r="AL2929">
        <v>13</v>
      </c>
      <c r="AM2929">
        <v>0</v>
      </c>
      <c r="AN2929">
        <v>3</v>
      </c>
      <c r="AO2929">
        <v>0</v>
      </c>
      <c r="AP2929">
        <v>0</v>
      </c>
      <c r="AQ2929">
        <v>0</v>
      </c>
      <c r="AR2929">
        <v>0</v>
      </c>
      <c r="AS2929">
        <v>0</v>
      </c>
      <c r="AT2929">
        <v>0</v>
      </c>
      <c r="AU2929">
        <v>0</v>
      </c>
      <c r="AV2929">
        <v>1</v>
      </c>
      <c r="AW2929">
        <v>0</v>
      </c>
      <c r="AX2929">
        <v>0</v>
      </c>
      <c r="AY2929">
        <v>0</v>
      </c>
      <c r="AZ2929">
        <v>0</v>
      </c>
      <c r="BA2929">
        <v>0</v>
      </c>
      <c r="BB2929">
        <v>7</v>
      </c>
      <c r="BC2929">
        <v>10</v>
      </c>
      <c r="BD2929">
        <v>0</v>
      </c>
      <c r="BE2929">
        <v>4</v>
      </c>
      <c r="BF2929">
        <v>0</v>
      </c>
      <c r="BG2929" s="20"/>
      <c r="BH2929" s="20"/>
      <c r="BI2929" s="20"/>
      <c r="BJ2929" s="20"/>
      <c r="BK2929" s="20"/>
      <c r="BL2929" s="20"/>
      <c r="BM2929" s="20"/>
      <c r="BN2929" s="20"/>
      <c r="BO2929" s="20"/>
      <c r="BP2929" s="20"/>
      <c r="BQ2929" s="20"/>
      <c r="BR2929" s="20"/>
      <c r="BS2929" s="20"/>
      <c r="BT2929" s="20"/>
      <c r="BU2929" s="20"/>
      <c r="BV2929" s="20"/>
    </row>
    <row r="2930" spans="1:74" x14ac:dyDescent="0.25">
      <c r="A2930" s="20" t="s">
        <v>475</v>
      </c>
      <c r="B2930" s="20" t="s">
        <v>489</v>
      </c>
      <c r="C2930" s="20" t="s">
        <v>662</v>
      </c>
      <c r="D2930" s="1">
        <v>44507</v>
      </c>
      <c r="E2930">
        <v>45</v>
      </c>
      <c r="F2930">
        <v>0</v>
      </c>
      <c r="G2930">
        <v>0</v>
      </c>
      <c r="H2930">
        <v>1</v>
      </c>
      <c r="I2930">
        <v>0</v>
      </c>
      <c r="J2930">
        <v>22</v>
      </c>
      <c r="K2930">
        <v>3</v>
      </c>
      <c r="L2930">
        <v>2</v>
      </c>
      <c r="M2930">
        <v>0</v>
      </c>
      <c r="N2930">
        <v>2</v>
      </c>
      <c r="O2930">
        <v>1</v>
      </c>
      <c r="P2930">
        <v>0</v>
      </c>
      <c r="Q2930">
        <v>0</v>
      </c>
      <c r="R2930">
        <v>355</v>
      </c>
      <c r="S2930">
        <v>264</v>
      </c>
      <c r="T2930">
        <v>7</v>
      </c>
      <c r="U2930">
        <v>13</v>
      </c>
      <c r="V2930">
        <v>11</v>
      </c>
      <c r="W2930">
        <v>467</v>
      </c>
      <c r="X2930">
        <v>84</v>
      </c>
      <c r="Y2930">
        <v>10</v>
      </c>
      <c r="Z2930">
        <v>38</v>
      </c>
      <c r="AA2930">
        <v>15</v>
      </c>
      <c r="AB2930">
        <v>452</v>
      </c>
      <c r="AC2930">
        <v>90</v>
      </c>
      <c r="AD2930">
        <v>14</v>
      </c>
      <c r="AE2930">
        <v>11</v>
      </c>
      <c r="AF2930">
        <v>46</v>
      </c>
      <c r="AG2930">
        <v>82</v>
      </c>
      <c r="AH2930">
        <v>2</v>
      </c>
      <c r="AI2930">
        <v>4</v>
      </c>
      <c r="AJ2930">
        <v>5</v>
      </c>
      <c r="AK2930">
        <v>3</v>
      </c>
      <c r="AL2930">
        <v>13</v>
      </c>
      <c r="AM2930">
        <v>3</v>
      </c>
      <c r="AN2930">
        <v>0</v>
      </c>
      <c r="AO2930">
        <v>0</v>
      </c>
      <c r="AP2930">
        <v>0</v>
      </c>
      <c r="AQ2930">
        <v>0</v>
      </c>
      <c r="AR2930">
        <v>0</v>
      </c>
      <c r="AS2930">
        <v>0</v>
      </c>
      <c r="AT2930">
        <v>0</v>
      </c>
      <c r="AU2930">
        <v>0</v>
      </c>
      <c r="AV2930">
        <v>1</v>
      </c>
      <c r="AW2930">
        <v>0</v>
      </c>
      <c r="AX2930">
        <v>0</v>
      </c>
      <c r="AY2930">
        <v>0</v>
      </c>
      <c r="AZ2930">
        <v>0</v>
      </c>
      <c r="BA2930">
        <v>0</v>
      </c>
      <c r="BB2930">
        <v>0</v>
      </c>
      <c r="BC2930">
        <v>0</v>
      </c>
      <c r="BD2930">
        <v>0</v>
      </c>
      <c r="BE2930">
        <v>0</v>
      </c>
      <c r="BF2930">
        <v>0</v>
      </c>
      <c r="BG2930" s="20">
        <v>0</v>
      </c>
      <c r="BH2930" s="20">
        <v>0</v>
      </c>
      <c r="BI2930" s="20">
        <v>37</v>
      </c>
      <c r="BJ2930" s="20">
        <v>2</v>
      </c>
      <c r="BK2930" s="20">
        <v>321</v>
      </c>
      <c r="BL2930" s="20">
        <v>397</v>
      </c>
      <c r="BM2930" s="20">
        <v>377</v>
      </c>
      <c r="BN2930" s="20">
        <v>65</v>
      </c>
      <c r="BO2930" s="20">
        <v>13</v>
      </c>
      <c r="BP2930" s="20"/>
      <c r="BQ2930" s="20"/>
      <c r="BR2930" s="20"/>
      <c r="BS2930" s="20"/>
      <c r="BT2930" s="20"/>
      <c r="BU2930" s="20"/>
      <c r="BV2930" s="20"/>
    </row>
    <row r="2931" spans="1:74" x14ac:dyDescent="0.25">
      <c r="A2931" s="20" t="s">
        <v>475</v>
      </c>
      <c r="B2931" s="20" t="s">
        <v>489</v>
      </c>
      <c r="C2931" s="20" t="s">
        <v>662</v>
      </c>
      <c r="D2931" s="1">
        <v>44514</v>
      </c>
      <c r="E2931">
        <v>45</v>
      </c>
      <c r="F2931">
        <v>0</v>
      </c>
      <c r="G2931">
        <v>0</v>
      </c>
      <c r="H2931">
        <v>1</v>
      </c>
      <c r="I2931">
        <v>0</v>
      </c>
      <c r="J2931">
        <v>25</v>
      </c>
      <c r="K2931">
        <v>3</v>
      </c>
      <c r="L2931">
        <v>1</v>
      </c>
      <c r="M2931">
        <v>0</v>
      </c>
      <c r="N2931">
        <v>2</v>
      </c>
      <c r="O2931">
        <v>2</v>
      </c>
      <c r="P2931">
        <v>0</v>
      </c>
      <c r="Q2931">
        <v>0</v>
      </c>
      <c r="R2931">
        <v>354</v>
      </c>
      <c r="S2931">
        <v>272</v>
      </c>
      <c r="T2931">
        <v>7</v>
      </c>
      <c r="U2931">
        <v>13</v>
      </c>
      <c r="V2931">
        <v>11</v>
      </c>
      <c r="W2931">
        <v>467</v>
      </c>
      <c r="X2931">
        <v>116</v>
      </c>
      <c r="Y2931">
        <v>10</v>
      </c>
      <c r="Z2931">
        <v>37</v>
      </c>
      <c r="AA2931">
        <v>14</v>
      </c>
      <c r="AB2931">
        <v>453</v>
      </c>
      <c r="AC2931">
        <v>113</v>
      </c>
      <c r="AD2931">
        <v>14</v>
      </c>
      <c r="AE2931">
        <v>11</v>
      </c>
      <c r="AF2931">
        <v>47</v>
      </c>
      <c r="AG2931">
        <v>82</v>
      </c>
      <c r="AH2931">
        <v>2</v>
      </c>
      <c r="AI2931">
        <v>4</v>
      </c>
      <c r="AJ2931">
        <v>5</v>
      </c>
      <c r="AK2931">
        <v>3</v>
      </c>
      <c r="AL2931">
        <v>13</v>
      </c>
      <c r="AM2931">
        <v>3</v>
      </c>
      <c r="AN2931">
        <v>0</v>
      </c>
      <c r="AO2931">
        <v>0</v>
      </c>
      <c r="AP2931">
        <v>0</v>
      </c>
      <c r="AQ2931">
        <v>0</v>
      </c>
      <c r="AR2931">
        <v>0</v>
      </c>
      <c r="AS2931">
        <v>0</v>
      </c>
      <c r="AT2931">
        <v>0</v>
      </c>
      <c r="AU2931">
        <v>0</v>
      </c>
      <c r="AV2931">
        <v>1</v>
      </c>
      <c r="AW2931">
        <v>0</v>
      </c>
      <c r="AX2931">
        <v>0</v>
      </c>
      <c r="AY2931">
        <v>0</v>
      </c>
      <c r="AZ2931">
        <v>0</v>
      </c>
      <c r="BA2931">
        <v>0</v>
      </c>
      <c r="BB2931">
        <v>0</v>
      </c>
      <c r="BC2931">
        <v>0</v>
      </c>
      <c r="BD2931">
        <v>0</v>
      </c>
      <c r="BE2931">
        <v>0</v>
      </c>
      <c r="BF2931">
        <v>0</v>
      </c>
      <c r="BG2931" s="20">
        <v>0</v>
      </c>
      <c r="BH2931" s="20">
        <v>0</v>
      </c>
      <c r="BI2931" s="20">
        <v>37</v>
      </c>
      <c r="BJ2931" s="20">
        <v>2</v>
      </c>
      <c r="BK2931" s="20">
        <v>320</v>
      </c>
      <c r="BL2931" s="20">
        <v>399</v>
      </c>
      <c r="BM2931" s="20">
        <v>377</v>
      </c>
      <c r="BN2931" s="20">
        <v>66</v>
      </c>
      <c r="BO2931" s="20">
        <v>13</v>
      </c>
      <c r="BP2931" s="20"/>
      <c r="BQ2931" s="20"/>
      <c r="BR2931" s="20"/>
      <c r="BS2931" s="20"/>
      <c r="BT2931" s="20"/>
      <c r="BU2931" s="20"/>
      <c r="BV2931" s="20"/>
    </row>
    <row r="2932" spans="1:74" x14ac:dyDescent="0.25">
      <c r="A2932" s="20" t="s">
        <v>475</v>
      </c>
      <c r="B2932" s="20" t="s">
        <v>489</v>
      </c>
      <c r="C2932" s="20" t="s">
        <v>662</v>
      </c>
      <c r="D2932" s="1">
        <v>44521</v>
      </c>
      <c r="E2932">
        <v>45</v>
      </c>
      <c r="F2932">
        <v>0</v>
      </c>
      <c r="G2932">
        <v>0</v>
      </c>
      <c r="H2932">
        <v>1</v>
      </c>
      <c r="I2932">
        <v>0</v>
      </c>
      <c r="J2932">
        <v>26</v>
      </c>
      <c r="K2932">
        <v>3</v>
      </c>
      <c r="L2932">
        <v>1</v>
      </c>
      <c r="M2932">
        <v>0</v>
      </c>
      <c r="N2932">
        <v>2</v>
      </c>
      <c r="O2932">
        <v>2</v>
      </c>
      <c r="P2932">
        <v>0</v>
      </c>
      <c r="Q2932">
        <v>0</v>
      </c>
      <c r="R2932">
        <v>355</v>
      </c>
      <c r="S2932">
        <v>275</v>
      </c>
      <c r="T2932">
        <v>7</v>
      </c>
      <c r="U2932">
        <v>13</v>
      </c>
      <c r="V2932">
        <v>11</v>
      </c>
      <c r="W2932">
        <v>469</v>
      </c>
      <c r="X2932">
        <v>159</v>
      </c>
      <c r="Y2932">
        <v>10</v>
      </c>
      <c r="Z2932">
        <v>36</v>
      </c>
      <c r="AA2932">
        <v>15</v>
      </c>
      <c r="AB2932">
        <v>454</v>
      </c>
      <c r="AC2932">
        <v>138</v>
      </c>
      <c r="AD2932">
        <v>13</v>
      </c>
      <c r="AE2932">
        <v>11</v>
      </c>
      <c r="AF2932">
        <v>48</v>
      </c>
      <c r="AG2932">
        <v>81</v>
      </c>
      <c r="AH2932">
        <v>2</v>
      </c>
      <c r="AI2932">
        <v>4</v>
      </c>
      <c r="AJ2932">
        <v>5</v>
      </c>
      <c r="AK2932">
        <v>3</v>
      </c>
      <c r="AL2932">
        <v>13</v>
      </c>
      <c r="AM2932">
        <v>4</v>
      </c>
      <c r="AN2932">
        <v>0</v>
      </c>
      <c r="AO2932">
        <v>0</v>
      </c>
      <c r="AP2932">
        <v>0</v>
      </c>
      <c r="AQ2932">
        <v>0</v>
      </c>
      <c r="AR2932">
        <v>0</v>
      </c>
      <c r="AS2932">
        <v>0</v>
      </c>
      <c r="AT2932">
        <v>0</v>
      </c>
      <c r="AU2932">
        <v>0</v>
      </c>
      <c r="AV2932">
        <v>1</v>
      </c>
      <c r="AW2932">
        <v>0</v>
      </c>
      <c r="AX2932">
        <v>0</v>
      </c>
      <c r="AY2932">
        <v>0</v>
      </c>
      <c r="AZ2932">
        <v>0</v>
      </c>
      <c r="BA2932">
        <v>0</v>
      </c>
      <c r="BB2932">
        <v>0</v>
      </c>
      <c r="BC2932">
        <v>0</v>
      </c>
      <c r="BD2932">
        <v>0</v>
      </c>
      <c r="BE2932">
        <v>0</v>
      </c>
      <c r="BF2932">
        <v>0</v>
      </c>
      <c r="BG2932" s="20">
        <v>0</v>
      </c>
      <c r="BH2932" s="20">
        <v>0</v>
      </c>
      <c r="BI2932" s="20">
        <v>37</v>
      </c>
      <c r="BJ2932" s="20">
        <v>2</v>
      </c>
      <c r="BK2932" s="20">
        <v>321</v>
      </c>
      <c r="BL2932" s="20">
        <v>400</v>
      </c>
      <c r="BM2932" s="20">
        <v>377</v>
      </c>
      <c r="BN2932" s="20">
        <v>65</v>
      </c>
      <c r="BO2932" s="20">
        <v>13</v>
      </c>
      <c r="BP2932" s="20"/>
      <c r="BQ2932" s="20"/>
      <c r="BR2932" s="20"/>
      <c r="BS2932" s="20"/>
      <c r="BT2932" s="20"/>
      <c r="BU2932" s="20"/>
      <c r="BV2932" s="20"/>
    </row>
    <row r="2933" spans="1:74" x14ac:dyDescent="0.25">
      <c r="A2933" s="20" t="s">
        <v>475</v>
      </c>
      <c r="B2933" s="20" t="s">
        <v>489</v>
      </c>
      <c r="C2933" s="20" t="s">
        <v>662</v>
      </c>
      <c r="D2933" s="1">
        <v>44528</v>
      </c>
      <c r="E2933">
        <v>45</v>
      </c>
      <c r="F2933">
        <v>0</v>
      </c>
      <c r="G2933">
        <v>0</v>
      </c>
      <c r="H2933">
        <v>1</v>
      </c>
      <c r="I2933">
        <v>0</v>
      </c>
      <c r="J2933">
        <v>29</v>
      </c>
      <c r="K2933">
        <v>3</v>
      </c>
      <c r="L2933">
        <v>1</v>
      </c>
      <c r="M2933">
        <v>0</v>
      </c>
      <c r="N2933">
        <v>2</v>
      </c>
      <c r="O2933">
        <v>2</v>
      </c>
      <c r="P2933">
        <v>0</v>
      </c>
      <c r="Q2933">
        <v>0</v>
      </c>
      <c r="R2933">
        <v>355</v>
      </c>
      <c r="S2933">
        <v>286</v>
      </c>
      <c r="T2933">
        <v>7</v>
      </c>
      <c r="U2933">
        <v>12</v>
      </c>
      <c r="V2933">
        <v>11</v>
      </c>
      <c r="W2933">
        <v>469</v>
      </c>
      <c r="X2933">
        <v>199</v>
      </c>
      <c r="Y2933">
        <v>11</v>
      </c>
      <c r="Z2933">
        <v>35</v>
      </c>
      <c r="AA2933">
        <v>16</v>
      </c>
      <c r="AB2933">
        <v>453</v>
      </c>
      <c r="AC2933">
        <v>163</v>
      </c>
      <c r="AD2933">
        <v>13</v>
      </c>
      <c r="AE2933">
        <v>11</v>
      </c>
      <c r="AF2933">
        <v>48</v>
      </c>
      <c r="AG2933">
        <v>82</v>
      </c>
      <c r="AH2933">
        <v>4</v>
      </c>
      <c r="AI2933">
        <v>4</v>
      </c>
      <c r="AJ2933">
        <v>5</v>
      </c>
      <c r="AK2933">
        <v>3</v>
      </c>
      <c r="AL2933">
        <v>13</v>
      </c>
      <c r="AM2933">
        <v>13</v>
      </c>
      <c r="AN2933">
        <v>0</v>
      </c>
      <c r="AO2933">
        <v>0</v>
      </c>
      <c r="AP2933">
        <v>0</v>
      </c>
      <c r="AQ2933">
        <v>0</v>
      </c>
      <c r="AR2933">
        <v>0</v>
      </c>
      <c r="AS2933">
        <v>0</v>
      </c>
      <c r="AT2933">
        <v>0</v>
      </c>
      <c r="AU2933">
        <v>0</v>
      </c>
      <c r="AV2933">
        <v>1</v>
      </c>
      <c r="AW2933">
        <v>0</v>
      </c>
      <c r="AX2933">
        <v>0</v>
      </c>
      <c r="AY2933">
        <v>0</v>
      </c>
      <c r="AZ2933">
        <v>0</v>
      </c>
      <c r="BA2933">
        <v>0</v>
      </c>
      <c r="BB2933">
        <v>0</v>
      </c>
      <c r="BC2933">
        <v>0</v>
      </c>
      <c r="BD2933">
        <v>0</v>
      </c>
      <c r="BE2933">
        <v>0</v>
      </c>
      <c r="BF2933">
        <v>0</v>
      </c>
      <c r="BG2933" s="20">
        <v>0</v>
      </c>
      <c r="BH2933" s="20">
        <v>0</v>
      </c>
      <c r="BI2933" s="20">
        <v>37</v>
      </c>
      <c r="BJ2933" s="20">
        <v>2</v>
      </c>
      <c r="BK2933" s="20">
        <v>323</v>
      </c>
      <c r="BL2933" s="20">
        <v>400</v>
      </c>
      <c r="BM2933" s="20">
        <v>377</v>
      </c>
      <c r="BN2933" s="20">
        <v>66</v>
      </c>
      <c r="BO2933" s="20">
        <v>13</v>
      </c>
      <c r="BP2933" s="20"/>
      <c r="BQ2933" s="20"/>
      <c r="BR2933" s="20"/>
      <c r="BS2933" s="20"/>
      <c r="BT2933" s="20"/>
      <c r="BU2933" s="20"/>
      <c r="BV2933" s="20"/>
    </row>
    <row r="2934" spans="1:74" x14ac:dyDescent="0.25">
      <c r="A2934" s="20" t="s">
        <v>475</v>
      </c>
      <c r="B2934" s="20" t="s">
        <v>489</v>
      </c>
      <c r="C2934" s="20" t="s">
        <v>662</v>
      </c>
      <c r="D2934" s="1">
        <v>44535</v>
      </c>
      <c r="E2934">
        <v>45</v>
      </c>
      <c r="F2934">
        <v>0</v>
      </c>
      <c r="G2934">
        <v>0</v>
      </c>
      <c r="H2934">
        <v>1</v>
      </c>
      <c r="I2934">
        <v>0</v>
      </c>
      <c r="J2934">
        <v>29</v>
      </c>
      <c r="K2934">
        <v>3</v>
      </c>
      <c r="L2934">
        <v>1</v>
      </c>
      <c r="M2934">
        <v>0</v>
      </c>
      <c r="N2934">
        <v>2</v>
      </c>
      <c r="O2934">
        <v>2</v>
      </c>
      <c r="P2934">
        <v>0</v>
      </c>
      <c r="Q2934">
        <v>0</v>
      </c>
      <c r="R2934">
        <v>355</v>
      </c>
      <c r="S2934">
        <v>290</v>
      </c>
      <c r="T2934">
        <v>7</v>
      </c>
      <c r="U2934">
        <v>12</v>
      </c>
      <c r="V2934">
        <v>11</v>
      </c>
      <c r="W2934">
        <v>475</v>
      </c>
      <c r="X2934">
        <v>224</v>
      </c>
      <c r="Y2934">
        <v>11</v>
      </c>
      <c r="Z2934">
        <v>35</v>
      </c>
      <c r="AA2934">
        <v>17</v>
      </c>
      <c r="AB2934">
        <v>454</v>
      </c>
      <c r="AC2934">
        <v>185</v>
      </c>
      <c r="AD2934">
        <v>13</v>
      </c>
      <c r="AE2934">
        <v>11</v>
      </c>
      <c r="AF2934">
        <v>50</v>
      </c>
      <c r="AG2934">
        <v>83</v>
      </c>
      <c r="AH2934">
        <v>5</v>
      </c>
      <c r="AI2934">
        <v>4</v>
      </c>
      <c r="AJ2934">
        <v>5</v>
      </c>
      <c r="AK2934">
        <v>3</v>
      </c>
      <c r="AL2934">
        <v>13</v>
      </c>
      <c r="AM2934">
        <v>13</v>
      </c>
      <c r="AN2934">
        <v>0</v>
      </c>
      <c r="AO2934">
        <v>0</v>
      </c>
      <c r="AP2934">
        <v>0</v>
      </c>
      <c r="AQ2934">
        <v>0</v>
      </c>
      <c r="AR2934">
        <v>0</v>
      </c>
      <c r="AS2934">
        <v>0</v>
      </c>
      <c r="AT2934">
        <v>0</v>
      </c>
      <c r="AU2934">
        <v>0</v>
      </c>
      <c r="AV2934">
        <v>1</v>
      </c>
      <c r="AW2934">
        <v>0</v>
      </c>
      <c r="AX2934">
        <v>0</v>
      </c>
      <c r="AY2934">
        <v>0</v>
      </c>
      <c r="AZ2934">
        <v>0</v>
      </c>
      <c r="BA2934">
        <v>0</v>
      </c>
      <c r="BB2934">
        <v>0</v>
      </c>
      <c r="BC2934">
        <v>0</v>
      </c>
      <c r="BD2934">
        <v>0</v>
      </c>
      <c r="BE2934">
        <v>0</v>
      </c>
      <c r="BF2934">
        <v>0</v>
      </c>
      <c r="BG2934" s="20">
        <v>0</v>
      </c>
      <c r="BH2934" s="20">
        <v>0</v>
      </c>
      <c r="BI2934" s="20">
        <v>37</v>
      </c>
      <c r="BJ2934" s="20">
        <v>2</v>
      </c>
      <c r="BK2934" s="20">
        <v>323</v>
      </c>
      <c r="BL2934" s="20">
        <v>405</v>
      </c>
      <c r="BM2934" s="20">
        <v>376</v>
      </c>
      <c r="BN2934" s="20">
        <v>68</v>
      </c>
      <c r="BO2934" s="20">
        <v>13</v>
      </c>
      <c r="BP2934" s="20"/>
      <c r="BQ2934" s="20"/>
      <c r="BR2934" s="20"/>
      <c r="BS2934" s="20"/>
      <c r="BT2934" s="20"/>
      <c r="BU2934" s="20"/>
      <c r="BV2934" s="20"/>
    </row>
    <row r="2935" spans="1:74" x14ac:dyDescent="0.25">
      <c r="A2935" s="20" t="s">
        <v>475</v>
      </c>
      <c r="B2935" s="20" t="s">
        <v>489</v>
      </c>
      <c r="C2935" s="20" t="s">
        <v>662</v>
      </c>
      <c r="D2935" s="1">
        <v>44542</v>
      </c>
      <c r="E2935">
        <v>46</v>
      </c>
      <c r="F2935">
        <v>0</v>
      </c>
      <c r="G2935">
        <v>0</v>
      </c>
      <c r="H2935">
        <v>1</v>
      </c>
      <c r="I2935">
        <v>0</v>
      </c>
      <c r="J2935">
        <v>31</v>
      </c>
      <c r="K2935">
        <v>3</v>
      </c>
      <c r="L2935">
        <v>1</v>
      </c>
      <c r="M2935">
        <v>0</v>
      </c>
      <c r="N2935">
        <v>2</v>
      </c>
      <c r="O2935">
        <v>2</v>
      </c>
      <c r="P2935">
        <v>0</v>
      </c>
      <c r="Q2935">
        <v>0</v>
      </c>
      <c r="R2935">
        <v>355</v>
      </c>
      <c r="S2935">
        <v>292</v>
      </c>
      <c r="T2935">
        <v>7</v>
      </c>
      <c r="U2935">
        <v>12</v>
      </c>
      <c r="V2935">
        <v>11</v>
      </c>
      <c r="W2935">
        <v>479</v>
      </c>
      <c r="X2935">
        <v>238</v>
      </c>
      <c r="Y2935">
        <v>11</v>
      </c>
      <c r="Z2935">
        <v>35</v>
      </c>
      <c r="AA2935">
        <v>15</v>
      </c>
      <c r="AB2935">
        <v>451</v>
      </c>
      <c r="AC2935">
        <v>222</v>
      </c>
      <c r="AD2935">
        <v>13</v>
      </c>
      <c r="AE2935">
        <v>11</v>
      </c>
      <c r="AF2935">
        <v>49</v>
      </c>
      <c r="AG2935">
        <v>84</v>
      </c>
      <c r="AH2935">
        <v>15</v>
      </c>
      <c r="AI2935">
        <v>4</v>
      </c>
      <c r="AJ2935">
        <v>5</v>
      </c>
      <c r="AK2935">
        <v>3</v>
      </c>
      <c r="AL2935">
        <v>13</v>
      </c>
      <c r="AM2935">
        <v>13</v>
      </c>
      <c r="AN2935">
        <v>0</v>
      </c>
      <c r="AO2935">
        <v>0</v>
      </c>
      <c r="AP2935">
        <v>0</v>
      </c>
      <c r="AQ2935">
        <v>0</v>
      </c>
      <c r="AR2935">
        <v>0</v>
      </c>
      <c r="AS2935">
        <v>0</v>
      </c>
      <c r="AT2935">
        <v>0</v>
      </c>
      <c r="AU2935">
        <v>0</v>
      </c>
      <c r="AV2935">
        <v>1</v>
      </c>
      <c r="AW2935">
        <v>0</v>
      </c>
      <c r="AX2935">
        <v>0</v>
      </c>
      <c r="AY2935">
        <v>0</v>
      </c>
      <c r="AZ2935">
        <v>0</v>
      </c>
      <c r="BA2935">
        <v>0</v>
      </c>
      <c r="BB2935">
        <v>0</v>
      </c>
      <c r="BC2935">
        <v>0</v>
      </c>
      <c r="BD2935">
        <v>0</v>
      </c>
      <c r="BE2935">
        <v>0</v>
      </c>
      <c r="BF2935">
        <v>0</v>
      </c>
      <c r="BG2935" s="20">
        <v>0</v>
      </c>
      <c r="BH2935" s="20">
        <v>0</v>
      </c>
      <c r="BI2935" s="20">
        <v>38</v>
      </c>
      <c r="BJ2935" s="20">
        <v>2</v>
      </c>
      <c r="BK2935" s="20">
        <v>323</v>
      </c>
      <c r="BL2935" s="20">
        <v>408</v>
      </c>
      <c r="BM2935" s="20">
        <v>374</v>
      </c>
      <c r="BN2935" s="20">
        <v>69</v>
      </c>
      <c r="BO2935" s="20">
        <v>13</v>
      </c>
      <c r="BP2935" s="20"/>
      <c r="BQ2935" s="20"/>
      <c r="BR2935" s="20"/>
      <c r="BS2935" s="20"/>
      <c r="BT2935" s="20"/>
      <c r="BU2935" s="20"/>
      <c r="BV2935" s="20"/>
    </row>
    <row r="2936" spans="1:74" x14ac:dyDescent="0.25">
      <c r="A2936" s="20" t="s">
        <v>475</v>
      </c>
      <c r="B2936" s="20" t="s">
        <v>489</v>
      </c>
      <c r="C2936" s="20" t="s">
        <v>662</v>
      </c>
      <c r="D2936" s="1">
        <v>44549</v>
      </c>
      <c r="E2936">
        <v>45</v>
      </c>
      <c r="F2936">
        <v>0</v>
      </c>
      <c r="G2936">
        <v>0</v>
      </c>
      <c r="H2936">
        <v>1</v>
      </c>
      <c r="I2936">
        <v>0</v>
      </c>
      <c r="J2936">
        <v>35</v>
      </c>
      <c r="K2936">
        <v>3</v>
      </c>
      <c r="L2936">
        <v>1</v>
      </c>
      <c r="M2936">
        <v>0</v>
      </c>
      <c r="N2936">
        <v>2</v>
      </c>
      <c r="O2936">
        <v>2</v>
      </c>
      <c r="P2936">
        <v>0</v>
      </c>
      <c r="Q2936">
        <v>0</v>
      </c>
      <c r="R2936">
        <v>354</v>
      </c>
      <c r="S2936">
        <v>295</v>
      </c>
      <c r="T2936">
        <v>7</v>
      </c>
      <c r="U2936">
        <v>11</v>
      </c>
      <c r="V2936">
        <v>10</v>
      </c>
      <c r="W2936">
        <v>478</v>
      </c>
      <c r="X2936">
        <v>257</v>
      </c>
      <c r="Y2936">
        <v>11</v>
      </c>
      <c r="Z2936">
        <v>35</v>
      </c>
      <c r="AA2936">
        <v>15</v>
      </c>
      <c r="AB2936">
        <v>452</v>
      </c>
      <c r="AC2936">
        <v>269</v>
      </c>
      <c r="AD2936">
        <v>13</v>
      </c>
      <c r="AE2936">
        <v>11</v>
      </c>
      <c r="AF2936">
        <v>49</v>
      </c>
      <c r="AG2936">
        <v>84</v>
      </c>
      <c r="AH2936">
        <v>24</v>
      </c>
      <c r="AI2936">
        <v>4</v>
      </c>
      <c r="AJ2936">
        <v>5</v>
      </c>
      <c r="AK2936">
        <v>3</v>
      </c>
      <c r="AL2936">
        <v>13</v>
      </c>
      <c r="AM2936">
        <v>13</v>
      </c>
      <c r="AN2936">
        <v>0</v>
      </c>
      <c r="AO2936">
        <v>0</v>
      </c>
      <c r="AP2936">
        <v>0</v>
      </c>
      <c r="AQ2936">
        <v>0</v>
      </c>
      <c r="AR2936">
        <v>0</v>
      </c>
      <c r="AS2936">
        <v>0</v>
      </c>
      <c r="AT2936">
        <v>0</v>
      </c>
      <c r="AU2936">
        <v>0</v>
      </c>
      <c r="AV2936">
        <v>1</v>
      </c>
      <c r="AW2936">
        <v>0</v>
      </c>
      <c r="AX2936">
        <v>0</v>
      </c>
      <c r="AY2936">
        <v>0</v>
      </c>
      <c r="AZ2936">
        <v>0</v>
      </c>
      <c r="BA2936">
        <v>0</v>
      </c>
      <c r="BB2936">
        <v>0</v>
      </c>
      <c r="BC2936">
        <v>0</v>
      </c>
      <c r="BD2936">
        <v>0</v>
      </c>
      <c r="BE2936">
        <v>0</v>
      </c>
      <c r="BF2936">
        <v>0</v>
      </c>
      <c r="BG2936" s="20">
        <v>0</v>
      </c>
      <c r="BH2936" s="20">
        <v>0</v>
      </c>
      <c r="BI2936" s="20">
        <v>37</v>
      </c>
      <c r="BJ2936" s="20">
        <v>2</v>
      </c>
      <c r="BK2936" s="20">
        <v>323</v>
      </c>
      <c r="BL2936" s="20">
        <v>407</v>
      </c>
      <c r="BM2936" s="20">
        <v>375</v>
      </c>
      <c r="BN2936" s="20">
        <v>69</v>
      </c>
      <c r="BO2936" s="20">
        <v>13</v>
      </c>
      <c r="BP2936" s="20">
        <v>1847</v>
      </c>
      <c r="BQ2936" s="20">
        <v>559</v>
      </c>
      <c r="BR2936" s="20">
        <v>0</v>
      </c>
      <c r="BS2936" s="20">
        <v>23</v>
      </c>
      <c r="BT2936" s="20">
        <v>267</v>
      </c>
      <c r="BU2936" s="20">
        <v>194</v>
      </c>
      <c r="BV2936" s="20">
        <v>1290</v>
      </c>
    </row>
    <row r="2937" spans="1:74" x14ac:dyDescent="0.25">
      <c r="A2937" s="20" t="s">
        <v>475</v>
      </c>
      <c r="B2937" s="20" t="s">
        <v>489</v>
      </c>
      <c r="C2937" s="20" t="s">
        <v>662</v>
      </c>
      <c r="D2937" s="1">
        <v>44558</v>
      </c>
      <c r="E2937">
        <v>45</v>
      </c>
      <c r="F2937">
        <v>0</v>
      </c>
      <c r="G2937">
        <v>0</v>
      </c>
      <c r="H2937">
        <v>1</v>
      </c>
      <c r="I2937">
        <v>0</v>
      </c>
      <c r="J2937">
        <v>36</v>
      </c>
      <c r="K2937">
        <v>3</v>
      </c>
      <c r="L2937">
        <v>1</v>
      </c>
      <c r="M2937">
        <v>0</v>
      </c>
      <c r="N2937">
        <v>2</v>
      </c>
      <c r="O2937">
        <v>2</v>
      </c>
      <c r="P2937">
        <v>0</v>
      </c>
      <c r="Q2937">
        <v>0</v>
      </c>
      <c r="R2937">
        <v>354</v>
      </c>
      <c r="S2937">
        <v>302</v>
      </c>
      <c r="T2937">
        <v>7</v>
      </c>
      <c r="U2937">
        <v>10</v>
      </c>
      <c r="V2937">
        <v>9</v>
      </c>
      <c r="W2937">
        <v>479</v>
      </c>
      <c r="X2937">
        <v>278</v>
      </c>
      <c r="Y2937">
        <v>11</v>
      </c>
      <c r="Z2937">
        <v>35</v>
      </c>
      <c r="AA2937">
        <v>15</v>
      </c>
      <c r="AB2937">
        <v>452</v>
      </c>
      <c r="AC2937">
        <v>291</v>
      </c>
      <c r="AD2937">
        <v>13</v>
      </c>
      <c r="AE2937">
        <v>11</v>
      </c>
      <c r="AF2937">
        <v>47</v>
      </c>
      <c r="AG2937">
        <v>83</v>
      </c>
      <c r="AH2937">
        <v>29</v>
      </c>
      <c r="AI2937">
        <v>4</v>
      </c>
      <c r="AJ2937">
        <v>5</v>
      </c>
      <c r="AK2937">
        <v>3</v>
      </c>
      <c r="AL2937">
        <v>13</v>
      </c>
      <c r="AM2937">
        <v>13</v>
      </c>
      <c r="AN2937">
        <v>0</v>
      </c>
      <c r="AO2937">
        <v>0</v>
      </c>
      <c r="AP2937">
        <v>0</v>
      </c>
      <c r="AQ2937">
        <v>0</v>
      </c>
      <c r="AR2937">
        <v>0</v>
      </c>
      <c r="AS2937">
        <v>0</v>
      </c>
      <c r="AT2937">
        <v>0</v>
      </c>
      <c r="AU2937">
        <v>0</v>
      </c>
      <c r="AV2937">
        <v>1</v>
      </c>
      <c r="AW2937">
        <v>0</v>
      </c>
      <c r="AX2937">
        <v>0</v>
      </c>
      <c r="AY2937">
        <v>0</v>
      </c>
      <c r="AZ2937">
        <v>0</v>
      </c>
      <c r="BA2937">
        <v>0</v>
      </c>
      <c r="BB2937">
        <v>0</v>
      </c>
      <c r="BC2937">
        <v>0</v>
      </c>
      <c r="BD2937">
        <v>0</v>
      </c>
      <c r="BE2937">
        <v>0</v>
      </c>
      <c r="BF2937">
        <v>0</v>
      </c>
      <c r="BG2937" s="20">
        <v>0</v>
      </c>
      <c r="BH2937" s="20">
        <v>0</v>
      </c>
      <c r="BI2937" s="20">
        <v>37</v>
      </c>
      <c r="BJ2937" s="20">
        <v>2</v>
      </c>
      <c r="BK2937" s="20">
        <v>324</v>
      </c>
      <c r="BL2937" s="20">
        <v>408</v>
      </c>
      <c r="BM2937" s="20">
        <v>375</v>
      </c>
      <c r="BN2937" s="20">
        <v>68</v>
      </c>
      <c r="BO2937" s="20">
        <v>13</v>
      </c>
      <c r="BP2937" s="20">
        <v>1850</v>
      </c>
      <c r="BQ2937" s="20">
        <v>686</v>
      </c>
      <c r="BR2937" s="20">
        <v>0</v>
      </c>
      <c r="BS2937" s="20">
        <v>23</v>
      </c>
      <c r="BT2937" s="20">
        <v>263</v>
      </c>
      <c r="BU2937" s="20">
        <v>198</v>
      </c>
      <c r="BV2937" s="20">
        <v>1291</v>
      </c>
    </row>
    <row r="2938" spans="1:74" x14ac:dyDescent="0.25">
      <c r="A2938" s="20" t="s">
        <v>475</v>
      </c>
      <c r="B2938" s="20" t="s">
        <v>489</v>
      </c>
      <c r="C2938" s="20" t="s">
        <v>662</v>
      </c>
      <c r="D2938" s="1">
        <v>44564</v>
      </c>
      <c r="E2938">
        <v>44</v>
      </c>
      <c r="F2938">
        <v>0</v>
      </c>
      <c r="G2938">
        <v>0</v>
      </c>
      <c r="H2938">
        <v>1</v>
      </c>
      <c r="I2938">
        <v>0</v>
      </c>
      <c r="J2938">
        <v>35</v>
      </c>
      <c r="K2938">
        <v>3</v>
      </c>
      <c r="L2938">
        <v>1</v>
      </c>
      <c r="M2938">
        <v>0</v>
      </c>
      <c r="N2938">
        <v>2</v>
      </c>
      <c r="O2938">
        <v>2</v>
      </c>
      <c r="P2938">
        <v>0</v>
      </c>
      <c r="Q2938">
        <v>0</v>
      </c>
      <c r="R2938">
        <v>355</v>
      </c>
      <c r="S2938">
        <v>304</v>
      </c>
      <c r="T2938">
        <v>7</v>
      </c>
      <c r="U2938">
        <v>10</v>
      </c>
      <c r="V2938">
        <v>9</v>
      </c>
      <c r="W2938">
        <v>478</v>
      </c>
      <c r="X2938">
        <v>287</v>
      </c>
      <c r="Y2938">
        <v>11</v>
      </c>
      <c r="Z2938">
        <v>35</v>
      </c>
      <c r="AA2938">
        <v>15</v>
      </c>
      <c r="AB2938">
        <v>453</v>
      </c>
      <c r="AC2938">
        <v>293</v>
      </c>
      <c r="AD2938">
        <v>13</v>
      </c>
      <c r="AE2938">
        <v>11</v>
      </c>
      <c r="AF2938">
        <v>46</v>
      </c>
      <c r="AG2938">
        <v>82</v>
      </c>
      <c r="AH2938">
        <v>32</v>
      </c>
      <c r="AI2938">
        <v>4</v>
      </c>
      <c r="AJ2938">
        <v>5</v>
      </c>
      <c r="AK2938">
        <v>3</v>
      </c>
      <c r="AL2938">
        <v>13</v>
      </c>
      <c r="AM2938">
        <v>13</v>
      </c>
      <c r="AN2938">
        <v>0</v>
      </c>
      <c r="AO2938">
        <v>0</v>
      </c>
      <c r="AP2938">
        <v>0</v>
      </c>
      <c r="AQ2938">
        <v>0</v>
      </c>
      <c r="AR2938">
        <v>0</v>
      </c>
      <c r="AS2938">
        <v>0</v>
      </c>
      <c r="AT2938">
        <v>0</v>
      </c>
      <c r="AU2938">
        <v>0</v>
      </c>
      <c r="AV2938">
        <v>1</v>
      </c>
      <c r="AW2938">
        <v>0</v>
      </c>
      <c r="AX2938">
        <v>0</v>
      </c>
      <c r="AY2938">
        <v>0</v>
      </c>
      <c r="AZ2938">
        <v>0</v>
      </c>
      <c r="BA2938">
        <v>0</v>
      </c>
      <c r="BB2938">
        <v>0</v>
      </c>
      <c r="BC2938">
        <v>0</v>
      </c>
      <c r="BD2938">
        <v>0</v>
      </c>
      <c r="BE2938">
        <v>0</v>
      </c>
      <c r="BF2938">
        <v>0</v>
      </c>
      <c r="BG2938" s="20">
        <v>0</v>
      </c>
      <c r="BH2938" s="20">
        <v>0</v>
      </c>
      <c r="BI2938" s="20">
        <v>36</v>
      </c>
      <c r="BJ2938" s="20">
        <v>2</v>
      </c>
      <c r="BK2938" s="20">
        <v>325</v>
      </c>
      <c r="BL2938" s="20">
        <v>407</v>
      </c>
      <c r="BM2938" s="20">
        <v>376</v>
      </c>
      <c r="BN2938" s="20">
        <v>68</v>
      </c>
      <c r="BO2938" s="20">
        <v>13</v>
      </c>
      <c r="BP2938" s="20">
        <v>1847</v>
      </c>
      <c r="BQ2938" s="20">
        <v>726</v>
      </c>
      <c r="BR2938" s="20">
        <v>0</v>
      </c>
      <c r="BS2938" s="20">
        <v>23</v>
      </c>
      <c r="BT2938" s="20">
        <v>262</v>
      </c>
      <c r="BU2938" s="20">
        <v>196</v>
      </c>
      <c r="BV2938" s="20">
        <v>1293</v>
      </c>
    </row>
    <row r="2939" spans="1:74" x14ac:dyDescent="0.25">
      <c r="A2939" s="20" t="s">
        <v>475</v>
      </c>
      <c r="B2939" s="20" t="s">
        <v>489</v>
      </c>
      <c r="C2939" s="20" t="s">
        <v>662</v>
      </c>
      <c r="D2939" s="1">
        <v>44570</v>
      </c>
      <c r="E2939">
        <v>44</v>
      </c>
      <c r="F2939">
        <v>0</v>
      </c>
      <c r="G2939">
        <v>0</v>
      </c>
      <c r="H2939">
        <v>1</v>
      </c>
      <c r="I2939">
        <v>0</v>
      </c>
      <c r="J2939">
        <v>35</v>
      </c>
      <c r="K2939">
        <v>3</v>
      </c>
      <c r="L2939">
        <v>1</v>
      </c>
      <c r="M2939">
        <v>0</v>
      </c>
      <c r="N2939">
        <v>2</v>
      </c>
      <c r="O2939">
        <v>2</v>
      </c>
      <c r="P2939">
        <v>0</v>
      </c>
      <c r="Q2939">
        <v>0</v>
      </c>
      <c r="R2939">
        <v>354</v>
      </c>
      <c r="S2939">
        <v>307</v>
      </c>
      <c r="T2939">
        <v>7</v>
      </c>
      <c r="U2939">
        <v>10</v>
      </c>
      <c r="V2939">
        <v>9</v>
      </c>
      <c r="W2939">
        <v>480</v>
      </c>
      <c r="X2939">
        <v>294</v>
      </c>
      <c r="Y2939">
        <v>11</v>
      </c>
      <c r="Z2939">
        <v>35</v>
      </c>
      <c r="AA2939">
        <v>16</v>
      </c>
      <c r="AB2939">
        <v>453</v>
      </c>
      <c r="AC2939">
        <v>296</v>
      </c>
      <c r="AD2939">
        <v>13</v>
      </c>
      <c r="AE2939">
        <v>11</v>
      </c>
      <c r="AF2939">
        <v>45</v>
      </c>
      <c r="AG2939">
        <v>82</v>
      </c>
      <c r="AH2939">
        <v>33</v>
      </c>
      <c r="AI2939">
        <v>4</v>
      </c>
      <c r="AJ2939">
        <v>5</v>
      </c>
      <c r="AK2939">
        <v>3</v>
      </c>
      <c r="AL2939">
        <v>13</v>
      </c>
      <c r="AM2939">
        <v>13</v>
      </c>
      <c r="AN2939">
        <v>0</v>
      </c>
      <c r="AO2939">
        <v>0</v>
      </c>
      <c r="AP2939">
        <v>0</v>
      </c>
      <c r="AQ2939">
        <v>0</v>
      </c>
      <c r="AR2939">
        <v>0</v>
      </c>
      <c r="AS2939">
        <v>0</v>
      </c>
      <c r="AT2939">
        <v>0</v>
      </c>
      <c r="AU2939">
        <v>0</v>
      </c>
      <c r="AV2939">
        <v>1</v>
      </c>
      <c r="AW2939">
        <v>0</v>
      </c>
      <c r="AX2939">
        <v>0</v>
      </c>
      <c r="AY2939">
        <v>0</v>
      </c>
      <c r="AZ2939">
        <v>0</v>
      </c>
      <c r="BA2939">
        <v>0</v>
      </c>
      <c r="BB2939">
        <v>0</v>
      </c>
      <c r="BC2939">
        <v>0</v>
      </c>
      <c r="BD2939">
        <v>0</v>
      </c>
      <c r="BE2939">
        <v>0</v>
      </c>
      <c r="BF2939">
        <v>0</v>
      </c>
      <c r="BG2939" s="20">
        <v>0</v>
      </c>
      <c r="BH2939" s="20">
        <v>0</v>
      </c>
      <c r="BI2939" s="20">
        <v>36</v>
      </c>
      <c r="BJ2939" s="20">
        <v>2</v>
      </c>
      <c r="BK2939" s="20">
        <v>324</v>
      </c>
      <c r="BL2939" s="20">
        <v>408</v>
      </c>
      <c r="BM2939" s="20">
        <v>376</v>
      </c>
      <c r="BN2939" s="20">
        <v>68</v>
      </c>
      <c r="BO2939" s="20">
        <v>13</v>
      </c>
      <c r="BP2939" s="20">
        <v>1845</v>
      </c>
      <c r="BQ2939" s="20">
        <v>758</v>
      </c>
      <c r="BR2939" s="20">
        <v>0</v>
      </c>
      <c r="BS2939" s="20">
        <v>23</v>
      </c>
      <c r="BT2939" s="20">
        <v>258</v>
      </c>
      <c r="BU2939" s="20">
        <v>193</v>
      </c>
      <c r="BV2939" s="20">
        <v>1296</v>
      </c>
    </row>
    <row r="2940" spans="1:74" x14ac:dyDescent="0.25">
      <c r="A2940" s="20" t="s">
        <v>475</v>
      </c>
      <c r="B2940" s="20" t="s">
        <v>489</v>
      </c>
      <c r="C2940" s="20" t="s">
        <v>662</v>
      </c>
      <c r="D2940" s="1">
        <v>44577</v>
      </c>
      <c r="E2940">
        <v>45</v>
      </c>
      <c r="F2940">
        <v>0</v>
      </c>
      <c r="G2940">
        <v>0</v>
      </c>
      <c r="H2940">
        <v>1</v>
      </c>
      <c r="I2940">
        <v>0</v>
      </c>
      <c r="J2940">
        <v>36</v>
      </c>
      <c r="K2940">
        <v>3</v>
      </c>
      <c r="L2940">
        <v>1</v>
      </c>
      <c r="M2940">
        <v>0</v>
      </c>
      <c r="N2940">
        <v>2</v>
      </c>
      <c r="O2940">
        <v>2</v>
      </c>
      <c r="P2940">
        <v>0</v>
      </c>
      <c r="Q2940">
        <v>0</v>
      </c>
      <c r="R2940">
        <v>355</v>
      </c>
      <c r="S2940">
        <v>309</v>
      </c>
      <c r="T2940">
        <v>7</v>
      </c>
      <c r="U2940">
        <v>10</v>
      </c>
      <c r="V2940">
        <v>9</v>
      </c>
      <c r="W2940">
        <v>481</v>
      </c>
      <c r="X2940">
        <v>300</v>
      </c>
      <c r="Y2940">
        <v>11</v>
      </c>
      <c r="Z2940">
        <v>35</v>
      </c>
      <c r="AA2940">
        <v>16</v>
      </c>
      <c r="AB2940">
        <v>453</v>
      </c>
      <c r="AC2940">
        <v>302</v>
      </c>
      <c r="AD2940">
        <v>13</v>
      </c>
      <c r="AE2940">
        <v>11</v>
      </c>
      <c r="AF2940">
        <v>45</v>
      </c>
      <c r="AG2940">
        <v>82</v>
      </c>
      <c r="AH2940">
        <v>35</v>
      </c>
      <c r="AI2940">
        <v>4</v>
      </c>
      <c r="AJ2940">
        <v>6</v>
      </c>
      <c r="AK2940">
        <v>3</v>
      </c>
      <c r="AL2940">
        <v>13</v>
      </c>
      <c r="AM2940">
        <v>13</v>
      </c>
      <c r="AN2940">
        <v>0</v>
      </c>
      <c r="AO2940">
        <v>0</v>
      </c>
      <c r="AP2940">
        <v>0</v>
      </c>
      <c r="AQ2940">
        <v>0</v>
      </c>
      <c r="AR2940">
        <v>0</v>
      </c>
      <c r="AS2940">
        <v>0</v>
      </c>
      <c r="AT2940">
        <v>0</v>
      </c>
      <c r="AU2940">
        <v>0</v>
      </c>
      <c r="AV2940">
        <v>1</v>
      </c>
      <c r="AW2940">
        <v>0</v>
      </c>
      <c r="AX2940">
        <v>0</v>
      </c>
      <c r="AY2940">
        <v>0</v>
      </c>
      <c r="AZ2940">
        <v>0</v>
      </c>
      <c r="BA2940">
        <v>0</v>
      </c>
      <c r="BB2940">
        <v>0</v>
      </c>
      <c r="BC2940">
        <v>0</v>
      </c>
      <c r="BD2940">
        <v>0</v>
      </c>
      <c r="BE2940">
        <v>0</v>
      </c>
      <c r="BF2940">
        <v>0</v>
      </c>
      <c r="BG2940" s="20">
        <v>0</v>
      </c>
      <c r="BH2940" s="20">
        <v>0</v>
      </c>
      <c r="BI2940" s="20">
        <v>37</v>
      </c>
      <c r="BJ2940" s="20">
        <v>2</v>
      </c>
      <c r="BK2940" s="20">
        <v>325</v>
      </c>
      <c r="BL2940" s="20">
        <v>410</v>
      </c>
      <c r="BM2940" s="20">
        <v>377</v>
      </c>
      <c r="BN2940" s="20">
        <v>67</v>
      </c>
      <c r="BO2940" s="20">
        <v>13</v>
      </c>
      <c r="BP2940" s="20">
        <v>1849</v>
      </c>
      <c r="BQ2940" s="20">
        <v>778</v>
      </c>
      <c r="BR2940" s="20">
        <v>0</v>
      </c>
      <c r="BS2940" s="20">
        <v>23</v>
      </c>
      <c r="BT2940" s="20">
        <v>258</v>
      </c>
      <c r="BU2940" s="20">
        <v>193</v>
      </c>
      <c r="BV2940" s="20">
        <v>1300</v>
      </c>
    </row>
    <row r="2941" spans="1:74" x14ac:dyDescent="0.25">
      <c r="A2941" s="20" t="s">
        <v>475</v>
      </c>
      <c r="B2941" s="20" t="s">
        <v>489</v>
      </c>
      <c r="C2941" s="20" t="s">
        <v>662</v>
      </c>
      <c r="D2941" s="1">
        <v>44584</v>
      </c>
      <c r="E2941">
        <v>46</v>
      </c>
      <c r="F2941">
        <v>0</v>
      </c>
      <c r="G2941">
        <v>0</v>
      </c>
      <c r="H2941">
        <v>1</v>
      </c>
      <c r="I2941">
        <v>0</v>
      </c>
      <c r="J2941">
        <v>37</v>
      </c>
      <c r="K2941">
        <v>3</v>
      </c>
      <c r="L2941">
        <v>1</v>
      </c>
      <c r="M2941">
        <v>0</v>
      </c>
      <c r="N2941">
        <v>2</v>
      </c>
      <c r="O2941">
        <v>2</v>
      </c>
      <c r="P2941">
        <v>0</v>
      </c>
      <c r="Q2941">
        <v>0</v>
      </c>
      <c r="R2941">
        <v>355</v>
      </c>
      <c r="S2941">
        <v>310</v>
      </c>
      <c r="T2941">
        <v>7</v>
      </c>
      <c r="U2941">
        <v>10</v>
      </c>
      <c r="V2941">
        <v>9</v>
      </c>
      <c r="W2941">
        <v>482</v>
      </c>
      <c r="X2941">
        <v>303</v>
      </c>
      <c r="Y2941">
        <v>11</v>
      </c>
      <c r="Z2941">
        <v>35</v>
      </c>
      <c r="AA2941">
        <v>15</v>
      </c>
      <c r="AB2941">
        <v>451</v>
      </c>
      <c r="AC2941">
        <v>304</v>
      </c>
      <c r="AD2941">
        <v>13</v>
      </c>
      <c r="AE2941">
        <v>11</v>
      </c>
      <c r="AF2941">
        <v>44</v>
      </c>
      <c r="AG2941">
        <v>83</v>
      </c>
      <c r="AH2941">
        <v>36</v>
      </c>
      <c r="AI2941">
        <v>4</v>
      </c>
      <c r="AJ2941">
        <v>6</v>
      </c>
      <c r="AK2941">
        <v>4</v>
      </c>
      <c r="AL2941">
        <v>12</v>
      </c>
      <c r="AM2941">
        <v>12</v>
      </c>
      <c r="AN2941">
        <v>0</v>
      </c>
      <c r="AO2941">
        <v>0</v>
      </c>
      <c r="AP2941">
        <v>0</v>
      </c>
      <c r="AQ2941">
        <v>0</v>
      </c>
      <c r="AR2941">
        <v>0</v>
      </c>
      <c r="AS2941">
        <v>0</v>
      </c>
      <c r="AT2941">
        <v>0</v>
      </c>
      <c r="AU2941">
        <v>0</v>
      </c>
      <c r="AV2941">
        <v>1</v>
      </c>
      <c r="AW2941">
        <v>0</v>
      </c>
      <c r="AX2941">
        <v>0</v>
      </c>
      <c r="AY2941">
        <v>0</v>
      </c>
      <c r="AZ2941">
        <v>0</v>
      </c>
      <c r="BA2941">
        <v>0</v>
      </c>
      <c r="BB2941">
        <v>0</v>
      </c>
      <c r="BC2941">
        <v>0</v>
      </c>
      <c r="BD2941">
        <v>0</v>
      </c>
      <c r="BE2941">
        <v>0</v>
      </c>
      <c r="BF2941">
        <v>0</v>
      </c>
      <c r="BG2941" s="20">
        <v>0</v>
      </c>
      <c r="BH2941" s="20">
        <v>0</v>
      </c>
      <c r="BI2941" s="20">
        <v>38</v>
      </c>
      <c r="BJ2941" s="20">
        <v>2</v>
      </c>
      <c r="BK2941" s="20">
        <v>325</v>
      </c>
      <c r="BL2941" s="20">
        <v>413</v>
      </c>
      <c r="BM2941" s="20">
        <v>376</v>
      </c>
      <c r="BN2941" s="20">
        <v>67</v>
      </c>
      <c r="BO2941" s="20">
        <v>12</v>
      </c>
      <c r="BP2941" s="20">
        <v>1847</v>
      </c>
      <c r="BQ2941" s="20">
        <v>788</v>
      </c>
      <c r="BR2941" s="20">
        <v>0</v>
      </c>
      <c r="BS2941" s="20">
        <v>23</v>
      </c>
      <c r="BT2941" s="20">
        <v>258</v>
      </c>
      <c r="BU2941" s="20">
        <v>193</v>
      </c>
      <c r="BV2941" s="20">
        <v>1300</v>
      </c>
    </row>
    <row r="2942" spans="1:74" x14ac:dyDescent="0.25">
      <c r="A2942" s="20" t="s">
        <v>475</v>
      </c>
      <c r="B2942" s="20" t="s">
        <v>489</v>
      </c>
      <c r="C2942" s="20" t="s">
        <v>662</v>
      </c>
      <c r="D2942" s="1">
        <v>44591</v>
      </c>
      <c r="E2942">
        <v>46</v>
      </c>
      <c r="F2942">
        <v>0</v>
      </c>
      <c r="G2942">
        <v>0</v>
      </c>
      <c r="H2942">
        <v>1</v>
      </c>
      <c r="I2942">
        <v>0</v>
      </c>
      <c r="J2942">
        <v>37</v>
      </c>
      <c r="K2942">
        <v>3</v>
      </c>
      <c r="L2942">
        <v>1</v>
      </c>
      <c r="M2942">
        <v>0</v>
      </c>
      <c r="N2942">
        <v>2</v>
      </c>
      <c r="O2942">
        <v>2</v>
      </c>
      <c r="P2942">
        <v>0</v>
      </c>
      <c r="Q2942">
        <v>0</v>
      </c>
      <c r="R2942">
        <v>355</v>
      </c>
      <c r="S2942">
        <v>310</v>
      </c>
      <c r="T2942">
        <v>7</v>
      </c>
      <c r="U2942">
        <v>10</v>
      </c>
      <c r="V2942">
        <v>9</v>
      </c>
      <c r="W2942">
        <v>492</v>
      </c>
      <c r="X2942">
        <v>311</v>
      </c>
      <c r="Y2942">
        <v>11</v>
      </c>
      <c r="Z2942">
        <v>35</v>
      </c>
      <c r="AA2942">
        <v>15</v>
      </c>
      <c r="AB2942">
        <v>449</v>
      </c>
      <c r="AC2942">
        <v>311</v>
      </c>
      <c r="AD2942">
        <v>13</v>
      </c>
      <c r="AE2942">
        <v>11</v>
      </c>
      <c r="AF2942">
        <v>42</v>
      </c>
      <c r="AG2942">
        <v>82</v>
      </c>
      <c r="AH2942">
        <v>37</v>
      </c>
      <c r="AI2942">
        <v>4</v>
      </c>
      <c r="AJ2942">
        <v>6</v>
      </c>
      <c r="AK2942">
        <v>3</v>
      </c>
      <c r="AL2942">
        <v>12</v>
      </c>
      <c r="AM2942">
        <v>12</v>
      </c>
      <c r="AN2942">
        <v>0</v>
      </c>
      <c r="AO2942">
        <v>0</v>
      </c>
      <c r="AP2942">
        <v>0</v>
      </c>
      <c r="AQ2942">
        <v>0</v>
      </c>
      <c r="AR2942">
        <v>0</v>
      </c>
      <c r="AS2942">
        <v>0</v>
      </c>
      <c r="AT2942">
        <v>0</v>
      </c>
      <c r="AU2942">
        <v>0</v>
      </c>
      <c r="AV2942">
        <v>1</v>
      </c>
      <c r="AW2942">
        <v>0</v>
      </c>
      <c r="AX2942">
        <v>0</v>
      </c>
      <c r="AY2942">
        <v>0</v>
      </c>
      <c r="AZ2942">
        <v>0</v>
      </c>
      <c r="BA2942">
        <v>0</v>
      </c>
      <c r="BB2942">
        <v>0</v>
      </c>
      <c r="BC2942">
        <v>0</v>
      </c>
      <c r="BD2942">
        <v>0</v>
      </c>
      <c r="BE2942">
        <v>0</v>
      </c>
      <c r="BF2942">
        <v>0</v>
      </c>
      <c r="BG2942" s="20">
        <v>0</v>
      </c>
      <c r="BH2942" s="20">
        <v>0</v>
      </c>
      <c r="BI2942" s="20">
        <v>38</v>
      </c>
      <c r="BJ2942" s="20">
        <v>2</v>
      </c>
      <c r="BK2942" s="20">
        <v>325</v>
      </c>
      <c r="BL2942" s="20">
        <v>423</v>
      </c>
      <c r="BM2942" s="20">
        <v>376</v>
      </c>
      <c r="BN2942" s="20">
        <v>67</v>
      </c>
      <c r="BO2942" s="20">
        <v>12</v>
      </c>
      <c r="BP2942" s="20">
        <v>1837</v>
      </c>
      <c r="BQ2942" s="20">
        <v>813</v>
      </c>
      <c r="BR2942" s="20">
        <v>0</v>
      </c>
      <c r="BS2942" s="20">
        <v>23</v>
      </c>
      <c r="BT2942" s="20">
        <v>258</v>
      </c>
      <c r="BU2942" s="20">
        <v>177</v>
      </c>
      <c r="BV2942" s="20">
        <v>1315</v>
      </c>
    </row>
    <row r="2943" spans="1:74" x14ac:dyDescent="0.25">
      <c r="A2943" s="20" t="s">
        <v>475</v>
      </c>
      <c r="B2943" s="20" t="s">
        <v>489</v>
      </c>
      <c r="C2943" s="20" t="s">
        <v>662</v>
      </c>
      <c r="D2943" s="1">
        <v>44599</v>
      </c>
      <c r="E2943">
        <v>46</v>
      </c>
      <c r="F2943">
        <v>0</v>
      </c>
      <c r="G2943">
        <v>0</v>
      </c>
      <c r="H2943">
        <v>1</v>
      </c>
      <c r="I2943">
        <v>0</v>
      </c>
      <c r="J2943">
        <v>37</v>
      </c>
      <c r="K2943">
        <v>3</v>
      </c>
      <c r="L2943">
        <v>1</v>
      </c>
      <c r="M2943">
        <v>0</v>
      </c>
      <c r="N2943">
        <v>2</v>
      </c>
      <c r="O2943">
        <v>2</v>
      </c>
      <c r="P2943">
        <v>0</v>
      </c>
      <c r="Q2943">
        <v>0</v>
      </c>
      <c r="R2943">
        <v>354</v>
      </c>
      <c r="S2943">
        <v>310</v>
      </c>
      <c r="T2943">
        <v>7</v>
      </c>
      <c r="U2943">
        <v>10</v>
      </c>
      <c r="V2943">
        <v>9</v>
      </c>
      <c r="W2943">
        <v>492</v>
      </c>
      <c r="X2943">
        <v>312</v>
      </c>
      <c r="Y2943">
        <v>11</v>
      </c>
      <c r="Z2943">
        <v>36</v>
      </c>
      <c r="AA2943">
        <v>15</v>
      </c>
      <c r="AB2943">
        <v>449</v>
      </c>
      <c r="AC2943">
        <v>311</v>
      </c>
      <c r="AD2943">
        <v>13</v>
      </c>
      <c r="AE2943">
        <v>11</v>
      </c>
      <c r="AF2943">
        <v>41</v>
      </c>
      <c r="AG2943">
        <v>82</v>
      </c>
      <c r="AH2943">
        <v>37</v>
      </c>
      <c r="AI2943">
        <v>4</v>
      </c>
      <c r="AJ2943">
        <v>6</v>
      </c>
      <c r="AK2943">
        <v>3</v>
      </c>
      <c r="AL2943">
        <v>12</v>
      </c>
      <c r="AM2943">
        <v>12</v>
      </c>
      <c r="AN2943">
        <v>0</v>
      </c>
      <c r="AO2943">
        <v>0</v>
      </c>
      <c r="AP2943">
        <v>0</v>
      </c>
      <c r="AQ2943">
        <v>0</v>
      </c>
      <c r="AR2943">
        <v>0</v>
      </c>
      <c r="AS2943">
        <v>0</v>
      </c>
      <c r="AT2943">
        <v>0</v>
      </c>
      <c r="AU2943">
        <v>0</v>
      </c>
      <c r="AV2943">
        <v>1</v>
      </c>
      <c r="AW2943">
        <v>0</v>
      </c>
      <c r="AX2943">
        <v>0</v>
      </c>
      <c r="AY2943">
        <v>0</v>
      </c>
      <c r="AZ2943">
        <v>0</v>
      </c>
      <c r="BA2943">
        <v>0</v>
      </c>
      <c r="BB2943">
        <v>0</v>
      </c>
      <c r="BC2943">
        <v>0</v>
      </c>
      <c r="BD2943">
        <v>0</v>
      </c>
      <c r="BE2943">
        <v>0</v>
      </c>
      <c r="BF2943">
        <v>0</v>
      </c>
      <c r="BG2943" s="20">
        <v>0</v>
      </c>
      <c r="BH2943" s="20">
        <v>0</v>
      </c>
      <c r="BI2943" s="20">
        <v>38</v>
      </c>
      <c r="BJ2943" s="20">
        <v>2</v>
      </c>
      <c r="BK2943" s="20">
        <v>324</v>
      </c>
      <c r="BL2943" s="20">
        <v>422</v>
      </c>
      <c r="BM2943" s="20">
        <v>376</v>
      </c>
      <c r="BN2943" s="20">
        <v>67</v>
      </c>
      <c r="BO2943" s="20">
        <v>12</v>
      </c>
      <c r="BP2943" s="20">
        <v>1838</v>
      </c>
      <c r="BQ2943" s="20">
        <v>822</v>
      </c>
      <c r="BR2943" s="20">
        <v>0</v>
      </c>
      <c r="BS2943" s="20">
        <v>23</v>
      </c>
      <c r="BT2943" s="20">
        <v>254</v>
      </c>
      <c r="BU2943" s="20">
        <v>177</v>
      </c>
      <c r="BV2943" s="20">
        <v>1319</v>
      </c>
    </row>
    <row r="2944" spans="1:74" x14ac:dyDescent="0.25">
      <c r="A2944" s="20" t="s">
        <v>475</v>
      </c>
      <c r="B2944" s="20" t="s">
        <v>489</v>
      </c>
      <c r="C2944" s="20" t="s">
        <v>662</v>
      </c>
      <c r="D2944" s="1">
        <v>44606</v>
      </c>
      <c r="E2944">
        <v>47</v>
      </c>
      <c r="F2944">
        <v>0</v>
      </c>
      <c r="G2944">
        <v>0</v>
      </c>
      <c r="H2944">
        <v>1</v>
      </c>
      <c r="I2944">
        <v>0</v>
      </c>
      <c r="J2944">
        <v>38</v>
      </c>
      <c r="K2944">
        <v>3</v>
      </c>
      <c r="L2944">
        <v>1</v>
      </c>
      <c r="M2944">
        <v>0</v>
      </c>
      <c r="N2944">
        <v>2</v>
      </c>
      <c r="O2944">
        <v>2</v>
      </c>
      <c r="P2944">
        <v>0</v>
      </c>
      <c r="Q2944">
        <v>0</v>
      </c>
      <c r="R2944">
        <v>354</v>
      </c>
      <c r="S2944">
        <v>311</v>
      </c>
      <c r="T2944">
        <v>7</v>
      </c>
      <c r="U2944">
        <v>10</v>
      </c>
      <c r="V2944">
        <v>9</v>
      </c>
      <c r="W2944">
        <v>490</v>
      </c>
      <c r="X2944">
        <v>316</v>
      </c>
      <c r="Y2944">
        <v>10</v>
      </c>
      <c r="Z2944">
        <v>37</v>
      </c>
      <c r="AA2944">
        <v>15</v>
      </c>
      <c r="AB2944">
        <v>449</v>
      </c>
      <c r="AC2944">
        <v>312</v>
      </c>
      <c r="AD2944">
        <v>13</v>
      </c>
      <c r="AE2944">
        <v>11</v>
      </c>
      <c r="AF2944">
        <v>41</v>
      </c>
      <c r="AG2944">
        <v>82</v>
      </c>
      <c r="AH2944">
        <v>38</v>
      </c>
      <c r="AI2944">
        <v>4</v>
      </c>
      <c r="AJ2944">
        <v>6</v>
      </c>
      <c r="AK2944">
        <v>3</v>
      </c>
      <c r="AL2944">
        <v>12</v>
      </c>
      <c r="AM2944">
        <v>12</v>
      </c>
      <c r="AN2944">
        <v>0</v>
      </c>
      <c r="AO2944">
        <v>0</v>
      </c>
      <c r="AP2944">
        <v>0</v>
      </c>
      <c r="AQ2944">
        <v>0</v>
      </c>
      <c r="AR2944">
        <v>0</v>
      </c>
      <c r="AS2944">
        <v>0</v>
      </c>
      <c r="AT2944">
        <v>0</v>
      </c>
      <c r="AU2944">
        <v>0</v>
      </c>
      <c r="AV2944">
        <v>1</v>
      </c>
      <c r="AW2944">
        <v>0</v>
      </c>
      <c r="AX2944">
        <v>0</v>
      </c>
      <c r="AY2944">
        <v>0</v>
      </c>
      <c r="AZ2944">
        <v>0</v>
      </c>
      <c r="BA2944">
        <v>0</v>
      </c>
      <c r="BB2944">
        <v>0</v>
      </c>
      <c r="BC2944">
        <v>0</v>
      </c>
      <c r="BD2944">
        <v>0</v>
      </c>
      <c r="BE2944">
        <v>0</v>
      </c>
      <c r="BF2944">
        <v>0</v>
      </c>
      <c r="BG2944" s="20">
        <v>0</v>
      </c>
      <c r="BH2944" s="20">
        <v>0</v>
      </c>
      <c r="BI2944" s="20">
        <v>39</v>
      </c>
      <c r="BJ2944" s="20">
        <v>2</v>
      </c>
      <c r="BK2944" s="20">
        <v>324</v>
      </c>
      <c r="BL2944" s="20">
        <v>421</v>
      </c>
      <c r="BM2944" s="20">
        <v>376</v>
      </c>
      <c r="BN2944" s="20">
        <v>67</v>
      </c>
      <c r="BO2944" s="20">
        <v>12</v>
      </c>
      <c r="BP2944" s="20">
        <v>1844</v>
      </c>
      <c r="BQ2944" s="20">
        <v>831</v>
      </c>
      <c r="BR2944" s="20">
        <v>0</v>
      </c>
      <c r="BS2944" s="20">
        <v>24</v>
      </c>
      <c r="BT2944" s="20">
        <v>253</v>
      </c>
      <c r="BU2944" s="20">
        <v>184</v>
      </c>
      <c r="BV2944" s="20">
        <v>1319</v>
      </c>
    </row>
    <row r="2945" spans="1:74" x14ac:dyDescent="0.25">
      <c r="A2945" s="20" t="s">
        <v>475</v>
      </c>
      <c r="B2945" s="20" t="s">
        <v>489</v>
      </c>
      <c r="C2945" s="20" t="s">
        <v>662</v>
      </c>
      <c r="D2945" s="1">
        <v>44606</v>
      </c>
      <c r="W2945">
        <v>1</v>
      </c>
      <c r="BG2945" s="20"/>
      <c r="BH2945" s="20"/>
      <c r="BI2945" s="20"/>
      <c r="BJ2945" s="20"/>
      <c r="BK2945" s="20"/>
      <c r="BL2945" s="20">
        <v>1</v>
      </c>
      <c r="BM2945" s="20"/>
      <c r="BN2945" s="20"/>
      <c r="BO2945" s="20"/>
      <c r="BP2945" s="20"/>
      <c r="BQ2945" s="20"/>
      <c r="BR2945" s="20"/>
      <c r="BS2945" s="20"/>
      <c r="BT2945" s="20"/>
      <c r="BU2945" s="20"/>
      <c r="BV2945" s="20"/>
    </row>
    <row r="2946" spans="1:74" x14ac:dyDescent="0.25">
      <c r="A2946" s="20" t="s">
        <v>475</v>
      </c>
      <c r="B2946" s="20" t="s">
        <v>483</v>
      </c>
      <c r="C2946" s="20" t="s">
        <v>484</v>
      </c>
      <c r="D2946" s="1">
        <v>44493</v>
      </c>
      <c r="E2946">
        <v>235</v>
      </c>
      <c r="F2946">
        <v>5</v>
      </c>
      <c r="G2946">
        <v>1</v>
      </c>
      <c r="H2946">
        <v>1</v>
      </c>
      <c r="I2946">
        <v>0</v>
      </c>
      <c r="J2946">
        <v>143</v>
      </c>
      <c r="K2946">
        <v>2</v>
      </c>
      <c r="L2946">
        <v>16</v>
      </c>
      <c r="M2946">
        <v>2</v>
      </c>
      <c r="N2946">
        <v>40</v>
      </c>
      <c r="O2946">
        <v>0</v>
      </c>
      <c r="P2946">
        <v>31</v>
      </c>
      <c r="Q2946">
        <v>0</v>
      </c>
      <c r="R2946">
        <v>1385</v>
      </c>
      <c r="S2946">
        <v>0</v>
      </c>
      <c r="T2946">
        <v>943</v>
      </c>
      <c r="U2946">
        <v>38</v>
      </c>
      <c r="V2946">
        <v>7</v>
      </c>
      <c r="W2946">
        <v>1739</v>
      </c>
      <c r="X2946">
        <v>0</v>
      </c>
      <c r="Y2946">
        <v>435</v>
      </c>
      <c r="Z2946">
        <v>196</v>
      </c>
      <c r="AA2946">
        <v>37</v>
      </c>
      <c r="AB2946">
        <v>2027</v>
      </c>
      <c r="AC2946">
        <v>311</v>
      </c>
      <c r="AD2946">
        <v>21</v>
      </c>
      <c r="AE2946">
        <v>221</v>
      </c>
      <c r="AF2946">
        <v>108</v>
      </c>
      <c r="AG2946">
        <v>214</v>
      </c>
      <c r="AH2946">
        <v>0</v>
      </c>
      <c r="AI2946">
        <v>8</v>
      </c>
      <c r="AJ2946">
        <v>34</v>
      </c>
      <c r="AK2946">
        <v>3</v>
      </c>
      <c r="AL2946">
        <v>117</v>
      </c>
      <c r="AM2946">
        <v>0</v>
      </c>
      <c r="AN2946">
        <v>27</v>
      </c>
      <c r="AO2946">
        <v>2</v>
      </c>
      <c r="AP2946">
        <v>0</v>
      </c>
      <c r="AQ2946">
        <v>0</v>
      </c>
      <c r="AR2946">
        <v>1</v>
      </c>
      <c r="AS2946">
        <v>0</v>
      </c>
      <c r="AT2946">
        <v>0</v>
      </c>
      <c r="AU2946">
        <v>0</v>
      </c>
      <c r="AV2946">
        <v>1</v>
      </c>
      <c r="AW2946">
        <v>0</v>
      </c>
      <c r="AX2946">
        <v>0</v>
      </c>
      <c r="AY2946">
        <v>0</v>
      </c>
      <c r="AZ2946">
        <v>2</v>
      </c>
      <c r="BA2946">
        <v>0</v>
      </c>
      <c r="BB2946">
        <v>63</v>
      </c>
      <c r="BC2946">
        <v>29</v>
      </c>
      <c r="BD2946">
        <v>0</v>
      </c>
      <c r="BE2946">
        <v>2</v>
      </c>
      <c r="BF2946">
        <v>3</v>
      </c>
      <c r="BG2946" s="20"/>
      <c r="BH2946" s="20"/>
      <c r="BI2946" s="20"/>
      <c r="BJ2946" s="20"/>
      <c r="BK2946" s="20"/>
      <c r="BL2946" s="20"/>
      <c r="BM2946" s="20"/>
      <c r="BN2946" s="20"/>
      <c r="BO2946" s="20"/>
      <c r="BP2946" s="20"/>
      <c r="BQ2946" s="20"/>
      <c r="BR2946" s="20"/>
      <c r="BS2946" s="20"/>
      <c r="BT2946" s="20"/>
      <c r="BU2946" s="20"/>
      <c r="BV2946" s="20"/>
    </row>
    <row r="2947" spans="1:74" x14ac:dyDescent="0.25">
      <c r="A2947" s="20" t="s">
        <v>475</v>
      </c>
      <c r="B2947" s="20" t="s">
        <v>483</v>
      </c>
      <c r="C2947" s="20" t="s">
        <v>484</v>
      </c>
      <c r="D2947" s="1">
        <v>44500</v>
      </c>
      <c r="E2947">
        <v>235</v>
      </c>
      <c r="F2947">
        <v>5</v>
      </c>
      <c r="G2947">
        <v>1</v>
      </c>
      <c r="H2947">
        <v>1</v>
      </c>
      <c r="I2947">
        <v>0</v>
      </c>
      <c r="J2947">
        <v>147</v>
      </c>
      <c r="K2947">
        <v>2</v>
      </c>
      <c r="L2947">
        <v>16</v>
      </c>
      <c r="M2947">
        <v>1</v>
      </c>
      <c r="N2947">
        <v>39</v>
      </c>
      <c r="O2947">
        <v>0</v>
      </c>
      <c r="P2947">
        <v>30</v>
      </c>
      <c r="Q2947">
        <v>0</v>
      </c>
      <c r="R2947">
        <v>1386</v>
      </c>
      <c r="S2947">
        <v>0</v>
      </c>
      <c r="T2947">
        <v>969</v>
      </c>
      <c r="U2947">
        <v>38</v>
      </c>
      <c r="V2947">
        <v>7</v>
      </c>
      <c r="W2947">
        <v>1742</v>
      </c>
      <c r="X2947">
        <v>0</v>
      </c>
      <c r="Y2947">
        <v>447</v>
      </c>
      <c r="Z2947">
        <v>195</v>
      </c>
      <c r="AA2947">
        <v>38</v>
      </c>
      <c r="AB2947">
        <v>2037</v>
      </c>
      <c r="AC2947">
        <v>315</v>
      </c>
      <c r="AD2947">
        <v>21</v>
      </c>
      <c r="AE2947">
        <v>220</v>
      </c>
      <c r="AF2947">
        <v>109</v>
      </c>
      <c r="AG2947">
        <v>216</v>
      </c>
      <c r="AH2947">
        <v>0</v>
      </c>
      <c r="AI2947">
        <v>11</v>
      </c>
      <c r="AJ2947">
        <v>34</v>
      </c>
      <c r="AK2947">
        <v>4</v>
      </c>
      <c r="AL2947">
        <v>115</v>
      </c>
      <c r="AM2947">
        <v>0</v>
      </c>
      <c r="AN2947">
        <v>28</v>
      </c>
      <c r="AO2947">
        <v>2</v>
      </c>
      <c r="AP2947">
        <v>0</v>
      </c>
      <c r="AQ2947">
        <v>0</v>
      </c>
      <c r="AR2947">
        <v>1</v>
      </c>
      <c r="AS2947">
        <v>0</v>
      </c>
      <c r="AT2947">
        <v>0</v>
      </c>
      <c r="AU2947">
        <v>0</v>
      </c>
      <c r="AV2947">
        <v>1</v>
      </c>
      <c r="AW2947">
        <v>0</v>
      </c>
      <c r="AX2947">
        <v>0</v>
      </c>
      <c r="AY2947">
        <v>0</v>
      </c>
      <c r="AZ2947">
        <v>2</v>
      </c>
      <c r="BA2947">
        <v>0</v>
      </c>
      <c r="BB2947">
        <v>63</v>
      </c>
      <c r="BC2947">
        <v>29</v>
      </c>
      <c r="BD2947">
        <v>0</v>
      </c>
      <c r="BE2947">
        <v>3</v>
      </c>
      <c r="BF2947">
        <v>3</v>
      </c>
      <c r="BG2947" s="20"/>
      <c r="BH2947" s="20"/>
      <c r="BI2947" s="20"/>
      <c r="BJ2947" s="20"/>
      <c r="BK2947" s="20"/>
      <c r="BL2947" s="20"/>
      <c r="BM2947" s="20"/>
      <c r="BN2947" s="20"/>
      <c r="BO2947" s="20"/>
      <c r="BP2947" s="20"/>
      <c r="BQ2947" s="20"/>
      <c r="BR2947" s="20"/>
      <c r="BS2947" s="20"/>
      <c r="BT2947" s="20"/>
      <c r="BU2947" s="20"/>
      <c r="BV2947" s="20"/>
    </row>
    <row r="2948" spans="1:74" x14ac:dyDescent="0.25">
      <c r="A2948" s="20" t="s">
        <v>475</v>
      </c>
      <c r="B2948" s="20" t="s">
        <v>483</v>
      </c>
      <c r="C2948" s="20" t="s">
        <v>484</v>
      </c>
      <c r="D2948" s="1">
        <v>44507</v>
      </c>
      <c r="E2948">
        <v>236</v>
      </c>
      <c r="F2948">
        <v>5</v>
      </c>
      <c r="G2948">
        <v>1</v>
      </c>
      <c r="H2948">
        <v>1</v>
      </c>
      <c r="I2948">
        <v>0</v>
      </c>
      <c r="J2948">
        <v>160</v>
      </c>
      <c r="K2948">
        <v>2</v>
      </c>
      <c r="L2948">
        <v>16</v>
      </c>
      <c r="M2948">
        <v>1</v>
      </c>
      <c r="N2948">
        <v>39</v>
      </c>
      <c r="O2948">
        <v>30</v>
      </c>
      <c r="P2948">
        <v>2</v>
      </c>
      <c r="Q2948">
        <v>0</v>
      </c>
      <c r="R2948">
        <v>1387</v>
      </c>
      <c r="S2948">
        <v>1034</v>
      </c>
      <c r="T2948">
        <v>63</v>
      </c>
      <c r="U2948">
        <v>37</v>
      </c>
      <c r="V2948">
        <v>8</v>
      </c>
      <c r="W2948">
        <v>1744</v>
      </c>
      <c r="X2948">
        <v>552</v>
      </c>
      <c r="Y2948">
        <v>31</v>
      </c>
      <c r="Z2948">
        <v>194</v>
      </c>
      <c r="AA2948">
        <v>38</v>
      </c>
      <c r="AB2948">
        <v>2042</v>
      </c>
      <c r="AC2948">
        <v>358</v>
      </c>
      <c r="AD2948">
        <v>21</v>
      </c>
      <c r="AE2948">
        <v>220</v>
      </c>
      <c r="AF2948">
        <v>112</v>
      </c>
      <c r="AG2948">
        <v>215</v>
      </c>
      <c r="AH2948">
        <v>25</v>
      </c>
      <c r="AI2948">
        <v>4</v>
      </c>
      <c r="AJ2948">
        <v>32</v>
      </c>
      <c r="AK2948">
        <v>4</v>
      </c>
      <c r="AL2948">
        <v>115</v>
      </c>
      <c r="AM2948">
        <v>32</v>
      </c>
      <c r="AN2948">
        <v>3</v>
      </c>
      <c r="AO2948">
        <v>2</v>
      </c>
      <c r="AP2948">
        <v>0</v>
      </c>
      <c r="AQ2948">
        <v>0</v>
      </c>
      <c r="AR2948">
        <v>1</v>
      </c>
      <c r="AS2948">
        <v>0</v>
      </c>
      <c r="AT2948">
        <v>0</v>
      </c>
      <c r="AU2948">
        <v>0</v>
      </c>
      <c r="AV2948">
        <v>1</v>
      </c>
      <c r="AW2948">
        <v>0</v>
      </c>
      <c r="AX2948">
        <v>0</v>
      </c>
      <c r="AY2948">
        <v>0</v>
      </c>
      <c r="AZ2948">
        <v>0</v>
      </c>
      <c r="BA2948">
        <v>0</v>
      </c>
      <c r="BB2948">
        <v>0</v>
      </c>
      <c r="BC2948">
        <v>0</v>
      </c>
      <c r="BD2948">
        <v>0</v>
      </c>
      <c r="BE2948">
        <v>0</v>
      </c>
      <c r="BF2948">
        <v>0</v>
      </c>
      <c r="BG2948" s="20">
        <v>4</v>
      </c>
      <c r="BH2948" s="20">
        <v>0</v>
      </c>
      <c r="BI2948" s="20">
        <v>210</v>
      </c>
      <c r="BJ2948" s="20">
        <v>35</v>
      </c>
      <c r="BK2948" s="20">
        <v>1266</v>
      </c>
      <c r="BL2948" s="20">
        <v>1427</v>
      </c>
      <c r="BM2948" s="20">
        <v>1637</v>
      </c>
      <c r="BN2948" s="20">
        <v>169</v>
      </c>
      <c r="BO2948" s="20">
        <v>108</v>
      </c>
      <c r="BP2948" s="20"/>
      <c r="BQ2948" s="20"/>
      <c r="BR2948" s="20"/>
      <c r="BS2948" s="20"/>
      <c r="BT2948" s="20"/>
      <c r="BU2948" s="20"/>
      <c r="BV2948" s="20"/>
    </row>
    <row r="2949" spans="1:74" x14ac:dyDescent="0.25">
      <c r="A2949" s="20" t="s">
        <v>475</v>
      </c>
      <c r="B2949" s="20" t="s">
        <v>483</v>
      </c>
      <c r="C2949" s="20" t="s">
        <v>484</v>
      </c>
      <c r="D2949" s="1">
        <v>44514</v>
      </c>
      <c r="E2949">
        <v>236</v>
      </c>
      <c r="F2949">
        <v>5</v>
      </c>
      <c r="G2949">
        <v>2</v>
      </c>
      <c r="H2949">
        <v>1</v>
      </c>
      <c r="I2949">
        <v>0</v>
      </c>
      <c r="J2949">
        <v>168</v>
      </c>
      <c r="K2949">
        <v>2</v>
      </c>
      <c r="L2949">
        <v>16</v>
      </c>
      <c r="M2949">
        <v>1</v>
      </c>
      <c r="N2949">
        <v>39</v>
      </c>
      <c r="O2949">
        <v>31</v>
      </c>
      <c r="P2949">
        <v>2</v>
      </c>
      <c r="Q2949">
        <v>0</v>
      </c>
      <c r="R2949">
        <v>1387</v>
      </c>
      <c r="S2949">
        <v>1078</v>
      </c>
      <c r="T2949">
        <v>63</v>
      </c>
      <c r="U2949">
        <v>37</v>
      </c>
      <c r="V2949">
        <v>9</v>
      </c>
      <c r="W2949">
        <v>1754</v>
      </c>
      <c r="X2949">
        <v>619</v>
      </c>
      <c r="Y2949">
        <v>31</v>
      </c>
      <c r="Z2949">
        <v>192</v>
      </c>
      <c r="AA2949">
        <v>39</v>
      </c>
      <c r="AB2949">
        <v>2040</v>
      </c>
      <c r="AC2949">
        <v>451</v>
      </c>
      <c r="AD2949">
        <v>21</v>
      </c>
      <c r="AE2949">
        <v>218</v>
      </c>
      <c r="AF2949">
        <v>113</v>
      </c>
      <c r="AG2949">
        <v>216</v>
      </c>
      <c r="AH2949">
        <v>42</v>
      </c>
      <c r="AI2949">
        <v>4</v>
      </c>
      <c r="AJ2949">
        <v>32</v>
      </c>
      <c r="AK2949">
        <v>4</v>
      </c>
      <c r="AL2949">
        <v>116</v>
      </c>
      <c r="AM2949">
        <v>38</v>
      </c>
      <c r="AN2949">
        <v>3</v>
      </c>
      <c r="AO2949">
        <v>2</v>
      </c>
      <c r="AP2949">
        <v>0</v>
      </c>
      <c r="AQ2949">
        <v>0</v>
      </c>
      <c r="AR2949">
        <v>1</v>
      </c>
      <c r="AS2949">
        <v>0</v>
      </c>
      <c r="AT2949">
        <v>0</v>
      </c>
      <c r="AU2949">
        <v>0</v>
      </c>
      <c r="AV2949">
        <v>1</v>
      </c>
      <c r="AW2949">
        <v>0</v>
      </c>
      <c r="AX2949">
        <v>0</v>
      </c>
      <c r="AY2949">
        <v>0</v>
      </c>
      <c r="AZ2949">
        <v>0</v>
      </c>
      <c r="BA2949">
        <v>0</v>
      </c>
      <c r="BB2949">
        <v>0</v>
      </c>
      <c r="BC2949">
        <v>0</v>
      </c>
      <c r="BD2949">
        <v>0</v>
      </c>
      <c r="BE2949">
        <v>0</v>
      </c>
      <c r="BF2949">
        <v>0</v>
      </c>
      <c r="BG2949" s="20">
        <v>4</v>
      </c>
      <c r="BH2949" s="20">
        <v>0</v>
      </c>
      <c r="BI2949" s="20">
        <v>210</v>
      </c>
      <c r="BJ2949" s="20">
        <v>35</v>
      </c>
      <c r="BK2949" s="20">
        <v>1265</v>
      </c>
      <c r="BL2949" s="20">
        <v>1439</v>
      </c>
      <c r="BM2949" s="20">
        <v>1635</v>
      </c>
      <c r="BN2949" s="20">
        <v>170</v>
      </c>
      <c r="BO2949" s="20">
        <v>109</v>
      </c>
      <c r="BP2949" s="20"/>
      <c r="BQ2949" s="20"/>
      <c r="BR2949" s="20"/>
      <c r="BS2949" s="20"/>
      <c r="BT2949" s="20"/>
      <c r="BU2949" s="20"/>
      <c r="BV2949" s="20"/>
    </row>
    <row r="2950" spans="1:74" x14ac:dyDescent="0.25">
      <c r="A2950" s="20" t="s">
        <v>475</v>
      </c>
      <c r="B2950" s="20" t="s">
        <v>483</v>
      </c>
      <c r="C2950" s="20" t="s">
        <v>484</v>
      </c>
      <c r="D2950" s="1">
        <v>44521</v>
      </c>
      <c r="E2950">
        <v>237</v>
      </c>
      <c r="F2950">
        <v>5</v>
      </c>
      <c r="G2950">
        <v>2</v>
      </c>
      <c r="H2950">
        <v>1</v>
      </c>
      <c r="I2950">
        <v>0</v>
      </c>
      <c r="J2950">
        <v>170</v>
      </c>
      <c r="K2950">
        <v>2</v>
      </c>
      <c r="L2950">
        <v>16</v>
      </c>
      <c r="M2950">
        <v>1</v>
      </c>
      <c r="N2950">
        <v>38</v>
      </c>
      <c r="O2950">
        <v>31</v>
      </c>
      <c r="P2950">
        <v>2</v>
      </c>
      <c r="Q2950">
        <v>0</v>
      </c>
      <c r="R2950">
        <v>1389</v>
      </c>
      <c r="S2950">
        <v>1098</v>
      </c>
      <c r="T2950">
        <v>63</v>
      </c>
      <c r="U2950">
        <v>37</v>
      </c>
      <c r="V2950">
        <v>8</v>
      </c>
      <c r="W2950">
        <v>1758</v>
      </c>
      <c r="X2950">
        <v>695</v>
      </c>
      <c r="Y2950">
        <v>29</v>
      </c>
      <c r="Z2950">
        <v>193</v>
      </c>
      <c r="AA2950">
        <v>40</v>
      </c>
      <c r="AB2950">
        <v>2046</v>
      </c>
      <c r="AC2950">
        <v>564</v>
      </c>
      <c r="AD2950">
        <v>21</v>
      </c>
      <c r="AE2950">
        <v>220</v>
      </c>
      <c r="AF2950">
        <v>114</v>
      </c>
      <c r="AG2950">
        <v>218</v>
      </c>
      <c r="AH2950">
        <v>43</v>
      </c>
      <c r="AI2950">
        <v>4</v>
      </c>
      <c r="AJ2950">
        <v>32</v>
      </c>
      <c r="AK2950">
        <v>4</v>
      </c>
      <c r="AL2950">
        <v>116</v>
      </c>
      <c r="AM2950">
        <v>38</v>
      </c>
      <c r="AN2950">
        <v>3</v>
      </c>
      <c r="AO2950">
        <v>2</v>
      </c>
      <c r="AP2950">
        <v>0</v>
      </c>
      <c r="AQ2950">
        <v>0</v>
      </c>
      <c r="AR2950">
        <v>1</v>
      </c>
      <c r="AS2950">
        <v>0</v>
      </c>
      <c r="AT2950">
        <v>0</v>
      </c>
      <c r="AU2950">
        <v>0</v>
      </c>
      <c r="AV2950">
        <v>1</v>
      </c>
      <c r="AW2950">
        <v>0</v>
      </c>
      <c r="AX2950">
        <v>0</v>
      </c>
      <c r="AY2950">
        <v>0</v>
      </c>
      <c r="AZ2950">
        <v>0</v>
      </c>
      <c r="BA2950">
        <v>0</v>
      </c>
      <c r="BB2950">
        <v>0</v>
      </c>
      <c r="BC2950">
        <v>0</v>
      </c>
      <c r="BD2950">
        <v>0</v>
      </c>
      <c r="BE2950">
        <v>0</v>
      </c>
      <c r="BF2950">
        <v>0</v>
      </c>
      <c r="BG2950" s="20">
        <v>4</v>
      </c>
      <c r="BH2950" s="20">
        <v>0</v>
      </c>
      <c r="BI2950" s="20">
        <v>210</v>
      </c>
      <c r="BJ2950" s="20">
        <v>34</v>
      </c>
      <c r="BK2950" s="20">
        <v>1268</v>
      </c>
      <c r="BL2950" s="20">
        <v>1439</v>
      </c>
      <c r="BM2950" s="20">
        <v>1638</v>
      </c>
      <c r="BN2950" s="20">
        <v>172</v>
      </c>
      <c r="BO2950" s="20">
        <v>109</v>
      </c>
      <c r="BP2950" s="20"/>
      <c r="BQ2950" s="20"/>
      <c r="BR2950" s="20"/>
      <c r="BS2950" s="20"/>
      <c r="BT2950" s="20"/>
      <c r="BU2950" s="20"/>
      <c r="BV2950" s="20"/>
    </row>
    <row r="2951" spans="1:74" x14ac:dyDescent="0.25">
      <c r="A2951" s="20" t="s">
        <v>475</v>
      </c>
      <c r="B2951" s="20" t="s">
        <v>483</v>
      </c>
      <c r="C2951" s="20" t="s">
        <v>484</v>
      </c>
      <c r="D2951" s="1">
        <v>44528</v>
      </c>
      <c r="E2951">
        <v>238</v>
      </c>
      <c r="F2951">
        <v>6</v>
      </c>
      <c r="G2951">
        <v>2</v>
      </c>
      <c r="H2951">
        <v>1</v>
      </c>
      <c r="I2951">
        <v>0</v>
      </c>
      <c r="J2951">
        <v>173</v>
      </c>
      <c r="K2951">
        <v>2</v>
      </c>
      <c r="L2951">
        <v>16</v>
      </c>
      <c r="M2951">
        <v>1</v>
      </c>
      <c r="N2951">
        <v>38</v>
      </c>
      <c r="O2951">
        <v>31</v>
      </c>
      <c r="P2951">
        <v>2</v>
      </c>
      <c r="Q2951">
        <v>0</v>
      </c>
      <c r="R2951">
        <v>1386</v>
      </c>
      <c r="S2951">
        <v>1133</v>
      </c>
      <c r="T2951">
        <v>63</v>
      </c>
      <c r="U2951">
        <v>37</v>
      </c>
      <c r="V2951">
        <v>9</v>
      </c>
      <c r="W2951">
        <v>1761</v>
      </c>
      <c r="X2951">
        <v>832</v>
      </c>
      <c r="Y2951">
        <v>29</v>
      </c>
      <c r="Z2951">
        <v>194</v>
      </c>
      <c r="AA2951">
        <v>40</v>
      </c>
      <c r="AB2951">
        <v>2049</v>
      </c>
      <c r="AC2951">
        <v>860</v>
      </c>
      <c r="AD2951">
        <v>21</v>
      </c>
      <c r="AE2951">
        <v>222</v>
      </c>
      <c r="AF2951">
        <v>111</v>
      </c>
      <c r="AG2951">
        <v>219</v>
      </c>
      <c r="AH2951">
        <v>56</v>
      </c>
      <c r="AI2951">
        <v>4</v>
      </c>
      <c r="AJ2951">
        <v>32</v>
      </c>
      <c r="AK2951">
        <v>5</v>
      </c>
      <c r="AL2951">
        <v>117</v>
      </c>
      <c r="AM2951">
        <v>62</v>
      </c>
      <c r="AN2951">
        <v>3</v>
      </c>
      <c r="AO2951">
        <v>2</v>
      </c>
      <c r="AP2951">
        <v>0</v>
      </c>
      <c r="AQ2951">
        <v>0</v>
      </c>
      <c r="AR2951">
        <v>1</v>
      </c>
      <c r="AS2951">
        <v>0</v>
      </c>
      <c r="AT2951">
        <v>0</v>
      </c>
      <c r="AU2951">
        <v>0</v>
      </c>
      <c r="AV2951">
        <v>1</v>
      </c>
      <c r="AW2951">
        <v>0</v>
      </c>
      <c r="AX2951">
        <v>0</v>
      </c>
      <c r="AY2951">
        <v>0</v>
      </c>
      <c r="AZ2951">
        <v>0</v>
      </c>
      <c r="BA2951">
        <v>0</v>
      </c>
      <c r="BB2951">
        <v>0</v>
      </c>
      <c r="BC2951">
        <v>0</v>
      </c>
      <c r="BD2951">
        <v>0</v>
      </c>
      <c r="BE2951">
        <v>0</v>
      </c>
      <c r="BF2951">
        <v>0</v>
      </c>
      <c r="BG2951" s="20">
        <v>5</v>
      </c>
      <c r="BH2951" s="20">
        <v>0</v>
      </c>
      <c r="BI2951" s="20">
        <v>211</v>
      </c>
      <c r="BJ2951" s="20">
        <v>34</v>
      </c>
      <c r="BK2951" s="20">
        <v>1267</v>
      </c>
      <c r="BL2951" s="20">
        <v>1445</v>
      </c>
      <c r="BM2951" s="20">
        <v>1644</v>
      </c>
      <c r="BN2951" s="20">
        <v>172</v>
      </c>
      <c r="BO2951" s="20">
        <v>109</v>
      </c>
      <c r="BP2951" s="20"/>
      <c r="BQ2951" s="20"/>
      <c r="BR2951" s="20"/>
      <c r="BS2951" s="20"/>
      <c r="BT2951" s="20"/>
      <c r="BU2951" s="20"/>
      <c r="BV2951" s="20"/>
    </row>
    <row r="2952" spans="1:74" x14ac:dyDescent="0.25">
      <c r="A2952" s="20" t="s">
        <v>475</v>
      </c>
      <c r="B2952" s="20" t="s">
        <v>483</v>
      </c>
      <c r="C2952" s="20" t="s">
        <v>484</v>
      </c>
      <c r="D2952" s="1">
        <v>44535</v>
      </c>
      <c r="E2952">
        <v>240</v>
      </c>
      <c r="F2952">
        <v>6</v>
      </c>
      <c r="G2952">
        <v>2</v>
      </c>
      <c r="H2952">
        <v>1</v>
      </c>
      <c r="I2952">
        <v>0</v>
      </c>
      <c r="J2952">
        <v>176</v>
      </c>
      <c r="K2952">
        <v>2</v>
      </c>
      <c r="L2952">
        <v>17</v>
      </c>
      <c r="M2952">
        <v>1</v>
      </c>
      <c r="N2952">
        <v>38</v>
      </c>
      <c r="O2952">
        <v>31</v>
      </c>
      <c r="P2952">
        <v>2</v>
      </c>
      <c r="Q2952">
        <v>0</v>
      </c>
      <c r="R2952">
        <v>1383</v>
      </c>
      <c r="S2952">
        <v>1157</v>
      </c>
      <c r="T2952">
        <v>63</v>
      </c>
      <c r="U2952">
        <v>37</v>
      </c>
      <c r="V2952">
        <v>9</v>
      </c>
      <c r="W2952">
        <v>1761</v>
      </c>
      <c r="X2952">
        <v>894</v>
      </c>
      <c r="Y2952">
        <v>28</v>
      </c>
      <c r="Z2952">
        <v>191</v>
      </c>
      <c r="AA2952">
        <v>40</v>
      </c>
      <c r="AB2952">
        <v>2054</v>
      </c>
      <c r="AC2952">
        <v>967</v>
      </c>
      <c r="AD2952">
        <v>21</v>
      </c>
      <c r="AE2952">
        <v>221</v>
      </c>
      <c r="AF2952">
        <v>112</v>
      </c>
      <c r="AG2952">
        <v>219</v>
      </c>
      <c r="AH2952">
        <v>60</v>
      </c>
      <c r="AI2952">
        <v>4</v>
      </c>
      <c r="AJ2952">
        <v>32</v>
      </c>
      <c r="AK2952">
        <v>4</v>
      </c>
      <c r="AL2952">
        <v>126</v>
      </c>
      <c r="AM2952">
        <v>84</v>
      </c>
      <c r="AN2952">
        <v>3</v>
      </c>
      <c r="AO2952">
        <v>2</v>
      </c>
      <c r="AP2952">
        <v>0</v>
      </c>
      <c r="AQ2952">
        <v>0</v>
      </c>
      <c r="AR2952">
        <v>1</v>
      </c>
      <c r="AS2952">
        <v>0</v>
      </c>
      <c r="AT2952">
        <v>0</v>
      </c>
      <c r="AU2952">
        <v>0</v>
      </c>
      <c r="AV2952">
        <v>1</v>
      </c>
      <c r="AW2952">
        <v>0</v>
      </c>
      <c r="AX2952">
        <v>0</v>
      </c>
      <c r="AY2952">
        <v>0</v>
      </c>
      <c r="AZ2952">
        <v>0</v>
      </c>
      <c r="BA2952">
        <v>0</v>
      </c>
      <c r="BB2952">
        <v>0</v>
      </c>
      <c r="BC2952">
        <v>0</v>
      </c>
      <c r="BD2952">
        <v>0</v>
      </c>
      <c r="BE2952">
        <v>0</v>
      </c>
      <c r="BF2952">
        <v>0</v>
      </c>
      <c r="BG2952" s="20">
        <v>5</v>
      </c>
      <c r="BH2952" s="20">
        <v>0</v>
      </c>
      <c r="BI2952" s="20">
        <v>212</v>
      </c>
      <c r="BJ2952" s="20">
        <v>34</v>
      </c>
      <c r="BK2952" s="20">
        <v>1264</v>
      </c>
      <c r="BL2952" s="20">
        <v>1450</v>
      </c>
      <c r="BM2952" s="20">
        <v>1651</v>
      </c>
      <c r="BN2952" s="20">
        <v>173</v>
      </c>
      <c r="BO2952" s="20">
        <v>119</v>
      </c>
      <c r="BP2952" s="20"/>
      <c r="BQ2952" s="20"/>
      <c r="BR2952" s="20"/>
      <c r="BS2952" s="20"/>
      <c r="BT2952" s="20"/>
      <c r="BU2952" s="20"/>
      <c r="BV2952" s="20"/>
    </row>
    <row r="2953" spans="1:74" x14ac:dyDescent="0.25">
      <c r="A2953" s="20" t="s">
        <v>475</v>
      </c>
      <c r="B2953" s="20" t="s">
        <v>483</v>
      </c>
      <c r="C2953" s="20" t="s">
        <v>484</v>
      </c>
      <c r="D2953" s="1">
        <v>44542</v>
      </c>
      <c r="E2953">
        <v>241</v>
      </c>
      <c r="F2953">
        <v>6</v>
      </c>
      <c r="G2953">
        <v>2</v>
      </c>
      <c r="H2953">
        <v>1</v>
      </c>
      <c r="I2953">
        <v>0</v>
      </c>
      <c r="J2953">
        <v>183</v>
      </c>
      <c r="K2953">
        <v>2</v>
      </c>
      <c r="L2953">
        <v>17</v>
      </c>
      <c r="M2953">
        <v>1</v>
      </c>
      <c r="N2953">
        <v>37</v>
      </c>
      <c r="O2953">
        <v>30</v>
      </c>
      <c r="P2953">
        <v>2</v>
      </c>
      <c r="Q2953">
        <v>0</v>
      </c>
      <c r="R2953">
        <v>1385</v>
      </c>
      <c r="S2953">
        <v>1175</v>
      </c>
      <c r="T2953">
        <v>63</v>
      </c>
      <c r="U2953">
        <v>37</v>
      </c>
      <c r="V2953">
        <v>7</v>
      </c>
      <c r="W2953">
        <v>1770</v>
      </c>
      <c r="X2953">
        <v>969</v>
      </c>
      <c r="Y2953">
        <v>28</v>
      </c>
      <c r="Z2953">
        <v>189</v>
      </c>
      <c r="AA2953">
        <v>40</v>
      </c>
      <c r="AB2953">
        <v>2064</v>
      </c>
      <c r="AC2953">
        <v>1116</v>
      </c>
      <c r="AD2953">
        <v>21</v>
      </c>
      <c r="AE2953">
        <v>221</v>
      </c>
      <c r="AF2953">
        <v>114</v>
      </c>
      <c r="AG2953">
        <v>220</v>
      </c>
      <c r="AH2953">
        <v>69</v>
      </c>
      <c r="AI2953">
        <v>4</v>
      </c>
      <c r="AJ2953">
        <v>34</v>
      </c>
      <c r="AK2953">
        <v>2</v>
      </c>
      <c r="AL2953">
        <v>126</v>
      </c>
      <c r="AM2953">
        <v>90</v>
      </c>
      <c r="AN2953">
        <v>3</v>
      </c>
      <c r="AO2953">
        <v>2</v>
      </c>
      <c r="AP2953">
        <v>0</v>
      </c>
      <c r="AQ2953">
        <v>0</v>
      </c>
      <c r="AR2953">
        <v>1</v>
      </c>
      <c r="AS2953">
        <v>0</v>
      </c>
      <c r="AT2953">
        <v>0</v>
      </c>
      <c r="AU2953">
        <v>0</v>
      </c>
      <c r="AV2953">
        <v>1</v>
      </c>
      <c r="AW2953">
        <v>0</v>
      </c>
      <c r="AX2953">
        <v>0</v>
      </c>
      <c r="AY2953">
        <v>0</v>
      </c>
      <c r="AZ2953">
        <v>0</v>
      </c>
      <c r="BA2953">
        <v>0</v>
      </c>
      <c r="BB2953">
        <v>0</v>
      </c>
      <c r="BC2953">
        <v>0</v>
      </c>
      <c r="BD2953">
        <v>0</v>
      </c>
      <c r="BE2953">
        <v>0</v>
      </c>
      <c r="BF2953">
        <v>0</v>
      </c>
      <c r="BG2953" s="20">
        <v>5</v>
      </c>
      <c r="BH2953" s="20">
        <v>0</v>
      </c>
      <c r="BI2953" s="20">
        <v>217</v>
      </c>
      <c r="BJ2953" s="20">
        <v>33</v>
      </c>
      <c r="BK2953" s="20">
        <v>1267</v>
      </c>
      <c r="BL2953" s="20">
        <v>1461</v>
      </c>
      <c r="BM2953" s="20">
        <v>1658</v>
      </c>
      <c r="BN2953" s="20">
        <v>174</v>
      </c>
      <c r="BO2953" s="20">
        <v>119</v>
      </c>
      <c r="BP2953" s="20"/>
      <c r="BQ2953" s="20"/>
      <c r="BR2953" s="20"/>
      <c r="BS2953" s="20"/>
      <c r="BT2953" s="20"/>
      <c r="BU2953" s="20"/>
      <c r="BV2953" s="20"/>
    </row>
    <row r="2954" spans="1:74" x14ac:dyDescent="0.25">
      <c r="A2954" s="20" t="s">
        <v>475</v>
      </c>
      <c r="B2954" s="20" t="s">
        <v>483</v>
      </c>
      <c r="C2954" s="20" t="s">
        <v>484</v>
      </c>
      <c r="D2954" s="1">
        <v>44549</v>
      </c>
      <c r="E2954">
        <v>237</v>
      </c>
      <c r="F2954">
        <v>6</v>
      </c>
      <c r="G2954">
        <v>2</v>
      </c>
      <c r="H2954">
        <v>1</v>
      </c>
      <c r="I2954">
        <v>0</v>
      </c>
      <c r="J2954">
        <v>181</v>
      </c>
      <c r="K2954">
        <v>2</v>
      </c>
      <c r="L2954">
        <v>17</v>
      </c>
      <c r="M2954">
        <v>1</v>
      </c>
      <c r="N2954">
        <v>37</v>
      </c>
      <c r="O2954">
        <v>31</v>
      </c>
      <c r="P2954">
        <v>2</v>
      </c>
      <c r="Q2954">
        <v>0</v>
      </c>
      <c r="R2954">
        <v>1389</v>
      </c>
      <c r="S2954">
        <v>1192</v>
      </c>
      <c r="T2954">
        <v>63</v>
      </c>
      <c r="U2954">
        <v>37</v>
      </c>
      <c r="V2954">
        <v>9</v>
      </c>
      <c r="W2954">
        <v>1781</v>
      </c>
      <c r="X2954">
        <v>1036</v>
      </c>
      <c r="Y2954">
        <v>28</v>
      </c>
      <c r="Z2954">
        <v>188</v>
      </c>
      <c r="AA2954">
        <v>41</v>
      </c>
      <c r="AB2954">
        <v>2067</v>
      </c>
      <c r="AC2954">
        <v>1279</v>
      </c>
      <c r="AD2954">
        <v>20</v>
      </c>
      <c r="AE2954">
        <v>220</v>
      </c>
      <c r="AF2954">
        <v>115</v>
      </c>
      <c r="AG2954">
        <v>220</v>
      </c>
      <c r="AH2954">
        <v>91</v>
      </c>
      <c r="AI2954">
        <v>3</v>
      </c>
      <c r="AJ2954">
        <v>34</v>
      </c>
      <c r="AK2954">
        <v>2</v>
      </c>
      <c r="AL2954">
        <v>125</v>
      </c>
      <c r="AM2954">
        <v>91</v>
      </c>
      <c r="AN2954">
        <v>3</v>
      </c>
      <c r="AO2954">
        <v>2</v>
      </c>
      <c r="AP2954">
        <v>0</v>
      </c>
      <c r="AQ2954">
        <v>0</v>
      </c>
      <c r="AR2954">
        <v>1</v>
      </c>
      <c r="AS2954">
        <v>0</v>
      </c>
      <c r="AT2954">
        <v>0</v>
      </c>
      <c r="AU2954">
        <v>0</v>
      </c>
      <c r="AV2954">
        <v>1</v>
      </c>
      <c r="AW2954">
        <v>0</v>
      </c>
      <c r="AX2954">
        <v>0</v>
      </c>
      <c r="AY2954">
        <v>0</v>
      </c>
      <c r="AZ2954">
        <v>0</v>
      </c>
      <c r="BA2954">
        <v>0</v>
      </c>
      <c r="BB2954">
        <v>0</v>
      </c>
      <c r="BC2954">
        <v>0</v>
      </c>
      <c r="BD2954">
        <v>0</v>
      </c>
      <c r="BE2954">
        <v>0</v>
      </c>
      <c r="BF2954">
        <v>0</v>
      </c>
      <c r="BG2954" s="20">
        <v>5</v>
      </c>
      <c r="BH2954" s="20">
        <v>0</v>
      </c>
      <c r="BI2954" s="20">
        <v>213</v>
      </c>
      <c r="BJ2954" s="20">
        <v>34</v>
      </c>
      <c r="BK2954" s="20">
        <v>1271</v>
      </c>
      <c r="BL2954" s="20">
        <v>1478</v>
      </c>
      <c r="BM2954" s="20">
        <v>1665</v>
      </c>
      <c r="BN2954" s="20">
        <v>175</v>
      </c>
      <c r="BO2954" s="20">
        <v>119</v>
      </c>
      <c r="BP2954" s="20">
        <v>8908</v>
      </c>
      <c r="BQ2954" s="20">
        <v>3040</v>
      </c>
      <c r="BR2954" s="20">
        <v>0</v>
      </c>
      <c r="BS2954" s="20">
        <v>107</v>
      </c>
      <c r="BT2954" s="20">
        <v>1929</v>
      </c>
      <c r="BU2954" s="20">
        <v>697</v>
      </c>
      <c r="BV2954" s="20">
        <v>5825</v>
      </c>
    </row>
    <row r="2955" spans="1:74" x14ac:dyDescent="0.25">
      <c r="A2955" s="20" t="s">
        <v>475</v>
      </c>
      <c r="B2955" s="20" t="s">
        <v>483</v>
      </c>
      <c r="C2955" s="20" t="s">
        <v>484</v>
      </c>
      <c r="D2955" s="1">
        <v>44558</v>
      </c>
      <c r="E2955">
        <v>233</v>
      </c>
      <c r="F2955">
        <v>6</v>
      </c>
      <c r="G2955">
        <v>3</v>
      </c>
      <c r="H2955">
        <v>1</v>
      </c>
      <c r="I2955">
        <v>0</v>
      </c>
      <c r="J2955">
        <v>184</v>
      </c>
      <c r="K2955">
        <v>2</v>
      </c>
      <c r="L2955">
        <v>15</v>
      </c>
      <c r="M2955">
        <v>1</v>
      </c>
      <c r="N2955">
        <v>36</v>
      </c>
      <c r="O2955">
        <v>30</v>
      </c>
      <c r="P2955">
        <v>2</v>
      </c>
      <c r="Q2955">
        <v>0</v>
      </c>
      <c r="R2955">
        <v>1380</v>
      </c>
      <c r="S2955">
        <v>1197</v>
      </c>
      <c r="T2955">
        <v>62</v>
      </c>
      <c r="U2955">
        <v>37</v>
      </c>
      <c r="V2955">
        <v>5</v>
      </c>
      <c r="W2955">
        <v>1748</v>
      </c>
      <c r="X2955">
        <v>1083</v>
      </c>
      <c r="Y2955">
        <v>28</v>
      </c>
      <c r="Z2955">
        <v>179</v>
      </c>
      <c r="AA2955">
        <v>39</v>
      </c>
      <c r="AB2955">
        <v>2043</v>
      </c>
      <c r="AC2955">
        <v>1312</v>
      </c>
      <c r="AD2955">
        <v>19</v>
      </c>
      <c r="AE2955">
        <v>216</v>
      </c>
      <c r="AF2955">
        <v>110</v>
      </c>
      <c r="AG2955">
        <v>217</v>
      </c>
      <c r="AH2955">
        <v>102</v>
      </c>
      <c r="AI2955">
        <v>3</v>
      </c>
      <c r="AJ2955">
        <v>32</v>
      </c>
      <c r="AK2955">
        <v>3</v>
      </c>
      <c r="AL2955">
        <v>125</v>
      </c>
      <c r="AM2955">
        <v>101</v>
      </c>
      <c r="AN2955">
        <v>3</v>
      </c>
      <c r="AO2955">
        <v>1</v>
      </c>
      <c r="AP2955">
        <v>0</v>
      </c>
      <c r="AQ2955">
        <v>0</v>
      </c>
      <c r="AR2955">
        <v>1</v>
      </c>
      <c r="AS2955">
        <v>0</v>
      </c>
      <c r="AT2955">
        <v>0</v>
      </c>
      <c r="AU2955">
        <v>0</v>
      </c>
      <c r="AV2955">
        <v>1</v>
      </c>
      <c r="AW2955">
        <v>0</v>
      </c>
      <c r="AX2955">
        <v>0</v>
      </c>
      <c r="AY2955">
        <v>0</v>
      </c>
      <c r="AZ2955">
        <v>0</v>
      </c>
      <c r="BA2955">
        <v>0</v>
      </c>
      <c r="BB2955">
        <v>0</v>
      </c>
      <c r="BC2955">
        <v>0</v>
      </c>
      <c r="BD2955">
        <v>0</v>
      </c>
      <c r="BE2955">
        <v>0</v>
      </c>
      <c r="BF2955">
        <v>0</v>
      </c>
      <c r="BG2955" s="20">
        <v>5</v>
      </c>
      <c r="BH2955" s="20">
        <v>0</v>
      </c>
      <c r="BI2955" s="20">
        <v>211</v>
      </c>
      <c r="BJ2955" s="20">
        <v>33</v>
      </c>
      <c r="BK2955" s="20">
        <v>1263</v>
      </c>
      <c r="BL2955" s="20">
        <v>1461</v>
      </c>
      <c r="BM2955" s="20">
        <v>1650</v>
      </c>
      <c r="BN2955" s="20">
        <v>171</v>
      </c>
      <c r="BO2955" s="20">
        <v>119</v>
      </c>
      <c r="BP2955" s="20">
        <v>8721</v>
      </c>
      <c r="BQ2955" s="20">
        <v>3432</v>
      </c>
      <c r="BR2955" s="20">
        <v>0</v>
      </c>
      <c r="BS2955" s="20">
        <v>105</v>
      </c>
      <c r="BT2955" s="20">
        <v>1865</v>
      </c>
      <c r="BU2955" s="20">
        <v>688</v>
      </c>
      <c r="BV2955" s="20">
        <v>5717</v>
      </c>
    </row>
    <row r="2956" spans="1:74" x14ac:dyDescent="0.25">
      <c r="A2956" s="20" t="s">
        <v>475</v>
      </c>
      <c r="B2956" s="20" t="s">
        <v>483</v>
      </c>
      <c r="C2956" s="20" t="s">
        <v>484</v>
      </c>
      <c r="D2956" s="1">
        <v>44564</v>
      </c>
      <c r="E2956">
        <v>230</v>
      </c>
      <c r="F2956">
        <v>6</v>
      </c>
      <c r="G2956">
        <v>4</v>
      </c>
      <c r="H2956">
        <v>1</v>
      </c>
      <c r="I2956">
        <v>0</v>
      </c>
      <c r="J2956">
        <v>187</v>
      </c>
      <c r="K2956">
        <v>2</v>
      </c>
      <c r="L2956">
        <v>14</v>
      </c>
      <c r="M2956">
        <v>1</v>
      </c>
      <c r="N2956">
        <v>36</v>
      </c>
      <c r="O2956">
        <v>30</v>
      </c>
      <c r="P2956">
        <v>2</v>
      </c>
      <c r="Q2956">
        <v>0</v>
      </c>
      <c r="R2956">
        <v>1382</v>
      </c>
      <c r="S2956">
        <v>1197</v>
      </c>
      <c r="T2956">
        <v>61</v>
      </c>
      <c r="U2956">
        <v>36</v>
      </c>
      <c r="V2956">
        <v>5</v>
      </c>
      <c r="W2956">
        <v>1748</v>
      </c>
      <c r="X2956">
        <v>1101</v>
      </c>
      <c r="Y2956">
        <v>29</v>
      </c>
      <c r="Z2956">
        <v>178</v>
      </c>
      <c r="AA2956">
        <v>38</v>
      </c>
      <c r="AB2956">
        <v>2035</v>
      </c>
      <c r="AC2956">
        <v>1327</v>
      </c>
      <c r="AD2956">
        <v>20</v>
      </c>
      <c r="AE2956">
        <v>217</v>
      </c>
      <c r="AF2956">
        <v>108</v>
      </c>
      <c r="AG2956">
        <v>218</v>
      </c>
      <c r="AH2956">
        <v>108</v>
      </c>
      <c r="AI2956">
        <v>3</v>
      </c>
      <c r="AJ2956">
        <v>32</v>
      </c>
      <c r="AK2956">
        <v>3</v>
      </c>
      <c r="AL2956">
        <v>126</v>
      </c>
      <c r="AM2956">
        <v>102</v>
      </c>
      <c r="AN2956">
        <v>3</v>
      </c>
      <c r="AO2956">
        <v>1</v>
      </c>
      <c r="AP2956">
        <v>1</v>
      </c>
      <c r="AQ2956">
        <v>0</v>
      </c>
      <c r="AR2956">
        <v>1</v>
      </c>
      <c r="AS2956">
        <v>0</v>
      </c>
      <c r="AT2956">
        <v>0</v>
      </c>
      <c r="AU2956">
        <v>0</v>
      </c>
      <c r="AV2956">
        <v>1</v>
      </c>
      <c r="AW2956">
        <v>0</v>
      </c>
      <c r="AX2956">
        <v>0</v>
      </c>
      <c r="AY2956">
        <v>0</v>
      </c>
      <c r="AZ2956">
        <v>0</v>
      </c>
      <c r="BA2956">
        <v>0</v>
      </c>
      <c r="BB2956">
        <v>0</v>
      </c>
      <c r="BC2956">
        <v>0</v>
      </c>
      <c r="BD2956">
        <v>0</v>
      </c>
      <c r="BE2956">
        <v>0</v>
      </c>
      <c r="BF2956">
        <v>0</v>
      </c>
      <c r="BG2956" s="20">
        <v>5</v>
      </c>
      <c r="BH2956" s="20">
        <v>0</v>
      </c>
      <c r="BI2956" s="20">
        <v>209</v>
      </c>
      <c r="BJ2956" s="20">
        <v>33</v>
      </c>
      <c r="BK2956" s="20">
        <v>1267</v>
      </c>
      <c r="BL2956" s="20">
        <v>1462</v>
      </c>
      <c r="BM2956" s="20">
        <v>1641</v>
      </c>
      <c r="BN2956" s="20">
        <v>172</v>
      </c>
      <c r="BO2956" s="20">
        <v>119</v>
      </c>
      <c r="BP2956" s="20">
        <v>8692</v>
      </c>
      <c r="BQ2956" s="20">
        <v>3530</v>
      </c>
      <c r="BR2956" s="20">
        <v>0</v>
      </c>
      <c r="BS2956" s="20">
        <v>105</v>
      </c>
      <c r="BT2956" s="20">
        <v>1848</v>
      </c>
      <c r="BU2956" s="20">
        <v>689</v>
      </c>
      <c r="BV2956" s="20">
        <v>5708</v>
      </c>
    </row>
    <row r="2957" spans="1:74" x14ac:dyDescent="0.25">
      <c r="A2957" s="20" t="s">
        <v>475</v>
      </c>
      <c r="B2957" s="20" t="s">
        <v>483</v>
      </c>
      <c r="C2957" s="20" t="s">
        <v>484</v>
      </c>
      <c r="D2957" s="1">
        <v>44570</v>
      </c>
      <c r="E2957">
        <v>230</v>
      </c>
      <c r="F2957">
        <v>6</v>
      </c>
      <c r="G2957">
        <v>4</v>
      </c>
      <c r="H2957">
        <v>1</v>
      </c>
      <c r="I2957">
        <v>0</v>
      </c>
      <c r="J2957">
        <v>188</v>
      </c>
      <c r="K2957">
        <v>2</v>
      </c>
      <c r="L2957">
        <v>14</v>
      </c>
      <c r="M2957">
        <v>1</v>
      </c>
      <c r="N2957">
        <v>35</v>
      </c>
      <c r="O2957">
        <v>29</v>
      </c>
      <c r="P2957">
        <v>2</v>
      </c>
      <c r="Q2957">
        <v>0</v>
      </c>
      <c r="R2957">
        <v>1379</v>
      </c>
      <c r="S2957">
        <v>1200</v>
      </c>
      <c r="T2957">
        <v>61</v>
      </c>
      <c r="U2957">
        <v>36</v>
      </c>
      <c r="V2957">
        <v>5</v>
      </c>
      <c r="W2957">
        <v>1751</v>
      </c>
      <c r="X2957">
        <v>1126</v>
      </c>
      <c r="Y2957">
        <v>29</v>
      </c>
      <c r="Z2957">
        <v>172</v>
      </c>
      <c r="AA2957">
        <v>38</v>
      </c>
      <c r="AB2957">
        <v>2035</v>
      </c>
      <c r="AC2957">
        <v>1343</v>
      </c>
      <c r="AD2957">
        <v>21</v>
      </c>
      <c r="AE2957">
        <v>217</v>
      </c>
      <c r="AF2957">
        <v>110</v>
      </c>
      <c r="AG2957">
        <v>218</v>
      </c>
      <c r="AH2957">
        <v>108</v>
      </c>
      <c r="AI2957">
        <v>3</v>
      </c>
      <c r="AJ2957">
        <v>32</v>
      </c>
      <c r="AK2957">
        <v>3</v>
      </c>
      <c r="AL2957">
        <v>131</v>
      </c>
      <c r="AM2957">
        <v>104</v>
      </c>
      <c r="AN2957">
        <v>4</v>
      </c>
      <c r="AO2957">
        <v>2</v>
      </c>
      <c r="AP2957">
        <v>1</v>
      </c>
      <c r="AQ2957">
        <v>0</v>
      </c>
      <c r="AR2957">
        <v>1</v>
      </c>
      <c r="AS2957">
        <v>0</v>
      </c>
      <c r="AT2957">
        <v>0</v>
      </c>
      <c r="AU2957">
        <v>0</v>
      </c>
      <c r="AV2957">
        <v>1</v>
      </c>
      <c r="AW2957">
        <v>0</v>
      </c>
      <c r="AX2957">
        <v>0</v>
      </c>
      <c r="AY2957">
        <v>0</v>
      </c>
      <c r="AZ2957">
        <v>0</v>
      </c>
      <c r="BA2957">
        <v>0</v>
      </c>
      <c r="BB2957">
        <v>0</v>
      </c>
      <c r="BC2957">
        <v>0</v>
      </c>
      <c r="BD2957">
        <v>0</v>
      </c>
      <c r="BE2957">
        <v>0</v>
      </c>
      <c r="BF2957">
        <v>0</v>
      </c>
      <c r="BG2957" s="20">
        <v>5</v>
      </c>
      <c r="BH2957" s="20">
        <v>0</v>
      </c>
      <c r="BI2957" s="20">
        <v>209</v>
      </c>
      <c r="BJ2957" s="20">
        <v>32</v>
      </c>
      <c r="BK2957" s="20">
        <v>1264</v>
      </c>
      <c r="BL2957" s="20">
        <v>1470</v>
      </c>
      <c r="BM2957" s="20">
        <v>1640</v>
      </c>
      <c r="BN2957" s="20">
        <v>172</v>
      </c>
      <c r="BO2957" s="20">
        <v>122</v>
      </c>
      <c r="BP2957" s="20">
        <v>8693</v>
      </c>
      <c r="BQ2957" s="20">
        <v>3654</v>
      </c>
      <c r="BR2957" s="20">
        <v>0</v>
      </c>
      <c r="BS2957" s="20">
        <v>105</v>
      </c>
      <c r="BT2957" s="20">
        <v>1842</v>
      </c>
      <c r="BU2957" s="20">
        <v>690</v>
      </c>
      <c r="BV2957" s="20">
        <v>5721</v>
      </c>
    </row>
    <row r="2958" spans="1:74" x14ac:dyDescent="0.25">
      <c r="A2958" s="20" t="s">
        <v>475</v>
      </c>
      <c r="B2958" s="20" t="s">
        <v>483</v>
      </c>
      <c r="C2958" s="20" t="s">
        <v>484</v>
      </c>
      <c r="D2958" s="1">
        <v>44577</v>
      </c>
      <c r="E2958">
        <v>232</v>
      </c>
      <c r="F2958">
        <v>6</v>
      </c>
      <c r="G2958">
        <v>4</v>
      </c>
      <c r="H2958">
        <v>1</v>
      </c>
      <c r="I2958">
        <v>0</v>
      </c>
      <c r="J2958">
        <v>191</v>
      </c>
      <c r="K2958">
        <v>2</v>
      </c>
      <c r="L2958">
        <v>14</v>
      </c>
      <c r="M2958">
        <v>1</v>
      </c>
      <c r="N2958">
        <v>35</v>
      </c>
      <c r="O2958">
        <v>29</v>
      </c>
      <c r="P2958">
        <v>2</v>
      </c>
      <c r="Q2958">
        <v>0</v>
      </c>
      <c r="R2958">
        <v>1380</v>
      </c>
      <c r="S2958">
        <v>1202</v>
      </c>
      <c r="T2958">
        <v>61</v>
      </c>
      <c r="U2958">
        <v>37</v>
      </c>
      <c r="V2958">
        <v>7</v>
      </c>
      <c r="W2958">
        <v>1752</v>
      </c>
      <c r="X2958">
        <v>1140</v>
      </c>
      <c r="Y2958">
        <v>28</v>
      </c>
      <c r="Z2958">
        <v>169</v>
      </c>
      <c r="AA2958">
        <v>39</v>
      </c>
      <c r="AB2958">
        <v>2040</v>
      </c>
      <c r="AC2958">
        <v>1350</v>
      </c>
      <c r="AD2958">
        <v>21</v>
      </c>
      <c r="AE2958">
        <v>217</v>
      </c>
      <c r="AF2958">
        <v>115</v>
      </c>
      <c r="AG2958">
        <v>219</v>
      </c>
      <c r="AH2958">
        <v>111</v>
      </c>
      <c r="AI2958">
        <v>3</v>
      </c>
      <c r="AJ2958">
        <v>30</v>
      </c>
      <c r="AK2958">
        <v>3</v>
      </c>
      <c r="AL2958">
        <v>130</v>
      </c>
      <c r="AM2958">
        <v>104</v>
      </c>
      <c r="AN2958">
        <v>4</v>
      </c>
      <c r="AO2958">
        <v>2</v>
      </c>
      <c r="AP2958">
        <v>1</v>
      </c>
      <c r="AQ2958">
        <v>0</v>
      </c>
      <c r="AR2958">
        <v>1</v>
      </c>
      <c r="AS2958">
        <v>0</v>
      </c>
      <c r="AT2958">
        <v>0</v>
      </c>
      <c r="AU2958">
        <v>0</v>
      </c>
      <c r="AV2958">
        <v>1</v>
      </c>
      <c r="AW2958">
        <v>0</v>
      </c>
      <c r="AX2958">
        <v>0</v>
      </c>
      <c r="AY2958">
        <v>0</v>
      </c>
      <c r="AZ2958">
        <v>0</v>
      </c>
      <c r="BA2958">
        <v>0</v>
      </c>
      <c r="BB2958">
        <v>0</v>
      </c>
      <c r="BC2958">
        <v>0</v>
      </c>
      <c r="BD2958">
        <v>0</v>
      </c>
      <c r="BE2958">
        <v>0</v>
      </c>
      <c r="BF2958">
        <v>0</v>
      </c>
      <c r="BG2958" s="20">
        <v>5</v>
      </c>
      <c r="BH2958" s="20">
        <v>0</v>
      </c>
      <c r="BI2958" s="20">
        <v>211</v>
      </c>
      <c r="BJ2958" s="20">
        <v>32</v>
      </c>
      <c r="BK2958" s="20">
        <v>1262</v>
      </c>
      <c r="BL2958" s="20">
        <v>1472</v>
      </c>
      <c r="BM2958" s="20">
        <v>1642</v>
      </c>
      <c r="BN2958" s="20">
        <v>174</v>
      </c>
      <c r="BO2958" s="20">
        <v>121</v>
      </c>
      <c r="BP2958" s="20">
        <v>8735</v>
      </c>
      <c r="BQ2958" s="20">
        <v>3751</v>
      </c>
      <c r="BR2958" s="20">
        <v>0</v>
      </c>
      <c r="BS2958" s="20">
        <v>106</v>
      </c>
      <c r="BT2958" s="20">
        <v>1831</v>
      </c>
      <c r="BU2958" s="20">
        <v>702</v>
      </c>
      <c r="BV2958" s="20">
        <v>5756</v>
      </c>
    </row>
    <row r="2959" spans="1:74" x14ac:dyDescent="0.25">
      <c r="A2959" s="20" t="s">
        <v>475</v>
      </c>
      <c r="B2959" s="20" t="s">
        <v>483</v>
      </c>
      <c r="C2959" s="20" t="s">
        <v>484</v>
      </c>
      <c r="D2959" s="1">
        <v>44584</v>
      </c>
      <c r="E2959">
        <v>233</v>
      </c>
      <c r="F2959">
        <v>6</v>
      </c>
      <c r="G2959">
        <v>4</v>
      </c>
      <c r="H2959">
        <v>1</v>
      </c>
      <c r="I2959">
        <v>0</v>
      </c>
      <c r="J2959">
        <v>192</v>
      </c>
      <c r="K2959">
        <v>2</v>
      </c>
      <c r="L2959">
        <v>14</v>
      </c>
      <c r="M2959">
        <v>1</v>
      </c>
      <c r="N2959">
        <v>35</v>
      </c>
      <c r="O2959">
        <v>29</v>
      </c>
      <c r="P2959">
        <v>2</v>
      </c>
      <c r="Q2959">
        <v>0</v>
      </c>
      <c r="R2959">
        <v>1379</v>
      </c>
      <c r="S2959">
        <v>1203</v>
      </c>
      <c r="T2959">
        <v>61</v>
      </c>
      <c r="U2959">
        <v>37</v>
      </c>
      <c r="V2959">
        <v>7</v>
      </c>
      <c r="W2959">
        <v>1758</v>
      </c>
      <c r="X2959">
        <v>1150</v>
      </c>
      <c r="Y2959">
        <v>28</v>
      </c>
      <c r="Z2959">
        <v>167</v>
      </c>
      <c r="AA2959">
        <v>39</v>
      </c>
      <c r="AB2959">
        <v>2047</v>
      </c>
      <c r="AC2959">
        <v>1356</v>
      </c>
      <c r="AD2959">
        <v>21</v>
      </c>
      <c r="AE2959">
        <v>218</v>
      </c>
      <c r="AF2959">
        <v>114</v>
      </c>
      <c r="AG2959">
        <v>222</v>
      </c>
      <c r="AH2959">
        <v>113</v>
      </c>
      <c r="AI2959">
        <v>3</v>
      </c>
      <c r="AJ2959">
        <v>31</v>
      </c>
      <c r="AK2959">
        <v>3</v>
      </c>
      <c r="AL2959">
        <v>130</v>
      </c>
      <c r="AM2959">
        <v>104</v>
      </c>
      <c r="AN2959">
        <v>4</v>
      </c>
      <c r="AO2959">
        <v>2</v>
      </c>
      <c r="AP2959">
        <v>1</v>
      </c>
      <c r="AQ2959">
        <v>0</v>
      </c>
      <c r="AR2959">
        <v>1</v>
      </c>
      <c r="AS2959">
        <v>0</v>
      </c>
      <c r="AT2959">
        <v>0</v>
      </c>
      <c r="AU2959">
        <v>0</v>
      </c>
      <c r="AV2959">
        <v>1</v>
      </c>
      <c r="AW2959">
        <v>0</v>
      </c>
      <c r="AX2959">
        <v>0</v>
      </c>
      <c r="AY2959">
        <v>0</v>
      </c>
      <c r="AZ2959">
        <v>0</v>
      </c>
      <c r="BA2959">
        <v>0</v>
      </c>
      <c r="BB2959">
        <v>0</v>
      </c>
      <c r="BC2959">
        <v>0</v>
      </c>
      <c r="BD2959">
        <v>0</v>
      </c>
      <c r="BE2959">
        <v>0</v>
      </c>
      <c r="BF2959">
        <v>0</v>
      </c>
      <c r="BG2959" s="20">
        <v>5</v>
      </c>
      <c r="BH2959" s="20">
        <v>0</v>
      </c>
      <c r="BI2959" s="20">
        <v>212</v>
      </c>
      <c r="BJ2959" s="20">
        <v>32</v>
      </c>
      <c r="BK2959" s="20">
        <v>1261</v>
      </c>
      <c r="BL2959" s="20">
        <v>1479</v>
      </c>
      <c r="BM2959" s="20">
        <v>1650</v>
      </c>
      <c r="BN2959" s="20">
        <v>176</v>
      </c>
      <c r="BO2959" s="20">
        <v>121</v>
      </c>
      <c r="BP2959" s="20">
        <v>8761</v>
      </c>
      <c r="BQ2959" s="20">
        <v>3811</v>
      </c>
      <c r="BR2959" s="20">
        <v>0</v>
      </c>
      <c r="BS2959" s="20">
        <v>106</v>
      </c>
      <c r="BT2959" s="20">
        <v>1829</v>
      </c>
      <c r="BU2959" s="20">
        <v>707</v>
      </c>
      <c r="BV2959" s="20">
        <v>5781</v>
      </c>
    </row>
    <row r="2960" spans="1:74" x14ac:dyDescent="0.25">
      <c r="A2960" s="20" t="s">
        <v>475</v>
      </c>
      <c r="B2960" s="20" t="s">
        <v>483</v>
      </c>
      <c r="C2960" s="20" t="s">
        <v>484</v>
      </c>
      <c r="D2960" s="1">
        <v>44591</v>
      </c>
      <c r="E2960">
        <v>234</v>
      </c>
      <c r="F2960">
        <v>6</v>
      </c>
      <c r="G2960">
        <v>4</v>
      </c>
      <c r="H2960">
        <v>2</v>
      </c>
      <c r="I2960">
        <v>0</v>
      </c>
      <c r="J2960">
        <v>192</v>
      </c>
      <c r="K2960">
        <v>2</v>
      </c>
      <c r="L2960">
        <v>15</v>
      </c>
      <c r="M2960">
        <v>1</v>
      </c>
      <c r="N2960">
        <v>37</v>
      </c>
      <c r="O2960">
        <v>30</v>
      </c>
      <c r="P2960">
        <v>2</v>
      </c>
      <c r="Q2960">
        <v>0</v>
      </c>
      <c r="R2960">
        <v>1380</v>
      </c>
      <c r="S2960">
        <v>1205</v>
      </c>
      <c r="T2960">
        <v>61</v>
      </c>
      <c r="U2960">
        <v>37</v>
      </c>
      <c r="V2960">
        <v>7</v>
      </c>
      <c r="W2960">
        <v>1755</v>
      </c>
      <c r="X2960">
        <v>1159</v>
      </c>
      <c r="Y2960">
        <v>30</v>
      </c>
      <c r="Z2960">
        <v>164</v>
      </c>
      <c r="AA2960">
        <v>39</v>
      </c>
      <c r="AB2960">
        <v>2053</v>
      </c>
      <c r="AC2960">
        <v>1369</v>
      </c>
      <c r="AD2960">
        <v>21</v>
      </c>
      <c r="AE2960">
        <v>217</v>
      </c>
      <c r="AF2960">
        <v>116</v>
      </c>
      <c r="AG2960">
        <v>225</v>
      </c>
      <c r="AH2960">
        <v>121</v>
      </c>
      <c r="AI2960">
        <v>4</v>
      </c>
      <c r="AJ2960">
        <v>30</v>
      </c>
      <c r="AK2960">
        <v>4</v>
      </c>
      <c r="AL2960">
        <v>130</v>
      </c>
      <c r="AM2960">
        <v>109</v>
      </c>
      <c r="AN2960">
        <v>4</v>
      </c>
      <c r="AO2960">
        <v>2</v>
      </c>
      <c r="AP2960">
        <v>1</v>
      </c>
      <c r="AQ2960">
        <v>0</v>
      </c>
      <c r="AR2960">
        <v>1</v>
      </c>
      <c r="AS2960">
        <v>0</v>
      </c>
      <c r="AT2960">
        <v>0</v>
      </c>
      <c r="AU2960">
        <v>0</v>
      </c>
      <c r="AV2960">
        <v>1</v>
      </c>
      <c r="AW2960">
        <v>0</v>
      </c>
      <c r="AX2960">
        <v>0</v>
      </c>
      <c r="AY2960">
        <v>0</v>
      </c>
      <c r="AZ2960">
        <v>0</v>
      </c>
      <c r="BA2960">
        <v>0</v>
      </c>
      <c r="BB2960">
        <v>0</v>
      </c>
      <c r="BC2960">
        <v>0</v>
      </c>
      <c r="BD2960">
        <v>0</v>
      </c>
      <c r="BE2960">
        <v>0</v>
      </c>
      <c r="BF2960">
        <v>0</v>
      </c>
      <c r="BG2960" s="20">
        <v>5</v>
      </c>
      <c r="BH2960" s="20">
        <v>1</v>
      </c>
      <c r="BI2960" s="20">
        <v>214</v>
      </c>
      <c r="BJ2960" s="20">
        <v>34</v>
      </c>
      <c r="BK2960" s="20">
        <v>1262</v>
      </c>
      <c r="BL2960" s="20">
        <v>1478</v>
      </c>
      <c r="BM2960" s="20">
        <v>1656</v>
      </c>
      <c r="BN2960" s="20">
        <v>177</v>
      </c>
      <c r="BO2960" s="20">
        <v>121</v>
      </c>
      <c r="BP2960" s="20">
        <v>8778</v>
      </c>
      <c r="BQ2960" s="20">
        <v>3882</v>
      </c>
      <c r="BR2960" s="20">
        <v>0</v>
      </c>
      <c r="BS2960" s="20">
        <v>106</v>
      </c>
      <c r="BT2960" s="20">
        <v>1813</v>
      </c>
      <c r="BU2960" s="20">
        <v>714</v>
      </c>
      <c r="BV2960" s="20">
        <v>5811</v>
      </c>
    </row>
    <row r="2961" spans="1:74" x14ac:dyDescent="0.25">
      <c r="A2961" s="20" t="s">
        <v>475</v>
      </c>
      <c r="B2961" s="20" t="s">
        <v>483</v>
      </c>
      <c r="C2961" s="20" t="s">
        <v>484</v>
      </c>
      <c r="D2961" s="1">
        <v>44599</v>
      </c>
      <c r="E2961">
        <v>234</v>
      </c>
      <c r="F2961">
        <v>6</v>
      </c>
      <c r="G2961">
        <v>4</v>
      </c>
      <c r="H2961">
        <v>2</v>
      </c>
      <c r="I2961">
        <v>0</v>
      </c>
      <c r="J2961">
        <v>193</v>
      </c>
      <c r="K2961">
        <v>2</v>
      </c>
      <c r="L2961">
        <v>15</v>
      </c>
      <c r="M2961">
        <v>1</v>
      </c>
      <c r="N2961">
        <v>38</v>
      </c>
      <c r="O2961">
        <v>30</v>
      </c>
      <c r="P2961">
        <v>2</v>
      </c>
      <c r="Q2961">
        <v>0</v>
      </c>
      <c r="R2961">
        <v>1382</v>
      </c>
      <c r="S2961">
        <v>1207</v>
      </c>
      <c r="T2961">
        <v>60</v>
      </c>
      <c r="U2961">
        <v>38</v>
      </c>
      <c r="V2961">
        <v>8</v>
      </c>
      <c r="W2961">
        <v>1759</v>
      </c>
      <c r="X2961">
        <v>1164</v>
      </c>
      <c r="Y2961">
        <v>30</v>
      </c>
      <c r="Z2961">
        <v>163</v>
      </c>
      <c r="AA2961">
        <v>42</v>
      </c>
      <c r="AB2961">
        <v>2060</v>
      </c>
      <c r="AC2961">
        <v>1379</v>
      </c>
      <c r="AD2961">
        <v>21</v>
      </c>
      <c r="AE2961">
        <v>214</v>
      </c>
      <c r="AF2961">
        <v>118</v>
      </c>
      <c r="AG2961">
        <v>227</v>
      </c>
      <c r="AH2961">
        <v>122</v>
      </c>
      <c r="AI2961">
        <v>4</v>
      </c>
      <c r="AJ2961">
        <v>30</v>
      </c>
      <c r="AK2961">
        <v>4</v>
      </c>
      <c r="AL2961">
        <v>129</v>
      </c>
      <c r="AM2961">
        <v>108</v>
      </c>
      <c r="AN2961">
        <v>4</v>
      </c>
      <c r="AO2961">
        <v>2</v>
      </c>
      <c r="AP2961">
        <v>1</v>
      </c>
      <c r="AQ2961">
        <v>0</v>
      </c>
      <c r="AR2961">
        <v>1</v>
      </c>
      <c r="AS2961">
        <v>0</v>
      </c>
      <c r="AT2961">
        <v>0</v>
      </c>
      <c r="AU2961">
        <v>0</v>
      </c>
      <c r="AV2961">
        <v>1</v>
      </c>
      <c r="AW2961">
        <v>0</v>
      </c>
      <c r="AX2961">
        <v>0</v>
      </c>
      <c r="AY2961">
        <v>0</v>
      </c>
      <c r="AZ2961">
        <v>0</v>
      </c>
      <c r="BA2961">
        <v>0</v>
      </c>
      <c r="BB2961">
        <v>0</v>
      </c>
      <c r="BC2961">
        <v>0</v>
      </c>
      <c r="BD2961">
        <v>0</v>
      </c>
      <c r="BE2961">
        <v>0</v>
      </c>
      <c r="BF2961">
        <v>0</v>
      </c>
      <c r="BG2961" s="20">
        <v>5</v>
      </c>
      <c r="BH2961" s="20">
        <v>1</v>
      </c>
      <c r="BI2961" s="20">
        <v>214</v>
      </c>
      <c r="BJ2961" s="20">
        <v>35</v>
      </c>
      <c r="BK2961" s="20">
        <v>1265</v>
      </c>
      <c r="BL2961" s="20">
        <v>1481</v>
      </c>
      <c r="BM2961" s="20">
        <v>1664</v>
      </c>
      <c r="BN2961" s="20">
        <v>179</v>
      </c>
      <c r="BO2961" s="20">
        <v>120</v>
      </c>
      <c r="BP2961" s="20">
        <v>8818</v>
      </c>
      <c r="BQ2961" s="20">
        <v>3928</v>
      </c>
      <c r="BR2961" s="20">
        <v>0</v>
      </c>
      <c r="BS2961" s="20">
        <v>106</v>
      </c>
      <c r="BT2961" s="20">
        <v>1808</v>
      </c>
      <c r="BU2961" s="20">
        <v>728</v>
      </c>
      <c r="BV2961" s="20">
        <v>5848</v>
      </c>
    </row>
    <row r="2962" spans="1:74" x14ac:dyDescent="0.25">
      <c r="A2962" s="20" t="s">
        <v>475</v>
      </c>
      <c r="B2962" s="20" t="s">
        <v>483</v>
      </c>
      <c r="C2962" s="20" t="s">
        <v>484</v>
      </c>
      <c r="D2962" s="1">
        <v>44606</v>
      </c>
      <c r="E2962">
        <v>234</v>
      </c>
      <c r="F2962">
        <v>6</v>
      </c>
      <c r="G2962">
        <v>4</v>
      </c>
      <c r="H2962">
        <v>2</v>
      </c>
      <c r="I2962">
        <v>0</v>
      </c>
      <c r="J2962">
        <v>193</v>
      </c>
      <c r="K2962">
        <v>2</v>
      </c>
      <c r="L2962">
        <v>15</v>
      </c>
      <c r="M2962">
        <v>1</v>
      </c>
      <c r="N2962">
        <v>39</v>
      </c>
      <c r="O2962">
        <v>30</v>
      </c>
      <c r="P2962">
        <v>2</v>
      </c>
      <c r="Q2962">
        <v>0</v>
      </c>
      <c r="R2962">
        <v>1384</v>
      </c>
      <c r="S2962">
        <v>1210</v>
      </c>
      <c r="T2962">
        <v>60</v>
      </c>
      <c r="U2962">
        <v>38</v>
      </c>
      <c r="V2962">
        <v>9</v>
      </c>
      <c r="W2962">
        <v>1763</v>
      </c>
      <c r="X2962">
        <v>1174</v>
      </c>
      <c r="Y2962">
        <v>30</v>
      </c>
      <c r="Z2962">
        <v>163</v>
      </c>
      <c r="AA2962">
        <v>39</v>
      </c>
      <c r="AB2962">
        <v>2069</v>
      </c>
      <c r="AC2962">
        <v>1385</v>
      </c>
      <c r="AD2962">
        <v>21</v>
      </c>
      <c r="AE2962">
        <v>215</v>
      </c>
      <c r="AF2962">
        <v>122</v>
      </c>
      <c r="AG2962">
        <v>228</v>
      </c>
      <c r="AH2962">
        <v>124</v>
      </c>
      <c r="AI2962">
        <v>4</v>
      </c>
      <c r="AJ2962">
        <v>30</v>
      </c>
      <c r="AK2962">
        <v>4</v>
      </c>
      <c r="AL2962">
        <v>129</v>
      </c>
      <c r="AM2962">
        <v>108</v>
      </c>
      <c r="AN2962">
        <v>4</v>
      </c>
      <c r="AO2962">
        <v>2</v>
      </c>
      <c r="AP2962">
        <v>1</v>
      </c>
      <c r="AQ2962">
        <v>0</v>
      </c>
      <c r="AR2962">
        <v>1</v>
      </c>
      <c r="AS2962">
        <v>0</v>
      </c>
      <c r="AT2962">
        <v>0</v>
      </c>
      <c r="AU2962">
        <v>0</v>
      </c>
      <c r="AV2962">
        <v>1</v>
      </c>
      <c r="AW2962">
        <v>0</v>
      </c>
      <c r="AX2962">
        <v>0</v>
      </c>
      <c r="AY2962">
        <v>0</v>
      </c>
      <c r="AZ2962">
        <v>0</v>
      </c>
      <c r="BA2962">
        <v>0</v>
      </c>
      <c r="BB2962">
        <v>0</v>
      </c>
      <c r="BC2962">
        <v>0</v>
      </c>
      <c r="BD2962">
        <v>0</v>
      </c>
      <c r="BE2962">
        <v>0</v>
      </c>
      <c r="BF2962">
        <v>0</v>
      </c>
      <c r="BG2962" s="20">
        <v>5</v>
      </c>
      <c r="BH2962" s="20">
        <v>1</v>
      </c>
      <c r="BI2962" s="20">
        <v>214</v>
      </c>
      <c r="BJ2962" s="20">
        <v>36</v>
      </c>
      <c r="BK2962" s="20">
        <v>1266</v>
      </c>
      <c r="BL2962" s="20">
        <v>1486</v>
      </c>
      <c r="BM2962" s="20">
        <v>1668</v>
      </c>
      <c r="BN2962" s="20">
        <v>179</v>
      </c>
      <c r="BO2962" s="20">
        <v>120</v>
      </c>
      <c r="BP2962" s="20">
        <v>8841</v>
      </c>
      <c r="BQ2962" s="20">
        <v>3959</v>
      </c>
      <c r="BR2962" s="20">
        <v>0</v>
      </c>
      <c r="BS2962" s="20">
        <v>106</v>
      </c>
      <c r="BT2962" s="20">
        <v>1804</v>
      </c>
      <c r="BU2962" s="20">
        <v>741</v>
      </c>
      <c r="BV2962" s="20">
        <v>5861</v>
      </c>
    </row>
    <row r="2963" spans="1:74" x14ac:dyDescent="0.25">
      <c r="A2963" s="20" t="s">
        <v>475</v>
      </c>
      <c r="B2963" s="20" t="s">
        <v>483</v>
      </c>
      <c r="C2963" s="20" t="s">
        <v>484</v>
      </c>
      <c r="D2963" s="1">
        <v>44606</v>
      </c>
      <c r="R2963">
        <v>2</v>
      </c>
      <c r="V2963">
        <v>2</v>
      </c>
      <c r="BG2963" s="20"/>
      <c r="BH2963" s="20"/>
      <c r="BI2963" s="20"/>
      <c r="BJ2963" s="20"/>
      <c r="BK2963" s="20"/>
      <c r="BL2963" s="20"/>
      <c r="BM2963" s="20"/>
      <c r="BN2963" s="20"/>
      <c r="BO2963" s="20"/>
      <c r="BP2963" s="20"/>
      <c r="BQ2963" s="20"/>
      <c r="BR2963" s="20"/>
      <c r="BS2963" s="20"/>
      <c r="BT2963" s="20"/>
      <c r="BU2963" s="20"/>
      <c r="BV2963" s="20"/>
    </row>
    <row r="2964" spans="1:74" x14ac:dyDescent="0.25">
      <c r="A2964" s="20" t="s">
        <v>475</v>
      </c>
      <c r="B2964" s="20" t="s">
        <v>481</v>
      </c>
      <c r="C2964" s="20" t="s">
        <v>663</v>
      </c>
      <c r="D2964" s="1">
        <v>44493</v>
      </c>
      <c r="E2964">
        <v>114</v>
      </c>
      <c r="F2964">
        <v>1</v>
      </c>
      <c r="G2964">
        <v>0</v>
      </c>
      <c r="H2964">
        <v>2</v>
      </c>
      <c r="I2964">
        <v>1</v>
      </c>
      <c r="J2964">
        <v>44</v>
      </c>
      <c r="K2964">
        <v>7</v>
      </c>
      <c r="L2964">
        <v>2</v>
      </c>
      <c r="M2964">
        <v>1</v>
      </c>
      <c r="N2964">
        <v>59</v>
      </c>
      <c r="O2964">
        <v>0</v>
      </c>
      <c r="P2964">
        <v>43</v>
      </c>
      <c r="Q2964">
        <v>0</v>
      </c>
      <c r="R2964">
        <v>768</v>
      </c>
      <c r="S2964">
        <v>0</v>
      </c>
      <c r="T2964">
        <v>468</v>
      </c>
      <c r="U2964">
        <v>0</v>
      </c>
      <c r="V2964">
        <v>2</v>
      </c>
      <c r="W2964">
        <v>1324</v>
      </c>
      <c r="X2964">
        <v>0</v>
      </c>
      <c r="Y2964">
        <v>144</v>
      </c>
      <c r="Z2964">
        <v>94</v>
      </c>
      <c r="AA2964">
        <v>61</v>
      </c>
      <c r="AB2964">
        <v>965</v>
      </c>
      <c r="AC2964">
        <v>95</v>
      </c>
      <c r="AD2964">
        <v>137</v>
      </c>
      <c r="AE2964">
        <v>3</v>
      </c>
      <c r="AF2964">
        <v>91</v>
      </c>
      <c r="AG2964">
        <v>158</v>
      </c>
      <c r="AH2964">
        <v>0</v>
      </c>
      <c r="AI2964">
        <v>5</v>
      </c>
      <c r="AJ2964">
        <v>14</v>
      </c>
      <c r="AK2964">
        <v>16</v>
      </c>
      <c r="AL2964">
        <v>76</v>
      </c>
      <c r="AM2964">
        <v>0</v>
      </c>
      <c r="AN2964">
        <v>16</v>
      </c>
      <c r="AO2964">
        <v>0</v>
      </c>
      <c r="AP2964">
        <v>1</v>
      </c>
      <c r="AQ2964">
        <v>0</v>
      </c>
      <c r="AR2964">
        <v>0</v>
      </c>
      <c r="AS2964">
        <v>0</v>
      </c>
      <c r="AT2964">
        <v>0</v>
      </c>
      <c r="AU2964">
        <v>0</v>
      </c>
      <c r="AV2964">
        <v>0</v>
      </c>
      <c r="AW2964">
        <v>0</v>
      </c>
      <c r="AX2964">
        <v>0</v>
      </c>
      <c r="AY2964">
        <v>0</v>
      </c>
      <c r="AZ2964">
        <v>2</v>
      </c>
      <c r="BA2964">
        <v>0</v>
      </c>
      <c r="BB2964">
        <v>67</v>
      </c>
      <c r="BC2964">
        <v>90</v>
      </c>
      <c r="BD2964">
        <v>0</v>
      </c>
      <c r="BE2964">
        <v>5</v>
      </c>
      <c r="BF2964">
        <v>2</v>
      </c>
      <c r="BG2964" s="20"/>
      <c r="BH2964" s="20"/>
      <c r="BI2964" s="20"/>
      <c r="BJ2964" s="20"/>
      <c r="BK2964" s="20"/>
      <c r="BL2964" s="20"/>
      <c r="BM2964" s="20"/>
      <c r="BN2964" s="20"/>
      <c r="BO2964" s="20"/>
      <c r="BP2964" s="20"/>
      <c r="BQ2964" s="20"/>
      <c r="BR2964" s="20"/>
      <c r="BS2964" s="20"/>
      <c r="BT2964" s="20"/>
      <c r="BU2964" s="20"/>
      <c r="BV2964" s="20"/>
    </row>
    <row r="2965" spans="1:74" x14ac:dyDescent="0.25">
      <c r="A2965" s="20" t="s">
        <v>475</v>
      </c>
      <c r="B2965" s="20" t="s">
        <v>481</v>
      </c>
      <c r="C2965" s="20" t="s">
        <v>663</v>
      </c>
      <c r="D2965" s="1">
        <v>44500</v>
      </c>
      <c r="E2965">
        <v>113</v>
      </c>
      <c r="F2965">
        <v>1</v>
      </c>
      <c r="G2965">
        <v>0</v>
      </c>
      <c r="H2965">
        <v>2</v>
      </c>
      <c r="I2965">
        <v>1</v>
      </c>
      <c r="J2965">
        <v>48</v>
      </c>
      <c r="K2965">
        <v>7</v>
      </c>
      <c r="L2965">
        <v>2</v>
      </c>
      <c r="M2965">
        <v>1</v>
      </c>
      <c r="N2965">
        <v>59</v>
      </c>
      <c r="O2965">
        <v>0</v>
      </c>
      <c r="P2965">
        <v>43</v>
      </c>
      <c r="Q2965">
        <v>0</v>
      </c>
      <c r="R2965">
        <v>770</v>
      </c>
      <c r="S2965">
        <v>0</v>
      </c>
      <c r="T2965">
        <v>506</v>
      </c>
      <c r="U2965">
        <v>0</v>
      </c>
      <c r="V2965">
        <v>2</v>
      </c>
      <c r="W2965">
        <v>1328</v>
      </c>
      <c r="X2965">
        <v>0</v>
      </c>
      <c r="Y2965">
        <v>183</v>
      </c>
      <c r="Z2965">
        <v>94</v>
      </c>
      <c r="AA2965">
        <v>61</v>
      </c>
      <c r="AB2965">
        <v>964</v>
      </c>
      <c r="AC2965">
        <v>123</v>
      </c>
      <c r="AD2965">
        <v>136</v>
      </c>
      <c r="AE2965">
        <v>3</v>
      </c>
      <c r="AF2965">
        <v>89</v>
      </c>
      <c r="AG2965">
        <v>158</v>
      </c>
      <c r="AH2965">
        <v>0</v>
      </c>
      <c r="AI2965">
        <v>6</v>
      </c>
      <c r="AJ2965">
        <v>14</v>
      </c>
      <c r="AK2965">
        <v>16</v>
      </c>
      <c r="AL2965">
        <v>76</v>
      </c>
      <c r="AM2965">
        <v>0</v>
      </c>
      <c r="AN2965">
        <v>18</v>
      </c>
      <c r="AO2965">
        <v>0</v>
      </c>
      <c r="AP2965">
        <v>1</v>
      </c>
      <c r="AQ2965">
        <v>0</v>
      </c>
      <c r="AR2965">
        <v>0</v>
      </c>
      <c r="AS2965">
        <v>0</v>
      </c>
      <c r="AT2965">
        <v>0</v>
      </c>
      <c r="AU2965">
        <v>0</v>
      </c>
      <c r="AV2965">
        <v>0</v>
      </c>
      <c r="AW2965">
        <v>0</v>
      </c>
      <c r="AX2965">
        <v>0</v>
      </c>
      <c r="AY2965">
        <v>0</v>
      </c>
      <c r="AZ2965">
        <v>2</v>
      </c>
      <c r="BA2965">
        <v>0</v>
      </c>
      <c r="BB2965">
        <v>66</v>
      </c>
      <c r="BC2965">
        <v>89</v>
      </c>
      <c r="BD2965">
        <v>0</v>
      </c>
      <c r="BE2965">
        <v>5</v>
      </c>
      <c r="BF2965">
        <v>2</v>
      </c>
      <c r="BG2965" s="20"/>
      <c r="BH2965" s="20"/>
      <c r="BI2965" s="20"/>
      <c r="BJ2965" s="20"/>
      <c r="BK2965" s="20"/>
      <c r="BL2965" s="20"/>
      <c r="BM2965" s="20"/>
      <c r="BN2965" s="20"/>
      <c r="BO2965" s="20"/>
      <c r="BP2965" s="20"/>
      <c r="BQ2965" s="20"/>
      <c r="BR2965" s="20"/>
      <c r="BS2965" s="20"/>
      <c r="BT2965" s="20"/>
      <c r="BU2965" s="20"/>
      <c r="BV2965" s="20"/>
    </row>
    <row r="2966" spans="1:74" x14ac:dyDescent="0.25">
      <c r="A2966" s="20" t="s">
        <v>475</v>
      </c>
      <c r="B2966" s="20" t="s">
        <v>481</v>
      </c>
      <c r="C2966" s="20" t="s">
        <v>663</v>
      </c>
      <c r="D2966" s="1">
        <v>44507</v>
      </c>
      <c r="E2966">
        <v>114</v>
      </c>
      <c r="F2966">
        <v>1</v>
      </c>
      <c r="G2966">
        <v>0</v>
      </c>
      <c r="H2966">
        <v>2</v>
      </c>
      <c r="I2966">
        <v>1</v>
      </c>
      <c r="J2966">
        <v>57</v>
      </c>
      <c r="K2966">
        <v>7</v>
      </c>
      <c r="L2966">
        <v>2</v>
      </c>
      <c r="M2966">
        <v>1</v>
      </c>
      <c r="N2966">
        <v>59</v>
      </c>
      <c r="O2966">
        <v>42</v>
      </c>
      <c r="P2966">
        <v>2</v>
      </c>
      <c r="Q2966">
        <v>0</v>
      </c>
      <c r="R2966">
        <v>769</v>
      </c>
      <c r="S2966">
        <v>529</v>
      </c>
      <c r="T2966">
        <v>66</v>
      </c>
      <c r="U2966">
        <v>0</v>
      </c>
      <c r="V2966">
        <v>2</v>
      </c>
      <c r="W2966">
        <v>1331</v>
      </c>
      <c r="X2966">
        <v>258</v>
      </c>
      <c r="Y2966">
        <v>89</v>
      </c>
      <c r="Z2966">
        <v>93</v>
      </c>
      <c r="AA2966">
        <v>61</v>
      </c>
      <c r="AB2966">
        <v>965</v>
      </c>
      <c r="AC2966">
        <v>150</v>
      </c>
      <c r="AD2966">
        <v>135</v>
      </c>
      <c r="AE2966">
        <v>3</v>
      </c>
      <c r="AF2966">
        <v>91</v>
      </c>
      <c r="AG2966">
        <v>159</v>
      </c>
      <c r="AH2966">
        <v>13</v>
      </c>
      <c r="AI2966">
        <v>5</v>
      </c>
      <c r="AJ2966">
        <v>14</v>
      </c>
      <c r="AK2966">
        <v>16</v>
      </c>
      <c r="AL2966">
        <v>75</v>
      </c>
      <c r="AM2966">
        <v>18</v>
      </c>
      <c r="AN2966">
        <v>2</v>
      </c>
      <c r="AO2966">
        <v>0</v>
      </c>
      <c r="AP2966">
        <v>1</v>
      </c>
      <c r="AQ2966">
        <v>0</v>
      </c>
      <c r="AR2966">
        <v>0</v>
      </c>
      <c r="AS2966">
        <v>0</v>
      </c>
      <c r="AT2966">
        <v>0</v>
      </c>
      <c r="AU2966">
        <v>0</v>
      </c>
      <c r="AV2966">
        <v>0</v>
      </c>
      <c r="AW2966">
        <v>0</v>
      </c>
      <c r="AX2966">
        <v>0</v>
      </c>
      <c r="AY2966">
        <v>0</v>
      </c>
      <c r="AZ2966">
        <v>0</v>
      </c>
      <c r="BA2966">
        <v>0</v>
      </c>
      <c r="BB2966">
        <v>0</v>
      </c>
      <c r="BC2966">
        <v>0</v>
      </c>
      <c r="BD2966">
        <v>0</v>
      </c>
      <c r="BE2966">
        <v>0</v>
      </c>
      <c r="BF2966">
        <v>0</v>
      </c>
      <c r="BG2966" s="20">
        <v>1</v>
      </c>
      <c r="BH2966" s="20">
        <v>2</v>
      </c>
      <c r="BI2966" s="20">
        <v>100</v>
      </c>
      <c r="BJ2966" s="20">
        <v>57</v>
      </c>
      <c r="BK2966" s="20">
        <v>692</v>
      </c>
      <c r="BL2966" s="20">
        <v>1038</v>
      </c>
      <c r="BM2966" s="20">
        <v>703</v>
      </c>
      <c r="BN2966" s="20">
        <v>117</v>
      </c>
      <c r="BO2966" s="20">
        <v>71</v>
      </c>
      <c r="BP2966" s="20"/>
      <c r="BQ2966" s="20"/>
      <c r="BR2966" s="20"/>
      <c r="BS2966" s="20"/>
      <c r="BT2966" s="20"/>
      <c r="BU2966" s="20"/>
      <c r="BV2966" s="20"/>
    </row>
    <row r="2967" spans="1:74" x14ac:dyDescent="0.25">
      <c r="A2967" s="20" t="s">
        <v>475</v>
      </c>
      <c r="B2967" s="20" t="s">
        <v>481</v>
      </c>
      <c r="C2967" s="20" t="s">
        <v>663</v>
      </c>
      <c r="D2967" s="1">
        <v>44514</v>
      </c>
      <c r="E2967">
        <v>113</v>
      </c>
      <c r="F2967">
        <v>1</v>
      </c>
      <c r="G2967">
        <v>0</v>
      </c>
      <c r="H2967">
        <v>2</v>
      </c>
      <c r="I2967">
        <v>1</v>
      </c>
      <c r="J2967">
        <v>61</v>
      </c>
      <c r="K2967">
        <v>7</v>
      </c>
      <c r="L2967">
        <v>2</v>
      </c>
      <c r="M2967">
        <v>1</v>
      </c>
      <c r="N2967">
        <v>59</v>
      </c>
      <c r="O2967">
        <v>42</v>
      </c>
      <c r="P2967">
        <v>2</v>
      </c>
      <c r="Q2967">
        <v>0</v>
      </c>
      <c r="R2967">
        <v>770</v>
      </c>
      <c r="S2967">
        <v>552</v>
      </c>
      <c r="T2967">
        <v>67</v>
      </c>
      <c r="U2967">
        <v>0</v>
      </c>
      <c r="V2967">
        <v>2</v>
      </c>
      <c r="W2967">
        <v>1337</v>
      </c>
      <c r="X2967">
        <v>329</v>
      </c>
      <c r="Y2967">
        <v>88</v>
      </c>
      <c r="Z2967">
        <v>93</v>
      </c>
      <c r="AA2967">
        <v>63</v>
      </c>
      <c r="AB2967">
        <v>966</v>
      </c>
      <c r="AC2967">
        <v>184</v>
      </c>
      <c r="AD2967">
        <v>135</v>
      </c>
      <c r="AE2967">
        <v>3</v>
      </c>
      <c r="AF2967">
        <v>91</v>
      </c>
      <c r="AG2967">
        <v>160</v>
      </c>
      <c r="AH2967">
        <v>16</v>
      </c>
      <c r="AI2967">
        <v>5</v>
      </c>
      <c r="AJ2967">
        <v>14</v>
      </c>
      <c r="AK2967">
        <v>15</v>
      </c>
      <c r="AL2967">
        <v>75</v>
      </c>
      <c r="AM2967">
        <v>20</v>
      </c>
      <c r="AN2967">
        <v>2</v>
      </c>
      <c r="AO2967">
        <v>0</v>
      </c>
      <c r="AP2967">
        <v>1</v>
      </c>
      <c r="AQ2967">
        <v>0</v>
      </c>
      <c r="AR2967">
        <v>0</v>
      </c>
      <c r="AS2967">
        <v>0</v>
      </c>
      <c r="AT2967">
        <v>0</v>
      </c>
      <c r="AU2967">
        <v>0</v>
      </c>
      <c r="AV2967">
        <v>0</v>
      </c>
      <c r="AW2967">
        <v>0</v>
      </c>
      <c r="AX2967">
        <v>0</v>
      </c>
      <c r="AY2967">
        <v>0</v>
      </c>
      <c r="AZ2967">
        <v>0</v>
      </c>
      <c r="BA2967">
        <v>0</v>
      </c>
      <c r="BB2967">
        <v>0</v>
      </c>
      <c r="BC2967">
        <v>0</v>
      </c>
      <c r="BD2967">
        <v>0</v>
      </c>
      <c r="BE2967">
        <v>0</v>
      </c>
      <c r="BF2967">
        <v>0</v>
      </c>
      <c r="BG2967" s="20">
        <v>1</v>
      </c>
      <c r="BH2967" s="20">
        <v>2</v>
      </c>
      <c r="BI2967" s="20">
        <v>100</v>
      </c>
      <c r="BJ2967" s="20">
        <v>57</v>
      </c>
      <c r="BK2967" s="20">
        <v>696</v>
      </c>
      <c r="BL2967" s="20">
        <v>1043</v>
      </c>
      <c r="BM2967" s="20">
        <v>705</v>
      </c>
      <c r="BN2967" s="20">
        <v>118</v>
      </c>
      <c r="BO2967" s="20">
        <v>71</v>
      </c>
      <c r="BP2967" s="20"/>
      <c r="BQ2967" s="20"/>
      <c r="BR2967" s="20"/>
      <c r="BS2967" s="20"/>
      <c r="BT2967" s="20"/>
      <c r="BU2967" s="20"/>
      <c r="BV2967" s="20"/>
    </row>
    <row r="2968" spans="1:74" x14ac:dyDescent="0.25">
      <c r="A2968" s="20" t="s">
        <v>475</v>
      </c>
      <c r="B2968" s="20" t="s">
        <v>481</v>
      </c>
      <c r="C2968" s="20" t="s">
        <v>663</v>
      </c>
      <c r="D2968" s="1">
        <v>44521</v>
      </c>
      <c r="E2968">
        <v>115</v>
      </c>
      <c r="F2968">
        <v>1</v>
      </c>
      <c r="G2968">
        <v>0</v>
      </c>
      <c r="H2968">
        <v>2</v>
      </c>
      <c r="I2968">
        <v>1</v>
      </c>
      <c r="J2968">
        <v>68</v>
      </c>
      <c r="K2968">
        <v>7</v>
      </c>
      <c r="L2968">
        <v>2</v>
      </c>
      <c r="M2968">
        <v>0</v>
      </c>
      <c r="N2968">
        <v>63</v>
      </c>
      <c r="O2968">
        <v>42</v>
      </c>
      <c r="P2968">
        <v>2</v>
      </c>
      <c r="Q2968">
        <v>2</v>
      </c>
      <c r="R2968">
        <v>765</v>
      </c>
      <c r="S2968">
        <v>570</v>
      </c>
      <c r="T2968">
        <v>66</v>
      </c>
      <c r="U2968">
        <v>0</v>
      </c>
      <c r="V2968">
        <v>2</v>
      </c>
      <c r="W2968">
        <v>1342</v>
      </c>
      <c r="X2968">
        <v>401</v>
      </c>
      <c r="Y2968">
        <v>89</v>
      </c>
      <c r="Z2968">
        <v>92</v>
      </c>
      <c r="AA2968">
        <v>63</v>
      </c>
      <c r="AB2968">
        <v>971</v>
      </c>
      <c r="AC2968">
        <v>226</v>
      </c>
      <c r="AD2968">
        <v>135</v>
      </c>
      <c r="AE2968">
        <v>4</v>
      </c>
      <c r="AF2968">
        <v>91</v>
      </c>
      <c r="AG2968">
        <v>160</v>
      </c>
      <c r="AH2968">
        <v>18</v>
      </c>
      <c r="AI2968">
        <v>5</v>
      </c>
      <c r="AJ2968">
        <v>14</v>
      </c>
      <c r="AK2968">
        <v>15</v>
      </c>
      <c r="AL2968">
        <v>73</v>
      </c>
      <c r="AM2968">
        <v>23</v>
      </c>
      <c r="AN2968">
        <v>1</v>
      </c>
      <c r="AO2968">
        <v>0</v>
      </c>
      <c r="AP2968">
        <v>1</v>
      </c>
      <c r="AQ2968">
        <v>0</v>
      </c>
      <c r="AR2968">
        <v>0</v>
      </c>
      <c r="AS2968">
        <v>0</v>
      </c>
      <c r="AT2968">
        <v>0</v>
      </c>
      <c r="AU2968">
        <v>0</v>
      </c>
      <c r="AV2968">
        <v>0</v>
      </c>
      <c r="AW2968">
        <v>0</v>
      </c>
      <c r="AX2968">
        <v>0</v>
      </c>
      <c r="AY2968">
        <v>0</v>
      </c>
      <c r="AZ2968">
        <v>0</v>
      </c>
      <c r="BA2968">
        <v>0</v>
      </c>
      <c r="BB2968">
        <v>0</v>
      </c>
      <c r="BC2968">
        <v>0</v>
      </c>
      <c r="BD2968">
        <v>0</v>
      </c>
      <c r="BE2968">
        <v>0</v>
      </c>
      <c r="BF2968">
        <v>0</v>
      </c>
      <c r="BG2968" s="20">
        <v>1</v>
      </c>
      <c r="BH2968" s="20">
        <v>2</v>
      </c>
      <c r="BI2968" s="20">
        <v>102</v>
      </c>
      <c r="BJ2968" s="20">
        <v>59</v>
      </c>
      <c r="BK2968" s="20">
        <v>691</v>
      </c>
      <c r="BL2968" s="20">
        <v>1049</v>
      </c>
      <c r="BM2968" s="20">
        <v>709</v>
      </c>
      <c r="BN2968" s="20">
        <v>118</v>
      </c>
      <c r="BO2968" s="20">
        <v>70</v>
      </c>
      <c r="BP2968" s="20"/>
      <c r="BQ2968" s="20"/>
      <c r="BR2968" s="20"/>
      <c r="BS2968" s="20"/>
      <c r="BT2968" s="20"/>
      <c r="BU2968" s="20"/>
      <c r="BV2968" s="20"/>
    </row>
    <row r="2969" spans="1:74" x14ac:dyDescent="0.25">
      <c r="A2969" s="20" t="s">
        <v>475</v>
      </c>
      <c r="B2969" s="20" t="s">
        <v>481</v>
      </c>
      <c r="C2969" s="20" t="s">
        <v>663</v>
      </c>
      <c r="D2969" s="1">
        <v>44528</v>
      </c>
      <c r="E2969">
        <v>115</v>
      </c>
      <c r="F2969">
        <v>1</v>
      </c>
      <c r="G2969">
        <v>1</v>
      </c>
      <c r="H2969">
        <v>2</v>
      </c>
      <c r="I2969">
        <v>2</v>
      </c>
      <c r="J2969">
        <v>75</v>
      </c>
      <c r="K2969">
        <v>7</v>
      </c>
      <c r="L2969">
        <v>2</v>
      </c>
      <c r="M2969">
        <v>0</v>
      </c>
      <c r="N2969">
        <v>62</v>
      </c>
      <c r="O2969">
        <v>53</v>
      </c>
      <c r="P2969">
        <v>2</v>
      </c>
      <c r="Q2969">
        <v>1</v>
      </c>
      <c r="R2969">
        <v>763</v>
      </c>
      <c r="S2969">
        <v>593</v>
      </c>
      <c r="T2969">
        <v>64</v>
      </c>
      <c r="U2969">
        <v>0</v>
      </c>
      <c r="V2969">
        <v>3</v>
      </c>
      <c r="W2969">
        <v>1344</v>
      </c>
      <c r="X2969">
        <v>470</v>
      </c>
      <c r="Y2969">
        <v>87</v>
      </c>
      <c r="Z2969">
        <v>92</v>
      </c>
      <c r="AA2969">
        <v>59</v>
      </c>
      <c r="AB2969">
        <v>973</v>
      </c>
      <c r="AC2969">
        <v>280</v>
      </c>
      <c r="AD2969">
        <v>135</v>
      </c>
      <c r="AE2969">
        <v>4</v>
      </c>
      <c r="AF2969">
        <v>90</v>
      </c>
      <c r="AG2969">
        <v>156</v>
      </c>
      <c r="AH2969">
        <v>23</v>
      </c>
      <c r="AI2969">
        <v>5</v>
      </c>
      <c r="AJ2969">
        <v>15</v>
      </c>
      <c r="AK2969">
        <v>12</v>
      </c>
      <c r="AL2969">
        <v>73</v>
      </c>
      <c r="AM2969">
        <v>61</v>
      </c>
      <c r="AN2969">
        <v>1</v>
      </c>
      <c r="AO2969">
        <v>0</v>
      </c>
      <c r="AP2969">
        <v>0</v>
      </c>
      <c r="AQ2969">
        <v>0</v>
      </c>
      <c r="AR2969">
        <v>0</v>
      </c>
      <c r="AS2969">
        <v>0</v>
      </c>
      <c r="AT2969">
        <v>0</v>
      </c>
      <c r="AU2969">
        <v>0</v>
      </c>
      <c r="AV2969">
        <v>0</v>
      </c>
      <c r="AW2969">
        <v>0</v>
      </c>
      <c r="AX2969">
        <v>0</v>
      </c>
      <c r="AY2969">
        <v>0</v>
      </c>
      <c r="AZ2969">
        <v>0</v>
      </c>
      <c r="BA2969">
        <v>0</v>
      </c>
      <c r="BB2969">
        <v>0</v>
      </c>
      <c r="BC2969">
        <v>0</v>
      </c>
      <c r="BD2969">
        <v>0</v>
      </c>
      <c r="BE2969">
        <v>0</v>
      </c>
      <c r="BF2969">
        <v>1</v>
      </c>
      <c r="BG2969" s="20">
        <v>1</v>
      </c>
      <c r="BH2969" s="20">
        <v>2</v>
      </c>
      <c r="BI2969" s="20">
        <v>102</v>
      </c>
      <c r="BJ2969" s="20">
        <v>58</v>
      </c>
      <c r="BK2969" s="20">
        <v>689</v>
      </c>
      <c r="BL2969" s="20">
        <v>1058</v>
      </c>
      <c r="BM2969" s="20">
        <v>714</v>
      </c>
      <c r="BN2969" s="20">
        <v>117</v>
      </c>
      <c r="BO2969" s="20">
        <v>70</v>
      </c>
      <c r="BP2969" s="20"/>
      <c r="BQ2969" s="20"/>
      <c r="BR2969" s="20"/>
      <c r="BS2969" s="20"/>
      <c r="BT2969" s="20"/>
      <c r="BU2969" s="20"/>
      <c r="BV2969" s="20"/>
    </row>
    <row r="2970" spans="1:74" x14ac:dyDescent="0.25">
      <c r="A2970" s="20" t="s">
        <v>475</v>
      </c>
      <c r="B2970" s="20" t="s">
        <v>481</v>
      </c>
      <c r="C2970" s="20" t="s">
        <v>663</v>
      </c>
      <c r="D2970" s="1">
        <v>44535</v>
      </c>
      <c r="E2970">
        <v>115</v>
      </c>
      <c r="F2970">
        <v>1</v>
      </c>
      <c r="G2970">
        <v>1</v>
      </c>
      <c r="H2970">
        <v>2</v>
      </c>
      <c r="I2970">
        <v>2</v>
      </c>
      <c r="J2970">
        <v>77</v>
      </c>
      <c r="K2970">
        <v>7</v>
      </c>
      <c r="L2970">
        <v>2</v>
      </c>
      <c r="M2970">
        <v>0</v>
      </c>
      <c r="N2970">
        <v>62</v>
      </c>
      <c r="O2970">
        <v>53</v>
      </c>
      <c r="P2970">
        <v>2</v>
      </c>
      <c r="Q2970">
        <v>1</v>
      </c>
      <c r="R2970">
        <v>765</v>
      </c>
      <c r="S2970">
        <v>604</v>
      </c>
      <c r="T2970">
        <v>63</v>
      </c>
      <c r="U2970">
        <v>0</v>
      </c>
      <c r="V2970">
        <v>5</v>
      </c>
      <c r="W2970">
        <v>1354</v>
      </c>
      <c r="X2970">
        <v>516</v>
      </c>
      <c r="Y2970">
        <v>85</v>
      </c>
      <c r="Z2970">
        <v>95</v>
      </c>
      <c r="AA2970">
        <v>63</v>
      </c>
      <c r="AB2970">
        <v>978</v>
      </c>
      <c r="AC2970">
        <v>340</v>
      </c>
      <c r="AD2970">
        <v>135</v>
      </c>
      <c r="AE2970">
        <v>4</v>
      </c>
      <c r="AF2970">
        <v>90</v>
      </c>
      <c r="AG2970">
        <v>158</v>
      </c>
      <c r="AH2970">
        <v>29</v>
      </c>
      <c r="AI2970">
        <v>5</v>
      </c>
      <c r="AJ2970">
        <v>15</v>
      </c>
      <c r="AK2970">
        <v>13</v>
      </c>
      <c r="AL2970">
        <v>73</v>
      </c>
      <c r="AM2970">
        <v>61</v>
      </c>
      <c r="AN2970">
        <v>1</v>
      </c>
      <c r="AO2970">
        <v>0</v>
      </c>
      <c r="AP2970">
        <v>0</v>
      </c>
      <c r="AQ2970">
        <v>0</v>
      </c>
      <c r="AR2970">
        <v>0</v>
      </c>
      <c r="AS2970">
        <v>0</v>
      </c>
      <c r="AT2970">
        <v>0</v>
      </c>
      <c r="AU2970">
        <v>0</v>
      </c>
      <c r="AV2970">
        <v>0</v>
      </c>
      <c r="AW2970">
        <v>0</v>
      </c>
      <c r="AX2970">
        <v>0</v>
      </c>
      <c r="AY2970">
        <v>0</v>
      </c>
      <c r="AZ2970">
        <v>0</v>
      </c>
      <c r="BA2970">
        <v>0</v>
      </c>
      <c r="BB2970">
        <v>0</v>
      </c>
      <c r="BC2970">
        <v>0</v>
      </c>
      <c r="BD2970">
        <v>0</v>
      </c>
      <c r="BE2970">
        <v>0</v>
      </c>
      <c r="BF2970">
        <v>1</v>
      </c>
      <c r="BG2970" s="20">
        <v>1</v>
      </c>
      <c r="BH2970" s="20">
        <v>2</v>
      </c>
      <c r="BI2970" s="20">
        <v>103</v>
      </c>
      <c r="BJ2970" s="20">
        <v>58</v>
      </c>
      <c r="BK2970" s="20">
        <v>689</v>
      </c>
      <c r="BL2970" s="20">
        <v>1064</v>
      </c>
      <c r="BM2970" s="20">
        <v>718</v>
      </c>
      <c r="BN2970" s="20">
        <v>118</v>
      </c>
      <c r="BO2970" s="20">
        <v>70</v>
      </c>
      <c r="BP2970" s="20"/>
      <c r="BQ2970" s="20"/>
      <c r="BR2970" s="20"/>
      <c r="BS2970" s="20"/>
      <c r="BT2970" s="20"/>
      <c r="BU2970" s="20"/>
      <c r="BV2970" s="20"/>
    </row>
    <row r="2971" spans="1:74" x14ac:dyDescent="0.25">
      <c r="A2971" s="20" t="s">
        <v>475</v>
      </c>
      <c r="B2971" s="20" t="s">
        <v>481</v>
      </c>
      <c r="C2971" s="20" t="s">
        <v>663</v>
      </c>
      <c r="D2971" s="1">
        <v>44542</v>
      </c>
      <c r="E2971">
        <v>116</v>
      </c>
      <c r="F2971">
        <v>1</v>
      </c>
      <c r="G2971">
        <v>1</v>
      </c>
      <c r="H2971">
        <v>2</v>
      </c>
      <c r="I2971">
        <v>2</v>
      </c>
      <c r="J2971">
        <v>82</v>
      </c>
      <c r="K2971">
        <v>7</v>
      </c>
      <c r="L2971">
        <v>2</v>
      </c>
      <c r="M2971">
        <v>0</v>
      </c>
      <c r="N2971">
        <v>61</v>
      </c>
      <c r="O2971">
        <v>51</v>
      </c>
      <c r="P2971">
        <v>2</v>
      </c>
      <c r="Q2971">
        <v>1</v>
      </c>
      <c r="R2971">
        <v>766</v>
      </c>
      <c r="S2971">
        <v>613</v>
      </c>
      <c r="T2971">
        <v>64</v>
      </c>
      <c r="U2971">
        <v>0</v>
      </c>
      <c r="V2971">
        <v>5</v>
      </c>
      <c r="W2971">
        <v>1362</v>
      </c>
      <c r="X2971">
        <v>547</v>
      </c>
      <c r="Y2971">
        <v>85</v>
      </c>
      <c r="Z2971">
        <v>95</v>
      </c>
      <c r="AA2971">
        <v>63</v>
      </c>
      <c r="AB2971">
        <v>976</v>
      </c>
      <c r="AC2971">
        <v>389</v>
      </c>
      <c r="AD2971">
        <v>134</v>
      </c>
      <c r="AE2971">
        <v>4</v>
      </c>
      <c r="AF2971">
        <v>90</v>
      </c>
      <c r="AG2971">
        <v>158</v>
      </c>
      <c r="AH2971">
        <v>35</v>
      </c>
      <c r="AI2971">
        <v>5</v>
      </c>
      <c r="AJ2971">
        <v>14</v>
      </c>
      <c r="AK2971">
        <v>13</v>
      </c>
      <c r="AL2971">
        <v>72</v>
      </c>
      <c r="AM2971">
        <v>60</v>
      </c>
      <c r="AN2971">
        <v>1</v>
      </c>
      <c r="AO2971">
        <v>0</v>
      </c>
      <c r="AP2971">
        <v>0</v>
      </c>
      <c r="AQ2971">
        <v>0</v>
      </c>
      <c r="AR2971">
        <v>0</v>
      </c>
      <c r="AS2971">
        <v>0</v>
      </c>
      <c r="AT2971">
        <v>0</v>
      </c>
      <c r="AU2971">
        <v>0</v>
      </c>
      <c r="AV2971">
        <v>0</v>
      </c>
      <c r="AW2971">
        <v>0</v>
      </c>
      <c r="AX2971">
        <v>0</v>
      </c>
      <c r="AY2971">
        <v>0</v>
      </c>
      <c r="AZ2971">
        <v>0</v>
      </c>
      <c r="BA2971">
        <v>0</v>
      </c>
      <c r="BB2971">
        <v>0</v>
      </c>
      <c r="BC2971">
        <v>0</v>
      </c>
      <c r="BD2971">
        <v>0</v>
      </c>
      <c r="BE2971">
        <v>0</v>
      </c>
      <c r="BF2971">
        <v>1</v>
      </c>
      <c r="BG2971" s="20">
        <v>1</v>
      </c>
      <c r="BH2971" s="20">
        <v>2</v>
      </c>
      <c r="BI2971" s="20">
        <v>104</v>
      </c>
      <c r="BJ2971" s="20">
        <v>57</v>
      </c>
      <c r="BK2971" s="20">
        <v>689</v>
      </c>
      <c r="BL2971" s="20">
        <v>1071</v>
      </c>
      <c r="BM2971" s="20">
        <v>721</v>
      </c>
      <c r="BN2971" s="20">
        <v>119</v>
      </c>
      <c r="BO2971" s="20">
        <v>69</v>
      </c>
      <c r="BP2971" s="20"/>
      <c r="BQ2971" s="20"/>
      <c r="BR2971" s="20"/>
      <c r="BS2971" s="20"/>
      <c r="BT2971" s="20"/>
      <c r="BU2971" s="20"/>
      <c r="BV2971" s="20"/>
    </row>
    <row r="2972" spans="1:74" x14ac:dyDescent="0.25">
      <c r="A2972" s="20" t="s">
        <v>475</v>
      </c>
      <c r="B2972" s="20" t="s">
        <v>481</v>
      </c>
      <c r="C2972" s="20" t="s">
        <v>663</v>
      </c>
      <c r="D2972" s="1">
        <v>44549</v>
      </c>
      <c r="E2972">
        <v>117</v>
      </c>
      <c r="F2972">
        <v>1</v>
      </c>
      <c r="G2972">
        <v>1</v>
      </c>
      <c r="H2972">
        <v>2</v>
      </c>
      <c r="I2972">
        <v>2</v>
      </c>
      <c r="J2972">
        <v>89</v>
      </c>
      <c r="K2972">
        <v>7</v>
      </c>
      <c r="L2972">
        <v>2</v>
      </c>
      <c r="M2972">
        <v>0</v>
      </c>
      <c r="N2972">
        <v>61</v>
      </c>
      <c r="O2972">
        <v>51</v>
      </c>
      <c r="P2972">
        <v>2</v>
      </c>
      <c r="Q2972">
        <v>1</v>
      </c>
      <c r="R2972">
        <v>766</v>
      </c>
      <c r="S2972">
        <v>626</v>
      </c>
      <c r="T2972">
        <v>64</v>
      </c>
      <c r="U2972">
        <v>0</v>
      </c>
      <c r="V2972">
        <v>5</v>
      </c>
      <c r="W2972">
        <v>1360</v>
      </c>
      <c r="X2972">
        <v>624</v>
      </c>
      <c r="Y2972">
        <v>85</v>
      </c>
      <c r="Z2972">
        <v>92</v>
      </c>
      <c r="AA2972">
        <v>61</v>
      </c>
      <c r="AB2972">
        <v>985</v>
      </c>
      <c r="AC2972">
        <v>453</v>
      </c>
      <c r="AD2972">
        <v>133</v>
      </c>
      <c r="AE2972">
        <v>4</v>
      </c>
      <c r="AF2972">
        <v>92</v>
      </c>
      <c r="AG2972">
        <v>157</v>
      </c>
      <c r="AH2972">
        <v>51</v>
      </c>
      <c r="AI2972">
        <v>5</v>
      </c>
      <c r="AJ2972">
        <v>14</v>
      </c>
      <c r="AK2972">
        <v>12</v>
      </c>
      <c r="AL2972">
        <v>72</v>
      </c>
      <c r="AM2972">
        <v>60</v>
      </c>
      <c r="AN2972">
        <v>1</v>
      </c>
      <c r="AO2972">
        <v>0</v>
      </c>
      <c r="AP2972">
        <v>0</v>
      </c>
      <c r="AQ2972">
        <v>0</v>
      </c>
      <c r="AR2972">
        <v>0</v>
      </c>
      <c r="AS2972">
        <v>0</v>
      </c>
      <c r="AT2972">
        <v>0</v>
      </c>
      <c r="AU2972">
        <v>0</v>
      </c>
      <c r="AV2972">
        <v>0</v>
      </c>
      <c r="AW2972">
        <v>0</v>
      </c>
      <c r="AX2972">
        <v>0</v>
      </c>
      <c r="AY2972">
        <v>0</v>
      </c>
      <c r="AZ2972">
        <v>0</v>
      </c>
      <c r="BA2972">
        <v>0</v>
      </c>
      <c r="BB2972">
        <v>0</v>
      </c>
      <c r="BC2972">
        <v>0</v>
      </c>
      <c r="BD2972">
        <v>0</v>
      </c>
      <c r="BE2972">
        <v>0</v>
      </c>
      <c r="BF2972">
        <v>1</v>
      </c>
      <c r="BG2972" s="20">
        <v>1</v>
      </c>
      <c r="BH2972" s="20">
        <v>2</v>
      </c>
      <c r="BI2972" s="20">
        <v>105</v>
      </c>
      <c r="BJ2972" s="20">
        <v>57</v>
      </c>
      <c r="BK2972" s="20">
        <v>689</v>
      </c>
      <c r="BL2972" s="20">
        <v>1072</v>
      </c>
      <c r="BM2972" s="20">
        <v>732</v>
      </c>
      <c r="BN2972" s="20">
        <v>121</v>
      </c>
      <c r="BO2972" s="20">
        <v>69</v>
      </c>
      <c r="BP2972" s="20">
        <v>6388</v>
      </c>
      <c r="BQ2972" s="20">
        <v>1217</v>
      </c>
      <c r="BR2972" s="20">
        <v>0</v>
      </c>
      <c r="BS2972" s="20">
        <v>194</v>
      </c>
      <c r="BT2972" s="20">
        <v>1317</v>
      </c>
      <c r="BU2972" s="20">
        <v>915</v>
      </c>
      <c r="BV2972" s="20">
        <v>3704</v>
      </c>
    </row>
    <row r="2973" spans="1:74" x14ac:dyDescent="0.25">
      <c r="A2973" s="20" t="s">
        <v>475</v>
      </c>
      <c r="B2973" s="20" t="s">
        <v>481</v>
      </c>
      <c r="C2973" s="20" t="s">
        <v>663</v>
      </c>
      <c r="D2973" s="1">
        <v>44558</v>
      </c>
      <c r="E2973">
        <v>117</v>
      </c>
      <c r="F2973">
        <v>1</v>
      </c>
      <c r="G2973">
        <v>1</v>
      </c>
      <c r="H2973">
        <v>2</v>
      </c>
      <c r="I2973">
        <v>2</v>
      </c>
      <c r="J2973">
        <v>91</v>
      </c>
      <c r="K2973">
        <v>7</v>
      </c>
      <c r="L2973">
        <v>2</v>
      </c>
      <c r="M2973">
        <v>0</v>
      </c>
      <c r="N2973">
        <v>61</v>
      </c>
      <c r="O2973">
        <v>52</v>
      </c>
      <c r="P2973">
        <v>2</v>
      </c>
      <c r="Q2973">
        <v>1</v>
      </c>
      <c r="R2973">
        <v>766</v>
      </c>
      <c r="S2973">
        <v>633</v>
      </c>
      <c r="T2973">
        <v>64</v>
      </c>
      <c r="U2973">
        <v>0</v>
      </c>
      <c r="V2973">
        <v>5</v>
      </c>
      <c r="W2973">
        <v>1357</v>
      </c>
      <c r="X2973">
        <v>684</v>
      </c>
      <c r="Y2973">
        <v>84</v>
      </c>
      <c r="Z2973">
        <v>92</v>
      </c>
      <c r="AA2973">
        <v>58</v>
      </c>
      <c r="AB2973">
        <v>986</v>
      </c>
      <c r="AC2973">
        <v>484</v>
      </c>
      <c r="AD2973">
        <v>132</v>
      </c>
      <c r="AE2973">
        <v>4</v>
      </c>
      <c r="AF2973">
        <v>94</v>
      </c>
      <c r="AG2973">
        <v>160</v>
      </c>
      <c r="AH2973">
        <v>66</v>
      </c>
      <c r="AI2973">
        <v>5</v>
      </c>
      <c r="AJ2973">
        <v>14</v>
      </c>
      <c r="AK2973">
        <v>11</v>
      </c>
      <c r="AL2973">
        <v>72</v>
      </c>
      <c r="AM2973">
        <v>60</v>
      </c>
      <c r="AN2973">
        <v>1</v>
      </c>
      <c r="AO2973">
        <v>0</v>
      </c>
      <c r="AP2973">
        <v>0</v>
      </c>
      <c r="AQ2973">
        <v>0</v>
      </c>
      <c r="AR2973">
        <v>0</v>
      </c>
      <c r="AS2973">
        <v>0</v>
      </c>
      <c r="AT2973">
        <v>0</v>
      </c>
      <c r="AU2973">
        <v>0</v>
      </c>
      <c r="AV2973">
        <v>0</v>
      </c>
      <c r="AW2973">
        <v>0</v>
      </c>
      <c r="AX2973">
        <v>0</v>
      </c>
      <c r="AY2973">
        <v>0</v>
      </c>
      <c r="AZ2973">
        <v>0</v>
      </c>
      <c r="BA2973">
        <v>0</v>
      </c>
      <c r="BB2973">
        <v>0</v>
      </c>
      <c r="BC2973">
        <v>0</v>
      </c>
      <c r="BD2973">
        <v>0</v>
      </c>
      <c r="BE2973">
        <v>0</v>
      </c>
      <c r="BF2973">
        <v>0</v>
      </c>
      <c r="BG2973" s="20">
        <v>1</v>
      </c>
      <c r="BH2973" s="20">
        <v>2</v>
      </c>
      <c r="BI2973" s="20">
        <v>106</v>
      </c>
      <c r="BJ2973" s="20">
        <v>57</v>
      </c>
      <c r="BK2973" s="20">
        <v>690</v>
      </c>
      <c r="BL2973" s="20">
        <v>1075</v>
      </c>
      <c r="BM2973" s="20">
        <v>732</v>
      </c>
      <c r="BN2973" s="20">
        <v>124</v>
      </c>
      <c r="BO2973" s="20">
        <v>69</v>
      </c>
      <c r="BP2973" s="20">
        <v>6403</v>
      </c>
      <c r="BQ2973" s="20">
        <v>1578</v>
      </c>
      <c r="BR2973" s="20">
        <v>0</v>
      </c>
      <c r="BS2973" s="20">
        <v>193</v>
      </c>
      <c r="BT2973" s="20">
        <v>1307</v>
      </c>
      <c r="BU2973" s="20">
        <v>914</v>
      </c>
      <c r="BV2973" s="20">
        <v>3739</v>
      </c>
    </row>
    <row r="2974" spans="1:74" x14ac:dyDescent="0.25">
      <c r="A2974" s="20" t="s">
        <v>475</v>
      </c>
      <c r="B2974" s="20" t="s">
        <v>481</v>
      </c>
      <c r="C2974" s="20" t="s">
        <v>663</v>
      </c>
      <c r="D2974" s="1">
        <v>44564</v>
      </c>
      <c r="E2974">
        <v>118</v>
      </c>
      <c r="F2974">
        <v>1</v>
      </c>
      <c r="G2974">
        <v>1</v>
      </c>
      <c r="H2974">
        <v>2</v>
      </c>
      <c r="I2974">
        <v>2</v>
      </c>
      <c r="J2974">
        <v>92</v>
      </c>
      <c r="K2974">
        <v>7</v>
      </c>
      <c r="L2974">
        <v>2</v>
      </c>
      <c r="M2974">
        <v>0</v>
      </c>
      <c r="N2974">
        <v>62</v>
      </c>
      <c r="O2974">
        <v>52</v>
      </c>
      <c r="P2974">
        <v>2</v>
      </c>
      <c r="Q2974">
        <v>1</v>
      </c>
      <c r="R2974">
        <v>766</v>
      </c>
      <c r="S2974">
        <v>637</v>
      </c>
      <c r="T2974">
        <v>64</v>
      </c>
      <c r="U2974">
        <v>0</v>
      </c>
      <c r="V2974">
        <v>5</v>
      </c>
      <c r="W2974">
        <v>1358</v>
      </c>
      <c r="X2974">
        <v>722</v>
      </c>
      <c r="Y2974">
        <v>84</v>
      </c>
      <c r="Z2974">
        <v>92</v>
      </c>
      <c r="AA2974">
        <v>56</v>
      </c>
      <c r="AB2974">
        <v>988</v>
      </c>
      <c r="AC2974">
        <v>502</v>
      </c>
      <c r="AD2974">
        <v>133</v>
      </c>
      <c r="AE2974">
        <v>4</v>
      </c>
      <c r="AF2974">
        <v>91</v>
      </c>
      <c r="AG2974">
        <v>161</v>
      </c>
      <c r="AH2974">
        <v>74</v>
      </c>
      <c r="AI2974">
        <v>5</v>
      </c>
      <c r="AJ2974">
        <v>14</v>
      </c>
      <c r="AK2974">
        <v>10</v>
      </c>
      <c r="AL2974">
        <v>73</v>
      </c>
      <c r="AM2974">
        <v>60</v>
      </c>
      <c r="AN2974">
        <v>1</v>
      </c>
      <c r="AO2974">
        <v>0</v>
      </c>
      <c r="AP2974">
        <v>0</v>
      </c>
      <c r="AQ2974">
        <v>0</v>
      </c>
      <c r="AR2974">
        <v>0</v>
      </c>
      <c r="AS2974">
        <v>0</v>
      </c>
      <c r="AT2974">
        <v>0</v>
      </c>
      <c r="AU2974">
        <v>0</v>
      </c>
      <c r="AV2974">
        <v>0</v>
      </c>
      <c r="AW2974">
        <v>0</v>
      </c>
      <c r="AX2974">
        <v>0</v>
      </c>
      <c r="AY2974">
        <v>0</v>
      </c>
      <c r="AZ2974">
        <v>0</v>
      </c>
      <c r="BA2974">
        <v>0</v>
      </c>
      <c r="BB2974">
        <v>0</v>
      </c>
      <c r="BC2974">
        <v>0</v>
      </c>
      <c r="BD2974">
        <v>0</v>
      </c>
      <c r="BE2974">
        <v>0</v>
      </c>
      <c r="BF2974">
        <v>0</v>
      </c>
      <c r="BG2974" s="20">
        <v>1</v>
      </c>
      <c r="BH2974" s="20">
        <v>2</v>
      </c>
      <c r="BI2974" s="20">
        <v>107</v>
      </c>
      <c r="BJ2974" s="20">
        <v>58</v>
      </c>
      <c r="BK2974" s="20">
        <v>690</v>
      </c>
      <c r="BL2974" s="20">
        <v>1079</v>
      </c>
      <c r="BM2974" s="20">
        <v>737</v>
      </c>
      <c r="BN2974" s="20">
        <v>125</v>
      </c>
      <c r="BO2974" s="20">
        <v>70</v>
      </c>
      <c r="BP2974" s="20">
        <v>6407</v>
      </c>
      <c r="BQ2974" s="20">
        <v>1719</v>
      </c>
      <c r="BR2974" s="20">
        <v>0</v>
      </c>
      <c r="BS2974" s="20">
        <v>194</v>
      </c>
      <c r="BT2974" s="20">
        <v>1303</v>
      </c>
      <c r="BU2974" s="20">
        <v>898</v>
      </c>
      <c r="BV2974" s="20">
        <v>3766</v>
      </c>
    </row>
    <row r="2975" spans="1:74" x14ac:dyDescent="0.25">
      <c r="A2975" s="20" t="s">
        <v>475</v>
      </c>
      <c r="B2975" s="20" t="s">
        <v>481</v>
      </c>
      <c r="C2975" s="20" t="s">
        <v>663</v>
      </c>
      <c r="D2975" s="1">
        <v>44570</v>
      </c>
      <c r="E2975">
        <v>119</v>
      </c>
      <c r="F2975">
        <v>1</v>
      </c>
      <c r="G2975">
        <v>1</v>
      </c>
      <c r="H2975">
        <v>2</v>
      </c>
      <c r="I2975">
        <v>2</v>
      </c>
      <c r="J2975">
        <v>94</v>
      </c>
      <c r="K2975">
        <v>7</v>
      </c>
      <c r="L2975">
        <v>2</v>
      </c>
      <c r="M2975">
        <v>0</v>
      </c>
      <c r="N2975">
        <v>61</v>
      </c>
      <c r="O2975">
        <v>55</v>
      </c>
      <c r="P2975">
        <v>2</v>
      </c>
      <c r="Q2975">
        <v>1</v>
      </c>
      <c r="R2975">
        <v>767</v>
      </c>
      <c r="S2975">
        <v>645</v>
      </c>
      <c r="T2975">
        <v>63</v>
      </c>
      <c r="U2975">
        <v>0</v>
      </c>
      <c r="V2975">
        <v>6</v>
      </c>
      <c r="W2975">
        <v>1359</v>
      </c>
      <c r="X2975">
        <v>778</v>
      </c>
      <c r="Y2975">
        <v>82</v>
      </c>
      <c r="Z2975">
        <v>93</v>
      </c>
      <c r="AA2975">
        <v>56</v>
      </c>
      <c r="AB2975">
        <v>990</v>
      </c>
      <c r="AC2975">
        <v>539</v>
      </c>
      <c r="AD2975">
        <v>132</v>
      </c>
      <c r="AE2975">
        <v>4</v>
      </c>
      <c r="AF2975">
        <v>90</v>
      </c>
      <c r="AG2975">
        <v>162</v>
      </c>
      <c r="AH2975">
        <v>80</v>
      </c>
      <c r="AI2975">
        <v>5</v>
      </c>
      <c r="AJ2975">
        <v>14</v>
      </c>
      <c r="AK2975">
        <v>10</v>
      </c>
      <c r="AL2975">
        <v>73</v>
      </c>
      <c r="AM2975">
        <v>64</v>
      </c>
      <c r="AN2975">
        <v>1</v>
      </c>
      <c r="AO2975">
        <v>0</v>
      </c>
      <c r="AP2975">
        <v>0</v>
      </c>
      <c r="AQ2975">
        <v>0</v>
      </c>
      <c r="AR2975">
        <v>0</v>
      </c>
      <c r="AS2975">
        <v>0</v>
      </c>
      <c r="AT2975">
        <v>0</v>
      </c>
      <c r="AU2975">
        <v>0</v>
      </c>
      <c r="AV2975">
        <v>0</v>
      </c>
      <c r="AW2975">
        <v>0</v>
      </c>
      <c r="AX2975">
        <v>0</v>
      </c>
      <c r="AY2975">
        <v>0</v>
      </c>
      <c r="AZ2975">
        <v>0</v>
      </c>
      <c r="BA2975">
        <v>0</v>
      </c>
      <c r="BB2975">
        <v>0</v>
      </c>
      <c r="BC2975">
        <v>0</v>
      </c>
      <c r="BD2975">
        <v>0</v>
      </c>
      <c r="BE2975">
        <v>0</v>
      </c>
      <c r="BF2975">
        <v>0</v>
      </c>
      <c r="BG2975" s="20">
        <v>1</v>
      </c>
      <c r="BH2975" s="20">
        <v>2</v>
      </c>
      <c r="BI2975" s="20">
        <v>108</v>
      </c>
      <c r="BJ2975" s="20">
        <v>57</v>
      </c>
      <c r="BK2975" s="20">
        <v>690</v>
      </c>
      <c r="BL2975" s="20">
        <v>1082</v>
      </c>
      <c r="BM2975" s="20">
        <v>740</v>
      </c>
      <c r="BN2975" s="20">
        <v>126</v>
      </c>
      <c r="BO2975" s="20">
        <v>70</v>
      </c>
      <c r="BP2975" s="20">
        <v>6410</v>
      </c>
      <c r="BQ2975" s="20">
        <v>1877</v>
      </c>
      <c r="BR2975" s="20">
        <v>0</v>
      </c>
      <c r="BS2975" s="20">
        <v>192</v>
      </c>
      <c r="BT2975" s="20">
        <v>1292</v>
      </c>
      <c r="BU2975" s="20">
        <v>895</v>
      </c>
      <c r="BV2975" s="20">
        <v>3782</v>
      </c>
    </row>
    <row r="2976" spans="1:74" x14ac:dyDescent="0.25">
      <c r="A2976" s="20" t="s">
        <v>475</v>
      </c>
      <c r="B2976" s="20" t="s">
        <v>481</v>
      </c>
      <c r="C2976" s="20" t="s">
        <v>663</v>
      </c>
      <c r="D2976" s="1">
        <v>44577</v>
      </c>
      <c r="E2976">
        <v>120</v>
      </c>
      <c r="F2976">
        <v>2</v>
      </c>
      <c r="G2976">
        <v>2</v>
      </c>
      <c r="H2976">
        <v>2</v>
      </c>
      <c r="I2976">
        <v>2</v>
      </c>
      <c r="J2976">
        <v>95</v>
      </c>
      <c r="K2976">
        <v>6</v>
      </c>
      <c r="L2976">
        <v>2</v>
      </c>
      <c r="M2976">
        <v>0</v>
      </c>
      <c r="N2976">
        <v>64</v>
      </c>
      <c r="O2976">
        <v>57</v>
      </c>
      <c r="P2976">
        <v>2</v>
      </c>
      <c r="Q2976">
        <v>1</v>
      </c>
      <c r="R2976">
        <v>768</v>
      </c>
      <c r="S2976">
        <v>649</v>
      </c>
      <c r="T2976">
        <v>63</v>
      </c>
      <c r="U2976">
        <v>0</v>
      </c>
      <c r="V2976">
        <v>6</v>
      </c>
      <c r="W2976">
        <v>1362</v>
      </c>
      <c r="X2976">
        <v>797</v>
      </c>
      <c r="Y2976">
        <v>80</v>
      </c>
      <c r="Z2976">
        <v>93</v>
      </c>
      <c r="AA2976">
        <v>55</v>
      </c>
      <c r="AB2976">
        <v>997</v>
      </c>
      <c r="AC2976">
        <v>549</v>
      </c>
      <c r="AD2976">
        <v>131</v>
      </c>
      <c r="AE2976">
        <v>4</v>
      </c>
      <c r="AF2976">
        <v>95</v>
      </c>
      <c r="AG2976">
        <v>164</v>
      </c>
      <c r="AH2976">
        <v>86</v>
      </c>
      <c r="AI2976">
        <v>5</v>
      </c>
      <c r="AJ2976">
        <v>14</v>
      </c>
      <c r="AK2976">
        <v>11</v>
      </c>
      <c r="AL2976">
        <v>72</v>
      </c>
      <c r="AM2976">
        <v>63</v>
      </c>
      <c r="AN2976">
        <v>1</v>
      </c>
      <c r="AO2976">
        <v>0</v>
      </c>
      <c r="AP2976">
        <v>0</v>
      </c>
      <c r="AQ2976">
        <v>0</v>
      </c>
      <c r="AR2976">
        <v>0</v>
      </c>
      <c r="AS2976">
        <v>0</v>
      </c>
      <c r="AT2976">
        <v>0</v>
      </c>
      <c r="AU2976">
        <v>0</v>
      </c>
      <c r="AV2976">
        <v>0</v>
      </c>
      <c r="AW2976">
        <v>0</v>
      </c>
      <c r="AX2976">
        <v>0</v>
      </c>
      <c r="AY2976">
        <v>0</v>
      </c>
      <c r="AZ2976">
        <v>0</v>
      </c>
      <c r="BA2976">
        <v>0</v>
      </c>
      <c r="BB2976">
        <v>0</v>
      </c>
      <c r="BC2976">
        <v>0</v>
      </c>
      <c r="BD2976">
        <v>0</v>
      </c>
      <c r="BE2976">
        <v>0</v>
      </c>
      <c r="BF2976">
        <v>0</v>
      </c>
      <c r="BG2976" s="20">
        <v>2</v>
      </c>
      <c r="BH2976" s="20">
        <v>2</v>
      </c>
      <c r="BI2976" s="20">
        <v>109</v>
      </c>
      <c r="BJ2976" s="20">
        <v>60</v>
      </c>
      <c r="BK2976" s="20">
        <v>691</v>
      </c>
      <c r="BL2976" s="20">
        <v>1086</v>
      </c>
      <c r="BM2976" s="20">
        <v>744</v>
      </c>
      <c r="BN2976" s="20">
        <v>127</v>
      </c>
      <c r="BO2976" s="20">
        <v>69</v>
      </c>
      <c r="BP2976" s="20">
        <v>6514</v>
      </c>
      <c r="BQ2976" s="20">
        <v>1975</v>
      </c>
      <c r="BR2976" s="20">
        <v>0</v>
      </c>
      <c r="BS2976" s="20">
        <v>191</v>
      </c>
      <c r="BT2976" s="20">
        <v>1284</v>
      </c>
      <c r="BU2976" s="20">
        <v>957</v>
      </c>
      <c r="BV2976" s="20">
        <v>3818</v>
      </c>
    </row>
    <row r="2977" spans="1:74" x14ac:dyDescent="0.25">
      <c r="A2977" s="20" t="s">
        <v>475</v>
      </c>
      <c r="B2977" s="20" t="s">
        <v>481</v>
      </c>
      <c r="C2977" s="20" t="s">
        <v>663</v>
      </c>
      <c r="D2977" s="1">
        <v>44584</v>
      </c>
      <c r="E2977">
        <v>120</v>
      </c>
      <c r="F2977">
        <v>2</v>
      </c>
      <c r="G2977">
        <v>2</v>
      </c>
      <c r="H2977">
        <v>2</v>
      </c>
      <c r="I2977">
        <v>2</v>
      </c>
      <c r="J2977">
        <v>96</v>
      </c>
      <c r="K2977">
        <v>6</v>
      </c>
      <c r="L2977">
        <v>2</v>
      </c>
      <c r="M2977">
        <v>0</v>
      </c>
      <c r="N2977">
        <v>64</v>
      </c>
      <c r="O2977">
        <v>57</v>
      </c>
      <c r="P2977">
        <v>2</v>
      </c>
      <c r="Q2977">
        <v>1</v>
      </c>
      <c r="R2977">
        <v>769</v>
      </c>
      <c r="S2977">
        <v>650</v>
      </c>
      <c r="T2977">
        <v>63</v>
      </c>
      <c r="U2977">
        <v>0</v>
      </c>
      <c r="V2977">
        <v>6</v>
      </c>
      <c r="W2977">
        <v>1367</v>
      </c>
      <c r="X2977">
        <v>807</v>
      </c>
      <c r="Y2977">
        <v>79</v>
      </c>
      <c r="Z2977">
        <v>92</v>
      </c>
      <c r="AA2977">
        <v>55</v>
      </c>
      <c r="AB2977">
        <v>999</v>
      </c>
      <c r="AC2977">
        <v>552</v>
      </c>
      <c r="AD2977">
        <v>131</v>
      </c>
      <c r="AE2977">
        <v>4</v>
      </c>
      <c r="AF2977">
        <v>97</v>
      </c>
      <c r="AG2977">
        <v>165</v>
      </c>
      <c r="AH2977">
        <v>87</v>
      </c>
      <c r="AI2977">
        <v>5</v>
      </c>
      <c r="AJ2977">
        <v>14</v>
      </c>
      <c r="AK2977">
        <v>11</v>
      </c>
      <c r="AL2977">
        <v>72</v>
      </c>
      <c r="AM2977">
        <v>63</v>
      </c>
      <c r="AN2977">
        <v>1</v>
      </c>
      <c r="AO2977">
        <v>0</v>
      </c>
      <c r="AP2977">
        <v>0</v>
      </c>
      <c r="AQ2977">
        <v>0</v>
      </c>
      <c r="AR2977">
        <v>0</v>
      </c>
      <c r="AS2977">
        <v>0</v>
      </c>
      <c r="AT2977">
        <v>0</v>
      </c>
      <c r="AU2977">
        <v>0</v>
      </c>
      <c r="AV2977">
        <v>0</v>
      </c>
      <c r="AW2977">
        <v>0</v>
      </c>
      <c r="AX2977">
        <v>0</v>
      </c>
      <c r="AY2977">
        <v>0</v>
      </c>
      <c r="AZ2977">
        <v>0</v>
      </c>
      <c r="BA2977">
        <v>0</v>
      </c>
      <c r="BB2977">
        <v>0</v>
      </c>
      <c r="BC2977">
        <v>0</v>
      </c>
      <c r="BD2977">
        <v>0</v>
      </c>
      <c r="BE2977">
        <v>0</v>
      </c>
      <c r="BF2977">
        <v>0</v>
      </c>
      <c r="BG2977" s="20">
        <v>2</v>
      </c>
      <c r="BH2977" s="20">
        <v>2</v>
      </c>
      <c r="BI2977" s="20">
        <v>109</v>
      </c>
      <c r="BJ2977" s="20">
        <v>60</v>
      </c>
      <c r="BK2977" s="20">
        <v>694</v>
      </c>
      <c r="BL2977" s="20">
        <v>1092</v>
      </c>
      <c r="BM2977" s="20">
        <v>744</v>
      </c>
      <c r="BN2977" s="20">
        <v>128</v>
      </c>
      <c r="BO2977" s="20">
        <v>69</v>
      </c>
      <c r="BP2977" s="20">
        <v>6593</v>
      </c>
      <c r="BQ2977" s="20">
        <v>2028</v>
      </c>
      <c r="BR2977" s="20">
        <v>0</v>
      </c>
      <c r="BS2977" s="20">
        <v>192</v>
      </c>
      <c r="BT2977" s="20">
        <v>1285</v>
      </c>
      <c r="BU2977" s="20">
        <v>1013</v>
      </c>
      <c r="BV2977" s="20">
        <v>3838</v>
      </c>
    </row>
    <row r="2978" spans="1:74" x14ac:dyDescent="0.25">
      <c r="A2978" s="20" t="s">
        <v>475</v>
      </c>
      <c r="B2978" s="20" t="s">
        <v>481</v>
      </c>
      <c r="C2978" s="20" t="s">
        <v>663</v>
      </c>
      <c r="D2978" s="1">
        <v>44591</v>
      </c>
      <c r="E2978">
        <v>119</v>
      </c>
      <c r="F2978">
        <v>5</v>
      </c>
      <c r="G2978">
        <v>5</v>
      </c>
      <c r="H2978">
        <v>2</v>
      </c>
      <c r="I2978">
        <v>2</v>
      </c>
      <c r="J2978">
        <v>96</v>
      </c>
      <c r="K2978">
        <v>6</v>
      </c>
      <c r="L2978">
        <v>2</v>
      </c>
      <c r="M2978">
        <v>0</v>
      </c>
      <c r="N2978">
        <v>64</v>
      </c>
      <c r="O2978">
        <v>57</v>
      </c>
      <c r="P2978">
        <v>2</v>
      </c>
      <c r="Q2978">
        <v>1</v>
      </c>
      <c r="R2978">
        <v>744</v>
      </c>
      <c r="S2978">
        <v>633</v>
      </c>
      <c r="T2978">
        <v>63</v>
      </c>
      <c r="U2978">
        <v>0</v>
      </c>
      <c r="V2978">
        <v>5</v>
      </c>
      <c r="W2978">
        <v>1365</v>
      </c>
      <c r="X2978">
        <v>820</v>
      </c>
      <c r="Y2978">
        <v>79</v>
      </c>
      <c r="Z2978">
        <v>90</v>
      </c>
      <c r="AA2978">
        <v>52</v>
      </c>
      <c r="AB2978">
        <v>1000</v>
      </c>
      <c r="AC2978">
        <v>558</v>
      </c>
      <c r="AD2978">
        <v>130</v>
      </c>
      <c r="AE2978">
        <v>4</v>
      </c>
      <c r="AF2978">
        <v>96</v>
      </c>
      <c r="AG2978">
        <v>165</v>
      </c>
      <c r="AH2978">
        <v>90</v>
      </c>
      <c r="AI2978">
        <v>4</v>
      </c>
      <c r="AJ2978">
        <v>13</v>
      </c>
      <c r="AK2978">
        <v>11</v>
      </c>
      <c r="AL2978">
        <v>97</v>
      </c>
      <c r="AM2978">
        <v>84</v>
      </c>
      <c r="AN2978">
        <v>1</v>
      </c>
      <c r="AO2978">
        <v>0</v>
      </c>
      <c r="AP2978">
        <v>0</v>
      </c>
      <c r="AQ2978">
        <v>0</v>
      </c>
      <c r="AR2978">
        <v>0</v>
      </c>
      <c r="AS2978">
        <v>0</v>
      </c>
      <c r="AT2978">
        <v>0</v>
      </c>
      <c r="AU2978">
        <v>0</v>
      </c>
      <c r="AV2978">
        <v>0</v>
      </c>
      <c r="AW2978">
        <v>0</v>
      </c>
      <c r="AX2978">
        <v>0</v>
      </c>
      <c r="AY2978">
        <v>0</v>
      </c>
      <c r="AZ2978">
        <v>0</v>
      </c>
      <c r="BA2978">
        <v>0</v>
      </c>
      <c r="BB2978">
        <v>0</v>
      </c>
      <c r="BC2978">
        <v>0</v>
      </c>
      <c r="BD2978">
        <v>0</v>
      </c>
      <c r="BE2978">
        <v>0</v>
      </c>
      <c r="BF2978">
        <v>0</v>
      </c>
      <c r="BG2978" s="20">
        <v>5</v>
      </c>
      <c r="BH2978" s="20">
        <v>2</v>
      </c>
      <c r="BI2978" s="20">
        <v>108</v>
      </c>
      <c r="BJ2978" s="20">
        <v>60</v>
      </c>
      <c r="BK2978" s="20">
        <v>669</v>
      </c>
      <c r="BL2978" s="20">
        <v>1095</v>
      </c>
      <c r="BM2978" s="20">
        <v>747</v>
      </c>
      <c r="BN2978" s="20">
        <v>128</v>
      </c>
      <c r="BO2978" s="20">
        <v>94</v>
      </c>
      <c r="BP2978" s="20">
        <v>6626</v>
      </c>
      <c r="BQ2978" s="20">
        <v>2096</v>
      </c>
      <c r="BR2978" s="20">
        <v>0</v>
      </c>
      <c r="BS2978" s="20">
        <v>190</v>
      </c>
      <c r="BT2978" s="20">
        <v>1283</v>
      </c>
      <c r="BU2978" s="20">
        <v>1010</v>
      </c>
      <c r="BV2978" s="20">
        <v>3860</v>
      </c>
    </row>
    <row r="2979" spans="1:74" x14ac:dyDescent="0.25">
      <c r="A2979" s="20" t="s">
        <v>475</v>
      </c>
      <c r="B2979" s="20" t="s">
        <v>481</v>
      </c>
      <c r="C2979" s="20" t="s">
        <v>663</v>
      </c>
      <c r="D2979" s="1">
        <v>44599</v>
      </c>
      <c r="E2979">
        <v>120</v>
      </c>
      <c r="F2979">
        <v>5</v>
      </c>
      <c r="G2979">
        <v>5</v>
      </c>
      <c r="H2979">
        <v>3</v>
      </c>
      <c r="I2979">
        <v>3</v>
      </c>
      <c r="J2979">
        <v>97</v>
      </c>
      <c r="K2979">
        <v>6</v>
      </c>
      <c r="L2979">
        <v>2</v>
      </c>
      <c r="M2979">
        <v>0</v>
      </c>
      <c r="N2979">
        <v>64</v>
      </c>
      <c r="O2979">
        <v>56</v>
      </c>
      <c r="P2979">
        <v>2</v>
      </c>
      <c r="Q2979">
        <v>1</v>
      </c>
      <c r="R2979">
        <v>746</v>
      </c>
      <c r="S2979">
        <v>634</v>
      </c>
      <c r="T2979">
        <v>63</v>
      </c>
      <c r="U2979">
        <v>0</v>
      </c>
      <c r="V2979">
        <v>6</v>
      </c>
      <c r="W2979">
        <v>1363</v>
      </c>
      <c r="X2979">
        <v>825</v>
      </c>
      <c r="Y2979">
        <v>79</v>
      </c>
      <c r="Z2979">
        <v>91</v>
      </c>
      <c r="AA2979">
        <v>51</v>
      </c>
      <c r="AB2979">
        <v>998</v>
      </c>
      <c r="AC2979">
        <v>567</v>
      </c>
      <c r="AD2979">
        <v>127</v>
      </c>
      <c r="AE2979">
        <v>4</v>
      </c>
      <c r="AF2979">
        <v>93</v>
      </c>
      <c r="AG2979">
        <v>170</v>
      </c>
      <c r="AH2979">
        <v>95</v>
      </c>
      <c r="AI2979">
        <v>4</v>
      </c>
      <c r="AJ2979">
        <v>13</v>
      </c>
      <c r="AK2979">
        <v>11</v>
      </c>
      <c r="AL2979">
        <v>98</v>
      </c>
      <c r="AM2979">
        <v>85</v>
      </c>
      <c r="AN2979">
        <v>1</v>
      </c>
      <c r="AO2979">
        <v>0</v>
      </c>
      <c r="AP2979">
        <v>0</v>
      </c>
      <c r="AQ2979">
        <v>0</v>
      </c>
      <c r="AR2979">
        <v>0</v>
      </c>
      <c r="AS2979">
        <v>0</v>
      </c>
      <c r="AT2979">
        <v>0</v>
      </c>
      <c r="AU2979">
        <v>0</v>
      </c>
      <c r="AV2979">
        <v>0</v>
      </c>
      <c r="AW2979">
        <v>0</v>
      </c>
      <c r="AX2979">
        <v>0</v>
      </c>
      <c r="AY2979">
        <v>0</v>
      </c>
      <c r="AZ2979">
        <v>0</v>
      </c>
      <c r="BA2979">
        <v>0</v>
      </c>
      <c r="BB2979">
        <v>0</v>
      </c>
      <c r="BC2979">
        <v>0</v>
      </c>
      <c r="BD2979">
        <v>0</v>
      </c>
      <c r="BE2979">
        <v>0</v>
      </c>
      <c r="BF2979">
        <v>0</v>
      </c>
      <c r="BG2979" s="20">
        <v>5</v>
      </c>
      <c r="BH2979" s="20">
        <v>3</v>
      </c>
      <c r="BI2979" s="20">
        <v>109</v>
      </c>
      <c r="BJ2979" s="20">
        <v>59</v>
      </c>
      <c r="BK2979" s="20">
        <v>670</v>
      </c>
      <c r="BL2979" s="20">
        <v>1093</v>
      </c>
      <c r="BM2979" s="20">
        <v>749</v>
      </c>
      <c r="BN2979" s="20">
        <v>133</v>
      </c>
      <c r="BO2979" s="20">
        <v>94</v>
      </c>
      <c r="BP2979" s="20">
        <v>6635</v>
      </c>
      <c r="BQ2979" s="20">
        <v>2130</v>
      </c>
      <c r="BR2979" s="20">
        <v>0</v>
      </c>
      <c r="BS2979" s="20">
        <v>187</v>
      </c>
      <c r="BT2979" s="20">
        <v>1276</v>
      </c>
      <c r="BU2979" s="20">
        <v>1009</v>
      </c>
      <c r="BV2979" s="20">
        <v>3871</v>
      </c>
    </row>
    <row r="2980" spans="1:74" x14ac:dyDescent="0.25">
      <c r="A2980" s="20" t="s">
        <v>475</v>
      </c>
      <c r="B2980" s="20" t="s">
        <v>481</v>
      </c>
      <c r="C2980" s="20" t="s">
        <v>663</v>
      </c>
      <c r="D2980" s="1">
        <v>44606</v>
      </c>
      <c r="E2980">
        <v>120</v>
      </c>
      <c r="F2980">
        <v>5</v>
      </c>
      <c r="G2980">
        <v>5</v>
      </c>
      <c r="H2980">
        <v>3</v>
      </c>
      <c r="I2980">
        <v>3</v>
      </c>
      <c r="J2980">
        <v>96</v>
      </c>
      <c r="K2980">
        <v>6</v>
      </c>
      <c r="L2980">
        <v>2</v>
      </c>
      <c r="M2980">
        <v>0</v>
      </c>
      <c r="N2980">
        <v>63</v>
      </c>
      <c r="O2980">
        <v>56</v>
      </c>
      <c r="P2980">
        <v>2</v>
      </c>
      <c r="Q2980">
        <v>1</v>
      </c>
      <c r="R2980">
        <v>739</v>
      </c>
      <c r="S2980">
        <v>630</v>
      </c>
      <c r="T2980">
        <v>62</v>
      </c>
      <c r="U2980">
        <v>0</v>
      </c>
      <c r="V2980">
        <v>6</v>
      </c>
      <c r="W2980">
        <v>1347</v>
      </c>
      <c r="X2980">
        <v>830</v>
      </c>
      <c r="Y2980">
        <v>75</v>
      </c>
      <c r="Z2980">
        <v>89</v>
      </c>
      <c r="AA2980">
        <v>52</v>
      </c>
      <c r="AB2980">
        <v>987</v>
      </c>
      <c r="AC2980">
        <v>565</v>
      </c>
      <c r="AD2980">
        <v>125</v>
      </c>
      <c r="AE2980">
        <v>4</v>
      </c>
      <c r="AF2980">
        <v>92</v>
      </c>
      <c r="AG2980">
        <v>169</v>
      </c>
      <c r="AH2980">
        <v>94</v>
      </c>
      <c r="AI2980">
        <v>4</v>
      </c>
      <c r="AJ2980">
        <v>12</v>
      </c>
      <c r="AK2980">
        <v>10</v>
      </c>
      <c r="AL2980">
        <v>98</v>
      </c>
      <c r="AM2980">
        <v>85</v>
      </c>
      <c r="AN2980">
        <v>1</v>
      </c>
      <c r="AO2980">
        <v>0</v>
      </c>
      <c r="AP2980">
        <v>0</v>
      </c>
      <c r="AQ2980">
        <v>0</v>
      </c>
      <c r="AR2980">
        <v>0</v>
      </c>
      <c r="AS2980">
        <v>0</v>
      </c>
      <c r="AT2980">
        <v>0</v>
      </c>
      <c r="AU2980">
        <v>0</v>
      </c>
      <c r="AV2980">
        <v>0</v>
      </c>
      <c r="AW2980">
        <v>0</v>
      </c>
      <c r="AX2980">
        <v>0</v>
      </c>
      <c r="AY2980">
        <v>0</v>
      </c>
      <c r="AZ2980">
        <v>0</v>
      </c>
      <c r="BA2980">
        <v>0</v>
      </c>
      <c r="BB2980">
        <v>0</v>
      </c>
      <c r="BC2980">
        <v>0</v>
      </c>
      <c r="BD2980">
        <v>0</v>
      </c>
      <c r="BE2980">
        <v>0</v>
      </c>
      <c r="BF2980">
        <v>0</v>
      </c>
      <c r="BG2980" s="20">
        <v>5</v>
      </c>
      <c r="BH2980" s="20">
        <v>3</v>
      </c>
      <c r="BI2980" s="20">
        <v>108</v>
      </c>
      <c r="BJ2980" s="20">
        <v>58</v>
      </c>
      <c r="BK2980" s="20">
        <v>666</v>
      </c>
      <c r="BL2980" s="20">
        <v>1086</v>
      </c>
      <c r="BM2980" s="20">
        <v>741</v>
      </c>
      <c r="BN2980" s="20">
        <v>134</v>
      </c>
      <c r="BO2980" s="20">
        <v>94</v>
      </c>
      <c r="BP2980" s="20">
        <v>6521</v>
      </c>
      <c r="BQ2980" s="20">
        <v>2146</v>
      </c>
      <c r="BR2980" s="20">
        <v>0</v>
      </c>
      <c r="BS2980" s="20">
        <v>186</v>
      </c>
      <c r="BT2980" s="20">
        <v>1245</v>
      </c>
      <c r="BU2980" s="20">
        <v>984</v>
      </c>
      <c r="BV2980" s="20">
        <v>3822</v>
      </c>
    </row>
    <row r="2981" spans="1:74" x14ac:dyDescent="0.25">
      <c r="A2981" s="20" t="s">
        <v>475</v>
      </c>
      <c r="B2981" s="20" t="s">
        <v>476</v>
      </c>
      <c r="C2981" s="20" t="s">
        <v>485</v>
      </c>
      <c r="D2981" s="1">
        <v>44493</v>
      </c>
      <c r="E2981">
        <v>109</v>
      </c>
      <c r="F2981">
        <v>2</v>
      </c>
      <c r="G2981">
        <v>1</v>
      </c>
      <c r="H2981">
        <v>0</v>
      </c>
      <c r="I2981">
        <v>0</v>
      </c>
      <c r="J2981">
        <v>60</v>
      </c>
      <c r="K2981">
        <v>5</v>
      </c>
      <c r="L2981">
        <v>0</v>
      </c>
      <c r="M2981">
        <v>1</v>
      </c>
      <c r="N2981">
        <v>0</v>
      </c>
      <c r="O2981">
        <v>0</v>
      </c>
      <c r="P2981">
        <v>0</v>
      </c>
      <c r="Q2981">
        <v>0</v>
      </c>
      <c r="R2981">
        <v>714</v>
      </c>
      <c r="S2981">
        <v>0</v>
      </c>
      <c r="T2981">
        <v>504</v>
      </c>
      <c r="U2981">
        <v>1</v>
      </c>
      <c r="V2981">
        <v>0</v>
      </c>
      <c r="W2981">
        <v>593</v>
      </c>
      <c r="X2981">
        <v>0</v>
      </c>
      <c r="Y2981">
        <v>112</v>
      </c>
      <c r="Z2981">
        <v>17</v>
      </c>
      <c r="AA2981">
        <v>2</v>
      </c>
      <c r="AB2981">
        <v>962</v>
      </c>
      <c r="AC2981">
        <v>107</v>
      </c>
      <c r="AD2981">
        <v>45</v>
      </c>
      <c r="AE2981">
        <v>45</v>
      </c>
      <c r="AF2981">
        <v>5</v>
      </c>
      <c r="AG2981">
        <v>129</v>
      </c>
      <c r="AH2981">
        <v>0</v>
      </c>
      <c r="AI2981">
        <v>17</v>
      </c>
      <c r="AJ2981">
        <v>3</v>
      </c>
      <c r="AK2981">
        <v>0</v>
      </c>
      <c r="AL2981">
        <v>29</v>
      </c>
      <c r="AM2981">
        <v>0</v>
      </c>
      <c r="AN2981">
        <v>8</v>
      </c>
      <c r="AO2981">
        <v>0</v>
      </c>
      <c r="AP2981">
        <v>0</v>
      </c>
      <c r="AQ2981">
        <v>0</v>
      </c>
      <c r="AR2981">
        <v>0</v>
      </c>
      <c r="AS2981">
        <v>0</v>
      </c>
      <c r="AT2981">
        <v>0</v>
      </c>
      <c r="AU2981">
        <v>0</v>
      </c>
      <c r="AV2981">
        <v>0</v>
      </c>
      <c r="AW2981">
        <v>0</v>
      </c>
      <c r="AX2981">
        <v>0</v>
      </c>
      <c r="AY2981">
        <v>0</v>
      </c>
      <c r="AZ2981">
        <v>0</v>
      </c>
      <c r="BA2981">
        <v>0</v>
      </c>
      <c r="BB2981">
        <v>28</v>
      </c>
      <c r="BC2981">
        <v>40</v>
      </c>
      <c r="BD2981">
        <v>0</v>
      </c>
      <c r="BE2981">
        <v>8</v>
      </c>
      <c r="BF2981">
        <v>0</v>
      </c>
      <c r="BG2981" s="20"/>
      <c r="BH2981" s="20"/>
      <c r="BI2981" s="20"/>
      <c r="BJ2981" s="20"/>
      <c r="BK2981" s="20"/>
      <c r="BL2981" s="20"/>
      <c r="BM2981" s="20"/>
      <c r="BN2981" s="20"/>
      <c r="BO2981" s="20"/>
      <c r="BP2981" s="20"/>
      <c r="BQ2981" s="20"/>
      <c r="BR2981" s="20"/>
      <c r="BS2981" s="20"/>
      <c r="BT2981" s="20"/>
      <c r="BU2981" s="20"/>
      <c r="BV2981" s="20"/>
    </row>
    <row r="2982" spans="1:74" x14ac:dyDescent="0.25">
      <c r="A2982" s="20" t="s">
        <v>475</v>
      </c>
      <c r="B2982" s="20" t="s">
        <v>476</v>
      </c>
      <c r="C2982" s="20" t="s">
        <v>485</v>
      </c>
      <c r="D2982" s="1">
        <v>44500</v>
      </c>
      <c r="E2982">
        <v>109</v>
      </c>
      <c r="F2982">
        <v>2</v>
      </c>
      <c r="G2982">
        <v>1</v>
      </c>
      <c r="H2982">
        <v>0</v>
      </c>
      <c r="I2982">
        <v>0</v>
      </c>
      <c r="J2982">
        <v>67</v>
      </c>
      <c r="K2982">
        <v>5</v>
      </c>
      <c r="L2982">
        <v>0</v>
      </c>
      <c r="M2982">
        <v>1</v>
      </c>
      <c r="N2982">
        <v>0</v>
      </c>
      <c r="O2982">
        <v>0</v>
      </c>
      <c r="P2982">
        <v>0</v>
      </c>
      <c r="Q2982">
        <v>0</v>
      </c>
      <c r="R2982">
        <v>714</v>
      </c>
      <c r="S2982">
        <v>0</v>
      </c>
      <c r="T2982">
        <v>570</v>
      </c>
      <c r="U2982">
        <v>1</v>
      </c>
      <c r="V2982">
        <v>0</v>
      </c>
      <c r="W2982">
        <v>594</v>
      </c>
      <c r="X2982">
        <v>0</v>
      </c>
      <c r="Y2982">
        <v>186</v>
      </c>
      <c r="Z2982">
        <v>17</v>
      </c>
      <c r="AA2982">
        <v>4</v>
      </c>
      <c r="AB2982">
        <v>959</v>
      </c>
      <c r="AC2982">
        <v>175</v>
      </c>
      <c r="AD2982">
        <v>45</v>
      </c>
      <c r="AE2982">
        <v>45</v>
      </c>
      <c r="AF2982">
        <v>5</v>
      </c>
      <c r="AG2982">
        <v>132</v>
      </c>
      <c r="AH2982">
        <v>0</v>
      </c>
      <c r="AI2982">
        <v>23</v>
      </c>
      <c r="AJ2982">
        <v>3</v>
      </c>
      <c r="AK2982">
        <v>1</v>
      </c>
      <c r="AL2982">
        <v>29</v>
      </c>
      <c r="AM2982">
        <v>0</v>
      </c>
      <c r="AN2982">
        <v>9</v>
      </c>
      <c r="AO2982">
        <v>0</v>
      </c>
      <c r="AP2982">
        <v>0</v>
      </c>
      <c r="AQ2982">
        <v>0</v>
      </c>
      <c r="AR2982">
        <v>0</v>
      </c>
      <c r="AS2982">
        <v>0</v>
      </c>
      <c r="AT2982">
        <v>0</v>
      </c>
      <c r="AU2982">
        <v>0</v>
      </c>
      <c r="AV2982">
        <v>0</v>
      </c>
      <c r="AW2982">
        <v>0</v>
      </c>
      <c r="AX2982">
        <v>0</v>
      </c>
      <c r="AY2982">
        <v>0</v>
      </c>
      <c r="AZ2982">
        <v>0</v>
      </c>
      <c r="BA2982">
        <v>0</v>
      </c>
      <c r="BB2982">
        <v>28</v>
      </c>
      <c r="BC2982">
        <v>37</v>
      </c>
      <c r="BD2982">
        <v>0</v>
      </c>
      <c r="BE2982">
        <v>8</v>
      </c>
      <c r="BF2982">
        <v>0</v>
      </c>
      <c r="BG2982" s="20"/>
      <c r="BH2982" s="20"/>
      <c r="BI2982" s="20"/>
      <c r="BJ2982" s="20"/>
      <c r="BK2982" s="20"/>
      <c r="BL2982" s="20"/>
      <c r="BM2982" s="20"/>
      <c r="BN2982" s="20"/>
      <c r="BO2982" s="20"/>
      <c r="BP2982" s="20"/>
      <c r="BQ2982" s="20"/>
      <c r="BR2982" s="20"/>
      <c r="BS2982" s="20"/>
      <c r="BT2982" s="20"/>
      <c r="BU2982" s="20"/>
      <c r="BV2982" s="20"/>
    </row>
    <row r="2983" spans="1:74" x14ac:dyDescent="0.25">
      <c r="A2983" s="20" t="s">
        <v>475</v>
      </c>
      <c r="B2983" s="20" t="s">
        <v>476</v>
      </c>
      <c r="C2983" s="20" t="s">
        <v>485</v>
      </c>
      <c r="D2983" s="1">
        <v>44507</v>
      </c>
      <c r="E2983">
        <v>109</v>
      </c>
      <c r="F2983">
        <v>2</v>
      </c>
      <c r="G2983">
        <v>1</v>
      </c>
      <c r="H2983">
        <v>0</v>
      </c>
      <c r="I2983">
        <v>0</v>
      </c>
      <c r="J2983">
        <v>76</v>
      </c>
      <c r="K2983">
        <v>5</v>
      </c>
      <c r="L2983">
        <v>0</v>
      </c>
      <c r="M2983">
        <v>1</v>
      </c>
      <c r="N2983">
        <v>0</v>
      </c>
      <c r="O2983">
        <v>0</v>
      </c>
      <c r="P2983">
        <v>0</v>
      </c>
      <c r="Q2983">
        <v>0</v>
      </c>
      <c r="R2983">
        <v>710</v>
      </c>
      <c r="S2983">
        <v>599</v>
      </c>
      <c r="T2983">
        <v>27</v>
      </c>
      <c r="U2983">
        <v>1</v>
      </c>
      <c r="V2983">
        <v>0</v>
      </c>
      <c r="W2983">
        <v>597</v>
      </c>
      <c r="X2983">
        <v>243</v>
      </c>
      <c r="Y2983">
        <v>36</v>
      </c>
      <c r="Z2983">
        <v>16</v>
      </c>
      <c r="AA2983">
        <v>4</v>
      </c>
      <c r="AB2983">
        <v>959</v>
      </c>
      <c r="AC2983">
        <v>232</v>
      </c>
      <c r="AD2983">
        <v>45</v>
      </c>
      <c r="AE2983">
        <v>44</v>
      </c>
      <c r="AF2983">
        <v>5</v>
      </c>
      <c r="AG2983">
        <v>132</v>
      </c>
      <c r="AH2983">
        <v>32</v>
      </c>
      <c r="AI2983">
        <v>8</v>
      </c>
      <c r="AJ2983">
        <v>3</v>
      </c>
      <c r="AK2983">
        <v>1</v>
      </c>
      <c r="AL2983">
        <v>29</v>
      </c>
      <c r="AM2983">
        <v>19</v>
      </c>
      <c r="AN2983">
        <v>0</v>
      </c>
      <c r="AO2983">
        <v>0</v>
      </c>
      <c r="AP2983">
        <v>0</v>
      </c>
      <c r="AQ2983">
        <v>0</v>
      </c>
      <c r="AR2983">
        <v>0</v>
      </c>
      <c r="AS2983">
        <v>0</v>
      </c>
      <c r="AT2983">
        <v>0</v>
      </c>
      <c r="AU2983">
        <v>0</v>
      </c>
      <c r="AV2983">
        <v>0</v>
      </c>
      <c r="AW2983">
        <v>0</v>
      </c>
      <c r="AX2983">
        <v>0</v>
      </c>
      <c r="AY2983">
        <v>0</v>
      </c>
      <c r="AZ2983">
        <v>0</v>
      </c>
      <c r="BA2983">
        <v>0</v>
      </c>
      <c r="BB2983">
        <v>0</v>
      </c>
      <c r="BC2983">
        <v>0</v>
      </c>
      <c r="BD2983">
        <v>0</v>
      </c>
      <c r="BE2983">
        <v>0</v>
      </c>
      <c r="BF2983">
        <v>0</v>
      </c>
      <c r="BG2983" s="20">
        <v>2</v>
      </c>
      <c r="BH2983" s="20">
        <v>0</v>
      </c>
      <c r="BI2983" s="20">
        <v>103</v>
      </c>
      <c r="BJ2983" s="20">
        <v>0</v>
      </c>
      <c r="BK2983" s="20">
        <v>680</v>
      </c>
      <c r="BL2983" s="20">
        <v>524</v>
      </c>
      <c r="BM2983" s="20">
        <v>856</v>
      </c>
      <c r="BN2983" s="20">
        <v>117</v>
      </c>
      <c r="BO2983" s="20">
        <v>28</v>
      </c>
      <c r="BP2983" s="20"/>
      <c r="BQ2983" s="20"/>
      <c r="BR2983" s="20"/>
      <c r="BS2983" s="20"/>
      <c r="BT2983" s="20"/>
      <c r="BU2983" s="20"/>
      <c r="BV2983" s="20"/>
    </row>
    <row r="2984" spans="1:74" x14ac:dyDescent="0.25">
      <c r="A2984" s="20" t="s">
        <v>475</v>
      </c>
      <c r="B2984" s="20" t="s">
        <v>476</v>
      </c>
      <c r="C2984" s="20" t="s">
        <v>485</v>
      </c>
      <c r="D2984" s="1">
        <v>44514</v>
      </c>
      <c r="E2984">
        <v>110</v>
      </c>
      <c r="F2984">
        <v>2</v>
      </c>
      <c r="G2984">
        <v>1</v>
      </c>
      <c r="H2984">
        <v>0</v>
      </c>
      <c r="I2984">
        <v>0</v>
      </c>
      <c r="J2984">
        <v>81</v>
      </c>
      <c r="K2984">
        <v>5</v>
      </c>
      <c r="L2984">
        <v>0</v>
      </c>
      <c r="M2984">
        <v>1</v>
      </c>
      <c r="N2984">
        <v>0</v>
      </c>
      <c r="O2984">
        <v>0</v>
      </c>
      <c r="P2984">
        <v>0</v>
      </c>
      <c r="Q2984">
        <v>0</v>
      </c>
      <c r="R2984">
        <v>708</v>
      </c>
      <c r="S2984">
        <v>613</v>
      </c>
      <c r="T2984">
        <v>27</v>
      </c>
      <c r="U2984">
        <v>1</v>
      </c>
      <c r="V2984">
        <v>0</v>
      </c>
      <c r="W2984">
        <v>599</v>
      </c>
      <c r="X2984">
        <v>287</v>
      </c>
      <c r="Y2984">
        <v>35</v>
      </c>
      <c r="Z2984">
        <v>16</v>
      </c>
      <c r="AA2984">
        <v>4</v>
      </c>
      <c r="AB2984">
        <v>961</v>
      </c>
      <c r="AC2984">
        <v>295</v>
      </c>
      <c r="AD2984">
        <v>46</v>
      </c>
      <c r="AE2984">
        <v>45</v>
      </c>
      <c r="AF2984">
        <v>5</v>
      </c>
      <c r="AG2984">
        <v>133</v>
      </c>
      <c r="AH2984">
        <v>34</v>
      </c>
      <c r="AI2984">
        <v>8</v>
      </c>
      <c r="AJ2984">
        <v>3</v>
      </c>
      <c r="AK2984">
        <v>1</v>
      </c>
      <c r="AL2984">
        <v>29</v>
      </c>
      <c r="AM2984">
        <v>20</v>
      </c>
      <c r="AN2984">
        <v>0</v>
      </c>
      <c r="AO2984">
        <v>0</v>
      </c>
      <c r="AP2984">
        <v>0</v>
      </c>
      <c r="AQ2984">
        <v>0</v>
      </c>
      <c r="AR2984">
        <v>0</v>
      </c>
      <c r="AS2984">
        <v>0</v>
      </c>
      <c r="AT2984">
        <v>0</v>
      </c>
      <c r="AU2984">
        <v>0</v>
      </c>
      <c r="AV2984">
        <v>0</v>
      </c>
      <c r="AW2984">
        <v>0</v>
      </c>
      <c r="AX2984">
        <v>0</v>
      </c>
      <c r="AY2984">
        <v>0</v>
      </c>
      <c r="AZ2984">
        <v>0</v>
      </c>
      <c r="BA2984">
        <v>0</v>
      </c>
      <c r="BB2984">
        <v>0</v>
      </c>
      <c r="BC2984">
        <v>0</v>
      </c>
      <c r="BD2984">
        <v>0</v>
      </c>
      <c r="BE2984">
        <v>0</v>
      </c>
      <c r="BF2984">
        <v>0</v>
      </c>
      <c r="BG2984" s="20">
        <v>2</v>
      </c>
      <c r="BH2984" s="20">
        <v>0</v>
      </c>
      <c r="BI2984" s="20">
        <v>104</v>
      </c>
      <c r="BJ2984" s="20">
        <v>0</v>
      </c>
      <c r="BK2984" s="20">
        <v>678</v>
      </c>
      <c r="BL2984" s="20">
        <v>527</v>
      </c>
      <c r="BM2984" s="20">
        <v>856</v>
      </c>
      <c r="BN2984" s="20">
        <v>120</v>
      </c>
      <c r="BO2984" s="20">
        <v>28</v>
      </c>
      <c r="BP2984" s="20"/>
      <c r="BQ2984" s="20"/>
      <c r="BR2984" s="20"/>
      <c r="BS2984" s="20"/>
      <c r="BT2984" s="20"/>
      <c r="BU2984" s="20"/>
      <c r="BV2984" s="20"/>
    </row>
    <row r="2985" spans="1:74" x14ac:dyDescent="0.25">
      <c r="A2985" s="20" t="s">
        <v>475</v>
      </c>
      <c r="B2985" s="20" t="s">
        <v>476</v>
      </c>
      <c r="C2985" s="20" t="s">
        <v>485</v>
      </c>
      <c r="D2985" s="1">
        <v>44521</v>
      </c>
      <c r="E2985">
        <v>110</v>
      </c>
      <c r="F2985">
        <v>2</v>
      </c>
      <c r="G2985">
        <v>2</v>
      </c>
      <c r="H2985">
        <v>0</v>
      </c>
      <c r="I2985">
        <v>0</v>
      </c>
      <c r="J2985">
        <v>88</v>
      </c>
      <c r="K2985">
        <v>5</v>
      </c>
      <c r="L2985">
        <v>0</v>
      </c>
      <c r="M2985">
        <v>1</v>
      </c>
      <c r="N2985">
        <v>0</v>
      </c>
      <c r="O2985">
        <v>0</v>
      </c>
      <c r="P2985">
        <v>0</v>
      </c>
      <c r="Q2985">
        <v>0</v>
      </c>
      <c r="R2985">
        <v>709</v>
      </c>
      <c r="S2985">
        <v>622</v>
      </c>
      <c r="T2985">
        <v>27</v>
      </c>
      <c r="U2985">
        <v>1</v>
      </c>
      <c r="V2985">
        <v>0</v>
      </c>
      <c r="W2985">
        <v>597</v>
      </c>
      <c r="X2985">
        <v>321</v>
      </c>
      <c r="Y2985">
        <v>33</v>
      </c>
      <c r="Z2985">
        <v>15</v>
      </c>
      <c r="AA2985">
        <v>4</v>
      </c>
      <c r="AB2985">
        <v>961</v>
      </c>
      <c r="AC2985">
        <v>363</v>
      </c>
      <c r="AD2985">
        <v>46</v>
      </c>
      <c r="AE2985">
        <v>44</v>
      </c>
      <c r="AF2985">
        <v>5</v>
      </c>
      <c r="AG2985">
        <v>133</v>
      </c>
      <c r="AH2985">
        <v>38</v>
      </c>
      <c r="AI2985">
        <v>8</v>
      </c>
      <c r="AJ2985">
        <v>3</v>
      </c>
      <c r="AK2985">
        <v>1</v>
      </c>
      <c r="AL2985">
        <v>28</v>
      </c>
      <c r="AM2985">
        <v>27</v>
      </c>
      <c r="AN2985">
        <v>0</v>
      </c>
      <c r="AO2985">
        <v>0</v>
      </c>
      <c r="AP2985">
        <v>0</v>
      </c>
      <c r="AQ2985">
        <v>0</v>
      </c>
      <c r="AR2985">
        <v>0</v>
      </c>
      <c r="AS2985">
        <v>0</v>
      </c>
      <c r="AT2985">
        <v>0</v>
      </c>
      <c r="AU2985">
        <v>0</v>
      </c>
      <c r="AV2985">
        <v>0</v>
      </c>
      <c r="AW2985">
        <v>0</v>
      </c>
      <c r="AX2985">
        <v>0</v>
      </c>
      <c r="AY2985">
        <v>0</v>
      </c>
      <c r="AZ2985">
        <v>0</v>
      </c>
      <c r="BA2985">
        <v>0</v>
      </c>
      <c r="BB2985">
        <v>0</v>
      </c>
      <c r="BC2985">
        <v>0</v>
      </c>
      <c r="BD2985">
        <v>0</v>
      </c>
      <c r="BE2985">
        <v>0</v>
      </c>
      <c r="BF2985">
        <v>0</v>
      </c>
      <c r="BG2985" s="20">
        <v>2</v>
      </c>
      <c r="BH2985" s="20">
        <v>0</v>
      </c>
      <c r="BI2985" s="20">
        <v>104</v>
      </c>
      <c r="BJ2985" s="20">
        <v>0</v>
      </c>
      <c r="BK2985" s="20">
        <v>679</v>
      </c>
      <c r="BL2985" s="20">
        <v>528</v>
      </c>
      <c r="BM2985" s="20">
        <v>856</v>
      </c>
      <c r="BN2985" s="20">
        <v>120</v>
      </c>
      <c r="BO2985" s="20">
        <v>28</v>
      </c>
      <c r="BP2985" s="20"/>
      <c r="BQ2985" s="20"/>
      <c r="BR2985" s="20"/>
      <c r="BS2985" s="20"/>
      <c r="BT2985" s="20"/>
      <c r="BU2985" s="20"/>
      <c r="BV2985" s="20"/>
    </row>
    <row r="2986" spans="1:74" x14ac:dyDescent="0.25">
      <c r="A2986" s="20" t="s">
        <v>475</v>
      </c>
      <c r="B2986" s="20" t="s">
        <v>476</v>
      </c>
      <c r="C2986" s="20" t="s">
        <v>485</v>
      </c>
      <c r="D2986" s="1">
        <v>44528</v>
      </c>
      <c r="E2986">
        <v>109</v>
      </c>
      <c r="F2986">
        <v>2</v>
      </c>
      <c r="G2986">
        <v>2</v>
      </c>
      <c r="H2986">
        <v>0</v>
      </c>
      <c r="I2986">
        <v>0</v>
      </c>
      <c r="J2986">
        <v>88</v>
      </c>
      <c r="K2986">
        <v>5</v>
      </c>
      <c r="L2986">
        <v>0</v>
      </c>
      <c r="M2986">
        <v>1</v>
      </c>
      <c r="N2986">
        <v>0</v>
      </c>
      <c r="O2986">
        <v>0</v>
      </c>
      <c r="P2986">
        <v>0</v>
      </c>
      <c r="Q2986">
        <v>0</v>
      </c>
      <c r="R2986">
        <v>707</v>
      </c>
      <c r="S2986">
        <v>628</v>
      </c>
      <c r="T2986">
        <v>27</v>
      </c>
      <c r="U2986">
        <v>0</v>
      </c>
      <c r="V2986">
        <v>0</v>
      </c>
      <c r="W2986">
        <v>596</v>
      </c>
      <c r="X2986">
        <v>364</v>
      </c>
      <c r="Y2986">
        <v>33</v>
      </c>
      <c r="Z2986">
        <v>15</v>
      </c>
      <c r="AA2986">
        <v>3</v>
      </c>
      <c r="AB2986">
        <v>959</v>
      </c>
      <c r="AC2986">
        <v>513</v>
      </c>
      <c r="AD2986">
        <v>46</v>
      </c>
      <c r="AE2986">
        <v>44</v>
      </c>
      <c r="AF2986">
        <v>5</v>
      </c>
      <c r="AG2986">
        <v>132</v>
      </c>
      <c r="AH2986">
        <v>45</v>
      </c>
      <c r="AI2986">
        <v>8</v>
      </c>
      <c r="AJ2986">
        <v>3</v>
      </c>
      <c r="AK2986">
        <v>1</v>
      </c>
      <c r="AL2986">
        <v>29</v>
      </c>
      <c r="AM2986">
        <v>27</v>
      </c>
      <c r="AN2986">
        <v>0</v>
      </c>
      <c r="AO2986">
        <v>0</v>
      </c>
      <c r="AP2986">
        <v>0</v>
      </c>
      <c r="AQ2986">
        <v>0</v>
      </c>
      <c r="AR2986">
        <v>0</v>
      </c>
      <c r="AS2986">
        <v>0</v>
      </c>
      <c r="AT2986">
        <v>0</v>
      </c>
      <c r="AU2986">
        <v>0</v>
      </c>
      <c r="AV2986">
        <v>0</v>
      </c>
      <c r="AW2986">
        <v>0</v>
      </c>
      <c r="AX2986">
        <v>0</v>
      </c>
      <c r="AY2986">
        <v>0</v>
      </c>
      <c r="AZ2986">
        <v>0</v>
      </c>
      <c r="BA2986">
        <v>0</v>
      </c>
      <c r="BB2986">
        <v>0</v>
      </c>
      <c r="BC2986">
        <v>0</v>
      </c>
      <c r="BD2986">
        <v>0</v>
      </c>
      <c r="BE2986">
        <v>0</v>
      </c>
      <c r="BF2986">
        <v>0</v>
      </c>
      <c r="BG2986" s="20">
        <v>2</v>
      </c>
      <c r="BH2986" s="20">
        <v>0</v>
      </c>
      <c r="BI2986" s="20">
        <v>103</v>
      </c>
      <c r="BJ2986" s="20">
        <v>0</v>
      </c>
      <c r="BK2986" s="20">
        <v>677</v>
      </c>
      <c r="BL2986" s="20">
        <v>529</v>
      </c>
      <c r="BM2986" s="20">
        <v>854</v>
      </c>
      <c r="BN2986" s="20">
        <v>119</v>
      </c>
      <c r="BO2986" s="20">
        <v>29</v>
      </c>
      <c r="BP2986" s="20"/>
      <c r="BQ2986" s="20"/>
      <c r="BR2986" s="20"/>
      <c r="BS2986" s="20"/>
      <c r="BT2986" s="20"/>
      <c r="BU2986" s="20"/>
      <c r="BV2986" s="20"/>
    </row>
    <row r="2987" spans="1:74" x14ac:dyDescent="0.25">
      <c r="A2987" s="20" t="s">
        <v>475</v>
      </c>
      <c r="B2987" s="20" t="s">
        <v>476</v>
      </c>
      <c r="C2987" s="20" t="s">
        <v>485</v>
      </c>
      <c r="D2987" s="1">
        <v>44535</v>
      </c>
      <c r="E2987">
        <v>111</v>
      </c>
      <c r="F2987">
        <v>2</v>
      </c>
      <c r="G2987">
        <v>2</v>
      </c>
      <c r="H2987">
        <v>0</v>
      </c>
      <c r="I2987">
        <v>0</v>
      </c>
      <c r="J2987">
        <v>92</v>
      </c>
      <c r="K2987">
        <v>5</v>
      </c>
      <c r="L2987">
        <v>0</v>
      </c>
      <c r="M2987">
        <v>1</v>
      </c>
      <c r="N2987">
        <v>0</v>
      </c>
      <c r="O2987">
        <v>0</v>
      </c>
      <c r="P2987">
        <v>0</v>
      </c>
      <c r="Q2987">
        <v>0</v>
      </c>
      <c r="R2987">
        <v>705</v>
      </c>
      <c r="S2987">
        <v>629</v>
      </c>
      <c r="T2987">
        <v>26</v>
      </c>
      <c r="U2987">
        <v>0</v>
      </c>
      <c r="V2987">
        <v>0</v>
      </c>
      <c r="W2987">
        <v>593</v>
      </c>
      <c r="X2987">
        <v>383</v>
      </c>
      <c r="Y2987">
        <v>34</v>
      </c>
      <c r="Z2987">
        <v>14</v>
      </c>
      <c r="AA2987">
        <v>3</v>
      </c>
      <c r="AB2987">
        <v>959</v>
      </c>
      <c r="AC2987">
        <v>590</v>
      </c>
      <c r="AD2987">
        <v>44</v>
      </c>
      <c r="AE2987">
        <v>43</v>
      </c>
      <c r="AF2987">
        <v>5</v>
      </c>
      <c r="AG2987">
        <v>133</v>
      </c>
      <c r="AH2987">
        <v>49</v>
      </c>
      <c r="AI2987">
        <v>8</v>
      </c>
      <c r="AJ2987">
        <v>3</v>
      </c>
      <c r="AK2987">
        <v>1</v>
      </c>
      <c r="AL2987">
        <v>29</v>
      </c>
      <c r="AM2987">
        <v>27</v>
      </c>
      <c r="AN2987">
        <v>0</v>
      </c>
      <c r="AO2987">
        <v>0</v>
      </c>
      <c r="AP2987">
        <v>0</v>
      </c>
      <c r="AQ2987">
        <v>0</v>
      </c>
      <c r="AR2987">
        <v>0</v>
      </c>
      <c r="AS2987">
        <v>0</v>
      </c>
      <c r="AT2987">
        <v>0</v>
      </c>
      <c r="AU2987">
        <v>0</v>
      </c>
      <c r="AV2987">
        <v>0</v>
      </c>
      <c r="AW2987">
        <v>0</v>
      </c>
      <c r="AX2987">
        <v>0</v>
      </c>
      <c r="AY2987">
        <v>0</v>
      </c>
      <c r="AZ2987">
        <v>0</v>
      </c>
      <c r="BA2987">
        <v>0</v>
      </c>
      <c r="BB2987">
        <v>0</v>
      </c>
      <c r="BC2987">
        <v>0</v>
      </c>
      <c r="BD2987">
        <v>0</v>
      </c>
      <c r="BE2987">
        <v>0</v>
      </c>
      <c r="BF2987">
        <v>0</v>
      </c>
      <c r="BG2987" s="20">
        <v>2</v>
      </c>
      <c r="BH2987" s="20">
        <v>0</v>
      </c>
      <c r="BI2987" s="20">
        <v>105</v>
      </c>
      <c r="BJ2987" s="20">
        <v>0</v>
      </c>
      <c r="BK2987" s="20">
        <v>675</v>
      </c>
      <c r="BL2987" s="20">
        <v>529</v>
      </c>
      <c r="BM2987" s="20">
        <v>857</v>
      </c>
      <c r="BN2987" s="20">
        <v>119</v>
      </c>
      <c r="BO2987" s="20">
        <v>29</v>
      </c>
      <c r="BP2987" s="20"/>
      <c r="BQ2987" s="20"/>
      <c r="BR2987" s="20"/>
      <c r="BS2987" s="20"/>
      <c r="BT2987" s="20"/>
      <c r="BU2987" s="20"/>
      <c r="BV2987" s="20"/>
    </row>
    <row r="2988" spans="1:74" x14ac:dyDescent="0.25">
      <c r="A2988" s="20" t="s">
        <v>475</v>
      </c>
      <c r="B2988" s="20" t="s">
        <v>476</v>
      </c>
      <c r="C2988" s="20" t="s">
        <v>485</v>
      </c>
      <c r="D2988" s="1">
        <v>44542</v>
      </c>
      <c r="E2988">
        <v>112</v>
      </c>
      <c r="F2988">
        <v>2</v>
      </c>
      <c r="G2988">
        <v>2</v>
      </c>
      <c r="H2988">
        <v>0</v>
      </c>
      <c r="I2988">
        <v>0</v>
      </c>
      <c r="J2988">
        <v>92</v>
      </c>
      <c r="K2988">
        <v>6</v>
      </c>
      <c r="L2988">
        <v>0</v>
      </c>
      <c r="M2988">
        <v>1</v>
      </c>
      <c r="N2988">
        <v>0</v>
      </c>
      <c r="O2988">
        <v>0</v>
      </c>
      <c r="P2988">
        <v>0</v>
      </c>
      <c r="Q2988">
        <v>0</v>
      </c>
      <c r="R2988">
        <v>706</v>
      </c>
      <c r="S2988">
        <v>638</v>
      </c>
      <c r="T2988">
        <v>26</v>
      </c>
      <c r="U2988">
        <v>0</v>
      </c>
      <c r="V2988">
        <v>0</v>
      </c>
      <c r="W2988">
        <v>597</v>
      </c>
      <c r="X2988">
        <v>398</v>
      </c>
      <c r="Y2988">
        <v>33</v>
      </c>
      <c r="Z2988">
        <v>13</v>
      </c>
      <c r="AA2988">
        <v>4</v>
      </c>
      <c r="AB2988">
        <v>959</v>
      </c>
      <c r="AC2988">
        <v>667</v>
      </c>
      <c r="AD2988">
        <v>43</v>
      </c>
      <c r="AE2988">
        <v>43</v>
      </c>
      <c r="AF2988">
        <v>5</v>
      </c>
      <c r="AG2988">
        <v>137</v>
      </c>
      <c r="AH2988">
        <v>57</v>
      </c>
      <c r="AI2988">
        <v>9</v>
      </c>
      <c r="AJ2988">
        <v>3</v>
      </c>
      <c r="AK2988">
        <v>1</v>
      </c>
      <c r="AL2988">
        <v>28</v>
      </c>
      <c r="AM2988">
        <v>26</v>
      </c>
      <c r="AN2988">
        <v>0</v>
      </c>
      <c r="AO2988">
        <v>0</v>
      </c>
      <c r="AP2988">
        <v>0</v>
      </c>
      <c r="AQ2988">
        <v>0</v>
      </c>
      <c r="AR2988">
        <v>0</v>
      </c>
      <c r="AS2988">
        <v>0</v>
      </c>
      <c r="AT2988">
        <v>0</v>
      </c>
      <c r="AU2988">
        <v>0</v>
      </c>
      <c r="AV2988">
        <v>0</v>
      </c>
      <c r="AW2988">
        <v>0</v>
      </c>
      <c r="AX2988">
        <v>0</v>
      </c>
      <c r="AY2988">
        <v>0</v>
      </c>
      <c r="AZ2988">
        <v>0</v>
      </c>
      <c r="BA2988">
        <v>0</v>
      </c>
      <c r="BB2988">
        <v>0</v>
      </c>
      <c r="BC2988">
        <v>0</v>
      </c>
      <c r="BD2988">
        <v>0</v>
      </c>
      <c r="BE2988">
        <v>0</v>
      </c>
      <c r="BF2988">
        <v>0</v>
      </c>
      <c r="BG2988" s="20">
        <v>2</v>
      </c>
      <c r="BH2988" s="20">
        <v>0</v>
      </c>
      <c r="BI2988" s="20">
        <v>105</v>
      </c>
      <c r="BJ2988" s="20">
        <v>0</v>
      </c>
      <c r="BK2988" s="20">
        <v>676</v>
      </c>
      <c r="BL2988" s="20">
        <v>531</v>
      </c>
      <c r="BM2988" s="20">
        <v>858</v>
      </c>
      <c r="BN2988" s="20">
        <v>122</v>
      </c>
      <c r="BO2988" s="20">
        <v>28</v>
      </c>
      <c r="BP2988" s="20"/>
      <c r="BQ2988" s="20"/>
      <c r="BR2988" s="20"/>
      <c r="BS2988" s="20"/>
      <c r="BT2988" s="20"/>
      <c r="BU2988" s="20"/>
      <c r="BV2988" s="20"/>
    </row>
    <row r="2989" spans="1:74" x14ac:dyDescent="0.25">
      <c r="A2989" s="20" t="s">
        <v>475</v>
      </c>
      <c r="B2989" s="20" t="s">
        <v>476</v>
      </c>
      <c r="C2989" s="20" t="s">
        <v>485</v>
      </c>
      <c r="D2989" s="1">
        <v>44549</v>
      </c>
      <c r="E2989">
        <v>112</v>
      </c>
      <c r="F2989">
        <v>2</v>
      </c>
      <c r="G2989">
        <v>2</v>
      </c>
      <c r="H2989">
        <v>0</v>
      </c>
      <c r="I2989">
        <v>0</v>
      </c>
      <c r="J2989">
        <v>93</v>
      </c>
      <c r="K2989">
        <v>5</v>
      </c>
      <c r="L2989">
        <v>0</v>
      </c>
      <c r="M2989">
        <v>1</v>
      </c>
      <c r="N2989">
        <v>0</v>
      </c>
      <c r="O2989">
        <v>0</v>
      </c>
      <c r="P2989">
        <v>0</v>
      </c>
      <c r="Q2989">
        <v>0</v>
      </c>
      <c r="R2989">
        <v>706</v>
      </c>
      <c r="S2989">
        <v>642</v>
      </c>
      <c r="T2989">
        <v>27</v>
      </c>
      <c r="U2989">
        <v>0</v>
      </c>
      <c r="V2989">
        <v>0</v>
      </c>
      <c r="W2989">
        <v>595</v>
      </c>
      <c r="X2989">
        <v>408</v>
      </c>
      <c r="Y2989">
        <v>31</v>
      </c>
      <c r="Z2989">
        <v>14</v>
      </c>
      <c r="AA2989">
        <v>4</v>
      </c>
      <c r="AB2989">
        <v>957</v>
      </c>
      <c r="AC2989">
        <v>713</v>
      </c>
      <c r="AD2989">
        <v>42</v>
      </c>
      <c r="AE2989">
        <v>42</v>
      </c>
      <c r="AF2989">
        <v>6</v>
      </c>
      <c r="AG2989">
        <v>137</v>
      </c>
      <c r="AH2989">
        <v>71</v>
      </c>
      <c r="AI2989">
        <v>9</v>
      </c>
      <c r="AJ2989">
        <v>3</v>
      </c>
      <c r="AK2989">
        <v>1</v>
      </c>
      <c r="AL2989">
        <v>28</v>
      </c>
      <c r="AM2989">
        <v>26</v>
      </c>
      <c r="AN2989">
        <v>0</v>
      </c>
      <c r="AO2989">
        <v>0</v>
      </c>
      <c r="AP2989">
        <v>0</v>
      </c>
      <c r="AQ2989">
        <v>0</v>
      </c>
      <c r="AR2989">
        <v>0</v>
      </c>
      <c r="AS2989">
        <v>0</v>
      </c>
      <c r="AT2989">
        <v>0</v>
      </c>
      <c r="AU2989">
        <v>0</v>
      </c>
      <c r="AV2989">
        <v>0</v>
      </c>
      <c r="AW2989">
        <v>0</v>
      </c>
      <c r="AX2989">
        <v>0</v>
      </c>
      <c r="AY2989">
        <v>0</v>
      </c>
      <c r="AZ2989">
        <v>0</v>
      </c>
      <c r="BA2989">
        <v>0</v>
      </c>
      <c r="BB2989">
        <v>0</v>
      </c>
      <c r="BC2989">
        <v>0</v>
      </c>
      <c r="BD2989">
        <v>0</v>
      </c>
      <c r="BE2989">
        <v>0</v>
      </c>
      <c r="BF2989">
        <v>0</v>
      </c>
      <c r="BG2989" s="20">
        <v>2</v>
      </c>
      <c r="BH2989" s="20">
        <v>0</v>
      </c>
      <c r="BI2989" s="20">
        <v>105</v>
      </c>
      <c r="BJ2989" s="20">
        <v>0</v>
      </c>
      <c r="BK2989" s="20">
        <v>675</v>
      </c>
      <c r="BL2989" s="20">
        <v>532</v>
      </c>
      <c r="BM2989" s="20">
        <v>858</v>
      </c>
      <c r="BN2989" s="20">
        <v>122</v>
      </c>
      <c r="BO2989" s="20">
        <v>28</v>
      </c>
      <c r="BP2989" s="20">
        <v>3519</v>
      </c>
      <c r="BQ2989" s="20">
        <v>1618</v>
      </c>
      <c r="BR2989" s="20">
        <v>0</v>
      </c>
      <c r="BS2989" s="20">
        <v>146</v>
      </c>
      <c r="BT2989" s="20">
        <v>354</v>
      </c>
      <c r="BU2989" s="20">
        <v>70</v>
      </c>
      <c r="BV2989" s="20">
        <v>2851</v>
      </c>
    </row>
    <row r="2990" spans="1:74" x14ac:dyDescent="0.25">
      <c r="A2990" s="20" t="s">
        <v>475</v>
      </c>
      <c r="B2990" s="20" t="s">
        <v>476</v>
      </c>
      <c r="C2990" s="20" t="s">
        <v>485</v>
      </c>
      <c r="D2990" s="1">
        <v>44558</v>
      </c>
      <c r="E2990">
        <v>114</v>
      </c>
      <c r="F2990">
        <v>2</v>
      </c>
      <c r="G2990">
        <v>2</v>
      </c>
      <c r="H2990">
        <v>0</v>
      </c>
      <c r="I2990">
        <v>0</v>
      </c>
      <c r="J2990">
        <v>97</v>
      </c>
      <c r="K2990">
        <v>5</v>
      </c>
      <c r="L2990">
        <v>0</v>
      </c>
      <c r="M2990">
        <v>1</v>
      </c>
      <c r="N2990">
        <v>0</v>
      </c>
      <c r="O2990">
        <v>0</v>
      </c>
      <c r="P2990">
        <v>0</v>
      </c>
      <c r="Q2990">
        <v>0</v>
      </c>
      <c r="R2990">
        <v>706</v>
      </c>
      <c r="S2990">
        <v>649</v>
      </c>
      <c r="T2990">
        <v>27</v>
      </c>
      <c r="U2990">
        <v>0</v>
      </c>
      <c r="V2990">
        <v>0</v>
      </c>
      <c r="W2990">
        <v>595</v>
      </c>
      <c r="X2990">
        <v>431</v>
      </c>
      <c r="Y2990">
        <v>30</v>
      </c>
      <c r="Z2990">
        <v>15</v>
      </c>
      <c r="AA2990">
        <v>5</v>
      </c>
      <c r="AB2990">
        <v>959</v>
      </c>
      <c r="AC2990">
        <v>742</v>
      </c>
      <c r="AD2990">
        <v>42</v>
      </c>
      <c r="AE2990">
        <v>42</v>
      </c>
      <c r="AF2990">
        <v>6</v>
      </c>
      <c r="AG2990">
        <v>140</v>
      </c>
      <c r="AH2990">
        <v>89</v>
      </c>
      <c r="AI2990">
        <v>9</v>
      </c>
      <c r="AJ2990">
        <v>3</v>
      </c>
      <c r="AK2990">
        <v>1</v>
      </c>
      <c r="AL2990">
        <v>28</v>
      </c>
      <c r="AM2990">
        <v>26</v>
      </c>
      <c r="AN2990">
        <v>0</v>
      </c>
      <c r="AO2990">
        <v>0</v>
      </c>
      <c r="AP2990">
        <v>0</v>
      </c>
      <c r="AQ2990">
        <v>0</v>
      </c>
      <c r="AR2990">
        <v>0</v>
      </c>
      <c r="AS2990">
        <v>0</v>
      </c>
      <c r="AT2990">
        <v>0</v>
      </c>
      <c r="AU2990">
        <v>0</v>
      </c>
      <c r="AV2990">
        <v>0</v>
      </c>
      <c r="AW2990">
        <v>0</v>
      </c>
      <c r="AX2990">
        <v>0</v>
      </c>
      <c r="AY2990">
        <v>0</v>
      </c>
      <c r="AZ2990">
        <v>0</v>
      </c>
      <c r="BA2990">
        <v>0</v>
      </c>
      <c r="BB2990">
        <v>0</v>
      </c>
      <c r="BC2990">
        <v>0</v>
      </c>
      <c r="BD2990">
        <v>0</v>
      </c>
      <c r="BE2990">
        <v>0</v>
      </c>
      <c r="BF2990">
        <v>0</v>
      </c>
      <c r="BG2990" s="20">
        <v>2</v>
      </c>
      <c r="BH2990" s="20">
        <v>0</v>
      </c>
      <c r="BI2990" s="20">
        <v>107</v>
      </c>
      <c r="BJ2990" s="20">
        <v>0</v>
      </c>
      <c r="BK2990" s="20">
        <v>675</v>
      </c>
      <c r="BL2990" s="20">
        <v>532</v>
      </c>
      <c r="BM2990" s="20">
        <v>861</v>
      </c>
      <c r="BN2990" s="20">
        <v>125</v>
      </c>
      <c r="BO2990" s="20">
        <v>28</v>
      </c>
      <c r="BP2990" s="20">
        <v>3524</v>
      </c>
      <c r="BQ2990" s="20">
        <v>1915</v>
      </c>
      <c r="BR2990" s="20">
        <v>0</v>
      </c>
      <c r="BS2990" s="20">
        <v>143</v>
      </c>
      <c r="BT2990" s="20">
        <v>353</v>
      </c>
      <c r="BU2990" s="20">
        <v>70</v>
      </c>
      <c r="BV2990" s="20">
        <v>2858</v>
      </c>
    </row>
    <row r="2991" spans="1:74" x14ac:dyDescent="0.25">
      <c r="A2991" s="20" t="s">
        <v>475</v>
      </c>
      <c r="B2991" s="20" t="s">
        <v>476</v>
      </c>
      <c r="C2991" s="20" t="s">
        <v>485</v>
      </c>
      <c r="D2991" s="1">
        <v>44564</v>
      </c>
      <c r="E2991">
        <v>114</v>
      </c>
      <c r="F2991">
        <v>2</v>
      </c>
      <c r="G2991">
        <v>2</v>
      </c>
      <c r="H2991">
        <v>0</v>
      </c>
      <c r="I2991">
        <v>0</v>
      </c>
      <c r="J2991">
        <v>98</v>
      </c>
      <c r="K2991">
        <v>5</v>
      </c>
      <c r="L2991">
        <v>0</v>
      </c>
      <c r="M2991">
        <v>1</v>
      </c>
      <c r="N2991">
        <v>0</v>
      </c>
      <c r="O2991">
        <v>0</v>
      </c>
      <c r="P2991">
        <v>0</v>
      </c>
      <c r="Q2991">
        <v>0</v>
      </c>
      <c r="R2991">
        <v>707</v>
      </c>
      <c r="S2991">
        <v>653</v>
      </c>
      <c r="T2991">
        <v>28</v>
      </c>
      <c r="U2991">
        <v>0</v>
      </c>
      <c r="V2991">
        <v>0</v>
      </c>
      <c r="W2991">
        <v>595</v>
      </c>
      <c r="X2991">
        <v>439</v>
      </c>
      <c r="Y2991">
        <v>30</v>
      </c>
      <c r="Z2991">
        <v>15</v>
      </c>
      <c r="AA2991">
        <v>5</v>
      </c>
      <c r="AB2991">
        <v>960</v>
      </c>
      <c r="AC2991">
        <v>753</v>
      </c>
      <c r="AD2991">
        <v>41</v>
      </c>
      <c r="AE2991">
        <v>43</v>
      </c>
      <c r="AF2991">
        <v>6</v>
      </c>
      <c r="AG2991">
        <v>140</v>
      </c>
      <c r="AH2991">
        <v>91</v>
      </c>
      <c r="AI2991">
        <v>9</v>
      </c>
      <c r="AJ2991">
        <v>3</v>
      </c>
      <c r="AK2991">
        <v>1</v>
      </c>
      <c r="AL2991">
        <v>28</v>
      </c>
      <c r="AM2991">
        <v>26</v>
      </c>
      <c r="AN2991">
        <v>0</v>
      </c>
      <c r="AO2991">
        <v>0</v>
      </c>
      <c r="AP2991">
        <v>0</v>
      </c>
      <c r="AQ2991">
        <v>0</v>
      </c>
      <c r="AR2991">
        <v>0</v>
      </c>
      <c r="AS2991">
        <v>0</v>
      </c>
      <c r="AT2991">
        <v>0</v>
      </c>
      <c r="AU2991">
        <v>0</v>
      </c>
      <c r="AV2991">
        <v>0</v>
      </c>
      <c r="AW2991">
        <v>0</v>
      </c>
      <c r="AX2991">
        <v>0</v>
      </c>
      <c r="AY2991">
        <v>0</v>
      </c>
      <c r="AZ2991">
        <v>0</v>
      </c>
      <c r="BA2991">
        <v>0</v>
      </c>
      <c r="BB2991">
        <v>0</v>
      </c>
      <c r="BC2991">
        <v>0</v>
      </c>
      <c r="BD2991">
        <v>0</v>
      </c>
      <c r="BE2991">
        <v>0</v>
      </c>
      <c r="BF2991">
        <v>0</v>
      </c>
      <c r="BG2991" s="20">
        <v>2</v>
      </c>
      <c r="BH2991" s="20">
        <v>0</v>
      </c>
      <c r="BI2991" s="20">
        <v>107</v>
      </c>
      <c r="BJ2991" s="20">
        <v>0</v>
      </c>
      <c r="BK2991" s="20">
        <v>675</v>
      </c>
      <c r="BL2991" s="20">
        <v>532</v>
      </c>
      <c r="BM2991" s="20">
        <v>862</v>
      </c>
      <c r="BN2991" s="20">
        <v>125</v>
      </c>
      <c r="BO2991" s="20">
        <v>28</v>
      </c>
      <c r="BP2991" s="20">
        <v>3529</v>
      </c>
      <c r="BQ2991" s="20">
        <v>2026</v>
      </c>
      <c r="BR2991" s="20">
        <v>0</v>
      </c>
      <c r="BS2991" s="20">
        <v>143</v>
      </c>
      <c r="BT2991" s="20">
        <v>351</v>
      </c>
      <c r="BU2991" s="20">
        <v>71</v>
      </c>
      <c r="BV2991" s="20">
        <v>2870</v>
      </c>
    </row>
    <row r="2992" spans="1:74" x14ac:dyDescent="0.25">
      <c r="A2992" s="20" t="s">
        <v>475</v>
      </c>
      <c r="B2992" s="20" t="s">
        <v>476</v>
      </c>
      <c r="C2992" s="20" t="s">
        <v>485</v>
      </c>
      <c r="D2992" s="1">
        <v>44570</v>
      </c>
      <c r="E2992">
        <v>114</v>
      </c>
      <c r="F2992">
        <v>2</v>
      </c>
      <c r="G2992">
        <v>2</v>
      </c>
      <c r="H2992">
        <v>0</v>
      </c>
      <c r="I2992">
        <v>0</v>
      </c>
      <c r="J2992">
        <v>98</v>
      </c>
      <c r="K2992">
        <v>5</v>
      </c>
      <c r="L2992">
        <v>0</v>
      </c>
      <c r="M2992">
        <v>1</v>
      </c>
      <c r="N2992">
        <v>0</v>
      </c>
      <c r="O2992">
        <v>0</v>
      </c>
      <c r="P2992">
        <v>0</v>
      </c>
      <c r="Q2992">
        <v>0</v>
      </c>
      <c r="R2992">
        <v>707</v>
      </c>
      <c r="S2992">
        <v>654</v>
      </c>
      <c r="T2992">
        <v>28</v>
      </c>
      <c r="U2992">
        <v>0</v>
      </c>
      <c r="V2992">
        <v>0</v>
      </c>
      <c r="W2992">
        <v>594</v>
      </c>
      <c r="X2992">
        <v>444</v>
      </c>
      <c r="Y2992">
        <v>30</v>
      </c>
      <c r="Z2992">
        <v>14</v>
      </c>
      <c r="AA2992">
        <v>5</v>
      </c>
      <c r="AB2992">
        <v>961</v>
      </c>
      <c r="AC2992">
        <v>767</v>
      </c>
      <c r="AD2992">
        <v>41</v>
      </c>
      <c r="AE2992">
        <v>43</v>
      </c>
      <c r="AF2992">
        <v>6</v>
      </c>
      <c r="AG2992">
        <v>139</v>
      </c>
      <c r="AH2992">
        <v>94</v>
      </c>
      <c r="AI2992">
        <v>9</v>
      </c>
      <c r="AJ2992">
        <v>3</v>
      </c>
      <c r="AK2992">
        <v>1</v>
      </c>
      <c r="AL2992">
        <v>27</v>
      </c>
      <c r="AM2992">
        <v>25</v>
      </c>
      <c r="AN2992">
        <v>0</v>
      </c>
      <c r="AO2992">
        <v>0</v>
      </c>
      <c r="AP2992">
        <v>0</v>
      </c>
      <c r="AQ2992">
        <v>0</v>
      </c>
      <c r="AR2992">
        <v>0</v>
      </c>
      <c r="AS2992">
        <v>0</v>
      </c>
      <c r="AT2992">
        <v>0</v>
      </c>
      <c r="AU2992">
        <v>0</v>
      </c>
      <c r="AV2992">
        <v>0</v>
      </c>
      <c r="AW2992">
        <v>0</v>
      </c>
      <c r="AX2992">
        <v>0</v>
      </c>
      <c r="AY2992">
        <v>0</v>
      </c>
      <c r="AZ2992">
        <v>0</v>
      </c>
      <c r="BA2992">
        <v>0</v>
      </c>
      <c r="BB2992">
        <v>0</v>
      </c>
      <c r="BC2992">
        <v>0</v>
      </c>
      <c r="BD2992">
        <v>0</v>
      </c>
      <c r="BE2992">
        <v>0</v>
      </c>
      <c r="BF2992">
        <v>0</v>
      </c>
      <c r="BG2992" s="20">
        <v>2</v>
      </c>
      <c r="BH2992" s="20">
        <v>0</v>
      </c>
      <c r="BI2992" s="20">
        <v>107</v>
      </c>
      <c r="BJ2992" s="20">
        <v>0</v>
      </c>
      <c r="BK2992" s="20">
        <v>675</v>
      </c>
      <c r="BL2992" s="20">
        <v>533</v>
      </c>
      <c r="BM2992" s="20">
        <v>864</v>
      </c>
      <c r="BN2992" s="20">
        <v>124</v>
      </c>
      <c r="BO2992" s="20">
        <v>27</v>
      </c>
      <c r="BP2992" s="20">
        <v>3530</v>
      </c>
      <c r="BQ2992" s="20">
        <v>2125</v>
      </c>
      <c r="BR2992" s="20">
        <v>0</v>
      </c>
      <c r="BS2992" s="20">
        <v>146</v>
      </c>
      <c r="BT2992" s="20">
        <v>348</v>
      </c>
      <c r="BU2992" s="20">
        <v>69</v>
      </c>
      <c r="BV2992" s="20">
        <v>2878</v>
      </c>
    </row>
    <row r="2993" spans="1:74" x14ac:dyDescent="0.25">
      <c r="A2993" s="20" t="s">
        <v>475</v>
      </c>
      <c r="B2993" s="20" t="s">
        <v>476</v>
      </c>
      <c r="C2993" s="20" t="s">
        <v>485</v>
      </c>
      <c r="D2993" s="1">
        <v>44577</v>
      </c>
      <c r="E2993">
        <v>115</v>
      </c>
      <c r="F2993">
        <v>2</v>
      </c>
      <c r="G2993">
        <v>2</v>
      </c>
      <c r="H2993">
        <v>0</v>
      </c>
      <c r="I2993">
        <v>0</v>
      </c>
      <c r="J2993">
        <v>99</v>
      </c>
      <c r="K2993">
        <v>5</v>
      </c>
      <c r="L2993">
        <v>0</v>
      </c>
      <c r="M2993">
        <v>1</v>
      </c>
      <c r="N2993">
        <v>0</v>
      </c>
      <c r="O2993">
        <v>0</v>
      </c>
      <c r="P2993">
        <v>0</v>
      </c>
      <c r="Q2993">
        <v>0</v>
      </c>
      <c r="R2993">
        <v>705</v>
      </c>
      <c r="S2993">
        <v>654</v>
      </c>
      <c r="T2993">
        <v>28</v>
      </c>
      <c r="U2993">
        <v>0</v>
      </c>
      <c r="V2993">
        <v>0</v>
      </c>
      <c r="W2993">
        <v>596</v>
      </c>
      <c r="X2993">
        <v>456</v>
      </c>
      <c r="Y2993">
        <v>30</v>
      </c>
      <c r="Z2993">
        <v>14</v>
      </c>
      <c r="AA2993">
        <v>5</v>
      </c>
      <c r="AB2993">
        <v>958</v>
      </c>
      <c r="AC2993">
        <v>773</v>
      </c>
      <c r="AD2993">
        <v>41</v>
      </c>
      <c r="AE2993">
        <v>42</v>
      </c>
      <c r="AF2993">
        <v>6</v>
      </c>
      <c r="AG2993">
        <v>139</v>
      </c>
      <c r="AH2993">
        <v>96</v>
      </c>
      <c r="AI2993">
        <v>10</v>
      </c>
      <c r="AJ2993">
        <v>2</v>
      </c>
      <c r="AK2993">
        <v>1</v>
      </c>
      <c r="AL2993">
        <v>28</v>
      </c>
      <c r="AM2993">
        <v>27</v>
      </c>
      <c r="AN2993">
        <v>0</v>
      </c>
      <c r="AO2993">
        <v>0</v>
      </c>
      <c r="AP2993">
        <v>0</v>
      </c>
      <c r="AQ2993">
        <v>0</v>
      </c>
      <c r="AR2993">
        <v>0</v>
      </c>
      <c r="AS2993">
        <v>0</v>
      </c>
      <c r="AT2993">
        <v>0</v>
      </c>
      <c r="AU2993">
        <v>0</v>
      </c>
      <c r="AV2993">
        <v>0</v>
      </c>
      <c r="AW2993">
        <v>0</v>
      </c>
      <c r="AX2993">
        <v>0</v>
      </c>
      <c r="AY2993">
        <v>0</v>
      </c>
      <c r="AZ2993">
        <v>0</v>
      </c>
      <c r="BA2993">
        <v>0</v>
      </c>
      <c r="BB2993">
        <v>0</v>
      </c>
      <c r="BC2993">
        <v>0</v>
      </c>
      <c r="BD2993">
        <v>0</v>
      </c>
      <c r="BE2993">
        <v>0</v>
      </c>
      <c r="BF2993">
        <v>0</v>
      </c>
      <c r="BG2993" s="20">
        <v>2</v>
      </c>
      <c r="BH2993" s="20">
        <v>0</v>
      </c>
      <c r="BI2993" s="20">
        <v>108</v>
      </c>
      <c r="BJ2993" s="20">
        <v>0</v>
      </c>
      <c r="BK2993" s="20">
        <v>673</v>
      </c>
      <c r="BL2993" s="20">
        <v>535</v>
      </c>
      <c r="BM2993" s="20">
        <v>862</v>
      </c>
      <c r="BN2993" s="20">
        <v>125</v>
      </c>
      <c r="BO2993" s="20">
        <v>28</v>
      </c>
      <c r="BP2993" s="20">
        <v>3507</v>
      </c>
      <c r="BQ2993" s="20">
        <v>2184</v>
      </c>
      <c r="BR2993" s="20">
        <v>0</v>
      </c>
      <c r="BS2993" s="20">
        <v>149</v>
      </c>
      <c r="BT2993" s="20">
        <v>329</v>
      </c>
      <c r="BU2993" s="20">
        <v>69</v>
      </c>
      <c r="BV2993" s="20">
        <v>2874</v>
      </c>
    </row>
    <row r="2994" spans="1:74" x14ac:dyDescent="0.25">
      <c r="A2994" s="20" t="s">
        <v>475</v>
      </c>
      <c r="B2994" s="20" t="s">
        <v>476</v>
      </c>
      <c r="C2994" s="20" t="s">
        <v>485</v>
      </c>
      <c r="D2994" s="1">
        <v>44584</v>
      </c>
      <c r="E2994">
        <v>116</v>
      </c>
      <c r="F2994">
        <v>2</v>
      </c>
      <c r="G2994">
        <v>2</v>
      </c>
      <c r="H2994">
        <v>0</v>
      </c>
      <c r="I2994">
        <v>0</v>
      </c>
      <c r="J2994">
        <v>99</v>
      </c>
      <c r="K2994">
        <v>5</v>
      </c>
      <c r="L2994">
        <v>0</v>
      </c>
      <c r="M2994">
        <v>0</v>
      </c>
      <c r="N2994">
        <v>0</v>
      </c>
      <c r="O2994">
        <v>0</v>
      </c>
      <c r="P2994">
        <v>0</v>
      </c>
      <c r="Q2994">
        <v>0</v>
      </c>
      <c r="R2994">
        <v>706</v>
      </c>
      <c r="S2994">
        <v>657</v>
      </c>
      <c r="T2994">
        <v>28</v>
      </c>
      <c r="U2994">
        <v>0</v>
      </c>
      <c r="V2994">
        <v>0</v>
      </c>
      <c r="W2994">
        <v>595</v>
      </c>
      <c r="X2994">
        <v>459</v>
      </c>
      <c r="Y2994">
        <v>29</v>
      </c>
      <c r="Z2994">
        <v>14</v>
      </c>
      <c r="AA2994">
        <v>5</v>
      </c>
      <c r="AB2994">
        <v>956</v>
      </c>
      <c r="AC2994">
        <v>775</v>
      </c>
      <c r="AD2994">
        <v>41</v>
      </c>
      <c r="AE2994">
        <v>41</v>
      </c>
      <c r="AF2994">
        <v>6</v>
      </c>
      <c r="AG2994">
        <v>140</v>
      </c>
      <c r="AH2994">
        <v>98</v>
      </c>
      <c r="AI2994">
        <v>10</v>
      </c>
      <c r="AJ2994">
        <v>2</v>
      </c>
      <c r="AK2994">
        <v>1</v>
      </c>
      <c r="AL2994">
        <v>28</v>
      </c>
      <c r="AM2994">
        <v>27</v>
      </c>
      <c r="AN2994">
        <v>0</v>
      </c>
      <c r="AO2994">
        <v>0</v>
      </c>
      <c r="AP2994">
        <v>0</v>
      </c>
      <c r="AQ2994">
        <v>0</v>
      </c>
      <c r="AR2994">
        <v>0</v>
      </c>
      <c r="AS2994">
        <v>0</v>
      </c>
      <c r="AT2994">
        <v>0</v>
      </c>
      <c r="AU2994">
        <v>0</v>
      </c>
      <c r="AV2994">
        <v>0</v>
      </c>
      <c r="AW2994">
        <v>0</v>
      </c>
      <c r="AX2994">
        <v>0</v>
      </c>
      <c r="AY2994">
        <v>0</v>
      </c>
      <c r="AZ2994">
        <v>0</v>
      </c>
      <c r="BA2994">
        <v>0</v>
      </c>
      <c r="BB2994">
        <v>0</v>
      </c>
      <c r="BC2994">
        <v>0</v>
      </c>
      <c r="BD2994">
        <v>0</v>
      </c>
      <c r="BE2994">
        <v>0</v>
      </c>
      <c r="BF2994">
        <v>0</v>
      </c>
      <c r="BG2994" s="20">
        <v>2</v>
      </c>
      <c r="BH2994" s="20">
        <v>0</v>
      </c>
      <c r="BI2994" s="20">
        <v>109</v>
      </c>
      <c r="BJ2994" s="20">
        <v>0</v>
      </c>
      <c r="BK2994" s="20">
        <v>674</v>
      </c>
      <c r="BL2994" s="20">
        <v>535</v>
      </c>
      <c r="BM2994" s="20">
        <v>862</v>
      </c>
      <c r="BN2994" s="20">
        <v>126</v>
      </c>
      <c r="BO2994" s="20">
        <v>28</v>
      </c>
      <c r="BP2994" s="20">
        <v>3509</v>
      </c>
      <c r="BQ2994" s="20">
        <v>2210</v>
      </c>
      <c r="BR2994" s="20">
        <v>0</v>
      </c>
      <c r="BS2994" s="20">
        <v>151</v>
      </c>
      <c r="BT2994" s="20">
        <v>324</v>
      </c>
      <c r="BU2994" s="20">
        <v>67</v>
      </c>
      <c r="BV2994" s="20">
        <v>2883</v>
      </c>
    </row>
    <row r="2995" spans="1:74" x14ac:dyDescent="0.25">
      <c r="A2995" s="20" t="s">
        <v>475</v>
      </c>
      <c r="B2995" s="20" t="s">
        <v>476</v>
      </c>
      <c r="C2995" s="20" t="s">
        <v>485</v>
      </c>
      <c r="D2995" s="1">
        <v>44591</v>
      </c>
      <c r="E2995">
        <v>116</v>
      </c>
      <c r="F2995">
        <v>2</v>
      </c>
      <c r="G2995">
        <v>2</v>
      </c>
      <c r="H2995">
        <v>0</v>
      </c>
      <c r="I2995">
        <v>0</v>
      </c>
      <c r="J2995">
        <v>100</v>
      </c>
      <c r="K2995">
        <v>5</v>
      </c>
      <c r="L2995">
        <v>0</v>
      </c>
      <c r="M2995">
        <v>0</v>
      </c>
      <c r="N2995">
        <v>0</v>
      </c>
      <c r="O2995">
        <v>0</v>
      </c>
      <c r="P2995">
        <v>0</v>
      </c>
      <c r="Q2995">
        <v>0</v>
      </c>
      <c r="R2995">
        <v>706</v>
      </c>
      <c r="S2995">
        <v>657</v>
      </c>
      <c r="T2995">
        <v>28</v>
      </c>
      <c r="U2995">
        <v>0</v>
      </c>
      <c r="V2995">
        <v>0</v>
      </c>
      <c r="W2995">
        <v>599</v>
      </c>
      <c r="X2995">
        <v>467</v>
      </c>
      <c r="Y2995">
        <v>30</v>
      </c>
      <c r="Z2995">
        <v>14</v>
      </c>
      <c r="AA2995">
        <v>5</v>
      </c>
      <c r="AB2995">
        <v>956</v>
      </c>
      <c r="AC2995">
        <v>780</v>
      </c>
      <c r="AD2995">
        <v>40</v>
      </c>
      <c r="AE2995">
        <v>41</v>
      </c>
      <c r="AF2995">
        <v>6</v>
      </c>
      <c r="AG2995">
        <v>142</v>
      </c>
      <c r="AH2995">
        <v>100</v>
      </c>
      <c r="AI2995">
        <v>13</v>
      </c>
      <c r="AJ2995">
        <v>1</v>
      </c>
      <c r="AK2995">
        <v>1</v>
      </c>
      <c r="AL2995">
        <v>28</v>
      </c>
      <c r="AM2995">
        <v>27</v>
      </c>
      <c r="AN2995">
        <v>0</v>
      </c>
      <c r="AO2995">
        <v>0</v>
      </c>
      <c r="AP2995">
        <v>0</v>
      </c>
      <c r="AQ2995">
        <v>0</v>
      </c>
      <c r="AR2995">
        <v>0</v>
      </c>
      <c r="AS2995">
        <v>0</v>
      </c>
      <c r="AT2995">
        <v>0</v>
      </c>
      <c r="AU2995">
        <v>0</v>
      </c>
      <c r="AV2995">
        <v>0</v>
      </c>
      <c r="AW2995">
        <v>0</v>
      </c>
      <c r="AX2995">
        <v>0</v>
      </c>
      <c r="AY2995">
        <v>0</v>
      </c>
      <c r="AZ2995">
        <v>0</v>
      </c>
      <c r="BA2995">
        <v>0</v>
      </c>
      <c r="BB2995">
        <v>0</v>
      </c>
      <c r="BC2995">
        <v>0</v>
      </c>
      <c r="BD2995">
        <v>0</v>
      </c>
      <c r="BE2995">
        <v>0</v>
      </c>
      <c r="BF2995">
        <v>0</v>
      </c>
      <c r="BG2995" s="20">
        <v>2</v>
      </c>
      <c r="BH2995" s="20">
        <v>0</v>
      </c>
      <c r="BI2995" s="20">
        <v>109</v>
      </c>
      <c r="BJ2995" s="20">
        <v>0</v>
      </c>
      <c r="BK2995" s="20">
        <v>674</v>
      </c>
      <c r="BL2995" s="20">
        <v>539</v>
      </c>
      <c r="BM2995" s="20">
        <v>863</v>
      </c>
      <c r="BN2995" s="20">
        <v>126</v>
      </c>
      <c r="BO2995" s="20">
        <v>28</v>
      </c>
      <c r="BP2995" s="20">
        <v>3516</v>
      </c>
      <c r="BQ2995" s="20">
        <v>2263</v>
      </c>
      <c r="BR2995" s="20">
        <v>0</v>
      </c>
      <c r="BS2995" s="20">
        <v>159</v>
      </c>
      <c r="BT2995" s="20">
        <v>316</v>
      </c>
      <c r="BU2995" s="20">
        <v>65</v>
      </c>
      <c r="BV2995" s="20">
        <v>2890</v>
      </c>
    </row>
    <row r="2996" spans="1:74" x14ac:dyDescent="0.25">
      <c r="A2996" s="20" t="s">
        <v>475</v>
      </c>
      <c r="B2996" s="20" t="s">
        <v>476</v>
      </c>
      <c r="C2996" s="20" t="s">
        <v>485</v>
      </c>
      <c r="D2996" s="1">
        <v>44599</v>
      </c>
      <c r="E2996">
        <v>115</v>
      </c>
      <c r="F2996">
        <v>2</v>
      </c>
      <c r="G2996">
        <v>2</v>
      </c>
      <c r="H2996">
        <v>0</v>
      </c>
      <c r="I2996">
        <v>0</v>
      </c>
      <c r="J2996">
        <v>99</v>
      </c>
      <c r="K2996">
        <v>5</v>
      </c>
      <c r="L2996">
        <v>0</v>
      </c>
      <c r="M2996">
        <v>0</v>
      </c>
      <c r="N2996">
        <v>0</v>
      </c>
      <c r="O2996">
        <v>0</v>
      </c>
      <c r="P2996">
        <v>0</v>
      </c>
      <c r="Q2996">
        <v>0</v>
      </c>
      <c r="R2996">
        <v>706</v>
      </c>
      <c r="S2996">
        <v>659</v>
      </c>
      <c r="T2996">
        <v>26</v>
      </c>
      <c r="U2996">
        <v>0</v>
      </c>
      <c r="V2996">
        <v>0</v>
      </c>
      <c r="W2996">
        <v>597</v>
      </c>
      <c r="X2996">
        <v>468</v>
      </c>
      <c r="Y2996">
        <v>29</v>
      </c>
      <c r="Z2996">
        <v>13</v>
      </c>
      <c r="AA2996">
        <v>5</v>
      </c>
      <c r="AB2996">
        <v>954</v>
      </c>
      <c r="AC2996">
        <v>778</v>
      </c>
      <c r="AD2996">
        <v>40</v>
      </c>
      <c r="AE2996">
        <v>41</v>
      </c>
      <c r="AF2996">
        <v>6</v>
      </c>
      <c r="AG2996">
        <v>146</v>
      </c>
      <c r="AH2996">
        <v>101</v>
      </c>
      <c r="AI2996">
        <v>13</v>
      </c>
      <c r="AJ2996">
        <v>1</v>
      </c>
      <c r="AK2996">
        <v>2</v>
      </c>
      <c r="AL2996">
        <v>28</v>
      </c>
      <c r="AM2996">
        <v>27</v>
      </c>
      <c r="AN2996">
        <v>0</v>
      </c>
      <c r="AO2996">
        <v>0</v>
      </c>
      <c r="AP2996">
        <v>0</v>
      </c>
      <c r="AQ2996">
        <v>0</v>
      </c>
      <c r="AR2996">
        <v>0</v>
      </c>
      <c r="AS2996">
        <v>0</v>
      </c>
      <c r="AT2996">
        <v>0</v>
      </c>
      <c r="AU2996">
        <v>0</v>
      </c>
      <c r="AV2996">
        <v>0</v>
      </c>
      <c r="AW2996">
        <v>0</v>
      </c>
      <c r="AX2996">
        <v>0</v>
      </c>
      <c r="AY2996">
        <v>0</v>
      </c>
      <c r="AZ2996">
        <v>0</v>
      </c>
      <c r="BA2996">
        <v>0</v>
      </c>
      <c r="BB2996">
        <v>0</v>
      </c>
      <c r="BC2996">
        <v>0</v>
      </c>
      <c r="BD2996">
        <v>0</v>
      </c>
      <c r="BE2996">
        <v>0</v>
      </c>
      <c r="BF2996">
        <v>0</v>
      </c>
      <c r="BG2996" s="20">
        <v>2</v>
      </c>
      <c r="BH2996" s="20">
        <v>0</v>
      </c>
      <c r="BI2996" s="20">
        <v>108</v>
      </c>
      <c r="BJ2996" s="20">
        <v>0</v>
      </c>
      <c r="BK2996" s="20">
        <v>676</v>
      </c>
      <c r="BL2996" s="20">
        <v>540</v>
      </c>
      <c r="BM2996" s="20">
        <v>861</v>
      </c>
      <c r="BN2996" s="20">
        <v>129</v>
      </c>
      <c r="BO2996" s="20">
        <v>28</v>
      </c>
      <c r="BP2996" s="20">
        <v>3513</v>
      </c>
      <c r="BQ2996" s="20">
        <v>2268</v>
      </c>
      <c r="BR2996" s="20">
        <v>0</v>
      </c>
      <c r="BS2996" s="20">
        <v>160</v>
      </c>
      <c r="BT2996" s="20">
        <v>309</v>
      </c>
      <c r="BU2996" s="20">
        <v>68</v>
      </c>
      <c r="BV2996" s="20">
        <v>2893</v>
      </c>
    </row>
    <row r="2997" spans="1:74" x14ac:dyDescent="0.25">
      <c r="A2997" s="20" t="s">
        <v>475</v>
      </c>
      <c r="B2997" s="20" t="s">
        <v>476</v>
      </c>
      <c r="C2997" s="20" t="s">
        <v>485</v>
      </c>
      <c r="D2997" s="1">
        <v>44606</v>
      </c>
      <c r="E2997">
        <v>113</v>
      </c>
      <c r="F2997">
        <v>2</v>
      </c>
      <c r="G2997">
        <v>2</v>
      </c>
      <c r="H2997">
        <v>0</v>
      </c>
      <c r="I2997">
        <v>0</v>
      </c>
      <c r="J2997">
        <v>97</v>
      </c>
      <c r="K2997">
        <v>5</v>
      </c>
      <c r="L2997">
        <v>0</v>
      </c>
      <c r="M2997">
        <v>0</v>
      </c>
      <c r="N2997">
        <v>0</v>
      </c>
      <c r="O2997">
        <v>0</v>
      </c>
      <c r="P2997">
        <v>0</v>
      </c>
      <c r="Q2997">
        <v>0</v>
      </c>
      <c r="R2997">
        <v>704</v>
      </c>
      <c r="S2997">
        <v>659</v>
      </c>
      <c r="T2997">
        <v>25</v>
      </c>
      <c r="U2997">
        <v>0</v>
      </c>
      <c r="V2997">
        <v>0</v>
      </c>
      <c r="W2997">
        <v>599</v>
      </c>
      <c r="X2997">
        <v>470</v>
      </c>
      <c r="Y2997">
        <v>31</v>
      </c>
      <c r="Z2997">
        <v>13</v>
      </c>
      <c r="AA2997">
        <v>5</v>
      </c>
      <c r="AB2997">
        <v>955</v>
      </c>
      <c r="AC2997">
        <v>784</v>
      </c>
      <c r="AD2997">
        <v>40</v>
      </c>
      <c r="AE2997">
        <v>40</v>
      </c>
      <c r="AF2997">
        <v>6</v>
      </c>
      <c r="AG2997">
        <v>145</v>
      </c>
      <c r="AH2997">
        <v>102</v>
      </c>
      <c r="AI2997">
        <v>13</v>
      </c>
      <c r="AJ2997">
        <v>1</v>
      </c>
      <c r="AK2997">
        <v>2</v>
      </c>
      <c r="AL2997">
        <v>28</v>
      </c>
      <c r="AM2997">
        <v>27</v>
      </c>
      <c r="AN2997">
        <v>0</v>
      </c>
      <c r="AO2997">
        <v>0</v>
      </c>
      <c r="AP2997">
        <v>0</v>
      </c>
      <c r="AQ2997">
        <v>0</v>
      </c>
      <c r="AR2997">
        <v>0</v>
      </c>
      <c r="AS2997">
        <v>0</v>
      </c>
      <c r="AT2997">
        <v>0</v>
      </c>
      <c r="AU2997">
        <v>0</v>
      </c>
      <c r="AV2997">
        <v>0</v>
      </c>
      <c r="AW2997">
        <v>0</v>
      </c>
      <c r="AX2997">
        <v>0</v>
      </c>
      <c r="AY2997">
        <v>0</v>
      </c>
      <c r="AZ2997">
        <v>0</v>
      </c>
      <c r="BA2997">
        <v>0</v>
      </c>
      <c r="BB2997">
        <v>0</v>
      </c>
      <c r="BC2997">
        <v>0</v>
      </c>
      <c r="BD2997">
        <v>0</v>
      </c>
      <c r="BE2997">
        <v>0</v>
      </c>
      <c r="BF2997">
        <v>0</v>
      </c>
      <c r="BG2997" s="20">
        <v>2</v>
      </c>
      <c r="BH2997" s="20">
        <v>0</v>
      </c>
      <c r="BI2997" s="20">
        <v>106</v>
      </c>
      <c r="BJ2997" s="20">
        <v>0</v>
      </c>
      <c r="BK2997" s="20">
        <v>675</v>
      </c>
      <c r="BL2997" s="20">
        <v>540</v>
      </c>
      <c r="BM2997" s="20">
        <v>863</v>
      </c>
      <c r="BN2997" s="20">
        <v>128</v>
      </c>
      <c r="BO2997" s="20">
        <v>28</v>
      </c>
      <c r="BP2997" s="20">
        <v>3500</v>
      </c>
      <c r="BQ2997" s="20">
        <v>2281</v>
      </c>
      <c r="BR2997" s="20">
        <v>0</v>
      </c>
      <c r="BS2997" s="20">
        <v>157</v>
      </c>
      <c r="BT2997" s="20">
        <v>298</v>
      </c>
      <c r="BU2997" s="20">
        <v>69</v>
      </c>
      <c r="BV2997" s="20">
        <v>2896</v>
      </c>
    </row>
    <row r="2998" spans="1:74" x14ac:dyDescent="0.25">
      <c r="A2998" s="20" t="s">
        <v>475</v>
      </c>
      <c r="B2998" s="20" t="s">
        <v>476</v>
      </c>
      <c r="C2998" s="20" t="s">
        <v>485</v>
      </c>
      <c r="D2998" s="1">
        <v>44606</v>
      </c>
      <c r="AB2998">
        <v>1</v>
      </c>
      <c r="AF2998">
        <v>1</v>
      </c>
      <c r="BG2998" s="20"/>
      <c r="BH2998" s="20"/>
      <c r="BI2998" s="20"/>
      <c r="BJ2998" s="20"/>
      <c r="BK2998" s="20"/>
      <c r="BL2998" s="20"/>
      <c r="BM2998" s="20"/>
      <c r="BN2998" s="20"/>
      <c r="BO2998" s="20"/>
      <c r="BP2998" s="20">
        <v>1</v>
      </c>
      <c r="BQ2998" s="20"/>
      <c r="BR2998" s="20"/>
      <c r="BS2998" s="20"/>
      <c r="BT2998" s="20"/>
      <c r="BU2998" s="20">
        <v>1</v>
      </c>
      <c r="BV2998" s="20"/>
    </row>
    <row r="2999" spans="1:74" x14ac:dyDescent="0.25">
      <c r="A2999" s="20" t="s">
        <v>475</v>
      </c>
      <c r="B2999" s="20" t="s">
        <v>478</v>
      </c>
      <c r="C2999" s="20" t="s">
        <v>664</v>
      </c>
      <c r="D2999" s="1">
        <v>44493</v>
      </c>
      <c r="E2999">
        <v>106</v>
      </c>
      <c r="F2999">
        <v>4</v>
      </c>
      <c r="G2999">
        <v>1</v>
      </c>
      <c r="H2999">
        <v>2</v>
      </c>
      <c r="I2999">
        <v>1</v>
      </c>
      <c r="J2999">
        <v>31</v>
      </c>
      <c r="K2999">
        <v>0</v>
      </c>
      <c r="L2999">
        <v>12</v>
      </c>
      <c r="M2999">
        <v>0</v>
      </c>
      <c r="N2999">
        <v>27</v>
      </c>
      <c r="O2999">
        <v>0</v>
      </c>
      <c r="P2999">
        <v>21</v>
      </c>
      <c r="Q2999">
        <v>1</v>
      </c>
      <c r="R2999">
        <v>388</v>
      </c>
      <c r="S2999">
        <v>0</v>
      </c>
      <c r="T2999">
        <v>211</v>
      </c>
      <c r="U2999">
        <v>22</v>
      </c>
      <c r="V2999">
        <v>6</v>
      </c>
      <c r="W2999">
        <v>1101</v>
      </c>
      <c r="X2999">
        <v>0</v>
      </c>
      <c r="Y2999">
        <v>112</v>
      </c>
      <c r="Z2999">
        <v>138</v>
      </c>
      <c r="AA2999">
        <v>15</v>
      </c>
      <c r="AB2999">
        <v>756</v>
      </c>
      <c r="AC2999">
        <v>85</v>
      </c>
      <c r="AD2999">
        <v>3</v>
      </c>
      <c r="AE2999">
        <v>45</v>
      </c>
      <c r="AF2999">
        <v>99</v>
      </c>
      <c r="AG2999">
        <v>81</v>
      </c>
      <c r="AH2999">
        <v>0</v>
      </c>
      <c r="AI2999">
        <v>2</v>
      </c>
      <c r="AJ2999">
        <v>11</v>
      </c>
      <c r="AK2999">
        <v>2</v>
      </c>
      <c r="AL2999">
        <v>32</v>
      </c>
      <c r="AM2999">
        <v>0</v>
      </c>
      <c r="AN2999">
        <v>8</v>
      </c>
      <c r="AO2999">
        <v>1</v>
      </c>
      <c r="AP2999">
        <v>1</v>
      </c>
      <c r="AQ2999">
        <v>0</v>
      </c>
      <c r="AR2999">
        <v>0</v>
      </c>
      <c r="AS2999">
        <v>1</v>
      </c>
      <c r="AT2999">
        <v>0</v>
      </c>
      <c r="AU2999">
        <v>0</v>
      </c>
      <c r="AV2999">
        <v>0</v>
      </c>
      <c r="AW2999">
        <v>0</v>
      </c>
      <c r="AX2999">
        <v>0</v>
      </c>
      <c r="AY2999">
        <v>0</v>
      </c>
      <c r="AZ2999">
        <v>1</v>
      </c>
      <c r="BA2999">
        <v>0</v>
      </c>
      <c r="BB2999">
        <v>11</v>
      </c>
      <c r="BC2999">
        <v>9</v>
      </c>
      <c r="BD2999">
        <v>0</v>
      </c>
      <c r="BE2999">
        <v>2</v>
      </c>
      <c r="BF2999">
        <v>0</v>
      </c>
      <c r="BG2999" s="20"/>
      <c r="BH2999" s="20"/>
      <c r="BI2999" s="20"/>
      <c r="BJ2999" s="20"/>
      <c r="BK2999" s="20"/>
      <c r="BL2999" s="20"/>
      <c r="BM2999" s="20"/>
      <c r="BN2999" s="20"/>
      <c r="BO2999" s="20"/>
      <c r="BP2999" s="20"/>
      <c r="BQ2999" s="20"/>
      <c r="BR2999" s="20"/>
      <c r="BS2999" s="20"/>
      <c r="BT2999" s="20"/>
      <c r="BU2999" s="20"/>
      <c r="BV2999" s="20"/>
    </row>
    <row r="3000" spans="1:74" x14ac:dyDescent="0.25">
      <c r="A3000" s="20" t="s">
        <v>475</v>
      </c>
      <c r="B3000" s="20" t="s">
        <v>478</v>
      </c>
      <c r="C3000" s="20" t="s">
        <v>664</v>
      </c>
      <c r="D3000" s="1">
        <v>44500</v>
      </c>
      <c r="E3000">
        <v>106</v>
      </c>
      <c r="F3000">
        <v>4</v>
      </c>
      <c r="G3000">
        <v>1</v>
      </c>
      <c r="H3000">
        <v>2</v>
      </c>
      <c r="I3000">
        <v>1</v>
      </c>
      <c r="J3000">
        <v>36</v>
      </c>
      <c r="K3000">
        <v>0</v>
      </c>
      <c r="L3000">
        <v>11</v>
      </c>
      <c r="M3000">
        <v>0</v>
      </c>
      <c r="N3000">
        <v>28</v>
      </c>
      <c r="O3000">
        <v>0</v>
      </c>
      <c r="P3000">
        <v>21</v>
      </c>
      <c r="Q3000">
        <v>1</v>
      </c>
      <c r="R3000">
        <v>383</v>
      </c>
      <c r="S3000">
        <v>0</v>
      </c>
      <c r="T3000">
        <v>231</v>
      </c>
      <c r="U3000">
        <v>21</v>
      </c>
      <c r="V3000">
        <v>6</v>
      </c>
      <c r="W3000">
        <v>1086</v>
      </c>
      <c r="X3000">
        <v>0</v>
      </c>
      <c r="Y3000">
        <v>163</v>
      </c>
      <c r="Z3000">
        <v>133</v>
      </c>
      <c r="AA3000">
        <v>11</v>
      </c>
      <c r="AB3000">
        <v>751</v>
      </c>
      <c r="AC3000">
        <v>100</v>
      </c>
      <c r="AD3000">
        <v>3</v>
      </c>
      <c r="AE3000">
        <v>44</v>
      </c>
      <c r="AF3000">
        <v>96</v>
      </c>
      <c r="AG3000">
        <v>86</v>
      </c>
      <c r="AH3000">
        <v>0</v>
      </c>
      <c r="AI3000">
        <v>2</v>
      </c>
      <c r="AJ3000">
        <v>11</v>
      </c>
      <c r="AK3000">
        <v>2</v>
      </c>
      <c r="AL3000">
        <v>32</v>
      </c>
      <c r="AM3000">
        <v>0</v>
      </c>
      <c r="AN3000">
        <v>9</v>
      </c>
      <c r="AO3000">
        <v>1</v>
      </c>
      <c r="AP3000">
        <v>1</v>
      </c>
      <c r="AQ3000">
        <v>0</v>
      </c>
      <c r="AR3000">
        <v>0</v>
      </c>
      <c r="AS3000">
        <v>1</v>
      </c>
      <c r="AT3000">
        <v>0</v>
      </c>
      <c r="AU3000">
        <v>0</v>
      </c>
      <c r="AV3000">
        <v>0</v>
      </c>
      <c r="AW3000">
        <v>0</v>
      </c>
      <c r="AX3000">
        <v>0</v>
      </c>
      <c r="AY3000">
        <v>0</v>
      </c>
      <c r="AZ3000">
        <v>1</v>
      </c>
      <c r="BA3000">
        <v>0</v>
      </c>
      <c r="BB3000">
        <v>10</v>
      </c>
      <c r="BC3000">
        <v>9</v>
      </c>
      <c r="BD3000">
        <v>0</v>
      </c>
      <c r="BE3000">
        <v>2</v>
      </c>
      <c r="BF3000">
        <v>1</v>
      </c>
      <c r="BG3000" s="20"/>
      <c r="BH3000" s="20"/>
      <c r="BI3000" s="20"/>
      <c r="BJ3000" s="20"/>
      <c r="BK3000" s="20"/>
      <c r="BL3000" s="20"/>
      <c r="BM3000" s="20"/>
      <c r="BN3000" s="20"/>
      <c r="BO3000" s="20"/>
      <c r="BP3000" s="20"/>
      <c r="BQ3000" s="20"/>
      <c r="BR3000" s="20"/>
      <c r="BS3000" s="20"/>
      <c r="BT3000" s="20"/>
      <c r="BU3000" s="20"/>
      <c r="BV3000" s="20"/>
    </row>
    <row r="3001" spans="1:74" x14ac:dyDescent="0.25">
      <c r="A3001" s="20" t="s">
        <v>475</v>
      </c>
      <c r="B3001" s="20" t="s">
        <v>478</v>
      </c>
      <c r="C3001" s="20" t="s">
        <v>664</v>
      </c>
      <c r="D3001" s="1">
        <v>44507</v>
      </c>
      <c r="E3001">
        <v>106</v>
      </c>
      <c r="F3001">
        <v>4</v>
      </c>
      <c r="G3001">
        <v>1</v>
      </c>
      <c r="H3001">
        <v>2</v>
      </c>
      <c r="I3001">
        <v>1</v>
      </c>
      <c r="J3001">
        <v>41</v>
      </c>
      <c r="K3001">
        <v>0</v>
      </c>
      <c r="L3001">
        <v>10</v>
      </c>
      <c r="M3001">
        <v>0</v>
      </c>
      <c r="N3001">
        <v>28</v>
      </c>
      <c r="O3001">
        <v>21</v>
      </c>
      <c r="P3001">
        <v>1</v>
      </c>
      <c r="Q3001">
        <v>1</v>
      </c>
      <c r="R3001">
        <v>384</v>
      </c>
      <c r="S3001">
        <v>252</v>
      </c>
      <c r="T3001">
        <v>10</v>
      </c>
      <c r="U3001">
        <v>21</v>
      </c>
      <c r="V3001">
        <v>6</v>
      </c>
      <c r="W3001">
        <v>1089</v>
      </c>
      <c r="X3001">
        <v>215</v>
      </c>
      <c r="Y3001">
        <v>9</v>
      </c>
      <c r="Z3001">
        <v>132</v>
      </c>
      <c r="AA3001">
        <v>11</v>
      </c>
      <c r="AB3001">
        <v>749</v>
      </c>
      <c r="AC3001">
        <v>117</v>
      </c>
      <c r="AD3001">
        <v>3</v>
      </c>
      <c r="AE3001">
        <v>45</v>
      </c>
      <c r="AF3001">
        <v>95</v>
      </c>
      <c r="AG3001">
        <v>86</v>
      </c>
      <c r="AH3001">
        <v>2</v>
      </c>
      <c r="AI3001">
        <v>2</v>
      </c>
      <c r="AJ3001">
        <v>11</v>
      </c>
      <c r="AK3001">
        <v>2</v>
      </c>
      <c r="AL3001">
        <v>32</v>
      </c>
      <c r="AM3001">
        <v>10</v>
      </c>
      <c r="AN3001">
        <v>1</v>
      </c>
      <c r="AO3001">
        <v>1</v>
      </c>
      <c r="AP3001">
        <v>1</v>
      </c>
      <c r="AQ3001">
        <v>0</v>
      </c>
      <c r="AR3001">
        <v>0</v>
      </c>
      <c r="AS3001">
        <v>1</v>
      </c>
      <c r="AT3001">
        <v>0</v>
      </c>
      <c r="AU3001">
        <v>0</v>
      </c>
      <c r="AV3001">
        <v>0</v>
      </c>
      <c r="AW3001">
        <v>0</v>
      </c>
      <c r="AX3001">
        <v>0</v>
      </c>
      <c r="AY3001">
        <v>0</v>
      </c>
      <c r="AZ3001">
        <v>0</v>
      </c>
      <c r="BA3001">
        <v>0</v>
      </c>
      <c r="BB3001">
        <v>0</v>
      </c>
      <c r="BC3001">
        <v>0</v>
      </c>
      <c r="BD3001">
        <v>0</v>
      </c>
      <c r="BE3001">
        <v>0</v>
      </c>
      <c r="BF3001">
        <v>0</v>
      </c>
      <c r="BG3001" s="20">
        <v>3</v>
      </c>
      <c r="BH3001" s="20">
        <v>2</v>
      </c>
      <c r="BI3001" s="20">
        <v>92</v>
      </c>
      <c r="BJ3001" s="20">
        <v>24</v>
      </c>
      <c r="BK3001" s="20">
        <v>340</v>
      </c>
      <c r="BL3001" s="20">
        <v>892</v>
      </c>
      <c r="BM3001" s="20">
        <v>582</v>
      </c>
      <c r="BN3001" s="20">
        <v>64</v>
      </c>
      <c r="BO3001" s="20">
        <v>28</v>
      </c>
      <c r="BP3001" s="20"/>
      <c r="BQ3001" s="20"/>
      <c r="BR3001" s="20"/>
      <c r="BS3001" s="20"/>
      <c r="BT3001" s="20"/>
      <c r="BU3001" s="20"/>
      <c r="BV3001" s="20"/>
    </row>
    <row r="3002" spans="1:74" x14ac:dyDescent="0.25">
      <c r="A3002" s="20" t="s">
        <v>475</v>
      </c>
      <c r="B3002" s="20" t="s">
        <v>478</v>
      </c>
      <c r="C3002" s="20" t="s">
        <v>664</v>
      </c>
      <c r="D3002" s="1">
        <v>44514</v>
      </c>
      <c r="E3002">
        <v>107</v>
      </c>
      <c r="F3002">
        <v>4</v>
      </c>
      <c r="G3002">
        <v>1</v>
      </c>
      <c r="H3002">
        <v>2</v>
      </c>
      <c r="I3002">
        <v>1</v>
      </c>
      <c r="J3002">
        <v>50</v>
      </c>
      <c r="K3002">
        <v>0</v>
      </c>
      <c r="L3002">
        <v>10</v>
      </c>
      <c r="M3002">
        <v>0</v>
      </c>
      <c r="N3002">
        <v>29</v>
      </c>
      <c r="O3002">
        <v>21</v>
      </c>
      <c r="P3002">
        <v>2</v>
      </c>
      <c r="Q3002">
        <v>1</v>
      </c>
      <c r="R3002">
        <v>384</v>
      </c>
      <c r="S3002">
        <v>265</v>
      </c>
      <c r="T3002">
        <v>10</v>
      </c>
      <c r="U3002">
        <v>21</v>
      </c>
      <c r="V3002">
        <v>6</v>
      </c>
      <c r="W3002">
        <v>1086</v>
      </c>
      <c r="X3002">
        <v>271</v>
      </c>
      <c r="Y3002">
        <v>9</v>
      </c>
      <c r="Z3002">
        <v>130</v>
      </c>
      <c r="AA3002">
        <v>11</v>
      </c>
      <c r="AB3002">
        <v>750</v>
      </c>
      <c r="AC3002">
        <v>143</v>
      </c>
      <c r="AD3002">
        <v>3</v>
      </c>
      <c r="AE3002">
        <v>44</v>
      </c>
      <c r="AF3002">
        <v>93</v>
      </c>
      <c r="AG3002">
        <v>86</v>
      </c>
      <c r="AH3002">
        <v>4</v>
      </c>
      <c r="AI3002">
        <v>2</v>
      </c>
      <c r="AJ3002">
        <v>11</v>
      </c>
      <c r="AK3002">
        <v>2</v>
      </c>
      <c r="AL3002">
        <v>32</v>
      </c>
      <c r="AM3002">
        <v>10</v>
      </c>
      <c r="AN3002">
        <v>1</v>
      </c>
      <c r="AO3002">
        <v>1</v>
      </c>
      <c r="AP3002">
        <v>1</v>
      </c>
      <c r="AQ3002">
        <v>0</v>
      </c>
      <c r="AR3002">
        <v>0</v>
      </c>
      <c r="AS3002">
        <v>1</v>
      </c>
      <c r="AT3002">
        <v>0</v>
      </c>
      <c r="AU3002">
        <v>0</v>
      </c>
      <c r="AV3002">
        <v>0</v>
      </c>
      <c r="AW3002">
        <v>0</v>
      </c>
      <c r="AX3002">
        <v>0</v>
      </c>
      <c r="AY3002">
        <v>0</v>
      </c>
      <c r="AZ3002">
        <v>0</v>
      </c>
      <c r="BA3002">
        <v>0</v>
      </c>
      <c r="BB3002">
        <v>0</v>
      </c>
      <c r="BC3002">
        <v>0</v>
      </c>
      <c r="BD3002">
        <v>0</v>
      </c>
      <c r="BE3002">
        <v>0</v>
      </c>
      <c r="BF3002">
        <v>0</v>
      </c>
      <c r="BG3002" s="20">
        <v>3</v>
      </c>
      <c r="BH3002" s="20">
        <v>2</v>
      </c>
      <c r="BI3002" s="20">
        <v>93</v>
      </c>
      <c r="BJ3002" s="20">
        <v>24</v>
      </c>
      <c r="BK3002" s="20">
        <v>341</v>
      </c>
      <c r="BL3002" s="20">
        <v>890</v>
      </c>
      <c r="BM3002" s="20">
        <v>587</v>
      </c>
      <c r="BN3002" s="20">
        <v>64</v>
      </c>
      <c r="BO3002" s="20">
        <v>28</v>
      </c>
      <c r="BP3002" s="20"/>
      <c r="BQ3002" s="20"/>
      <c r="BR3002" s="20"/>
      <c r="BS3002" s="20"/>
      <c r="BT3002" s="20"/>
      <c r="BU3002" s="20"/>
      <c r="BV3002" s="20"/>
    </row>
    <row r="3003" spans="1:74" x14ac:dyDescent="0.25">
      <c r="A3003" s="20" t="s">
        <v>475</v>
      </c>
      <c r="B3003" s="20" t="s">
        <v>478</v>
      </c>
      <c r="C3003" s="20" t="s">
        <v>664</v>
      </c>
      <c r="D3003" s="1">
        <v>44521</v>
      </c>
      <c r="E3003">
        <v>109</v>
      </c>
      <c r="F3003">
        <v>4</v>
      </c>
      <c r="G3003">
        <v>1</v>
      </c>
      <c r="H3003">
        <v>2</v>
      </c>
      <c r="I3003">
        <v>1</v>
      </c>
      <c r="J3003">
        <v>58</v>
      </c>
      <c r="K3003">
        <v>0</v>
      </c>
      <c r="L3003">
        <v>10</v>
      </c>
      <c r="M3003">
        <v>0</v>
      </c>
      <c r="N3003">
        <v>29</v>
      </c>
      <c r="O3003">
        <v>21</v>
      </c>
      <c r="P3003">
        <v>2</v>
      </c>
      <c r="Q3003">
        <v>1</v>
      </c>
      <c r="R3003">
        <v>384</v>
      </c>
      <c r="S3003">
        <v>269</v>
      </c>
      <c r="T3003">
        <v>10</v>
      </c>
      <c r="U3003">
        <v>21</v>
      </c>
      <c r="V3003">
        <v>6</v>
      </c>
      <c r="W3003">
        <v>1087</v>
      </c>
      <c r="X3003">
        <v>311</v>
      </c>
      <c r="Y3003">
        <v>9</v>
      </c>
      <c r="Z3003">
        <v>131</v>
      </c>
      <c r="AA3003">
        <v>12</v>
      </c>
      <c r="AB3003">
        <v>753</v>
      </c>
      <c r="AC3003">
        <v>166</v>
      </c>
      <c r="AD3003">
        <v>3</v>
      </c>
      <c r="AE3003">
        <v>47</v>
      </c>
      <c r="AF3003">
        <v>94</v>
      </c>
      <c r="AG3003">
        <v>86</v>
      </c>
      <c r="AH3003">
        <v>5</v>
      </c>
      <c r="AI3003">
        <v>2</v>
      </c>
      <c r="AJ3003">
        <v>11</v>
      </c>
      <c r="AK3003">
        <v>2</v>
      </c>
      <c r="AL3003">
        <v>33</v>
      </c>
      <c r="AM3003">
        <v>10</v>
      </c>
      <c r="AN3003">
        <v>2</v>
      </c>
      <c r="AO3003">
        <v>1</v>
      </c>
      <c r="AP3003">
        <v>1</v>
      </c>
      <c r="AQ3003">
        <v>0</v>
      </c>
      <c r="AR3003">
        <v>0</v>
      </c>
      <c r="AS3003">
        <v>1</v>
      </c>
      <c r="AT3003">
        <v>0</v>
      </c>
      <c r="AU3003">
        <v>0</v>
      </c>
      <c r="AV3003">
        <v>0</v>
      </c>
      <c r="AW3003">
        <v>0</v>
      </c>
      <c r="AX3003">
        <v>0</v>
      </c>
      <c r="AY3003">
        <v>0</v>
      </c>
      <c r="AZ3003">
        <v>0</v>
      </c>
      <c r="BA3003">
        <v>0</v>
      </c>
      <c r="BB3003">
        <v>0</v>
      </c>
      <c r="BC3003">
        <v>0</v>
      </c>
      <c r="BD3003">
        <v>0</v>
      </c>
      <c r="BE3003">
        <v>0</v>
      </c>
      <c r="BF3003">
        <v>0</v>
      </c>
      <c r="BG3003" s="20">
        <v>3</v>
      </c>
      <c r="BH3003" s="20">
        <v>2</v>
      </c>
      <c r="BI3003" s="20">
        <v>95</v>
      </c>
      <c r="BJ3003" s="20">
        <v>24</v>
      </c>
      <c r="BK3003" s="20">
        <v>342</v>
      </c>
      <c r="BL3003" s="20">
        <v>892</v>
      </c>
      <c r="BM3003" s="20">
        <v>586</v>
      </c>
      <c r="BN3003" s="20">
        <v>64</v>
      </c>
      <c r="BO3003" s="20">
        <v>28</v>
      </c>
      <c r="BP3003" s="20"/>
      <c r="BQ3003" s="20"/>
      <c r="BR3003" s="20"/>
      <c r="BS3003" s="20"/>
      <c r="BT3003" s="20"/>
      <c r="BU3003" s="20"/>
      <c r="BV3003" s="20"/>
    </row>
    <row r="3004" spans="1:74" x14ac:dyDescent="0.25">
      <c r="A3004" s="20" t="s">
        <v>475</v>
      </c>
      <c r="B3004" s="20" t="s">
        <v>478</v>
      </c>
      <c r="C3004" s="20" t="s">
        <v>664</v>
      </c>
      <c r="D3004" s="1">
        <v>44528</v>
      </c>
      <c r="E3004">
        <v>109</v>
      </c>
      <c r="F3004">
        <v>4</v>
      </c>
      <c r="G3004">
        <v>2</v>
      </c>
      <c r="H3004">
        <v>2</v>
      </c>
      <c r="I3004">
        <v>1</v>
      </c>
      <c r="J3004">
        <v>65</v>
      </c>
      <c r="K3004">
        <v>0</v>
      </c>
      <c r="L3004">
        <v>10</v>
      </c>
      <c r="M3004">
        <v>0</v>
      </c>
      <c r="N3004">
        <v>29</v>
      </c>
      <c r="O3004">
        <v>21</v>
      </c>
      <c r="P3004">
        <v>2</v>
      </c>
      <c r="Q3004">
        <v>1</v>
      </c>
      <c r="R3004">
        <v>383</v>
      </c>
      <c r="S3004">
        <v>277</v>
      </c>
      <c r="T3004">
        <v>9</v>
      </c>
      <c r="U3004">
        <v>21</v>
      </c>
      <c r="V3004">
        <v>6</v>
      </c>
      <c r="W3004">
        <v>1084</v>
      </c>
      <c r="X3004">
        <v>346</v>
      </c>
      <c r="Y3004">
        <v>9</v>
      </c>
      <c r="Z3004">
        <v>129</v>
      </c>
      <c r="AA3004">
        <v>9</v>
      </c>
      <c r="AB3004">
        <v>754</v>
      </c>
      <c r="AC3004">
        <v>209</v>
      </c>
      <c r="AD3004">
        <v>3</v>
      </c>
      <c r="AE3004">
        <v>46</v>
      </c>
      <c r="AF3004">
        <v>93</v>
      </c>
      <c r="AG3004">
        <v>87</v>
      </c>
      <c r="AH3004">
        <v>7</v>
      </c>
      <c r="AI3004">
        <v>2</v>
      </c>
      <c r="AJ3004">
        <v>10</v>
      </c>
      <c r="AK3004">
        <v>2</v>
      </c>
      <c r="AL3004">
        <v>32</v>
      </c>
      <c r="AM3004">
        <v>10</v>
      </c>
      <c r="AN3004">
        <v>2</v>
      </c>
      <c r="AO3004">
        <v>1</v>
      </c>
      <c r="AP3004">
        <v>1</v>
      </c>
      <c r="AQ3004">
        <v>0</v>
      </c>
      <c r="AR3004">
        <v>0</v>
      </c>
      <c r="AS3004">
        <v>1</v>
      </c>
      <c r="AT3004">
        <v>0</v>
      </c>
      <c r="AU3004">
        <v>0</v>
      </c>
      <c r="AV3004">
        <v>0</v>
      </c>
      <c r="AW3004">
        <v>0</v>
      </c>
      <c r="AX3004">
        <v>0</v>
      </c>
      <c r="AY3004">
        <v>0</v>
      </c>
      <c r="AZ3004">
        <v>0</v>
      </c>
      <c r="BA3004">
        <v>0</v>
      </c>
      <c r="BB3004">
        <v>0</v>
      </c>
      <c r="BC3004">
        <v>0</v>
      </c>
      <c r="BD3004">
        <v>0</v>
      </c>
      <c r="BE3004">
        <v>0</v>
      </c>
      <c r="BF3004">
        <v>0</v>
      </c>
      <c r="BG3004" s="20">
        <v>3</v>
      </c>
      <c r="BH3004" s="20">
        <v>2</v>
      </c>
      <c r="BI3004" s="20">
        <v>95</v>
      </c>
      <c r="BJ3004" s="20">
        <v>24</v>
      </c>
      <c r="BK3004" s="20">
        <v>343</v>
      </c>
      <c r="BL3004" s="20">
        <v>895</v>
      </c>
      <c r="BM3004" s="20">
        <v>587</v>
      </c>
      <c r="BN3004" s="20">
        <v>65</v>
      </c>
      <c r="BO3004" s="20">
        <v>27</v>
      </c>
      <c r="BP3004" s="20"/>
      <c r="BQ3004" s="20"/>
      <c r="BR3004" s="20"/>
      <c r="BS3004" s="20"/>
      <c r="BT3004" s="20"/>
      <c r="BU3004" s="20"/>
      <c r="BV3004" s="20"/>
    </row>
    <row r="3005" spans="1:74" x14ac:dyDescent="0.25">
      <c r="A3005" s="20" t="s">
        <v>475</v>
      </c>
      <c r="B3005" s="20" t="s">
        <v>478</v>
      </c>
      <c r="C3005" s="20" t="s">
        <v>664</v>
      </c>
      <c r="D3005" s="1">
        <v>44535</v>
      </c>
      <c r="E3005">
        <v>109</v>
      </c>
      <c r="F3005">
        <v>4</v>
      </c>
      <c r="G3005">
        <v>3</v>
      </c>
      <c r="H3005">
        <v>2</v>
      </c>
      <c r="I3005">
        <v>1</v>
      </c>
      <c r="J3005">
        <v>70</v>
      </c>
      <c r="K3005">
        <v>0</v>
      </c>
      <c r="L3005">
        <v>10</v>
      </c>
      <c r="M3005">
        <v>0</v>
      </c>
      <c r="N3005">
        <v>29</v>
      </c>
      <c r="O3005">
        <v>21</v>
      </c>
      <c r="P3005">
        <v>2</v>
      </c>
      <c r="Q3005">
        <v>1</v>
      </c>
      <c r="R3005">
        <v>384</v>
      </c>
      <c r="S3005">
        <v>289</v>
      </c>
      <c r="T3005">
        <v>9</v>
      </c>
      <c r="U3005">
        <v>21</v>
      </c>
      <c r="V3005">
        <v>6</v>
      </c>
      <c r="W3005">
        <v>1081</v>
      </c>
      <c r="X3005">
        <v>413</v>
      </c>
      <c r="Y3005">
        <v>9</v>
      </c>
      <c r="Z3005">
        <v>129</v>
      </c>
      <c r="AA3005">
        <v>10</v>
      </c>
      <c r="AB3005">
        <v>757</v>
      </c>
      <c r="AC3005">
        <v>264</v>
      </c>
      <c r="AD3005">
        <v>3</v>
      </c>
      <c r="AE3005">
        <v>46</v>
      </c>
      <c r="AF3005">
        <v>93</v>
      </c>
      <c r="AG3005">
        <v>88</v>
      </c>
      <c r="AH3005">
        <v>13</v>
      </c>
      <c r="AI3005">
        <v>2</v>
      </c>
      <c r="AJ3005">
        <v>10</v>
      </c>
      <c r="AK3005">
        <v>3</v>
      </c>
      <c r="AL3005">
        <v>32</v>
      </c>
      <c r="AM3005">
        <v>24</v>
      </c>
      <c r="AN3005">
        <v>2</v>
      </c>
      <c r="AO3005">
        <v>1</v>
      </c>
      <c r="AP3005">
        <v>1</v>
      </c>
      <c r="AQ3005">
        <v>0</v>
      </c>
      <c r="AR3005">
        <v>0</v>
      </c>
      <c r="AS3005">
        <v>1</v>
      </c>
      <c r="AT3005">
        <v>0</v>
      </c>
      <c r="AU3005">
        <v>0</v>
      </c>
      <c r="AV3005">
        <v>0</v>
      </c>
      <c r="AW3005">
        <v>0</v>
      </c>
      <c r="AX3005">
        <v>0</v>
      </c>
      <c r="AY3005">
        <v>0</v>
      </c>
      <c r="AZ3005">
        <v>0</v>
      </c>
      <c r="BA3005">
        <v>0</v>
      </c>
      <c r="BB3005">
        <v>0</v>
      </c>
      <c r="BC3005">
        <v>0</v>
      </c>
      <c r="BD3005">
        <v>0</v>
      </c>
      <c r="BE3005">
        <v>0</v>
      </c>
      <c r="BF3005">
        <v>0</v>
      </c>
      <c r="BG3005" s="20">
        <v>3</v>
      </c>
      <c r="BH3005" s="20">
        <v>2</v>
      </c>
      <c r="BI3005" s="20">
        <v>95</v>
      </c>
      <c r="BJ3005" s="20">
        <v>24</v>
      </c>
      <c r="BK3005" s="20">
        <v>344</v>
      </c>
      <c r="BL3005" s="20">
        <v>894</v>
      </c>
      <c r="BM3005" s="20">
        <v>592</v>
      </c>
      <c r="BN3005" s="20">
        <v>65</v>
      </c>
      <c r="BO3005" s="20">
        <v>27</v>
      </c>
      <c r="BP3005" s="20"/>
      <c r="BQ3005" s="20"/>
      <c r="BR3005" s="20"/>
      <c r="BS3005" s="20"/>
      <c r="BT3005" s="20"/>
      <c r="BU3005" s="20"/>
      <c r="BV3005" s="20"/>
    </row>
    <row r="3006" spans="1:74" x14ac:dyDescent="0.25">
      <c r="A3006" s="20" t="s">
        <v>475</v>
      </c>
      <c r="B3006" s="20" t="s">
        <v>478</v>
      </c>
      <c r="C3006" s="20" t="s">
        <v>664</v>
      </c>
      <c r="D3006" s="1">
        <v>44542</v>
      </c>
      <c r="E3006">
        <v>109</v>
      </c>
      <c r="F3006">
        <v>4</v>
      </c>
      <c r="G3006">
        <v>3</v>
      </c>
      <c r="H3006">
        <v>2</v>
      </c>
      <c r="I3006">
        <v>1</v>
      </c>
      <c r="J3006">
        <v>73</v>
      </c>
      <c r="K3006">
        <v>0</v>
      </c>
      <c r="L3006">
        <v>10</v>
      </c>
      <c r="M3006">
        <v>0</v>
      </c>
      <c r="N3006">
        <v>29</v>
      </c>
      <c r="O3006">
        <v>21</v>
      </c>
      <c r="P3006">
        <v>2</v>
      </c>
      <c r="Q3006">
        <v>1</v>
      </c>
      <c r="R3006">
        <v>383</v>
      </c>
      <c r="S3006">
        <v>295</v>
      </c>
      <c r="T3006">
        <v>9</v>
      </c>
      <c r="U3006">
        <v>21</v>
      </c>
      <c r="V3006">
        <v>6</v>
      </c>
      <c r="W3006">
        <v>1082</v>
      </c>
      <c r="X3006">
        <v>470</v>
      </c>
      <c r="Y3006">
        <v>9</v>
      </c>
      <c r="Z3006">
        <v>125</v>
      </c>
      <c r="AA3006">
        <v>10</v>
      </c>
      <c r="AB3006">
        <v>756</v>
      </c>
      <c r="AC3006">
        <v>328</v>
      </c>
      <c r="AD3006">
        <v>3</v>
      </c>
      <c r="AE3006">
        <v>46</v>
      </c>
      <c r="AF3006">
        <v>93</v>
      </c>
      <c r="AG3006">
        <v>90</v>
      </c>
      <c r="AH3006">
        <v>20</v>
      </c>
      <c r="AI3006">
        <v>2</v>
      </c>
      <c r="AJ3006">
        <v>10</v>
      </c>
      <c r="AK3006">
        <v>4</v>
      </c>
      <c r="AL3006">
        <v>32</v>
      </c>
      <c r="AM3006">
        <v>24</v>
      </c>
      <c r="AN3006">
        <v>2</v>
      </c>
      <c r="AO3006">
        <v>1</v>
      </c>
      <c r="AP3006">
        <v>1</v>
      </c>
      <c r="AQ3006">
        <v>0</v>
      </c>
      <c r="AR3006">
        <v>0</v>
      </c>
      <c r="AS3006">
        <v>1</v>
      </c>
      <c r="AT3006">
        <v>0</v>
      </c>
      <c r="AU3006">
        <v>0</v>
      </c>
      <c r="AV3006">
        <v>0</v>
      </c>
      <c r="AW3006">
        <v>0</v>
      </c>
      <c r="AX3006">
        <v>0</v>
      </c>
      <c r="AY3006">
        <v>0</v>
      </c>
      <c r="AZ3006">
        <v>0</v>
      </c>
      <c r="BA3006">
        <v>0</v>
      </c>
      <c r="BB3006">
        <v>0</v>
      </c>
      <c r="BC3006">
        <v>0</v>
      </c>
      <c r="BD3006">
        <v>0</v>
      </c>
      <c r="BE3006">
        <v>0</v>
      </c>
      <c r="BF3006">
        <v>0</v>
      </c>
      <c r="BG3006" s="20">
        <v>3</v>
      </c>
      <c r="BH3006" s="20">
        <v>2</v>
      </c>
      <c r="BI3006" s="20">
        <v>95</v>
      </c>
      <c r="BJ3006" s="20">
        <v>24</v>
      </c>
      <c r="BK3006" s="20">
        <v>343</v>
      </c>
      <c r="BL3006" s="20">
        <v>897</v>
      </c>
      <c r="BM3006" s="20">
        <v>592</v>
      </c>
      <c r="BN3006" s="20">
        <v>67</v>
      </c>
      <c r="BO3006" s="20">
        <v>27</v>
      </c>
      <c r="BP3006" s="20"/>
      <c r="BQ3006" s="20"/>
      <c r="BR3006" s="20"/>
      <c r="BS3006" s="20"/>
      <c r="BT3006" s="20"/>
      <c r="BU3006" s="20"/>
      <c r="BV3006" s="20"/>
    </row>
    <row r="3007" spans="1:74" x14ac:dyDescent="0.25">
      <c r="A3007" s="20" t="s">
        <v>475</v>
      </c>
      <c r="B3007" s="20" t="s">
        <v>478</v>
      </c>
      <c r="C3007" s="20" t="s">
        <v>664</v>
      </c>
      <c r="D3007" s="1">
        <v>44549</v>
      </c>
      <c r="E3007">
        <v>112</v>
      </c>
      <c r="F3007">
        <v>4</v>
      </c>
      <c r="G3007">
        <v>3</v>
      </c>
      <c r="H3007">
        <v>2</v>
      </c>
      <c r="I3007">
        <v>1</v>
      </c>
      <c r="J3007">
        <v>75</v>
      </c>
      <c r="K3007">
        <v>0</v>
      </c>
      <c r="L3007">
        <v>10</v>
      </c>
      <c r="M3007">
        <v>0</v>
      </c>
      <c r="N3007">
        <v>29</v>
      </c>
      <c r="O3007">
        <v>21</v>
      </c>
      <c r="P3007">
        <v>2</v>
      </c>
      <c r="Q3007">
        <v>1</v>
      </c>
      <c r="R3007">
        <v>385</v>
      </c>
      <c r="S3007">
        <v>308</v>
      </c>
      <c r="T3007">
        <v>9</v>
      </c>
      <c r="U3007">
        <v>21</v>
      </c>
      <c r="V3007">
        <v>8</v>
      </c>
      <c r="W3007">
        <v>1079</v>
      </c>
      <c r="X3007">
        <v>523</v>
      </c>
      <c r="Y3007">
        <v>8</v>
      </c>
      <c r="Z3007">
        <v>121</v>
      </c>
      <c r="AA3007">
        <v>10</v>
      </c>
      <c r="AB3007">
        <v>758</v>
      </c>
      <c r="AC3007">
        <v>375</v>
      </c>
      <c r="AD3007">
        <v>3</v>
      </c>
      <c r="AE3007">
        <v>45</v>
      </c>
      <c r="AF3007">
        <v>93</v>
      </c>
      <c r="AG3007">
        <v>90</v>
      </c>
      <c r="AH3007">
        <v>25</v>
      </c>
      <c r="AI3007">
        <v>2</v>
      </c>
      <c r="AJ3007">
        <v>10</v>
      </c>
      <c r="AK3007">
        <v>4</v>
      </c>
      <c r="AL3007">
        <v>32</v>
      </c>
      <c r="AM3007">
        <v>24</v>
      </c>
      <c r="AN3007">
        <v>2</v>
      </c>
      <c r="AO3007">
        <v>1</v>
      </c>
      <c r="AP3007">
        <v>1</v>
      </c>
      <c r="AQ3007">
        <v>0</v>
      </c>
      <c r="AR3007">
        <v>0</v>
      </c>
      <c r="AS3007">
        <v>1</v>
      </c>
      <c r="AT3007">
        <v>0</v>
      </c>
      <c r="AU3007">
        <v>0</v>
      </c>
      <c r="AV3007">
        <v>0</v>
      </c>
      <c r="AW3007">
        <v>0</v>
      </c>
      <c r="AX3007">
        <v>0</v>
      </c>
      <c r="AY3007">
        <v>0</v>
      </c>
      <c r="AZ3007">
        <v>0</v>
      </c>
      <c r="BA3007">
        <v>0</v>
      </c>
      <c r="BB3007">
        <v>0</v>
      </c>
      <c r="BC3007">
        <v>0</v>
      </c>
      <c r="BD3007">
        <v>0</v>
      </c>
      <c r="BE3007">
        <v>0</v>
      </c>
      <c r="BF3007">
        <v>0</v>
      </c>
      <c r="BG3007" s="20">
        <v>3</v>
      </c>
      <c r="BH3007" s="20">
        <v>2</v>
      </c>
      <c r="BI3007" s="20">
        <v>98</v>
      </c>
      <c r="BJ3007" s="20">
        <v>24</v>
      </c>
      <c r="BK3007" s="20">
        <v>343</v>
      </c>
      <c r="BL3007" s="20">
        <v>900</v>
      </c>
      <c r="BM3007" s="20">
        <v>593</v>
      </c>
      <c r="BN3007" s="20">
        <v>69</v>
      </c>
      <c r="BO3007" s="20">
        <v>27</v>
      </c>
      <c r="BP3007" s="20">
        <v>4285</v>
      </c>
      <c r="BQ3007" s="20">
        <v>821</v>
      </c>
      <c r="BR3007" s="20">
        <v>0</v>
      </c>
      <c r="BS3007" s="20">
        <v>20</v>
      </c>
      <c r="BT3007" s="20">
        <v>1106</v>
      </c>
      <c r="BU3007" s="20">
        <v>245</v>
      </c>
      <c r="BV3007" s="20">
        <v>2705</v>
      </c>
    </row>
    <row r="3008" spans="1:74" x14ac:dyDescent="0.25">
      <c r="A3008" s="20" t="s">
        <v>475</v>
      </c>
      <c r="B3008" s="20" t="s">
        <v>478</v>
      </c>
      <c r="C3008" s="20" t="s">
        <v>664</v>
      </c>
      <c r="D3008" s="1">
        <v>44558</v>
      </c>
      <c r="E3008">
        <v>112</v>
      </c>
      <c r="F3008">
        <v>4</v>
      </c>
      <c r="G3008">
        <v>3</v>
      </c>
      <c r="H3008">
        <v>2</v>
      </c>
      <c r="I3008">
        <v>1</v>
      </c>
      <c r="J3008">
        <v>78</v>
      </c>
      <c r="K3008">
        <v>0</v>
      </c>
      <c r="L3008">
        <v>9</v>
      </c>
      <c r="M3008">
        <v>0</v>
      </c>
      <c r="N3008">
        <v>29</v>
      </c>
      <c r="O3008">
        <v>21</v>
      </c>
      <c r="P3008">
        <v>2</v>
      </c>
      <c r="Q3008">
        <v>1</v>
      </c>
      <c r="R3008">
        <v>387</v>
      </c>
      <c r="S3008">
        <v>313</v>
      </c>
      <c r="T3008">
        <v>9</v>
      </c>
      <c r="U3008">
        <v>21</v>
      </c>
      <c r="V3008">
        <v>8</v>
      </c>
      <c r="W3008">
        <v>1076</v>
      </c>
      <c r="X3008">
        <v>566</v>
      </c>
      <c r="Y3008">
        <v>8</v>
      </c>
      <c r="Z3008">
        <v>121</v>
      </c>
      <c r="AA3008">
        <v>9</v>
      </c>
      <c r="AB3008">
        <v>759</v>
      </c>
      <c r="AC3008">
        <v>406</v>
      </c>
      <c r="AD3008">
        <v>3</v>
      </c>
      <c r="AE3008">
        <v>45</v>
      </c>
      <c r="AF3008">
        <v>94</v>
      </c>
      <c r="AG3008">
        <v>93</v>
      </c>
      <c r="AH3008">
        <v>32</v>
      </c>
      <c r="AI3008">
        <v>2</v>
      </c>
      <c r="AJ3008">
        <v>10</v>
      </c>
      <c r="AK3008">
        <v>4</v>
      </c>
      <c r="AL3008">
        <v>32</v>
      </c>
      <c r="AM3008">
        <v>24</v>
      </c>
      <c r="AN3008">
        <v>2</v>
      </c>
      <c r="AO3008">
        <v>0</v>
      </c>
      <c r="AP3008">
        <v>1</v>
      </c>
      <c r="AQ3008">
        <v>0</v>
      </c>
      <c r="AR3008">
        <v>0</v>
      </c>
      <c r="AS3008">
        <v>1</v>
      </c>
      <c r="AT3008">
        <v>0</v>
      </c>
      <c r="AU3008">
        <v>0</v>
      </c>
      <c r="AV3008">
        <v>0</v>
      </c>
      <c r="AW3008">
        <v>0</v>
      </c>
      <c r="AX3008">
        <v>0</v>
      </c>
      <c r="AY3008">
        <v>0</v>
      </c>
      <c r="AZ3008">
        <v>0</v>
      </c>
      <c r="BA3008">
        <v>0</v>
      </c>
      <c r="BB3008">
        <v>0</v>
      </c>
      <c r="BC3008">
        <v>0</v>
      </c>
      <c r="BD3008">
        <v>0</v>
      </c>
      <c r="BE3008">
        <v>0</v>
      </c>
      <c r="BF3008">
        <v>0</v>
      </c>
      <c r="BG3008" s="20">
        <v>3</v>
      </c>
      <c r="BH3008" s="20">
        <v>2</v>
      </c>
      <c r="BI3008" s="20">
        <v>99</v>
      </c>
      <c r="BJ3008" s="20">
        <v>24</v>
      </c>
      <c r="BK3008" s="20">
        <v>345</v>
      </c>
      <c r="BL3008" s="20">
        <v>897</v>
      </c>
      <c r="BM3008" s="20">
        <v>596</v>
      </c>
      <c r="BN3008" s="20">
        <v>72</v>
      </c>
      <c r="BO3008" s="20">
        <v>27</v>
      </c>
      <c r="BP3008" s="20">
        <v>4299</v>
      </c>
      <c r="BQ3008" s="20">
        <v>1091</v>
      </c>
      <c r="BR3008" s="20">
        <v>0</v>
      </c>
      <c r="BS3008" s="20">
        <v>20</v>
      </c>
      <c r="BT3008" s="20">
        <v>1099</v>
      </c>
      <c r="BU3008" s="20">
        <v>257</v>
      </c>
      <c r="BV3008" s="20">
        <v>2719</v>
      </c>
    </row>
    <row r="3009" spans="1:74" x14ac:dyDescent="0.25">
      <c r="A3009" s="20" t="s">
        <v>475</v>
      </c>
      <c r="B3009" s="20" t="s">
        <v>478</v>
      </c>
      <c r="C3009" s="20" t="s">
        <v>664</v>
      </c>
      <c r="D3009" s="1">
        <v>44564</v>
      </c>
      <c r="E3009">
        <v>112</v>
      </c>
      <c r="F3009">
        <v>4</v>
      </c>
      <c r="G3009">
        <v>3</v>
      </c>
      <c r="H3009">
        <v>2</v>
      </c>
      <c r="I3009">
        <v>1</v>
      </c>
      <c r="J3009">
        <v>80</v>
      </c>
      <c r="K3009">
        <v>0</v>
      </c>
      <c r="L3009">
        <v>9</v>
      </c>
      <c r="M3009">
        <v>0</v>
      </c>
      <c r="N3009">
        <v>28</v>
      </c>
      <c r="O3009">
        <v>20</v>
      </c>
      <c r="P3009">
        <v>2</v>
      </c>
      <c r="Q3009">
        <v>1</v>
      </c>
      <c r="R3009">
        <v>389</v>
      </c>
      <c r="S3009">
        <v>317</v>
      </c>
      <c r="T3009">
        <v>9</v>
      </c>
      <c r="U3009">
        <v>21</v>
      </c>
      <c r="V3009">
        <v>7</v>
      </c>
      <c r="W3009">
        <v>1073</v>
      </c>
      <c r="X3009">
        <v>584</v>
      </c>
      <c r="Y3009">
        <v>8</v>
      </c>
      <c r="Z3009">
        <v>123</v>
      </c>
      <c r="AA3009">
        <v>9</v>
      </c>
      <c r="AB3009">
        <v>765</v>
      </c>
      <c r="AC3009">
        <v>420</v>
      </c>
      <c r="AD3009">
        <v>3</v>
      </c>
      <c r="AE3009">
        <v>45</v>
      </c>
      <c r="AF3009">
        <v>93</v>
      </c>
      <c r="AG3009">
        <v>93</v>
      </c>
      <c r="AH3009">
        <v>34</v>
      </c>
      <c r="AI3009">
        <v>2</v>
      </c>
      <c r="AJ3009">
        <v>10</v>
      </c>
      <c r="AK3009">
        <v>4</v>
      </c>
      <c r="AL3009">
        <v>32</v>
      </c>
      <c r="AM3009">
        <v>24</v>
      </c>
      <c r="AN3009">
        <v>2</v>
      </c>
      <c r="AO3009">
        <v>0</v>
      </c>
      <c r="AP3009">
        <v>1</v>
      </c>
      <c r="AQ3009">
        <v>0</v>
      </c>
      <c r="AR3009">
        <v>0</v>
      </c>
      <c r="AS3009">
        <v>1</v>
      </c>
      <c r="AT3009">
        <v>0</v>
      </c>
      <c r="AU3009">
        <v>0</v>
      </c>
      <c r="AV3009">
        <v>0</v>
      </c>
      <c r="AW3009">
        <v>0</v>
      </c>
      <c r="AX3009">
        <v>0</v>
      </c>
      <c r="AY3009">
        <v>0</v>
      </c>
      <c r="AZ3009">
        <v>0</v>
      </c>
      <c r="BA3009">
        <v>0</v>
      </c>
      <c r="BB3009">
        <v>0</v>
      </c>
      <c r="BC3009">
        <v>0</v>
      </c>
      <c r="BD3009">
        <v>0</v>
      </c>
      <c r="BE3009">
        <v>0</v>
      </c>
      <c r="BF3009">
        <v>0</v>
      </c>
      <c r="BG3009" s="20">
        <v>3</v>
      </c>
      <c r="BH3009" s="20">
        <v>2</v>
      </c>
      <c r="BI3009" s="20">
        <v>100</v>
      </c>
      <c r="BJ3009" s="20">
        <v>23</v>
      </c>
      <c r="BK3009" s="20">
        <v>348</v>
      </c>
      <c r="BL3009" s="20">
        <v>894</v>
      </c>
      <c r="BM3009" s="20">
        <v>603</v>
      </c>
      <c r="BN3009" s="20">
        <v>73</v>
      </c>
      <c r="BO3009" s="20">
        <v>27</v>
      </c>
      <c r="BP3009" s="20">
        <v>4306</v>
      </c>
      <c r="BQ3009" s="20">
        <v>1232</v>
      </c>
      <c r="BR3009" s="20">
        <v>0</v>
      </c>
      <c r="BS3009" s="20">
        <v>20</v>
      </c>
      <c r="BT3009" s="20">
        <v>1094</v>
      </c>
      <c r="BU3009" s="20">
        <v>255</v>
      </c>
      <c r="BV3009" s="20">
        <v>2739</v>
      </c>
    </row>
    <row r="3010" spans="1:74" x14ac:dyDescent="0.25">
      <c r="A3010" s="20" t="s">
        <v>475</v>
      </c>
      <c r="B3010" s="20" t="s">
        <v>478</v>
      </c>
      <c r="C3010" s="20" t="s">
        <v>664</v>
      </c>
      <c r="D3010" s="1">
        <v>44570</v>
      </c>
      <c r="E3010">
        <v>112</v>
      </c>
      <c r="F3010">
        <v>4</v>
      </c>
      <c r="G3010">
        <v>3</v>
      </c>
      <c r="H3010">
        <v>2</v>
      </c>
      <c r="I3010">
        <v>1</v>
      </c>
      <c r="J3010">
        <v>83</v>
      </c>
      <c r="K3010">
        <v>0</v>
      </c>
      <c r="L3010">
        <v>9</v>
      </c>
      <c r="M3010">
        <v>0</v>
      </c>
      <c r="N3010">
        <v>28</v>
      </c>
      <c r="O3010">
        <v>20</v>
      </c>
      <c r="P3010">
        <v>2</v>
      </c>
      <c r="Q3010">
        <v>1</v>
      </c>
      <c r="R3010">
        <v>391</v>
      </c>
      <c r="S3010">
        <v>323</v>
      </c>
      <c r="T3010">
        <v>9</v>
      </c>
      <c r="U3010">
        <v>21</v>
      </c>
      <c r="V3010">
        <v>8</v>
      </c>
      <c r="W3010">
        <v>1074</v>
      </c>
      <c r="X3010">
        <v>611</v>
      </c>
      <c r="Y3010">
        <v>8</v>
      </c>
      <c r="Z3010">
        <v>121</v>
      </c>
      <c r="AA3010">
        <v>9</v>
      </c>
      <c r="AB3010">
        <v>764</v>
      </c>
      <c r="AC3010">
        <v>430</v>
      </c>
      <c r="AD3010">
        <v>3</v>
      </c>
      <c r="AE3010">
        <v>45</v>
      </c>
      <c r="AF3010">
        <v>93</v>
      </c>
      <c r="AG3010">
        <v>94</v>
      </c>
      <c r="AH3010">
        <v>37</v>
      </c>
      <c r="AI3010">
        <v>2</v>
      </c>
      <c r="AJ3010">
        <v>10</v>
      </c>
      <c r="AK3010">
        <v>4</v>
      </c>
      <c r="AL3010">
        <v>32</v>
      </c>
      <c r="AM3010">
        <v>24</v>
      </c>
      <c r="AN3010">
        <v>2</v>
      </c>
      <c r="AO3010">
        <v>0</v>
      </c>
      <c r="AP3010">
        <v>1</v>
      </c>
      <c r="AQ3010">
        <v>0</v>
      </c>
      <c r="AR3010">
        <v>0</v>
      </c>
      <c r="AS3010">
        <v>1</v>
      </c>
      <c r="AT3010">
        <v>0</v>
      </c>
      <c r="AU3010">
        <v>0</v>
      </c>
      <c r="AV3010">
        <v>0</v>
      </c>
      <c r="AW3010">
        <v>0</v>
      </c>
      <c r="AX3010">
        <v>0</v>
      </c>
      <c r="AY3010">
        <v>0</v>
      </c>
      <c r="AZ3010">
        <v>0</v>
      </c>
      <c r="BA3010">
        <v>0</v>
      </c>
      <c r="BB3010">
        <v>0</v>
      </c>
      <c r="BC3010">
        <v>0</v>
      </c>
      <c r="BD3010">
        <v>0</v>
      </c>
      <c r="BE3010">
        <v>0</v>
      </c>
      <c r="BF3010">
        <v>0</v>
      </c>
      <c r="BG3010" s="20">
        <v>3</v>
      </c>
      <c r="BH3010" s="20">
        <v>2</v>
      </c>
      <c r="BI3010" s="20">
        <v>100</v>
      </c>
      <c r="BJ3010" s="20">
        <v>23</v>
      </c>
      <c r="BK3010" s="20">
        <v>349</v>
      </c>
      <c r="BL3010" s="20">
        <v>895</v>
      </c>
      <c r="BM3010" s="20">
        <v>603</v>
      </c>
      <c r="BN3010" s="20">
        <v>74</v>
      </c>
      <c r="BO3010" s="20">
        <v>27</v>
      </c>
      <c r="BP3010" s="20">
        <v>4315</v>
      </c>
      <c r="BQ3010" s="20">
        <v>1335</v>
      </c>
      <c r="BR3010" s="20">
        <v>0</v>
      </c>
      <c r="BS3010" s="20">
        <v>20</v>
      </c>
      <c r="BT3010" s="20">
        <v>1089</v>
      </c>
      <c r="BU3010" s="20">
        <v>265</v>
      </c>
      <c r="BV3010" s="20">
        <v>2752</v>
      </c>
    </row>
    <row r="3011" spans="1:74" x14ac:dyDescent="0.25">
      <c r="A3011" s="20" t="s">
        <v>475</v>
      </c>
      <c r="B3011" s="20" t="s">
        <v>478</v>
      </c>
      <c r="C3011" s="20" t="s">
        <v>664</v>
      </c>
      <c r="D3011" s="1">
        <v>44577</v>
      </c>
      <c r="E3011">
        <v>113</v>
      </c>
      <c r="F3011">
        <v>4</v>
      </c>
      <c r="G3011">
        <v>3</v>
      </c>
      <c r="H3011">
        <v>2</v>
      </c>
      <c r="I3011">
        <v>1</v>
      </c>
      <c r="J3011">
        <v>85</v>
      </c>
      <c r="K3011">
        <v>0</v>
      </c>
      <c r="L3011">
        <v>9</v>
      </c>
      <c r="M3011">
        <v>0</v>
      </c>
      <c r="N3011">
        <v>28</v>
      </c>
      <c r="O3011">
        <v>20</v>
      </c>
      <c r="P3011">
        <v>2</v>
      </c>
      <c r="Q3011">
        <v>1</v>
      </c>
      <c r="R3011">
        <v>391</v>
      </c>
      <c r="S3011">
        <v>324</v>
      </c>
      <c r="T3011">
        <v>9</v>
      </c>
      <c r="U3011">
        <v>21</v>
      </c>
      <c r="V3011">
        <v>8</v>
      </c>
      <c r="W3011">
        <v>1072</v>
      </c>
      <c r="X3011">
        <v>620</v>
      </c>
      <c r="Y3011">
        <v>7</v>
      </c>
      <c r="Z3011">
        <v>118</v>
      </c>
      <c r="AA3011">
        <v>11</v>
      </c>
      <c r="AB3011">
        <v>762</v>
      </c>
      <c r="AC3011">
        <v>440</v>
      </c>
      <c r="AD3011">
        <v>3</v>
      </c>
      <c r="AE3011">
        <v>44</v>
      </c>
      <c r="AF3011">
        <v>91</v>
      </c>
      <c r="AG3011">
        <v>94</v>
      </c>
      <c r="AH3011">
        <v>41</v>
      </c>
      <c r="AI3011">
        <v>2</v>
      </c>
      <c r="AJ3011">
        <v>10</v>
      </c>
      <c r="AK3011">
        <v>4</v>
      </c>
      <c r="AL3011">
        <v>32</v>
      </c>
      <c r="AM3011">
        <v>24</v>
      </c>
      <c r="AN3011">
        <v>2</v>
      </c>
      <c r="AO3011">
        <v>0</v>
      </c>
      <c r="AP3011">
        <v>1</v>
      </c>
      <c r="AQ3011">
        <v>0</v>
      </c>
      <c r="AR3011">
        <v>0</v>
      </c>
      <c r="AS3011">
        <v>1</v>
      </c>
      <c r="AT3011">
        <v>0</v>
      </c>
      <c r="AU3011">
        <v>0</v>
      </c>
      <c r="AV3011">
        <v>0</v>
      </c>
      <c r="AW3011">
        <v>0</v>
      </c>
      <c r="AX3011">
        <v>0</v>
      </c>
      <c r="AY3011">
        <v>0</v>
      </c>
      <c r="AZ3011">
        <v>0</v>
      </c>
      <c r="BA3011">
        <v>0</v>
      </c>
      <c r="BB3011">
        <v>0</v>
      </c>
      <c r="BC3011">
        <v>0</v>
      </c>
      <c r="BD3011">
        <v>0</v>
      </c>
      <c r="BE3011">
        <v>0</v>
      </c>
      <c r="BF3011">
        <v>0</v>
      </c>
      <c r="BG3011" s="20">
        <v>3</v>
      </c>
      <c r="BH3011" s="20">
        <v>2</v>
      </c>
      <c r="BI3011" s="20">
        <v>101</v>
      </c>
      <c r="BJ3011" s="20">
        <v>23</v>
      </c>
      <c r="BK3011" s="20">
        <v>349</v>
      </c>
      <c r="BL3011" s="20">
        <v>896</v>
      </c>
      <c r="BM3011" s="20">
        <v>604</v>
      </c>
      <c r="BN3011" s="20">
        <v>74</v>
      </c>
      <c r="BO3011" s="20">
        <v>27</v>
      </c>
      <c r="BP3011" s="20">
        <v>4317</v>
      </c>
      <c r="BQ3011" s="20">
        <v>1422</v>
      </c>
      <c r="BR3011" s="20">
        <v>0</v>
      </c>
      <c r="BS3011" s="20">
        <v>21</v>
      </c>
      <c r="BT3011" s="20">
        <v>1084</v>
      </c>
      <c r="BU3011" s="20">
        <v>256</v>
      </c>
      <c r="BV3011" s="20">
        <v>2767</v>
      </c>
    </row>
    <row r="3012" spans="1:74" x14ac:dyDescent="0.25">
      <c r="A3012" s="20" t="s">
        <v>475</v>
      </c>
      <c r="B3012" s="20" t="s">
        <v>478</v>
      </c>
      <c r="C3012" s="20" t="s">
        <v>664</v>
      </c>
      <c r="D3012" s="1">
        <v>44584</v>
      </c>
      <c r="E3012">
        <v>112</v>
      </c>
      <c r="F3012">
        <v>4</v>
      </c>
      <c r="G3012">
        <v>3</v>
      </c>
      <c r="H3012">
        <v>2</v>
      </c>
      <c r="I3012">
        <v>2</v>
      </c>
      <c r="J3012">
        <v>86</v>
      </c>
      <c r="K3012">
        <v>0</v>
      </c>
      <c r="L3012">
        <v>9</v>
      </c>
      <c r="M3012">
        <v>0</v>
      </c>
      <c r="N3012">
        <v>28</v>
      </c>
      <c r="O3012">
        <v>20</v>
      </c>
      <c r="P3012">
        <v>2</v>
      </c>
      <c r="Q3012">
        <v>1</v>
      </c>
      <c r="R3012">
        <v>392</v>
      </c>
      <c r="S3012">
        <v>326</v>
      </c>
      <c r="T3012">
        <v>9</v>
      </c>
      <c r="U3012">
        <v>21</v>
      </c>
      <c r="V3012">
        <v>7</v>
      </c>
      <c r="W3012">
        <v>1070</v>
      </c>
      <c r="X3012">
        <v>626</v>
      </c>
      <c r="Y3012">
        <v>6</v>
      </c>
      <c r="Z3012">
        <v>119</v>
      </c>
      <c r="AA3012">
        <v>8</v>
      </c>
      <c r="AB3012">
        <v>760</v>
      </c>
      <c r="AC3012">
        <v>444</v>
      </c>
      <c r="AD3012">
        <v>3</v>
      </c>
      <c r="AE3012">
        <v>43</v>
      </c>
      <c r="AF3012">
        <v>88</v>
      </c>
      <c r="AG3012">
        <v>94</v>
      </c>
      <c r="AH3012">
        <v>44</v>
      </c>
      <c r="AI3012">
        <v>2</v>
      </c>
      <c r="AJ3012">
        <v>10</v>
      </c>
      <c r="AK3012">
        <v>4</v>
      </c>
      <c r="AL3012">
        <v>32</v>
      </c>
      <c r="AM3012">
        <v>24</v>
      </c>
      <c r="AN3012">
        <v>2</v>
      </c>
      <c r="AO3012">
        <v>0</v>
      </c>
      <c r="AP3012">
        <v>1</v>
      </c>
      <c r="AQ3012">
        <v>0</v>
      </c>
      <c r="AR3012">
        <v>0</v>
      </c>
      <c r="AS3012">
        <v>1</v>
      </c>
      <c r="AT3012">
        <v>0</v>
      </c>
      <c r="AU3012">
        <v>0</v>
      </c>
      <c r="AV3012">
        <v>0</v>
      </c>
      <c r="AW3012">
        <v>0</v>
      </c>
      <c r="AX3012">
        <v>0</v>
      </c>
      <c r="AY3012">
        <v>0</v>
      </c>
      <c r="AZ3012">
        <v>0</v>
      </c>
      <c r="BA3012">
        <v>0</v>
      </c>
      <c r="BB3012">
        <v>0</v>
      </c>
      <c r="BC3012">
        <v>0</v>
      </c>
      <c r="BD3012">
        <v>0</v>
      </c>
      <c r="BE3012">
        <v>0</v>
      </c>
      <c r="BF3012">
        <v>0</v>
      </c>
      <c r="BG3012" s="20">
        <v>3</v>
      </c>
      <c r="BH3012" s="20">
        <v>2</v>
      </c>
      <c r="BI3012" s="20">
        <v>101</v>
      </c>
      <c r="BJ3012" s="20">
        <v>23</v>
      </c>
      <c r="BK3012" s="20">
        <v>350</v>
      </c>
      <c r="BL3012" s="20">
        <v>898</v>
      </c>
      <c r="BM3012" s="20">
        <v>605</v>
      </c>
      <c r="BN3012" s="20">
        <v>74</v>
      </c>
      <c r="BO3012" s="20">
        <v>27</v>
      </c>
      <c r="BP3012" s="20">
        <v>4324</v>
      </c>
      <c r="BQ3012" s="20">
        <v>1456</v>
      </c>
      <c r="BR3012" s="20">
        <v>0</v>
      </c>
      <c r="BS3012" s="20">
        <v>22</v>
      </c>
      <c r="BT3012" s="20">
        <v>1078</v>
      </c>
      <c r="BU3012" s="20">
        <v>262</v>
      </c>
      <c r="BV3012" s="20">
        <v>2780</v>
      </c>
    </row>
    <row r="3013" spans="1:74" x14ac:dyDescent="0.25">
      <c r="A3013" s="20" t="s">
        <v>475</v>
      </c>
      <c r="B3013" s="20" t="s">
        <v>478</v>
      </c>
      <c r="C3013" s="20" t="s">
        <v>664</v>
      </c>
      <c r="D3013" s="1">
        <v>44591</v>
      </c>
      <c r="E3013">
        <v>112</v>
      </c>
      <c r="F3013">
        <v>4</v>
      </c>
      <c r="G3013">
        <v>3</v>
      </c>
      <c r="H3013">
        <v>2</v>
      </c>
      <c r="I3013">
        <v>2</v>
      </c>
      <c r="J3013">
        <v>86</v>
      </c>
      <c r="K3013">
        <v>0</v>
      </c>
      <c r="L3013">
        <v>9</v>
      </c>
      <c r="M3013">
        <v>0</v>
      </c>
      <c r="N3013">
        <v>28</v>
      </c>
      <c r="O3013">
        <v>22</v>
      </c>
      <c r="P3013">
        <v>2</v>
      </c>
      <c r="Q3013">
        <v>1</v>
      </c>
      <c r="R3013">
        <v>391</v>
      </c>
      <c r="S3013">
        <v>326</v>
      </c>
      <c r="T3013">
        <v>9</v>
      </c>
      <c r="U3013">
        <v>21</v>
      </c>
      <c r="V3013">
        <v>7</v>
      </c>
      <c r="W3013">
        <v>1071</v>
      </c>
      <c r="X3013">
        <v>641</v>
      </c>
      <c r="Y3013">
        <v>6</v>
      </c>
      <c r="Z3013">
        <v>120</v>
      </c>
      <c r="AA3013">
        <v>7</v>
      </c>
      <c r="AB3013">
        <v>760</v>
      </c>
      <c r="AC3013">
        <v>451</v>
      </c>
      <c r="AD3013">
        <v>3</v>
      </c>
      <c r="AE3013">
        <v>43</v>
      </c>
      <c r="AF3013">
        <v>88</v>
      </c>
      <c r="AG3013">
        <v>94</v>
      </c>
      <c r="AH3013">
        <v>45</v>
      </c>
      <c r="AI3013">
        <v>2</v>
      </c>
      <c r="AJ3013">
        <v>10</v>
      </c>
      <c r="AK3013">
        <v>4</v>
      </c>
      <c r="AL3013">
        <v>33</v>
      </c>
      <c r="AM3013">
        <v>27</v>
      </c>
      <c r="AN3013">
        <v>2</v>
      </c>
      <c r="AO3013">
        <v>0</v>
      </c>
      <c r="AP3013">
        <v>1</v>
      </c>
      <c r="AQ3013">
        <v>0</v>
      </c>
      <c r="AR3013">
        <v>0</v>
      </c>
      <c r="AS3013">
        <v>1</v>
      </c>
      <c r="AT3013">
        <v>0</v>
      </c>
      <c r="AU3013">
        <v>0</v>
      </c>
      <c r="AV3013">
        <v>0</v>
      </c>
      <c r="AW3013">
        <v>0</v>
      </c>
      <c r="AX3013">
        <v>0</v>
      </c>
      <c r="AY3013">
        <v>0</v>
      </c>
      <c r="AZ3013">
        <v>0</v>
      </c>
      <c r="BA3013">
        <v>0</v>
      </c>
      <c r="BB3013">
        <v>0</v>
      </c>
      <c r="BC3013">
        <v>0</v>
      </c>
      <c r="BD3013">
        <v>0</v>
      </c>
      <c r="BE3013">
        <v>0</v>
      </c>
      <c r="BF3013">
        <v>0</v>
      </c>
      <c r="BG3013" s="20">
        <v>3</v>
      </c>
      <c r="BH3013" s="20">
        <v>2</v>
      </c>
      <c r="BI3013" s="20">
        <v>101</v>
      </c>
      <c r="BJ3013" s="20">
        <v>23</v>
      </c>
      <c r="BK3013" s="20">
        <v>349</v>
      </c>
      <c r="BL3013" s="20">
        <v>899</v>
      </c>
      <c r="BM3013" s="20">
        <v>607</v>
      </c>
      <c r="BN3013" s="20">
        <v>74</v>
      </c>
      <c r="BO3013" s="20">
        <v>28</v>
      </c>
      <c r="BP3013" s="20">
        <v>4324</v>
      </c>
      <c r="BQ3013" s="20">
        <v>1515</v>
      </c>
      <c r="BR3013" s="20">
        <v>0</v>
      </c>
      <c r="BS3013" s="20">
        <v>22</v>
      </c>
      <c r="BT3013" s="20">
        <v>1074</v>
      </c>
      <c r="BU3013" s="20">
        <v>261</v>
      </c>
      <c r="BV3013" s="20">
        <v>2797</v>
      </c>
    </row>
    <row r="3014" spans="1:74" x14ac:dyDescent="0.25">
      <c r="A3014" s="20" t="s">
        <v>475</v>
      </c>
      <c r="B3014" s="20" t="s">
        <v>478</v>
      </c>
      <c r="C3014" s="20" t="s">
        <v>664</v>
      </c>
      <c r="D3014" s="1">
        <v>44599</v>
      </c>
      <c r="E3014">
        <v>112</v>
      </c>
      <c r="F3014">
        <v>4</v>
      </c>
      <c r="G3014">
        <v>3</v>
      </c>
      <c r="H3014">
        <v>2</v>
      </c>
      <c r="I3014">
        <v>2</v>
      </c>
      <c r="J3014">
        <v>86</v>
      </c>
      <c r="K3014">
        <v>0</v>
      </c>
      <c r="L3014">
        <v>9</v>
      </c>
      <c r="M3014">
        <v>0</v>
      </c>
      <c r="N3014">
        <v>28</v>
      </c>
      <c r="O3014">
        <v>22</v>
      </c>
      <c r="P3014">
        <v>2</v>
      </c>
      <c r="Q3014">
        <v>1</v>
      </c>
      <c r="R3014">
        <v>393</v>
      </c>
      <c r="S3014">
        <v>326</v>
      </c>
      <c r="T3014">
        <v>9</v>
      </c>
      <c r="U3014">
        <v>21</v>
      </c>
      <c r="V3014">
        <v>7</v>
      </c>
      <c r="W3014">
        <v>1071</v>
      </c>
      <c r="X3014">
        <v>645</v>
      </c>
      <c r="Y3014">
        <v>7</v>
      </c>
      <c r="Z3014">
        <v>117</v>
      </c>
      <c r="AA3014">
        <v>7</v>
      </c>
      <c r="AB3014">
        <v>758</v>
      </c>
      <c r="AC3014">
        <v>453</v>
      </c>
      <c r="AD3014">
        <v>3</v>
      </c>
      <c r="AE3014">
        <v>43</v>
      </c>
      <c r="AF3014">
        <v>88</v>
      </c>
      <c r="AG3014">
        <v>97</v>
      </c>
      <c r="AH3014">
        <v>47</v>
      </c>
      <c r="AI3014">
        <v>2</v>
      </c>
      <c r="AJ3014">
        <v>12</v>
      </c>
      <c r="AK3014">
        <v>4</v>
      </c>
      <c r="AL3014">
        <v>32</v>
      </c>
      <c r="AM3014">
        <v>27</v>
      </c>
      <c r="AN3014">
        <v>2</v>
      </c>
      <c r="AO3014">
        <v>0</v>
      </c>
      <c r="AP3014">
        <v>1</v>
      </c>
      <c r="AQ3014">
        <v>0</v>
      </c>
      <c r="AR3014">
        <v>0</v>
      </c>
      <c r="AS3014">
        <v>1</v>
      </c>
      <c r="AT3014">
        <v>0</v>
      </c>
      <c r="AU3014">
        <v>0</v>
      </c>
      <c r="AV3014">
        <v>0</v>
      </c>
      <c r="AW3014">
        <v>0</v>
      </c>
      <c r="AX3014">
        <v>0</v>
      </c>
      <c r="AY3014">
        <v>0</v>
      </c>
      <c r="AZ3014">
        <v>0</v>
      </c>
      <c r="BA3014">
        <v>0</v>
      </c>
      <c r="BB3014">
        <v>0</v>
      </c>
      <c r="BC3014">
        <v>0</v>
      </c>
      <c r="BD3014">
        <v>0</v>
      </c>
      <c r="BE3014">
        <v>0</v>
      </c>
      <c r="BF3014">
        <v>0</v>
      </c>
      <c r="BG3014" s="20">
        <v>3</v>
      </c>
      <c r="BH3014" s="20">
        <v>2</v>
      </c>
      <c r="BI3014" s="20">
        <v>101</v>
      </c>
      <c r="BJ3014" s="20">
        <v>23</v>
      </c>
      <c r="BK3014" s="20">
        <v>349</v>
      </c>
      <c r="BL3014" s="20">
        <v>899</v>
      </c>
      <c r="BM3014" s="20">
        <v>607</v>
      </c>
      <c r="BN3014" s="20">
        <v>76</v>
      </c>
      <c r="BO3014" s="20">
        <v>28</v>
      </c>
      <c r="BP3014" s="20">
        <v>4329</v>
      </c>
      <c r="BQ3014" s="20">
        <v>1539</v>
      </c>
      <c r="BR3014" s="20">
        <v>0</v>
      </c>
      <c r="BS3014" s="20">
        <v>21</v>
      </c>
      <c r="BT3014" s="20">
        <v>1071</v>
      </c>
      <c r="BU3014" s="20">
        <v>261</v>
      </c>
      <c r="BV3014" s="20">
        <v>2809</v>
      </c>
    </row>
    <row r="3015" spans="1:74" x14ac:dyDescent="0.25">
      <c r="A3015" s="20" t="s">
        <v>475</v>
      </c>
      <c r="B3015" s="20" t="s">
        <v>478</v>
      </c>
      <c r="C3015" s="20" t="s">
        <v>664</v>
      </c>
      <c r="D3015" s="1">
        <v>44606</v>
      </c>
      <c r="E3015">
        <v>111</v>
      </c>
      <c r="F3015">
        <v>4</v>
      </c>
      <c r="G3015">
        <v>3</v>
      </c>
      <c r="H3015">
        <v>2</v>
      </c>
      <c r="I3015">
        <v>2</v>
      </c>
      <c r="J3015">
        <v>86</v>
      </c>
      <c r="K3015">
        <v>0</v>
      </c>
      <c r="L3015">
        <v>9</v>
      </c>
      <c r="M3015">
        <v>0</v>
      </c>
      <c r="N3015">
        <v>27</v>
      </c>
      <c r="O3015">
        <v>21</v>
      </c>
      <c r="P3015">
        <v>2</v>
      </c>
      <c r="Q3015">
        <v>1</v>
      </c>
      <c r="R3015">
        <v>392</v>
      </c>
      <c r="S3015">
        <v>326</v>
      </c>
      <c r="T3015">
        <v>9</v>
      </c>
      <c r="U3015">
        <v>21</v>
      </c>
      <c r="V3015">
        <v>7</v>
      </c>
      <c r="W3015">
        <v>1068</v>
      </c>
      <c r="X3015">
        <v>645</v>
      </c>
      <c r="Y3015">
        <v>7</v>
      </c>
      <c r="Z3015">
        <v>117</v>
      </c>
      <c r="AA3015">
        <v>7</v>
      </c>
      <c r="AB3015">
        <v>761</v>
      </c>
      <c r="AC3015">
        <v>457</v>
      </c>
      <c r="AD3015">
        <v>3</v>
      </c>
      <c r="AE3015">
        <v>44</v>
      </c>
      <c r="AF3015">
        <v>89</v>
      </c>
      <c r="AG3015">
        <v>97</v>
      </c>
      <c r="AH3015">
        <v>45</v>
      </c>
      <c r="AI3015">
        <v>2</v>
      </c>
      <c r="AJ3015">
        <v>12</v>
      </c>
      <c r="AK3015">
        <v>5</v>
      </c>
      <c r="AL3015">
        <v>32</v>
      </c>
      <c r="AM3015">
        <v>27</v>
      </c>
      <c r="AN3015">
        <v>2</v>
      </c>
      <c r="AO3015">
        <v>0</v>
      </c>
      <c r="AP3015">
        <v>1</v>
      </c>
      <c r="AQ3015">
        <v>0</v>
      </c>
      <c r="AR3015">
        <v>0</v>
      </c>
      <c r="AS3015">
        <v>1</v>
      </c>
      <c r="AT3015">
        <v>0</v>
      </c>
      <c r="AU3015">
        <v>0</v>
      </c>
      <c r="AV3015">
        <v>0</v>
      </c>
      <c r="AW3015">
        <v>0</v>
      </c>
      <c r="AX3015">
        <v>0</v>
      </c>
      <c r="AY3015">
        <v>0</v>
      </c>
      <c r="AZ3015">
        <v>0</v>
      </c>
      <c r="BA3015">
        <v>0</v>
      </c>
      <c r="BB3015">
        <v>0</v>
      </c>
      <c r="BC3015">
        <v>0</v>
      </c>
      <c r="BD3015">
        <v>0</v>
      </c>
      <c r="BE3015">
        <v>0</v>
      </c>
      <c r="BF3015">
        <v>0</v>
      </c>
      <c r="BG3015" s="20">
        <v>3</v>
      </c>
      <c r="BH3015" s="20">
        <v>2</v>
      </c>
      <c r="BI3015" s="20">
        <v>100</v>
      </c>
      <c r="BJ3015" s="20">
        <v>22</v>
      </c>
      <c r="BK3015" s="20">
        <v>349</v>
      </c>
      <c r="BL3015" s="20">
        <v>897</v>
      </c>
      <c r="BM3015" s="20">
        <v>609</v>
      </c>
      <c r="BN3015" s="20">
        <v>75</v>
      </c>
      <c r="BO3015" s="20">
        <v>28</v>
      </c>
      <c r="BP3015" s="20">
        <v>4322</v>
      </c>
      <c r="BQ3015" s="20">
        <v>1549</v>
      </c>
      <c r="BR3015" s="20">
        <v>0</v>
      </c>
      <c r="BS3015" s="20">
        <v>21</v>
      </c>
      <c r="BT3015" s="20">
        <v>1064</v>
      </c>
      <c r="BU3015" s="20">
        <v>271</v>
      </c>
      <c r="BV3015" s="20">
        <v>2802</v>
      </c>
    </row>
    <row r="3016" spans="1:74" x14ac:dyDescent="0.25">
      <c r="A3016" s="20" t="s">
        <v>475</v>
      </c>
      <c r="B3016" s="20" t="s">
        <v>478</v>
      </c>
      <c r="C3016" s="20" t="s">
        <v>664</v>
      </c>
      <c r="D3016" s="1">
        <v>44606</v>
      </c>
      <c r="W3016">
        <v>1</v>
      </c>
      <c r="AL3016">
        <v>1</v>
      </c>
      <c r="BG3016" s="20"/>
      <c r="BH3016" s="20"/>
      <c r="BI3016" s="20"/>
      <c r="BJ3016" s="20"/>
      <c r="BK3016" s="20"/>
      <c r="BL3016" s="20">
        <v>1</v>
      </c>
      <c r="BM3016" s="20"/>
      <c r="BN3016" s="20"/>
      <c r="BO3016" s="20">
        <v>1</v>
      </c>
      <c r="BP3016" s="20"/>
      <c r="BQ3016" s="20"/>
      <c r="BR3016" s="20"/>
      <c r="BS3016" s="20"/>
      <c r="BT3016" s="20"/>
      <c r="BU3016" s="20"/>
      <c r="BV3016" s="20"/>
    </row>
    <row r="3017" spans="1:74" x14ac:dyDescent="0.25">
      <c r="A3017" s="20" t="s">
        <v>475</v>
      </c>
      <c r="B3017" s="20" t="s">
        <v>481</v>
      </c>
      <c r="C3017" s="20" t="s">
        <v>486</v>
      </c>
      <c r="D3017" s="1">
        <v>44493</v>
      </c>
      <c r="E3017">
        <v>117</v>
      </c>
      <c r="F3017">
        <v>5</v>
      </c>
      <c r="G3017">
        <v>1</v>
      </c>
      <c r="H3017">
        <v>0</v>
      </c>
      <c r="I3017">
        <v>0</v>
      </c>
      <c r="J3017">
        <v>41</v>
      </c>
      <c r="K3017">
        <v>2</v>
      </c>
      <c r="L3017">
        <v>4</v>
      </c>
      <c r="M3017">
        <v>1</v>
      </c>
      <c r="N3017">
        <v>9</v>
      </c>
      <c r="O3017">
        <v>0</v>
      </c>
      <c r="P3017">
        <v>4</v>
      </c>
      <c r="Q3017">
        <v>0</v>
      </c>
      <c r="R3017">
        <v>409</v>
      </c>
      <c r="S3017">
        <v>0</v>
      </c>
      <c r="T3017">
        <v>235</v>
      </c>
      <c r="U3017">
        <v>3</v>
      </c>
      <c r="V3017">
        <v>5</v>
      </c>
      <c r="W3017">
        <v>1051</v>
      </c>
      <c r="X3017">
        <v>0</v>
      </c>
      <c r="Y3017">
        <v>115</v>
      </c>
      <c r="Z3017">
        <v>105</v>
      </c>
      <c r="AA3017">
        <v>30</v>
      </c>
      <c r="AB3017">
        <v>733</v>
      </c>
      <c r="AC3017">
        <v>85</v>
      </c>
      <c r="AD3017">
        <v>29</v>
      </c>
      <c r="AE3017">
        <v>56</v>
      </c>
      <c r="AF3017">
        <v>24</v>
      </c>
      <c r="AG3017">
        <v>190</v>
      </c>
      <c r="AH3017">
        <v>0</v>
      </c>
      <c r="AI3017">
        <v>6</v>
      </c>
      <c r="AJ3017">
        <v>19</v>
      </c>
      <c r="AK3017">
        <v>8</v>
      </c>
      <c r="AL3017">
        <v>56</v>
      </c>
      <c r="AM3017">
        <v>0</v>
      </c>
      <c r="AN3017">
        <v>11</v>
      </c>
      <c r="AO3017">
        <v>0</v>
      </c>
      <c r="AP3017">
        <v>0</v>
      </c>
      <c r="AQ3017">
        <v>0</v>
      </c>
      <c r="AR3017">
        <v>1</v>
      </c>
      <c r="AS3017">
        <v>0</v>
      </c>
      <c r="AT3017">
        <v>0</v>
      </c>
      <c r="AU3017">
        <v>0</v>
      </c>
      <c r="AV3017">
        <v>0</v>
      </c>
      <c r="AW3017">
        <v>0</v>
      </c>
      <c r="AX3017">
        <v>0</v>
      </c>
      <c r="AY3017">
        <v>0</v>
      </c>
      <c r="AZ3017">
        <v>0</v>
      </c>
      <c r="BA3017">
        <v>0</v>
      </c>
      <c r="BB3017">
        <v>9</v>
      </c>
      <c r="BC3017">
        <v>25</v>
      </c>
      <c r="BD3017">
        <v>0</v>
      </c>
      <c r="BE3017">
        <v>3</v>
      </c>
      <c r="BF3017">
        <v>1</v>
      </c>
      <c r="BG3017" s="20"/>
      <c r="BH3017" s="20"/>
      <c r="BI3017" s="20"/>
      <c r="BJ3017" s="20"/>
      <c r="BK3017" s="20"/>
      <c r="BL3017" s="20"/>
      <c r="BM3017" s="20"/>
      <c r="BN3017" s="20"/>
      <c r="BO3017" s="20"/>
      <c r="BP3017" s="20"/>
      <c r="BQ3017" s="20"/>
      <c r="BR3017" s="20"/>
      <c r="BS3017" s="20"/>
      <c r="BT3017" s="20"/>
      <c r="BU3017" s="20"/>
      <c r="BV3017" s="20"/>
    </row>
    <row r="3018" spans="1:74" x14ac:dyDescent="0.25">
      <c r="A3018" s="20" t="s">
        <v>475</v>
      </c>
      <c r="B3018" s="20" t="s">
        <v>481</v>
      </c>
      <c r="C3018" s="20" t="s">
        <v>486</v>
      </c>
      <c r="D3018" s="1">
        <v>44500</v>
      </c>
      <c r="E3018">
        <v>117</v>
      </c>
      <c r="F3018">
        <v>5</v>
      </c>
      <c r="G3018">
        <v>1</v>
      </c>
      <c r="H3018">
        <v>0</v>
      </c>
      <c r="I3018">
        <v>0</v>
      </c>
      <c r="J3018">
        <v>53</v>
      </c>
      <c r="K3018">
        <v>2</v>
      </c>
      <c r="L3018">
        <v>4</v>
      </c>
      <c r="M3018">
        <v>1</v>
      </c>
      <c r="N3018">
        <v>9</v>
      </c>
      <c r="O3018">
        <v>0</v>
      </c>
      <c r="P3018">
        <v>4</v>
      </c>
      <c r="Q3018">
        <v>0</v>
      </c>
      <c r="R3018">
        <v>407</v>
      </c>
      <c r="S3018">
        <v>0</v>
      </c>
      <c r="T3018">
        <v>258</v>
      </c>
      <c r="U3018">
        <v>3</v>
      </c>
      <c r="V3018">
        <v>5</v>
      </c>
      <c r="W3018">
        <v>1051</v>
      </c>
      <c r="X3018">
        <v>0</v>
      </c>
      <c r="Y3018">
        <v>150</v>
      </c>
      <c r="Z3018">
        <v>103</v>
      </c>
      <c r="AA3018">
        <v>29</v>
      </c>
      <c r="AB3018">
        <v>733</v>
      </c>
      <c r="AC3018">
        <v>100</v>
      </c>
      <c r="AD3018">
        <v>29</v>
      </c>
      <c r="AE3018">
        <v>56</v>
      </c>
      <c r="AF3018">
        <v>25</v>
      </c>
      <c r="AG3018">
        <v>191</v>
      </c>
      <c r="AH3018">
        <v>0</v>
      </c>
      <c r="AI3018">
        <v>7</v>
      </c>
      <c r="AJ3018">
        <v>17</v>
      </c>
      <c r="AK3018">
        <v>8</v>
      </c>
      <c r="AL3018">
        <v>56</v>
      </c>
      <c r="AM3018">
        <v>0</v>
      </c>
      <c r="AN3018">
        <v>12</v>
      </c>
      <c r="AO3018">
        <v>0</v>
      </c>
      <c r="AP3018">
        <v>0</v>
      </c>
      <c r="AQ3018">
        <v>0</v>
      </c>
      <c r="AR3018">
        <v>1</v>
      </c>
      <c r="AS3018">
        <v>0</v>
      </c>
      <c r="AT3018">
        <v>0</v>
      </c>
      <c r="AU3018">
        <v>0</v>
      </c>
      <c r="AV3018">
        <v>0</v>
      </c>
      <c r="AW3018">
        <v>0</v>
      </c>
      <c r="AX3018">
        <v>0</v>
      </c>
      <c r="AY3018">
        <v>0</v>
      </c>
      <c r="AZ3018">
        <v>0</v>
      </c>
      <c r="BA3018">
        <v>0</v>
      </c>
      <c r="BB3018">
        <v>9</v>
      </c>
      <c r="BC3018">
        <v>25</v>
      </c>
      <c r="BD3018">
        <v>0</v>
      </c>
      <c r="BE3018">
        <v>3</v>
      </c>
      <c r="BF3018">
        <v>1</v>
      </c>
      <c r="BG3018" s="20"/>
      <c r="BH3018" s="20"/>
      <c r="BI3018" s="20"/>
      <c r="BJ3018" s="20"/>
      <c r="BK3018" s="20"/>
      <c r="BL3018" s="20"/>
      <c r="BM3018" s="20"/>
      <c r="BN3018" s="20"/>
      <c r="BO3018" s="20"/>
      <c r="BP3018" s="20"/>
      <c r="BQ3018" s="20"/>
      <c r="BR3018" s="20"/>
      <c r="BS3018" s="20"/>
      <c r="BT3018" s="20"/>
      <c r="BU3018" s="20"/>
      <c r="BV3018" s="20"/>
    </row>
    <row r="3019" spans="1:74" x14ac:dyDescent="0.25">
      <c r="A3019" s="20" t="s">
        <v>475</v>
      </c>
      <c r="B3019" s="20" t="s">
        <v>481</v>
      </c>
      <c r="C3019" s="20" t="s">
        <v>486</v>
      </c>
      <c r="D3019" s="1">
        <v>44507</v>
      </c>
      <c r="E3019">
        <v>117</v>
      </c>
      <c r="F3019">
        <v>5</v>
      </c>
      <c r="G3019">
        <v>1</v>
      </c>
      <c r="H3019">
        <v>0</v>
      </c>
      <c r="I3019">
        <v>0</v>
      </c>
      <c r="J3019">
        <v>57</v>
      </c>
      <c r="K3019">
        <v>2</v>
      </c>
      <c r="L3019">
        <v>4</v>
      </c>
      <c r="M3019">
        <v>1</v>
      </c>
      <c r="N3019">
        <v>9</v>
      </c>
      <c r="O3019">
        <v>4</v>
      </c>
      <c r="P3019">
        <v>0</v>
      </c>
      <c r="Q3019">
        <v>0</v>
      </c>
      <c r="R3019">
        <v>411</v>
      </c>
      <c r="S3019">
        <v>287</v>
      </c>
      <c r="T3019">
        <v>9</v>
      </c>
      <c r="U3019">
        <v>4</v>
      </c>
      <c r="V3019">
        <v>4</v>
      </c>
      <c r="W3019">
        <v>1051</v>
      </c>
      <c r="X3019">
        <v>162</v>
      </c>
      <c r="Y3019">
        <v>24</v>
      </c>
      <c r="Z3019">
        <v>103</v>
      </c>
      <c r="AA3019">
        <v>29</v>
      </c>
      <c r="AB3019">
        <v>734</v>
      </c>
      <c r="AC3019">
        <v>116</v>
      </c>
      <c r="AD3019">
        <v>30</v>
      </c>
      <c r="AE3019">
        <v>55</v>
      </c>
      <c r="AF3019">
        <v>26</v>
      </c>
      <c r="AG3019">
        <v>191</v>
      </c>
      <c r="AH3019">
        <v>7</v>
      </c>
      <c r="AI3019">
        <v>2</v>
      </c>
      <c r="AJ3019">
        <v>17</v>
      </c>
      <c r="AK3019">
        <v>8</v>
      </c>
      <c r="AL3019">
        <v>53</v>
      </c>
      <c r="AM3019">
        <v>19</v>
      </c>
      <c r="AN3019">
        <v>1</v>
      </c>
      <c r="AO3019">
        <v>0</v>
      </c>
      <c r="AP3019">
        <v>0</v>
      </c>
      <c r="AQ3019">
        <v>0</v>
      </c>
      <c r="AR3019">
        <v>1</v>
      </c>
      <c r="AS3019">
        <v>0</v>
      </c>
      <c r="AT3019">
        <v>0</v>
      </c>
      <c r="AU3019">
        <v>0</v>
      </c>
      <c r="AV3019">
        <v>0</v>
      </c>
      <c r="AW3019">
        <v>0</v>
      </c>
      <c r="AX3019">
        <v>0</v>
      </c>
      <c r="AY3019">
        <v>0</v>
      </c>
      <c r="AZ3019">
        <v>0</v>
      </c>
      <c r="BA3019">
        <v>0</v>
      </c>
      <c r="BB3019">
        <v>0</v>
      </c>
      <c r="BC3019">
        <v>0</v>
      </c>
      <c r="BD3019">
        <v>0</v>
      </c>
      <c r="BE3019">
        <v>0</v>
      </c>
      <c r="BF3019">
        <v>0</v>
      </c>
      <c r="BG3019" s="20">
        <v>4</v>
      </c>
      <c r="BH3019" s="20">
        <v>0</v>
      </c>
      <c r="BI3019" s="20">
        <v>108</v>
      </c>
      <c r="BJ3019" s="20">
        <v>9</v>
      </c>
      <c r="BK3019" s="20">
        <v>391</v>
      </c>
      <c r="BL3019" s="20">
        <v>853</v>
      </c>
      <c r="BM3019" s="20">
        <v>600</v>
      </c>
      <c r="BN3019" s="20">
        <v>144</v>
      </c>
      <c r="BO3019" s="20">
        <v>51</v>
      </c>
      <c r="BP3019" s="20"/>
      <c r="BQ3019" s="20"/>
      <c r="BR3019" s="20"/>
      <c r="BS3019" s="20"/>
      <c r="BT3019" s="20"/>
      <c r="BU3019" s="20"/>
      <c r="BV3019" s="20"/>
    </row>
    <row r="3020" spans="1:74" x14ac:dyDescent="0.25">
      <c r="A3020" s="20" t="s">
        <v>475</v>
      </c>
      <c r="B3020" s="20" t="s">
        <v>481</v>
      </c>
      <c r="C3020" s="20" t="s">
        <v>486</v>
      </c>
      <c r="D3020" s="1">
        <v>44514</v>
      </c>
      <c r="E3020">
        <v>119</v>
      </c>
      <c r="F3020">
        <v>5</v>
      </c>
      <c r="G3020">
        <v>2</v>
      </c>
      <c r="H3020">
        <v>0</v>
      </c>
      <c r="I3020">
        <v>0</v>
      </c>
      <c r="J3020">
        <v>60</v>
      </c>
      <c r="K3020">
        <v>2</v>
      </c>
      <c r="L3020">
        <v>4</v>
      </c>
      <c r="M3020">
        <v>1</v>
      </c>
      <c r="N3020">
        <v>9</v>
      </c>
      <c r="O3020">
        <v>4</v>
      </c>
      <c r="P3020">
        <v>0</v>
      </c>
      <c r="Q3020">
        <v>0</v>
      </c>
      <c r="R3020">
        <v>411</v>
      </c>
      <c r="S3020">
        <v>297</v>
      </c>
      <c r="T3020">
        <v>9</v>
      </c>
      <c r="U3020">
        <v>3</v>
      </c>
      <c r="V3020">
        <v>3</v>
      </c>
      <c r="W3020">
        <v>1054</v>
      </c>
      <c r="X3020">
        <v>190</v>
      </c>
      <c r="Y3020">
        <v>24</v>
      </c>
      <c r="Z3020">
        <v>103</v>
      </c>
      <c r="AA3020">
        <v>28</v>
      </c>
      <c r="AB3020">
        <v>735</v>
      </c>
      <c r="AC3020">
        <v>130</v>
      </c>
      <c r="AD3020">
        <v>30</v>
      </c>
      <c r="AE3020">
        <v>55</v>
      </c>
      <c r="AF3020">
        <v>28</v>
      </c>
      <c r="AG3020">
        <v>191</v>
      </c>
      <c r="AH3020">
        <v>9</v>
      </c>
      <c r="AI3020">
        <v>2</v>
      </c>
      <c r="AJ3020">
        <v>15</v>
      </c>
      <c r="AK3020">
        <v>8</v>
      </c>
      <c r="AL3020">
        <v>53</v>
      </c>
      <c r="AM3020">
        <v>25</v>
      </c>
      <c r="AN3020">
        <v>1</v>
      </c>
      <c r="AO3020">
        <v>0</v>
      </c>
      <c r="AP3020">
        <v>0</v>
      </c>
      <c r="AQ3020">
        <v>0</v>
      </c>
      <c r="AR3020">
        <v>1</v>
      </c>
      <c r="AS3020">
        <v>0</v>
      </c>
      <c r="AT3020">
        <v>0</v>
      </c>
      <c r="AU3020">
        <v>0</v>
      </c>
      <c r="AV3020">
        <v>0</v>
      </c>
      <c r="AW3020">
        <v>0</v>
      </c>
      <c r="AX3020">
        <v>0</v>
      </c>
      <c r="AY3020">
        <v>0</v>
      </c>
      <c r="AZ3020">
        <v>0</v>
      </c>
      <c r="BA3020">
        <v>0</v>
      </c>
      <c r="BB3020">
        <v>0</v>
      </c>
      <c r="BC3020">
        <v>0</v>
      </c>
      <c r="BD3020">
        <v>0</v>
      </c>
      <c r="BE3020">
        <v>0</v>
      </c>
      <c r="BF3020">
        <v>0</v>
      </c>
      <c r="BG3020" s="20">
        <v>4</v>
      </c>
      <c r="BH3020" s="20">
        <v>0</v>
      </c>
      <c r="BI3020" s="20">
        <v>110</v>
      </c>
      <c r="BJ3020" s="20">
        <v>9</v>
      </c>
      <c r="BK3020" s="20">
        <v>391</v>
      </c>
      <c r="BL3020" s="20">
        <v>857</v>
      </c>
      <c r="BM3020" s="20">
        <v>599</v>
      </c>
      <c r="BN3020" s="20">
        <v>144</v>
      </c>
      <c r="BO3020" s="20">
        <v>51</v>
      </c>
      <c r="BP3020" s="20"/>
      <c r="BQ3020" s="20"/>
      <c r="BR3020" s="20"/>
      <c r="BS3020" s="20"/>
      <c r="BT3020" s="20"/>
      <c r="BU3020" s="20"/>
      <c r="BV3020" s="20"/>
    </row>
    <row r="3021" spans="1:74" x14ac:dyDescent="0.25">
      <c r="A3021" s="20" t="s">
        <v>475</v>
      </c>
      <c r="B3021" s="20" t="s">
        <v>481</v>
      </c>
      <c r="C3021" s="20" t="s">
        <v>486</v>
      </c>
      <c r="D3021" s="1">
        <v>44521</v>
      </c>
      <c r="E3021">
        <v>119</v>
      </c>
      <c r="F3021">
        <v>5</v>
      </c>
      <c r="G3021">
        <v>2</v>
      </c>
      <c r="H3021">
        <v>0</v>
      </c>
      <c r="I3021">
        <v>0</v>
      </c>
      <c r="J3021">
        <v>64</v>
      </c>
      <c r="K3021">
        <v>2</v>
      </c>
      <c r="L3021">
        <v>4</v>
      </c>
      <c r="M3021">
        <v>1</v>
      </c>
      <c r="N3021">
        <v>9</v>
      </c>
      <c r="O3021">
        <v>4</v>
      </c>
      <c r="P3021">
        <v>0</v>
      </c>
      <c r="Q3021">
        <v>0</v>
      </c>
      <c r="R3021">
        <v>411</v>
      </c>
      <c r="S3021">
        <v>302</v>
      </c>
      <c r="T3021">
        <v>9</v>
      </c>
      <c r="U3021">
        <v>3</v>
      </c>
      <c r="V3021">
        <v>3</v>
      </c>
      <c r="W3021">
        <v>1052</v>
      </c>
      <c r="X3021">
        <v>234</v>
      </c>
      <c r="Y3021">
        <v>24</v>
      </c>
      <c r="Z3021">
        <v>102</v>
      </c>
      <c r="AA3021">
        <v>26</v>
      </c>
      <c r="AB3021">
        <v>739</v>
      </c>
      <c r="AC3021">
        <v>147</v>
      </c>
      <c r="AD3021">
        <v>30</v>
      </c>
      <c r="AE3021">
        <v>57</v>
      </c>
      <c r="AF3021">
        <v>27</v>
      </c>
      <c r="AG3021">
        <v>191</v>
      </c>
      <c r="AH3021">
        <v>10</v>
      </c>
      <c r="AI3021">
        <v>2</v>
      </c>
      <c r="AJ3021">
        <v>15</v>
      </c>
      <c r="AK3021">
        <v>7</v>
      </c>
      <c r="AL3021">
        <v>53</v>
      </c>
      <c r="AM3021">
        <v>27</v>
      </c>
      <c r="AN3021">
        <v>1</v>
      </c>
      <c r="AO3021">
        <v>0</v>
      </c>
      <c r="AP3021">
        <v>0</v>
      </c>
      <c r="AQ3021">
        <v>0</v>
      </c>
      <c r="AR3021">
        <v>1</v>
      </c>
      <c r="AS3021">
        <v>0</v>
      </c>
      <c r="AT3021">
        <v>0</v>
      </c>
      <c r="AU3021">
        <v>0</v>
      </c>
      <c r="AV3021">
        <v>0</v>
      </c>
      <c r="AW3021">
        <v>0</v>
      </c>
      <c r="AX3021">
        <v>0</v>
      </c>
      <c r="AY3021">
        <v>0</v>
      </c>
      <c r="AZ3021">
        <v>0</v>
      </c>
      <c r="BA3021">
        <v>0</v>
      </c>
      <c r="BB3021">
        <v>0</v>
      </c>
      <c r="BC3021">
        <v>0</v>
      </c>
      <c r="BD3021">
        <v>0</v>
      </c>
      <c r="BE3021">
        <v>0</v>
      </c>
      <c r="BF3021">
        <v>0</v>
      </c>
      <c r="BG3021" s="20">
        <v>4</v>
      </c>
      <c r="BH3021" s="20">
        <v>0</v>
      </c>
      <c r="BI3021" s="20">
        <v>110</v>
      </c>
      <c r="BJ3021" s="20">
        <v>9</v>
      </c>
      <c r="BK3021" s="20">
        <v>391</v>
      </c>
      <c r="BL3021" s="20">
        <v>859</v>
      </c>
      <c r="BM3021" s="20">
        <v>600</v>
      </c>
      <c r="BN3021" s="20">
        <v>146</v>
      </c>
      <c r="BO3021" s="20">
        <v>51</v>
      </c>
      <c r="BP3021" s="20"/>
      <c r="BQ3021" s="20"/>
      <c r="BR3021" s="20"/>
      <c r="BS3021" s="20"/>
      <c r="BT3021" s="20"/>
      <c r="BU3021" s="20"/>
      <c r="BV3021" s="20"/>
    </row>
    <row r="3022" spans="1:74" x14ac:dyDescent="0.25">
      <c r="A3022" s="20" t="s">
        <v>475</v>
      </c>
      <c r="B3022" s="20" t="s">
        <v>481</v>
      </c>
      <c r="C3022" s="20" t="s">
        <v>486</v>
      </c>
      <c r="D3022" s="1">
        <v>44528</v>
      </c>
      <c r="E3022">
        <v>119</v>
      </c>
      <c r="F3022">
        <v>5</v>
      </c>
      <c r="G3022">
        <v>3</v>
      </c>
      <c r="H3022">
        <v>0</v>
      </c>
      <c r="I3022">
        <v>0</v>
      </c>
      <c r="J3022">
        <v>71</v>
      </c>
      <c r="K3022">
        <v>2</v>
      </c>
      <c r="L3022">
        <v>4</v>
      </c>
      <c r="M3022">
        <v>1</v>
      </c>
      <c r="N3022">
        <v>9</v>
      </c>
      <c r="O3022">
        <v>4</v>
      </c>
      <c r="P3022">
        <v>0</v>
      </c>
      <c r="Q3022">
        <v>0</v>
      </c>
      <c r="R3022">
        <v>411</v>
      </c>
      <c r="S3022">
        <v>320</v>
      </c>
      <c r="T3022">
        <v>9</v>
      </c>
      <c r="U3022">
        <v>3</v>
      </c>
      <c r="V3022">
        <v>4</v>
      </c>
      <c r="W3022">
        <v>1056</v>
      </c>
      <c r="X3022">
        <v>294</v>
      </c>
      <c r="Y3022">
        <v>24</v>
      </c>
      <c r="Z3022">
        <v>99</v>
      </c>
      <c r="AA3022">
        <v>26</v>
      </c>
      <c r="AB3022">
        <v>742</v>
      </c>
      <c r="AC3022">
        <v>200</v>
      </c>
      <c r="AD3022">
        <v>30</v>
      </c>
      <c r="AE3022">
        <v>56</v>
      </c>
      <c r="AF3022">
        <v>29</v>
      </c>
      <c r="AG3022">
        <v>191</v>
      </c>
      <c r="AH3022">
        <v>16</v>
      </c>
      <c r="AI3022">
        <v>2</v>
      </c>
      <c r="AJ3022">
        <v>15</v>
      </c>
      <c r="AK3022">
        <v>7</v>
      </c>
      <c r="AL3022">
        <v>53</v>
      </c>
      <c r="AM3022">
        <v>33</v>
      </c>
      <c r="AN3022">
        <v>1</v>
      </c>
      <c r="AO3022">
        <v>0</v>
      </c>
      <c r="AP3022">
        <v>0</v>
      </c>
      <c r="AQ3022">
        <v>0</v>
      </c>
      <c r="AR3022">
        <v>1</v>
      </c>
      <c r="AS3022">
        <v>0</v>
      </c>
      <c r="AT3022">
        <v>0</v>
      </c>
      <c r="AU3022">
        <v>0</v>
      </c>
      <c r="AV3022">
        <v>0</v>
      </c>
      <c r="AW3022">
        <v>0</v>
      </c>
      <c r="AX3022">
        <v>0</v>
      </c>
      <c r="AY3022">
        <v>0</v>
      </c>
      <c r="AZ3022">
        <v>0</v>
      </c>
      <c r="BA3022">
        <v>0</v>
      </c>
      <c r="BB3022">
        <v>0</v>
      </c>
      <c r="BC3022">
        <v>0</v>
      </c>
      <c r="BD3022">
        <v>0</v>
      </c>
      <c r="BE3022">
        <v>0</v>
      </c>
      <c r="BF3022">
        <v>0</v>
      </c>
      <c r="BG3022" s="20">
        <v>4</v>
      </c>
      <c r="BH3022" s="20">
        <v>0</v>
      </c>
      <c r="BI3022" s="20">
        <v>110</v>
      </c>
      <c r="BJ3022" s="20">
        <v>9</v>
      </c>
      <c r="BK3022" s="20">
        <v>390</v>
      </c>
      <c r="BL3022" s="20">
        <v>864</v>
      </c>
      <c r="BM3022" s="20">
        <v>603</v>
      </c>
      <c r="BN3022" s="20">
        <v>147</v>
      </c>
      <c r="BO3022" s="20">
        <v>51</v>
      </c>
      <c r="BP3022" s="20"/>
      <c r="BQ3022" s="20"/>
      <c r="BR3022" s="20"/>
      <c r="BS3022" s="20"/>
      <c r="BT3022" s="20"/>
      <c r="BU3022" s="20"/>
      <c r="BV3022" s="20"/>
    </row>
    <row r="3023" spans="1:74" x14ac:dyDescent="0.25">
      <c r="A3023" s="20" t="s">
        <v>475</v>
      </c>
      <c r="B3023" s="20" t="s">
        <v>481</v>
      </c>
      <c r="C3023" s="20" t="s">
        <v>486</v>
      </c>
      <c r="D3023" s="1">
        <v>44535</v>
      </c>
      <c r="E3023">
        <v>119</v>
      </c>
      <c r="F3023">
        <v>5</v>
      </c>
      <c r="G3023">
        <v>3</v>
      </c>
      <c r="H3023">
        <v>0</v>
      </c>
      <c r="I3023">
        <v>0</v>
      </c>
      <c r="J3023">
        <v>78</v>
      </c>
      <c r="K3023">
        <v>2</v>
      </c>
      <c r="L3023">
        <v>4</v>
      </c>
      <c r="M3023">
        <v>1</v>
      </c>
      <c r="N3023">
        <v>9</v>
      </c>
      <c r="O3023">
        <v>4</v>
      </c>
      <c r="P3023">
        <v>0</v>
      </c>
      <c r="Q3023">
        <v>0</v>
      </c>
      <c r="R3023">
        <v>413</v>
      </c>
      <c r="S3023">
        <v>330</v>
      </c>
      <c r="T3023">
        <v>9</v>
      </c>
      <c r="U3023">
        <v>3</v>
      </c>
      <c r="V3023">
        <v>5</v>
      </c>
      <c r="W3023">
        <v>1059</v>
      </c>
      <c r="X3023">
        <v>369</v>
      </c>
      <c r="Y3023">
        <v>24</v>
      </c>
      <c r="Z3023">
        <v>97</v>
      </c>
      <c r="AA3023">
        <v>26</v>
      </c>
      <c r="AB3023">
        <v>741</v>
      </c>
      <c r="AC3023">
        <v>257</v>
      </c>
      <c r="AD3023">
        <v>29</v>
      </c>
      <c r="AE3023">
        <v>56</v>
      </c>
      <c r="AF3023">
        <v>30</v>
      </c>
      <c r="AG3023">
        <v>191</v>
      </c>
      <c r="AH3023">
        <v>29</v>
      </c>
      <c r="AI3023">
        <v>2</v>
      </c>
      <c r="AJ3023">
        <v>14</v>
      </c>
      <c r="AK3023">
        <v>6</v>
      </c>
      <c r="AL3023">
        <v>53</v>
      </c>
      <c r="AM3023">
        <v>33</v>
      </c>
      <c r="AN3023">
        <v>1</v>
      </c>
      <c r="AO3023">
        <v>0</v>
      </c>
      <c r="AP3023">
        <v>0</v>
      </c>
      <c r="AQ3023">
        <v>0</v>
      </c>
      <c r="AR3023">
        <v>1</v>
      </c>
      <c r="AS3023">
        <v>0</v>
      </c>
      <c r="AT3023">
        <v>0</v>
      </c>
      <c r="AU3023">
        <v>0</v>
      </c>
      <c r="AV3023">
        <v>0</v>
      </c>
      <c r="AW3023">
        <v>0</v>
      </c>
      <c r="AX3023">
        <v>0</v>
      </c>
      <c r="AY3023">
        <v>0</v>
      </c>
      <c r="AZ3023">
        <v>0</v>
      </c>
      <c r="BA3023">
        <v>0</v>
      </c>
      <c r="BB3023">
        <v>0</v>
      </c>
      <c r="BC3023">
        <v>0</v>
      </c>
      <c r="BD3023">
        <v>0</v>
      </c>
      <c r="BE3023">
        <v>0</v>
      </c>
      <c r="BF3023">
        <v>0</v>
      </c>
      <c r="BG3023" s="20">
        <v>4</v>
      </c>
      <c r="BH3023" s="20">
        <v>0</v>
      </c>
      <c r="BI3023" s="20">
        <v>110</v>
      </c>
      <c r="BJ3023" s="20">
        <v>9</v>
      </c>
      <c r="BK3023" s="20">
        <v>391</v>
      </c>
      <c r="BL3023" s="20">
        <v>868</v>
      </c>
      <c r="BM3023" s="20">
        <v>601</v>
      </c>
      <c r="BN3023" s="20">
        <v>149</v>
      </c>
      <c r="BO3023" s="20">
        <v>51</v>
      </c>
      <c r="BP3023" s="20"/>
      <c r="BQ3023" s="20"/>
      <c r="BR3023" s="20"/>
      <c r="BS3023" s="20"/>
      <c r="BT3023" s="20"/>
      <c r="BU3023" s="20"/>
      <c r="BV3023" s="20"/>
    </row>
    <row r="3024" spans="1:74" x14ac:dyDescent="0.25">
      <c r="A3024" s="20" t="s">
        <v>475</v>
      </c>
      <c r="B3024" s="20" t="s">
        <v>481</v>
      </c>
      <c r="C3024" s="20" t="s">
        <v>486</v>
      </c>
      <c r="D3024" s="1">
        <v>44542</v>
      </c>
      <c r="E3024">
        <v>119</v>
      </c>
      <c r="F3024">
        <v>5</v>
      </c>
      <c r="G3024">
        <v>3</v>
      </c>
      <c r="H3024">
        <v>0</v>
      </c>
      <c r="I3024">
        <v>0</v>
      </c>
      <c r="J3024">
        <v>79</v>
      </c>
      <c r="K3024">
        <v>2</v>
      </c>
      <c r="L3024">
        <v>4</v>
      </c>
      <c r="M3024">
        <v>1</v>
      </c>
      <c r="N3024">
        <v>9</v>
      </c>
      <c r="O3024">
        <v>4</v>
      </c>
      <c r="P3024">
        <v>0</v>
      </c>
      <c r="Q3024">
        <v>0</v>
      </c>
      <c r="R3024">
        <v>416</v>
      </c>
      <c r="S3024">
        <v>335</v>
      </c>
      <c r="T3024">
        <v>9</v>
      </c>
      <c r="U3024">
        <v>3</v>
      </c>
      <c r="V3024">
        <v>5</v>
      </c>
      <c r="W3024">
        <v>1056</v>
      </c>
      <c r="X3024">
        <v>405</v>
      </c>
      <c r="Y3024">
        <v>24</v>
      </c>
      <c r="Z3024">
        <v>96</v>
      </c>
      <c r="AA3024">
        <v>26</v>
      </c>
      <c r="AB3024">
        <v>745</v>
      </c>
      <c r="AC3024">
        <v>289</v>
      </c>
      <c r="AD3024">
        <v>29</v>
      </c>
      <c r="AE3024">
        <v>57</v>
      </c>
      <c r="AF3024">
        <v>31</v>
      </c>
      <c r="AG3024">
        <v>192</v>
      </c>
      <c r="AH3024">
        <v>34</v>
      </c>
      <c r="AI3024">
        <v>2</v>
      </c>
      <c r="AJ3024">
        <v>13</v>
      </c>
      <c r="AK3024">
        <v>5</v>
      </c>
      <c r="AL3024">
        <v>53</v>
      </c>
      <c r="AM3024">
        <v>37</v>
      </c>
      <c r="AN3024">
        <v>1</v>
      </c>
      <c r="AO3024">
        <v>0</v>
      </c>
      <c r="AP3024">
        <v>0</v>
      </c>
      <c r="AQ3024">
        <v>0</v>
      </c>
      <c r="AR3024">
        <v>1</v>
      </c>
      <c r="AS3024">
        <v>0</v>
      </c>
      <c r="AT3024">
        <v>0</v>
      </c>
      <c r="AU3024">
        <v>0</v>
      </c>
      <c r="AV3024">
        <v>0</v>
      </c>
      <c r="AW3024">
        <v>0</v>
      </c>
      <c r="AX3024">
        <v>0</v>
      </c>
      <c r="AY3024">
        <v>0</v>
      </c>
      <c r="AZ3024">
        <v>0</v>
      </c>
      <c r="BA3024">
        <v>0</v>
      </c>
      <c r="BB3024">
        <v>0</v>
      </c>
      <c r="BC3024">
        <v>0</v>
      </c>
      <c r="BD3024">
        <v>0</v>
      </c>
      <c r="BE3024">
        <v>0</v>
      </c>
      <c r="BF3024">
        <v>0</v>
      </c>
      <c r="BG3024" s="20">
        <v>4</v>
      </c>
      <c r="BH3024" s="20">
        <v>0</v>
      </c>
      <c r="BI3024" s="20">
        <v>110</v>
      </c>
      <c r="BJ3024" s="20">
        <v>9</v>
      </c>
      <c r="BK3024" s="20">
        <v>394</v>
      </c>
      <c r="BL3024" s="20">
        <v>869</v>
      </c>
      <c r="BM3024" s="20">
        <v>603</v>
      </c>
      <c r="BN3024" s="20">
        <v>150</v>
      </c>
      <c r="BO3024" s="20">
        <v>51</v>
      </c>
      <c r="BP3024" s="20"/>
      <c r="BQ3024" s="20"/>
      <c r="BR3024" s="20"/>
      <c r="BS3024" s="20"/>
      <c r="BT3024" s="20"/>
      <c r="BU3024" s="20"/>
      <c r="BV3024" s="20"/>
    </row>
    <row r="3025" spans="1:74" x14ac:dyDescent="0.25">
      <c r="A3025" s="20" t="s">
        <v>475</v>
      </c>
      <c r="B3025" s="20" t="s">
        <v>481</v>
      </c>
      <c r="C3025" s="20" t="s">
        <v>486</v>
      </c>
      <c r="D3025" s="1">
        <v>44549</v>
      </c>
      <c r="E3025">
        <v>119</v>
      </c>
      <c r="F3025">
        <v>5</v>
      </c>
      <c r="G3025">
        <v>3</v>
      </c>
      <c r="H3025">
        <v>0</v>
      </c>
      <c r="I3025">
        <v>0</v>
      </c>
      <c r="J3025">
        <v>80</v>
      </c>
      <c r="K3025">
        <v>2</v>
      </c>
      <c r="L3025">
        <v>4</v>
      </c>
      <c r="M3025">
        <v>1</v>
      </c>
      <c r="N3025">
        <v>9</v>
      </c>
      <c r="O3025">
        <v>5</v>
      </c>
      <c r="P3025">
        <v>0</v>
      </c>
      <c r="Q3025">
        <v>0</v>
      </c>
      <c r="R3025">
        <v>416</v>
      </c>
      <c r="S3025">
        <v>344</v>
      </c>
      <c r="T3025">
        <v>9</v>
      </c>
      <c r="U3025">
        <v>3</v>
      </c>
      <c r="V3025">
        <v>5</v>
      </c>
      <c r="W3025">
        <v>1059</v>
      </c>
      <c r="X3025">
        <v>502</v>
      </c>
      <c r="Y3025">
        <v>24</v>
      </c>
      <c r="Z3025">
        <v>95</v>
      </c>
      <c r="AA3025">
        <v>22</v>
      </c>
      <c r="AB3025">
        <v>747</v>
      </c>
      <c r="AC3025">
        <v>359</v>
      </c>
      <c r="AD3025">
        <v>28</v>
      </c>
      <c r="AE3025">
        <v>56</v>
      </c>
      <c r="AF3025">
        <v>31</v>
      </c>
      <c r="AG3025">
        <v>193</v>
      </c>
      <c r="AH3025">
        <v>53</v>
      </c>
      <c r="AI3025">
        <v>2</v>
      </c>
      <c r="AJ3025">
        <v>13</v>
      </c>
      <c r="AK3025">
        <v>5</v>
      </c>
      <c r="AL3025">
        <v>53</v>
      </c>
      <c r="AM3025">
        <v>38</v>
      </c>
      <c r="AN3025">
        <v>1</v>
      </c>
      <c r="AO3025">
        <v>0</v>
      </c>
      <c r="AP3025">
        <v>0</v>
      </c>
      <c r="AQ3025">
        <v>0</v>
      </c>
      <c r="AR3025">
        <v>1</v>
      </c>
      <c r="AS3025">
        <v>0</v>
      </c>
      <c r="AT3025">
        <v>0</v>
      </c>
      <c r="AU3025">
        <v>0</v>
      </c>
      <c r="AV3025">
        <v>0</v>
      </c>
      <c r="AW3025">
        <v>0</v>
      </c>
      <c r="AX3025">
        <v>0</v>
      </c>
      <c r="AY3025">
        <v>0</v>
      </c>
      <c r="AZ3025">
        <v>0</v>
      </c>
      <c r="BA3025">
        <v>0</v>
      </c>
      <c r="BB3025">
        <v>0</v>
      </c>
      <c r="BC3025">
        <v>0</v>
      </c>
      <c r="BD3025">
        <v>0</v>
      </c>
      <c r="BE3025">
        <v>0</v>
      </c>
      <c r="BF3025">
        <v>0</v>
      </c>
      <c r="BG3025" s="20">
        <v>4</v>
      </c>
      <c r="BH3025" s="20">
        <v>0</v>
      </c>
      <c r="BI3025" s="20">
        <v>110</v>
      </c>
      <c r="BJ3025" s="20">
        <v>9</v>
      </c>
      <c r="BK3025" s="20">
        <v>394</v>
      </c>
      <c r="BL3025" s="20">
        <v>873</v>
      </c>
      <c r="BM3025" s="20">
        <v>605</v>
      </c>
      <c r="BN3025" s="20">
        <v>154</v>
      </c>
      <c r="BO3025" s="20">
        <v>51</v>
      </c>
      <c r="BP3025" s="20">
        <v>3673</v>
      </c>
      <c r="BQ3025" s="20">
        <v>821</v>
      </c>
      <c r="BR3025" s="20">
        <v>0</v>
      </c>
      <c r="BS3025" s="20">
        <v>46</v>
      </c>
      <c r="BT3025" s="20">
        <v>873</v>
      </c>
      <c r="BU3025" s="20">
        <v>212</v>
      </c>
      <c r="BV3025" s="20">
        <v>2363</v>
      </c>
    </row>
    <row r="3026" spans="1:74" x14ac:dyDescent="0.25">
      <c r="A3026" s="20" t="s">
        <v>475</v>
      </c>
      <c r="B3026" s="20" t="s">
        <v>481</v>
      </c>
      <c r="C3026" s="20" t="s">
        <v>486</v>
      </c>
      <c r="D3026" s="1">
        <v>44558</v>
      </c>
      <c r="E3026">
        <v>119</v>
      </c>
      <c r="F3026">
        <v>5</v>
      </c>
      <c r="G3026">
        <v>3</v>
      </c>
      <c r="H3026">
        <v>0</v>
      </c>
      <c r="I3026">
        <v>0</v>
      </c>
      <c r="J3026">
        <v>85</v>
      </c>
      <c r="K3026">
        <v>2</v>
      </c>
      <c r="L3026">
        <v>4</v>
      </c>
      <c r="M3026">
        <v>1</v>
      </c>
      <c r="N3026">
        <v>9</v>
      </c>
      <c r="O3026">
        <v>5</v>
      </c>
      <c r="P3026">
        <v>0</v>
      </c>
      <c r="Q3026">
        <v>0</v>
      </c>
      <c r="R3026">
        <v>416</v>
      </c>
      <c r="S3026">
        <v>346</v>
      </c>
      <c r="T3026">
        <v>9</v>
      </c>
      <c r="U3026">
        <v>3</v>
      </c>
      <c r="V3026">
        <v>5</v>
      </c>
      <c r="W3026">
        <v>1061</v>
      </c>
      <c r="X3026">
        <v>566</v>
      </c>
      <c r="Y3026">
        <v>24</v>
      </c>
      <c r="Z3026">
        <v>94</v>
      </c>
      <c r="AA3026">
        <v>20</v>
      </c>
      <c r="AB3026">
        <v>751</v>
      </c>
      <c r="AC3026">
        <v>400</v>
      </c>
      <c r="AD3026">
        <v>28</v>
      </c>
      <c r="AE3026">
        <v>57</v>
      </c>
      <c r="AF3026">
        <v>31</v>
      </c>
      <c r="AG3026">
        <v>193</v>
      </c>
      <c r="AH3026">
        <v>76</v>
      </c>
      <c r="AI3026">
        <v>2</v>
      </c>
      <c r="AJ3026">
        <v>12</v>
      </c>
      <c r="AK3026">
        <v>5</v>
      </c>
      <c r="AL3026">
        <v>53</v>
      </c>
      <c r="AM3026">
        <v>38</v>
      </c>
      <c r="AN3026">
        <v>1</v>
      </c>
      <c r="AO3026">
        <v>0</v>
      </c>
      <c r="AP3026">
        <v>0</v>
      </c>
      <c r="AQ3026">
        <v>0</v>
      </c>
      <c r="AR3026">
        <v>1</v>
      </c>
      <c r="AS3026">
        <v>0</v>
      </c>
      <c r="AT3026">
        <v>0</v>
      </c>
      <c r="AU3026">
        <v>0</v>
      </c>
      <c r="AV3026">
        <v>0</v>
      </c>
      <c r="AW3026">
        <v>0</v>
      </c>
      <c r="AX3026">
        <v>0</v>
      </c>
      <c r="AY3026">
        <v>0</v>
      </c>
      <c r="AZ3026">
        <v>0</v>
      </c>
      <c r="BA3026">
        <v>0</v>
      </c>
      <c r="BB3026">
        <v>0</v>
      </c>
      <c r="BC3026">
        <v>0</v>
      </c>
      <c r="BD3026">
        <v>0</v>
      </c>
      <c r="BE3026">
        <v>0</v>
      </c>
      <c r="BF3026">
        <v>0</v>
      </c>
      <c r="BG3026" s="20">
        <v>4</v>
      </c>
      <c r="BH3026" s="20">
        <v>0</v>
      </c>
      <c r="BI3026" s="20">
        <v>110</v>
      </c>
      <c r="BJ3026" s="20">
        <v>9</v>
      </c>
      <c r="BK3026" s="20">
        <v>394</v>
      </c>
      <c r="BL3026" s="20">
        <v>876</v>
      </c>
      <c r="BM3026" s="20">
        <v>607</v>
      </c>
      <c r="BN3026" s="20">
        <v>157</v>
      </c>
      <c r="BO3026" s="20">
        <v>51</v>
      </c>
      <c r="BP3026" s="20">
        <v>3675</v>
      </c>
      <c r="BQ3026" s="20">
        <v>1058</v>
      </c>
      <c r="BR3026" s="20">
        <v>0</v>
      </c>
      <c r="BS3026" s="20">
        <v>46</v>
      </c>
      <c r="BT3026" s="20">
        <v>853</v>
      </c>
      <c r="BU3026" s="20">
        <v>219</v>
      </c>
      <c r="BV3026" s="20">
        <v>2377</v>
      </c>
    </row>
    <row r="3027" spans="1:74" x14ac:dyDescent="0.25">
      <c r="A3027" s="20" t="s">
        <v>475</v>
      </c>
      <c r="B3027" s="20" t="s">
        <v>481</v>
      </c>
      <c r="C3027" s="20" t="s">
        <v>486</v>
      </c>
      <c r="D3027" s="1">
        <v>44564</v>
      </c>
      <c r="E3027">
        <v>119</v>
      </c>
      <c r="F3027">
        <v>5</v>
      </c>
      <c r="G3027">
        <v>3</v>
      </c>
      <c r="H3027">
        <v>0</v>
      </c>
      <c r="I3027">
        <v>0</v>
      </c>
      <c r="J3027">
        <v>85</v>
      </c>
      <c r="K3027">
        <v>2</v>
      </c>
      <c r="L3027">
        <v>4</v>
      </c>
      <c r="M3027">
        <v>1</v>
      </c>
      <c r="N3027">
        <v>9</v>
      </c>
      <c r="O3027">
        <v>5</v>
      </c>
      <c r="P3027">
        <v>0</v>
      </c>
      <c r="Q3027">
        <v>0</v>
      </c>
      <c r="R3027">
        <v>417</v>
      </c>
      <c r="S3027">
        <v>350</v>
      </c>
      <c r="T3027">
        <v>9</v>
      </c>
      <c r="U3027">
        <v>3</v>
      </c>
      <c r="V3027">
        <v>4</v>
      </c>
      <c r="W3027">
        <v>1064</v>
      </c>
      <c r="X3027">
        <v>587</v>
      </c>
      <c r="Y3027">
        <v>24</v>
      </c>
      <c r="Z3027">
        <v>93</v>
      </c>
      <c r="AA3027">
        <v>18</v>
      </c>
      <c r="AB3027">
        <v>752</v>
      </c>
      <c r="AC3027">
        <v>421</v>
      </c>
      <c r="AD3027">
        <v>28</v>
      </c>
      <c r="AE3027">
        <v>57</v>
      </c>
      <c r="AF3027">
        <v>31</v>
      </c>
      <c r="AG3027">
        <v>193</v>
      </c>
      <c r="AH3027">
        <v>81</v>
      </c>
      <c r="AI3027">
        <v>2</v>
      </c>
      <c r="AJ3027">
        <v>12</v>
      </c>
      <c r="AK3027">
        <v>5</v>
      </c>
      <c r="AL3027">
        <v>53</v>
      </c>
      <c r="AM3027">
        <v>38</v>
      </c>
      <c r="AN3027">
        <v>1</v>
      </c>
      <c r="AO3027">
        <v>0</v>
      </c>
      <c r="AP3027">
        <v>0</v>
      </c>
      <c r="AQ3027">
        <v>0</v>
      </c>
      <c r="AR3027">
        <v>1</v>
      </c>
      <c r="AS3027">
        <v>0</v>
      </c>
      <c r="AT3027">
        <v>0</v>
      </c>
      <c r="AU3027">
        <v>0</v>
      </c>
      <c r="AV3027">
        <v>0</v>
      </c>
      <c r="AW3027">
        <v>0</v>
      </c>
      <c r="AX3027">
        <v>0</v>
      </c>
      <c r="AY3027">
        <v>0</v>
      </c>
      <c r="AZ3027">
        <v>0</v>
      </c>
      <c r="BA3027">
        <v>0</v>
      </c>
      <c r="BB3027">
        <v>0</v>
      </c>
      <c r="BC3027">
        <v>0</v>
      </c>
      <c r="BD3027">
        <v>0</v>
      </c>
      <c r="BE3027">
        <v>0</v>
      </c>
      <c r="BF3027">
        <v>0</v>
      </c>
      <c r="BG3027" s="20">
        <v>4</v>
      </c>
      <c r="BH3027" s="20">
        <v>0</v>
      </c>
      <c r="BI3027" s="20">
        <v>110</v>
      </c>
      <c r="BJ3027" s="20">
        <v>9</v>
      </c>
      <c r="BK3027" s="20">
        <v>395</v>
      </c>
      <c r="BL3027" s="20">
        <v>879</v>
      </c>
      <c r="BM3027" s="20">
        <v>610</v>
      </c>
      <c r="BN3027" s="20">
        <v>157</v>
      </c>
      <c r="BO3027" s="20">
        <v>51</v>
      </c>
      <c r="BP3027" s="20">
        <v>3673</v>
      </c>
      <c r="BQ3027" s="20">
        <v>1173</v>
      </c>
      <c r="BR3027" s="20">
        <v>0</v>
      </c>
      <c r="BS3027" s="20">
        <v>46</v>
      </c>
      <c r="BT3027" s="20">
        <v>846</v>
      </c>
      <c r="BU3027" s="20">
        <v>212</v>
      </c>
      <c r="BV3027" s="20">
        <v>2385</v>
      </c>
    </row>
    <row r="3028" spans="1:74" x14ac:dyDescent="0.25">
      <c r="A3028" s="20" t="s">
        <v>475</v>
      </c>
      <c r="B3028" s="20" t="s">
        <v>481</v>
      </c>
      <c r="C3028" s="20" t="s">
        <v>486</v>
      </c>
      <c r="D3028" s="1">
        <v>44570</v>
      </c>
      <c r="E3028">
        <v>119</v>
      </c>
      <c r="F3028">
        <v>5</v>
      </c>
      <c r="G3028">
        <v>3</v>
      </c>
      <c r="H3028">
        <v>0</v>
      </c>
      <c r="I3028">
        <v>0</v>
      </c>
      <c r="J3028">
        <v>85</v>
      </c>
      <c r="K3028">
        <v>2</v>
      </c>
      <c r="L3028">
        <v>4</v>
      </c>
      <c r="M3028">
        <v>1</v>
      </c>
      <c r="N3028">
        <v>9</v>
      </c>
      <c r="O3028">
        <v>5</v>
      </c>
      <c r="P3028">
        <v>0</v>
      </c>
      <c r="Q3028">
        <v>0</v>
      </c>
      <c r="R3028">
        <v>420</v>
      </c>
      <c r="S3028">
        <v>356</v>
      </c>
      <c r="T3028">
        <v>10</v>
      </c>
      <c r="U3028">
        <v>3</v>
      </c>
      <c r="V3028">
        <v>4</v>
      </c>
      <c r="W3028">
        <v>1065</v>
      </c>
      <c r="X3028">
        <v>606</v>
      </c>
      <c r="Y3028">
        <v>23</v>
      </c>
      <c r="Z3028">
        <v>93</v>
      </c>
      <c r="AA3028">
        <v>18</v>
      </c>
      <c r="AB3028">
        <v>751</v>
      </c>
      <c r="AC3028">
        <v>433</v>
      </c>
      <c r="AD3028">
        <v>28</v>
      </c>
      <c r="AE3028">
        <v>57</v>
      </c>
      <c r="AF3028">
        <v>28</v>
      </c>
      <c r="AG3028">
        <v>193</v>
      </c>
      <c r="AH3028">
        <v>84</v>
      </c>
      <c r="AI3028">
        <v>2</v>
      </c>
      <c r="AJ3028">
        <v>12</v>
      </c>
      <c r="AK3028">
        <v>5</v>
      </c>
      <c r="AL3028">
        <v>53</v>
      </c>
      <c r="AM3028">
        <v>38</v>
      </c>
      <c r="AN3028">
        <v>1</v>
      </c>
      <c r="AO3028">
        <v>0</v>
      </c>
      <c r="AP3028">
        <v>0</v>
      </c>
      <c r="AQ3028">
        <v>0</v>
      </c>
      <c r="AR3028">
        <v>1</v>
      </c>
      <c r="AS3028">
        <v>0</v>
      </c>
      <c r="AT3028">
        <v>0</v>
      </c>
      <c r="AU3028">
        <v>0</v>
      </c>
      <c r="AV3028">
        <v>0</v>
      </c>
      <c r="AW3028">
        <v>0</v>
      </c>
      <c r="AX3028">
        <v>0</v>
      </c>
      <c r="AY3028">
        <v>0</v>
      </c>
      <c r="AZ3028">
        <v>0</v>
      </c>
      <c r="BA3028">
        <v>0</v>
      </c>
      <c r="BB3028">
        <v>0</v>
      </c>
      <c r="BC3028">
        <v>0</v>
      </c>
      <c r="BD3028">
        <v>0</v>
      </c>
      <c r="BE3028">
        <v>0</v>
      </c>
      <c r="BF3028">
        <v>0</v>
      </c>
      <c r="BG3028" s="20">
        <v>4</v>
      </c>
      <c r="BH3028" s="20">
        <v>0</v>
      </c>
      <c r="BI3028" s="20">
        <v>110</v>
      </c>
      <c r="BJ3028" s="20">
        <v>9</v>
      </c>
      <c r="BK3028" s="20">
        <v>397</v>
      </c>
      <c r="BL3028" s="20">
        <v>884</v>
      </c>
      <c r="BM3028" s="20">
        <v>611</v>
      </c>
      <c r="BN3028" s="20">
        <v>157</v>
      </c>
      <c r="BO3028" s="20">
        <v>51</v>
      </c>
      <c r="BP3028" s="20">
        <v>3669</v>
      </c>
      <c r="BQ3028" s="20">
        <v>1253</v>
      </c>
      <c r="BR3028" s="20">
        <v>0</v>
      </c>
      <c r="BS3028" s="20">
        <v>46</v>
      </c>
      <c r="BT3028" s="20">
        <v>836</v>
      </c>
      <c r="BU3028" s="20">
        <v>202</v>
      </c>
      <c r="BV3028" s="20">
        <v>2392</v>
      </c>
    </row>
    <row r="3029" spans="1:74" x14ac:dyDescent="0.25">
      <c r="A3029" s="20" t="s">
        <v>475</v>
      </c>
      <c r="B3029" s="20" t="s">
        <v>481</v>
      </c>
      <c r="C3029" s="20" t="s">
        <v>486</v>
      </c>
      <c r="D3029" s="1">
        <v>44577</v>
      </c>
      <c r="E3029">
        <v>121</v>
      </c>
      <c r="F3029">
        <v>5</v>
      </c>
      <c r="G3029">
        <v>3</v>
      </c>
      <c r="H3029">
        <v>0</v>
      </c>
      <c r="I3029">
        <v>0</v>
      </c>
      <c r="J3029">
        <v>87</v>
      </c>
      <c r="K3029">
        <v>2</v>
      </c>
      <c r="L3029">
        <v>4</v>
      </c>
      <c r="M3029">
        <v>1</v>
      </c>
      <c r="N3029">
        <v>9</v>
      </c>
      <c r="O3029">
        <v>5</v>
      </c>
      <c r="P3029">
        <v>0</v>
      </c>
      <c r="Q3029">
        <v>0</v>
      </c>
      <c r="R3029">
        <v>422</v>
      </c>
      <c r="S3029">
        <v>358</v>
      </c>
      <c r="T3029">
        <v>10</v>
      </c>
      <c r="U3029">
        <v>3</v>
      </c>
      <c r="V3029">
        <v>4</v>
      </c>
      <c r="W3029">
        <v>1060</v>
      </c>
      <c r="X3029">
        <v>612</v>
      </c>
      <c r="Y3029">
        <v>22</v>
      </c>
      <c r="Z3029">
        <v>92</v>
      </c>
      <c r="AA3029">
        <v>17</v>
      </c>
      <c r="AB3029">
        <v>753</v>
      </c>
      <c r="AC3029">
        <v>436</v>
      </c>
      <c r="AD3029">
        <v>28</v>
      </c>
      <c r="AE3029">
        <v>57</v>
      </c>
      <c r="AF3029">
        <v>29</v>
      </c>
      <c r="AG3029">
        <v>194</v>
      </c>
      <c r="AH3029">
        <v>86</v>
      </c>
      <c r="AI3029">
        <v>2</v>
      </c>
      <c r="AJ3029">
        <v>13</v>
      </c>
      <c r="AK3029">
        <v>5</v>
      </c>
      <c r="AL3029">
        <v>54</v>
      </c>
      <c r="AM3029">
        <v>39</v>
      </c>
      <c r="AN3029">
        <v>1</v>
      </c>
      <c r="AO3029">
        <v>0</v>
      </c>
      <c r="AP3029">
        <v>0</v>
      </c>
      <c r="AQ3029">
        <v>0</v>
      </c>
      <c r="AR3029">
        <v>1</v>
      </c>
      <c r="AS3029">
        <v>0</v>
      </c>
      <c r="AT3029">
        <v>0</v>
      </c>
      <c r="AU3029">
        <v>0</v>
      </c>
      <c r="AV3029">
        <v>0</v>
      </c>
      <c r="AW3029">
        <v>0</v>
      </c>
      <c r="AX3029">
        <v>0</v>
      </c>
      <c r="AY3029">
        <v>0</v>
      </c>
      <c r="AZ3029">
        <v>0</v>
      </c>
      <c r="BA3029">
        <v>0</v>
      </c>
      <c r="BB3029">
        <v>0</v>
      </c>
      <c r="BC3029">
        <v>0</v>
      </c>
      <c r="BD3029">
        <v>0</v>
      </c>
      <c r="BE3029">
        <v>0</v>
      </c>
      <c r="BF3029">
        <v>0</v>
      </c>
      <c r="BG3029" s="20">
        <v>4</v>
      </c>
      <c r="BH3029" s="20">
        <v>0</v>
      </c>
      <c r="BI3029" s="20">
        <v>112</v>
      </c>
      <c r="BJ3029" s="20">
        <v>9</v>
      </c>
      <c r="BK3029" s="20">
        <v>399</v>
      </c>
      <c r="BL3029" s="20">
        <v>879</v>
      </c>
      <c r="BM3029" s="20">
        <v>613</v>
      </c>
      <c r="BN3029" s="20">
        <v>158</v>
      </c>
      <c r="BO3029" s="20">
        <v>52</v>
      </c>
      <c r="BP3029" s="20">
        <v>3654</v>
      </c>
      <c r="BQ3029" s="20">
        <v>1302</v>
      </c>
      <c r="BR3029" s="20">
        <v>0</v>
      </c>
      <c r="BS3029" s="20">
        <v>46</v>
      </c>
      <c r="BT3029" s="20">
        <v>817</v>
      </c>
      <c r="BU3029" s="20">
        <v>204</v>
      </c>
      <c r="BV3029" s="20">
        <v>2395</v>
      </c>
    </row>
    <row r="3030" spans="1:74" x14ac:dyDescent="0.25">
      <c r="A3030" s="20" t="s">
        <v>475</v>
      </c>
      <c r="B3030" s="20" t="s">
        <v>481</v>
      </c>
      <c r="C3030" s="20" t="s">
        <v>486</v>
      </c>
      <c r="D3030" s="1">
        <v>44584</v>
      </c>
      <c r="E3030">
        <v>121</v>
      </c>
      <c r="F3030">
        <v>5</v>
      </c>
      <c r="G3030">
        <v>3</v>
      </c>
      <c r="H3030">
        <v>0</v>
      </c>
      <c r="I3030">
        <v>0</v>
      </c>
      <c r="J3030">
        <v>88</v>
      </c>
      <c r="K3030">
        <v>2</v>
      </c>
      <c r="L3030">
        <v>4</v>
      </c>
      <c r="M3030">
        <v>1</v>
      </c>
      <c r="N3030">
        <v>8</v>
      </c>
      <c r="O3030">
        <v>5</v>
      </c>
      <c r="P3030">
        <v>0</v>
      </c>
      <c r="Q3030">
        <v>0</v>
      </c>
      <c r="R3030">
        <v>423</v>
      </c>
      <c r="S3030">
        <v>360</v>
      </c>
      <c r="T3030">
        <v>10</v>
      </c>
      <c r="U3030">
        <v>3</v>
      </c>
      <c r="V3030">
        <v>4</v>
      </c>
      <c r="W3030">
        <v>1055</v>
      </c>
      <c r="X3030">
        <v>613</v>
      </c>
      <c r="Y3030">
        <v>22</v>
      </c>
      <c r="Z3030">
        <v>92</v>
      </c>
      <c r="AA3030">
        <v>16</v>
      </c>
      <c r="AB3030">
        <v>758</v>
      </c>
      <c r="AC3030">
        <v>440</v>
      </c>
      <c r="AD3030">
        <v>28</v>
      </c>
      <c r="AE3030">
        <v>58</v>
      </c>
      <c r="AF3030">
        <v>29</v>
      </c>
      <c r="AG3030">
        <v>193</v>
      </c>
      <c r="AH3030">
        <v>86</v>
      </c>
      <c r="AI3030">
        <v>2</v>
      </c>
      <c r="AJ3030">
        <v>13</v>
      </c>
      <c r="AK3030">
        <v>5</v>
      </c>
      <c r="AL3030">
        <v>53</v>
      </c>
      <c r="AM3030">
        <v>39</v>
      </c>
      <c r="AN3030">
        <v>1</v>
      </c>
      <c r="AO3030">
        <v>0</v>
      </c>
      <c r="AP3030">
        <v>0</v>
      </c>
      <c r="AQ3030">
        <v>0</v>
      </c>
      <c r="AR3030">
        <v>1</v>
      </c>
      <c r="AS3030">
        <v>0</v>
      </c>
      <c r="AT3030">
        <v>0</v>
      </c>
      <c r="AU3030">
        <v>0</v>
      </c>
      <c r="AV3030">
        <v>0</v>
      </c>
      <c r="AW3030">
        <v>0</v>
      </c>
      <c r="AX3030">
        <v>0</v>
      </c>
      <c r="AY3030">
        <v>0</v>
      </c>
      <c r="AZ3030">
        <v>0</v>
      </c>
      <c r="BA3030">
        <v>0</v>
      </c>
      <c r="BB3030">
        <v>0</v>
      </c>
      <c r="BC3030">
        <v>0</v>
      </c>
      <c r="BD3030">
        <v>0</v>
      </c>
      <c r="BE3030">
        <v>0</v>
      </c>
      <c r="BF3030">
        <v>0</v>
      </c>
      <c r="BG3030" s="20">
        <v>4</v>
      </c>
      <c r="BH3030" s="20">
        <v>0</v>
      </c>
      <c r="BI3030" s="20">
        <v>112</v>
      </c>
      <c r="BJ3030" s="20">
        <v>8</v>
      </c>
      <c r="BK3030" s="20">
        <v>400</v>
      </c>
      <c r="BL3030" s="20">
        <v>879</v>
      </c>
      <c r="BM3030" s="20">
        <v>615</v>
      </c>
      <c r="BN3030" s="20">
        <v>157</v>
      </c>
      <c r="BO3030" s="20">
        <v>51</v>
      </c>
      <c r="BP3030" s="20">
        <v>3654</v>
      </c>
      <c r="BQ3030" s="20">
        <v>1316</v>
      </c>
      <c r="BR3030" s="20">
        <v>0</v>
      </c>
      <c r="BS3030" s="20">
        <v>46</v>
      </c>
      <c r="BT3030" s="20">
        <v>812</v>
      </c>
      <c r="BU3030" s="20">
        <v>202</v>
      </c>
      <c r="BV3030" s="20">
        <v>2400</v>
      </c>
    </row>
    <row r="3031" spans="1:74" x14ac:dyDescent="0.25">
      <c r="A3031" s="20" t="s">
        <v>475</v>
      </c>
      <c r="B3031" s="20" t="s">
        <v>481</v>
      </c>
      <c r="C3031" s="20" t="s">
        <v>486</v>
      </c>
      <c r="D3031" s="1">
        <v>44591</v>
      </c>
      <c r="E3031">
        <v>121</v>
      </c>
      <c r="F3031">
        <v>5</v>
      </c>
      <c r="G3031">
        <v>3</v>
      </c>
      <c r="H3031">
        <v>0</v>
      </c>
      <c r="I3031">
        <v>0</v>
      </c>
      <c r="J3031">
        <v>89</v>
      </c>
      <c r="K3031">
        <v>2</v>
      </c>
      <c r="L3031">
        <v>4</v>
      </c>
      <c r="M3031">
        <v>1</v>
      </c>
      <c r="N3031">
        <v>8</v>
      </c>
      <c r="O3031">
        <v>5</v>
      </c>
      <c r="P3031">
        <v>0</v>
      </c>
      <c r="Q3031">
        <v>0</v>
      </c>
      <c r="R3031">
        <v>423</v>
      </c>
      <c r="S3031">
        <v>365</v>
      </c>
      <c r="T3031">
        <v>10</v>
      </c>
      <c r="U3031">
        <v>3</v>
      </c>
      <c r="V3031">
        <v>4</v>
      </c>
      <c r="W3031">
        <v>1055</v>
      </c>
      <c r="X3031">
        <v>626</v>
      </c>
      <c r="Y3031">
        <v>22</v>
      </c>
      <c r="Z3031">
        <v>89</v>
      </c>
      <c r="AA3031">
        <v>18</v>
      </c>
      <c r="AB3031">
        <v>760</v>
      </c>
      <c r="AC3031">
        <v>450</v>
      </c>
      <c r="AD3031">
        <v>28</v>
      </c>
      <c r="AE3031">
        <v>59</v>
      </c>
      <c r="AF3031">
        <v>28</v>
      </c>
      <c r="AG3031">
        <v>193</v>
      </c>
      <c r="AH3031">
        <v>91</v>
      </c>
      <c r="AI3031">
        <v>2</v>
      </c>
      <c r="AJ3031">
        <v>13</v>
      </c>
      <c r="AK3031">
        <v>4</v>
      </c>
      <c r="AL3031">
        <v>53</v>
      </c>
      <c r="AM3031">
        <v>40</v>
      </c>
      <c r="AN3031">
        <v>1</v>
      </c>
      <c r="AO3031">
        <v>0</v>
      </c>
      <c r="AP3031">
        <v>0</v>
      </c>
      <c r="AQ3031">
        <v>0</v>
      </c>
      <c r="AR3031">
        <v>1</v>
      </c>
      <c r="AS3031">
        <v>0</v>
      </c>
      <c r="AT3031">
        <v>0</v>
      </c>
      <c r="AU3031">
        <v>0</v>
      </c>
      <c r="AV3031">
        <v>0</v>
      </c>
      <c r="AW3031">
        <v>0</v>
      </c>
      <c r="AX3031">
        <v>0</v>
      </c>
      <c r="AY3031">
        <v>0</v>
      </c>
      <c r="AZ3031">
        <v>0</v>
      </c>
      <c r="BA3031">
        <v>0</v>
      </c>
      <c r="BB3031">
        <v>0</v>
      </c>
      <c r="BC3031">
        <v>0</v>
      </c>
      <c r="BD3031">
        <v>0</v>
      </c>
      <c r="BE3031">
        <v>0</v>
      </c>
      <c r="BF3031">
        <v>0</v>
      </c>
      <c r="BG3031" s="20">
        <v>4</v>
      </c>
      <c r="BH3031" s="20">
        <v>0</v>
      </c>
      <c r="BI3031" s="20">
        <v>112</v>
      </c>
      <c r="BJ3031" s="20">
        <v>8</v>
      </c>
      <c r="BK3031" s="20">
        <v>400</v>
      </c>
      <c r="BL3031" s="20">
        <v>880</v>
      </c>
      <c r="BM3031" s="20">
        <v>616</v>
      </c>
      <c r="BN3031" s="20">
        <v>158</v>
      </c>
      <c r="BO3031" s="20">
        <v>51</v>
      </c>
      <c r="BP3031" s="20">
        <v>3653</v>
      </c>
      <c r="BQ3031" s="20">
        <v>1370</v>
      </c>
      <c r="BR3031" s="20">
        <v>0</v>
      </c>
      <c r="BS3031" s="20">
        <v>46</v>
      </c>
      <c r="BT3031" s="20">
        <v>798</v>
      </c>
      <c r="BU3031" s="20">
        <v>200</v>
      </c>
      <c r="BV3031" s="20">
        <v>2414</v>
      </c>
    </row>
    <row r="3032" spans="1:74" x14ac:dyDescent="0.25">
      <c r="A3032" s="20" t="s">
        <v>475</v>
      </c>
      <c r="B3032" s="20" t="s">
        <v>481</v>
      </c>
      <c r="C3032" s="20" t="s">
        <v>486</v>
      </c>
      <c r="D3032" s="1">
        <v>44599</v>
      </c>
      <c r="E3032">
        <v>122</v>
      </c>
      <c r="F3032">
        <v>5</v>
      </c>
      <c r="G3032">
        <v>3</v>
      </c>
      <c r="H3032">
        <v>0</v>
      </c>
      <c r="I3032">
        <v>0</v>
      </c>
      <c r="J3032">
        <v>89</v>
      </c>
      <c r="K3032">
        <v>2</v>
      </c>
      <c r="L3032">
        <v>4</v>
      </c>
      <c r="M3032">
        <v>1</v>
      </c>
      <c r="N3032">
        <v>8</v>
      </c>
      <c r="O3032">
        <v>5</v>
      </c>
      <c r="P3032">
        <v>0</v>
      </c>
      <c r="Q3032">
        <v>0</v>
      </c>
      <c r="R3032">
        <v>424</v>
      </c>
      <c r="S3032">
        <v>366</v>
      </c>
      <c r="T3032">
        <v>10</v>
      </c>
      <c r="U3032">
        <v>3</v>
      </c>
      <c r="V3032">
        <v>5</v>
      </c>
      <c r="W3032">
        <v>1054</v>
      </c>
      <c r="X3032">
        <v>630</v>
      </c>
      <c r="Y3032">
        <v>21</v>
      </c>
      <c r="Z3032">
        <v>87</v>
      </c>
      <c r="AA3032">
        <v>20</v>
      </c>
      <c r="AB3032">
        <v>760</v>
      </c>
      <c r="AC3032">
        <v>452</v>
      </c>
      <c r="AD3032">
        <v>28</v>
      </c>
      <c r="AE3032">
        <v>59</v>
      </c>
      <c r="AF3032">
        <v>26</v>
      </c>
      <c r="AG3032">
        <v>192</v>
      </c>
      <c r="AH3032">
        <v>90</v>
      </c>
      <c r="AI3032">
        <v>2</v>
      </c>
      <c r="AJ3032">
        <v>13</v>
      </c>
      <c r="AK3032">
        <v>4</v>
      </c>
      <c r="AL3032">
        <v>53</v>
      </c>
      <c r="AM3032">
        <v>40</v>
      </c>
      <c r="AN3032">
        <v>1</v>
      </c>
      <c r="AO3032">
        <v>0</v>
      </c>
      <c r="AP3032">
        <v>0</v>
      </c>
      <c r="AQ3032">
        <v>0</v>
      </c>
      <c r="AR3032">
        <v>1</v>
      </c>
      <c r="AS3032">
        <v>0</v>
      </c>
      <c r="AT3032">
        <v>0</v>
      </c>
      <c r="AU3032">
        <v>0</v>
      </c>
      <c r="AV3032">
        <v>0</v>
      </c>
      <c r="AW3032">
        <v>0</v>
      </c>
      <c r="AX3032">
        <v>0</v>
      </c>
      <c r="AY3032">
        <v>0</v>
      </c>
      <c r="AZ3032">
        <v>0</v>
      </c>
      <c r="BA3032">
        <v>0</v>
      </c>
      <c r="BB3032">
        <v>0</v>
      </c>
      <c r="BC3032">
        <v>0</v>
      </c>
      <c r="BD3032">
        <v>0</v>
      </c>
      <c r="BE3032">
        <v>0</v>
      </c>
      <c r="BF3032">
        <v>0</v>
      </c>
      <c r="BG3032" s="20">
        <v>4</v>
      </c>
      <c r="BH3032" s="20">
        <v>0</v>
      </c>
      <c r="BI3032" s="20">
        <v>112</v>
      </c>
      <c r="BJ3032" s="20">
        <v>8</v>
      </c>
      <c r="BK3032" s="20">
        <v>400</v>
      </c>
      <c r="BL3032" s="20">
        <v>882</v>
      </c>
      <c r="BM3032" s="20">
        <v>615</v>
      </c>
      <c r="BN3032" s="20">
        <v>157</v>
      </c>
      <c r="BO3032" s="20">
        <v>51</v>
      </c>
      <c r="BP3032" s="20">
        <v>3650</v>
      </c>
      <c r="BQ3032" s="20">
        <v>1380</v>
      </c>
      <c r="BR3032" s="20">
        <v>0</v>
      </c>
      <c r="BS3032" s="20">
        <v>47</v>
      </c>
      <c r="BT3032" s="20">
        <v>791</v>
      </c>
      <c r="BU3032" s="20">
        <v>199</v>
      </c>
      <c r="BV3032" s="20">
        <v>2424</v>
      </c>
    </row>
    <row r="3033" spans="1:74" x14ac:dyDescent="0.25">
      <c r="A3033" s="20" t="s">
        <v>475</v>
      </c>
      <c r="B3033" s="20" t="s">
        <v>481</v>
      </c>
      <c r="C3033" s="20" t="s">
        <v>486</v>
      </c>
      <c r="D3033" s="1">
        <v>44606</v>
      </c>
      <c r="E3033">
        <v>121</v>
      </c>
      <c r="F3033">
        <v>5</v>
      </c>
      <c r="G3033">
        <v>3</v>
      </c>
      <c r="H3033">
        <v>0</v>
      </c>
      <c r="I3033">
        <v>0</v>
      </c>
      <c r="J3033">
        <v>90</v>
      </c>
      <c r="K3033">
        <v>2</v>
      </c>
      <c r="L3033">
        <v>4</v>
      </c>
      <c r="M3033">
        <v>1</v>
      </c>
      <c r="N3033">
        <v>7</v>
      </c>
      <c r="O3033">
        <v>6</v>
      </c>
      <c r="P3033">
        <v>0</v>
      </c>
      <c r="Q3033">
        <v>0</v>
      </c>
      <c r="R3033">
        <v>426</v>
      </c>
      <c r="S3033">
        <v>367</v>
      </c>
      <c r="T3033">
        <v>10</v>
      </c>
      <c r="U3033">
        <v>3</v>
      </c>
      <c r="V3033">
        <v>6</v>
      </c>
      <c r="W3033">
        <v>1055</v>
      </c>
      <c r="X3033">
        <v>633</v>
      </c>
      <c r="Y3033">
        <v>22</v>
      </c>
      <c r="Z3033">
        <v>86</v>
      </c>
      <c r="AA3033">
        <v>19</v>
      </c>
      <c r="AB3033">
        <v>759</v>
      </c>
      <c r="AC3033">
        <v>451</v>
      </c>
      <c r="AD3033">
        <v>28</v>
      </c>
      <c r="AE3033">
        <v>58</v>
      </c>
      <c r="AF3033">
        <v>26</v>
      </c>
      <c r="AG3033">
        <v>193</v>
      </c>
      <c r="AH3033">
        <v>91</v>
      </c>
      <c r="AI3033">
        <v>2</v>
      </c>
      <c r="AJ3033">
        <v>13</v>
      </c>
      <c r="AK3033">
        <v>4</v>
      </c>
      <c r="AL3033">
        <v>52</v>
      </c>
      <c r="AM3033">
        <v>42</v>
      </c>
      <c r="AN3033">
        <v>1</v>
      </c>
      <c r="AO3033">
        <v>0</v>
      </c>
      <c r="AP3033">
        <v>0</v>
      </c>
      <c r="AQ3033">
        <v>0</v>
      </c>
      <c r="AR3033">
        <v>1</v>
      </c>
      <c r="AS3033">
        <v>0</v>
      </c>
      <c r="AT3033">
        <v>0</v>
      </c>
      <c r="AU3033">
        <v>0</v>
      </c>
      <c r="AV3033">
        <v>0</v>
      </c>
      <c r="AW3033">
        <v>0</v>
      </c>
      <c r="AX3033">
        <v>0</v>
      </c>
      <c r="AY3033">
        <v>0</v>
      </c>
      <c r="AZ3033">
        <v>0</v>
      </c>
      <c r="BA3033">
        <v>0</v>
      </c>
      <c r="BB3033">
        <v>0</v>
      </c>
      <c r="BC3033">
        <v>0</v>
      </c>
      <c r="BD3033">
        <v>0</v>
      </c>
      <c r="BE3033">
        <v>0</v>
      </c>
      <c r="BF3033">
        <v>0</v>
      </c>
      <c r="BG3033" s="20">
        <v>4</v>
      </c>
      <c r="BH3033" s="20">
        <v>0</v>
      </c>
      <c r="BI3033" s="20">
        <v>111</v>
      </c>
      <c r="BJ3033" s="20">
        <v>7</v>
      </c>
      <c r="BK3033" s="20">
        <v>401</v>
      </c>
      <c r="BL3033" s="20">
        <v>886</v>
      </c>
      <c r="BM3033" s="20">
        <v>614</v>
      </c>
      <c r="BN3033" s="20">
        <v>160</v>
      </c>
      <c r="BO3033" s="20">
        <v>50</v>
      </c>
      <c r="BP3033" s="20">
        <v>3653</v>
      </c>
      <c r="BQ3033" s="20">
        <v>1394</v>
      </c>
      <c r="BR3033" s="20">
        <v>0</v>
      </c>
      <c r="BS3033" s="20">
        <v>47</v>
      </c>
      <c r="BT3033" s="20">
        <v>788</v>
      </c>
      <c r="BU3033" s="20">
        <v>202</v>
      </c>
      <c r="BV3033" s="20">
        <v>2432</v>
      </c>
    </row>
    <row r="3034" spans="1:74" x14ac:dyDescent="0.25">
      <c r="A3034" s="20" t="s">
        <v>475</v>
      </c>
      <c r="B3034" s="20" t="s">
        <v>481</v>
      </c>
      <c r="C3034" s="20" t="s">
        <v>486</v>
      </c>
      <c r="D3034" s="1">
        <v>44606</v>
      </c>
      <c r="AB3034">
        <v>1</v>
      </c>
      <c r="AF3034">
        <v>1</v>
      </c>
      <c r="BG3034" s="20"/>
      <c r="BH3034" s="20"/>
      <c r="BI3034" s="20"/>
      <c r="BJ3034" s="20"/>
      <c r="BK3034" s="20"/>
      <c r="BL3034" s="20"/>
      <c r="BM3034" s="20"/>
      <c r="BN3034" s="20"/>
      <c r="BO3034" s="20"/>
      <c r="BP3034" s="20">
        <v>1</v>
      </c>
      <c r="BQ3034" s="20"/>
      <c r="BR3034" s="20"/>
      <c r="BS3034" s="20"/>
      <c r="BT3034" s="20"/>
      <c r="BU3034" s="20">
        <v>1</v>
      </c>
      <c r="BV3034" s="20"/>
    </row>
    <row r="3035" spans="1:74" x14ac:dyDescent="0.25">
      <c r="A3035" s="20" t="s">
        <v>475</v>
      </c>
      <c r="B3035" s="20" t="s">
        <v>478</v>
      </c>
      <c r="C3035" s="20" t="s">
        <v>665</v>
      </c>
      <c r="D3035" s="1">
        <v>44493</v>
      </c>
      <c r="E3035">
        <v>69</v>
      </c>
      <c r="F3035">
        <v>3</v>
      </c>
      <c r="G3035">
        <v>1</v>
      </c>
      <c r="H3035">
        <v>0</v>
      </c>
      <c r="I3035">
        <v>0</v>
      </c>
      <c r="J3035">
        <v>9</v>
      </c>
      <c r="K3035">
        <v>4</v>
      </c>
      <c r="L3035">
        <v>3</v>
      </c>
      <c r="M3035">
        <v>5</v>
      </c>
      <c r="N3035">
        <v>1</v>
      </c>
      <c r="O3035">
        <v>0</v>
      </c>
      <c r="P3035">
        <v>1</v>
      </c>
      <c r="Q3035">
        <v>0</v>
      </c>
      <c r="R3035">
        <v>338</v>
      </c>
      <c r="S3035">
        <v>0</v>
      </c>
      <c r="T3035">
        <v>153</v>
      </c>
      <c r="U3035">
        <v>8</v>
      </c>
      <c r="V3035">
        <v>2</v>
      </c>
      <c r="W3035">
        <v>789</v>
      </c>
      <c r="X3035">
        <v>0</v>
      </c>
      <c r="Y3035">
        <v>62</v>
      </c>
      <c r="Z3035">
        <v>84</v>
      </c>
      <c r="AA3035">
        <v>29</v>
      </c>
      <c r="AB3035">
        <v>618</v>
      </c>
      <c r="AC3035">
        <v>34</v>
      </c>
      <c r="AD3035">
        <v>9</v>
      </c>
      <c r="AE3035">
        <v>81</v>
      </c>
      <c r="AF3035">
        <v>32</v>
      </c>
      <c r="AG3035">
        <v>109</v>
      </c>
      <c r="AH3035">
        <v>0</v>
      </c>
      <c r="AI3035">
        <v>1</v>
      </c>
      <c r="AJ3035">
        <v>12</v>
      </c>
      <c r="AK3035">
        <v>23</v>
      </c>
      <c r="AL3035">
        <v>32</v>
      </c>
      <c r="AM3035">
        <v>0</v>
      </c>
      <c r="AN3035">
        <v>1</v>
      </c>
      <c r="AO3035">
        <v>0</v>
      </c>
      <c r="AP3035">
        <v>1</v>
      </c>
      <c r="AQ3035">
        <v>0</v>
      </c>
      <c r="AR3035">
        <v>0</v>
      </c>
      <c r="AS3035">
        <v>0</v>
      </c>
      <c r="AT3035">
        <v>0</v>
      </c>
      <c r="AU3035">
        <v>0</v>
      </c>
      <c r="AV3035">
        <v>0</v>
      </c>
      <c r="AW3035">
        <v>0</v>
      </c>
      <c r="AX3035">
        <v>0</v>
      </c>
      <c r="AY3035">
        <v>0</v>
      </c>
      <c r="AZ3035">
        <v>0</v>
      </c>
      <c r="BA3035">
        <v>0</v>
      </c>
      <c r="BB3035">
        <v>6</v>
      </c>
      <c r="BC3035">
        <v>11</v>
      </c>
      <c r="BD3035">
        <v>0</v>
      </c>
      <c r="BE3035">
        <v>3</v>
      </c>
      <c r="BF3035">
        <v>0</v>
      </c>
      <c r="BG3035" s="20"/>
      <c r="BH3035" s="20"/>
      <c r="BI3035" s="20"/>
      <c r="BJ3035" s="20"/>
      <c r="BK3035" s="20"/>
      <c r="BL3035" s="20"/>
      <c r="BM3035" s="20"/>
      <c r="BN3035" s="20"/>
      <c r="BO3035" s="20"/>
      <c r="BP3035" s="20"/>
      <c r="BQ3035" s="20"/>
      <c r="BR3035" s="20"/>
      <c r="BS3035" s="20"/>
      <c r="BT3035" s="20"/>
      <c r="BU3035" s="20"/>
      <c r="BV3035" s="20"/>
    </row>
    <row r="3036" spans="1:74" x14ac:dyDescent="0.25">
      <c r="A3036" s="20" t="s">
        <v>475</v>
      </c>
      <c r="B3036" s="20" t="s">
        <v>478</v>
      </c>
      <c r="C3036" s="20" t="s">
        <v>665</v>
      </c>
      <c r="D3036" s="1">
        <v>44500</v>
      </c>
      <c r="E3036">
        <v>69</v>
      </c>
      <c r="F3036">
        <v>3</v>
      </c>
      <c r="G3036">
        <v>1</v>
      </c>
      <c r="H3036">
        <v>0</v>
      </c>
      <c r="I3036">
        <v>0</v>
      </c>
      <c r="J3036">
        <v>12</v>
      </c>
      <c r="K3036">
        <v>4</v>
      </c>
      <c r="L3036">
        <v>3</v>
      </c>
      <c r="M3036">
        <v>4</v>
      </c>
      <c r="N3036">
        <v>1</v>
      </c>
      <c r="O3036">
        <v>0</v>
      </c>
      <c r="P3036">
        <v>1</v>
      </c>
      <c r="Q3036">
        <v>0</v>
      </c>
      <c r="R3036">
        <v>340</v>
      </c>
      <c r="S3036">
        <v>0</v>
      </c>
      <c r="T3036">
        <v>184</v>
      </c>
      <c r="U3036">
        <v>8</v>
      </c>
      <c r="V3036">
        <v>3</v>
      </c>
      <c r="W3036">
        <v>787</v>
      </c>
      <c r="X3036">
        <v>0</v>
      </c>
      <c r="Y3036">
        <v>86</v>
      </c>
      <c r="Z3036">
        <v>84</v>
      </c>
      <c r="AA3036">
        <v>29</v>
      </c>
      <c r="AB3036">
        <v>619</v>
      </c>
      <c r="AC3036">
        <v>44</v>
      </c>
      <c r="AD3036">
        <v>9</v>
      </c>
      <c r="AE3036">
        <v>81</v>
      </c>
      <c r="AF3036">
        <v>32</v>
      </c>
      <c r="AG3036">
        <v>110</v>
      </c>
      <c r="AH3036">
        <v>0</v>
      </c>
      <c r="AI3036">
        <v>1</v>
      </c>
      <c r="AJ3036">
        <v>13</v>
      </c>
      <c r="AK3036">
        <v>23</v>
      </c>
      <c r="AL3036">
        <v>32</v>
      </c>
      <c r="AM3036">
        <v>0</v>
      </c>
      <c r="AN3036">
        <v>3</v>
      </c>
      <c r="AO3036">
        <v>0</v>
      </c>
      <c r="AP3036">
        <v>1</v>
      </c>
      <c r="AQ3036">
        <v>0</v>
      </c>
      <c r="AR3036">
        <v>0</v>
      </c>
      <c r="AS3036">
        <v>0</v>
      </c>
      <c r="AT3036">
        <v>0</v>
      </c>
      <c r="AU3036">
        <v>0</v>
      </c>
      <c r="AV3036">
        <v>0</v>
      </c>
      <c r="AW3036">
        <v>0</v>
      </c>
      <c r="AX3036">
        <v>0</v>
      </c>
      <c r="AY3036">
        <v>0</v>
      </c>
      <c r="AZ3036">
        <v>0</v>
      </c>
      <c r="BA3036">
        <v>0</v>
      </c>
      <c r="BB3036">
        <v>6</v>
      </c>
      <c r="BC3036">
        <v>12</v>
      </c>
      <c r="BD3036">
        <v>0</v>
      </c>
      <c r="BE3036">
        <v>3</v>
      </c>
      <c r="BF3036">
        <v>0</v>
      </c>
      <c r="BG3036" s="20"/>
      <c r="BH3036" s="20"/>
      <c r="BI3036" s="20"/>
      <c r="BJ3036" s="20"/>
      <c r="BK3036" s="20"/>
      <c r="BL3036" s="20"/>
      <c r="BM3036" s="20"/>
      <c r="BN3036" s="20"/>
      <c r="BO3036" s="20"/>
      <c r="BP3036" s="20"/>
      <c r="BQ3036" s="20"/>
      <c r="BR3036" s="20"/>
      <c r="BS3036" s="20"/>
      <c r="BT3036" s="20"/>
      <c r="BU3036" s="20"/>
      <c r="BV3036" s="20"/>
    </row>
    <row r="3037" spans="1:74" x14ac:dyDescent="0.25">
      <c r="A3037" s="20" t="s">
        <v>475</v>
      </c>
      <c r="B3037" s="20" t="s">
        <v>478</v>
      </c>
      <c r="C3037" s="20" t="s">
        <v>665</v>
      </c>
      <c r="D3037" s="1">
        <v>44507</v>
      </c>
      <c r="E3037">
        <v>70</v>
      </c>
      <c r="F3037">
        <v>3</v>
      </c>
      <c r="G3037">
        <v>1</v>
      </c>
      <c r="H3037">
        <v>0</v>
      </c>
      <c r="I3037">
        <v>0</v>
      </c>
      <c r="J3037">
        <v>22</v>
      </c>
      <c r="K3037">
        <v>4</v>
      </c>
      <c r="L3037">
        <v>3</v>
      </c>
      <c r="M3037">
        <v>4</v>
      </c>
      <c r="N3037">
        <v>1</v>
      </c>
      <c r="O3037">
        <v>1</v>
      </c>
      <c r="P3037">
        <v>0</v>
      </c>
      <c r="Q3037">
        <v>0</v>
      </c>
      <c r="R3037">
        <v>339</v>
      </c>
      <c r="S3037">
        <v>201</v>
      </c>
      <c r="T3037">
        <v>6</v>
      </c>
      <c r="U3037">
        <v>8</v>
      </c>
      <c r="V3037">
        <v>3</v>
      </c>
      <c r="W3037">
        <v>794</v>
      </c>
      <c r="X3037">
        <v>132</v>
      </c>
      <c r="Y3037">
        <v>12</v>
      </c>
      <c r="Z3037">
        <v>84</v>
      </c>
      <c r="AA3037">
        <v>30</v>
      </c>
      <c r="AB3037">
        <v>618</v>
      </c>
      <c r="AC3037">
        <v>58</v>
      </c>
      <c r="AD3037">
        <v>9</v>
      </c>
      <c r="AE3037">
        <v>82</v>
      </c>
      <c r="AF3037">
        <v>32</v>
      </c>
      <c r="AG3037">
        <v>111</v>
      </c>
      <c r="AH3037">
        <v>1</v>
      </c>
      <c r="AI3037">
        <v>3</v>
      </c>
      <c r="AJ3037">
        <v>13</v>
      </c>
      <c r="AK3037">
        <v>23</v>
      </c>
      <c r="AL3037">
        <v>32</v>
      </c>
      <c r="AM3037">
        <v>3</v>
      </c>
      <c r="AN3037">
        <v>0</v>
      </c>
      <c r="AO3037">
        <v>0</v>
      </c>
      <c r="AP3037">
        <v>1</v>
      </c>
      <c r="AQ3037">
        <v>0</v>
      </c>
      <c r="AR3037">
        <v>0</v>
      </c>
      <c r="AS3037">
        <v>0</v>
      </c>
      <c r="AT3037">
        <v>0</v>
      </c>
      <c r="AU3037">
        <v>0</v>
      </c>
      <c r="AV3037">
        <v>0</v>
      </c>
      <c r="AW3037">
        <v>0</v>
      </c>
      <c r="AX3037">
        <v>0</v>
      </c>
      <c r="AY3037">
        <v>0</v>
      </c>
      <c r="AZ3037">
        <v>0</v>
      </c>
      <c r="BA3037">
        <v>0</v>
      </c>
      <c r="BB3037">
        <v>0</v>
      </c>
      <c r="BC3037">
        <v>0</v>
      </c>
      <c r="BD3037">
        <v>0</v>
      </c>
      <c r="BE3037">
        <v>0</v>
      </c>
      <c r="BF3037">
        <v>0</v>
      </c>
      <c r="BG3037" s="20">
        <v>2</v>
      </c>
      <c r="BH3037" s="20">
        <v>0</v>
      </c>
      <c r="BI3037" s="20">
        <v>56</v>
      </c>
      <c r="BJ3037" s="20">
        <v>1</v>
      </c>
      <c r="BK3037" s="20">
        <v>319</v>
      </c>
      <c r="BL3037" s="20">
        <v>628</v>
      </c>
      <c r="BM3037" s="20">
        <v>478</v>
      </c>
      <c r="BN3037" s="20">
        <v>70</v>
      </c>
      <c r="BO3037" s="20">
        <v>31</v>
      </c>
      <c r="BP3037" s="20"/>
      <c r="BQ3037" s="20"/>
      <c r="BR3037" s="20"/>
      <c r="BS3037" s="20"/>
      <c r="BT3037" s="20"/>
      <c r="BU3037" s="20"/>
      <c r="BV3037" s="20"/>
    </row>
    <row r="3038" spans="1:74" x14ac:dyDescent="0.25">
      <c r="A3038" s="20" t="s">
        <v>475</v>
      </c>
      <c r="B3038" s="20" t="s">
        <v>478</v>
      </c>
      <c r="C3038" s="20" t="s">
        <v>665</v>
      </c>
      <c r="D3038" s="1">
        <v>44514</v>
      </c>
      <c r="E3038">
        <v>70</v>
      </c>
      <c r="F3038">
        <v>3</v>
      </c>
      <c r="G3038">
        <v>1</v>
      </c>
      <c r="H3038">
        <v>0</v>
      </c>
      <c r="I3038">
        <v>0</v>
      </c>
      <c r="J3038">
        <v>27</v>
      </c>
      <c r="K3038">
        <v>4</v>
      </c>
      <c r="L3038">
        <v>3</v>
      </c>
      <c r="M3038">
        <v>4</v>
      </c>
      <c r="N3038">
        <v>1</v>
      </c>
      <c r="O3038">
        <v>1</v>
      </c>
      <c r="P3038">
        <v>0</v>
      </c>
      <c r="Q3038">
        <v>0</v>
      </c>
      <c r="R3038">
        <v>342</v>
      </c>
      <c r="S3038">
        <v>215</v>
      </c>
      <c r="T3038">
        <v>6</v>
      </c>
      <c r="U3038">
        <v>8</v>
      </c>
      <c r="V3038">
        <v>3</v>
      </c>
      <c r="W3038">
        <v>793</v>
      </c>
      <c r="X3038">
        <v>182</v>
      </c>
      <c r="Y3038">
        <v>12</v>
      </c>
      <c r="Z3038">
        <v>83</v>
      </c>
      <c r="AA3038">
        <v>31</v>
      </c>
      <c r="AB3038">
        <v>620</v>
      </c>
      <c r="AC3038">
        <v>78</v>
      </c>
      <c r="AD3038">
        <v>9</v>
      </c>
      <c r="AE3038">
        <v>82</v>
      </c>
      <c r="AF3038">
        <v>32</v>
      </c>
      <c r="AG3038">
        <v>113</v>
      </c>
      <c r="AH3038">
        <v>1</v>
      </c>
      <c r="AI3038">
        <v>3</v>
      </c>
      <c r="AJ3038">
        <v>13</v>
      </c>
      <c r="AK3038">
        <v>24</v>
      </c>
      <c r="AL3038">
        <v>32</v>
      </c>
      <c r="AM3038">
        <v>4</v>
      </c>
      <c r="AN3038">
        <v>0</v>
      </c>
      <c r="AO3038">
        <v>0</v>
      </c>
      <c r="AP3038">
        <v>1</v>
      </c>
      <c r="AQ3038">
        <v>0</v>
      </c>
      <c r="AR3038">
        <v>0</v>
      </c>
      <c r="AS3038">
        <v>0</v>
      </c>
      <c r="AT3038">
        <v>0</v>
      </c>
      <c r="AU3038">
        <v>0</v>
      </c>
      <c r="AV3038">
        <v>0</v>
      </c>
      <c r="AW3038">
        <v>0</v>
      </c>
      <c r="AX3038">
        <v>0</v>
      </c>
      <c r="AY3038">
        <v>0</v>
      </c>
      <c r="AZ3038">
        <v>0</v>
      </c>
      <c r="BA3038">
        <v>0</v>
      </c>
      <c r="BB3038">
        <v>0</v>
      </c>
      <c r="BC3038">
        <v>0</v>
      </c>
      <c r="BD3038">
        <v>0</v>
      </c>
      <c r="BE3038">
        <v>0</v>
      </c>
      <c r="BF3038">
        <v>0</v>
      </c>
      <c r="BG3038" s="20">
        <v>2</v>
      </c>
      <c r="BH3038" s="20">
        <v>0</v>
      </c>
      <c r="BI3038" s="20">
        <v>56</v>
      </c>
      <c r="BJ3038" s="20">
        <v>1</v>
      </c>
      <c r="BK3038" s="20">
        <v>321</v>
      </c>
      <c r="BL3038" s="20">
        <v>630</v>
      </c>
      <c r="BM3038" s="20">
        <v>481</v>
      </c>
      <c r="BN3038" s="20">
        <v>70</v>
      </c>
      <c r="BO3038" s="20">
        <v>31</v>
      </c>
      <c r="BP3038" s="20"/>
      <c r="BQ3038" s="20"/>
      <c r="BR3038" s="20"/>
      <c r="BS3038" s="20"/>
      <c r="BT3038" s="20"/>
      <c r="BU3038" s="20"/>
      <c r="BV3038" s="20"/>
    </row>
    <row r="3039" spans="1:74" x14ac:dyDescent="0.25">
      <c r="A3039" s="20" t="s">
        <v>475</v>
      </c>
      <c r="B3039" s="20" t="s">
        <v>478</v>
      </c>
      <c r="C3039" s="20" t="s">
        <v>665</v>
      </c>
      <c r="D3039" s="1">
        <v>44521</v>
      </c>
      <c r="E3039">
        <v>71</v>
      </c>
      <c r="F3039">
        <v>3</v>
      </c>
      <c r="G3039">
        <v>1</v>
      </c>
      <c r="H3039">
        <v>0</v>
      </c>
      <c r="I3039">
        <v>0</v>
      </c>
      <c r="J3039">
        <v>32</v>
      </c>
      <c r="K3039">
        <v>4</v>
      </c>
      <c r="L3039">
        <v>3</v>
      </c>
      <c r="M3039">
        <v>4</v>
      </c>
      <c r="N3039">
        <v>1</v>
      </c>
      <c r="O3039">
        <v>1</v>
      </c>
      <c r="P3039">
        <v>0</v>
      </c>
      <c r="Q3039">
        <v>0</v>
      </c>
      <c r="R3039">
        <v>342</v>
      </c>
      <c r="S3039">
        <v>231</v>
      </c>
      <c r="T3039">
        <v>6</v>
      </c>
      <c r="U3039">
        <v>8</v>
      </c>
      <c r="V3039">
        <v>3</v>
      </c>
      <c r="W3039">
        <v>794</v>
      </c>
      <c r="X3039">
        <v>220</v>
      </c>
      <c r="Y3039">
        <v>12</v>
      </c>
      <c r="Z3039">
        <v>82</v>
      </c>
      <c r="AA3039">
        <v>32</v>
      </c>
      <c r="AB3039">
        <v>620</v>
      </c>
      <c r="AC3039">
        <v>93</v>
      </c>
      <c r="AD3039">
        <v>9</v>
      </c>
      <c r="AE3039">
        <v>82</v>
      </c>
      <c r="AF3039">
        <v>33</v>
      </c>
      <c r="AG3039">
        <v>113</v>
      </c>
      <c r="AH3039">
        <v>1</v>
      </c>
      <c r="AI3039">
        <v>3</v>
      </c>
      <c r="AJ3039">
        <v>13</v>
      </c>
      <c r="AK3039">
        <v>24</v>
      </c>
      <c r="AL3039">
        <v>32</v>
      </c>
      <c r="AM3039">
        <v>8</v>
      </c>
      <c r="AN3039">
        <v>0</v>
      </c>
      <c r="AO3039">
        <v>0</v>
      </c>
      <c r="AP3039">
        <v>1</v>
      </c>
      <c r="AQ3039">
        <v>0</v>
      </c>
      <c r="AR3039">
        <v>0</v>
      </c>
      <c r="AS3039">
        <v>0</v>
      </c>
      <c r="AT3039">
        <v>0</v>
      </c>
      <c r="AU3039">
        <v>0</v>
      </c>
      <c r="AV3039">
        <v>0</v>
      </c>
      <c r="AW3039">
        <v>0</v>
      </c>
      <c r="AX3039">
        <v>0</v>
      </c>
      <c r="AY3039">
        <v>0</v>
      </c>
      <c r="AZ3039">
        <v>0</v>
      </c>
      <c r="BA3039">
        <v>0</v>
      </c>
      <c r="BB3039">
        <v>0</v>
      </c>
      <c r="BC3039">
        <v>0</v>
      </c>
      <c r="BD3039">
        <v>0</v>
      </c>
      <c r="BE3039">
        <v>0</v>
      </c>
      <c r="BF3039">
        <v>0</v>
      </c>
      <c r="BG3039" s="20">
        <v>2</v>
      </c>
      <c r="BH3039" s="20">
        <v>0</v>
      </c>
      <c r="BI3039" s="20">
        <v>57</v>
      </c>
      <c r="BJ3039" s="20">
        <v>1</v>
      </c>
      <c r="BK3039" s="20">
        <v>321</v>
      </c>
      <c r="BL3039" s="20">
        <v>631</v>
      </c>
      <c r="BM3039" s="20">
        <v>481</v>
      </c>
      <c r="BN3039" s="20">
        <v>70</v>
      </c>
      <c r="BO3039" s="20">
        <v>31</v>
      </c>
      <c r="BP3039" s="20"/>
      <c r="BQ3039" s="20"/>
      <c r="BR3039" s="20"/>
      <c r="BS3039" s="20"/>
      <c r="BT3039" s="20"/>
      <c r="BU3039" s="20"/>
      <c r="BV3039" s="20"/>
    </row>
    <row r="3040" spans="1:74" x14ac:dyDescent="0.25">
      <c r="A3040" s="20" t="s">
        <v>475</v>
      </c>
      <c r="B3040" s="20" t="s">
        <v>478</v>
      </c>
      <c r="C3040" s="20" t="s">
        <v>665</v>
      </c>
      <c r="D3040" s="1">
        <v>44528</v>
      </c>
      <c r="E3040">
        <v>70</v>
      </c>
      <c r="F3040">
        <v>3</v>
      </c>
      <c r="G3040">
        <v>1</v>
      </c>
      <c r="H3040">
        <v>0</v>
      </c>
      <c r="I3040">
        <v>0</v>
      </c>
      <c r="J3040">
        <v>33</v>
      </c>
      <c r="K3040">
        <v>4</v>
      </c>
      <c r="L3040">
        <v>3</v>
      </c>
      <c r="M3040">
        <v>4</v>
      </c>
      <c r="N3040">
        <v>1</v>
      </c>
      <c r="O3040">
        <v>1</v>
      </c>
      <c r="P3040">
        <v>0</v>
      </c>
      <c r="Q3040">
        <v>0</v>
      </c>
      <c r="R3040">
        <v>342</v>
      </c>
      <c r="S3040">
        <v>241</v>
      </c>
      <c r="T3040">
        <v>6</v>
      </c>
      <c r="U3040">
        <v>8</v>
      </c>
      <c r="V3040">
        <v>3</v>
      </c>
      <c r="W3040">
        <v>790</v>
      </c>
      <c r="X3040">
        <v>257</v>
      </c>
      <c r="Y3040">
        <v>12</v>
      </c>
      <c r="Z3040">
        <v>81</v>
      </c>
      <c r="AA3040">
        <v>32</v>
      </c>
      <c r="AB3040">
        <v>616</v>
      </c>
      <c r="AC3040">
        <v>133</v>
      </c>
      <c r="AD3040">
        <v>9</v>
      </c>
      <c r="AE3040">
        <v>81</v>
      </c>
      <c r="AF3040">
        <v>33</v>
      </c>
      <c r="AG3040">
        <v>114</v>
      </c>
      <c r="AH3040">
        <v>2</v>
      </c>
      <c r="AI3040">
        <v>3</v>
      </c>
      <c r="AJ3040">
        <v>13</v>
      </c>
      <c r="AK3040">
        <v>24</v>
      </c>
      <c r="AL3040">
        <v>31</v>
      </c>
      <c r="AM3040">
        <v>8</v>
      </c>
      <c r="AN3040">
        <v>0</v>
      </c>
      <c r="AO3040">
        <v>0</v>
      </c>
      <c r="AP3040">
        <v>1</v>
      </c>
      <c r="AQ3040">
        <v>0</v>
      </c>
      <c r="AR3040">
        <v>0</v>
      </c>
      <c r="AS3040">
        <v>0</v>
      </c>
      <c r="AT3040">
        <v>0</v>
      </c>
      <c r="AU3040">
        <v>0</v>
      </c>
      <c r="AV3040">
        <v>0</v>
      </c>
      <c r="AW3040">
        <v>0</v>
      </c>
      <c r="AX3040">
        <v>0</v>
      </c>
      <c r="AY3040">
        <v>0</v>
      </c>
      <c r="AZ3040">
        <v>0</v>
      </c>
      <c r="BA3040">
        <v>0</v>
      </c>
      <c r="BB3040">
        <v>0</v>
      </c>
      <c r="BC3040">
        <v>0</v>
      </c>
      <c r="BD3040">
        <v>0</v>
      </c>
      <c r="BE3040">
        <v>0</v>
      </c>
      <c r="BF3040">
        <v>0</v>
      </c>
      <c r="BG3040" s="20">
        <v>2</v>
      </c>
      <c r="BH3040" s="20">
        <v>0</v>
      </c>
      <c r="BI3040" s="20">
        <v>56</v>
      </c>
      <c r="BJ3040" s="20">
        <v>1</v>
      </c>
      <c r="BK3040" s="20">
        <v>321</v>
      </c>
      <c r="BL3040" s="20">
        <v>634</v>
      </c>
      <c r="BM3040" s="20">
        <v>480</v>
      </c>
      <c r="BN3040" s="20">
        <v>71</v>
      </c>
      <c r="BO3040" s="20">
        <v>30</v>
      </c>
      <c r="BP3040" s="20"/>
      <c r="BQ3040" s="20"/>
      <c r="BR3040" s="20"/>
      <c r="BS3040" s="20"/>
      <c r="BT3040" s="20"/>
      <c r="BU3040" s="20"/>
      <c r="BV3040" s="20"/>
    </row>
    <row r="3041" spans="1:74" x14ac:dyDescent="0.25">
      <c r="A3041" s="20" t="s">
        <v>475</v>
      </c>
      <c r="B3041" s="20" t="s">
        <v>478</v>
      </c>
      <c r="C3041" s="20" t="s">
        <v>665</v>
      </c>
      <c r="D3041" s="1">
        <v>44535</v>
      </c>
      <c r="E3041">
        <v>69</v>
      </c>
      <c r="F3041">
        <v>3</v>
      </c>
      <c r="G3041">
        <v>1</v>
      </c>
      <c r="H3041">
        <v>0</v>
      </c>
      <c r="I3041">
        <v>0</v>
      </c>
      <c r="J3041">
        <v>32</v>
      </c>
      <c r="K3041">
        <v>4</v>
      </c>
      <c r="L3041">
        <v>3</v>
      </c>
      <c r="M3041">
        <v>4</v>
      </c>
      <c r="N3041">
        <v>1</v>
      </c>
      <c r="O3041">
        <v>1</v>
      </c>
      <c r="P3041">
        <v>0</v>
      </c>
      <c r="Q3041">
        <v>0</v>
      </c>
      <c r="R3041">
        <v>342</v>
      </c>
      <c r="S3041">
        <v>254</v>
      </c>
      <c r="T3041">
        <v>6</v>
      </c>
      <c r="U3041">
        <v>8</v>
      </c>
      <c r="V3041">
        <v>3</v>
      </c>
      <c r="W3041">
        <v>794</v>
      </c>
      <c r="X3041">
        <v>293</v>
      </c>
      <c r="Y3041">
        <v>12</v>
      </c>
      <c r="Z3041">
        <v>81</v>
      </c>
      <c r="AA3041">
        <v>32</v>
      </c>
      <c r="AB3041">
        <v>615</v>
      </c>
      <c r="AC3041">
        <v>188</v>
      </c>
      <c r="AD3041">
        <v>9</v>
      </c>
      <c r="AE3041">
        <v>79</v>
      </c>
      <c r="AF3041">
        <v>34</v>
      </c>
      <c r="AG3041">
        <v>115</v>
      </c>
      <c r="AH3041">
        <v>4</v>
      </c>
      <c r="AI3041">
        <v>3</v>
      </c>
      <c r="AJ3041">
        <v>13</v>
      </c>
      <c r="AK3041">
        <v>22</v>
      </c>
      <c r="AL3041">
        <v>31</v>
      </c>
      <c r="AM3041">
        <v>20</v>
      </c>
      <c r="AN3041">
        <v>0</v>
      </c>
      <c r="AO3041">
        <v>0</v>
      </c>
      <c r="AP3041">
        <v>1</v>
      </c>
      <c r="AQ3041">
        <v>0</v>
      </c>
      <c r="AR3041">
        <v>0</v>
      </c>
      <c r="AS3041">
        <v>0</v>
      </c>
      <c r="AT3041">
        <v>0</v>
      </c>
      <c r="AU3041">
        <v>0</v>
      </c>
      <c r="AV3041">
        <v>0</v>
      </c>
      <c r="AW3041">
        <v>0</v>
      </c>
      <c r="AX3041">
        <v>0</v>
      </c>
      <c r="AY3041">
        <v>0</v>
      </c>
      <c r="AZ3041">
        <v>0</v>
      </c>
      <c r="BA3041">
        <v>0</v>
      </c>
      <c r="BB3041">
        <v>0</v>
      </c>
      <c r="BC3041">
        <v>0</v>
      </c>
      <c r="BD3041">
        <v>0</v>
      </c>
      <c r="BE3041">
        <v>0</v>
      </c>
      <c r="BF3041">
        <v>0</v>
      </c>
      <c r="BG3041" s="20">
        <v>2</v>
      </c>
      <c r="BH3041" s="20">
        <v>0</v>
      </c>
      <c r="BI3041" s="20">
        <v>55</v>
      </c>
      <c r="BJ3041" s="20">
        <v>1</v>
      </c>
      <c r="BK3041" s="20">
        <v>321</v>
      </c>
      <c r="BL3041" s="20">
        <v>638</v>
      </c>
      <c r="BM3041" s="20">
        <v>479</v>
      </c>
      <c r="BN3041" s="20">
        <v>72</v>
      </c>
      <c r="BO3041" s="20">
        <v>30</v>
      </c>
      <c r="BP3041" s="20"/>
      <c r="BQ3041" s="20"/>
      <c r="BR3041" s="20"/>
      <c r="BS3041" s="20"/>
      <c r="BT3041" s="20"/>
      <c r="BU3041" s="20"/>
      <c r="BV3041" s="20"/>
    </row>
    <row r="3042" spans="1:74" x14ac:dyDescent="0.25">
      <c r="A3042" s="20" t="s">
        <v>475</v>
      </c>
      <c r="B3042" s="20" t="s">
        <v>478</v>
      </c>
      <c r="C3042" s="20" t="s">
        <v>665</v>
      </c>
      <c r="D3042" s="1">
        <v>44542</v>
      </c>
      <c r="E3042">
        <v>70</v>
      </c>
      <c r="F3042">
        <v>3</v>
      </c>
      <c r="G3042">
        <v>1</v>
      </c>
      <c r="H3042">
        <v>0</v>
      </c>
      <c r="I3042">
        <v>0</v>
      </c>
      <c r="J3042">
        <v>35</v>
      </c>
      <c r="K3042">
        <v>4</v>
      </c>
      <c r="L3042">
        <v>3</v>
      </c>
      <c r="M3042">
        <v>4</v>
      </c>
      <c r="N3042">
        <v>1</v>
      </c>
      <c r="O3042">
        <v>1</v>
      </c>
      <c r="P3042">
        <v>0</v>
      </c>
      <c r="Q3042">
        <v>0</v>
      </c>
      <c r="R3042">
        <v>342</v>
      </c>
      <c r="S3042">
        <v>264</v>
      </c>
      <c r="T3042">
        <v>6</v>
      </c>
      <c r="U3042">
        <v>8</v>
      </c>
      <c r="V3042">
        <v>3</v>
      </c>
      <c r="W3042">
        <v>794</v>
      </c>
      <c r="X3042">
        <v>330</v>
      </c>
      <c r="Y3042">
        <v>12</v>
      </c>
      <c r="Z3042">
        <v>78</v>
      </c>
      <c r="AA3042">
        <v>33</v>
      </c>
      <c r="AB3042">
        <v>614</v>
      </c>
      <c r="AC3042">
        <v>243</v>
      </c>
      <c r="AD3042">
        <v>9</v>
      </c>
      <c r="AE3042">
        <v>79</v>
      </c>
      <c r="AF3042">
        <v>33</v>
      </c>
      <c r="AG3042">
        <v>115</v>
      </c>
      <c r="AH3042">
        <v>7</v>
      </c>
      <c r="AI3042">
        <v>3</v>
      </c>
      <c r="AJ3042">
        <v>13</v>
      </c>
      <c r="AK3042">
        <v>22</v>
      </c>
      <c r="AL3042">
        <v>31</v>
      </c>
      <c r="AM3042">
        <v>22</v>
      </c>
      <c r="AN3042">
        <v>0</v>
      </c>
      <c r="AO3042">
        <v>0</v>
      </c>
      <c r="AP3042">
        <v>1</v>
      </c>
      <c r="AQ3042">
        <v>0</v>
      </c>
      <c r="AR3042">
        <v>0</v>
      </c>
      <c r="AS3042">
        <v>0</v>
      </c>
      <c r="AT3042">
        <v>0</v>
      </c>
      <c r="AU3042">
        <v>0</v>
      </c>
      <c r="AV3042">
        <v>0</v>
      </c>
      <c r="AW3042">
        <v>0</v>
      </c>
      <c r="AX3042">
        <v>0</v>
      </c>
      <c r="AY3042">
        <v>0</v>
      </c>
      <c r="AZ3042">
        <v>0</v>
      </c>
      <c r="BA3042">
        <v>0</v>
      </c>
      <c r="BB3042">
        <v>0</v>
      </c>
      <c r="BC3042">
        <v>0</v>
      </c>
      <c r="BD3042">
        <v>0</v>
      </c>
      <c r="BE3042">
        <v>0</v>
      </c>
      <c r="BF3042">
        <v>0</v>
      </c>
      <c r="BG3042" s="20">
        <v>2</v>
      </c>
      <c r="BH3042" s="20">
        <v>0</v>
      </c>
      <c r="BI3042" s="20">
        <v>56</v>
      </c>
      <c r="BJ3042" s="20">
        <v>1</v>
      </c>
      <c r="BK3042" s="20">
        <v>320</v>
      </c>
      <c r="BL3042" s="20">
        <v>639</v>
      </c>
      <c r="BM3042" s="20">
        <v>480</v>
      </c>
      <c r="BN3042" s="20">
        <v>72</v>
      </c>
      <c r="BO3042" s="20">
        <v>30</v>
      </c>
      <c r="BP3042" s="20"/>
      <c r="BQ3042" s="20"/>
      <c r="BR3042" s="20"/>
      <c r="BS3042" s="20"/>
      <c r="BT3042" s="20"/>
      <c r="BU3042" s="20"/>
      <c r="BV3042" s="20"/>
    </row>
    <row r="3043" spans="1:74" x14ac:dyDescent="0.25">
      <c r="A3043" s="20" t="s">
        <v>475</v>
      </c>
      <c r="B3043" s="20" t="s">
        <v>478</v>
      </c>
      <c r="C3043" s="20" t="s">
        <v>665</v>
      </c>
      <c r="D3043" s="1">
        <v>44549</v>
      </c>
      <c r="E3043">
        <v>70</v>
      </c>
      <c r="F3043">
        <v>3</v>
      </c>
      <c r="G3043">
        <v>1</v>
      </c>
      <c r="H3043">
        <v>0</v>
      </c>
      <c r="I3043">
        <v>0</v>
      </c>
      <c r="J3043">
        <v>38</v>
      </c>
      <c r="K3043">
        <v>4</v>
      </c>
      <c r="L3043">
        <v>3</v>
      </c>
      <c r="M3043">
        <v>4</v>
      </c>
      <c r="N3043">
        <v>1</v>
      </c>
      <c r="O3043">
        <v>1</v>
      </c>
      <c r="P3043">
        <v>0</v>
      </c>
      <c r="Q3043">
        <v>0</v>
      </c>
      <c r="R3043">
        <v>341</v>
      </c>
      <c r="S3043">
        <v>271</v>
      </c>
      <c r="T3043">
        <v>6</v>
      </c>
      <c r="U3043">
        <v>8</v>
      </c>
      <c r="V3043">
        <v>3</v>
      </c>
      <c r="W3043">
        <v>792</v>
      </c>
      <c r="X3043">
        <v>375</v>
      </c>
      <c r="Y3043">
        <v>12</v>
      </c>
      <c r="Z3043">
        <v>75</v>
      </c>
      <c r="AA3043">
        <v>33</v>
      </c>
      <c r="AB3043">
        <v>617</v>
      </c>
      <c r="AC3043">
        <v>307</v>
      </c>
      <c r="AD3043">
        <v>9</v>
      </c>
      <c r="AE3043">
        <v>80</v>
      </c>
      <c r="AF3043">
        <v>33</v>
      </c>
      <c r="AG3043">
        <v>116</v>
      </c>
      <c r="AH3043">
        <v>15</v>
      </c>
      <c r="AI3043">
        <v>3</v>
      </c>
      <c r="AJ3043">
        <v>13</v>
      </c>
      <c r="AK3043">
        <v>22</v>
      </c>
      <c r="AL3043">
        <v>32</v>
      </c>
      <c r="AM3043">
        <v>25</v>
      </c>
      <c r="AN3043">
        <v>0</v>
      </c>
      <c r="AO3043">
        <v>0</v>
      </c>
      <c r="AP3043">
        <v>1</v>
      </c>
      <c r="AQ3043">
        <v>0</v>
      </c>
      <c r="AR3043">
        <v>0</v>
      </c>
      <c r="AS3043">
        <v>0</v>
      </c>
      <c r="AT3043">
        <v>0</v>
      </c>
      <c r="AU3043">
        <v>0</v>
      </c>
      <c r="AV3043">
        <v>0</v>
      </c>
      <c r="AW3043">
        <v>0</v>
      </c>
      <c r="AX3043">
        <v>0</v>
      </c>
      <c r="AY3043">
        <v>0</v>
      </c>
      <c r="AZ3043">
        <v>0</v>
      </c>
      <c r="BA3043">
        <v>0</v>
      </c>
      <c r="BB3043">
        <v>0</v>
      </c>
      <c r="BC3043">
        <v>0</v>
      </c>
      <c r="BD3043">
        <v>0</v>
      </c>
      <c r="BE3043">
        <v>0</v>
      </c>
      <c r="BF3043">
        <v>0</v>
      </c>
      <c r="BG3043" s="20">
        <v>2</v>
      </c>
      <c r="BH3043" s="20">
        <v>0</v>
      </c>
      <c r="BI3043" s="20">
        <v>56</v>
      </c>
      <c r="BJ3043" s="20">
        <v>1</v>
      </c>
      <c r="BK3043" s="20">
        <v>319</v>
      </c>
      <c r="BL3043" s="20">
        <v>642</v>
      </c>
      <c r="BM3043" s="20">
        <v>483</v>
      </c>
      <c r="BN3043" s="20">
        <v>73</v>
      </c>
      <c r="BO3043" s="20">
        <v>31</v>
      </c>
      <c r="BP3043" s="20">
        <v>3100</v>
      </c>
      <c r="BQ3043" s="20">
        <v>601</v>
      </c>
      <c r="BR3043" s="20">
        <v>0</v>
      </c>
      <c r="BS3043" s="20">
        <v>29</v>
      </c>
      <c r="BT3043" s="20">
        <v>712</v>
      </c>
      <c r="BU3043" s="20">
        <v>321</v>
      </c>
      <c r="BV3043" s="20">
        <v>1876</v>
      </c>
    </row>
    <row r="3044" spans="1:74" x14ac:dyDescent="0.25">
      <c r="A3044" s="20" t="s">
        <v>475</v>
      </c>
      <c r="B3044" s="20" t="s">
        <v>478</v>
      </c>
      <c r="C3044" s="20" t="s">
        <v>665</v>
      </c>
      <c r="D3044" s="1">
        <v>44558</v>
      </c>
      <c r="E3044">
        <v>70</v>
      </c>
      <c r="F3044">
        <v>3</v>
      </c>
      <c r="G3044">
        <v>1</v>
      </c>
      <c r="H3044">
        <v>0</v>
      </c>
      <c r="I3044">
        <v>0</v>
      </c>
      <c r="J3044">
        <v>41</v>
      </c>
      <c r="K3044">
        <v>4</v>
      </c>
      <c r="L3044">
        <v>3</v>
      </c>
      <c r="M3044">
        <v>4</v>
      </c>
      <c r="N3044">
        <v>1</v>
      </c>
      <c r="O3044">
        <v>1</v>
      </c>
      <c r="P3044">
        <v>0</v>
      </c>
      <c r="Q3044">
        <v>0</v>
      </c>
      <c r="R3044">
        <v>340</v>
      </c>
      <c r="S3044">
        <v>277</v>
      </c>
      <c r="T3044">
        <v>6</v>
      </c>
      <c r="U3044">
        <v>8</v>
      </c>
      <c r="V3044">
        <v>3</v>
      </c>
      <c r="W3044">
        <v>799</v>
      </c>
      <c r="X3044">
        <v>416</v>
      </c>
      <c r="Y3044">
        <v>12</v>
      </c>
      <c r="Z3044">
        <v>76</v>
      </c>
      <c r="AA3044">
        <v>32</v>
      </c>
      <c r="AB3044">
        <v>619</v>
      </c>
      <c r="AC3044">
        <v>334</v>
      </c>
      <c r="AD3044">
        <v>9</v>
      </c>
      <c r="AE3044">
        <v>80</v>
      </c>
      <c r="AF3044">
        <v>34</v>
      </c>
      <c r="AG3044">
        <v>114</v>
      </c>
      <c r="AH3044">
        <v>27</v>
      </c>
      <c r="AI3044">
        <v>3</v>
      </c>
      <c r="AJ3044">
        <v>12</v>
      </c>
      <c r="AK3044">
        <v>22</v>
      </c>
      <c r="AL3044">
        <v>33</v>
      </c>
      <c r="AM3044">
        <v>26</v>
      </c>
      <c r="AN3044">
        <v>0</v>
      </c>
      <c r="AO3044">
        <v>1</v>
      </c>
      <c r="AP3044">
        <v>1</v>
      </c>
      <c r="AQ3044">
        <v>0</v>
      </c>
      <c r="AR3044">
        <v>0</v>
      </c>
      <c r="AS3044">
        <v>0</v>
      </c>
      <c r="AT3044">
        <v>0</v>
      </c>
      <c r="AU3044">
        <v>0</v>
      </c>
      <c r="AV3044">
        <v>0</v>
      </c>
      <c r="AW3044">
        <v>0</v>
      </c>
      <c r="AX3044">
        <v>0</v>
      </c>
      <c r="AY3044">
        <v>0</v>
      </c>
      <c r="AZ3044">
        <v>0</v>
      </c>
      <c r="BA3044">
        <v>0</v>
      </c>
      <c r="BB3044">
        <v>0</v>
      </c>
      <c r="BC3044">
        <v>0</v>
      </c>
      <c r="BD3044">
        <v>0</v>
      </c>
      <c r="BE3044">
        <v>0</v>
      </c>
      <c r="BF3044">
        <v>0</v>
      </c>
      <c r="BG3044" s="20">
        <v>2</v>
      </c>
      <c r="BH3044" s="20">
        <v>0</v>
      </c>
      <c r="BI3044" s="20">
        <v>56</v>
      </c>
      <c r="BJ3044" s="20">
        <v>1</v>
      </c>
      <c r="BK3044" s="20">
        <v>318</v>
      </c>
      <c r="BL3044" s="20">
        <v>651</v>
      </c>
      <c r="BM3044" s="20">
        <v>485</v>
      </c>
      <c r="BN3044" s="20">
        <v>73</v>
      </c>
      <c r="BO3044" s="20">
        <v>31</v>
      </c>
      <c r="BP3044" s="20">
        <v>3090</v>
      </c>
      <c r="BQ3044" s="20">
        <v>810</v>
      </c>
      <c r="BR3044" s="20">
        <v>0</v>
      </c>
      <c r="BS3044" s="20">
        <v>28</v>
      </c>
      <c r="BT3044" s="20">
        <v>704</v>
      </c>
      <c r="BU3044" s="20">
        <v>320</v>
      </c>
      <c r="BV3044" s="20">
        <v>1884</v>
      </c>
    </row>
    <row r="3045" spans="1:74" x14ac:dyDescent="0.25">
      <c r="A3045" s="20" t="s">
        <v>475</v>
      </c>
      <c r="B3045" s="20" t="s">
        <v>478</v>
      </c>
      <c r="C3045" s="20" t="s">
        <v>665</v>
      </c>
      <c r="D3045" s="1">
        <v>44564</v>
      </c>
      <c r="E3045">
        <v>70</v>
      </c>
      <c r="F3045">
        <v>3</v>
      </c>
      <c r="G3045">
        <v>1</v>
      </c>
      <c r="H3045">
        <v>0</v>
      </c>
      <c r="I3045">
        <v>0</v>
      </c>
      <c r="J3045">
        <v>41</v>
      </c>
      <c r="K3045">
        <v>4</v>
      </c>
      <c r="L3045">
        <v>3</v>
      </c>
      <c r="M3045">
        <v>4</v>
      </c>
      <c r="N3045">
        <v>1</v>
      </c>
      <c r="O3045">
        <v>1</v>
      </c>
      <c r="P3045">
        <v>0</v>
      </c>
      <c r="Q3045">
        <v>0</v>
      </c>
      <c r="R3045">
        <v>341</v>
      </c>
      <c r="S3045">
        <v>280</v>
      </c>
      <c r="T3045">
        <v>6</v>
      </c>
      <c r="U3045">
        <v>8</v>
      </c>
      <c r="V3045">
        <v>3</v>
      </c>
      <c r="W3045">
        <v>796</v>
      </c>
      <c r="X3045">
        <v>436</v>
      </c>
      <c r="Y3045">
        <v>12</v>
      </c>
      <c r="Z3045">
        <v>75</v>
      </c>
      <c r="AA3045">
        <v>32</v>
      </c>
      <c r="AB3045">
        <v>621</v>
      </c>
      <c r="AC3045">
        <v>343</v>
      </c>
      <c r="AD3045">
        <v>9</v>
      </c>
      <c r="AE3045">
        <v>79</v>
      </c>
      <c r="AF3045">
        <v>34</v>
      </c>
      <c r="AG3045">
        <v>114</v>
      </c>
      <c r="AH3045">
        <v>29</v>
      </c>
      <c r="AI3045">
        <v>3</v>
      </c>
      <c r="AJ3045">
        <v>12</v>
      </c>
      <c r="AK3045">
        <v>22</v>
      </c>
      <c r="AL3045">
        <v>32</v>
      </c>
      <c r="AM3045">
        <v>25</v>
      </c>
      <c r="AN3045">
        <v>0</v>
      </c>
      <c r="AO3045">
        <v>1</v>
      </c>
      <c r="AP3045">
        <v>1</v>
      </c>
      <c r="AQ3045">
        <v>0</v>
      </c>
      <c r="AR3045">
        <v>0</v>
      </c>
      <c r="AS3045">
        <v>0</v>
      </c>
      <c r="AT3045">
        <v>0</v>
      </c>
      <c r="AU3045">
        <v>0</v>
      </c>
      <c r="AV3045">
        <v>0</v>
      </c>
      <c r="AW3045">
        <v>0</v>
      </c>
      <c r="AX3045">
        <v>0</v>
      </c>
      <c r="AY3045">
        <v>0</v>
      </c>
      <c r="AZ3045">
        <v>0</v>
      </c>
      <c r="BA3045">
        <v>0</v>
      </c>
      <c r="BB3045">
        <v>0</v>
      </c>
      <c r="BC3045">
        <v>0</v>
      </c>
      <c r="BD3045">
        <v>0</v>
      </c>
      <c r="BE3045">
        <v>0</v>
      </c>
      <c r="BF3045">
        <v>0</v>
      </c>
      <c r="BG3045" s="20">
        <v>2</v>
      </c>
      <c r="BH3045" s="20">
        <v>0</v>
      </c>
      <c r="BI3045" s="20">
        <v>56</v>
      </c>
      <c r="BJ3045" s="20">
        <v>1</v>
      </c>
      <c r="BK3045" s="20">
        <v>319</v>
      </c>
      <c r="BL3045" s="20">
        <v>649</v>
      </c>
      <c r="BM3045" s="20">
        <v>487</v>
      </c>
      <c r="BN3045" s="20">
        <v>73</v>
      </c>
      <c r="BO3045" s="20">
        <v>30</v>
      </c>
      <c r="BP3045" s="20">
        <v>3093</v>
      </c>
      <c r="BQ3045" s="20">
        <v>874</v>
      </c>
      <c r="BR3045" s="20">
        <v>0</v>
      </c>
      <c r="BS3045" s="20">
        <v>28</v>
      </c>
      <c r="BT3045" s="20">
        <v>700</v>
      </c>
      <c r="BU3045" s="20">
        <v>320</v>
      </c>
      <c r="BV3045" s="20">
        <v>1890</v>
      </c>
    </row>
    <row r="3046" spans="1:74" x14ac:dyDescent="0.25">
      <c r="A3046" s="20" t="s">
        <v>475</v>
      </c>
      <c r="B3046" s="20" t="s">
        <v>478</v>
      </c>
      <c r="C3046" s="20" t="s">
        <v>665</v>
      </c>
      <c r="D3046" s="1">
        <v>44570</v>
      </c>
      <c r="E3046">
        <v>69</v>
      </c>
      <c r="F3046">
        <v>2</v>
      </c>
      <c r="G3046">
        <v>1</v>
      </c>
      <c r="H3046">
        <v>0</v>
      </c>
      <c r="I3046">
        <v>0</v>
      </c>
      <c r="J3046">
        <v>42</v>
      </c>
      <c r="K3046">
        <v>4</v>
      </c>
      <c r="L3046">
        <v>3</v>
      </c>
      <c r="M3046">
        <v>4</v>
      </c>
      <c r="N3046">
        <v>1</v>
      </c>
      <c r="O3046">
        <v>1</v>
      </c>
      <c r="P3046">
        <v>0</v>
      </c>
      <c r="Q3046">
        <v>0</v>
      </c>
      <c r="R3046">
        <v>341</v>
      </c>
      <c r="S3046">
        <v>281</v>
      </c>
      <c r="T3046">
        <v>6</v>
      </c>
      <c r="U3046">
        <v>9</v>
      </c>
      <c r="V3046">
        <v>3</v>
      </c>
      <c r="W3046">
        <v>798</v>
      </c>
      <c r="X3046">
        <v>447</v>
      </c>
      <c r="Y3046">
        <v>12</v>
      </c>
      <c r="Z3046">
        <v>71</v>
      </c>
      <c r="AA3046">
        <v>33</v>
      </c>
      <c r="AB3046">
        <v>621</v>
      </c>
      <c r="AC3046">
        <v>356</v>
      </c>
      <c r="AD3046">
        <v>9</v>
      </c>
      <c r="AE3046">
        <v>78</v>
      </c>
      <c r="AF3046">
        <v>34</v>
      </c>
      <c r="AG3046">
        <v>114</v>
      </c>
      <c r="AH3046">
        <v>32</v>
      </c>
      <c r="AI3046">
        <v>3</v>
      </c>
      <c r="AJ3046">
        <v>12</v>
      </c>
      <c r="AK3046">
        <v>22</v>
      </c>
      <c r="AL3046">
        <v>32</v>
      </c>
      <c r="AM3046">
        <v>26</v>
      </c>
      <c r="AN3046">
        <v>0</v>
      </c>
      <c r="AO3046">
        <v>1</v>
      </c>
      <c r="AP3046">
        <v>1</v>
      </c>
      <c r="AQ3046">
        <v>0</v>
      </c>
      <c r="AR3046">
        <v>0</v>
      </c>
      <c r="AS3046">
        <v>0</v>
      </c>
      <c r="AT3046">
        <v>0</v>
      </c>
      <c r="AU3046">
        <v>0</v>
      </c>
      <c r="AV3046">
        <v>0</v>
      </c>
      <c r="AW3046">
        <v>0</v>
      </c>
      <c r="AX3046">
        <v>0</v>
      </c>
      <c r="AY3046">
        <v>0</v>
      </c>
      <c r="AZ3046">
        <v>0</v>
      </c>
      <c r="BA3046">
        <v>0</v>
      </c>
      <c r="BB3046">
        <v>0</v>
      </c>
      <c r="BC3046">
        <v>0</v>
      </c>
      <c r="BD3046">
        <v>0</v>
      </c>
      <c r="BE3046">
        <v>0</v>
      </c>
      <c r="BF3046">
        <v>0</v>
      </c>
      <c r="BG3046" s="20">
        <v>1</v>
      </c>
      <c r="BH3046" s="20">
        <v>0</v>
      </c>
      <c r="BI3046" s="20">
        <v>55</v>
      </c>
      <c r="BJ3046" s="20">
        <v>1</v>
      </c>
      <c r="BK3046" s="20">
        <v>318</v>
      </c>
      <c r="BL3046" s="20">
        <v>655</v>
      </c>
      <c r="BM3046" s="20">
        <v>488</v>
      </c>
      <c r="BN3046" s="20">
        <v>73</v>
      </c>
      <c r="BO3046" s="20">
        <v>30</v>
      </c>
      <c r="BP3046" s="20">
        <v>3093</v>
      </c>
      <c r="BQ3046" s="20">
        <v>940</v>
      </c>
      <c r="BR3046" s="20">
        <v>0</v>
      </c>
      <c r="BS3046" s="20">
        <v>28</v>
      </c>
      <c r="BT3046" s="20">
        <v>692</v>
      </c>
      <c r="BU3046" s="20">
        <v>319</v>
      </c>
      <c r="BV3046" s="20">
        <v>1899</v>
      </c>
    </row>
    <row r="3047" spans="1:74" x14ac:dyDescent="0.25">
      <c r="A3047" s="20" t="s">
        <v>475</v>
      </c>
      <c r="B3047" s="20" t="s">
        <v>478</v>
      </c>
      <c r="C3047" s="20" t="s">
        <v>665</v>
      </c>
      <c r="D3047" s="1">
        <v>44577</v>
      </c>
      <c r="E3047">
        <v>69</v>
      </c>
      <c r="F3047">
        <v>2</v>
      </c>
      <c r="G3047">
        <v>1</v>
      </c>
      <c r="H3047">
        <v>0</v>
      </c>
      <c r="I3047">
        <v>0</v>
      </c>
      <c r="J3047">
        <v>43</v>
      </c>
      <c r="K3047">
        <v>3</v>
      </c>
      <c r="L3047">
        <v>3</v>
      </c>
      <c r="M3047">
        <v>4</v>
      </c>
      <c r="N3047">
        <v>1</v>
      </c>
      <c r="O3047">
        <v>1</v>
      </c>
      <c r="P3047">
        <v>0</v>
      </c>
      <c r="Q3047">
        <v>0</v>
      </c>
      <c r="R3047">
        <v>341</v>
      </c>
      <c r="S3047">
        <v>283</v>
      </c>
      <c r="T3047">
        <v>6</v>
      </c>
      <c r="U3047">
        <v>9</v>
      </c>
      <c r="V3047">
        <v>3</v>
      </c>
      <c r="W3047">
        <v>800</v>
      </c>
      <c r="X3047">
        <v>457</v>
      </c>
      <c r="Y3047">
        <v>12</v>
      </c>
      <c r="Z3047">
        <v>71</v>
      </c>
      <c r="AA3047">
        <v>33</v>
      </c>
      <c r="AB3047">
        <v>620</v>
      </c>
      <c r="AC3047">
        <v>362</v>
      </c>
      <c r="AD3047">
        <v>9</v>
      </c>
      <c r="AE3047">
        <v>78</v>
      </c>
      <c r="AF3047">
        <v>33</v>
      </c>
      <c r="AG3047">
        <v>114</v>
      </c>
      <c r="AH3047">
        <v>33</v>
      </c>
      <c r="AI3047">
        <v>3</v>
      </c>
      <c r="AJ3047">
        <v>12</v>
      </c>
      <c r="AK3047">
        <v>22</v>
      </c>
      <c r="AL3047">
        <v>32</v>
      </c>
      <c r="AM3047">
        <v>26</v>
      </c>
      <c r="AN3047">
        <v>0</v>
      </c>
      <c r="AO3047">
        <v>1</v>
      </c>
      <c r="AP3047">
        <v>1</v>
      </c>
      <c r="AQ3047">
        <v>0</v>
      </c>
      <c r="AR3047">
        <v>0</v>
      </c>
      <c r="AS3047">
        <v>0</v>
      </c>
      <c r="AT3047">
        <v>0</v>
      </c>
      <c r="AU3047">
        <v>0</v>
      </c>
      <c r="AV3047">
        <v>0</v>
      </c>
      <c r="AW3047">
        <v>0</v>
      </c>
      <c r="AX3047">
        <v>0</v>
      </c>
      <c r="AY3047">
        <v>0</v>
      </c>
      <c r="AZ3047">
        <v>0</v>
      </c>
      <c r="BA3047">
        <v>0</v>
      </c>
      <c r="BB3047">
        <v>0</v>
      </c>
      <c r="BC3047">
        <v>0</v>
      </c>
      <c r="BD3047">
        <v>0</v>
      </c>
      <c r="BE3047">
        <v>0</v>
      </c>
      <c r="BF3047">
        <v>0</v>
      </c>
      <c r="BG3047" s="20">
        <v>1</v>
      </c>
      <c r="BH3047" s="20">
        <v>0</v>
      </c>
      <c r="BI3047" s="20">
        <v>55</v>
      </c>
      <c r="BJ3047" s="20">
        <v>1</v>
      </c>
      <c r="BK3047" s="20">
        <v>318</v>
      </c>
      <c r="BL3047" s="20">
        <v>657</v>
      </c>
      <c r="BM3047" s="20">
        <v>488</v>
      </c>
      <c r="BN3047" s="20">
        <v>74</v>
      </c>
      <c r="BO3047" s="20">
        <v>30</v>
      </c>
      <c r="BP3047" s="20">
        <v>3087</v>
      </c>
      <c r="BQ3047" s="20">
        <v>982</v>
      </c>
      <c r="BR3047" s="20">
        <v>0</v>
      </c>
      <c r="BS3047" s="20">
        <v>28</v>
      </c>
      <c r="BT3047" s="20">
        <v>685</v>
      </c>
      <c r="BU3047" s="20">
        <v>317</v>
      </c>
      <c r="BV3047" s="20">
        <v>1902</v>
      </c>
    </row>
    <row r="3048" spans="1:74" x14ac:dyDescent="0.25">
      <c r="A3048" s="20" t="s">
        <v>475</v>
      </c>
      <c r="B3048" s="20" t="s">
        <v>478</v>
      </c>
      <c r="C3048" s="20" t="s">
        <v>665</v>
      </c>
      <c r="D3048" s="1">
        <v>44584</v>
      </c>
      <c r="E3048">
        <v>68</v>
      </c>
      <c r="F3048">
        <v>2</v>
      </c>
      <c r="G3048">
        <v>1</v>
      </c>
      <c r="H3048">
        <v>0</v>
      </c>
      <c r="I3048">
        <v>0</v>
      </c>
      <c r="J3048">
        <v>42</v>
      </c>
      <c r="K3048">
        <v>3</v>
      </c>
      <c r="L3048">
        <v>2</v>
      </c>
      <c r="M3048">
        <v>4</v>
      </c>
      <c r="N3048">
        <v>0</v>
      </c>
      <c r="O3048">
        <v>0</v>
      </c>
      <c r="P3048">
        <v>0</v>
      </c>
      <c r="Q3048">
        <v>0</v>
      </c>
      <c r="R3048">
        <v>340</v>
      </c>
      <c r="S3048">
        <v>283</v>
      </c>
      <c r="T3048">
        <v>6</v>
      </c>
      <c r="U3048">
        <v>9</v>
      </c>
      <c r="V3048">
        <v>3</v>
      </c>
      <c r="W3048">
        <v>803</v>
      </c>
      <c r="X3048">
        <v>465</v>
      </c>
      <c r="Y3048">
        <v>13</v>
      </c>
      <c r="Z3048">
        <v>70</v>
      </c>
      <c r="AA3048">
        <v>32</v>
      </c>
      <c r="AB3048">
        <v>618</v>
      </c>
      <c r="AC3048">
        <v>365</v>
      </c>
      <c r="AD3048">
        <v>9</v>
      </c>
      <c r="AE3048">
        <v>78</v>
      </c>
      <c r="AF3048">
        <v>32</v>
      </c>
      <c r="AG3048">
        <v>114</v>
      </c>
      <c r="AH3048">
        <v>32</v>
      </c>
      <c r="AI3048">
        <v>3</v>
      </c>
      <c r="AJ3048">
        <v>12</v>
      </c>
      <c r="AK3048">
        <v>22</v>
      </c>
      <c r="AL3048">
        <v>32</v>
      </c>
      <c r="AM3048">
        <v>26</v>
      </c>
      <c r="AN3048">
        <v>0</v>
      </c>
      <c r="AO3048">
        <v>1</v>
      </c>
      <c r="AP3048">
        <v>1</v>
      </c>
      <c r="AQ3048">
        <v>0</v>
      </c>
      <c r="AR3048">
        <v>0</v>
      </c>
      <c r="AS3048">
        <v>0</v>
      </c>
      <c r="AT3048">
        <v>0</v>
      </c>
      <c r="AU3048">
        <v>0</v>
      </c>
      <c r="AV3048">
        <v>0</v>
      </c>
      <c r="AW3048">
        <v>0</v>
      </c>
      <c r="AX3048">
        <v>0</v>
      </c>
      <c r="AY3048">
        <v>0</v>
      </c>
      <c r="AZ3048">
        <v>0</v>
      </c>
      <c r="BA3048">
        <v>0</v>
      </c>
      <c r="BB3048">
        <v>0</v>
      </c>
      <c r="BC3048">
        <v>0</v>
      </c>
      <c r="BD3048">
        <v>0</v>
      </c>
      <c r="BE3048">
        <v>0</v>
      </c>
      <c r="BF3048">
        <v>0</v>
      </c>
      <c r="BG3048" s="20">
        <v>1</v>
      </c>
      <c r="BH3048" s="20">
        <v>0</v>
      </c>
      <c r="BI3048" s="20">
        <v>56</v>
      </c>
      <c r="BJ3048" s="20">
        <v>0</v>
      </c>
      <c r="BK3048" s="20">
        <v>317</v>
      </c>
      <c r="BL3048" s="20">
        <v>658</v>
      </c>
      <c r="BM3048" s="20">
        <v>486</v>
      </c>
      <c r="BN3048" s="20">
        <v>73</v>
      </c>
      <c r="BO3048" s="20">
        <v>30</v>
      </c>
      <c r="BP3048" s="20">
        <v>3089</v>
      </c>
      <c r="BQ3048" s="20">
        <v>999</v>
      </c>
      <c r="BR3048" s="20">
        <v>0</v>
      </c>
      <c r="BS3048" s="20">
        <v>31</v>
      </c>
      <c r="BT3048" s="20">
        <v>676</v>
      </c>
      <c r="BU3048" s="20">
        <v>320</v>
      </c>
      <c r="BV3048" s="20">
        <v>1906</v>
      </c>
    </row>
    <row r="3049" spans="1:74" x14ac:dyDescent="0.25">
      <c r="A3049" s="20" t="s">
        <v>475</v>
      </c>
      <c r="B3049" s="20" t="s">
        <v>478</v>
      </c>
      <c r="C3049" s="20" t="s">
        <v>665</v>
      </c>
      <c r="D3049" s="1">
        <v>44591</v>
      </c>
      <c r="E3049">
        <v>68</v>
      </c>
      <c r="F3049">
        <v>2</v>
      </c>
      <c r="G3049">
        <v>1</v>
      </c>
      <c r="H3049">
        <v>1</v>
      </c>
      <c r="I3049">
        <v>1</v>
      </c>
      <c r="J3049">
        <v>43</v>
      </c>
      <c r="K3049">
        <v>3</v>
      </c>
      <c r="L3049">
        <v>2</v>
      </c>
      <c r="M3049">
        <v>4</v>
      </c>
      <c r="N3049">
        <v>1</v>
      </c>
      <c r="O3049">
        <v>1</v>
      </c>
      <c r="P3049">
        <v>0</v>
      </c>
      <c r="Q3049">
        <v>0</v>
      </c>
      <c r="R3049">
        <v>338</v>
      </c>
      <c r="S3049">
        <v>284</v>
      </c>
      <c r="T3049">
        <v>7</v>
      </c>
      <c r="U3049">
        <v>8</v>
      </c>
      <c r="V3049">
        <v>2</v>
      </c>
      <c r="W3049">
        <v>807</v>
      </c>
      <c r="X3049">
        <v>470</v>
      </c>
      <c r="Y3049">
        <v>15</v>
      </c>
      <c r="Z3049">
        <v>69</v>
      </c>
      <c r="AA3049">
        <v>31</v>
      </c>
      <c r="AB3049">
        <v>615</v>
      </c>
      <c r="AC3049">
        <v>370</v>
      </c>
      <c r="AD3049">
        <v>11</v>
      </c>
      <c r="AE3049">
        <v>77</v>
      </c>
      <c r="AF3049">
        <v>31</v>
      </c>
      <c r="AG3049">
        <v>116</v>
      </c>
      <c r="AH3049">
        <v>33</v>
      </c>
      <c r="AI3049">
        <v>3</v>
      </c>
      <c r="AJ3049">
        <v>13</v>
      </c>
      <c r="AK3049">
        <v>22</v>
      </c>
      <c r="AL3049">
        <v>32</v>
      </c>
      <c r="AM3049">
        <v>27</v>
      </c>
      <c r="AN3049">
        <v>0</v>
      </c>
      <c r="AO3049">
        <v>1</v>
      </c>
      <c r="AP3049">
        <v>1</v>
      </c>
      <c r="AQ3049">
        <v>0</v>
      </c>
      <c r="AR3049">
        <v>0</v>
      </c>
      <c r="AS3049">
        <v>0</v>
      </c>
      <c r="AT3049">
        <v>0</v>
      </c>
      <c r="AU3049">
        <v>0</v>
      </c>
      <c r="AV3049">
        <v>0</v>
      </c>
      <c r="AW3049">
        <v>0</v>
      </c>
      <c r="AX3049">
        <v>0</v>
      </c>
      <c r="AY3049">
        <v>0</v>
      </c>
      <c r="AZ3049">
        <v>0</v>
      </c>
      <c r="BA3049">
        <v>0</v>
      </c>
      <c r="BB3049">
        <v>0</v>
      </c>
      <c r="BC3049">
        <v>0</v>
      </c>
      <c r="BD3049">
        <v>0</v>
      </c>
      <c r="BE3049">
        <v>0</v>
      </c>
      <c r="BF3049">
        <v>0</v>
      </c>
      <c r="BG3049" s="20">
        <v>1</v>
      </c>
      <c r="BH3049" s="20">
        <v>1</v>
      </c>
      <c r="BI3049" s="20">
        <v>56</v>
      </c>
      <c r="BJ3049" s="20">
        <v>1</v>
      </c>
      <c r="BK3049" s="20">
        <v>316</v>
      </c>
      <c r="BL3049" s="20">
        <v>664</v>
      </c>
      <c r="BM3049" s="20">
        <v>484</v>
      </c>
      <c r="BN3049" s="20">
        <v>74</v>
      </c>
      <c r="BO3049" s="20">
        <v>30</v>
      </c>
      <c r="BP3049" s="20">
        <v>3103</v>
      </c>
      <c r="BQ3049" s="20">
        <v>1038</v>
      </c>
      <c r="BR3049" s="20">
        <v>0</v>
      </c>
      <c r="BS3049" s="20">
        <v>45</v>
      </c>
      <c r="BT3049" s="20">
        <v>667</v>
      </c>
      <c r="BU3049" s="20">
        <v>317</v>
      </c>
      <c r="BV3049" s="20">
        <v>1915</v>
      </c>
    </row>
    <row r="3050" spans="1:74" x14ac:dyDescent="0.25">
      <c r="A3050" s="20" t="s">
        <v>475</v>
      </c>
      <c r="B3050" s="20" t="s">
        <v>478</v>
      </c>
      <c r="C3050" s="20" t="s">
        <v>665</v>
      </c>
      <c r="D3050" s="1">
        <v>44599</v>
      </c>
      <c r="E3050">
        <v>68</v>
      </c>
      <c r="F3050">
        <v>2</v>
      </c>
      <c r="G3050">
        <v>1</v>
      </c>
      <c r="H3050">
        <v>1</v>
      </c>
      <c r="I3050">
        <v>1</v>
      </c>
      <c r="J3050">
        <v>43</v>
      </c>
      <c r="K3050">
        <v>3</v>
      </c>
      <c r="L3050">
        <v>2</v>
      </c>
      <c r="M3050">
        <v>4</v>
      </c>
      <c r="N3050">
        <v>1</v>
      </c>
      <c r="O3050">
        <v>1</v>
      </c>
      <c r="P3050">
        <v>0</v>
      </c>
      <c r="Q3050">
        <v>0</v>
      </c>
      <c r="R3050">
        <v>338</v>
      </c>
      <c r="S3050">
        <v>284</v>
      </c>
      <c r="T3050">
        <v>7</v>
      </c>
      <c r="U3050">
        <v>8</v>
      </c>
      <c r="V3050">
        <v>2</v>
      </c>
      <c r="W3050">
        <v>811</v>
      </c>
      <c r="X3050">
        <v>477</v>
      </c>
      <c r="Y3050">
        <v>16</v>
      </c>
      <c r="Z3050">
        <v>69</v>
      </c>
      <c r="AA3050">
        <v>32</v>
      </c>
      <c r="AB3050">
        <v>618</v>
      </c>
      <c r="AC3050">
        <v>371</v>
      </c>
      <c r="AD3050">
        <v>12</v>
      </c>
      <c r="AE3050">
        <v>77</v>
      </c>
      <c r="AF3050">
        <v>32</v>
      </c>
      <c r="AG3050">
        <v>116</v>
      </c>
      <c r="AH3050">
        <v>34</v>
      </c>
      <c r="AI3050">
        <v>4</v>
      </c>
      <c r="AJ3050">
        <v>11</v>
      </c>
      <c r="AK3050">
        <v>21</v>
      </c>
      <c r="AL3050">
        <v>32</v>
      </c>
      <c r="AM3050">
        <v>27</v>
      </c>
      <c r="AN3050">
        <v>0</v>
      </c>
      <c r="AO3050">
        <v>1</v>
      </c>
      <c r="AP3050">
        <v>1</v>
      </c>
      <c r="AQ3050">
        <v>0</v>
      </c>
      <c r="AR3050">
        <v>0</v>
      </c>
      <c r="AS3050">
        <v>0</v>
      </c>
      <c r="AT3050">
        <v>0</v>
      </c>
      <c r="AU3050">
        <v>0</v>
      </c>
      <c r="AV3050">
        <v>0</v>
      </c>
      <c r="AW3050">
        <v>0</v>
      </c>
      <c r="AX3050">
        <v>0</v>
      </c>
      <c r="AY3050">
        <v>0</v>
      </c>
      <c r="AZ3050">
        <v>0</v>
      </c>
      <c r="BA3050">
        <v>0</v>
      </c>
      <c r="BB3050">
        <v>0</v>
      </c>
      <c r="BC3050">
        <v>0</v>
      </c>
      <c r="BD3050">
        <v>0</v>
      </c>
      <c r="BE3050">
        <v>0</v>
      </c>
      <c r="BF3050">
        <v>0</v>
      </c>
      <c r="BG3050" s="20">
        <v>1</v>
      </c>
      <c r="BH3050" s="20">
        <v>1</v>
      </c>
      <c r="BI3050" s="20">
        <v>56</v>
      </c>
      <c r="BJ3050" s="20">
        <v>1</v>
      </c>
      <c r="BK3050" s="20">
        <v>316</v>
      </c>
      <c r="BL3050" s="20">
        <v>667</v>
      </c>
      <c r="BM3050" s="20">
        <v>486</v>
      </c>
      <c r="BN3050" s="20">
        <v>77</v>
      </c>
      <c r="BO3050" s="20">
        <v>30</v>
      </c>
      <c r="BP3050" s="20">
        <v>3106</v>
      </c>
      <c r="BQ3050" s="20">
        <v>1056</v>
      </c>
      <c r="BR3050" s="20">
        <v>0</v>
      </c>
      <c r="BS3050" s="20">
        <v>51</v>
      </c>
      <c r="BT3050" s="20">
        <v>653</v>
      </c>
      <c r="BU3050" s="20">
        <v>315</v>
      </c>
      <c r="BV3050" s="20">
        <v>1931</v>
      </c>
    </row>
    <row r="3051" spans="1:74" x14ac:dyDescent="0.25">
      <c r="A3051" s="20" t="s">
        <v>475</v>
      </c>
      <c r="B3051" s="20" t="s">
        <v>478</v>
      </c>
      <c r="C3051" s="20" t="s">
        <v>665</v>
      </c>
      <c r="D3051" s="1">
        <v>44606</v>
      </c>
      <c r="E3051">
        <v>68</v>
      </c>
      <c r="F3051">
        <v>2</v>
      </c>
      <c r="G3051">
        <v>1</v>
      </c>
      <c r="H3051">
        <v>1</v>
      </c>
      <c r="I3051">
        <v>1</v>
      </c>
      <c r="J3051">
        <v>42</v>
      </c>
      <c r="K3051">
        <v>3</v>
      </c>
      <c r="L3051">
        <v>2</v>
      </c>
      <c r="M3051">
        <v>4</v>
      </c>
      <c r="N3051">
        <v>2</v>
      </c>
      <c r="O3051">
        <v>2</v>
      </c>
      <c r="P3051">
        <v>0</v>
      </c>
      <c r="Q3051">
        <v>0</v>
      </c>
      <c r="R3051">
        <v>339</v>
      </c>
      <c r="S3051">
        <v>285</v>
      </c>
      <c r="T3051">
        <v>7</v>
      </c>
      <c r="U3051">
        <v>8</v>
      </c>
      <c r="V3051">
        <v>2</v>
      </c>
      <c r="W3051">
        <v>815</v>
      </c>
      <c r="X3051">
        <v>481</v>
      </c>
      <c r="Y3051">
        <v>17</v>
      </c>
      <c r="Z3051">
        <v>69</v>
      </c>
      <c r="AA3051">
        <v>33</v>
      </c>
      <c r="AB3051">
        <v>619</v>
      </c>
      <c r="AC3051">
        <v>372</v>
      </c>
      <c r="AD3051">
        <v>12</v>
      </c>
      <c r="AE3051">
        <v>77</v>
      </c>
      <c r="AF3051">
        <v>34</v>
      </c>
      <c r="AG3051">
        <v>115</v>
      </c>
      <c r="AH3051">
        <v>35</v>
      </c>
      <c r="AI3051">
        <v>4</v>
      </c>
      <c r="AJ3051">
        <v>10</v>
      </c>
      <c r="AK3051">
        <v>21</v>
      </c>
      <c r="AL3051">
        <v>32</v>
      </c>
      <c r="AM3051">
        <v>27</v>
      </c>
      <c r="AN3051">
        <v>0</v>
      </c>
      <c r="AO3051">
        <v>1</v>
      </c>
      <c r="AP3051">
        <v>1</v>
      </c>
      <c r="AQ3051">
        <v>0</v>
      </c>
      <c r="AR3051">
        <v>0</v>
      </c>
      <c r="AS3051">
        <v>0</v>
      </c>
      <c r="AT3051">
        <v>0</v>
      </c>
      <c r="AU3051">
        <v>0</v>
      </c>
      <c r="AV3051">
        <v>0</v>
      </c>
      <c r="AW3051">
        <v>0</v>
      </c>
      <c r="AX3051">
        <v>0</v>
      </c>
      <c r="AY3051">
        <v>0</v>
      </c>
      <c r="AZ3051">
        <v>0</v>
      </c>
      <c r="BA3051">
        <v>0</v>
      </c>
      <c r="BB3051">
        <v>0</v>
      </c>
      <c r="BC3051">
        <v>0</v>
      </c>
      <c r="BD3051">
        <v>0</v>
      </c>
      <c r="BE3051">
        <v>0</v>
      </c>
      <c r="BF3051">
        <v>0</v>
      </c>
      <c r="BG3051" s="20">
        <v>1</v>
      </c>
      <c r="BH3051" s="20">
        <v>1</v>
      </c>
      <c r="BI3051" s="20">
        <v>55</v>
      </c>
      <c r="BJ3051" s="20">
        <v>2</v>
      </c>
      <c r="BK3051" s="20">
        <v>317</v>
      </c>
      <c r="BL3051" s="20">
        <v>669</v>
      </c>
      <c r="BM3051" s="20">
        <v>485</v>
      </c>
      <c r="BN3051" s="20">
        <v>77</v>
      </c>
      <c r="BO3051" s="20">
        <v>30</v>
      </c>
      <c r="BP3051" s="20">
        <v>3119</v>
      </c>
      <c r="BQ3051" s="20">
        <v>1071</v>
      </c>
      <c r="BR3051" s="20">
        <v>0</v>
      </c>
      <c r="BS3051" s="20">
        <v>52</v>
      </c>
      <c r="BT3051" s="20">
        <v>653</v>
      </c>
      <c r="BU3051" s="20">
        <v>322</v>
      </c>
      <c r="BV3051" s="20">
        <v>1940</v>
      </c>
    </row>
    <row r="3052" spans="1:74" x14ac:dyDescent="0.25">
      <c r="A3052" s="20" t="s">
        <v>475</v>
      </c>
      <c r="B3052" s="20" t="s">
        <v>478</v>
      </c>
      <c r="C3052" s="20" t="s">
        <v>487</v>
      </c>
      <c r="D3052" s="1">
        <v>44606</v>
      </c>
      <c r="E3052">
        <v>98</v>
      </c>
      <c r="F3052">
        <v>4</v>
      </c>
      <c r="G3052">
        <v>3</v>
      </c>
      <c r="J3052">
        <v>50</v>
      </c>
      <c r="K3052">
        <v>1</v>
      </c>
      <c r="L3052">
        <v>9</v>
      </c>
      <c r="M3052">
        <v>9</v>
      </c>
      <c r="N3052">
        <v>37</v>
      </c>
      <c r="O3052">
        <v>33</v>
      </c>
      <c r="P3052">
        <v>2</v>
      </c>
      <c r="R3052">
        <v>314</v>
      </c>
      <c r="S3052">
        <v>96</v>
      </c>
      <c r="T3052">
        <v>8</v>
      </c>
      <c r="U3052">
        <v>27</v>
      </c>
      <c r="V3052">
        <v>26</v>
      </c>
      <c r="W3052">
        <v>1274</v>
      </c>
      <c r="X3052">
        <v>68</v>
      </c>
      <c r="Y3052">
        <v>21</v>
      </c>
      <c r="Z3052">
        <v>232</v>
      </c>
      <c r="AA3052">
        <v>62</v>
      </c>
      <c r="AB3052">
        <v>905</v>
      </c>
      <c r="AC3052">
        <v>93</v>
      </c>
      <c r="AD3052">
        <v>39</v>
      </c>
      <c r="AE3052">
        <v>110</v>
      </c>
      <c r="AF3052">
        <v>121</v>
      </c>
      <c r="AG3052">
        <v>173</v>
      </c>
      <c r="AH3052">
        <v>8</v>
      </c>
      <c r="AJ3052">
        <v>15</v>
      </c>
      <c r="AK3052">
        <v>40</v>
      </c>
      <c r="AL3052">
        <v>44</v>
      </c>
      <c r="AM3052">
        <v>34</v>
      </c>
      <c r="AN3052">
        <v>1</v>
      </c>
      <c r="BG3052" s="20">
        <v>3</v>
      </c>
      <c r="BH3052" s="20"/>
      <c r="BI3052" s="20">
        <v>72</v>
      </c>
      <c r="BJ3052" s="20">
        <v>35</v>
      </c>
      <c r="BK3052" s="20">
        <v>248</v>
      </c>
      <c r="BL3052" s="20">
        <v>906</v>
      </c>
      <c r="BM3052" s="20">
        <v>637</v>
      </c>
      <c r="BN3052" s="20">
        <v>97</v>
      </c>
      <c r="BO3052" s="20">
        <v>42</v>
      </c>
      <c r="BP3052" s="20">
        <v>5215</v>
      </c>
      <c r="BQ3052" s="20">
        <v>753</v>
      </c>
      <c r="BR3052" s="20"/>
      <c r="BS3052" s="20">
        <v>45</v>
      </c>
      <c r="BT3052" s="20">
        <v>444</v>
      </c>
      <c r="BU3052" s="20">
        <v>1492</v>
      </c>
      <c r="BV3052" s="20">
        <v>2991</v>
      </c>
    </row>
    <row r="3053" spans="1:74" x14ac:dyDescent="0.25">
      <c r="A3053" s="20" t="s">
        <v>475</v>
      </c>
      <c r="B3053" s="20" t="s">
        <v>483</v>
      </c>
      <c r="C3053" s="20" t="s">
        <v>488</v>
      </c>
      <c r="D3053" s="1">
        <v>44493</v>
      </c>
      <c r="E3053">
        <v>34</v>
      </c>
      <c r="F3053">
        <v>1</v>
      </c>
      <c r="G3053">
        <v>1</v>
      </c>
      <c r="H3053">
        <v>0</v>
      </c>
      <c r="I3053">
        <v>0</v>
      </c>
      <c r="J3053">
        <v>17</v>
      </c>
      <c r="K3053">
        <v>0</v>
      </c>
      <c r="L3053">
        <v>2</v>
      </c>
      <c r="M3053">
        <v>0</v>
      </c>
      <c r="N3053">
        <v>0</v>
      </c>
      <c r="O3053">
        <v>0</v>
      </c>
      <c r="P3053">
        <v>0</v>
      </c>
      <c r="Q3053">
        <v>0</v>
      </c>
      <c r="R3053">
        <v>202</v>
      </c>
      <c r="S3053">
        <v>0</v>
      </c>
      <c r="T3053">
        <v>97</v>
      </c>
      <c r="U3053">
        <v>18</v>
      </c>
      <c r="V3053">
        <v>3</v>
      </c>
      <c r="W3053">
        <v>475</v>
      </c>
      <c r="X3053">
        <v>0</v>
      </c>
      <c r="Y3053">
        <v>47</v>
      </c>
      <c r="Z3053">
        <v>61</v>
      </c>
      <c r="AA3053">
        <v>15</v>
      </c>
      <c r="AB3053">
        <v>431</v>
      </c>
      <c r="AC3053">
        <v>33</v>
      </c>
      <c r="AD3053">
        <v>5</v>
      </c>
      <c r="AE3053">
        <v>54</v>
      </c>
      <c r="AF3053">
        <v>41</v>
      </c>
      <c r="AG3053">
        <v>51</v>
      </c>
      <c r="AH3053">
        <v>0</v>
      </c>
      <c r="AI3053">
        <v>1</v>
      </c>
      <c r="AJ3053">
        <v>9</v>
      </c>
      <c r="AK3053">
        <v>0</v>
      </c>
      <c r="AL3053">
        <v>18</v>
      </c>
      <c r="AM3053">
        <v>0</v>
      </c>
      <c r="AN3053">
        <v>1</v>
      </c>
      <c r="AO3053">
        <v>0</v>
      </c>
      <c r="AP3053">
        <v>0</v>
      </c>
      <c r="AQ3053">
        <v>0</v>
      </c>
      <c r="AR3053">
        <v>0</v>
      </c>
      <c r="AS3053">
        <v>0</v>
      </c>
      <c r="AT3053">
        <v>0</v>
      </c>
      <c r="AU3053">
        <v>0</v>
      </c>
      <c r="AV3053">
        <v>0</v>
      </c>
      <c r="AW3053">
        <v>0</v>
      </c>
      <c r="AX3053">
        <v>0</v>
      </c>
      <c r="AY3053">
        <v>0</v>
      </c>
      <c r="AZ3053">
        <v>0</v>
      </c>
      <c r="BA3053">
        <v>0</v>
      </c>
      <c r="BB3053">
        <v>9</v>
      </c>
      <c r="BC3053">
        <v>13</v>
      </c>
      <c r="BD3053">
        <v>0</v>
      </c>
      <c r="BE3053">
        <v>0</v>
      </c>
      <c r="BF3053">
        <v>2</v>
      </c>
      <c r="BG3053" s="20"/>
      <c r="BH3053" s="20"/>
      <c r="BI3053" s="20"/>
      <c r="BJ3053" s="20"/>
      <c r="BK3053" s="20"/>
      <c r="BL3053" s="20"/>
      <c r="BM3053" s="20"/>
      <c r="BN3053" s="20"/>
      <c r="BO3053" s="20"/>
      <c r="BP3053" s="20"/>
      <c r="BQ3053" s="20"/>
      <c r="BR3053" s="20"/>
      <c r="BS3053" s="20"/>
      <c r="BT3053" s="20"/>
      <c r="BU3053" s="20"/>
      <c r="BV3053" s="20"/>
    </row>
    <row r="3054" spans="1:74" x14ac:dyDescent="0.25">
      <c r="A3054" s="20" t="s">
        <v>475</v>
      </c>
      <c r="B3054" s="20" t="s">
        <v>483</v>
      </c>
      <c r="C3054" s="20" t="s">
        <v>488</v>
      </c>
      <c r="D3054" s="1">
        <v>44500</v>
      </c>
      <c r="E3054">
        <v>34</v>
      </c>
      <c r="F3054">
        <v>1</v>
      </c>
      <c r="G3054">
        <v>1</v>
      </c>
      <c r="H3054">
        <v>0</v>
      </c>
      <c r="I3054">
        <v>0</v>
      </c>
      <c r="J3054">
        <v>18</v>
      </c>
      <c r="K3054">
        <v>0</v>
      </c>
      <c r="L3054">
        <v>2</v>
      </c>
      <c r="M3054">
        <v>0</v>
      </c>
      <c r="N3054">
        <v>0</v>
      </c>
      <c r="O3054">
        <v>0</v>
      </c>
      <c r="P3054">
        <v>0</v>
      </c>
      <c r="Q3054">
        <v>0</v>
      </c>
      <c r="R3054">
        <v>202</v>
      </c>
      <c r="S3054">
        <v>0</v>
      </c>
      <c r="T3054">
        <v>108</v>
      </c>
      <c r="U3054">
        <v>18</v>
      </c>
      <c r="V3054">
        <v>3</v>
      </c>
      <c r="W3054">
        <v>477</v>
      </c>
      <c r="X3054">
        <v>0</v>
      </c>
      <c r="Y3054">
        <v>60</v>
      </c>
      <c r="Z3054">
        <v>62</v>
      </c>
      <c r="AA3054">
        <v>16</v>
      </c>
      <c r="AB3054">
        <v>430</v>
      </c>
      <c r="AC3054">
        <v>50</v>
      </c>
      <c r="AD3054">
        <v>5</v>
      </c>
      <c r="AE3054">
        <v>54</v>
      </c>
      <c r="AF3054">
        <v>40</v>
      </c>
      <c r="AG3054">
        <v>51</v>
      </c>
      <c r="AH3054">
        <v>0</v>
      </c>
      <c r="AI3054">
        <v>1</v>
      </c>
      <c r="AJ3054">
        <v>8</v>
      </c>
      <c r="AK3054">
        <v>0</v>
      </c>
      <c r="AL3054">
        <v>18</v>
      </c>
      <c r="AM3054">
        <v>0</v>
      </c>
      <c r="AN3054">
        <v>4</v>
      </c>
      <c r="AO3054">
        <v>0</v>
      </c>
      <c r="AP3054">
        <v>0</v>
      </c>
      <c r="AQ3054">
        <v>0</v>
      </c>
      <c r="AR3054">
        <v>0</v>
      </c>
      <c r="AS3054">
        <v>0</v>
      </c>
      <c r="AT3054">
        <v>0</v>
      </c>
      <c r="AU3054">
        <v>0</v>
      </c>
      <c r="AV3054">
        <v>0</v>
      </c>
      <c r="AW3054">
        <v>0</v>
      </c>
      <c r="AX3054">
        <v>0</v>
      </c>
      <c r="AY3054">
        <v>0</v>
      </c>
      <c r="AZ3054">
        <v>0</v>
      </c>
      <c r="BA3054">
        <v>0</v>
      </c>
      <c r="BB3054">
        <v>9</v>
      </c>
      <c r="BC3054">
        <v>13</v>
      </c>
      <c r="BD3054">
        <v>0</v>
      </c>
      <c r="BE3054">
        <v>0</v>
      </c>
      <c r="BF3054">
        <v>2</v>
      </c>
      <c r="BG3054" s="20"/>
      <c r="BH3054" s="20"/>
      <c r="BI3054" s="20"/>
      <c r="BJ3054" s="20"/>
      <c r="BK3054" s="20"/>
      <c r="BL3054" s="20"/>
      <c r="BM3054" s="20"/>
      <c r="BN3054" s="20"/>
      <c r="BO3054" s="20"/>
      <c r="BP3054" s="20"/>
      <c r="BQ3054" s="20"/>
      <c r="BR3054" s="20"/>
      <c r="BS3054" s="20"/>
      <c r="BT3054" s="20"/>
      <c r="BU3054" s="20"/>
      <c r="BV3054" s="20"/>
    </row>
    <row r="3055" spans="1:74" x14ac:dyDescent="0.25">
      <c r="A3055" s="20" t="s">
        <v>475</v>
      </c>
      <c r="B3055" s="20" t="s">
        <v>483</v>
      </c>
      <c r="C3055" s="20" t="s">
        <v>488</v>
      </c>
      <c r="D3055" s="1">
        <v>44507</v>
      </c>
      <c r="E3055">
        <v>35</v>
      </c>
      <c r="F3055">
        <v>1</v>
      </c>
      <c r="G3055">
        <v>1</v>
      </c>
      <c r="H3055">
        <v>0</v>
      </c>
      <c r="I3055">
        <v>0</v>
      </c>
      <c r="J3055">
        <v>21</v>
      </c>
      <c r="K3055">
        <v>0</v>
      </c>
      <c r="L3055">
        <v>2</v>
      </c>
      <c r="M3055">
        <v>1</v>
      </c>
      <c r="N3055">
        <v>0</v>
      </c>
      <c r="O3055">
        <v>0</v>
      </c>
      <c r="P3055">
        <v>0</v>
      </c>
      <c r="Q3055">
        <v>0</v>
      </c>
      <c r="R3055">
        <v>202</v>
      </c>
      <c r="S3055">
        <v>115</v>
      </c>
      <c r="T3055">
        <v>9</v>
      </c>
      <c r="U3055">
        <v>18</v>
      </c>
      <c r="V3055">
        <v>3</v>
      </c>
      <c r="W3055">
        <v>480</v>
      </c>
      <c r="X3055">
        <v>76</v>
      </c>
      <c r="Y3055">
        <v>13</v>
      </c>
      <c r="Z3055">
        <v>62</v>
      </c>
      <c r="AA3055">
        <v>17</v>
      </c>
      <c r="AB3055">
        <v>431</v>
      </c>
      <c r="AC3055">
        <v>60</v>
      </c>
      <c r="AD3055">
        <v>5</v>
      </c>
      <c r="AE3055">
        <v>55</v>
      </c>
      <c r="AF3055">
        <v>40</v>
      </c>
      <c r="AG3055">
        <v>51</v>
      </c>
      <c r="AH3055">
        <v>1</v>
      </c>
      <c r="AI3055">
        <v>0</v>
      </c>
      <c r="AJ3055">
        <v>8</v>
      </c>
      <c r="AK3055">
        <v>0</v>
      </c>
      <c r="AL3055">
        <v>17</v>
      </c>
      <c r="AM3055">
        <v>4</v>
      </c>
      <c r="AN3055">
        <v>1</v>
      </c>
      <c r="AO3055">
        <v>0</v>
      </c>
      <c r="AP3055">
        <v>0</v>
      </c>
      <c r="AQ3055">
        <v>0</v>
      </c>
      <c r="AR3055">
        <v>0</v>
      </c>
      <c r="AS3055">
        <v>0</v>
      </c>
      <c r="AT3055">
        <v>0</v>
      </c>
      <c r="AU3055">
        <v>0</v>
      </c>
      <c r="AV3055">
        <v>0</v>
      </c>
      <c r="AW3055">
        <v>0</v>
      </c>
      <c r="AX3055">
        <v>0</v>
      </c>
      <c r="AY3055">
        <v>0</v>
      </c>
      <c r="AZ3055">
        <v>0</v>
      </c>
      <c r="BA3055">
        <v>0</v>
      </c>
      <c r="BB3055">
        <v>0</v>
      </c>
      <c r="BC3055">
        <v>0</v>
      </c>
      <c r="BD3055">
        <v>0</v>
      </c>
      <c r="BE3055">
        <v>0</v>
      </c>
      <c r="BF3055">
        <v>0</v>
      </c>
      <c r="BG3055" s="20">
        <v>1</v>
      </c>
      <c r="BH3055" s="20">
        <v>0</v>
      </c>
      <c r="BI3055" s="20">
        <v>32</v>
      </c>
      <c r="BJ3055" s="20">
        <v>0</v>
      </c>
      <c r="BK3055" s="20">
        <v>170</v>
      </c>
      <c r="BL3055" s="20">
        <v>373</v>
      </c>
      <c r="BM3055" s="20">
        <v>319</v>
      </c>
      <c r="BN3055" s="20">
        <v>39</v>
      </c>
      <c r="BO3055" s="20">
        <v>16</v>
      </c>
      <c r="BP3055" s="20"/>
      <c r="BQ3055" s="20"/>
      <c r="BR3055" s="20"/>
      <c r="BS3055" s="20"/>
      <c r="BT3055" s="20"/>
      <c r="BU3055" s="20"/>
      <c r="BV3055" s="20"/>
    </row>
    <row r="3056" spans="1:74" x14ac:dyDescent="0.25">
      <c r="A3056" s="20" t="s">
        <v>475</v>
      </c>
      <c r="B3056" s="20" t="s">
        <v>483</v>
      </c>
      <c r="C3056" s="20" t="s">
        <v>488</v>
      </c>
      <c r="D3056" s="1">
        <v>44514</v>
      </c>
      <c r="E3056">
        <v>35</v>
      </c>
      <c r="F3056">
        <v>1</v>
      </c>
      <c r="G3056">
        <v>1</v>
      </c>
      <c r="H3056">
        <v>0</v>
      </c>
      <c r="I3056">
        <v>0</v>
      </c>
      <c r="J3056">
        <v>21</v>
      </c>
      <c r="K3056">
        <v>0</v>
      </c>
      <c r="L3056">
        <v>2</v>
      </c>
      <c r="M3056">
        <v>1</v>
      </c>
      <c r="N3056">
        <v>0</v>
      </c>
      <c r="O3056">
        <v>0</v>
      </c>
      <c r="P3056">
        <v>0</v>
      </c>
      <c r="Q3056">
        <v>0</v>
      </c>
      <c r="R3056">
        <v>203</v>
      </c>
      <c r="S3056">
        <v>123</v>
      </c>
      <c r="T3056">
        <v>9</v>
      </c>
      <c r="U3056">
        <v>18</v>
      </c>
      <c r="V3056">
        <v>3</v>
      </c>
      <c r="W3056">
        <v>478</v>
      </c>
      <c r="X3056">
        <v>105</v>
      </c>
      <c r="Y3056">
        <v>13</v>
      </c>
      <c r="Z3056">
        <v>58</v>
      </c>
      <c r="AA3056">
        <v>17</v>
      </c>
      <c r="AB3056">
        <v>431</v>
      </c>
      <c r="AC3056">
        <v>75</v>
      </c>
      <c r="AD3056">
        <v>5</v>
      </c>
      <c r="AE3056">
        <v>55</v>
      </c>
      <c r="AF3056">
        <v>40</v>
      </c>
      <c r="AG3056">
        <v>53</v>
      </c>
      <c r="AH3056">
        <v>4</v>
      </c>
      <c r="AI3056">
        <v>0</v>
      </c>
      <c r="AJ3056">
        <v>8</v>
      </c>
      <c r="AK3056">
        <v>0</v>
      </c>
      <c r="AL3056">
        <v>16</v>
      </c>
      <c r="AM3056">
        <v>5</v>
      </c>
      <c r="AN3056">
        <v>1</v>
      </c>
      <c r="AO3056">
        <v>0</v>
      </c>
      <c r="AP3056">
        <v>0</v>
      </c>
      <c r="AQ3056">
        <v>0</v>
      </c>
      <c r="AR3056">
        <v>0</v>
      </c>
      <c r="AS3056">
        <v>0</v>
      </c>
      <c r="AT3056">
        <v>0</v>
      </c>
      <c r="AU3056">
        <v>0</v>
      </c>
      <c r="AV3056">
        <v>0</v>
      </c>
      <c r="AW3056">
        <v>0</v>
      </c>
      <c r="AX3056">
        <v>0</v>
      </c>
      <c r="AY3056">
        <v>0</v>
      </c>
      <c r="AZ3056">
        <v>0</v>
      </c>
      <c r="BA3056">
        <v>0</v>
      </c>
      <c r="BB3056">
        <v>0</v>
      </c>
      <c r="BC3056">
        <v>0</v>
      </c>
      <c r="BD3056">
        <v>0</v>
      </c>
      <c r="BE3056">
        <v>0</v>
      </c>
      <c r="BF3056">
        <v>0</v>
      </c>
      <c r="BG3056" s="20">
        <v>1</v>
      </c>
      <c r="BH3056" s="20">
        <v>0</v>
      </c>
      <c r="BI3056" s="20">
        <v>32</v>
      </c>
      <c r="BJ3056" s="20">
        <v>0</v>
      </c>
      <c r="BK3056" s="20">
        <v>171</v>
      </c>
      <c r="BL3056" s="20">
        <v>375</v>
      </c>
      <c r="BM3056" s="20">
        <v>320</v>
      </c>
      <c r="BN3056" s="20">
        <v>41</v>
      </c>
      <c r="BO3056" s="20">
        <v>15</v>
      </c>
      <c r="BP3056" s="20"/>
      <c r="BQ3056" s="20"/>
      <c r="BR3056" s="20"/>
      <c r="BS3056" s="20"/>
      <c r="BT3056" s="20"/>
      <c r="BU3056" s="20"/>
      <c r="BV3056" s="20"/>
    </row>
    <row r="3057" spans="1:74" x14ac:dyDescent="0.25">
      <c r="A3057" s="20" t="s">
        <v>475</v>
      </c>
      <c r="B3057" s="20" t="s">
        <v>483</v>
      </c>
      <c r="C3057" s="20" t="s">
        <v>488</v>
      </c>
      <c r="D3057" s="1">
        <v>44521</v>
      </c>
      <c r="E3057">
        <v>36</v>
      </c>
      <c r="F3057">
        <v>1</v>
      </c>
      <c r="G3057">
        <v>1</v>
      </c>
      <c r="H3057">
        <v>0</v>
      </c>
      <c r="I3057">
        <v>0</v>
      </c>
      <c r="J3057">
        <v>25</v>
      </c>
      <c r="K3057">
        <v>0</v>
      </c>
      <c r="L3057">
        <v>2</v>
      </c>
      <c r="M3057">
        <v>1</v>
      </c>
      <c r="N3057">
        <v>0</v>
      </c>
      <c r="O3057">
        <v>0</v>
      </c>
      <c r="P3057">
        <v>0</v>
      </c>
      <c r="Q3057">
        <v>0</v>
      </c>
      <c r="R3057">
        <v>204</v>
      </c>
      <c r="S3057">
        <v>137</v>
      </c>
      <c r="T3057">
        <v>9</v>
      </c>
      <c r="U3057">
        <v>18</v>
      </c>
      <c r="V3057">
        <v>3</v>
      </c>
      <c r="W3057">
        <v>479</v>
      </c>
      <c r="X3057">
        <v>135</v>
      </c>
      <c r="Y3057">
        <v>13</v>
      </c>
      <c r="Z3057">
        <v>58</v>
      </c>
      <c r="AA3057">
        <v>17</v>
      </c>
      <c r="AB3057">
        <v>431</v>
      </c>
      <c r="AC3057">
        <v>89</v>
      </c>
      <c r="AD3057">
        <v>5</v>
      </c>
      <c r="AE3057">
        <v>53</v>
      </c>
      <c r="AF3057">
        <v>40</v>
      </c>
      <c r="AG3057">
        <v>53</v>
      </c>
      <c r="AH3057">
        <v>4</v>
      </c>
      <c r="AI3057">
        <v>0</v>
      </c>
      <c r="AJ3057">
        <v>8</v>
      </c>
      <c r="AK3057">
        <v>0</v>
      </c>
      <c r="AL3057">
        <v>16</v>
      </c>
      <c r="AM3057">
        <v>7</v>
      </c>
      <c r="AN3057">
        <v>1</v>
      </c>
      <c r="AO3057">
        <v>0</v>
      </c>
      <c r="AP3057">
        <v>0</v>
      </c>
      <c r="AQ3057">
        <v>0</v>
      </c>
      <c r="AR3057">
        <v>0</v>
      </c>
      <c r="AS3057">
        <v>0</v>
      </c>
      <c r="AT3057">
        <v>0</v>
      </c>
      <c r="AU3057">
        <v>0</v>
      </c>
      <c r="AV3057">
        <v>0</v>
      </c>
      <c r="AW3057">
        <v>0</v>
      </c>
      <c r="AX3057">
        <v>0</v>
      </c>
      <c r="AY3057">
        <v>0</v>
      </c>
      <c r="AZ3057">
        <v>0</v>
      </c>
      <c r="BA3057">
        <v>0</v>
      </c>
      <c r="BB3057">
        <v>0</v>
      </c>
      <c r="BC3057">
        <v>0</v>
      </c>
      <c r="BD3057">
        <v>0</v>
      </c>
      <c r="BE3057">
        <v>0</v>
      </c>
      <c r="BF3057">
        <v>0</v>
      </c>
      <c r="BG3057" s="20">
        <v>1</v>
      </c>
      <c r="BH3057" s="20">
        <v>0</v>
      </c>
      <c r="BI3057" s="20">
        <v>33</v>
      </c>
      <c r="BJ3057" s="20">
        <v>0</v>
      </c>
      <c r="BK3057" s="20">
        <v>172</v>
      </c>
      <c r="BL3057" s="20">
        <v>376</v>
      </c>
      <c r="BM3057" s="20">
        <v>322</v>
      </c>
      <c r="BN3057" s="20">
        <v>41</v>
      </c>
      <c r="BO3057" s="20">
        <v>15</v>
      </c>
      <c r="BP3057" s="20"/>
      <c r="BQ3057" s="20"/>
      <c r="BR3057" s="20"/>
      <c r="BS3057" s="20"/>
      <c r="BT3057" s="20"/>
      <c r="BU3057" s="20"/>
      <c r="BV3057" s="20"/>
    </row>
    <row r="3058" spans="1:74" x14ac:dyDescent="0.25">
      <c r="A3058" s="20" t="s">
        <v>475</v>
      </c>
      <c r="B3058" s="20" t="s">
        <v>483</v>
      </c>
      <c r="C3058" s="20" t="s">
        <v>488</v>
      </c>
      <c r="D3058" s="1">
        <v>44528</v>
      </c>
      <c r="E3058">
        <v>36</v>
      </c>
      <c r="F3058">
        <v>1</v>
      </c>
      <c r="G3058">
        <v>1</v>
      </c>
      <c r="H3058">
        <v>0</v>
      </c>
      <c r="I3058">
        <v>0</v>
      </c>
      <c r="J3058">
        <v>26</v>
      </c>
      <c r="K3058">
        <v>0</v>
      </c>
      <c r="L3058">
        <v>1</v>
      </c>
      <c r="M3058">
        <v>1</v>
      </c>
      <c r="N3058">
        <v>0</v>
      </c>
      <c r="O3058">
        <v>0</v>
      </c>
      <c r="P3058">
        <v>0</v>
      </c>
      <c r="Q3058">
        <v>0</v>
      </c>
      <c r="R3058">
        <v>204</v>
      </c>
      <c r="S3058">
        <v>139</v>
      </c>
      <c r="T3058">
        <v>9</v>
      </c>
      <c r="U3058">
        <v>18</v>
      </c>
      <c r="V3058">
        <v>4</v>
      </c>
      <c r="W3058">
        <v>480</v>
      </c>
      <c r="X3058">
        <v>165</v>
      </c>
      <c r="Y3058">
        <v>14</v>
      </c>
      <c r="Z3058">
        <v>57</v>
      </c>
      <c r="AA3058">
        <v>17</v>
      </c>
      <c r="AB3058">
        <v>431</v>
      </c>
      <c r="AC3058">
        <v>116</v>
      </c>
      <c r="AD3058">
        <v>5</v>
      </c>
      <c r="AE3058">
        <v>53</v>
      </c>
      <c r="AF3058">
        <v>40</v>
      </c>
      <c r="AG3058">
        <v>53</v>
      </c>
      <c r="AH3058">
        <v>7</v>
      </c>
      <c r="AI3058">
        <v>0</v>
      </c>
      <c r="AJ3058">
        <v>7</v>
      </c>
      <c r="AK3058">
        <v>0</v>
      </c>
      <c r="AL3058">
        <v>17</v>
      </c>
      <c r="AM3058">
        <v>7</v>
      </c>
      <c r="AN3058">
        <v>1</v>
      </c>
      <c r="AO3058">
        <v>0</v>
      </c>
      <c r="AP3058">
        <v>0</v>
      </c>
      <c r="AQ3058">
        <v>0</v>
      </c>
      <c r="AR3058">
        <v>0</v>
      </c>
      <c r="AS3058">
        <v>0</v>
      </c>
      <c r="AT3058">
        <v>0</v>
      </c>
      <c r="AU3058">
        <v>0</v>
      </c>
      <c r="AV3058">
        <v>0</v>
      </c>
      <c r="AW3058">
        <v>0</v>
      </c>
      <c r="AX3058">
        <v>0</v>
      </c>
      <c r="AY3058">
        <v>0</v>
      </c>
      <c r="AZ3058">
        <v>0</v>
      </c>
      <c r="BA3058">
        <v>0</v>
      </c>
      <c r="BB3058">
        <v>0</v>
      </c>
      <c r="BC3058">
        <v>0</v>
      </c>
      <c r="BD3058">
        <v>0</v>
      </c>
      <c r="BE3058">
        <v>0</v>
      </c>
      <c r="BF3058">
        <v>0</v>
      </c>
      <c r="BG3058" s="20">
        <v>1</v>
      </c>
      <c r="BH3058" s="20">
        <v>0</v>
      </c>
      <c r="BI3058" s="20">
        <v>33</v>
      </c>
      <c r="BJ3058" s="20">
        <v>0</v>
      </c>
      <c r="BK3058" s="20">
        <v>171</v>
      </c>
      <c r="BL3058" s="20">
        <v>377</v>
      </c>
      <c r="BM3058" s="20">
        <v>321</v>
      </c>
      <c r="BN3058" s="20">
        <v>43</v>
      </c>
      <c r="BO3058" s="20">
        <v>16</v>
      </c>
      <c r="BP3058" s="20"/>
      <c r="BQ3058" s="20"/>
      <c r="BR3058" s="20"/>
      <c r="BS3058" s="20"/>
      <c r="BT3058" s="20"/>
      <c r="BU3058" s="20"/>
      <c r="BV3058" s="20"/>
    </row>
    <row r="3059" spans="1:74" x14ac:dyDescent="0.25">
      <c r="A3059" s="20" t="s">
        <v>475</v>
      </c>
      <c r="B3059" s="20" t="s">
        <v>483</v>
      </c>
      <c r="C3059" s="20" t="s">
        <v>488</v>
      </c>
      <c r="D3059" s="1">
        <v>44535</v>
      </c>
      <c r="E3059">
        <v>36</v>
      </c>
      <c r="F3059">
        <v>1</v>
      </c>
      <c r="G3059">
        <v>1</v>
      </c>
      <c r="H3059">
        <v>0</v>
      </c>
      <c r="I3059">
        <v>0</v>
      </c>
      <c r="J3059">
        <v>28</v>
      </c>
      <c r="K3059">
        <v>0</v>
      </c>
      <c r="L3059">
        <v>1</v>
      </c>
      <c r="M3059">
        <v>1</v>
      </c>
      <c r="N3059">
        <v>0</v>
      </c>
      <c r="O3059">
        <v>0</v>
      </c>
      <c r="P3059">
        <v>0</v>
      </c>
      <c r="Q3059">
        <v>0</v>
      </c>
      <c r="R3059">
        <v>200</v>
      </c>
      <c r="S3059">
        <v>144</v>
      </c>
      <c r="T3059">
        <v>9</v>
      </c>
      <c r="U3059">
        <v>16</v>
      </c>
      <c r="V3059">
        <v>1</v>
      </c>
      <c r="W3059">
        <v>482</v>
      </c>
      <c r="X3059">
        <v>187</v>
      </c>
      <c r="Y3059">
        <v>14</v>
      </c>
      <c r="Z3059">
        <v>56</v>
      </c>
      <c r="AA3059">
        <v>18</v>
      </c>
      <c r="AB3059">
        <v>431</v>
      </c>
      <c r="AC3059">
        <v>139</v>
      </c>
      <c r="AD3059">
        <v>5</v>
      </c>
      <c r="AE3059">
        <v>53</v>
      </c>
      <c r="AF3059">
        <v>39</v>
      </c>
      <c r="AG3059">
        <v>54</v>
      </c>
      <c r="AH3059">
        <v>12</v>
      </c>
      <c r="AI3059">
        <v>0</v>
      </c>
      <c r="AJ3059">
        <v>7</v>
      </c>
      <c r="AK3059">
        <v>0</v>
      </c>
      <c r="AL3059">
        <v>17</v>
      </c>
      <c r="AM3059">
        <v>14</v>
      </c>
      <c r="AN3059">
        <v>1</v>
      </c>
      <c r="AO3059">
        <v>0</v>
      </c>
      <c r="AP3059">
        <v>0</v>
      </c>
      <c r="AQ3059">
        <v>0</v>
      </c>
      <c r="AR3059">
        <v>0</v>
      </c>
      <c r="AS3059">
        <v>0</v>
      </c>
      <c r="AT3059">
        <v>0</v>
      </c>
      <c r="AU3059">
        <v>0</v>
      </c>
      <c r="AV3059">
        <v>0</v>
      </c>
      <c r="AW3059">
        <v>0</v>
      </c>
      <c r="AX3059">
        <v>0</v>
      </c>
      <c r="AY3059">
        <v>0</v>
      </c>
      <c r="AZ3059">
        <v>0</v>
      </c>
      <c r="BA3059">
        <v>0</v>
      </c>
      <c r="BB3059">
        <v>0</v>
      </c>
      <c r="BC3059">
        <v>0</v>
      </c>
      <c r="BD3059">
        <v>0</v>
      </c>
      <c r="BE3059">
        <v>0</v>
      </c>
      <c r="BF3059">
        <v>0</v>
      </c>
      <c r="BG3059" s="20">
        <v>1</v>
      </c>
      <c r="BH3059" s="20">
        <v>0</v>
      </c>
      <c r="BI3059" s="20">
        <v>33</v>
      </c>
      <c r="BJ3059" s="20">
        <v>0</v>
      </c>
      <c r="BK3059" s="20">
        <v>171</v>
      </c>
      <c r="BL3059" s="20">
        <v>378</v>
      </c>
      <c r="BM3059" s="20">
        <v>321</v>
      </c>
      <c r="BN3059" s="20">
        <v>44</v>
      </c>
      <c r="BO3059" s="20">
        <v>16</v>
      </c>
      <c r="BP3059" s="20"/>
      <c r="BQ3059" s="20"/>
      <c r="BR3059" s="20"/>
      <c r="BS3059" s="20"/>
      <c r="BT3059" s="20"/>
      <c r="BU3059" s="20"/>
      <c r="BV3059" s="20"/>
    </row>
    <row r="3060" spans="1:74" x14ac:dyDescent="0.25">
      <c r="A3060" s="20" t="s">
        <v>475</v>
      </c>
      <c r="B3060" s="20" t="s">
        <v>483</v>
      </c>
      <c r="C3060" s="20" t="s">
        <v>488</v>
      </c>
      <c r="D3060" s="1">
        <v>44542</v>
      </c>
      <c r="E3060">
        <v>36</v>
      </c>
      <c r="F3060">
        <v>1</v>
      </c>
      <c r="G3060">
        <v>1</v>
      </c>
      <c r="H3060">
        <v>0</v>
      </c>
      <c r="I3060">
        <v>0</v>
      </c>
      <c r="J3060">
        <v>29</v>
      </c>
      <c r="K3060">
        <v>0</v>
      </c>
      <c r="L3060">
        <v>1</v>
      </c>
      <c r="M3060">
        <v>1</v>
      </c>
      <c r="N3060">
        <v>0</v>
      </c>
      <c r="O3060">
        <v>0</v>
      </c>
      <c r="P3060">
        <v>0</v>
      </c>
      <c r="Q3060">
        <v>0</v>
      </c>
      <c r="R3060">
        <v>200</v>
      </c>
      <c r="S3060">
        <v>147</v>
      </c>
      <c r="T3060">
        <v>9</v>
      </c>
      <c r="U3060">
        <v>16</v>
      </c>
      <c r="V3060">
        <v>1</v>
      </c>
      <c r="W3060">
        <v>480</v>
      </c>
      <c r="X3060">
        <v>208</v>
      </c>
      <c r="Y3060">
        <v>14</v>
      </c>
      <c r="Z3060">
        <v>56</v>
      </c>
      <c r="AA3060">
        <v>16</v>
      </c>
      <c r="AB3060">
        <v>432</v>
      </c>
      <c r="AC3060">
        <v>173</v>
      </c>
      <c r="AD3060">
        <v>5</v>
      </c>
      <c r="AE3060">
        <v>53</v>
      </c>
      <c r="AF3060">
        <v>41</v>
      </c>
      <c r="AG3060">
        <v>53</v>
      </c>
      <c r="AH3060">
        <v>14</v>
      </c>
      <c r="AI3060">
        <v>0</v>
      </c>
      <c r="AJ3060">
        <v>7</v>
      </c>
      <c r="AK3060">
        <v>0</v>
      </c>
      <c r="AL3060">
        <v>17</v>
      </c>
      <c r="AM3060">
        <v>14</v>
      </c>
      <c r="AN3060">
        <v>1</v>
      </c>
      <c r="AO3060">
        <v>0</v>
      </c>
      <c r="AP3060">
        <v>0</v>
      </c>
      <c r="AQ3060">
        <v>0</v>
      </c>
      <c r="AR3060">
        <v>0</v>
      </c>
      <c r="AS3060">
        <v>0</v>
      </c>
      <c r="AT3060">
        <v>0</v>
      </c>
      <c r="AU3060">
        <v>0</v>
      </c>
      <c r="AV3060">
        <v>0</v>
      </c>
      <c r="AW3060">
        <v>0</v>
      </c>
      <c r="AX3060">
        <v>0</v>
      </c>
      <c r="AY3060">
        <v>0</v>
      </c>
      <c r="AZ3060">
        <v>0</v>
      </c>
      <c r="BA3060">
        <v>0</v>
      </c>
      <c r="BB3060">
        <v>0</v>
      </c>
      <c r="BC3060">
        <v>0</v>
      </c>
      <c r="BD3060">
        <v>0</v>
      </c>
      <c r="BE3060">
        <v>0</v>
      </c>
      <c r="BF3060">
        <v>0</v>
      </c>
      <c r="BG3060" s="20">
        <v>1</v>
      </c>
      <c r="BH3060" s="20">
        <v>0</v>
      </c>
      <c r="BI3060" s="20">
        <v>33</v>
      </c>
      <c r="BJ3060" s="20">
        <v>0</v>
      </c>
      <c r="BK3060" s="20">
        <v>171</v>
      </c>
      <c r="BL3060" s="20">
        <v>379</v>
      </c>
      <c r="BM3060" s="20">
        <v>320</v>
      </c>
      <c r="BN3060" s="20">
        <v>44</v>
      </c>
      <c r="BO3060" s="20">
        <v>16</v>
      </c>
      <c r="BP3060" s="20"/>
      <c r="BQ3060" s="20"/>
      <c r="BR3060" s="20"/>
      <c r="BS3060" s="20"/>
      <c r="BT3060" s="20"/>
      <c r="BU3060" s="20"/>
      <c r="BV3060" s="20"/>
    </row>
    <row r="3061" spans="1:74" x14ac:dyDescent="0.25">
      <c r="A3061" s="20" t="s">
        <v>475</v>
      </c>
      <c r="B3061" s="20" t="s">
        <v>483</v>
      </c>
      <c r="C3061" s="20" t="s">
        <v>488</v>
      </c>
      <c r="D3061" s="1">
        <v>44549</v>
      </c>
      <c r="E3061">
        <v>36</v>
      </c>
      <c r="F3061">
        <v>1</v>
      </c>
      <c r="G3061">
        <v>1</v>
      </c>
      <c r="H3061">
        <v>0</v>
      </c>
      <c r="I3061">
        <v>0</v>
      </c>
      <c r="J3061">
        <v>31</v>
      </c>
      <c r="K3061">
        <v>0</v>
      </c>
      <c r="L3061">
        <v>1</v>
      </c>
      <c r="M3061">
        <v>0</v>
      </c>
      <c r="N3061">
        <v>0</v>
      </c>
      <c r="O3061">
        <v>0</v>
      </c>
      <c r="P3061">
        <v>0</v>
      </c>
      <c r="Q3061">
        <v>0</v>
      </c>
      <c r="R3061">
        <v>201</v>
      </c>
      <c r="S3061">
        <v>151</v>
      </c>
      <c r="T3061">
        <v>9</v>
      </c>
      <c r="U3061">
        <v>16</v>
      </c>
      <c r="V3061">
        <v>1</v>
      </c>
      <c r="W3061">
        <v>478</v>
      </c>
      <c r="X3061">
        <v>245</v>
      </c>
      <c r="Y3061">
        <v>12</v>
      </c>
      <c r="Z3061">
        <v>54</v>
      </c>
      <c r="AA3061">
        <v>16</v>
      </c>
      <c r="AB3061">
        <v>433</v>
      </c>
      <c r="AC3061">
        <v>205</v>
      </c>
      <c r="AD3061">
        <v>5</v>
      </c>
      <c r="AE3061">
        <v>52</v>
      </c>
      <c r="AF3061">
        <v>41</v>
      </c>
      <c r="AG3061">
        <v>52</v>
      </c>
      <c r="AH3061">
        <v>19</v>
      </c>
      <c r="AI3061">
        <v>0</v>
      </c>
      <c r="AJ3061">
        <v>7</v>
      </c>
      <c r="AK3061">
        <v>0</v>
      </c>
      <c r="AL3061">
        <v>17</v>
      </c>
      <c r="AM3061">
        <v>14</v>
      </c>
      <c r="AN3061">
        <v>1</v>
      </c>
      <c r="AO3061">
        <v>0</v>
      </c>
      <c r="AP3061">
        <v>0</v>
      </c>
      <c r="AQ3061">
        <v>0</v>
      </c>
      <c r="AR3061">
        <v>0</v>
      </c>
      <c r="AS3061">
        <v>0</v>
      </c>
      <c r="AT3061">
        <v>0</v>
      </c>
      <c r="AU3061">
        <v>0</v>
      </c>
      <c r="AV3061">
        <v>0</v>
      </c>
      <c r="AW3061">
        <v>0</v>
      </c>
      <c r="AX3061">
        <v>0</v>
      </c>
      <c r="AY3061">
        <v>0</v>
      </c>
      <c r="AZ3061">
        <v>0</v>
      </c>
      <c r="BA3061">
        <v>0</v>
      </c>
      <c r="BB3061">
        <v>0</v>
      </c>
      <c r="BC3061">
        <v>0</v>
      </c>
      <c r="BD3061">
        <v>0</v>
      </c>
      <c r="BE3061">
        <v>0</v>
      </c>
      <c r="BF3061">
        <v>0</v>
      </c>
      <c r="BG3061" s="20">
        <v>1</v>
      </c>
      <c r="BH3061" s="20">
        <v>0</v>
      </c>
      <c r="BI3061" s="20">
        <v>33</v>
      </c>
      <c r="BJ3061" s="20">
        <v>0</v>
      </c>
      <c r="BK3061" s="20">
        <v>172</v>
      </c>
      <c r="BL3061" s="20">
        <v>381</v>
      </c>
      <c r="BM3061" s="20">
        <v>321</v>
      </c>
      <c r="BN3061" s="20">
        <v>43</v>
      </c>
      <c r="BO3061" s="20">
        <v>16</v>
      </c>
      <c r="BP3061" s="20">
        <v>2053</v>
      </c>
      <c r="BQ3061" s="20">
        <v>437</v>
      </c>
      <c r="BR3061" s="20">
        <v>0</v>
      </c>
      <c r="BS3061" s="20">
        <v>15</v>
      </c>
      <c r="BT3061" s="20">
        <v>457</v>
      </c>
      <c r="BU3061" s="20">
        <v>245</v>
      </c>
      <c r="BV3061" s="20">
        <v>1235</v>
      </c>
    </row>
    <row r="3062" spans="1:74" x14ac:dyDescent="0.25">
      <c r="A3062" s="20" t="s">
        <v>475</v>
      </c>
      <c r="B3062" s="20" t="s">
        <v>483</v>
      </c>
      <c r="C3062" s="20" t="s">
        <v>488</v>
      </c>
      <c r="D3062" s="1">
        <v>44558</v>
      </c>
      <c r="E3062">
        <v>36</v>
      </c>
      <c r="F3062">
        <v>1</v>
      </c>
      <c r="G3062">
        <v>1</v>
      </c>
      <c r="H3062">
        <v>0</v>
      </c>
      <c r="I3062">
        <v>0</v>
      </c>
      <c r="J3062">
        <v>31</v>
      </c>
      <c r="K3062">
        <v>0</v>
      </c>
      <c r="L3062">
        <v>1</v>
      </c>
      <c r="M3062">
        <v>0</v>
      </c>
      <c r="N3062">
        <v>0</v>
      </c>
      <c r="O3062">
        <v>0</v>
      </c>
      <c r="P3062">
        <v>0</v>
      </c>
      <c r="Q3062">
        <v>0</v>
      </c>
      <c r="R3062">
        <v>195</v>
      </c>
      <c r="S3062">
        <v>154</v>
      </c>
      <c r="T3062">
        <v>7</v>
      </c>
      <c r="U3062">
        <v>13</v>
      </c>
      <c r="V3062">
        <v>1</v>
      </c>
      <c r="W3062">
        <v>477</v>
      </c>
      <c r="X3062">
        <v>255</v>
      </c>
      <c r="Y3062">
        <v>12</v>
      </c>
      <c r="Z3062">
        <v>53</v>
      </c>
      <c r="AA3062">
        <v>16</v>
      </c>
      <c r="AB3062">
        <v>434</v>
      </c>
      <c r="AC3062">
        <v>227</v>
      </c>
      <c r="AD3062">
        <v>5</v>
      </c>
      <c r="AE3062">
        <v>50</v>
      </c>
      <c r="AF3062">
        <v>41</v>
      </c>
      <c r="AG3062">
        <v>53</v>
      </c>
      <c r="AH3062">
        <v>22</v>
      </c>
      <c r="AI3062">
        <v>0</v>
      </c>
      <c r="AJ3062">
        <v>7</v>
      </c>
      <c r="AK3062">
        <v>0</v>
      </c>
      <c r="AL3062">
        <v>17</v>
      </c>
      <c r="AM3062">
        <v>15</v>
      </c>
      <c r="AN3062">
        <v>1</v>
      </c>
      <c r="AO3062">
        <v>0</v>
      </c>
      <c r="AP3062">
        <v>0</v>
      </c>
      <c r="AQ3062">
        <v>0</v>
      </c>
      <c r="AR3062">
        <v>0</v>
      </c>
      <c r="AS3062">
        <v>0</v>
      </c>
      <c r="AT3062">
        <v>0</v>
      </c>
      <c r="AU3062">
        <v>0</v>
      </c>
      <c r="AV3062">
        <v>0</v>
      </c>
      <c r="AW3062">
        <v>0</v>
      </c>
      <c r="AX3062">
        <v>0</v>
      </c>
      <c r="AY3062">
        <v>0</v>
      </c>
      <c r="AZ3062">
        <v>0</v>
      </c>
      <c r="BA3062">
        <v>0</v>
      </c>
      <c r="BB3062">
        <v>0</v>
      </c>
      <c r="BC3062">
        <v>0</v>
      </c>
      <c r="BD3062">
        <v>0</v>
      </c>
      <c r="BE3062">
        <v>0</v>
      </c>
      <c r="BF3062">
        <v>0</v>
      </c>
      <c r="BG3062" s="20">
        <v>1</v>
      </c>
      <c r="BH3062" s="20">
        <v>0</v>
      </c>
      <c r="BI3062" s="20">
        <v>33</v>
      </c>
      <c r="BJ3062" s="20">
        <v>0</v>
      </c>
      <c r="BK3062" s="20">
        <v>171</v>
      </c>
      <c r="BL3062" s="20">
        <v>383</v>
      </c>
      <c r="BM3062" s="20">
        <v>323</v>
      </c>
      <c r="BN3062" s="20">
        <v>44</v>
      </c>
      <c r="BO3062" s="20">
        <v>16</v>
      </c>
      <c r="BP3062" s="20">
        <v>2052</v>
      </c>
      <c r="BQ3062" s="20">
        <v>575</v>
      </c>
      <c r="BR3062" s="20">
        <v>0</v>
      </c>
      <c r="BS3062" s="20">
        <v>15</v>
      </c>
      <c r="BT3062" s="20">
        <v>448</v>
      </c>
      <c r="BU3062" s="20">
        <v>246</v>
      </c>
      <c r="BV3062" s="20">
        <v>1237</v>
      </c>
    </row>
    <row r="3063" spans="1:74" x14ac:dyDescent="0.25">
      <c r="A3063" s="20" t="s">
        <v>475</v>
      </c>
      <c r="B3063" s="20" t="s">
        <v>483</v>
      </c>
      <c r="C3063" s="20" t="s">
        <v>488</v>
      </c>
      <c r="D3063" s="1">
        <v>44564</v>
      </c>
      <c r="E3063">
        <v>36</v>
      </c>
      <c r="F3063">
        <v>1</v>
      </c>
      <c r="G3063">
        <v>1</v>
      </c>
      <c r="H3063">
        <v>0</v>
      </c>
      <c r="I3063">
        <v>0</v>
      </c>
      <c r="J3063">
        <v>31</v>
      </c>
      <c r="K3063">
        <v>0</v>
      </c>
      <c r="L3063">
        <v>1</v>
      </c>
      <c r="M3063">
        <v>0</v>
      </c>
      <c r="N3063">
        <v>0</v>
      </c>
      <c r="O3063">
        <v>0</v>
      </c>
      <c r="P3063">
        <v>0</v>
      </c>
      <c r="Q3063">
        <v>0</v>
      </c>
      <c r="R3063">
        <v>195</v>
      </c>
      <c r="S3063">
        <v>155</v>
      </c>
      <c r="T3063">
        <v>7</v>
      </c>
      <c r="U3063">
        <v>13</v>
      </c>
      <c r="V3063">
        <v>1</v>
      </c>
      <c r="W3063">
        <v>478</v>
      </c>
      <c r="X3063">
        <v>262</v>
      </c>
      <c r="Y3063">
        <v>12</v>
      </c>
      <c r="Z3063">
        <v>52</v>
      </c>
      <c r="AA3063">
        <v>16</v>
      </c>
      <c r="AB3063">
        <v>434</v>
      </c>
      <c r="AC3063">
        <v>235</v>
      </c>
      <c r="AD3063">
        <v>5</v>
      </c>
      <c r="AE3063">
        <v>50</v>
      </c>
      <c r="AF3063">
        <v>42</v>
      </c>
      <c r="AG3063">
        <v>53</v>
      </c>
      <c r="AH3063">
        <v>25</v>
      </c>
      <c r="AI3063">
        <v>0</v>
      </c>
      <c r="AJ3063">
        <v>7</v>
      </c>
      <c r="AK3063">
        <v>0</v>
      </c>
      <c r="AL3063">
        <v>17</v>
      </c>
      <c r="AM3063">
        <v>15</v>
      </c>
      <c r="AN3063">
        <v>1</v>
      </c>
      <c r="AO3063">
        <v>0</v>
      </c>
      <c r="AP3063">
        <v>0</v>
      </c>
      <c r="AQ3063">
        <v>0</v>
      </c>
      <c r="AR3063">
        <v>0</v>
      </c>
      <c r="AS3063">
        <v>0</v>
      </c>
      <c r="AT3063">
        <v>0</v>
      </c>
      <c r="AU3063">
        <v>0</v>
      </c>
      <c r="AV3063">
        <v>0</v>
      </c>
      <c r="AW3063">
        <v>0</v>
      </c>
      <c r="AX3063">
        <v>0</v>
      </c>
      <c r="AY3063">
        <v>0</v>
      </c>
      <c r="AZ3063">
        <v>0</v>
      </c>
      <c r="BA3063">
        <v>0</v>
      </c>
      <c r="BB3063">
        <v>0</v>
      </c>
      <c r="BC3063">
        <v>0</v>
      </c>
      <c r="BD3063">
        <v>0</v>
      </c>
      <c r="BE3063">
        <v>0</v>
      </c>
      <c r="BF3063">
        <v>0</v>
      </c>
      <c r="BG3063" s="20">
        <v>1</v>
      </c>
      <c r="BH3063" s="20">
        <v>0</v>
      </c>
      <c r="BI3063" s="20">
        <v>33</v>
      </c>
      <c r="BJ3063" s="20">
        <v>0</v>
      </c>
      <c r="BK3063" s="20">
        <v>171</v>
      </c>
      <c r="BL3063" s="20">
        <v>384</v>
      </c>
      <c r="BM3063" s="20">
        <v>323</v>
      </c>
      <c r="BN3063" s="20">
        <v>44</v>
      </c>
      <c r="BO3063" s="20">
        <v>16</v>
      </c>
      <c r="BP3063" s="20">
        <v>2056</v>
      </c>
      <c r="BQ3063" s="20">
        <v>643</v>
      </c>
      <c r="BR3063" s="20">
        <v>0</v>
      </c>
      <c r="BS3063" s="20">
        <v>15</v>
      </c>
      <c r="BT3063" s="20">
        <v>448</v>
      </c>
      <c r="BU3063" s="20">
        <v>248</v>
      </c>
      <c r="BV3063" s="20">
        <v>1243</v>
      </c>
    </row>
    <row r="3064" spans="1:74" x14ac:dyDescent="0.25">
      <c r="A3064" s="20" t="s">
        <v>475</v>
      </c>
      <c r="B3064" s="20" t="s">
        <v>483</v>
      </c>
      <c r="C3064" s="20" t="s">
        <v>488</v>
      </c>
      <c r="D3064" s="1">
        <v>44570</v>
      </c>
      <c r="E3064">
        <v>36</v>
      </c>
      <c r="F3064">
        <v>1</v>
      </c>
      <c r="G3064">
        <v>1</v>
      </c>
      <c r="H3064">
        <v>0</v>
      </c>
      <c r="I3064">
        <v>0</v>
      </c>
      <c r="J3064">
        <v>31</v>
      </c>
      <c r="K3064">
        <v>0</v>
      </c>
      <c r="L3064">
        <v>1</v>
      </c>
      <c r="M3064">
        <v>0</v>
      </c>
      <c r="N3064">
        <v>0</v>
      </c>
      <c r="O3064">
        <v>0</v>
      </c>
      <c r="P3064">
        <v>0</v>
      </c>
      <c r="Q3064">
        <v>0</v>
      </c>
      <c r="R3064">
        <v>195</v>
      </c>
      <c r="S3064">
        <v>155</v>
      </c>
      <c r="T3064">
        <v>7</v>
      </c>
      <c r="U3064">
        <v>13</v>
      </c>
      <c r="V3064">
        <v>1</v>
      </c>
      <c r="W3064">
        <v>476</v>
      </c>
      <c r="X3064">
        <v>271</v>
      </c>
      <c r="Y3064">
        <v>12</v>
      </c>
      <c r="Z3064">
        <v>51</v>
      </c>
      <c r="AA3064">
        <v>16</v>
      </c>
      <c r="AB3064">
        <v>440</v>
      </c>
      <c r="AC3064">
        <v>242</v>
      </c>
      <c r="AD3064">
        <v>5</v>
      </c>
      <c r="AE3064">
        <v>50</v>
      </c>
      <c r="AF3064">
        <v>47</v>
      </c>
      <c r="AG3064">
        <v>53</v>
      </c>
      <c r="AH3064">
        <v>25</v>
      </c>
      <c r="AI3064">
        <v>0</v>
      </c>
      <c r="AJ3064">
        <v>7</v>
      </c>
      <c r="AK3064">
        <v>0</v>
      </c>
      <c r="AL3064">
        <v>17</v>
      </c>
      <c r="AM3064">
        <v>15</v>
      </c>
      <c r="AN3064">
        <v>1</v>
      </c>
      <c r="AO3064">
        <v>0</v>
      </c>
      <c r="AP3064">
        <v>0</v>
      </c>
      <c r="AQ3064">
        <v>0</v>
      </c>
      <c r="AR3064">
        <v>0</v>
      </c>
      <c r="AS3064">
        <v>0</v>
      </c>
      <c r="AT3064">
        <v>0</v>
      </c>
      <c r="AU3064">
        <v>0</v>
      </c>
      <c r="AV3064">
        <v>0</v>
      </c>
      <c r="AW3064">
        <v>0</v>
      </c>
      <c r="AX3064">
        <v>0</v>
      </c>
      <c r="AY3064">
        <v>0</v>
      </c>
      <c r="AZ3064">
        <v>0</v>
      </c>
      <c r="BA3064">
        <v>0</v>
      </c>
      <c r="BB3064">
        <v>0</v>
      </c>
      <c r="BC3064">
        <v>0</v>
      </c>
      <c r="BD3064">
        <v>0</v>
      </c>
      <c r="BE3064">
        <v>0</v>
      </c>
      <c r="BF3064">
        <v>0</v>
      </c>
      <c r="BG3064" s="20">
        <v>1</v>
      </c>
      <c r="BH3064" s="20">
        <v>0</v>
      </c>
      <c r="BI3064" s="20">
        <v>33</v>
      </c>
      <c r="BJ3064" s="20">
        <v>0</v>
      </c>
      <c r="BK3064" s="20">
        <v>171</v>
      </c>
      <c r="BL3064" s="20">
        <v>384</v>
      </c>
      <c r="BM3064" s="20">
        <v>324</v>
      </c>
      <c r="BN3064" s="20">
        <v>44</v>
      </c>
      <c r="BO3064" s="20">
        <v>16</v>
      </c>
      <c r="BP3064" s="20">
        <v>2064</v>
      </c>
      <c r="BQ3064" s="20">
        <v>678</v>
      </c>
      <c r="BR3064" s="20">
        <v>0</v>
      </c>
      <c r="BS3064" s="20">
        <v>15</v>
      </c>
      <c r="BT3064" s="20">
        <v>444</v>
      </c>
      <c r="BU3064" s="20">
        <v>256</v>
      </c>
      <c r="BV3064" s="20">
        <v>1247</v>
      </c>
    </row>
    <row r="3065" spans="1:74" x14ac:dyDescent="0.25">
      <c r="A3065" s="20" t="s">
        <v>475</v>
      </c>
      <c r="B3065" s="20" t="s">
        <v>483</v>
      </c>
      <c r="C3065" s="20" t="s">
        <v>488</v>
      </c>
      <c r="D3065" s="1">
        <v>44577</v>
      </c>
      <c r="E3065">
        <v>35</v>
      </c>
      <c r="F3065">
        <v>1</v>
      </c>
      <c r="G3065">
        <v>1</v>
      </c>
      <c r="H3065">
        <v>0</v>
      </c>
      <c r="I3065">
        <v>0</v>
      </c>
      <c r="J3065">
        <v>30</v>
      </c>
      <c r="K3065">
        <v>0</v>
      </c>
      <c r="L3065">
        <v>1</v>
      </c>
      <c r="M3065">
        <v>0</v>
      </c>
      <c r="N3065">
        <v>0</v>
      </c>
      <c r="O3065">
        <v>0</v>
      </c>
      <c r="P3065">
        <v>0</v>
      </c>
      <c r="Q3065">
        <v>0</v>
      </c>
      <c r="R3065">
        <v>195</v>
      </c>
      <c r="S3065">
        <v>155</v>
      </c>
      <c r="T3065">
        <v>7</v>
      </c>
      <c r="U3065">
        <v>13</v>
      </c>
      <c r="V3065">
        <v>1</v>
      </c>
      <c r="W3065">
        <v>479</v>
      </c>
      <c r="X3065">
        <v>280</v>
      </c>
      <c r="Y3065">
        <v>12</v>
      </c>
      <c r="Z3065">
        <v>52</v>
      </c>
      <c r="AA3065">
        <v>15</v>
      </c>
      <c r="AB3065">
        <v>439</v>
      </c>
      <c r="AC3065">
        <v>244</v>
      </c>
      <c r="AD3065">
        <v>6</v>
      </c>
      <c r="AE3065">
        <v>49</v>
      </c>
      <c r="AF3065">
        <v>47</v>
      </c>
      <c r="AG3065">
        <v>53</v>
      </c>
      <c r="AH3065">
        <v>26</v>
      </c>
      <c r="AI3065">
        <v>0</v>
      </c>
      <c r="AJ3065">
        <v>7</v>
      </c>
      <c r="AK3065">
        <v>0</v>
      </c>
      <c r="AL3065">
        <v>17</v>
      </c>
      <c r="AM3065">
        <v>15</v>
      </c>
      <c r="AN3065">
        <v>1</v>
      </c>
      <c r="AO3065">
        <v>0</v>
      </c>
      <c r="AP3065">
        <v>0</v>
      </c>
      <c r="AQ3065">
        <v>0</v>
      </c>
      <c r="AR3065">
        <v>0</v>
      </c>
      <c r="AS3065">
        <v>0</v>
      </c>
      <c r="AT3065">
        <v>0</v>
      </c>
      <c r="AU3065">
        <v>0</v>
      </c>
      <c r="AV3065">
        <v>0</v>
      </c>
      <c r="AW3065">
        <v>0</v>
      </c>
      <c r="AX3065">
        <v>0</v>
      </c>
      <c r="AY3065">
        <v>0</v>
      </c>
      <c r="AZ3065">
        <v>0</v>
      </c>
      <c r="BA3065">
        <v>0</v>
      </c>
      <c r="BB3065">
        <v>0</v>
      </c>
      <c r="BC3065">
        <v>0</v>
      </c>
      <c r="BD3065">
        <v>0</v>
      </c>
      <c r="BE3065">
        <v>0</v>
      </c>
      <c r="BF3065">
        <v>0</v>
      </c>
      <c r="BG3065" s="20">
        <v>1</v>
      </c>
      <c r="BH3065" s="20">
        <v>0</v>
      </c>
      <c r="BI3065" s="20">
        <v>32</v>
      </c>
      <c r="BJ3065" s="20">
        <v>0</v>
      </c>
      <c r="BK3065" s="20">
        <v>171</v>
      </c>
      <c r="BL3065" s="20">
        <v>387</v>
      </c>
      <c r="BM3065" s="20">
        <v>324</v>
      </c>
      <c r="BN3065" s="20">
        <v>44</v>
      </c>
      <c r="BO3065" s="20">
        <v>16</v>
      </c>
      <c r="BP3065" s="20">
        <v>2067</v>
      </c>
      <c r="BQ3065" s="20">
        <v>701</v>
      </c>
      <c r="BR3065" s="20">
        <v>0</v>
      </c>
      <c r="BS3065" s="20">
        <v>16</v>
      </c>
      <c r="BT3065" s="20">
        <v>443</v>
      </c>
      <c r="BU3065" s="20">
        <v>255</v>
      </c>
      <c r="BV3065" s="20">
        <v>1254</v>
      </c>
    </row>
    <row r="3066" spans="1:74" x14ac:dyDescent="0.25">
      <c r="A3066" s="20" t="s">
        <v>475</v>
      </c>
      <c r="B3066" s="20" t="s">
        <v>483</v>
      </c>
      <c r="C3066" s="20" t="s">
        <v>488</v>
      </c>
      <c r="D3066" s="1">
        <v>44584</v>
      </c>
      <c r="E3066">
        <v>36</v>
      </c>
      <c r="F3066">
        <v>1</v>
      </c>
      <c r="G3066">
        <v>1</v>
      </c>
      <c r="H3066">
        <v>0</v>
      </c>
      <c r="I3066">
        <v>0</v>
      </c>
      <c r="J3066">
        <v>31</v>
      </c>
      <c r="K3066">
        <v>0</v>
      </c>
      <c r="L3066">
        <v>1</v>
      </c>
      <c r="M3066">
        <v>0</v>
      </c>
      <c r="N3066">
        <v>0</v>
      </c>
      <c r="O3066">
        <v>0</v>
      </c>
      <c r="P3066">
        <v>0</v>
      </c>
      <c r="Q3066">
        <v>0</v>
      </c>
      <c r="R3066">
        <v>199</v>
      </c>
      <c r="S3066">
        <v>155</v>
      </c>
      <c r="T3066">
        <v>7</v>
      </c>
      <c r="U3066">
        <v>13</v>
      </c>
      <c r="V3066">
        <v>5</v>
      </c>
      <c r="W3066">
        <v>483</v>
      </c>
      <c r="X3066">
        <v>281</v>
      </c>
      <c r="Y3066">
        <v>12</v>
      </c>
      <c r="Z3066">
        <v>54</v>
      </c>
      <c r="AA3066">
        <v>15</v>
      </c>
      <c r="AB3066">
        <v>441</v>
      </c>
      <c r="AC3066">
        <v>246</v>
      </c>
      <c r="AD3066">
        <v>6</v>
      </c>
      <c r="AE3066">
        <v>49</v>
      </c>
      <c r="AF3066">
        <v>49</v>
      </c>
      <c r="AG3066">
        <v>53</v>
      </c>
      <c r="AH3066">
        <v>26</v>
      </c>
      <c r="AI3066">
        <v>0</v>
      </c>
      <c r="AJ3066">
        <v>7</v>
      </c>
      <c r="AK3066">
        <v>0</v>
      </c>
      <c r="AL3066">
        <v>17</v>
      </c>
      <c r="AM3066">
        <v>15</v>
      </c>
      <c r="AN3066">
        <v>1</v>
      </c>
      <c r="AO3066">
        <v>0</v>
      </c>
      <c r="AP3066">
        <v>0</v>
      </c>
      <c r="AQ3066">
        <v>0</v>
      </c>
      <c r="AR3066">
        <v>0</v>
      </c>
      <c r="AS3066">
        <v>0</v>
      </c>
      <c r="AT3066">
        <v>0</v>
      </c>
      <c r="AU3066">
        <v>0</v>
      </c>
      <c r="AV3066">
        <v>0</v>
      </c>
      <c r="AW3066">
        <v>0</v>
      </c>
      <c r="AX3066">
        <v>0</v>
      </c>
      <c r="AY3066">
        <v>0</v>
      </c>
      <c r="AZ3066">
        <v>0</v>
      </c>
      <c r="BA3066">
        <v>0</v>
      </c>
      <c r="BB3066">
        <v>0</v>
      </c>
      <c r="BC3066">
        <v>0</v>
      </c>
      <c r="BD3066">
        <v>0</v>
      </c>
      <c r="BE3066">
        <v>0</v>
      </c>
      <c r="BF3066">
        <v>0</v>
      </c>
      <c r="BG3066" s="20">
        <v>1</v>
      </c>
      <c r="BH3066" s="20">
        <v>0</v>
      </c>
      <c r="BI3066" s="20">
        <v>33</v>
      </c>
      <c r="BJ3066" s="20">
        <v>0</v>
      </c>
      <c r="BK3066" s="20">
        <v>171</v>
      </c>
      <c r="BL3066" s="20">
        <v>388</v>
      </c>
      <c r="BM3066" s="20">
        <v>325</v>
      </c>
      <c r="BN3066" s="20">
        <v>44</v>
      </c>
      <c r="BO3066" s="20">
        <v>16</v>
      </c>
      <c r="BP3066" s="20">
        <v>2081</v>
      </c>
      <c r="BQ3066" s="20">
        <v>712</v>
      </c>
      <c r="BR3066" s="20">
        <v>0</v>
      </c>
      <c r="BS3066" s="20">
        <v>17</v>
      </c>
      <c r="BT3066" s="20">
        <v>441</v>
      </c>
      <c r="BU3066" s="20">
        <v>265</v>
      </c>
      <c r="BV3066" s="20">
        <v>1262</v>
      </c>
    </row>
    <row r="3067" spans="1:74" x14ac:dyDescent="0.25">
      <c r="A3067" s="20" t="s">
        <v>475</v>
      </c>
      <c r="B3067" s="20" t="s">
        <v>483</v>
      </c>
      <c r="C3067" s="20" t="s">
        <v>488</v>
      </c>
      <c r="D3067" s="1">
        <v>44591</v>
      </c>
      <c r="E3067">
        <v>36</v>
      </c>
      <c r="F3067">
        <v>1</v>
      </c>
      <c r="G3067">
        <v>1</v>
      </c>
      <c r="H3067">
        <v>0</v>
      </c>
      <c r="I3067">
        <v>0</v>
      </c>
      <c r="J3067">
        <v>31</v>
      </c>
      <c r="K3067">
        <v>0</v>
      </c>
      <c r="L3067">
        <v>1</v>
      </c>
      <c r="M3067">
        <v>0</v>
      </c>
      <c r="N3067">
        <v>0</v>
      </c>
      <c r="O3067">
        <v>0</v>
      </c>
      <c r="P3067">
        <v>0</v>
      </c>
      <c r="Q3067">
        <v>0</v>
      </c>
      <c r="R3067">
        <v>199</v>
      </c>
      <c r="S3067">
        <v>157</v>
      </c>
      <c r="T3067">
        <v>7</v>
      </c>
      <c r="U3067">
        <v>13</v>
      </c>
      <c r="V3067">
        <v>5</v>
      </c>
      <c r="W3067">
        <v>488</v>
      </c>
      <c r="X3067">
        <v>285</v>
      </c>
      <c r="Y3067">
        <v>12</v>
      </c>
      <c r="Z3067">
        <v>52</v>
      </c>
      <c r="AA3067">
        <v>16</v>
      </c>
      <c r="AB3067">
        <v>440</v>
      </c>
      <c r="AC3067">
        <v>254</v>
      </c>
      <c r="AD3067">
        <v>5</v>
      </c>
      <c r="AE3067">
        <v>49</v>
      </c>
      <c r="AF3067">
        <v>48</v>
      </c>
      <c r="AG3067">
        <v>53</v>
      </c>
      <c r="AH3067">
        <v>26</v>
      </c>
      <c r="AI3067">
        <v>0</v>
      </c>
      <c r="AJ3067">
        <v>7</v>
      </c>
      <c r="AK3067">
        <v>0</v>
      </c>
      <c r="AL3067">
        <v>16</v>
      </c>
      <c r="AM3067">
        <v>14</v>
      </c>
      <c r="AN3067">
        <v>1</v>
      </c>
      <c r="AO3067">
        <v>0</v>
      </c>
      <c r="AP3067">
        <v>0</v>
      </c>
      <c r="AQ3067">
        <v>0</v>
      </c>
      <c r="AR3067">
        <v>0</v>
      </c>
      <c r="AS3067">
        <v>0</v>
      </c>
      <c r="AT3067">
        <v>0</v>
      </c>
      <c r="AU3067">
        <v>0</v>
      </c>
      <c r="AV3067">
        <v>0</v>
      </c>
      <c r="AW3067">
        <v>0</v>
      </c>
      <c r="AX3067">
        <v>0</v>
      </c>
      <c r="AY3067">
        <v>0</v>
      </c>
      <c r="AZ3067">
        <v>0</v>
      </c>
      <c r="BA3067">
        <v>0</v>
      </c>
      <c r="BB3067">
        <v>0</v>
      </c>
      <c r="BC3067">
        <v>0</v>
      </c>
      <c r="BD3067">
        <v>0</v>
      </c>
      <c r="BE3067">
        <v>0</v>
      </c>
      <c r="BF3067">
        <v>0</v>
      </c>
      <c r="BG3067" s="20">
        <v>1</v>
      </c>
      <c r="BH3067" s="20">
        <v>0</v>
      </c>
      <c r="BI3067" s="20">
        <v>33</v>
      </c>
      <c r="BJ3067" s="20">
        <v>0</v>
      </c>
      <c r="BK3067" s="20">
        <v>172</v>
      </c>
      <c r="BL3067" s="20">
        <v>394</v>
      </c>
      <c r="BM3067" s="20">
        <v>327</v>
      </c>
      <c r="BN3067" s="20">
        <v>44</v>
      </c>
      <c r="BO3067" s="20">
        <v>15</v>
      </c>
      <c r="BP3067" s="20">
        <v>2083</v>
      </c>
      <c r="BQ3067" s="20">
        <v>744</v>
      </c>
      <c r="BR3067" s="20">
        <v>0</v>
      </c>
      <c r="BS3067" s="20">
        <v>17</v>
      </c>
      <c r="BT3067" s="20">
        <v>438</v>
      </c>
      <c r="BU3067" s="20">
        <v>269</v>
      </c>
      <c r="BV3067" s="20">
        <v>1264</v>
      </c>
    </row>
    <row r="3068" spans="1:74" x14ac:dyDescent="0.25">
      <c r="A3068" s="20" t="s">
        <v>475</v>
      </c>
      <c r="B3068" s="20" t="s">
        <v>483</v>
      </c>
      <c r="C3068" s="20" t="s">
        <v>488</v>
      </c>
      <c r="D3068" s="1">
        <v>44599</v>
      </c>
      <c r="E3068">
        <v>36</v>
      </c>
      <c r="F3068">
        <v>1</v>
      </c>
      <c r="G3068">
        <v>1</v>
      </c>
      <c r="H3068">
        <v>0</v>
      </c>
      <c r="I3068">
        <v>0</v>
      </c>
      <c r="J3068">
        <v>31</v>
      </c>
      <c r="K3068">
        <v>0</v>
      </c>
      <c r="L3068">
        <v>1</v>
      </c>
      <c r="M3068">
        <v>0</v>
      </c>
      <c r="N3068">
        <v>0</v>
      </c>
      <c r="O3068">
        <v>0</v>
      </c>
      <c r="P3068">
        <v>0</v>
      </c>
      <c r="Q3068">
        <v>0</v>
      </c>
      <c r="R3068">
        <v>199</v>
      </c>
      <c r="S3068">
        <v>157</v>
      </c>
      <c r="T3068">
        <v>7</v>
      </c>
      <c r="U3068">
        <v>13</v>
      </c>
      <c r="V3068">
        <v>5</v>
      </c>
      <c r="W3068">
        <v>491</v>
      </c>
      <c r="X3068">
        <v>288</v>
      </c>
      <c r="Y3068">
        <v>11</v>
      </c>
      <c r="Z3068">
        <v>52</v>
      </c>
      <c r="AA3068">
        <v>16</v>
      </c>
      <c r="AB3068">
        <v>443</v>
      </c>
      <c r="AC3068">
        <v>255</v>
      </c>
      <c r="AD3068">
        <v>5</v>
      </c>
      <c r="AE3068">
        <v>49</v>
      </c>
      <c r="AF3068">
        <v>49</v>
      </c>
      <c r="AG3068">
        <v>53</v>
      </c>
      <c r="AH3068">
        <v>26</v>
      </c>
      <c r="AI3068">
        <v>0</v>
      </c>
      <c r="AJ3068">
        <v>7</v>
      </c>
      <c r="AK3068">
        <v>0</v>
      </c>
      <c r="AL3068">
        <v>16</v>
      </c>
      <c r="AM3068">
        <v>14</v>
      </c>
      <c r="AN3068">
        <v>1</v>
      </c>
      <c r="AO3068">
        <v>0</v>
      </c>
      <c r="AP3068">
        <v>0</v>
      </c>
      <c r="AQ3068">
        <v>0</v>
      </c>
      <c r="AR3068">
        <v>0</v>
      </c>
      <c r="AS3068">
        <v>0</v>
      </c>
      <c r="AT3068">
        <v>0</v>
      </c>
      <c r="AU3068">
        <v>0</v>
      </c>
      <c r="AV3068">
        <v>0</v>
      </c>
      <c r="AW3068">
        <v>0</v>
      </c>
      <c r="AX3068">
        <v>0</v>
      </c>
      <c r="AY3068">
        <v>0</v>
      </c>
      <c r="AZ3068">
        <v>0</v>
      </c>
      <c r="BA3068">
        <v>0</v>
      </c>
      <c r="BB3068">
        <v>0</v>
      </c>
      <c r="BC3068">
        <v>0</v>
      </c>
      <c r="BD3068">
        <v>0</v>
      </c>
      <c r="BE3068">
        <v>0</v>
      </c>
      <c r="BF3068">
        <v>0</v>
      </c>
      <c r="BG3068" s="20">
        <v>1</v>
      </c>
      <c r="BH3068" s="20">
        <v>0</v>
      </c>
      <c r="BI3068" s="20">
        <v>33</v>
      </c>
      <c r="BJ3068" s="20">
        <v>0</v>
      </c>
      <c r="BK3068" s="20">
        <v>172</v>
      </c>
      <c r="BL3068" s="20">
        <v>397</v>
      </c>
      <c r="BM3068" s="20">
        <v>329</v>
      </c>
      <c r="BN3068" s="20">
        <v>44</v>
      </c>
      <c r="BO3068" s="20">
        <v>15</v>
      </c>
      <c r="BP3068" s="20">
        <v>2087</v>
      </c>
      <c r="BQ3068" s="20">
        <v>749</v>
      </c>
      <c r="BR3068" s="20">
        <v>0</v>
      </c>
      <c r="BS3068" s="20">
        <v>16</v>
      </c>
      <c r="BT3068" s="20">
        <v>437</v>
      </c>
      <c r="BU3068" s="20">
        <v>273</v>
      </c>
      <c r="BV3068" s="20">
        <v>1269</v>
      </c>
    </row>
    <row r="3069" spans="1:74" x14ac:dyDescent="0.25">
      <c r="A3069" s="20" t="s">
        <v>475</v>
      </c>
      <c r="B3069" s="20" t="s">
        <v>483</v>
      </c>
      <c r="C3069" s="20" t="s">
        <v>488</v>
      </c>
      <c r="D3069" s="1">
        <v>44606</v>
      </c>
      <c r="E3069">
        <v>36</v>
      </c>
      <c r="F3069">
        <v>1</v>
      </c>
      <c r="G3069">
        <v>1</v>
      </c>
      <c r="H3069">
        <v>0</v>
      </c>
      <c r="I3069">
        <v>0</v>
      </c>
      <c r="J3069">
        <v>31</v>
      </c>
      <c r="K3069">
        <v>0</v>
      </c>
      <c r="L3069">
        <v>1</v>
      </c>
      <c r="M3069">
        <v>0</v>
      </c>
      <c r="N3069">
        <v>0</v>
      </c>
      <c r="O3069">
        <v>0</v>
      </c>
      <c r="P3069">
        <v>0</v>
      </c>
      <c r="Q3069">
        <v>0</v>
      </c>
      <c r="R3069">
        <v>199</v>
      </c>
      <c r="S3069">
        <v>157</v>
      </c>
      <c r="T3069">
        <v>7</v>
      </c>
      <c r="U3069">
        <v>13</v>
      </c>
      <c r="V3069">
        <v>5</v>
      </c>
      <c r="W3069">
        <v>491</v>
      </c>
      <c r="X3069">
        <v>291</v>
      </c>
      <c r="Y3069">
        <v>11</v>
      </c>
      <c r="Z3069">
        <v>52</v>
      </c>
      <c r="AA3069">
        <v>17</v>
      </c>
      <c r="AB3069">
        <v>444</v>
      </c>
      <c r="AC3069">
        <v>256</v>
      </c>
      <c r="AD3069">
        <v>5</v>
      </c>
      <c r="AE3069">
        <v>48</v>
      </c>
      <c r="AF3069">
        <v>49</v>
      </c>
      <c r="AG3069">
        <v>53</v>
      </c>
      <c r="AH3069">
        <v>26</v>
      </c>
      <c r="AI3069">
        <v>0</v>
      </c>
      <c r="AJ3069">
        <v>7</v>
      </c>
      <c r="AK3069">
        <v>0</v>
      </c>
      <c r="AL3069">
        <v>16</v>
      </c>
      <c r="AM3069">
        <v>14</v>
      </c>
      <c r="AN3069">
        <v>1</v>
      </c>
      <c r="AO3069">
        <v>0</v>
      </c>
      <c r="AP3069">
        <v>0</v>
      </c>
      <c r="AQ3069">
        <v>0</v>
      </c>
      <c r="AR3069">
        <v>0</v>
      </c>
      <c r="AS3069">
        <v>0</v>
      </c>
      <c r="AT3069">
        <v>0</v>
      </c>
      <c r="AU3069">
        <v>0</v>
      </c>
      <c r="AV3069">
        <v>0</v>
      </c>
      <c r="AW3069">
        <v>0</v>
      </c>
      <c r="AX3069">
        <v>0</v>
      </c>
      <c r="AY3069">
        <v>0</v>
      </c>
      <c r="AZ3069">
        <v>0</v>
      </c>
      <c r="BA3069">
        <v>0</v>
      </c>
      <c r="BB3069">
        <v>0</v>
      </c>
      <c r="BC3069">
        <v>0</v>
      </c>
      <c r="BD3069">
        <v>0</v>
      </c>
      <c r="BE3069">
        <v>0</v>
      </c>
      <c r="BF3069">
        <v>0</v>
      </c>
      <c r="BG3069" s="20">
        <v>1</v>
      </c>
      <c r="BH3069" s="20">
        <v>0</v>
      </c>
      <c r="BI3069" s="20">
        <v>33</v>
      </c>
      <c r="BJ3069" s="20">
        <v>0</v>
      </c>
      <c r="BK3069" s="20">
        <v>172</v>
      </c>
      <c r="BL3069" s="20">
        <v>398</v>
      </c>
      <c r="BM3069" s="20">
        <v>331</v>
      </c>
      <c r="BN3069" s="20">
        <v>44</v>
      </c>
      <c r="BO3069" s="20">
        <v>15</v>
      </c>
      <c r="BP3069" s="20">
        <v>2091</v>
      </c>
      <c r="BQ3069" s="20">
        <v>756</v>
      </c>
      <c r="BR3069" s="20">
        <v>0</v>
      </c>
      <c r="BS3069" s="20">
        <v>16</v>
      </c>
      <c r="BT3069" s="20">
        <v>435</v>
      </c>
      <c r="BU3069" s="20">
        <v>273</v>
      </c>
      <c r="BV3069" s="20">
        <v>1279</v>
      </c>
    </row>
    <row r="3070" spans="1:74" x14ac:dyDescent="0.25">
      <c r="A3070" s="20" t="s">
        <v>475</v>
      </c>
      <c r="B3070" s="20" t="s">
        <v>483</v>
      </c>
      <c r="C3070" s="20" t="s">
        <v>488</v>
      </c>
      <c r="D3070" s="1">
        <v>44606</v>
      </c>
      <c r="W3070">
        <v>1</v>
      </c>
      <c r="AB3070">
        <v>1</v>
      </c>
      <c r="BG3070" s="20"/>
      <c r="BH3070" s="20"/>
      <c r="BI3070" s="20"/>
      <c r="BJ3070" s="20"/>
      <c r="BK3070" s="20"/>
      <c r="BL3070" s="20">
        <v>1</v>
      </c>
      <c r="BM3070" s="20">
        <v>1</v>
      </c>
      <c r="BN3070" s="20"/>
      <c r="BO3070" s="20"/>
      <c r="BP3070" s="20">
        <v>1</v>
      </c>
      <c r="BQ3070" s="20"/>
      <c r="BR3070" s="20"/>
      <c r="BS3070" s="20"/>
      <c r="BT3070" s="20"/>
      <c r="BU3070" s="20"/>
      <c r="BV3070" s="20">
        <v>1</v>
      </c>
    </row>
    <row r="3071" spans="1:74" x14ac:dyDescent="0.25">
      <c r="A3071" s="20" t="s">
        <v>475</v>
      </c>
      <c r="B3071" s="20" t="s">
        <v>489</v>
      </c>
      <c r="C3071" s="20" t="s">
        <v>490</v>
      </c>
      <c r="D3071" s="1">
        <v>44493</v>
      </c>
      <c r="E3071">
        <v>45</v>
      </c>
      <c r="F3071">
        <v>1</v>
      </c>
      <c r="G3071">
        <v>0</v>
      </c>
      <c r="H3071">
        <v>0</v>
      </c>
      <c r="I3071">
        <v>0</v>
      </c>
      <c r="J3071">
        <v>14</v>
      </c>
      <c r="K3071">
        <v>1</v>
      </c>
      <c r="L3071">
        <v>1</v>
      </c>
      <c r="M3071">
        <v>1</v>
      </c>
      <c r="N3071">
        <v>0</v>
      </c>
      <c r="O3071">
        <v>0</v>
      </c>
      <c r="P3071">
        <v>0</v>
      </c>
      <c r="Q3071">
        <v>0</v>
      </c>
      <c r="R3071">
        <v>340</v>
      </c>
      <c r="S3071">
        <v>0</v>
      </c>
      <c r="T3071">
        <v>225</v>
      </c>
      <c r="U3071">
        <v>4</v>
      </c>
      <c r="V3071">
        <v>5</v>
      </c>
      <c r="W3071">
        <v>442</v>
      </c>
      <c r="X3071">
        <v>0</v>
      </c>
      <c r="Y3071">
        <v>54</v>
      </c>
      <c r="Z3071">
        <v>31</v>
      </c>
      <c r="AA3071">
        <v>21</v>
      </c>
      <c r="AB3071">
        <v>503</v>
      </c>
      <c r="AC3071">
        <v>36</v>
      </c>
      <c r="AD3071">
        <v>1</v>
      </c>
      <c r="AE3071">
        <v>2</v>
      </c>
      <c r="AF3071">
        <v>49</v>
      </c>
      <c r="AG3071">
        <v>34</v>
      </c>
      <c r="AH3071">
        <v>0</v>
      </c>
      <c r="AI3071">
        <v>0</v>
      </c>
      <c r="AJ3071">
        <v>4</v>
      </c>
      <c r="AK3071">
        <v>1</v>
      </c>
      <c r="AL3071">
        <v>8</v>
      </c>
      <c r="AM3071">
        <v>0</v>
      </c>
      <c r="AN3071">
        <v>0</v>
      </c>
      <c r="AO3071">
        <v>0</v>
      </c>
      <c r="AP3071">
        <v>0</v>
      </c>
      <c r="AQ3071">
        <v>0</v>
      </c>
      <c r="AR3071">
        <v>0</v>
      </c>
      <c r="AS3071">
        <v>0</v>
      </c>
      <c r="AT3071">
        <v>0</v>
      </c>
      <c r="AU3071">
        <v>0</v>
      </c>
      <c r="AV3071">
        <v>0</v>
      </c>
      <c r="AW3071">
        <v>0</v>
      </c>
      <c r="AX3071">
        <v>0</v>
      </c>
      <c r="AY3071">
        <v>0</v>
      </c>
      <c r="AZ3071">
        <v>0</v>
      </c>
      <c r="BA3071">
        <v>0</v>
      </c>
      <c r="BB3071">
        <v>1</v>
      </c>
      <c r="BC3071">
        <v>4</v>
      </c>
      <c r="BD3071">
        <v>0</v>
      </c>
      <c r="BE3071">
        <v>0</v>
      </c>
      <c r="BF3071">
        <v>0</v>
      </c>
      <c r="BG3071" s="20"/>
      <c r="BH3071" s="20"/>
      <c r="BI3071" s="20"/>
      <c r="BJ3071" s="20"/>
      <c r="BK3071" s="20"/>
      <c r="BL3071" s="20"/>
      <c r="BM3071" s="20"/>
      <c r="BN3071" s="20"/>
      <c r="BO3071" s="20"/>
      <c r="BP3071" s="20"/>
      <c r="BQ3071" s="20"/>
      <c r="BR3071" s="20"/>
      <c r="BS3071" s="20"/>
      <c r="BT3071" s="20"/>
      <c r="BU3071" s="20"/>
      <c r="BV3071" s="20"/>
    </row>
    <row r="3072" spans="1:74" x14ac:dyDescent="0.25">
      <c r="A3072" s="20" t="s">
        <v>475</v>
      </c>
      <c r="B3072" s="20" t="s">
        <v>489</v>
      </c>
      <c r="C3072" s="20" t="s">
        <v>490</v>
      </c>
      <c r="D3072" s="1">
        <v>44500</v>
      </c>
      <c r="E3072">
        <v>45</v>
      </c>
      <c r="F3072">
        <v>1</v>
      </c>
      <c r="G3072">
        <v>0</v>
      </c>
      <c r="H3072">
        <v>0</v>
      </c>
      <c r="I3072">
        <v>0</v>
      </c>
      <c r="J3072">
        <v>23</v>
      </c>
      <c r="K3072">
        <v>1</v>
      </c>
      <c r="L3072">
        <v>1</v>
      </c>
      <c r="M3072">
        <v>1</v>
      </c>
      <c r="N3072">
        <v>0</v>
      </c>
      <c r="O3072">
        <v>0</v>
      </c>
      <c r="P3072">
        <v>0</v>
      </c>
      <c r="Q3072">
        <v>0</v>
      </c>
      <c r="R3072">
        <v>339</v>
      </c>
      <c r="S3072">
        <v>0</v>
      </c>
      <c r="T3072">
        <v>260</v>
      </c>
      <c r="U3072">
        <v>4</v>
      </c>
      <c r="V3072">
        <v>4</v>
      </c>
      <c r="W3072">
        <v>442</v>
      </c>
      <c r="X3072">
        <v>0</v>
      </c>
      <c r="Y3072">
        <v>89</v>
      </c>
      <c r="Z3072">
        <v>31</v>
      </c>
      <c r="AA3072">
        <v>21</v>
      </c>
      <c r="AB3072">
        <v>502</v>
      </c>
      <c r="AC3072">
        <v>56</v>
      </c>
      <c r="AD3072">
        <v>1</v>
      </c>
      <c r="AE3072">
        <v>2</v>
      </c>
      <c r="AF3072">
        <v>49</v>
      </c>
      <c r="AG3072">
        <v>35</v>
      </c>
      <c r="AH3072">
        <v>0</v>
      </c>
      <c r="AI3072">
        <v>0</v>
      </c>
      <c r="AJ3072">
        <v>4</v>
      </c>
      <c r="AK3072">
        <v>1</v>
      </c>
      <c r="AL3072">
        <v>8</v>
      </c>
      <c r="AM3072">
        <v>0</v>
      </c>
      <c r="AN3072">
        <v>2</v>
      </c>
      <c r="AO3072">
        <v>0</v>
      </c>
      <c r="AP3072">
        <v>0</v>
      </c>
      <c r="AQ3072">
        <v>0</v>
      </c>
      <c r="AR3072">
        <v>0</v>
      </c>
      <c r="AS3072">
        <v>0</v>
      </c>
      <c r="AT3072">
        <v>0</v>
      </c>
      <c r="AU3072">
        <v>0</v>
      </c>
      <c r="AV3072">
        <v>0</v>
      </c>
      <c r="AW3072">
        <v>0</v>
      </c>
      <c r="AX3072">
        <v>0</v>
      </c>
      <c r="AY3072">
        <v>0</v>
      </c>
      <c r="AZ3072">
        <v>0</v>
      </c>
      <c r="BA3072">
        <v>0</v>
      </c>
      <c r="BB3072">
        <v>1</v>
      </c>
      <c r="BC3072">
        <v>4</v>
      </c>
      <c r="BD3072">
        <v>0</v>
      </c>
      <c r="BE3072">
        <v>0</v>
      </c>
      <c r="BF3072">
        <v>0</v>
      </c>
      <c r="BG3072" s="20"/>
      <c r="BH3072" s="20"/>
      <c r="BI3072" s="20"/>
      <c r="BJ3072" s="20"/>
      <c r="BK3072" s="20"/>
      <c r="BL3072" s="20"/>
      <c r="BM3072" s="20"/>
      <c r="BN3072" s="20"/>
      <c r="BO3072" s="20"/>
      <c r="BP3072" s="20"/>
      <c r="BQ3072" s="20"/>
      <c r="BR3072" s="20"/>
      <c r="BS3072" s="20"/>
      <c r="BT3072" s="20"/>
      <c r="BU3072" s="20"/>
      <c r="BV3072" s="20"/>
    </row>
    <row r="3073" spans="1:74" x14ac:dyDescent="0.25">
      <c r="A3073" s="20" t="s">
        <v>475</v>
      </c>
      <c r="B3073" s="20" t="s">
        <v>489</v>
      </c>
      <c r="C3073" s="20" t="s">
        <v>490</v>
      </c>
      <c r="D3073" s="1">
        <v>44507</v>
      </c>
      <c r="E3073">
        <v>45</v>
      </c>
      <c r="F3073">
        <v>1</v>
      </c>
      <c r="G3073">
        <v>0</v>
      </c>
      <c r="H3073">
        <v>0</v>
      </c>
      <c r="I3073">
        <v>0</v>
      </c>
      <c r="J3073">
        <v>26</v>
      </c>
      <c r="K3073">
        <v>1</v>
      </c>
      <c r="L3073">
        <v>1</v>
      </c>
      <c r="M3073">
        <v>1</v>
      </c>
      <c r="N3073">
        <v>0</v>
      </c>
      <c r="O3073">
        <v>0</v>
      </c>
      <c r="P3073">
        <v>0</v>
      </c>
      <c r="Q3073">
        <v>0</v>
      </c>
      <c r="R3073">
        <v>339</v>
      </c>
      <c r="S3073">
        <v>279</v>
      </c>
      <c r="T3073">
        <v>1</v>
      </c>
      <c r="U3073">
        <v>4</v>
      </c>
      <c r="V3073">
        <v>4</v>
      </c>
      <c r="W3073">
        <v>441</v>
      </c>
      <c r="X3073">
        <v>102</v>
      </c>
      <c r="Y3073">
        <v>4</v>
      </c>
      <c r="Z3073">
        <v>31</v>
      </c>
      <c r="AA3073">
        <v>21</v>
      </c>
      <c r="AB3073">
        <v>504</v>
      </c>
      <c r="AC3073">
        <v>79</v>
      </c>
      <c r="AD3073">
        <v>1</v>
      </c>
      <c r="AE3073">
        <v>2</v>
      </c>
      <c r="AF3073">
        <v>49</v>
      </c>
      <c r="AG3073">
        <v>37</v>
      </c>
      <c r="AH3073">
        <v>0</v>
      </c>
      <c r="AI3073">
        <v>0</v>
      </c>
      <c r="AJ3073">
        <v>4</v>
      </c>
      <c r="AK3073">
        <v>1</v>
      </c>
      <c r="AL3073">
        <v>8</v>
      </c>
      <c r="AM3073">
        <v>2</v>
      </c>
      <c r="AN3073">
        <v>0</v>
      </c>
      <c r="AO3073">
        <v>0</v>
      </c>
      <c r="AP3073">
        <v>0</v>
      </c>
      <c r="AQ3073">
        <v>0</v>
      </c>
      <c r="AR3073">
        <v>0</v>
      </c>
      <c r="AS3073">
        <v>0</v>
      </c>
      <c r="AT3073">
        <v>0</v>
      </c>
      <c r="AU3073">
        <v>0</v>
      </c>
      <c r="AV3073">
        <v>0</v>
      </c>
      <c r="AW3073">
        <v>0</v>
      </c>
      <c r="AX3073">
        <v>0</v>
      </c>
      <c r="AY3073">
        <v>0</v>
      </c>
      <c r="AZ3073">
        <v>0</v>
      </c>
      <c r="BA3073">
        <v>0</v>
      </c>
      <c r="BB3073">
        <v>0</v>
      </c>
      <c r="BC3073">
        <v>0</v>
      </c>
      <c r="BD3073">
        <v>0</v>
      </c>
      <c r="BE3073">
        <v>0</v>
      </c>
      <c r="BF3073">
        <v>0</v>
      </c>
      <c r="BG3073" s="20">
        <v>1</v>
      </c>
      <c r="BH3073" s="20">
        <v>0</v>
      </c>
      <c r="BI3073" s="20">
        <v>41</v>
      </c>
      <c r="BJ3073" s="20">
        <v>0</v>
      </c>
      <c r="BK3073" s="20">
        <v>326</v>
      </c>
      <c r="BL3073" s="20">
        <v>367</v>
      </c>
      <c r="BM3073" s="20">
        <v>438</v>
      </c>
      <c r="BN3073" s="20">
        <v>30</v>
      </c>
      <c r="BO3073" s="20">
        <v>8</v>
      </c>
      <c r="BP3073" s="20"/>
      <c r="BQ3073" s="20"/>
      <c r="BR3073" s="20"/>
      <c r="BS3073" s="20"/>
      <c r="BT3073" s="20"/>
      <c r="BU3073" s="20"/>
      <c r="BV3073" s="20"/>
    </row>
    <row r="3074" spans="1:74" x14ac:dyDescent="0.25">
      <c r="A3074" s="20" t="s">
        <v>475</v>
      </c>
      <c r="B3074" s="20" t="s">
        <v>489</v>
      </c>
      <c r="C3074" s="20" t="s">
        <v>490</v>
      </c>
      <c r="D3074" s="1">
        <v>44514</v>
      </c>
      <c r="E3074">
        <v>45</v>
      </c>
      <c r="F3074">
        <v>1</v>
      </c>
      <c r="G3074">
        <v>1</v>
      </c>
      <c r="H3074">
        <v>0</v>
      </c>
      <c r="I3074">
        <v>0</v>
      </c>
      <c r="J3074">
        <v>27</v>
      </c>
      <c r="K3074">
        <v>1</v>
      </c>
      <c r="L3074">
        <v>1</v>
      </c>
      <c r="M3074">
        <v>0</v>
      </c>
      <c r="N3074">
        <v>0</v>
      </c>
      <c r="O3074">
        <v>0</v>
      </c>
      <c r="P3074">
        <v>0</v>
      </c>
      <c r="Q3074">
        <v>0</v>
      </c>
      <c r="R3074">
        <v>339</v>
      </c>
      <c r="S3074">
        <v>289</v>
      </c>
      <c r="T3074">
        <v>1</v>
      </c>
      <c r="U3074">
        <v>4</v>
      </c>
      <c r="V3074">
        <v>5</v>
      </c>
      <c r="W3074">
        <v>443</v>
      </c>
      <c r="X3074">
        <v>115</v>
      </c>
      <c r="Y3074">
        <v>4</v>
      </c>
      <c r="Z3074">
        <v>29</v>
      </c>
      <c r="AA3074">
        <v>21</v>
      </c>
      <c r="AB3074">
        <v>504</v>
      </c>
      <c r="AC3074">
        <v>94</v>
      </c>
      <c r="AD3074">
        <v>1</v>
      </c>
      <c r="AE3074">
        <v>1</v>
      </c>
      <c r="AF3074">
        <v>50</v>
      </c>
      <c r="AG3074">
        <v>38</v>
      </c>
      <c r="AH3074">
        <v>0</v>
      </c>
      <c r="AI3074">
        <v>0</v>
      </c>
      <c r="AJ3074">
        <v>4</v>
      </c>
      <c r="AK3074">
        <v>1</v>
      </c>
      <c r="AL3074">
        <v>8</v>
      </c>
      <c r="AM3074">
        <v>2</v>
      </c>
      <c r="AN3074">
        <v>0</v>
      </c>
      <c r="AO3074">
        <v>0</v>
      </c>
      <c r="AP3074">
        <v>0</v>
      </c>
      <c r="AQ3074">
        <v>0</v>
      </c>
      <c r="AR3074">
        <v>0</v>
      </c>
      <c r="AS3074">
        <v>0</v>
      </c>
      <c r="AT3074">
        <v>0</v>
      </c>
      <c r="AU3074">
        <v>0</v>
      </c>
      <c r="AV3074">
        <v>0</v>
      </c>
      <c r="AW3074">
        <v>0</v>
      </c>
      <c r="AX3074">
        <v>0</v>
      </c>
      <c r="AY3074">
        <v>0</v>
      </c>
      <c r="AZ3074">
        <v>0</v>
      </c>
      <c r="BA3074">
        <v>0</v>
      </c>
      <c r="BB3074">
        <v>0</v>
      </c>
      <c r="BC3074">
        <v>0</v>
      </c>
      <c r="BD3074">
        <v>0</v>
      </c>
      <c r="BE3074">
        <v>0</v>
      </c>
      <c r="BF3074">
        <v>0</v>
      </c>
      <c r="BG3074" s="20">
        <v>1</v>
      </c>
      <c r="BH3074" s="20">
        <v>0</v>
      </c>
      <c r="BI3074" s="20">
        <v>41</v>
      </c>
      <c r="BJ3074" s="20">
        <v>0</v>
      </c>
      <c r="BK3074" s="20">
        <v>325</v>
      </c>
      <c r="BL3074" s="20">
        <v>371</v>
      </c>
      <c r="BM3074" s="20">
        <v>439</v>
      </c>
      <c r="BN3074" s="20">
        <v>31</v>
      </c>
      <c r="BO3074" s="20">
        <v>8</v>
      </c>
      <c r="BP3074" s="20"/>
      <c r="BQ3074" s="20"/>
      <c r="BR3074" s="20"/>
      <c r="BS3074" s="20"/>
      <c r="BT3074" s="20"/>
      <c r="BU3074" s="20"/>
      <c r="BV3074" s="20"/>
    </row>
    <row r="3075" spans="1:74" x14ac:dyDescent="0.25">
      <c r="A3075" s="20" t="s">
        <v>475</v>
      </c>
      <c r="B3075" s="20" t="s">
        <v>489</v>
      </c>
      <c r="C3075" s="20" t="s">
        <v>490</v>
      </c>
      <c r="D3075" s="1">
        <v>44521</v>
      </c>
      <c r="E3075">
        <v>45</v>
      </c>
      <c r="F3075">
        <v>1</v>
      </c>
      <c r="G3075">
        <v>1</v>
      </c>
      <c r="H3075">
        <v>0</v>
      </c>
      <c r="I3075">
        <v>0</v>
      </c>
      <c r="J3075">
        <v>29</v>
      </c>
      <c r="K3075">
        <v>1</v>
      </c>
      <c r="L3075">
        <v>1</v>
      </c>
      <c r="M3075">
        <v>0</v>
      </c>
      <c r="N3075">
        <v>0</v>
      </c>
      <c r="O3075">
        <v>0</v>
      </c>
      <c r="P3075">
        <v>0</v>
      </c>
      <c r="Q3075">
        <v>0</v>
      </c>
      <c r="R3075">
        <v>338</v>
      </c>
      <c r="S3075">
        <v>297</v>
      </c>
      <c r="T3075">
        <v>1</v>
      </c>
      <c r="U3075">
        <v>4</v>
      </c>
      <c r="V3075">
        <v>4</v>
      </c>
      <c r="W3075">
        <v>438</v>
      </c>
      <c r="X3075">
        <v>176</v>
      </c>
      <c r="Y3075">
        <v>4</v>
      </c>
      <c r="Z3075">
        <v>28</v>
      </c>
      <c r="AA3075">
        <v>21</v>
      </c>
      <c r="AB3075">
        <v>503</v>
      </c>
      <c r="AC3075">
        <v>126</v>
      </c>
      <c r="AD3075">
        <v>1</v>
      </c>
      <c r="AE3075">
        <v>1</v>
      </c>
      <c r="AF3075">
        <v>49</v>
      </c>
      <c r="AG3075">
        <v>38</v>
      </c>
      <c r="AH3075">
        <v>0</v>
      </c>
      <c r="AI3075">
        <v>0</v>
      </c>
      <c r="AJ3075">
        <v>4</v>
      </c>
      <c r="AK3075">
        <v>1</v>
      </c>
      <c r="AL3075">
        <v>8</v>
      </c>
      <c r="AM3075">
        <v>2</v>
      </c>
      <c r="AN3075">
        <v>0</v>
      </c>
      <c r="AO3075">
        <v>0</v>
      </c>
      <c r="AP3075">
        <v>0</v>
      </c>
      <c r="AQ3075">
        <v>0</v>
      </c>
      <c r="AR3075">
        <v>0</v>
      </c>
      <c r="AS3075">
        <v>0</v>
      </c>
      <c r="AT3075">
        <v>0</v>
      </c>
      <c r="AU3075">
        <v>0</v>
      </c>
      <c r="AV3075">
        <v>0</v>
      </c>
      <c r="AW3075">
        <v>0</v>
      </c>
      <c r="AX3075">
        <v>0</v>
      </c>
      <c r="AY3075">
        <v>0</v>
      </c>
      <c r="AZ3075">
        <v>0</v>
      </c>
      <c r="BA3075">
        <v>0</v>
      </c>
      <c r="BB3075">
        <v>0</v>
      </c>
      <c r="BC3075">
        <v>0</v>
      </c>
      <c r="BD3075">
        <v>0</v>
      </c>
      <c r="BE3075">
        <v>0</v>
      </c>
      <c r="BF3075">
        <v>0</v>
      </c>
      <c r="BG3075" s="20">
        <v>1</v>
      </c>
      <c r="BH3075" s="20">
        <v>0</v>
      </c>
      <c r="BI3075" s="20">
        <v>41</v>
      </c>
      <c r="BJ3075" s="20">
        <v>0</v>
      </c>
      <c r="BK3075" s="20">
        <v>325</v>
      </c>
      <c r="BL3075" s="20">
        <v>368</v>
      </c>
      <c r="BM3075" s="20">
        <v>439</v>
      </c>
      <c r="BN3075" s="20">
        <v>32</v>
      </c>
      <c r="BO3075" s="20">
        <v>8</v>
      </c>
      <c r="BP3075" s="20"/>
      <c r="BQ3075" s="20"/>
      <c r="BR3075" s="20"/>
      <c r="BS3075" s="20"/>
      <c r="BT3075" s="20"/>
      <c r="BU3075" s="20"/>
      <c r="BV3075" s="20"/>
    </row>
    <row r="3076" spans="1:74" x14ac:dyDescent="0.25">
      <c r="A3076" s="20" t="s">
        <v>475</v>
      </c>
      <c r="B3076" s="20" t="s">
        <v>489</v>
      </c>
      <c r="C3076" s="20" t="s">
        <v>490</v>
      </c>
      <c r="D3076" s="1">
        <v>44528</v>
      </c>
      <c r="E3076">
        <v>45</v>
      </c>
      <c r="F3076">
        <v>1</v>
      </c>
      <c r="G3076">
        <v>1</v>
      </c>
      <c r="H3076">
        <v>0</v>
      </c>
      <c r="I3076">
        <v>0</v>
      </c>
      <c r="J3076">
        <v>33</v>
      </c>
      <c r="K3076">
        <v>1</v>
      </c>
      <c r="L3076">
        <v>1</v>
      </c>
      <c r="M3076">
        <v>0</v>
      </c>
      <c r="N3076">
        <v>0</v>
      </c>
      <c r="O3076">
        <v>0</v>
      </c>
      <c r="P3076">
        <v>0</v>
      </c>
      <c r="Q3076">
        <v>0</v>
      </c>
      <c r="R3076">
        <v>338</v>
      </c>
      <c r="S3076">
        <v>305</v>
      </c>
      <c r="T3076">
        <v>1</v>
      </c>
      <c r="U3076">
        <v>4</v>
      </c>
      <c r="V3076">
        <v>4</v>
      </c>
      <c r="W3076">
        <v>440</v>
      </c>
      <c r="X3076">
        <v>216</v>
      </c>
      <c r="Y3076">
        <v>4</v>
      </c>
      <c r="Z3076">
        <v>28</v>
      </c>
      <c r="AA3076">
        <v>22</v>
      </c>
      <c r="AB3076">
        <v>502</v>
      </c>
      <c r="AC3076">
        <v>172</v>
      </c>
      <c r="AD3076">
        <v>1</v>
      </c>
      <c r="AE3076">
        <v>1</v>
      </c>
      <c r="AF3076">
        <v>49</v>
      </c>
      <c r="AG3076">
        <v>38</v>
      </c>
      <c r="AH3076">
        <v>0</v>
      </c>
      <c r="AI3076">
        <v>0</v>
      </c>
      <c r="AJ3076">
        <v>4</v>
      </c>
      <c r="AK3076">
        <v>1</v>
      </c>
      <c r="AL3076">
        <v>8</v>
      </c>
      <c r="AM3076">
        <v>7</v>
      </c>
      <c r="AN3076">
        <v>0</v>
      </c>
      <c r="AO3076">
        <v>0</v>
      </c>
      <c r="AP3076">
        <v>0</v>
      </c>
      <c r="AQ3076">
        <v>0</v>
      </c>
      <c r="AR3076">
        <v>0</v>
      </c>
      <c r="AS3076">
        <v>0</v>
      </c>
      <c r="AT3076">
        <v>0</v>
      </c>
      <c r="AU3076">
        <v>0</v>
      </c>
      <c r="AV3076">
        <v>0</v>
      </c>
      <c r="AW3076">
        <v>0</v>
      </c>
      <c r="AX3076">
        <v>0</v>
      </c>
      <c r="AY3076">
        <v>0</v>
      </c>
      <c r="AZ3076">
        <v>0</v>
      </c>
      <c r="BA3076">
        <v>0</v>
      </c>
      <c r="BB3076">
        <v>0</v>
      </c>
      <c r="BC3076">
        <v>0</v>
      </c>
      <c r="BD3076">
        <v>0</v>
      </c>
      <c r="BE3076">
        <v>0</v>
      </c>
      <c r="BF3076">
        <v>0</v>
      </c>
      <c r="BG3076" s="20">
        <v>1</v>
      </c>
      <c r="BH3076" s="20">
        <v>0</v>
      </c>
      <c r="BI3076" s="20">
        <v>41</v>
      </c>
      <c r="BJ3076" s="20">
        <v>0</v>
      </c>
      <c r="BK3076" s="20">
        <v>325</v>
      </c>
      <c r="BL3076" s="20">
        <v>369</v>
      </c>
      <c r="BM3076" s="20">
        <v>439</v>
      </c>
      <c r="BN3076" s="20">
        <v>32</v>
      </c>
      <c r="BO3076" s="20">
        <v>8</v>
      </c>
      <c r="BP3076" s="20"/>
      <c r="BQ3076" s="20"/>
      <c r="BR3076" s="20"/>
      <c r="BS3076" s="20"/>
      <c r="BT3076" s="20"/>
      <c r="BU3076" s="20"/>
      <c r="BV3076" s="20"/>
    </row>
    <row r="3077" spans="1:74" x14ac:dyDescent="0.25">
      <c r="A3077" s="20" t="s">
        <v>475</v>
      </c>
      <c r="B3077" s="20" t="s">
        <v>489</v>
      </c>
      <c r="C3077" s="20" t="s">
        <v>490</v>
      </c>
      <c r="D3077" s="1">
        <v>44535</v>
      </c>
      <c r="E3077">
        <v>45</v>
      </c>
      <c r="F3077">
        <v>1</v>
      </c>
      <c r="G3077">
        <v>1</v>
      </c>
      <c r="H3077">
        <v>0</v>
      </c>
      <c r="I3077">
        <v>0</v>
      </c>
      <c r="J3077">
        <v>37</v>
      </c>
      <c r="K3077">
        <v>1</v>
      </c>
      <c r="L3077">
        <v>1</v>
      </c>
      <c r="M3077">
        <v>0</v>
      </c>
      <c r="N3077">
        <v>1</v>
      </c>
      <c r="O3077">
        <v>1</v>
      </c>
      <c r="P3077">
        <v>0</v>
      </c>
      <c r="Q3077">
        <v>0</v>
      </c>
      <c r="R3077">
        <v>338</v>
      </c>
      <c r="S3077">
        <v>310</v>
      </c>
      <c r="T3077">
        <v>1</v>
      </c>
      <c r="U3077">
        <v>4</v>
      </c>
      <c r="V3077">
        <v>4</v>
      </c>
      <c r="W3077">
        <v>440</v>
      </c>
      <c r="X3077">
        <v>234</v>
      </c>
      <c r="Y3077">
        <v>4</v>
      </c>
      <c r="Z3077">
        <v>29</v>
      </c>
      <c r="AA3077">
        <v>22</v>
      </c>
      <c r="AB3077">
        <v>503</v>
      </c>
      <c r="AC3077">
        <v>214</v>
      </c>
      <c r="AD3077">
        <v>1</v>
      </c>
      <c r="AE3077">
        <v>1</v>
      </c>
      <c r="AF3077">
        <v>49</v>
      </c>
      <c r="AG3077">
        <v>38</v>
      </c>
      <c r="AH3077">
        <v>1</v>
      </c>
      <c r="AI3077">
        <v>0</v>
      </c>
      <c r="AJ3077">
        <v>4</v>
      </c>
      <c r="AK3077">
        <v>1</v>
      </c>
      <c r="AL3077">
        <v>8</v>
      </c>
      <c r="AM3077">
        <v>7</v>
      </c>
      <c r="AN3077">
        <v>0</v>
      </c>
      <c r="AO3077">
        <v>0</v>
      </c>
      <c r="AP3077">
        <v>0</v>
      </c>
      <c r="AQ3077">
        <v>0</v>
      </c>
      <c r="AR3077">
        <v>0</v>
      </c>
      <c r="AS3077">
        <v>0</v>
      </c>
      <c r="AT3077">
        <v>0</v>
      </c>
      <c r="AU3077">
        <v>0</v>
      </c>
      <c r="AV3077">
        <v>0</v>
      </c>
      <c r="AW3077">
        <v>0</v>
      </c>
      <c r="AX3077">
        <v>0</v>
      </c>
      <c r="AY3077">
        <v>0</v>
      </c>
      <c r="AZ3077">
        <v>0</v>
      </c>
      <c r="BA3077">
        <v>0</v>
      </c>
      <c r="BB3077">
        <v>0</v>
      </c>
      <c r="BC3077">
        <v>0</v>
      </c>
      <c r="BD3077">
        <v>0</v>
      </c>
      <c r="BE3077">
        <v>0</v>
      </c>
      <c r="BF3077">
        <v>0</v>
      </c>
      <c r="BG3077" s="20">
        <v>1</v>
      </c>
      <c r="BH3077" s="20">
        <v>0</v>
      </c>
      <c r="BI3077" s="20">
        <v>41</v>
      </c>
      <c r="BJ3077" s="20">
        <v>1</v>
      </c>
      <c r="BK3077" s="20">
        <v>325</v>
      </c>
      <c r="BL3077" s="20">
        <v>368</v>
      </c>
      <c r="BM3077" s="20">
        <v>441</v>
      </c>
      <c r="BN3077" s="20">
        <v>32</v>
      </c>
      <c r="BO3077" s="20">
        <v>8</v>
      </c>
      <c r="BP3077" s="20"/>
      <c r="BQ3077" s="20"/>
      <c r="BR3077" s="20"/>
      <c r="BS3077" s="20"/>
      <c r="BT3077" s="20"/>
      <c r="BU3077" s="20"/>
      <c r="BV3077" s="20"/>
    </row>
    <row r="3078" spans="1:74" x14ac:dyDescent="0.25">
      <c r="A3078" s="20" t="s">
        <v>475</v>
      </c>
      <c r="B3078" s="20" t="s">
        <v>489</v>
      </c>
      <c r="C3078" s="20" t="s">
        <v>490</v>
      </c>
      <c r="D3078" s="1">
        <v>44542</v>
      </c>
      <c r="E3078">
        <v>46</v>
      </c>
      <c r="F3078">
        <v>1</v>
      </c>
      <c r="G3078">
        <v>1</v>
      </c>
      <c r="H3078">
        <v>0</v>
      </c>
      <c r="I3078">
        <v>0</v>
      </c>
      <c r="J3078">
        <v>40</v>
      </c>
      <c r="K3078">
        <v>1</v>
      </c>
      <c r="L3078">
        <v>1</v>
      </c>
      <c r="M3078">
        <v>0</v>
      </c>
      <c r="N3078">
        <v>1</v>
      </c>
      <c r="O3078">
        <v>1</v>
      </c>
      <c r="P3078">
        <v>0</v>
      </c>
      <c r="Q3078">
        <v>0</v>
      </c>
      <c r="R3078">
        <v>338</v>
      </c>
      <c r="S3078">
        <v>312</v>
      </c>
      <c r="T3078">
        <v>1</v>
      </c>
      <c r="U3078">
        <v>4</v>
      </c>
      <c r="V3078">
        <v>4</v>
      </c>
      <c r="W3078">
        <v>440</v>
      </c>
      <c r="X3078">
        <v>248</v>
      </c>
      <c r="Y3078">
        <v>4</v>
      </c>
      <c r="Z3078">
        <v>29</v>
      </c>
      <c r="AA3078">
        <v>22</v>
      </c>
      <c r="AB3078">
        <v>503</v>
      </c>
      <c r="AC3078">
        <v>257</v>
      </c>
      <c r="AD3078">
        <v>1</v>
      </c>
      <c r="AE3078">
        <v>1</v>
      </c>
      <c r="AF3078">
        <v>49</v>
      </c>
      <c r="AG3078">
        <v>38</v>
      </c>
      <c r="AH3078">
        <v>2</v>
      </c>
      <c r="AI3078">
        <v>0</v>
      </c>
      <c r="AJ3078">
        <v>4</v>
      </c>
      <c r="AK3078">
        <v>1</v>
      </c>
      <c r="AL3078">
        <v>8</v>
      </c>
      <c r="AM3078">
        <v>7</v>
      </c>
      <c r="AN3078">
        <v>0</v>
      </c>
      <c r="AO3078">
        <v>0</v>
      </c>
      <c r="AP3078">
        <v>0</v>
      </c>
      <c r="AQ3078">
        <v>0</v>
      </c>
      <c r="AR3078">
        <v>0</v>
      </c>
      <c r="AS3078">
        <v>0</v>
      </c>
      <c r="AT3078">
        <v>0</v>
      </c>
      <c r="AU3078">
        <v>0</v>
      </c>
      <c r="AV3078">
        <v>0</v>
      </c>
      <c r="AW3078">
        <v>0</v>
      </c>
      <c r="AX3078">
        <v>0</v>
      </c>
      <c r="AY3078">
        <v>0</v>
      </c>
      <c r="AZ3078">
        <v>0</v>
      </c>
      <c r="BA3078">
        <v>0</v>
      </c>
      <c r="BB3078">
        <v>0</v>
      </c>
      <c r="BC3078">
        <v>0</v>
      </c>
      <c r="BD3078">
        <v>0</v>
      </c>
      <c r="BE3078">
        <v>0</v>
      </c>
      <c r="BF3078">
        <v>0</v>
      </c>
      <c r="BG3078" s="20">
        <v>1</v>
      </c>
      <c r="BH3078" s="20">
        <v>0</v>
      </c>
      <c r="BI3078" s="20">
        <v>42</v>
      </c>
      <c r="BJ3078" s="20">
        <v>1</v>
      </c>
      <c r="BK3078" s="20">
        <v>325</v>
      </c>
      <c r="BL3078" s="20">
        <v>369</v>
      </c>
      <c r="BM3078" s="20">
        <v>442</v>
      </c>
      <c r="BN3078" s="20">
        <v>32</v>
      </c>
      <c r="BO3078" s="20">
        <v>8</v>
      </c>
      <c r="BP3078" s="20"/>
      <c r="BQ3078" s="20"/>
      <c r="BR3078" s="20"/>
      <c r="BS3078" s="20"/>
      <c r="BT3078" s="20"/>
      <c r="BU3078" s="20"/>
      <c r="BV3078" s="20"/>
    </row>
    <row r="3079" spans="1:74" x14ac:dyDescent="0.25">
      <c r="A3079" s="20" t="s">
        <v>475</v>
      </c>
      <c r="B3079" s="20" t="s">
        <v>489</v>
      </c>
      <c r="C3079" s="20" t="s">
        <v>490</v>
      </c>
      <c r="D3079" s="1">
        <v>44549</v>
      </c>
      <c r="E3079">
        <v>46</v>
      </c>
      <c r="F3079">
        <v>1</v>
      </c>
      <c r="G3079">
        <v>1</v>
      </c>
      <c r="H3079">
        <v>0</v>
      </c>
      <c r="I3079">
        <v>0</v>
      </c>
      <c r="J3079">
        <v>40</v>
      </c>
      <c r="K3079">
        <v>1</v>
      </c>
      <c r="L3079">
        <v>1</v>
      </c>
      <c r="M3079">
        <v>0</v>
      </c>
      <c r="N3079">
        <v>1</v>
      </c>
      <c r="O3079">
        <v>1</v>
      </c>
      <c r="P3079">
        <v>0</v>
      </c>
      <c r="Q3079">
        <v>0</v>
      </c>
      <c r="R3079">
        <v>338</v>
      </c>
      <c r="S3079">
        <v>312</v>
      </c>
      <c r="T3079">
        <v>1</v>
      </c>
      <c r="U3079">
        <v>4</v>
      </c>
      <c r="V3079">
        <v>3</v>
      </c>
      <c r="W3079">
        <v>441</v>
      </c>
      <c r="X3079">
        <v>272</v>
      </c>
      <c r="Y3079">
        <v>4</v>
      </c>
      <c r="Z3079">
        <v>29</v>
      </c>
      <c r="AA3079">
        <v>22</v>
      </c>
      <c r="AB3079">
        <v>503</v>
      </c>
      <c r="AC3079">
        <v>315</v>
      </c>
      <c r="AD3079">
        <v>1</v>
      </c>
      <c r="AE3079">
        <v>1</v>
      </c>
      <c r="AF3079">
        <v>48</v>
      </c>
      <c r="AG3079">
        <v>37</v>
      </c>
      <c r="AH3079">
        <v>5</v>
      </c>
      <c r="AI3079">
        <v>0</v>
      </c>
      <c r="AJ3079">
        <v>3</v>
      </c>
      <c r="AK3079">
        <v>1</v>
      </c>
      <c r="AL3079">
        <v>10</v>
      </c>
      <c r="AM3079">
        <v>9</v>
      </c>
      <c r="AN3079">
        <v>0</v>
      </c>
      <c r="AO3079">
        <v>0</v>
      </c>
      <c r="AP3079">
        <v>0</v>
      </c>
      <c r="AQ3079">
        <v>0</v>
      </c>
      <c r="AR3079">
        <v>0</v>
      </c>
      <c r="AS3079">
        <v>0</v>
      </c>
      <c r="AT3079">
        <v>0</v>
      </c>
      <c r="AU3079">
        <v>0</v>
      </c>
      <c r="AV3079">
        <v>0</v>
      </c>
      <c r="AW3079">
        <v>0</v>
      </c>
      <c r="AX3079">
        <v>0</v>
      </c>
      <c r="AY3079">
        <v>0</v>
      </c>
      <c r="AZ3079">
        <v>0</v>
      </c>
      <c r="BA3079">
        <v>0</v>
      </c>
      <c r="BB3079">
        <v>0</v>
      </c>
      <c r="BC3079">
        <v>0</v>
      </c>
      <c r="BD3079">
        <v>0</v>
      </c>
      <c r="BE3079">
        <v>0</v>
      </c>
      <c r="BF3079">
        <v>0</v>
      </c>
      <c r="BG3079" s="20">
        <v>1</v>
      </c>
      <c r="BH3079" s="20">
        <v>0</v>
      </c>
      <c r="BI3079" s="20">
        <v>42</v>
      </c>
      <c r="BJ3079" s="20">
        <v>1</v>
      </c>
      <c r="BK3079" s="20">
        <v>325</v>
      </c>
      <c r="BL3079" s="20">
        <v>370</v>
      </c>
      <c r="BM3079" s="20">
        <v>443</v>
      </c>
      <c r="BN3079" s="20">
        <v>32</v>
      </c>
      <c r="BO3079" s="20">
        <v>10</v>
      </c>
      <c r="BP3079" s="20">
        <v>1755</v>
      </c>
      <c r="BQ3079" s="20">
        <v>667</v>
      </c>
      <c r="BR3079" s="20">
        <v>0</v>
      </c>
      <c r="BS3079" s="20">
        <v>3</v>
      </c>
      <c r="BT3079" s="20">
        <v>167</v>
      </c>
      <c r="BU3079" s="20">
        <v>161</v>
      </c>
      <c r="BV3079" s="20">
        <v>1369</v>
      </c>
    </row>
    <row r="3080" spans="1:74" x14ac:dyDescent="0.25">
      <c r="A3080" s="20" t="s">
        <v>475</v>
      </c>
      <c r="B3080" s="20" t="s">
        <v>489</v>
      </c>
      <c r="C3080" s="20" t="s">
        <v>490</v>
      </c>
      <c r="D3080" s="1">
        <v>44558</v>
      </c>
      <c r="E3080">
        <v>45</v>
      </c>
      <c r="F3080">
        <v>1</v>
      </c>
      <c r="G3080">
        <v>1</v>
      </c>
      <c r="H3080">
        <v>0</v>
      </c>
      <c r="I3080">
        <v>0</v>
      </c>
      <c r="J3080">
        <v>39</v>
      </c>
      <c r="K3080">
        <v>1</v>
      </c>
      <c r="L3080">
        <v>1</v>
      </c>
      <c r="M3080">
        <v>0</v>
      </c>
      <c r="N3080">
        <v>1</v>
      </c>
      <c r="O3080">
        <v>1</v>
      </c>
      <c r="P3080">
        <v>0</v>
      </c>
      <c r="Q3080">
        <v>0</v>
      </c>
      <c r="R3080">
        <v>339</v>
      </c>
      <c r="S3080">
        <v>313</v>
      </c>
      <c r="T3080">
        <v>1</v>
      </c>
      <c r="U3080">
        <v>4</v>
      </c>
      <c r="V3080">
        <v>3</v>
      </c>
      <c r="W3080">
        <v>444</v>
      </c>
      <c r="X3080">
        <v>287</v>
      </c>
      <c r="Y3080">
        <v>4</v>
      </c>
      <c r="Z3080">
        <v>29</v>
      </c>
      <c r="AA3080">
        <v>22</v>
      </c>
      <c r="AB3080">
        <v>500</v>
      </c>
      <c r="AC3080">
        <v>348</v>
      </c>
      <c r="AD3080">
        <v>1</v>
      </c>
      <c r="AE3080">
        <v>1</v>
      </c>
      <c r="AF3080">
        <v>47</v>
      </c>
      <c r="AG3080">
        <v>40</v>
      </c>
      <c r="AH3080">
        <v>15</v>
      </c>
      <c r="AI3080">
        <v>0</v>
      </c>
      <c r="AJ3080">
        <v>3</v>
      </c>
      <c r="AK3080">
        <v>1</v>
      </c>
      <c r="AL3080">
        <v>10</v>
      </c>
      <c r="AM3080">
        <v>9</v>
      </c>
      <c r="AN3080">
        <v>0</v>
      </c>
      <c r="AO3080">
        <v>0</v>
      </c>
      <c r="AP3080">
        <v>0</v>
      </c>
      <c r="AQ3080">
        <v>0</v>
      </c>
      <c r="AR3080">
        <v>0</v>
      </c>
      <c r="AS3080">
        <v>0</v>
      </c>
      <c r="AT3080">
        <v>0</v>
      </c>
      <c r="AU3080">
        <v>0</v>
      </c>
      <c r="AV3080">
        <v>0</v>
      </c>
      <c r="AW3080">
        <v>0</v>
      </c>
      <c r="AX3080">
        <v>0</v>
      </c>
      <c r="AY3080">
        <v>0</v>
      </c>
      <c r="AZ3080">
        <v>0</v>
      </c>
      <c r="BA3080">
        <v>0</v>
      </c>
      <c r="BB3080">
        <v>0</v>
      </c>
      <c r="BC3080">
        <v>0</v>
      </c>
      <c r="BD3080">
        <v>0</v>
      </c>
      <c r="BE3080">
        <v>0</v>
      </c>
      <c r="BF3080">
        <v>0</v>
      </c>
      <c r="BG3080" s="20">
        <v>1</v>
      </c>
      <c r="BH3080" s="20">
        <v>0</v>
      </c>
      <c r="BI3080" s="20">
        <v>41</v>
      </c>
      <c r="BJ3080" s="20">
        <v>1</v>
      </c>
      <c r="BK3080" s="20">
        <v>326</v>
      </c>
      <c r="BL3080" s="20">
        <v>372</v>
      </c>
      <c r="BM3080" s="20">
        <v>440</v>
      </c>
      <c r="BN3080" s="20">
        <v>35</v>
      </c>
      <c r="BO3080" s="20">
        <v>10</v>
      </c>
      <c r="BP3080" s="20">
        <v>1754</v>
      </c>
      <c r="BQ3080" s="20">
        <v>801</v>
      </c>
      <c r="BR3080" s="20">
        <v>0</v>
      </c>
      <c r="BS3080" s="20">
        <v>3</v>
      </c>
      <c r="BT3080" s="20">
        <v>165</v>
      </c>
      <c r="BU3080" s="20">
        <v>159</v>
      </c>
      <c r="BV3080" s="20">
        <v>1370</v>
      </c>
    </row>
    <row r="3081" spans="1:74" x14ac:dyDescent="0.25">
      <c r="A3081" s="20" t="s">
        <v>475</v>
      </c>
      <c r="B3081" s="20" t="s">
        <v>489</v>
      </c>
      <c r="C3081" s="20" t="s">
        <v>490</v>
      </c>
      <c r="D3081" s="1">
        <v>44564</v>
      </c>
      <c r="E3081">
        <v>45</v>
      </c>
      <c r="F3081">
        <v>1</v>
      </c>
      <c r="G3081">
        <v>1</v>
      </c>
      <c r="H3081">
        <v>0</v>
      </c>
      <c r="I3081">
        <v>0</v>
      </c>
      <c r="J3081">
        <v>39</v>
      </c>
      <c r="K3081">
        <v>1</v>
      </c>
      <c r="L3081">
        <v>1</v>
      </c>
      <c r="M3081">
        <v>0</v>
      </c>
      <c r="N3081">
        <v>1</v>
      </c>
      <c r="O3081">
        <v>1</v>
      </c>
      <c r="P3081">
        <v>0</v>
      </c>
      <c r="Q3081">
        <v>0</v>
      </c>
      <c r="R3081">
        <v>338</v>
      </c>
      <c r="S3081">
        <v>312</v>
      </c>
      <c r="T3081">
        <v>1</v>
      </c>
      <c r="U3081">
        <v>4</v>
      </c>
      <c r="V3081">
        <v>3</v>
      </c>
      <c r="W3081">
        <v>446</v>
      </c>
      <c r="X3081">
        <v>302</v>
      </c>
      <c r="Y3081">
        <v>4</v>
      </c>
      <c r="Z3081">
        <v>29</v>
      </c>
      <c r="AA3081">
        <v>21</v>
      </c>
      <c r="AB3081">
        <v>501</v>
      </c>
      <c r="AC3081">
        <v>357</v>
      </c>
      <c r="AD3081">
        <v>1</v>
      </c>
      <c r="AE3081">
        <v>1</v>
      </c>
      <c r="AF3081">
        <v>48</v>
      </c>
      <c r="AG3081">
        <v>39</v>
      </c>
      <c r="AH3081">
        <v>16</v>
      </c>
      <c r="AI3081">
        <v>0</v>
      </c>
      <c r="AJ3081">
        <v>3</v>
      </c>
      <c r="AK3081">
        <v>1</v>
      </c>
      <c r="AL3081">
        <v>10</v>
      </c>
      <c r="AM3081">
        <v>9</v>
      </c>
      <c r="AN3081">
        <v>0</v>
      </c>
      <c r="AO3081">
        <v>0</v>
      </c>
      <c r="AP3081">
        <v>0</v>
      </c>
      <c r="AQ3081">
        <v>0</v>
      </c>
      <c r="AR3081">
        <v>0</v>
      </c>
      <c r="AS3081">
        <v>0</v>
      </c>
      <c r="AT3081">
        <v>0</v>
      </c>
      <c r="AU3081">
        <v>0</v>
      </c>
      <c r="AV3081">
        <v>0</v>
      </c>
      <c r="AW3081">
        <v>0</v>
      </c>
      <c r="AX3081">
        <v>0</v>
      </c>
      <c r="AY3081">
        <v>0</v>
      </c>
      <c r="AZ3081">
        <v>0</v>
      </c>
      <c r="BA3081">
        <v>0</v>
      </c>
      <c r="BB3081">
        <v>0</v>
      </c>
      <c r="BC3081">
        <v>0</v>
      </c>
      <c r="BD3081">
        <v>0</v>
      </c>
      <c r="BE3081">
        <v>0</v>
      </c>
      <c r="BF3081">
        <v>0</v>
      </c>
      <c r="BG3081" s="20">
        <v>1</v>
      </c>
      <c r="BH3081" s="20">
        <v>0</v>
      </c>
      <c r="BI3081" s="20">
        <v>41</v>
      </c>
      <c r="BJ3081" s="20">
        <v>1</v>
      </c>
      <c r="BK3081" s="20">
        <v>325</v>
      </c>
      <c r="BL3081" s="20">
        <v>376</v>
      </c>
      <c r="BM3081" s="20">
        <v>440</v>
      </c>
      <c r="BN3081" s="20">
        <v>34</v>
      </c>
      <c r="BO3081" s="20">
        <v>10</v>
      </c>
      <c r="BP3081" s="20">
        <v>1753</v>
      </c>
      <c r="BQ3081" s="20">
        <v>846</v>
      </c>
      <c r="BR3081" s="20">
        <v>0</v>
      </c>
      <c r="BS3081" s="20">
        <v>3</v>
      </c>
      <c r="BT3081" s="20">
        <v>161</v>
      </c>
      <c r="BU3081" s="20">
        <v>158</v>
      </c>
      <c r="BV3081" s="20">
        <v>1370</v>
      </c>
    </row>
    <row r="3082" spans="1:74" x14ac:dyDescent="0.25">
      <c r="A3082" s="20" t="s">
        <v>475</v>
      </c>
      <c r="B3082" s="20" t="s">
        <v>489</v>
      </c>
      <c r="C3082" s="20" t="s">
        <v>490</v>
      </c>
      <c r="D3082" s="1">
        <v>44570</v>
      </c>
      <c r="E3082">
        <v>45</v>
      </c>
      <c r="F3082">
        <v>1</v>
      </c>
      <c r="G3082">
        <v>1</v>
      </c>
      <c r="H3082">
        <v>0</v>
      </c>
      <c r="I3082">
        <v>0</v>
      </c>
      <c r="J3082">
        <v>39</v>
      </c>
      <c r="K3082">
        <v>1</v>
      </c>
      <c r="L3082">
        <v>1</v>
      </c>
      <c r="M3082">
        <v>0</v>
      </c>
      <c r="N3082">
        <v>1</v>
      </c>
      <c r="O3082">
        <v>1</v>
      </c>
      <c r="P3082">
        <v>0</v>
      </c>
      <c r="Q3082">
        <v>0</v>
      </c>
      <c r="R3082">
        <v>335</v>
      </c>
      <c r="S3082">
        <v>311</v>
      </c>
      <c r="T3082">
        <v>1</v>
      </c>
      <c r="U3082">
        <v>4</v>
      </c>
      <c r="V3082">
        <v>3</v>
      </c>
      <c r="W3082">
        <v>444</v>
      </c>
      <c r="X3082">
        <v>309</v>
      </c>
      <c r="Y3082">
        <v>4</v>
      </c>
      <c r="Z3082">
        <v>28</v>
      </c>
      <c r="AA3082">
        <v>21</v>
      </c>
      <c r="AB3082">
        <v>504</v>
      </c>
      <c r="AC3082">
        <v>366</v>
      </c>
      <c r="AD3082">
        <v>1</v>
      </c>
      <c r="AE3082">
        <v>1</v>
      </c>
      <c r="AF3082">
        <v>48</v>
      </c>
      <c r="AG3082">
        <v>41</v>
      </c>
      <c r="AH3082">
        <v>18</v>
      </c>
      <c r="AI3082">
        <v>0</v>
      </c>
      <c r="AJ3082">
        <v>4</v>
      </c>
      <c r="AK3082">
        <v>1</v>
      </c>
      <c r="AL3082">
        <v>10</v>
      </c>
      <c r="AM3082">
        <v>9</v>
      </c>
      <c r="AN3082">
        <v>0</v>
      </c>
      <c r="AO3082">
        <v>0</v>
      </c>
      <c r="AP3082">
        <v>0</v>
      </c>
      <c r="AQ3082">
        <v>0</v>
      </c>
      <c r="AR3082">
        <v>0</v>
      </c>
      <c r="AS3082">
        <v>0</v>
      </c>
      <c r="AT3082">
        <v>0</v>
      </c>
      <c r="AU3082">
        <v>0</v>
      </c>
      <c r="AV3082">
        <v>0</v>
      </c>
      <c r="AW3082">
        <v>0</v>
      </c>
      <c r="AX3082">
        <v>0</v>
      </c>
      <c r="AY3082">
        <v>0</v>
      </c>
      <c r="AZ3082">
        <v>0</v>
      </c>
      <c r="BA3082">
        <v>0</v>
      </c>
      <c r="BB3082">
        <v>0</v>
      </c>
      <c r="BC3082">
        <v>0</v>
      </c>
      <c r="BD3082">
        <v>0</v>
      </c>
      <c r="BE3082">
        <v>0</v>
      </c>
      <c r="BF3082">
        <v>0</v>
      </c>
      <c r="BG3082" s="20">
        <v>1</v>
      </c>
      <c r="BH3082" s="20">
        <v>0</v>
      </c>
      <c r="BI3082" s="20">
        <v>42</v>
      </c>
      <c r="BJ3082" s="20">
        <v>1</v>
      </c>
      <c r="BK3082" s="20">
        <v>322</v>
      </c>
      <c r="BL3082" s="20">
        <v>377</v>
      </c>
      <c r="BM3082" s="20">
        <v>444</v>
      </c>
      <c r="BN3082" s="20">
        <v>35</v>
      </c>
      <c r="BO3082" s="20">
        <v>10</v>
      </c>
      <c r="BP3082" s="20">
        <v>1758</v>
      </c>
      <c r="BQ3082" s="20">
        <v>884</v>
      </c>
      <c r="BR3082" s="20">
        <v>0</v>
      </c>
      <c r="BS3082" s="20">
        <v>3</v>
      </c>
      <c r="BT3082" s="20">
        <v>162</v>
      </c>
      <c r="BU3082" s="20">
        <v>160</v>
      </c>
      <c r="BV3082" s="20">
        <v>1375</v>
      </c>
    </row>
    <row r="3083" spans="1:74" x14ac:dyDescent="0.25">
      <c r="A3083" s="20" t="s">
        <v>475</v>
      </c>
      <c r="B3083" s="20" t="s">
        <v>489</v>
      </c>
      <c r="C3083" s="20" t="s">
        <v>490</v>
      </c>
      <c r="D3083" s="1">
        <v>44577</v>
      </c>
      <c r="E3083">
        <v>46</v>
      </c>
      <c r="F3083">
        <v>1</v>
      </c>
      <c r="G3083">
        <v>1</v>
      </c>
      <c r="H3083">
        <v>0</v>
      </c>
      <c r="I3083">
        <v>0</v>
      </c>
      <c r="J3083">
        <v>40</v>
      </c>
      <c r="K3083">
        <v>1</v>
      </c>
      <c r="L3083">
        <v>1</v>
      </c>
      <c r="M3083">
        <v>0</v>
      </c>
      <c r="N3083">
        <v>1</v>
      </c>
      <c r="O3083">
        <v>1</v>
      </c>
      <c r="P3083">
        <v>0</v>
      </c>
      <c r="Q3083">
        <v>0</v>
      </c>
      <c r="R3083">
        <v>335</v>
      </c>
      <c r="S3083">
        <v>313</v>
      </c>
      <c r="T3083">
        <v>1</v>
      </c>
      <c r="U3083">
        <v>4</v>
      </c>
      <c r="V3083">
        <v>3</v>
      </c>
      <c r="W3083">
        <v>443</v>
      </c>
      <c r="X3083">
        <v>313</v>
      </c>
      <c r="Y3083">
        <v>4</v>
      </c>
      <c r="Z3083">
        <v>27</v>
      </c>
      <c r="AA3083">
        <v>21</v>
      </c>
      <c r="AB3083">
        <v>503</v>
      </c>
      <c r="AC3083">
        <v>371</v>
      </c>
      <c r="AD3083">
        <v>1</v>
      </c>
      <c r="AE3083">
        <v>0</v>
      </c>
      <c r="AF3083">
        <v>48</v>
      </c>
      <c r="AG3083">
        <v>41</v>
      </c>
      <c r="AH3083">
        <v>20</v>
      </c>
      <c r="AI3083">
        <v>0</v>
      </c>
      <c r="AJ3083">
        <v>4</v>
      </c>
      <c r="AK3083">
        <v>1</v>
      </c>
      <c r="AL3083">
        <v>10</v>
      </c>
      <c r="AM3083">
        <v>9</v>
      </c>
      <c r="AN3083">
        <v>0</v>
      </c>
      <c r="AO3083">
        <v>0</v>
      </c>
      <c r="AP3083">
        <v>0</v>
      </c>
      <c r="AQ3083">
        <v>0</v>
      </c>
      <c r="AR3083">
        <v>0</v>
      </c>
      <c r="AS3083">
        <v>0</v>
      </c>
      <c r="AT3083">
        <v>0</v>
      </c>
      <c r="AU3083">
        <v>0</v>
      </c>
      <c r="AV3083">
        <v>0</v>
      </c>
      <c r="AW3083">
        <v>0</v>
      </c>
      <c r="AX3083">
        <v>0</v>
      </c>
      <c r="AY3083">
        <v>0</v>
      </c>
      <c r="AZ3083">
        <v>0</v>
      </c>
      <c r="BA3083">
        <v>0</v>
      </c>
      <c r="BB3083">
        <v>0</v>
      </c>
      <c r="BC3083">
        <v>0</v>
      </c>
      <c r="BD3083">
        <v>0</v>
      </c>
      <c r="BE3083">
        <v>0</v>
      </c>
      <c r="BF3083">
        <v>0</v>
      </c>
      <c r="BG3083" s="20">
        <v>1</v>
      </c>
      <c r="BH3083" s="20">
        <v>0</v>
      </c>
      <c r="BI3083" s="20">
        <v>43</v>
      </c>
      <c r="BJ3083" s="20">
        <v>1</v>
      </c>
      <c r="BK3083" s="20">
        <v>322</v>
      </c>
      <c r="BL3083" s="20">
        <v>378</v>
      </c>
      <c r="BM3083" s="20">
        <v>444</v>
      </c>
      <c r="BN3083" s="20">
        <v>36</v>
      </c>
      <c r="BO3083" s="20">
        <v>10</v>
      </c>
      <c r="BP3083" s="20">
        <v>1755</v>
      </c>
      <c r="BQ3083" s="20">
        <v>913</v>
      </c>
      <c r="BR3083" s="20">
        <v>0</v>
      </c>
      <c r="BS3083" s="20">
        <v>3</v>
      </c>
      <c r="BT3083" s="20">
        <v>163</v>
      </c>
      <c r="BU3083" s="20">
        <v>159</v>
      </c>
      <c r="BV3083" s="20">
        <v>1375</v>
      </c>
    </row>
    <row r="3084" spans="1:74" x14ac:dyDescent="0.25">
      <c r="A3084" s="20" t="s">
        <v>475</v>
      </c>
      <c r="B3084" s="20" t="s">
        <v>489</v>
      </c>
      <c r="C3084" s="20" t="s">
        <v>490</v>
      </c>
      <c r="D3084" s="1">
        <v>44584</v>
      </c>
      <c r="E3084">
        <v>46</v>
      </c>
      <c r="F3084">
        <v>1</v>
      </c>
      <c r="G3084">
        <v>1</v>
      </c>
      <c r="H3084">
        <v>0</v>
      </c>
      <c r="I3084">
        <v>0</v>
      </c>
      <c r="J3084">
        <v>40</v>
      </c>
      <c r="K3084">
        <v>1</v>
      </c>
      <c r="L3084">
        <v>1</v>
      </c>
      <c r="M3084">
        <v>0</v>
      </c>
      <c r="N3084">
        <v>1</v>
      </c>
      <c r="O3084">
        <v>1</v>
      </c>
      <c r="P3084">
        <v>0</v>
      </c>
      <c r="Q3084">
        <v>0</v>
      </c>
      <c r="R3084">
        <v>335</v>
      </c>
      <c r="S3084">
        <v>314</v>
      </c>
      <c r="T3084">
        <v>1</v>
      </c>
      <c r="U3084">
        <v>4</v>
      </c>
      <c r="V3084">
        <v>3</v>
      </c>
      <c r="W3084">
        <v>441</v>
      </c>
      <c r="X3084">
        <v>312</v>
      </c>
      <c r="Y3084">
        <v>4</v>
      </c>
      <c r="Z3084">
        <v>27</v>
      </c>
      <c r="AA3084">
        <v>20</v>
      </c>
      <c r="AB3084">
        <v>503</v>
      </c>
      <c r="AC3084">
        <v>372</v>
      </c>
      <c r="AD3084">
        <v>1</v>
      </c>
      <c r="AE3084">
        <v>0</v>
      </c>
      <c r="AF3084">
        <v>48</v>
      </c>
      <c r="AG3084">
        <v>41</v>
      </c>
      <c r="AH3084">
        <v>21</v>
      </c>
      <c r="AI3084">
        <v>0</v>
      </c>
      <c r="AJ3084">
        <v>4</v>
      </c>
      <c r="AK3084">
        <v>1</v>
      </c>
      <c r="AL3084">
        <v>10</v>
      </c>
      <c r="AM3084">
        <v>9</v>
      </c>
      <c r="AN3084">
        <v>0</v>
      </c>
      <c r="AO3084">
        <v>0</v>
      </c>
      <c r="AP3084">
        <v>0</v>
      </c>
      <c r="AQ3084">
        <v>0</v>
      </c>
      <c r="AR3084">
        <v>0</v>
      </c>
      <c r="AS3084">
        <v>0</v>
      </c>
      <c r="AT3084">
        <v>0</v>
      </c>
      <c r="AU3084">
        <v>0</v>
      </c>
      <c r="AV3084">
        <v>0</v>
      </c>
      <c r="AW3084">
        <v>0</v>
      </c>
      <c r="AX3084">
        <v>0</v>
      </c>
      <c r="AY3084">
        <v>0</v>
      </c>
      <c r="AZ3084">
        <v>0</v>
      </c>
      <c r="BA3084">
        <v>0</v>
      </c>
      <c r="BB3084">
        <v>0</v>
      </c>
      <c r="BC3084">
        <v>0</v>
      </c>
      <c r="BD3084">
        <v>0</v>
      </c>
      <c r="BE3084">
        <v>0</v>
      </c>
      <c r="BF3084">
        <v>0</v>
      </c>
      <c r="BG3084" s="20">
        <v>1</v>
      </c>
      <c r="BH3084" s="20">
        <v>0</v>
      </c>
      <c r="BI3084" s="20">
        <v>43</v>
      </c>
      <c r="BJ3084" s="20">
        <v>1</v>
      </c>
      <c r="BK3084" s="20">
        <v>322</v>
      </c>
      <c r="BL3084" s="20">
        <v>377</v>
      </c>
      <c r="BM3084" s="20">
        <v>444</v>
      </c>
      <c r="BN3084" s="20">
        <v>36</v>
      </c>
      <c r="BO3084" s="20">
        <v>10</v>
      </c>
      <c r="BP3084" s="20">
        <v>1754</v>
      </c>
      <c r="BQ3084" s="20">
        <v>928</v>
      </c>
      <c r="BR3084" s="20">
        <v>0</v>
      </c>
      <c r="BS3084" s="20">
        <v>3</v>
      </c>
      <c r="BT3084" s="20">
        <v>163</v>
      </c>
      <c r="BU3084" s="20">
        <v>160</v>
      </c>
      <c r="BV3084" s="20">
        <v>1373</v>
      </c>
    </row>
    <row r="3085" spans="1:74" x14ac:dyDescent="0.25">
      <c r="A3085" s="20" t="s">
        <v>475</v>
      </c>
      <c r="B3085" s="20" t="s">
        <v>489</v>
      </c>
      <c r="C3085" s="20" t="s">
        <v>490</v>
      </c>
      <c r="D3085" s="1">
        <v>44591</v>
      </c>
      <c r="E3085">
        <v>46</v>
      </c>
      <c r="F3085">
        <v>1</v>
      </c>
      <c r="G3085">
        <v>1</v>
      </c>
      <c r="H3085">
        <v>0</v>
      </c>
      <c r="I3085">
        <v>0</v>
      </c>
      <c r="J3085">
        <v>40</v>
      </c>
      <c r="K3085">
        <v>1</v>
      </c>
      <c r="L3085">
        <v>1</v>
      </c>
      <c r="M3085">
        <v>0</v>
      </c>
      <c r="N3085">
        <v>1</v>
      </c>
      <c r="O3085">
        <v>1</v>
      </c>
      <c r="P3085">
        <v>0</v>
      </c>
      <c r="Q3085">
        <v>0</v>
      </c>
      <c r="R3085">
        <v>335</v>
      </c>
      <c r="S3085">
        <v>316</v>
      </c>
      <c r="T3085">
        <v>1</v>
      </c>
      <c r="U3085">
        <v>4</v>
      </c>
      <c r="V3085">
        <v>3</v>
      </c>
      <c r="W3085">
        <v>443</v>
      </c>
      <c r="X3085">
        <v>320</v>
      </c>
      <c r="Y3085">
        <v>4</v>
      </c>
      <c r="Z3085">
        <v>26</v>
      </c>
      <c r="AA3085">
        <v>20</v>
      </c>
      <c r="AB3085">
        <v>502</v>
      </c>
      <c r="AC3085">
        <v>374</v>
      </c>
      <c r="AD3085">
        <v>1</v>
      </c>
      <c r="AE3085">
        <v>0</v>
      </c>
      <c r="AF3085">
        <v>46</v>
      </c>
      <c r="AG3085">
        <v>42</v>
      </c>
      <c r="AH3085">
        <v>23</v>
      </c>
      <c r="AI3085">
        <v>0</v>
      </c>
      <c r="AJ3085">
        <v>5</v>
      </c>
      <c r="AK3085">
        <v>1</v>
      </c>
      <c r="AL3085">
        <v>9</v>
      </c>
      <c r="AM3085">
        <v>8</v>
      </c>
      <c r="AN3085">
        <v>0</v>
      </c>
      <c r="AO3085">
        <v>0</v>
      </c>
      <c r="AP3085">
        <v>0</v>
      </c>
      <c r="AQ3085">
        <v>0</v>
      </c>
      <c r="AR3085">
        <v>0</v>
      </c>
      <c r="AS3085">
        <v>0</v>
      </c>
      <c r="AT3085">
        <v>0</v>
      </c>
      <c r="AU3085">
        <v>0</v>
      </c>
      <c r="AV3085">
        <v>0</v>
      </c>
      <c r="AW3085">
        <v>0</v>
      </c>
      <c r="AX3085">
        <v>0</v>
      </c>
      <c r="AY3085">
        <v>0</v>
      </c>
      <c r="AZ3085">
        <v>0</v>
      </c>
      <c r="BA3085">
        <v>0</v>
      </c>
      <c r="BB3085">
        <v>0</v>
      </c>
      <c r="BC3085">
        <v>0</v>
      </c>
      <c r="BD3085">
        <v>0</v>
      </c>
      <c r="BE3085">
        <v>0</v>
      </c>
      <c r="BF3085">
        <v>0</v>
      </c>
      <c r="BG3085" s="20">
        <v>1</v>
      </c>
      <c r="BH3085" s="20">
        <v>0</v>
      </c>
      <c r="BI3085" s="20">
        <v>43</v>
      </c>
      <c r="BJ3085" s="20">
        <v>1</v>
      </c>
      <c r="BK3085" s="20">
        <v>322</v>
      </c>
      <c r="BL3085" s="20">
        <v>379</v>
      </c>
      <c r="BM3085" s="20">
        <v>445</v>
      </c>
      <c r="BN3085" s="20">
        <v>36</v>
      </c>
      <c r="BO3085" s="20">
        <v>9</v>
      </c>
      <c r="BP3085" s="20">
        <v>1749</v>
      </c>
      <c r="BQ3085" s="20">
        <v>956</v>
      </c>
      <c r="BR3085" s="20">
        <v>0</v>
      </c>
      <c r="BS3085" s="20">
        <v>3</v>
      </c>
      <c r="BT3085" s="20">
        <v>162</v>
      </c>
      <c r="BU3085" s="20">
        <v>154</v>
      </c>
      <c r="BV3085" s="20">
        <v>1370</v>
      </c>
    </row>
    <row r="3086" spans="1:74" x14ac:dyDescent="0.25">
      <c r="A3086" s="20" t="s">
        <v>475</v>
      </c>
      <c r="B3086" s="20" t="s">
        <v>489</v>
      </c>
      <c r="C3086" s="20" t="s">
        <v>490</v>
      </c>
      <c r="D3086" s="1">
        <v>44599</v>
      </c>
      <c r="E3086">
        <v>46</v>
      </c>
      <c r="F3086">
        <v>1</v>
      </c>
      <c r="G3086">
        <v>1</v>
      </c>
      <c r="H3086">
        <v>0</v>
      </c>
      <c r="I3086">
        <v>0</v>
      </c>
      <c r="J3086">
        <v>40</v>
      </c>
      <c r="K3086">
        <v>1</v>
      </c>
      <c r="L3086">
        <v>1</v>
      </c>
      <c r="M3086">
        <v>0</v>
      </c>
      <c r="N3086">
        <v>1</v>
      </c>
      <c r="O3086">
        <v>1</v>
      </c>
      <c r="P3086">
        <v>0</v>
      </c>
      <c r="Q3086">
        <v>0</v>
      </c>
      <c r="R3086">
        <v>336</v>
      </c>
      <c r="S3086">
        <v>317</v>
      </c>
      <c r="T3086">
        <v>1</v>
      </c>
      <c r="U3086">
        <v>4</v>
      </c>
      <c r="V3086">
        <v>3</v>
      </c>
      <c r="W3086">
        <v>444</v>
      </c>
      <c r="X3086">
        <v>323</v>
      </c>
      <c r="Y3086">
        <v>4</v>
      </c>
      <c r="Z3086">
        <v>23</v>
      </c>
      <c r="AA3086">
        <v>20</v>
      </c>
      <c r="AB3086">
        <v>503</v>
      </c>
      <c r="AC3086">
        <v>375</v>
      </c>
      <c r="AD3086">
        <v>1</v>
      </c>
      <c r="AE3086">
        <v>0</v>
      </c>
      <c r="AF3086">
        <v>46</v>
      </c>
      <c r="AG3086">
        <v>42</v>
      </c>
      <c r="AH3086">
        <v>23</v>
      </c>
      <c r="AI3086">
        <v>0</v>
      </c>
      <c r="AJ3086">
        <v>5</v>
      </c>
      <c r="AK3086">
        <v>1</v>
      </c>
      <c r="AL3086">
        <v>9</v>
      </c>
      <c r="AM3086">
        <v>8</v>
      </c>
      <c r="AN3086">
        <v>0</v>
      </c>
      <c r="AO3086">
        <v>0</v>
      </c>
      <c r="AP3086">
        <v>0</v>
      </c>
      <c r="AQ3086">
        <v>0</v>
      </c>
      <c r="AR3086">
        <v>0</v>
      </c>
      <c r="AS3086">
        <v>0</v>
      </c>
      <c r="AT3086">
        <v>0</v>
      </c>
      <c r="AU3086">
        <v>0</v>
      </c>
      <c r="AV3086">
        <v>0</v>
      </c>
      <c r="AW3086">
        <v>0</v>
      </c>
      <c r="AX3086">
        <v>0</v>
      </c>
      <c r="AY3086">
        <v>0</v>
      </c>
      <c r="AZ3086">
        <v>0</v>
      </c>
      <c r="BA3086">
        <v>0</v>
      </c>
      <c r="BB3086">
        <v>0</v>
      </c>
      <c r="BC3086">
        <v>0</v>
      </c>
      <c r="BD3086">
        <v>0</v>
      </c>
      <c r="BE3086">
        <v>0</v>
      </c>
      <c r="BF3086">
        <v>0</v>
      </c>
      <c r="BG3086" s="20">
        <v>1</v>
      </c>
      <c r="BH3086" s="20">
        <v>0</v>
      </c>
      <c r="BI3086" s="20">
        <v>43</v>
      </c>
      <c r="BJ3086" s="20">
        <v>1</v>
      </c>
      <c r="BK3086" s="20">
        <v>323</v>
      </c>
      <c r="BL3086" s="20">
        <v>381</v>
      </c>
      <c r="BM3086" s="20">
        <v>446</v>
      </c>
      <c r="BN3086" s="20">
        <v>36</v>
      </c>
      <c r="BO3086" s="20">
        <v>9</v>
      </c>
      <c r="BP3086" s="20">
        <v>1746</v>
      </c>
      <c r="BQ3086" s="20">
        <v>962</v>
      </c>
      <c r="BR3086" s="20">
        <v>0</v>
      </c>
      <c r="BS3086" s="20">
        <v>3</v>
      </c>
      <c r="BT3086" s="20">
        <v>161</v>
      </c>
      <c r="BU3086" s="20">
        <v>155</v>
      </c>
      <c r="BV3086" s="20">
        <v>1374</v>
      </c>
    </row>
    <row r="3087" spans="1:74" x14ac:dyDescent="0.25">
      <c r="A3087" s="20" t="s">
        <v>475</v>
      </c>
      <c r="B3087" s="20" t="s">
        <v>489</v>
      </c>
      <c r="C3087" s="20" t="s">
        <v>490</v>
      </c>
      <c r="D3087" s="1">
        <v>44606</v>
      </c>
      <c r="E3087">
        <v>49</v>
      </c>
      <c r="F3087">
        <v>1</v>
      </c>
      <c r="G3087">
        <v>1</v>
      </c>
      <c r="H3087">
        <v>0</v>
      </c>
      <c r="I3087">
        <v>0</v>
      </c>
      <c r="J3087">
        <v>43</v>
      </c>
      <c r="K3087">
        <v>1</v>
      </c>
      <c r="L3087">
        <v>1</v>
      </c>
      <c r="M3087">
        <v>0</v>
      </c>
      <c r="N3087">
        <v>1</v>
      </c>
      <c r="O3087">
        <v>1</v>
      </c>
      <c r="P3087">
        <v>0</v>
      </c>
      <c r="Q3087">
        <v>0</v>
      </c>
      <c r="R3087">
        <v>336</v>
      </c>
      <c r="S3087">
        <v>317</v>
      </c>
      <c r="T3087">
        <v>2</v>
      </c>
      <c r="U3087">
        <v>4</v>
      </c>
      <c r="V3087">
        <v>2</v>
      </c>
      <c r="W3087">
        <v>444</v>
      </c>
      <c r="X3087">
        <v>325</v>
      </c>
      <c r="Y3087">
        <v>4</v>
      </c>
      <c r="Z3087">
        <v>23</v>
      </c>
      <c r="AA3087">
        <v>20</v>
      </c>
      <c r="AB3087">
        <v>501</v>
      </c>
      <c r="AC3087">
        <v>375</v>
      </c>
      <c r="AD3087">
        <v>0</v>
      </c>
      <c r="AE3087">
        <v>0</v>
      </c>
      <c r="AF3087">
        <v>46</v>
      </c>
      <c r="AG3087">
        <v>43</v>
      </c>
      <c r="AH3087">
        <v>24</v>
      </c>
      <c r="AI3087">
        <v>0</v>
      </c>
      <c r="AJ3087">
        <v>5</v>
      </c>
      <c r="AK3087">
        <v>1</v>
      </c>
      <c r="AL3087">
        <v>9</v>
      </c>
      <c r="AM3087">
        <v>8</v>
      </c>
      <c r="AN3087">
        <v>0</v>
      </c>
      <c r="AO3087">
        <v>0</v>
      </c>
      <c r="AP3087">
        <v>0</v>
      </c>
      <c r="AQ3087">
        <v>0</v>
      </c>
      <c r="AR3087">
        <v>0</v>
      </c>
      <c r="AS3087">
        <v>0</v>
      </c>
      <c r="AT3087">
        <v>0</v>
      </c>
      <c r="AU3087">
        <v>0</v>
      </c>
      <c r="AV3087">
        <v>0</v>
      </c>
      <c r="AW3087">
        <v>0</v>
      </c>
      <c r="AX3087">
        <v>0</v>
      </c>
      <c r="AY3087">
        <v>0</v>
      </c>
      <c r="AZ3087">
        <v>0</v>
      </c>
      <c r="BA3087">
        <v>0</v>
      </c>
      <c r="BB3087">
        <v>0</v>
      </c>
      <c r="BC3087">
        <v>0</v>
      </c>
      <c r="BD3087">
        <v>0</v>
      </c>
      <c r="BE3087">
        <v>0</v>
      </c>
      <c r="BF3087">
        <v>0</v>
      </c>
      <c r="BG3087" s="20">
        <v>1</v>
      </c>
      <c r="BH3087" s="20">
        <v>0</v>
      </c>
      <c r="BI3087" s="20">
        <v>46</v>
      </c>
      <c r="BJ3087" s="20">
        <v>1</v>
      </c>
      <c r="BK3087" s="20">
        <v>323</v>
      </c>
      <c r="BL3087" s="20">
        <v>381</v>
      </c>
      <c r="BM3087" s="20">
        <v>446</v>
      </c>
      <c r="BN3087" s="20">
        <v>37</v>
      </c>
      <c r="BO3087" s="20">
        <v>9</v>
      </c>
      <c r="BP3087" s="20">
        <v>1746</v>
      </c>
      <c r="BQ3087" s="20">
        <v>971</v>
      </c>
      <c r="BR3087" s="20">
        <v>0</v>
      </c>
      <c r="BS3087" s="20">
        <v>3</v>
      </c>
      <c r="BT3087" s="20">
        <v>160</v>
      </c>
      <c r="BU3087" s="20">
        <v>155</v>
      </c>
      <c r="BV3087" s="20">
        <v>1377</v>
      </c>
    </row>
    <row r="3088" spans="1:74" x14ac:dyDescent="0.25">
      <c r="A3088" s="20" t="s">
        <v>475</v>
      </c>
      <c r="B3088" s="20" t="s">
        <v>489</v>
      </c>
      <c r="C3088" s="20" t="s">
        <v>490</v>
      </c>
      <c r="D3088" s="1">
        <v>44606</v>
      </c>
      <c r="W3088">
        <v>1</v>
      </c>
      <c r="AA3088">
        <v>1</v>
      </c>
      <c r="BG3088" s="20"/>
      <c r="BH3088" s="20"/>
      <c r="BI3088" s="20"/>
      <c r="BJ3088" s="20"/>
      <c r="BK3088" s="20"/>
      <c r="BL3088" s="20"/>
      <c r="BM3088" s="20"/>
      <c r="BN3088" s="20"/>
      <c r="BO3088" s="20"/>
      <c r="BP3088" s="20"/>
      <c r="BQ3088" s="20"/>
      <c r="BR3088" s="20"/>
      <c r="BS3088" s="20"/>
      <c r="BT3088" s="20"/>
      <c r="BU3088" s="20"/>
      <c r="BV3088" s="20"/>
    </row>
    <row r="3089" spans="1:74" x14ac:dyDescent="0.25">
      <c r="A3089" s="20" t="s">
        <v>475</v>
      </c>
      <c r="B3089" s="20" t="s">
        <v>491</v>
      </c>
      <c r="C3089" s="20" t="s">
        <v>492</v>
      </c>
      <c r="D3089" s="1">
        <v>44606</v>
      </c>
      <c r="E3089">
        <v>84</v>
      </c>
      <c r="F3089">
        <v>2</v>
      </c>
      <c r="G3089">
        <v>1</v>
      </c>
      <c r="J3089">
        <v>59</v>
      </c>
      <c r="L3089">
        <v>4</v>
      </c>
      <c r="M3089">
        <v>6</v>
      </c>
      <c r="N3089">
        <v>4</v>
      </c>
      <c r="O3089">
        <v>2</v>
      </c>
      <c r="P3089">
        <v>2</v>
      </c>
      <c r="R3089">
        <v>341</v>
      </c>
      <c r="S3089">
        <v>235</v>
      </c>
      <c r="T3089">
        <v>51</v>
      </c>
      <c r="U3089">
        <v>7</v>
      </c>
      <c r="V3089">
        <v>9</v>
      </c>
      <c r="W3089">
        <v>942</v>
      </c>
      <c r="X3089">
        <v>72</v>
      </c>
      <c r="Y3089">
        <v>12</v>
      </c>
      <c r="Z3089">
        <v>65</v>
      </c>
      <c r="AA3089">
        <v>94</v>
      </c>
      <c r="AB3089">
        <v>558</v>
      </c>
      <c r="AC3089">
        <v>96</v>
      </c>
      <c r="AD3089">
        <v>73</v>
      </c>
      <c r="AE3089">
        <v>33</v>
      </c>
      <c r="AF3089">
        <v>71</v>
      </c>
      <c r="AG3089">
        <v>111</v>
      </c>
      <c r="AH3089">
        <v>6</v>
      </c>
      <c r="AJ3089">
        <v>9</v>
      </c>
      <c r="AK3089">
        <v>21</v>
      </c>
      <c r="AL3089">
        <v>26</v>
      </c>
      <c r="AM3089">
        <v>9</v>
      </c>
      <c r="AN3089">
        <v>4</v>
      </c>
      <c r="BG3089" s="20">
        <v>2</v>
      </c>
      <c r="BH3089" s="20"/>
      <c r="BI3089" s="20">
        <v>75</v>
      </c>
      <c r="BJ3089" s="20">
        <v>2</v>
      </c>
      <c r="BK3089" s="20">
        <v>276</v>
      </c>
      <c r="BL3089" s="20">
        <v>751</v>
      </c>
      <c r="BM3089" s="20">
        <v>377</v>
      </c>
      <c r="BN3089" s="20">
        <v>76</v>
      </c>
      <c r="BO3089" s="20">
        <v>21</v>
      </c>
      <c r="BP3089" s="20">
        <v>3243</v>
      </c>
      <c r="BQ3089" s="20">
        <v>851</v>
      </c>
      <c r="BR3089" s="20"/>
      <c r="BS3089" s="20">
        <v>99</v>
      </c>
      <c r="BT3089" s="20">
        <v>402</v>
      </c>
      <c r="BU3089" s="20">
        <v>831</v>
      </c>
      <c r="BV3089" s="20">
        <v>1758</v>
      </c>
    </row>
    <row r="3090" spans="1:74" x14ac:dyDescent="0.25">
      <c r="A3090" s="20" t="s">
        <v>475</v>
      </c>
      <c r="B3090" s="20" t="s">
        <v>491</v>
      </c>
      <c r="C3090" s="20" t="s">
        <v>493</v>
      </c>
      <c r="D3090" s="1">
        <v>44493</v>
      </c>
      <c r="E3090">
        <v>146</v>
      </c>
      <c r="F3090">
        <v>9</v>
      </c>
      <c r="G3090">
        <v>3</v>
      </c>
      <c r="H3090">
        <v>4</v>
      </c>
      <c r="I3090">
        <v>4</v>
      </c>
      <c r="J3090">
        <v>44</v>
      </c>
      <c r="K3090">
        <v>7</v>
      </c>
      <c r="L3090">
        <v>13</v>
      </c>
      <c r="M3090">
        <v>3</v>
      </c>
      <c r="N3090">
        <v>29</v>
      </c>
      <c r="O3090">
        <v>0</v>
      </c>
      <c r="P3090">
        <v>21</v>
      </c>
      <c r="Q3090">
        <v>0</v>
      </c>
      <c r="R3090">
        <v>729</v>
      </c>
      <c r="S3090">
        <v>0</v>
      </c>
      <c r="T3090">
        <v>400</v>
      </c>
      <c r="U3090">
        <v>36</v>
      </c>
      <c r="V3090">
        <v>3</v>
      </c>
      <c r="W3090">
        <v>1916</v>
      </c>
      <c r="X3090">
        <v>0</v>
      </c>
      <c r="Y3090">
        <v>134</v>
      </c>
      <c r="Z3090">
        <v>329</v>
      </c>
      <c r="AA3090">
        <v>9</v>
      </c>
      <c r="AB3090">
        <v>1424</v>
      </c>
      <c r="AC3090">
        <v>67</v>
      </c>
      <c r="AD3090">
        <v>95</v>
      </c>
      <c r="AE3090">
        <v>310</v>
      </c>
      <c r="AF3090">
        <v>15</v>
      </c>
      <c r="AG3090">
        <v>244</v>
      </c>
      <c r="AH3090">
        <v>0</v>
      </c>
      <c r="AI3090">
        <v>6</v>
      </c>
      <c r="AJ3090">
        <v>51</v>
      </c>
      <c r="AK3090">
        <v>6</v>
      </c>
      <c r="AL3090">
        <v>139</v>
      </c>
      <c r="AM3090">
        <v>0</v>
      </c>
      <c r="AN3090">
        <v>64</v>
      </c>
      <c r="AO3090">
        <v>2</v>
      </c>
      <c r="AP3090">
        <v>0</v>
      </c>
      <c r="AQ3090">
        <v>0</v>
      </c>
      <c r="AR3090">
        <v>0</v>
      </c>
      <c r="AS3090">
        <v>1</v>
      </c>
      <c r="AT3090">
        <v>0</v>
      </c>
      <c r="AU3090">
        <v>0</v>
      </c>
      <c r="AV3090">
        <v>0</v>
      </c>
      <c r="AW3090">
        <v>0</v>
      </c>
      <c r="AX3090">
        <v>0</v>
      </c>
      <c r="AY3090">
        <v>0</v>
      </c>
      <c r="AZ3090">
        <v>1</v>
      </c>
      <c r="BA3090">
        <v>0</v>
      </c>
      <c r="BB3090">
        <v>56</v>
      </c>
      <c r="BC3090">
        <v>32</v>
      </c>
      <c r="BD3090">
        <v>0</v>
      </c>
      <c r="BE3090">
        <v>5</v>
      </c>
      <c r="BF3090">
        <v>4</v>
      </c>
      <c r="BG3090" s="20"/>
      <c r="BH3090" s="20"/>
      <c r="BI3090" s="20"/>
      <c r="BJ3090" s="20"/>
      <c r="BK3090" s="20"/>
      <c r="BL3090" s="20"/>
      <c r="BM3090" s="20"/>
      <c r="BN3090" s="20"/>
      <c r="BO3090" s="20"/>
      <c r="BP3090" s="20"/>
      <c r="BQ3090" s="20"/>
      <c r="BR3090" s="20"/>
      <c r="BS3090" s="20"/>
      <c r="BT3090" s="20"/>
      <c r="BU3090" s="20"/>
      <c r="BV3090" s="20"/>
    </row>
    <row r="3091" spans="1:74" x14ac:dyDescent="0.25">
      <c r="A3091" s="20" t="s">
        <v>475</v>
      </c>
      <c r="B3091" s="20" t="s">
        <v>491</v>
      </c>
      <c r="C3091" s="20" t="s">
        <v>493</v>
      </c>
      <c r="D3091" s="1">
        <v>44500</v>
      </c>
      <c r="E3091">
        <v>146</v>
      </c>
      <c r="F3091">
        <v>9</v>
      </c>
      <c r="G3091">
        <v>5</v>
      </c>
      <c r="H3091">
        <v>4</v>
      </c>
      <c r="I3091">
        <v>4</v>
      </c>
      <c r="J3091">
        <v>48</v>
      </c>
      <c r="K3091">
        <v>7</v>
      </c>
      <c r="L3091">
        <v>13</v>
      </c>
      <c r="M3091">
        <v>3</v>
      </c>
      <c r="N3091">
        <v>29</v>
      </c>
      <c r="O3091">
        <v>0</v>
      </c>
      <c r="P3091">
        <v>22</v>
      </c>
      <c r="Q3091">
        <v>0</v>
      </c>
      <c r="R3091">
        <v>728</v>
      </c>
      <c r="S3091">
        <v>0</v>
      </c>
      <c r="T3091">
        <v>422</v>
      </c>
      <c r="U3091">
        <v>36</v>
      </c>
      <c r="V3091">
        <v>4</v>
      </c>
      <c r="W3091">
        <v>1911</v>
      </c>
      <c r="X3091">
        <v>0</v>
      </c>
      <c r="Y3091">
        <v>171</v>
      </c>
      <c r="Z3091">
        <v>324</v>
      </c>
      <c r="AA3091">
        <v>10</v>
      </c>
      <c r="AB3091">
        <v>1426</v>
      </c>
      <c r="AC3091">
        <v>90</v>
      </c>
      <c r="AD3091">
        <v>95</v>
      </c>
      <c r="AE3091">
        <v>308</v>
      </c>
      <c r="AF3091">
        <v>17</v>
      </c>
      <c r="AG3091">
        <v>242</v>
      </c>
      <c r="AH3091">
        <v>0</v>
      </c>
      <c r="AI3091">
        <v>10</v>
      </c>
      <c r="AJ3091">
        <v>49</v>
      </c>
      <c r="AK3091">
        <v>6</v>
      </c>
      <c r="AL3091">
        <v>139</v>
      </c>
      <c r="AM3091">
        <v>0</v>
      </c>
      <c r="AN3091">
        <v>82</v>
      </c>
      <c r="AO3091">
        <v>2</v>
      </c>
      <c r="AP3091">
        <v>0</v>
      </c>
      <c r="AQ3091">
        <v>0</v>
      </c>
      <c r="AR3091">
        <v>0</v>
      </c>
      <c r="AS3091">
        <v>1</v>
      </c>
      <c r="AT3091">
        <v>0</v>
      </c>
      <c r="AU3091">
        <v>0</v>
      </c>
      <c r="AV3091">
        <v>0</v>
      </c>
      <c r="AW3091">
        <v>0</v>
      </c>
      <c r="AX3091">
        <v>0</v>
      </c>
      <c r="AY3091">
        <v>0</v>
      </c>
      <c r="AZ3091">
        <v>1</v>
      </c>
      <c r="BA3091">
        <v>0</v>
      </c>
      <c r="BB3091">
        <v>56</v>
      </c>
      <c r="BC3091">
        <v>32</v>
      </c>
      <c r="BD3091">
        <v>0</v>
      </c>
      <c r="BE3091">
        <v>4</v>
      </c>
      <c r="BF3091">
        <v>4</v>
      </c>
      <c r="BG3091" s="20"/>
      <c r="BH3091" s="20"/>
      <c r="BI3091" s="20"/>
      <c r="BJ3091" s="20"/>
      <c r="BK3091" s="20"/>
      <c r="BL3091" s="20"/>
      <c r="BM3091" s="20"/>
      <c r="BN3091" s="20"/>
      <c r="BO3091" s="20"/>
      <c r="BP3091" s="20"/>
      <c r="BQ3091" s="20"/>
      <c r="BR3091" s="20"/>
      <c r="BS3091" s="20"/>
      <c r="BT3091" s="20"/>
      <c r="BU3091" s="20"/>
      <c r="BV3091" s="20"/>
    </row>
    <row r="3092" spans="1:74" x14ac:dyDescent="0.25">
      <c r="A3092" s="20" t="s">
        <v>475</v>
      </c>
      <c r="B3092" s="20" t="s">
        <v>491</v>
      </c>
      <c r="C3092" s="20" t="s">
        <v>493</v>
      </c>
      <c r="D3092" s="1">
        <v>44507</v>
      </c>
      <c r="E3092">
        <v>147</v>
      </c>
      <c r="F3092">
        <v>9</v>
      </c>
      <c r="G3092">
        <v>5</v>
      </c>
      <c r="H3092">
        <v>4</v>
      </c>
      <c r="I3092">
        <v>4</v>
      </c>
      <c r="J3092">
        <v>50</v>
      </c>
      <c r="K3092">
        <v>7</v>
      </c>
      <c r="L3092">
        <v>13</v>
      </c>
      <c r="M3092">
        <v>2</v>
      </c>
      <c r="N3092">
        <v>29</v>
      </c>
      <c r="O3092">
        <v>22</v>
      </c>
      <c r="P3092">
        <v>1</v>
      </c>
      <c r="Q3092">
        <v>0</v>
      </c>
      <c r="R3092">
        <v>731</v>
      </c>
      <c r="S3092">
        <v>454</v>
      </c>
      <c r="T3092">
        <v>56</v>
      </c>
      <c r="U3092">
        <v>37</v>
      </c>
      <c r="V3092">
        <v>5</v>
      </c>
      <c r="W3092">
        <v>1914</v>
      </c>
      <c r="X3092">
        <v>261</v>
      </c>
      <c r="Y3092">
        <v>32</v>
      </c>
      <c r="Z3092">
        <v>319</v>
      </c>
      <c r="AA3092">
        <v>13</v>
      </c>
      <c r="AB3092">
        <v>1422</v>
      </c>
      <c r="AC3092">
        <v>127</v>
      </c>
      <c r="AD3092">
        <v>95</v>
      </c>
      <c r="AE3092">
        <v>306</v>
      </c>
      <c r="AF3092">
        <v>19</v>
      </c>
      <c r="AG3092">
        <v>245</v>
      </c>
      <c r="AH3092">
        <v>13</v>
      </c>
      <c r="AI3092">
        <v>4</v>
      </c>
      <c r="AJ3092">
        <v>50</v>
      </c>
      <c r="AK3092">
        <v>8</v>
      </c>
      <c r="AL3092">
        <v>139</v>
      </c>
      <c r="AM3092">
        <v>83</v>
      </c>
      <c r="AN3092">
        <v>4</v>
      </c>
      <c r="AO3092">
        <v>2</v>
      </c>
      <c r="AP3092">
        <v>0</v>
      </c>
      <c r="AQ3092">
        <v>0</v>
      </c>
      <c r="AR3092">
        <v>0</v>
      </c>
      <c r="AS3092">
        <v>1</v>
      </c>
      <c r="AT3092">
        <v>0</v>
      </c>
      <c r="AU3092">
        <v>0</v>
      </c>
      <c r="AV3092">
        <v>0</v>
      </c>
      <c r="AW3092">
        <v>0</v>
      </c>
      <c r="AX3092">
        <v>0</v>
      </c>
      <c r="AY3092">
        <v>0</v>
      </c>
      <c r="AZ3092">
        <v>0</v>
      </c>
      <c r="BA3092">
        <v>0</v>
      </c>
      <c r="BB3092">
        <v>0</v>
      </c>
      <c r="BC3092">
        <v>0</v>
      </c>
      <c r="BD3092">
        <v>0</v>
      </c>
      <c r="BE3092">
        <v>0</v>
      </c>
      <c r="BF3092">
        <v>0</v>
      </c>
      <c r="BG3092" s="20">
        <v>8</v>
      </c>
      <c r="BH3092" s="20">
        <v>4</v>
      </c>
      <c r="BI3092" s="20">
        <v>118</v>
      </c>
      <c r="BJ3092" s="20">
        <v>28</v>
      </c>
      <c r="BK3092" s="20">
        <v>628</v>
      </c>
      <c r="BL3092" s="20">
        <v>1450</v>
      </c>
      <c r="BM3092" s="20">
        <v>956</v>
      </c>
      <c r="BN3092" s="20">
        <v>161</v>
      </c>
      <c r="BO3092" s="20">
        <v>130</v>
      </c>
      <c r="BP3092" s="20"/>
      <c r="BQ3092" s="20"/>
      <c r="BR3092" s="20"/>
      <c r="BS3092" s="20"/>
      <c r="BT3092" s="20"/>
      <c r="BU3092" s="20"/>
      <c r="BV3092" s="20"/>
    </row>
    <row r="3093" spans="1:74" x14ac:dyDescent="0.25">
      <c r="A3093" s="20" t="s">
        <v>475</v>
      </c>
      <c r="B3093" s="20" t="s">
        <v>491</v>
      </c>
      <c r="C3093" s="20" t="s">
        <v>493</v>
      </c>
      <c r="D3093" s="1">
        <v>44514</v>
      </c>
      <c r="E3093">
        <v>145</v>
      </c>
      <c r="F3093">
        <v>8</v>
      </c>
      <c r="G3093">
        <v>5</v>
      </c>
      <c r="H3093">
        <v>4</v>
      </c>
      <c r="I3093">
        <v>4</v>
      </c>
      <c r="J3093">
        <v>53</v>
      </c>
      <c r="K3093">
        <v>7</v>
      </c>
      <c r="L3093">
        <v>13</v>
      </c>
      <c r="M3093">
        <v>2</v>
      </c>
      <c r="N3093">
        <v>29</v>
      </c>
      <c r="O3093">
        <v>22</v>
      </c>
      <c r="P3093">
        <v>1</v>
      </c>
      <c r="Q3093">
        <v>0</v>
      </c>
      <c r="R3093">
        <v>729</v>
      </c>
      <c r="S3093">
        <v>459</v>
      </c>
      <c r="T3093">
        <v>56</v>
      </c>
      <c r="U3093">
        <v>37</v>
      </c>
      <c r="V3093">
        <v>5</v>
      </c>
      <c r="W3093">
        <v>1907</v>
      </c>
      <c r="X3093">
        <v>310</v>
      </c>
      <c r="Y3093">
        <v>32</v>
      </c>
      <c r="Z3093">
        <v>315</v>
      </c>
      <c r="AA3093">
        <v>12</v>
      </c>
      <c r="AB3093">
        <v>1413</v>
      </c>
      <c r="AC3093">
        <v>154</v>
      </c>
      <c r="AD3093">
        <v>92</v>
      </c>
      <c r="AE3093">
        <v>303</v>
      </c>
      <c r="AF3093">
        <v>19</v>
      </c>
      <c r="AG3093">
        <v>245</v>
      </c>
      <c r="AH3093">
        <v>14</v>
      </c>
      <c r="AI3093">
        <v>4</v>
      </c>
      <c r="AJ3093">
        <v>50</v>
      </c>
      <c r="AK3093">
        <v>8</v>
      </c>
      <c r="AL3093">
        <v>139</v>
      </c>
      <c r="AM3093">
        <v>83</v>
      </c>
      <c r="AN3093">
        <v>4</v>
      </c>
      <c r="AO3093">
        <v>3</v>
      </c>
      <c r="AP3093">
        <v>0</v>
      </c>
      <c r="AQ3093">
        <v>0</v>
      </c>
      <c r="AR3093">
        <v>0</v>
      </c>
      <c r="AS3093">
        <v>1</v>
      </c>
      <c r="AT3093">
        <v>0</v>
      </c>
      <c r="AU3093">
        <v>0</v>
      </c>
      <c r="AV3093">
        <v>0</v>
      </c>
      <c r="AW3093">
        <v>0</v>
      </c>
      <c r="AX3093">
        <v>0</v>
      </c>
      <c r="AY3093">
        <v>0</v>
      </c>
      <c r="AZ3093">
        <v>0</v>
      </c>
      <c r="BA3093">
        <v>0</v>
      </c>
      <c r="BB3093">
        <v>0</v>
      </c>
      <c r="BC3093">
        <v>0</v>
      </c>
      <c r="BD3093">
        <v>0</v>
      </c>
      <c r="BE3093">
        <v>0</v>
      </c>
      <c r="BF3093">
        <v>0</v>
      </c>
      <c r="BG3093" s="20">
        <v>7</v>
      </c>
      <c r="BH3093" s="20">
        <v>4</v>
      </c>
      <c r="BI3093" s="20">
        <v>116</v>
      </c>
      <c r="BJ3093" s="20">
        <v>28</v>
      </c>
      <c r="BK3093" s="20">
        <v>626</v>
      </c>
      <c r="BL3093" s="20">
        <v>1448</v>
      </c>
      <c r="BM3093" s="20">
        <v>953</v>
      </c>
      <c r="BN3093" s="20">
        <v>162</v>
      </c>
      <c r="BO3093" s="20">
        <v>129</v>
      </c>
      <c r="BP3093" s="20"/>
      <c r="BQ3093" s="20"/>
      <c r="BR3093" s="20"/>
      <c r="BS3093" s="20"/>
      <c r="BT3093" s="20"/>
      <c r="BU3093" s="20"/>
      <c r="BV3093" s="20"/>
    </row>
    <row r="3094" spans="1:74" x14ac:dyDescent="0.25">
      <c r="A3094" s="20" t="s">
        <v>475</v>
      </c>
      <c r="B3094" s="20" t="s">
        <v>491</v>
      </c>
      <c r="C3094" s="20" t="s">
        <v>493</v>
      </c>
      <c r="D3094" s="1">
        <v>44521</v>
      </c>
      <c r="E3094">
        <v>143</v>
      </c>
      <c r="F3094">
        <v>8</v>
      </c>
      <c r="G3094">
        <v>5</v>
      </c>
      <c r="H3094">
        <v>4</v>
      </c>
      <c r="I3094">
        <v>4</v>
      </c>
      <c r="J3094">
        <v>57</v>
      </c>
      <c r="K3094">
        <v>7</v>
      </c>
      <c r="L3094">
        <v>13</v>
      </c>
      <c r="M3094">
        <v>2</v>
      </c>
      <c r="N3094">
        <v>29</v>
      </c>
      <c r="O3094">
        <v>22</v>
      </c>
      <c r="P3094">
        <v>1</v>
      </c>
      <c r="Q3094">
        <v>0</v>
      </c>
      <c r="R3094">
        <v>720</v>
      </c>
      <c r="S3094">
        <v>478</v>
      </c>
      <c r="T3094">
        <v>53</v>
      </c>
      <c r="U3094">
        <v>35</v>
      </c>
      <c r="V3094">
        <v>6</v>
      </c>
      <c r="W3094">
        <v>1900</v>
      </c>
      <c r="X3094">
        <v>378</v>
      </c>
      <c r="Y3094">
        <v>33</v>
      </c>
      <c r="Z3094">
        <v>311</v>
      </c>
      <c r="AA3094">
        <v>13</v>
      </c>
      <c r="AB3094">
        <v>1408</v>
      </c>
      <c r="AC3094">
        <v>202</v>
      </c>
      <c r="AD3094">
        <v>91</v>
      </c>
      <c r="AE3094">
        <v>300</v>
      </c>
      <c r="AF3094">
        <v>21</v>
      </c>
      <c r="AG3094">
        <v>238</v>
      </c>
      <c r="AH3094">
        <v>19</v>
      </c>
      <c r="AI3094">
        <v>4</v>
      </c>
      <c r="AJ3094">
        <v>47</v>
      </c>
      <c r="AK3094">
        <v>8</v>
      </c>
      <c r="AL3094">
        <v>140</v>
      </c>
      <c r="AM3094">
        <v>84</v>
      </c>
      <c r="AN3094">
        <v>4</v>
      </c>
      <c r="AO3094">
        <v>3</v>
      </c>
      <c r="AP3094">
        <v>0</v>
      </c>
      <c r="AQ3094">
        <v>0</v>
      </c>
      <c r="AR3094">
        <v>0</v>
      </c>
      <c r="AS3094">
        <v>1</v>
      </c>
      <c r="AT3094">
        <v>0</v>
      </c>
      <c r="AU3094">
        <v>0</v>
      </c>
      <c r="AV3094">
        <v>0</v>
      </c>
      <c r="AW3094">
        <v>0</v>
      </c>
      <c r="AX3094">
        <v>0</v>
      </c>
      <c r="AY3094">
        <v>0</v>
      </c>
      <c r="AZ3094">
        <v>0</v>
      </c>
      <c r="BA3094">
        <v>0</v>
      </c>
      <c r="BB3094">
        <v>0</v>
      </c>
      <c r="BC3094">
        <v>0</v>
      </c>
      <c r="BD3094">
        <v>0</v>
      </c>
      <c r="BE3094">
        <v>0</v>
      </c>
      <c r="BF3094">
        <v>0</v>
      </c>
      <c r="BG3094" s="20">
        <v>7</v>
      </c>
      <c r="BH3094" s="20">
        <v>4</v>
      </c>
      <c r="BI3094" s="20">
        <v>115</v>
      </c>
      <c r="BJ3094" s="20">
        <v>28</v>
      </c>
      <c r="BK3094" s="20">
        <v>620</v>
      </c>
      <c r="BL3094" s="20">
        <v>1441</v>
      </c>
      <c r="BM3094" s="20">
        <v>948</v>
      </c>
      <c r="BN3094" s="20">
        <v>158</v>
      </c>
      <c r="BO3094" s="20">
        <v>130</v>
      </c>
      <c r="BP3094" s="20"/>
      <c r="BQ3094" s="20"/>
      <c r="BR3094" s="20"/>
      <c r="BS3094" s="20"/>
      <c r="BT3094" s="20"/>
      <c r="BU3094" s="20"/>
      <c r="BV3094" s="20"/>
    </row>
    <row r="3095" spans="1:74" x14ac:dyDescent="0.25">
      <c r="A3095" s="20" t="s">
        <v>475</v>
      </c>
      <c r="B3095" s="20" t="s">
        <v>491</v>
      </c>
      <c r="C3095" s="20" t="s">
        <v>493</v>
      </c>
      <c r="D3095" s="1">
        <v>44528</v>
      </c>
      <c r="E3095">
        <v>143</v>
      </c>
      <c r="F3095">
        <v>8</v>
      </c>
      <c r="G3095">
        <v>6</v>
      </c>
      <c r="H3095">
        <v>3</v>
      </c>
      <c r="I3095">
        <v>3</v>
      </c>
      <c r="J3095">
        <v>68</v>
      </c>
      <c r="K3095">
        <v>7</v>
      </c>
      <c r="L3095">
        <v>13</v>
      </c>
      <c r="M3095">
        <v>1</v>
      </c>
      <c r="N3095">
        <v>25</v>
      </c>
      <c r="O3095">
        <v>20</v>
      </c>
      <c r="P3095">
        <v>1</v>
      </c>
      <c r="Q3095">
        <v>0</v>
      </c>
      <c r="R3095">
        <v>726</v>
      </c>
      <c r="S3095">
        <v>503</v>
      </c>
      <c r="T3095">
        <v>54</v>
      </c>
      <c r="U3095">
        <v>35</v>
      </c>
      <c r="V3095">
        <v>6</v>
      </c>
      <c r="W3095">
        <v>1905</v>
      </c>
      <c r="X3095">
        <v>501</v>
      </c>
      <c r="Y3095">
        <v>33</v>
      </c>
      <c r="Z3095">
        <v>309</v>
      </c>
      <c r="AA3095">
        <v>14</v>
      </c>
      <c r="AB3095">
        <v>1412</v>
      </c>
      <c r="AC3095">
        <v>308</v>
      </c>
      <c r="AD3095">
        <v>93</v>
      </c>
      <c r="AE3095">
        <v>300</v>
      </c>
      <c r="AF3095">
        <v>22</v>
      </c>
      <c r="AG3095">
        <v>239</v>
      </c>
      <c r="AH3095">
        <v>28</v>
      </c>
      <c r="AI3095">
        <v>4</v>
      </c>
      <c r="AJ3095">
        <v>47</v>
      </c>
      <c r="AK3095">
        <v>9</v>
      </c>
      <c r="AL3095">
        <v>140</v>
      </c>
      <c r="AM3095">
        <v>98</v>
      </c>
      <c r="AN3095">
        <v>4</v>
      </c>
      <c r="AO3095">
        <v>3</v>
      </c>
      <c r="AP3095">
        <v>0</v>
      </c>
      <c r="AQ3095">
        <v>0</v>
      </c>
      <c r="AR3095">
        <v>0</v>
      </c>
      <c r="AS3095">
        <v>1</v>
      </c>
      <c r="AT3095">
        <v>0</v>
      </c>
      <c r="AU3095">
        <v>0</v>
      </c>
      <c r="AV3095">
        <v>0</v>
      </c>
      <c r="AW3095">
        <v>0</v>
      </c>
      <c r="AX3095">
        <v>0</v>
      </c>
      <c r="AY3095">
        <v>0</v>
      </c>
      <c r="AZ3095">
        <v>0</v>
      </c>
      <c r="BA3095">
        <v>0</v>
      </c>
      <c r="BB3095">
        <v>0</v>
      </c>
      <c r="BC3095">
        <v>0</v>
      </c>
      <c r="BD3095">
        <v>0</v>
      </c>
      <c r="BE3095">
        <v>0</v>
      </c>
      <c r="BF3095">
        <v>0</v>
      </c>
      <c r="BG3095" s="20">
        <v>7</v>
      </c>
      <c r="BH3095" s="20">
        <v>3</v>
      </c>
      <c r="BI3095" s="20">
        <v>115</v>
      </c>
      <c r="BJ3095" s="20">
        <v>24</v>
      </c>
      <c r="BK3095" s="20">
        <v>625</v>
      </c>
      <c r="BL3095" s="20">
        <v>1450</v>
      </c>
      <c r="BM3095" s="20">
        <v>950</v>
      </c>
      <c r="BN3095" s="20">
        <v>159</v>
      </c>
      <c r="BO3095" s="20">
        <v>130</v>
      </c>
      <c r="BP3095" s="20"/>
      <c r="BQ3095" s="20"/>
      <c r="BR3095" s="20"/>
      <c r="BS3095" s="20"/>
      <c r="BT3095" s="20"/>
      <c r="BU3095" s="20"/>
      <c r="BV3095" s="20"/>
    </row>
    <row r="3096" spans="1:74" x14ac:dyDescent="0.25">
      <c r="A3096" s="20" t="s">
        <v>475</v>
      </c>
      <c r="B3096" s="20" t="s">
        <v>491</v>
      </c>
      <c r="C3096" s="20" t="s">
        <v>493</v>
      </c>
      <c r="D3096" s="1">
        <v>44535</v>
      </c>
      <c r="E3096">
        <v>145</v>
      </c>
      <c r="F3096">
        <v>8</v>
      </c>
      <c r="G3096">
        <v>7</v>
      </c>
      <c r="H3096">
        <v>3</v>
      </c>
      <c r="I3096">
        <v>3</v>
      </c>
      <c r="J3096">
        <v>77</v>
      </c>
      <c r="K3096">
        <v>7</v>
      </c>
      <c r="L3096">
        <v>13</v>
      </c>
      <c r="M3096">
        <v>1</v>
      </c>
      <c r="N3096">
        <v>25</v>
      </c>
      <c r="O3096">
        <v>22</v>
      </c>
      <c r="P3096">
        <v>1</v>
      </c>
      <c r="Q3096">
        <v>0</v>
      </c>
      <c r="R3096">
        <v>723</v>
      </c>
      <c r="S3096">
        <v>509</v>
      </c>
      <c r="T3096">
        <v>51</v>
      </c>
      <c r="U3096">
        <v>34</v>
      </c>
      <c r="V3096">
        <v>5</v>
      </c>
      <c r="W3096">
        <v>1901</v>
      </c>
      <c r="X3096">
        <v>615</v>
      </c>
      <c r="Y3096">
        <v>34</v>
      </c>
      <c r="Z3096">
        <v>305</v>
      </c>
      <c r="AA3096">
        <v>13</v>
      </c>
      <c r="AB3096">
        <v>1412</v>
      </c>
      <c r="AC3096">
        <v>385</v>
      </c>
      <c r="AD3096">
        <v>92</v>
      </c>
      <c r="AE3096">
        <v>299</v>
      </c>
      <c r="AF3096">
        <v>23</v>
      </c>
      <c r="AG3096">
        <v>241</v>
      </c>
      <c r="AH3096">
        <v>39</v>
      </c>
      <c r="AI3096">
        <v>4</v>
      </c>
      <c r="AJ3096">
        <v>46</v>
      </c>
      <c r="AK3096">
        <v>10</v>
      </c>
      <c r="AL3096">
        <v>140</v>
      </c>
      <c r="AM3096">
        <v>110</v>
      </c>
      <c r="AN3096">
        <v>4</v>
      </c>
      <c r="AO3096">
        <v>3</v>
      </c>
      <c r="AP3096">
        <v>0</v>
      </c>
      <c r="AQ3096">
        <v>0</v>
      </c>
      <c r="AR3096">
        <v>0</v>
      </c>
      <c r="AS3096">
        <v>1</v>
      </c>
      <c r="AT3096">
        <v>0</v>
      </c>
      <c r="AU3096">
        <v>0</v>
      </c>
      <c r="AV3096">
        <v>0</v>
      </c>
      <c r="AW3096">
        <v>0</v>
      </c>
      <c r="AX3096">
        <v>0</v>
      </c>
      <c r="AY3096">
        <v>0</v>
      </c>
      <c r="AZ3096">
        <v>0</v>
      </c>
      <c r="BA3096">
        <v>0</v>
      </c>
      <c r="BB3096">
        <v>0</v>
      </c>
      <c r="BC3096">
        <v>0</v>
      </c>
      <c r="BD3096">
        <v>0</v>
      </c>
      <c r="BE3096">
        <v>0</v>
      </c>
      <c r="BF3096">
        <v>0</v>
      </c>
      <c r="BG3096" s="20">
        <v>7</v>
      </c>
      <c r="BH3096" s="20">
        <v>3</v>
      </c>
      <c r="BI3096" s="20">
        <v>117</v>
      </c>
      <c r="BJ3096" s="20">
        <v>24</v>
      </c>
      <c r="BK3096" s="20">
        <v>623</v>
      </c>
      <c r="BL3096" s="20">
        <v>1456</v>
      </c>
      <c r="BM3096" s="20">
        <v>952</v>
      </c>
      <c r="BN3096" s="20">
        <v>160</v>
      </c>
      <c r="BO3096" s="20">
        <v>130</v>
      </c>
      <c r="BP3096" s="20"/>
      <c r="BQ3096" s="20"/>
      <c r="BR3096" s="20"/>
      <c r="BS3096" s="20"/>
      <c r="BT3096" s="20"/>
      <c r="BU3096" s="20"/>
      <c r="BV3096" s="20"/>
    </row>
    <row r="3097" spans="1:74" x14ac:dyDescent="0.25">
      <c r="A3097" s="20" t="s">
        <v>475</v>
      </c>
      <c r="B3097" s="20" t="s">
        <v>491</v>
      </c>
      <c r="C3097" s="20" t="s">
        <v>493</v>
      </c>
      <c r="D3097" s="1">
        <v>44542</v>
      </c>
      <c r="E3097">
        <v>146</v>
      </c>
      <c r="F3097">
        <v>8</v>
      </c>
      <c r="G3097">
        <v>7</v>
      </c>
      <c r="H3097">
        <v>3</v>
      </c>
      <c r="I3097">
        <v>3</v>
      </c>
      <c r="J3097">
        <v>81</v>
      </c>
      <c r="K3097">
        <v>7</v>
      </c>
      <c r="L3097">
        <v>13</v>
      </c>
      <c r="M3097">
        <v>1</v>
      </c>
      <c r="N3097">
        <v>25</v>
      </c>
      <c r="O3097">
        <v>22</v>
      </c>
      <c r="P3097">
        <v>1</v>
      </c>
      <c r="Q3097">
        <v>0</v>
      </c>
      <c r="R3097">
        <v>724</v>
      </c>
      <c r="S3097">
        <v>513</v>
      </c>
      <c r="T3097">
        <v>52</v>
      </c>
      <c r="U3097">
        <v>33</v>
      </c>
      <c r="V3097">
        <v>5</v>
      </c>
      <c r="W3097">
        <v>1909</v>
      </c>
      <c r="X3097">
        <v>672</v>
      </c>
      <c r="Y3097">
        <v>35</v>
      </c>
      <c r="Z3097">
        <v>303</v>
      </c>
      <c r="AA3097">
        <v>14</v>
      </c>
      <c r="AB3097">
        <v>1423</v>
      </c>
      <c r="AC3097">
        <v>432</v>
      </c>
      <c r="AD3097">
        <v>92</v>
      </c>
      <c r="AE3097">
        <v>303</v>
      </c>
      <c r="AF3097">
        <v>24</v>
      </c>
      <c r="AG3097">
        <v>239</v>
      </c>
      <c r="AH3097">
        <v>44</v>
      </c>
      <c r="AI3097">
        <v>4</v>
      </c>
      <c r="AJ3097">
        <v>45</v>
      </c>
      <c r="AK3097">
        <v>10</v>
      </c>
      <c r="AL3097">
        <v>140</v>
      </c>
      <c r="AM3097">
        <v>115</v>
      </c>
      <c r="AN3097">
        <v>4</v>
      </c>
      <c r="AO3097">
        <v>3</v>
      </c>
      <c r="AP3097">
        <v>0</v>
      </c>
      <c r="AQ3097">
        <v>0</v>
      </c>
      <c r="AR3097">
        <v>0</v>
      </c>
      <c r="AS3097">
        <v>1</v>
      </c>
      <c r="AT3097">
        <v>0</v>
      </c>
      <c r="AU3097">
        <v>0</v>
      </c>
      <c r="AV3097">
        <v>0</v>
      </c>
      <c r="AW3097">
        <v>0</v>
      </c>
      <c r="AX3097">
        <v>0</v>
      </c>
      <c r="AY3097">
        <v>0</v>
      </c>
      <c r="AZ3097">
        <v>0</v>
      </c>
      <c r="BA3097">
        <v>0</v>
      </c>
      <c r="BB3097">
        <v>0</v>
      </c>
      <c r="BC3097">
        <v>0</v>
      </c>
      <c r="BD3097">
        <v>0</v>
      </c>
      <c r="BE3097">
        <v>0</v>
      </c>
      <c r="BF3097">
        <v>0</v>
      </c>
      <c r="BG3097" s="20">
        <v>7</v>
      </c>
      <c r="BH3097" s="20">
        <v>3</v>
      </c>
      <c r="BI3097" s="20">
        <v>119</v>
      </c>
      <c r="BJ3097" s="20">
        <v>24</v>
      </c>
      <c r="BK3097" s="20">
        <v>623</v>
      </c>
      <c r="BL3097" s="20">
        <v>1467</v>
      </c>
      <c r="BM3097" s="20">
        <v>957</v>
      </c>
      <c r="BN3097" s="20">
        <v>160</v>
      </c>
      <c r="BO3097" s="20">
        <v>131</v>
      </c>
      <c r="BP3097" s="20"/>
      <c r="BQ3097" s="20"/>
      <c r="BR3097" s="20"/>
      <c r="BS3097" s="20"/>
      <c r="BT3097" s="20"/>
      <c r="BU3097" s="20"/>
      <c r="BV3097" s="20"/>
    </row>
    <row r="3098" spans="1:74" x14ac:dyDescent="0.25">
      <c r="A3098" s="20" t="s">
        <v>475</v>
      </c>
      <c r="B3098" s="20" t="s">
        <v>491</v>
      </c>
      <c r="C3098" s="20" t="s">
        <v>493</v>
      </c>
      <c r="D3098" s="1">
        <v>44549</v>
      </c>
      <c r="E3098">
        <v>146</v>
      </c>
      <c r="F3098">
        <v>8</v>
      </c>
      <c r="G3098">
        <v>7</v>
      </c>
      <c r="H3098">
        <v>3</v>
      </c>
      <c r="I3098">
        <v>3</v>
      </c>
      <c r="J3098">
        <v>84</v>
      </c>
      <c r="K3098">
        <v>7</v>
      </c>
      <c r="L3098">
        <v>12</v>
      </c>
      <c r="M3098">
        <v>1</v>
      </c>
      <c r="N3098">
        <v>25</v>
      </c>
      <c r="O3098">
        <v>22</v>
      </c>
      <c r="P3098">
        <v>1</v>
      </c>
      <c r="Q3098">
        <v>0</v>
      </c>
      <c r="R3098">
        <v>725</v>
      </c>
      <c r="S3098">
        <v>527</v>
      </c>
      <c r="T3098">
        <v>52</v>
      </c>
      <c r="U3098">
        <v>33</v>
      </c>
      <c r="V3098">
        <v>7</v>
      </c>
      <c r="W3098">
        <v>1910</v>
      </c>
      <c r="X3098">
        <v>785</v>
      </c>
      <c r="Y3098">
        <v>34</v>
      </c>
      <c r="Z3098">
        <v>302</v>
      </c>
      <c r="AA3098">
        <v>13</v>
      </c>
      <c r="AB3098">
        <v>1424</v>
      </c>
      <c r="AC3098">
        <v>510</v>
      </c>
      <c r="AD3098">
        <v>92</v>
      </c>
      <c r="AE3098">
        <v>301</v>
      </c>
      <c r="AF3098">
        <v>27</v>
      </c>
      <c r="AG3098">
        <v>239</v>
      </c>
      <c r="AH3098">
        <v>53</v>
      </c>
      <c r="AI3098">
        <v>4</v>
      </c>
      <c r="AJ3098">
        <v>45</v>
      </c>
      <c r="AK3098">
        <v>10</v>
      </c>
      <c r="AL3098">
        <v>140</v>
      </c>
      <c r="AM3098">
        <v>114</v>
      </c>
      <c r="AN3098">
        <v>4</v>
      </c>
      <c r="AO3098">
        <v>3</v>
      </c>
      <c r="AP3098">
        <v>1</v>
      </c>
      <c r="AQ3098">
        <v>0</v>
      </c>
      <c r="AR3098">
        <v>0</v>
      </c>
      <c r="AS3098">
        <v>1</v>
      </c>
      <c r="AT3098">
        <v>0</v>
      </c>
      <c r="AU3098">
        <v>0</v>
      </c>
      <c r="AV3098">
        <v>0</v>
      </c>
      <c r="AW3098">
        <v>0</v>
      </c>
      <c r="AX3098">
        <v>0</v>
      </c>
      <c r="AY3098">
        <v>0</v>
      </c>
      <c r="AZ3098">
        <v>0</v>
      </c>
      <c r="BA3098">
        <v>0</v>
      </c>
      <c r="BB3098">
        <v>0</v>
      </c>
      <c r="BC3098">
        <v>0</v>
      </c>
      <c r="BD3098">
        <v>0</v>
      </c>
      <c r="BE3098">
        <v>0</v>
      </c>
      <c r="BF3098">
        <v>0</v>
      </c>
      <c r="BG3098" s="20">
        <v>7</v>
      </c>
      <c r="BH3098" s="20">
        <v>3</v>
      </c>
      <c r="BI3098" s="20">
        <v>119</v>
      </c>
      <c r="BJ3098" s="20">
        <v>24</v>
      </c>
      <c r="BK3098" s="20">
        <v>622</v>
      </c>
      <c r="BL3098" s="20">
        <v>1473</v>
      </c>
      <c r="BM3098" s="20">
        <v>961</v>
      </c>
      <c r="BN3098" s="20">
        <v>161</v>
      </c>
      <c r="BO3098" s="20">
        <v>130</v>
      </c>
      <c r="BP3098" s="20">
        <v>8128</v>
      </c>
      <c r="BQ3098" s="20">
        <v>1170</v>
      </c>
      <c r="BR3098" s="20">
        <v>0</v>
      </c>
      <c r="BS3098" s="20">
        <v>163</v>
      </c>
      <c r="BT3098" s="20">
        <v>2961</v>
      </c>
      <c r="BU3098" s="20">
        <v>360</v>
      </c>
      <c r="BV3098" s="20">
        <v>4202</v>
      </c>
    </row>
    <row r="3099" spans="1:74" x14ac:dyDescent="0.25">
      <c r="A3099" s="20" t="s">
        <v>475</v>
      </c>
      <c r="B3099" s="20" t="s">
        <v>491</v>
      </c>
      <c r="C3099" s="20" t="s">
        <v>493</v>
      </c>
      <c r="D3099" s="1">
        <v>44558</v>
      </c>
      <c r="E3099">
        <v>146</v>
      </c>
      <c r="F3099">
        <v>8</v>
      </c>
      <c r="G3099">
        <v>7</v>
      </c>
      <c r="H3099">
        <v>3</v>
      </c>
      <c r="I3099">
        <v>3</v>
      </c>
      <c r="J3099">
        <v>89</v>
      </c>
      <c r="K3099">
        <v>7</v>
      </c>
      <c r="L3099">
        <v>12</v>
      </c>
      <c r="M3099">
        <v>1</v>
      </c>
      <c r="N3099">
        <v>25</v>
      </c>
      <c r="O3099">
        <v>22</v>
      </c>
      <c r="P3099">
        <v>1</v>
      </c>
      <c r="Q3099">
        <v>0</v>
      </c>
      <c r="R3099">
        <v>731</v>
      </c>
      <c r="S3099">
        <v>546</v>
      </c>
      <c r="T3099">
        <v>54</v>
      </c>
      <c r="U3099">
        <v>33</v>
      </c>
      <c r="V3099">
        <v>7</v>
      </c>
      <c r="W3099">
        <v>1913</v>
      </c>
      <c r="X3099">
        <v>872</v>
      </c>
      <c r="Y3099">
        <v>32</v>
      </c>
      <c r="Z3099">
        <v>299</v>
      </c>
      <c r="AA3099">
        <v>14</v>
      </c>
      <c r="AB3099">
        <v>1430</v>
      </c>
      <c r="AC3099">
        <v>576</v>
      </c>
      <c r="AD3099">
        <v>90</v>
      </c>
      <c r="AE3099">
        <v>299</v>
      </c>
      <c r="AF3099">
        <v>33</v>
      </c>
      <c r="AG3099">
        <v>242</v>
      </c>
      <c r="AH3099">
        <v>72</v>
      </c>
      <c r="AI3099">
        <v>5</v>
      </c>
      <c r="AJ3099">
        <v>45</v>
      </c>
      <c r="AK3099">
        <v>8</v>
      </c>
      <c r="AL3099">
        <v>140</v>
      </c>
      <c r="AM3099">
        <v>114</v>
      </c>
      <c r="AN3099">
        <v>4</v>
      </c>
      <c r="AO3099">
        <v>3</v>
      </c>
      <c r="AP3099">
        <v>1</v>
      </c>
      <c r="AQ3099">
        <v>0</v>
      </c>
      <c r="AR3099">
        <v>0</v>
      </c>
      <c r="AS3099">
        <v>1</v>
      </c>
      <c r="AT3099">
        <v>0</v>
      </c>
      <c r="AU3099">
        <v>0</v>
      </c>
      <c r="AV3099">
        <v>0</v>
      </c>
      <c r="AW3099">
        <v>0</v>
      </c>
      <c r="AX3099">
        <v>0</v>
      </c>
      <c r="AY3099">
        <v>0</v>
      </c>
      <c r="AZ3099">
        <v>0</v>
      </c>
      <c r="BA3099">
        <v>0</v>
      </c>
      <c r="BB3099">
        <v>0</v>
      </c>
      <c r="BC3099">
        <v>0</v>
      </c>
      <c r="BD3099">
        <v>0</v>
      </c>
      <c r="BE3099">
        <v>0</v>
      </c>
      <c r="BF3099">
        <v>0</v>
      </c>
      <c r="BG3099" s="20">
        <v>7</v>
      </c>
      <c r="BH3099" s="20">
        <v>3</v>
      </c>
      <c r="BI3099" s="20">
        <v>119</v>
      </c>
      <c r="BJ3099" s="20">
        <v>24</v>
      </c>
      <c r="BK3099" s="20">
        <v>629</v>
      </c>
      <c r="BL3099" s="20">
        <v>1488</v>
      </c>
      <c r="BM3099" s="20">
        <v>960</v>
      </c>
      <c r="BN3099" s="20">
        <v>164</v>
      </c>
      <c r="BO3099" s="20">
        <v>130</v>
      </c>
      <c r="BP3099" s="20">
        <v>8182</v>
      </c>
      <c r="BQ3099" s="20">
        <v>1701</v>
      </c>
      <c r="BR3099" s="20">
        <v>0</v>
      </c>
      <c r="BS3099" s="20">
        <v>163</v>
      </c>
      <c r="BT3099" s="20">
        <v>2944</v>
      </c>
      <c r="BU3099" s="20">
        <v>371</v>
      </c>
      <c r="BV3099" s="20">
        <v>4267</v>
      </c>
    </row>
    <row r="3100" spans="1:74" x14ac:dyDescent="0.25">
      <c r="A3100" s="20" t="s">
        <v>475</v>
      </c>
      <c r="B3100" s="20" t="s">
        <v>491</v>
      </c>
      <c r="C3100" s="20" t="s">
        <v>493</v>
      </c>
      <c r="D3100" s="1">
        <v>44564</v>
      </c>
      <c r="E3100">
        <v>146</v>
      </c>
      <c r="F3100">
        <v>8</v>
      </c>
      <c r="G3100">
        <v>7</v>
      </c>
      <c r="H3100">
        <v>3</v>
      </c>
      <c r="I3100">
        <v>3</v>
      </c>
      <c r="J3100">
        <v>93</v>
      </c>
      <c r="K3100">
        <v>7</v>
      </c>
      <c r="L3100">
        <v>12</v>
      </c>
      <c r="M3100">
        <v>1</v>
      </c>
      <c r="N3100">
        <v>24</v>
      </c>
      <c r="O3100">
        <v>21</v>
      </c>
      <c r="P3100">
        <v>0</v>
      </c>
      <c r="Q3100">
        <v>0</v>
      </c>
      <c r="R3100">
        <v>734</v>
      </c>
      <c r="S3100">
        <v>552</v>
      </c>
      <c r="T3100">
        <v>55</v>
      </c>
      <c r="U3100">
        <v>35</v>
      </c>
      <c r="V3100">
        <v>4</v>
      </c>
      <c r="W3100">
        <v>1911</v>
      </c>
      <c r="X3100">
        <v>945</v>
      </c>
      <c r="Y3100">
        <v>31</v>
      </c>
      <c r="Z3100">
        <v>294</v>
      </c>
      <c r="AA3100">
        <v>14</v>
      </c>
      <c r="AB3100">
        <v>1440</v>
      </c>
      <c r="AC3100">
        <v>618</v>
      </c>
      <c r="AD3100">
        <v>91</v>
      </c>
      <c r="AE3100">
        <v>297</v>
      </c>
      <c r="AF3100">
        <v>36</v>
      </c>
      <c r="AG3100">
        <v>242</v>
      </c>
      <c r="AH3100">
        <v>79</v>
      </c>
      <c r="AI3100">
        <v>5</v>
      </c>
      <c r="AJ3100">
        <v>44</v>
      </c>
      <c r="AK3100">
        <v>8</v>
      </c>
      <c r="AL3100">
        <v>139</v>
      </c>
      <c r="AM3100">
        <v>113</v>
      </c>
      <c r="AN3100">
        <v>4</v>
      </c>
      <c r="AO3100">
        <v>3</v>
      </c>
      <c r="AP3100">
        <v>1</v>
      </c>
      <c r="AQ3100">
        <v>0</v>
      </c>
      <c r="AR3100">
        <v>0</v>
      </c>
      <c r="AS3100">
        <v>1</v>
      </c>
      <c r="AT3100">
        <v>0</v>
      </c>
      <c r="AU3100">
        <v>0</v>
      </c>
      <c r="AV3100">
        <v>0</v>
      </c>
      <c r="AW3100">
        <v>0</v>
      </c>
      <c r="AX3100">
        <v>0</v>
      </c>
      <c r="AY3100">
        <v>0</v>
      </c>
      <c r="AZ3100">
        <v>0</v>
      </c>
      <c r="BA3100">
        <v>0</v>
      </c>
      <c r="BB3100">
        <v>0</v>
      </c>
      <c r="BC3100">
        <v>0</v>
      </c>
      <c r="BD3100">
        <v>0</v>
      </c>
      <c r="BE3100">
        <v>0</v>
      </c>
      <c r="BF3100">
        <v>0</v>
      </c>
      <c r="BG3100" s="20">
        <v>7</v>
      </c>
      <c r="BH3100" s="20">
        <v>3</v>
      </c>
      <c r="BI3100" s="20">
        <v>119</v>
      </c>
      <c r="BJ3100" s="20">
        <v>23</v>
      </c>
      <c r="BK3100" s="20">
        <v>630</v>
      </c>
      <c r="BL3100" s="20">
        <v>1494</v>
      </c>
      <c r="BM3100" s="20">
        <v>964</v>
      </c>
      <c r="BN3100" s="20">
        <v>167</v>
      </c>
      <c r="BO3100" s="20">
        <v>129</v>
      </c>
      <c r="BP3100" s="20">
        <v>8208</v>
      </c>
      <c r="BQ3100" s="20">
        <v>1903</v>
      </c>
      <c r="BR3100" s="20">
        <v>0</v>
      </c>
      <c r="BS3100" s="20">
        <v>164</v>
      </c>
      <c r="BT3100" s="20">
        <v>2931</v>
      </c>
      <c r="BU3100" s="20">
        <v>384</v>
      </c>
      <c r="BV3100" s="20">
        <v>4290</v>
      </c>
    </row>
    <row r="3101" spans="1:74" x14ac:dyDescent="0.25">
      <c r="A3101" s="20" t="s">
        <v>475</v>
      </c>
      <c r="B3101" s="20" t="s">
        <v>491</v>
      </c>
      <c r="C3101" s="20" t="s">
        <v>493</v>
      </c>
      <c r="D3101" s="1">
        <v>44570</v>
      </c>
      <c r="E3101">
        <v>146</v>
      </c>
      <c r="F3101">
        <v>8</v>
      </c>
      <c r="G3101">
        <v>7</v>
      </c>
      <c r="H3101">
        <v>3</v>
      </c>
      <c r="I3101">
        <v>3</v>
      </c>
      <c r="J3101">
        <v>96</v>
      </c>
      <c r="K3101">
        <v>7</v>
      </c>
      <c r="L3101">
        <v>10</v>
      </c>
      <c r="M3101">
        <v>1</v>
      </c>
      <c r="N3101">
        <v>24</v>
      </c>
      <c r="O3101">
        <v>21</v>
      </c>
      <c r="P3101">
        <v>0</v>
      </c>
      <c r="Q3101">
        <v>0</v>
      </c>
      <c r="R3101">
        <v>735</v>
      </c>
      <c r="S3101">
        <v>558</v>
      </c>
      <c r="T3101">
        <v>56</v>
      </c>
      <c r="U3101">
        <v>35</v>
      </c>
      <c r="V3101">
        <v>3</v>
      </c>
      <c r="W3101">
        <v>1910</v>
      </c>
      <c r="X3101">
        <v>994</v>
      </c>
      <c r="Y3101">
        <v>30</v>
      </c>
      <c r="Z3101">
        <v>286</v>
      </c>
      <c r="AA3101">
        <v>14</v>
      </c>
      <c r="AB3101">
        <v>1443</v>
      </c>
      <c r="AC3101">
        <v>646</v>
      </c>
      <c r="AD3101">
        <v>97</v>
      </c>
      <c r="AE3101">
        <v>295</v>
      </c>
      <c r="AF3101">
        <v>33</v>
      </c>
      <c r="AG3101">
        <v>244</v>
      </c>
      <c r="AH3101">
        <v>87</v>
      </c>
      <c r="AI3101">
        <v>5</v>
      </c>
      <c r="AJ3101">
        <v>44</v>
      </c>
      <c r="AK3101">
        <v>8</v>
      </c>
      <c r="AL3101">
        <v>139</v>
      </c>
      <c r="AM3101">
        <v>116</v>
      </c>
      <c r="AN3101">
        <v>4</v>
      </c>
      <c r="AO3101">
        <v>3</v>
      </c>
      <c r="AP3101">
        <v>1</v>
      </c>
      <c r="AQ3101">
        <v>0</v>
      </c>
      <c r="AR3101">
        <v>0</v>
      </c>
      <c r="AS3101">
        <v>0</v>
      </c>
      <c r="AT3101">
        <v>0</v>
      </c>
      <c r="AU3101">
        <v>0</v>
      </c>
      <c r="AV3101">
        <v>0</v>
      </c>
      <c r="AW3101">
        <v>0</v>
      </c>
      <c r="AX3101">
        <v>0</v>
      </c>
      <c r="AY3101">
        <v>0</v>
      </c>
      <c r="AZ3101">
        <v>0</v>
      </c>
      <c r="BA3101">
        <v>0</v>
      </c>
      <c r="BB3101">
        <v>0</v>
      </c>
      <c r="BC3101">
        <v>0</v>
      </c>
      <c r="BD3101">
        <v>0</v>
      </c>
      <c r="BE3101">
        <v>0</v>
      </c>
      <c r="BF3101">
        <v>0</v>
      </c>
      <c r="BG3101" s="20">
        <v>7</v>
      </c>
      <c r="BH3101" s="20">
        <v>3</v>
      </c>
      <c r="BI3101" s="20">
        <v>119</v>
      </c>
      <c r="BJ3101" s="20">
        <v>23</v>
      </c>
      <c r="BK3101" s="20">
        <v>631</v>
      </c>
      <c r="BL3101" s="20">
        <v>1499</v>
      </c>
      <c r="BM3101" s="20">
        <v>969</v>
      </c>
      <c r="BN3101" s="20">
        <v>169</v>
      </c>
      <c r="BO3101" s="20">
        <v>129</v>
      </c>
      <c r="BP3101" s="20">
        <v>8230</v>
      </c>
      <c r="BQ3101" s="20">
        <v>2064</v>
      </c>
      <c r="BR3101" s="20">
        <v>0</v>
      </c>
      <c r="BS3101" s="20">
        <v>180</v>
      </c>
      <c r="BT3101" s="20">
        <v>2920</v>
      </c>
      <c r="BU3101" s="20">
        <v>378</v>
      </c>
      <c r="BV3101" s="20">
        <v>4319</v>
      </c>
    </row>
    <row r="3102" spans="1:74" x14ac:dyDescent="0.25">
      <c r="A3102" s="20" t="s">
        <v>475</v>
      </c>
      <c r="B3102" s="20" t="s">
        <v>491</v>
      </c>
      <c r="C3102" s="20" t="s">
        <v>493</v>
      </c>
      <c r="D3102" s="1">
        <v>44577</v>
      </c>
      <c r="E3102">
        <v>145</v>
      </c>
      <c r="F3102">
        <v>8</v>
      </c>
      <c r="G3102">
        <v>7</v>
      </c>
      <c r="H3102">
        <v>3</v>
      </c>
      <c r="I3102">
        <v>3</v>
      </c>
      <c r="J3102">
        <v>97</v>
      </c>
      <c r="K3102">
        <v>7</v>
      </c>
      <c r="L3102">
        <v>10</v>
      </c>
      <c r="M3102">
        <v>1</v>
      </c>
      <c r="N3102">
        <v>24</v>
      </c>
      <c r="O3102">
        <v>21</v>
      </c>
      <c r="P3102">
        <v>0</v>
      </c>
      <c r="Q3102">
        <v>0</v>
      </c>
      <c r="R3102">
        <v>736</v>
      </c>
      <c r="S3102">
        <v>567</v>
      </c>
      <c r="T3102">
        <v>54</v>
      </c>
      <c r="U3102">
        <v>35</v>
      </c>
      <c r="V3102">
        <v>3</v>
      </c>
      <c r="W3102">
        <v>1913</v>
      </c>
      <c r="X3102">
        <v>1009</v>
      </c>
      <c r="Y3102">
        <v>30</v>
      </c>
      <c r="Z3102">
        <v>282</v>
      </c>
      <c r="AA3102">
        <v>15</v>
      </c>
      <c r="AB3102">
        <v>1442</v>
      </c>
      <c r="AC3102">
        <v>661</v>
      </c>
      <c r="AD3102">
        <v>101</v>
      </c>
      <c r="AE3102">
        <v>295</v>
      </c>
      <c r="AF3102">
        <v>32</v>
      </c>
      <c r="AG3102">
        <v>247</v>
      </c>
      <c r="AH3102">
        <v>92</v>
      </c>
      <c r="AI3102">
        <v>5</v>
      </c>
      <c r="AJ3102">
        <v>45</v>
      </c>
      <c r="AK3102">
        <v>8</v>
      </c>
      <c r="AL3102">
        <v>141</v>
      </c>
      <c r="AM3102">
        <v>117</v>
      </c>
      <c r="AN3102">
        <v>4</v>
      </c>
      <c r="AO3102">
        <v>3</v>
      </c>
      <c r="AP3102">
        <v>1</v>
      </c>
      <c r="AQ3102">
        <v>0</v>
      </c>
      <c r="AR3102">
        <v>0</v>
      </c>
      <c r="AS3102">
        <v>0</v>
      </c>
      <c r="AT3102">
        <v>0</v>
      </c>
      <c r="AU3102">
        <v>0</v>
      </c>
      <c r="AV3102">
        <v>0</v>
      </c>
      <c r="AW3102">
        <v>0</v>
      </c>
      <c r="AX3102">
        <v>0</v>
      </c>
      <c r="AY3102">
        <v>0</v>
      </c>
      <c r="AZ3102">
        <v>0</v>
      </c>
      <c r="BA3102">
        <v>0</v>
      </c>
      <c r="BB3102">
        <v>0</v>
      </c>
      <c r="BC3102">
        <v>0</v>
      </c>
      <c r="BD3102">
        <v>0</v>
      </c>
      <c r="BE3102">
        <v>0</v>
      </c>
      <c r="BF3102">
        <v>0</v>
      </c>
      <c r="BG3102" s="20">
        <v>7</v>
      </c>
      <c r="BH3102" s="20">
        <v>3</v>
      </c>
      <c r="BI3102" s="20">
        <v>118</v>
      </c>
      <c r="BJ3102" s="20">
        <v>23</v>
      </c>
      <c r="BK3102" s="20">
        <v>631</v>
      </c>
      <c r="BL3102" s="20">
        <v>1503</v>
      </c>
      <c r="BM3102" s="20">
        <v>969</v>
      </c>
      <c r="BN3102" s="20">
        <v>171</v>
      </c>
      <c r="BO3102" s="20">
        <v>131</v>
      </c>
      <c r="BP3102" s="20">
        <v>8251</v>
      </c>
      <c r="BQ3102" s="20">
        <v>2168</v>
      </c>
      <c r="BR3102" s="20">
        <v>0</v>
      </c>
      <c r="BS3102" s="20">
        <v>193</v>
      </c>
      <c r="BT3102" s="20">
        <v>2909</v>
      </c>
      <c r="BU3102" s="20">
        <v>380</v>
      </c>
      <c r="BV3102" s="20">
        <v>4335</v>
      </c>
    </row>
    <row r="3103" spans="1:74" x14ac:dyDescent="0.25">
      <c r="A3103" s="20" t="s">
        <v>475</v>
      </c>
      <c r="B3103" s="20" t="s">
        <v>491</v>
      </c>
      <c r="C3103" s="20" t="s">
        <v>493</v>
      </c>
      <c r="D3103" s="1">
        <v>44584</v>
      </c>
      <c r="E3103">
        <v>147</v>
      </c>
      <c r="F3103">
        <v>8</v>
      </c>
      <c r="G3103">
        <v>7</v>
      </c>
      <c r="H3103">
        <v>3</v>
      </c>
      <c r="I3103">
        <v>3</v>
      </c>
      <c r="J3103">
        <v>101</v>
      </c>
      <c r="K3103">
        <v>7</v>
      </c>
      <c r="L3103">
        <v>9</v>
      </c>
      <c r="M3103">
        <v>1</v>
      </c>
      <c r="N3103">
        <v>24</v>
      </c>
      <c r="O3103">
        <v>21</v>
      </c>
      <c r="P3103">
        <v>0</v>
      </c>
      <c r="Q3103">
        <v>0</v>
      </c>
      <c r="R3103">
        <v>733</v>
      </c>
      <c r="S3103">
        <v>565</v>
      </c>
      <c r="T3103">
        <v>54</v>
      </c>
      <c r="U3103">
        <v>35</v>
      </c>
      <c r="V3103">
        <v>3</v>
      </c>
      <c r="W3103">
        <v>1907</v>
      </c>
      <c r="X3103">
        <v>1026</v>
      </c>
      <c r="Y3103">
        <v>28</v>
      </c>
      <c r="Z3103">
        <v>277</v>
      </c>
      <c r="AA3103">
        <v>16</v>
      </c>
      <c r="AB3103">
        <v>1450</v>
      </c>
      <c r="AC3103">
        <v>670</v>
      </c>
      <c r="AD3103">
        <v>103</v>
      </c>
      <c r="AE3103">
        <v>297</v>
      </c>
      <c r="AF3103">
        <v>32</v>
      </c>
      <c r="AG3103">
        <v>248</v>
      </c>
      <c r="AH3103">
        <v>92</v>
      </c>
      <c r="AI3103">
        <v>6</v>
      </c>
      <c r="AJ3103">
        <v>45</v>
      </c>
      <c r="AK3103">
        <v>8</v>
      </c>
      <c r="AL3103">
        <v>143</v>
      </c>
      <c r="AM3103">
        <v>119</v>
      </c>
      <c r="AN3103">
        <v>4</v>
      </c>
      <c r="AO3103">
        <v>4</v>
      </c>
      <c r="AP3103">
        <v>1</v>
      </c>
      <c r="AQ3103">
        <v>0</v>
      </c>
      <c r="AR3103">
        <v>0</v>
      </c>
      <c r="AS3103">
        <v>0</v>
      </c>
      <c r="AT3103">
        <v>0</v>
      </c>
      <c r="AU3103">
        <v>0</v>
      </c>
      <c r="AV3103">
        <v>0</v>
      </c>
      <c r="AW3103">
        <v>0</v>
      </c>
      <c r="AX3103">
        <v>0</v>
      </c>
      <c r="AY3103">
        <v>0</v>
      </c>
      <c r="AZ3103">
        <v>0</v>
      </c>
      <c r="BA3103">
        <v>0</v>
      </c>
      <c r="BB3103">
        <v>0</v>
      </c>
      <c r="BC3103">
        <v>0</v>
      </c>
      <c r="BD3103">
        <v>0</v>
      </c>
      <c r="BE3103">
        <v>0</v>
      </c>
      <c r="BF3103">
        <v>0</v>
      </c>
      <c r="BG3103" s="20">
        <v>7</v>
      </c>
      <c r="BH3103" s="20">
        <v>3</v>
      </c>
      <c r="BI3103" s="20">
        <v>120</v>
      </c>
      <c r="BJ3103" s="20">
        <v>23</v>
      </c>
      <c r="BK3103" s="20">
        <v>628</v>
      </c>
      <c r="BL3103" s="20">
        <v>1503</v>
      </c>
      <c r="BM3103" s="20">
        <v>973</v>
      </c>
      <c r="BN3103" s="20">
        <v>171</v>
      </c>
      <c r="BO3103" s="20">
        <v>132</v>
      </c>
      <c r="BP3103" s="20">
        <v>8285</v>
      </c>
      <c r="BQ3103" s="20">
        <v>2214</v>
      </c>
      <c r="BR3103" s="20">
        <v>0</v>
      </c>
      <c r="BS3103" s="20">
        <v>218</v>
      </c>
      <c r="BT3103" s="20">
        <v>2900</v>
      </c>
      <c r="BU3103" s="20">
        <v>367</v>
      </c>
      <c r="BV3103" s="20">
        <v>4353</v>
      </c>
    </row>
    <row r="3104" spans="1:74" x14ac:dyDescent="0.25">
      <c r="A3104" s="20" t="s">
        <v>475</v>
      </c>
      <c r="B3104" s="20" t="s">
        <v>491</v>
      </c>
      <c r="C3104" s="20" t="s">
        <v>493</v>
      </c>
      <c r="D3104" s="1">
        <v>44591</v>
      </c>
      <c r="E3104">
        <v>147</v>
      </c>
      <c r="F3104">
        <v>8</v>
      </c>
      <c r="G3104">
        <v>7</v>
      </c>
      <c r="H3104">
        <v>3</v>
      </c>
      <c r="I3104">
        <v>3</v>
      </c>
      <c r="J3104">
        <v>103</v>
      </c>
      <c r="K3104">
        <v>7</v>
      </c>
      <c r="L3104">
        <v>9</v>
      </c>
      <c r="M3104">
        <v>1</v>
      </c>
      <c r="N3104">
        <v>25</v>
      </c>
      <c r="O3104">
        <v>22</v>
      </c>
      <c r="P3104">
        <v>0</v>
      </c>
      <c r="Q3104">
        <v>0</v>
      </c>
      <c r="R3104">
        <v>735</v>
      </c>
      <c r="S3104">
        <v>567</v>
      </c>
      <c r="T3104">
        <v>50</v>
      </c>
      <c r="U3104">
        <v>36</v>
      </c>
      <c r="V3104">
        <v>2</v>
      </c>
      <c r="W3104">
        <v>1925</v>
      </c>
      <c r="X3104">
        <v>1057</v>
      </c>
      <c r="Y3104">
        <v>31</v>
      </c>
      <c r="Z3104">
        <v>275</v>
      </c>
      <c r="AA3104">
        <v>12</v>
      </c>
      <c r="AB3104">
        <v>1443</v>
      </c>
      <c r="AC3104">
        <v>683</v>
      </c>
      <c r="AD3104">
        <v>101</v>
      </c>
      <c r="AE3104">
        <v>299</v>
      </c>
      <c r="AF3104">
        <v>23</v>
      </c>
      <c r="AG3104">
        <v>250</v>
      </c>
      <c r="AH3104">
        <v>95</v>
      </c>
      <c r="AI3104">
        <v>6</v>
      </c>
      <c r="AJ3104">
        <v>44</v>
      </c>
      <c r="AK3104">
        <v>8</v>
      </c>
      <c r="AL3104">
        <v>143</v>
      </c>
      <c r="AM3104">
        <v>119</v>
      </c>
      <c r="AN3104">
        <v>4</v>
      </c>
      <c r="AO3104">
        <v>4</v>
      </c>
      <c r="AP3104">
        <v>1</v>
      </c>
      <c r="AQ3104">
        <v>0</v>
      </c>
      <c r="AR3104">
        <v>0</v>
      </c>
      <c r="AS3104">
        <v>0</v>
      </c>
      <c r="AT3104">
        <v>0</v>
      </c>
      <c r="AU3104">
        <v>0</v>
      </c>
      <c r="AV3104">
        <v>0</v>
      </c>
      <c r="AW3104">
        <v>0</v>
      </c>
      <c r="AX3104">
        <v>0</v>
      </c>
      <c r="AY3104">
        <v>0</v>
      </c>
      <c r="AZ3104">
        <v>0</v>
      </c>
      <c r="BA3104">
        <v>0</v>
      </c>
      <c r="BB3104">
        <v>0</v>
      </c>
      <c r="BC3104">
        <v>0</v>
      </c>
      <c r="BD3104">
        <v>0</v>
      </c>
      <c r="BE3104">
        <v>0</v>
      </c>
      <c r="BF3104">
        <v>0</v>
      </c>
      <c r="BG3104" s="20">
        <v>7</v>
      </c>
      <c r="BH3104" s="20">
        <v>3</v>
      </c>
      <c r="BI3104" s="20">
        <v>121</v>
      </c>
      <c r="BJ3104" s="20">
        <v>24</v>
      </c>
      <c r="BK3104" s="20">
        <v>633</v>
      </c>
      <c r="BL3104" s="20">
        <v>1523</v>
      </c>
      <c r="BM3104" s="20">
        <v>976</v>
      </c>
      <c r="BN3104" s="20">
        <v>174</v>
      </c>
      <c r="BO3104" s="20">
        <v>132</v>
      </c>
      <c r="BP3104" s="20">
        <v>8291</v>
      </c>
      <c r="BQ3104" s="20">
        <v>2312</v>
      </c>
      <c r="BR3104" s="20">
        <v>0</v>
      </c>
      <c r="BS3104" s="20">
        <v>206</v>
      </c>
      <c r="BT3104" s="20">
        <v>2898</v>
      </c>
      <c r="BU3104" s="20">
        <v>321</v>
      </c>
      <c r="BV3104" s="20">
        <v>4446</v>
      </c>
    </row>
    <row r="3105" spans="1:74" x14ac:dyDescent="0.25">
      <c r="A3105" s="20" t="s">
        <v>475</v>
      </c>
      <c r="B3105" s="20" t="s">
        <v>491</v>
      </c>
      <c r="C3105" s="20" t="s">
        <v>493</v>
      </c>
      <c r="D3105" s="1">
        <v>44599</v>
      </c>
      <c r="E3105">
        <v>148</v>
      </c>
      <c r="F3105">
        <v>8</v>
      </c>
      <c r="G3105">
        <v>7</v>
      </c>
      <c r="H3105">
        <v>3</v>
      </c>
      <c r="I3105">
        <v>3</v>
      </c>
      <c r="J3105">
        <v>103</v>
      </c>
      <c r="K3105">
        <v>7</v>
      </c>
      <c r="L3105">
        <v>9</v>
      </c>
      <c r="M3105">
        <v>1</v>
      </c>
      <c r="N3105">
        <v>25</v>
      </c>
      <c r="O3105">
        <v>23</v>
      </c>
      <c r="P3105">
        <v>0</v>
      </c>
      <c r="Q3105">
        <v>0</v>
      </c>
      <c r="R3105">
        <v>736</v>
      </c>
      <c r="S3105">
        <v>567</v>
      </c>
      <c r="T3105">
        <v>51</v>
      </c>
      <c r="U3105">
        <v>36</v>
      </c>
      <c r="V3105">
        <v>2</v>
      </c>
      <c r="W3105">
        <v>1928</v>
      </c>
      <c r="X3105">
        <v>1069</v>
      </c>
      <c r="Y3105">
        <v>31</v>
      </c>
      <c r="Z3105">
        <v>277</v>
      </c>
      <c r="AA3105">
        <v>11</v>
      </c>
      <c r="AB3105">
        <v>1443</v>
      </c>
      <c r="AC3105">
        <v>688</v>
      </c>
      <c r="AD3105">
        <v>101</v>
      </c>
      <c r="AE3105">
        <v>297</v>
      </c>
      <c r="AF3105">
        <v>25</v>
      </c>
      <c r="AG3105">
        <v>252</v>
      </c>
      <c r="AH3105">
        <v>98</v>
      </c>
      <c r="AI3105">
        <v>6</v>
      </c>
      <c r="AJ3105">
        <v>45</v>
      </c>
      <c r="AK3105">
        <v>9</v>
      </c>
      <c r="AL3105">
        <v>143</v>
      </c>
      <c r="AM3105">
        <v>119</v>
      </c>
      <c r="AN3105">
        <v>4</v>
      </c>
      <c r="AO3105">
        <v>4</v>
      </c>
      <c r="AP3105">
        <v>1</v>
      </c>
      <c r="AQ3105">
        <v>0</v>
      </c>
      <c r="AR3105">
        <v>0</v>
      </c>
      <c r="AS3105">
        <v>0</v>
      </c>
      <c r="AT3105">
        <v>0</v>
      </c>
      <c r="AU3105">
        <v>0</v>
      </c>
      <c r="AV3105">
        <v>0</v>
      </c>
      <c r="AW3105">
        <v>0</v>
      </c>
      <c r="AX3105">
        <v>0</v>
      </c>
      <c r="AY3105">
        <v>0</v>
      </c>
      <c r="AZ3105">
        <v>0</v>
      </c>
      <c r="BA3105">
        <v>0</v>
      </c>
      <c r="BB3105">
        <v>0</v>
      </c>
      <c r="BC3105">
        <v>0</v>
      </c>
      <c r="BD3105">
        <v>0</v>
      </c>
      <c r="BE3105">
        <v>0</v>
      </c>
      <c r="BF3105">
        <v>0</v>
      </c>
      <c r="BG3105" s="20">
        <v>7</v>
      </c>
      <c r="BH3105" s="20">
        <v>3</v>
      </c>
      <c r="BI3105" s="20">
        <v>122</v>
      </c>
      <c r="BJ3105" s="20">
        <v>24</v>
      </c>
      <c r="BK3105" s="20">
        <v>633</v>
      </c>
      <c r="BL3105" s="20">
        <v>1526</v>
      </c>
      <c r="BM3105" s="20">
        <v>973</v>
      </c>
      <c r="BN3105" s="20">
        <v>174</v>
      </c>
      <c r="BO3105" s="20">
        <v>132</v>
      </c>
      <c r="BP3105" s="20">
        <v>8296</v>
      </c>
      <c r="BQ3105" s="20">
        <v>2336</v>
      </c>
      <c r="BR3105" s="20">
        <v>0</v>
      </c>
      <c r="BS3105" s="20">
        <v>223</v>
      </c>
      <c r="BT3105" s="20">
        <v>2886</v>
      </c>
      <c r="BU3105" s="20">
        <v>330</v>
      </c>
      <c r="BV3105" s="20">
        <v>4440</v>
      </c>
    </row>
    <row r="3106" spans="1:74" x14ac:dyDescent="0.25">
      <c r="A3106" s="20" t="s">
        <v>475</v>
      </c>
      <c r="B3106" s="20" t="s">
        <v>491</v>
      </c>
      <c r="C3106" s="20" t="s">
        <v>493</v>
      </c>
      <c r="D3106" s="1">
        <v>44606</v>
      </c>
      <c r="E3106">
        <v>149</v>
      </c>
      <c r="F3106">
        <v>8</v>
      </c>
      <c r="G3106">
        <v>7</v>
      </c>
      <c r="H3106">
        <v>3</v>
      </c>
      <c r="I3106">
        <v>3</v>
      </c>
      <c r="J3106">
        <v>103</v>
      </c>
      <c r="K3106">
        <v>7</v>
      </c>
      <c r="L3106">
        <v>9</v>
      </c>
      <c r="M3106">
        <v>1</v>
      </c>
      <c r="N3106">
        <v>25</v>
      </c>
      <c r="O3106">
        <v>23</v>
      </c>
      <c r="P3106">
        <v>0</v>
      </c>
      <c r="Q3106">
        <v>0</v>
      </c>
      <c r="R3106">
        <v>736</v>
      </c>
      <c r="S3106">
        <v>569</v>
      </c>
      <c r="T3106">
        <v>50</v>
      </c>
      <c r="U3106">
        <v>36</v>
      </c>
      <c r="V3106">
        <v>3</v>
      </c>
      <c r="W3106">
        <v>1943</v>
      </c>
      <c r="X3106">
        <v>1095</v>
      </c>
      <c r="Y3106">
        <v>34</v>
      </c>
      <c r="Z3106">
        <v>275</v>
      </c>
      <c r="AA3106">
        <v>11</v>
      </c>
      <c r="AB3106">
        <v>1439</v>
      </c>
      <c r="AC3106">
        <v>696</v>
      </c>
      <c r="AD3106">
        <v>100</v>
      </c>
      <c r="AE3106">
        <v>298</v>
      </c>
      <c r="AF3106">
        <v>25</v>
      </c>
      <c r="AG3106">
        <v>253</v>
      </c>
      <c r="AH3106">
        <v>98</v>
      </c>
      <c r="AI3106">
        <v>6</v>
      </c>
      <c r="AJ3106">
        <v>46</v>
      </c>
      <c r="AK3106">
        <v>9</v>
      </c>
      <c r="AL3106">
        <v>142</v>
      </c>
      <c r="AM3106">
        <v>121</v>
      </c>
      <c r="AN3106">
        <v>4</v>
      </c>
      <c r="AO3106">
        <v>4</v>
      </c>
      <c r="AP3106">
        <v>1</v>
      </c>
      <c r="AQ3106">
        <v>0</v>
      </c>
      <c r="AR3106">
        <v>0</v>
      </c>
      <c r="AS3106">
        <v>0</v>
      </c>
      <c r="AT3106">
        <v>0</v>
      </c>
      <c r="AU3106">
        <v>0</v>
      </c>
      <c r="AV3106">
        <v>0</v>
      </c>
      <c r="AW3106">
        <v>0</v>
      </c>
      <c r="AX3106">
        <v>0</v>
      </c>
      <c r="AY3106">
        <v>0</v>
      </c>
      <c r="AZ3106">
        <v>0</v>
      </c>
      <c r="BA3106">
        <v>0</v>
      </c>
      <c r="BB3106">
        <v>0</v>
      </c>
      <c r="BC3106">
        <v>0</v>
      </c>
      <c r="BD3106">
        <v>0</v>
      </c>
      <c r="BE3106">
        <v>0</v>
      </c>
      <c r="BF3106">
        <v>0</v>
      </c>
      <c r="BG3106" s="20">
        <v>7</v>
      </c>
      <c r="BH3106" s="20">
        <v>3</v>
      </c>
      <c r="BI3106" s="20">
        <v>122</v>
      </c>
      <c r="BJ3106" s="20">
        <v>24</v>
      </c>
      <c r="BK3106" s="20">
        <v>633</v>
      </c>
      <c r="BL3106" s="20">
        <v>1543</v>
      </c>
      <c r="BM3106" s="20">
        <v>972</v>
      </c>
      <c r="BN3106" s="20">
        <v>172</v>
      </c>
      <c r="BO3106" s="20">
        <v>131</v>
      </c>
      <c r="BP3106" s="20">
        <v>8306</v>
      </c>
      <c r="BQ3106" s="20">
        <v>2386</v>
      </c>
      <c r="BR3106" s="20">
        <v>0</v>
      </c>
      <c r="BS3106" s="20">
        <v>233</v>
      </c>
      <c r="BT3106" s="20">
        <v>2884</v>
      </c>
      <c r="BU3106" s="20">
        <v>327</v>
      </c>
      <c r="BV3106" s="20">
        <v>4447</v>
      </c>
    </row>
    <row r="3107" spans="1:74" x14ac:dyDescent="0.25">
      <c r="A3107" s="20" t="s">
        <v>475</v>
      </c>
      <c r="B3107" s="20" t="s">
        <v>491</v>
      </c>
      <c r="C3107" s="20" t="s">
        <v>493</v>
      </c>
      <c r="D3107" s="1">
        <v>44606</v>
      </c>
      <c r="W3107">
        <v>2</v>
      </c>
      <c r="AA3107">
        <v>1</v>
      </c>
      <c r="AB3107">
        <v>1</v>
      </c>
      <c r="AF3107">
        <v>1</v>
      </c>
      <c r="BG3107" s="20"/>
      <c r="BH3107" s="20"/>
      <c r="BI3107" s="20"/>
      <c r="BJ3107" s="20"/>
      <c r="BK3107" s="20"/>
      <c r="BL3107" s="20">
        <v>2</v>
      </c>
      <c r="BM3107" s="20"/>
      <c r="BN3107" s="20"/>
      <c r="BO3107" s="20"/>
      <c r="BP3107" s="20">
        <v>2</v>
      </c>
      <c r="BQ3107" s="20"/>
      <c r="BR3107" s="20"/>
      <c r="BS3107" s="20">
        <v>1</v>
      </c>
      <c r="BT3107" s="20"/>
      <c r="BU3107" s="20">
        <v>1</v>
      </c>
      <c r="BV3107" s="20">
        <v>1</v>
      </c>
    </row>
    <row r="3108" spans="1:74" x14ac:dyDescent="0.25">
      <c r="A3108" s="20" t="s">
        <v>475</v>
      </c>
      <c r="B3108" s="20" t="s">
        <v>489</v>
      </c>
      <c r="C3108" s="20" t="s">
        <v>666</v>
      </c>
      <c r="D3108" s="1">
        <v>44493</v>
      </c>
      <c r="E3108">
        <v>110</v>
      </c>
      <c r="F3108">
        <v>3</v>
      </c>
      <c r="G3108">
        <v>0</v>
      </c>
      <c r="H3108">
        <v>0</v>
      </c>
      <c r="I3108">
        <v>0</v>
      </c>
      <c r="J3108">
        <v>28</v>
      </c>
      <c r="K3108">
        <v>2</v>
      </c>
      <c r="L3108">
        <v>11</v>
      </c>
      <c r="M3108">
        <v>0</v>
      </c>
      <c r="N3108">
        <v>1</v>
      </c>
      <c r="O3108">
        <v>0</v>
      </c>
      <c r="P3108">
        <v>0</v>
      </c>
      <c r="Q3108">
        <v>0</v>
      </c>
      <c r="R3108">
        <v>518</v>
      </c>
      <c r="S3108">
        <v>0</v>
      </c>
      <c r="T3108">
        <v>279</v>
      </c>
      <c r="U3108">
        <v>21</v>
      </c>
      <c r="V3108">
        <v>0</v>
      </c>
      <c r="W3108">
        <v>795</v>
      </c>
      <c r="X3108">
        <v>0</v>
      </c>
      <c r="Y3108">
        <v>93</v>
      </c>
      <c r="Z3108">
        <v>110</v>
      </c>
      <c r="AA3108">
        <v>0</v>
      </c>
      <c r="AB3108">
        <v>851</v>
      </c>
      <c r="AC3108">
        <v>76</v>
      </c>
      <c r="AD3108">
        <v>21</v>
      </c>
      <c r="AE3108">
        <v>143</v>
      </c>
      <c r="AF3108">
        <v>2</v>
      </c>
      <c r="AG3108">
        <v>86</v>
      </c>
      <c r="AH3108">
        <v>0</v>
      </c>
      <c r="AI3108">
        <v>4</v>
      </c>
      <c r="AJ3108">
        <v>13</v>
      </c>
      <c r="AK3108">
        <v>0</v>
      </c>
      <c r="AL3108">
        <v>36</v>
      </c>
      <c r="AM3108">
        <v>0</v>
      </c>
      <c r="AN3108">
        <v>7</v>
      </c>
      <c r="AO3108">
        <v>0</v>
      </c>
      <c r="AP3108">
        <v>0</v>
      </c>
      <c r="AQ3108">
        <v>0</v>
      </c>
      <c r="AR3108">
        <v>0</v>
      </c>
      <c r="AS3108">
        <v>0</v>
      </c>
      <c r="AT3108">
        <v>0</v>
      </c>
      <c r="AU3108">
        <v>0</v>
      </c>
      <c r="AV3108">
        <v>0</v>
      </c>
      <c r="AW3108">
        <v>0</v>
      </c>
      <c r="AX3108">
        <v>0</v>
      </c>
      <c r="AY3108">
        <v>0</v>
      </c>
      <c r="AZ3108">
        <v>0</v>
      </c>
      <c r="BA3108">
        <v>0</v>
      </c>
      <c r="BB3108">
        <v>49</v>
      </c>
      <c r="BC3108">
        <v>9</v>
      </c>
      <c r="BD3108">
        <v>0</v>
      </c>
      <c r="BE3108">
        <v>0</v>
      </c>
      <c r="BF3108">
        <v>0</v>
      </c>
      <c r="BG3108" s="20"/>
      <c r="BH3108" s="20"/>
      <c r="BI3108" s="20"/>
      <c r="BJ3108" s="20"/>
      <c r="BK3108" s="20"/>
      <c r="BL3108" s="20"/>
      <c r="BM3108" s="20"/>
      <c r="BN3108" s="20"/>
      <c r="BO3108" s="20"/>
      <c r="BP3108" s="20"/>
      <c r="BQ3108" s="20"/>
      <c r="BR3108" s="20"/>
      <c r="BS3108" s="20"/>
      <c r="BT3108" s="20"/>
      <c r="BU3108" s="20"/>
      <c r="BV3108" s="20"/>
    </row>
    <row r="3109" spans="1:74" x14ac:dyDescent="0.25">
      <c r="A3109" s="20" t="s">
        <v>475</v>
      </c>
      <c r="B3109" s="20" t="s">
        <v>489</v>
      </c>
      <c r="C3109" s="20" t="s">
        <v>666</v>
      </c>
      <c r="D3109" s="1">
        <v>44500</v>
      </c>
      <c r="E3109">
        <v>110</v>
      </c>
      <c r="F3109">
        <v>4</v>
      </c>
      <c r="G3109">
        <v>1</v>
      </c>
      <c r="H3109">
        <v>0</v>
      </c>
      <c r="I3109">
        <v>0</v>
      </c>
      <c r="J3109">
        <v>36</v>
      </c>
      <c r="K3109">
        <v>2</v>
      </c>
      <c r="L3109">
        <v>11</v>
      </c>
      <c r="M3109">
        <v>0</v>
      </c>
      <c r="N3109">
        <v>1</v>
      </c>
      <c r="O3109">
        <v>0</v>
      </c>
      <c r="P3109">
        <v>0</v>
      </c>
      <c r="Q3109">
        <v>0</v>
      </c>
      <c r="R3109">
        <v>517</v>
      </c>
      <c r="S3109">
        <v>0</v>
      </c>
      <c r="T3109">
        <v>321</v>
      </c>
      <c r="U3109">
        <v>18</v>
      </c>
      <c r="V3109">
        <v>0</v>
      </c>
      <c r="W3109">
        <v>801</v>
      </c>
      <c r="X3109">
        <v>0</v>
      </c>
      <c r="Y3109">
        <v>110</v>
      </c>
      <c r="Z3109">
        <v>108</v>
      </c>
      <c r="AA3109">
        <v>0</v>
      </c>
      <c r="AB3109">
        <v>849</v>
      </c>
      <c r="AC3109">
        <v>108</v>
      </c>
      <c r="AD3109">
        <v>21</v>
      </c>
      <c r="AE3109">
        <v>143</v>
      </c>
      <c r="AF3109">
        <v>2</v>
      </c>
      <c r="AG3109">
        <v>86</v>
      </c>
      <c r="AH3109">
        <v>0</v>
      </c>
      <c r="AI3109">
        <v>4</v>
      </c>
      <c r="AJ3109">
        <v>13</v>
      </c>
      <c r="AK3109">
        <v>0</v>
      </c>
      <c r="AL3109">
        <v>37</v>
      </c>
      <c r="AM3109">
        <v>0</v>
      </c>
      <c r="AN3109">
        <v>7</v>
      </c>
      <c r="AO3109">
        <v>0</v>
      </c>
      <c r="AP3109">
        <v>0</v>
      </c>
      <c r="AQ3109">
        <v>0</v>
      </c>
      <c r="AR3109">
        <v>0</v>
      </c>
      <c r="AS3109">
        <v>0</v>
      </c>
      <c r="AT3109">
        <v>0</v>
      </c>
      <c r="AU3109">
        <v>0</v>
      </c>
      <c r="AV3109">
        <v>0</v>
      </c>
      <c r="AW3109">
        <v>0</v>
      </c>
      <c r="AX3109">
        <v>0</v>
      </c>
      <c r="AY3109">
        <v>0</v>
      </c>
      <c r="AZ3109">
        <v>0</v>
      </c>
      <c r="BA3109">
        <v>0</v>
      </c>
      <c r="BB3109">
        <v>49</v>
      </c>
      <c r="BC3109">
        <v>9</v>
      </c>
      <c r="BD3109">
        <v>0</v>
      </c>
      <c r="BE3109">
        <v>0</v>
      </c>
      <c r="BF3109">
        <v>0</v>
      </c>
      <c r="BG3109" s="20"/>
      <c r="BH3109" s="20"/>
      <c r="BI3109" s="20"/>
      <c r="BJ3109" s="20"/>
      <c r="BK3109" s="20"/>
      <c r="BL3109" s="20"/>
      <c r="BM3109" s="20"/>
      <c r="BN3109" s="20"/>
      <c r="BO3109" s="20"/>
      <c r="BP3109" s="20"/>
      <c r="BQ3109" s="20"/>
      <c r="BR3109" s="20"/>
      <c r="BS3109" s="20"/>
      <c r="BT3109" s="20"/>
      <c r="BU3109" s="20"/>
      <c r="BV3109" s="20"/>
    </row>
    <row r="3110" spans="1:74" x14ac:dyDescent="0.25">
      <c r="A3110" s="20" t="s">
        <v>475</v>
      </c>
      <c r="B3110" s="20" t="s">
        <v>489</v>
      </c>
      <c r="C3110" s="20" t="s">
        <v>666</v>
      </c>
      <c r="D3110" s="1">
        <v>44507</v>
      </c>
      <c r="E3110">
        <v>110</v>
      </c>
      <c r="F3110">
        <v>4</v>
      </c>
      <c r="G3110">
        <v>1</v>
      </c>
      <c r="H3110">
        <v>0</v>
      </c>
      <c r="I3110">
        <v>0</v>
      </c>
      <c r="J3110">
        <v>41</v>
      </c>
      <c r="K3110">
        <v>2</v>
      </c>
      <c r="L3110">
        <v>11</v>
      </c>
      <c r="M3110">
        <v>0</v>
      </c>
      <c r="N3110">
        <v>1</v>
      </c>
      <c r="O3110">
        <v>0</v>
      </c>
      <c r="P3110">
        <v>0</v>
      </c>
      <c r="Q3110">
        <v>0</v>
      </c>
      <c r="R3110">
        <v>517</v>
      </c>
      <c r="S3110">
        <v>343</v>
      </c>
      <c r="T3110">
        <v>49</v>
      </c>
      <c r="U3110">
        <v>18</v>
      </c>
      <c r="V3110">
        <v>0</v>
      </c>
      <c r="W3110">
        <v>803</v>
      </c>
      <c r="X3110">
        <v>133</v>
      </c>
      <c r="Y3110">
        <v>9</v>
      </c>
      <c r="Z3110">
        <v>106</v>
      </c>
      <c r="AA3110">
        <v>0</v>
      </c>
      <c r="AB3110">
        <v>847</v>
      </c>
      <c r="AC3110">
        <v>125</v>
      </c>
      <c r="AD3110">
        <v>21</v>
      </c>
      <c r="AE3110">
        <v>139</v>
      </c>
      <c r="AF3110">
        <v>2</v>
      </c>
      <c r="AG3110">
        <v>90</v>
      </c>
      <c r="AH3110">
        <v>6</v>
      </c>
      <c r="AI3110">
        <v>1</v>
      </c>
      <c r="AJ3110">
        <v>14</v>
      </c>
      <c r="AK3110">
        <v>0</v>
      </c>
      <c r="AL3110">
        <v>38</v>
      </c>
      <c r="AM3110">
        <v>10</v>
      </c>
      <c r="AN3110">
        <v>0</v>
      </c>
      <c r="AO3110">
        <v>0</v>
      </c>
      <c r="AP3110">
        <v>0</v>
      </c>
      <c r="AQ3110">
        <v>0</v>
      </c>
      <c r="AR3110">
        <v>0</v>
      </c>
      <c r="AS3110">
        <v>0</v>
      </c>
      <c r="AT3110">
        <v>0</v>
      </c>
      <c r="AU3110">
        <v>0</v>
      </c>
      <c r="AV3110">
        <v>0</v>
      </c>
      <c r="AW3110">
        <v>0</v>
      </c>
      <c r="AX3110">
        <v>0</v>
      </c>
      <c r="AY3110">
        <v>0</v>
      </c>
      <c r="AZ3110">
        <v>0</v>
      </c>
      <c r="BA3110">
        <v>0</v>
      </c>
      <c r="BB3110">
        <v>0</v>
      </c>
      <c r="BC3110">
        <v>0</v>
      </c>
      <c r="BD3110">
        <v>0</v>
      </c>
      <c r="BE3110">
        <v>0</v>
      </c>
      <c r="BF3110">
        <v>0</v>
      </c>
      <c r="BG3110" s="20">
        <v>4</v>
      </c>
      <c r="BH3110" s="20">
        <v>0</v>
      </c>
      <c r="BI3110" s="20">
        <v>95</v>
      </c>
      <c r="BJ3110" s="20">
        <v>1</v>
      </c>
      <c r="BK3110" s="20">
        <v>441</v>
      </c>
      <c r="BL3110" s="20">
        <v>657</v>
      </c>
      <c r="BM3110" s="20">
        <v>663</v>
      </c>
      <c r="BN3110" s="20">
        <v>67</v>
      </c>
      <c r="BO3110" s="20">
        <v>37</v>
      </c>
      <c r="BP3110" s="20"/>
      <c r="BQ3110" s="20"/>
      <c r="BR3110" s="20"/>
      <c r="BS3110" s="20"/>
      <c r="BT3110" s="20"/>
      <c r="BU3110" s="20"/>
      <c r="BV3110" s="20"/>
    </row>
    <row r="3111" spans="1:74" x14ac:dyDescent="0.25">
      <c r="A3111" s="20" t="s">
        <v>475</v>
      </c>
      <c r="B3111" s="20" t="s">
        <v>489</v>
      </c>
      <c r="C3111" s="20" t="s">
        <v>666</v>
      </c>
      <c r="D3111" s="1">
        <v>44514</v>
      </c>
      <c r="E3111">
        <v>110</v>
      </c>
      <c r="F3111">
        <v>4</v>
      </c>
      <c r="G3111">
        <v>1</v>
      </c>
      <c r="H3111">
        <v>0</v>
      </c>
      <c r="I3111">
        <v>0</v>
      </c>
      <c r="J3111">
        <v>42</v>
      </c>
      <c r="K3111">
        <v>2</v>
      </c>
      <c r="L3111">
        <v>11</v>
      </c>
      <c r="M3111">
        <v>0</v>
      </c>
      <c r="N3111">
        <v>1</v>
      </c>
      <c r="O3111">
        <v>0</v>
      </c>
      <c r="P3111">
        <v>0</v>
      </c>
      <c r="Q3111">
        <v>0</v>
      </c>
      <c r="R3111">
        <v>518</v>
      </c>
      <c r="S3111">
        <v>355</v>
      </c>
      <c r="T3111">
        <v>48</v>
      </c>
      <c r="U3111">
        <v>18</v>
      </c>
      <c r="V3111">
        <v>1</v>
      </c>
      <c r="W3111">
        <v>806</v>
      </c>
      <c r="X3111">
        <v>155</v>
      </c>
      <c r="Y3111">
        <v>9</v>
      </c>
      <c r="Z3111">
        <v>106</v>
      </c>
      <c r="AA3111">
        <v>0</v>
      </c>
      <c r="AB3111">
        <v>850</v>
      </c>
      <c r="AC3111">
        <v>141</v>
      </c>
      <c r="AD3111">
        <v>21</v>
      </c>
      <c r="AE3111">
        <v>139</v>
      </c>
      <c r="AF3111">
        <v>4</v>
      </c>
      <c r="AG3111">
        <v>90</v>
      </c>
      <c r="AH3111">
        <v>7</v>
      </c>
      <c r="AI3111">
        <v>1</v>
      </c>
      <c r="AJ3111">
        <v>14</v>
      </c>
      <c r="AK3111">
        <v>0</v>
      </c>
      <c r="AL3111">
        <v>38</v>
      </c>
      <c r="AM3111">
        <v>11</v>
      </c>
      <c r="AN3111">
        <v>0</v>
      </c>
      <c r="AO3111">
        <v>0</v>
      </c>
      <c r="AP3111">
        <v>0</v>
      </c>
      <c r="AQ3111">
        <v>0</v>
      </c>
      <c r="AR3111">
        <v>0</v>
      </c>
      <c r="AS3111">
        <v>0</v>
      </c>
      <c r="AT3111">
        <v>0</v>
      </c>
      <c r="AU3111">
        <v>0</v>
      </c>
      <c r="AV3111">
        <v>0</v>
      </c>
      <c r="AW3111">
        <v>0</v>
      </c>
      <c r="AX3111">
        <v>0</v>
      </c>
      <c r="AY3111">
        <v>0</v>
      </c>
      <c r="AZ3111">
        <v>0</v>
      </c>
      <c r="BA3111">
        <v>0</v>
      </c>
      <c r="BB3111">
        <v>0</v>
      </c>
      <c r="BC3111">
        <v>0</v>
      </c>
      <c r="BD3111">
        <v>0</v>
      </c>
      <c r="BE3111">
        <v>0</v>
      </c>
      <c r="BF3111">
        <v>0</v>
      </c>
      <c r="BG3111" s="20">
        <v>4</v>
      </c>
      <c r="BH3111" s="20">
        <v>0</v>
      </c>
      <c r="BI3111" s="20">
        <v>95</v>
      </c>
      <c r="BJ3111" s="20">
        <v>1</v>
      </c>
      <c r="BK3111" s="20">
        <v>442</v>
      </c>
      <c r="BL3111" s="20">
        <v>662</v>
      </c>
      <c r="BM3111" s="20">
        <v>665</v>
      </c>
      <c r="BN3111" s="20">
        <v>67</v>
      </c>
      <c r="BO3111" s="20">
        <v>37</v>
      </c>
      <c r="BP3111" s="20"/>
      <c r="BQ3111" s="20"/>
      <c r="BR3111" s="20"/>
      <c r="BS3111" s="20"/>
      <c r="BT3111" s="20"/>
      <c r="BU3111" s="20"/>
      <c r="BV3111" s="20"/>
    </row>
    <row r="3112" spans="1:74" x14ac:dyDescent="0.25">
      <c r="A3112" s="20" t="s">
        <v>475</v>
      </c>
      <c r="B3112" s="20" t="s">
        <v>489</v>
      </c>
      <c r="C3112" s="20" t="s">
        <v>666</v>
      </c>
      <c r="D3112" s="1">
        <v>44521</v>
      </c>
      <c r="E3112">
        <v>110</v>
      </c>
      <c r="F3112">
        <v>4</v>
      </c>
      <c r="G3112">
        <v>2</v>
      </c>
      <c r="H3112">
        <v>0</v>
      </c>
      <c r="I3112">
        <v>0</v>
      </c>
      <c r="J3112">
        <v>44</v>
      </c>
      <c r="K3112">
        <v>2</v>
      </c>
      <c r="L3112">
        <v>11</v>
      </c>
      <c r="M3112">
        <v>0</v>
      </c>
      <c r="N3112">
        <v>1</v>
      </c>
      <c r="O3112">
        <v>0</v>
      </c>
      <c r="P3112">
        <v>0</v>
      </c>
      <c r="Q3112">
        <v>0</v>
      </c>
      <c r="R3112">
        <v>519</v>
      </c>
      <c r="S3112">
        <v>365</v>
      </c>
      <c r="T3112">
        <v>48</v>
      </c>
      <c r="U3112">
        <v>18</v>
      </c>
      <c r="V3112">
        <v>0</v>
      </c>
      <c r="W3112">
        <v>808</v>
      </c>
      <c r="X3112">
        <v>186</v>
      </c>
      <c r="Y3112">
        <v>9</v>
      </c>
      <c r="Z3112">
        <v>106</v>
      </c>
      <c r="AA3112">
        <v>0</v>
      </c>
      <c r="AB3112">
        <v>848</v>
      </c>
      <c r="AC3112">
        <v>165</v>
      </c>
      <c r="AD3112">
        <v>21</v>
      </c>
      <c r="AE3112">
        <v>137</v>
      </c>
      <c r="AF3112">
        <v>4</v>
      </c>
      <c r="AG3112">
        <v>91</v>
      </c>
      <c r="AH3112">
        <v>7</v>
      </c>
      <c r="AI3112">
        <v>1</v>
      </c>
      <c r="AJ3112">
        <v>13</v>
      </c>
      <c r="AK3112">
        <v>0</v>
      </c>
      <c r="AL3112">
        <v>38</v>
      </c>
      <c r="AM3112">
        <v>12</v>
      </c>
      <c r="AN3112">
        <v>0</v>
      </c>
      <c r="AO3112">
        <v>0</v>
      </c>
      <c r="AP3112">
        <v>0</v>
      </c>
      <c r="AQ3112">
        <v>0</v>
      </c>
      <c r="AR3112">
        <v>0</v>
      </c>
      <c r="AS3112">
        <v>0</v>
      </c>
      <c r="AT3112">
        <v>0</v>
      </c>
      <c r="AU3112">
        <v>0</v>
      </c>
      <c r="AV3112">
        <v>0</v>
      </c>
      <c r="AW3112">
        <v>0</v>
      </c>
      <c r="AX3112">
        <v>0</v>
      </c>
      <c r="AY3112">
        <v>0</v>
      </c>
      <c r="AZ3112">
        <v>0</v>
      </c>
      <c r="BA3112">
        <v>0</v>
      </c>
      <c r="BB3112">
        <v>0</v>
      </c>
      <c r="BC3112">
        <v>0</v>
      </c>
      <c r="BD3112">
        <v>0</v>
      </c>
      <c r="BE3112">
        <v>0</v>
      </c>
      <c r="BF3112">
        <v>0</v>
      </c>
      <c r="BG3112" s="20">
        <v>4</v>
      </c>
      <c r="BH3112" s="20">
        <v>0</v>
      </c>
      <c r="BI3112" s="20">
        <v>95</v>
      </c>
      <c r="BJ3112" s="20">
        <v>1</v>
      </c>
      <c r="BK3112" s="20">
        <v>444</v>
      </c>
      <c r="BL3112" s="20">
        <v>665</v>
      </c>
      <c r="BM3112" s="20">
        <v>667</v>
      </c>
      <c r="BN3112" s="20">
        <v>68</v>
      </c>
      <c r="BO3112" s="20">
        <v>37</v>
      </c>
      <c r="BP3112" s="20"/>
      <c r="BQ3112" s="20"/>
      <c r="BR3112" s="20"/>
      <c r="BS3112" s="20"/>
      <c r="BT3112" s="20"/>
      <c r="BU3112" s="20"/>
      <c r="BV3112" s="20"/>
    </row>
    <row r="3113" spans="1:74" x14ac:dyDescent="0.25">
      <c r="A3113" s="20" t="s">
        <v>475</v>
      </c>
      <c r="B3113" s="20" t="s">
        <v>489</v>
      </c>
      <c r="C3113" s="20" t="s">
        <v>666</v>
      </c>
      <c r="D3113" s="1">
        <v>44528</v>
      </c>
      <c r="E3113">
        <v>112</v>
      </c>
      <c r="F3113">
        <v>4</v>
      </c>
      <c r="G3113">
        <v>4</v>
      </c>
      <c r="H3113">
        <v>0</v>
      </c>
      <c r="I3113">
        <v>0</v>
      </c>
      <c r="J3113">
        <v>52</v>
      </c>
      <c r="K3113">
        <v>2</v>
      </c>
      <c r="L3113">
        <v>11</v>
      </c>
      <c r="M3113">
        <v>0</v>
      </c>
      <c r="N3113">
        <v>1</v>
      </c>
      <c r="O3113">
        <v>0</v>
      </c>
      <c r="P3113">
        <v>0</v>
      </c>
      <c r="Q3113">
        <v>0</v>
      </c>
      <c r="R3113">
        <v>517</v>
      </c>
      <c r="S3113">
        <v>396</v>
      </c>
      <c r="T3113">
        <v>48</v>
      </c>
      <c r="U3113">
        <v>18</v>
      </c>
      <c r="V3113">
        <v>0</v>
      </c>
      <c r="W3113">
        <v>805</v>
      </c>
      <c r="X3113">
        <v>262</v>
      </c>
      <c r="Y3113">
        <v>9</v>
      </c>
      <c r="Z3113">
        <v>103</v>
      </c>
      <c r="AA3113">
        <v>0</v>
      </c>
      <c r="AB3113">
        <v>845</v>
      </c>
      <c r="AC3113">
        <v>224</v>
      </c>
      <c r="AD3113">
        <v>21</v>
      </c>
      <c r="AE3113">
        <v>137</v>
      </c>
      <c r="AF3113">
        <v>4</v>
      </c>
      <c r="AG3113">
        <v>89</v>
      </c>
      <c r="AH3113">
        <v>9</v>
      </c>
      <c r="AI3113">
        <v>1</v>
      </c>
      <c r="AJ3113">
        <v>13</v>
      </c>
      <c r="AK3113">
        <v>0</v>
      </c>
      <c r="AL3113">
        <v>38</v>
      </c>
      <c r="AM3113">
        <v>34</v>
      </c>
      <c r="AN3113">
        <v>0</v>
      </c>
      <c r="AO3113">
        <v>0</v>
      </c>
      <c r="AP3113">
        <v>0</v>
      </c>
      <c r="AQ3113">
        <v>0</v>
      </c>
      <c r="AR3113">
        <v>0</v>
      </c>
      <c r="AS3113">
        <v>0</v>
      </c>
      <c r="AT3113">
        <v>0</v>
      </c>
      <c r="AU3113">
        <v>0</v>
      </c>
      <c r="AV3113">
        <v>0</v>
      </c>
      <c r="AW3113">
        <v>0</v>
      </c>
      <c r="AX3113">
        <v>0</v>
      </c>
      <c r="AY3113">
        <v>0</v>
      </c>
      <c r="AZ3113">
        <v>0</v>
      </c>
      <c r="BA3113">
        <v>0</v>
      </c>
      <c r="BB3113">
        <v>0</v>
      </c>
      <c r="BC3113">
        <v>0</v>
      </c>
      <c r="BD3113">
        <v>0</v>
      </c>
      <c r="BE3113">
        <v>0</v>
      </c>
      <c r="BF3113">
        <v>0</v>
      </c>
      <c r="BG3113" s="20">
        <v>4</v>
      </c>
      <c r="BH3113" s="20">
        <v>0</v>
      </c>
      <c r="BI3113" s="20">
        <v>97</v>
      </c>
      <c r="BJ3113" s="20">
        <v>1</v>
      </c>
      <c r="BK3113" s="20">
        <v>443</v>
      </c>
      <c r="BL3113" s="20">
        <v>667</v>
      </c>
      <c r="BM3113" s="20">
        <v>665</v>
      </c>
      <c r="BN3113" s="20">
        <v>66</v>
      </c>
      <c r="BO3113" s="20">
        <v>37</v>
      </c>
      <c r="BP3113" s="20"/>
      <c r="BQ3113" s="20"/>
      <c r="BR3113" s="20"/>
      <c r="BS3113" s="20"/>
      <c r="BT3113" s="20"/>
      <c r="BU3113" s="20"/>
      <c r="BV3113" s="20"/>
    </row>
    <row r="3114" spans="1:74" x14ac:dyDescent="0.25">
      <c r="A3114" s="20" t="s">
        <v>475</v>
      </c>
      <c r="B3114" s="20" t="s">
        <v>489</v>
      </c>
      <c r="C3114" s="20" t="s">
        <v>666</v>
      </c>
      <c r="D3114" s="1">
        <v>44535</v>
      </c>
      <c r="E3114">
        <v>111</v>
      </c>
      <c r="F3114">
        <v>4</v>
      </c>
      <c r="G3114">
        <v>4</v>
      </c>
      <c r="H3114">
        <v>0</v>
      </c>
      <c r="I3114">
        <v>0</v>
      </c>
      <c r="J3114">
        <v>55</v>
      </c>
      <c r="K3114">
        <v>2</v>
      </c>
      <c r="L3114">
        <v>11</v>
      </c>
      <c r="M3114">
        <v>0</v>
      </c>
      <c r="N3114">
        <v>1</v>
      </c>
      <c r="O3114">
        <v>0</v>
      </c>
      <c r="P3114">
        <v>0</v>
      </c>
      <c r="Q3114">
        <v>0</v>
      </c>
      <c r="R3114">
        <v>516</v>
      </c>
      <c r="S3114">
        <v>400</v>
      </c>
      <c r="T3114">
        <v>48</v>
      </c>
      <c r="U3114">
        <v>18</v>
      </c>
      <c r="V3114">
        <v>0</v>
      </c>
      <c r="W3114">
        <v>804</v>
      </c>
      <c r="X3114">
        <v>317</v>
      </c>
      <c r="Y3114">
        <v>9</v>
      </c>
      <c r="Z3114">
        <v>102</v>
      </c>
      <c r="AA3114">
        <v>0</v>
      </c>
      <c r="AB3114">
        <v>847</v>
      </c>
      <c r="AC3114">
        <v>299</v>
      </c>
      <c r="AD3114">
        <v>21</v>
      </c>
      <c r="AE3114">
        <v>136</v>
      </c>
      <c r="AF3114">
        <v>3</v>
      </c>
      <c r="AG3114">
        <v>89</v>
      </c>
      <c r="AH3114">
        <v>10</v>
      </c>
      <c r="AI3114">
        <v>1</v>
      </c>
      <c r="AJ3114">
        <v>13</v>
      </c>
      <c r="AK3114">
        <v>0</v>
      </c>
      <c r="AL3114">
        <v>38</v>
      </c>
      <c r="AM3114">
        <v>34</v>
      </c>
      <c r="AN3114">
        <v>0</v>
      </c>
      <c r="AO3114">
        <v>0</v>
      </c>
      <c r="AP3114">
        <v>0</v>
      </c>
      <c r="AQ3114">
        <v>0</v>
      </c>
      <c r="AR3114">
        <v>0</v>
      </c>
      <c r="AS3114">
        <v>0</v>
      </c>
      <c r="AT3114">
        <v>0</v>
      </c>
      <c r="AU3114">
        <v>0</v>
      </c>
      <c r="AV3114">
        <v>0</v>
      </c>
      <c r="AW3114">
        <v>0</v>
      </c>
      <c r="AX3114">
        <v>0</v>
      </c>
      <c r="AY3114">
        <v>0</v>
      </c>
      <c r="AZ3114">
        <v>0</v>
      </c>
      <c r="BA3114">
        <v>0</v>
      </c>
      <c r="BB3114">
        <v>0</v>
      </c>
      <c r="BC3114">
        <v>0</v>
      </c>
      <c r="BD3114">
        <v>0</v>
      </c>
      <c r="BE3114">
        <v>0</v>
      </c>
      <c r="BF3114">
        <v>0</v>
      </c>
      <c r="BG3114" s="20">
        <v>4</v>
      </c>
      <c r="BH3114" s="20">
        <v>0</v>
      </c>
      <c r="BI3114" s="20">
        <v>96</v>
      </c>
      <c r="BJ3114" s="20">
        <v>1</v>
      </c>
      <c r="BK3114" s="20">
        <v>442</v>
      </c>
      <c r="BL3114" s="20">
        <v>668</v>
      </c>
      <c r="BM3114" s="20">
        <v>666</v>
      </c>
      <c r="BN3114" s="20">
        <v>66</v>
      </c>
      <c r="BO3114" s="20">
        <v>37</v>
      </c>
      <c r="BP3114" s="20"/>
      <c r="BQ3114" s="20"/>
      <c r="BR3114" s="20"/>
      <c r="BS3114" s="20"/>
      <c r="BT3114" s="20"/>
      <c r="BU3114" s="20"/>
      <c r="BV3114" s="20"/>
    </row>
    <row r="3115" spans="1:74" x14ac:dyDescent="0.25">
      <c r="A3115" s="20" t="s">
        <v>475</v>
      </c>
      <c r="B3115" s="20" t="s">
        <v>489</v>
      </c>
      <c r="C3115" s="20" t="s">
        <v>666</v>
      </c>
      <c r="D3115" s="1">
        <v>44542</v>
      </c>
      <c r="E3115">
        <v>111</v>
      </c>
      <c r="F3115">
        <v>4</v>
      </c>
      <c r="G3115">
        <v>4</v>
      </c>
      <c r="H3115">
        <v>0</v>
      </c>
      <c r="I3115">
        <v>0</v>
      </c>
      <c r="J3115">
        <v>57</v>
      </c>
      <c r="K3115">
        <v>2</v>
      </c>
      <c r="L3115">
        <v>11</v>
      </c>
      <c r="M3115">
        <v>0</v>
      </c>
      <c r="N3115">
        <v>1</v>
      </c>
      <c r="O3115">
        <v>0</v>
      </c>
      <c r="P3115">
        <v>0</v>
      </c>
      <c r="Q3115">
        <v>0</v>
      </c>
      <c r="R3115">
        <v>517</v>
      </c>
      <c r="S3115">
        <v>406</v>
      </c>
      <c r="T3115">
        <v>48</v>
      </c>
      <c r="U3115">
        <v>18</v>
      </c>
      <c r="V3115">
        <v>0</v>
      </c>
      <c r="W3115">
        <v>809</v>
      </c>
      <c r="X3115">
        <v>351</v>
      </c>
      <c r="Y3115">
        <v>9</v>
      </c>
      <c r="Z3115">
        <v>102</v>
      </c>
      <c r="AA3115">
        <v>0</v>
      </c>
      <c r="AB3115">
        <v>846</v>
      </c>
      <c r="AC3115">
        <v>367</v>
      </c>
      <c r="AD3115">
        <v>21</v>
      </c>
      <c r="AE3115">
        <v>136</v>
      </c>
      <c r="AF3115">
        <v>4</v>
      </c>
      <c r="AG3115">
        <v>91</v>
      </c>
      <c r="AH3115">
        <v>16</v>
      </c>
      <c r="AI3115">
        <v>0</v>
      </c>
      <c r="AJ3115">
        <v>13</v>
      </c>
      <c r="AK3115">
        <v>0</v>
      </c>
      <c r="AL3115">
        <v>38</v>
      </c>
      <c r="AM3115">
        <v>34</v>
      </c>
      <c r="AN3115">
        <v>0</v>
      </c>
      <c r="AO3115">
        <v>0</v>
      </c>
      <c r="AP3115">
        <v>0</v>
      </c>
      <c r="AQ3115">
        <v>0</v>
      </c>
      <c r="AR3115">
        <v>0</v>
      </c>
      <c r="AS3115">
        <v>0</v>
      </c>
      <c r="AT3115">
        <v>0</v>
      </c>
      <c r="AU3115">
        <v>0</v>
      </c>
      <c r="AV3115">
        <v>0</v>
      </c>
      <c r="AW3115">
        <v>0</v>
      </c>
      <c r="AX3115">
        <v>0</v>
      </c>
      <c r="AY3115">
        <v>0</v>
      </c>
      <c r="AZ3115">
        <v>0</v>
      </c>
      <c r="BA3115">
        <v>0</v>
      </c>
      <c r="BB3115">
        <v>0</v>
      </c>
      <c r="BC3115">
        <v>0</v>
      </c>
      <c r="BD3115">
        <v>0</v>
      </c>
      <c r="BE3115">
        <v>0</v>
      </c>
      <c r="BF3115">
        <v>0</v>
      </c>
      <c r="BG3115" s="20">
        <v>4</v>
      </c>
      <c r="BH3115" s="20">
        <v>0</v>
      </c>
      <c r="BI3115" s="20">
        <v>96</v>
      </c>
      <c r="BJ3115" s="20">
        <v>1</v>
      </c>
      <c r="BK3115" s="20">
        <v>443</v>
      </c>
      <c r="BL3115" s="20">
        <v>673</v>
      </c>
      <c r="BM3115" s="20">
        <v>666</v>
      </c>
      <c r="BN3115" s="20">
        <v>68</v>
      </c>
      <c r="BO3115" s="20">
        <v>37</v>
      </c>
      <c r="BP3115" s="20"/>
      <c r="BQ3115" s="20"/>
      <c r="BR3115" s="20"/>
      <c r="BS3115" s="20"/>
      <c r="BT3115" s="20"/>
      <c r="BU3115" s="20"/>
      <c r="BV3115" s="20"/>
    </row>
    <row r="3116" spans="1:74" x14ac:dyDescent="0.25">
      <c r="A3116" s="20" t="s">
        <v>475</v>
      </c>
      <c r="B3116" s="20" t="s">
        <v>489</v>
      </c>
      <c r="C3116" s="20" t="s">
        <v>666</v>
      </c>
      <c r="D3116" s="1">
        <v>44549</v>
      </c>
      <c r="E3116">
        <v>112</v>
      </c>
      <c r="F3116">
        <v>4</v>
      </c>
      <c r="G3116">
        <v>4</v>
      </c>
      <c r="H3116">
        <v>0</v>
      </c>
      <c r="I3116">
        <v>0</v>
      </c>
      <c r="J3116">
        <v>64</v>
      </c>
      <c r="K3116">
        <v>2</v>
      </c>
      <c r="L3116">
        <v>12</v>
      </c>
      <c r="M3116">
        <v>0</v>
      </c>
      <c r="N3116">
        <v>1</v>
      </c>
      <c r="O3116">
        <v>0</v>
      </c>
      <c r="P3116">
        <v>0</v>
      </c>
      <c r="Q3116">
        <v>0</v>
      </c>
      <c r="R3116">
        <v>516</v>
      </c>
      <c r="S3116">
        <v>412</v>
      </c>
      <c r="T3116">
        <v>47</v>
      </c>
      <c r="U3116">
        <v>16</v>
      </c>
      <c r="V3116">
        <v>0</v>
      </c>
      <c r="W3116">
        <v>812</v>
      </c>
      <c r="X3116">
        <v>408</v>
      </c>
      <c r="Y3116">
        <v>8</v>
      </c>
      <c r="Z3116">
        <v>102</v>
      </c>
      <c r="AA3116">
        <v>0</v>
      </c>
      <c r="AB3116">
        <v>848</v>
      </c>
      <c r="AC3116">
        <v>428</v>
      </c>
      <c r="AD3116">
        <v>21</v>
      </c>
      <c r="AE3116">
        <v>135</v>
      </c>
      <c r="AF3116">
        <v>5</v>
      </c>
      <c r="AG3116">
        <v>91</v>
      </c>
      <c r="AH3116">
        <v>22</v>
      </c>
      <c r="AI3116">
        <v>0</v>
      </c>
      <c r="AJ3116">
        <v>13</v>
      </c>
      <c r="AK3116">
        <v>0</v>
      </c>
      <c r="AL3116">
        <v>38</v>
      </c>
      <c r="AM3116">
        <v>34</v>
      </c>
      <c r="AN3116">
        <v>0</v>
      </c>
      <c r="AO3116">
        <v>0</v>
      </c>
      <c r="AP3116">
        <v>0</v>
      </c>
      <c r="AQ3116">
        <v>0</v>
      </c>
      <c r="AR3116">
        <v>0</v>
      </c>
      <c r="AS3116">
        <v>0</v>
      </c>
      <c r="AT3116">
        <v>0</v>
      </c>
      <c r="AU3116">
        <v>0</v>
      </c>
      <c r="AV3116">
        <v>0</v>
      </c>
      <c r="AW3116">
        <v>0</v>
      </c>
      <c r="AX3116">
        <v>0</v>
      </c>
      <c r="AY3116">
        <v>0</v>
      </c>
      <c r="AZ3116">
        <v>0</v>
      </c>
      <c r="BA3116">
        <v>0</v>
      </c>
      <c r="BB3116">
        <v>0</v>
      </c>
      <c r="BC3116">
        <v>0</v>
      </c>
      <c r="BD3116">
        <v>0</v>
      </c>
      <c r="BE3116">
        <v>0</v>
      </c>
      <c r="BF3116">
        <v>0</v>
      </c>
      <c r="BG3116" s="20">
        <v>4</v>
      </c>
      <c r="BH3116" s="20">
        <v>0</v>
      </c>
      <c r="BI3116" s="20">
        <v>96</v>
      </c>
      <c r="BJ3116" s="20">
        <v>1</v>
      </c>
      <c r="BK3116" s="20">
        <v>443</v>
      </c>
      <c r="BL3116" s="20">
        <v>676</v>
      </c>
      <c r="BM3116" s="20">
        <v>668</v>
      </c>
      <c r="BN3116" s="20">
        <v>69</v>
      </c>
      <c r="BO3116" s="20">
        <v>37</v>
      </c>
      <c r="BP3116" s="20">
        <v>3622</v>
      </c>
      <c r="BQ3116" s="20">
        <v>938</v>
      </c>
      <c r="BR3116" s="20">
        <v>0</v>
      </c>
      <c r="BS3116" s="20">
        <v>51</v>
      </c>
      <c r="BT3116" s="20">
        <v>1002</v>
      </c>
      <c r="BU3116" s="20">
        <v>13</v>
      </c>
      <c r="BV3116" s="20">
        <v>2391</v>
      </c>
    </row>
    <row r="3117" spans="1:74" x14ac:dyDescent="0.25">
      <c r="A3117" s="20" t="s">
        <v>475</v>
      </c>
      <c r="B3117" s="20" t="s">
        <v>489</v>
      </c>
      <c r="C3117" s="20" t="s">
        <v>666</v>
      </c>
      <c r="D3117" s="1">
        <v>44558</v>
      </c>
      <c r="E3117">
        <v>112</v>
      </c>
      <c r="F3117">
        <v>4</v>
      </c>
      <c r="G3117">
        <v>4</v>
      </c>
      <c r="H3117">
        <v>0</v>
      </c>
      <c r="I3117">
        <v>0</v>
      </c>
      <c r="J3117">
        <v>68</v>
      </c>
      <c r="K3117">
        <v>2</v>
      </c>
      <c r="L3117">
        <v>12</v>
      </c>
      <c r="M3117">
        <v>0</v>
      </c>
      <c r="N3117">
        <v>1</v>
      </c>
      <c r="O3117">
        <v>0</v>
      </c>
      <c r="P3117">
        <v>0</v>
      </c>
      <c r="Q3117">
        <v>0</v>
      </c>
      <c r="R3117">
        <v>514</v>
      </c>
      <c r="S3117">
        <v>413</v>
      </c>
      <c r="T3117">
        <v>47</v>
      </c>
      <c r="U3117">
        <v>16</v>
      </c>
      <c r="V3117">
        <v>0</v>
      </c>
      <c r="W3117">
        <v>816</v>
      </c>
      <c r="X3117">
        <v>460</v>
      </c>
      <c r="Y3117">
        <v>8</v>
      </c>
      <c r="Z3117">
        <v>103</v>
      </c>
      <c r="AA3117">
        <v>0</v>
      </c>
      <c r="AB3117">
        <v>849</v>
      </c>
      <c r="AC3117">
        <v>470</v>
      </c>
      <c r="AD3117">
        <v>21</v>
      </c>
      <c r="AE3117">
        <v>131</v>
      </c>
      <c r="AF3117">
        <v>5</v>
      </c>
      <c r="AG3117">
        <v>91</v>
      </c>
      <c r="AH3117">
        <v>32</v>
      </c>
      <c r="AI3117">
        <v>0</v>
      </c>
      <c r="AJ3117">
        <v>13</v>
      </c>
      <c r="AK3117">
        <v>0</v>
      </c>
      <c r="AL3117">
        <v>38</v>
      </c>
      <c r="AM3117">
        <v>35</v>
      </c>
      <c r="AN3117">
        <v>0</v>
      </c>
      <c r="AO3117">
        <v>0</v>
      </c>
      <c r="AP3117">
        <v>0</v>
      </c>
      <c r="AQ3117">
        <v>0</v>
      </c>
      <c r="AR3117">
        <v>0</v>
      </c>
      <c r="AS3117">
        <v>0</v>
      </c>
      <c r="AT3117">
        <v>0</v>
      </c>
      <c r="AU3117">
        <v>0</v>
      </c>
      <c r="AV3117">
        <v>0</v>
      </c>
      <c r="AW3117">
        <v>0</v>
      </c>
      <c r="AX3117">
        <v>0</v>
      </c>
      <c r="AY3117">
        <v>0</v>
      </c>
      <c r="AZ3117">
        <v>0</v>
      </c>
      <c r="BA3117">
        <v>0</v>
      </c>
      <c r="BB3117">
        <v>0</v>
      </c>
      <c r="BC3117">
        <v>0</v>
      </c>
      <c r="BD3117">
        <v>0</v>
      </c>
      <c r="BE3117">
        <v>0</v>
      </c>
      <c r="BF3117">
        <v>0</v>
      </c>
      <c r="BG3117" s="20">
        <v>4</v>
      </c>
      <c r="BH3117" s="20">
        <v>0</v>
      </c>
      <c r="BI3117" s="20">
        <v>96</v>
      </c>
      <c r="BJ3117" s="20">
        <v>1</v>
      </c>
      <c r="BK3117" s="20">
        <v>441</v>
      </c>
      <c r="BL3117" s="20">
        <v>679</v>
      </c>
      <c r="BM3117" s="20">
        <v>669</v>
      </c>
      <c r="BN3117" s="20">
        <v>72</v>
      </c>
      <c r="BO3117" s="20">
        <v>37</v>
      </c>
      <c r="BP3117" s="20">
        <v>3622</v>
      </c>
      <c r="BQ3117" s="20">
        <v>1211</v>
      </c>
      <c r="BR3117" s="20">
        <v>0</v>
      </c>
      <c r="BS3117" s="20">
        <v>51</v>
      </c>
      <c r="BT3117" s="20">
        <v>990</v>
      </c>
      <c r="BU3117" s="20">
        <v>12</v>
      </c>
      <c r="BV3117" s="20">
        <v>2405</v>
      </c>
    </row>
    <row r="3118" spans="1:74" x14ac:dyDescent="0.25">
      <c r="A3118" s="20" t="s">
        <v>475</v>
      </c>
      <c r="B3118" s="20" t="s">
        <v>489</v>
      </c>
      <c r="C3118" s="20" t="s">
        <v>666</v>
      </c>
      <c r="D3118" s="1">
        <v>44564</v>
      </c>
      <c r="E3118">
        <v>112</v>
      </c>
      <c r="F3118">
        <v>4</v>
      </c>
      <c r="G3118">
        <v>4</v>
      </c>
      <c r="H3118">
        <v>0</v>
      </c>
      <c r="I3118">
        <v>0</v>
      </c>
      <c r="J3118">
        <v>69</v>
      </c>
      <c r="K3118">
        <v>2</v>
      </c>
      <c r="L3118">
        <v>12</v>
      </c>
      <c r="M3118">
        <v>0</v>
      </c>
      <c r="N3118">
        <v>1</v>
      </c>
      <c r="O3118">
        <v>0</v>
      </c>
      <c r="P3118">
        <v>0</v>
      </c>
      <c r="Q3118">
        <v>0</v>
      </c>
      <c r="R3118">
        <v>517</v>
      </c>
      <c r="S3118">
        <v>414</v>
      </c>
      <c r="T3118">
        <v>47</v>
      </c>
      <c r="U3118">
        <v>16</v>
      </c>
      <c r="V3118">
        <v>0</v>
      </c>
      <c r="W3118">
        <v>817</v>
      </c>
      <c r="X3118">
        <v>471</v>
      </c>
      <c r="Y3118">
        <v>8</v>
      </c>
      <c r="Z3118">
        <v>101</v>
      </c>
      <c r="AA3118">
        <v>0</v>
      </c>
      <c r="AB3118">
        <v>851</v>
      </c>
      <c r="AC3118">
        <v>487</v>
      </c>
      <c r="AD3118">
        <v>21</v>
      </c>
      <c r="AE3118">
        <v>132</v>
      </c>
      <c r="AF3118">
        <v>3</v>
      </c>
      <c r="AG3118">
        <v>93</v>
      </c>
      <c r="AH3118">
        <v>35</v>
      </c>
      <c r="AI3118">
        <v>0</v>
      </c>
      <c r="AJ3118">
        <v>14</v>
      </c>
      <c r="AK3118">
        <v>0</v>
      </c>
      <c r="AL3118">
        <v>38</v>
      </c>
      <c r="AM3118">
        <v>35</v>
      </c>
      <c r="AN3118">
        <v>0</v>
      </c>
      <c r="AO3118">
        <v>0</v>
      </c>
      <c r="AP3118">
        <v>0</v>
      </c>
      <c r="AQ3118">
        <v>0</v>
      </c>
      <c r="AR3118">
        <v>0</v>
      </c>
      <c r="AS3118">
        <v>0</v>
      </c>
      <c r="AT3118">
        <v>0</v>
      </c>
      <c r="AU3118">
        <v>0</v>
      </c>
      <c r="AV3118">
        <v>0</v>
      </c>
      <c r="AW3118">
        <v>0</v>
      </c>
      <c r="AX3118">
        <v>0</v>
      </c>
      <c r="AY3118">
        <v>0</v>
      </c>
      <c r="AZ3118">
        <v>0</v>
      </c>
      <c r="BA3118">
        <v>0</v>
      </c>
      <c r="BB3118">
        <v>0</v>
      </c>
      <c r="BC3118">
        <v>0</v>
      </c>
      <c r="BD3118">
        <v>0</v>
      </c>
      <c r="BE3118">
        <v>0</v>
      </c>
      <c r="BF3118">
        <v>0</v>
      </c>
      <c r="BG3118" s="20">
        <v>4</v>
      </c>
      <c r="BH3118" s="20">
        <v>0</v>
      </c>
      <c r="BI3118" s="20">
        <v>96</v>
      </c>
      <c r="BJ3118" s="20">
        <v>1</v>
      </c>
      <c r="BK3118" s="20">
        <v>445</v>
      </c>
      <c r="BL3118" s="20">
        <v>681</v>
      </c>
      <c r="BM3118" s="20">
        <v>672</v>
      </c>
      <c r="BN3118" s="20">
        <v>74</v>
      </c>
      <c r="BO3118" s="20">
        <v>37</v>
      </c>
      <c r="BP3118" s="20">
        <v>3627</v>
      </c>
      <c r="BQ3118" s="20">
        <v>1314</v>
      </c>
      <c r="BR3118" s="20">
        <v>0</v>
      </c>
      <c r="BS3118" s="20">
        <v>51</v>
      </c>
      <c r="BT3118" s="20">
        <v>980</v>
      </c>
      <c r="BU3118" s="20">
        <v>10</v>
      </c>
      <c r="BV3118" s="20">
        <v>2425</v>
      </c>
    </row>
    <row r="3119" spans="1:74" x14ac:dyDescent="0.25">
      <c r="A3119" s="20" t="s">
        <v>475</v>
      </c>
      <c r="B3119" s="20" t="s">
        <v>489</v>
      </c>
      <c r="C3119" s="20" t="s">
        <v>666</v>
      </c>
      <c r="D3119" s="1">
        <v>44570</v>
      </c>
      <c r="E3119">
        <v>112</v>
      </c>
      <c r="F3119">
        <v>4</v>
      </c>
      <c r="G3119">
        <v>4</v>
      </c>
      <c r="H3119">
        <v>0</v>
      </c>
      <c r="I3119">
        <v>0</v>
      </c>
      <c r="J3119">
        <v>72</v>
      </c>
      <c r="K3119">
        <v>2</v>
      </c>
      <c r="L3119">
        <v>12</v>
      </c>
      <c r="M3119">
        <v>0</v>
      </c>
      <c r="N3119">
        <v>1</v>
      </c>
      <c r="O3119">
        <v>0</v>
      </c>
      <c r="P3119">
        <v>0</v>
      </c>
      <c r="Q3119">
        <v>0</v>
      </c>
      <c r="R3119">
        <v>517</v>
      </c>
      <c r="S3119">
        <v>416</v>
      </c>
      <c r="T3119">
        <v>47</v>
      </c>
      <c r="U3119">
        <v>14</v>
      </c>
      <c r="V3119">
        <v>0</v>
      </c>
      <c r="W3119">
        <v>818</v>
      </c>
      <c r="X3119">
        <v>478</v>
      </c>
      <c r="Y3119">
        <v>8</v>
      </c>
      <c r="Z3119">
        <v>100</v>
      </c>
      <c r="AA3119">
        <v>0</v>
      </c>
      <c r="AB3119">
        <v>853</v>
      </c>
      <c r="AC3119">
        <v>499</v>
      </c>
      <c r="AD3119">
        <v>21</v>
      </c>
      <c r="AE3119">
        <v>133</v>
      </c>
      <c r="AF3119">
        <v>3</v>
      </c>
      <c r="AG3119">
        <v>94</v>
      </c>
      <c r="AH3119">
        <v>37</v>
      </c>
      <c r="AI3119">
        <v>0</v>
      </c>
      <c r="AJ3119">
        <v>14</v>
      </c>
      <c r="AK3119">
        <v>0</v>
      </c>
      <c r="AL3119">
        <v>38</v>
      </c>
      <c r="AM3119">
        <v>35</v>
      </c>
      <c r="AN3119">
        <v>0</v>
      </c>
      <c r="AO3119">
        <v>0</v>
      </c>
      <c r="AP3119">
        <v>0</v>
      </c>
      <c r="AQ3119">
        <v>0</v>
      </c>
      <c r="AR3119">
        <v>0</v>
      </c>
      <c r="AS3119">
        <v>0</v>
      </c>
      <c r="AT3119">
        <v>0</v>
      </c>
      <c r="AU3119">
        <v>0</v>
      </c>
      <c r="AV3119">
        <v>0</v>
      </c>
      <c r="AW3119">
        <v>0</v>
      </c>
      <c r="AX3119">
        <v>0</v>
      </c>
      <c r="AY3119">
        <v>0</v>
      </c>
      <c r="AZ3119">
        <v>0</v>
      </c>
      <c r="BA3119">
        <v>0</v>
      </c>
      <c r="BB3119">
        <v>0</v>
      </c>
      <c r="BC3119">
        <v>0</v>
      </c>
      <c r="BD3119">
        <v>0</v>
      </c>
      <c r="BE3119">
        <v>0</v>
      </c>
      <c r="BF3119">
        <v>0</v>
      </c>
      <c r="BG3119" s="20">
        <v>4</v>
      </c>
      <c r="BH3119" s="20">
        <v>0</v>
      </c>
      <c r="BI3119" s="20">
        <v>96</v>
      </c>
      <c r="BJ3119" s="20">
        <v>1</v>
      </c>
      <c r="BK3119" s="20">
        <v>447</v>
      </c>
      <c r="BL3119" s="20">
        <v>681</v>
      </c>
      <c r="BM3119" s="20">
        <v>674</v>
      </c>
      <c r="BN3119" s="20">
        <v>75</v>
      </c>
      <c r="BO3119" s="20">
        <v>37</v>
      </c>
      <c r="BP3119" s="20">
        <v>3637</v>
      </c>
      <c r="BQ3119" s="20">
        <v>1406</v>
      </c>
      <c r="BR3119" s="20">
        <v>0</v>
      </c>
      <c r="BS3119" s="20">
        <v>51</v>
      </c>
      <c r="BT3119" s="20">
        <v>980</v>
      </c>
      <c r="BU3119" s="20">
        <v>10</v>
      </c>
      <c r="BV3119" s="20">
        <v>2437</v>
      </c>
    </row>
    <row r="3120" spans="1:74" x14ac:dyDescent="0.25">
      <c r="A3120" s="20" t="s">
        <v>475</v>
      </c>
      <c r="B3120" s="20" t="s">
        <v>489</v>
      </c>
      <c r="C3120" s="20" t="s">
        <v>666</v>
      </c>
      <c r="D3120" s="1">
        <v>44577</v>
      </c>
      <c r="E3120">
        <v>112</v>
      </c>
      <c r="F3120">
        <v>4</v>
      </c>
      <c r="G3120">
        <v>4</v>
      </c>
      <c r="H3120">
        <v>0</v>
      </c>
      <c r="I3120">
        <v>0</v>
      </c>
      <c r="J3120">
        <v>73</v>
      </c>
      <c r="K3120">
        <v>2</v>
      </c>
      <c r="L3120">
        <v>12</v>
      </c>
      <c r="M3120">
        <v>0</v>
      </c>
      <c r="N3120">
        <v>1</v>
      </c>
      <c r="O3120">
        <v>0</v>
      </c>
      <c r="P3120">
        <v>0</v>
      </c>
      <c r="Q3120">
        <v>0</v>
      </c>
      <c r="R3120">
        <v>518</v>
      </c>
      <c r="S3120">
        <v>421</v>
      </c>
      <c r="T3120">
        <v>47</v>
      </c>
      <c r="U3120">
        <v>15</v>
      </c>
      <c r="V3120">
        <v>0</v>
      </c>
      <c r="W3120">
        <v>820</v>
      </c>
      <c r="X3120">
        <v>498</v>
      </c>
      <c r="Y3120">
        <v>8</v>
      </c>
      <c r="Z3120">
        <v>101</v>
      </c>
      <c r="AA3120">
        <v>0</v>
      </c>
      <c r="AB3120">
        <v>852</v>
      </c>
      <c r="AC3120">
        <v>505</v>
      </c>
      <c r="AD3120">
        <v>21</v>
      </c>
      <c r="AE3120">
        <v>132</v>
      </c>
      <c r="AF3120">
        <v>3</v>
      </c>
      <c r="AG3120">
        <v>94</v>
      </c>
      <c r="AH3120">
        <v>38</v>
      </c>
      <c r="AI3120">
        <v>0</v>
      </c>
      <c r="AJ3120">
        <v>14</v>
      </c>
      <c r="AK3120">
        <v>0</v>
      </c>
      <c r="AL3120">
        <v>38</v>
      </c>
      <c r="AM3120">
        <v>35</v>
      </c>
      <c r="AN3120">
        <v>0</v>
      </c>
      <c r="AO3120">
        <v>0</v>
      </c>
      <c r="AP3120">
        <v>0</v>
      </c>
      <c r="AQ3120">
        <v>0</v>
      </c>
      <c r="AR3120">
        <v>0</v>
      </c>
      <c r="AS3120">
        <v>0</v>
      </c>
      <c r="AT3120">
        <v>0</v>
      </c>
      <c r="AU3120">
        <v>0</v>
      </c>
      <c r="AV3120">
        <v>0</v>
      </c>
      <c r="AW3120">
        <v>0</v>
      </c>
      <c r="AX3120">
        <v>0</v>
      </c>
      <c r="AY3120">
        <v>0</v>
      </c>
      <c r="AZ3120">
        <v>0</v>
      </c>
      <c r="BA3120">
        <v>0</v>
      </c>
      <c r="BB3120">
        <v>0</v>
      </c>
      <c r="BC3120">
        <v>0</v>
      </c>
      <c r="BD3120">
        <v>0</v>
      </c>
      <c r="BE3120">
        <v>0</v>
      </c>
      <c r="BF3120">
        <v>0</v>
      </c>
      <c r="BG3120" s="20">
        <v>4</v>
      </c>
      <c r="BH3120" s="20">
        <v>0</v>
      </c>
      <c r="BI3120" s="20">
        <v>96</v>
      </c>
      <c r="BJ3120" s="20">
        <v>1</v>
      </c>
      <c r="BK3120" s="20">
        <v>447</v>
      </c>
      <c r="BL3120" s="20">
        <v>684</v>
      </c>
      <c r="BM3120" s="20">
        <v>673</v>
      </c>
      <c r="BN3120" s="20">
        <v>76</v>
      </c>
      <c r="BO3120" s="20">
        <v>37</v>
      </c>
      <c r="BP3120" s="20">
        <v>3637</v>
      </c>
      <c r="BQ3120" s="20">
        <v>1474</v>
      </c>
      <c r="BR3120" s="20">
        <v>0</v>
      </c>
      <c r="BS3120" s="20">
        <v>51</v>
      </c>
      <c r="BT3120" s="20">
        <v>971</v>
      </c>
      <c r="BU3120" s="20">
        <v>11</v>
      </c>
      <c r="BV3120" s="20">
        <v>2446</v>
      </c>
    </row>
    <row r="3121" spans="1:74" x14ac:dyDescent="0.25">
      <c r="A3121" s="20" t="s">
        <v>475</v>
      </c>
      <c r="B3121" s="20" t="s">
        <v>489</v>
      </c>
      <c r="C3121" s="20" t="s">
        <v>666</v>
      </c>
      <c r="D3121" s="1">
        <v>44584</v>
      </c>
      <c r="E3121">
        <v>114</v>
      </c>
      <c r="F3121">
        <v>4</v>
      </c>
      <c r="G3121">
        <v>4</v>
      </c>
      <c r="H3121">
        <v>0</v>
      </c>
      <c r="I3121">
        <v>0</v>
      </c>
      <c r="J3121">
        <v>75</v>
      </c>
      <c r="K3121">
        <v>2</v>
      </c>
      <c r="L3121">
        <v>12</v>
      </c>
      <c r="M3121">
        <v>0</v>
      </c>
      <c r="N3121">
        <v>1</v>
      </c>
      <c r="O3121">
        <v>0</v>
      </c>
      <c r="P3121">
        <v>0</v>
      </c>
      <c r="Q3121">
        <v>0</v>
      </c>
      <c r="R3121">
        <v>518</v>
      </c>
      <c r="S3121">
        <v>423</v>
      </c>
      <c r="T3121">
        <v>47</v>
      </c>
      <c r="U3121">
        <v>15</v>
      </c>
      <c r="V3121">
        <v>0</v>
      </c>
      <c r="W3121">
        <v>821</v>
      </c>
      <c r="X3121">
        <v>505</v>
      </c>
      <c r="Y3121">
        <v>8</v>
      </c>
      <c r="Z3121">
        <v>100</v>
      </c>
      <c r="AA3121">
        <v>0</v>
      </c>
      <c r="AB3121">
        <v>852</v>
      </c>
      <c r="AC3121">
        <v>515</v>
      </c>
      <c r="AD3121">
        <v>21</v>
      </c>
      <c r="AE3121">
        <v>133</v>
      </c>
      <c r="AF3121">
        <v>2</v>
      </c>
      <c r="AG3121">
        <v>94</v>
      </c>
      <c r="AH3121">
        <v>38</v>
      </c>
      <c r="AI3121">
        <v>0</v>
      </c>
      <c r="AJ3121">
        <v>14</v>
      </c>
      <c r="AK3121">
        <v>0</v>
      </c>
      <c r="AL3121">
        <v>37</v>
      </c>
      <c r="AM3121">
        <v>34</v>
      </c>
      <c r="AN3121">
        <v>0</v>
      </c>
      <c r="AO3121">
        <v>0</v>
      </c>
      <c r="AP3121">
        <v>0</v>
      </c>
      <c r="AQ3121">
        <v>0</v>
      </c>
      <c r="AR3121">
        <v>0</v>
      </c>
      <c r="AS3121">
        <v>0</v>
      </c>
      <c r="AT3121">
        <v>0</v>
      </c>
      <c r="AU3121">
        <v>0</v>
      </c>
      <c r="AV3121">
        <v>0</v>
      </c>
      <c r="AW3121">
        <v>0</v>
      </c>
      <c r="AX3121">
        <v>0</v>
      </c>
      <c r="AY3121">
        <v>0</v>
      </c>
      <c r="AZ3121">
        <v>0</v>
      </c>
      <c r="BA3121">
        <v>0</v>
      </c>
      <c r="BB3121">
        <v>0</v>
      </c>
      <c r="BC3121">
        <v>0</v>
      </c>
      <c r="BD3121">
        <v>0</v>
      </c>
      <c r="BE3121">
        <v>0</v>
      </c>
      <c r="BF3121">
        <v>0</v>
      </c>
      <c r="BG3121" s="20">
        <v>4</v>
      </c>
      <c r="BH3121" s="20">
        <v>0</v>
      </c>
      <c r="BI3121" s="20">
        <v>98</v>
      </c>
      <c r="BJ3121" s="20">
        <v>1</v>
      </c>
      <c r="BK3121" s="20">
        <v>448</v>
      </c>
      <c r="BL3121" s="20">
        <v>687</v>
      </c>
      <c r="BM3121" s="20">
        <v>673</v>
      </c>
      <c r="BN3121" s="20">
        <v>76</v>
      </c>
      <c r="BO3121" s="20">
        <v>36</v>
      </c>
      <c r="BP3121" s="20">
        <v>3642</v>
      </c>
      <c r="BQ3121" s="20">
        <v>1505</v>
      </c>
      <c r="BR3121" s="20">
        <v>0</v>
      </c>
      <c r="BS3121" s="20">
        <v>51</v>
      </c>
      <c r="BT3121" s="20">
        <v>969</v>
      </c>
      <c r="BU3121" s="20">
        <v>12</v>
      </c>
      <c r="BV3121" s="20">
        <v>2452</v>
      </c>
    </row>
    <row r="3122" spans="1:74" x14ac:dyDescent="0.25">
      <c r="A3122" s="20" t="s">
        <v>475</v>
      </c>
      <c r="B3122" s="20" t="s">
        <v>489</v>
      </c>
      <c r="C3122" s="20" t="s">
        <v>666</v>
      </c>
      <c r="D3122" s="1">
        <v>44591</v>
      </c>
      <c r="E3122">
        <v>114</v>
      </c>
      <c r="F3122">
        <v>4</v>
      </c>
      <c r="G3122">
        <v>4</v>
      </c>
      <c r="H3122">
        <v>0</v>
      </c>
      <c r="I3122">
        <v>0</v>
      </c>
      <c r="J3122">
        <v>79</v>
      </c>
      <c r="K3122">
        <v>2</v>
      </c>
      <c r="L3122">
        <v>12</v>
      </c>
      <c r="M3122">
        <v>0</v>
      </c>
      <c r="N3122">
        <v>1</v>
      </c>
      <c r="O3122">
        <v>0</v>
      </c>
      <c r="P3122">
        <v>0</v>
      </c>
      <c r="Q3122">
        <v>0</v>
      </c>
      <c r="R3122">
        <v>519</v>
      </c>
      <c r="S3122">
        <v>427</v>
      </c>
      <c r="T3122">
        <v>47</v>
      </c>
      <c r="U3122">
        <v>15</v>
      </c>
      <c r="V3122">
        <v>0</v>
      </c>
      <c r="W3122">
        <v>822</v>
      </c>
      <c r="X3122">
        <v>519</v>
      </c>
      <c r="Y3122">
        <v>8</v>
      </c>
      <c r="Z3122">
        <v>100</v>
      </c>
      <c r="AA3122">
        <v>0</v>
      </c>
      <c r="AB3122">
        <v>855</v>
      </c>
      <c r="AC3122">
        <v>529</v>
      </c>
      <c r="AD3122">
        <v>21</v>
      </c>
      <c r="AE3122">
        <v>133</v>
      </c>
      <c r="AF3122">
        <v>2</v>
      </c>
      <c r="AG3122">
        <v>94</v>
      </c>
      <c r="AH3122">
        <v>39</v>
      </c>
      <c r="AI3122">
        <v>0</v>
      </c>
      <c r="AJ3122">
        <v>14</v>
      </c>
      <c r="AK3122">
        <v>0</v>
      </c>
      <c r="AL3122">
        <v>37</v>
      </c>
      <c r="AM3122">
        <v>34</v>
      </c>
      <c r="AN3122">
        <v>0</v>
      </c>
      <c r="AO3122">
        <v>0</v>
      </c>
      <c r="AP3122">
        <v>0</v>
      </c>
      <c r="AQ3122">
        <v>0</v>
      </c>
      <c r="AR3122">
        <v>0</v>
      </c>
      <c r="AS3122">
        <v>0</v>
      </c>
      <c r="AT3122">
        <v>0</v>
      </c>
      <c r="AU3122">
        <v>0</v>
      </c>
      <c r="AV3122">
        <v>0</v>
      </c>
      <c r="AW3122">
        <v>0</v>
      </c>
      <c r="AX3122">
        <v>0</v>
      </c>
      <c r="AY3122">
        <v>0</v>
      </c>
      <c r="AZ3122">
        <v>0</v>
      </c>
      <c r="BA3122">
        <v>0</v>
      </c>
      <c r="BB3122">
        <v>0</v>
      </c>
      <c r="BC3122">
        <v>0</v>
      </c>
      <c r="BD3122">
        <v>0</v>
      </c>
      <c r="BE3122">
        <v>0</v>
      </c>
      <c r="BF3122">
        <v>0</v>
      </c>
      <c r="BG3122" s="20">
        <v>4</v>
      </c>
      <c r="BH3122" s="20">
        <v>0</v>
      </c>
      <c r="BI3122" s="20">
        <v>98</v>
      </c>
      <c r="BJ3122" s="20">
        <v>1</v>
      </c>
      <c r="BK3122" s="20">
        <v>450</v>
      </c>
      <c r="BL3122" s="20">
        <v>688</v>
      </c>
      <c r="BM3122" s="20">
        <v>676</v>
      </c>
      <c r="BN3122" s="20">
        <v>76</v>
      </c>
      <c r="BO3122" s="20">
        <v>36</v>
      </c>
      <c r="BP3122" s="20">
        <v>3650</v>
      </c>
      <c r="BQ3122" s="20">
        <v>1559</v>
      </c>
      <c r="BR3122" s="20">
        <v>0</v>
      </c>
      <c r="BS3122" s="20">
        <v>52</v>
      </c>
      <c r="BT3122" s="20">
        <v>965</v>
      </c>
      <c r="BU3122" s="20">
        <v>13</v>
      </c>
      <c r="BV3122" s="20">
        <v>2466</v>
      </c>
    </row>
    <row r="3123" spans="1:74" x14ac:dyDescent="0.25">
      <c r="A3123" s="20" t="s">
        <v>475</v>
      </c>
      <c r="B3123" s="20" t="s">
        <v>489</v>
      </c>
      <c r="C3123" s="20" t="s">
        <v>666</v>
      </c>
      <c r="D3123" s="1">
        <v>44599</v>
      </c>
      <c r="E3123">
        <v>114</v>
      </c>
      <c r="F3123">
        <v>4</v>
      </c>
      <c r="G3123">
        <v>4</v>
      </c>
      <c r="H3123">
        <v>0</v>
      </c>
      <c r="I3123">
        <v>0</v>
      </c>
      <c r="J3123">
        <v>80</v>
      </c>
      <c r="K3123">
        <v>2</v>
      </c>
      <c r="L3123">
        <v>12</v>
      </c>
      <c r="M3123">
        <v>0</v>
      </c>
      <c r="N3123">
        <v>1</v>
      </c>
      <c r="O3123">
        <v>0</v>
      </c>
      <c r="P3123">
        <v>0</v>
      </c>
      <c r="Q3123">
        <v>0</v>
      </c>
      <c r="R3123">
        <v>518</v>
      </c>
      <c r="S3123">
        <v>427</v>
      </c>
      <c r="T3123">
        <v>46</v>
      </c>
      <c r="U3123">
        <v>15</v>
      </c>
      <c r="V3123">
        <v>0</v>
      </c>
      <c r="W3123">
        <v>818</v>
      </c>
      <c r="X3123">
        <v>522</v>
      </c>
      <c r="Y3123">
        <v>8</v>
      </c>
      <c r="Z3123">
        <v>100</v>
      </c>
      <c r="AA3123">
        <v>0</v>
      </c>
      <c r="AB3123">
        <v>852</v>
      </c>
      <c r="AC3123">
        <v>531</v>
      </c>
      <c r="AD3123">
        <v>19</v>
      </c>
      <c r="AE3123">
        <v>133</v>
      </c>
      <c r="AF3123">
        <v>2</v>
      </c>
      <c r="AG3123">
        <v>92</v>
      </c>
      <c r="AH3123">
        <v>37</v>
      </c>
      <c r="AI3123">
        <v>0</v>
      </c>
      <c r="AJ3123">
        <v>14</v>
      </c>
      <c r="AK3123">
        <v>0</v>
      </c>
      <c r="AL3123">
        <v>36</v>
      </c>
      <c r="AM3123">
        <v>33</v>
      </c>
      <c r="AN3123">
        <v>0</v>
      </c>
      <c r="AO3123">
        <v>0</v>
      </c>
      <c r="AP3123">
        <v>0</v>
      </c>
      <c r="AQ3123">
        <v>0</v>
      </c>
      <c r="AR3123">
        <v>0</v>
      </c>
      <c r="AS3123">
        <v>0</v>
      </c>
      <c r="AT3123">
        <v>0</v>
      </c>
      <c r="AU3123">
        <v>0</v>
      </c>
      <c r="AV3123">
        <v>0</v>
      </c>
      <c r="AW3123">
        <v>0</v>
      </c>
      <c r="AX3123">
        <v>0</v>
      </c>
      <c r="AY3123">
        <v>0</v>
      </c>
      <c r="AZ3123">
        <v>0</v>
      </c>
      <c r="BA3123">
        <v>0</v>
      </c>
      <c r="BB3123">
        <v>0</v>
      </c>
      <c r="BC3123">
        <v>0</v>
      </c>
      <c r="BD3123">
        <v>0</v>
      </c>
      <c r="BE3123">
        <v>0</v>
      </c>
      <c r="BF3123">
        <v>0</v>
      </c>
      <c r="BG3123" s="20">
        <v>4</v>
      </c>
      <c r="BH3123" s="20">
        <v>0</v>
      </c>
      <c r="BI3123" s="20">
        <v>98</v>
      </c>
      <c r="BJ3123" s="20">
        <v>1</v>
      </c>
      <c r="BK3123" s="20">
        <v>450</v>
      </c>
      <c r="BL3123" s="20">
        <v>687</v>
      </c>
      <c r="BM3123" s="20">
        <v>674</v>
      </c>
      <c r="BN3123" s="20">
        <v>74</v>
      </c>
      <c r="BO3123" s="20">
        <v>35</v>
      </c>
      <c r="BP3123" s="20">
        <v>3622</v>
      </c>
      <c r="BQ3123" s="20">
        <v>1565</v>
      </c>
      <c r="BR3123" s="20">
        <v>0</v>
      </c>
      <c r="BS3123" s="20">
        <v>50</v>
      </c>
      <c r="BT3123" s="20">
        <v>955</v>
      </c>
      <c r="BU3123" s="20">
        <v>15</v>
      </c>
      <c r="BV3123" s="20">
        <v>2452</v>
      </c>
    </row>
    <row r="3124" spans="1:74" x14ac:dyDescent="0.25">
      <c r="A3124" s="20" t="s">
        <v>475</v>
      </c>
      <c r="B3124" s="20" t="s">
        <v>489</v>
      </c>
      <c r="C3124" s="20" t="s">
        <v>666</v>
      </c>
      <c r="D3124" s="1">
        <v>44606</v>
      </c>
      <c r="E3124">
        <v>115</v>
      </c>
      <c r="F3124">
        <v>4</v>
      </c>
      <c r="G3124">
        <v>4</v>
      </c>
      <c r="H3124">
        <v>0</v>
      </c>
      <c r="I3124">
        <v>0</v>
      </c>
      <c r="J3124">
        <v>82</v>
      </c>
      <c r="K3124">
        <v>2</v>
      </c>
      <c r="L3124">
        <v>12</v>
      </c>
      <c r="M3124">
        <v>0</v>
      </c>
      <c r="N3124">
        <v>1</v>
      </c>
      <c r="O3124">
        <v>0</v>
      </c>
      <c r="P3124">
        <v>0</v>
      </c>
      <c r="Q3124">
        <v>0</v>
      </c>
      <c r="R3124">
        <v>519</v>
      </c>
      <c r="S3124">
        <v>428</v>
      </c>
      <c r="T3124">
        <v>46</v>
      </c>
      <c r="U3124">
        <v>15</v>
      </c>
      <c r="V3124">
        <v>0</v>
      </c>
      <c r="W3124">
        <v>819</v>
      </c>
      <c r="X3124">
        <v>527</v>
      </c>
      <c r="Y3124">
        <v>8</v>
      </c>
      <c r="Z3124">
        <v>99</v>
      </c>
      <c r="AA3124">
        <v>0</v>
      </c>
      <c r="AB3124">
        <v>851</v>
      </c>
      <c r="AC3124">
        <v>535</v>
      </c>
      <c r="AD3124">
        <v>19</v>
      </c>
      <c r="AE3124">
        <v>133</v>
      </c>
      <c r="AF3124">
        <v>2</v>
      </c>
      <c r="AG3124">
        <v>92</v>
      </c>
      <c r="AH3124">
        <v>37</v>
      </c>
      <c r="AI3124">
        <v>0</v>
      </c>
      <c r="AJ3124">
        <v>14</v>
      </c>
      <c r="AK3124">
        <v>0</v>
      </c>
      <c r="AL3124">
        <v>36</v>
      </c>
      <c r="AM3124">
        <v>33</v>
      </c>
      <c r="AN3124">
        <v>0</v>
      </c>
      <c r="AO3124">
        <v>0</v>
      </c>
      <c r="AP3124">
        <v>0</v>
      </c>
      <c r="AQ3124">
        <v>0</v>
      </c>
      <c r="AR3124">
        <v>0</v>
      </c>
      <c r="AS3124">
        <v>0</v>
      </c>
      <c r="AT3124">
        <v>0</v>
      </c>
      <c r="AU3124">
        <v>0</v>
      </c>
      <c r="AV3124">
        <v>0</v>
      </c>
      <c r="AW3124">
        <v>0</v>
      </c>
      <c r="AX3124">
        <v>0</v>
      </c>
      <c r="AY3124">
        <v>0</v>
      </c>
      <c r="AZ3124">
        <v>0</v>
      </c>
      <c r="BA3124">
        <v>0</v>
      </c>
      <c r="BB3124">
        <v>0</v>
      </c>
      <c r="BC3124">
        <v>0</v>
      </c>
      <c r="BD3124">
        <v>0</v>
      </c>
      <c r="BE3124">
        <v>0</v>
      </c>
      <c r="BF3124">
        <v>0</v>
      </c>
      <c r="BG3124" s="20">
        <v>4</v>
      </c>
      <c r="BH3124" s="20">
        <v>0</v>
      </c>
      <c r="BI3124" s="20">
        <v>99</v>
      </c>
      <c r="BJ3124" s="20">
        <v>1</v>
      </c>
      <c r="BK3124" s="20">
        <v>451</v>
      </c>
      <c r="BL3124" s="20">
        <v>690</v>
      </c>
      <c r="BM3124" s="20">
        <v>674</v>
      </c>
      <c r="BN3124" s="20">
        <v>74</v>
      </c>
      <c r="BO3124" s="20">
        <v>35</v>
      </c>
      <c r="BP3124" s="20">
        <v>3621</v>
      </c>
      <c r="BQ3124" s="20">
        <v>1578</v>
      </c>
      <c r="BR3124" s="20">
        <v>0</v>
      </c>
      <c r="BS3124" s="20">
        <v>50</v>
      </c>
      <c r="BT3124" s="20">
        <v>957</v>
      </c>
      <c r="BU3124" s="20">
        <v>13</v>
      </c>
      <c r="BV3124" s="20">
        <v>2457</v>
      </c>
    </row>
    <row r="3125" spans="1:74" x14ac:dyDescent="0.25">
      <c r="A3125" s="20" t="s">
        <v>475</v>
      </c>
      <c r="B3125" s="20" t="s">
        <v>491</v>
      </c>
      <c r="C3125" s="20" t="s">
        <v>494</v>
      </c>
      <c r="D3125" s="1">
        <v>44493</v>
      </c>
      <c r="E3125">
        <v>104</v>
      </c>
      <c r="F3125">
        <v>0</v>
      </c>
      <c r="G3125">
        <v>0</v>
      </c>
      <c r="H3125">
        <v>1</v>
      </c>
      <c r="I3125">
        <v>0</v>
      </c>
      <c r="J3125">
        <v>19</v>
      </c>
      <c r="K3125">
        <v>3</v>
      </c>
      <c r="L3125">
        <v>8</v>
      </c>
      <c r="M3125">
        <v>4</v>
      </c>
      <c r="N3125">
        <v>5</v>
      </c>
      <c r="O3125">
        <v>0</v>
      </c>
      <c r="P3125">
        <v>2</v>
      </c>
      <c r="Q3125">
        <v>0</v>
      </c>
      <c r="R3125">
        <v>441</v>
      </c>
      <c r="S3125">
        <v>0</v>
      </c>
      <c r="T3125">
        <v>181</v>
      </c>
      <c r="U3125">
        <v>20</v>
      </c>
      <c r="V3125">
        <v>11</v>
      </c>
      <c r="W3125">
        <v>1706</v>
      </c>
      <c r="X3125">
        <v>0</v>
      </c>
      <c r="Y3125">
        <v>72</v>
      </c>
      <c r="Z3125">
        <v>202</v>
      </c>
      <c r="AA3125">
        <v>108</v>
      </c>
      <c r="AB3125">
        <v>861</v>
      </c>
      <c r="AC3125">
        <v>27</v>
      </c>
      <c r="AD3125">
        <v>5</v>
      </c>
      <c r="AE3125">
        <v>20</v>
      </c>
      <c r="AF3125">
        <v>193</v>
      </c>
      <c r="AG3125">
        <v>205</v>
      </c>
      <c r="AH3125">
        <v>0</v>
      </c>
      <c r="AI3125">
        <v>2</v>
      </c>
      <c r="AJ3125">
        <v>50</v>
      </c>
      <c r="AK3125">
        <v>11</v>
      </c>
      <c r="AL3125">
        <v>23</v>
      </c>
      <c r="AM3125">
        <v>0</v>
      </c>
      <c r="AN3125">
        <v>4</v>
      </c>
      <c r="AO3125">
        <v>0</v>
      </c>
      <c r="AP3125">
        <v>2</v>
      </c>
      <c r="AQ3125">
        <v>0</v>
      </c>
      <c r="AR3125">
        <v>0</v>
      </c>
      <c r="AS3125">
        <v>0</v>
      </c>
      <c r="AT3125">
        <v>0</v>
      </c>
      <c r="AU3125">
        <v>0</v>
      </c>
      <c r="AV3125">
        <v>0</v>
      </c>
      <c r="AW3125">
        <v>0</v>
      </c>
      <c r="AX3125">
        <v>0</v>
      </c>
      <c r="AY3125">
        <v>0</v>
      </c>
      <c r="AZ3125">
        <v>0</v>
      </c>
      <c r="BA3125">
        <v>0</v>
      </c>
      <c r="BB3125">
        <v>24</v>
      </c>
      <c r="BC3125">
        <v>21</v>
      </c>
      <c r="BD3125">
        <v>0</v>
      </c>
      <c r="BE3125">
        <v>3</v>
      </c>
      <c r="BF3125">
        <v>1</v>
      </c>
      <c r="BG3125" s="20"/>
      <c r="BH3125" s="20"/>
      <c r="BI3125" s="20"/>
      <c r="BJ3125" s="20"/>
      <c r="BK3125" s="20"/>
      <c r="BL3125" s="20"/>
      <c r="BM3125" s="20"/>
      <c r="BN3125" s="20"/>
      <c r="BO3125" s="20"/>
      <c r="BP3125" s="20"/>
      <c r="BQ3125" s="20"/>
      <c r="BR3125" s="20"/>
      <c r="BS3125" s="20"/>
      <c r="BT3125" s="20"/>
      <c r="BU3125" s="20"/>
      <c r="BV3125" s="20"/>
    </row>
    <row r="3126" spans="1:74" x14ac:dyDescent="0.25">
      <c r="A3126" s="20" t="s">
        <v>475</v>
      </c>
      <c r="B3126" s="20" t="s">
        <v>491</v>
      </c>
      <c r="C3126" s="20" t="s">
        <v>494</v>
      </c>
      <c r="D3126" s="1">
        <v>44500</v>
      </c>
      <c r="E3126">
        <v>104</v>
      </c>
      <c r="F3126">
        <v>0</v>
      </c>
      <c r="G3126">
        <v>0</v>
      </c>
      <c r="H3126">
        <v>0</v>
      </c>
      <c r="I3126">
        <v>0</v>
      </c>
      <c r="J3126">
        <v>21</v>
      </c>
      <c r="K3126">
        <v>3</v>
      </c>
      <c r="L3126">
        <v>8</v>
      </c>
      <c r="M3126">
        <v>4</v>
      </c>
      <c r="N3126">
        <v>2</v>
      </c>
      <c r="O3126">
        <v>0</v>
      </c>
      <c r="P3126">
        <v>1</v>
      </c>
      <c r="Q3126">
        <v>0</v>
      </c>
      <c r="R3126">
        <v>445</v>
      </c>
      <c r="S3126">
        <v>0</v>
      </c>
      <c r="T3126">
        <v>198</v>
      </c>
      <c r="U3126">
        <v>20</v>
      </c>
      <c r="V3126">
        <v>12</v>
      </c>
      <c r="W3126">
        <v>1719</v>
      </c>
      <c r="X3126">
        <v>0</v>
      </c>
      <c r="Y3126">
        <v>94</v>
      </c>
      <c r="Z3126">
        <v>202</v>
      </c>
      <c r="AA3126">
        <v>106</v>
      </c>
      <c r="AB3126">
        <v>858</v>
      </c>
      <c r="AC3126">
        <v>38</v>
      </c>
      <c r="AD3126">
        <v>5</v>
      </c>
      <c r="AE3126">
        <v>20</v>
      </c>
      <c r="AF3126">
        <v>188</v>
      </c>
      <c r="AG3126">
        <v>204</v>
      </c>
      <c r="AH3126">
        <v>0</v>
      </c>
      <c r="AI3126">
        <v>3</v>
      </c>
      <c r="AJ3126">
        <v>51</v>
      </c>
      <c r="AK3126">
        <v>10</v>
      </c>
      <c r="AL3126">
        <v>24</v>
      </c>
      <c r="AM3126">
        <v>0</v>
      </c>
      <c r="AN3126">
        <v>5</v>
      </c>
      <c r="AO3126">
        <v>1</v>
      </c>
      <c r="AP3126">
        <v>2</v>
      </c>
      <c r="AQ3126">
        <v>0</v>
      </c>
      <c r="AR3126">
        <v>0</v>
      </c>
      <c r="AS3126">
        <v>0</v>
      </c>
      <c r="AT3126">
        <v>0</v>
      </c>
      <c r="AU3126">
        <v>0</v>
      </c>
      <c r="AV3126">
        <v>0</v>
      </c>
      <c r="AW3126">
        <v>0</v>
      </c>
      <c r="AX3126">
        <v>0</v>
      </c>
      <c r="AY3126">
        <v>0</v>
      </c>
      <c r="AZ3126">
        <v>0</v>
      </c>
      <c r="BA3126">
        <v>0</v>
      </c>
      <c r="BB3126">
        <v>24</v>
      </c>
      <c r="BC3126">
        <v>19</v>
      </c>
      <c r="BD3126">
        <v>0</v>
      </c>
      <c r="BE3126">
        <v>3</v>
      </c>
      <c r="BF3126">
        <v>1</v>
      </c>
      <c r="BG3126" s="20"/>
      <c r="BH3126" s="20"/>
      <c r="BI3126" s="20"/>
      <c r="BJ3126" s="20"/>
      <c r="BK3126" s="20"/>
      <c r="BL3126" s="20"/>
      <c r="BM3126" s="20"/>
      <c r="BN3126" s="20"/>
      <c r="BO3126" s="20"/>
      <c r="BP3126" s="20"/>
      <c r="BQ3126" s="20"/>
      <c r="BR3126" s="20"/>
      <c r="BS3126" s="20"/>
      <c r="BT3126" s="20"/>
      <c r="BU3126" s="20"/>
      <c r="BV3126" s="20"/>
    </row>
    <row r="3127" spans="1:74" x14ac:dyDescent="0.25">
      <c r="A3127" s="20" t="s">
        <v>475</v>
      </c>
      <c r="B3127" s="20" t="s">
        <v>491</v>
      </c>
      <c r="C3127" s="20" t="s">
        <v>494</v>
      </c>
      <c r="D3127" s="1">
        <v>44507</v>
      </c>
      <c r="E3127">
        <v>104</v>
      </c>
      <c r="F3127">
        <v>0</v>
      </c>
      <c r="G3127">
        <v>0</v>
      </c>
      <c r="H3127">
        <v>0</v>
      </c>
      <c r="I3127">
        <v>0</v>
      </c>
      <c r="J3127">
        <v>24</v>
      </c>
      <c r="K3127">
        <v>3</v>
      </c>
      <c r="L3127">
        <v>8</v>
      </c>
      <c r="M3127">
        <v>4</v>
      </c>
      <c r="N3127">
        <v>2</v>
      </c>
      <c r="O3127">
        <v>1</v>
      </c>
      <c r="P3127">
        <v>0</v>
      </c>
      <c r="Q3127">
        <v>0</v>
      </c>
      <c r="R3127">
        <v>443</v>
      </c>
      <c r="S3127">
        <v>216</v>
      </c>
      <c r="T3127">
        <v>23</v>
      </c>
      <c r="U3127">
        <v>19</v>
      </c>
      <c r="V3127">
        <v>11</v>
      </c>
      <c r="W3127">
        <v>1713</v>
      </c>
      <c r="X3127">
        <v>140</v>
      </c>
      <c r="Y3127">
        <v>18</v>
      </c>
      <c r="Z3127">
        <v>199</v>
      </c>
      <c r="AA3127">
        <v>105</v>
      </c>
      <c r="AB3127">
        <v>859</v>
      </c>
      <c r="AC3127">
        <v>45</v>
      </c>
      <c r="AD3127">
        <v>5</v>
      </c>
      <c r="AE3127">
        <v>20</v>
      </c>
      <c r="AF3127">
        <v>188</v>
      </c>
      <c r="AG3127">
        <v>206</v>
      </c>
      <c r="AH3127">
        <v>6</v>
      </c>
      <c r="AI3127">
        <v>3</v>
      </c>
      <c r="AJ3127">
        <v>50</v>
      </c>
      <c r="AK3127">
        <v>11</v>
      </c>
      <c r="AL3127">
        <v>25</v>
      </c>
      <c r="AM3127">
        <v>7</v>
      </c>
      <c r="AN3127">
        <v>1</v>
      </c>
      <c r="AO3127">
        <v>1</v>
      </c>
      <c r="AP3127">
        <v>2</v>
      </c>
      <c r="AQ3127">
        <v>0</v>
      </c>
      <c r="AR3127">
        <v>0</v>
      </c>
      <c r="AS3127">
        <v>0</v>
      </c>
      <c r="AT3127">
        <v>0</v>
      </c>
      <c r="AU3127">
        <v>0</v>
      </c>
      <c r="AV3127">
        <v>0</v>
      </c>
      <c r="AW3127">
        <v>0</v>
      </c>
      <c r="AX3127">
        <v>0</v>
      </c>
      <c r="AY3127">
        <v>0</v>
      </c>
      <c r="AZ3127">
        <v>0</v>
      </c>
      <c r="BA3127">
        <v>0</v>
      </c>
      <c r="BB3127">
        <v>0</v>
      </c>
      <c r="BC3127">
        <v>0</v>
      </c>
      <c r="BD3127">
        <v>0</v>
      </c>
      <c r="BE3127">
        <v>0</v>
      </c>
      <c r="BF3127">
        <v>0</v>
      </c>
      <c r="BG3127" s="20">
        <v>0</v>
      </c>
      <c r="BH3127" s="20">
        <v>0</v>
      </c>
      <c r="BI3127" s="20">
        <v>86</v>
      </c>
      <c r="BJ3127" s="20">
        <v>2</v>
      </c>
      <c r="BK3127" s="20">
        <v>378</v>
      </c>
      <c r="BL3127" s="20">
        <v>1288</v>
      </c>
      <c r="BM3127" s="20">
        <v>622</v>
      </c>
      <c r="BN3127" s="20">
        <v>125</v>
      </c>
      <c r="BO3127" s="20">
        <v>19</v>
      </c>
      <c r="BP3127" s="20"/>
      <c r="BQ3127" s="20"/>
      <c r="BR3127" s="20"/>
      <c r="BS3127" s="20"/>
      <c r="BT3127" s="20"/>
      <c r="BU3127" s="20"/>
      <c r="BV3127" s="20"/>
    </row>
    <row r="3128" spans="1:74" x14ac:dyDescent="0.25">
      <c r="A3128" s="20" t="s">
        <v>475</v>
      </c>
      <c r="B3128" s="20" t="s">
        <v>491</v>
      </c>
      <c r="C3128" s="20" t="s">
        <v>494</v>
      </c>
      <c r="D3128" s="1">
        <v>44514</v>
      </c>
      <c r="E3128">
        <v>105</v>
      </c>
      <c r="F3128">
        <v>0</v>
      </c>
      <c r="G3128">
        <v>0</v>
      </c>
      <c r="H3128">
        <v>0</v>
      </c>
      <c r="I3128">
        <v>0</v>
      </c>
      <c r="J3128">
        <v>29</v>
      </c>
      <c r="K3128">
        <v>3</v>
      </c>
      <c r="L3128">
        <v>8</v>
      </c>
      <c r="M3128">
        <v>5</v>
      </c>
      <c r="N3128">
        <v>2</v>
      </c>
      <c r="O3128">
        <v>1</v>
      </c>
      <c r="P3128">
        <v>0</v>
      </c>
      <c r="Q3128">
        <v>0</v>
      </c>
      <c r="R3128">
        <v>445</v>
      </c>
      <c r="S3128">
        <v>230</v>
      </c>
      <c r="T3128">
        <v>23</v>
      </c>
      <c r="U3128">
        <v>20</v>
      </c>
      <c r="V3128">
        <v>11</v>
      </c>
      <c r="W3128">
        <v>1712</v>
      </c>
      <c r="X3128">
        <v>187</v>
      </c>
      <c r="Y3128">
        <v>18</v>
      </c>
      <c r="Z3128">
        <v>195</v>
      </c>
      <c r="AA3128">
        <v>105</v>
      </c>
      <c r="AB3128">
        <v>857</v>
      </c>
      <c r="AC3128">
        <v>58</v>
      </c>
      <c r="AD3128">
        <v>5</v>
      </c>
      <c r="AE3128">
        <v>20</v>
      </c>
      <c r="AF3128">
        <v>185</v>
      </c>
      <c r="AG3128">
        <v>208</v>
      </c>
      <c r="AH3128">
        <v>7</v>
      </c>
      <c r="AI3128">
        <v>3</v>
      </c>
      <c r="AJ3128">
        <v>48</v>
      </c>
      <c r="AK3128">
        <v>11</v>
      </c>
      <c r="AL3128">
        <v>25</v>
      </c>
      <c r="AM3128">
        <v>7</v>
      </c>
      <c r="AN3128">
        <v>1</v>
      </c>
      <c r="AO3128">
        <v>0</v>
      </c>
      <c r="AP3128">
        <v>2</v>
      </c>
      <c r="AQ3128">
        <v>0</v>
      </c>
      <c r="AR3128">
        <v>0</v>
      </c>
      <c r="AS3128">
        <v>0</v>
      </c>
      <c r="AT3128">
        <v>0</v>
      </c>
      <c r="AU3128">
        <v>0</v>
      </c>
      <c r="AV3128">
        <v>0</v>
      </c>
      <c r="AW3128">
        <v>0</v>
      </c>
      <c r="AX3128">
        <v>0</v>
      </c>
      <c r="AY3128">
        <v>0</v>
      </c>
      <c r="AZ3128">
        <v>0</v>
      </c>
      <c r="BA3128">
        <v>0</v>
      </c>
      <c r="BB3128">
        <v>0</v>
      </c>
      <c r="BC3128">
        <v>0</v>
      </c>
      <c r="BD3128">
        <v>0</v>
      </c>
      <c r="BE3128">
        <v>0</v>
      </c>
      <c r="BF3128">
        <v>0</v>
      </c>
      <c r="BG3128" s="20">
        <v>0</v>
      </c>
      <c r="BH3128" s="20">
        <v>0</v>
      </c>
      <c r="BI3128" s="20">
        <v>86</v>
      </c>
      <c r="BJ3128" s="20">
        <v>2</v>
      </c>
      <c r="BK3128" s="20">
        <v>380</v>
      </c>
      <c r="BL3128" s="20">
        <v>1293</v>
      </c>
      <c r="BM3128" s="20">
        <v>623</v>
      </c>
      <c r="BN3128" s="20">
        <v>128</v>
      </c>
      <c r="BO3128" s="20">
        <v>19</v>
      </c>
      <c r="BP3128" s="20"/>
      <c r="BQ3128" s="20"/>
      <c r="BR3128" s="20"/>
      <c r="BS3128" s="20"/>
      <c r="BT3128" s="20"/>
      <c r="BU3128" s="20"/>
      <c r="BV3128" s="20"/>
    </row>
    <row r="3129" spans="1:74" x14ac:dyDescent="0.25">
      <c r="A3129" s="20" t="s">
        <v>475</v>
      </c>
      <c r="B3129" s="20" t="s">
        <v>491</v>
      </c>
      <c r="C3129" s="20" t="s">
        <v>494</v>
      </c>
      <c r="D3129" s="1">
        <v>44521</v>
      </c>
      <c r="E3129">
        <v>106</v>
      </c>
      <c r="F3129">
        <v>0</v>
      </c>
      <c r="G3129">
        <v>0</v>
      </c>
      <c r="H3129">
        <v>0</v>
      </c>
      <c r="I3129">
        <v>0</v>
      </c>
      <c r="J3129">
        <v>34</v>
      </c>
      <c r="K3129">
        <v>3</v>
      </c>
      <c r="L3129">
        <v>8</v>
      </c>
      <c r="M3129">
        <v>4</v>
      </c>
      <c r="N3129">
        <v>2</v>
      </c>
      <c r="O3129">
        <v>1</v>
      </c>
      <c r="P3129">
        <v>0</v>
      </c>
      <c r="Q3129">
        <v>0</v>
      </c>
      <c r="R3129">
        <v>446</v>
      </c>
      <c r="S3129">
        <v>253</v>
      </c>
      <c r="T3129">
        <v>23</v>
      </c>
      <c r="U3129">
        <v>20</v>
      </c>
      <c r="V3129">
        <v>11</v>
      </c>
      <c r="W3129">
        <v>1709</v>
      </c>
      <c r="X3129">
        <v>253</v>
      </c>
      <c r="Y3129">
        <v>18</v>
      </c>
      <c r="Z3129">
        <v>193</v>
      </c>
      <c r="AA3129">
        <v>103</v>
      </c>
      <c r="AB3129">
        <v>861</v>
      </c>
      <c r="AC3129">
        <v>88</v>
      </c>
      <c r="AD3129">
        <v>5</v>
      </c>
      <c r="AE3129">
        <v>19</v>
      </c>
      <c r="AF3129">
        <v>186</v>
      </c>
      <c r="AG3129">
        <v>208</v>
      </c>
      <c r="AH3129">
        <v>10</v>
      </c>
      <c r="AI3129">
        <v>3</v>
      </c>
      <c r="AJ3129">
        <v>49</v>
      </c>
      <c r="AK3129">
        <v>11</v>
      </c>
      <c r="AL3129">
        <v>26</v>
      </c>
      <c r="AM3129">
        <v>7</v>
      </c>
      <c r="AN3129">
        <v>1</v>
      </c>
      <c r="AO3129">
        <v>0</v>
      </c>
      <c r="AP3129">
        <v>2</v>
      </c>
      <c r="AQ3129">
        <v>0</v>
      </c>
      <c r="AR3129">
        <v>0</v>
      </c>
      <c r="AS3129">
        <v>0</v>
      </c>
      <c r="AT3129">
        <v>0</v>
      </c>
      <c r="AU3129">
        <v>0</v>
      </c>
      <c r="AV3129">
        <v>0</v>
      </c>
      <c r="AW3129">
        <v>0</v>
      </c>
      <c r="AX3129">
        <v>0</v>
      </c>
      <c r="AY3129">
        <v>0</v>
      </c>
      <c r="AZ3129">
        <v>0</v>
      </c>
      <c r="BA3129">
        <v>0</v>
      </c>
      <c r="BB3129">
        <v>0</v>
      </c>
      <c r="BC3129">
        <v>0</v>
      </c>
      <c r="BD3129">
        <v>0</v>
      </c>
      <c r="BE3129">
        <v>0</v>
      </c>
      <c r="BF3129">
        <v>0</v>
      </c>
      <c r="BG3129" s="20">
        <v>0</v>
      </c>
      <c r="BH3129" s="20">
        <v>0</v>
      </c>
      <c r="BI3129" s="20">
        <v>87</v>
      </c>
      <c r="BJ3129" s="20">
        <v>2</v>
      </c>
      <c r="BK3129" s="20">
        <v>381</v>
      </c>
      <c r="BL3129" s="20">
        <v>1294</v>
      </c>
      <c r="BM3129" s="20">
        <v>623</v>
      </c>
      <c r="BN3129" s="20">
        <v>128</v>
      </c>
      <c r="BO3129" s="20">
        <v>20</v>
      </c>
      <c r="BP3129" s="20"/>
      <c r="BQ3129" s="20"/>
      <c r="BR3129" s="20"/>
      <c r="BS3129" s="20"/>
      <c r="BT3129" s="20"/>
      <c r="BU3129" s="20"/>
      <c r="BV3129" s="20"/>
    </row>
    <row r="3130" spans="1:74" x14ac:dyDescent="0.25">
      <c r="A3130" s="20" t="s">
        <v>475</v>
      </c>
      <c r="B3130" s="20" t="s">
        <v>491</v>
      </c>
      <c r="C3130" s="20" t="s">
        <v>494</v>
      </c>
      <c r="D3130" s="1">
        <v>44528</v>
      </c>
      <c r="E3130">
        <v>106</v>
      </c>
      <c r="F3130">
        <v>0</v>
      </c>
      <c r="G3130">
        <v>0</v>
      </c>
      <c r="H3130">
        <v>0</v>
      </c>
      <c r="I3130">
        <v>0</v>
      </c>
      <c r="J3130">
        <v>38</v>
      </c>
      <c r="K3130">
        <v>3</v>
      </c>
      <c r="L3130">
        <v>7</v>
      </c>
      <c r="M3130">
        <v>4</v>
      </c>
      <c r="N3130">
        <v>2</v>
      </c>
      <c r="O3130">
        <v>2</v>
      </c>
      <c r="P3130">
        <v>0</v>
      </c>
      <c r="Q3130">
        <v>0</v>
      </c>
      <c r="R3130">
        <v>445</v>
      </c>
      <c r="S3130">
        <v>271</v>
      </c>
      <c r="T3130">
        <v>23</v>
      </c>
      <c r="U3130">
        <v>20</v>
      </c>
      <c r="V3130">
        <v>10</v>
      </c>
      <c r="W3130">
        <v>1714</v>
      </c>
      <c r="X3130">
        <v>304</v>
      </c>
      <c r="Y3130">
        <v>19</v>
      </c>
      <c r="Z3130">
        <v>186</v>
      </c>
      <c r="AA3130">
        <v>105</v>
      </c>
      <c r="AB3130">
        <v>866</v>
      </c>
      <c r="AC3130">
        <v>121</v>
      </c>
      <c r="AD3130">
        <v>6</v>
      </c>
      <c r="AE3130">
        <v>19</v>
      </c>
      <c r="AF3130">
        <v>183</v>
      </c>
      <c r="AG3130">
        <v>209</v>
      </c>
      <c r="AH3130">
        <v>10</v>
      </c>
      <c r="AI3130">
        <v>4</v>
      </c>
      <c r="AJ3130">
        <v>49</v>
      </c>
      <c r="AK3130">
        <v>11</v>
      </c>
      <c r="AL3130">
        <v>27</v>
      </c>
      <c r="AM3130">
        <v>8</v>
      </c>
      <c r="AN3130">
        <v>1</v>
      </c>
      <c r="AO3130">
        <v>0</v>
      </c>
      <c r="AP3130">
        <v>2</v>
      </c>
      <c r="AQ3130">
        <v>0</v>
      </c>
      <c r="AR3130">
        <v>0</v>
      </c>
      <c r="AS3130">
        <v>0</v>
      </c>
      <c r="AT3130">
        <v>0</v>
      </c>
      <c r="AU3130">
        <v>0</v>
      </c>
      <c r="AV3130">
        <v>0</v>
      </c>
      <c r="AW3130">
        <v>0</v>
      </c>
      <c r="AX3130">
        <v>0</v>
      </c>
      <c r="AY3130">
        <v>0</v>
      </c>
      <c r="AZ3130">
        <v>0</v>
      </c>
      <c r="BA3130">
        <v>0</v>
      </c>
      <c r="BB3130">
        <v>0</v>
      </c>
      <c r="BC3130">
        <v>0</v>
      </c>
      <c r="BD3130">
        <v>0</v>
      </c>
      <c r="BE3130">
        <v>0</v>
      </c>
      <c r="BF3130">
        <v>0</v>
      </c>
      <c r="BG3130" s="20">
        <v>0</v>
      </c>
      <c r="BH3130" s="20">
        <v>0</v>
      </c>
      <c r="BI3130" s="20">
        <v>87</v>
      </c>
      <c r="BJ3130" s="20">
        <v>2</v>
      </c>
      <c r="BK3130" s="20">
        <v>381</v>
      </c>
      <c r="BL3130" s="20">
        <v>1309</v>
      </c>
      <c r="BM3130" s="20">
        <v>629</v>
      </c>
      <c r="BN3130" s="20">
        <v>128</v>
      </c>
      <c r="BO3130" s="20">
        <v>21</v>
      </c>
      <c r="BP3130" s="20"/>
      <c r="BQ3130" s="20"/>
      <c r="BR3130" s="20"/>
      <c r="BS3130" s="20"/>
      <c r="BT3130" s="20"/>
      <c r="BU3130" s="20"/>
      <c r="BV3130" s="20"/>
    </row>
    <row r="3131" spans="1:74" x14ac:dyDescent="0.25">
      <c r="A3131" s="20" t="s">
        <v>475</v>
      </c>
      <c r="B3131" s="20" t="s">
        <v>491</v>
      </c>
      <c r="C3131" s="20" t="s">
        <v>494</v>
      </c>
      <c r="D3131" s="1">
        <v>44535</v>
      </c>
      <c r="E3131">
        <v>107</v>
      </c>
      <c r="F3131">
        <v>0</v>
      </c>
      <c r="G3131">
        <v>0</v>
      </c>
      <c r="H3131">
        <v>0</v>
      </c>
      <c r="I3131">
        <v>0</v>
      </c>
      <c r="J3131">
        <v>45</v>
      </c>
      <c r="K3131">
        <v>3</v>
      </c>
      <c r="L3131">
        <v>7</v>
      </c>
      <c r="M3131">
        <v>4</v>
      </c>
      <c r="N3131">
        <v>2</v>
      </c>
      <c r="O3131">
        <v>2</v>
      </c>
      <c r="P3131">
        <v>0</v>
      </c>
      <c r="Q3131">
        <v>0</v>
      </c>
      <c r="R3131">
        <v>450</v>
      </c>
      <c r="S3131">
        <v>286</v>
      </c>
      <c r="T3131">
        <v>23</v>
      </c>
      <c r="U3131">
        <v>21</v>
      </c>
      <c r="V3131">
        <v>10</v>
      </c>
      <c r="W3131">
        <v>1722</v>
      </c>
      <c r="X3131">
        <v>373</v>
      </c>
      <c r="Y3131">
        <v>21</v>
      </c>
      <c r="Z3131">
        <v>188</v>
      </c>
      <c r="AA3131">
        <v>99</v>
      </c>
      <c r="AB3131">
        <v>864</v>
      </c>
      <c r="AC3131">
        <v>170</v>
      </c>
      <c r="AD3131">
        <v>6</v>
      </c>
      <c r="AE3131">
        <v>24</v>
      </c>
      <c r="AF3131">
        <v>177</v>
      </c>
      <c r="AG3131">
        <v>212</v>
      </c>
      <c r="AH3131">
        <v>13</v>
      </c>
      <c r="AI3131">
        <v>4</v>
      </c>
      <c r="AJ3131">
        <v>49</v>
      </c>
      <c r="AK3131">
        <v>12</v>
      </c>
      <c r="AL3131">
        <v>28</v>
      </c>
      <c r="AM3131">
        <v>9</v>
      </c>
      <c r="AN3131">
        <v>1</v>
      </c>
      <c r="AO3131">
        <v>0</v>
      </c>
      <c r="AP3131">
        <v>2</v>
      </c>
      <c r="AQ3131">
        <v>0</v>
      </c>
      <c r="AR3131">
        <v>0</v>
      </c>
      <c r="AS3131">
        <v>0</v>
      </c>
      <c r="AT3131">
        <v>0</v>
      </c>
      <c r="AU3131">
        <v>0</v>
      </c>
      <c r="AV3131">
        <v>0</v>
      </c>
      <c r="AW3131">
        <v>0</v>
      </c>
      <c r="AX3131">
        <v>0</v>
      </c>
      <c r="AY3131">
        <v>0</v>
      </c>
      <c r="AZ3131">
        <v>0</v>
      </c>
      <c r="BA3131">
        <v>0</v>
      </c>
      <c r="BB3131">
        <v>0</v>
      </c>
      <c r="BC3131">
        <v>0</v>
      </c>
      <c r="BD3131">
        <v>0</v>
      </c>
      <c r="BE3131">
        <v>0</v>
      </c>
      <c r="BF3131">
        <v>0</v>
      </c>
      <c r="BG3131" s="20">
        <v>0</v>
      </c>
      <c r="BH3131" s="20">
        <v>0</v>
      </c>
      <c r="BI3131" s="20">
        <v>88</v>
      </c>
      <c r="BJ3131" s="20">
        <v>2</v>
      </c>
      <c r="BK3131" s="20">
        <v>386</v>
      </c>
      <c r="BL3131" s="20">
        <v>1320</v>
      </c>
      <c r="BM3131" s="20">
        <v>629</v>
      </c>
      <c r="BN3131" s="20">
        <v>130</v>
      </c>
      <c r="BO3131" s="20">
        <v>22</v>
      </c>
      <c r="BP3131" s="20"/>
      <c r="BQ3131" s="20"/>
      <c r="BR3131" s="20"/>
      <c r="BS3131" s="20"/>
      <c r="BT3131" s="20"/>
      <c r="BU3131" s="20"/>
      <c r="BV3131" s="20"/>
    </row>
    <row r="3132" spans="1:74" x14ac:dyDescent="0.25">
      <c r="A3132" s="20" t="s">
        <v>475</v>
      </c>
      <c r="B3132" s="20" t="s">
        <v>491</v>
      </c>
      <c r="C3132" s="20" t="s">
        <v>494</v>
      </c>
      <c r="D3132" s="1">
        <v>44542</v>
      </c>
      <c r="E3132">
        <v>108</v>
      </c>
      <c r="F3132">
        <v>0</v>
      </c>
      <c r="G3132">
        <v>0</v>
      </c>
      <c r="H3132">
        <v>0</v>
      </c>
      <c r="I3132">
        <v>0</v>
      </c>
      <c r="J3132">
        <v>48</v>
      </c>
      <c r="K3132">
        <v>3</v>
      </c>
      <c r="L3132">
        <v>7</v>
      </c>
      <c r="M3132">
        <v>4</v>
      </c>
      <c r="N3132">
        <v>2</v>
      </c>
      <c r="O3132">
        <v>2</v>
      </c>
      <c r="P3132">
        <v>0</v>
      </c>
      <c r="Q3132">
        <v>0</v>
      </c>
      <c r="R3132">
        <v>449</v>
      </c>
      <c r="S3132">
        <v>291</v>
      </c>
      <c r="T3132">
        <v>22</v>
      </c>
      <c r="U3132">
        <v>20</v>
      </c>
      <c r="V3132">
        <v>10</v>
      </c>
      <c r="W3132">
        <v>1721</v>
      </c>
      <c r="X3132">
        <v>444</v>
      </c>
      <c r="Y3132">
        <v>21</v>
      </c>
      <c r="Z3132">
        <v>192</v>
      </c>
      <c r="AA3132">
        <v>92</v>
      </c>
      <c r="AB3132">
        <v>868</v>
      </c>
      <c r="AC3132">
        <v>220</v>
      </c>
      <c r="AD3132">
        <v>6</v>
      </c>
      <c r="AE3132">
        <v>25</v>
      </c>
      <c r="AF3132">
        <v>177</v>
      </c>
      <c r="AG3132">
        <v>214</v>
      </c>
      <c r="AH3132">
        <v>17</v>
      </c>
      <c r="AI3132">
        <v>4</v>
      </c>
      <c r="AJ3132">
        <v>49</v>
      </c>
      <c r="AK3132">
        <v>10</v>
      </c>
      <c r="AL3132">
        <v>28</v>
      </c>
      <c r="AM3132">
        <v>10</v>
      </c>
      <c r="AN3132">
        <v>1</v>
      </c>
      <c r="AO3132">
        <v>0</v>
      </c>
      <c r="AP3132">
        <v>2</v>
      </c>
      <c r="AQ3132">
        <v>0</v>
      </c>
      <c r="AR3132">
        <v>0</v>
      </c>
      <c r="AS3132">
        <v>0</v>
      </c>
      <c r="AT3132">
        <v>0</v>
      </c>
      <c r="AU3132">
        <v>0</v>
      </c>
      <c r="AV3132">
        <v>0</v>
      </c>
      <c r="AW3132">
        <v>0</v>
      </c>
      <c r="AX3132">
        <v>0</v>
      </c>
      <c r="AY3132">
        <v>0</v>
      </c>
      <c r="AZ3132">
        <v>0</v>
      </c>
      <c r="BA3132">
        <v>0</v>
      </c>
      <c r="BB3132">
        <v>0</v>
      </c>
      <c r="BC3132">
        <v>0</v>
      </c>
      <c r="BD3132">
        <v>0</v>
      </c>
      <c r="BE3132">
        <v>0</v>
      </c>
      <c r="BF3132">
        <v>0</v>
      </c>
      <c r="BG3132" s="20">
        <v>0</v>
      </c>
      <c r="BH3132" s="20">
        <v>0</v>
      </c>
      <c r="BI3132" s="20">
        <v>89</v>
      </c>
      <c r="BJ3132" s="20">
        <v>2</v>
      </c>
      <c r="BK3132" s="20">
        <v>385</v>
      </c>
      <c r="BL3132" s="20">
        <v>1323</v>
      </c>
      <c r="BM3132" s="20">
        <v>634</v>
      </c>
      <c r="BN3132" s="20">
        <v>134</v>
      </c>
      <c r="BO3132" s="20">
        <v>23</v>
      </c>
      <c r="BP3132" s="20"/>
      <c r="BQ3132" s="20"/>
      <c r="BR3132" s="20"/>
      <c r="BS3132" s="20"/>
      <c r="BT3132" s="20"/>
      <c r="BU3132" s="20"/>
      <c r="BV3132" s="20"/>
    </row>
    <row r="3133" spans="1:74" x14ac:dyDescent="0.25">
      <c r="A3133" s="20" t="s">
        <v>475</v>
      </c>
      <c r="B3133" s="20" t="s">
        <v>491</v>
      </c>
      <c r="C3133" s="20" t="s">
        <v>494</v>
      </c>
      <c r="D3133" s="1">
        <v>44549</v>
      </c>
      <c r="E3133">
        <v>109</v>
      </c>
      <c r="F3133">
        <v>0</v>
      </c>
      <c r="G3133">
        <v>0</v>
      </c>
      <c r="H3133">
        <v>0</v>
      </c>
      <c r="I3133">
        <v>0</v>
      </c>
      <c r="J3133">
        <v>52</v>
      </c>
      <c r="K3133">
        <v>3</v>
      </c>
      <c r="L3133">
        <v>7</v>
      </c>
      <c r="M3133">
        <v>3</v>
      </c>
      <c r="N3133">
        <v>0</v>
      </c>
      <c r="O3133">
        <v>0</v>
      </c>
      <c r="P3133">
        <v>0</v>
      </c>
      <c r="Q3133">
        <v>0</v>
      </c>
      <c r="R3133">
        <v>451</v>
      </c>
      <c r="S3133">
        <v>308</v>
      </c>
      <c r="T3133">
        <v>21</v>
      </c>
      <c r="U3133">
        <v>19</v>
      </c>
      <c r="V3133">
        <v>10</v>
      </c>
      <c r="W3133">
        <v>1719</v>
      </c>
      <c r="X3133">
        <v>583</v>
      </c>
      <c r="Y3133">
        <v>20</v>
      </c>
      <c r="Z3133">
        <v>192</v>
      </c>
      <c r="AA3133">
        <v>88</v>
      </c>
      <c r="AB3133">
        <v>868</v>
      </c>
      <c r="AC3133">
        <v>292</v>
      </c>
      <c r="AD3133">
        <v>6</v>
      </c>
      <c r="AE3133">
        <v>25</v>
      </c>
      <c r="AF3133">
        <v>174</v>
      </c>
      <c r="AG3133">
        <v>215</v>
      </c>
      <c r="AH3133">
        <v>32</v>
      </c>
      <c r="AI3133">
        <v>3</v>
      </c>
      <c r="AJ3133">
        <v>49</v>
      </c>
      <c r="AK3133">
        <v>10</v>
      </c>
      <c r="AL3133">
        <v>27</v>
      </c>
      <c r="AM3133">
        <v>14</v>
      </c>
      <c r="AN3133">
        <v>1</v>
      </c>
      <c r="AO3133">
        <v>0</v>
      </c>
      <c r="AP3133">
        <v>1</v>
      </c>
      <c r="AQ3133">
        <v>0</v>
      </c>
      <c r="AR3133">
        <v>0</v>
      </c>
      <c r="AS3133">
        <v>0</v>
      </c>
      <c r="AT3133">
        <v>0</v>
      </c>
      <c r="AU3133">
        <v>0</v>
      </c>
      <c r="AV3133">
        <v>0</v>
      </c>
      <c r="AW3133">
        <v>0</v>
      </c>
      <c r="AX3133">
        <v>0</v>
      </c>
      <c r="AY3133">
        <v>0</v>
      </c>
      <c r="AZ3133">
        <v>0</v>
      </c>
      <c r="BA3133">
        <v>0</v>
      </c>
      <c r="BB3133">
        <v>0</v>
      </c>
      <c r="BC3133">
        <v>0</v>
      </c>
      <c r="BD3133">
        <v>0</v>
      </c>
      <c r="BE3133">
        <v>0</v>
      </c>
      <c r="BF3133">
        <v>0</v>
      </c>
      <c r="BG3133" s="20">
        <v>0</v>
      </c>
      <c r="BH3133" s="20">
        <v>0</v>
      </c>
      <c r="BI3133" s="20">
        <v>90</v>
      </c>
      <c r="BJ3133" s="20">
        <v>0</v>
      </c>
      <c r="BK3133" s="20">
        <v>387</v>
      </c>
      <c r="BL3133" s="20">
        <v>1326</v>
      </c>
      <c r="BM3133" s="20">
        <v>635</v>
      </c>
      <c r="BN3133" s="20">
        <v>137</v>
      </c>
      <c r="BO3133" s="20">
        <v>23</v>
      </c>
      <c r="BP3133" s="20">
        <v>5453</v>
      </c>
      <c r="BQ3133" s="20">
        <v>703</v>
      </c>
      <c r="BR3133" s="20">
        <v>0</v>
      </c>
      <c r="BS3133" s="20">
        <v>36</v>
      </c>
      <c r="BT3133" s="20">
        <v>1156</v>
      </c>
      <c r="BU3133" s="20">
        <v>748</v>
      </c>
      <c r="BV3133" s="20">
        <v>3155</v>
      </c>
    </row>
    <row r="3134" spans="1:74" x14ac:dyDescent="0.25">
      <c r="A3134" s="20" t="s">
        <v>475</v>
      </c>
      <c r="B3134" s="20" t="s">
        <v>491</v>
      </c>
      <c r="C3134" s="20" t="s">
        <v>494</v>
      </c>
      <c r="D3134" s="1">
        <v>44558</v>
      </c>
      <c r="E3134">
        <v>109</v>
      </c>
      <c r="F3134">
        <v>0</v>
      </c>
      <c r="G3134">
        <v>0</v>
      </c>
      <c r="H3134">
        <v>0</v>
      </c>
      <c r="I3134">
        <v>0</v>
      </c>
      <c r="J3134">
        <v>55</v>
      </c>
      <c r="K3134">
        <v>3</v>
      </c>
      <c r="L3134">
        <v>7</v>
      </c>
      <c r="M3134">
        <v>2</v>
      </c>
      <c r="N3134">
        <v>0</v>
      </c>
      <c r="O3134">
        <v>0</v>
      </c>
      <c r="P3134">
        <v>0</v>
      </c>
      <c r="Q3134">
        <v>0</v>
      </c>
      <c r="R3134">
        <v>452</v>
      </c>
      <c r="S3134">
        <v>317</v>
      </c>
      <c r="T3134">
        <v>20</v>
      </c>
      <c r="U3134">
        <v>20</v>
      </c>
      <c r="V3134">
        <v>8</v>
      </c>
      <c r="W3134">
        <v>1725</v>
      </c>
      <c r="X3134">
        <v>674</v>
      </c>
      <c r="Y3134">
        <v>18</v>
      </c>
      <c r="Z3134">
        <v>194</v>
      </c>
      <c r="AA3134">
        <v>84</v>
      </c>
      <c r="AB3134">
        <v>867</v>
      </c>
      <c r="AC3134">
        <v>345</v>
      </c>
      <c r="AD3134">
        <v>5</v>
      </c>
      <c r="AE3134">
        <v>26</v>
      </c>
      <c r="AF3134">
        <v>169</v>
      </c>
      <c r="AG3134">
        <v>216</v>
      </c>
      <c r="AH3134">
        <v>45</v>
      </c>
      <c r="AI3134">
        <v>3</v>
      </c>
      <c r="AJ3134">
        <v>46</v>
      </c>
      <c r="AK3134">
        <v>10</v>
      </c>
      <c r="AL3134">
        <v>27</v>
      </c>
      <c r="AM3134">
        <v>14</v>
      </c>
      <c r="AN3134">
        <v>1</v>
      </c>
      <c r="AO3134">
        <v>0</v>
      </c>
      <c r="AP3134">
        <v>1</v>
      </c>
      <c r="AQ3134">
        <v>0</v>
      </c>
      <c r="AR3134">
        <v>0</v>
      </c>
      <c r="AS3134">
        <v>0</v>
      </c>
      <c r="AT3134">
        <v>0</v>
      </c>
      <c r="AU3134">
        <v>0</v>
      </c>
      <c r="AV3134">
        <v>0</v>
      </c>
      <c r="AW3134">
        <v>0</v>
      </c>
      <c r="AX3134">
        <v>0</v>
      </c>
      <c r="AY3134">
        <v>0</v>
      </c>
      <c r="AZ3134">
        <v>0</v>
      </c>
      <c r="BA3134">
        <v>0</v>
      </c>
      <c r="BB3134">
        <v>0</v>
      </c>
      <c r="BC3134">
        <v>0</v>
      </c>
      <c r="BD3134">
        <v>0</v>
      </c>
      <c r="BE3134">
        <v>0</v>
      </c>
      <c r="BF3134">
        <v>0</v>
      </c>
      <c r="BG3134" s="20">
        <v>0</v>
      </c>
      <c r="BH3134" s="20">
        <v>0</v>
      </c>
      <c r="BI3134" s="20">
        <v>90</v>
      </c>
      <c r="BJ3134" s="20">
        <v>0</v>
      </c>
      <c r="BK3134" s="20">
        <v>388</v>
      </c>
      <c r="BL3134" s="20">
        <v>1342</v>
      </c>
      <c r="BM3134" s="20">
        <v>638</v>
      </c>
      <c r="BN3134" s="20">
        <v>142</v>
      </c>
      <c r="BO3134" s="20">
        <v>23</v>
      </c>
      <c r="BP3134" s="20">
        <v>5460</v>
      </c>
      <c r="BQ3134" s="20">
        <v>1019</v>
      </c>
      <c r="BR3134" s="20">
        <v>0</v>
      </c>
      <c r="BS3134" s="20">
        <v>33</v>
      </c>
      <c r="BT3134" s="20">
        <v>1150</v>
      </c>
      <c r="BU3134" s="20">
        <v>727</v>
      </c>
      <c r="BV3134" s="20">
        <v>3184</v>
      </c>
    </row>
    <row r="3135" spans="1:74" x14ac:dyDescent="0.25">
      <c r="A3135" s="20" t="s">
        <v>475</v>
      </c>
      <c r="B3135" s="20" t="s">
        <v>491</v>
      </c>
      <c r="C3135" s="20" t="s">
        <v>494</v>
      </c>
      <c r="D3135" s="1">
        <v>44564</v>
      </c>
      <c r="E3135">
        <v>109</v>
      </c>
      <c r="F3135">
        <v>0</v>
      </c>
      <c r="G3135">
        <v>0</v>
      </c>
      <c r="H3135">
        <v>0</v>
      </c>
      <c r="I3135">
        <v>0</v>
      </c>
      <c r="J3135">
        <v>58</v>
      </c>
      <c r="K3135">
        <v>3</v>
      </c>
      <c r="L3135">
        <v>6</v>
      </c>
      <c r="M3135">
        <v>2</v>
      </c>
      <c r="N3135">
        <v>0</v>
      </c>
      <c r="O3135">
        <v>0</v>
      </c>
      <c r="P3135">
        <v>0</v>
      </c>
      <c r="Q3135">
        <v>0</v>
      </c>
      <c r="R3135">
        <v>455</v>
      </c>
      <c r="S3135">
        <v>323</v>
      </c>
      <c r="T3135">
        <v>20</v>
      </c>
      <c r="U3135">
        <v>21</v>
      </c>
      <c r="V3135">
        <v>6</v>
      </c>
      <c r="W3135">
        <v>1726</v>
      </c>
      <c r="X3135">
        <v>707</v>
      </c>
      <c r="Y3135">
        <v>18</v>
      </c>
      <c r="Z3135">
        <v>193</v>
      </c>
      <c r="AA3135">
        <v>81</v>
      </c>
      <c r="AB3135">
        <v>868</v>
      </c>
      <c r="AC3135">
        <v>363</v>
      </c>
      <c r="AD3135">
        <v>6</v>
      </c>
      <c r="AE3135">
        <v>28</v>
      </c>
      <c r="AF3135">
        <v>165</v>
      </c>
      <c r="AG3135">
        <v>217</v>
      </c>
      <c r="AH3135">
        <v>54</v>
      </c>
      <c r="AI3135">
        <v>3</v>
      </c>
      <c r="AJ3135">
        <v>45</v>
      </c>
      <c r="AK3135">
        <v>9</v>
      </c>
      <c r="AL3135">
        <v>27</v>
      </c>
      <c r="AM3135">
        <v>13</v>
      </c>
      <c r="AN3135">
        <v>1</v>
      </c>
      <c r="AO3135">
        <v>1</v>
      </c>
      <c r="AP3135">
        <v>1</v>
      </c>
      <c r="AQ3135">
        <v>0</v>
      </c>
      <c r="AR3135">
        <v>0</v>
      </c>
      <c r="AS3135">
        <v>0</v>
      </c>
      <c r="AT3135">
        <v>0</v>
      </c>
      <c r="AU3135">
        <v>0</v>
      </c>
      <c r="AV3135">
        <v>0</v>
      </c>
      <c r="AW3135">
        <v>0</v>
      </c>
      <c r="AX3135">
        <v>0</v>
      </c>
      <c r="AY3135">
        <v>0</v>
      </c>
      <c r="AZ3135">
        <v>0</v>
      </c>
      <c r="BA3135">
        <v>0</v>
      </c>
      <c r="BB3135">
        <v>0</v>
      </c>
      <c r="BC3135">
        <v>0</v>
      </c>
      <c r="BD3135">
        <v>0</v>
      </c>
      <c r="BE3135">
        <v>0</v>
      </c>
      <c r="BF3135">
        <v>0</v>
      </c>
      <c r="BG3135" s="20">
        <v>0</v>
      </c>
      <c r="BH3135" s="20">
        <v>0</v>
      </c>
      <c r="BI3135" s="20">
        <v>90</v>
      </c>
      <c r="BJ3135" s="20">
        <v>0</v>
      </c>
      <c r="BK3135" s="20">
        <v>392</v>
      </c>
      <c r="BL3135" s="20">
        <v>1345</v>
      </c>
      <c r="BM3135" s="20">
        <v>639</v>
      </c>
      <c r="BN3135" s="20">
        <v>144</v>
      </c>
      <c r="BO3135" s="20">
        <v>22</v>
      </c>
      <c r="BP3135" s="20">
        <v>5451</v>
      </c>
      <c r="BQ3135" s="20">
        <v>1153</v>
      </c>
      <c r="BR3135" s="20">
        <v>0</v>
      </c>
      <c r="BS3135" s="20">
        <v>33</v>
      </c>
      <c r="BT3135" s="20">
        <v>1145</v>
      </c>
      <c r="BU3135" s="20">
        <v>702</v>
      </c>
      <c r="BV3135" s="20">
        <v>3207</v>
      </c>
    </row>
    <row r="3136" spans="1:74" x14ac:dyDescent="0.25">
      <c r="A3136" s="20" t="s">
        <v>475</v>
      </c>
      <c r="B3136" s="20" t="s">
        <v>491</v>
      </c>
      <c r="C3136" s="20" t="s">
        <v>494</v>
      </c>
      <c r="D3136" s="1">
        <v>44570</v>
      </c>
      <c r="E3136">
        <v>110</v>
      </c>
      <c r="F3136">
        <v>0</v>
      </c>
      <c r="G3136">
        <v>0</v>
      </c>
      <c r="H3136">
        <v>0</v>
      </c>
      <c r="I3136">
        <v>0</v>
      </c>
      <c r="J3136">
        <v>59</v>
      </c>
      <c r="K3136">
        <v>3</v>
      </c>
      <c r="L3136">
        <v>6</v>
      </c>
      <c r="M3136">
        <v>2</v>
      </c>
      <c r="N3136">
        <v>0</v>
      </c>
      <c r="O3136">
        <v>0</v>
      </c>
      <c r="P3136">
        <v>0</v>
      </c>
      <c r="Q3136">
        <v>0</v>
      </c>
      <c r="R3136">
        <v>453</v>
      </c>
      <c r="S3136">
        <v>328</v>
      </c>
      <c r="T3136">
        <v>20</v>
      </c>
      <c r="U3136">
        <v>21</v>
      </c>
      <c r="V3136">
        <v>6</v>
      </c>
      <c r="W3136">
        <v>1728</v>
      </c>
      <c r="X3136">
        <v>741</v>
      </c>
      <c r="Y3136">
        <v>18</v>
      </c>
      <c r="Z3136">
        <v>193</v>
      </c>
      <c r="AA3136">
        <v>80</v>
      </c>
      <c r="AB3136">
        <v>872</v>
      </c>
      <c r="AC3136">
        <v>377</v>
      </c>
      <c r="AD3136">
        <v>6</v>
      </c>
      <c r="AE3136">
        <v>29</v>
      </c>
      <c r="AF3136">
        <v>165</v>
      </c>
      <c r="AG3136">
        <v>217</v>
      </c>
      <c r="AH3136">
        <v>60</v>
      </c>
      <c r="AI3136">
        <v>3</v>
      </c>
      <c r="AJ3136">
        <v>45</v>
      </c>
      <c r="AK3136">
        <v>9</v>
      </c>
      <c r="AL3136">
        <v>26</v>
      </c>
      <c r="AM3136">
        <v>13</v>
      </c>
      <c r="AN3136">
        <v>1</v>
      </c>
      <c r="AO3136">
        <v>1</v>
      </c>
      <c r="AP3136">
        <v>1</v>
      </c>
      <c r="AQ3136">
        <v>0</v>
      </c>
      <c r="AR3136">
        <v>0</v>
      </c>
      <c r="AS3136">
        <v>0</v>
      </c>
      <c r="AT3136">
        <v>0</v>
      </c>
      <c r="AU3136">
        <v>0</v>
      </c>
      <c r="AV3136">
        <v>0</v>
      </c>
      <c r="AW3136">
        <v>0</v>
      </c>
      <c r="AX3136">
        <v>0</v>
      </c>
      <c r="AY3136">
        <v>0</v>
      </c>
      <c r="AZ3136">
        <v>0</v>
      </c>
      <c r="BA3136">
        <v>0</v>
      </c>
      <c r="BB3136">
        <v>0</v>
      </c>
      <c r="BC3136">
        <v>0</v>
      </c>
      <c r="BD3136">
        <v>0</v>
      </c>
      <c r="BE3136">
        <v>0</v>
      </c>
      <c r="BF3136">
        <v>0</v>
      </c>
      <c r="BG3136" s="20">
        <v>0</v>
      </c>
      <c r="BH3136" s="20">
        <v>0</v>
      </c>
      <c r="BI3136" s="20">
        <v>90</v>
      </c>
      <c r="BJ3136" s="20">
        <v>0</v>
      </c>
      <c r="BK3136" s="20">
        <v>391</v>
      </c>
      <c r="BL3136" s="20">
        <v>1349</v>
      </c>
      <c r="BM3136" s="20">
        <v>643</v>
      </c>
      <c r="BN3136" s="20">
        <v>144</v>
      </c>
      <c r="BO3136" s="20">
        <v>22</v>
      </c>
      <c r="BP3136" s="20">
        <v>5456</v>
      </c>
      <c r="BQ3136" s="20">
        <v>1269</v>
      </c>
      <c r="BR3136" s="20">
        <v>0</v>
      </c>
      <c r="BS3136" s="20">
        <v>32</v>
      </c>
      <c r="BT3136" s="20">
        <v>1138</v>
      </c>
      <c r="BU3136" s="20">
        <v>697</v>
      </c>
      <c r="BV3136" s="20">
        <v>3226</v>
      </c>
    </row>
    <row r="3137" spans="1:74" x14ac:dyDescent="0.25">
      <c r="A3137" s="20" t="s">
        <v>475</v>
      </c>
      <c r="B3137" s="20" t="s">
        <v>491</v>
      </c>
      <c r="C3137" s="20" t="s">
        <v>494</v>
      </c>
      <c r="D3137" s="1">
        <v>44577</v>
      </c>
      <c r="E3137">
        <v>110</v>
      </c>
      <c r="F3137">
        <v>0</v>
      </c>
      <c r="G3137">
        <v>0</v>
      </c>
      <c r="H3137">
        <v>0</v>
      </c>
      <c r="I3137">
        <v>0</v>
      </c>
      <c r="J3137">
        <v>59</v>
      </c>
      <c r="K3137">
        <v>3</v>
      </c>
      <c r="L3137">
        <v>6</v>
      </c>
      <c r="M3137">
        <v>2</v>
      </c>
      <c r="N3137">
        <v>0</v>
      </c>
      <c r="O3137">
        <v>0</v>
      </c>
      <c r="P3137">
        <v>0</v>
      </c>
      <c r="Q3137">
        <v>0</v>
      </c>
      <c r="R3137">
        <v>454</v>
      </c>
      <c r="S3137">
        <v>331</v>
      </c>
      <c r="T3137">
        <v>20</v>
      </c>
      <c r="U3137">
        <v>20</v>
      </c>
      <c r="V3137">
        <v>5</v>
      </c>
      <c r="W3137">
        <v>1729</v>
      </c>
      <c r="X3137">
        <v>754</v>
      </c>
      <c r="Y3137">
        <v>18</v>
      </c>
      <c r="Z3137">
        <v>193</v>
      </c>
      <c r="AA3137">
        <v>75</v>
      </c>
      <c r="AB3137">
        <v>878</v>
      </c>
      <c r="AC3137">
        <v>384</v>
      </c>
      <c r="AD3137">
        <v>6</v>
      </c>
      <c r="AE3137">
        <v>29</v>
      </c>
      <c r="AF3137">
        <v>167</v>
      </c>
      <c r="AG3137">
        <v>216</v>
      </c>
      <c r="AH3137">
        <v>61</v>
      </c>
      <c r="AI3137">
        <v>3</v>
      </c>
      <c r="AJ3137">
        <v>46</v>
      </c>
      <c r="AK3137">
        <v>8</v>
      </c>
      <c r="AL3137">
        <v>26</v>
      </c>
      <c r="AM3137">
        <v>14</v>
      </c>
      <c r="AN3137">
        <v>1</v>
      </c>
      <c r="AO3137">
        <v>1</v>
      </c>
      <c r="AP3137">
        <v>1</v>
      </c>
      <c r="AQ3137">
        <v>0</v>
      </c>
      <c r="AR3137">
        <v>0</v>
      </c>
      <c r="AS3137">
        <v>0</v>
      </c>
      <c r="AT3137">
        <v>0</v>
      </c>
      <c r="AU3137">
        <v>0</v>
      </c>
      <c r="AV3137">
        <v>0</v>
      </c>
      <c r="AW3137">
        <v>0</v>
      </c>
      <c r="AX3137">
        <v>0</v>
      </c>
      <c r="AY3137">
        <v>0</v>
      </c>
      <c r="AZ3137">
        <v>0</v>
      </c>
      <c r="BA3137">
        <v>0</v>
      </c>
      <c r="BB3137">
        <v>0</v>
      </c>
      <c r="BC3137">
        <v>0</v>
      </c>
      <c r="BD3137">
        <v>0</v>
      </c>
      <c r="BE3137">
        <v>0</v>
      </c>
      <c r="BF3137">
        <v>0</v>
      </c>
      <c r="BG3137" s="20">
        <v>0</v>
      </c>
      <c r="BH3137" s="20">
        <v>0</v>
      </c>
      <c r="BI3137" s="20">
        <v>90</v>
      </c>
      <c r="BJ3137" s="20">
        <v>0</v>
      </c>
      <c r="BK3137" s="20">
        <v>393</v>
      </c>
      <c r="BL3137" s="20">
        <v>1354</v>
      </c>
      <c r="BM3137" s="20">
        <v>646</v>
      </c>
      <c r="BN3137" s="20">
        <v>145</v>
      </c>
      <c r="BO3137" s="20">
        <v>22</v>
      </c>
      <c r="BP3137" s="20">
        <v>5465</v>
      </c>
      <c r="BQ3137" s="20">
        <v>1332</v>
      </c>
      <c r="BR3137" s="20">
        <v>0</v>
      </c>
      <c r="BS3137" s="20">
        <v>32</v>
      </c>
      <c r="BT3137" s="20">
        <v>1114</v>
      </c>
      <c r="BU3137" s="20">
        <v>705</v>
      </c>
      <c r="BV3137" s="20">
        <v>3245</v>
      </c>
    </row>
    <row r="3138" spans="1:74" x14ac:dyDescent="0.25">
      <c r="A3138" s="20" t="s">
        <v>475</v>
      </c>
      <c r="B3138" s="20" t="s">
        <v>491</v>
      </c>
      <c r="C3138" s="20" t="s">
        <v>494</v>
      </c>
      <c r="D3138" s="1">
        <v>44584</v>
      </c>
      <c r="E3138">
        <v>110</v>
      </c>
      <c r="F3138">
        <v>0</v>
      </c>
      <c r="G3138">
        <v>0</v>
      </c>
      <c r="H3138">
        <v>0</v>
      </c>
      <c r="I3138">
        <v>0</v>
      </c>
      <c r="J3138">
        <v>59</v>
      </c>
      <c r="K3138">
        <v>3</v>
      </c>
      <c r="L3138">
        <v>6</v>
      </c>
      <c r="M3138">
        <v>2</v>
      </c>
      <c r="N3138">
        <v>0</v>
      </c>
      <c r="O3138">
        <v>0</v>
      </c>
      <c r="P3138">
        <v>0</v>
      </c>
      <c r="Q3138">
        <v>0</v>
      </c>
      <c r="R3138">
        <v>457</v>
      </c>
      <c r="S3138">
        <v>335</v>
      </c>
      <c r="T3138">
        <v>20</v>
      </c>
      <c r="U3138">
        <v>20</v>
      </c>
      <c r="V3138">
        <v>5</v>
      </c>
      <c r="W3138">
        <v>1722</v>
      </c>
      <c r="X3138">
        <v>758</v>
      </c>
      <c r="Y3138">
        <v>18</v>
      </c>
      <c r="Z3138">
        <v>194</v>
      </c>
      <c r="AA3138">
        <v>72</v>
      </c>
      <c r="AB3138">
        <v>878</v>
      </c>
      <c r="AC3138">
        <v>389</v>
      </c>
      <c r="AD3138">
        <v>5</v>
      </c>
      <c r="AE3138">
        <v>29</v>
      </c>
      <c r="AF3138">
        <v>164</v>
      </c>
      <c r="AG3138">
        <v>220</v>
      </c>
      <c r="AH3138">
        <v>62</v>
      </c>
      <c r="AI3138">
        <v>3</v>
      </c>
      <c r="AJ3138">
        <v>45</v>
      </c>
      <c r="AK3138">
        <v>9</v>
      </c>
      <c r="AL3138">
        <v>25</v>
      </c>
      <c r="AM3138">
        <v>14</v>
      </c>
      <c r="AN3138">
        <v>1</v>
      </c>
      <c r="AO3138">
        <v>1</v>
      </c>
      <c r="AP3138">
        <v>1</v>
      </c>
      <c r="AQ3138">
        <v>0</v>
      </c>
      <c r="AR3138">
        <v>0</v>
      </c>
      <c r="AS3138">
        <v>0</v>
      </c>
      <c r="AT3138">
        <v>0</v>
      </c>
      <c r="AU3138">
        <v>0</v>
      </c>
      <c r="AV3138">
        <v>0</v>
      </c>
      <c r="AW3138">
        <v>0</v>
      </c>
      <c r="AX3138">
        <v>0</v>
      </c>
      <c r="AY3138">
        <v>0</v>
      </c>
      <c r="AZ3138">
        <v>0</v>
      </c>
      <c r="BA3138">
        <v>0</v>
      </c>
      <c r="BB3138">
        <v>0</v>
      </c>
      <c r="BC3138">
        <v>0</v>
      </c>
      <c r="BD3138">
        <v>0</v>
      </c>
      <c r="BE3138">
        <v>0</v>
      </c>
      <c r="BF3138">
        <v>0</v>
      </c>
      <c r="BG3138" s="20">
        <v>0</v>
      </c>
      <c r="BH3138" s="20">
        <v>0</v>
      </c>
      <c r="BI3138" s="20">
        <v>90</v>
      </c>
      <c r="BJ3138" s="20">
        <v>0</v>
      </c>
      <c r="BK3138" s="20">
        <v>397</v>
      </c>
      <c r="BL3138" s="20">
        <v>1354</v>
      </c>
      <c r="BM3138" s="20">
        <v>649</v>
      </c>
      <c r="BN3138" s="20">
        <v>148</v>
      </c>
      <c r="BO3138" s="20">
        <v>21</v>
      </c>
      <c r="BP3138" s="20">
        <v>5476</v>
      </c>
      <c r="BQ3138" s="20">
        <v>1363</v>
      </c>
      <c r="BR3138" s="20">
        <v>0</v>
      </c>
      <c r="BS3138" s="20">
        <v>32</v>
      </c>
      <c r="BT3138" s="20">
        <v>1112</v>
      </c>
      <c r="BU3138" s="20">
        <v>695</v>
      </c>
      <c r="BV3138" s="20">
        <v>3264</v>
      </c>
    </row>
    <row r="3139" spans="1:74" x14ac:dyDescent="0.25">
      <c r="A3139" s="20" t="s">
        <v>475</v>
      </c>
      <c r="B3139" s="20" t="s">
        <v>491</v>
      </c>
      <c r="C3139" s="20" t="s">
        <v>494</v>
      </c>
      <c r="D3139" s="1">
        <v>44591</v>
      </c>
      <c r="E3139">
        <v>111</v>
      </c>
      <c r="F3139">
        <v>0</v>
      </c>
      <c r="G3139">
        <v>0</v>
      </c>
      <c r="H3139">
        <v>0</v>
      </c>
      <c r="I3139">
        <v>0</v>
      </c>
      <c r="J3139">
        <v>63</v>
      </c>
      <c r="K3139">
        <v>3</v>
      </c>
      <c r="L3139">
        <v>6</v>
      </c>
      <c r="M3139">
        <v>2</v>
      </c>
      <c r="N3139">
        <v>0</v>
      </c>
      <c r="O3139">
        <v>0</v>
      </c>
      <c r="P3139">
        <v>0</v>
      </c>
      <c r="Q3139">
        <v>0</v>
      </c>
      <c r="R3139">
        <v>459</v>
      </c>
      <c r="S3139">
        <v>339</v>
      </c>
      <c r="T3139">
        <v>20</v>
      </c>
      <c r="U3139">
        <v>20</v>
      </c>
      <c r="V3139">
        <v>5</v>
      </c>
      <c r="W3139">
        <v>1723</v>
      </c>
      <c r="X3139">
        <v>774</v>
      </c>
      <c r="Y3139">
        <v>18</v>
      </c>
      <c r="Z3139">
        <v>193</v>
      </c>
      <c r="AA3139">
        <v>72</v>
      </c>
      <c r="AB3139">
        <v>878</v>
      </c>
      <c r="AC3139">
        <v>395</v>
      </c>
      <c r="AD3139">
        <v>5</v>
      </c>
      <c r="AE3139">
        <v>31</v>
      </c>
      <c r="AF3139">
        <v>160</v>
      </c>
      <c r="AG3139">
        <v>222</v>
      </c>
      <c r="AH3139">
        <v>65</v>
      </c>
      <c r="AI3139">
        <v>3</v>
      </c>
      <c r="AJ3139">
        <v>44</v>
      </c>
      <c r="AK3139">
        <v>9</v>
      </c>
      <c r="AL3139">
        <v>25</v>
      </c>
      <c r="AM3139">
        <v>14</v>
      </c>
      <c r="AN3139">
        <v>1</v>
      </c>
      <c r="AO3139">
        <v>1</v>
      </c>
      <c r="AP3139">
        <v>1</v>
      </c>
      <c r="AQ3139">
        <v>0</v>
      </c>
      <c r="AR3139">
        <v>0</v>
      </c>
      <c r="AS3139">
        <v>0</v>
      </c>
      <c r="AT3139">
        <v>0</v>
      </c>
      <c r="AU3139">
        <v>0</v>
      </c>
      <c r="AV3139">
        <v>0</v>
      </c>
      <c r="AW3139">
        <v>0</v>
      </c>
      <c r="AX3139">
        <v>0</v>
      </c>
      <c r="AY3139">
        <v>0</v>
      </c>
      <c r="AZ3139">
        <v>0</v>
      </c>
      <c r="BA3139">
        <v>0</v>
      </c>
      <c r="BB3139">
        <v>0</v>
      </c>
      <c r="BC3139">
        <v>0</v>
      </c>
      <c r="BD3139">
        <v>0</v>
      </c>
      <c r="BE3139">
        <v>0</v>
      </c>
      <c r="BF3139">
        <v>0</v>
      </c>
      <c r="BG3139" s="20">
        <v>0</v>
      </c>
      <c r="BH3139" s="20">
        <v>0</v>
      </c>
      <c r="BI3139" s="20">
        <v>91</v>
      </c>
      <c r="BJ3139" s="20">
        <v>0</v>
      </c>
      <c r="BK3139" s="20">
        <v>399</v>
      </c>
      <c r="BL3139" s="20">
        <v>1357</v>
      </c>
      <c r="BM3139" s="20">
        <v>651</v>
      </c>
      <c r="BN3139" s="20">
        <v>150</v>
      </c>
      <c r="BO3139" s="20">
        <v>21</v>
      </c>
      <c r="BP3139" s="20">
        <v>5469</v>
      </c>
      <c r="BQ3139" s="20">
        <v>1419</v>
      </c>
      <c r="BR3139" s="20">
        <v>0</v>
      </c>
      <c r="BS3139" s="20">
        <v>31</v>
      </c>
      <c r="BT3139" s="20">
        <v>1104</v>
      </c>
      <c r="BU3139" s="20">
        <v>689</v>
      </c>
      <c r="BV3139" s="20">
        <v>3286</v>
      </c>
    </row>
    <row r="3140" spans="1:74" x14ac:dyDescent="0.25">
      <c r="A3140" s="20" t="s">
        <v>475</v>
      </c>
      <c r="B3140" s="20" t="s">
        <v>491</v>
      </c>
      <c r="C3140" s="20" t="s">
        <v>494</v>
      </c>
      <c r="D3140" s="1">
        <v>44599</v>
      </c>
      <c r="E3140">
        <v>110</v>
      </c>
      <c r="F3140">
        <v>0</v>
      </c>
      <c r="G3140">
        <v>0</v>
      </c>
      <c r="H3140">
        <v>0</v>
      </c>
      <c r="I3140">
        <v>0</v>
      </c>
      <c r="J3140">
        <v>63</v>
      </c>
      <c r="K3140">
        <v>3</v>
      </c>
      <c r="L3140">
        <v>6</v>
      </c>
      <c r="M3140">
        <v>2</v>
      </c>
      <c r="N3140">
        <v>0</v>
      </c>
      <c r="O3140">
        <v>0</v>
      </c>
      <c r="P3140">
        <v>0</v>
      </c>
      <c r="Q3140">
        <v>0</v>
      </c>
      <c r="R3140">
        <v>462</v>
      </c>
      <c r="S3140">
        <v>343</v>
      </c>
      <c r="T3140">
        <v>20</v>
      </c>
      <c r="U3140">
        <v>20</v>
      </c>
      <c r="V3140">
        <v>5</v>
      </c>
      <c r="W3140">
        <v>1718</v>
      </c>
      <c r="X3140">
        <v>780</v>
      </c>
      <c r="Y3140">
        <v>19</v>
      </c>
      <c r="Z3140">
        <v>190</v>
      </c>
      <c r="AA3140">
        <v>71</v>
      </c>
      <c r="AB3140">
        <v>872</v>
      </c>
      <c r="AC3140">
        <v>395</v>
      </c>
      <c r="AD3140">
        <v>4</v>
      </c>
      <c r="AE3140">
        <v>30</v>
      </c>
      <c r="AF3140">
        <v>155</v>
      </c>
      <c r="AG3140">
        <v>223</v>
      </c>
      <c r="AH3140">
        <v>69</v>
      </c>
      <c r="AI3140">
        <v>3</v>
      </c>
      <c r="AJ3140">
        <v>44</v>
      </c>
      <c r="AK3140">
        <v>9</v>
      </c>
      <c r="AL3140">
        <v>27</v>
      </c>
      <c r="AM3140">
        <v>14</v>
      </c>
      <c r="AN3140">
        <v>1</v>
      </c>
      <c r="AO3140">
        <v>2</v>
      </c>
      <c r="AP3140">
        <v>1</v>
      </c>
      <c r="AQ3140">
        <v>0</v>
      </c>
      <c r="AR3140">
        <v>0</v>
      </c>
      <c r="AS3140">
        <v>0</v>
      </c>
      <c r="AT3140">
        <v>0</v>
      </c>
      <c r="AU3140">
        <v>0</v>
      </c>
      <c r="AV3140">
        <v>0</v>
      </c>
      <c r="AW3140">
        <v>0</v>
      </c>
      <c r="AX3140">
        <v>0</v>
      </c>
      <c r="AY3140">
        <v>0</v>
      </c>
      <c r="AZ3140">
        <v>0</v>
      </c>
      <c r="BA3140">
        <v>0</v>
      </c>
      <c r="BB3140">
        <v>0</v>
      </c>
      <c r="BC3140">
        <v>0</v>
      </c>
      <c r="BD3140">
        <v>0</v>
      </c>
      <c r="BE3140">
        <v>0</v>
      </c>
      <c r="BF3140">
        <v>0</v>
      </c>
      <c r="BG3140" s="20">
        <v>0</v>
      </c>
      <c r="BH3140" s="20">
        <v>0</v>
      </c>
      <c r="BI3140" s="20">
        <v>90</v>
      </c>
      <c r="BJ3140" s="20">
        <v>0</v>
      </c>
      <c r="BK3140" s="20">
        <v>402</v>
      </c>
      <c r="BL3140" s="20">
        <v>1358</v>
      </c>
      <c r="BM3140" s="20">
        <v>652</v>
      </c>
      <c r="BN3140" s="20">
        <v>151</v>
      </c>
      <c r="BO3140" s="20">
        <v>22</v>
      </c>
      <c r="BP3140" s="20">
        <v>5477</v>
      </c>
      <c r="BQ3140" s="20">
        <v>1451</v>
      </c>
      <c r="BR3140" s="20">
        <v>0</v>
      </c>
      <c r="BS3140" s="20">
        <v>30</v>
      </c>
      <c r="BT3140" s="20">
        <v>1107</v>
      </c>
      <c r="BU3140" s="20">
        <v>674</v>
      </c>
      <c r="BV3140" s="20">
        <v>3322</v>
      </c>
    </row>
    <row r="3141" spans="1:74" x14ac:dyDescent="0.25">
      <c r="A3141" s="20" t="s">
        <v>475</v>
      </c>
      <c r="B3141" s="20" t="s">
        <v>491</v>
      </c>
      <c r="C3141" s="20" t="s">
        <v>494</v>
      </c>
      <c r="D3141" s="1">
        <v>44606</v>
      </c>
      <c r="E3141">
        <v>110</v>
      </c>
      <c r="F3141">
        <v>0</v>
      </c>
      <c r="G3141">
        <v>0</v>
      </c>
      <c r="H3141">
        <v>0</v>
      </c>
      <c r="I3141">
        <v>0</v>
      </c>
      <c r="J3141">
        <v>63</v>
      </c>
      <c r="K3141">
        <v>3</v>
      </c>
      <c r="L3141">
        <v>5</v>
      </c>
      <c r="M3141">
        <v>2</v>
      </c>
      <c r="N3141">
        <v>0</v>
      </c>
      <c r="O3141">
        <v>0</v>
      </c>
      <c r="P3141">
        <v>0</v>
      </c>
      <c r="Q3141">
        <v>0</v>
      </c>
      <c r="R3141">
        <v>463</v>
      </c>
      <c r="S3141">
        <v>344</v>
      </c>
      <c r="T3141">
        <v>20</v>
      </c>
      <c r="U3141">
        <v>20</v>
      </c>
      <c r="V3141">
        <v>5</v>
      </c>
      <c r="W3141">
        <v>1718</v>
      </c>
      <c r="X3141">
        <v>785</v>
      </c>
      <c r="Y3141">
        <v>19</v>
      </c>
      <c r="Z3141">
        <v>189</v>
      </c>
      <c r="AA3141">
        <v>68</v>
      </c>
      <c r="AB3141">
        <v>872</v>
      </c>
      <c r="AC3141">
        <v>398</v>
      </c>
      <c r="AD3141">
        <v>4</v>
      </c>
      <c r="AE3141">
        <v>30</v>
      </c>
      <c r="AF3141">
        <v>156</v>
      </c>
      <c r="AG3141">
        <v>224</v>
      </c>
      <c r="AH3141">
        <v>70</v>
      </c>
      <c r="AI3141">
        <v>3</v>
      </c>
      <c r="AJ3141">
        <v>44</v>
      </c>
      <c r="AK3141">
        <v>9</v>
      </c>
      <c r="AL3141">
        <v>27</v>
      </c>
      <c r="AM3141">
        <v>14</v>
      </c>
      <c r="AN3141">
        <v>1</v>
      </c>
      <c r="AO3141">
        <v>2</v>
      </c>
      <c r="AP3141">
        <v>1</v>
      </c>
      <c r="AQ3141">
        <v>0</v>
      </c>
      <c r="AR3141">
        <v>0</v>
      </c>
      <c r="AS3141">
        <v>0</v>
      </c>
      <c r="AT3141">
        <v>0</v>
      </c>
      <c r="AU3141">
        <v>0</v>
      </c>
      <c r="AV3141">
        <v>0</v>
      </c>
      <c r="AW3141">
        <v>0</v>
      </c>
      <c r="AX3141">
        <v>0</v>
      </c>
      <c r="AY3141">
        <v>0</v>
      </c>
      <c r="AZ3141">
        <v>0</v>
      </c>
      <c r="BA3141">
        <v>0</v>
      </c>
      <c r="BB3141">
        <v>0</v>
      </c>
      <c r="BC3141">
        <v>0</v>
      </c>
      <c r="BD3141">
        <v>0</v>
      </c>
      <c r="BE3141">
        <v>0</v>
      </c>
      <c r="BF3141">
        <v>0</v>
      </c>
      <c r="BG3141" s="20">
        <v>0</v>
      </c>
      <c r="BH3141" s="20">
        <v>0</v>
      </c>
      <c r="BI3141" s="20">
        <v>91</v>
      </c>
      <c r="BJ3141" s="20">
        <v>0</v>
      </c>
      <c r="BK3141" s="20">
        <v>403</v>
      </c>
      <c r="BL3141" s="20">
        <v>1361</v>
      </c>
      <c r="BM3141" s="20">
        <v>655</v>
      </c>
      <c r="BN3141" s="20">
        <v>154</v>
      </c>
      <c r="BO3141" s="20">
        <v>22</v>
      </c>
      <c r="BP3141" s="20">
        <v>5484</v>
      </c>
      <c r="BQ3141" s="20">
        <v>1479</v>
      </c>
      <c r="BR3141" s="20">
        <v>0</v>
      </c>
      <c r="BS3141" s="20">
        <v>29</v>
      </c>
      <c r="BT3141" s="20">
        <v>1109</v>
      </c>
      <c r="BU3141" s="20">
        <v>673</v>
      </c>
      <c r="BV3141" s="20">
        <v>3343</v>
      </c>
    </row>
    <row r="3142" spans="1:74" x14ac:dyDescent="0.25">
      <c r="A3142" s="20" t="s">
        <v>475</v>
      </c>
      <c r="B3142" s="20" t="s">
        <v>491</v>
      </c>
      <c r="C3142" s="20" t="s">
        <v>494</v>
      </c>
      <c r="D3142" s="1">
        <v>44606</v>
      </c>
      <c r="R3142">
        <v>1</v>
      </c>
      <c r="T3142">
        <v>1</v>
      </c>
      <c r="W3142">
        <v>1</v>
      </c>
      <c r="AB3142">
        <v>1</v>
      </c>
      <c r="BG3142" s="20"/>
      <c r="BH3142" s="20"/>
      <c r="BI3142" s="20"/>
      <c r="BJ3142" s="20"/>
      <c r="BK3142" s="20"/>
      <c r="BL3142" s="20">
        <v>1</v>
      </c>
      <c r="BM3142" s="20">
        <v>1</v>
      </c>
      <c r="BN3142" s="20"/>
      <c r="BO3142" s="20"/>
      <c r="BP3142" s="20">
        <v>1</v>
      </c>
      <c r="BQ3142" s="20"/>
      <c r="BR3142" s="20"/>
      <c r="BS3142" s="20"/>
      <c r="BT3142" s="20"/>
      <c r="BU3142" s="20"/>
      <c r="BV3142" s="20">
        <v>1</v>
      </c>
    </row>
    <row r="3143" spans="1:74" x14ac:dyDescent="0.25">
      <c r="A3143" s="20" t="s">
        <v>475</v>
      </c>
      <c r="B3143" s="20" t="s">
        <v>483</v>
      </c>
      <c r="C3143" s="20" t="s">
        <v>667</v>
      </c>
      <c r="D3143" s="1">
        <v>44493</v>
      </c>
      <c r="E3143">
        <v>182</v>
      </c>
      <c r="F3143">
        <v>2</v>
      </c>
      <c r="G3143">
        <v>1</v>
      </c>
      <c r="H3143">
        <v>4</v>
      </c>
      <c r="I3143">
        <v>2</v>
      </c>
      <c r="J3143">
        <v>52</v>
      </c>
      <c r="K3143">
        <v>6</v>
      </c>
      <c r="L3143">
        <v>4</v>
      </c>
      <c r="M3143">
        <v>4</v>
      </c>
      <c r="N3143">
        <v>41</v>
      </c>
      <c r="O3143">
        <v>0</v>
      </c>
      <c r="P3143">
        <v>20</v>
      </c>
      <c r="Q3143">
        <v>0</v>
      </c>
      <c r="R3143">
        <v>962</v>
      </c>
      <c r="S3143">
        <v>0</v>
      </c>
      <c r="T3143">
        <v>588</v>
      </c>
      <c r="U3143">
        <v>9</v>
      </c>
      <c r="V3143">
        <v>2</v>
      </c>
      <c r="W3143">
        <v>1961</v>
      </c>
      <c r="X3143">
        <v>0</v>
      </c>
      <c r="Y3143">
        <v>183</v>
      </c>
      <c r="Z3143">
        <v>174</v>
      </c>
      <c r="AA3143">
        <v>30</v>
      </c>
      <c r="AB3143">
        <v>1688</v>
      </c>
      <c r="AC3143">
        <v>157</v>
      </c>
      <c r="AD3143">
        <v>66</v>
      </c>
      <c r="AE3143">
        <v>178</v>
      </c>
      <c r="AF3143">
        <v>30</v>
      </c>
      <c r="AG3143">
        <v>278</v>
      </c>
      <c r="AH3143">
        <v>0</v>
      </c>
      <c r="AI3143">
        <v>8</v>
      </c>
      <c r="AJ3143">
        <v>25</v>
      </c>
      <c r="AK3143">
        <v>11</v>
      </c>
      <c r="AL3143">
        <v>98</v>
      </c>
      <c r="AM3143">
        <v>0</v>
      </c>
      <c r="AN3143">
        <v>22</v>
      </c>
      <c r="AO3143">
        <v>1</v>
      </c>
      <c r="AP3143">
        <v>2</v>
      </c>
      <c r="AQ3143">
        <v>0</v>
      </c>
      <c r="AR3143">
        <v>0</v>
      </c>
      <c r="AS3143">
        <v>0</v>
      </c>
      <c r="AT3143">
        <v>0</v>
      </c>
      <c r="AU3143">
        <v>0</v>
      </c>
      <c r="AV3143">
        <v>0</v>
      </c>
      <c r="AW3143">
        <v>0</v>
      </c>
      <c r="AX3143">
        <v>0</v>
      </c>
      <c r="AY3143">
        <v>0</v>
      </c>
      <c r="AZ3143">
        <v>6</v>
      </c>
      <c r="BA3143">
        <v>0</v>
      </c>
      <c r="BB3143">
        <v>58</v>
      </c>
      <c r="BC3143">
        <v>91</v>
      </c>
      <c r="BD3143">
        <v>0</v>
      </c>
      <c r="BE3143">
        <v>4</v>
      </c>
      <c r="BF3143">
        <v>4</v>
      </c>
      <c r="BG3143" s="20"/>
      <c r="BH3143" s="20"/>
      <c r="BI3143" s="20"/>
      <c r="BJ3143" s="20"/>
      <c r="BK3143" s="20"/>
      <c r="BL3143" s="20"/>
      <c r="BM3143" s="20"/>
      <c r="BN3143" s="20"/>
      <c r="BO3143" s="20"/>
      <c r="BP3143" s="20"/>
      <c r="BQ3143" s="20"/>
      <c r="BR3143" s="20"/>
      <c r="BS3143" s="20"/>
      <c r="BT3143" s="20"/>
      <c r="BU3143" s="20"/>
      <c r="BV3143" s="20"/>
    </row>
    <row r="3144" spans="1:74" x14ac:dyDescent="0.25">
      <c r="A3144" s="20" t="s">
        <v>475</v>
      </c>
      <c r="B3144" s="20" t="s">
        <v>483</v>
      </c>
      <c r="C3144" s="20" t="s">
        <v>667</v>
      </c>
      <c r="D3144" s="1">
        <v>44500</v>
      </c>
      <c r="E3144">
        <v>181</v>
      </c>
      <c r="F3144">
        <v>2</v>
      </c>
      <c r="G3144">
        <v>1</v>
      </c>
      <c r="H3144">
        <v>4</v>
      </c>
      <c r="I3144">
        <v>2</v>
      </c>
      <c r="J3144">
        <v>56</v>
      </c>
      <c r="K3144">
        <v>6</v>
      </c>
      <c r="L3144">
        <v>4</v>
      </c>
      <c r="M3144">
        <v>4</v>
      </c>
      <c r="N3144">
        <v>41</v>
      </c>
      <c r="O3144">
        <v>0</v>
      </c>
      <c r="P3144">
        <v>20</v>
      </c>
      <c r="Q3144">
        <v>0</v>
      </c>
      <c r="R3144">
        <v>962</v>
      </c>
      <c r="S3144">
        <v>0</v>
      </c>
      <c r="T3144">
        <v>638</v>
      </c>
      <c r="U3144">
        <v>9</v>
      </c>
      <c r="V3144">
        <v>2</v>
      </c>
      <c r="W3144">
        <v>1961</v>
      </c>
      <c r="X3144">
        <v>0</v>
      </c>
      <c r="Y3144">
        <v>287</v>
      </c>
      <c r="Z3144">
        <v>172</v>
      </c>
      <c r="AA3144">
        <v>30</v>
      </c>
      <c r="AB3144">
        <v>1687</v>
      </c>
      <c r="AC3144">
        <v>212</v>
      </c>
      <c r="AD3144">
        <v>67</v>
      </c>
      <c r="AE3144">
        <v>176</v>
      </c>
      <c r="AF3144">
        <v>32</v>
      </c>
      <c r="AG3144">
        <v>277</v>
      </c>
      <c r="AH3144">
        <v>0</v>
      </c>
      <c r="AI3144">
        <v>11</v>
      </c>
      <c r="AJ3144">
        <v>22</v>
      </c>
      <c r="AK3144">
        <v>11</v>
      </c>
      <c r="AL3144">
        <v>95</v>
      </c>
      <c r="AM3144">
        <v>0</v>
      </c>
      <c r="AN3144">
        <v>26</v>
      </c>
      <c r="AO3144">
        <v>1</v>
      </c>
      <c r="AP3144">
        <v>2</v>
      </c>
      <c r="AQ3144">
        <v>0</v>
      </c>
      <c r="AR3144">
        <v>0</v>
      </c>
      <c r="AS3144">
        <v>0</v>
      </c>
      <c r="AT3144">
        <v>0</v>
      </c>
      <c r="AU3144">
        <v>0</v>
      </c>
      <c r="AV3144">
        <v>0</v>
      </c>
      <c r="AW3144">
        <v>0</v>
      </c>
      <c r="AX3144">
        <v>0</v>
      </c>
      <c r="AY3144">
        <v>0</v>
      </c>
      <c r="AZ3144">
        <v>6</v>
      </c>
      <c r="BA3144">
        <v>0</v>
      </c>
      <c r="BB3144">
        <v>58</v>
      </c>
      <c r="BC3144">
        <v>88</v>
      </c>
      <c r="BD3144">
        <v>0</v>
      </c>
      <c r="BE3144">
        <v>4</v>
      </c>
      <c r="BF3144">
        <v>4</v>
      </c>
      <c r="BG3144" s="20"/>
      <c r="BH3144" s="20"/>
      <c r="BI3144" s="20"/>
      <c r="BJ3144" s="20"/>
      <c r="BK3144" s="20"/>
      <c r="BL3144" s="20"/>
      <c r="BM3144" s="20"/>
      <c r="BN3144" s="20"/>
      <c r="BO3144" s="20"/>
      <c r="BP3144" s="20"/>
      <c r="BQ3144" s="20"/>
      <c r="BR3144" s="20"/>
      <c r="BS3144" s="20"/>
      <c r="BT3144" s="20"/>
      <c r="BU3144" s="20"/>
      <c r="BV3144" s="20"/>
    </row>
    <row r="3145" spans="1:74" x14ac:dyDescent="0.25">
      <c r="A3145" s="20" t="s">
        <v>475</v>
      </c>
      <c r="B3145" s="20" t="s">
        <v>483</v>
      </c>
      <c r="C3145" s="20" t="s">
        <v>667</v>
      </c>
      <c r="D3145" s="1">
        <v>44507</v>
      </c>
      <c r="E3145">
        <v>181</v>
      </c>
      <c r="F3145">
        <v>2</v>
      </c>
      <c r="G3145">
        <v>1</v>
      </c>
      <c r="H3145">
        <v>4</v>
      </c>
      <c r="I3145">
        <v>2</v>
      </c>
      <c r="J3145">
        <v>80</v>
      </c>
      <c r="K3145">
        <v>6</v>
      </c>
      <c r="L3145">
        <v>4</v>
      </c>
      <c r="M3145">
        <v>3</v>
      </c>
      <c r="N3145">
        <v>35</v>
      </c>
      <c r="O3145">
        <v>18</v>
      </c>
      <c r="P3145">
        <v>6</v>
      </c>
      <c r="Q3145">
        <v>0</v>
      </c>
      <c r="R3145">
        <v>966</v>
      </c>
      <c r="S3145">
        <v>708</v>
      </c>
      <c r="T3145">
        <v>58</v>
      </c>
      <c r="U3145">
        <v>8</v>
      </c>
      <c r="V3145">
        <v>2</v>
      </c>
      <c r="W3145">
        <v>1964</v>
      </c>
      <c r="X3145">
        <v>410</v>
      </c>
      <c r="Y3145">
        <v>88</v>
      </c>
      <c r="Z3145">
        <v>171</v>
      </c>
      <c r="AA3145">
        <v>29</v>
      </c>
      <c r="AB3145">
        <v>1687</v>
      </c>
      <c r="AC3145">
        <v>284</v>
      </c>
      <c r="AD3145">
        <v>67</v>
      </c>
      <c r="AE3145">
        <v>177</v>
      </c>
      <c r="AF3145">
        <v>28</v>
      </c>
      <c r="AG3145">
        <v>276</v>
      </c>
      <c r="AH3145">
        <v>14</v>
      </c>
      <c r="AI3145">
        <v>5</v>
      </c>
      <c r="AJ3145">
        <v>22</v>
      </c>
      <c r="AK3145">
        <v>11</v>
      </c>
      <c r="AL3145">
        <v>95</v>
      </c>
      <c r="AM3145">
        <v>30</v>
      </c>
      <c r="AN3145">
        <v>4</v>
      </c>
      <c r="AO3145">
        <v>1</v>
      </c>
      <c r="AP3145">
        <v>1</v>
      </c>
      <c r="AQ3145">
        <v>0</v>
      </c>
      <c r="AR3145">
        <v>0</v>
      </c>
      <c r="AS3145">
        <v>0</v>
      </c>
      <c r="AT3145">
        <v>0</v>
      </c>
      <c r="AU3145">
        <v>0</v>
      </c>
      <c r="AV3145">
        <v>0</v>
      </c>
      <c r="AW3145">
        <v>0</v>
      </c>
      <c r="AX3145">
        <v>0</v>
      </c>
      <c r="AY3145">
        <v>0</v>
      </c>
      <c r="AZ3145">
        <v>0</v>
      </c>
      <c r="BA3145">
        <v>0</v>
      </c>
      <c r="BB3145">
        <v>0</v>
      </c>
      <c r="BC3145">
        <v>0</v>
      </c>
      <c r="BD3145">
        <v>0</v>
      </c>
      <c r="BE3145">
        <v>0</v>
      </c>
      <c r="BF3145">
        <v>0</v>
      </c>
      <c r="BG3145" s="20">
        <v>2</v>
      </c>
      <c r="BH3145" s="20">
        <v>4</v>
      </c>
      <c r="BI3145" s="20">
        <v>163</v>
      </c>
      <c r="BJ3145" s="20">
        <v>26</v>
      </c>
      <c r="BK3145" s="20">
        <v>886</v>
      </c>
      <c r="BL3145" s="20">
        <v>1593</v>
      </c>
      <c r="BM3145" s="20">
        <v>1374</v>
      </c>
      <c r="BN3145" s="20">
        <v>218</v>
      </c>
      <c r="BO3145" s="20">
        <v>85</v>
      </c>
      <c r="BP3145" s="20"/>
      <c r="BQ3145" s="20"/>
      <c r="BR3145" s="20"/>
      <c r="BS3145" s="20"/>
      <c r="BT3145" s="20"/>
      <c r="BU3145" s="20"/>
      <c r="BV3145" s="20"/>
    </row>
    <row r="3146" spans="1:74" x14ac:dyDescent="0.25">
      <c r="A3146" s="20" t="s">
        <v>475</v>
      </c>
      <c r="B3146" s="20" t="s">
        <v>483</v>
      </c>
      <c r="C3146" s="20" t="s">
        <v>667</v>
      </c>
      <c r="D3146" s="1">
        <v>44514</v>
      </c>
      <c r="E3146">
        <v>181</v>
      </c>
      <c r="F3146">
        <v>2</v>
      </c>
      <c r="G3146">
        <v>1</v>
      </c>
      <c r="H3146">
        <v>4</v>
      </c>
      <c r="I3146">
        <v>2</v>
      </c>
      <c r="J3146">
        <v>96</v>
      </c>
      <c r="K3146">
        <v>6</v>
      </c>
      <c r="L3146">
        <v>4</v>
      </c>
      <c r="M3146">
        <v>3</v>
      </c>
      <c r="N3146">
        <v>36</v>
      </c>
      <c r="O3146">
        <v>19</v>
      </c>
      <c r="P3146">
        <v>6</v>
      </c>
      <c r="Q3146">
        <v>0</v>
      </c>
      <c r="R3146">
        <v>969</v>
      </c>
      <c r="S3146">
        <v>735</v>
      </c>
      <c r="T3146">
        <v>58</v>
      </c>
      <c r="U3146">
        <v>8</v>
      </c>
      <c r="V3146">
        <v>3</v>
      </c>
      <c r="W3146">
        <v>1974</v>
      </c>
      <c r="X3146">
        <v>514</v>
      </c>
      <c r="Y3146">
        <v>90</v>
      </c>
      <c r="Z3146">
        <v>167</v>
      </c>
      <c r="AA3146">
        <v>31</v>
      </c>
      <c r="AB3146">
        <v>1687</v>
      </c>
      <c r="AC3146">
        <v>384</v>
      </c>
      <c r="AD3146">
        <v>67</v>
      </c>
      <c r="AE3146">
        <v>177</v>
      </c>
      <c r="AF3146">
        <v>28</v>
      </c>
      <c r="AG3146">
        <v>279</v>
      </c>
      <c r="AH3146">
        <v>16</v>
      </c>
      <c r="AI3146">
        <v>5</v>
      </c>
      <c r="AJ3146">
        <v>22</v>
      </c>
      <c r="AK3146">
        <v>12</v>
      </c>
      <c r="AL3146">
        <v>95</v>
      </c>
      <c r="AM3146">
        <v>32</v>
      </c>
      <c r="AN3146">
        <v>4</v>
      </c>
      <c r="AO3146">
        <v>1</v>
      </c>
      <c r="AP3146">
        <v>0</v>
      </c>
      <c r="AQ3146">
        <v>0</v>
      </c>
      <c r="AR3146">
        <v>0</v>
      </c>
      <c r="AS3146">
        <v>0</v>
      </c>
      <c r="AT3146">
        <v>0</v>
      </c>
      <c r="AU3146">
        <v>0</v>
      </c>
      <c r="AV3146">
        <v>0</v>
      </c>
      <c r="AW3146">
        <v>0</v>
      </c>
      <c r="AX3146">
        <v>0</v>
      </c>
      <c r="AY3146">
        <v>0</v>
      </c>
      <c r="AZ3146">
        <v>0</v>
      </c>
      <c r="BA3146">
        <v>0</v>
      </c>
      <c r="BB3146">
        <v>0</v>
      </c>
      <c r="BC3146">
        <v>0</v>
      </c>
      <c r="BD3146">
        <v>0</v>
      </c>
      <c r="BE3146">
        <v>0</v>
      </c>
      <c r="BF3146">
        <v>0</v>
      </c>
      <c r="BG3146" s="20">
        <v>2</v>
      </c>
      <c r="BH3146" s="20">
        <v>4</v>
      </c>
      <c r="BI3146" s="20">
        <v>163</v>
      </c>
      <c r="BJ3146" s="20">
        <v>27</v>
      </c>
      <c r="BK3146" s="20">
        <v>890</v>
      </c>
      <c r="BL3146" s="20">
        <v>1604</v>
      </c>
      <c r="BM3146" s="20">
        <v>1379</v>
      </c>
      <c r="BN3146" s="20">
        <v>221</v>
      </c>
      <c r="BO3146" s="20">
        <v>85</v>
      </c>
      <c r="BP3146" s="20"/>
      <c r="BQ3146" s="20"/>
      <c r="BR3146" s="20"/>
      <c r="BS3146" s="20"/>
      <c r="BT3146" s="20"/>
      <c r="BU3146" s="20"/>
      <c r="BV3146" s="20"/>
    </row>
    <row r="3147" spans="1:74" x14ac:dyDescent="0.25">
      <c r="A3147" s="20" t="s">
        <v>475</v>
      </c>
      <c r="B3147" s="20" t="s">
        <v>483</v>
      </c>
      <c r="C3147" s="20" t="s">
        <v>667</v>
      </c>
      <c r="D3147" s="1">
        <v>44521</v>
      </c>
      <c r="E3147">
        <v>179</v>
      </c>
      <c r="F3147">
        <v>2</v>
      </c>
      <c r="G3147">
        <v>1</v>
      </c>
      <c r="H3147">
        <v>4</v>
      </c>
      <c r="I3147">
        <v>3</v>
      </c>
      <c r="J3147">
        <v>100</v>
      </c>
      <c r="K3147">
        <v>6</v>
      </c>
      <c r="L3147">
        <v>4</v>
      </c>
      <c r="M3147">
        <v>3</v>
      </c>
      <c r="N3147">
        <v>36</v>
      </c>
      <c r="O3147">
        <v>19</v>
      </c>
      <c r="P3147">
        <v>7</v>
      </c>
      <c r="Q3147">
        <v>0</v>
      </c>
      <c r="R3147">
        <v>965</v>
      </c>
      <c r="S3147">
        <v>748</v>
      </c>
      <c r="T3147">
        <v>57</v>
      </c>
      <c r="U3147">
        <v>7</v>
      </c>
      <c r="V3147">
        <v>4</v>
      </c>
      <c r="W3147">
        <v>1968</v>
      </c>
      <c r="X3147">
        <v>630</v>
      </c>
      <c r="Y3147">
        <v>89</v>
      </c>
      <c r="Z3147">
        <v>161</v>
      </c>
      <c r="AA3147">
        <v>31</v>
      </c>
      <c r="AB3147">
        <v>1688</v>
      </c>
      <c r="AC3147">
        <v>455</v>
      </c>
      <c r="AD3147">
        <v>67</v>
      </c>
      <c r="AE3147">
        <v>175</v>
      </c>
      <c r="AF3147">
        <v>33</v>
      </c>
      <c r="AG3147">
        <v>280</v>
      </c>
      <c r="AH3147">
        <v>19</v>
      </c>
      <c r="AI3147">
        <v>5</v>
      </c>
      <c r="AJ3147">
        <v>22</v>
      </c>
      <c r="AK3147">
        <v>12</v>
      </c>
      <c r="AL3147">
        <v>98</v>
      </c>
      <c r="AM3147">
        <v>36</v>
      </c>
      <c r="AN3147">
        <v>4</v>
      </c>
      <c r="AO3147">
        <v>1</v>
      </c>
      <c r="AP3147">
        <v>0</v>
      </c>
      <c r="AQ3147">
        <v>0</v>
      </c>
      <c r="AR3147">
        <v>0</v>
      </c>
      <c r="AS3147">
        <v>0</v>
      </c>
      <c r="AT3147">
        <v>0</v>
      </c>
      <c r="AU3147">
        <v>0</v>
      </c>
      <c r="AV3147">
        <v>0</v>
      </c>
      <c r="AW3147">
        <v>0</v>
      </c>
      <c r="AX3147">
        <v>0</v>
      </c>
      <c r="AY3147">
        <v>0</v>
      </c>
      <c r="AZ3147">
        <v>0</v>
      </c>
      <c r="BA3147">
        <v>0</v>
      </c>
      <c r="BB3147">
        <v>0</v>
      </c>
      <c r="BC3147">
        <v>0</v>
      </c>
      <c r="BD3147">
        <v>0</v>
      </c>
      <c r="BE3147">
        <v>0</v>
      </c>
      <c r="BF3147">
        <v>0</v>
      </c>
      <c r="BG3147" s="20">
        <v>2</v>
      </c>
      <c r="BH3147" s="20">
        <v>4</v>
      </c>
      <c r="BI3147" s="20">
        <v>161</v>
      </c>
      <c r="BJ3147" s="20">
        <v>26</v>
      </c>
      <c r="BK3147" s="20">
        <v>886</v>
      </c>
      <c r="BL3147" s="20">
        <v>1608</v>
      </c>
      <c r="BM3147" s="20">
        <v>1376</v>
      </c>
      <c r="BN3147" s="20">
        <v>222</v>
      </c>
      <c r="BO3147" s="20">
        <v>88</v>
      </c>
      <c r="BP3147" s="20"/>
      <c r="BQ3147" s="20"/>
      <c r="BR3147" s="20"/>
      <c r="BS3147" s="20"/>
      <c r="BT3147" s="20"/>
      <c r="BU3147" s="20"/>
      <c r="BV3147" s="20"/>
    </row>
    <row r="3148" spans="1:74" x14ac:dyDescent="0.25">
      <c r="A3148" s="20" t="s">
        <v>475</v>
      </c>
      <c r="B3148" s="20" t="s">
        <v>483</v>
      </c>
      <c r="C3148" s="20" t="s">
        <v>667</v>
      </c>
      <c r="D3148" s="1">
        <v>44528</v>
      </c>
      <c r="E3148">
        <v>177</v>
      </c>
      <c r="F3148">
        <v>2</v>
      </c>
      <c r="G3148">
        <v>1</v>
      </c>
      <c r="H3148">
        <v>4</v>
      </c>
      <c r="I3148">
        <v>3</v>
      </c>
      <c r="J3148">
        <v>102</v>
      </c>
      <c r="K3148">
        <v>6</v>
      </c>
      <c r="L3148">
        <v>4</v>
      </c>
      <c r="M3148">
        <v>2</v>
      </c>
      <c r="N3148">
        <v>36</v>
      </c>
      <c r="O3148">
        <v>19</v>
      </c>
      <c r="P3148">
        <v>7</v>
      </c>
      <c r="Q3148">
        <v>0</v>
      </c>
      <c r="R3148">
        <v>963</v>
      </c>
      <c r="S3148">
        <v>762</v>
      </c>
      <c r="T3148">
        <v>57</v>
      </c>
      <c r="U3148">
        <v>7</v>
      </c>
      <c r="V3148">
        <v>4</v>
      </c>
      <c r="W3148">
        <v>1970</v>
      </c>
      <c r="X3148">
        <v>753</v>
      </c>
      <c r="Y3148">
        <v>88</v>
      </c>
      <c r="Z3148">
        <v>159</v>
      </c>
      <c r="AA3148">
        <v>33</v>
      </c>
      <c r="AB3148">
        <v>1696</v>
      </c>
      <c r="AC3148">
        <v>536</v>
      </c>
      <c r="AD3148">
        <v>67</v>
      </c>
      <c r="AE3148">
        <v>175</v>
      </c>
      <c r="AF3148">
        <v>36</v>
      </c>
      <c r="AG3148">
        <v>285</v>
      </c>
      <c r="AH3148">
        <v>33</v>
      </c>
      <c r="AI3148">
        <v>5</v>
      </c>
      <c r="AJ3148">
        <v>23</v>
      </c>
      <c r="AK3148">
        <v>11</v>
      </c>
      <c r="AL3148">
        <v>99</v>
      </c>
      <c r="AM3148">
        <v>39</v>
      </c>
      <c r="AN3148">
        <v>4</v>
      </c>
      <c r="AO3148">
        <v>1</v>
      </c>
      <c r="AP3148">
        <v>0</v>
      </c>
      <c r="AQ3148">
        <v>0</v>
      </c>
      <c r="AR3148">
        <v>0</v>
      </c>
      <c r="AS3148">
        <v>0</v>
      </c>
      <c r="AT3148">
        <v>0</v>
      </c>
      <c r="AU3148">
        <v>0</v>
      </c>
      <c r="AV3148">
        <v>0</v>
      </c>
      <c r="AW3148">
        <v>0</v>
      </c>
      <c r="AX3148">
        <v>0</v>
      </c>
      <c r="AY3148">
        <v>0</v>
      </c>
      <c r="AZ3148">
        <v>0</v>
      </c>
      <c r="BA3148">
        <v>0</v>
      </c>
      <c r="BB3148">
        <v>0</v>
      </c>
      <c r="BC3148">
        <v>0</v>
      </c>
      <c r="BD3148">
        <v>0</v>
      </c>
      <c r="BE3148">
        <v>0</v>
      </c>
      <c r="BF3148">
        <v>0</v>
      </c>
      <c r="BG3148" s="20">
        <v>2</v>
      </c>
      <c r="BH3148" s="20">
        <v>4</v>
      </c>
      <c r="BI3148" s="20">
        <v>159</v>
      </c>
      <c r="BJ3148" s="20">
        <v>26</v>
      </c>
      <c r="BK3148" s="20">
        <v>884</v>
      </c>
      <c r="BL3148" s="20">
        <v>1614</v>
      </c>
      <c r="BM3148" s="20">
        <v>1382</v>
      </c>
      <c r="BN3148" s="20">
        <v>227</v>
      </c>
      <c r="BO3148" s="20">
        <v>89</v>
      </c>
      <c r="BP3148" s="20"/>
      <c r="BQ3148" s="20"/>
      <c r="BR3148" s="20"/>
      <c r="BS3148" s="20"/>
      <c r="BT3148" s="20"/>
      <c r="BU3148" s="20"/>
      <c r="BV3148" s="20"/>
    </row>
    <row r="3149" spans="1:74" x14ac:dyDescent="0.25">
      <c r="A3149" s="20" t="s">
        <v>475</v>
      </c>
      <c r="B3149" s="20" t="s">
        <v>483</v>
      </c>
      <c r="C3149" s="20" t="s">
        <v>667</v>
      </c>
      <c r="D3149" s="1">
        <v>44535</v>
      </c>
      <c r="E3149">
        <v>179</v>
      </c>
      <c r="F3149">
        <v>3</v>
      </c>
      <c r="G3149">
        <v>1</v>
      </c>
      <c r="H3149">
        <v>4</v>
      </c>
      <c r="I3149">
        <v>3</v>
      </c>
      <c r="J3149">
        <v>108</v>
      </c>
      <c r="K3149">
        <v>6</v>
      </c>
      <c r="L3149">
        <v>4</v>
      </c>
      <c r="M3149">
        <v>2</v>
      </c>
      <c r="N3149">
        <v>38</v>
      </c>
      <c r="O3149">
        <v>21</v>
      </c>
      <c r="P3149">
        <v>7</v>
      </c>
      <c r="Q3149">
        <v>0</v>
      </c>
      <c r="R3149">
        <v>960</v>
      </c>
      <c r="S3149">
        <v>772</v>
      </c>
      <c r="T3149">
        <v>57</v>
      </c>
      <c r="U3149">
        <v>7</v>
      </c>
      <c r="V3149">
        <v>3</v>
      </c>
      <c r="W3149">
        <v>1968</v>
      </c>
      <c r="X3149">
        <v>867</v>
      </c>
      <c r="Y3149">
        <v>87</v>
      </c>
      <c r="Z3149">
        <v>152</v>
      </c>
      <c r="AA3149">
        <v>33</v>
      </c>
      <c r="AB3149">
        <v>1705</v>
      </c>
      <c r="AC3149">
        <v>664</v>
      </c>
      <c r="AD3149">
        <v>67</v>
      </c>
      <c r="AE3149">
        <v>175</v>
      </c>
      <c r="AF3149">
        <v>38</v>
      </c>
      <c r="AG3149">
        <v>289</v>
      </c>
      <c r="AH3149">
        <v>45</v>
      </c>
      <c r="AI3149">
        <v>5</v>
      </c>
      <c r="AJ3149">
        <v>22</v>
      </c>
      <c r="AK3149">
        <v>13</v>
      </c>
      <c r="AL3149">
        <v>100</v>
      </c>
      <c r="AM3149">
        <v>52</v>
      </c>
      <c r="AN3149">
        <v>4</v>
      </c>
      <c r="AO3149">
        <v>1</v>
      </c>
      <c r="AP3149">
        <v>0</v>
      </c>
      <c r="AQ3149">
        <v>0</v>
      </c>
      <c r="AR3149">
        <v>0</v>
      </c>
      <c r="AS3149">
        <v>0</v>
      </c>
      <c r="AT3149">
        <v>0</v>
      </c>
      <c r="AU3149">
        <v>0</v>
      </c>
      <c r="AV3149">
        <v>0</v>
      </c>
      <c r="AW3149">
        <v>0</v>
      </c>
      <c r="AX3149">
        <v>0</v>
      </c>
      <c r="AY3149">
        <v>0</v>
      </c>
      <c r="AZ3149">
        <v>0</v>
      </c>
      <c r="BA3149">
        <v>1</v>
      </c>
      <c r="BB3149">
        <v>0</v>
      </c>
      <c r="BC3149">
        <v>0</v>
      </c>
      <c r="BD3149">
        <v>0</v>
      </c>
      <c r="BE3149">
        <v>0</v>
      </c>
      <c r="BF3149">
        <v>0</v>
      </c>
      <c r="BG3149" s="20">
        <v>3</v>
      </c>
      <c r="BH3149" s="20">
        <v>4</v>
      </c>
      <c r="BI3149" s="20">
        <v>162</v>
      </c>
      <c r="BJ3149" s="20">
        <v>27</v>
      </c>
      <c r="BK3149" s="20">
        <v>882</v>
      </c>
      <c r="BL3149" s="20">
        <v>1622</v>
      </c>
      <c r="BM3149" s="20">
        <v>1391</v>
      </c>
      <c r="BN3149" s="20">
        <v>231</v>
      </c>
      <c r="BO3149" s="20">
        <v>90</v>
      </c>
      <c r="BP3149" s="20"/>
      <c r="BQ3149" s="20"/>
      <c r="BR3149" s="20"/>
      <c r="BS3149" s="20"/>
      <c r="BT3149" s="20"/>
      <c r="BU3149" s="20"/>
      <c r="BV3149" s="20"/>
    </row>
    <row r="3150" spans="1:74" x14ac:dyDescent="0.25">
      <c r="A3150" s="20" t="s">
        <v>475</v>
      </c>
      <c r="B3150" s="20" t="s">
        <v>483</v>
      </c>
      <c r="C3150" s="20" t="s">
        <v>667</v>
      </c>
      <c r="D3150" s="1">
        <v>44542</v>
      </c>
      <c r="E3150">
        <v>179</v>
      </c>
      <c r="F3150">
        <v>3</v>
      </c>
      <c r="G3150">
        <v>1</v>
      </c>
      <c r="H3150">
        <v>4</v>
      </c>
      <c r="I3150">
        <v>3</v>
      </c>
      <c r="J3150">
        <v>114</v>
      </c>
      <c r="K3150">
        <v>6</v>
      </c>
      <c r="L3150">
        <v>4</v>
      </c>
      <c r="M3150">
        <v>1</v>
      </c>
      <c r="N3150">
        <v>38</v>
      </c>
      <c r="O3150">
        <v>21</v>
      </c>
      <c r="P3150">
        <v>7</v>
      </c>
      <c r="Q3150">
        <v>0</v>
      </c>
      <c r="R3150">
        <v>957</v>
      </c>
      <c r="S3150">
        <v>779</v>
      </c>
      <c r="T3150">
        <v>56</v>
      </c>
      <c r="U3150">
        <v>7</v>
      </c>
      <c r="V3150">
        <v>3</v>
      </c>
      <c r="W3150">
        <v>1983</v>
      </c>
      <c r="X3150">
        <v>960</v>
      </c>
      <c r="Y3150">
        <v>88</v>
      </c>
      <c r="Z3150">
        <v>148</v>
      </c>
      <c r="AA3150">
        <v>36</v>
      </c>
      <c r="AB3150">
        <v>1690</v>
      </c>
      <c r="AC3150">
        <v>781</v>
      </c>
      <c r="AD3150">
        <v>67</v>
      </c>
      <c r="AE3150">
        <v>170</v>
      </c>
      <c r="AF3150">
        <v>37</v>
      </c>
      <c r="AG3150">
        <v>289</v>
      </c>
      <c r="AH3150">
        <v>57</v>
      </c>
      <c r="AI3150">
        <v>5</v>
      </c>
      <c r="AJ3150">
        <v>22</v>
      </c>
      <c r="AK3150">
        <v>13</v>
      </c>
      <c r="AL3150">
        <v>101</v>
      </c>
      <c r="AM3150">
        <v>72</v>
      </c>
      <c r="AN3150">
        <v>4</v>
      </c>
      <c r="AO3150">
        <v>1</v>
      </c>
      <c r="AP3150">
        <v>0</v>
      </c>
      <c r="AQ3150">
        <v>0</v>
      </c>
      <c r="AR3150">
        <v>0</v>
      </c>
      <c r="AS3150">
        <v>0</v>
      </c>
      <c r="AT3150">
        <v>0</v>
      </c>
      <c r="AU3150">
        <v>0</v>
      </c>
      <c r="AV3150">
        <v>0</v>
      </c>
      <c r="AW3150">
        <v>0</v>
      </c>
      <c r="AX3150">
        <v>0</v>
      </c>
      <c r="AY3150">
        <v>0</v>
      </c>
      <c r="AZ3150">
        <v>0</v>
      </c>
      <c r="BA3150">
        <v>1</v>
      </c>
      <c r="BB3150">
        <v>0</v>
      </c>
      <c r="BC3150">
        <v>0</v>
      </c>
      <c r="BD3150">
        <v>0</v>
      </c>
      <c r="BE3150">
        <v>0</v>
      </c>
      <c r="BF3150">
        <v>0</v>
      </c>
      <c r="BG3150" s="20">
        <v>3</v>
      </c>
      <c r="BH3150" s="20">
        <v>4</v>
      </c>
      <c r="BI3150" s="20">
        <v>161</v>
      </c>
      <c r="BJ3150" s="20">
        <v>27</v>
      </c>
      <c r="BK3150" s="20">
        <v>880</v>
      </c>
      <c r="BL3150" s="20">
        <v>1643</v>
      </c>
      <c r="BM3150" s="20">
        <v>1382</v>
      </c>
      <c r="BN3150" s="20">
        <v>232</v>
      </c>
      <c r="BO3150" s="20">
        <v>91</v>
      </c>
      <c r="BP3150" s="20"/>
      <c r="BQ3150" s="20"/>
      <c r="BR3150" s="20"/>
      <c r="BS3150" s="20"/>
      <c r="BT3150" s="20"/>
      <c r="BU3150" s="20"/>
      <c r="BV3150" s="20"/>
    </row>
    <row r="3151" spans="1:74" x14ac:dyDescent="0.25">
      <c r="A3151" s="20" t="s">
        <v>475</v>
      </c>
      <c r="B3151" s="20" t="s">
        <v>483</v>
      </c>
      <c r="C3151" s="20" t="s">
        <v>667</v>
      </c>
      <c r="D3151" s="1">
        <v>44549</v>
      </c>
      <c r="E3151">
        <v>181</v>
      </c>
      <c r="F3151">
        <v>3</v>
      </c>
      <c r="G3151">
        <v>2</v>
      </c>
      <c r="H3151">
        <v>4</v>
      </c>
      <c r="I3151">
        <v>3</v>
      </c>
      <c r="J3151">
        <v>124</v>
      </c>
      <c r="K3151">
        <v>6</v>
      </c>
      <c r="L3151">
        <v>4</v>
      </c>
      <c r="M3151">
        <v>1</v>
      </c>
      <c r="N3151">
        <v>38</v>
      </c>
      <c r="O3151">
        <v>21</v>
      </c>
      <c r="P3151">
        <v>7</v>
      </c>
      <c r="Q3151">
        <v>0</v>
      </c>
      <c r="R3151">
        <v>957</v>
      </c>
      <c r="S3151">
        <v>796</v>
      </c>
      <c r="T3151">
        <v>56</v>
      </c>
      <c r="U3151">
        <v>7</v>
      </c>
      <c r="V3151">
        <v>3</v>
      </c>
      <c r="W3151">
        <v>1985</v>
      </c>
      <c r="X3151">
        <v>1089</v>
      </c>
      <c r="Y3151">
        <v>88</v>
      </c>
      <c r="Z3151">
        <v>148</v>
      </c>
      <c r="AA3151">
        <v>36</v>
      </c>
      <c r="AB3151">
        <v>1690</v>
      </c>
      <c r="AC3151">
        <v>932</v>
      </c>
      <c r="AD3151">
        <v>71</v>
      </c>
      <c r="AE3151">
        <v>165</v>
      </c>
      <c r="AF3151">
        <v>35</v>
      </c>
      <c r="AG3151">
        <v>292</v>
      </c>
      <c r="AH3151">
        <v>84</v>
      </c>
      <c r="AI3151">
        <v>5</v>
      </c>
      <c r="AJ3151">
        <v>23</v>
      </c>
      <c r="AK3151">
        <v>13</v>
      </c>
      <c r="AL3151">
        <v>100</v>
      </c>
      <c r="AM3151">
        <v>82</v>
      </c>
      <c r="AN3151">
        <v>4</v>
      </c>
      <c r="AO3151">
        <v>1</v>
      </c>
      <c r="AP3151">
        <v>0</v>
      </c>
      <c r="AQ3151">
        <v>0</v>
      </c>
      <c r="AR3151">
        <v>0</v>
      </c>
      <c r="AS3151">
        <v>0</v>
      </c>
      <c r="AT3151">
        <v>0</v>
      </c>
      <c r="AU3151">
        <v>0</v>
      </c>
      <c r="AV3151">
        <v>0</v>
      </c>
      <c r="AW3151">
        <v>0</v>
      </c>
      <c r="AX3151">
        <v>0</v>
      </c>
      <c r="AY3151">
        <v>0</v>
      </c>
      <c r="AZ3151">
        <v>0</v>
      </c>
      <c r="BA3151">
        <v>0</v>
      </c>
      <c r="BB3151">
        <v>0</v>
      </c>
      <c r="BC3151">
        <v>0</v>
      </c>
      <c r="BD3151">
        <v>0</v>
      </c>
      <c r="BE3151">
        <v>0</v>
      </c>
      <c r="BF3151">
        <v>0</v>
      </c>
      <c r="BG3151" s="20">
        <v>3</v>
      </c>
      <c r="BH3151" s="20">
        <v>4</v>
      </c>
      <c r="BI3151" s="20">
        <v>163</v>
      </c>
      <c r="BJ3151" s="20">
        <v>28</v>
      </c>
      <c r="BK3151" s="20">
        <v>882</v>
      </c>
      <c r="BL3151" s="20">
        <v>1647</v>
      </c>
      <c r="BM3151" s="20">
        <v>1388</v>
      </c>
      <c r="BN3151" s="20">
        <v>235</v>
      </c>
      <c r="BO3151" s="20">
        <v>90</v>
      </c>
      <c r="BP3151" s="20">
        <v>8861</v>
      </c>
      <c r="BQ3151" s="20">
        <v>2154</v>
      </c>
      <c r="BR3151" s="20">
        <v>0</v>
      </c>
      <c r="BS3151" s="20">
        <v>160</v>
      </c>
      <c r="BT3151" s="20">
        <v>2182</v>
      </c>
      <c r="BU3151" s="20">
        <v>331</v>
      </c>
      <c r="BV3151" s="20">
        <v>5815</v>
      </c>
    </row>
    <row r="3152" spans="1:74" x14ac:dyDescent="0.25">
      <c r="A3152" s="20" t="s">
        <v>475</v>
      </c>
      <c r="B3152" s="20" t="s">
        <v>483</v>
      </c>
      <c r="C3152" s="20" t="s">
        <v>667</v>
      </c>
      <c r="D3152" s="1">
        <v>44558</v>
      </c>
      <c r="E3152">
        <v>181</v>
      </c>
      <c r="F3152">
        <v>3</v>
      </c>
      <c r="G3152">
        <v>2</v>
      </c>
      <c r="H3152">
        <v>4</v>
      </c>
      <c r="I3152">
        <v>3</v>
      </c>
      <c r="J3152">
        <v>126</v>
      </c>
      <c r="K3152">
        <v>6</v>
      </c>
      <c r="L3152">
        <v>3</v>
      </c>
      <c r="M3152">
        <v>1</v>
      </c>
      <c r="N3152">
        <v>38</v>
      </c>
      <c r="O3152">
        <v>21</v>
      </c>
      <c r="P3152">
        <v>7</v>
      </c>
      <c r="Q3152">
        <v>0</v>
      </c>
      <c r="R3152">
        <v>960</v>
      </c>
      <c r="S3152">
        <v>804</v>
      </c>
      <c r="T3152">
        <v>56</v>
      </c>
      <c r="U3152">
        <v>7</v>
      </c>
      <c r="V3152">
        <v>4</v>
      </c>
      <c r="W3152">
        <v>1991</v>
      </c>
      <c r="X3152">
        <v>1172</v>
      </c>
      <c r="Y3152">
        <v>85</v>
      </c>
      <c r="Z3152">
        <v>146</v>
      </c>
      <c r="AA3152">
        <v>37</v>
      </c>
      <c r="AB3152">
        <v>1695</v>
      </c>
      <c r="AC3152">
        <v>1029</v>
      </c>
      <c r="AD3152">
        <v>70</v>
      </c>
      <c r="AE3152">
        <v>165</v>
      </c>
      <c r="AF3152">
        <v>37</v>
      </c>
      <c r="AG3152">
        <v>294</v>
      </c>
      <c r="AH3152">
        <v>118</v>
      </c>
      <c r="AI3152">
        <v>5</v>
      </c>
      <c r="AJ3152">
        <v>23</v>
      </c>
      <c r="AK3152">
        <v>12</v>
      </c>
      <c r="AL3152">
        <v>100</v>
      </c>
      <c r="AM3152">
        <v>82</v>
      </c>
      <c r="AN3152">
        <v>4</v>
      </c>
      <c r="AO3152">
        <v>1</v>
      </c>
      <c r="AP3152">
        <v>0</v>
      </c>
      <c r="AQ3152">
        <v>0</v>
      </c>
      <c r="AR3152">
        <v>0</v>
      </c>
      <c r="AS3152">
        <v>0</v>
      </c>
      <c r="AT3152">
        <v>0</v>
      </c>
      <c r="AU3152">
        <v>0</v>
      </c>
      <c r="AV3152">
        <v>0</v>
      </c>
      <c r="AW3152">
        <v>0</v>
      </c>
      <c r="AX3152">
        <v>0</v>
      </c>
      <c r="AY3152">
        <v>0</v>
      </c>
      <c r="AZ3152">
        <v>0</v>
      </c>
      <c r="BA3152">
        <v>0</v>
      </c>
      <c r="BB3152">
        <v>0</v>
      </c>
      <c r="BC3152">
        <v>0</v>
      </c>
      <c r="BD3152">
        <v>0</v>
      </c>
      <c r="BE3152">
        <v>0</v>
      </c>
      <c r="BF3152">
        <v>0</v>
      </c>
      <c r="BG3152" s="20">
        <v>3</v>
      </c>
      <c r="BH3152" s="20">
        <v>4</v>
      </c>
      <c r="BI3152" s="20">
        <v>163</v>
      </c>
      <c r="BJ3152" s="20">
        <v>29</v>
      </c>
      <c r="BK3152" s="20">
        <v>884</v>
      </c>
      <c r="BL3152" s="20">
        <v>1662</v>
      </c>
      <c r="BM3152" s="20">
        <v>1392</v>
      </c>
      <c r="BN3152" s="20">
        <v>241</v>
      </c>
      <c r="BO3152" s="20">
        <v>90</v>
      </c>
      <c r="BP3152" s="20">
        <v>8860</v>
      </c>
      <c r="BQ3152" s="20">
        <v>2865</v>
      </c>
      <c r="BR3152" s="20">
        <v>0</v>
      </c>
      <c r="BS3152" s="20">
        <v>161</v>
      </c>
      <c r="BT3152" s="20">
        <v>2152</v>
      </c>
      <c r="BU3152" s="20">
        <v>331</v>
      </c>
      <c r="BV3152" s="20">
        <v>5853</v>
      </c>
    </row>
    <row r="3153" spans="1:74" x14ac:dyDescent="0.25">
      <c r="A3153" s="20" t="s">
        <v>475</v>
      </c>
      <c r="B3153" s="20" t="s">
        <v>483</v>
      </c>
      <c r="C3153" s="20" t="s">
        <v>667</v>
      </c>
      <c r="D3153" s="1">
        <v>44564</v>
      </c>
      <c r="E3153">
        <v>182</v>
      </c>
      <c r="F3153">
        <v>3</v>
      </c>
      <c r="G3153">
        <v>2</v>
      </c>
      <c r="H3153">
        <v>4</v>
      </c>
      <c r="I3153">
        <v>3</v>
      </c>
      <c r="J3153">
        <v>130</v>
      </c>
      <c r="K3153">
        <v>6</v>
      </c>
      <c r="L3153">
        <v>3</v>
      </c>
      <c r="M3153">
        <v>1</v>
      </c>
      <c r="N3153">
        <v>39</v>
      </c>
      <c r="O3153">
        <v>21</v>
      </c>
      <c r="P3153">
        <v>7</v>
      </c>
      <c r="Q3153">
        <v>0</v>
      </c>
      <c r="R3153">
        <v>967</v>
      </c>
      <c r="S3153">
        <v>811</v>
      </c>
      <c r="T3153">
        <v>56</v>
      </c>
      <c r="U3153">
        <v>7</v>
      </c>
      <c r="V3153">
        <v>5</v>
      </c>
      <c r="W3153">
        <v>1992</v>
      </c>
      <c r="X3153">
        <v>1228</v>
      </c>
      <c r="Y3153">
        <v>86</v>
      </c>
      <c r="Z3153">
        <v>146</v>
      </c>
      <c r="AA3153">
        <v>36</v>
      </c>
      <c r="AB3153">
        <v>1702</v>
      </c>
      <c r="AC3153">
        <v>1064</v>
      </c>
      <c r="AD3153">
        <v>70</v>
      </c>
      <c r="AE3153">
        <v>164</v>
      </c>
      <c r="AF3153">
        <v>41</v>
      </c>
      <c r="AG3153">
        <v>296</v>
      </c>
      <c r="AH3153">
        <v>131</v>
      </c>
      <c r="AI3153">
        <v>5</v>
      </c>
      <c r="AJ3153">
        <v>22</v>
      </c>
      <c r="AK3153">
        <v>12</v>
      </c>
      <c r="AL3153">
        <v>102</v>
      </c>
      <c r="AM3153">
        <v>82</v>
      </c>
      <c r="AN3153">
        <v>4</v>
      </c>
      <c r="AO3153">
        <v>1</v>
      </c>
      <c r="AP3153">
        <v>0</v>
      </c>
      <c r="AQ3153">
        <v>0</v>
      </c>
      <c r="AR3153">
        <v>0</v>
      </c>
      <c r="AS3153">
        <v>0</v>
      </c>
      <c r="AT3153">
        <v>0</v>
      </c>
      <c r="AU3153">
        <v>0</v>
      </c>
      <c r="AV3153">
        <v>0</v>
      </c>
      <c r="AW3153">
        <v>0</v>
      </c>
      <c r="AX3153">
        <v>0</v>
      </c>
      <c r="AY3153">
        <v>0</v>
      </c>
      <c r="AZ3153">
        <v>0</v>
      </c>
      <c r="BA3153">
        <v>0</v>
      </c>
      <c r="BB3153">
        <v>0</v>
      </c>
      <c r="BC3153">
        <v>0</v>
      </c>
      <c r="BD3153">
        <v>0</v>
      </c>
      <c r="BE3153">
        <v>0</v>
      </c>
      <c r="BF3153">
        <v>0</v>
      </c>
      <c r="BG3153" s="20">
        <v>3</v>
      </c>
      <c r="BH3153" s="20">
        <v>4</v>
      </c>
      <c r="BI3153" s="20">
        <v>165</v>
      </c>
      <c r="BJ3153" s="20">
        <v>30</v>
      </c>
      <c r="BK3153" s="20">
        <v>890</v>
      </c>
      <c r="BL3153" s="20">
        <v>1664</v>
      </c>
      <c r="BM3153" s="20">
        <v>1396</v>
      </c>
      <c r="BN3153" s="20">
        <v>245</v>
      </c>
      <c r="BO3153" s="20">
        <v>92</v>
      </c>
      <c r="BP3153" s="20">
        <v>8894</v>
      </c>
      <c r="BQ3153" s="20">
        <v>3132</v>
      </c>
      <c r="BR3153" s="20">
        <v>0</v>
      </c>
      <c r="BS3153" s="20">
        <v>161</v>
      </c>
      <c r="BT3153" s="20">
        <v>2145</v>
      </c>
      <c r="BU3153" s="20">
        <v>353</v>
      </c>
      <c r="BV3153" s="20">
        <v>5871</v>
      </c>
    </row>
    <row r="3154" spans="1:74" x14ac:dyDescent="0.25">
      <c r="A3154" s="20" t="s">
        <v>475</v>
      </c>
      <c r="B3154" s="20" t="s">
        <v>483</v>
      </c>
      <c r="C3154" s="20" t="s">
        <v>667</v>
      </c>
      <c r="D3154" s="1">
        <v>44570</v>
      </c>
      <c r="E3154">
        <v>183</v>
      </c>
      <c r="F3154">
        <v>3</v>
      </c>
      <c r="G3154">
        <v>2</v>
      </c>
      <c r="H3154">
        <v>4</v>
      </c>
      <c r="I3154">
        <v>3</v>
      </c>
      <c r="J3154">
        <v>135</v>
      </c>
      <c r="K3154">
        <v>6</v>
      </c>
      <c r="L3154">
        <v>3</v>
      </c>
      <c r="M3154">
        <v>1</v>
      </c>
      <c r="N3154">
        <v>38</v>
      </c>
      <c r="O3154">
        <v>21</v>
      </c>
      <c r="P3154">
        <v>7</v>
      </c>
      <c r="Q3154">
        <v>0</v>
      </c>
      <c r="R3154">
        <v>970</v>
      </c>
      <c r="S3154">
        <v>822</v>
      </c>
      <c r="T3154">
        <v>56</v>
      </c>
      <c r="U3154">
        <v>7</v>
      </c>
      <c r="V3154">
        <v>5</v>
      </c>
      <c r="W3154">
        <v>1989</v>
      </c>
      <c r="X3154">
        <v>1257</v>
      </c>
      <c r="Y3154">
        <v>86</v>
      </c>
      <c r="Z3154">
        <v>143</v>
      </c>
      <c r="AA3154">
        <v>37</v>
      </c>
      <c r="AB3154">
        <v>1706</v>
      </c>
      <c r="AC3154">
        <v>1094</v>
      </c>
      <c r="AD3154">
        <v>72</v>
      </c>
      <c r="AE3154">
        <v>164</v>
      </c>
      <c r="AF3154">
        <v>41</v>
      </c>
      <c r="AG3154">
        <v>295</v>
      </c>
      <c r="AH3154">
        <v>135</v>
      </c>
      <c r="AI3154">
        <v>5</v>
      </c>
      <c r="AJ3154">
        <v>22</v>
      </c>
      <c r="AK3154">
        <v>12</v>
      </c>
      <c r="AL3154">
        <v>102</v>
      </c>
      <c r="AM3154">
        <v>82</v>
      </c>
      <c r="AN3154">
        <v>4</v>
      </c>
      <c r="AO3154">
        <v>1</v>
      </c>
      <c r="AP3154">
        <v>0</v>
      </c>
      <c r="AQ3154">
        <v>0</v>
      </c>
      <c r="AR3154">
        <v>0</v>
      </c>
      <c r="AS3154">
        <v>0</v>
      </c>
      <c r="AT3154">
        <v>0</v>
      </c>
      <c r="AU3154">
        <v>0</v>
      </c>
      <c r="AV3154">
        <v>0</v>
      </c>
      <c r="AW3154">
        <v>0</v>
      </c>
      <c r="AX3154">
        <v>0</v>
      </c>
      <c r="AY3154">
        <v>0</v>
      </c>
      <c r="AZ3154">
        <v>0</v>
      </c>
      <c r="BA3154">
        <v>0</v>
      </c>
      <c r="BB3154">
        <v>0</v>
      </c>
      <c r="BC3154">
        <v>0</v>
      </c>
      <c r="BD3154">
        <v>0</v>
      </c>
      <c r="BE3154">
        <v>0</v>
      </c>
      <c r="BF3154">
        <v>0</v>
      </c>
      <c r="BG3154" s="20">
        <v>3</v>
      </c>
      <c r="BH3154" s="20">
        <v>4</v>
      </c>
      <c r="BI3154" s="20">
        <v>166</v>
      </c>
      <c r="BJ3154" s="20">
        <v>29</v>
      </c>
      <c r="BK3154" s="20">
        <v>893</v>
      </c>
      <c r="BL3154" s="20">
        <v>1663</v>
      </c>
      <c r="BM3154" s="20">
        <v>1400</v>
      </c>
      <c r="BN3154" s="20">
        <v>244</v>
      </c>
      <c r="BO3154" s="20">
        <v>92</v>
      </c>
      <c r="BP3154" s="20">
        <v>8906</v>
      </c>
      <c r="BQ3154" s="20">
        <v>3386</v>
      </c>
      <c r="BR3154" s="20">
        <v>0</v>
      </c>
      <c r="BS3154" s="20">
        <v>161</v>
      </c>
      <c r="BT3154" s="20">
        <v>2134</v>
      </c>
      <c r="BU3154" s="20">
        <v>357</v>
      </c>
      <c r="BV3154" s="20">
        <v>5887</v>
      </c>
    </row>
    <row r="3155" spans="1:74" x14ac:dyDescent="0.25">
      <c r="A3155" s="20" t="s">
        <v>475</v>
      </c>
      <c r="B3155" s="20" t="s">
        <v>483</v>
      </c>
      <c r="C3155" s="20" t="s">
        <v>667</v>
      </c>
      <c r="D3155" s="1">
        <v>44577</v>
      </c>
      <c r="E3155">
        <v>181</v>
      </c>
      <c r="F3155">
        <v>2</v>
      </c>
      <c r="G3155">
        <v>2</v>
      </c>
      <c r="H3155">
        <v>3</v>
      </c>
      <c r="I3155">
        <v>3</v>
      </c>
      <c r="J3155">
        <v>136</v>
      </c>
      <c r="K3155">
        <v>6</v>
      </c>
      <c r="L3155">
        <v>3</v>
      </c>
      <c r="M3155">
        <v>1</v>
      </c>
      <c r="N3155">
        <v>39</v>
      </c>
      <c r="O3155">
        <v>22</v>
      </c>
      <c r="P3155">
        <v>7</v>
      </c>
      <c r="Q3155">
        <v>0</v>
      </c>
      <c r="R3155">
        <v>974</v>
      </c>
      <c r="S3155">
        <v>825</v>
      </c>
      <c r="T3155">
        <v>56</v>
      </c>
      <c r="U3155">
        <v>7</v>
      </c>
      <c r="V3155">
        <v>5</v>
      </c>
      <c r="W3155">
        <v>1991</v>
      </c>
      <c r="X3155">
        <v>1277</v>
      </c>
      <c r="Y3155">
        <v>85</v>
      </c>
      <c r="Z3155">
        <v>139</v>
      </c>
      <c r="AA3155">
        <v>38</v>
      </c>
      <c r="AB3155">
        <v>1714</v>
      </c>
      <c r="AC3155">
        <v>1114</v>
      </c>
      <c r="AD3155">
        <v>73</v>
      </c>
      <c r="AE3155">
        <v>161</v>
      </c>
      <c r="AF3155">
        <v>43</v>
      </c>
      <c r="AG3155">
        <v>295</v>
      </c>
      <c r="AH3155">
        <v>139</v>
      </c>
      <c r="AI3155">
        <v>5</v>
      </c>
      <c r="AJ3155">
        <v>22</v>
      </c>
      <c r="AK3155">
        <v>12</v>
      </c>
      <c r="AL3155">
        <v>103</v>
      </c>
      <c r="AM3155">
        <v>82</v>
      </c>
      <c r="AN3155">
        <v>4</v>
      </c>
      <c r="AO3155">
        <v>1</v>
      </c>
      <c r="AP3155">
        <v>0</v>
      </c>
      <c r="AQ3155">
        <v>0</v>
      </c>
      <c r="AR3155">
        <v>0</v>
      </c>
      <c r="AS3155">
        <v>0</v>
      </c>
      <c r="AT3155">
        <v>0</v>
      </c>
      <c r="AU3155">
        <v>0</v>
      </c>
      <c r="AV3155">
        <v>0</v>
      </c>
      <c r="AW3155">
        <v>0</v>
      </c>
      <c r="AX3155">
        <v>0</v>
      </c>
      <c r="AY3155">
        <v>0</v>
      </c>
      <c r="AZ3155">
        <v>0</v>
      </c>
      <c r="BA3155">
        <v>0</v>
      </c>
      <c r="BB3155">
        <v>0</v>
      </c>
      <c r="BC3155">
        <v>0</v>
      </c>
      <c r="BD3155">
        <v>0</v>
      </c>
      <c r="BE3155">
        <v>0</v>
      </c>
      <c r="BF3155">
        <v>0</v>
      </c>
      <c r="BG3155" s="20">
        <v>2</v>
      </c>
      <c r="BH3155" s="20">
        <v>3</v>
      </c>
      <c r="BI3155" s="20">
        <v>164</v>
      </c>
      <c r="BJ3155" s="20">
        <v>30</v>
      </c>
      <c r="BK3155" s="20">
        <v>897</v>
      </c>
      <c r="BL3155" s="20">
        <v>1667</v>
      </c>
      <c r="BM3155" s="20">
        <v>1406</v>
      </c>
      <c r="BN3155" s="20">
        <v>243</v>
      </c>
      <c r="BO3155" s="20">
        <v>92</v>
      </c>
      <c r="BP3155" s="20">
        <v>8904</v>
      </c>
      <c r="BQ3155" s="20">
        <v>3482</v>
      </c>
      <c r="BR3155" s="20">
        <v>0</v>
      </c>
      <c r="BS3155" s="20">
        <v>163</v>
      </c>
      <c r="BT3155" s="20">
        <v>2110</v>
      </c>
      <c r="BU3155" s="20">
        <v>364</v>
      </c>
      <c r="BV3155" s="20">
        <v>5905</v>
      </c>
    </row>
    <row r="3156" spans="1:74" x14ac:dyDescent="0.25">
      <c r="A3156" s="20" t="s">
        <v>475</v>
      </c>
      <c r="B3156" s="20" t="s">
        <v>483</v>
      </c>
      <c r="C3156" s="20" t="s">
        <v>667</v>
      </c>
      <c r="D3156" s="1">
        <v>44584</v>
      </c>
      <c r="E3156">
        <v>182</v>
      </c>
      <c r="F3156">
        <v>2</v>
      </c>
      <c r="G3156">
        <v>2</v>
      </c>
      <c r="H3156">
        <v>3</v>
      </c>
      <c r="I3156">
        <v>3</v>
      </c>
      <c r="J3156">
        <v>140</v>
      </c>
      <c r="K3156">
        <v>6</v>
      </c>
      <c r="L3156">
        <v>3</v>
      </c>
      <c r="M3156">
        <v>1</v>
      </c>
      <c r="N3156">
        <v>40</v>
      </c>
      <c r="O3156">
        <v>22</v>
      </c>
      <c r="P3156">
        <v>7</v>
      </c>
      <c r="Q3156">
        <v>0</v>
      </c>
      <c r="R3156">
        <v>972</v>
      </c>
      <c r="S3156">
        <v>825</v>
      </c>
      <c r="T3156">
        <v>55</v>
      </c>
      <c r="U3156">
        <v>7</v>
      </c>
      <c r="V3156">
        <v>5</v>
      </c>
      <c r="W3156">
        <v>2001</v>
      </c>
      <c r="X3156">
        <v>1290</v>
      </c>
      <c r="Y3156">
        <v>84</v>
      </c>
      <c r="Z3156">
        <v>138</v>
      </c>
      <c r="AA3156">
        <v>37</v>
      </c>
      <c r="AB3156">
        <v>1715</v>
      </c>
      <c r="AC3156">
        <v>1114</v>
      </c>
      <c r="AD3156">
        <v>77</v>
      </c>
      <c r="AE3156">
        <v>158</v>
      </c>
      <c r="AF3156">
        <v>43</v>
      </c>
      <c r="AG3156">
        <v>294</v>
      </c>
      <c r="AH3156">
        <v>139</v>
      </c>
      <c r="AI3156">
        <v>5</v>
      </c>
      <c r="AJ3156">
        <v>22</v>
      </c>
      <c r="AK3156">
        <v>12</v>
      </c>
      <c r="AL3156">
        <v>104</v>
      </c>
      <c r="AM3156">
        <v>82</v>
      </c>
      <c r="AN3156">
        <v>5</v>
      </c>
      <c r="AO3156">
        <v>1</v>
      </c>
      <c r="AP3156">
        <v>0</v>
      </c>
      <c r="AQ3156">
        <v>0</v>
      </c>
      <c r="AR3156">
        <v>0</v>
      </c>
      <c r="AS3156">
        <v>0</v>
      </c>
      <c r="AT3156">
        <v>0</v>
      </c>
      <c r="AU3156">
        <v>0</v>
      </c>
      <c r="AV3156">
        <v>0</v>
      </c>
      <c r="AW3156">
        <v>0</v>
      </c>
      <c r="AX3156">
        <v>0</v>
      </c>
      <c r="AY3156">
        <v>0</v>
      </c>
      <c r="AZ3156">
        <v>0</v>
      </c>
      <c r="BA3156">
        <v>0</v>
      </c>
      <c r="BB3156">
        <v>0</v>
      </c>
      <c r="BC3156">
        <v>0</v>
      </c>
      <c r="BD3156">
        <v>0</v>
      </c>
      <c r="BE3156">
        <v>0</v>
      </c>
      <c r="BF3156">
        <v>0</v>
      </c>
      <c r="BG3156" s="20">
        <v>2</v>
      </c>
      <c r="BH3156" s="20">
        <v>3</v>
      </c>
      <c r="BI3156" s="20">
        <v>165</v>
      </c>
      <c r="BJ3156" s="20">
        <v>30</v>
      </c>
      <c r="BK3156" s="20">
        <v>896</v>
      </c>
      <c r="BL3156" s="20">
        <v>1678</v>
      </c>
      <c r="BM3156" s="20">
        <v>1405</v>
      </c>
      <c r="BN3156" s="20">
        <v>243</v>
      </c>
      <c r="BO3156" s="20">
        <v>92</v>
      </c>
      <c r="BP3156" s="20">
        <v>8913</v>
      </c>
      <c r="BQ3156" s="20">
        <v>3533</v>
      </c>
      <c r="BR3156" s="20">
        <v>0</v>
      </c>
      <c r="BS3156" s="20">
        <v>169</v>
      </c>
      <c r="BT3156" s="20">
        <v>2097</v>
      </c>
      <c r="BU3156" s="20">
        <v>375</v>
      </c>
      <c r="BV3156" s="20">
        <v>5909</v>
      </c>
    </row>
    <row r="3157" spans="1:74" x14ac:dyDescent="0.25">
      <c r="A3157" s="20" t="s">
        <v>475</v>
      </c>
      <c r="B3157" s="20" t="s">
        <v>483</v>
      </c>
      <c r="C3157" s="20" t="s">
        <v>667</v>
      </c>
      <c r="D3157" s="1">
        <v>44591</v>
      </c>
      <c r="E3157">
        <v>183</v>
      </c>
      <c r="F3157">
        <v>2</v>
      </c>
      <c r="G3157">
        <v>2</v>
      </c>
      <c r="H3157">
        <v>3</v>
      </c>
      <c r="I3157">
        <v>3</v>
      </c>
      <c r="J3157">
        <v>142</v>
      </c>
      <c r="K3157">
        <v>6</v>
      </c>
      <c r="L3157">
        <v>3</v>
      </c>
      <c r="M3157">
        <v>2</v>
      </c>
      <c r="N3157">
        <v>42</v>
      </c>
      <c r="O3157">
        <v>24</v>
      </c>
      <c r="P3157">
        <v>7</v>
      </c>
      <c r="Q3157">
        <v>0</v>
      </c>
      <c r="R3157">
        <v>972</v>
      </c>
      <c r="S3157">
        <v>828</v>
      </c>
      <c r="T3157">
        <v>55</v>
      </c>
      <c r="U3157">
        <v>7</v>
      </c>
      <c r="V3157">
        <v>5</v>
      </c>
      <c r="W3157">
        <v>2018</v>
      </c>
      <c r="X3157">
        <v>1310</v>
      </c>
      <c r="Y3157">
        <v>82</v>
      </c>
      <c r="Z3157">
        <v>138</v>
      </c>
      <c r="AA3157">
        <v>38</v>
      </c>
      <c r="AB3157">
        <v>1714</v>
      </c>
      <c r="AC3157">
        <v>1125</v>
      </c>
      <c r="AD3157">
        <v>79</v>
      </c>
      <c r="AE3157">
        <v>156</v>
      </c>
      <c r="AF3157">
        <v>42</v>
      </c>
      <c r="AG3157">
        <v>294</v>
      </c>
      <c r="AH3157">
        <v>147</v>
      </c>
      <c r="AI3157">
        <v>5</v>
      </c>
      <c r="AJ3157">
        <v>22</v>
      </c>
      <c r="AK3157">
        <v>12</v>
      </c>
      <c r="AL3157">
        <v>104</v>
      </c>
      <c r="AM3157">
        <v>83</v>
      </c>
      <c r="AN3157">
        <v>5</v>
      </c>
      <c r="AO3157">
        <v>1</v>
      </c>
      <c r="AP3157">
        <v>0</v>
      </c>
      <c r="AQ3157">
        <v>0</v>
      </c>
      <c r="AR3157">
        <v>0</v>
      </c>
      <c r="AS3157">
        <v>0</v>
      </c>
      <c r="AT3157">
        <v>0</v>
      </c>
      <c r="AU3157">
        <v>0</v>
      </c>
      <c r="AV3157">
        <v>0</v>
      </c>
      <c r="AW3157">
        <v>0</v>
      </c>
      <c r="AX3157">
        <v>0</v>
      </c>
      <c r="AY3157">
        <v>0</v>
      </c>
      <c r="AZ3157">
        <v>0</v>
      </c>
      <c r="BA3157">
        <v>0</v>
      </c>
      <c r="BB3157">
        <v>0</v>
      </c>
      <c r="BC3157">
        <v>0</v>
      </c>
      <c r="BD3157">
        <v>0</v>
      </c>
      <c r="BE3157">
        <v>0</v>
      </c>
      <c r="BF3157">
        <v>0</v>
      </c>
      <c r="BG3157" s="20">
        <v>2</v>
      </c>
      <c r="BH3157" s="20">
        <v>3</v>
      </c>
      <c r="BI3157" s="20">
        <v>165</v>
      </c>
      <c r="BJ3157" s="20">
        <v>32</v>
      </c>
      <c r="BK3157" s="20">
        <v>896</v>
      </c>
      <c r="BL3157" s="20">
        <v>1693</v>
      </c>
      <c r="BM3157" s="20">
        <v>1404</v>
      </c>
      <c r="BN3157" s="20">
        <v>243</v>
      </c>
      <c r="BO3157" s="20">
        <v>92</v>
      </c>
      <c r="BP3157" s="20">
        <v>8910</v>
      </c>
      <c r="BQ3157" s="20">
        <v>3607</v>
      </c>
      <c r="BR3157" s="20">
        <v>0</v>
      </c>
      <c r="BS3157" s="20">
        <v>172</v>
      </c>
      <c r="BT3157" s="20">
        <v>2082</v>
      </c>
      <c r="BU3157" s="20">
        <v>381</v>
      </c>
      <c r="BV3157" s="20">
        <v>5917</v>
      </c>
    </row>
    <row r="3158" spans="1:74" x14ac:dyDescent="0.25">
      <c r="A3158" s="20" t="s">
        <v>475</v>
      </c>
      <c r="B3158" s="20" t="s">
        <v>483</v>
      </c>
      <c r="C3158" s="20" t="s">
        <v>667</v>
      </c>
      <c r="D3158" s="1">
        <v>44599</v>
      </c>
      <c r="E3158">
        <v>183</v>
      </c>
      <c r="F3158">
        <v>2</v>
      </c>
      <c r="G3158">
        <v>2</v>
      </c>
      <c r="H3158">
        <v>3</v>
      </c>
      <c r="I3158">
        <v>3</v>
      </c>
      <c r="J3158">
        <v>142</v>
      </c>
      <c r="K3158">
        <v>6</v>
      </c>
      <c r="L3158">
        <v>3</v>
      </c>
      <c r="M3158">
        <v>2</v>
      </c>
      <c r="N3158">
        <v>42</v>
      </c>
      <c r="O3158">
        <v>24</v>
      </c>
      <c r="P3158">
        <v>7</v>
      </c>
      <c r="Q3158">
        <v>0</v>
      </c>
      <c r="R3158">
        <v>978</v>
      </c>
      <c r="S3158">
        <v>833</v>
      </c>
      <c r="T3158">
        <v>55</v>
      </c>
      <c r="U3158">
        <v>7</v>
      </c>
      <c r="V3158">
        <v>6</v>
      </c>
      <c r="W3158">
        <v>2020</v>
      </c>
      <c r="X3158">
        <v>1313</v>
      </c>
      <c r="Y3158">
        <v>81</v>
      </c>
      <c r="Z3158">
        <v>136</v>
      </c>
      <c r="AA3158">
        <v>40</v>
      </c>
      <c r="AB3158">
        <v>1711</v>
      </c>
      <c r="AC3158">
        <v>1123</v>
      </c>
      <c r="AD3158">
        <v>79</v>
      </c>
      <c r="AE3158">
        <v>155</v>
      </c>
      <c r="AF3158">
        <v>43</v>
      </c>
      <c r="AG3158">
        <v>294</v>
      </c>
      <c r="AH3158">
        <v>149</v>
      </c>
      <c r="AI3158">
        <v>5</v>
      </c>
      <c r="AJ3158">
        <v>22</v>
      </c>
      <c r="AK3158">
        <v>12</v>
      </c>
      <c r="AL3158">
        <v>106</v>
      </c>
      <c r="AM3158">
        <v>83</v>
      </c>
      <c r="AN3158">
        <v>6</v>
      </c>
      <c r="AO3158">
        <v>1</v>
      </c>
      <c r="AP3158">
        <v>0</v>
      </c>
      <c r="AQ3158">
        <v>0</v>
      </c>
      <c r="AR3158">
        <v>0</v>
      </c>
      <c r="AS3158">
        <v>0</v>
      </c>
      <c r="AT3158">
        <v>0</v>
      </c>
      <c r="AU3158">
        <v>0</v>
      </c>
      <c r="AV3158">
        <v>0</v>
      </c>
      <c r="AW3158">
        <v>0</v>
      </c>
      <c r="AX3158">
        <v>0</v>
      </c>
      <c r="AY3158">
        <v>0</v>
      </c>
      <c r="AZ3158">
        <v>0</v>
      </c>
      <c r="BA3158">
        <v>0</v>
      </c>
      <c r="BB3158">
        <v>0</v>
      </c>
      <c r="BC3158">
        <v>0</v>
      </c>
      <c r="BD3158">
        <v>0</v>
      </c>
      <c r="BE3158">
        <v>0</v>
      </c>
      <c r="BF3158">
        <v>0</v>
      </c>
      <c r="BG3158" s="20">
        <v>2</v>
      </c>
      <c r="BH3158" s="20">
        <v>3</v>
      </c>
      <c r="BI3158" s="20">
        <v>166</v>
      </c>
      <c r="BJ3158" s="20">
        <v>32</v>
      </c>
      <c r="BK3158" s="20">
        <v>901</v>
      </c>
      <c r="BL3158" s="20">
        <v>1696</v>
      </c>
      <c r="BM3158" s="20">
        <v>1400</v>
      </c>
      <c r="BN3158" s="20">
        <v>245</v>
      </c>
      <c r="BO3158" s="20">
        <v>94</v>
      </c>
      <c r="BP3158" s="20">
        <v>8912</v>
      </c>
      <c r="BQ3158" s="20">
        <v>3645</v>
      </c>
      <c r="BR3158" s="20">
        <v>0</v>
      </c>
      <c r="BS3158" s="20">
        <v>173</v>
      </c>
      <c r="BT3158" s="20">
        <v>2076</v>
      </c>
      <c r="BU3158" s="20">
        <v>388</v>
      </c>
      <c r="BV3158" s="20">
        <v>5918</v>
      </c>
    </row>
    <row r="3159" spans="1:74" x14ac:dyDescent="0.25">
      <c r="A3159" s="20" t="s">
        <v>475</v>
      </c>
      <c r="B3159" s="20" t="s">
        <v>483</v>
      </c>
      <c r="C3159" s="20" t="s">
        <v>667</v>
      </c>
      <c r="D3159" s="1">
        <v>44606</v>
      </c>
      <c r="E3159">
        <v>183</v>
      </c>
      <c r="F3159">
        <v>2</v>
      </c>
      <c r="G3159">
        <v>2</v>
      </c>
      <c r="H3159">
        <v>3</v>
      </c>
      <c r="I3159">
        <v>3</v>
      </c>
      <c r="J3159">
        <v>143</v>
      </c>
      <c r="K3159">
        <v>6</v>
      </c>
      <c r="L3159">
        <v>3</v>
      </c>
      <c r="M3159">
        <v>2</v>
      </c>
      <c r="N3159">
        <v>41</v>
      </c>
      <c r="O3159">
        <v>24</v>
      </c>
      <c r="P3159">
        <v>6</v>
      </c>
      <c r="Q3159">
        <v>0</v>
      </c>
      <c r="R3159">
        <v>980</v>
      </c>
      <c r="S3159">
        <v>839</v>
      </c>
      <c r="T3159">
        <v>55</v>
      </c>
      <c r="U3159">
        <v>7</v>
      </c>
      <c r="V3159">
        <v>6</v>
      </c>
      <c r="W3159">
        <v>2020</v>
      </c>
      <c r="X3159">
        <v>1323</v>
      </c>
      <c r="Y3159">
        <v>84</v>
      </c>
      <c r="Z3159">
        <v>133</v>
      </c>
      <c r="AA3159">
        <v>39</v>
      </c>
      <c r="AB3159">
        <v>1714</v>
      </c>
      <c r="AC3159">
        <v>1130</v>
      </c>
      <c r="AD3159">
        <v>83</v>
      </c>
      <c r="AE3159">
        <v>150</v>
      </c>
      <c r="AF3159">
        <v>44</v>
      </c>
      <c r="AG3159">
        <v>295</v>
      </c>
      <c r="AH3159">
        <v>150</v>
      </c>
      <c r="AI3159">
        <v>5</v>
      </c>
      <c r="AJ3159">
        <v>22</v>
      </c>
      <c r="AK3159">
        <v>12</v>
      </c>
      <c r="AL3159">
        <v>108</v>
      </c>
      <c r="AM3159">
        <v>86</v>
      </c>
      <c r="AN3159">
        <v>5</v>
      </c>
      <c r="AO3159">
        <v>1</v>
      </c>
      <c r="AP3159">
        <v>0</v>
      </c>
      <c r="AQ3159">
        <v>0</v>
      </c>
      <c r="AR3159">
        <v>0</v>
      </c>
      <c r="AS3159">
        <v>0</v>
      </c>
      <c r="AT3159">
        <v>0</v>
      </c>
      <c r="AU3159">
        <v>0</v>
      </c>
      <c r="AV3159">
        <v>0</v>
      </c>
      <c r="AW3159">
        <v>0</v>
      </c>
      <c r="AX3159">
        <v>0</v>
      </c>
      <c r="AY3159">
        <v>0</v>
      </c>
      <c r="AZ3159">
        <v>0</v>
      </c>
      <c r="BA3159">
        <v>0</v>
      </c>
      <c r="BB3159">
        <v>0</v>
      </c>
      <c r="BC3159">
        <v>0</v>
      </c>
      <c r="BD3159">
        <v>0</v>
      </c>
      <c r="BE3159">
        <v>0</v>
      </c>
      <c r="BF3159">
        <v>0</v>
      </c>
      <c r="BG3159" s="20">
        <v>2</v>
      </c>
      <c r="BH3159" s="20">
        <v>3</v>
      </c>
      <c r="BI3159" s="20">
        <v>166</v>
      </c>
      <c r="BJ3159" s="20">
        <v>33</v>
      </c>
      <c r="BK3159" s="20">
        <v>903</v>
      </c>
      <c r="BL3159" s="20">
        <v>1699</v>
      </c>
      <c r="BM3159" s="20">
        <v>1405</v>
      </c>
      <c r="BN3159" s="20">
        <v>246</v>
      </c>
      <c r="BO3159" s="20">
        <v>96</v>
      </c>
      <c r="BP3159" s="20">
        <v>8908</v>
      </c>
      <c r="BQ3159" s="20">
        <v>3691</v>
      </c>
      <c r="BR3159" s="20">
        <v>0</v>
      </c>
      <c r="BS3159" s="20">
        <v>179</v>
      </c>
      <c r="BT3159" s="20">
        <v>2067</v>
      </c>
      <c r="BU3159" s="20">
        <v>394</v>
      </c>
      <c r="BV3159" s="20">
        <v>5921</v>
      </c>
    </row>
    <row r="3160" spans="1:74" x14ac:dyDescent="0.25">
      <c r="A3160" s="20" t="s">
        <v>475</v>
      </c>
      <c r="B3160" s="20" t="s">
        <v>491</v>
      </c>
      <c r="C3160" s="20" t="s">
        <v>495</v>
      </c>
      <c r="D3160" s="1">
        <v>44606</v>
      </c>
      <c r="E3160">
        <v>147</v>
      </c>
      <c r="F3160">
        <v>4</v>
      </c>
      <c r="G3160">
        <v>3</v>
      </c>
      <c r="H3160">
        <v>1</v>
      </c>
      <c r="J3160">
        <v>94</v>
      </c>
      <c r="K3160">
        <v>1</v>
      </c>
      <c r="L3160">
        <v>6</v>
      </c>
      <c r="M3160">
        <v>12</v>
      </c>
      <c r="N3160">
        <v>15</v>
      </c>
      <c r="O3160">
        <v>11</v>
      </c>
      <c r="R3160">
        <v>828</v>
      </c>
      <c r="S3160">
        <v>618</v>
      </c>
      <c r="T3160">
        <v>22</v>
      </c>
      <c r="U3160">
        <v>1</v>
      </c>
      <c r="V3160">
        <v>99</v>
      </c>
      <c r="W3160">
        <v>2347</v>
      </c>
      <c r="X3160">
        <v>991</v>
      </c>
      <c r="Y3160">
        <v>36</v>
      </c>
      <c r="Z3160">
        <v>242</v>
      </c>
      <c r="AA3160">
        <v>268</v>
      </c>
      <c r="AB3160">
        <v>1637</v>
      </c>
      <c r="AC3160">
        <v>99</v>
      </c>
      <c r="AD3160">
        <v>2</v>
      </c>
      <c r="AE3160">
        <v>6</v>
      </c>
      <c r="AF3160">
        <v>464</v>
      </c>
      <c r="AG3160">
        <v>236</v>
      </c>
      <c r="AH3160">
        <v>83</v>
      </c>
      <c r="AJ3160">
        <v>7</v>
      </c>
      <c r="AK3160">
        <v>48</v>
      </c>
      <c r="AL3160">
        <v>59</v>
      </c>
      <c r="AM3160">
        <v>9</v>
      </c>
      <c r="AN3160">
        <v>1</v>
      </c>
      <c r="AP3160">
        <v>3</v>
      </c>
      <c r="AX3160">
        <v>1</v>
      </c>
      <c r="BG3160" s="20">
        <v>4</v>
      </c>
      <c r="BH3160" s="20"/>
      <c r="BI3160" s="20">
        <v>126</v>
      </c>
      <c r="BJ3160" s="20">
        <v>14</v>
      </c>
      <c r="BK3160" s="20">
        <v>689</v>
      </c>
      <c r="BL3160" s="20">
        <v>1708</v>
      </c>
      <c r="BM3160" s="20">
        <v>1117</v>
      </c>
      <c r="BN3160" s="20">
        <v>158</v>
      </c>
      <c r="BO3160" s="20">
        <v>50</v>
      </c>
      <c r="BP3160" s="20">
        <v>9665</v>
      </c>
      <c r="BQ3160" s="20">
        <v>2643</v>
      </c>
      <c r="BR3160" s="20"/>
      <c r="BS3160" s="20">
        <v>7</v>
      </c>
      <c r="BT3160" s="20">
        <v>148</v>
      </c>
      <c r="BU3160" s="20">
        <v>3704</v>
      </c>
      <c r="BV3160" s="20">
        <v>5305</v>
      </c>
    </row>
    <row r="3161" spans="1:74" x14ac:dyDescent="0.25">
      <c r="A3161" s="20" t="s">
        <v>475</v>
      </c>
      <c r="B3161" s="20" t="s">
        <v>476</v>
      </c>
      <c r="C3161" s="20" t="s">
        <v>668</v>
      </c>
      <c r="D3161" s="1">
        <v>44493</v>
      </c>
      <c r="E3161">
        <v>52</v>
      </c>
      <c r="F3161">
        <v>2</v>
      </c>
      <c r="G3161">
        <v>0</v>
      </c>
      <c r="H3161">
        <v>0</v>
      </c>
      <c r="I3161">
        <v>0</v>
      </c>
      <c r="J3161">
        <v>16</v>
      </c>
      <c r="K3161">
        <v>1</v>
      </c>
      <c r="L3161">
        <v>1</v>
      </c>
      <c r="M3161">
        <v>0</v>
      </c>
      <c r="N3161">
        <v>12</v>
      </c>
      <c r="O3161">
        <v>0</v>
      </c>
      <c r="P3161">
        <v>10</v>
      </c>
      <c r="Q3161">
        <v>0</v>
      </c>
      <c r="R3161">
        <v>364</v>
      </c>
      <c r="S3161">
        <v>0</v>
      </c>
      <c r="T3161">
        <v>217</v>
      </c>
      <c r="U3161">
        <v>15</v>
      </c>
      <c r="V3161">
        <v>5</v>
      </c>
      <c r="W3161">
        <v>493</v>
      </c>
      <c r="X3161">
        <v>0</v>
      </c>
      <c r="Y3161">
        <v>46</v>
      </c>
      <c r="Z3161">
        <v>43</v>
      </c>
      <c r="AA3161">
        <v>11</v>
      </c>
      <c r="AB3161">
        <v>678</v>
      </c>
      <c r="AC3161">
        <v>70</v>
      </c>
      <c r="AD3161">
        <v>8</v>
      </c>
      <c r="AE3161">
        <v>20</v>
      </c>
      <c r="AF3161">
        <v>76</v>
      </c>
      <c r="AG3161">
        <v>127</v>
      </c>
      <c r="AH3161">
        <v>0</v>
      </c>
      <c r="AI3161">
        <v>5</v>
      </c>
      <c r="AJ3161">
        <v>14</v>
      </c>
      <c r="AK3161">
        <v>1</v>
      </c>
      <c r="AL3161">
        <v>23</v>
      </c>
      <c r="AM3161">
        <v>0</v>
      </c>
      <c r="AN3161">
        <v>6</v>
      </c>
      <c r="AO3161">
        <v>0</v>
      </c>
      <c r="AP3161">
        <v>1</v>
      </c>
      <c r="AQ3161">
        <v>0</v>
      </c>
      <c r="AR3161">
        <v>0</v>
      </c>
      <c r="AS3161">
        <v>0</v>
      </c>
      <c r="AT3161">
        <v>0</v>
      </c>
      <c r="AU3161">
        <v>0</v>
      </c>
      <c r="AV3161">
        <v>0</v>
      </c>
      <c r="AW3161">
        <v>0</v>
      </c>
      <c r="AX3161">
        <v>0</v>
      </c>
      <c r="AY3161">
        <v>0</v>
      </c>
      <c r="AZ3161">
        <v>0</v>
      </c>
      <c r="BA3161">
        <v>0</v>
      </c>
      <c r="BB3161">
        <v>9</v>
      </c>
      <c r="BC3161">
        <v>16</v>
      </c>
      <c r="BD3161">
        <v>0</v>
      </c>
      <c r="BE3161">
        <v>3</v>
      </c>
      <c r="BF3161">
        <v>0</v>
      </c>
      <c r="BG3161" s="20"/>
      <c r="BH3161" s="20"/>
      <c r="BI3161" s="20"/>
      <c r="BJ3161" s="20"/>
      <c r="BK3161" s="20"/>
      <c r="BL3161" s="20"/>
      <c r="BM3161" s="20"/>
      <c r="BN3161" s="20"/>
      <c r="BO3161" s="20"/>
      <c r="BP3161" s="20"/>
      <c r="BQ3161" s="20"/>
      <c r="BR3161" s="20"/>
      <c r="BS3161" s="20"/>
      <c r="BT3161" s="20"/>
      <c r="BU3161" s="20"/>
      <c r="BV3161" s="20"/>
    </row>
    <row r="3162" spans="1:74" x14ac:dyDescent="0.25">
      <c r="A3162" s="20" t="s">
        <v>475</v>
      </c>
      <c r="B3162" s="20" t="s">
        <v>476</v>
      </c>
      <c r="C3162" s="20" t="s">
        <v>668</v>
      </c>
      <c r="D3162" s="1">
        <v>44500</v>
      </c>
      <c r="E3162">
        <v>52</v>
      </c>
      <c r="F3162">
        <v>2</v>
      </c>
      <c r="G3162">
        <v>1</v>
      </c>
      <c r="H3162">
        <v>0</v>
      </c>
      <c r="I3162">
        <v>0</v>
      </c>
      <c r="J3162">
        <v>23</v>
      </c>
      <c r="K3162">
        <v>1</v>
      </c>
      <c r="L3162">
        <v>1</v>
      </c>
      <c r="M3162">
        <v>0</v>
      </c>
      <c r="N3162">
        <v>12</v>
      </c>
      <c r="O3162">
        <v>0</v>
      </c>
      <c r="P3162">
        <v>10</v>
      </c>
      <c r="Q3162">
        <v>0</v>
      </c>
      <c r="R3162">
        <v>362</v>
      </c>
      <c r="S3162">
        <v>0</v>
      </c>
      <c r="T3162">
        <v>254</v>
      </c>
      <c r="U3162">
        <v>14</v>
      </c>
      <c r="V3162">
        <v>5</v>
      </c>
      <c r="W3162">
        <v>496</v>
      </c>
      <c r="X3162">
        <v>0</v>
      </c>
      <c r="Y3162">
        <v>91</v>
      </c>
      <c r="Z3162">
        <v>43</v>
      </c>
      <c r="AA3162">
        <v>11</v>
      </c>
      <c r="AB3162">
        <v>677</v>
      </c>
      <c r="AC3162">
        <v>118</v>
      </c>
      <c r="AD3162">
        <v>8</v>
      </c>
      <c r="AE3162">
        <v>20</v>
      </c>
      <c r="AF3162">
        <v>76</v>
      </c>
      <c r="AG3162">
        <v>127</v>
      </c>
      <c r="AH3162">
        <v>0</v>
      </c>
      <c r="AI3162">
        <v>7</v>
      </c>
      <c r="AJ3162">
        <v>14</v>
      </c>
      <c r="AK3162">
        <v>1</v>
      </c>
      <c r="AL3162">
        <v>25</v>
      </c>
      <c r="AM3162">
        <v>0</v>
      </c>
      <c r="AN3162">
        <v>8</v>
      </c>
      <c r="AO3162">
        <v>0</v>
      </c>
      <c r="AP3162">
        <v>1</v>
      </c>
      <c r="AQ3162">
        <v>0</v>
      </c>
      <c r="AR3162">
        <v>0</v>
      </c>
      <c r="AS3162">
        <v>0</v>
      </c>
      <c r="AT3162">
        <v>0</v>
      </c>
      <c r="AU3162">
        <v>0</v>
      </c>
      <c r="AV3162">
        <v>0</v>
      </c>
      <c r="AW3162">
        <v>0</v>
      </c>
      <c r="AX3162">
        <v>0</v>
      </c>
      <c r="AY3162">
        <v>0</v>
      </c>
      <c r="AZ3162">
        <v>0</v>
      </c>
      <c r="BA3162">
        <v>0</v>
      </c>
      <c r="BB3162">
        <v>9</v>
      </c>
      <c r="BC3162">
        <v>16</v>
      </c>
      <c r="BD3162">
        <v>0</v>
      </c>
      <c r="BE3162">
        <v>3</v>
      </c>
      <c r="BF3162">
        <v>0</v>
      </c>
      <c r="BG3162" s="20"/>
      <c r="BH3162" s="20"/>
      <c r="BI3162" s="20"/>
      <c r="BJ3162" s="20"/>
      <c r="BK3162" s="20"/>
      <c r="BL3162" s="20"/>
      <c r="BM3162" s="20"/>
      <c r="BN3162" s="20"/>
      <c r="BO3162" s="20"/>
      <c r="BP3162" s="20"/>
      <c r="BQ3162" s="20"/>
      <c r="BR3162" s="20"/>
      <c r="BS3162" s="20"/>
      <c r="BT3162" s="20"/>
      <c r="BU3162" s="20"/>
      <c r="BV3162" s="20"/>
    </row>
    <row r="3163" spans="1:74" x14ac:dyDescent="0.25">
      <c r="A3163" s="20" t="s">
        <v>475</v>
      </c>
      <c r="B3163" s="20" t="s">
        <v>476</v>
      </c>
      <c r="C3163" s="20" t="s">
        <v>668</v>
      </c>
      <c r="D3163" s="1">
        <v>44507</v>
      </c>
      <c r="E3163">
        <v>51</v>
      </c>
      <c r="F3163">
        <v>2</v>
      </c>
      <c r="G3163">
        <v>1</v>
      </c>
      <c r="H3163">
        <v>0</v>
      </c>
      <c r="I3163">
        <v>0</v>
      </c>
      <c r="J3163">
        <v>24</v>
      </c>
      <c r="K3163">
        <v>1</v>
      </c>
      <c r="L3163">
        <v>1</v>
      </c>
      <c r="M3163">
        <v>0</v>
      </c>
      <c r="N3163">
        <v>12</v>
      </c>
      <c r="O3163">
        <v>10</v>
      </c>
      <c r="P3163">
        <v>0</v>
      </c>
      <c r="Q3163">
        <v>0</v>
      </c>
      <c r="R3163">
        <v>363</v>
      </c>
      <c r="S3163">
        <v>264</v>
      </c>
      <c r="T3163">
        <v>9</v>
      </c>
      <c r="U3163">
        <v>14</v>
      </c>
      <c r="V3163">
        <v>4</v>
      </c>
      <c r="W3163">
        <v>498</v>
      </c>
      <c r="X3163">
        <v>122</v>
      </c>
      <c r="Y3163">
        <v>16</v>
      </c>
      <c r="Z3163">
        <v>43</v>
      </c>
      <c r="AA3163">
        <v>12</v>
      </c>
      <c r="AB3163">
        <v>678</v>
      </c>
      <c r="AC3163">
        <v>145</v>
      </c>
      <c r="AD3163">
        <v>8</v>
      </c>
      <c r="AE3163">
        <v>20</v>
      </c>
      <c r="AF3163">
        <v>75</v>
      </c>
      <c r="AG3163">
        <v>128</v>
      </c>
      <c r="AH3163">
        <v>11</v>
      </c>
      <c r="AI3163">
        <v>3</v>
      </c>
      <c r="AJ3163">
        <v>14</v>
      </c>
      <c r="AK3163">
        <v>1</v>
      </c>
      <c r="AL3163">
        <v>26</v>
      </c>
      <c r="AM3163">
        <v>11</v>
      </c>
      <c r="AN3163">
        <v>0</v>
      </c>
      <c r="AO3163">
        <v>0</v>
      </c>
      <c r="AP3163">
        <v>1</v>
      </c>
      <c r="AQ3163">
        <v>0</v>
      </c>
      <c r="AR3163">
        <v>0</v>
      </c>
      <c r="AS3163">
        <v>0</v>
      </c>
      <c r="AT3163">
        <v>0</v>
      </c>
      <c r="AU3163">
        <v>0</v>
      </c>
      <c r="AV3163">
        <v>0</v>
      </c>
      <c r="AW3163">
        <v>0</v>
      </c>
      <c r="AX3163">
        <v>0</v>
      </c>
      <c r="AY3163">
        <v>0</v>
      </c>
      <c r="AZ3163">
        <v>0</v>
      </c>
      <c r="BA3163">
        <v>0</v>
      </c>
      <c r="BB3163">
        <v>0</v>
      </c>
      <c r="BC3163">
        <v>0</v>
      </c>
      <c r="BD3163">
        <v>0</v>
      </c>
      <c r="BE3163">
        <v>0</v>
      </c>
      <c r="BF3163">
        <v>0</v>
      </c>
      <c r="BG3163" s="20">
        <v>2</v>
      </c>
      <c r="BH3163" s="20">
        <v>0</v>
      </c>
      <c r="BI3163" s="20">
        <v>49</v>
      </c>
      <c r="BJ3163" s="20">
        <v>12</v>
      </c>
      <c r="BK3163" s="20">
        <v>332</v>
      </c>
      <c r="BL3163" s="20">
        <v>418</v>
      </c>
      <c r="BM3163" s="20">
        <v>563</v>
      </c>
      <c r="BN3163" s="20">
        <v>107</v>
      </c>
      <c r="BO3163" s="20">
        <v>24</v>
      </c>
      <c r="BP3163" s="20"/>
      <c r="BQ3163" s="20"/>
      <c r="BR3163" s="20"/>
      <c r="BS3163" s="20"/>
      <c r="BT3163" s="20"/>
      <c r="BU3163" s="20"/>
      <c r="BV3163" s="20"/>
    </row>
    <row r="3164" spans="1:74" x14ac:dyDescent="0.25">
      <c r="A3164" s="20" t="s">
        <v>475</v>
      </c>
      <c r="B3164" s="20" t="s">
        <v>476</v>
      </c>
      <c r="C3164" s="20" t="s">
        <v>668</v>
      </c>
      <c r="D3164" s="1">
        <v>44514</v>
      </c>
      <c r="E3164">
        <v>51</v>
      </c>
      <c r="F3164">
        <v>2</v>
      </c>
      <c r="G3164">
        <v>1</v>
      </c>
      <c r="H3164">
        <v>0</v>
      </c>
      <c r="I3164">
        <v>0</v>
      </c>
      <c r="J3164">
        <v>29</v>
      </c>
      <c r="K3164">
        <v>1</v>
      </c>
      <c r="L3164">
        <v>1</v>
      </c>
      <c r="M3164">
        <v>0</v>
      </c>
      <c r="N3164">
        <v>12</v>
      </c>
      <c r="O3164">
        <v>10</v>
      </c>
      <c r="P3164">
        <v>0</v>
      </c>
      <c r="Q3164">
        <v>0</v>
      </c>
      <c r="R3164">
        <v>363</v>
      </c>
      <c r="S3164">
        <v>274</v>
      </c>
      <c r="T3164">
        <v>9</v>
      </c>
      <c r="U3164">
        <v>14</v>
      </c>
      <c r="V3164">
        <v>4</v>
      </c>
      <c r="W3164">
        <v>501</v>
      </c>
      <c r="X3164">
        <v>154</v>
      </c>
      <c r="Y3164">
        <v>16</v>
      </c>
      <c r="Z3164">
        <v>43</v>
      </c>
      <c r="AA3164">
        <v>13</v>
      </c>
      <c r="AB3164">
        <v>679</v>
      </c>
      <c r="AC3164">
        <v>178</v>
      </c>
      <c r="AD3164">
        <v>8</v>
      </c>
      <c r="AE3164">
        <v>20</v>
      </c>
      <c r="AF3164">
        <v>76</v>
      </c>
      <c r="AG3164">
        <v>129</v>
      </c>
      <c r="AH3164">
        <v>14</v>
      </c>
      <c r="AI3164">
        <v>3</v>
      </c>
      <c r="AJ3164">
        <v>15</v>
      </c>
      <c r="AK3164">
        <v>1</v>
      </c>
      <c r="AL3164">
        <v>26</v>
      </c>
      <c r="AM3164">
        <v>11</v>
      </c>
      <c r="AN3164">
        <v>0</v>
      </c>
      <c r="AO3164">
        <v>0</v>
      </c>
      <c r="AP3164">
        <v>1</v>
      </c>
      <c r="AQ3164">
        <v>0</v>
      </c>
      <c r="AR3164">
        <v>0</v>
      </c>
      <c r="AS3164">
        <v>0</v>
      </c>
      <c r="AT3164">
        <v>0</v>
      </c>
      <c r="AU3164">
        <v>0</v>
      </c>
      <c r="AV3164">
        <v>0</v>
      </c>
      <c r="AW3164">
        <v>0</v>
      </c>
      <c r="AX3164">
        <v>0</v>
      </c>
      <c r="AY3164">
        <v>0</v>
      </c>
      <c r="AZ3164">
        <v>0</v>
      </c>
      <c r="BA3164">
        <v>0</v>
      </c>
      <c r="BB3164">
        <v>0</v>
      </c>
      <c r="BC3164">
        <v>0</v>
      </c>
      <c r="BD3164">
        <v>0</v>
      </c>
      <c r="BE3164">
        <v>0</v>
      </c>
      <c r="BF3164">
        <v>0</v>
      </c>
      <c r="BG3164" s="20">
        <v>2</v>
      </c>
      <c r="BH3164" s="20">
        <v>0</v>
      </c>
      <c r="BI3164" s="20">
        <v>49</v>
      </c>
      <c r="BJ3164" s="20">
        <v>12</v>
      </c>
      <c r="BK3164" s="20">
        <v>332</v>
      </c>
      <c r="BL3164" s="20">
        <v>420</v>
      </c>
      <c r="BM3164" s="20">
        <v>564</v>
      </c>
      <c r="BN3164" s="20">
        <v>108</v>
      </c>
      <c r="BO3164" s="20">
        <v>24</v>
      </c>
      <c r="BP3164" s="20"/>
      <c r="BQ3164" s="20"/>
      <c r="BR3164" s="20"/>
      <c r="BS3164" s="20"/>
      <c r="BT3164" s="20"/>
      <c r="BU3164" s="20"/>
      <c r="BV3164" s="20"/>
    </row>
    <row r="3165" spans="1:74" x14ac:dyDescent="0.25">
      <c r="A3165" s="20" t="s">
        <v>475</v>
      </c>
      <c r="B3165" s="20" t="s">
        <v>476</v>
      </c>
      <c r="C3165" s="20" t="s">
        <v>668</v>
      </c>
      <c r="D3165" s="1">
        <v>44521</v>
      </c>
      <c r="E3165">
        <v>50</v>
      </c>
      <c r="F3165">
        <v>1</v>
      </c>
      <c r="G3165">
        <v>1</v>
      </c>
      <c r="H3165">
        <v>0</v>
      </c>
      <c r="I3165">
        <v>0</v>
      </c>
      <c r="J3165">
        <v>35</v>
      </c>
      <c r="K3165">
        <v>1</v>
      </c>
      <c r="L3165">
        <v>1</v>
      </c>
      <c r="M3165">
        <v>0</v>
      </c>
      <c r="N3165">
        <v>12</v>
      </c>
      <c r="O3165">
        <v>10</v>
      </c>
      <c r="P3165">
        <v>0</v>
      </c>
      <c r="Q3165">
        <v>0</v>
      </c>
      <c r="R3165">
        <v>363</v>
      </c>
      <c r="S3165">
        <v>279</v>
      </c>
      <c r="T3165">
        <v>9</v>
      </c>
      <c r="U3165">
        <v>14</v>
      </c>
      <c r="V3165">
        <v>4</v>
      </c>
      <c r="W3165">
        <v>504</v>
      </c>
      <c r="X3165">
        <v>212</v>
      </c>
      <c r="Y3165">
        <v>15</v>
      </c>
      <c r="Z3165">
        <v>43</v>
      </c>
      <c r="AA3165">
        <v>14</v>
      </c>
      <c r="AB3165">
        <v>679</v>
      </c>
      <c r="AC3165">
        <v>235</v>
      </c>
      <c r="AD3165">
        <v>8</v>
      </c>
      <c r="AE3165">
        <v>20</v>
      </c>
      <c r="AF3165">
        <v>76</v>
      </c>
      <c r="AG3165">
        <v>129</v>
      </c>
      <c r="AH3165">
        <v>18</v>
      </c>
      <c r="AI3165">
        <v>3</v>
      </c>
      <c r="AJ3165">
        <v>16</v>
      </c>
      <c r="AK3165">
        <v>1</v>
      </c>
      <c r="AL3165">
        <v>26</v>
      </c>
      <c r="AM3165">
        <v>11</v>
      </c>
      <c r="AN3165">
        <v>0</v>
      </c>
      <c r="AO3165">
        <v>0</v>
      </c>
      <c r="AP3165">
        <v>1</v>
      </c>
      <c r="AQ3165">
        <v>0</v>
      </c>
      <c r="AR3165">
        <v>0</v>
      </c>
      <c r="AS3165">
        <v>0</v>
      </c>
      <c r="AT3165">
        <v>0</v>
      </c>
      <c r="AU3165">
        <v>0</v>
      </c>
      <c r="AV3165">
        <v>0</v>
      </c>
      <c r="AW3165">
        <v>0</v>
      </c>
      <c r="AX3165">
        <v>0</v>
      </c>
      <c r="AY3165">
        <v>0</v>
      </c>
      <c r="AZ3165">
        <v>0</v>
      </c>
      <c r="BA3165">
        <v>0</v>
      </c>
      <c r="BB3165">
        <v>0</v>
      </c>
      <c r="BC3165">
        <v>0</v>
      </c>
      <c r="BD3165">
        <v>0</v>
      </c>
      <c r="BE3165">
        <v>0</v>
      </c>
      <c r="BF3165">
        <v>0</v>
      </c>
      <c r="BG3165" s="20">
        <v>1</v>
      </c>
      <c r="BH3165" s="20">
        <v>0</v>
      </c>
      <c r="BI3165" s="20">
        <v>48</v>
      </c>
      <c r="BJ3165" s="20">
        <v>12</v>
      </c>
      <c r="BK3165" s="20">
        <v>332</v>
      </c>
      <c r="BL3165" s="20">
        <v>424</v>
      </c>
      <c r="BM3165" s="20">
        <v>564</v>
      </c>
      <c r="BN3165" s="20">
        <v>106</v>
      </c>
      <c r="BO3165" s="20">
        <v>24</v>
      </c>
      <c r="BP3165" s="20"/>
      <c r="BQ3165" s="20"/>
      <c r="BR3165" s="20"/>
      <c r="BS3165" s="20"/>
      <c r="BT3165" s="20"/>
      <c r="BU3165" s="20"/>
      <c r="BV3165" s="20"/>
    </row>
    <row r="3166" spans="1:74" x14ac:dyDescent="0.25">
      <c r="A3166" s="20" t="s">
        <v>475</v>
      </c>
      <c r="B3166" s="20" t="s">
        <v>476</v>
      </c>
      <c r="C3166" s="20" t="s">
        <v>668</v>
      </c>
      <c r="D3166" s="1">
        <v>44528</v>
      </c>
      <c r="E3166">
        <v>50</v>
      </c>
      <c r="F3166">
        <v>1</v>
      </c>
      <c r="G3166">
        <v>1</v>
      </c>
      <c r="H3166">
        <v>1</v>
      </c>
      <c r="I3166">
        <v>1</v>
      </c>
      <c r="J3166">
        <v>38</v>
      </c>
      <c r="K3166">
        <v>1</v>
      </c>
      <c r="L3166">
        <v>1</v>
      </c>
      <c r="M3166">
        <v>0</v>
      </c>
      <c r="N3166">
        <v>9</v>
      </c>
      <c r="O3166">
        <v>8</v>
      </c>
      <c r="P3166">
        <v>0</v>
      </c>
      <c r="Q3166">
        <v>0</v>
      </c>
      <c r="R3166">
        <v>364</v>
      </c>
      <c r="S3166">
        <v>286</v>
      </c>
      <c r="T3166">
        <v>9</v>
      </c>
      <c r="U3166">
        <v>14</v>
      </c>
      <c r="V3166">
        <v>4</v>
      </c>
      <c r="W3166">
        <v>506</v>
      </c>
      <c r="X3166">
        <v>262</v>
      </c>
      <c r="Y3166">
        <v>15</v>
      </c>
      <c r="Z3166">
        <v>44</v>
      </c>
      <c r="AA3166">
        <v>14</v>
      </c>
      <c r="AB3166">
        <v>679</v>
      </c>
      <c r="AC3166">
        <v>315</v>
      </c>
      <c r="AD3166">
        <v>8</v>
      </c>
      <c r="AE3166">
        <v>20</v>
      </c>
      <c r="AF3166">
        <v>77</v>
      </c>
      <c r="AG3166">
        <v>129</v>
      </c>
      <c r="AH3166">
        <v>27</v>
      </c>
      <c r="AI3166">
        <v>3</v>
      </c>
      <c r="AJ3166">
        <v>16</v>
      </c>
      <c r="AK3166">
        <v>1</v>
      </c>
      <c r="AL3166">
        <v>28</v>
      </c>
      <c r="AM3166">
        <v>13</v>
      </c>
      <c r="AN3166">
        <v>0</v>
      </c>
      <c r="AO3166">
        <v>0</v>
      </c>
      <c r="AP3166">
        <v>1</v>
      </c>
      <c r="AQ3166">
        <v>0</v>
      </c>
      <c r="AR3166">
        <v>0</v>
      </c>
      <c r="AS3166">
        <v>0</v>
      </c>
      <c r="AT3166">
        <v>0</v>
      </c>
      <c r="AU3166">
        <v>0</v>
      </c>
      <c r="AV3166">
        <v>0</v>
      </c>
      <c r="AW3166">
        <v>0</v>
      </c>
      <c r="AX3166">
        <v>0</v>
      </c>
      <c r="AY3166">
        <v>0</v>
      </c>
      <c r="AZ3166">
        <v>0</v>
      </c>
      <c r="BA3166">
        <v>0</v>
      </c>
      <c r="BB3166">
        <v>0</v>
      </c>
      <c r="BC3166">
        <v>0</v>
      </c>
      <c r="BD3166">
        <v>0</v>
      </c>
      <c r="BE3166">
        <v>0</v>
      </c>
      <c r="BF3166">
        <v>0</v>
      </c>
      <c r="BG3166" s="20">
        <v>1</v>
      </c>
      <c r="BH3166" s="20">
        <v>1</v>
      </c>
      <c r="BI3166" s="20">
        <v>48</v>
      </c>
      <c r="BJ3166" s="20">
        <v>9</v>
      </c>
      <c r="BK3166" s="20">
        <v>333</v>
      </c>
      <c r="BL3166" s="20">
        <v>426</v>
      </c>
      <c r="BM3166" s="20">
        <v>565</v>
      </c>
      <c r="BN3166" s="20">
        <v>106</v>
      </c>
      <c r="BO3166" s="20">
        <v>26</v>
      </c>
      <c r="BP3166" s="20"/>
      <c r="BQ3166" s="20"/>
      <c r="BR3166" s="20"/>
      <c r="BS3166" s="20"/>
      <c r="BT3166" s="20"/>
      <c r="BU3166" s="20"/>
      <c r="BV3166" s="20"/>
    </row>
    <row r="3167" spans="1:74" x14ac:dyDescent="0.25">
      <c r="A3167" s="20" t="s">
        <v>475</v>
      </c>
      <c r="B3167" s="20" t="s">
        <v>476</v>
      </c>
      <c r="C3167" s="20" t="s">
        <v>668</v>
      </c>
      <c r="D3167" s="1">
        <v>44535</v>
      </c>
      <c r="E3167">
        <v>50</v>
      </c>
      <c r="F3167">
        <v>1</v>
      </c>
      <c r="G3167">
        <v>1</v>
      </c>
      <c r="H3167">
        <v>0</v>
      </c>
      <c r="I3167">
        <v>0</v>
      </c>
      <c r="J3167">
        <v>38</v>
      </c>
      <c r="K3167">
        <v>1</v>
      </c>
      <c r="L3167">
        <v>1</v>
      </c>
      <c r="M3167">
        <v>0</v>
      </c>
      <c r="N3167">
        <v>10</v>
      </c>
      <c r="O3167">
        <v>8</v>
      </c>
      <c r="P3167">
        <v>0</v>
      </c>
      <c r="Q3167">
        <v>0</v>
      </c>
      <c r="R3167">
        <v>362</v>
      </c>
      <c r="S3167">
        <v>290</v>
      </c>
      <c r="T3167">
        <v>9</v>
      </c>
      <c r="U3167">
        <v>14</v>
      </c>
      <c r="V3167">
        <v>4</v>
      </c>
      <c r="W3167">
        <v>503</v>
      </c>
      <c r="X3167">
        <v>279</v>
      </c>
      <c r="Y3167">
        <v>15</v>
      </c>
      <c r="Z3167">
        <v>42</v>
      </c>
      <c r="AA3167">
        <v>13</v>
      </c>
      <c r="AB3167">
        <v>676</v>
      </c>
      <c r="AC3167">
        <v>344</v>
      </c>
      <c r="AD3167">
        <v>8</v>
      </c>
      <c r="AE3167">
        <v>20</v>
      </c>
      <c r="AF3167">
        <v>76</v>
      </c>
      <c r="AG3167">
        <v>130</v>
      </c>
      <c r="AH3167">
        <v>28</v>
      </c>
      <c r="AI3167">
        <v>3</v>
      </c>
      <c r="AJ3167">
        <v>15</v>
      </c>
      <c r="AK3167">
        <v>2</v>
      </c>
      <c r="AL3167">
        <v>29</v>
      </c>
      <c r="AM3167">
        <v>21</v>
      </c>
      <c r="AN3167">
        <v>0</v>
      </c>
      <c r="AO3167">
        <v>0</v>
      </c>
      <c r="AP3167">
        <v>1</v>
      </c>
      <c r="AQ3167">
        <v>0</v>
      </c>
      <c r="AR3167">
        <v>0</v>
      </c>
      <c r="AS3167">
        <v>0</v>
      </c>
      <c r="AT3167">
        <v>0</v>
      </c>
      <c r="AU3167">
        <v>0</v>
      </c>
      <c r="AV3167">
        <v>0</v>
      </c>
      <c r="AW3167">
        <v>0</v>
      </c>
      <c r="AX3167">
        <v>0</v>
      </c>
      <c r="AY3167">
        <v>0</v>
      </c>
      <c r="AZ3167">
        <v>0</v>
      </c>
      <c r="BA3167">
        <v>0</v>
      </c>
      <c r="BB3167">
        <v>0</v>
      </c>
      <c r="BC3167">
        <v>0</v>
      </c>
      <c r="BD3167">
        <v>0</v>
      </c>
      <c r="BE3167">
        <v>0</v>
      </c>
      <c r="BF3167">
        <v>0</v>
      </c>
      <c r="BG3167" s="20">
        <v>1</v>
      </c>
      <c r="BH3167" s="20">
        <v>0</v>
      </c>
      <c r="BI3167" s="20">
        <v>48</v>
      </c>
      <c r="BJ3167" s="20">
        <v>10</v>
      </c>
      <c r="BK3167" s="20">
        <v>331</v>
      </c>
      <c r="BL3167" s="20">
        <v>426</v>
      </c>
      <c r="BM3167" s="20">
        <v>564</v>
      </c>
      <c r="BN3167" s="20">
        <v>107</v>
      </c>
      <c r="BO3167" s="20">
        <v>27</v>
      </c>
      <c r="BP3167" s="20"/>
      <c r="BQ3167" s="20"/>
      <c r="BR3167" s="20"/>
      <c r="BS3167" s="20"/>
      <c r="BT3167" s="20"/>
      <c r="BU3167" s="20"/>
      <c r="BV3167" s="20"/>
    </row>
    <row r="3168" spans="1:74" x14ac:dyDescent="0.25">
      <c r="A3168" s="20" t="s">
        <v>475</v>
      </c>
      <c r="B3168" s="20" t="s">
        <v>476</v>
      </c>
      <c r="C3168" s="20" t="s">
        <v>668</v>
      </c>
      <c r="D3168" s="1">
        <v>44542</v>
      </c>
      <c r="E3168">
        <v>50</v>
      </c>
      <c r="F3168">
        <v>2</v>
      </c>
      <c r="G3168">
        <v>1</v>
      </c>
      <c r="H3168">
        <v>0</v>
      </c>
      <c r="I3168">
        <v>0</v>
      </c>
      <c r="J3168">
        <v>40</v>
      </c>
      <c r="K3168">
        <v>1</v>
      </c>
      <c r="L3168">
        <v>1</v>
      </c>
      <c r="M3168">
        <v>0</v>
      </c>
      <c r="N3168">
        <v>10</v>
      </c>
      <c r="O3168">
        <v>8</v>
      </c>
      <c r="P3168">
        <v>0</v>
      </c>
      <c r="Q3168">
        <v>0</v>
      </c>
      <c r="R3168">
        <v>363</v>
      </c>
      <c r="S3168">
        <v>296</v>
      </c>
      <c r="T3168">
        <v>9</v>
      </c>
      <c r="U3168">
        <v>14</v>
      </c>
      <c r="V3168">
        <v>4</v>
      </c>
      <c r="W3168">
        <v>505</v>
      </c>
      <c r="X3168">
        <v>296</v>
      </c>
      <c r="Y3168">
        <v>15</v>
      </c>
      <c r="Z3168">
        <v>42</v>
      </c>
      <c r="AA3168">
        <v>14</v>
      </c>
      <c r="AB3168">
        <v>676</v>
      </c>
      <c r="AC3168">
        <v>384</v>
      </c>
      <c r="AD3168">
        <v>8</v>
      </c>
      <c r="AE3168">
        <v>20</v>
      </c>
      <c r="AF3168">
        <v>75</v>
      </c>
      <c r="AG3168">
        <v>132</v>
      </c>
      <c r="AH3168">
        <v>36</v>
      </c>
      <c r="AI3168">
        <v>3</v>
      </c>
      <c r="AJ3168">
        <v>15</v>
      </c>
      <c r="AK3168">
        <v>3</v>
      </c>
      <c r="AL3168">
        <v>29</v>
      </c>
      <c r="AM3168">
        <v>22</v>
      </c>
      <c r="AN3168">
        <v>0</v>
      </c>
      <c r="AO3168">
        <v>0</v>
      </c>
      <c r="AP3168">
        <v>1</v>
      </c>
      <c r="AQ3168">
        <v>0</v>
      </c>
      <c r="AR3168">
        <v>0</v>
      </c>
      <c r="AS3168">
        <v>0</v>
      </c>
      <c r="AT3168">
        <v>0</v>
      </c>
      <c r="AU3168">
        <v>0</v>
      </c>
      <c r="AV3168">
        <v>0</v>
      </c>
      <c r="AW3168">
        <v>0</v>
      </c>
      <c r="AX3168">
        <v>0</v>
      </c>
      <c r="AY3168">
        <v>0</v>
      </c>
      <c r="AZ3168">
        <v>0</v>
      </c>
      <c r="BA3168">
        <v>0</v>
      </c>
      <c r="BB3168">
        <v>0</v>
      </c>
      <c r="BC3168">
        <v>0</v>
      </c>
      <c r="BD3168">
        <v>0</v>
      </c>
      <c r="BE3168">
        <v>0</v>
      </c>
      <c r="BF3168">
        <v>0</v>
      </c>
      <c r="BG3168" s="20">
        <v>2</v>
      </c>
      <c r="BH3168" s="20">
        <v>0</v>
      </c>
      <c r="BI3168" s="20">
        <v>48</v>
      </c>
      <c r="BJ3168" s="20">
        <v>10</v>
      </c>
      <c r="BK3168" s="20">
        <v>333</v>
      </c>
      <c r="BL3168" s="20">
        <v>428</v>
      </c>
      <c r="BM3168" s="20">
        <v>566</v>
      </c>
      <c r="BN3168" s="20">
        <v>109</v>
      </c>
      <c r="BO3168" s="20">
        <v>27</v>
      </c>
      <c r="BP3168" s="20"/>
      <c r="BQ3168" s="20"/>
      <c r="BR3168" s="20"/>
      <c r="BS3168" s="20"/>
      <c r="BT3168" s="20"/>
      <c r="BU3168" s="20"/>
      <c r="BV3168" s="20"/>
    </row>
    <row r="3169" spans="1:74" x14ac:dyDescent="0.25">
      <c r="A3169" s="20" t="s">
        <v>475</v>
      </c>
      <c r="B3169" s="20" t="s">
        <v>476</v>
      </c>
      <c r="C3169" s="20" t="s">
        <v>668</v>
      </c>
      <c r="D3169" s="1">
        <v>44549</v>
      </c>
      <c r="E3169">
        <v>50</v>
      </c>
      <c r="F3169">
        <v>2</v>
      </c>
      <c r="G3169">
        <v>1</v>
      </c>
      <c r="H3169">
        <v>0</v>
      </c>
      <c r="I3169">
        <v>0</v>
      </c>
      <c r="J3169">
        <v>42</v>
      </c>
      <c r="K3169">
        <v>1</v>
      </c>
      <c r="L3169">
        <v>1</v>
      </c>
      <c r="M3169">
        <v>0</v>
      </c>
      <c r="N3169">
        <v>10</v>
      </c>
      <c r="O3169">
        <v>8</v>
      </c>
      <c r="P3169">
        <v>0</v>
      </c>
      <c r="Q3169">
        <v>0</v>
      </c>
      <c r="R3169">
        <v>365</v>
      </c>
      <c r="S3169">
        <v>299</v>
      </c>
      <c r="T3169">
        <v>9</v>
      </c>
      <c r="U3169">
        <v>15</v>
      </c>
      <c r="V3169">
        <v>4</v>
      </c>
      <c r="W3169">
        <v>506</v>
      </c>
      <c r="X3169">
        <v>320</v>
      </c>
      <c r="Y3169">
        <v>15</v>
      </c>
      <c r="Z3169">
        <v>42</v>
      </c>
      <c r="AA3169">
        <v>13</v>
      </c>
      <c r="AB3169">
        <v>678</v>
      </c>
      <c r="AC3169">
        <v>426</v>
      </c>
      <c r="AD3169">
        <v>7</v>
      </c>
      <c r="AE3169">
        <v>19</v>
      </c>
      <c r="AF3169">
        <v>75</v>
      </c>
      <c r="AG3169">
        <v>132</v>
      </c>
      <c r="AH3169">
        <v>48</v>
      </c>
      <c r="AI3169">
        <v>3</v>
      </c>
      <c r="AJ3169">
        <v>15</v>
      </c>
      <c r="AK3169">
        <v>3</v>
      </c>
      <c r="AL3169">
        <v>29</v>
      </c>
      <c r="AM3169">
        <v>22</v>
      </c>
      <c r="AN3169">
        <v>0</v>
      </c>
      <c r="AO3169">
        <v>0</v>
      </c>
      <c r="AP3169">
        <v>1</v>
      </c>
      <c r="AQ3169">
        <v>0</v>
      </c>
      <c r="AR3169">
        <v>0</v>
      </c>
      <c r="AS3169">
        <v>0</v>
      </c>
      <c r="AT3169">
        <v>0</v>
      </c>
      <c r="AU3169">
        <v>0</v>
      </c>
      <c r="AV3169">
        <v>0</v>
      </c>
      <c r="AW3169">
        <v>0</v>
      </c>
      <c r="AX3169">
        <v>0</v>
      </c>
      <c r="AY3169">
        <v>0</v>
      </c>
      <c r="AZ3169">
        <v>0</v>
      </c>
      <c r="BA3169">
        <v>0</v>
      </c>
      <c r="BB3169">
        <v>0</v>
      </c>
      <c r="BC3169">
        <v>0</v>
      </c>
      <c r="BD3169">
        <v>0</v>
      </c>
      <c r="BE3169">
        <v>0</v>
      </c>
      <c r="BF3169">
        <v>0</v>
      </c>
      <c r="BG3169" s="20">
        <v>2</v>
      </c>
      <c r="BH3169" s="20">
        <v>0</v>
      </c>
      <c r="BI3169" s="20">
        <v>48</v>
      </c>
      <c r="BJ3169" s="20">
        <v>10</v>
      </c>
      <c r="BK3169" s="20">
        <v>334</v>
      </c>
      <c r="BL3169" s="20">
        <v>428</v>
      </c>
      <c r="BM3169" s="20">
        <v>568</v>
      </c>
      <c r="BN3169" s="20">
        <v>109</v>
      </c>
      <c r="BO3169" s="20">
        <v>27</v>
      </c>
      <c r="BP3169" s="20">
        <v>3207</v>
      </c>
      <c r="BQ3169" s="20">
        <v>983</v>
      </c>
      <c r="BR3169" s="20">
        <v>0</v>
      </c>
      <c r="BS3169" s="20">
        <v>31</v>
      </c>
      <c r="BT3169" s="20">
        <v>481</v>
      </c>
      <c r="BU3169" s="20">
        <v>318</v>
      </c>
      <c r="BV3169" s="20">
        <v>2273</v>
      </c>
    </row>
    <row r="3170" spans="1:74" x14ac:dyDescent="0.25">
      <c r="A3170" s="20" t="s">
        <v>475</v>
      </c>
      <c r="B3170" s="20" t="s">
        <v>476</v>
      </c>
      <c r="C3170" s="20" t="s">
        <v>668</v>
      </c>
      <c r="D3170" s="1">
        <v>44558</v>
      </c>
      <c r="E3170">
        <v>50</v>
      </c>
      <c r="F3170">
        <v>2</v>
      </c>
      <c r="G3170">
        <v>1</v>
      </c>
      <c r="H3170">
        <v>0</v>
      </c>
      <c r="I3170">
        <v>0</v>
      </c>
      <c r="J3170">
        <v>43</v>
      </c>
      <c r="K3170">
        <v>1</v>
      </c>
      <c r="L3170">
        <v>1</v>
      </c>
      <c r="M3170">
        <v>0</v>
      </c>
      <c r="N3170">
        <v>9</v>
      </c>
      <c r="O3170">
        <v>7</v>
      </c>
      <c r="P3170">
        <v>0</v>
      </c>
      <c r="Q3170">
        <v>0</v>
      </c>
      <c r="R3170">
        <v>369</v>
      </c>
      <c r="S3170">
        <v>305</v>
      </c>
      <c r="T3170">
        <v>9</v>
      </c>
      <c r="U3170">
        <v>15</v>
      </c>
      <c r="V3170">
        <v>4</v>
      </c>
      <c r="W3170">
        <v>509</v>
      </c>
      <c r="X3170">
        <v>337</v>
      </c>
      <c r="Y3170">
        <v>14</v>
      </c>
      <c r="Z3170">
        <v>43</v>
      </c>
      <c r="AA3170">
        <v>12</v>
      </c>
      <c r="AB3170">
        <v>680</v>
      </c>
      <c r="AC3170">
        <v>448</v>
      </c>
      <c r="AD3170">
        <v>7</v>
      </c>
      <c r="AE3170">
        <v>19</v>
      </c>
      <c r="AF3170">
        <v>76</v>
      </c>
      <c r="AG3170">
        <v>132</v>
      </c>
      <c r="AH3170">
        <v>59</v>
      </c>
      <c r="AI3170">
        <v>3</v>
      </c>
      <c r="AJ3170">
        <v>14</v>
      </c>
      <c r="AK3170">
        <v>2</v>
      </c>
      <c r="AL3170">
        <v>29</v>
      </c>
      <c r="AM3170">
        <v>22</v>
      </c>
      <c r="AN3170">
        <v>0</v>
      </c>
      <c r="AO3170">
        <v>0</v>
      </c>
      <c r="AP3170">
        <v>1</v>
      </c>
      <c r="AQ3170">
        <v>0</v>
      </c>
      <c r="AR3170">
        <v>0</v>
      </c>
      <c r="AS3170">
        <v>0</v>
      </c>
      <c r="AT3170">
        <v>0</v>
      </c>
      <c r="AU3170">
        <v>0</v>
      </c>
      <c r="AV3170">
        <v>0</v>
      </c>
      <c r="AW3170">
        <v>0</v>
      </c>
      <c r="AX3170">
        <v>0</v>
      </c>
      <c r="AY3170">
        <v>0</v>
      </c>
      <c r="AZ3170">
        <v>0</v>
      </c>
      <c r="BA3170">
        <v>0</v>
      </c>
      <c r="BB3170">
        <v>0</v>
      </c>
      <c r="BC3170">
        <v>0</v>
      </c>
      <c r="BD3170">
        <v>0</v>
      </c>
      <c r="BE3170">
        <v>0</v>
      </c>
      <c r="BF3170">
        <v>0</v>
      </c>
      <c r="BG3170" s="20">
        <v>2</v>
      </c>
      <c r="BH3170" s="20">
        <v>0</v>
      </c>
      <c r="BI3170" s="20">
        <v>48</v>
      </c>
      <c r="BJ3170" s="20">
        <v>9</v>
      </c>
      <c r="BK3170" s="20">
        <v>337</v>
      </c>
      <c r="BL3170" s="20">
        <v>430</v>
      </c>
      <c r="BM3170" s="20">
        <v>568</v>
      </c>
      <c r="BN3170" s="20">
        <v>110</v>
      </c>
      <c r="BO3170" s="20">
        <v>27</v>
      </c>
      <c r="BP3170" s="20">
        <v>3221</v>
      </c>
      <c r="BQ3170" s="20">
        <v>1224</v>
      </c>
      <c r="BR3170" s="20">
        <v>0</v>
      </c>
      <c r="BS3170" s="20">
        <v>31</v>
      </c>
      <c r="BT3170" s="20">
        <v>478</v>
      </c>
      <c r="BU3170" s="20">
        <v>316</v>
      </c>
      <c r="BV3170" s="20">
        <v>2286</v>
      </c>
    </row>
    <row r="3171" spans="1:74" x14ac:dyDescent="0.25">
      <c r="A3171" s="20" t="s">
        <v>475</v>
      </c>
      <c r="B3171" s="20" t="s">
        <v>476</v>
      </c>
      <c r="C3171" s="20" t="s">
        <v>668</v>
      </c>
      <c r="D3171" s="1">
        <v>44564</v>
      </c>
      <c r="E3171">
        <v>50</v>
      </c>
      <c r="F3171">
        <v>2</v>
      </c>
      <c r="G3171">
        <v>2</v>
      </c>
      <c r="H3171">
        <v>0</v>
      </c>
      <c r="I3171">
        <v>0</v>
      </c>
      <c r="J3171">
        <v>44</v>
      </c>
      <c r="K3171">
        <v>1</v>
      </c>
      <c r="L3171">
        <v>1</v>
      </c>
      <c r="M3171">
        <v>0</v>
      </c>
      <c r="N3171">
        <v>9</v>
      </c>
      <c r="O3171">
        <v>7</v>
      </c>
      <c r="P3171">
        <v>0</v>
      </c>
      <c r="Q3171">
        <v>0</v>
      </c>
      <c r="R3171">
        <v>373</v>
      </c>
      <c r="S3171">
        <v>313</v>
      </c>
      <c r="T3171">
        <v>10</v>
      </c>
      <c r="U3171">
        <v>16</v>
      </c>
      <c r="V3171">
        <v>4</v>
      </c>
      <c r="W3171">
        <v>509</v>
      </c>
      <c r="X3171">
        <v>345</v>
      </c>
      <c r="Y3171">
        <v>14</v>
      </c>
      <c r="Z3171">
        <v>43</v>
      </c>
      <c r="AA3171">
        <v>12</v>
      </c>
      <c r="AB3171">
        <v>678</v>
      </c>
      <c r="AC3171">
        <v>457</v>
      </c>
      <c r="AD3171">
        <v>7</v>
      </c>
      <c r="AE3171">
        <v>16</v>
      </c>
      <c r="AF3171">
        <v>76</v>
      </c>
      <c r="AG3171">
        <v>132</v>
      </c>
      <c r="AH3171">
        <v>63</v>
      </c>
      <c r="AI3171">
        <v>3</v>
      </c>
      <c r="AJ3171">
        <v>13</v>
      </c>
      <c r="AK3171">
        <v>2</v>
      </c>
      <c r="AL3171">
        <v>29</v>
      </c>
      <c r="AM3171">
        <v>22</v>
      </c>
      <c r="AN3171">
        <v>0</v>
      </c>
      <c r="AO3171">
        <v>0</v>
      </c>
      <c r="AP3171">
        <v>1</v>
      </c>
      <c r="AQ3171">
        <v>0</v>
      </c>
      <c r="AR3171">
        <v>0</v>
      </c>
      <c r="AS3171">
        <v>0</v>
      </c>
      <c r="AT3171">
        <v>0</v>
      </c>
      <c r="AU3171">
        <v>0</v>
      </c>
      <c r="AV3171">
        <v>0</v>
      </c>
      <c r="AW3171">
        <v>0</v>
      </c>
      <c r="AX3171">
        <v>0</v>
      </c>
      <c r="AY3171">
        <v>0</v>
      </c>
      <c r="AZ3171">
        <v>0</v>
      </c>
      <c r="BA3171">
        <v>0</v>
      </c>
      <c r="BB3171">
        <v>0</v>
      </c>
      <c r="BC3171">
        <v>0</v>
      </c>
      <c r="BD3171">
        <v>0</v>
      </c>
      <c r="BE3171">
        <v>0</v>
      </c>
      <c r="BF3171">
        <v>0</v>
      </c>
      <c r="BG3171" s="20">
        <v>2</v>
      </c>
      <c r="BH3171" s="20">
        <v>0</v>
      </c>
      <c r="BI3171" s="20">
        <v>48</v>
      </c>
      <c r="BJ3171" s="20">
        <v>9</v>
      </c>
      <c r="BK3171" s="20">
        <v>339</v>
      </c>
      <c r="BL3171" s="20">
        <v>431</v>
      </c>
      <c r="BM3171" s="20">
        <v>569</v>
      </c>
      <c r="BN3171" s="20">
        <v>110</v>
      </c>
      <c r="BO3171" s="20">
        <v>27</v>
      </c>
      <c r="BP3171" s="20">
        <v>3222</v>
      </c>
      <c r="BQ3171" s="20">
        <v>1319</v>
      </c>
      <c r="BR3171" s="20">
        <v>0</v>
      </c>
      <c r="BS3171" s="20">
        <v>31</v>
      </c>
      <c r="BT3171" s="20">
        <v>475</v>
      </c>
      <c r="BU3171" s="20">
        <v>318</v>
      </c>
      <c r="BV3171" s="20">
        <v>2290</v>
      </c>
    </row>
    <row r="3172" spans="1:74" x14ac:dyDescent="0.25">
      <c r="A3172" s="20" t="s">
        <v>475</v>
      </c>
      <c r="B3172" s="20" t="s">
        <v>476</v>
      </c>
      <c r="C3172" s="20" t="s">
        <v>668</v>
      </c>
      <c r="D3172" s="1">
        <v>44570</v>
      </c>
      <c r="E3172">
        <v>50</v>
      </c>
      <c r="F3172">
        <v>2</v>
      </c>
      <c r="G3172">
        <v>2</v>
      </c>
      <c r="H3172">
        <v>0</v>
      </c>
      <c r="I3172">
        <v>0</v>
      </c>
      <c r="J3172">
        <v>44</v>
      </c>
      <c r="K3172">
        <v>1</v>
      </c>
      <c r="L3172">
        <v>1</v>
      </c>
      <c r="M3172">
        <v>0</v>
      </c>
      <c r="N3172">
        <v>9</v>
      </c>
      <c r="O3172">
        <v>7</v>
      </c>
      <c r="P3172">
        <v>0</v>
      </c>
      <c r="Q3172">
        <v>0</v>
      </c>
      <c r="R3172">
        <v>372</v>
      </c>
      <c r="S3172">
        <v>314</v>
      </c>
      <c r="T3172">
        <v>10</v>
      </c>
      <c r="U3172">
        <v>16</v>
      </c>
      <c r="V3172">
        <v>4</v>
      </c>
      <c r="W3172">
        <v>512</v>
      </c>
      <c r="X3172">
        <v>351</v>
      </c>
      <c r="Y3172">
        <v>14</v>
      </c>
      <c r="Z3172">
        <v>43</v>
      </c>
      <c r="AA3172">
        <v>12</v>
      </c>
      <c r="AB3172">
        <v>679</v>
      </c>
      <c r="AC3172">
        <v>470</v>
      </c>
      <c r="AD3172">
        <v>7</v>
      </c>
      <c r="AE3172">
        <v>16</v>
      </c>
      <c r="AF3172">
        <v>76</v>
      </c>
      <c r="AG3172">
        <v>131</v>
      </c>
      <c r="AH3172">
        <v>66</v>
      </c>
      <c r="AI3172">
        <v>3</v>
      </c>
      <c r="AJ3172">
        <v>13</v>
      </c>
      <c r="AK3172">
        <v>2</v>
      </c>
      <c r="AL3172">
        <v>29</v>
      </c>
      <c r="AM3172">
        <v>24</v>
      </c>
      <c r="AN3172">
        <v>0</v>
      </c>
      <c r="AO3172">
        <v>0</v>
      </c>
      <c r="AP3172">
        <v>1</v>
      </c>
      <c r="AQ3172">
        <v>0</v>
      </c>
      <c r="AR3172">
        <v>0</v>
      </c>
      <c r="AS3172">
        <v>0</v>
      </c>
      <c r="AT3172">
        <v>0</v>
      </c>
      <c r="AU3172">
        <v>0</v>
      </c>
      <c r="AV3172">
        <v>0</v>
      </c>
      <c r="AW3172">
        <v>0</v>
      </c>
      <c r="AX3172">
        <v>0</v>
      </c>
      <c r="AY3172">
        <v>0</v>
      </c>
      <c r="AZ3172">
        <v>0</v>
      </c>
      <c r="BA3172">
        <v>0</v>
      </c>
      <c r="BB3172">
        <v>0</v>
      </c>
      <c r="BC3172">
        <v>0</v>
      </c>
      <c r="BD3172">
        <v>0</v>
      </c>
      <c r="BE3172">
        <v>0</v>
      </c>
      <c r="BF3172">
        <v>0</v>
      </c>
      <c r="BG3172" s="20">
        <v>2</v>
      </c>
      <c r="BH3172" s="20">
        <v>0</v>
      </c>
      <c r="BI3172" s="20">
        <v>48</v>
      </c>
      <c r="BJ3172" s="20">
        <v>9</v>
      </c>
      <c r="BK3172" s="20">
        <v>338</v>
      </c>
      <c r="BL3172" s="20">
        <v>433</v>
      </c>
      <c r="BM3172" s="20">
        <v>570</v>
      </c>
      <c r="BN3172" s="20">
        <v>109</v>
      </c>
      <c r="BO3172" s="20">
        <v>27</v>
      </c>
      <c r="BP3172" s="20">
        <v>3224</v>
      </c>
      <c r="BQ3172" s="20">
        <v>1409</v>
      </c>
      <c r="BR3172" s="20">
        <v>0</v>
      </c>
      <c r="BS3172" s="20">
        <v>31</v>
      </c>
      <c r="BT3172" s="20">
        <v>472</v>
      </c>
      <c r="BU3172" s="20">
        <v>313</v>
      </c>
      <c r="BV3172" s="20">
        <v>2298</v>
      </c>
    </row>
    <row r="3173" spans="1:74" x14ac:dyDescent="0.25">
      <c r="A3173" s="20" t="s">
        <v>475</v>
      </c>
      <c r="B3173" s="20" t="s">
        <v>476</v>
      </c>
      <c r="C3173" s="20" t="s">
        <v>668</v>
      </c>
      <c r="D3173" s="1">
        <v>44577</v>
      </c>
      <c r="E3173">
        <v>50</v>
      </c>
      <c r="F3173">
        <v>2</v>
      </c>
      <c r="G3173">
        <v>2</v>
      </c>
      <c r="H3173">
        <v>0</v>
      </c>
      <c r="I3173">
        <v>0</v>
      </c>
      <c r="J3173">
        <v>46</v>
      </c>
      <c r="K3173">
        <v>1</v>
      </c>
      <c r="L3173">
        <v>1</v>
      </c>
      <c r="M3173">
        <v>0</v>
      </c>
      <c r="N3173">
        <v>9</v>
      </c>
      <c r="O3173">
        <v>7</v>
      </c>
      <c r="P3173">
        <v>0</v>
      </c>
      <c r="Q3173">
        <v>0</v>
      </c>
      <c r="R3173">
        <v>371</v>
      </c>
      <c r="S3173">
        <v>315</v>
      </c>
      <c r="T3173">
        <v>9</v>
      </c>
      <c r="U3173">
        <v>16</v>
      </c>
      <c r="V3173">
        <v>4</v>
      </c>
      <c r="W3173">
        <v>514</v>
      </c>
      <c r="X3173">
        <v>356</v>
      </c>
      <c r="Y3173">
        <v>14</v>
      </c>
      <c r="Z3173">
        <v>43</v>
      </c>
      <c r="AA3173">
        <v>11</v>
      </c>
      <c r="AB3173">
        <v>683</v>
      </c>
      <c r="AC3173">
        <v>472</v>
      </c>
      <c r="AD3173">
        <v>7</v>
      </c>
      <c r="AE3173">
        <v>16</v>
      </c>
      <c r="AF3173">
        <v>77</v>
      </c>
      <c r="AG3173">
        <v>131</v>
      </c>
      <c r="AH3173">
        <v>69</v>
      </c>
      <c r="AI3173">
        <v>3</v>
      </c>
      <c r="AJ3173">
        <v>13</v>
      </c>
      <c r="AK3173">
        <v>2</v>
      </c>
      <c r="AL3173">
        <v>28</v>
      </c>
      <c r="AM3173">
        <v>23</v>
      </c>
      <c r="AN3173">
        <v>0</v>
      </c>
      <c r="AO3173">
        <v>0</v>
      </c>
      <c r="AP3173">
        <v>1</v>
      </c>
      <c r="AQ3173">
        <v>0</v>
      </c>
      <c r="AR3173">
        <v>0</v>
      </c>
      <c r="AS3173">
        <v>0</v>
      </c>
      <c r="AT3173">
        <v>0</v>
      </c>
      <c r="AU3173">
        <v>0</v>
      </c>
      <c r="AV3173">
        <v>0</v>
      </c>
      <c r="AW3173">
        <v>0</v>
      </c>
      <c r="AX3173">
        <v>0</v>
      </c>
      <c r="AY3173">
        <v>0</v>
      </c>
      <c r="AZ3173">
        <v>0</v>
      </c>
      <c r="BA3173">
        <v>0</v>
      </c>
      <c r="BB3173">
        <v>0</v>
      </c>
      <c r="BC3173">
        <v>0</v>
      </c>
      <c r="BD3173">
        <v>0</v>
      </c>
      <c r="BE3173">
        <v>0</v>
      </c>
      <c r="BF3173">
        <v>0</v>
      </c>
      <c r="BG3173" s="20">
        <v>2</v>
      </c>
      <c r="BH3173" s="20">
        <v>0</v>
      </c>
      <c r="BI3173" s="20">
        <v>48</v>
      </c>
      <c r="BJ3173" s="20">
        <v>9</v>
      </c>
      <c r="BK3173" s="20">
        <v>338</v>
      </c>
      <c r="BL3173" s="20">
        <v>435</v>
      </c>
      <c r="BM3173" s="20">
        <v>571</v>
      </c>
      <c r="BN3173" s="20">
        <v>109</v>
      </c>
      <c r="BO3173" s="20">
        <v>26</v>
      </c>
      <c r="BP3173" s="20">
        <v>3228</v>
      </c>
      <c r="BQ3173" s="20">
        <v>1462</v>
      </c>
      <c r="BR3173" s="20">
        <v>0</v>
      </c>
      <c r="BS3173" s="20">
        <v>31</v>
      </c>
      <c r="BT3173" s="20">
        <v>472</v>
      </c>
      <c r="BU3173" s="20">
        <v>312</v>
      </c>
      <c r="BV3173" s="20">
        <v>2304</v>
      </c>
    </row>
    <row r="3174" spans="1:74" x14ac:dyDescent="0.25">
      <c r="A3174" s="20" t="s">
        <v>475</v>
      </c>
      <c r="B3174" s="20" t="s">
        <v>476</v>
      </c>
      <c r="C3174" s="20" t="s">
        <v>668</v>
      </c>
      <c r="D3174" s="1">
        <v>44584</v>
      </c>
      <c r="E3174">
        <v>49</v>
      </c>
      <c r="F3174">
        <v>1</v>
      </c>
      <c r="G3174">
        <v>1</v>
      </c>
      <c r="H3174">
        <v>0</v>
      </c>
      <c r="I3174">
        <v>0</v>
      </c>
      <c r="J3174">
        <v>45</v>
      </c>
      <c r="K3174">
        <v>1</v>
      </c>
      <c r="L3174">
        <v>1</v>
      </c>
      <c r="M3174">
        <v>0</v>
      </c>
      <c r="N3174">
        <v>9</v>
      </c>
      <c r="O3174">
        <v>7</v>
      </c>
      <c r="P3174">
        <v>0</v>
      </c>
      <c r="Q3174">
        <v>0</v>
      </c>
      <c r="R3174">
        <v>369</v>
      </c>
      <c r="S3174">
        <v>315</v>
      </c>
      <c r="T3174">
        <v>9</v>
      </c>
      <c r="U3174">
        <v>15</v>
      </c>
      <c r="V3174">
        <v>3</v>
      </c>
      <c r="W3174">
        <v>513</v>
      </c>
      <c r="X3174">
        <v>361</v>
      </c>
      <c r="Y3174">
        <v>14</v>
      </c>
      <c r="Z3174">
        <v>41</v>
      </c>
      <c r="AA3174">
        <v>10</v>
      </c>
      <c r="AB3174">
        <v>685</v>
      </c>
      <c r="AC3174">
        <v>478</v>
      </c>
      <c r="AD3174">
        <v>7</v>
      </c>
      <c r="AE3174">
        <v>16</v>
      </c>
      <c r="AF3174">
        <v>75</v>
      </c>
      <c r="AG3174">
        <v>132</v>
      </c>
      <c r="AH3174">
        <v>71</v>
      </c>
      <c r="AI3174">
        <v>3</v>
      </c>
      <c r="AJ3174">
        <v>13</v>
      </c>
      <c r="AK3174">
        <v>2</v>
      </c>
      <c r="AL3174">
        <v>28</v>
      </c>
      <c r="AM3174">
        <v>23</v>
      </c>
      <c r="AN3174">
        <v>0</v>
      </c>
      <c r="AO3174">
        <v>0</v>
      </c>
      <c r="AP3174">
        <v>1</v>
      </c>
      <c r="AQ3174">
        <v>0</v>
      </c>
      <c r="AR3174">
        <v>0</v>
      </c>
      <c r="AS3174">
        <v>0</v>
      </c>
      <c r="AT3174">
        <v>0</v>
      </c>
      <c r="AU3174">
        <v>0</v>
      </c>
      <c r="AV3174">
        <v>0</v>
      </c>
      <c r="AW3174">
        <v>0</v>
      </c>
      <c r="AX3174">
        <v>0</v>
      </c>
      <c r="AY3174">
        <v>0</v>
      </c>
      <c r="AZ3174">
        <v>0</v>
      </c>
      <c r="BA3174">
        <v>0</v>
      </c>
      <c r="BB3174">
        <v>0</v>
      </c>
      <c r="BC3174">
        <v>0</v>
      </c>
      <c r="BD3174">
        <v>0</v>
      </c>
      <c r="BE3174">
        <v>0</v>
      </c>
      <c r="BF3174">
        <v>0</v>
      </c>
      <c r="BG3174" s="20">
        <v>1</v>
      </c>
      <c r="BH3174" s="20">
        <v>0</v>
      </c>
      <c r="BI3174" s="20">
        <v>47</v>
      </c>
      <c r="BJ3174" s="20">
        <v>9</v>
      </c>
      <c r="BK3174" s="20">
        <v>338</v>
      </c>
      <c r="BL3174" s="20">
        <v>438</v>
      </c>
      <c r="BM3174" s="20">
        <v>575</v>
      </c>
      <c r="BN3174" s="20">
        <v>110</v>
      </c>
      <c r="BO3174" s="20">
        <v>26</v>
      </c>
      <c r="BP3174" s="20">
        <v>3241</v>
      </c>
      <c r="BQ3174" s="20">
        <v>1494</v>
      </c>
      <c r="BR3174" s="20">
        <v>0</v>
      </c>
      <c r="BS3174" s="20">
        <v>31</v>
      </c>
      <c r="BT3174" s="20">
        <v>471</v>
      </c>
      <c r="BU3174" s="20">
        <v>312</v>
      </c>
      <c r="BV3174" s="20">
        <v>2319</v>
      </c>
    </row>
    <row r="3175" spans="1:74" x14ac:dyDescent="0.25">
      <c r="A3175" s="20" t="s">
        <v>475</v>
      </c>
      <c r="B3175" s="20" t="s">
        <v>476</v>
      </c>
      <c r="C3175" s="20" t="s">
        <v>668</v>
      </c>
      <c r="D3175" s="1">
        <v>44591</v>
      </c>
      <c r="E3175">
        <v>49</v>
      </c>
      <c r="F3175">
        <v>1</v>
      </c>
      <c r="G3175">
        <v>1</v>
      </c>
      <c r="H3175">
        <v>0</v>
      </c>
      <c r="I3175">
        <v>0</v>
      </c>
      <c r="J3175">
        <v>45</v>
      </c>
      <c r="K3175">
        <v>1</v>
      </c>
      <c r="L3175">
        <v>1</v>
      </c>
      <c r="M3175">
        <v>0</v>
      </c>
      <c r="N3175">
        <v>9</v>
      </c>
      <c r="O3175">
        <v>7</v>
      </c>
      <c r="P3175">
        <v>0</v>
      </c>
      <c r="Q3175">
        <v>0</v>
      </c>
      <c r="R3175">
        <v>370</v>
      </c>
      <c r="S3175">
        <v>317</v>
      </c>
      <c r="T3175">
        <v>9</v>
      </c>
      <c r="U3175">
        <v>15</v>
      </c>
      <c r="V3175">
        <v>3</v>
      </c>
      <c r="W3175">
        <v>510</v>
      </c>
      <c r="X3175">
        <v>365</v>
      </c>
      <c r="Y3175">
        <v>14</v>
      </c>
      <c r="Z3175">
        <v>40</v>
      </c>
      <c r="AA3175">
        <v>10</v>
      </c>
      <c r="AB3175">
        <v>688</v>
      </c>
      <c r="AC3175">
        <v>482</v>
      </c>
      <c r="AD3175">
        <v>7</v>
      </c>
      <c r="AE3175">
        <v>16</v>
      </c>
      <c r="AF3175">
        <v>76</v>
      </c>
      <c r="AG3175">
        <v>132</v>
      </c>
      <c r="AH3175">
        <v>73</v>
      </c>
      <c r="AI3175">
        <v>3</v>
      </c>
      <c r="AJ3175">
        <v>13</v>
      </c>
      <c r="AK3175">
        <v>2</v>
      </c>
      <c r="AL3175">
        <v>27</v>
      </c>
      <c r="AM3175">
        <v>23</v>
      </c>
      <c r="AN3175">
        <v>0</v>
      </c>
      <c r="AO3175">
        <v>0</v>
      </c>
      <c r="AP3175">
        <v>1</v>
      </c>
      <c r="AQ3175">
        <v>0</v>
      </c>
      <c r="AR3175">
        <v>0</v>
      </c>
      <c r="AS3175">
        <v>0</v>
      </c>
      <c r="AT3175">
        <v>0</v>
      </c>
      <c r="AU3175">
        <v>0</v>
      </c>
      <c r="AV3175">
        <v>0</v>
      </c>
      <c r="AW3175">
        <v>0</v>
      </c>
      <c r="AX3175">
        <v>0</v>
      </c>
      <c r="AY3175">
        <v>0</v>
      </c>
      <c r="AZ3175">
        <v>0</v>
      </c>
      <c r="BA3175">
        <v>0</v>
      </c>
      <c r="BB3175">
        <v>0</v>
      </c>
      <c r="BC3175">
        <v>0</v>
      </c>
      <c r="BD3175">
        <v>0</v>
      </c>
      <c r="BE3175">
        <v>0</v>
      </c>
      <c r="BF3175">
        <v>0</v>
      </c>
      <c r="BG3175" s="20">
        <v>1</v>
      </c>
      <c r="BH3175" s="20">
        <v>0</v>
      </c>
      <c r="BI3175" s="20">
        <v>47</v>
      </c>
      <c r="BJ3175" s="20">
        <v>9</v>
      </c>
      <c r="BK3175" s="20">
        <v>339</v>
      </c>
      <c r="BL3175" s="20">
        <v>436</v>
      </c>
      <c r="BM3175" s="20">
        <v>577</v>
      </c>
      <c r="BN3175" s="20">
        <v>110</v>
      </c>
      <c r="BO3175" s="20">
        <v>25</v>
      </c>
      <c r="BP3175" s="20">
        <v>3251</v>
      </c>
      <c r="BQ3175" s="20">
        <v>1550</v>
      </c>
      <c r="BR3175" s="20">
        <v>0</v>
      </c>
      <c r="BS3175" s="20">
        <v>31</v>
      </c>
      <c r="BT3175" s="20">
        <v>465</v>
      </c>
      <c r="BU3175" s="20">
        <v>315</v>
      </c>
      <c r="BV3175" s="20">
        <v>2334</v>
      </c>
    </row>
    <row r="3176" spans="1:74" x14ac:dyDescent="0.25">
      <c r="A3176" s="20" t="s">
        <v>475</v>
      </c>
      <c r="B3176" s="20" t="s">
        <v>476</v>
      </c>
      <c r="C3176" s="20" t="s">
        <v>668</v>
      </c>
      <c r="D3176" s="1">
        <v>44599</v>
      </c>
      <c r="E3176">
        <v>49</v>
      </c>
      <c r="F3176">
        <v>1</v>
      </c>
      <c r="G3176">
        <v>1</v>
      </c>
      <c r="H3176">
        <v>0</v>
      </c>
      <c r="I3176">
        <v>0</v>
      </c>
      <c r="J3176">
        <v>45</v>
      </c>
      <c r="K3176">
        <v>1</v>
      </c>
      <c r="L3176">
        <v>1</v>
      </c>
      <c r="M3176">
        <v>0</v>
      </c>
      <c r="N3176">
        <v>9</v>
      </c>
      <c r="O3176">
        <v>7</v>
      </c>
      <c r="P3176">
        <v>0</v>
      </c>
      <c r="Q3176">
        <v>0</v>
      </c>
      <c r="R3176">
        <v>369</v>
      </c>
      <c r="S3176">
        <v>317</v>
      </c>
      <c r="T3176">
        <v>9</v>
      </c>
      <c r="U3176">
        <v>15</v>
      </c>
      <c r="V3176">
        <v>3</v>
      </c>
      <c r="W3176">
        <v>513</v>
      </c>
      <c r="X3176">
        <v>369</v>
      </c>
      <c r="Y3176">
        <v>14</v>
      </c>
      <c r="Z3176">
        <v>39</v>
      </c>
      <c r="AA3176">
        <v>10</v>
      </c>
      <c r="AB3176">
        <v>688</v>
      </c>
      <c r="AC3176">
        <v>484</v>
      </c>
      <c r="AD3176">
        <v>7</v>
      </c>
      <c r="AE3176">
        <v>16</v>
      </c>
      <c r="AF3176">
        <v>77</v>
      </c>
      <c r="AG3176">
        <v>130</v>
      </c>
      <c r="AH3176">
        <v>72</v>
      </c>
      <c r="AI3176">
        <v>3</v>
      </c>
      <c r="AJ3176">
        <v>13</v>
      </c>
      <c r="AK3176">
        <v>2</v>
      </c>
      <c r="AL3176">
        <v>28</v>
      </c>
      <c r="AM3176">
        <v>23</v>
      </c>
      <c r="AN3176">
        <v>0</v>
      </c>
      <c r="AO3176">
        <v>0</v>
      </c>
      <c r="AP3176">
        <v>1</v>
      </c>
      <c r="AQ3176">
        <v>0</v>
      </c>
      <c r="AR3176">
        <v>0</v>
      </c>
      <c r="AS3176">
        <v>0</v>
      </c>
      <c r="AT3176">
        <v>0</v>
      </c>
      <c r="AU3176">
        <v>0</v>
      </c>
      <c r="AV3176">
        <v>0</v>
      </c>
      <c r="AW3176">
        <v>0</v>
      </c>
      <c r="AX3176">
        <v>0</v>
      </c>
      <c r="AY3176">
        <v>0</v>
      </c>
      <c r="AZ3176">
        <v>0</v>
      </c>
      <c r="BA3176">
        <v>0</v>
      </c>
      <c r="BB3176">
        <v>0</v>
      </c>
      <c r="BC3176">
        <v>0</v>
      </c>
      <c r="BD3176">
        <v>0</v>
      </c>
      <c r="BE3176">
        <v>0</v>
      </c>
      <c r="BF3176">
        <v>0</v>
      </c>
      <c r="BG3176" s="20">
        <v>1</v>
      </c>
      <c r="BH3176" s="20">
        <v>0</v>
      </c>
      <c r="BI3176" s="20">
        <v>47</v>
      </c>
      <c r="BJ3176" s="20">
        <v>9</v>
      </c>
      <c r="BK3176" s="20">
        <v>338</v>
      </c>
      <c r="BL3176" s="20">
        <v>440</v>
      </c>
      <c r="BM3176" s="20">
        <v>576</v>
      </c>
      <c r="BN3176" s="20">
        <v>108</v>
      </c>
      <c r="BO3176" s="20">
        <v>26</v>
      </c>
      <c r="BP3176" s="20">
        <v>3256</v>
      </c>
      <c r="BQ3176" s="20">
        <v>1562</v>
      </c>
      <c r="BR3176" s="20">
        <v>0</v>
      </c>
      <c r="BS3176" s="20">
        <v>31</v>
      </c>
      <c r="BT3176" s="20">
        <v>464</v>
      </c>
      <c r="BU3176" s="20">
        <v>321</v>
      </c>
      <c r="BV3176" s="20">
        <v>2335</v>
      </c>
    </row>
    <row r="3177" spans="1:74" x14ac:dyDescent="0.25">
      <c r="A3177" s="20" t="s">
        <v>475</v>
      </c>
      <c r="B3177" s="20" t="s">
        <v>476</v>
      </c>
      <c r="C3177" s="20" t="s">
        <v>668</v>
      </c>
      <c r="D3177" s="1">
        <v>44606</v>
      </c>
      <c r="E3177">
        <v>49</v>
      </c>
      <c r="F3177">
        <v>1</v>
      </c>
      <c r="G3177">
        <v>1</v>
      </c>
      <c r="H3177">
        <v>0</v>
      </c>
      <c r="I3177">
        <v>0</v>
      </c>
      <c r="J3177">
        <v>45</v>
      </c>
      <c r="K3177">
        <v>1</v>
      </c>
      <c r="L3177">
        <v>1</v>
      </c>
      <c r="M3177">
        <v>0</v>
      </c>
      <c r="N3177">
        <v>9</v>
      </c>
      <c r="O3177">
        <v>8</v>
      </c>
      <c r="P3177">
        <v>0</v>
      </c>
      <c r="Q3177">
        <v>0</v>
      </c>
      <c r="R3177">
        <v>372</v>
      </c>
      <c r="S3177">
        <v>319</v>
      </c>
      <c r="T3177">
        <v>9</v>
      </c>
      <c r="U3177">
        <v>15</v>
      </c>
      <c r="V3177">
        <v>3</v>
      </c>
      <c r="W3177">
        <v>518</v>
      </c>
      <c r="X3177">
        <v>374</v>
      </c>
      <c r="Y3177">
        <v>14</v>
      </c>
      <c r="Z3177">
        <v>39</v>
      </c>
      <c r="AA3177">
        <v>10</v>
      </c>
      <c r="AB3177">
        <v>689</v>
      </c>
      <c r="AC3177">
        <v>486</v>
      </c>
      <c r="AD3177">
        <v>7</v>
      </c>
      <c r="AE3177">
        <v>16</v>
      </c>
      <c r="AF3177">
        <v>77</v>
      </c>
      <c r="AG3177">
        <v>133</v>
      </c>
      <c r="AH3177">
        <v>74</v>
      </c>
      <c r="AI3177">
        <v>3</v>
      </c>
      <c r="AJ3177">
        <v>13</v>
      </c>
      <c r="AK3177">
        <v>2</v>
      </c>
      <c r="AL3177">
        <v>27</v>
      </c>
      <c r="AM3177">
        <v>22</v>
      </c>
      <c r="AN3177">
        <v>0</v>
      </c>
      <c r="AO3177">
        <v>0</v>
      </c>
      <c r="AP3177">
        <v>1</v>
      </c>
      <c r="AQ3177">
        <v>0</v>
      </c>
      <c r="AR3177">
        <v>0</v>
      </c>
      <c r="AS3177">
        <v>0</v>
      </c>
      <c r="AT3177">
        <v>0</v>
      </c>
      <c r="AU3177">
        <v>0</v>
      </c>
      <c r="AV3177">
        <v>0</v>
      </c>
      <c r="AW3177">
        <v>0</v>
      </c>
      <c r="AX3177">
        <v>0</v>
      </c>
      <c r="AY3177">
        <v>0</v>
      </c>
      <c r="AZ3177">
        <v>0</v>
      </c>
      <c r="BA3177">
        <v>0</v>
      </c>
      <c r="BB3177">
        <v>0</v>
      </c>
      <c r="BC3177">
        <v>0</v>
      </c>
      <c r="BD3177">
        <v>0</v>
      </c>
      <c r="BE3177">
        <v>0</v>
      </c>
      <c r="BF3177">
        <v>0</v>
      </c>
      <c r="BG3177" s="20">
        <v>1</v>
      </c>
      <c r="BH3177" s="20">
        <v>0</v>
      </c>
      <c r="BI3177" s="20">
        <v>47</v>
      </c>
      <c r="BJ3177" s="20">
        <v>9</v>
      </c>
      <c r="BK3177" s="20">
        <v>341</v>
      </c>
      <c r="BL3177" s="20">
        <v>445</v>
      </c>
      <c r="BM3177" s="20">
        <v>578</v>
      </c>
      <c r="BN3177" s="20">
        <v>110</v>
      </c>
      <c r="BO3177" s="20">
        <v>25</v>
      </c>
      <c r="BP3177" s="20">
        <v>3260</v>
      </c>
      <c r="BQ3177" s="20">
        <v>1582</v>
      </c>
      <c r="BR3177" s="20">
        <v>0</v>
      </c>
      <c r="BS3177" s="20">
        <v>31</v>
      </c>
      <c r="BT3177" s="20">
        <v>465</v>
      </c>
      <c r="BU3177" s="20">
        <v>317</v>
      </c>
      <c r="BV3177" s="20">
        <v>2343</v>
      </c>
    </row>
    <row r="3178" spans="1:74" x14ac:dyDescent="0.25">
      <c r="A3178" s="20" t="s">
        <v>475</v>
      </c>
      <c r="B3178" s="20" t="s">
        <v>481</v>
      </c>
      <c r="C3178" s="20" t="s">
        <v>669</v>
      </c>
      <c r="D3178" s="1">
        <v>44493</v>
      </c>
      <c r="E3178">
        <v>43</v>
      </c>
      <c r="F3178">
        <v>0</v>
      </c>
      <c r="G3178">
        <v>0</v>
      </c>
      <c r="H3178">
        <v>0</v>
      </c>
      <c r="I3178">
        <v>0</v>
      </c>
      <c r="J3178">
        <v>8</v>
      </c>
      <c r="K3178">
        <v>2</v>
      </c>
      <c r="L3178">
        <v>1</v>
      </c>
      <c r="M3178">
        <v>0</v>
      </c>
      <c r="N3178">
        <v>2</v>
      </c>
      <c r="O3178">
        <v>0</v>
      </c>
      <c r="P3178">
        <v>0</v>
      </c>
      <c r="Q3178">
        <v>0</v>
      </c>
      <c r="R3178">
        <v>234</v>
      </c>
      <c r="S3178">
        <v>0</v>
      </c>
      <c r="T3178">
        <v>118</v>
      </c>
      <c r="U3178">
        <v>0</v>
      </c>
      <c r="V3178">
        <v>5</v>
      </c>
      <c r="W3178">
        <v>554</v>
      </c>
      <c r="X3178">
        <v>0</v>
      </c>
      <c r="Y3178">
        <v>60</v>
      </c>
      <c r="Z3178">
        <v>44</v>
      </c>
      <c r="AA3178">
        <v>11</v>
      </c>
      <c r="AB3178">
        <v>460</v>
      </c>
      <c r="AC3178">
        <v>44</v>
      </c>
      <c r="AD3178">
        <v>7</v>
      </c>
      <c r="AE3178">
        <v>34</v>
      </c>
      <c r="AF3178">
        <v>32</v>
      </c>
      <c r="AG3178">
        <v>92</v>
      </c>
      <c r="AH3178">
        <v>0</v>
      </c>
      <c r="AI3178">
        <v>2</v>
      </c>
      <c r="AJ3178">
        <v>16</v>
      </c>
      <c r="AK3178">
        <v>7</v>
      </c>
      <c r="AL3178">
        <v>19</v>
      </c>
      <c r="AM3178">
        <v>0</v>
      </c>
      <c r="AN3178">
        <v>3</v>
      </c>
      <c r="AO3178">
        <v>0</v>
      </c>
      <c r="AP3178">
        <v>0</v>
      </c>
      <c r="AQ3178">
        <v>0</v>
      </c>
      <c r="AR3178">
        <v>0</v>
      </c>
      <c r="AS3178">
        <v>0</v>
      </c>
      <c r="AT3178">
        <v>0</v>
      </c>
      <c r="AU3178">
        <v>0</v>
      </c>
      <c r="AV3178">
        <v>0</v>
      </c>
      <c r="AW3178">
        <v>0</v>
      </c>
      <c r="AX3178">
        <v>0</v>
      </c>
      <c r="AY3178">
        <v>0</v>
      </c>
      <c r="AZ3178">
        <v>0</v>
      </c>
      <c r="BA3178">
        <v>0</v>
      </c>
      <c r="BB3178">
        <v>9</v>
      </c>
      <c r="BC3178">
        <v>6</v>
      </c>
      <c r="BD3178">
        <v>0</v>
      </c>
      <c r="BE3178">
        <v>0</v>
      </c>
      <c r="BF3178">
        <v>1</v>
      </c>
      <c r="BG3178" s="20"/>
      <c r="BH3178" s="20"/>
      <c r="BI3178" s="20"/>
      <c r="BJ3178" s="20"/>
      <c r="BK3178" s="20"/>
      <c r="BL3178" s="20"/>
      <c r="BM3178" s="20"/>
      <c r="BN3178" s="20"/>
      <c r="BO3178" s="20"/>
      <c r="BP3178" s="20"/>
      <c r="BQ3178" s="20"/>
      <c r="BR3178" s="20"/>
      <c r="BS3178" s="20"/>
      <c r="BT3178" s="20"/>
      <c r="BU3178" s="20"/>
      <c r="BV3178" s="20"/>
    </row>
    <row r="3179" spans="1:74" x14ac:dyDescent="0.25">
      <c r="A3179" s="20" t="s">
        <v>475</v>
      </c>
      <c r="B3179" s="20" t="s">
        <v>481</v>
      </c>
      <c r="C3179" s="20" t="s">
        <v>669</v>
      </c>
      <c r="D3179" s="1">
        <v>44500</v>
      </c>
      <c r="E3179">
        <v>43</v>
      </c>
      <c r="F3179">
        <v>0</v>
      </c>
      <c r="G3179">
        <v>0</v>
      </c>
      <c r="H3179">
        <v>0</v>
      </c>
      <c r="I3179">
        <v>0</v>
      </c>
      <c r="J3179">
        <v>11</v>
      </c>
      <c r="K3179">
        <v>2</v>
      </c>
      <c r="L3179">
        <v>1</v>
      </c>
      <c r="M3179">
        <v>0</v>
      </c>
      <c r="N3179">
        <v>2</v>
      </c>
      <c r="O3179">
        <v>0</v>
      </c>
      <c r="P3179">
        <v>1</v>
      </c>
      <c r="Q3179">
        <v>0</v>
      </c>
      <c r="R3179">
        <v>234</v>
      </c>
      <c r="S3179">
        <v>0</v>
      </c>
      <c r="T3179">
        <v>141</v>
      </c>
      <c r="U3179">
        <v>0</v>
      </c>
      <c r="V3179">
        <v>5</v>
      </c>
      <c r="W3179">
        <v>555</v>
      </c>
      <c r="X3179">
        <v>0</v>
      </c>
      <c r="Y3179">
        <v>89</v>
      </c>
      <c r="Z3179">
        <v>44</v>
      </c>
      <c r="AA3179">
        <v>11</v>
      </c>
      <c r="AB3179">
        <v>460</v>
      </c>
      <c r="AC3179">
        <v>65</v>
      </c>
      <c r="AD3179">
        <v>7</v>
      </c>
      <c r="AE3179">
        <v>34</v>
      </c>
      <c r="AF3179">
        <v>32</v>
      </c>
      <c r="AG3179">
        <v>92</v>
      </c>
      <c r="AH3179">
        <v>0</v>
      </c>
      <c r="AI3179">
        <v>2</v>
      </c>
      <c r="AJ3179">
        <v>16</v>
      </c>
      <c r="AK3179">
        <v>7</v>
      </c>
      <c r="AL3179">
        <v>19</v>
      </c>
      <c r="AM3179">
        <v>0</v>
      </c>
      <c r="AN3179">
        <v>5</v>
      </c>
      <c r="AO3179">
        <v>0</v>
      </c>
      <c r="AP3179">
        <v>0</v>
      </c>
      <c r="AQ3179">
        <v>0</v>
      </c>
      <c r="AR3179">
        <v>0</v>
      </c>
      <c r="AS3179">
        <v>0</v>
      </c>
      <c r="AT3179">
        <v>0</v>
      </c>
      <c r="AU3179">
        <v>0</v>
      </c>
      <c r="AV3179">
        <v>0</v>
      </c>
      <c r="AW3179">
        <v>0</v>
      </c>
      <c r="AX3179">
        <v>0</v>
      </c>
      <c r="AY3179">
        <v>0</v>
      </c>
      <c r="AZ3179">
        <v>0</v>
      </c>
      <c r="BA3179">
        <v>0</v>
      </c>
      <c r="BB3179">
        <v>9</v>
      </c>
      <c r="BC3179">
        <v>6</v>
      </c>
      <c r="BD3179">
        <v>0</v>
      </c>
      <c r="BE3179">
        <v>0</v>
      </c>
      <c r="BF3179">
        <v>1</v>
      </c>
      <c r="BG3179" s="20"/>
      <c r="BH3179" s="20"/>
      <c r="BI3179" s="20"/>
      <c r="BJ3179" s="20"/>
      <c r="BK3179" s="20"/>
      <c r="BL3179" s="20"/>
      <c r="BM3179" s="20"/>
      <c r="BN3179" s="20"/>
      <c r="BO3179" s="20"/>
      <c r="BP3179" s="20"/>
      <c r="BQ3179" s="20"/>
      <c r="BR3179" s="20"/>
      <c r="BS3179" s="20"/>
      <c r="BT3179" s="20"/>
      <c r="BU3179" s="20"/>
      <c r="BV3179" s="20"/>
    </row>
    <row r="3180" spans="1:74" x14ac:dyDescent="0.25">
      <c r="A3180" s="20" t="s">
        <v>475</v>
      </c>
      <c r="B3180" s="20" t="s">
        <v>481</v>
      </c>
      <c r="C3180" s="20" t="s">
        <v>669</v>
      </c>
      <c r="D3180" s="1">
        <v>44507</v>
      </c>
      <c r="E3180">
        <v>43</v>
      </c>
      <c r="F3180">
        <v>0</v>
      </c>
      <c r="G3180">
        <v>0</v>
      </c>
      <c r="H3180">
        <v>0</v>
      </c>
      <c r="I3180">
        <v>0</v>
      </c>
      <c r="J3180">
        <v>13</v>
      </c>
      <c r="K3180">
        <v>2</v>
      </c>
      <c r="L3180">
        <v>1</v>
      </c>
      <c r="M3180">
        <v>0</v>
      </c>
      <c r="N3180">
        <v>2</v>
      </c>
      <c r="O3180">
        <v>1</v>
      </c>
      <c r="P3180">
        <v>0</v>
      </c>
      <c r="Q3180">
        <v>0</v>
      </c>
      <c r="R3180">
        <v>234</v>
      </c>
      <c r="S3180">
        <v>157</v>
      </c>
      <c r="T3180">
        <v>9</v>
      </c>
      <c r="U3180">
        <v>0</v>
      </c>
      <c r="V3180">
        <v>5</v>
      </c>
      <c r="W3180">
        <v>554</v>
      </c>
      <c r="X3180">
        <v>115</v>
      </c>
      <c r="Y3180">
        <v>6</v>
      </c>
      <c r="Z3180">
        <v>42</v>
      </c>
      <c r="AA3180">
        <v>10</v>
      </c>
      <c r="AB3180">
        <v>461</v>
      </c>
      <c r="AC3180">
        <v>82</v>
      </c>
      <c r="AD3180">
        <v>6</v>
      </c>
      <c r="AE3180">
        <v>36</v>
      </c>
      <c r="AF3180">
        <v>32</v>
      </c>
      <c r="AG3180">
        <v>92</v>
      </c>
      <c r="AH3180">
        <v>4</v>
      </c>
      <c r="AI3180">
        <v>0</v>
      </c>
      <c r="AJ3180">
        <v>15</v>
      </c>
      <c r="AK3180">
        <v>7</v>
      </c>
      <c r="AL3180">
        <v>19</v>
      </c>
      <c r="AM3180">
        <v>6</v>
      </c>
      <c r="AN3180">
        <v>1</v>
      </c>
      <c r="AO3180">
        <v>0</v>
      </c>
      <c r="AP3180">
        <v>0</v>
      </c>
      <c r="AQ3180">
        <v>0</v>
      </c>
      <c r="AR3180">
        <v>0</v>
      </c>
      <c r="AS3180">
        <v>0</v>
      </c>
      <c r="AT3180">
        <v>0</v>
      </c>
      <c r="AU3180">
        <v>0</v>
      </c>
      <c r="AV3180">
        <v>0</v>
      </c>
      <c r="AW3180">
        <v>0</v>
      </c>
      <c r="AX3180">
        <v>0</v>
      </c>
      <c r="AY3180">
        <v>0</v>
      </c>
      <c r="AZ3180">
        <v>0</v>
      </c>
      <c r="BA3180">
        <v>0</v>
      </c>
      <c r="BB3180">
        <v>0</v>
      </c>
      <c r="BC3180">
        <v>0</v>
      </c>
      <c r="BD3180">
        <v>0</v>
      </c>
      <c r="BE3180">
        <v>0</v>
      </c>
      <c r="BF3180">
        <v>0</v>
      </c>
      <c r="BG3180" s="20">
        <v>0</v>
      </c>
      <c r="BH3180" s="20">
        <v>0</v>
      </c>
      <c r="BI3180" s="20">
        <v>38</v>
      </c>
      <c r="BJ3180" s="20">
        <v>2</v>
      </c>
      <c r="BK3180" s="20">
        <v>218</v>
      </c>
      <c r="BL3180" s="20">
        <v>476</v>
      </c>
      <c r="BM3180" s="20">
        <v>377</v>
      </c>
      <c r="BN3180" s="20">
        <v>62</v>
      </c>
      <c r="BO3180" s="20">
        <v>17</v>
      </c>
      <c r="BP3180" s="20"/>
      <c r="BQ3180" s="20"/>
      <c r="BR3180" s="20"/>
      <c r="BS3180" s="20"/>
      <c r="BT3180" s="20"/>
      <c r="BU3180" s="20"/>
      <c r="BV3180" s="20"/>
    </row>
    <row r="3181" spans="1:74" x14ac:dyDescent="0.25">
      <c r="A3181" s="20" t="s">
        <v>475</v>
      </c>
      <c r="B3181" s="20" t="s">
        <v>481</v>
      </c>
      <c r="C3181" s="20" t="s">
        <v>669</v>
      </c>
      <c r="D3181" s="1">
        <v>44514</v>
      </c>
      <c r="E3181">
        <v>43</v>
      </c>
      <c r="F3181">
        <v>0</v>
      </c>
      <c r="G3181">
        <v>0</v>
      </c>
      <c r="H3181">
        <v>0</v>
      </c>
      <c r="I3181">
        <v>0</v>
      </c>
      <c r="J3181">
        <v>16</v>
      </c>
      <c r="K3181">
        <v>2</v>
      </c>
      <c r="L3181">
        <v>1</v>
      </c>
      <c r="M3181">
        <v>0</v>
      </c>
      <c r="N3181">
        <v>2</v>
      </c>
      <c r="O3181">
        <v>1</v>
      </c>
      <c r="P3181">
        <v>0</v>
      </c>
      <c r="Q3181">
        <v>0</v>
      </c>
      <c r="R3181">
        <v>234</v>
      </c>
      <c r="S3181">
        <v>164</v>
      </c>
      <c r="T3181">
        <v>9</v>
      </c>
      <c r="U3181">
        <v>0</v>
      </c>
      <c r="V3181">
        <v>5</v>
      </c>
      <c r="W3181">
        <v>552</v>
      </c>
      <c r="X3181">
        <v>141</v>
      </c>
      <c r="Y3181">
        <v>6</v>
      </c>
      <c r="Z3181">
        <v>42</v>
      </c>
      <c r="AA3181">
        <v>9</v>
      </c>
      <c r="AB3181">
        <v>458</v>
      </c>
      <c r="AC3181">
        <v>90</v>
      </c>
      <c r="AD3181">
        <v>6</v>
      </c>
      <c r="AE3181">
        <v>36</v>
      </c>
      <c r="AF3181">
        <v>31</v>
      </c>
      <c r="AG3181">
        <v>90</v>
      </c>
      <c r="AH3181">
        <v>6</v>
      </c>
      <c r="AI3181">
        <v>0</v>
      </c>
      <c r="AJ3181">
        <v>15</v>
      </c>
      <c r="AK3181">
        <v>7</v>
      </c>
      <c r="AL3181">
        <v>19</v>
      </c>
      <c r="AM3181">
        <v>7</v>
      </c>
      <c r="AN3181">
        <v>1</v>
      </c>
      <c r="AO3181">
        <v>0</v>
      </c>
      <c r="AP3181">
        <v>0</v>
      </c>
      <c r="AQ3181">
        <v>0</v>
      </c>
      <c r="AR3181">
        <v>0</v>
      </c>
      <c r="AS3181">
        <v>0</v>
      </c>
      <c r="AT3181">
        <v>0</v>
      </c>
      <c r="AU3181">
        <v>0</v>
      </c>
      <c r="AV3181">
        <v>0</v>
      </c>
      <c r="AW3181">
        <v>0</v>
      </c>
      <c r="AX3181">
        <v>0</v>
      </c>
      <c r="AY3181">
        <v>0</v>
      </c>
      <c r="AZ3181">
        <v>0</v>
      </c>
      <c r="BA3181">
        <v>0</v>
      </c>
      <c r="BB3181">
        <v>0</v>
      </c>
      <c r="BC3181">
        <v>0</v>
      </c>
      <c r="BD3181">
        <v>0</v>
      </c>
      <c r="BE3181">
        <v>0</v>
      </c>
      <c r="BF3181">
        <v>0</v>
      </c>
      <c r="BG3181" s="20">
        <v>0</v>
      </c>
      <c r="BH3181" s="20">
        <v>0</v>
      </c>
      <c r="BI3181" s="20">
        <v>38</v>
      </c>
      <c r="BJ3181" s="20">
        <v>2</v>
      </c>
      <c r="BK3181" s="20">
        <v>219</v>
      </c>
      <c r="BL3181" s="20">
        <v>475</v>
      </c>
      <c r="BM3181" s="20">
        <v>376</v>
      </c>
      <c r="BN3181" s="20">
        <v>60</v>
      </c>
      <c r="BO3181" s="20">
        <v>17</v>
      </c>
      <c r="BP3181" s="20"/>
      <c r="BQ3181" s="20"/>
      <c r="BR3181" s="20"/>
      <c r="BS3181" s="20"/>
      <c r="BT3181" s="20"/>
      <c r="BU3181" s="20"/>
      <c r="BV3181" s="20"/>
    </row>
    <row r="3182" spans="1:74" x14ac:dyDescent="0.25">
      <c r="A3182" s="20" t="s">
        <v>475</v>
      </c>
      <c r="B3182" s="20" t="s">
        <v>481</v>
      </c>
      <c r="C3182" s="20" t="s">
        <v>669</v>
      </c>
      <c r="D3182" s="1">
        <v>44521</v>
      </c>
      <c r="E3182">
        <v>43</v>
      </c>
      <c r="F3182">
        <v>0</v>
      </c>
      <c r="G3182">
        <v>0</v>
      </c>
      <c r="H3182">
        <v>0</v>
      </c>
      <c r="I3182">
        <v>0</v>
      </c>
      <c r="J3182">
        <v>19</v>
      </c>
      <c r="K3182">
        <v>2</v>
      </c>
      <c r="L3182">
        <v>1</v>
      </c>
      <c r="M3182">
        <v>0</v>
      </c>
      <c r="N3182">
        <v>2</v>
      </c>
      <c r="O3182">
        <v>1</v>
      </c>
      <c r="P3182">
        <v>0</v>
      </c>
      <c r="Q3182">
        <v>0</v>
      </c>
      <c r="R3182">
        <v>234</v>
      </c>
      <c r="S3182">
        <v>175</v>
      </c>
      <c r="T3182">
        <v>9</v>
      </c>
      <c r="U3182">
        <v>0</v>
      </c>
      <c r="V3182">
        <v>5</v>
      </c>
      <c r="W3182">
        <v>556</v>
      </c>
      <c r="X3182">
        <v>184</v>
      </c>
      <c r="Y3182">
        <v>6</v>
      </c>
      <c r="Z3182">
        <v>43</v>
      </c>
      <c r="AA3182">
        <v>9</v>
      </c>
      <c r="AB3182">
        <v>457</v>
      </c>
      <c r="AC3182">
        <v>109</v>
      </c>
      <c r="AD3182">
        <v>6</v>
      </c>
      <c r="AE3182">
        <v>34</v>
      </c>
      <c r="AF3182">
        <v>30</v>
      </c>
      <c r="AG3182">
        <v>88</v>
      </c>
      <c r="AH3182">
        <v>7</v>
      </c>
      <c r="AI3182">
        <v>0</v>
      </c>
      <c r="AJ3182">
        <v>14</v>
      </c>
      <c r="AK3182">
        <v>7</v>
      </c>
      <c r="AL3182">
        <v>19</v>
      </c>
      <c r="AM3182">
        <v>7</v>
      </c>
      <c r="AN3182">
        <v>1</v>
      </c>
      <c r="AO3182">
        <v>0</v>
      </c>
      <c r="AP3182">
        <v>0</v>
      </c>
      <c r="AQ3182">
        <v>0</v>
      </c>
      <c r="AR3182">
        <v>0</v>
      </c>
      <c r="AS3182">
        <v>0</v>
      </c>
      <c r="AT3182">
        <v>0</v>
      </c>
      <c r="AU3182">
        <v>0</v>
      </c>
      <c r="AV3182">
        <v>0</v>
      </c>
      <c r="AW3182">
        <v>0</v>
      </c>
      <c r="AX3182">
        <v>0</v>
      </c>
      <c r="AY3182">
        <v>0</v>
      </c>
      <c r="AZ3182">
        <v>0</v>
      </c>
      <c r="BA3182">
        <v>0</v>
      </c>
      <c r="BB3182">
        <v>0</v>
      </c>
      <c r="BC3182">
        <v>0</v>
      </c>
      <c r="BD3182">
        <v>0</v>
      </c>
      <c r="BE3182">
        <v>0</v>
      </c>
      <c r="BF3182">
        <v>0</v>
      </c>
      <c r="BG3182" s="20">
        <v>0</v>
      </c>
      <c r="BH3182" s="20">
        <v>0</v>
      </c>
      <c r="BI3182" s="20">
        <v>38</v>
      </c>
      <c r="BJ3182" s="20">
        <v>2</v>
      </c>
      <c r="BK3182" s="20">
        <v>219</v>
      </c>
      <c r="BL3182" s="20">
        <v>477</v>
      </c>
      <c r="BM3182" s="20">
        <v>378</v>
      </c>
      <c r="BN3182" s="20">
        <v>60</v>
      </c>
      <c r="BO3182" s="20">
        <v>17</v>
      </c>
      <c r="BP3182" s="20"/>
      <c r="BQ3182" s="20"/>
      <c r="BR3182" s="20"/>
      <c r="BS3182" s="20"/>
      <c r="BT3182" s="20"/>
      <c r="BU3182" s="20"/>
      <c r="BV3182" s="20"/>
    </row>
    <row r="3183" spans="1:74" x14ac:dyDescent="0.25">
      <c r="A3183" s="20" t="s">
        <v>475</v>
      </c>
      <c r="B3183" s="20" t="s">
        <v>481</v>
      </c>
      <c r="C3183" s="20" t="s">
        <v>669</v>
      </c>
      <c r="D3183" s="1">
        <v>44528</v>
      </c>
      <c r="E3183">
        <v>43</v>
      </c>
      <c r="F3183">
        <v>0</v>
      </c>
      <c r="G3183">
        <v>0</v>
      </c>
      <c r="H3183">
        <v>0</v>
      </c>
      <c r="I3183">
        <v>0</v>
      </c>
      <c r="J3183">
        <v>22</v>
      </c>
      <c r="K3183">
        <v>2</v>
      </c>
      <c r="L3183">
        <v>0</v>
      </c>
      <c r="M3183">
        <v>0</v>
      </c>
      <c r="N3183">
        <v>2</v>
      </c>
      <c r="O3183">
        <v>1</v>
      </c>
      <c r="P3183">
        <v>0</v>
      </c>
      <c r="Q3183">
        <v>0</v>
      </c>
      <c r="R3183">
        <v>233</v>
      </c>
      <c r="S3183">
        <v>182</v>
      </c>
      <c r="T3183">
        <v>9</v>
      </c>
      <c r="U3183">
        <v>0</v>
      </c>
      <c r="V3183">
        <v>5</v>
      </c>
      <c r="W3183">
        <v>559</v>
      </c>
      <c r="X3183">
        <v>216</v>
      </c>
      <c r="Y3183">
        <v>6</v>
      </c>
      <c r="Z3183">
        <v>43</v>
      </c>
      <c r="AA3183">
        <v>9</v>
      </c>
      <c r="AB3183">
        <v>458</v>
      </c>
      <c r="AC3183">
        <v>143</v>
      </c>
      <c r="AD3183">
        <v>6</v>
      </c>
      <c r="AE3183">
        <v>34</v>
      </c>
      <c r="AF3183">
        <v>30</v>
      </c>
      <c r="AG3183">
        <v>88</v>
      </c>
      <c r="AH3183">
        <v>8</v>
      </c>
      <c r="AI3183">
        <v>0</v>
      </c>
      <c r="AJ3183">
        <v>13</v>
      </c>
      <c r="AK3183">
        <v>7</v>
      </c>
      <c r="AL3183">
        <v>20</v>
      </c>
      <c r="AM3183">
        <v>8</v>
      </c>
      <c r="AN3183">
        <v>1</v>
      </c>
      <c r="AO3183">
        <v>0</v>
      </c>
      <c r="AP3183">
        <v>0</v>
      </c>
      <c r="AQ3183">
        <v>0</v>
      </c>
      <c r="AR3183">
        <v>0</v>
      </c>
      <c r="AS3183">
        <v>0</v>
      </c>
      <c r="AT3183">
        <v>0</v>
      </c>
      <c r="AU3183">
        <v>0</v>
      </c>
      <c r="AV3183">
        <v>0</v>
      </c>
      <c r="AW3183">
        <v>0</v>
      </c>
      <c r="AX3183">
        <v>0</v>
      </c>
      <c r="AY3183">
        <v>0</v>
      </c>
      <c r="AZ3183">
        <v>0</v>
      </c>
      <c r="BA3183">
        <v>0</v>
      </c>
      <c r="BB3183">
        <v>0</v>
      </c>
      <c r="BC3183">
        <v>0</v>
      </c>
      <c r="BD3183">
        <v>0</v>
      </c>
      <c r="BE3183">
        <v>0</v>
      </c>
      <c r="BF3183">
        <v>0</v>
      </c>
      <c r="BG3183" s="20">
        <v>0</v>
      </c>
      <c r="BH3183" s="20">
        <v>0</v>
      </c>
      <c r="BI3183" s="20">
        <v>38</v>
      </c>
      <c r="BJ3183" s="20">
        <v>2</v>
      </c>
      <c r="BK3183" s="20">
        <v>218</v>
      </c>
      <c r="BL3183" s="20">
        <v>479</v>
      </c>
      <c r="BM3183" s="20">
        <v>379</v>
      </c>
      <c r="BN3183" s="20">
        <v>61</v>
      </c>
      <c r="BO3183" s="20">
        <v>18</v>
      </c>
      <c r="BP3183" s="20"/>
      <c r="BQ3183" s="20"/>
      <c r="BR3183" s="20"/>
      <c r="BS3183" s="20"/>
      <c r="BT3183" s="20"/>
      <c r="BU3183" s="20"/>
      <c r="BV3183" s="20"/>
    </row>
    <row r="3184" spans="1:74" x14ac:dyDescent="0.25">
      <c r="A3184" s="20" t="s">
        <v>475</v>
      </c>
      <c r="B3184" s="20" t="s">
        <v>481</v>
      </c>
      <c r="C3184" s="20" t="s">
        <v>669</v>
      </c>
      <c r="D3184" s="1">
        <v>44535</v>
      </c>
      <c r="E3184">
        <v>44</v>
      </c>
      <c r="F3184">
        <v>0</v>
      </c>
      <c r="G3184">
        <v>0</v>
      </c>
      <c r="H3184">
        <v>0</v>
      </c>
      <c r="I3184">
        <v>0</v>
      </c>
      <c r="J3184">
        <v>25</v>
      </c>
      <c r="K3184">
        <v>2</v>
      </c>
      <c r="L3184">
        <v>0</v>
      </c>
      <c r="M3184">
        <v>0</v>
      </c>
      <c r="N3184">
        <v>2</v>
      </c>
      <c r="O3184">
        <v>2</v>
      </c>
      <c r="P3184">
        <v>0</v>
      </c>
      <c r="Q3184">
        <v>0</v>
      </c>
      <c r="R3184">
        <v>232</v>
      </c>
      <c r="S3184">
        <v>186</v>
      </c>
      <c r="T3184">
        <v>9</v>
      </c>
      <c r="U3184">
        <v>0</v>
      </c>
      <c r="V3184">
        <v>4</v>
      </c>
      <c r="W3184">
        <v>562</v>
      </c>
      <c r="X3184">
        <v>247</v>
      </c>
      <c r="Y3184">
        <v>6</v>
      </c>
      <c r="Z3184">
        <v>42</v>
      </c>
      <c r="AA3184">
        <v>9</v>
      </c>
      <c r="AB3184">
        <v>459</v>
      </c>
      <c r="AC3184">
        <v>179</v>
      </c>
      <c r="AD3184">
        <v>6</v>
      </c>
      <c r="AE3184">
        <v>34</v>
      </c>
      <c r="AF3184">
        <v>30</v>
      </c>
      <c r="AG3184">
        <v>86</v>
      </c>
      <c r="AH3184">
        <v>9</v>
      </c>
      <c r="AI3184">
        <v>0</v>
      </c>
      <c r="AJ3184">
        <v>13</v>
      </c>
      <c r="AK3184">
        <v>7</v>
      </c>
      <c r="AL3184">
        <v>20</v>
      </c>
      <c r="AM3184">
        <v>13</v>
      </c>
      <c r="AN3184">
        <v>1</v>
      </c>
      <c r="AO3184">
        <v>0</v>
      </c>
      <c r="AP3184">
        <v>0</v>
      </c>
      <c r="AQ3184">
        <v>0</v>
      </c>
      <c r="AR3184">
        <v>0</v>
      </c>
      <c r="AS3184">
        <v>0</v>
      </c>
      <c r="AT3184">
        <v>0</v>
      </c>
      <c r="AU3184">
        <v>0</v>
      </c>
      <c r="AV3184">
        <v>0</v>
      </c>
      <c r="AW3184">
        <v>0</v>
      </c>
      <c r="AX3184">
        <v>0</v>
      </c>
      <c r="AY3184">
        <v>0</v>
      </c>
      <c r="AZ3184">
        <v>0</v>
      </c>
      <c r="BA3184">
        <v>0</v>
      </c>
      <c r="BB3184">
        <v>0</v>
      </c>
      <c r="BC3184">
        <v>0</v>
      </c>
      <c r="BD3184">
        <v>0</v>
      </c>
      <c r="BE3184">
        <v>0</v>
      </c>
      <c r="BF3184">
        <v>0</v>
      </c>
      <c r="BG3184" s="20">
        <v>0</v>
      </c>
      <c r="BH3184" s="20">
        <v>0</v>
      </c>
      <c r="BI3184" s="20">
        <v>40</v>
      </c>
      <c r="BJ3184" s="20">
        <v>2</v>
      </c>
      <c r="BK3184" s="20">
        <v>217</v>
      </c>
      <c r="BL3184" s="20">
        <v>485</v>
      </c>
      <c r="BM3184" s="20">
        <v>380</v>
      </c>
      <c r="BN3184" s="20">
        <v>60</v>
      </c>
      <c r="BO3184" s="20">
        <v>18</v>
      </c>
      <c r="BP3184" s="20"/>
      <c r="BQ3184" s="20"/>
      <c r="BR3184" s="20"/>
      <c r="BS3184" s="20"/>
      <c r="BT3184" s="20"/>
      <c r="BU3184" s="20"/>
      <c r="BV3184" s="20"/>
    </row>
    <row r="3185" spans="1:74" x14ac:dyDescent="0.25">
      <c r="A3185" s="20" t="s">
        <v>475</v>
      </c>
      <c r="B3185" s="20" t="s">
        <v>481</v>
      </c>
      <c r="C3185" s="20" t="s">
        <v>669</v>
      </c>
      <c r="D3185" s="1">
        <v>44542</v>
      </c>
      <c r="E3185">
        <v>44</v>
      </c>
      <c r="F3185">
        <v>0</v>
      </c>
      <c r="G3185">
        <v>0</v>
      </c>
      <c r="H3185">
        <v>0</v>
      </c>
      <c r="I3185">
        <v>0</v>
      </c>
      <c r="J3185">
        <v>27</v>
      </c>
      <c r="K3185">
        <v>2</v>
      </c>
      <c r="L3185">
        <v>0</v>
      </c>
      <c r="M3185">
        <v>0</v>
      </c>
      <c r="N3185">
        <v>2</v>
      </c>
      <c r="O3185">
        <v>2</v>
      </c>
      <c r="P3185">
        <v>0</v>
      </c>
      <c r="Q3185">
        <v>0</v>
      </c>
      <c r="R3185">
        <v>233</v>
      </c>
      <c r="S3185">
        <v>190</v>
      </c>
      <c r="T3185">
        <v>9</v>
      </c>
      <c r="U3185">
        <v>0</v>
      </c>
      <c r="V3185">
        <v>4</v>
      </c>
      <c r="W3185">
        <v>561</v>
      </c>
      <c r="X3185">
        <v>283</v>
      </c>
      <c r="Y3185">
        <v>5</v>
      </c>
      <c r="Z3185">
        <v>41</v>
      </c>
      <c r="AA3185">
        <v>7</v>
      </c>
      <c r="AB3185">
        <v>460</v>
      </c>
      <c r="AC3185">
        <v>218</v>
      </c>
      <c r="AD3185">
        <v>6</v>
      </c>
      <c r="AE3185">
        <v>33</v>
      </c>
      <c r="AF3185">
        <v>32</v>
      </c>
      <c r="AG3185">
        <v>87</v>
      </c>
      <c r="AH3185">
        <v>12</v>
      </c>
      <c r="AI3185">
        <v>0</v>
      </c>
      <c r="AJ3185">
        <v>13</v>
      </c>
      <c r="AK3185">
        <v>7</v>
      </c>
      <c r="AL3185">
        <v>20</v>
      </c>
      <c r="AM3185">
        <v>13</v>
      </c>
      <c r="AN3185">
        <v>1</v>
      </c>
      <c r="AO3185">
        <v>0</v>
      </c>
      <c r="AP3185">
        <v>0</v>
      </c>
      <c r="AQ3185">
        <v>0</v>
      </c>
      <c r="AR3185">
        <v>0</v>
      </c>
      <c r="AS3185">
        <v>0</v>
      </c>
      <c r="AT3185">
        <v>0</v>
      </c>
      <c r="AU3185">
        <v>0</v>
      </c>
      <c r="AV3185">
        <v>0</v>
      </c>
      <c r="AW3185">
        <v>0</v>
      </c>
      <c r="AX3185">
        <v>0</v>
      </c>
      <c r="AY3185">
        <v>0</v>
      </c>
      <c r="AZ3185">
        <v>0</v>
      </c>
      <c r="BA3185">
        <v>0</v>
      </c>
      <c r="BB3185">
        <v>0</v>
      </c>
      <c r="BC3185">
        <v>0</v>
      </c>
      <c r="BD3185">
        <v>0</v>
      </c>
      <c r="BE3185">
        <v>0</v>
      </c>
      <c r="BF3185">
        <v>0</v>
      </c>
      <c r="BG3185" s="20">
        <v>0</v>
      </c>
      <c r="BH3185" s="20">
        <v>0</v>
      </c>
      <c r="BI3185" s="20">
        <v>40</v>
      </c>
      <c r="BJ3185" s="20">
        <v>2</v>
      </c>
      <c r="BK3185" s="20">
        <v>218</v>
      </c>
      <c r="BL3185" s="20">
        <v>486</v>
      </c>
      <c r="BM3185" s="20">
        <v>379</v>
      </c>
      <c r="BN3185" s="20">
        <v>62</v>
      </c>
      <c r="BO3185" s="20">
        <v>18</v>
      </c>
      <c r="BP3185" s="20"/>
      <c r="BQ3185" s="20"/>
      <c r="BR3185" s="20"/>
      <c r="BS3185" s="20"/>
      <c r="BT3185" s="20"/>
      <c r="BU3185" s="20"/>
      <c r="BV3185" s="20"/>
    </row>
    <row r="3186" spans="1:74" x14ac:dyDescent="0.25">
      <c r="A3186" s="20" t="s">
        <v>475</v>
      </c>
      <c r="B3186" s="20" t="s">
        <v>481</v>
      </c>
      <c r="C3186" s="20" t="s">
        <v>669</v>
      </c>
      <c r="D3186" s="1">
        <v>44549</v>
      </c>
      <c r="E3186">
        <v>44</v>
      </c>
      <c r="F3186">
        <v>0</v>
      </c>
      <c r="G3186">
        <v>0</v>
      </c>
      <c r="H3186">
        <v>0</v>
      </c>
      <c r="I3186">
        <v>0</v>
      </c>
      <c r="J3186">
        <v>27</v>
      </c>
      <c r="K3186">
        <v>2</v>
      </c>
      <c r="L3186">
        <v>0</v>
      </c>
      <c r="M3186">
        <v>0</v>
      </c>
      <c r="N3186">
        <v>2</v>
      </c>
      <c r="O3186">
        <v>2</v>
      </c>
      <c r="P3186">
        <v>0</v>
      </c>
      <c r="Q3186">
        <v>0</v>
      </c>
      <c r="R3186">
        <v>233</v>
      </c>
      <c r="S3186">
        <v>194</v>
      </c>
      <c r="T3186">
        <v>9</v>
      </c>
      <c r="U3186">
        <v>0</v>
      </c>
      <c r="V3186">
        <v>4</v>
      </c>
      <c r="W3186">
        <v>561</v>
      </c>
      <c r="X3186">
        <v>313</v>
      </c>
      <c r="Y3186">
        <v>5</v>
      </c>
      <c r="Z3186">
        <v>41</v>
      </c>
      <c r="AA3186">
        <v>7</v>
      </c>
      <c r="AB3186">
        <v>460</v>
      </c>
      <c r="AC3186">
        <v>260</v>
      </c>
      <c r="AD3186">
        <v>6</v>
      </c>
      <c r="AE3186">
        <v>34</v>
      </c>
      <c r="AF3186">
        <v>30</v>
      </c>
      <c r="AG3186">
        <v>88</v>
      </c>
      <c r="AH3186">
        <v>25</v>
      </c>
      <c r="AI3186">
        <v>0</v>
      </c>
      <c r="AJ3186">
        <v>13</v>
      </c>
      <c r="AK3186">
        <v>7</v>
      </c>
      <c r="AL3186">
        <v>20</v>
      </c>
      <c r="AM3186">
        <v>14</v>
      </c>
      <c r="AN3186">
        <v>1</v>
      </c>
      <c r="AO3186">
        <v>0</v>
      </c>
      <c r="AP3186">
        <v>0</v>
      </c>
      <c r="AQ3186">
        <v>0</v>
      </c>
      <c r="AR3186">
        <v>0</v>
      </c>
      <c r="AS3186">
        <v>0</v>
      </c>
      <c r="AT3186">
        <v>0</v>
      </c>
      <c r="AU3186">
        <v>0</v>
      </c>
      <c r="AV3186">
        <v>0</v>
      </c>
      <c r="AW3186">
        <v>0</v>
      </c>
      <c r="AX3186">
        <v>0</v>
      </c>
      <c r="AY3186">
        <v>0</v>
      </c>
      <c r="AZ3186">
        <v>0</v>
      </c>
      <c r="BA3186">
        <v>0</v>
      </c>
      <c r="BB3186">
        <v>0</v>
      </c>
      <c r="BC3186">
        <v>0</v>
      </c>
      <c r="BD3186">
        <v>0</v>
      </c>
      <c r="BE3186">
        <v>0</v>
      </c>
      <c r="BF3186">
        <v>0</v>
      </c>
      <c r="BG3186" s="20">
        <v>0</v>
      </c>
      <c r="BH3186" s="20">
        <v>0</v>
      </c>
      <c r="BI3186" s="20">
        <v>40</v>
      </c>
      <c r="BJ3186" s="20">
        <v>2</v>
      </c>
      <c r="BK3186" s="20">
        <v>218</v>
      </c>
      <c r="BL3186" s="20">
        <v>488</v>
      </c>
      <c r="BM3186" s="20">
        <v>379</v>
      </c>
      <c r="BN3186" s="20">
        <v>63</v>
      </c>
      <c r="BO3186" s="20">
        <v>18</v>
      </c>
      <c r="BP3186" s="20">
        <v>2106</v>
      </c>
      <c r="BQ3186" s="20">
        <v>561</v>
      </c>
      <c r="BR3186" s="20">
        <v>0</v>
      </c>
      <c r="BS3186" s="20">
        <v>9</v>
      </c>
      <c r="BT3186" s="20">
        <v>387</v>
      </c>
      <c r="BU3186" s="20">
        <v>151</v>
      </c>
      <c r="BV3186" s="20">
        <v>1454</v>
      </c>
    </row>
    <row r="3187" spans="1:74" x14ac:dyDescent="0.25">
      <c r="A3187" s="20" t="s">
        <v>475</v>
      </c>
      <c r="B3187" s="20" t="s">
        <v>481</v>
      </c>
      <c r="C3187" s="20" t="s">
        <v>669</v>
      </c>
      <c r="D3187" s="1">
        <v>44558</v>
      </c>
      <c r="E3187">
        <v>44</v>
      </c>
      <c r="F3187">
        <v>0</v>
      </c>
      <c r="G3187">
        <v>0</v>
      </c>
      <c r="H3187">
        <v>0</v>
      </c>
      <c r="I3187">
        <v>0</v>
      </c>
      <c r="J3187">
        <v>30</v>
      </c>
      <c r="K3187">
        <v>2</v>
      </c>
      <c r="L3187">
        <v>0</v>
      </c>
      <c r="M3187">
        <v>0</v>
      </c>
      <c r="N3187">
        <v>2</v>
      </c>
      <c r="O3187">
        <v>2</v>
      </c>
      <c r="P3187">
        <v>0</v>
      </c>
      <c r="Q3187">
        <v>0</v>
      </c>
      <c r="R3187">
        <v>232</v>
      </c>
      <c r="S3187">
        <v>197</v>
      </c>
      <c r="T3187">
        <v>9</v>
      </c>
      <c r="U3187">
        <v>0</v>
      </c>
      <c r="V3187">
        <v>4</v>
      </c>
      <c r="W3187">
        <v>561</v>
      </c>
      <c r="X3187">
        <v>349</v>
      </c>
      <c r="Y3187">
        <v>5</v>
      </c>
      <c r="Z3187">
        <v>41</v>
      </c>
      <c r="AA3187">
        <v>7</v>
      </c>
      <c r="AB3187">
        <v>460</v>
      </c>
      <c r="AC3187">
        <v>282</v>
      </c>
      <c r="AD3187">
        <v>6</v>
      </c>
      <c r="AE3187">
        <v>32</v>
      </c>
      <c r="AF3187">
        <v>30</v>
      </c>
      <c r="AG3187">
        <v>90</v>
      </c>
      <c r="AH3187">
        <v>28</v>
      </c>
      <c r="AI3187">
        <v>0</v>
      </c>
      <c r="AJ3187">
        <v>13</v>
      </c>
      <c r="AK3187">
        <v>7</v>
      </c>
      <c r="AL3187">
        <v>19</v>
      </c>
      <c r="AM3187">
        <v>14</v>
      </c>
      <c r="AN3187">
        <v>1</v>
      </c>
      <c r="AO3187">
        <v>0</v>
      </c>
      <c r="AP3187">
        <v>0</v>
      </c>
      <c r="AQ3187">
        <v>0</v>
      </c>
      <c r="AR3187">
        <v>0</v>
      </c>
      <c r="AS3187">
        <v>0</v>
      </c>
      <c r="AT3187">
        <v>0</v>
      </c>
      <c r="AU3187">
        <v>0</v>
      </c>
      <c r="AV3187">
        <v>0</v>
      </c>
      <c r="AW3187">
        <v>0</v>
      </c>
      <c r="AX3187">
        <v>0</v>
      </c>
      <c r="AY3187">
        <v>0</v>
      </c>
      <c r="AZ3187">
        <v>0</v>
      </c>
      <c r="BA3187">
        <v>0</v>
      </c>
      <c r="BB3187">
        <v>0</v>
      </c>
      <c r="BC3187">
        <v>0</v>
      </c>
      <c r="BD3187">
        <v>0</v>
      </c>
      <c r="BE3187">
        <v>0</v>
      </c>
      <c r="BF3187">
        <v>0</v>
      </c>
      <c r="BG3187" s="20">
        <v>0</v>
      </c>
      <c r="BH3187" s="20">
        <v>0</v>
      </c>
      <c r="BI3187" s="20">
        <v>40</v>
      </c>
      <c r="BJ3187" s="20">
        <v>2</v>
      </c>
      <c r="BK3187" s="20">
        <v>217</v>
      </c>
      <c r="BL3187" s="20">
        <v>488</v>
      </c>
      <c r="BM3187" s="20">
        <v>380</v>
      </c>
      <c r="BN3187" s="20">
        <v>66</v>
      </c>
      <c r="BO3187" s="20">
        <v>17</v>
      </c>
      <c r="BP3187" s="20">
        <v>2109</v>
      </c>
      <c r="BQ3187" s="20">
        <v>712</v>
      </c>
      <c r="BR3187" s="20">
        <v>0</v>
      </c>
      <c r="BS3187" s="20">
        <v>9</v>
      </c>
      <c r="BT3187" s="20">
        <v>380</v>
      </c>
      <c r="BU3187" s="20">
        <v>155</v>
      </c>
      <c r="BV3187" s="20">
        <v>1461</v>
      </c>
    </row>
    <row r="3188" spans="1:74" x14ac:dyDescent="0.25">
      <c r="A3188" s="20" t="s">
        <v>475</v>
      </c>
      <c r="B3188" s="20" t="s">
        <v>481</v>
      </c>
      <c r="C3188" s="20" t="s">
        <v>669</v>
      </c>
      <c r="D3188" s="1">
        <v>44564</v>
      </c>
      <c r="E3188">
        <v>44</v>
      </c>
      <c r="F3188">
        <v>0</v>
      </c>
      <c r="G3188">
        <v>0</v>
      </c>
      <c r="H3188">
        <v>0</v>
      </c>
      <c r="I3188">
        <v>0</v>
      </c>
      <c r="J3188">
        <v>30</v>
      </c>
      <c r="K3188">
        <v>2</v>
      </c>
      <c r="L3188">
        <v>0</v>
      </c>
      <c r="M3188">
        <v>0</v>
      </c>
      <c r="N3188">
        <v>2</v>
      </c>
      <c r="O3188">
        <v>2</v>
      </c>
      <c r="P3188">
        <v>0</v>
      </c>
      <c r="Q3188">
        <v>0</v>
      </c>
      <c r="R3188">
        <v>232</v>
      </c>
      <c r="S3188">
        <v>197</v>
      </c>
      <c r="T3188">
        <v>9</v>
      </c>
      <c r="U3188">
        <v>0</v>
      </c>
      <c r="V3188">
        <v>4</v>
      </c>
      <c r="W3188">
        <v>563</v>
      </c>
      <c r="X3188">
        <v>359</v>
      </c>
      <c r="Y3188">
        <v>5</v>
      </c>
      <c r="Z3188">
        <v>41</v>
      </c>
      <c r="AA3188">
        <v>7</v>
      </c>
      <c r="AB3188">
        <v>460</v>
      </c>
      <c r="AC3188">
        <v>291</v>
      </c>
      <c r="AD3188">
        <v>6</v>
      </c>
      <c r="AE3188">
        <v>32</v>
      </c>
      <c r="AF3188">
        <v>30</v>
      </c>
      <c r="AG3188">
        <v>91</v>
      </c>
      <c r="AH3188">
        <v>32</v>
      </c>
      <c r="AI3188">
        <v>0</v>
      </c>
      <c r="AJ3188">
        <v>13</v>
      </c>
      <c r="AK3188">
        <v>7</v>
      </c>
      <c r="AL3188">
        <v>19</v>
      </c>
      <c r="AM3188">
        <v>14</v>
      </c>
      <c r="AN3188">
        <v>1</v>
      </c>
      <c r="AO3188">
        <v>0</v>
      </c>
      <c r="AP3188">
        <v>0</v>
      </c>
      <c r="AQ3188">
        <v>0</v>
      </c>
      <c r="AR3188">
        <v>0</v>
      </c>
      <c r="AS3188">
        <v>0</v>
      </c>
      <c r="AT3188">
        <v>0</v>
      </c>
      <c r="AU3188">
        <v>0</v>
      </c>
      <c r="AV3188">
        <v>0</v>
      </c>
      <c r="AW3188">
        <v>0</v>
      </c>
      <c r="AX3188">
        <v>0</v>
      </c>
      <c r="AY3188">
        <v>0</v>
      </c>
      <c r="AZ3188">
        <v>0</v>
      </c>
      <c r="BA3188">
        <v>0</v>
      </c>
      <c r="BB3188">
        <v>0</v>
      </c>
      <c r="BC3188">
        <v>0</v>
      </c>
      <c r="BD3188">
        <v>0</v>
      </c>
      <c r="BE3188">
        <v>0</v>
      </c>
      <c r="BF3188">
        <v>0</v>
      </c>
      <c r="BG3188" s="20">
        <v>0</v>
      </c>
      <c r="BH3188" s="20">
        <v>0</v>
      </c>
      <c r="BI3188" s="20">
        <v>40</v>
      </c>
      <c r="BJ3188" s="20">
        <v>2</v>
      </c>
      <c r="BK3188" s="20">
        <v>217</v>
      </c>
      <c r="BL3188" s="20">
        <v>490</v>
      </c>
      <c r="BM3188" s="20">
        <v>380</v>
      </c>
      <c r="BN3188" s="20">
        <v>68</v>
      </c>
      <c r="BO3188" s="20">
        <v>17</v>
      </c>
      <c r="BP3188" s="20">
        <v>2108</v>
      </c>
      <c r="BQ3188" s="20">
        <v>769</v>
      </c>
      <c r="BR3188" s="20">
        <v>0</v>
      </c>
      <c r="BS3188" s="20">
        <v>9</v>
      </c>
      <c r="BT3188" s="20">
        <v>374</v>
      </c>
      <c r="BU3188" s="20">
        <v>154</v>
      </c>
      <c r="BV3188" s="20">
        <v>1466</v>
      </c>
    </row>
    <row r="3189" spans="1:74" x14ac:dyDescent="0.25">
      <c r="A3189" s="20" t="s">
        <v>475</v>
      </c>
      <c r="B3189" s="20" t="s">
        <v>481</v>
      </c>
      <c r="C3189" s="20" t="s">
        <v>669</v>
      </c>
      <c r="D3189" s="1">
        <v>44570</v>
      </c>
      <c r="E3189">
        <v>45</v>
      </c>
      <c r="F3189">
        <v>0</v>
      </c>
      <c r="G3189">
        <v>0</v>
      </c>
      <c r="H3189">
        <v>0</v>
      </c>
      <c r="I3189">
        <v>0</v>
      </c>
      <c r="J3189">
        <v>30</v>
      </c>
      <c r="K3189">
        <v>2</v>
      </c>
      <c r="L3189">
        <v>0</v>
      </c>
      <c r="M3189">
        <v>0</v>
      </c>
      <c r="N3189">
        <v>2</v>
      </c>
      <c r="O3189">
        <v>2</v>
      </c>
      <c r="P3189">
        <v>0</v>
      </c>
      <c r="Q3189">
        <v>0</v>
      </c>
      <c r="R3189">
        <v>233</v>
      </c>
      <c r="S3189">
        <v>200</v>
      </c>
      <c r="T3189">
        <v>8</v>
      </c>
      <c r="U3189">
        <v>0</v>
      </c>
      <c r="V3189">
        <v>4</v>
      </c>
      <c r="W3189">
        <v>562</v>
      </c>
      <c r="X3189">
        <v>368</v>
      </c>
      <c r="Y3189">
        <v>5</v>
      </c>
      <c r="Z3189">
        <v>41</v>
      </c>
      <c r="AA3189">
        <v>7</v>
      </c>
      <c r="AB3189">
        <v>460</v>
      </c>
      <c r="AC3189">
        <v>297</v>
      </c>
      <c r="AD3189">
        <v>6</v>
      </c>
      <c r="AE3189">
        <v>32</v>
      </c>
      <c r="AF3189">
        <v>30</v>
      </c>
      <c r="AG3189">
        <v>92</v>
      </c>
      <c r="AH3189">
        <v>35</v>
      </c>
      <c r="AI3189">
        <v>0</v>
      </c>
      <c r="AJ3189">
        <v>13</v>
      </c>
      <c r="AK3189">
        <v>7</v>
      </c>
      <c r="AL3189">
        <v>19</v>
      </c>
      <c r="AM3189">
        <v>14</v>
      </c>
      <c r="AN3189">
        <v>1</v>
      </c>
      <c r="AO3189">
        <v>0</v>
      </c>
      <c r="AP3189">
        <v>0</v>
      </c>
      <c r="AQ3189">
        <v>0</v>
      </c>
      <c r="AR3189">
        <v>0</v>
      </c>
      <c r="AS3189">
        <v>0</v>
      </c>
      <c r="AT3189">
        <v>0</v>
      </c>
      <c r="AU3189">
        <v>0</v>
      </c>
      <c r="AV3189">
        <v>0</v>
      </c>
      <c r="AW3189">
        <v>0</v>
      </c>
      <c r="AX3189">
        <v>0</v>
      </c>
      <c r="AY3189">
        <v>0</v>
      </c>
      <c r="AZ3189">
        <v>0</v>
      </c>
      <c r="BA3189">
        <v>0</v>
      </c>
      <c r="BB3189">
        <v>0</v>
      </c>
      <c r="BC3189">
        <v>0</v>
      </c>
      <c r="BD3189">
        <v>0</v>
      </c>
      <c r="BE3189">
        <v>0</v>
      </c>
      <c r="BF3189">
        <v>0</v>
      </c>
      <c r="BG3189" s="20">
        <v>0</v>
      </c>
      <c r="BH3189" s="20">
        <v>0</v>
      </c>
      <c r="BI3189" s="20">
        <v>41</v>
      </c>
      <c r="BJ3189" s="20">
        <v>2</v>
      </c>
      <c r="BK3189" s="20">
        <v>218</v>
      </c>
      <c r="BL3189" s="20">
        <v>490</v>
      </c>
      <c r="BM3189" s="20">
        <v>381</v>
      </c>
      <c r="BN3189" s="20">
        <v>70</v>
      </c>
      <c r="BO3189" s="20">
        <v>17</v>
      </c>
      <c r="BP3189" s="20">
        <v>2105</v>
      </c>
      <c r="BQ3189" s="20">
        <v>803</v>
      </c>
      <c r="BR3189" s="20">
        <v>0</v>
      </c>
      <c r="BS3189" s="20">
        <v>9</v>
      </c>
      <c r="BT3189" s="20">
        <v>371</v>
      </c>
      <c r="BU3189" s="20">
        <v>154</v>
      </c>
      <c r="BV3189" s="20">
        <v>1470</v>
      </c>
    </row>
    <row r="3190" spans="1:74" x14ac:dyDescent="0.25">
      <c r="A3190" s="20" t="s">
        <v>475</v>
      </c>
      <c r="B3190" s="20" t="s">
        <v>481</v>
      </c>
      <c r="C3190" s="20" t="s">
        <v>669</v>
      </c>
      <c r="D3190" s="1">
        <v>44577</v>
      </c>
      <c r="E3190">
        <v>45</v>
      </c>
      <c r="F3190">
        <v>0</v>
      </c>
      <c r="G3190">
        <v>0</v>
      </c>
      <c r="H3190">
        <v>0</v>
      </c>
      <c r="I3190">
        <v>0</v>
      </c>
      <c r="J3190">
        <v>32</v>
      </c>
      <c r="K3190">
        <v>2</v>
      </c>
      <c r="L3190">
        <v>0</v>
      </c>
      <c r="M3190">
        <v>0</v>
      </c>
      <c r="N3190">
        <v>2</v>
      </c>
      <c r="O3190">
        <v>2</v>
      </c>
      <c r="P3190">
        <v>0</v>
      </c>
      <c r="Q3190">
        <v>0</v>
      </c>
      <c r="R3190">
        <v>235</v>
      </c>
      <c r="S3190">
        <v>203</v>
      </c>
      <c r="T3190">
        <v>8</v>
      </c>
      <c r="U3190">
        <v>0</v>
      </c>
      <c r="V3190">
        <v>3</v>
      </c>
      <c r="W3190">
        <v>559</v>
      </c>
      <c r="X3190">
        <v>376</v>
      </c>
      <c r="Y3190">
        <v>5</v>
      </c>
      <c r="Z3190">
        <v>41</v>
      </c>
      <c r="AA3190">
        <v>7</v>
      </c>
      <c r="AB3190">
        <v>462</v>
      </c>
      <c r="AC3190">
        <v>304</v>
      </c>
      <c r="AD3190">
        <v>6</v>
      </c>
      <c r="AE3190">
        <v>32</v>
      </c>
      <c r="AF3190">
        <v>30</v>
      </c>
      <c r="AG3190">
        <v>92</v>
      </c>
      <c r="AH3190">
        <v>35</v>
      </c>
      <c r="AI3190">
        <v>0</v>
      </c>
      <c r="AJ3190">
        <v>14</v>
      </c>
      <c r="AK3190">
        <v>7</v>
      </c>
      <c r="AL3190">
        <v>19</v>
      </c>
      <c r="AM3190">
        <v>14</v>
      </c>
      <c r="AN3190">
        <v>1</v>
      </c>
      <c r="AO3190">
        <v>0</v>
      </c>
      <c r="AP3190">
        <v>0</v>
      </c>
      <c r="AQ3190">
        <v>0</v>
      </c>
      <c r="AR3190">
        <v>0</v>
      </c>
      <c r="AS3190">
        <v>0</v>
      </c>
      <c r="AT3190">
        <v>0</v>
      </c>
      <c r="AU3190">
        <v>0</v>
      </c>
      <c r="AV3190">
        <v>0</v>
      </c>
      <c r="AW3190">
        <v>0</v>
      </c>
      <c r="AX3190">
        <v>0</v>
      </c>
      <c r="AY3190">
        <v>0</v>
      </c>
      <c r="AZ3190">
        <v>0</v>
      </c>
      <c r="BA3190">
        <v>0</v>
      </c>
      <c r="BB3190">
        <v>0</v>
      </c>
      <c r="BC3190">
        <v>0</v>
      </c>
      <c r="BD3190">
        <v>0</v>
      </c>
      <c r="BE3190">
        <v>0</v>
      </c>
      <c r="BF3190">
        <v>0</v>
      </c>
      <c r="BG3190" s="20">
        <v>0</v>
      </c>
      <c r="BH3190" s="20">
        <v>0</v>
      </c>
      <c r="BI3190" s="20">
        <v>42</v>
      </c>
      <c r="BJ3190" s="20">
        <v>2</v>
      </c>
      <c r="BK3190" s="20">
        <v>220</v>
      </c>
      <c r="BL3190" s="20">
        <v>487</v>
      </c>
      <c r="BM3190" s="20">
        <v>384</v>
      </c>
      <c r="BN3190" s="20">
        <v>69</v>
      </c>
      <c r="BO3190" s="20">
        <v>17</v>
      </c>
      <c r="BP3190" s="20">
        <v>2107</v>
      </c>
      <c r="BQ3190" s="20">
        <v>827</v>
      </c>
      <c r="BR3190" s="20">
        <v>0</v>
      </c>
      <c r="BS3190" s="20">
        <v>9</v>
      </c>
      <c r="BT3190" s="20">
        <v>366</v>
      </c>
      <c r="BU3190" s="20">
        <v>152</v>
      </c>
      <c r="BV3190" s="20">
        <v>1481</v>
      </c>
    </row>
    <row r="3191" spans="1:74" x14ac:dyDescent="0.25">
      <c r="A3191" s="20" t="s">
        <v>475</v>
      </c>
      <c r="B3191" s="20" t="s">
        <v>481</v>
      </c>
      <c r="C3191" s="20" t="s">
        <v>669</v>
      </c>
      <c r="D3191" s="1">
        <v>44584</v>
      </c>
      <c r="E3191">
        <v>45</v>
      </c>
      <c r="F3191">
        <v>0</v>
      </c>
      <c r="G3191">
        <v>0</v>
      </c>
      <c r="H3191">
        <v>0</v>
      </c>
      <c r="I3191">
        <v>0</v>
      </c>
      <c r="J3191">
        <v>32</v>
      </c>
      <c r="K3191">
        <v>2</v>
      </c>
      <c r="L3191">
        <v>0</v>
      </c>
      <c r="M3191">
        <v>0</v>
      </c>
      <c r="N3191">
        <v>2</v>
      </c>
      <c r="O3191">
        <v>2</v>
      </c>
      <c r="P3191">
        <v>0</v>
      </c>
      <c r="Q3191">
        <v>0</v>
      </c>
      <c r="R3191">
        <v>234</v>
      </c>
      <c r="S3191">
        <v>204</v>
      </c>
      <c r="T3191">
        <v>8</v>
      </c>
      <c r="U3191">
        <v>0</v>
      </c>
      <c r="V3191">
        <v>3</v>
      </c>
      <c r="W3191">
        <v>560</v>
      </c>
      <c r="X3191">
        <v>379</v>
      </c>
      <c r="Y3191">
        <v>5</v>
      </c>
      <c r="Z3191">
        <v>41</v>
      </c>
      <c r="AA3191">
        <v>7</v>
      </c>
      <c r="AB3191">
        <v>462</v>
      </c>
      <c r="AC3191">
        <v>305</v>
      </c>
      <c r="AD3191">
        <v>6</v>
      </c>
      <c r="AE3191">
        <v>32</v>
      </c>
      <c r="AF3191">
        <v>30</v>
      </c>
      <c r="AG3191">
        <v>92</v>
      </c>
      <c r="AH3191">
        <v>35</v>
      </c>
      <c r="AI3191">
        <v>0</v>
      </c>
      <c r="AJ3191">
        <v>14</v>
      </c>
      <c r="AK3191">
        <v>7</v>
      </c>
      <c r="AL3191">
        <v>19</v>
      </c>
      <c r="AM3191">
        <v>14</v>
      </c>
      <c r="AN3191">
        <v>1</v>
      </c>
      <c r="AO3191">
        <v>0</v>
      </c>
      <c r="AP3191">
        <v>0</v>
      </c>
      <c r="AQ3191">
        <v>0</v>
      </c>
      <c r="AR3191">
        <v>0</v>
      </c>
      <c r="AS3191">
        <v>0</v>
      </c>
      <c r="AT3191">
        <v>0</v>
      </c>
      <c r="AU3191">
        <v>0</v>
      </c>
      <c r="AV3191">
        <v>0</v>
      </c>
      <c r="AW3191">
        <v>0</v>
      </c>
      <c r="AX3191">
        <v>0</v>
      </c>
      <c r="AY3191">
        <v>0</v>
      </c>
      <c r="AZ3191">
        <v>0</v>
      </c>
      <c r="BA3191">
        <v>0</v>
      </c>
      <c r="BB3191">
        <v>0</v>
      </c>
      <c r="BC3191">
        <v>0</v>
      </c>
      <c r="BD3191">
        <v>0</v>
      </c>
      <c r="BE3191">
        <v>0</v>
      </c>
      <c r="BF3191">
        <v>0</v>
      </c>
      <c r="BG3191" s="20">
        <v>0</v>
      </c>
      <c r="BH3191" s="20">
        <v>0</v>
      </c>
      <c r="BI3191" s="20">
        <v>42</v>
      </c>
      <c r="BJ3191" s="20">
        <v>2</v>
      </c>
      <c r="BK3191" s="20">
        <v>219</v>
      </c>
      <c r="BL3191" s="20">
        <v>487</v>
      </c>
      <c r="BM3191" s="20">
        <v>384</v>
      </c>
      <c r="BN3191" s="20">
        <v>69</v>
      </c>
      <c r="BO3191" s="20">
        <v>17</v>
      </c>
      <c r="BP3191" s="20">
        <v>2100</v>
      </c>
      <c r="BQ3191" s="20">
        <v>835</v>
      </c>
      <c r="BR3191" s="20">
        <v>0</v>
      </c>
      <c r="BS3191" s="20">
        <v>9</v>
      </c>
      <c r="BT3191" s="20">
        <v>366</v>
      </c>
      <c r="BU3191" s="20">
        <v>152</v>
      </c>
      <c r="BV3191" s="20">
        <v>1476</v>
      </c>
    </row>
    <row r="3192" spans="1:74" x14ac:dyDescent="0.25">
      <c r="A3192" s="20" t="s">
        <v>475</v>
      </c>
      <c r="B3192" s="20" t="s">
        <v>481</v>
      </c>
      <c r="C3192" s="20" t="s">
        <v>669</v>
      </c>
      <c r="D3192" s="1">
        <v>44591</v>
      </c>
      <c r="E3192">
        <v>45</v>
      </c>
      <c r="F3192">
        <v>0</v>
      </c>
      <c r="G3192">
        <v>0</v>
      </c>
      <c r="H3192">
        <v>0</v>
      </c>
      <c r="I3192">
        <v>0</v>
      </c>
      <c r="J3192">
        <v>32</v>
      </c>
      <c r="K3192">
        <v>2</v>
      </c>
      <c r="L3192">
        <v>0</v>
      </c>
      <c r="M3192">
        <v>0</v>
      </c>
      <c r="N3192">
        <v>2</v>
      </c>
      <c r="O3192">
        <v>2</v>
      </c>
      <c r="P3192">
        <v>0</v>
      </c>
      <c r="Q3192">
        <v>0</v>
      </c>
      <c r="R3192">
        <v>233</v>
      </c>
      <c r="S3192">
        <v>207</v>
      </c>
      <c r="T3192">
        <v>7</v>
      </c>
      <c r="U3192">
        <v>1</v>
      </c>
      <c r="V3192">
        <v>2</v>
      </c>
      <c r="W3192">
        <v>560</v>
      </c>
      <c r="X3192">
        <v>381</v>
      </c>
      <c r="Y3192">
        <v>5</v>
      </c>
      <c r="Z3192">
        <v>40</v>
      </c>
      <c r="AA3192">
        <v>7</v>
      </c>
      <c r="AB3192">
        <v>460</v>
      </c>
      <c r="AC3192">
        <v>307</v>
      </c>
      <c r="AD3192">
        <v>6</v>
      </c>
      <c r="AE3192">
        <v>31</v>
      </c>
      <c r="AF3192">
        <v>30</v>
      </c>
      <c r="AG3192">
        <v>92</v>
      </c>
      <c r="AH3192">
        <v>36</v>
      </c>
      <c r="AI3192">
        <v>0</v>
      </c>
      <c r="AJ3192">
        <v>14</v>
      </c>
      <c r="AK3192">
        <v>7</v>
      </c>
      <c r="AL3192">
        <v>19</v>
      </c>
      <c r="AM3192">
        <v>14</v>
      </c>
      <c r="AN3192">
        <v>1</v>
      </c>
      <c r="AO3192">
        <v>0</v>
      </c>
      <c r="AP3192">
        <v>0</v>
      </c>
      <c r="AQ3192">
        <v>0</v>
      </c>
      <c r="AR3192">
        <v>0</v>
      </c>
      <c r="AS3192">
        <v>0</v>
      </c>
      <c r="AT3192">
        <v>0</v>
      </c>
      <c r="AU3192">
        <v>0</v>
      </c>
      <c r="AV3192">
        <v>0</v>
      </c>
      <c r="AW3192">
        <v>0</v>
      </c>
      <c r="AX3192">
        <v>0</v>
      </c>
      <c r="AY3192">
        <v>0</v>
      </c>
      <c r="AZ3192">
        <v>0</v>
      </c>
      <c r="BA3192">
        <v>0</v>
      </c>
      <c r="BB3192">
        <v>0</v>
      </c>
      <c r="BC3192">
        <v>0</v>
      </c>
      <c r="BD3192">
        <v>0</v>
      </c>
      <c r="BE3192">
        <v>0</v>
      </c>
      <c r="BF3192">
        <v>0</v>
      </c>
      <c r="BG3192" s="20">
        <v>0</v>
      </c>
      <c r="BH3192" s="20">
        <v>0</v>
      </c>
      <c r="BI3192" s="20">
        <v>43</v>
      </c>
      <c r="BJ3192" s="20">
        <v>2</v>
      </c>
      <c r="BK3192" s="20">
        <v>219</v>
      </c>
      <c r="BL3192" s="20">
        <v>490</v>
      </c>
      <c r="BM3192" s="20">
        <v>383</v>
      </c>
      <c r="BN3192" s="20">
        <v>70</v>
      </c>
      <c r="BO3192" s="20">
        <v>17</v>
      </c>
      <c r="BP3192" s="20">
        <v>2104</v>
      </c>
      <c r="BQ3192" s="20">
        <v>854</v>
      </c>
      <c r="BR3192" s="20">
        <v>0</v>
      </c>
      <c r="BS3192" s="20">
        <v>9</v>
      </c>
      <c r="BT3192" s="20">
        <v>363</v>
      </c>
      <c r="BU3192" s="20">
        <v>156</v>
      </c>
      <c r="BV3192" s="20">
        <v>1479</v>
      </c>
    </row>
    <row r="3193" spans="1:74" x14ac:dyDescent="0.25">
      <c r="A3193" s="20" t="s">
        <v>475</v>
      </c>
      <c r="B3193" s="20" t="s">
        <v>481</v>
      </c>
      <c r="C3193" s="20" t="s">
        <v>669</v>
      </c>
      <c r="D3193" s="1">
        <v>44599</v>
      </c>
      <c r="E3193">
        <v>45</v>
      </c>
      <c r="F3193">
        <v>0</v>
      </c>
      <c r="G3193">
        <v>0</v>
      </c>
      <c r="H3193">
        <v>0</v>
      </c>
      <c r="I3193">
        <v>0</v>
      </c>
      <c r="J3193">
        <v>32</v>
      </c>
      <c r="K3193">
        <v>2</v>
      </c>
      <c r="L3193">
        <v>0</v>
      </c>
      <c r="M3193">
        <v>0</v>
      </c>
      <c r="N3193">
        <v>2</v>
      </c>
      <c r="O3193">
        <v>2</v>
      </c>
      <c r="P3193">
        <v>0</v>
      </c>
      <c r="Q3193">
        <v>0</v>
      </c>
      <c r="R3193">
        <v>234</v>
      </c>
      <c r="S3193">
        <v>209</v>
      </c>
      <c r="T3193">
        <v>7</v>
      </c>
      <c r="U3193">
        <v>1</v>
      </c>
      <c r="V3193">
        <v>2</v>
      </c>
      <c r="W3193">
        <v>560</v>
      </c>
      <c r="X3193">
        <v>383</v>
      </c>
      <c r="Y3193">
        <v>5</v>
      </c>
      <c r="Z3193">
        <v>39</v>
      </c>
      <c r="AA3193">
        <v>7</v>
      </c>
      <c r="AB3193">
        <v>460</v>
      </c>
      <c r="AC3193">
        <v>309</v>
      </c>
      <c r="AD3193">
        <v>6</v>
      </c>
      <c r="AE3193">
        <v>31</v>
      </c>
      <c r="AF3193">
        <v>30</v>
      </c>
      <c r="AG3193">
        <v>93</v>
      </c>
      <c r="AH3193">
        <v>37</v>
      </c>
      <c r="AI3193">
        <v>0</v>
      </c>
      <c r="AJ3193">
        <v>14</v>
      </c>
      <c r="AK3193">
        <v>7</v>
      </c>
      <c r="AL3193">
        <v>19</v>
      </c>
      <c r="AM3193">
        <v>14</v>
      </c>
      <c r="AN3193">
        <v>1</v>
      </c>
      <c r="AO3193">
        <v>0</v>
      </c>
      <c r="AP3193">
        <v>0</v>
      </c>
      <c r="AQ3193">
        <v>0</v>
      </c>
      <c r="AR3193">
        <v>0</v>
      </c>
      <c r="AS3193">
        <v>0</v>
      </c>
      <c r="AT3193">
        <v>0</v>
      </c>
      <c r="AU3193">
        <v>0</v>
      </c>
      <c r="AV3193">
        <v>0</v>
      </c>
      <c r="AW3193">
        <v>0</v>
      </c>
      <c r="AX3193">
        <v>0</v>
      </c>
      <c r="AY3193">
        <v>0</v>
      </c>
      <c r="AZ3193">
        <v>0</v>
      </c>
      <c r="BA3193">
        <v>0</v>
      </c>
      <c r="BB3193">
        <v>0</v>
      </c>
      <c r="BC3193">
        <v>0</v>
      </c>
      <c r="BD3193">
        <v>0</v>
      </c>
      <c r="BE3193">
        <v>0</v>
      </c>
      <c r="BF3193">
        <v>0</v>
      </c>
      <c r="BG3193" s="20">
        <v>0</v>
      </c>
      <c r="BH3193" s="20">
        <v>0</v>
      </c>
      <c r="BI3193" s="20">
        <v>43</v>
      </c>
      <c r="BJ3193" s="20">
        <v>2</v>
      </c>
      <c r="BK3193" s="20">
        <v>220</v>
      </c>
      <c r="BL3193" s="20">
        <v>491</v>
      </c>
      <c r="BM3193" s="20">
        <v>383</v>
      </c>
      <c r="BN3193" s="20">
        <v>70</v>
      </c>
      <c r="BO3193" s="20">
        <v>17</v>
      </c>
      <c r="BP3193" s="20">
        <v>2110</v>
      </c>
      <c r="BQ3193" s="20">
        <v>866</v>
      </c>
      <c r="BR3193" s="20">
        <v>0</v>
      </c>
      <c r="BS3193" s="20">
        <v>9</v>
      </c>
      <c r="BT3193" s="20">
        <v>364</v>
      </c>
      <c r="BU3193" s="20">
        <v>157</v>
      </c>
      <c r="BV3193" s="20">
        <v>1485</v>
      </c>
    </row>
    <row r="3194" spans="1:74" x14ac:dyDescent="0.25">
      <c r="A3194" s="20" t="s">
        <v>475</v>
      </c>
      <c r="B3194" s="20" t="s">
        <v>481</v>
      </c>
      <c r="C3194" s="20" t="s">
        <v>669</v>
      </c>
      <c r="D3194" s="1">
        <v>44606</v>
      </c>
      <c r="E3194">
        <v>45</v>
      </c>
      <c r="F3194">
        <v>0</v>
      </c>
      <c r="G3194">
        <v>0</v>
      </c>
      <c r="H3194">
        <v>0</v>
      </c>
      <c r="I3194">
        <v>0</v>
      </c>
      <c r="J3194">
        <v>32</v>
      </c>
      <c r="K3194">
        <v>2</v>
      </c>
      <c r="L3194">
        <v>0</v>
      </c>
      <c r="M3194">
        <v>0</v>
      </c>
      <c r="N3194">
        <v>2</v>
      </c>
      <c r="O3194">
        <v>2</v>
      </c>
      <c r="P3194">
        <v>0</v>
      </c>
      <c r="Q3194">
        <v>0</v>
      </c>
      <c r="R3194">
        <v>234</v>
      </c>
      <c r="S3194">
        <v>209</v>
      </c>
      <c r="T3194">
        <v>7</v>
      </c>
      <c r="U3194">
        <v>1</v>
      </c>
      <c r="V3194">
        <v>2</v>
      </c>
      <c r="W3194">
        <v>561</v>
      </c>
      <c r="X3194">
        <v>384</v>
      </c>
      <c r="Y3194">
        <v>5</v>
      </c>
      <c r="Z3194">
        <v>39</v>
      </c>
      <c r="AA3194">
        <v>7</v>
      </c>
      <c r="AB3194">
        <v>459</v>
      </c>
      <c r="AC3194">
        <v>310</v>
      </c>
      <c r="AD3194">
        <v>6</v>
      </c>
      <c r="AE3194">
        <v>30</v>
      </c>
      <c r="AF3194">
        <v>31</v>
      </c>
      <c r="AG3194">
        <v>93</v>
      </c>
      <c r="AH3194">
        <v>37</v>
      </c>
      <c r="AI3194">
        <v>0</v>
      </c>
      <c r="AJ3194">
        <v>14</v>
      </c>
      <c r="AK3194">
        <v>7</v>
      </c>
      <c r="AL3194">
        <v>19</v>
      </c>
      <c r="AM3194">
        <v>14</v>
      </c>
      <c r="AN3194">
        <v>1</v>
      </c>
      <c r="AO3194">
        <v>0</v>
      </c>
      <c r="AP3194">
        <v>0</v>
      </c>
      <c r="AQ3194">
        <v>0</v>
      </c>
      <c r="AR3194">
        <v>0</v>
      </c>
      <c r="AS3194">
        <v>0</v>
      </c>
      <c r="AT3194">
        <v>0</v>
      </c>
      <c r="AU3194">
        <v>0</v>
      </c>
      <c r="AV3194">
        <v>0</v>
      </c>
      <c r="AW3194">
        <v>0</v>
      </c>
      <c r="AX3194">
        <v>0</v>
      </c>
      <c r="AY3194">
        <v>0</v>
      </c>
      <c r="AZ3194">
        <v>0</v>
      </c>
      <c r="BA3194">
        <v>0</v>
      </c>
      <c r="BB3194">
        <v>0</v>
      </c>
      <c r="BC3194">
        <v>0</v>
      </c>
      <c r="BD3194">
        <v>0</v>
      </c>
      <c r="BE3194">
        <v>0</v>
      </c>
      <c r="BF3194">
        <v>0</v>
      </c>
      <c r="BG3194" s="20">
        <v>0</v>
      </c>
      <c r="BH3194" s="20">
        <v>0</v>
      </c>
      <c r="BI3194" s="20">
        <v>43</v>
      </c>
      <c r="BJ3194" s="20">
        <v>2</v>
      </c>
      <c r="BK3194" s="20">
        <v>220</v>
      </c>
      <c r="BL3194" s="20">
        <v>493</v>
      </c>
      <c r="BM3194" s="20">
        <v>382</v>
      </c>
      <c r="BN3194" s="20">
        <v>70</v>
      </c>
      <c r="BO3194" s="20">
        <v>17</v>
      </c>
      <c r="BP3194" s="20">
        <v>2110</v>
      </c>
      <c r="BQ3194" s="20">
        <v>874</v>
      </c>
      <c r="BR3194" s="20">
        <v>0</v>
      </c>
      <c r="BS3194" s="20">
        <v>9</v>
      </c>
      <c r="BT3194" s="20">
        <v>363</v>
      </c>
      <c r="BU3194" s="20">
        <v>156</v>
      </c>
      <c r="BV3194" s="20">
        <v>1486</v>
      </c>
    </row>
    <row r="3195" spans="1:74" x14ac:dyDescent="0.25">
      <c r="A3195" s="20" t="s">
        <v>475</v>
      </c>
      <c r="B3195" s="20" t="s">
        <v>476</v>
      </c>
      <c r="C3195" s="20" t="s">
        <v>670</v>
      </c>
      <c r="D3195" s="1">
        <v>44493</v>
      </c>
      <c r="E3195">
        <v>166</v>
      </c>
      <c r="F3195">
        <v>5</v>
      </c>
      <c r="G3195">
        <v>2</v>
      </c>
      <c r="H3195">
        <v>0</v>
      </c>
      <c r="I3195">
        <v>0</v>
      </c>
      <c r="J3195">
        <v>58</v>
      </c>
      <c r="K3195">
        <v>1</v>
      </c>
      <c r="L3195">
        <v>7</v>
      </c>
      <c r="M3195">
        <v>1</v>
      </c>
      <c r="N3195">
        <v>26</v>
      </c>
      <c r="O3195">
        <v>0</v>
      </c>
      <c r="P3195">
        <v>19</v>
      </c>
      <c r="Q3195">
        <v>0</v>
      </c>
      <c r="R3195">
        <v>1464</v>
      </c>
      <c r="S3195">
        <v>0</v>
      </c>
      <c r="T3195">
        <v>826</v>
      </c>
      <c r="U3195">
        <v>5</v>
      </c>
      <c r="V3195">
        <v>5</v>
      </c>
      <c r="W3195">
        <v>1015</v>
      </c>
      <c r="X3195">
        <v>0</v>
      </c>
      <c r="Y3195">
        <v>87</v>
      </c>
      <c r="Z3195">
        <v>78</v>
      </c>
      <c r="AA3195">
        <v>17</v>
      </c>
      <c r="AB3195">
        <v>2104</v>
      </c>
      <c r="AC3195">
        <v>162</v>
      </c>
      <c r="AD3195">
        <v>18</v>
      </c>
      <c r="AE3195">
        <v>28</v>
      </c>
      <c r="AF3195">
        <v>175</v>
      </c>
      <c r="AG3195">
        <v>171</v>
      </c>
      <c r="AH3195">
        <v>0</v>
      </c>
      <c r="AI3195">
        <v>5</v>
      </c>
      <c r="AJ3195">
        <v>25</v>
      </c>
      <c r="AK3195">
        <v>4</v>
      </c>
      <c r="AL3195">
        <v>88</v>
      </c>
      <c r="AM3195">
        <v>0</v>
      </c>
      <c r="AN3195">
        <v>25</v>
      </c>
      <c r="AO3195">
        <v>0</v>
      </c>
      <c r="AP3195">
        <v>1</v>
      </c>
      <c r="AQ3195">
        <v>0</v>
      </c>
      <c r="AR3195">
        <v>0</v>
      </c>
      <c r="AS3195">
        <v>0</v>
      </c>
      <c r="AT3195">
        <v>0</v>
      </c>
      <c r="AU3195">
        <v>0</v>
      </c>
      <c r="AV3195">
        <v>0</v>
      </c>
      <c r="AW3195">
        <v>0</v>
      </c>
      <c r="AX3195">
        <v>0</v>
      </c>
      <c r="AY3195">
        <v>0</v>
      </c>
      <c r="AZ3195">
        <v>0</v>
      </c>
      <c r="BA3195">
        <v>0</v>
      </c>
      <c r="BB3195">
        <v>39</v>
      </c>
      <c r="BC3195">
        <v>23</v>
      </c>
      <c r="BD3195">
        <v>0</v>
      </c>
      <c r="BE3195">
        <v>4</v>
      </c>
      <c r="BF3195">
        <v>2</v>
      </c>
      <c r="BG3195" s="20"/>
      <c r="BH3195" s="20"/>
      <c r="BI3195" s="20"/>
      <c r="BJ3195" s="20"/>
      <c r="BK3195" s="20"/>
      <c r="BL3195" s="20"/>
      <c r="BM3195" s="20"/>
      <c r="BN3195" s="20"/>
      <c r="BO3195" s="20"/>
      <c r="BP3195" s="20"/>
      <c r="BQ3195" s="20"/>
      <c r="BR3195" s="20"/>
      <c r="BS3195" s="20"/>
      <c r="BT3195" s="20"/>
      <c r="BU3195" s="20"/>
      <c r="BV3195" s="20"/>
    </row>
    <row r="3196" spans="1:74" x14ac:dyDescent="0.25">
      <c r="A3196" s="20" t="s">
        <v>475</v>
      </c>
      <c r="B3196" s="20" t="s">
        <v>476</v>
      </c>
      <c r="C3196" s="20" t="s">
        <v>670</v>
      </c>
      <c r="D3196" s="1">
        <v>44500</v>
      </c>
      <c r="E3196">
        <v>167</v>
      </c>
      <c r="F3196">
        <v>4</v>
      </c>
      <c r="G3196">
        <v>1</v>
      </c>
      <c r="H3196">
        <v>1</v>
      </c>
      <c r="I3196">
        <v>1</v>
      </c>
      <c r="J3196">
        <v>83</v>
      </c>
      <c r="K3196">
        <v>1</v>
      </c>
      <c r="L3196">
        <v>7</v>
      </c>
      <c r="M3196">
        <v>1</v>
      </c>
      <c r="N3196">
        <v>32</v>
      </c>
      <c r="O3196">
        <v>0</v>
      </c>
      <c r="P3196">
        <v>22</v>
      </c>
      <c r="Q3196">
        <v>0</v>
      </c>
      <c r="R3196">
        <v>1463</v>
      </c>
      <c r="S3196">
        <v>0</v>
      </c>
      <c r="T3196">
        <v>1145</v>
      </c>
      <c r="U3196">
        <v>5</v>
      </c>
      <c r="V3196">
        <v>4</v>
      </c>
      <c r="W3196">
        <v>1015</v>
      </c>
      <c r="X3196">
        <v>0</v>
      </c>
      <c r="Y3196">
        <v>205</v>
      </c>
      <c r="Z3196">
        <v>77</v>
      </c>
      <c r="AA3196">
        <v>16</v>
      </c>
      <c r="AB3196">
        <v>2104</v>
      </c>
      <c r="AC3196">
        <v>296</v>
      </c>
      <c r="AD3196">
        <v>18</v>
      </c>
      <c r="AE3196">
        <v>28</v>
      </c>
      <c r="AF3196">
        <v>175</v>
      </c>
      <c r="AG3196">
        <v>171</v>
      </c>
      <c r="AH3196">
        <v>0</v>
      </c>
      <c r="AI3196">
        <v>13</v>
      </c>
      <c r="AJ3196">
        <v>25</v>
      </c>
      <c r="AK3196">
        <v>4</v>
      </c>
      <c r="AL3196">
        <v>80</v>
      </c>
      <c r="AM3196">
        <v>0</v>
      </c>
      <c r="AN3196">
        <v>27</v>
      </c>
      <c r="AO3196">
        <v>0</v>
      </c>
      <c r="AP3196">
        <v>1</v>
      </c>
      <c r="AQ3196">
        <v>0</v>
      </c>
      <c r="AR3196">
        <v>0</v>
      </c>
      <c r="AS3196">
        <v>0</v>
      </c>
      <c r="AT3196">
        <v>0</v>
      </c>
      <c r="AU3196">
        <v>0</v>
      </c>
      <c r="AV3196">
        <v>0</v>
      </c>
      <c r="AW3196">
        <v>0</v>
      </c>
      <c r="AX3196">
        <v>0</v>
      </c>
      <c r="AY3196">
        <v>0</v>
      </c>
      <c r="AZ3196">
        <v>0</v>
      </c>
      <c r="BA3196">
        <v>0</v>
      </c>
      <c r="BB3196">
        <v>39</v>
      </c>
      <c r="BC3196">
        <v>22</v>
      </c>
      <c r="BD3196">
        <v>0</v>
      </c>
      <c r="BE3196">
        <v>4</v>
      </c>
      <c r="BF3196">
        <v>2</v>
      </c>
      <c r="BG3196" s="20"/>
      <c r="BH3196" s="20"/>
      <c r="BI3196" s="20"/>
      <c r="BJ3196" s="20"/>
      <c r="BK3196" s="20"/>
      <c r="BL3196" s="20"/>
      <c r="BM3196" s="20"/>
      <c r="BN3196" s="20"/>
      <c r="BO3196" s="20"/>
      <c r="BP3196" s="20"/>
      <c r="BQ3196" s="20"/>
      <c r="BR3196" s="20"/>
      <c r="BS3196" s="20"/>
      <c r="BT3196" s="20"/>
      <c r="BU3196" s="20"/>
      <c r="BV3196" s="20"/>
    </row>
    <row r="3197" spans="1:74" x14ac:dyDescent="0.25">
      <c r="A3197" s="20" t="s">
        <v>475</v>
      </c>
      <c r="B3197" s="20" t="s">
        <v>476</v>
      </c>
      <c r="C3197" s="20" t="s">
        <v>670</v>
      </c>
      <c r="D3197" s="1">
        <v>44507</v>
      </c>
      <c r="E3197">
        <v>168</v>
      </c>
      <c r="F3197">
        <v>4</v>
      </c>
      <c r="G3197">
        <v>1</v>
      </c>
      <c r="H3197">
        <v>1</v>
      </c>
      <c r="I3197">
        <v>1</v>
      </c>
      <c r="J3197">
        <v>106</v>
      </c>
      <c r="K3197">
        <v>1</v>
      </c>
      <c r="L3197">
        <v>7</v>
      </c>
      <c r="M3197">
        <v>1</v>
      </c>
      <c r="N3197">
        <v>30</v>
      </c>
      <c r="O3197">
        <v>20</v>
      </c>
      <c r="P3197">
        <v>0</v>
      </c>
      <c r="Q3197">
        <v>0</v>
      </c>
      <c r="R3197">
        <v>1459</v>
      </c>
      <c r="S3197">
        <v>1213</v>
      </c>
      <c r="T3197">
        <v>38</v>
      </c>
      <c r="U3197">
        <v>5</v>
      </c>
      <c r="V3197">
        <v>4</v>
      </c>
      <c r="W3197">
        <v>1017</v>
      </c>
      <c r="X3197">
        <v>357</v>
      </c>
      <c r="Y3197">
        <v>22</v>
      </c>
      <c r="Z3197">
        <v>77</v>
      </c>
      <c r="AA3197">
        <v>16</v>
      </c>
      <c r="AB3197">
        <v>2100</v>
      </c>
      <c r="AC3197">
        <v>422</v>
      </c>
      <c r="AD3197">
        <v>18</v>
      </c>
      <c r="AE3197">
        <v>28</v>
      </c>
      <c r="AF3197">
        <v>174</v>
      </c>
      <c r="AG3197">
        <v>171</v>
      </c>
      <c r="AH3197">
        <v>25</v>
      </c>
      <c r="AI3197">
        <v>4</v>
      </c>
      <c r="AJ3197">
        <v>25</v>
      </c>
      <c r="AK3197">
        <v>4</v>
      </c>
      <c r="AL3197">
        <v>74</v>
      </c>
      <c r="AM3197">
        <v>29</v>
      </c>
      <c r="AN3197">
        <v>2</v>
      </c>
      <c r="AO3197">
        <v>0</v>
      </c>
      <c r="AP3197">
        <v>1</v>
      </c>
      <c r="AQ3197">
        <v>0</v>
      </c>
      <c r="AR3197">
        <v>0</v>
      </c>
      <c r="AS3197">
        <v>0</v>
      </c>
      <c r="AT3197">
        <v>0</v>
      </c>
      <c r="AU3197">
        <v>0</v>
      </c>
      <c r="AV3197">
        <v>0</v>
      </c>
      <c r="AW3197">
        <v>0</v>
      </c>
      <c r="AX3197">
        <v>0</v>
      </c>
      <c r="AY3197">
        <v>0</v>
      </c>
      <c r="AZ3197">
        <v>0</v>
      </c>
      <c r="BA3197">
        <v>0</v>
      </c>
      <c r="BB3197">
        <v>0</v>
      </c>
      <c r="BC3197">
        <v>0</v>
      </c>
      <c r="BD3197">
        <v>0</v>
      </c>
      <c r="BE3197">
        <v>0</v>
      </c>
      <c r="BF3197">
        <v>0</v>
      </c>
      <c r="BG3197" s="20">
        <v>4</v>
      </c>
      <c r="BH3197" s="20">
        <v>1</v>
      </c>
      <c r="BI3197" s="20">
        <v>157</v>
      </c>
      <c r="BJ3197" s="20">
        <v>30</v>
      </c>
      <c r="BK3197" s="20">
        <v>1401</v>
      </c>
      <c r="BL3197" s="20">
        <v>872</v>
      </c>
      <c r="BM3197" s="20">
        <v>1851</v>
      </c>
      <c r="BN3197" s="20">
        <v>134</v>
      </c>
      <c r="BO3197" s="20">
        <v>70</v>
      </c>
      <c r="BP3197" s="20"/>
      <c r="BQ3197" s="20"/>
      <c r="BR3197" s="20"/>
      <c r="BS3197" s="20"/>
      <c r="BT3197" s="20"/>
      <c r="BU3197" s="20"/>
      <c r="BV3197" s="20"/>
    </row>
    <row r="3198" spans="1:74" x14ac:dyDescent="0.25">
      <c r="A3198" s="20" t="s">
        <v>475</v>
      </c>
      <c r="B3198" s="20" t="s">
        <v>476</v>
      </c>
      <c r="C3198" s="20" t="s">
        <v>670</v>
      </c>
      <c r="D3198" s="1">
        <v>44514</v>
      </c>
      <c r="E3198">
        <v>169</v>
      </c>
      <c r="F3198">
        <v>4</v>
      </c>
      <c r="G3198">
        <v>2</v>
      </c>
      <c r="H3198">
        <v>1</v>
      </c>
      <c r="I3198">
        <v>1</v>
      </c>
      <c r="J3198">
        <v>121</v>
      </c>
      <c r="K3198">
        <v>1</v>
      </c>
      <c r="L3198">
        <v>7</v>
      </c>
      <c r="M3198">
        <v>0</v>
      </c>
      <c r="N3198">
        <v>30</v>
      </c>
      <c r="O3198">
        <v>20</v>
      </c>
      <c r="P3198">
        <v>0</v>
      </c>
      <c r="Q3198">
        <v>0</v>
      </c>
      <c r="R3198">
        <v>1457</v>
      </c>
      <c r="S3198">
        <v>1266</v>
      </c>
      <c r="T3198">
        <v>37</v>
      </c>
      <c r="U3198">
        <v>5</v>
      </c>
      <c r="V3198">
        <v>5</v>
      </c>
      <c r="W3198">
        <v>1017</v>
      </c>
      <c r="X3198">
        <v>449</v>
      </c>
      <c r="Y3198">
        <v>22</v>
      </c>
      <c r="Z3198">
        <v>75</v>
      </c>
      <c r="AA3198">
        <v>15</v>
      </c>
      <c r="AB3198">
        <v>2105</v>
      </c>
      <c r="AC3198">
        <v>584</v>
      </c>
      <c r="AD3198">
        <v>18</v>
      </c>
      <c r="AE3198">
        <v>29</v>
      </c>
      <c r="AF3198">
        <v>174</v>
      </c>
      <c r="AG3198">
        <v>173</v>
      </c>
      <c r="AH3198">
        <v>27</v>
      </c>
      <c r="AI3198">
        <v>5</v>
      </c>
      <c r="AJ3198">
        <v>25</v>
      </c>
      <c r="AK3198">
        <v>4</v>
      </c>
      <c r="AL3198">
        <v>75</v>
      </c>
      <c r="AM3198">
        <v>29</v>
      </c>
      <c r="AN3198">
        <v>2</v>
      </c>
      <c r="AO3198">
        <v>0</v>
      </c>
      <c r="AP3198">
        <v>1</v>
      </c>
      <c r="AQ3198">
        <v>0</v>
      </c>
      <c r="AR3198">
        <v>0</v>
      </c>
      <c r="AS3198">
        <v>0</v>
      </c>
      <c r="AT3198">
        <v>0</v>
      </c>
      <c r="AU3198">
        <v>0</v>
      </c>
      <c r="AV3198">
        <v>0</v>
      </c>
      <c r="AW3198">
        <v>0</v>
      </c>
      <c r="AX3198">
        <v>0</v>
      </c>
      <c r="AY3198">
        <v>0</v>
      </c>
      <c r="AZ3198">
        <v>0</v>
      </c>
      <c r="BA3198">
        <v>0</v>
      </c>
      <c r="BB3198">
        <v>0</v>
      </c>
      <c r="BC3198">
        <v>0</v>
      </c>
      <c r="BD3198">
        <v>0</v>
      </c>
      <c r="BE3198">
        <v>0</v>
      </c>
      <c r="BF3198">
        <v>0</v>
      </c>
      <c r="BG3198" s="20">
        <v>4</v>
      </c>
      <c r="BH3198" s="20">
        <v>1</v>
      </c>
      <c r="BI3198" s="20">
        <v>158</v>
      </c>
      <c r="BJ3198" s="20">
        <v>30</v>
      </c>
      <c r="BK3198" s="20">
        <v>1398</v>
      </c>
      <c r="BL3198" s="20">
        <v>874</v>
      </c>
      <c r="BM3198" s="20">
        <v>1855</v>
      </c>
      <c r="BN3198" s="20">
        <v>135</v>
      </c>
      <c r="BO3198" s="20">
        <v>71</v>
      </c>
      <c r="BP3198" s="20"/>
      <c r="BQ3198" s="20"/>
      <c r="BR3198" s="20"/>
      <c r="BS3198" s="20"/>
      <c r="BT3198" s="20"/>
      <c r="BU3198" s="20"/>
      <c r="BV3198" s="20"/>
    </row>
    <row r="3199" spans="1:74" x14ac:dyDescent="0.25">
      <c r="A3199" s="20" t="s">
        <v>475</v>
      </c>
      <c r="B3199" s="20" t="s">
        <v>476</v>
      </c>
      <c r="C3199" s="20" t="s">
        <v>670</v>
      </c>
      <c r="D3199" s="1">
        <v>44521</v>
      </c>
      <c r="E3199">
        <v>169</v>
      </c>
      <c r="F3199">
        <v>4</v>
      </c>
      <c r="G3199">
        <v>2</v>
      </c>
      <c r="H3199">
        <v>1</v>
      </c>
      <c r="I3199">
        <v>1</v>
      </c>
      <c r="J3199">
        <v>129</v>
      </c>
      <c r="K3199">
        <v>1</v>
      </c>
      <c r="L3199">
        <v>7</v>
      </c>
      <c r="M3199">
        <v>0</v>
      </c>
      <c r="N3199">
        <v>30</v>
      </c>
      <c r="O3199">
        <v>20</v>
      </c>
      <c r="P3199">
        <v>0</v>
      </c>
      <c r="Q3199">
        <v>0</v>
      </c>
      <c r="R3199">
        <v>1457</v>
      </c>
      <c r="S3199">
        <v>1287</v>
      </c>
      <c r="T3199">
        <v>37</v>
      </c>
      <c r="U3199">
        <v>5</v>
      </c>
      <c r="V3199">
        <v>5</v>
      </c>
      <c r="W3199">
        <v>1014</v>
      </c>
      <c r="X3199">
        <v>515</v>
      </c>
      <c r="Y3199">
        <v>22</v>
      </c>
      <c r="Z3199">
        <v>74</v>
      </c>
      <c r="AA3199">
        <v>15</v>
      </c>
      <c r="AB3199">
        <v>2102</v>
      </c>
      <c r="AC3199">
        <v>706</v>
      </c>
      <c r="AD3199">
        <v>18</v>
      </c>
      <c r="AE3199">
        <v>31</v>
      </c>
      <c r="AF3199">
        <v>173</v>
      </c>
      <c r="AG3199">
        <v>173</v>
      </c>
      <c r="AH3199">
        <v>31</v>
      </c>
      <c r="AI3199">
        <v>5</v>
      </c>
      <c r="AJ3199">
        <v>25</v>
      </c>
      <c r="AK3199">
        <v>4</v>
      </c>
      <c r="AL3199">
        <v>76</v>
      </c>
      <c r="AM3199">
        <v>30</v>
      </c>
      <c r="AN3199">
        <v>2</v>
      </c>
      <c r="AO3199">
        <v>0</v>
      </c>
      <c r="AP3199">
        <v>1</v>
      </c>
      <c r="AQ3199">
        <v>0</v>
      </c>
      <c r="AR3199">
        <v>0</v>
      </c>
      <c r="AS3199">
        <v>0</v>
      </c>
      <c r="AT3199">
        <v>0</v>
      </c>
      <c r="AU3199">
        <v>0</v>
      </c>
      <c r="AV3199">
        <v>0</v>
      </c>
      <c r="AW3199">
        <v>0</v>
      </c>
      <c r="AX3199">
        <v>0</v>
      </c>
      <c r="AY3199">
        <v>0</v>
      </c>
      <c r="AZ3199">
        <v>0</v>
      </c>
      <c r="BA3199">
        <v>0</v>
      </c>
      <c r="BB3199">
        <v>0</v>
      </c>
      <c r="BC3199">
        <v>0</v>
      </c>
      <c r="BD3199">
        <v>0</v>
      </c>
      <c r="BE3199">
        <v>0</v>
      </c>
      <c r="BF3199">
        <v>0</v>
      </c>
      <c r="BG3199" s="20">
        <v>4</v>
      </c>
      <c r="BH3199" s="20">
        <v>1</v>
      </c>
      <c r="BI3199" s="20">
        <v>158</v>
      </c>
      <c r="BJ3199" s="20">
        <v>30</v>
      </c>
      <c r="BK3199" s="20">
        <v>1398</v>
      </c>
      <c r="BL3199" s="20">
        <v>873</v>
      </c>
      <c r="BM3199" s="20">
        <v>1851</v>
      </c>
      <c r="BN3199" s="20">
        <v>135</v>
      </c>
      <c r="BO3199" s="20">
        <v>72</v>
      </c>
      <c r="BP3199" s="20"/>
      <c r="BQ3199" s="20"/>
      <c r="BR3199" s="20"/>
      <c r="BS3199" s="20"/>
      <c r="BT3199" s="20"/>
      <c r="BU3199" s="20"/>
      <c r="BV3199" s="20"/>
    </row>
    <row r="3200" spans="1:74" x14ac:dyDescent="0.25">
      <c r="A3200" s="20" t="s">
        <v>475</v>
      </c>
      <c r="B3200" s="20" t="s">
        <v>476</v>
      </c>
      <c r="C3200" s="20" t="s">
        <v>670</v>
      </c>
      <c r="D3200" s="1">
        <v>44528</v>
      </c>
      <c r="E3200">
        <v>169</v>
      </c>
      <c r="F3200">
        <v>5</v>
      </c>
      <c r="G3200">
        <v>4</v>
      </c>
      <c r="H3200">
        <v>1</v>
      </c>
      <c r="I3200">
        <v>1</v>
      </c>
      <c r="J3200">
        <v>139</v>
      </c>
      <c r="K3200">
        <v>1</v>
      </c>
      <c r="L3200">
        <v>7</v>
      </c>
      <c r="M3200">
        <v>0</v>
      </c>
      <c r="N3200">
        <v>29</v>
      </c>
      <c r="O3200">
        <v>20</v>
      </c>
      <c r="P3200">
        <v>0</v>
      </c>
      <c r="Q3200">
        <v>0</v>
      </c>
      <c r="R3200">
        <v>1456</v>
      </c>
      <c r="S3200">
        <v>1313</v>
      </c>
      <c r="T3200">
        <v>37</v>
      </c>
      <c r="U3200">
        <v>5</v>
      </c>
      <c r="V3200">
        <v>6</v>
      </c>
      <c r="W3200">
        <v>1013</v>
      </c>
      <c r="X3200">
        <v>584</v>
      </c>
      <c r="Y3200">
        <v>22</v>
      </c>
      <c r="Z3200">
        <v>72</v>
      </c>
      <c r="AA3200">
        <v>14</v>
      </c>
      <c r="AB3200">
        <v>2099</v>
      </c>
      <c r="AC3200">
        <v>932</v>
      </c>
      <c r="AD3200">
        <v>18</v>
      </c>
      <c r="AE3200">
        <v>31</v>
      </c>
      <c r="AF3200">
        <v>169</v>
      </c>
      <c r="AG3200">
        <v>174</v>
      </c>
      <c r="AH3200">
        <v>45</v>
      </c>
      <c r="AI3200">
        <v>5</v>
      </c>
      <c r="AJ3200">
        <v>27</v>
      </c>
      <c r="AK3200">
        <v>4</v>
      </c>
      <c r="AL3200">
        <v>76</v>
      </c>
      <c r="AM3200">
        <v>47</v>
      </c>
      <c r="AN3200">
        <v>2</v>
      </c>
      <c r="AO3200">
        <v>0</v>
      </c>
      <c r="AP3200">
        <v>1</v>
      </c>
      <c r="AQ3200">
        <v>0</v>
      </c>
      <c r="AR3200">
        <v>0</v>
      </c>
      <c r="AS3200">
        <v>0</v>
      </c>
      <c r="AT3200">
        <v>0</v>
      </c>
      <c r="AU3200">
        <v>0</v>
      </c>
      <c r="AV3200">
        <v>0</v>
      </c>
      <c r="AW3200">
        <v>0</v>
      </c>
      <c r="AX3200">
        <v>0</v>
      </c>
      <c r="AY3200">
        <v>0</v>
      </c>
      <c r="AZ3200">
        <v>0</v>
      </c>
      <c r="BA3200">
        <v>0</v>
      </c>
      <c r="BB3200">
        <v>0</v>
      </c>
      <c r="BC3200">
        <v>0</v>
      </c>
      <c r="BD3200">
        <v>0</v>
      </c>
      <c r="BE3200">
        <v>0</v>
      </c>
      <c r="BF3200">
        <v>0</v>
      </c>
      <c r="BG3200" s="20">
        <v>5</v>
      </c>
      <c r="BH3200" s="20">
        <v>1</v>
      </c>
      <c r="BI3200" s="20">
        <v>159</v>
      </c>
      <c r="BJ3200" s="20">
        <v>29</v>
      </c>
      <c r="BK3200" s="20">
        <v>1397</v>
      </c>
      <c r="BL3200" s="20">
        <v>877</v>
      </c>
      <c r="BM3200" s="20">
        <v>1854</v>
      </c>
      <c r="BN3200" s="20">
        <v>134</v>
      </c>
      <c r="BO3200" s="20">
        <v>72</v>
      </c>
      <c r="BP3200" s="20"/>
      <c r="BQ3200" s="20"/>
      <c r="BR3200" s="20"/>
      <c r="BS3200" s="20"/>
      <c r="BT3200" s="20"/>
      <c r="BU3200" s="20"/>
      <c r="BV3200" s="20"/>
    </row>
    <row r="3201" spans="1:74" x14ac:dyDescent="0.25">
      <c r="A3201" s="20" t="s">
        <v>475</v>
      </c>
      <c r="B3201" s="20" t="s">
        <v>476</v>
      </c>
      <c r="C3201" s="20" t="s">
        <v>670</v>
      </c>
      <c r="D3201" s="1">
        <v>44535</v>
      </c>
      <c r="E3201">
        <v>167</v>
      </c>
      <c r="F3201">
        <v>5</v>
      </c>
      <c r="G3201">
        <v>4</v>
      </c>
      <c r="H3201">
        <v>1</v>
      </c>
      <c r="I3201">
        <v>1</v>
      </c>
      <c r="J3201">
        <v>140</v>
      </c>
      <c r="K3201">
        <v>1</v>
      </c>
      <c r="L3201">
        <v>7</v>
      </c>
      <c r="M3201">
        <v>0</v>
      </c>
      <c r="N3201">
        <v>27</v>
      </c>
      <c r="O3201">
        <v>18</v>
      </c>
      <c r="P3201">
        <v>0</v>
      </c>
      <c r="Q3201">
        <v>0</v>
      </c>
      <c r="R3201">
        <v>1457</v>
      </c>
      <c r="S3201">
        <v>1330</v>
      </c>
      <c r="T3201">
        <v>35</v>
      </c>
      <c r="U3201">
        <v>5</v>
      </c>
      <c r="V3201">
        <v>5</v>
      </c>
      <c r="W3201">
        <v>1017</v>
      </c>
      <c r="X3201">
        <v>614</v>
      </c>
      <c r="Y3201">
        <v>21</v>
      </c>
      <c r="Z3201">
        <v>72</v>
      </c>
      <c r="AA3201">
        <v>15</v>
      </c>
      <c r="AB3201">
        <v>2097</v>
      </c>
      <c r="AC3201">
        <v>1091</v>
      </c>
      <c r="AD3201">
        <v>18</v>
      </c>
      <c r="AE3201">
        <v>31</v>
      </c>
      <c r="AF3201">
        <v>168</v>
      </c>
      <c r="AG3201">
        <v>175</v>
      </c>
      <c r="AH3201">
        <v>54</v>
      </c>
      <c r="AI3201">
        <v>5</v>
      </c>
      <c r="AJ3201">
        <v>26</v>
      </c>
      <c r="AK3201">
        <v>4</v>
      </c>
      <c r="AL3201">
        <v>74</v>
      </c>
      <c r="AM3201">
        <v>46</v>
      </c>
      <c r="AN3201">
        <v>2</v>
      </c>
      <c r="AO3201">
        <v>0</v>
      </c>
      <c r="AP3201">
        <v>1</v>
      </c>
      <c r="AQ3201">
        <v>0</v>
      </c>
      <c r="AR3201">
        <v>0</v>
      </c>
      <c r="AS3201">
        <v>0</v>
      </c>
      <c r="AT3201">
        <v>0</v>
      </c>
      <c r="AU3201">
        <v>0</v>
      </c>
      <c r="AV3201">
        <v>0</v>
      </c>
      <c r="AW3201">
        <v>0</v>
      </c>
      <c r="AX3201">
        <v>0</v>
      </c>
      <c r="AY3201">
        <v>0</v>
      </c>
      <c r="AZ3201">
        <v>0</v>
      </c>
      <c r="BA3201">
        <v>0</v>
      </c>
      <c r="BB3201">
        <v>0</v>
      </c>
      <c r="BC3201">
        <v>0</v>
      </c>
      <c r="BD3201">
        <v>0</v>
      </c>
      <c r="BE3201">
        <v>0</v>
      </c>
      <c r="BF3201">
        <v>0</v>
      </c>
      <c r="BG3201" s="20">
        <v>5</v>
      </c>
      <c r="BH3201" s="20">
        <v>1</v>
      </c>
      <c r="BI3201" s="20">
        <v>157</v>
      </c>
      <c r="BJ3201" s="20">
        <v>27</v>
      </c>
      <c r="BK3201" s="20">
        <v>1400</v>
      </c>
      <c r="BL3201" s="20">
        <v>881</v>
      </c>
      <c r="BM3201" s="20">
        <v>1854</v>
      </c>
      <c r="BN3201" s="20">
        <v>136</v>
      </c>
      <c r="BO3201" s="20">
        <v>70</v>
      </c>
      <c r="BP3201" s="20"/>
      <c r="BQ3201" s="20"/>
      <c r="BR3201" s="20"/>
      <c r="BS3201" s="20"/>
      <c r="BT3201" s="20"/>
      <c r="BU3201" s="20"/>
      <c r="BV3201" s="20"/>
    </row>
    <row r="3202" spans="1:74" x14ac:dyDescent="0.25">
      <c r="A3202" s="20" t="s">
        <v>475</v>
      </c>
      <c r="B3202" s="20" t="s">
        <v>476</v>
      </c>
      <c r="C3202" s="20" t="s">
        <v>670</v>
      </c>
      <c r="D3202" s="1">
        <v>44542</v>
      </c>
      <c r="E3202">
        <v>167</v>
      </c>
      <c r="F3202">
        <v>6</v>
      </c>
      <c r="G3202">
        <v>5</v>
      </c>
      <c r="H3202">
        <v>1</v>
      </c>
      <c r="I3202">
        <v>1</v>
      </c>
      <c r="J3202">
        <v>142</v>
      </c>
      <c r="K3202">
        <v>1</v>
      </c>
      <c r="L3202">
        <v>7</v>
      </c>
      <c r="M3202">
        <v>0</v>
      </c>
      <c r="N3202">
        <v>28</v>
      </c>
      <c r="O3202">
        <v>18</v>
      </c>
      <c r="P3202">
        <v>0</v>
      </c>
      <c r="Q3202">
        <v>0</v>
      </c>
      <c r="R3202">
        <v>1462</v>
      </c>
      <c r="S3202">
        <v>1339</v>
      </c>
      <c r="T3202">
        <v>35</v>
      </c>
      <c r="U3202">
        <v>5</v>
      </c>
      <c r="V3202">
        <v>4</v>
      </c>
      <c r="W3202">
        <v>1017</v>
      </c>
      <c r="X3202">
        <v>638</v>
      </c>
      <c r="Y3202">
        <v>21</v>
      </c>
      <c r="Z3202">
        <v>71</v>
      </c>
      <c r="AA3202">
        <v>15</v>
      </c>
      <c r="AB3202">
        <v>2088</v>
      </c>
      <c r="AC3202">
        <v>1306</v>
      </c>
      <c r="AD3202">
        <v>18</v>
      </c>
      <c r="AE3202">
        <v>32</v>
      </c>
      <c r="AF3202">
        <v>169</v>
      </c>
      <c r="AG3202">
        <v>175</v>
      </c>
      <c r="AH3202">
        <v>62</v>
      </c>
      <c r="AI3202">
        <v>5</v>
      </c>
      <c r="AJ3202">
        <v>25</v>
      </c>
      <c r="AK3202">
        <v>3</v>
      </c>
      <c r="AL3202">
        <v>77</v>
      </c>
      <c r="AM3202">
        <v>50</v>
      </c>
      <c r="AN3202">
        <v>2</v>
      </c>
      <c r="AO3202">
        <v>0</v>
      </c>
      <c r="AP3202">
        <v>1</v>
      </c>
      <c r="AQ3202">
        <v>0</v>
      </c>
      <c r="AR3202">
        <v>0</v>
      </c>
      <c r="AS3202">
        <v>0</v>
      </c>
      <c r="AT3202">
        <v>0</v>
      </c>
      <c r="AU3202">
        <v>0</v>
      </c>
      <c r="AV3202">
        <v>0</v>
      </c>
      <c r="AW3202">
        <v>0</v>
      </c>
      <c r="AX3202">
        <v>0</v>
      </c>
      <c r="AY3202">
        <v>0</v>
      </c>
      <c r="AZ3202">
        <v>0</v>
      </c>
      <c r="BA3202">
        <v>0</v>
      </c>
      <c r="BB3202">
        <v>0</v>
      </c>
      <c r="BC3202">
        <v>0</v>
      </c>
      <c r="BD3202">
        <v>0</v>
      </c>
      <c r="BE3202">
        <v>0</v>
      </c>
      <c r="BF3202">
        <v>0</v>
      </c>
      <c r="BG3202" s="20">
        <v>6</v>
      </c>
      <c r="BH3202" s="20">
        <v>1</v>
      </c>
      <c r="BI3202" s="20">
        <v>157</v>
      </c>
      <c r="BJ3202" s="20">
        <v>28</v>
      </c>
      <c r="BK3202" s="20">
        <v>1404</v>
      </c>
      <c r="BL3202" s="20">
        <v>882</v>
      </c>
      <c r="BM3202" s="20">
        <v>1847</v>
      </c>
      <c r="BN3202" s="20">
        <v>136</v>
      </c>
      <c r="BO3202" s="20">
        <v>73</v>
      </c>
      <c r="BP3202" s="20"/>
      <c r="BQ3202" s="20"/>
      <c r="BR3202" s="20"/>
      <c r="BS3202" s="20"/>
      <c r="BT3202" s="20"/>
      <c r="BU3202" s="20"/>
      <c r="BV3202" s="20"/>
    </row>
    <row r="3203" spans="1:74" x14ac:dyDescent="0.25">
      <c r="A3203" s="20" t="s">
        <v>475</v>
      </c>
      <c r="B3203" s="20" t="s">
        <v>476</v>
      </c>
      <c r="C3203" s="20" t="s">
        <v>670</v>
      </c>
      <c r="D3203" s="1">
        <v>44549</v>
      </c>
      <c r="E3203">
        <v>168</v>
      </c>
      <c r="F3203">
        <v>7</v>
      </c>
      <c r="G3203">
        <v>5</v>
      </c>
      <c r="H3203">
        <v>2</v>
      </c>
      <c r="I3203">
        <v>1</v>
      </c>
      <c r="J3203">
        <v>142</v>
      </c>
      <c r="K3203">
        <v>1</v>
      </c>
      <c r="L3203">
        <v>8</v>
      </c>
      <c r="M3203">
        <v>0</v>
      </c>
      <c r="N3203">
        <v>28</v>
      </c>
      <c r="O3203">
        <v>18</v>
      </c>
      <c r="P3203">
        <v>0</v>
      </c>
      <c r="Q3203">
        <v>0</v>
      </c>
      <c r="R3203">
        <v>1461</v>
      </c>
      <c r="S3203">
        <v>1345</v>
      </c>
      <c r="T3203">
        <v>35</v>
      </c>
      <c r="U3203">
        <v>5</v>
      </c>
      <c r="V3203">
        <v>4</v>
      </c>
      <c r="W3203">
        <v>1015</v>
      </c>
      <c r="X3203">
        <v>667</v>
      </c>
      <c r="Y3203">
        <v>21</v>
      </c>
      <c r="Z3203">
        <v>70</v>
      </c>
      <c r="AA3203">
        <v>15</v>
      </c>
      <c r="AB3203">
        <v>2088</v>
      </c>
      <c r="AC3203">
        <v>1455</v>
      </c>
      <c r="AD3203">
        <v>18</v>
      </c>
      <c r="AE3203">
        <v>32</v>
      </c>
      <c r="AF3203">
        <v>167</v>
      </c>
      <c r="AG3203">
        <v>174</v>
      </c>
      <c r="AH3203">
        <v>71</v>
      </c>
      <c r="AI3203">
        <v>5</v>
      </c>
      <c r="AJ3203">
        <v>24</v>
      </c>
      <c r="AK3203">
        <v>3</v>
      </c>
      <c r="AL3203">
        <v>78</v>
      </c>
      <c r="AM3203">
        <v>58</v>
      </c>
      <c r="AN3203">
        <v>2</v>
      </c>
      <c r="AO3203">
        <v>0</v>
      </c>
      <c r="AP3203">
        <v>1</v>
      </c>
      <c r="AQ3203">
        <v>0</v>
      </c>
      <c r="AR3203">
        <v>0</v>
      </c>
      <c r="AS3203">
        <v>0</v>
      </c>
      <c r="AT3203">
        <v>0</v>
      </c>
      <c r="AU3203">
        <v>0</v>
      </c>
      <c r="AV3203">
        <v>0</v>
      </c>
      <c r="AW3203">
        <v>0</v>
      </c>
      <c r="AX3203">
        <v>0</v>
      </c>
      <c r="AY3203">
        <v>0</v>
      </c>
      <c r="AZ3203">
        <v>0</v>
      </c>
      <c r="BA3203">
        <v>0</v>
      </c>
      <c r="BB3203">
        <v>0</v>
      </c>
      <c r="BC3203">
        <v>0</v>
      </c>
      <c r="BD3203">
        <v>0</v>
      </c>
      <c r="BE3203">
        <v>0</v>
      </c>
      <c r="BF3203">
        <v>0</v>
      </c>
      <c r="BG3203" s="20">
        <v>7</v>
      </c>
      <c r="BH3203" s="20">
        <v>2</v>
      </c>
      <c r="BI3203" s="20">
        <v>157</v>
      </c>
      <c r="BJ3203" s="20">
        <v>28</v>
      </c>
      <c r="BK3203" s="20">
        <v>1404</v>
      </c>
      <c r="BL3203" s="20">
        <v>883</v>
      </c>
      <c r="BM3203" s="20">
        <v>1849</v>
      </c>
      <c r="BN3203" s="20">
        <v>135</v>
      </c>
      <c r="BO3203" s="20">
        <v>74</v>
      </c>
      <c r="BP3203" s="20">
        <v>6039</v>
      </c>
      <c r="BQ3203" s="20">
        <v>2805</v>
      </c>
      <c r="BR3203" s="20">
        <v>0</v>
      </c>
      <c r="BS3203" s="20">
        <v>57</v>
      </c>
      <c r="BT3203" s="20">
        <v>747</v>
      </c>
      <c r="BU3203" s="20">
        <v>276</v>
      </c>
      <c r="BV3203" s="20">
        <v>4798</v>
      </c>
    </row>
    <row r="3204" spans="1:74" x14ac:dyDescent="0.25">
      <c r="A3204" s="20" t="s">
        <v>475</v>
      </c>
      <c r="B3204" s="20" t="s">
        <v>476</v>
      </c>
      <c r="C3204" s="20" t="s">
        <v>670</v>
      </c>
      <c r="D3204" s="1">
        <v>44558</v>
      </c>
      <c r="E3204">
        <v>168</v>
      </c>
      <c r="F3204">
        <v>7</v>
      </c>
      <c r="G3204">
        <v>5</v>
      </c>
      <c r="H3204">
        <v>2</v>
      </c>
      <c r="I3204">
        <v>1</v>
      </c>
      <c r="J3204">
        <v>143</v>
      </c>
      <c r="K3204">
        <v>1</v>
      </c>
      <c r="L3204">
        <v>8</v>
      </c>
      <c r="M3204">
        <v>0</v>
      </c>
      <c r="N3204">
        <v>28</v>
      </c>
      <c r="O3204">
        <v>18</v>
      </c>
      <c r="P3204">
        <v>0</v>
      </c>
      <c r="Q3204">
        <v>0</v>
      </c>
      <c r="R3204">
        <v>1461</v>
      </c>
      <c r="S3204">
        <v>1347</v>
      </c>
      <c r="T3204">
        <v>35</v>
      </c>
      <c r="U3204">
        <v>5</v>
      </c>
      <c r="V3204">
        <v>5</v>
      </c>
      <c r="W3204">
        <v>1022</v>
      </c>
      <c r="X3204">
        <v>704</v>
      </c>
      <c r="Y3204">
        <v>22</v>
      </c>
      <c r="Z3204">
        <v>69</v>
      </c>
      <c r="AA3204">
        <v>15</v>
      </c>
      <c r="AB3204">
        <v>2089</v>
      </c>
      <c r="AC3204">
        <v>1555</v>
      </c>
      <c r="AD3204">
        <v>18</v>
      </c>
      <c r="AE3204">
        <v>32</v>
      </c>
      <c r="AF3204">
        <v>163</v>
      </c>
      <c r="AG3204">
        <v>178</v>
      </c>
      <c r="AH3204">
        <v>86</v>
      </c>
      <c r="AI3204">
        <v>5</v>
      </c>
      <c r="AJ3204">
        <v>22</v>
      </c>
      <c r="AK3204">
        <v>3</v>
      </c>
      <c r="AL3204">
        <v>78</v>
      </c>
      <c r="AM3204">
        <v>58</v>
      </c>
      <c r="AN3204">
        <v>2</v>
      </c>
      <c r="AO3204">
        <v>0</v>
      </c>
      <c r="AP3204">
        <v>1</v>
      </c>
      <c r="AQ3204">
        <v>0</v>
      </c>
      <c r="AR3204">
        <v>0</v>
      </c>
      <c r="AS3204">
        <v>0</v>
      </c>
      <c r="AT3204">
        <v>0</v>
      </c>
      <c r="AU3204">
        <v>0</v>
      </c>
      <c r="AV3204">
        <v>0</v>
      </c>
      <c r="AW3204">
        <v>0</v>
      </c>
      <c r="AX3204">
        <v>0</v>
      </c>
      <c r="AY3204">
        <v>0</v>
      </c>
      <c r="AZ3204">
        <v>0</v>
      </c>
      <c r="BA3204">
        <v>0</v>
      </c>
      <c r="BB3204">
        <v>0</v>
      </c>
      <c r="BC3204">
        <v>0</v>
      </c>
      <c r="BD3204">
        <v>0</v>
      </c>
      <c r="BE3204">
        <v>0</v>
      </c>
      <c r="BF3204">
        <v>0</v>
      </c>
      <c r="BG3204" s="20">
        <v>7</v>
      </c>
      <c r="BH3204" s="20">
        <v>2</v>
      </c>
      <c r="BI3204" s="20">
        <v>157</v>
      </c>
      <c r="BJ3204" s="20">
        <v>28</v>
      </c>
      <c r="BK3204" s="20">
        <v>1403</v>
      </c>
      <c r="BL3204" s="20">
        <v>892</v>
      </c>
      <c r="BM3204" s="20">
        <v>1853</v>
      </c>
      <c r="BN3204" s="20">
        <v>139</v>
      </c>
      <c r="BO3204" s="20">
        <v>74</v>
      </c>
      <c r="BP3204" s="20">
        <v>6036</v>
      </c>
      <c r="BQ3204" s="20">
        <v>3245</v>
      </c>
      <c r="BR3204" s="20">
        <v>0</v>
      </c>
      <c r="BS3204" s="20">
        <v>57</v>
      </c>
      <c r="BT3204" s="20">
        <v>740</v>
      </c>
      <c r="BU3204" s="20">
        <v>269</v>
      </c>
      <c r="BV3204" s="20">
        <v>4815</v>
      </c>
    </row>
    <row r="3205" spans="1:74" x14ac:dyDescent="0.25">
      <c r="A3205" s="20" t="s">
        <v>475</v>
      </c>
      <c r="B3205" s="20" t="s">
        <v>476</v>
      </c>
      <c r="C3205" s="20" t="s">
        <v>670</v>
      </c>
      <c r="D3205" s="1">
        <v>44564</v>
      </c>
      <c r="E3205">
        <v>169</v>
      </c>
      <c r="F3205">
        <v>7</v>
      </c>
      <c r="G3205">
        <v>5</v>
      </c>
      <c r="H3205">
        <v>2</v>
      </c>
      <c r="I3205">
        <v>1</v>
      </c>
      <c r="J3205">
        <v>144</v>
      </c>
      <c r="K3205">
        <v>1</v>
      </c>
      <c r="L3205">
        <v>8</v>
      </c>
      <c r="M3205">
        <v>0</v>
      </c>
      <c r="N3205">
        <v>27</v>
      </c>
      <c r="O3205">
        <v>17</v>
      </c>
      <c r="P3205">
        <v>0</v>
      </c>
      <c r="Q3205">
        <v>0</v>
      </c>
      <c r="R3205">
        <v>1464</v>
      </c>
      <c r="S3205">
        <v>1352</v>
      </c>
      <c r="T3205">
        <v>35</v>
      </c>
      <c r="U3205">
        <v>5</v>
      </c>
      <c r="V3205">
        <v>4</v>
      </c>
      <c r="W3205">
        <v>1018</v>
      </c>
      <c r="X3205">
        <v>718</v>
      </c>
      <c r="Y3205">
        <v>22</v>
      </c>
      <c r="Z3205">
        <v>68</v>
      </c>
      <c r="AA3205">
        <v>13</v>
      </c>
      <c r="AB3205">
        <v>2092</v>
      </c>
      <c r="AC3205">
        <v>1594</v>
      </c>
      <c r="AD3205">
        <v>18</v>
      </c>
      <c r="AE3205">
        <v>32</v>
      </c>
      <c r="AF3205">
        <v>163</v>
      </c>
      <c r="AG3205">
        <v>179</v>
      </c>
      <c r="AH3205">
        <v>99</v>
      </c>
      <c r="AI3205">
        <v>5</v>
      </c>
      <c r="AJ3205">
        <v>21</v>
      </c>
      <c r="AK3205">
        <v>3</v>
      </c>
      <c r="AL3205">
        <v>78</v>
      </c>
      <c r="AM3205">
        <v>58</v>
      </c>
      <c r="AN3205">
        <v>2</v>
      </c>
      <c r="AO3205">
        <v>0</v>
      </c>
      <c r="AP3205">
        <v>1</v>
      </c>
      <c r="AQ3205">
        <v>0</v>
      </c>
      <c r="AR3205">
        <v>0</v>
      </c>
      <c r="AS3205">
        <v>0</v>
      </c>
      <c r="AT3205">
        <v>0</v>
      </c>
      <c r="AU3205">
        <v>0</v>
      </c>
      <c r="AV3205">
        <v>0</v>
      </c>
      <c r="AW3205">
        <v>0</v>
      </c>
      <c r="AX3205">
        <v>0</v>
      </c>
      <c r="AY3205">
        <v>0</v>
      </c>
      <c r="AZ3205">
        <v>0</v>
      </c>
      <c r="BA3205">
        <v>0</v>
      </c>
      <c r="BB3205">
        <v>0</v>
      </c>
      <c r="BC3205">
        <v>0</v>
      </c>
      <c r="BD3205">
        <v>0</v>
      </c>
      <c r="BE3205">
        <v>0</v>
      </c>
      <c r="BF3205">
        <v>0</v>
      </c>
      <c r="BG3205" s="20">
        <v>7</v>
      </c>
      <c r="BH3205" s="20">
        <v>2</v>
      </c>
      <c r="BI3205" s="20">
        <v>158</v>
      </c>
      <c r="BJ3205" s="20">
        <v>27</v>
      </c>
      <c r="BK3205" s="20">
        <v>1407</v>
      </c>
      <c r="BL3205" s="20">
        <v>890</v>
      </c>
      <c r="BM3205" s="20">
        <v>1855</v>
      </c>
      <c r="BN3205" s="20">
        <v>140</v>
      </c>
      <c r="BO3205" s="20">
        <v>74</v>
      </c>
      <c r="BP3205" s="20">
        <v>6037</v>
      </c>
      <c r="BQ3205" s="20">
        <v>3448</v>
      </c>
      <c r="BR3205" s="20">
        <v>0</v>
      </c>
      <c r="BS3205" s="20">
        <v>57</v>
      </c>
      <c r="BT3205" s="20">
        <v>736</v>
      </c>
      <c r="BU3205" s="20">
        <v>268</v>
      </c>
      <c r="BV3205" s="20">
        <v>4822</v>
      </c>
    </row>
    <row r="3206" spans="1:74" x14ac:dyDescent="0.25">
      <c r="A3206" s="20" t="s">
        <v>475</v>
      </c>
      <c r="B3206" s="20" t="s">
        <v>476</v>
      </c>
      <c r="C3206" s="20" t="s">
        <v>670</v>
      </c>
      <c r="D3206" s="1">
        <v>44570</v>
      </c>
      <c r="E3206">
        <v>170</v>
      </c>
      <c r="F3206">
        <v>7</v>
      </c>
      <c r="G3206">
        <v>5</v>
      </c>
      <c r="H3206">
        <v>2</v>
      </c>
      <c r="I3206">
        <v>1</v>
      </c>
      <c r="J3206">
        <v>145</v>
      </c>
      <c r="K3206">
        <v>1</v>
      </c>
      <c r="L3206">
        <v>8</v>
      </c>
      <c r="M3206">
        <v>0</v>
      </c>
      <c r="N3206">
        <v>28</v>
      </c>
      <c r="O3206">
        <v>17</v>
      </c>
      <c r="P3206">
        <v>0</v>
      </c>
      <c r="Q3206">
        <v>0</v>
      </c>
      <c r="R3206">
        <v>1464</v>
      </c>
      <c r="S3206">
        <v>1356</v>
      </c>
      <c r="T3206">
        <v>35</v>
      </c>
      <c r="U3206">
        <v>5</v>
      </c>
      <c r="V3206">
        <v>4</v>
      </c>
      <c r="W3206">
        <v>1015</v>
      </c>
      <c r="X3206">
        <v>721</v>
      </c>
      <c r="Y3206">
        <v>22</v>
      </c>
      <c r="Z3206">
        <v>68</v>
      </c>
      <c r="AA3206">
        <v>14</v>
      </c>
      <c r="AB3206">
        <v>2094</v>
      </c>
      <c r="AC3206">
        <v>1619</v>
      </c>
      <c r="AD3206">
        <v>18</v>
      </c>
      <c r="AE3206">
        <v>33</v>
      </c>
      <c r="AF3206">
        <v>163</v>
      </c>
      <c r="AG3206">
        <v>179</v>
      </c>
      <c r="AH3206">
        <v>101</v>
      </c>
      <c r="AI3206">
        <v>5</v>
      </c>
      <c r="AJ3206">
        <v>21</v>
      </c>
      <c r="AK3206">
        <v>3</v>
      </c>
      <c r="AL3206">
        <v>77</v>
      </c>
      <c r="AM3206">
        <v>63</v>
      </c>
      <c r="AN3206">
        <v>2</v>
      </c>
      <c r="AO3206">
        <v>0</v>
      </c>
      <c r="AP3206">
        <v>1</v>
      </c>
      <c r="AQ3206">
        <v>0</v>
      </c>
      <c r="AR3206">
        <v>0</v>
      </c>
      <c r="AS3206">
        <v>0</v>
      </c>
      <c r="AT3206">
        <v>0</v>
      </c>
      <c r="AU3206">
        <v>0</v>
      </c>
      <c r="AV3206">
        <v>0</v>
      </c>
      <c r="AW3206">
        <v>0</v>
      </c>
      <c r="AX3206">
        <v>0</v>
      </c>
      <c r="AY3206">
        <v>0</v>
      </c>
      <c r="AZ3206">
        <v>0</v>
      </c>
      <c r="BA3206">
        <v>0</v>
      </c>
      <c r="BB3206">
        <v>0</v>
      </c>
      <c r="BC3206">
        <v>0</v>
      </c>
      <c r="BD3206">
        <v>0</v>
      </c>
      <c r="BE3206">
        <v>0</v>
      </c>
      <c r="BF3206">
        <v>0</v>
      </c>
      <c r="BG3206" s="20">
        <v>7</v>
      </c>
      <c r="BH3206" s="20">
        <v>2</v>
      </c>
      <c r="BI3206" s="20">
        <v>159</v>
      </c>
      <c r="BJ3206" s="20">
        <v>28</v>
      </c>
      <c r="BK3206" s="20">
        <v>1407</v>
      </c>
      <c r="BL3206" s="20">
        <v>887</v>
      </c>
      <c r="BM3206" s="20">
        <v>1857</v>
      </c>
      <c r="BN3206" s="20">
        <v>140</v>
      </c>
      <c r="BO3206" s="20">
        <v>73</v>
      </c>
      <c r="BP3206" s="20">
        <v>6035</v>
      </c>
      <c r="BQ3206" s="20">
        <v>3590</v>
      </c>
      <c r="BR3206" s="20">
        <v>0</v>
      </c>
      <c r="BS3206" s="20">
        <v>57</v>
      </c>
      <c r="BT3206" s="20">
        <v>731</v>
      </c>
      <c r="BU3206" s="20">
        <v>268</v>
      </c>
      <c r="BV3206" s="20">
        <v>4828</v>
      </c>
    </row>
    <row r="3207" spans="1:74" x14ac:dyDescent="0.25">
      <c r="A3207" s="20" t="s">
        <v>475</v>
      </c>
      <c r="B3207" s="20" t="s">
        <v>476</v>
      </c>
      <c r="C3207" s="20" t="s">
        <v>670</v>
      </c>
      <c r="D3207" s="1">
        <v>44577</v>
      </c>
      <c r="E3207">
        <v>169</v>
      </c>
      <c r="F3207">
        <v>7</v>
      </c>
      <c r="G3207">
        <v>6</v>
      </c>
      <c r="H3207">
        <v>2</v>
      </c>
      <c r="I3207">
        <v>1</v>
      </c>
      <c r="J3207">
        <v>148</v>
      </c>
      <c r="K3207">
        <v>1</v>
      </c>
      <c r="L3207">
        <v>8</v>
      </c>
      <c r="M3207">
        <v>0</v>
      </c>
      <c r="N3207">
        <v>29</v>
      </c>
      <c r="O3207">
        <v>17</v>
      </c>
      <c r="P3207">
        <v>0</v>
      </c>
      <c r="Q3207">
        <v>0</v>
      </c>
      <c r="R3207">
        <v>1465</v>
      </c>
      <c r="S3207">
        <v>1363</v>
      </c>
      <c r="T3207">
        <v>35</v>
      </c>
      <c r="U3207">
        <v>5</v>
      </c>
      <c r="V3207">
        <v>4</v>
      </c>
      <c r="W3207">
        <v>1014</v>
      </c>
      <c r="X3207">
        <v>732</v>
      </c>
      <c r="Y3207">
        <v>22</v>
      </c>
      <c r="Z3207">
        <v>68</v>
      </c>
      <c r="AA3207">
        <v>14</v>
      </c>
      <c r="AB3207">
        <v>2090</v>
      </c>
      <c r="AC3207">
        <v>1631</v>
      </c>
      <c r="AD3207">
        <v>18</v>
      </c>
      <c r="AE3207">
        <v>32</v>
      </c>
      <c r="AF3207">
        <v>162</v>
      </c>
      <c r="AG3207">
        <v>179</v>
      </c>
      <c r="AH3207">
        <v>106</v>
      </c>
      <c r="AI3207">
        <v>5</v>
      </c>
      <c r="AJ3207">
        <v>21</v>
      </c>
      <c r="AK3207">
        <v>3</v>
      </c>
      <c r="AL3207">
        <v>81</v>
      </c>
      <c r="AM3207">
        <v>66</v>
      </c>
      <c r="AN3207">
        <v>2</v>
      </c>
      <c r="AO3207">
        <v>0</v>
      </c>
      <c r="AP3207">
        <v>1</v>
      </c>
      <c r="AQ3207">
        <v>0</v>
      </c>
      <c r="AR3207">
        <v>0</v>
      </c>
      <c r="AS3207">
        <v>0</v>
      </c>
      <c r="AT3207">
        <v>0</v>
      </c>
      <c r="AU3207">
        <v>0</v>
      </c>
      <c r="AV3207">
        <v>0</v>
      </c>
      <c r="AW3207">
        <v>0</v>
      </c>
      <c r="AX3207">
        <v>0</v>
      </c>
      <c r="AY3207">
        <v>0</v>
      </c>
      <c r="AZ3207">
        <v>0</v>
      </c>
      <c r="BA3207">
        <v>0</v>
      </c>
      <c r="BB3207">
        <v>0</v>
      </c>
      <c r="BC3207">
        <v>0</v>
      </c>
      <c r="BD3207">
        <v>0</v>
      </c>
      <c r="BE3207">
        <v>0</v>
      </c>
      <c r="BF3207">
        <v>0</v>
      </c>
      <c r="BG3207" s="20">
        <v>7</v>
      </c>
      <c r="BH3207" s="20">
        <v>2</v>
      </c>
      <c r="BI3207" s="20">
        <v>158</v>
      </c>
      <c r="BJ3207" s="20">
        <v>29</v>
      </c>
      <c r="BK3207" s="20">
        <v>1408</v>
      </c>
      <c r="BL3207" s="20">
        <v>886</v>
      </c>
      <c r="BM3207" s="20">
        <v>1854</v>
      </c>
      <c r="BN3207" s="20">
        <v>140</v>
      </c>
      <c r="BO3207" s="20">
        <v>77</v>
      </c>
      <c r="BP3207" s="20">
        <v>6029</v>
      </c>
      <c r="BQ3207" s="20">
        <v>3668</v>
      </c>
      <c r="BR3207" s="20">
        <v>0</v>
      </c>
      <c r="BS3207" s="20">
        <v>57</v>
      </c>
      <c r="BT3207" s="20">
        <v>726</v>
      </c>
      <c r="BU3207" s="20">
        <v>268</v>
      </c>
      <c r="BV3207" s="20">
        <v>4823</v>
      </c>
    </row>
    <row r="3208" spans="1:74" x14ac:dyDescent="0.25">
      <c r="A3208" s="20" t="s">
        <v>475</v>
      </c>
      <c r="B3208" s="20" t="s">
        <v>476</v>
      </c>
      <c r="C3208" s="20" t="s">
        <v>670</v>
      </c>
      <c r="D3208" s="1">
        <v>44584</v>
      </c>
      <c r="E3208">
        <v>169</v>
      </c>
      <c r="F3208">
        <v>7</v>
      </c>
      <c r="G3208">
        <v>6</v>
      </c>
      <c r="H3208">
        <v>2</v>
      </c>
      <c r="I3208">
        <v>1</v>
      </c>
      <c r="J3208">
        <v>148</v>
      </c>
      <c r="K3208">
        <v>1</v>
      </c>
      <c r="L3208">
        <v>8</v>
      </c>
      <c r="M3208">
        <v>0</v>
      </c>
      <c r="N3208">
        <v>29</v>
      </c>
      <c r="O3208">
        <v>18</v>
      </c>
      <c r="P3208">
        <v>0</v>
      </c>
      <c r="Q3208">
        <v>0</v>
      </c>
      <c r="R3208">
        <v>1466</v>
      </c>
      <c r="S3208">
        <v>1366</v>
      </c>
      <c r="T3208">
        <v>35</v>
      </c>
      <c r="U3208">
        <v>5</v>
      </c>
      <c r="V3208">
        <v>4</v>
      </c>
      <c r="W3208">
        <v>1012</v>
      </c>
      <c r="X3208">
        <v>734</v>
      </c>
      <c r="Y3208">
        <v>22</v>
      </c>
      <c r="Z3208">
        <v>68</v>
      </c>
      <c r="AA3208">
        <v>13</v>
      </c>
      <c r="AB3208">
        <v>2089</v>
      </c>
      <c r="AC3208">
        <v>1644</v>
      </c>
      <c r="AD3208">
        <v>18</v>
      </c>
      <c r="AE3208">
        <v>32</v>
      </c>
      <c r="AF3208">
        <v>162</v>
      </c>
      <c r="AG3208">
        <v>181</v>
      </c>
      <c r="AH3208">
        <v>107</v>
      </c>
      <c r="AI3208">
        <v>5</v>
      </c>
      <c r="AJ3208">
        <v>21</v>
      </c>
      <c r="AK3208">
        <v>3</v>
      </c>
      <c r="AL3208">
        <v>81</v>
      </c>
      <c r="AM3208">
        <v>66</v>
      </c>
      <c r="AN3208">
        <v>2</v>
      </c>
      <c r="AO3208">
        <v>0</v>
      </c>
      <c r="AP3208">
        <v>1</v>
      </c>
      <c r="AQ3208">
        <v>0</v>
      </c>
      <c r="AR3208">
        <v>0</v>
      </c>
      <c r="AS3208">
        <v>0</v>
      </c>
      <c r="AT3208">
        <v>0</v>
      </c>
      <c r="AU3208">
        <v>0</v>
      </c>
      <c r="AV3208">
        <v>0</v>
      </c>
      <c r="AW3208">
        <v>0</v>
      </c>
      <c r="AX3208">
        <v>0</v>
      </c>
      <c r="AY3208">
        <v>0</v>
      </c>
      <c r="AZ3208">
        <v>0</v>
      </c>
      <c r="BA3208">
        <v>0</v>
      </c>
      <c r="BB3208">
        <v>0</v>
      </c>
      <c r="BC3208">
        <v>0</v>
      </c>
      <c r="BD3208">
        <v>0</v>
      </c>
      <c r="BE3208">
        <v>0</v>
      </c>
      <c r="BF3208">
        <v>0</v>
      </c>
      <c r="BG3208" s="20">
        <v>7</v>
      </c>
      <c r="BH3208" s="20">
        <v>2</v>
      </c>
      <c r="BI3208" s="20">
        <v>158</v>
      </c>
      <c r="BJ3208" s="20">
        <v>29</v>
      </c>
      <c r="BK3208" s="20">
        <v>1409</v>
      </c>
      <c r="BL3208" s="20">
        <v>886</v>
      </c>
      <c r="BM3208" s="20">
        <v>1853</v>
      </c>
      <c r="BN3208" s="20">
        <v>142</v>
      </c>
      <c r="BO3208" s="20">
        <v>77</v>
      </c>
      <c r="BP3208" s="20">
        <v>6035</v>
      </c>
      <c r="BQ3208" s="20">
        <v>3724</v>
      </c>
      <c r="BR3208" s="20">
        <v>0</v>
      </c>
      <c r="BS3208" s="20">
        <v>56</v>
      </c>
      <c r="BT3208" s="20">
        <v>720</v>
      </c>
      <c r="BU3208" s="20">
        <v>265</v>
      </c>
      <c r="BV3208" s="20">
        <v>4831</v>
      </c>
    </row>
    <row r="3209" spans="1:74" x14ac:dyDescent="0.25">
      <c r="A3209" s="20" t="s">
        <v>475</v>
      </c>
      <c r="B3209" s="20" t="s">
        <v>476</v>
      </c>
      <c r="C3209" s="20" t="s">
        <v>670</v>
      </c>
      <c r="D3209" s="1">
        <v>44591</v>
      </c>
      <c r="E3209">
        <v>167</v>
      </c>
      <c r="F3209">
        <v>7</v>
      </c>
      <c r="G3209">
        <v>6</v>
      </c>
      <c r="H3209">
        <v>2</v>
      </c>
      <c r="I3209">
        <v>1</v>
      </c>
      <c r="J3209">
        <v>146</v>
      </c>
      <c r="K3209">
        <v>1</v>
      </c>
      <c r="L3209">
        <v>8</v>
      </c>
      <c r="M3209">
        <v>0</v>
      </c>
      <c r="N3209">
        <v>28</v>
      </c>
      <c r="O3209">
        <v>18</v>
      </c>
      <c r="P3209">
        <v>0</v>
      </c>
      <c r="Q3209">
        <v>0</v>
      </c>
      <c r="R3209">
        <v>1464</v>
      </c>
      <c r="S3209">
        <v>1365</v>
      </c>
      <c r="T3209">
        <v>35</v>
      </c>
      <c r="U3209">
        <v>5</v>
      </c>
      <c r="V3209">
        <v>4</v>
      </c>
      <c r="W3209">
        <v>1013</v>
      </c>
      <c r="X3209">
        <v>746</v>
      </c>
      <c r="Y3209">
        <v>22</v>
      </c>
      <c r="Z3209">
        <v>68</v>
      </c>
      <c r="AA3209">
        <v>14</v>
      </c>
      <c r="AB3209">
        <v>2090</v>
      </c>
      <c r="AC3209">
        <v>1653</v>
      </c>
      <c r="AD3209">
        <v>18</v>
      </c>
      <c r="AE3209">
        <v>32</v>
      </c>
      <c r="AF3209">
        <v>161</v>
      </c>
      <c r="AG3209">
        <v>182</v>
      </c>
      <c r="AH3209">
        <v>111</v>
      </c>
      <c r="AI3209">
        <v>5</v>
      </c>
      <c r="AJ3209">
        <v>21</v>
      </c>
      <c r="AK3209">
        <v>3</v>
      </c>
      <c r="AL3209">
        <v>82</v>
      </c>
      <c r="AM3209">
        <v>67</v>
      </c>
      <c r="AN3209">
        <v>2</v>
      </c>
      <c r="AO3209">
        <v>0</v>
      </c>
      <c r="AP3209">
        <v>1</v>
      </c>
      <c r="AQ3209">
        <v>0</v>
      </c>
      <c r="AR3209">
        <v>0</v>
      </c>
      <c r="AS3209">
        <v>0</v>
      </c>
      <c r="AT3209">
        <v>0</v>
      </c>
      <c r="AU3209">
        <v>0</v>
      </c>
      <c r="AV3209">
        <v>0</v>
      </c>
      <c r="AW3209">
        <v>0</v>
      </c>
      <c r="AX3209">
        <v>0</v>
      </c>
      <c r="AY3209">
        <v>0</v>
      </c>
      <c r="AZ3209">
        <v>0</v>
      </c>
      <c r="BA3209">
        <v>0</v>
      </c>
      <c r="BB3209">
        <v>0</v>
      </c>
      <c r="BC3209">
        <v>0</v>
      </c>
      <c r="BD3209">
        <v>0</v>
      </c>
      <c r="BE3209">
        <v>0</v>
      </c>
      <c r="BF3209">
        <v>0</v>
      </c>
      <c r="BG3209" s="20">
        <v>7</v>
      </c>
      <c r="BH3209" s="20">
        <v>2</v>
      </c>
      <c r="BI3209" s="20">
        <v>156</v>
      </c>
      <c r="BJ3209" s="20">
        <v>28</v>
      </c>
      <c r="BK3209" s="20">
        <v>1408</v>
      </c>
      <c r="BL3209" s="20">
        <v>886</v>
      </c>
      <c r="BM3209" s="20">
        <v>1857</v>
      </c>
      <c r="BN3209" s="20">
        <v>143</v>
      </c>
      <c r="BO3209" s="20">
        <v>78</v>
      </c>
      <c r="BP3209" s="20">
        <v>6038</v>
      </c>
      <c r="BQ3209" s="20">
        <v>3799</v>
      </c>
      <c r="BR3209" s="20">
        <v>0</v>
      </c>
      <c r="BS3209" s="20">
        <v>56</v>
      </c>
      <c r="BT3209" s="20">
        <v>715</v>
      </c>
      <c r="BU3209" s="20">
        <v>264</v>
      </c>
      <c r="BV3209" s="20">
        <v>4848</v>
      </c>
    </row>
    <row r="3210" spans="1:74" x14ac:dyDescent="0.25">
      <c r="A3210" s="20" t="s">
        <v>475</v>
      </c>
      <c r="B3210" s="20" t="s">
        <v>476</v>
      </c>
      <c r="C3210" s="20" t="s">
        <v>670</v>
      </c>
      <c r="D3210" s="1">
        <v>44599</v>
      </c>
      <c r="E3210">
        <v>170</v>
      </c>
      <c r="F3210">
        <v>7</v>
      </c>
      <c r="G3210">
        <v>6</v>
      </c>
      <c r="H3210">
        <v>2</v>
      </c>
      <c r="I3210">
        <v>1</v>
      </c>
      <c r="J3210">
        <v>149</v>
      </c>
      <c r="K3210">
        <v>1</v>
      </c>
      <c r="L3210">
        <v>8</v>
      </c>
      <c r="M3210">
        <v>0</v>
      </c>
      <c r="N3210">
        <v>29</v>
      </c>
      <c r="O3210">
        <v>19</v>
      </c>
      <c r="P3210">
        <v>0</v>
      </c>
      <c r="Q3210">
        <v>0</v>
      </c>
      <c r="R3210">
        <v>1463</v>
      </c>
      <c r="S3210">
        <v>1365</v>
      </c>
      <c r="T3210">
        <v>35</v>
      </c>
      <c r="U3210">
        <v>5</v>
      </c>
      <c r="V3210">
        <v>4</v>
      </c>
      <c r="W3210">
        <v>1010</v>
      </c>
      <c r="X3210">
        <v>746</v>
      </c>
      <c r="Y3210">
        <v>22</v>
      </c>
      <c r="Z3210">
        <v>68</v>
      </c>
      <c r="AA3210">
        <v>14</v>
      </c>
      <c r="AB3210">
        <v>2085</v>
      </c>
      <c r="AC3210">
        <v>1653</v>
      </c>
      <c r="AD3210">
        <v>18</v>
      </c>
      <c r="AE3210">
        <v>32</v>
      </c>
      <c r="AF3210">
        <v>160</v>
      </c>
      <c r="AG3210">
        <v>182</v>
      </c>
      <c r="AH3210">
        <v>111</v>
      </c>
      <c r="AI3210">
        <v>5</v>
      </c>
      <c r="AJ3210">
        <v>21</v>
      </c>
      <c r="AK3210">
        <v>3</v>
      </c>
      <c r="AL3210">
        <v>83</v>
      </c>
      <c r="AM3210">
        <v>70</v>
      </c>
      <c r="AN3210">
        <v>2</v>
      </c>
      <c r="AO3210">
        <v>0</v>
      </c>
      <c r="AP3210">
        <v>1</v>
      </c>
      <c r="AQ3210">
        <v>0</v>
      </c>
      <c r="AR3210">
        <v>0</v>
      </c>
      <c r="AS3210">
        <v>0</v>
      </c>
      <c r="AT3210">
        <v>0</v>
      </c>
      <c r="AU3210">
        <v>0</v>
      </c>
      <c r="AV3210">
        <v>0</v>
      </c>
      <c r="AW3210">
        <v>0</v>
      </c>
      <c r="AX3210">
        <v>0</v>
      </c>
      <c r="AY3210">
        <v>0</v>
      </c>
      <c r="AZ3210">
        <v>0</v>
      </c>
      <c r="BA3210">
        <v>0</v>
      </c>
      <c r="BB3210">
        <v>0</v>
      </c>
      <c r="BC3210">
        <v>0</v>
      </c>
      <c r="BD3210">
        <v>0</v>
      </c>
      <c r="BE3210">
        <v>0</v>
      </c>
      <c r="BF3210">
        <v>0</v>
      </c>
      <c r="BG3210" s="20">
        <v>7</v>
      </c>
      <c r="BH3210" s="20">
        <v>2</v>
      </c>
      <c r="BI3210" s="20">
        <v>159</v>
      </c>
      <c r="BJ3210" s="20">
        <v>29</v>
      </c>
      <c r="BK3210" s="20">
        <v>1407</v>
      </c>
      <c r="BL3210" s="20">
        <v>883</v>
      </c>
      <c r="BM3210" s="20">
        <v>1852</v>
      </c>
      <c r="BN3210" s="20">
        <v>143</v>
      </c>
      <c r="BO3210" s="20">
        <v>79</v>
      </c>
      <c r="BP3210" s="20">
        <v>6031</v>
      </c>
      <c r="BQ3210" s="20">
        <v>3822</v>
      </c>
      <c r="BR3210" s="20">
        <v>0</v>
      </c>
      <c r="BS3210" s="20">
        <v>56</v>
      </c>
      <c r="BT3210" s="20">
        <v>711</v>
      </c>
      <c r="BU3210" s="20">
        <v>263</v>
      </c>
      <c r="BV3210" s="20">
        <v>4847</v>
      </c>
    </row>
    <row r="3211" spans="1:74" x14ac:dyDescent="0.25">
      <c r="A3211" s="20" t="s">
        <v>475</v>
      </c>
      <c r="B3211" s="20" t="s">
        <v>476</v>
      </c>
      <c r="C3211" s="20" t="s">
        <v>670</v>
      </c>
      <c r="D3211" s="1">
        <v>44606</v>
      </c>
      <c r="E3211">
        <v>171</v>
      </c>
      <c r="F3211">
        <v>7</v>
      </c>
      <c r="G3211">
        <v>6</v>
      </c>
      <c r="H3211">
        <v>2</v>
      </c>
      <c r="I3211">
        <v>1</v>
      </c>
      <c r="J3211">
        <v>151</v>
      </c>
      <c r="K3211">
        <v>1</v>
      </c>
      <c r="L3211">
        <v>8</v>
      </c>
      <c r="M3211">
        <v>0</v>
      </c>
      <c r="N3211">
        <v>29</v>
      </c>
      <c r="O3211">
        <v>20</v>
      </c>
      <c r="P3211">
        <v>0</v>
      </c>
      <c r="Q3211">
        <v>0</v>
      </c>
      <c r="R3211">
        <v>1464</v>
      </c>
      <c r="S3211">
        <v>1371</v>
      </c>
      <c r="T3211">
        <v>33</v>
      </c>
      <c r="U3211">
        <v>5</v>
      </c>
      <c r="V3211">
        <v>4</v>
      </c>
      <c r="W3211">
        <v>1013</v>
      </c>
      <c r="X3211">
        <v>748</v>
      </c>
      <c r="Y3211">
        <v>22</v>
      </c>
      <c r="Z3211">
        <v>68</v>
      </c>
      <c r="AA3211">
        <v>16</v>
      </c>
      <c r="AB3211">
        <v>2087</v>
      </c>
      <c r="AC3211">
        <v>1658</v>
      </c>
      <c r="AD3211">
        <v>18</v>
      </c>
      <c r="AE3211">
        <v>33</v>
      </c>
      <c r="AF3211">
        <v>160</v>
      </c>
      <c r="AG3211">
        <v>184</v>
      </c>
      <c r="AH3211">
        <v>111</v>
      </c>
      <c r="AI3211">
        <v>5</v>
      </c>
      <c r="AJ3211">
        <v>22</v>
      </c>
      <c r="AK3211">
        <v>3</v>
      </c>
      <c r="AL3211">
        <v>83</v>
      </c>
      <c r="AM3211">
        <v>70</v>
      </c>
      <c r="AN3211">
        <v>2</v>
      </c>
      <c r="AO3211">
        <v>0</v>
      </c>
      <c r="AP3211">
        <v>1</v>
      </c>
      <c r="AQ3211">
        <v>0</v>
      </c>
      <c r="AR3211">
        <v>0</v>
      </c>
      <c r="AS3211">
        <v>0</v>
      </c>
      <c r="AT3211">
        <v>0</v>
      </c>
      <c r="AU3211">
        <v>0</v>
      </c>
      <c r="AV3211">
        <v>0</v>
      </c>
      <c r="AW3211">
        <v>0</v>
      </c>
      <c r="AX3211">
        <v>0</v>
      </c>
      <c r="AY3211">
        <v>0</v>
      </c>
      <c r="AZ3211">
        <v>0</v>
      </c>
      <c r="BA3211">
        <v>0</v>
      </c>
      <c r="BB3211">
        <v>0</v>
      </c>
      <c r="BC3211">
        <v>0</v>
      </c>
      <c r="BD3211">
        <v>0</v>
      </c>
      <c r="BE3211">
        <v>0</v>
      </c>
      <c r="BF3211">
        <v>0</v>
      </c>
      <c r="BG3211" s="20">
        <v>7</v>
      </c>
      <c r="BH3211" s="20">
        <v>2</v>
      </c>
      <c r="BI3211" s="20">
        <v>160</v>
      </c>
      <c r="BJ3211" s="20">
        <v>29</v>
      </c>
      <c r="BK3211" s="20">
        <v>1411</v>
      </c>
      <c r="BL3211" s="20">
        <v>884</v>
      </c>
      <c r="BM3211" s="20">
        <v>1855</v>
      </c>
      <c r="BN3211" s="20">
        <v>145</v>
      </c>
      <c r="BO3211" s="20">
        <v>79</v>
      </c>
      <c r="BP3211" s="20">
        <v>6037</v>
      </c>
      <c r="BQ3211" s="20">
        <v>3850</v>
      </c>
      <c r="BR3211" s="20">
        <v>0</v>
      </c>
      <c r="BS3211" s="20">
        <v>56</v>
      </c>
      <c r="BT3211" s="20">
        <v>711</v>
      </c>
      <c r="BU3211" s="20">
        <v>264</v>
      </c>
      <c r="BV3211" s="20">
        <v>4858</v>
      </c>
    </row>
    <row r="3212" spans="1:74" x14ac:dyDescent="0.25">
      <c r="A3212" s="20" t="s">
        <v>475</v>
      </c>
      <c r="B3212" s="20" t="s">
        <v>478</v>
      </c>
      <c r="C3212" s="20" t="s">
        <v>496</v>
      </c>
      <c r="D3212" s="1">
        <v>44493</v>
      </c>
      <c r="E3212">
        <v>62</v>
      </c>
      <c r="F3212">
        <v>1</v>
      </c>
      <c r="G3212">
        <v>0</v>
      </c>
      <c r="H3212">
        <v>0</v>
      </c>
      <c r="I3212">
        <v>0</v>
      </c>
      <c r="J3212">
        <v>28</v>
      </c>
      <c r="K3212">
        <v>1</v>
      </c>
      <c r="L3212">
        <v>2</v>
      </c>
      <c r="M3212">
        <v>1</v>
      </c>
      <c r="N3212">
        <v>3</v>
      </c>
      <c r="O3212">
        <v>0</v>
      </c>
      <c r="P3212">
        <v>0</v>
      </c>
      <c r="Q3212">
        <v>0</v>
      </c>
      <c r="R3212">
        <v>431</v>
      </c>
      <c r="S3212">
        <v>0</v>
      </c>
      <c r="T3212">
        <v>275</v>
      </c>
      <c r="U3212">
        <v>6</v>
      </c>
      <c r="V3212">
        <v>5</v>
      </c>
      <c r="W3212">
        <v>790</v>
      </c>
      <c r="X3212">
        <v>0</v>
      </c>
      <c r="Y3212">
        <v>76</v>
      </c>
      <c r="Z3212">
        <v>68</v>
      </c>
      <c r="AA3212">
        <v>24</v>
      </c>
      <c r="AB3212">
        <v>715</v>
      </c>
      <c r="AC3212">
        <v>45</v>
      </c>
      <c r="AD3212">
        <v>13</v>
      </c>
      <c r="AE3212">
        <v>78</v>
      </c>
      <c r="AF3212">
        <v>32</v>
      </c>
      <c r="AG3212">
        <v>84</v>
      </c>
      <c r="AH3212">
        <v>0</v>
      </c>
      <c r="AI3212">
        <v>7</v>
      </c>
      <c r="AJ3212">
        <v>9</v>
      </c>
      <c r="AK3212">
        <v>2</v>
      </c>
      <c r="AL3212">
        <v>40</v>
      </c>
      <c r="AM3212">
        <v>0</v>
      </c>
      <c r="AN3212">
        <v>7</v>
      </c>
      <c r="AO3212">
        <v>1</v>
      </c>
      <c r="AP3212">
        <v>1</v>
      </c>
      <c r="AQ3212">
        <v>0</v>
      </c>
      <c r="AR3212">
        <v>0</v>
      </c>
      <c r="AS3212">
        <v>0</v>
      </c>
      <c r="AT3212">
        <v>0</v>
      </c>
      <c r="AU3212">
        <v>0</v>
      </c>
      <c r="AV3212">
        <v>0</v>
      </c>
      <c r="AW3212">
        <v>0</v>
      </c>
      <c r="AX3212">
        <v>0</v>
      </c>
      <c r="AY3212">
        <v>0</v>
      </c>
      <c r="AZ3212">
        <v>0</v>
      </c>
      <c r="BA3212">
        <v>0</v>
      </c>
      <c r="BB3212">
        <v>13</v>
      </c>
      <c r="BC3212">
        <v>18</v>
      </c>
      <c r="BD3212">
        <v>0</v>
      </c>
      <c r="BE3212">
        <v>1</v>
      </c>
      <c r="BF3212">
        <v>1</v>
      </c>
      <c r="BG3212" s="20"/>
      <c r="BH3212" s="20"/>
      <c r="BI3212" s="20"/>
      <c r="BJ3212" s="20"/>
      <c r="BK3212" s="20"/>
      <c r="BL3212" s="20"/>
      <c r="BM3212" s="20"/>
      <c r="BN3212" s="20"/>
      <c r="BO3212" s="20"/>
      <c r="BP3212" s="20"/>
      <c r="BQ3212" s="20"/>
      <c r="BR3212" s="20"/>
      <c r="BS3212" s="20"/>
      <c r="BT3212" s="20"/>
      <c r="BU3212" s="20"/>
      <c r="BV3212" s="20"/>
    </row>
    <row r="3213" spans="1:74" x14ac:dyDescent="0.25">
      <c r="A3213" s="20" t="s">
        <v>475</v>
      </c>
      <c r="B3213" s="20" t="s">
        <v>478</v>
      </c>
      <c r="C3213" s="20" t="s">
        <v>496</v>
      </c>
      <c r="D3213" s="1">
        <v>44500</v>
      </c>
      <c r="E3213">
        <v>62</v>
      </c>
      <c r="F3213">
        <v>1</v>
      </c>
      <c r="G3213">
        <v>0</v>
      </c>
      <c r="H3213">
        <v>0</v>
      </c>
      <c r="I3213">
        <v>0</v>
      </c>
      <c r="J3213">
        <v>31</v>
      </c>
      <c r="K3213">
        <v>1</v>
      </c>
      <c r="L3213">
        <v>2</v>
      </c>
      <c r="M3213">
        <v>1</v>
      </c>
      <c r="N3213">
        <v>3</v>
      </c>
      <c r="O3213">
        <v>0</v>
      </c>
      <c r="P3213">
        <v>1</v>
      </c>
      <c r="Q3213">
        <v>0</v>
      </c>
      <c r="R3213">
        <v>428</v>
      </c>
      <c r="S3213">
        <v>0</v>
      </c>
      <c r="T3213">
        <v>285</v>
      </c>
      <c r="U3213">
        <v>6</v>
      </c>
      <c r="V3213">
        <v>5</v>
      </c>
      <c r="W3213">
        <v>785</v>
      </c>
      <c r="X3213">
        <v>0</v>
      </c>
      <c r="Y3213">
        <v>113</v>
      </c>
      <c r="Z3213">
        <v>66</v>
      </c>
      <c r="AA3213">
        <v>22</v>
      </c>
      <c r="AB3213">
        <v>713</v>
      </c>
      <c r="AC3213">
        <v>60</v>
      </c>
      <c r="AD3213">
        <v>13</v>
      </c>
      <c r="AE3213">
        <v>76</v>
      </c>
      <c r="AF3213">
        <v>31</v>
      </c>
      <c r="AG3213">
        <v>85</v>
      </c>
      <c r="AH3213">
        <v>0</v>
      </c>
      <c r="AI3213">
        <v>9</v>
      </c>
      <c r="AJ3213">
        <v>9</v>
      </c>
      <c r="AK3213">
        <v>2</v>
      </c>
      <c r="AL3213">
        <v>42</v>
      </c>
      <c r="AM3213">
        <v>0</v>
      </c>
      <c r="AN3213">
        <v>7</v>
      </c>
      <c r="AO3213">
        <v>1</v>
      </c>
      <c r="AP3213">
        <v>1</v>
      </c>
      <c r="AQ3213">
        <v>0</v>
      </c>
      <c r="AR3213">
        <v>0</v>
      </c>
      <c r="AS3213">
        <v>0</v>
      </c>
      <c r="AT3213">
        <v>0</v>
      </c>
      <c r="AU3213">
        <v>0</v>
      </c>
      <c r="AV3213">
        <v>0</v>
      </c>
      <c r="AW3213">
        <v>0</v>
      </c>
      <c r="AX3213">
        <v>0</v>
      </c>
      <c r="AY3213">
        <v>0</v>
      </c>
      <c r="AZ3213">
        <v>0</v>
      </c>
      <c r="BA3213">
        <v>0</v>
      </c>
      <c r="BB3213">
        <v>13</v>
      </c>
      <c r="BC3213">
        <v>18</v>
      </c>
      <c r="BD3213">
        <v>0</v>
      </c>
      <c r="BE3213">
        <v>1</v>
      </c>
      <c r="BF3213">
        <v>1</v>
      </c>
      <c r="BG3213" s="20"/>
      <c r="BH3213" s="20"/>
      <c r="BI3213" s="20"/>
      <c r="BJ3213" s="20"/>
      <c r="BK3213" s="20"/>
      <c r="BL3213" s="20"/>
      <c r="BM3213" s="20"/>
      <c r="BN3213" s="20"/>
      <c r="BO3213" s="20"/>
      <c r="BP3213" s="20"/>
      <c r="BQ3213" s="20"/>
      <c r="BR3213" s="20"/>
      <c r="BS3213" s="20"/>
      <c r="BT3213" s="20"/>
      <c r="BU3213" s="20"/>
      <c r="BV3213" s="20"/>
    </row>
    <row r="3214" spans="1:74" x14ac:dyDescent="0.25">
      <c r="A3214" s="20" t="s">
        <v>475</v>
      </c>
      <c r="B3214" s="20" t="s">
        <v>478</v>
      </c>
      <c r="C3214" s="20" t="s">
        <v>496</v>
      </c>
      <c r="D3214" s="1">
        <v>44507</v>
      </c>
      <c r="E3214">
        <v>62</v>
      </c>
      <c r="F3214">
        <v>1</v>
      </c>
      <c r="G3214">
        <v>0</v>
      </c>
      <c r="H3214">
        <v>0</v>
      </c>
      <c r="I3214">
        <v>0</v>
      </c>
      <c r="J3214">
        <v>32</v>
      </c>
      <c r="K3214">
        <v>1</v>
      </c>
      <c r="L3214">
        <v>2</v>
      </c>
      <c r="M3214">
        <v>1</v>
      </c>
      <c r="N3214">
        <v>3</v>
      </c>
      <c r="O3214">
        <v>1</v>
      </c>
      <c r="P3214">
        <v>0</v>
      </c>
      <c r="Q3214">
        <v>0</v>
      </c>
      <c r="R3214">
        <v>430</v>
      </c>
      <c r="S3214">
        <v>302</v>
      </c>
      <c r="T3214">
        <v>13</v>
      </c>
      <c r="U3214">
        <v>6</v>
      </c>
      <c r="V3214">
        <v>5</v>
      </c>
      <c r="W3214">
        <v>779</v>
      </c>
      <c r="X3214">
        <v>151</v>
      </c>
      <c r="Y3214">
        <v>18</v>
      </c>
      <c r="Z3214">
        <v>65</v>
      </c>
      <c r="AA3214">
        <v>19</v>
      </c>
      <c r="AB3214">
        <v>712</v>
      </c>
      <c r="AC3214">
        <v>84</v>
      </c>
      <c r="AD3214">
        <v>13</v>
      </c>
      <c r="AE3214">
        <v>76</v>
      </c>
      <c r="AF3214">
        <v>31</v>
      </c>
      <c r="AG3214">
        <v>84</v>
      </c>
      <c r="AH3214">
        <v>13</v>
      </c>
      <c r="AI3214">
        <v>1</v>
      </c>
      <c r="AJ3214">
        <v>9</v>
      </c>
      <c r="AK3214">
        <v>2</v>
      </c>
      <c r="AL3214">
        <v>42</v>
      </c>
      <c r="AM3214">
        <v>8</v>
      </c>
      <c r="AN3214">
        <v>0</v>
      </c>
      <c r="AO3214">
        <v>1</v>
      </c>
      <c r="AP3214">
        <v>1</v>
      </c>
      <c r="AQ3214">
        <v>0</v>
      </c>
      <c r="AR3214">
        <v>0</v>
      </c>
      <c r="AS3214">
        <v>0</v>
      </c>
      <c r="AT3214">
        <v>0</v>
      </c>
      <c r="AU3214">
        <v>0</v>
      </c>
      <c r="AV3214">
        <v>0</v>
      </c>
      <c r="AW3214">
        <v>0</v>
      </c>
      <c r="AX3214">
        <v>0</v>
      </c>
      <c r="AY3214">
        <v>0</v>
      </c>
      <c r="AZ3214">
        <v>0</v>
      </c>
      <c r="BA3214">
        <v>0</v>
      </c>
      <c r="BB3214">
        <v>0</v>
      </c>
      <c r="BC3214">
        <v>0</v>
      </c>
      <c r="BD3214">
        <v>0</v>
      </c>
      <c r="BE3214">
        <v>0</v>
      </c>
      <c r="BF3214">
        <v>0</v>
      </c>
      <c r="BG3214" s="20">
        <v>1</v>
      </c>
      <c r="BH3214" s="20">
        <v>0</v>
      </c>
      <c r="BI3214" s="20">
        <v>58</v>
      </c>
      <c r="BJ3214" s="20">
        <v>3</v>
      </c>
      <c r="BK3214" s="20">
        <v>395</v>
      </c>
      <c r="BL3214" s="20">
        <v>643</v>
      </c>
      <c r="BM3214" s="20">
        <v>569</v>
      </c>
      <c r="BN3214" s="20">
        <v>69</v>
      </c>
      <c r="BO3214" s="20">
        <v>39</v>
      </c>
      <c r="BP3214" s="20"/>
      <c r="BQ3214" s="20"/>
      <c r="BR3214" s="20"/>
      <c r="BS3214" s="20"/>
      <c r="BT3214" s="20"/>
      <c r="BU3214" s="20"/>
      <c r="BV3214" s="20"/>
    </row>
    <row r="3215" spans="1:74" x14ac:dyDescent="0.25">
      <c r="A3215" s="20" t="s">
        <v>475</v>
      </c>
      <c r="B3215" s="20" t="s">
        <v>478</v>
      </c>
      <c r="C3215" s="20" t="s">
        <v>496</v>
      </c>
      <c r="D3215" s="1">
        <v>44514</v>
      </c>
      <c r="E3215">
        <v>63</v>
      </c>
      <c r="F3215">
        <v>1</v>
      </c>
      <c r="G3215">
        <v>0</v>
      </c>
      <c r="H3215">
        <v>0</v>
      </c>
      <c r="I3215">
        <v>0</v>
      </c>
      <c r="J3215">
        <v>36</v>
      </c>
      <c r="K3215">
        <v>1</v>
      </c>
      <c r="L3215">
        <v>2</v>
      </c>
      <c r="M3215">
        <v>1</v>
      </c>
      <c r="N3215">
        <v>3</v>
      </c>
      <c r="O3215">
        <v>1</v>
      </c>
      <c r="P3215">
        <v>0</v>
      </c>
      <c r="Q3215">
        <v>0</v>
      </c>
      <c r="R3215">
        <v>429</v>
      </c>
      <c r="S3215">
        <v>311</v>
      </c>
      <c r="T3215">
        <v>13</v>
      </c>
      <c r="U3215">
        <v>6</v>
      </c>
      <c r="V3215">
        <v>5</v>
      </c>
      <c r="W3215">
        <v>777</v>
      </c>
      <c r="X3215">
        <v>181</v>
      </c>
      <c r="Y3215">
        <v>18</v>
      </c>
      <c r="Z3215">
        <v>67</v>
      </c>
      <c r="AA3215">
        <v>18</v>
      </c>
      <c r="AB3215">
        <v>712</v>
      </c>
      <c r="AC3215">
        <v>105</v>
      </c>
      <c r="AD3215">
        <v>13</v>
      </c>
      <c r="AE3215">
        <v>74</v>
      </c>
      <c r="AF3215">
        <v>31</v>
      </c>
      <c r="AG3215">
        <v>85</v>
      </c>
      <c r="AH3215">
        <v>13</v>
      </c>
      <c r="AI3215">
        <v>1</v>
      </c>
      <c r="AJ3215">
        <v>9</v>
      </c>
      <c r="AK3215">
        <v>2</v>
      </c>
      <c r="AL3215">
        <v>42</v>
      </c>
      <c r="AM3215">
        <v>9</v>
      </c>
      <c r="AN3215">
        <v>0</v>
      </c>
      <c r="AO3215">
        <v>1</v>
      </c>
      <c r="AP3215">
        <v>1</v>
      </c>
      <c r="AQ3215">
        <v>0</v>
      </c>
      <c r="AR3215">
        <v>0</v>
      </c>
      <c r="AS3215">
        <v>0</v>
      </c>
      <c r="AT3215">
        <v>0</v>
      </c>
      <c r="AU3215">
        <v>0</v>
      </c>
      <c r="AV3215">
        <v>0</v>
      </c>
      <c r="AW3215">
        <v>0</v>
      </c>
      <c r="AX3215">
        <v>0</v>
      </c>
      <c r="AY3215">
        <v>0</v>
      </c>
      <c r="AZ3215">
        <v>0</v>
      </c>
      <c r="BA3215">
        <v>0</v>
      </c>
      <c r="BB3215">
        <v>0</v>
      </c>
      <c r="BC3215">
        <v>0</v>
      </c>
      <c r="BD3215">
        <v>0</v>
      </c>
      <c r="BE3215">
        <v>0</v>
      </c>
      <c r="BF3215">
        <v>0</v>
      </c>
      <c r="BG3215" s="20">
        <v>1</v>
      </c>
      <c r="BH3215" s="20">
        <v>0</v>
      </c>
      <c r="BI3215" s="20">
        <v>59</v>
      </c>
      <c r="BJ3215" s="20">
        <v>3</v>
      </c>
      <c r="BK3215" s="20">
        <v>396</v>
      </c>
      <c r="BL3215" s="20">
        <v>640</v>
      </c>
      <c r="BM3215" s="20">
        <v>570</v>
      </c>
      <c r="BN3215" s="20">
        <v>70</v>
      </c>
      <c r="BO3215" s="20">
        <v>39</v>
      </c>
      <c r="BP3215" s="20"/>
      <c r="BQ3215" s="20"/>
      <c r="BR3215" s="20"/>
      <c r="BS3215" s="20"/>
      <c r="BT3215" s="20"/>
      <c r="BU3215" s="20"/>
      <c r="BV3215" s="20"/>
    </row>
    <row r="3216" spans="1:74" x14ac:dyDescent="0.25">
      <c r="A3216" s="20" t="s">
        <v>475</v>
      </c>
      <c r="B3216" s="20" t="s">
        <v>478</v>
      </c>
      <c r="C3216" s="20" t="s">
        <v>496</v>
      </c>
      <c r="D3216" s="1">
        <v>44521</v>
      </c>
      <c r="E3216">
        <v>62</v>
      </c>
      <c r="F3216">
        <v>1</v>
      </c>
      <c r="G3216">
        <v>0</v>
      </c>
      <c r="H3216">
        <v>0</v>
      </c>
      <c r="I3216">
        <v>0</v>
      </c>
      <c r="J3216">
        <v>40</v>
      </c>
      <c r="K3216">
        <v>1</v>
      </c>
      <c r="L3216">
        <v>2</v>
      </c>
      <c r="M3216">
        <v>1</v>
      </c>
      <c r="N3216">
        <v>3</v>
      </c>
      <c r="O3216">
        <v>1</v>
      </c>
      <c r="P3216">
        <v>0</v>
      </c>
      <c r="Q3216">
        <v>0</v>
      </c>
      <c r="R3216">
        <v>427</v>
      </c>
      <c r="S3216">
        <v>327</v>
      </c>
      <c r="T3216">
        <v>13</v>
      </c>
      <c r="U3216">
        <v>6</v>
      </c>
      <c r="V3216">
        <v>5</v>
      </c>
      <c r="W3216">
        <v>775</v>
      </c>
      <c r="X3216">
        <v>251</v>
      </c>
      <c r="Y3216">
        <v>18</v>
      </c>
      <c r="Z3216">
        <v>67</v>
      </c>
      <c r="AA3216">
        <v>17</v>
      </c>
      <c r="AB3216">
        <v>709</v>
      </c>
      <c r="AC3216">
        <v>140</v>
      </c>
      <c r="AD3216">
        <v>13</v>
      </c>
      <c r="AE3216">
        <v>74</v>
      </c>
      <c r="AF3216">
        <v>31</v>
      </c>
      <c r="AG3216">
        <v>87</v>
      </c>
      <c r="AH3216">
        <v>14</v>
      </c>
      <c r="AI3216">
        <v>1</v>
      </c>
      <c r="AJ3216">
        <v>9</v>
      </c>
      <c r="AK3216">
        <v>2</v>
      </c>
      <c r="AL3216">
        <v>41</v>
      </c>
      <c r="AM3216">
        <v>9</v>
      </c>
      <c r="AN3216">
        <v>0</v>
      </c>
      <c r="AO3216">
        <v>1</v>
      </c>
      <c r="AP3216">
        <v>1</v>
      </c>
      <c r="AQ3216">
        <v>0</v>
      </c>
      <c r="AR3216">
        <v>0</v>
      </c>
      <c r="AS3216">
        <v>0</v>
      </c>
      <c r="AT3216">
        <v>0</v>
      </c>
      <c r="AU3216">
        <v>0</v>
      </c>
      <c r="AV3216">
        <v>0</v>
      </c>
      <c r="AW3216">
        <v>0</v>
      </c>
      <c r="AX3216">
        <v>0</v>
      </c>
      <c r="AY3216">
        <v>0</v>
      </c>
      <c r="AZ3216">
        <v>0</v>
      </c>
      <c r="BA3216">
        <v>0</v>
      </c>
      <c r="BB3216">
        <v>0</v>
      </c>
      <c r="BC3216">
        <v>0</v>
      </c>
      <c r="BD3216">
        <v>0</v>
      </c>
      <c r="BE3216">
        <v>0</v>
      </c>
      <c r="BF3216">
        <v>0</v>
      </c>
      <c r="BG3216" s="20">
        <v>1</v>
      </c>
      <c r="BH3216" s="20">
        <v>0</v>
      </c>
      <c r="BI3216" s="20">
        <v>58</v>
      </c>
      <c r="BJ3216" s="20">
        <v>3</v>
      </c>
      <c r="BK3216" s="20">
        <v>394</v>
      </c>
      <c r="BL3216" s="20">
        <v>642</v>
      </c>
      <c r="BM3216" s="20">
        <v>568</v>
      </c>
      <c r="BN3216" s="20">
        <v>72</v>
      </c>
      <c r="BO3216" s="20">
        <v>38</v>
      </c>
      <c r="BP3216" s="20"/>
      <c r="BQ3216" s="20"/>
      <c r="BR3216" s="20"/>
      <c r="BS3216" s="20"/>
      <c r="BT3216" s="20"/>
      <c r="BU3216" s="20"/>
      <c r="BV3216" s="20"/>
    </row>
    <row r="3217" spans="1:74" x14ac:dyDescent="0.25">
      <c r="A3217" s="20" t="s">
        <v>475</v>
      </c>
      <c r="B3217" s="20" t="s">
        <v>478</v>
      </c>
      <c r="C3217" s="20" t="s">
        <v>496</v>
      </c>
      <c r="D3217" s="1">
        <v>44528</v>
      </c>
      <c r="E3217">
        <v>62</v>
      </c>
      <c r="F3217">
        <v>1</v>
      </c>
      <c r="G3217">
        <v>0</v>
      </c>
      <c r="H3217">
        <v>0</v>
      </c>
      <c r="I3217">
        <v>0</v>
      </c>
      <c r="J3217">
        <v>44</v>
      </c>
      <c r="K3217">
        <v>1</v>
      </c>
      <c r="L3217">
        <v>2</v>
      </c>
      <c r="M3217">
        <v>1</v>
      </c>
      <c r="N3217">
        <v>3</v>
      </c>
      <c r="O3217">
        <v>1</v>
      </c>
      <c r="P3217">
        <v>0</v>
      </c>
      <c r="Q3217">
        <v>0</v>
      </c>
      <c r="R3217">
        <v>425</v>
      </c>
      <c r="S3217">
        <v>342</v>
      </c>
      <c r="T3217">
        <v>13</v>
      </c>
      <c r="U3217">
        <v>6</v>
      </c>
      <c r="V3217">
        <v>5</v>
      </c>
      <c r="W3217">
        <v>778</v>
      </c>
      <c r="X3217">
        <v>330</v>
      </c>
      <c r="Y3217">
        <v>18</v>
      </c>
      <c r="Z3217">
        <v>67</v>
      </c>
      <c r="AA3217">
        <v>17</v>
      </c>
      <c r="AB3217">
        <v>706</v>
      </c>
      <c r="AC3217">
        <v>205</v>
      </c>
      <c r="AD3217">
        <v>13</v>
      </c>
      <c r="AE3217">
        <v>74</v>
      </c>
      <c r="AF3217">
        <v>31</v>
      </c>
      <c r="AG3217">
        <v>87</v>
      </c>
      <c r="AH3217">
        <v>17</v>
      </c>
      <c r="AI3217">
        <v>1</v>
      </c>
      <c r="AJ3217">
        <v>9</v>
      </c>
      <c r="AK3217">
        <v>2</v>
      </c>
      <c r="AL3217">
        <v>39</v>
      </c>
      <c r="AM3217">
        <v>9</v>
      </c>
      <c r="AN3217">
        <v>0</v>
      </c>
      <c r="AO3217">
        <v>1</v>
      </c>
      <c r="AP3217">
        <v>1</v>
      </c>
      <c r="AQ3217">
        <v>0</v>
      </c>
      <c r="AR3217">
        <v>0</v>
      </c>
      <c r="AS3217">
        <v>0</v>
      </c>
      <c r="AT3217">
        <v>0</v>
      </c>
      <c r="AU3217">
        <v>0</v>
      </c>
      <c r="AV3217">
        <v>0</v>
      </c>
      <c r="AW3217">
        <v>0</v>
      </c>
      <c r="AX3217">
        <v>0</v>
      </c>
      <c r="AY3217">
        <v>0</v>
      </c>
      <c r="AZ3217">
        <v>0</v>
      </c>
      <c r="BA3217">
        <v>0</v>
      </c>
      <c r="BB3217">
        <v>0</v>
      </c>
      <c r="BC3217">
        <v>0</v>
      </c>
      <c r="BD3217">
        <v>0</v>
      </c>
      <c r="BE3217">
        <v>0</v>
      </c>
      <c r="BF3217">
        <v>0</v>
      </c>
      <c r="BG3217" s="20">
        <v>1</v>
      </c>
      <c r="BH3217" s="20">
        <v>0</v>
      </c>
      <c r="BI3217" s="20">
        <v>58</v>
      </c>
      <c r="BJ3217" s="20">
        <v>3</v>
      </c>
      <c r="BK3217" s="20">
        <v>392</v>
      </c>
      <c r="BL3217" s="20">
        <v>645</v>
      </c>
      <c r="BM3217" s="20">
        <v>566</v>
      </c>
      <c r="BN3217" s="20">
        <v>72</v>
      </c>
      <c r="BO3217" s="20">
        <v>36</v>
      </c>
      <c r="BP3217" s="20"/>
      <c r="BQ3217" s="20"/>
      <c r="BR3217" s="20"/>
      <c r="BS3217" s="20"/>
      <c r="BT3217" s="20"/>
      <c r="BU3217" s="20"/>
      <c r="BV3217" s="20"/>
    </row>
    <row r="3218" spans="1:74" x14ac:dyDescent="0.25">
      <c r="A3218" s="20" t="s">
        <v>475</v>
      </c>
      <c r="B3218" s="20" t="s">
        <v>478</v>
      </c>
      <c r="C3218" s="20" t="s">
        <v>496</v>
      </c>
      <c r="D3218" s="1">
        <v>44535</v>
      </c>
      <c r="E3218">
        <v>63</v>
      </c>
      <c r="F3218">
        <v>1</v>
      </c>
      <c r="G3218">
        <v>1</v>
      </c>
      <c r="H3218">
        <v>0</v>
      </c>
      <c r="I3218">
        <v>0</v>
      </c>
      <c r="J3218">
        <v>46</v>
      </c>
      <c r="K3218">
        <v>1</v>
      </c>
      <c r="L3218">
        <v>2</v>
      </c>
      <c r="M3218">
        <v>1</v>
      </c>
      <c r="N3218">
        <v>3</v>
      </c>
      <c r="O3218">
        <v>2</v>
      </c>
      <c r="P3218">
        <v>0</v>
      </c>
      <c r="Q3218">
        <v>0</v>
      </c>
      <c r="R3218">
        <v>428</v>
      </c>
      <c r="S3218">
        <v>349</v>
      </c>
      <c r="T3218">
        <v>13</v>
      </c>
      <c r="U3218">
        <v>6</v>
      </c>
      <c r="V3218">
        <v>5</v>
      </c>
      <c r="W3218">
        <v>777</v>
      </c>
      <c r="X3218">
        <v>361</v>
      </c>
      <c r="Y3218">
        <v>17</v>
      </c>
      <c r="Z3218">
        <v>68</v>
      </c>
      <c r="AA3218">
        <v>15</v>
      </c>
      <c r="AB3218">
        <v>705</v>
      </c>
      <c r="AC3218">
        <v>254</v>
      </c>
      <c r="AD3218">
        <v>13</v>
      </c>
      <c r="AE3218">
        <v>72</v>
      </c>
      <c r="AF3218">
        <v>29</v>
      </c>
      <c r="AG3218">
        <v>87</v>
      </c>
      <c r="AH3218">
        <v>18</v>
      </c>
      <c r="AI3218">
        <v>1</v>
      </c>
      <c r="AJ3218">
        <v>8</v>
      </c>
      <c r="AK3218">
        <v>2</v>
      </c>
      <c r="AL3218">
        <v>38</v>
      </c>
      <c r="AM3218">
        <v>25</v>
      </c>
      <c r="AN3218">
        <v>0</v>
      </c>
      <c r="AO3218">
        <v>1</v>
      </c>
      <c r="AP3218">
        <v>1</v>
      </c>
      <c r="AQ3218">
        <v>0</v>
      </c>
      <c r="AR3218">
        <v>0</v>
      </c>
      <c r="AS3218">
        <v>0</v>
      </c>
      <c r="AT3218">
        <v>0</v>
      </c>
      <c r="AU3218">
        <v>0</v>
      </c>
      <c r="AV3218">
        <v>0</v>
      </c>
      <c r="AW3218">
        <v>0</v>
      </c>
      <c r="AX3218">
        <v>0</v>
      </c>
      <c r="AY3218">
        <v>0</v>
      </c>
      <c r="AZ3218">
        <v>0</v>
      </c>
      <c r="BA3218">
        <v>0</v>
      </c>
      <c r="BB3218">
        <v>0</v>
      </c>
      <c r="BC3218">
        <v>0</v>
      </c>
      <c r="BD3218">
        <v>0</v>
      </c>
      <c r="BE3218">
        <v>0</v>
      </c>
      <c r="BF3218">
        <v>0</v>
      </c>
      <c r="BG3218" s="20">
        <v>1</v>
      </c>
      <c r="BH3218" s="20">
        <v>0</v>
      </c>
      <c r="BI3218" s="20">
        <v>59</v>
      </c>
      <c r="BJ3218" s="20">
        <v>3</v>
      </c>
      <c r="BK3218" s="20">
        <v>395</v>
      </c>
      <c r="BL3218" s="20">
        <v>645</v>
      </c>
      <c r="BM3218" s="20">
        <v>567</v>
      </c>
      <c r="BN3218" s="20">
        <v>72</v>
      </c>
      <c r="BO3218" s="20">
        <v>35</v>
      </c>
      <c r="BP3218" s="20"/>
      <c r="BQ3218" s="20"/>
      <c r="BR3218" s="20"/>
      <c r="BS3218" s="20"/>
      <c r="BT3218" s="20"/>
      <c r="BU3218" s="20"/>
      <c r="BV3218" s="20"/>
    </row>
    <row r="3219" spans="1:74" x14ac:dyDescent="0.25">
      <c r="A3219" s="20" t="s">
        <v>475</v>
      </c>
      <c r="B3219" s="20" t="s">
        <v>478</v>
      </c>
      <c r="C3219" s="20" t="s">
        <v>496</v>
      </c>
      <c r="D3219" s="1">
        <v>44542</v>
      </c>
      <c r="E3219">
        <v>64</v>
      </c>
      <c r="F3219">
        <v>1</v>
      </c>
      <c r="G3219">
        <v>1</v>
      </c>
      <c r="H3219">
        <v>0</v>
      </c>
      <c r="I3219">
        <v>0</v>
      </c>
      <c r="J3219">
        <v>50</v>
      </c>
      <c r="K3219">
        <v>1</v>
      </c>
      <c r="L3219">
        <v>2</v>
      </c>
      <c r="M3219">
        <v>1</v>
      </c>
      <c r="N3219">
        <v>2</v>
      </c>
      <c r="O3219">
        <v>1</v>
      </c>
      <c r="P3219">
        <v>0</v>
      </c>
      <c r="Q3219">
        <v>0</v>
      </c>
      <c r="R3219">
        <v>427</v>
      </c>
      <c r="S3219">
        <v>349</v>
      </c>
      <c r="T3219">
        <v>13</v>
      </c>
      <c r="U3219">
        <v>7</v>
      </c>
      <c r="V3219">
        <v>5</v>
      </c>
      <c r="W3219">
        <v>774</v>
      </c>
      <c r="X3219">
        <v>386</v>
      </c>
      <c r="Y3219">
        <v>17</v>
      </c>
      <c r="Z3219">
        <v>66</v>
      </c>
      <c r="AA3219">
        <v>14</v>
      </c>
      <c r="AB3219">
        <v>702</v>
      </c>
      <c r="AC3219">
        <v>312</v>
      </c>
      <c r="AD3219">
        <v>13</v>
      </c>
      <c r="AE3219">
        <v>71</v>
      </c>
      <c r="AF3219">
        <v>29</v>
      </c>
      <c r="AG3219">
        <v>87</v>
      </c>
      <c r="AH3219">
        <v>20</v>
      </c>
      <c r="AI3219">
        <v>1</v>
      </c>
      <c r="AJ3219">
        <v>8</v>
      </c>
      <c r="AK3219">
        <v>2</v>
      </c>
      <c r="AL3219">
        <v>37</v>
      </c>
      <c r="AM3219">
        <v>25</v>
      </c>
      <c r="AN3219">
        <v>0</v>
      </c>
      <c r="AO3219">
        <v>0</v>
      </c>
      <c r="AP3219">
        <v>1</v>
      </c>
      <c r="AQ3219">
        <v>0</v>
      </c>
      <c r="AR3219">
        <v>0</v>
      </c>
      <c r="AS3219">
        <v>0</v>
      </c>
      <c r="AT3219">
        <v>0</v>
      </c>
      <c r="AU3219">
        <v>0</v>
      </c>
      <c r="AV3219">
        <v>0</v>
      </c>
      <c r="AW3219">
        <v>0</v>
      </c>
      <c r="AX3219">
        <v>0</v>
      </c>
      <c r="AY3219">
        <v>0</v>
      </c>
      <c r="AZ3219">
        <v>0</v>
      </c>
      <c r="BA3219">
        <v>0</v>
      </c>
      <c r="BB3219">
        <v>0</v>
      </c>
      <c r="BC3219">
        <v>0</v>
      </c>
      <c r="BD3219">
        <v>0</v>
      </c>
      <c r="BE3219">
        <v>0</v>
      </c>
      <c r="BF3219">
        <v>0</v>
      </c>
      <c r="BG3219" s="20">
        <v>1</v>
      </c>
      <c r="BH3219" s="20">
        <v>0</v>
      </c>
      <c r="BI3219" s="20">
        <v>60</v>
      </c>
      <c r="BJ3219" s="20">
        <v>2</v>
      </c>
      <c r="BK3219" s="20">
        <v>393</v>
      </c>
      <c r="BL3219" s="20">
        <v>649</v>
      </c>
      <c r="BM3219" s="20">
        <v>566</v>
      </c>
      <c r="BN3219" s="20">
        <v>72</v>
      </c>
      <c r="BO3219" s="20">
        <v>34</v>
      </c>
      <c r="BP3219" s="20"/>
      <c r="BQ3219" s="20"/>
      <c r="BR3219" s="20"/>
      <c r="BS3219" s="20"/>
      <c r="BT3219" s="20"/>
      <c r="BU3219" s="20"/>
      <c r="BV3219" s="20"/>
    </row>
    <row r="3220" spans="1:74" x14ac:dyDescent="0.25">
      <c r="A3220" s="20" t="s">
        <v>475</v>
      </c>
      <c r="B3220" s="20" t="s">
        <v>478</v>
      </c>
      <c r="C3220" s="20" t="s">
        <v>496</v>
      </c>
      <c r="D3220" s="1">
        <v>44549</v>
      </c>
      <c r="E3220">
        <v>64</v>
      </c>
      <c r="F3220">
        <v>1</v>
      </c>
      <c r="G3220">
        <v>1</v>
      </c>
      <c r="H3220">
        <v>0</v>
      </c>
      <c r="I3220">
        <v>0</v>
      </c>
      <c r="J3220">
        <v>50</v>
      </c>
      <c r="K3220">
        <v>1</v>
      </c>
      <c r="L3220">
        <v>2</v>
      </c>
      <c r="M3220">
        <v>1</v>
      </c>
      <c r="N3220">
        <v>2</v>
      </c>
      <c r="O3220">
        <v>1</v>
      </c>
      <c r="P3220">
        <v>0</v>
      </c>
      <c r="Q3220">
        <v>0</v>
      </c>
      <c r="R3220">
        <v>426</v>
      </c>
      <c r="S3220">
        <v>356</v>
      </c>
      <c r="T3220">
        <v>13</v>
      </c>
      <c r="U3220">
        <v>7</v>
      </c>
      <c r="V3220">
        <v>5</v>
      </c>
      <c r="W3220">
        <v>775</v>
      </c>
      <c r="X3220">
        <v>437</v>
      </c>
      <c r="Y3220">
        <v>17</v>
      </c>
      <c r="Z3220">
        <v>63</v>
      </c>
      <c r="AA3220">
        <v>14</v>
      </c>
      <c r="AB3220">
        <v>705</v>
      </c>
      <c r="AC3220">
        <v>364</v>
      </c>
      <c r="AD3220">
        <v>13</v>
      </c>
      <c r="AE3220">
        <v>71</v>
      </c>
      <c r="AF3220">
        <v>30</v>
      </c>
      <c r="AG3220">
        <v>85</v>
      </c>
      <c r="AH3220">
        <v>22</v>
      </c>
      <c r="AI3220">
        <v>1</v>
      </c>
      <c r="AJ3220">
        <v>8</v>
      </c>
      <c r="AK3220">
        <v>2</v>
      </c>
      <c r="AL3220">
        <v>37</v>
      </c>
      <c r="AM3220">
        <v>30</v>
      </c>
      <c r="AN3220">
        <v>0</v>
      </c>
      <c r="AO3220">
        <v>0</v>
      </c>
      <c r="AP3220">
        <v>1</v>
      </c>
      <c r="AQ3220">
        <v>0</v>
      </c>
      <c r="AR3220">
        <v>0</v>
      </c>
      <c r="AS3220">
        <v>0</v>
      </c>
      <c r="AT3220">
        <v>0</v>
      </c>
      <c r="AU3220">
        <v>0</v>
      </c>
      <c r="AV3220">
        <v>0</v>
      </c>
      <c r="AW3220">
        <v>0</v>
      </c>
      <c r="AX3220">
        <v>0</v>
      </c>
      <c r="AY3220">
        <v>0</v>
      </c>
      <c r="AZ3220">
        <v>0</v>
      </c>
      <c r="BA3220">
        <v>0</v>
      </c>
      <c r="BB3220">
        <v>0</v>
      </c>
      <c r="BC3220">
        <v>0</v>
      </c>
      <c r="BD3220">
        <v>0</v>
      </c>
      <c r="BE3220">
        <v>0</v>
      </c>
      <c r="BF3220">
        <v>0</v>
      </c>
      <c r="BG3220" s="20">
        <v>1</v>
      </c>
      <c r="BH3220" s="20">
        <v>0</v>
      </c>
      <c r="BI3220" s="20">
        <v>60</v>
      </c>
      <c r="BJ3220" s="20">
        <v>2</v>
      </c>
      <c r="BK3220" s="20">
        <v>392</v>
      </c>
      <c r="BL3220" s="20">
        <v>652</v>
      </c>
      <c r="BM3220" s="20">
        <v>570</v>
      </c>
      <c r="BN3220" s="20">
        <v>70</v>
      </c>
      <c r="BO3220" s="20">
        <v>34</v>
      </c>
      <c r="BP3220" s="20">
        <v>2884</v>
      </c>
      <c r="BQ3220" s="20">
        <v>735</v>
      </c>
      <c r="BR3220" s="20">
        <v>0</v>
      </c>
      <c r="BS3220" s="20">
        <v>22</v>
      </c>
      <c r="BT3220" s="20">
        <v>437</v>
      </c>
      <c r="BU3220" s="20">
        <v>302</v>
      </c>
      <c r="BV3220" s="20">
        <v>1961</v>
      </c>
    </row>
    <row r="3221" spans="1:74" x14ac:dyDescent="0.25">
      <c r="A3221" s="20" t="s">
        <v>475</v>
      </c>
      <c r="B3221" s="20" t="s">
        <v>478</v>
      </c>
      <c r="C3221" s="20" t="s">
        <v>496</v>
      </c>
      <c r="D3221" s="1">
        <v>44558</v>
      </c>
      <c r="E3221">
        <v>64</v>
      </c>
      <c r="F3221">
        <v>1</v>
      </c>
      <c r="G3221">
        <v>1</v>
      </c>
      <c r="H3221">
        <v>0</v>
      </c>
      <c r="I3221">
        <v>0</v>
      </c>
      <c r="J3221">
        <v>51</v>
      </c>
      <c r="K3221">
        <v>1</v>
      </c>
      <c r="L3221">
        <v>2</v>
      </c>
      <c r="M3221">
        <v>1</v>
      </c>
      <c r="N3221">
        <v>2</v>
      </c>
      <c r="O3221">
        <v>1</v>
      </c>
      <c r="P3221">
        <v>0</v>
      </c>
      <c r="Q3221">
        <v>0</v>
      </c>
      <c r="R3221">
        <v>427</v>
      </c>
      <c r="S3221">
        <v>362</v>
      </c>
      <c r="T3221">
        <v>13</v>
      </c>
      <c r="U3221">
        <v>6</v>
      </c>
      <c r="V3221">
        <v>5</v>
      </c>
      <c r="W3221">
        <v>776</v>
      </c>
      <c r="X3221">
        <v>476</v>
      </c>
      <c r="Y3221">
        <v>17</v>
      </c>
      <c r="Z3221">
        <v>63</v>
      </c>
      <c r="AA3221">
        <v>14</v>
      </c>
      <c r="AB3221">
        <v>704</v>
      </c>
      <c r="AC3221">
        <v>399</v>
      </c>
      <c r="AD3221">
        <v>13</v>
      </c>
      <c r="AE3221">
        <v>70</v>
      </c>
      <c r="AF3221">
        <v>30</v>
      </c>
      <c r="AG3221">
        <v>86</v>
      </c>
      <c r="AH3221">
        <v>37</v>
      </c>
      <c r="AI3221">
        <v>1</v>
      </c>
      <c r="AJ3221">
        <v>7</v>
      </c>
      <c r="AK3221">
        <v>1</v>
      </c>
      <c r="AL3221">
        <v>37</v>
      </c>
      <c r="AM3221">
        <v>30</v>
      </c>
      <c r="AN3221">
        <v>0</v>
      </c>
      <c r="AO3221">
        <v>0</v>
      </c>
      <c r="AP3221">
        <v>1</v>
      </c>
      <c r="AQ3221">
        <v>0</v>
      </c>
      <c r="AR3221">
        <v>0</v>
      </c>
      <c r="AS3221">
        <v>0</v>
      </c>
      <c r="AT3221">
        <v>0</v>
      </c>
      <c r="AU3221">
        <v>0</v>
      </c>
      <c r="AV3221">
        <v>0</v>
      </c>
      <c r="AW3221">
        <v>0</v>
      </c>
      <c r="AX3221">
        <v>0</v>
      </c>
      <c r="AY3221">
        <v>0</v>
      </c>
      <c r="AZ3221">
        <v>0</v>
      </c>
      <c r="BA3221">
        <v>0</v>
      </c>
      <c r="BB3221">
        <v>0</v>
      </c>
      <c r="BC3221">
        <v>0</v>
      </c>
      <c r="BD3221">
        <v>0</v>
      </c>
      <c r="BE3221">
        <v>0</v>
      </c>
      <c r="BF3221">
        <v>0</v>
      </c>
      <c r="BG3221" s="20">
        <v>1</v>
      </c>
      <c r="BH3221" s="20">
        <v>0</v>
      </c>
      <c r="BI3221" s="20">
        <v>60</v>
      </c>
      <c r="BJ3221" s="20">
        <v>2</v>
      </c>
      <c r="BK3221" s="20">
        <v>394</v>
      </c>
      <c r="BL3221" s="20">
        <v>652</v>
      </c>
      <c r="BM3221" s="20">
        <v>570</v>
      </c>
      <c r="BN3221" s="20">
        <v>71</v>
      </c>
      <c r="BO3221" s="20">
        <v>35</v>
      </c>
      <c r="BP3221" s="20">
        <v>2877</v>
      </c>
      <c r="BQ3221" s="20">
        <v>933</v>
      </c>
      <c r="BR3221" s="20">
        <v>0</v>
      </c>
      <c r="BS3221" s="20">
        <v>22</v>
      </c>
      <c r="BT3221" s="20">
        <v>429</v>
      </c>
      <c r="BU3221" s="20">
        <v>297</v>
      </c>
      <c r="BV3221" s="20">
        <v>1965</v>
      </c>
    </row>
    <row r="3222" spans="1:74" x14ac:dyDescent="0.25">
      <c r="A3222" s="20" t="s">
        <v>475</v>
      </c>
      <c r="B3222" s="20" t="s">
        <v>478</v>
      </c>
      <c r="C3222" s="20" t="s">
        <v>496</v>
      </c>
      <c r="D3222" s="1">
        <v>44564</v>
      </c>
      <c r="E3222">
        <v>64</v>
      </c>
      <c r="F3222">
        <v>1</v>
      </c>
      <c r="G3222">
        <v>1</v>
      </c>
      <c r="H3222">
        <v>0</v>
      </c>
      <c r="I3222">
        <v>0</v>
      </c>
      <c r="J3222">
        <v>53</v>
      </c>
      <c r="K3222">
        <v>1</v>
      </c>
      <c r="L3222">
        <v>2</v>
      </c>
      <c r="M3222">
        <v>1</v>
      </c>
      <c r="N3222">
        <v>2</v>
      </c>
      <c r="O3222">
        <v>1</v>
      </c>
      <c r="P3222">
        <v>0</v>
      </c>
      <c r="Q3222">
        <v>0</v>
      </c>
      <c r="R3222">
        <v>426</v>
      </c>
      <c r="S3222">
        <v>362</v>
      </c>
      <c r="T3222">
        <v>13</v>
      </c>
      <c r="U3222">
        <v>6</v>
      </c>
      <c r="V3222">
        <v>5</v>
      </c>
      <c r="W3222">
        <v>774</v>
      </c>
      <c r="X3222">
        <v>485</v>
      </c>
      <c r="Y3222">
        <v>17</v>
      </c>
      <c r="Z3222">
        <v>59</v>
      </c>
      <c r="AA3222">
        <v>13</v>
      </c>
      <c r="AB3222">
        <v>701</v>
      </c>
      <c r="AC3222">
        <v>414</v>
      </c>
      <c r="AD3222">
        <v>13</v>
      </c>
      <c r="AE3222">
        <v>70</v>
      </c>
      <c r="AF3222">
        <v>30</v>
      </c>
      <c r="AG3222">
        <v>88</v>
      </c>
      <c r="AH3222">
        <v>43</v>
      </c>
      <c r="AI3222">
        <v>1</v>
      </c>
      <c r="AJ3222">
        <v>8</v>
      </c>
      <c r="AK3222">
        <v>2</v>
      </c>
      <c r="AL3222">
        <v>37</v>
      </c>
      <c r="AM3222">
        <v>30</v>
      </c>
      <c r="AN3222">
        <v>0</v>
      </c>
      <c r="AO3222">
        <v>0</v>
      </c>
      <c r="AP3222">
        <v>1</v>
      </c>
      <c r="AQ3222">
        <v>0</v>
      </c>
      <c r="AR3222">
        <v>0</v>
      </c>
      <c r="AS3222">
        <v>0</v>
      </c>
      <c r="AT3222">
        <v>0</v>
      </c>
      <c r="AU3222">
        <v>0</v>
      </c>
      <c r="AV3222">
        <v>0</v>
      </c>
      <c r="AW3222">
        <v>0</v>
      </c>
      <c r="AX3222">
        <v>0</v>
      </c>
      <c r="AY3222">
        <v>0</v>
      </c>
      <c r="AZ3222">
        <v>0</v>
      </c>
      <c r="BA3222">
        <v>0</v>
      </c>
      <c r="BB3222">
        <v>0</v>
      </c>
      <c r="BC3222">
        <v>0</v>
      </c>
      <c r="BD3222">
        <v>0</v>
      </c>
      <c r="BE3222">
        <v>0</v>
      </c>
      <c r="BF3222">
        <v>0</v>
      </c>
      <c r="BG3222" s="20">
        <v>1</v>
      </c>
      <c r="BH3222" s="20">
        <v>0</v>
      </c>
      <c r="BI3222" s="20">
        <v>60</v>
      </c>
      <c r="BJ3222" s="20">
        <v>2</v>
      </c>
      <c r="BK3222" s="20">
        <v>393</v>
      </c>
      <c r="BL3222" s="20">
        <v>654</v>
      </c>
      <c r="BM3222" s="20">
        <v>567</v>
      </c>
      <c r="BN3222" s="20">
        <v>71</v>
      </c>
      <c r="BO3222" s="20">
        <v>35</v>
      </c>
      <c r="BP3222" s="20">
        <v>2876</v>
      </c>
      <c r="BQ3222" s="20">
        <v>1019</v>
      </c>
      <c r="BR3222" s="20">
        <v>0</v>
      </c>
      <c r="BS3222" s="20">
        <v>22</v>
      </c>
      <c r="BT3222" s="20">
        <v>427</v>
      </c>
      <c r="BU3222" s="20">
        <v>298</v>
      </c>
      <c r="BV3222" s="20">
        <v>1967</v>
      </c>
    </row>
    <row r="3223" spans="1:74" x14ac:dyDescent="0.25">
      <c r="A3223" s="20" t="s">
        <v>475</v>
      </c>
      <c r="B3223" s="20" t="s">
        <v>478</v>
      </c>
      <c r="C3223" s="20" t="s">
        <v>496</v>
      </c>
      <c r="D3223" s="1">
        <v>44570</v>
      </c>
      <c r="E3223">
        <v>64</v>
      </c>
      <c r="F3223">
        <v>1</v>
      </c>
      <c r="G3223">
        <v>1</v>
      </c>
      <c r="H3223">
        <v>0</v>
      </c>
      <c r="I3223">
        <v>0</v>
      </c>
      <c r="J3223">
        <v>53</v>
      </c>
      <c r="K3223">
        <v>1</v>
      </c>
      <c r="L3223">
        <v>2</v>
      </c>
      <c r="M3223">
        <v>1</v>
      </c>
      <c r="N3223">
        <v>2</v>
      </c>
      <c r="O3223">
        <v>1</v>
      </c>
      <c r="P3223">
        <v>0</v>
      </c>
      <c r="Q3223">
        <v>0</v>
      </c>
      <c r="R3223">
        <v>427</v>
      </c>
      <c r="S3223">
        <v>363</v>
      </c>
      <c r="T3223">
        <v>13</v>
      </c>
      <c r="U3223">
        <v>6</v>
      </c>
      <c r="V3223">
        <v>5</v>
      </c>
      <c r="W3223">
        <v>772</v>
      </c>
      <c r="X3223">
        <v>492</v>
      </c>
      <c r="Y3223">
        <v>17</v>
      </c>
      <c r="Z3223">
        <v>58</v>
      </c>
      <c r="AA3223">
        <v>11</v>
      </c>
      <c r="AB3223">
        <v>699</v>
      </c>
      <c r="AC3223">
        <v>421</v>
      </c>
      <c r="AD3223">
        <v>13</v>
      </c>
      <c r="AE3223">
        <v>70</v>
      </c>
      <c r="AF3223">
        <v>30</v>
      </c>
      <c r="AG3223">
        <v>89</v>
      </c>
      <c r="AH3223">
        <v>44</v>
      </c>
      <c r="AI3223">
        <v>1</v>
      </c>
      <c r="AJ3223">
        <v>7</v>
      </c>
      <c r="AK3223">
        <v>2</v>
      </c>
      <c r="AL3223">
        <v>37</v>
      </c>
      <c r="AM3223">
        <v>31</v>
      </c>
      <c r="AN3223">
        <v>0</v>
      </c>
      <c r="AO3223">
        <v>0</v>
      </c>
      <c r="AP3223">
        <v>1</v>
      </c>
      <c r="AQ3223">
        <v>0</v>
      </c>
      <c r="AR3223">
        <v>0</v>
      </c>
      <c r="AS3223">
        <v>0</v>
      </c>
      <c r="AT3223">
        <v>0</v>
      </c>
      <c r="AU3223">
        <v>0</v>
      </c>
      <c r="AV3223">
        <v>0</v>
      </c>
      <c r="AW3223">
        <v>0</v>
      </c>
      <c r="AX3223">
        <v>0</v>
      </c>
      <c r="AY3223">
        <v>0</v>
      </c>
      <c r="AZ3223">
        <v>0</v>
      </c>
      <c r="BA3223">
        <v>0</v>
      </c>
      <c r="BB3223">
        <v>0</v>
      </c>
      <c r="BC3223">
        <v>0</v>
      </c>
      <c r="BD3223">
        <v>0</v>
      </c>
      <c r="BE3223">
        <v>0</v>
      </c>
      <c r="BF3223">
        <v>0</v>
      </c>
      <c r="BG3223" s="20">
        <v>1</v>
      </c>
      <c r="BH3223" s="20">
        <v>0</v>
      </c>
      <c r="BI3223" s="20">
        <v>60</v>
      </c>
      <c r="BJ3223" s="20">
        <v>2</v>
      </c>
      <c r="BK3223" s="20">
        <v>394</v>
      </c>
      <c r="BL3223" s="20">
        <v>653</v>
      </c>
      <c r="BM3223" s="20">
        <v>566</v>
      </c>
      <c r="BN3223" s="20">
        <v>73</v>
      </c>
      <c r="BO3223" s="20">
        <v>35</v>
      </c>
      <c r="BP3223" s="20">
        <v>2870</v>
      </c>
      <c r="BQ3223" s="20">
        <v>1067</v>
      </c>
      <c r="BR3223" s="20">
        <v>0</v>
      </c>
      <c r="BS3223" s="20">
        <v>22</v>
      </c>
      <c r="BT3223" s="20">
        <v>423</v>
      </c>
      <c r="BU3223" s="20">
        <v>294</v>
      </c>
      <c r="BV3223" s="20">
        <v>1975</v>
      </c>
    </row>
    <row r="3224" spans="1:74" x14ac:dyDescent="0.25">
      <c r="A3224" s="20" t="s">
        <v>475</v>
      </c>
      <c r="B3224" s="20" t="s">
        <v>478</v>
      </c>
      <c r="C3224" s="20" t="s">
        <v>496</v>
      </c>
      <c r="D3224" s="1">
        <v>44577</v>
      </c>
      <c r="E3224">
        <v>64</v>
      </c>
      <c r="F3224">
        <v>1</v>
      </c>
      <c r="G3224">
        <v>1</v>
      </c>
      <c r="H3224">
        <v>0</v>
      </c>
      <c r="I3224">
        <v>0</v>
      </c>
      <c r="J3224">
        <v>53</v>
      </c>
      <c r="K3224">
        <v>1</v>
      </c>
      <c r="L3224">
        <v>2</v>
      </c>
      <c r="M3224">
        <v>1</v>
      </c>
      <c r="N3224">
        <v>2</v>
      </c>
      <c r="O3224">
        <v>2</v>
      </c>
      <c r="P3224">
        <v>0</v>
      </c>
      <c r="Q3224">
        <v>0</v>
      </c>
      <c r="R3224">
        <v>428</v>
      </c>
      <c r="S3224">
        <v>364</v>
      </c>
      <c r="T3224">
        <v>13</v>
      </c>
      <c r="U3224">
        <v>6</v>
      </c>
      <c r="V3224">
        <v>5</v>
      </c>
      <c r="W3224">
        <v>773</v>
      </c>
      <c r="X3224">
        <v>501</v>
      </c>
      <c r="Y3224">
        <v>17</v>
      </c>
      <c r="Z3224">
        <v>60</v>
      </c>
      <c r="AA3224">
        <v>11</v>
      </c>
      <c r="AB3224">
        <v>700</v>
      </c>
      <c r="AC3224">
        <v>426</v>
      </c>
      <c r="AD3224">
        <v>13</v>
      </c>
      <c r="AE3224">
        <v>71</v>
      </c>
      <c r="AF3224">
        <v>29</v>
      </c>
      <c r="AG3224">
        <v>89</v>
      </c>
      <c r="AH3224">
        <v>46</v>
      </c>
      <c r="AI3224">
        <v>1</v>
      </c>
      <c r="AJ3224">
        <v>7</v>
      </c>
      <c r="AK3224">
        <v>2</v>
      </c>
      <c r="AL3224">
        <v>37</v>
      </c>
      <c r="AM3224">
        <v>32</v>
      </c>
      <c r="AN3224">
        <v>0</v>
      </c>
      <c r="AO3224">
        <v>0</v>
      </c>
      <c r="AP3224">
        <v>1</v>
      </c>
      <c r="AQ3224">
        <v>0</v>
      </c>
      <c r="AR3224">
        <v>0</v>
      </c>
      <c r="AS3224">
        <v>0</v>
      </c>
      <c r="AT3224">
        <v>0</v>
      </c>
      <c r="AU3224">
        <v>0</v>
      </c>
      <c r="AV3224">
        <v>0</v>
      </c>
      <c r="AW3224">
        <v>0</v>
      </c>
      <c r="AX3224">
        <v>0</v>
      </c>
      <c r="AY3224">
        <v>0</v>
      </c>
      <c r="AZ3224">
        <v>0</v>
      </c>
      <c r="BA3224">
        <v>0</v>
      </c>
      <c r="BB3224">
        <v>0</v>
      </c>
      <c r="BC3224">
        <v>0</v>
      </c>
      <c r="BD3224">
        <v>0</v>
      </c>
      <c r="BE3224">
        <v>0</v>
      </c>
      <c r="BF3224">
        <v>0</v>
      </c>
      <c r="BG3224" s="20">
        <v>1</v>
      </c>
      <c r="BH3224" s="20">
        <v>0</v>
      </c>
      <c r="BI3224" s="20">
        <v>60</v>
      </c>
      <c r="BJ3224" s="20">
        <v>2</v>
      </c>
      <c r="BK3224" s="20">
        <v>395</v>
      </c>
      <c r="BL3224" s="20">
        <v>653</v>
      </c>
      <c r="BM3224" s="20">
        <v>566</v>
      </c>
      <c r="BN3224" s="20">
        <v>73</v>
      </c>
      <c r="BO3224" s="20">
        <v>35</v>
      </c>
      <c r="BP3224" s="20">
        <v>2878</v>
      </c>
      <c r="BQ3224" s="20">
        <v>1104</v>
      </c>
      <c r="BR3224" s="20">
        <v>0</v>
      </c>
      <c r="BS3224" s="20">
        <v>23</v>
      </c>
      <c r="BT3224" s="20">
        <v>418</v>
      </c>
      <c r="BU3224" s="20">
        <v>301</v>
      </c>
      <c r="BV3224" s="20">
        <v>1985</v>
      </c>
    </row>
    <row r="3225" spans="1:74" x14ac:dyDescent="0.25">
      <c r="A3225" s="20" t="s">
        <v>475</v>
      </c>
      <c r="B3225" s="20" t="s">
        <v>478</v>
      </c>
      <c r="C3225" s="20" t="s">
        <v>496</v>
      </c>
      <c r="D3225" s="1">
        <v>44584</v>
      </c>
      <c r="E3225">
        <v>64</v>
      </c>
      <c r="F3225">
        <v>1</v>
      </c>
      <c r="G3225">
        <v>1</v>
      </c>
      <c r="H3225">
        <v>0</v>
      </c>
      <c r="I3225">
        <v>0</v>
      </c>
      <c r="J3225">
        <v>54</v>
      </c>
      <c r="K3225">
        <v>1</v>
      </c>
      <c r="L3225">
        <v>2</v>
      </c>
      <c r="M3225">
        <v>1</v>
      </c>
      <c r="N3225">
        <v>2</v>
      </c>
      <c r="O3225">
        <v>2</v>
      </c>
      <c r="P3225">
        <v>0</v>
      </c>
      <c r="Q3225">
        <v>0</v>
      </c>
      <c r="R3225">
        <v>429</v>
      </c>
      <c r="S3225">
        <v>365</v>
      </c>
      <c r="T3225">
        <v>13</v>
      </c>
      <c r="U3225">
        <v>6</v>
      </c>
      <c r="V3225">
        <v>5</v>
      </c>
      <c r="W3225">
        <v>771</v>
      </c>
      <c r="X3225">
        <v>502</v>
      </c>
      <c r="Y3225">
        <v>17</v>
      </c>
      <c r="Z3225">
        <v>59</v>
      </c>
      <c r="AA3225">
        <v>11</v>
      </c>
      <c r="AB3225">
        <v>701</v>
      </c>
      <c r="AC3225">
        <v>428</v>
      </c>
      <c r="AD3225">
        <v>13</v>
      </c>
      <c r="AE3225">
        <v>71</v>
      </c>
      <c r="AF3225">
        <v>30</v>
      </c>
      <c r="AG3225">
        <v>87</v>
      </c>
      <c r="AH3225">
        <v>47</v>
      </c>
      <c r="AI3225">
        <v>1</v>
      </c>
      <c r="AJ3225">
        <v>5</v>
      </c>
      <c r="AK3225">
        <v>2</v>
      </c>
      <c r="AL3225">
        <v>37</v>
      </c>
      <c r="AM3225">
        <v>32</v>
      </c>
      <c r="AN3225">
        <v>0</v>
      </c>
      <c r="AO3225">
        <v>0</v>
      </c>
      <c r="AP3225">
        <v>1</v>
      </c>
      <c r="AQ3225">
        <v>0</v>
      </c>
      <c r="AR3225">
        <v>0</v>
      </c>
      <c r="AS3225">
        <v>0</v>
      </c>
      <c r="AT3225">
        <v>0</v>
      </c>
      <c r="AU3225">
        <v>0</v>
      </c>
      <c r="AV3225">
        <v>0</v>
      </c>
      <c r="AW3225">
        <v>0</v>
      </c>
      <c r="AX3225">
        <v>0</v>
      </c>
      <c r="AY3225">
        <v>0</v>
      </c>
      <c r="AZ3225">
        <v>0</v>
      </c>
      <c r="BA3225">
        <v>0</v>
      </c>
      <c r="BB3225">
        <v>0</v>
      </c>
      <c r="BC3225">
        <v>0</v>
      </c>
      <c r="BD3225">
        <v>0</v>
      </c>
      <c r="BE3225">
        <v>0</v>
      </c>
      <c r="BF3225">
        <v>0</v>
      </c>
      <c r="BG3225" s="20">
        <v>1</v>
      </c>
      <c r="BH3225" s="20">
        <v>0</v>
      </c>
      <c r="BI3225" s="20">
        <v>60</v>
      </c>
      <c r="BJ3225" s="20">
        <v>2</v>
      </c>
      <c r="BK3225" s="20">
        <v>396</v>
      </c>
      <c r="BL3225" s="20">
        <v>653</v>
      </c>
      <c r="BM3225" s="20">
        <v>566</v>
      </c>
      <c r="BN3225" s="20">
        <v>73</v>
      </c>
      <c r="BO3225" s="20">
        <v>35</v>
      </c>
      <c r="BP3225" s="20">
        <v>2874</v>
      </c>
      <c r="BQ3225" s="20">
        <v>1114</v>
      </c>
      <c r="BR3225" s="20">
        <v>0</v>
      </c>
      <c r="BS3225" s="20">
        <v>23</v>
      </c>
      <c r="BT3225" s="20">
        <v>413</v>
      </c>
      <c r="BU3225" s="20">
        <v>299</v>
      </c>
      <c r="BV3225" s="20">
        <v>1988</v>
      </c>
    </row>
    <row r="3226" spans="1:74" x14ac:dyDescent="0.25">
      <c r="A3226" s="20" t="s">
        <v>475</v>
      </c>
      <c r="B3226" s="20" t="s">
        <v>478</v>
      </c>
      <c r="C3226" s="20" t="s">
        <v>496</v>
      </c>
      <c r="D3226" s="1">
        <v>44591</v>
      </c>
      <c r="E3226">
        <v>64</v>
      </c>
      <c r="F3226">
        <v>1</v>
      </c>
      <c r="G3226">
        <v>1</v>
      </c>
      <c r="H3226">
        <v>0</v>
      </c>
      <c r="I3226">
        <v>0</v>
      </c>
      <c r="J3226">
        <v>54</v>
      </c>
      <c r="K3226">
        <v>1</v>
      </c>
      <c r="L3226">
        <v>2</v>
      </c>
      <c r="M3226">
        <v>1</v>
      </c>
      <c r="N3226">
        <v>2</v>
      </c>
      <c r="O3226">
        <v>2</v>
      </c>
      <c r="P3226">
        <v>0</v>
      </c>
      <c r="Q3226">
        <v>0</v>
      </c>
      <c r="R3226">
        <v>429</v>
      </c>
      <c r="S3226">
        <v>366</v>
      </c>
      <c r="T3226">
        <v>13</v>
      </c>
      <c r="U3226">
        <v>6</v>
      </c>
      <c r="V3226">
        <v>5</v>
      </c>
      <c r="W3226">
        <v>771</v>
      </c>
      <c r="X3226">
        <v>509</v>
      </c>
      <c r="Y3226">
        <v>17</v>
      </c>
      <c r="Z3226">
        <v>58</v>
      </c>
      <c r="AA3226">
        <v>11</v>
      </c>
      <c r="AB3226">
        <v>701</v>
      </c>
      <c r="AC3226">
        <v>434</v>
      </c>
      <c r="AD3226">
        <v>13</v>
      </c>
      <c r="AE3226">
        <v>70</v>
      </c>
      <c r="AF3226">
        <v>30</v>
      </c>
      <c r="AG3226">
        <v>86</v>
      </c>
      <c r="AH3226">
        <v>47</v>
      </c>
      <c r="AI3226">
        <v>1</v>
      </c>
      <c r="AJ3226">
        <v>5</v>
      </c>
      <c r="AK3226">
        <v>1</v>
      </c>
      <c r="AL3226">
        <v>37</v>
      </c>
      <c r="AM3226">
        <v>32</v>
      </c>
      <c r="AN3226">
        <v>0</v>
      </c>
      <c r="AO3226">
        <v>0</v>
      </c>
      <c r="AP3226">
        <v>1</v>
      </c>
      <c r="AQ3226">
        <v>0</v>
      </c>
      <c r="AR3226">
        <v>0</v>
      </c>
      <c r="AS3226">
        <v>0</v>
      </c>
      <c r="AT3226">
        <v>0</v>
      </c>
      <c r="AU3226">
        <v>0</v>
      </c>
      <c r="AV3226">
        <v>0</v>
      </c>
      <c r="AW3226">
        <v>0</v>
      </c>
      <c r="AX3226">
        <v>0</v>
      </c>
      <c r="AY3226">
        <v>0</v>
      </c>
      <c r="AZ3226">
        <v>0</v>
      </c>
      <c r="BA3226">
        <v>0</v>
      </c>
      <c r="BB3226">
        <v>0</v>
      </c>
      <c r="BC3226">
        <v>0</v>
      </c>
      <c r="BD3226">
        <v>0</v>
      </c>
      <c r="BE3226">
        <v>0</v>
      </c>
      <c r="BF3226">
        <v>0</v>
      </c>
      <c r="BG3226" s="20">
        <v>1</v>
      </c>
      <c r="BH3226" s="20">
        <v>0</v>
      </c>
      <c r="BI3226" s="20">
        <v>60</v>
      </c>
      <c r="BJ3226" s="20">
        <v>2</v>
      </c>
      <c r="BK3226" s="20">
        <v>396</v>
      </c>
      <c r="BL3226" s="20">
        <v>655</v>
      </c>
      <c r="BM3226" s="20">
        <v>568</v>
      </c>
      <c r="BN3226" s="20">
        <v>72</v>
      </c>
      <c r="BO3226" s="20">
        <v>35</v>
      </c>
      <c r="BP3226" s="20">
        <v>2877</v>
      </c>
      <c r="BQ3226" s="20">
        <v>1139</v>
      </c>
      <c r="BR3226" s="20">
        <v>0</v>
      </c>
      <c r="BS3226" s="20">
        <v>23</v>
      </c>
      <c r="BT3226" s="20">
        <v>410</v>
      </c>
      <c r="BU3226" s="20">
        <v>297</v>
      </c>
      <c r="BV3226" s="20">
        <v>1999</v>
      </c>
    </row>
    <row r="3227" spans="1:74" x14ac:dyDescent="0.25">
      <c r="A3227" s="20" t="s">
        <v>475</v>
      </c>
      <c r="B3227" s="20" t="s">
        <v>478</v>
      </c>
      <c r="C3227" s="20" t="s">
        <v>496</v>
      </c>
      <c r="D3227" s="1">
        <v>44599</v>
      </c>
      <c r="E3227">
        <v>63</v>
      </c>
      <c r="F3227">
        <v>1</v>
      </c>
      <c r="G3227">
        <v>1</v>
      </c>
      <c r="H3227">
        <v>0</v>
      </c>
      <c r="I3227">
        <v>0</v>
      </c>
      <c r="J3227">
        <v>53</v>
      </c>
      <c r="K3227">
        <v>1</v>
      </c>
      <c r="L3227">
        <v>2</v>
      </c>
      <c r="M3227">
        <v>1</v>
      </c>
      <c r="N3227">
        <v>2</v>
      </c>
      <c r="O3227">
        <v>2</v>
      </c>
      <c r="P3227">
        <v>0</v>
      </c>
      <c r="Q3227">
        <v>0</v>
      </c>
      <c r="R3227">
        <v>429</v>
      </c>
      <c r="S3227">
        <v>366</v>
      </c>
      <c r="T3227">
        <v>13</v>
      </c>
      <c r="U3227">
        <v>6</v>
      </c>
      <c r="V3227">
        <v>5</v>
      </c>
      <c r="W3227">
        <v>775</v>
      </c>
      <c r="X3227">
        <v>512</v>
      </c>
      <c r="Y3227">
        <v>17</v>
      </c>
      <c r="Z3227">
        <v>59</v>
      </c>
      <c r="AA3227">
        <v>11</v>
      </c>
      <c r="AB3227">
        <v>703</v>
      </c>
      <c r="AC3227">
        <v>434</v>
      </c>
      <c r="AD3227">
        <v>13</v>
      </c>
      <c r="AE3227">
        <v>70</v>
      </c>
      <c r="AF3227">
        <v>30</v>
      </c>
      <c r="AG3227">
        <v>86</v>
      </c>
      <c r="AH3227">
        <v>47</v>
      </c>
      <c r="AI3227">
        <v>1</v>
      </c>
      <c r="AJ3227">
        <v>5</v>
      </c>
      <c r="AK3227">
        <v>1</v>
      </c>
      <c r="AL3227">
        <v>37</v>
      </c>
      <c r="AM3227">
        <v>32</v>
      </c>
      <c r="AN3227">
        <v>0</v>
      </c>
      <c r="AO3227">
        <v>0</v>
      </c>
      <c r="AP3227">
        <v>1</v>
      </c>
      <c r="AQ3227">
        <v>0</v>
      </c>
      <c r="AR3227">
        <v>0</v>
      </c>
      <c r="AS3227">
        <v>0</v>
      </c>
      <c r="AT3227">
        <v>0</v>
      </c>
      <c r="AU3227">
        <v>0</v>
      </c>
      <c r="AV3227">
        <v>0</v>
      </c>
      <c r="AW3227">
        <v>0</v>
      </c>
      <c r="AX3227">
        <v>0</v>
      </c>
      <c r="AY3227">
        <v>0</v>
      </c>
      <c r="AZ3227">
        <v>0</v>
      </c>
      <c r="BA3227">
        <v>0</v>
      </c>
      <c r="BB3227">
        <v>0</v>
      </c>
      <c r="BC3227">
        <v>0</v>
      </c>
      <c r="BD3227">
        <v>0</v>
      </c>
      <c r="BE3227">
        <v>0</v>
      </c>
      <c r="BF3227">
        <v>0</v>
      </c>
      <c r="BG3227" s="20">
        <v>1</v>
      </c>
      <c r="BH3227" s="20">
        <v>0</v>
      </c>
      <c r="BI3227" s="20">
        <v>59</v>
      </c>
      <c r="BJ3227" s="20">
        <v>2</v>
      </c>
      <c r="BK3227" s="20">
        <v>396</v>
      </c>
      <c r="BL3227" s="20">
        <v>658</v>
      </c>
      <c r="BM3227" s="20">
        <v>571</v>
      </c>
      <c r="BN3227" s="20">
        <v>72</v>
      </c>
      <c r="BO3227" s="20">
        <v>35</v>
      </c>
      <c r="BP3227" s="20">
        <v>2877</v>
      </c>
      <c r="BQ3227" s="20">
        <v>1145</v>
      </c>
      <c r="BR3227" s="20">
        <v>0</v>
      </c>
      <c r="BS3227" s="20">
        <v>23</v>
      </c>
      <c r="BT3227" s="20">
        <v>409</v>
      </c>
      <c r="BU3227" s="20">
        <v>298</v>
      </c>
      <c r="BV3227" s="20">
        <v>2000</v>
      </c>
    </row>
    <row r="3228" spans="1:74" x14ac:dyDescent="0.25">
      <c r="A3228" s="20" t="s">
        <v>475</v>
      </c>
      <c r="B3228" s="20" t="s">
        <v>478</v>
      </c>
      <c r="C3228" s="20" t="s">
        <v>496</v>
      </c>
      <c r="D3228" s="1">
        <v>44606</v>
      </c>
      <c r="E3228">
        <v>63</v>
      </c>
      <c r="F3228">
        <v>1</v>
      </c>
      <c r="G3228">
        <v>1</v>
      </c>
      <c r="H3228">
        <v>0</v>
      </c>
      <c r="I3228">
        <v>0</v>
      </c>
      <c r="J3228">
        <v>53</v>
      </c>
      <c r="K3228">
        <v>1</v>
      </c>
      <c r="L3228">
        <v>2</v>
      </c>
      <c r="M3228">
        <v>1</v>
      </c>
      <c r="N3228">
        <v>2</v>
      </c>
      <c r="O3228">
        <v>2</v>
      </c>
      <c r="P3228">
        <v>0</v>
      </c>
      <c r="Q3228">
        <v>0</v>
      </c>
      <c r="R3228">
        <v>428</v>
      </c>
      <c r="S3228">
        <v>365</v>
      </c>
      <c r="T3228">
        <v>13</v>
      </c>
      <c r="U3228">
        <v>6</v>
      </c>
      <c r="V3228">
        <v>5</v>
      </c>
      <c r="W3228">
        <v>773</v>
      </c>
      <c r="X3228">
        <v>511</v>
      </c>
      <c r="Y3228">
        <v>17</v>
      </c>
      <c r="Z3228">
        <v>59</v>
      </c>
      <c r="AA3228">
        <v>12</v>
      </c>
      <c r="AB3228">
        <v>702</v>
      </c>
      <c r="AC3228">
        <v>437</v>
      </c>
      <c r="AD3228">
        <v>13</v>
      </c>
      <c r="AE3228">
        <v>70</v>
      </c>
      <c r="AF3228">
        <v>29</v>
      </c>
      <c r="AG3228">
        <v>86</v>
      </c>
      <c r="AH3228">
        <v>47</v>
      </c>
      <c r="AI3228">
        <v>1</v>
      </c>
      <c r="AJ3228">
        <v>5</v>
      </c>
      <c r="AK3228">
        <v>1</v>
      </c>
      <c r="AL3228">
        <v>37</v>
      </c>
      <c r="AM3228">
        <v>32</v>
      </c>
      <c r="AN3228">
        <v>0</v>
      </c>
      <c r="AO3228">
        <v>0</v>
      </c>
      <c r="AP3228">
        <v>1</v>
      </c>
      <c r="AQ3228">
        <v>0</v>
      </c>
      <c r="AR3228">
        <v>0</v>
      </c>
      <c r="AS3228">
        <v>0</v>
      </c>
      <c r="AT3228">
        <v>0</v>
      </c>
      <c r="AU3228">
        <v>0</v>
      </c>
      <c r="AV3228">
        <v>0</v>
      </c>
      <c r="AW3228">
        <v>0</v>
      </c>
      <c r="AX3228">
        <v>0</v>
      </c>
      <c r="AY3228">
        <v>0</v>
      </c>
      <c r="AZ3228">
        <v>0</v>
      </c>
      <c r="BA3228">
        <v>0</v>
      </c>
      <c r="BB3228">
        <v>0</v>
      </c>
      <c r="BC3228">
        <v>0</v>
      </c>
      <c r="BD3228">
        <v>0</v>
      </c>
      <c r="BE3228">
        <v>0</v>
      </c>
      <c r="BF3228">
        <v>0</v>
      </c>
      <c r="BG3228" s="20">
        <v>1</v>
      </c>
      <c r="BH3228" s="20">
        <v>0</v>
      </c>
      <c r="BI3228" s="20">
        <v>59</v>
      </c>
      <c r="BJ3228" s="20">
        <v>2</v>
      </c>
      <c r="BK3228" s="20">
        <v>395</v>
      </c>
      <c r="BL3228" s="20">
        <v>658</v>
      </c>
      <c r="BM3228" s="20">
        <v>571</v>
      </c>
      <c r="BN3228" s="20">
        <v>73</v>
      </c>
      <c r="BO3228" s="20">
        <v>35</v>
      </c>
      <c r="BP3228" s="20">
        <v>2865</v>
      </c>
      <c r="BQ3228" s="20">
        <v>1147</v>
      </c>
      <c r="BR3228" s="20">
        <v>0</v>
      </c>
      <c r="BS3228" s="20">
        <v>23</v>
      </c>
      <c r="BT3228" s="20">
        <v>406</v>
      </c>
      <c r="BU3228" s="20">
        <v>294</v>
      </c>
      <c r="BV3228" s="20">
        <v>1997</v>
      </c>
    </row>
    <row r="3229" spans="1:74" x14ac:dyDescent="0.25">
      <c r="A3229" s="20" t="s">
        <v>475</v>
      </c>
      <c r="B3229" s="20" t="s">
        <v>478</v>
      </c>
      <c r="C3229" s="20" t="s">
        <v>496</v>
      </c>
      <c r="D3229" s="1">
        <v>44606</v>
      </c>
      <c r="W3229">
        <v>1</v>
      </c>
      <c r="AB3229">
        <v>1</v>
      </c>
      <c r="AF3229">
        <v>1</v>
      </c>
      <c r="BG3229" s="20"/>
      <c r="BH3229" s="20"/>
      <c r="BI3229" s="20"/>
      <c r="BJ3229" s="20"/>
      <c r="BK3229" s="20"/>
      <c r="BL3229" s="20">
        <v>1</v>
      </c>
      <c r="BM3229" s="20"/>
      <c r="BN3229" s="20"/>
      <c r="BO3229" s="20"/>
      <c r="BP3229" s="20">
        <v>1</v>
      </c>
      <c r="BQ3229" s="20"/>
      <c r="BR3229" s="20"/>
      <c r="BS3229" s="20"/>
      <c r="BT3229" s="20"/>
      <c r="BU3229" s="20">
        <v>1</v>
      </c>
      <c r="BV3229" s="20"/>
    </row>
    <row r="3230" spans="1:74" x14ac:dyDescent="0.25">
      <c r="A3230" s="20" t="s">
        <v>475</v>
      </c>
      <c r="B3230" s="20" t="s">
        <v>476</v>
      </c>
      <c r="C3230" s="20" t="s">
        <v>671</v>
      </c>
      <c r="D3230" s="1">
        <v>44493</v>
      </c>
      <c r="E3230">
        <v>113</v>
      </c>
      <c r="F3230">
        <v>4</v>
      </c>
      <c r="G3230">
        <v>1</v>
      </c>
      <c r="H3230">
        <v>2</v>
      </c>
      <c r="I3230">
        <v>1</v>
      </c>
      <c r="J3230">
        <v>25</v>
      </c>
      <c r="K3230">
        <v>4</v>
      </c>
      <c r="L3230">
        <v>8</v>
      </c>
      <c r="M3230">
        <v>0</v>
      </c>
      <c r="N3230">
        <v>10</v>
      </c>
      <c r="O3230">
        <v>0</v>
      </c>
      <c r="P3230">
        <v>8</v>
      </c>
      <c r="Q3230">
        <v>0</v>
      </c>
      <c r="R3230">
        <v>502</v>
      </c>
      <c r="S3230">
        <v>0</v>
      </c>
      <c r="T3230">
        <v>243</v>
      </c>
      <c r="U3230">
        <v>15</v>
      </c>
      <c r="V3230">
        <v>0</v>
      </c>
      <c r="W3230">
        <v>863</v>
      </c>
      <c r="X3230">
        <v>0</v>
      </c>
      <c r="Y3230">
        <v>69</v>
      </c>
      <c r="Z3230">
        <v>102</v>
      </c>
      <c r="AA3230">
        <v>9</v>
      </c>
      <c r="AB3230">
        <v>1066</v>
      </c>
      <c r="AC3230">
        <v>88</v>
      </c>
      <c r="AD3230">
        <v>10</v>
      </c>
      <c r="AE3230">
        <v>137</v>
      </c>
      <c r="AF3230">
        <v>17</v>
      </c>
      <c r="AG3230">
        <v>175</v>
      </c>
      <c r="AH3230">
        <v>0</v>
      </c>
      <c r="AI3230">
        <v>13</v>
      </c>
      <c r="AJ3230">
        <v>23</v>
      </c>
      <c r="AK3230">
        <v>1</v>
      </c>
      <c r="AL3230">
        <v>24</v>
      </c>
      <c r="AM3230">
        <v>0</v>
      </c>
      <c r="AN3230">
        <v>6</v>
      </c>
      <c r="AO3230">
        <v>0</v>
      </c>
      <c r="AP3230">
        <v>0</v>
      </c>
      <c r="AQ3230">
        <v>0</v>
      </c>
      <c r="AR3230">
        <v>0</v>
      </c>
      <c r="AS3230">
        <v>0</v>
      </c>
      <c r="AT3230">
        <v>0</v>
      </c>
      <c r="AU3230">
        <v>0</v>
      </c>
      <c r="AV3230">
        <v>0</v>
      </c>
      <c r="AW3230">
        <v>0</v>
      </c>
      <c r="AX3230">
        <v>0</v>
      </c>
      <c r="AY3230">
        <v>0</v>
      </c>
      <c r="AZ3230">
        <v>0</v>
      </c>
      <c r="BA3230">
        <v>0</v>
      </c>
      <c r="BB3230">
        <v>24</v>
      </c>
      <c r="BC3230">
        <v>15</v>
      </c>
      <c r="BD3230">
        <v>0</v>
      </c>
      <c r="BE3230">
        <v>1</v>
      </c>
      <c r="BF3230">
        <v>0</v>
      </c>
      <c r="BG3230" s="20"/>
      <c r="BH3230" s="20"/>
      <c r="BI3230" s="20"/>
      <c r="BJ3230" s="20"/>
      <c r="BK3230" s="20"/>
      <c r="BL3230" s="20"/>
      <c r="BM3230" s="20"/>
      <c r="BN3230" s="20"/>
      <c r="BO3230" s="20"/>
      <c r="BP3230" s="20"/>
      <c r="BQ3230" s="20"/>
      <c r="BR3230" s="20"/>
      <c r="BS3230" s="20"/>
      <c r="BT3230" s="20"/>
      <c r="BU3230" s="20"/>
      <c r="BV3230" s="20"/>
    </row>
    <row r="3231" spans="1:74" x14ac:dyDescent="0.25">
      <c r="A3231" s="20" t="s">
        <v>475</v>
      </c>
      <c r="B3231" s="20" t="s">
        <v>476</v>
      </c>
      <c r="C3231" s="20" t="s">
        <v>671</v>
      </c>
      <c r="D3231" s="1">
        <v>44500</v>
      </c>
      <c r="E3231">
        <v>113</v>
      </c>
      <c r="F3231">
        <v>4</v>
      </c>
      <c r="G3231">
        <v>1</v>
      </c>
      <c r="H3231">
        <v>2</v>
      </c>
      <c r="I3231">
        <v>1</v>
      </c>
      <c r="J3231">
        <v>42</v>
      </c>
      <c r="K3231">
        <v>4</v>
      </c>
      <c r="L3231">
        <v>8</v>
      </c>
      <c r="M3231">
        <v>0</v>
      </c>
      <c r="N3231">
        <v>10</v>
      </c>
      <c r="O3231">
        <v>0</v>
      </c>
      <c r="P3231">
        <v>8</v>
      </c>
      <c r="Q3231">
        <v>0</v>
      </c>
      <c r="R3231">
        <v>504</v>
      </c>
      <c r="S3231">
        <v>0</v>
      </c>
      <c r="T3231">
        <v>356</v>
      </c>
      <c r="U3231">
        <v>15</v>
      </c>
      <c r="V3231">
        <v>1</v>
      </c>
      <c r="W3231">
        <v>863</v>
      </c>
      <c r="X3231">
        <v>0</v>
      </c>
      <c r="Y3231">
        <v>130</v>
      </c>
      <c r="Z3231">
        <v>100</v>
      </c>
      <c r="AA3231">
        <v>8</v>
      </c>
      <c r="AB3231">
        <v>1070</v>
      </c>
      <c r="AC3231">
        <v>142</v>
      </c>
      <c r="AD3231">
        <v>10</v>
      </c>
      <c r="AE3231">
        <v>138</v>
      </c>
      <c r="AF3231">
        <v>18</v>
      </c>
      <c r="AG3231">
        <v>177</v>
      </c>
      <c r="AH3231">
        <v>0</v>
      </c>
      <c r="AI3231">
        <v>14</v>
      </c>
      <c r="AJ3231">
        <v>25</v>
      </c>
      <c r="AK3231">
        <v>1</v>
      </c>
      <c r="AL3231">
        <v>23</v>
      </c>
      <c r="AM3231">
        <v>0</v>
      </c>
      <c r="AN3231">
        <v>7</v>
      </c>
      <c r="AO3231">
        <v>0</v>
      </c>
      <c r="AP3231">
        <v>0</v>
      </c>
      <c r="AQ3231">
        <v>0</v>
      </c>
      <c r="AR3231">
        <v>0</v>
      </c>
      <c r="AS3231">
        <v>0</v>
      </c>
      <c r="AT3231">
        <v>0</v>
      </c>
      <c r="AU3231">
        <v>0</v>
      </c>
      <c r="AV3231">
        <v>0</v>
      </c>
      <c r="AW3231">
        <v>0</v>
      </c>
      <c r="AX3231">
        <v>0</v>
      </c>
      <c r="AY3231">
        <v>0</v>
      </c>
      <c r="AZ3231">
        <v>0</v>
      </c>
      <c r="BA3231">
        <v>0</v>
      </c>
      <c r="BB3231">
        <v>22</v>
      </c>
      <c r="BC3231">
        <v>15</v>
      </c>
      <c r="BD3231">
        <v>0</v>
      </c>
      <c r="BE3231">
        <v>1</v>
      </c>
      <c r="BF3231">
        <v>0</v>
      </c>
      <c r="BG3231" s="20"/>
      <c r="BH3231" s="20"/>
      <c r="BI3231" s="20"/>
      <c r="BJ3231" s="20"/>
      <c r="BK3231" s="20"/>
      <c r="BL3231" s="20"/>
      <c r="BM3231" s="20"/>
      <c r="BN3231" s="20"/>
      <c r="BO3231" s="20"/>
      <c r="BP3231" s="20"/>
      <c r="BQ3231" s="20"/>
      <c r="BR3231" s="20"/>
      <c r="BS3231" s="20"/>
      <c r="BT3231" s="20"/>
      <c r="BU3231" s="20"/>
      <c r="BV3231" s="20"/>
    </row>
    <row r="3232" spans="1:74" x14ac:dyDescent="0.25">
      <c r="A3232" s="20" t="s">
        <v>475</v>
      </c>
      <c r="B3232" s="20" t="s">
        <v>476</v>
      </c>
      <c r="C3232" s="20" t="s">
        <v>671</v>
      </c>
      <c r="D3232" s="1">
        <v>44507</v>
      </c>
      <c r="E3232">
        <v>113</v>
      </c>
      <c r="F3232">
        <v>4</v>
      </c>
      <c r="G3232">
        <v>1</v>
      </c>
      <c r="H3232">
        <v>2</v>
      </c>
      <c r="I3232">
        <v>1</v>
      </c>
      <c r="J3232">
        <v>47</v>
      </c>
      <c r="K3232">
        <v>4</v>
      </c>
      <c r="L3232">
        <v>8</v>
      </c>
      <c r="M3232">
        <v>0</v>
      </c>
      <c r="N3232">
        <v>10</v>
      </c>
      <c r="O3232">
        <v>8</v>
      </c>
      <c r="P3232">
        <v>0</v>
      </c>
      <c r="Q3232">
        <v>0</v>
      </c>
      <c r="R3232">
        <v>503</v>
      </c>
      <c r="S3232">
        <v>381</v>
      </c>
      <c r="T3232">
        <v>22</v>
      </c>
      <c r="U3232">
        <v>15</v>
      </c>
      <c r="V3232">
        <v>2</v>
      </c>
      <c r="W3232">
        <v>860</v>
      </c>
      <c r="X3232">
        <v>174</v>
      </c>
      <c r="Y3232">
        <v>15</v>
      </c>
      <c r="Z3232">
        <v>100</v>
      </c>
      <c r="AA3232">
        <v>8</v>
      </c>
      <c r="AB3232">
        <v>1075</v>
      </c>
      <c r="AC3232">
        <v>189</v>
      </c>
      <c r="AD3232">
        <v>11</v>
      </c>
      <c r="AE3232">
        <v>136</v>
      </c>
      <c r="AF3232">
        <v>18</v>
      </c>
      <c r="AG3232">
        <v>180</v>
      </c>
      <c r="AH3232">
        <v>17</v>
      </c>
      <c r="AI3232">
        <v>1</v>
      </c>
      <c r="AJ3232">
        <v>24</v>
      </c>
      <c r="AK3232">
        <v>1</v>
      </c>
      <c r="AL3232">
        <v>24</v>
      </c>
      <c r="AM3232">
        <v>8</v>
      </c>
      <c r="AN3232">
        <v>0</v>
      </c>
      <c r="AO3232">
        <v>0</v>
      </c>
      <c r="AP3232">
        <v>0</v>
      </c>
      <c r="AQ3232">
        <v>0</v>
      </c>
      <c r="AR3232">
        <v>0</v>
      </c>
      <c r="AS3232">
        <v>0</v>
      </c>
      <c r="AT3232">
        <v>0</v>
      </c>
      <c r="AU3232">
        <v>0</v>
      </c>
      <c r="AV3232">
        <v>0</v>
      </c>
      <c r="AW3232">
        <v>0</v>
      </c>
      <c r="AX3232">
        <v>0</v>
      </c>
      <c r="AY3232">
        <v>0</v>
      </c>
      <c r="AZ3232">
        <v>0</v>
      </c>
      <c r="BA3232">
        <v>0</v>
      </c>
      <c r="BB3232">
        <v>0</v>
      </c>
      <c r="BC3232">
        <v>0</v>
      </c>
      <c r="BD3232">
        <v>0</v>
      </c>
      <c r="BE3232">
        <v>0</v>
      </c>
      <c r="BF3232">
        <v>0</v>
      </c>
      <c r="BG3232" s="20">
        <v>4</v>
      </c>
      <c r="BH3232" s="20">
        <v>2</v>
      </c>
      <c r="BI3232" s="20">
        <v>99</v>
      </c>
      <c r="BJ3232" s="20">
        <v>10</v>
      </c>
      <c r="BK3232" s="20">
        <v>458</v>
      </c>
      <c r="BL3232" s="20">
        <v>711</v>
      </c>
      <c r="BM3232" s="20">
        <v>889</v>
      </c>
      <c r="BN3232" s="20">
        <v>147</v>
      </c>
      <c r="BO3232" s="20">
        <v>24</v>
      </c>
      <c r="BP3232" s="20"/>
      <c r="BQ3232" s="20"/>
      <c r="BR3232" s="20"/>
      <c r="BS3232" s="20"/>
      <c r="BT3232" s="20"/>
      <c r="BU3232" s="20"/>
      <c r="BV3232" s="20"/>
    </row>
    <row r="3233" spans="1:74" x14ac:dyDescent="0.25">
      <c r="A3233" s="20" t="s">
        <v>475</v>
      </c>
      <c r="B3233" s="20" t="s">
        <v>476</v>
      </c>
      <c r="C3233" s="20" t="s">
        <v>671</v>
      </c>
      <c r="D3233" s="1">
        <v>44514</v>
      </c>
      <c r="E3233">
        <v>115</v>
      </c>
      <c r="F3233">
        <v>4</v>
      </c>
      <c r="G3233">
        <v>1</v>
      </c>
      <c r="H3233">
        <v>2</v>
      </c>
      <c r="I3233">
        <v>1</v>
      </c>
      <c r="J3233">
        <v>54</v>
      </c>
      <c r="K3233">
        <v>4</v>
      </c>
      <c r="L3233">
        <v>9</v>
      </c>
      <c r="M3233">
        <v>0</v>
      </c>
      <c r="N3233">
        <v>10</v>
      </c>
      <c r="O3233">
        <v>8</v>
      </c>
      <c r="P3233">
        <v>0</v>
      </c>
      <c r="Q3233">
        <v>0</v>
      </c>
      <c r="R3233">
        <v>502</v>
      </c>
      <c r="S3233">
        <v>399</v>
      </c>
      <c r="T3233">
        <v>21</v>
      </c>
      <c r="U3233">
        <v>15</v>
      </c>
      <c r="V3233">
        <v>2</v>
      </c>
      <c r="W3233">
        <v>863</v>
      </c>
      <c r="X3233">
        <v>209</v>
      </c>
      <c r="Y3233">
        <v>15</v>
      </c>
      <c r="Z3233">
        <v>97</v>
      </c>
      <c r="AA3233">
        <v>8</v>
      </c>
      <c r="AB3233">
        <v>1074</v>
      </c>
      <c r="AC3233">
        <v>222</v>
      </c>
      <c r="AD3233">
        <v>11</v>
      </c>
      <c r="AE3233">
        <v>133</v>
      </c>
      <c r="AF3233">
        <v>17</v>
      </c>
      <c r="AG3233">
        <v>181</v>
      </c>
      <c r="AH3233">
        <v>16</v>
      </c>
      <c r="AI3233">
        <v>1</v>
      </c>
      <c r="AJ3233">
        <v>24</v>
      </c>
      <c r="AK3233">
        <v>1</v>
      </c>
      <c r="AL3233">
        <v>24</v>
      </c>
      <c r="AM3233">
        <v>8</v>
      </c>
      <c r="AN3233">
        <v>0</v>
      </c>
      <c r="AO3233">
        <v>0</v>
      </c>
      <c r="AP3233">
        <v>0</v>
      </c>
      <c r="AQ3233">
        <v>0</v>
      </c>
      <c r="AR3233">
        <v>0</v>
      </c>
      <c r="AS3233">
        <v>0</v>
      </c>
      <c r="AT3233">
        <v>0</v>
      </c>
      <c r="AU3233">
        <v>0</v>
      </c>
      <c r="AV3233">
        <v>0</v>
      </c>
      <c r="AW3233">
        <v>0</v>
      </c>
      <c r="AX3233">
        <v>0</v>
      </c>
      <c r="AY3233">
        <v>0</v>
      </c>
      <c r="AZ3233">
        <v>0</v>
      </c>
      <c r="BA3233">
        <v>0</v>
      </c>
      <c r="BB3233">
        <v>0</v>
      </c>
      <c r="BC3233">
        <v>0</v>
      </c>
      <c r="BD3233">
        <v>0</v>
      </c>
      <c r="BE3233">
        <v>0</v>
      </c>
      <c r="BF3233">
        <v>0</v>
      </c>
      <c r="BG3233" s="20">
        <v>4</v>
      </c>
      <c r="BH3233" s="20">
        <v>2</v>
      </c>
      <c r="BI3233" s="20">
        <v>99</v>
      </c>
      <c r="BJ3233" s="20">
        <v>10</v>
      </c>
      <c r="BK3233" s="20">
        <v>457</v>
      </c>
      <c r="BL3233" s="20">
        <v>719</v>
      </c>
      <c r="BM3233" s="20">
        <v>889</v>
      </c>
      <c r="BN3233" s="20">
        <v>149</v>
      </c>
      <c r="BO3233" s="20">
        <v>24</v>
      </c>
      <c r="BP3233" s="20"/>
      <c r="BQ3233" s="20"/>
      <c r="BR3233" s="20"/>
      <c r="BS3233" s="20"/>
      <c r="BT3233" s="20"/>
      <c r="BU3233" s="20"/>
      <c r="BV3233" s="20"/>
    </row>
    <row r="3234" spans="1:74" x14ac:dyDescent="0.25">
      <c r="A3234" s="20" t="s">
        <v>475</v>
      </c>
      <c r="B3234" s="20" t="s">
        <v>476</v>
      </c>
      <c r="C3234" s="20" t="s">
        <v>671</v>
      </c>
      <c r="D3234" s="1">
        <v>44521</v>
      </c>
      <c r="E3234">
        <v>114</v>
      </c>
      <c r="F3234">
        <v>4</v>
      </c>
      <c r="G3234">
        <v>1</v>
      </c>
      <c r="H3234">
        <v>2</v>
      </c>
      <c r="I3234">
        <v>1</v>
      </c>
      <c r="J3234">
        <v>64</v>
      </c>
      <c r="K3234">
        <v>4</v>
      </c>
      <c r="L3234">
        <v>9</v>
      </c>
      <c r="M3234">
        <v>0</v>
      </c>
      <c r="N3234">
        <v>10</v>
      </c>
      <c r="O3234">
        <v>8</v>
      </c>
      <c r="P3234">
        <v>0</v>
      </c>
      <c r="Q3234">
        <v>0</v>
      </c>
      <c r="R3234">
        <v>503</v>
      </c>
      <c r="S3234">
        <v>413</v>
      </c>
      <c r="T3234">
        <v>21</v>
      </c>
      <c r="U3234">
        <v>15</v>
      </c>
      <c r="V3234">
        <v>2</v>
      </c>
      <c r="W3234">
        <v>862</v>
      </c>
      <c r="X3234">
        <v>340</v>
      </c>
      <c r="Y3234">
        <v>15</v>
      </c>
      <c r="Z3234">
        <v>96</v>
      </c>
      <c r="AA3234">
        <v>9</v>
      </c>
      <c r="AB3234">
        <v>1074</v>
      </c>
      <c r="AC3234">
        <v>270</v>
      </c>
      <c r="AD3234">
        <v>11</v>
      </c>
      <c r="AE3234">
        <v>134</v>
      </c>
      <c r="AF3234">
        <v>17</v>
      </c>
      <c r="AG3234">
        <v>183</v>
      </c>
      <c r="AH3234">
        <v>19</v>
      </c>
      <c r="AI3234">
        <v>1</v>
      </c>
      <c r="AJ3234">
        <v>22</v>
      </c>
      <c r="AK3234">
        <v>1</v>
      </c>
      <c r="AL3234">
        <v>24</v>
      </c>
      <c r="AM3234">
        <v>9</v>
      </c>
      <c r="AN3234">
        <v>0</v>
      </c>
      <c r="AO3234">
        <v>0</v>
      </c>
      <c r="AP3234">
        <v>0</v>
      </c>
      <c r="AQ3234">
        <v>0</v>
      </c>
      <c r="AR3234">
        <v>0</v>
      </c>
      <c r="AS3234">
        <v>0</v>
      </c>
      <c r="AT3234">
        <v>0</v>
      </c>
      <c r="AU3234">
        <v>0</v>
      </c>
      <c r="AV3234">
        <v>0</v>
      </c>
      <c r="AW3234">
        <v>0</v>
      </c>
      <c r="AX3234">
        <v>0</v>
      </c>
      <c r="AY3234">
        <v>0</v>
      </c>
      <c r="AZ3234">
        <v>0</v>
      </c>
      <c r="BA3234">
        <v>0</v>
      </c>
      <c r="BB3234">
        <v>0</v>
      </c>
      <c r="BC3234">
        <v>0</v>
      </c>
      <c r="BD3234">
        <v>0</v>
      </c>
      <c r="BE3234">
        <v>0</v>
      </c>
      <c r="BF3234">
        <v>0</v>
      </c>
      <c r="BG3234" s="20">
        <v>4</v>
      </c>
      <c r="BH3234" s="20">
        <v>2</v>
      </c>
      <c r="BI3234" s="20">
        <v>98</v>
      </c>
      <c r="BJ3234" s="20">
        <v>10</v>
      </c>
      <c r="BK3234" s="20">
        <v>458</v>
      </c>
      <c r="BL3234" s="20">
        <v>717</v>
      </c>
      <c r="BM3234" s="20">
        <v>889</v>
      </c>
      <c r="BN3234" s="20">
        <v>151</v>
      </c>
      <c r="BO3234" s="20">
        <v>24</v>
      </c>
      <c r="BP3234" s="20"/>
      <c r="BQ3234" s="20"/>
      <c r="BR3234" s="20"/>
      <c r="BS3234" s="20"/>
      <c r="BT3234" s="20"/>
      <c r="BU3234" s="20"/>
      <c r="BV3234" s="20"/>
    </row>
    <row r="3235" spans="1:74" x14ac:dyDescent="0.25">
      <c r="A3235" s="20" t="s">
        <v>475</v>
      </c>
      <c r="B3235" s="20" t="s">
        <v>476</v>
      </c>
      <c r="C3235" s="20" t="s">
        <v>671</v>
      </c>
      <c r="D3235" s="1">
        <v>44528</v>
      </c>
      <c r="E3235">
        <v>114</v>
      </c>
      <c r="F3235">
        <v>4</v>
      </c>
      <c r="G3235">
        <v>1</v>
      </c>
      <c r="H3235">
        <v>2</v>
      </c>
      <c r="I3235">
        <v>1</v>
      </c>
      <c r="J3235">
        <v>72</v>
      </c>
      <c r="K3235">
        <v>4</v>
      </c>
      <c r="L3235">
        <v>9</v>
      </c>
      <c r="M3235">
        <v>0</v>
      </c>
      <c r="N3235">
        <v>10</v>
      </c>
      <c r="O3235">
        <v>8</v>
      </c>
      <c r="P3235">
        <v>0</v>
      </c>
      <c r="Q3235">
        <v>0</v>
      </c>
      <c r="R3235">
        <v>504</v>
      </c>
      <c r="S3235">
        <v>426</v>
      </c>
      <c r="T3235">
        <v>21</v>
      </c>
      <c r="U3235">
        <v>15</v>
      </c>
      <c r="V3235">
        <v>2</v>
      </c>
      <c r="W3235">
        <v>864</v>
      </c>
      <c r="X3235">
        <v>429</v>
      </c>
      <c r="Y3235">
        <v>14</v>
      </c>
      <c r="Z3235">
        <v>94</v>
      </c>
      <c r="AA3235">
        <v>10</v>
      </c>
      <c r="AB3235">
        <v>1078</v>
      </c>
      <c r="AC3235">
        <v>387</v>
      </c>
      <c r="AD3235">
        <v>11</v>
      </c>
      <c r="AE3235">
        <v>133</v>
      </c>
      <c r="AF3235">
        <v>19</v>
      </c>
      <c r="AG3235">
        <v>184</v>
      </c>
      <c r="AH3235">
        <v>26</v>
      </c>
      <c r="AI3235">
        <v>1</v>
      </c>
      <c r="AJ3235">
        <v>22</v>
      </c>
      <c r="AK3235">
        <v>1</v>
      </c>
      <c r="AL3235">
        <v>24</v>
      </c>
      <c r="AM3235">
        <v>11</v>
      </c>
      <c r="AN3235">
        <v>0</v>
      </c>
      <c r="AO3235">
        <v>0</v>
      </c>
      <c r="AP3235">
        <v>0</v>
      </c>
      <c r="AQ3235">
        <v>0</v>
      </c>
      <c r="AR3235">
        <v>0</v>
      </c>
      <c r="AS3235">
        <v>0</v>
      </c>
      <c r="AT3235">
        <v>0</v>
      </c>
      <c r="AU3235">
        <v>0</v>
      </c>
      <c r="AV3235">
        <v>0</v>
      </c>
      <c r="AW3235">
        <v>0</v>
      </c>
      <c r="AX3235">
        <v>0</v>
      </c>
      <c r="AY3235">
        <v>0</v>
      </c>
      <c r="AZ3235">
        <v>0</v>
      </c>
      <c r="BA3235">
        <v>0</v>
      </c>
      <c r="BB3235">
        <v>0</v>
      </c>
      <c r="BC3235">
        <v>0</v>
      </c>
      <c r="BD3235">
        <v>0</v>
      </c>
      <c r="BE3235">
        <v>0</v>
      </c>
      <c r="BF3235">
        <v>0</v>
      </c>
      <c r="BG3235" s="20">
        <v>4</v>
      </c>
      <c r="BH3235" s="20">
        <v>2</v>
      </c>
      <c r="BI3235" s="20">
        <v>99</v>
      </c>
      <c r="BJ3235" s="20">
        <v>10</v>
      </c>
      <c r="BK3235" s="20">
        <v>459</v>
      </c>
      <c r="BL3235" s="20">
        <v>721</v>
      </c>
      <c r="BM3235" s="20">
        <v>891</v>
      </c>
      <c r="BN3235" s="20">
        <v>152</v>
      </c>
      <c r="BO3235" s="20">
        <v>24</v>
      </c>
      <c r="BP3235" s="20"/>
      <c r="BQ3235" s="20"/>
      <c r="BR3235" s="20"/>
      <c r="BS3235" s="20"/>
      <c r="BT3235" s="20"/>
      <c r="BU3235" s="20"/>
      <c r="BV3235" s="20"/>
    </row>
    <row r="3236" spans="1:74" x14ac:dyDescent="0.25">
      <c r="A3236" s="20" t="s">
        <v>475</v>
      </c>
      <c r="B3236" s="20" t="s">
        <v>476</v>
      </c>
      <c r="C3236" s="20" t="s">
        <v>671</v>
      </c>
      <c r="D3236" s="1">
        <v>44535</v>
      </c>
      <c r="E3236">
        <v>113</v>
      </c>
      <c r="F3236">
        <v>4</v>
      </c>
      <c r="G3236">
        <v>1</v>
      </c>
      <c r="H3236">
        <v>2</v>
      </c>
      <c r="I3236">
        <v>1</v>
      </c>
      <c r="J3236">
        <v>75</v>
      </c>
      <c r="K3236">
        <v>4</v>
      </c>
      <c r="L3236">
        <v>9</v>
      </c>
      <c r="M3236">
        <v>0</v>
      </c>
      <c r="N3236">
        <v>13</v>
      </c>
      <c r="O3236">
        <v>8</v>
      </c>
      <c r="P3236">
        <v>0</v>
      </c>
      <c r="Q3236">
        <v>0</v>
      </c>
      <c r="R3236">
        <v>503</v>
      </c>
      <c r="S3236">
        <v>431</v>
      </c>
      <c r="T3236">
        <v>21</v>
      </c>
      <c r="U3236">
        <v>15</v>
      </c>
      <c r="V3236">
        <v>1</v>
      </c>
      <c r="W3236">
        <v>869</v>
      </c>
      <c r="X3236">
        <v>457</v>
      </c>
      <c r="Y3236">
        <v>14</v>
      </c>
      <c r="Z3236">
        <v>93</v>
      </c>
      <c r="AA3236">
        <v>9</v>
      </c>
      <c r="AB3236">
        <v>1073</v>
      </c>
      <c r="AC3236">
        <v>464</v>
      </c>
      <c r="AD3236">
        <v>11</v>
      </c>
      <c r="AE3236">
        <v>134</v>
      </c>
      <c r="AF3236">
        <v>18</v>
      </c>
      <c r="AG3236">
        <v>183</v>
      </c>
      <c r="AH3236">
        <v>34</v>
      </c>
      <c r="AI3236">
        <v>1</v>
      </c>
      <c r="AJ3236">
        <v>19</v>
      </c>
      <c r="AK3236">
        <v>1</v>
      </c>
      <c r="AL3236">
        <v>23</v>
      </c>
      <c r="AM3236">
        <v>11</v>
      </c>
      <c r="AN3236">
        <v>0</v>
      </c>
      <c r="AO3236">
        <v>0</v>
      </c>
      <c r="AP3236">
        <v>0</v>
      </c>
      <c r="AQ3236">
        <v>0</v>
      </c>
      <c r="AR3236">
        <v>0</v>
      </c>
      <c r="AS3236">
        <v>0</v>
      </c>
      <c r="AT3236">
        <v>0</v>
      </c>
      <c r="AU3236">
        <v>0</v>
      </c>
      <c r="AV3236">
        <v>0</v>
      </c>
      <c r="AW3236">
        <v>0</v>
      </c>
      <c r="AX3236">
        <v>0</v>
      </c>
      <c r="AY3236">
        <v>0</v>
      </c>
      <c r="AZ3236">
        <v>0</v>
      </c>
      <c r="BA3236">
        <v>0</v>
      </c>
      <c r="BB3236">
        <v>0</v>
      </c>
      <c r="BC3236">
        <v>0</v>
      </c>
      <c r="BD3236">
        <v>0</v>
      </c>
      <c r="BE3236">
        <v>0</v>
      </c>
      <c r="BF3236">
        <v>0</v>
      </c>
      <c r="BG3236" s="20">
        <v>4</v>
      </c>
      <c r="BH3236" s="20">
        <v>2</v>
      </c>
      <c r="BI3236" s="20">
        <v>98</v>
      </c>
      <c r="BJ3236" s="20">
        <v>13</v>
      </c>
      <c r="BK3236" s="20">
        <v>459</v>
      </c>
      <c r="BL3236" s="20">
        <v>729</v>
      </c>
      <c r="BM3236" s="20">
        <v>888</v>
      </c>
      <c r="BN3236" s="20">
        <v>154</v>
      </c>
      <c r="BO3236" s="20">
        <v>23</v>
      </c>
      <c r="BP3236" s="20"/>
      <c r="BQ3236" s="20"/>
      <c r="BR3236" s="20"/>
      <c r="BS3236" s="20"/>
      <c r="BT3236" s="20"/>
      <c r="BU3236" s="20"/>
      <c r="BV3236" s="20"/>
    </row>
    <row r="3237" spans="1:74" x14ac:dyDescent="0.25">
      <c r="A3237" s="20" t="s">
        <v>475</v>
      </c>
      <c r="B3237" s="20" t="s">
        <v>476</v>
      </c>
      <c r="C3237" s="20" t="s">
        <v>671</v>
      </c>
      <c r="D3237" s="1">
        <v>44542</v>
      </c>
      <c r="E3237">
        <v>112</v>
      </c>
      <c r="F3237">
        <v>4</v>
      </c>
      <c r="G3237">
        <v>4</v>
      </c>
      <c r="H3237">
        <v>2</v>
      </c>
      <c r="I3237">
        <v>1</v>
      </c>
      <c r="J3237">
        <v>79</v>
      </c>
      <c r="K3237">
        <v>4</v>
      </c>
      <c r="L3237">
        <v>9</v>
      </c>
      <c r="M3237">
        <v>0</v>
      </c>
      <c r="N3237">
        <v>13</v>
      </c>
      <c r="O3237">
        <v>8</v>
      </c>
      <c r="P3237">
        <v>0</v>
      </c>
      <c r="Q3237">
        <v>0</v>
      </c>
      <c r="R3237">
        <v>503</v>
      </c>
      <c r="S3237">
        <v>439</v>
      </c>
      <c r="T3237">
        <v>21</v>
      </c>
      <c r="U3237">
        <v>15</v>
      </c>
      <c r="V3237">
        <v>1</v>
      </c>
      <c r="W3237">
        <v>869</v>
      </c>
      <c r="X3237">
        <v>479</v>
      </c>
      <c r="Y3237">
        <v>14</v>
      </c>
      <c r="Z3237">
        <v>95</v>
      </c>
      <c r="AA3237">
        <v>9</v>
      </c>
      <c r="AB3237">
        <v>1073</v>
      </c>
      <c r="AC3237">
        <v>591</v>
      </c>
      <c r="AD3237">
        <v>11</v>
      </c>
      <c r="AE3237">
        <v>134</v>
      </c>
      <c r="AF3237">
        <v>18</v>
      </c>
      <c r="AG3237">
        <v>181</v>
      </c>
      <c r="AH3237">
        <v>45</v>
      </c>
      <c r="AI3237">
        <v>1</v>
      </c>
      <c r="AJ3237">
        <v>19</v>
      </c>
      <c r="AK3237">
        <v>1</v>
      </c>
      <c r="AL3237">
        <v>23</v>
      </c>
      <c r="AM3237">
        <v>20</v>
      </c>
      <c r="AN3237">
        <v>0</v>
      </c>
      <c r="AO3237">
        <v>0</v>
      </c>
      <c r="AP3237">
        <v>0</v>
      </c>
      <c r="AQ3237">
        <v>0</v>
      </c>
      <c r="AR3237">
        <v>0</v>
      </c>
      <c r="AS3237">
        <v>0</v>
      </c>
      <c r="AT3237">
        <v>0</v>
      </c>
      <c r="AU3237">
        <v>0</v>
      </c>
      <c r="AV3237">
        <v>0</v>
      </c>
      <c r="AW3237">
        <v>0</v>
      </c>
      <c r="AX3237">
        <v>0</v>
      </c>
      <c r="AY3237">
        <v>0</v>
      </c>
      <c r="AZ3237">
        <v>0</v>
      </c>
      <c r="BA3237">
        <v>0</v>
      </c>
      <c r="BB3237">
        <v>0</v>
      </c>
      <c r="BC3237">
        <v>0</v>
      </c>
      <c r="BD3237">
        <v>0</v>
      </c>
      <c r="BE3237">
        <v>0</v>
      </c>
      <c r="BF3237">
        <v>0</v>
      </c>
      <c r="BG3237" s="20">
        <v>4</v>
      </c>
      <c r="BH3237" s="20">
        <v>2</v>
      </c>
      <c r="BI3237" s="20">
        <v>97</v>
      </c>
      <c r="BJ3237" s="20">
        <v>13</v>
      </c>
      <c r="BK3237" s="20">
        <v>459</v>
      </c>
      <c r="BL3237" s="20">
        <v>727</v>
      </c>
      <c r="BM3237" s="20">
        <v>890</v>
      </c>
      <c r="BN3237" s="20">
        <v>152</v>
      </c>
      <c r="BO3237" s="20">
        <v>23</v>
      </c>
      <c r="BP3237" s="20"/>
      <c r="BQ3237" s="20"/>
      <c r="BR3237" s="20"/>
      <c r="BS3237" s="20"/>
      <c r="BT3237" s="20"/>
      <c r="BU3237" s="20"/>
      <c r="BV3237" s="20"/>
    </row>
    <row r="3238" spans="1:74" x14ac:dyDescent="0.25">
      <c r="A3238" s="20" t="s">
        <v>475</v>
      </c>
      <c r="B3238" s="20" t="s">
        <v>476</v>
      </c>
      <c r="C3238" s="20" t="s">
        <v>671</v>
      </c>
      <c r="D3238" s="1">
        <v>44549</v>
      </c>
      <c r="E3238">
        <v>110</v>
      </c>
      <c r="F3238">
        <v>4</v>
      </c>
      <c r="G3238">
        <v>4</v>
      </c>
      <c r="H3238">
        <v>2</v>
      </c>
      <c r="I3238">
        <v>1</v>
      </c>
      <c r="J3238">
        <v>77</v>
      </c>
      <c r="K3238">
        <v>4</v>
      </c>
      <c r="L3238">
        <v>9</v>
      </c>
      <c r="M3238">
        <v>0</v>
      </c>
      <c r="N3238">
        <v>12</v>
      </c>
      <c r="O3238">
        <v>7</v>
      </c>
      <c r="P3238">
        <v>0</v>
      </c>
      <c r="Q3238">
        <v>0</v>
      </c>
      <c r="R3238">
        <v>504</v>
      </c>
      <c r="S3238">
        <v>443</v>
      </c>
      <c r="T3238">
        <v>21</v>
      </c>
      <c r="U3238">
        <v>14</v>
      </c>
      <c r="V3238">
        <v>0</v>
      </c>
      <c r="W3238">
        <v>873</v>
      </c>
      <c r="X3238">
        <v>517</v>
      </c>
      <c r="Y3238">
        <v>14</v>
      </c>
      <c r="Z3238">
        <v>95</v>
      </c>
      <c r="AA3238">
        <v>10</v>
      </c>
      <c r="AB3238">
        <v>1076</v>
      </c>
      <c r="AC3238">
        <v>648</v>
      </c>
      <c r="AD3238">
        <v>11</v>
      </c>
      <c r="AE3238">
        <v>132</v>
      </c>
      <c r="AF3238">
        <v>19</v>
      </c>
      <c r="AG3238">
        <v>181</v>
      </c>
      <c r="AH3238">
        <v>69</v>
      </c>
      <c r="AI3238">
        <v>1</v>
      </c>
      <c r="AJ3238">
        <v>19</v>
      </c>
      <c r="AK3238">
        <v>1</v>
      </c>
      <c r="AL3238">
        <v>23</v>
      </c>
      <c r="AM3238">
        <v>20</v>
      </c>
      <c r="AN3238">
        <v>0</v>
      </c>
      <c r="AO3238">
        <v>0</v>
      </c>
      <c r="AP3238">
        <v>0</v>
      </c>
      <c r="AQ3238">
        <v>0</v>
      </c>
      <c r="AR3238">
        <v>0</v>
      </c>
      <c r="AS3238">
        <v>0</v>
      </c>
      <c r="AT3238">
        <v>0</v>
      </c>
      <c r="AU3238">
        <v>0</v>
      </c>
      <c r="AV3238">
        <v>0</v>
      </c>
      <c r="AW3238">
        <v>0</v>
      </c>
      <c r="AX3238">
        <v>0</v>
      </c>
      <c r="AY3238">
        <v>0</v>
      </c>
      <c r="AZ3238">
        <v>0</v>
      </c>
      <c r="BA3238">
        <v>0</v>
      </c>
      <c r="BB3238">
        <v>0</v>
      </c>
      <c r="BC3238">
        <v>0</v>
      </c>
      <c r="BD3238">
        <v>0</v>
      </c>
      <c r="BE3238">
        <v>0</v>
      </c>
      <c r="BF3238">
        <v>0</v>
      </c>
      <c r="BG3238" s="20">
        <v>4</v>
      </c>
      <c r="BH3238" s="20">
        <v>2</v>
      </c>
      <c r="BI3238" s="20">
        <v>95</v>
      </c>
      <c r="BJ3238" s="20">
        <v>12</v>
      </c>
      <c r="BK3238" s="20">
        <v>460</v>
      </c>
      <c r="BL3238" s="20">
        <v>729</v>
      </c>
      <c r="BM3238" s="20">
        <v>893</v>
      </c>
      <c r="BN3238" s="20">
        <v>152</v>
      </c>
      <c r="BO3238" s="20">
        <v>23</v>
      </c>
      <c r="BP3238" s="20">
        <v>4768</v>
      </c>
      <c r="BQ3238" s="20">
        <v>1517</v>
      </c>
      <c r="BR3238" s="20">
        <v>0</v>
      </c>
      <c r="BS3238" s="20">
        <v>38</v>
      </c>
      <c r="BT3238" s="20">
        <v>930</v>
      </c>
      <c r="BU3238" s="20">
        <v>139</v>
      </c>
      <c r="BV3238" s="20">
        <v>3511</v>
      </c>
    </row>
    <row r="3239" spans="1:74" x14ac:dyDescent="0.25">
      <c r="A3239" s="20" t="s">
        <v>475</v>
      </c>
      <c r="B3239" s="20" t="s">
        <v>476</v>
      </c>
      <c r="C3239" s="20" t="s">
        <v>671</v>
      </c>
      <c r="D3239" s="1">
        <v>44558</v>
      </c>
      <c r="E3239">
        <v>107</v>
      </c>
      <c r="F3239">
        <v>4</v>
      </c>
      <c r="G3239">
        <v>4</v>
      </c>
      <c r="H3239">
        <v>2</v>
      </c>
      <c r="I3239">
        <v>1</v>
      </c>
      <c r="J3239">
        <v>79</v>
      </c>
      <c r="K3239">
        <v>3</v>
      </c>
      <c r="L3239">
        <v>9</v>
      </c>
      <c r="M3239">
        <v>0</v>
      </c>
      <c r="N3239">
        <v>11</v>
      </c>
      <c r="O3239">
        <v>7</v>
      </c>
      <c r="P3239">
        <v>0</v>
      </c>
      <c r="Q3239">
        <v>0</v>
      </c>
      <c r="R3239">
        <v>507</v>
      </c>
      <c r="S3239">
        <v>446</v>
      </c>
      <c r="T3239">
        <v>21</v>
      </c>
      <c r="U3239">
        <v>14</v>
      </c>
      <c r="V3239">
        <v>1</v>
      </c>
      <c r="W3239">
        <v>875</v>
      </c>
      <c r="X3239">
        <v>562</v>
      </c>
      <c r="Y3239">
        <v>14</v>
      </c>
      <c r="Z3239">
        <v>93</v>
      </c>
      <c r="AA3239">
        <v>8</v>
      </c>
      <c r="AB3239">
        <v>1078</v>
      </c>
      <c r="AC3239">
        <v>700</v>
      </c>
      <c r="AD3239">
        <v>11</v>
      </c>
      <c r="AE3239">
        <v>133</v>
      </c>
      <c r="AF3239">
        <v>20</v>
      </c>
      <c r="AG3239">
        <v>180</v>
      </c>
      <c r="AH3239">
        <v>95</v>
      </c>
      <c r="AI3239">
        <v>1</v>
      </c>
      <c r="AJ3239">
        <v>18</v>
      </c>
      <c r="AK3239">
        <v>1</v>
      </c>
      <c r="AL3239">
        <v>23</v>
      </c>
      <c r="AM3239">
        <v>20</v>
      </c>
      <c r="AN3239">
        <v>0</v>
      </c>
      <c r="AO3239">
        <v>0</v>
      </c>
      <c r="AP3239">
        <v>0</v>
      </c>
      <c r="AQ3239">
        <v>0</v>
      </c>
      <c r="AR3239">
        <v>0</v>
      </c>
      <c r="AS3239">
        <v>0</v>
      </c>
      <c r="AT3239">
        <v>0</v>
      </c>
      <c r="AU3239">
        <v>0</v>
      </c>
      <c r="AV3239">
        <v>0</v>
      </c>
      <c r="AW3239">
        <v>0</v>
      </c>
      <c r="AX3239">
        <v>0</v>
      </c>
      <c r="AY3239">
        <v>0</v>
      </c>
      <c r="AZ3239">
        <v>0</v>
      </c>
      <c r="BA3239">
        <v>0</v>
      </c>
      <c r="BB3239">
        <v>0</v>
      </c>
      <c r="BC3239">
        <v>0</v>
      </c>
      <c r="BD3239">
        <v>0</v>
      </c>
      <c r="BE3239">
        <v>0</v>
      </c>
      <c r="BF3239">
        <v>0</v>
      </c>
      <c r="BG3239" s="20">
        <v>4</v>
      </c>
      <c r="BH3239" s="20">
        <v>2</v>
      </c>
      <c r="BI3239" s="20">
        <v>94</v>
      </c>
      <c r="BJ3239" s="20">
        <v>11</v>
      </c>
      <c r="BK3239" s="20">
        <v>462</v>
      </c>
      <c r="BL3239" s="20">
        <v>736</v>
      </c>
      <c r="BM3239" s="20">
        <v>894</v>
      </c>
      <c r="BN3239" s="20">
        <v>153</v>
      </c>
      <c r="BO3239" s="20">
        <v>23</v>
      </c>
      <c r="BP3239" s="20">
        <v>4766</v>
      </c>
      <c r="BQ3239" s="20">
        <v>2108</v>
      </c>
      <c r="BR3239" s="20">
        <v>0</v>
      </c>
      <c r="BS3239" s="20">
        <v>38</v>
      </c>
      <c r="BT3239" s="20">
        <v>922</v>
      </c>
      <c r="BU3239" s="20">
        <v>136</v>
      </c>
      <c r="BV3239" s="20">
        <v>3524</v>
      </c>
    </row>
    <row r="3240" spans="1:74" x14ac:dyDescent="0.25">
      <c r="A3240" s="20" t="s">
        <v>475</v>
      </c>
      <c r="B3240" s="20" t="s">
        <v>476</v>
      </c>
      <c r="C3240" s="20" t="s">
        <v>671</v>
      </c>
      <c r="D3240" s="1">
        <v>44564</v>
      </c>
      <c r="E3240">
        <v>109</v>
      </c>
      <c r="F3240">
        <v>4</v>
      </c>
      <c r="G3240">
        <v>4</v>
      </c>
      <c r="H3240">
        <v>2</v>
      </c>
      <c r="I3240">
        <v>1</v>
      </c>
      <c r="J3240">
        <v>82</v>
      </c>
      <c r="K3240">
        <v>3</v>
      </c>
      <c r="L3240">
        <v>8</v>
      </c>
      <c r="M3240">
        <v>0</v>
      </c>
      <c r="N3240">
        <v>11</v>
      </c>
      <c r="O3240">
        <v>7</v>
      </c>
      <c r="P3240">
        <v>0</v>
      </c>
      <c r="Q3240">
        <v>0</v>
      </c>
      <c r="R3240">
        <v>508</v>
      </c>
      <c r="S3240">
        <v>448</v>
      </c>
      <c r="T3240">
        <v>21</v>
      </c>
      <c r="U3240">
        <v>14</v>
      </c>
      <c r="V3240">
        <v>0</v>
      </c>
      <c r="W3240">
        <v>878</v>
      </c>
      <c r="X3240">
        <v>579</v>
      </c>
      <c r="Y3240">
        <v>14</v>
      </c>
      <c r="Z3240">
        <v>93</v>
      </c>
      <c r="AA3240">
        <v>7</v>
      </c>
      <c r="AB3240">
        <v>1079</v>
      </c>
      <c r="AC3240">
        <v>722</v>
      </c>
      <c r="AD3240">
        <v>11</v>
      </c>
      <c r="AE3240">
        <v>134</v>
      </c>
      <c r="AF3240">
        <v>19</v>
      </c>
      <c r="AG3240">
        <v>182</v>
      </c>
      <c r="AH3240">
        <v>102</v>
      </c>
      <c r="AI3240">
        <v>1</v>
      </c>
      <c r="AJ3240">
        <v>18</v>
      </c>
      <c r="AK3240">
        <v>1</v>
      </c>
      <c r="AL3240">
        <v>23</v>
      </c>
      <c r="AM3240">
        <v>20</v>
      </c>
      <c r="AN3240">
        <v>0</v>
      </c>
      <c r="AO3240">
        <v>0</v>
      </c>
      <c r="AP3240">
        <v>0</v>
      </c>
      <c r="AQ3240">
        <v>0</v>
      </c>
      <c r="AR3240">
        <v>0</v>
      </c>
      <c r="AS3240">
        <v>0</v>
      </c>
      <c r="AT3240">
        <v>0</v>
      </c>
      <c r="AU3240">
        <v>0</v>
      </c>
      <c r="AV3240">
        <v>0</v>
      </c>
      <c r="AW3240">
        <v>0</v>
      </c>
      <c r="AX3240">
        <v>0</v>
      </c>
      <c r="AY3240">
        <v>0</v>
      </c>
      <c r="AZ3240">
        <v>0</v>
      </c>
      <c r="BA3240">
        <v>0</v>
      </c>
      <c r="BB3240">
        <v>0</v>
      </c>
      <c r="BC3240">
        <v>0</v>
      </c>
      <c r="BD3240">
        <v>0</v>
      </c>
      <c r="BE3240">
        <v>0</v>
      </c>
      <c r="BF3240">
        <v>0</v>
      </c>
      <c r="BG3240" s="20">
        <v>4</v>
      </c>
      <c r="BH3240" s="20">
        <v>2</v>
      </c>
      <c r="BI3240" s="20">
        <v>96</v>
      </c>
      <c r="BJ3240" s="20">
        <v>11</v>
      </c>
      <c r="BK3240" s="20">
        <v>464</v>
      </c>
      <c r="BL3240" s="20">
        <v>740</v>
      </c>
      <c r="BM3240" s="20">
        <v>897</v>
      </c>
      <c r="BN3240" s="20">
        <v>155</v>
      </c>
      <c r="BO3240" s="20">
        <v>23</v>
      </c>
      <c r="BP3240" s="20">
        <v>4771</v>
      </c>
      <c r="BQ3240" s="20">
        <v>2281</v>
      </c>
      <c r="BR3240" s="20">
        <v>0</v>
      </c>
      <c r="BS3240" s="20">
        <v>38</v>
      </c>
      <c r="BT3240" s="20">
        <v>920</v>
      </c>
      <c r="BU3240" s="20">
        <v>134</v>
      </c>
      <c r="BV3240" s="20">
        <v>3540</v>
      </c>
    </row>
    <row r="3241" spans="1:74" x14ac:dyDescent="0.25">
      <c r="A3241" s="20" t="s">
        <v>475</v>
      </c>
      <c r="B3241" s="20" t="s">
        <v>476</v>
      </c>
      <c r="C3241" s="20" t="s">
        <v>671</v>
      </c>
      <c r="D3241" s="1">
        <v>44570</v>
      </c>
      <c r="E3241">
        <v>108</v>
      </c>
      <c r="F3241">
        <v>4</v>
      </c>
      <c r="G3241">
        <v>4</v>
      </c>
      <c r="H3241">
        <v>2</v>
      </c>
      <c r="I3241">
        <v>1</v>
      </c>
      <c r="J3241">
        <v>83</v>
      </c>
      <c r="K3241">
        <v>3</v>
      </c>
      <c r="L3241">
        <v>8</v>
      </c>
      <c r="M3241">
        <v>0</v>
      </c>
      <c r="N3241">
        <v>11</v>
      </c>
      <c r="O3241">
        <v>7</v>
      </c>
      <c r="P3241">
        <v>0</v>
      </c>
      <c r="Q3241">
        <v>0</v>
      </c>
      <c r="R3241">
        <v>511</v>
      </c>
      <c r="S3241">
        <v>452</v>
      </c>
      <c r="T3241">
        <v>21</v>
      </c>
      <c r="U3241">
        <v>14</v>
      </c>
      <c r="V3241">
        <v>0</v>
      </c>
      <c r="W3241">
        <v>881</v>
      </c>
      <c r="X3241">
        <v>595</v>
      </c>
      <c r="Y3241">
        <v>14</v>
      </c>
      <c r="Z3241">
        <v>93</v>
      </c>
      <c r="AA3241">
        <v>7</v>
      </c>
      <c r="AB3241">
        <v>1076</v>
      </c>
      <c r="AC3241">
        <v>741</v>
      </c>
      <c r="AD3241">
        <v>11</v>
      </c>
      <c r="AE3241">
        <v>134</v>
      </c>
      <c r="AF3241">
        <v>19</v>
      </c>
      <c r="AG3241">
        <v>182</v>
      </c>
      <c r="AH3241">
        <v>108</v>
      </c>
      <c r="AI3241">
        <v>1</v>
      </c>
      <c r="AJ3241">
        <v>18</v>
      </c>
      <c r="AK3241">
        <v>1</v>
      </c>
      <c r="AL3241">
        <v>23</v>
      </c>
      <c r="AM3241">
        <v>20</v>
      </c>
      <c r="AN3241">
        <v>0</v>
      </c>
      <c r="AO3241">
        <v>0</v>
      </c>
      <c r="AP3241">
        <v>0</v>
      </c>
      <c r="AQ3241">
        <v>0</v>
      </c>
      <c r="AR3241">
        <v>0</v>
      </c>
      <c r="AS3241">
        <v>0</v>
      </c>
      <c r="AT3241">
        <v>0</v>
      </c>
      <c r="AU3241">
        <v>0</v>
      </c>
      <c r="AV3241">
        <v>0</v>
      </c>
      <c r="AW3241">
        <v>0</v>
      </c>
      <c r="AX3241">
        <v>0</v>
      </c>
      <c r="AY3241">
        <v>0</v>
      </c>
      <c r="AZ3241">
        <v>0</v>
      </c>
      <c r="BA3241">
        <v>0</v>
      </c>
      <c r="BB3241">
        <v>0</v>
      </c>
      <c r="BC3241">
        <v>0</v>
      </c>
      <c r="BD3241">
        <v>0</v>
      </c>
      <c r="BE3241">
        <v>0</v>
      </c>
      <c r="BF3241">
        <v>0</v>
      </c>
      <c r="BG3241" s="20">
        <v>4</v>
      </c>
      <c r="BH3241" s="20">
        <v>2</v>
      </c>
      <c r="BI3241" s="20">
        <v>95</v>
      </c>
      <c r="BJ3241" s="20">
        <v>11</v>
      </c>
      <c r="BK3241" s="20">
        <v>469</v>
      </c>
      <c r="BL3241" s="20">
        <v>744</v>
      </c>
      <c r="BM3241" s="20">
        <v>896</v>
      </c>
      <c r="BN3241" s="20">
        <v>155</v>
      </c>
      <c r="BO3241" s="20">
        <v>23</v>
      </c>
      <c r="BP3241" s="20">
        <v>4768</v>
      </c>
      <c r="BQ3241" s="20">
        <v>2424</v>
      </c>
      <c r="BR3241" s="20">
        <v>0</v>
      </c>
      <c r="BS3241" s="20">
        <v>38</v>
      </c>
      <c r="BT3241" s="20">
        <v>916</v>
      </c>
      <c r="BU3241" s="20">
        <v>134</v>
      </c>
      <c r="BV3241" s="20">
        <v>3543</v>
      </c>
    </row>
    <row r="3242" spans="1:74" x14ac:dyDescent="0.25">
      <c r="A3242" s="20" t="s">
        <v>475</v>
      </c>
      <c r="B3242" s="20" t="s">
        <v>476</v>
      </c>
      <c r="C3242" s="20" t="s">
        <v>671</v>
      </c>
      <c r="D3242" s="1">
        <v>44577</v>
      </c>
      <c r="E3242">
        <v>108</v>
      </c>
      <c r="F3242">
        <v>4</v>
      </c>
      <c r="G3242">
        <v>4</v>
      </c>
      <c r="H3242">
        <v>2</v>
      </c>
      <c r="I3242">
        <v>1</v>
      </c>
      <c r="J3242">
        <v>84</v>
      </c>
      <c r="K3242">
        <v>3</v>
      </c>
      <c r="L3242">
        <v>8</v>
      </c>
      <c r="M3242">
        <v>0</v>
      </c>
      <c r="N3242">
        <v>11</v>
      </c>
      <c r="O3242">
        <v>7</v>
      </c>
      <c r="P3242">
        <v>0</v>
      </c>
      <c r="Q3242">
        <v>0</v>
      </c>
      <c r="R3242">
        <v>512</v>
      </c>
      <c r="S3242">
        <v>455</v>
      </c>
      <c r="T3242">
        <v>21</v>
      </c>
      <c r="U3242">
        <v>14</v>
      </c>
      <c r="V3242">
        <v>0</v>
      </c>
      <c r="W3242">
        <v>886</v>
      </c>
      <c r="X3242">
        <v>605</v>
      </c>
      <c r="Y3242">
        <v>14</v>
      </c>
      <c r="Z3242">
        <v>94</v>
      </c>
      <c r="AA3242">
        <v>7</v>
      </c>
      <c r="AB3242">
        <v>1073</v>
      </c>
      <c r="AC3242">
        <v>748</v>
      </c>
      <c r="AD3242">
        <v>11</v>
      </c>
      <c r="AE3242">
        <v>134</v>
      </c>
      <c r="AF3242">
        <v>19</v>
      </c>
      <c r="AG3242">
        <v>183</v>
      </c>
      <c r="AH3242">
        <v>110</v>
      </c>
      <c r="AI3242">
        <v>1</v>
      </c>
      <c r="AJ3242">
        <v>17</v>
      </c>
      <c r="AK3242">
        <v>1</v>
      </c>
      <c r="AL3242">
        <v>23</v>
      </c>
      <c r="AM3242">
        <v>20</v>
      </c>
      <c r="AN3242">
        <v>0</v>
      </c>
      <c r="AO3242">
        <v>0</v>
      </c>
      <c r="AP3242">
        <v>0</v>
      </c>
      <c r="AQ3242">
        <v>0</v>
      </c>
      <c r="AR3242">
        <v>0</v>
      </c>
      <c r="AS3242">
        <v>0</v>
      </c>
      <c r="AT3242">
        <v>0</v>
      </c>
      <c r="AU3242">
        <v>0</v>
      </c>
      <c r="AV3242">
        <v>0</v>
      </c>
      <c r="AW3242">
        <v>0</v>
      </c>
      <c r="AX3242">
        <v>0</v>
      </c>
      <c r="AY3242">
        <v>0</v>
      </c>
      <c r="AZ3242">
        <v>0</v>
      </c>
      <c r="BA3242">
        <v>0</v>
      </c>
      <c r="BB3242">
        <v>0</v>
      </c>
      <c r="BC3242">
        <v>0</v>
      </c>
      <c r="BD3242">
        <v>0</v>
      </c>
      <c r="BE3242">
        <v>0</v>
      </c>
      <c r="BF3242">
        <v>0</v>
      </c>
      <c r="BG3242" s="20">
        <v>4</v>
      </c>
      <c r="BH3242" s="20">
        <v>2</v>
      </c>
      <c r="BI3242" s="20">
        <v>95</v>
      </c>
      <c r="BJ3242" s="20">
        <v>11</v>
      </c>
      <c r="BK3242" s="20">
        <v>470</v>
      </c>
      <c r="BL3242" s="20">
        <v>749</v>
      </c>
      <c r="BM3242" s="20">
        <v>894</v>
      </c>
      <c r="BN3242" s="20">
        <v>157</v>
      </c>
      <c r="BO3242" s="20">
        <v>23</v>
      </c>
      <c r="BP3242" s="20">
        <v>4783</v>
      </c>
      <c r="BQ3242" s="20">
        <v>2513</v>
      </c>
      <c r="BR3242" s="20">
        <v>0</v>
      </c>
      <c r="BS3242" s="20">
        <v>38</v>
      </c>
      <c r="BT3242" s="20">
        <v>912</v>
      </c>
      <c r="BU3242" s="20">
        <v>136</v>
      </c>
      <c r="BV3242" s="20">
        <v>3561</v>
      </c>
    </row>
    <row r="3243" spans="1:74" x14ac:dyDescent="0.25">
      <c r="A3243" s="20" t="s">
        <v>475</v>
      </c>
      <c r="B3243" s="20" t="s">
        <v>476</v>
      </c>
      <c r="C3243" s="20" t="s">
        <v>671</v>
      </c>
      <c r="D3243" s="1">
        <v>44584</v>
      </c>
      <c r="E3243">
        <v>109</v>
      </c>
      <c r="F3243">
        <v>4</v>
      </c>
      <c r="G3243">
        <v>4</v>
      </c>
      <c r="H3243">
        <v>2</v>
      </c>
      <c r="I3243">
        <v>1</v>
      </c>
      <c r="J3243">
        <v>85</v>
      </c>
      <c r="K3243">
        <v>3</v>
      </c>
      <c r="L3243">
        <v>8</v>
      </c>
      <c r="M3243">
        <v>0</v>
      </c>
      <c r="N3243">
        <v>11</v>
      </c>
      <c r="O3243">
        <v>7</v>
      </c>
      <c r="P3243">
        <v>0</v>
      </c>
      <c r="Q3243">
        <v>0</v>
      </c>
      <c r="R3243">
        <v>510</v>
      </c>
      <c r="S3243">
        <v>455</v>
      </c>
      <c r="T3243">
        <v>20</v>
      </c>
      <c r="U3243">
        <v>14</v>
      </c>
      <c r="V3243">
        <v>0</v>
      </c>
      <c r="W3243">
        <v>896</v>
      </c>
      <c r="X3243">
        <v>619</v>
      </c>
      <c r="Y3243">
        <v>14</v>
      </c>
      <c r="Z3243">
        <v>95</v>
      </c>
      <c r="AA3243">
        <v>7</v>
      </c>
      <c r="AB3243">
        <v>1068</v>
      </c>
      <c r="AC3243">
        <v>748</v>
      </c>
      <c r="AD3243">
        <v>11</v>
      </c>
      <c r="AE3243">
        <v>133</v>
      </c>
      <c r="AF3243">
        <v>19</v>
      </c>
      <c r="AG3243">
        <v>180</v>
      </c>
      <c r="AH3243">
        <v>108</v>
      </c>
      <c r="AI3243">
        <v>1</v>
      </c>
      <c r="AJ3243">
        <v>16</v>
      </c>
      <c r="AK3243">
        <v>1</v>
      </c>
      <c r="AL3243">
        <v>23</v>
      </c>
      <c r="AM3243">
        <v>20</v>
      </c>
      <c r="AN3243">
        <v>0</v>
      </c>
      <c r="AO3243">
        <v>0</v>
      </c>
      <c r="AP3243">
        <v>0</v>
      </c>
      <c r="AQ3243">
        <v>0</v>
      </c>
      <c r="AR3243">
        <v>0</v>
      </c>
      <c r="AS3243">
        <v>0</v>
      </c>
      <c r="AT3243">
        <v>0</v>
      </c>
      <c r="AU3243">
        <v>0</v>
      </c>
      <c r="AV3243">
        <v>0</v>
      </c>
      <c r="AW3243">
        <v>0</v>
      </c>
      <c r="AX3243">
        <v>0</v>
      </c>
      <c r="AY3243">
        <v>0</v>
      </c>
      <c r="AZ3243">
        <v>0</v>
      </c>
      <c r="BA3243">
        <v>0</v>
      </c>
      <c r="BB3243">
        <v>0</v>
      </c>
      <c r="BC3243">
        <v>0</v>
      </c>
      <c r="BD3243">
        <v>0</v>
      </c>
      <c r="BE3243">
        <v>0</v>
      </c>
      <c r="BF3243">
        <v>0</v>
      </c>
      <c r="BG3243" s="20">
        <v>4</v>
      </c>
      <c r="BH3243" s="20">
        <v>2</v>
      </c>
      <c r="BI3243" s="20">
        <v>96</v>
      </c>
      <c r="BJ3243" s="20">
        <v>11</v>
      </c>
      <c r="BK3243" s="20">
        <v>469</v>
      </c>
      <c r="BL3243" s="20">
        <v>759</v>
      </c>
      <c r="BM3243" s="20">
        <v>891</v>
      </c>
      <c r="BN3243" s="20">
        <v>154</v>
      </c>
      <c r="BO3243" s="20">
        <v>23</v>
      </c>
      <c r="BP3243" s="20">
        <v>4757</v>
      </c>
      <c r="BQ3243" s="20">
        <v>2541</v>
      </c>
      <c r="BR3243" s="20">
        <v>0</v>
      </c>
      <c r="BS3243" s="20">
        <v>37</v>
      </c>
      <c r="BT3243" s="20">
        <v>901</v>
      </c>
      <c r="BU3243" s="20">
        <v>134</v>
      </c>
      <c r="BV3243" s="20">
        <v>3545</v>
      </c>
    </row>
    <row r="3244" spans="1:74" x14ac:dyDescent="0.25">
      <c r="A3244" s="20" t="s">
        <v>475</v>
      </c>
      <c r="B3244" s="20" t="s">
        <v>476</v>
      </c>
      <c r="C3244" s="20" t="s">
        <v>671</v>
      </c>
      <c r="D3244" s="1">
        <v>44591</v>
      </c>
      <c r="E3244">
        <v>109</v>
      </c>
      <c r="F3244">
        <v>4</v>
      </c>
      <c r="G3244">
        <v>4</v>
      </c>
      <c r="H3244">
        <v>2</v>
      </c>
      <c r="I3244">
        <v>1</v>
      </c>
      <c r="J3244">
        <v>85</v>
      </c>
      <c r="K3244">
        <v>3</v>
      </c>
      <c r="L3244">
        <v>8</v>
      </c>
      <c r="M3244">
        <v>0</v>
      </c>
      <c r="N3244">
        <v>11</v>
      </c>
      <c r="O3244">
        <v>8</v>
      </c>
      <c r="P3244">
        <v>0</v>
      </c>
      <c r="Q3244">
        <v>0</v>
      </c>
      <c r="R3244">
        <v>508</v>
      </c>
      <c r="S3244">
        <v>454</v>
      </c>
      <c r="T3244">
        <v>20</v>
      </c>
      <c r="U3244">
        <v>13</v>
      </c>
      <c r="V3244">
        <v>0</v>
      </c>
      <c r="W3244">
        <v>892</v>
      </c>
      <c r="X3244">
        <v>620</v>
      </c>
      <c r="Y3244">
        <v>14</v>
      </c>
      <c r="Z3244">
        <v>94</v>
      </c>
      <c r="AA3244">
        <v>7</v>
      </c>
      <c r="AB3244">
        <v>1072</v>
      </c>
      <c r="AC3244">
        <v>759</v>
      </c>
      <c r="AD3244">
        <v>12</v>
      </c>
      <c r="AE3244">
        <v>132</v>
      </c>
      <c r="AF3244">
        <v>21</v>
      </c>
      <c r="AG3244">
        <v>181</v>
      </c>
      <c r="AH3244">
        <v>116</v>
      </c>
      <c r="AI3244">
        <v>1</v>
      </c>
      <c r="AJ3244">
        <v>16</v>
      </c>
      <c r="AK3244">
        <v>1</v>
      </c>
      <c r="AL3244">
        <v>24</v>
      </c>
      <c r="AM3244">
        <v>21</v>
      </c>
      <c r="AN3244">
        <v>1</v>
      </c>
      <c r="AO3244">
        <v>0</v>
      </c>
      <c r="AP3244">
        <v>0</v>
      </c>
      <c r="AQ3244">
        <v>0</v>
      </c>
      <c r="AR3244">
        <v>0</v>
      </c>
      <c r="AS3244">
        <v>0</v>
      </c>
      <c r="AT3244">
        <v>0</v>
      </c>
      <c r="AU3244">
        <v>0</v>
      </c>
      <c r="AV3244">
        <v>0</v>
      </c>
      <c r="AW3244">
        <v>0</v>
      </c>
      <c r="AX3244">
        <v>0</v>
      </c>
      <c r="AY3244">
        <v>0</v>
      </c>
      <c r="AZ3244">
        <v>0</v>
      </c>
      <c r="BA3244">
        <v>0</v>
      </c>
      <c r="BB3244">
        <v>0</v>
      </c>
      <c r="BC3244">
        <v>0</v>
      </c>
      <c r="BD3244">
        <v>0</v>
      </c>
      <c r="BE3244">
        <v>0</v>
      </c>
      <c r="BF3244">
        <v>0</v>
      </c>
      <c r="BG3244" s="20">
        <v>4</v>
      </c>
      <c r="BH3244" s="20">
        <v>2</v>
      </c>
      <c r="BI3244" s="20">
        <v>96</v>
      </c>
      <c r="BJ3244" s="20">
        <v>11</v>
      </c>
      <c r="BK3244" s="20">
        <v>469</v>
      </c>
      <c r="BL3244" s="20">
        <v>757</v>
      </c>
      <c r="BM3244" s="20">
        <v>892</v>
      </c>
      <c r="BN3244" s="20">
        <v>156</v>
      </c>
      <c r="BO3244" s="20">
        <v>23</v>
      </c>
      <c r="BP3244" s="20">
        <v>4756</v>
      </c>
      <c r="BQ3244" s="20">
        <v>2617</v>
      </c>
      <c r="BR3244" s="20">
        <v>0</v>
      </c>
      <c r="BS3244" s="20">
        <v>38</v>
      </c>
      <c r="BT3244" s="20">
        <v>889</v>
      </c>
      <c r="BU3244" s="20">
        <v>134</v>
      </c>
      <c r="BV3244" s="20">
        <v>3555</v>
      </c>
    </row>
    <row r="3245" spans="1:74" x14ac:dyDescent="0.25">
      <c r="A3245" s="20" t="s">
        <v>475</v>
      </c>
      <c r="B3245" s="20" t="s">
        <v>476</v>
      </c>
      <c r="C3245" s="20" t="s">
        <v>671</v>
      </c>
      <c r="D3245" s="1">
        <v>44599</v>
      </c>
      <c r="E3245">
        <v>109</v>
      </c>
      <c r="F3245">
        <v>4</v>
      </c>
      <c r="G3245">
        <v>4</v>
      </c>
      <c r="H3245">
        <v>2</v>
      </c>
      <c r="I3245">
        <v>1</v>
      </c>
      <c r="J3245">
        <v>85</v>
      </c>
      <c r="K3245">
        <v>2</v>
      </c>
      <c r="L3245">
        <v>8</v>
      </c>
      <c r="M3245">
        <v>0</v>
      </c>
      <c r="N3245">
        <v>11</v>
      </c>
      <c r="O3245">
        <v>8</v>
      </c>
      <c r="P3245">
        <v>0</v>
      </c>
      <c r="Q3245">
        <v>0</v>
      </c>
      <c r="R3245">
        <v>508</v>
      </c>
      <c r="S3245">
        <v>454</v>
      </c>
      <c r="T3245">
        <v>20</v>
      </c>
      <c r="U3245">
        <v>13</v>
      </c>
      <c r="V3245">
        <v>0</v>
      </c>
      <c r="W3245">
        <v>895</v>
      </c>
      <c r="X3245">
        <v>627</v>
      </c>
      <c r="Y3245">
        <v>14</v>
      </c>
      <c r="Z3245">
        <v>93</v>
      </c>
      <c r="AA3245">
        <v>7</v>
      </c>
      <c r="AB3245">
        <v>1068</v>
      </c>
      <c r="AC3245">
        <v>759</v>
      </c>
      <c r="AD3245">
        <v>12</v>
      </c>
      <c r="AE3245">
        <v>131</v>
      </c>
      <c r="AF3245">
        <v>21</v>
      </c>
      <c r="AG3245">
        <v>181</v>
      </c>
      <c r="AH3245">
        <v>117</v>
      </c>
      <c r="AI3245">
        <v>1</v>
      </c>
      <c r="AJ3245">
        <v>15</v>
      </c>
      <c r="AK3245">
        <v>1</v>
      </c>
      <c r="AL3245">
        <v>24</v>
      </c>
      <c r="AM3245">
        <v>21</v>
      </c>
      <c r="AN3245">
        <v>1</v>
      </c>
      <c r="AO3245">
        <v>0</v>
      </c>
      <c r="AP3245">
        <v>0</v>
      </c>
      <c r="AQ3245">
        <v>0</v>
      </c>
      <c r="AR3245">
        <v>0</v>
      </c>
      <c r="AS3245">
        <v>0</v>
      </c>
      <c r="AT3245">
        <v>0</v>
      </c>
      <c r="AU3245">
        <v>0</v>
      </c>
      <c r="AV3245">
        <v>0</v>
      </c>
      <c r="AW3245">
        <v>0</v>
      </c>
      <c r="AX3245">
        <v>0</v>
      </c>
      <c r="AY3245">
        <v>0</v>
      </c>
      <c r="AZ3245">
        <v>0</v>
      </c>
      <c r="BA3245">
        <v>0</v>
      </c>
      <c r="BB3245">
        <v>0</v>
      </c>
      <c r="BC3245">
        <v>0</v>
      </c>
      <c r="BD3245">
        <v>0</v>
      </c>
      <c r="BE3245">
        <v>0</v>
      </c>
      <c r="BF3245">
        <v>0</v>
      </c>
      <c r="BG3245" s="20">
        <v>4</v>
      </c>
      <c r="BH3245" s="20">
        <v>2</v>
      </c>
      <c r="BI3245" s="20">
        <v>96</v>
      </c>
      <c r="BJ3245" s="20">
        <v>11</v>
      </c>
      <c r="BK3245" s="20">
        <v>469</v>
      </c>
      <c r="BL3245" s="20">
        <v>761</v>
      </c>
      <c r="BM3245" s="20">
        <v>888</v>
      </c>
      <c r="BN3245" s="20">
        <v>156</v>
      </c>
      <c r="BO3245" s="20">
        <v>23</v>
      </c>
      <c r="BP3245" s="20">
        <v>4737</v>
      </c>
      <c r="BQ3245" s="20">
        <v>2638</v>
      </c>
      <c r="BR3245" s="20">
        <v>0</v>
      </c>
      <c r="BS3245" s="20">
        <v>38</v>
      </c>
      <c r="BT3245" s="20">
        <v>880</v>
      </c>
      <c r="BU3245" s="20">
        <v>133</v>
      </c>
      <c r="BV3245" s="20">
        <v>3548</v>
      </c>
    </row>
    <row r="3246" spans="1:74" x14ac:dyDescent="0.25">
      <c r="A3246" s="20" t="s">
        <v>475</v>
      </c>
      <c r="B3246" s="20" t="s">
        <v>476</v>
      </c>
      <c r="C3246" s="20" t="s">
        <v>671</v>
      </c>
      <c r="D3246" s="1">
        <v>44606</v>
      </c>
      <c r="E3246">
        <v>109</v>
      </c>
      <c r="F3246">
        <v>4</v>
      </c>
      <c r="G3246">
        <v>4</v>
      </c>
      <c r="H3246">
        <v>2</v>
      </c>
      <c r="I3246">
        <v>1</v>
      </c>
      <c r="J3246">
        <v>85</v>
      </c>
      <c r="K3246">
        <v>2</v>
      </c>
      <c r="L3246">
        <v>8</v>
      </c>
      <c r="M3246">
        <v>0</v>
      </c>
      <c r="N3246">
        <v>11</v>
      </c>
      <c r="O3246">
        <v>8</v>
      </c>
      <c r="P3246">
        <v>0</v>
      </c>
      <c r="Q3246">
        <v>0</v>
      </c>
      <c r="R3246">
        <v>511</v>
      </c>
      <c r="S3246">
        <v>457</v>
      </c>
      <c r="T3246">
        <v>20</v>
      </c>
      <c r="U3246">
        <v>13</v>
      </c>
      <c r="V3246">
        <v>0</v>
      </c>
      <c r="W3246">
        <v>899</v>
      </c>
      <c r="X3246">
        <v>633</v>
      </c>
      <c r="Y3246">
        <v>14</v>
      </c>
      <c r="Z3246">
        <v>94</v>
      </c>
      <c r="AA3246">
        <v>7</v>
      </c>
      <c r="AB3246">
        <v>1067</v>
      </c>
      <c r="AC3246">
        <v>763</v>
      </c>
      <c r="AD3246">
        <v>12</v>
      </c>
      <c r="AE3246">
        <v>131</v>
      </c>
      <c r="AF3246">
        <v>21</v>
      </c>
      <c r="AG3246">
        <v>181</v>
      </c>
      <c r="AH3246">
        <v>117</v>
      </c>
      <c r="AI3246">
        <v>1</v>
      </c>
      <c r="AJ3246">
        <v>15</v>
      </c>
      <c r="AK3246">
        <v>1</v>
      </c>
      <c r="AL3246">
        <v>23</v>
      </c>
      <c r="AM3246">
        <v>20</v>
      </c>
      <c r="AN3246">
        <v>1</v>
      </c>
      <c r="AO3246">
        <v>0</v>
      </c>
      <c r="AP3246">
        <v>0</v>
      </c>
      <c r="AQ3246">
        <v>0</v>
      </c>
      <c r="AR3246">
        <v>0</v>
      </c>
      <c r="AS3246">
        <v>0</v>
      </c>
      <c r="AT3246">
        <v>0</v>
      </c>
      <c r="AU3246">
        <v>0</v>
      </c>
      <c r="AV3246">
        <v>0</v>
      </c>
      <c r="AW3246">
        <v>0</v>
      </c>
      <c r="AX3246">
        <v>0</v>
      </c>
      <c r="AY3246">
        <v>0</v>
      </c>
      <c r="AZ3246">
        <v>0</v>
      </c>
      <c r="BA3246">
        <v>0</v>
      </c>
      <c r="BB3246">
        <v>0</v>
      </c>
      <c r="BC3246">
        <v>0</v>
      </c>
      <c r="BD3246">
        <v>0</v>
      </c>
      <c r="BE3246">
        <v>0</v>
      </c>
      <c r="BF3246">
        <v>0</v>
      </c>
      <c r="BG3246" s="20">
        <v>4</v>
      </c>
      <c r="BH3246" s="20">
        <v>2</v>
      </c>
      <c r="BI3246" s="20">
        <v>96</v>
      </c>
      <c r="BJ3246" s="20">
        <v>11</v>
      </c>
      <c r="BK3246" s="20">
        <v>472</v>
      </c>
      <c r="BL3246" s="20">
        <v>764</v>
      </c>
      <c r="BM3246" s="20">
        <v>887</v>
      </c>
      <c r="BN3246" s="20">
        <v>156</v>
      </c>
      <c r="BO3246" s="20">
        <v>22</v>
      </c>
      <c r="BP3246" s="20">
        <v>4737</v>
      </c>
      <c r="BQ3246" s="20">
        <v>2659</v>
      </c>
      <c r="BR3246" s="20">
        <v>0</v>
      </c>
      <c r="BS3246" s="20">
        <v>37</v>
      </c>
      <c r="BT3246" s="20">
        <v>879</v>
      </c>
      <c r="BU3246" s="20">
        <v>134</v>
      </c>
      <c r="BV3246" s="20">
        <v>3551</v>
      </c>
    </row>
    <row r="3247" spans="1:74" x14ac:dyDescent="0.25">
      <c r="A3247" s="20" t="s">
        <v>475</v>
      </c>
      <c r="B3247" s="20" t="s">
        <v>476</v>
      </c>
      <c r="C3247" s="20" t="s">
        <v>497</v>
      </c>
      <c r="D3247" s="1">
        <v>44493</v>
      </c>
      <c r="E3247">
        <v>153</v>
      </c>
      <c r="F3247">
        <v>3</v>
      </c>
      <c r="G3247">
        <v>0</v>
      </c>
      <c r="H3247">
        <v>0</v>
      </c>
      <c r="I3247">
        <v>0</v>
      </c>
      <c r="J3247">
        <v>49</v>
      </c>
      <c r="K3247">
        <v>4</v>
      </c>
      <c r="L3247">
        <v>3</v>
      </c>
      <c r="M3247">
        <v>3</v>
      </c>
      <c r="N3247">
        <v>16</v>
      </c>
      <c r="O3247">
        <v>0</v>
      </c>
      <c r="P3247">
        <v>14</v>
      </c>
      <c r="Q3247">
        <v>0</v>
      </c>
      <c r="R3247">
        <v>720</v>
      </c>
      <c r="S3247">
        <v>0</v>
      </c>
      <c r="T3247">
        <v>336</v>
      </c>
      <c r="U3247">
        <v>11</v>
      </c>
      <c r="V3247">
        <v>10</v>
      </c>
      <c r="W3247">
        <v>996</v>
      </c>
      <c r="X3247">
        <v>0</v>
      </c>
      <c r="Y3247">
        <v>82</v>
      </c>
      <c r="Z3247">
        <v>97</v>
      </c>
      <c r="AA3247">
        <v>32</v>
      </c>
      <c r="AB3247">
        <v>1203</v>
      </c>
      <c r="AC3247">
        <v>87</v>
      </c>
      <c r="AD3247">
        <v>19</v>
      </c>
      <c r="AE3247">
        <v>32</v>
      </c>
      <c r="AF3247">
        <v>143</v>
      </c>
      <c r="AG3247">
        <v>145</v>
      </c>
      <c r="AH3247">
        <v>0</v>
      </c>
      <c r="AI3247">
        <v>5</v>
      </c>
      <c r="AJ3247">
        <v>19</v>
      </c>
      <c r="AK3247">
        <v>3</v>
      </c>
      <c r="AL3247">
        <v>51</v>
      </c>
      <c r="AM3247">
        <v>0</v>
      </c>
      <c r="AN3247">
        <v>11</v>
      </c>
      <c r="AO3247">
        <v>1</v>
      </c>
      <c r="AP3247">
        <v>1</v>
      </c>
      <c r="AQ3247">
        <v>0</v>
      </c>
      <c r="AR3247">
        <v>0</v>
      </c>
      <c r="AS3247">
        <v>0</v>
      </c>
      <c r="AT3247">
        <v>0</v>
      </c>
      <c r="AU3247">
        <v>0</v>
      </c>
      <c r="AV3247">
        <v>0</v>
      </c>
      <c r="AW3247">
        <v>0</v>
      </c>
      <c r="AX3247">
        <v>0</v>
      </c>
      <c r="AY3247">
        <v>0</v>
      </c>
      <c r="AZ3247">
        <v>0</v>
      </c>
      <c r="BA3247">
        <v>0</v>
      </c>
      <c r="BB3247">
        <v>17</v>
      </c>
      <c r="BC3247">
        <v>42</v>
      </c>
      <c r="BD3247">
        <v>0</v>
      </c>
      <c r="BE3247">
        <v>3</v>
      </c>
      <c r="BF3247">
        <v>0</v>
      </c>
      <c r="BG3247" s="20"/>
      <c r="BH3247" s="20"/>
      <c r="BI3247" s="20"/>
      <c r="BJ3247" s="20"/>
      <c r="BK3247" s="20"/>
      <c r="BL3247" s="20"/>
      <c r="BM3247" s="20"/>
      <c r="BN3247" s="20"/>
      <c r="BO3247" s="20"/>
      <c r="BP3247" s="20"/>
      <c r="BQ3247" s="20"/>
      <c r="BR3247" s="20"/>
      <c r="BS3247" s="20"/>
      <c r="BT3247" s="20"/>
      <c r="BU3247" s="20"/>
      <c r="BV3247" s="20"/>
    </row>
    <row r="3248" spans="1:74" x14ac:dyDescent="0.25">
      <c r="A3248" s="20" t="s">
        <v>475</v>
      </c>
      <c r="B3248" s="20" t="s">
        <v>476</v>
      </c>
      <c r="C3248" s="20" t="s">
        <v>497</v>
      </c>
      <c r="D3248" s="1">
        <v>44500</v>
      </c>
      <c r="E3248">
        <v>152</v>
      </c>
      <c r="F3248">
        <v>3</v>
      </c>
      <c r="G3248">
        <v>0</v>
      </c>
      <c r="H3248">
        <v>0</v>
      </c>
      <c r="I3248">
        <v>0</v>
      </c>
      <c r="J3248">
        <v>77</v>
      </c>
      <c r="K3248">
        <v>4</v>
      </c>
      <c r="L3248">
        <v>3</v>
      </c>
      <c r="M3248">
        <v>1</v>
      </c>
      <c r="N3248">
        <v>16</v>
      </c>
      <c r="O3248">
        <v>0</v>
      </c>
      <c r="P3248">
        <v>14</v>
      </c>
      <c r="Q3248">
        <v>0</v>
      </c>
      <c r="R3248">
        <v>723</v>
      </c>
      <c r="S3248">
        <v>0</v>
      </c>
      <c r="T3248">
        <v>471</v>
      </c>
      <c r="U3248">
        <v>12</v>
      </c>
      <c r="V3248">
        <v>11</v>
      </c>
      <c r="W3248">
        <v>998</v>
      </c>
      <c r="X3248">
        <v>0</v>
      </c>
      <c r="Y3248">
        <v>166</v>
      </c>
      <c r="Z3248">
        <v>97</v>
      </c>
      <c r="AA3248">
        <v>33</v>
      </c>
      <c r="AB3248">
        <v>1205</v>
      </c>
      <c r="AC3248">
        <v>152</v>
      </c>
      <c r="AD3248">
        <v>19</v>
      </c>
      <c r="AE3248">
        <v>33</v>
      </c>
      <c r="AF3248">
        <v>141</v>
      </c>
      <c r="AG3248">
        <v>146</v>
      </c>
      <c r="AH3248">
        <v>0</v>
      </c>
      <c r="AI3248">
        <v>11</v>
      </c>
      <c r="AJ3248">
        <v>18</v>
      </c>
      <c r="AK3248">
        <v>3</v>
      </c>
      <c r="AL3248">
        <v>51</v>
      </c>
      <c r="AM3248">
        <v>0</v>
      </c>
      <c r="AN3248">
        <v>16</v>
      </c>
      <c r="AO3248">
        <v>1</v>
      </c>
      <c r="AP3248">
        <v>1</v>
      </c>
      <c r="AQ3248">
        <v>0</v>
      </c>
      <c r="AR3248">
        <v>0</v>
      </c>
      <c r="AS3248">
        <v>0</v>
      </c>
      <c r="AT3248">
        <v>0</v>
      </c>
      <c r="AU3248">
        <v>0</v>
      </c>
      <c r="AV3248">
        <v>0</v>
      </c>
      <c r="AW3248">
        <v>0</v>
      </c>
      <c r="AX3248">
        <v>0</v>
      </c>
      <c r="AY3248">
        <v>0</v>
      </c>
      <c r="AZ3248">
        <v>0</v>
      </c>
      <c r="BA3248">
        <v>0</v>
      </c>
      <c r="BB3248">
        <v>16</v>
      </c>
      <c r="BC3248">
        <v>42</v>
      </c>
      <c r="BD3248">
        <v>0</v>
      </c>
      <c r="BE3248">
        <v>4</v>
      </c>
      <c r="BF3248">
        <v>0</v>
      </c>
      <c r="BG3248" s="20"/>
      <c r="BH3248" s="20"/>
      <c r="BI3248" s="20"/>
      <c r="BJ3248" s="20"/>
      <c r="BK3248" s="20"/>
      <c r="BL3248" s="20"/>
      <c r="BM3248" s="20"/>
      <c r="BN3248" s="20"/>
      <c r="BO3248" s="20"/>
      <c r="BP3248" s="20"/>
      <c r="BQ3248" s="20"/>
      <c r="BR3248" s="20"/>
      <c r="BS3248" s="20"/>
      <c r="BT3248" s="20"/>
      <c r="BU3248" s="20"/>
      <c r="BV3248" s="20"/>
    </row>
    <row r="3249" spans="1:74" x14ac:dyDescent="0.25">
      <c r="A3249" s="20" t="s">
        <v>475</v>
      </c>
      <c r="B3249" s="20" t="s">
        <v>476</v>
      </c>
      <c r="C3249" s="20" t="s">
        <v>497</v>
      </c>
      <c r="D3249" s="1">
        <v>44507</v>
      </c>
      <c r="E3249">
        <v>153</v>
      </c>
      <c r="F3249">
        <v>3</v>
      </c>
      <c r="G3249">
        <v>0</v>
      </c>
      <c r="H3249">
        <v>0</v>
      </c>
      <c r="I3249">
        <v>0</v>
      </c>
      <c r="J3249">
        <v>91</v>
      </c>
      <c r="K3249">
        <v>4</v>
      </c>
      <c r="L3249">
        <v>4</v>
      </c>
      <c r="M3249">
        <v>1</v>
      </c>
      <c r="N3249">
        <v>16</v>
      </c>
      <c r="O3249">
        <v>14</v>
      </c>
      <c r="P3249">
        <v>0</v>
      </c>
      <c r="Q3249">
        <v>0</v>
      </c>
      <c r="R3249">
        <v>723</v>
      </c>
      <c r="S3249">
        <v>531</v>
      </c>
      <c r="T3249">
        <v>16</v>
      </c>
      <c r="U3249">
        <v>11</v>
      </c>
      <c r="V3249">
        <v>10</v>
      </c>
      <c r="W3249">
        <v>1001</v>
      </c>
      <c r="X3249">
        <v>241</v>
      </c>
      <c r="Y3249">
        <v>41</v>
      </c>
      <c r="Z3249">
        <v>94</v>
      </c>
      <c r="AA3249">
        <v>32</v>
      </c>
      <c r="AB3249">
        <v>1206</v>
      </c>
      <c r="AC3249">
        <v>199</v>
      </c>
      <c r="AD3249">
        <v>19</v>
      </c>
      <c r="AE3249">
        <v>33</v>
      </c>
      <c r="AF3249">
        <v>139</v>
      </c>
      <c r="AG3249">
        <v>146</v>
      </c>
      <c r="AH3249">
        <v>27</v>
      </c>
      <c r="AI3249">
        <v>4</v>
      </c>
      <c r="AJ3249">
        <v>18</v>
      </c>
      <c r="AK3249">
        <v>3</v>
      </c>
      <c r="AL3249">
        <v>51</v>
      </c>
      <c r="AM3249">
        <v>17</v>
      </c>
      <c r="AN3249">
        <v>0</v>
      </c>
      <c r="AO3249">
        <v>1</v>
      </c>
      <c r="AP3249">
        <v>1</v>
      </c>
      <c r="AQ3249">
        <v>0</v>
      </c>
      <c r="AR3249">
        <v>0</v>
      </c>
      <c r="AS3249">
        <v>0</v>
      </c>
      <c r="AT3249">
        <v>0</v>
      </c>
      <c r="AU3249">
        <v>0</v>
      </c>
      <c r="AV3249">
        <v>0</v>
      </c>
      <c r="AW3249">
        <v>0</v>
      </c>
      <c r="AX3249">
        <v>0</v>
      </c>
      <c r="AY3249">
        <v>0</v>
      </c>
      <c r="AZ3249">
        <v>0</v>
      </c>
      <c r="BA3249">
        <v>0</v>
      </c>
      <c r="BB3249">
        <v>0</v>
      </c>
      <c r="BC3249">
        <v>0</v>
      </c>
      <c r="BD3249">
        <v>0</v>
      </c>
      <c r="BE3249">
        <v>0</v>
      </c>
      <c r="BF3249">
        <v>0</v>
      </c>
      <c r="BG3249" s="20">
        <v>3</v>
      </c>
      <c r="BH3249" s="20">
        <v>0</v>
      </c>
      <c r="BI3249" s="20">
        <v>139</v>
      </c>
      <c r="BJ3249" s="20">
        <v>15</v>
      </c>
      <c r="BK3249" s="20">
        <v>676</v>
      </c>
      <c r="BL3249" s="20">
        <v>793</v>
      </c>
      <c r="BM3249" s="20">
        <v>984</v>
      </c>
      <c r="BN3249" s="20">
        <v>116</v>
      </c>
      <c r="BO3249" s="20">
        <v>48</v>
      </c>
      <c r="BP3249" s="20"/>
      <c r="BQ3249" s="20"/>
      <c r="BR3249" s="20"/>
      <c r="BS3249" s="20"/>
      <c r="BT3249" s="20"/>
      <c r="BU3249" s="20"/>
      <c r="BV3249" s="20"/>
    </row>
    <row r="3250" spans="1:74" x14ac:dyDescent="0.25">
      <c r="A3250" s="20" t="s">
        <v>475</v>
      </c>
      <c r="B3250" s="20" t="s">
        <v>476</v>
      </c>
      <c r="C3250" s="20" t="s">
        <v>497</v>
      </c>
      <c r="D3250" s="1">
        <v>44514</v>
      </c>
      <c r="E3250">
        <v>152</v>
      </c>
      <c r="F3250">
        <v>4</v>
      </c>
      <c r="G3250">
        <v>1</v>
      </c>
      <c r="H3250">
        <v>0</v>
      </c>
      <c r="I3250">
        <v>0</v>
      </c>
      <c r="J3250">
        <v>99</v>
      </c>
      <c r="K3250">
        <v>4</v>
      </c>
      <c r="L3250">
        <v>4</v>
      </c>
      <c r="M3250">
        <v>1</v>
      </c>
      <c r="N3250">
        <v>16</v>
      </c>
      <c r="O3250">
        <v>14</v>
      </c>
      <c r="P3250">
        <v>0</v>
      </c>
      <c r="Q3250">
        <v>0</v>
      </c>
      <c r="R3250">
        <v>721</v>
      </c>
      <c r="S3250">
        <v>559</v>
      </c>
      <c r="T3250">
        <v>16</v>
      </c>
      <c r="U3250">
        <v>12</v>
      </c>
      <c r="V3250">
        <v>9</v>
      </c>
      <c r="W3250">
        <v>998</v>
      </c>
      <c r="X3250">
        <v>289</v>
      </c>
      <c r="Y3250">
        <v>41</v>
      </c>
      <c r="Z3250">
        <v>95</v>
      </c>
      <c r="AA3250">
        <v>33</v>
      </c>
      <c r="AB3250">
        <v>1203</v>
      </c>
      <c r="AC3250">
        <v>241</v>
      </c>
      <c r="AD3250">
        <v>19</v>
      </c>
      <c r="AE3250">
        <v>32</v>
      </c>
      <c r="AF3250">
        <v>142</v>
      </c>
      <c r="AG3250">
        <v>150</v>
      </c>
      <c r="AH3250">
        <v>31</v>
      </c>
      <c r="AI3250">
        <v>4</v>
      </c>
      <c r="AJ3250">
        <v>18</v>
      </c>
      <c r="AK3250">
        <v>4</v>
      </c>
      <c r="AL3250">
        <v>50</v>
      </c>
      <c r="AM3250">
        <v>19</v>
      </c>
      <c r="AN3250">
        <v>0</v>
      </c>
      <c r="AO3250">
        <v>1</v>
      </c>
      <c r="AP3250">
        <v>1</v>
      </c>
      <c r="AQ3250">
        <v>0</v>
      </c>
      <c r="AR3250">
        <v>0</v>
      </c>
      <c r="AS3250">
        <v>0</v>
      </c>
      <c r="AT3250">
        <v>0</v>
      </c>
      <c r="AU3250">
        <v>0</v>
      </c>
      <c r="AV3250">
        <v>0</v>
      </c>
      <c r="AW3250">
        <v>0</v>
      </c>
      <c r="AX3250">
        <v>0</v>
      </c>
      <c r="AY3250">
        <v>0</v>
      </c>
      <c r="AZ3250">
        <v>0</v>
      </c>
      <c r="BA3250">
        <v>0</v>
      </c>
      <c r="BB3250">
        <v>0</v>
      </c>
      <c r="BC3250">
        <v>0</v>
      </c>
      <c r="BD3250">
        <v>0</v>
      </c>
      <c r="BE3250">
        <v>0</v>
      </c>
      <c r="BF3250">
        <v>0</v>
      </c>
      <c r="BG3250" s="20">
        <v>4</v>
      </c>
      <c r="BH3250" s="20">
        <v>0</v>
      </c>
      <c r="BI3250" s="20">
        <v>139</v>
      </c>
      <c r="BJ3250" s="20">
        <v>15</v>
      </c>
      <c r="BK3250" s="20">
        <v>674</v>
      </c>
      <c r="BL3250" s="20">
        <v>791</v>
      </c>
      <c r="BM3250" s="20">
        <v>977</v>
      </c>
      <c r="BN3250" s="20">
        <v>121</v>
      </c>
      <c r="BO3250" s="20">
        <v>47</v>
      </c>
      <c r="BP3250" s="20"/>
      <c r="BQ3250" s="20"/>
      <c r="BR3250" s="20"/>
      <c r="BS3250" s="20"/>
      <c r="BT3250" s="20"/>
      <c r="BU3250" s="20"/>
      <c r="BV3250" s="20"/>
    </row>
    <row r="3251" spans="1:74" x14ac:dyDescent="0.25">
      <c r="A3251" s="20" t="s">
        <v>475</v>
      </c>
      <c r="B3251" s="20" t="s">
        <v>476</v>
      </c>
      <c r="C3251" s="20" t="s">
        <v>497</v>
      </c>
      <c r="D3251" s="1">
        <v>44521</v>
      </c>
      <c r="E3251">
        <v>154</v>
      </c>
      <c r="F3251">
        <v>4</v>
      </c>
      <c r="G3251">
        <v>1</v>
      </c>
      <c r="H3251">
        <v>0</v>
      </c>
      <c r="I3251">
        <v>0</v>
      </c>
      <c r="J3251">
        <v>111</v>
      </c>
      <c r="K3251">
        <v>4</v>
      </c>
      <c r="L3251">
        <v>4</v>
      </c>
      <c r="M3251">
        <v>1</v>
      </c>
      <c r="N3251">
        <v>16</v>
      </c>
      <c r="O3251">
        <v>14</v>
      </c>
      <c r="P3251">
        <v>0</v>
      </c>
      <c r="Q3251">
        <v>0</v>
      </c>
      <c r="R3251">
        <v>724</v>
      </c>
      <c r="S3251">
        <v>579</v>
      </c>
      <c r="T3251">
        <v>16</v>
      </c>
      <c r="U3251">
        <v>12</v>
      </c>
      <c r="V3251">
        <v>11</v>
      </c>
      <c r="W3251">
        <v>1002</v>
      </c>
      <c r="X3251">
        <v>381</v>
      </c>
      <c r="Y3251">
        <v>41</v>
      </c>
      <c r="Z3251">
        <v>94</v>
      </c>
      <c r="AA3251">
        <v>34</v>
      </c>
      <c r="AB3251">
        <v>1203</v>
      </c>
      <c r="AC3251">
        <v>289</v>
      </c>
      <c r="AD3251">
        <v>19</v>
      </c>
      <c r="AE3251">
        <v>32</v>
      </c>
      <c r="AF3251">
        <v>141</v>
      </c>
      <c r="AG3251">
        <v>149</v>
      </c>
      <c r="AH3251">
        <v>32</v>
      </c>
      <c r="AI3251">
        <v>4</v>
      </c>
      <c r="AJ3251">
        <v>18</v>
      </c>
      <c r="AK3251">
        <v>4</v>
      </c>
      <c r="AL3251">
        <v>50</v>
      </c>
      <c r="AM3251">
        <v>20</v>
      </c>
      <c r="AN3251">
        <v>0</v>
      </c>
      <c r="AO3251">
        <v>1</v>
      </c>
      <c r="AP3251">
        <v>1</v>
      </c>
      <c r="AQ3251">
        <v>0</v>
      </c>
      <c r="AR3251">
        <v>0</v>
      </c>
      <c r="AS3251">
        <v>0</v>
      </c>
      <c r="AT3251">
        <v>0</v>
      </c>
      <c r="AU3251">
        <v>0</v>
      </c>
      <c r="AV3251">
        <v>0</v>
      </c>
      <c r="AW3251">
        <v>0</v>
      </c>
      <c r="AX3251">
        <v>0</v>
      </c>
      <c r="AY3251">
        <v>0</v>
      </c>
      <c r="AZ3251">
        <v>0</v>
      </c>
      <c r="BA3251">
        <v>0</v>
      </c>
      <c r="BB3251">
        <v>0</v>
      </c>
      <c r="BC3251">
        <v>0</v>
      </c>
      <c r="BD3251">
        <v>0</v>
      </c>
      <c r="BE3251">
        <v>0</v>
      </c>
      <c r="BF3251">
        <v>0</v>
      </c>
      <c r="BG3251" s="20">
        <v>4</v>
      </c>
      <c r="BH3251" s="20">
        <v>0</v>
      </c>
      <c r="BI3251" s="20">
        <v>141</v>
      </c>
      <c r="BJ3251" s="20">
        <v>15</v>
      </c>
      <c r="BK3251" s="20">
        <v>675</v>
      </c>
      <c r="BL3251" s="20">
        <v>796</v>
      </c>
      <c r="BM3251" s="20">
        <v>978</v>
      </c>
      <c r="BN3251" s="20">
        <v>121</v>
      </c>
      <c r="BO3251" s="20">
        <v>47</v>
      </c>
      <c r="BP3251" s="20"/>
      <c r="BQ3251" s="20"/>
      <c r="BR3251" s="20"/>
      <c r="BS3251" s="20"/>
      <c r="BT3251" s="20"/>
      <c r="BU3251" s="20"/>
      <c r="BV3251" s="20"/>
    </row>
    <row r="3252" spans="1:74" x14ac:dyDescent="0.25">
      <c r="A3252" s="20" t="s">
        <v>475</v>
      </c>
      <c r="B3252" s="20" t="s">
        <v>476</v>
      </c>
      <c r="C3252" s="20" t="s">
        <v>497</v>
      </c>
      <c r="D3252" s="1">
        <v>44528</v>
      </c>
      <c r="E3252">
        <v>154</v>
      </c>
      <c r="F3252">
        <v>4</v>
      </c>
      <c r="G3252">
        <v>2</v>
      </c>
      <c r="H3252">
        <v>0</v>
      </c>
      <c r="I3252">
        <v>0</v>
      </c>
      <c r="J3252">
        <v>116</v>
      </c>
      <c r="K3252">
        <v>4</v>
      </c>
      <c r="L3252">
        <v>4</v>
      </c>
      <c r="M3252">
        <v>1</v>
      </c>
      <c r="N3252">
        <v>16</v>
      </c>
      <c r="O3252">
        <v>14</v>
      </c>
      <c r="P3252">
        <v>0</v>
      </c>
      <c r="Q3252">
        <v>0</v>
      </c>
      <c r="R3252">
        <v>724</v>
      </c>
      <c r="S3252">
        <v>608</v>
      </c>
      <c r="T3252">
        <v>16</v>
      </c>
      <c r="U3252">
        <v>13</v>
      </c>
      <c r="V3252">
        <v>9</v>
      </c>
      <c r="W3252">
        <v>1005</v>
      </c>
      <c r="X3252">
        <v>464</v>
      </c>
      <c r="Y3252">
        <v>41</v>
      </c>
      <c r="Z3252">
        <v>95</v>
      </c>
      <c r="AA3252">
        <v>35</v>
      </c>
      <c r="AB3252">
        <v>1205</v>
      </c>
      <c r="AC3252">
        <v>411</v>
      </c>
      <c r="AD3252">
        <v>19</v>
      </c>
      <c r="AE3252">
        <v>33</v>
      </c>
      <c r="AF3252">
        <v>140</v>
      </c>
      <c r="AG3252">
        <v>149</v>
      </c>
      <c r="AH3252">
        <v>43</v>
      </c>
      <c r="AI3252">
        <v>5</v>
      </c>
      <c r="AJ3252">
        <v>16</v>
      </c>
      <c r="AK3252">
        <v>4</v>
      </c>
      <c r="AL3252">
        <v>51</v>
      </c>
      <c r="AM3252">
        <v>24</v>
      </c>
      <c r="AN3252">
        <v>0</v>
      </c>
      <c r="AO3252">
        <v>1</v>
      </c>
      <c r="AP3252">
        <v>1</v>
      </c>
      <c r="AQ3252">
        <v>0</v>
      </c>
      <c r="AR3252">
        <v>0</v>
      </c>
      <c r="AS3252">
        <v>0</v>
      </c>
      <c r="AT3252">
        <v>0</v>
      </c>
      <c r="AU3252">
        <v>0</v>
      </c>
      <c r="AV3252">
        <v>0</v>
      </c>
      <c r="AW3252">
        <v>0</v>
      </c>
      <c r="AX3252">
        <v>0</v>
      </c>
      <c r="AY3252">
        <v>0</v>
      </c>
      <c r="AZ3252">
        <v>0</v>
      </c>
      <c r="BA3252">
        <v>0</v>
      </c>
      <c r="BB3252">
        <v>0</v>
      </c>
      <c r="BC3252">
        <v>0</v>
      </c>
      <c r="BD3252">
        <v>0</v>
      </c>
      <c r="BE3252">
        <v>0</v>
      </c>
      <c r="BF3252">
        <v>0</v>
      </c>
      <c r="BG3252" s="20">
        <v>4</v>
      </c>
      <c r="BH3252" s="20">
        <v>0</v>
      </c>
      <c r="BI3252" s="20">
        <v>141</v>
      </c>
      <c r="BJ3252" s="20">
        <v>15</v>
      </c>
      <c r="BK3252" s="20">
        <v>676</v>
      </c>
      <c r="BL3252" s="20">
        <v>802</v>
      </c>
      <c r="BM3252" s="20">
        <v>983</v>
      </c>
      <c r="BN3252" s="20">
        <v>122</v>
      </c>
      <c r="BO3252" s="20">
        <v>48</v>
      </c>
      <c r="BP3252" s="20"/>
      <c r="BQ3252" s="20"/>
      <c r="BR3252" s="20"/>
      <c r="BS3252" s="20"/>
      <c r="BT3252" s="20"/>
      <c r="BU3252" s="20"/>
      <c r="BV3252" s="20"/>
    </row>
    <row r="3253" spans="1:74" x14ac:dyDescent="0.25">
      <c r="A3253" s="20" t="s">
        <v>475</v>
      </c>
      <c r="B3253" s="20" t="s">
        <v>476</v>
      </c>
      <c r="C3253" s="20" t="s">
        <v>497</v>
      </c>
      <c r="D3253" s="1">
        <v>44535</v>
      </c>
      <c r="E3253">
        <v>153</v>
      </c>
      <c r="F3253">
        <v>4</v>
      </c>
      <c r="G3253">
        <v>2</v>
      </c>
      <c r="H3253">
        <v>0</v>
      </c>
      <c r="I3253">
        <v>0</v>
      </c>
      <c r="J3253">
        <v>116</v>
      </c>
      <c r="K3253">
        <v>4</v>
      </c>
      <c r="L3253">
        <v>4</v>
      </c>
      <c r="M3253">
        <v>1</v>
      </c>
      <c r="N3253">
        <v>17</v>
      </c>
      <c r="O3253">
        <v>14</v>
      </c>
      <c r="P3253">
        <v>0</v>
      </c>
      <c r="Q3253">
        <v>1</v>
      </c>
      <c r="R3253">
        <v>724</v>
      </c>
      <c r="S3253">
        <v>618</v>
      </c>
      <c r="T3253">
        <v>16</v>
      </c>
      <c r="U3253">
        <v>13</v>
      </c>
      <c r="V3253">
        <v>8</v>
      </c>
      <c r="W3253">
        <v>1005</v>
      </c>
      <c r="X3253">
        <v>504</v>
      </c>
      <c r="Y3253">
        <v>41</v>
      </c>
      <c r="Z3253">
        <v>95</v>
      </c>
      <c r="AA3253">
        <v>35</v>
      </c>
      <c r="AB3253">
        <v>1208</v>
      </c>
      <c r="AC3253">
        <v>500</v>
      </c>
      <c r="AD3253">
        <v>20</v>
      </c>
      <c r="AE3253">
        <v>33</v>
      </c>
      <c r="AF3253">
        <v>140</v>
      </c>
      <c r="AG3253">
        <v>151</v>
      </c>
      <c r="AH3253">
        <v>49</v>
      </c>
      <c r="AI3253">
        <v>4</v>
      </c>
      <c r="AJ3253">
        <v>16</v>
      </c>
      <c r="AK3253">
        <v>6</v>
      </c>
      <c r="AL3253">
        <v>50</v>
      </c>
      <c r="AM3253">
        <v>27</v>
      </c>
      <c r="AN3253">
        <v>0</v>
      </c>
      <c r="AO3253">
        <v>1</v>
      </c>
      <c r="AP3253">
        <v>1</v>
      </c>
      <c r="AQ3253">
        <v>0</v>
      </c>
      <c r="AR3253">
        <v>0</v>
      </c>
      <c r="AS3253">
        <v>0</v>
      </c>
      <c r="AT3253">
        <v>0</v>
      </c>
      <c r="AU3253">
        <v>0</v>
      </c>
      <c r="AV3253">
        <v>0</v>
      </c>
      <c r="AW3253">
        <v>0</v>
      </c>
      <c r="AX3253">
        <v>0</v>
      </c>
      <c r="AY3253">
        <v>0</v>
      </c>
      <c r="AZ3253">
        <v>0</v>
      </c>
      <c r="BA3253">
        <v>0</v>
      </c>
      <c r="BB3253">
        <v>0</v>
      </c>
      <c r="BC3253">
        <v>0</v>
      </c>
      <c r="BD3253">
        <v>0</v>
      </c>
      <c r="BE3253">
        <v>0</v>
      </c>
      <c r="BF3253">
        <v>0</v>
      </c>
      <c r="BG3253" s="20">
        <v>4</v>
      </c>
      <c r="BH3253" s="20">
        <v>0</v>
      </c>
      <c r="BI3253" s="20">
        <v>140</v>
      </c>
      <c r="BJ3253" s="20">
        <v>15</v>
      </c>
      <c r="BK3253" s="20">
        <v>677</v>
      </c>
      <c r="BL3253" s="20">
        <v>806</v>
      </c>
      <c r="BM3253" s="20">
        <v>987</v>
      </c>
      <c r="BN3253" s="20">
        <v>123</v>
      </c>
      <c r="BO3253" s="20">
        <v>47</v>
      </c>
      <c r="BP3253" s="20"/>
      <c r="BQ3253" s="20"/>
      <c r="BR3253" s="20"/>
      <c r="BS3253" s="20"/>
      <c r="BT3253" s="20"/>
      <c r="BU3253" s="20"/>
      <c r="BV3253" s="20"/>
    </row>
    <row r="3254" spans="1:74" x14ac:dyDescent="0.25">
      <c r="A3254" s="20" t="s">
        <v>475</v>
      </c>
      <c r="B3254" s="20" t="s">
        <v>476</v>
      </c>
      <c r="C3254" s="20" t="s">
        <v>497</v>
      </c>
      <c r="D3254" s="1">
        <v>44542</v>
      </c>
      <c r="E3254">
        <v>154</v>
      </c>
      <c r="F3254">
        <v>4</v>
      </c>
      <c r="G3254">
        <v>2</v>
      </c>
      <c r="H3254">
        <v>0</v>
      </c>
      <c r="I3254">
        <v>0</v>
      </c>
      <c r="J3254">
        <v>120</v>
      </c>
      <c r="K3254">
        <v>4</v>
      </c>
      <c r="L3254">
        <v>4</v>
      </c>
      <c r="M3254">
        <v>1</v>
      </c>
      <c r="N3254">
        <v>17</v>
      </c>
      <c r="O3254">
        <v>14</v>
      </c>
      <c r="P3254">
        <v>0</v>
      </c>
      <c r="Q3254">
        <v>0</v>
      </c>
      <c r="R3254">
        <v>724</v>
      </c>
      <c r="S3254">
        <v>623</v>
      </c>
      <c r="T3254">
        <v>17</v>
      </c>
      <c r="U3254">
        <v>13</v>
      </c>
      <c r="V3254">
        <v>7</v>
      </c>
      <c r="W3254">
        <v>1005</v>
      </c>
      <c r="X3254">
        <v>526</v>
      </c>
      <c r="Y3254">
        <v>42</v>
      </c>
      <c r="Z3254">
        <v>96</v>
      </c>
      <c r="AA3254">
        <v>33</v>
      </c>
      <c r="AB3254">
        <v>1209</v>
      </c>
      <c r="AC3254">
        <v>622</v>
      </c>
      <c r="AD3254">
        <v>19</v>
      </c>
      <c r="AE3254">
        <v>33</v>
      </c>
      <c r="AF3254">
        <v>137</v>
      </c>
      <c r="AG3254">
        <v>152</v>
      </c>
      <c r="AH3254">
        <v>58</v>
      </c>
      <c r="AI3254">
        <v>4</v>
      </c>
      <c r="AJ3254">
        <v>17</v>
      </c>
      <c r="AK3254">
        <v>5</v>
      </c>
      <c r="AL3254">
        <v>51</v>
      </c>
      <c r="AM3254">
        <v>32</v>
      </c>
      <c r="AN3254">
        <v>0</v>
      </c>
      <c r="AO3254">
        <v>1</v>
      </c>
      <c r="AP3254">
        <v>1</v>
      </c>
      <c r="AQ3254">
        <v>0</v>
      </c>
      <c r="AR3254">
        <v>0</v>
      </c>
      <c r="AS3254">
        <v>0</v>
      </c>
      <c r="AT3254">
        <v>0</v>
      </c>
      <c r="AU3254">
        <v>0</v>
      </c>
      <c r="AV3254">
        <v>0</v>
      </c>
      <c r="AW3254">
        <v>0</v>
      </c>
      <c r="AX3254">
        <v>0</v>
      </c>
      <c r="AY3254">
        <v>0</v>
      </c>
      <c r="AZ3254">
        <v>0</v>
      </c>
      <c r="BA3254">
        <v>0</v>
      </c>
      <c r="BB3254">
        <v>0</v>
      </c>
      <c r="BC3254">
        <v>0</v>
      </c>
      <c r="BD3254">
        <v>0</v>
      </c>
      <c r="BE3254">
        <v>0</v>
      </c>
      <c r="BF3254">
        <v>0</v>
      </c>
      <c r="BG3254" s="20">
        <v>4</v>
      </c>
      <c r="BH3254" s="20">
        <v>0</v>
      </c>
      <c r="BI3254" s="20">
        <v>141</v>
      </c>
      <c r="BJ3254" s="20">
        <v>16</v>
      </c>
      <c r="BK3254" s="20">
        <v>677</v>
      </c>
      <c r="BL3254" s="20">
        <v>806</v>
      </c>
      <c r="BM3254" s="20">
        <v>990</v>
      </c>
      <c r="BN3254" s="20">
        <v>124</v>
      </c>
      <c r="BO3254" s="20">
        <v>49</v>
      </c>
      <c r="BP3254" s="20"/>
      <c r="BQ3254" s="20"/>
      <c r="BR3254" s="20"/>
      <c r="BS3254" s="20"/>
      <c r="BT3254" s="20"/>
      <c r="BU3254" s="20"/>
      <c r="BV3254" s="20"/>
    </row>
    <row r="3255" spans="1:74" x14ac:dyDescent="0.25">
      <c r="A3255" s="20" t="s">
        <v>475</v>
      </c>
      <c r="B3255" s="20" t="s">
        <v>476</v>
      </c>
      <c r="C3255" s="20" t="s">
        <v>497</v>
      </c>
      <c r="D3255" s="1">
        <v>44549</v>
      </c>
      <c r="E3255">
        <v>154</v>
      </c>
      <c r="F3255">
        <v>4</v>
      </c>
      <c r="G3255">
        <v>2</v>
      </c>
      <c r="H3255">
        <v>0</v>
      </c>
      <c r="I3255">
        <v>0</v>
      </c>
      <c r="J3255">
        <v>121</v>
      </c>
      <c r="K3255">
        <v>4</v>
      </c>
      <c r="L3255">
        <v>4</v>
      </c>
      <c r="M3255">
        <v>2</v>
      </c>
      <c r="N3255">
        <v>17</v>
      </c>
      <c r="O3255">
        <v>14</v>
      </c>
      <c r="P3255">
        <v>0</v>
      </c>
      <c r="Q3255">
        <v>0</v>
      </c>
      <c r="R3255">
        <v>725</v>
      </c>
      <c r="S3255">
        <v>630</v>
      </c>
      <c r="T3255">
        <v>17</v>
      </c>
      <c r="U3255">
        <v>12</v>
      </c>
      <c r="V3255">
        <v>7</v>
      </c>
      <c r="W3255">
        <v>1001</v>
      </c>
      <c r="X3255">
        <v>559</v>
      </c>
      <c r="Y3255">
        <v>42</v>
      </c>
      <c r="Z3255">
        <v>97</v>
      </c>
      <c r="AA3255">
        <v>29</v>
      </c>
      <c r="AB3255">
        <v>1210</v>
      </c>
      <c r="AC3255">
        <v>716</v>
      </c>
      <c r="AD3255">
        <v>19</v>
      </c>
      <c r="AE3255">
        <v>36</v>
      </c>
      <c r="AF3255">
        <v>134</v>
      </c>
      <c r="AG3255">
        <v>154</v>
      </c>
      <c r="AH3255">
        <v>66</v>
      </c>
      <c r="AI3255">
        <v>4</v>
      </c>
      <c r="AJ3255">
        <v>17</v>
      </c>
      <c r="AK3255">
        <v>6</v>
      </c>
      <c r="AL3255">
        <v>51</v>
      </c>
      <c r="AM3255">
        <v>35</v>
      </c>
      <c r="AN3255">
        <v>0</v>
      </c>
      <c r="AO3255">
        <v>1</v>
      </c>
      <c r="AP3255">
        <v>1</v>
      </c>
      <c r="AQ3255">
        <v>0</v>
      </c>
      <c r="AR3255">
        <v>0</v>
      </c>
      <c r="AS3255">
        <v>0</v>
      </c>
      <c r="AT3255">
        <v>0</v>
      </c>
      <c r="AU3255">
        <v>0</v>
      </c>
      <c r="AV3255">
        <v>0</v>
      </c>
      <c r="AW3255">
        <v>0</v>
      </c>
      <c r="AX3255">
        <v>0</v>
      </c>
      <c r="AY3255">
        <v>0</v>
      </c>
      <c r="AZ3255">
        <v>0</v>
      </c>
      <c r="BA3255">
        <v>0</v>
      </c>
      <c r="BB3255">
        <v>0</v>
      </c>
      <c r="BC3255">
        <v>0</v>
      </c>
      <c r="BD3255">
        <v>0</v>
      </c>
      <c r="BE3255">
        <v>0</v>
      </c>
      <c r="BF3255">
        <v>0</v>
      </c>
      <c r="BG3255" s="20">
        <v>4</v>
      </c>
      <c r="BH3255" s="20">
        <v>0</v>
      </c>
      <c r="BI3255" s="20">
        <v>140</v>
      </c>
      <c r="BJ3255" s="20">
        <v>16</v>
      </c>
      <c r="BK3255" s="20">
        <v>679</v>
      </c>
      <c r="BL3255" s="20">
        <v>804</v>
      </c>
      <c r="BM3255" s="20">
        <v>993</v>
      </c>
      <c r="BN3255" s="20">
        <v>125</v>
      </c>
      <c r="BO3255" s="20">
        <v>49</v>
      </c>
      <c r="BP3255" s="20">
        <v>4775</v>
      </c>
      <c r="BQ3255" s="20">
        <v>1538</v>
      </c>
      <c r="BR3255" s="20">
        <v>0</v>
      </c>
      <c r="BS3255" s="20">
        <v>41</v>
      </c>
      <c r="BT3255" s="20">
        <v>679</v>
      </c>
      <c r="BU3255" s="20">
        <v>561</v>
      </c>
      <c r="BV3255" s="20">
        <v>3312</v>
      </c>
    </row>
    <row r="3256" spans="1:74" x14ac:dyDescent="0.25">
      <c r="A3256" s="20" t="s">
        <v>475</v>
      </c>
      <c r="B3256" s="20" t="s">
        <v>476</v>
      </c>
      <c r="C3256" s="20" t="s">
        <v>497</v>
      </c>
      <c r="D3256" s="1">
        <v>44558</v>
      </c>
      <c r="E3256">
        <v>154</v>
      </c>
      <c r="F3256">
        <v>4</v>
      </c>
      <c r="G3256">
        <v>2</v>
      </c>
      <c r="H3256">
        <v>0</v>
      </c>
      <c r="I3256">
        <v>0</v>
      </c>
      <c r="J3256">
        <v>123</v>
      </c>
      <c r="K3256">
        <v>4</v>
      </c>
      <c r="L3256">
        <v>4</v>
      </c>
      <c r="M3256">
        <v>2</v>
      </c>
      <c r="N3256">
        <v>17</v>
      </c>
      <c r="O3256">
        <v>14</v>
      </c>
      <c r="P3256">
        <v>0</v>
      </c>
      <c r="Q3256">
        <v>0</v>
      </c>
      <c r="R3256">
        <v>725</v>
      </c>
      <c r="S3256">
        <v>638</v>
      </c>
      <c r="T3256">
        <v>17</v>
      </c>
      <c r="U3256">
        <v>12</v>
      </c>
      <c r="V3256">
        <v>8</v>
      </c>
      <c r="W3256">
        <v>1001</v>
      </c>
      <c r="X3256">
        <v>591</v>
      </c>
      <c r="Y3256">
        <v>41</v>
      </c>
      <c r="Z3256">
        <v>97</v>
      </c>
      <c r="AA3256">
        <v>28</v>
      </c>
      <c r="AB3256">
        <v>1210</v>
      </c>
      <c r="AC3256">
        <v>752</v>
      </c>
      <c r="AD3256">
        <v>19</v>
      </c>
      <c r="AE3256">
        <v>35</v>
      </c>
      <c r="AF3256">
        <v>133</v>
      </c>
      <c r="AG3256">
        <v>155</v>
      </c>
      <c r="AH3256">
        <v>76</v>
      </c>
      <c r="AI3256">
        <v>4</v>
      </c>
      <c r="AJ3256">
        <v>17</v>
      </c>
      <c r="AK3256">
        <v>4</v>
      </c>
      <c r="AL3256">
        <v>52</v>
      </c>
      <c r="AM3256">
        <v>36</v>
      </c>
      <c r="AN3256">
        <v>0</v>
      </c>
      <c r="AO3256">
        <v>1</v>
      </c>
      <c r="AP3256">
        <v>1</v>
      </c>
      <c r="AQ3256">
        <v>0</v>
      </c>
      <c r="AR3256">
        <v>0</v>
      </c>
      <c r="AS3256">
        <v>0</v>
      </c>
      <c r="AT3256">
        <v>0</v>
      </c>
      <c r="AU3256">
        <v>0</v>
      </c>
      <c r="AV3256">
        <v>0</v>
      </c>
      <c r="AW3256">
        <v>0</v>
      </c>
      <c r="AX3256">
        <v>0</v>
      </c>
      <c r="AY3256">
        <v>0</v>
      </c>
      <c r="AZ3256">
        <v>0</v>
      </c>
      <c r="BA3256">
        <v>0</v>
      </c>
      <c r="BB3256">
        <v>0</v>
      </c>
      <c r="BC3256">
        <v>0</v>
      </c>
      <c r="BD3256">
        <v>0</v>
      </c>
      <c r="BE3256">
        <v>0</v>
      </c>
      <c r="BF3256">
        <v>0</v>
      </c>
      <c r="BG3256" s="20">
        <v>4</v>
      </c>
      <c r="BH3256" s="20">
        <v>0</v>
      </c>
      <c r="BI3256" s="20">
        <v>140</v>
      </c>
      <c r="BJ3256" s="20">
        <v>16</v>
      </c>
      <c r="BK3256" s="20">
        <v>678</v>
      </c>
      <c r="BL3256" s="20">
        <v>806</v>
      </c>
      <c r="BM3256" s="20">
        <v>995</v>
      </c>
      <c r="BN3256" s="20">
        <v>127</v>
      </c>
      <c r="BO3256" s="20">
        <v>50</v>
      </c>
      <c r="BP3256" s="20">
        <v>4785</v>
      </c>
      <c r="BQ3256" s="20">
        <v>1845</v>
      </c>
      <c r="BR3256" s="20">
        <v>0</v>
      </c>
      <c r="BS3256" s="20">
        <v>41</v>
      </c>
      <c r="BT3256" s="20">
        <v>676</v>
      </c>
      <c r="BU3256" s="20">
        <v>560</v>
      </c>
      <c r="BV3256" s="20">
        <v>3332</v>
      </c>
    </row>
    <row r="3257" spans="1:74" x14ac:dyDescent="0.25">
      <c r="A3257" s="20" t="s">
        <v>475</v>
      </c>
      <c r="B3257" s="20" t="s">
        <v>476</v>
      </c>
      <c r="C3257" s="20" t="s">
        <v>497</v>
      </c>
      <c r="D3257" s="1">
        <v>44564</v>
      </c>
      <c r="E3257">
        <v>153</v>
      </c>
      <c r="F3257">
        <v>4</v>
      </c>
      <c r="G3257">
        <v>2</v>
      </c>
      <c r="H3257">
        <v>0</v>
      </c>
      <c r="I3257">
        <v>0</v>
      </c>
      <c r="J3257">
        <v>123</v>
      </c>
      <c r="K3257">
        <v>4</v>
      </c>
      <c r="L3257">
        <v>4</v>
      </c>
      <c r="M3257">
        <v>2</v>
      </c>
      <c r="N3257">
        <v>17</v>
      </c>
      <c r="O3257">
        <v>14</v>
      </c>
      <c r="P3257">
        <v>0</v>
      </c>
      <c r="Q3257">
        <v>0</v>
      </c>
      <c r="R3257">
        <v>725</v>
      </c>
      <c r="S3257">
        <v>640</v>
      </c>
      <c r="T3257">
        <v>17</v>
      </c>
      <c r="U3257">
        <v>13</v>
      </c>
      <c r="V3257">
        <v>8</v>
      </c>
      <c r="W3257">
        <v>1004</v>
      </c>
      <c r="X3257">
        <v>613</v>
      </c>
      <c r="Y3257">
        <v>42</v>
      </c>
      <c r="Z3257">
        <v>97</v>
      </c>
      <c r="AA3257">
        <v>29</v>
      </c>
      <c r="AB3257">
        <v>1212</v>
      </c>
      <c r="AC3257">
        <v>773</v>
      </c>
      <c r="AD3257">
        <v>19</v>
      </c>
      <c r="AE3257">
        <v>35</v>
      </c>
      <c r="AF3257">
        <v>134</v>
      </c>
      <c r="AG3257">
        <v>156</v>
      </c>
      <c r="AH3257">
        <v>80</v>
      </c>
      <c r="AI3257">
        <v>4</v>
      </c>
      <c r="AJ3257">
        <v>17</v>
      </c>
      <c r="AK3257">
        <v>4</v>
      </c>
      <c r="AL3257">
        <v>52</v>
      </c>
      <c r="AM3257">
        <v>37</v>
      </c>
      <c r="AN3257">
        <v>0</v>
      </c>
      <c r="AO3257">
        <v>1</v>
      </c>
      <c r="AP3257">
        <v>1</v>
      </c>
      <c r="AQ3257">
        <v>0</v>
      </c>
      <c r="AR3257">
        <v>0</v>
      </c>
      <c r="AS3257">
        <v>0</v>
      </c>
      <c r="AT3257">
        <v>0</v>
      </c>
      <c r="AU3257">
        <v>0</v>
      </c>
      <c r="AV3257">
        <v>0</v>
      </c>
      <c r="AW3257">
        <v>0</v>
      </c>
      <c r="AX3257">
        <v>0</v>
      </c>
      <c r="AY3257">
        <v>0</v>
      </c>
      <c r="AZ3257">
        <v>0</v>
      </c>
      <c r="BA3257">
        <v>0</v>
      </c>
      <c r="BB3257">
        <v>0</v>
      </c>
      <c r="BC3257">
        <v>0</v>
      </c>
      <c r="BD3257">
        <v>0</v>
      </c>
      <c r="BE3257">
        <v>0</v>
      </c>
      <c r="BF3257">
        <v>0</v>
      </c>
      <c r="BG3257" s="20">
        <v>4</v>
      </c>
      <c r="BH3257" s="20">
        <v>0</v>
      </c>
      <c r="BI3257" s="20">
        <v>139</v>
      </c>
      <c r="BJ3257" s="20">
        <v>16</v>
      </c>
      <c r="BK3257" s="20">
        <v>677</v>
      </c>
      <c r="BL3257" s="20">
        <v>810</v>
      </c>
      <c r="BM3257" s="20">
        <v>997</v>
      </c>
      <c r="BN3257" s="20">
        <v>128</v>
      </c>
      <c r="BO3257" s="20">
        <v>50</v>
      </c>
      <c r="BP3257" s="20">
        <v>4787</v>
      </c>
      <c r="BQ3257" s="20">
        <v>1989</v>
      </c>
      <c r="BR3257" s="20">
        <v>0</v>
      </c>
      <c r="BS3257" s="20">
        <v>41</v>
      </c>
      <c r="BT3257" s="20">
        <v>671</v>
      </c>
      <c r="BU3257" s="20">
        <v>559</v>
      </c>
      <c r="BV3257" s="20">
        <v>3338</v>
      </c>
    </row>
    <row r="3258" spans="1:74" x14ac:dyDescent="0.25">
      <c r="A3258" s="20" t="s">
        <v>475</v>
      </c>
      <c r="B3258" s="20" t="s">
        <v>476</v>
      </c>
      <c r="C3258" s="20" t="s">
        <v>497</v>
      </c>
      <c r="D3258" s="1">
        <v>44570</v>
      </c>
      <c r="E3258">
        <v>154</v>
      </c>
      <c r="F3258">
        <v>4</v>
      </c>
      <c r="G3258">
        <v>2</v>
      </c>
      <c r="H3258">
        <v>0</v>
      </c>
      <c r="I3258">
        <v>0</v>
      </c>
      <c r="J3258">
        <v>123</v>
      </c>
      <c r="K3258">
        <v>4</v>
      </c>
      <c r="L3258">
        <v>4</v>
      </c>
      <c r="M3258">
        <v>2</v>
      </c>
      <c r="N3258">
        <v>17</v>
      </c>
      <c r="O3258">
        <v>14</v>
      </c>
      <c r="P3258">
        <v>0</v>
      </c>
      <c r="Q3258">
        <v>0</v>
      </c>
      <c r="R3258">
        <v>727</v>
      </c>
      <c r="S3258">
        <v>644</v>
      </c>
      <c r="T3258">
        <v>17</v>
      </c>
      <c r="U3258">
        <v>14</v>
      </c>
      <c r="V3258">
        <v>8</v>
      </c>
      <c r="W3258">
        <v>1006</v>
      </c>
      <c r="X3258">
        <v>628</v>
      </c>
      <c r="Y3258">
        <v>43</v>
      </c>
      <c r="Z3258">
        <v>95</v>
      </c>
      <c r="AA3258">
        <v>29</v>
      </c>
      <c r="AB3258">
        <v>1216</v>
      </c>
      <c r="AC3258">
        <v>796</v>
      </c>
      <c r="AD3258">
        <v>19</v>
      </c>
      <c r="AE3258">
        <v>34</v>
      </c>
      <c r="AF3258">
        <v>136</v>
      </c>
      <c r="AG3258">
        <v>157</v>
      </c>
      <c r="AH3258">
        <v>88</v>
      </c>
      <c r="AI3258">
        <v>4</v>
      </c>
      <c r="AJ3258">
        <v>17</v>
      </c>
      <c r="AK3258">
        <v>3</v>
      </c>
      <c r="AL3258">
        <v>52</v>
      </c>
      <c r="AM3258">
        <v>38</v>
      </c>
      <c r="AN3258">
        <v>0</v>
      </c>
      <c r="AO3258">
        <v>1</v>
      </c>
      <c r="AP3258">
        <v>1</v>
      </c>
      <c r="AQ3258">
        <v>0</v>
      </c>
      <c r="AR3258">
        <v>0</v>
      </c>
      <c r="AS3258">
        <v>0</v>
      </c>
      <c r="AT3258">
        <v>0</v>
      </c>
      <c r="AU3258">
        <v>0</v>
      </c>
      <c r="AV3258">
        <v>0</v>
      </c>
      <c r="AW3258">
        <v>0</v>
      </c>
      <c r="AX3258">
        <v>0</v>
      </c>
      <c r="AY3258">
        <v>0</v>
      </c>
      <c r="AZ3258">
        <v>0</v>
      </c>
      <c r="BA3258">
        <v>0</v>
      </c>
      <c r="BB3258">
        <v>0</v>
      </c>
      <c r="BC3258">
        <v>0</v>
      </c>
      <c r="BD3258">
        <v>0</v>
      </c>
      <c r="BE3258">
        <v>0</v>
      </c>
      <c r="BF3258">
        <v>0</v>
      </c>
      <c r="BG3258" s="20">
        <v>4</v>
      </c>
      <c r="BH3258" s="20">
        <v>0</v>
      </c>
      <c r="BI3258" s="20">
        <v>140</v>
      </c>
      <c r="BJ3258" s="20">
        <v>16</v>
      </c>
      <c r="BK3258" s="20">
        <v>681</v>
      </c>
      <c r="BL3258" s="20">
        <v>813</v>
      </c>
      <c r="BM3258" s="20">
        <v>1001</v>
      </c>
      <c r="BN3258" s="20">
        <v>130</v>
      </c>
      <c r="BO3258" s="20">
        <v>50</v>
      </c>
      <c r="BP3258" s="20">
        <v>4783</v>
      </c>
      <c r="BQ3258" s="20">
        <v>2109</v>
      </c>
      <c r="BR3258" s="20">
        <v>0</v>
      </c>
      <c r="BS3258" s="20">
        <v>39</v>
      </c>
      <c r="BT3258" s="20">
        <v>669</v>
      </c>
      <c r="BU3258" s="20">
        <v>550</v>
      </c>
      <c r="BV3258" s="20">
        <v>3351</v>
      </c>
    </row>
    <row r="3259" spans="1:74" x14ac:dyDescent="0.25">
      <c r="A3259" s="20" t="s">
        <v>475</v>
      </c>
      <c r="B3259" s="20" t="s">
        <v>476</v>
      </c>
      <c r="C3259" s="20" t="s">
        <v>497</v>
      </c>
      <c r="D3259" s="1">
        <v>44577</v>
      </c>
      <c r="E3259">
        <v>154</v>
      </c>
      <c r="F3259">
        <v>4</v>
      </c>
      <c r="G3259">
        <v>3</v>
      </c>
      <c r="H3259">
        <v>0</v>
      </c>
      <c r="I3259">
        <v>0</v>
      </c>
      <c r="J3259">
        <v>124</v>
      </c>
      <c r="K3259">
        <v>4</v>
      </c>
      <c r="L3259">
        <v>4</v>
      </c>
      <c r="M3259">
        <v>2</v>
      </c>
      <c r="N3259">
        <v>17</v>
      </c>
      <c r="O3259">
        <v>14</v>
      </c>
      <c r="P3259">
        <v>0</v>
      </c>
      <c r="Q3259">
        <v>0</v>
      </c>
      <c r="R3259">
        <v>729</v>
      </c>
      <c r="S3259">
        <v>649</v>
      </c>
      <c r="T3259">
        <v>17</v>
      </c>
      <c r="U3259">
        <v>14</v>
      </c>
      <c r="V3259">
        <v>8</v>
      </c>
      <c r="W3259">
        <v>1008</v>
      </c>
      <c r="X3259">
        <v>636</v>
      </c>
      <c r="Y3259">
        <v>41</v>
      </c>
      <c r="Z3259">
        <v>96</v>
      </c>
      <c r="AA3259">
        <v>29</v>
      </c>
      <c r="AB3259">
        <v>1216</v>
      </c>
      <c r="AC3259">
        <v>817</v>
      </c>
      <c r="AD3259">
        <v>19</v>
      </c>
      <c r="AE3259">
        <v>35</v>
      </c>
      <c r="AF3259">
        <v>134</v>
      </c>
      <c r="AG3259">
        <v>157</v>
      </c>
      <c r="AH3259">
        <v>90</v>
      </c>
      <c r="AI3259">
        <v>4</v>
      </c>
      <c r="AJ3259">
        <v>17</v>
      </c>
      <c r="AK3259">
        <v>3</v>
      </c>
      <c r="AL3259">
        <v>52</v>
      </c>
      <c r="AM3259">
        <v>40</v>
      </c>
      <c r="AN3259">
        <v>0</v>
      </c>
      <c r="AO3259">
        <v>1</v>
      </c>
      <c r="AP3259">
        <v>1</v>
      </c>
      <c r="AQ3259">
        <v>0</v>
      </c>
      <c r="AR3259">
        <v>0</v>
      </c>
      <c r="AS3259">
        <v>0</v>
      </c>
      <c r="AT3259">
        <v>0</v>
      </c>
      <c r="AU3259">
        <v>0</v>
      </c>
      <c r="AV3259">
        <v>0</v>
      </c>
      <c r="AW3259">
        <v>0</v>
      </c>
      <c r="AX3259">
        <v>0</v>
      </c>
      <c r="AY3259">
        <v>0</v>
      </c>
      <c r="AZ3259">
        <v>0</v>
      </c>
      <c r="BA3259">
        <v>0</v>
      </c>
      <c r="BB3259">
        <v>0</v>
      </c>
      <c r="BC3259">
        <v>0</v>
      </c>
      <c r="BD3259">
        <v>0</v>
      </c>
      <c r="BE3259">
        <v>0</v>
      </c>
      <c r="BF3259">
        <v>0</v>
      </c>
      <c r="BG3259" s="20">
        <v>4</v>
      </c>
      <c r="BH3259" s="20">
        <v>0</v>
      </c>
      <c r="BI3259" s="20">
        <v>140</v>
      </c>
      <c r="BJ3259" s="20">
        <v>16</v>
      </c>
      <c r="BK3259" s="20">
        <v>683</v>
      </c>
      <c r="BL3259" s="20">
        <v>816</v>
      </c>
      <c r="BM3259" s="20">
        <v>1001</v>
      </c>
      <c r="BN3259" s="20">
        <v>130</v>
      </c>
      <c r="BO3259" s="20">
        <v>50</v>
      </c>
      <c r="BP3259" s="20">
        <v>4783</v>
      </c>
      <c r="BQ3259" s="20">
        <v>2218</v>
      </c>
      <c r="BR3259" s="20">
        <v>0</v>
      </c>
      <c r="BS3259" s="20">
        <v>39</v>
      </c>
      <c r="BT3259" s="20">
        <v>662</v>
      </c>
      <c r="BU3259" s="20">
        <v>549</v>
      </c>
      <c r="BV3259" s="20">
        <v>3352</v>
      </c>
    </row>
    <row r="3260" spans="1:74" x14ac:dyDescent="0.25">
      <c r="A3260" s="20" t="s">
        <v>475</v>
      </c>
      <c r="B3260" s="20" t="s">
        <v>476</v>
      </c>
      <c r="C3260" s="20" t="s">
        <v>497</v>
      </c>
      <c r="D3260" s="1">
        <v>44584</v>
      </c>
      <c r="E3260">
        <v>155</v>
      </c>
      <c r="F3260">
        <v>4</v>
      </c>
      <c r="G3260">
        <v>3</v>
      </c>
      <c r="H3260">
        <v>0</v>
      </c>
      <c r="I3260">
        <v>0</v>
      </c>
      <c r="J3260">
        <v>125</v>
      </c>
      <c r="K3260">
        <v>4</v>
      </c>
      <c r="L3260">
        <v>4</v>
      </c>
      <c r="M3260">
        <v>2</v>
      </c>
      <c r="N3260">
        <v>17</v>
      </c>
      <c r="O3260">
        <v>14</v>
      </c>
      <c r="P3260">
        <v>0</v>
      </c>
      <c r="Q3260">
        <v>0</v>
      </c>
      <c r="R3260">
        <v>727</v>
      </c>
      <c r="S3260">
        <v>649</v>
      </c>
      <c r="T3260">
        <v>17</v>
      </c>
      <c r="U3260">
        <v>14</v>
      </c>
      <c r="V3260">
        <v>7</v>
      </c>
      <c r="W3260">
        <v>1008</v>
      </c>
      <c r="X3260">
        <v>641</v>
      </c>
      <c r="Y3260">
        <v>41</v>
      </c>
      <c r="Z3260">
        <v>94</v>
      </c>
      <c r="AA3260">
        <v>29</v>
      </c>
      <c r="AB3260">
        <v>1218</v>
      </c>
      <c r="AC3260">
        <v>821</v>
      </c>
      <c r="AD3260">
        <v>19</v>
      </c>
      <c r="AE3260">
        <v>36</v>
      </c>
      <c r="AF3260">
        <v>135</v>
      </c>
      <c r="AG3260">
        <v>158</v>
      </c>
      <c r="AH3260">
        <v>93</v>
      </c>
      <c r="AI3260">
        <v>4</v>
      </c>
      <c r="AJ3260">
        <v>17</v>
      </c>
      <c r="AK3260">
        <v>3</v>
      </c>
      <c r="AL3260">
        <v>53</v>
      </c>
      <c r="AM3260">
        <v>40</v>
      </c>
      <c r="AN3260">
        <v>0</v>
      </c>
      <c r="AO3260">
        <v>1</v>
      </c>
      <c r="AP3260">
        <v>1</v>
      </c>
      <c r="AQ3260">
        <v>0</v>
      </c>
      <c r="AR3260">
        <v>0</v>
      </c>
      <c r="AS3260">
        <v>0</v>
      </c>
      <c r="AT3260">
        <v>0</v>
      </c>
      <c r="AU3260">
        <v>0</v>
      </c>
      <c r="AV3260">
        <v>0</v>
      </c>
      <c r="AW3260">
        <v>0</v>
      </c>
      <c r="AX3260">
        <v>0</v>
      </c>
      <c r="AY3260">
        <v>0</v>
      </c>
      <c r="AZ3260">
        <v>0</v>
      </c>
      <c r="BA3260">
        <v>0</v>
      </c>
      <c r="BB3260">
        <v>0</v>
      </c>
      <c r="BC3260">
        <v>0</v>
      </c>
      <c r="BD3260">
        <v>0</v>
      </c>
      <c r="BE3260">
        <v>0</v>
      </c>
      <c r="BF3260">
        <v>0</v>
      </c>
      <c r="BG3260" s="20">
        <v>4</v>
      </c>
      <c r="BH3260" s="20">
        <v>0</v>
      </c>
      <c r="BI3260" s="20">
        <v>141</v>
      </c>
      <c r="BJ3260" s="20">
        <v>16</v>
      </c>
      <c r="BK3260" s="20">
        <v>682</v>
      </c>
      <c r="BL3260" s="20">
        <v>818</v>
      </c>
      <c r="BM3260" s="20">
        <v>1003</v>
      </c>
      <c r="BN3260" s="20">
        <v>131</v>
      </c>
      <c r="BO3260" s="20">
        <v>51</v>
      </c>
      <c r="BP3260" s="20">
        <v>4799</v>
      </c>
      <c r="BQ3260" s="20">
        <v>2243</v>
      </c>
      <c r="BR3260" s="20">
        <v>0</v>
      </c>
      <c r="BS3260" s="20">
        <v>39</v>
      </c>
      <c r="BT3260" s="20">
        <v>661</v>
      </c>
      <c r="BU3260" s="20">
        <v>560</v>
      </c>
      <c r="BV3260" s="20">
        <v>3362</v>
      </c>
    </row>
    <row r="3261" spans="1:74" x14ac:dyDescent="0.25">
      <c r="A3261" s="20" t="s">
        <v>475</v>
      </c>
      <c r="B3261" s="20" t="s">
        <v>476</v>
      </c>
      <c r="C3261" s="20" t="s">
        <v>497</v>
      </c>
      <c r="D3261" s="1">
        <v>44591</v>
      </c>
      <c r="E3261">
        <v>152</v>
      </c>
      <c r="F3261">
        <v>4</v>
      </c>
      <c r="G3261">
        <v>3</v>
      </c>
      <c r="H3261">
        <v>0</v>
      </c>
      <c r="I3261">
        <v>0</v>
      </c>
      <c r="J3261">
        <v>122</v>
      </c>
      <c r="K3261">
        <v>4</v>
      </c>
      <c r="L3261">
        <v>4</v>
      </c>
      <c r="M3261">
        <v>2</v>
      </c>
      <c r="N3261">
        <v>16</v>
      </c>
      <c r="O3261">
        <v>13</v>
      </c>
      <c r="P3261">
        <v>0</v>
      </c>
      <c r="Q3261">
        <v>0</v>
      </c>
      <c r="R3261">
        <v>717</v>
      </c>
      <c r="S3261">
        <v>646</v>
      </c>
      <c r="T3261">
        <v>17</v>
      </c>
      <c r="U3261">
        <v>12</v>
      </c>
      <c r="V3261">
        <v>6</v>
      </c>
      <c r="W3261">
        <v>999</v>
      </c>
      <c r="X3261">
        <v>640</v>
      </c>
      <c r="Y3261">
        <v>41</v>
      </c>
      <c r="Z3261">
        <v>92</v>
      </c>
      <c r="AA3261">
        <v>27</v>
      </c>
      <c r="AB3261">
        <v>1213</v>
      </c>
      <c r="AC3261">
        <v>830</v>
      </c>
      <c r="AD3261">
        <v>19</v>
      </c>
      <c r="AE3261">
        <v>36</v>
      </c>
      <c r="AF3261">
        <v>132</v>
      </c>
      <c r="AG3261">
        <v>152</v>
      </c>
      <c r="AH3261">
        <v>95</v>
      </c>
      <c r="AI3261">
        <v>4</v>
      </c>
      <c r="AJ3261">
        <v>15</v>
      </c>
      <c r="AK3261">
        <v>2</v>
      </c>
      <c r="AL3261">
        <v>52</v>
      </c>
      <c r="AM3261">
        <v>40</v>
      </c>
      <c r="AN3261">
        <v>0</v>
      </c>
      <c r="AO3261">
        <v>1</v>
      </c>
      <c r="AP3261">
        <v>1</v>
      </c>
      <c r="AQ3261">
        <v>0</v>
      </c>
      <c r="AR3261">
        <v>0</v>
      </c>
      <c r="AS3261">
        <v>0</v>
      </c>
      <c r="AT3261">
        <v>0</v>
      </c>
      <c r="AU3261">
        <v>0</v>
      </c>
      <c r="AV3261">
        <v>0</v>
      </c>
      <c r="AW3261">
        <v>0</v>
      </c>
      <c r="AX3261">
        <v>0</v>
      </c>
      <c r="AY3261">
        <v>0</v>
      </c>
      <c r="AZ3261">
        <v>0</v>
      </c>
      <c r="BA3261">
        <v>0</v>
      </c>
      <c r="BB3261">
        <v>0</v>
      </c>
      <c r="BC3261">
        <v>0</v>
      </c>
      <c r="BD3261">
        <v>0</v>
      </c>
      <c r="BE3261">
        <v>0</v>
      </c>
      <c r="BF3261">
        <v>0</v>
      </c>
      <c r="BG3261" s="20">
        <v>4</v>
      </c>
      <c r="BH3261" s="20">
        <v>0</v>
      </c>
      <c r="BI3261" s="20">
        <v>138</v>
      </c>
      <c r="BJ3261" s="20">
        <v>15</v>
      </c>
      <c r="BK3261" s="20">
        <v>676</v>
      </c>
      <c r="BL3261" s="20">
        <v>811</v>
      </c>
      <c r="BM3261" s="20">
        <v>998</v>
      </c>
      <c r="BN3261" s="20">
        <v>128</v>
      </c>
      <c r="BO3261" s="20">
        <v>49</v>
      </c>
      <c r="BP3261" s="20">
        <v>4739</v>
      </c>
      <c r="BQ3261" s="20">
        <v>2278</v>
      </c>
      <c r="BR3261" s="20">
        <v>0</v>
      </c>
      <c r="BS3261" s="20">
        <v>39</v>
      </c>
      <c r="BT3261" s="20">
        <v>647</v>
      </c>
      <c r="BU3261" s="20">
        <v>545</v>
      </c>
      <c r="BV3261" s="20">
        <v>3329</v>
      </c>
    </row>
    <row r="3262" spans="1:74" x14ac:dyDescent="0.25">
      <c r="A3262" s="20" t="s">
        <v>475</v>
      </c>
      <c r="B3262" s="20" t="s">
        <v>476</v>
      </c>
      <c r="C3262" s="20" t="s">
        <v>497</v>
      </c>
      <c r="D3262" s="1">
        <v>44599</v>
      </c>
      <c r="E3262">
        <v>151</v>
      </c>
      <c r="F3262">
        <v>4</v>
      </c>
      <c r="G3262">
        <v>3</v>
      </c>
      <c r="H3262">
        <v>0</v>
      </c>
      <c r="I3262">
        <v>0</v>
      </c>
      <c r="J3262">
        <v>121</v>
      </c>
      <c r="K3262">
        <v>4</v>
      </c>
      <c r="L3262">
        <v>4</v>
      </c>
      <c r="M3262">
        <v>2</v>
      </c>
      <c r="N3262">
        <v>16</v>
      </c>
      <c r="O3262">
        <v>13</v>
      </c>
      <c r="P3262">
        <v>0</v>
      </c>
      <c r="Q3262">
        <v>0</v>
      </c>
      <c r="R3262">
        <v>720</v>
      </c>
      <c r="S3262">
        <v>649</v>
      </c>
      <c r="T3262">
        <v>17</v>
      </c>
      <c r="U3262">
        <v>12</v>
      </c>
      <c r="V3262">
        <v>7</v>
      </c>
      <c r="W3262">
        <v>1000</v>
      </c>
      <c r="X3262">
        <v>640</v>
      </c>
      <c r="Y3262">
        <v>41</v>
      </c>
      <c r="Z3262">
        <v>93</v>
      </c>
      <c r="AA3262">
        <v>27</v>
      </c>
      <c r="AB3262">
        <v>1213</v>
      </c>
      <c r="AC3262">
        <v>832</v>
      </c>
      <c r="AD3262">
        <v>19</v>
      </c>
      <c r="AE3262">
        <v>36</v>
      </c>
      <c r="AF3262">
        <v>133</v>
      </c>
      <c r="AG3262">
        <v>152</v>
      </c>
      <c r="AH3262">
        <v>95</v>
      </c>
      <c r="AI3262">
        <v>4</v>
      </c>
      <c r="AJ3262">
        <v>15</v>
      </c>
      <c r="AK3262">
        <v>2</v>
      </c>
      <c r="AL3262">
        <v>53</v>
      </c>
      <c r="AM3262">
        <v>41</v>
      </c>
      <c r="AN3262">
        <v>0</v>
      </c>
      <c r="AO3262">
        <v>1</v>
      </c>
      <c r="AP3262">
        <v>1</v>
      </c>
      <c r="AQ3262">
        <v>0</v>
      </c>
      <c r="AR3262">
        <v>0</v>
      </c>
      <c r="AS3262">
        <v>0</v>
      </c>
      <c r="AT3262">
        <v>0</v>
      </c>
      <c r="AU3262">
        <v>0</v>
      </c>
      <c r="AV3262">
        <v>0</v>
      </c>
      <c r="AW3262">
        <v>0</v>
      </c>
      <c r="AX3262">
        <v>0</v>
      </c>
      <c r="AY3262">
        <v>0</v>
      </c>
      <c r="AZ3262">
        <v>0</v>
      </c>
      <c r="BA3262">
        <v>0</v>
      </c>
      <c r="BB3262">
        <v>0</v>
      </c>
      <c r="BC3262">
        <v>0</v>
      </c>
      <c r="BD3262">
        <v>0</v>
      </c>
      <c r="BE3262">
        <v>0</v>
      </c>
      <c r="BF3262">
        <v>0</v>
      </c>
      <c r="BG3262" s="20">
        <v>4</v>
      </c>
      <c r="BH3262" s="20">
        <v>0</v>
      </c>
      <c r="BI3262" s="20">
        <v>137</v>
      </c>
      <c r="BJ3262" s="20">
        <v>15</v>
      </c>
      <c r="BK3262" s="20">
        <v>678</v>
      </c>
      <c r="BL3262" s="20">
        <v>811</v>
      </c>
      <c r="BM3262" s="20">
        <v>998</v>
      </c>
      <c r="BN3262" s="20">
        <v>128</v>
      </c>
      <c r="BO3262" s="20">
        <v>50</v>
      </c>
      <c r="BP3262" s="20">
        <v>4750</v>
      </c>
      <c r="BQ3262" s="20">
        <v>2302</v>
      </c>
      <c r="BR3262" s="20">
        <v>0</v>
      </c>
      <c r="BS3262" s="20">
        <v>39</v>
      </c>
      <c r="BT3262" s="20">
        <v>643</v>
      </c>
      <c r="BU3262" s="20">
        <v>552</v>
      </c>
      <c r="BV3262" s="20">
        <v>3343</v>
      </c>
    </row>
    <row r="3263" spans="1:74" x14ac:dyDescent="0.25">
      <c r="A3263" s="20" t="s">
        <v>475</v>
      </c>
      <c r="B3263" s="20" t="s">
        <v>476</v>
      </c>
      <c r="C3263" s="20" t="s">
        <v>497</v>
      </c>
      <c r="D3263" s="1">
        <v>44606</v>
      </c>
      <c r="E3263">
        <v>152</v>
      </c>
      <c r="F3263">
        <v>4</v>
      </c>
      <c r="G3263">
        <v>3</v>
      </c>
      <c r="H3263">
        <v>0</v>
      </c>
      <c r="I3263">
        <v>0</v>
      </c>
      <c r="J3263">
        <v>122</v>
      </c>
      <c r="K3263">
        <v>4</v>
      </c>
      <c r="L3263">
        <v>4</v>
      </c>
      <c r="M3263">
        <v>2</v>
      </c>
      <c r="N3263">
        <v>16</v>
      </c>
      <c r="O3263">
        <v>13</v>
      </c>
      <c r="P3263">
        <v>0</v>
      </c>
      <c r="Q3263">
        <v>0</v>
      </c>
      <c r="R3263">
        <v>720</v>
      </c>
      <c r="S3263">
        <v>650</v>
      </c>
      <c r="T3263">
        <v>17</v>
      </c>
      <c r="U3263">
        <v>13</v>
      </c>
      <c r="V3263">
        <v>5</v>
      </c>
      <c r="W3263">
        <v>999</v>
      </c>
      <c r="X3263">
        <v>640</v>
      </c>
      <c r="Y3263">
        <v>41</v>
      </c>
      <c r="Z3263">
        <v>93</v>
      </c>
      <c r="AA3263">
        <v>28</v>
      </c>
      <c r="AB3263">
        <v>1214</v>
      </c>
      <c r="AC3263">
        <v>838</v>
      </c>
      <c r="AD3263">
        <v>19</v>
      </c>
      <c r="AE3263">
        <v>36</v>
      </c>
      <c r="AF3263">
        <v>132</v>
      </c>
      <c r="AG3263">
        <v>152</v>
      </c>
      <c r="AH3263">
        <v>97</v>
      </c>
      <c r="AI3263">
        <v>4</v>
      </c>
      <c r="AJ3263">
        <v>15</v>
      </c>
      <c r="AK3263">
        <v>2</v>
      </c>
      <c r="AL3263">
        <v>53</v>
      </c>
      <c r="AM3263">
        <v>41</v>
      </c>
      <c r="AN3263">
        <v>0</v>
      </c>
      <c r="AO3263">
        <v>1</v>
      </c>
      <c r="AP3263">
        <v>1</v>
      </c>
      <c r="AQ3263">
        <v>0</v>
      </c>
      <c r="AR3263">
        <v>0</v>
      </c>
      <c r="AS3263">
        <v>0</v>
      </c>
      <c r="AT3263">
        <v>0</v>
      </c>
      <c r="AU3263">
        <v>0</v>
      </c>
      <c r="AV3263">
        <v>0</v>
      </c>
      <c r="AW3263">
        <v>0</v>
      </c>
      <c r="AX3263">
        <v>0</v>
      </c>
      <c r="AY3263">
        <v>0</v>
      </c>
      <c r="AZ3263">
        <v>0</v>
      </c>
      <c r="BA3263">
        <v>0</v>
      </c>
      <c r="BB3263">
        <v>0</v>
      </c>
      <c r="BC3263">
        <v>0</v>
      </c>
      <c r="BD3263">
        <v>0</v>
      </c>
      <c r="BE3263">
        <v>0</v>
      </c>
      <c r="BF3263">
        <v>0</v>
      </c>
      <c r="BG3263" s="20">
        <v>4</v>
      </c>
      <c r="BH3263" s="20">
        <v>0</v>
      </c>
      <c r="BI3263" s="20">
        <v>138</v>
      </c>
      <c r="BJ3263" s="20">
        <v>15</v>
      </c>
      <c r="BK3263" s="20">
        <v>679</v>
      </c>
      <c r="BL3263" s="20">
        <v>808</v>
      </c>
      <c r="BM3263" s="20">
        <v>1002</v>
      </c>
      <c r="BN3263" s="20">
        <v>128</v>
      </c>
      <c r="BO3263" s="20">
        <v>50</v>
      </c>
      <c r="BP3263" s="20">
        <v>4753</v>
      </c>
      <c r="BQ3263" s="20">
        <v>2332</v>
      </c>
      <c r="BR3263" s="20">
        <v>0</v>
      </c>
      <c r="BS3263" s="20">
        <v>39</v>
      </c>
      <c r="BT3263" s="20">
        <v>645</v>
      </c>
      <c r="BU3263" s="20">
        <v>541</v>
      </c>
      <c r="BV3263" s="20">
        <v>3355</v>
      </c>
    </row>
    <row r="3264" spans="1:74" x14ac:dyDescent="0.25">
      <c r="A3264" s="20" t="s">
        <v>475</v>
      </c>
      <c r="B3264" s="20" t="s">
        <v>476</v>
      </c>
      <c r="C3264" s="20" t="s">
        <v>497</v>
      </c>
      <c r="D3264" s="1">
        <v>44606</v>
      </c>
      <c r="AG3264">
        <v>1</v>
      </c>
      <c r="BG3264" s="20"/>
      <c r="BH3264" s="20"/>
      <c r="BI3264" s="20"/>
      <c r="BJ3264" s="20"/>
      <c r="BK3264" s="20"/>
      <c r="BL3264" s="20"/>
      <c r="BM3264" s="20"/>
      <c r="BN3264" s="20">
        <v>1</v>
      </c>
      <c r="BO3264" s="20"/>
      <c r="BP3264" s="20">
        <v>1</v>
      </c>
      <c r="BQ3264" s="20"/>
      <c r="BR3264" s="20"/>
      <c r="BS3264" s="20"/>
      <c r="BT3264" s="20"/>
      <c r="BU3264" s="20"/>
      <c r="BV3264" s="20">
        <v>1</v>
      </c>
    </row>
    <row r="3265" spans="1:74" x14ac:dyDescent="0.25">
      <c r="A3265" s="20" t="s">
        <v>475</v>
      </c>
      <c r="B3265" s="20" t="s">
        <v>481</v>
      </c>
      <c r="C3265" s="20" t="s">
        <v>498</v>
      </c>
      <c r="D3265" s="1">
        <v>44493</v>
      </c>
      <c r="E3265">
        <v>75</v>
      </c>
      <c r="F3265">
        <v>0</v>
      </c>
      <c r="G3265">
        <v>0</v>
      </c>
      <c r="H3265">
        <v>2</v>
      </c>
      <c r="I3265">
        <v>2</v>
      </c>
      <c r="J3265">
        <v>29</v>
      </c>
      <c r="K3265">
        <v>1</v>
      </c>
      <c r="L3265">
        <v>4</v>
      </c>
      <c r="M3265">
        <v>1</v>
      </c>
      <c r="N3265">
        <v>39</v>
      </c>
      <c r="O3265">
        <v>0</v>
      </c>
      <c r="P3265">
        <v>27</v>
      </c>
      <c r="Q3265">
        <v>1</v>
      </c>
      <c r="R3265">
        <v>445</v>
      </c>
      <c r="S3265">
        <v>0</v>
      </c>
      <c r="T3265">
        <v>237</v>
      </c>
      <c r="U3265">
        <v>17</v>
      </c>
      <c r="V3265">
        <v>8</v>
      </c>
      <c r="W3265">
        <v>765</v>
      </c>
      <c r="X3265">
        <v>0</v>
      </c>
      <c r="Y3265">
        <v>106</v>
      </c>
      <c r="Z3265">
        <v>66</v>
      </c>
      <c r="AA3265">
        <v>45</v>
      </c>
      <c r="AB3265">
        <v>542</v>
      </c>
      <c r="AC3265">
        <v>78</v>
      </c>
      <c r="AD3265">
        <v>1</v>
      </c>
      <c r="AE3265">
        <v>28</v>
      </c>
      <c r="AF3265">
        <v>65</v>
      </c>
      <c r="AG3265">
        <v>88</v>
      </c>
      <c r="AH3265">
        <v>0</v>
      </c>
      <c r="AI3265">
        <v>0</v>
      </c>
      <c r="AJ3265">
        <v>3</v>
      </c>
      <c r="AK3265">
        <v>13</v>
      </c>
      <c r="AL3265">
        <v>33</v>
      </c>
      <c r="AM3265">
        <v>0</v>
      </c>
      <c r="AN3265">
        <v>8</v>
      </c>
      <c r="AO3265">
        <v>0</v>
      </c>
      <c r="AP3265">
        <v>0</v>
      </c>
      <c r="AQ3265">
        <v>0</v>
      </c>
      <c r="AR3265">
        <v>0</v>
      </c>
      <c r="AS3265">
        <v>0</v>
      </c>
      <c r="AT3265">
        <v>0</v>
      </c>
      <c r="AU3265">
        <v>0</v>
      </c>
      <c r="AV3265">
        <v>0</v>
      </c>
      <c r="AW3265">
        <v>0</v>
      </c>
      <c r="AX3265">
        <v>0</v>
      </c>
      <c r="AY3265">
        <v>0</v>
      </c>
      <c r="AZ3265">
        <v>1</v>
      </c>
      <c r="BA3265">
        <v>0</v>
      </c>
      <c r="BB3265">
        <v>19</v>
      </c>
      <c r="BC3265">
        <v>8</v>
      </c>
      <c r="BD3265">
        <v>0</v>
      </c>
      <c r="BE3265">
        <v>0</v>
      </c>
      <c r="BF3265">
        <v>2</v>
      </c>
      <c r="BG3265" s="20"/>
      <c r="BH3265" s="20"/>
      <c r="BI3265" s="20"/>
      <c r="BJ3265" s="20"/>
      <c r="BK3265" s="20"/>
      <c r="BL3265" s="20"/>
      <c r="BM3265" s="20"/>
      <c r="BN3265" s="20"/>
      <c r="BO3265" s="20"/>
      <c r="BP3265" s="20"/>
      <c r="BQ3265" s="20"/>
      <c r="BR3265" s="20"/>
      <c r="BS3265" s="20"/>
      <c r="BT3265" s="20"/>
      <c r="BU3265" s="20"/>
      <c r="BV3265" s="20"/>
    </row>
    <row r="3266" spans="1:74" x14ac:dyDescent="0.25">
      <c r="A3266" s="20" t="s">
        <v>475</v>
      </c>
      <c r="B3266" s="20" t="s">
        <v>481</v>
      </c>
      <c r="C3266" s="20" t="s">
        <v>498</v>
      </c>
      <c r="D3266" s="1">
        <v>44500</v>
      </c>
      <c r="E3266">
        <v>77</v>
      </c>
      <c r="F3266">
        <v>0</v>
      </c>
      <c r="G3266">
        <v>0</v>
      </c>
      <c r="H3266">
        <v>3</v>
      </c>
      <c r="I3266">
        <v>2</v>
      </c>
      <c r="J3266">
        <v>30</v>
      </c>
      <c r="K3266">
        <v>1</v>
      </c>
      <c r="L3266">
        <v>4</v>
      </c>
      <c r="M3266">
        <v>1</v>
      </c>
      <c r="N3266">
        <v>40</v>
      </c>
      <c r="O3266">
        <v>0</v>
      </c>
      <c r="P3266">
        <v>27</v>
      </c>
      <c r="Q3266">
        <v>1</v>
      </c>
      <c r="R3266">
        <v>446</v>
      </c>
      <c r="S3266">
        <v>0</v>
      </c>
      <c r="T3266">
        <v>258</v>
      </c>
      <c r="U3266">
        <v>17</v>
      </c>
      <c r="V3266">
        <v>5</v>
      </c>
      <c r="W3266">
        <v>765</v>
      </c>
      <c r="X3266">
        <v>0</v>
      </c>
      <c r="Y3266">
        <v>125</v>
      </c>
      <c r="Z3266">
        <v>67</v>
      </c>
      <c r="AA3266">
        <v>43</v>
      </c>
      <c r="AB3266">
        <v>538</v>
      </c>
      <c r="AC3266">
        <v>88</v>
      </c>
      <c r="AD3266">
        <v>1</v>
      </c>
      <c r="AE3266">
        <v>28</v>
      </c>
      <c r="AF3266">
        <v>62</v>
      </c>
      <c r="AG3266">
        <v>89</v>
      </c>
      <c r="AH3266">
        <v>0</v>
      </c>
      <c r="AI3266">
        <v>0</v>
      </c>
      <c r="AJ3266">
        <v>4</v>
      </c>
      <c r="AK3266">
        <v>12</v>
      </c>
      <c r="AL3266">
        <v>34</v>
      </c>
      <c r="AM3266">
        <v>0</v>
      </c>
      <c r="AN3266">
        <v>9</v>
      </c>
      <c r="AO3266">
        <v>0</v>
      </c>
      <c r="AP3266">
        <v>0</v>
      </c>
      <c r="AQ3266">
        <v>0</v>
      </c>
      <c r="AR3266">
        <v>0</v>
      </c>
      <c r="AS3266">
        <v>0</v>
      </c>
      <c r="AT3266">
        <v>0</v>
      </c>
      <c r="AU3266">
        <v>0</v>
      </c>
      <c r="AV3266">
        <v>0</v>
      </c>
      <c r="AW3266">
        <v>0</v>
      </c>
      <c r="AX3266">
        <v>0</v>
      </c>
      <c r="AY3266">
        <v>0</v>
      </c>
      <c r="AZ3266">
        <v>1</v>
      </c>
      <c r="BA3266">
        <v>0</v>
      </c>
      <c r="BB3266">
        <v>19</v>
      </c>
      <c r="BC3266">
        <v>8</v>
      </c>
      <c r="BD3266">
        <v>0</v>
      </c>
      <c r="BE3266">
        <v>0</v>
      </c>
      <c r="BF3266">
        <v>2</v>
      </c>
      <c r="BG3266" s="20"/>
      <c r="BH3266" s="20"/>
      <c r="BI3266" s="20"/>
      <c r="BJ3266" s="20"/>
      <c r="BK3266" s="20"/>
      <c r="BL3266" s="20"/>
      <c r="BM3266" s="20"/>
      <c r="BN3266" s="20"/>
      <c r="BO3266" s="20"/>
      <c r="BP3266" s="20"/>
      <c r="BQ3266" s="20"/>
      <c r="BR3266" s="20"/>
      <c r="BS3266" s="20"/>
      <c r="BT3266" s="20"/>
      <c r="BU3266" s="20"/>
      <c r="BV3266" s="20"/>
    </row>
    <row r="3267" spans="1:74" x14ac:dyDescent="0.25">
      <c r="A3267" s="20" t="s">
        <v>475</v>
      </c>
      <c r="B3267" s="20" t="s">
        <v>481</v>
      </c>
      <c r="C3267" s="20" t="s">
        <v>498</v>
      </c>
      <c r="D3267" s="1">
        <v>44507</v>
      </c>
      <c r="E3267">
        <v>77</v>
      </c>
      <c r="F3267">
        <v>0</v>
      </c>
      <c r="G3267">
        <v>0</v>
      </c>
      <c r="H3267">
        <v>3</v>
      </c>
      <c r="I3267">
        <v>2</v>
      </c>
      <c r="J3267">
        <v>34</v>
      </c>
      <c r="K3267">
        <v>1</v>
      </c>
      <c r="L3267">
        <v>4</v>
      </c>
      <c r="M3267">
        <v>1</v>
      </c>
      <c r="N3267">
        <v>40</v>
      </c>
      <c r="O3267">
        <v>26</v>
      </c>
      <c r="P3267">
        <v>1</v>
      </c>
      <c r="Q3267">
        <v>1</v>
      </c>
      <c r="R3267">
        <v>448</v>
      </c>
      <c r="S3267">
        <v>265</v>
      </c>
      <c r="T3267">
        <v>18</v>
      </c>
      <c r="U3267">
        <v>18</v>
      </c>
      <c r="V3267">
        <v>6</v>
      </c>
      <c r="W3267">
        <v>766</v>
      </c>
      <c r="X3267">
        <v>149</v>
      </c>
      <c r="Y3267">
        <v>8</v>
      </c>
      <c r="Z3267">
        <v>67</v>
      </c>
      <c r="AA3267">
        <v>43</v>
      </c>
      <c r="AB3267">
        <v>538</v>
      </c>
      <c r="AC3267">
        <v>104</v>
      </c>
      <c r="AD3267">
        <v>1</v>
      </c>
      <c r="AE3267">
        <v>27</v>
      </c>
      <c r="AF3267">
        <v>62</v>
      </c>
      <c r="AG3267">
        <v>90</v>
      </c>
      <c r="AH3267">
        <v>2</v>
      </c>
      <c r="AI3267">
        <v>0</v>
      </c>
      <c r="AJ3267">
        <v>4</v>
      </c>
      <c r="AK3267">
        <v>13</v>
      </c>
      <c r="AL3267">
        <v>34</v>
      </c>
      <c r="AM3267">
        <v>9</v>
      </c>
      <c r="AN3267">
        <v>2</v>
      </c>
      <c r="AO3267">
        <v>0</v>
      </c>
      <c r="AP3267">
        <v>0</v>
      </c>
      <c r="AQ3267">
        <v>0</v>
      </c>
      <c r="AR3267">
        <v>0</v>
      </c>
      <c r="AS3267">
        <v>0</v>
      </c>
      <c r="AT3267">
        <v>0</v>
      </c>
      <c r="AU3267">
        <v>0</v>
      </c>
      <c r="AV3267">
        <v>0</v>
      </c>
      <c r="AW3267">
        <v>0</v>
      </c>
      <c r="AX3267">
        <v>0</v>
      </c>
      <c r="AY3267">
        <v>0</v>
      </c>
      <c r="AZ3267">
        <v>0</v>
      </c>
      <c r="BA3267">
        <v>0</v>
      </c>
      <c r="BB3267">
        <v>0</v>
      </c>
      <c r="BC3267">
        <v>0</v>
      </c>
      <c r="BD3267">
        <v>0</v>
      </c>
      <c r="BE3267">
        <v>0</v>
      </c>
      <c r="BF3267">
        <v>0</v>
      </c>
      <c r="BG3267" s="20">
        <v>0</v>
      </c>
      <c r="BH3267" s="20">
        <v>3</v>
      </c>
      <c r="BI3267" s="20">
        <v>69</v>
      </c>
      <c r="BJ3267" s="20">
        <v>37</v>
      </c>
      <c r="BK3267" s="20">
        <v>394</v>
      </c>
      <c r="BL3267" s="20">
        <v>609</v>
      </c>
      <c r="BM3267" s="20">
        <v>432</v>
      </c>
      <c r="BN3267" s="20">
        <v>64</v>
      </c>
      <c r="BO3267" s="20">
        <v>30</v>
      </c>
      <c r="BP3267" s="20"/>
      <c r="BQ3267" s="20"/>
      <c r="BR3267" s="20"/>
      <c r="BS3267" s="20"/>
      <c r="BT3267" s="20"/>
      <c r="BU3267" s="20"/>
      <c r="BV3267" s="20"/>
    </row>
    <row r="3268" spans="1:74" x14ac:dyDescent="0.25">
      <c r="A3268" s="20" t="s">
        <v>475</v>
      </c>
      <c r="B3268" s="20" t="s">
        <v>481</v>
      </c>
      <c r="C3268" s="20" t="s">
        <v>498</v>
      </c>
      <c r="D3268" s="1">
        <v>44514</v>
      </c>
      <c r="E3268">
        <v>77</v>
      </c>
      <c r="F3268">
        <v>0</v>
      </c>
      <c r="G3268">
        <v>0</v>
      </c>
      <c r="H3268">
        <v>3</v>
      </c>
      <c r="I3268">
        <v>2</v>
      </c>
      <c r="J3268">
        <v>36</v>
      </c>
      <c r="K3268">
        <v>1</v>
      </c>
      <c r="L3268">
        <v>4</v>
      </c>
      <c r="M3268">
        <v>1</v>
      </c>
      <c r="N3268">
        <v>40</v>
      </c>
      <c r="O3268">
        <v>26</v>
      </c>
      <c r="P3268">
        <v>1</v>
      </c>
      <c r="Q3268">
        <v>1</v>
      </c>
      <c r="R3268">
        <v>450</v>
      </c>
      <c r="S3268">
        <v>274</v>
      </c>
      <c r="T3268">
        <v>18</v>
      </c>
      <c r="U3268">
        <v>18</v>
      </c>
      <c r="V3268">
        <v>6</v>
      </c>
      <c r="W3268">
        <v>765</v>
      </c>
      <c r="X3268">
        <v>182</v>
      </c>
      <c r="Y3268">
        <v>8</v>
      </c>
      <c r="Z3268">
        <v>67</v>
      </c>
      <c r="AA3268">
        <v>43</v>
      </c>
      <c r="AB3268">
        <v>542</v>
      </c>
      <c r="AC3268">
        <v>120</v>
      </c>
      <c r="AD3268">
        <v>1</v>
      </c>
      <c r="AE3268">
        <v>27</v>
      </c>
      <c r="AF3268">
        <v>65</v>
      </c>
      <c r="AG3268">
        <v>90</v>
      </c>
      <c r="AH3268">
        <v>4</v>
      </c>
      <c r="AI3268">
        <v>0</v>
      </c>
      <c r="AJ3268">
        <v>4</v>
      </c>
      <c r="AK3268">
        <v>13</v>
      </c>
      <c r="AL3268">
        <v>34</v>
      </c>
      <c r="AM3268">
        <v>9</v>
      </c>
      <c r="AN3268">
        <v>2</v>
      </c>
      <c r="AO3268">
        <v>0</v>
      </c>
      <c r="AP3268">
        <v>0</v>
      </c>
      <c r="AQ3268">
        <v>0</v>
      </c>
      <c r="AR3268">
        <v>0</v>
      </c>
      <c r="AS3268">
        <v>0</v>
      </c>
      <c r="AT3268">
        <v>0</v>
      </c>
      <c r="AU3268">
        <v>0</v>
      </c>
      <c r="AV3268">
        <v>0</v>
      </c>
      <c r="AW3268">
        <v>0</v>
      </c>
      <c r="AX3268">
        <v>0</v>
      </c>
      <c r="AY3268">
        <v>0</v>
      </c>
      <c r="AZ3268">
        <v>0</v>
      </c>
      <c r="BA3268">
        <v>0</v>
      </c>
      <c r="BB3268">
        <v>0</v>
      </c>
      <c r="BC3268">
        <v>0</v>
      </c>
      <c r="BD3268">
        <v>0</v>
      </c>
      <c r="BE3268">
        <v>0</v>
      </c>
      <c r="BF3268">
        <v>0</v>
      </c>
      <c r="BG3268" s="20">
        <v>0</v>
      </c>
      <c r="BH3268" s="20">
        <v>3</v>
      </c>
      <c r="BI3268" s="20">
        <v>69</v>
      </c>
      <c r="BJ3268" s="20">
        <v>37</v>
      </c>
      <c r="BK3268" s="20">
        <v>396</v>
      </c>
      <c r="BL3268" s="20">
        <v>611</v>
      </c>
      <c r="BM3268" s="20">
        <v>433</v>
      </c>
      <c r="BN3268" s="20">
        <v>64</v>
      </c>
      <c r="BO3268" s="20">
        <v>30</v>
      </c>
      <c r="BP3268" s="20"/>
      <c r="BQ3268" s="20"/>
      <c r="BR3268" s="20"/>
      <c r="BS3268" s="20"/>
      <c r="BT3268" s="20"/>
      <c r="BU3268" s="20"/>
      <c r="BV3268" s="20"/>
    </row>
    <row r="3269" spans="1:74" x14ac:dyDescent="0.25">
      <c r="A3269" s="20" t="s">
        <v>475</v>
      </c>
      <c r="B3269" s="20" t="s">
        <v>481</v>
      </c>
      <c r="C3269" s="20" t="s">
        <v>498</v>
      </c>
      <c r="D3269" s="1">
        <v>44521</v>
      </c>
      <c r="E3269">
        <v>77</v>
      </c>
      <c r="F3269">
        <v>0</v>
      </c>
      <c r="G3269">
        <v>0</v>
      </c>
      <c r="H3269">
        <v>4</v>
      </c>
      <c r="I3269">
        <v>2</v>
      </c>
      <c r="J3269">
        <v>43</v>
      </c>
      <c r="K3269">
        <v>1</v>
      </c>
      <c r="L3269">
        <v>4</v>
      </c>
      <c r="M3269">
        <v>1</v>
      </c>
      <c r="N3269">
        <v>51</v>
      </c>
      <c r="O3269">
        <v>29</v>
      </c>
      <c r="P3269">
        <v>3</v>
      </c>
      <c r="Q3269">
        <v>1</v>
      </c>
      <c r="R3269">
        <v>435</v>
      </c>
      <c r="S3269">
        <v>285</v>
      </c>
      <c r="T3269">
        <v>18</v>
      </c>
      <c r="U3269">
        <v>18</v>
      </c>
      <c r="V3269">
        <v>6</v>
      </c>
      <c r="W3269">
        <v>765</v>
      </c>
      <c r="X3269">
        <v>221</v>
      </c>
      <c r="Y3269">
        <v>8</v>
      </c>
      <c r="Z3269">
        <v>67</v>
      </c>
      <c r="AA3269">
        <v>43</v>
      </c>
      <c r="AB3269">
        <v>540</v>
      </c>
      <c r="AC3269">
        <v>123</v>
      </c>
      <c r="AD3269">
        <v>1</v>
      </c>
      <c r="AE3269">
        <v>25</v>
      </c>
      <c r="AF3269">
        <v>66</v>
      </c>
      <c r="AG3269">
        <v>91</v>
      </c>
      <c r="AH3269">
        <v>5</v>
      </c>
      <c r="AI3269">
        <v>0</v>
      </c>
      <c r="AJ3269">
        <v>4</v>
      </c>
      <c r="AK3269">
        <v>13</v>
      </c>
      <c r="AL3269">
        <v>35</v>
      </c>
      <c r="AM3269">
        <v>12</v>
      </c>
      <c r="AN3269">
        <v>0</v>
      </c>
      <c r="AO3269">
        <v>0</v>
      </c>
      <c r="AP3269">
        <v>0</v>
      </c>
      <c r="AQ3269">
        <v>0</v>
      </c>
      <c r="AR3269">
        <v>0</v>
      </c>
      <c r="AS3269">
        <v>0</v>
      </c>
      <c r="AT3269">
        <v>0</v>
      </c>
      <c r="AU3269">
        <v>0</v>
      </c>
      <c r="AV3269">
        <v>0</v>
      </c>
      <c r="AW3269">
        <v>0</v>
      </c>
      <c r="AX3269">
        <v>0</v>
      </c>
      <c r="AY3269">
        <v>0</v>
      </c>
      <c r="AZ3269">
        <v>0</v>
      </c>
      <c r="BA3269">
        <v>0</v>
      </c>
      <c r="BB3269">
        <v>0</v>
      </c>
      <c r="BC3269">
        <v>0</v>
      </c>
      <c r="BD3269">
        <v>0</v>
      </c>
      <c r="BE3269">
        <v>0</v>
      </c>
      <c r="BF3269">
        <v>0</v>
      </c>
      <c r="BG3269" s="20">
        <v>0</v>
      </c>
      <c r="BH3269" s="20">
        <v>4</v>
      </c>
      <c r="BI3269" s="20">
        <v>69</v>
      </c>
      <c r="BJ3269" s="20">
        <v>46</v>
      </c>
      <c r="BK3269" s="20">
        <v>383</v>
      </c>
      <c r="BL3269" s="20">
        <v>613</v>
      </c>
      <c r="BM3269" s="20">
        <v>432</v>
      </c>
      <c r="BN3269" s="20">
        <v>66</v>
      </c>
      <c r="BO3269" s="20">
        <v>32</v>
      </c>
      <c r="BP3269" s="20"/>
      <c r="BQ3269" s="20"/>
      <c r="BR3269" s="20"/>
      <c r="BS3269" s="20"/>
      <c r="BT3269" s="20"/>
      <c r="BU3269" s="20"/>
      <c r="BV3269" s="20"/>
    </row>
    <row r="3270" spans="1:74" x14ac:dyDescent="0.25">
      <c r="A3270" s="20" t="s">
        <v>475</v>
      </c>
      <c r="B3270" s="20" t="s">
        <v>481</v>
      </c>
      <c r="C3270" s="20" t="s">
        <v>498</v>
      </c>
      <c r="D3270" s="1">
        <v>44528</v>
      </c>
      <c r="E3270">
        <v>77</v>
      </c>
      <c r="F3270">
        <v>0</v>
      </c>
      <c r="G3270">
        <v>0</v>
      </c>
      <c r="H3270">
        <v>4</v>
      </c>
      <c r="I3270">
        <v>2</v>
      </c>
      <c r="J3270">
        <v>46</v>
      </c>
      <c r="K3270">
        <v>1</v>
      </c>
      <c r="L3270">
        <v>4</v>
      </c>
      <c r="M3270">
        <v>1</v>
      </c>
      <c r="N3270">
        <v>51</v>
      </c>
      <c r="O3270">
        <v>29</v>
      </c>
      <c r="P3270">
        <v>3</v>
      </c>
      <c r="Q3270">
        <v>1</v>
      </c>
      <c r="R3270">
        <v>431</v>
      </c>
      <c r="S3270">
        <v>297</v>
      </c>
      <c r="T3270">
        <v>18</v>
      </c>
      <c r="U3270">
        <v>18</v>
      </c>
      <c r="V3270">
        <v>6</v>
      </c>
      <c r="W3270">
        <v>769</v>
      </c>
      <c r="X3270">
        <v>266</v>
      </c>
      <c r="Y3270">
        <v>8</v>
      </c>
      <c r="Z3270">
        <v>66</v>
      </c>
      <c r="AA3270">
        <v>41</v>
      </c>
      <c r="AB3270">
        <v>538</v>
      </c>
      <c r="AC3270">
        <v>143</v>
      </c>
      <c r="AD3270">
        <v>1</v>
      </c>
      <c r="AE3270">
        <v>25</v>
      </c>
      <c r="AF3270">
        <v>64</v>
      </c>
      <c r="AG3270">
        <v>90</v>
      </c>
      <c r="AH3270">
        <v>7</v>
      </c>
      <c r="AI3270">
        <v>0</v>
      </c>
      <c r="AJ3270">
        <v>3</v>
      </c>
      <c r="AK3270">
        <v>13</v>
      </c>
      <c r="AL3270">
        <v>36</v>
      </c>
      <c r="AM3270">
        <v>17</v>
      </c>
      <c r="AN3270">
        <v>0</v>
      </c>
      <c r="AO3270">
        <v>0</v>
      </c>
      <c r="AP3270">
        <v>1</v>
      </c>
      <c r="AQ3270">
        <v>0</v>
      </c>
      <c r="AR3270">
        <v>0</v>
      </c>
      <c r="AS3270">
        <v>0</v>
      </c>
      <c r="AT3270">
        <v>0</v>
      </c>
      <c r="AU3270">
        <v>0</v>
      </c>
      <c r="AV3270">
        <v>0</v>
      </c>
      <c r="AW3270">
        <v>0</v>
      </c>
      <c r="AX3270">
        <v>0</v>
      </c>
      <c r="AY3270">
        <v>0</v>
      </c>
      <c r="AZ3270">
        <v>0</v>
      </c>
      <c r="BA3270">
        <v>0</v>
      </c>
      <c r="BB3270">
        <v>0</v>
      </c>
      <c r="BC3270">
        <v>0</v>
      </c>
      <c r="BD3270">
        <v>0</v>
      </c>
      <c r="BE3270">
        <v>0</v>
      </c>
      <c r="BF3270">
        <v>0</v>
      </c>
      <c r="BG3270" s="20">
        <v>0</v>
      </c>
      <c r="BH3270" s="20">
        <v>4</v>
      </c>
      <c r="BI3270" s="20">
        <v>69</v>
      </c>
      <c r="BJ3270" s="20">
        <v>46</v>
      </c>
      <c r="BK3270" s="20">
        <v>380</v>
      </c>
      <c r="BL3270" s="20">
        <v>616</v>
      </c>
      <c r="BM3270" s="20">
        <v>431</v>
      </c>
      <c r="BN3270" s="20">
        <v>66</v>
      </c>
      <c r="BO3270" s="20">
        <v>33</v>
      </c>
      <c r="BP3270" s="20"/>
      <c r="BQ3270" s="20"/>
      <c r="BR3270" s="20"/>
      <c r="BS3270" s="20"/>
      <c r="BT3270" s="20"/>
      <c r="BU3270" s="20"/>
      <c r="BV3270" s="20"/>
    </row>
    <row r="3271" spans="1:74" x14ac:dyDescent="0.25">
      <c r="A3271" s="20" t="s">
        <v>475</v>
      </c>
      <c r="B3271" s="20" t="s">
        <v>481</v>
      </c>
      <c r="C3271" s="20" t="s">
        <v>498</v>
      </c>
      <c r="D3271" s="1">
        <v>44535</v>
      </c>
      <c r="E3271">
        <v>77</v>
      </c>
      <c r="F3271">
        <v>0</v>
      </c>
      <c r="G3271">
        <v>0</v>
      </c>
      <c r="H3271">
        <v>4</v>
      </c>
      <c r="I3271">
        <v>2</v>
      </c>
      <c r="J3271">
        <v>48</v>
      </c>
      <c r="K3271">
        <v>1</v>
      </c>
      <c r="L3271">
        <v>3</v>
      </c>
      <c r="M3271">
        <v>1</v>
      </c>
      <c r="N3271">
        <v>50</v>
      </c>
      <c r="O3271">
        <v>30</v>
      </c>
      <c r="P3271">
        <v>3</v>
      </c>
      <c r="Q3271">
        <v>1</v>
      </c>
      <c r="R3271">
        <v>433</v>
      </c>
      <c r="S3271">
        <v>307</v>
      </c>
      <c r="T3271">
        <v>18</v>
      </c>
      <c r="U3271">
        <v>18</v>
      </c>
      <c r="V3271">
        <v>5</v>
      </c>
      <c r="W3271">
        <v>771</v>
      </c>
      <c r="X3271">
        <v>301</v>
      </c>
      <c r="Y3271">
        <v>7</v>
      </c>
      <c r="Z3271">
        <v>65</v>
      </c>
      <c r="AA3271">
        <v>42</v>
      </c>
      <c r="AB3271">
        <v>539</v>
      </c>
      <c r="AC3271">
        <v>173</v>
      </c>
      <c r="AD3271">
        <v>1</v>
      </c>
      <c r="AE3271">
        <v>25</v>
      </c>
      <c r="AF3271">
        <v>63</v>
      </c>
      <c r="AG3271">
        <v>90</v>
      </c>
      <c r="AH3271">
        <v>9</v>
      </c>
      <c r="AI3271">
        <v>0</v>
      </c>
      <c r="AJ3271">
        <v>3</v>
      </c>
      <c r="AK3271">
        <v>14</v>
      </c>
      <c r="AL3271">
        <v>37</v>
      </c>
      <c r="AM3271">
        <v>19</v>
      </c>
      <c r="AN3271">
        <v>0</v>
      </c>
      <c r="AO3271">
        <v>0</v>
      </c>
      <c r="AP3271">
        <v>1</v>
      </c>
      <c r="AQ3271">
        <v>0</v>
      </c>
      <c r="AR3271">
        <v>0</v>
      </c>
      <c r="AS3271">
        <v>0</v>
      </c>
      <c r="AT3271">
        <v>0</v>
      </c>
      <c r="AU3271">
        <v>0</v>
      </c>
      <c r="AV3271">
        <v>0</v>
      </c>
      <c r="AW3271">
        <v>0</v>
      </c>
      <c r="AX3271">
        <v>0</v>
      </c>
      <c r="AY3271">
        <v>0</v>
      </c>
      <c r="AZ3271">
        <v>0</v>
      </c>
      <c r="BA3271">
        <v>0</v>
      </c>
      <c r="BB3271">
        <v>0</v>
      </c>
      <c r="BC3271">
        <v>0</v>
      </c>
      <c r="BD3271">
        <v>0</v>
      </c>
      <c r="BE3271">
        <v>0</v>
      </c>
      <c r="BF3271">
        <v>0</v>
      </c>
      <c r="BG3271" s="20">
        <v>0</v>
      </c>
      <c r="BH3271" s="20">
        <v>4</v>
      </c>
      <c r="BI3271" s="20">
        <v>69</v>
      </c>
      <c r="BJ3271" s="20">
        <v>45</v>
      </c>
      <c r="BK3271" s="20">
        <v>381</v>
      </c>
      <c r="BL3271" s="20">
        <v>619</v>
      </c>
      <c r="BM3271" s="20">
        <v>433</v>
      </c>
      <c r="BN3271" s="20">
        <v>66</v>
      </c>
      <c r="BO3271" s="20">
        <v>34</v>
      </c>
      <c r="BP3271" s="20"/>
      <c r="BQ3271" s="20"/>
      <c r="BR3271" s="20"/>
      <c r="BS3271" s="20"/>
      <c r="BT3271" s="20"/>
      <c r="BU3271" s="20"/>
      <c r="BV3271" s="20"/>
    </row>
    <row r="3272" spans="1:74" x14ac:dyDescent="0.25">
      <c r="A3272" s="20" t="s">
        <v>475</v>
      </c>
      <c r="B3272" s="20" t="s">
        <v>481</v>
      </c>
      <c r="C3272" s="20" t="s">
        <v>498</v>
      </c>
      <c r="D3272" s="1">
        <v>44542</v>
      </c>
      <c r="E3272">
        <v>77</v>
      </c>
      <c r="F3272">
        <v>0</v>
      </c>
      <c r="G3272">
        <v>0</v>
      </c>
      <c r="H3272">
        <v>4</v>
      </c>
      <c r="I3272">
        <v>2</v>
      </c>
      <c r="J3272">
        <v>48</v>
      </c>
      <c r="K3272">
        <v>1</v>
      </c>
      <c r="L3272">
        <v>3</v>
      </c>
      <c r="M3272">
        <v>1</v>
      </c>
      <c r="N3272">
        <v>54</v>
      </c>
      <c r="O3272">
        <v>34</v>
      </c>
      <c r="P3272">
        <v>3</v>
      </c>
      <c r="Q3272">
        <v>1</v>
      </c>
      <c r="R3272">
        <v>428</v>
      </c>
      <c r="S3272">
        <v>308</v>
      </c>
      <c r="T3272">
        <v>18</v>
      </c>
      <c r="U3272">
        <v>18</v>
      </c>
      <c r="V3272">
        <v>5</v>
      </c>
      <c r="W3272">
        <v>769</v>
      </c>
      <c r="X3272">
        <v>336</v>
      </c>
      <c r="Y3272">
        <v>7</v>
      </c>
      <c r="Z3272">
        <v>64</v>
      </c>
      <c r="AA3272">
        <v>42</v>
      </c>
      <c r="AB3272">
        <v>539</v>
      </c>
      <c r="AC3272">
        <v>225</v>
      </c>
      <c r="AD3272">
        <v>1</v>
      </c>
      <c r="AE3272">
        <v>25</v>
      </c>
      <c r="AF3272">
        <v>62</v>
      </c>
      <c r="AG3272">
        <v>92</v>
      </c>
      <c r="AH3272">
        <v>10</v>
      </c>
      <c r="AI3272">
        <v>0</v>
      </c>
      <c r="AJ3272">
        <v>3</v>
      </c>
      <c r="AK3272">
        <v>15</v>
      </c>
      <c r="AL3272">
        <v>38</v>
      </c>
      <c r="AM3272">
        <v>23</v>
      </c>
      <c r="AN3272">
        <v>0</v>
      </c>
      <c r="AO3272">
        <v>0</v>
      </c>
      <c r="AP3272">
        <v>1</v>
      </c>
      <c r="AQ3272">
        <v>0</v>
      </c>
      <c r="AR3272">
        <v>0</v>
      </c>
      <c r="AS3272">
        <v>0</v>
      </c>
      <c r="AT3272">
        <v>0</v>
      </c>
      <c r="AU3272">
        <v>0</v>
      </c>
      <c r="AV3272">
        <v>0</v>
      </c>
      <c r="AW3272">
        <v>0</v>
      </c>
      <c r="AX3272">
        <v>0</v>
      </c>
      <c r="AY3272">
        <v>0</v>
      </c>
      <c r="AZ3272">
        <v>0</v>
      </c>
      <c r="BA3272">
        <v>0</v>
      </c>
      <c r="BB3272">
        <v>0</v>
      </c>
      <c r="BC3272">
        <v>0</v>
      </c>
      <c r="BD3272">
        <v>0</v>
      </c>
      <c r="BE3272">
        <v>0</v>
      </c>
      <c r="BF3272">
        <v>0</v>
      </c>
      <c r="BG3272" s="20">
        <v>0</v>
      </c>
      <c r="BH3272" s="20">
        <v>4</v>
      </c>
      <c r="BI3272" s="20">
        <v>69</v>
      </c>
      <c r="BJ3272" s="20">
        <v>49</v>
      </c>
      <c r="BK3272" s="20">
        <v>376</v>
      </c>
      <c r="BL3272" s="20">
        <v>618</v>
      </c>
      <c r="BM3272" s="20">
        <v>436</v>
      </c>
      <c r="BN3272" s="20">
        <v>68</v>
      </c>
      <c r="BO3272" s="20">
        <v>35</v>
      </c>
      <c r="BP3272" s="20"/>
      <c r="BQ3272" s="20"/>
      <c r="BR3272" s="20"/>
      <c r="BS3272" s="20"/>
      <c r="BT3272" s="20"/>
      <c r="BU3272" s="20"/>
      <c r="BV3272" s="20"/>
    </row>
    <row r="3273" spans="1:74" x14ac:dyDescent="0.25">
      <c r="A3273" s="20" t="s">
        <v>475</v>
      </c>
      <c r="B3273" s="20" t="s">
        <v>481</v>
      </c>
      <c r="C3273" s="20" t="s">
        <v>498</v>
      </c>
      <c r="D3273" s="1">
        <v>44549</v>
      </c>
      <c r="E3273">
        <v>78</v>
      </c>
      <c r="F3273">
        <v>0</v>
      </c>
      <c r="G3273">
        <v>0</v>
      </c>
      <c r="H3273">
        <v>5</v>
      </c>
      <c r="I3273">
        <v>3</v>
      </c>
      <c r="J3273">
        <v>51</v>
      </c>
      <c r="K3273">
        <v>1</v>
      </c>
      <c r="L3273">
        <v>3</v>
      </c>
      <c r="M3273">
        <v>1</v>
      </c>
      <c r="N3273">
        <v>70</v>
      </c>
      <c r="O3273">
        <v>44</v>
      </c>
      <c r="P3273">
        <v>3</v>
      </c>
      <c r="Q3273">
        <v>2</v>
      </c>
      <c r="R3273">
        <v>416</v>
      </c>
      <c r="S3273">
        <v>312</v>
      </c>
      <c r="T3273">
        <v>18</v>
      </c>
      <c r="U3273">
        <v>18</v>
      </c>
      <c r="V3273">
        <v>4</v>
      </c>
      <c r="W3273">
        <v>765</v>
      </c>
      <c r="X3273">
        <v>388</v>
      </c>
      <c r="Y3273">
        <v>7</v>
      </c>
      <c r="Z3273">
        <v>64</v>
      </c>
      <c r="AA3273">
        <v>42</v>
      </c>
      <c r="AB3273">
        <v>539</v>
      </c>
      <c r="AC3273">
        <v>285</v>
      </c>
      <c r="AD3273">
        <v>1</v>
      </c>
      <c r="AE3273">
        <v>24</v>
      </c>
      <c r="AF3273">
        <v>63</v>
      </c>
      <c r="AG3273">
        <v>92</v>
      </c>
      <c r="AH3273">
        <v>19</v>
      </c>
      <c r="AI3273">
        <v>0</v>
      </c>
      <c r="AJ3273">
        <v>3</v>
      </c>
      <c r="AK3273">
        <v>15</v>
      </c>
      <c r="AL3273">
        <v>36</v>
      </c>
      <c r="AM3273">
        <v>23</v>
      </c>
      <c r="AN3273">
        <v>0</v>
      </c>
      <c r="AO3273">
        <v>0</v>
      </c>
      <c r="AP3273">
        <v>1</v>
      </c>
      <c r="AQ3273">
        <v>0</v>
      </c>
      <c r="AR3273">
        <v>0</v>
      </c>
      <c r="AS3273">
        <v>0</v>
      </c>
      <c r="AT3273">
        <v>0</v>
      </c>
      <c r="AU3273">
        <v>0</v>
      </c>
      <c r="AV3273">
        <v>0</v>
      </c>
      <c r="AW3273">
        <v>0</v>
      </c>
      <c r="AX3273">
        <v>0</v>
      </c>
      <c r="AY3273">
        <v>0</v>
      </c>
      <c r="AZ3273">
        <v>0</v>
      </c>
      <c r="BA3273">
        <v>0</v>
      </c>
      <c r="BB3273">
        <v>0</v>
      </c>
      <c r="BC3273">
        <v>0</v>
      </c>
      <c r="BD3273">
        <v>0</v>
      </c>
      <c r="BE3273">
        <v>0</v>
      </c>
      <c r="BF3273">
        <v>0</v>
      </c>
      <c r="BG3273" s="20">
        <v>0</v>
      </c>
      <c r="BH3273" s="20">
        <v>5</v>
      </c>
      <c r="BI3273" s="20">
        <v>70</v>
      </c>
      <c r="BJ3273" s="20">
        <v>63</v>
      </c>
      <c r="BK3273" s="20">
        <v>366</v>
      </c>
      <c r="BL3273" s="20">
        <v>618</v>
      </c>
      <c r="BM3273" s="20">
        <v>436</v>
      </c>
      <c r="BN3273" s="20">
        <v>69</v>
      </c>
      <c r="BO3273" s="20">
        <v>33</v>
      </c>
      <c r="BP3273" s="20">
        <v>2712</v>
      </c>
      <c r="BQ3273" s="20">
        <v>672</v>
      </c>
      <c r="BR3273" s="20">
        <v>0</v>
      </c>
      <c r="BS3273" s="20">
        <v>9</v>
      </c>
      <c r="BT3273" s="20">
        <v>54</v>
      </c>
      <c r="BU3273" s="20">
        <v>685</v>
      </c>
      <c r="BV3273" s="20">
        <v>1843</v>
      </c>
    </row>
    <row r="3274" spans="1:74" x14ac:dyDescent="0.25">
      <c r="A3274" s="20" t="s">
        <v>475</v>
      </c>
      <c r="B3274" s="20" t="s">
        <v>481</v>
      </c>
      <c r="C3274" s="20" t="s">
        <v>498</v>
      </c>
      <c r="D3274" s="1">
        <v>44558</v>
      </c>
      <c r="E3274">
        <v>78</v>
      </c>
      <c r="F3274">
        <v>0</v>
      </c>
      <c r="G3274">
        <v>0</v>
      </c>
      <c r="H3274">
        <v>5</v>
      </c>
      <c r="I3274">
        <v>3</v>
      </c>
      <c r="J3274">
        <v>53</v>
      </c>
      <c r="K3274">
        <v>1</v>
      </c>
      <c r="L3274">
        <v>3</v>
      </c>
      <c r="M3274">
        <v>1</v>
      </c>
      <c r="N3274">
        <v>71</v>
      </c>
      <c r="O3274">
        <v>44</v>
      </c>
      <c r="P3274">
        <v>3</v>
      </c>
      <c r="Q3274">
        <v>2</v>
      </c>
      <c r="R3274">
        <v>412</v>
      </c>
      <c r="S3274">
        <v>319</v>
      </c>
      <c r="T3274">
        <v>17</v>
      </c>
      <c r="U3274">
        <v>18</v>
      </c>
      <c r="V3274">
        <v>4</v>
      </c>
      <c r="W3274">
        <v>766</v>
      </c>
      <c r="X3274">
        <v>421</v>
      </c>
      <c r="Y3274">
        <v>7</v>
      </c>
      <c r="Z3274">
        <v>64</v>
      </c>
      <c r="AA3274">
        <v>41</v>
      </c>
      <c r="AB3274">
        <v>541</v>
      </c>
      <c r="AC3274">
        <v>312</v>
      </c>
      <c r="AD3274">
        <v>1</v>
      </c>
      <c r="AE3274">
        <v>24</v>
      </c>
      <c r="AF3274">
        <v>64</v>
      </c>
      <c r="AG3274">
        <v>93</v>
      </c>
      <c r="AH3274">
        <v>27</v>
      </c>
      <c r="AI3274">
        <v>0</v>
      </c>
      <c r="AJ3274">
        <v>3</v>
      </c>
      <c r="AK3274">
        <v>15</v>
      </c>
      <c r="AL3274">
        <v>37</v>
      </c>
      <c r="AM3274">
        <v>23</v>
      </c>
      <c r="AN3274">
        <v>0</v>
      </c>
      <c r="AO3274">
        <v>0</v>
      </c>
      <c r="AP3274">
        <v>1</v>
      </c>
      <c r="AQ3274">
        <v>0</v>
      </c>
      <c r="AR3274">
        <v>0</v>
      </c>
      <c r="AS3274">
        <v>0</v>
      </c>
      <c r="AT3274">
        <v>0</v>
      </c>
      <c r="AU3274">
        <v>0</v>
      </c>
      <c r="AV3274">
        <v>0</v>
      </c>
      <c r="AW3274">
        <v>0</v>
      </c>
      <c r="AX3274">
        <v>0</v>
      </c>
      <c r="AY3274">
        <v>0</v>
      </c>
      <c r="AZ3274">
        <v>0</v>
      </c>
      <c r="BA3274">
        <v>0</v>
      </c>
      <c r="BB3274">
        <v>0</v>
      </c>
      <c r="BC3274">
        <v>0</v>
      </c>
      <c r="BD3274">
        <v>0</v>
      </c>
      <c r="BE3274">
        <v>0</v>
      </c>
      <c r="BF3274">
        <v>0</v>
      </c>
      <c r="BG3274" s="20">
        <v>0</v>
      </c>
      <c r="BH3274" s="20">
        <v>5</v>
      </c>
      <c r="BI3274" s="20">
        <v>70</v>
      </c>
      <c r="BJ3274" s="20">
        <v>63</v>
      </c>
      <c r="BK3274" s="20">
        <v>364</v>
      </c>
      <c r="BL3274" s="20">
        <v>620</v>
      </c>
      <c r="BM3274" s="20">
        <v>437</v>
      </c>
      <c r="BN3274" s="20">
        <v>70</v>
      </c>
      <c r="BO3274" s="20">
        <v>34</v>
      </c>
      <c r="BP3274" s="20">
        <v>2716</v>
      </c>
      <c r="BQ3274" s="20">
        <v>878</v>
      </c>
      <c r="BR3274" s="20">
        <v>0</v>
      </c>
      <c r="BS3274" s="20">
        <v>9</v>
      </c>
      <c r="BT3274" s="20">
        <v>54</v>
      </c>
      <c r="BU3274" s="20">
        <v>683</v>
      </c>
      <c r="BV3274" s="20">
        <v>1854</v>
      </c>
    </row>
    <row r="3275" spans="1:74" x14ac:dyDescent="0.25">
      <c r="A3275" s="20" t="s">
        <v>475</v>
      </c>
      <c r="B3275" s="20" t="s">
        <v>481</v>
      </c>
      <c r="C3275" s="20" t="s">
        <v>498</v>
      </c>
      <c r="D3275" s="1">
        <v>44564</v>
      </c>
      <c r="E3275">
        <v>78</v>
      </c>
      <c r="F3275">
        <v>0</v>
      </c>
      <c r="G3275">
        <v>0</v>
      </c>
      <c r="H3275">
        <v>5</v>
      </c>
      <c r="I3275">
        <v>3</v>
      </c>
      <c r="J3275">
        <v>54</v>
      </c>
      <c r="K3275">
        <v>1</v>
      </c>
      <c r="L3275">
        <v>3</v>
      </c>
      <c r="M3275">
        <v>1</v>
      </c>
      <c r="N3275">
        <v>71</v>
      </c>
      <c r="O3275">
        <v>44</v>
      </c>
      <c r="P3275">
        <v>3</v>
      </c>
      <c r="Q3275">
        <v>2</v>
      </c>
      <c r="R3275">
        <v>414</v>
      </c>
      <c r="S3275">
        <v>323</v>
      </c>
      <c r="T3275">
        <v>17</v>
      </c>
      <c r="U3275">
        <v>18</v>
      </c>
      <c r="V3275">
        <v>3</v>
      </c>
      <c r="W3275">
        <v>767</v>
      </c>
      <c r="X3275">
        <v>429</v>
      </c>
      <c r="Y3275">
        <v>9</v>
      </c>
      <c r="Z3275">
        <v>64</v>
      </c>
      <c r="AA3275">
        <v>41</v>
      </c>
      <c r="AB3275">
        <v>542</v>
      </c>
      <c r="AC3275">
        <v>318</v>
      </c>
      <c r="AD3275">
        <v>1</v>
      </c>
      <c r="AE3275">
        <v>24</v>
      </c>
      <c r="AF3275">
        <v>66</v>
      </c>
      <c r="AG3275">
        <v>93</v>
      </c>
      <c r="AH3275">
        <v>28</v>
      </c>
      <c r="AI3275">
        <v>0</v>
      </c>
      <c r="AJ3275">
        <v>3</v>
      </c>
      <c r="AK3275">
        <v>15</v>
      </c>
      <c r="AL3275">
        <v>39</v>
      </c>
      <c r="AM3275">
        <v>23</v>
      </c>
      <c r="AN3275">
        <v>0</v>
      </c>
      <c r="AO3275">
        <v>0</v>
      </c>
      <c r="AP3275">
        <v>1</v>
      </c>
      <c r="AQ3275">
        <v>0</v>
      </c>
      <c r="AR3275">
        <v>0</v>
      </c>
      <c r="AS3275">
        <v>0</v>
      </c>
      <c r="AT3275">
        <v>0</v>
      </c>
      <c r="AU3275">
        <v>0</v>
      </c>
      <c r="AV3275">
        <v>0</v>
      </c>
      <c r="AW3275">
        <v>0</v>
      </c>
      <c r="AX3275">
        <v>0</v>
      </c>
      <c r="AY3275">
        <v>0</v>
      </c>
      <c r="AZ3275">
        <v>0</v>
      </c>
      <c r="BA3275">
        <v>0</v>
      </c>
      <c r="BB3275">
        <v>0</v>
      </c>
      <c r="BC3275">
        <v>0</v>
      </c>
      <c r="BD3275">
        <v>0</v>
      </c>
      <c r="BE3275">
        <v>0</v>
      </c>
      <c r="BF3275">
        <v>0</v>
      </c>
      <c r="BG3275" s="20">
        <v>0</v>
      </c>
      <c r="BH3275" s="20">
        <v>5</v>
      </c>
      <c r="BI3275" s="20">
        <v>70</v>
      </c>
      <c r="BJ3275" s="20">
        <v>63</v>
      </c>
      <c r="BK3275" s="20">
        <v>368</v>
      </c>
      <c r="BL3275" s="20">
        <v>619</v>
      </c>
      <c r="BM3275" s="20">
        <v>437</v>
      </c>
      <c r="BN3275" s="20">
        <v>71</v>
      </c>
      <c r="BO3275" s="20">
        <v>36</v>
      </c>
      <c r="BP3275" s="20">
        <v>2717</v>
      </c>
      <c r="BQ3275" s="20">
        <v>939</v>
      </c>
      <c r="BR3275" s="20">
        <v>0</v>
      </c>
      <c r="BS3275" s="20">
        <v>9</v>
      </c>
      <c r="BT3275" s="20">
        <v>55</v>
      </c>
      <c r="BU3275" s="20">
        <v>677</v>
      </c>
      <c r="BV3275" s="20">
        <v>1863</v>
      </c>
    </row>
    <row r="3276" spans="1:74" x14ac:dyDescent="0.25">
      <c r="A3276" s="20" t="s">
        <v>475</v>
      </c>
      <c r="B3276" s="20" t="s">
        <v>481</v>
      </c>
      <c r="C3276" s="20" t="s">
        <v>498</v>
      </c>
      <c r="D3276" s="1">
        <v>44570</v>
      </c>
      <c r="E3276">
        <v>79</v>
      </c>
      <c r="F3276">
        <v>0</v>
      </c>
      <c r="G3276">
        <v>0</v>
      </c>
      <c r="H3276">
        <v>5</v>
      </c>
      <c r="I3276">
        <v>3</v>
      </c>
      <c r="J3276">
        <v>54</v>
      </c>
      <c r="K3276">
        <v>1</v>
      </c>
      <c r="L3276">
        <v>3</v>
      </c>
      <c r="M3276">
        <v>1</v>
      </c>
      <c r="N3276">
        <v>71</v>
      </c>
      <c r="O3276">
        <v>44</v>
      </c>
      <c r="P3276">
        <v>3</v>
      </c>
      <c r="Q3276">
        <v>2</v>
      </c>
      <c r="R3276">
        <v>415</v>
      </c>
      <c r="S3276">
        <v>324</v>
      </c>
      <c r="T3276">
        <v>17</v>
      </c>
      <c r="U3276">
        <v>18</v>
      </c>
      <c r="V3276">
        <v>4</v>
      </c>
      <c r="W3276">
        <v>768</v>
      </c>
      <c r="X3276">
        <v>437</v>
      </c>
      <c r="Y3276">
        <v>9</v>
      </c>
      <c r="Z3276">
        <v>63</v>
      </c>
      <c r="AA3276">
        <v>40</v>
      </c>
      <c r="AB3276">
        <v>541</v>
      </c>
      <c r="AC3276">
        <v>321</v>
      </c>
      <c r="AD3276">
        <v>1</v>
      </c>
      <c r="AE3276">
        <v>24</v>
      </c>
      <c r="AF3276">
        <v>66</v>
      </c>
      <c r="AG3276">
        <v>94</v>
      </c>
      <c r="AH3276">
        <v>30</v>
      </c>
      <c r="AI3276">
        <v>0</v>
      </c>
      <c r="AJ3276">
        <v>3</v>
      </c>
      <c r="AK3276">
        <v>14</v>
      </c>
      <c r="AL3276">
        <v>40</v>
      </c>
      <c r="AM3276">
        <v>25</v>
      </c>
      <c r="AN3276">
        <v>0</v>
      </c>
      <c r="AO3276">
        <v>0</v>
      </c>
      <c r="AP3276">
        <v>0</v>
      </c>
      <c r="AQ3276">
        <v>0</v>
      </c>
      <c r="AR3276">
        <v>0</v>
      </c>
      <c r="AS3276">
        <v>0</v>
      </c>
      <c r="AT3276">
        <v>0</v>
      </c>
      <c r="AU3276">
        <v>0</v>
      </c>
      <c r="AV3276">
        <v>0</v>
      </c>
      <c r="AW3276">
        <v>0</v>
      </c>
      <c r="AX3276">
        <v>0</v>
      </c>
      <c r="AY3276">
        <v>0</v>
      </c>
      <c r="AZ3276">
        <v>0</v>
      </c>
      <c r="BA3276">
        <v>0</v>
      </c>
      <c r="BB3276">
        <v>0</v>
      </c>
      <c r="BC3276">
        <v>0</v>
      </c>
      <c r="BD3276">
        <v>0</v>
      </c>
      <c r="BE3276">
        <v>0</v>
      </c>
      <c r="BF3276">
        <v>0</v>
      </c>
      <c r="BG3276" s="20">
        <v>0</v>
      </c>
      <c r="BH3276" s="20">
        <v>5</v>
      </c>
      <c r="BI3276" s="20">
        <v>71</v>
      </c>
      <c r="BJ3276" s="20">
        <v>63</v>
      </c>
      <c r="BK3276" s="20">
        <v>368</v>
      </c>
      <c r="BL3276" s="20">
        <v>622</v>
      </c>
      <c r="BM3276" s="20">
        <v>436</v>
      </c>
      <c r="BN3276" s="20">
        <v>72</v>
      </c>
      <c r="BO3276" s="20">
        <v>37</v>
      </c>
      <c r="BP3276" s="20">
        <v>2721</v>
      </c>
      <c r="BQ3276" s="20">
        <v>973</v>
      </c>
      <c r="BR3276" s="20">
        <v>0</v>
      </c>
      <c r="BS3276" s="20">
        <v>9</v>
      </c>
      <c r="BT3276" s="20">
        <v>55</v>
      </c>
      <c r="BU3276" s="20">
        <v>675</v>
      </c>
      <c r="BV3276" s="20">
        <v>1868</v>
      </c>
    </row>
    <row r="3277" spans="1:74" x14ac:dyDescent="0.25">
      <c r="A3277" s="20" t="s">
        <v>475</v>
      </c>
      <c r="B3277" s="20" t="s">
        <v>481</v>
      </c>
      <c r="C3277" s="20" t="s">
        <v>498</v>
      </c>
      <c r="D3277" s="1">
        <v>44577</v>
      </c>
      <c r="E3277">
        <v>80</v>
      </c>
      <c r="F3277">
        <v>1</v>
      </c>
      <c r="G3277">
        <v>0</v>
      </c>
      <c r="H3277">
        <v>5</v>
      </c>
      <c r="I3277">
        <v>3</v>
      </c>
      <c r="J3277">
        <v>55</v>
      </c>
      <c r="K3277">
        <v>1</v>
      </c>
      <c r="L3277">
        <v>4</v>
      </c>
      <c r="M3277">
        <v>1</v>
      </c>
      <c r="N3277">
        <v>69</v>
      </c>
      <c r="O3277">
        <v>43</v>
      </c>
      <c r="P3277">
        <v>3</v>
      </c>
      <c r="Q3277">
        <v>2</v>
      </c>
      <c r="R3277">
        <v>418</v>
      </c>
      <c r="S3277">
        <v>329</v>
      </c>
      <c r="T3277">
        <v>17</v>
      </c>
      <c r="U3277">
        <v>19</v>
      </c>
      <c r="V3277">
        <v>4</v>
      </c>
      <c r="W3277">
        <v>767</v>
      </c>
      <c r="X3277">
        <v>441</v>
      </c>
      <c r="Y3277">
        <v>9</v>
      </c>
      <c r="Z3277">
        <v>62</v>
      </c>
      <c r="AA3277">
        <v>38</v>
      </c>
      <c r="AB3277">
        <v>538</v>
      </c>
      <c r="AC3277">
        <v>321</v>
      </c>
      <c r="AD3277">
        <v>1</v>
      </c>
      <c r="AE3277">
        <v>23</v>
      </c>
      <c r="AF3277">
        <v>65</v>
      </c>
      <c r="AG3277">
        <v>94</v>
      </c>
      <c r="AH3277">
        <v>31</v>
      </c>
      <c r="AI3277">
        <v>0</v>
      </c>
      <c r="AJ3277">
        <v>3</v>
      </c>
      <c r="AK3277">
        <v>14</v>
      </c>
      <c r="AL3277">
        <v>41</v>
      </c>
      <c r="AM3277">
        <v>25</v>
      </c>
      <c r="AN3277">
        <v>0</v>
      </c>
      <c r="AO3277">
        <v>0</v>
      </c>
      <c r="AP3277">
        <v>1</v>
      </c>
      <c r="AQ3277">
        <v>0</v>
      </c>
      <c r="AR3277">
        <v>0</v>
      </c>
      <c r="AS3277">
        <v>1</v>
      </c>
      <c r="AT3277">
        <v>0</v>
      </c>
      <c r="AU3277">
        <v>0</v>
      </c>
      <c r="AV3277">
        <v>0</v>
      </c>
      <c r="AW3277">
        <v>0</v>
      </c>
      <c r="AX3277">
        <v>0</v>
      </c>
      <c r="AY3277">
        <v>0</v>
      </c>
      <c r="AZ3277">
        <v>0</v>
      </c>
      <c r="BA3277">
        <v>0</v>
      </c>
      <c r="BB3277">
        <v>0</v>
      </c>
      <c r="BC3277">
        <v>0</v>
      </c>
      <c r="BD3277">
        <v>0</v>
      </c>
      <c r="BE3277">
        <v>0</v>
      </c>
      <c r="BF3277">
        <v>0</v>
      </c>
      <c r="BG3277" s="20">
        <v>0</v>
      </c>
      <c r="BH3277" s="20">
        <v>5</v>
      </c>
      <c r="BI3277" s="20">
        <v>71</v>
      </c>
      <c r="BJ3277" s="20">
        <v>61</v>
      </c>
      <c r="BK3277" s="20">
        <v>370</v>
      </c>
      <c r="BL3277" s="20">
        <v>622</v>
      </c>
      <c r="BM3277" s="20">
        <v>435</v>
      </c>
      <c r="BN3277" s="20">
        <v>72</v>
      </c>
      <c r="BO3277" s="20">
        <v>37</v>
      </c>
      <c r="BP3277" s="20">
        <v>2724</v>
      </c>
      <c r="BQ3277" s="20">
        <v>1012</v>
      </c>
      <c r="BR3277" s="20">
        <v>0</v>
      </c>
      <c r="BS3277" s="20">
        <v>9</v>
      </c>
      <c r="BT3277" s="20">
        <v>55</v>
      </c>
      <c r="BU3277" s="20">
        <v>670</v>
      </c>
      <c r="BV3277" s="20">
        <v>1883</v>
      </c>
    </row>
    <row r="3278" spans="1:74" x14ac:dyDescent="0.25">
      <c r="A3278" s="20" t="s">
        <v>475</v>
      </c>
      <c r="B3278" s="20" t="s">
        <v>481</v>
      </c>
      <c r="C3278" s="20" t="s">
        <v>498</v>
      </c>
      <c r="D3278" s="1">
        <v>44584</v>
      </c>
      <c r="E3278">
        <v>80</v>
      </c>
      <c r="F3278">
        <v>1</v>
      </c>
      <c r="G3278">
        <v>0</v>
      </c>
      <c r="H3278">
        <v>5</v>
      </c>
      <c r="I3278">
        <v>3</v>
      </c>
      <c r="J3278">
        <v>55</v>
      </c>
      <c r="K3278">
        <v>1</v>
      </c>
      <c r="L3278">
        <v>4</v>
      </c>
      <c r="M3278">
        <v>1</v>
      </c>
      <c r="N3278">
        <v>68</v>
      </c>
      <c r="O3278">
        <v>43</v>
      </c>
      <c r="P3278">
        <v>3</v>
      </c>
      <c r="Q3278">
        <v>2</v>
      </c>
      <c r="R3278">
        <v>420</v>
      </c>
      <c r="S3278">
        <v>331</v>
      </c>
      <c r="T3278">
        <v>17</v>
      </c>
      <c r="U3278">
        <v>19</v>
      </c>
      <c r="V3278">
        <v>5</v>
      </c>
      <c r="W3278">
        <v>765</v>
      </c>
      <c r="X3278">
        <v>444</v>
      </c>
      <c r="Y3278">
        <v>9</v>
      </c>
      <c r="Z3278">
        <v>62</v>
      </c>
      <c r="AA3278">
        <v>35</v>
      </c>
      <c r="AB3278">
        <v>538</v>
      </c>
      <c r="AC3278">
        <v>321</v>
      </c>
      <c r="AD3278">
        <v>1</v>
      </c>
      <c r="AE3278">
        <v>23</v>
      </c>
      <c r="AF3278">
        <v>64</v>
      </c>
      <c r="AG3278">
        <v>94</v>
      </c>
      <c r="AH3278">
        <v>33</v>
      </c>
      <c r="AI3278">
        <v>0</v>
      </c>
      <c r="AJ3278">
        <v>3</v>
      </c>
      <c r="AK3278">
        <v>14</v>
      </c>
      <c r="AL3278">
        <v>41</v>
      </c>
      <c r="AM3278">
        <v>25</v>
      </c>
      <c r="AN3278">
        <v>0</v>
      </c>
      <c r="AO3278">
        <v>0</v>
      </c>
      <c r="AP3278">
        <v>1</v>
      </c>
      <c r="AQ3278">
        <v>0</v>
      </c>
      <c r="AR3278">
        <v>0</v>
      </c>
      <c r="AS3278">
        <v>1</v>
      </c>
      <c r="AT3278">
        <v>0</v>
      </c>
      <c r="AU3278">
        <v>0</v>
      </c>
      <c r="AV3278">
        <v>0</v>
      </c>
      <c r="AW3278">
        <v>0</v>
      </c>
      <c r="AX3278">
        <v>0</v>
      </c>
      <c r="AY3278">
        <v>0</v>
      </c>
      <c r="AZ3278">
        <v>0</v>
      </c>
      <c r="BA3278">
        <v>0</v>
      </c>
      <c r="BB3278">
        <v>0</v>
      </c>
      <c r="BC3278">
        <v>0</v>
      </c>
      <c r="BD3278">
        <v>0</v>
      </c>
      <c r="BE3278">
        <v>0</v>
      </c>
      <c r="BF3278">
        <v>0</v>
      </c>
      <c r="BG3278" s="20">
        <v>0</v>
      </c>
      <c r="BH3278" s="20">
        <v>5</v>
      </c>
      <c r="BI3278" s="20">
        <v>71</v>
      </c>
      <c r="BJ3278" s="20">
        <v>60</v>
      </c>
      <c r="BK3278" s="20">
        <v>371</v>
      </c>
      <c r="BL3278" s="20">
        <v>623</v>
      </c>
      <c r="BM3278" s="20">
        <v>436</v>
      </c>
      <c r="BN3278" s="20">
        <v>73</v>
      </c>
      <c r="BO3278" s="20">
        <v>37</v>
      </c>
      <c r="BP3278" s="20">
        <v>2728</v>
      </c>
      <c r="BQ3278" s="20">
        <v>1024</v>
      </c>
      <c r="BR3278" s="20">
        <v>0</v>
      </c>
      <c r="BS3278" s="20">
        <v>9</v>
      </c>
      <c r="BT3278" s="20">
        <v>55</v>
      </c>
      <c r="BU3278" s="20">
        <v>674</v>
      </c>
      <c r="BV3278" s="20">
        <v>1885</v>
      </c>
    </row>
    <row r="3279" spans="1:74" x14ac:dyDescent="0.25">
      <c r="A3279" s="20" t="s">
        <v>475</v>
      </c>
      <c r="B3279" s="20" t="s">
        <v>481</v>
      </c>
      <c r="C3279" s="20" t="s">
        <v>498</v>
      </c>
      <c r="D3279" s="1">
        <v>44591</v>
      </c>
      <c r="E3279">
        <v>81</v>
      </c>
      <c r="F3279">
        <v>1</v>
      </c>
      <c r="G3279">
        <v>0</v>
      </c>
      <c r="H3279">
        <v>5</v>
      </c>
      <c r="I3279">
        <v>3</v>
      </c>
      <c r="J3279">
        <v>57</v>
      </c>
      <c r="K3279">
        <v>1</v>
      </c>
      <c r="L3279">
        <v>4</v>
      </c>
      <c r="M3279">
        <v>1</v>
      </c>
      <c r="N3279">
        <v>68</v>
      </c>
      <c r="O3279">
        <v>46</v>
      </c>
      <c r="P3279">
        <v>3</v>
      </c>
      <c r="Q3279">
        <v>2</v>
      </c>
      <c r="R3279">
        <v>419</v>
      </c>
      <c r="S3279">
        <v>332</v>
      </c>
      <c r="T3279">
        <v>17</v>
      </c>
      <c r="U3279">
        <v>19</v>
      </c>
      <c r="V3279">
        <v>5</v>
      </c>
      <c r="W3279">
        <v>770</v>
      </c>
      <c r="X3279">
        <v>448</v>
      </c>
      <c r="Y3279">
        <v>9</v>
      </c>
      <c r="Z3279">
        <v>62</v>
      </c>
      <c r="AA3279">
        <v>36</v>
      </c>
      <c r="AB3279">
        <v>538</v>
      </c>
      <c r="AC3279">
        <v>325</v>
      </c>
      <c r="AD3279">
        <v>1</v>
      </c>
      <c r="AE3279">
        <v>23</v>
      </c>
      <c r="AF3279">
        <v>64</v>
      </c>
      <c r="AG3279">
        <v>94</v>
      </c>
      <c r="AH3279">
        <v>33</v>
      </c>
      <c r="AI3279">
        <v>0</v>
      </c>
      <c r="AJ3279">
        <v>3</v>
      </c>
      <c r="AK3279">
        <v>14</v>
      </c>
      <c r="AL3279">
        <v>40</v>
      </c>
      <c r="AM3279">
        <v>27</v>
      </c>
      <c r="AN3279">
        <v>0</v>
      </c>
      <c r="AO3279">
        <v>0</v>
      </c>
      <c r="AP3279">
        <v>1</v>
      </c>
      <c r="AQ3279">
        <v>0</v>
      </c>
      <c r="AR3279">
        <v>0</v>
      </c>
      <c r="AS3279">
        <v>1</v>
      </c>
      <c r="AT3279">
        <v>0</v>
      </c>
      <c r="AU3279">
        <v>0</v>
      </c>
      <c r="AV3279">
        <v>0</v>
      </c>
      <c r="AW3279">
        <v>0</v>
      </c>
      <c r="AX3279">
        <v>0</v>
      </c>
      <c r="AY3279">
        <v>0</v>
      </c>
      <c r="AZ3279">
        <v>0</v>
      </c>
      <c r="BA3279">
        <v>0</v>
      </c>
      <c r="BB3279">
        <v>0</v>
      </c>
      <c r="BC3279">
        <v>0</v>
      </c>
      <c r="BD3279">
        <v>0</v>
      </c>
      <c r="BE3279">
        <v>0</v>
      </c>
      <c r="BF3279">
        <v>0</v>
      </c>
      <c r="BG3279" s="20">
        <v>0</v>
      </c>
      <c r="BH3279" s="20">
        <v>5</v>
      </c>
      <c r="BI3279" s="20">
        <v>73</v>
      </c>
      <c r="BJ3279" s="20">
        <v>60</v>
      </c>
      <c r="BK3279" s="20">
        <v>370</v>
      </c>
      <c r="BL3279" s="20">
        <v>630</v>
      </c>
      <c r="BM3279" s="20">
        <v>436</v>
      </c>
      <c r="BN3279" s="20">
        <v>73</v>
      </c>
      <c r="BO3279" s="20">
        <v>36</v>
      </c>
      <c r="BP3279" s="20">
        <v>2726</v>
      </c>
      <c r="BQ3279" s="20">
        <v>1062</v>
      </c>
      <c r="BR3279" s="20">
        <v>0</v>
      </c>
      <c r="BS3279" s="20">
        <v>9</v>
      </c>
      <c r="BT3279" s="20">
        <v>56</v>
      </c>
      <c r="BU3279" s="20">
        <v>671</v>
      </c>
      <c r="BV3279" s="20">
        <v>1888</v>
      </c>
    </row>
    <row r="3280" spans="1:74" x14ac:dyDescent="0.25">
      <c r="A3280" s="20" t="s">
        <v>475</v>
      </c>
      <c r="B3280" s="20" t="s">
        <v>481</v>
      </c>
      <c r="C3280" s="20" t="s">
        <v>498</v>
      </c>
      <c r="D3280" s="1">
        <v>44599</v>
      </c>
      <c r="E3280">
        <v>81</v>
      </c>
      <c r="F3280">
        <v>1</v>
      </c>
      <c r="G3280">
        <v>0</v>
      </c>
      <c r="H3280">
        <v>5</v>
      </c>
      <c r="I3280">
        <v>3</v>
      </c>
      <c r="J3280">
        <v>59</v>
      </c>
      <c r="K3280">
        <v>1</v>
      </c>
      <c r="L3280">
        <v>4</v>
      </c>
      <c r="M3280">
        <v>1</v>
      </c>
      <c r="N3280">
        <v>67</v>
      </c>
      <c r="O3280">
        <v>45</v>
      </c>
      <c r="P3280">
        <v>3</v>
      </c>
      <c r="Q3280">
        <v>2</v>
      </c>
      <c r="R3280">
        <v>417</v>
      </c>
      <c r="S3280">
        <v>332</v>
      </c>
      <c r="T3280">
        <v>17</v>
      </c>
      <c r="U3280">
        <v>19</v>
      </c>
      <c r="V3280">
        <v>4</v>
      </c>
      <c r="W3280">
        <v>765</v>
      </c>
      <c r="X3280">
        <v>448</v>
      </c>
      <c r="Y3280">
        <v>9</v>
      </c>
      <c r="Z3280">
        <v>61</v>
      </c>
      <c r="AA3280">
        <v>34</v>
      </c>
      <c r="AB3280">
        <v>541</v>
      </c>
      <c r="AC3280">
        <v>331</v>
      </c>
      <c r="AD3280">
        <v>1</v>
      </c>
      <c r="AE3280">
        <v>23</v>
      </c>
      <c r="AF3280">
        <v>65</v>
      </c>
      <c r="AG3280">
        <v>95</v>
      </c>
      <c r="AH3280">
        <v>34</v>
      </c>
      <c r="AI3280">
        <v>0</v>
      </c>
      <c r="AJ3280">
        <v>3</v>
      </c>
      <c r="AK3280">
        <v>15</v>
      </c>
      <c r="AL3280">
        <v>41</v>
      </c>
      <c r="AM3280">
        <v>28</v>
      </c>
      <c r="AN3280">
        <v>0</v>
      </c>
      <c r="AO3280">
        <v>0</v>
      </c>
      <c r="AP3280">
        <v>1</v>
      </c>
      <c r="AQ3280">
        <v>0</v>
      </c>
      <c r="AR3280">
        <v>0</v>
      </c>
      <c r="AS3280">
        <v>1</v>
      </c>
      <c r="AT3280">
        <v>0</v>
      </c>
      <c r="AU3280">
        <v>0</v>
      </c>
      <c r="AV3280">
        <v>0</v>
      </c>
      <c r="AW3280">
        <v>0</v>
      </c>
      <c r="AX3280">
        <v>0</v>
      </c>
      <c r="AY3280">
        <v>0</v>
      </c>
      <c r="AZ3280">
        <v>0</v>
      </c>
      <c r="BA3280">
        <v>0</v>
      </c>
      <c r="BB3280">
        <v>0</v>
      </c>
      <c r="BC3280">
        <v>0</v>
      </c>
      <c r="BD3280">
        <v>0</v>
      </c>
      <c r="BE3280">
        <v>0</v>
      </c>
      <c r="BF3280">
        <v>0</v>
      </c>
      <c r="BG3280" s="20">
        <v>0</v>
      </c>
      <c r="BH3280" s="20">
        <v>5</v>
      </c>
      <c r="BI3280" s="20">
        <v>73</v>
      </c>
      <c r="BJ3280" s="20">
        <v>59</v>
      </c>
      <c r="BK3280" s="20">
        <v>369</v>
      </c>
      <c r="BL3280" s="20">
        <v>629</v>
      </c>
      <c r="BM3280" s="20">
        <v>438</v>
      </c>
      <c r="BN3280" s="20">
        <v>73</v>
      </c>
      <c r="BO3280" s="20">
        <v>38</v>
      </c>
      <c r="BP3280" s="20">
        <v>2724</v>
      </c>
      <c r="BQ3280" s="20">
        <v>1078</v>
      </c>
      <c r="BR3280" s="20">
        <v>0</v>
      </c>
      <c r="BS3280" s="20">
        <v>9</v>
      </c>
      <c r="BT3280" s="20">
        <v>57</v>
      </c>
      <c r="BU3280" s="20">
        <v>666</v>
      </c>
      <c r="BV3280" s="20">
        <v>1889</v>
      </c>
    </row>
    <row r="3281" spans="1:74" x14ac:dyDescent="0.25">
      <c r="A3281" s="20" t="s">
        <v>475</v>
      </c>
      <c r="B3281" s="20" t="s">
        <v>481</v>
      </c>
      <c r="C3281" s="20" t="s">
        <v>498</v>
      </c>
      <c r="D3281" s="1">
        <v>44606</v>
      </c>
      <c r="E3281">
        <v>81</v>
      </c>
      <c r="F3281">
        <v>1</v>
      </c>
      <c r="G3281">
        <v>0</v>
      </c>
      <c r="H3281">
        <v>5</v>
      </c>
      <c r="I3281">
        <v>3</v>
      </c>
      <c r="J3281">
        <v>59</v>
      </c>
      <c r="K3281">
        <v>1</v>
      </c>
      <c r="L3281">
        <v>4</v>
      </c>
      <c r="M3281">
        <v>1</v>
      </c>
      <c r="N3281">
        <v>67</v>
      </c>
      <c r="O3281">
        <v>45</v>
      </c>
      <c r="P3281">
        <v>3</v>
      </c>
      <c r="Q3281">
        <v>2</v>
      </c>
      <c r="R3281">
        <v>418</v>
      </c>
      <c r="S3281">
        <v>332</v>
      </c>
      <c r="T3281">
        <v>17</v>
      </c>
      <c r="U3281">
        <v>19</v>
      </c>
      <c r="V3281">
        <v>5</v>
      </c>
      <c r="W3281">
        <v>764</v>
      </c>
      <c r="X3281">
        <v>449</v>
      </c>
      <c r="Y3281">
        <v>9</v>
      </c>
      <c r="Z3281">
        <v>61</v>
      </c>
      <c r="AA3281">
        <v>34</v>
      </c>
      <c r="AB3281">
        <v>540</v>
      </c>
      <c r="AC3281">
        <v>330</v>
      </c>
      <c r="AD3281">
        <v>1</v>
      </c>
      <c r="AE3281">
        <v>23</v>
      </c>
      <c r="AF3281">
        <v>65</v>
      </c>
      <c r="AG3281">
        <v>96</v>
      </c>
      <c r="AH3281">
        <v>34</v>
      </c>
      <c r="AI3281">
        <v>0</v>
      </c>
      <c r="AJ3281">
        <v>3</v>
      </c>
      <c r="AK3281">
        <v>15</v>
      </c>
      <c r="AL3281">
        <v>43</v>
      </c>
      <c r="AM3281">
        <v>30</v>
      </c>
      <c r="AN3281">
        <v>0</v>
      </c>
      <c r="AO3281">
        <v>0</v>
      </c>
      <c r="AP3281">
        <v>1</v>
      </c>
      <c r="AQ3281">
        <v>0</v>
      </c>
      <c r="AR3281">
        <v>0</v>
      </c>
      <c r="AS3281">
        <v>1</v>
      </c>
      <c r="AT3281">
        <v>0</v>
      </c>
      <c r="AU3281">
        <v>0</v>
      </c>
      <c r="AV3281">
        <v>0</v>
      </c>
      <c r="AW3281">
        <v>0</v>
      </c>
      <c r="AX3281">
        <v>0</v>
      </c>
      <c r="AY3281">
        <v>0</v>
      </c>
      <c r="AZ3281">
        <v>0</v>
      </c>
      <c r="BA3281">
        <v>0</v>
      </c>
      <c r="BB3281">
        <v>0</v>
      </c>
      <c r="BC3281">
        <v>0</v>
      </c>
      <c r="BD3281">
        <v>0</v>
      </c>
      <c r="BE3281">
        <v>0</v>
      </c>
      <c r="BF3281">
        <v>0</v>
      </c>
      <c r="BG3281" s="20">
        <v>0</v>
      </c>
      <c r="BH3281" s="20">
        <v>5</v>
      </c>
      <c r="BI3281" s="20">
        <v>73</v>
      </c>
      <c r="BJ3281" s="20">
        <v>59</v>
      </c>
      <c r="BK3281" s="20">
        <v>370</v>
      </c>
      <c r="BL3281" s="20">
        <v>630</v>
      </c>
      <c r="BM3281" s="20">
        <v>438</v>
      </c>
      <c r="BN3281" s="20">
        <v>73</v>
      </c>
      <c r="BO3281" s="20">
        <v>40</v>
      </c>
      <c r="BP3281" s="20">
        <v>2729</v>
      </c>
      <c r="BQ3281" s="20">
        <v>1081</v>
      </c>
      <c r="BR3281" s="20">
        <v>0</v>
      </c>
      <c r="BS3281" s="20">
        <v>9</v>
      </c>
      <c r="BT3281" s="20">
        <v>57</v>
      </c>
      <c r="BU3281" s="20">
        <v>670</v>
      </c>
      <c r="BV3281" s="20">
        <v>1893</v>
      </c>
    </row>
    <row r="3282" spans="1:74" x14ac:dyDescent="0.25">
      <c r="A3282" s="20" t="s">
        <v>475</v>
      </c>
      <c r="B3282" s="20" t="s">
        <v>481</v>
      </c>
      <c r="C3282" s="20" t="s">
        <v>498</v>
      </c>
      <c r="D3282" s="1">
        <v>44606</v>
      </c>
      <c r="AB3282">
        <v>1</v>
      </c>
      <c r="BG3282" s="20"/>
      <c r="BH3282" s="20"/>
      <c r="BI3282" s="20"/>
      <c r="BJ3282" s="20"/>
      <c r="BK3282" s="20"/>
      <c r="BL3282" s="20"/>
      <c r="BM3282" s="20">
        <v>1</v>
      </c>
      <c r="BN3282" s="20"/>
      <c r="BO3282" s="20"/>
      <c r="BP3282" s="20">
        <v>1</v>
      </c>
      <c r="BQ3282" s="20"/>
      <c r="BR3282" s="20"/>
      <c r="BS3282" s="20"/>
      <c r="BT3282" s="20"/>
      <c r="BU3282" s="20"/>
      <c r="BV3282" s="20">
        <v>1</v>
      </c>
    </row>
    <row r="3283" spans="1:74" x14ac:dyDescent="0.25">
      <c r="A3283" s="20" t="s">
        <v>475</v>
      </c>
      <c r="B3283" s="20" t="s">
        <v>476</v>
      </c>
      <c r="C3283" s="20" t="s">
        <v>672</v>
      </c>
      <c r="D3283" s="1">
        <v>44493</v>
      </c>
      <c r="E3283">
        <v>148</v>
      </c>
      <c r="F3283">
        <v>2</v>
      </c>
      <c r="G3283">
        <v>1</v>
      </c>
      <c r="H3283">
        <v>4</v>
      </c>
      <c r="I3283">
        <v>3</v>
      </c>
      <c r="J3283">
        <v>61</v>
      </c>
      <c r="K3283">
        <v>1</v>
      </c>
      <c r="L3283">
        <v>2</v>
      </c>
      <c r="M3283">
        <v>1</v>
      </c>
      <c r="N3283">
        <v>73</v>
      </c>
      <c r="O3283">
        <v>0</v>
      </c>
      <c r="P3283">
        <v>56</v>
      </c>
      <c r="Q3283">
        <v>0</v>
      </c>
      <c r="R3283">
        <v>1022</v>
      </c>
      <c r="S3283">
        <v>0</v>
      </c>
      <c r="T3283">
        <v>646</v>
      </c>
      <c r="U3283">
        <v>5</v>
      </c>
      <c r="V3283">
        <v>2</v>
      </c>
      <c r="W3283">
        <v>1009</v>
      </c>
      <c r="X3283">
        <v>0</v>
      </c>
      <c r="Y3283">
        <v>101</v>
      </c>
      <c r="Z3283">
        <v>60</v>
      </c>
      <c r="AA3283">
        <v>29</v>
      </c>
      <c r="AB3283">
        <v>1480</v>
      </c>
      <c r="AC3283">
        <v>88</v>
      </c>
      <c r="AD3283">
        <v>58</v>
      </c>
      <c r="AE3283">
        <v>43</v>
      </c>
      <c r="AF3283">
        <v>86</v>
      </c>
      <c r="AG3283">
        <v>216</v>
      </c>
      <c r="AH3283">
        <v>0</v>
      </c>
      <c r="AI3283">
        <v>6</v>
      </c>
      <c r="AJ3283">
        <v>22</v>
      </c>
      <c r="AK3283">
        <v>3</v>
      </c>
      <c r="AL3283">
        <v>85</v>
      </c>
      <c r="AM3283">
        <v>0</v>
      </c>
      <c r="AN3283">
        <v>18</v>
      </c>
      <c r="AO3283">
        <v>1</v>
      </c>
      <c r="AP3283">
        <v>1</v>
      </c>
      <c r="AQ3283">
        <v>0</v>
      </c>
      <c r="AR3283">
        <v>0</v>
      </c>
      <c r="AS3283">
        <v>0</v>
      </c>
      <c r="AT3283">
        <v>0</v>
      </c>
      <c r="AU3283">
        <v>0</v>
      </c>
      <c r="AV3283">
        <v>0</v>
      </c>
      <c r="AW3283">
        <v>0</v>
      </c>
      <c r="AX3283">
        <v>0</v>
      </c>
      <c r="AY3283">
        <v>0</v>
      </c>
      <c r="AZ3283">
        <v>2</v>
      </c>
      <c r="BA3283">
        <v>0</v>
      </c>
      <c r="BB3283">
        <v>35</v>
      </c>
      <c r="BC3283">
        <v>50</v>
      </c>
      <c r="BD3283">
        <v>0</v>
      </c>
      <c r="BE3283">
        <v>3</v>
      </c>
      <c r="BF3283">
        <v>4</v>
      </c>
      <c r="BG3283" s="20"/>
      <c r="BH3283" s="20"/>
      <c r="BI3283" s="20"/>
      <c r="BJ3283" s="20"/>
      <c r="BK3283" s="20"/>
      <c r="BL3283" s="20"/>
      <c r="BM3283" s="20"/>
      <c r="BN3283" s="20"/>
      <c r="BO3283" s="20"/>
      <c r="BP3283" s="20"/>
      <c r="BQ3283" s="20"/>
      <c r="BR3283" s="20"/>
      <c r="BS3283" s="20"/>
      <c r="BT3283" s="20"/>
      <c r="BU3283" s="20"/>
      <c r="BV3283" s="20"/>
    </row>
    <row r="3284" spans="1:74" x14ac:dyDescent="0.25">
      <c r="A3284" s="20" t="s">
        <v>475</v>
      </c>
      <c r="B3284" s="20" t="s">
        <v>476</v>
      </c>
      <c r="C3284" s="20" t="s">
        <v>672</v>
      </c>
      <c r="D3284" s="1">
        <v>44500</v>
      </c>
      <c r="E3284">
        <v>148</v>
      </c>
      <c r="F3284">
        <v>2</v>
      </c>
      <c r="G3284">
        <v>1</v>
      </c>
      <c r="H3284">
        <v>4</v>
      </c>
      <c r="I3284">
        <v>3</v>
      </c>
      <c r="J3284">
        <v>82</v>
      </c>
      <c r="K3284">
        <v>1</v>
      </c>
      <c r="L3284">
        <v>2</v>
      </c>
      <c r="M3284">
        <v>1</v>
      </c>
      <c r="N3284">
        <v>75</v>
      </c>
      <c r="O3284">
        <v>0</v>
      </c>
      <c r="P3284">
        <v>57</v>
      </c>
      <c r="Q3284">
        <v>0</v>
      </c>
      <c r="R3284">
        <v>1024</v>
      </c>
      <c r="S3284">
        <v>0</v>
      </c>
      <c r="T3284">
        <v>770</v>
      </c>
      <c r="U3284">
        <v>5</v>
      </c>
      <c r="V3284">
        <v>3</v>
      </c>
      <c r="W3284">
        <v>1013</v>
      </c>
      <c r="X3284">
        <v>0</v>
      </c>
      <c r="Y3284">
        <v>149</v>
      </c>
      <c r="Z3284">
        <v>60</v>
      </c>
      <c r="AA3284">
        <v>29</v>
      </c>
      <c r="AB3284">
        <v>1482</v>
      </c>
      <c r="AC3284">
        <v>139</v>
      </c>
      <c r="AD3284">
        <v>57</v>
      </c>
      <c r="AE3284">
        <v>43</v>
      </c>
      <c r="AF3284">
        <v>84</v>
      </c>
      <c r="AG3284">
        <v>217</v>
      </c>
      <c r="AH3284">
        <v>0</v>
      </c>
      <c r="AI3284">
        <v>8</v>
      </c>
      <c r="AJ3284">
        <v>22</v>
      </c>
      <c r="AK3284">
        <v>2</v>
      </c>
      <c r="AL3284">
        <v>85</v>
      </c>
      <c r="AM3284">
        <v>0</v>
      </c>
      <c r="AN3284">
        <v>22</v>
      </c>
      <c r="AO3284">
        <v>1</v>
      </c>
      <c r="AP3284">
        <v>1</v>
      </c>
      <c r="AQ3284">
        <v>0</v>
      </c>
      <c r="AR3284">
        <v>0</v>
      </c>
      <c r="AS3284">
        <v>0</v>
      </c>
      <c r="AT3284">
        <v>0</v>
      </c>
      <c r="AU3284">
        <v>0</v>
      </c>
      <c r="AV3284">
        <v>0</v>
      </c>
      <c r="AW3284">
        <v>0</v>
      </c>
      <c r="AX3284">
        <v>0</v>
      </c>
      <c r="AY3284">
        <v>0</v>
      </c>
      <c r="AZ3284">
        <v>2</v>
      </c>
      <c r="BA3284">
        <v>0</v>
      </c>
      <c r="BB3284">
        <v>35</v>
      </c>
      <c r="BC3284">
        <v>49</v>
      </c>
      <c r="BD3284">
        <v>0</v>
      </c>
      <c r="BE3284">
        <v>3</v>
      </c>
      <c r="BF3284">
        <v>4</v>
      </c>
      <c r="BG3284" s="20"/>
      <c r="BH3284" s="20"/>
      <c r="BI3284" s="20"/>
      <c r="BJ3284" s="20"/>
      <c r="BK3284" s="20"/>
      <c r="BL3284" s="20"/>
      <c r="BM3284" s="20"/>
      <c r="BN3284" s="20"/>
      <c r="BO3284" s="20"/>
      <c r="BP3284" s="20"/>
      <c r="BQ3284" s="20"/>
      <c r="BR3284" s="20"/>
      <c r="BS3284" s="20"/>
      <c r="BT3284" s="20"/>
      <c r="BU3284" s="20"/>
      <c r="BV3284" s="20"/>
    </row>
    <row r="3285" spans="1:74" x14ac:dyDescent="0.25">
      <c r="A3285" s="20" t="s">
        <v>475</v>
      </c>
      <c r="B3285" s="20" t="s">
        <v>476</v>
      </c>
      <c r="C3285" s="20" t="s">
        <v>672</v>
      </c>
      <c r="D3285" s="1">
        <v>44507</v>
      </c>
      <c r="E3285">
        <v>147</v>
      </c>
      <c r="F3285">
        <v>2</v>
      </c>
      <c r="G3285">
        <v>1</v>
      </c>
      <c r="H3285">
        <v>4</v>
      </c>
      <c r="I3285">
        <v>3</v>
      </c>
      <c r="J3285">
        <v>90</v>
      </c>
      <c r="K3285">
        <v>1</v>
      </c>
      <c r="L3285">
        <v>2</v>
      </c>
      <c r="M3285">
        <v>1</v>
      </c>
      <c r="N3285">
        <v>76</v>
      </c>
      <c r="O3285">
        <v>58</v>
      </c>
      <c r="P3285">
        <v>2</v>
      </c>
      <c r="Q3285">
        <v>0</v>
      </c>
      <c r="R3285">
        <v>1021</v>
      </c>
      <c r="S3285">
        <v>811</v>
      </c>
      <c r="T3285">
        <v>35</v>
      </c>
      <c r="U3285">
        <v>5</v>
      </c>
      <c r="V3285">
        <v>4</v>
      </c>
      <c r="W3285">
        <v>1006</v>
      </c>
      <c r="X3285">
        <v>207</v>
      </c>
      <c r="Y3285">
        <v>49</v>
      </c>
      <c r="Z3285">
        <v>59</v>
      </c>
      <c r="AA3285">
        <v>28</v>
      </c>
      <c r="AB3285">
        <v>1487</v>
      </c>
      <c r="AC3285">
        <v>195</v>
      </c>
      <c r="AD3285">
        <v>56</v>
      </c>
      <c r="AE3285">
        <v>44</v>
      </c>
      <c r="AF3285">
        <v>86</v>
      </c>
      <c r="AG3285">
        <v>220</v>
      </c>
      <c r="AH3285">
        <v>13</v>
      </c>
      <c r="AI3285">
        <v>3</v>
      </c>
      <c r="AJ3285">
        <v>23</v>
      </c>
      <c r="AK3285">
        <v>1</v>
      </c>
      <c r="AL3285">
        <v>83</v>
      </c>
      <c r="AM3285">
        <v>26</v>
      </c>
      <c r="AN3285">
        <v>4</v>
      </c>
      <c r="AO3285">
        <v>0</v>
      </c>
      <c r="AP3285">
        <v>1</v>
      </c>
      <c r="AQ3285">
        <v>0</v>
      </c>
      <c r="AR3285">
        <v>0</v>
      </c>
      <c r="AS3285">
        <v>0</v>
      </c>
      <c r="AT3285">
        <v>0</v>
      </c>
      <c r="AU3285">
        <v>0</v>
      </c>
      <c r="AV3285">
        <v>0</v>
      </c>
      <c r="AW3285">
        <v>0</v>
      </c>
      <c r="AX3285">
        <v>0</v>
      </c>
      <c r="AY3285">
        <v>0</v>
      </c>
      <c r="AZ3285">
        <v>0</v>
      </c>
      <c r="BA3285">
        <v>0</v>
      </c>
      <c r="BB3285">
        <v>0</v>
      </c>
      <c r="BC3285">
        <v>0</v>
      </c>
      <c r="BD3285">
        <v>0</v>
      </c>
      <c r="BE3285">
        <v>0</v>
      </c>
      <c r="BF3285">
        <v>0</v>
      </c>
      <c r="BG3285" s="20">
        <v>2</v>
      </c>
      <c r="BH3285" s="20">
        <v>4</v>
      </c>
      <c r="BI3285" s="20">
        <v>140</v>
      </c>
      <c r="BJ3285" s="20">
        <v>74</v>
      </c>
      <c r="BK3285" s="20">
        <v>976</v>
      </c>
      <c r="BL3285" s="20">
        <v>844</v>
      </c>
      <c r="BM3285" s="20">
        <v>1283</v>
      </c>
      <c r="BN3285" s="20">
        <v>184</v>
      </c>
      <c r="BO3285" s="20">
        <v>76</v>
      </c>
      <c r="BP3285" s="20"/>
      <c r="BQ3285" s="20"/>
      <c r="BR3285" s="20"/>
      <c r="BS3285" s="20"/>
      <c r="BT3285" s="20"/>
      <c r="BU3285" s="20"/>
      <c r="BV3285" s="20"/>
    </row>
    <row r="3286" spans="1:74" x14ac:dyDescent="0.25">
      <c r="A3286" s="20" t="s">
        <v>475</v>
      </c>
      <c r="B3286" s="20" t="s">
        <v>476</v>
      </c>
      <c r="C3286" s="20" t="s">
        <v>672</v>
      </c>
      <c r="D3286" s="1">
        <v>44514</v>
      </c>
      <c r="E3286">
        <v>147</v>
      </c>
      <c r="F3286">
        <v>2</v>
      </c>
      <c r="G3286">
        <v>1</v>
      </c>
      <c r="H3286">
        <v>4</v>
      </c>
      <c r="I3286">
        <v>3</v>
      </c>
      <c r="J3286">
        <v>93</v>
      </c>
      <c r="K3286">
        <v>1</v>
      </c>
      <c r="L3286">
        <v>2</v>
      </c>
      <c r="M3286">
        <v>1</v>
      </c>
      <c r="N3286">
        <v>74</v>
      </c>
      <c r="O3286">
        <v>57</v>
      </c>
      <c r="P3286">
        <v>2</v>
      </c>
      <c r="Q3286">
        <v>0</v>
      </c>
      <c r="R3286">
        <v>1019</v>
      </c>
      <c r="S3286">
        <v>847</v>
      </c>
      <c r="T3286">
        <v>34</v>
      </c>
      <c r="U3286">
        <v>4</v>
      </c>
      <c r="V3286">
        <v>3</v>
      </c>
      <c r="W3286">
        <v>1018</v>
      </c>
      <c r="X3286">
        <v>280</v>
      </c>
      <c r="Y3286">
        <v>49</v>
      </c>
      <c r="Z3286">
        <v>60</v>
      </c>
      <c r="AA3286">
        <v>27</v>
      </c>
      <c r="AB3286">
        <v>1488</v>
      </c>
      <c r="AC3286">
        <v>253</v>
      </c>
      <c r="AD3286">
        <v>56</v>
      </c>
      <c r="AE3286">
        <v>45</v>
      </c>
      <c r="AF3286">
        <v>85</v>
      </c>
      <c r="AG3286">
        <v>221</v>
      </c>
      <c r="AH3286">
        <v>19</v>
      </c>
      <c r="AI3286">
        <v>3</v>
      </c>
      <c r="AJ3286">
        <v>24</v>
      </c>
      <c r="AK3286">
        <v>1</v>
      </c>
      <c r="AL3286">
        <v>82</v>
      </c>
      <c r="AM3286">
        <v>27</v>
      </c>
      <c r="AN3286">
        <v>4</v>
      </c>
      <c r="AO3286">
        <v>0</v>
      </c>
      <c r="AP3286">
        <v>1</v>
      </c>
      <c r="AQ3286">
        <v>0</v>
      </c>
      <c r="AR3286">
        <v>0</v>
      </c>
      <c r="AS3286">
        <v>0</v>
      </c>
      <c r="AT3286">
        <v>0</v>
      </c>
      <c r="AU3286">
        <v>0</v>
      </c>
      <c r="AV3286">
        <v>0</v>
      </c>
      <c r="AW3286">
        <v>0</v>
      </c>
      <c r="AX3286">
        <v>0</v>
      </c>
      <c r="AY3286">
        <v>0</v>
      </c>
      <c r="AZ3286">
        <v>0</v>
      </c>
      <c r="BA3286">
        <v>0</v>
      </c>
      <c r="BB3286">
        <v>0</v>
      </c>
      <c r="BC3286">
        <v>0</v>
      </c>
      <c r="BD3286">
        <v>0</v>
      </c>
      <c r="BE3286">
        <v>0</v>
      </c>
      <c r="BF3286">
        <v>0</v>
      </c>
      <c r="BG3286" s="20">
        <v>2</v>
      </c>
      <c r="BH3286" s="20">
        <v>4</v>
      </c>
      <c r="BI3286" s="20">
        <v>139</v>
      </c>
      <c r="BJ3286" s="20">
        <v>72</v>
      </c>
      <c r="BK3286" s="20">
        <v>975</v>
      </c>
      <c r="BL3286" s="20">
        <v>855</v>
      </c>
      <c r="BM3286" s="20">
        <v>1286</v>
      </c>
      <c r="BN3286" s="20">
        <v>184</v>
      </c>
      <c r="BO3286" s="20">
        <v>75</v>
      </c>
      <c r="BP3286" s="20"/>
      <c r="BQ3286" s="20"/>
      <c r="BR3286" s="20"/>
      <c r="BS3286" s="20"/>
      <c r="BT3286" s="20"/>
      <c r="BU3286" s="20"/>
      <c r="BV3286" s="20"/>
    </row>
    <row r="3287" spans="1:74" x14ac:dyDescent="0.25">
      <c r="A3287" s="20" t="s">
        <v>475</v>
      </c>
      <c r="B3287" s="20" t="s">
        <v>476</v>
      </c>
      <c r="C3287" s="20" t="s">
        <v>672</v>
      </c>
      <c r="D3287" s="1">
        <v>44521</v>
      </c>
      <c r="E3287">
        <v>147</v>
      </c>
      <c r="F3287">
        <v>2</v>
      </c>
      <c r="G3287">
        <v>1</v>
      </c>
      <c r="H3287">
        <v>4</v>
      </c>
      <c r="I3287">
        <v>3</v>
      </c>
      <c r="J3287">
        <v>99</v>
      </c>
      <c r="K3287">
        <v>1</v>
      </c>
      <c r="L3287">
        <v>2</v>
      </c>
      <c r="M3287">
        <v>1</v>
      </c>
      <c r="N3287">
        <v>73</v>
      </c>
      <c r="O3287">
        <v>56</v>
      </c>
      <c r="P3287">
        <v>2</v>
      </c>
      <c r="Q3287">
        <v>0</v>
      </c>
      <c r="R3287">
        <v>1020</v>
      </c>
      <c r="S3287">
        <v>864</v>
      </c>
      <c r="T3287">
        <v>34</v>
      </c>
      <c r="U3287">
        <v>4</v>
      </c>
      <c r="V3287">
        <v>5</v>
      </c>
      <c r="W3287">
        <v>1018</v>
      </c>
      <c r="X3287">
        <v>403</v>
      </c>
      <c r="Y3287">
        <v>50</v>
      </c>
      <c r="Z3287">
        <v>57</v>
      </c>
      <c r="AA3287">
        <v>26</v>
      </c>
      <c r="AB3287">
        <v>1491</v>
      </c>
      <c r="AC3287">
        <v>388</v>
      </c>
      <c r="AD3287">
        <v>56</v>
      </c>
      <c r="AE3287">
        <v>46</v>
      </c>
      <c r="AF3287">
        <v>86</v>
      </c>
      <c r="AG3287">
        <v>220</v>
      </c>
      <c r="AH3287">
        <v>24</v>
      </c>
      <c r="AI3287">
        <v>3</v>
      </c>
      <c r="AJ3287">
        <v>22</v>
      </c>
      <c r="AK3287">
        <v>1</v>
      </c>
      <c r="AL3287">
        <v>82</v>
      </c>
      <c r="AM3287">
        <v>29</v>
      </c>
      <c r="AN3287">
        <v>4</v>
      </c>
      <c r="AO3287">
        <v>0</v>
      </c>
      <c r="AP3287">
        <v>1</v>
      </c>
      <c r="AQ3287">
        <v>0</v>
      </c>
      <c r="AR3287">
        <v>0</v>
      </c>
      <c r="AS3287">
        <v>0</v>
      </c>
      <c r="AT3287">
        <v>0</v>
      </c>
      <c r="AU3287">
        <v>0</v>
      </c>
      <c r="AV3287">
        <v>0</v>
      </c>
      <c r="AW3287">
        <v>0</v>
      </c>
      <c r="AX3287">
        <v>0</v>
      </c>
      <c r="AY3287">
        <v>0</v>
      </c>
      <c r="AZ3287">
        <v>0</v>
      </c>
      <c r="BA3287">
        <v>0</v>
      </c>
      <c r="BB3287">
        <v>0</v>
      </c>
      <c r="BC3287">
        <v>0</v>
      </c>
      <c r="BD3287">
        <v>0</v>
      </c>
      <c r="BE3287">
        <v>0</v>
      </c>
      <c r="BF3287">
        <v>0</v>
      </c>
      <c r="BG3287" s="20">
        <v>2</v>
      </c>
      <c r="BH3287" s="20">
        <v>4</v>
      </c>
      <c r="BI3287" s="20">
        <v>140</v>
      </c>
      <c r="BJ3287" s="20">
        <v>71</v>
      </c>
      <c r="BK3287" s="20">
        <v>976</v>
      </c>
      <c r="BL3287" s="20">
        <v>858</v>
      </c>
      <c r="BM3287" s="20">
        <v>1287</v>
      </c>
      <c r="BN3287" s="20">
        <v>184</v>
      </c>
      <c r="BO3287" s="20">
        <v>75</v>
      </c>
      <c r="BP3287" s="20"/>
      <c r="BQ3287" s="20"/>
      <c r="BR3287" s="20"/>
      <c r="BS3287" s="20"/>
      <c r="BT3287" s="20"/>
      <c r="BU3287" s="20"/>
      <c r="BV3287" s="20"/>
    </row>
    <row r="3288" spans="1:74" x14ac:dyDescent="0.25">
      <c r="A3288" s="20" t="s">
        <v>475</v>
      </c>
      <c r="B3288" s="20" t="s">
        <v>476</v>
      </c>
      <c r="C3288" s="20" t="s">
        <v>672</v>
      </c>
      <c r="D3288" s="1">
        <v>44528</v>
      </c>
      <c r="E3288">
        <v>148</v>
      </c>
      <c r="F3288">
        <v>2</v>
      </c>
      <c r="G3288">
        <v>1</v>
      </c>
      <c r="H3288">
        <v>4</v>
      </c>
      <c r="I3288">
        <v>3</v>
      </c>
      <c r="J3288">
        <v>108</v>
      </c>
      <c r="K3288">
        <v>2</v>
      </c>
      <c r="L3288">
        <v>1</v>
      </c>
      <c r="M3288">
        <v>1</v>
      </c>
      <c r="N3288">
        <v>74</v>
      </c>
      <c r="O3288">
        <v>56</v>
      </c>
      <c r="P3288">
        <v>2</v>
      </c>
      <c r="Q3288">
        <v>0</v>
      </c>
      <c r="R3288">
        <v>1023</v>
      </c>
      <c r="S3288">
        <v>894</v>
      </c>
      <c r="T3288">
        <v>34</v>
      </c>
      <c r="U3288">
        <v>4</v>
      </c>
      <c r="V3288">
        <v>4</v>
      </c>
      <c r="W3288">
        <v>1021</v>
      </c>
      <c r="X3288">
        <v>500</v>
      </c>
      <c r="Y3288">
        <v>50</v>
      </c>
      <c r="Z3288">
        <v>57</v>
      </c>
      <c r="AA3288">
        <v>26</v>
      </c>
      <c r="AB3288">
        <v>1493</v>
      </c>
      <c r="AC3288">
        <v>549</v>
      </c>
      <c r="AD3288">
        <v>56</v>
      </c>
      <c r="AE3288">
        <v>46</v>
      </c>
      <c r="AF3288">
        <v>83</v>
      </c>
      <c r="AG3288">
        <v>218</v>
      </c>
      <c r="AH3288">
        <v>35</v>
      </c>
      <c r="AI3288">
        <v>3</v>
      </c>
      <c r="AJ3288">
        <v>22</v>
      </c>
      <c r="AK3288">
        <v>1</v>
      </c>
      <c r="AL3288">
        <v>83</v>
      </c>
      <c r="AM3288">
        <v>45</v>
      </c>
      <c r="AN3288">
        <v>4</v>
      </c>
      <c r="AO3288">
        <v>0</v>
      </c>
      <c r="AP3288">
        <v>1</v>
      </c>
      <c r="AQ3288">
        <v>0</v>
      </c>
      <c r="AR3288">
        <v>0</v>
      </c>
      <c r="AS3288">
        <v>0</v>
      </c>
      <c r="AT3288">
        <v>0</v>
      </c>
      <c r="AU3288">
        <v>0</v>
      </c>
      <c r="AV3288">
        <v>0</v>
      </c>
      <c r="AW3288">
        <v>0</v>
      </c>
      <c r="AX3288">
        <v>0</v>
      </c>
      <c r="AY3288">
        <v>0</v>
      </c>
      <c r="AZ3288">
        <v>0</v>
      </c>
      <c r="BA3288">
        <v>0</v>
      </c>
      <c r="BB3288">
        <v>0</v>
      </c>
      <c r="BC3288">
        <v>0</v>
      </c>
      <c r="BD3288">
        <v>0</v>
      </c>
      <c r="BE3288">
        <v>0</v>
      </c>
      <c r="BF3288">
        <v>0</v>
      </c>
      <c r="BG3288" s="20">
        <v>2</v>
      </c>
      <c r="BH3288" s="20">
        <v>4</v>
      </c>
      <c r="BI3288" s="20">
        <v>141</v>
      </c>
      <c r="BJ3288" s="20">
        <v>72</v>
      </c>
      <c r="BK3288" s="20">
        <v>980</v>
      </c>
      <c r="BL3288" s="20">
        <v>861</v>
      </c>
      <c r="BM3288" s="20">
        <v>1292</v>
      </c>
      <c r="BN3288" s="20">
        <v>182</v>
      </c>
      <c r="BO3288" s="20">
        <v>76</v>
      </c>
      <c r="BP3288" s="20"/>
      <c r="BQ3288" s="20"/>
      <c r="BR3288" s="20"/>
      <c r="BS3288" s="20"/>
      <c r="BT3288" s="20"/>
      <c r="BU3288" s="20"/>
      <c r="BV3288" s="20"/>
    </row>
    <row r="3289" spans="1:74" x14ac:dyDescent="0.25">
      <c r="A3289" s="20" t="s">
        <v>475</v>
      </c>
      <c r="B3289" s="20" t="s">
        <v>476</v>
      </c>
      <c r="C3289" s="20" t="s">
        <v>672</v>
      </c>
      <c r="D3289" s="1">
        <v>44535</v>
      </c>
      <c r="E3289">
        <v>151</v>
      </c>
      <c r="F3289">
        <v>2</v>
      </c>
      <c r="G3289">
        <v>1</v>
      </c>
      <c r="H3289">
        <v>3</v>
      </c>
      <c r="I3289">
        <v>3</v>
      </c>
      <c r="J3289">
        <v>115</v>
      </c>
      <c r="K3289">
        <v>2</v>
      </c>
      <c r="L3289">
        <v>1</v>
      </c>
      <c r="M3289">
        <v>1</v>
      </c>
      <c r="N3289">
        <v>80</v>
      </c>
      <c r="O3289">
        <v>57</v>
      </c>
      <c r="P3289">
        <v>1</v>
      </c>
      <c r="Q3289">
        <v>1</v>
      </c>
      <c r="R3289">
        <v>1018</v>
      </c>
      <c r="S3289">
        <v>906</v>
      </c>
      <c r="T3289">
        <v>34</v>
      </c>
      <c r="U3289">
        <v>5</v>
      </c>
      <c r="V3289">
        <v>2</v>
      </c>
      <c r="W3289">
        <v>1019</v>
      </c>
      <c r="X3289">
        <v>544</v>
      </c>
      <c r="Y3289">
        <v>47</v>
      </c>
      <c r="Z3289">
        <v>58</v>
      </c>
      <c r="AA3289">
        <v>25</v>
      </c>
      <c r="AB3289">
        <v>1493</v>
      </c>
      <c r="AC3289">
        <v>713</v>
      </c>
      <c r="AD3289">
        <v>53</v>
      </c>
      <c r="AE3289">
        <v>47</v>
      </c>
      <c r="AF3289">
        <v>85</v>
      </c>
      <c r="AG3289">
        <v>221</v>
      </c>
      <c r="AH3289">
        <v>42</v>
      </c>
      <c r="AI3289">
        <v>3</v>
      </c>
      <c r="AJ3289">
        <v>22</v>
      </c>
      <c r="AK3289">
        <v>1</v>
      </c>
      <c r="AL3289">
        <v>82</v>
      </c>
      <c r="AM3289">
        <v>46</v>
      </c>
      <c r="AN3289">
        <v>4</v>
      </c>
      <c r="AO3289">
        <v>0</v>
      </c>
      <c r="AP3289">
        <v>1</v>
      </c>
      <c r="AQ3289">
        <v>0</v>
      </c>
      <c r="AR3289">
        <v>0</v>
      </c>
      <c r="AS3289">
        <v>0</v>
      </c>
      <c r="AT3289">
        <v>0</v>
      </c>
      <c r="AU3289">
        <v>0</v>
      </c>
      <c r="AV3289">
        <v>0</v>
      </c>
      <c r="AW3289">
        <v>0</v>
      </c>
      <c r="AX3289">
        <v>0</v>
      </c>
      <c r="AY3289">
        <v>0</v>
      </c>
      <c r="AZ3289">
        <v>0</v>
      </c>
      <c r="BA3289">
        <v>0</v>
      </c>
      <c r="BB3289">
        <v>0</v>
      </c>
      <c r="BC3289">
        <v>0</v>
      </c>
      <c r="BD3289">
        <v>0</v>
      </c>
      <c r="BE3289">
        <v>0</v>
      </c>
      <c r="BF3289">
        <v>0</v>
      </c>
      <c r="BG3289" s="20">
        <v>2</v>
      </c>
      <c r="BH3289" s="20">
        <v>3</v>
      </c>
      <c r="BI3289" s="20">
        <v>144</v>
      </c>
      <c r="BJ3289" s="20">
        <v>78</v>
      </c>
      <c r="BK3289" s="20">
        <v>977</v>
      </c>
      <c r="BL3289" s="20">
        <v>861</v>
      </c>
      <c r="BM3289" s="20">
        <v>1293</v>
      </c>
      <c r="BN3289" s="20">
        <v>184</v>
      </c>
      <c r="BO3289" s="20">
        <v>75</v>
      </c>
      <c r="BP3289" s="20"/>
      <c r="BQ3289" s="20"/>
      <c r="BR3289" s="20"/>
      <c r="BS3289" s="20"/>
      <c r="BT3289" s="20"/>
      <c r="BU3289" s="20"/>
      <c r="BV3289" s="20"/>
    </row>
    <row r="3290" spans="1:74" x14ac:dyDescent="0.25">
      <c r="A3290" s="20" t="s">
        <v>475</v>
      </c>
      <c r="B3290" s="20" t="s">
        <v>476</v>
      </c>
      <c r="C3290" s="20" t="s">
        <v>672</v>
      </c>
      <c r="D3290" s="1">
        <v>44542</v>
      </c>
      <c r="E3290">
        <v>150</v>
      </c>
      <c r="F3290">
        <v>2</v>
      </c>
      <c r="G3290">
        <v>1</v>
      </c>
      <c r="H3290">
        <v>4</v>
      </c>
      <c r="I3290">
        <v>3</v>
      </c>
      <c r="J3290">
        <v>119</v>
      </c>
      <c r="K3290">
        <v>2</v>
      </c>
      <c r="L3290">
        <v>1</v>
      </c>
      <c r="M3290">
        <v>2</v>
      </c>
      <c r="N3290">
        <v>77</v>
      </c>
      <c r="O3290">
        <v>55</v>
      </c>
      <c r="P3290">
        <v>1</v>
      </c>
      <c r="Q3290">
        <v>0</v>
      </c>
      <c r="R3290">
        <v>1020</v>
      </c>
      <c r="S3290">
        <v>915</v>
      </c>
      <c r="T3290">
        <v>33</v>
      </c>
      <c r="U3290">
        <v>5</v>
      </c>
      <c r="V3290">
        <v>2</v>
      </c>
      <c r="W3290">
        <v>1018</v>
      </c>
      <c r="X3290">
        <v>572</v>
      </c>
      <c r="Y3290">
        <v>47</v>
      </c>
      <c r="Z3290">
        <v>59</v>
      </c>
      <c r="AA3290">
        <v>23</v>
      </c>
      <c r="AB3290">
        <v>1494</v>
      </c>
      <c r="AC3290">
        <v>872</v>
      </c>
      <c r="AD3290">
        <v>53</v>
      </c>
      <c r="AE3290">
        <v>48</v>
      </c>
      <c r="AF3290">
        <v>83</v>
      </c>
      <c r="AG3290">
        <v>221</v>
      </c>
      <c r="AH3290">
        <v>48</v>
      </c>
      <c r="AI3290">
        <v>2</v>
      </c>
      <c r="AJ3290">
        <v>21</v>
      </c>
      <c r="AK3290">
        <v>1</v>
      </c>
      <c r="AL3290">
        <v>82</v>
      </c>
      <c r="AM3290">
        <v>47</v>
      </c>
      <c r="AN3290">
        <v>4</v>
      </c>
      <c r="AO3290">
        <v>0</v>
      </c>
      <c r="AP3290">
        <v>1</v>
      </c>
      <c r="AQ3290">
        <v>0</v>
      </c>
      <c r="AR3290">
        <v>0</v>
      </c>
      <c r="AS3290">
        <v>0</v>
      </c>
      <c r="AT3290">
        <v>0</v>
      </c>
      <c r="AU3290">
        <v>0</v>
      </c>
      <c r="AV3290">
        <v>0</v>
      </c>
      <c r="AW3290">
        <v>0</v>
      </c>
      <c r="AX3290">
        <v>1</v>
      </c>
      <c r="AY3290">
        <v>0</v>
      </c>
      <c r="AZ3290">
        <v>0</v>
      </c>
      <c r="BA3290">
        <v>0</v>
      </c>
      <c r="BB3290">
        <v>0</v>
      </c>
      <c r="BC3290">
        <v>0</v>
      </c>
      <c r="BD3290">
        <v>0</v>
      </c>
      <c r="BE3290">
        <v>0</v>
      </c>
      <c r="BF3290">
        <v>0</v>
      </c>
      <c r="BG3290" s="20">
        <v>2</v>
      </c>
      <c r="BH3290" s="20">
        <v>3</v>
      </c>
      <c r="BI3290" s="20">
        <v>142</v>
      </c>
      <c r="BJ3290" s="20">
        <v>76</v>
      </c>
      <c r="BK3290" s="20">
        <v>979</v>
      </c>
      <c r="BL3290" s="20">
        <v>864</v>
      </c>
      <c r="BM3290" s="20">
        <v>1295</v>
      </c>
      <c r="BN3290" s="20">
        <v>185</v>
      </c>
      <c r="BO3290" s="20">
        <v>75</v>
      </c>
      <c r="BP3290" s="20"/>
      <c r="BQ3290" s="20"/>
      <c r="BR3290" s="20"/>
      <c r="BS3290" s="20"/>
      <c r="BT3290" s="20"/>
      <c r="BU3290" s="20"/>
      <c r="BV3290" s="20"/>
    </row>
    <row r="3291" spans="1:74" x14ac:dyDescent="0.25">
      <c r="A3291" s="20" t="s">
        <v>475</v>
      </c>
      <c r="B3291" s="20" t="s">
        <v>476</v>
      </c>
      <c r="C3291" s="20" t="s">
        <v>672</v>
      </c>
      <c r="D3291" s="1">
        <v>44549</v>
      </c>
      <c r="E3291">
        <v>150</v>
      </c>
      <c r="F3291">
        <v>2</v>
      </c>
      <c r="G3291">
        <v>1</v>
      </c>
      <c r="H3291">
        <v>4</v>
      </c>
      <c r="I3291">
        <v>3</v>
      </c>
      <c r="J3291">
        <v>121</v>
      </c>
      <c r="K3291">
        <v>2</v>
      </c>
      <c r="L3291">
        <v>1</v>
      </c>
      <c r="M3291">
        <v>1</v>
      </c>
      <c r="N3291">
        <v>75</v>
      </c>
      <c r="O3291">
        <v>53</v>
      </c>
      <c r="P3291">
        <v>1</v>
      </c>
      <c r="Q3291">
        <v>0</v>
      </c>
      <c r="R3291">
        <v>1021</v>
      </c>
      <c r="S3291">
        <v>930</v>
      </c>
      <c r="T3291">
        <v>32</v>
      </c>
      <c r="U3291">
        <v>5</v>
      </c>
      <c r="V3291">
        <v>3</v>
      </c>
      <c r="W3291">
        <v>1022</v>
      </c>
      <c r="X3291">
        <v>628</v>
      </c>
      <c r="Y3291">
        <v>47</v>
      </c>
      <c r="Z3291">
        <v>59</v>
      </c>
      <c r="AA3291">
        <v>22</v>
      </c>
      <c r="AB3291">
        <v>1490</v>
      </c>
      <c r="AC3291">
        <v>1030</v>
      </c>
      <c r="AD3291">
        <v>52</v>
      </c>
      <c r="AE3291">
        <v>47</v>
      </c>
      <c r="AF3291">
        <v>80</v>
      </c>
      <c r="AG3291">
        <v>219</v>
      </c>
      <c r="AH3291">
        <v>96</v>
      </c>
      <c r="AI3291">
        <v>2</v>
      </c>
      <c r="AJ3291">
        <v>20</v>
      </c>
      <c r="AK3291">
        <v>1</v>
      </c>
      <c r="AL3291">
        <v>80</v>
      </c>
      <c r="AM3291">
        <v>51</v>
      </c>
      <c r="AN3291">
        <v>4</v>
      </c>
      <c r="AO3291">
        <v>0</v>
      </c>
      <c r="AP3291">
        <v>1</v>
      </c>
      <c r="AQ3291">
        <v>0</v>
      </c>
      <c r="AR3291">
        <v>0</v>
      </c>
      <c r="AS3291">
        <v>0</v>
      </c>
      <c r="AT3291">
        <v>0</v>
      </c>
      <c r="AU3291">
        <v>0</v>
      </c>
      <c r="AV3291">
        <v>0</v>
      </c>
      <c r="AW3291">
        <v>0</v>
      </c>
      <c r="AX3291">
        <v>0</v>
      </c>
      <c r="AY3291">
        <v>0</v>
      </c>
      <c r="AZ3291">
        <v>0</v>
      </c>
      <c r="BA3291">
        <v>0</v>
      </c>
      <c r="BB3291">
        <v>0</v>
      </c>
      <c r="BC3291">
        <v>0</v>
      </c>
      <c r="BD3291">
        <v>0</v>
      </c>
      <c r="BE3291">
        <v>0</v>
      </c>
      <c r="BF3291">
        <v>0</v>
      </c>
      <c r="BG3291" s="20">
        <v>2</v>
      </c>
      <c r="BH3291" s="20">
        <v>4</v>
      </c>
      <c r="BI3291" s="20">
        <v>143</v>
      </c>
      <c r="BJ3291" s="20">
        <v>74</v>
      </c>
      <c r="BK3291" s="20">
        <v>979</v>
      </c>
      <c r="BL3291" s="20">
        <v>869</v>
      </c>
      <c r="BM3291" s="20">
        <v>1299</v>
      </c>
      <c r="BN3291" s="20">
        <v>185</v>
      </c>
      <c r="BO3291" s="20">
        <v>73</v>
      </c>
      <c r="BP3291" s="20">
        <v>5635</v>
      </c>
      <c r="BQ3291" s="20">
        <v>2514</v>
      </c>
      <c r="BR3291" s="20">
        <v>0</v>
      </c>
      <c r="BS3291" s="20">
        <v>106</v>
      </c>
      <c r="BT3291" s="20">
        <v>685</v>
      </c>
      <c r="BU3291" s="20">
        <v>316</v>
      </c>
      <c r="BV3291" s="20">
        <v>4396</v>
      </c>
    </row>
    <row r="3292" spans="1:74" x14ac:dyDescent="0.25">
      <c r="A3292" s="20" t="s">
        <v>475</v>
      </c>
      <c r="B3292" s="20" t="s">
        <v>476</v>
      </c>
      <c r="C3292" s="20" t="s">
        <v>672</v>
      </c>
      <c r="D3292" s="1">
        <v>44558</v>
      </c>
      <c r="E3292">
        <v>149</v>
      </c>
      <c r="F3292">
        <v>2</v>
      </c>
      <c r="G3292">
        <v>1</v>
      </c>
      <c r="H3292">
        <v>4</v>
      </c>
      <c r="I3292">
        <v>3</v>
      </c>
      <c r="J3292">
        <v>123</v>
      </c>
      <c r="K3292">
        <v>2</v>
      </c>
      <c r="L3292">
        <v>1</v>
      </c>
      <c r="M3292">
        <v>1</v>
      </c>
      <c r="N3292">
        <v>74</v>
      </c>
      <c r="O3292">
        <v>53</v>
      </c>
      <c r="P3292">
        <v>1</v>
      </c>
      <c r="Q3292">
        <v>0</v>
      </c>
      <c r="R3292">
        <v>1020</v>
      </c>
      <c r="S3292">
        <v>937</v>
      </c>
      <c r="T3292">
        <v>32</v>
      </c>
      <c r="U3292">
        <v>5</v>
      </c>
      <c r="V3292">
        <v>3</v>
      </c>
      <c r="W3292">
        <v>1023</v>
      </c>
      <c r="X3292">
        <v>675</v>
      </c>
      <c r="Y3292">
        <v>47</v>
      </c>
      <c r="Z3292">
        <v>56</v>
      </c>
      <c r="AA3292">
        <v>19</v>
      </c>
      <c r="AB3292">
        <v>1490</v>
      </c>
      <c r="AC3292">
        <v>1075</v>
      </c>
      <c r="AD3292">
        <v>52</v>
      </c>
      <c r="AE3292">
        <v>48</v>
      </c>
      <c r="AF3292">
        <v>79</v>
      </c>
      <c r="AG3292">
        <v>219</v>
      </c>
      <c r="AH3292">
        <v>119</v>
      </c>
      <c r="AI3292">
        <v>2</v>
      </c>
      <c r="AJ3292">
        <v>20</v>
      </c>
      <c r="AK3292">
        <v>1</v>
      </c>
      <c r="AL3292">
        <v>84</v>
      </c>
      <c r="AM3292">
        <v>51</v>
      </c>
      <c r="AN3292">
        <v>4</v>
      </c>
      <c r="AO3292">
        <v>0</v>
      </c>
      <c r="AP3292">
        <v>1</v>
      </c>
      <c r="AQ3292">
        <v>0</v>
      </c>
      <c r="AR3292">
        <v>0</v>
      </c>
      <c r="AS3292">
        <v>0</v>
      </c>
      <c r="AT3292">
        <v>0</v>
      </c>
      <c r="AU3292">
        <v>0</v>
      </c>
      <c r="AV3292">
        <v>0</v>
      </c>
      <c r="AW3292">
        <v>0</v>
      </c>
      <c r="AX3292">
        <v>0</v>
      </c>
      <c r="AY3292">
        <v>0</v>
      </c>
      <c r="AZ3292">
        <v>0</v>
      </c>
      <c r="BA3292">
        <v>0</v>
      </c>
      <c r="BB3292">
        <v>0</v>
      </c>
      <c r="BC3292">
        <v>0</v>
      </c>
      <c r="BD3292">
        <v>0</v>
      </c>
      <c r="BE3292">
        <v>0</v>
      </c>
      <c r="BF3292">
        <v>0</v>
      </c>
      <c r="BG3292" s="20">
        <v>2</v>
      </c>
      <c r="BH3292" s="20">
        <v>4</v>
      </c>
      <c r="BI3292" s="20">
        <v>142</v>
      </c>
      <c r="BJ3292" s="20">
        <v>73</v>
      </c>
      <c r="BK3292" s="20">
        <v>978</v>
      </c>
      <c r="BL3292" s="20">
        <v>875</v>
      </c>
      <c r="BM3292" s="20">
        <v>1299</v>
      </c>
      <c r="BN3292" s="20">
        <v>186</v>
      </c>
      <c r="BO3292" s="20">
        <v>77</v>
      </c>
      <c r="BP3292" s="20">
        <v>5635</v>
      </c>
      <c r="BQ3292" s="20">
        <v>2967</v>
      </c>
      <c r="BR3292" s="20">
        <v>0</v>
      </c>
      <c r="BS3292" s="20">
        <v>105</v>
      </c>
      <c r="BT3292" s="20">
        <v>683</v>
      </c>
      <c r="BU3292" s="20">
        <v>316</v>
      </c>
      <c r="BV3292" s="20">
        <v>4404</v>
      </c>
    </row>
    <row r="3293" spans="1:74" x14ac:dyDescent="0.25">
      <c r="A3293" s="20" t="s">
        <v>475</v>
      </c>
      <c r="B3293" s="20" t="s">
        <v>476</v>
      </c>
      <c r="C3293" s="20" t="s">
        <v>672</v>
      </c>
      <c r="D3293" s="1">
        <v>44564</v>
      </c>
      <c r="E3293">
        <v>150</v>
      </c>
      <c r="F3293">
        <v>2</v>
      </c>
      <c r="G3293">
        <v>1</v>
      </c>
      <c r="H3293">
        <v>4</v>
      </c>
      <c r="I3293">
        <v>3</v>
      </c>
      <c r="J3293">
        <v>124</v>
      </c>
      <c r="K3293">
        <v>2</v>
      </c>
      <c r="L3293">
        <v>1</v>
      </c>
      <c r="M3293">
        <v>1</v>
      </c>
      <c r="N3293">
        <v>73</v>
      </c>
      <c r="O3293">
        <v>52</v>
      </c>
      <c r="P3293">
        <v>1</v>
      </c>
      <c r="Q3293">
        <v>0</v>
      </c>
      <c r="R3293">
        <v>1021</v>
      </c>
      <c r="S3293">
        <v>937</v>
      </c>
      <c r="T3293">
        <v>32</v>
      </c>
      <c r="U3293">
        <v>5</v>
      </c>
      <c r="V3293">
        <v>3</v>
      </c>
      <c r="W3293">
        <v>1021</v>
      </c>
      <c r="X3293">
        <v>696</v>
      </c>
      <c r="Y3293">
        <v>47</v>
      </c>
      <c r="Z3293">
        <v>57</v>
      </c>
      <c r="AA3293">
        <v>17</v>
      </c>
      <c r="AB3293">
        <v>1494</v>
      </c>
      <c r="AC3293">
        <v>1111</v>
      </c>
      <c r="AD3293">
        <v>52</v>
      </c>
      <c r="AE3293">
        <v>48</v>
      </c>
      <c r="AF3293">
        <v>79</v>
      </c>
      <c r="AG3293">
        <v>221</v>
      </c>
      <c r="AH3293">
        <v>127</v>
      </c>
      <c r="AI3293">
        <v>2</v>
      </c>
      <c r="AJ3293">
        <v>20</v>
      </c>
      <c r="AK3293">
        <v>1</v>
      </c>
      <c r="AL3293">
        <v>83</v>
      </c>
      <c r="AM3293">
        <v>51</v>
      </c>
      <c r="AN3293">
        <v>4</v>
      </c>
      <c r="AO3293">
        <v>0</v>
      </c>
      <c r="AP3293">
        <v>1</v>
      </c>
      <c r="AQ3293">
        <v>0</v>
      </c>
      <c r="AR3293">
        <v>0</v>
      </c>
      <c r="AS3293">
        <v>0</v>
      </c>
      <c r="AT3293">
        <v>0</v>
      </c>
      <c r="AU3293">
        <v>0</v>
      </c>
      <c r="AV3293">
        <v>0</v>
      </c>
      <c r="AW3293">
        <v>0</v>
      </c>
      <c r="AX3293">
        <v>0</v>
      </c>
      <c r="AY3293">
        <v>0</v>
      </c>
      <c r="AZ3293">
        <v>0</v>
      </c>
      <c r="BA3293">
        <v>0</v>
      </c>
      <c r="BB3293">
        <v>0</v>
      </c>
      <c r="BC3293">
        <v>0</v>
      </c>
      <c r="BD3293">
        <v>0</v>
      </c>
      <c r="BE3293">
        <v>0</v>
      </c>
      <c r="BF3293">
        <v>0</v>
      </c>
      <c r="BG3293" s="20">
        <v>2</v>
      </c>
      <c r="BH3293" s="20">
        <v>4</v>
      </c>
      <c r="BI3293" s="20">
        <v>143</v>
      </c>
      <c r="BJ3293" s="20">
        <v>72</v>
      </c>
      <c r="BK3293" s="20">
        <v>979</v>
      </c>
      <c r="BL3293" s="20">
        <v>874</v>
      </c>
      <c r="BM3293" s="20">
        <v>1303</v>
      </c>
      <c r="BN3293" s="20">
        <v>188</v>
      </c>
      <c r="BO3293" s="20">
        <v>76</v>
      </c>
      <c r="BP3293" s="20">
        <v>5640</v>
      </c>
      <c r="BQ3293" s="20">
        <v>3098</v>
      </c>
      <c r="BR3293" s="20">
        <v>0</v>
      </c>
      <c r="BS3293" s="20">
        <v>105</v>
      </c>
      <c r="BT3293" s="20">
        <v>682</v>
      </c>
      <c r="BU3293" s="20">
        <v>317</v>
      </c>
      <c r="BV3293" s="20">
        <v>4414</v>
      </c>
    </row>
    <row r="3294" spans="1:74" x14ac:dyDescent="0.25">
      <c r="A3294" s="20" t="s">
        <v>475</v>
      </c>
      <c r="B3294" s="20" t="s">
        <v>476</v>
      </c>
      <c r="C3294" s="20" t="s">
        <v>672</v>
      </c>
      <c r="D3294" s="1">
        <v>44570</v>
      </c>
      <c r="E3294">
        <v>149</v>
      </c>
      <c r="F3294">
        <v>2</v>
      </c>
      <c r="G3294">
        <v>1</v>
      </c>
      <c r="H3294">
        <v>3</v>
      </c>
      <c r="I3294">
        <v>3</v>
      </c>
      <c r="J3294">
        <v>125</v>
      </c>
      <c r="K3294">
        <v>2</v>
      </c>
      <c r="L3294">
        <v>1</v>
      </c>
      <c r="M3294">
        <v>1</v>
      </c>
      <c r="N3294">
        <v>72</v>
      </c>
      <c r="O3294">
        <v>51</v>
      </c>
      <c r="P3294">
        <v>1</v>
      </c>
      <c r="Q3294">
        <v>0</v>
      </c>
      <c r="R3294">
        <v>1025</v>
      </c>
      <c r="S3294">
        <v>942</v>
      </c>
      <c r="T3294">
        <v>32</v>
      </c>
      <c r="U3294">
        <v>5</v>
      </c>
      <c r="V3294">
        <v>4</v>
      </c>
      <c r="W3294">
        <v>1022</v>
      </c>
      <c r="X3294">
        <v>713</v>
      </c>
      <c r="Y3294">
        <v>47</v>
      </c>
      <c r="Z3294">
        <v>57</v>
      </c>
      <c r="AA3294">
        <v>16</v>
      </c>
      <c r="AB3294">
        <v>1493</v>
      </c>
      <c r="AC3294">
        <v>1128</v>
      </c>
      <c r="AD3294">
        <v>52</v>
      </c>
      <c r="AE3294">
        <v>48</v>
      </c>
      <c r="AF3294">
        <v>80</v>
      </c>
      <c r="AG3294">
        <v>223</v>
      </c>
      <c r="AH3294">
        <v>134</v>
      </c>
      <c r="AI3294">
        <v>2</v>
      </c>
      <c r="AJ3294">
        <v>20</v>
      </c>
      <c r="AK3294">
        <v>1</v>
      </c>
      <c r="AL3294">
        <v>83</v>
      </c>
      <c r="AM3294">
        <v>56</v>
      </c>
      <c r="AN3294">
        <v>4</v>
      </c>
      <c r="AO3294">
        <v>0</v>
      </c>
      <c r="AP3294">
        <v>1</v>
      </c>
      <c r="AQ3294">
        <v>0</v>
      </c>
      <c r="AR3294">
        <v>0</v>
      </c>
      <c r="AS3294">
        <v>0</v>
      </c>
      <c r="AT3294">
        <v>0</v>
      </c>
      <c r="AU3294">
        <v>0</v>
      </c>
      <c r="AV3294">
        <v>0</v>
      </c>
      <c r="AW3294">
        <v>0</v>
      </c>
      <c r="AX3294">
        <v>0</v>
      </c>
      <c r="AY3294">
        <v>0</v>
      </c>
      <c r="AZ3294">
        <v>0</v>
      </c>
      <c r="BA3294">
        <v>0</v>
      </c>
      <c r="BB3294">
        <v>0</v>
      </c>
      <c r="BC3294">
        <v>0</v>
      </c>
      <c r="BD3294">
        <v>0</v>
      </c>
      <c r="BE3294">
        <v>0</v>
      </c>
      <c r="BF3294">
        <v>0</v>
      </c>
      <c r="BG3294" s="20">
        <v>2</v>
      </c>
      <c r="BH3294" s="20">
        <v>3</v>
      </c>
      <c r="BI3294" s="20">
        <v>142</v>
      </c>
      <c r="BJ3294" s="20">
        <v>71</v>
      </c>
      <c r="BK3294" s="20">
        <v>982</v>
      </c>
      <c r="BL3294" s="20">
        <v>878</v>
      </c>
      <c r="BM3294" s="20">
        <v>1301</v>
      </c>
      <c r="BN3294" s="20">
        <v>190</v>
      </c>
      <c r="BO3294" s="20">
        <v>76</v>
      </c>
      <c r="BP3294" s="20">
        <v>5651</v>
      </c>
      <c r="BQ3294" s="20">
        <v>3212</v>
      </c>
      <c r="BR3294" s="20">
        <v>0</v>
      </c>
      <c r="BS3294" s="20">
        <v>105</v>
      </c>
      <c r="BT3294" s="20">
        <v>682</v>
      </c>
      <c r="BU3294" s="20">
        <v>321</v>
      </c>
      <c r="BV3294" s="20">
        <v>4425</v>
      </c>
    </row>
    <row r="3295" spans="1:74" x14ac:dyDescent="0.25">
      <c r="A3295" s="20" t="s">
        <v>475</v>
      </c>
      <c r="B3295" s="20" t="s">
        <v>476</v>
      </c>
      <c r="C3295" s="20" t="s">
        <v>672</v>
      </c>
      <c r="D3295" s="1">
        <v>44577</v>
      </c>
      <c r="E3295">
        <v>148</v>
      </c>
      <c r="F3295">
        <v>2</v>
      </c>
      <c r="G3295">
        <v>1</v>
      </c>
      <c r="H3295">
        <v>3</v>
      </c>
      <c r="I3295">
        <v>3</v>
      </c>
      <c r="J3295">
        <v>124</v>
      </c>
      <c r="K3295">
        <v>2</v>
      </c>
      <c r="L3295">
        <v>1</v>
      </c>
      <c r="M3295">
        <v>1</v>
      </c>
      <c r="N3295">
        <v>72</v>
      </c>
      <c r="O3295">
        <v>53</v>
      </c>
      <c r="P3295">
        <v>1</v>
      </c>
      <c r="Q3295">
        <v>0</v>
      </c>
      <c r="R3295">
        <v>1024</v>
      </c>
      <c r="S3295">
        <v>943</v>
      </c>
      <c r="T3295">
        <v>31</v>
      </c>
      <c r="U3295">
        <v>6</v>
      </c>
      <c r="V3295">
        <v>4</v>
      </c>
      <c r="W3295">
        <v>1018</v>
      </c>
      <c r="X3295">
        <v>728</v>
      </c>
      <c r="Y3295">
        <v>46</v>
      </c>
      <c r="Z3295">
        <v>57</v>
      </c>
      <c r="AA3295">
        <v>16</v>
      </c>
      <c r="AB3295">
        <v>1494</v>
      </c>
      <c r="AC3295">
        <v>1137</v>
      </c>
      <c r="AD3295">
        <v>52</v>
      </c>
      <c r="AE3295">
        <v>50</v>
      </c>
      <c r="AF3295">
        <v>79</v>
      </c>
      <c r="AG3295">
        <v>225</v>
      </c>
      <c r="AH3295">
        <v>137</v>
      </c>
      <c r="AI3295">
        <v>3</v>
      </c>
      <c r="AJ3295">
        <v>20</v>
      </c>
      <c r="AK3295">
        <v>1</v>
      </c>
      <c r="AL3295">
        <v>82</v>
      </c>
      <c r="AM3295">
        <v>60</v>
      </c>
      <c r="AN3295">
        <v>4</v>
      </c>
      <c r="AO3295">
        <v>0</v>
      </c>
      <c r="AP3295">
        <v>1</v>
      </c>
      <c r="AQ3295">
        <v>0</v>
      </c>
      <c r="AR3295">
        <v>0</v>
      </c>
      <c r="AS3295">
        <v>0</v>
      </c>
      <c r="AT3295">
        <v>0</v>
      </c>
      <c r="AU3295">
        <v>0</v>
      </c>
      <c r="AV3295">
        <v>0</v>
      </c>
      <c r="AW3295">
        <v>0</v>
      </c>
      <c r="AX3295">
        <v>0</v>
      </c>
      <c r="AY3295">
        <v>0</v>
      </c>
      <c r="AZ3295">
        <v>0</v>
      </c>
      <c r="BA3295">
        <v>0</v>
      </c>
      <c r="BB3295">
        <v>0</v>
      </c>
      <c r="BC3295">
        <v>0</v>
      </c>
      <c r="BD3295">
        <v>0</v>
      </c>
      <c r="BE3295">
        <v>0</v>
      </c>
      <c r="BF3295">
        <v>0</v>
      </c>
      <c r="BG3295" s="20">
        <v>2</v>
      </c>
      <c r="BH3295" s="20">
        <v>3</v>
      </c>
      <c r="BI3295" s="20">
        <v>141</v>
      </c>
      <c r="BJ3295" s="20">
        <v>71</v>
      </c>
      <c r="BK3295" s="20">
        <v>981</v>
      </c>
      <c r="BL3295" s="20">
        <v>875</v>
      </c>
      <c r="BM3295" s="20">
        <v>1302</v>
      </c>
      <c r="BN3295" s="20">
        <v>191</v>
      </c>
      <c r="BO3295" s="20">
        <v>77</v>
      </c>
      <c r="BP3295" s="20">
        <v>5650</v>
      </c>
      <c r="BQ3295" s="20">
        <v>3310</v>
      </c>
      <c r="BR3295" s="20">
        <v>0</v>
      </c>
      <c r="BS3295" s="20">
        <v>105</v>
      </c>
      <c r="BT3295" s="20">
        <v>678</v>
      </c>
      <c r="BU3295" s="20">
        <v>319</v>
      </c>
      <c r="BV3295" s="20">
        <v>4432</v>
      </c>
    </row>
    <row r="3296" spans="1:74" x14ac:dyDescent="0.25">
      <c r="A3296" s="20" t="s">
        <v>475</v>
      </c>
      <c r="B3296" s="20" t="s">
        <v>476</v>
      </c>
      <c r="C3296" s="20" t="s">
        <v>672</v>
      </c>
      <c r="D3296" s="1">
        <v>44584</v>
      </c>
      <c r="E3296">
        <v>148</v>
      </c>
      <c r="F3296">
        <v>2</v>
      </c>
      <c r="G3296">
        <v>1</v>
      </c>
      <c r="H3296">
        <v>3</v>
      </c>
      <c r="I3296">
        <v>3</v>
      </c>
      <c r="J3296">
        <v>124</v>
      </c>
      <c r="K3296">
        <v>2</v>
      </c>
      <c r="L3296">
        <v>1</v>
      </c>
      <c r="M3296">
        <v>1</v>
      </c>
      <c r="N3296">
        <v>72</v>
      </c>
      <c r="O3296">
        <v>54</v>
      </c>
      <c r="P3296">
        <v>1</v>
      </c>
      <c r="Q3296">
        <v>0</v>
      </c>
      <c r="R3296">
        <v>1025</v>
      </c>
      <c r="S3296">
        <v>946</v>
      </c>
      <c r="T3296">
        <v>31</v>
      </c>
      <c r="U3296">
        <v>6</v>
      </c>
      <c r="V3296">
        <v>2</v>
      </c>
      <c r="W3296">
        <v>1021</v>
      </c>
      <c r="X3296">
        <v>733</v>
      </c>
      <c r="Y3296">
        <v>46</v>
      </c>
      <c r="Z3296">
        <v>57</v>
      </c>
      <c r="AA3296">
        <v>17</v>
      </c>
      <c r="AB3296">
        <v>1496</v>
      </c>
      <c r="AC3296">
        <v>1147</v>
      </c>
      <c r="AD3296">
        <v>50</v>
      </c>
      <c r="AE3296">
        <v>50</v>
      </c>
      <c r="AF3296">
        <v>79</v>
      </c>
      <c r="AG3296">
        <v>225</v>
      </c>
      <c r="AH3296">
        <v>141</v>
      </c>
      <c r="AI3296">
        <v>4</v>
      </c>
      <c r="AJ3296">
        <v>20</v>
      </c>
      <c r="AK3296">
        <v>1</v>
      </c>
      <c r="AL3296">
        <v>82</v>
      </c>
      <c r="AM3296">
        <v>60</v>
      </c>
      <c r="AN3296">
        <v>4</v>
      </c>
      <c r="AO3296">
        <v>0</v>
      </c>
      <c r="AP3296">
        <v>1</v>
      </c>
      <c r="AQ3296">
        <v>0</v>
      </c>
      <c r="AR3296">
        <v>0</v>
      </c>
      <c r="AS3296">
        <v>0</v>
      </c>
      <c r="AT3296">
        <v>0</v>
      </c>
      <c r="AU3296">
        <v>0</v>
      </c>
      <c r="AV3296">
        <v>0</v>
      </c>
      <c r="AW3296">
        <v>0</v>
      </c>
      <c r="AX3296">
        <v>0</v>
      </c>
      <c r="AY3296">
        <v>0</v>
      </c>
      <c r="AZ3296">
        <v>0</v>
      </c>
      <c r="BA3296">
        <v>0</v>
      </c>
      <c r="BB3296">
        <v>0</v>
      </c>
      <c r="BC3296">
        <v>0</v>
      </c>
      <c r="BD3296">
        <v>0</v>
      </c>
      <c r="BE3296">
        <v>0</v>
      </c>
      <c r="BF3296">
        <v>0</v>
      </c>
      <c r="BG3296" s="20">
        <v>2</v>
      </c>
      <c r="BH3296" s="20">
        <v>3</v>
      </c>
      <c r="BI3296" s="20">
        <v>141</v>
      </c>
      <c r="BJ3296" s="20">
        <v>71</v>
      </c>
      <c r="BK3296" s="20">
        <v>984</v>
      </c>
      <c r="BL3296" s="20">
        <v>879</v>
      </c>
      <c r="BM3296" s="20">
        <v>1305</v>
      </c>
      <c r="BN3296" s="20">
        <v>193</v>
      </c>
      <c r="BO3296" s="20">
        <v>77</v>
      </c>
      <c r="BP3296" s="20">
        <v>5640</v>
      </c>
      <c r="BQ3296" s="20">
        <v>3368</v>
      </c>
      <c r="BR3296" s="20">
        <v>0</v>
      </c>
      <c r="BS3296" s="20">
        <v>102</v>
      </c>
      <c r="BT3296" s="20">
        <v>672</v>
      </c>
      <c r="BU3296" s="20">
        <v>316</v>
      </c>
      <c r="BV3296" s="20">
        <v>4429</v>
      </c>
    </row>
    <row r="3297" spans="1:74" x14ac:dyDescent="0.25">
      <c r="A3297" s="20" t="s">
        <v>475</v>
      </c>
      <c r="B3297" s="20" t="s">
        <v>476</v>
      </c>
      <c r="C3297" s="20" t="s">
        <v>672</v>
      </c>
      <c r="D3297" s="1">
        <v>44591</v>
      </c>
      <c r="E3297">
        <v>148</v>
      </c>
      <c r="F3297">
        <v>2</v>
      </c>
      <c r="G3297">
        <v>1</v>
      </c>
      <c r="H3297">
        <v>3</v>
      </c>
      <c r="I3297">
        <v>3</v>
      </c>
      <c r="J3297">
        <v>126</v>
      </c>
      <c r="K3297">
        <v>2</v>
      </c>
      <c r="L3297">
        <v>1</v>
      </c>
      <c r="M3297">
        <v>1</v>
      </c>
      <c r="N3297">
        <v>81</v>
      </c>
      <c r="O3297">
        <v>64</v>
      </c>
      <c r="P3297">
        <v>1</v>
      </c>
      <c r="Q3297">
        <v>1</v>
      </c>
      <c r="R3297">
        <v>1021</v>
      </c>
      <c r="S3297">
        <v>943</v>
      </c>
      <c r="T3297">
        <v>31</v>
      </c>
      <c r="U3297">
        <v>6</v>
      </c>
      <c r="V3297">
        <v>3</v>
      </c>
      <c r="W3297">
        <v>1019</v>
      </c>
      <c r="X3297">
        <v>733</v>
      </c>
      <c r="Y3297">
        <v>46</v>
      </c>
      <c r="Z3297">
        <v>55</v>
      </c>
      <c r="AA3297">
        <v>16</v>
      </c>
      <c r="AB3297">
        <v>1495</v>
      </c>
      <c r="AC3297">
        <v>1155</v>
      </c>
      <c r="AD3297">
        <v>50</v>
      </c>
      <c r="AE3297">
        <v>50</v>
      </c>
      <c r="AF3297">
        <v>79</v>
      </c>
      <c r="AG3297">
        <v>225</v>
      </c>
      <c r="AH3297">
        <v>146</v>
      </c>
      <c r="AI3297">
        <v>4</v>
      </c>
      <c r="AJ3297">
        <v>20</v>
      </c>
      <c r="AK3297">
        <v>1</v>
      </c>
      <c r="AL3297">
        <v>80</v>
      </c>
      <c r="AM3297">
        <v>63</v>
      </c>
      <c r="AN3297">
        <v>4</v>
      </c>
      <c r="AO3297">
        <v>0</v>
      </c>
      <c r="AP3297">
        <v>1</v>
      </c>
      <c r="AQ3297">
        <v>0</v>
      </c>
      <c r="AR3297">
        <v>0</v>
      </c>
      <c r="AS3297">
        <v>0</v>
      </c>
      <c r="AT3297">
        <v>0</v>
      </c>
      <c r="AU3297">
        <v>0</v>
      </c>
      <c r="AV3297">
        <v>0</v>
      </c>
      <c r="AW3297">
        <v>0</v>
      </c>
      <c r="AX3297">
        <v>0</v>
      </c>
      <c r="AY3297">
        <v>0</v>
      </c>
      <c r="AZ3297">
        <v>0</v>
      </c>
      <c r="BA3297">
        <v>0</v>
      </c>
      <c r="BB3297">
        <v>0</v>
      </c>
      <c r="BC3297">
        <v>0</v>
      </c>
      <c r="BD3297">
        <v>0</v>
      </c>
      <c r="BE3297">
        <v>0</v>
      </c>
      <c r="BF3297">
        <v>0</v>
      </c>
      <c r="BG3297" s="20">
        <v>2</v>
      </c>
      <c r="BH3297" s="20">
        <v>3</v>
      </c>
      <c r="BI3297" s="20">
        <v>141</v>
      </c>
      <c r="BJ3297" s="20">
        <v>79</v>
      </c>
      <c r="BK3297" s="20">
        <v>979</v>
      </c>
      <c r="BL3297" s="20">
        <v>880</v>
      </c>
      <c r="BM3297" s="20">
        <v>1305</v>
      </c>
      <c r="BN3297" s="20">
        <v>193</v>
      </c>
      <c r="BO3297" s="20">
        <v>75</v>
      </c>
      <c r="BP3297" s="20">
        <v>5631</v>
      </c>
      <c r="BQ3297" s="20">
        <v>3447</v>
      </c>
      <c r="BR3297" s="20">
        <v>0</v>
      </c>
      <c r="BS3297" s="20">
        <v>102</v>
      </c>
      <c r="BT3297" s="20">
        <v>666</v>
      </c>
      <c r="BU3297" s="20">
        <v>309</v>
      </c>
      <c r="BV3297" s="20">
        <v>4434</v>
      </c>
    </row>
    <row r="3298" spans="1:74" x14ac:dyDescent="0.25">
      <c r="A3298" s="20" t="s">
        <v>475</v>
      </c>
      <c r="B3298" s="20" t="s">
        <v>476</v>
      </c>
      <c r="C3298" s="20" t="s">
        <v>672</v>
      </c>
      <c r="D3298" s="1">
        <v>44599</v>
      </c>
      <c r="E3298">
        <v>149</v>
      </c>
      <c r="F3298">
        <v>2</v>
      </c>
      <c r="G3298">
        <v>1</v>
      </c>
      <c r="H3298">
        <v>3</v>
      </c>
      <c r="I3298">
        <v>3</v>
      </c>
      <c r="J3298">
        <v>127</v>
      </c>
      <c r="K3298">
        <v>2</v>
      </c>
      <c r="L3298">
        <v>1</v>
      </c>
      <c r="M3298">
        <v>1</v>
      </c>
      <c r="N3298">
        <v>84</v>
      </c>
      <c r="O3298">
        <v>69</v>
      </c>
      <c r="P3298">
        <v>1</v>
      </c>
      <c r="Q3298">
        <v>1</v>
      </c>
      <c r="R3298">
        <v>1021</v>
      </c>
      <c r="S3298">
        <v>944</v>
      </c>
      <c r="T3298">
        <v>31</v>
      </c>
      <c r="U3298">
        <v>6</v>
      </c>
      <c r="V3298">
        <v>2</v>
      </c>
      <c r="W3298">
        <v>1019</v>
      </c>
      <c r="X3298">
        <v>736</v>
      </c>
      <c r="Y3298">
        <v>46</v>
      </c>
      <c r="Z3298">
        <v>54</v>
      </c>
      <c r="AA3298">
        <v>16</v>
      </c>
      <c r="AB3298">
        <v>1497</v>
      </c>
      <c r="AC3298">
        <v>1158</v>
      </c>
      <c r="AD3298">
        <v>50</v>
      </c>
      <c r="AE3298">
        <v>52</v>
      </c>
      <c r="AF3298">
        <v>80</v>
      </c>
      <c r="AG3298">
        <v>227</v>
      </c>
      <c r="AH3298">
        <v>146</v>
      </c>
      <c r="AI3298">
        <v>4</v>
      </c>
      <c r="AJ3298">
        <v>21</v>
      </c>
      <c r="AK3298">
        <v>1</v>
      </c>
      <c r="AL3298">
        <v>79</v>
      </c>
      <c r="AM3298">
        <v>64</v>
      </c>
      <c r="AN3298">
        <v>4</v>
      </c>
      <c r="AO3298">
        <v>0</v>
      </c>
      <c r="AP3298">
        <v>1</v>
      </c>
      <c r="AQ3298">
        <v>0</v>
      </c>
      <c r="AR3298">
        <v>0</v>
      </c>
      <c r="AS3298">
        <v>0</v>
      </c>
      <c r="AT3298">
        <v>0</v>
      </c>
      <c r="AU3298">
        <v>0</v>
      </c>
      <c r="AV3298">
        <v>0</v>
      </c>
      <c r="AW3298">
        <v>0</v>
      </c>
      <c r="AX3298">
        <v>0</v>
      </c>
      <c r="AY3298">
        <v>0</v>
      </c>
      <c r="AZ3298">
        <v>0</v>
      </c>
      <c r="BA3298">
        <v>0</v>
      </c>
      <c r="BB3298">
        <v>0</v>
      </c>
      <c r="BC3298">
        <v>0</v>
      </c>
      <c r="BD3298">
        <v>0</v>
      </c>
      <c r="BE3298">
        <v>0</v>
      </c>
      <c r="BF3298">
        <v>0</v>
      </c>
      <c r="BG3298" s="20">
        <v>2</v>
      </c>
      <c r="BH3298" s="20">
        <v>3</v>
      </c>
      <c r="BI3298" s="20">
        <v>142</v>
      </c>
      <c r="BJ3298" s="20">
        <v>82</v>
      </c>
      <c r="BK3298" s="20">
        <v>980</v>
      </c>
      <c r="BL3298" s="20">
        <v>882</v>
      </c>
      <c r="BM3298" s="20">
        <v>1304</v>
      </c>
      <c r="BN3298" s="20">
        <v>194</v>
      </c>
      <c r="BO3298" s="20">
        <v>74</v>
      </c>
      <c r="BP3298" s="20">
        <v>5639</v>
      </c>
      <c r="BQ3298" s="20">
        <v>3472</v>
      </c>
      <c r="BR3298" s="20">
        <v>0</v>
      </c>
      <c r="BS3298" s="20">
        <v>102</v>
      </c>
      <c r="BT3298" s="20">
        <v>667</v>
      </c>
      <c r="BU3298" s="20">
        <v>314</v>
      </c>
      <c r="BV3298" s="20">
        <v>4433</v>
      </c>
    </row>
    <row r="3299" spans="1:74" x14ac:dyDescent="0.25">
      <c r="A3299" s="20" t="s">
        <v>475</v>
      </c>
      <c r="B3299" s="20" t="s">
        <v>476</v>
      </c>
      <c r="C3299" s="20" t="s">
        <v>672</v>
      </c>
      <c r="D3299" s="1">
        <v>44606</v>
      </c>
      <c r="E3299">
        <v>150</v>
      </c>
      <c r="F3299">
        <v>2</v>
      </c>
      <c r="G3299">
        <v>1</v>
      </c>
      <c r="H3299">
        <v>3</v>
      </c>
      <c r="I3299">
        <v>3</v>
      </c>
      <c r="J3299">
        <v>127</v>
      </c>
      <c r="K3299">
        <v>2</v>
      </c>
      <c r="L3299">
        <v>1</v>
      </c>
      <c r="M3299">
        <v>1</v>
      </c>
      <c r="N3299">
        <v>85</v>
      </c>
      <c r="O3299">
        <v>71</v>
      </c>
      <c r="P3299">
        <v>1</v>
      </c>
      <c r="Q3299">
        <v>0</v>
      </c>
      <c r="R3299">
        <v>1022</v>
      </c>
      <c r="S3299">
        <v>946</v>
      </c>
      <c r="T3299">
        <v>31</v>
      </c>
      <c r="U3299">
        <v>6</v>
      </c>
      <c r="V3299">
        <v>2</v>
      </c>
      <c r="W3299">
        <v>1019</v>
      </c>
      <c r="X3299">
        <v>738</v>
      </c>
      <c r="Y3299">
        <v>46</v>
      </c>
      <c r="Z3299">
        <v>54</v>
      </c>
      <c r="AA3299">
        <v>16</v>
      </c>
      <c r="AB3299">
        <v>1503</v>
      </c>
      <c r="AC3299">
        <v>1157</v>
      </c>
      <c r="AD3299">
        <v>50</v>
      </c>
      <c r="AE3299">
        <v>58</v>
      </c>
      <c r="AF3299">
        <v>82</v>
      </c>
      <c r="AG3299">
        <v>227</v>
      </c>
      <c r="AH3299">
        <v>149</v>
      </c>
      <c r="AI3299">
        <v>4</v>
      </c>
      <c r="AJ3299">
        <v>20</v>
      </c>
      <c r="AK3299">
        <v>1</v>
      </c>
      <c r="AL3299">
        <v>79</v>
      </c>
      <c r="AM3299">
        <v>66</v>
      </c>
      <c r="AN3299">
        <v>4</v>
      </c>
      <c r="AO3299">
        <v>0</v>
      </c>
      <c r="AP3299">
        <v>1</v>
      </c>
      <c r="AQ3299">
        <v>0</v>
      </c>
      <c r="AR3299">
        <v>0</v>
      </c>
      <c r="AS3299">
        <v>0</v>
      </c>
      <c r="AT3299">
        <v>0</v>
      </c>
      <c r="AU3299">
        <v>0</v>
      </c>
      <c r="AV3299">
        <v>0</v>
      </c>
      <c r="AW3299">
        <v>0</v>
      </c>
      <c r="AX3299">
        <v>0</v>
      </c>
      <c r="AY3299">
        <v>0</v>
      </c>
      <c r="AZ3299">
        <v>0</v>
      </c>
      <c r="BA3299">
        <v>0</v>
      </c>
      <c r="BB3299">
        <v>0</v>
      </c>
      <c r="BC3299">
        <v>0</v>
      </c>
      <c r="BD3299">
        <v>0</v>
      </c>
      <c r="BE3299">
        <v>0</v>
      </c>
      <c r="BF3299">
        <v>0</v>
      </c>
      <c r="BG3299" s="20">
        <v>2</v>
      </c>
      <c r="BH3299" s="20">
        <v>3</v>
      </c>
      <c r="BI3299" s="20">
        <v>142</v>
      </c>
      <c r="BJ3299" s="20">
        <v>83</v>
      </c>
      <c r="BK3299" s="20">
        <v>982</v>
      </c>
      <c r="BL3299" s="20">
        <v>884</v>
      </c>
      <c r="BM3299" s="20">
        <v>1302</v>
      </c>
      <c r="BN3299" s="20">
        <v>195</v>
      </c>
      <c r="BO3299" s="20">
        <v>74</v>
      </c>
      <c r="BP3299" s="20">
        <v>5654</v>
      </c>
      <c r="BQ3299" s="20">
        <v>3499</v>
      </c>
      <c r="BR3299" s="20">
        <v>0</v>
      </c>
      <c r="BS3299" s="20">
        <v>102</v>
      </c>
      <c r="BT3299" s="20">
        <v>668</v>
      </c>
      <c r="BU3299" s="20">
        <v>323</v>
      </c>
      <c r="BV3299" s="20">
        <v>4438</v>
      </c>
    </row>
    <row r="3300" spans="1:74" x14ac:dyDescent="0.25">
      <c r="A3300" s="20" t="s">
        <v>475</v>
      </c>
      <c r="B3300" s="20" t="s">
        <v>478</v>
      </c>
      <c r="C3300" s="20" t="s">
        <v>673</v>
      </c>
      <c r="D3300" s="1">
        <v>44493</v>
      </c>
      <c r="E3300">
        <v>103</v>
      </c>
      <c r="F3300">
        <v>0</v>
      </c>
      <c r="G3300">
        <v>0</v>
      </c>
      <c r="H3300">
        <v>0</v>
      </c>
      <c r="I3300">
        <v>0</v>
      </c>
      <c r="J3300">
        <v>31</v>
      </c>
      <c r="K3300">
        <v>0</v>
      </c>
      <c r="L3300">
        <v>10</v>
      </c>
      <c r="M3300">
        <v>1</v>
      </c>
      <c r="N3300">
        <v>3</v>
      </c>
      <c r="O3300">
        <v>0</v>
      </c>
      <c r="P3300">
        <v>1</v>
      </c>
      <c r="Q3300">
        <v>0</v>
      </c>
      <c r="R3300">
        <v>810</v>
      </c>
      <c r="S3300">
        <v>0</v>
      </c>
      <c r="T3300">
        <v>449</v>
      </c>
      <c r="U3300">
        <v>23</v>
      </c>
      <c r="V3300">
        <v>50</v>
      </c>
      <c r="W3300">
        <v>971</v>
      </c>
      <c r="X3300">
        <v>0</v>
      </c>
      <c r="Y3300">
        <v>90</v>
      </c>
      <c r="Z3300">
        <v>97</v>
      </c>
      <c r="AA3300">
        <v>27</v>
      </c>
      <c r="AB3300">
        <v>1177</v>
      </c>
      <c r="AC3300">
        <v>99</v>
      </c>
      <c r="AD3300">
        <v>7</v>
      </c>
      <c r="AE3300">
        <v>96</v>
      </c>
      <c r="AF3300">
        <v>95</v>
      </c>
      <c r="AG3300">
        <v>123</v>
      </c>
      <c r="AH3300">
        <v>0</v>
      </c>
      <c r="AI3300">
        <v>2</v>
      </c>
      <c r="AJ3300">
        <v>18</v>
      </c>
      <c r="AK3300">
        <v>5</v>
      </c>
      <c r="AL3300">
        <v>35</v>
      </c>
      <c r="AM3300">
        <v>0</v>
      </c>
      <c r="AN3300">
        <v>4</v>
      </c>
      <c r="AO3300">
        <v>0</v>
      </c>
      <c r="AP3300">
        <v>0</v>
      </c>
      <c r="AQ3300">
        <v>0</v>
      </c>
      <c r="AR3300">
        <v>0</v>
      </c>
      <c r="AS3300">
        <v>0</v>
      </c>
      <c r="AT3300">
        <v>0</v>
      </c>
      <c r="AU3300">
        <v>0</v>
      </c>
      <c r="AV3300">
        <v>0</v>
      </c>
      <c r="AW3300">
        <v>0</v>
      </c>
      <c r="AX3300">
        <v>0</v>
      </c>
      <c r="AY3300">
        <v>0</v>
      </c>
      <c r="AZ3300">
        <v>0</v>
      </c>
      <c r="BA3300">
        <v>0</v>
      </c>
      <c r="BB3300">
        <v>25</v>
      </c>
      <c r="BC3300">
        <v>8</v>
      </c>
      <c r="BD3300">
        <v>0</v>
      </c>
      <c r="BE3300">
        <v>0</v>
      </c>
      <c r="BF3300">
        <v>0</v>
      </c>
      <c r="BG3300" s="20"/>
      <c r="BH3300" s="20"/>
      <c r="BI3300" s="20"/>
      <c r="BJ3300" s="20"/>
      <c r="BK3300" s="20"/>
      <c r="BL3300" s="20"/>
      <c r="BM3300" s="20"/>
      <c r="BN3300" s="20"/>
      <c r="BO3300" s="20"/>
      <c r="BP3300" s="20"/>
      <c r="BQ3300" s="20"/>
      <c r="BR3300" s="20"/>
      <c r="BS3300" s="20"/>
      <c r="BT3300" s="20"/>
      <c r="BU3300" s="20"/>
      <c r="BV3300" s="20"/>
    </row>
    <row r="3301" spans="1:74" x14ac:dyDescent="0.25">
      <c r="A3301" s="20" t="s">
        <v>475</v>
      </c>
      <c r="B3301" s="20" t="s">
        <v>478</v>
      </c>
      <c r="C3301" s="20" t="s">
        <v>673</v>
      </c>
      <c r="D3301" s="1">
        <v>44500</v>
      </c>
      <c r="E3301">
        <v>103</v>
      </c>
      <c r="F3301">
        <v>0</v>
      </c>
      <c r="G3301">
        <v>0</v>
      </c>
      <c r="H3301">
        <v>0</v>
      </c>
      <c r="I3301">
        <v>0</v>
      </c>
      <c r="J3301">
        <v>41</v>
      </c>
      <c r="K3301">
        <v>0</v>
      </c>
      <c r="L3301">
        <v>10</v>
      </c>
      <c r="M3301">
        <v>1</v>
      </c>
      <c r="N3301">
        <v>3</v>
      </c>
      <c r="O3301">
        <v>0</v>
      </c>
      <c r="P3301">
        <v>1</v>
      </c>
      <c r="Q3301">
        <v>0</v>
      </c>
      <c r="R3301">
        <v>809</v>
      </c>
      <c r="S3301">
        <v>0</v>
      </c>
      <c r="T3301">
        <v>504</v>
      </c>
      <c r="U3301">
        <v>23</v>
      </c>
      <c r="V3301">
        <v>50</v>
      </c>
      <c r="W3301">
        <v>973</v>
      </c>
      <c r="X3301">
        <v>0</v>
      </c>
      <c r="Y3301">
        <v>122</v>
      </c>
      <c r="Z3301">
        <v>96</v>
      </c>
      <c r="AA3301">
        <v>27</v>
      </c>
      <c r="AB3301">
        <v>1178</v>
      </c>
      <c r="AC3301">
        <v>145</v>
      </c>
      <c r="AD3301">
        <v>7</v>
      </c>
      <c r="AE3301">
        <v>96</v>
      </c>
      <c r="AF3301">
        <v>95</v>
      </c>
      <c r="AG3301">
        <v>123</v>
      </c>
      <c r="AH3301">
        <v>0</v>
      </c>
      <c r="AI3301">
        <v>3</v>
      </c>
      <c r="AJ3301">
        <v>17</v>
      </c>
      <c r="AK3301">
        <v>5</v>
      </c>
      <c r="AL3301">
        <v>36</v>
      </c>
      <c r="AM3301">
        <v>0</v>
      </c>
      <c r="AN3301">
        <v>4</v>
      </c>
      <c r="AO3301">
        <v>0</v>
      </c>
      <c r="AP3301">
        <v>0</v>
      </c>
      <c r="AQ3301">
        <v>0</v>
      </c>
      <c r="AR3301">
        <v>0</v>
      </c>
      <c r="AS3301">
        <v>0</v>
      </c>
      <c r="AT3301">
        <v>0</v>
      </c>
      <c r="AU3301">
        <v>0</v>
      </c>
      <c r="AV3301">
        <v>0</v>
      </c>
      <c r="AW3301">
        <v>0</v>
      </c>
      <c r="AX3301">
        <v>0</v>
      </c>
      <c r="AY3301">
        <v>0</v>
      </c>
      <c r="AZ3301">
        <v>0</v>
      </c>
      <c r="BA3301">
        <v>0</v>
      </c>
      <c r="BB3301">
        <v>25</v>
      </c>
      <c r="BC3301">
        <v>9</v>
      </c>
      <c r="BD3301">
        <v>0</v>
      </c>
      <c r="BE3301">
        <v>0</v>
      </c>
      <c r="BF3301">
        <v>0</v>
      </c>
      <c r="BG3301" s="20"/>
      <c r="BH3301" s="20"/>
      <c r="BI3301" s="20"/>
      <c r="BJ3301" s="20"/>
      <c r="BK3301" s="20"/>
      <c r="BL3301" s="20"/>
      <c r="BM3301" s="20"/>
      <c r="BN3301" s="20"/>
      <c r="BO3301" s="20"/>
      <c r="BP3301" s="20"/>
      <c r="BQ3301" s="20"/>
      <c r="BR3301" s="20"/>
      <c r="BS3301" s="20"/>
      <c r="BT3301" s="20"/>
      <c r="BU3301" s="20"/>
      <c r="BV3301" s="20"/>
    </row>
    <row r="3302" spans="1:74" x14ac:dyDescent="0.25">
      <c r="A3302" s="20" t="s">
        <v>475</v>
      </c>
      <c r="B3302" s="20" t="s">
        <v>478</v>
      </c>
      <c r="C3302" s="20" t="s">
        <v>673</v>
      </c>
      <c r="D3302" s="1">
        <v>44507</v>
      </c>
      <c r="E3302">
        <v>104</v>
      </c>
      <c r="F3302">
        <v>0</v>
      </c>
      <c r="G3302">
        <v>0</v>
      </c>
      <c r="H3302">
        <v>0</v>
      </c>
      <c r="I3302">
        <v>0</v>
      </c>
      <c r="J3302">
        <v>45</v>
      </c>
      <c r="K3302">
        <v>0</v>
      </c>
      <c r="L3302">
        <v>9</v>
      </c>
      <c r="M3302">
        <v>1</v>
      </c>
      <c r="N3302">
        <v>3</v>
      </c>
      <c r="O3302">
        <v>1</v>
      </c>
      <c r="P3302">
        <v>0</v>
      </c>
      <c r="Q3302">
        <v>0</v>
      </c>
      <c r="R3302">
        <v>810</v>
      </c>
      <c r="S3302">
        <v>545</v>
      </c>
      <c r="T3302">
        <v>25</v>
      </c>
      <c r="U3302">
        <v>23</v>
      </c>
      <c r="V3302">
        <v>50</v>
      </c>
      <c r="W3302">
        <v>974</v>
      </c>
      <c r="X3302">
        <v>157</v>
      </c>
      <c r="Y3302">
        <v>9</v>
      </c>
      <c r="Z3302">
        <v>96</v>
      </c>
      <c r="AA3302">
        <v>28</v>
      </c>
      <c r="AB3302">
        <v>1180</v>
      </c>
      <c r="AC3302">
        <v>180</v>
      </c>
      <c r="AD3302">
        <v>7</v>
      </c>
      <c r="AE3302">
        <v>96</v>
      </c>
      <c r="AF3302">
        <v>94</v>
      </c>
      <c r="AG3302">
        <v>124</v>
      </c>
      <c r="AH3302">
        <v>3</v>
      </c>
      <c r="AI3302">
        <v>0</v>
      </c>
      <c r="AJ3302">
        <v>17</v>
      </c>
      <c r="AK3302">
        <v>6</v>
      </c>
      <c r="AL3302">
        <v>36</v>
      </c>
      <c r="AM3302">
        <v>6</v>
      </c>
      <c r="AN3302">
        <v>0</v>
      </c>
      <c r="AO3302">
        <v>0</v>
      </c>
      <c r="AP3302">
        <v>0</v>
      </c>
      <c r="AQ3302">
        <v>0</v>
      </c>
      <c r="AR3302">
        <v>0</v>
      </c>
      <c r="AS3302">
        <v>0</v>
      </c>
      <c r="AT3302">
        <v>0</v>
      </c>
      <c r="AU3302">
        <v>0</v>
      </c>
      <c r="AV3302">
        <v>0</v>
      </c>
      <c r="AW3302">
        <v>0</v>
      </c>
      <c r="AX3302">
        <v>0</v>
      </c>
      <c r="AY3302">
        <v>0</v>
      </c>
      <c r="AZ3302">
        <v>0</v>
      </c>
      <c r="BA3302">
        <v>0</v>
      </c>
      <c r="BB3302">
        <v>0</v>
      </c>
      <c r="BC3302">
        <v>0</v>
      </c>
      <c r="BD3302">
        <v>0</v>
      </c>
      <c r="BE3302">
        <v>0</v>
      </c>
      <c r="BF3302">
        <v>0</v>
      </c>
      <c r="BG3302" s="20">
        <v>0</v>
      </c>
      <c r="BH3302" s="20">
        <v>0</v>
      </c>
      <c r="BI3302" s="20">
        <v>92</v>
      </c>
      <c r="BJ3302" s="20">
        <v>3</v>
      </c>
      <c r="BK3302" s="20">
        <v>705</v>
      </c>
      <c r="BL3302" s="20">
        <v>802</v>
      </c>
      <c r="BM3302" s="20">
        <v>948</v>
      </c>
      <c r="BN3302" s="20">
        <v>90</v>
      </c>
      <c r="BO3302" s="20">
        <v>34</v>
      </c>
      <c r="BP3302" s="20"/>
      <c r="BQ3302" s="20"/>
      <c r="BR3302" s="20"/>
      <c r="BS3302" s="20"/>
      <c r="BT3302" s="20"/>
      <c r="BU3302" s="20"/>
      <c r="BV3302" s="20"/>
    </row>
    <row r="3303" spans="1:74" x14ac:dyDescent="0.25">
      <c r="A3303" s="20" t="s">
        <v>475</v>
      </c>
      <c r="B3303" s="20" t="s">
        <v>478</v>
      </c>
      <c r="C3303" s="20" t="s">
        <v>673</v>
      </c>
      <c r="D3303" s="1">
        <v>44514</v>
      </c>
      <c r="E3303">
        <v>104</v>
      </c>
      <c r="F3303">
        <v>0</v>
      </c>
      <c r="G3303">
        <v>0</v>
      </c>
      <c r="H3303">
        <v>0</v>
      </c>
      <c r="I3303">
        <v>0</v>
      </c>
      <c r="J3303">
        <v>53</v>
      </c>
      <c r="K3303">
        <v>0</v>
      </c>
      <c r="L3303">
        <v>9</v>
      </c>
      <c r="M3303">
        <v>1</v>
      </c>
      <c r="N3303">
        <v>3</v>
      </c>
      <c r="O3303">
        <v>1</v>
      </c>
      <c r="P3303">
        <v>0</v>
      </c>
      <c r="Q3303">
        <v>0</v>
      </c>
      <c r="R3303">
        <v>806</v>
      </c>
      <c r="S3303">
        <v>563</v>
      </c>
      <c r="T3303">
        <v>25</v>
      </c>
      <c r="U3303">
        <v>23</v>
      </c>
      <c r="V3303">
        <v>49</v>
      </c>
      <c r="W3303">
        <v>973</v>
      </c>
      <c r="X3303">
        <v>214</v>
      </c>
      <c r="Y3303">
        <v>8</v>
      </c>
      <c r="Z3303">
        <v>96</v>
      </c>
      <c r="AA3303">
        <v>26</v>
      </c>
      <c r="AB3303">
        <v>1180</v>
      </c>
      <c r="AC3303">
        <v>224</v>
      </c>
      <c r="AD3303">
        <v>7</v>
      </c>
      <c r="AE3303">
        <v>94</v>
      </c>
      <c r="AF3303">
        <v>95</v>
      </c>
      <c r="AG3303">
        <v>124</v>
      </c>
      <c r="AH3303">
        <v>6</v>
      </c>
      <c r="AI3303">
        <v>0</v>
      </c>
      <c r="AJ3303">
        <v>16</v>
      </c>
      <c r="AK3303">
        <v>6</v>
      </c>
      <c r="AL3303">
        <v>34</v>
      </c>
      <c r="AM3303">
        <v>7</v>
      </c>
      <c r="AN3303">
        <v>0</v>
      </c>
      <c r="AO3303">
        <v>0</v>
      </c>
      <c r="AP3303">
        <v>0</v>
      </c>
      <c r="AQ3303">
        <v>0</v>
      </c>
      <c r="AR3303">
        <v>0</v>
      </c>
      <c r="AS3303">
        <v>0</v>
      </c>
      <c r="AT3303">
        <v>0</v>
      </c>
      <c r="AU3303">
        <v>0</v>
      </c>
      <c r="AV3303">
        <v>0</v>
      </c>
      <c r="AW3303">
        <v>0</v>
      </c>
      <c r="AX3303">
        <v>0</v>
      </c>
      <c r="AY3303">
        <v>0</v>
      </c>
      <c r="AZ3303">
        <v>0</v>
      </c>
      <c r="BA3303">
        <v>0</v>
      </c>
      <c r="BB3303">
        <v>0</v>
      </c>
      <c r="BC3303">
        <v>0</v>
      </c>
      <c r="BD3303">
        <v>0</v>
      </c>
      <c r="BE3303">
        <v>0</v>
      </c>
      <c r="BF3303">
        <v>0</v>
      </c>
      <c r="BG3303" s="20">
        <v>0</v>
      </c>
      <c r="BH3303" s="20">
        <v>0</v>
      </c>
      <c r="BI3303" s="20">
        <v>92</v>
      </c>
      <c r="BJ3303" s="20">
        <v>3</v>
      </c>
      <c r="BK3303" s="20">
        <v>703</v>
      </c>
      <c r="BL3303" s="20">
        <v>805</v>
      </c>
      <c r="BM3303" s="20">
        <v>951</v>
      </c>
      <c r="BN3303" s="20">
        <v>90</v>
      </c>
      <c r="BO3303" s="20">
        <v>32</v>
      </c>
      <c r="BP3303" s="20"/>
      <c r="BQ3303" s="20"/>
      <c r="BR3303" s="20"/>
      <c r="BS3303" s="20"/>
      <c r="BT3303" s="20"/>
      <c r="BU3303" s="20"/>
      <c r="BV3303" s="20"/>
    </row>
    <row r="3304" spans="1:74" x14ac:dyDescent="0.25">
      <c r="A3304" s="20" t="s">
        <v>475</v>
      </c>
      <c r="B3304" s="20" t="s">
        <v>478</v>
      </c>
      <c r="C3304" s="20" t="s">
        <v>673</v>
      </c>
      <c r="D3304" s="1">
        <v>44521</v>
      </c>
      <c r="E3304">
        <v>104</v>
      </c>
      <c r="F3304">
        <v>0</v>
      </c>
      <c r="G3304">
        <v>0</v>
      </c>
      <c r="H3304">
        <v>0</v>
      </c>
      <c r="I3304">
        <v>0</v>
      </c>
      <c r="J3304">
        <v>57</v>
      </c>
      <c r="K3304">
        <v>0</v>
      </c>
      <c r="L3304">
        <v>9</v>
      </c>
      <c r="M3304">
        <v>1</v>
      </c>
      <c r="N3304">
        <v>3</v>
      </c>
      <c r="O3304">
        <v>1</v>
      </c>
      <c r="P3304">
        <v>0</v>
      </c>
      <c r="Q3304">
        <v>0</v>
      </c>
      <c r="R3304">
        <v>805</v>
      </c>
      <c r="S3304">
        <v>577</v>
      </c>
      <c r="T3304">
        <v>25</v>
      </c>
      <c r="U3304">
        <v>23</v>
      </c>
      <c r="V3304">
        <v>49</v>
      </c>
      <c r="W3304">
        <v>973</v>
      </c>
      <c r="X3304">
        <v>273</v>
      </c>
      <c r="Y3304">
        <v>8</v>
      </c>
      <c r="Z3304">
        <v>95</v>
      </c>
      <c r="AA3304">
        <v>25</v>
      </c>
      <c r="AB3304">
        <v>1177</v>
      </c>
      <c r="AC3304">
        <v>266</v>
      </c>
      <c r="AD3304">
        <v>7</v>
      </c>
      <c r="AE3304">
        <v>94</v>
      </c>
      <c r="AF3304">
        <v>94</v>
      </c>
      <c r="AG3304">
        <v>123</v>
      </c>
      <c r="AH3304">
        <v>7</v>
      </c>
      <c r="AI3304">
        <v>0</v>
      </c>
      <c r="AJ3304">
        <v>16</v>
      </c>
      <c r="AK3304">
        <v>6</v>
      </c>
      <c r="AL3304">
        <v>33</v>
      </c>
      <c r="AM3304">
        <v>8</v>
      </c>
      <c r="AN3304">
        <v>0</v>
      </c>
      <c r="AO3304">
        <v>0</v>
      </c>
      <c r="AP3304">
        <v>0</v>
      </c>
      <c r="AQ3304">
        <v>0</v>
      </c>
      <c r="AR3304">
        <v>0</v>
      </c>
      <c r="AS3304">
        <v>0</v>
      </c>
      <c r="AT3304">
        <v>0</v>
      </c>
      <c r="AU3304">
        <v>0</v>
      </c>
      <c r="AV3304">
        <v>0</v>
      </c>
      <c r="AW3304">
        <v>0</v>
      </c>
      <c r="AX3304">
        <v>0</v>
      </c>
      <c r="AY3304">
        <v>0</v>
      </c>
      <c r="AZ3304">
        <v>0</v>
      </c>
      <c r="BA3304">
        <v>0</v>
      </c>
      <c r="BB3304">
        <v>0</v>
      </c>
      <c r="BC3304">
        <v>0</v>
      </c>
      <c r="BD3304">
        <v>0</v>
      </c>
      <c r="BE3304">
        <v>0</v>
      </c>
      <c r="BF3304">
        <v>0</v>
      </c>
      <c r="BG3304" s="20">
        <v>0</v>
      </c>
      <c r="BH3304" s="20">
        <v>0</v>
      </c>
      <c r="BI3304" s="20">
        <v>92</v>
      </c>
      <c r="BJ3304" s="20">
        <v>3</v>
      </c>
      <c r="BK3304" s="20">
        <v>702</v>
      </c>
      <c r="BL3304" s="20">
        <v>808</v>
      </c>
      <c r="BM3304" s="20">
        <v>949</v>
      </c>
      <c r="BN3304" s="20">
        <v>89</v>
      </c>
      <c r="BO3304" s="20">
        <v>31</v>
      </c>
      <c r="BP3304" s="20"/>
      <c r="BQ3304" s="20"/>
      <c r="BR3304" s="20"/>
      <c r="BS3304" s="20"/>
      <c r="BT3304" s="20"/>
      <c r="BU3304" s="20"/>
      <c r="BV3304" s="20"/>
    </row>
    <row r="3305" spans="1:74" x14ac:dyDescent="0.25">
      <c r="A3305" s="20" t="s">
        <v>475</v>
      </c>
      <c r="B3305" s="20" t="s">
        <v>478</v>
      </c>
      <c r="C3305" s="20" t="s">
        <v>673</v>
      </c>
      <c r="D3305" s="1">
        <v>44528</v>
      </c>
      <c r="E3305">
        <v>105</v>
      </c>
      <c r="F3305">
        <v>1</v>
      </c>
      <c r="G3305">
        <v>0</v>
      </c>
      <c r="H3305">
        <v>0</v>
      </c>
      <c r="I3305">
        <v>0</v>
      </c>
      <c r="J3305">
        <v>62</v>
      </c>
      <c r="K3305">
        <v>0</v>
      </c>
      <c r="L3305">
        <v>9</v>
      </c>
      <c r="M3305">
        <v>1</v>
      </c>
      <c r="N3305">
        <v>3</v>
      </c>
      <c r="O3305">
        <v>1</v>
      </c>
      <c r="P3305">
        <v>0</v>
      </c>
      <c r="Q3305">
        <v>0</v>
      </c>
      <c r="R3305">
        <v>802</v>
      </c>
      <c r="S3305">
        <v>594</v>
      </c>
      <c r="T3305">
        <v>25</v>
      </c>
      <c r="U3305">
        <v>23</v>
      </c>
      <c r="V3305">
        <v>48</v>
      </c>
      <c r="W3305">
        <v>976</v>
      </c>
      <c r="X3305">
        <v>341</v>
      </c>
      <c r="Y3305">
        <v>8</v>
      </c>
      <c r="Z3305">
        <v>94</v>
      </c>
      <c r="AA3305">
        <v>26</v>
      </c>
      <c r="AB3305">
        <v>1179</v>
      </c>
      <c r="AC3305">
        <v>345</v>
      </c>
      <c r="AD3305">
        <v>7</v>
      </c>
      <c r="AE3305">
        <v>94</v>
      </c>
      <c r="AF3305">
        <v>94</v>
      </c>
      <c r="AG3305">
        <v>123</v>
      </c>
      <c r="AH3305">
        <v>9</v>
      </c>
      <c r="AI3305">
        <v>0</v>
      </c>
      <c r="AJ3305">
        <v>17</v>
      </c>
      <c r="AK3305">
        <v>5</v>
      </c>
      <c r="AL3305">
        <v>38</v>
      </c>
      <c r="AM3305">
        <v>9</v>
      </c>
      <c r="AN3305">
        <v>0</v>
      </c>
      <c r="AO3305">
        <v>0</v>
      </c>
      <c r="AP3305">
        <v>1</v>
      </c>
      <c r="AQ3305">
        <v>0</v>
      </c>
      <c r="AR3305">
        <v>0</v>
      </c>
      <c r="AS3305">
        <v>0</v>
      </c>
      <c r="AT3305">
        <v>0</v>
      </c>
      <c r="AU3305">
        <v>0</v>
      </c>
      <c r="AV3305">
        <v>0</v>
      </c>
      <c r="AW3305">
        <v>0</v>
      </c>
      <c r="AX3305">
        <v>0</v>
      </c>
      <c r="AY3305">
        <v>0</v>
      </c>
      <c r="AZ3305">
        <v>0</v>
      </c>
      <c r="BA3305">
        <v>0</v>
      </c>
      <c r="BB3305">
        <v>0</v>
      </c>
      <c r="BC3305">
        <v>0</v>
      </c>
      <c r="BD3305">
        <v>0</v>
      </c>
      <c r="BE3305">
        <v>0</v>
      </c>
      <c r="BF3305">
        <v>0</v>
      </c>
      <c r="BG3305" s="20">
        <v>1</v>
      </c>
      <c r="BH3305" s="20">
        <v>0</v>
      </c>
      <c r="BI3305" s="20">
        <v>93</v>
      </c>
      <c r="BJ3305" s="20">
        <v>3</v>
      </c>
      <c r="BK3305" s="20">
        <v>700</v>
      </c>
      <c r="BL3305" s="20">
        <v>812</v>
      </c>
      <c r="BM3305" s="20">
        <v>954</v>
      </c>
      <c r="BN3305" s="20">
        <v>89</v>
      </c>
      <c r="BO3305" s="20">
        <v>35</v>
      </c>
      <c r="BP3305" s="20"/>
      <c r="BQ3305" s="20"/>
      <c r="BR3305" s="20"/>
      <c r="BS3305" s="20"/>
      <c r="BT3305" s="20"/>
      <c r="BU3305" s="20"/>
      <c r="BV3305" s="20"/>
    </row>
    <row r="3306" spans="1:74" x14ac:dyDescent="0.25">
      <c r="A3306" s="20" t="s">
        <v>475</v>
      </c>
      <c r="B3306" s="20" t="s">
        <v>478</v>
      </c>
      <c r="C3306" s="20" t="s">
        <v>673</v>
      </c>
      <c r="D3306" s="1">
        <v>44535</v>
      </c>
      <c r="E3306">
        <v>104</v>
      </c>
      <c r="F3306">
        <v>1</v>
      </c>
      <c r="G3306">
        <v>0</v>
      </c>
      <c r="H3306">
        <v>0</v>
      </c>
      <c r="I3306">
        <v>0</v>
      </c>
      <c r="J3306">
        <v>67</v>
      </c>
      <c r="K3306">
        <v>0</v>
      </c>
      <c r="L3306">
        <v>9</v>
      </c>
      <c r="M3306">
        <v>1</v>
      </c>
      <c r="N3306">
        <v>3</v>
      </c>
      <c r="O3306">
        <v>2</v>
      </c>
      <c r="P3306">
        <v>0</v>
      </c>
      <c r="Q3306">
        <v>0</v>
      </c>
      <c r="R3306">
        <v>804</v>
      </c>
      <c r="S3306">
        <v>607</v>
      </c>
      <c r="T3306">
        <v>25</v>
      </c>
      <c r="U3306">
        <v>23</v>
      </c>
      <c r="V3306">
        <v>48</v>
      </c>
      <c r="W3306">
        <v>978</v>
      </c>
      <c r="X3306">
        <v>401</v>
      </c>
      <c r="Y3306">
        <v>8</v>
      </c>
      <c r="Z3306">
        <v>94</v>
      </c>
      <c r="AA3306">
        <v>27</v>
      </c>
      <c r="AB3306">
        <v>1179</v>
      </c>
      <c r="AC3306">
        <v>434</v>
      </c>
      <c r="AD3306">
        <v>7</v>
      </c>
      <c r="AE3306">
        <v>94</v>
      </c>
      <c r="AF3306">
        <v>95</v>
      </c>
      <c r="AG3306">
        <v>124</v>
      </c>
      <c r="AH3306">
        <v>13</v>
      </c>
      <c r="AI3306">
        <v>0</v>
      </c>
      <c r="AJ3306">
        <v>17</v>
      </c>
      <c r="AK3306">
        <v>5</v>
      </c>
      <c r="AL3306">
        <v>38</v>
      </c>
      <c r="AM3306">
        <v>27</v>
      </c>
      <c r="AN3306">
        <v>0</v>
      </c>
      <c r="AO3306">
        <v>0</v>
      </c>
      <c r="AP3306">
        <v>0</v>
      </c>
      <c r="AQ3306">
        <v>0</v>
      </c>
      <c r="AR3306">
        <v>0</v>
      </c>
      <c r="AS3306">
        <v>0</v>
      </c>
      <c r="AT3306">
        <v>0</v>
      </c>
      <c r="AU3306">
        <v>0</v>
      </c>
      <c r="AV3306">
        <v>0</v>
      </c>
      <c r="AW3306">
        <v>0</v>
      </c>
      <c r="AX3306">
        <v>0</v>
      </c>
      <c r="AY3306">
        <v>0</v>
      </c>
      <c r="AZ3306">
        <v>0</v>
      </c>
      <c r="BA3306">
        <v>0</v>
      </c>
      <c r="BB3306">
        <v>0</v>
      </c>
      <c r="BC3306">
        <v>0</v>
      </c>
      <c r="BD3306">
        <v>0</v>
      </c>
      <c r="BE3306">
        <v>0</v>
      </c>
      <c r="BF3306">
        <v>0</v>
      </c>
      <c r="BG3306" s="20">
        <v>1</v>
      </c>
      <c r="BH3306" s="20">
        <v>0</v>
      </c>
      <c r="BI3306" s="20">
        <v>92</v>
      </c>
      <c r="BJ3306" s="20">
        <v>3</v>
      </c>
      <c r="BK3306" s="20">
        <v>702</v>
      </c>
      <c r="BL3306" s="20">
        <v>814</v>
      </c>
      <c r="BM3306" s="20">
        <v>954</v>
      </c>
      <c r="BN3306" s="20">
        <v>91</v>
      </c>
      <c r="BO3306" s="20">
        <v>37</v>
      </c>
      <c r="BP3306" s="20"/>
      <c r="BQ3306" s="20"/>
      <c r="BR3306" s="20"/>
      <c r="BS3306" s="20"/>
      <c r="BT3306" s="20"/>
      <c r="BU3306" s="20"/>
      <c r="BV3306" s="20"/>
    </row>
    <row r="3307" spans="1:74" x14ac:dyDescent="0.25">
      <c r="A3307" s="20" t="s">
        <v>475</v>
      </c>
      <c r="B3307" s="20" t="s">
        <v>478</v>
      </c>
      <c r="C3307" s="20" t="s">
        <v>673</v>
      </c>
      <c r="D3307" s="1">
        <v>44542</v>
      </c>
      <c r="E3307">
        <v>103</v>
      </c>
      <c r="F3307">
        <v>1</v>
      </c>
      <c r="G3307">
        <v>0</v>
      </c>
      <c r="H3307">
        <v>0</v>
      </c>
      <c r="I3307">
        <v>0</v>
      </c>
      <c r="J3307">
        <v>70</v>
      </c>
      <c r="K3307">
        <v>0</v>
      </c>
      <c r="L3307">
        <v>7</v>
      </c>
      <c r="M3307">
        <v>1</v>
      </c>
      <c r="N3307">
        <v>3</v>
      </c>
      <c r="O3307">
        <v>2</v>
      </c>
      <c r="P3307">
        <v>0</v>
      </c>
      <c r="Q3307">
        <v>0</v>
      </c>
      <c r="R3307">
        <v>805</v>
      </c>
      <c r="S3307">
        <v>622</v>
      </c>
      <c r="T3307">
        <v>25</v>
      </c>
      <c r="U3307">
        <v>23</v>
      </c>
      <c r="V3307">
        <v>49</v>
      </c>
      <c r="W3307">
        <v>978</v>
      </c>
      <c r="X3307">
        <v>456</v>
      </c>
      <c r="Y3307">
        <v>8</v>
      </c>
      <c r="Z3307">
        <v>94</v>
      </c>
      <c r="AA3307">
        <v>26</v>
      </c>
      <c r="AB3307">
        <v>1182</v>
      </c>
      <c r="AC3307">
        <v>552</v>
      </c>
      <c r="AD3307">
        <v>7</v>
      </c>
      <c r="AE3307">
        <v>95</v>
      </c>
      <c r="AF3307">
        <v>97</v>
      </c>
      <c r="AG3307">
        <v>125</v>
      </c>
      <c r="AH3307">
        <v>18</v>
      </c>
      <c r="AI3307">
        <v>0</v>
      </c>
      <c r="AJ3307">
        <v>15</v>
      </c>
      <c r="AK3307">
        <v>5</v>
      </c>
      <c r="AL3307">
        <v>38</v>
      </c>
      <c r="AM3307">
        <v>28</v>
      </c>
      <c r="AN3307">
        <v>0</v>
      </c>
      <c r="AO3307">
        <v>0</v>
      </c>
      <c r="AP3307">
        <v>0</v>
      </c>
      <c r="AQ3307">
        <v>0</v>
      </c>
      <c r="AR3307">
        <v>0</v>
      </c>
      <c r="AS3307">
        <v>0</v>
      </c>
      <c r="AT3307">
        <v>0</v>
      </c>
      <c r="AU3307">
        <v>0</v>
      </c>
      <c r="AV3307">
        <v>0</v>
      </c>
      <c r="AW3307">
        <v>0</v>
      </c>
      <c r="AX3307">
        <v>0</v>
      </c>
      <c r="AY3307">
        <v>0</v>
      </c>
      <c r="AZ3307">
        <v>0</v>
      </c>
      <c r="BA3307">
        <v>0</v>
      </c>
      <c r="BB3307">
        <v>0</v>
      </c>
      <c r="BC3307">
        <v>0</v>
      </c>
      <c r="BD3307">
        <v>0</v>
      </c>
      <c r="BE3307">
        <v>0</v>
      </c>
      <c r="BF3307">
        <v>0</v>
      </c>
      <c r="BG3307" s="20">
        <v>1</v>
      </c>
      <c r="BH3307" s="20">
        <v>0</v>
      </c>
      <c r="BI3307" s="20">
        <v>92</v>
      </c>
      <c r="BJ3307" s="20">
        <v>3</v>
      </c>
      <c r="BK3307" s="20">
        <v>702</v>
      </c>
      <c r="BL3307" s="20">
        <v>821</v>
      </c>
      <c r="BM3307" s="20">
        <v>956</v>
      </c>
      <c r="BN3307" s="20">
        <v>92</v>
      </c>
      <c r="BO3307" s="20">
        <v>37</v>
      </c>
      <c r="BP3307" s="20"/>
      <c r="BQ3307" s="20"/>
      <c r="BR3307" s="20"/>
      <c r="BS3307" s="20"/>
      <c r="BT3307" s="20"/>
      <c r="BU3307" s="20"/>
      <c r="BV3307" s="20"/>
    </row>
    <row r="3308" spans="1:74" x14ac:dyDescent="0.25">
      <c r="A3308" s="20" t="s">
        <v>475</v>
      </c>
      <c r="B3308" s="20" t="s">
        <v>478</v>
      </c>
      <c r="C3308" s="20" t="s">
        <v>673</v>
      </c>
      <c r="D3308" s="1">
        <v>44549</v>
      </c>
      <c r="E3308">
        <v>104</v>
      </c>
      <c r="F3308">
        <v>2</v>
      </c>
      <c r="G3308">
        <v>2</v>
      </c>
      <c r="H3308">
        <v>0</v>
      </c>
      <c r="I3308">
        <v>0</v>
      </c>
      <c r="J3308">
        <v>76</v>
      </c>
      <c r="K3308">
        <v>0</v>
      </c>
      <c r="L3308">
        <v>7</v>
      </c>
      <c r="M3308">
        <v>1</v>
      </c>
      <c r="N3308">
        <v>3</v>
      </c>
      <c r="O3308">
        <v>2</v>
      </c>
      <c r="P3308">
        <v>0</v>
      </c>
      <c r="Q3308">
        <v>0</v>
      </c>
      <c r="R3308">
        <v>808</v>
      </c>
      <c r="S3308">
        <v>628</v>
      </c>
      <c r="T3308">
        <v>25</v>
      </c>
      <c r="U3308">
        <v>23</v>
      </c>
      <c r="V3308">
        <v>50</v>
      </c>
      <c r="W3308">
        <v>979</v>
      </c>
      <c r="X3308">
        <v>512</v>
      </c>
      <c r="Y3308">
        <v>8</v>
      </c>
      <c r="Z3308">
        <v>92</v>
      </c>
      <c r="AA3308">
        <v>26</v>
      </c>
      <c r="AB3308">
        <v>1184</v>
      </c>
      <c r="AC3308">
        <v>637</v>
      </c>
      <c r="AD3308">
        <v>7</v>
      </c>
      <c r="AE3308">
        <v>95</v>
      </c>
      <c r="AF3308">
        <v>96</v>
      </c>
      <c r="AG3308">
        <v>125</v>
      </c>
      <c r="AH3308">
        <v>27</v>
      </c>
      <c r="AI3308">
        <v>0</v>
      </c>
      <c r="AJ3308">
        <v>15</v>
      </c>
      <c r="AK3308">
        <v>5</v>
      </c>
      <c r="AL3308">
        <v>37</v>
      </c>
      <c r="AM3308">
        <v>30</v>
      </c>
      <c r="AN3308">
        <v>0</v>
      </c>
      <c r="AO3308">
        <v>0</v>
      </c>
      <c r="AP3308">
        <v>0</v>
      </c>
      <c r="AQ3308">
        <v>0</v>
      </c>
      <c r="AR3308">
        <v>0</v>
      </c>
      <c r="AS3308">
        <v>0</v>
      </c>
      <c r="AT3308">
        <v>0</v>
      </c>
      <c r="AU3308">
        <v>0</v>
      </c>
      <c r="AV3308">
        <v>0</v>
      </c>
      <c r="AW3308">
        <v>0</v>
      </c>
      <c r="AX3308">
        <v>0</v>
      </c>
      <c r="AY3308">
        <v>0</v>
      </c>
      <c r="AZ3308">
        <v>0</v>
      </c>
      <c r="BA3308">
        <v>0</v>
      </c>
      <c r="BB3308">
        <v>0</v>
      </c>
      <c r="BC3308">
        <v>0</v>
      </c>
      <c r="BD3308">
        <v>0</v>
      </c>
      <c r="BE3308">
        <v>0</v>
      </c>
      <c r="BF3308">
        <v>0</v>
      </c>
      <c r="BG3308" s="20">
        <v>2</v>
      </c>
      <c r="BH3308" s="20">
        <v>0</v>
      </c>
      <c r="BI3308" s="20">
        <v>94</v>
      </c>
      <c r="BJ3308" s="20">
        <v>3</v>
      </c>
      <c r="BK3308" s="20">
        <v>704</v>
      </c>
      <c r="BL3308" s="20">
        <v>823</v>
      </c>
      <c r="BM3308" s="20">
        <v>960</v>
      </c>
      <c r="BN3308" s="20">
        <v>96</v>
      </c>
      <c r="BO3308" s="20">
        <v>36</v>
      </c>
      <c r="BP3308" s="20">
        <v>4494</v>
      </c>
      <c r="BQ3308" s="20">
        <v>1254</v>
      </c>
      <c r="BR3308" s="20">
        <v>0</v>
      </c>
      <c r="BS3308" s="20">
        <v>27</v>
      </c>
      <c r="BT3308" s="20">
        <v>762</v>
      </c>
      <c r="BU3308" s="20">
        <v>600</v>
      </c>
      <c r="BV3308" s="20">
        <v>2917</v>
      </c>
    </row>
    <row r="3309" spans="1:74" x14ac:dyDescent="0.25">
      <c r="A3309" s="20" t="s">
        <v>475</v>
      </c>
      <c r="B3309" s="20" t="s">
        <v>478</v>
      </c>
      <c r="C3309" s="20" t="s">
        <v>673</v>
      </c>
      <c r="D3309" s="1">
        <v>44558</v>
      </c>
      <c r="E3309">
        <v>104</v>
      </c>
      <c r="F3309">
        <v>2</v>
      </c>
      <c r="G3309">
        <v>2</v>
      </c>
      <c r="H3309">
        <v>0</v>
      </c>
      <c r="I3309">
        <v>0</v>
      </c>
      <c r="J3309">
        <v>78</v>
      </c>
      <c r="K3309">
        <v>0</v>
      </c>
      <c r="L3309">
        <v>7</v>
      </c>
      <c r="M3309">
        <v>1</v>
      </c>
      <c r="N3309">
        <v>3</v>
      </c>
      <c r="O3309">
        <v>3</v>
      </c>
      <c r="P3309">
        <v>0</v>
      </c>
      <c r="Q3309">
        <v>0</v>
      </c>
      <c r="R3309">
        <v>812</v>
      </c>
      <c r="S3309">
        <v>638</v>
      </c>
      <c r="T3309">
        <v>25</v>
      </c>
      <c r="U3309">
        <v>23</v>
      </c>
      <c r="V3309">
        <v>52</v>
      </c>
      <c r="W3309">
        <v>979</v>
      </c>
      <c r="X3309">
        <v>557</v>
      </c>
      <c r="Y3309">
        <v>8</v>
      </c>
      <c r="Z3309">
        <v>92</v>
      </c>
      <c r="AA3309">
        <v>24</v>
      </c>
      <c r="AB3309">
        <v>1186</v>
      </c>
      <c r="AC3309">
        <v>681</v>
      </c>
      <c r="AD3309">
        <v>7</v>
      </c>
      <c r="AE3309">
        <v>95</v>
      </c>
      <c r="AF3309">
        <v>99</v>
      </c>
      <c r="AG3309">
        <v>125</v>
      </c>
      <c r="AH3309">
        <v>41</v>
      </c>
      <c r="AI3309">
        <v>0</v>
      </c>
      <c r="AJ3309">
        <v>15</v>
      </c>
      <c r="AK3309">
        <v>5</v>
      </c>
      <c r="AL3309">
        <v>38</v>
      </c>
      <c r="AM3309">
        <v>32</v>
      </c>
      <c r="AN3309">
        <v>0</v>
      </c>
      <c r="AO3309">
        <v>0</v>
      </c>
      <c r="AP3309">
        <v>0</v>
      </c>
      <c r="AQ3309">
        <v>0</v>
      </c>
      <c r="AR3309">
        <v>0</v>
      </c>
      <c r="AS3309">
        <v>0</v>
      </c>
      <c r="AT3309">
        <v>0</v>
      </c>
      <c r="AU3309">
        <v>0</v>
      </c>
      <c r="AV3309">
        <v>0</v>
      </c>
      <c r="AW3309">
        <v>0</v>
      </c>
      <c r="AX3309">
        <v>0</v>
      </c>
      <c r="AY3309">
        <v>0</v>
      </c>
      <c r="AZ3309">
        <v>0</v>
      </c>
      <c r="BA3309">
        <v>0</v>
      </c>
      <c r="BB3309">
        <v>0</v>
      </c>
      <c r="BC3309">
        <v>0</v>
      </c>
      <c r="BD3309">
        <v>0</v>
      </c>
      <c r="BE3309">
        <v>0</v>
      </c>
      <c r="BF3309">
        <v>0</v>
      </c>
      <c r="BG3309" s="20">
        <v>2</v>
      </c>
      <c r="BH3309" s="20">
        <v>0</v>
      </c>
      <c r="BI3309" s="20">
        <v>94</v>
      </c>
      <c r="BJ3309" s="20">
        <v>3</v>
      </c>
      <c r="BK3309" s="20">
        <v>707</v>
      </c>
      <c r="BL3309" s="20">
        <v>822</v>
      </c>
      <c r="BM3309" s="20">
        <v>958</v>
      </c>
      <c r="BN3309" s="20">
        <v>99</v>
      </c>
      <c r="BO3309" s="20">
        <v>37</v>
      </c>
      <c r="BP3309" s="20">
        <v>4523</v>
      </c>
      <c r="BQ3309" s="20">
        <v>1512</v>
      </c>
      <c r="BR3309" s="20">
        <v>0</v>
      </c>
      <c r="BS3309" s="20">
        <v>27</v>
      </c>
      <c r="BT3309" s="20">
        <v>754</v>
      </c>
      <c r="BU3309" s="20">
        <v>624</v>
      </c>
      <c r="BV3309" s="20">
        <v>2938</v>
      </c>
    </row>
    <row r="3310" spans="1:74" x14ac:dyDescent="0.25">
      <c r="A3310" s="20" t="s">
        <v>475</v>
      </c>
      <c r="B3310" s="20" t="s">
        <v>478</v>
      </c>
      <c r="C3310" s="20" t="s">
        <v>673</v>
      </c>
      <c r="D3310" s="1">
        <v>44564</v>
      </c>
      <c r="E3310">
        <v>103</v>
      </c>
      <c r="F3310">
        <v>2</v>
      </c>
      <c r="G3310">
        <v>2</v>
      </c>
      <c r="H3310">
        <v>0</v>
      </c>
      <c r="I3310">
        <v>0</v>
      </c>
      <c r="J3310">
        <v>78</v>
      </c>
      <c r="K3310">
        <v>0</v>
      </c>
      <c r="L3310">
        <v>7</v>
      </c>
      <c r="M3310">
        <v>1</v>
      </c>
      <c r="N3310">
        <v>3</v>
      </c>
      <c r="O3310">
        <v>3</v>
      </c>
      <c r="P3310">
        <v>0</v>
      </c>
      <c r="Q3310">
        <v>0</v>
      </c>
      <c r="R3310">
        <v>813</v>
      </c>
      <c r="S3310">
        <v>643</v>
      </c>
      <c r="T3310">
        <v>25</v>
      </c>
      <c r="U3310">
        <v>23</v>
      </c>
      <c r="V3310">
        <v>51</v>
      </c>
      <c r="W3310">
        <v>981</v>
      </c>
      <c r="X3310">
        <v>579</v>
      </c>
      <c r="Y3310">
        <v>8</v>
      </c>
      <c r="Z3310">
        <v>92</v>
      </c>
      <c r="AA3310">
        <v>23</v>
      </c>
      <c r="AB3310">
        <v>1189</v>
      </c>
      <c r="AC3310">
        <v>707</v>
      </c>
      <c r="AD3310">
        <v>7</v>
      </c>
      <c r="AE3310">
        <v>95</v>
      </c>
      <c r="AF3310">
        <v>99</v>
      </c>
      <c r="AG3310">
        <v>125</v>
      </c>
      <c r="AH3310">
        <v>42</v>
      </c>
      <c r="AI3310">
        <v>0</v>
      </c>
      <c r="AJ3310">
        <v>15</v>
      </c>
      <c r="AK3310">
        <v>5</v>
      </c>
      <c r="AL3310">
        <v>38</v>
      </c>
      <c r="AM3310">
        <v>32</v>
      </c>
      <c r="AN3310">
        <v>0</v>
      </c>
      <c r="AO3310">
        <v>0</v>
      </c>
      <c r="AP3310">
        <v>0</v>
      </c>
      <c r="AQ3310">
        <v>0</v>
      </c>
      <c r="AR3310">
        <v>0</v>
      </c>
      <c r="AS3310">
        <v>0</v>
      </c>
      <c r="AT3310">
        <v>0</v>
      </c>
      <c r="AU3310">
        <v>0</v>
      </c>
      <c r="AV3310">
        <v>0</v>
      </c>
      <c r="AW3310">
        <v>0</v>
      </c>
      <c r="AX3310">
        <v>0</v>
      </c>
      <c r="AY3310">
        <v>0</v>
      </c>
      <c r="AZ3310">
        <v>0</v>
      </c>
      <c r="BA3310">
        <v>0</v>
      </c>
      <c r="BB3310">
        <v>0</v>
      </c>
      <c r="BC3310">
        <v>0</v>
      </c>
      <c r="BD3310">
        <v>0</v>
      </c>
      <c r="BE3310">
        <v>0</v>
      </c>
      <c r="BF3310">
        <v>0</v>
      </c>
      <c r="BG3310" s="20">
        <v>2</v>
      </c>
      <c r="BH3310" s="20">
        <v>0</v>
      </c>
      <c r="BI3310" s="20">
        <v>93</v>
      </c>
      <c r="BJ3310" s="20">
        <v>3</v>
      </c>
      <c r="BK3310" s="20">
        <v>710</v>
      </c>
      <c r="BL3310" s="20">
        <v>824</v>
      </c>
      <c r="BM3310" s="20">
        <v>962</v>
      </c>
      <c r="BN3310" s="20">
        <v>99</v>
      </c>
      <c r="BO3310" s="20">
        <v>37</v>
      </c>
      <c r="BP3310" s="20">
        <v>4534</v>
      </c>
      <c r="BQ3310" s="20">
        <v>1607</v>
      </c>
      <c r="BR3310" s="20">
        <v>0</v>
      </c>
      <c r="BS3310" s="20">
        <v>27</v>
      </c>
      <c r="BT3310" s="20">
        <v>749</v>
      </c>
      <c r="BU3310" s="20">
        <v>627</v>
      </c>
      <c r="BV3310" s="20">
        <v>2949</v>
      </c>
    </row>
    <row r="3311" spans="1:74" x14ac:dyDescent="0.25">
      <c r="A3311" s="20" t="s">
        <v>475</v>
      </c>
      <c r="B3311" s="20" t="s">
        <v>478</v>
      </c>
      <c r="C3311" s="20" t="s">
        <v>673</v>
      </c>
      <c r="D3311" s="1">
        <v>44570</v>
      </c>
      <c r="E3311">
        <v>103</v>
      </c>
      <c r="F3311">
        <v>2</v>
      </c>
      <c r="G3311">
        <v>2</v>
      </c>
      <c r="H3311">
        <v>0</v>
      </c>
      <c r="I3311">
        <v>0</v>
      </c>
      <c r="J3311">
        <v>78</v>
      </c>
      <c r="K3311">
        <v>0</v>
      </c>
      <c r="L3311">
        <v>6</v>
      </c>
      <c r="M3311">
        <v>1</v>
      </c>
      <c r="N3311">
        <v>3</v>
      </c>
      <c r="O3311">
        <v>3</v>
      </c>
      <c r="P3311">
        <v>0</v>
      </c>
      <c r="Q3311">
        <v>0</v>
      </c>
      <c r="R3311">
        <v>812</v>
      </c>
      <c r="S3311">
        <v>643</v>
      </c>
      <c r="T3311">
        <v>25</v>
      </c>
      <c r="U3311">
        <v>23</v>
      </c>
      <c r="V3311">
        <v>52</v>
      </c>
      <c r="W3311">
        <v>985</v>
      </c>
      <c r="X3311">
        <v>592</v>
      </c>
      <c r="Y3311">
        <v>8</v>
      </c>
      <c r="Z3311">
        <v>93</v>
      </c>
      <c r="AA3311">
        <v>23</v>
      </c>
      <c r="AB3311">
        <v>1188</v>
      </c>
      <c r="AC3311">
        <v>720</v>
      </c>
      <c r="AD3311">
        <v>7</v>
      </c>
      <c r="AE3311">
        <v>94</v>
      </c>
      <c r="AF3311">
        <v>99</v>
      </c>
      <c r="AG3311">
        <v>125</v>
      </c>
      <c r="AH3311">
        <v>45</v>
      </c>
      <c r="AI3311">
        <v>0</v>
      </c>
      <c r="AJ3311">
        <v>14</v>
      </c>
      <c r="AK3311">
        <v>5</v>
      </c>
      <c r="AL3311">
        <v>37</v>
      </c>
      <c r="AM3311">
        <v>31</v>
      </c>
      <c r="AN3311">
        <v>0</v>
      </c>
      <c r="AO3311">
        <v>0</v>
      </c>
      <c r="AP3311">
        <v>0</v>
      </c>
      <c r="AQ3311">
        <v>0</v>
      </c>
      <c r="AR3311">
        <v>0</v>
      </c>
      <c r="AS3311">
        <v>0</v>
      </c>
      <c r="AT3311">
        <v>0</v>
      </c>
      <c r="AU3311">
        <v>0</v>
      </c>
      <c r="AV3311">
        <v>0</v>
      </c>
      <c r="AW3311">
        <v>0</v>
      </c>
      <c r="AX3311">
        <v>0</v>
      </c>
      <c r="AY3311">
        <v>0</v>
      </c>
      <c r="AZ3311">
        <v>0</v>
      </c>
      <c r="BA3311">
        <v>0</v>
      </c>
      <c r="BB3311">
        <v>0</v>
      </c>
      <c r="BC3311">
        <v>0</v>
      </c>
      <c r="BD3311">
        <v>0</v>
      </c>
      <c r="BE3311">
        <v>0</v>
      </c>
      <c r="BF3311">
        <v>0</v>
      </c>
      <c r="BG3311" s="20">
        <v>2</v>
      </c>
      <c r="BH3311" s="20">
        <v>0</v>
      </c>
      <c r="BI3311" s="20">
        <v>93</v>
      </c>
      <c r="BJ3311" s="20">
        <v>3</v>
      </c>
      <c r="BK3311" s="20">
        <v>708</v>
      </c>
      <c r="BL3311" s="20">
        <v>827</v>
      </c>
      <c r="BM3311" s="20">
        <v>962</v>
      </c>
      <c r="BN3311" s="20">
        <v>99</v>
      </c>
      <c r="BO3311" s="20">
        <v>36</v>
      </c>
      <c r="BP3311" s="20">
        <v>4538</v>
      </c>
      <c r="BQ3311" s="20">
        <v>1685</v>
      </c>
      <c r="BR3311" s="20">
        <v>0</v>
      </c>
      <c r="BS3311" s="20">
        <v>27</v>
      </c>
      <c r="BT3311" s="20">
        <v>745</v>
      </c>
      <c r="BU3311" s="20">
        <v>633</v>
      </c>
      <c r="BV3311" s="20">
        <v>2958</v>
      </c>
    </row>
    <row r="3312" spans="1:74" x14ac:dyDescent="0.25">
      <c r="A3312" s="20" t="s">
        <v>475</v>
      </c>
      <c r="B3312" s="20" t="s">
        <v>478</v>
      </c>
      <c r="C3312" s="20" t="s">
        <v>673</v>
      </c>
      <c r="D3312" s="1">
        <v>44577</v>
      </c>
      <c r="E3312">
        <v>103</v>
      </c>
      <c r="F3312">
        <v>2</v>
      </c>
      <c r="G3312">
        <v>2</v>
      </c>
      <c r="H3312">
        <v>0</v>
      </c>
      <c r="I3312">
        <v>0</v>
      </c>
      <c r="J3312">
        <v>78</v>
      </c>
      <c r="K3312">
        <v>0</v>
      </c>
      <c r="L3312">
        <v>6</v>
      </c>
      <c r="M3312">
        <v>1</v>
      </c>
      <c r="N3312">
        <v>3</v>
      </c>
      <c r="O3312">
        <v>3</v>
      </c>
      <c r="P3312">
        <v>0</v>
      </c>
      <c r="Q3312">
        <v>0</v>
      </c>
      <c r="R3312">
        <v>811</v>
      </c>
      <c r="S3312">
        <v>648</v>
      </c>
      <c r="T3312">
        <v>25</v>
      </c>
      <c r="U3312">
        <v>23</v>
      </c>
      <c r="V3312">
        <v>51</v>
      </c>
      <c r="W3312">
        <v>988</v>
      </c>
      <c r="X3312">
        <v>600</v>
      </c>
      <c r="Y3312">
        <v>8</v>
      </c>
      <c r="Z3312">
        <v>93</v>
      </c>
      <c r="AA3312">
        <v>24</v>
      </c>
      <c r="AB3312">
        <v>1191</v>
      </c>
      <c r="AC3312">
        <v>731</v>
      </c>
      <c r="AD3312">
        <v>7</v>
      </c>
      <c r="AE3312">
        <v>95</v>
      </c>
      <c r="AF3312">
        <v>99</v>
      </c>
      <c r="AG3312">
        <v>125</v>
      </c>
      <c r="AH3312">
        <v>46</v>
      </c>
      <c r="AI3312">
        <v>0</v>
      </c>
      <c r="AJ3312">
        <v>14</v>
      </c>
      <c r="AK3312">
        <v>5</v>
      </c>
      <c r="AL3312">
        <v>38</v>
      </c>
      <c r="AM3312">
        <v>32</v>
      </c>
      <c r="AN3312">
        <v>0</v>
      </c>
      <c r="AO3312">
        <v>0</v>
      </c>
      <c r="AP3312">
        <v>0</v>
      </c>
      <c r="AQ3312">
        <v>0</v>
      </c>
      <c r="AR3312">
        <v>0</v>
      </c>
      <c r="AS3312">
        <v>0</v>
      </c>
      <c r="AT3312">
        <v>0</v>
      </c>
      <c r="AU3312">
        <v>0</v>
      </c>
      <c r="AV3312">
        <v>0</v>
      </c>
      <c r="AW3312">
        <v>0</v>
      </c>
      <c r="AX3312">
        <v>0</v>
      </c>
      <c r="AY3312">
        <v>0</v>
      </c>
      <c r="AZ3312">
        <v>0</v>
      </c>
      <c r="BA3312">
        <v>0</v>
      </c>
      <c r="BB3312">
        <v>0</v>
      </c>
      <c r="BC3312">
        <v>0</v>
      </c>
      <c r="BD3312">
        <v>0</v>
      </c>
      <c r="BE3312">
        <v>0</v>
      </c>
      <c r="BF3312">
        <v>0</v>
      </c>
      <c r="BG3312" s="20">
        <v>2</v>
      </c>
      <c r="BH3312" s="20">
        <v>0</v>
      </c>
      <c r="BI3312" s="20">
        <v>93</v>
      </c>
      <c r="BJ3312" s="20">
        <v>3</v>
      </c>
      <c r="BK3312" s="20">
        <v>709</v>
      </c>
      <c r="BL3312" s="20">
        <v>829</v>
      </c>
      <c r="BM3312" s="20">
        <v>965</v>
      </c>
      <c r="BN3312" s="20">
        <v>99</v>
      </c>
      <c r="BO3312" s="20">
        <v>37</v>
      </c>
      <c r="BP3312" s="20">
        <v>4546</v>
      </c>
      <c r="BQ3312" s="20">
        <v>1752</v>
      </c>
      <c r="BR3312" s="20">
        <v>0</v>
      </c>
      <c r="BS3312" s="20">
        <v>27</v>
      </c>
      <c r="BT3312" s="20">
        <v>740</v>
      </c>
      <c r="BU3312" s="20">
        <v>634</v>
      </c>
      <c r="BV3312" s="20">
        <v>2970</v>
      </c>
    </row>
    <row r="3313" spans="1:74" x14ac:dyDescent="0.25">
      <c r="A3313" s="20" t="s">
        <v>475</v>
      </c>
      <c r="B3313" s="20" t="s">
        <v>478</v>
      </c>
      <c r="C3313" s="20" t="s">
        <v>673</v>
      </c>
      <c r="D3313" s="1">
        <v>44584</v>
      </c>
      <c r="E3313">
        <v>103</v>
      </c>
      <c r="F3313">
        <v>2</v>
      </c>
      <c r="G3313">
        <v>2</v>
      </c>
      <c r="H3313">
        <v>0</v>
      </c>
      <c r="I3313">
        <v>0</v>
      </c>
      <c r="J3313">
        <v>78</v>
      </c>
      <c r="K3313">
        <v>0</v>
      </c>
      <c r="L3313">
        <v>6</v>
      </c>
      <c r="M3313">
        <v>1</v>
      </c>
      <c r="N3313">
        <v>3</v>
      </c>
      <c r="O3313">
        <v>3</v>
      </c>
      <c r="P3313">
        <v>0</v>
      </c>
      <c r="Q3313">
        <v>0</v>
      </c>
      <c r="R3313">
        <v>810</v>
      </c>
      <c r="S3313">
        <v>651</v>
      </c>
      <c r="T3313">
        <v>25</v>
      </c>
      <c r="U3313">
        <v>23</v>
      </c>
      <c r="V3313">
        <v>50</v>
      </c>
      <c r="W3313">
        <v>986</v>
      </c>
      <c r="X3313">
        <v>608</v>
      </c>
      <c r="Y3313">
        <v>8</v>
      </c>
      <c r="Z3313">
        <v>94</v>
      </c>
      <c r="AA3313">
        <v>23</v>
      </c>
      <c r="AB3313">
        <v>1194</v>
      </c>
      <c r="AC3313">
        <v>737</v>
      </c>
      <c r="AD3313">
        <v>7</v>
      </c>
      <c r="AE3313">
        <v>95</v>
      </c>
      <c r="AF3313">
        <v>99</v>
      </c>
      <c r="AG3313">
        <v>125</v>
      </c>
      <c r="AH3313">
        <v>48</v>
      </c>
      <c r="AI3313">
        <v>0</v>
      </c>
      <c r="AJ3313">
        <v>14</v>
      </c>
      <c r="AK3313">
        <v>5</v>
      </c>
      <c r="AL3313">
        <v>38</v>
      </c>
      <c r="AM3313">
        <v>32</v>
      </c>
      <c r="AN3313">
        <v>0</v>
      </c>
      <c r="AO3313">
        <v>0</v>
      </c>
      <c r="AP3313">
        <v>0</v>
      </c>
      <c r="AQ3313">
        <v>0</v>
      </c>
      <c r="AR3313">
        <v>0</v>
      </c>
      <c r="AS3313">
        <v>0</v>
      </c>
      <c r="AT3313">
        <v>0</v>
      </c>
      <c r="AU3313">
        <v>0</v>
      </c>
      <c r="AV3313">
        <v>0</v>
      </c>
      <c r="AW3313">
        <v>0</v>
      </c>
      <c r="AX3313">
        <v>0</v>
      </c>
      <c r="AY3313">
        <v>0</v>
      </c>
      <c r="AZ3313">
        <v>0</v>
      </c>
      <c r="BA3313">
        <v>0</v>
      </c>
      <c r="BB3313">
        <v>0</v>
      </c>
      <c r="BC3313">
        <v>0</v>
      </c>
      <c r="BD3313">
        <v>0</v>
      </c>
      <c r="BE3313">
        <v>0</v>
      </c>
      <c r="BF3313">
        <v>0</v>
      </c>
      <c r="BG3313" s="20">
        <v>2</v>
      </c>
      <c r="BH3313" s="20">
        <v>0</v>
      </c>
      <c r="BI3313" s="20">
        <v>93</v>
      </c>
      <c r="BJ3313" s="20">
        <v>3</v>
      </c>
      <c r="BK3313" s="20">
        <v>709</v>
      </c>
      <c r="BL3313" s="20">
        <v>828</v>
      </c>
      <c r="BM3313" s="20">
        <v>968</v>
      </c>
      <c r="BN3313" s="20">
        <v>99</v>
      </c>
      <c r="BO3313" s="20">
        <v>37</v>
      </c>
      <c r="BP3313" s="20">
        <v>4552</v>
      </c>
      <c r="BQ3313" s="20">
        <v>1777</v>
      </c>
      <c r="BR3313" s="20">
        <v>0</v>
      </c>
      <c r="BS3313" s="20">
        <v>27</v>
      </c>
      <c r="BT3313" s="20">
        <v>735</v>
      </c>
      <c r="BU3313" s="20">
        <v>634</v>
      </c>
      <c r="BV3313" s="20">
        <v>2981</v>
      </c>
    </row>
    <row r="3314" spans="1:74" x14ac:dyDescent="0.25">
      <c r="A3314" s="20" t="s">
        <v>475</v>
      </c>
      <c r="B3314" s="20" t="s">
        <v>478</v>
      </c>
      <c r="C3314" s="20" t="s">
        <v>673</v>
      </c>
      <c r="D3314" s="1">
        <v>44591</v>
      </c>
      <c r="E3314">
        <v>103</v>
      </c>
      <c r="F3314">
        <v>2</v>
      </c>
      <c r="G3314">
        <v>2</v>
      </c>
      <c r="H3314">
        <v>0</v>
      </c>
      <c r="I3314">
        <v>0</v>
      </c>
      <c r="J3314">
        <v>78</v>
      </c>
      <c r="K3314">
        <v>0</v>
      </c>
      <c r="L3314">
        <v>6</v>
      </c>
      <c r="M3314">
        <v>1</v>
      </c>
      <c r="N3314">
        <v>3</v>
      </c>
      <c r="O3314">
        <v>3</v>
      </c>
      <c r="P3314">
        <v>0</v>
      </c>
      <c r="Q3314">
        <v>0</v>
      </c>
      <c r="R3314">
        <v>810</v>
      </c>
      <c r="S3314">
        <v>652</v>
      </c>
      <c r="T3314">
        <v>24</v>
      </c>
      <c r="U3314">
        <v>23</v>
      </c>
      <c r="V3314">
        <v>50</v>
      </c>
      <c r="W3314">
        <v>987</v>
      </c>
      <c r="X3314">
        <v>617</v>
      </c>
      <c r="Y3314">
        <v>8</v>
      </c>
      <c r="Z3314">
        <v>94</v>
      </c>
      <c r="AA3314">
        <v>24</v>
      </c>
      <c r="AB3314">
        <v>1198</v>
      </c>
      <c r="AC3314">
        <v>745</v>
      </c>
      <c r="AD3314">
        <v>7</v>
      </c>
      <c r="AE3314">
        <v>95</v>
      </c>
      <c r="AF3314">
        <v>101</v>
      </c>
      <c r="AG3314">
        <v>125</v>
      </c>
      <c r="AH3314">
        <v>50</v>
      </c>
      <c r="AI3314">
        <v>0</v>
      </c>
      <c r="AJ3314">
        <v>14</v>
      </c>
      <c r="AK3314">
        <v>5</v>
      </c>
      <c r="AL3314">
        <v>38</v>
      </c>
      <c r="AM3314">
        <v>34</v>
      </c>
      <c r="AN3314">
        <v>0</v>
      </c>
      <c r="AO3314">
        <v>0</v>
      </c>
      <c r="AP3314">
        <v>0</v>
      </c>
      <c r="AQ3314">
        <v>0</v>
      </c>
      <c r="AR3314">
        <v>0</v>
      </c>
      <c r="AS3314">
        <v>0</v>
      </c>
      <c r="AT3314">
        <v>0</v>
      </c>
      <c r="AU3314">
        <v>0</v>
      </c>
      <c r="AV3314">
        <v>0</v>
      </c>
      <c r="AW3314">
        <v>0</v>
      </c>
      <c r="AX3314">
        <v>0</v>
      </c>
      <c r="AY3314">
        <v>0</v>
      </c>
      <c r="AZ3314">
        <v>0</v>
      </c>
      <c r="BA3314">
        <v>0</v>
      </c>
      <c r="BB3314">
        <v>0</v>
      </c>
      <c r="BC3314">
        <v>0</v>
      </c>
      <c r="BD3314">
        <v>0</v>
      </c>
      <c r="BE3314">
        <v>0</v>
      </c>
      <c r="BF3314">
        <v>0</v>
      </c>
      <c r="BG3314" s="20">
        <v>2</v>
      </c>
      <c r="BH3314" s="20">
        <v>0</v>
      </c>
      <c r="BI3314" s="20">
        <v>93</v>
      </c>
      <c r="BJ3314" s="20">
        <v>3</v>
      </c>
      <c r="BK3314" s="20">
        <v>709</v>
      </c>
      <c r="BL3314" s="20">
        <v>829</v>
      </c>
      <c r="BM3314" s="20">
        <v>971</v>
      </c>
      <c r="BN3314" s="20">
        <v>100</v>
      </c>
      <c r="BO3314" s="20">
        <v>37</v>
      </c>
      <c r="BP3314" s="20">
        <v>4565</v>
      </c>
      <c r="BQ3314" s="20">
        <v>1811</v>
      </c>
      <c r="BR3314" s="20">
        <v>0</v>
      </c>
      <c r="BS3314" s="20">
        <v>27</v>
      </c>
      <c r="BT3314" s="20">
        <v>733</v>
      </c>
      <c r="BU3314" s="20">
        <v>642</v>
      </c>
      <c r="BV3314" s="20">
        <v>2992</v>
      </c>
    </row>
    <row r="3315" spans="1:74" x14ac:dyDescent="0.25">
      <c r="A3315" s="20" t="s">
        <v>475</v>
      </c>
      <c r="B3315" s="20" t="s">
        <v>478</v>
      </c>
      <c r="C3315" s="20" t="s">
        <v>673</v>
      </c>
      <c r="D3315" s="1">
        <v>44599</v>
      </c>
      <c r="E3315">
        <v>103</v>
      </c>
      <c r="F3315">
        <v>2</v>
      </c>
      <c r="G3315">
        <v>2</v>
      </c>
      <c r="H3315">
        <v>0</v>
      </c>
      <c r="I3315">
        <v>0</v>
      </c>
      <c r="J3315">
        <v>78</v>
      </c>
      <c r="K3315">
        <v>0</v>
      </c>
      <c r="L3315">
        <v>6</v>
      </c>
      <c r="M3315">
        <v>1</v>
      </c>
      <c r="N3315">
        <v>3</v>
      </c>
      <c r="O3315">
        <v>3</v>
      </c>
      <c r="P3315">
        <v>0</v>
      </c>
      <c r="Q3315">
        <v>0</v>
      </c>
      <c r="R3315">
        <v>810</v>
      </c>
      <c r="S3315">
        <v>651</v>
      </c>
      <c r="T3315">
        <v>24</v>
      </c>
      <c r="U3315">
        <v>23</v>
      </c>
      <c r="V3315">
        <v>48</v>
      </c>
      <c r="W3315">
        <v>986</v>
      </c>
      <c r="X3315">
        <v>620</v>
      </c>
      <c r="Y3315">
        <v>8</v>
      </c>
      <c r="Z3315">
        <v>94</v>
      </c>
      <c r="AA3315">
        <v>24</v>
      </c>
      <c r="AB3315">
        <v>1199</v>
      </c>
      <c r="AC3315">
        <v>748</v>
      </c>
      <c r="AD3315">
        <v>7</v>
      </c>
      <c r="AE3315">
        <v>95</v>
      </c>
      <c r="AF3315">
        <v>99</v>
      </c>
      <c r="AG3315">
        <v>127</v>
      </c>
      <c r="AH3315">
        <v>51</v>
      </c>
      <c r="AI3315">
        <v>0</v>
      </c>
      <c r="AJ3315">
        <v>14</v>
      </c>
      <c r="AK3315">
        <v>7</v>
      </c>
      <c r="AL3315">
        <v>38</v>
      </c>
      <c r="AM3315">
        <v>34</v>
      </c>
      <c r="AN3315">
        <v>0</v>
      </c>
      <c r="AO3315">
        <v>0</v>
      </c>
      <c r="AP3315">
        <v>0</v>
      </c>
      <c r="AQ3315">
        <v>0</v>
      </c>
      <c r="AR3315">
        <v>0</v>
      </c>
      <c r="AS3315">
        <v>0</v>
      </c>
      <c r="AT3315">
        <v>0</v>
      </c>
      <c r="AU3315">
        <v>0</v>
      </c>
      <c r="AV3315">
        <v>0</v>
      </c>
      <c r="AW3315">
        <v>0</v>
      </c>
      <c r="AX3315">
        <v>0</v>
      </c>
      <c r="AY3315">
        <v>0</v>
      </c>
      <c r="AZ3315">
        <v>0</v>
      </c>
      <c r="BA3315">
        <v>0</v>
      </c>
      <c r="BB3315">
        <v>0</v>
      </c>
      <c r="BC3315">
        <v>0</v>
      </c>
      <c r="BD3315">
        <v>0</v>
      </c>
      <c r="BE3315">
        <v>0</v>
      </c>
      <c r="BF3315">
        <v>0</v>
      </c>
      <c r="BG3315" s="20">
        <v>2</v>
      </c>
      <c r="BH3315" s="20">
        <v>0</v>
      </c>
      <c r="BI3315" s="20">
        <v>93</v>
      </c>
      <c r="BJ3315" s="20">
        <v>3</v>
      </c>
      <c r="BK3315" s="20">
        <v>709</v>
      </c>
      <c r="BL3315" s="20">
        <v>830</v>
      </c>
      <c r="BM3315" s="20">
        <v>972</v>
      </c>
      <c r="BN3315" s="20">
        <v>100</v>
      </c>
      <c r="BO3315" s="20">
        <v>37</v>
      </c>
      <c r="BP3315" s="20">
        <v>4576</v>
      </c>
      <c r="BQ3315" s="20">
        <v>1832</v>
      </c>
      <c r="BR3315" s="20">
        <v>0</v>
      </c>
      <c r="BS3315" s="20">
        <v>27</v>
      </c>
      <c r="BT3315" s="20">
        <v>729</v>
      </c>
      <c r="BU3315" s="20">
        <v>644</v>
      </c>
      <c r="BV3315" s="20">
        <v>3005</v>
      </c>
    </row>
    <row r="3316" spans="1:74" x14ac:dyDescent="0.25">
      <c r="A3316" s="20" t="s">
        <v>475</v>
      </c>
      <c r="B3316" s="20" t="s">
        <v>478</v>
      </c>
      <c r="C3316" s="20" t="s">
        <v>673</v>
      </c>
      <c r="D3316" s="1">
        <v>44606</v>
      </c>
      <c r="E3316">
        <v>103</v>
      </c>
      <c r="F3316">
        <v>2</v>
      </c>
      <c r="G3316">
        <v>2</v>
      </c>
      <c r="H3316">
        <v>0</v>
      </c>
      <c r="I3316">
        <v>0</v>
      </c>
      <c r="J3316">
        <v>78</v>
      </c>
      <c r="K3316">
        <v>0</v>
      </c>
      <c r="L3316">
        <v>6</v>
      </c>
      <c r="M3316">
        <v>1</v>
      </c>
      <c r="N3316">
        <v>3</v>
      </c>
      <c r="O3316">
        <v>3</v>
      </c>
      <c r="P3316">
        <v>0</v>
      </c>
      <c r="Q3316">
        <v>0</v>
      </c>
      <c r="R3316">
        <v>809</v>
      </c>
      <c r="S3316">
        <v>650</v>
      </c>
      <c r="T3316">
        <v>24</v>
      </c>
      <c r="U3316">
        <v>23</v>
      </c>
      <c r="V3316">
        <v>47</v>
      </c>
      <c r="W3316">
        <v>989</v>
      </c>
      <c r="X3316">
        <v>622</v>
      </c>
      <c r="Y3316">
        <v>8</v>
      </c>
      <c r="Z3316">
        <v>94</v>
      </c>
      <c r="AA3316">
        <v>24</v>
      </c>
      <c r="AB3316">
        <v>1199</v>
      </c>
      <c r="AC3316">
        <v>753</v>
      </c>
      <c r="AD3316">
        <v>7</v>
      </c>
      <c r="AE3316">
        <v>93</v>
      </c>
      <c r="AF3316">
        <v>100</v>
      </c>
      <c r="AG3316">
        <v>127</v>
      </c>
      <c r="AH3316">
        <v>51</v>
      </c>
      <c r="AI3316">
        <v>0</v>
      </c>
      <c r="AJ3316">
        <v>14</v>
      </c>
      <c r="AK3316">
        <v>7</v>
      </c>
      <c r="AL3316">
        <v>38</v>
      </c>
      <c r="AM3316">
        <v>34</v>
      </c>
      <c r="AN3316">
        <v>0</v>
      </c>
      <c r="AO3316">
        <v>0</v>
      </c>
      <c r="AP3316">
        <v>0</v>
      </c>
      <c r="AQ3316">
        <v>0</v>
      </c>
      <c r="AR3316">
        <v>0</v>
      </c>
      <c r="AS3316">
        <v>0</v>
      </c>
      <c r="AT3316">
        <v>0</v>
      </c>
      <c r="AU3316">
        <v>0</v>
      </c>
      <c r="AV3316">
        <v>0</v>
      </c>
      <c r="AW3316">
        <v>0</v>
      </c>
      <c r="AX3316">
        <v>0</v>
      </c>
      <c r="AY3316">
        <v>0</v>
      </c>
      <c r="AZ3316">
        <v>0</v>
      </c>
      <c r="BA3316">
        <v>0</v>
      </c>
      <c r="BB3316">
        <v>0</v>
      </c>
      <c r="BC3316">
        <v>0</v>
      </c>
      <c r="BD3316">
        <v>0</v>
      </c>
      <c r="BE3316">
        <v>0</v>
      </c>
      <c r="BF3316">
        <v>0</v>
      </c>
      <c r="BG3316" s="20">
        <v>2</v>
      </c>
      <c r="BH3316" s="20">
        <v>0</v>
      </c>
      <c r="BI3316" s="20">
        <v>93</v>
      </c>
      <c r="BJ3316" s="20">
        <v>3</v>
      </c>
      <c r="BK3316" s="20">
        <v>708</v>
      </c>
      <c r="BL3316" s="20">
        <v>833</v>
      </c>
      <c r="BM3316" s="20">
        <v>971</v>
      </c>
      <c r="BN3316" s="20">
        <v>100</v>
      </c>
      <c r="BO3316" s="20">
        <v>37</v>
      </c>
      <c r="BP3316" s="20">
        <v>4579</v>
      </c>
      <c r="BQ3316" s="20">
        <v>1855</v>
      </c>
      <c r="BR3316" s="20">
        <v>0</v>
      </c>
      <c r="BS3316" s="20">
        <v>27</v>
      </c>
      <c r="BT3316" s="20">
        <v>725</v>
      </c>
      <c r="BU3316" s="20">
        <v>647</v>
      </c>
      <c r="BV3316" s="20">
        <v>3010</v>
      </c>
    </row>
    <row r="3317" spans="1:74" x14ac:dyDescent="0.25">
      <c r="A3317" s="20" t="s">
        <v>475</v>
      </c>
      <c r="B3317" s="20" t="s">
        <v>491</v>
      </c>
      <c r="C3317" s="20" t="s">
        <v>499</v>
      </c>
      <c r="D3317" s="1">
        <v>44493</v>
      </c>
      <c r="E3317">
        <v>168</v>
      </c>
      <c r="F3317">
        <v>0</v>
      </c>
      <c r="G3317">
        <v>0</v>
      </c>
      <c r="H3317">
        <v>4</v>
      </c>
      <c r="I3317">
        <v>0</v>
      </c>
      <c r="J3317">
        <v>24</v>
      </c>
      <c r="K3317">
        <v>3</v>
      </c>
      <c r="L3317">
        <v>21</v>
      </c>
      <c r="M3317">
        <v>17</v>
      </c>
      <c r="N3317">
        <v>74</v>
      </c>
      <c r="O3317">
        <v>0</v>
      </c>
      <c r="P3317">
        <v>10</v>
      </c>
      <c r="Q3317">
        <v>0</v>
      </c>
      <c r="R3317">
        <v>580</v>
      </c>
      <c r="S3317">
        <v>0</v>
      </c>
      <c r="T3317">
        <v>216</v>
      </c>
      <c r="U3317">
        <v>41</v>
      </c>
      <c r="V3317">
        <v>28</v>
      </c>
      <c r="W3317">
        <v>2701</v>
      </c>
      <c r="X3317">
        <v>0</v>
      </c>
      <c r="Y3317">
        <v>111</v>
      </c>
      <c r="Z3317">
        <v>465</v>
      </c>
      <c r="AA3317">
        <v>244</v>
      </c>
      <c r="AB3317">
        <v>1672</v>
      </c>
      <c r="AC3317">
        <v>51</v>
      </c>
      <c r="AD3317">
        <v>24</v>
      </c>
      <c r="AE3317">
        <v>432</v>
      </c>
      <c r="AF3317">
        <v>96</v>
      </c>
      <c r="AG3317">
        <v>340</v>
      </c>
      <c r="AH3317">
        <v>0</v>
      </c>
      <c r="AI3317">
        <v>5</v>
      </c>
      <c r="AJ3317">
        <v>74</v>
      </c>
      <c r="AK3317">
        <v>15</v>
      </c>
      <c r="AL3317">
        <v>49</v>
      </c>
      <c r="AM3317">
        <v>0</v>
      </c>
      <c r="AN3317">
        <v>4</v>
      </c>
      <c r="AO3317">
        <v>0</v>
      </c>
      <c r="AP3317">
        <v>3</v>
      </c>
      <c r="AQ3317">
        <v>0</v>
      </c>
      <c r="AR3317">
        <v>0</v>
      </c>
      <c r="AS3317">
        <v>0</v>
      </c>
      <c r="AT3317">
        <v>0</v>
      </c>
      <c r="AU3317">
        <v>0</v>
      </c>
      <c r="AV3317">
        <v>0</v>
      </c>
      <c r="AW3317">
        <v>0</v>
      </c>
      <c r="AX3317">
        <v>0</v>
      </c>
      <c r="AY3317">
        <v>0</v>
      </c>
      <c r="AZ3317">
        <v>5</v>
      </c>
      <c r="BA3317">
        <v>0</v>
      </c>
      <c r="BB3317">
        <v>23</v>
      </c>
      <c r="BC3317">
        <v>48</v>
      </c>
      <c r="BD3317">
        <v>0</v>
      </c>
      <c r="BE3317">
        <v>3</v>
      </c>
      <c r="BF3317">
        <v>2</v>
      </c>
      <c r="BG3317" s="20"/>
      <c r="BH3317" s="20"/>
      <c r="BI3317" s="20"/>
      <c r="BJ3317" s="20"/>
      <c r="BK3317" s="20"/>
      <c r="BL3317" s="20"/>
      <c r="BM3317" s="20"/>
      <c r="BN3317" s="20"/>
      <c r="BO3317" s="20"/>
      <c r="BP3317" s="20"/>
      <c r="BQ3317" s="20"/>
      <c r="BR3317" s="20"/>
      <c r="BS3317" s="20"/>
      <c r="BT3317" s="20"/>
      <c r="BU3317" s="20"/>
      <c r="BV3317" s="20"/>
    </row>
    <row r="3318" spans="1:74" x14ac:dyDescent="0.25">
      <c r="A3318" s="20" t="s">
        <v>475</v>
      </c>
      <c r="B3318" s="20" t="s">
        <v>491</v>
      </c>
      <c r="C3318" s="20" t="s">
        <v>499</v>
      </c>
      <c r="D3318" s="1">
        <v>44500</v>
      </c>
      <c r="E3318">
        <v>167</v>
      </c>
      <c r="F3318">
        <v>0</v>
      </c>
      <c r="G3318">
        <v>0</v>
      </c>
      <c r="H3318">
        <v>4</v>
      </c>
      <c r="I3318">
        <v>0</v>
      </c>
      <c r="J3318">
        <v>30</v>
      </c>
      <c r="K3318">
        <v>2</v>
      </c>
      <c r="L3318">
        <v>21</v>
      </c>
      <c r="M3318">
        <v>17</v>
      </c>
      <c r="N3318">
        <v>74</v>
      </c>
      <c r="O3318">
        <v>0</v>
      </c>
      <c r="P3318">
        <v>10</v>
      </c>
      <c r="Q3318">
        <v>0</v>
      </c>
      <c r="R3318">
        <v>580</v>
      </c>
      <c r="S3318">
        <v>0</v>
      </c>
      <c r="T3318">
        <v>239</v>
      </c>
      <c r="U3318">
        <v>41</v>
      </c>
      <c r="V3318">
        <v>27</v>
      </c>
      <c r="W3318">
        <v>2699</v>
      </c>
      <c r="X3318">
        <v>0</v>
      </c>
      <c r="Y3318">
        <v>151</v>
      </c>
      <c r="Z3318">
        <v>461</v>
      </c>
      <c r="AA3318">
        <v>241</v>
      </c>
      <c r="AB3318">
        <v>1680</v>
      </c>
      <c r="AC3318">
        <v>67</v>
      </c>
      <c r="AD3318">
        <v>24</v>
      </c>
      <c r="AE3318">
        <v>429</v>
      </c>
      <c r="AF3318">
        <v>104</v>
      </c>
      <c r="AG3318">
        <v>346</v>
      </c>
      <c r="AH3318">
        <v>0</v>
      </c>
      <c r="AI3318">
        <v>5</v>
      </c>
      <c r="AJ3318">
        <v>78</v>
      </c>
      <c r="AK3318">
        <v>15</v>
      </c>
      <c r="AL3318">
        <v>49</v>
      </c>
      <c r="AM3318">
        <v>0</v>
      </c>
      <c r="AN3318">
        <v>4</v>
      </c>
      <c r="AO3318">
        <v>0</v>
      </c>
      <c r="AP3318">
        <v>3</v>
      </c>
      <c r="AQ3318">
        <v>0</v>
      </c>
      <c r="AR3318">
        <v>0</v>
      </c>
      <c r="AS3318">
        <v>0</v>
      </c>
      <c r="AT3318">
        <v>0</v>
      </c>
      <c r="AU3318">
        <v>0</v>
      </c>
      <c r="AV3318">
        <v>0</v>
      </c>
      <c r="AW3318">
        <v>0</v>
      </c>
      <c r="AX3318">
        <v>0</v>
      </c>
      <c r="AY3318">
        <v>0</v>
      </c>
      <c r="AZ3318">
        <v>5</v>
      </c>
      <c r="BA3318">
        <v>0</v>
      </c>
      <c r="BB3318">
        <v>23</v>
      </c>
      <c r="BC3318">
        <v>48</v>
      </c>
      <c r="BD3318">
        <v>0</v>
      </c>
      <c r="BE3318">
        <v>3</v>
      </c>
      <c r="BF3318">
        <v>2</v>
      </c>
      <c r="BG3318" s="20"/>
      <c r="BH3318" s="20"/>
      <c r="BI3318" s="20"/>
      <c r="BJ3318" s="20"/>
      <c r="BK3318" s="20"/>
      <c r="BL3318" s="20"/>
      <c r="BM3318" s="20"/>
      <c r="BN3318" s="20"/>
      <c r="BO3318" s="20"/>
      <c r="BP3318" s="20"/>
      <c r="BQ3318" s="20"/>
      <c r="BR3318" s="20"/>
      <c r="BS3318" s="20"/>
      <c r="BT3318" s="20"/>
      <c r="BU3318" s="20"/>
      <c r="BV3318" s="20"/>
    </row>
    <row r="3319" spans="1:74" x14ac:dyDescent="0.25">
      <c r="A3319" s="20" t="s">
        <v>475</v>
      </c>
      <c r="B3319" s="20" t="s">
        <v>491</v>
      </c>
      <c r="C3319" s="20" t="s">
        <v>499</v>
      </c>
      <c r="D3319" s="1">
        <v>44507</v>
      </c>
      <c r="E3319">
        <v>167</v>
      </c>
      <c r="F3319">
        <v>0</v>
      </c>
      <c r="G3319">
        <v>0</v>
      </c>
      <c r="H3319">
        <v>4</v>
      </c>
      <c r="I3319">
        <v>0</v>
      </c>
      <c r="J3319">
        <v>36</v>
      </c>
      <c r="K3319">
        <v>2</v>
      </c>
      <c r="L3319">
        <v>21</v>
      </c>
      <c r="M3319">
        <v>17</v>
      </c>
      <c r="N3319">
        <v>74</v>
      </c>
      <c r="O3319">
        <v>10</v>
      </c>
      <c r="P3319">
        <v>5</v>
      </c>
      <c r="Q3319">
        <v>0</v>
      </c>
      <c r="R3319">
        <v>581</v>
      </c>
      <c r="S3319">
        <v>265</v>
      </c>
      <c r="T3319">
        <v>23</v>
      </c>
      <c r="U3319">
        <v>41</v>
      </c>
      <c r="V3319">
        <v>28</v>
      </c>
      <c r="W3319">
        <v>2705</v>
      </c>
      <c r="X3319">
        <v>193</v>
      </c>
      <c r="Y3319">
        <v>48</v>
      </c>
      <c r="Z3319">
        <v>455</v>
      </c>
      <c r="AA3319">
        <v>237</v>
      </c>
      <c r="AB3319">
        <v>1674</v>
      </c>
      <c r="AC3319">
        <v>94</v>
      </c>
      <c r="AD3319">
        <v>23</v>
      </c>
      <c r="AE3319">
        <v>425</v>
      </c>
      <c r="AF3319">
        <v>100</v>
      </c>
      <c r="AG3319">
        <v>349</v>
      </c>
      <c r="AH3319">
        <v>6</v>
      </c>
      <c r="AI3319">
        <v>3</v>
      </c>
      <c r="AJ3319">
        <v>78</v>
      </c>
      <c r="AK3319">
        <v>16</v>
      </c>
      <c r="AL3319">
        <v>47</v>
      </c>
      <c r="AM3319">
        <v>4</v>
      </c>
      <c r="AN3319">
        <v>2</v>
      </c>
      <c r="AO3319">
        <v>0</v>
      </c>
      <c r="AP3319">
        <v>3</v>
      </c>
      <c r="AQ3319">
        <v>0</v>
      </c>
      <c r="AR3319">
        <v>0</v>
      </c>
      <c r="AS3319">
        <v>0</v>
      </c>
      <c r="AT3319">
        <v>0</v>
      </c>
      <c r="AU3319">
        <v>0</v>
      </c>
      <c r="AV3319">
        <v>0</v>
      </c>
      <c r="AW3319">
        <v>0</v>
      </c>
      <c r="AX3319">
        <v>0</v>
      </c>
      <c r="AY3319">
        <v>0</v>
      </c>
      <c r="AZ3319">
        <v>0</v>
      </c>
      <c r="BA3319">
        <v>0</v>
      </c>
      <c r="BB3319">
        <v>0</v>
      </c>
      <c r="BC3319">
        <v>0</v>
      </c>
      <c r="BD3319">
        <v>0</v>
      </c>
      <c r="BE3319">
        <v>0</v>
      </c>
      <c r="BF3319">
        <v>0</v>
      </c>
      <c r="BG3319" s="20">
        <v>0</v>
      </c>
      <c r="BH3319" s="20">
        <v>4</v>
      </c>
      <c r="BI3319" s="20">
        <v>124</v>
      </c>
      <c r="BJ3319" s="20">
        <v>65</v>
      </c>
      <c r="BK3319" s="20">
        <v>464</v>
      </c>
      <c r="BL3319" s="20">
        <v>1767</v>
      </c>
      <c r="BM3319" s="20">
        <v>1023</v>
      </c>
      <c r="BN3319" s="20">
        <v>212</v>
      </c>
      <c r="BO3319" s="20">
        <v>37</v>
      </c>
      <c r="BP3319" s="20"/>
      <c r="BQ3319" s="20"/>
      <c r="BR3319" s="20"/>
      <c r="BS3319" s="20"/>
      <c r="BT3319" s="20"/>
      <c r="BU3319" s="20"/>
      <c r="BV3319" s="20"/>
    </row>
    <row r="3320" spans="1:74" x14ac:dyDescent="0.25">
      <c r="A3320" s="20" t="s">
        <v>475</v>
      </c>
      <c r="B3320" s="20" t="s">
        <v>491</v>
      </c>
      <c r="C3320" s="20" t="s">
        <v>499</v>
      </c>
      <c r="D3320" s="1">
        <v>44514</v>
      </c>
      <c r="E3320">
        <v>168</v>
      </c>
      <c r="F3320">
        <v>0</v>
      </c>
      <c r="G3320">
        <v>0</v>
      </c>
      <c r="H3320">
        <v>4</v>
      </c>
      <c r="I3320">
        <v>0</v>
      </c>
      <c r="J3320">
        <v>45</v>
      </c>
      <c r="K3320">
        <v>2</v>
      </c>
      <c r="L3320">
        <v>21</v>
      </c>
      <c r="M3320">
        <v>17</v>
      </c>
      <c r="N3320">
        <v>73</v>
      </c>
      <c r="O3320">
        <v>10</v>
      </c>
      <c r="P3320">
        <v>5</v>
      </c>
      <c r="Q3320">
        <v>0</v>
      </c>
      <c r="R3320">
        <v>581</v>
      </c>
      <c r="S3320">
        <v>275</v>
      </c>
      <c r="T3320">
        <v>23</v>
      </c>
      <c r="U3320">
        <v>41</v>
      </c>
      <c r="V3320">
        <v>28</v>
      </c>
      <c r="W3320">
        <v>2715</v>
      </c>
      <c r="X3320">
        <v>264</v>
      </c>
      <c r="Y3320">
        <v>50</v>
      </c>
      <c r="Z3320">
        <v>454</v>
      </c>
      <c r="AA3320">
        <v>240</v>
      </c>
      <c r="AB3320">
        <v>1682</v>
      </c>
      <c r="AC3320">
        <v>118</v>
      </c>
      <c r="AD3320">
        <v>23</v>
      </c>
      <c r="AE3320">
        <v>425</v>
      </c>
      <c r="AF3320">
        <v>105</v>
      </c>
      <c r="AG3320">
        <v>349</v>
      </c>
      <c r="AH3320">
        <v>8</v>
      </c>
      <c r="AI3320">
        <v>3</v>
      </c>
      <c r="AJ3320">
        <v>77</v>
      </c>
      <c r="AK3320">
        <v>15</v>
      </c>
      <c r="AL3320">
        <v>46</v>
      </c>
      <c r="AM3320">
        <v>7</v>
      </c>
      <c r="AN3320">
        <v>2</v>
      </c>
      <c r="AO3320">
        <v>0</v>
      </c>
      <c r="AP3320">
        <v>3</v>
      </c>
      <c r="AQ3320">
        <v>0</v>
      </c>
      <c r="AR3320">
        <v>0</v>
      </c>
      <c r="AS3320">
        <v>0</v>
      </c>
      <c r="AT3320">
        <v>0</v>
      </c>
      <c r="AU3320">
        <v>0</v>
      </c>
      <c r="AV3320">
        <v>0</v>
      </c>
      <c r="AW3320">
        <v>0</v>
      </c>
      <c r="AX3320">
        <v>0</v>
      </c>
      <c r="AY3320">
        <v>0</v>
      </c>
      <c r="AZ3320">
        <v>0</v>
      </c>
      <c r="BA3320">
        <v>0</v>
      </c>
      <c r="BB3320">
        <v>0</v>
      </c>
      <c r="BC3320">
        <v>0</v>
      </c>
      <c r="BD3320">
        <v>0</v>
      </c>
      <c r="BE3320">
        <v>0</v>
      </c>
      <c r="BF3320">
        <v>0</v>
      </c>
      <c r="BG3320" s="20">
        <v>0</v>
      </c>
      <c r="BH3320" s="20">
        <v>4</v>
      </c>
      <c r="BI3320" s="20">
        <v>124</v>
      </c>
      <c r="BJ3320" s="20">
        <v>64</v>
      </c>
      <c r="BK3320" s="20">
        <v>465</v>
      </c>
      <c r="BL3320" s="20">
        <v>1776</v>
      </c>
      <c r="BM3320" s="20">
        <v>1030</v>
      </c>
      <c r="BN3320" s="20">
        <v>216</v>
      </c>
      <c r="BO3320" s="20">
        <v>36</v>
      </c>
      <c r="BP3320" s="20"/>
      <c r="BQ3320" s="20"/>
      <c r="BR3320" s="20"/>
      <c r="BS3320" s="20"/>
      <c r="BT3320" s="20"/>
      <c r="BU3320" s="20"/>
      <c r="BV3320" s="20"/>
    </row>
    <row r="3321" spans="1:74" x14ac:dyDescent="0.25">
      <c r="A3321" s="20" t="s">
        <v>475</v>
      </c>
      <c r="B3321" s="20" t="s">
        <v>491</v>
      </c>
      <c r="C3321" s="20" t="s">
        <v>499</v>
      </c>
      <c r="D3321" s="1">
        <v>44521</v>
      </c>
      <c r="E3321">
        <v>169</v>
      </c>
      <c r="F3321">
        <v>0</v>
      </c>
      <c r="G3321">
        <v>0</v>
      </c>
      <c r="H3321">
        <v>4</v>
      </c>
      <c r="I3321">
        <v>0</v>
      </c>
      <c r="J3321">
        <v>50</v>
      </c>
      <c r="K3321">
        <v>2</v>
      </c>
      <c r="L3321">
        <v>20</v>
      </c>
      <c r="M3321">
        <v>17</v>
      </c>
      <c r="N3321">
        <v>73</v>
      </c>
      <c r="O3321">
        <v>10</v>
      </c>
      <c r="P3321">
        <v>5</v>
      </c>
      <c r="Q3321">
        <v>0</v>
      </c>
      <c r="R3321">
        <v>584</v>
      </c>
      <c r="S3321">
        <v>296</v>
      </c>
      <c r="T3321">
        <v>23</v>
      </c>
      <c r="U3321">
        <v>41</v>
      </c>
      <c r="V3321">
        <v>31</v>
      </c>
      <c r="W3321">
        <v>2716</v>
      </c>
      <c r="X3321">
        <v>357</v>
      </c>
      <c r="Y3321">
        <v>51</v>
      </c>
      <c r="Z3321">
        <v>454</v>
      </c>
      <c r="AA3321">
        <v>236</v>
      </c>
      <c r="AB3321">
        <v>1683</v>
      </c>
      <c r="AC3321">
        <v>147</v>
      </c>
      <c r="AD3321">
        <v>22</v>
      </c>
      <c r="AE3321">
        <v>422</v>
      </c>
      <c r="AF3321">
        <v>105</v>
      </c>
      <c r="AG3321">
        <v>346</v>
      </c>
      <c r="AH3321">
        <v>13</v>
      </c>
      <c r="AI3321">
        <v>3</v>
      </c>
      <c r="AJ3321">
        <v>77</v>
      </c>
      <c r="AK3321">
        <v>15</v>
      </c>
      <c r="AL3321">
        <v>46</v>
      </c>
      <c r="AM3321">
        <v>10</v>
      </c>
      <c r="AN3321">
        <v>2</v>
      </c>
      <c r="AO3321">
        <v>0</v>
      </c>
      <c r="AP3321">
        <v>4</v>
      </c>
      <c r="AQ3321">
        <v>0</v>
      </c>
      <c r="AR3321">
        <v>0</v>
      </c>
      <c r="AS3321">
        <v>0</v>
      </c>
      <c r="AT3321">
        <v>0</v>
      </c>
      <c r="AU3321">
        <v>0</v>
      </c>
      <c r="AV3321">
        <v>0</v>
      </c>
      <c r="AW3321">
        <v>0</v>
      </c>
      <c r="AX3321">
        <v>0</v>
      </c>
      <c r="AY3321">
        <v>0</v>
      </c>
      <c r="AZ3321">
        <v>0</v>
      </c>
      <c r="BA3321">
        <v>0</v>
      </c>
      <c r="BB3321">
        <v>0</v>
      </c>
      <c r="BC3321">
        <v>0</v>
      </c>
      <c r="BD3321">
        <v>0</v>
      </c>
      <c r="BE3321">
        <v>0</v>
      </c>
      <c r="BF3321">
        <v>0</v>
      </c>
      <c r="BG3321" s="20">
        <v>0</v>
      </c>
      <c r="BH3321" s="20">
        <v>4</v>
      </c>
      <c r="BI3321" s="20">
        <v>123</v>
      </c>
      <c r="BJ3321" s="20">
        <v>64</v>
      </c>
      <c r="BK3321" s="20">
        <v>469</v>
      </c>
      <c r="BL3321" s="20">
        <v>1790</v>
      </c>
      <c r="BM3321" s="20">
        <v>1036</v>
      </c>
      <c r="BN3321" s="20">
        <v>214</v>
      </c>
      <c r="BO3321" s="20">
        <v>35</v>
      </c>
      <c r="BP3321" s="20"/>
      <c r="BQ3321" s="20"/>
      <c r="BR3321" s="20"/>
      <c r="BS3321" s="20"/>
      <c r="BT3321" s="20"/>
      <c r="BU3321" s="20"/>
      <c r="BV3321" s="20"/>
    </row>
    <row r="3322" spans="1:74" x14ac:dyDescent="0.25">
      <c r="A3322" s="20" t="s">
        <v>475</v>
      </c>
      <c r="B3322" s="20" t="s">
        <v>491</v>
      </c>
      <c r="C3322" s="20" t="s">
        <v>499</v>
      </c>
      <c r="D3322" s="1">
        <v>44528</v>
      </c>
      <c r="E3322">
        <v>168</v>
      </c>
      <c r="F3322">
        <v>0</v>
      </c>
      <c r="G3322">
        <v>0</v>
      </c>
      <c r="H3322">
        <v>4</v>
      </c>
      <c r="I3322">
        <v>0</v>
      </c>
      <c r="J3322">
        <v>55</v>
      </c>
      <c r="K3322">
        <v>2</v>
      </c>
      <c r="L3322">
        <v>20</v>
      </c>
      <c r="M3322">
        <v>17</v>
      </c>
      <c r="N3322">
        <v>72</v>
      </c>
      <c r="O3322">
        <v>11</v>
      </c>
      <c r="P3322">
        <v>5</v>
      </c>
      <c r="Q3322">
        <v>0</v>
      </c>
      <c r="R3322">
        <v>582</v>
      </c>
      <c r="S3322">
        <v>314</v>
      </c>
      <c r="T3322">
        <v>23</v>
      </c>
      <c r="U3322">
        <v>41</v>
      </c>
      <c r="V3322">
        <v>31</v>
      </c>
      <c r="W3322">
        <v>2729</v>
      </c>
      <c r="X3322">
        <v>428</v>
      </c>
      <c r="Y3322">
        <v>53</v>
      </c>
      <c r="Z3322">
        <v>455</v>
      </c>
      <c r="AA3322">
        <v>239</v>
      </c>
      <c r="AB3322">
        <v>1682</v>
      </c>
      <c r="AC3322">
        <v>190</v>
      </c>
      <c r="AD3322">
        <v>20</v>
      </c>
      <c r="AE3322">
        <v>416</v>
      </c>
      <c r="AF3322">
        <v>106</v>
      </c>
      <c r="AG3322">
        <v>349</v>
      </c>
      <c r="AH3322">
        <v>15</v>
      </c>
      <c r="AI3322">
        <v>3</v>
      </c>
      <c r="AJ3322">
        <v>78</v>
      </c>
      <c r="AK3322">
        <v>15</v>
      </c>
      <c r="AL3322">
        <v>47</v>
      </c>
      <c r="AM3322">
        <v>18</v>
      </c>
      <c r="AN3322">
        <v>2</v>
      </c>
      <c r="AO3322">
        <v>0</v>
      </c>
      <c r="AP3322">
        <v>4</v>
      </c>
      <c r="AQ3322">
        <v>0</v>
      </c>
      <c r="AR3322">
        <v>0</v>
      </c>
      <c r="AS3322">
        <v>0</v>
      </c>
      <c r="AT3322">
        <v>0</v>
      </c>
      <c r="AU3322">
        <v>0</v>
      </c>
      <c r="AV3322">
        <v>0</v>
      </c>
      <c r="AW3322">
        <v>0</v>
      </c>
      <c r="AX3322">
        <v>0</v>
      </c>
      <c r="AY3322">
        <v>0</v>
      </c>
      <c r="AZ3322">
        <v>0</v>
      </c>
      <c r="BA3322">
        <v>0</v>
      </c>
      <c r="BB3322">
        <v>0</v>
      </c>
      <c r="BC3322">
        <v>0</v>
      </c>
      <c r="BD3322">
        <v>0</v>
      </c>
      <c r="BE3322">
        <v>0</v>
      </c>
      <c r="BF3322">
        <v>0</v>
      </c>
      <c r="BG3322" s="20">
        <v>0</v>
      </c>
      <c r="BH3322" s="20">
        <v>4</v>
      </c>
      <c r="BI3322" s="20">
        <v>122</v>
      </c>
      <c r="BJ3322" s="20">
        <v>63</v>
      </c>
      <c r="BK3322" s="20">
        <v>471</v>
      </c>
      <c r="BL3322" s="20">
        <v>1806</v>
      </c>
      <c r="BM3322" s="20">
        <v>1039</v>
      </c>
      <c r="BN3322" s="20">
        <v>219</v>
      </c>
      <c r="BO3322" s="20">
        <v>37</v>
      </c>
      <c r="BP3322" s="20"/>
      <c r="BQ3322" s="20"/>
      <c r="BR3322" s="20"/>
      <c r="BS3322" s="20"/>
      <c r="BT3322" s="20"/>
      <c r="BU3322" s="20"/>
      <c r="BV3322" s="20"/>
    </row>
    <row r="3323" spans="1:74" x14ac:dyDescent="0.25">
      <c r="A3323" s="20" t="s">
        <v>475</v>
      </c>
      <c r="B3323" s="20" t="s">
        <v>491</v>
      </c>
      <c r="C3323" s="20" t="s">
        <v>499</v>
      </c>
      <c r="D3323" s="1">
        <v>44535</v>
      </c>
      <c r="E3323">
        <v>168</v>
      </c>
      <c r="F3323">
        <v>0</v>
      </c>
      <c r="G3323">
        <v>0</v>
      </c>
      <c r="H3323">
        <v>4</v>
      </c>
      <c r="I3323">
        <v>0</v>
      </c>
      <c r="J3323">
        <v>59</v>
      </c>
      <c r="K3323">
        <v>2</v>
      </c>
      <c r="L3323">
        <v>19</v>
      </c>
      <c r="M3323">
        <v>15</v>
      </c>
      <c r="N3323">
        <v>71</v>
      </c>
      <c r="O3323">
        <v>11</v>
      </c>
      <c r="P3323">
        <v>5</v>
      </c>
      <c r="Q3323">
        <v>0</v>
      </c>
      <c r="R3323">
        <v>580</v>
      </c>
      <c r="S3323">
        <v>324</v>
      </c>
      <c r="T3323">
        <v>23</v>
      </c>
      <c r="U3323">
        <v>40</v>
      </c>
      <c r="V3323">
        <v>31</v>
      </c>
      <c r="W3323">
        <v>2745</v>
      </c>
      <c r="X3323">
        <v>524</v>
      </c>
      <c r="Y3323">
        <v>54</v>
      </c>
      <c r="Z3323">
        <v>455</v>
      </c>
      <c r="AA3323">
        <v>242</v>
      </c>
      <c r="AB3323">
        <v>1677</v>
      </c>
      <c r="AC3323">
        <v>234</v>
      </c>
      <c r="AD3323">
        <v>20</v>
      </c>
      <c r="AE3323">
        <v>412</v>
      </c>
      <c r="AF3323">
        <v>107</v>
      </c>
      <c r="AG3323">
        <v>344</v>
      </c>
      <c r="AH3323">
        <v>20</v>
      </c>
      <c r="AI3323">
        <v>3</v>
      </c>
      <c r="AJ3323">
        <v>75</v>
      </c>
      <c r="AK3323">
        <v>15</v>
      </c>
      <c r="AL3323">
        <v>48</v>
      </c>
      <c r="AM3323">
        <v>19</v>
      </c>
      <c r="AN3323">
        <v>2</v>
      </c>
      <c r="AO3323">
        <v>0</v>
      </c>
      <c r="AP3323">
        <v>4</v>
      </c>
      <c r="AQ3323">
        <v>0</v>
      </c>
      <c r="AR3323">
        <v>0</v>
      </c>
      <c r="AS3323">
        <v>0</v>
      </c>
      <c r="AT3323">
        <v>0</v>
      </c>
      <c r="AU3323">
        <v>0</v>
      </c>
      <c r="AV3323">
        <v>0</v>
      </c>
      <c r="AW3323">
        <v>0</v>
      </c>
      <c r="AX3323">
        <v>0</v>
      </c>
      <c r="AY3323">
        <v>0</v>
      </c>
      <c r="AZ3323">
        <v>0</v>
      </c>
      <c r="BA3323">
        <v>0</v>
      </c>
      <c r="BB3323">
        <v>0</v>
      </c>
      <c r="BC3323">
        <v>0</v>
      </c>
      <c r="BD3323">
        <v>0</v>
      </c>
      <c r="BE3323">
        <v>0</v>
      </c>
      <c r="BF3323">
        <v>0</v>
      </c>
      <c r="BG3323" s="20">
        <v>0</v>
      </c>
      <c r="BH3323" s="20">
        <v>4</v>
      </c>
      <c r="BI3323" s="20">
        <v>122</v>
      </c>
      <c r="BJ3323" s="20">
        <v>62</v>
      </c>
      <c r="BK3323" s="20">
        <v>471</v>
      </c>
      <c r="BL3323" s="20">
        <v>1819</v>
      </c>
      <c r="BM3323" s="20">
        <v>1044</v>
      </c>
      <c r="BN3323" s="20">
        <v>221</v>
      </c>
      <c r="BO3323" s="20">
        <v>38</v>
      </c>
      <c r="BP3323" s="20"/>
      <c r="BQ3323" s="20"/>
      <c r="BR3323" s="20"/>
      <c r="BS3323" s="20"/>
      <c r="BT3323" s="20"/>
      <c r="BU3323" s="20"/>
      <c r="BV3323" s="20"/>
    </row>
    <row r="3324" spans="1:74" x14ac:dyDescent="0.25">
      <c r="A3324" s="20" t="s">
        <v>475</v>
      </c>
      <c r="B3324" s="20" t="s">
        <v>491</v>
      </c>
      <c r="C3324" s="20" t="s">
        <v>499</v>
      </c>
      <c r="D3324" s="1">
        <v>44542</v>
      </c>
      <c r="E3324">
        <v>166</v>
      </c>
      <c r="F3324">
        <v>0</v>
      </c>
      <c r="G3324">
        <v>0</v>
      </c>
      <c r="H3324">
        <v>4</v>
      </c>
      <c r="I3324">
        <v>0</v>
      </c>
      <c r="J3324">
        <v>63</v>
      </c>
      <c r="K3324">
        <v>2</v>
      </c>
      <c r="L3324">
        <v>19</v>
      </c>
      <c r="M3324">
        <v>14</v>
      </c>
      <c r="N3324">
        <v>70</v>
      </c>
      <c r="O3324">
        <v>11</v>
      </c>
      <c r="P3324">
        <v>5</v>
      </c>
      <c r="Q3324">
        <v>0</v>
      </c>
      <c r="R3324">
        <v>583</v>
      </c>
      <c r="S3324">
        <v>330</v>
      </c>
      <c r="T3324">
        <v>23</v>
      </c>
      <c r="U3324">
        <v>39</v>
      </c>
      <c r="V3324">
        <v>31</v>
      </c>
      <c r="W3324">
        <v>2766</v>
      </c>
      <c r="X3324">
        <v>599</v>
      </c>
      <c r="Y3324">
        <v>56</v>
      </c>
      <c r="Z3324">
        <v>458</v>
      </c>
      <c r="AA3324">
        <v>235</v>
      </c>
      <c r="AB3324">
        <v>1689</v>
      </c>
      <c r="AC3324">
        <v>301</v>
      </c>
      <c r="AD3324">
        <v>20</v>
      </c>
      <c r="AE3324">
        <v>414</v>
      </c>
      <c r="AF3324">
        <v>116</v>
      </c>
      <c r="AG3324">
        <v>344</v>
      </c>
      <c r="AH3324">
        <v>24</v>
      </c>
      <c r="AI3324">
        <v>3</v>
      </c>
      <c r="AJ3324">
        <v>75</v>
      </c>
      <c r="AK3324">
        <v>14</v>
      </c>
      <c r="AL3324">
        <v>49</v>
      </c>
      <c r="AM3324">
        <v>22</v>
      </c>
      <c r="AN3324">
        <v>2</v>
      </c>
      <c r="AO3324">
        <v>0</v>
      </c>
      <c r="AP3324">
        <v>4</v>
      </c>
      <c r="AQ3324">
        <v>0</v>
      </c>
      <c r="AR3324">
        <v>0</v>
      </c>
      <c r="AS3324">
        <v>0</v>
      </c>
      <c r="AT3324">
        <v>0</v>
      </c>
      <c r="AU3324">
        <v>0</v>
      </c>
      <c r="AV3324">
        <v>0</v>
      </c>
      <c r="AW3324">
        <v>0</v>
      </c>
      <c r="AX3324">
        <v>0</v>
      </c>
      <c r="AY3324">
        <v>0</v>
      </c>
      <c r="AZ3324">
        <v>0</v>
      </c>
      <c r="BA3324">
        <v>0</v>
      </c>
      <c r="BB3324">
        <v>0</v>
      </c>
      <c r="BC3324">
        <v>0</v>
      </c>
      <c r="BD3324">
        <v>0</v>
      </c>
      <c r="BE3324">
        <v>0</v>
      </c>
      <c r="BF3324">
        <v>0</v>
      </c>
      <c r="BG3324" s="20">
        <v>0</v>
      </c>
      <c r="BH3324" s="20">
        <v>4</v>
      </c>
      <c r="BI3324" s="20">
        <v>121</v>
      </c>
      <c r="BJ3324" s="20">
        <v>61</v>
      </c>
      <c r="BK3324" s="20">
        <v>474</v>
      </c>
      <c r="BL3324" s="20">
        <v>1833</v>
      </c>
      <c r="BM3324" s="20">
        <v>1044</v>
      </c>
      <c r="BN3324" s="20">
        <v>221</v>
      </c>
      <c r="BO3324" s="20">
        <v>39</v>
      </c>
      <c r="BP3324" s="20"/>
      <c r="BQ3324" s="20"/>
      <c r="BR3324" s="20"/>
      <c r="BS3324" s="20"/>
      <c r="BT3324" s="20"/>
      <c r="BU3324" s="20"/>
      <c r="BV3324" s="20"/>
    </row>
    <row r="3325" spans="1:74" x14ac:dyDescent="0.25">
      <c r="A3325" s="20" t="s">
        <v>475</v>
      </c>
      <c r="B3325" s="20" t="s">
        <v>491</v>
      </c>
      <c r="C3325" s="20" t="s">
        <v>499</v>
      </c>
      <c r="D3325" s="1">
        <v>44549</v>
      </c>
      <c r="E3325">
        <v>167</v>
      </c>
      <c r="F3325">
        <v>0</v>
      </c>
      <c r="G3325">
        <v>0</v>
      </c>
      <c r="H3325">
        <v>3</v>
      </c>
      <c r="I3325">
        <v>0</v>
      </c>
      <c r="J3325">
        <v>71</v>
      </c>
      <c r="K3325">
        <v>2</v>
      </c>
      <c r="L3325">
        <v>18</v>
      </c>
      <c r="M3325">
        <v>15</v>
      </c>
      <c r="N3325">
        <v>112</v>
      </c>
      <c r="O3325">
        <v>9</v>
      </c>
      <c r="P3325">
        <v>10</v>
      </c>
      <c r="Q3325">
        <v>4</v>
      </c>
      <c r="R3325">
        <v>541</v>
      </c>
      <c r="S3325">
        <v>346</v>
      </c>
      <c r="T3325">
        <v>18</v>
      </c>
      <c r="U3325">
        <v>39</v>
      </c>
      <c r="V3325">
        <v>23</v>
      </c>
      <c r="W3325">
        <v>2775</v>
      </c>
      <c r="X3325">
        <v>780</v>
      </c>
      <c r="Y3325">
        <v>57</v>
      </c>
      <c r="Z3325">
        <v>460</v>
      </c>
      <c r="AA3325">
        <v>235</v>
      </c>
      <c r="AB3325">
        <v>1691</v>
      </c>
      <c r="AC3325">
        <v>427</v>
      </c>
      <c r="AD3325">
        <v>19</v>
      </c>
      <c r="AE3325">
        <v>408</v>
      </c>
      <c r="AF3325">
        <v>120</v>
      </c>
      <c r="AG3325">
        <v>347</v>
      </c>
      <c r="AH3325">
        <v>44</v>
      </c>
      <c r="AI3325">
        <v>3</v>
      </c>
      <c r="AJ3325">
        <v>71</v>
      </c>
      <c r="AK3325">
        <v>14</v>
      </c>
      <c r="AL3325">
        <v>48</v>
      </c>
      <c r="AM3325">
        <v>22</v>
      </c>
      <c r="AN3325">
        <v>2</v>
      </c>
      <c r="AO3325">
        <v>0</v>
      </c>
      <c r="AP3325">
        <v>4</v>
      </c>
      <c r="AQ3325">
        <v>0</v>
      </c>
      <c r="AR3325">
        <v>0</v>
      </c>
      <c r="AS3325">
        <v>0</v>
      </c>
      <c r="AT3325">
        <v>0</v>
      </c>
      <c r="AU3325">
        <v>0</v>
      </c>
      <c r="AV3325">
        <v>0</v>
      </c>
      <c r="AW3325">
        <v>0</v>
      </c>
      <c r="AX3325">
        <v>0</v>
      </c>
      <c r="AY3325">
        <v>0</v>
      </c>
      <c r="AZ3325">
        <v>0</v>
      </c>
      <c r="BA3325">
        <v>0</v>
      </c>
      <c r="BB3325">
        <v>0</v>
      </c>
      <c r="BC3325">
        <v>0</v>
      </c>
      <c r="BD3325">
        <v>0</v>
      </c>
      <c r="BE3325">
        <v>0</v>
      </c>
      <c r="BF3325">
        <v>0</v>
      </c>
      <c r="BG3325" s="20">
        <v>0</v>
      </c>
      <c r="BH3325" s="20">
        <v>3</v>
      </c>
      <c r="BI3325" s="20">
        <v>121</v>
      </c>
      <c r="BJ3325" s="20">
        <v>93</v>
      </c>
      <c r="BK3325" s="20">
        <v>447</v>
      </c>
      <c r="BL3325" s="20">
        <v>1851</v>
      </c>
      <c r="BM3325" s="20">
        <v>1051</v>
      </c>
      <c r="BN3325" s="20">
        <v>225</v>
      </c>
      <c r="BO3325" s="20">
        <v>38</v>
      </c>
      <c r="BP3325" s="20">
        <v>14185</v>
      </c>
      <c r="BQ3325" s="20">
        <v>1203</v>
      </c>
      <c r="BR3325" s="20">
        <v>0</v>
      </c>
      <c r="BS3325" s="20">
        <v>79</v>
      </c>
      <c r="BT3325" s="20">
        <v>4534</v>
      </c>
      <c r="BU3325" s="20">
        <v>1745</v>
      </c>
      <c r="BV3325" s="20">
        <v>6795</v>
      </c>
    </row>
    <row r="3326" spans="1:74" x14ac:dyDescent="0.25">
      <c r="A3326" s="20" t="s">
        <v>475</v>
      </c>
      <c r="B3326" s="20" t="s">
        <v>491</v>
      </c>
      <c r="C3326" s="20" t="s">
        <v>499</v>
      </c>
      <c r="D3326" s="1">
        <v>44558</v>
      </c>
      <c r="E3326">
        <v>166</v>
      </c>
      <c r="F3326">
        <v>0</v>
      </c>
      <c r="G3326">
        <v>0</v>
      </c>
      <c r="H3326">
        <v>3</v>
      </c>
      <c r="I3326">
        <v>0</v>
      </c>
      <c r="J3326">
        <v>76</v>
      </c>
      <c r="K3326">
        <v>2</v>
      </c>
      <c r="L3326">
        <v>18</v>
      </c>
      <c r="M3326">
        <v>15</v>
      </c>
      <c r="N3326">
        <v>111</v>
      </c>
      <c r="O3326">
        <v>9</v>
      </c>
      <c r="P3326">
        <v>10</v>
      </c>
      <c r="Q3326">
        <v>4</v>
      </c>
      <c r="R3326">
        <v>541</v>
      </c>
      <c r="S3326">
        <v>355</v>
      </c>
      <c r="T3326">
        <v>17</v>
      </c>
      <c r="U3326">
        <v>40</v>
      </c>
      <c r="V3326">
        <v>23</v>
      </c>
      <c r="W3326">
        <v>2784</v>
      </c>
      <c r="X3326">
        <v>928</v>
      </c>
      <c r="Y3326">
        <v>56</v>
      </c>
      <c r="Z3326">
        <v>456</v>
      </c>
      <c r="AA3326">
        <v>228</v>
      </c>
      <c r="AB3326">
        <v>1696</v>
      </c>
      <c r="AC3326">
        <v>504</v>
      </c>
      <c r="AD3326">
        <v>16</v>
      </c>
      <c r="AE3326">
        <v>398</v>
      </c>
      <c r="AF3326">
        <v>121</v>
      </c>
      <c r="AG3326">
        <v>348</v>
      </c>
      <c r="AH3326">
        <v>81</v>
      </c>
      <c r="AI3326">
        <v>3</v>
      </c>
      <c r="AJ3326">
        <v>69</v>
      </c>
      <c r="AK3326">
        <v>15</v>
      </c>
      <c r="AL3326">
        <v>49</v>
      </c>
      <c r="AM3326">
        <v>24</v>
      </c>
      <c r="AN3326">
        <v>2</v>
      </c>
      <c r="AO3326">
        <v>0</v>
      </c>
      <c r="AP3326">
        <v>4</v>
      </c>
      <c r="AQ3326">
        <v>0</v>
      </c>
      <c r="AR3326">
        <v>0</v>
      </c>
      <c r="AS3326">
        <v>0</v>
      </c>
      <c r="AT3326">
        <v>0</v>
      </c>
      <c r="AU3326">
        <v>0</v>
      </c>
      <c r="AV3326">
        <v>0</v>
      </c>
      <c r="AW3326">
        <v>0</v>
      </c>
      <c r="AX3326">
        <v>0</v>
      </c>
      <c r="AY3326">
        <v>0</v>
      </c>
      <c r="AZ3326">
        <v>0</v>
      </c>
      <c r="BA3326">
        <v>0</v>
      </c>
      <c r="BB3326">
        <v>0</v>
      </c>
      <c r="BC3326">
        <v>0</v>
      </c>
      <c r="BD3326">
        <v>0</v>
      </c>
      <c r="BE3326">
        <v>0</v>
      </c>
      <c r="BF3326">
        <v>0</v>
      </c>
      <c r="BG3326" s="20">
        <v>0</v>
      </c>
      <c r="BH3326" s="20">
        <v>3</v>
      </c>
      <c r="BI3326" s="20">
        <v>120</v>
      </c>
      <c r="BJ3326" s="20">
        <v>93</v>
      </c>
      <c r="BK3326" s="20">
        <v>447</v>
      </c>
      <c r="BL3326" s="20">
        <v>1874</v>
      </c>
      <c r="BM3326" s="20">
        <v>1065</v>
      </c>
      <c r="BN3326" s="20">
        <v>226</v>
      </c>
      <c r="BO3326" s="20">
        <v>39</v>
      </c>
      <c r="BP3326" s="20">
        <v>14256</v>
      </c>
      <c r="BQ3326" s="20">
        <v>1940</v>
      </c>
      <c r="BR3326" s="20">
        <v>0</v>
      </c>
      <c r="BS3326" s="20">
        <v>76</v>
      </c>
      <c r="BT3326" s="20">
        <v>4474</v>
      </c>
      <c r="BU3326" s="20">
        <v>1740</v>
      </c>
      <c r="BV3326" s="20">
        <v>6899</v>
      </c>
    </row>
    <row r="3327" spans="1:74" x14ac:dyDescent="0.25">
      <c r="A3327" s="20" t="s">
        <v>475</v>
      </c>
      <c r="B3327" s="20" t="s">
        <v>491</v>
      </c>
      <c r="C3327" s="20" t="s">
        <v>499</v>
      </c>
      <c r="D3327" s="1">
        <v>44564</v>
      </c>
      <c r="E3327">
        <v>167</v>
      </c>
      <c r="F3327">
        <v>0</v>
      </c>
      <c r="G3327">
        <v>0</v>
      </c>
      <c r="H3327">
        <v>3</v>
      </c>
      <c r="I3327">
        <v>0</v>
      </c>
      <c r="J3327">
        <v>80</v>
      </c>
      <c r="K3327">
        <v>2</v>
      </c>
      <c r="L3327">
        <v>17</v>
      </c>
      <c r="M3327">
        <v>15</v>
      </c>
      <c r="N3327">
        <v>111</v>
      </c>
      <c r="O3327">
        <v>10</v>
      </c>
      <c r="P3327">
        <v>10</v>
      </c>
      <c r="Q3327">
        <v>3</v>
      </c>
      <c r="R3327">
        <v>542</v>
      </c>
      <c r="S3327">
        <v>360</v>
      </c>
      <c r="T3327">
        <v>17</v>
      </c>
      <c r="U3327">
        <v>38</v>
      </c>
      <c r="V3327">
        <v>23</v>
      </c>
      <c r="W3327">
        <v>2798</v>
      </c>
      <c r="X3327">
        <v>980</v>
      </c>
      <c r="Y3327">
        <v>56</v>
      </c>
      <c r="Z3327">
        <v>464</v>
      </c>
      <c r="AA3327">
        <v>228</v>
      </c>
      <c r="AB3327">
        <v>1707</v>
      </c>
      <c r="AC3327">
        <v>539</v>
      </c>
      <c r="AD3327">
        <v>16</v>
      </c>
      <c r="AE3327">
        <v>397</v>
      </c>
      <c r="AF3327">
        <v>125</v>
      </c>
      <c r="AG3327">
        <v>349</v>
      </c>
      <c r="AH3327">
        <v>94</v>
      </c>
      <c r="AI3327">
        <v>3</v>
      </c>
      <c r="AJ3327">
        <v>69</v>
      </c>
      <c r="AK3327">
        <v>14</v>
      </c>
      <c r="AL3327">
        <v>49</v>
      </c>
      <c r="AM3327">
        <v>23</v>
      </c>
      <c r="AN3327">
        <v>2</v>
      </c>
      <c r="AO3327">
        <v>1</v>
      </c>
      <c r="AP3327">
        <v>4</v>
      </c>
      <c r="AQ3327">
        <v>0</v>
      </c>
      <c r="AR3327">
        <v>0</v>
      </c>
      <c r="AS3327">
        <v>0</v>
      </c>
      <c r="AT3327">
        <v>0</v>
      </c>
      <c r="AU3327">
        <v>0</v>
      </c>
      <c r="AV3327">
        <v>0</v>
      </c>
      <c r="AW3327">
        <v>0</v>
      </c>
      <c r="AX3327">
        <v>0</v>
      </c>
      <c r="AY3327">
        <v>0</v>
      </c>
      <c r="AZ3327">
        <v>0</v>
      </c>
      <c r="BA3327">
        <v>0</v>
      </c>
      <c r="BB3327">
        <v>0</v>
      </c>
      <c r="BC3327">
        <v>0</v>
      </c>
      <c r="BD3327">
        <v>0</v>
      </c>
      <c r="BE3327">
        <v>0</v>
      </c>
      <c r="BF3327">
        <v>0</v>
      </c>
      <c r="BG3327" s="20">
        <v>0</v>
      </c>
      <c r="BH3327" s="20">
        <v>3</v>
      </c>
      <c r="BI3327" s="20">
        <v>121</v>
      </c>
      <c r="BJ3327" s="20">
        <v>94</v>
      </c>
      <c r="BK3327" s="20">
        <v>448</v>
      </c>
      <c r="BL3327" s="20">
        <v>1881</v>
      </c>
      <c r="BM3327" s="20">
        <v>1070</v>
      </c>
      <c r="BN3327" s="20">
        <v>231</v>
      </c>
      <c r="BO3327" s="20">
        <v>38</v>
      </c>
      <c r="BP3327" s="20">
        <v>14347</v>
      </c>
      <c r="BQ3327" s="20">
        <v>2243</v>
      </c>
      <c r="BR3327" s="20">
        <v>0</v>
      </c>
      <c r="BS3327" s="20">
        <v>75</v>
      </c>
      <c r="BT3327" s="20">
        <v>4463</v>
      </c>
      <c r="BU3327" s="20">
        <v>1777</v>
      </c>
      <c r="BV3327" s="20">
        <v>6955</v>
      </c>
    </row>
    <row r="3328" spans="1:74" x14ac:dyDescent="0.25">
      <c r="A3328" s="20" t="s">
        <v>475</v>
      </c>
      <c r="B3328" s="20" t="s">
        <v>491</v>
      </c>
      <c r="C3328" s="20" t="s">
        <v>499</v>
      </c>
      <c r="D3328" s="1">
        <v>44570</v>
      </c>
      <c r="E3328">
        <v>168</v>
      </c>
      <c r="F3328">
        <v>0</v>
      </c>
      <c r="G3328">
        <v>0</v>
      </c>
      <c r="H3328">
        <v>3</v>
      </c>
      <c r="I3328">
        <v>0</v>
      </c>
      <c r="J3328">
        <v>85</v>
      </c>
      <c r="K3328">
        <v>1</v>
      </c>
      <c r="L3328">
        <v>17</v>
      </c>
      <c r="M3328">
        <v>15</v>
      </c>
      <c r="N3328">
        <v>110</v>
      </c>
      <c r="O3328">
        <v>10</v>
      </c>
      <c r="P3328">
        <v>9</v>
      </c>
      <c r="Q3328">
        <v>3</v>
      </c>
      <c r="R3328">
        <v>543</v>
      </c>
      <c r="S3328">
        <v>367</v>
      </c>
      <c r="T3328">
        <v>17</v>
      </c>
      <c r="U3328">
        <v>37</v>
      </c>
      <c r="V3328">
        <v>24</v>
      </c>
      <c r="W3328">
        <v>2805</v>
      </c>
      <c r="X3328">
        <v>1026</v>
      </c>
      <c r="Y3328">
        <v>55</v>
      </c>
      <c r="Z3328">
        <v>461</v>
      </c>
      <c r="AA3328">
        <v>229</v>
      </c>
      <c r="AB3328">
        <v>1709</v>
      </c>
      <c r="AC3328">
        <v>570</v>
      </c>
      <c r="AD3328">
        <v>16</v>
      </c>
      <c r="AE3328">
        <v>397</v>
      </c>
      <c r="AF3328">
        <v>128</v>
      </c>
      <c r="AG3328">
        <v>349</v>
      </c>
      <c r="AH3328">
        <v>101</v>
      </c>
      <c r="AI3328">
        <v>3</v>
      </c>
      <c r="AJ3328">
        <v>70</v>
      </c>
      <c r="AK3328">
        <v>12</v>
      </c>
      <c r="AL3328">
        <v>48</v>
      </c>
      <c r="AM3328">
        <v>23</v>
      </c>
      <c r="AN3328">
        <v>2</v>
      </c>
      <c r="AO3328">
        <v>1</v>
      </c>
      <c r="AP3328">
        <v>3</v>
      </c>
      <c r="AQ3328">
        <v>0</v>
      </c>
      <c r="AR3328">
        <v>0</v>
      </c>
      <c r="AS3328">
        <v>0</v>
      </c>
      <c r="AT3328">
        <v>0</v>
      </c>
      <c r="AU3328">
        <v>0</v>
      </c>
      <c r="AV3328">
        <v>0</v>
      </c>
      <c r="AW3328">
        <v>0</v>
      </c>
      <c r="AX3328">
        <v>0</v>
      </c>
      <c r="AY3328">
        <v>0</v>
      </c>
      <c r="AZ3328">
        <v>0</v>
      </c>
      <c r="BA3328">
        <v>0</v>
      </c>
      <c r="BB3328">
        <v>0</v>
      </c>
      <c r="BC3328">
        <v>0</v>
      </c>
      <c r="BD3328">
        <v>0</v>
      </c>
      <c r="BE3328">
        <v>0</v>
      </c>
      <c r="BF3328">
        <v>0</v>
      </c>
      <c r="BG3328" s="20">
        <v>0</v>
      </c>
      <c r="BH3328" s="20">
        <v>3</v>
      </c>
      <c r="BI3328" s="20">
        <v>122</v>
      </c>
      <c r="BJ3328" s="20">
        <v>94</v>
      </c>
      <c r="BK3328" s="20">
        <v>448</v>
      </c>
      <c r="BL3328" s="20">
        <v>1902</v>
      </c>
      <c r="BM3328" s="20">
        <v>1071</v>
      </c>
      <c r="BN3328" s="20">
        <v>231</v>
      </c>
      <c r="BO3328" s="20">
        <v>38</v>
      </c>
      <c r="BP3328" s="20">
        <v>14417</v>
      </c>
      <c r="BQ3328" s="20">
        <v>2497</v>
      </c>
      <c r="BR3328" s="20">
        <v>0</v>
      </c>
      <c r="BS3328" s="20">
        <v>76</v>
      </c>
      <c r="BT3328" s="20">
        <v>4451</v>
      </c>
      <c r="BU3328" s="20">
        <v>1800</v>
      </c>
      <c r="BV3328" s="20">
        <v>7018</v>
      </c>
    </row>
    <row r="3329" spans="1:74" x14ac:dyDescent="0.25">
      <c r="A3329" s="20" t="s">
        <v>475</v>
      </c>
      <c r="B3329" s="20" t="s">
        <v>491</v>
      </c>
      <c r="C3329" s="20" t="s">
        <v>499</v>
      </c>
      <c r="D3329" s="1">
        <v>44577</v>
      </c>
      <c r="E3329">
        <v>169</v>
      </c>
      <c r="F3329">
        <v>0</v>
      </c>
      <c r="G3329">
        <v>0</v>
      </c>
      <c r="H3329">
        <v>3</v>
      </c>
      <c r="I3329">
        <v>0</v>
      </c>
      <c r="J3329">
        <v>88</v>
      </c>
      <c r="K3329">
        <v>1</v>
      </c>
      <c r="L3329">
        <v>17</v>
      </c>
      <c r="M3329">
        <v>15</v>
      </c>
      <c r="N3329">
        <v>109</v>
      </c>
      <c r="O3329">
        <v>9</v>
      </c>
      <c r="P3329">
        <v>9</v>
      </c>
      <c r="Q3329">
        <v>3</v>
      </c>
      <c r="R3329">
        <v>547</v>
      </c>
      <c r="S3329">
        <v>379</v>
      </c>
      <c r="T3329">
        <v>17</v>
      </c>
      <c r="U3329">
        <v>37</v>
      </c>
      <c r="V3329">
        <v>27</v>
      </c>
      <c r="W3329">
        <v>2811</v>
      </c>
      <c r="X3329">
        <v>1079</v>
      </c>
      <c r="Y3329">
        <v>53</v>
      </c>
      <c r="Z3329">
        <v>456</v>
      </c>
      <c r="AA3329">
        <v>227</v>
      </c>
      <c r="AB3329">
        <v>1718</v>
      </c>
      <c r="AC3329">
        <v>607</v>
      </c>
      <c r="AD3329">
        <v>16</v>
      </c>
      <c r="AE3329">
        <v>396</v>
      </c>
      <c r="AF3329">
        <v>133</v>
      </c>
      <c r="AG3329">
        <v>349</v>
      </c>
      <c r="AH3329">
        <v>108</v>
      </c>
      <c r="AI3329">
        <v>3</v>
      </c>
      <c r="AJ3329">
        <v>70</v>
      </c>
      <c r="AK3329">
        <v>12</v>
      </c>
      <c r="AL3329">
        <v>48</v>
      </c>
      <c r="AM3329">
        <v>30</v>
      </c>
      <c r="AN3329">
        <v>3</v>
      </c>
      <c r="AO3329">
        <v>1</v>
      </c>
      <c r="AP3329">
        <v>2</v>
      </c>
      <c r="AQ3329">
        <v>0</v>
      </c>
      <c r="AR3329">
        <v>0</v>
      </c>
      <c r="AS3329">
        <v>0</v>
      </c>
      <c r="AT3329">
        <v>0</v>
      </c>
      <c r="AU3329">
        <v>0</v>
      </c>
      <c r="AV3329">
        <v>0</v>
      </c>
      <c r="AW3329">
        <v>0</v>
      </c>
      <c r="AX3329">
        <v>0</v>
      </c>
      <c r="AY3329">
        <v>0</v>
      </c>
      <c r="AZ3329">
        <v>0</v>
      </c>
      <c r="BA3329">
        <v>0</v>
      </c>
      <c r="BB3329">
        <v>0</v>
      </c>
      <c r="BC3329">
        <v>0</v>
      </c>
      <c r="BD3329">
        <v>0</v>
      </c>
      <c r="BE3329">
        <v>0</v>
      </c>
      <c r="BF3329">
        <v>0</v>
      </c>
      <c r="BG3329" s="20">
        <v>0</v>
      </c>
      <c r="BH3329" s="20">
        <v>3</v>
      </c>
      <c r="BI3329" s="20">
        <v>123</v>
      </c>
      <c r="BJ3329" s="20">
        <v>93</v>
      </c>
      <c r="BK3329" s="20">
        <v>451</v>
      </c>
      <c r="BL3329" s="20">
        <v>1916</v>
      </c>
      <c r="BM3329" s="20">
        <v>1079</v>
      </c>
      <c r="BN3329" s="20">
        <v>233</v>
      </c>
      <c r="BO3329" s="20">
        <v>40</v>
      </c>
      <c r="BP3329" s="20">
        <v>14501</v>
      </c>
      <c r="BQ3329" s="20">
        <v>2752</v>
      </c>
      <c r="BR3329" s="20">
        <v>0</v>
      </c>
      <c r="BS3329" s="20">
        <v>76</v>
      </c>
      <c r="BT3329" s="20">
        <v>4404</v>
      </c>
      <c r="BU3329" s="20">
        <v>1857</v>
      </c>
      <c r="BV3329" s="20">
        <v>7082</v>
      </c>
    </row>
    <row r="3330" spans="1:74" x14ac:dyDescent="0.25">
      <c r="A3330" s="20" t="s">
        <v>475</v>
      </c>
      <c r="B3330" s="20" t="s">
        <v>491</v>
      </c>
      <c r="C3330" s="20" t="s">
        <v>499</v>
      </c>
      <c r="D3330" s="1">
        <v>44584</v>
      </c>
      <c r="E3330">
        <v>167</v>
      </c>
      <c r="F3330">
        <v>0</v>
      </c>
      <c r="G3330">
        <v>0</v>
      </c>
      <c r="H3330">
        <v>3</v>
      </c>
      <c r="I3330">
        <v>0</v>
      </c>
      <c r="J3330">
        <v>89</v>
      </c>
      <c r="K3330">
        <v>1</v>
      </c>
      <c r="L3330">
        <v>16</v>
      </c>
      <c r="M3330">
        <v>15</v>
      </c>
      <c r="N3330">
        <v>107</v>
      </c>
      <c r="O3330">
        <v>59</v>
      </c>
      <c r="P3330">
        <v>9</v>
      </c>
      <c r="Q3330">
        <v>3</v>
      </c>
      <c r="R3330">
        <v>549</v>
      </c>
      <c r="S3330">
        <v>381</v>
      </c>
      <c r="T3330">
        <v>17</v>
      </c>
      <c r="U3330">
        <v>36</v>
      </c>
      <c r="V3330">
        <v>28</v>
      </c>
      <c r="W3330">
        <v>2818</v>
      </c>
      <c r="X3330">
        <v>1111</v>
      </c>
      <c r="Y3330">
        <v>51</v>
      </c>
      <c r="Z3330">
        <v>451</v>
      </c>
      <c r="AA3330">
        <v>229</v>
      </c>
      <c r="AB3330">
        <v>1721</v>
      </c>
      <c r="AC3330">
        <v>630</v>
      </c>
      <c r="AD3330">
        <v>16</v>
      </c>
      <c r="AE3330">
        <v>394</v>
      </c>
      <c r="AF3330">
        <v>135</v>
      </c>
      <c r="AG3330">
        <v>353</v>
      </c>
      <c r="AH3330">
        <v>113</v>
      </c>
      <c r="AI3330">
        <v>3</v>
      </c>
      <c r="AJ3330">
        <v>69</v>
      </c>
      <c r="AK3330">
        <v>12</v>
      </c>
      <c r="AL3330">
        <v>48</v>
      </c>
      <c r="AM3330">
        <v>30</v>
      </c>
      <c r="AN3330">
        <v>3</v>
      </c>
      <c r="AO3330">
        <v>1</v>
      </c>
      <c r="AP3330">
        <v>2</v>
      </c>
      <c r="AQ3330">
        <v>0</v>
      </c>
      <c r="AR3330">
        <v>0</v>
      </c>
      <c r="AS3330">
        <v>0</v>
      </c>
      <c r="AT3330">
        <v>0</v>
      </c>
      <c r="AU3330">
        <v>0</v>
      </c>
      <c r="AV3330">
        <v>0</v>
      </c>
      <c r="AW3330">
        <v>0</v>
      </c>
      <c r="AX3330">
        <v>0</v>
      </c>
      <c r="AY3330">
        <v>0</v>
      </c>
      <c r="AZ3330">
        <v>0</v>
      </c>
      <c r="BA3330">
        <v>0</v>
      </c>
      <c r="BB3330">
        <v>0</v>
      </c>
      <c r="BC3330">
        <v>0</v>
      </c>
      <c r="BD3330">
        <v>0</v>
      </c>
      <c r="BE3330">
        <v>0</v>
      </c>
      <c r="BF3330">
        <v>0</v>
      </c>
      <c r="BG3330" s="20">
        <v>0</v>
      </c>
      <c r="BH3330" s="20">
        <v>3</v>
      </c>
      <c r="BI3330" s="20">
        <v>123</v>
      </c>
      <c r="BJ3330" s="20">
        <v>94</v>
      </c>
      <c r="BK3330" s="20">
        <v>453</v>
      </c>
      <c r="BL3330" s="20">
        <v>1925</v>
      </c>
      <c r="BM3330" s="20">
        <v>1083</v>
      </c>
      <c r="BN3330" s="20">
        <v>236</v>
      </c>
      <c r="BO3330" s="20">
        <v>40</v>
      </c>
      <c r="BP3330" s="20">
        <v>14586</v>
      </c>
      <c r="BQ3330" s="20">
        <v>2885</v>
      </c>
      <c r="BR3330" s="20">
        <v>0</v>
      </c>
      <c r="BS3330" s="20">
        <v>77</v>
      </c>
      <c r="BT3330" s="20">
        <v>4383</v>
      </c>
      <c r="BU3330" s="20">
        <v>1912</v>
      </c>
      <c r="BV3330" s="20">
        <v>7139</v>
      </c>
    </row>
    <row r="3331" spans="1:74" x14ac:dyDescent="0.25">
      <c r="A3331" s="20" t="s">
        <v>475</v>
      </c>
      <c r="B3331" s="20" t="s">
        <v>491</v>
      </c>
      <c r="C3331" s="20" t="s">
        <v>499</v>
      </c>
      <c r="D3331" s="1">
        <v>44591</v>
      </c>
      <c r="E3331">
        <v>168</v>
      </c>
      <c r="F3331">
        <v>0</v>
      </c>
      <c r="G3331">
        <v>0</v>
      </c>
      <c r="H3331">
        <v>3</v>
      </c>
      <c r="I3331">
        <v>1</v>
      </c>
      <c r="J3331">
        <v>93</v>
      </c>
      <c r="K3331">
        <v>1</v>
      </c>
      <c r="L3331">
        <v>13</v>
      </c>
      <c r="M3331">
        <v>15</v>
      </c>
      <c r="N3331">
        <v>107</v>
      </c>
      <c r="O3331">
        <v>73</v>
      </c>
      <c r="P3331">
        <v>9</v>
      </c>
      <c r="Q3331">
        <v>3</v>
      </c>
      <c r="R3331">
        <v>540</v>
      </c>
      <c r="S3331">
        <v>385</v>
      </c>
      <c r="T3331">
        <v>16</v>
      </c>
      <c r="U3331">
        <v>31</v>
      </c>
      <c r="V3331">
        <v>22</v>
      </c>
      <c r="W3331">
        <v>2793</v>
      </c>
      <c r="X3331">
        <v>1148</v>
      </c>
      <c r="Y3331">
        <v>49</v>
      </c>
      <c r="Z3331">
        <v>436</v>
      </c>
      <c r="AA3331">
        <v>214</v>
      </c>
      <c r="AB3331">
        <v>1684</v>
      </c>
      <c r="AC3331">
        <v>640</v>
      </c>
      <c r="AD3331">
        <v>16</v>
      </c>
      <c r="AE3331">
        <v>375</v>
      </c>
      <c r="AF3331">
        <v>121</v>
      </c>
      <c r="AG3331">
        <v>352</v>
      </c>
      <c r="AH3331">
        <v>117</v>
      </c>
      <c r="AI3331">
        <v>3</v>
      </c>
      <c r="AJ3331">
        <v>69</v>
      </c>
      <c r="AK3331">
        <v>11</v>
      </c>
      <c r="AL3331">
        <v>48</v>
      </c>
      <c r="AM3331">
        <v>30</v>
      </c>
      <c r="AN3331">
        <v>3</v>
      </c>
      <c r="AO3331">
        <v>1</v>
      </c>
      <c r="AP3331">
        <v>2</v>
      </c>
      <c r="AQ3331">
        <v>0</v>
      </c>
      <c r="AR3331">
        <v>0</v>
      </c>
      <c r="AS3331">
        <v>0</v>
      </c>
      <c r="AT3331">
        <v>0</v>
      </c>
      <c r="AU3331">
        <v>0</v>
      </c>
      <c r="AV3331">
        <v>0</v>
      </c>
      <c r="AW3331">
        <v>0</v>
      </c>
      <c r="AX3331">
        <v>0</v>
      </c>
      <c r="AY3331">
        <v>0</v>
      </c>
      <c r="AZ3331">
        <v>0</v>
      </c>
      <c r="BA3331">
        <v>0</v>
      </c>
      <c r="BB3331">
        <v>0</v>
      </c>
      <c r="BC3331">
        <v>0</v>
      </c>
      <c r="BD3331">
        <v>0</v>
      </c>
      <c r="BE3331">
        <v>0</v>
      </c>
      <c r="BF3331">
        <v>0</v>
      </c>
      <c r="BG3331" s="20">
        <v>0</v>
      </c>
      <c r="BH3331" s="20">
        <v>3</v>
      </c>
      <c r="BI3331" s="20">
        <v>124</v>
      </c>
      <c r="BJ3331" s="20">
        <v>95</v>
      </c>
      <c r="BK3331" s="20">
        <v>454</v>
      </c>
      <c r="BL3331" s="20">
        <v>1936</v>
      </c>
      <c r="BM3331" s="20">
        <v>1080</v>
      </c>
      <c r="BN3331" s="20">
        <v>240</v>
      </c>
      <c r="BO3331" s="20">
        <v>41</v>
      </c>
      <c r="BP3331" s="20">
        <v>14532</v>
      </c>
      <c r="BQ3331" s="20">
        <v>3055</v>
      </c>
      <c r="BR3331" s="20">
        <v>0</v>
      </c>
      <c r="BS3331" s="20">
        <v>78</v>
      </c>
      <c r="BT3331" s="20">
        <v>4326</v>
      </c>
      <c r="BU3331" s="20">
        <v>1867</v>
      </c>
      <c r="BV3331" s="20">
        <v>7160</v>
      </c>
    </row>
    <row r="3332" spans="1:74" x14ac:dyDescent="0.25">
      <c r="A3332" s="20" t="s">
        <v>475</v>
      </c>
      <c r="B3332" s="20" t="s">
        <v>491</v>
      </c>
      <c r="C3332" s="20" t="s">
        <v>499</v>
      </c>
      <c r="D3332" s="1">
        <v>44599</v>
      </c>
      <c r="E3332">
        <v>167</v>
      </c>
      <c r="F3332">
        <v>0</v>
      </c>
      <c r="G3332">
        <v>0</v>
      </c>
      <c r="H3332">
        <v>3</v>
      </c>
      <c r="I3332">
        <v>2</v>
      </c>
      <c r="J3332">
        <v>95</v>
      </c>
      <c r="K3332">
        <v>1</v>
      </c>
      <c r="L3332">
        <v>13</v>
      </c>
      <c r="M3332">
        <v>14</v>
      </c>
      <c r="N3332">
        <v>104</v>
      </c>
      <c r="O3332">
        <v>73</v>
      </c>
      <c r="P3332">
        <v>9</v>
      </c>
      <c r="Q3332">
        <v>3</v>
      </c>
      <c r="R3332">
        <v>535</v>
      </c>
      <c r="S3332">
        <v>388</v>
      </c>
      <c r="T3332">
        <v>15</v>
      </c>
      <c r="U3332">
        <v>27</v>
      </c>
      <c r="V3332">
        <v>22</v>
      </c>
      <c r="W3332">
        <v>2805</v>
      </c>
      <c r="X3332">
        <v>1166</v>
      </c>
      <c r="Y3332">
        <v>50</v>
      </c>
      <c r="Z3332">
        <v>436</v>
      </c>
      <c r="AA3332">
        <v>212</v>
      </c>
      <c r="AB3332">
        <v>1672</v>
      </c>
      <c r="AC3332">
        <v>647</v>
      </c>
      <c r="AD3332">
        <v>15</v>
      </c>
      <c r="AE3332">
        <v>366</v>
      </c>
      <c r="AF3332">
        <v>116</v>
      </c>
      <c r="AG3332">
        <v>350</v>
      </c>
      <c r="AH3332">
        <v>120</v>
      </c>
      <c r="AI3332">
        <v>3</v>
      </c>
      <c r="AJ3332">
        <v>67</v>
      </c>
      <c r="AK3332">
        <v>11</v>
      </c>
      <c r="AL3332">
        <v>49</v>
      </c>
      <c r="AM3332">
        <v>31</v>
      </c>
      <c r="AN3332">
        <v>3</v>
      </c>
      <c r="AO3332">
        <v>1</v>
      </c>
      <c r="AP3332">
        <v>2</v>
      </c>
      <c r="AQ3332">
        <v>0</v>
      </c>
      <c r="AR3332">
        <v>0</v>
      </c>
      <c r="AS3332">
        <v>0</v>
      </c>
      <c r="AT3332">
        <v>0</v>
      </c>
      <c r="AU3332">
        <v>0</v>
      </c>
      <c r="AV3332">
        <v>0</v>
      </c>
      <c r="AW3332">
        <v>0</v>
      </c>
      <c r="AX3332">
        <v>0</v>
      </c>
      <c r="AY3332">
        <v>0</v>
      </c>
      <c r="AZ3332">
        <v>0</v>
      </c>
      <c r="BA3332">
        <v>0</v>
      </c>
      <c r="BB3332">
        <v>0</v>
      </c>
      <c r="BC3332">
        <v>0</v>
      </c>
      <c r="BD3332">
        <v>0</v>
      </c>
      <c r="BE3332">
        <v>0</v>
      </c>
      <c r="BF3332">
        <v>0</v>
      </c>
      <c r="BG3332" s="20">
        <v>0</v>
      </c>
      <c r="BH3332" s="20">
        <v>3</v>
      </c>
      <c r="BI3332" s="20">
        <v>125</v>
      </c>
      <c r="BJ3332" s="20">
        <v>92</v>
      </c>
      <c r="BK3332" s="20">
        <v>452</v>
      </c>
      <c r="BL3332" s="20">
        <v>1949</v>
      </c>
      <c r="BM3332" s="20">
        <v>1085</v>
      </c>
      <c r="BN3332" s="20">
        <v>242</v>
      </c>
      <c r="BO3332" s="20">
        <v>42</v>
      </c>
      <c r="BP3332" s="20">
        <v>14535</v>
      </c>
      <c r="BQ3332" s="20">
        <v>3112</v>
      </c>
      <c r="BR3332" s="20">
        <v>0</v>
      </c>
      <c r="BS3332" s="20">
        <v>77</v>
      </c>
      <c r="BT3332" s="20">
        <v>4278</v>
      </c>
      <c r="BU3332" s="20">
        <v>1885</v>
      </c>
      <c r="BV3332" s="20">
        <v>7206</v>
      </c>
    </row>
    <row r="3333" spans="1:74" x14ac:dyDescent="0.25">
      <c r="A3333" s="20" t="s">
        <v>475</v>
      </c>
      <c r="B3333" s="20" t="s">
        <v>491</v>
      </c>
      <c r="C3333" s="20" t="s">
        <v>499</v>
      </c>
      <c r="D3333" s="1">
        <v>44606</v>
      </c>
      <c r="E3333">
        <v>167</v>
      </c>
      <c r="F3333">
        <v>0</v>
      </c>
      <c r="G3333">
        <v>0</v>
      </c>
      <c r="H3333">
        <v>3</v>
      </c>
      <c r="I3333">
        <v>2</v>
      </c>
      <c r="J3333">
        <v>97</v>
      </c>
      <c r="K3333">
        <v>1</v>
      </c>
      <c r="L3333">
        <v>13</v>
      </c>
      <c r="M3333">
        <v>14</v>
      </c>
      <c r="N3333">
        <v>106</v>
      </c>
      <c r="O3333">
        <v>79</v>
      </c>
      <c r="P3333">
        <v>9</v>
      </c>
      <c r="Q3333">
        <v>2</v>
      </c>
      <c r="R3333">
        <v>542</v>
      </c>
      <c r="S3333">
        <v>393</v>
      </c>
      <c r="T3333">
        <v>15</v>
      </c>
      <c r="U3333">
        <v>28</v>
      </c>
      <c r="V3333">
        <v>21</v>
      </c>
      <c r="W3333">
        <v>2839</v>
      </c>
      <c r="X3333">
        <v>1185</v>
      </c>
      <c r="Y3333">
        <v>51</v>
      </c>
      <c r="Z3333">
        <v>445</v>
      </c>
      <c r="AA3333">
        <v>219</v>
      </c>
      <c r="AB3333">
        <v>1678</v>
      </c>
      <c r="AC3333">
        <v>657</v>
      </c>
      <c r="AD3333">
        <v>15</v>
      </c>
      <c r="AE3333">
        <v>366</v>
      </c>
      <c r="AF3333">
        <v>119</v>
      </c>
      <c r="AG3333">
        <v>347</v>
      </c>
      <c r="AH3333">
        <v>120</v>
      </c>
      <c r="AI3333">
        <v>3</v>
      </c>
      <c r="AJ3333">
        <v>66</v>
      </c>
      <c r="AK3333">
        <v>10</v>
      </c>
      <c r="AL3333">
        <v>48</v>
      </c>
      <c r="AM3333">
        <v>30</v>
      </c>
      <c r="AN3333">
        <v>3</v>
      </c>
      <c r="AO3333">
        <v>1</v>
      </c>
      <c r="AP3333">
        <v>2</v>
      </c>
      <c r="AQ3333">
        <v>0</v>
      </c>
      <c r="AR3333">
        <v>0</v>
      </c>
      <c r="AS3333">
        <v>0</v>
      </c>
      <c r="AT3333">
        <v>0</v>
      </c>
      <c r="AU3333">
        <v>0</v>
      </c>
      <c r="AV3333">
        <v>0</v>
      </c>
      <c r="AW3333">
        <v>0</v>
      </c>
      <c r="AX3333">
        <v>0</v>
      </c>
      <c r="AY3333">
        <v>0</v>
      </c>
      <c r="AZ3333">
        <v>0</v>
      </c>
      <c r="BA3333">
        <v>0</v>
      </c>
      <c r="BB3333">
        <v>0</v>
      </c>
      <c r="BC3333">
        <v>0</v>
      </c>
      <c r="BD3333">
        <v>0</v>
      </c>
      <c r="BE3333">
        <v>0</v>
      </c>
      <c r="BF3333">
        <v>0</v>
      </c>
      <c r="BG3333" s="20">
        <v>0</v>
      </c>
      <c r="BH3333" s="20">
        <v>3</v>
      </c>
      <c r="BI3333" s="20">
        <v>127</v>
      </c>
      <c r="BJ3333" s="20">
        <v>94</v>
      </c>
      <c r="BK3333" s="20">
        <v>457</v>
      </c>
      <c r="BL3333" s="20">
        <v>1964</v>
      </c>
      <c r="BM3333" s="20">
        <v>1088</v>
      </c>
      <c r="BN3333" s="20">
        <v>243</v>
      </c>
      <c r="BO3333" s="20">
        <v>41</v>
      </c>
      <c r="BP3333" s="20">
        <v>14612</v>
      </c>
      <c r="BQ3333" s="20">
        <v>3183</v>
      </c>
      <c r="BR3333" s="20">
        <v>0</v>
      </c>
      <c r="BS3333" s="20">
        <v>78</v>
      </c>
      <c r="BT3333" s="20">
        <v>4260</v>
      </c>
      <c r="BU3333" s="20">
        <v>1945</v>
      </c>
      <c r="BV3333" s="20">
        <v>7254</v>
      </c>
    </row>
    <row r="3334" spans="1:74" x14ac:dyDescent="0.25">
      <c r="A3334" s="20" t="s">
        <v>475</v>
      </c>
      <c r="B3334" s="20" t="s">
        <v>491</v>
      </c>
      <c r="C3334" s="20" t="s">
        <v>499</v>
      </c>
      <c r="D3334" s="1">
        <v>44606</v>
      </c>
      <c r="R3334">
        <v>2</v>
      </c>
      <c r="U3334">
        <v>1</v>
      </c>
      <c r="V3334">
        <v>1</v>
      </c>
      <c r="W3334">
        <v>9</v>
      </c>
      <c r="X3334">
        <v>1</v>
      </c>
      <c r="Z3334">
        <v>1</v>
      </c>
      <c r="AA3334">
        <v>5</v>
      </c>
      <c r="AB3334">
        <v>3</v>
      </c>
      <c r="AC3334">
        <v>2</v>
      </c>
      <c r="AF3334">
        <v>1</v>
      </c>
      <c r="AG3334">
        <v>1</v>
      </c>
      <c r="BG3334" s="20"/>
      <c r="BH3334" s="20"/>
      <c r="BI3334" s="20"/>
      <c r="BJ3334" s="20"/>
      <c r="BK3334" s="20"/>
      <c r="BL3334" s="20">
        <v>2</v>
      </c>
      <c r="BM3334" s="20">
        <v>2</v>
      </c>
      <c r="BN3334" s="20">
        <v>1</v>
      </c>
      <c r="BO3334" s="20"/>
      <c r="BP3334" s="20">
        <v>17</v>
      </c>
      <c r="BQ3334" s="20">
        <v>4</v>
      </c>
      <c r="BR3334" s="20"/>
      <c r="BS3334" s="20"/>
      <c r="BT3334" s="20">
        <v>2</v>
      </c>
      <c r="BU3334" s="20">
        <v>8</v>
      </c>
      <c r="BV3334" s="20">
        <v>6</v>
      </c>
    </row>
    <row r="3335" spans="1:74" x14ac:dyDescent="0.25">
      <c r="A3335" s="20" t="s">
        <v>475</v>
      </c>
      <c r="B3335" s="20" t="s">
        <v>489</v>
      </c>
      <c r="C3335" s="20" t="s">
        <v>674</v>
      </c>
      <c r="D3335" s="1">
        <v>44493</v>
      </c>
      <c r="E3335">
        <v>123</v>
      </c>
      <c r="F3335">
        <v>0</v>
      </c>
      <c r="G3335">
        <v>0</v>
      </c>
      <c r="H3335">
        <v>0</v>
      </c>
      <c r="I3335">
        <v>0</v>
      </c>
      <c r="J3335">
        <v>38</v>
      </c>
      <c r="K3335">
        <v>3</v>
      </c>
      <c r="L3335">
        <v>12</v>
      </c>
      <c r="M3335">
        <v>1</v>
      </c>
      <c r="N3335">
        <v>8</v>
      </c>
      <c r="O3335">
        <v>0</v>
      </c>
      <c r="P3335">
        <v>6</v>
      </c>
      <c r="Q3335">
        <v>0</v>
      </c>
      <c r="R3335">
        <v>594</v>
      </c>
      <c r="S3335">
        <v>0</v>
      </c>
      <c r="T3335">
        <v>301</v>
      </c>
      <c r="U3335">
        <v>7</v>
      </c>
      <c r="V3335">
        <v>21</v>
      </c>
      <c r="W3335">
        <v>954</v>
      </c>
      <c r="X3335">
        <v>0</v>
      </c>
      <c r="Y3335">
        <v>51</v>
      </c>
      <c r="Z3335">
        <v>57</v>
      </c>
      <c r="AA3335">
        <v>77</v>
      </c>
      <c r="AB3335">
        <v>905</v>
      </c>
      <c r="AC3335">
        <v>62</v>
      </c>
      <c r="AD3335">
        <v>2</v>
      </c>
      <c r="AE3335">
        <v>6</v>
      </c>
      <c r="AF3335">
        <v>157</v>
      </c>
      <c r="AG3335">
        <v>84</v>
      </c>
      <c r="AH3335">
        <v>0</v>
      </c>
      <c r="AI3335">
        <v>3</v>
      </c>
      <c r="AJ3335">
        <v>13</v>
      </c>
      <c r="AK3335">
        <v>8</v>
      </c>
      <c r="AL3335">
        <v>59</v>
      </c>
      <c r="AM3335">
        <v>0</v>
      </c>
      <c r="AN3335">
        <v>11</v>
      </c>
      <c r="AO3335">
        <v>1</v>
      </c>
      <c r="AP3335">
        <v>1</v>
      </c>
      <c r="AQ3335">
        <v>0</v>
      </c>
      <c r="AR3335">
        <v>0</v>
      </c>
      <c r="AS3335">
        <v>0</v>
      </c>
      <c r="AT3335">
        <v>0</v>
      </c>
      <c r="AU3335">
        <v>0</v>
      </c>
      <c r="AV3335">
        <v>0</v>
      </c>
      <c r="AW3335">
        <v>0</v>
      </c>
      <c r="AX3335">
        <v>0</v>
      </c>
      <c r="AY3335">
        <v>0</v>
      </c>
      <c r="AZ3335">
        <v>0</v>
      </c>
      <c r="BA3335">
        <v>0</v>
      </c>
      <c r="BB3335">
        <v>12</v>
      </c>
      <c r="BC3335">
        <v>19</v>
      </c>
      <c r="BD3335">
        <v>0</v>
      </c>
      <c r="BE3335">
        <v>3</v>
      </c>
      <c r="BF3335">
        <v>3</v>
      </c>
      <c r="BG3335" s="20"/>
      <c r="BH3335" s="20"/>
      <c r="BI3335" s="20"/>
      <c r="BJ3335" s="20"/>
      <c r="BK3335" s="20"/>
      <c r="BL3335" s="20"/>
      <c r="BM3335" s="20"/>
      <c r="BN3335" s="20"/>
      <c r="BO3335" s="20"/>
      <c r="BP3335" s="20"/>
      <c r="BQ3335" s="20"/>
      <c r="BR3335" s="20"/>
      <c r="BS3335" s="20"/>
      <c r="BT3335" s="20"/>
      <c r="BU3335" s="20"/>
      <c r="BV3335" s="20"/>
    </row>
    <row r="3336" spans="1:74" x14ac:dyDescent="0.25">
      <c r="A3336" s="20" t="s">
        <v>475</v>
      </c>
      <c r="B3336" s="20" t="s">
        <v>489</v>
      </c>
      <c r="C3336" s="20" t="s">
        <v>674</v>
      </c>
      <c r="D3336" s="1">
        <v>44500</v>
      </c>
      <c r="E3336">
        <v>124</v>
      </c>
      <c r="F3336">
        <v>0</v>
      </c>
      <c r="G3336">
        <v>0</v>
      </c>
      <c r="H3336">
        <v>0</v>
      </c>
      <c r="I3336">
        <v>0</v>
      </c>
      <c r="J3336">
        <v>45</v>
      </c>
      <c r="K3336">
        <v>3</v>
      </c>
      <c r="L3336">
        <v>12</v>
      </c>
      <c r="M3336">
        <v>1</v>
      </c>
      <c r="N3336">
        <v>8</v>
      </c>
      <c r="O3336">
        <v>0</v>
      </c>
      <c r="P3336">
        <v>6</v>
      </c>
      <c r="Q3336">
        <v>0</v>
      </c>
      <c r="R3336">
        <v>593</v>
      </c>
      <c r="S3336">
        <v>0</v>
      </c>
      <c r="T3336">
        <v>378</v>
      </c>
      <c r="U3336">
        <v>7</v>
      </c>
      <c r="V3336">
        <v>21</v>
      </c>
      <c r="W3336">
        <v>956</v>
      </c>
      <c r="X3336">
        <v>0</v>
      </c>
      <c r="Y3336">
        <v>95</v>
      </c>
      <c r="Z3336">
        <v>58</v>
      </c>
      <c r="AA3336">
        <v>77</v>
      </c>
      <c r="AB3336">
        <v>906</v>
      </c>
      <c r="AC3336">
        <v>84</v>
      </c>
      <c r="AD3336">
        <v>2</v>
      </c>
      <c r="AE3336">
        <v>6</v>
      </c>
      <c r="AF3336">
        <v>157</v>
      </c>
      <c r="AG3336">
        <v>84</v>
      </c>
      <c r="AH3336">
        <v>0</v>
      </c>
      <c r="AI3336">
        <v>5</v>
      </c>
      <c r="AJ3336">
        <v>13</v>
      </c>
      <c r="AK3336">
        <v>8</v>
      </c>
      <c r="AL3336">
        <v>59</v>
      </c>
      <c r="AM3336">
        <v>0</v>
      </c>
      <c r="AN3336">
        <v>13</v>
      </c>
      <c r="AO3336">
        <v>1</v>
      </c>
      <c r="AP3336">
        <v>1</v>
      </c>
      <c r="AQ3336">
        <v>0</v>
      </c>
      <c r="AR3336">
        <v>0</v>
      </c>
      <c r="AS3336">
        <v>0</v>
      </c>
      <c r="AT3336">
        <v>0</v>
      </c>
      <c r="AU3336">
        <v>0</v>
      </c>
      <c r="AV3336">
        <v>0</v>
      </c>
      <c r="AW3336">
        <v>0</v>
      </c>
      <c r="AX3336">
        <v>0</v>
      </c>
      <c r="AY3336">
        <v>0</v>
      </c>
      <c r="AZ3336">
        <v>0</v>
      </c>
      <c r="BA3336">
        <v>0</v>
      </c>
      <c r="BB3336">
        <v>12</v>
      </c>
      <c r="BC3336">
        <v>19</v>
      </c>
      <c r="BD3336">
        <v>0</v>
      </c>
      <c r="BE3336">
        <v>3</v>
      </c>
      <c r="BF3336">
        <v>3</v>
      </c>
      <c r="BG3336" s="20"/>
      <c r="BH3336" s="20"/>
      <c r="BI3336" s="20"/>
      <c r="BJ3336" s="20"/>
      <c r="BK3336" s="20"/>
      <c r="BL3336" s="20"/>
      <c r="BM3336" s="20"/>
      <c r="BN3336" s="20"/>
      <c r="BO3336" s="20"/>
      <c r="BP3336" s="20"/>
      <c r="BQ3336" s="20"/>
      <c r="BR3336" s="20"/>
      <c r="BS3336" s="20"/>
      <c r="BT3336" s="20"/>
      <c r="BU3336" s="20"/>
      <c r="BV3336" s="20"/>
    </row>
    <row r="3337" spans="1:74" x14ac:dyDescent="0.25">
      <c r="A3337" s="20" t="s">
        <v>475</v>
      </c>
      <c r="B3337" s="20" t="s">
        <v>489</v>
      </c>
      <c r="C3337" s="20" t="s">
        <v>674</v>
      </c>
      <c r="D3337" s="1">
        <v>44507</v>
      </c>
      <c r="E3337">
        <v>124</v>
      </c>
      <c r="F3337">
        <v>0</v>
      </c>
      <c r="G3337">
        <v>0</v>
      </c>
      <c r="H3337">
        <v>0</v>
      </c>
      <c r="I3337">
        <v>0</v>
      </c>
      <c r="J3337">
        <v>53</v>
      </c>
      <c r="K3337">
        <v>3</v>
      </c>
      <c r="L3337">
        <v>12</v>
      </c>
      <c r="M3337">
        <v>1</v>
      </c>
      <c r="N3337">
        <v>9</v>
      </c>
      <c r="O3337">
        <v>6</v>
      </c>
      <c r="P3337">
        <v>0</v>
      </c>
      <c r="Q3337">
        <v>0</v>
      </c>
      <c r="R3337">
        <v>592</v>
      </c>
      <c r="S3337">
        <v>414</v>
      </c>
      <c r="T3337">
        <v>12</v>
      </c>
      <c r="U3337">
        <v>7</v>
      </c>
      <c r="V3337">
        <v>20</v>
      </c>
      <c r="W3337">
        <v>957</v>
      </c>
      <c r="X3337">
        <v>147</v>
      </c>
      <c r="Y3337">
        <v>20</v>
      </c>
      <c r="Z3337">
        <v>59</v>
      </c>
      <c r="AA3337">
        <v>75</v>
      </c>
      <c r="AB3337">
        <v>905</v>
      </c>
      <c r="AC3337">
        <v>105</v>
      </c>
      <c r="AD3337">
        <v>2</v>
      </c>
      <c r="AE3337">
        <v>6</v>
      </c>
      <c r="AF3337">
        <v>155</v>
      </c>
      <c r="AG3337">
        <v>83</v>
      </c>
      <c r="AH3337">
        <v>7</v>
      </c>
      <c r="AI3337">
        <v>3</v>
      </c>
      <c r="AJ3337">
        <v>12</v>
      </c>
      <c r="AK3337">
        <v>8</v>
      </c>
      <c r="AL3337">
        <v>58</v>
      </c>
      <c r="AM3337">
        <v>18</v>
      </c>
      <c r="AN3337">
        <v>3</v>
      </c>
      <c r="AO3337">
        <v>1</v>
      </c>
      <c r="AP3337">
        <v>1</v>
      </c>
      <c r="AQ3337">
        <v>0</v>
      </c>
      <c r="AR3337">
        <v>0</v>
      </c>
      <c r="AS3337">
        <v>0</v>
      </c>
      <c r="AT3337">
        <v>0</v>
      </c>
      <c r="AU3337">
        <v>0</v>
      </c>
      <c r="AV3337">
        <v>0</v>
      </c>
      <c r="AW3337">
        <v>0</v>
      </c>
      <c r="AX3337">
        <v>0</v>
      </c>
      <c r="AY3337">
        <v>0</v>
      </c>
      <c r="AZ3337">
        <v>0</v>
      </c>
      <c r="BA3337">
        <v>0</v>
      </c>
      <c r="BB3337">
        <v>0</v>
      </c>
      <c r="BC3337">
        <v>0</v>
      </c>
      <c r="BD3337">
        <v>0</v>
      </c>
      <c r="BE3337">
        <v>0</v>
      </c>
      <c r="BF3337">
        <v>0</v>
      </c>
      <c r="BG3337" s="20">
        <v>0</v>
      </c>
      <c r="BH3337" s="20">
        <v>0</v>
      </c>
      <c r="BI3337" s="20">
        <v>103</v>
      </c>
      <c r="BJ3337" s="20">
        <v>9</v>
      </c>
      <c r="BK3337" s="20">
        <v>544</v>
      </c>
      <c r="BL3337" s="20">
        <v>761</v>
      </c>
      <c r="BM3337" s="20">
        <v>716</v>
      </c>
      <c r="BN3337" s="20">
        <v>51</v>
      </c>
      <c r="BO3337" s="20">
        <v>47</v>
      </c>
      <c r="BP3337" s="20"/>
      <c r="BQ3337" s="20"/>
      <c r="BR3337" s="20"/>
      <c r="BS3337" s="20"/>
      <c r="BT3337" s="20"/>
      <c r="BU3337" s="20"/>
      <c r="BV3337" s="20"/>
    </row>
    <row r="3338" spans="1:74" x14ac:dyDescent="0.25">
      <c r="A3338" s="20" t="s">
        <v>475</v>
      </c>
      <c r="B3338" s="20" t="s">
        <v>489</v>
      </c>
      <c r="C3338" s="20" t="s">
        <v>674</v>
      </c>
      <c r="D3338" s="1">
        <v>44514</v>
      </c>
      <c r="E3338">
        <v>122</v>
      </c>
      <c r="F3338">
        <v>0</v>
      </c>
      <c r="G3338">
        <v>0</v>
      </c>
      <c r="H3338">
        <v>0</v>
      </c>
      <c r="I3338">
        <v>0</v>
      </c>
      <c r="J3338">
        <v>61</v>
      </c>
      <c r="K3338">
        <v>3</v>
      </c>
      <c r="L3338">
        <v>12</v>
      </c>
      <c r="M3338">
        <v>1</v>
      </c>
      <c r="N3338">
        <v>9</v>
      </c>
      <c r="O3338">
        <v>6</v>
      </c>
      <c r="P3338">
        <v>0</v>
      </c>
      <c r="Q3338">
        <v>0</v>
      </c>
      <c r="R3338">
        <v>593</v>
      </c>
      <c r="S3338">
        <v>443</v>
      </c>
      <c r="T3338">
        <v>12</v>
      </c>
      <c r="U3338">
        <v>7</v>
      </c>
      <c r="V3338">
        <v>21</v>
      </c>
      <c r="W3338">
        <v>957</v>
      </c>
      <c r="X3338">
        <v>218</v>
      </c>
      <c r="Y3338">
        <v>20</v>
      </c>
      <c r="Z3338">
        <v>59</v>
      </c>
      <c r="AA3338">
        <v>74</v>
      </c>
      <c r="AB3338">
        <v>903</v>
      </c>
      <c r="AC3338">
        <v>140</v>
      </c>
      <c r="AD3338">
        <v>2</v>
      </c>
      <c r="AE3338">
        <v>6</v>
      </c>
      <c r="AF3338">
        <v>154</v>
      </c>
      <c r="AG3338">
        <v>83</v>
      </c>
      <c r="AH3338">
        <v>8</v>
      </c>
      <c r="AI3338">
        <v>3</v>
      </c>
      <c r="AJ3338">
        <v>12</v>
      </c>
      <c r="AK3338">
        <v>8</v>
      </c>
      <c r="AL3338">
        <v>58</v>
      </c>
      <c r="AM3338">
        <v>18</v>
      </c>
      <c r="AN3338">
        <v>3</v>
      </c>
      <c r="AO3338">
        <v>1</v>
      </c>
      <c r="AP3338">
        <v>1</v>
      </c>
      <c r="AQ3338">
        <v>0</v>
      </c>
      <c r="AR3338">
        <v>0</v>
      </c>
      <c r="AS3338">
        <v>0</v>
      </c>
      <c r="AT3338">
        <v>0</v>
      </c>
      <c r="AU3338">
        <v>0</v>
      </c>
      <c r="AV3338">
        <v>0</v>
      </c>
      <c r="AW3338">
        <v>0</v>
      </c>
      <c r="AX3338">
        <v>0</v>
      </c>
      <c r="AY3338">
        <v>0</v>
      </c>
      <c r="AZ3338">
        <v>0</v>
      </c>
      <c r="BA3338">
        <v>0</v>
      </c>
      <c r="BB3338">
        <v>0</v>
      </c>
      <c r="BC3338">
        <v>0</v>
      </c>
      <c r="BD3338">
        <v>0</v>
      </c>
      <c r="BE3338">
        <v>0</v>
      </c>
      <c r="BF3338">
        <v>0</v>
      </c>
      <c r="BG3338" s="20">
        <v>0</v>
      </c>
      <c r="BH3338" s="20">
        <v>0</v>
      </c>
      <c r="BI3338" s="20">
        <v>102</v>
      </c>
      <c r="BJ3338" s="20">
        <v>9</v>
      </c>
      <c r="BK3338" s="20">
        <v>545</v>
      </c>
      <c r="BL3338" s="20">
        <v>764</v>
      </c>
      <c r="BM3338" s="20">
        <v>716</v>
      </c>
      <c r="BN3338" s="20">
        <v>51</v>
      </c>
      <c r="BO3338" s="20">
        <v>47</v>
      </c>
      <c r="BP3338" s="20"/>
      <c r="BQ3338" s="20"/>
      <c r="BR3338" s="20"/>
      <c r="BS3338" s="20"/>
      <c r="BT3338" s="20"/>
      <c r="BU3338" s="20"/>
      <c r="BV3338" s="20"/>
    </row>
    <row r="3339" spans="1:74" x14ac:dyDescent="0.25">
      <c r="A3339" s="20" t="s">
        <v>475</v>
      </c>
      <c r="B3339" s="20" t="s">
        <v>489</v>
      </c>
      <c r="C3339" s="20" t="s">
        <v>674</v>
      </c>
      <c r="D3339" s="1">
        <v>44521</v>
      </c>
      <c r="E3339">
        <v>122</v>
      </c>
      <c r="F3339">
        <v>0</v>
      </c>
      <c r="G3339">
        <v>0</v>
      </c>
      <c r="H3339">
        <v>0</v>
      </c>
      <c r="I3339">
        <v>0</v>
      </c>
      <c r="J3339">
        <v>66</v>
      </c>
      <c r="K3339">
        <v>3</v>
      </c>
      <c r="L3339">
        <v>12</v>
      </c>
      <c r="M3339">
        <v>1</v>
      </c>
      <c r="N3339">
        <v>9</v>
      </c>
      <c r="O3339">
        <v>7</v>
      </c>
      <c r="P3339">
        <v>0</v>
      </c>
      <c r="Q3339">
        <v>0</v>
      </c>
      <c r="R3339">
        <v>593</v>
      </c>
      <c r="S3339">
        <v>458</v>
      </c>
      <c r="T3339">
        <v>13</v>
      </c>
      <c r="U3339">
        <v>7</v>
      </c>
      <c r="V3339">
        <v>20</v>
      </c>
      <c r="W3339">
        <v>956</v>
      </c>
      <c r="X3339">
        <v>291</v>
      </c>
      <c r="Y3339">
        <v>20</v>
      </c>
      <c r="Z3339">
        <v>58</v>
      </c>
      <c r="AA3339">
        <v>72</v>
      </c>
      <c r="AB3339">
        <v>904</v>
      </c>
      <c r="AC3339">
        <v>179</v>
      </c>
      <c r="AD3339">
        <v>2</v>
      </c>
      <c r="AE3339">
        <v>6</v>
      </c>
      <c r="AF3339">
        <v>155</v>
      </c>
      <c r="AG3339">
        <v>85</v>
      </c>
      <c r="AH3339">
        <v>10</v>
      </c>
      <c r="AI3339">
        <v>3</v>
      </c>
      <c r="AJ3339">
        <v>13</v>
      </c>
      <c r="AK3339">
        <v>8</v>
      </c>
      <c r="AL3339">
        <v>58</v>
      </c>
      <c r="AM3339">
        <v>20</v>
      </c>
      <c r="AN3339">
        <v>3</v>
      </c>
      <c r="AO3339">
        <v>1</v>
      </c>
      <c r="AP3339">
        <v>1</v>
      </c>
      <c r="AQ3339">
        <v>0</v>
      </c>
      <c r="AR3339">
        <v>0</v>
      </c>
      <c r="AS3339">
        <v>0</v>
      </c>
      <c r="AT3339">
        <v>0</v>
      </c>
      <c r="AU3339">
        <v>0</v>
      </c>
      <c r="AV3339">
        <v>0</v>
      </c>
      <c r="AW3339">
        <v>0</v>
      </c>
      <c r="AX3339">
        <v>0</v>
      </c>
      <c r="AY3339">
        <v>0</v>
      </c>
      <c r="AZ3339">
        <v>0</v>
      </c>
      <c r="BA3339">
        <v>0</v>
      </c>
      <c r="BB3339">
        <v>0</v>
      </c>
      <c r="BC3339">
        <v>0</v>
      </c>
      <c r="BD3339">
        <v>0</v>
      </c>
      <c r="BE3339">
        <v>0</v>
      </c>
      <c r="BF3339">
        <v>0</v>
      </c>
      <c r="BG3339" s="20">
        <v>0</v>
      </c>
      <c r="BH3339" s="20">
        <v>0</v>
      </c>
      <c r="BI3339" s="20">
        <v>103</v>
      </c>
      <c r="BJ3339" s="20">
        <v>9</v>
      </c>
      <c r="BK3339" s="20">
        <v>545</v>
      </c>
      <c r="BL3339" s="20">
        <v>766</v>
      </c>
      <c r="BM3339" s="20">
        <v>716</v>
      </c>
      <c r="BN3339" s="20">
        <v>52</v>
      </c>
      <c r="BO3339" s="20">
        <v>47</v>
      </c>
      <c r="BP3339" s="20"/>
      <c r="BQ3339" s="20"/>
      <c r="BR3339" s="20"/>
      <c r="BS3339" s="20"/>
      <c r="BT3339" s="20"/>
      <c r="BU3339" s="20"/>
      <c r="BV3339" s="20"/>
    </row>
    <row r="3340" spans="1:74" x14ac:dyDescent="0.25">
      <c r="A3340" s="20" t="s">
        <v>475</v>
      </c>
      <c r="B3340" s="20" t="s">
        <v>489</v>
      </c>
      <c r="C3340" s="20" t="s">
        <v>674</v>
      </c>
      <c r="D3340" s="1">
        <v>44528</v>
      </c>
      <c r="E3340">
        <v>122</v>
      </c>
      <c r="F3340">
        <v>0</v>
      </c>
      <c r="G3340">
        <v>0</v>
      </c>
      <c r="H3340">
        <v>0</v>
      </c>
      <c r="I3340">
        <v>0</v>
      </c>
      <c r="J3340">
        <v>70</v>
      </c>
      <c r="K3340">
        <v>3</v>
      </c>
      <c r="L3340">
        <v>13</v>
      </c>
      <c r="M3340">
        <v>1</v>
      </c>
      <c r="N3340">
        <v>9</v>
      </c>
      <c r="O3340">
        <v>7</v>
      </c>
      <c r="P3340">
        <v>0</v>
      </c>
      <c r="Q3340">
        <v>0</v>
      </c>
      <c r="R3340">
        <v>592</v>
      </c>
      <c r="S3340">
        <v>473</v>
      </c>
      <c r="T3340">
        <v>13</v>
      </c>
      <c r="U3340">
        <v>7</v>
      </c>
      <c r="V3340">
        <v>20</v>
      </c>
      <c r="W3340">
        <v>957</v>
      </c>
      <c r="X3340">
        <v>366</v>
      </c>
      <c r="Y3340">
        <v>19</v>
      </c>
      <c r="Z3340">
        <v>56</v>
      </c>
      <c r="AA3340">
        <v>71</v>
      </c>
      <c r="AB3340">
        <v>903</v>
      </c>
      <c r="AC3340">
        <v>241</v>
      </c>
      <c r="AD3340">
        <v>2</v>
      </c>
      <c r="AE3340">
        <v>6</v>
      </c>
      <c r="AF3340">
        <v>155</v>
      </c>
      <c r="AG3340">
        <v>87</v>
      </c>
      <c r="AH3340">
        <v>12</v>
      </c>
      <c r="AI3340">
        <v>3</v>
      </c>
      <c r="AJ3340">
        <v>13</v>
      </c>
      <c r="AK3340">
        <v>8</v>
      </c>
      <c r="AL3340">
        <v>59</v>
      </c>
      <c r="AM3340">
        <v>20</v>
      </c>
      <c r="AN3340">
        <v>3</v>
      </c>
      <c r="AO3340">
        <v>1</v>
      </c>
      <c r="AP3340">
        <v>1</v>
      </c>
      <c r="AQ3340">
        <v>0</v>
      </c>
      <c r="AR3340">
        <v>0</v>
      </c>
      <c r="AS3340">
        <v>0</v>
      </c>
      <c r="AT3340">
        <v>0</v>
      </c>
      <c r="AU3340">
        <v>0</v>
      </c>
      <c r="AV3340">
        <v>0</v>
      </c>
      <c r="AW3340">
        <v>0</v>
      </c>
      <c r="AX3340">
        <v>0</v>
      </c>
      <c r="AY3340">
        <v>0</v>
      </c>
      <c r="AZ3340">
        <v>0</v>
      </c>
      <c r="BA3340">
        <v>0</v>
      </c>
      <c r="BB3340">
        <v>0</v>
      </c>
      <c r="BC3340">
        <v>0</v>
      </c>
      <c r="BD3340">
        <v>0</v>
      </c>
      <c r="BE3340">
        <v>0</v>
      </c>
      <c r="BF3340">
        <v>0</v>
      </c>
      <c r="BG3340" s="20">
        <v>0</v>
      </c>
      <c r="BH3340" s="20">
        <v>0</v>
      </c>
      <c r="BI3340" s="20">
        <v>102</v>
      </c>
      <c r="BJ3340" s="20">
        <v>9</v>
      </c>
      <c r="BK3340" s="20">
        <v>544</v>
      </c>
      <c r="BL3340" s="20">
        <v>769</v>
      </c>
      <c r="BM3340" s="20">
        <v>714</v>
      </c>
      <c r="BN3340" s="20">
        <v>55</v>
      </c>
      <c r="BO3340" s="20">
        <v>48</v>
      </c>
      <c r="BP3340" s="20"/>
      <c r="BQ3340" s="20"/>
      <c r="BR3340" s="20"/>
      <c r="BS3340" s="20"/>
      <c r="BT3340" s="20"/>
      <c r="BU3340" s="20"/>
      <c r="BV3340" s="20"/>
    </row>
    <row r="3341" spans="1:74" x14ac:dyDescent="0.25">
      <c r="A3341" s="20" t="s">
        <v>475</v>
      </c>
      <c r="B3341" s="20" t="s">
        <v>489</v>
      </c>
      <c r="C3341" s="20" t="s">
        <v>674</v>
      </c>
      <c r="D3341" s="1">
        <v>44535</v>
      </c>
      <c r="E3341">
        <v>122</v>
      </c>
      <c r="F3341">
        <v>0</v>
      </c>
      <c r="G3341">
        <v>0</v>
      </c>
      <c r="H3341">
        <v>0</v>
      </c>
      <c r="I3341">
        <v>0</v>
      </c>
      <c r="J3341">
        <v>76</v>
      </c>
      <c r="K3341">
        <v>3</v>
      </c>
      <c r="L3341">
        <v>13</v>
      </c>
      <c r="M3341">
        <v>1</v>
      </c>
      <c r="N3341">
        <v>9</v>
      </c>
      <c r="O3341">
        <v>7</v>
      </c>
      <c r="P3341">
        <v>0</v>
      </c>
      <c r="Q3341">
        <v>0</v>
      </c>
      <c r="R3341">
        <v>594</v>
      </c>
      <c r="S3341">
        <v>482</v>
      </c>
      <c r="T3341">
        <v>13</v>
      </c>
      <c r="U3341">
        <v>7</v>
      </c>
      <c r="V3341">
        <v>20</v>
      </c>
      <c r="W3341">
        <v>957</v>
      </c>
      <c r="X3341">
        <v>419</v>
      </c>
      <c r="Y3341">
        <v>19</v>
      </c>
      <c r="Z3341">
        <v>55</v>
      </c>
      <c r="AA3341">
        <v>72</v>
      </c>
      <c r="AB3341">
        <v>903</v>
      </c>
      <c r="AC3341">
        <v>301</v>
      </c>
      <c r="AD3341">
        <v>2</v>
      </c>
      <c r="AE3341">
        <v>6</v>
      </c>
      <c r="AF3341">
        <v>156</v>
      </c>
      <c r="AG3341">
        <v>87</v>
      </c>
      <c r="AH3341">
        <v>14</v>
      </c>
      <c r="AI3341">
        <v>3</v>
      </c>
      <c r="AJ3341">
        <v>13</v>
      </c>
      <c r="AK3341">
        <v>8</v>
      </c>
      <c r="AL3341">
        <v>59</v>
      </c>
      <c r="AM3341">
        <v>23</v>
      </c>
      <c r="AN3341">
        <v>3</v>
      </c>
      <c r="AO3341">
        <v>1</v>
      </c>
      <c r="AP3341">
        <v>1</v>
      </c>
      <c r="AQ3341">
        <v>0</v>
      </c>
      <c r="AR3341">
        <v>0</v>
      </c>
      <c r="AS3341">
        <v>0</v>
      </c>
      <c r="AT3341">
        <v>0</v>
      </c>
      <c r="AU3341">
        <v>0</v>
      </c>
      <c r="AV3341">
        <v>0</v>
      </c>
      <c r="AW3341">
        <v>0</v>
      </c>
      <c r="AX3341">
        <v>0</v>
      </c>
      <c r="AY3341">
        <v>0</v>
      </c>
      <c r="AZ3341">
        <v>0</v>
      </c>
      <c r="BA3341">
        <v>0</v>
      </c>
      <c r="BB3341">
        <v>0</v>
      </c>
      <c r="BC3341">
        <v>0</v>
      </c>
      <c r="BD3341">
        <v>0</v>
      </c>
      <c r="BE3341">
        <v>0</v>
      </c>
      <c r="BF3341">
        <v>0</v>
      </c>
      <c r="BG3341" s="20">
        <v>0</v>
      </c>
      <c r="BH3341" s="20">
        <v>0</v>
      </c>
      <c r="BI3341" s="20">
        <v>102</v>
      </c>
      <c r="BJ3341" s="20">
        <v>9</v>
      </c>
      <c r="BK3341" s="20">
        <v>546</v>
      </c>
      <c r="BL3341" s="20">
        <v>771</v>
      </c>
      <c r="BM3341" s="20">
        <v>714</v>
      </c>
      <c r="BN3341" s="20">
        <v>55</v>
      </c>
      <c r="BO3341" s="20">
        <v>48</v>
      </c>
      <c r="BP3341" s="20"/>
      <c r="BQ3341" s="20"/>
      <c r="BR3341" s="20"/>
      <c r="BS3341" s="20"/>
      <c r="BT3341" s="20"/>
      <c r="BU3341" s="20"/>
      <c r="BV3341" s="20"/>
    </row>
    <row r="3342" spans="1:74" x14ac:dyDescent="0.25">
      <c r="A3342" s="20" t="s">
        <v>475</v>
      </c>
      <c r="B3342" s="20" t="s">
        <v>489</v>
      </c>
      <c r="C3342" s="20" t="s">
        <v>674</v>
      </c>
      <c r="D3342" s="1">
        <v>44542</v>
      </c>
      <c r="E3342">
        <v>122</v>
      </c>
      <c r="F3342">
        <v>0</v>
      </c>
      <c r="G3342">
        <v>0</v>
      </c>
      <c r="H3342">
        <v>0</v>
      </c>
      <c r="I3342">
        <v>0</v>
      </c>
      <c r="J3342">
        <v>79</v>
      </c>
      <c r="K3342">
        <v>3</v>
      </c>
      <c r="L3342">
        <v>13</v>
      </c>
      <c r="M3342">
        <v>1</v>
      </c>
      <c r="N3342">
        <v>9</v>
      </c>
      <c r="O3342">
        <v>7</v>
      </c>
      <c r="P3342">
        <v>0</v>
      </c>
      <c r="Q3342">
        <v>0</v>
      </c>
      <c r="R3342">
        <v>595</v>
      </c>
      <c r="S3342">
        <v>486</v>
      </c>
      <c r="T3342">
        <v>12</v>
      </c>
      <c r="U3342">
        <v>7</v>
      </c>
      <c r="V3342">
        <v>21</v>
      </c>
      <c r="W3342">
        <v>955</v>
      </c>
      <c r="X3342">
        <v>465</v>
      </c>
      <c r="Y3342">
        <v>19</v>
      </c>
      <c r="Z3342">
        <v>53</v>
      </c>
      <c r="AA3342">
        <v>72</v>
      </c>
      <c r="AB3342">
        <v>901</v>
      </c>
      <c r="AC3342">
        <v>385</v>
      </c>
      <c r="AD3342">
        <v>2</v>
      </c>
      <c r="AE3342">
        <v>5</v>
      </c>
      <c r="AF3342">
        <v>156</v>
      </c>
      <c r="AG3342">
        <v>87</v>
      </c>
      <c r="AH3342">
        <v>17</v>
      </c>
      <c r="AI3342">
        <v>3</v>
      </c>
      <c r="AJ3342">
        <v>13</v>
      </c>
      <c r="AK3342">
        <v>8</v>
      </c>
      <c r="AL3342">
        <v>60</v>
      </c>
      <c r="AM3342">
        <v>36</v>
      </c>
      <c r="AN3342">
        <v>3</v>
      </c>
      <c r="AO3342">
        <v>1</v>
      </c>
      <c r="AP3342">
        <v>1</v>
      </c>
      <c r="AQ3342">
        <v>0</v>
      </c>
      <c r="AR3342">
        <v>0</v>
      </c>
      <c r="AS3342">
        <v>0</v>
      </c>
      <c r="AT3342">
        <v>0</v>
      </c>
      <c r="AU3342">
        <v>0</v>
      </c>
      <c r="AV3342">
        <v>0</v>
      </c>
      <c r="AW3342">
        <v>0</v>
      </c>
      <c r="AX3342">
        <v>0</v>
      </c>
      <c r="AY3342">
        <v>0</v>
      </c>
      <c r="AZ3342">
        <v>0</v>
      </c>
      <c r="BA3342">
        <v>0</v>
      </c>
      <c r="BB3342">
        <v>0</v>
      </c>
      <c r="BC3342">
        <v>0</v>
      </c>
      <c r="BD3342">
        <v>0</v>
      </c>
      <c r="BE3342">
        <v>0</v>
      </c>
      <c r="BF3342">
        <v>0</v>
      </c>
      <c r="BG3342" s="20">
        <v>0</v>
      </c>
      <c r="BH3342" s="20">
        <v>0</v>
      </c>
      <c r="BI3342" s="20">
        <v>102</v>
      </c>
      <c r="BJ3342" s="20">
        <v>9</v>
      </c>
      <c r="BK3342" s="20">
        <v>547</v>
      </c>
      <c r="BL3342" s="20">
        <v>772</v>
      </c>
      <c r="BM3342" s="20">
        <v>715</v>
      </c>
      <c r="BN3342" s="20">
        <v>55</v>
      </c>
      <c r="BO3342" s="20">
        <v>49</v>
      </c>
      <c r="BP3342" s="20"/>
      <c r="BQ3342" s="20"/>
      <c r="BR3342" s="20"/>
      <c r="BS3342" s="20"/>
      <c r="BT3342" s="20"/>
      <c r="BU3342" s="20"/>
      <c r="BV3342" s="20"/>
    </row>
    <row r="3343" spans="1:74" x14ac:dyDescent="0.25">
      <c r="A3343" s="20" t="s">
        <v>475</v>
      </c>
      <c r="B3343" s="20" t="s">
        <v>489</v>
      </c>
      <c r="C3343" s="20" t="s">
        <v>674</v>
      </c>
      <c r="D3343" s="1">
        <v>44549</v>
      </c>
      <c r="E3343">
        <v>122</v>
      </c>
      <c r="F3343">
        <v>1</v>
      </c>
      <c r="G3343">
        <v>0</v>
      </c>
      <c r="H3343">
        <v>0</v>
      </c>
      <c r="I3343">
        <v>0</v>
      </c>
      <c r="J3343">
        <v>83</v>
      </c>
      <c r="K3343">
        <v>3</v>
      </c>
      <c r="L3343">
        <v>12</v>
      </c>
      <c r="M3343">
        <v>1</v>
      </c>
      <c r="N3343">
        <v>9</v>
      </c>
      <c r="O3343">
        <v>7</v>
      </c>
      <c r="P3343">
        <v>0</v>
      </c>
      <c r="Q3343">
        <v>0</v>
      </c>
      <c r="R3343">
        <v>595</v>
      </c>
      <c r="S3343">
        <v>495</v>
      </c>
      <c r="T3343">
        <v>12</v>
      </c>
      <c r="U3343">
        <v>7</v>
      </c>
      <c r="V3343">
        <v>22</v>
      </c>
      <c r="W3343">
        <v>951</v>
      </c>
      <c r="X3343">
        <v>521</v>
      </c>
      <c r="Y3343">
        <v>18</v>
      </c>
      <c r="Z3343">
        <v>53</v>
      </c>
      <c r="AA3343">
        <v>69</v>
      </c>
      <c r="AB3343">
        <v>900</v>
      </c>
      <c r="AC3343">
        <v>470</v>
      </c>
      <c r="AD3343">
        <v>2</v>
      </c>
      <c r="AE3343">
        <v>5</v>
      </c>
      <c r="AF3343">
        <v>155</v>
      </c>
      <c r="AG3343">
        <v>87</v>
      </c>
      <c r="AH3343">
        <v>20</v>
      </c>
      <c r="AI3343">
        <v>3</v>
      </c>
      <c r="AJ3343">
        <v>13</v>
      </c>
      <c r="AK3343">
        <v>8</v>
      </c>
      <c r="AL3343">
        <v>59</v>
      </c>
      <c r="AM3343">
        <v>39</v>
      </c>
      <c r="AN3343">
        <v>3</v>
      </c>
      <c r="AO3343">
        <v>1</v>
      </c>
      <c r="AP3343">
        <v>1</v>
      </c>
      <c r="AQ3343">
        <v>0</v>
      </c>
      <c r="AR3343">
        <v>0</v>
      </c>
      <c r="AS3343">
        <v>0</v>
      </c>
      <c r="AT3343">
        <v>0</v>
      </c>
      <c r="AU3343">
        <v>0</v>
      </c>
      <c r="AV3343">
        <v>0</v>
      </c>
      <c r="AW3343">
        <v>0</v>
      </c>
      <c r="AX3343">
        <v>0</v>
      </c>
      <c r="AY3343">
        <v>0</v>
      </c>
      <c r="AZ3343">
        <v>0</v>
      </c>
      <c r="BA3343">
        <v>0</v>
      </c>
      <c r="BB3343">
        <v>0</v>
      </c>
      <c r="BC3343">
        <v>0</v>
      </c>
      <c r="BD3343">
        <v>0</v>
      </c>
      <c r="BE3343">
        <v>0</v>
      </c>
      <c r="BF3343">
        <v>0</v>
      </c>
      <c r="BG3343" s="20">
        <v>0</v>
      </c>
      <c r="BH3343" s="20">
        <v>0</v>
      </c>
      <c r="BI3343" s="20">
        <v>102</v>
      </c>
      <c r="BJ3343" s="20">
        <v>9</v>
      </c>
      <c r="BK3343" s="20">
        <v>547</v>
      </c>
      <c r="BL3343" s="20">
        <v>771</v>
      </c>
      <c r="BM3343" s="20">
        <v>717</v>
      </c>
      <c r="BN3343" s="20">
        <v>57</v>
      </c>
      <c r="BO3343" s="20">
        <v>48</v>
      </c>
      <c r="BP3343" s="20">
        <v>3646</v>
      </c>
      <c r="BQ3343" s="20">
        <v>956</v>
      </c>
      <c r="BR3343" s="20">
        <v>0</v>
      </c>
      <c r="BS3343" s="20">
        <v>47</v>
      </c>
      <c r="BT3343" s="20">
        <v>434</v>
      </c>
      <c r="BU3343" s="20">
        <v>713</v>
      </c>
      <c r="BV3343" s="20">
        <v>2291</v>
      </c>
    </row>
    <row r="3344" spans="1:74" x14ac:dyDescent="0.25">
      <c r="A3344" s="20" t="s">
        <v>475</v>
      </c>
      <c r="B3344" s="20" t="s">
        <v>489</v>
      </c>
      <c r="C3344" s="20" t="s">
        <v>674</v>
      </c>
      <c r="D3344" s="1">
        <v>44558</v>
      </c>
      <c r="E3344">
        <v>122</v>
      </c>
      <c r="F3344">
        <v>1</v>
      </c>
      <c r="G3344">
        <v>0</v>
      </c>
      <c r="H3344">
        <v>0</v>
      </c>
      <c r="I3344">
        <v>0</v>
      </c>
      <c r="J3344">
        <v>86</v>
      </c>
      <c r="K3344">
        <v>4</v>
      </c>
      <c r="L3344">
        <v>11</v>
      </c>
      <c r="M3344">
        <v>1</v>
      </c>
      <c r="N3344">
        <v>9</v>
      </c>
      <c r="O3344">
        <v>7</v>
      </c>
      <c r="P3344">
        <v>0</v>
      </c>
      <c r="Q3344">
        <v>0</v>
      </c>
      <c r="R3344">
        <v>593</v>
      </c>
      <c r="S3344">
        <v>499</v>
      </c>
      <c r="T3344">
        <v>12</v>
      </c>
      <c r="U3344">
        <v>7</v>
      </c>
      <c r="V3344">
        <v>22</v>
      </c>
      <c r="W3344">
        <v>951</v>
      </c>
      <c r="X3344">
        <v>550</v>
      </c>
      <c r="Y3344">
        <v>18</v>
      </c>
      <c r="Z3344">
        <v>53</v>
      </c>
      <c r="AA3344">
        <v>70</v>
      </c>
      <c r="AB3344">
        <v>902</v>
      </c>
      <c r="AC3344">
        <v>519</v>
      </c>
      <c r="AD3344">
        <v>2</v>
      </c>
      <c r="AE3344">
        <v>5</v>
      </c>
      <c r="AF3344">
        <v>155</v>
      </c>
      <c r="AG3344">
        <v>88</v>
      </c>
      <c r="AH3344">
        <v>25</v>
      </c>
      <c r="AI3344">
        <v>3</v>
      </c>
      <c r="AJ3344">
        <v>13</v>
      </c>
      <c r="AK3344">
        <v>8</v>
      </c>
      <c r="AL3344">
        <v>58</v>
      </c>
      <c r="AM3344">
        <v>39</v>
      </c>
      <c r="AN3344">
        <v>3</v>
      </c>
      <c r="AO3344">
        <v>1</v>
      </c>
      <c r="AP3344">
        <v>1</v>
      </c>
      <c r="AQ3344">
        <v>0</v>
      </c>
      <c r="AR3344">
        <v>0</v>
      </c>
      <c r="AS3344">
        <v>0</v>
      </c>
      <c r="AT3344">
        <v>0</v>
      </c>
      <c r="AU3344">
        <v>0</v>
      </c>
      <c r="AV3344">
        <v>0</v>
      </c>
      <c r="AW3344">
        <v>0</v>
      </c>
      <c r="AX3344">
        <v>0</v>
      </c>
      <c r="AY3344">
        <v>0</v>
      </c>
      <c r="AZ3344">
        <v>0</v>
      </c>
      <c r="BA3344">
        <v>0</v>
      </c>
      <c r="BB3344">
        <v>0</v>
      </c>
      <c r="BC3344">
        <v>0</v>
      </c>
      <c r="BD3344">
        <v>0</v>
      </c>
      <c r="BE3344">
        <v>0</v>
      </c>
      <c r="BF3344">
        <v>0</v>
      </c>
      <c r="BG3344" s="20">
        <v>0</v>
      </c>
      <c r="BH3344" s="20">
        <v>0</v>
      </c>
      <c r="BI3344" s="20">
        <v>102</v>
      </c>
      <c r="BJ3344" s="20">
        <v>9</v>
      </c>
      <c r="BK3344" s="20">
        <v>545</v>
      </c>
      <c r="BL3344" s="20">
        <v>772</v>
      </c>
      <c r="BM3344" s="20">
        <v>719</v>
      </c>
      <c r="BN3344" s="20">
        <v>59</v>
      </c>
      <c r="BO3344" s="20">
        <v>47</v>
      </c>
      <c r="BP3344" s="20">
        <v>3648</v>
      </c>
      <c r="BQ3344" s="20">
        <v>1210</v>
      </c>
      <c r="BR3344" s="20">
        <v>0</v>
      </c>
      <c r="BS3344" s="20">
        <v>49</v>
      </c>
      <c r="BT3344" s="20">
        <v>428</v>
      </c>
      <c r="BU3344" s="20">
        <v>712</v>
      </c>
      <c r="BV3344" s="20">
        <v>2304</v>
      </c>
    </row>
    <row r="3345" spans="1:74" x14ac:dyDescent="0.25">
      <c r="A3345" s="20" t="s">
        <v>475</v>
      </c>
      <c r="B3345" s="20" t="s">
        <v>489</v>
      </c>
      <c r="C3345" s="20" t="s">
        <v>674</v>
      </c>
      <c r="D3345" s="1">
        <v>44564</v>
      </c>
      <c r="E3345">
        <v>122</v>
      </c>
      <c r="F3345">
        <v>1</v>
      </c>
      <c r="G3345">
        <v>0</v>
      </c>
      <c r="H3345">
        <v>0</v>
      </c>
      <c r="I3345">
        <v>0</v>
      </c>
      <c r="J3345">
        <v>87</v>
      </c>
      <c r="K3345">
        <v>4</v>
      </c>
      <c r="L3345">
        <v>11</v>
      </c>
      <c r="M3345">
        <v>1</v>
      </c>
      <c r="N3345">
        <v>9</v>
      </c>
      <c r="O3345">
        <v>7</v>
      </c>
      <c r="P3345">
        <v>0</v>
      </c>
      <c r="Q3345">
        <v>0</v>
      </c>
      <c r="R3345">
        <v>595</v>
      </c>
      <c r="S3345">
        <v>502</v>
      </c>
      <c r="T3345">
        <v>12</v>
      </c>
      <c r="U3345">
        <v>7</v>
      </c>
      <c r="V3345">
        <v>23</v>
      </c>
      <c r="W3345">
        <v>955</v>
      </c>
      <c r="X3345">
        <v>565</v>
      </c>
      <c r="Y3345">
        <v>18</v>
      </c>
      <c r="Z3345">
        <v>52</v>
      </c>
      <c r="AA3345">
        <v>72</v>
      </c>
      <c r="AB3345">
        <v>904</v>
      </c>
      <c r="AC3345">
        <v>530</v>
      </c>
      <c r="AD3345">
        <v>2</v>
      </c>
      <c r="AE3345">
        <v>5</v>
      </c>
      <c r="AF3345">
        <v>155</v>
      </c>
      <c r="AG3345">
        <v>89</v>
      </c>
      <c r="AH3345">
        <v>27</v>
      </c>
      <c r="AI3345">
        <v>3</v>
      </c>
      <c r="AJ3345">
        <v>14</v>
      </c>
      <c r="AK3345">
        <v>8</v>
      </c>
      <c r="AL3345">
        <v>58</v>
      </c>
      <c r="AM3345">
        <v>39</v>
      </c>
      <c r="AN3345">
        <v>3</v>
      </c>
      <c r="AO3345">
        <v>1</v>
      </c>
      <c r="AP3345">
        <v>1</v>
      </c>
      <c r="AQ3345">
        <v>0</v>
      </c>
      <c r="AR3345">
        <v>0</v>
      </c>
      <c r="AS3345">
        <v>0</v>
      </c>
      <c r="AT3345">
        <v>0</v>
      </c>
      <c r="AU3345">
        <v>0</v>
      </c>
      <c r="AV3345">
        <v>0</v>
      </c>
      <c r="AW3345">
        <v>0</v>
      </c>
      <c r="AX3345">
        <v>0</v>
      </c>
      <c r="AY3345">
        <v>0</v>
      </c>
      <c r="AZ3345">
        <v>0</v>
      </c>
      <c r="BA3345">
        <v>0</v>
      </c>
      <c r="BB3345">
        <v>0</v>
      </c>
      <c r="BC3345">
        <v>0</v>
      </c>
      <c r="BD3345">
        <v>0</v>
      </c>
      <c r="BE3345">
        <v>0</v>
      </c>
      <c r="BF3345">
        <v>0</v>
      </c>
      <c r="BG3345" s="20">
        <v>0</v>
      </c>
      <c r="BH3345" s="20">
        <v>0</v>
      </c>
      <c r="BI3345" s="20">
        <v>102</v>
      </c>
      <c r="BJ3345" s="20">
        <v>9</v>
      </c>
      <c r="BK3345" s="20">
        <v>546</v>
      </c>
      <c r="BL3345" s="20">
        <v>776</v>
      </c>
      <c r="BM3345" s="20">
        <v>720</v>
      </c>
      <c r="BN3345" s="20">
        <v>59</v>
      </c>
      <c r="BO3345" s="20">
        <v>47</v>
      </c>
      <c r="BP3345" s="20">
        <v>3653</v>
      </c>
      <c r="BQ3345" s="20">
        <v>1288</v>
      </c>
      <c r="BR3345" s="20">
        <v>0</v>
      </c>
      <c r="BS3345" s="20">
        <v>49</v>
      </c>
      <c r="BT3345" s="20">
        <v>424</v>
      </c>
      <c r="BU3345" s="20">
        <v>714</v>
      </c>
      <c r="BV3345" s="20">
        <v>2314</v>
      </c>
    </row>
    <row r="3346" spans="1:74" x14ac:dyDescent="0.25">
      <c r="A3346" s="20" t="s">
        <v>475</v>
      </c>
      <c r="B3346" s="20" t="s">
        <v>489</v>
      </c>
      <c r="C3346" s="20" t="s">
        <v>674</v>
      </c>
      <c r="D3346" s="1">
        <v>44570</v>
      </c>
      <c r="E3346">
        <v>123</v>
      </c>
      <c r="F3346">
        <v>1</v>
      </c>
      <c r="G3346">
        <v>0</v>
      </c>
      <c r="H3346">
        <v>0</v>
      </c>
      <c r="I3346">
        <v>0</v>
      </c>
      <c r="J3346">
        <v>89</v>
      </c>
      <c r="K3346">
        <v>4</v>
      </c>
      <c r="L3346">
        <v>11</v>
      </c>
      <c r="M3346">
        <v>1</v>
      </c>
      <c r="N3346">
        <v>10</v>
      </c>
      <c r="O3346">
        <v>7</v>
      </c>
      <c r="P3346">
        <v>0</v>
      </c>
      <c r="Q3346">
        <v>0</v>
      </c>
      <c r="R3346">
        <v>594</v>
      </c>
      <c r="S3346">
        <v>507</v>
      </c>
      <c r="T3346">
        <v>12</v>
      </c>
      <c r="U3346">
        <v>7</v>
      </c>
      <c r="V3346">
        <v>22</v>
      </c>
      <c r="W3346">
        <v>957</v>
      </c>
      <c r="X3346">
        <v>580</v>
      </c>
      <c r="Y3346">
        <v>17</v>
      </c>
      <c r="Z3346">
        <v>52</v>
      </c>
      <c r="AA3346">
        <v>71</v>
      </c>
      <c r="AB3346">
        <v>906</v>
      </c>
      <c r="AC3346">
        <v>543</v>
      </c>
      <c r="AD3346">
        <v>2</v>
      </c>
      <c r="AE3346">
        <v>5</v>
      </c>
      <c r="AF3346">
        <v>156</v>
      </c>
      <c r="AG3346">
        <v>91</v>
      </c>
      <c r="AH3346">
        <v>31</v>
      </c>
      <c r="AI3346">
        <v>3</v>
      </c>
      <c r="AJ3346">
        <v>14</v>
      </c>
      <c r="AK3346">
        <v>8</v>
      </c>
      <c r="AL3346">
        <v>59</v>
      </c>
      <c r="AM3346">
        <v>40</v>
      </c>
      <c r="AN3346">
        <v>3</v>
      </c>
      <c r="AO3346">
        <v>1</v>
      </c>
      <c r="AP3346">
        <v>1</v>
      </c>
      <c r="AQ3346">
        <v>0</v>
      </c>
      <c r="AR3346">
        <v>0</v>
      </c>
      <c r="AS3346">
        <v>0</v>
      </c>
      <c r="AT3346">
        <v>0</v>
      </c>
      <c r="AU3346">
        <v>0</v>
      </c>
      <c r="AV3346">
        <v>0</v>
      </c>
      <c r="AW3346">
        <v>0</v>
      </c>
      <c r="AX3346">
        <v>0</v>
      </c>
      <c r="AY3346">
        <v>0</v>
      </c>
      <c r="AZ3346">
        <v>0</v>
      </c>
      <c r="BA3346">
        <v>0</v>
      </c>
      <c r="BB3346">
        <v>0</v>
      </c>
      <c r="BC3346">
        <v>0</v>
      </c>
      <c r="BD3346">
        <v>0</v>
      </c>
      <c r="BE3346">
        <v>0</v>
      </c>
      <c r="BF3346">
        <v>0</v>
      </c>
      <c r="BG3346" s="20">
        <v>0</v>
      </c>
      <c r="BH3346" s="20">
        <v>0</v>
      </c>
      <c r="BI3346" s="20">
        <v>103</v>
      </c>
      <c r="BJ3346" s="20">
        <v>10</v>
      </c>
      <c r="BK3346" s="20">
        <v>548</v>
      </c>
      <c r="BL3346" s="20">
        <v>782</v>
      </c>
      <c r="BM3346" s="20">
        <v>722</v>
      </c>
      <c r="BN3346" s="20">
        <v>60</v>
      </c>
      <c r="BO3346" s="20">
        <v>49</v>
      </c>
      <c r="BP3346" s="20">
        <v>3655</v>
      </c>
      <c r="BQ3346" s="20">
        <v>1370</v>
      </c>
      <c r="BR3346" s="20">
        <v>0</v>
      </c>
      <c r="BS3346" s="20">
        <v>49</v>
      </c>
      <c r="BT3346" s="20">
        <v>420</v>
      </c>
      <c r="BU3346" s="20">
        <v>714</v>
      </c>
      <c r="BV3346" s="20">
        <v>2326</v>
      </c>
    </row>
    <row r="3347" spans="1:74" x14ac:dyDescent="0.25">
      <c r="A3347" s="20" t="s">
        <v>475</v>
      </c>
      <c r="B3347" s="20" t="s">
        <v>489</v>
      </c>
      <c r="C3347" s="20" t="s">
        <v>674</v>
      </c>
      <c r="D3347" s="1">
        <v>44577</v>
      </c>
      <c r="E3347">
        <v>123</v>
      </c>
      <c r="F3347">
        <v>1</v>
      </c>
      <c r="G3347">
        <v>0</v>
      </c>
      <c r="H3347">
        <v>0</v>
      </c>
      <c r="I3347">
        <v>0</v>
      </c>
      <c r="J3347">
        <v>90</v>
      </c>
      <c r="K3347">
        <v>4</v>
      </c>
      <c r="L3347">
        <v>11</v>
      </c>
      <c r="M3347">
        <v>1</v>
      </c>
      <c r="N3347">
        <v>10</v>
      </c>
      <c r="O3347">
        <v>7</v>
      </c>
      <c r="P3347">
        <v>0</v>
      </c>
      <c r="Q3347">
        <v>0</v>
      </c>
      <c r="R3347">
        <v>595</v>
      </c>
      <c r="S3347">
        <v>510</v>
      </c>
      <c r="T3347">
        <v>12</v>
      </c>
      <c r="U3347">
        <v>7</v>
      </c>
      <c r="V3347">
        <v>22</v>
      </c>
      <c r="W3347">
        <v>965</v>
      </c>
      <c r="X3347">
        <v>587</v>
      </c>
      <c r="Y3347">
        <v>17</v>
      </c>
      <c r="Z3347">
        <v>53</v>
      </c>
      <c r="AA3347">
        <v>74</v>
      </c>
      <c r="AB3347">
        <v>907</v>
      </c>
      <c r="AC3347">
        <v>550</v>
      </c>
      <c r="AD3347">
        <v>2</v>
      </c>
      <c r="AE3347">
        <v>5</v>
      </c>
      <c r="AF3347">
        <v>155</v>
      </c>
      <c r="AG3347">
        <v>90</v>
      </c>
      <c r="AH3347">
        <v>31</v>
      </c>
      <c r="AI3347">
        <v>3</v>
      </c>
      <c r="AJ3347">
        <v>14</v>
      </c>
      <c r="AK3347">
        <v>8</v>
      </c>
      <c r="AL3347">
        <v>59</v>
      </c>
      <c r="AM3347">
        <v>43</v>
      </c>
      <c r="AN3347">
        <v>3</v>
      </c>
      <c r="AO3347">
        <v>1</v>
      </c>
      <c r="AP3347">
        <v>1</v>
      </c>
      <c r="AQ3347">
        <v>0</v>
      </c>
      <c r="AR3347">
        <v>0</v>
      </c>
      <c r="AS3347">
        <v>0</v>
      </c>
      <c r="AT3347">
        <v>0</v>
      </c>
      <c r="AU3347">
        <v>0</v>
      </c>
      <c r="AV3347">
        <v>0</v>
      </c>
      <c r="AW3347">
        <v>0</v>
      </c>
      <c r="AX3347">
        <v>0</v>
      </c>
      <c r="AY3347">
        <v>0</v>
      </c>
      <c r="AZ3347">
        <v>0</v>
      </c>
      <c r="BA3347">
        <v>0</v>
      </c>
      <c r="BB3347">
        <v>0</v>
      </c>
      <c r="BC3347">
        <v>0</v>
      </c>
      <c r="BD3347">
        <v>0</v>
      </c>
      <c r="BE3347">
        <v>0</v>
      </c>
      <c r="BF3347">
        <v>0</v>
      </c>
      <c r="BG3347" s="20">
        <v>0</v>
      </c>
      <c r="BH3347" s="20">
        <v>0</v>
      </c>
      <c r="BI3347" s="20">
        <v>103</v>
      </c>
      <c r="BJ3347" s="20">
        <v>10</v>
      </c>
      <c r="BK3347" s="20">
        <v>549</v>
      </c>
      <c r="BL3347" s="20">
        <v>789</v>
      </c>
      <c r="BM3347" s="20">
        <v>724</v>
      </c>
      <c r="BN3347" s="20">
        <v>61</v>
      </c>
      <c r="BO3347" s="20">
        <v>51</v>
      </c>
      <c r="BP3347" s="20">
        <v>3657</v>
      </c>
      <c r="BQ3347" s="20">
        <v>1408</v>
      </c>
      <c r="BR3347" s="20">
        <v>0</v>
      </c>
      <c r="BS3347" s="20">
        <v>50</v>
      </c>
      <c r="BT3347" s="20">
        <v>414</v>
      </c>
      <c r="BU3347" s="20">
        <v>708</v>
      </c>
      <c r="BV3347" s="20">
        <v>2342</v>
      </c>
    </row>
    <row r="3348" spans="1:74" x14ac:dyDescent="0.25">
      <c r="A3348" s="20" t="s">
        <v>475</v>
      </c>
      <c r="B3348" s="20" t="s">
        <v>489</v>
      </c>
      <c r="C3348" s="20" t="s">
        <v>674</v>
      </c>
      <c r="D3348" s="1">
        <v>44584</v>
      </c>
      <c r="E3348">
        <v>122</v>
      </c>
      <c r="F3348">
        <v>1</v>
      </c>
      <c r="G3348">
        <v>0</v>
      </c>
      <c r="H3348">
        <v>0</v>
      </c>
      <c r="I3348">
        <v>0</v>
      </c>
      <c r="J3348">
        <v>90</v>
      </c>
      <c r="K3348">
        <v>4</v>
      </c>
      <c r="L3348">
        <v>11</v>
      </c>
      <c r="M3348">
        <v>1</v>
      </c>
      <c r="N3348">
        <v>10</v>
      </c>
      <c r="O3348">
        <v>7</v>
      </c>
      <c r="P3348">
        <v>0</v>
      </c>
      <c r="Q3348">
        <v>0</v>
      </c>
      <c r="R3348">
        <v>592</v>
      </c>
      <c r="S3348">
        <v>509</v>
      </c>
      <c r="T3348">
        <v>12</v>
      </c>
      <c r="U3348">
        <v>7</v>
      </c>
      <c r="V3348">
        <v>21</v>
      </c>
      <c r="W3348">
        <v>966</v>
      </c>
      <c r="X3348">
        <v>589</v>
      </c>
      <c r="Y3348">
        <v>17</v>
      </c>
      <c r="Z3348">
        <v>52</v>
      </c>
      <c r="AA3348">
        <v>74</v>
      </c>
      <c r="AB3348">
        <v>908</v>
      </c>
      <c r="AC3348">
        <v>552</v>
      </c>
      <c r="AD3348">
        <v>2</v>
      </c>
      <c r="AE3348">
        <v>5</v>
      </c>
      <c r="AF3348">
        <v>156</v>
      </c>
      <c r="AG3348">
        <v>91</v>
      </c>
      <c r="AH3348">
        <v>32</v>
      </c>
      <c r="AI3348">
        <v>2</v>
      </c>
      <c r="AJ3348">
        <v>14</v>
      </c>
      <c r="AK3348">
        <v>8</v>
      </c>
      <c r="AL3348">
        <v>59</v>
      </c>
      <c r="AM3348">
        <v>43</v>
      </c>
      <c r="AN3348">
        <v>3</v>
      </c>
      <c r="AO3348">
        <v>1</v>
      </c>
      <c r="AP3348">
        <v>1</v>
      </c>
      <c r="AQ3348">
        <v>0</v>
      </c>
      <c r="AR3348">
        <v>0</v>
      </c>
      <c r="AS3348">
        <v>0</v>
      </c>
      <c r="AT3348">
        <v>0</v>
      </c>
      <c r="AU3348">
        <v>0</v>
      </c>
      <c r="AV3348">
        <v>0</v>
      </c>
      <c r="AW3348">
        <v>0</v>
      </c>
      <c r="AX3348">
        <v>0</v>
      </c>
      <c r="AY3348">
        <v>0</v>
      </c>
      <c r="AZ3348">
        <v>0</v>
      </c>
      <c r="BA3348">
        <v>0</v>
      </c>
      <c r="BB3348">
        <v>0</v>
      </c>
      <c r="BC3348">
        <v>0</v>
      </c>
      <c r="BD3348">
        <v>0</v>
      </c>
      <c r="BE3348">
        <v>0</v>
      </c>
      <c r="BF3348">
        <v>0</v>
      </c>
      <c r="BG3348" s="20">
        <v>0</v>
      </c>
      <c r="BH3348" s="20">
        <v>0</v>
      </c>
      <c r="BI3348" s="20">
        <v>102</v>
      </c>
      <c r="BJ3348" s="20">
        <v>10</v>
      </c>
      <c r="BK3348" s="20">
        <v>547</v>
      </c>
      <c r="BL3348" s="20">
        <v>790</v>
      </c>
      <c r="BM3348" s="20">
        <v>725</v>
      </c>
      <c r="BN3348" s="20">
        <v>62</v>
      </c>
      <c r="BO3348" s="20">
        <v>51</v>
      </c>
      <c r="BP3348" s="20">
        <v>3654</v>
      </c>
      <c r="BQ3348" s="20">
        <v>1432</v>
      </c>
      <c r="BR3348" s="20">
        <v>0</v>
      </c>
      <c r="BS3348" s="20">
        <v>48</v>
      </c>
      <c r="BT3348" s="20">
        <v>411</v>
      </c>
      <c r="BU3348" s="20">
        <v>712</v>
      </c>
      <c r="BV3348" s="20">
        <v>2343</v>
      </c>
    </row>
    <row r="3349" spans="1:74" x14ac:dyDescent="0.25">
      <c r="A3349" s="20" t="s">
        <v>475</v>
      </c>
      <c r="B3349" s="20" t="s">
        <v>489</v>
      </c>
      <c r="C3349" s="20" t="s">
        <v>674</v>
      </c>
      <c r="D3349" s="1">
        <v>44591</v>
      </c>
      <c r="E3349">
        <v>124</v>
      </c>
      <c r="F3349">
        <v>1</v>
      </c>
      <c r="G3349">
        <v>0</v>
      </c>
      <c r="H3349">
        <v>0</v>
      </c>
      <c r="I3349">
        <v>0</v>
      </c>
      <c r="J3349">
        <v>91</v>
      </c>
      <c r="K3349">
        <v>4</v>
      </c>
      <c r="L3349">
        <v>11</v>
      </c>
      <c r="M3349">
        <v>1</v>
      </c>
      <c r="N3349">
        <v>10</v>
      </c>
      <c r="O3349">
        <v>7</v>
      </c>
      <c r="P3349">
        <v>0</v>
      </c>
      <c r="Q3349">
        <v>0</v>
      </c>
      <c r="R3349">
        <v>591</v>
      </c>
      <c r="S3349">
        <v>509</v>
      </c>
      <c r="T3349">
        <v>12</v>
      </c>
      <c r="U3349">
        <v>6</v>
      </c>
      <c r="V3349">
        <v>21</v>
      </c>
      <c r="W3349">
        <v>966</v>
      </c>
      <c r="X3349">
        <v>594</v>
      </c>
      <c r="Y3349">
        <v>17</v>
      </c>
      <c r="Z3349">
        <v>51</v>
      </c>
      <c r="AA3349">
        <v>75</v>
      </c>
      <c r="AB3349">
        <v>908</v>
      </c>
      <c r="AC3349">
        <v>564</v>
      </c>
      <c r="AD3349">
        <v>2</v>
      </c>
      <c r="AE3349">
        <v>5</v>
      </c>
      <c r="AF3349">
        <v>157</v>
      </c>
      <c r="AG3349">
        <v>91</v>
      </c>
      <c r="AH3349">
        <v>32</v>
      </c>
      <c r="AI3349">
        <v>2</v>
      </c>
      <c r="AJ3349">
        <v>14</v>
      </c>
      <c r="AK3349">
        <v>8</v>
      </c>
      <c r="AL3349">
        <v>58</v>
      </c>
      <c r="AM3349">
        <v>43</v>
      </c>
      <c r="AN3349">
        <v>3</v>
      </c>
      <c r="AO3349">
        <v>1</v>
      </c>
      <c r="AP3349">
        <v>1</v>
      </c>
      <c r="AQ3349">
        <v>0</v>
      </c>
      <c r="AR3349">
        <v>0</v>
      </c>
      <c r="AS3349">
        <v>0</v>
      </c>
      <c r="AT3349">
        <v>0</v>
      </c>
      <c r="AU3349">
        <v>0</v>
      </c>
      <c r="AV3349">
        <v>0</v>
      </c>
      <c r="AW3349">
        <v>0</v>
      </c>
      <c r="AX3349">
        <v>0</v>
      </c>
      <c r="AY3349">
        <v>0</v>
      </c>
      <c r="AZ3349">
        <v>0</v>
      </c>
      <c r="BA3349">
        <v>0</v>
      </c>
      <c r="BB3349">
        <v>0</v>
      </c>
      <c r="BC3349">
        <v>0</v>
      </c>
      <c r="BD3349">
        <v>0</v>
      </c>
      <c r="BE3349">
        <v>0</v>
      </c>
      <c r="BF3349">
        <v>0</v>
      </c>
      <c r="BG3349" s="20">
        <v>0</v>
      </c>
      <c r="BH3349" s="20">
        <v>0</v>
      </c>
      <c r="BI3349" s="20">
        <v>105</v>
      </c>
      <c r="BJ3349" s="20">
        <v>10</v>
      </c>
      <c r="BK3349" s="20">
        <v>546</v>
      </c>
      <c r="BL3349" s="20">
        <v>790</v>
      </c>
      <c r="BM3349" s="20">
        <v>725</v>
      </c>
      <c r="BN3349" s="20">
        <v>62</v>
      </c>
      <c r="BO3349" s="20">
        <v>50</v>
      </c>
      <c r="BP3349" s="20">
        <v>3649</v>
      </c>
      <c r="BQ3349" s="20">
        <v>1460</v>
      </c>
      <c r="BR3349" s="20">
        <v>0</v>
      </c>
      <c r="BS3349" s="20">
        <v>48</v>
      </c>
      <c r="BT3349" s="20">
        <v>413</v>
      </c>
      <c r="BU3349" s="20">
        <v>709</v>
      </c>
      <c r="BV3349" s="20">
        <v>2347</v>
      </c>
    </row>
    <row r="3350" spans="1:74" x14ac:dyDescent="0.25">
      <c r="A3350" s="20" t="s">
        <v>475</v>
      </c>
      <c r="B3350" s="20" t="s">
        <v>489</v>
      </c>
      <c r="C3350" s="20" t="s">
        <v>674</v>
      </c>
      <c r="D3350" s="1">
        <v>44599</v>
      </c>
      <c r="E3350">
        <v>126</v>
      </c>
      <c r="F3350">
        <v>1</v>
      </c>
      <c r="G3350">
        <v>0</v>
      </c>
      <c r="H3350">
        <v>0</v>
      </c>
      <c r="I3350">
        <v>0</v>
      </c>
      <c r="J3350">
        <v>92</v>
      </c>
      <c r="K3350">
        <v>4</v>
      </c>
      <c r="L3350">
        <v>11</v>
      </c>
      <c r="M3350">
        <v>2</v>
      </c>
      <c r="N3350">
        <v>10</v>
      </c>
      <c r="O3350">
        <v>7</v>
      </c>
      <c r="P3350">
        <v>0</v>
      </c>
      <c r="Q3350">
        <v>0</v>
      </c>
      <c r="R3350">
        <v>592</v>
      </c>
      <c r="S3350">
        <v>512</v>
      </c>
      <c r="T3350">
        <v>12</v>
      </c>
      <c r="U3350">
        <v>6</v>
      </c>
      <c r="V3350">
        <v>21</v>
      </c>
      <c r="W3350">
        <v>968</v>
      </c>
      <c r="X3350">
        <v>598</v>
      </c>
      <c r="Y3350">
        <v>17</v>
      </c>
      <c r="Z3350">
        <v>52</v>
      </c>
      <c r="AA3350">
        <v>77</v>
      </c>
      <c r="AB3350">
        <v>909</v>
      </c>
      <c r="AC3350">
        <v>565</v>
      </c>
      <c r="AD3350">
        <v>3</v>
      </c>
      <c r="AE3350">
        <v>5</v>
      </c>
      <c r="AF3350">
        <v>157</v>
      </c>
      <c r="AG3350">
        <v>90</v>
      </c>
      <c r="AH3350">
        <v>32</v>
      </c>
      <c r="AI3350">
        <v>2</v>
      </c>
      <c r="AJ3350">
        <v>13</v>
      </c>
      <c r="AK3350">
        <v>8</v>
      </c>
      <c r="AL3350">
        <v>59</v>
      </c>
      <c r="AM3350">
        <v>43</v>
      </c>
      <c r="AN3350">
        <v>3</v>
      </c>
      <c r="AO3350">
        <v>1</v>
      </c>
      <c r="AP3350">
        <v>1</v>
      </c>
      <c r="AQ3350">
        <v>0</v>
      </c>
      <c r="AR3350">
        <v>0</v>
      </c>
      <c r="AS3350">
        <v>0</v>
      </c>
      <c r="AT3350">
        <v>0</v>
      </c>
      <c r="AU3350">
        <v>0</v>
      </c>
      <c r="AV3350">
        <v>0</v>
      </c>
      <c r="AW3350">
        <v>0</v>
      </c>
      <c r="AX3350">
        <v>0</v>
      </c>
      <c r="AY3350">
        <v>0</v>
      </c>
      <c r="AZ3350">
        <v>0</v>
      </c>
      <c r="BA3350">
        <v>0</v>
      </c>
      <c r="BB3350">
        <v>0</v>
      </c>
      <c r="BC3350">
        <v>0</v>
      </c>
      <c r="BD3350">
        <v>0</v>
      </c>
      <c r="BE3350">
        <v>0</v>
      </c>
      <c r="BF3350">
        <v>0</v>
      </c>
      <c r="BG3350" s="20">
        <v>0</v>
      </c>
      <c r="BH3350" s="20">
        <v>0</v>
      </c>
      <c r="BI3350" s="20">
        <v>106</v>
      </c>
      <c r="BJ3350" s="20">
        <v>10</v>
      </c>
      <c r="BK3350" s="20">
        <v>547</v>
      </c>
      <c r="BL3350" s="20">
        <v>791</v>
      </c>
      <c r="BM3350" s="20">
        <v>726</v>
      </c>
      <c r="BN3350" s="20">
        <v>62</v>
      </c>
      <c r="BO3350" s="20">
        <v>50</v>
      </c>
      <c r="BP3350" s="20">
        <v>3652</v>
      </c>
      <c r="BQ3350" s="20">
        <v>1468</v>
      </c>
      <c r="BR3350" s="20">
        <v>0</v>
      </c>
      <c r="BS3350" s="20">
        <v>49</v>
      </c>
      <c r="BT3350" s="20">
        <v>411</v>
      </c>
      <c r="BU3350" s="20">
        <v>712</v>
      </c>
      <c r="BV3350" s="20">
        <v>2346</v>
      </c>
    </row>
    <row r="3351" spans="1:74" x14ac:dyDescent="0.25">
      <c r="A3351" s="20" t="s">
        <v>475</v>
      </c>
      <c r="B3351" s="20" t="s">
        <v>489</v>
      </c>
      <c r="C3351" s="20" t="s">
        <v>674</v>
      </c>
      <c r="D3351" s="1">
        <v>44606</v>
      </c>
      <c r="E3351">
        <v>126</v>
      </c>
      <c r="F3351">
        <v>1</v>
      </c>
      <c r="G3351">
        <v>0</v>
      </c>
      <c r="H3351">
        <v>0</v>
      </c>
      <c r="I3351">
        <v>0</v>
      </c>
      <c r="J3351">
        <v>92</v>
      </c>
      <c r="K3351">
        <v>4</v>
      </c>
      <c r="L3351">
        <v>11</v>
      </c>
      <c r="M3351">
        <v>2</v>
      </c>
      <c r="N3351">
        <v>10</v>
      </c>
      <c r="O3351">
        <v>7</v>
      </c>
      <c r="P3351">
        <v>0</v>
      </c>
      <c r="Q3351">
        <v>0</v>
      </c>
      <c r="R3351">
        <v>590</v>
      </c>
      <c r="S3351">
        <v>512</v>
      </c>
      <c r="T3351">
        <v>11</v>
      </c>
      <c r="U3351">
        <v>6</v>
      </c>
      <c r="V3351">
        <v>20</v>
      </c>
      <c r="W3351">
        <v>969</v>
      </c>
      <c r="X3351">
        <v>600</v>
      </c>
      <c r="Y3351">
        <v>17</v>
      </c>
      <c r="Z3351">
        <v>52</v>
      </c>
      <c r="AA3351">
        <v>77</v>
      </c>
      <c r="AB3351">
        <v>914</v>
      </c>
      <c r="AC3351">
        <v>570</v>
      </c>
      <c r="AD3351">
        <v>3</v>
      </c>
      <c r="AE3351">
        <v>5</v>
      </c>
      <c r="AF3351">
        <v>159</v>
      </c>
      <c r="AG3351">
        <v>91</v>
      </c>
      <c r="AH3351">
        <v>32</v>
      </c>
      <c r="AI3351">
        <v>2</v>
      </c>
      <c r="AJ3351">
        <v>13</v>
      </c>
      <c r="AK3351">
        <v>9</v>
      </c>
      <c r="AL3351">
        <v>59</v>
      </c>
      <c r="AM3351">
        <v>43</v>
      </c>
      <c r="AN3351">
        <v>3</v>
      </c>
      <c r="AO3351">
        <v>1</v>
      </c>
      <c r="AP3351">
        <v>0</v>
      </c>
      <c r="AQ3351">
        <v>0</v>
      </c>
      <c r="AR3351">
        <v>0</v>
      </c>
      <c r="AS3351">
        <v>0</v>
      </c>
      <c r="AT3351">
        <v>0</v>
      </c>
      <c r="AU3351">
        <v>0</v>
      </c>
      <c r="AV3351">
        <v>0</v>
      </c>
      <c r="AW3351">
        <v>0</v>
      </c>
      <c r="AX3351">
        <v>0</v>
      </c>
      <c r="AY3351">
        <v>0</v>
      </c>
      <c r="AZ3351">
        <v>0</v>
      </c>
      <c r="BA3351">
        <v>0</v>
      </c>
      <c r="BB3351">
        <v>0</v>
      </c>
      <c r="BC3351">
        <v>0</v>
      </c>
      <c r="BD3351">
        <v>0</v>
      </c>
      <c r="BE3351">
        <v>0</v>
      </c>
      <c r="BF3351">
        <v>0</v>
      </c>
      <c r="BG3351" s="20">
        <v>0</v>
      </c>
      <c r="BH3351" s="20">
        <v>0</v>
      </c>
      <c r="BI3351" s="20">
        <v>106</v>
      </c>
      <c r="BJ3351" s="20">
        <v>10</v>
      </c>
      <c r="BK3351" s="20">
        <v>547</v>
      </c>
      <c r="BL3351" s="20">
        <v>792</v>
      </c>
      <c r="BM3351" s="20">
        <v>729</v>
      </c>
      <c r="BN3351" s="20">
        <v>62</v>
      </c>
      <c r="BO3351" s="20">
        <v>50</v>
      </c>
      <c r="BP3351" s="20">
        <v>3655</v>
      </c>
      <c r="BQ3351" s="20">
        <v>1479</v>
      </c>
      <c r="BR3351" s="20">
        <v>0</v>
      </c>
      <c r="BS3351" s="20">
        <v>49</v>
      </c>
      <c r="BT3351" s="20">
        <v>407</v>
      </c>
      <c r="BU3351" s="20">
        <v>713</v>
      </c>
      <c r="BV3351" s="20">
        <v>2354</v>
      </c>
    </row>
    <row r="3352" spans="1:74" x14ac:dyDescent="0.25">
      <c r="A3352" s="20" t="s">
        <v>475</v>
      </c>
      <c r="B3352" s="20" t="s">
        <v>476</v>
      </c>
      <c r="C3352" s="20" t="s">
        <v>675</v>
      </c>
      <c r="D3352" s="1">
        <v>44493</v>
      </c>
      <c r="E3352">
        <v>152</v>
      </c>
      <c r="F3352">
        <v>4</v>
      </c>
      <c r="G3352">
        <v>0</v>
      </c>
      <c r="H3352">
        <v>2</v>
      </c>
      <c r="I3352">
        <v>0</v>
      </c>
      <c r="J3352">
        <v>40</v>
      </c>
      <c r="K3352">
        <v>7</v>
      </c>
      <c r="L3352">
        <v>2</v>
      </c>
      <c r="M3352">
        <v>1</v>
      </c>
      <c r="N3352">
        <v>10</v>
      </c>
      <c r="O3352">
        <v>0</v>
      </c>
      <c r="P3352">
        <v>2</v>
      </c>
      <c r="Q3352">
        <v>0</v>
      </c>
      <c r="R3352">
        <v>972</v>
      </c>
      <c r="S3352">
        <v>0</v>
      </c>
      <c r="T3352">
        <v>467</v>
      </c>
      <c r="U3352">
        <v>14</v>
      </c>
      <c r="V3352">
        <v>13</v>
      </c>
      <c r="W3352">
        <v>974</v>
      </c>
      <c r="X3352">
        <v>0</v>
      </c>
      <c r="Y3352">
        <v>67</v>
      </c>
      <c r="Z3352">
        <v>64</v>
      </c>
      <c r="AA3352">
        <v>38</v>
      </c>
      <c r="AB3352">
        <v>1508</v>
      </c>
      <c r="AC3352">
        <v>107</v>
      </c>
      <c r="AD3352">
        <v>8</v>
      </c>
      <c r="AE3352">
        <v>18</v>
      </c>
      <c r="AF3352">
        <v>154</v>
      </c>
      <c r="AG3352">
        <v>176</v>
      </c>
      <c r="AH3352">
        <v>0</v>
      </c>
      <c r="AI3352">
        <v>8</v>
      </c>
      <c r="AJ3352">
        <v>16</v>
      </c>
      <c r="AK3352">
        <v>3</v>
      </c>
      <c r="AL3352">
        <v>50</v>
      </c>
      <c r="AM3352">
        <v>0</v>
      </c>
      <c r="AN3352">
        <v>8</v>
      </c>
      <c r="AO3352">
        <v>0</v>
      </c>
      <c r="AP3352">
        <v>2</v>
      </c>
      <c r="AQ3352">
        <v>0</v>
      </c>
      <c r="AR3352">
        <v>0</v>
      </c>
      <c r="AS3352">
        <v>0</v>
      </c>
      <c r="AT3352">
        <v>0</v>
      </c>
      <c r="AU3352">
        <v>0</v>
      </c>
      <c r="AV3352">
        <v>0</v>
      </c>
      <c r="AW3352">
        <v>0</v>
      </c>
      <c r="AX3352">
        <v>0</v>
      </c>
      <c r="AY3352">
        <v>0</v>
      </c>
      <c r="AZ3352">
        <v>0</v>
      </c>
      <c r="BA3352">
        <v>0</v>
      </c>
      <c r="BB3352">
        <v>42</v>
      </c>
      <c r="BC3352">
        <v>52</v>
      </c>
      <c r="BD3352">
        <v>0</v>
      </c>
      <c r="BE3352">
        <v>0</v>
      </c>
      <c r="BF3352">
        <v>0</v>
      </c>
      <c r="BG3352" s="20"/>
      <c r="BH3352" s="20"/>
      <c r="BI3352" s="20"/>
      <c r="BJ3352" s="20"/>
      <c r="BK3352" s="20"/>
      <c r="BL3352" s="20"/>
      <c r="BM3352" s="20"/>
      <c r="BN3352" s="20"/>
      <c r="BO3352" s="20"/>
      <c r="BP3352" s="20"/>
      <c r="BQ3352" s="20"/>
      <c r="BR3352" s="20"/>
      <c r="BS3352" s="20"/>
      <c r="BT3352" s="20"/>
      <c r="BU3352" s="20"/>
      <c r="BV3352" s="20"/>
    </row>
    <row r="3353" spans="1:74" x14ac:dyDescent="0.25">
      <c r="A3353" s="20" t="s">
        <v>475</v>
      </c>
      <c r="B3353" s="20" t="s">
        <v>476</v>
      </c>
      <c r="C3353" s="20" t="s">
        <v>675</v>
      </c>
      <c r="D3353" s="1">
        <v>44500</v>
      </c>
      <c r="E3353">
        <v>152</v>
      </c>
      <c r="F3353">
        <v>4</v>
      </c>
      <c r="G3353">
        <v>0</v>
      </c>
      <c r="H3353">
        <v>2</v>
      </c>
      <c r="I3353">
        <v>0</v>
      </c>
      <c r="J3353">
        <v>79</v>
      </c>
      <c r="K3353">
        <v>7</v>
      </c>
      <c r="L3353">
        <v>2</v>
      </c>
      <c r="M3353">
        <v>1</v>
      </c>
      <c r="N3353">
        <v>11</v>
      </c>
      <c r="O3353">
        <v>0</v>
      </c>
      <c r="P3353">
        <v>2</v>
      </c>
      <c r="Q3353">
        <v>0</v>
      </c>
      <c r="R3353">
        <v>973</v>
      </c>
      <c r="S3353">
        <v>0</v>
      </c>
      <c r="T3353">
        <v>655</v>
      </c>
      <c r="U3353">
        <v>13</v>
      </c>
      <c r="V3353">
        <v>13</v>
      </c>
      <c r="W3353">
        <v>970</v>
      </c>
      <c r="X3353">
        <v>0</v>
      </c>
      <c r="Y3353">
        <v>164</v>
      </c>
      <c r="Z3353">
        <v>63</v>
      </c>
      <c r="AA3353">
        <v>38</v>
      </c>
      <c r="AB3353">
        <v>1508</v>
      </c>
      <c r="AC3353">
        <v>201</v>
      </c>
      <c r="AD3353">
        <v>8</v>
      </c>
      <c r="AE3353">
        <v>18</v>
      </c>
      <c r="AF3353">
        <v>154</v>
      </c>
      <c r="AG3353">
        <v>177</v>
      </c>
      <c r="AH3353">
        <v>0</v>
      </c>
      <c r="AI3353">
        <v>19</v>
      </c>
      <c r="AJ3353">
        <v>16</v>
      </c>
      <c r="AK3353">
        <v>2</v>
      </c>
      <c r="AL3353">
        <v>50</v>
      </c>
      <c r="AM3353">
        <v>0</v>
      </c>
      <c r="AN3353">
        <v>9</v>
      </c>
      <c r="AO3353">
        <v>0</v>
      </c>
      <c r="AP3353">
        <v>2</v>
      </c>
      <c r="AQ3353">
        <v>0</v>
      </c>
      <c r="AR3353">
        <v>0</v>
      </c>
      <c r="AS3353">
        <v>0</v>
      </c>
      <c r="AT3353">
        <v>0</v>
      </c>
      <c r="AU3353">
        <v>0</v>
      </c>
      <c r="AV3353">
        <v>0</v>
      </c>
      <c r="AW3353">
        <v>0</v>
      </c>
      <c r="AX3353">
        <v>0</v>
      </c>
      <c r="AY3353">
        <v>0</v>
      </c>
      <c r="AZ3353">
        <v>0</v>
      </c>
      <c r="BA3353">
        <v>0</v>
      </c>
      <c r="BB3353">
        <v>42</v>
      </c>
      <c r="BC3353">
        <v>51</v>
      </c>
      <c r="BD3353">
        <v>0</v>
      </c>
      <c r="BE3353">
        <v>0</v>
      </c>
      <c r="BF3353">
        <v>0</v>
      </c>
      <c r="BG3353" s="20"/>
      <c r="BH3353" s="20"/>
      <c r="BI3353" s="20"/>
      <c r="BJ3353" s="20"/>
      <c r="BK3353" s="20"/>
      <c r="BL3353" s="20"/>
      <c r="BM3353" s="20"/>
      <c r="BN3353" s="20"/>
      <c r="BO3353" s="20"/>
      <c r="BP3353" s="20"/>
      <c r="BQ3353" s="20"/>
      <c r="BR3353" s="20"/>
      <c r="BS3353" s="20"/>
      <c r="BT3353" s="20"/>
      <c r="BU3353" s="20"/>
      <c r="BV3353" s="20"/>
    </row>
    <row r="3354" spans="1:74" x14ac:dyDescent="0.25">
      <c r="A3354" s="20" t="s">
        <v>475</v>
      </c>
      <c r="B3354" s="20" t="s">
        <v>476</v>
      </c>
      <c r="C3354" s="20" t="s">
        <v>675</v>
      </c>
      <c r="D3354" s="1">
        <v>44507</v>
      </c>
      <c r="E3354">
        <v>152</v>
      </c>
      <c r="F3354">
        <v>4</v>
      </c>
      <c r="G3354">
        <v>1</v>
      </c>
      <c r="H3354">
        <v>2</v>
      </c>
      <c r="I3354">
        <v>0</v>
      </c>
      <c r="J3354">
        <v>91</v>
      </c>
      <c r="K3354">
        <v>7</v>
      </c>
      <c r="L3354">
        <v>2</v>
      </c>
      <c r="M3354">
        <v>1</v>
      </c>
      <c r="N3354">
        <v>11</v>
      </c>
      <c r="O3354">
        <v>2</v>
      </c>
      <c r="P3354">
        <v>0</v>
      </c>
      <c r="Q3354">
        <v>0</v>
      </c>
      <c r="R3354">
        <v>969</v>
      </c>
      <c r="S3354">
        <v>724</v>
      </c>
      <c r="T3354">
        <v>42</v>
      </c>
      <c r="U3354">
        <v>14</v>
      </c>
      <c r="V3354">
        <v>12</v>
      </c>
      <c r="W3354">
        <v>966</v>
      </c>
      <c r="X3354">
        <v>290</v>
      </c>
      <c r="Y3354">
        <v>51</v>
      </c>
      <c r="Z3354">
        <v>61</v>
      </c>
      <c r="AA3354">
        <v>39</v>
      </c>
      <c r="AB3354">
        <v>1510</v>
      </c>
      <c r="AC3354">
        <v>288</v>
      </c>
      <c r="AD3354">
        <v>8</v>
      </c>
      <c r="AE3354">
        <v>17</v>
      </c>
      <c r="AF3354">
        <v>157</v>
      </c>
      <c r="AG3354">
        <v>176</v>
      </c>
      <c r="AH3354">
        <v>39</v>
      </c>
      <c r="AI3354">
        <v>0</v>
      </c>
      <c r="AJ3354">
        <v>16</v>
      </c>
      <c r="AK3354">
        <v>2</v>
      </c>
      <c r="AL3354">
        <v>50</v>
      </c>
      <c r="AM3354">
        <v>10</v>
      </c>
      <c r="AN3354">
        <v>0</v>
      </c>
      <c r="AO3354">
        <v>0</v>
      </c>
      <c r="AP3354">
        <v>2</v>
      </c>
      <c r="AQ3354">
        <v>0</v>
      </c>
      <c r="AR3354">
        <v>0</v>
      </c>
      <c r="AS3354">
        <v>0</v>
      </c>
      <c r="AT3354">
        <v>0</v>
      </c>
      <c r="AU3354">
        <v>0</v>
      </c>
      <c r="AV3354">
        <v>0</v>
      </c>
      <c r="AW3354">
        <v>0</v>
      </c>
      <c r="AX3354">
        <v>0</v>
      </c>
      <c r="AY3354">
        <v>0</v>
      </c>
      <c r="AZ3354">
        <v>0</v>
      </c>
      <c r="BA3354">
        <v>0</v>
      </c>
      <c r="BB3354">
        <v>0</v>
      </c>
      <c r="BC3354">
        <v>0</v>
      </c>
      <c r="BD3354">
        <v>0</v>
      </c>
      <c r="BE3354">
        <v>0</v>
      </c>
      <c r="BF3354">
        <v>0</v>
      </c>
      <c r="BG3354" s="20">
        <v>4</v>
      </c>
      <c r="BH3354" s="20">
        <v>2</v>
      </c>
      <c r="BI3354" s="20">
        <v>139</v>
      </c>
      <c r="BJ3354" s="20">
        <v>11</v>
      </c>
      <c r="BK3354" s="20">
        <v>893</v>
      </c>
      <c r="BL3354" s="20">
        <v>786</v>
      </c>
      <c r="BM3354" s="20">
        <v>1306</v>
      </c>
      <c r="BN3354" s="20">
        <v>155</v>
      </c>
      <c r="BO3354" s="20">
        <v>48</v>
      </c>
      <c r="BP3354" s="20"/>
      <c r="BQ3354" s="20"/>
      <c r="BR3354" s="20"/>
      <c r="BS3354" s="20"/>
      <c r="BT3354" s="20"/>
      <c r="BU3354" s="20"/>
      <c r="BV3354" s="20"/>
    </row>
    <row r="3355" spans="1:74" x14ac:dyDescent="0.25">
      <c r="A3355" s="20" t="s">
        <v>475</v>
      </c>
      <c r="B3355" s="20" t="s">
        <v>476</v>
      </c>
      <c r="C3355" s="20" t="s">
        <v>675</v>
      </c>
      <c r="D3355" s="1">
        <v>44514</v>
      </c>
      <c r="E3355">
        <v>152</v>
      </c>
      <c r="F3355">
        <v>4</v>
      </c>
      <c r="G3355">
        <v>1</v>
      </c>
      <c r="H3355">
        <v>2</v>
      </c>
      <c r="I3355">
        <v>0</v>
      </c>
      <c r="J3355">
        <v>100</v>
      </c>
      <c r="K3355">
        <v>7</v>
      </c>
      <c r="L3355">
        <v>2</v>
      </c>
      <c r="M3355">
        <v>1</v>
      </c>
      <c r="N3355">
        <v>12</v>
      </c>
      <c r="O3355">
        <v>2</v>
      </c>
      <c r="P3355">
        <v>0</v>
      </c>
      <c r="Q3355">
        <v>0</v>
      </c>
      <c r="R3355">
        <v>967</v>
      </c>
      <c r="S3355">
        <v>777</v>
      </c>
      <c r="T3355">
        <v>41</v>
      </c>
      <c r="U3355">
        <v>13</v>
      </c>
      <c r="V3355">
        <v>12</v>
      </c>
      <c r="W3355">
        <v>963</v>
      </c>
      <c r="X3355">
        <v>351</v>
      </c>
      <c r="Y3355">
        <v>50</v>
      </c>
      <c r="Z3355">
        <v>59</v>
      </c>
      <c r="AA3355">
        <v>37</v>
      </c>
      <c r="AB3355">
        <v>1511</v>
      </c>
      <c r="AC3355">
        <v>351</v>
      </c>
      <c r="AD3355">
        <v>8</v>
      </c>
      <c r="AE3355">
        <v>17</v>
      </c>
      <c r="AF3355">
        <v>157</v>
      </c>
      <c r="AG3355">
        <v>176</v>
      </c>
      <c r="AH3355">
        <v>48</v>
      </c>
      <c r="AI3355">
        <v>0</v>
      </c>
      <c r="AJ3355">
        <v>16</v>
      </c>
      <c r="AK3355">
        <v>2</v>
      </c>
      <c r="AL3355">
        <v>50</v>
      </c>
      <c r="AM3355">
        <v>17</v>
      </c>
      <c r="AN3355">
        <v>0</v>
      </c>
      <c r="AO3355">
        <v>0</v>
      </c>
      <c r="AP3355">
        <v>2</v>
      </c>
      <c r="AQ3355">
        <v>0</v>
      </c>
      <c r="AR3355">
        <v>0</v>
      </c>
      <c r="AS3355">
        <v>0</v>
      </c>
      <c r="AT3355">
        <v>0</v>
      </c>
      <c r="AU3355">
        <v>0</v>
      </c>
      <c r="AV3355">
        <v>0</v>
      </c>
      <c r="AW3355">
        <v>0</v>
      </c>
      <c r="AX3355">
        <v>0</v>
      </c>
      <c r="AY3355">
        <v>0</v>
      </c>
      <c r="AZ3355">
        <v>0</v>
      </c>
      <c r="BA3355">
        <v>0</v>
      </c>
      <c r="BB3355">
        <v>0</v>
      </c>
      <c r="BC3355">
        <v>0</v>
      </c>
      <c r="BD3355">
        <v>0</v>
      </c>
      <c r="BE3355">
        <v>0</v>
      </c>
      <c r="BF3355">
        <v>0</v>
      </c>
      <c r="BG3355" s="20">
        <v>4</v>
      </c>
      <c r="BH3355" s="20">
        <v>2</v>
      </c>
      <c r="BI3355" s="20">
        <v>139</v>
      </c>
      <c r="BJ3355" s="20">
        <v>12</v>
      </c>
      <c r="BK3355" s="20">
        <v>894</v>
      </c>
      <c r="BL3355" s="20">
        <v>785</v>
      </c>
      <c r="BM3355" s="20">
        <v>1308</v>
      </c>
      <c r="BN3355" s="20">
        <v>155</v>
      </c>
      <c r="BO3355" s="20">
        <v>48</v>
      </c>
      <c r="BP3355" s="20"/>
      <c r="BQ3355" s="20"/>
      <c r="BR3355" s="20"/>
      <c r="BS3355" s="20"/>
      <c r="BT3355" s="20"/>
      <c r="BU3355" s="20"/>
      <c r="BV3355" s="20"/>
    </row>
    <row r="3356" spans="1:74" x14ac:dyDescent="0.25">
      <c r="A3356" s="20" t="s">
        <v>475</v>
      </c>
      <c r="B3356" s="20" t="s">
        <v>476</v>
      </c>
      <c r="C3356" s="20" t="s">
        <v>675</v>
      </c>
      <c r="D3356" s="1">
        <v>44521</v>
      </c>
      <c r="E3356">
        <v>153</v>
      </c>
      <c r="F3356">
        <v>4</v>
      </c>
      <c r="G3356">
        <v>1</v>
      </c>
      <c r="H3356">
        <v>2</v>
      </c>
      <c r="I3356">
        <v>0</v>
      </c>
      <c r="J3356">
        <v>106</v>
      </c>
      <c r="K3356">
        <v>7</v>
      </c>
      <c r="L3356">
        <v>3</v>
      </c>
      <c r="M3356">
        <v>1</v>
      </c>
      <c r="N3356">
        <v>12</v>
      </c>
      <c r="O3356">
        <v>2</v>
      </c>
      <c r="P3356">
        <v>0</v>
      </c>
      <c r="Q3356">
        <v>0</v>
      </c>
      <c r="R3356">
        <v>963</v>
      </c>
      <c r="S3356">
        <v>795</v>
      </c>
      <c r="T3356">
        <v>41</v>
      </c>
      <c r="U3356">
        <v>13</v>
      </c>
      <c r="V3356">
        <v>12</v>
      </c>
      <c r="W3356">
        <v>968</v>
      </c>
      <c r="X3356">
        <v>433</v>
      </c>
      <c r="Y3356">
        <v>50</v>
      </c>
      <c r="Z3356">
        <v>59</v>
      </c>
      <c r="AA3356">
        <v>36</v>
      </c>
      <c r="AB3356">
        <v>1511</v>
      </c>
      <c r="AC3356">
        <v>441</v>
      </c>
      <c r="AD3356">
        <v>8</v>
      </c>
      <c r="AE3356">
        <v>17</v>
      </c>
      <c r="AF3356">
        <v>158</v>
      </c>
      <c r="AG3356">
        <v>176</v>
      </c>
      <c r="AH3356">
        <v>55</v>
      </c>
      <c r="AI3356">
        <v>0</v>
      </c>
      <c r="AJ3356">
        <v>16</v>
      </c>
      <c r="AK3356">
        <v>2</v>
      </c>
      <c r="AL3356">
        <v>54</v>
      </c>
      <c r="AM3356">
        <v>18</v>
      </c>
      <c r="AN3356">
        <v>1</v>
      </c>
      <c r="AO3356">
        <v>0</v>
      </c>
      <c r="AP3356">
        <v>2</v>
      </c>
      <c r="AQ3356">
        <v>0</v>
      </c>
      <c r="AR3356">
        <v>0</v>
      </c>
      <c r="AS3356">
        <v>0</v>
      </c>
      <c r="AT3356">
        <v>0</v>
      </c>
      <c r="AU3356">
        <v>0</v>
      </c>
      <c r="AV3356">
        <v>0</v>
      </c>
      <c r="AW3356">
        <v>0</v>
      </c>
      <c r="AX3356">
        <v>0</v>
      </c>
      <c r="AY3356">
        <v>0</v>
      </c>
      <c r="AZ3356">
        <v>0</v>
      </c>
      <c r="BA3356">
        <v>0</v>
      </c>
      <c r="BB3356">
        <v>0</v>
      </c>
      <c r="BC3356">
        <v>0</v>
      </c>
      <c r="BD3356">
        <v>0</v>
      </c>
      <c r="BE3356">
        <v>0</v>
      </c>
      <c r="BF3356">
        <v>0</v>
      </c>
      <c r="BG3356" s="20">
        <v>4</v>
      </c>
      <c r="BH3356" s="20">
        <v>2</v>
      </c>
      <c r="BI3356" s="20">
        <v>139</v>
      </c>
      <c r="BJ3356" s="20">
        <v>12</v>
      </c>
      <c r="BK3356" s="20">
        <v>890</v>
      </c>
      <c r="BL3356" s="20">
        <v>793</v>
      </c>
      <c r="BM3356" s="20">
        <v>1308</v>
      </c>
      <c r="BN3356" s="20">
        <v>155</v>
      </c>
      <c r="BO3356" s="20">
        <v>51</v>
      </c>
      <c r="BP3356" s="20"/>
      <c r="BQ3356" s="20"/>
      <c r="BR3356" s="20"/>
      <c r="BS3356" s="20"/>
      <c r="BT3356" s="20"/>
      <c r="BU3356" s="20"/>
      <c r="BV3356" s="20"/>
    </row>
    <row r="3357" spans="1:74" x14ac:dyDescent="0.25">
      <c r="A3357" s="20" t="s">
        <v>475</v>
      </c>
      <c r="B3357" s="20" t="s">
        <v>476</v>
      </c>
      <c r="C3357" s="20" t="s">
        <v>675</v>
      </c>
      <c r="D3357" s="1">
        <v>44528</v>
      </c>
      <c r="E3357">
        <v>153</v>
      </c>
      <c r="F3357">
        <v>4</v>
      </c>
      <c r="G3357">
        <v>2</v>
      </c>
      <c r="H3357">
        <v>3</v>
      </c>
      <c r="I3357">
        <v>0</v>
      </c>
      <c r="J3357">
        <v>113</v>
      </c>
      <c r="K3357">
        <v>7</v>
      </c>
      <c r="L3357">
        <v>3</v>
      </c>
      <c r="M3357">
        <v>1</v>
      </c>
      <c r="N3357">
        <v>17</v>
      </c>
      <c r="O3357">
        <v>2</v>
      </c>
      <c r="P3357">
        <v>0</v>
      </c>
      <c r="Q3357">
        <v>2</v>
      </c>
      <c r="R3357">
        <v>958</v>
      </c>
      <c r="S3357">
        <v>815</v>
      </c>
      <c r="T3357">
        <v>40</v>
      </c>
      <c r="U3357">
        <v>14</v>
      </c>
      <c r="V3357">
        <v>8</v>
      </c>
      <c r="W3357">
        <v>970</v>
      </c>
      <c r="X3357">
        <v>520</v>
      </c>
      <c r="Y3357">
        <v>48</v>
      </c>
      <c r="Z3357">
        <v>58</v>
      </c>
      <c r="AA3357">
        <v>35</v>
      </c>
      <c r="AB3357">
        <v>1507</v>
      </c>
      <c r="AC3357">
        <v>603</v>
      </c>
      <c r="AD3357">
        <v>8</v>
      </c>
      <c r="AE3357">
        <v>17</v>
      </c>
      <c r="AF3357">
        <v>158</v>
      </c>
      <c r="AG3357">
        <v>177</v>
      </c>
      <c r="AH3357">
        <v>63</v>
      </c>
      <c r="AI3357">
        <v>0</v>
      </c>
      <c r="AJ3357">
        <v>16</v>
      </c>
      <c r="AK3357">
        <v>2</v>
      </c>
      <c r="AL3357">
        <v>56</v>
      </c>
      <c r="AM3357">
        <v>20</v>
      </c>
      <c r="AN3357">
        <v>1</v>
      </c>
      <c r="AO3357">
        <v>0</v>
      </c>
      <c r="AP3357">
        <v>2</v>
      </c>
      <c r="AQ3357">
        <v>0</v>
      </c>
      <c r="AR3357">
        <v>0</v>
      </c>
      <c r="AS3357">
        <v>0</v>
      </c>
      <c r="AT3357">
        <v>0</v>
      </c>
      <c r="AU3357">
        <v>0</v>
      </c>
      <c r="AV3357">
        <v>0</v>
      </c>
      <c r="AW3357">
        <v>0</v>
      </c>
      <c r="AX3357">
        <v>0</v>
      </c>
      <c r="AY3357">
        <v>0</v>
      </c>
      <c r="AZ3357">
        <v>0</v>
      </c>
      <c r="BA3357">
        <v>0</v>
      </c>
      <c r="BB3357">
        <v>0</v>
      </c>
      <c r="BC3357">
        <v>0</v>
      </c>
      <c r="BD3357">
        <v>0</v>
      </c>
      <c r="BE3357">
        <v>0</v>
      </c>
      <c r="BF3357">
        <v>0</v>
      </c>
      <c r="BG3357" s="20">
        <v>4</v>
      </c>
      <c r="BH3357" s="20">
        <v>3</v>
      </c>
      <c r="BI3357" s="20">
        <v>139</v>
      </c>
      <c r="BJ3357" s="20">
        <v>15</v>
      </c>
      <c r="BK3357" s="20">
        <v>888</v>
      </c>
      <c r="BL3357" s="20">
        <v>797</v>
      </c>
      <c r="BM3357" s="20">
        <v>1305</v>
      </c>
      <c r="BN3357" s="20">
        <v>156</v>
      </c>
      <c r="BO3357" s="20">
        <v>53</v>
      </c>
      <c r="BP3357" s="20"/>
      <c r="BQ3357" s="20"/>
      <c r="BR3357" s="20"/>
      <c r="BS3357" s="20"/>
      <c r="BT3357" s="20"/>
      <c r="BU3357" s="20"/>
      <c r="BV3357" s="20"/>
    </row>
    <row r="3358" spans="1:74" x14ac:dyDescent="0.25">
      <c r="A3358" s="20" t="s">
        <v>475</v>
      </c>
      <c r="B3358" s="20" t="s">
        <v>476</v>
      </c>
      <c r="C3358" s="20" t="s">
        <v>675</v>
      </c>
      <c r="D3358" s="1">
        <v>44535</v>
      </c>
      <c r="E3358">
        <v>152</v>
      </c>
      <c r="F3358">
        <v>4</v>
      </c>
      <c r="G3358">
        <v>2</v>
      </c>
      <c r="H3358">
        <v>3</v>
      </c>
      <c r="I3358">
        <v>0</v>
      </c>
      <c r="J3358">
        <v>113</v>
      </c>
      <c r="K3358">
        <v>7</v>
      </c>
      <c r="L3358">
        <v>3</v>
      </c>
      <c r="M3358">
        <v>1</v>
      </c>
      <c r="N3358">
        <v>16</v>
      </c>
      <c r="O3358">
        <v>2</v>
      </c>
      <c r="P3358">
        <v>0</v>
      </c>
      <c r="Q3358">
        <v>2</v>
      </c>
      <c r="R3358">
        <v>957</v>
      </c>
      <c r="S3358">
        <v>825</v>
      </c>
      <c r="T3358">
        <v>38</v>
      </c>
      <c r="U3358">
        <v>14</v>
      </c>
      <c r="V3358">
        <v>8</v>
      </c>
      <c r="W3358">
        <v>971</v>
      </c>
      <c r="X3358">
        <v>537</v>
      </c>
      <c r="Y3358">
        <v>48</v>
      </c>
      <c r="Z3358">
        <v>58</v>
      </c>
      <c r="AA3358">
        <v>35</v>
      </c>
      <c r="AB3358">
        <v>1505</v>
      </c>
      <c r="AC3358">
        <v>753</v>
      </c>
      <c r="AD3358">
        <v>8</v>
      </c>
      <c r="AE3358">
        <v>17</v>
      </c>
      <c r="AF3358">
        <v>155</v>
      </c>
      <c r="AG3358">
        <v>180</v>
      </c>
      <c r="AH3358">
        <v>73</v>
      </c>
      <c r="AI3358">
        <v>0</v>
      </c>
      <c r="AJ3358">
        <v>16</v>
      </c>
      <c r="AK3358">
        <v>2</v>
      </c>
      <c r="AL3358">
        <v>56</v>
      </c>
      <c r="AM3358">
        <v>35</v>
      </c>
      <c r="AN3358">
        <v>1</v>
      </c>
      <c r="AO3358">
        <v>0</v>
      </c>
      <c r="AP3358">
        <v>2</v>
      </c>
      <c r="AQ3358">
        <v>0</v>
      </c>
      <c r="AR3358">
        <v>0</v>
      </c>
      <c r="AS3358">
        <v>0</v>
      </c>
      <c r="AT3358">
        <v>0</v>
      </c>
      <c r="AU3358">
        <v>0</v>
      </c>
      <c r="AV3358">
        <v>0</v>
      </c>
      <c r="AW3358">
        <v>0</v>
      </c>
      <c r="AX3358">
        <v>0</v>
      </c>
      <c r="AY3358">
        <v>0</v>
      </c>
      <c r="AZ3358">
        <v>0</v>
      </c>
      <c r="BA3358">
        <v>0</v>
      </c>
      <c r="BB3358">
        <v>0</v>
      </c>
      <c r="BC3358">
        <v>0</v>
      </c>
      <c r="BD3358">
        <v>0</v>
      </c>
      <c r="BE3358">
        <v>0</v>
      </c>
      <c r="BF3358">
        <v>0</v>
      </c>
      <c r="BG3358" s="20">
        <v>4</v>
      </c>
      <c r="BH3358" s="20">
        <v>3</v>
      </c>
      <c r="BI3358" s="20">
        <v>138</v>
      </c>
      <c r="BJ3358" s="20">
        <v>14</v>
      </c>
      <c r="BK3358" s="20">
        <v>890</v>
      </c>
      <c r="BL3358" s="20">
        <v>797</v>
      </c>
      <c r="BM3358" s="20">
        <v>1305</v>
      </c>
      <c r="BN3358" s="20">
        <v>160</v>
      </c>
      <c r="BO3358" s="20">
        <v>53</v>
      </c>
      <c r="BP3358" s="20"/>
      <c r="BQ3358" s="20"/>
      <c r="BR3358" s="20"/>
      <c r="BS3358" s="20"/>
      <c r="BT3358" s="20"/>
      <c r="BU3358" s="20"/>
      <c r="BV3358" s="20"/>
    </row>
    <row r="3359" spans="1:74" x14ac:dyDescent="0.25">
      <c r="A3359" s="20" t="s">
        <v>475</v>
      </c>
      <c r="B3359" s="20" t="s">
        <v>476</v>
      </c>
      <c r="C3359" s="20" t="s">
        <v>675</v>
      </c>
      <c r="D3359" s="1">
        <v>44542</v>
      </c>
      <c r="E3359">
        <v>152</v>
      </c>
      <c r="F3359">
        <v>4</v>
      </c>
      <c r="G3359">
        <v>3</v>
      </c>
      <c r="H3359">
        <v>3</v>
      </c>
      <c r="I3359">
        <v>0</v>
      </c>
      <c r="J3359">
        <v>117</v>
      </c>
      <c r="K3359">
        <v>7</v>
      </c>
      <c r="L3359">
        <v>3</v>
      </c>
      <c r="M3359">
        <v>1</v>
      </c>
      <c r="N3359">
        <v>16</v>
      </c>
      <c r="O3359">
        <v>3</v>
      </c>
      <c r="P3359">
        <v>0</v>
      </c>
      <c r="Q3359">
        <v>2</v>
      </c>
      <c r="R3359">
        <v>956</v>
      </c>
      <c r="S3359">
        <v>832</v>
      </c>
      <c r="T3359">
        <v>38</v>
      </c>
      <c r="U3359">
        <v>14</v>
      </c>
      <c r="V3359">
        <v>8</v>
      </c>
      <c r="W3359">
        <v>976</v>
      </c>
      <c r="X3359">
        <v>585</v>
      </c>
      <c r="Y3359">
        <v>48</v>
      </c>
      <c r="Z3359">
        <v>59</v>
      </c>
      <c r="AA3359">
        <v>35</v>
      </c>
      <c r="AB3359">
        <v>1508</v>
      </c>
      <c r="AC3359">
        <v>919</v>
      </c>
      <c r="AD3359">
        <v>8</v>
      </c>
      <c r="AE3359">
        <v>17</v>
      </c>
      <c r="AF3359">
        <v>153</v>
      </c>
      <c r="AG3359">
        <v>183</v>
      </c>
      <c r="AH3359">
        <v>84</v>
      </c>
      <c r="AI3359">
        <v>0</v>
      </c>
      <c r="AJ3359">
        <v>16</v>
      </c>
      <c r="AK3359">
        <v>2</v>
      </c>
      <c r="AL3359">
        <v>56</v>
      </c>
      <c r="AM3359">
        <v>41</v>
      </c>
      <c r="AN3359">
        <v>1</v>
      </c>
      <c r="AO3359">
        <v>0</v>
      </c>
      <c r="AP3359">
        <v>2</v>
      </c>
      <c r="AQ3359">
        <v>0</v>
      </c>
      <c r="AR3359">
        <v>0</v>
      </c>
      <c r="AS3359">
        <v>0</v>
      </c>
      <c r="AT3359">
        <v>0</v>
      </c>
      <c r="AU3359">
        <v>0</v>
      </c>
      <c r="AV3359">
        <v>0</v>
      </c>
      <c r="AW3359">
        <v>0</v>
      </c>
      <c r="AX3359">
        <v>0</v>
      </c>
      <c r="AY3359">
        <v>0</v>
      </c>
      <c r="AZ3359">
        <v>0</v>
      </c>
      <c r="BA3359">
        <v>0</v>
      </c>
      <c r="BB3359">
        <v>0</v>
      </c>
      <c r="BC3359">
        <v>0</v>
      </c>
      <c r="BD3359">
        <v>0</v>
      </c>
      <c r="BE3359">
        <v>0</v>
      </c>
      <c r="BF3359">
        <v>0</v>
      </c>
      <c r="BG3359" s="20">
        <v>4</v>
      </c>
      <c r="BH3359" s="20">
        <v>3</v>
      </c>
      <c r="BI3359" s="20">
        <v>139</v>
      </c>
      <c r="BJ3359" s="20">
        <v>14</v>
      </c>
      <c r="BK3359" s="20">
        <v>889</v>
      </c>
      <c r="BL3359" s="20">
        <v>803</v>
      </c>
      <c r="BM3359" s="20">
        <v>1309</v>
      </c>
      <c r="BN3359" s="20">
        <v>164</v>
      </c>
      <c r="BO3359" s="20">
        <v>53</v>
      </c>
      <c r="BP3359" s="20"/>
      <c r="BQ3359" s="20"/>
      <c r="BR3359" s="20"/>
      <c r="BS3359" s="20"/>
      <c r="BT3359" s="20"/>
      <c r="BU3359" s="20"/>
      <c r="BV3359" s="20"/>
    </row>
    <row r="3360" spans="1:74" x14ac:dyDescent="0.25">
      <c r="A3360" s="20" t="s">
        <v>475</v>
      </c>
      <c r="B3360" s="20" t="s">
        <v>476</v>
      </c>
      <c r="C3360" s="20" t="s">
        <v>675</v>
      </c>
      <c r="D3360" s="1">
        <v>44549</v>
      </c>
      <c r="E3360">
        <v>151</v>
      </c>
      <c r="F3360">
        <v>4</v>
      </c>
      <c r="G3360">
        <v>3</v>
      </c>
      <c r="H3360">
        <v>3</v>
      </c>
      <c r="I3360">
        <v>0</v>
      </c>
      <c r="J3360">
        <v>119</v>
      </c>
      <c r="K3360">
        <v>7</v>
      </c>
      <c r="L3360">
        <v>3</v>
      </c>
      <c r="M3360">
        <v>1</v>
      </c>
      <c r="N3360">
        <v>18</v>
      </c>
      <c r="O3360">
        <v>4</v>
      </c>
      <c r="P3360">
        <v>0</v>
      </c>
      <c r="Q3360">
        <v>2</v>
      </c>
      <c r="R3360">
        <v>959</v>
      </c>
      <c r="S3360">
        <v>842</v>
      </c>
      <c r="T3360">
        <v>38</v>
      </c>
      <c r="U3360">
        <v>14</v>
      </c>
      <c r="V3360">
        <v>9</v>
      </c>
      <c r="W3360">
        <v>972</v>
      </c>
      <c r="X3360">
        <v>628</v>
      </c>
      <c r="Y3360">
        <v>47</v>
      </c>
      <c r="Z3360">
        <v>58</v>
      </c>
      <c r="AA3360">
        <v>34</v>
      </c>
      <c r="AB3360">
        <v>1513</v>
      </c>
      <c r="AC3360">
        <v>1058</v>
      </c>
      <c r="AD3360">
        <v>8</v>
      </c>
      <c r="AE3360">
        <v>17</v>
      </c>
      <c r="AF3360">
        <v>155</v>
      </c>
      <c r="AG3360">
        <v>184</v>
      </c>
      <c r="AH3360">
        <v>112</v>
      </c>
      <c r="AI3360">
        <v>0</v>
      </c>
      <c r="AJ3360">
        <v>16</v>
      </c>
      <c r="AK3360">
        <v>2</v>
      </c>
      <c r="AL3360">
        <v>57</v>
      </c>
      <c r="AM3360">
        <v>46</v>
      </c>
      <c r="AN3360">
        <v>1</v>
      </c>
      <c r="AO3360">
        <v>0</v>
      </c>
      <c r="AP3360">
        <v>2</v>
      </c>
      <c r="AQ3360">
        <v>0</v>
      </c>
      <c r="AR3360">
        <v>0</v>
      </c>
      <c r="AS3360">
        <v>0</v>
      </c>
      <c r="AT3360">
        <v>0</v>
      </c>
      <c r="AU3360">
        <v>0</v>
      </c>
      <c r="AV3360">
        <v>0</v>
      </c>
      <c r="AW3360">
        <v>0</v>
      </c>
      <c r="AX3360">
        <v>0</v>
      </c>
      <c r="AY3360">
        <v>0</v>
      </c>
      <c r="AZ3360">
        <v>0</v>
      </c>
      <c r="BA3360">
        <v>0</v>
      </c>
      <c r="BB3360">
        <v>0</v>
      </c>
      <c r="BC3360">
        <v>0</v>
      </c>
      <c r="BD3360">
        <v>0</v>
      </c>
      <c r="BE3360">
        <v>0</v>
      </c>
      <c r="BF3360">
        <v>0</v>
      </c>
      <c r="BG3360" s="20">
        <v>4</v>
      </c>
      <c r="BH3360" s="20">
        <v>3</v>
      </c>
      <c r="BI3360" s="20">
        <v>139</v>
      </c>
      <c r="BJ3360" s="20">
        <v>16</v>
      </c>
      <c r="BK3360" s="20">
        <v>891</v>
      </c>
      <c r="BL3360" s="20">
        <v>802</v>
      </c>
      <c r="BM3360" s="20">
        <v>1313</v>
      </c>
      <c r="BN3360" s="20">
        <v>165</v>
      </c>
      <c r="BO3360" s="20">
        <v>54</v>
      </c>
      <c r="BP3360" s="20">
        <v>5790</v>
      </c>
      <c r="BQ3360" s="20">
        <v>2580</v>
      </c>
      <c r="BR3360" s="20">
        <v>0</v>
      </c>
      <c r="BS3360" s="20">
        <v>42</v>
      </c>
      <c r="BT3360" s="20">
        <v>570</v>
      </c>
      <c r="BU3360" s="20">
        <v>516</v>
      </c>
      <c r="BV3360" s="20">
        <v>4515</v>
      </c>
    </row>
    <row r="3361" spans="1:74" x14ac:dyDescent="0.25">
      <c r="A3361" s="20" t="s">
        <v>475</v>
      </c>
      <c r="B3361" s="20" t="s">
        <v>476</v>
      </c>
      <c r="C3361" s="20" t="s">
        <v>675</v>
      </c>
      <c r="D3361" s="1">
        <v>44558</v>
      </c>
      <c r="E3361">
        <v>150</v>
      </c>
      <c r="F3361">
        <v>4</v>
      </c>
      <c r="G3361">
        <v>3</v>
      </c>
      <c r="H3361">
        <v>3</v>
      </c>
      <c r="I3361">
        <v>0</v>
      </c>
      <c r="J3361">
        <v>122</v>
      </c>
      <c r="K3361">
        <v>6</v>
      </c>
      <c r="L3361">
        <v>3</v>
      </c>
      <c r="M3361">
        <v>1</v>
      </c>
      <c r="N3361">
        <v>21</v>
      </c>
      <c r="O3361">
        <v>6</v>
      </c>
      <c r="P3361">
        <v>0</v>
      </c>
      <c r="Q3361">
        <v>3</v>
      </c>
      <c r="R3361">
        <v>958</v>
      </c>
      <c r="S3361">
        <v>846</v>
      </c>
      <c r="T3361">
        <v>38</v>
      </c>
      <c r="U3361">
        <v>14</v>
      </c>
      <c r="V3361">
        <v>9</v>
      </c>
      <c r="W3361">
        <v>979</v>
      </c>
      <c r="X3361">
        <v>666</v>
      </c>
      <c r="Y3361">
        <v>47</v>
      </c>
      <c r="Z3361">
        <v>58</v>
      </c>
      <c r="AA3361">
        <v>32</v>
      </c>
      <c r="AB3361">
        <v>1514</v>
      </c>
      <c r="AC3361">
        <v>1116</v>
      </c>
      <c r="AD3361">
        <v>8</v>
      </c>
      <c r="AE3361">
        <v>18</v>
      </c>
      <c r="AF3361">
        <v>152</v>
      </c>
      <c r="AG3361">
        <v>188</v>
      </c>
      <c r="AH3361">
        <v>128</v>
      </c>
      <c r="AI3361">
        <v>0</v>
      </c>
      <c r="AJ3361">
        <v>16</v>
      </c>
      <c r="AK3361">
        <v>2</v>
      </c>
      <c r="AL3361">
        <v>59</v>
      </c>
      <c r="AM3361">
        <v>48</v>
      </c>
      <c r="AN3361">
        <v>1</v>
      </c>
      <c r="AO3361">
        <v>0</v>
      </c>
      <c r="AP3361">
        <v>2</v>
      </c>
      <c r="AQ3361">
        <v>0</v>
      </c>
      <c r="AR3361">
        <v>0</v>
      </c>
      <c r="AS3361">
        <v>0</v>
      </c>
      <c r="AT3361">
        <v>0</v>
      </c>
      <c r="AU3361">
        <v>0</v>
      </c>
      <c r="AV3361">
        <v>0</v>
      </c>
      <c r="AW3361">
        <v>0</v>
      </c>
      <c r="AX3361">
        <v>0</v>
      </c>
      <c r="AY3361">
        <v>0</v>
      </c>
      <c r="AZ3361">
        <v>0</v>
      </c>
      <c r="BA3361">
        <v>0</v>
      </c>
      <c r="BB3361">
        <v>0</v>
      </c>
      <c r="BC3361">
        <v>0</v>
      </c>
      <c r="BD3361">
        <v>0</v>
      </c>
      <c r="BE3361">
        <v>0</v>
      </c>
      <c r="BF3361">
        <v>0</v>
      </c>
      <c r="BG3361" s="20">
        <v>4</v>
      </c>
      <c r="BH3361" s="20">
        <v>3</v>
      </c>
      <c r="BI3361" s="20">
        <v>139</v>
      </c>
      <c r="BJ3361" s="20">
        <v>18</v>
      </c>
      <c r="BK3361" s="20">
        <v>890</v>
      </c>
      <c r="BL3361" s="20">
        <v>808</v>
      </c>
      <c r="BM3361" s="20">
        <v>1316</v>
      </c>
      <c r="BN3361" s="20">
        <v>168</v>
      </c>
      <c r="BO3361" s="20">
        <v>56</v>
      </c>
      <c r="BP3361" s="20">
        <v>5792</v>
      </c>
      <c r="BQ3361" s="20">
        <v>3046</v>
      </c>
      <c r="BR3361" s="20">
        <v>0</v>
      </c>
      <c r="BS3361" s="20">
        <v>42</v>
      </c>
      <c r="BT3361" s="20">
        <v>564</v>
      </c>
      <c r="BU3361" s="20">
        <v>510</v>
      </c>
      <c r="BV3361" s="20">
        <v>4533</v>
      </c>
    </row>
    <row r="3362" spans="1:74" x14ac:dyDescent="0.25">
      <c r="A3362" s="20" t="s">
        <v>475</v>
      </c>
      <c r="B3362" s="20" t="s">
        <v>476</v>
      </c>
      <c r="C3362" s="20" t="s">
        <v>675</v>
      </c>
      <c r="D3362" s="1">
        <v>44564</v>
      </c>
      <c r="E3362">
        <v>150</v>
      </c>
      <c r="F3362">
        <v>4</v>
      </c>
      <c r="G3362">
        <v>3</v>
      </c>
      <c r="H3362">
        <v>3</v>
      </c>
      <c r="I3362">
        <v>0</v>
      </c>
      <c r="J3362">
        <v>122</v>
      </c>
      <c r="K3362">
        <v>6</v>
      </c>
      <c r="L3362">
        <v>3</v>
      </c>
      <c r="M3362">
        <v>1</v>
      </c>
      <c r="N3362">
        <v>21</v>
      </c>
      <c r="O3362">
        <v>6</v>
      </c>
      <c r="P3362">
        <v>0</v>
      </c>
      <c r="Q3362">
        <v>3</v>
      </c>
      <c r="R3362">
        <v>959</v>
      </c>
      <c r="S3362">
        <v>850</v>
      </c>
      <c r="T3362">
        <v>38</v>
      </c>
      <c r="U3362">
        <v>13</v>
      </c>
      <c r="V3362">
        <v>8</v>
      </c>
      <c r="W3362">
        <v>978</v>
      </c>
      <c r="X3362">
        <v>678</v>
      </c>
      <c r="Y3362">
        <v>47</v>
      </c>
      <c r="Z3362">
        <v>59</v>
      </c>
      <c r="AA3362">
        <v>31</v>
      </c>
      <c r="AB3362">
        <v>1517</v>
      </c>
      <c r="AC3362">
        <v>1141</v>
      </c>
      <c r="AD3362">
        <v>8</v>
      </c>
      <c r="AE3362">
        <v>17</v>
      </c>
      <c r="AF3362">
        <v>152</v>
      </c>
      <c r="AG3362">
        <v>189</v>
      </c>
      <c r="AH3362">
        <v>131</v>
      </c>
      <c r="AI3362">
        <v>0</v>
      </c>
      <c r="AJ3362">
        <v>15</v>
      </c>
      <c r="AK3362">
        <v>2</v>
      </c>
      <c r="AL3362">
        <v>59</v>
      </c>
      <c r="AM3362">
        <v>49</v>
      </c>
      <c r="AN3362">
        <v>1</v>
      </c>
      <c r="AO3362">
        <v>0</v>
      </c>
      <c r="AP3362">
        <v>2</v>
      </c>
      <c r="AQ3362">
        <v>0</v>
      </c>
      <c r="AR3362">
        <v>0</v>
      </c>
      <c r="AS3362">
        <v>0</v>
      </c>
      <c r="AT3362">
        <v>0</v>
      </c>
      <c r="AU3362">
        <v>0</v>
      </c>
      <c r="AV3362">
        <v>0</v>
      </c>
      <c r="AW3362">
        <v>0</v>
      </c>
      <c r="AX3362">
        <v>0</v>
      </c>
      <c r="AY3362">
        <v>0</v>
      </c>
      <c r="AZ3362">
        <v>0</v>
      </c>
      <c r="BA3362">
        <v>0</v>
      </c>
      <c r="BB3362">
        <v>0</v>
      </c>
      <c r="BC3362">
        <v>0</v>
      </c>
      <c r="BD3362">
        <v>0</v>
      </c>
      <c r="BE3362">
        <v>0</v>
      </c>
      <c r="BF3362">
        <v>0</v>
      </c>
      <c r="BG3362" s="20">
        <v>4</v>
      </c>
      <c r="BH3362" s="20">
        <v>3</v>
      </c>
      <c r="BI3362" s="20">
        <v>139</v>
      </c>
      <c r="BJ3362" s="20">
        <v>18</v>
      </c>
      <c r="BK3362" s="20">
        <v>891</v>
      </c>
      <c r="BL3362" s="20">
        <v>811</v>
      </c>
      <c r="BM3362" s="20">
        <v>1319</v>
      </c>
      <c r="BN3362" s="20">
        <v>169</v>
      </c>
      <c r="BO3362" s="20">
        <v>56</v>
      </c>
      <c r="BP3362" s="20">
        <v>5798</v>
      </c>
      <c r="BQ3362" s="20">
        <v>3187</v>
      </c>
      <c r="BR3362" s="20">
        <v>0</v>
      </c>
      <c r="BS3362" s="20">
        <v>42</v>
      </c>
      <c r="BT3362" s="20">
        <v>559</v>
      </c>
      <c r="BU3362" s="20">
        <v>514</v>
      </c>
      <c r="BV3362" s="20">
        <v>4548</v>
      </c>
    </row>
    <row r="3363" spans="1:74" x14ac:dyDescent="0.25">
      <c r="A3363" s="20" t="s">
        <v>475</v>
      </c>
      <c r="B3363" s="20" t="s">
        <v>476</v>
      </c>
      <c r="C3363" s="20" t="s">
        <v>675</v>
      </c>
      <c r="D3363" s="1">
        <v>44570</v>
      </c>
      <c r="E3363">
        <v>152</v>
      </c>
      <c r="F3363">
        <v>4</v>
      </c>
      <c r="G3363">
        <v>3</v>
      </c>
      <c r="H3363">
        <v>3</v>
      </c>
      <c r="I3363">
        <v>0</v>
      </c>
      <c r="J3363">
        <v>126</v>
      </c>
      <c r="K3363">
        <v>6</v>
      </c>
      <c r="L3363">
        <v>3</v>
      </c>
      <c r="M3363">
        <v>1</v>
      </c>
      <c r="N3363">
        <v>21</v>
      </c>
      <c r="O3363">
        <v>6</v>
      </c>
      <c r="P3363">
        <v>0</v>
      </c>
      <c r="Q3363">
        <v>3</v>
      </c>
      <c r="R3363">
        <v>959</v>
      </c>
      <c r="S3363">
        <v>850</v>
      </c>
      <c r="T3363">
        <v>38</v>
      </c>
      <c r="U3363">
        <v>13</v>
      </c>
      <c r="V3363">
        <v>8</v>
      </c>
      <c r="W3363">
        <v>980</v>
      </c>
      <c r="X3363">
        <v>691</v>
      </c>
      <c r="Y3363">
        <v>47</v>
      </c>
      <c r="Z3363">
        <v>59</v>
      </c>
      <c r="AA3363">
        <v>30</v>
      </c>
      <c r="AB3363">
        <v>1518</v>
      </c>
      <c r="AC3363">
        <v>1157</v>
      </c>
      <c r="AD3363">
        <v>8</v>
      </c>
      <c r="AE3363">
        <v>17</v>
      </c>
      <c r="AF3363">
        <v>153</v>
      </c>
      <c r="AG3363">
        <v>189</v>
      </c>
      <c r="AH3363">
        <v>134</v>
      </c>
      <c r="AI3363">
        <v>0</v>
      </c>
      <c r="AJ3363">
        <v>15</v>
      </c>
      <c r="AK3363">
        <v>2</v>
      </c>
      <c r="AL3363">
        <v>59</v>
      </c>
      <c r="AM3363">
        <v>52</v>
      </c>
      <c r="AN3363">
        <v>1</v>
      </c>
      <c r="AO3363">
        <v>0</v>
      </c>
      <c r="AP3363">
        <v>2</v>
      </c>
      <c r="AQ3363">
        <v>0</v>
      </c>
      <c r="AR3363">
        <v>0</v>
      </c>
      <c r="AS3363">
        <v>0</v>
      </c>
      <c r="AT3363">
        <v>0</v>
      </c>
      <c r="AU3363">
        <v>0</v>
      </c>
      <c r="AV3363">
        <v>0</v>
      </c>
      <c r="AW3363">
        <v>0</v>
      </c>
      <c r="AX3363">
        <v>0</v>
      </c>
      <c r="AY3363">
        <v>0</v>
      </c>
      <c r="AZ3363">
        <v>0</v>
      </c>
      <c r="BA3363">
        <v>0</v>
      </c>
      <c r="BB3363">
        <v>0</v>
      </c>
      <c r="BC3363">
        <v>0</v>
      </c>
      <c r="BD3363">
        <v>0</v>
      </c>
      <c r="BE3363">
        <v>0</v>
      </c>
      <c r="BF3363">
        <v>0</v>
      </c>
      <c r="BG3363" s="20">
        <v>4</v>
      </c>
      <c r="BH3363" s="20">
        <v>3</v>
      </c>
      <c r="BI3363" s="20">
        <v>141</v>
      </c>
      <c r="BJ3363" s="20">
        <v>18</v>
      </c>
      <c r="BK3363" s="20">
        <v>891</v>
      </c>
      <c r="BL3363" s="20">
        <v>817</v>
      </c>
      <c r="BM3363" s="20">
        <v>1320</v>
      </c>
      <c r="BN3363" s="20">
        <v>169</v>
      </c>
      <c r="BO3363" s="20">
        <v>56</v>
      </c>
      <c r="BP3363" s="20">
        <v>5803</v>
      </c>
      <c r="BQ3363" s="20">
        <v>3327</v>
      </c>
      <c r="BR3363" s="20">
        <v>0</v>
      </c>
      <c r="BS3363" s="20">
        <v>43</v>
      </c>
      <c r="BT3363" s="20">
        <v>558</v>
      </c>
      <c r="BU3363" s="20">
        <v>512</v>
      </c>
      <c r="BV3363" s="20">
        <v>4563</v>
      </c>
    </row>
    <row r="3364" spans="1:74" x14ac:dyDescent="0.25">
      <c r="A3364" s="20" t="s">
        <v>475</v>
      </c>
      <c r="B3364" s="20" t="s">
        <v>476</v>
      </c>
      <c r="C3364" s="20" t="s">
        <v>675</v>
      </c>
      <c r="D3364" s="1">
        <v>44577</v>
      </c>
      <c r="E3364">
        <v>152</v>
      </c>
      <c r="F3364">
        <v>4</v>
      </c>
      <c r="G3364">
        <v>4</v>
      </c>
      <c r="H3364">
        <v>3</v>
      </c>
      <c r="I3364">
        <v>1</v>
      </c>
      <c r="J3364">
        <v>127</v>
      </c>
      <c r="K3364">
        <v>6</v>
      </c>
      <c r="L3364">
        <v>3</v>
      </c>
      <c r="M3364">
        <v>1</v>
      </c>
      <c r="N3364">
        <v>21</v>
      </c>
      <c r="O3364">
        <v>9</v>
      </c>
      <c r="P3364">
        <v>0</v>
      </c>
      <c r="Q3364">
        <v>2</v>
      </c>
      <c r="R3364">
        <v>960</v>
      </c>
      <c r="S3364">
        <v>855</v>
      </c>
      <c r="T3364">
        <v>37</v>
      </c>
      <c r="U3364">
        <v>13</v>
      </c>
      <c r="V3364">
        <v>9</v>
      </c>
      <c r="W3364">
        <v>978</v>
      </c>
      <c r="X3364">
        <v>694</v>
      </c>
      <c r="Y3364">
        <v>47</v>
      </c>
      <c r="Z3364">
        <v>58</v>
      </c>
      <c r="AA3364">
        <v>29</v>
      </c>
      <c r="AB3364">
        <v>1522</v>
      </c>
      <c r="AC3364">
        <v>1172</v>
      </c>
      <c r="AD3364">
        <v>8</v>
      </c>
      <c r="AE3364">
        <v>17</v>
      </c>
      <c r="AF3364">
        <v>153</v>
      </c>
      <c r="AG3364">
        <v>189</v>
      </c>
      <c r="AH3364">
        <v>136</v>
      </c>
      <c r="AI3364">
        <v>0</v>
      </c>
      <c r="AJ3364">
        <v>15</v>
      </c>
      <c r="AK3364">
        <v>2</v>
      </c>
      <c r="AL3364">
        <v>60</v>
      </c>
      <c r="AM3364">
        <v>53</v>
      </c>
      <c r="AN3364">
        <v>1</v>
      </c>
      <c r="AO3364">
        <v>0</v>
      </c>
      <c r="AP3364">
        <v>2</v>
      </c>
      <c r="AQ3364">
        <v>0</v>
      </c>
      <c r="AR3364">
        <v>0</v>
      </c>
      <c r="AS3364">
        <v>0</v>
      </c>
      <c r="AT3364">
        <v>0</v>
      </c>
      <c r="AU3364">
        <v>0</v>
      </c>
      <c r="AV3364">
        <v>0</v>
      </c>
      <c r="AW3364">
        <v>0</v>
      </c>
      <c r="AX3364">
        <v>0</v>
      </c>
      <c r="AY3364">
        <v>0</v>
      </c>
      <c r="AZ3364">
        <v>0</v>
      </c>
      <c r="BA3364">
        <v>0</v>
      </c>
      <c r="BB3364">
        <v>0</v>
      </c>
      <c r="BC3364">
        <v>0</v>
      </c>
      <c r="BD3364">
        <v>0</v>
      </c>
      <c r="BE3364">
        <v>0</v>
      </c>
      <c r="BF3364">
        <v>0</v>
      </c>
      <c r="BG3364" s="20">
        <v>4</v>
      </c>
      <c r="BH3364" s="20">
        <v>3</v>
      </c>
      <c r="BI3364" s="20">
        <v>141</v>
      </c>
      <c r="BJ3364" s="20">
        <v>19</v>
      </c>
      <c r="BK3364" s="20">
        <v>891</v>
      </c>
      <c r="BL3364" s="20">
        <v>819</v>
      </c>
      <c r="BM3364" s="20">
        <v>1324</v>
      </c>
      <c r="BN3364" s="20">
        <v>169</v>
      </c>
      <c r="BO3364" s="20">
        <v>57</v>
      </c>
      <c r="BP3364" s="20">
        <v>5807</v>
      </c>
      <c r="BQ3364" s="20">
        <v>3442</v>
      </c>
      <c r="BR3364" s="20">
        <v>0</v>
      </c>
      <c r="BS3364" s="20">
        <v>43</v>
      </c>
      <c r="BT3364" s="20">
        <v>556</v>
      </c>
      <c r="BU3364" s="20">
        <v>517</v>
      </c>
      <c r="BV3364" s="20">
        <v>4570</v>
      </c>
    </row>
    <row r="3365" spans="1:74" x14ac:dyDescent="0.25">
      <c r="A3365" s="20" t="s">
        <v>475</v>
      </c>
      <c r="B3365" s="20" t="s">
        <v>476</v>
      </c>
      <c r="C3365" s="20" t="s">
        <v>675</v>
      </c>
      <c r="D3365" s="1">
        <v>44584</v>
      </c>
      <c r="E3365">
        <v>152</v>
      </c>
      <c r="F3365">
        <v>4</v>
      </c>
      <c r="G3365">
        <v>4</v>
      </c>
      <c r="H3365">
        <v>3</v>
      </c>
      <c r="I3365">
        <v>1</v>
      </c>
      <c r="J3365">
        <v>127</v>
      </c>
      <c r="K3365">
        <v>6</v>
      </c>
      <c r="L3365">
        <v>3</v>
      </c>
      <c r="M3365">
        <v>1</v>
      </c>
      <c r="N3365">
        <v>21</v>
      </c>
      <c r="O3365">
        <v>9</v>
      </c>
      <c r="P3365">
        <v>0</v>
      </c>
      <c r="Q3365">
        <v>2</v>
      </c>
      <c r="R3365">
        <v>962</v>
      </c>
      <c r="S3365">
        <v>857</v>
      </c>
      <c r="T3365">
        <v>37</v>
      </c>
      <c r="U3365">
        <v>13</v>
      </c>
      <c r="V3365">
        <v>9</v>
      </c>
      <c r="W3365">
        <v>984</v>
      </c>
      <c r="X3365">
        <v>699</v>
      </c>
      <c r="Y3365">
        <v>46</v>
      </c>
      <c r="Z3365">
        <v>59</v>
      </c>
      <c r="AA3365">
        <v>30</v>
      </c>
      <c r="AB3365">
        <v>1522</v>
      </c>
      <c r="AC3365">
        <v>1177</v>
      </c>
      <c r="AD3365">
        <v>8</v>
      </c>
      <c r="AE3365">
        <v>17</v>
      </c>
      <c r="AF3365">
        <v>153</v>
      </c>
      <c r="AG3365">
        <v>190</v>
      </c>
      <c r="AH3365">
        <v>136</v>
      </c>
      <c r="AI3365">
        <v>0</v>
      </c>
      <c r="AJ3365">
        <v>15</v>
      </c>
      <c r="AK3365">
        <v>3</v>
      </c>
      <c r="AL3365">
        <v>60</v>
      </c>
      <c r="AM3365">
        <v>53</v>
      </c>
      <c r="AN3365">
        <v>1</v>
      </c>
      <c r="AO3365">
        <v>0</v>
      </c>
      <c r="AP3365">
        <v>2</v>
      </c>
      <c r="AQ3365">
        <v>0</v>
      </c>
      <c r="AR3365">
        <v>0</v>
      </c>
      <c r="AS3365">
        <v>0</v>
      </c>
      <c r="AT3365">
        <v>0</v>
      </c>
      <c r="AU3365">
        <v>0</v>
      </c>
      <c r="AV3365">
        <v>0</v>
      </c>
      <c r="AW3365">
        <v>0</v>
      </c>
      <c r="AX3365">
        <v>0</v>
      </c>
      <c r="AY3365">
        <v>0</v>
      </c>
      <c r="AZ3365">
        <v>0</v>
      </c>
      <c r="BA3365">
        <v>0</v>
      </c>
      <c r="BB3365">
        <v>0</v>
      </c>
      <c r="BC3365">
        <v>0</v>
      </c>
      <c r="BD3365">
        <v>0</v>
      </c>
      <c r="BE3365">
        <v>0</v>
      </c>
      <c r="BF3365">
        <v>0</v>
      </c>
      <c r="BG3365" s="20">
        <v>4</v>
      </c>
      <c r="BH3365" s="20">
        <v>3</v>
      </c>
      <c r="BI3365" s="20">
        <v>141</v>
      </c>
      <c r="BJ3365" s="20">
        <v>19</v>
      </c>
      <c r="BK3365" s="20">
        <v>893</v>
      </c>
      <c r="BL3365" s="20">
        <v>823</v>
      </c>
      <c r="BM3365" s="20">
        <v>1324</v>
      </c>
      <c r="BN3365" s="20">
        <v>170</v>
      </c>
      <c r="BO3365" s="20">
        <v>57</v>
      </c>
      <c r="BP3365" s="20">
        <v>5806</v>
      </c>
      <c r="BQ3365" s="20">
        <v>3488</v>
      </c>
      <c r="BR3365" s="20">
        <v>0</v>
      </c>
      <c r="BS3365" s="20">
        <v>43</v>
      </c>
      <c r="BT3365" s="20">
        <v>553</v>
      </c>
      <c r="BU3365" s="20">
        <v>516</v>
      </c>
      <c r="BV3365" s="20">
        <v>4574</v>
      </c>
    </row>
    <row r="3366" spans="1:74" x14ac:dyDescent="0.25">
      <c r="A3366" s="20" t="s">
        <v>475</v>
      </c>
      <c r="B3366" s="20" t="s">
        <v>476</v>
      </c>
      <c r="C3366" s="20" t="s">
        <v>675</v>
      </c>
      <c r="D3366" s="1">
        <v>44591</v>
      </c>
      <c r="E3366">
        <v>152</v>
      </c>
      <c r="F3366">
        <v>4</v>
      </c>
      <c r="G3366">
        <v>4</v>
      </c>
      <c r="H3366">
        <v>3</v>
      </c>
      <c r="I3366">
        <v>1</v>
      </c>
      <c r="J3366">
        <v>129</v>
      </c>
      <c r="K3366">
        <v>6</v>
      </c>
      <c r="L3366">
        <v>3</v>
      </c>
      <c r="M3366">
        <v>1</v>
      </c>
      <c r="N3366">
        <v>20</v>
      </c>
      <c r="O3366">
        <v>8</v>
      </c>
      <c r="P3366">
        <v>0</v>
      </c>
      <c r="Q3366">
        <v>2</v>
      </c>
      <c r="R3366">
        <v>960</v>
      </c>
      <c r="S3366">
        <v>854</v>
      </c>
      <c r="T3366">
        <v>37</v>
      </c>
      <c r="U3366">
        <v>14</v>
      </c>
      <c r="V3366">
        <v>9</v>
      </c>
      <c r="W3366">
        <v>987</v>
      </c>
      <c r="X3366">
        <v>706</v>
      </c>
      <c r="Y3366">
        <v>46</v>
      </c>
      <c r="Z3366">
        <v>58</v>
      </c>
      <c r="AA3366">
        <v>31</v>
      </c>
      <c r="AB3366">
        <v>1521</v>
      </c>
      <c r="AC3366">
        <v>1178</v>
      </c>
      <c r="AD3366">
        <v>8</v>
      </c>
      <c r="AE3366">
        <v>17</v>
      </c>
      <c r="AF3366">
        <v>153</v>
      </c>
      <c r="AG3366">
        <v>191</v>
      </c>
      <c r="AH3366">
        <v>138</v>
      </c>
      <c r="AI3366">
        <v>0</v>
      </c>
      <c r="AJ3366">
        <v>16</v>
      </c>
      <c r="AK3366">
        <v>3</v>
      </c>
      <c r="AL3366">
        <v>61</v>
      </c>
      <c r="AM3366">
        <v>53</v>
      </c>
      <c r="AN3366">
        <v>1</v>
      </c>
      <c r="AO3366">
        <v>0</v>
      </c>
      <c r="AP3366">
        <v>2</v>
      </c>
      <c r="AQ3366">
        <v>0</v>
      </c>
      <c r="AR3366">
        <v>0</v>
      </c>
      <c r="AS3366">
        <v>0</v>
      </c>
      <c r="AT3366">
        <v>0</v>
      </c>
      <c r="AU3366">
        <v>0</v>
      </c>
      <c r="AV3366">
        <v>0</v>
      </c>
      <c r="AW3366">
        <v>0</v>
      </c>
      <c r="AX3366">
        <v>0</v>
      </c>
      <c r="AY3366">
        <v>0</v>
      </c>
      <c r="AZ3366">
        <v>0</v>
      </c>
      <c r="BA3366">
        <v>0</v>
      </c>
      <c r="BB3366">
        <v>0</v>
      </c>
      <c r="BC3366">
        <v>0</v>
      </c>
      <c r="BD3366">
        <v>0</v>
      </c>
      <c r="BE3366">
        <v>0</v>
      </c>
      <c r="BF3366">
        <v>0</v>
      </c>
      <c r="BG3366" s="20">
        <v>4</v>
      </c>
      <c r="BH3366" s="20">
        <v>3</v>
      </c>
      <c r="BI3366" s="20">
        <v>141</v>
      </c>
      <c r="BJ3366" s="20">
        <v>18</v>
      </c>
      <c r="BK3366" s="20">
        <v>890</v>
      </c>
      <c r="BL3366" s="20">
        <v>826</v>
      </c>
      <c r="BM3366" s="20">
        <v>1323</v>
      </c>
      <c r="BN3366" s="20">
        <v>170</v>
      </c>
      <c r="BO3366" s="20">
        <v>58</v>
      </c>
      <c r="BP3366" s="20">
        <v>5797</v>
      </c>
      <c r="BQ3366" s="20">
        <v>3543</v>
      </c>
      <c r="BR3366" s="20">
        <v>0</v>
      </c>
      <c r="BS3366" s="20">
        <v>43</v>
      </c>
      <c r="BT3366" s="20">
        <v>546</v>
      </c>
      <c r="BU3366" s="20">
        <v>516</v>
      </c>
      <c r="BV3366" s="20">
        <v>4570</v>
      </c>
    </row>
    <row r="3367" spans="1:74" x14ac:dyDescent="0.25">
      <c r="A3367" s="20" t="s">
        <v>475</v>
      </c>
      <c r="B3367" s="20" t="s">
        <v>476</v>
      </c>
      <c r="C3367" s="20" t="s">
        <v>675</v>
      </c>
      <c r="D3367" s="1">
        <v>44599</v>
      </c>
      <c r="E3367">
        <v>150</v>
      </c>
      <c r="F3367">
        <v>4</v>
      </c>
      <c r="G3367">
        <v>4</v>
      </c>
      <c r="H3367">
        <v>3</v>
      </c>
      <c r="I3367">
        <v>1</v>
      </c>
      <c r="J3367">
        <v>128</v>
      </c>
      <c r="K3367">
        <v>6</v>
      </c>
      <c r="L3367">
        <v>3</v>
      </c>
      <c r="M3367">
        <v>1</v>
      </c>
      <c r="N3367">
        <v>20</v>
      </c>
      <c r="O3367">
        <v>8</v>
      </c>
      <c r="P3367">
        <v>0</v>
      </c>
      <c r="Q3367">
        <v>2</v>
      </c>
      <c r="R3367">
        <v>960</v>
      </c>
      <c r="S3367">
        <v>855</v>
      </c>
      <c r="T3367">
        <v>37</v>
      </c>
      <c r="U3367">
        <v>14</v>
      </c>
      <c r="V3367">
        <v>9</v>
      </c>
      <c r="W3367">
        <v>991</v>
      </c>
      <c r="X3367">
        <v>710</v>
      </c>
      <c r="Y3367">
        <v>46</v>
      </c>
      <c r="Z3367">
        <v>57</v>
      </c>
      <c r="AA3367">
        <v>31</v>
      </c>
      <c r="AB3367">
        <v>1525</v>
      </c>
      <c r="AC3367">
        <v>1185</v>
      </c>
      <c r="AD3367">
        <v>8</v>
      </c>
      <c r="AE3367">
        <v>17</v>
      </c>
      <c r="AF3367">
        <v>151</v>
      </c>
      <c r="AG3367">
        <v>192</v>
      </c>
      <c r="AH3367">
        <v>141</v>
      </c>
      <c r="AI3367">
        <v>0</v>
      </c>
      <c r="AJ3367">
        <v>16</v>
      </c>
      <c r="AK3367">
        <v>3</v>
      </c>
      <c r="AL3367">
        <v>61</v>
      </c>
      <c r="AM3367">
        <v>57</v>
      </c>
      <c r="AN3367">
        <v>1</v>
      </c>
      <c r="AO3367">
        <v>0</v>
      </c>
      <c r="AP3367">
        <v>2</v>
      </c>
      <c r="AQ3367">
        <v>0</v>
      </c>
      <c r="AR3367">
        <v>0</v>
      </c>
      <c r="AS3367">
        <v>0</v>
      </c>
      <c r="AT3367">
        <v>0</v>
      </c>
      <c r="AU3367">
        <v>0</v>
      </c>
      <c r="AV3367">
        <v>0</v>
      </c>
      <c r="AW3367">
        <v>0</v>
      </c>
      <c r="AX3367">
        <v>0</v>
      </c>
      <c r="AY3367">
        <v>0</v>
      </c>
      <c r="AZ3367">
        <v>0</v>
      </c>
      <c r="BA3367">
        <v>0</v>
      </c>
      <c r="BB3367">
        <v>0</v>
      </c>
      <c r="BC3367">
        <v>0</v>
      </c>
      <c r="BD3367">
        <v>0</v>
      </c>
      <c r="BE3367">
        <v>0</v>
      </c>
      <c r="BF3367">
        <v>0</v>
      </c>
      <c r="BG3367" s="20">
        <v>4</v>
      </c>
      <c r="BH3367" s="20">
        <v>3</v>
      </c>
      <c r="BI3367" s="20">
        <v>139</v>
      </c>
      <c r="BJ3367" s="20">
        <v>18</v>
      </c>
      <c r="BK3367" s="20">
        <v>890</v>
      </c>
      <c r="BL3367" s="20">
        <v>830</v>
      </c>
      <c r="BM3367" s="20">
        <v>1329</v>
      </c>
      <c r="BN3367" s="20">
        <v>171</v>
      </c>
      <c r="BO3367" s="20">
        <v>58</v>
      </c>
      <c r="BP3367" s="20">
        <v>5807</v>
      </c>
      <c r="BQ3367" s="20">
        <v>3580</v>
      </c>
      <c r="BR3367" s="20">
        <v>0</v>
      </c>
      <c r="BS3367" s="20">
        <v>43</v>
      </c>
      <c r="BT3367" s="20">
        <v>544</v>
      </c>
      <c r="BU3367" s="20">
        <v>515</v>
      </c>
      <c r="BV3367" s="20">
        <v>4582</v>
      </c>
    </row>
    <row r="3368" spans="1:74" x14ac:dyDescent="0.25">
      <c r="A3368" s="20" t="s">
        <v>475</v>
      </c>
      <c r="B3368" s="20" t="s">
        <v>476</v>
      </c>
      <c r="C3368" s="20" t="s">
        <v>675</v>
      </c>
      <c r="D3368" s="1">
        <v>44606</v>
      </c>
      <c r="E3368">
        <v>150</v>
      </c>
      <c r="F3368">
        <v>4</v>
      </c>
      <c r="G3368">
        <v>4</v>
      </c>
      <c r="H3368">
        <v>3</v>
      </c>
      <c r="I3368">
        <v>1</v>
      </c>
      <c r="J3368">
        <v>128</v>
      </c>
      <c r="K3368">
        <v>6</v>
      </c>
      <c r="L3368">
        <v>3</v>
      </c>
      <c r="M3368">
        <v>1</v>
      </c>
      <c r="N3368">
        <v>21</v>
      </c>
      <c r="O3368">
        <v>8</v>
      </c>
      <c r="P3368">
        <v>0</v>
      </c>
      <c r="Q3368">
        <v>2</v>
      </c>
      <c r="R3368">
        <v>963</v>
      </c>
      <c r="S3368">
        <v>857</v>
      </c>
      <c r="T3368">
        <v>37</v>
      </c>
      <c r="U3368">
        <v>14</v>
      </c>
      <c r="V3368">
        <v>9</v>
      </c>
      <c r="W3368">
        <v>993</v>
      </c>
      <c r="X3368">
        <v>716</v>
      </c>
      <c r="Y3368">
        <v>46</v>
      </c>
      <c r="Z3368">
        <v>56</v>
      </c>
      <c r="AA3368">
        <v>31</v>
      </c>
      <c r="AB3368">
        <v>1526</v>
      </c>
      <c r="AC3368">
        <v>1189</v>
      </c>
      <c r="AD3368">
        <v>8</v>
      </c>
      <c r="AE3368">
        <v>17</v>
      </c>
      <c r="AF3368">
        <v>152</v>
      </c>
      <c r="AG3368">
        <v>194</v>
      </c>
      <c r="AH3368">
        <v>144</v>
      </c>
      <c r="AI3368">
        <v>0</v>
      </c>
      <c r="AJ3368">
        <v>16</v>
      </c>
      <c r="AK3368">
        <v>3</v>
      </c>
      <c r="AL3368">
        <v>61</v>
      </c>
      <c r="AM3368">
        <v>57</v>
      </c>
      <c r="AN3368">
        <v>1</v>
      </c>
      <c r="AO3368">
        <v>0</v>
      </c>
      <c r="AP3368">
        <v>2</v>
      </c>
      <c r="AQ3368">
        <v>0</v>
      </c>
      <c r="AR3368">
        <v>0</v>
      </c>
      <c r="AS3368">
        <v>0</v>
      </c>
      <c r="AT3368">
        <v>0</v>
      </c>
      <c r="AU3368">
        <v>0</v>
      </c>
      <c r="AV3368">
        <v>0</v>
      </c>
      <c r="AW3368">
        <v>0</v>
      </c>
      <c r="AX3368">
        <v>0</v>
      </c>
      <c r="AY3368">
        <v>0</v>
      </c>
      <c r="AZ3368">
        <v>0</v>
      </c>
      <c r="BA3368">
        <v>0</v>
      </c>
      <c r="BB3368">
        <v>0</v>
      </c>
      <c r="BC3368">
        <v>0</v>
      </c>
      <c r="BD3368">
        <v>0</v>
      </c>
      <c r="BE3368">
        <v>0</v>
      </c>
      <c r="BF3368">
        <v>0</v>
      </c>
      <c r="BG3368" s="20">
        <v>4</v>
      </c>
      <c r="BH3368" s="20">
        <v>3</v>
      </c>
      <c r="BI3368" s="20">
        <v>139</v>
      </c>
      <c r="BJ3368" s="20">
        <v>19</v>
      </c>
      <c r="BK3368" s="20">
        <v>893</v>
      </c>
      <c r="BL3368" s="20">
        <v>834</v>
      </c>
      <c r="BM3368" s="20">
        <v>1329</v>
      </c>
      <c r="BN3368" s="20">
        <v>173</v>
      </c>
      <c r="BO3368" s="20">
        <v>58</v>
      </c>
      <c r="BP3368" s="20">
        <v>5815</v>
      </c>
      <c r="BQ3368" s="20">
        <v>3596</v>
      </c>
      <c r="BR3368" s="20">
        <v>0</v>
      </c>
      <c r="BS3368" s="20">
        <v>43</v>
      </c>
      <c r="BT3368" s="20">
        <v>542</v>
      </c>
      <c r="BU3368" s="20">
        <v>519</v>
      </c>
      <c r="BV3368" s="20">
        <v>4590</v>
      </c>
    </row>
    <row r="3369" spans="1:74" x14ac:dyDescent="0.25">
      <c r="A3369" s="20" t="s">
        <v>475</v>
      </c>
      <c r="B3369" s="20" t="s">
        <v>481</v>
      </c>
      <c r="C3369" s="20" t="s">
        <v>500</v>
      </c>
      <c r="D3369" s="1">
        <v>44606</v>
      </c>
      <c r="E3369">
        <v>60</v>
      </c>
      <c r="H3369">
        <v>1</v>
      </c>
      <c r="I3369">
        <v>1</v>
      </c>
      <c r="J3369">
        <v>38</v>
      </c>
      <c r="L3369">
        <v>5</v>
      </c>
      <c r="M3369">
        <v>3</v>
      </c>
      <c r="N3369">
        <v>11</v>
      </c>
      <c r="O3369">
        <v>7</v>
      </c>
      <c r="Q3369">
        <v>1</v>
      </c>
      <c r="R3369">
        <v>313</v>
      </c>
      <c r="S3369">
        <v>255</v>
      </c>
      <c r="V3369">
        <v>37</v>
      </c>
      <c r="W3369">
        <v>1071</v>
      </c>
      <c r="X3369">
        <v>639</v>
      </c>
      <c r="Y3369">
        <v>7</v>
      </c>
      <c r="Z3369">
        <v>99</v>
      </c>
      <c r="AA3369">
        <v>64</v>
      </c>
      <c r="AB3369">
        <v>799</v>
      </c>
      <c r="AC3369">
        <v>92</v>
      </c>
      <c r="AE3369">
        <v>5</v>
      </c>
      <c r="AF3369">
        <v>230</v>
      </c>
      <c r="AG3369">
        <v>110</v>
      </c>
      <c r="AH3369">
        <v>8</v>
      </c>
      <c r="AJ3369">
        <v>8</v>
      </c>
      <c r="AK3369">
        <v>14</v>
      </c>
      <c r="AL3369">
        <v>29</v>
      </c>
      <c r="AM3369">
        <v>21</v>
      </c>
      <c r="AP3369">
        <v>1</v>
      </c>
      <c r="BA3369">
        <v>1</v>
      </c>
      <c r="BG3369" s="20"/>
      <c r="BH3369" s="20">
        <v>1</v>
      </c>
      <c r="BI3369" s="20">
        <v>52</v>
      </c>
      <c r="BJ3369" s="20">
        <v>7</v>
      </c>
      <c r="BK3369" s="20">
        <v>275</v>
      </c>
      <c r="BL3369" s="20">
        <v>879</v>
      </c>
      <c r="BM3369" s="20">
        <v>553</v>
      </c>
      <c r="BN3369" s="20">
        <v>78</v>
      </c>
      <c r="BO3369" s="20">
        <v>25</v>
      </c>
      <c r="BP3369" s="20">
        <v>4818</v>
      </c>
      <c r="BQ3369" s="20">
        <v>731</v>
      </c>
      <c r="BR3369" s="20"/>
      <c r="BS3369" s="20">
        <v>2</v>
      </c>
      <c r="BT3369" s="20">
        <v>361</v>
      </c>
      <c r="BU3369" s="20">
        <v>1824</v>
      </c>
      <c r="BV3369" s="20">
        <v>2484</v>
      </c>
    </row>
    <row r="3370" spans="1:74" x14ac:dyDescent="0.25">
      <c r="A3370" s="20" t="s">
        <v>676</v>
      </c>
      <c r="B3370" s="20" t="s">
        <v>677</v>
      </c>
      <c r="C3370" s="20" t="s">
        <v>678</v>
      </c>
      <c r="D3370" s="1">
        <v>44493</v>
      </c>
      <c r="E3370">
        <v>98</v>
      </c>
      <c r="F3370">
        <v>3</v>
      </c>
      <c r="G3370">
        <v>0</v>
      </c>
      <c r="H3370">
        <v>0</v>
      </c>
      <c r="I3370">
        <v>0</v>
      </c>
      <c r="J3370">
        <v>19</v>
      </c>
      <c r="K3370">
        <v>7</v>
      </c>
      <c r="L3370">
        <v>7</v>
      </c>
      <c r="M3370">
        <v>2</v>
      </c>
      <c r="N3370">
        <v>0</v>
      </c>
      <c r="O3370">
        <v>0</v>
      </c>
      <c r="P3370">
        <v>0</v>
      </c>
      <c r="Q3370">
        <v>0</v>
      </c>
      <c r="R3370">
        <v>119</v>
      </c>
      <c r="S3370">
        <v>0</v>
      </c>
      <c r="T3370">
        <v>46</v>
      </c>
      <c r="U3370">
        <v>1</v>
      </c>
      <c r="V3370">
        <v>1</v>
      </c>
      <c r="W3370">
        <v>1224</v>
      </c>
      <c r="X3370">
        <v>0</v>
      </c>
      <c r="Y3370">
        <v>115</v>
      </c>
      <c r="Z3370">
        <v>126</v>
      </c>
      <c r="AA3370">
        <v>17</v>
      </c>
      <c r="AB3370">
        <v>568</v>
      </c>
      <c r="AC3370">
        <v>23</v>
      </c>
      <c r="AD3370">
        <v>33</v>
      </c>
      <c r="AE3370">
        <v>87</v>
      </c>
      <c r="AF3370">
        <v>15</v>
      </c>
      <c r="AG3370">
        <v>244</v>
      </c>
      <c r="AH3370">
        <v>0</v>
      </c>
      <c r="AI3370">
        <v>6</v>
      </c>
      <c r="AJ3370">
        <v>48</v>
      </c>
      <c r="AK3370">
        <v>5</v>
      </c>
      <c r="AL3370">
        <v>35</v>
      </c>
      <c r="AM3370">
        <v>0</v>
      </c>
      <c r="AN3370">
        <v>4</v>
      </c>
      <c r="AO3370">
        <v>0</v>
      </c>
      <c r="AP3370">
        <v>0</v>
      </c>
      <c r="AQ3370">
        <v>0</v>
      </c>
      <c r="AR3370">
        <v>0</v>
      </c>
      <c r="AS3370">
        <v>0</v>
      </c>
      <c r="AT3370">
        <v>0</v>
      </c>
      <c r="AU3370">
        <v>0</v>
      </c>
      <c r="AV3370">
        <v>0</v>
      </c>
      <c r="AW3370">
        <v>0</v>
      </c>
      <c r="AX3370">
        <v>0</v>
      </c>
      <c r="AY3370">
        <v>0</v>
      </c>
      <c r="AZ3370">
        <v>0</v>
      </c>
      <c r="BA3370">
        <v>0</v>
      </c>
      <c r="BB3370">
        <v>11</v>
      </c>
      <c r="BC3370">
        <v>86</v>
      </c>
      <c r="BD3370">
        <v>0</v>
      </c>
      <c r="BE3370">
        <v>5</v>
      </c>
      <c r="BF3370">
        <v>3</v>
      </c>
      <c r="BG3370" s="20"/>
      <c r="BH3370" s="20"/>
      <c r="BI3370" s="20"/>
      <c r="BJ3370" s="20"/>
      <c r="BK3370" s="20"/>
      <c r="BL3370" s="20"/>
      <c r="BM3370" s="20"/>
      <c r="BN3370" s="20"/>
      <c r="BO3370" s="20"/>
      <c r="BP3370" s="20"/>
      <c r="BQ3370" s="20"/>
      <c r="BR3370" s="20"/>
      <c r="BS3370" s="20"/>
      <c r="BT3370" s="20"/>
      <c r="BU3370" s="20"/>
      <c r="BV3370" s="20"/>
    </row>
    <row r="3371" spans="1:74" x14ac:dyDescent="0.25">
      <c r="A3371" s="20" t="s">
        <v>676</v>
      </c>
      <c r="B3371" s="20" t="s">
        <v>677</v>
      </c>
      <c r="C3371" s="20" t="s">
        <v>678</v>
      </c>
      <c r="D3371" s="1">
        <v>44500</v>
      </c>
      <c r="E3371">
        <v>100</v>
      </c>
      <c r="F3371">
        <v>3</v>
      </c>
      <c r="G3371">
        <v>1</v>
      </c>
      <c r="H3371">
        <v>0</v>
      </c>
      <c r="I3371">
        <v>0</v>
      </c>
      <c r="J3371">
        <v>22</v>
      </c>
      <c r="K3371">
        <v>7</v>
      </c>
      <c r="L3371">
        <v>8</v>
      </c>
      <c r="M3371">
        <v>2</v>
      </c>
      <c r="N3371">
        <v>0</v>
      </c>
      <c r="O3371">
        <v>0</v>
      </c>
      <c r="P3371">
        <v>0</v>
      </c>
      <c r="Q3371">
        <v>0</v>
      </c>
      <c r="R3371">
        <v>119</v>
      </c>
      <c r="S3371">
        <v>0</v>
      </c>
      <c r="T3371">
        <v>53</v>
      </c>
      <c r="U3371">
        <v>1</v>
      </c>
      <c r="V3371">
        <v>2</v>
      </c>
      <c r="W3371">
        <v>1224</v>
      </c>
      <c r="X3371">
        <v>0</v>
      </c>
      <c r="Y3371">
        <v>143</v>
      </c>
      <c r="Z3371">
        <v>124</v>
      </c>
      <c r="AA3371">
        <v>15</v>
      </c>
      <c r="AB3371">
        <v>573</v>
      </c>
      <c r="AC3371">
        <v>34</v>
      </c>
      <c r="AD3371">
        <v>33</v>
      </c>
      <c r="AE3371">
        <v>86</v>
      </c>
      <c r="AF3371">
        <v>16</v>
      </c>
      <c r="AG3371">
        <v>244</v>
      </c>
      <c r="AH3371">
        <v>0</v>
      </c>
      <c r="AI3371">
        <v>7</v>
      </c>
      <c r="AJ3371">
        <v>46</v>
      </c>
      <c r="AK3371">
        <v>6</v>
      </c>
      <c r="AL3371">
        <v>37</v>
      </c>
      <c r="AM3371">
        <v>0</v>
      </c>
      <c r="AN3371">
        <v>6</v>
      </c>
      <c r="AO3371">
        <v>0</v>
      </c>
      <c r="AP3371">
        <v>0</v>
      </c>
      <c r="AQ3371">
        <v>0</v>
      </c>
      <c r="AR3371">
        <v>0</v>
      </c>
      <c r="AS3371">
        <v>0</v>
      </c>
      <c r="AT3371">
        <v>0</v>
      </c>
      <c r="AU3371">
        <v>0</v>
      </c>
      <c r="AV3371">
        <v>0</v>
      </c>
      <c r="AW3371">
        <v>0</v>
      </c>
      <c r="AX3371">
        <v>0</v>
      </c>
      <c r="AY3371">
        <v>0</v>
      </c>
      <c r="AZ3371">
        <v>0</v>
      </c>
      <c r="BA3371">
        <v>0</v>
      </c>
      <c r="BB3371">
        <v>11</v>
      </c>
      <c r="BC3371">
        <v>85</v>
      </c>
      <c r="BD3371">
        <v>0</v>
      </c>
      <c r="BE3371">
        <v>6</v>
      </c>
      <c r="BF3371">
        <v>3</v>
      </c>
      <c r="BG3371" s="20"/>
      <c r="BH3371" s="20"/>
      <c r="BI3371" s="20"/>
      <c r="BJ3371" s="20"/>
      <c r="BK3371" s="20"/>
      <c r="BL3371" s="20"/>
      <c r="BM3371" s="20"/>
      <c r="BN3371" s="20"/>
      <c r="BO3371" s="20"/>
      <c r="BP3371" s="20"/>
      <c r="BQ3371" s="20"/>
      <c r="BR3371" s="20"/>
      <c r="BS3371" s="20"/>
      <c r="BT3371" s="20"/>
      <c r="BU3371" s="20"/>
      <c r="BV3371" s="20"/>
    </row>
    <row r="3372" spans="1:74" x14ac:dyDescent="0.25">
      <c r="A3372" s="20" t="s">
        <v>676</v>
      </c>
      <c r="B3372" s="20" t="s">
        <v>677</v>
      </c>
      <c r="C3372" s="20" t="s">
        <v>678</v>
      </c>
      <c r="D3372" s="1">
        <v>44507</v>
      </c>
      <c r="E3372">
        <v>101</v>
      </c>
      <c r="F3372">
        <v>3</v>
      </c>
      <c r="G3372">
        <v>1</v>
      </c>
      <c r="H3372">
        <v>0</v>
      </c>
      <c r="I3372">
        <v>0</v>
      </c>
      <c r="J3372">
        <v>24</v>
      </c>
      <c r="K3372">
        <v>7</v>
      </c>
      <c r="L3372">
        <v>8</v>
      </c>
      <c r="M3372">
        <v>2</v>
      </c>
      <c r="N3372">
        <v>0</v>
      </c>
      <c r="O3372">
        <v>0</v>
      </c>
      <c r="P3372">
        <v>0</v>
      </c>
      <c r="Q3372">
        <v>0</v>
      </c>
      <c r="R3372">
        <v>119</v>
      </c>
      <c r="S3372">
        <v>57</v>
      </c>
      <c r="T3372">
        <v>11</v>
      </c>
      <c r="U3372">
        <v>1</v>
      </c>
      <c r="V3372">
        <v>2</v>
      </c>
      <c r="W3372">
        <v>1235</v>
      </c>
      <c r="X3372">
        <v>171</v>
      </c>
      <c r="Y3372">
        <v>86</v>
      </c>
      <c r="Z3372">
        <v>123</v>
      </c>
      <c r="AA3372">
        <v>17</v>
      </c>
      <c r="AB3372">
        <v>577</v>
      </c>
      <c r="AC3372">
        <v>37</v>
      </c>
      <c r="AD3372">
        <v>32</v>
      </c>
      <c r="AE3372">
        <v>86</v>
      </c>
      <c r="AF3372">
        <v>14</v>
      </c>
      <c r="AG3372">
        <v>247</v>
      </c>
      <c r="AH3372">
        <v>9</v>
      </c>
      <c r="AI3372">
        <v>6</v>
      </c>
      <c r="AJ3372">
        <v>47</v>
      </c>
      <c r="AK3372">
        <v>7</v>
      </c>
      <c r="AL3372">
        <v>37</v>
      </c>
      <c r="AM3372">
        <v>8</v>
      </c>
      <c r="AN3372">
        <v>3</v>
      </c>
      <c r="AO3372">
        <v>0</v>
      </c>
      <c r="AP3372">
        <v>0</v>
      </c>
      <c r="AQ3372">
        <v>0</v>
      </c>
      <c r="AR3372">
        <v>0</v>
      </c>
      <c r="AS3372">
        <v>0</v>
      </c>
      <c r="AT3372">
        <v>0</v>
      </c>
      <c r="AU3372">
        <v>0</v>
      </c>
      <c r="AV3372">
        <v>0</v>
      </c>
      <c r="AW3372">
        <v>0</v>
      </c>
      <c r="AX3372">
        <v>0</v>
      </c>
      <c r="AY3372">
        <v>0</v>
      </c>
      <c r="AZ3372">
        <v>0</v>
      </c>
      <c r="BA3372">
        <v>0</v>
      </c>
      <c r="BB3372">
        <v>0</v>
      </c>
      <c r="BC3372">
        <v>0</v>
      </c>
      <c r="BD3372">
        <v>0</v>
      </c>
      <c r="BE3372">
        <v>0</v>
      </c>
      <c r="BF3372">
        <v>0</v>
      </c>
      <c r="BG3372" s="20">
        <v>3</v>
      </c>
      <c r="BH3372" s="20">
        <v>0</v>
      </c>
      <c r="BI3372" s="20">
        <v>81</v>
      </c>
      <c r="BJ3372" s="20">
        <v>0</v>
      </c>
      <c r="BK3372" s="20">
        <v>103</v>
      </c>
      <c r="BL3372" s="20">
        <v>945</v>
      </c>
      <c r="BM3372" s="20">
        <v>420</v>
      </c>
      <c r="BN3372" s="20">
        <v>161</v>
      </c>
      <c r="BO3372" s="20">
        <v>34</v>
      </c>
      <c r="BP3372" s="20"/>
      <c r="BQ3372" s="20"/>
      <c r="BR3372" s="20"/>
      <c r="BS3372" s="20"/>
      <c r="BT3372" s="20"/>
      <c r="BU3372" s="20"/>
      <c r="BV3372" s="20"/>
    </row>
    <row r="3373" spans="1:74" x14ac:dyDescent="0.25">
      <c r="A3373" s="20" t="s">
        <v>676</v>
      </c>
      <c r="B3373" s="20" t="s">
        <v>677</v>
      </c>
      <c r="C3373" s="20" t="s">
        <v>678</v>
      </c>
      <c r="D3373" s="1">
        <v>44514</v>
      </c>
      <c r="E3373">
        <v>101</v>
      </c>
      <c r="F3373">
        <v>2</v>
      </c>
      <c r="G3373">
        <v>1</v>
      </c>
      <c r="H3373">
        <v>0</v>
      </c>
      <c r="I3373">
        <v>0</v>
      </c>
      <c r="J3373">
        <v>27</v>
      </c>
      <c r="K3373">
        <v>7</v>
      </c>
      <c r="L3373">
        <v>8</v>
      </c>
      <c r="M3373">
        <v>2</v>
      </c>
      <c r="N3373">
        <v>0</v>
      </c>
      <c r="O3373">
        <v>0</v>
      </c>
      <c r="P3373">
        <v>0</v>
      </c>
      <c r="Q3373">
        <v>0</v>
      </c>
      <c r="R3373">
        <v>118</v>
      </c>
      <c r="S3373">
        <v>59</v>
      </c>
      <c r="T3373">
        <v>11</v>
      </c>
      <c r="U3373">
        <v>0</v>
      </c>
      <c r="V3373">
        <v>2</v>
      </c>
      <c r="W3373">
        <v>1240</v>
      </c>
      <c r="X3373">
        <v>227</v>
      </c>
      <c r="Y3373">
        <v>84</v>
      </c>
      <c r="Z3373">
        <v>123</v>
      </c>
      <c r="AA3373">
        <v>19</v>
      </c>
      <c r="AB3373">
        <v>579</v>
      </c>
      <c r="AC3373">
        <v>50</v>
      </c>
      <c r="AD3373">
        <v>32</v>
      </c>
      <c r="AE3373">
        <v>82</v>
      </c>
      <c r="AF3373">
        <v>15</v>
      </c>
      <c r="AG3373">
        <v>243</v>
      </c>
      <c r="AH3373">
        <v>10</v>
      </c>
      <c r="AI3373">
        <v>7</v>
      </c>
      <c r="AJ3373">
        <v>45</v>
      </c>
      <c r="AK3373">
        <v>5</v>
      </c>
      <c r="AL3373">
        <v>38</v>
      </c>
      <c r="AM3373">
        <v>10</v>
      </c>
      <c r="AN3373">
        <v>3</v>
      </c>
      <c r="AO3373">
        <v>0</v>
      </c>
      <c r="AP3373">
        <v>0</v>
      </c>
      <c r="AQ3373">
        <v>0</v>
      </c>
      <c r="AR3373">
        <v>0</v>
      </c>
      <c r="AS3373">
        <v>0</v>
      </c>
      <c r="AT3373">
        <v>0</v>
      </c>
      <c r="AU3373">
        <v>0</v>
      </c>
      <c r="AV3373">
        <v>0</v>
      </c>
      <c r="AW3373">
        <v>0</v>
      </c>
      <c r="AX3373">
        <v>0</v>
      </c>
      <c r="AY3373">
        <v>0</v>
      </c>
      <c r="AZ3373">
        <v>0</v>
      </c>
      <c r="BA3373">
        <v>0</v>
      </c>
      <c r="BB3373">
        <v>0</v>
      </c>
      <c r="BC3373">
        <v>0</v>
      </c>
      <c r="BD3373">
        <v>0</v>
      </c>
      <c r="BE3373">
        <v>0</v>
      </c>
      <c r="BF3373">
        <v>0</v>
      </c>
      <c r="BG3373" s="20">
        <v>2</v>
      </c>
      <c r="BH3373" s="20">
        <v>0</v>
      </c>
      <c r="BI3373" s="20">
        <v>81</v>
      </c>
      <c r="BJ3373" s="20">
        <v>0</v>
      </c>
      <c r="BK3373" s="20">
        <v>103</v>
      </c>
      <c r="BL3373" s="20">
        <v>949</v>
      </c>
      <c r="BM3373" s="20">
        <v>424</v>
      </c>
      <c r="BN3373" s="20">
        <v>164</v>
      </c>
      <c r="BO3373" s="20">
        <v>35</v>
      </c>
      <c r="BP3373" s="20"/>
      <c r="BQ3373" s="20"/>
      <c r="BR3373" s="20"/>
      <c r="BS3373" s="20"/>
      <c r="BT3373" s="20"/>
      <c r="BU3373" s="20"/>
      <c r="BV3373" s="20"/>
    </row>
    <row r="3374" spans="1:74" x14ac:dyDescent="0.25">
      <c r="A3374" s="20" t="s">
        <v>676</v>
      </c>
      <c r="B3374" s="20" t="s">
        <v>677</v>
      </c>
      <c r="C3374" s="20" t="s">
        <v>678</v>
      </c>
      <c r="D3374" s="1">
        <v>44521</v>
      </c>
      <c r="E3374">
        <v>100</v>
      </c>
      <c r="F3374">
        <v>3</v>
      </c>
      <c r="G3374">
        <v>1</v>
      </c>
      <c r="H3374">
        <v>0</v>
      </c>
      <c r="I3374">
        <v>0</v>
      </c>
      <c r="J3374">
        <v>28</v>
      </c>
      <c r="K3374">
        <v>7</v>
      </c>
      <c r="L3374">
        <v>8</v>
      </c>
      <c r="M3374">
        <v>2</v>
      </c>
      <c r="N3374">
        <v>0</v>
      </c>
      <c r="O3374">
        <v>0</v>
      </c>
      <c r="P3374">
        <v>0</v>
      </c>
      <c r="Q3374">
        <v>0</v>
      </c>
      <c r="R3374">
        <v>119</v>
      </c>
      <c r="S3374">
        <v>61</v>
      </c>
      <c r="T3374">
        <v>11</v>
      </c>
      <c r="U3374">
        <v>0</v>
      </c>
      <c r="V3374">
        <v>3</v>
      </c>
      <c r="W3374">
        <v>1235</v>
      </c>
      <c r="X3374">
        <v>258</v>
      </c>
      <c r="Y3374">
        <v>83</v>
      </c>
      <c r="Z3374">
        <v>123</v>
      </c>
      <c r="AA3374">
        <v>21</v>
      </c>
      <c r="AB3374">
        <v>582</v>
      </c>
      <c r="AC3374">
        <v>64</v>
      </c>
      <c r="AD3374">
        <v>32</v>
      </c>
      <c r="AE3374">
        <v>83</v>
      </c>
      <c r="AF3374">
        <v>16</v>
      </c>
      <c r="AG3374">
        <v>245</v>
      </c>
      <c r="AH3374">
        <v>10</v>
      </c>
      <c r="AI3374">
        <v>8</v>
      </c>
      <c r="AJ3374">
        <v>43</v>
      </c>
      <c r="AK3374">
        <v>5</v>
      </c>
      <c r="AL3374">
        <v>38</v>
      </c>
      <c r="AM3374">
        <v>20</v>
      </c>
      <c r="AN3374">
        <v>3</v>
      </c>
      <c r="AO3374">
        <v>0</v>
      </c>
      <c r="AP3374">
        <v>0</v>
      </c>
      <c r="AQ3374">
        <v>0</v>
      </c>
      <c r="AR3374">
        <v>0</v>
      </c>
      <c r="AS3374">
        <v>0</v>
      </c>
      <c r="AT3374">
        <v>0</v>
      </c>
      <c r="AU3374">
        <v>0</v>
      </c>
      <c r="AV3374">
        <v>0</v>
      </c>
      <c r="AW3374">
        <v>0</v>
      </c>
      <c r="AX3374">
        <v>0</v>
      </c>
      <c r="AY3374">
        <v>0</v>
      </c>
      <c r="AZ3374">
        <v>0</v>
      </c>
      <c r="BA3374">
        <v>0</v>
      </c>
      <c r="BB3374">
        <v>0</v>
      </c>
      <c r="BC3374">
        <v>0</v>
      </c>
      <c r="BD3374">
        <v>0</v>
      </c>
      <c r="BE3374">
        <v>0</v>
      </c>
      <c r="BF3374">
        <v>0</v>
      </c>
      <c r="BG3374" s="20">
        <v>3</v>
      </c>
      <c r="BH3374" s="20">
        <v>0</v>
      </c>
      <c r="BI3374" s="20">
        <v>80</v>
      </c>
      <c r="BJ3374" s="20">
        <v>0</v>
      </c>
      <c r="BK3374" s="20">
        <v>103</v>
      </c>
      <c r="BL3374" s="20">
        <v>949</v>
      </c>
      <c r="BM3374" s="20">
        <v>427</v>
      </c>
      <c r="BN3374" s="20">
        <v>167</v>
      </c>
      <c r="BO3374" s="20">
        <v>35</v>
      </c>
      <c r="BP3374" s="20"/>
      <c r="BQ3374" s="20"/>
      <c r="BR3374" s="20"/>
      <c r="BS3374" s="20"/>
      <c r="BT3374" s="20"/>
      <c r="BU3374" s="20"/>
      <c r="BV3374" s="20"/>
    </row>
    <row r="3375" spans="1:74" x14ac:dyDescent="0.25">
      <c r="A3375" s="20" t="s">
        <v>676</v>
      </c>
      <c r="B3375" s="20" t="s">
        <v>677</v>
      </c>
      <c r="C3375" s="20" t="s">
        <v>678</v>
      </c>
      <c r="D3375" s="1">
        <v>44528</v>
      </c>
      <c r="E3375">
        <v>100</v>
      </c>
      <c r="F3375">
        <v>3</v>
      </c>
      <c r="G3375">
        <v>1</v>
      </c>
      <c r="H3375">
        <v>0</v>
      </c>
      <c r="I3375">
        <v>0</v>
      </c>
      <c r="J3375">
        <v>35</v>
      </c>
      <c r="K3375">
        <v>7</v>
      </c>
      <c r="L3375">
        <v>8</v>
      </c>
      <c r="M3375">
        <v>2</v>
      </c>
      <c r="N3375">
        <v>0</v>
      </c>
      <c r="O3375">
        <v>0</v>
      </c>
      <c r="P3375">
        <v>0</v>
      </c>
      <c r="Q3375">
        <v>0</v>
      </c>
      <c r="R3375">
        <v>120</v>
      </c>
      <c r="S3375">
        <v>64</v>
      </c>
      <c r="T3375">
        <v>11</v>
      </c>
      <c r="U3375">
        <v>0</v>
      </c>
      <c r="V3375">
        <v>4</v>
      </c>
      <c r="W3375">
        <v>1236</v>
      </c>
      <c r="X3375">
        <v>329</v>
      </c>
      <c r="Y3375">
        <v>82</v>
      </c>
      <c r="Z3375">
        <v>120</v>
      </c>
      <c r="AA3375">
        <v>22</v>
      </c>
      <c r="AB3375">
        <v>580</v>
      </c>
      <c r="AC3375">
        <v>100</v>
      </c>
      <c r="AD3375">
        <v>31</v>
      </c>
      <c r="AE3375">
        <v>84</v>
      </c>
      <c r="AF3375">
        <v>16</v>
      </c>
      <c r="AG3375">
        <v>248</v>
      </c>
      <c r="AH3375">
        <v>12</v>
      </c>
      <c r="AI3375">
        <v>8</v>
      </c>
      <c r="AJ3375">
        <v>44</v>
      </c>
      <c r="AK3375">
        <v>5</v>
      </c>
      <c r="AL3375">
        <v>38</v>
      </c>
      <c r="AM3375">
        <v>21</v>
      </c>
      <c r="AN3375">
        <v>3</v>
      </c>
      <c r="AO3375">
        <v>0</v>
      </c>
      <c r="AP3375">
        <v>0</v>
      </c>
      <c r="AQ3375">
        <v>0</v>
      </c>
      <c r="AR3375">
        <v>0</v>
      </c>
      <c r="AS3375">
        <v>0</v>
      </c>
      <c r="AT3375">
        <v>0</v>
      </c>
      <c r="AU3375">
        <v>0</v>
      </c>
      <c r="AV3375">
        <v>0</v>
      </c>
      <c r="AW3375">
        <v>0</v>
      </c>
      <c r="AX3375">
        <v>0</v>
      </c>
      <c r="AY3375">
        <v>0</v>
      </c>
      <c r="AZ3375">
        <v>0</v>
      </c>
      <c r="BA3375">
        <v>0</v>
      </c>
      <c r="BB3375">
        <v>0</v>
      </c>
      <c r="BC3375">
        <v>0</v>
      </c>
      <c r="BD3375">
        <v>0</v>
      </c>
      <c r="BE3375">
        <v>0</v>
      </c>
      <c r="BF3375">
        <v>0</v>
      </c>
      <c r="BG3375" s="20">
        <v>3</v>
      </c>
      <c r="BH3375" s="20">
        <v>0</v>
      </c>
      <c r="BI3375" s="20">
        <v>80</v>
      </c>
      <c r="BJ3375" s="20">
        <v>0</v>
      </c>
      <c r="BK3375" s="20">
        <v>103</v>
      </c>
      <c r="BL3375" s="20">
        <v>952</v>
      </c>
      <c r="BM3375" s="20">
        <v>426</v>
      </c>
      <c r="BN3375" s="20">
        <v>170</v>
      </c>
      <c r="BO3375" s="20">
        <v>35</v>
      </c>
      <c r="BP3375" s="20"/>
      <c r="BQ3375" s="20"/>
      <c r="BR3375" s="20"/>
      <c r="BS3375" s="20"/>
      <c r="BT3375" s="20"/>
      <c r="BU3375" s="20"/>
      <c r="BV3375" s="20"/>
    </row>
    <row r="3376" spans="1:74" x14ac:dyDescent="0.25">
      <c r="A3376" s="20" t="s">
        <v>676</v>
      </c>
      <c r="B3376" s="20" t="s">
        <v>677</v>
      </c>
      <c r="C3376" s="20" t="s">
        <v>678</v>
      </c>
      <c r="D3376" s="1">
        <v>44535</v>
      </c>
      <c r="E3376">
        <v>101</v>
      </c>
      <c r="F3376">
        <v>3</v>
      </c>
      <c r="G3376">
        <v>2</v>
      </c>
      <c r="H3376">
        <v>0</v>
      </c>
      <c r="I3376">
        <v>0</v>
      </c>
      <c r="J3376">
        <v>42</v>
      </c>
      <c r="K3376">
        <v>7</v>
      </c>
      <c r="L3376">
        <v>8</v>
      </c>
      <c r="M3376">
        <v>2</v>
      </c>
      <c r="N3376">
        <v>0</v>
      </c>
      <c r="O3376">
        <v>0</v>
      </c>
      <c r="P3376">
        <v>0</v>
      </c>
      <c r="Q3376">
        <v>0</v>
      </c>
      <c r="R3376">
        <v>119</v>
      </c>
      <c r="S3376">
        <v>67</v>
      </c>
      <c r="T3376">
        <v>11</v>
      </c>
      <c r="U3376">
        <v>0</v>
      </c>
      <c r="V3376">
        <v>3</v>
      </c>
      <c r="W3376">
        <v>1237</v>
      </c>
      <c r="X3376">
        <v>416</v>
      </c>
      <c r="Y3376">
        <v>82</v>
      </c>
      <c r="Z3376">
        <v>119</v>
      </c>
      <c r="AA3376">
        <v>19</v>
      </c>
      <c r="AB3376">
        <v>583</v>
      </c>
      <c r="AC3376">
        <v>144</v>
      </c>
      <c r="AD3376">
        <v>31</v>
      </c>
      <c r="AE3376">
        <v>84</v>
      </c>
      <c r="AF3376">
        <v>16</v>
      </c>
      <c r="AG3376">
        <v>251</v>
      </c>
      <c r="AH3376">
        <v>21</v>
      </c>
      <c r="AI3376">
        <v>9</v>
      </c>
      <c r="AJ3376">
        <v>44</v>
      </c>
      <c r="AK3376">
        <v>6</v>
      </c>
      <c r="AL3376">
        <v>40</v>
      </c>
      <c r="AM3376">
        <v>28</v>
      </c>
      <c r="AN3376">
        <v>3</v>
      </c>
      <c r="AO3376">
        <v>0</v>
      </c>
      <c r="AP3376">
        <v>0</v>
      </c>
      <c r="AQ3376">
        <v>0</v>
      </c>
      <c r="AR3376">
        <v>0</v>
      </c>
      <c r="AS3376">
        <v>0</v>
      </c>
      <c r="AT3376">
        <v>0</v>
      </c>
      <c r="AU3376">
        <v>0</v>
      </c>
      <c r="AV3376">
        <v>0</v>
      </c>
      <c r="AW3376">
        <v>0</v>
      </c>
      <c r="AX3376">
        <v>0</v>
      </c>
      <c r="AY3376">
        <v>0</v>
      </c>
      <c r="AZ3376">
        <v>0</v>
      </c>
      <c r="BA3376">
        <v>0</v>
      </c>
      <c r="BB3376">
        <v>0</v>
      </c>
      <c r="BC3376">
        <v>0</v>
      </c>
      <c r="BD3376">
        <v>0</v>
      </c>
      <c r="BE3376">
        <v>0</v>
      </c>
      <c r="BF3376">
        <v>0</v>
      </c>
      <c r="BG3376" s="20">
        <v>3</v>
      </c>
      <c r="BH3376" s="20">
        <v>0</v>
      </c>
      <c r="BI3376" s="20">
        <v>81</v>
      </c>
      <c r="BJ3376" s="20">
        <v>0</v>
      </c>
      <c r="BK3376" s="20">
        <v>104</v>
      </c>
      <c r="BL3376" s="20">
        <v>954</v>
      </c>
      <c r="BM3376" s="20">
        <v>430</v>
      </c>
      <c r="BN3376" s="20">
        <v>172</v>
      </c>
      <c r="BO3376" s="20">
        <v>36</v>
      </c>
      <c r="BP3376" s="20"/>
      <c r="BQ3376" s="20"/>
      <c r="BR3376" s="20"/>
      <c r="BS3376" s="20"/>
      <c r="BT3376" s="20"/>
      <c r="BU3376" s="20"/>
      <c r="BV3376" s="20"/>
    </row>
    <row r="3377" spans="1:74" x14ac:dyDescent="0.25">
      <c r="A3377" s="20" t="s">
        <v>676</v>
      </c>
      <c r="B3377" s="20" t="s">
        <v>677</v>
      </c>
      <c r="C3377" s="20" t="s">
        <v>678</v>
      </c>
      <c r="D3377" s="1">
        <v>44542</v>
      </c>
      <c r="E3377">
        <v>101</v>
      </c>
      <c r="F3377">
        <v>3</v>
      </c>
      <c r="G3377">
        <v>3</v>
      </c>
      <c r="H3377">
        <v>0</v>
      </c>
      <c r="I3377">
        <v>0</v>
      </c>
      <c r="J3377">
        <v>46</v>
      </c>
      <c r="K3377">
        <v>7</v>
      </c>
      <c r="L3377">
        <v>7</v>
      </c>
      <c r="M3377">
        <v>2</v>
      </c>
      <c r="N3377">
        <v>0</v>
      </c>
      <c r="O3377">
        <v>0</v>
      </c>
      <c r="P3377">
        <v>0</v>
      </c>
      <c r="Q3377">
        <v>0</v>
      </c>
      <c r="R3377">
        <v>117</v>
      </c>
      <c r="S3377">
        <v>69</v>
      </c>
      <c r="T3377">
        <v>9</v>
      </c>
      <c r="U3377">
        <v>0</v>
      </c>
      <c r="V3377">
        <v>3</v>
      </c>
      <c r="W3377">
        <v>1240</v>
      </c>
      <c r="X3377">
        <v>466</v>
      </c>
      <c r="Y3377">
        <v>79</v>
      </c>
      <c r="Z3377">
        <v>121</v>
      </c>
      <c r="AA3377">
        <v>19</v>
      </c>
      <c r="AB3377">
        <v>582</v>
      </c>
      <c r="AC3377">
        <v>193</v>
      </c>
      <c r="AD3377">
        <v>31</v>
      </c>
      <c r="AE3377">
        <v>83</v>
      </c>
      <c r="AF3377">
        <v>16</v>
      </c>
      <c r="AG3377">
        <v>251</v>
      </c>
      <c r="AH3377">
        <v>34</v>
      </c>
      <c r="AI3377">
        <v>10</v>
      </c>
      <c r="AJ3377">
        <v>43</v>
      </c>
      <c r="AK3377">
        <v>6</v>
      </c>
      <c r="AL3377">
        <v>40</v>
      </c>
      <c r="AM3377">
        <v>29</v>
      </c>
      <c r="AN3377">
        <v>3</v>
      </c>
      <c r="AO3377">
        <v>0</v>
      </c>
      <c r="AP3377">
        <v>0</v>
      </c>
      <c r="AQ3377">
        <v>0</v>
      </c>
      <c r="AR3377">
        <v>0</v>
      </c>
      <c r="AS3377">
        <v>0</v>
      </c>
      <c r="AT3377">
        <v>0</v>
      </c>
      <c r="AU3377">
        <v>0</v>
      </c>
      <c r="AV3377">
        <v>0</v>
      </c>
      <c r="AW3377">
        <v>0</v>
      </c>
      <c r="AX3377">
        <v>0</v>
      </c>
      <c r="AY3377">
        <v>0</v>
      </c>
      <c r="AZ3377">
        <v>0</v>
      </c>
      <c r="BA3377">
        <v>0</v>
      </c>
      <c r="BB3377">
        <v>0</v>
      </c>
      <c r="BC3377">
        <v>0</v>
      </c>
      <c r="BD3377">
        <v>0</v>
      </c>
      <c r="BE3377">
        <v>0</v>
      </c>
      <c r="BF3377">
        <v>0</v>
      </c>
      <c r="BG3377" s="20">
        <v>3</v>
      </c>
      <c r="BH3377" s="20">
        <v>0</v>
      </c>
      <c r="BI3377" s="20">
        <v>82</v>
      </c>
      <c r="BJ3377" s="20">
        <v>0</v>
      </c>
      <c r="BK3377" s="20">
        <v>103</v>
      </c>
      <c r="BL3377" s="20">
        <v>957</v>
      </c>
      <c r="BM3377" s="20">
        <v>429</v>
      </c>
      <c r="BN3377" s="20">
        <v>174</v>
      </c>
      <c r="BO3377" s="20">
        <v>36</v>
      </c>
      <c r="BP3377" s="20"/>
      <c r="BQ3377" s="20"/>
      <c r="BR3377" s="20"/>
      <c r="BS3377" s="20"/>
      <c r="BT3377" s="20"/>
      <c r="BU3377" s="20"/>
      <c r="BV3377" s="20"/>
    </row>
    <row r="3378" spans="1:74" x14ac:dyDescent="0.25">
      <c r="A3378" s="20" t="s">
        <v>676</v>
      </c>
      <c r="B3378" s="20" t="s">
        <v>677</v>
      </c>
      <c r="C3378" s="20" t="s">
        <v>678</v>
      </c>
      <c r="D3378" s="1">
        <v>44549</v>
      </c>
      <c r="E3378">
        <v>102</v>
      </c>
      <c r="F3378">
        <v>3</v>
      </c>
      <c r="G3378">
        <v>3</v>
      </c>
      <c r="H3378">
        <v>0</v>
      </c>
      <c r="I3378">
        <v>0</v>
      </c>
      <c r="J3378">
        <v>50</v>
      </c>
      <c r="K3378">
        <v>7</v>
      </c>
      <c r="L3378">
        <v>7</v>
      </c>
      <c r="M3378">
        <v>2</v>
      </c>
      <c r="N3378">
        <v>0</v>
      </c>
      <c r="O3378">
        <v>0</v>
      </c>
      <c r="P3378">
        <v>0</v>
      </c>
      <c r="Q3378">
        <v>0</v>
      </c>
      <c r="R3378">
        <v>115</v>
      </c>
      <c r="S3378">
        <v>72</v>
      </c>
      <c r="T3378">
        <v>8</v>
      </c>
      <c r="U3378">
        <v>0</v>
      </c>
      <c r="V3378">
        <v>3</v>
      </c>
      <c r="W3378">
        <v>1241</v>
      </c>
      <c r="X3378">
        <v>529</v>
      </c>
      <c r="Y3378">
        <v>78</v>
      </c>
      <c r="Z3378">
        <v>117</v>
      </c>
      <c r="AA3378">
        <v>18</v>
      </c>
      <c r="AB3378">
        <v>587</v>
      </c>
      <c r="AC3378">
        <v>238</v>
      </c>
      <c r="AD3378">
        <v>31</v>
      </c>
      <c r="AE3378">
        <v>83</v>
      </c>
      <c r="AF3378">
        <v>19</v>
      </c>
      <c r="AG3378">
        <v>254</v>
      </c>
      <c r="AH3378">
        <v>50</v>
      </c>
      <c r="AI3378">
        <v>10</v>
      </c>
      <c r="AJ3378">
        <v>43</v>
      </c>
      <c r="AK3378">
        <v>6</v>
      </c>
      <c r="AL3378">
        <v>42</v>
      </c>
      <c r="AM3378">
        <v>30</v>
      </c>
      <c r="AN3378">
        <v>3</v>
      </c>
      <c r="AO3378">
        <v>0</v>
      </c>
      <c r="AP3378">
        <v>0</v>
      </c>
      <c r="AQ3378">
        <v>0</v>
      </c>
      <c r="AR3378">
        <v>0</v>
      </c>
      <c r="AS3378">
        <v>0</v>
      </c>
      <c r="AT3378">
        <v>0</v>
      </c>
      <c r="AU3378">
        <v>0</v>
      </c>
      <c r="AV3378">
        <v>0</v>
      </c>
      <c r="AW3378">
        <v>0</v>
      </c>
      <c r="AX3378">
        <v>0</v>
      </c>
      <c r="AY3378">
        <v>0</v>
      </c>
      <c r="AZ3378">
        <v>0</v>
      </c>
      <c r="BA3378">
        <v>0</v>
      </c>
      <c r="BB3378">
        <v>0</v>
      </c>
      <c r="BC3378">
        <v>0</v>
      </c>
      <c r="BD3378">
        <v>0</v>
      </c>
      <c r="BE3378">
        <v>0</v>
      </c>
      <c r="BF3378">
        <v>0</v>
      </c>
      <c r="BG3378" s="20">
        <v>3</v>
      </c>
      <c r="BH3378" s="20">
        <v>0</v>
      </c>
      <c r="BI3378" s="20">
        <v>84</v>
      </c>
      <c r="BJ3378" s="20">
        <v>0</v>
      </c>
      <c r="BK3378" s="20">
        <v>101</v>
      </c>
      <c r="BL3378" s="20">
        <v>961</v>
      </c>
      <c r="BM3378" s="20">
        <v>430</v>
      </c>
      <c r="BN3378" s="20">
        <v>181</v>
      </c>
      <c r="BO3378" s="20">
        <v>38</v>
      </c>
      <c r="BP3378" s="20">
        <v>7655</v>
      </c>
      <c r="BQ3378" s="20">
        <v>1045</v>
      </c>
      <c r="BR3378" s="20">
        <v>0</v>
      </c>
      <c r="BS3378" s="20">
        <v>105</v>
      </c>
      <c r="BT3378" s="20">
        <v>1907</v>
      </c>
      <c r="BU3378" s="20">
        <v>330</v>
      </c>
      <c r="BV3378" s="20">
        <v>4902</v>
      </c>
    </row>
    <row r="3379" spans="1:74" x14ac:dyDescent="0.25">
      <c r="A3379" s="20" t="s">
        <v>676</v>
      </c>
      <c r="B3379" s="20" t="s">
        <v>677</v>
      </c>
      <c r="C3379" s="20" t="s">
        <v>678</v>
      </c>
      <c r="D3379" s="1">
        <v>44558</v>
      </c>
      <c r="E3379">
        <v>102</v>
      </c>
      <c r="F3379">
        <v>3</v>
      </c>
      <c r="G3379">
        <v>3</v>
      </c>
      <c r="H3379">
        <v>0</v>
      </c>
      <c r="I3379">
        <v>0</v>
      </c>
      <c r="J3379">
        <v>53</v>
      </c>
      <c r="K3379">
        <v>7</v>
      </c>
      <c r="L3379">
        <v>7</v>
      </c>
      <c r="M3379">
        <v>2</v>
      </c>
      <c r="N3379">
        <v>0</v>
      </c>
      <c r="O3379">
        <v>0</v>
      </c>
      <c r="P3379">
        <v>0</v>
      </c>
      <c r="Q3379">
        <v>0</v>
      </c>
      <c r="R3379">
        <v>115</v>
      </c>
      <c r="S3379">
        <v>73</v>
      </c>
      <c r="T3379">
        <v>8</v>
      </c>
      <c r="U3379">
        <v>0</v>
      </c>
      <c r="V3379">
        <v>3</v>
      </c>
      <c r="W3379">
        <v>1242</v>
      </c>
      <c r="X3379">
        <v>597</v>
      </c>
      <c r="Y3379">
        <v>78</v>
      </c>
      <c r="Z3379">
        <v>115</v>
      </c>
      <c r="AA3379">
        <v>19</v>
      </c>
      <c r="AB3379">
        <v>594</v>
      </c>
      <c r="AC3379">
        <v>271</v>
      </c>
      <c r="AD3379">
        <v>30</v>
      </c>
      <c r="AE3379">
        <v>83</v>
      </c>
      <c r="AF3379">
        <v>21</v>
      </c>
      <c r="AG3379">
        <v>256</v>
      </c>
      <c r="AH3379">
        <v>77</v>
      </c>
      <c r="AI3379">
        <v>10</v>
      </c>
      <c r="AJ3379">
        <v>43</v>
      </c>
      <c r="AK3379">
        <v>6</v>
      </c>
      <c r="AL3379">
        <v>41</v>
      </c>
      <c r="AM3379">
        <v>31</v>
      </c>
      <c r="AN3379">
        <v>3</v>
      </c>
      <c r="AO3379">
        <v>0</v>
      </c>
      <c r="AP3379">
        <v>0</v>
      </c>
      <c r="AQ3379">
        <v>0</v>
      </c>
      <c r="AR3379">
        <v>0</v>
      </c>
      <c r="AS3379">
        <v>0</v>
      </c>
      <c r="AT3379">
        <v>0</v>
      </c>
      <c r="AU3379">
        <v>0</v>
      </c>
      <c r="AV3379">
        <v>0</v>
      </c>
      <c r="AW3379">
        <v>0</v>
      </c>
      <c r="AX3379">
        <v>0</v>
      </c>
      <c r="AY3379">
        <v>0</v>
      </c>
      <c r="AZ3379">
        <v>0</v>
      </c>
      <c r="BA3379">
        <v>0</v>
      </c>
      <c r="BB3379">
        <v>0</v>
      </c>
      <c r="BC3379">
        <v>0</v>
      </c>
      <c r="BD3379">
        <v>0</v>
      </c>
      <c r="BE3379">
        <v>0</v>
      </c>
      <c r="BF3379">
        <v>0</v>
      </c>
      <c r="BG3379" s="20">
        <v>3</v>
      </c>
      <c r="BH3379" s="20">
        <v>0</v>
      </c>
      <c r="BI3379" s="20">
        <v>84</v>
      </c>
      <c r="BJ3379" s="20">
        <v>0</v>
      </c>
      <c r="BK3379" s="20">
        <v>101</v>
      </c>
      <c r="BL3379" s="20">
        <v>968</v>
      </c>
      <c r="BM3379" s="20">
        <v>436</v>
      </c>
      <c r="BN3379" s="20">
        <v>183</v>
      </c>
      <c r="BO3379" s="20">
        <v>37</v>
      </c>
      <c r="BP3379" s="20">
        <v>7718</v>
      </c>
      <c r="BQ3379" s="20">
        <v>1794</v>
      </c>
      <c r="BR3379" s="20">
        <v>0</v>
      </c>
      <c r="BS3379" s="20">
        <v>106</v>
      </c>
      <c r="BT3379" s="20">
        <v>1895</v>
      </c>
      <c r="BU3379" s="20">
        <v>346</v>
      </c>
      <c r="BV3379" s="20">
        <v>4957</v>
      </c>
    </row>
    <row r="3380" spans="1:74" x14ac:dyDescent="0.25">
      <c r="A3380" s="20" t="s">
        <v>676</v>
      </c>
      <c r="B3380" s="20" t="s">
        <v>677</v>
      </c>
      <c r="C3380" s="20" t="s">
        <v>678</v>
      </c>
      <c r="D3380" s="1">
        <v>44564</v>
      </c>
      <c r="E3380">
        <v>102</v>
      </c>
      <c r="F3380">
        <v>3</v>
      </c>
      <c r="G3380">
        <v>3</v>
      </c>
      <c r="H3380">
        <v>0</v>
      </c>
      <c r="I3380">
        <v>0</v>
      </c>
      <c r="J3380">
        <v>53</v>
      </c>
      <c r="K3380">
        <v>7</v>
      </c>
      <c r="L3380">
        <v>7</v>
      </c>
      <c r="M3380">
        <v>2</v>
      </c>
      <c r="N3380">
        <v>0</v>
      </c>
      <c r="O3380">
        <v>0</v>
      </c>
      <c r="P3380">
        <v>0</v>
      </c>
      <c r="Q3380">
        <v>0</v>
      </c>
      <c r="R3380">
        <v>116</v>
      </c>
      <c r="S3380">
        <v>73</v>
      </c>
      <c r="T3380">
        <v>7</v>
      </c>
      <c r="U3380">
        <v>0</v>
      </c>
      <c r="V3380">
        <v>3</v>
      </c>
      <c r="W3380">
        <v>1244</v>
      </c>
      <c r="X3380">
        <v>616</v>
      </c>
      <c r="Y3380">
        <v>77</v>
      </c>
      <c r="Z3380">
        <v>114</v>
      </c>
      <c r="AA3380">
        <v>21</v>
      </c>
      <c r="AB3380">
        <v>598</v>
      </c>
      <c r="AC3380">
        <v>290</v>
      </c>
      <c r="AD3380">
        <v>30</v>
      </c>
      <c r="AE3380">
        <v>82</v>
      </c>
      <c r="AF3380">
        <v>20</v>
      </c>
      <c r="AG3380">
        <v>256</v>
      </c>
      <c r="AH3380">
        <v>85</v>
      </c>
      <c r="AI3380">
        <v>10</v>
      </c>
      <c r="AJ3380">
        <v>43</v>
      </c>
      <c r="AK3380">
        <v>7</v>
      </c>
      <c r="AL3380">
        <v>41</v>
      </c>
      <c r="AM3380">
        <v>31</v>
      </c>
      <c r="AN3380">
        <v>3</v>
      </c>
      <c r="AO3380">
        <v>0</v>
      </c>
      <c r="AP3380">
        <v>0</v>
      </c>
      <c r="AQ3380">
        <v>0</v>
      </c>
      <c r="AR3380">
        <v>0</v>
      </c>
      <c r="AS3380">
        <v>0</v>
      </c>
      <c r="AT3380">
        <v>0</v>
      </c>
      <c r="AU3380">
        <v>0</v>
      </c>
      <c r="AV3380">
        <v>0</v>
      </c>
      <c r="AW3380">
        <v>0</v>
      </c>
      <c r="AX3380">
        <v>0</v>
      </c>
      <c r="AY3380">
        <v>0</v>
      </c>
      <c r="AZ3380">
        <v>0</v>
      </c>
      <c r="BA3380">
        <v>0</v>
      </c>
      <c r="BB3380">
        <v>0</v>
      </c>
      <c r="BC3380">
        <v>0</v>
      </c>
      <c r="BD3380">
        <v>0</v>
      </c>
      <c r="BE3380">
        <v>0</v>
      </c>
      <c r="BF3380">
        <v>0</v>
      </c>
      <c r="BG3380" s="20">
        <v>3</v>
      </c>
      <c r="BH3380" s="20">
        <v>0</v>
      </c>
      <c r="BI3380" s="20">
        <v>84</v>
      </c>
      <c r="BJ3380" s="20">
        <v>0</v>
      </c>
      <c r="BK3380" s="20">
        <v>102</v>
      </c>
      <c r="BL3380" s="20">
        <v>972</v>
      </c>
      <c r="BM3380" s="20">
        <v>443</v>
      </c>
      <c r="BN3380" s="20">
        <v>183</v>
      </c>
      <c r="BO3380" s="20">
        <v>37</v>
      </c>
      <c r="BP3380" s="20">
        <v>7747</v>
      </c>
      <c r="BQ3380" s="20">
        <v>2050</v>
      </c>
      <c r="BR3380" s="20">
        <v>0</v>
      </c>
      <c r="BS3380" s="20">
        <v>106</v>
      </c>
      <c r="BT3380" s="20">
        <v>1892</v>
      </c>
      <c r="BU3380" s="20">
        <v>355</v>
      </c>
      <c r="BV3380" s="20">
        <v>4974</v>
      </c>
    </row>
    <row r="3381" spans="1:74" x14ac:dyDescent="0.25">
      <c r="A3381" s="20" t="s">
        <v>676</v>
      </c>
      <c r="B3381" s="20" t="s">
        <v>677</v>
      </c>
      <c r="C3381" s="20" t="s">
        <v>678</v>
      </c>
      <c r="D3381" s="1">
        <v>44570</v>
      </c>
      <c r="E3381">
        <v>102</v>
      </c>
      <c r="F3381">
        <v>3</v>
      </c>
      <c r="G3381">
        <v>3</v>
      </c>
      <c r="H3381">
        <v>0</v>
      </c>
      <c r="I3381">
        <v>0</v>
      </c>
      <c r="J3381">
        <v>54</v>
      </c>
      <c r="K3381">
        <v>7</v>
      </c>
      <c r="L3381">
        <v>7</v>
      </c>
      <c r="M3381">
        <v>2</v>
      </c>
      <c r="N3381">
        <v>0</v>
      </c>
      <c r="O3381">
        <v>0</v>
      </c>
      <c r="P3381">
        <v>0</v>
      </c>
      <c r="Q3381">
        <v>0</v>
      </c>
      <c r="R3381">
        <v>116</v>
      </c>
      <c r="S3381">
        <v>72</v>
      </c>
      <c r="T3381">
        <v>7</v>
      </c>
      <c r="U3381">
        <v>0</v>
      </c>
      <c r="V3381">
        <v>4</v>
      </c>
      <c r="W3381">
        <v>1243</v>
      </c>
      <c r="X3381">
        <v>633</v>
      </c>
      <c r="Y3381">
        <v>75</v>
      </c>
      <c r="Z3381">
        <v>111</v>
      </c>
      <c r="AA3381">
        <v>22</v>
      </c>
      <c r="AB3381">
        <v>600</v>
      </c>
      <c r="AC3381">
        <v>308</v>
      </c>
      <c r="AD3381">
        <v>30</v>
      </c>
      <c r="AE3381">
        <v>82</v>
      </c>
      <c r="AF3381">
        <v>22</v>
      </c>
      <c r="AG3381">
        <v>259</v>
      </c>
      <c r="AH3381">
        <v>91</v>
      </c>
      <c r="AI3381">
        <v>10</v>
      </c>
      <c r="AJ3381">
        <v>43</v>
      </c>
      <c r="AK3381">
        <v>7</v>
      </c>
      <c r="AL3381">
        <v>40</v>
      </c>
      <c r="AM3381">
        <v>33</v>
      </c>
      <c r="AN3381">
        <v>3</v>
      </c>
      <c r="AO3381">
        <v>0</v>
      </c>
      <c r="AP3381">
        <v>0</v>
      </c>
      <c r="AQ3381">
        <v>0</v>
      </c>
      <c r="AR3381">
        <v>0</v>
      </c>
      <c r="AS3381">
        <v>0</v>
      </c>
      <c r="AT3381">
        <v>0</v>
      </c>
      <c r="AU3381">
        <v>0</v>
      </c>
      <c r="AV3381">
        <v>0</v>
      </c>
      <c r="AW3381">
        <v>0</v>
      </c>
      <c r="AX3381">
        <v>0</v>
      </c>
      <c r="AY3381">
        <v>0</v>
      </c>
      <c r="AZ3381">
        <v>0</v>
      </c>
      <c r="BA3381">
        <v>0</v>
      </c>
      <c r="BB3381">
        <v>0</v>
      </c>
      <c r="BC3381">
        <v>0</v>
      </c>
      <c r="BD3381">
        <v>0</v>
      </c>
      <c r="BE3381">
        <v>0</v>
      </c>
      <c r="BF3381">
        <v>0</v>
      </c>
      <c r="BG3381" s="20">
        <v>3</v>
      </c>
      <c r="BH3381" s="20">
        <v>0</v>
      </c>
      <c r="BI3381" s="20">
        <v>84</v>
      </c>
      <c r="BJ3381" s="20">
        <v>0</v>
      </c>
      <c r="BK3381" s="20">
        <v>101</v>
      </c>
      <c r="BL3381" s="20">
        <v>974</v>
      </c>
      <c r="BM3381" s="20">
        <v>444</v>
      </c>
      <c r="BN3381" s="20">
        <v>186</v>
      </c>
      <c r="BO3381" s="20">
        <v>36</v>
      </c>
      <c r="BP3381" s="20">
        <v>7796</v>
      </c>
      <c r="BQ3381" s="20">
        <v>2313</v>
      </c>
      <c r="BR3381" s="20">
        <v>0</v>
      </c>
      <c r="BS3381" s="20">
        <v>107</v>
      </c>
      <c r="BT3381" s="20">
        <v>1888</v>
      </c>
      <c r="BU3381" s="20">
        <v>363</v>
      </c>
      <c r="BV3381" s="20">
        <v>5004</v>
      </c>
    </row>
    <row r="3382" spans="1:74" x14ac:dyDescent="0.25">
      <c r="A3382" s="20" t="s">
        <v>676</v>
      </c>
      <c r="B3382" s="20" t="s">
        <v>677</v>
      </c>
      <c r="C3382" s="20" t="s">
        <v>678</v>
      </c>
      <c r="D3382" s="1">
        <v>44578</v>
      </c>
      <c r="E3382">
        <v>102</v>
      </c>
      <c r="F3382">
        <v>3</v>
      </c>
      <c r="G3382">
        <v>3</v>
      </c>
      <c r="H3382">
        <v>0</v>
      </c>
      <c r="I3382">
        <v>0</v>
      </c>
      <c r="J3382">
        <v>55</v>
      </c>
      <c r="K3382">
        <v>7</v>
      </c>
      <c r="L3382">
        <v>7</v>
      </c>
      <c r="M3382">
        <v>2</v>
      </c>
      <c r="N3382">
        <v>0</v>
      </c>
      <c r="O3382">
        <v>0</v>
      </c>
      <c r="P3382">
        <v>0</v>
      </c>
      <c r="Q3382">
        <v>0</v>
      </c>
      <c r="R3382">
        <v>116</v>
      </c>
      <c r="S3382">
        <v>71</v>
      </c>
      <c r="T3382">
        <v>7</v>
      </c>
      <c r="U3382">
        <v>0</v>
      </c>
      <c r="V3382">
        <v>4</v>
      </c>
      <c r="W3382">
        <v>1236</v>
      </c>
      <c r="X3382">
        <v>643</v>
      </c>
      <c r="Y3382">
        <v>74</v>
      </c>
      <c r="Z3382">
        <v>106</v>
      </c>
      <c r="AA3382">
        <v>21</v>
      </c>
      <c r="AB3382">
        <v>608</v>
      </c>
      <c r="AC3382">
        <v>320</v>
      </c>
      <c r="AD3382">
        <v>30</v>
      </c>
      <c r="AE3382">
        <v>84</v>
      </c>
      <c r="AF3382">
        <v>25</v>
      </c>
      <c r="AG3382">
        <v>261</v>
      </c>
      <c r="AH3382">
        <v>100</v>
      </c>
      <c r="AI3382">
        <v>10</v>
      </c>
      <c r="AJ3382">
        <v>43</v>
      </c>
      <c r="AK3382">
        <v>7</v>
      </c>
      <c r="AL3382">
        <v>39</v>
      </c>
      <c r="AM3382">
        <v>32</v>
      </c>
      <c r="AN3382">
        <v>3</v>
      </c>
      <c r="AO3382">
        <v>0</v>
      </c>
      <c r="AP3382">
        <v>0</v>
      </c>
      <c r="AQ3382">
        <v>0</v>
      </c>
      <c r="AR3382">
        <v>0</v>
      </c>
      <c r="AS3382">
        <v>0</v>
      </c>
      <c r="AT3382">
        <v>0</v>
      </c>
      <c r="AU3382">
        <v>0</v>
      </c>
      <c r="AV3382">
        <v>0</v>
      </c>
      <c r="AW3382">
        <v>0</v>
      </c>
      <c r="AX3382">
        <v>0</v>
      </c>
      <c r="AY3382">
        <v>0</v>
      </c>
      <c r="AZ3382">
        <v>0</v>
      </c>
      <c r="BA3382">
        <v>0</v>
      </c>
      <c r="BB3382">
        <v>0</v>
      </c>
      <c r="BC3382">
        <v>0</v>
      </c>
      <c r="BD3382">
        <v>0</v>
      </c>
      <c r="BE3382">
        <v>0</v>
      </c>
      <c r="BF3382">
        <v>0</v>
      </c>
      <c r="BG3382" s="20">
        <v>3</v>
      </c>
      <c r="BH3382" s="20">
        <v>0</v>
      </c>
      <c r="BI3382" s="20">
        <v>84</v>
      </c>
      <c r="BJ3382" s="20">
        <v>0</v>
      </c>
      <c r="BK3382" s="20">
        <v>101</v>
      </c>
      <c r="BL3382" s="20">
        <v>972</v>
      </c>
      <c r="BM3382" s="20">
        <v>446</v>
      </c>
      <c r="BN3382" s="20">
        <v>188</v>
      </c>
      <c r="BO3382" s="20">
        <v>35</v>
      </c>
      <c r="BP3382" s="20">
        <v>7818</v>
      </c>
      <c r="BQ3382" s="20">
        <v>2521</v>
      </c>
      <c r="BR3382" s="20">
        <v>0</v>
      </c>
      <c r="BS3382" s="20">
        <v>109</v>
      </c>
      <c r="BT3382" s="20">
        <v>1873</v>
      </c>
      <c r="BU3382" s="20">
        <v>384</v>
      </c>
      <c r="BV3382" s="20">
        <v>5024</v>
      </c>
    </row>
    <row r="3383" spans="1:74" x14ac:dyDescent="0.25">
      <c r="A3383" s="20" t="s">
        <v>676</v>
      </c>
      <c r="B3383" s="20" t="s">
        <v>677</v>
      </c>
      <c r="C3383" s="20" t="s">
        <v>678</v>
      </c>
      <c r="D3383" s="1">
        <v>44584</v>
      </c>
      <c r="E3383">
        <v>102</v>
      </c>
      <c r="F3383">
        <v>3</v>
      </c>
      <c r="G3383">
        <v>3</v>
      </c>
      <c r="H3383">
        <v>0</v>
      </c>
      <c r="I3383">
        <v>0</v>
      </c>
      <c r="J3383">
        <v>55</v>
      </c>
      <c r="K3383">
        <v>7</v>
      </c>
      <c r="L3383">
        <v>7</v>
      </c>
      <c r="M3383">
        <v>2</v>
      </c>
      <c r="N3383">
        <v>0</v>
      </c>
      <c r="O3383">
        <v>0</v>
      </c>
      <c r="P3383">
        <v>0</v>
      </c>
      <c r="Q3383">
        <v>0</v>
      </c>
      <c r="R3383">
        <v>116</v>
      </c>
      <c r="S3383">
        <v>71</v>
      </c>
      <c r="T3383">
        <v>7</v>
      </c>
      <c r="U3383">
        <v>0</v>
      </c>
      <c r="V3383">
        <v>4</v>
      </c>
      <c r="W3383">
        <v>1236</v>
      </c>
      <c r="X3383">
        <v>653</v>
      </c>
      <c r="Y3383">
        <v>73</v>
      </c>
      <c r="Z3383">
        <v>105</v>
      </c>
      <c r="AA3383">
        <v>21</v>
      </c>
      <c r="AB3383">
        <v>611</v>
      </c>
      <c r="AC3383">
        <v>324</v>
      </c>
      <c r="AD3383">
        <v>30</v>
      </c>
      <c r="AE3383">
        <v>84</v>
      </c>
      <c r="AF3383">
        <v>28</v>
      </c>
      <c r="AG3383">
        <v>262</v>
      </c>
      <c r="AH3383">
        <v>101</v>
      </c>
      <c r="AI3383">
        <v>9</v>
      </c>
      <c r="AJ3383">
        <v>43</v>
      </c>
      <c r="AK3383">
        <v>7</v>
      </c>
      <c r="AL3383">
        <v>40</v>
      </c>
      <c r="AM3383">
        <v>32</v>
      </c>
      <c r="AN3383">
        <v>3</v>
      </c>
      <c r="AO3383">
        <v>0</v>
      </c>
      <c r="AP3383">
        <v>0</v>
      </c>
      <c r="AQ3383">
        <v>0</v>
      </c>
      <c r="AR3383">
        <v>0</v>
      </c>
      <c r="AS3383">
        <v>0</v>
      </c>
      <c r="AT3383">
        <v>0</v>
      </c>
      <c r="AU3383">
        <v>0</v>
      </c>
      <c r="AV3383">
        <v>0</v>
      </c>
      <c r="AW3383">
        <v>0</v>
      </c>
      <c r="AX3383">
        <v>0</v>
      </c>
      <c r="AY3383">
        <v>0</v>
      </c>
      <c r="AZ3383">
        <v>0</v>
      </c>
      <c r="BA3383">
        <v>0</v>
      </c>
      <c r="BB3383">
        <v>0</v>
      </c>
      <c r="BC3383">
        <v>0</v>
      </c>
      <c r="BD3383">
        <v>0</v>
      </c>
      <c r="BE3383">
        <v>0</v>
      </c>
      <c r="BF3383">
        <v>0</v>
      </c>
      <c r="BG3383" s="20">
        <v>3</v>
      </c>
      <c r="BH3383" s="20">
        <v>0</v>
      </c>
      <c r="BI3383" s="20">
        <v>84</v>
      </c>
      <c r="BJ3383" s="20">
        <v>0</v>
      </c>
      <c r="BK3383" s="20">
        <v>101</v>
      </c>
      <c r="BL3383" s="20">
        <v>976</v>
      </c>
      <c r="BM3383" s="20">
        <v>448</v>
      </c>
      <c r="BN3383" s="20">
        <v>189</v>
      </c>
      <c r="BO3383" s="20">
        <v>36</v>
      </c>
      <c r="BP3383" s="20">
        <v>7854</v>
      </c>
      <c r="BQ3383" s="20">
        <v>2618</v>
      </c>
      <c r="BR3383" s="20">
        <v>0</v>
      </c>
      <c r="BS3383" s="20">
        <v>107</v>
      </c>
      <c r="BT3383" s="20">
        <v>1874</v>
      </c>
      <c r="BU3383" s="20">
        <v>391</v>
      </c>
      <c r="BV3383" s="20">
        <v>5052</v>
      </c>
    </row>
    <row r="3384" spans="1:74" x14ac:dyDescent="0.25">
      <c r="A3384" s="20" t="s">
        <v>676</v>
      </c>
      <c r="B3384" s="20" t="s">
        <v>677</v>
      </c>
      <c r="C3384" s="20" t="s">
        <v>678</v>
      </c>
      <c r="D3384" s="1">
        <v>44592</v>
      </c>
      <c r="E3384">
        <v>102</v>
      </c>
      <c r="F3384">
        <v>3</v>
      </c>
      <c r="G3384">
        <v>3</v>
      </c>
      <c r="H3384">
        <v>0</v>
      </c>
      <c r="I3384">
        <v>0</v>
      </c>
      <c r="J3384">
        <v>57</v>
      </c>
      <c r="K3384">
        <v>7</v>
      </c>
      <c r="L3384">
        <v>7</v>
      </c>
      <c r="M3384">
        <v>2</v>
      </c>
      <c r="N3384">
        <v>0</v>
      </c>
      <c r="O3384">
        <v>0</v>
      </c>
      <c r="P3384">
        <v>0</v>
      </c>
      <c r="Q3384">
        <v>0</v>
      </c>
      <c r="R3384">
        <v>114</v>
      </c>
      <c r="S3384">
        <v>75</v>
      </c>
      <c r="T3384">
        <v>7</v>
      </c>
      <c r="U3384">
        <v>0</v>
      </c>
      <c r="V3384">
        <v>5</v>
      </c>
      <c r="W3384">
        <v>1239</v>
      </c>
      <c r="X3384">
        <v>685</v>
      </c>
      <c r="Y3384">
        <v>73</v>
      </c>
      <c r="Z3384">
        <v>101</v>
      </c>
      <c r="AA3384">
        <v>20</v>
      </c>
      <c r="AB3384">
        <v>612</v>
      </c>
      <c r="AC3384">
        <v>335</v>
      </c>
      <c r="AD3384">
        <v>32</v>
      </c>
      <c r="AE3384">
        <v>82</v>
      </c>
      <c r="AF3384">
        <v>30</v>
      </c>
      <c r="AG3384">
        <v>261</v>
      </c>
      <c r="AH3384">
        <v>105</v>
      </c>
      <c r="AI3384">
        <v>9</v>
      </c>
      <c r="AJ3384">
        <v>41</v>
      </c>
      <c r="AK3384">
        <v>7</v>
      </c>
      <c r="AL3384">
        <v>39</v>
      </c>
      <c r="AM3384">
        <v>32</v>
      </c>
      <c r="AN3384">
        <v>2</v>
      </c>
      <c r="AO3384">
        <v>0</v>
      </c>
      <c r="AP3384">
        <v>0</v>
      </c>
      <c r="AQ3384">
        <v>0</v>
      </c>
      <c r="AR3384">
        <v>0</v>
      </c>
      <c r="AS3384">
        <v>0</v>
      </c>
      <c r="AT3384">
        <v>0</v>
      </c>
      <c r="AU3384">
        <v>0</v>
      </c>
      <c r="AV3384">
        <v>0</v>
      </c>
      <c r="AW3384">
        <v>0</v>
      </c>
      <c r="AX3384">
        <v>0</v>
      </c>
      <c r="AY3384">
        <v>0</v>
      </c>
      <c r="AZ3384">
        <v>0</v>
      </c>
      <c r="BA3384">
        <v>0</v>
      </c>
      <c r="BB3384">
        <v>0</v>
      </c>
      <c r="BC3384">
        <v>0</v>
      </c>
      <c r="BD3384">
        <v>0</v>
      </c>
      <c r="BE3384">
        <v>0</v>
      </c>
      <c r="BF3384">
        <v>0</v>
      </c>
      <c r="BG3384" s="20">
        <v>3</v>
      </c>
      <c r="BH3384" s="20">
        <v>0</v>
      </c>
      <c r="BI3384" s="20">
        <v>84</v>
      </c>
      <c r="BJ3384" s="20">
        <v>0</v>
      </c>
      <c r="BK3384" s="20">
        <v>98</v>
      </c>
      <c r="BL3384" s="20">
        <v>983</v>
      </c>
      <c r="BM3384" s="20">
        <v>446</v>
      </c>
      <c r="BN3384" s="20">
        <v>190</v>
      </c>
      <c r="BO3384" s="20">
        <v>36</v>
      </c>
      <c r="BP3384" s="20">
        <v>7839</v>
      </c>
      <c r="BQ3384" s="20">
        <v>2740</v>
      </c>
      <c r="BR3384" s="20">
        <v>0</v>
      </c>
      <c r="BS3384" s="20">
        <v>111</v>
      </c>
      <c r="BT3384" s="20">
        <v>1856</v>
      </c>
      <c r="BU3384" s="20">
        <v>383</v>
      </c>
      <c r="BV3384" s="20">
        <v>5067</v>
      </c>
    </row>
    <row r="3385" spans="1:74" x14ac:dyDescent="0.25">
      <c r="A3385" s="20" t="s">
        <v>676</v>
      </c>
      <c r="B3385" s="20" t="s">
        <v>677</v>
      </c>
      <c r="C3385" s="20" t="s">
        <v>678</v>
      </c>
      <c r="D3385" s="1">
        <v>44599</v>
      </c>
      <c r="E3385">
        <v>102</v>
      </c>
      <c r="F3385">
        <v>3</v>
      </c>
      <c r="G3385">
        <v>3</v>
      </c>
      <c r="H3385">
        <v>0</v>
      </c>
      <c r="I3385">
        <v>0</v>
      </c>
      <c r="J3385">
        <v>57</v>
      </c>
      <c r="K3385">
        <v>7</v>
      </c>
      <c r="L3385">
        <v>7</v>
      </c>
      <c r="M3385">
        <v>2</v>
      </c>
      <c r="N3385">
        <v>0</v>
      </c>
      <c r="O3385">
        <v>0</v>
      </c>
      <c r="P3385">
        <v>0</v>
      </c>
      <c r="Q3385">
        <v>0</v>
      </c>
      <c r="R3385">
        <v>115</v>
      </c>
      <c r="S3385">
        <v>75</v>
      </c>
      <c r="T3385">
        <v>8</v>
      </c>
      <c r="U3385">
        <v>0</v>
      </c>
      <c r="V3385">
        <v>5</v>
      </c>
      <c r="W3385">
        <v>1237</v>
      </c>
      <c r="X3385">
        <v>688</v>
      </c>
      <c r="Y3385">
        <v>72</v>
      </c>
      <c r="Z3385">
        <v>101</v>
      </c>
      <c r="AA3385">
        <v>25</v>
      </c>
      <c r="AB3385">
        <v>611</v>
      </c>
      <c r="AC3385">
        <v>337</v>
      </c>
      <c r="AD3385">
        <v>32</v>
      </c>
      <c r="AE3385">
        <v>81</v>
      </c>
      <c r="AF3385">
        <v>29</v>
      </c>
      <c r="AG3385">
        <v>266</v>
      </c>
      <c r="AH3385">
        <v>107</v>
      </c>
      <c r="AI3385">
        <v>9</v>
      </c>
      <c r="AJ3385">
        <v>42</v>
      </c>
      <c r="AK3385">
        <v>10</v>
      </c>
      <c r="AL3385">
        <v>39</v>
      </c>
      <c r="AM3385">
        <v>32</v>
      </c>
      <c r="AN3385">
        <v>2</v>
      </c>
      <c r="AO3385">
        <v>0</v>
      </c>
      <c r="AP3385">
        <v>0</v>
      </c>
      <c r="AQ3385">
        <v>0</v>
      </c>
      <c r="AR3385">
        <v>0</v>
      </c>
      <c r="AS3385">
        <v>0</v>
      </c>
      <c r="AT3385">
        <v>0</v>
      </c>
      <c r="AU3385">
        <v>0</v>
      </c>
      <c r="AV3385">
        <v>0</v>
      </c>
      <c r="AW3385">
        <v>0</v>
      </c>
      <c r="AX3385">
        <v>0</v>
      </c>
      <c r="AY3385">
        <v>0</v>
      </c>
      <c r="AZ3385">
        <v>0</v>
      </c>
      <c r="BA3385">
        <v>0</v>
      </c>
      <c r="BB3385">
        <v>0</v>
      </c>
      <c r="BC3385">
        <v>0</v>
      </c>
      <c r="BD3385">
        <v>0</v>
      </c>
      <c r="BE3385">
        <v>0</v>
      </c>
      <c r="BF3385">
        <v>0</v>
      </c>
      <c r="BG3385" s="20">
        <v>3</v>
      </c>
      <c r="BH3385" s="20">
        <v>0</v>
      </c>
      <c r="BI3385" s="20">
        <v>84</v>
      </c>
      <c r="BJ3385" s="20">
        <v>0</v>
      </c>
      <c r="BK3385" s="20">
        <v>98</v>
      </c>
      <c r="BL3385" s="20">
        <v>978</v>
      </c>
      <c r="BM3385" s="20">
        <v>449</v>
      </c>
      <c r="BN3385" s="20">
        <v>191</v>
      </c>
      <c r="BO3385" s="20">
        <v>36</v>
      </c>
      <c r="BP3385" s="20">
        <v>7850</v>
      </c>
      <c r="BQ3385" s="20">
        <v>2811</v>
      </c>
      <c r="BR3385" s="20">
        <v>0</v>
      </c>
      <c r="BS3385" s="20">
        <v>110</v>
      </c>
      <c r="BT3385" s="20">
        <v>1841</v>
      </c>
      <c r="BU3385" s="20">
        <v>394</v>
      </c>
      <c r="BV3385" s="20">
        <v>5083</v>
      </c>
    </row>
    <row r="3386" spans="1:74" x14ac:dyDescent="0.25">
      <c r="A3386" s="20" t="s">
        <v>676</v>
      </c>
      <c r="B3386" s="20" t="s">
        <v>677</v>
      </c>
      <c r="C3386" s="20" t="s">
        <v>678</v>
      </c>
      <c r="D3386" s="1">
        <v>44606</v>
      </c>
      <c r="E3386">
        <v>101</v>
      </c>
      <c r="F3386">
        <v>3</v>
      </c>
      <c r="G3386">
        <v>3</v>
      </c>
      <c r="H3386">
        <v>0</v>
      </c>
      <c r="I3386">
        <v>0</v>
      </c>
      <c r="J3386">
        <v>56</v>
      </c>
      <c r="K3386">
        <v>7</v>
      </c>
      <c r="L3386">
        <v>7</v>
      </c>
      <c r="M3386">
        <v>2</v>
      </c>
      <c r="N3386">
        <v>0</v>
      </c>
      <c r="O3386">
        <v>0</v>
      </c>
      <c r="P3386">
        <v>0</v>
      </c>
      <c r="Q3386">
        <v>0</v>
      </c>
      <c r="R3386">
        <v>116</v>
      </c>
      <c r="S3386">
        <v>76</v>
      </c>
      <c r="T3386">
        <v>8</v>
      </c>
      <c r="U3386">
        <v>0</v>
      </c>
      <c r="V3386">
        <v>6</v>
      </c>
      <c r="W3386">
        <v>1253</v>
      </c>
      <c r="X3386">
        <v>700</v>
      </c>
      <c r="Y3386">
        <v>72</v>
      </c>
      <c r="Z3386">
        <v>104</v>
      </c>
      <c r="AA3386">
        <v>25</v>
      </c>
      <c r="AB3386">
        <v>607</v>
      </c>
      <c r="AC3386">
        <v>339</v>
      </c>
      <c r="AD3386">
        <v>29</v>
      </c>
      <c r="AE3386">
        <v>79</v>
      </c>
      <c r="AF3386">
        <v>28</v>
      </c>
      <c r="AG3386">
        <v>271</v>
      </c>
      <c r="AH3386">
        <v>111</v>
      </c>
      <c r="AI3386">
        <v>9</v>
      </c>
      <c r="AJ3386">
        <v>43</v>
      </c>
      <c r="AK3386">
        <v>10</v>
      </c>
      <c r="AL3386">
        <v>39</v>
      </c>
      <c r="AM3386">
        <v>34</v>
      </c>
      <c r="AN3386">
        <v>1</v>
      </c>
      <c r="AO3386">
        <v>0</v>
      </c>
      <c r="AP3386">
        <v>0</v>
      </c>
      <c r="AQ3386">
        <v>0</v>
      </c>
      <c r="AR3386">
        <v>0</v>
      </c>
      <c r="AS3386">
        <v>0</v>
      </c>
      <c r="AT3386">
        <v>0</v>
      </c>
      <c r="AU3386">
        <v>0</v>
      </c>
      <c r="AV3386">
        <v>0</v>
      </c>
      <c r="AW3386">
        <v>0</v>
      </c>
      <c r="AX3386">
        <v>0</v>
      </c>
      <c r="AY3386">
        <v>0</v>
      </c>
      <c r="AZ3386">
        <v>0</v>
      </c>
      <c r="BA3386">
        <v>0</v>
      </c>
      <c r="BB3386">
        <v>0</v>
      </c>
      <c r="BC3386">
        <v>0</v>
      </c>
      <c r="BD3386">
        <v>0</v>
      </c>
      <c r="BE3386">
        <v>0</v>
      </c>
      <c r="BF3386">
        <v>0</v>
      </c>
      <c r="BG3386" s="20">
        <v>3</v>
      </c>
      <c r="BH3386" s="20">
        <v>0</v>
      </c>
      <c r="BI3386" s="20">
        <v>83</v>
      </c>
      <c r="BJ3386" s="20">
        <v>0</v>
      </c>
      <c r="BK3386" s="20">
        <v>98</v>
      </c>
      <c r="BL3386" s="20">
        <v>990</v>
      </c>
      <c r="BM3386" s="20">
        <v>452</v>
      </c>
      <c r="BN3386" s="20">
        <v>196</v>
      </c>
      <c r="BO3386" s="20">
        <v>37</v>
      </c>
      <c r="BP3386" s="20">
        <v>7843</v>
      </c>
      <c r="BQ3386" s="20">
        <v>2885</v>
      </c>
      <c r="BR3386" s="20">
        <v>0</v>
      </c>
      <c r="BS3386" s="20">
        <v>104</v>
      </c>
      <c r="BT3386" s="20">
        <v>1806</v>
      </c>
      <c r="BU3386" s="20">
        <v>391</v>
      </c>
      <c r="BV3386" s="20">
        <v>5117</v>
      </c>
    </row>
    <row r="3387" spans="1:74" x14ac:dyDescent="0.25">
      <c r="A3387" s="20" t="s">
        <v>676</v>
      </c>
      <c r="B3387" s="20" t="s">
        <v>679</v>
      </c>
      <c r="C3387" s="20" t="s">
        <v>680</v>
      </c>
      <c r="D3387" s="1">
        <v>44493</v>
      </c>
      <c r="E3387">
        <v>100</v>
      </c>
      <c r="F3387">
        <v>3</v>
      </c>
      <c r="G3387">
        <v>0</v>
      </c>
      <c r="H3387">
        <v>0</v>
      </c>
      <c r="I3387">
        <v>0</v>
      </c>
      <c r="J3387">
        <v>14</v>
      </c>
      <c r="K3387">
        <v>7</v>
      </c>
      <c r="L3387">
        <v>6</v>
      </c>
      <c r="M3387">
        <v>2</v>
      </c>
      <c r="N3387">
        <v>2</v>
      </c>
      <c r="O3387">
        <v>0</v>
      </c>
      <c r="P3387">
        <v>1</v>
      </c>
      <c r="Q3387">
        <v>0</v>
      </c>
      <c r="R3387">
        <v>308</v>
      </c>
      <c r="S3387">
        <v>0</v>
      </c>
      <c r="T3387">
        <v>76</v>
      </c>
      <c r="U3387">
        <v>4</v>
      </c>
      <c r="V3387">
        <v>7</v>
      </c>
      <c r="W3387">
        <v>1525</v>
      </c>
      <c r="X3387">
        <v>0</v>
      </c>
      <c r="Y3387">
        <v>75</v>
      </c>
      <c r="Z3387">
        <v>158</v>
      </c>
      <c r="AA3387">
        <v>24</v>
      </c>
      <c r="AB3387">
        <v>614</v>
      </c>
      <c r="AC3387">
        <v>26</v>
      </c>
      <c r="AD3387">
        <v>55</v>
      </c>
      <c r="AE3387">
        <v>56</v>
      </c>
      <c r="AF3387">
        <v>22</v>
      </c>
      <c r="AG3387">
        <v>179</v>
      </c>
      <c r="AH3387">
        <v>0</v>
      </c>
      <c r="AI3387">
        <v>15</v>
      </c>
      <c r="AJ3387">
        <v>20</v>
      </c>
      <c r="AK3387">
        <v>2</v>
      </c>
      <c r="AL3387">
        <v>54</v>
      </c>
      <c r="AM3387">
        <v>0</v>
      </c>
      <c r="AN3387">
        <v>4</v>
      </c>
      <c r="AO3387">
        <v>1</v>
      </c>
      <c r="AP3387">
        <v>0</v>
      </c>
      <c r="AQ3387">
        <v>0</v>
      </c>
      <c r="AR3387">
        <v>0</v>
      </c>
      <c r="AS3387">
        <v>0</v>
      </c>
      <c r="AT3387">
        <v>0</v>
      </c>
      <c r="AU3387">
        <v>0</v>
      </c>
      <c r="AV3387">
        <v>0</v>
      </c>
      <c r="AW3387">
        <v>0</v>
      </c>
      <c r="AX3387">
        <v>0</v>
      </c>
      <c r="AY3387">
        <v>0</v>
      </c>
      <c r="AZ3387">
        <v>0</v>
      </c>
      <c r="BA3387">
        <v>0</v>
      </c>
      <c r="BB3387">
        <v>25</v>
      </c>
      <c r="BC3387">
        <v>125</v>
      </c>
      <c r="BD3387">
        <v>0</v>
      </c>
      <c r="BE3387">
        <v>8</v>
      </c>
      <c r="BF3387">
        <v>5</v>
      </c>
      <c r="BG3387" s="20"/>
      <c r="BH3387" s="20"/>
      <c r="BI3387" s="20"/>
      <c r="BJ3387" s="20"/>
      <c r="BK3387" s="20"/>
      <c r="BL3387" s="20"/>
      <c r="BM3387" s="20"/>
      <c r="BN3387" s="20"/>
      <c r="BO3387" s="20"/>
      <c r="BP3387" s="20"/>
      <c r="BQ3387" s="20"/>
      <c r="BR3387" s="20"/>
      <c r="BS3387" s="20"/>
      <c r="BT3387" s="20"/>
      <c r="BU3387" s="20"/>
      <c r="BV3387" s="20"/>
    </row>
    <row r="3388" spans="1:74" x14ac:dyDescent="0.25">
      <c r="A3388" s="20" t="s">
        <v>676</v>
      </c>
      <c r="B3388" s="20" t="s">
        <v>679</v>
      </c>
      <c r="C3388" s="20" t="s">
        <v>680</v>
      </c>
      <c r="D3388" s="1">
        <v>44500</v>
      </c>
      <c r="E3388">
        <v>100</v>
      </c>
      <c r="F3388">
        <v>3</v>
      </c>
      <c r="G3388">
        <v>0</v>
      </c>
      <c r="H3388">
        <v>0</v>
      </c>
      <c r="I3388">
        <v>0</v>
      </c>
      <c r="J3388">
        <v>24</v>
      </c>
      <c r="K3388">
        <v>7</v>
      </c>
      <c r="L3388">
        <v>6</v>
      </c>
      <c r="M3388">
        <v>2</v>
      </c>
      <c r="N3388">
        <v>2</v>
      </c>
      <c r="O3388">
        <v>0</v>
      </c>
      <c r="P3388">
        <v>1</v>
      </c>
      <c r="Q3388">
        <v>0</v>
      </c>
      <c r="R3388">
        <v>311</v>
      </c>
      <c r="S3388">
        <v>0</v>
      </c>
      <c r="T3388">
        <v>95</v>
      </c>
      <c r="U3388">
        <v>4</v>
      </c>
      <c r="V3388">
        <v>10</v>
      </c>
      <c r="W3388">
        <v>1523</v>
      </c>
      <c r="X3388">
        <v>0</v>
      </c>
      <c r="Y3388">
        <v>131</v>
      </c>
      <c r="Z3388">
        <v>154</v>
      </c>
      <c r="AA3388">
        <v>24</v>
      </c>
      <c r="AB3388">
        <v>618</v>
      </c>
      <c r="AC3388">
        <v>31</v>
      </c>
      <c r="AD3388">
        <v>55</v>
      </c>
      <c r="AE3388">
        <v>56</v>
      </c>
      <c r="AF3388">
        <v>25</v>
      </c>
      <c r="AG3388">
        <v>181</v>
      </c>
      <c r="AH3388">
        <v>0</v>
      </c>
      <c r="AI3388">
        <v>17</v>
      </c>
      <c r="AJ3388">
        <v>20</v>
      </c>
      <c r="AK3388">
        <v>2</v>
      </c>
      <c r="AL3388">
        <v>53</v>
      </c>
      <c r="AM3388">
        <v>0</v>
      </c>
      <c r="AN3388">
        <v>5</v>
      </c>
      <c r="AO3388">
        <v>1</v>
      </c>
      <c r="AP3388">
        <v>0</v>
      </c>
      <c r="AQ3388">
        <v>0</v>
      </c>
      <c r="AR3388">
        <v>0</v>
      </c>
      <c r="AS3388">
        <v>0</v>
      </c>
      <c r="AT3388">
        <v>0</v>
      </c>
      <c r="AU3388">
        <v>0</v>
      </c>
      <c r="AV3388">
        <v>0</v>
      </c>
      <c r="AW3388">
        <v>0</v>
      </c>
      <c r="AX3388">
        <v>0</v>
      </c>
      <c r="AY3388">
        <v>0</v>
      </c>
      <c r="AZ3388">
        <v>0</v>
      </c>
      <c r="BA3388">
        <v>0</v>
      </c>
      <c r="BB3388">
        <v>25</v>
      </c>
      <c r="BC3388">
        <v>120</v>
      </c>
      <c r="BD3388">
        <v>0</v>
      </c>
      <c r="BE3388">
        <v>8</v>
      </c>
      <c r="BF3388">
        <v>5</v>
      </c>
      <c r="BG3388" s="20"/>
      <c r="BH3388" s="20"/>
      <c r="BI3388" s="20"/>
      <c r="BJ3388" s="20"/>
      <c r="BK3388" s="20"/>
      <c r="BL3388" s="20"/>
      <c r="BM3388" s="20"/>
      <c r="BN3388" s="20"/>
      <c r="BO3388" s="20"/>
      <c r="BP3388" s="20"/>
      <c r="BQ3388" s="20"/>
      <c r="BR3388" s="20"/>
      <c r="BS3388" s="20"/>
      <c r="BT3388" s="20"/>
      <c r="BU3388" s="20"/>
      <c r="BV3388" s="20"/>
    </row>
    <row r="3389" spans="1:74" x14ac:dyDescent="0.25">
      <c r="A3389" s="20" t="s">
        <v>676</v>
      </c>
      <c r="B3389" s="20" t="s">
        <v>679</v>
      </c>
      <c r="C3389" s="20" t="s">
        <v>680</v>
      </c>
      <c r="D3389" s="1">
        <v>44507</v>
      </c>
      <c r="E3389">
        <v>100</v>
      </c>
      <c r="F3389">
        <v>3</v>
      </c>
      <c r="G3389">
        <v>0</v>
      </c>
      <c r="H3389">
        <v>0</v>
      </c>
      <c r="I3389">
        <v>0</v>
      </c>
      <c r="J3389">
        <v>28</v>
      </c>
      <c r="K3389">
        <v>7</v>
      </c>
      <c r="L3389">
        <v>6</v>
      </c>
      <c r="M3389">
        <v>2</v>
      </c>
      <c r="N3389">
        <v>2</v>
      </c>
      <c r="O3389">
        <v>1</v>
      </c>
      <c r="P3389">
        <v>0</v>
      </c>
      <c r="Q3389">
        <v>0</v>
      </c>
      <c r="R3389">
        <v>310</v>
      </c>
      <c r="S3389">
        <v>117</v>
      </c>
      <c r="T3389">
        <v>25</v>
      </c>
      <c r="U3389">
        <v>4</v>
      </c>
      <c r="V3389">
        <v>10</v>
      </c>
      <c r="W3389">
        <v>1514</v>
      </c>
      <c r="X3389">
        <v>161</v>
      </c>
      <c r="Y3389">
        <v>115</v>
      </c>
      <c r="Z3389">
        <v>153</v>
      </c>
      <c r="AA3389">
        <v>23</v>
      </c>
      <c r="AB3389">
        <v>618</v>
      </c>
      <c r="AC3389">
        <v>40</v>
      </c>
      <c r="AD3389">
        <v>54</v>
      </c>
      <c r="AE3389">
        <v>56</v>
      </c>
      <c r="AF3389">
        <v>24</v>
      </c>
      <c r="AG3389">
        <v>183</v>
      </c>
      <c r="AH3389">
        <v>18</v>
      </c>
      <c r="AI3389">
        <v>9</v>
      </c>
      <c r="AJ3389">
        <v>21</v>
      </c>
      <c r="AK3389">
        <v>1</v>
      </c>
      <c r="AL3389">
        <v>55</v>
      </c>
      <c r="AM3389">
        <v>5</v>
      </c>
      <c r="AN3389">
        <v>5</v>
      </c>
      <c r="AO3389">
        <v>1</v>
      </c>
      <c r="AP3389">
        <v>0</v>
      </c>
      <c r="AQ3389">
        <v>0</v>
      </c>
      <c r="AR3389">
        <v>0</v>
      </c>
      <c r="AS3389">
        <v>0</v>
      </c>
      <c r="AT3389">
        <v>0</v>
      </c>
      <c r="AU3389">
        <v>0</v>
      </c>
      <c r="AV3389">
        <v>0</v>
      </c>
      <c r="AW3389">
        <v>0</v>
      </c>
      <c r="AX3389">
        <v>0</v>
      </c>
      <c r="AY3389">
        <v>0</v>
      </c>
      <c r="AZ3389">
        <v>0</v>
      </c>
      <c r="BA3389">
        <v>0</v>
      </c>
      <c r="BB3389">
        <v>0</v>
      </c>
      <c r="BC3389">
        <v>0</v>
      </c>
      <c r="BD3389">
        <v>0</v>
      </c>
      <c r="BE3389">
        <v>0</v>
      </c>
      <c r="BF3389">
        <v>0</v>
      </c>
      <c r="BG3389" s="20">
        <v>3</v>
      </c>
      <c r="BH3389" s="20">
        <v>0</v>
      </c>
      <c r="BI3389" s="20">
        <v>83</v>
      </c>
      <c r="BJ3389" s="20">
        <v>2</v>
      </c>
      <c r="BK3389" s="20">
        <v>259</v>
      </c>
      <c r="BL3389" s="20">
        <v>1145</v>
      </c>
      <c r="BM3389" s="20">
        <v>466</v>
      </c>
      <c r="BN3389" s="20">
        <v>139</v>
      </c>
      <c r="BO3389" s="20">
        <v>43</v>
      </c>
      <c r="BP3389" s="20"/>
      <c r="BQ3389" s="20"/>
      <c r="BR3389" s="20"/>
      <c r="BS3389" s="20"/>
      <c r="BT3389" s="20"/>
      <c r="BU3389" s="20"/>
      <c r="BV3389" s="20"/>
    </row>
    <row r="3390" spans="1:74" x14ac:dyDescent="0.25">
      <c r="A3390" s="20" t="s">
        <v>676</v>
      </c>
      <c r="B3390" s="20" t="s">
        <v>679</v>
      </c>
      <c r="C3390" s="20" t="s">
        <v>680</v>
      </c>
      <c r="D3390" s="1">
        <v>44514</v>
      </c>
      <c r="E3390">
        <v>101</v>
      </c>
      <c r="F3390">
        <v>3</v>
      </c>
      <c r="G3390">
        <v>0</v>
      </c>
      <c r="H3390">
        <v>0</v>
      </c>
      <c r="I3390">
        <v>0</v>
      </c>
      <c r="J3390">
        <v>32</v>
      </c>
      <c r="K3390">
        <v>7</v>
      </c>
      <c r="L3390">
        <v>6</v>
      </c>
      <c r="M3390">
        <v>3</v>
      </c>
      <c r="N3390">
        <v>2</v>
      </c>
      <c r="O3390">
        <v>1</v>
      </c>
      <c r="P3390">
        <v>0</v>
      </c>
      <c r="Q3390">
        <v>0</v>
      </c>
      <c r="R3390">
        <v>311</v>
      </c>
      <c r="S3390">
        <v>126</v>
      </c>
      <c r="T3390">
        <v>25</v>
      </c>
      <c r="U3390">
        <v>4</v>
      </c>
      <c r="V3390">
        <v>10</v>
      </c>
      <c r="W3390">
        <v>1510</v>
      </c>
      <c r="X3390">
        <v>196</v>
      </c>
      <c r="Y3390">
        <v>113</v>
      </c>
      <c r="Z3390">
        <v>148</v>
      </c>
      <c r="AA3390">
        <v>24</v>
      </c>
      <c r="AB3390">
        <v>618</v>
      </c>
      <c r="AC3390">
        <v>53</v>
      </c>
      <c r="AD3390">
        <v>55</v>
      </c>
      <c r="AE3390">
        <v>55</v>
      </c>
      <c r="AF3390">
        <v>27</v>
      </c>
      <c r="AG3390">
        <v>182</v>
      </c>
      <c r="AH3390">
        <v>19</v>
      </c>
      <c r="AI3390">
        <v>9</v>
      </c>
      <c r="AJ3390">
        <v>22</v>
      </c>
      <c r="AK3390">
        <v>1</v>
      </c>
      <c r="AL3390">
        <v>54</v>
      </c>
      <c r="AM3390">
        <v>8</v>
      </c>
      <c r="AN3390">
        <v>5</v>
      </c>
      <c r="AO3390">
        <v>1</v>
      </c>
      <c r="AP3390">
        <v>0</v>
      </c>
      <c r="AQ3390">
        <v>0</v>
      </c>
      <c r="AR3390">
        <v>0</v>
      </c>
      <c r="AS3390">
        <v>0</v>
      </c>
      <c r="AT3390">
        <v>0</v>
      </c>
      <c r="AU3390">
        <v>0</v>
      </c>
      <c r="AV3390">
        <v>0</v>
      </c>
      <c r="AW3390">
        <v>0</v>
      </c>
      <c r="AX3390">
        <v>0</v>
      </c>
      <c r="AY3390">
        <v>0</v>
      </c>
      <c r="AZ3390">
        <v>0</v>
      </c>
      <c r="BA3390">
        <v>0</v>
      </c>
      <c r="BB3390">
        <v>0</v>
      </c>
      <c r="BC3390">
        <v>0</v>
      </c>
      <c r="BD3390">
        <v>0</v>
      </c>
      <c r="BE3390">
        <v>0</v>
      </c>
      <c r="BF3390">
        <v>0</v>
      </c>
      <c r="BG3390" s="20">
        <v>3</v>
      </c>
      <c r="BH3390" s="20">
        <v>0</v>
      </c>
      <c r="BI3390" s="20">
        <v>83</v>
      </c>
      <c r="BJ3390" s="20">
        <v>2</v>
      </c>
      <c r="BK3390" s="20">
        <v>261</v>
      </c>
      <c r="BL3390" s="20">
        <v>1149</v>
      </c>
      <c r="BM3390" s="20">
        <v>467</v>
      </c>
      <c r="BN3390" s="20">
        <v>138</v>
      </c>
      <c r="BO3390" s="20">
        <v>43</v>
      </c>
      <c r="BP3390" s="20"/>
      <c r="BQ3390" s="20"/>
      <c r="BR3390" s="20"/>
      <c r="BS3390" s="20"/>
      <c r="BT3390" s="20"/>
      <c r="BU3390" s="20"/>
      <c r="BV3390" s="20"/>
    </row>
    <row r="3391" spans="1:74" x14ac:dyDescent="0.25">
      <c r="A3391" s="20" t="s">
        <v>676</v>
      </c>
      <c r="B3391" s="20" t="s">
        <v>679</v>
      </c>
      <c r="C3391" s="20" t="s">
        <v>680</v>
      </c>
      <c r="D3391" s="1">
        <v>44521</v>
      </c>
      <c r="E3391">
        <v>103</v>
      </c>
      <c r="F3391">
        <v>3</v>
      </c>
      <c r="G3391">
        <v>0</v>
      </c>
      <c r="H3391">
        <v>0</v>
      </c>
      <c r="I3391">
        <v>0</v>
      </c>
      <c r="J3391">
        <v>35</v>
      </c>
      <c r="K3391">
        <v>7</v>
      </c>
      <c r="L3391">
        <v>6</v>
      </c>
      <c r="M3391">
        <v>4</v>
      </c>
      <c r="N3391">
        <v>2</v>
      </c>
      <c r="O3391">
        <v>1</v>
      </c>
      <c r="P3391">
        <v>0</v>
      </c>
      <c r="Q3391">
        <v>0</v>
      </c>
      <c r="R3391">
        <v>309</v>
      </c>
      <c r="S3391">
        <v>131</v>
      </c>
      <c r="T3391">
        <v>25</v>
      </c>
      <c r="U3391">
        <v>3</v>
      </c>
      <c r="V3391">
        <v>10</v>
      </c>
      <c r="W3391">
        <v>1505</v>
      </c>
      <c r="X3391">
        <v>263</v>
      </c>
      <c r="Y3391">
        <v>110</v>
      </c>
      <c r="Z3391">
        <v>143</v>
      </c>
      <c r="AA3391">
        <v>23</v>
      </c>
      <c r="AB3391">
        <v>624</v>
      </c>
      <c r="AC3391">
        <v>75</v>
      </c>
      <c r="AD3391">
        <v>54</v>
      </c>
      <c r="AE3391">
        <v>57</v>
      </c>
      <c r="AF3391">
        <v>30</v>
      </c>
      <c r="AG3391">
        <v>183</v>
      </c>
      <c r="AH3391">
        <v>22</v>
      </c>
      <c r="AI3391">
        <v>9</v>
      </c>
      <c r="AJ3391">
        <v>22</v>
      </c>
      <c r="AK3391">
        <v>1</v>
      </c>
      <c r="AL3391">
        <v>56</v>
      </c>
      <c r="AM3391">
        <v>9</v>
      </c>
      <c r="AN3391">
        <v>5</v>
      </c>
      <c r="AO3391">
        <v>1</v>
      </c>
      <c r="AP3391">
        <v>0</v>
      </c>
      <c r="AQ3391">
        <v>0</v>
      </c>
      <c r="AR3391">
        <v>0</v>
      </c>
      <c r="AS3391">
        <v>0</v>
      </c>
      <c r="AT3391">
        <v>0</v>
      </c>
      <c r="AU3391">
        <v>0</v>
      </c>
      <c r="AV3391">
        <v>0</v>
      </c>
      <c r="AW3391">
        <v>0</v>
      </c>
      <c r="AX3391">
        <v>0</v>
      </c>
      <c r="AY3391">
        <v>0</v>
      </c>
      <c r="AZ3391">
        <v>0</v>
      </c>
      <c r="BA3391">
        <v>0</v>
      </c>
      <c r="BB3391">
        <v>0</v>
      </c>
      <c r="BC3391">
        <v>0</v>
      </c>
      <c r="BD3391">
        <v>0</v>
      </c>
      <c r="BE3391">
        <v>0</v>
      </c>
      <c r="BF3391">
        <v>0</v>
      </c>
      <c r="BG3391" s="20">
        <v>3</v>
      </c>
      <c r="BH3391" s="20">
        <v>0</v>
      </c>
      <c r="BI3391" s="20">
        <v>84</v>
      </c>
      <c r="BJ3391" s="20">
        <v>2</v>
      </c>
      <c r="BK3391" s="20">
        <v>261</v>
      </c>
      <c r="BL3391" s="20">
        <v>1153</v>
      </c>
      <c r="BM3391" s="20">
        <v>470</v>
      </c>
      <c r="BN3391" s="20">
        <v>140</v>
      </c>
      <c r="BO3391" s="20">
        <v>45</v>
      </c>
      <c r="BP3391" s="20"/>
      <c r="BQ3391" s="20"/>
      <c r="BR3391" s="20"/>
      <c r="BS3391" s="20"/>
      <c r="BT3391" s="20"/>
      <c r="BU3391" s="20"/>
      <c r="BV3391" s="20"/>
    </row>
    <row r="3392" spans="1:74" x14ac:dyDescent="0.25">
      <c r="A3392" s="20" t="s">
        <v>676</v>
      </c>
      <c r="B3392" s="20" t="s">
        <v>679</v>
      </c>
      <c r="C3392" s="20" t="s">
        <v>680</v>
      </c>
      <c r="D3392" s="1">
        <v>44528</v>
      </c>
      <c r="E3392">
        <v>104</v>
      </c>
      <c r="F3392">
        <v>3</v>
      </c>
      <c r="G3392">
        <v>0</v>
      </c>
      <c r="H3392">
        <v>0</v>
      </c>
      <c r="I3392">
        <v>0</v>
      </c>
      <c r="J3392">
        <v>38</v>
      </c>
      <c r="K3392">
        <v>6</v>
      </c>
      <c r="L3392">
        <v>6</v>
      </c>
      <c r="M3392">
        <v>4</v>
      </c>
      <c r="N3392">
        <v>2</v>
      </c>
      <c r="O3392">
        <v>1</v>
      </c>
      <c r="P3392">
        <v>0</v>
      </c>
      <c r="Q3392">
        <v>0</v>
      </c>
      <c r="R3392">
        <v>310</v>
      </c>
      <c r="S3392">
        <v>141</v>
      </c>
      <c r="T3392">
        <v>25</v>
      </c>
      <c r="U3392">
        <v>3</v>
      </c>
      <c r="V3392">
        <v>9</v>
      </c>
      <c r="W3392">
        <v>1504</v>
      </c>
      <c r="X3392">
        <v>334</v>
      </c>
      <c r="Y3392">
        <v>111</v>
      </c>
      <c r="Z3392">
        <v>138</v>
      </c>
      <c r="AA3392">
        <v>24</v>
      </c>
      <c r="AB3392">
        <v>623</v>
      </c>
      <c r="AC3392">
        <v>103</v>
      </c>
      <c r="AD3392">
        <v>54</v>
      </c>
      <c r="AE3392">
        <v>57</v>
      </c>
      <c r="AF3392">
        <v>30</v>
      </c>
      <c r="AG3392">
        <v>185</v>
      </c>
      <c r="AH3392">
        <v>28</v>
      </c>
      <c r="AI3392">
        <v>9</v>
      </c>
      <c r="AJ3392">
        <v>23</v>
      </c>
      <c r="AK3392">
        <v>1</v>
      </c>
      <c r="AL3392">
        <v>58</v>
      </c>
      <c r="AM3392">
        <v>9</v>
      </c>
      <c r="AN3392">
        <v>5</v>
      </c>
      <c r="AO3392">
        <v>1</v>
      </c>
      <c r="AP3392">
        <v>0</v>
      </c>
      <c r="AQ3392">
        <v>0</v>
      </c>
      <c r="AR3392">
        <v>0</v>
      </c>
      <c r="AS3392">
        <v>0</v>
      </c>
      <c r="AT3392">
        <v>0</v>
      </c>
      <c r="AU3392">
        <v>0</v>
      </c>
      <c r="AV3392">
        <v>0</v>
      </c>
      <c r="AW3392">
        <v>0</v>
      </c>
      <c r="AX3392">
        <v>0</v>
      </c>
      <c r="AY3392">
        <v>0</v>
      </c>
      <c r="AZ3392">
        <v>0</v>
      </c>
      <c r="BA3392">
        <v>0</v>
      </c>
      <c r="BB3392">
        <v>0</v>
      </c>
      <c r="BC3392">
        <v>0</v>
      </c>
      <c r="BD3392">
        <v>0</v>
      </c>
      <c r="BE3392">
        <v>0</v>
      </c>
      <c r="BF3392">
        <v>0</v>
      </c>
      <c r="BG3392" s="20">
        <v>3</v>
      </c>
      <c r="BH3392" s="20">
        <v>0</v>
      </c>
      <c r="BI3392" s="20">
        <v>85</v>
      </c>
      <c r="BJ3392" s="20">
        <v>2</v>
      </c>
      <c r="BK3392" s="20">
        <v>263</v>
      </c>
      <c r="BL3392" s="20">
        <v>1157</v>
      </c>
      <c r="BM3392" s="20">
        <v>470</v>
      </c>
      <c r="BN3392" s="20">
        <v>141</v>
      </c>
      <c r="BO3392" s="20">
        <v>46</v>
      </c>
      <c r="BP3392" s="20"/>
      <c r="BQ3392" s="20"/>
      <c r="BR3392" s="20"/>
      <c r="BS3392" s="20"/>
      <c r="BT3392" s="20"/>
      <c r="BU3392" s="20"/>
      <c r="BV3392" s="20"/>
    </row>
    <row r="3393" spans="1:74" x14ac:dyDescent="0.25">
      <c r="A3393" s="20" t="s">
        <v>676</v>
      </c>
      <c r="B3393" s="20" t="s">
        <v>679</v>
      </c>
      <c r="C3393" s="20" t="s">
        <v>680</v>
      </c>
      <c r="D3393" s="1">
        <v>44535</v>
      </c>
      <c r="E3393">
        <v>102</v>
      </c>
      <c r="F3393">
        <v>3</v>
      </c>
      <c r="G3393">
        <v>0</v>
      </c>
      <c r="H3393">
        <v>0</v>
      </c>
      <c r="I3393">
        <v>0</v>
      </c>
      <c r="J3393">
        <v>41</v>
      </c>
      <c r="K3393">
        <v>6</v>
      </c>
      <c r="L3393">
        <v>6</v>
      </c>
      <c r="M3393">
        <v>4</v>
      </c>
      <c r="N3393">
        <v>2</v>
      </c>
      <c r="O3393">
        <v>1</v>
      </c>
      <c r="P3393">
        <v>0</v>
      </c>
      <c r="Q3393">
        <v>0</v>
      </c>
      <c r="R3393">
        <v>310</v>
      </c>
      <c r="S3393">
        <v>154</v>
      </c>
      <c r="T3393">
        <v>25</v>
      </c>
      <c r="U3393">
        <v>3</v>
      </c>
      <c r="V3393">
        <v>9</v>
      </c>
      <c r="W3393">
        <v>1512</v>
      </c>
      <c r="X3393">
        <v>410</v>
      </c>
      <c r="Y3393">
        <v>111</v>
      </c>
      <c r="Z3393">
        <v>134</v>
      </c>
      <c r="AA3393">
        <v>28</v>
      </c>
      <c r="AB3393">
        <v>624</v>
      </c>
      <c r="AC3393">
        <v>153</v>
      </c>
      <c r="AD3393">
        <v>54</v>
      </c>
      <c r="AE3393">
        <v>58</v>
      </c>
      <c r="AF3393">
        <v>27</v>
      </c>
      <c r="AG3393">
        <v>184</v>
      </c>
      <c r="AH3393">
        <v>32</v>
      </c>
      <c r="AI3393">
        <v>9</v>
      </c>
      <c r="AJ3393">
        <v>22</v>
      </c>
      <c r="AK3393">
        <v>1</v>
      </c>
      <c r="AL3393">
        <v>57</v>
      </c>
      <c r="AM3393">
        <v>9</v>
      </c>
      <c r="AN3393">
        <v>5</v>
      </c>
      <c r="AO3393">
        <v>1</v>
      </c>
      <c r="AP3393">
        <v>0</v>
      </c>
      <c r="AQ3393">
        <v>0</v>
      </c>
      <c r="AR3393">
        <v>0</v>
      </c>
      <c r="AS3393">
        <v>0</v>
      </c>
      <c r="AT3393">
        <v>0</v>
      </c>
      <c r="AU3393">
        <v>0</v>
      </c>
      <c r="AV3393">
        <v>0</v>
      </c>
      <c r="AW3393">
        <v>0</v>
      </c>
      <c r="AX3393">
        <v>0</v>
      </c>
      <c r="AY3393">
        <v>0</v>
      </c>
      <c r="AZ3393">
        <v>0</v>
      </c>
      <c r="BA3393">
        <v>0</v>
      </c>
      <c r="BB3393">
        <v>0</v>
      </c>
      <c r="BC3393">
        <v>0</v>
      </c>
      <c r="BD3393">
        <v>0</v>
      </c>
      <c r="BE3393">
        <v>0</v>
      </c>
      <c r="BF3393">
        <v>0</v>
      </c>
      <c r="BG3393" s="20">
        <v>3</v>
      </c>
      <c r="BH3393" s="20">
        <v>0</v>
      </c>
      <c r="BI3393" s="20">
        <v>84</v>
      </c>
      <c r="BJ3393" s="20">
        <v>2</v>
      </c>
      <c r="BK3393" s="20">
        <v>264</v>
      </c>
      <c r="BL3393" s="20">
        <v>1163</v>
      </c>
      <c r="BM3393" s="20">
        <v>471</v>
      </c>
      <c r="BN3393" s="20">
        <v>140</v>
      </c>
      <c r="BO3393" s="20">
        <v>46</v>
      </c>
      <c r="BP3393" s="20"/>
      <c r="BQ3393" s="20"/>
      <c r="BR3393" s="20"/>
      <c r="BS3393" s="20"/>
      <c r="BT3393" s="20"/>
      <c r="BU3393" s="20"/>
      <c r="BV3393" s="20"/>
    </row>
    <row r="3394" spans="1:74" x14ac:dyDescent="0.25">
      <c r="A3394" s="20" t="s">
        <v>676</v>
      </c>
      <c r="B3394" s="20" t="s">
        <v>679</v>
      </c>
      <c r="C3394" s="20" t="s">
        <v>680</v>
      </c>
      <c r="D3394" s="1">
        <v>44542</v>
      </c>
      <c r="E3394">
        <v>102</v>
      </c>
      <c r="F3394">
        <v>3</v>
      </c>
      <c r="G3394">
        <v>0</v>
      </c>
      <c r="H3394">
        <v>0</v>
      </c>
      <c r="I3394">
        <v>0</v>
      </c>
      <c r="J3394">
        <v>45</v>
      </c>
      <c r="K3394">
        <v>6</v>
      </c>
      <c r="L3394">
        <v>6</v>
      </c>
      <c r="M3394">
        <v>4</v>
      </c>
      <c r="N3394">
        <v>2</v>
      </c>
      <c r="O3394">
        <v>1</v>
      </c>
      <c r="P3394">
        <v>0</v>
      </c>
      <c r="Q3394">
        <v>0</v>
      </c>
      <c r="R3394">
        <v>311</v>
      </c>
      <c r="S3394">
        <v>157</v>
      </c>
      <c r="T3394">
        <v>25</v>
      </c>
      <c r="U3394">
        <v>3</v>
      </c>
      <c r="V3394">
        <v>9</v>
      </c>
      <c r="W3394">
        <v>1518</v>
      </c>
      <c r="X3394">
        <v>462</v>
      </c>
      <c r="Y3394">
        <v>111</v>
      </c>
      <c r="Z3394">
        <v>130</v>
      </c>
      <c r="AA3394">
        <v>30</v>
      </c>
      <c r="AB3394">
        <v>625</v>
      </c>
      <c r="AC3394">
        <v>190</v>
      </c>
      <c r="AD3394">
        <v>54</v>
      </c>
      <c r="AE3394">
        <v>58</v>
      </c>
      <c r="AF3394">
        <v>25</v>
      </c>
      <c r="AG3394">
        <v>186</v>
      </c>
      <c r="AH3394">
        <v>35</v>
      </c>
      <c r="AI3394">
        <v>9</v>
      </c>
      <c r="AJ3394">
        <v>23</v>
      </c>
      <c r="AK3394">
        <v>1</v>
      </c>
      <c r="AL3394">
        <v>57</v>
      </c>
      <c r="AM3394">
        <v>11</v>
      </c>
      <c r="AN3394">
        <v>5</v>
      </c>
      <c r="AO3394">
        <v>1</v>
      </c>
      <c r="AP3394">
        <v>0</v>
      </c>
      <c r="AQ3394">
        <v>0</v>
      </c>
      <c r="AR3394">
        <v>0</v>
      </c>
      <c r="AS3394">
        <v>0</v>
      </c>
      <c r="AT3394">
        <v>0</v>
      </c>
      <c r="AU3394">
        <v>0</v>
      </c>
      <c r="AV3394">
        <v>0</v>
      </c>
      <c r="AW3394">
        <v>0</v>
      </c>
      <c r="AX3394">
        <v>0</v>
      </c>
      <c r="AY3394">
        <v>0</v>
      </c>
      <c r="AZ3394">
        <v>0</v>
      </c>
      <c r="BA3394">
        <v>0</v>
      </c>
      <c r="BB3394">
        <v>0</v>
      </c>
      <c r="BC3394">
        <v>0</v>
      </c>
      <c r="BD3394">
        <v>0</v>
      </c>
      <c r="BE3394">
        <v>0</v>
      </c>
      <c r="BF3394">
        <v>0</v>
      </c>
      <c r="BG3394" s="20">
        <v>3</v>
      </c>
      <c r="BH3394" s="20">
        <v>0</v>
      </c>
      <c r="BI3394" s="20">
        <v>84</v>
      </c>
      <c r="BJ3394" s="20">
        <v>2</v>
      </c>
      <c r="BK3394" s="20">
        <v>266</v>
      </c>
      <c r="BL3394" s="20">
        <v>1171</v>
      </c>
      <c r="BM3394" s="20">
        <v>473</v>
      </c>
      <c r="BN3394" s="20">
        <v>142</v>
      </c>
      <c r="BO3394" s="20">
        <v>46</v>
      </c>
      <c r="BP3394" s="20"/>
      <c r="BQ3394" s="20"/>
      <c r="BR3394" s="20"/>
      <c r="BS3394" s="20"/>
      <c r="BT3394" s="20"/>
      <c r="BU3394" s="20"/>
      <c r="BV3394" s="20"/>
    </row>
    <row r="3395" spans="1:74" x14ac:dyDescent="0.25">
      <c r="A3395" s="20" t="s">
        <v>676</v>
      </c>
      <c r="B3395" s="20" t="s">
        <v>679</v>
      </c>
      <c r="C3395" s="20" t="s">
        <v>680</v>
      </c>
      <c r="D3395" s="1">
        <v>44549</v>
      </c>
      <c r="E3395">
        <v>102</v>
      </c>
      <c r="F3395">
        <v>3</v>
      </c>
      <c r="G3395">
        <v>3</v>
      </c>
      <c r="H3395">
        <v>0</v>
      </c>
      <c r="I3395">
        <v>0</v>
      </c>
      <c r="J3395">
        <v>51</v>
      </c>
      <c r="K3395">
        <v>6</v>
      </c>
      <c r="L3395">
        <v>6</v>
      </c>
      <c r="M3395">
        <v>4</v>
      </c>
      <c r="N3395">
        <v>2</v>
      </c>
      <c r="O3395">
        <v>1</v>
      </c>
      <c r="P3395">
        <v>0</v>
      </c>
      <c r="Q3395">
        <v>0</v>
      </c>
      <c r="R3395">
        <v>309</v>
      </c>
      <c r="S3395">
        <v>168</v>
      </c>
      <c r="T3395">
        <v>25</v>
      </c>
      <c r="U3395">
        <v>3</v>
      </c>
      <c r="V3395">
        <v>9</v>
      </c>
      <c r="W3395">
        <v>1518</v>
      </c>
      <c r="X3395">
        <v>528</v>
      </c>
      <c r="Y3395">
        <v>111</v>
      </c>
      <c r="Z3395">
        <v>132</v>
      </c>
      <c r="AA3395">
        <v>29</v>
      </c>
      <c r="AB3395">
        <v>625</v>
      </c>
      <c r="AC3395">
        <v>234</v>
      </c>
      <c r="AD3395">
        <v>54</v>
      </c>
      <c r="AE3395">
        <v>58</v>
      </c>
      <c r="AF3395">
        <v>26</v>
      </c>
      <c r="AG3395">
        <v>186</v>
      </c>
      <c r="AH3395">
        <v>51</v>
      </c>
      <c r="AI3395">
        <v>9</v>
      </c>
      <c r="AJ3395">
        <v>23</v>
      </c>
      <c r="AK3395">
        <v>1</v>
      </c>
      <c r="AL3395">
        <v>57</v>
      </c>
      <c r="AM3395">
        <v>14</v>
      </c>
      <c r="AN3395">
        <v>5</v>
      </c>
      <c r="AO3395">
        <v>1</v>
      </c>
      <c r="AP3395">
        <v>0</v>
      </c>
      <c r="AQ3395">
        <v>0</v>
      </c>
      <c r="AR3395">
        <v>0</v>
      </c>
      <c r="AS3395">
        <v>0</v>
      </c>
      <c r="AT3395">
        <v>0</v>
      </c>
      <c r="AU3395">
        <v>0</v>
      </c>
      <c r="AV3395">
        <v>0</v>
      </c>
      <c r="AW3395">
        <v>0</v>
      </c>
      <c r="AX3395">
        <v>0</v>
      </c>
      <c r="AY3395">
        <v>0</v>
      </c>
      <c r="AZ3395">
        <v>0</v>
      </c>
      <c r="BA3395">
        <v>0</v>
      </c>
      <c r="BB3395">
        <v>0</v>
      </c>
      <c r="BC3395">
        <v>0</v>
      </c>
      <c r="BD3395">
        <v>0</v>
      </c>
      <c r="BE3395">
        <v>0</v>
      </c>
      <c r="BF3395">
        <v>0</v>
      </c>
      <c r="BG3395" s="20">
        <v>3</v>
      </c>
      <c r="BH3395" s="20">
        <v>0</v>
      </c>
      <c r="BI3395" s="20">
        <v>84</v>
      </c>
      <c r="BJ3395" s="20">
        <v>2</v>
      </c>
      <c r="BK3395" s="20">
        <v>264</v>
      </c>
      <c r="BL3395" s="20">
        <v>1174</v>
      </c>
      <c r="BM3395" s="20">
        <v>471</v>
      </c>
      <c r="BN3395" s="20">
        <v>143</v>
      </c>
      <c r="BO3395" s="20">
        <v>46</v>
      </c>
      <c r="BP3395" s="20">
        <v>5622</v>
      </c>
      <c r="BQ3395" s="20">
        <v>735</v>
      </c>
      <c r="BR3395" s="20">
        <v>0</v>
      </c>
      <c r="BS3395" s="20">
        <v>110</v>
      </c>
      <c r="BT3395" s="20">
        <v>1859</v>
      </c>
      <c r="BU3395" s="20">
        <v>278</v>
      </c>
      <c r="BV3395" s="20">
        <v>3056</v>
      </c>
    </row>
    <row r="3396" spans="1:74" x14ac:dyDescent="0.25">
      <c r="A3396" s="20" t="s">
        <v>676</v>
      </c>
      <c r="B3396" s="20" t="s">
        <v>679</v>
      </c>
      <c r="C3396" s="20" t="s">
        <v>680</v>
      </c>
      <c r="D3396" s="1">
        <v>44558</v>
      </c>
      <c r="E3396">
        <v>102</v>
      </c>
      <c r="F3396">
        <v>3</v>
      </c>
      <c r="G3396">
        <v>3</v>
      </c>
      <c r="H3396">
        <v>0</v>
      </c>
      <c r="I3396">
        <v>0</v>
      </c>
      <c r="J3396">
        <v>56</v>
      </c>
      <c r="K3396">
        <v>6</v>
      </c>
      <c r="L3396">
        <v>6</v>
      </c>
      <c r="M3396">
        <v>4</v>
      </c>
      <c r="N3396">
        <v>2</v>
      </c>
      <c r="O3396">
        <v>2</v>
      </c>
      <c r="P3396">
        <v>0</v>
      </c>
      <c r="Q3396">
        <v>0</v>
      </c>
      <c r="R3396">
        <v>310</v>
      </c>
      <c r="S3396">
        <v>179</v>
      </c>
      <c r="T3396">
        <v>25</v>
      </c>
      <c r="U3396">
        <v>3</v>
      </c>
      <c r="V3396">
        <v>9</v>
      </c>
      <c r="W3396">
        <v>1515</v>
      </c>
      <c r="X3396">
        <v>622</v>
      </c>
      <c r="Y3396">
        <v>110</v>
      </c>
      <c r="Z3396">
        <v>128</v>
      </c>
      <c r="AA3396">
        <v>27</v>
      </c>
      <c r="AB3396">
        <v>623</v>
      </c>
      <c r="AC3396">
        <v>282</v>
      </c>
      <c r="AD3396">
        <v>53</v>
      </c>
      <c r="AE3396">
        <v>58</v>
      </c>
      <c r="AF3396">
        <v>26</v>
      </c>
      <c r="AG3396">
        <v>188</v>
      </c>
      <c r="AH3396">
        <v>71</v>
      </c>
      <c r="AI3396">
        <v>9</v>
      </c>
      <c r="AJ3396">
        <v>22</v>
      </c>
      <c r="AK3396">
        <v>1</v>
      </c>
      <c r="AL3396">
        <v>58</v>
      </c>
      <c r="AM3396">
        <v>27</v>
      </c>
      <c r="AN3396">
        <v>5</v>
      </c>
      <c r="AO3396">
        <v>1</v>
      </c>
      <c r="AP3396">
        <v>0</v>
      </c>
      <c r="AQ3396">
        <v>0</v>
      </c>
      <c r="AR3396">
        <v>0</v>
      </c>
      <c r="AS3396">
        <v>0</v>
      </c>
      <c r="AT3396">
        <v>0</v>
      </c>
      <c r="AU3396">
        <v>0</v>
      </c>
      <c r="AV3396">
        <v>0</v>
      </c>
      <c r="AW3396">
        <v>0</v>
      </c>
      <c r="AX3396">
        <v>0</v>
      </c>
      <c r="AY3396">
        <v>0</v>
      </c>
      <c r="AZ3396">
        <v>0</v>
      </c>
      <c r="BA3396">
        <v>0</v>
      </c>
      <c r="BB3396">
        <v>0</v>
      </c>
      <c r="BC3396">
        <v>0</v>
      </c>
      <c r="BD3396">
        <v>0</v>
      </c>
      <c r="BE3396">
        <v>0</v>
      </c>
      <c r="BF3396">
        <v>0</v>
      </c>
      <c r="BG3396" s="20">
        <v>3</v>
      </c>
      <c r="BH3396" s="20">
        <v>0</v>
      </c>
      <c r="BI3396" s="20">
        <v>84</v>
      </c>
      <c r="BJ3396" s="20">
        <v>2</v>
      </c>
      <c r="BK3396" s="20">
        <v>264</v>
      </c>
      <c r="BL3396" s="20">
        <v>1181</v>
      </c>
      <c r="BM3396" s="20">
        <v>471</v>
      </c>
      <c r="BN3396" s="20">
        <v>146</v>
      </c>
      <c r="BO3396" s="20">
        <v>48</v>
      </c>
      <c r="BP3396" s="20">
        <v>5619</v>
      </c>
      <c r="BQ3396" s="20">
        <v>1152</v>
      </c>
      <c r="BR3396" s="20">
        <v>0</v>
      </c>
      <c r="BS3396" s="20">
        <v>108</v>
      </c>
      <c r="BT3396" s="20">
        <v>1843</v>
      </c>
      <c r="BU3396" s="20">
        <v>276</v>
      </c>
      <c r="BV3396" s="20">
        <v>3074</v>
      </c>
    </row>
    <row r="3397" spans="1:74" x14ac:dyDescent="0.25">
      <c r="A3397" s="20" t="s">
        <v>676</v>
      </c>
      <c r="B3397" s="20" t="s">
        <v>679</v>
      </c>
      <c r="C3397" s="20" t="s">
        <v>680</v>
      </c>
      <c r="D3397" s="1">
        <v>44564</v>
      </c>
      <c r="E3397">
        <v>102</v>
      </c>
      <c r="F3397">
        <v>3</v>
      </c>
      <c r="G3397">
        <v>3</v>
      </c>
      <c r="H3397">
        <v>0</v>
      </c>
      <c r="I3397">
        <v>0</v>
      </c>
      <c r="J3397">
        <v>57</v>
      </c>
      <c r="K3397">
        <v>6</v>
      </c>
      <c r="L3397">
        <v>6</v>
      </c>
      <c r="M3397">
        <v>4</v>
      </c>
      <c r="N3397">
        <v>2</v>
      </c>
      <c r="O3397">
        <v>2</v>
      </c>
      <c r="P3397">
        <v>0</v>
      </c>
      <c r="Q3397">
        <v>0</v>
      </c>
      <c r="R3397">
        <v>311</v>
      </c>
      <c r="S3397">
        <v>187</v>
      </c>
      <c r="T3397">
        <v>25</v>
      </c>
      <c r="U3397">
        <v>3</v>
      </c>
      <c r="V3397">
        <v>9</v>
      </c>
      <c r="W3397">
        <v>1514</v>
      </c>
      <c r="X3397">
        <v>677</v>
      </c>
      <c r="Y3397">
        <v>110</v>
      </c>
      <c r="Z3397">
        <v>126</v>
      </c>
      <c r="AA3397">
        <v>28</v>
      </c>
      <c r="AB3397">
        <v>626</v>
      </c>
      <c r="AC3397">
        <v>294</v>
      </c>
      <c r="AD3397">
        <v>53</v>
      </c>
      <c r="AE3397">
        <v>60</v>
      </c>
      <c r="AF3397">
        <v>26</v>
      </c>
      <c r="AG3397">
        <v>189</v>
      </c>
      <c r="AH3397">
        <v>74</v>
      </c>
      <c r="AI3397">
        <v>8</v>
      </c>
      <c r="AJ3397">
        <v>22</v>
      </c>
      <c r="AK3397">
        <v>1</v>
      </c>
      <c r="AL3397">
        <v>58</v>
      </c>
      <c r="AM3397">
        <v>27</v>
      </c>
      <c r="AN3397">
        <v>5</v>
      </c>
      <c r="AO3397">
        <v>0</v>
      </c>
      <c r="AP3397">
        <v>0</v>
      </c>
      <c r="AQ3397">
        <v>0</v>
      </c>
      <c r="AR3397">
        <v>0</v>
      </c>
      <c r="AS3397">
        <v>0</v>
      </c>
      <c r="AT3397">
        <v>0</v>
      </c>
      <c r="AU3397">
        <v>0</v>
      </c>
      <c r="AV3397">
        <v>0</v>
      </c>
      <c r="AW3397">
        <v>0</v>
      </c>
      <c r="AX3397">
        <v>0</v>
      </c>
      <c r="AY3397">
        <v>0</v>
      </c>
      <c r="AZ3397">
        <v>0</v>
      </c>
      <c r="BA3397">
        <v>0</v>
      </c>
      <c r="BB3397">
        <v>0</v>
      </c>
      <c r="BC3397">
        <v>0</v>
      </c>
      <c r="BD3397">
        <v>0</v>
      </c>
      <c r="BE3397">
        <v>0</v>
      </c>
      <c r="BF3397">
        <v>0</v>
      </c>
      <c r="BG3397" s="20">
        <v>3</v>
      </c>
      <c r="BH3397" s="20">
        <v>0</v>
      </c>
      <c r="BI3397" s="20">
        <v>84</v>
      </c>
      <c r="BJ3397" s="20">
        <v>2</v>
      </c>
      <c r="BK3397" s="20">
        <v>265</v>
      </c>
      <c r="BL3397" s="20">
        <v>1181</v>
      </c>
      <c r="BM3397" s="20">
        <v>474</v>
      </c>
      <c r="BN3397" s="20">
        <v>147</v>
      </c>
      <c r="BO3397" s="20">
        <v>48</v>
      </c>
      <c r="BP3397" s="20">
        <v>5625</v>
      </c>
      <c r="BQ3397" s="20">
        <v>1300</v>
      </c>
      <c r="BR3397" s="20">
        <v>0</v>
      </c>
      <c r="BS3397" s="20">
        <v>108</v>
      </c>
      <c r="BT3397" s="20">
        <v>1834</v>
      </c>
      <c r="BU3397" s="20">
        <v>275</v>
      </c>
      <c r="BV3397" s="20">
        <v>3091</v>
      </c>
    </row>
    <row r="3398" spans="1:74" x14ac:dyDescent="0.25">
      <c r="A3398" s="20" t="s">
        <v>676</v>
      </c>
      <c r="B3398" s="20" t="s">
        <v>679</v>
      </c>
      <c r="C3398" s="20" t="s">
        <v>680</v>
      </c>
      <c r="D3398" s="1">
        <v>44570</v>
      </c>
      <c r="E3398">
        <v>102</v>
      </c>
      <c r="F3398">
        <v>3</v>
      </c>
      <c r="G3398">
        <v>3</v>
      </c>
      <c r="H3398">
        <v>0</v>
      </c>
      <c r="I3398">
        <v>0</v>
      </c>
      <c r="J3398">
        <v>58</v>
      </c>
      <c r="K3398">
        <v>6</v>
      </c>
      <c r="L3398">
        <v>6</v>
      </c>
      <c r="M3398">
        <v>4</v>
      </c>
      <c r="N3398">
        <v>2</v>
      </c>
      <c r="O3398">
        <v>2</v>
      </c>
      <c r="P3398">
        <v>0</v>
      </c>
      <c r="Q3398">
        <v>0</v>
      </c>
      <c r="R3398">
        <v>311</v>
      </c>
      <c r="S3398">
        <v>191</v>
      </c>
      <c r="T3398">
        <v>25</v>
      </c>
      <c r="U3398">
        <v>3</v>
      </c>
      <c r="V3398">
        <v>8</v>
      </c>
      <c r="W3398">
        <v>1511</v>
      </c>
      <c r="X3398">
        <v>714</v>
      </c>
      <c r="Y3398">
        <v>109</v>
      </c>
      <c r="Z3398">
        <v>124</v>
      </c>
      <c r="AA3398">
        <v>28</v>
      </c>
      <c r="AB3398">
        <v>629</v>
      </c>
      <c r="AC3398">
        <v>313</v>
      </c>
      <c r="AD3398">
        <v>53</v>
      </c>
      <c r="AE3398">
        <v>59</v>
      </c>
      <c r="AF3398">
        <v>28</v>
      </c>
      <c r="AG3398">
        <v>191</v>
      </c>
      <c r="AH3398">
        <v>76</v>
      </c>
      <c r="AI3398">
        <v>8</v>
      </c>
      <c r="AJ3398">
        <v>22</v>
      </c>
      <c r="AK3398">
        <v>1</v>
      </c>
      <c r="AL3398">
        <v>59</v>
      </c>
      <c r="AM3398">
        <v>27</v>
      </c>
      <c r="AN3398">
        <v>5</v>
      </c>
      <c r="AO3398">
        <v>0</v>
      </c>
      <c r="AP3398">
        <v>0</v>
      </c>
      <c r="AQ3398">
        <v>0</v>
      </c>
      <c r="AR3398">
        <v>0</v>
      </c>
      <c r="AS3398">
        <v>0</v>
      </c>
      <c r="AT3398">
        <v>0</v>
      </c>
      <c r="AU3398">
        <v>0</v>
      </c>
      <c r="AV3398">
        <v>0</v>
      </c>
      <c r="AW3398">
        <v>0</v>
      </c>
      <c r="AX3398">
        <v>0</v>
      </c>
      <c r="AY3398">
        <v>0</v>
      </c>
      <c r="AZ3398">
        <v>0</v>
      </c>
      <c r="BA3398">
        <v>0</v>
      </c>
      <c r="BB3398">
        <v>0</v>
      </c>
      <c r="BC3398">
        <v>0</v>
      </c>
      <c r="BD3398">
        <v>0</v>
      </c>
      <c r="BE3398">
        <v>0</v>
      </c>
      <c r="BF3398">
        <v>0</v>
      </c>
      <c r="BG3398" s="20">
        <v>3</v>
      </c>
      <c r="BH3398" s="20">
        <v>0</v>
      </c>
      <c r="BI3398" s="20">
        <v>84</v>
      </c>
      <c r="BJ3398" s="20">
        <v>2</v>
      </c>
      <c r="BK3398" s="20">
        <v>265</v>
      </c>
      <c r="BL3398" s="20">
        <v>1184</v>
      </c>
      <c r="BM3398" s="20">
        <v>476</v>
      </c>
      <c r="BN3398" s="20">
        <v>148</v>
      </c>
      <c r="BO3398" s="20">
        <v>48</v>
      </c>
      <c r="BP3398" s="20">
        <v>5655</v>
      </c>
      <c r="BQ3398" s="20">
        <v>1434</v>
      </c>
      <c r="BR3398" s="20">
        <v>0</v>
      </c>
      <c r="BS3398" s="20">
        <v>107</v>
      </c>
      <c r="BT3398" s="20">
        <v>1823</v>
      </c>
      <c r="BU3398" s="20">
        <v>289</v>
      </c>
      <c r="BV3398" s="20">
        <v>3118</v>
      </c>
    </row>
    <row r="3399" spans="1:74" x14ac:dyDescent="0.25">
      <c r="A3399" s="20" t="s">
        <v>676</v>
      </c>
      <c r="B3399" s="20" t="s">
        <v>679</v>
      </c>
      <c r="C3399" s="20" t="s">
        <v>680</v>
      </c>
      <c r="D3399" s="1">
        <v>44578</v>
      </c>
      <c r="E3399">
        <v>103</v>
      </c>
      <c r="F3399">
        <v>3</v>
      </c>
      <c r="G3399">
        <v>3</v>
      </c>
      <c r="H3399">
        <v>0</v>
      </c>
      <c r="I3399">
        <v>0</v>
      </c>
      <c r="J3399">
        <v>59</v>
      </c>
      <c r="K3399">
        <v>6</v>
      </c>
      <c r="L3399">
        <v>6</v>
      </c>
      <c r="M3399">
        <v>4</v>
      </c>
      <c r="N3399">
        <v>2</v>
      </c>
      <c r="O3399">
        <v>2</v>
      </c>
      <c r="P3399">
        <v>0</v>
      </c>
      <c r="Q3399">
        <v>0</v>
      </c>
      <c r="R3399">
        <v>311</v>
      </c>
      <c r="S3399">
        <v>196</v>
      </c>
      <c r="T3399">
        <v>25</v>
      </c>
      <c r="U3399">
        <v>3</v>
      </c>
      <c r="V3399">
        <v>7</v>
      </c>
      <c r="W3399">
        <v>1506</v>
      </c>
      <c r="X3399">
        <v>734</v>
      </c>
      <c r="Y3399">
        <v>110</v>
      </c>
      <c r="Z3399">
        <v>118</v>
      </c>
      <c r="AA3399">
        <v>27</v>
      </c>
      <c r="AB3399">
        <v>631</v>
      </c>
      <c r="AC3399">
        <v>329</v>
      </c>
      <c r="AD3399">
        <v>53</v>
      </c>
      <c r="AE3399">
        <v>60</v>
      </c>
      <c r="AF3399">
        <v>26</v>
      </c>
      <c r="AG3399">
        <v>193</v>
      </c>
      <c r="AH3399">
        <v>82</v>
      </c>
      <c r="AI3399">
        <v>8</v>
      </c>
      <c r="AJ3399">
        <v>22</v>
      </c>
      <c r="AK3399">
        <v>1</v>
      </c>
      <c r="AL3399">
        <v>58</v>
      </c>
      <c r="AM3399">
        <v>26</v>
      </c>
      <c r="AN3399">
        <v>5</v>
      </c>
      <c r="AO3399">
        <v>0</v>
      </c>
      <c r="AP3399">
        <v>0</v>
      </c>
      <c r="AQ3399">
        <v>0</v>
      </c>
      <c r="AR3399">
        <v>0</v>
      </c>
      <c r="AS3399">
        <v>0</v>
      </c>
      <c r="AT3399">
        <v>0</v>
      </c>
      <c r="AU3399">
        <v>0</v>
      </c>
      <c r="AV3399">
        <v>0</v>
      </c>
      <c r="AW3399">
        <v>0</v>
      </c>
      <c r="AX3399">
        <v>0</v>
      </c>
      <c r="AY3399">
        <v>0</v>
      </c>
      <c r="AZ3399">
        <v>0</v>
      </c>
      <c r="BA3399">
        <v>0</v>
      </c>
      <c r="BB3399">
        <v>0</v>
      </c>
      <c r="BC3399">
        <v>0</v>
      </c>
      <c r="BD3399">
        <v>0</v>
      </c>
      <c r="BE3399">
        <v>0</v>
      </c>
      <c r="BF3399">
        <v>0</v>
      </c>
      <c r="BG3399" s="20">
        <v>3</v>
      </c>
      <c r="BH3399" s="20">
        <v>0</v>
      </c>
      <c r="BI3399" s="20">
        <v>85</v>
      </c>
      <c r="BJ3399" s="20">
        <v>2</v>
      </c>
      <c r="BK3399" s="20">
        <v>268</v>
      </c>
      <c r="BL3399" s="20">
        <v>1185</v>
      </c>
      <c r="BM3399" s="20">
        <v>478</v>
      </c>
      <c r="BN3399" s="20">
        <v>151</v>
      </c>
      <c r="BO3399" s="20">
        <v>47</v>
      </c>
      <c r="BP3399" s="20">
        <v>5662</v>
      </c>
      <c r="BQ3399" s="20">
        <v>1542</v>
      </c>
      <c r="BR3399" s="20">
        <v>0</v>
      </c>
      <c r="BS3399" s="20">
        <v>107</v>
      </c>
      <c r="BT3399" s="20">
        <v>1810</v>
      </c>
      <c r="BU3399" s="20">
        <v>288</v>
      </c>
      <c r="BV3399" s="20">
        <v>3137</v>
      </c>
    </row>
    <row r="3400" spans="1:74" x14ac:dyDescent="0.25">
      <c r="A3400" s="20" t="s">
        <v>676</v>
      </c>
      <c r="B3400" s="20" t="s">
        <v>679</v>
      </c>
      <c r="C3400" s="20" t="s">
        <v>680</v>
      </c>
      <c r="D3400" s="1">
        <v>44584</v>
      </c>
      <c r="E3400">
        <v>103</v>
      </c>
      <c r="F3400">
        <v>3</v>
      </c>
      <c r="G3400">
        <v>3</v>
      </c>
      <c r="H3400">
        <v>0</v>
      </c>
      <c r="I3400">
        <v>0</v>
      </c>
      <c r="J3400">
        <v>60</v>
      </c>
      <c r="K3400">
        <v>6</v>
      </c>
      <c r="L3400">
        <v>6</v>
      </c>
      <c r="M3400">
        <v>4</v>
      </c>
      <c r="N3400">
        <v>2</v>
      </c>
      <c r="O3400">
        <v>2</v>
      </c>
      <c r="P3400">
        <v>0</v>
      </c>
      <c r="Q3400">
        <v>0</v>
      </c>
      <c r="R3400">
        <v>312</v>
      </c>
      <c r="S3400">
        <v>199</v>
      </c>
      <c r="T3400">
        <v>25</v>
      </c>
      <c r="U3400">
        <v>3</v>
      </c>
      <c r="V3400">
        <v>7</v>
      </c>
      <c r="W3400">
        <v>1506</v>
      </c>
      <c r="X3400">
        <v>749</v>
      </c>
      <c r="Y3400">
        <v>109</v>
      </c>
      <c r="Z3400">
        <v>116</v>
      </c>
      <c r="AA3400">
        <v>28</v>
      </c>
      <c r="AB3400">
        <v>629</v>
      </c>
      <c r="AC3400">
        <v>335</v>
      </c>
      <c r="AD3400">
        <v>53</v>
      </c>
      <c r="AE3400">
        <v>59</v>
      </c>
      <c r="AF3400">
        <v>24</v>
      </c>
      <c r="AG3400">
        <v>196</v>
      </c>
      <c r="AH3400">
        <v>85</v>
      </c>
      <c r="AI3400">
        <v>8</v>
      </c>
      <c r="AJ3400">
        <v>22</v>
      </c>
      <c r="AK3400">
        <v>2</v>
      </c>
      <c r="AL3400">
        <v>59</v>
      </c>
      <c r="AM3400">
        <v>26</v>
      </c>
      <c r="AN3400">
        <v>5</v>
      </c>
      <c r="AO3400">
        <v>0</v>
      </c>
      <c r="AP3400">
        <v>0</v>
      </c>
      <c r="AQ3400">
        <v>0</v>
      </c>
      <c r="AR3400">
        <v>0</v>
      </c>
      <c r="AS3400">
        <v>0</v>
      </c>
      <c r="AT3400">
        <v>0</v>
      </c>
      <c r="AU3400">
        <v>0</v>
      </c>
      <c r="AV3400">
        <v>0</v>
      </c>
      <c r="AW3400">
        <v>0</v>
      </c>
      <c r="AX3400">
        <v>0</v>
      </c>
      <c r="AY3400">
        <v>0</v>
      </c>
      <c r="AZ3400">
        <v>0</v>
      </c>
      <c r="BA3400">
        <v>0</v>
      </c>
      <c r="BB3400">
        <v>0</v>
      </c>
      <c r="BC3400">
        <v>0</v>
      </c>
      <c r="BD3400">
        <v>0</v>
      </c>
      <c r="BE3400">
        <v>0</v>
      </c>
      <c r="BF3400">
        <v>0</v>
      </c>
      <c r="BG3400" s="20">
        <v>3</v>
      </c>
      <c r="BH3400" s="20">
        <v>0</v>
      </c>
      <c r="BI3400" s="20">
        <v>85</v>
      </c>
      <c r="BJ3400" s="20">
        <v>2</v>
      </c>
      <c r="BK3400" s="20">
        <v>269</v>
      </c>
      <c r="BL3400" s="20">
        <v>1189</v>
      </c>
      <c r="BM3400" s="20">
        <v>479</v>
      </c>
      <c r="BN3400" s="20">
        <v>154</v>
      </c>
      <c r="BO3400" s="20">
        <v>48</v>
      </c>
      <c r="BP3400" s="20">
        <v>5665</v>
      </c>
      <c r="BQ3400" s="20">
        <v>1601</v>
      </c>
      <c r="BR3400" s="20">
        <v>0</v>
      </c>
      <c r="BS3400" s="20">
        <v>107</v>
      </c>
      <c r="BT3400" s="20">
        <v>1799</v>
      </c>
      <c r="BU3400" s="20">
        <v>289</v>
      </c>
      <c r="BV3400" s="20">
        <v>3146</v>
      </c>
    </row>
    <row r="3401" spans="1:74" x14ac:dyDescent="0.25">
      <c r="A3401" s="20" t="s">
        <v>676</v>
      </c>
      <c r="B3401" s="20" t="s">
        <v>679</v>
      </c>
      <c r="C3401" s="20" t="s">
        <v>680</v>
      </c>
      <c r="D3401" s="1">
        <v>44592</v>
      </c>
      <c r="E3401">
        <v>104</v>
      </c>
      <c r="F3401">
        <v>4</v>
      </c>
      <c r="G3401">
        <v>4</v>
      </c>
      <c r="H3401">
        <v>0</v>
      </c>
      <c r="I3401">
        <v>0</v>
      </c>
      <c r="J3401">
        <v>62</v>
      </c>
      <c r="K3401">
        <v>6</v>
      </c>
      <c r="L3401">
        <v>6</v>
      </c>
      <c r="M3401">
        <v>4</v>
      </c>
      <c r="N3401">
        <v>2</v>
      </c>
      <c r="O3401">
        <v>2</v>
      </c>
      <c r="P3401">
        <v>0</v>
      </c>
      <c r="Q3401">
        <v>0</v>
      </c>
      <c r="R3401">
        <v>312</v>
      </c>
      <c r="S3401">
        <v>202</v>
      </c>
      <c r="T3401">
        <v>25</v>
      </c>
      <c r="U3401">
        <v>3</v>
      </c>
      <c r="V3401">
        <v>7</v>
      </c>
      <c r="W3401">
        <v>1508</v>
      </c>
      <c r="X3401">
        <v>761</v>
      </c>
      <c r="Y3401">
        <v>107</v>
      </c>
      <c r="Z3401">
        <v>118</v>
      </c>
      <c r="AA3401">
        <v>27</v>
      </c>
      <c r="AB3401">
        <v>632</v>
      </c>
      <c r="AC3401">
        <v>340</v>
      </c>
      <c r="AD3401">
        <v>51</v>
      </c>
      <c r="AE3401">
        <v>59</v>
      </c>
      <c r="AF3401">
        <v>27</v>
      </c>
      <c r="AG3401">
        <v>197</v>
      </c>
      <c r="AH3401">
        <v>86</v>
      </c>
      <c r="AI3401">
        <v>7</v>
      </c>
      <c r="AJ3401">
        <v>22</v>
      </c>
      <c r="AK3401">
        <v>2</v>
      </c>
      <c r="AL3401">
        <v>58</v>
      </c>
      <c r="AM3401">
        <v>26</v>
      </c>
      <c r="AN3401">
        <v>5</v>
      </c>
      <c r="AO3401">
        <v>0</v>
      </c>
      <c r="AP3401">
        <v>0</v>
      </c>
      <c r="AQ3401">
        <v>0</v>
      </c>
      <c r="AR3401">
        <v>0</v>
      </c>
      <c r="AS3401">
        <v>0</v>
      </c>
      <c r="AT3401">
        <v>0</v>
      </c>
      <c r="AU3401">
        <v>0</v>
      </c>
      <c r="AV3401">
        <v>0</v>
      </c>
      <c r="AW3401">
        <v>0</v>
      </c>
      <c r="AX3401">
        <v>0</v>
      </c>
      <c r="AY3401">
        <v>0</v>
      </c>
      <c r="AZ3401">
        <v>0</v>
      </c>
      <c r="BA3401">
        <v>0</v>
      </c>
      <c r="BB3401">
        <v>0</v>
      </c>
      <c r="BC3401">
        <v>0</v>
      </c>
      <c r="BD3401">
        <v>0</v>
      </c>
      <c r="BE3401">
        <v>0</v>
      </c>
      <c r="BF3401">
        <v>0</v>
      </c>
      <c r="BG3401" s="20">
        <v>4</v>
      </c>
      <c r="BH3401" s="20">
        <v>0</v>
      </c>
      <c r="BI3401" s="20">
        <v>86</v>
      </c>
      <c r="BJ3401" s="20">
        <v>2</v>
      </c>
      <c r="BK3401" s="20">
        <v>270</v>
      </c>
      <c r="BL3401" s="20">
        <v>1190</v>
      </c>
      <c r="BM3401" s="20">
        <v>480</v>
      </c>
      <c r="BN3401" s="20">
        <v>154</v>
      </c>
      <c r="BO3401" s="20">
        <v>48</v>
      </c>
      <c r="BP3401" s="20">
        <v>5658</v>
      </c>
      <c r="BQ3401" s="20">
        <v>1664</v>
      </c>
      <c r="BR3401" s="20">
        <v>0</v>
      </c>
      <c r="BS3401" s="20">
        <v>104</v>
      </c>
      <c r="BT3401" s="20">
        <v>1788</v>
      </c>
      <c r="BU3401" s="20">
        <v>287</v>
      </c>
      <c r="BV3401" s="20">
        <v>3154</v>
      </c>
    </row>
    <row r="3402" spans="1:74" x14ac:dyDescent="0.25">
      <c r="A3402" s="20" t="s">
        <v>676</v>
      </c>
      <c r="B3402" s="20" t="s">
        <v>679</v>
      </c>
      <c r="C3402" s="20" t="s">
        <v>680</v>
      </c>
      <c r="D3402" s="1">
        <v>44599</v>
      </c>
      <c r="E3402">
        <v>104</v>
      </c>
      <c r="F3402">
        <v>4</v>
      </c>
      <c r="G3402">
        <v>4</v>
      </c>
      <c r="H3402">
        <v>0</v>
      </c>
      <c r="I3402">
        <v>0</v>
      </c>
      <c r="J3402">
        <v>62</v>
      </c>
      <c r="K3402">
        <v>6</v>
      </c>
      <c r="L3402">
        <v>6</v>
      </c>
      <c r="M3402">
        <v>4</v>
      </c>
      <c r="N3402">
        <v>2</v>
      </c>
      <c r="O3402">
        <v>2</v>
      </c>
      <c r="P3402">
        <v>0</v>
      </c>
      <c r="Q3402">
        <v>0</v>
      </c>
      <c r="R3402">
        <v>313</v>
      </c>
      <c r="S3402">
        <v>202</v>
      </c>
      <c r="T3402">
        <v>25</v>
      </c>
      <c r="U3402">
        <v>3</v>
      </c>
      <c r="V3402">
        <v>7</v>
      </c>
      <c r="W3402">
        <v>1509</v>
      </c>
      <c r="X3402">
        <v>771</v>
      </c>
      <c r="Y3402">
        <v>105</v>
      </c>
      <c r="Z3402">
        <v>117</v>
      </c>
      <c r="AA3402">
        <v>28</v>
      </c>
      <c r="AB3402">
        <v>631</v>
      </c>
      <c r="AC3402">
        <v>341</v>
      </c>
      <c r="AD3402">
        <v>51</v>
      </c>
      <c r="AE3402">
        <v>59</v>
      </c>
      <c r="AF3402">
        <v>26</v>
      </c>
      <c r="AG3402">
        <v>198</v>
      </c>
      <c r="AH3402">
        <v>87</v>
      </c>
      <c r="AI3402">
        <v>7</v>
      </c>
      <c r="AJ3402">
        <v>22</v>
      </c>
      <c r="AK3402">
        <v>2</v>
      </c>
      <c r="AL3402">
        <v>58</v>
      </c>
      <c r="AM3402">
        <v>27</v>
      </c>
      <c r="AN3402">
        <v>5</v>
      </c>
      <c r="AO3402">
        <v>0</v>
      </c>
      <c r="AP3402">
        <v>0</v>
      </c>
      <c r="AQ3402">
        <v>0</v>
      </c>
      <c r="AR3402">
        <v>0</v>
      </c>
      <c r="AS3402">
        <v>0</v>
      </c>
      <c r="AT3402">
        <v>0</v>
      </c>
      <c r="AU3402">
        <v>0</v>
      </c>
      <c r="AV3402">
        <v>0</v>
      </c>
      <c r="AW3402">
        <v>0</v>
      </c>
      <c r="AX3402">
        <v>0</v>
      </c>
      <c r="AY3402">
        <v>0</v>
      </c>
      <c r="AZ3402">
        <v>0</v>
      </c>
      <c r="BA3402">
        <v>0</v>
      </c>
      <c r="BB3402">
        <v>0</v>
      </c>
      <c r="BC3402">
        <v>0</v>
      </c>
      <c r="BD3402">
        <v>0</v>
      </c>
      <c r="BE3402">
        <v>0</v>
      </c>
      <c r="BF3402">
        <v>0</v>
      </c>
      <c r="BG3402" s="20">
        <v>4</v>
      </c>
      <c r="BH3402" s="20">
        <v>0</v>
      </c>
      <c r="BI3402" s="20">
        <v>86</v>
      </c>
      <c r="BJ3402" s="20">
        <v>2</v>
      </c>
      <c r="BK3402" s="20">
        <v>271</v>
      </c>
      <c r="BL3402" s="20">
        <v>1192</v>
      </c>
      <c r="BM3402" s="20">
        <v>480</v>
      </c>
      <c r="BN3402" s="20">
        <v>155</v>
      </c>
      <c r="BO3402" s="20">
        <v>48</v>
      </c>
      <c r="BP3402" s="20">
        <v>5657</v>
      </c>
      <c r="BQ3402" s="20">
        <v>1703</v>
      </c>
      <c r="BR3402" s="20">
        <v>0</v>
      </c>
      <c r="BS3402" s="20">
        <v>103</v>
      </c>
      <c r="BT3402" s="20">
        <v>1780</v>
      </c>
      <c r="BU3402" s="20">
        <v>280</v>
      </c>
      <c r="BV3402" s="20">
        <v>3165</v>
      </c>
    </row>
    <row r="3403" spans="1:74" x14ac:dyDescent="0.25">
      <c r="A3403" s="20" t="s">
        <v>676</v>
      </c>
      <c r="B3403" s="20" t="s">
        <v>679</v>
      </c>
      <c r="C3403" s="20" t="s">
        <v>680</v>
      </c>
      <c r="D3403" s="1">
        <v>44606</v>
      </c>
      <c r="E3403">
        <v>104</v>
      </c>
      <c r="F3403">
        <v>4</v>
      </c>
      <c r="G3403">
        <v>4</v>
      </c>
      <c r="H3403">
        <v>0</v>
      </c>
      <c r="I3403">
        <v>0</v>
      </c>
      <c r="J3403">
        <v>62</v>
      </c>
      <c r="K3403">
        <v>6</v>
      </c>
      <c r="L3403">
        <v>6</v>
      </c>
      <c r="M3403">
        <v>4</v>
      </c>
      <c r="N3403">
        <v>2</v>
      </c>
      <c r="O3403">
        <v>2</v>
      </c>
      <c r="P3403">
        <v>0</v>
      </c>
      <c r="Q3403">
        <v>0</v>
      </c>
      <c r="R3403">
        <v>314</v>
      </c>
      <c r="S3403">
        <v>204</v>
      </c>
      <c r="T3403">
        <v>25</v>
      </c>
      <c r="U3403">
        <v>3</v>
      </c>
      <c r="V3403">
        <v>8</v>
      </c>
      <c r="W3403">
        <v>1511</v>
      </c>
      <c r="X3403">
        <v>779</v>
      </c>
      <c r="Y3403">
        <v>104</v>
      </c>
      <c r="Z3403">
        <v>116</v>
      </c>
      <c r="AA3403">
        <v>28</v>
      </c>
      <c r="AB3403">
        <v>629</v>
      </c>
      <c r="AC3403">
        <v>342</v>
      </c>
      <c r="AD3403">
        <v>51</v>
      </c>
      <c r="AE3403">
        <v>60</v>
      </c>
      <c r="AF3403">
        <v>25</v>
      </c>
      <c r="AG3403">
        <v>200</v>
      </c>
      <c r="AH3403">
        <v>88</v>
      </c>
      <c r="AI3403">
        <v>7</v>
      </c>
      <c r="AJ3403">
        <v>22</v>
      </c>
      <c r="AK3403">
        <v>3</v>
      </c>
      <c r="AL3403">
        <v>57</v>
      </c>
      <c r="AM3403">
        <v>30</v>
      </c>
      <c r="AN3403">
        <v>5</v>
      </c>
      <c r="AO3403">
        <v>0</v>
      </c>
      <c r="AP3403">
        <v>0</v>
      </c>
      <c r="AQ3403">
        <v>0</v>
      </c>
      <c r="AR3403">
        <v>0</v>
      </c>
      <c r="AS3403">
        <v>0</v>
      </c>
      <c r="AT3403">
        <v>0</v>
      </c>
      <c r="AU3403">
        <v>0</v>
      </c>
      <c r="AV3403">
        <v>0</v>
      </c>
      <c r="AW3403">
        <v>0</v>
      </c>
      <c r="AX3403">
        <v>0</v>
      </c>
      <c r="AY3403">
        <v>0</v>
      </c>
      <c r="AZ3403">
        <v>0</v>
      </c>
      <c r="BA3403">
        <v>0</v>
      </c>
      <c r="BB3403">
        <v>0</v>
      </c>
      <c r="BC3403">
        <v>0</v>
      </c>
      <c r="BD3403">
        <v>0</v>
      </c>
      <c r="BE3403">
        <v>0</v>
      </c>
      <c r="BF3403">
        <v>0</v>
      </c>
      <c r="BG3403" s="20">
        <v>4</v>
      </c>
      <c r="BH3403" s="20">
        <v>0</v>
      </c>
      <c r="BI3403" s="20">
        <v>86</v>
      </c>
      <c r="BJ3403" s="20">
        <v>2</v>
      </c>
      <c r="BK3403" s="20">
        <v>271</v>
      </c>
      <c r="BL3403" s="20">
        <v>1196</v>
      </c>
      <c r="BM3403" s="20">
        <v>479</v>
      </c>
      <c r="BN3403" s="20">
        <v>156</v>
      </c>
      <c r="BO3403" s="20">
        <v>47</v>
      </c>
      <c r="BP3403" s="20">
        <v>5653</v>
      </c>
      <c r="BQ3403" s="20">
        <v>1729</v>
      </c>
      <c r="BR3403" s="20">
        <v>0</v>
      </c>
      <c r="BS3403" s="20">
        <v>106</v>
      </c>
      <c r="BT3403" s="20">
        <v>1771</v>
      </c>
      <c r="BU3403" s="20">
        <v>284</v>
      </c>
      <c r="BV3403" s="20">
        <v>3174</v>
      </c>
    </row>
    <row r="3404" spans="1:74" x14ac:dyDescent="0.25">
      <c r="A3404" s="20" t="s">
        <v>676</v>
      </c>
      <c r="B3404" s="20" t="s">
        <v>681</v>
      </c>
      <c r="C3404" s="20" t="s">
        <v>682</v>
      </c>
      <c r="D3404" s="1">
        <v>44493</v>
      </c>
      <c r="E3404">
        <v>219</v>
      </c>
      <c r="F3404">
        <v>2</v>
      </c>
      <c r="G3404">
        <v>0</v>
      </c>
      <c r="H3404">
        <v>0</v>
      </c>
      <c r="I3404">
        <v>0</v>
      </c>
      <c r="J3404">
        <v>33</v>
      </c>
      <c r="K3404">
        <v>23</v>
      </c>
      <c r="L3404">
        <v>16</v>
      </c>
      <c r="M3404">
        <v>1</v>
      </c>
      <c r="N3404">
        <v>23</v>
      </c>
      <c r="O3404">
        <v>0</v>
      </c>
      <c r="P3404">
        <v>4</v>
      </c>
      <c r="Q3404">
        <v>0</v>
      </c>
      <c r="R3404">
        <v>447</v>
      </c>
      <c r="S3404">
        <v>0</v>
      </c>
      <c r="T3404">
        <v>155</v>
      </c>
      <c r="U3404">
        <v>3</v>
      </c>
      <c r="V3404">
        <v>8</v>
      </c>
      <c r="W3404">
        <v>2612</v>
      </c>
      <c r="X3404">
        <v>0</v>
      </c>
      <c r="Y3404">
        <v>107</v>
      </c>
      <c r="Z3404">
        <v>226</v>
      </c>
      <c r="AA3404">
        <v>32</v>
      </c>
      <c r="AB3404">
        <v>1833</v>
      </c>
      <c r="AC3404">
        <v>61</v>
      </c>
      <c r="AD3404">
        <v>316</v>
      </c>
      <c r="AE3404">
        <v>147</v>
      </c>
      <c r="AF3404">
        <v>44</v>
      </c>
      <c r="AG3404">
        <v>416</v>
      </c>
      <c r="AH3404">
        <v>0</v>
      </c>
      <c r="AI3404">
        <v>15</v>
      </c>
      <c r="AJ3404">
        <v>73</v>
      </c>
      <c r="AK3404">
        <v>3</v>
      </c>
      <c r="AL3404">
        <v>48</v>
      </c>
      <c r="AM3404">
        <v>0</v>
      </c>
      <c r="AN3404">
        <v>4</v>
      </c>
      <c r="AO3404">
        <v>1</v>
      </c>
      <c r="AP3404">
        <v>0</v>
      </c>
      <c r="AQ3404">
        <v>0</v>
      </c>
      <c r="AR3404">
        <v>0</v>
      </c>
      <c r="AS3404">
        <v>0</v>
      </c>
      <c r="AT3404">
        <v>0</v>
      </c>
      <c r="AU3404">
        <v>0</v>
      </c>
      <c r="AV3404">
        <v>0</v>
      </c>
      <c r="AW3404">
        <v>0</v>
      </c>
      <c r="AX3404">
        <v>0</v>
      </c>
      <c r="AY3404">
        <v>0</v>
      </c>
      <c r="AZ3404">
        <v>1</v>
      </c>
      <c r="BA3404">
        <v>0</v>
      </c>
      <c r="BB3404">
        <v>86</v>
      </c>
      <c r="BC3404">
        <v>303</v>
      </c>
      <c r="BD3404">
        <v>0</v>
      </c>
      <c r="BE3404">
        <v>8</v>
      </c>
      <c r="BF3404">
        <v>5</v>
      </c>
      <c r="BG3404" s="20"/>
      <c r="BH3404" s="20"/>
      <c r="BI3404" s="20"/>
      <c r="BJ3404" s="20"/>
      <c r="BK3404" s="20"/>
      <c r="BL3404" s="20"/>
      <c r="BM3404" s="20"/>
      <c r="BN3404" s="20"/>
      <c r="BO3404" s="20"/>
      <c r="BP3404" s="20"/>
      <c r="BQ3404" s="20"/>
      <c r="BR3404" s="20"/>
      <c r="BS3404" s="20"/>
      <c r="BT3404" s="20"/>
      <c r="BU3404" s="20"/>
      <c r="BV3404" s="20"/>
    </row>
    <row r="3405" spans="1:74" x14ac:dyDescent="0.25">
      <c r="A3405" s="20" t="s">
        <v>676</v>
      </c>
      <c r="B3405" s="20" t="s">
        <v>681</v>
      </c>
      <c r="C3405" s="20" t="s">
        <v>682</v>
      </c>
      <c r="D3405" s="1">
        <v>44500</v>
      </c>
      <c r="E3405">
        <v>220</v>
      </c>
      <c r="F3405">
        <v>2</v>
      </c>
      <c r="G3405">
        <v>0</v>
      </c>
      <c r="H3405">
        <v>0</v>
      </c>
      <c r="I3405">
        <v>0</v>
      </c>
      <c r="J3405">
        <v>43</v>
      </c>
      <c r="K3405">
        <v>23</v>
      </c>
      <c r="L3405">
        <v>16</v>
      </c>
      <c r="M3405">
        <v>2</v>
      </c>
      <c r="N3405">
        <v>23</v>
      </c>
      <c r="O3405">
        <v>0</v>
      </c>
      <c r="P3405">
        <v>6</v>
      </c>
      <c r="Q3405">
        <v>0</v>
      </c>
      <c r="R3405">
        <v>447</v>
      </c>
      <c r="S3405">
        <v>0</v>
      </c>
      <c r="T3405">
        <v>184</v>
      </c>
      <c r="U3405">
        <v>3</v>
      </c>
      <c r="V3405">
        <v>7</v>
      </c>
      <c r="W3405">
        <v>2623</v>
      </c>
      <c r="X3405">
        <v>0</v>
      </c>
      <c r="Y3405">
        <v>156</v>
      </c>
      <c r="Z3405">
        <v>219</v>
      </c>
      <c r="AA3405">
        <v>31</v>
      </c>
      <c r="AB3405">
        <v>1845</v>
      </c>
      <c r="AC3405">
        <v>89</v>
      </c>
      <c r="AD3405">
        <v>314</v>
      </c>
      <c r="AE3405">
        <v>148</v>
      </c>
      <c r="AF3405">
        <v>50</v>
      </c>
      <c r="AG3405">
        <v>420</v>
      </c>
      <c r="AH3405">
        <v>0</v>
      </c>
      <c r="AI3405">
        <v>18</v>
      </c>
      <c r="AJ3405">
        <v>72</v>
      </c>
      <c r="AK3405">
        <v>4</v>
      </c>
      <c r="AL3405">
        <v>50</v>
      </c>
      <c r="AM3405">
        <v>0</v>
      </c>
      <c r="AN3405">
        <v>6</v>
      </c>
      <c r="AO3405">
        <v>1</v>
      </c>
      <c r="AP3405">
        <v>0</v>
      </c>
      <c r="AQ3405">
        <v>0</v>
      </c>
      <c r="AR3405">
        <v>0</v>
      </c>
      <c r="AS3405">
        <v>0</v>
      </c>
      <c r="AT3405">
        <v>0</v>
      </c>
      <c r="AU3405">
        <v>0</v>
      </c>
      <c r="AV3405">
        <v>0</v>
      </c>
      <c r="AW3405">
        <v>0</v>
      </c>
      <c r="AX3405">
        <v>0</v>
      </c>
      <c r="AY3405">
        <v>0</v>
      </c>
      <c r="AZ3405">
        <v>1</v>
      </c>
      <c r="BA3405">
        <v>0</v>
      </c>
      <c r="BB3405">
        <v>87</v>
      </c>
      <c r="BC3405">
        <v>306</v>
      </c>
      <c r="BD3405">
        <v>0</v>
      </c>
      <c r="BE3405">
        <v>9</v>
      </c>
      <c r="BF3405">
        <v>5</v>
      </c>
      <c r="BG3405" s="20"/>
      <c r="BH3405" s="20"/>
      <c r="BI3405" s="20"/>
      <c r="BJ3405" s="20"/>
      <c r="BK3405" s="20"/>
      <c r="BL3405" s="20"/>
      <c r="BM3405" s="20"/>
      <c r="BN3405" s="20"/>
      <c r="BO3405" s="20"/>
      <c r="BP3405" s="20"/>
      <c r="BQ3405" s="20"/>
      <c r="BR3405" s="20"/>
      <c r="BS3405" s="20"/>
      <c r="BT3405" s="20"/>
      <c r="BU3405" s="20"/>
      <c r="BV3405" s="20"/>
    </row>
    <row r="3406" spans="1:74" x14ac:dyDescent="0.25">
      <c r="A3406" s="20" t="s">
        <v>676</v>
      </c>
      <c r="B3406" s="20" t="s">
        <v>681</v>
      </c>
      <c r="C3406" s="20" t="s">
        <v>682</v>
      </c>
      <c r="D3406" s="1">
        <v>44507</v>
      </c>
      <c r="E3406">
        <v>219</v>
      </c>
      <c r="F3406">
        <v>2</v>
      </c>
      <c r="G3406">
        <v>0</v>
      </c>
      <c r="H3406">
        <v>0</v>
      </c>
      <c r="I3406">
        <v>0</v>
      </c>
      <c r="J3406">
        <v>54</v>
      </c>
      <c r="K3406">
        <v>23</v>
      </c>
      <c r="L3406">
        <v>16</v>
      </c>
      <c r="M3406">
        <v>1</v>
      </c>
      <c r="N3406">
        <v>23</v>
      </c>
      <c r="O3406">
        <v>7</v>
      </c>
      <c r="P3406">
        <v>1</v>
      </c>
      <c r="Q3406">
        <v>0</v>
      </c>
      <c r="R3406">
        <v>449</v>
      </c>
      <c r="S3406">
        <v>216</v>
      </c>
      <c r="T3406">
        <v>87</v>
      </c>
      <c r="U3406">
        <v>3</v>
      </c>
      <c r="V3406">
        <v>6</v>
      </c>
      <c r="W3406">
        <v>2626</v>
      </c>
      <c r="X3406">
        <v>244</v>
      </c>
      <c r="Y3406">
        <v>305</v>
      </c>
      <c r="Z3406">
        <v>213</v>
      </c>
      <c r="AA3406">
        <v>33</v>
      </c>
      <c r="AB3406">
        <v>1856</v>
      </c>
      <c r="AC3406">
        <v>127</v>
      </c>
      <c r="AD3406">
        <v>312</v>
      </c>
      <c r="AE3406">
        <v>151</v>
      </c>
      <c r="AF3406">
        <v>56</v>
      </c>
      <c r="AG3406">
        <v>424</v>
      </c>
      <c r="AH3406">
        <v>18</v>
      </c>
      <c r="AI3406">
        <v>10</v>
      </c>
      <c r="AJ3406">
        <v>72</v>
      </c>
      <c r="AK3406">
        <v>3</v>
      </c>
      <c r="AL3406">
        <v>50</v>
      </c>
      <c r="AM3406">
        <v>8</v>
      </c>
      <c r="AN3406">
        <v>5</v>
      </c>
      <c r="AO3406">
        <v>1</v>
      </c>
      <c r="AP3406">
        <v>0</v>
      </c>
      <c r="AQ3406">
        <v>0</v>
      </c>
      <c r="AR3406">
        <v>0</v>
      </c>
      <c r="AS3406">
        <v>0</v>
      </c>
      <c r="AT3406">
        <v>0</v>
      </c>
      <c r="AU3406">
        <v>0</v>
      </c>
      <c r="AV3406">
        <v>0</v>
      </c>
      <c r="AW3406">
        <v>0</v>
      </c>
      <c r="AX3406">
        <v>0</v>
      </c>
      <c r="AY3406">
        <v>0</v>
      </c>
      <c r="AZ3406">
        <v>0</v>
      </c>
      <c r="BA3406">
        <v>0</v>
      </c>
      <c r="BB3406">
        <v>0</v>
      </c>
      <c r="BC3406">
        <v>0</v>
      </c>
      <c r="BD3406">
        <v>0</v>
      </c>
      <c r="BE3406">
        <v>0</v>
      </c>
      <c r="BF3406">
        <v>0</v>
      </c>
      <c r="BG3406" s="20">
        <v>2</v>
      </c>
      <c r="BH3406" s="20">
        <v>0</v>
      </c>
      <c r="BI3406" s="20">
        <v>172</v>
      </c>
      <c r="BJ3406" s="20">
        <v>21</v>
      </c>
      <c r="BK3406" s="20">
        <v>337</v>
      </c>
      <c r="BL3406" s="20">
        <v>1924</v>
      </c>
      <c r="BM3406" s="20">
        <v>1271</v>
      </c>
      <c r="BN3406" s="20">
        <v>316</v>
      </c>
      <c r="BO3406" s="20">
        <v>42</v>
      </c>
      <c r="BP3406" s="20"/>
      <c r="BQ3406" s="20"/>
      <c r="BR3406" s="20"/>
      <c r="BS3406" s="20"/>
      <c r="BT3406" s="20"/>
      <c r="BU3406" s="20"/>
      <c r="BV3406" s="20"/>
    </row>
    <row r="3407" spans="1:74" x14ac:dyDescent="0.25">
      <c r="A3407" s="20" t="s">
        <v>676</v>
      </c>
      <c r="B3407" s="20" t="s">
        <v>681</v>
      </c>
      <c r="C3407" s="20" t="s">
        <v>682</v>
      </c>
      <c r="D3407" s="1">
        <v>44514</v>
      </c>
      <c r="E3407">
        <v>219</v>
      </c>
      <c r="F3407">
        <v>2</v>
      </c>
      <c r="G3407">
        <v>0</v>
      </c>
      <c r="H3407">
        <v>0</v>
      </c>
      <c r="I3407">
        <v>0</v>
      </c>
      <c r="J3407">
        <v>61</v>
      </c>
      <c r="K3407">
        <v>23</v>
      </c>
      <c r="L3407">
        <v>16</v>
      </c>
      <c r="M3407">
        <v>1</v>
      </c>
      <c r="N3407">
        <v>23</v>
      </c>
      <c r="O3407">
        <v>7</v>
      </c>
      <c r="P3407">
        <v>1</v>
      </c>
      <c r="Q3407">
        <v>0</v>
      </c>
      <c r="R3407">
        <v>452</v>
      </c>
      <c r="S3407">
        <v>221</v>
      </c>
      <c r="T3407">
        <v>88</v>
      </c>
      <c r="U3407">
        <v>3</v>
      </c>
      <c r="V3407">
        <v>6</v>
      </c>
      <c r="W3407">
        <v>2626</v>
      </c>
      <c r="X3407">
        <v>316</v>
      </c>
      <c r="Y3407">
        <v>307</v>
      </c>
      <c r="Z3407">
        <v>202</v>
      </c>
      <c r="AA3407">
        <v>33</v>
      </c>
      <c r="AB3407">
        <v>1865</v>
      </c>
      <c r="AC3407">
        <v>157</v>
      </c>
      <c r="AD3407">
        <v>312</v>
      </c>
      <c r="AE3407">
        <v>152</v>
      </c>
      <c r="AF3407">
        <v>60</v>
      </c>
      <c r="AG3407">
        <v>428</v>
      </c>
      <c r="AH3407">
        <v>26</v>
      </c>
      <c r="AI3407">
        <v>11</v>
      </c>
      <c r="AJ3407">
        <v>72</v>
      </c>
      <c r="AK3407">
        <v>3</v>
      </c>
      <c r="AL3407">
        <v>50</v>
      </c>
      <c r="AM3407">
        <v>9</v>
      </c>
      <c r="AN3407">
        <v>5</v>
      </c>
      <c r="AO3407">
        <v>1</v>
      </c>
      <c r="AP3407">
        <v>0</v>
      </c>
      <c r="AQ3407">
        <v>0</v>
      </c>
      <c r="AR3407">
        <v>0</v>
      </c>
      <c r="AS3407">
        <v>0</v>
      </c>
      <c r="AT3407">
        <v>0</v>
      </c>
      <c r="AU3407">
        <v>0</v>
      </c>
      <c r="AV3407">
        <v>0</v>
      </c>
      <c r="AW3407">
        <v>0</v>
      </c>
      <c r="AX3407">
        <v>0</v>
      </c>
      <c r="AY3407">
        <v>0</v>
      </c>
      <c r="AZ3407">
        <v>0</v>
      </c>
      <c r="BA3407">
        <v>0</v>
      </c>
      <c r="BB3407">
        <v>0</v>
      </c>
      <c r="BC3407">
        <v>0</v>
      </c>
      <c r="BD3407">
        <v>0</v>
      </c>
      <c r="BE3407">
        <v>0</v>
      </c>
      <c r="BF3407">
        <v>0</v>
      </c>
      <c r="BG3407" s="20">
        <v>2</v>
      </c>
      <c r="BH3407" s="20">
        <v>0</v>
      </c>
      <c r="BI3407" s="20">
        <v>172</v>
      </c>
      <c r="BJ3407" s="20">
        <v>21</v>
      </c>
      <c r="BK3407" s="20">
        <v>339</v>
      </c>
      <c r="BL3407" s="20">
        <v>1932</v>
      </c>
      <c r="BM3407" s="20">
        <v>1275</v>
      </c>
      <c r="BN3407" s="20">
        <v>319</v>
      </c>
      <c r="BO3407" s="20">
        <v>42</v>
      </c>
      <c r="BP3407" s="20"/>
      <c r="BQ3407" s="20"/>
      <c r="BR3407" s="20"/>
      <c r="BS3407" s="20"/>
      <c r="BT3407" s="20"/>
      <c r="BU3407" s="20"/>
      <c r="BV3407" s="20"/>
    </row>
    <row r="3408" spans="1:74" x14ac:dyDescent="0.25">
      <c r="A3408" s="20" t="s">
        <v>676</v>
      </c>
      <c r="B3408" s="20" t="s">
        <v>681</v>
      </c>
      <c r="C3408" s="20" t="s">
        <v>682</v>
      </c>
      <c r="D3408" s="1">
        <v>44521</v>
      </c>
      <c r="E3408">
        <v>222</v>
      </c>
      <c r="F3408">
        <v>2</v>
      </c>
      <c r="G3408">
        <v>0</v>
      </c>
      <c r="H3408">
        <v>0</v>
      </c>
      <c r="I3408">
        <v>0</v>
      </c>
      <c r="J3408">
        <v>74</v>
      </c>
      <c r="K3408">
        <v>23</v>
      </c>
      <c r="L3408">
        <v>16</v>
      </c>
      <c r="M3408">
        <v>1</v>
      </c>
      <c r="N3408">
        <v>24</v>
      </c>
      <c r="O3408">
        <v>8</v>
      </c>
      <c r="P3408">
        <v>1</v>
      </c>
      <c r="Q3408">
        <v>0</v>
      </c>
      <c r="R3408">
        <v>452</v>
      </c>
      <c r="S3408">
        <v>230</v>
      </c>
      <c r="T3408">
        <v>87</v>
      </c>
      <c r="U3408">
        <v>3</v>
      </c>
      <c r="V3408">
        <v>7</v>
      </c>
      <c r="W3408">
        <v>2629</v>
      </c>
      <c r="X3408">
        <v>449</v>
      </c>
      <c r="Y3408">
        <v>311</v>
      </c>
      <c r="Z3408">
        <v>197</v>
      </c>
      <c r="AA3408">
        <v>31</v>
      </c>
      <c r="AB3408">
        <v>1871</v>
      </c>
      <c r="AC3408">
        <v>245</v>
      </c>
      <c r="AD3408">
        <v>311</v>
      </c>
      <c r="AE3408">
        <v>152</v>
      </c>
      <c r="AF3408">
        <v>56</v>
      </c>
      <c r="AG3408">
        <v>431</v>
      </c>
      <c r="AH3408">
        <v>39</v>
      </c>
      <c r="AI3408">
        <v>11</v>
      </c>
      <c r="AJ3408">
        <v>72</v>
      </c>
      <c r="AK3408">
        <v>4</v>
      </c>
      <c r="AL3408">
        <v>51</v>
      </c>
      <c r="AM3408">
        <v>9</v>
      </c>
      <c r="AN3408">
        <v>5</v>
      </c>
      <c r="AO3408">
        <v>1</v>
      </c>
      <c r="AP3408">
        <v>0</v>
      </c>
      <c r="AQ3408">
        <v>0</v>
      </c>
      <c r="AR3408">
        <v>0</v>
      </c>
      <c r="AS3408">
        <v>0</v>
      </c>
      <c r="AT3408">
        <v>0</v>
      </c>
      <c r="AU3408">
        <v>0</v>
      </c>
      <c r="AV3408">
        <v>0</v>
      </c>
      <c r="AW3408">
        <v>0</v>
      </c>
      <c r="AX3408">
        <v>0</v>
      </c>
      <c r="AY3408">
        <v>0</v>
      </c>
      <c r="AZ3408">
        <v>0</v>
      </c>
      <c r="BA3408">
        <v>0</v>
      </c>
      <c r="BB3408">
        <v>0</v>
      </c>
      <c r="BC3408">
        <v>0</v>
      </c>
      <c r="BD3408">
        <v>0</v>
      </c>
      <c r="BE3408">
        <v>0</v>
      </c>
      <c r="BF3408">
        <v>0</v>
      </c>
      <c r="BG3408" s="20">
        <v>2</v>
      </c>
      <c r="BH3408" s="20">
        <v>0</v>
      </c>
      <c r="BI3408" s="20">
        <v>174</v>
      </c>
      <c r="BJ3408" s="20">
        <v>22</v>
      </c>
      <c r="BK3408" s="20">
        <v>338</v>
      </c>
      <c r="BL3408" s="20">
        <v>1945</v>
      </c>
      <c r="BM3408" s="20">
        <v>1286</v>
      </c>
      <c r="BN3408" s="20">
        <v>322</v>
      </c>
      <c r="BO3408" s="20">
        <v>42</v>
      </c>
      <c r="BP3408" s="20"/>
      <c r="BQ3408" s="20"/>
      <c r="BR3408" s="20"/>
      <c r="BS3408" s="20"/>
      <c r="BT3408" s="20"/>
      <c r="BU3408" s="20"/>
      <c r="BV3408" s="20"/>
    </row>
    <row r="3409" spans="1:74" x14ac:dyDescent="0.25">
      <c r="A3409" s="20" t="s">
        <v>676</v>
      </c>
      <c r="B3409" s="20" t="s">
        <v>681</v>
      </c>
      <c r="C3409" s="20" t="s">
        <v>682</v>
      </c>
      <c r="D3409" s="1">
        <v>44528</v>
      </c>
      <c r="E3409">
        <v>223</v>
      </c>
      <c r="F3409">
        <v>2</v>
      </c>
      <c r="G3409">
        <v>0</v>
      </c>
      <c r="H3409">
        <v>0</v>
      </c>
      <c r="I3409">
        <v>0</v>
      </c>
      <c r="J3409">
        <v>94</v>
      </c>
      <c r="K3409">
        <v>23</v>
      </c>
      <c r="L3409">
        <v>16</v>
      </c>
      <c r="M3409">
        <v>1</v>
      </c>
      <c r="N3409">
        <v>23</v>
      </c>
      <c r="O3409">
        <v>9</v>
      </c>
      <c r="P3409">
        <v>1</v>
      </c>
      <c r="Q3409">
        <v>0</v>
      </c>
      <c r="R3409">
        <v>456</v>
      </c>
      <c r="S3409">
        <v>245</v>
      </c>
      <c r="T3409">
        <v>85</v>
      </c>
      <c r="U3409">
        <v>3</v>
      </c>
      <c r="V3409">
        <v>10</v>
      </c>
      <c r="W3409">
        <v>2640</v>
      </c>
      <c r="X3409">
        <v>681</v>
      </c>
      <c r="Y3409">
        <v>319</v>
      </c>
      <c r="Z3409">
        <v>190</v>
      </c>
      <c r="AA3409">
        <v>29</v>
      </c>
      <c r="AB3409">
        <v>1878</v>
      </c>
      <c r="AC3409">
        <v>441</v>
      </c>
      <c r="AD3409">
        <v>310</v>
      </c>
      <c r="AE3409">
        <v>151</v>
      </c>
      <c r="AF3409">
        <v>59</v>
      </c>
      <c r="AG3409">
        <v>437</v>
      </c>
      <c r="AH3409">
        <v>68</v>
      </c>
      <c r="AI3409">
        <v>17</v>
      </c>
      <c r="AJ3409">
        <v>64</v>
      </c>
      <c r="AK3409">
        <v>5</v>
      </c>
      <c r="AL3409">
        <v>51</v>
      </c>
      <c r="AM3409">
        <v>23</v>
      </c>
      <c r="AN3409">
        <v>5</v>
      </c>
      <c r="AO3409">
        <v>1</v>
      </c>
      <c r="AP3409">
        <v>0</v>
      </c>
      <c r="AQ3409">
        <v>0</v>
      </c>
      <c r="AR3409">
        <v>0</v>
      </c>
      <c r="AS3409">
        <v>0</v>
      </c>
      <c r="AT3409">
        <v>0</v>
      </c>
      <c r="AU3409">
        <v>0</v>
      </c>
      <c r="AV3409">
        <v>0</v>
      </c>
      <c r="AW3409">
        <v>0</v>
      </c>
      <c r="AX3409">
        <v>0</v>
      </c>
      <c r="AY3409">
        <v>0</v>
      </c>
      <c r="AZ3409">
        <v>0</v>
      </c>
      <c r="BA3409">
        <v>0</v>
      </c>
      <c r="BB3409">
        <v>0</v>
      </c>
      <c r="BC3409">
        <v>0</v>
      </c>
      <c r="BD3409">
        <v>0</v>
      </c>
      <c r="BE3409">
        <v>0</v>
      </c>
      <c r="BF3409">
        <v>0</v>
      </c>
      <c r="BG3409" s="20">
        <v>2</v>
      </c>
      <c r="BH3409" s="20">
        <v>0</v>
      </c>
      <c r="BI3409" s="20">
        <v>177</v>
      </c>
      <c r="BJ3409" s="20">
        <v>21</v>
      </c>
      <c r="BK3409" s="20">
        <v>339</v>
      </c>
      <c r="BL3409" s="20">
        <v>1961</v>
      </c>
      <c r="BM3409" s="20">
        <v>1290</v>
      </c>
      <c r="BN3409" s="20">
        <v>327</v>
      </c>
      <c r="BO3409" s="20">
        <v>43</v>
      </c>
      <c r="BP3409" s="20"/>
      <c r="BQ3409" s="20"/>
      <c r="BR3409" s="20"/>
      <c r="BS3409" s="20"/>
      <c r="BT3409" s="20"/>
      <c r="BU3409" s="20"/>
      <c r="BV3409" s="20"/>
    </row>
    <row r="3410" spans="1:74" x14ac:dyDescent="0.25">
      <c r="A3410" s="20" t="s">
        <v>676</v>
      </c>
      <c r="B3410" s="20" t="s">
        <v>681</v>
      </c>
      <c r="C3410" s="20" t="s">
        <v>682</v>
      </c>
      <c r="D3410" s="1">
        <v>44535</v>
      </c>
      <c r="E3410">
        <v>224</v>
      </c>
      <c r="F3410">
        <v>2</v>
      </c>
      <c r="G3410">
        <v>0</v>
      </c>
      <c r="H3410">
        <v>0</v>
      </c>
      <c r="I3410">
        <v>0</v>
      </c>
      <c r="J3410">
        <v>96</v>
      </c>
      <c r="K3410">
        <v>24</v>
      </c>
      <c r="L3410">
        <v>15</v>
      </c>
      <c r="M3410">
        <v>1</v>
      </c>
      <c r="N3410">
        <v>23</v>
      </c>
      <c r="O3410">
        <v>9</v>
      </c>
      <c r="P3410">
        <v>1</v>
      </c>
      <c r="Q3410">
        <v>0</v>
      </c>
      <c r="R3410">
        <v>460</v>
      </c>
      <c r="S3410">
        <v>251</v>
      </c>
      <c r="T3410">
        <v>83</v>
      </c>
      <c r="U3410">
        <v>3</v>
      </c>
      <c r="V3410">
        <v>11</v>
      </c>
      <c r="W3410">
        <v>2637</v>
      </c>
      <c r="X3410">
        <v>751</v>
      </c>
      <c r="Y3410">
        <v>321</v>
      </c>
      <c r="Z3410">
        <v>180</v>
      </c>
      <c r="AA3410">
        <v>29</v>
      </c>
      <c r="AB3410">
        <v>1880</v>
      </c>
      <c r="AC3410">
        <v>540</v>
      </c>
      <c r="AD3410">
        <v>307</v>
      </c>
      <c r="AE3410">
        <v>150</v>
      </c>
      <c r="AF3410">
        <v>59</v>
      </c>
      <c r="AG3410">
        <v>441</v>
      </c>
      <c r="AH3410">
        <v>80</v>
      </c>
      <c r="AI3410">
        <v>17</v>
      </c>
      <c r="AJ3410">
        <v>64</v>
      </c>
      <c r="AK3410">
        <v>6</v>
      </c>
      <c r="AL3410">
        <v>52</v>
      </c>
      <c r="AM3410">
        <v>24</v>
      </c>
      <c r="AN3410">
        <v>6</v>
      </c>
      <c r="AO3410">
        <v>1</v>
      </c>
      <c r="AP3410">
        <v>0</v>
      </c>
      <c r="AQ3410">
        <v>0</v>
      </c>
      <c r="AR3410">
        <v>0</v>
      </c>
      <c r="AS3410">
        <v>0</v>
      </c>
      <c r="AT3410">
        <v>0</v>
      </c>
      <c r="AU3410">
        <v>0</v>
      </c>
      <c r="AV3410">
        <v>0</v>
      </c>
      <c r="AW3410">
        <v>0</v>
      </c>
      <c r="AX3410">
        <v>0</v>
      </c>
      <c r="AY3410">
        <v>0</v>
      </c>
      <c r="AZ3410">
        <v>0</v>
      </c>
      <c r="BA3410">
        <v>0</v>
      </c>
      <c r="BB3410">
        <v>0</v>
      </c>
      <c r="BC3410">
        <v>0</v>
      </c>
      <c r="BD3410">
        <v>0</v>
      </c>
      <c r="BE3410">
        <v>0</v>
      </c>
      <c r="BF3410">
        <v>0</v>
      </c>
      <c r="BG3410" s="20">
        <v>2</v>
      </c>
      <c r="BH3410" s="20">
        <v>0</v>
      </c>
      <c r="BI3410" s="20">
        <v>178</v>
      </c>
      <c r="BJ3410" s="20">
        <v>21</v>
      </c>
      <c r="BK3410" s="20">
        <v>345</v>
      </c>
      <c r="BL3410" s="20">
        <v>1966</v>
      </c>
      <c r="BM3410" s="20">
        <v>1298</v>
      </c>
      <c r="BN3410" s="20">
        <v>331</v>
      </c>
      <c r="BO3410" s="20">
        <v>43</v>
      </c>
      <c r="BP3410" s="20"/>
      <c r="BQ3410" s="20"/>
      <c r="BR3410" s="20"/>
      <c r="BS3410" s="20"/>
      <c r="BT3410" s="20"/>
      <c r="BU3410" s="20"/>
      <c r="BV3410" s="20"/>
    </row>
    <row r="3411" spans="1:74" x14ac:dyDescent="0.25">
      <c r="A3411" s="20" t="s">
        <v>676</v>
      </c>
      <c r="B3411" s="20" t="s">
        <v>681</v>
      </c>
      <c r="C3411" s="20" t="s">
        <v>682</v>
      </c>
      <c r="D3411" s="1">
        <v>44542</v>
      </c>
      <c r="E3411">
        <v>224</v>
      </c>
      <c r="F3411">
        <v>2</v>
      </c>
      <c r="G3411">
        <v>0</v>
      </c>
      <c r="H3411">
        <v>0</v>
      </c>
      <c r="I3411">
        <v>0</v>
      </c>
      <c r="J3411">
        <v>109</v>
      </c>
      <c r="K3411">
        <v>23</v>
      </c>
      <c r="L3411">
        <v>14</v>
      </c>
      <c r="M3411">
        <v>1</v>
      </c>
      <c r="N3411">
        <v>23</v>
      </c>
      <c r="O3411">
        <v>9</v>
      </c>
      <c r="P3411">
        <v>1</v>
      </c>
      <c r="Q3411">
        <v>0</v>
      </c>
      <c r="R3411">
        <v>448</v>
      </c>
      <c r="S3411">
        <v>255</v>
      </c>
      <c r="T3411">
        <v>75</v>
      </c>
      <c r="U3411">
        <v>2</v>
      </c>
      <c r="V3411">
        <v>12</v>
      </c>
      <c r="W3411">
        <v>2623</v>
      </c>
      <c r="X3411">
        <v>886</v>
      </c>
      <c r="Y3411">
        <v>322</v>
      </c>
      <c r="Z3411">
        <v>171</v>
      </c>
      <c r="AA3411">
        <v>29</v>
      </c>
      <c r="AB3411">
        <v>1869</v>
      </c>
      <c r="AC3411">
        <v>701</v>
      </c>
      <c r="AD3411">
        <v>304</v>
      </c>
      <c r="AE3411">
        <v>149</v>
      </c>
      <c r="AF3411">
        <v>59</v>
      </c>
      <c r="AG3411">
        <v>443</v>
      </c>
      <c r="AH3411">
        <v>99</v>
      </c>
      <c r="AI3411">
        <v>19</v>
      </c>
      <c r="AJ3411">
        <v>62</v>
      </c>
      <c r="AK3411">
        <v>7</v>
      </c>
      <c r="AL3411">
        <v>53</v>
      </c>
      <c r="AM3411">
        <v>25</v>
      </c>
      <c r="AN3411">
        <v>6</v>
      </c>
      <c r="AO3411">
        <v>1</v>
      </c>
      <c r="AP3411">
        <v>0</v>
      </c>
      <c r="AQ3411">
        <v>0</v>
      </c>
      <c r="AR3411">
        <v>0</v>
      </c>
      <c r="AS3411">
        <v>0</v>
      </c>
      <c r="AT3411">
        <v>0</v>
      </c>
      <c r="AU3411">
        <v>0</v>
      </c>
      <c r="AV3411">
        <v>0</v>
      </c>
      <c r="AW3411">
        <v>0</v>
      </c>
      <c r="AX3411">
        <v>0</v>
      </c>
      <c r="AY3411">
        <v>0</v>
      </c>
      <c r="AZ3411">
        <v>0</v>
      </c>
      <c r="BA3411">
        <v>0</v>
      </c>
      <c r="BB3411">
        <v>0</v>
      </c>
      <c r="BC3411">
        <v>0</v>
      </c>
      <c r="BD3411">
        <v>0</v>
      </c>
      <c r="BE3411">
        <v>0</v>
      </c>
      <c r="BF3411">
        <v>0</v>
      </c>
      <c r="BG3411" s="20">
        <v>2</v>
      </c>
      <c r="BH3411" s="20">
        <v>0</v>
      </c>
      <c r="BI3411" s="20">
        <v>178</v>
      </c>
      <c r="BJ3411" s="20">
        <v>21</v>
      </c>
      <c r="BK3411" s="20">
        <v>342</v>
      </c>
      <c r="BL3411" s="20">
        <v>1970</v>
      </c>
      <c r="BM3411" s="20">
        <v>1292</v>
      </c>
      <c r="BN3411" s="20">
        <v>333</v>
      </c>
      <c r="BO3411" s="20">
        <v>44</v>
      </c>
      <c r="BP3411" s="20"/>
      <c r="BQ3411" s="20"/>
      <c r="BR3411" s="20"/>
      <c r="BS3411" s="20"/>
      <c r="BT3411" s="20"/>
      <c r="BU3411" s="20"/>
      <c r="BV3411" s="20"/>
    </row>
    <row r="3412" spans="1:74" x14ac:dyDescent="0.25">
      <c r="A3412" s="20" t="s">
        <v>676</v>
      </c>
      <c r="B3412" s="20" t="s">
        <v>681</v>
      </c>
      <c r="C3412" s="20" t="s">
        <v>682</v>
      </c>
      <c r="D3412" s="1">
        <v>44549</v>
      </c>
      <c r="E3412">
        <v>224</v>
      </c>
      <c r="F3412">
        <v>2</v>
      </c>
      <c r="G3412">
        <v>1</v>
      </c>
      <c r="H3412">
        <v>0</v>
      </c>
      <c r="I3412">
        <v>0</v>
      </c>
      <c r="J3412">
        <v>121</v>
      </c>
      <c r="K3412">
        <v>22</v>
      </c>
      <c r="L3412">
        <v>12</v>
      </c>
      <c r="M3412">
        <v>1</v>
      </c>
      <c r="N3412">
        <v>23</v>
      </c>
      <c r="O3412">
        <v>12</v>
      </c>
      <c r="P3412">
        <v>1</v>
      </c>
      <c r="Q3412">
        <v>0</v>
      </c>
      <c r="R3412">
        <v>451</v>
      </c>
      <c r="S3412">
        <v>272</v>
      </c>
      <c r="T3412">
        <v>75</v>
      </c>
      <c r="U3412">
        <v>2</v>
      </c>
      <c r="V3412">
        <v>9</v>
      </c>
      <c r="W3412">
        <v>2637</v>
      </c>
      <c r="X3412">
        <v>1073</v>
      </c>
      <c r="Y3412">
        <v>321</v>
      </c>
      <c r="Z3412">
        <v>168</v>
      </c>
      <c r="AA3412">
        <v>30</v>
      </c>
      <c r="AB3412">
        <v>1888</v>
      </c>
      <c r="AC3412">
        <v>862</v>
      </c>
      <c r="AD3412">
        <v>298</v>
      </c>
      <c r="AE3412">
        <v>149</v>
      </c>
      <c r="AF3412">
        <v>65</v>
      </c>
      <c r="AG3412">
        <v>442</v>
      </c>
      <c r="AH3412">
        <v>133</v>
      </c>
      <c r="AI3412">
        <v>19</v>
      </c>
      <c r="AJ3412">
        <v>61</v>
      </c>
      <c r="AK3412">
        <v>7</v>
      </c>
      <c r="AL3412">
        <v>51</v>
      </c>
      <c r="AM3412">
        <v>31</v>
      </c>
      <c r="AN3412">
        <v>6</v>
      </c>
      <c r="AO3412">
        <v>1</v>
      </c>
      <c r="AP3412">
        <v>0</v>
      </c>
      <c r="AQ3412">
        <v>0</v>
      </c>
      <c r="AR3412">
        <v>0</v>
      </c>
      <c r="AS3412">
        <v>0</v>
      </c>
      <c r="AT3412">
        <v>0</v>
      </c>
      <c r="AU3412">
        <v>0</v>
      </c>
      <c r="AV3412">
        <v>0</v>
      </c>
      <c r="AW3412">
        <v>0</v>
      </c>
      <c r="AX3412">
        <v>0</v>
      </c>
      <c r="AY3412">
        <v>0</v>
      </c>
      <c r="AZ3412">
        <v>0</v>
      </c>
      <c r="BA3412">
        <v>0</v>
      </c>
      <c r="BB3412">
        <v>0</v>
      </c>
      <c r="BC3412">
        <v>0</v>
      </c>
      <c r="BD3412">
        <v>0</v>
      </c>
      <c r="BE3412">
        <v>0</v>
      </c>
      <c r="BF3412">
        <v>0</v>
      </c>
      <c r="BG3412" s="20">
        <v>2</v>
      </c>
      <c r="BH3412" s="20">
        <v>0</v>
      </c>
      <c r="BI3412" s="20">
        <v>180</v>
      </c>
      <c r="BJ3412" s="20">
        <v>21</v>
      </c>
      <c r="BK3412" s="20">
        <v>345</v>
      </c>
      <c r="BL3412" s="20">
        <v>1991</v>
      </c>
      <c r="BM3412" s="20">
        <v>1304</v>
      </c>
      <c r="BN3412" s="20">
        <v>333</v>
      </c>
      <c r="BO3412" s="20">
        <v>42</v>
      </c>
      <c r="BP3412" s="20">
        <v>18845</v>
      </c>
      <c r="BQ3412" s="20">
        <v>3051</v>
      </c>
      <c r="BR3412" s="20">
        <v>0</v>
      </c>
      <c r="BS3412" s="20">
        <v>588</v>
      </c>
      <c r="BT3412" s="20">
        <v>5163</v>
      </c>
      <c r="BU3412" s="20">
        <v>883</v>
      </c>
      <c r="BV3412" s="20">
        <v>11281</v>
      </c>
    </row>
    <row r="3413" spans="1:74" x14ac:dyDescent="0.25">
      <c r="A3413" s="20" t="s">
        <v>676</v>
      </c>
      <c r="B3413" s="20" t="s">
        <v>681</v>
      </c>
      <c r="C3413" s="20" t="s">
        <v>682</v>
      </c>
      <c r="D3413" s="1">
        <v>44558</v>
      </c>
      <c r="E3413">
        <v>225</v>
      </c>
      <c r="F3413">
        <v>2</v>
      </c>
      <c r="G3413">
        <v>1</v>
      </c>
      <c r="H3413">
        <v>0</v>
      </c>
      <c r="I3413">
        <v>0</v>
      </c>
      <c r="J3413">
        <v>127</v>
      </c>
      <c r="K3413">
        <v>22</v>
      </c>
      <c r="L3413">
        <v>12</v>
      </c>
      <c r="M3413">
        <v>1</v>
      </c>
      <c r="N3413">
        <v>23</v>
      </c>
      <c r="O3413">
        <v>12</v>
      </c>
      <c r="P3413">
        <v>1</v>
      </c>
      <c r="Q3413">
        <v>0</v>
      </c>
      <c r="R3413">
        <v>451</v>
      </c>
      <c r="S3413">
        <v>276</v>
      </c>
      <c r="T3413">
        <v>75</v>
      </c>
      <c r="U3413">
        <v>2</v>
      </c>
      <c r="V3413">
        <v>9</v>
      </c>
      <c r="W3413">
        <v>2645</v>
      </c>
      <c r="X3413">
        <v>1186</v>
      </c>
      <c r="Y3413">
        <v>320</v>
      </c>
      <c r="Z3413">
        <v>161</v>
      </c>
      <c r="AA3413">
        <v>28</v>
      </c>
      <c r="AB3413">
        <v>1902</v>
      </c>
      <c r="AC3413">
        <v>914</v>
      </c>
      <c r="AD3413">
        <v>300</v>
      </c>
      <c r="AE3413">
        <v>151</v>
      </c>
      <c r="AF3413">
        <v>70</v>
      </c>
      <c r="AG3413">
        <v>443</v>
      </c>
      <c r="AH3413">
        <v>167</v>
      </c>
      <c r="AI3413">
        <v>19</v>
      </c>
      <c r="AJ3413">
        <v>60</v>
      </c>
      <c r="AK3413">
        <v>7</v>
      </c>
      <c r="AL3413">
        <v>51</v>
      </c>
      <c r="AM3413">
        <v>37</v>
      </c>
      <c r="AN3413">
        <v>6</v>
      </c>
      <c r="AO3413">
        <v>1</v>
      </c>
      <c r="AP3413">
        <v>0</v>
      </c>
      <c r="AQ3413">
        <v>0</v>
      </c>
      <c r="AR3413">
        <v>0</v>
      </c>
      <c r="AS3413">
        <v>0</v>
      </c>
      <c r="AT3413">
        <v>0</v>
      </c>
      <c r="AU3413">
        <v>0</v>
      </c>
      <c r="AV3413">
        <v>0</v>
      </c>
      <c r="AW3413">
        <v>0</v>
      </c>
      <c r="AX3413">
        <v>0</v>
      </c>
      <c r="AY3413">
        <v>0</v>
      </c>
      <c r="AZ3413">
        <v>0</v>
      </c>
      <c r="BA3413">
        <v>0</v>
      </c>
      <c r="BB3413">
        <v>0</v>
      </c>
      <c r="BC3413">
        <v>0</v>
      </c>
      <c r="BD3413">
        <v>0</v>
      </c>
      <c r="BE3413">
        <v>0</v>
      </c>
      <c r="BF3413">
        <v>0</v>
      </c>
      <c r="BG3413" s="20">
        <v>2</v>
      </c>
      <c r="BH3413" s="20">
        <v>0</v>
      </c>
      <c r="BI3413" s="20">
        <v>181</v>
      </c>
      <c r="BJ3413" s="20">
        <v>21</v>
      </c>
      <c r="BK3413" s="20">
        <v>345</v>
      </c>
      <c r="BL3413" s="20">
        <v>2009</v>
      </c>
      <c r="BM3413" s="20">
        <v>1310</v>
      </c>
      <c r="BN3413" s="20">
        <v>337</v>
      </c>
      <c r="BO3413" s="20">
        <v>42</v>
      </c>
      <c r="BP3413" s="20">
        <v>18971</v>
      </c>
      <c r="BQ3413" s="20">
        <v>4591</v>
      </c>
      <c r="BR3413" s="20">
        <v>0</v>
      </c>
      <c r="BS3413" s="20">
        <v>601</v>
      </c>
      <c r="BT3413" s="20">
        <v>5134</v>
      </c>
      <c r="BU3413" s="20">
        <v>922</v>
      </c>
      <c r="BV3413" s="20">
        <v>11375</v>
      </c>
    </row>
    <row r="3414" spans="1:74" x14ac:dyDescent="0.25">
      <c r="A3414" s="20" t="s">
        <v>676</v>
      </c>
      <c r="B3414" s="20" t="s">
        <v>681</v>
      </c>
      <c r="C3414" s="20" t="s">
        <v>682</v>
      </c>
      <c r="D3414" s="1">
        <v>44564</v>
      </c>
      <c r="E3414">
        <v>224</v>
      </c>
      <c r="F3414">
        <v>2</v>
      </c>
      <c r="G3414">
        <v>1</v>
      </c>
      <c r="H3414">
        <v>0</v>
      </c>
      <c r="I3414">
        <v>0</v>
      </c>
      <c r="J3414">
        <v>130</v>
      </c>
      <c r="K3414">
        <v>22</v>
      </c>
      <c r="L3414">
        <v>11</v>
      </c>
      <c r="M3414">
        <v>1</v>
      </c>
      <c r="N3414">
        <v>23</v>
      </c>
      <c r="O3414">
        <v>12</v>
      </c>
      <c r="P3414">
        <v>1</v>
      </c>
      <c r="Q3414">
        <v>0</v>
      </c>
      <c r="R3414">
        <v>455</v>
      </c>
      <c r="S3414">
        <v>280</v>
      </c>
      <c r="T3414">
        <v>75</v>
      </c>
      <c r="U3414">
        <v>2</v>
      </c>
      <c r="V3414">
        <v>9</v>
      </c>
      <c r="W3414">
        <v>2643</v>
      </c>
      <c r="X3414">
        <v>1223</v>
      </c>
      <c r="Y3414">
        <v>319</v>
      </c>
      <c r="Z3414">
        <v>159</v>
      </c>
      <c r="AA3414">
        <v>28</v>
      </c>
      <c r="AB3414">
        <v>1906</v>
      </c>
      <c r="AC3414">
        <v>930</v>
      </c>
      <c r="AD3414">
        <v>298</v>
      </c>
      <c r="AE3414">
        <v>153</v>
      </c>
      <c r="AF3414">
        <v>70</v>
      </c>
      <c r="AG3414">
        <v>444</v>
      </c>
      <c r="AH3414">
        <v>181</v>
      </c>
      <c r="AI3414">
        <v>19</v>
      </c>
      <c r="AJ3414">
        <v>60</v>
      </c>
      <c r="AK3414">
        <v>7</v>
      </c>
      <c r="AL3414">
        <v>51</v>
      </c>
      <c r="AM3414">
        <v>37</v>
      </c>
      <c r="AN3414">
        <v>6</v>
      </c>
      <c r="AO3414">
        <v>1</v>
      </c>
      <c r="AP3414">
        <v>0</v>
      </c>
      <c r="AQ3414">
        <v>0</v>
      </c>
      <c r="AR3414">
        <v>0</v>
      </c>
      <c r="AS3414">
        <v>0</v>
      </c>
      <c r="AT3414">
        <v>0</v>
      </c>
      <c r="AU3414">
        <v>0</v>
      </c>
      <c r="AV3414">
        <v>0</v>
      </c>
      <c r="AW3414">
        <v>0</v>
      </c>
      <c r="AX3414">
        <v>0</v>
      </c>
      <c r="AY3414">
        <v>0</v>
      </c>
      <c r="AZ3414">
        <v>0</v>
      </c>
      <c r="BA3414">
        <v>0</v>
      </c>
      <c r="BB3414">
        <v>0</v>
      </c>
      <c r="BC3414">
        <v>0</v>
      </c>
      <c r="BD3414">
        <v>0</v>
      </c>
      <c r="BE3414">
        <v>0</v>
      </c>
      <c r="BF3414">
        <v>0</v>
      </c>
      <c r="BG3414" s="20">
        <v>2</v>
      </c>
      <c r="BH3414" s="20">
        <v>0</v>
      </c>
      <c r="BI3414" s="20">
        <v>180</v>
      </c>
      <c r="BJ3414" s="20">
        <v>21</v>
      </c>
      <c r="BK3414" s="20">
        <v>348</v>
      </c>
      <c r="BL3414" s="20">
        <v>2008</v>
      </c>
      <c r="BM3414" s="20">
        <v>1317</v>
      </c>
      <c r="BN3414" s="20">
        <v>338</v>
      </c>
      <c r="BO3414" s="20">
        <v>43</v>
      </c>
      <c r="BP3414" s="20">
        <v>18990</v>
      </c>
      <c r="BQ3414" s="20">
        <v>5169</v>
      </c>
      <c r="BR3414" s="20">
        <v>0</v>
      </c>
      <c r="BS3414" s="20">
        <v>592</v>
      </c>
      <c r="BT3414" s="20">
        <v>5123</v>
      </c>
      <c r="BU3414" s="20">
        <v>917</v>
      </c>
      <c r="BV3414" s="20">
        <v>11413</v>
      </c>
    </row>
    <row r="3415" spans="1:74" x14ac:dyDescent="0.25">
      <c r="A3415" s="20" t="s">
        <v>676</v>
      </c>
      <c r="B3415" s="20" t="s">
        <v>681</v>
      </c>
      <c r="C3415" s="20" t="s">
        <v>682</v>
      </c>
      <c r="D3415" s="1">
        <v>44570</v>
      </c>
      <c r="E3415">
        <v>226</v>
      </c>
      <c r="F3415">
        <v>2</v>
      </c>
      <c r="G3415">
        <v>2</v>
      </c>
      <c r="H3415">
        <v>0</v>
      </c>
      <c r="I3415">
        <v>0</v>
      </c>
      <c r="J3415">
        <v>136</v>
      </c>
      <c r="K3415">
        <v>23</v>
      </c>
      <c r="L3415">
        <v>10</v>
      </c>
      <c r="M3415">
        <v>1</v>
      </c>
      <c r="N3415">
        <v>23</v>
      </c>
      <c r="O3415">
        <v>12</v>
      </c>
      <c r="P3415">
        <v>1</v>
      </c>
      <c r="Q3415">
        <v>0</v>
      </c>
      <c r="R3415">
        <v>444</v>
      </c>
      <c r="S3415">
        <v>290</v>
      </c>
      <c r="T3415">
        <v>65</v>
      </c>
      <c r="U3415">
        <v>2</v>
      </c>
      <c r="V3415">
        <v>8</v>
      </c>
      <c r="W3415">
        <v>2642</v>
      </c>
      <c r="X3415">
        <v>1286</v>
      </c>
      <c r="Y3415">
        <v>316</v>
      </c>
      <c r="Z3415">
        <v>151</v>
      </c>
      <c r="AA3415">
        <v>29</v>
      </c>
      <c r="AB3415">
        <v>1903</v>
      </c>
      <c r="AC3415">
        <v>957</v>
      </c>
      <c r="AD3415">
        <v>291</v>
      </c>
      <c r="AE3415">
        <v>153</v>
      </c>
      <c r="AF3415">
        <v>70</v>
      </c>
      <c r="AG3415">
        <v>446</v>
      </c>
      <c r="AH3415">
        <v>197</v>
      </c>
      <c r="AI3415">
        <v>22</v>
      </c>
      <c r="AJ3415">
        <v>57</v>
      </c>
      <c r="AK3415">
        <v>7</v>
      </c>
      <c r="AL3415">
        <v>52</v>
      </c>
      <c r="AM3415">
        <v>37</v>
      </c>
      <c r="AN3415">
        <v>6</v>
      </c>
      <c r="AO3415">
        <v>1</v>
      </c>
      <c r="AP3415">
        <v>0</v>
      </c>
      <c r="AQ3415">
        <v>0</v>
      </c>
      <c r="AR3415">
        <v>0</v>
      </c>
      <c r="AS3415">
        <v>0</v>
      </c>
      <c r="AT3415">
        <v>0</v>
      </c>
      <c r="AU3415">
        <v>0</v>
      </c>
      <c r="AV3415">
        <v>0</v>
      </c>
      <c r="AW3415">
        <v>0</v>
      </c>
      <c r="AX3415">
        <v>0</v>
      </c>
      <c r="AY3415">
        <v>0</v>
      </c>
      <c r="AZ3415">
        <v>0</v>
      </c>
      <c r="BA3415">
        <v>0</v>
      </c>
      <c r="BB3415">
        <v>0</v>
      </c>
      <c r="BC3415">
        <v>0</v>
      </c>
      <c r="BD3415">
        <v>0</v>
      </c>
      <c r="BE3415">
        <v>0</v>
      </c>
      <c r="BF3415">
        <v>0</v>
      </c>
      <c r="BG3415" s="20">
        <v>2</v>
      </c>
      <c r="BH3415" s="20">
        <v>0</v>
      </c>
      <c r="BI3415" s="20">
        <v>182</v>
      </c>
      <c r="BJ3415" s="20">
        <v>21</v>
      </c>
      <c r="BK3415" s="20">
        <v>350</v>
      </c>
      <c r="BL3415" s="20">
        <v>2018</v>
      </c>
      <c r="BM3415" s="20">
        <v>1320</v>
      </c>
      <c r="BN3415" s="20">
        <v>339</v>
      </c>
      <c r="BO3415" s="20">
        <v>44</v>
      </c>
      <c r="BP3415" s="20">
        <v>19075</v>
      </c>
      <c r="BQ3415" s="20">
        <v>5847</v>
      </c>
      <c r="BR3415" s="20">
        <v>0</v>
      </c>
      <c r="BS3415" s="20">
        <v>586</v>
      </c>
      <c r="BT3415" s="20">
        <v>5086</v>
      </c>
      <c r="BU3415" s="20">
        <v>968</v>
      </c>
      <c r="BV3415" s="20">
        <v>11481</v>
      </c>
    </row>
    <row r="3416" spans="1:74" x14ac:dyDescent="0.25">
      <c r="A3416" s="20" t="s">
        <v>676</v>
      </c>
      <c r="B3416" s="20" t="s">
        <v>681</v>
      </c>
      <c r="C3416" s="20" t="s">
        <v>682</v>
      </c>
      <c r="D3416" s="1">
        <v>44578</v>
      </c>
      <c r="E3416">
        <v>227</v>
      </c>
      <c r="F3416">
        <v>2</v>
      </c>
      <c r="G3416">
        <v>2</v>
      </c>
      <c r="H3416">
        <v>0</v>
      </c>
      <c r="I3416">
        <v>0</v>
      </c>
      <c r="J3416">
        <v>137</v>
      </c>
      <c r="K3416">
        <v>23</v>
      </c>
      <c r="L3416">
        <v>10</v>
      </c>
      <c r="M3416">
        <v>1</v>
      </c>
      <c r="N3416">
        <v>23</v>
      </c>
      <c r="O3416">
        <v>12</v>
      </c>
      <c r="P3416">
        <v>1</v>
      </c>
      <c r="Q3416">
        <v>0</v>
      </c>
      <c r="R3416">
        <v>434</v>
      </c>
      <c r="S3416">
        <v>294</v>
      </c>
      <c r="T3416">
        <v>54</v>
      </c>
      <c r="U3416">
        <v>1</v>
      </c>
      <c r="V3416">
        <v>7</v>
      </c>
      <c r="W3416">
        <v>2643</v>
      </c>
      <c r="X3416">
        <v>1361</v>
      </c>
      <c r="Y3416">
        <v>317</v>
      </c>
      <c r="Z3416">
        <v>152</v>
      </c>
      <c r="AA3416">
        <v>29</v>
      </c>
      <c r="AB3416">
        <v>1885</v>
      </c>
      <c r="AC3416">
        <v>991</v>
      </c>
      <c r="AD3416">
        <v>277</v>
      </c>
      <c r="AE3416">
        <v>143</v>
      </c>
      <c r="AF3416">
        <v>70</v>
      </c>
      <c r="AG3416">
        <v>452</v>
      </c>
      <c r="AH3416">
        <v>211</v>
      </c>
      <c r="AI3416">
        <v>22</v>
      </c>
      <c r="AJ3416">
        <v>57</v>
      </c>
      <c r="AK3416">
        <v>8</v>
      </c>
      <c r="AL3416">
        <v>51</v>
      </c>
      <c r="AM3416">
        <v>37</v>
      </c>
      <c r="AN3416">
        <v>5</v>
      </c>
      <c r="AO3416">
        <v>1</v>
      </c>
      <c r="AP3416">
        <v>0</v>
      </c>
      <c r="AQ3416">
        <v>0</v>
      </c>
      <c r="AR3416">
        <v>0</v>
      </c>
      <c r="AS3416">
        <v>0</v>
      </c>
      <c r="AT3416">
        <v>0</v>
      </c>
      <c r="AU3416">
        <v>0</v>
      </c>
      <c r="AV3416">
        <v>0</v>
      </c>
      <c r="AW3416">
        <v>0</v>
      </c>
      <c r="AX3416">
        <v>0</v>
      </c>
      <c r="AY3416">
        <v>0</v>
      </c>
      <c r="AZ3416">
        <v>0</v>
      </c>
      <c r="BA3416">
        <v>0</v>
      </c>
      <c r="BB3416">
        <v>0</v>
      </c>
      <c r="BC3416">
        <v>0</v>
      </c>
      <c r="BD3416">
        <v>0</v>
      </c>
      <c r="BE3416">
        <v>0</v>
      </c>
      <c r="BF3416">
        <v>0</v>
      </c>
      <c r="BG3416" s="20">
        <v>2</v>
      </c>
      <c r="BH3416" s="20">
        <v>0</v>
      </c>
      <c r="BI3416" s="20">
        <v>183</v>
      </c>
      <c r="BJ3416" s="20">
        <v>21</v>
      </c>
      <c r="BK3416" s="20">
        <v>350</v>
      </c>
      <c r="BL3416" s="20">
        <v>2021</v>
      </c>
      <c r="BM3416" s="20">
        <v>1324</v>
      </c>
      <c r="BN3416" s="20">
        <v>344</v>
      </c>
      <c r="BO3416" s="20">
        <v>44</v>
      </c>
      <c r="BP3416" s="20">
        <v>19041</v>
      </c>
      <c r="BQ3416" s="20">
        <v>6541</v>
      </c>
      <c r="BR3416" s="20">
        <v>0</v>
      </c>
      <c r="BS3416" s="20">
        <v>569</v>
      </c>
      <c r="BT3416" s="20">
        <v>5041</v>
      </c>
      <c r="BU3416" s="20">
        <v>965</v>
      </c>
      <c r="BV3416" s="20">
        <v>11506</v>
      </c>
    </row>
    <row r="3417" spans="1:74" x14ac:dyDescent="0.25">
      <c r="A3417" s="20" t="s">
        <v>676</v>
      </c>
      <c r="B3417" s="20" t="s">
        <v>681</v>
      </c>
      <c r="C3417" s="20" t="s">
        <v>682</v>
      </c>
      <c r="D3417" s="1">
        <v>44584</v>
      </c>
      <c r="E3417">
        <v>229</v>
      </c>
      <c r="F3417">
        <v>3</v>
      </c>
      <c r="G3417">
        <v>3</v>
      </c>
      <c r="H3417">
        <v>0</v>
      </c>
      <c r="I3417">
        <v>0</v>
      </c>
      <c r="J3417">
        <v>138</v>
      </c>
      <c r="K3417">
        <v>23</v>
      </c>
      <c r="L3417">
        <v>10</v>
      </c>
      <c r="M3417">
        <v>2</v>
      </c>
      <c r="N3417">
        <v>23</v>
      </c>
      <c r="O3417">
        <v>12</v>
      </c>
      <c r="P3417">
        <v>1</v>
      </c>
      <c r="Q3417">
        <v>0</v>
      </c>
      <c r="R3417">
        <v>436</v>
      </c>
      <c r="S3417">
        <v>295</v>
      </c>
      <c r="T3417">
        <v>54</v>
      </c>
      <c r="U3417">
        <v>1</v>
      </c>
      <c r="V3417">
        <v>9</v>
      </c>
      <c r="W3417">
        <v>2648</v>
      </c>
      <c r="X3417">
        <v>1393</v>
      </c>
      <c r="Y3417">
        <v>311</v>
      </c>
      <c r="Z3417">
        <v>149</v>
      </c>
      <c r="AA3417">
        <v>31</v>
      </c>
      <c r="AB3417">
        <v>1893</v>
      </c>
      <c r="AC3417">
        <v>1005</v>
      </c>
      <c r="AD3417">
        <v>277</v>
      </c>
      <c r="AE3417">
        <v>145</v>
      </c>
      <c r="AF3417">
        <v>76</v>
      </c>
      <c r="AG3417">
        <v>454</v>
      </c>
      <c r="AH3417">
        <v>219</v>
      </c>
      <c r="AI3417">
        <v>22</v>
      </c>
      <c r="AJ3417">
        <v>57</v>
      </c>
      <c r="AK3417">
        <v>8</v>
      </c>
      <c r="AL3417">
        <v>51</v>
      </c>
      <c r="AM3417">
        <v>36</v>
      </c>
      <c r="AN3417">
        <v>5</v>
      </c>
      <c r="AO3417">
        <v>1</v>
      </c>
      <c r="AP3417">
        <v>0</v>
      </c>
      <c r="AQ3417">
        <v>0</v>
      </c>
      <c r="AR3417">
        <v>0</v>
      </c>
      <c r="AS3417">
        <v>0</v>
      </c>
      <c r="AT3417">
        <v>0</v>
      </c>
      <c r="AU3417">
        <v>0</v>
      </c>
      <c r="AV3417">
        <v>0</v>
      </c>
      <c r="AW3417">
        <v>0</v>
      </c>
      <c r="AX3417">
        <v>0</v>
      </c>
      <c r="AY3417">
        <v>0</v>
      </c>
      <c r="AZ3417">
        <v>0</v>
      </c>
      <c r="BA3417">
        <v>0</v>
      </c>
      <c r="BB3417">
        <v>0</v>
      </c>
      <c r="BC3417">
        <v>0</v>
      </c>
      <c r="BD3417">
        <v>0</v>
      </c>
      <c r="BE3417">
        <v>0</v>
      </c>
      <c r="BF3417">
        <v>0</v>
      </c>
      <c r="BG3417" s="20">
        <v>3</v>
      </c>
      <c r="BH3417" s="20">
        <v>0</v>
      </c>
      <c r="BI3417" s="20">
        <v>184</v>
      </c>
      <c r="BJ3417" s="20">
        <v>21</v>
      </c>
      <c r="BK3417" s="20">
        <v>352</v>
      </c>
      <c r="BL3417" s="20">
        <v>2032</v>
      </c>
      <c r="BM3417" s="20">
        <v>1325</v>
      </c>
      <c r="BN3417" s="20">
        <v>347</v>
      </c>
      <c r="BO3417" s="20">
        <v>44</v>
      </c>
      <c r="BP3417" s="20">
        <v>19089</v>
      </c>
      <c r="BQ3417" s="20">
        <v>6828</v>
      </c>
      <c r="BR3417" s="20">
        <v>0</v>
      </c>
      <c r="BS3417" s="20">
        <v>573</v>
      </c>
      <c r="BT3417" s="20">
        <v>5029</v>
      </c>
      <c r="BU3417" s="20">
        <v>981</v>
      </c>
      <c r="BV3417" s="20">
        <v>11556</v>
      </c>
    </row>
    <row r="3418" spans="1:74" x14ac:dyDescent="0.25">
      <c r="A3418" s="20" t="s">
        <v>676</v>
      </c>
      <c r="B3418" s="20" t="s">
        <v>681</v>
      </c>
      <c r="C3418" s="20" t="s">
        <v>682</v>
      </c>
      <c r="D3418" s="1">
        <v>44592</v>
      </c>
      <c r="E3418">
        <v>231</v>
      </c>
      <c r="F3418">
        <v>3</v>
      </c>
      <c r="G3418">
        <v>3</v>
      </c>
      <c r="H3418">
        <v>0</v>
      </c>
      <c r="I3418">
        <v>0</v>
      </c>
      <c r="J3418">
        <v>140</v>
      </c>
      <c r="K3418">
        <v>23</v>
      </c>
      <c r="L3418">
        <v>10</v>
      </c>
      <c r="M3418">
        <v>2</v>
      </c>
      <c r="N3418">
        <v>23</v>
      </c>
      <c r="O3418">
        <v>12</v>
      </c>
      <c r="P3418">
        <v>1</v>
      </c>
      <c r="Q3418">
        <v>0</v>
      </c>
      <c r="R3418">
        <v>434</v>
      </c>
      <c r="S3418">
        <v>297</v>
      </c>
      <c r="T3418">
        <v>54</v>
      </c>
      <c r="U3418">
        <v>1</v>
      </c>
      <c r="V3418">
        <v>6</v>
      </c>
      <c r="W3418">
        <v>2658</v>
      </c>
      <c r="X3418">
        <v>1418</v>
      </c>
      <c r="Y3418">
        <v>310</v>
      </c>
      <c r="Z3418">
        <v>150</v>
      </c>
      <c r="AA3418">
        <v>32</v>
      </c>
      <c r="AB3418">
        <v>1902</v>
      </c>
      <c r="AC3418">
        <v>1023</v>
      </c>
      <c r="AD3418">
        <v>277</v>
      </c>
      <c r="AE3418">
        <v>146</v>
      </c>
      <c r="AF3418">
        <v>74</v>
      </c>
      <c r="AG3418">
        <v>458</v>
      </c>
      <c r="AH3418">
        <v>230</v>
      </c>
      <c r="AI3418">
        <v>22</v>
      </c>
      <c r="AJ3418">
        <v>58</v>
      </c>
      <c r="AK3418">
        <v>8</v>
      </c>
      <c r="AL3418">
        <v>53</v>
      </c>
      <c r="AM3418">
        <v>38</v>
      </c>
      <c r="AN3418">
        <v>5</v>
      </c>
      <c r="AO3418">
        <v>1</v>
      </c>
      <c r="AP3418">
        <v>0</v>
      </c>
      <c r="AQ3418">
        <v>0</v>
      </c>
      <c r="AR3418">
        <v>0</v>
      </c>
      <c r="AS3418">
        <v>0</v>
      </c>
      <c r="AT3418">
        <v>0</v>
      </c>
      <c r="AU3418">
        <v>0</v>
      </c>
      <c r="AV3418">
        <v>0</v>
      </c>
      <c r="AW3418">
        <v>0</v>
      </c>
      <c r="AX3418">
        <v>0</v>
      </c>
      <c r="AY3418">
        <v>0</v>
      </c>
      <c r="AZ3418">
        <v>0</v>
      </c>
      <c r="BA3418">
        <v>0</v>
      </c>
      <c r="BB3418">
        <v>0</v>
      </c>
      <c r="BC3418">
        <v>0</v>
      </c>
      <c r="BD3418">
        <v>0</v>
      </c>
      <c r="BE3418">
        <v>0</v>
      </c>
      <c r="BF3418">
        <v>0</v>
      </c>
      <c r="BG3418" s="20">
        <v>3</v>
      </c>
      <c r="BH3418" s="20">
        <v>0</v>
      </c>
      <c r="BI3418" s="20">
        <v>187</v>
      </c>
      <c r="BJ3418" s="20">
        <v>21</v>
      </c>
      <c r="BK3418" s="20">
        <v>351</v>
      </c>
      <c r="BL3418" s="20">
        <v>2041</v>
      </c>
      <c r="BM3418" s="20">
        <v>1331</v>
      </c>
      <c r="BN3418" s="20">
        <v>351</v>
      </c>
      <c r="BO3418" s="20">
        <v>46</v>
      </c>
      <c r="BP3418" s="20">
        <v>19115</v>
      </c>
      <c r="BQ3418" s="20">
        <v>7089</v>
      </c>
      <c r="BR3418" s="20">
        <v>0</v>
      </c>
      <c r="BS3418" s="20">
        <v>574</v>
      </c>
      <c r="BT3418" s="20">
        <v>5003</v>
      </c>
      <c r="BU3418" s="20">
        <v>952</v>
      </c>
      <c r="BV3418" s="20">
        <v>11636</v>
      </c>
    </row>
    <row r="3419" spans="1:74" x14ac:dyDescent="0.25">
      <c r="A3419" s="20" t="s">
        <v>676</v>
      </c>
      <c r="B3419" s="20" t="s">
        <v>681</v>
      </c>
      <c r="C3419" s="20" t="s">
        <v>682</v>
      </c>
      <c r="D3419" s="1">
        <v>44599</v>
      </c>
      <c r="E3419">
        <v>230</v>
      </c>
      <c r="F3419">
        <v>3</v>
      </c>
      <c r="G3419">
        <v>3</v>
      </c>
      <c r="H3419">
        <v>0</v>
      </c>
      <c r="I3419">
        <v>0</v>
      </c>
      <c r="J3419">
        <v>141</v>
      </c>
      <c r="K3419">
        <v>23</v>
      </c>
      <c r="L3419">
        <v>10</v>
      </c>
      <c r="M3419">
        <v>2</v>
      </c>
      <c r="N3419">
        <v>23</v>
      </c>
      <c r="O3419">
        <v>12</v>
      </c>
      <c r="P3419">
        <v>1</v>
      </c>
      <c r="Q3419">
        <v>0</v>
      </c>
      <c r="R3419">
        <v>432</v>
      </c>
      <c r="S3419">
        <v>298</v>
      </c>
      <c r="T3419">
        <v>53</v>
      </c>
      <c r="U3419">
        <v>1</v>
      </c>
      <c r="V3419">
        <v>6</v>
      </c>
      <c r="W3419">
        <v>2671</v>
      </c>
      <c r="X3419">
        <v>1431</v>
      </c>
      <c r="Y3419">
        <v>310</v>
      </c>
      <c r="Z3419">
        <v>148</v>
      </c>
      <c r="AA3419">
        <v>34</v>
      </c>
      <c r="AB3419">
        <v>1915</v>
      </c>
      <c r="AC3419">
        <v>1031</v>
      </c>
      <c r="AD3419">
        <v>278</v>
      </c>
      <c r="AE3419">
        <v>146</v>
      </c>
      <c r="AF3419">
        <v>78</v>
      </c>
      <c r="AG3419">
        <v>459</v>
      </c>
      <c r="AH3419">
        <v>233</v>
      </c>
      <c r="AI3419">
        <v>22</v>
      </c>
      <c r="AJ3419">
        <v>58</v>
      </c>
      <c r="AK3419">
        <v>8</v>
      </c>
      <c r="AL3419">
        <v>54</v>
      </c>
      <c r="AM3419">
        <v>38</v>
      </c>
      <c r="AN3419">
        <v>5</v>
      </c>
      <c r="AO3419">
        <v>1</v>
      </c>
      <c r="AP3419">
        <v>0</v>
      </c>
      <c r="AQ3419">
        <v>0</v>
      </c>
      <c r="AR3419">
        <v>0</v>
      </c>
      <c r="AS3419">
        <v>0</v>
      </c>
      <c r="AT3419">
        <v>0</v>
      </c>
      <c r="AU3419">
        <v>0</v>
      </c>
      <c r="AV3419">
        <v>0</v>
      </c>
      <c r="AW3419">
        <v>0</v>
      </c>
      <c r="AX3419">
        <v>0</v>
      </c>
      <c r="AY3419">
        <v>0</v>
      </c>
      <c r="AZ3419">
        <v>0</v>
      </c>
      <c r="BA3419">
        <v>0</v>
      </c>
      <c r="BB3419">
        <v>0</v>
      </c>
      <c r="BC3419">
        <v>0</v>
      </c>
      <c r="BD3419">
        <v>0</v>
      </c>
      <c r="BE3419">
        <v>0</v>
      </c>
      <c r="BF3419">
        <v>0</v>
      </c>
      <c r="BG3419" s="20">
        <v>3</v>
      </c>
      <c r="BH3419" s="20">
        <v>0</v>
      </c>
      <c r="BI3419" s="20">
        <v>188</v>
      </c>
      <c r="BJ3419" s="20">
        <v>21</v>
      </c>
      <c r="BK3419" s="20">
        <v>350</v>
      </c>
      <c r="BL3419" s="20">
        <v>2054</v>
      </c>
      <c r="BM3419" s="20">
        <v>1340</v>
      </c>
      <c r="BN3419" s="20">
        <v>352</v>
      </c>
      <c r="BO3419" s="20">
        <v>46</v>
      </c>
      <c r="BP3419" s="20">
        <v>19216</v>
      </c>
      <c r="BQ3419" s="20">
        <v>7176</v>
      </c>
      <c r="BR3419" s="20">
        <v>0</v>
      </c>
      <c r="BS3419" s="20">
        <v>573</v>
      </c>
      <c r="BT3419" s="20">
        <v>4996</v>
      </c>
      <c r="BU3419" s="20">
        <v>997</v>
      </c>
      <c r="BV3419" s="20">
        <v>11703</v>
      </c>
    </row>
    <row r="3420" spans="1:74" x14ac:dyDescent="0.25">
      <c r="A3420" s="20" t="s">
        <v>676</v>
      </c>
      <c r="B3420" s="20" t="s">
        <v>681</v>
      </c>
      <c r="C3420" s="20" t="s">
        <v>682</v>
      </c>
      <c r="D3420" s="1">
        <v>44606</v>
      </c>
      <c r="E3420">
        <v>231</v>
      </c>
      <c r="F3420">
        <v>3</v>
      </c>
      <c r="G3420">
        <v>3</v>
      </c>
      <c r="H3420">
        <v>0</v>
      </c>
      <c r="I3420">
        <v>0</v>
      </c>
      <c r="J3420">
        <v>144</v>
      </c>
      <c r="K3420">
        <v>23</v>
      </c>
      <c r="L3420">
        <v>10</v>
      </c>
      <c r="M3420">
        <v>3</v>
      </c>
      <c r="N3420">
        <v>23</v>
      </c>
      <c r="O3420">
        <v>13</v>
      </c>
      <c r="P3420">
        <v>1</v>
      </c>
      <c r="Q3420">
        <v>0</v>
      </c>
      <c r="R3420">
        <v>433</v>
      </c>
      <c r="S3420">
        <v>298</v>
      </c>
      <c r="T3420">
        <v>53</v>
      </c>
      <c r="U3420">
        <v>1</v>
      </c>
      <c r="V3420">
        <v>8</v>
      </c>
      <c r="W3420">
        <v>2680</v>
      </c>
      <c r="X3420">
        <v>1449</v>
      </c>
      <c r="Y3420">
        <v>309</v>
      </c>
      <c r="Z3420">
        <v>148</v>
      </c>
      <c r="AA3420">
        <v>37</v>
      </c>
      <c r="AB3420">
        <v>1926</v>
      </c>
      <c r="AC3420">
        <v>1039</v>
      </c>
      <c r="AD3420">
        <v>277</v>
      </c>
      <c r="AE3420">
        <v>149</v>
      </c>
      <c r="AF3420">
        <v>78</v>
      </c>
      <c r="AG3420">
        <v>461</v>
      </c>
      <c r="AH3420">
        <v>239</v>
      </c>
      <c r="AI3420">
        <v>22</v>
      </c>
      <c r="AJ3420">
        <v>58</v>
      </c>
      <c r="AK3420">
        <v>8</v>
      </c>
      <c r="AL3420">
        <v>54</v>
      </c>
      <c r="AM3420">
        <v>41</v>
      </c>
      <c r="AN3420">
        <v>5</v>
      </c>
      <c r="AO3420">
        <v>1</v>
      </c>
      <c r="AP3420">
        <v>0</v>
      </c>
      <c r="AQ3420">
        <v>0</v>
      </c>
      <c r="AR3420">
        <v>0</v>
      </c>
      <c r="AS3420">
        <v>0</v>
      </c>
      <c r="AT3420">
        <v>0</v>
      </c>
      <c r="AU3420">
        <v>0</v>
      </c>
      <c r="AV3420">
        <v>0</v>
      </c>
      <c r="AW3420">
        <v>0</v>
      </c>
      <c r="AX3420">
        <v>0</v>
      </c>
      <c r="AY3420">
        <v>0</v>
      </c>
      <c r="AZ3420">
        <v>0</v>
      </c>
      <c r="BA3420">
        <v>0</v>
      </c>
      <c r="BB3420">
        <v>0</v>
      </c>
      <c r="BC3420">
        <v>0</v>
      </c>
      <c r="BD3420">
        <v>0</v>
      </c>
      <c r="BE3420">
        <v>0</v>
      </c>
      <c r="BF3420">
        <v>0</v>
      </c>
      <c r="BG3420" s="20">
        <v>3</v>
      </c>
      <c r="BH3420" s="20">
        <v>0</v>
      </c>
      <c r="BI3420" s="20">
        <v>189</v>
      </c>
      <c r="BJ3420" s="20">
        <v>21</v>
      </c>
      <c r="BK3420" s="20">
        <v>349</v>
      </c>
      <c r="BL3420" s="20">
        <v>2063</v>
      </c>
      <c r="BM3420" s="20">
        <v>1344</v>
      </c>
      <c r="BN3420" s="20">
        <v>355</v>
      </c>
      <c r="BO3420" s="20">
        <v>47</v>
      </c>
      <c r="BP3420" s="20">
        <v>19311</v>
      </c>
      <c r="BQ3420" s="20">
        <v>7340</v>
      </c>
      <c r="BR3420" s="20">
        <v>0</v>
      </c>
      <c r="BS3420" s="20">
        <v>572</v>
      </c>
      <c r="BT3420" s="20">
        <v>4986</v>
      </c>
      <c r="BU3420" s="20">
        <v>1029</v>
      </c>
      <c r="BV3420" s="20">
        <v>11781</v>
      </c>
    </row>
    <row r="3421" spans="1:74" x14ac:dyDescent="0.25">
      <c r="A3421" s="20" t="s">
        <v>676</v>
      </c>
      <c r="B3421" s="20" t="s">
        <v>683</v>
      </c>
      <c r="C3421" s="20" t="s">
        <v>684</v>
      </c>
      <c r="D3421" s="1">
        <v>44493</v>
      </c>
      <c r="E3421">
        <v>161</v>
      </c>
      <c r="F3421">
        <v>3</v>
      </c>
      <c r="G3421">
        <v>0</v>
      </c>
      <c r="H3421">
        <v>0</v>
      </c>
      <c r="I3421">
        <v>0</v>
      </c>
      <c r="J3421">
        <v>16</v>
      </c>
      <c r="K3421">
        <v>5</v>
      </c>
      <c r="L3421">
        <v>7</v>
      </c>
      <c r="M3421">
        <v>10</v>
      </c>
      <c r="N3421">
        <v>23</v>
      </c>
      <c r="O3421">
        <v>0</v>
      </c>
      <c r="P3421">
        <v>15</v>
      </c>
      <c r="Q3421">
        <v>0</v>
      </c>
      <c r="R3421">
        <v>440</v>
      </c>
      <c r="S3421">
        <v>0</v>
      </c>
      <c r="T3421">
        <v>182</v>
      </c>
      <c r="U3421">
        <v>10</v>
      </c>
      <c r="V3421">
        <v>5</v>
      </c>
      <c r="W3421">
        <v>1414</v>
      </c>
      <c r="X3421">
        <v>0</v>
      </c>
      <c r="Y3421">
        <v>61</v>
      </c>
      <c r="Z3421">
        <v>231</v>
      </c>
      <c r="AA3421">
        <v>30</v>
      </c>
      <c r="AB3421">
        <v>823</v>
      </c>
      <c r="AC3421">
        <v>46</v>
      </c>
      <c r="AD3421">
        <v>12</v>
      </c>
      <c r="AE3421">
        <v>88</v>
      </c>
      <c r="AF3421">
        <v>40</v>
      </c>
      <c r="AG3421">
        <v>269</v>
      </c>
      <c r="AH3421">
        <v>0</v>
      </c>
      <c r="AI3421">
        <v>3</v>
      </c>
      <c r="AJ3421">
        <v>46</v>
      </c>
      <c r="AK3421">
        <v>13</v>
      </c>
      <c r="AL3421">
        <v>98</v>
      </c>
      <c r="AM3421">
        <v>0</v>
      </c>
      <c r="AN3421">
        <v>13</v>
      </c>
      <c r="AO3421">
        <v>1</v>
      </c>
      <c r="AP3421">
        <v>0</v>
      </c>
      <c r="AQ3421">
        <v>0</v>
      </c>
      <c r="AR3421">
        <v>0</v>
      </c>
      <c r="AS3421">
        <v>0</v>
      </c>
      <c r="AT3421">
        <v>0</v>
      </c>
      <c r="AU3421">
        <v>0</v>
      </c>
      <c r="AV3421">
        <v>0</v>
      </c>
      <c r="AW3421">
        <v>0</v>
      </c>
      <c r="AX3421">
        <v>0</v>
      </c>
      <c r="AY3421">
        <v>0</v>
      </c>
      <c r="AZ3421">
        <v>0</v>
      </c>
      <c r="BA3421">
        <v>0</v>
      </c>
      <c r="BB3421">
        <v>18</v>
      </c>
      <c r="BC3421">
        <v>44</v>
      </c>
      <c r="BD3421">
        <v>0</v>
      </c>
      <c r="BE3421">
        <v>3</v>
      </c>
      <c r="BF3421">
        <v>5</v>
      </c>
      <c r="BG3421" s="20"/>
      <c r="BH3421" s="20"/>
      <c r="BI3421" s="20"/>
      <c r="BJ3421" s="20"/>
      <c r="BK3421" s="20"/>
      <c r="BL3421" s="20"/>
      <c r="BM3421" s="20"/>
      <c r="BN3421" s="20"/>
      <c r="BO3421" s="20"/>
      <c r="BP3421" s="20"/>
      <c r="BQ3421" s="20"/>
      <c r="BR3421" s="20"/>
      <c r="BS3421" s="20"/>
      <c r="BT3421" s="20"/>
      <c r="BU3421" s="20"/>
      <c r="BV3421" s="20"/>
    </row>
    <row r="3422" spans="1:74" x14ac:dyDescent="0.25">
      <c r="A3422" s="20" t="s">
        <v>676</v>
      </c>
      <c r="B3422" s="20" t="s">
        <v>683</v>
      </c>
      <c r="C3422" s="20" t="s">
        <v>684</v>
      </c>
      <c r="D3422" s="1">
        <v>44500</v>
      </c>
      <c r="E3422">
        <v>162</v>
      </c>
      <c r="F3422">
        <v>3</v>
      </c>
      <c r="G3422">
        <v>2</v>
      </c>
      <c r="H3422">
        <v>0</v>
      </c>
      <c r="I3422">
        <v>0</v>
      </c>
      <c r="J3422">
        <v>24</v>
      </c>
      <c r="K3422">
        <v>5</v>
      </c>
      <c r="L3422">
        <v>7</v>
      </c>
      <c r="M3422">
        <v>11</v>
      </c>
      <c r="N3422">
        <v>24</v>
      </c>
      <c r="O3422">
        <v>0</v>
      </c>
      <c r="P3422">
        <v>15</v>
      </c>
      <c r="Q3422">
        <v>0</v>
      </c>
      <c r="R3422">
        <v>439</v>
      </c>
      <c r="S3422">
        <v>0</v>
      </c>
      <c r="T3422">
        <v>216</v>
      </c>
      <c r="U3422">
        <v>10</v>
      </c>
      <c r="V3422">
        <v>5</v>
      </c>
      <c r="W3422">
        <v>1410</v>
      </c>
      <c r="X3422">
        <v>0</v>
      </c>
      <c r="Y3422">
        <v>80</v>
      </c>
      <c r="Z3422">
        <v>223</v>
      </c>
      <c r="AA3422">
        <v>28</v>
      </c>
      <c r="AB3422">
        <v>822</v>
      </c>
      <c r="AC3422">
        <v>55</v>
      </c>
      <c r="AD3422">
        <v>12</v>
      </c>
      <c r="AE3422">
        <v>89</v>
      </c>
      <c r="AF3422">
        <v>40</v>
      </c>
      <c r="AG3422">
        <v>269</v>
      </c>
      <c r="AH3422">
        <v>0</v>
      </c>
      <c r="AI3422">
        <v>4</v>
      </c>
      <c r="AJ3422">
        <v>46</v>
      </c>
      <c r="AK3422">
        <v>14</v>
      </c>
      <c r="AL3422">
        <v>97</v>
      </c>
      <c r="AM3422">
        <v>0</v>
      </c>
      <c r="AN3422">
        <v>15</v>
      </c>
      <c r="AO3422">
        <v>1</v>
      </c>
      <c r="AP3422">
        <v>0</v>
      </c>
      <c r="AQ3422">
        <v>0</v>
      </c>
      <c r="AR3422">
        <v>0</v>
      </c>
      <c r="AS3422">
        <v>0</v>
      </c>
      <c r="AT3422">
        <v>0</v>
      </c>
      <c r="AU3422">
        <v>0</v>
      </c>
      <c r="AV3422">
        <v>0</v>
      </c>
      <c r="AW3422">
        <v>0</v>
      </c>
      <c r="AX3422">
        <v>0</v>
      </c>
      <c r="AY3422">
        <v>0</v>
      </c>
      <c r="AZ3422">
        <v>0</v>
      </c>
      <c r="BA3422">
        <v>0</v>
      </c>
      <c r="BB3422">
        <v>18</v>
      </c>
      <c r="BC3422">
        <v>44</v>
      </c>
      <c r="BD3422">
        <v>0</v>
      </c>
      <c r="BE3422">
        <v>3</v>
      </c>
      <c r="BF3422">
        <v>5</v>
      </c>
      <c r="BG3422" s="20"/>
      <c r="BH3422" s="20"/>
      <c r="BI3422" s="20"/>
      <c r="BJ3422" s="20"/>
      <c r="BK3422" s="20"/>
      <c r="BL3422" s="20"/>
      <c r="BM3422" s="20"/>
      <c r="BN3422" s="20"/>
      <c r="BO3422" s="20"/>
      <c r="BP3422" s="20"/>
      <c r="BQ3422" s="20"/>
      <c r="BR3422" s="20"/>
      <c r="BS3422" s="20"/>
      <c r="BT3422" s="20"/>
      <c r="BU3422" s="20"/>
      <c r="BV3422" s="20"/>
    </row>
    <row r="3423" spans="1:74" x14ac:dyDescent="0.25">
      <c r="A3423" s="20" t="s">
        <v>676</v>
      </c>
      <c r="B3423" s="20" t="s">
        <v>683</v>
      </c>
      <c r="C3423" s="20" t="s">
        <v>684</v>
      </c>
      <c r="D3423" s="1">
        <v>44507</v>
      </c>
      <c r="E3423">
        <v>162</v>
      </c>
      <c r="F3423">
        <v>4</v>
      </c>
      <c r="G3423">
        <v>3</v>
      </c>
      <c r="H3423">
        <v>1</v>
      </c>
      <c r="I3423">
        <v>1</v>
      </c>
      <c r="J3423">
        <v>36</v>
      </c>
      <c r="K3423">
        <v>5</v>
      </c>
      <c r="L3423">
        <v>7</v>
      </c>
      <c r="M3423">
        <v>11</v>
      </c>
      <c r="N3423">
        <v>25</v>
      </c>
      <c r="O3423">
        <v>18</v>
      </c>
      <c r="P3423">
        <v>0</v>
      </c>
      <c r="Q3423">
        <v>0</v>
      </c>
      <c r="R3423">
        <v>438</v>
      </c>
      <c r="S3423">
        <v>240</v>
      </c>
      <c r="T3423">
        <v>18</v>
      </c>
      <c r="U3423">
        <v>10</v>
      </c>
      <c r="V3423">
        <v>5</v>
      </c>
      <c r="W3423">
        <v>1415</v>
      </c>
      <c r="X3423">
        <v>113</v>
      </c>
      <c r="Y3423">
        <v>44</v>
      </c>
      <c r="Z3423">
        <v>221</v>
      </c>
      <c r="AA3423">
        <v>29</v>
      </c>
      <c r="AB3423">
        <v>821</v>
      </c>
      <c r="AC3423">
        <v>70</v>
      </c>
      <c r="AD3423">
        <v>12</v>
      </c>
      <c r="AE3423">
        <v>88</v>
      </c>
      <c r="AF3423">
        <v>39</v>
      </c>
      <c r="AG3423">
        <v>271</v>
      </c>
      <c r="AH3423">
        <v>7</v>
      </c>
      <c r="AI3423">
        <v>3</v>
      </c>
      <c r="AJ3423">
        <v>47</v>
      </c>
      <c r="AK3423">
        <v>15</v>
      </c>
      <c r="AL3423">
        <v>96</v>
      </c>
      <c r="AM3423">
        <v>20</v>
      </c>
      <c r="AN3423">
        <v>5</v>
      </c>
      <c r="AO3423">
        <v>1</v>
      </c>
      <c r="AP3423">
        <v>0</v>
      </c>
      <c r="AQ3423">
        <v>0</v>
      </c>
      <c r="AR3423">
        <v>0</v>
      </c>
      <c r="AS3423">
        <v>0</v>
      </c>
      <c r="AT3423">
        <v>0</v>
      </c>
      <c r="AU3423">
        <v>0</v>
      </c>
      <c r="AV3423">
        <v>0</v>
      </c>
      <c r="AW3423">
        <v>0</v>
      </c>
      <c r="AX3423">
        <v>0</v>
      </c>
      <c r="AY3423">
        <v>0</v>
      </c>
      <c r="AZ3423">
        <v>0</v>
      </c>
      <c r="BA3423">
        <v>0</v>
      </c>
      <c r="BB3423">
        <v>0</v>
      </c>
      <c r="BC3423">
        <v>0</v>
      </c>
      <c r="BD3423">
        <v>0</v>
      </c>
      <c r="BE3423">
        <v>0</v>
      </c>
      <c r="BF3423">
        <v>0</v>
      </c>
      <c r="BG3423" s="20">
        <v>4</v>
      </c>
      <c r="BH3423" s="20">
        <v>1</v>
      </c>
      <c r="BI3423" s="20">
        <v>132</v>
      </c>
      <c r="BJ3423" s="20">
        <v>25</v>
      </c>
      <c r="BK3423" s="20">
        <v>382</v>
      </c>
      <c r="BL3423" s="20">
        <v>1017</v>
      </c>
      <c r="BM3423" s="20">
        <v>655</v>
      </c>
      <c r="BN3423" s="20">
        <v>181</v>
      </c>
      <c r="BO3423" s="20">
        <v>87</v>
      </c>
      <c r="BP3423" s="20"/>
      <c r="BQ3423" s="20"/>
      <c r="BR3423" s="20"/>
      <c r="BS3423" s="20"/>
      <c r="BT3423" s="20"/>
      <c r="BU3423" s="20"/>
      <c r="BV3423" s="20"/>
    </row>
    <row r="3424" spans="1:74" x14ac:dyDescent="0.25">
      <c r="A3424" s="20" t="s">
        <v>676</v>
      </c>
      <c r="B3424" s="20" t="s">
        <v>683</v>
      </c>
      <c r="C3424" s="20" t="s">
        <v>684</v>
      </c>
      <c r="D3424" s="1">
        <v>44514</v>
      </c>
      <c r="E3424">
        <v>162</v>
      </c>
      <c r="F3424">
        <v>4</v>
      </c>
      <c r="G3424">
        <v>3</v>
      </c>
      <c r="H3424">
        <v>1</v>
      </c>
      <c r="I3424">
        <v>1</v>
      </c>
      <c r="J3424">
        <v>50</v>
      </c>
      <c r="K3424">
        <v>5</v>
      </c>
      <c r="L3424">
        <v>7</v>
      </c>
      <c r="M3424">
        <v>10</v>
      </c>
      <c r="N3424">
        <v>25</v>
      </c>
      <c r="O3424">
        <v>18</v>
      </c>
      <c r="P3424">
        <v>0</v>
      </c>
      <c r="Q3424">
        <v>0</v>
      </c>
      <c r="R3424">
        <v>436</v>
      </c>
      <c r="S3424">
        <v>256</v>
      </c>
      <c r="T3424">
        <v>18</v>
      </c>
      <c r="U3424">
        <v>10</v>
      </c>
      <c r="V3424">
        <v>5</v>
      </c>
      <c r="W3424">
        <v>1413</v>
      </c>
      <c r="X3424">
        <v>151</v>
      </c>
      <c r="Y3424">
        <v>45</v>
      </c>
      <c r="Z3424">
        <v>218</v>
      </c>
      <c r="AA3424">
        <v>29</v>
      </c>
      <c r="AB3424">
        <v>821</v>
      </c>
      <c r="AC3424">
        <v>98</v>
      </c>
      <c r="AD3424">
        <v>11</v>
      </c>
      <c r="AE3424">
        <v>90</v>
      </c>
      <c r="AF3424">
        <v>38</v>
      </c>
      <c r="AG3424">
        <v>273</v>
      </c>
      <c r="AH3424">
        <v>8</v>
      </c>
      <c r="AI3424">
        <v>3</v>
      </c>
      <c r="AJ3424">
        <v>47</v>
      </c>
      <c r="AK3424">
        <v>16</v>
      </c>
      <c r="AL3424">
        <v>98</v>
      </c>
      <c r="AM3424">
        <v>22</v>
      </c>
      <c r="AN3424">
        <v>5</v>
      </c>
      <c r="AO3424">
        <v>1</v>
      </c>
      <c r="AP3424">
        <v>0</v>
      </c>
      <c r="AQ3424">
        <v>0</v>
      </c>
      <c r="AR3424">
        <v>0</v>
      </c>
      <c r="AS3424">
        <v>0</v>
      </c>
      <c r="AT3424">
        <v>0</v>
      </c>
      <c r="AU3424">
        <v>0</v>
      </c>
      <c r="AV3424">
        <v>0</v>
      </c>
      <c r="AW3424">
        <v>0</v>
      </c>
      <c r="AX3424">
        <v>0</v>
      </c>
      <c r="AY3424">
        <v>0</v>
      </c>
      <c r="AZ3424">
        <v>0</v>
      </c>
      <c r="BA3424">
        <v>0</v>
      </c>
      <c r="BB3424">
        <v>0</v>
      </c>
      <c r="BC3424">
        <v>0</v>
      </c>
      <c r="BD3424">
        <v>0</v>
      </c>
      <c r="BE3424">
        <v>0</v>
      </c>
      <c r="BF3424">
        <v>0</v>
      </c>
      <c r="BG3424" s="20">
        <v>4</v>
      </c>
      <c r="BH3424" s="20">
        <v>1</v>
      </c>
      <c r="BI3424" s="20">
        <v>133</v>
      </c>
      <c r="BJ3424" s="20">
        <v>25</v>
      </c>
      <c r="BK3424" s="20">
        <v>382</v>
      </c>
      <c r="BL3424" s="20">
        <v>1021</v>
      </c>
      <c r="BM3424" s="20">
        <v>656</v>
      </c>
      <c r="BN3424" s="20">
        <v>184</v>
      </c>
      <c r="BO3424" s="20">
        <v>90</v>
      </c>
      <c r="BP3424" s="20"/>
      <c r="BQ3424" s="20"/>
      <c r="BR3424" s="20"/>
      <c r="BS3424" s="20"/>
      <c r="BT3424" s="20"/>
      <c r="BU3424" s="20"/>
      <c r="BV3424" s="20"/>
    </row>
    <row r="3425" spans="1:74" x14ac:dyDescent="0.25">
      <c r="A3425" s="20" t="s">
        <v>676</v>
      </c>
      <c r="B3425" s="20" t="s">
        <v>683</v>
      </c>
      <c r="C3425" s="20" t="s">
        <v>684</v>
      </c>
      <c r="D3425" s="1">
        <v>44521</v>
      </c>
      <c r="E3425">
        <v>161</v>
      </c>
      <c r="F3425">
        <v>4</v>
      </c>
      <c r="G3425">
        <v>3</v>
      </c>
      <c r="H3425">
        <v>1</v>
      </c>
      <c r="I3425">
        <v>1</v>
      </c>
      <c r="J3425">
        <v>57</v>
      </c>
      <c r="K3425">
        <v>5</v>
      </c>
      <c r="L3425">
        <v>7</v>
      </c>
      <c r="M3425">
        <v>10</v>
      </c>
      <c r="N3425">
        <v>25</v>
      </c>
      <c r="O3425">
        <v>18</v>
      </c>
      <c r="P3425">
        <v>0</v>
      </c>
      <c r="Q3425">
        <v>0</v>
      </c>
      <c r="R3425">
        <v>436</v>
      </c>
      <c r="S3425">
        <v>274</v>
      </c>
      <c r="T3425">
        <v>18</v>
      </c>
      <c r="U3425">
        <v>9</v>
      </c>
      <c r="V3425">
        <v>5</v>
      </c>
      <c r="W3425">
        <v>1408</v>
      </c>
      <c r="X3425">
        <v>202</v>
      </c>
      <c r="Y3425">
        <v>44</v>
      </c>
      <c r="Z3425">
        <v>213</v>
      </c>
      <c r="AA3425">
        <v>30</v>
      </c>
      <c r="AB3425">
        <v>822</v>
      </c>
      <c r="AC3425">
        <v>127</v>
      </c>
      <c r="AD3425">
        <v>10</v>
      </c>
      <c r="AE3425">
        <v>87</v>
      </c>
      <c r="AF3425">
        <v>39</v>
      </c>
      <c r="AG3425">
        <v>273</v>
      </c>
      <c r="AH3425">
        <v>12</v>
      </c>
      <c r="AI3425">
        <v>3</v>
      </c>
      <c r="AJ3425">
        <v>48</v>
      </c>
      <c r="AK3425">
        <v>15</v>
      </c>
      <c r="AL3425">
        <v>99</v>
      </c>
      <c r="AM3425">
        <v>27</v>
      </c>
      <c r="AN3425">
        <v>5</v>
      </c>
      <c r="AO3425">
        <v>1</v>
      </c>
      <c r="AP3425">
        <v>0</v>
      </c>
      <c r="AQ3425">
        <v>0</v>
      </c>
      <c r="AR3425">
        <v>0</v>
      </c>
      <c r="AS3425">
        <v>0</v>
      </c>
      <c r="AT3425">
        <v>0</v>
      </c>
      <c r="AU3425">
        <v>0</v>
      </c>
      <c r="AV3425">
        <v>0</v>
      </c>
      <c r="AW3425">
        <v>0</v>
      </c>
      <c r="AX3425">
        <v>0</v>
      </c>
      <c r="AY3425">
        <v>0</v>
      </c>
      <c r="AZ3425">
        <v>0</v>
      </c>
      <c r="BA3425">
        <v>0</v>
      </c>
      <c r="BB3425">
        <v>0</v>
      </c>
      <c r="BC3425">
        <v>0</v>
      </c>
      <c r="BD3425">
        <v>0</v>
      </c>
      <c r="BE3425">
        <v>0</v>
      </c>
      <c r="BF3425">
        <v>0</v>
      </c>
      <c r="BG3425" s="20">
        <v>4</v>
      </c>
      <c r="BH3425" s="20">
        <v>1</v>
      </c>
      <c r="BI3425" s="20">
        <v>134</v>
      </c>
      <c r="BJ3425" s="20">
        <v>25</v>
      </c>
      <c r="BK3425" s="20">
        <v>383</v>
      </c>
      <c r="BL3425" s="20">
        <v>1028</v>
      </c>
      <c r="BM3425" s="20">
        <v>658</v>
      </c>
      <c r="BN3425" s="20">
        <v>184</v>
      </c>
      <c r="BO3425" s="20">
        <v>91</v>
      </c>
      <c r="BP3425" s="20"/>
      <c r="BQ3425" s="20"/>
      <c r="BR3425" s="20"/>
      <c r="BS3425" s="20"/>
      <c r="BT3425" s="20"/>
      <c r="BU3425" s="20"/>
      <c r="BV3425" s="20"/>
    </row>
    <row r="3426" spans="1:74" x14ac:dyDescent="0.25">
      <c r="A3426" s="20" t="s">
        <v>676</v>
      </c>
      <c r="B3426" s="20" t="s">
        <v>683</v>
      </c>
      <c r="C3426" s="20" t="s">
        <v>684</v>
      </c>
      <c r="D3426" s="1">
        <v>44528</v>
      </c>
      <c r="E3426">
        <v>164</v>
      </c>
      <c r="F3426">
        <v>5</v>
      </c>
      <c r="G3426">
        <v>4</v>
      </c>
      <c r="H3426">
        <v>1</v>
      </c>
      <c r="I3426">
        <v>1</v>
      </c>
      <c r="J3426">
        <v>64</v>
      </c>
      <c r="K3426">
        <v>5</v>
      </c>
      <c r="L3426">
        <v>7</v>
      </c>
      <c r="M3426">
        <v>10</v>
      </c>
      <c r="N3426">
        <v>25</v>
      </c>
      <c r="O3426">
        <v>19</v>
      </c>
      <c r="P3426">
        <v>0</v>
      </c>
      <c r="Q3426">
        <v>0</v>
      </c>
      <c r="R3426">
        <v>435</v>
      </c>
      <c r="S3426">
        <v>288</v>
      </c>
      <c r="T3426">
        <v>18</v>
      </c>
      <c r="U3426">
        <v>8</v>
      </c>
      <c r="V3426">
        <v>5</v>
      </c>
      <c r="W3426">
        <v>1402</v>
      </c>
      <c r="X3426">
        <v>287</v>
      </c>
      <c r="Y3426">
        <v>43</v>
      </c>
      <c r="Z3426">
        <v>210</v>
      </c>
      <c r="AA3426">
        <v>29</v>
      </c>
      <c r="AB3426">
        <v>822</v>
      </c>
      <c r="AC3426">
        <v>191</v>
      </c>
      <c r="AD3426">
        <v>10</v>
      </c>
      <c r="AE3426">
        <v>85</v>
      </c>
      <c r="AF3426">
        <v>37</v>
      </c>
      <c r="AG3426">
        <v>273</v>
      </c>
      <c r="AH3426">
        <v>17</v>
      </c>
      <c r="AI3426">
        <v>3</v>
      </c>
      <c r="AJ3426">
        <v>46</v>
      </c>
      <c r="AK3426">
        <v>15</v>
      </c>
      <c r="AL3426">
        <v>100</v>
      </c>
      <c r="AM3426">
        <v>31</v>
      </c>
      <c r="AN3426">
        <v>5</v>
      </c>
      <c r="AO3426">
        <v>1</v>
      </c>
      <c r="AP3426">
        <v>0</v>
      </c>
      <c r="AQ3426">
        <v>0</v>
      </c>
      <c r="AR3426">
        <v>0</v>
      </c>
      <c r="AS3426">
        <v>0</v>
      </c>
      <c r="AT3426">
        <v>0</v>
      </c>
      <c r="AU3426">
        <v>0</v>
      </c>
      <c r="AV3426">
        <v>0</v>
      </c>
      <c r="AW3426">
        <v>0</v>
      </c>
      <c r="AX3426">
        <v>0</v>
      </c>
      <c r="AY3426">
        <v>0</v>
      </c>
      <c r="AZ3426">
        <v>0</v>
      </c>
      <c r="BA3426">
        <v>0</v>
      </c>
      <c r="BB3426">
        <v>0</v>
      </c>
      <c r="BC3426">
        <v>0</v>
      </c>
      <c r="BD3426">
        <v>0</v>
      </c>
      <c r="BE3426">
        <v>0</v>
      </c>
      <c r="BF3426">
        <v>0</v>
      </c>
      <c r="BG3426" s="20">
        <v>5</v>
      </c>
      <c r="BH3426" s="20">
        <v>1</v>
      </c>
      <c r="BI3426" s="20">
        <v>137</v>
      </c>
      <c r="BJ3426" s="20">
        <v>25</v>
      </c>
      <c r="BK3426" s="20">
        <v>382</v>
      </c>
      <c r="BL3426" s="20">
        <v>1027</v>
      </c>
      <c r="BM3426" s="20">
        <v>662</v>
      </c>
      <c r="BN3426" s="20">
        <v>184</v>
      </c>
      <c r="BO3426" s="20">
        <v>93</v>
      </c>
      <c r="BP3426" s="20"/>
      <c r="BQ3426" s="20"/>
      <c r="BR3426" s="20"/>
      <c r="BS3426" s="20"/>
      <c r="BT3426" s="20"/>
      <c r="BU3426" s="20"/>
      <c r="BV3426" s="20"/>
    </row>
    <row r="3427" spans="1:74" x14ac:dyDescent="0.25">
      <c r="A3427" s="20" t="s">
        <v>676</v>
      </c>
      <c r="B3427" s="20" t="s">
        <v>683</v>
      </c>
      <c r="C3427" s="20" t="s">
        <v>684</v>
      </c>
      <c r="D3427" s="1">
        <v>44535</v>
      </c>
      <c r="E3427">
        <v>165</v>
      </c>
      <c r="F3427">
        <v>5</v>
      </c>
      <c r="G3427">
        <v>4</v>
      </c>
      <c r="H3427">
        <v>1</v>
      </c>
      <c r="I3427">
        <v>1</v>
      </c>
      <c r="J3427">
        <v>72</v>
      </c>
      <c r="K3427">
        <v>5</v>
      </c>
      <c r="L3427">
        <v>7</v>
      </c>
      <c r="M3427">
        <v>10</v>
      </c>
      <c r="N3427">
        <v>25</v>
      </c>
      <c r="O3427">
        <v>21</v>
      </c>
      <c r="P3427">
        <v>0</v>
      </c>
      <c r="Q3427">
        <v>0</v>
      </c>
      <c r="R3427">
        <v>434</v>
      </c>
      <c r="S3427">
        <v>294</v>
      </c>
      <c r="T3427">
        <v>18</v>
      </c>
      <c r="U3427">
        <v>7</v>
      </c>
      <c r="V3427">
        <v>4</v>
      </c>
      <c r="W3427">
        <v>1400</v>
      </c>
      <c r="X3427">
        <v>350</v>
      </c>
      <c r="Y3427">
        <v>42</v>
      </c>
      <c r="Z3427">
        <v>206</v>
      </c>
      <c r="AA3427">
        <v>28</v>
      </c>
      <c r="AB3427">
        <v>825</v>
      </c>
      <c r="AC3427">
        <v>255</v>
      </c>
      <c r="AD3427">
        <v>10</v>
      </c>
      <c r="AE3427">
        <v>85</v>
      </c>
      <c r="AF3427">
        <v>37</v>
      </c>
      <c r="AG3427">
        <v>274</v>
      </c>
      <c r="AH3427">
        <v>26</v>
      </c>
      <c r="AI3427">
        <v>3</v>
      </c>
      <c r="AJ3427">
        <v>44</v>
      </c>
      <c r="AK3427">
        <v>14</v>
      </c>
      <c r="AL3427">
        <v>98</v>
      </c>
      <c r="AM3427">
        <v>49</v>
      </c>
      <c r="AN3427">
        <v>5</v>
      </c>
      <c r="AO3427">
        <v>1</v>
      </c>
      <c r="AP3427">
        <v>0</v>
      </c>
      <c r="AQ3427">
        <v>0</v>
      </c>
      <c r="AR3427">
        <v>0</v>
      </c>
      <c r="AS3427">
        <v>0</v>
      </c>
      <c r="AT3427">
        <v>0</v>
      </c>
      <c r="AU3427">
        <v>0</v>
      </c>
      <c r="AV3427">
        <v>0</v>
      </c>
      <c r="AW3427">
        <v>0</v>
      </c>
      <c r="AX3427">
        <v>0</v>
      </c>
      <c r="AY3427">
        <v>0</v>
      </c>
      <c r="AZ3427">
        <v>0</v>
      </c>
      <c r="BA3427">
        <v>0</v>
      </c>
      <c r="BB3427">
        <v>0</v>
      </c>
      <c r="BC3427">
        <v>0</v>
      </c>
      <c r="BD3427">
        <v>0</v>
      </c>
      <c r="BE3427">
        <v>0</v>
      </c>
      <c r="BF3427">
        <v>0</v>
      </c>
      <c r="BG3427" s="20">
        <v>5</v>
      </c>
      <c r="BH3427" s="20">
        <v>1</v>
      </c>
      <c r="BI3427" s="20">
        <v>138</v>
      </c>
      <c r="BJ3427" s="20">
        <v>25</v>
      </c>
      <c r="BK3427" s="20">
        <v>382</v>
      </c>
      <c r="BL3427" s="20">
        <v>1029</v>
      </c>
      <c r="BM3427" s="20">
        <v>663</v>
      </c>
      <c r="BN3427" s="20">
        <v>187</v>
      </c>
      <c r="BO3427" s="20">
        <v>91</v>
      </c>
      <c r="BP3427" s="20"/>
      <c r="BQ3427" s="20"/>
      <c r="BR3427" s="20"/>
      <c r="BS3427" s="20"/>
      <c r="BT3427" s="20"/>
      <c r="BU3427" s="20"/>
      <c r="BV3427" s="20"/>
    </row>
    <row r="3428" spans="1:74" x14ac:dyDescent="0.25">
      <c r="A3428" s="20" t="s">
        <v>676</v>
      </c>
      <c r="B3428" s="20" t="s">
        <v>683</v>
      </c>
      <c r="C3428" s="20" t="s">
        <v>684</v>
      </c>
      <c r="D3428" s="1">
        <v>44542</v>
      </c>
      <c r="E3428">
        <v>165</v>
      </c>
      <c r="F3428">
        <v>5</v>
      </c>
      <c r="G3428">
        <v>5</v>
      </c>
      <c r="H3428">
        <v>1</v>
      </c>
      <c r="I3428">
        <v>1</v>
      </c>
      <c r="J3428">
        <v>79</v>
      </c>
      <c r="K3428">
        <v>5</v>
      </c>
      <c r="L3428">
        <v>7</v>
      </c>
      <c r="M3428">
        <v>10</v>
      </c>
      <c r="N3428">
        <v>26</v>
      </c>
      <c r="O3428">
        <v>22</v>
      </c>
      <c r="P3428">
        <v>0</v>
      </c>
      <c r="Q3428">
        <v>0</v>
      </c>
      <c r="R3428">
        <v>436</v>
      </c>
      <c r="S3428">
        <v>305</v>
      </c>
      <c r="T3428">
        <v>18</v>
      </c>
      <c r="U3428">
        <v>7</v>
      </c>
      <c r="V3428">
        <v>6</v>
      </c>
      <c r="W3428">
        <v>1395</v>
      </c>
      <c r="X3428">
        <v>416</v>
      </c>
      <c r="Y3428">
        <v>42</v>
      </c>
      <c r="Z3428">
        <v>201</v>
      </c>
      <c r="AA3428">
        <v>26</v>
      </c>
      <c r="AB3428">
        <v>827</v>
      </c>
      <c r="AC3428">
        <v>334</v>
      </c>
      <c r="AD3428">
        <v>10</v>
      </c>
      <c r="AE3428">
        <v>86</v>
      </c>
      <c r="AF3428">
        <v>38</v>
      </c>
      <c r="AG3428">
        <v>278</v>
      </c>
      <c r="AH3428">
        <v>37</v>
      </c>
      <c r="AI3428">
        <v>3</v>
      </c>
      <c r="AJ3428">
        <v>46</v>
      </c>
      <c r="AK3428">
        <v>14</v>
      </c>
      <c r="AL3428">
        <v>97</v>
      </c>
      <c r="AM3428">
        <v>59</v>
      </c>
      <c r="AN3428">
        <v>5</v>
      </c>
      <c r="AO3428">
        <v>1</v>
      </c>
      <c r="AP3428">
        <v>0</v>
      </c>
      <c r="AQ3428">
        <v>0</v>
      </c>
      <c r="AR3428">
        <v>0</v>
      </c>
      <c r="AS3428">
        <v>0</v>
      </c>
      <c r="AT3428">
        <v>0</v>
      </c>
      <c r="AU3428">
        <v>0</v>
      </c>
      <c r="AV3428">
        <v>0</v>
      </c>
      <c r="AW3428">
        <v>0</v>
      </c>
      <c r="AX3428">
        <v>0</v>
      </c>
      <c r="AY3428">
        <v>0</v>
      </c>
      <c r="AZ3428">
        <v>0</v>
      </c>
      <c r="BA3428">
        <v>0</v>
      </c>
      <c r="BB3428">
        <v>0</v>
      </c>
      <c r="BC3428">
        <v>0</v>
      </c>
      <c r="BD3428">
        <v>0</v>
      </c>
      <c r="BE3428">
        <v>0</v>
      </c>
      <c r="BF3428">
        <v>0</v>
      </c>
      <c r="BG3428" s="20">
        <v>5</v>
      </c>
      <c r="BH3428" s="20">
        <v>1</v>
      </c>
      <c r="BI3428" s="20">
        <v>138</v>
      </c>
      <c r="BJ3428" s="20">
        <v>26</v>
      </c>
      <c r="BK3428" s="20">
        <v>382</v>
      </c>
      <c r="BL3428" s="20">
        <v>1033</v>
      </c>
      <c r="BM3428" s="20">
        <v>663</v>
      </c>
      <c r="BN3428" s="20">
        <v>192</v>
      </c>
      <c r="BO3428" s="20">
        <v>90</v>
      </c>
      <c r="BP3428" s="20"/>
      <c r="BQ3428" s="20"/>
      <c r="BR3428" s="20"/>
      <c r="BS3428" s="20"/>
      <c r="BT3428" s="20"/>
      <c r="BU3428" s="20"/>
      <c r="BV3428" s="20"/>
    </row>
    <row r="3429" spans="1:74" x14ac:dyDescent="0.25">
      <c r="A3429" s="20" t="s">
        <v>676</v>
      </c>
      <c r="B3429" s="20" t="s">
        <v>683</v>
      </c>
      <c r="C3429" s="20" t="s">
        <v>684</v>
      </c>
      <c r="D3429" s="1">
        <v>44549</v>
      </c>
      <c r="E3429">
        <v>167</v>
      </c>
      <c r="F3429">
        <v>6</v>
      </c>
      <c r="G3429">
        <v>6</v>
      </c>
      <c r="H3429">
        <v>1</v>
      </c>
      <c r="I3429">
        <v>1</v>
      </c>
      <c r="J3429">
        <v>92</v>
      </c>
      <c r="K3429">
        <v>5</v>
      </c>
      <c r="L3429">
        <v>7</v>
      </c>
      <c r="M3429">
        <v>9</v>
      </c>
      <c r="N3429">
        <v>26</v>
      </c>
      <c r="O3429">
        <v>22</v>
      </c>
      <c r="P3429">
        <v>0</v>
      </c>
      <c r="Q3429">
        <v>0</v>
      </c>
      <c r="R3429">
        <v>435</v>
      </c>
      <c r="S3429">
        <v>312</v>
      </c>
      <c r="T3429">
        <v>17</v>
      </c>
      <c r="U3429">
        <v>7</v>
      </c>
      <c r="V3429">
        <v>6</v>
      </c>
      <c r="W3429">
        <v>1392</v>
      </c>
      <c r="X3429">
        <v>489</v>
      </c>
      <c r="Y3429">
        <v>41</v>
      </c>
      <c r="Z3429">
        <v>197</v>
      </c>
      <c r="AA3429">
        <v>27</v>
      </c>
      <c r="AB3429">
        <v>831</v>
      </c>
      <c r="AC3429">
        <v>393</v>
      </c>
      <c r="AD3429">
        <v>10</v>
      </c>
      <c r="AE3429">
        <v>85</v>
      </c>
      <c r="AF3429">
        <v>39</v>
      </c>
      <c r="AG3429">
        <v>280</v>
      </c>
      <c r="AH3429">
        <v>51</v>
      </c>
      <c r="AI3429">
        <v>3</v>
      </c>
      <c r="AJ3429">
        <v>46</v>
      </c>
      <c r="AK3429">
        <v>14</v>
      </c>
      <c r="AL3429">
        <v>97</v>
      </c>
      <c r="AM3429">
        <v>61</v>
      </c>
      <c r="AN3429">
        <v>5</v>
      </c>
      <c r="AO3429">
        <v>1</v>
      </c>
      <c r="AP3429">
        <v>0</v>
      </c>
      <c r="AQ3429">
        <v>0</v>
      </c>
      <c r="AR3429">
        <v>0</v>
      </c>
      <c r="AS3429">
        <v>0</v>
      </c>
      <c r="AT3429">
        <v>0</v>
      </c>
      <c r="AU3429">
        <v>0</v>
      </c>
      <c r="AV3429">
        <v>0</v>
      </c>
      <c r="AW3429">
        <v>0</v>
      </c>
      <c r="AX3429">
        <v>0</v>
      </c>
      <c r="AY3429">
        <v>0</v>
      </c>
      <c r="AZ3429">
        <v>0</v>
      </c>
      <c r="BA3429">
        <v>0</v>
      </c>
      <c r="BB3429">
        <v>0</v>
      </c>
      <c r="BC3429">
        <v>0</v>
      </c>
      <c r="BD3429">
        <v>0</v>
      </c>
      <c r="BE3429">
        <v>0</v>
      </c>
      <c r="BF3429">
        <v>0</v>
      </c>
      <c r="BG3429" s="20">
        <v>6</v>
      </c>
      <c r="BH3429" s="20">
        <v>1</v>
      </c>
      <c r="BI3429" s="20">
        <v>140</v>
      </c>
      <c r="BJ3429" s="20">
        <v>26</v>
      </c>
      <c r="BK3429" s="20">
        <v>382</v>
      </c>
      <c r="BL3429" s="20">
        <v>1039</v>
      </c>
      <c r="BM3429" s="20">
        <v>669</v>
      </c>
      <c r="BN3429" s="20">
        <v>195</v>
      </c>
      <c r="BO3429" s="20">
        <v>91</v>
      </c>
      <c r="BP3429" s="20">
        <v>5967</v>
      </c>
      <c r="BQ3429" s="20">
        <v>1170</v>
      </c>
      <c r="BR3429" s="20">
        <v>0</v>
      </c>
      <c r="BS3429" s="20">
        <v>51</v>
      </c>
      <c r="BT3429" s="20">
        <v>1407</v>
      </c>
      <c r="BU3429" s="20">
        <v>495</v>
      </c>
      <c r="BV3429" s="20">
        <v>3687</v>
      </c>
    </row>
    <row r="3430" spans="1:74" x14ac:dyDescent="0.25">
      <c r="A3430" s="20" t="s">
        <v>676</v>
      </c>
      <c r="B3430" s="20" t="s">
        <v>683</v>
      </c>
      <c r="C3430" s="20" t="s">
        <v>684</v>
      </c>
      <c r="D3430" s="1">
        <v>44558</v>
      </c>
      <c r="E3430">
        <v>166</v>
      </c>
      <c r="F3430">
        <v>6</v>
      </c>
      <c r="G3430">
        <v>6</v>
      </c>
      <c r="H3430">
        <v>1</v>
      </c>
      <c r="I3430">
        <v>1</v>
      </c>
      <c r="J3430">
        <v>96</v>
      </c>
      <c r="K3430">
        <v>5</v>
      </c>
      <c r="L3430">
        <v>8</v>
      </c>
      <c r="M3430">
        <v>9</v>
      </c>
      <c r="N3430">
        <v>26</v>
      </c>
      <c r="O3430">
        <v>23</v>
      </c>
      <c r="P3430">
        <v>0</v>
      </c>
      <c r="Q3430">
        <v>0</v>
      </c>
      <c r="R3430">
        <v>434</v>
      </c>
      <c r="S3430">
        <v>319</v>
      </c>
      <c r="T3430">
        <v>16</v>
      </c>
      <c r="U3430">
        <v>7</v>
      </c>
      <c r="V3430">
        <v>6</v>
      </c>
      <c r="W3430">
        <v>1391</v>
      </c>
      <c r="X3430">
        <v>573</v>
      </c>
      <c r="Y3430">
        <v>41</v>
      </c>
      <c r="Z3430">
        <v>191</v>
      </c>
      <c r="AA3430">
        <v>29</v>
      </c>
      <c r="AB3430">
        <v>829</v>
      </c>
      <c r="AC3430">
        <v>452</v>
      </c>
      <c r="AD3430">
        <v>10</v>
      </c>
      <c r="AE3430">
        <v>83</v>
      </c>
      <c r="AF3430">
        <v>38</v>
      </c>
      <c r="AG3430">
        <v>278</v>
      </c>
      <c r="AH3430">
        <v>70</v>
      </c>
      <c r="AI3430">
        <v>4</v>
      </c>
      <c r="AJ3430">
        <v>44</v>
      </c>
      <c r="AK3430">
        <v>13</v>
      </c>
      <c r="AL3430">
        <v>97</v>
      </c>
      <c r="AM3430">
        <v>65</v>
      </c>
      <c r="AN3430">
        <v>5</v>
      </c>
      <c r="AO3430">
        <v>1</v>
      </c>
      <c r="AP3430">
        <v>0</v>
      </c>
      <c r="AQ3430">
        <v>0</v>
      </c>
      <c r="AR3430">
        <v>0</v>
      </c>
      <c r="AS3430">
        <v>0</v>
      </c>
      <c r="AT3430">
        <v>0</v>
      </c>
      <c r="AU3430">
        <v>0</v>
      </c>
      <c r="AV3430">
        <v>0</v>
      </c>
      <c r="AW3430">
        <v>0</v>
      </c>
      <c r="AX3430">
        <v>0</v>
      </c>
      <c r="AY3430">
        <v>0</v>
      </c>
      <c r="AZ3430">
        <v>0</v>
      </c>
      <c r="BA3430">
        <v>0</v>
      </c>
      <c r="BB3430">
        <v>0</v>
      </c>
      <c r="BC3430">
        <v>0</v>
      </c>
      <c r="BD3430">
        <v>0</v>
      </c>
      <c r="BE3430">
        <v>0</v>
      </c>
      <c r="BF3430">
        <v>0</v>
      </c>
      <c r="BG3430" s="20">
        <v>6</v>
      </c>
      <c r="BH3430" s="20">
        <v>1</v>
      </c>
      <c r="BI3430" s="20">
        <v>139</v>
      </c>
      <c r="BJ3430" s="20">
        <v>26</v>
      </c>
      <c r="BK3430" s="20">
        <v>381</v>
      </c>
      <c r="BL3430" s="20">
        <v>1045</v>
      </c>
      <c r="BM3430" s="20">
        <v>669</v>
      </c>
      <c r="BN3430" s="20">
        <v>194</v>
      </c>
      <c r="BO3430" s="20">
        <v>91</v>
      </c>
      <c r="BP3430" s="20">
        <v>5954</v>
      </c>
      <c r="BQ3430" s="20">
        <v>1631</v>
      </c>
      <c r="BR3430" s="20">
        <v>0</v>
      </c>
      <c r="BS3430" s="20">
        <v>51</v>
      </c>
      <c r="BT3430" s="20">
        <v>1378</v>
      </c>
      <c r="BU3430" s="20">
        <v>487</v>
      </c>
      <c r="BV3430" s="20">
        <v>3707</v>
      </c>
    </row>
    <row r="3431" spans="1:74" x14ac:dyDescent="0.25">
      <c r="A3431" s="20" t="s">
        <v>676</v>
      </c>
      <c r="B3431" s="20" t="s">
        <v>683</v>
      </c>
      <c r="C3431" s="20" t="s">
        <v>684</v>
      </c>
      <c r="D3431" s="1">
        <v>44564</v>
      </c>
      <c r="E3431">
        <v>166</v>
      </c>
      <c r="F3431">
        <v>6</v>
      </c>
      <c r="G3431">
        <v>6</v>
      </c>
      <c r="H3431">
        <v>1</v>
      </c>
      <c r="I3431">
        <v>1</v>
      </c>
      <c r="J3431">
        <v>99</v>
      </c>
      <c r="K3431">
        <v>5</v>
      </c>
      <c r="L3431">
        <v>8</v>
      </c>
      <c r="M3431">
        <v>9</v>
      </c>
      <c r="N3431">
        <v>27</v>
      </c>
      <c r="O3431">
        <v>23</v>
      </c>
      <c r="P3431">
        <v>0</v>
      </c>
      <c r="Q3431">
        <v>0</v>
      </c>
      <c r="R3431">
        <v>433</v>
      </c>
      <c r="S3431">
        <v>321</v>
      </c>
      <c r="T3431">
        <v>16</v>
      </c>
      <c r="U3431">
        <v>8</v>
      </c>
      <c r="V3431">
        <v>5</v>
      </c>
      <c r="W3431">
        <v>1390</v>
      </c>
      <c r="X3431">
        <v>603</v>
      </c>
      <c r="Y3431">
        <v>40</v>
      </c>
      <c r="Z3431">
        <v>189</v>
      </c>
      <c r="AA3431">
        <v>28</v>
      </c>
      <c r="AB3431">
        <v>832</v>
      </c>
      <c r="AC3431">
        <v>473</v>
      </c>
      <c r="AD3431">
        <v>10</v>
      </c>
      <c r="AE3431">
        <v>83</v>
      </c>
      <c r="AF3431">
        <v>37</v>
      </c>
      <c r="AG3431">
        <v>281</v>
      </c>
      <c r="AH3431">
        <v>84</v>
      </c>
      <c r="AI3431">
        <v>4</v>
      </c>
      <c r="AJ3431">
        <v>44</v>
      </c>
      <c r="AK3431">
        <v>13</v>
      </c>
      <c r="AL3431">
        <v>98</v>
      </c>
      <c r="AM3431">
        <v>66</v>
      </c>
      <c r="AN3431">
        <v>5</v>
      </c>
      <c r="AO3431">
        <v>1</v>
      </c>
      <c r="AP3431">
        <v>0</v>
      </c>
      <c r="AQ3431">
        <v>0</v>
      </c>
      <c r="AR3431">
        <v>0</v>
      </c>
      <c r="AS3431">
        <v>0</v>
      </c>
      <c r="AT3431">
        <v>0</v>
      </c>
      <c r="AU3431">
        <v>0</v>
      </c>
      <c r="AV3431">
        <v>0</v>
      </c>
      <c r="AW3431">
        <v>0</v>
      </c>
      <c r="AX3431">
        <v>0</v>
      </c>
      <c r="AY3431">
        <v>0</v>
      </c>
      <c r="AZ3431">
        <v>0</v>
      </c>
      <c r="BA3431">
        <v>0</v>
      </c>
      <c r="BB3431">
        <v>0</v>
      </c>
      <c r="BC3431">
        <v>0</v>
      </c>
      <c r="BD3431">
        <v>0</v>
      </c>
      <c r="BE3431">
        <v>0</v>
      </c>
      <c r="BF3431">
        <v>0</v>
      </c>
      <c r="BG3431" s="20">
        <v>6</v>
      </c>
      <c r="BH3431" s="20">
        <v>1</v>
      </c>
      <c r="BI3431" s="20">
        <v>139</v>
      </c>
      <c r="BJ3431" s="20">
        <v>26</v>
      </c>
      <c r="BK3431" s="20">
        <v>382</v>
      </c>
      <c r="BL3431" s="20">
        <v>1049</v>
      </c>
      <c r="BM3431" s="20">
        <v>672</v>
      </c>
      <c r="BN3431" s="20">
        <v>197</v>
      </c>
      <c r="BO3431" s="20">
        <v>92</v>
      </c>
      <c r="BP3431" s="20">
        <v>5938</v>
      </c>
      <c r="BQ3431" s="20">
        <v>1760</v>
      </c>
      <c r="BR3431" s="20">
        <v>0</v>
      </c>
      <c r="BS3431" s="20">
        <v>51</v>
      </c>
      <c r="BT3431" s="20">
        <v>1365</v>
      </c>
      <c r="BU3431" s="20">
        <v>470</v>
      </c>
      <c r="BV3431" s="20">
        <v>3719</v>
      </c>
    </row>
    <row r="3432" spans="1:74" x14ac:dyDescent="0.25">
      <c r="A3432" s="20" t="s">
        <v>676</v>
      </c>
      <c r="B3432" s="20" t="s">
        <v>683</v>
      </c>
      <c r="C3432" s="20" t="s">
        <v>684</v>
      </c>
      <c r="D3432" s="1">
        <v>44570</v>
      </c>
      <c r="E3432">
        <v>166</v>
      </c>
      <c r="F3432">
        <v>6</v>
      </c>
      <c r="G3432">
        <v>6</v>
      </c>
      <c r="H3432">
        <v>1</v>
      </c>
      <c r="I3432">
        <v>1</v>
      </c>
      <c r="J3432">
        <v>103</v>
      </c>
      <c r="K3432">
        <v>5</v>
      </c>
      <c r="L3432">
        <v>8</v>
      </c>
      <c r="M3432">
        <v>9</v>
      </c>
      <c r="N3432">
        <v>27</v>
      </c>
      <c r="O3432">
        <v>23</v>
      </c>
      <c r="P3432">
        <v>0</v>
      </c>
      <c r="Q3432">
        <v>0</v>
      </c>
      <c r="R3432">
        <v>435</v>
      </c>
      <c r="S3432">
        <v>327</v>
      </c>
      <c r="T3432">
        <v>16</v>
      </c>
      <c r="U3432">
        <v>8</v>
      </c>
      <c r="V3432">
        <v>5</v>
      </c>
      <c r="W3432">
        <v>1393</v>
      </c>
      <c r="X3432">
        <v>629</v>
      </c>
      <c r="Y3432">
        <v>39</v>
      </c>
      <c r="Z3432">
        <v>188</v>
      </c>
      <c r="AA3432">
        <v>27</v>
      </c>
      <c r="AB3432">
        <v>836</v>
      </c>
      <c r="AC3432">
        <v>486</v>
      </c>
      <c r="AD3432">
        <v>10</v>
      </c>
      <c r="AE3432">
        <v>80</v>
      </c>
      <c r="AF3432">
        <v>41</v>
      </c>
      <c r="AG3432">
        <v>282</v>
      </c>
      <c r="AH3432">
        <v>92</v>
      </c>
      <c r="AI3432">
        <v>4</v>
      </c>
      <c r="AJ3432">
        <v>44</v>
      </c>
      <c r="AK3432">
        <v>13</v>
      </c>
      <c r="AL3432">
        <v>100</v>
      </c>
      <c r="AM3432">
        <v>67</v>
      </c>
      <c r="AN3432">
        <v>5</v>
      </c>
      <c r="AO3432">
        <v>1</v>
      </c>
      <c r="AP3432">
        <v>0</v>
      </c>
      <c r="AQ3432">
        <v>0</v>
      </c>
      <c r="AR3432">
        <v>0</v>
      </c>
      <c r="AS3432">
        <v>0</v>
      </c>
      <c r="AT3432">
        <v>0</v>
      </c>
      <c r="AU3432">
        <v>0</v>
      </c>
      <c r="AV3432">
        <v>0</v>
      </c>
      <c r="AW3432">
        <v>0</v>
      </c>
      <c r="AX3432">
        <v>0</v>
      </c>
      <c r="AY3432">
        <v>0</v>
      </c>
      <c r="AZ3432">
        <v>0</v>
      </c>
      <c r="BA3432">
        <v>0</v>
      </c>
      <c r="BB3432">
        <v>0</v>
      </c>
      <c r="BC3432">
        <v>0</v>
      </c>
      <c r="BD3432">
        <v>0</v>
      </c>
      <c r="BE3432">
        <v>0</v>
      </c>
      <c r="BF3432">
        <v>0</v>
      </c>
      <c r="BG3432" s="20">
        <v>6</v>
      </c>
      <c r="BH3432" s="20">
        <v>1</v>
      </c>
      <c r="BI3432" s="20">
        <v>139</v>
      </c>
      <c r="BJ3432" s="20">
        <v>26</v>
      </c>
      <c r="BK3432" s="20">
        <v>385</v>
      </c>
      <c r="BL3432" s="20">
        <v>1055</v>
      </c>
      <c r="BM3432" s="20">
        <v>674</v>
      </c>
      <c r="BN3432" s="20">
        <v>199</v>
      </c>
      <c r="BO3432" s="20">
        <v>94</v>
      </c>
      <c r="BP3432" s="20">
        <v>5961</v>
      </c>
      <c r="BQ3432" s="20">
        <v>1935</v>
      </c>
      <c r="BR3432" s="20">
        <v>0</v>
      </c>
      <c r="BS3432" s="20">
        <v>51</v>
      </c>
      <c r="BT3432" s="20">
        <v>1357</v>
      </c>
      <c r="BU3432" s="20">
        <v>478</v>
      </c>
      <c r="BV3432" s="20">
        <v>3742</v>
      </c>
    </row>
    <row r="3433" spans="1:74" x14ac:dyDescent="0.25">
      <c r="A3433" s="20" t="s">
        <v>676</v>
      </c>
      <c r="B3433" s="20" t="s">
        <v>683</v>
      </c>
      <c r="C3433" s="20" t="s">
        <v>684</v>
      </c>
      <c r="D3433" s="1">
        <v>44578</v>
      </c>
      <c r="E3433">
        <v>167</v>
      </c>
      <c r="F3433">
        <v>6</v>
      </c>
      <c r="G3433">
        <v>6</v>
      </c>
      <c r="H3433">
        <v>1</v>
      </c>
      <c r="I3433">
        <v>1</v>
      </c>
      <c r="J3433">
        <v>105</v>
      </c>
      <c r="K3433">
        <v>5</v>
      </c>
      <c r="L3433">
        <v>8</v>
      </c>
      <c r="M3433">
        <v>8</v>
      </c>
      <c r="N3433">
        <v>27</v>
      </c>
      <c r="O3433">
        <v>23</v>
      </c>
      <c r="P3433">
        <v>0</v>
      </c>
      <c r="Q3433">
        <v>0</v>
      </c>
      <c r="R3433">
        <v>434</v>
      </c>
      <c r="S3433">
        <v>331</v>
      </c>
      <c r="T3433">
        <v>16</v>
      </c>
      <c r="U3433">
        <v>8</v>
      </c>
      <c r="V3433">
        <v>5</v>
      </c>
      <c r="W3433">
        <v>1395</v>
      </c>
      <c r="X3433">
        <v>657</v>
      </c>
      <c r="Y3433">
        <v>39</v>
      </c>
      <c r="Z3433">
        <v>186</v>
      </c>
      <c r="AA3433">
        <v>27</v>
      </c>
      <c r="AB3433">
        <v>836</v>
      </c>
      <c r="AC3433">
        <v>497</v>
      </c>
      <c r="AD3433">
        <v>10</v>
      </c>
      <c r="AE3433">
        <v>80</v>
      </c>
      <c r="AF3433">
        <v>43</v>
      </c>
      <c r="AG3433">
        <v>283</v>
      </c>
      <c r="AH3433">
        <v>99</v>
      </c>
      <c r="AI3433">
        <v>4</v>
      </c>
      <c r="AJ3433">
        <v>43</v>
      </c>
      <c r="AK3433">
        <v>13</v>
      </c>
      <c r="AL3433">
        <v>102</v>
      </c>
      <c r="AM3433">
        <v>69</v>
      </c>
      <c r="AN3433">
        <v>5</v>
      </c>
      <c r="AO3433">
        <v>1</v>
      </c>
      <c r="AP3433">
        <v>0</v>
      </c>
      <c r="AQ3433">
        <v>0</v>
      </c>
      <c r="AR3433">
        <v>0</v>
      </c>
      <c r="AS3433">
        <v>0</v>
      </c>
      <c r="AT3433">
        <v>0</v>
      </c>
      <c r="AU3433">
        <v>0</v>
      </c>
      <c r="AV3433">
        <v>0</v>
      </c>
      <c r="AW3433">
        <v>0</v>
      </c>
      <c r="AX3433">
        <v>0</v>
      </c>
      <c r="AY3433">
        <v>0</v>
      </c>
      <c r="AZ3433">
        <v>0</v>
      </c>
      <c r="BA3433">
        <v>0</v>
      </c>
      <c r="BB3433">
        <v>0</v>
      </c>
      <c r="BC3433">
        <v>0</v>
      </c>
      <c r="BD3433">
        <v>0</v>
      </c>
      <c r="BE3433">
        <v>0</v>
      </c>
      <c r="BF3433">
        <v>0</v>
      </c>
      <c r="BG3433" s="20">
        <v>6</v>
      </c>
      <c r="BH3433" s="20">
        <v>1</v>
      </c>
      <c r="BI3433" s="20">
        <v>140</v>
      </c>
      <c r="BJ3433" s="20">
        <v>26</v>
      </c>
      <c r="BK3433" s="20">
        <v>385</v>
      </c>
      <c r="BL3433" s="20">
        <v>1058</v>
      </c>
      <c r="BM3433" s="20">
        <v>676</v>
      </c>
      <c r="BN3433" s="20">
        <v>203</v>
      </c>
      <c r="BO3433" s="20">
        <v>95</v>
      </c>
      <c r="BP3433" s="20">
        <v>5953</v>
      </c>
      <c r="BQ3433" s="20">
        <v>2087</v>
      </c>
      <c r="BR3433" s="20">
        <v>0</v>
      </c>
      <c r="BS3433" s="20">
        <v>50</v>
      </c>
      <c r="BT3433" s="20">
        <v>1334</v>
      </c>
      <c r="BU3433" s="20">
        <v>489</v>
      </c>
      <c r="BV3433" s="20">
        <v>3760</v>
      </c>
    </row>
    <row r="3434" spans="1:74" x14ac:dyDescent="0.25">
      <c r="A3434" s="20" t="s">
        <v>676</v>
      </c>
      <c r="B3434" s="20" t="s">
        <v>683</v>
      </c>
      <c r="C3434" s="20" t="s">
        <v>684</v>
      </c>
      <c r="D3434" s="1">
        <v>44584</v>
      </c>
      <c r="E3434">
        <v>167</v>
      </c>
      <c r="F3434">
        <v>6</v>
      </c>
      <c r="G3434">
        <v>6</v>
      </c>
      <c r="H3434">
        <v>1</v>
      </c>
      <c r="I3434">
        <v>1</v>
      </c>
      <c r="J3434">
        <v>107</v>
      </c>
      <c r="K3434">
        <v>5</v>
      </c>
      <c r="L3434">
        <v>8</v>
      </c>
      <c r="M3434">
        <v>8</v>
      </c>
      <c r="N3434">
        <v>27</v>
      </c>
      <c r="O3434">
        <v>23</v>
      </c>
      <c r="P3434">
        <v>0</v>
      </c>
      <c r="Q3434">
        <v>0</v>
      </c>
      <c r="R3434">
        <v>431</v>
      </c>
      <c r="S3434">
        <v>332</v>
      </c>
      <c r="T3434">
        <v>15</v>
      </c>
      <c r="U3434">
        <v>8</v>
      </c>
      <c r="V3434">
        <v>5</v>
      </c>
      <c r="W3434">
        <v>1403</v>
      </c>
      <c r="X3434">
        <v>676</v>
      </c>
      <c r="Y3434">
        <v>39</v>
      </c>
      <c r="Z3434">
        <v>185</v>
      </c>
      <c r="AA3434">
        <v>28</v>
      </c>
      <c r="AB3434">
        <v>836</v>
      </c>
      <c r="AC3434">
        <v>503</v>
      </c>
      <c r="AD3434">
        <v>10</v>
      </c>
      <c r="AE3434">
        <v>80</v>
      </c>
      <c r="AF3434">
        <v>42</v>
      </c>
      <c r="AG3434">
        <v>285</v>
      </c>
      <c r="AH3434">
        <v>101</v>
      </c>
      <c r="AI3434">
        <v>4</v>
      </c>
      <c r="AJ3434">
        <v>41</v>
      </c>
      <c r="AK3434">
        <v>13</v>
      </c>
      <c r="AL3434">
        <v>102</v>
      </c>
      <c r="AM3434">
        <v>70</v>
      </c>
      <c r="AN3434">
        <v>5</v>
      </c>
      <c r="AO3434">
        <v>1</v>
      </c>
      <c r="AP3434">
        <v>0</v>
      </c>
      <c r="AQ3434">
        <v>0</v>
      </c>
      <c r="AR3434">
        <v>0</v>
      </c>
      <c r="AS3434">
        <v>0</v>
      </c>
      <c r="AT3434">
        <v>0</v>
      </c>
      <c r="AU3434">
        <v>0</v>
      </c>
      <c r="AV3434">
        <v>0</v>
      </c>
      <c r="AW3434">
        <v>0</v>
      </c>
      <c r="AX3434">
        <v>0</v>
      </c>
      <c r="AY3434">
        <v>0</v>
      </c>
      <c r="AZ3434">
        <v>0</v>
      </c>
      <c r="BA3434">
        <v>0</v>
      </c>
      <c r="BB3434">
        <v>0</v>
      </c>
      <c r="BC3434">
        <v>0</v>
      </c>
      <c r="BD3434">
        <v>0</v>
      </c>
      <c r="BE3434">
        <v>0</v>
      </c>
      <c r="BF3434">
        <v>0</v>
      </c>
      <c r="BG3434" s="20">
        <v>6</v>
      </c>
      <c r="BH3434" s="20">
        <v>1</v>
      </c>
      <c r="BI3434" s="20">
        <v>140</v>
      </c>
      <c r="BJ3434" s="20">
        <v>26</v>
      </c>
      <c r="BK3434" s="20">
        <v>384</v>
      </c>
      <c r="BL3434" s="20">
        <v>1065</v>
      </c>
      <c r="BM3434" s="20">
        <v>678</v>
      </c>
      <c r="BN3434" s="20">
        <v>203</v>
      </c>
      <c r="BO3434" s="20">
        <v>95</v>
      </c>
      <c r="BP3434" s="20">
        <v>5953</v>
      </c>
      <c r="BQ3434" s="20">
        <v>2151</v>
      </c>
      <c r="BR3434" s="20">
        <v>0</v>
      </c>
      <c r="BS3434" s="20">
        <v>50</v>
      </c>
      <c r="BT3434" s="20">
        <v>1323</v>
      </c>
      <c r="BU3434" s="20">
        <v>493</v>
      </c>
      <c r="BV3434" s="20">
        <v>3769</v>
      </c>
    </row>
    <row r="3435" spans="1:74" x14ac:dyDescent="0.25">
      <c r="A3435" s="20" t="s">
        <v>676</v>
      </c>
      <c r="B3435" s="20" t="s">
        <v>683</v>
      </c>
      <c r="C3435" s="20" t="s">
        <v>684</v>
      </c>
      <c r="D3435" s="1">
        <v>44592</v>
      </c>
      <c r="E3435">
        <v>167</v>
      </c>
      <c r="F3435">
        <v>6</v>
      </c>
      <c r="G3435">
        <v>6</v>
      </c>
      <c r="H3435">
        <v>1</v>
      </c>
      <c r="I3435">
        <v>1</v>
      </c>
      <c r="J3435">
        <v>108</v>
      </c>
      <c r="K3435">
        <v>5</v>
      </c>
      <c r="L3435">
        <v>8</v>
      </c>
      <c r="M3435">
        <v>8</v>
      </c>
      <c r="N3435">
        <v>28</v>
      </c>
      <c r="O3435">
        <v>24</v>
      </c>
      <c r="P3435">
        <v>0</v>
      </c>
      <c r="Q3435">
        <v>0</v>
      </c>
      <c r="R3435">
        <v>431</v>
      </c>
      <c r="S3435">
        <v>333</v>
      </c>
      <c r="T3435">
        <v>15</v>
      </c>
      <c r="U3435">
        <v>8</v>
      </c>
      <c r="V3435">
        <v>5</v>
      </c>
      <c r="W3435">
        <v>1407</v>
      </c>
      <c r="X3435">
        <v>692</v>
      </c>
      <c r="Y3435">
        <v>40</v>
      </c>
      <c r="Z3435">
        <v>183</v>
      </c>
      <c r="AA3435">
        <v>27</v>
      </c>
      <c r="AB3435">
        <v>838</v>
      </c>
      <c r="AC3435">
        <v>511</v>
      </c>
      <c r="AD3435">
        <v>10</v>
      </c>
      <c r="AE3435">
        <v>80</v>
      </c>
      <c r="AF3435">
        <v>42</v>
      </c>
      <c r="AG3435">
        <v>284</v>
      </c>
      <c r="AH3435">
        <v>103</v>
      </c>
      <c r="AI3435">
        <v>4</v>
      </c>
      <c r="AJ3435">
        <v>41</v>
      </c>
      <c r="AK3435">
        <v>13</v>
      </c>
      <c r="AL3435">
        <v>101</v>
      </c>
      <c r="AM3435">
        <v>73</v>
      </c>
      <c r="AN3435">
        <v>4</v>
      </c>
      <c r="AO3435">
        <v>2</v>
      </c>
      <c r="AP3435">
        <v>0</v>
      </c>
      <c r="AQ3435">
        <v>0</v>
      </c>
      <c r="AR3435">
        <v>0</v>
      </c>
      <c r="AS3435">
        <v>0</v>
      </c>
      <c r="AT3435">
        <v>0</v>
      </c>
      <c r="AU3435">
        <v>0</v>
      </c>
      <c r="AV3435">
        <v>0</v>
      </c>
      <c r="AW3435">
        <v>0</v>
      </c>
      <c r="AX3435">
        <v>0</v>
      </c>
      <c r="AY3435">
        <v>0</v>
      </c>
      <c r="AZ3435">
        <v>0</v>
      </c>
      <c r="BA3435">
        <v>0</v>
      </c>
      <c r="BB3435">
        <v>0</v>
      </c>
      <c r="BC3435">
        <v>0</v>
      </c>
      <c r="BD3435">
        <v>0</v>
      </c>
      <c r="BE3435">
        <v>0</v>
      </c>
      <c r="BF3435">
        <v>0</v>
      </c>
      <c r="BG3435" s="20">
        <v>6</v>
      </c>
      <c r="BH3435" s="20">
        <v>1</v>
      </c>
      <c r="BI3435" s="20">
        <v>141</v>
      </c>
      <c r="BJ3435" s="20">
        <v>27</v>
      </c>
      <c r="BK3435" s="20">
        <v>384</v>
      </c>
      <c r="BL3435" s="20">
        <v>1078</v>
      </c>
      <c r="BM3435" s="20">
        <v>680</v>
      </c>
      <c r="BN3435" s="20">
        <v>203</v>
      </c>
      <c r="BO3435" s="20">
        <v>94</v>
      </c>
      <c r="BP3435" s="20">
        <v>5963</v>
      </c>
      <c r="BQ3435" s="20">
        <v>2227</v>
      </c>
      <c r="BR3435" s="20">
        <v>0</v>
      </c>
      <c r="BS3435" s="20">
        <v>51</v>
      </c>
      <c r="BT3435" s="20">
        <v>1315</v>
      </c>
      <c r="BU3435" s="20">
        <v>490</v>
      </c>
      <c r="BV3435" s="20">
        <v>3786</v>
      </c>
    </row>
    <row r="3436" spans="1:74" x14ac:dyDescent="0.25">
      <c r="A3436" s="20" t="s">
        <v>676</v>
      </c>
      <c r="B3436" s="20" t="s">
        <v>683</v>
      </c>
      <c r="C3436" s="20" t="s">
        <v>684</v>
      </c>
      <c r="D3436" s="1">
        <v>44599</v>
      </c>
      <c r="E3436">
        <v>167</v>
      </c>
      <c r="F3436">
        <v>6</v>
      </c>
      <c r="G3436">
        <v>6</v>
      </c>
      <c r="H3436">
        <v>1</v>
      </c>
      <c r="I3436">
        <v>1</v>
      </c>
      <c r="J3436">
        <v>109</v>
      </c>
      <c r="K3436">
        <v>5</v>
      </c>
      <c r="L3436">
        <v>8</v>
      </c>
      <c r="M3436">
        <v>8</v>
      </c>
      <c r="N3436">
        <v>28</v>
      </c>
      <c r="O3436">
        <v>24</v>
      </c>
      <c r="P3436">
        <v>0</v>
      </c>
      <c r="Q3436">
        <v>0</v>
      </c>
      <c r="R3436">
        <v>429</v>
      </c>
      <c r="S3436">
        <v>332</v>
      </c>
      <c r="T3436">
        <v>15</v>
      </c>
      <c r="U3436">
        <v>9</v>
      </c>
      <c r="V3436">
        <v>3</v>
      </c>
      <c r="W3436">
        <v>1410</v>
      </c>
      <c r="X3436">
        <v>703</v>
      </c>
      <c r="Y3436">
        <v>41</v>
      </c>
      <c r="Z3436">
        <v>184</v>
      </c>
      <c r="AA3436">
        <v>27</v>
      </c>
      <c r="AB3436">
        <v>838</v>
      </c>
      <c r="AC3436">
        <v>514</v>
      </c>
      <c r="AD3436">
        <v>10</v>
      </c>
      <c r="AE3436">
        <v>80</v>
      </c>
      <c r="AF3436">
        <v>42</v>
      </c>
      <c r="AG3436">
        <v>284</v>
      </c>
      <c r="AH3436">
        <v>107</v>
      </c>
      <c r="AI3436">
        <v>4</v>
      </c>
      <c r="AJ3436">
        <v>41</v>
      </c>
      <c r="AK3436">
        <v>13</v>
      </c>
      <c r="AL3436">
        <v>101</v>
      </c>
      <c r="AM3436">
        <v>72</v>
      </c>
      <c r="AN3436">
        <v>4</v>
      </c>
      <c r="AO3436">
        <v>2</v>
      </c>
      <c r="AP3436">
        <v>0</v>
      </c>
      <c r="AQ3436">
        <v>0</v>
      </c>
      <c r="AR3436">
        <v>0</v>
      </c>
      <c r="AS3436">
        <v>0</v>
      </c>
      <c r="AT3436">
        <v>0</v>
      </c>
      <c r="AU3436">
        <v>0</v>
      </c>
      <c r="AV3436">
        <v>0</v>
      </c>
      <c r="AW3436">
        <v>0</v>
      </c>
      <c r="AX3436">
        <v>0</v>
      </c>
      <c r="AY3436">
        <v>0</v>
      </c>
      <c r="AZ3436">
        <v>0</v>
      </c>
      <c r="BA3436">
        <v>0</v>
      </c>
      <c r="BB3436">
        <v>0</v>
      </c>
      <c r="BC3436">
        <v>0</v>
      </c>
      <c r="BD3436">
        <v>0</v>
      </c>
      <c r="BE3436">
        <v>0</v>
      </c>
      <c r="BF3436">
        <v>0</v>
      </c>
      <c r="BG3436" s="20">
        <v>6</v>
      </c>
      <c r="BH3436" s="20">
        <v>1</v>
      </c>
      <c r="BI3436" s="20">
        <v>141</v>
      </c>
      <c r="BJ3436" s="20">
        <v>27</v>
      </c>
      <c r="BK3436" s="20">
        <v>384</v>
      </c>
      <c r="BL3436" s="20">
        <v>1079</v>
      </c>
      <c r="BM3436" s="20">
        <v>682</v>
      </c>
      <c r="BN3436" s="20">
        <v>203</v>
      </c>
      <c r="BO3436" s="20">
        <v>93</v>
      </c>
      <c r="BP3436" s="20">
        <v>5960</v>
      </c>
      <c r="BQ3436" s="20">
        <v>2272</v>
      </c>
      <c r="BR3436" s="20">
        <v>0</v>
      </c>
      <c r="BS3436" s="20">
        <v>51</v>
      </c>
      <c r="BT3436" s="20">
        <v>1310</v>
      </c>
      <c r="BU3436" s="20">
        <v>487</v>
      </c>
      <c r="BV3436" s="20">
        <v>3805</v>
      </c>
    </row>
    <row r="3437" spans="1:74" x14ac:dyDescent="0.25">
      <c r="A3437" s="20" t="s">
        <v>676</v>
      </c>
      <c r="B3437" s="20" t="s">
        <v>683</v>
      </c>
      <c r="C3437" s="20" t="s">
        <v>684</v>
      </c>
      <c r="D3437" s="1">
        <v>44606</v>
      </c>
      <c r="E3437">
        <v>167</v>
      </c>
      <c r="F3437">
        <v>5</v>
      </c>
      <c r="G3437">
        <v>5</v>
      </c>
      <c r="H3437">
        <v>1</v>
      </c>
      <c r="I3437">
        <v>1</v>
      </c>
      <c r="J3437">
        <v>110</v>
      </c>
      <c r="K3437">
        <v>5</v>
      </c>
      <c r="L3437">
        <v>8</v>
      </c>
      <c r="M3437">
        <v>8</v>
      </c>
      <c r="N3437">
        <v>30</v>
      </c>
      <c r="O3437">
        <v>26</v>
      </c>
      <c r="P3437">
        <v>0</v>
      </c>
      <c r="Q3437">
        <v>0</v>
      </c>
      <c r="R3437">
        <v>429</v>
      </c>
      <c r="S3437">
        <v>332</v>
      </c>
      <c r="T3437">
        <v>15</v>
      </c>
      <c r="U3437">
        <v>9</v>
      </c>
      <c r="V3437">
        <v>4</v>
      </c>
      <c r="W3437">
        <v>1411</v>
      </c>
      <c r="X3437">
        <v>712</v>
      </c>
      <c r="Y3437">
        <v>41</v>
      </c>
      <c r="Z3437">
        <v>185</v>
      </c>
      <c r="AA3437">
        <v>29</v>
      </c>
      <c r="AB3437">
        <v>841</v>
      </c>
      <c r="AC3437">
        <v>518</v>
      </c>
      <c r="AD3437">
        <v>10</v>
      </c>
      <c r="AE3437">
        <v>80</v>
      </c>
      <c r="AF3437">
        <v>42</v>
      </c>
      <c r="AG3437">
        <v>283</v>
      </c>
      <c r="AH3437">
        <v>114</v>
      </c>
      <c r="AI3437">
        <v>4</v>
      </c>
      <c r="AJ3437">
        <v>41</v>
      </c>
      <c r="AK3437">
        <v>12</v>
      </c>
      <c r="AL3437">
        <v>103</v>
      </c>
      <c r="AM3437">
        <v>74</v>
      </c>
      <c r="AN3437">
        <v>4</v>
      </c>
      <c r="AO3437">
        <v>2</v>
      </c>
      <c r="AP3437">
        <v>0</v>
      </c>
      <c r="AQ3437">
        <v>0</v>
      </c>
      <c r="AR3437">
        <v>0</v>
      </c>
      <c r="AS3437">
        <v>0</v>
      </c>
      <c r="AT3437">
        <v>0</v>
      </c>
      <c r="AU3437">
        <v>0</v>
      </c>
      <c r="AV3437">
        <v>0</v>
      </c>
      <c r="AW3437">
        <v>0</v>
      </c>
      <c r="AX3437">
        <v>0</v>
      </c>
      <c r="AY3437">
        <v>0</v>
      </c>
      <c r="AZ3437">
        <v>0</v>
      </c>
      <c r="BA3437">
        <v>0</v>
      </c>
      <c r="BB3437">
        <v>0</v>
      </c>
      <c r="BC3437">
        <v>0</v>
      </c>
      <c r="BD3437">
        <v>0</v>
      </c>
      <c r="BE3437">
        <v>0</v>
      </c>
      <c r="BF3437">
        <v>0</v>
      </c>
      <c r="BG3437" s="20">
        <v>5</v>
      </c>
      <c r="BH3437" s="20">
        <v>1</v>
      </c>
      <c r="BI3437" s="20">
        <v>141</v>
      </c>
      <c r="BJ3437" s="20">
        <v>29</v>
      </c>
      <c r="BK3437" s="20">
        <v>382</v>
      </c>
      <c r="BL3437" s="20">
        <v>1080</v>
      </c>
      <c r="BM3437" s="20">
        <v>688</v>
      </c>
      <c r="BN3437" s="20">
        <v>203</v>
      </c>
      <c r="BO3437" s="20">
        <v>95</v>
      </c>
      <c r="BP3437" s="20">
        <v>5965</v>
      </c>
      <c r="BQ3437" s="20">
        <v>2318</v>
      </c>
      <c r="BR3437" s="20">
        <v>0</v>
      </c>
      <c r="BS3437" s="20">
        <v>51</v>
      </c>
      <c r="BT3437" s="20">
        <v>1303</v>
      </c>
      <c r="BU3437" s="20">
        <v>496</v>
      </c>
      <c r="BV3437" s="20">
        <v>3806</v>
      </c>
    </row>
    <row r="3438" spans="1:74" x14ac:dyDescent="0.25">
      <c r="A3438" s="20" t="s">
        <v>676</v>
      </c>
      <c r="B3438" s="20" t="s">
        <v>679</v>
      </c>
      <c r="C3438" s="20" t="s">
        <v>685</v>
      </c>
      <c r="D3438" s="1">
        <v>44493</v>
      </c>
      <c r="E3438">
        <v>175</v>
      </c>
      <c r="F3438">
        <v>1</v>
      </c>
      <c r="G3438">
        <v>0</v>
      </c>
      <c r="H3438">
        <v>0</v>
      </c>
      <c r="I3438">
        <v>0</v>
      </c>
      <c r="J3438">
        <v>21</v>
      </c>
      <c r="K3438">
        <v>19</v>
      </c>
      <c r="L3438">
        <v>9</v>
      </c>
      <c r="M3438">
        <v>2</v>
      </c>
      <c r="N3438">
        <v>5</v>
      </c>
      <c r="O3438">
        <v>0</v>
      </c>
      <c r="P3438">
        <v>1</v>
      </c>
      <c r="Q3438">
        <v>0</v>
      </c>
      <c r="R3438">
        <v>299</v>
      </c>
      <c r="S3438">
        <v>0</v>
      </c>
      <c r="T3438">
        <v>107</v>
      </c>
      <c r="U3438">
        <v>2</v>
      </c>
      <c r="V3438">
        <v>1</v>
      </c>
      <c r="W3438">
        <v>1892</v>
      </c>
      <c r="X3438">
        <v>0</v>
      </c>
      <c r="Y3438">
        <v>112</v>
      </c>
      <c r="Z3438">
        <v>156</v>
      </c>
      <c r="AA3438">
        <v>12</v>
      </c>
      <c r="AB3438">
        <v>826</v>
      </c>
      <c r="AC3438">
        <v>30</v>
      </c>
      <c r="AD3438">
        <v>103</v>
      </c>
      <c r="AE3438">
        <v>26</v>
      </c>
      <c r="AF3438">
        <v>15</v>
      </c>
      <c r="AG3438">
        <v>384</v>
      </c>
      <c r="AH3438">
        <v>0</v>
      </c>
      <c r="AI3438">
        <v>17</v>
      </c>
      <c r="AJ3438">
        <v>60</v>
      </c>
      <c r="AK3438">
        <v>3</v>
      </c>
      <c r="AL3438">
        <v>35</v>
      </c>
      <c r="AM3438">
        <v>0</v>
      </c>
      <c r="AN3438">
        <v>2</v>
      </c>
      <c r="AO3438">
        <v>1</v>
      </c>
      <c r="AP3438">
        <v>0</v>
      </c>
      <c r="AQ3438">
        <v>0</v>
      </c>
      <c r="AR3438">
        <v>0</v>
      </c>
      <c r="AS3438">
        <v>0</v>
      </c>
      <c r="AT3438">
        <v>0</v>
      </c>
      <c r="AU3438">
        <v>0</v>
      </c>
      <c r="AV3438">
        <v>0</v>
      </c>
      <c r="AW3438">
        <v>0</v>
      </c>
      <c r="AX3438">
        <v>0</v>
      </c>
      <c r="AY3438">
        <v>0</v>
      </c>
      <c r="AZ3438">
        <v>0</v>
      </c>
      <c r="BA3438">
        <v>0</v>
      </c>
      <c r="BB3438">
        <v>29</v>
      </c>
      <c r="BC3438">
        <v>212</v>
      </c>
      <c r="BD3438">
        <v>0</v>
      </c>
      <c r="BE3438">
        <v>16</v>
      </c>
      <c r="BF3438">
        <v>3</v>
      </c>
      <c r="BG3438" s="20"/>
      <c r="BH3438" s="20"/>
      <c r="BI3438" s="20"/>
      <c r="BJ3438" s="20"/>
      <c r="BK3438" s="20"/>
      <c r="BL3438" s="20"/>
      <c r="BM3438" s="20"/>
      <c r="BN3438" s="20"/>
      <c r="BO3438" s="20"/>
      <c r="BP3438" s="20"/>
      <c r="BQ3438" s="20"/>
      <c r="BR3438" s="20"/>
      <c r="BS3438" s="20"/>
      <c r="BT3438" s="20"/>
      <c r="BU3438" s="20"/>
      <c r="BV3438" s="20"/>
    </row>
    <row r="3439" spans="1:74" x14ac:dyDescent="0.25">
      <c r="A3439" s="20" t="s">
        <v>676</v>
      </c>
      <c r="B3439" s="20" t="s">
        <v>679</v>
      </c>
      <c r="C3439" s="20" t="s">
        <v>685</v>
      </c>
      <c r="D3439" s="1">
        <v>44500</v>
      </c>
      <c r="E3439">
        <v>175</v>
      </c>
      <c r="F3439">
        <v>2</v>
      </c>
      <c r="G3439">
        <v>0</v>
      </c>
      <c r="H3439">
        <v>0</v>
      </c>
      <c r="I3439">
        <v>0</v>
      </c>
      <c r="J3439">
        <v>29</v>
      </c>
      <c r="K3439">
        <v>18</v>
      </c>
      <c r="L3439">
        <v>9</v>
      </c>
      <c r="M3439">
        <v>1</v>
      </c>
      <c r="N3439">
        <v>5</v>
      </c>
      <c r="O3439">
        <v>0</v>
      </c>
      <c r="P3439">
        <v>2</v>
      </c>
      <c r="Q3439">
        <v>0</v>
      </c>
      <c r="R3439">
        <v>299</v>
      </c>
      <c r="S3439">
        <v>0</v>
      </c>
      <c r="T3439">
        <v>122</v>
      </c>
      <c r="U3439">
        <v>2</v>
      </c>
      <c r="V3439">
        <v>2</v>
      </c>
      <c r="W3439">
        <v>1900</v>
      </c>
      <c r="X3439">
        <v>0</v>
      </c>
      <c r="Y3439">
        <v>156</v>
      </c>
      <c r="Z3439">
        <v>156</v>
      </c>
      <c r="AA3439">
        <v>16</v>
      </c>
      <c r="AB3439">
        <v>828</v>
      </c>
      <c r="AC3439">
        <v>46</v>
      </c>
      <c r="AD3439">
        <v>103</v>
      </c>
      <c r="AE3439">
        <v>27</v>
      </c>
      <c r="AF3439">
        <v>12</v>
      </c>
      <c r="AG3439">
        <v>384</v>
      </c>
      <c r="AH3439">
        <v>0</v>
      </c>
      <c r="AI3439">
        <v>26</v>
      </c>
      <c r="AJ3439">
        <v>56</v>
      </c>
      <c r="AK3439">
        <v>4</v>
      </c>
      <c r="AL3439">
        <v>36</v>
      </c>
      <c r="AM3439">
        <v>0</v>
      </c>
      <c r="AN3439">
        <v>3</v>
      </c>
      <c r="AO3439">
        <v>1</v>
      </c>
      <c r="AP3439">
        <v>0</v>
      </c>
      <c r="AQ3439">
        <v>0</v>
      </c>
      <c r="AR3439">
        <v>0</v>
      </c>
      <c r="AS3439">
        <v>0</v>
      </c>
      <c r="AT3439">
        <v>0</v>
      </c>
      <c r="AU3439">
        <v>0</v>
      </c>
      <c r="AV3439">
        <v>0</v>
      </c>
      <c r="AW3439">
        <v>0</v>
      </c>
      <c r="AX3439">
        <v>0</v>
      </c>
      <c r="AY3439">
        <v>0</v>
      </c>
      <c r="AZ3439">
        <v>0</v>
      </c>
      <c r="BA3439">
        <v>0</v>
      </c>
      <c r="BB3439">
        <v>29</v>
      </c>
      <c r="BC3439">
        <v>211</v>
      </c>
      <c r="BD3439">
        <v>0</v>
      </c>
      <c r="BE3439">
        <v>16</v>
      </c>
      <c r="BF3439">
        <v>3</v>
      </c>
      <c r="BG3439" s="20"/>
      <c r="BH3439" s="20"/>
      <c r="BI3439" s="20"/>
      <c r="BJ3439" s="20"/>
      <c r="BK3439" s="20"/>
      <c r="BL3439" s="20"/>
      <c r="BM3439" s="20"/>
      <c r="BN3439" s="20"/>
      <c r="BO3439" s="20"/>
      <c r="BP3439" s="20"/>
      <c r="BQ3439" s="20"/>
      <c r="BR3439" s="20"/>
      <c r="BS3439" s="20"/>
      <c r="BT3439" s="20"/>
      <c r="BU3439" s="20"/>
      <c r="BV3439" s="20"/>
    </row>
    <row r="3440" spans="1:74" x14ac:dyDescent="0.25">
      <c r="A3440" s="20" t="s">
        <v>676</v>
      </c>
      <c r="B3440" s="20" t="s">
        <v>679</v>
      </c>
      <c r="C3440" s="20" t="s">
        <v>685</v>
      </c>
      <c r="D3440" s="1">
        <v>44507</v>
      </c>
      <c r="E3440">
        <v>176</v>
      </c>
      <c r="F3440">
        <v>2</v>
      </c>
      <c r="G3440">
        <v>0</v>
      </c>
      <c r="H3440">
        <v>0</v>
      </c>
      <c r="I3440">
        <v>0</v>
      </c>
      <c r="J3440">
        <v>35</v>
      </c>
      <c r="K3440">
        <v>18</v>
      </c>
      <c r="L3440">
        <v>9</v>
      </c>
      <c r="M3440">
        <v>1</v>
      </c>
      <c r="N3440">
        <v>5</v>
      </c>
      <c r="O3440">
        <v>2</v>
      </c>
      <c r="P3440">
        <v>0</v>
      </c>
      <c r="Q3440">
        <v>0</v>
      </c>
      <c r="R3440">
        <v>297</v>
      </c>
      <c r="S3440">
        <v>138</v>
      </c>
      <c r="T3440">
        <v>29</v>
      </c>
      <c r="U3440">
        <v>3</v>
      </c>
      <c r="V3440">
        <v>1</v>
      </c>
      <c r="W3440">
        <v>1901</v>
      </c>
      <c r="X3440">
        <v>201</v>
      </c>
      <c r="Y3440">
        <v>209</v>
      </c>
      <c r="Z3440">
        <v>156</v>
      </c>
      <c r="AA3440">
        <v>16</v>
      </c>
      <c r="AB3440">
        <v>830</v>
      </c>
      <c r="AC3440">
        <v>56</v>
      </c>
      <c r="AD3440">
        <v>103</v>
      </c>
      <c r="AE3440">
        <v>27</v>
      </c>
      <c r="AF3440">
        <v>12</v>
      </c>
      <c r="AG3440">
        <v>384</v>
      </c>
      <c r="AH3440">
        <v>31</v>
      </c>
      <c r="AI3440">
        <v>15</v>
      </c>
      <c r="AJ3440">
        <v>57</v>
      </c>
      <c r="AK3440">
        <v>1</v>
      </c>
      <c r="AL3440">
        <v>37</v>
      </c>
      <c r="AM3440">
        <v>6</v>
      </c>
      <c r="AN3440">
        <v>3</v>
      </c>
      <c r="AO3440">
        <v>1</v>
      </c>
      <c r="AP3440">
        <v>0</v>
      </c>
      <c r="AQ3440">
        <v>0</v>
      </c>
      <c r="AR3440">
        <v>0</v>
      </c>
      <c r="AS3440">
        <v>0</v>
      </c>
      <c r="AT3440">
        <v>0</v>
      </c>
      <c r="AU3440">
        <v>0</v>
      </c>
      <c r="AV3440">
        <v>0</v>
      </c>
      <c r="AW3440">
        <v>0</v>
      </c>
      <c r="AX3440">
        <v>0</v>
      </c>
      <c r="AY3440">
        <v>0</v>
      </c>
      <c r="AZ3440">
        <v>0</v>
      </c>
      <c r="BA3440">
        <v>0</v>
      </c>
      <c r="BB3440">
        <v>0</v>
      </c>
      <c r="BC3440">
        <v>0</v>
      </c>
      <c r="BD3440">
        <v>0</v>
      </c>
      <c r="BE3440">
        <v>0</v>
      </c>
      <c r="BF3440">
        <v>0</v>
      </c>
      <c r="BG3440" s="20">
        <v>2</v>
      </c>
      <c r="BH3440" s="20">
        <v>0</v>
      </c>
      <c r="BI3440" s="20">
        <v>140</v>
      </c>
      <c r="BJ3440" s="20">
        <v>5</v>
      </c>
      <c r="BK3440" s="20">
        <v>254</v>
      </c>
      <c r="BL3440" s="20">
        <v>1424</v>
      </c>
      <c r="BM3440" s="20">
        <v>660</v>
      </c>
      <c r="BN3440" s="20">
        <v>279</v>
      </c>
      <c r="BO3440" s="20">
        <v>32</v>
      </c>
      <c r="BP3440" s="20"/>
      <c r="BQ3440" s="20"/>
      <c r="BR3440" s="20"/>
      <c r="BS3440" s="20"/>
      <c r="BT3440" s="20"/>
      <c r="BU3440" s="20"/>
      <c r="BV3440" s="20"/>
    </row>
    <row r="3441" spans="1:74" x14ac:dyDescent="0.25">
      <c r="A3441" s="20" t="s">
        <v>676</v>
      </c>
      <c r="B3441" s="20" t="s">
        <v>679</v>
      </c>
      <c r="C3441" s="20" t="s">
        <v>685</v>
      </c>
      <c r="D3441" s="1">
        <v>44514</v>
      </c>
      <c r="E3441">
        <v>176</v>
      </c>
      <c r="F3441">
        <v>2</v>
      </c>
      <c r="G3441">
        <v>0</v>
      </c>
      <c r="H3441">
        <v>0</v>
      </c>
      <c r="I3441">
        <v>0</v>
      </c>
      <c r="J3441">
        <v>38</v>
      </c>
      <c r="K3441">
        <v>18</v>
      </c>
      <c r="L3441">
        <v>9</v>
      </c>
      <c r="M3441">
        <v>1</v>
      </c>
      <c r="N3441">
        <v>5</v>
      </c>
      <c r="O3441">
        <v>2</v>
      </c>
      <c r="P3441">
        <v>0</v>
      </c>
      <c r="Q3441">
        <v>0</v>
      </c>
      <c r="R3441">
        <v>295</v>
      </c>
      <c r="S3441">
        <v>148</v>
      </c>
      <c r="T3441">
        <v>29</v>
      </c>
      <c r="U3441">
        <v>3</v>
      </c>
      <c r="V3441">
        <v>1</v>
      </c>
      <c r="W3441">
        <v>1893</v>
      </c>
      <c r="X3441">
        <v>248</v>
      </c>
      <c r="Y3441">
        <v>210</v>
      </c>
      <c r="Z3441">
        <v>154</v>
      </c>
      <c r="AA3441">
        <v>14</v>
      </c>
      <c r="AB3441">
        <v>830</v>
      </c>
      <c r="AC3441">
        <v>71</v>
      </c>
      <c r="AD3441">
        <v>102</v>
      </c>
      <c r="AE3441">
        <v>27</v>
      </c>
      <c r="AF3441">
        <v>13</v>
      </c>
      <c r="AG3441">
        <v>384</v>
      </c>
      <c r="AH3441">
        <v>36</v>
      </c>
      <c r="AI3441">
        <v>15</v>
      </c>
      <c r="AJ3441">
        <v>56</v>
      </c>
      <c r="AK3441">
        <v>1</v>
      </c>
      <c r="AL3441">
        <v>39</v>
      </c>
      <c r="AM3441">
        <v>6</v>
      </c>
      <c r="AN3441">
        <v>3</v>
      </c>
      <c r="AO3441">
        <v>1</v>
      </c>
      <c r="AP3441">
        <v>0</v>
      </c>
      <c r="AQ3441">
        <v>0</v>
      </c>
      <c r="AR3441">
        <v>0</v>
      </c>
      <c r="AS3441">
        <v>0</v>
      </c>
      <c r="AT3441">
        <v>0</v>
      </c>
      <c r="AU3441">
        <v>0</v>
      </c>
      <c r="AV3441">
        <v>0</v>
      </c>
      <c r="AW3441">
        <v>0</v>
      </c>
      <c r="AX3441">
        <v>0</v>
      </c>
      <c r="AY3441">
        <v>0</v>
      </c>
      <c r="AZ3441">
        <v>0</v>
      </c>
      <c r="BA3441">
        <v>0</v>
      </c>
      <c r="BB3441">
        <v>0</v>
      </c>
      <c r="BC3441">
        <v>0</v>
      </c>
      <c r="BD3441">
        <v>0</v>
      </c>
      <c r="BE3441">
        <v>0</v>
      </c>
      <c r="BF3441">
        <v>0</v>
      </c>
      <c r="BG3441" s="20">
        <v>2</v>
      </c>
      <c r="BH3441" s="20">
        <v>0</v>
      </c>
      <c r="BI3441" s="20">
        <v>140</v>
      </c>
      <c r="BJ3441" s="20">
        <v>5</v>
      </c>
      <c r="BK3441" s="20">
        <v>253</v>
      </c>
      <c r="BL3441" s="20">
        <v>1419</v>
      </c>
      <c r="BM3441" s="20">
        <v>661</v>
      </c>
      <c r="BN3441" s="20">
        <v>279</v>
      </c>
      <c r="BO3441" s="20">
        <v>34</v>
      </c>
      <c r="BP3441" s="20"/>
      <c r="BQ3441" s="20"/>
      <c r="BR3441" s="20"/>
      <c r="BS3441" s="20"/>
      <c r="BT3441" s="20"/>
      <c r="BU3441" s="20"/>
      <c r="BV3441" s="20"/>
    </row>
    <row r="3442" spans="1:74" x14ac:dyDescent="0.25">
      <c r="A3442" s="20" t="s">
        <v>676</v>
      </c>
      <c r="B3442" s="20" t="s">
        <v>679</v>
      </c>
      <c r="C3442" s="20" t="s">
        <v>685</v>
      </c>
      <c r="D3442" s="1">
        <v>44521</v>
      </c>
      <c r="E3442">
        <v>176</v>
      </c>
      <c r="F3442">
        <v>2</v>
      </c>
      <c r="G3442">
        <v>0</v>
      </c>
      <c r="H3442">
        <v>0</v>
      </c>
      <c r="I3442">
        <v>0</v>
      </c>
      <c r="J3442">
        <v>50</v>
      </c>
      <c r="K3442">
        <v>18</v>
      </c>
      <c r="L3442">
        <v>9</v>
      </c>
      <c r="M3442">
        <v>1</v>
      </c>
      <c r="N3442">
        <v>5</v>
      </c>
      <c r="O3442">
        <v>2</v>
      </c>
      <c r="P3442">
        <v>0</v>
      </c>
      <c r="Q3442">
        <v>0</v>
      </c>
      <c r="R3442">
        <v>298</v>
      </c>
      <c r="S3442">
        <v>162</v>
      </c>
      <c r="T3442">
        <v>29</v>
      </c>
      <c r="U3442">
        <v>3</v>
      </c>
      <c r="V3442">
        <v>1</v>
      </c>
      <c r="W3442">
        <v>1895</v>
      </c>
      <c r="X3442">
        <v>318</v>
      </c>
      <c r="Y3442">
        <v>207</v>
      </c>
      <c r="Z3442">
        <v>151</v>
      </c>
      <c r="AA3442">
        <v>17</v>
      </c>
      <c r="AB3442">
        <v>830</v>
      </c>
      <c r="AC3442">
        <v>97</v>
      </c>
      <c r="AD3442">
        <v>101</v>
      </c>
      <c r="AE3442">
        <v>27</v>
      </c>
      <c r="AF3442">
        <v>12</v>
      </c>
      <c r="AG3442">
        <v>384</v>
      </c>
      <c r="AH3442">
        <v>44</v>
      </c>
      <c r="AI3442">
        <v>15</v>
      </c>
      <c r="AJ3442">
        <v>56</v>
      </c>
      <c r="AK3442">
        <v>2</v>
      </c>
      <c r="AL3442">
        <v>39</v>
      </c>
      <c r="AM3442">
        <v>6</v>
      </c>
      <c r="AN3442">
        <v>3</v>
      </c>
      <c r="AO3442">
        <v>1</v>
      </c>
      <c r="AP3442">
        <v>0</v>
      </c>
      <c r="AQ3442">
        <v>0</v>
      </c>
      <c r="AR3442">
        <v>0</v>
      </c>
      <c r="AS3442">
        <v>0</v>
      </c>
      <c r="AT3442">
        <v>0</v>
      </c>
      <c r="AU3442">
        <v>0</v>
      </c>
      <c r="AV3442">
        <v>0</v>
      </c>
      <c r="AW3442">
        <v>0</v>
      </c>
      <c r="AX3442">
        <v>0</v>
      </c>
      <c r="AY3442">
        <v>0</v>
      </c>
      <c r="AZ3442">
        <v>0</v>
      </c>
      <c r="BA3442">
        <v>0</v>
      </c>
      <c r="BB3442">
        <v>0</v>
      </c>
      <c r="BC3442">
        <v>0</v>
      </c>
      <c r="BD3442">
        <v>0</v>
      </c>
      <c r="BE3442">
        <v>0</v>
      </c>
      <c r="BF3442">
        <v>0</v>
      </c>
      <c r="BG3442" s="20">
        <v>2</v>
      </c>
      <c r="BH3442" s="20">
        <v>0</v>
      </c>
      <c r="BI3442" s="20">
        <v>140</v>
      </c>
      <c r="BJ3442" s="20">
        <v>5</v>
      </c>
      <c r="BK3442" s="20">
        <v>256</v>
      </c>
      <c r="BL3442" s="20">
        <v>1426</v>
      </c>
      <c r="BM3442" s="20">
        <v>662</v>
      </c>
      <c r="BN3442" s="20">
        <v>280</v>
      </c>
      <c r="BO3442" s="20">
        <v>34</v>
      </c>
      <c r="BP3442" s="20"/>
      <c r="BQ3442" s="20"/>
      <c r="BR3442" s="20"/>
      <c r="BS3442" s="20"/>
      <c r="BT3442" s="20"/>
      <c r="BU3442" s="20"/>
      <c r="BV3442" s="20"/>
    </row>
    <row r="3443" spans="1:74" x14ac:dyDescent="0.25">
      <c r="A3443" s="20" t="s">
        <v>676</v>
      </c>
      <c r="B3443" s="20" t="s">
        <v>679</v>
      </c>
      <c r="C3443" s="20" t="s">
        <v>685</v>
      </c>
      <c r="D3443" s="1">
        <v>44528</v>
      </c>
      <c r="E3443">
        <v>175</v>
      </c>
      <c r="F3443">
        <v>2</v>
      </c>
      <c r="G3443">
        <v>0</v>
      </c>
      <c r="H3443">
        <v>0</v>
      </c>
      <c r="I3443">
        <v>0</v>
      </c>
      <c r="J3443">
        <v>60</v>
      </c>
      <c r="K3443">
        <v>18</v>
      </c>
      <c r="L3443">
        <v>9</v>
      </c>
      <c r="M3443">
        <v>1</v>
      </c>
      <c r="N3443">
        <v>5</v>
      </c>
      <c r="O3443">
        <v>3</v>
      </c>
      <c r="P3443">
        <v>0</v>
      </c>
      <c r="Q3443">
        <v>0</v>
      </c>
      <c r="R3443">
        <v>297</v>
      </c>
      <c r="S3443">
        <v>168</v>
      </c>
      <c r="T3443">
        <v>27</v>
      </c>
      <c r="U3443">
        <v>3</v>
      </c>
      <c r="V3443">
        <v>3</v>
      </c>
      <c r="W3443">
        <v>1894</v>
      </c>
      <c r="X3443">
        <v>428</v>
      </c>
      <c r="Y3443">
        <v>201</v>
      </c>
      <c r="Z3443">
        <v>148</v>
      </c>
      <c r="AA3443">
        <v>18</v>
      </c>
      <c r="AB3443">
        <v>828</v>
      </c>
      <c r="AC3443">
        <v>148</v>
      </c>
      <c r="AD3443">
        <v>101</v>
      </c>
      <c r="AE3443">
        <v>27</v>
      </c>
      <c r="AF3443">
        <v>13</v>
      </c>
      <c r="AG3443">
        <v>385</v>
      </c>
      <c r="AH3443">
        <v>55</v>
      </c>
      <c r="AI3443">
        <v>15</v>
      </c>
      <c r="AJ3443">
        <v>57</v>
      </c>
      <c r="AK3443">
        <v>2</v>
      </c>
      <c r="AL3443">
        <v>42</v>
      </c>
      <c r="AM3443">
        <v>6</v>
      </c>
      <c r="AN3443">
        <v>4</v>
      </c>
      <c r="AO3443">
        <v>1</v>
      </c>
      <c r="AP3443">
        <v>0</v>
      </c>
      <c r="AQ3443">
        <v>0</v>
      </c>
      <c r="AR3443">
        <v>0</v>
      </c>
      <c r="AS3443">
        <v>0</v>
      </c>
      <c r="AT3443">
        <v>0</v>
      </c>
      <c r="AU3443">
        <v>0</v>
      </c>
      <c r="AV3443">
        <v>0</v>
      </c>
      <c r="AW3443">
        <v>0</v>
      </c>
      <c r="AX3443">
        <v>0</v>
      </c>
      <c r="AY3443">
        <v>0</v>
      </c>
      <c r="AZ3443">
        <v>0</v>
      </c>
      <c r="BA3443">
        <v>0</v>
      </c>
      <c r="BB3443">
        <v>0</v>
      </c>
      <c r="BC3443">
        <v>0</v>
      </c>
      <c r="BD3443">
        <v>0</v>
      </c>
      <c r="BE3443">
        <v>0</v>
      </c>
      <c r="BF3443">
        <v>0</v>
      </c>
      <c r="BG3443" s="20">
        <v>2</v>
      </c>
      <c r="BH3443" s="20">
        <v>0</v>
      </c>
      <c r="BI3443" s="20">
        <v>139</v>
      </c>
      <c r="BJ3443" s="20">
        <v>5</v>
      </c>
      <c r="BK3443" s="20">
        <v>255</v>
      </c>
      <c r="BL3443" s="20">
        <v>1430</v>
      </c>
      <c r="BM3443" s="20">
        <v>662</v>
      </c>
      <c r="BN3443" s="20">
        <v>283</v>
      </c>
      <c r="BO3443" s="20">
        <v>36</v>
      </c>
      <c r="BP3443" s="20"/>
      <c r="BQ3443" s="20"/>
      <c r="BR3443" s="20"/>
      <c r="BS3443" s="20"/>
      <c r="BT3443" s="20"/>
      <c r="BU3443" s="20"/>
      <c r="BV3443" s="20"/>
    </row>
    <row r="3444" spans="1:74" x14ac:dyDescent="0.25">
      <c r="A3444" s="20" t="s">
        <v>676</v>
      </c>
      <c r="B3444" s="20" t="s">
        <v>679</v>
      </c>
      <c r="C3444" s="20" t="s">
        <v>685</v>
      </c>
      <c r="D3444" s="1">
        <v>44535</v>
      </c>
      <c r="E3444">
        <v>177</v>
      </c>
      <c r="F3444">
        <v>2</v>
      </c>
      <c r="G3444">
        <v>1</v>
      </c>
      <c r="H3444">
        <v>0</v>
      </c>
      <c r="I3444">
        <v>0</v>
      </c>
      <c r="J3444">
        <v>70</v>
      </c>
      <c r="K3444">
        <v>18</v>
      </c>
      <c r="L3444">
        <v>10</v>
      </c>
      <c r="M3444">
        <v>1</v>
      </c>
      <c r="N3444">
        <v>5</v>
      </c>
      <c r="O3444">
        <v>3</v>
      </c>
      <c r="P3444">
        <v>0</v>
      </c>
      <c r="Q3444">
        <v>0</v>
      </c>
      <c r="R3444">
        <v>297</v>
      </c>
      <c r="S3444">
        <v>179</v>
      </c>
      <c r="T3444">
        <v>25</v>
      </c>
      <c r="U3444">
        <v>3</v>
      </c>
      <c r="V3444">
        <v>1</v>
      </c>
      <c r="W3444">
        <v>1893</v>
      </c>
      <c r="X3444">
        <v>514</v>
      </c>
      <c r="Y3444">
        <v>197</v>
      </c>
      <c r="Z3444">
        <v>142</v>
      </c>
      <c r="AA3444">
        <v>17</v>
      </c>
      <c r="AB3444">
        <v>829</v>
      </c>
      <c r="AC3444">
        <v>213</v>
      </c>
      <c r="AD3444">
        <v>101</v>
      </c>
      <c r="AE3444">
        <v>27</v>
      </c>
      <c r="AF3444">
        <v>15</v>
      </c>
      <c r="AG3444">
        <v>385</v>
      </c>
      <c r="AH3444">
        <v>60</v>
      </c>
      <c r="AI3444">
        <v>15</v>
      </c>
      <c r="AJ3444">
        <v>57</v>
      </c>
      <c r="AK3444">
        <v>2</v>
      </c>
      <c r="AL3444">
        <v>40</v>
      </c>
      <c r="AM3444">
        <v>15</v>
      </c>
      <c r="AN3444">
        <v>4</v>
      </c>
      <c r="AO3444">
        <v>1</v>
      </c>
      <c r="AP3444">
        <v>0</v>
      </c>
      <c r="AQ3444">
        <v>0</v>
      </c>
      <c r="AR3444">
        <v>0</v>
      </c>
      <c r="AS3444">
        <v>0</v>
      </c>
      <c r="AT3444">
        <v>0</v>
      </c>
      <c r="AU3444">
        <v>0</v>
      </c>
      <c r="AV3444">
        <v>0</v>
      </c>
      <c r="AW3444">
        <v>0</v>
      </c>
      <c r="AX3444">
        <v>0</v>
      </c>
      <c r="AY3444">
        <v>0</v>
      </c>
      <c r="AZ3444">
        <v>0</v>
      </c>
      <c r="BA3444">
        <v>0</v>
      </c>
      <c r="BB3444">
        <v>0</v>
      </c>
      <c r="BC3444">
        <v>0</v>
      </c>
      <c r="BD3444">
        <v>0</v>
      </c>
      <c r="BE3444">
        <v>0</v>
      </c>
      <c r="BF3444">
        <v>0</v>
      </c>
      <c r="BG3444" s="20">
        <v>2</v>
      </c>
      <c r="BH3444" s="20">
        <v>0</v>
      </c>
      <c r="BI3444" s="20">
        <v>140</v>
      </c>
      <c r="BJ3444" s="20">
        <v>5</v>
      </c>
      <c r="BK3444" s="20">
        <v>258</v>
      </c>
      <c r="BL3444" s="20">
        <v>1441</v>
      </c>
      <c r="BM3444" s="20">
        <v>662</v>
      </c>
      <c r="BN3444" s="20">
        <v>284</v>
      </c>
      <c r="BO3444" s="20">
        <v>34</v>
      </c>
      <c r="BP3444" s="20"/>
      <c r="BQ3444" s="20"/>
      <c r="BR3444" s="20"/>
      <c r="BS3444" s="20"/>
      <c r="BT3444" s="20"/>
      <c r="BU3444" s="20"/>
      <c r="BV3444" s="20"/>
    </row>
    <row r="3445" spans="1:74" x14ac:dyDescent="0.25">
      <c r="A3445" s="20" t="s">
        <v>676</v>
      </c>
      <c r="B3445" s="20" t="s">
        <v>679</v>
      </c>
      <c r="C3445" s="20" t="s">
        <v>685</v>
      </c>
      <c r="D3445" s="1">
        <v>44542</v>
      </c>
      <c r="E3445">
        <v>174</v>
      </c>
      <c r="F3445">
        <v>2</v>
      </c>
      <c r="G3445">
        <v>2</v>
      </c>
      <c r="H3445">
        <v>0</v>
      </c>
      <c r="I3445">
        <v>0</v>
      </c>
      <c r="J3445">
        <v>82</v>
      </c>
      <c r="K3445">
        <v>18</v>
      </c>
      <c r="L3445">
        <v>9</v>
      </c>
      <c r="M3445">
        <v>1</v>
      </c>
      <c r="N3445">
        <v>5</v>
      </c>
      <c r="O3445">
        <v>3</v>
      </c>
      <c r="P3445">
        <v>0</v>
      </c>
      <c r="Q3445">
        <v>0</v>
      </c>
      <c r="R3445">
        <v>298</v>
      </c>
      <c r="S3445">
        <v>184</v>
      </c>
      <c r="T3445">
        <v>25</v>
      </c>
      <c r="U3445">
        <v>3</v>
      </c>
      <c r="V3445">
        <v>2</v>
      </c>
      <c r="W3445">
        <v>1896</v>
      </c>
      <c r="X3445">
        <v>609</v>
      </c>
      <c r="Y3445">
        <v>197</v>
      </c>
      <c r="Z3445">
        <v>143</v>
      </c>
      <c r="AA3445">
        <v>17</v>
      </c>
      <c r="AB3445">
        <v>827</v>
      </c>
      <c r="AC3445">
        <v>287</v>
      </c>
      <c r="AD3445">
        <v>101</v>
      </c>
      <c r="AE3445">
        <v>26</v>
      </c>
      <c r="AF3445">
        <v>16</v>
      </c>
      <c r="AG3445">
        <v>386</v>
      </c>
      <c r="AH3445">
        <v>68</v>
      </c>
      <c r="AI3445">
        <v>15</v>
      </c>
      <c r="AJ3445">
        <v>55</v>
      </c>
      <c r="AK3445">
        <v>3</v>
      </c>
      <c r="AL3445">
        <v>41</v>
      </c>
      <c r="AM3445">
        <v>20</v>
      </c>
      <c r="AN3445">
        <v>4</v>
      </c>
      <c r="AO3445">
        <v>2</v>
      </c>
      <c r="AP3445">
        <v>0</v>
      </c>
      <c r="AQ3445">
        <v>0</v>
      </c>
      <c r="AR3445">
        <v>0</v>
      </c>
      <c r="AS3445">
        <v>0</v>
      </c>
      <c r="AT3445">
        <v>0</v>
      </c>
      <c r="AU3445">
        <v>0</v>
      </c>
      <c r="AV3445">
        <v>0</v>
      </c>
      <c r="AW3445">
        <v>0</v>
      </c>
      <c r="AX3445">
        <v>0</v>
      </c>
      <c r="AY3445">
        <v>0</v>
      </c>
      <c r="AZ3445">
        <v>0</v>
      </c>
      <c r="BA3445">
        <v>0</v>
      </c>
      <c r="BB3445">
        <v>0</v>
      </c>
      <c r="BC3445">
        <v>0</v>
      </c>
      <c r="BD3445">
        <v>0</v>
      </c>
      <c r="BE3445">
        <v>0</v>
      </c>
      <c r="BF3445">
        <v>0</v>
      </c>
      <c r="BG3445" s="20">
        <v>2</v>
      </c>
      <c r="BH3445" s="20">
        <v>0</v>
      </c>
      <c r="BI3445" s="20">
        <v>138</v>
      </c>
      <c r="BJ3445" s="20">
        <v>5</v>
      </c>
      <c r="BK3445" s="20">
        <v>258</v>
      </c>
      <c r="BL3445" s="20">
        <v>1447</v>
      </c>
      <c r="BM3445" s="20">
        <v>660</v>
      </c>
      <c r="BN3445" s="20">
        <v>285</v>
      </c>
      <c r="BO3445" s="20">
        <v>34</v>
      </c>
      <c r="BP3445" s="20"/>
      <c r="BQ3445" s="20"/>
      <c r="BR3445" s="20"/>
      <c r="BS3445" s="20"/>
      <c r="BT3445" s="20"/>
      <c r="BU3445" s="20"/>
      <c r="BV3445" s="20"/>
    </row>
    <row r="3446" spans="1:74" x14ac:dyDescent="0.25">
      <c r="A3446" s="20" t="s">
        <v>676</v>
      </c>
      <c r="B3446" s="20" t="s">
        <v>679</v>
      </c>
      <c r="C3446" s="20" t="s">
        <v>685</v>
      </c>
      <c r="D3446" s="1">
        <v>44549</v>
      </c>
      <c r="E3446">
        <v>174</v>
      </c>
      <c r="F3446">
        <v>2</v>
      </c>
      <c r="G3446">
        <v>2</v>
      </c>
      <c r="H3446">
        <v>0</v>
      </c>
      <c r="I3446">
        <v>0</v>
      </c>
      <c r="J3446">
        <v>93</v>
      </c>
      <c r="K3446">
        <v>17</v>
      </c>
      <c r="L3446">
        <v>8</v>
      </c>
      <c r="M3446">
        <v>1</v>
      </c>
      <c r="N3446">
        <v>5</v>
      </c>
      <c r="O3446">
        <v>3</v>
      </c>
      <c r="P3446">
        <v>0</v>
      </c>
      <c r="Q3446">
        <v>0</v>
      </c>
      <c r="R3446">
        <v>299</v>
      </c>
      <c r="S3446">
        <v>190</v>
      </c>
      <c r="T3446">
        <v>24</v>
      </c>
      <c r="U3446">
        <v>3</v>
      </c>
      <c r="V3446">
        <v>2</v>
      </c>
      <c r="W3446">
        <v>1901</v>
      </c>
      <c r="X3446">
        <v>711</v>
      </c>
      <c r="Y3446">
        <v>196</v>
      </c>
      <c r="Z3446">
        <v>144</v>
      </c>
      <c r="AA3446">
        <v>17</v>
      </c>
      <c r="AB3446">
        <v>825</v>
      </c>
      <c r="AC3446">
        <v>347</v>
      </c>
      <c r="AD3446">
        <v>99</v>
      </c>
      <c r="AE3446">
        <v>26</v>
      </c>
      <c r="AF3446">
        <v>16</v>
      </c>
      <c r="AG3446">
        <v>386</v>
      </c>
      <c r="AH3446">
        <v>104</v>
      </c>
      <c r="AI3446">
        <v>15</v>
      </c>
      <c r="AJ3446">
        <v>55</v>
      </c>
      <c r="AK3446">
        <v>3</v>
      </c>
      <c r="AL3446">
        <v>41</v>
      </c>
      <c r="AM3446">
        <v>21</v>
      </c>
      <c r="AN3446">
        <v>5</v>
      </c>
      <c r="AO3446">
        <v>1</v>
      </c>
      <c r="AP3446">
        <v>0</v>
      </c>
      <c r="AQ3446">
        <v>0</v>
      </c>
      <c r="AR3446">
        <v>0</v>
      </c>
      <c r="AS3446">
        <v>0</v>
      </c>
      <c r="AT3446">
        <v>0</v>
      </c>
      <c r="AU3446">
        <v>0</v>
      </c>
      <c r="AV3446">
        <v>0</v>
      </c>
      <c r="AW3446">
        <v>0</v>
      </c>
      <c r="AX3446">
        <v>0</v>
      </c>
      <c r="AY3446">
        <v>0</v>
      </c>
      <c r="AZ3446">
        <v>0</v>
      </c>
      <c r="BA3446">
        <v>0</v>
      </c>
      <c r="BB3446">
        <v>0</v>
      </c>
      <c r="BC3446">
        <v>0</v>
      </c>
      <c r="BD3446">
        <v>0</v>
      </c>
      <c r="BE3446">
        <v>0</v>
      </c>
      <c r="BF3446">
        <v>0</v>
      </c>
      <c r="BG3446" s="20">
        <v>2</v>
      </c>
      <c r="BH3446" s="20">
        <v>0</v>
      </c>
      <c r="BI3446" s="20">
        <v>138</v>
      </c>
      <c r="BJ3446" s="20">
        <v>5</v>
      </c>
      <c r="BK3446" s="20">
        <v>259</v>
      </c>
      <c r="BL3446" s="20">
        <v>1452</v>
      </c>
      <c r="BM3446" s="20">
        <v>659</v>
      </c>
      <c r="BN3446" s="20">
        <v>287</v>
      </c>
      <c r="BO3446" s="20">
        <v>34</v>
      </c>
      <c r="BP3446" s="20">
        <v>10276</v>
      </c>
      <c r="BQ3446" s="20">
        <v>1638</v>
      </c>
      <c r="BR3446" s="20">
        <v>0</v>
      </c>
      <c r="BS3446" s="20">
        <v>225</v>
      </c>
      <c r="BT3446" s="20">
        <v>2963</v>
      </c>
      <c r="BU3446" s="20">
        <v>478</v>
      </c>
      <c r="BV3446" s="20">
        <v>6084</v>
      </c>
    </row>
    <row r="3447" spans="1:74" x14ac:dyDescent="0.25">
      <c r="A3447" s="20" t="s">
        <v>676</v>
      </c>
      <c r="B3447" s="20" t="s">
        <v>679</v>
      </c>
      <c r="C3447" s="20" t="s">
        <v>685</v>
      </c>
      <c r="D3447" s="1">
        <v>44558</v>
      </c>
      <c r="E3447">
        <v>174</v>
      </c>
      <c r="F3447">
        <v>2</v>
      </c>
      <c r="G3447">
        <v>2</v>
      </c>
      <c r="H3447">
        <v>0</v>
      </c>
      <c r="I3447">
        <v>0</v>
      </c>
      <c r="J3447">
        <v>98</v>
      </c>
      <c r="K3447">
        <v>17</v>
      </c>
      <c r="L3447">
        <v>7</v>
      </c>
      <c r="M3447">
        <v>1</v>
      </c>
      <c r="N3447">
        <v>5</v>
      </c>
      <c r="O3447">
        <v>3</v>
      </c>
      <c r="P3447">
        <v>0</v>
      </c>
      <c r="Q3447">
        <v>0</v>
      </c>
      <c r="R3447">
        <v>299</v>
      </c>
      <c r="S3447">
        <v>196</v>
      </c>
      <c r="T3447">
        <v>24</v>
      </c>
      <c r="U3447">
        <v>3</v>
      </c>
      <c r="V3447">
        <v>2</v>
      </c>
      <c r="W3447">
        <v>1900</v>
      </c>
      <c r="X3447">
        <v>827</v>
      </c>
      <c r="Y3447">
        <v>191</v>
      </c>
      <c r="Z3447">
        <v>141</v>
      </c>
      <c r="AA3447">
        <v>18</v>
      </c>
      <c r="AB3447">
        <v>828</v>
      </c>
      <c r="AC3447">
        <v>413</v>
      </c>
      <c r="AD3447">
        <v>98</v>
      </c>
      <c r="AE3447">
        <v>26</v>
      </c>
      <c r="AF3447">
        <v>16</v>
      </c>
      <c r="AG3447">
        <v>390</v>
      </c>
      <c r="AH3447">
        <v>133</v>
      </c>
      <c r="AI3447">
        <v>15</v>
      </c>
      <c r="AJ3447">
        <v>54</v>
      </c>
      <c r="AK3447">
        <v>5</v>
      </c>
      <c r="AL3447">
        <v>41</v>
      </c>
      <c r="AM3447">
        <v>22</v>
      </c>
      <c r="AN3447">
        <v>4</v>
      </c>
      <c r="AO3447">
        <v>1</v>
      </c>
      <c r="AP3447">
        <v>0</v>
      </c>
      <c r="AQ3447">
        <v>0</v>
      </c>
      <c r="AR3447">
        <v>0</v>
      </c>
      <c r="AS3447">
        <v>0</v>
      </c>
      <c r="AT3447">
        <v>0</v>
      </c>
      <c r="AU3447">
        <v>0</v>
      </c>
      <c r="AV3447">
        <v>0</v>
      </c>
      <c r="AW3447">
        <v>0</v>
      </c>
      <c r="AX3447">
        <v>0</v>
      </c>
      <c r="AY3447">
        <v>0</v>
      </c>
      <c r="AZ3447">
        <v>0</v>
      </c>
      <c r="BA3447">
        <v>0</v>
      </c>
      <c r="BB3447">
        <v>0</v>
      </c>
      <c r="BC3447">
        <v>0</v>
      </c>
      <c r="BD3447">
        <v>0</v>
      </c>
      <c r="BE3447">
        <v>0</v>
      </c>
      <c r="BF3447">
        <v>0</v>
      </c>
      <c r="BG3447" s="20">
        <v>2</v>
      </c>
      <c r="BH3447" s="20">
        <v>0</v>
      </c>
      <c r="BI3447" s="20">
        <v>139</v>
      </c>
      <c r="BJ3447" s="20">
        <v>5</v>
      </c>
      <c r="BK3447" s="20">
        <v>261</v>
      </c>
      <c r="BL3447" s="20">
        <v>1462</v>
      </c>
      <c r="BM3447" s="20">
        <v>661</v>
      </c>
      <c r="BN3447" s="20">
        <v>290</v>
      </c>
      <c r="BO3447" s="20">
        <v>34</v>
      </c>
      <c r="BP3447" s="20">
        <v>10260</v>
      </c>
      <c r="BQ3447" s="20">
        <v>2498</v>
      </c>
      <c r="BR3447" s="20">
        <v>0</v>
      </c>
      <c r="BS3447" s="20">
        <v>226</v>
      </c>
      <c r="BT3447" s="20">
        <v>2917</v>
      </c>
      <c r="BU3447" s="20">
        <v>483</v>
      </c>
      <c r="BV3447" s="20">
        <v>6097</v>
      </c>
    </row>
    <row r="3448" spans="1:74" x14ac:dyDescent="0.25">
      <c r="A3448" s="20" t="s">
        <v>676</v>
      </c>
      <c r="B3448" s="20" t="s">
        <v>679</v>
      </c>
      <c r="C3448" s="20" t="s">
        <v>685</v>
      </c>
      <c r="D3448" s="1">
        <v>44564</v>
      </c>
      <c r="E3448">
        <v>174</v>
      </c>
      <c r="F3448">
        <v>2</v>
      </c>
      <c r="G3448">
        <v>2</v>
      </c>
      <c r="H3448">
        <v>0</v>
      </c>
      <c r="I3448">
        <v>0</v>
      </c>
      <c r="J3448">
        <v>99</v>
      </c>
      <c r="K3448">
        <v>17</v>
      </c>
      <c r="L3448">
        <v>7</v>
      </c>
      <c r="M3448">
        <v>1</v>
      </c>
      <c r="N3448">
        <v>6</v>
      </c>
      <c r="O3448">
        <v>4</v>
      </c>
      <c r="P3448">
        <v>0</v>
      </c>
      <c r="Q3448">
        <v>0</v>
      </c>
      <c r="R3448">
        <v>303</v>
      </c>
      <c r="S3448">
        <v>198</v>
      </c>
      <c r="T3448">
        <v>24</v>
      </c>
      <c r="U3448">
        <v>3</v>
      </c>
      <c r="V3448">
        <v>2</v>
      </c>
      <c r="W3448">
        <v>1902</v>
      </c>
      <c r="X3448">
        <v>865</v>
      </c>
      <c r="Y3448">
        <v>186</v>
      </c>
      <c r="Z3448">
        <v>139</v>
      </c>
      <c r="AA3448">
        <v>17</v>
      </c>
      <c r="AB3448">
        <v>830</v>
      </c>
      <c r="AC3448">
        <v>435</v>
      </c>
      <c r="AD3448">
        <v>98</v>
      </c>
      <c r="AE3448">
        <v>26</v>
      </c>
      <c r="AF3448">
        <v>13</v>
      </c>
      <c r="AG3448">
        <v>390</v>
      </c>
      <c r="AH3448">
        <v>140</v>
      </c>
      <c r="AI3448">
        <v>14</v>
      </c>
      <c r="AJ3448">
        <v>55</v>
      </c>
      <c r="AK3448">
        <v>3</v>
      </c>
      <c r="AL3448">
        <v>41</v>
      </c>
      <c r="AM3448">
        <v>22</v>
      </c>
      <c r="AN3448">
        <v>4</v>
      </c>
      <c r="AO3448">
        <v>1</v>
      </c>
      <c r="AP3448">
        <v>0</v>
      </c>
      <c r="AQ3448">
        <v>0</v>
      </c>
      <c r="AR3448">
        <v>0</v>
      </c>
      <c r="AS3448">
        <v>0</v>
      </c>
      <c r="AT3448">
        <v>0</v>
      </c>
      <c r="AU3448">
        <v>0</v>
      </c>
      <c r="AV3448">
        <v>0</v>
      </c>
      <c r="AW3448">
        <v>0</v>
      </c>
      <c r="AX3448">
        <v>0</v>
      </c>
      <c r="AY3448">
        <v>0</v>
      </c>
      <c r="AZ3448">
        <v>0</v>
      </c>
      <c r="BA3448">
        <v>0</v>
      </c>
      <c r="BB3448">
        <v>0</v>
      </c>
      <c r="BC3448">
        <v>0</v>
      </c>
      <c r="BD3448">
        <v>0</v>
      </c>
      <c r="BE3448">
        <v>0</v>
      </c>
      <c r="BF3448">
        <v>0</v>
      </c>
      <c r="BG3448" s="20">
        <v>2</v>
      </c>
      <c r="BH3448" s="20">
        <v>0</v>
      </c>
      <c r="BI3448" s="20">
        <v>139</v>
      </c>
      <c r="BJ3448" s="20">
        <v>6</v>
      </c>
      <c r="BK3448" s="20">
        <v>263</v>
      </c>
      <c r="BL3448" s="20">
        <v>1467</v>
      </c>
      <c r="BM3448" s="20">
        <v>666</v>
      </c>
      <c r="BN3448" s="20">
        <v>290</v>
      </c>
      <c r="BO3448" s="20">
        <v>34</v>
      </c>
      <c r="BP3448" s="20">
        <v>10275</v>
      </c>
      <c r="BQ3448" s="20">
        <v>2725</v>
      </c>
      <c r="BR3448" s="20">
        <v>0</v>
      </c>
      <c r="BS3448" s="20">
        <v>226</v>
      </c>
      <c r="BT3448" s="20">
        <v>2914</v>
      </c>
      <c r="BU3448" s="20">
        <v>468</v>
      </c>
      <c r="BV3448" s="20">
        <v>6139</v>
      </c>
    </row>
    <row r="3449" spans="1:74" x14ac:dyDescent="0.25">
      <c r="A3449" s="20" t="s">
        <v>676</v>
      </c>
      <c r="B3449" s="20" t="s">
        <v>679</v>
      </c>
      <c r="C3449" s="20" t="s">
        <v>685</v>
      </c>
      <c r="D3449" s="1">
        <v>44570</v>
      </c>
      <c r="E3449">
        <v>173</v>
      </c>
      <c r="F3449">
        <v>2</v>
      </c>
      <c r="G3449">
        <v>2</v>
      </c>
      <c r="H3449">
        <v>0</v>
      </c>
      <c r="I3449">
        <v>0</v>
      </c>
      <c r="J3449">
        <v>98</v>
      </c>
      <c r="K3449">
        <v>17</v>
      </c>
      <c r="L3449">
        <v>7</v>
      </c>
      <c r="M3449">
        <v>1</v>
      </c>
      <c r="N3449">
        <v>5</v>
      </c>
      <c r="O3449">
        <v>4</v>
      </c>
      <c r="P3449">
        <v>0</v>
      </c>
      <c r="Q3449">
        <v>0</v>
      </c>
      <c r="R3449">
        <v>305</v>
      </c>
      <c r="S3449">
        <v>199</v>
      </c>
      <c r="T3449">
        <v>24</v>
      </c>
      <c r="U3449">
        <v>3</v>
      </c>
      <c r="V3449">
        <v>4</v>
      </c>
      <c r="W3449">
        <v>1900</v>
      </c>
      <c r="X3449">
        <v>917</v>
      </c>
      <c r="Y3449">
        <v>183</v>
      </c>
      <c r="Z3449">
        <v>138</v>
      </c>
      <c r="AA3449">
        <v>16</v>
      </c>
      <c r="AB3449">
        <v>833</v>
      </c>
      <c r="AC3449">
        <v>451</v>
      </c>
      <c r="AD3449">
        <v>99</v>
      </c>
      <c r="AE3449">
        <v>26</v>
      </c>
      <c r="AF3449">
        <v>13</v>
      </c>
      <c r="AG3449">
        <v>391</v>
      </c>
      <c r="AH3449">
        <v>155</v>
      </c>
      <c r="AI3449">
        <v>14</v>
      </c>
      <c r="AJ3449">
        <v>55</v>
      </c>
      <c r="AK3449">
        <v>3</v>
      </c>
      <c r="AL3449">
        <v>40</v>
      </c>
      <c r="AM3449">
        <v>22</v>
      </c>
      <c r="AN3449">
        <v>4</v>
      </c>
      <c r="AO3449">
        <v>1</v>
      </c>
      <c r="AP3449">
        <v>0</v>
      </c>
      <c r="AQ3449">
        <v>0</v>
      </c>
      <c r="AR3449">
        <v>0</v>
      </c>
      <c r="AS3449">
        <v>0</v>
      </c>
      <c r="AT3449">
        <v>0</v>
      </c>
      <c r="AU3449">
        <v>0</v>
      </c>
      <c r="AV3449">
        <v>0</v>
      </c>
      <c r="AW3449">
        <v>0</v>
      </c>
      <c r="AX3449">
        <v>0</v>
      </c>
      <c r="AY3449">
        <v>0</v>
      </c>
      <c r="AZ3449">
        <v>0</v>
      </c>
      <c r="BA3449">
        <v>0</v>
      </c>
      <c r="BB3449">
        <v>0</v>
      </c>
      <c r="BC3449">
        <v>0</v>
      </c>
      <c r="BD3449">
        <v>0</v>
      </c>
      <c r="BE3449">
        <v>0</v>
      </c>
      <c r="BF3449">
        <v>0</v>
      </c>
      <c r="BG3449" s="20">
        <v>2</v>
      </c>
      <c r="BH3449" s="20">
        <v>0</v>
      </c>
      <c r="BI3449" s="20">
        <v>138</v>
      </c>
      <c r="BJ3449" s="20">
        <v>5</v>
      </c>
      <c r="BK3449" s="20">
        <v>263</v>
      </c>
      <c r="BL3449" s="20">
        <v>1473</v>
      </c>
      <c r="BM3449" s="20">
        <v>668</v>
      </c>
      <c r="BN3449" s="20">
        <v>291</v>
      </c>
      <c r="BO3449" s="20">
        <v>33</v>
      </c>
      <c r="BP3449" s="20">
        <v>10280</v>
      </c>
      <c r="BQ3449" s="20">
        <v>3012</v>
      </c>
      <c r="BR3449" s="20">
        <v>0</v>
      </c>
      <c r="BS3449" s="20">
        <v>228</v>
      </c>
      <c r="BT3449" s="20">
        <v>2894</v>
      </c>
      <c r="BU3449" s="20">
        <v>505</v>
      </c>
      <c r="BV3449" s="20">
        <v>6129</v>
      </c>
    </row>
    <row r="3450" spans="1:74" x14ac:dyDescent="0.25">
      <c r="A3450" s="20" t="s">
        <v>676</v>
      </c>
      <c r="B3450" s="20" t="s">
        <v>679</v>
      </c>
      <c r="C3450" s="20" t="s">
        <v>685</v>
      </c>
      <c r="D3450" s="1">
        <v>44578</v>
      </c>
      <c r="E3450">
        <v>173</v>
      </c>
      <c r="F3450">
        <v>2</v>
      </c>
      <c r="G3450">
        <v>2</v>
      </c>
      <c r="H3450">
        <v>0</v>
      </c>
      <c r="I3450">
        <v>0</v>
      </c>
      <c r="J3450">
        <v>101</v>
      </c>
      <c r="K3450">
        <v>17</v>
      </c>
      <c r="L3450">
        <v>7</v>
      </c>
      <c r="M3450">
        <v>1</v>
      </c>
      <c r="N3450">
        <v>5</v>
      </c>
      <c r="O3450">
        <v>4</v>
      </c>
      <c r="P3450">
        <v>0</v>
      </c>
      <c r="Q3450">
        <v>0</v>
      </c>
      <c r="R3450">
        <v>305</v>
      </c>
      <c r="S3450">
        <v>203</v>
      </c>
      <c r="T3450">
        <v>24</v>
      </c>
      <c r="U3450">
        <v>3</v>
      </c>
      <c r="V3450">
        <v>2</v>
      </c>
      <c r="W3450">
        <v>1907</v>
      </c>
      <c r="X3450">
        <v>970</v>
      </c>
      <c r="Y3450">
        <v>185</v>
      </c>
      <c r="Z3450">
        <v>134</v>
      </c>
      <c r="AA3450">
        <v>15</v>
      </c>
      <c r="AB3450">
        <v>833</v>
      </c>
      <c r="AC3450">
        <v>469</v>
      </c>
      <c r="AD3450">
        <v>98</v>
      </c>
      <c r="AE3450">
        <v>26</v>
      </c>
      <c r="AF3450">
        <v>12</v>
      </c>
      <c r="AG3450">
        <v>395</v>
      </c>
      <c r="AH3450">
        <v>165</v>
      </c>
      <c r="AI3450">
        <v>13</v>
      </c>
      <c r="AJ3450">
        <v>54</v>
      </c>
      <c r="AK3450">
        <v>4</v>
      </c>
      <c r="AL3450">
        <v>41</v>
      </c>
      <c r="AM3450">
        <v>24</v>
      </c>
      <c r="AN3450">
        <v>4</v>
      </c>
      <c r="AO3450">
        <v>1</v>
      </c>
      <c r="AP3450">
        <v>0</v>
      </c>
      <c r="AQ3450">
        <v>0</v>
      </c>
      <c r="AR3450">
        <v>0</v>
      </c>
      <c r="AS3450">
        <v>0</v>
      </c>
      <c r="AT3450">
        <v>0</v>
      </c>
      <c r="AU3450">
        <v>0</v>
      </c>
      <c r="AV3450">
        <v>0</v>
      </c>
      <c r="AW3450">
        <v>0</v>
      </c>
      <c r="AX3450">
        <v>0</v>
      </c>
      <c r="AY3450">
        <v>0</v>
      </c>
      <c r="AZ3450">
        <v>0</v>
      </c>
      <c r="BA3450">
        <v>0</v>
      </c>
      <c r="BB3450">
        <v>0</v>
      </c>
      <c r="BC3450">
        <v>0</v>
      </c>
      <c r="BD3450">
        <v>0</v>
      </c>
      <c r="BE3450">
        <v>0</v>
      </c>
      <c r="BF3450">
        <v>0</v>
      </c>
      <c r="BG3450" s="20">
        <v>2</v>
      </c>
      <c r="BH3450" s="20">
        <v>0</v>
      </c>
      <c r="BI3450" s="20">
        <v>139</v>
      </c>
      <c r="BJ3450" s="20">
        <v>5</v>
      </c>
      <c r="BK3450" s="20">
        <v>265</v>
      </c>
      <c r="BL3450" s="20">
        <v>1489</v>
      </c>
      <c r="BM3450" s="20">
        <v>670</v>
      </c>
      <c r="BN3450" s="20">
        <v>295</v>
      </c>
      <c r="BO3450" s="20">
        <v>34</v>
      </c>
      <c r="BP3450" s="20">
        <v>10289</v>
      </c>
      <c r="BQ3450" s="20">
        <v>3283</v>
      </c>
      <c r="BR3450" s="20">
        <v>0</v>
      </c>
      <c r="BS3450" s="20">
        <v>224</v>
      </c>
      <c r="BT3450" s="20">
        <v>2857</v>
      </c>
      <c r="BU3450" s="20">
        <v>504</v>
      </c>
      <c r="BV3450" s="20">
        <v>6172</v>
      </c>
    </row>
    <row r="3451" spans="1:74" x14ac:dyDescent="0.25">
      <c r="A3451" s="20" t="s">
        <v>676</v>
      </c>
      <c r="B3451" s="20" t="s">
        <v>679</v>
      </c>
      <c r="C3451" s="20" t="s">
        <v>685</v>
      </c>
      <c r="D3451" s="1">
        <v>44584</v>
      </c>
      <c r="E3451">
        <v>175</v>
      </c>
      <c r="F3451">
        <v>2</v>
      </c>
      <c r="G3451">
        <v>2</v>
      </c>
      <c r="H3451">
        <v>0</v>
      </c>
      <c r="I3451">
        <v>0</v>
      </c>
      <c r="J3451">
        <v>103</v>
      </c>
      <c r="K3451">
        <v>17</v>
      </c>
      <c r="L3451">
        <v>7</v>
      </c>
      <c r="M3451">
        <v>2</v>
      </c>
      <c r="N3451">
        <v>5</v>
      </c>
      <c r="O3451">
        <v>4</v>
      </c>
      <c r="P3451">
        <v>0</v>
      </c>
      <c r="Q3451">
        <v>0</v>
      </c>
      <c r="R3451">
        <v>304</v>
      </c>
      <c r="S3451">
        <v>203</v>
      </c>
      <c r="T3451">
        <v>23</v>
      </c>
      <c r="U3451">
        <v>3</v>
      </c>
      <c r="V3451">
        <v>2</v>
      </c>
      <c r="W3451">
        <v>1906</v>
      </c>
      <c r="X3451">
        <v>984</v>
      </c>
      <c r="Y3451">
        <v>183</v>
      </c>
      <c r="Z3451">
        <v>128</v>
      </c>
      <c r="AA3451">
        <v>14</v>
      </c>
      <c r="AB3451">
        <v>833</v>
      </c>
      <c r="AC3451">
        <v>480</v>
      </c>
      <c r="AD3451">
        <v>98</v>
      </c>
      <c r="AE3451">
        <v>26</v>
      </c>
      <c r="AF3451">
        <v>13</v>
      </c>
      <c r="AG3451">
        <v>392</v>
      </c>
      <c r="AH3451">
        <v>169</v>
      </c>
      <c r="AI3451">
        <v>13</v>
      </c>
      <c r="AJ3451">
        <v>54</v>
      </c>
      <c r="AK3451">
        <v>4</v>
      </c>
      <c r="AL3451">
        <v>41</v>
      </c>
      <c r="AM3451">
        <v>24</v>
      </c>
      <c r="AN3451">
        <v>4</v>
      </c>
      <c r="AO3451">
        <v>1</v>
      </c>
      <c r="AP3451">
        <v>0</v>
      </c>
      <c r="AQ3451">
        <v>0</v>
      </c>
      <c r="AR3451">
        <v>0</v>
      </c>
      <c r="AS3451">
        <v>0</v>
      </c>
      <c r="AT3451">
        <v>0</v>
      </c>
      <c r="AU3451">
        <v>0</v>
      </c>
      <c r="AV3451">
        <v>0</v>
      </c>
      <c r="AW3451">
        <v>0</v>
      </c>
      <c r="AX3451">
        <v>0</v>
      </c>
      <c r="AY3451">
        <v>0</v>
      </c>
      <c r="AZ3451">
        <v>0</v>
      </c>
      <c r="BA3451">
        <v>0</v>
      </c>
      <c r="BB3451">
        <v>0</v>
      </c>
      <c r="BC3451">
        <v>0</v>
      </c>
      <c r="BD3451">
        <v>0</v>
      </c>
      <c r="BE3451">
        <v>0</v>
      </c>
      <c r="BF3451">
        <v>0</v>
      </c>
      <c r="BG3451" s="20">
        <v>2</v>
      </c>
      <c r="BH3451" s="20">
        <v>0</v>
      </c>
      <c r="BI3451" s="20">
        <v>140</v>
      </c>
      <c r="BJ3451" s="20">
        <v>5</v>
      </c>
      <c r="BK3451" s="20">
        <v>265</v>
      </c>
      <c r="BL3451" s="20">
        <v>1497</v>
      </c>
      <c r="BM3451" s="20">
        <v>669</v>
      </c>
      <c r="BN3451" s="20">
        <v>294</v>
      </c>
      <c r="BO3451" s="20">
        <v>34</v>
      </c>
      <c r="BP3451" s="20">
        <v>10253</v>
      </c>
      <c r="BQ3451" s="20">
        <v>3429</v>
      </c>
      <c r="BR3451" s="20">
        <v>0</v>
      </c>
      <c r="BS3451" s="20">
        <v>224</v>
      </c>
      <c r="BT3451" s="20">
        <v>2829</v>
      </c>
      <c r="BU3451" s="20">
        <v>502</v>
      </c>
      <c r="BV3451" s="20">
        <v>6171</v>
      </c>
    </row>
    <row r="3452" spans="1:74" x14ac:dyDescent="0.25">
      <c r="A3452" s="20" t="s">
        <v>676</v>
      </c>
      <c r="B3452" s="20" t="s">
        <v>679</v>
      </c>
      <c r="C3452" s="20" t="s">
        <v>685</v>
      </c>
      <c r="D3452" s="1">
        <v>44592</v>
      </c>
      <c r="E3452">
        <v>176</v>
      </c>
      <c r="F3452">
        <v>2</v>
      </c>
      <c r="G3452">
        <v>2</v>
      </c>
      <c r="H3452">
        <v>0</v>
      </c>
      <c r="I3452">
        <v>0</v>
      </c>
      <c r="J3452">
        <v>105</v>
      </c>
      <c r="K3452">
        <v>18</v>
      </c>
      <c r="L3452">
        <v>7</v>
      </c>
      <c r="M3452">
        <v>2</v>
      </c>
      <c r="N3452">
        <v>5</v>
      </c>
      <c r="O3452">
        <v>4</v>
      </c>
      <c r="P3452">
        <v>0</v>
      </c>
      <c r="Q3452">
        <v>0</v>
      </c>
      <c r="R3452">
        <v>304</v>
      </c>
      <c r="S3452">
        <v>204</v>
      </c>
      <c r="T3452">
        <v>23</v>
      </c>
      <c r="U3452">
        <v>3</v>
      </c>
      <c r="V3452">
        <v>2</v>
      </c>
      <c r="W3452">
        <v>1915</v>
      </c>
      <c r="X3452">
        <v>1002</v>
      </c>
      <c r="Y3452">
        <v>181</v>
      </c>
      <c r="Z3452">
        <v>126</v>
      </c>
      <c r="AA3452">
        <v>15</v>
      </c>
      <c r="AB3452">
        <v>831</v>
      </c>
      <c r="AC3452">
        <v>486</v>
      </c>
      <c r="AD3452">
        <v>98</v>
      </c>
      <c r="AE3452">
        <v>26</v>
      </c>
      <c r="AF3452">
        <v>11</v>
      </c>
      <c r="AG3452">
        <v>393</v>
      </c>
      <c r="AH3452">
        <v>174</v>
      </c>
      <c r="AI3452">
        <v>13</v>
      </c>
      <c r="AJ3452">
        <v>55</v>
      </c>
      <c r="AK3452">
        <v>4</v>
      </c>
      <c r="AL3452">
        <v>41</v>
      </c>
      <c r="AM3452">
        <v>27</v>
      </c>
      <c r="AN3452">
        <v>4</v>
      </c>
      <c r="AO3452">
        <v>1</v>
      </c>
      <c r="AP3452">
        <v>0</v>
      </c>
      <c r="AQ3452">
        <v>0</v>
      </c>
      <c r="AR3452">
        <v>0</v>
      </c>
      <c r="AS3452">
        <v>0</v>
      </c>
      <c r="AT3452">
        <v>0</v>
      </c>
      <c r="AU3452">
        <v>0</v>
      </c>
      <c r="AV3452">
        <v>0</v>
      </c>
      <c r="AW3452">
        <v>0</v>
      </c>
      <c r="AX3452">
        <v>0</v>
      </c>
      <c r="AY3452">
        <v>0</v>
      </c>
      <c r="AZ3452">
        <v>0</v>
      </c>
      <c r="BA3452">
        <v>0</v>
      </c>
      <c r="BB3452">
        <v>0</v>
      </c>
      <c r="BC3452">
        <v>0</v>
      </c>
      <c r="BD3452">
        <v>0</v>
      </c>
      <c r="BE3452">
        <v>0</v>
      </c>
      <c r="BF3452">
        <v>0</v>
      </c>
      <c r="BG3452" s="20">
        <v>2</v>
      </c>
      <c r="BH3452" s="20">
        <v>0</v>
      </c>
      <c r="BI3452" s="20">
        <v>140</v>
      </c>
      <c r="BJ3452" s="20">
        <v>5</v>
      </c>
      <c r="BK3452" s="20">
        <v>265</v>
      </c>
      <c r="BL3452" s="20">
        <v>1507</v>
      </c>
      <c r="BM3452" s="20">
        <v>671</v>
      </c>
      <c r="BN3452" s="20">
        <v>295</v>
      </c>
      <c r="BO3452" s="20">
        <v>34</v>
      </c>
      <c r="BP3452" s="20">
        <v>10286</v>
      </c>
      <c r="BQ3452" s="20">
        <v>3580</v>
      </c>
      <c r="BR3452" s="20">
        <v>0</v>
      </c>
      <c r="BS3452" s="20">
        <v>223</v>
      </c>
      <c r="BT3452" s="20">
        <v>2820</v>
      </c>
      <c r="BU3452" s="20">
        <v>500</v>
      </c>
      <c r="BV3452" s="20">
        <v>6214</v>
      </c>
    </row>
    <row r="3453" spans="1:74" x14ac:dyDescent="0.25">
      <c r="A3453" s="20" t="s">
        <v>676</v>
      </c>
      <c r="B3453" s="20" t="s">
        <v>679</v>
      </c>
      <c r="C3453" s="20" t="s">
        <v>685</v>
      </c>
      <c r="D3453" s="1">
        <v>44599</v>
      </c>
      <c r="E3453">
        <v>176</v>
      </c>
      <c r="F3453">
        <v>2</v>
      </c>
      <c r="G3453">
        <v>2</v>
      </c>
      <c r="H3453">
        <v>0</v>
      </c>
      <c r="I3453">
        <v>0</v>
      </c>
      <c r="J3453">
        <v>107</v>
      </c>
      <c r="K3453">
        <v>18</v>
      </c>
      <c r="L3453">
        <v>7</v>
      </c>
      <c r="M3453">
        <v>2</v>
      </c>
      <c r="N3453">
        <v>5</v>
      </c>
      <c r="O3453">
        <v>4</v>
      </c>
      <c r="P3453">
        <v>0</v>
      </c>
      <c r="Q3453">
        <v>0</v>
      </c>
      <c r="R3453">
        <v>306</v>
      </c>
      <c r="S3453">
        <v>206</v>
      </c>
      <c r="T3453">
        <v>23</v>
      </c>
      <c r="U3453">
        <v>2</v>
      </c>
      <c r="V3453">
        <v>3</v>
      </c>
      <c r="W3453">
        <v>1917</v>
      </c>
      <c r="X3453">
        <v>1007</v>
      </c>
      <c r="Y3453">
        <v>180</v>
      </c>
      <c r="Z3453">
        <v>127</v>
      </c>
      <c r="AA3453">
        <v>17</v>
      </c>
      <c r="AB3453">
        <v>834</v>
      </c>
      <c r="AC3453">
        <v>495</v>
      </c>
      <c r="AD3453">
        <v>98</v>
      </c>
      <c r="AE3453">
        <v>26</v>
      </c>
      <c r="AF3453">
        <v>11</v>
      </c>
      <c r="AG3453">
        <v>388</v>
      </c>
      <c r="AH3453">
        <v>175</v>
      </c>
      <c r="AI3453">
        <v>13</v>
      </c>
      <c r="AJ3453">
        <v>54</v>
      </c>
      <c r="AK3453">
        <v>3</v>
      </c>
      <c r="AL3453">
        <v>41</v>
      </c>
      <c r="AM3453">
        <v>27</v>
      </c>
      <c r="AN3453">
        <v>4</v>
      </c>
      <c r="AO3453">
        <v>1</v>
      </c>
      <c r="AP3453">
        <v>0</v>
      </c>
      <c r="AQ3453">
        <v>0</v>
      </c>
      <c r="AR3453">
        <v>0</v>
      </c>
      <c r="AS3453">
        <v>0</v>
      </c>
      <c r="AT3453">
        <v>0</v>
      </c>
      <c r="AU3453">
        <v>0</v>
      </c>
      <c r="AV3453">
        <v>0</v>
      </c>
      <c r="AW3453">
        <v>0</v>
      </c>
      <c r="AX3453">
        <v>0</v>
      </c>
      <c r="AY3453">
        <v>0</v>
      </c>
      <c r="AZ3453">
        <v>0</v>
      </c>
      <c r="BA3453">
        <v>0</v>
      </c>
      <c r="BB3453">
        <v>0</v>
      </c>
      <c r="BC3453">
        <v>0</v>
      </c>
      <c r="BD3453">
        <v>0</v>
      </c>
      <c r="BE3453">
        <v>0</v>
      </c>
      <c r="BF3453">
        <v>0</v>
      </c>
      <c r="BG3453" s="20">
        <v>2</v>
      </c>
      <c r="BH3453" s="20">
        <v>0</v>
      </c>
      <c r="BI3453" s="20">
        <v>140</v>
      </c>
      <c r="BJ3453" s="20">
        <v>5</v>
      </c>
      <c r="BK3453" s="20">
        <v>266</v>
      </c>
      <c r="BL3453" s="20">
        <v>1506</v>
      </c>
      <c r="BM3453" s="20">
        <v>678</v>
      </c>
      <c r="BN3453" s="20">
        <v>293</v>
      </c>
      <c r="BO3453" s="20">
        <v>34</v>
      </c>
      <c r="BP3453" s="20">
        <v>10236</v>
      </c>
      <c r="BQ3453" s="20">
        <v>3644</v>
      </c>
      <c r="BR3453" s="20">
        <v>0</v>
      </c>
      <c r="BS3453" s="20">
        <v>223</v>
      </c>
      <c r="BT3453" s="20">
        <v>2779</v>
      </c>
      <c r="BU3453" s="20">
        <v>527</v>
      </c>
      <c r="BV3453" s="20">
        <v>6185</v>
      </c>
    </row>
    <row r="3454" spans="1:74" x14ac:dyDescent="0.25">
      <c r="A3454" s="20" t="s">
        <v>676</v>
      </c>
      <c r="B3454" s="20" t="s">
        <v>679</v>
      </c>
      <c r="C3454" s="20" t="s">
        <v>685</v>
      </c>
      <c r="D3454" s="1">
        <v>44606</v>
      </c>
      <c r="E3454">
        <v>177</v>
      </c>
      <c r="F3454">
        <v>2</v>
      </c>
      <c r="G3454">
        <v>2</v>
      </c>
      <c r="H3454">
        <v>0</v>
      </c>
      <c r="I3454">
        <v>0</v>
      </c>
      <c r="J3454">
        <v>108</v>
      </c>
      <c r="K3454">
        <v>18</v>
      </c>
      <c r="L3454">
        <v>7</v>
      </c>
      <c r="M3454">
        <v>2</v>
      </c>
      <c r="N3454">
        <v>5</v>
      </c>
      <c r="O3454">
        <v>4</v>
      </c>
      <c r="P3454">
        <v>0</v>
      </c>
      <c r="Q3454">
        <v>0</v>
      </c>
      <c r="R3454">
        <v>309</v>
      </c>
      <c r="S3454">
        <v>208</v>
      </c>
      <c r="T3454">
        <v>23</v>
      </c>
      <c r="U3454">
        <v>2</v>
      </c>
      <c r="V3454">
        <v>2</v>
      </c>
      <c r="W3454">
        <v>1920</v>
      </c>
      <c r="X3454">
        <v>1016</v>
      </c>
      <c r="Y3454">
        <v>181</v>
      </c>
      <c r="Z3454">
        <v>129</v>
      </c>
      <c r="AA3454">
        <v>18</v>
      </c>
      <c r="AB3454">
        <v>834</v>
      </c>
      <c r="AC3454">
        <v>495</v>
      </c>
      <c r="AD3454">
        <v>97</v>
      </c>
      <c r="AE3454">
        <v>27</v>
      </c>
      <c r="AF3454">
        <v>12</v>
      </c>
      <c r="AG3454">
        <v>390</v>
      </c>
      <c r="AH3454">
        <v>175</v>
      </c>
      <c r="AI3454">
        <v>13</v>
      </c>
      <c r="AJ3454">
        <v>54</v>
      </c>
      <c r="AK3454">
        <v>3</v>
      </c>
      <c r="AL3454">
        <v>41</v>
      </c>
      <c r="AM3454">
        <v>27</v>
      </c>
      <c r="AN3454">
        <v>4</v>
      </c>
      <c r="AO3454">
        <v>0</v>
      </c>
      <c r="AP3454">
        <v>0</v>
      </c>
      <c r="AQ3454">
        <v>0</v>
      </c>
      <c r="AR3454">
        <v>0</v>
      </c>
      <c r="AS3454">
        <v>0</v>
      </c>
      <c r="AT3454">
        <v>0</v>
      </c>
      <c r="AU3454">
        <v>0</v>
      </c>
      <c r="AV3454">
        <v>0</v>
      </c>
      <c r="AW3454">
        <v>0</v>
      </c>
      <c r="AX3454">
        <v>0</v>
      </c>
      <c r="AY3454">
        <v>0</v>
      </c>
      <c r="AZ3454">
        <v>0</v>
      </c>
      <c r="BA3454">
        <v>0</v>
      </c>
      <c r="BB3454">
        <v>0</v>
      </c>
      <c r="BC3454">
        <v>0</v>
      </c>
      <c r="BD3454">
        <v>0</v>
      </c>
      <c r="BE3454">
        <v>0</v>
      </c>
      <c r="BF3454">
        <v>0</v>
      </c>
      <c r="BG3454" s="20">
        <v>2</v>
      </c>
      <c r="BH3454" s="20">
        <v>0</v>
      </c>
      <c r="BI3454" s="20">
        <v>142</v>
      </c>
      <c r="BJ3454" s="20">
        <v>5</v>
      </c>
      <c r="BK3454" s="20">
        <v>270</v>
      </c>
      <c r="BL3454" s="20">
        <v>1513</v>
      </c>
      <c r="BM3454" s="20">
        <v>678</v>
      </c>
      <c r="BN3454" s="20">
        <v>295</v>
      </c>
      <c r="BO3454" s="20">
        <v>34</v>
      </c>
      <c r="BP3454" s="20">
        <v>10247</v>
      </c>
      <c r="BQ3454" s="20">
        <v>3724</v>
      </c>
      <c r="BR3454" s="20">
        <v>0</v>
      </c>
      <c r="BS3454" s="20">
        <v>222</v>
      </c>
      <c r="BT3454" s="20">
        <v>2767</v>
      </c>
      <c r="BU3454" s="20">
        <v>522</v>
      </c>
      <c r="BV3454" s="20">
        <v>6209</v>
      </c>
    </row>
    <row r="3455" spans="1:74" x14ac:dyDescent="0.25">
      <c r="A3455" s="20" t="s">
        <v>676</v>
      </c>
      <c r="B3455" s="20" t="s">
        <v>677</v>
      </c>
      <c r="C3455" s="20" t="s">
        <v>686</v>
      </c>
      <c r="D3455" s="1">
        <v>44493</v>
      </c>
      <c r="E3455">
        <v>214</v>
      </c>
      <c r="F3455">
        <v>7</v>
      </c>
      <c r="G3455">
        <v>1</v>
      </c>
      <c r="H3455">
        <v>7</v>
      </c>
      <c r="I3455">
        <v>4</v>
      </c>
      <c r="J3455">
        <v>52</v>
      </c>
      <c r="K3455">
        <v>5</v>
      </c>
      <c r="L3455">
        <v>23</v>
      </c>
      <c r="M3455">
        <v>5</v>
      </c>
      <c r="N3455">
        <v>47</v>
      </c>
      <c r="O3455">
        <v>0</v>
      </c>
      <c r="P3455">
        <v>11</v>
      </c>
      <c r="Q3455">
        <v>1</v>
      </c>
      <c r="R3455">
        <v>544</v>
      </c>
      <c r="S3455">
        <v>0</v>
      </c>
      <c r="T3455">
        <v>258</v>
      </c>
      <c r="U3455">
        <v>50</v>
      </c>
      <c r="V3455">
        <v>6</v>
      </c>
      <c r="W3455">
        <v>2316</v>
      </c>
      <c r="X3455">
        <v>1</v>
      </c>
      <c r="Y3455">
        <v>141</v>
      </c>
      <c r="Z3455">
        <v>279</v>
      </c>
      <c r="AA3455">
        <v>102</v>
      </c>
      <c r="AB3455">
        <v>1175</v>
      </c>
      <c r="AC3455">
        <v>49</v>
      </c>
      <c r="AD3455">
        <v>10</v>
      </c>
      <c r="AE3455">
        <v>193</v>
      </c>
      <c r="AF3455">
        <v>45</v>
      </c>
      <c r="AG3455">
        <v>348</v>
      </c>
      <c r="AH3455">
        <v>0</v>
      </c>
      <c r="AI3455">
        <v>15</v>
      </c>
      <c r="AJ3455">
        <v>65</v>
      </c>
      <c r="AK3455">
        <v>18</v>
      </c>
      <c r="AL3455">
        <v>122</v>
      </c>
      <c r="AM3455">
        <v>0</v>
      </c>
      <c r="AN3455">
        <v>13</v>
      </c>
      <c r="AO3455">
        <v>0</v>
      </c>
      <c r="AP3455">
        <v>0</v>
      </c>
      <c r="AQ3455">
        <v>0</v>
      </c>
      <c r="AR3455">
        <v>0</v>
      </c>
      <c r="AS3455">
        <v>0</v>
      </c>
      <c r="AT3455">
        <v>0</v>
      </c>
      <c r="AU3455">
        <v>0</v>
      </c>
      <c r="AV3455">
        <v>0</v>
      </c>
      <c r="AW3455">
        <v>0</v>
      </c>
      <c r="AX3455">
        <v>0</v>
      </c>
      <c r="AY3455">
        <v>0</v>
      </c>
      <c r="AZ3455">
        <v>0</v>
      </c>
      <c r="BA3455">
        <v>2</v>
      </c>
      <c r="BB3455">
        <v>15</v>
      </c>
      <c r="BC3455">
        <v>38</v>
      </c>
      <c r="BD3455">
        <v>0</v>
      </c>
      <c r="BE3455">
        <v>3</v>
      </c>
      <c r="BF3455">
        <v>8</v>
      </c>
      <c r="BG3455" s="20"/>
      <c r="BH3455" s="20"/>
      <c r="BI3455" s="20"/>
      <c r="BJ3455" s="20"/>
      <c r="BK3455" s="20"/>
      <c r="BL3455" s="20"/>
      <c r="BM3455" s="20"/>
      <c r="BN3455" s="20"/>
      <c r="BO3455" s="20"/>
      <c r="BP3455" s="20"/>
      <c r="BQ3455" s="20"/>
      <c r="BR3455" s="20"/>
      <c r="BS3455" s="20"/>
      <c r="BT3455" s="20"/>
      <c r="BU3455" s="20"/>
      <c r="BV3455" s="20"/>
    </row>
    <row r="3456" spans="1:74" x14ac:dyDescent="0.25">
      <c r="A3456" s="20" t="s">
        <v>676</v>
      </c>
      <c r="B3456" s="20" t="s">
        <v>677</v>
      </c>
      <c r="C3456" s="20" t="s">
        <v>686</v>
      </c>
      <c r="D3456" s="1">
        <v>44500</v>
      </c>
      <c r="E3456">
        <v>212</v>
      </c>
      <c r="F3456">
        <v>7</v>
      </c>
      <c r="G3456">
        <v>3</v>
      </c>
      <c r="H3456">
        <v>6</v>
      </c>
      <c r="I3456">
        <v>4</v>
      </c>
      <c r="J3456">
        <v>61</v>
      </c>
      <c r="K3456">
        <v>5</v>
      </c>
      <c r="L3456">
        <v>23</v>
      </c>
      <c r="M3456">
        <v>5</v>
      </c>
      <c r="N3456">
        <v>45</v>
      </c>
      <c r="O3456">
        <v>0</v>
      </c>
      <c r="P3456">
        <v>25</v>
      </c>
      <c r="Q3456">
        <v>1</v>
      </c>
      <c r="R3456">
        <v>546</v>
      </c>
      <c r="S3456">
        <v>0</v>
      </c>
      <c r="T3456">
        <v>294</v>
      </c>
      <c r="U3456">
        <v>50</v>
      </c>
      <c r="V3456">
        <v>6</v>
      </c>
      <c r="W3456">
        <v>2302</v>
      </c>
      <c r="X3456">
        <v>1</v>
      </c>
      <c r="Y3456">
        <v>187</v>
      </c>
      <c r="Z3456">
        <v>267</v>
      </c>
      <c r="AA3456">
        <v>102</v>
      </c>
      <c r="AB3456">
        <v>1177</v>
      </c>
      <c r="AC3456">
        <v>73</v>
      </c>
      <c r="AD3456">
        <v>10</v>
      </c>
      <c r="AE3456">
        <v>190</v>
      </c>
      <c r="AF3456">
        <v>46</v>
      </c>
      <c r="AG3456">
        <v>348</v>
      </c>
      <c r="AH3456">
        <v>0</v>
      </c>
      <c r="AI3456">
        <v>20</v>
      </c>
      <c r="AJ3456">
        <v>64</v>
      </c>
      <c r="AK3456">
        <v>18</v>
      </c>
      <c r="AL3456">
        <v>117</v>
      </c>
      <c r="AM3456">
        <v>0</v>
      </c>
      <c r="AN3456">
        <v>26</v>
      </c>
      <c r="AO3456">
        <v>0</v>
      </c>
      <c r="AP3456">
        <v>0</v>
      </c>
      <c r="AQ3456">
        <v>0</v>
      </c>
      <c r="AR3456">
        <v>0</v>
      </c>
      <c r="AS3456">
        <v>0</v>
      </c>
      <c r="AT3456">
        <v>0</v>
      </c>
      <c r="AU3456">
        <v>0</v>
      </c>
      <c r="AV3456">
        <v>0</v>
      </c>
      <c r="AW3456">
        <v>0</v>
      </c>
      <c r="AX3456">
        <v>0</v>
      </c>
      <c r="AY3456">
        <v>0</v>
      </c>
      <c r="AZ3456">
        <v>0</v>
      </c>
      <c r="BA3456">
        <v>2</v>
      </c>
      <c r="BB3456">
        <v>14</v>
      </c>
      <c r="BC3456">
        <v>37</v>
      </c>
      <c r="BD3456">
        <v>0</v>
      </c>
      <c r="BE3456">
        <v>3</v>
      </c>
      <c r="BF3456">
        <v>7</v>
      </c>
      <c r="BG3456" s="20"/>
      <c r="BH3456" s="20"/>
      <c r="BI3456" s="20"/>
      <c r="BJ3456" s="20"/>
      <c r="BK3456" s="20"/>
      <c r="BL3456" s="20"/>
      <c r="BM3456" s="20"/>
      <c r="BN3456" s="20"/>
      <c r="BO3456" s="20"/>
      <c r="BP3456" s="20"/>
      <c r="BQ3456" s="20"/>
      <c r="BR3456" s="20"/>
      <c r="BS3456" s="20"/>
      <c r="BT3456" s="20"/>
      <c r="BU3456" s="20"/>
      <c r="BV3456" s="20"/>
    </row>
    <row r="3457" spans="1:74" x14ac:dyDescent="0.25">
      <c r="A3457" s="20" t="s">
        <v>676</v>
      </c>
      <c r="B3457" s="20" t="s">
        <v>677</v>
      </c>
      <c r="C3457" s="20" t="s">
        <v>686</v>
      </c>
      <c r="D3457" s="1">
        <v>44507</v>
      </c>
      <c r="E3457">
        <v>213</v>
      </c>
      <c r="F3457">
        <v>7</v>
      </c>
      <c r="G3457">
        <v>3</v>
      </c>
      <c r="H3457">
        <v>6</v>
      </c>
      <c r="I3457">
        <v>4</v>
      </c>
      <c r="J3457">
        <v>73</v>
      </c>
      <c r="K3457">
        <v>5</v>
      </c>
      <c r="L3457">
        <v>23</v>
      </c>
      <c r="M3457">
        <v>4</v>
      </c>
      <c r="N3457">
        <v>45</v>
      </c>
      <c r="O3457">
        <v>25</v>
      </c>
      <c r="P3457">
        <v>0</v>
      </c>
      <c r="Q3457">
        <v>1</v>
      </c>
      <c r="R3457">
        <v>547</v>
      </c>
      <c r="S3457">
        <v>319</v>
      </c>
      <c r="T3457">
        <v>15</v>
      </c>
      <c r="U3457">
        <v>49</v>
      </c>
      <c r="V3457">
        <v>6</v>
      </c>
      <c r="W3457">
        <v>2315</v>
      </c>
      <c r="X3457">
        <v>245</v>
      </c>
      <c r="Y3457">
        <v>39</v>
      </c>
      <c r="Z3457">
        <v>268</v>
      </c>
      <c r="AA3457">
        <v>94</v>
      </c>
      <c r="AB3457">
        <v>1174</v>
      </c>
      <c r="AC3457">
        <v>95</v>
      </c>
      <c r="AD3457">
        <v>12</v>
      </c>
      <c r="AE3457">
        <v>188</v>
      </c>
      <c r="AF3457">
        <v>39</v>
      </c>
      <c r="AG3457">
        <v>351</v>
      </c>
      <c r="AH3457">
        <v>22</v>
      </c>
      <c r="AI3457">
        <v>3</v>
      </c>
      <c r="AJ3457">
        <v>64</v>
      </c>
      <c r="AK3457">
        <v>18</v>
      </c>
      <c r="AL3457">
        <v>117</v>
      </c>
      <c r="AM3457">
        <v>28</v>
      </c>
      <c r="AN3457">
        <v>7</v>
      </c>
      <c r="AO3457">
        <v>0</v>
      </c>
      <c r="AP3457">
        <v>0</v>
      </c>
      <c r="AQ3457">
        <v>0</v>
      </c>
      <c r="AR3457">
        <v>0</v>
      </c>
      <c r="AS3457">
        <v>0</v>
      </c>
      <c r="AT3457">
        <v>0</v>
      </c>
      <c r="AU3457">
        <v>0</v>
      </c>
      <c r="AV3457">
        <v>0</v>
      </c>
      <c r="AW3457">
        <v>0</v>
      </c>
      <c r="AX3457">
        <v>0</v>
      </c>
      <c r="AY3457">
        <v>0</v>
      </c>
      <c r="AZ3457">
        <v>0</v>
      </c>
      <c r="BA3457">
        <v>2</v>
      </c>
      <c r="BB3457">
        <v>0</v>
      </c>
      <c r="BC3457">
        <v>1</v>
      </c>
      <c r="BD3457">
        <v>0</v>
      </c>
      <c r="BE3457">
        <v>0</v>
      </c>
      <c r="BF3457">
        <v>0</v>
      </c>
      <c r="BG3457" s="20">
        <v>6</v>
      </c>
      <c r="BH3457" s="20">
        <v>6</v>
      </c>
      <c r="BI3457" s="20">
        <v>171</v>
      </c>
      <c r="BJ3457" s="20">
        <v>41</v>
      </c>
      <c r="BK3457" s="20">
        <v>468</v>
      </c>
      <c r="BL3457" s="20">
        <v>1785</v>
      </c>
      <c r="BM3457" s="20">
        <v>880</v>
      </c>
      <c r="BN3457" s="20">
        <v>241</v>
      </c>
      <c r="BO3457" s="20">
        <v>106</v>
      </c>
      <c r="BP3457" s="20"/>
      <c r="BQ3457" s="20"/>
      <c r="BR3457" s="20"/>
      <c r="BS3457" s="20"/>
      <c r="BT3457" s="20"/>
      <c r="BU3457" s="20"/>
      <c r="BV3457" s="20"/>
    </row>
    <row r="3458" spans="1:74" x14ac:dyDescent="0.25">
      <c r="A3458" s="20" t="s">
        <v>676</v>
      </c>
      <c r="B3458" s="20" t="s">
        <v>677</v>
      </c>
      <c r="C3458" s="20" t="s">
        <v>686</v>
      </c>
      <c r="D3458" s="1">
        <v>44514</v>
      </c>
      <c r="E3458">
        <v>217</v>
      </c>
      <c r="F3458">
        <v>7</v>
      </c>
      <c r="G3458">
        <v>3</v>
      </c>
      <c r="H3458">
        <v>6</v>
      </c>
      <c r="I3458">
        <v>4</v>
      </c>
      <c r="J3458">
        <v>79</v>
      </c>
      <c r="K3458">
        <v>4</v>
      </c>
      <c r="L3458">
        <v>23</v>
      </c>
      <c r="M3458">
        <v>4</v>
      </c>
      <c r="N3458">
        <v>45</v>
      </c>
      <c r="O3458">
        <v>27</v>
      </c>
      <c r="P3458">
        <v>0</v>
      </c>
      <c r="Q3458">
        <v>1</v>
      </c>
      <c r="R3458">
        <v>546</v>
      </c>
      <c r="S3458">
        <v>349</v>
      </c>
      <c r="T3458">
        <v>15</v>
      </c>
      <c r="U3458">
        <v>49</v>
      </c>
      <c r="V3458">
        <v>6</v>
      </c>
      <c r="W3458">
        <v>2328</v>
      </c>
      <c r="X3458">
        <v>350</v>
      </c>
      <c r="Y3458">
        <v>40</v>
      </c>
      <c r="Z3458">
        <v>268</v>
      </c>
      <c r="AA3458">
        <v>88</v>
      </c>
      <c r="AB3458">
        <v>1176</v>
      </c>
      <c r="AC3458">
        <v>138</v>
      </c>
      <c r="AD3458">
        <v>12</v>
      </c>
      <c r="AE3458">
        <v>188</v>
      </c>
      <c r="AF3458">
        <v>37</v>
      </c>
      <c r="AG3458">
        <v>355</v>
      </c>
      <c r="AH3458">
        <v>27</v>
      </c>
      <c r="AI3458">
        <v>3</v>
      </c>
      <c r="AJ3458">
        <v>64</v>
      </c>
      <c r="AK3458">
        <v>17</v>
      </c>
      <c r="AL3458">
        <v>119</v>
      </c>
      <c r="AM3458">
        <v>32</v>
      </c>
      <c r="AN3458">
        <v>7</v>
      </c>
      <c r="AO3458">
        <v>0</v>
      </c>
      <c r="AP3458">
        <v>0</v>
      </c>
      <c r="AQ3458">
        <v>0</v>
      </c>
      <c r="AR3458">
        <v>0</v>
      </c>
      <c r="AS3458">
        <v>0</v>
      </c>
      <c r="AT3458">
        <v>0</v>
      </c>
      <c r="AU3458">
        <v>0</v>
      </c>
      <c r="AV3458">
        <v>0</v>
      </c>
      <c r="AW3458">
        <v>0</v>
      </c>
      <c r="AX3458">
        <v>0</v>
      </c>
      <c r="AY3458">
        <v>0</v>
      </c>
      <c r="AZ3458">
        <v>0</v>
      </c>
      <c r="BA3458">
        <v>2</v>
      </c>
      <c r="BB3458">
        <v>0</v>
      </c>
      <c r="BC3458">
        <v>1</v>
      </c>
      <c r="BD3458">
        <v>0</v>
      </c>
      <c r="BE3458">
        <v>0</v>
      </c>
      <c r="BF3458">
        <v>0</v>
      </c>
      <c r="BG3458" s="20">
        <v>6</v>
      </c>
      <c r="BH3458" s="20">
        <v>6</v>
      </c>
      <c r="BI3458" s="20">
        <v>175</v>
      </c>
      <c r="BJ3458" s="20">
        <v>41</v>
      </c>
      <c r="BK3458" s="20">
        <v>467</v>
      </c>
      <c r="BL3458" s="20">
        <v>1801</v>
      </c>
      <c r="BM3458" s="20">
        <v>887</v>
      </c>
      <c r="BN3458" s="20">
        <v>245</v>
      </c>
      <c r="BO3458" s="20">
        <v>109</v>
      </c>
      <c r="BP3458" s="20"/>
      <c r="BQ3458" s="20"/>
      <c r="BR3458" s="20"/>
      <c r="BS3458" s="20"/>
      <c r="BT3458" s="20"/>
      <c r="BU3458" s="20"/>
      <c r="BV3458" s="20"/>
    </row>
    <row r="3459" spans="1:74" x14ac:dyDescent="0.25">
      <c r="A3459" s="20" t="s">
        <v>676</v>
      </c>
      <c r="B3459" s="20" t="s">
        <v>677</v>
      </c>
      <c r="C3459" s="20" t="s">
        <v>686</v>
      </c>
      <c r="D3459" s="1">
        <v>44521</v>
      </c>
      <c r="E3459">
        <v>219</v>
      </c>
      <c r="F3459">
        <v>7</v>
      </c>
      <c r="G3459">
        <v>4</v>
      </c>
      <c r="H3459">
        <v>6</v>
      </c>
      <c r="I3459">
        <v>5</v>
      </c>
      <c r="J3459">
        <v>88</v>
      </c>
      <c r="K3459">
        <v>3</v>
      </c>
      <c r="L3459">
        <v>21</v>
      </c>
      <c r="M3459">
        <v>4</v>
      </c>
      <c r="N3459">
        <v>45</v>
      </c>
      <c r="O3459">
        <v>28</v>
      </c>
      <c r="P3459">
        <v>0</v>
      </c>
      <c r="Q3459">
        <v>1</v>
      </c>
      <c r="R3459">
        <v>548</v>
      </c>
      <c r="S3459">
        <v>361</v>
      </c>
      <c r="T3459">
        <v>15</v>
      </c>
      <c r="U3459">
        <v>50</v>
      </c>
      <c r="V3459">
        <v>3</v>
      </c>
      <c r="W3459">
        <v>2339</v>
      </c>
      <c r="X3459">
        <v>428</v>
      </c>
      <c r="Y3459">
        <v>40</v>
      </c>
      <c r="Z3459">
        <v>266</v>
      </c>
      <c r="AA3459">
        <v>89</v>
      </c>
      <c r="AB3459">
        <v>1171</v>
      </c>
      <c r="AC3459">
        <v>171</v>
      </c>
      <c r="AD3459">
        <v>12</v>
      </c>
      <c r="AE3459">
        <v>190</v>
      </c>
      <c r="AF3459">
        <v>33</v>
      </c>
      <c r="AG3459">
        <v>359</v>
      </c>
      <c r="AH3459">
        <v>30</v>
      </c>
      <c r="AI3459">
        <v>3</v>
      </c>
      <c r="AJ3459">
        <v>64</v>
      </c>
      <c r="AK3459">
        <v>18</v>
      </c>
      <c r="AL3459">
        <v>118</v>
      </c>
      <c r="AM3459">
        <v>48</v>
      </c>
      <c r="AN3459">
        <v>7</v>
      </c>
      <c r="AO3459">
        <v>0</v>
      </c>
      <c r="AP3459">
        <v>0</v>
      </c>
      <c r="AQ3459">
        <v>0</v>
      </c>
      <c r="AR3459">
        <v>0</v>
      </c>
      <c r="AS3459">
        <v>0</v>
      </c>
      <c r="AT3459">
        <v>0</v>
      </c>
      <c r="AU3459">
        <v>0</v>
      </c>
      <c r="AV3459">
        <v>0</v>
      </c>
      <c r="AW3459">
        <v>0</v>
      </c>
      <c r="AX3459">
        <v>0</v>
      </c>
      <c r="AY3459">
        <v>0</v>
      </c>
      <c r="AZ3459">
        <v>0</v>
      </c>
      <c r="BA3459">
        <v>2</v>
      </c>
      <c r="BB3459">
        <v>0</v>
      </c>
      <c r="BC3459">
        <v>1</v>
      </c>
      <c r="BD3459">
        <v>0</v>
      </c>
      <c r="BE3459">
        <v>0</v>
      </c>
      <c r="BF3459">
        <v>0</v>
      </c>
      <c r="BG3459" s="20">
        <v>6</v>
      </c>
      <c r="BH3459" s="20">
        <v>6</v>
      </c>
      <c r="BI3459" s="20">
        <v>178</v>
      </c>
      <c r="BJ3459" s="20">
        <v>41</v>
      </c>
      <c r="BK3459" s="20">
        <v>471</v>
      </c>
      <c r="BL3459" s="20">
        <v>1816</v>
      </c>
      <c r="BM3459" s="20">
        <v>888</v>
      </c>
      <c r="BN3459" s="20">
        <v>244</v>
      </c>
      <c r="BO3459" s="20">
        <v>108</v>
      </c>
      <c r="BP3459" s="20"/>
      <c r="BQ3459" s="20"/>
      <c r="BR3459" s="20"/>
      <c r="BS3459" s="20"/>
      <c r="BT3459" s="20"/>
      <c r="BU3459" s="20"/>
      <c r="BV3459" s="20"/>
    </row>
    <row r="3460" spans="1:74" x14ac:dyDescent="0.25">
      <c r="A3460" s="20" t="s">
        <v>676</v>
      </c>
      <c r="B3460" s="20" t="s">
        <v>677</v>
      </c>
      <c r="C3460" s="20" t="s">
        <v>686</v>
      </c>
      <c r="D3460" s="1">
        <v>44528</v>
      </c>
      <c r="E3460">
        <v>221</v>
      </c>
      <c r="F3460">
        <v>7</v>
      </c>
      <c r="G3460">
        <v>4</v>
      </c>
      <c r="H3460">
        <v>6</v>
      </c>
      <c r="I3460">
        <v>5</v>
      </c>
      <c r="J3460">
        <v>103</v>
      </c>
      <c r="K3460">
        <v>3</v>
      </c>
      <c r="L3460">
        <v>22</v>
      </c>
      <c r="M3460">
        <v>4</v>
      </c>
      <c r="N3460">
        <v>46</v>
      </c>
      <c r="O3460">
        <v>34</v>
      </c>
      <c r="P3460">
        <v>0</v>
      </c>
      <c r="Q3460">
        <v>1</v>
      </c>
      <c r="R3460">
        <v>548</v>
      </c>
      <c r="S3460">
        <v>379</v>
      </c>
      <c r="T3460">
        <v>15</v>
      </c>
      <c r="U3460">
        <v>48</v>
      </c>
      <c r="V3460">
        <v>3</v>
      </c>
      <c r="W3460">
        <v>2338</v>
      </c>
      <c r="X3460">
        <v>632</v>
      </c>
      <c r="Y3460">
        <v>41</v>
      </c>
      <c r="Z3460">
        <v>262</v>
      </c>
      <c r="AA3460">
        <v>90</v>
      </c>
      <c r="AB3460">
        <v>1174</v>
      </c>
      <c r="AC3460">
        <v>280</v>
      </c>
      <c r="AD3460">
        <v>12</v>
      </c>
      <c r="AE3460">
        <v>190</v>
      </c>
      <c r="AF3460">
        <v>36</v>
      </c>
      <c r="AG3460">
        <v>364</v>
      </c>
      <c r="AH3460">
        <v>35</v>
      </c>
      <c r="AI3460">
        <v>2</v>
      </c>
      <c r="AJ3460">
        <v>62</v>
      </c>
      <c r="AK3460">
        <v>18</v>
      </c>
      <c r="AL3460">
        <v>120</v>
      </c>
      <c r="AM3460">
        <v>57</v>
      </c>
      <c r="AN3460">
        <v>7</v>
      </c>
      <c r="AO3460">
        <v>1</v>
      </c>
      <c r="AP3460">
        <v>0</v>
      </c>
      <c r="AQ3460">
        <v>0</v>
      </c>
      <c r="AR3460">
        <v>0</v>
      </c>
      <c r="AS3460">
        <v>0</v>
      </c>
      <c r="AT3460">
        <v>0</v>
      </c>
      <c r="AU3460">
        <v>0</v>
      </c>
      <c r="AV3460">
        <v>0</v>
      </c>
      <c r="AW3460">
        <v>0</v>
      </c>
      <c r="AX3460">
        <v>0</v>
      </c>
      <c r="AY3460">
        <v>0</v>
      </c>
      <c r="AZ3460">
        <v>0</v>
      </c>
      <c r="BA3460">
        <v>2</v>
      </c>
      <c r="BB3460">
        <v>0</v>
      </c>
      <c r="BC3460">
        <v>1</v>
      </c>
      <c r="BD3460">
        <v>0</v>
      </c>
      <c r="BE3460">
        <v>0</v>
      </c>
      <c r="BF3460">
        <v>0</v>
      </c>
      <c r="BG3460" s="20">
        <v>6</v>
      </c>
      <c r="BH3460" s="20">
        <v>6</v>
      </c>
      <c r="BI3460" s="20">
        <v>180</v>
      </c>
      <c r="BJ3460" s="20">
        <v>42</v>
      </c>
      <c r="BK3460" s="20">
        <v>472</v>
      </c>
      <c r="BL3460" s="20">
        <v>1819</v>
      </c>
      <c r="BM3460" s="20">
        <v>889</v>
      </c>
      <c r="BN3460" s="20">
        <v>249</v>
      </c>
      <c r="BO3460" s="20">
        <v>109</v>
      </c>
      <c r="BP3460" s="20"/>
      <c r="BQ3460" s="20"/>
      <c r="BR3460" s="20"/>
      <c r="BS3460" s="20"/>
      <c r="BT3460" s="20"/>
      <c r="BU3460" s="20"/>
      <c r="BV3460" s="20"/>
    </row>
    <row r="3461" spans="1:74" x14ac:dyDescent="0.25">
      <c r="A3461" s="20" t="s">
        <v>676</v>
      </c>
      <c r="B3461" s="20" t="s">
        <v>677</v>
      </c>
      <c r="C3461" s="20" t="s">
        <v>686</v>
      </c>
      <c r="D3461" s="1">
        <v>44535</v>
      </c>
      <c r="E3461">
        <v>221</v>
      </c>
      <c r="F3461">
        <v>7</v>
      </c>
      <c r="G3461">
        <v>6</v>
      </c>
      <c r="H3461">
        <v>6</v>
      </c>
      <c r="I3461">
        <v>5</v>
      </c>
      <c r="J3461">
        <v>113</v>
      </c>
      <c r="K3461">
        <v>3</v>
      </c>
      <c r="L3461">
        <v>22</v>
      </c>
      <c r="M3461">
        <v>4</v>
      </c>
      <c r="N3461">
        <v>45</v>
      </c>
      <c r="O3461">
        <v>33</v>
      </c>
      <c r="P3461">
        <v>0</v>
      </c>
      <c r="Q3461">
        <v>1</v>
      </c>
      <c r="R3461">
        <v>547</v>
      </c>
      <c r="S3461">
        <v>386</v>
      </c>
      <c r="T3461">
        <v>15</v>
      </c>
      <c r="U3461">
        <v>47</v>
      </c>
      <c r="V3461">
        <v>3</v>
      </c>
      <c r="W3461">
        <v>2328</v>
      </c>
      <c r="X3461">
        <v>771</v>
      </c>
      <c r="Y3461">
        <v>41</v>
      </c>
      <c r="Z3461">
        <v>253</v>
      </c>
      <c r="AA3461">
        <v>88</v>
      </c>
      <c r="AB3461">
        <v>1166</v>
      </c>
      <c r="AC3461">
        <v>367</v>
      </c>
      <c r="AD3461">
        <v>10</v>
      </c>
      <c r="AE3461">
        <v>188</v>
      </c>
      <c r="AF3461">
        <v>38</v>
      </c>
      <c r="AG3461">
        <v>366</v>
      </c>
      <c r="AH3461">
        <v>44</v>
      </c>
      <c r="AI3461">
        <v>2</v>
      </c>
      <c r="AJ3461">
        <v>59</v>
      </c>
      <c r="AK3461">
        <v>18</v>
      </c>
      <c r="AL3461">
        <v>118</v>
      </c>
      <c r="AM3461">
        <v>75</v>
      </c>
      <c r="AN3461">
        <v>7</v>
      </c>
      <c r="AO3461">
        <v>1</v>
      </c>
      <c r="AP3461">
        <v>0</v>
      </c>
      <c r="AQ3461">
        <v>0</v>
      </c>
      <c r="AR3461">
        <v>0</v>
      </c>
      <c r="AS3461">
        <v>0</v>
      </c>
      <c r="AT3461">
        <v>0</v>
      </c>
      <c r="AU3461">
        <v>0</v>
      </c>
      <c r="AV3461">
        <v>0</v>
      </c>
      <c r="AW3461">
        <v>0</v>
      </c>
      <c r="AX3461">
        <v>0</v>
      </c>
      <c r="AY3461">
        <v>0</v>
      </c>
      <c r="AZ3461">
        <v>0</v>
      </c>
      <c r="BA3461">
        <v>2</v>
      </c>
      <c r="BB3461">
        <v>0</v>
      </c>
      <c r="BC3461">
        <v>1</v>
      </c>
      <c r="BD3461">
        <v>0</v>
      </c>
      <c r="BE3461">
        <v>0</v>
      </c>
      <c r="BF3461">
        <v>0</v>
      </c>
      <c r="BG3461" s="20">
        <v>6</v>
      </c>
      <c r="BH3461" s="20">
        <v>6</v>
      </c>
      <c r="BI3461" s="20">
        <v>180</v>
      </c>
      <c r="BJ3461" s="20">
        <v>41</v>
      </c>
      <c r="BK3461" s="20">
        <v>471</v>
      </c>
      <c r="BL3461" s="20">
        <v>1818</v>
      </c>
      <c r="BM3461" s="20">
        <v>884</v>
      </c>
      <c r="BN3461" s="20">
        <v>253</v>
      </c>
      <c r="BO3461" s="20">
        <v>107</v>
      </c>
      <c r="BP3461" s="20"/>
      <c r="BQ3461" s="20"/>
      <c r="BR3461" s="20"/>
      <c r="BS3461" s="20"/>
      <c r="BT3461" s="20"/>
      <c r="BU3461" s="20"/>
      <c r="BV3461" s="20"/>
    </row>
    <row r="3462" spans="1:74" x14ac:dyDescent="0.25">
      <c r="A3462" s="20" t="s">
        <v>676</v>
      </c>
      <c r="B3462" s="20" t="s">
        <v>677</v>
      </c>
      <c r="C3462" s="20" t="s">
        <v>686</v>
      </c>
      <c r="D3462" s="1">
        <v>44542</v>
      </c>
      <c r="E3462">
        <v>223</v>
      </c>
      <c r="F3462">
        <v>8</v>
      </c>
      <c r="G3462">
        <v>6</v>
      </c>
      <c r="H3462">
        <v>6</v>
      </c>
      <c r="I3462">
        <v>5</v>
      </c>
      <c r="J3462">
        <v>124</v>
      </c>
      <c r="K3462">
        <v>4</v>
      </c>
      <c r="L3462">
        <v>21</v>
      </c>
      <c r="M3462">
        <v>4</v>
      </c>
      <c r="N3462">
        <v>45</v>
      </c>
      <c r="O3462">
        <v>34</v>
      </c>
      <c r="P3462">
        <v>0</v>
      </c>
      <c r="Q3462">
        <v>1</v>
      </c>
      <c r="R3462">
        <v>550</v>
      </c>
      <c r="S3462">
        <v>396</v>
      </c>
      <c r="T3462">
        <v>16</v>
      </c>
      <c r="U3462">
        <v>48</v>
      </c>
      <c r="V3462">
        <v>3</v>
      </c>
      <c r="W3462">
        <v>2334</v>
      </c>
      <c r="X3462">
        <v>874</v>
      </c>
      <c r="Y3462">
        <v>40</v>
      </c>
      <c r="Z3462">
        <v>249</v>
      </c>
      <c r="AA3462">
        <v>90</v>
      </c>
      <c r="AB3462">
        <v>1164</v>
      </c>
      <c r="AC3462">
        <v>469</v>
      </c>
      <c r="AD3462">
        <v>10</v>
      </c>
      <c r="AE3462">
        <v>189</v>
      </c>
      <c r="AF3462">
        <v>34</v>
      </c>
      <c r="AG3462">
        <v>372</v>
      </c>
      <c r="AH3462">
        <v>67</v>
      </c>
      <c r="AI3462">
        <v>2</v>
      </c>
      <c r="AJ3462">
        <v>60</v>
      </c>
      <c r="AK3462">
        <v>18</v>
      </c>
      <c r="AL3462">
        <v>117</v>
      </c>
      <c r="AM3462">
        <v>83</v>
      </c>
      <c r="AN3462">
        <v>7</v>
      </c>
      <c r="AO3462">
        <v>1</v>
      </c>
      <c r="AP3462">
        <v>0</v>
      </c>
      <c r="AQ3462">
        <v>0</v>
      </c>
      <c r="AR3462">
        <v>0</v>
      </c>
      <c r="AS3462">
        <v>0</v>
      </c>
      <c r="AT3462">
        <v>0</v>
      </c>
      <c r="AU3462">
        <v>0</v>
      </c>
      <c r="AV3462">
        <v>0</v>
      </c>
      <c r="AW3462">
        <v>0</v>
      </c>
      <c r="AX3462">
        <v>0</v>
      </c>
      <c r="AY3462">
        <v>0</v>
      </c>
      <c r="AZ3462">
        <v>0</v>
      </c>
      <c r="BA3462">
        <v>2</v>
      </c>
      <c r="BB3462">
        <v>0</v>
      </c>
      <c r="BC3462">
        <v>1</v>
      </c>
      <c r="BD3462">
        <v>0</v>
      </c>
      <c r="BE3462">
        <v>0</v>
      </c>
      <c r="BF3462">
        <v>0</v>
      </c>
      <c r="BG3462" s="20">
        <v>7</v>
      </c>
      <c r="BH3462" s="20">
        <v>6</v>
      </c>
      <c r="BI3462" s="20">
        <v>184</v>
      </c>
      <c r="BJ3462" s="20">
        <v>41</v>
      </c>
      <c r="BK3462" s="20">
        <v>471</v>
      </c>
      <c r="BL3462" s="20">
        <v>1827</v>
      </c>
      <c r="BM3462" s="20">
        <v>889</v>
      </c>
      <c r="BN3462" s="20">
        <v>258</v>
      </c>
      <c r="BO3462" s="20">
        <v>106</v>
      </c>
      <c r="BP3462" s="20"/>
      <c r="BQ3462" s="20"/>
      <c r="BR3462" s="20"/>
      <c r="BS3462" s="20"/>
      <c r="BT3462" s="20"/>
      <c r="BU3462" s="20"/>
      <c r="BV3462" s="20"/>
    </row>
    <row r="3463" spans="1:74" x14ac:dyDescent="0.25">
      <c r="A3463" s="20" t="s">
        <v>676</v>
      </c>
      <c r="B3463" s="20" t="s">
        <v>677</v>
      </c>
      <c r="C3463" s="20" t="s">
        <v>686</v>
      </c>
      <c r="D3463" s="1">
        <v>44549</v>
      </c>
      <c r="E3463">
        <v>222</v>
      </c>
      <c r="F3463">
        <v>8</v>
      </c>
      <c r="G3463">
        <v>7</v>
      </c>
      <c r="H3463">
        <v>6</v>
      </c>
      <c r="I3463">
        <v>6</v>
      </c>
      <c r="J3463">
        <v>132</v>
      </c>
      <c r="K3463">
        <v>4</v>
      </c>
      <c r="L3463">
        <v>21</v>
      </c>
      <c r="M3463">
        <v>4</v>
      </c>
      <c r="N3463">
        <v>45</v>
      </c>
      <c r="O3463">
        <v>35</v>
      </c>
      <c r="P3463">
        <v>0</v>
      </c>
      <c r="Q3463">
        <v>1</v>
      </c>
      <c r="R3463">
        <v>553</v>
      </c>
      <c r="S3463">
        <v>408</v>
      </c>
      <c r="T3463">
        <v>16</v>
      </c>
      <c r="U3463">
        <v>48</v>
      </c>
      <c r="V3463">
        <v>3</v>
      </c>
      <c r="W3463">
        <v>2335</v>
      </c>
      <c r="X3463">
        <v>1035</v>
      </c>
      <c r="Y3463">
        <v>40</v>
      </c>
      <c r="Z3463">
        <v>247</v>
      </c>
      <c r="AA3463">
        <v>87</v>
      </c>
      <c r="AB3463">
        <v>1165</v>
      </c>
      <c r="AC3463">
        <v>562</v>
      </c>
      <c r="AD3463">
        <v>11</v>
      </c>
      <c r="AE3463">
        <v>188</v>
      </c>
      <c r="AF3463">
        <v>35</v>
      </c>
      <c r="AG3463">
        <v>372</v>
      </c>
      <c r="AH3463">
        <v>92</v>
      </c>
      <c r="AI3463">
        <v>2</v>
      </c>
      <c r="AJ3463">
        <v>57</v>
      </c>
      <c r="AK3463">
        <v>20</v>
      </c>
      <c r="AL3463">
        <v>118</v>
      </c>
      <c r="AM3463">
        <v>93</v>
      </c>
      <c r="AN3463">
        <v>7</v>
      </c>
      <c r="AO3463">
        <v>1</v>
      </c>
      <c r="AP3463">
        <v>0</v>
      </c>
      <c r="AQ3463">
        <v>0</v>
      </c>
      <c r="AR3463">
        <v>0</v>
      </c>
      <c r="AS3463">
        <v>0</v>
      </c>
      <c r="AT3463">
        <v>0</v>
      </c>
      <c r="AU3463">
        <v>0</v>
      </c>
      <c r="AV3463">
        <v>0</v>
      </c>
      <c r="AW3463">
        <v>0</v>
      </c>
      <c r="AX3463">
        <v>0</v>
      </c>
      <c r="AY3463">
        <v>0</v>
      </c>
      <c r="AZ3463">
        <v>0</v>
      </c>
      <c r="BA3463">
        <v>2</v>
      </c>
      <c r="BB3463">
        <v>0</v>
      </c>
      <c r="BC3463">
        <v>1</v>
      </c>
      <c r="BD3463">
        <v>0</v>
      </c>
      <c r="BE3463">
        <v>0</v>
      </c>
      <c r="BF3463">
        <v>0</v>
      </c>
      <c r="BG3463" s="20">
        <v>7</v>
      </c>
      <c r="BH3463" s="20">
        <v>6</v>
      </c>
      <c r="BI3463" s="20">
        <v>183</v>
      </c>
      <c r="BJ3463" s="20">
        <v>41</v>
      </c>
      <c r="BK3463" s="20">
        <v>473</v>
      </c>
      <c r="BL3463" s="20">
        <v>1838</v>
      </c>
      <c r="BM3463" s="20">
        <v>890</v>
      </c>
      <c r="BN3463" s="20">
        <v>256</v>
      </c>
      <c r="BO3463" s="20">
        <v>107</v>
      </c>
      <c r="BP3463" s="20">
        <v>8766</v>
      </c>
      <c r="BQ3463" s="20">
        <v>1383</v>
      </c>
      <c r="BR3463" s="20">
        <v>0</v>
      </c>
      <c r="BS3463" s="20">
        <v>45</v>
      </c>
      <c r="BT3463" s="20">
        <v>2600</v>
      </c>
      <c r="BU3463" s="20">
        <v>404</v>
      </c>
      <c r="BV3463" s="20">
        <v>5210</v>
      </c>
    </row>
    <row r="3464" spans="1:74" x14ac:dyDescent="0.25">
      <c r="A3464" s="20" t="s">
        <v>676</v>
      </c>
      <c r="B3464" s="20" t="s">
        <v>677</v>
      </c>
      <c r="C3464" s="20" t="s">
        <v>686</v>
      </c>
      <c r="D3464" s="1">
        <v>44558</v>
      </c>
      <c r="E3464">
        <v>223</v>
      </c>
      <c r="F3464">
        <v>8</v>
      </c>
      <c r="G3464">
        <v>7</v>
      </c>
      <c r="H3464">
        <v>6</v>
      </c>
      <c r="I3464">
        <v>6</v>
      </c>
      <c r="J3464">
        <v>140</v>
      </c>
      <c r="K3464">
        <v>4</v>
      </c>
      <c r="L3464">
        <v>21</v>
      </c>
      <c r="M3464">
        <v>4</v>
      </c>
      <c r="N3464">
        <v>45</v>
      </c>
      <c r="O3464">
        <v>35</v>
      </c>
      <c r="P3464">
        <v>0</v>
      </c>
      <c r="Q3464">
        <v>1</v>
      </c>
      <c r="R3464">
        <v>554</v>
      </c>
      <c r="S3464">
        <v>411</v>
      </c>
      <c r="T3464">
        <v>15</v>
      </c>
      <c r="U3464">
        <v>47</v>
      </c>
      <c r="V3464">
        <v>4</v>
      </c>
      <c r="W3464">
        <v>2329</v>
      </c>
      <c r="X3464">
        <v>1122</v>
      </c>
      <c r="Y3464">
        <v>39</v>
      </c>
      <c r="Z3464">
        <v>239</v>
      </c>
      <c r="AA3464">
        <v>85</v>
      </c>
      <c r="AB3464">
        <v>1168</v>
      </c>
      <c r="AC3464">
        <v>612</v>
      </c>
      <c r="AD3464">
        <v>13</v>
      </c>
      <c r="AE3464">
        <v>186</v>
      </c>
      <c r="AF3464">
        <v>36</v>
      </c>
      <c r="AG3464">
        <v>373</v>
      </c>
      <c r="AH3464">
        <v>116</v>
      </c>
      <c r="AI3464">
        <v>2</v>
      </c>
      <c r="AJ3464">
        <v>56</v>
      </c>
      <c r="AK3464">
        <v>20</v>
      </c>
      <c r="AL3464">
        <v>119</v>
      </c>
      <c r="AM3464">
        <v>97</v>
      </c>
      <c r="AN3464">
        <v>7</v>
      </c>
      <c r="AO3464">
        <v>1</v>
      </c>
      <c r="AP3464">
        <v>0</v>
      </c>
      <c r="AQ3464">
        <v>0</v>
      </c>
      <c r="AR3464">
        <v>0</v>
      </c>
      <c r="AS3464">
        <v>0</v>
      </c>
      <c r="AT3464">
        <v>0</v>
      </c>
      <c r="AU3464">
        <v>0</v>
      </c>
      <c r="AV3464">
        <v>0</v>
      </c>
      <c r="AW3464">
        <v>0</v>
      </c>
      <c r="AX3464">
        <v>0</v>
      </c>
      <c r="AY3464">
        <v>0</v>
      </c>
      <c r="AZ3464">
        <v>0</v>
      </c>
      <c r="BA3464">
        <v>1</v>
      </c>
      <c r="BB3464">
        <v>0</v>
      </c>
      <c r="BC3464">
        <v>1</v>
      </c>
      <c r="BD3464">
        <v>0</v>
      </c>
      <c r="BE3464">
        <v>0</v>
      </c>
      <c r="BF3464">
        <v>0</v>
      </c>
      <c r="BG3464" s="20">
        <v>7</v>
      </c>
      <c r="BH3464" s="20">
        <v>6</v>
      </c>
      <c r="BI3464" s="20">
        <v>184</v>
      </c>
      <c r="BJ3464" s="20">
        <v>41</v>
      </c>
      <c r="BK3464" s="20">
        <v>474</v>
      </c>
      <c r="BL3464" s="20">
        <v>1841</v>
      </c>
      <c r="BM3464" s="20">
        <v>891</v>
      </c>
      <c r="BN3464" s="20">
        <v>258</v>
      </c>
      <c r="BO3464" s="20">
        <v>108</v>
      </c>
      <c r="BP3464" s="20">
        <v>8743</v>
      </c>
      <c r="BQ3464" s="20">
        <v>1861</v>
      </c>
      <c r="BR3464" s="20">
        <v>0</v>
      </c>
      <c r="BS3464" s="20">
        <v>46</v>
      </c>
      <c r="BT3464" s="20">
        <v>2561</v>
      </c>
      <c r="BU3464" s="20">
        <v>406</v>
      </c>
      <c r="BV3464" s="20">
        <v>5240</v>
      </c>
    </row>
    <row r="3465" spans="1:74" x14ac:dyDescent="0.25">
      <c r="A3465" s="20" t="s">
        <v>676</v>
      </c>
      <c r="B3465" s="20" t="s">
        <v>677</v>
      </c>
      <c r="C3465" s="20" t="s">
        <v>686</v>
      </c>
      <c r="D3465" s="1">
        <v>44564</v>
      </c>
      <c r="E3465">
        <v>224</v>
      </c>
      <c r="F3465">
        <v>8</v>
      </c>
      <c r="G3465">
        <v>7</v>
      </c>
      <c r="H3465">
        <v>6</v>
      </c>
      <c r="I3465">
        <v>6</v>
      </c>
      <c r="J3465">
        <v>142</v>
      </c>
      <c r="K3465">
        <v>4</v>
      </c>
      <c r="L3465">
        <v>21</v>
      </c>
      <c r="M3465">
        <v>4</v>
      </c>
      <c r="N3465">
        <v>45</v>
      </c>
      <c r="O3465">
        <v>35</v>
      </c>
      <c r="P3465">
        <v>0</v>
      </c>
      <c r="Q3465">
        <v>1</v>
      </c>
      <c r="R3465">
        <v>556</v>
      </c>
      <c r="S3465">
        <v>414</v>
      </c>
      <c r="T3465">
        <v>15</v>
      </c>
      <c r="U3465">
        <v>48</v>
      </c>
      <c r="V3465">
        <v>3</v>
      </c>
      <c r="W3465">
        <v>2329</v>
      </c>
      <c r="X3465">
        <v>1169</v>
      </c>
      <c r="Y3465">
        <v>39</v>
      </c>
      <c r="Z3465">
        <v>234</v>
      </c>
      <c r="AA3465">
        <v>87</v>
      </c>
      <c r="AB3465">
        <v>1172</v>
      </c>
      <c r="AC3465">
        <v>635</v>
      </c>
      <c r="AD3465">
        <v>13</v>
      </c>
      <c r="AE3465">
        <v>187</v>
      </c>
      <c r="AF3465">
        <v>37</v>
      </c>
      <c r="AG3465">
        <v>372</v>
      </c>
      <c r="AH3465">
        <v>130</v>
      </c>
      <c r="AI3465">
        <v>2</v>
      </c>
      <c r="AJ3465">
        <v>56</v>
      </c>
      <c r="AK3465">
        <v>20</v>
      </c>
      <c r="AL3465">
        <v>119</v>
      </c>
      <c r="AM3465">
        <v>97</v>
      </c>
      <c r="AN3465">
        <v>7</v>
      </c>
      <c r="AO3465">
        <v>1</v>
      </c>
      <c r="AP3465">
        <v>0</v>
      </c>
      <c r="AQ3465">
        <v>0</v>
      </c>
      <c r="AR3465">
        <v>0</v>
      </c>
      <c r="AS3465">
        <v>0</v>
      </c>
      <c r="AT3465">
        <v>0</v>
      </c>
      <c r="AU3465">
        <v>0</v>
      </c>
      <c r="AV3465">
        <v>0</v>
      </c>
      <c r="AW3465">
        <v>0</v>
      </c>
      <c r="AX3465">
        <v>0</v>
      </c>
      <c r="AY3465">
        <v>0</v>
      </c>
      <c r="AZ3465">
        <v>0</v>
      </c>
      <c r="BA3465">
        <v>1</v>
      </c>
      <c r="BB3465">
        <v>0</v>
      </c>
      <c r="BC3465">
        <v>1</v>
      </c>
      <c r="BD3465">
        <v>0</v>
      </c>
      <c r="BE3465">
        <v>0</v>
      </c>
      <c r="BF3465">
        <v>0</v>
      </c>
      <c r="BG3465" s="20">
        <v>7</v>
      </c>
      <c r="BH3465" s="20">
        <v>6</v>
      </c>
      <c r="BI3465" s="20">
        <v>185</v>
      </c>
      <c r="BJ3465" s="20">
        <v>41</v>
      </c>
      <c r="BK3465" s="20">
        <v>476</v>
      </c>
      <c r="BL3465" s="20">
        <v>1844</v>
      </c>
      <c r="BM3465" s="20">
        <v>892</v>
      </c>
      <c r="BN3465" s="20">
        <v>256</v>
      </c>
      <c r="BO3465" s="20">
        <v>108</v>
      </c>
      <c r="BP3465" s="20">
        <v>8755</v>
      </c>
      <c r="BQ3465" s="20">
        <v>2091</v>
      </c>
      <c r="BR3465" s="20">
        <v>0</v>
      </c>
      <c r="BS3465" s="20">
        <v>47</v>
      </c>
      <c r="BT3465" s="20">
        <v>2555</v>
      </c>
      <c r="BU3465" s="20">
        <v>413</v>
      </c>
      <c r="BV3465" s="20">
        <v>5243</v>
      </c>
    </row>
    <row r="3466" spans="1:74" x14ac:dyDescent="0.25">
      <c r="A3466" s="20" t="s">
        <v>676</v>
      </c>
      <c r="B3466" s="20" t="s">
        <v>677</v>
      </c>
      <c r="C3466" s="20" t="s">
        <v>686</v>
      </c>
      <c r="D3466" s="1">
        <v>44570</v>
      </c>
      <c r="E3466">
        <v>224</v>
      </c>
      <c r="F3466">
        <v>8</v>
      </c>
      <c r="G3466">
        <v>7</v>
      </c>
      <c r="H3466">
        <v>6</v>
      </c>
      <c r="I3466">
        <v>6</v>
      </c>
      <c r="J3466">
        <v>143</v>
      </c>
      <c r="K3466">
        <v>4</v>
      </c>
      <c r="L3466">
        <v>20</v>
      </c>
      <c r="M3466">
        <v>4</v>
      </c>
      <c r="N3466">
        <v>45</v>
      </c>
      <c r="O3466">
        <v>35</v>
      </c>
      <c r="P3466">
        <v>0</v>
      </c>
      <c r="Q3466">
        <v>1</v>
      </c>
      <c r="R3466">
        <v>556</v>
      </c>
      <c r="S3466">
        <v>417</v>
      </c>
      <c r="T3466">
        <v>15</v>
      </c>
      <c r="U3466">
        <v>48</v>
      </c>
      <c r="V3466">
        <v>4</v>
      </c>
      <c r="W3466">
        <v>2332</v>
      </c>
      <c r="X3466">
        <v>1208</v>
      </c>
      <c r="Y3466">
        <v>39</v>
      </c>
      <c r="Z3466">
        <v>232</v>
      </c>
      <c r="AA3466">
        <v>87</v>
      </c>
      <c r="AB3466">
        <v>1174</v>
      </c>
      <c r="AC3466">
        <v>661</v>
      </c>
      <c r="AD3466">
        <v>13</v>
      </c>
      <c r="AE3466">
        <v>185</v>
      </c>
      <c r="AF3466">
        <v>38</v>
      </c>
      <c r="AG3466">
        <v>373</v>
      </c>
      <c r="AH3466">
        <v>140</v>
      </c>
      <c r="AI3466">
        <v>2</v>
      </c>
      <c r="AJ3466">
        <v>54</v>
      </c>
      <c r="AK3466">
        <v>18</v>
      </c>
      <c r="AL3466">
        <v>120</v>
      </c>
      <c r="AM3466">
        <v>99</v>
      </c>
      <c r="AN3466">
        <v>7</v>
      </c>
      <c r="AO3466">
        <v>1</v>
      </c>
      <c r="AP3466">
        <v>1</v>
      </c>
      <c r="AQ3466">
        <v>0</v>
      </c>
      <c r="AR3466">
        <v>0</v>
      </c>
      <c r="AS3466">
        <v>0</v>
      </c>
      <c r="AT3466">
        <v>0</v>
      </c>
      <c r="AU3466">
        <v>0</v>
      </c>
      <c r="AV3466">
        <v>0</v>
      </c>
      <c r="AW3466">
        <v>0</v>
      </c>
      <c r="AX3466">
        <v>0</v>
      </c>
      <c r="AY3466">
        <v>0</v>
      </c>
      <c r="AZ3466">
        <v>0</v>
      </c>
      <c r="BA3466">
        <v>1</v>
      </c>
      <c r="BB3466">
        <v>0</v>
      </c>
      <c r="BC3466">
        <v>1</v>
      </c>
      <c r="BD3466">
        <v>0</v>
      </c>
      <c r="BE3466">
        <v>0</v>
      </c>
      <c r="BF3466">
        <v>0</v>
      </c>
      <c r="BG3466" s="20">
        <v>8</v>
      </c>
      <c r="BH3466" s="20">
        <v>6</v>
      </c>
      <c r="BI3466" s="20">
        <v>188</v>
      </c>
      <c r="BJ3466" s="20">
        <v>41</v>
      </c>
      <c r="BK3466" s="20">
        <v>477</v>
      </c>
      <c r="BL3466" s="20">
        <v>1848</v>
      </c>
      <c r="BM3466" s="20">
        <v>896</v>
      </c>
      <c r="BN3466" s="20">
        <v>260</v>
      </c>
      <c r="BO3466" s="20">
        <v>108</v>
      </c>
      <c r="BP3466" s="20">
        <v>8756</v>
      </c>
      <c r="BQ3466" s="20">
        <v>2331</v>
      </c>
      <c r="BR3466" s="20">
        <v>0</v>
      </c>
      <c r="BS3466" s="20">
        <v>48</v>
      </c>
      <c r="BT3466" s="20">
        <v>2528</v>
      </c>
      <c r="BU3466" s="20">
        <v>419</v>
      </c>
      <c r="BV3466" s="20">
        <v>5267</v>
      </c>
    </row>
    <row r="3467" spans="1:74" x14ac:dyDescent="0.25">
      <c r="A3467" s="20" t="s">
        <v>676</v>
      </c>
      <c r="B3467" s="20" t="s">
        <v>677</v>
      </c>
      <c r="C3467" s="20" t="s">
        <v>686</v>
      </c>
      <c r="D3467" s="1">
        <v>44578</v>
      </c>
      <c r="E3467">
        <v>224</v>
      </c>
      <c r="F3467">
        <v>8</v>
      </c>
      <c r="G3467">
        <v>7</v>
      </c>
      <c r="H3467">
        <v>6</v>
      </c>
      <c r="I3467">
        <v>6</v>
      </c>
      <c r="J3467">
        <v>147</v>
      </c>
      <c r="K3467">
        <v>4</v>
      </c>
      <c r="L3467">
        <v>20</v>
      </c>
      <c r="M3467">
        <v>4</v>
      </c>
      <c r="N3467">
        <v>45</v>
      </c>
      <c r="O3467">
        <v>35</v>
      </c>
      <c r="P3467">
        <v>0</v>
      </c>
      <c r="Q3467">
        <v>1</v>
      </c>
      <c r="R3467">
        <v>555</v>
      </c>
      <c r="S3467">
        <v>420</v>
      </c>
      <c r="T3467">
        <v>15</v>
      </c>
      <c r="U3467">
        <v>46</v>
      </c>
      <c r="V3467">
        <v>4</v>
      </c>
      <c r="W3467">
        <v>2338</v>
      </c>
      <c r="X3467">
        <v>1259</v>
      </c>
      <c r="Y3467">
        <v>38</v>
      </c>
      <c r="Z3467">
        <v>229</v>
      </c>
      <c r="AA3467">
        <v>87</v>
      </c>
      <c r="AB3467">
        <v>1177</v>
      </c>
      <c r="AC3467">
        <v>685</v>
      </c>
      <c r="AD3467">
        <v>12</v>
      </c>
      <c r="AE3467">
        <v>185</v>
      </c>
      <c r="AF3467">
        <v>38</v>
      </c>
      <c r="AG3467">
        <v>375</v>
      </c>
      <c r="AH3467">
        <v>149</v>
      </c>
      <c r="AI3467">
        <v>2</v>
      </c>
      <c r="AJ3467">
        <v>54</v>
      </c>
      <c r="AK3467">
        <v>18</v>
      </c>
      <c r="AL3467">
        <v>121</v>
      </c>
      <c r="AM3467">
        <v>100</v>
      </c>
      <c r="AN3467">
        <v>7</v>
      </c>
      <c r="AO3467">
        <v>1</v>
      </c>
      <c r="AP3467">
        <v>1</v>
      </c>
      <c r="AQ3467">
        <v>0</v>
      </c>
      <c r="AR3467">
        <v>0</v>
      </c>
      <c r="AS3467">
        <v>0</v>
      </c>
      <c r="AT3467">
        <v>0</v>
      </c>
      <c r="AU3467">
        <v>0</v>
      </c>
      <c r="AV3467">
        <v>0</v>
      </c>
      <c r="AW3467">
        <v>0</v>
      </c>
      <c r="AX3467">
        <v>0</v>
      </c>
      <c r="AY3467">
        <v>0</v>
      </c>
      <c r="AZ3467">
        <v>0</v>
      </c>
      <c r="BA3467">
        <v>1</v>
      </c>
      <c r="BB3467">
        <v>0</v>
      </c>
      <c r="BC3467">
        <v>1</v>
      </c>
      <c r="BD3467">
        <v>0</v>
      </c>
      <c r="BE3467">
        <v>0</v>
      </c>
      <c r="BF3467">
        <v>0</v>
      </c>
      <c r="BG3467" s="20">
        <v>8</v>
      </c>
      <c r="BH3467" s="20">
        <v>6</v>
      </c>
      <c r="BI3467" s="20">
        <v>187</v>
      </c>
      <c r="BJ3467" s="20">
        <v>41</v>
      </c>
      <c r="BK3467" s="20">
        <v>479</v>
      </c>
      <c r="BL3467" s="20">
        <v>1860</v>
      </c>
      <c r="BM3467" s="20">
        <v>902</v>
      </c>
      <c r="BN3467" s="20">
        <v>264</v>
      </c>
      <c r="BO3467" s="20">
        <v>109</v>
      </c>
      <c r="BP3467" s="20">
        <v>8777</v>
      </c>
      <c r="BQ3467" s="20">
        <v>2603</v>
      </c>
      <c r="BR3467" s="20">
        <v>0</v>
      </c>
      <c r="BS3467" s="20">
        <v>48</v>
      </c>
      <c r="BT3467" s="20">
        <v>2507</v>
      </c>
      <c r="BU3467" s="20">
        <v>425</v>
      </c>
      <c r="BV3467" s="20">
        <v>5294</v>
      </c>
    </row>
    <row r="3468" spans="1:74" x14ac:dyDescent="0.25">
      <c r="A3468" s="20" t="s">
        <v>676</v>
      </c>
      <c r="B3468" s="20" t="s">
        <v>677</v>
      </c>
      <c r="C3468" s="20" t="s">
        <v>686</v>
      </c>
      <c r="D3468" s="1">
        <v>44584</v>
      </c>
      <c r="E3468">
        <v>224</v>
      </c>
      <c r="F3468">
        <v>8</v>
      </c>
      <c r="G3468">
        <v>7</v>
      </c>
      <c r="H3468">
        <v>6</v>
      </c>
      <c r="I3468">
        <v>6</v>
      </c>
      <c r="J3468">
        <v>149</v>
      </c>
      <c r="K3468">
        <v>4</v>
      </c>
      <c r="L3468">
        <v>20</v>
      </c>
      <c r="M3468">
        <v>4</v>
      </c>
      <c r="N3468">
        <v>45</v>
      </c>
      <c r="O3468">
        <v>35</v>
      </c>
      <c r="P3468">
        <v>0</v>
      </c>
      <c r="Q3468">
        <v>1</v>
      </c>
      <c r="R3468">
        <v>551</v>
      </c>
      <c r="S3468">
        <v>419</v>
      </c>
      <c r="T3468">
        <v>15</v>
      </c>
      <c r="U3468">
        <v>45</v>
      </c>
      <c r="V3468">
        <v>3</v>
      </c>
      <c r="W3468">
        <v>2330</v>
      </c>
      <c r="X3468">
        <v>1294</v>
      </c>
      <c r="Y3468">
        <v>38</v>
      </c>
      <c r="Z3468">
        <v>225</v>
      </c>
      <c r="AA3468">
        <v>86</v>
      </c>
      <c r="AB3468">
        <v>1176</v>
      </c>
      <c r="AC3468">
        <v>701</v>
      </c>
      <c r="AD3468">
        <v>12</v>
      </c>
      <c r="AE3468">
        <v>185</v>
      </c>
      <c r="AF3468">
        <v>37</v>
      </c>
      <c r="AG3468">
        <v>375</v>
      </c>
      <c r="AH3468">
        <v>154</v>
      </c>
      <c r="AI3468">
        <v>2</v>
      </c>
      <c r="AJ3468">
        <v>54</v>
      </c>
      <c r="AK3468">
        <v>17</v>
      </c>
      <c r="AL3468">
        <v>122</v>
      </c>
      <c r="AM3468">
        <v>100</v>
      </c>
      <c r="AN3468">
        <v>7</v>
      </c>
      <c r="AO3468">
        <v>2</v>
      </c>
      <c r="AP3468">
        <v>1</v>
      </c>
      <c r="AQ3468">
        <v>0</v>
      </c>
      <c r="AR3468">
        <v>0</v>
      </c>
      <c r="AS3468">
        <v>0</v>
      </c>
      <c r="AT3468">
        <v>0</v>
      </c>
      <c r="AU3468">
        <v>0</v>
      </c>
      <c r="AV3468">
        <v>0</v>
      </c>
      <c r="AW3468">
        <v>0</v>
      </c>
      <c r="AX3468">
        <v>0</v>
      </c>
      <c r="AY3468">
        <v>0</v>
      </c>
      <c r="AZ3468">
        <v>0</v>
      </c>
      <c r="BA3468">
        <v>0</v>
      </c>
      <c r="BB3468">
        <v>0</v>
      </c>
      <c r="BC3468">
        <v>1</v>
      </c>
      <c r="BD3468">
        <v>0</v>
      </c>
      <c r="BE3468">
        <v>0</v>
      </c>
      <c r="BF3468">
        <v>0</v>
      </c>
      <c r="BG3468" s="20">
        <v>8</v>
      </c>
      <c r="BH3468" s="20">
        <v>6</v>
      </c>
      <c r="BI3468" s="20">
        <v>187</v>
      </c>
      <c r="BJ3468" s="20">
        <v>41</v>
      </c>
      <c r="BK3468" s="20">
        <v>476</v>
      </c>
      <c r="BL3468" s="20">
        <v>1858</v>
      </c>
      <c r="BM3468" s="20">
        <v>903</v>
      </c>
      <c r="BN3468" s="20">
        <v>266</v>
      </c>
      <c r="BO3468" s="20">
        <v>109</v>
      </c>
      <c r="BP3468" s="20">
        <v>8751</v>
      </c>
      <c r="BQ3468" s="20">
        <v>2732</v>
      </c>
      <c r="BR3468" s="20">
        <v>0</v>
      </c>
      <c r="BS3468" s="20">
        <v>46</v>
      </c>
      <c r="BT3468" s="20">
        <v>2480</v>
      </c>
      <c r="BU3468" s="20">
        <v>421</v>
      </c>
      <c r="BV3468" s="20">
        <v>5300</v>
      </c>
    </row>
    <row r="3469" spans="1:74" x14ac:dyDescent="0.25">
      <c r="A3469" s="20" t="s">
        <v>676</v>
      </c>
      <c r="B3469" s="20" t="s">
        <v>677</v>
      </c>
      <c r="C3469" s="20" t="s">
        <v>686</v>
      </c>
      <c r="D3469" s="1">
        <v>44592</v>
      </c>
      <c r="E3469">
        <v>225</v>
      </c>
      <c r="F3469">
        <v>9</v>
      </c>
      <c r="G3469">
        <v>8</v>
      </c>
      <c r="H3469">
        <v>6</v>
      </c>
      <c r="I3469">
        <v>6</v>
      </c>
      <c r="J3469">
        <v>150</v>
      </c>
      <c r="K3469">
        <v>4</v>
      </c>
      <c r="L3469">
        <v>20</v>
      </c>
      <c r="M3469">
        <v>4</v>
      </c>
      <c r="N3469">
        <v>45</v>
      </c>
      <c r="O3469">
        <v>35</v>
      </c>
      <c r="P3469">
        <v>0</v>
      </c>
      <c r="Q3469">
        <v>1</v>
      </c>
      <c r="R3469">
        <v>552</v>
      </c>
      <c r="S3469">
        <v>421</v>
      </c>
      <c r="T3469">
        <v>15</v>
      </c>
      <c r="U3469">
        <v>45</v>
      </c>
      <c r="V3469">
        <v>3</v>
      </c>
      <c r="W3469">
        <v>2334</v>
      </c>
      <c r="X3469">
        <v>1310</v>
      </c>
      <c r="Y3469">
        <v>37</v>
      </c>
      <c r="Z3469">
        <v>223</v>
      </c>
      <c r="AA3469">
        <v>86</v>
      </c>
      <c r="AB3469">
        <v>1176</v>
      </c>
      <c r="AC3469">
        <v>706</v>
      </c>
      <c r="AD3469">
        <v>12</v>
      </c>
      <c r="AE3469">
        <v>185</v>
      </c>
      <c r="AF3469">
        <v>36</v>
      </c>
      <c r="AG3469">
        <v>380</v>
      </c>
      <c r="AH3469">
        <v>166</v>
      </c>
      <c r="AI3469">
        <v>2</v>
      </c>
      <c r="AJ3469">
        <v>53</v>
      </c>
      <c r="AK3469">
        <v>17</v>
      </c>
      <c r="AL3469">
        <v>120</v>
      </c>
      <c r="AM3469">
        <v>100</v>
      </c>
      <c r="AN3469">
        <v>6</v>
      </c>
      <c r="AO3469">
        <v>1</v>
      </c>
      <c r="AP3469">
        <v>1</v>
      </c>
      <c r="AQ3469">
        <v>0</v>
      </c>
      <c r="AR3469">
        <v>0</v>
      </c>
      <c r="AS3469">
        <v>0</v>
      </c>
      <c r="AT3469">
        <v>0</v>
      </c>
      <c r="AU3469">
        <v>0</v>
      </c>
      <c r="AV3469">
        <v>0</v>
      </c>
      <c r="AW3469">
        <v>0</v>
      </c>
      <c r="AX3469">
        <v>0</v>
      </c>
      <c r="AY3469">
        <v>0</v>
      </c>
      <c r="AZ3469">
        <v>0</v>
      </c>
      <c r="BA3469">
        <v>0</v>
      </c>
      <c r="BB3469">
        <v>0</v>
      </c>
      <c r="BC3469">
        <v>1</v>
      </c>
      <c r="BD3469">
        <v>0</v>
      </c>
      <c r="BE3469">
        <v>0</v>
      </c>
      <c r="BF3469">
        <v>0</v>
      </c>
      <c r="BG3469" s="20">
        <v>9</v>
      </c>
      <c r="BH3469" s="20">
        <v>6</v>
      </c>
      <c r="BI3469" s="20">
        <v>189</v>
      </c>
      <c r="BJ3469" s="20">
        <v>41</v>
      </c>
      <c r="BK3469" s="20">
        <v>477</v>
      </c>
      <c r="BL3469" s="20">
        <v>1862</v>
      </c>
      <c r="BM3469" s="20">
        <v>902</v>
      </c>
      <c r="BN3469" s="20">
        <v>271</v>
      </c>
      <c r="BO3469" s="20">
        <v>109</v>
      </c>
      <c r="BP3469" s="20">
        <v>8765</v>
      </c>
      <c r="BQ3469" s="20">
        <v>2834</v>
      </c>
      <c r="BR3469" s="20">
        <v>0</v>
      </c>
      <c r="BS3469" s="20">
        <v>48</v>
      </c>
      <c r="BT3469" s="20">
        <v>2468</v>
      </c>
      <c r="BU3469" s="20">
        <v>419</v>
      </c>
      <c r="BV3469" s="20">
        <v>5328</v>
      </c>
    </row>
    <row r="3470" spans="1:74" x14ac:dyDescent="0.25">
      <c r="A3470" s="20" t="s">
        <v>676</v>
      </c>
      <c r="B3470" s="20" t="s">
        <v>677</v>
      </c>
      <c r="C3470" s="20" t="s">
        <v>686</v>
      </c>
      <c r="D3470" s="1">
        <v>44599</v>
      </c>
      <c r="E3470">
        <v>225</v>
      </c>
      <c r="F3470">
        <v>9</v>
      </c>
      <c r="G3470">
        <v>8</v>
      </c>
      <c r="H3470">
        <v>6</v>
      </c>
      <c r="I3470">
        <v>6</v>
      </c>
      <c r="J3470">
        <v>152</v>
      </c>
      <c r="K3470">
        <v>4</v>
      </c>
      <c r="L3470">
        <v>20</v>
      </c>
      <c r="M3470">
        <v>4</v>
      </c>
      <c r="N3470">
        <v>45</v>
      </c>
      <c r="O3470">
        <v>35</v>
      </c>
      <c r="P3470">
        <v>0</v>
      </c>
      <c r="Q3470">
        <v>1</v>
      </c>
      <c r="R3470">
        <v>553</v>
      </c>
      <c r="S3470">
        <v>425</v>
      </c>
      <c r="T3470">
        <v>15</v>
      </c>
      <c r="U3470">
        <v>45</v>
      </c>
      <c r="V3470">
        <v>3</v>
      </c>
      <c r="W3470">
        <v>2339</v>
      </c>
      <c r="X3470">
        <v>1319</v>
      </c>
      <c r="Y3470">
        <v>37</v>
      </c>
      <c r="Z3470">
        <v>222</v>
      </c>
      <c r="AA3470">
        <v>87</v>
      </c>
      <c r="AB3470">
        <v>1173</v>
      </c>
      <c r="AC3470">
        <v>713</v>
      </c>
      <c r="AD3470">
        <v>12</v>
      </c>
      <c r="AE3470">
        <v>184</v>
      </c>
      <c r="AF3470">
        <v>35</v>
      </c>
      <c r="AG3470">
        <v>380</v>
      </c>
      <c r="AH3470">
        <v>167</v>
      </c>
      <c r="AI3470">
        <v>2</v>
      </c>
      <c r="AJ3470">
        <v>52</v>
      </c>
      <c r="AK3470">
        <v>17</v>
      </c>
      <c r="AL3470">
        <v>121</v>
      </c>
      <c r="AM3470">
        <v>101</v>
      </c>
      <c r="AN3470">
        <v>6</v>
      </c>
      <c r="AO3470">
        <v>1</v>
      </c>
      <c r="AP3470">
        <v>1</v>
      </c>
      <c r="AQ3470">
        <v>0</v>
      </c>
      <c r="AR3470">
        <v>0</v>
      </c>
      <c r="AS3470">
        <v>0</v>
      </c>
      <c r="AT3470">
        <v>0</v>
      </c>
      <c r="AU3470">
        <v>0</v>
      </c>
      <c r="AV3470">
        <v>0</v>
      </c>
      <c r="AW3470">
        <v>0</v>
      </c>
      <c r="AX3470">
        <v>0</v>
      </c>
      <c r="AY3470">
        <v>0</v>
      </c>
      <c r="AZ3470">
        <v>0</v>
      </c>
      <c r="BA3470">
        <v>0</v>
      </c>
      <c r="BB3470">
        <v>0</v>
      </c>
      <c r="BC3470">
        <v>1</v>
      </c>
      <c r="BD3470">
        <v>0</v>
      </c>
      <c r="BE3470">
        <v>0</v>
      </c>
      <c r="BF3470">
        <v>0</v>
      </c>
      <c r="BG3470" s="20">
        <v>9</v>
      </c>
      <c r="BH3470" s="20">
        <v>6</v>
      </c>
      <c r="BI3470" s="20">
        <v>190</v>
      </c>
      <c r="BJ3470" s="20">
        <v>41</v>
      </c>
      <c r="BK3470" s="20">
        <v>479</v>
      </c>
      <c r="BL3470" s="20">
        <v>1870</v>
      </c>
      <c r="BM3470" s="20">
        <v>901</v>
      </c>
      <c r="BN3470" s="20">
        <v>273</v>
      </c>
      <c r="BO3470" s="20">
        <v>110</v>
      </c>
      <c r="BP3470" s="20">
        <v>8750</v>
      </c>
      <c r="BQ3470" s="20">
        <v>2892</v>
      </c>
      <c r="BR3470" s="20">
        <v>0</v>
      </c>
      <c r="BS3470" s="20">
        <v>48</v>
      </c>
      <c r="BT3470" s="20">
        <v>2451</v>
      </c>
      <c r="BU3470" s="20">
        <v>419</v>
      </c>
      <c r="BV3470" s="20">
        <v>5346</v>
      </c>
    </row>
    <row r="3471" spans="1:74" x14ac:dyDescent="0.25">
      <c r="A3471" s="20" t="s">
        <v>676</v>
      </c>
      <c r="B3471" s="20" t="s">
        <v>677</v>
      </c>
      <c r="C3471" s="20" t="s">
        <v>686</v>
      </c>
      <c r="D3471" s="1">
        <v>44606</v>
      </c>
      <c r="E3471">
        <v>225</v>
      </c>
      <c r="F3471">
        <v>9</v>
      </c>
      <c r="G3471">
        <v>8</v>
      </c>
      <c r="H3471">
        <v>6</v>
      </c>
      <c r="I3471">
        <v>6</v>
      </c>
      <c r="J3471">
        <v>152</v>
      </c>
      <c r="K3471">
        <v>4</v>
      </c>
      <c r="L3471">
        <v>20</v>
      </c>
      <c r="M3471">
        <v>4</v>
      </c>
      <c r="N3471">
        <v>45</v>
      </c>
      <c r="O3471">
        <v>35</v>
      </c>
      <c r="P3471">
        <v>0</v>
      </c>
      <c r="Q3471">
        <v>1</v>
      </c>
      <c r="R3471">
        <v>551</v>
      </c>
      <c r="S3471">
        <v>424</v>
      </c>
      <c r="T3471">
        <v>15</v>
      </c>
      <c r="U3471">
        <v>45</v>
      </c>
      <c r="V3471">
        <v>3</v>
      </c>
      <c r="W3471">
        <v>2339</v>
      </c>
      <c r="X3471">
        <v>1329</v>
      </c>
      <c r="Y3471">
        <v>38</v>
      </c>
      <c r="Z3471">
        <v>221</v>
      </c>
      <c r="AA3471">
        <v>89</v>
      </c>
      <c r="AB3471">
        <v>1176</v>
      </c>
      <c r="AC3471">
        <v>719</v>
      </c>
      <c r="AD3471">
        <v>12</v>
      </c>
      <c r="AE3471">
        <v>184</v>
      </c>
      <c r="AF3471">
        <v>35</v>
      </c>
      <c r="AG3471">
        <v>382</v>
      </c>
      <c r="AH3471">
        <v>169</v>
      </c>
      <c r="AI3471">
        <v>2</v>
      </c>
      <c r="AJ3471">
        <v>52</v>
      </c>
      <c r="AK3471">
        <v>17</v>
      </c>
      <c r="AL3471">
        <v>121</v>
      </c>
      <c r="AM3471">
        <v>102</v>
      </c>
      <c r="AN3471">
        <v>7</v>
      </c>
      <c r="AO3471">
        <v>1</v>
      </c>
      <c r="AP3471">
        <v>1</v>
      </c>
      <c r="AQ3471">
        <v>0</v>
      </c>
      <c r="AR3471">
        <v>0</v>
      </c>
      <c r="AS3471">
        <v>0</v>
      </c>
      <c r="AT3471">
        <v>0</v>
      </c>
      <c r="AU3471">
        <v>0</v>
      </c>
      <c r="AV3471">
        <v>0</v>
      </c>
      <c r="AW3471">
        <v>0</v>
      </c>
      <c r="AX3471">
        <v>0</v>
      </c>
      <c r="AY3471">
        <v>0</v>
      </c>
      <c r="AZ3471">
        <v>0</v>
      </c>
      <c r="BA3471">
        <v>0</v>
      </c>
      <c r="BB3471">
        <v>0</v>
      </c>
      <c r="BC3471">
        <v>1</v>
      </c>
      <c r="BD3471">
        <v>0</v>
      </c>
      <c r="BE3471">
        <v>0</v>
      </c>
      <c r="BF3471">
        <v>0</v>
      </c>
      <c r="BG3471" s="20">
        <v>9</v>
      </c>
      <c r="BH3471" s="20">
        <v>6</v>
      </c>
      <c r="BI3471" s="20">
        <v>190</v>
      </c>
      <c r="BJ3471" s="20">
        <v>41</v>
      </c>
      <c r="BK3471" s="20">
        <v>478</v>
      </c>
      <c r="BL3471" s="20">
        <v>1874</v>
      </c>
      <c r="BM3471" s="20">
        <v>904</v>
      </c>
      <c r="BN3471" s="20">
        <v>273</v>
      </c>
      <c r="BO3471" s="20">
        <v>109</v>
      </c>
      <c r="BP3471" s="20">
        <v>8772</v>
      </c>
      <c r="BQ3471" s="20">
        <v>2949</v>
      </c>
      <c r="BR3471" s="20">
        <v>0</v>
      </c>
      <c r="BS3471" s="20">
        <v>48</v>
      </c>
      <c r="BT3471" s="20">
        <v>2442</v>
      </c>
      <c r="BU3471" s="20">
        <v>433</v>
      </c>
      <c r="BV3471" s="20">
        <v>5365</v>
      </c>
    </row>
    <row r="3472" spans="1:74" x14ac:dyDescent="0.25">
      <c r="A3472" s="20" t="s">
        <v>676</v>
      </c>
      <c r="B3472" s="20" t="s">
        <v>687</v>
      </c>
      <c r="C3472" s="20" t="s">
        <v>688</v>
      </c>
      <c r="D3472" s="1">
        <v>44493</v>
      </c>
      <c r="E3472">
        <v>110</v>
      </c>
      <c r="F3472">
        <v>4</v>
      </c>
      <c r="G3472">
        <v>1</v>
      </c>
      <c r="H3472">
        <v>3</v>
      </c>
      <c r="I3472">
        <v>0</v>
      </c>
      <c r="J3472">
        <v>30</v>
      </c>
      <c r="K3472">
        <v>6</v>
      </c>
      <c r="L3472">
        <v>8</v>
      </c>
      <c r="M3472">
        <v>3</v>
      </c>
      <c r="N3472">
        <v>29</v>
      </c>
      <c r="O3472">
        <v>0</v>
      </c>
      <c r="P3472">
        <v>3</v>
      </c>
      <c r="Q3472">
        <v>0</v>
      </c>
      <c r="R3472">
        <v>305</v>
      </c>
      <c r="S3472">
        <v>0</v>
      </c>
      <c r="T3472">
        <v>81</v>
      </c>
      <c r="U3472">
        <v>10</v>
      </c>
      <c r="V3472">
        <v>12</v>
      </c>
      <c r="W3472">
        <v>1487</v>
      </c>
      <c r="X3472">
        <v>0</v>
      </c>
      <c r="Y3472">
        <v>66</v>
      </c>
      <c r="Z3472">
        <v>136</v>
      </c>
      <c r="AA3472">
        <v>55</v>
      </c>
      <c r="AB3472">
        <v>641</v>
      </c>
      <c r="AC3472">
        <v>28</v>
      </c>
      <c r="AD3472">
        <v>7</v>
      </c>
      <c r="AE3472">
        <v>98</v>
      </c>
      <c r="AF3472">
        <v>27</v>
      </c>
      <c r="AG3472">
        <v>243</v>
      </c>
      <c r="AH3472">
        <v>0</v>
      </c>
      <c r="AI3472">
        <v>4</v>
      </c>
      <c r="AJ3472">
        <v>27</v>
      </c>
      <c r="AK3472">
        <v>19</v>
      </c>
      <c r="AL3472">
        <v>70</v>
      </c>
      <c r="AM3472">
        <v>0</v>
      </c>
      <c r="AN3472">
        <v>6</v>
      </c>
      <c r="AO3472">
        <v>0</v>
      </c>
      <c r="AP3472">
        <v>0</v>
      </c>
      <c r="AQ3472">
        <v>0</v>
      </c>
      <c r="AR3472">
        <v>0</v>
      </c>
      <c r="AS3472">
        <v>0</v>
      </c>
      <c r="AT3472">
        <v>0</v>
      </c>
      <c r="AU3472">
        <v>0</v>
      </c>
      <c r="AV3472">
        <v>1</v>
      </c>
      <c r="AW3472">
        <v>0</v>
      </c>
      <c r="AX3472">
        <v>0</v>
      </c>
      <c r="AY3472">
        <v>0</v>
      </c>
      <c r="AZ3472">
        <v>2</v>
      </c>
      <c r="BA3472">
        <v>0</v>
      </c>
      <c r="BB3472">
        <v>23</v>
      </c>
      <c r="BC3472">
        <v>38</v>
      </c>
      <c r="BD3472">
        <v>0</v>
      </c>
      <c r="BE3472">
        <v>0</v>
      </c>
      <c r="BF3472">
        <v>5</v>
      </c>
      <c r="BG3472" s="20"/>
      <c r="BH3472" s="20"/>
      <c r="BI3472" s="20"/>
      <c r="BJ3472" s="20"/>
      <c r="BK3472" s="20"/>
      <c r="BL3472" s="20"/>
      <c r="BM3472" s="20"/>
      <c r="BN3472" s="20"/>
      <c r="BO3472" s="20"/>
      <c r="BP3472" s="20"/>
      <c r="BQ3472" s="20"/>
      <c r="BR3472" s="20"/>
      <c r="BS3472" s="20"/>
      <c r="BT3472" s="20"/>
      <c r="BU3472" s="20"/>
      <c r="BV3472" s="20"/>
    </row>
    <row r="3473" spans="1:74" x14ac:dyDescent="0.25">
      <c r="A3473" s="20" t="s">
        <v>676</v>
      </c>
      <c r="B3473" s="20" t="s">
        <v>687</v>
      </c>
      <c r="C3473" s="20" t="s">
        <v>688</v>
      </c>
      <c r="D3473" s="1">
        <v>44500</v>
      </c>
      <c r="E3473">
        <v>109</v>
      </c>
      <c r="F3473">
        <v>4</v>
      </c>
      <c r="G3473">
        <v>1</v>
      </c>
      <c r="H3473">
        <v>3</v>
      </c>
      <c r="I3473">
        <v>0</v>
      </c>
      <c r="J3473">
        <v>35</v>
      </c>
      <c r="K3473">
        <v>6</v>
      </c>
      <c r="L3473">
        <v>8</v>
      </c>
      <c r="M3473">
        <v>3</v>
      </c>
      <c r="N3473">
        <v>29</v>
      </c>
      <c r="O3473">
        <v>0</v>
      </c>
      <c r="P3473">
        <v>17</v>
      </c>
      <c r="Q3473">
        <v>0</v>
      </c>
      <c r="R3473">
        <v>318</v>
      </c>
      <c r="S3473">
        <v>0</v>
      </c>
      <c r="T3473">
        <v>112</v>
      </c>
      <c r="U3473">
        <v>9</v>
      </c>
      <c r="V3473">
        <v>14</v>
      </c>
      <c r="W3473">
        <v>1525</v>
      </c>
      <c r="X3473">
        <v>0</v>
      </c>
      <c r="Y3473">
        <v>102</v>
      </c>
      <c r="Z3473">
        <v>139</v>
      </c>
      <c r="AA3473">
        <v>54</v>
      </c>
      <c r="AB3473">
        <v>663</v>
      </c>
      <c r="AC3473">
        <v>42</v>
      </c>
      <c r="AD3473">
        <v>7</v>
      </c>
      <c r="AE3473">
        <v>96</v>
      </c>
      <c r="AF3473">
        <v>39</v>
      </c>
      <c r="AG3473">
        <v>248</v>
      </c>
      <c r="AH3473">
        <v>0</v>
      </c>
      <c r="AI3473">
        <v>9</v>
      </c>
      <c r="AJ3473">
        <v>26</v>
      </c>
      <c r="AK3473">
        <v>19</v>
      </c>
      <c r="AL3473">
        <v>71</v>
      </c>
      <c r="AM3473">
        <v>0</v>
      </c>
      <c r="AN3473">
        <v>20</v>
      </c>
      <c r="AO3473">
        <v>0</v>
      </c>
      <c r="AP3473">
        <v>0</v>
      </c>
      <c r="AQ3473">
        <v>0</v>
      </c>
      <c r="AR3473">
        <v>0</v>
      </c>
      <c r="AS3473">
        <v>0</v>
      </c>
      <c r="AT3473">
        <v>0</v>
      </c>
      <c r="AU3473">
        <v>0</v>
      </c>
      <c r="AV3473">
        <v>1</v>
      </c>
      <c r="AW3473">
        <v>0</v>
      </c>
      <c r="AX3473">
        <v>0</v>
      </c>
      <c r="AY3473">
        <v>0</v>
      </c>
      <c r="AZ3473">
        <v>2</v>
      </c>
      <c r="BA3473">
        <v>0</v>
      </c>
      <c r="BB3473">
        <v>22</v>
      </c>
      <c r="BC3473">
        <v>39</v>
      </c>
      <c r="BD3473">
        <v>0</v>
      </c>
      <c r="BE3473">
        <v>0</v>
      </c>
      <c r="BF3473">
        <v>5</v>
      </c>
      <c r="BG3473" s="20"/>
      <c r="BH3473" s="20"/>
      <c r="BI3473" s="20"/>
      <c r="BJ3473" s="20"/>
      <c r="BK3473" s="20"/>
      <c r="BL3473" s="20"/>
      <c r="BM3473" s="20"/>
      <c r="BN3473" s="20"/>
      <c r="BO3473" s="20"/>
      <c r="BP3473" s="20"/>
      <c r="BQ3473" s="20"/>
      <c r="BR3473" s="20"/>
      <c r="BS3473" s="20"/>
      <c r="BT3473" s="20"/>
      <c r="BU3473" s="20"/>
      <c r="BV3473" s="20"/>
    </row>
    <row r="3474" spans="1:74" x14ac:dyDescent="0.25">
      <c r="A3474" s="20" t="s">
        <v>676</v>
      </c>
      <c r="B3474" s="20" t="s">
        <v>687</v>
      </c>
      <c r="C3474" s="20" t="s">
        <v>688</v>
      </c>
      <c r="D3474" s="1">
        <v>44507</v>
      </c>
      <c r="E3474">
        <v>111</v>
      </c>
      <c r="F3474">
        <v>4</v>
      </c>
      <c r="G3474">
        <v>1</v>
      </c>
      <c r="H3474">
        <v>3</v>
      </c>
      <c r="I3474">
        <v>0</v>
      </c>
      <c r="J3474">
        <v>40</v>
      </c>
      <c r="K3474">
        <v>6</v>
      </c>
      <c r="L3474">
        <v>7</v>
      </c>
      <c r="M3474">
        <v>3</v>
      </c>
      <c r="N3474">
        <v>29</v>
      </c>
      <c r="O3474">
        <v>18</v>
      </c>
      <c r="P3474">
        <v>2</v>
      </c>
      <c r="Q3474">
        <v>0</v>
      </c>
      <c r="R3474">
        <v>329</v>
      </c>
      <c r="S3474">
        <v>130</v>
      </c>
      <c r="T3474">
        <v>21</v>
      </c>
      <c r="U3474">
        <v>8</v>
      </c>
      <c r="V3474">
        <v>16</v>
      </c>
      <c r="W3474">
        <v>1561</v>
      </c>
      <c r="X3474">
        <v>129</v>
      </c>
      <c r="Y3474">
        <v>40</v>
      </c>
      <c r="Z3474">
        <v>137</v>
      </c>
      <c r="AA3474">
        <v>56</v>
      </c>
      <c r="AB3474">
        <v>672</v>
      </c>
      <c r="AC3474">
        <v>54</v>
      </c>
      <c r="AD3474">
        <v>7</v>
      </c>
      <c r="AE3474">
        <v>96</v>
      </c>
      <c r="AF3474">
        <v>35</v>
      </c>
      <c r="AG3474">
        <v>252</v>
      </c>
      <c r="AH3474">
        <v>14</v>
      </c>
      <c r="AI3474">
        <v>0</v>
      </c>
      <c r="AJ3474">
        <v>25</v>
      </c>
      <c r="AK3474">
        <v>18</v>
      </c>
      <c r="AL3474">
        <v>70</v>
      </c>
      <c r="AM3474">
        <v>23</v>
      </c>
      <c r="AN3474">
        <v>5</v>
      </c>
      <c r="AO3474">
        <v>0</v>
      </c>
      <c r="AP3474">
        <v>0</v>
      </c>
      <c r="AQ3474">
        <v>0</v>
      </c>
      <c r="AR3474">
        <v>0</v>
      </c>
      <c r="AS3474">
        <v>0</v>
      </c>
      <c r="AT3474">
        <v>0</v>
      </c>
      <c r="AU3474">
        <v>0</v>
      </c>
      <c r="AV3474">
        <v>1</v>
      </c>
      <c r="AW3474">
        <v>0</v>
      </c>
      <c r="AX3474">
        <v>0</v>
      </c>
      <c r="AY3474">
        <v>0</v>
      </c>
      <c r="AZ3474">
        <v>0</v>
      </c>
      <c r="BA3474">
        <v>0</v>
      </c>
      <c r="BB3474">
        <v>0</v>
      </c>
      <c r="BC3474">
        <v>0</v>
      </c>
      <c r="BD3474">
        <v>0</v>
      </c>
      <c r="BE3474">
        <v>0</v>
      </c>
      <c r="BF3474">
        <v>0</v>
      </c>
      <c r="BG3474" s="20">
        <v>4</v>
      </c>
      <c r="BH3474" s="20">
        <v>2</v>
      </c>
      <c r="BI3474" s="20">
        <v>93</v>
      </c>
      <c r="BJ3474" s="20">
        <v>26</v>
      </c>
      <c r="BK3474" s="20">
        <v>275</v>
      </c>
      <c r="BL3474" s="20">
        <v>1241</v>
      </c>
      <c r="BM3474" s="20">
        <v>514</v>
      </c>
      <c r="BN3474" s="20">
        <v>188</v>
      </c>
      <c r="BO3474" s="20">
        <v>61</v>
      </c>
      <c r="BP3474" s="20"/>
      <c r="BQ3474" s="20"/>
      <c r="BR3474" s="20"/>
      <c r="BS3474" s="20"/>
      <c r="BT3474" s="20"/>
      <c r="BU3474" s="20"/>
      <c r="BV3474" s="20"/>
    </row>
    <row r="3475" spans="1:74" x14ac:dyDescent="0.25">
      <c r="A3475" s="20" t="s">
        <v>676</v>
      </c>
      <c r="B3475" s="20" t="s">
        <v>687</v>
      </c>
      <c r="C3475" s="20" t="s">
        <v>688</v>
      </c>
      <c r="D3475" s="1">
        <v>44514</v>
      </c>
      <c r="E3475">
        <v>111</v>
      </c>
      <c r="F3475">
        <v>4</v>
      </c>
      <c r="G3475">
        <v>1</v>
      </c>
      <c r="H3475">
        <v>3</v>
      </c>
      <c r="I3475">
        <v>0</v>
      </c>
      <c r="J3475">
        <v>42</v>
      </c>
      <c r="K3475">
        <v>6</v>
      </c>
      <c r="L3475">
        <v>7</v>
      </c>
      <c r="M3475">
        <v>3</v>
      </c>
      <c r="N3475">
        <v>31</v>
      </c>
      <c r="O3475">
        <v>20</v>
      </c>
      <c r="P3475">
        <v>2</v>
      </c>
      <c r="Q3475">
        <v>0</v>
      </c>
      <c r="R3475">
        <v>331</v>
      </c>
      <c r="S3475">
        <v>138</v>
      </c>
      <c r="T3475">
        <v>21</v>
      </c>
      <c r="U3475">
        <v>8</v>
      </c>
      <c r="V3475">
        <v>15</v>
      </c>
      <c r="W3475">
        <v>1588</v>
      </c>
      <c r="X3475">
        <v>173</v>
      </c>
      <c r="Y3475">
        <v>40</v>
      </c>
      <c r="Z3475">
        <v>139</v>
      </c>
      <c r="AA3475">
        <v>58</v>
      </c>
      <c r="AB3475">
        <v>680</v>
      </c>
      <c r="AC3475">
        <v>70</v>
      </c>
      <c r="AD3475">
        <v>8</v>
      </c>
      <c r="AE3475">
        <v>95</v>
      </c>
      <c r="AF3475">
        <v>34</v>
      </c>
      <c r="AG3475">
        <v>256</v>
      </c>
      <c r="AH3475">
        <v>18</v>
      </c>
      <c r="AI3475">
        <v>0</v>
      </c>
      <c r="AJ3475">
        <v>27</v>
      </c>
      <c r="AK3475">
        <v>18</v>
      </c>
      <c r="AL3475">
        <v>70</v>
      </c>
      <c r="AM3475">
        <v>25</v>
      </c>
      <c r="AN3475">
        <v>5</v>
      </c>
      <c r="AO3475">
        <v>0</v>
      </c>
      <c r="AP3475">
        <v>0</v>
      </c>
      <c r="AQ3475">
        <v>0</v>
      </c>
      <c r="AR3475">
        <v>0</v>
      </c>
      <c r="AS3475">
        <v>0</v>
      </c>
      <c r="AT3475">
        <v>0</v>
      </c>
      <c r="AU3475">
        <v>0</v>
      </c>
      <c r="AV3475">
        <v>1</v>
      </c>
      <c r="AW3475">
        <v>0</v>
      </c>
      <c r="AX3475">
        <v>0</v>
      </c>
      <c r="AY3475">
        <v>0</v>
      </c>
      <c r="AZ3475">
        <v>0</v>
      </c>
      <c r="BA3475">
        <v>0</v>
      </c>
      <c r="BB3475">
        <v>0</v>
      </c>
      <c r="BC3475">
        <v>0</v>
      </c>
      <c r="BD3475">
        <v>0</v>
      </c>
      <c r="BE3475">
        <v>0</v>
      </c>
      <c r="BF3475">
        <v>0</v>
      </c>
      <c r="BG3475" s="20">
        <v>4</v>
      </c>
      <c r="BH3475" s="20">
        <v>2</v>
      </c>
      <c r="BI3475" s="20">
        <v>93</v>
      </c>
      <c r="BJ3475" s="20">
        <v>27</v>
      </c>
      <c r="BK3475" s="20">
        <v>276</v>
      </c>
      <c r="BL3475" s="20">
        <v>1268</v>
      </c>
      <c r="BM3475" s="20">
        <v>522</v>
      </c>
      <c r="BN3475" s="20">
        <v>190</v>
      </c>
      <c r="BO3475" s="20">
        <v>62</v>
      </c>
      <c r="BP3475" s="20"/>
      <c r="BQ3475" s="20"/>
      <c r="BR3475" s="20"/>
      <c r="BS3475" s="20"/>
      <c r="BT3475" s="20"/>
      <c r="BU3475" s="20"/>
      <c r="BV3475" s="20"/>
    </row>
    <row r="3476" spans="1:74" x14ac:dyDescent="0.25">
      <c r="A3476" s="20" t="s">
        <v>676</v>
      </c>
      <c r="B3476" s="20" t="s">
        <v>687</v>
      </c>
      <c r="C3476" s="20" t="s">
        <v>688</v>
      </c>
      <c r="D3476" s="1">
        <v>44521</v>
      </c>
      <c r="E3476">
        <v>110</v>
      </c>
      <c r="F3476">
        <v>4</v>
      </c>
      <c r="G3476">
        <v>1</v>
      </c>
      <c r="H3476">
        <v>3</v>
      </c>
      <c r="I3476">
        <v>0</v>
      </c>
      <c r="J3476">
        <v>46</v>
      </c>
      <c r="K3476">
        <v>6</v>
      </c>
      <c r="L3476">
        <v>7</v>
      </c>
      <c r="M3476">
        <v>3</v>
      </c>
      <c r="N3476">
        <v>31</v>
      </c>
      <c r="O3476">
        <v>20</v>
      </c>
      <c r="P3476">
        <v>2</v>
      </c>
      <c r="Q3476">
        <v>0</v>
      </c>
      <c r="R3476">
        <v>338</v>
      </c>
      <c r="S3476">
        <v>147</v>
      </c>
      <c r="T3476">
        <v>21</v>
      </c>
      <c r="U3476">
        <v>8</v>
      </c>
      <c r="V3476">
        <v>16</v>
      </c>
      <c r="W3476">
        <v>1616</v>
      </c>
      <c r="X3476">
        <v>251</v>
      </c>
      <c r="Y3476">
        <v>40</v>
      </c>
      <c r="Z3476">
        <v>142</v>
      </c>
      <c r="AA3476">
        <v>65</v>
      </c>
      <c r="AB3476">
        <v>685</v>
      </c>
      <c r="AC3476">
        <v>90</v>
      </c>
      <c r="AD3476">
        <v>8</v>
      </c>
      <c r="AE3476">
        <v>95</v>
      </c>
      <c r="AF3476">
        <v>33</v>
      </c>
      <c r="AG3476">
        <v>261</v>
      </c>
      <c r="AH3476">
        <v>20</v>
      </c>
      <c r="AI3476">
        <v>0</v>
      </c>
      <c r="AJ3476">
        <v>29</v>
      </c>
      <c r="AK3476">
        <v>19</v>
      </c>
      <c r="AL3476">
        <v>69</v>
      </c>
      <c r="AM3476">
        <v>38</v>
      </c>
      <c r="AN3476">
        <v>5</v>
      </c>
      <c r="AO3476">
        <v>0</v>
      </c>
      <c r="AP3476">
        <v>0</v>
      </c>
      <c r="AQ3476">
        <v>0</v>
      </c>
      <c r="AR3476">
        <v>0</v>
      </c>
      <c r="AS3476">
        <v>0</v>
      </c>
      <c r="AT3476">
        <v>0</v>
      </c>
      <c r="AU3476">
        <v>0</v>
      </c>
      <c r="AV3476">
        <v>1</v>
      </c>
      <c r="AW3476">
        <v>0</v>
      </c>
      <c r="AX3476">
        <v>0</v>
      </c>
      <c r="AY3476">
        <v>0</v>
      </c>
      <c r="AZ3476">
        <v>0</v>
      </c>
      <c r="BA3476">
        <v>0</v>
      </c>
      <c r="BB3476">
        <v>0</v>
      </c>
      <c r="BC3476">
        <v>0</v>
      </c>
      <c r="BD3476">
        <v>0</v>
      </c>
      <c r="BE3476">
        <v>0</v>
      </c>
      <c r="BF3476">
        <v>0</v>
      </c>
      <c r="BG3476" s="20">
        <v>4</v>
      </c>
      <c r="BH3476" s="20">
        <v>2</v>
      </c>
      <c r="BI3476" s="20">
        <v>92</v>
      </c>
      <c r="BJ3476" s="20">
        <v>27</v>
      </c>
      <c r="BK3476" s="20">
        <v>282</v>
      </c>
      <c r="BL3476" s="20">
        <v>1289</v>
      </c>
      <c r="BM3476" s="20">
        <v>530</v>
      </c>
      <c r="BN3476" s="20">
        <v>192</v>
      </c>
      <c r="BO3476" s="20">
        <v>63</v>
      </c>
      <c r="BP3476" s="20"/>
      <c r="BQ3476" s="20"/>
      <c r="BR3476" s="20"/>
      <c r="BS3476" s="20"/>
      <c r="BT3476" s="20"/>
      <c r="BU3476" s="20"/>
      <c r="BV3476" s="20"/>
    </row>
    <row r="3477" spans="1:74" x14ac:dyDescent="0.25">
      <c r="A3477" s="20" t="s">
        <v>676</v>
      </c>
      <c r="B3477" s="20" t="s">
        <v>687</v>
      </c>
      <c r="C3477" s="20" t="s">
        <v>688</v>
      </c>
      <c r="D3477" s="1">
        <v>44528</v>
      </c>
      <c r="E3477">
        <v>109</v>
      </c>
      <c r="F3477">
        <v>4</v>
      </c>
      <c r="G3477">
        <v>1</v>
      </c>
      <c r="H3477">
        <v>3</v>
      </c>
      <c r="I3477">
        <v>0</v>
      </c>
      <c r="J3477">
        <v>51</v>
      </c>
      <c r="K3477">
        <v>6</v>
      </c>
      <c r="L3477">
        <v>7</v>
      </c>
      <c r="M3477">
        <v>3</v>
      </c>
      <c r="N3477">
        <v>31</v>
      </c>
      <c r="O3477">
        <v>20</v>
      </c>
      <c r="P3477">
        <v>2</v>
      </c>
      <c r="Q3477">
        <v>0</v>
      </c>
      <c r="R3477">
        <v>345</v>
      </c>
      <c r="S3477">
        <v>164</v>
      </c>
      <c r="T3477">
        <v>21</v>
      </c>
      <c r="U3477">
        <v>9</v>
      </c>
      <c r="V3477">
        <v>17</v>
      </c>
      <c r="W3477">
        <v>1614</v>
      </c>
      <c r="X3477">
        <v>349</v>
      </c>
      <c r="Y3477">
        <v>41</v>
      </c>
      <c r="Z3477">
        <v>142</v>
      </c>
      <c r="AA3477">
        <v>55</v>
      </c>
      <c r="AB3477">
        <v>693</v>
      </c>
      <c r="AC3477">
        <v>127</v>
      </c>
      <c r="AD3477">
        <v>8</v>
      </c>
      <c r="AE3477">
        <v>96</v>
      </c>
      <c r="AF3477">
        <v>44</v>
      </c>
      <c r="AG3477">
        <v>263</v>
      </c>
      <c r="AH3477">
        <v>24</v>
      </c>
      <c r="AI3477">
        <v>0</v>
      </c>
      <c r="AJ3477">
        <v>29</v>
      </c>
      <c r="AK3477">
        <v>17</v>
      </c>
      <c r="AL3477">
        <v>69</v>
      </c>
      <c r="AM3477">
        <v>38</v>
      </c>
      <c r="AN3477">
        <v>5</v>
      </c>
      <c r="AO3477">
        <v>0</v>
      </c>
      <c r="AP3477">
        <v>0</v>
      </c>
      <c r="AQ3477">
        <v>0</v>
      </c>
      <c r="AR3477">
        <v>0</v>
      </c>
      <c r="AS3477">
        <v>0</v>
      </c>
      <c r="AT3477">
        <v>0</v>
      </c>
      <c r="AU3477">
        <v>0</v>
      </c>
      <c r="AV3477">
        <v>1</v>
      </c>
      <c r="AW3477">
        <v>0</v>
      </c>
      <c r="AX3477">
        <v>0</v>
      </c>
      <c r="AY3477">
        <v>0</v>
      </c>
      <c r="AZ3477">
        <v>0</v>
      </c>
      <c r="BA3477">
        <v>0</v>
      </c>
      <c r="BB3477">
        <v>0</v>
      </c>
      <c r="BC3477">
        <v>0</v>
      </c>
      <c r="BD3477">
        <v>0</v>
      </c>
      <c r="BE3477">
        <v>0</v>
      </c>
      <c r="BF3477">
        <v>0</v>
      </c>
      <c r="BG3477" s="20">
        <v>4</v>
      </c>
      <c r="BH3477" s="20">
        <v>2</v>
      </c>
      <c r="BI3477" s="20">
        <v>91</v>
      </c>
      <c r="BJ3477" s="20">
        <v>27</v>
      </c>
      <c r="BK3477" s="20">
        <v>286</v>
      </c>
      <c r="BL3477" s="20">
        <v>1296</v>
      </c>
      <c r="BM3477" s="20">
        <v>526</v>
      </c>
      <c r="BN3477" s="20">
        <v>196</v>
      </c>
      <c r="BO3477" s="20">
        <v>63</v>
      </c>
      <c r="BP3477" s="20"/>
      <c r="BQ3477" s="20"/>
      <c r="BR3477" s="20"/>
      <c r="BS3477" s="20"/>
      <c r="BT3477" s="20"/>
      <c r="BU3477" s="20"/>
      <c r="BV3477" s="20"/>
    </row>
    <row r="3478" spans="1:74" x14ac:dyDescent="0.25">
      <c r="A3478" s="20" t="s">
        <v>676</v>
      </c>
      <c r="B3478" s="20" t="s">
        <v>687</v>
      </c>
      <c r="C3478" s="20" t="s">
        <v>688</v>
      </c>
      <c r="D3478" s="1">
        <v>44535</v>
      </c>
      <c r="E3478">
        <v>110</v>
      </c>
      <c r="F3478">
        <v>4</v>
      </c>
      <c r="G3478">
        <v>2</v>
      </c>
      <c r="H3478">
        <v>3</v>
      </c>
      <c r="I3478">
        <v>0</v>
      </c>
      <c r="J3478">
        <v>55</v>
      </c>
      <c r="K3478">
        <v>6</v>
      </c>
      <c r="L3478">
        <v>7</v>
      </c>
      <c r="M3478">
        <v>3</v>
      </c>
      <c r="N3478">
        <v>31</v>
      </c>
      <c r="O3478">
        <v>20</v>
      </c>
      <c r="P3478">
        <v>2</v>
      </c>
      <c r="Q3478">
        <v>0</v>
      </c>
      <c r="R3478">
        <v>348</v>
      </c>
      <c r="S3478">
        <v>181</v>
      </c>
      <c r="T3478">
        <v>21</v>
      </c>
      <c r="U3478">
        <v>9</v>
      </c>
      <c r="V3478">
        <v>15</v>
      </c>
      <c r="W3478">
        <v>1638</v>
      </c>
      <c r="X3478">
        <v>432</v>
      </c>
      <c r="Y3478">
        <v>41</v>
      </c>
      <c r="Z3478">
        <v>139</v>
      </c>
      <c r="AA3478">
        <v>57</v>
      </c>
      <c r="AB3478">
        <v>688</v>
      </c>
      <c r="AC3478">
        <v>192</v>
      </c>
      <c r="AD3478">
        <v>8</v>
      </c>
      <c r="AE3478">
        <v>95</v>
      </c>
      <c r="AF3478">
        <v>32</v>
      </c>
      <c r="AG3478">
        <v>265</v>
      </c>
      <c r="AH3478">
        <v>32</v>
      </c>
      <c r="AI3478">
        <v>0</v>
      </c>
      <c r="AJ3478">
        <v>30</v>
      </c>
      <c r="AK3478">
        <v>17</v>
      </c>
      <c r="AL3478">
        <v>68</v>
      </c>
      <c r="AM3478">
        <v>39</v>
      </c>
      <c r="AN3478">
        <v>5</v>
      </c>
      <c r="AO3478">
        <v>0</v>
      </c>
      <c r="AP3478">
        <v>0</v>
      </c>
      <c r="AQ3478">
        <v>0</v>
      </c>
      <c r="AR3478">
        <v>0</v>
      </c>
      <c r="AS3478">
        <v>0</v>
      </c>
      <c r="AT3478">
        <v>0</v>
      </c>
      <c r="AU3478">
        <v>0</v>
      </c>
      <c r="AV3478">
        <v>1</v>
      </c>
      <c r="AW3478">
        <v>0</v>
      </c>
      <c r="AX3478">
        <v>0</v>
      </c>
      <c r="AY3478">
        <v>0</v>
      </c>
      <c r="AZ3478">
        <v>0</v>
      </c>
      <c r="BA3478">
        <v>0</v>
      </c>
      <c r="BB3478">
        <v>0</v>
      </c>
      <c r="BC3478">
        <v>0</v>
      </c>
      <c r="BD3478">
        <v>0</v>
      </c>
      <c r="BE3478">
        <v>0</v>
      </c>
      <c r="BF3478">
        <v>0</v>
      </c>
      <c r="BG3478" s="20">
        <v>4</v>
      </c>
      <c r="BH3478" s="20">
        <v>2</v>
      </c>
      <c r="BI3478" s="20">
        <v>92</v>
      </c>
      <c r="BJ3478" s="20">
        <v>27</v>
      </c>
      <c r="BK3478" s="20">
        <v>291</v>
      </c>
      <c r="BL3478" s="20">
        <v>1322</v>
      </c>
      <c r="BM3478" s="20">
        <v>533</v>
      </c>
      <c r="BN3478" s="20">
        <v>196</v>
      </c>
      <c r="BO3478" s="20">
        <v>62</v>
      </c>
      <c r="BP3478" s="20"/>
      <c r="BQ3478" s="20"/>
      <c r="BR3478" s="20"/>
      <c r="BS3478" s="20"/>
      <c r="BT3478" s="20"/>
      <c r="BU3478" s="20"/>
      <c r="BV3478" s="20"/>
    </row>
    <row r="3479" spans="1:74" x14ac:dyDescent="0.25">
      <c r="A3479" s="20" t="s">
        <v>676</v>
      </c>
      <c r="B3479" s="20" t="s">
        <v>687</v>
      </c>
      <c r="C3479" s="20" t="s">
        <v>688</v>
      </c>
      <c r="D3479" s="1">
        <v>44542</v>
      </c>
      <c r="E3479">
        <v>112</v>
      </c>
      <c r="F3479">
        <v>4</v>
      </c>
      <c r="G3479">
        <v>2</v>
      </c>
      <c r="H3479">
        <v>3</v>
      </c>
      <c r="I3479">
        <v>0</v>
      </c>
      <c r="J3479">
        <v>61</v>
      </c>
      <c r="K3479">
        <v>6</v>
      </c>
      <c r="L3479">
        <v>7</v>
      </c>
      <c r="M3479">
        <v>3</v>
      </c>
      <c r="N3479">
        <v>36</v>
      </c>
      <c r="O3479">
        <v>25</v>
      </c>
      <c r="P3479">
        <v>2</v>
      </c>
      <c r="Q3479">
        <v>0</v>
      </c>
      <c r="R3479">
        <v>347</v>
      </c>
      <c r="S3479">
        <v>193</v>
      </c>
      <c r="T3479">
        <v>20</v>
      </c>
      <c r="U3479">
        <v>9</v>
      </c>
      <c r="V3479">
        <v>16</v>
      </c>
      <c r="W3479">
        <v>1654</v>
      </c>
      <c r="X3479">
        <v>504</v>
      </c>
      <c r="Y3479">
        <v>41</v>
      </c>
      <c r="Z3479">
        <v>140</v>
      </c>
      <c r="AA3479">
        <v>60</v>
      </c>
      <c r="AB3479">
        <v>690</v>
      </c>
      <c r="AC3479">
        <v>247</v>
      </c>
      <c r="AD3479">
        <v>8</v>
      </c>
      <c r="AE3479">
        <v>92</v>
      </c>
      <c r="AF3479">
        <v>35</v>
      </c>
      <c r="AG3479">
        <v>267</v>
      </c>
      <c r="AH3479">
        <v>40</v>
      </c>
      <c r="AI3479">
        <v>0</v>
      </c>
      <c r="AJ3479">
        <v>31</v>
      </c>
      <c r="AK3479">
        <v>16</v>
      </c>
      <c r="AL3479">
        <v>67</v>
      </c>
      <c r="AM3479">
        <v>38</v>
      </c>
      <c r="AN3479">
        <v>5</v>
      </c>
      <c r="AO3479">
        <v>0</v>
      </c>
      <c r="AP3479">
        <v>0</v>
      </c>
      <c r="AQ3479">
        <v>0</v>
      </c>
      <c r="AR3479">
        <v>0</v>
      </c>
      <c r="AS3479">
        <v>0</v>
      </c>
      <c r="AT3479">
        <v>0</v>
      </c>
      <c r="AU3479">
        <v>0</v>
      </c>
      <c r="AV3479">
        <v>1</v>
      </c>
      <c r="AW3479">
        <v>0</v>
      </c>
      <c r="AX3479">
        <v>0</v>
      </c>
      <c r="AY3479">
        <v>0</v>
      </c>
      <c r="AZ3479">
        <v>0</v>
      </c>
      <c r="BA3479">
        <v>0</v>
      </c>
      <c r="BB3479">
        <v>0</v>
      </c>
      <c r="BC3479">
        <v>0</v>
      </c>
      <c r="BD3479">
        <v>0</v>
      </c>
      <c r="BE3479">
        <v>0</v>
      </c>
      <c r="BF3479">
        <v>0</v>
      </c>
      <c r="BG3479" s="20">
        <v>4</v>
      </c>
      <c r="BH3479" s="20">
        <v>2</v>
      </c>
      <c r="BI3479" s="20">
        <v>95</v>
      </c>
      <c r="BJ3479" s="20">
        <v>33</v>
      </c>
      <c r="BK3479" s="20">
        <v>290</v>
      </c>
      <c r="BL3479" s="20">
        <v>1335</v>
      </c>
      <c r="BM3479" s="20">
        <v>534</v>
      </c>
      <c r="BN3479" s="20">
        <v>195</v>
      </c>
      <c r="BO3479" s="20">
        <v>61</v>
      </c>
      <c r="BP3479" s="20"/>
      <c r="BQ3479" s="20"/>
      <c r="BR3479" s="20"/>
      <c r="BS3479" s="20"/>
      <c r="BT3479" s="20"/>
      <c r="BU3479" s="20"/>
      <c r="BV3479" s="20"/>
    </row>
    <row r="3480" spans="1:74" x14ac:dyDescent="0.25">
      <c r="A3480" s="20" t="s">
        <v>676</v>
      </c>
      <c r="B3480" s="20" t="s">
        <v>687</v>
      </c>
      <c r="C3480" s="20" t="s">
        <v>688</v>
      </c>
      <c r="D3480" s="1">
        <v>44549</v>
      </c>
      <c r="E3480">
        <v>113</v>
      </c>
      <c r="F3480">
        <v>4</v>
      </c>
      <c r="G3480">
        <v>2</v>
      </c>
      <c r="H3480">
        <v>3</v>
      </c>
      <c r="I3480">
        <v>1</v>
      </c>
      <c r="J3480">
        <v>64</v>
      </c>
      <c r="K3480">
        <v>6</v>
      </c>
      <c r="L3480">
        <v>7</v>
      </c>
      <c r="M3480">
        <v>2</v>
      </c>
      <c r="N3480">
        <v>36</v>
      </c>
      <c r="O3480">
        <v>25</v>
      </c>
      <c r="P3480">
        <v>2</v>
      </c>
      <c r="Q3480">
        <v>0</v>
      </c>
      <c r="R3480">
        <v>353</v>
      </c>
      <c r="S3480">
        <v>200</v>
      </c>
      <c r="T3480">
        <v>20</v>
      </c>
      <c r="U3480">
        <v>10</v>
      </c>
      <c r="V3480">
        <v>21</v>
      </c>
      <c r="W3480">
        <v>1661</v>
      </c>
      <c r="X3480">
        <v>599</v>
      </c>
      <c r="Y3480">
        <v>41</v>
      </c>
      <c r="Z3480">
        <v>140</v>
      </c>
      <c r="AA3480">
        <v>57</v>
      </c>
      <c r="AB3480">
        <v>698</v>
      </c>
      <c r="AC3480">
        <v>283</v>
      </c>
      <c r="AD3480">
        <v>7</v>
      </c>
      <c r="AE3480">
        <v>93</v>
      </c>
      <c r="AF3480">
        <v>34</v>
      </c>
      <c r="AG3480">
        <v>268</v>
      </c>
      <c r="AH3480">
        <v>56</v>
      </c>
      <c r="AI3480">
        <v>0</v>
      </c>
      <c r="AJ3480">
        <v>30</v>
      </c>
      <c r="AK3480">
        <v>16</v>
      </c>
      <c r="AL3480">
        <v>67</v>
      </c>
      <c r="AM3480">
        <v>38</v>
      </c>
      <c r="AN3480">
        <v>5</v>
      </c>
      <c r="AO3480">
        <v>0</v>
      </c>
      <c r="AP3480">
        <v>0</v>
      </c>
      <c r="AQ3480">
        <v>0</v>
      </c>
      <c r="AR3480">
        <v>0</v>
      </c>
      <c r="AS3480">
        <v>0</v>
      </c>
      <c r="AT3480">
        <v>0</v>
      </c>
      <c r="AU3480">
        <v>0</v>
      </c>
      <c r="AV3480">
        <v>1</v>
      </c>
      <c r="AW3480">
        <v>0</v>
      </c>
      <c r="AX3480">
        <v>0</v>
      </c>
      <c r="AY3480">
        <v>0</v>
      </c>
      <c r="AZ3480">
        <v>0</v>
      </c>
      <c r="BA3480">
        <v>0</v>
      </c>
      <c r="BB3480">
        <v>0</v>
      </c>
      <c r="BC3480">
        <v>0</v>
      </c>
      <c r="BD3480">
        <v>0</v>
      </c>
      <c r="BE3480">
        <v>0</v>
      </c>
      <c r="BF3480">
        <v>0</v>
      </c>
      <c r="BG3480" s="20">
        <v>4</v>
      </c>
      <c r="BH3480" s="20">
        <v>2</v>
      </c>
      <c r="BI3480" s="20">
        <v>97</v>
      </c>
      <c r="BJ3480" s="20">
        <v>33</v>
      </c>
      <c r="BK3480" s="20">
        <v>290</v>
      </c>
      <c r="BL3480" s="20">
        <v>1345</v>
      </c>
      <c r="BM3480" s="20">
        <v>542</v>
      </c>
      <c r="BN3480" s="20">
        <v>196</v>
      </c>
      <c r="BO3480" s="20">
        <v>61</v>
      </c>
      <c r="BP3480" s="20">
        <v>7054</v>
      </c>
      <c r="BQ3480" s="20">
        <v>883</v>
      </c>
      <c r="BR3480" s="20">
        <v>0</v>
      </c>
      <c r="BS3480" s="20">
        <v>30</v>
      </c>
      <c r="BT3480" s="20">
        <v>957</v>
      </c>
      <c r="BU3480" s="20">
        <v>1588</v>
      </c>
      <c r="BV3480" s="20">
        <v>4082</v>
      </c>
    </row>
    <row r="3481" spans="1:74" x14ac:dyDescent="0.25">
      <c r="A3481" s="20" t="s">
        <v>676</v>
      </c>
      <c r="B3481" s="20" t="s">
        <v>687</v>
      </c>
      <c r="C3481" s="20" t="s">
        <v>688</v>
      </c>
      <c r="D3481" s="1">
        <v>44558</v>
      </c>
      <c r="E3481">
        <v>118</v>
      </c>
      <c r="F3481">
        <v>4</v>
      </c>
      <c r="G3481">
        <v>2</v>
      </c>
      <c r="H3481">
        <v>3</v>
      </c>
      <c r="I3481">
        <v>1</v>
      </c>
      <c r="J3481">
        <v>77</v>
      </c>
      <c r="K3481">
        <v>6</v>
      </c>
      <c r="L3481">
        <v>7</v>
      </c>
      <c r="M3481">
        <v>3</v>
      </c>
      <c r="N3481">
        <v>37</v>
      </c>
      <c r="O3481">
        <v>27</v>
      </c>
      <c r="P3481">
        <v>2</v>
      </c>
      <c r="Q3481">
        <v>0</v>
      </c>
      <c r="R3481">
        <v>354</v>
      </c>
      <c r="S3481">
        <v>214</v>
      </c>
      <c r="T3481">
        <v>20</v>
      </c>
      <c r="U3481">
        <v>10</v>
      </c>
      <c r="V3481">
        <v>17</v>
      </c>
      <c r="W3481">
        <v>1679</v>
      </c>
      <c r="X3481">
        <v>704</v>
      </c>
      <c r="Y3481">
        <v>40</v>
      </c>
      <c r="Z3481">
        <v>143</v>
      </c>
      <c r="AA3481">
        <v>56</v>
      </c>
      <c r="AB3481">
        <v>705</v>
      </c>
      <c r="AC3481">
        <v>345</v>
      </c>
      <c r="AD3481">
        <v>7</v>
      </c>
      <c r="AE3481">
        <v>94</v>
      </c>
      <c r="AF3481">
        <v>33</v>
      </c>
      <c r="AG3481">
        <v>271</v>
      </c>
      <c r="AH3481">
        <v>90</v>
      </c>
      <c r="AI3481">
        <v>0</v>
      </c>
      <c r="AJ3481">
        <v>30</v>
      </c>
      <c r="AK3481">
        <v>17</v>
      </c>
      <c r="AL3481">
        <v>69</v>
      </c>
      <c r="AM3481">
        <v>42</v>
      </c>
      <c r="AN3481">
        <v>4</v>
      </c>
      <c r="AO3481">
        <v>0</v>
      </c>
      <c r="AP3481">
        <v>0</v>
      </c>
      <c r="AQ3481">
        <v>0</v>
      </c>
      <c r="AR3481">
        <v>0</v>
      </c>
      <c r="AS3481">
        <v>0</v>
      </c>
      <c r="AT3481">
        <v>0</v>
      </c>
      <c r="AU3481">
        <v>0</v>
      </c>
      <c r="AV3481">
        <v>1</v>
      </c>
      <c r="AW3481">
        <v>0</v>
      </c>
      <c r="AX3481">
        <v>0</v>
      </c>
      <c r="AY3481">
        <v>0</v>
      </c>
      <c r="AZ3481">
        <v>0</v>
      </c>
      <c r="BA3481">
        <v>0</v>
      </c>
      <c r="BB3481">
        <v>0</v>
      </c>
      <c r="BC3481">
        <v>0</v>
      </c>
      <c r="BD3481">
        <v>0</v>
      </c>
      <c r="BE3481">
        <v>0</v>
      </c>
      <c r="BF3481">
        <v>0</v>
      </c>
      <c r="BG3481" s="20">
        <v>4</v>
      </c>
      <c r="BH3481" s="20">
        <v>2</v>
      </c>
      <c r="BI3481" s="20">
        <v>101</v>
      </c>
      <c r="BJ3481" s="20">
        <v>35</v>
      </c>
      <c r="BK3481" s="20">
        <v>295</v>
      </c>
      <c r="BL3481" s="20">
        <v>1365</v>
      </c>
      <c r="BM3481" s="20">
        <v>548</v>
      </c>
      <c r="BN3481" s="20">
        <v>203</v>
      </c>
      <c r="BO3481" s="20">
        <v>64</v>
      </c>
      <c r="BP3481" s="20">
        <v>7125</v>
      </c>
      <c r="BQ3481" s="20">
        <v>1459</v>
      </c>
      <c r="BR3481" s="20">
        <v>0</v>
      </c>
      <c r="BS3481" s="20">
        <v>29</v>
      </c>
      <c r="BT3481" s="20">
        <v>951</v>
      </c>
      <c r="BU3481" s="20">
        <v>1582</v>
      </c>
      <c r="BV3481" s="20">
        <v>4160</v>
      </c>
    </row>
    <row r="3482" spans="1:74" x14ac:dyDescent="0.25">
      <c r="A3482" s="20" t="s">
        <v>676</v>
      </c>
      <c r="B3482" s="20" t="s">
        <v>687</v>
      </c>
      <c r="C3482" s="20" t="s">
        <v>688</v>
      </c>
      <c r="D3482" s="1">
        <v>44564</v>
      </c>
      <c r="E3482">
        <v>118</v>
      </c>
      <c r="F3482">
        <v>4</v>
      </c>
      <c r="G3482">
        <v>2</v>
      </c>
      <c r="H3482">
        <v>3</v>
      </c>
      <c r="I3482">
        <v>1</v>
      </c>
      <c r="J3482">
        <v>78</v>
      </c>
      <c r="K3482">
        <v>6</v>
      </c>
      <c r="L3482">
        <v>7</v>
      </c>
      <c r="M3482">
        <v>3</v>
      </c>
      <c r="N3482">
        <v>36</v>
      </c>
      <c r="O3482">
        <v>26</v>
      </c>
      <c r="P3482">
        <v>2</v>
      </c>
      <c r="Q3482">
        <v>0</v>
      </c>
      <c r="R3482">
        <v>358</v>
      </c>
      <c r="S3482">
        <v>221</v>
      </c>
      <c r="T3482">
        <v>20</v>
      </c>
      <c r="U3482">
        <v>10</v>
      </c>
      <c r="V3482">
        <v>17</v>
      </c>
      <c r="W3482">
        <v>1675</v>
      </c>
      <c r="X3482">
        <v>739</v>
      </c>
      <c r="Y3482">
        <v>40</v>
      </c>
      <c r="Z3482">
        <v>140</v>
      </c>
      <c r="AA3482">
        <v>55</v>
      </c>
      <c r="AB3482">
        <v>704</v>
      </c>
      <c r="AC3482">
        <v>363</v>
      </c>
      <c r="AD3482">
        <v>7</v>
      </c>
      <c r="AE3482">
        <v>93</v>
      </c>
      <c r="AF3482">
        <v>32</v>
      </c>
      <c r="AG3482">
        <v>273</v>
      </c>
      <c r="AH3482">
        <v>102</v>
      </c>
      <c r="AI3482">
        <v>0</v>
      </c>
      <c r="AJ3482">
        <v>30</v>
      </c>
      <c r="AK3482">
        <v>17</v>
      </c>
      <c r="AL3482">
        <v>68</v>
      </c>
      <c r="AM3482">
        <v>41</v>
      </c>
      <c r="AN3482">
        <v>4</v>
      </c>
      <c r="AO3482">
        <v>0</v>
      </c>
      <c r="AP3482">
        <v>0</v>
      </c>
      <c r="AQ3482">
        <v>0</v>
      </c>
      <c r="AR3482">
        <v>0</v>
      </c>
      <c r="AS3482">
        <v>0</v>
      </c>
      <c r="AT3482">
        <v>0</v>
      </c>
      <c r="AU3482">
        <v>0</v>
      </c>
      <c r="AV3482">
        <v>1</v>
      </c>
      <c r="AW3482">
        <v>0</v>
      </c>
      <c r="AX3482">
        <v>0</v>
      </c>
      <c r="AY3482">
        <v>0</v>
      </c>
      <c r="AZ3482">
        <v>0</v>
      </c>
      <c r="BA3482">
        <v>0</v>
      </c>
      <c r="BB3482">
        <v>0</v>
      </c>
      <c r="BC3482">
        <v>0</v>
      </c>
      <c r="BD3482">
        <v>0</v>
      </c>
      <c r="BE3482">
        <v>0</v>
      </c>
      <c r="BF3482">
        <v>0</v>
      </c>
      <c r="BG3482" s="20">
        <v>4</v>
      </c>
      <c r="BH3482" s="20">
        <v>2</v>
      </c>
      <c r="BI3482" s="20">
        <v>101</v>
      </c>
      <c r="BJ3482" s="20">
        <v>34</v>
      </c>
      <c r="BK3482" s="20">
        <v>299</v>
      </c>
      <c r="BL3482" s="20">
        <v>1363</v>
      </c>
      <c r="BM3482" s="20">
        <v>550</v>
      </c>
      <c r="BN3482" s="20">
        <v>205</v>
      </c>
      <c r="BO3482" s="20">
        <v>63</v>
      </c>
      <c r="BP3482" s="20">
        <v>7115</v>
      </c>
      <c r="BQ3482" s="20">
        <v>1623</v>
      </c>
      <c r="BR3482" s="20">
        <v>0</v>
      </c>
      <c r="BS3482" s="20">
        <v>28</v>
      </c>
      <c r="BT3482" s="20">
        <v>947</v>
      </c>
      <c r="BU3482" s="20">
        <v>1583</v>
      </c>
      <c r="BV3482" s="20">
        <v>4159</v>
      </c>
    </row>
    <row r="3483" spans="1:74" x14ac:dyDescent="0.25">
      <c r="A3483" s="20" t="s">
        <v>676</v>
      </c>
      <c r="B3483" s="20" t="s">
        <v>687</v>
      </c>
      <c r="C3483" s="20" t="s">
        <v>688</v>
      </c>
      <c r="D3483" s="1">
        <v>44570</v>
      </c>
      <c r="E3483">
        <v>118</v>
      </c>
      <c r="F3483">
        <v>4</v>
      </c>
      <c r="G3483">
        <v>2</v>
      </c>
      <c r="H3483">
        <v>3</v>
      </c>
      <c r="I3483">
        <v>1</v>
      </c>
      <c r="J3483">
        <v>78</v>
      </c>
      <c r="K3483">
        <v>6</v>
      </c>
      <c r="L3483">
        <v>7</v>
      </c>
      <c r="M3483">
        <v>3</v>
      </c>
      <c r="N3483">
        <v>36</v>
      </c>
      <c r="O3483">
        <v>27</v>
      </c>
      <c r="P3483">
        <v>2</v>
      </c>
      <c r="Q3483">
        <v>0</v>
      </c>
      <c r="R3483">
        <v>364</v>
      </c>
      <c r="S3483">
        <v>233</v>
      </c>
      <c r="T3483">
        <v>20</v>
      </c>
      <c r="U3483">
        <v>10</v>
      </c>
      <c r="V3483">
        <v>16</v>
      </c>
      <c r="W3483">
        <v>1682</v>
      </c>
      <c r="X3483">
        <v>800</v>
      </c>
      <c r="Y3483">
        <v>39</v>
      </c>
      <c r="Z3483">
        <v>138</v>
      </c>
      <c r="AA3483">
        <v>54</v>
      </c>
      <c r="AB3483">
        <v>713</v>
      </c>
      <c r="AC3483">
        <v>378</v>
      </c>
      <c r="AD3483">
        <v>8</v>
      </c>
      <c r="AE3483">
        <v>93</v>
      </c>
      <c r="AF3483">
        <v>34</v>
      </c>
      <c r="AG3483">
        <v>269</v>
      </c>
      <c r="AH3483">
        <v>103</v>
      </c>
      <c r="AI3483">
        <v>0</v>
      </c>
      <c r="AJ3483">
        <v>29</v>
      </c>
      <c r="AK3483">
        <v>17</v>
      </c>
      <c r="AL3483">
        <v>69</v>
      </c>
      <c r="AM3483">
        <v>42</v>
      </c>
      <c r="AN3483">
        <v>4</v>
      </c>
      <c r="AO3483">
        <v>0</v>
      </c>
      <c r="AP3483">
        <v>0</v>
      </c>
      <c r="AQ3483">
        <v>0</v>
      </c>
      <c r="AR3483">
        <v>0</v>
      </c>
      <c r="AS3483">
        <v>0</v>
      </c>
      <c r="AT3483">
        <v>0</v>
      </c>
      <c r="AU3483">
        <v>0</v>
      </c>
      <c r="AV3483">
        <v>1</v>
      </c>
      <c r="AW3483">
        <v>0</v>
      </c>
      <c r="AX3483">
        <v>0</v>
      </c>
      <c r="AY3483">
        <v>0</v>
      </c>
      <c r="AZ3483">
        <v>0</v>
      </c>
      <c r="BA3483">
        <v>0</v>
      </c>
      <c r="BB3483">
        <v>0</v>
      </c>
      <c r="BC3483">
        <v>0</v>
      </c>
      <c r="BD3483">
        <v>0</v>
      </c>
      <c r="BE3483">
        <v>0</v>
      </c>
      <c r="BF3483">
        <v>0</v>
      </c>
      <c r="BG3483" s="20">
        <v>4</v>
      </c>
      <c r="BH3483" s="20">
        <v>2</v>
      </c>
      <c r="BI3483" s="20">
        <v>101</v>
      </c>
      <c r="BJ3483" s="20">
        <v>34</v>
      </c>
      <c r="BK3483" s="20">
        <v>305</v>
      </c>
      <c r="BL3483" s="20">
        <v>1377</v>
      </c>
      <c r="BM3483" s="20">
        <v>555</v>
      </c>
      <c r="BN3483" s="20">
        <v>204</v>
      </c>
      <c r="BO3483" s="20">
        <v>64</v>
      </c>
      <c r="BP3483" s="20">
        <v>7127</v>
      </c>
      <c r="BQ3483" s="20">
        <v>1830</v>
      </c>
      <c r="BR3483" s="20">
        <v>0</v>
      </c>
      <c r="BS3483" s="20">
        <v>28</v>
      </c>
      <c r="BT3483" s="20">
        <v>936</v>
      </c>
      <c r="BU3483" s="20">
        <v>1590</v>
      </c>
      <c r="BV3483" s="20">
        <v>4172</v>
      </c>
    </row>
    <row r="3484" spans="1:74" x14ac:dyDescent="0.25">
      <c r="A3484" s="20" t="s">
        <v>676</v>
      </c>
      <c r="B3484" s="20" t="s">
        <v>687</v>
      </c>
      <c r="C3484" s="20" t="s">
        <v>688</v>
      </c>
      <c r="D3484" s="1">
        <v>44578</v>
      </c>
      <c r="E3484">
        <v>121</v>
      </c>
      <c r="F3484">
        <v>4</v>
      </c>
      <c r="G3484">
        <v>2</v>
      </c>
      <c r="H3484">
        <v>3</v>
      </c>
      <c r="I3484">
        <v>1</v>
      </c>
      <c r="J3484">
        <v>79</v>
      </c>
      <c r="K3484">
        <v>6</v>
      </c>
      <c r="L3484">
        <v>8</v>
      </c>
      <c r="M3484">
        <v>4</v>
      </c>
      <c r="N3484">
        <v>37</v>
      </c>
      <c r="O3484">
        <v>28</v>
      </c>
      <c r="P3484">
        <v>2</v>
      </c>
      <c r="Q3484">
        <v>0</v>
      </c>
      <c r="R3484">
        <v>368</v>
      </c>
      <c r="S3484">
        <v>238</v>
      </c>
      <c r="T3484">
        <v>19</v>
      </c>
      <c r="U3484">
        <v>11</v>
      </c>
      <c r="V3484">
        <v>16</v>
      </c>
      <c r="W3484">
        <v>1701</v>
      </c>
      <c r="X3484">
        <v>861</v>
      </c>
      <c r="Y3484">
        <v>39</v>
      </c>
      <c r="Z3484">
        <v>138</v>
      </c>
      <c r="AA3484">
        <v>56</v>
      </c>
      <c r="AB3484">
        <v>719</v>
      </c>
      <c r="AC3484">
        <v>392</v>
      </c>
      <c r="AD3484">
        <v>9</v>
      </c>
      <c r="AE3484">
        <v>92</v>
      </c>
      <c r="AF3484">
        <v>37</v>
      </c>
      <c r="AG3484">
        <v>271</v>
      </c>
      <c r="AH3484">
        <v>112</v>
      </c>
      <c r="AI3484">
        <v>0</v>
      </c>
      <c r="AJ3484">
        <v>27</v>
      </c>
      <c r="AK3484">
        <v>18</v>
      </c>
      <c r="AL3484">
        <v>68</v>
      </c>
      <c r="AM3484">
        <v>42</v>
      </c>
      <c r="AN3484">
        <v>4</v>
      </c>
      <c r="AO3484">
        <v>0</v>
      </c>
      <c r="AP3484">
        <v>0</v>
      </c>
      <c r="AQ3484">
        <v>0</v>
      </c>
      <c r="AR3484">
        <v>0</v>
      </c>
      <c r="AS3484">
        <v>0</v>
      </c>
      <c r="AT3484">
        <v>0</v>
      </c>
      <c r="AU3484">
        <v>0</v>
      </c>
      <c r="AV3484">
        <v>1</v>
      </c>
      <c r="AW3484">
        <v>0</v>
      </c>
      <c r="AX3484">
        <v>0</v>
      </c>
      <c r="AY3484">
        <v>0</v>
      </c>
      <c r="AZ3484">
        <v>0</v>
      </c>
      <c r="BA3484">
        <v>0</v>
      </c>
      <c r="BB3484">
        <v>0</v>
      </c>
      <c r="BC3484">
        <v>0</v>
      </c>
      <c r="BD3484">
        <v>0</v>
      </c>
      <c r="BE3484">
        <v>0</v>
      </c>
      <c r="BF3484">
        <v>0</v>
      </c>
      <c r="BG3484" s="20">
        <v>4</v>
      </c>
      <c r="BH3484" s="20">
        <v>2</v>
      </c>
      <c r="BI3484" s="20">
        <v>102</v>
      </c>
      <c r="BJ3484" s="20">
        <v>35</v>
      </c>
      <c r="BK3484" s="20">
        <v>308</v>
      </c>
      <c r="BL3484" s="20">
        <v>1395</v>
      </c>
      <c r="BM3484" s="20">
        <v>559</v>
      </c>
      <c r="BN3484" s="20">
        <v>205</v>
      </c>
      <c r="BO3484" s="20">
        <v>63</v>
      </c>
      <c r="BP3484" s="20">
        <v>7174</v>
      </c>
      <c r="BQ3484" s="20">
        <v>2048</v>
      </c>
      <c r="BR3484" s="20">
        <v>0</v>
      </c>
      <c r="BS3484" s="20">
        <v>28</v>
      </c>
      <c r="BT3484" s="20">
        <v>924</v>
      </c>
      <c r="BU3484" s="20">
        <v>1585</v>
      </c>
      <c r="BV3484" s="20">
        <v>4230</v>
      </c>
    </row>
    <row r="3485" spans="1:74" x14ac:dyDescent="0.25">
      <c r="A3485" s="20" t="s">
        <v>676</v>
      </c>
      <c r="B3485" s="20" t="s">
        <v>687</v>
      </c>
      <c r="C3485" s="20" t="s">
        <v>688</v>
      </c>
      <c r="D3485" s="1">
        <v>44584</v>
      </c>
      <c r="E3485">
        <v>121</v>
      </c>
      <c r="F3485">
        <v>4</v>
      </c>
      <c r="G3485">
        <v>2</v>
      </c>
      <c r="H3485">
        <v>3</v>
      </c>
      <c r="I3485">
        <v>1</v>
      </c>
      <c r="J3485">
        <v>79</v>
      </c>
      <c r="K3485">
        <v>6</v>
      </c>
      <c r="L3485">
        <v>8</v>
      </c>
      <c r="M3485">
        <v>4</v>
      </c>
      <c r="N3485">
        <v>37</v>
      </c>
      <c r="O3485">
        <v>28</v>
      </c>
      <c r="P3485">
        <v>2</v>
      </c>
      <c r="Q3485">
        <v>0</v>
      </c>
      <c r="R3485">
        <v>369</v>
      </c>
      <c r="S3485">
        <v>244</v>
      </c>
      <c r="T3485">
        <v>19</v>
      </c>
      <c r="U3485">
        <v>11</v>
      </c>
      <c r="V3485">
        <v>16</v>
      </c>
      <c r="W3485">
        <v>1704</v>
      </c>
      <c r="X3485">
        <v>874</v>
      </c>
      <c r="Y3485">
        <v>38</v>
      </c>
      <c r="Z3485">
        <v>136</v>
      </c>
      <c r="AA3485">
        <v>58</v>
      </c>
      <c r="AB3485">
        <v>718</v>
      </c>
      <c r="AC3485">
        <v>403</v>
      </c>
      <c r="AD3485">
        <v>9</v>
      </c>
      <c r="AE3485">
        <v>92</v>
      </c>
      <c r="AF3485">
        <v>36</v>
      </c>
      <c r="AG3485">
        <v>277</v>
      </c>
      <c r="AH3485">
        <v>121</v>
      </c>
      <c r="AI3485">
        <v>0</v>
      </c>
      <c r="AJ3485">
        <v>27</v>
      </c>
      <c r="AK3485">
        <v>18</v>
      </c>
      <c r="AL3485">
        <v>68</v>
      </c>
      <c r="AM3485">
        <v>42</v>
      </c>
      <c r="AN3485">
        <v>4</v>
      </c>
      <c r="AO3485">
        <v>0</v>
      </c>
      <c r="AP3485">
        <v>0</v>
      </c>
      <c r="AQ3485">
        <v>0</v>
      </c>
      <c r="AR3485">
        <v>0</v>
      </c>
      <c r="AS3485">
        <v>0</v>
      </c>
      <c r="AT3485">
        <v>0</v>
      </c>
      <c r="AU3485">
        <v>0</v>
      </c>
      <c r="AV3485">
        <v>1</v>
      </c>
      <c r="AW3485">
        <v>0</v>
      </c>
      <c r="AX3485">
        <v>0</v>
      </c>
      <c r="AY3485">
        <v>0</v>
      </c>
      <c r="AZ3485">
        <v>0</v>
      </c>
      <c r="BA3485">
        <v>0</v>
      </c>
      <c r="BB3485">
        <v>0</v>
      </c>
      <c r="BC3485">
        <v>0</v>
      </c>
      <c r="BD3485">
        <v>0</v>
      </c>
      <c r="BE3485">
        <v>0</v>
      </c>
      <c r="BF3485">
        <v>0</v>
      </c>
      <c r="BG3485" s="20">
        <v>4</v>
      </c>
      <c r="BH3485" s="20">
        <v>2</v>
      </c>
      <c r="BI3485" s="20">
        <v>102</v>
      </c>
      <c r="BJ3485" s="20">
        <v>35</v>
      </c>
      <c r="BK3485" s="20">
        <v>309</v>
      </c>
      <c r="BL3485" s="20">
        <v>1403</v>
      </c>
      <c r="BM3485" s="20">
        <v>561</v>
      </c>
      <c r="BN3485" s="20">
        <v>213</v>
      </c>
      <c r="BO3485" s="20">
        <v>63</v>
      </c>
      <c r="BP3485" s="20">
        <v>7171</v>
      </c>
      <c r="BQ3485" s="20">
        <v>2150</v>
      </c>
      <c r="BR3485" s="20">
        <v>0</v>
      </c>
      <c r="BS3485" s="20">
        <v>28</v>
      </c>
      <c r="BT3485" s="20">
        <v>925</v>
      </c>
      <c r="BU3485" s="20">
        <v>1572</v>
      </c>
      <c r="BV3485" s="20">
        <v>4245</v>
      </c>
    </row>
    <row r="3486" spans="1:74" x14ac:dyDescent="0.25">
      <c r="A3486" s="20" t="s">
        <v>676</v>
      </c>
      <c r="B3486" s="20" t="s">
        <v>687</v>
      </c>
      <c r="C3486" s="20" t="s">
        <v>688</v>
      </c>
      <c r="D3486" s="1">
        <v>44592</v>
      </c>
      <c r="E3486">
        <v>120</v>
      </c>
      <c r="F3486">
        <v>4</v>
      </c>
      <c r="G3486">
        <v>2</v>
      </c>
      <c r="H3486">
        <v>3</v>
      </c>
      <c r="I3486">
        <v>1</v>
      </c>
      <c r="J3486">
        <v>78</v>
      </c>
      <c r="K3486">
        <v>6</v>
      </c>
      <c r="L3486">
        <v>8</v>
      </c>
      <c r="M3486">
        <v>3</v>
      </c>
      <c r="N3486">
        <v>37</v>
      </c>
      <c r="O3486">
        <v>28</v>
      </c>
      <c r="P3486">
        <v>2</v>
      </c>
      <c r="Q3486">
        <v>0</v>
      </c>
      <c r="R3486">
        <v>369</v>
      </c>
      <c r="S3486">
        <v>246</v>
      </c>
      <c r="T3486">
        <v>19</v>
      </c>
      <c r="U3486">
        <v>12</v>
      </c>
      <c r="V3486">
        <v>15</v>
      </c>
      <c r="W3486">
        <v>1712</v>
      </c>
      <c r="X3486">
        <v>886</v>
      </c>
      <c r="Y3486">
        <v>39</v>
      </c>
      <c r="Z3486">
        <v>134</v>
      </c>
      <c r="AA3486">
        <v>59</v>
      </c>
      <c r="AB3486">
        <v>720</v>
      </c>
      <c r="AC3486">
        <v>407</v>
      </c>
      <c r="AD3486">
        <v>9</v>
      </c>
      <c r="AE3486">
        <v>88</v>
      </c>
      <c r="AF3486">
        <v>38</v>
      </c>
      <c r="AG3486">
        <v>279</v>
      </c>
      <c r="AH3486">
        <v>124</v>
      </c>
      <c r="AI3486">
        <v>0</v>
      </c>
      <c r="AJ3486">
        <v>26</v>
      </c>
      <c r="AK3486">
        <v>18</v>
      </c>
      <c r="AL3486">
        <v>68</v>
      </c>
      <c r="AM3486">
        <v>43</v>
      </c>
      <c r="AN3486">
        <v>4</v>
      </c>
      <c r="AO3486">
        <v>0</v>
      </c>
      <c r="AP3486">
        <v>0</v>
      </c>
      <c r="AQ3486">
        <v>0</v>
      </c>
      <c r="AR3486">
        <v>0</v>
      </c>
      <c r="AS3486">
        <v>0</v>
      </c>
      <c r="AT3486">
        <v>0</v>
      </c>
      <c r="AU3486">
        <v>0</v>
      </c>
      <c r="AV3486">
        <v>1</v>
      </c>
      <c r="AW3486">
        <v>0</v>
      </c>
      <c r="AX3486">
        <v>0</v>
      </c>
      <c r="AY3486">
        <v>0</v>
      </c>
      <c r="AZ3486">
        <v>0</v>
      </c>
      <c r="BA3486">
        <v>0</v>
      </c>
      <c r="BB3486">
        <v>0</v>
      </c>
      <c r="BC3486">
        <v>0</v>
      </c>
      <c r="BD3486">
        <v>0</v>
      </c>
      <c r="BE3486">
        <v>0</v>
      </c>
      <c r="BF3486">
        <v>0</v>
      </c>
      <c r="BG3486" s="20">
        <v>4</v>
      </c>
      <c r="BH3486" s="20">
        <v>2</v>
      </c>
      <c r="BI3486" s="20">
        <v>101</v>
      </c>
      <c r="BJ3486" s="20">
        <v>35</v>
      </c>
      <c r="BK3486" s="20">
        <v>310</v>
      </c>
      <c r="BL3486" s="20">
        <v>1411</v>
      </c>
      <c r="BM3486" s="20">
        <v>561</v>
      </c>
      <c r="BN3486" s="20">
        <v>215</v>
      </c>
      <c r="BO3486" s="20">
        <v>63</v>
      </c>
      <c r="BP3486" s="20">
        <v>7189</v>
      </c>
      <c r="BQ3486" s="20">
        <v>2208</v>
      </c>
      <c r="BR3486" s="20">
        <v>0</v>
      </c>
      <c r="BS3486" s="20">
        <v>28</v>
      </c>
      <c r="BT3486" s="20">
        <v>920</v>
      </c>
      <c r="BU3486" s="20">
        <v>1564</v>
      </c>
      <c r="BV3486" s="20">
        <v>4261</v>
      </c>
    </row>
    <row r="3487" spans="1:74" x14ac:dyDescent="0.25">
      <c r="A3487" s="20" t="s">
        <v>676</v>
      </c>
      <c r="B3487" s="20" t="s">
        <v>687</v>
      </c>
      <c r="C3487" s="20" t="s">
        <v>688</v>
      </c>
      <c r="D3487" s="1">
        <v>44599</v>
      </c>
      <c r="E3487">
        <v>122</v>
      </c>
      <c r="F3487">
        <v>4</v>
      </c>
      <c r="G3487">
        <v>2</v>
      </c>
      <c r="H3487">
        <v>3</v>
      </c>
      <c r="I3487">
        <v>1</v>
      </c>
      <c r="J3487">
        <v>79</v>
      </c>
      <c r="K3487">
        <v>7</v>
      </c>
      <c r="L3487">
        <v>8</v>
      </c>
      <c r="M3487">
        <v>3</v>
      </c>
      <c r="N3487">
        <v>37</v>
      </c>
      <c r="O3487">
        <v>28</v>
      </c>
      <c r="P3487">
        <v>2</v>
      </c>
      <c r="Q3487">
        <v>0</v>
      </c>
      <c r="R3487">
        <v>371</v>
      </c>
      <c r="S3487">
        <v>251</v>
      </c>
      <c r="T3487">
        <v>19</v>
      </c>
      <c r="U3487">
        <v>12</v>
      </c>
      <c r="V3487">
        <v>15</v>
      </c>
      <c r="W3487">
        <v>1725</v>
      </c>
      <c r="X3487">
        <v>910</v>
      </c>
      <c r="Y3487">
        <v>38</v>
      </c>
      <c r="Z3487">
        <v>134</v>
      </c>
      <c r="AA3487">
        <v>63</v>
      </c>
      <c r="AB3487">
        <v>720</v>
      </c>
      <c r="AC3487">
        <v>418</v>
      </c>
      <c r="AD3487">
        <v>9</v>
      </c>
      <c r="AE3487">
        <v>86</v>
      </c>
      <c r="AF3487">
        <v>36</v>
      </c>
      <c r="AG3487">
        <v>280</v>
      </c>
      <c r="AH3487">
        <v>127</v>
      </c>
      <c r="AI3487">
        <v>0</v>
      </c>
      <c r="AJ3487">
        <v>26</v>
      </c>
      <c r="AK3487">
        <v>18</v>
      </c>
      <c r="AL3487">
        <v>69</v>
      </c>
      <c r="AM3487">
        <v>43</v>
      </c>
      <c r="AN3487">
        <v>4</v>
      </c>
      <c r="AO3487">
        <v>0</v>
      </c>
      <c r="AP3487">
        <v>0</v>
      </c>
      <c r="AQ3487">
        <v>0</v>
      </c>
      <c r="AR3487">
        <v>0</v>
      </c>
      <c r="AS3487">
        <v>0</v>
      </c>
      <c r="AT3487">
        <v>0</v>
      </c>
      <c r="AU3487">
        <v>0</v>
      </c>
      <c r="AV3487">
        <v>1</v>
      </c>
      <c r="AW3487">
        <v>0</v>
      </c>
      <c r="AX3487">
        <v>0</v>
      </c>
      <c r="AY3487">
        <v>0</v>
      </c>
      <c r="AZ3487">
        <v>0</v>
      </c>
      <c r="BA3487">
        <v>0</v>
      </c>
      <c r="BB3487">
        <v>0</v>
      </c>
      <c r="BC3487">
        <v>0</v>
      </c>
      <c r="BD3487">
        <v>0</v>
      </c>
      <c r="BE3487">
        <v>0</v>
      </c>
      <c r="BF3487">
        <v>0</v>
      </c>
      <c r="BG3487" s="20">
        <v>4</v>
      </c>
      <c r="BH3487" s="20">
        <v>2</v>
      </c>
      <c r="BI3487" s="20">
        <v>102</v>
      </c>
      <c r="BJ3487" s="20">
        <v>35</v>
      </c>
      <c r="BK3487" s="20">
        <v>312</v>
      </c>
      <c r="BL3487" s="20">
        <v>1424</v>
      </c>
      <c r="BM3487" s="20">
        <v>565</v>
      </c>
      <c r="BN3487" s="20">
        <v>215</v>
      </c>
      <c r="BO3487" s="20">
        <v>64</v>
      </c>
      <c r="BP3487" s="20">
        <v>7188</v>
      </c>
      <c r="BQ3487" s="20">
        <v>2271</v>
      </c>
      <c r="BR3487" s="20">
        <v>0</v>
      </c>
      <c r="BS3487" s="20">
        <v>28</v>
      </c>
      <c r="BT3487" s="20">
        <v>915</v>
      </c>
      <c r="BU3487" s="20">
        <v>1562</v>
      </c>
      <c r="BV3487" s="20">
        <v>4267</v>
      </c>
    </row>
    <row r="3488" spans="1:74" x14ac:dyDescent="0.25">
      <c r="A3488" s="20" t="s">
        <v>676</v>
      </c>
      <c r="B3488" s="20" t="s">
        <v>687</v>
      </c>
      <c r="C3488" s="20" t="s">
        <v>688</v>
      </c>
      <c r="D3488" s="1">
        <v>44606</v>
      </c>
      <c r="E3488">
        <v>122</v>
      </c>
      <c r="F3488">
        <v>4</v>
      </c>
      <c r="G3488">
        <v>2</v>
      </c>
      <c r="H3488">
        <v>3</v>
      </c>
      <c r="I3488">
        <v>1</v>
      </c>
      <c r="J3488">
        <v>80</v>
      </c>
      <c r="K3488">
        <v>7</v>
      </c>
      <c r="L3488">
        <v>8</v>
      </c>
      <c r="M3488">
        <v>3</v>
      </c>
      <c r="N3488">
        <v>37</v>
      </c>
      <c r="O3488">
        <v>28</v>
      </c>
      <c r="P3488">
        <v>2</v>
      </c>
      <c r="Q3488">
        <v>0</v>
      </c>
      <c r="R3488">
        <v>373</v>
      </c>
      <c r="S3488">
        <v>252</v>
      </c>
      <c r="T3488">
        <v>19</v>
      </c>
      <c r="U3488">
        <v>12</v>
      </c>
      <c r="V3488">
        <v>15</v>
      </c>
      <c r="W3488">
        <v>1736</v>
      </c>
      <c r="X3488">
        <v>925</v>
      </c>
      <c r="Y3488">
        <v>38</v>
      </c>
      <c r="Z3488">
        <v>132</v>
      </c>
      <c r="AA3488">
        <v>66</v>
      </c>
      <c r="AB3488">
        <v>731</v>
      </c>
      <c r="AC3488">
        <v>425</v>
      </c>
      <c r="AD3488">
        <v>9</v>
      </c>
      <c r="AE3488">
        <v>87</v>
      </c>
      <c r="AF3488">
        <v>39</v>
      </c>
      <c r="AG3488">
        <v>277</v>
      </c>
      <c r="AH3488">
        <v>127</v>
      </c>
      <c r="AI3488">
        <v>0</v>
      </c>
      <c r="AJ3488">
        <v>25</v>
      </c>
      <c r="AK3488">
        <v>18</v>
      </c>
      <c r="AL3488">
        <v>71</v>
      </c>
      <c r="AM3488">
        <v>45</v>
      </c>
      <c r="AN3488">
        <v>5</v>
      </c>
      <c r="AO3488">
        <v>0</v>
      </c>
      <c r="AP3488">
        <v>1</v>
      </c>
      <c r="AQ3488">
        <v>0</v>
      </c>
      <c r="AR3488">
        <v>0</v>
      </c>
      <c r="AS3488">
        <v>0</v>
      </c>
      <c r="AT3488">
        <v>0</v>
      </c>
      <c r="AU3488">
        <v>0</v>
      </c>
      <c r="AV3488">
        <v>1</v>
      </c>
      <c r="AW3488">
        <v>0</v>
      </c>
      <c r="AX3488">
        <v>0</v>
      </c>
      <c r="AY3488">
        <v>0</v>
      </c>
      <c r="AZ3488">
        <v>0</v>
      </c>
      <c r="BA3488">
        <v>0</v>
      </c>
      <c r="BB3488">
        <v>0</v>
      </c>
      <c r="BC3488">
        <v>0</v>
      </c>
      <c r="BD3488">
        <v>0</v>
      </c>
      <c r="BE3488">
        <v>0</v>
      </c>
      <c r="BF3488">
        <v>0</v>
      </c>
      <c r="BG3488" s="20">
        <v>4</v>
      </c>
      <c r="BH3488" s="20">
        <v>2</v>
      </c>
      <c r="BI3488" s="20">
        <v>103</v>
      </c>
      <c r="BJ3488" s="20">
        <v>35</v>
      </c>
      <c r="BK3488" s="20">
        <v>314</v>
      </c>
      <c r="BL3488" s="20">
        <v>1433</v>
      </c>
      <c r="BM3488" s="20">
        <v>572</v>
      </c>
      <c r="BN3488" s="20">
        <v>212</v>
      </c>
      <c r="BO3488" s="20">
        <v>64</v>
      </c>
      <c r="BP3488" s="20">
        <v>7210</v>
      </c>
      <c r="BQ3488" s="20">
        <v>2317</v>
      </c>
      <c r="BR3488" s="20">
        <v>0</v>
      </c>
      <c r="BS3488" s="20">
        <v>29</v>
      </c>
      <c r="BT3488" s="20">
        <v>916</v>
      </c>
      <c r="BU3488" s="20">
        <v>1570</v>
      </c>
      <c r="BV3488" s="20">
        <v>4274</v>
      </c>
    </row>
    <row r="3489" spans="1:74" x14ac:dyDescent="0.25">
      <c r="A3489" s="20" t="s">
        <v>676</v>
      </c>
      <c r="B3489" s="20" t="s">
        <v>681</v>
      </c>
      <c r="C3489" s="20" t="s">
        <v>689</v>
      </c>
      <c r="D3489" s="1">
        <v>44493</v>
      </c>
      <c r="E3489">
        <v>89</v>
      </c>
      <c r="F3489">
        <v>2</v>
      </c>
      <c r="G3489">
        <v>2</v>
      </c>
      <c r="H3489">
        <v>0</v>
      </c>
      <c r="I3489">
        <v>0</v>
      </c>
      <c r="J3489">
        <v>20</v>
      </c>
      <c r="K3489">
        <v>2</v>
      </c>
      <c r="L3489">
        <v>8</v>
      </c>
      <c r="M3489">
        <v>0</v>
      </c>
      <c r="N3489">
        <v>0</v>
      </c>
      <c r="O3489">
        <v>0</v>
      </c>
      <c r="P3489">
        <v>0</v>
      </c>
      <c r="Q3489">
        <v>0</v>
      </c>
      <c r="R3489">
        <v>261</v>
      </c>
      <c r="S3489">
        <v>0</v>
      </c>
      <c r="T3489">
        <v>121</v>
      </c>
      <c r="U3489">
        <v>5</v>
      </c>
      <c r="V3489">
        <v>0</v>
      </c>
      <c r="W3489">
        <v>1004</v>
      </c>
      <c r="X3489">
        <v>0</v>
      </c>
      <c r="Y3489">
        <v>67</v>
      </c>
      <c r="Z3489">
        <v>166</v>
      </c>
      <c r="AA3489">
        <v>8</v>
      </c>
      <c r="AB3489">
        <v>768</v>
      </c>
      <c r="AC3489">
        <v>30</v>
      </c>
      <c r="AD3489">
        <v>11</v>
      </c>
      <c r="AE3489">
        <v>147</v>
      </c>
      <c r="AF3489">
        <v>11</v>
      </c>
      <c r="AG3489">
        <v>196</v>
      </c>
      <c r="AH3489">
        <v>0</v>
      </c>
      <c r="AI3489">
        <v>4</v>
      </c>
      <c r="AJ3489">
        <v>36</v>
      </c>
      <c r="AK3489">
        <v>2</v>
      </c>
      <c r="AL3489">
        <v>24</v>
      </c>
      <c r="AM3489">
        <v>0</v>
      </c>
      <c r="AN3489">
        <v>2</v>
      </c>
      <c r="AO3489">
        <v>1</v>
      </c>
      <c r="AP3489">
        <v>0</v>
      </c>
      <c r="AQ3489">
        <v>0</v>
      </c>
      <c r="AR3489">
        <v>0</v>
      </c>
      <c r="AS3489">
        <v>0</v>
      </c>
      <c r="AT3489">
        <v>0</v>
      </c>
      <c r="AU3489">
        <v>0</v>
      </c>
      <c r="AV3489">
        <v>0</v>
      </c>
      <c r="AW3489">
        <v>0</v>
      </c>
      <c r="AX3489">
        <v>0</v>
      </c>
      <c r="AY3489">
        <v>0</v>
      </c>
      <c r="AZ3489">
        <v>0</v>
      </c>
      <c r="BA3489">
        <v>0</v>
      </c>
      <c r="BB3489">
        <v>18</v>
      </c>
      <c r="BC3489">
        <v>24</v>
      </c>
      <c r="BD3489">
        <v>0</v>
      </c>
      <c r="BE3489">
        <v>6</v>
      </c>
      <c r="BF3489">
        <v>2</v>
      </c>
      <c r="BG3489" s="20"/>
      <c r="BH3489" s="20"/>
      <c r="BI3489" s="20"/>
      <c r="BJ3489" s="20"/>
      <c r="BK3489" s="20"/>
      <c r="BL3489" s="20"/>
      <c r="BM3489" s="20"/>
      <c r="BN3489" s="20"/>
      <c r="BO3489" s="20"/>
      <c r="BP3489" s="20"/>
      <c r="BQ3489" s="20"/>
      <c r="BR3489" s="20"/>
      <c r="BS3489" s="20"/>
      <c r="BT3489" s="20"/>
      <c r="BU3489" s="20"/>
      <c r="BV3489" s="20"/>
    </row>
    <row r="3490" spans="1:74" x14ac:dyDescent="0.25">
      <c r="A3490" s="20" t="s">
        <v>676</v>
      </c>
      <c r="B3490" s="20" t="s">
        <v>681</v>
      </c>
      <c r="C3490" s="20" t="s">
        <v>689</v>
      </c>
      <c r="D3490" s="1">
        <v>44500</v>
      </c>
      <c r="E3490">
        <v>93</v>
      </c>
      <c r="F3490">
        <v>3</v>
      </c>
      <c r="G3490">
        <v>3</v>
      </c>
      <c r="H3490">
        <v>0</v>
      </c>
      <c r="I3490">
        <v>0</v>
      </c>
      <c r="J3490">
        <v>25</v>
      </c>
      <c r="K3490">
        <v>3</v>
      </c>
      <c r="L3490">
        <v>7</v>
      </c>
      <c r="M3490">
        <v>0</v>
      </c>
      <c r="N3490">
        <v>0</v>
      </c>
      <c r="O3490">
        <v>0</v>
      </c>
      <c r="P3490">
        <v>0</v>
      </c>
      <c r="Q3490">
        <v>0</v>
      </c>
      <c r="R3490">
        <v>262</v>
      </c>
      <c r="S3490">
        <v>0</v>
      </c>
      <c r="T3490">
        <v>145</v>
      </c>
      <c r="U3490">
        <v>5</v>
      </c>
      <c r="V3490">
        <v>0</v>
      </c>
      <c r="W3490">
        <v>999</v>
      </c>
      <c r="X3490">
        <v>0</v>
      </c>
      <c r="Y3490">
        <v>98</v>
      </c>
      <c r="Z3490">
        <v>162</v>
      </c>
      <c r="AA3490">
        <v>8</v>
      </c>
      <c r="AB3490">
        <v>767</v>
      </c>
      <c r="AC3490">
        <v>41</v>
      </c>
      <c r="AD3490">
        <v>12</v>
      </c>
      <c r="AE3490">
        <v>145</v>
      </c>
      <c r="AF3490">
        <v>9</v>
      </c>
      <c r="AG3490">
        <v>199</v>
      </c>
      <c r="AH3490">
        <v>0</v>
      </c>
      <c r="AI3490">
        <v>5</v>
      </c>
      <c r="AJ3490">
        <v>37</v>
      </c>
      <c r="AK3490">
        <v>3</v>
      </c>
      <c r="AL3490">
        <v>25</v>
      </c>
      <c r="AM3490">
        <v>0</v>
      </c>
      <c r="AN3490">
        <v>4</v>
      </c>
      <c r="AO3490">
        <v>1</v>
      </c>
      <c r="AP3490">
        <v>0</v>
      </c>
      <c r="AQ3490">
        <v>0</v>
      </c>
      <c r="AR3490">
        <v>0</v>
      </c>
      <c r="AS3490">
        <v>0</v>
      </c>
      <c r="AT3490">
        <v>0</v>
      </c>
      <c r="AU3490">
        <v>0</v>
      </c>
      <c r="AV3490">
        <v>0</v>
      </c>
      <c r="AW3490">
        <v>0</v>
      </c>
      <c r="AX3490">
        <v>0</v>
      </c>
      <c r="AY3490">
        <v>0</v>
      </c>
      <c r="AZ3490">
        <v>0</v>
      </c>
      <c r="BA3490">
        <v>0</v>
      </c>
      <c r="BB3490">
        <v>17</v>
      </c>
      <c r="BC3490">
        <v>22</v>
      </c>
      <c r="BD3490">
        <v>0</v>
      </c>
      <c r="BE3490">
        <v>5</v>
      </c>
      <c r="BF3490">
        <v>2</v>
      </c>
      <c r="BG3490" s="20"/>
      <c r="BH3490" s="20"/>
      <c r="BI3490" s="20"/>
      <c r="BJ3490" s="20"/>
      <c r="BK3490" s="20"/>
      <c r="BL3490" s="20"/>
      <c r="BM3490" s="20"/>
      <c r="BN3490" s="20"/>
      <c r="BO3490" s="20"/>
      <c r="BP3490" s="20"/>
      <c r="BQ3490" s="20"/>
      <c r="BR3490" s="20"/>
      <c r="BS3490" s="20"/>
      <c r="BT3490" s="20"/>
      <c r="BU3490" s="20"/>
      <c r="BV3490" s="20"/>
    </row>
    <row r="3491" spans="1:74" x14ac:dyDescent="0.25">
      <c r="A3491" s="20" t="s">
        <v>676</v>
      </c>
      <c r="B3491" s="20" t="s">
        <v>681</v>
      </c>
      <c r="C3491" s="20" t="s">
        <v>689</v>
      </c>
      <c r="D3491" s="1">
        <v>44507</v>
      </c>
      <c r="E3491">
        <v>93</v>
      </c>
      <c r="F3491">
        <v>3</v>
      </c>
      <c r="G3491">
        <v>3</v>
      </c>
      <c r="H3491">
        <v>0</v>
      </c>
      <c r="I3491">
        <v>0</v>
      </c>
      <c r="J3491">
        <v>28</v>
      </c>
      <c r="K3491">
        <v>3</v>
      </c>
      <c r="L3491">
        <v>7</v>
      </c>
      <c r="M3491">
        <v>0</v>
      </c>
      <c r="N3491">
        <v>0</v>
      </c>
      <c r="O3491">
        <v>0</v>
      </c>
      <c r="P3491">
        <v>0</v>
      </c>
      <c r="Q3491">
        <v>0</v>
      </c>
      <c r="R3491">
        <v>262</v>
      </c>
      <c r="S3491">
        <v>167</v>
      </c>
      <c r="T3491">
        <v>17</v>
      </c>
      <c r="U3491">
        <v>5</v>
      </c>
      <c r="V3491">
        <v>0</v>
      </c>
      <c r="W3491">
        <v>995</v>
      </c>
      <c r="X3491">
        <v>134</v>
      </c>
      <c r="Y3491">
        <v>21</v>
      </c>
      <c r="Z3491">
        <v>158</v>
      </c>
      <c r="AA3491">
        <v>8</v>
      </c>
      <c r="AB3491">
        <v>766</v>
      </c>
      <c r="AC3491">
        <v>58</v>
      </c>
      <c r="AD3491">
        <v>12</v>
      </c>
      <c r="AE3491">
        <v>143</v>
      </c>
      <c r="AF3491">
        <v>9</v>
      </c>
      <c r="AG3491">
        <v>200</v>
      </c>
      <c r="AH3491">
        <v>8</v>
      </c>
      <c r="AI3491">
        <v>5</v>
      </c>
      <c r="AJ3491">
        <v>37</v>
      </c>
      <c r="AK3491">
        <v>4</v>
      </c>
      <c r="AL3491">
        <v>25</v>
      </c>
      <c r="AM3491">
        <v>7</v>
      </c>
      <c r="AN3491">
        <v>2</v>
      </c>
      <c r="AO3491">
        <v>1</v>
      </c>
      <c r="AP3491">
        <v>0</v>
      </c>
      <c r="AQ3491">
        <v>0</v>
      </c>
      <c r="AR3491">
        <v>0</v>
      </c>
      <c r="AS3491">
        <v>0</v>
      </c>
      <c r="AT3491">
        <v>0</v>
      </c>
      <c r="AU3491">
        <v>0</v>
      </c>
      <c r="AV3491">
        <v>0</v>
      </c>
      <c r="AW3491">
        <v>0</v>
      </c>
      <c r="AX3491">
        <v>0</v>
      </c>
      <c r="AY3491">
        <v>0</v>
      </c>
      <c r="AZ3491">
        <v>0</v>
      </c>
      <c r="BA3491">
        <v>0</v>
      </c>
      <c r="BB3491">
        <v>0</v>
      </c>
      <c r="BC3491">
        <v>0</v>
      </c>
      <c r="BD3491">
        <v>0</v>
      </c>
      <c r="BE3491">
        <v>0</v>
      </c>
      <c r="BF3491">
        <v>0</v>
      </c>
      <c r="BG3491" s="20">
        <v>3</v>
      </c>
      <c r="BH3491" s="20">
        <v>0</v>
      </c>
      <c r="BI3491" s="20">
        <v>79</v>
      </c>
      <c r="BJ3491" s="20">
        <v>0</v>
      </c>
      <c r="BK3491" s="20">
        <v>236</v>
      </c>
      <c r="BL3491" s="20">
        <v>760</v>
      </c>
      <c r="BM3491" s="20">
        <v>591</v>
      </c>
      <c r="BN3491" s="20">
        <v>136</v>
      </c>
      <c r="BO3491" s="20">
        <v>21</v>
      </c>
      <c r="BP3491" s="20"/>
      <c r="BQ3491" s="20"/>
      <c r="BR3491" s="20"/>
      <c r="BS3491" s="20"/>
      <c r="BT3491" s="20"/>
      <c r="BU3491" s="20"/>
      <c r="BV3491" s="20"/>
    </row>
    <row r="3492" spans="1:74" x14ac:dyDescent="0.25">
      <c r="A3492" s="20" t="s">
        <v>676</v>
      </c>
      <c r="B3492" s="20" t="s">
        <v>681</v>
      </c>
      <c r="C3492" s="20" t="s">
        <v>689</v>
      </c>
      <c r="D3492" s="1">
        <v>44514</v>
      </c>
      <c r="E3492">
        <v>94</v>
      </c>
      <c r="F3492">
        <v>3</v>
      </c>
      <c r="G3492">
        <v>3</v>
      </c>
      <c r="H3492">
        <v>0</v>
      </c>
      <c r="I3492">
        <v>0</v>
      </c>
      <c r="J3492">
        <v>32</v>
      </c>
      <c r="K3492">
        <v>3</v>
      </c>
      <c r="L3492">
        <v>7</v>
      </c>
      <c r="M3492">
        <v>0</v>
      </c>
      <c r="N3492">
        <v>0</v>
      </c>
      <c r="O3492">
        <v>0</v>
      </c>
      <c r="P3492">
        <v>0</v>
      </c>
      <c r="Q3492">
        <v>0</v>
      </c>
      <c r="R3492">
        <v>262</v>
      </c>
      <c r="S3492">
        <v>176</v>
      </c>
      <c r="T3492">
        <v>17</v>
      </c>
      <c r="U3492">
        <v>6</v>
      </c>
      <c r="V3492">
        <v>0</v>
      </c>
      <c r="W3492">
        <v>990</v>
      </c>
      <c r="X3492">
        <v>164</v>
      </c>
      <c r="Y3492">
        <v>21</v>
      </c>
      <c r="Z3492">
        <v>157</v>
      </c>
      <c r="AA3492">
        <v>8</v>
      </c>
      <c r="AB3492">
        <v>770</v>
      </c>
      <c r="AC3492">
        <v>78</v>
      </c>
      <c r="AD3492">
        <v>12</v>
      </c>
      <c r="AE3492">
        <v>142</v>
      </c>
      <c r="AF3492">
        <v>12</v>
      </c>
      <c r="AG3492">
        <v>204</v>
      </c>
      <c r="AH3492">
        <v>9</v>
      </c>
      <c r="AI3492">
        <v>5</v>
      </c>
      <c r="AJ3492">
        <v>37</v>
      </c>
      <c r="AK3492">
        <v>5</v>
      </c>
      <c r="AL3492">
        <v>26</v>
      </c>
      <c r="AM3492">
        <v>8</v>
      </c>
      <c r="AN3492">
        <v>2</v>
      </c>
      <c r="AO3492">
        <v>1</v>
      </c>
      <c r="AP3492">
        <v>0</v>
      </c>
      <c r="AQ3492">
        <v>0</v>
      </c>
      <c r="AR3492">
        <v>0</v>
      </c>
      <c r="AS3492">
        <v>0</v>
      </c>
      <c r="AT3492">
        <v>0</v>
      </c>
      <c r="AU3492">
        <v>0</v>
      </c>
      <c r="AV3492">
        <v>0</v>
      </c>
      <c r="AW3492">
        <v>0</v>
      </c>
      <c r="AX3492">
        <v>0</v>
      </c>
      <c r="AY3492">
        <v>0</v>
      </c>
      <c r="AZ3492">
        <v>0</v>
      </c>
      <c r="BA3492">
        <v>0</v>
      </c>
      <c r="BB3492">
        <v>0</v>
      </c>
      <c r="BC3492">
        <v>0</v>
      </c>
      <c r="BD3492">
        <v>0</v>
      </c>
      <c r="BE3492">
        <v>0</v>
      </c>
      <c r="BF3492">
        <v>0</v>
      </c>
      <c r="BG3492" s="20">
        <v>3</v>
      </c>
      <c r="BH3492" s="20">
        <v>0</v>
      </c>
      <c r="BI3492" s="20">
        <v>79</v>
      </c>
      <c r="BJ3492" s="20">
        <v>0</v>
      </c>
      <c r="BK3492" s="20">
        <v>235</v>
      </c>
      <c r="BL3492" s="20">
        <v>758</v>
      </c>
      <c r="BM3492" s="20">
        <v>593</v>
      </c>
      <c r="BN3492" s="20">
        <v>141</v>
      </c>
      <c r="BO3492" s="20">
        <v>22</v>
      </c>
      <c r="BP3492" s="20"/>
      <c r="BQ3492" s="20"/>
      <c r="BR3492" s="20"/>
      <c r="BS3492" s="20"/>
      <c r="BT3492" s="20"/>
      <c r="BU3492" s="20"/>
      <c r="BV3492" s="20"/>
    </row>
    <row r="3493" spans="1:74" x14ac:dyDescent="0.25">
      <c r="A3493" s="20" t="s">
        <v>676</v>
      </c>
      <c r="B3493" s="20" t="s">
        <v>681</v>
      </c>
      <c r="C3493" s="20" t="s">
        <v>689</v>
      </c>
      <c r="D3493" s="1">
        <v>44521</v>
      </c>
      <c r="E3493">
        <v>94</v>
      </c>
      <c r="F3493">
        <v>3</v>
      </c>
      <c r="G3493">
        <v>3</v>
      </c>
      <c r="H3493">
        <v>0</v>
      </c>
      <c r="I3493">
        <v>0</v>
      </c>
      <c r="J3493">
        <v>33</v>
      </c>
      <c r="K3493">
        <v>3</v>
      </c>
      <c r="L3493">
        <v>7</v>
      </c>
      <c r="M3493">
        <v>0</v>
      </c>
      <c r="N3493">
        <v>0</v>
      </c>
      <c r="O3493">
        <v>0</v>
      </c>
      <c r="P3493">
        <v>0</v>
      </c>
      <c r="Q3493">
        <v>0</v>
      </c>
      <c r="R3493">
        <v>262</v>
      </c>
      <c r="S3493">
        <v>185</v>
      </c>
      <c r="T3493">
        <v>17</v>
      </c>
      <c r="U3493">
        <v>6</v>
      </c>
      <c r="V3493">
        <v>0</v>
      </c>
      <c r="W3493">
        <v>995</v>
      </c>
      <c r="X3493">
        <v>209</v>
      </c>
      <c r="Y3493">
        <v>21</v>
      </c>
      <c r="Z3493">
        <v>157</v>
      </c>
      <c r="AA3493">
        <v>9</v>
      </c>
      <c r="AB3493">
        <v>775</v>
      </c>
      <c r="AC3493">
        <v>106</v>
      </c>
      <c r="AD3493">
        <v>12</v>
      </c>
      <c r="AE3493">
        <v>142</v>
      </c>
      <c r="AF3493">
        <v>16</v>
      </c>
      <c r="AG3493">
        <v>206</v>
      </c>
      <c r="AH3493">
        <v>10</v>
      </c>
      <c r="AI3493">
        <v>5</v>
      </c>
      <c r="AJ3493">
        <v>36</v>
      </c>
      <c r="AK3493">
        <v>6</v>
      </c>
      <c r="AL3493">
        <v>27</v>
      </c>
      <c r="AM3493">
        <v>11</v>
      </c>
      <c r="AN3493">
        <v>2</v>
      </c>
      <c r="AO3493">
        <v>1</v>
      </c>
      <c r="AP3493">
        <v>0</v>
      </c>
      <c r="AQ3493">
        <v>0</v>
      </c>
      <c r="AR3493">
        <v>0</v>
      </c>
      <c r="AS3493">
        <v>0</v>
      </c>
      <c r="AT3493">
        <v>0</v>
      </c>
      <c r="AU3493">
        <v>0</v>
      </c>
      <c r="AV3493">
        <v>0</v>
      </c>
      <c r="AW3493">
        <v>0</v>
      </c>
      <c r="AX3493">
        <v>0</v>
      </c>
      <c r="AY3493">
        <v>0</v>
      </c>
      <c r="AZ3493">
        <v>0</v>
      </c>
      <c r="BA3493">
        <v>0</v>
      </c>
      <c r="BB3493">
        <v>0</v>
      </c>
      <c r="BC3493">
        <v>0</v>
      </c>
      <c r="BD3493">
        <v>0</v>
      </c>
      <c r="BE3493">
        <v>0</v>
      </c>
      <c r="BF3493">
        <v>0</v>
      </c>
      <c r="BG3493" s="20">
        <v>3</v>
      </c>
      <c r="BH3493" s="20">
        <v>0</v>
      </c>
      <c r="BI3493" s="20">
        <v>79</v>
      </c>
      <c r="BJ3493" s="20">
        <v>0</v>
      </c>
      <c r="BK3493" s="20">
        <v>235</v>
      </c>
      <c r="BL3493" s="20">
        <v>763</v>
      </c>
      <c r="BM3493" s="20">
        <v>595</v>
      </c>
      <c r="BN3493" s="20">
        <v>142</v>
      </c>
      <c r="BO3493" s="20">
        <v>24</v>
      </c>
      <c r="BP3493" s="20"/>
      <c r="BQ3493" s="20"/>
      <c r="BR3493" s="20"/>
      <c r="BS3493" s="20"/>
      <c r="BT3493" s="20"/>
      <c r="BU3493" s="20"/>
      <c r="BV3493" s="20"/>
    </row>
    <row r="3494" spans="1:74" x14ac:dyDescent="0.25">
      <c r="A3494" s="20" t="s">
        <v>676</v>
      </c>
      <c r="B3494" s="20" t="s">
        <v>681</v>
      </c>
      <c r="C3494" s="20" t="s">
        <v>689</v>
      </c>
      <c r="D3494" s="1">
        <v>44528</v>
      </c>
      <c r="E3494">
        <v>94</v>
      </c>
      <c r="F3494">
        <v>3</v>
      </c>
      <c r="G3494">
        <v>3</v>
      </c>
      <c r="H3494">
        <v>0</v>
      </c>
      <c r="I3494">
        <v>0</v>
      </c>
      <c r="J3494">
        <v>40</v>
      </c>
      <c r="K3494">
        <v>3</v>
      </c>
      <c r="L3494">
        <v>7</v>
      </c>
      <c r="M3494">
        <v>0</v>
      </c>
      <c r="N3494">
        <v>0</v>
      </c>
      <c r="O3494">
        <v>0</v>
      </c>
      <c r="P3494">
        <v>0</v>
      </c>
      <c r="Q3494">
        <v>0</v>
      </c>
      <c r="R3494">
        <v>261</v>
      </c>
      <c r="S3494">
        <v>192</v>
      </c>
      <c r="T3494">
        <v>16</v>
      </c>
      <c r="U3494">
        <v>6</v>
      </c>
      <c r="V3494">
        <v>0</v>
      </c>
      <c r="W3494">
        <v>993</v>
      </c>
      <c r="X3494">
        <v>287</v>
      </c>
      <c r="Y3494">
        <v>21</v>
      </c>
      <c r="Z3494">
        <v>157</v>
      </c>
      <c r="AA3494">
        <v>7</v>
      </c>
      <c r="AB3494">
        <v>776</v>
      </c>
      <c r="AC3494">
        <v>171</v>
      </c>
      <c r="AD3494">
        <v>12</v>
      </c>
      <c r="AE3494">
        <v>139</v>
      </c>
      <c r="AF3494">
        <v>19</v>
      </c>
      <c r="AG3494">
        <v>207</v>
      </c>
      <c r="AH3494">
        <v>18</v>
      </c>
      <c r="AI3494">
        <v>5</v>
      </c>
      <c r="AJ3494">
        <v>36</v>
      </c>
      <c r="AK3494">
        <v>8</v>
      </c>
      <c r="AL3494">
        <v>26</v>
      </c>
      <c r="AM3494">
        <v>12</v>
      </c>
      <c r="AN3494">
        <v>2</v>
      </c>
      <c r="AO3494">
        <v>1</v>
      </c>
      <c r="AP3494">
        <v>0</v>
      </c>
      <c r="AQ3494">
        <v>0</v>
      </c>
      <c r="AR3494">
        <v>0</v>
      </c>
      <c r="AS3494">
        <v>0</v>
      </c>
      <c r="AT3494">
        <v>0</v>
      </c>
      <c r="AU3494">
        <v>0</v>
      </c>
      <c r="AV3494">
        <v>0</v>
      </c>
      <c r="AW3494">
        <v>0</v>
      </c>
      <c r="AX3494">
        <v>0</v>
      </c>
      <c r="AY3494">
        <v>0</v>
      </c>
      <c r="AZ3494">
        <v>0</v>
      </c>
      <c r="BA3494">
        <v>0</v>
      </c>
      <c r="BB3494">
        <v>0</v>
      </c>
      <c r="BC3494">
        <v>0</v>
      </c>
      <c r="BD3494">
        <v>0</v>
      </c>
      <c r="BE3494">
        <v>0</v>
      </c>
      <c r="BF3494">
        <v>0</v>
      </c>
      <c r="BG3494" s="20">
        <v>3</v>
      </c>
      <c r="BH3494" s="20">
        <v>0</v>
      </c>
      <c r="BI3494" s="20">
        <v>79</v>
      </c>
      <c r="BJ3494" s="20">
        <v>0</v>
      </c>
      <c r="BK3494" s="20">
        <v>235</v>
      </c>
      <c r="BL3494" s="20">
        <v>767</v>
      </c>
      <c r="BM3494" s="20">
        <v>594</v>
      </c>
      <c r="BN3494" s="20">
        <v>141</v>
      </c>
      <c r="BO3494" s="20">
        <v>23</v>
      </c>
      <c r="BP3494" s="20"/>
      <c r="BQ3494" s="20"/>
      <c r="BR3494" s="20"/>
      <c r="BS3494" s="20"/>
      <c r="BT3494" s="20"/>
      <c r="BU3494" s="20"/>
      <c r="BV3494" s="20"/>
    </row>
    <row r="3495" spans="1:74" x14ac:dyDescent="0.25">
      <c r="A3495" s="20" t="s">
        <v>676</v>
      </c>
      <c r="B3495" s="20" t="s">
        <v>681</v>
      </c>
      <c r="C3495" s="20" t="s">
        <v>689</v>
      </c>
      <c r="D3495" s="1">
        <v>44535</v>
      </c>
      <c r="E3495">
        <v>95</v>
      </c>
      <c r="F3495">
        <v>3</v>
      </c>
      <c r="G3495">
        <v>3</v>
      </c>
      <c r="H3495">
        <v>0</v>
      </c>
      <c r="I3495">
        <v>0</v>
      </c>
      <c r="J3495">
        <v>46</v>
      </c>
      <c r="K3495">
        <v>3</v>
      </c>
      <c r="L3495">
        <v>7</v>
      </c>
      <c r="M3495">
        <v>0</v>
      </c>
      <c r="N3495">
        <v>0</v>
      </c>
      <c r="O3495">
        <v>0</v>
      </c>
      <c r="P3495">
        <v>0</v>
      </c>
      <c r="Q3495">
        <v>0</v>
      </c>
      <c r="R3495">
        <v>261</v>
      </c>
      <c r="S3495">
        <v>195</v>
      </c>
      <c r="T3495">
        <v>16</v>
      </c>
      <c r="U3495">
        <v>6</v>
      </c>
      <c r="V3495">
        <v>0</v>
      </c>
      <c r="W3495">
        <v>993</v>
      </c>
      <c r="X3495">
        <v>330</v>
      </c>
      <c r="Y3495">
        <v>21</v>
      </c>
      <c r="Z3495">
        <v>155</v>
      </c>
      <c r="AA3495">
        <v>7</v>
      </c>
      <c r="AB3495">
        <v>779</v>
      </c>
      <c r="AC3495">
        <v>224</v>
      </c>
      <c r="AD3495">
        <v>12</v>
      </c>
      <c r="AE3495">
        <v>139</v>
      </c>
      <c r="AF3495">
        <v>16</v>
      </c>
      <c r="AG3495">
        <v>206</v>
      </c>
      <c r="AH3495">
        <v>18</v>
      </c>
      <c r="AI3495">
        <v>5</v>
      </c>
      <c r="AJ3495">
        <v>36</v>
      </c>
      <c r="AK3495">
        <v>7</v>
      </c>
      <c r="AL3495">
        <v>26</v>
      </c>
      <c r="AM3495">
        <v>14</v>
      </c>
      <c r="AN3495">
        <v>2</v>
      </c>
      <c r="AO3495">
        <v>1</v>
      </c>
      <c r="AP3495">
        <v>0</v>
      </c>
      <c r="AQ3495">
        <v>0</v>
      </c>
      <c r="AR3495">
        <v>0</v>
      </c>
      <c r="AS3495">
        <v>0</v>
      </c>
      <c r="AT3495">
        <v>0</v>
      </c>
      <c r="AU3495">
        <v>0</v>
      </c>
      <c r="AV3495">
        <v>0</v>
      </c>
      <c r="AW3495">
        <v>0</v>
      </c>
      <c r="AX3495">
        <v>0</v>
      </c>
      <c r="AY3495">
        <v>0</v>
      </c>
      <c r="AZ3495">
        <v>0</v>
      </c>
      <c r="BA3495">
        <v>0</v>
      </c>
      <c r="BB3495">
        <v>0</v>
      </c>
      <c r="BC3495">
        <v>0</v>
      </c>
      <c r="BD3495">
        <v>0</v>
      </c>
      <c r="BE3495">
        <v>0</v>
      </c>
      <c r="BF3495">
        <v>0</v>
      </c>
      <c r="BG3495" s="20">
        <v>3</v>
      </c>
      <c r="BH3495" s="20">
        <v>0</v>
      </c>
      <c r="BI3495" s="20">
        <v>80</v>
      </c>
      <c r="BJ3495" s="20">
        <v>0</v>
      </c>
      <c r="BK3495" s="20">
        <v>235</v>
      </c>
      <c r="BL3495" s="20">
        <v>771</v>
      </c>
      <c r="BM3495" s="20">
        <v>599</v>
      </c>
      <c r="BN3495" s="20">
        <v>141</v>
      </c>
      <c r="BO3495" s="20">
        <v>23</v>
      </c>
      <c r="BP3495" s="20"/>
      <c r="BQ3495" s="20"/>
      <c r="BR3495" s="20"/>
      <c r="BS3495" s="20"/>
      <c r="BT3495" s="20"/>
      <c r="BU3495" s="20"/>
      <c r="BV3495" s="20"/>
    </row>
    <row r="3496" spans="1:74" x14ac:dyDescent="0.25">
      <c r="A3496" s="20" t="s">
        <v>676</v>
      </c>
      <c r="B3496" s="20" t="s">
        <v>681</v>
      </c>
      <c r="C3496" s="20" t="s">
        <v>689</v>
      </c>
      <c r="D3496" s="1">
        <v>44542</v>
      </c>
      <c r="E3496">
        <v>95</v>
      </c>
      <c r="F3496">
        <v>3</v>
      </c>
      <c r="G3496">
        <v>3</v>
      </c>
      <c r="H3496">
        <v>0</v>
      </c>
      <c r="I3496">
        <v>0</v>
      </c>
      <c r="J3496">
        <v>52</v>
      </c>
      <c r="K3496">
        <v>3</v>
      </c>
      <c r="L3496">
        <v>7</v>
      </c>
      <c r="M3496">
        <v>0</v>
      </c>
      <c r="N3496">
        <v>0</v>
      </c>
      <c r="O3496">
        <v>0</v>
      </c>
      <c r="P3496">
        <v>0</v>
      </c>
      <c r="Q3496">
        <v>0</v>
      </c>
      <c r="R3496">
        <v>262</v>
      </c>
      <c r="S3496">
        <v>198</v>
      </c>
      <c r="T3496">
        <v>16</v>
      </c>
      <c r="U3496">
        <v>6</v>
      </c>
      <c r="V3496">
        <v>0</v>
      </c>
      <c r="W3496">
        <v>991</v>
      </c>
      <c r="X3496">
        <v>390</v>
      </c>
      <c r="Y3496">
        <v>21</v>
      </c>
      <c r="Z3496">
        <v>153</v>
      </c>
      <c r="AA3496">
        <v>8</v>
      </c>
      <c r="AB3496">
        <v>778</v>
      </c>
      <c r="AC3496">
        <v>307</v>
      </c>
      <c r="AD3496">
        <v>12</v>
      </c>
      <c r="AE3496">
        <v>138</v>
      </c>
      <c r="AF3496">
        <v>16</v>
      </c>
      <c r="AG3496">
        <v>205</v>
      </c>
      <c r="AH3496">
        <v>32</v>
      </c>
      <c r="AI3496">
        <v>5</v>
      </c>
      <c r="AJ3496">
        <v>36</v>
      </c>
      <c r="AK3496">
        <v>7</v>
      </c>
      <c r="AL3496">
        <v>26</v>
      </c>
      <c r="AM3496">
        <v>14</v>
      </c>
      <c r="AN3496">
        <v>2</v>
      </c>
      <c r="AO3496">
        <v>1</v>
      </c>
      <c r="AP3496">
        <v>0</v>
      </c>
      <c r="AQ3496">
        <v>0</v>
      </c>
      <c r="AR3496">
        <v>0</v>
      </c>
      <c r="AS3496">
        <v>0</v>
      </c>
      <c r="AT3496">
        <v>0</v>
      </c>
      <c r="AU3496">
        <v>0</v>
      </c>
      <c r="AV3496">
        <v>0</v>
      </c>
      <c r="AW3496">
        <v>0</v>
      </c>
      <c r="AX3496">
        <v>0</v>
      </c>
      <c r="AY3496">
        <v>0</v>
      </c>
      <c r="AZ3496">
        <v>0</v>
      </c>
      <c r="BA3496">
        <v>0</v>
      </c>
      <c r="BB3496">
        <v>0</v>
      </c>
      <c r="BC3496">
        <v>0</v>
      </c>
      <c r="BD3496">
        <v>0</v>
      </c>
      <c r="BE3496">
        <v>0</v>
      </c>
      <c r="BF3496">
        <v>0</v>
      </c>
      <c r="BG3496" s="20">
        <v>3</v>
      </c>
      <c r="BH3496" s="20">
        <v>0</v>
      </c>
      <c r="BI3496" s="20">
        <v>82</v>
      </c>
      <c r="BJ3496" s="20">
        <v>0</v>
      </c>
      <c r="BK3496" s="20">
        <v>238</v>
      </c>
      <c r="BL3496" s="20">
        <v>770</v>
      </c>
      <c r="BM3496" s="20">
        <v>598</v>
      </c>
      <c r="BN3496" s="20">
        <v>140</v>
      </c>
      <c r="BO3496" s="20">
        <v>23</v>
      </c>
      <c r="BP3496" s="20"/>
      <c r="BQ3496" s="20"/>
      <c r="BR3496" s="20"/>
      <c r="BS3496" s="20"/>
      <c r="BT3496" s="20"/>
      <c r="BU3496" s="20"/>
      <c r="BV3496" s="20"/>
    </row>
    <row r="3497" spans="1:74" x14ac:dyDescent="0.25">
      <c r="A3497" s="20" t="s">
        <v>676</v>
      </c>
      <c r="B3497" s="20" t="s">
        <v>681</v>
      </c>
      <c r="C3497" s="20" t="s">
        <v>689</v>
      </c>
      <c r="D3497" s="1">
        <v>44549</v>
      </c>
      <c r="E3497">
        <v>96</v>
      </c>
      <c r="F3497">
        <v>3</v>
      </c>
      <c r="G3497">
        <v>3</v>
      </c>
      <c r="H3497">
        <v>0</v>
      </c>
      <c r="I3497">
        <v>0</v>
      </c>
      <c r="J3497">
        <v>61</v>
      </c>
      <c r="K3497">
        <v>3</v>
      </c>
      <c r="L3497">
        <v>7</v>
      </c>
      <c r="M3497">
        <v>0</v>
      </c>
      <c r="N3497">
        <v>0</v>
      </c>
      <c r="O3497">
        <v>0</v>
      </c>
      <c r="P3497">
        <v>0</v>
      </c>
      <c r="Q3497">
        <v>0</v>
      </c>
      <c r="R3497">
        <v>264</v>
      </c>
      <c r="S3497">
        <v>203</v>
      </c>
      <c r="T3497">
        <v>15</v>
      </c>
      <c r="U3497">
        <v>8</v>
      </c>
      <c r="V3497">
        <v>0</v>
      </c>
      <c r="W3497">
        <v>994</v>
      </c>
      <c r="X3497">
        <v>462</v>
      </c>
      <c r="Y3497">
        <v>21</v>
      </c>
      <c r="Z3497">
        <v>151</v>
      </c>
      <c r="AA3497">
        <v>8</v>
      </c>
      <c r="AB3497">
        <v>780</v>
      </c>
      <c r="AC3497">
        <v>391</v>
      </c>
      <c r="AD3497">
        <v>12</v>
      </c>
      <c r="AE3497">
        <v>138</v>
      </c>
      <c r="AF3497">
        <v>17</v>
      </c>
      <c r="AG3497">
        <v>204</v>
      </c>
      <c r="AH3497">
        <v>54</v>
      </c>
      <c r="AI3497">
        <v>5</v>
      </c>
      <c r="AJ3497">
        <v>35</v>
      </c>
      <c r="AK3497">
        <v>7</v>
      </c>
      <c r="AL3497">
        <v>26</v>
      </c>
      <c r="AM3497">
        <v>19</v>
      </c>
      <c r="AN3497">
        <v>2</v>
      </c>
      <c r="AO3497">
        <v>1</v>
      </c>
      <c r="AP3497">
        <v>0</v>
      </c>
      <c r="AQ3497">
        <v>0</v>
      </c>
      <c r="AR3497">
        <v>0</v>
      </c>
      <c r="AS3497">
        <v>0</v>
      </c>
      <c r="AT3497">
        <v>0</v>
      </c>
      <c r="AU3497">
        <v>0</v>
      </c>
      <c r="AV3497">
        <v>0</v>
      </c>
      <c r="AW3497">
        <v>0</v>
      </c>
      <c r="AX3497">
        <v>0</v>
      </c>
      <c r="AY3497">
        <v>0</v>
      </c>
      <c r="AZ3497">
        <v>0</v>
      </c>
      <c r="BA3497">
        <v>0</v>
      </c>
      <c r="BB3497">
        <v>0</v>
      </c>
      <c r="BC3497">
        <v>0</v>
      </c>
      <c r="BD3497">
        <v>0</v>
      </c>
      <c r="BE3497">
        <v>0</v>
      </c>
      <c r="BF3497">
        <v>0</v>
      </c>
      <c r="BG3497" s="20">
        <v>3</v>
      </c>
      <c r="BH3497" s="20">
        <v>0</v>
      </c>
      <c r="BI3497" s="20">
        <v>83</v>
      </c>
      <c r="BJ3497" s="20">
        <v>0</v>
      </c>
      <c r="BK3497" s="20">
        <v>238</v>
      </c>
      <c r="BL3497" s="20">
        <v>779</v>
      </c>
      <c r="BM3497" s="20">
        <v>600</v>
      </c>
      <c r="BN3497" s="20">
        <v>139</v>
      </c>
      <c r="BO3497" s="20">
        <v>23</v>
      </c>
      <c r="BP3497" s="20">
        <v>7157</v>
      </c>
      <c r="BQ3497" s="20">
        <v>1194</v>
      </c>
      <c r="BR3497" s="20">
        <v>0</v>
      </c>
      <c r="BS3497" s="20">
        <v>38</v>
      </c>
      <c r="BT3497" s="20">
        <v>2185</v>
      </c>
      <c r="BU3497" s="20">
        <v>429</v>
      </c>
      <c r="BV3497" s="20">
        <v>4184</v>
      </c>
    </row>
    <row r="3498" spans="1:74" x14ac:dyDescent="0.25">
      <c r="A3498" s="20" t="s">
        <v>676</v>
      </c>
      <c r="B3498" s="20" t="s">
        <v>681</v>
      </c>
      <c r="C3498" s="20" t="s">
        <v>689</v>
      </c>
      <c r="D3498" s="1">
        <v>44558</v>
      </c>
      <c r="E3498">
        <v>97</v>
      </c>
      <c r="F3498">
        <v>3</v>
      </c>
      <c r="G3498">
        <v>3</v>
      </c>
      <c r="H3498">
        <v>0</v>
      </c>
      <c r="I3498">
        <v>0</v>
      </c>
      <c r="J3498">
        <v>66</v>
      </c>
      <c r="K3498">
        <v>3</v>
      </c>
      <c r="L3498">
        <v>7</v>
      </c>
      <c r="M3498">
        <v>0</v>
      </c>
      <c r="N3498">
        <v>0</v>
      </c>
      <c r="O3498">
        <v>0</v>
      </c>
      <c r="P3498">
        <v>0</v>
      </c>
      <c r="Q3498">
        <v>0</v>
      </c>
      <c r="R3498">
        <v>265</v>
      </c>
      <c r="S3498">
        <v>207</v>
      </c>
      <c r="T3498">
        <v>15</v>
      </c>
      <c r="U3498">
        <v>8</v>
      </c>
      <c r="V3498">
        <v>1</v>
      </c>
      <c r="W3498">
        <v>995</v>
      </c>
      <c r="X3498">
        <v>497</v>
      </c>
      <c r="Y3498">
        <v>20</v>
      </c>
      <c r="Z3498">
        <v>152</v>
      </c>
      <c r="AA3498">
        <v>7</v>
      </c>
      <c r="AB3498">
        <v>784</v>
      </c>
      <c r="AC3498">
        <v>430</v>
      </c>
      <c r="AD3498">
        <v>9</v>
      </c>
      <c r="AE3498">
        <v>137</v>
      </c>
      <c r="AF3498">
        <v>17</v>
      </c>
      <c r="AG3498">
        <v>208</v>
      </c>
      <c r="AH3498">
        <v>74</v>
      </c>
      <c r="AI3498">
        <v>5</v>
      </c>
      <c r="AJ3498">
        <v>35</v>
      </c>
      <c r="AK3498">
        <v>5</v>
      </c>
      <c r="AL3498">
        <v>26</v>
      </c>
      <c r="AM3498">
        <v>19</v>
      </c>
      <c r="AN3498">
        <v>2</v>
      </c>
      <c r="AO3498">
        <v>1</v>
      </c>
      <c r="AP3498">
        <v>0</v>
      </c>
      <c r="AQ3498">
        <v>0</v>
      </c>
      <c r="AR3498">
        <v>0</v>
      </c>
      <c r="AS3498">
        <v>0</v>
      </c>
      <c r="AT3498">
        <v>0</v>
      </c>
      <c r="AU3498">
        <v>0</v>
      </c>
      <c r="AV3498">
        <v>0</v>
      </c>
      <c r="AW3498">
        <v>0</v>
      </c>
      <c r="AX3498">
        <v>0</v>
      </c>
      <c r="AY3498">
        <v>0</v>
      </c>
      <c r="AZ3498">
        <v>0</v>
      </c>
      <c r="BA3498">
        <v>0</v>
      </c>
      <c r="BB3498">
        <v>0</v>
      </c>
      <c r="BC3498">
        <v>0</v>
      </c>
      <c r="BD3498">
        <v>0</v>
      </c>
      <c r="BE3498">
        <v>0</v>
      </c>
      <c r="BF3498">
        <v>0</v>
      </c>
      <c r="BG3498" s="20">
        <v>3</v>
      </c>
      <c r="BH3498" s="20">
        <v>0</v>
      </c>
      <c r="BI3498" s="20">
        <v>84</v>
      </c>
      <c r="BJ3498" s="20">
        <v>0</v>
      </c>
      <c r="BK3498" s="20">
        <v>239</v>
      </c>
      <c r="BL3498" s="20">
        <v>783</v>
      </c>
      <c r="BM3498" s="20">
        <v>603</v>
      </c>
      <c r="BN3498" s="20">
        <v>143</v>
      </c>
      <c r="BO3498" s="20">
        <v>23</v>
      </c>
      <c r="BP3498" s="20">
        <v>7182</v>
      </c>
      <c r="BQ3498" s="20">
        <v>1748</v>
      </c>
      <c r="BR3498" s="20">
        <v>0</v>
      </c>
      <c r="BS3498" s="20">
        <v>35</v>
      </c>
      <c r="BT3498" s="20">
        <v>2168</v>
      </c>
      <c r="BU3498" s="20">
        <v>444</v>
      </c>
      <c r="BV3498" s="20">
        <v>4212</v>
      </c>
    </row>
    <row r="3499" spans="1:74" x14ac:dyDescent="0.25">
      <c r="A3499" s="20" t="s">
        <v>676</v>
      </c>
      <c r="B3499" s="20" t="s">
        <v>681</v>
      </c>
      <c r="C3499" s="20" t="s">
        <v>689</v>
      </c>
      <c r="D3499" s="1">
        <v>44564</v>
      </c>
      <c r="E3499">
        <v>97</v>
      </c>
      <c r="F3499">
        <v>3</v>
      </c>
      <c r="G3499">
        <v>3</v>
      </c>
      <c r="H3499">
        <v>0</v>
      </c>
      <c r="I3499">
        <v>0</v>
      </c>
      <c r="J3499">
        <v>68</v>
      </c>
      <c r="K3499">
        <v>3</v>
      </c>
      <c r="L3499">
        <v>7</v>
      </c>
      <c r="M3499">
        <v>0</v>
      </c>
      <c r="N3499">
        <v>0</v>
      </c>
      <c r="O3499">
        <v>0</v>
      </c>
      <c r="P3499">
        <v>0</v>
      </c>
      <c r="Q3499">
        <v>0</v>
      </c>
      <c r="R3499">
        <v>265</v>
      </c>
      <c r="S3499">
        <v>208</v>
      </c>
      <c r="T3499">
        <v>15</v>
      </c>
      <c r="U3499">
        <v>8</v>
      </c>
      <c r="V3499">
        <v>1</v>
      </c>
      <c r="W3499">
        <v>993</v>
      </c>
      <c r="X3499">
        <v>513</v>
      </c>
      <c r="Y3499">
        <v>20</v>
      </c>
      <c r="Z3499">
        <v>149</v>
      </c>
      <c r="AA3499">
        <v>7</v>
      </c>
      <c r="AB3499">
        <v>784</v>
      </c>
      <c r="AC3499">
        <v>441</v>
      </c>
      <c r="AD3499">
        <v>9</v>
      </c>
      <c r="AE3499">
        <v>137</v>
      </c>
      <c r="AF3499">
        <v>17</v>
      </c>
      <c r="AG3499">
        <v>210</v>
      </c>
      <c r="AH3499">
        <v>80</v>
      </c>
      <c r="AI3499">
        <v>5</v>
      </c>
      <c r="AJ3499">
        <v>37</v>
      </c>
      <c r="AK3499">
        <v>5</v>
      </c>
      <c r="AL3499">
        <v>26</v>
      </c>
      <c r="AM3499">
        <v>19</v>
      </c>
      <c r="AN3499">
        <v>2</v>
      </c>
      <c r="AO3499">
        <v>1</v>
      </c>
      <c r="AP3499">
        <v>0</v>
      </c>
      <c r="AQ3499">
        <v>0</v>
      </c>
      <c r="AR3499">
        <v>0</v>
      </c>
      <c r="AS3499">
        <v>0</v>
      </c>
      <c r="AT3499">
        <v>0</v>
      </c>
      <c r="AU3499">
        <v>0</v>
      </c>
      <c r="AV3499">
        <v>0</v>
      </c>
      <c r="AW3499">
        <v>0</v>
      </c>
      <c r="AX3499">
        <v>0</v>
      </c>
      <c r="AY3499">
        <v>0</v>
      </c>
      <c r="AZ3499">
        <v>0</v>
      </c>
      <c r="BA3499">
        <v>0</v>
      </c>
      <c r="BB3499">
        <v>0</v>
      </c>
      <c r="BC3499">
        <v>0</v>
      </c>
      <c r="BD3499">
        <v>0</v>
      </c>
      <c r="BE3499">
        <v>0</v>
      </c>
      <c r="BF3499">
        <v>0</v>
      </c>
      <c r="BG3499" s="20">
        <v>3</v>
      </c>
      <c r="BH3499" s="20">
        <v>0</v>
      </c>
      <c r="BI3499" s="20">
        <v>84</v>
      </c>
      <c r="BJ3499" s="20">
        <v>0</v>
      </c>
      <c r="BK3499" s="20">
        <v>239</v>
      </c>
      <c r="BL3499" s="20">
        <v>787</v>
      </c>
      <c r="BM3499" s="20">
        <v>605</v>
      </c>
      <c r="BN3499" s="20">
        <v>144</v>
      </c>
      <c r="BO3499" s="20">
        <v>23</v>
      </c>
      <c r="BP3499" s="20">
        <v>7193</v>
      </c>
      <c r="BQ3499" s="20">
        <v>1965</v>
      </c>
      <c r="BR3499" s="20">
        <v>0</v>
      </c>
      <c r="BS3499" s="20">
        <v>35</v>
      </c>
      <c r="BT3499" s="20">
        <v>2163</v>
      </c>
      <c r="BU3499" s="20">
        <v>453</v>
      </c>
      <c r="BV3499" s="20">
        <v>4224</v>
      </c>
    </row>
    <row r="3500" spans="1:74" x14ac:dyDescent="0.25">
      <c r="A3500" s="20" t="s">
        <v>676</v>
      </c>
      <c r="B3500" s="20" t="s">
        <v>681</v>
      </c>
      <c r="C3500" s="20" t="s">
        <v>689</v>
      </c>
      <c r="D3500" s="1">
        <v>44570</v>
      </c>
      <c r="E3500">
        <v>99</v>
      </c>
      <c r="F3500">
        <v>3</v>
      </c>
      <c r="G3500">
        <v>3</v>
      </c>
      <c r="H3500">
        <v>0</v>
      </c>
      <c r="I3500">
        <v>0</v>
      </c>
      <c r="J3500">
        <v>70</v>
      </c>
      <c r="K3500">
        <v>3</v>
      </c>
      <c r="L3500">
        <v>8</v>
      </c>
      <c r="M3500">
        <v>0</v>
      </c>
      <c r="N3500">
        <v>0</v>
      </c>
      <c r="O3500">
        <v>0</v>
      </c>
      <c r="P3500">
        <v>0</v>
      </c>
      <c r="Q3500">
        <v>0</v>
      </c>
      <c r="R3500">
        <v>266</v>
      </c>
      <c r="S3500">
        <v>211</v>
      </c>
      <c r="T3500">
        <v>14</v>
      </c>
      <c r="U3500">
        <v>8</v>
      </c>
      <c r="V3500">
        <v>2</v>
      </c>
      <c r="W3500">
        <v>994</v>
      </c>
      <c r="X3500">
        <v>530</v>
      </c>
      <c r="Y3500">
        <v>20</v>
      </c>
      <c r="Z3500">
        <v>147</v>
      </c>
      <c r="AA3500">
        <v>7</v>
      </c>
      <c r="AB3500">
        <v>785</v>
      </c>
      <c r="AC3500">
        <v>453</v>
      </c>
      <c r="AD3500">
        <v>9</v>
      </c>
      <c r="AE3500">
        <v>137</v>
      </c>
      <c r="AF3500">
        <v>18</v>
      </c>
      <c r="AG3500">
        <v>210</v>
      </c>
      <c r="AH3500">
        <v>84</v>
      </c>
      <c r="AI3500">
        <v>5</v>
      </c>
      <c r="AJ3500">
        <v>37</v>
      </c>
      <c r="AK3500">
        <v>4</v>
      </c>
      <c r="AL3500">
        <v>27</v>
      </c>
      <c r="AM3500">
        <v>21</v>
      </c>
      <c r="AN3500">
        <v>2</v>
      </c>
      <c r="AO3500">
        <v>1</v>
      </c>
      <c r="AP3500">
        <v>0</v>
      </c>
      <c r="AQ3500">
        <v>0</v>
      </c>
      <c r="AR3500">
        <v>0</v>
      </c>
      <c r="AS3500">
        <v>0</v>
      </c>
      <c r="AT3500">
        <v>0</v>
      </c>
      <c r="AU3500">
        <v>0</v>
      </c>
      <c r="AV3500">
        <v>0</v>
      </c>
      <c r="AW3500">
        <v>0</v>
      </c>
      <c r="AX3500">
        <v>0</v>
      </c>
      <c r="AY3500">
        <v>0</v>
      </c>
      <c r="AZ3500">
        <v>0</v>
      </c>
      <c r="BA3500">
        <v>0</v>
      </c>
      <c r="BB3500">
        <v>0</v>
      </c>
      <c r="BC3500">
        <v>0</v>
      </c>
      <c r="BD3500">
        <v>0</v>
      </c>
      <c r="BE3500">
        <v>0</v>
      </c>
      <c r="BF3500">
        <v>0</v>
      </c>
      <c r="BG3500" s="20">
        <v>3</v>
      </c>
      <c r="BH3500" s="20">
        <v>0</v>
      </c>
      <c r="BI3500" s="20">
        <v>85</v>
      </c>
      <c r="BJ3500" s="20">
        <v>0</v>
      </c>
      <c r="BK3500" s="20">
        <v>239</v>
      </c>
      <c r="BL3500" s="20">
        <v>790</v>
      </c>
      <c r="BM3500" s="20">
        <v>605</v>
      </c>
      <c r="BN3500" s="20">
        <v>144</v>
      </c>
      <c r="BO3500" s="20">
        <v>24</v>
      </c>
      <c r="BP3500" s="20">
        <v>7190</v>
      </c>
      <c r="BQ3500" s="20">
        <v>2196</v>
      </c>
      <c r="BR3500" s="20">
        <v>0</v>
      </c>
      <c r="BS3500" s="20">
        <v>35</v>
      </c>
      <c r="BT3500" s="20">
        <v>2160</v>
      </c>
      <c r="BU3500" s="20">
        <v>439</v>
      </c>
      <c r="BV3500" s="20">
        <v>4238</v>
      </c>
    </row>
    <row r="3501" spans="1:74" x14ac:dyDescent="0.25">
      <c r="A3501" s="20" t="s">
        <v>676</v>
      </c>
      <c r="B3501" s="20" t="s">
        <v>681</v>
      </c>
      <c r="C3501" s="20" t="s">
        <v>689</v>
      </c>
      <c r="D3501" s="1">
        <v>44578</v>
      </c>
      <c r="E3501">
        <v>97</v>
      </c>
      <c r="F3501">
        <v>3</v>
      </c>
      <c r="G3501">
        <v>3</v>
      </c>
      <c r="H3501">
        <v>0</v>
      </c>
      <c r="I3501">
        <v>0</v>
      </c>
      <c r="J3501">
        <v>69</v>
      </c>
      <c r="K3501">
        <v>3</v>
      </c>
      <c r="L3501">
        <v>8</v>
      </c>
      <c r="M3501">
        <v>0</v>
      </c>
      <c r="N3501">
        <v>0</v>
      </c>
      <c r="O3501">
        <v>0</v>
      </c>
      <c r="P3501">
        <v>0</v>
      </c>
      <c r="Q3501">
        <v>0</v>
      </c>
      <c r="R3501">
        <v>268</v>
      </c>
      <c r="S3501">
        <v>214</v>
      </c>
      <c r="T3501">
        <v>13</v>
      </c>
      <c r="U3501">
        <v>8</v>
      </c>
      <c r="V3501">
        <v>3</v>
      </c>
      <c r="W3501">
        <v>993</v>
      </c>
      <c r="X3501">
        <v>554</v>
      </c>
      <c r="Y3501">
        <v>20</v>
      </c>
      <c r="Z3501">
        <v>147</v>
      </c>
      <c r="AA3501">
        <v>8</v>
      </c>
      <c r="AB3501">
        <v>782</v>
      </c>
      <c r="AC3501">
        <v>460</v>
      </c>
      <c r="AD3501">
        <v>9</v>
      </c>
      <c r="AE3501">
        <v>134</v>
      </c>
      <c r="AF3501">
        <v>18</v>
      </c>
      <c r="AG3501">
        <v>210</v>
      </c>
      <c r="AH3501">
        <v>92</v>
      </c>
      <c r="AI3501">
        <v>5</v>
      </c>
      <c r="AJ3501">
        <v>37</v>
      </c>
      <c r="AK3501">
        <v>5</v>
      </c>
      <c r="AL3501">
        <v>27</v>
      </c>
      <c r="AM3501">
        <v>21</v>
      </c>
      <c r="AN3501">
        <v>2</v>
      </c>
      <c r="AO3501">
        <v>1</v>
      </c>
      <c r="AP3501">
        <v>0</v>
      </c>
      <c r="AQ3501">
        <v>0</v>
      </c>
      <c r="AR3501">
        <v>0</v>
      </c>
      <c r="AS3501">
        <v>0</v>
      </c>
      <c r="AT3501">
        <v>0</v>
      </c>
      <c r="AU3501">
        <v>0</v>
      </c>
      <c r="AV3501">
        <v>0</v>
      </c>
      <c r="AW3501">
        <v>0</v>
      </c>
      <c r="AX3501">
        <v>0</v>
      </c>
      <c r="AY3501">
        <v>0</v>
      </c>
      <c r="AZ3501">
        <v>0</v>
      </c>
      <c r="BA3501">
        <v>0</v>
      </c>
      <c r="BB3501">
        <v>0</v>
      </c>
      <c r="BC3501">
        <v>0</v>
      </c>
      <c r="BD3501">
        <v>0</v>
      </c>
      <c r="BE3501">
        <v>0</v>
      </c>
      <c r="BF3501">
        <v>0</v>
      </c>
      <c r="BG3501" s="20">
        <v>3</v>
      </c>
      <c r="BH3501" s="20">
        <v>0</v>
      </c>
      <c r="BI3501" s="20">
        <v>83</v>
      </c>
      <c r="BJ3501" s="20">
        <v>0</v>
      </c>
      <c r="BK3501" s="20">
        <v>239</v>
      </c>
      <c r="BL3501" s="20">
        <v>791</v>
      </c>
      <c r="BM3501" s="20">
        <v>603</v>
      </c>
      <c r="BN3501" s="20">
        <v>145</v>
      </c>
      <c r="BO3501" s="20">
        <v>24</v>
      </c>
      <c r="BP3501" s="20">
        <v>7190</v>
      </c>
      <c r="BQ3501" s="20">
        <v>2397</v>
      </c>
      <c r="BR3501" s="20">
        <v>0</v>
      </c>
      <c r="BS3501" s="20">
        <v>35</v>
      </c>
      <c r="BT3501" s="20">
        <v>2141</v>
      </c>
      <c r="BU3501" s="20">
        <v>444</v>
      </c>
      <c r="BV3501" s="20">
        <v>4240</v>
      </c>
    </row>
    <row r="3502" spans="1:74" x14ac:dyDescent="0.25">
      <c r="A3502" s="20" t="s">
        <v>676</v>
      </c>
      <c r="B3502" s="20" t="s">
        <v>681</v>
      </c>
      <c r="C3502" s="20" t="s">
        <v>689</v>
      </c>
      <c r="D3502" s="1">
        <v>44584</v>
      </c>
      <c r="E3502">
        <v>97</v>
      </c>
      <c r="F3502">
        <v>3</v>
      </c>
      <c r="G3502">
        <v>3</v>
      </c>
      <c r="H3502">
        <v>0</v>
      </c>
      <c r="I3502">
        <v>0</v>
      </c>
      <c r="J3502">
        <v>70</v>
      </c>
      <c r="K3502">
        <v>3</v>
      </c>
      <c r="L3502">
        <v>8</v>
      </c>
      <c r="M3502">
        <v>0</v>
      </c>
      <c r="N3502">
        <v>0</v>
      </c>
      <c r="O3502">
        <v>0</v>
      </c>
      <c r="P3502">
        <v>0</v>
      </c>
      <c r="Q3502">
        <v>0</v>
      </c>
      <c r="R3502">
        <v>269</v>
      </c>
      <c r="S3502">
        <v>216</v>
      </c>
      <c r="T3502">
        <v>13</v>
      </c>
      <c r="U3502">
        <v>8</v>
      </c>
      <c r="V3502">
        <v>2</v>
      </c>
      <c r="W3502">
        <v>991</v>
      </c>
      <c r="X3502">
        <v>560</v>
      </c>
      <c r="Y3502">
        <v>19</v>
      </c>
      <c r="Z3502">
        <v>146</v>
      </c>
      <c r="AA3502">
        <v>7</v>
      </c>
      <c r="AB3502">
        <v>783</v>
      </c>
      <c r="AC3502">
        <v>464</v>
      </c>
      <c r="AD3502">
        <v>9</v>
      </c>
      <c r="AE3502">
        <v>132</v>
      </c>
      <c r="AF3502">
        <v>21</v>
      </c>
      <c r="AG3502">
        <v>211</v>
      </c>
      <c r="AH3502">
        <v>96</v>
      </c>
      <c r="AI3502">
        <v>5</v>
      </c>
      <c r="AJ3502">
        <v>37</v>
      </c>
      <c r="AK3502">
        <v>5</v>
      </c>
      <c r="AL3502">
        <v>26</v>
      </c>
      <c r="AM3502">
        <v>20</v>
      </c>
      <c r="AN3502">
        <v>2</v>
      </c>
      <c r="AO3502">
        <v>1</v>
      </c>
      <c r="AP3502">
        <v>0</v>
      </c>
      <c r="AQ3502">
        <v>0</v>
      </c>
      <c r="AR3502">
        <v>0</v>
      </c>
      <c r="AS3502">
        <v>0</v>
      </c>
      <c r="AT3502">
        <v>0</v>
      </c>
      <c r="AU3502">
        <v>0</v>
      </c>
      <c r="AV3502">
        <v>0</v>
      </c>
      <c r="AW3502">
        <v>0</v>
      </c>
      <c r="AX3502">
        <v>0</v>
      </c>
      <c r="AY3502">
        <v>0</v>
      </c>
      <c r="AZ3502">
        <v>0</v>
      </c>
      <c r="BA3502">
        <v>0</v>
      </c>
      <c r="BB3502">
        <v>0</v>
      </c>
      <c r="BC3502">
        <v>0</v>
      </c>
      <c r="BD3502">
        <v>0</v>
      </c>
      <c r="BE3502">
        <v>0</v>
      </c>
      <c r="BF3502">
        <v>0</v>
      </c>
      <c r="BG3502" s="20">
        <v>3</v>
      </c>
      <c r="BH3502" s="20">
        <v>0</v>
      </c>
      <c r="BI3502" s="20">
        <v>84</v>
      </c>
      <c r="BJ3502" s="20">
        <v>0</v>
      </c>
      <c r="BK3502" s="20">
        <v>240</v>
      </c>
      <c r="BL3502" s="20">
        <v>789</v>
      </c>
      <c r="BM3502" s="20">
        <v>602</v>
      </c>
      <c r="BN3502" s="20">
        <v>147</v>
      </c>
      <c r="BO3502" s="20">
        <v>23</v>
      </c>
      <c r="BP3502" s="20">
        <v>7190</v>
      </c>
      <c r="BQ3502" s="20">
        <v>2512</v>
      </c>
      <c r="BR3502" s="20">
        <v>0</v>
      </c>
      <c r="BS3502" s="20">
        <v>35</v>
      </c>
      <c r="BT3502" s="20">
        <v>2132</v>
      </c>
      <c r="BU3502" s="20">
        <v>440</v>
      </c>
      <c r="BV3502" s="20">
        <v>4251</v>
      </c>
    </row>
    <row r="3503" spans="1:74" x14ac:dyDescent="0.25">
      <c r="A3503" s="20" t="s">
        <v>676</v>
      </c>
      <c r="B3503" s="20" t="s">
        <v>681</v>
      </c>
      <c r="C3503" s="20" t="s">
        <v>689</v>
      </c>
      <c r="D3503" s="1">
        <v>44592</v>
      </c>
      <c r="E3503">
        <v>97</v>
      </c>
      <c r="F3503">
        <v>3</v>
      </c>
      <c r="G3503">
        <v>3</v>
      </c>
      <c r="H3503">
        <v>0</v>
      </c>
      <c r="I3503">
        <v>0</v>
      </c>
      <c r="J3503">
        <v>72</v>
      </c>
      <c r="K3503">
        <v>3</v>
      </c>
      <c r="L3503">
        <v>8</v>
      </c>
      <c r="M3503">
        <v>0</v>
      </c>
      <c r="N3503">
        <v>0</v>
      </c>
      <c r="O3503">
        <v>0</v>
      </c>
      <c r="P3503">
        <v>0</v>
      </c>
      <c r="Q3503">
        <v>0</v>
      </c>
      <c r="R3503">
        <v>265</v>
      </c>
      <c r="S3503">
        <v>213</v>
      </c>
      <c r="T3503">
        <v>12</v>
      </c>
      <c r="U3503">
        <v>8</v>
      </c>
      <c r="V3503">
        <v>2</v>
      </c>
      <c r="W3503">
        <v>984</v>
      </c>
      <c r="X3503">
        <v>565</v>
      </c>
      <c r="Y3503">
        <v>18</v>
      </c>
      <c r="Z3503">
        <v>141</v>
      </c>
      <c r="AA3503">
        <v>7</v>
      </c>
      <c r="AB3503">
        <v>784</v>
      </c>
      <c r="AC3503">
        <v>469</v>
      </c>
      <c r="AD3503">
        <v>9</v>
      </c>
      <c r="AE3503">
        <v>133</v>
      </c>
      <c r="AF3503">
        <v>23</v>
      </c>
      <c r="AG3503">
        <v>211</v>
      </c>
      <c r="AH3503">
        <v>99</v>
      </c>
      <c r="AI3503">
        <v>5</v>
      </c>
      <c r="AJ3503">
        <v>36</v>
      </c>
      <c r="AK3503">
        <v>6</v>
      </c>
      <c r="AL3503">
        <v>25</v>
      </c>
      <c r="AM3503">
        <v>19</v>
      </c>
      <c r="AN3503">
        <v>2</v>
      </c>
      <c r="AO3503">
        <v>1</v>
      </c>
      <c r="AP3503">
        <v>0</v>
      </c>
      <c r="AQ3503">
        <v>0</v>
      </c>
      <c r="AR3503">
        <v>0</v>
      </c>
      <c r="AS3503">
        <v>0</v>
      </c>
      <c r="AT3503">
        <v>0</v>
      </c>
      <c r="AU3503">
        <v>0</v>
      </c>
      <c r="AV3503">
        <v>0</v>
      </c>
      <c r="AW3503">
        <v>0</v>
      </c>
      <c r="AX3503">
        <v>0</v>
      </c>
      <c r="AY3503">
        <v>0</v>
      </c>
      <c r="AZ3503">
        <v>0</v>
      </c>
      <c r="BA3503">
        <v>0</v>
      </c>
      <c r="BB3503">
        <v>0</v>
      </c>
      <c r="BC3503">
        <v>0</v>
      </c>
      <c r="BD3503">
        <v>0</v>
      </c>
      <c r="BE3503">
        <v>0</v>
      </c>
      <c r="BF3503">
        <v>0</v>
      </c>
      <c r="BG3503" s="20">
        <v>3</v>
      </c>
      <c r="BH3503" s="20">
        <v>0</v>
      </c>
      <c r="BI3503" s="20">
        <v>84</v>
      </c>
      <c r="BJ3503" s="20">
        <v>0</v>
      </c>
      <c r="BK3503" s="20">
        <v>237</v>
      </c>
      <c r="BL3503" s="20">
        <v>786</v>
      </c>
      <c r="BM3503" s="20">
        <v>601</v>
      </c>
      <c r="BN3503" s="20">
        <v>147</v>
      </c>
      <c r="BO3503" s="20">
        <v>22</v>
      </c>
      <c r="BP3503" s="20">
        <v>7200</v>
      </c>
      <c r="BQ3503" s="20">
        <v>2595</v>
      </c>
      <c r="BR3503" s="20">
        <v>0</v>
      </c>
      <c r="BS3503" s="20">
        <v>33</v>
      </c>
      <c r="BT3503" s="20">
        <v>2122</v>
      </c>
      <c r="BU3503" s="20">
        <v>446</v>
      </c>
      <c r="BV3503" s="20">
        <v>4266</v>
      </c>
    </row>
    <row r="3504" spans="1:74" x14ac:dyDescent="0.25">
      <c r="A3504" s="20" t="s">
        <v>676</v>
      </c>
      <c r="B3504" s="20" t="s">
        <v>681</v>
      </c>
      <c r="C3504" s="20" t="s">
        <v>689</v>
      </c>
      <c r="D3504" s="1">
        <v>44599</v>
      </c>
      <c r="E3504">
        <v>97</v>
      </c>
      <c r="F3504">
        <v>3</v>
      </c>
      <c r="G3504">
        <v>3</v>
      </c>
      <c r="H3504">
        <v>0</v>
      </c>
      <c r="I3504">
        <v>0</v>
      </c>
      <c r="J3504">
        <v>72</v>
      </c>
      <c r="K3504">
        <v>3</v>
      </c>
      <c r="L3504">
        <v>8</v>
      </c>
      <c r="M3504">
        <v>0</v>
      </c>
      <c r="N3504">
        <v>0</v>
      </c>
      <c r="O3504">
        <v>0</v>
      </c>
      <c r="P3504">
        <v>0</v>
      </c>
      <c r="Q3504">
        <v>0</v>
      </c>
      <c r="R3504">
        <v>265</v>
      </c>
      <c r="S3504">
        <v>213</v>
      </c>
      <c r="T3504">
        <v>12</v>
      </c>
      <c r="U3504">
        <v>8</v>
      </c>
      <c r="V3504">
        <v>3</v>
      </c>
      <c r="W3504">
        <v>988</v>
      </c>
      <c r="X3504">
        <v>573</v>
      </c>
      <c r="Y3504">
        <v>17</v>
      </c>
      <c r="Z3504">
        <v>139</v>
      </c>
      <c r="AA3504">
        <v>8</v>
      </c>
      <c r="AB3504">
        <v>783</v>
      </c>
      <c r="AC3504">
        <v>472</v>
      </c>
      <c r="AD3504">
        <v>9</v>
      </c>
      <c r="AE3504">
        <v>133</v>
      </c>
      <c r="AF3504">
        <v>22</v>
      </c>
      <c r="AG3504">
        <v>213</v>
      </c>
      <c r="AH3504">
        <v>101</v>
      </c>
      <c r="AI3504">
        <v>5</v>
      </c>
      <c r="AJ3504">
        <v>36</v>
      </c>
      <c r="AK3504">
        <v>6</v>
      </c>
      <c r="AL3504">
        <v>27</v>
      </c>
      <c r="AM3504">
        <v>20</v>
      </c>
      <c r="AN3504">
        <v>2</v>
      </c>
      <c r="AO3504">
        <v>1</v>
      </c>
      <c r="AP3504">
        <v>0</v>
      </c>
      <c r="AQ3504">
        <v>0</v>
      </c>
      <c r="AR3504">
        <v>0</v>
      </c>
      <c r="AS3504">
        <v>0</v>
      </c>
      <c r="AT3504">
        <v>0</v>
      </c>
      <c r="AU3504">
        <v>0</v>
      </c>
      <c r="AV3504">
        <v>0</v>
      </c>
      <c r="AW3504">
        <v>0</v>
      </c>
      <c r="AX3504">
        <v>0</v>
      </c>
      <c r="AY3504">
        <v>0</v>
      </c>
      <c r="AZ3504">
        <v>0</v>
      </c>
      <c r="BA3504">
        <v>0</v>
      </c>
      <c r="BB3504">
        <v>0</v>
      </c>
      <c r="BC3504">
        <v>0</v>
      </c>
      <c r="BD3504">
        <v>0</v>
      </c>
      <c r="BE3504">
        <v>0</v>
      </c>
      <c r="BF3504">
        <v>0</v>
      </c>
      <c r="BG3504" s="20">
        <v>3</v>
      </c>
      <c r="BH3504" s="20">
        <v>0</v>
      </c>
      <c r="BI3504" s="20">
        <v>84</v>
      </c>
      <c r="BJ3504" s="20">
        <v>0</v>
      </c>
      <c r="BK3504" s="20">
        <v>236</v>
      </c>
      <c r="BL3504" s="20">
        <v>790</v>
      </c>
      <c r="BM3504" s="20">
        <v>602</v>
      </c>
      <c r="BN3504" s="20">
        <v>150</v>
      </c>
      <c r="BO3504" s="20">
        <v>24</v>
      </c>
      <c r="BP3504" s="20">
        <v>7197</v>
      </c>
      <c r="BQ3504" s="20">
        <v>2625</v>
      </c>
      <c r="BR3504" s="20">
        <v>0</v>
      </c>
      <c r="BS3504" s="20">
        <v>33</v>
      </c>
      <c r="BT3504" s="20">
        <v>2112</v>
      </c>
      <c r="BU3504" s="20">
        <v>445</v>
      </c>
      <c r="BV3504" s="20">
        <v>4270</v>
      </c>
    </row>
    <row r="3505" spans="1:74" x14ac:dyDescent="0.25">
      <c r="A3505" s="20" t="s">
        <v>676</v>
      </c>
      <c r="B3505" s="20" t="s">
        <v>681</v>
      </c>
      <c r="C3505" s="20" t="s">
        <v>689</v>
      </c>
      <c r="D3505" s="1">
        <v>44606</v>
      </c>
      <c r="E3505">
        <v>97</v>
      </c>
      <c r="F3505">
        <v>3</v>
      </c>
      <c r="G3505">
        <v>3</v>
      </c>
      <c r="H3505">
        <v>0</v>
      </c>
      <c r="I3505">
        <v>0</v>
      </c>
      <c r="J3505">
        <v>72</v>
      </c>
      <c r="K3505">
        <v>3</v>
      </c>
      <c r="L3505">
        <v>8</v>
      </c>
      <c r="M3505">
        <v>0</v>
      </c>
      <c r="N3505">
        <v>0</v>
      </c>
      <c r="O3505">
        <v>0</v>
      </c>
      <c r="P3505">
        <v>0</v>
      </c>
      <c r="Q3505">
        <v>0</v>
      </c>
      <c r="R3505">
        <v>265</v>
      </c>
      <c r="S3505">
        <v>213</v>
      </c>
      <c r="T3505">
        <v>12</v>
      </c>
      <c r="U3505">
        <v>8</v>
      </c>
      <c r="V3505">
        <v>3</v>
      </c>
      <c r="W3505">
        <v>986</v>
      </c>
      <c r="X3505">
        <v>574</v>
      </c>
      <c r="Y3505">
        <v>17</v>
      </c>
      <c r="Z3505">
        <v>138</v>
      </c>
      <c r="AA3505">
        <v>8</v>
      </c>
      <c r="AB3505">
        <v>785</v>
      </c>
      <c r="AC3505">
        <v>477</v>
      </c>
      <c r="AD3505">
        <v>9</v>
      </c>
      <c r="AE3505">
        <v>133</v>
      </c>
      <c r="AF3505">
        <v>22</v>
      </c>
      <c r="AG3505">
        <v>215</v>
      </c>
      <c r="AH3505">
        <v>103</v>
      </c>
      <c r="AI3505">
        <v>5</v>
      </c>
      <c r="AJ3505">
        <v>36</v>
      </c>
      <c r="AK3505">
        <v>6</v>
      </c>
      <c r="AL3505">
        <v>27</v>
      </c>
      <c r="AM3505">
        <v>21</v>
      </c>
      <c r="AN3505">
        <v>2</v>
      </c>
      <c r="AO3505">
        <v>1</v>
      </c>
      <c r="AP3505">
        <v>0</v>
      </c>
      <c r="AQ3505">
        <v>0</v>
      </c>
      <c r="AR3505">
        <v>0</v>
      </c>
      <c r="AS3505">
        <v>0</v>
      </c>
      <c r="AT3505">
        <v>0</v>
      </c>
      <c r="AU3505">
        <v>0</v>
      </c>
      <c r="AV3505">
        <v>0</v>
      </c>
      <c r="AW3505">
        <v>0</v>
      </c>
      <c r="AX3505">
        <v>0</v>
      </c>
      <c r="AY3505">
        <v>0</v>
      </c>
      <c r="AZ3505">
        <v>0</v>
      </c>
      <c r="BA3505">
        <v>0</v>
      </c>
      <c r="BB3505">
        <v>0</v>
      </c>
      <c r="BC3505">
        <v>0</v>
      </c>
      <c r="BD3505">
        <v>0</v>
      </c>
      <c r="BE3505">
        <v>0</v>
      </c>
      <c r="BF3505">
        <v>0</v>
      </c>
      <c r="BG3505" s="20">
        <v>3</v>
      </c>
      <c r="BH3505" s="20">
        <v>0</v>
      </c>
      <c r="BI3505" s="20">
        <v>84</v>
      </c>
      <c r="BJ3505" s="20">
        <v>0</v>
      </c>
      <c r="BK3505" s="20">
        <v>236</v>
      </c>
      <c r="BL3505" s="20">
        <v>787</v>
      </c>
      <c r="BM3505" s="20">
        <v>604</v>
      </c>
      <c r="BN3505" s="20">
        <v>152</v>
      </c>
      <c r="BO3505" s="20">
        <v>24</v>
      </c>
      <c r="BP3505" s="20">
        <v>7227</v>
      </c>
      <c r="BQ3505" s="20">
        <v>2695</v>
      </c>
      <c r="BR3505" s="20">
        <v>0</v>
      </c>
      <c r="BS3505" s="20">
        <v>33</v>
      </c>
      <c r="BT3505" s="20">
        <v>2105</v>
      </c>
      <c r="BU3505" s="20">
        <v>460</v>
      </c>
      <c r="BV3505" s="20">
        <v>4287</v>
      </c>
    </row>
    <row r="3506" spans="1:74" x14ac:dyDescent="0.25">
      <c r="A3506" s="20" t="s">
        <v>676</v>
      </c>
      <c r="B3506" s="20" t="s">
        <v>683</v>
      </c>
      <c r="C3506" s="20" t="s">
        <v>690</v>
      </c>
      <c r="D3506" s="1">
        <v>44493</v>
      </c>
      <c r="E3506">
        <v>136</v>
      </c>
      <c r="F3506">
        <v>1</v>
      </c>
      <c r="G3506">
        <v>0</v>
      </c>
      <c r="H3506">
        <v>1</v>
      </c>
      <c r="I3506">
        <v>0</v>
      </c>
      <c r="J3506">
        <v>8</v>
      </c>
      <c r="K3506">
        <v>5</v>
      </c>
      <c r="L3506">
        <v>19</v>
      </c>
      <c r="M3506">
        <v>1</v>
      </c>
      <c r="N3506">
        <v>3</v>
      </c>
      <c r="O3506">
        <v>0</v>
      </c>
      <c r="P3506">
        <v>1</v>
      </c>
      <c r="Q3506">
        <v>0</v>
      </c>
      <c r="R3506">
        <v>270</v>
      </c>
      <c r="S3506">
        <v>0</v>
      </c>
      <c r="T3506">
        <v>109</v>
      </c>
      <c r="U3506">
        <v>19</v>
      </c>
      <c r="V3506">
        <v>0</v>
      </c>
      <c r="W3506">
        <v>1488</v>
      </c>
      <c r="X3506">
        <v>0</v>
      </c>
      <c r="Y3506">
        <v>60</v>
      </c>
      <c r="Z3506">
        <v>248</v>
      </c>
      <c r="AA3506">
        <v>17</v>
      </c>
      <c r="AB3506">
        <v>702</v>
      </c>
      <c r="AC3506">
        <v>45</v>
      </c>
      <c r="AD3506">
        <v>28</v>
      </c>
      <c r="AE3506">
        <v>99</v>
      </c>
      <c r="AF3506">
        <v>13</v>
      </c>
      <c r="AG3506">
        <v>255</v>
      </c>
      <c r="AH3506">
        <v>0</v>
      </c>
      <c r="AI3506">
        <v>7</v>
      </c>
      <c r="AJ3506">
        <v>33</v>
      </c>
      <c r="AK3506">
        <v>6</v>
      </c>
      <c r="AL3506">
        <v>36</v>
      </c>
      <c r="AM3506">
        <v>0</v>
      </c>
      <c r="AN3506">
        <v>0</v>
      </c>
      <c r="AO3506">
        <v>0</v>
      </c>
      <c r="AP3506">
        <v>0</v>
      </c>
      <c r="AQ3506">
        <v>0</v>
      </c>
      <c r="AR3506">
        <v>0</v>
      </c>
      <c r="AS3506">
        <v>0</v>
      </c>
      <c r="AT3506">
        <v>0</v>
      </c>
      <c r="AU3506">
        <v>0</v>
      </c>
      <c r="AV3506">
        <v>0</v>
      </c>
      <c r="AW3506">
        <v>0</v>
      </c>
      <c r="AX3506">
        <v>0</v>
      </c>
      <c r="AY3506">
        <v>0</v>
      </c>
      <c r="AZ3506">
        <v>0</v>
      </c>
      <c r="BA3506">
        <v>0</v>
      </c>
      <c r="BB3506">
        <v>16</v>
      </c>
      <c r="BC3506">
        <v>59</v>
      </c>
      <c r="BD3506">
        <v>0</v>
      </c>
      <c r="BE3506">
        <v>8</v>
      </c>
      <c r="BF3506">
        <v>1</v>
      </c>
      <c r="BG3506" s="20"/>
      <c r="BH3506" s="20"/>
      <c r="BI3506" s="20"/>
      <c r="BJ3506" s="20"/>
      <c r="BK3506" s="20"/>
      <c r="BL3506" s="20"/>
      <c r="BM3506" s="20"/>
      <c r="BN3506" s="20"/>
      <c r="BO3506" s="20"/>
      <c r="BP3506" s="20"/>
      <c r="BQ3506" s="20"/>
      <c r="BR3506" s="20"/>
      <c r="BS3506" s="20"/>
      <c r="BT3506" s="20"/>
      <c r="BU3506" s="20"/>
      <c r="BV3506" s="20"/>
    </row>
    <row r="3507" spans="1:74" x14ac:dyDescent="0.25">
      <c r="A3507" s="20" t="s">
        <v>676</v>
      </c>
      <c r="B3507" s="20" t="s">
        <v>683</v>
      </c>
      <c r="C3507" s="20" t="s">
        <v>690</v>
      </c>
      <c r="D3507" s="1">
        <v>44500</v>
      </c>
      <c r="E3507">
        <v>136</v>
      </c>
      <c r="F3507">
        <v>1</v>
      </c>
      <c r="G3507">
        <v>0</v>
      </c>
      <c r="H3507">
        <v>1</v>
      </c>
      <c r="I3507">
        <v>0</v>
      </c>
      <c r="J3507">
        <v>14</v>
      </c>
      <c r="K3507">
        <v>5</v>
      </c>
      <c r="L3507">
        <v>19</v>
      </c>
      <c r="M3507">
        <v>1</v>
      </c>
      <c r="N3507">
        <v>3</v>
      </c>
      <c r="O3507">
        <v>0</v>
      </c>
      <c r="P3507">
        <v>1</v>
      </c>
      <c r="Q3507">
        <v>0</v>
      </c>
      <c r="R3507">
        <v>275</v>
      </c>
      <c r="S3507">
        <v>0</v>
      </c>
      <c r="T3507">
        <v>131</v>
      </c>
      <c r="U3507">
        <v>18</v>
      </c>
      <c r="V3507">
        <v>4</v>
      </c>
      <c r="W3507">
        <v>1475</v>
      </c>
      <c r="X3507">
        <v>0</v>
      </c>
      <c r="Y3507">
        <v>91</v>
      </c>
      <c r="Z3507">
        <v>247</v>
      </c>
      <c r="AA3507">
        <v>16</v>
      </c>
      <c r="AB3507">
        <v>697</v>
      </c>
      <c r="AC3507">
        <v>55</v>
      </c>
      <c r="AD3507">
        <v>28</v>
      </c>
      <c r="AE3507">
        <v>95</v>
      </c>
      <c r="AF3507">
        <v>14</v>
      </c>
      <c r="AG3507">
        <v>254</v>
      </c>
      <c r="AH3507">
        <v>0</v>
      </c>
      <c r="AI3507">
        <v>7</v>
      </c>
      <c r="AJ3507">
        <v>35</v>
      </c>
      <c r="AK3507">
        <v>1</v>
      </c>
      <c r="AL3507">
        <v>36</v>
      </c>
      <c r="AM3507">
        <v>0</v>
      </c>
      <c r="AN3507">
        <v>1</v>
      </c>
      <c r="AO3507">
        <v>0</v>
      </c>
      <c r="AP3507">
        <v>0</v>
      </c>
      <c r="AQ3507">
        <v>0</v>
      </c>
      <c r="AR3507">
        <v>0</v>
      </c>
      <c r="AS3507">
        <v>0</v>
      </c>
      <c r="AT3507">
        <v>0</v>
      </c>
      <c r="AU3507">
        <v>0</v>
      </c>
      <c r="AV3507">
        <v>0</v>
      </c>
      <c r="AW3507">
        <v>0</v>
      </c>
      <c r="AX3507">
        <v>0</v>
      </c>
      <c r="AY3507">
        <v>0</v>
      </c>
      <c r="AZ3507">
        <v>0</v>
      </c>
      <c r="BA3507">
        <v>0</v>
      </c>
      <c r="BB3507">
        <v>16</v>
      </c>
      <c r="BC3507">
        <v>57</v>
      </c>
      <c r="BD3507">
        <v>0</v>
      </c>
      <c r="BE3507">
        <v>8</v>
      </c>
      <c r="BF3507">
        <v>1</v>
      </c>
      <c r="BG3507" s="20"/>
      <c r="BH3507" s="20"/>
      <c r="BI3507" s="20"/>
      <c r="BJ3507" s="20"/>
      <c r="BK3507" s="20"/>
      <c r="BL3507" s="20"/>
      <c r="BM3507" s="20"/>
      <c r="BN3507" s="20"/>
      <c r="BO3507" s="20"/>
      <c r="BP3507" s="20"/>
      <c r="BQ3507" s="20"/>
      <c r="BR3507" s="20"/>
      <c r="BS3507" s="20"/>
      <c r="BT3507" s="20"/>
      <c r="BU3507" s="20"/>
      <c r="BV3507" s="20"/>
    </row>
    <row r="3508" spans="1:74" x14ac:dyDescent="0.25">
      <c r="A3508" s="20" t="s">
        <v>676</v>
      </c>
      <c r="B3508" s="20" t="s">
        <v>683</v>
      </c>
      <c r="C3508" s="20" t="s">
        <v>690</v>
      </c>
      <c r="D3508" s="1">
        <v>44507</v>
      </c>
      <c r="E3508">
        <v>138</v>
      </c>
      <c r="F3508">
        <v>1</v>
      </c>
      <c r="G3508">
        <v>0</v>
      </c>
      <c r="H3508">
        <v>1</v>
      </c>
      <c r="I3508">
        <v>1</v>
      </c>
      <c r="J3508">
        <v>19</v>
      </c>
      <c r="K3508">
        <v>5</v>
      </c>
      <c r="L3508">
        <v>19</v>
      </c>
      <c r="M3508">
        <v>2</v>
      </c>
      <c r="N3508">
        <v>3</v>
      </c>
      <c r="O3508">
        <v>1</v>
      </c>
      <c r="P3508">
        <v>0</v>
      </c>
      <c r="Q3508">
        <v>0</v>
      </c>
      <c r="R3508">
        <v>276</v>
      </c>
      <c r="S3508">
        <v>144</v>
      </c>
      <c r="T3508">
        <v>16</v>
      </c>
      <c r="U3508">
        <v>19</v>
      </c>
      <c r="V3508">
        <v>2</v>
      </c>
      <c r="W3508">
        <v>1468</v>
      </c>
      <c r="X3508">
        <v>122</v>
      </c>
      <c r="Y3508">
        <v>57</v>
      </c>
      <c r="Z3508">
        <v>242</v>
      </c>
      <c r="AA3508">
        <v>17</v>
      </c>
      <c r="AB3508">
        <v>692</v>
      </c>
      <c r="AC3508">
        <v>60</v>
      </c>
      <c r="AD3508">
        <v>29</v>
      </c>
      <c r="AE3508">
        <v>94</v>
      </c>
      <c r="AF3508">
        <v>14</v>
      </c>
      <c r="AG3508">
        <v>257</v>
      </c>
      <c r="AH3508">
        <v>12</v>
      </c>
      <c r="AI3508">
        <v>8</v>
      </c>
      <c r="AJ3508">
        <v>35</v>
      </c>
      <c r="AK3508">
        <v>2</v>
      </c>
      <c r="AL3508">
        <v>35</v>
      </c>
      <c r="AM3508">
        <v>1</v>
      </c>
      <c r="AN3508">
        <v>1</v>
      </c>
      <c r="AO3508">
        <v>0</v>
      </c>
      <c r="AP3508">
        <v>0</v>
      </c>
      <c r="AQ3508">
        <v>0</v>
      </c>
      <c r="AR3508">
        <v>0</v>
      </c>
      <c r="AS3508">
        <v>0</v>
      </c>
      <c r="AT3508">
        <v>0</v>
      </c>
      <c r="AU3508">
        <v>0</v>
      </c>
      <c r="AV3508">
        <v>0</v>
      </c>
      <c r="AW3508">
        <v>0</v>
      </c>
      <c r="AX3508">
        <v>0</v>
      </c>
      <c r="AY3508">
        <v>0</v>
      </c>
      <c r="AZ3508">
        <v>0</v>
      </c>
      <c r="BA3508">
        <v>0</v>
      </c>
      <c r="BB3508">
        <v>0</v>
      </c>
      <c r="BC3508">
        <v>0</v>
      </c>
      <c r="BD3508">
        <v>0</v>
      </c>
      <c r="BE3508">
        <v>0</v>
      </c>
      <c r="BF3508">
        <v>0</v>
      </c>
      <c r="BG3508" s="20">
        <v>1</v>
      </c>
      <c r="BH3508" s="20">
        <v>1</v>
      </c>
      <c r="BI3508" s="20">
        <v>108</v>
      </c>
      <c r="BJ3508" s="20">
        <v>3</v>
      </c>
      <c r="BK3508" s="20">
        <v>232</v>
      </c>
      <c r="BL3508" s="20">
        <v>1090</v>
      </c>
      <c r="BM3508" s="20">
        <v>529</v>
      </c>
      <c r="BN3508" s="20">
        <v>191</v>
      </c>
      <c r="BO3508" s="20">
        <v>31</v>
      </c>
      <c r="BP3508" s="20"/>
      <c r="BQ3508" s="20"/>
      <c r="BR3508" s="20"/>
      <c r="BS3508" s="20"/>
      <c r="BT3508" s="20"/>
      <c r="BU3508" s="20"/>
      <c r="BV3508" s="20"/>
    </row>
    <row r="3509" spans="1:74" x14ac:dyDescent="0.25">
      <c r="A3509" s="20" t="s">
        <v>676</v>
      </c>
      <c r="B3509" s="20" t="s">
        <v>683</v>
      </c>
      <c r="C3509" s="20" t="s">
        <v>690</v>
      </c>
      <c r="D3509" s="1">
        <v>44514</v>
      </c>
      <c r="E3509">
        <v>141</v>
      </c>
      <c r="F3509">
        <v>1</v>
      </c>
      <c r="G3509">
        <v>0</v>
      </c>
      <c r="H3509">
        <v>1</v>
      </c>
      <c r="I3509">
        <v>1</v>
      </c>
      <c r="J3509">
        <v>25</v>
      </c>
      <c r="K3509">
        <v>5</v>
      </c>
      <c r="L3509">
        <v>19</v>
      </c>
      <c r="M3509">
        <v>1</v>
      </c>
      <c r="N3509">
        <v>3</v>
      </c>
      <c r="O3509">
        <v>1</v>
      </c>
      <c r="P3509">
        <v>0</v>
      </c>
      <c r="Q3509">
        <v>0</v>
      </c>
      <c r="R3509">
        <v>274</v>
      </c>
      <c r="S3509">
        <v>154</v>
      </c>
      <c r="T3509">
        <v>15</v>
      </c>
      <c r="U3509">
        <v>18</v>
      </c>
      <c r="V3509">
        <v>2</v>
      </c>
      <c r="W3509">
        <v>1472</v>
      </c>
      <c r="X3509">
        <v>160</v>
      </c>
      <c r="Y3509">
        <v>57</v>
      </c>
      <c r="Z3509">
        <v>238</v>
      </c>
      <c r="AA3509">
        <v>18</v>
      </c>
      <c r="AB3509">
        <v>691</v>
      </c>
      <c r="AC3509">
        <v>76</v>
      </c>
      <c r="AD3509">
        <v>29</v>
      </c>
      <c r="AE3509">
        <v>93</v>
      </c>
      <c r="AF3509">
        <v>14</v>
      </c>
      <c r="AG3509">
        <v>260</v>
      </c>
      <c r="AH3509">
        <v>13</v>
      </c>
      <c r="AI3509">
        <v>8</v>
      </c>
      <c r="AJ3509">
        <v>36</v>
      </c>
      <c r="AK3509">
        <v>4</v>
      </c>
      <c r="AL3509">
        <v>34</v>
      </c>
      <c r="AM3509">
        <v>1</v>
      </c>
      <c r="AN3509">
        <v>1</v>
      </c>
      <c r="AO3509">
        <v>0</v>
      </c>
      <c r="AP3509">
        <v>0</v>
      </c>
      <c r="AQ3509">
        <v>0</v>
      </c>
      <c r="AR3509">
        <v>0</v>
      </c>
      <c r="AS3509">
        <v>0</v>
      </c>
      <c r="AT3509">
        <v>0</v>
      </c>
      <c r="AU3509">
        <v>0</v>
      </c>
      <c r="AV3509">
        <v>0</v>
      </c>
      <c r="AW3509">
        <v>0</v>
      </c>
      <c r="AX3509">
        <v>0</v>
      </c>
      <c r="AY3509">
        <v>0</v>
      </c>
      <c r="AZ3509">
        <v>0</v>
      </c>
      <c r="BA3509">
        <v>0</v>
      </c>
      <c r="BB3509">
        <v>0</v>
      </c>
      <c r="BC3509">
        <v>0</v>
      </c>
      <c r="BD3509">
        <v>0</v>
      </c>
      <c r="BE3509">
        <v>0</v>
      </c>
      <c r="BF3509">
        <v>0</v>
      </c>
      <c r="BG3509" s="20">
        <v>1</v>
      </c>
      <c r="BH3509" s="20">
        <v>1</v>
      </c>
      <c r="BI3509" s="20">
        <v>112</v>
      </c>
      <c r="BJ3509" s="20">
        <v>3</v>
      </c>
      <c r="BK3509" s="20">
        <v>232</v>
      </c>
      <c r="BL3509" s="20">
        <v>1096</v>
      </c>
      <c r="BM3509" s="20">
        <v>529</v>
      </c>
      <c r="BN3509" s="20">
        <v>191</v>
      </c>
      <c r="BO3509" s="20">
        <v>30</v>
      </c>
      <c r="BP3509" s="20"/>
      <c r="BQ3509" s="20"/>
      <c r="BR3509" s="20"/>
      <c r="BS3509" s="20"/>
      <c r="BT3509" s="20"/>
      <c r="BU3509" s="20"/>
      <c r="BV3509" s="20"/>
    </row>
    <row r="3510" spans="1:74" x14ac:dyDescent="0.25">
      <c r="A3510" s="20" t="s">
        <v>676</v>
      </c>
      <c r="B3510" s="20" t="s">
        <v>683</v>
      </c>
      <c r="C3510" s="20" t="s">
        <v>690</v>
      </c>
      <c r="D3510" s="1">
        <v>44521</v>
      </c>
      <c r="E3510">
        <v>141</v>
      </c>
      <c r="F3510">
        <v>1</v>
      </c>
      <c r="G3510">
        <v>0</v>
      </c>
      <c r="H3510">
        <v>1</v>
      </c>
      <c r="I3510">
        <v>1</v>
      </c>
      <c r="J3510">
        <v>32</v>
      </c>
      <c r="K3510">
        <v>4</v>
      </c>
      <c r="L3510">
        <v>19</v>
      </c>
      <c r="M3510">
        <v>1</v>
      </c>
      <c r="N3510">
        <v>3</v>
      </c>
      <c r="O3510">
        <v>1</v>
      </c>
      <c r="P3510">
        <v>0</v>
      </c>
      <c r="Q3510">
        <v>0</v>
      </c>
      <c r="R3510">
        <v>276</v>
      </c>
      <c r="S3510">
        <v>162</v>
      </c>
      <c r="T3510">
        <v>15</v>
      </c>
      <c r="U3510">
        <v>18</v>
      </c>
      <c r="V3510">
        <v>2</v>
      </c>
      <c r="W3510">
        <v>1472</v>
      </c>
      <c r="X3510">
        <v>211</v>
      </c>
      <c r="Y3510">
        <v>57</v>
      </c>
      <c r="Z3510">
        <v>236</v>
      </c>
      <c r="AA3510">
        <v>18</v>
      </c>
      <c r="AB3510">
        <v>693</v>
      </c>
      <c r="AC3510">
        <v>95</v>
      </c>
      <c r="AD3510">
        <v>29</v>
      </c>
      <c r="AE3510">
        <v>92</v>
      </c>
      <c r="AF3510">
        <v>14</v>
      </c>
      <c r="AG3510">
        <v>262</v>
      </c>
      <c r="AH3510">
        <v>12</v>
      </c>
      <c r="AI3510">
        <v>8</v>
      </c>
      <c r="AJ3510">
        <v>36</v>
      </c>
      <c r="AK3510">
        <v>4</v>
      </c>
      <c r="AL3510">
        <v>34</v>
      </c>
      <c r="AM3510">
        <v>2</v>
      </c>
      <c r="AN3510">
        <v>1</v>
      </c>
      <c r="AO3510">
        <v>0</v>
      </c>
      <c r="AP3510">
        <v>0</v>
      </c>
      <c r="AQ3510">
        <v>0</v>
      </c>
      <c r="AR3510">
        <v>0</v>
      </c>
      <c r="AS3510">
        <v>0</v>
      </c>
      <c r="AT3510">
        <v>0</v>
      </c>
      <c r="AU3510">
        <v>0</v>
      </c>
      <c r="AV3510">
        <v>0</v>
      </c>
      <c r="AW3510">
        <v>0</v>
      </c>
      <c r="AX3510">
        <v>0</v>
      </c>
      <c r="AY3510">
        <v>0</v>
      </c>
      <c r="AZ3510">
        <v>0</v>
      </c>
      <c r="BA3510">
        <v>0</v>
      </c>
      <c r="BB3510">
        <v>0</v>
      </c>
      <c r="BC3510">
        <v>0</v>
      </c>
      <c r="BD3510">
        <v>0</v>
      </c>
      <c r="BE3510">
        <v>0</v>
      </c>
      <c r="BF3510">
        <v>0</v>
      </c>
      <c r="BG3510" s="20">
        <v>1</v>
      </c>
      <c r="BH3510" s="20">
        <v>1</v>
      </c>
      <c r="BI3510" s="20">
        <v>112</v>
      </c>
      <c r="BJ3510" s="20">
        <v>3</v>
      </c>
      <c r="BK3510" s="20">
        <v>234</v>
      </c>
      <c r="BL3510" s="20">
        <v>1100</v>
      </c>
      <c r="BM3510" s="20">
        <v>531</v>
      </c>
      <c r="BN3510" s="20">
        <v>194</v>
      </c>
      <c r="BO3510" s="20">
        <v>30</v>
      </c>
      <c r="BP3510" s="20"/>
      <c r="BQ3510" s="20"/>
      <c r="BR3510" s="20"/>
      <c r="BS3510" s="20"/>
      <c r="BT3510" s="20"/>
      <c r="BU3510" s="20"/>
      <c r="BV3510" s="20"/>
    </row>
    <row r="3511" spans="1:74" x14ac:dyDescent="0.25">
      <c r="A3511" s="20" t="s">
        <v>676</v>
      </c>
      <c r="B3511" s="20" t="s">
        <v>683</v>
      </c>
      <c r="C3511" s="20" t="s">
        <v>690</v>
      </c>
      <c r="D3511" s="1">
        <v>44528</v>
      </c>
      <c r="E3511">
        <v>143</v>
      </c>
      <c r="F3511">
        <v>0</v>
      </c>
      <c r="G3511">
        <v>0</v>
      </c>
      <c r="H3511">
        <v>1</v>
      </c>
      <c r="I3511">
        <v>1</v>
      </c>
      <c r="J3511">
        <v>43</v>
      </c>
      <c r="K3511">
        <v>4</v>
      </c>
      <c r="L3511">
        <v>19</v>
      </c>
      <c r="M3511">
        <v>1</v>
      </c>
      <c r="N3511">
        <v>3</v>
      </c>
      <c r="O3511">
        <v>2</v>
      </c>
      <c r="P3511">
        <v>0</v>
      </c>
      <c r="Q3511">
        <v>0</v>
      </c>
      <c r="R3511">
        <v>277</v>
      </c>
      <c r="S3511">
        <v>170</v>
      </c>
      <c r="T3511">
        <v>15</v>
      </c>
      <c r="U3511">
        <v>18</v>
      </c>
      <c r="V3511">
        <v>2</v>
      </c>
      <c r="W3511">
        <v>1476</v>
      </c>
      <c r="X3511">
        <v>293</v>
      </c>
      <c r="Y3511">
        <v>57</v>
      </c>
      <c r="Z3511">
        <v>233</v>
      </c>
      <c r="AA3511">
        <v>18</v>
      </c>
      <c r="AB3511">
        <v>694</v>
      </c>
      <c r="AC3511">
        <v>150</v>
      </c>
      <c r="AD3511">
        <v>29</v>
      </c>
      <c r="AE3511">
        <v>92</v>
      </c>
      <c r="AF3511">
        <v>12</v>
      </c>
      <c r="AG3511">
        <v>264</v>
      </c>
      <c r="AH3511">
        <v>21</v>
      </c>
      <c r="AI3511">
        <v>8</v>
      </c>
      <c r="AJ3511">
        <v>35</v>
      </c>
      <c r="AK3511">
        <v>4</v>
      </c>
      <c r="AL3511">
        <v>33</v>
      </c>
      <c r="AM3511">
        <v>3</v>
      </c>
      <c r="AN3511">
        <v>1</v>
      </c>
      <c r="AO3511">
        <v>0</v>
      </c>
      <c r="AP3511">
        <v>0</v>
      </c>
      <c r="AQ3511">
        <v>0</v>
      </c>
      <c r="AR3511">
        <v>0</v>
      </c>
      <c r="AS3511">
        <v>0</v>
      </c>
      <c r="AT3511">
        <v>0</v>
      </c>
      <c r="AU3511">
        <v>0</v>
      </c>
      <c r="AV3511">
        <v>0</v>
      </c>
      <c r="AW3511">
        <v>0</v>
      </c>
      <c r="AX3511">
        <v>0</v>
      </c>
      <c r="AY3511">
        <v>0</v>
      </c>
      <c r="AZ3511">
        <v>0</v>
      </c>
      <c r="BA3511">
        <v>0</v>
      </c>
      <c r="BB3511">
        <v>0</v>
      </c>
      <c r="BC3511">
        <v>0</v>
      </c>
      <c r="BD3511">
        <v>0</v>
      </c>
      <c r="BE3511">
        <v>0</v>
      </c>
      <c r="BF3511">
        <v>0</v>
      </c>
      <c r="BG3511" s="20">
        <v>0</v>
      </c>
      <c r="BH3511" s="20">
        <v>1</v>
      </c>
      <c r="BI3511" s="20">
        <v>113</v>
      </c>
      <c r="BJ3511" s="20">
        <v>3</v>
      </c>
      <c r="BK3511" s="20">
        <v>235</v>
      </c>
      <c r="BL3511" s="20">
        <v>1108</v>
      </c>
      <c r="BM3511" s="20">
        <v>534</v>
      </c>
      <c r="BN3511" s="20">
        <v>194</v>
      </c>
      <c r="BO3511" s="20">
        <v>29</v>
      </c>
      <c r="BP3511" s="20"/>
      <c r="BQ3511" s="20"/>
      <c r="BR3511" s="20"/>
      <c r="BS3511" s="20"/>
      <c r="BT3511" s="20"/>
      <c r="BU3511" s="20"/>
      <c r="BV3511" s="20"/>
    </row>
    <row r="3512" spans="1:74" x14ac:dyDescent="0.25">
      <c r="A3512" s="20" t="s">
        <v>676</v>
      </c>
      <c r="B3512" s="20" t="s">
        <v>683</v>
      </c>
      <c r="C3512" s="20" t="s">
        <v>690</v>
      </c>
      <c r="D3512" s="1">
        <v>44535</v>
      </c>
      <c r="E3512">
        <v>144</v>
      </c>
      <c r="F3512">
        <v>0</v>
      </c>
      <c r="G3512">
        <v>0</v>
      </c>
      <c r="H3512">
        <v>1</v>
      </c>
      <c r="I3512">
        <v>1</v>
      </c>
      <c r="J3512">
        <v>52</v>
      </c>
      <c r="K3512">
        <v>4</v>
      </c>
      <c r="L3512">
        <v>19</v>
      </c>
      <c r="M3512">
        <v>1</v>
      </c>
      <c r="N3512">
        <v>3</v>
      </c>
      <c r="O3512">
        <v>2</v>
      </c>
      <c r="P3512">
        <v>0</v>
      </c>
      <c r="Q3512">
        <v>0</v>
      </c>
      <c r="R3512">
        <v>277</v>
      </c>
      <c r="S3512">
        <v>175</v>
      </c>
      <c r="T3512">
        <v>15</v>
      </c>
      <c r="U3512">
        <v>18</v>
      </c>
      <c r="V3512">
        <v>2</v>
      </c>
      <c r="W3512">
        <v>1482</v>
      </c>
      <c r="X3512">
        <v>347</v>
      </c>
      <c r="Y3512">
        <v>55</v>
      </c>
      <c r="Z3512">
        <v>231</v>
      </c>
      <c r="AA3512">
        <v>19</v>
      </c>
      <c r="AB3512">
        <v>697</v>
      </c>
      <c r="AC3512">
        <v>184</v>
      </c>
      <c r="AD3512">
        <v>29</v>
      </c>
      <c r="AE3512">
        <v>92</v>
      </c>
      <c r="AF3512">
        <v>13</v>
      </c>
      <c r="AG3512">
        <v>270</v>
      </c>
      <c r="AH3512">
        <v>29</v>
      </c>
      <c r="AI3512">
        <v>8</v>
      </c>
      <c r="AJ3512">
        <v>35</v>
      </c>
      <c r="AK3512">
        <v>7</v>
      </c>
      <c r="AL3512">
        <v>33</v>
      </c>
      <c r="AM3512">
        <v>7</v>
      </c>
      <c r="AN3512">
        <v>1</v>
      </c>
      <c r="AO3512">
        <v>0</v>
      </c>
      <c r="AP3512">
        <v>0</v>
      </c>
      <c r="AQ3512">
        <v>0</v>
      </c>
      <c r="AR3512">
        <v>0</v>
      </c>
      <c r="AS3512">
        <v>0</v>
      </c>
      <c r="AT3512">
        <v>0</v>
      </c>
      <c r="AU3512">
        <v>0</v>
      </c>
      <c r="AV3512">
        <v>0</v>
      </c>
      <c r="AW3512">
        <v>0</v>
      </c>
      <c r="AX3512">
        <v>0</v>
      </c>
      <c r="AY3512">
        <v>0</v>
      </c>
      <c r="AZ3512">
        <v>0</v>
      </c>
      <c r="BA3512">
        <v>0</v>
      </c>
      <c r="BB3512">
        <v>0</v>
      </c>
      <c r="BC3512">
        <v>0</v>
      </c>
      <c r="BD3512">
        <v>0</v>
      </c>
      <c r="BE3512">
        <v>0</v>
      </c>
      <c r="BF3512">
        <v>0</v>
      </c>
      <c r="BG3512" s="20">
        <v>0</v>
      </c>
      <c r="BH3512" s="20">
        <v>1</v>
      </c>
      <c r="BI3512" s="20">
        <v>114</v>
      </c>
      <c r="BJ3512" s="20">
        <v>3</v>
      </c>
      <c r="BK3512" s="20">
        <v>235</v>
      </c>
      <c r="BL3512" s="20">
        <v>1116</v>
      </c>
      <c r="BM3512" s="20">
        <v>535</v>
      </c>
      <c r="BN3512" s="20">
        <v>199</v>
      </c>
      <c r="BO3512" s="20">
        <v>29</v>
      </c>
      <c r="BP3512" s="20"/>
      <c r="BQ3512" s="20"/>
      <c r="BR3512" s="20"/>
      <c r="BS3512" s="20"/>
      <c r="BT3512" s="20"/>
      <c r="BU3512" s="20"/>
      <c r="BV3512" s="20"/>
    </row>
    <row r="3513" spans="1:74" x14ac:dyDescent="0.25">
      <c r="A3513" s="20" t="s">
        <v>676</v>
      </c>
      <c r="B3513" s="20" t="s">
        <v>683</v>
      </c>
      <c r="C3513" s="20" t="s">
        <v>690</v>
      </c>
      <c r="D3513" s="1">
        <v>44542</v>
      </c>
      <c r="E3513">
        <v>144</v>
      </c>
      <c r="F3513">
        <v>0</v>
      </c>
      <c r="G3513">
        <v>0</v>
      </c>
      <c r="H3513">
        <v>1</v>
      </c>
      <c r="I3513">
        <v>1</v>
      </c>
      <c r="J3513">
        <v>58</v>
      </c>
      <c r="K3513">
        <v>4</v>
      </c>
      <c r="L3513">
        <v>19</v>
      </c>
      <c r="M3513">
        <v>1</v>
      </c>
      <c r="N3513">
        <v>3</v>
      </c>
      <c r="O3513">
        <v>2</v>
      </c>
      <c r="P3513">
        <v>0</v>
      </c>
      <c r="Q3513">
        <v>0</v>
      </c>
      <c r="R3513">
        <v>280</v>
      </c>
      <c r="S3513">
        <v>182</v>
      </c>
      <c r="T3513">
        <v>15</v>
      </c>
      <c r="U3513">
        <v>18</v>
      </c>
      <c r="V3513">
        <v>3</v>
      </c>
      <c r="W3513">
        <v>1467</v>
      </c>
      <c r="X3513">
        <v>430</v>
      </c>
      <c r="Y3513">
        <v>51</v>
      </c>
      <c r="Z3513">
        <v>230</v>
      </c>
      <c r="AA3513">
        <v>21</v>
      </c>
      <c r="AB3513">
        <v>689</v>
      </c>
      <c r="AC3513">
        <v>244</v>
      </c>
      <c r="AD3513">
        <v>29</v>
      </c>
      <c r="AE3513">
        <v>91</v>
      </c>
      <c r="AF3513">
        <v>12</v>
      </c>
      <c r="AG3513">
        <v>275</v>
      </c>
      <c r="AH3513">
        <v>39</v>
      </c>
      <c r="AI3513">
        <v>9</v>
      </c>
      <c r="AJ3513">
        <v>33</v>
      </c>
      <c r="AK3513">
        <v>7</v>
      </c>
      <c r="AL3513">
        <v>34</v>
      </c>
      <c r="AM3513">
        <v>18</v>
      </c>
      <c r="AN3513">
        <v>1</v>
      </c>
      <c r="AO3513">
        <v>0</v>
      </c>
      <c r="AP3513">
        <v>0</v>
      </c>
      <c r="AQ3513">
        <v>0</v>
      </c>
      <c r="AR3513">
        <v>0</v>
      </c>
      <c r="AS3513">
        <v>0</v>
      </c>
      <c r="AT3513">
        <v>0</v>
      </c>
      <c r="AU3513">
        <v>0</v>
      </c>
      <c r="AV3513">
        <v>0</v>
      </c>
      <c r="AW3513">
        <v>0</v>
      </c>
      <c r="AX3513">
        <v>0</v>
      </c>
      <c r="AY3513">
        <v>0</v>
      </c>
      <c r="AZ3513">
        <v>0</v>
      </c>
      <c r="BA3513">
        <v>0</v>
      </c>
      <c r="BB3513">
        <v>0</v>
      </c>
      <c r="BC3513">
        <v>0</v>
      </c>
      <c r="BD3513">
        <v>0</v>
      </c>
      <c r="BE3513">
        <v>0</v>
      </c>
      <c r="BF3513">
        <v>0</v>
      </c>
      <c r="BG3513" s="20">
        <v>0</v>
      </c>
      <c r="BH3513" s="20">
        <v>1</v>
      </c>
      <c r="BI3513" s="20">
        <v>114</v>
      </c>
      <c r="BJ3513" s="20">
        <v>3</v>
      </c>
      <c r="BK3513" s="20">
        <v>237</v>
      </c>
      <c r="BL3513" s="20">
        <v>1103</v>
      </c>
      <c r="BM3513" s="20">
        <v>530</v>
      </c>
      <c r="BN3513" s="20">
        <v>206</v>
      </c>
      <c r="BO3513" s="20">
        <v>31</v>
      </c>
      <c r="BP3513" s="20"/>
      <c r="BQ3513" s="20"/>
      <c r="BR3513" s="20"/>
      <c r="BS3513" s="20"/>
      <c r="BT3513" s="20"/>
      <c r="BU3513" s="20"/>
      <c r="BV3513" s="20"/>
    </row>
    <row r="3514" spans="1:74" x14ac:dyDescent="0.25">
      <c r="A3514" s="20" t="s">
        <v>676</v>
      </c>
      <c r="B3514" s="20" t="s">
        <v>683</v>
      </c>
      <c r="C3514" s="20" t="s">
        <v>690</v>
      </c>
      <c r="D3514" s="1">
        <v>44549</v>
      </c>
      <c r="E3514">
        <v>146</v>
      </c>
      <c r="F3514">
        <v>0</v>
      </c>
      <c r="G3514">
        <v>0</v>
      </c>
      <c r="H3514">
        <v>1</v>
      </c>
      <c r="I3514">
        <v>1</v>
      </c>
      <c r="J3514">
        <v>72</v>
      </c>
      <c r="K3514">
        <v>4</v>
      </c>
      <c r="L3514">
        <v>19</v>
      </c>
      <c r="M3514">
        <v>1</v>
      </c>
      <c r="N3514">
        <v>3</v>
      </c>
      <c r="O3514">
        <v>2</v>
      </c>
      <c r="P3514">
        <v>0</v>
      </c>
      <c r="Q3514">
        <v>0</v>
      </c>
      <c r="R3514">
        <v>280</v>
      </c>
      <c r="S3514">
        <v>189</v>
      </c>
      <c r="T3514">
        <v>15</v>
      </c>
      <c r="U3514">
        <v>18</v>
      </c>
      <c r="V3514">
        <v>3</v>
      </c>
      <c r="W3514">
        <v>1465</v>
      </c>
      <c r="X3514">
        <v>523</v>
      </c>
      <c r="Y3514">
        <v>50</v>
      </c>
      <c r="Z3514">
        <v>227</v>
      </c>
      <c r="AA3514">
        <v>20</v>
      </c>
      <c r="AB3514">
        <v>689</v>
      </c>
      <c r="AC3514">
        <v>305</v>
      </c>
      <c r="AD3514">
        <v>28</v>
      </c>
      <c r="AE3514">
        <v>91</v>
      </c>
      <c r="AF3514">
        <v>11</v>
      </c>
      <c r="AG3514">
        <v>274</v>
      </c>
      <c r="AH3514">
        <v>69</v>
      </c>
      <c r="AI3514">
        <v>8</v>
      </c>
      <c r="AJ3514">
        <v>33</v>
      </c>
      <c r="AK3514">
        <v>7</v>
      </c>
      <c r="AL3514">
        <v>34</v>
      </c>
      <c r="AM3514">
        <v>18</v>
      </c>
      <c r="AN3514">
        <v>1</v>
      </c>
      <c r="AO3514">
        <v>0</v>
      </c>
      <c r="AP3514">
        <v>0</v>
      </c>
      <c r="AQ3514">
        <v>0</v>
      </c>
      <c r="AR3514">
        <v>0</v>
      </c>
      <c r="AS3514">
        <v>0</v>
      </c>
      <c r="AT3514">
        <v>0</v>
      </c>
      <c r="AU3514">
        <v>0</v>
      </c>
      <c r="AV3514">
        <v>0</v>
      </c>
      <c r="AW3514">
        <v>0</v>
      </c>
      <c r="AX3514">
        <v>0</v>
      </c>
      <c r="AY3514">
        <v>0</v>
      </c>
      <c r="AZ3514">
        <v>0</v>
      </c>
      <c r="BA3514">
        <v>0</v>
      </c>
      <c r="BB3514">
        <v>0</v>
      </c>
      <c r="BC3514">
        <v>0</v>
      </c>
      <c r="BD3514">
        <v>0</v>
      </c>
      <c r="BE3514">
        <v>0</v>
      </c>
      <c r="BF3514">
        <v>0</v>
      </c>
      <c r="BG3514" s="20">
        <v>0</v>
      </c>
      <c r="BH3514" s="20">
        <v>1</v>
      </c>
      <c r="BI3514" s="20">
        <v>116</v>
      </c>
      <c r="BJ3514" s="20">
        <v>3</v>
      </c>
      <c r="BK3514" s="20">
        <v>238</v>
      </c>
      <c r="BL3514" s="20">
        <v>1107</v>
      </c>
      <c r="BM3514" s="20">
        <v>533</v>
      </c>
      <c r="BN3514" s="20">
        <v>206</v>
      </c>
      <c r="BO3514" s="20">
        <v>31</v>
      </c>
      <c r="BP3514" s="20">
        <v>13613</v>
      </c>
      <c r="BQ3514" s="20">
        <v>1438</v>
      </c>
      <c r="BR3514" s="20">
        <v>0</v>
      </c>
      <c r="BS3514" s="20">
        <v>92</v>
      </c>
      <c r="BT3514" s="20">
        <v>4629</v>
      </c>
      <c r="BU3514" s="20">
        <v>1947</v>
      </c>
      <c r="BV3514" s="20">
        <v>6083</v>
      </c>
    </row>
    <row r="3515" spans="1:74" x14ac:dyDescent="0.25">
      <c r="A3515" s="20" t="s">
        <v>676</v>
      </c>
      <c r="B3515" s="20" t="s">
        <v>683</v>
      </c>
      <c r="C3515" s="20" t="s">
        <v>690</v>
      </c>
      <c r="D3515" s="1">
        <v>44558</v>
      </c>
      <c r="E3515">
        <v>146</v>
      </c>
      <c r="F3515">
        <v>0</v>
      </c>
      <c r="G3515">
        <v>0</v>
      </c>
      <c r="H3515">
        <v>0</v>
      </c>
      <c r="I3515">
        <v>0</v>
      </c>
      <c r="J3515">
        <v>77</v>
      </c>
      <c r="K3515">
        <v>4</v>
      </c>
      <c r="L3515">
        <v>19</v>
      </c>
      <c r="M3515">
        <v>1</v>
      </c>
      <c r="N3515">
        <v>2</v>
      </c>
      <c r="O3515">
        <v>2</v>
      </c>
      <c r="P3515">
        <v>0</v>
      </c>
      <c r="Q3515">
        <v>0</v>
      </c>
      <c r="R3515">
        <v>280</v>
      </c>
      <c r="S3515">
        <v>199</v>
      </c>
      <c r="T3515">
        <v>15</v>
      </c>
      <c r="U3515">
        <v>18</v>
      </c>
      <c r="V3515">
        <v>3</v>
      </c>
      <c r="W3515">
        <v>1463</v>
      </c>
      <c r="X3515">
        <v>607</v>
      </c>
      <c r="Y3515">
        <v>49</v>
      </c>
      <c r="Z3515">
        <v>224</v>
      </c>
      <c r="AA3515">
        <v>18</v>
      </c>
      <c r="AB3515">
        <v>690</v>
      </c>
      <c r="AC3515">
        <v>350</v>
      </c>
      <c r="AD3515">
        <v>28</v>
      </c>
      <c r="AE3515">
        <v>91</v>
      </c>
      <c r="AF3515">
        <v>11</v>
      </c>
      <c r="AG3515">
        <v>277</v>
      </c>
      <c r="AH3515">
        <v>106</v>
      </c>
      <c r="AI3515">
        <v>8</v>
      </c>
      <c r="AJ3515">
        <v>33</v>
      </c>
      <c r="AK3515">
        <v>7</v>
      </c>
      <c r="AL3515">
        <v>34</v>
      </c>
      <c r="AM3515">
        <v>21</v>
      </c>
      <c r="AN3515">
        <v>1</v>
      </c>
      <c r="AO3515">
        <v>0</v>
      </c>
      <c r="AP3515">
        <v>0</v>
      </c>
      <c r="AQ3515">
        <v>0</v>
      </c>
      <c r="AR3515">
        <v>0</v>
      </c>
      <c r="AS3515">
        <v>0</v>
      </c>
      <c r="AT3515">
        <v>0</v>
      </c>
      <c r="AU3515">
        <v>0</v>
      </c>
      <c r="AV3515">
        <v>0</v>
      </c>
      <c r="AW3515">
        <v>0</v>
      </c>
      <c r="AX3515">
        <v>0</v>
      </c>
      <c r="AY3515">
        <v>0</v>
      </c>
      <c r="AZ3515">
        <v>0</v>
      </c>
      <c r="BA3515">
        <v>0</v>
      </c>
      <c r="BB3515">
        <v>0</v>
      </c>
      <c r="BC3515">
        <v>0</v>
      </c>
      <c r="BD3515">
        <v>0</v>
      </c>
      <c r="BE3515">
        <v>0</v>
      </c>
      <c r="BF3515">
        <v>0</v>
      </c>
      <c r="BG3515" s="20">
        <v>0</v>
      </c>
      <c r="BH3515" s="20">
        <v>0</v>
      </c>
      <c r="BI3515" s="20">
        <v>116</v>
      </c>
      <c r="BJ3515" s="20">
        <v>2</v>
      </c>
      <c r="BK3515" s="20">
        <v>238</v>
      </c>
      <c r="BL3515" s="20">
        <v>1112</v>
      </c>
      <c r="BM3515" s="20">
        <v>535</v>
      </c>
      <c r="BN3515" s="20">
        <v>211</v>
      </c>
      <c r="BO3515" s="20">
        <v>32</v>
      </c>
      <c r="BP3515" s="20">
        <v>13640</v>
      </c>
      <c r="BQ3515" s="20">
        <v>2392</v>
      </c>
      <c r="BR3515" s="20">
        <v>0</v>
      </c>
      <c r="BS3515" s="20">
        <v>91</v>
      </c>
      <c r="BT3515" s="20">
        <v>4598</v>
      </c>
      <c r="BU3515" s="20">
        <v>1869</v>
      </c>
      <c r="BV3515" s="20">
        <v>6159</v>
      </c>
    </row>
    <row r="3516" spans="1:74" x14ac:dyDescent="0.25">
      <c r="A3516" s="20" t="s">
        <v>676</v>
      </c>
      <c r="B3516" s="20" t="s">
        <v>683</v>
      </c>
      <c r="C3516" s="20" t="s">
        <v>690</v>
      </c>
      <c r="D3516" s="1">
        <v>44564</v>
      </c>
      <c r="E3516">
        <v>146</v>
      </c>
      <c r="F3516">
        <v>0</v>
      </c>
      <c r="G3516">
        <v>0</v>
      </c>
      <c r="H3516">
        <v>0</v>
      </c>
      <c r="I3516">
        <v>0</v>
      </c>
      <c r="J3516">
        <v>79</v>
      </c>
      <c r="K3516">
        <v>4</v>
      </c>
      <c r="L3516">
        <v>19</v>
      </c>
      <c r="M3516">
        <v>1</v>
      </c>
      <c r="N3516">
        <v>2</v>
      </c>
      <c r="O3516">
        <v>2</v>
      </c>
      <c r="P3516">
        <v>0</v>
      </c>
      <c r="Q3516">
        <v>0</v>
      </c>
      <c r="R3516">
        <v>278</v>
      </c>
      <c r="S3516">
        <v>201</v>
      </c>
      <c r="T3516">
        <v>13</v>
      </c>
      <c r="U3516">
        <v>18</v>
      </c>
      <c r="V3516">
        <v>3</v>
      </c>
      <c r="W3516">
        <v>1464</v>
      </c>
      <c r="X3516">
        <v>664</v>
      </c>
      <c r="Y3516">
        <v>49</v>
      </c>
      <c r="Z3516">
        <v>221</v>
      </c>
      <c r="AA3516">
        <v>16</v>
      </c>
      <c r="AB3516">
        <v>690</v>
      </c>
      <c r="AC3516">
        <v>366</v>
      </c>
      <c r="AD3516">
        <v>28</v>
      </c>
      <c r="AE3516">
        <v>91</v>
      </c>
      <c r="AF3516">
        <v>11</v>
      </c>
      <c r="AG3516">
        <v>277</v>
      </c>
      <c r="AH3516">
        <v>116</v>
      </c>
      <c r="AI3516">
        <v>8</v>
      </c>
      <c r="AJ3516">
        <v>32</v>
      </c>
      <c r="AK3516">
        <v>6</v>
      </c>
      <c r="AL3516">
        <v>34</v>
      </c>
      <c r="AM3516">
        <v>21</v>
      </c>
      <c r="AN3516">
        <v>1</v>
      </c>
      <c r="AO3516">
        <v>0</v>
      </c>
      <c r="AP3516">
        <v>0</v>
      </c>
      <c r="AQ3516">
        <v>0</v>
      </c>
      <c r="AR3516">
        <v>0</v>
      </c>
      <c r="AS3516">
        <v>0</v>
      </c>
      <c r="AT3516">
        <v>0</v>
      </c>
      <c r="AU3516">
        <v>0</v>
      </c>
      <c r="AV3516">
        <v>0</v>
      </c>
      <c r="AW3516">
        <v>0</v>
      </c>
      <c r="AX3516">
        <v>0</v>
      </c>
      <c r="AY3516">
        <v>0</v>
      </c>
      <c r="AZ3516">
        <v>0</v>
      </c>
      <c r="BA3516">
        <v>0</v>
      </c>
      <c r="BB3516">
        <v>0</v>
      </c>
      <c r="BC3516">
        <v>0</v>
      </c>
      <c r="BD3516">
        <v>0</v>
      </c>
      <c r="BE3516">
        <v>0</v>
      </c>
      <c r="BF3516">
        <v>0</v>
      </c>
      <c r="BG3516" s="20">
        <v>0</v>
      </c>
      <c r="BH3516" s="20">
        <v>0</v>
      </c>
      <c r="BI3516" s="20">
        <v>116</v>
      </c>
      <c r="BJ3516" s="20">
        <v>2</v>
      </c>
      <c r="BK3516" s="20">
        <v>239</v>
      </c>
      <c r="BL3516" s="20">
        <v>1117</v>
      </c>
      <c r="BM3516" s="20">
        <v>536</v>
      </c>
      <c r="BN3516" s="20">
        <v>211</v>
      </c>
      <c r="BO3516" s="20">
        <v>32</v>
      </c>
      <c r="BP3516" s="20">
        <v>13646</v>
      </c>
      <c r="BQ3516" s="20">
        <v>2719</v>
      </c>
      <c r="BR3516" s="20">
        <v>0</v>
      </c>
      <c r="BS3516" s="20">
        <v>88</v>
      </c>
      <c r="BT3516" s="20">
        <v>4575</v>
      </c>
      <c r="BU3516" s="20">
        <v>1842</v>
      </c>
      <c r="BV3516" s="20">
        <v>6196</v>
      </c>
    </row>
    <row r="3517" spans="1:74" x14ac:dyDescent="0.25">
      <c r="A3517" s="20" t="s">
        <v>676</v>
      </c>
      <c r="B3517" s="20" t="s">
        <v>683</v>
      </c>
      <c r="C3517" s="20" t="s">
        <v>690</v>
      </c>
      <c r="D3517" s="1">
        <v>44570</v>
      </c>
      <c r="E3517">
        <v>146</v>
      </c>
      <c r="F3517">
        <v>0</v>
      </c>
      <c r="G3517">
        <v>0</v>
      </c>
      <c r="H3517">
        <v>0</v>
      </c>
      <c r="I3517">
        <v>0</v>
      </c>
      <c r="J3517">
        <v>82</v>
      </c>
      <c r="K3517">
        <v>4</v>
      </c>
      <c r="L3517">
        <v>19</v>
      </c>
      <c r="M3517">
        <v>1</v>
      </c>
      <c r="N3517">
        <v>2</v>
      </c>
      <c r="O3517">
        <v>2</v>
      </c>
      <c r="P3517">
        <v>0</v>
      </c>
      <c r="Q3517">
        <v>0</v>
      </c>
      <c r="R3517">
        <v>279</v>
      </c>
      <c r="S3517">
        <v>204</v>
      </c>
      <c r="T3517">
        <v>13</v>
      </c>
      <c r="U3517">
        <v>17</v>
      </c>
      <c r="V3517">
        <v>3</v>
      </c>
      <c r="W3517">
        <v>1460</v>
      </c>
      <c r="X3517">
        <v>696</v>
      </c>
      <c r="Y3517">
        <v>49</v>
      </c>
      <c r="Z3517">
        <v>214</v>
      </c>
      <c r="AA3517">
        <v>16</v>
      </c>
      <c r="AB3517">
        <v>692</v>
      </c>
      <c r="AC3517">
        <v>381</v>
      </c>
      <c r="AD3517">
        <v>28</v>
      </c>
      <c r="AE3517">
        <v>91</v>
      </c>
      <c r="AF3517">
        <v>11</v>
      </c>
      <c r="AG3517">
        <v>278</v>
      </c>
      <c r="AH3517">
        <v>122</v>
      </c>
      <c r="AI3517">
        <v>8</v>
      </c>
      <c r="AJ3517">
        <v>31</v>
      </c>
      <c r="AK3517">
        <v>8</v>
      </c>
      <c r="AL3517">
        <v>33</v>
      </c>
      <c r="AM3517">
        <v>21</v>
      </c>
      <c r="AN3517">
        <v>1</v>
      </c>
      <c r="AO3517">
        <v>0</v>
      </c>
      <c r="AP3517">
        <v>0</v>
      </c>
      <c r="AQ3517">
        <v>0</v>
      </c>
      <c r="AR3517">
        <v>0</v>
      </c>
      <c r="AS3517">
        <v>0</v>
      </c>
      <c r="AT3517">
        <v>0</v>
      </c>
      <c r="AU3517">
        <v>0</v>
      </c>
      <c r="AV3517">
        <v>0</v>
      </c>
      <c r="AW3517">
        <v>0</v>
      </c>
      <c r="AX3517">
        <v>0</v>
      </c>
      <c r="AY3517">
        <v>0</v>
      </c>
      <c r="AZ3517">
        <v>0</v>
      </c>
      <c r="BA3517">
        <v>0</v>
      </c>
      <c r="BB3517">
        <v>0</v>
      </c>
      <c r="BC3517">
        <v>0</v>
      </c>
      <c r="BD3517">
        <v>0</v>
      </c>
      <c r="BE3517">
        <v>0</v>
      </c>
      <c r="BF3517">
        <v>0</v>
      </c>
      <c r="BG3517" s="20">
        <v>0</v>
      </c>
      <c r="BH3517" s="20">
        <v>0</v>
      </c>
      <c r="BI3517" s="20">
        <v>116</v>
      </c>
      <c r="BJ3517" s="20">
        <v>2</v>
      </c>
      <c r="BK3517" s="20">
        <v>240</v>
      </c>
      <c r="BL3517" s="20">
        <v>1116</v>
      </c>
      <c r="BM3517" s="20">
        <v>539</v>
      </c>
      <c r="BN3517" s="20">
        <v>211</v>
      </c>
      <c r="BO3517" s="20">
        <v>31</v>
      </c>
      <c r="BP3517" s="20">
        <v>13637</v>
      </c>
      <c r="BQ3517" s="20">
        <v>3016</v>
      </c>
      <c r="BR3517" s="20">
        <v>0</v>
      </c>
      <c r="BS3517" s="20">
        <v>88</v>
      </c>
      <c r="BT3517" s="20">
        <v>4538</v>
      </c>
      <c r="BU3517" s="20">
        <v>1862</v>
      </c>
      <c r="BV3517" s="20">
        <v>6213</v>
      </c>
    </row>
    <row r="3518" spans="1:74" x14ac:dyDescent="0.25">
      <c r="A3518" s="20" t="s">
        <v>676</v>
      </c>
      <c r="B3518" s="20" t="s">
        <v>683</v>
      </c>
      <c r="C3518" s="20" t="s">
        <v>690</v>
      </c>
      <c r="D3518" s="1">
        <v>44578</v>
      </c>
      <c r="E3518">
        <v>146</v>
      </c>
      <c r="F3518">
        <v>0</v>
      </c>
      <c r="G3518">
        <v>0</v>
      </c>
      <c r="H3518">
        <v>0</v>
      </c>
      <c r="I3518">
        <v>0</v>
      </c>
      <c r="J3518">
        <v>83</v>
      </c>
      <c r="K3518">
        <v>4</v>
      </c>
      <c r="L3518">
        <v>19</v>
      </c>
      <c r="M3518">
        <v>1</v>
      </c>
      <c r="N3518">
        <v>2</v>
      </c>
      <c r="O3518">
        <v>2</v>
      </c>
      <c r="P3518">
        <v>0</v>
      </c>
      <c r="Q3518">
        <v>0</v>
      </c>
      <c r="R3518">
        <v>281</v>
      </c>
      <c r="S3518">
        <v>205</v>
      </c>
      <c r="T3518">
        <v>13</v>
      </c>
      <c r="U3518">
        <v>18</v>
      </c>
      <c r="V3518">
        <v>3</v>
      </c>
      <c r="W3518">
        <v>1459</v>
      </c>
      <c r="X3518">
        <v>727</v>
      </c>
      <c r="Y3518">
        <v>49</v>
      </c>
      <c r="Z3518">
        <v>214</v>
      </c>
      <c r="AA3518">
        <v>16</v>
      </c>
      <c r="AB3518">
        <v>692</v>
      </c>
      <c r="AC3518">
        <v>392</v>
      </c>
      <c r="AD3518">
        <v>28</v>
      </c>
      <c r="AE3518">
        <v>91</v>
      </c>
      <c r="AF3518">
        <v>11</v>
      </c>
      <c r="AG3518">
        <v>281</v>
      </c>
      <c r="AH3518">
        <v>130</v>
      </c>
      <c r="AI3518">
        <v>8</v>
      </c>
      <c r="AJ3518">
        <v>31</v>
      </c>
      <c r="AK3518">
        <v>9</v>
      </c>
      <c r="AL3518">
        <v>35</v>
      </c>
      <c r="AM3518">
        <v>23</v>
      </c>
      <c r="AN3518">
        <v>1</v>
      </c>
      <c r="AO3518">
        <v>0</v>
      </c>
      <c r="AP3518">
        <v>0</v>
      </c>
      <c r="AQ3518">
        <v>0</v>
      </c>
      <c r="AR3518">
        <v>0</v>
      </c>
      <c r="AS3518">
        <v>0</v>
      </c>
      <c r="AT3518">
        <v>0</v>
      </c>
      <c r="AU3518">
        <v>0</v>
      </c>
      <c r="AV3518">
        <v>0</v>
      </c>
      <c r="AW3518">
        <v>0</v>
      </c>
      <c r="AX3518">
        <v>0</v>
      </c>
      <c r="AY3518">
        <v>0</v>
      </c>
      <c r="AZ3518">
        <v>0</v>
      </c>
      <c r="BA3518">
        <v>0</v>
      </c>
      <c r="BB3518">
        <v>0</v>
      </c>
      <c r="BC3518">
        <v>0</v>
      </c>
      <c r="BD3518">
        <v>0</v>
      </c>
      <c r="BE3518">
        <v>0</v>
      </c>
      <c r="BF3518">
        <v>0</v>
      </c>
      <c r="BG3518" s="20">
        <v>0</v>
      </c>
      <c r="BH3518" s="20">
        <v>0</v>
      </c>
      <c r="BI3518" s="20">
        <v>116</v>
      </c>
      <c r="BJ3518" s="20">
        <v>2</v>
      </c>
      <c r="BK3518" s="20">
        <v>242</v>
      </c>
      <c r="BL3518" s="20">
        <v>1116</v>
      </c>
      <c r="BM3518" s="20">
        <v>540</v>
      </c>
      <c r="BN3518" s="20">
        <v>213</v>
      </c>
      <c r="BO3518" s="20">
        <v>33</v>
      </c>
      <c r="BP3518" s="20">
        <v>13727</v>
      </c>
      <c r="BQ3518" s="20">
        <v>3235</v>
      </c>
      <c r="BR3518" s="20">
        <v>0</v>
      </c>
      <c r="BS3518" s="20">
        <v>86</v>
      </c>
      <c r="BT3518" s="20">
        <v>4522</v>
      </c>
      <c r="BU3518" s="20">
        <v>1883</v>
      </c>
      <c r="BV3518" s="20">
        <v>6275</v>
      </c>
    </row>
    <row r="3519" spans="1:74" x14ac:dyDescent="0.25">
      <c r="A3519" s="20" t="s">
        <v>676</v>
      </c>
      <c r="B3519" s="20" t="s">
        <v>683</v>
      </c>
      <c r="C3519" s="20" t="s">
        <v>690</v>
      </c>
      <c r="D3519" s="1">
        <v>44584</v>
      </c>
      <c r="E3519">
        <v>145</v>
      </c>
      <c r="F3519">
        <v>0</v>
      </c>
      <c r="G3519">
        <v>0</v>
      </c>
      <c r="H3519">
        <v>0</v>
      </c>
      <c r="I3519">
        <v>0</v>
      </c>
      <c r="J3519">
        <v>83</v>
      </c>
      <c r="K3519">
        <v>4</v>
      </c>
      <c r="L3519">
        <v>18</v>
      </c>
      <c r="M3519">
        <v>1</v>
      </c>
      <c r="N3519">
        <v>2</v>
      </c>
      <c r="O3519">
        <v>2</v>
      </c>
      <c r="P3519">
        <v>0</v>
      </c>
      <c r="Q3519">
        <v>0</v>
      </c>
      <c r="R3519">
        <v>282</v>
      </c>
      <c r="S3519">
        <v>205</v>
      </c>
      <c r="T3519">
        <v>14</v>
      </c>
      <c r="U3519">
        <v>18</v>
      </c>
      <c r="V3519">
        <v>3</v>
      </c>
      <c r="W3519">
        <v>1467</v>
      </c>
      <c r="X3519">
        <v>744</v>
      </c>
      <c r="Y3519">
        <v>50</v>
      </c>
      <c r="Z3519">
        <v>214</v>
      </c>
      <c r="AA3519">
        <v>18</v>
      </c>
      <c r="AB3519">
        <v>697</v>
      </c>
      <c r="AC3519">
        <v>397</v>
      </c>
      <c r="AD3519">
        <v>28</v>
      </c>
      <c r="AE3519">
        <v>91</v>
      </c>
      <c r="AF3519">
        <v>13</v>
      </c>
      <c r="AG3519">
        <v>278</v>
      </c>
      <c r="AH3519">
        <v>130</v>
      </c>
      <c r="AI3519">
        <v>8</v>
      </c>
      <c r="AJ3519">
        <v>31</v>
      </c>
      <c r="AK3519">
        <v>8</v>
      </c>
      <c r="AL3519">
        <v>35</v>
      </c>
      <c r="AM3519">
        <v>23</v>
      </c>
      <c r="AN3519">
        <v>1</v>
      </c>
      <c r="AO3519">
        <v>0</v>
      </c>
      <c r="AP3519">
        <v>0</v>
      </c>
      <c r="AQ3519">
        <v>0</v>
      </c>
      <c r="AR3519">
        <v>0</v>
      </c>
      <c r="AS3519">
        <v>0</v>
      </c>
      <c r="AT3519">
        <v>0</v>
      </c>
      <c r="AU3519">
        <v>0</v>
      </c>
      <c r="AV3519">
        <v>0</v>
      </c>
      <c r="AW3519">
        <v>0</v>
      </c>
      <c r="AX3519">
        <v>0</v>
      </c>
      <c r="AY3519">
        <v>0</v>
      </c>
      <c r="AZ3519">
        <v>0</v>
      </c>
      <c r="BA3519">
        <v>0</v>
      </c>
      <c r="BB3519">
        <v>0</v>
      </c>
      <c r="BC3519">
        <v>0</v>
      </c>
      <c r="BD3519">
        <v>0</v>
      </c>
      <c r="BE3519">
        <v>0</v>
      </c>
      <c r="BF3519">
        <v>0</v>
      </c>
      <c r="BG3519" s="20">
        <v>0</v>
      </c>
      <c r="BH3519" s="20">
        <v>0</v>
      </c>
      <c r="BI3519" s="20">
        <v>116</v>
      </c>
      <c r="BJ3519" s="20">
        <v>2</v>
      </c>
      <c r="BK3519" s="20">
        <v>242</v>
      </c>
      <c r="BL3519" s="20">
        <v>1121</v>
      </c>
      <c r="BM3519" s="20">
        <v>543</v>
      </c>
      <c r="BN3519" s="20">
        <v>213</v>
      </c>
      <c r="BO3519" s="20">
        <v>33</v>
      </c>
      <c r="BP3519" s="20">
        <v>13818</v>
      </c>
      <c r="BQ3519" s="20">
        <v>3385</v>
      </c>
      <c r="BR3519" s="20">
        <v>0</v>
      </c>
      <c r="BS3519" s="20">
        <v>87</v>
      </c>
      <c r="BT3519" s="20">
        <v>4509</v>
      </c>
      <c r="BU3519" s="20">
        <v>1909</v>
      </c>
      <c r="BV3519" s="20">
        <v>6332</v>
      </c>
    </row>
    <row r="3520" spans="1:74" x14ac:dyDescent="0.25">
      <c r="A3520" s="20" t="s">
        <v>676</v>
      </c>
      <c r="B3520" s="20" t="s">
        <v>683</v>
      </c>
      <c r="C3520" s="20" t="s">
        <v>690</v>
      </c>
      <c r="D3520" s="1">
        <v>44592</v>
      </c>
      <c r="E3520">
        <v>146</v>
      </c>
      <c r="F3520">
        <v>0</v>
      </c>
      <c r="G3520">
        <v>0</v>
      </c>
      <c r="H3520">
        <v>0</v>
      </c>
      <c r="I3520">
        <v>0</v>
      </c>
      <c r="J3520">
        <v>85</v>
      </c>
      <c r="K3520">
        <v>4</v>
      </c>
      <c r="L3520">
        <v>18</v>
      </c>
      <c r="M3520">
        <v>1</v>
      </c>
      <c r="N3520">
        <v>2</v>
      </c>
      <c r="O3520">
        <v>2</v>
      </c>
      <c r="P3520">
        <v>0</v>
      </c>
      <c r="Q3520">
        <v>0</v>
      </c>
      <c r="R3520">
        <v>280</v>
      </c>
      <c r="S3520">
        <v>205</v>
      </c>
      <c r="T3520">
        <v>14</v>
      </c>
      <c r="U3520">
        <v>18</v>
      </c>
      <c r="V3520">
        <v>3</v>
      </c>
      <c r="W3520">
        <v>1475</v>
      </c>
      <c r="X3520">
        <v>760</v>
      </c>
      <c r="Y3520">
        <v>49</v>
      </c>
      <c r="Z3520">
        <v>213</v>
      </c>
      <c r="AA3520">
        <v>18</v>
      </c>
      <c r="AB3520">
        <v>701</v>
      </c>
      <c r="AC3520">
        <v>407</v>
      </c>
      <c r="AD3520">
        <v>28</v>
      </c>
      <c r="AE3520">
        <v>91</v>
      </c>
      <c r="AF3520">
        <v>13</v>
      </c>
      <c r="AG3520">
        <v>279</v>
      </c>
      <c r="AH3520">
        <v>132</v>
      </c>
      <c r="AI3520">
        <v>8</v>
      </c>
      <c r="AJ3520">
        <v>29</v>
      </c>
      <c r="AK3520">
        <v>8</v>
      </c>
      <c r="AL3520">
        <v>36</v>
      </c>
      <c r="AM3520">
        <v>26</v>
      </c>
      <c r="AN3520">
        <v>1</v>
      </c>
      <c r="AO3520">
        <v>0</v>
      </c>
      <c r="AP3520">
        <v>0</v>
      </c>
      <c r="AQ3520">
        <v>0</v>
      </c>
      <c r="AR3520">
        <v>0</v>
      </c>
      <c r="AS3520">
        <v>0</v>
      </c>
      <c r="AT3520">
        <v>0</v>
      </c>
      <c r="AU3520">
        <v>0</v>
      </c>
      <c r="AV3520">
        <v>0</v>
      </c>
      <c r="AW3520">
        <v>0</v>
      </c>
      <c r="AX3520">
        <v>0</v>
      </c>
      <c r="AY3520">
        <v>0</v>
      </c>
      <c r="AZ3520">
        <v>0</v>
      </c>
      <c r="BA3520">
        <v>0</v>
      </c>
      <c r="BB3520">
        <v>0</v>
      </c>
      <c r="BC3520">
        <v>0</v>
      </c>
      <c r="BD3520">
        <v>0</v>
      </c>
      <c r="BE3520">
        <v>0</v>
      </c>
      <c r="BF3520">
        <v>0</v>
      </c>
      <c r="BG3520" s="20">
        <v>0</v>
      </c>
      <c r="BH3520" s="20">
        <v>0</v>
      </c>
      <c r="BI3520" s="20">
        <v>117</v>
      </c>
      <c r="BJ3520" s="20">
        <v>2</v>
      </c>
      <c r="BK3520" s="20">
        <v>240</v>
      </c>
      <c r="BL3520" s="20">
        <v>1129</v>
      </c>
      <c r="BM3520" s="20">
        <v>547</v>
      </c>
      <c r="BN3520" s="20">
        <v>215</v>
      </c>
      <c r="BO3520" s="20">
        <v>34</v>
      </c>
      <c r="BP3520" s="20">
        <v>13895</v>
      </c>
      <c r="BQ3520" s="20">
        <v>3540</v>
      </c>
      <c r="BR3520" s="20">
        <v>0</v>
      </c>
      <c r="BS3520" s="20">
        <v>87</v>
      </c>
      <c r="BT3520" s="20">
        <v>4489</v>
      </c>
      <c r="BU3520" s="20">
        <v>1911</v>
      </c>
      <c r="BV3520" s="20">
        <v>6397</v>
      </c>
    </row>
    <row r="3521" spans="1:74" x14ac:dyDescent="0.25">
      <c r="A3521" s="20" t="s">
        <v>676</v>
      </c>
      <c r="B3521" s="20" t="s">
        <v>683</v>
      </c>
      <c r="C3521" s="20" t="s">
        <v>690</v>
      </c>
      <c r="D3521" s="1">
        <v>44599</v>
      </c>
      <c r="E3521">
        <v>147</v>
      </c>
      <c r="F3521">
        <v>0</v>
      </c>
      <c r="G3521">
        <v>0</v>
      </c>
      <c r="H3521">
        <v>0</v>
      </c>
      <c r="I3521">
        <v>0</v>
      </c>
      <c r="J3521">
        <v>86</v>
      </c>
      <c r="K3521">
        <v>4</v>
      </c>
      <c r="L3521">
        <v>18</v>
      </c>
      <c r="M3521">
        <v>1</v>
      </c>
      <c r="N3521">
        <v>2</v>
      </c>
      <c r="O3521">
        <v>2</v>
      </c>
      <c r="P3521">
        <v>0</v>
      </c>
      <c r="Q3521">
        <v>0</v>
      </c>
      <c r="R3521">
        <v>283</v>
      </c>
      <c r="S3521">
        <v>206</v>
      </c>
      <c r="T3521">
        <v>14</v>
      </c>
      <c r="U3521">
        <v>17</v>
      </c>
      <c r="V3521">
        <v>6</v>
      </c>
      <c r="W3521">
        <v>1482</v>
      </c>
      <c r="X3521">
        <v>769</v>
      </c>
      <c r="Y3521">
        <v>49</v>
      </c>
      <c r="Z3521">
        <v>212</v>
      </c>
      <c r="AA3521">
        <v>19</v>
      </c>
      <c r="AB3521">
        <v>702</v>
      </c>
      <c r="AC3521">
        <v>411</v>
      </c>
      <c r="AD3521">
        <v>28</v>
      </c>
      <c r="AE3521">
        <v>91</v>
      </c>
      <c r="AF3521">
        <v>12</v>
      </c>
      <c r="AG3521">
        <v>284</v>
      </c>
      <c r="AH3521">
        <v>138</v>
      </c>
      <c r="AI3521">
        <v>8</v>
      </c>
      <c r="AJ3521">
        <v>29</v>
      </c>
      <c r="AK3521">
        <v>8</v>
      </c>
      <c r="AL3521">
        <v>35</v>
      </c>
      <c r="AM3521">
        <v>26</v>
      </c>
      <c r="AN3521">
        <v>1</v>
      </c>
      <c r="AO3521">
        <v>0</v>
      </c>
      <c r="AP3521">
        <v>0</v>
      </c>
      <c r="AQ3521">
        <v>0</v>
      </c>
      <c r="AR3521">
        <v>0</v>
      </c>
      <c r="AS3521">
        <v>0</v>
      </c>
      <c r="AT3521">
        <v>0</v>
      </c>
      <c r="AU3521">
        <v>0</v>
      </c>
      <c r="AV3521">
        <v>0</v>
      </c>
      <c r="AW3521">
        <v>0</v>
      </c>
      <c r="AX3521">
        <v>0</v>
      </c>
      <c r="AY3521">
        <v>0</v>
      </c>
      <c r="AZ3521">
        <v>0</v>
      </c>
      <c r="BA3521">
        <v>0</v>
      </c>
      <c r="BB3521">
        <v>0</v>
      </c>
      <c r="BC3521">
        <v>0</v>
      </c>
      <c r="BD3521">
        <v>0</v>
      </c>
      <c r="BE3521">
        <v>0</v>
      </c>
      <c r="BF3521">
        <v>0</v>
      </c>
      <c r="BG3521" s="20">
        <v>0</v>
      </c>
      <c r="BH3521" s="20">
        <v>0</v>
      </c>
      <c r="BI3521" s="20">
        <v>118</v>
      </c>
      <c r="BJ3521" s="20">
        <v>2</v>
      </c>
      <c r="BK3521" s="20">
        <v>241</v>
      </c>
      <c r="BL3521" s="20">
        <v>1136</v>
      </c>
      <c r="BM3521" s="20">
        <v>547</v>
      </c>
      <c r="BN3521" s="20">
        <v>220</v>
      </c>
      <c r="BO3521" s="20">
        <v>33</v>
      </c>
      <c r="BP3521" s="20">
        <v>13958</v>
      </c>
      <c r="BQ3521" s="20">
        <v>3626</v>
      </c>
      <c r="BR3521" s="20">
        <v>0</v>
      </c>
      <c r="BS3521" s="20">
        <v>87</v>
      </c>
      <c r="BT3521" s="20">
        <v>4482</v>
      </c>
      <c r="BU3521" s="20">
        <v>1910</v>
      </c>
      <c r="BV3521" s="20">
        <v>6458</v>
      </c>
    </row>
    <row r="3522" spans="1:74" x14ac:dyDescent="0.25">
      <c r="A3522" s="20" t="s">
        <v>676</v>
      </c>
      <c r="B3522" s="20" t="s">
        <v>683</v>
      </c>
      <c r="C3522" s="20" t="s">
        <v>690</v>
      </c>
      <c r="D3522" s="1">
        <v>44606</v>
      </c>
      <c r="E3522">
        <v>147</v>
      </c>
      <c r="F3522">
        <v>0</v>
      </c>
      <c r="G3522">
        <v>0</v>
      </c>
      <c r="H3522">
        <v>0</v>
      </c>
      <c r="I3522">
        <v>0</v>
      </c>
      <c r="J3522">
        <v>88</v>
      </c>
      <c r="K3522">
        <v>4</v>
      </c>
      <c r="L3522">
        <v>18</v>
      </c>
      <c r="M3522">
        <v>1</v>
      </c>
      <c r="N3522">
        <v>2</v>
      </c>
      <c r="O3522">
        <v>2</v>
      </c>
      <c r="P3522">
        <v>0</v>
      </c>
      <c r="Q3522">
        <v>0</v>
      </c>
      <c r="R3522">
        <v>280</v>
      </c>
      <c r="S3522">
        <v>204</v>
      </c>
      <c r="T3522">
        <v>14</v>
      </c>
      <c r="U3522">
        <v>17</v>
      </c>
      <c r="V3522">
        <v>6</v>
      </c>
      <c r="W3522">
        <v>1468</v>
      </c>
      <c r="X3522">
        <v>774</v>
      </c>
      <c r="Y3522">
        <v>49</v>
      </c>
      <c r="Z3522">
        <v>212</v>
      </c>
      <c r="AA3522">
        <v>22</v>
      </c>
      <c r="AB3522">
        <v>698</v>
      </c>
      <c r="AC3522">
        <v>412</v>
      </c>
      <c r="AD3522">
        <v>28</v>
      </c>
      <c r="AE3522">
        <v>90</v>
      </c>
      <c r="AF3522">
        <v>12</v>
      </c>
      <c r="AG3522">
        <v>288</v>
      </c>
      <c r="AH3522">
        <v>140</v>
      </c>
      <c r="AI3522">
        <v>8</v>
      </c>
      <c r="AJ3522">
        <v>30</v>
      </c>
      <c r="AK3522">
        <v>8</v>
      </c>
      <c r="AL3522">
        <v>36</v>
      </c>
      <c r="AM3522">
        <v>28</v>
      </c>
      <c r="AN3522">
        <v>0</v>
      </c>
      <c r="AO3522">
        <v>0</v>
      </c>
      <c r="AP3522">
        <v>0</v>
      </c>
      <c r="AQ3522">
        <v>0</v>
      </c>
      <c r="AR3522">
        <v>0</v>
      </c>
      <c r="AS3522">
        <v>0</v>
      </c>
      <c r="AT3522">
        <v>0</v>
      </c>
      <c r="AU3522">
        <v>0</v>
      </c>
      <c r="AV3522">
        <v>0</v>
      </c>
      <c r="AW3522">
        <v>0</v>
      </c>
      <c r="AX3522">
        <v>0</v>
      </c>
      <c r="AY3522">
        <v>0</v>
      </c>
      <c r="AZ3522">
        <v>0</v>
      </c>
      <c r="BA3522">
        <v>0</v>
      </c>
      <c r="BB3522">
        <v>0</v>
      </c>
      <c r="BC3522">
        <v>0</v>
      </c>
      <c r="BD3522">
        <v>0</v>
      </c>
      <c r="BE3522">
        <v>0</v>
      </c>
      <c r="BF3522">
        <v>0</v>
      </c>
      <c r="BG3522" s="20">
        <v>0</v>
      </c>
      <c r="BH3522" s="20">
        <v>0</v>
      </c>
      <c r="BI3522" s="20">
        <v>119</v>
      </c>
      <c r="BJ3522" s="20">
        <v>2</v>
      </c>
      <c r="BK3522" s="20">
        <v>238</v>
      </c>
      <c r="BL3522" s="20">
        <v>1121</v>
      </c>
      <c r="BM3522" s="20">
        <v>545</v>
      </c>
      <c r="BN3522" s="20">
        <v>222</v>
      </c>
      <c r="BO3522" s="20">
        <v>35</v>
      </c>
      <c r="BP3522" s="20">
        <v>13832</v>
      </c>
      <c r="BQ3522" s="20">
        <v>3656</v>
      </c>
      <c r="BR3522" s="20">
        <v>0</v>
      </c>
      <c r="BS3522" s="20">
        <v>87</v>
      </c>
      <c r="BT3522" s="20">
        <v>4444</v>
      </c>
      <c r="BU3522" s="20">
        <v>1906</v>
      </c>
      <c r="BV3522" s="20">
        <v>6387</v>
      </c>
    </row>
    <row r="3523" spans="1:74" x14ac:dyDescent="0.25">
      <c r="A3523" s="20" t="s">
        <v>676</v>
      </c>
      <c r="B3523" s="20" t="s">
        <v>687</v>
      </c>
      <c r="C3523" s="20" t="s">
        <v>691</v>
      </c>
      <c r="D3523" s="1">
        <v>44493</v>
      </c>
      <c r="E3523">
        <v>273</v>
      </c>
      <c r="F3523">
        <v>2</v>
      </c>
      <c r="G3523">
        <v>0</v>
      </c>
      <c r="H3523">
        <v>4</v>
      </c>
      <c r="I3523">
        <v>0</v>
      </c>
      <c r="J3523">
        <v>33</v>
      </c>
      <c r="K3523">
        <v>18</v>
      </c>
      <c r="L3523">
        <v>31</v>
      </c>
      <c r="M3523">
        <v>7</v>
      </c>
      <c r="N3523">
        <v>43</v>
      </c>
      <c r="O3523">
        <v>0</v>
      </c>
      <c r="P3523">
        <v>13</v>
      </c>
      <c r="Q3523">
        <v>0</v>
      </c>
      <c r="R3523">
        <v>510</v>
      </c>
      <c r="S3523">
        <v>0</v>
      </c>
      <c r="T3523">
        <v>93</v>
      </c>
      <c r="U3523">
        <v>23</v>
      </c>
      <c r="V3523">
        <v>13</v>
      </c>
      <c r="W3523">
        <v>3457</v>
      </c>
      <c r="X3523">
        <v>0</v>
      </c>
      <c r="Y3523">
        <v>148</v>
      </c>
      <c r="Z3523">
        <v>381</v>
      </c>
      <c r="AA3523">
        <v>108</v>
      </c>
      <c r="AB3523">
        <v>1458</v>
      </c>
      <c r="AC3523">
        <v>62</v>
      </c>
      <c r="AD3523">
        <v>50</v>
      </c>
      <c r="AE3523">
        <v>160</v>
      </c>
      <c r="AF3523">
        <v>80</v>
      </c>
      <c r="AG3523">
        <v>562</v>
      </c>
      <c r="AH3523">
        <v>0</v>
      </c>
      <c r="AI3523">
        <v>31</v>
      </c>
      <c r="AJ3523">
        <v>61</v>
      </c>
      <c r="AK3523">
        <v>43</v>
      </c>
      <c r="AL3523">
        <v>51</v>
      </c>
      <c r="AM3523">
        <v>0</v>
      </c>
      <c r="AN3523">
        <v>11</v>
      </c>
      <c r="AO3523">
        <v>1</v>
      </c>
      <c r="AP3523">
        <v>1</v>
      </c>
      <c r="AQ3523">
        <v>0</v>
      </c>
      <c r="AR3523">
        <v>1</v>
      </c>
      <c r="AS3523">
        <v>1</v>
      </c>
      <c r="AT3523">
        <v>0</v>
      </c>
      <c r="AU3523">
        <v>0</v>
      </c>
      <c r="AV3523">
        <v>0</v>
      </c>
      <c r="AW3523">
        <v>0</v>
      </c>
      <c r="AX3523">
        <v>0</v>
      </c>
      <c r="AY3523">
        <v>0</v>
      </c>
      <c r="AZ3523">
        <v>2</v>
      </c>
      <c r="BA3523">
        <v>0</v>
      </c>
      <c r="BB3523">
        <v>18</v>
      </c>
      <c r="BC3523">
        <v>122</v>
      </c>
      <c r="BD3523">
        <v>0</v>
      </c>
      <c r="BE3523">
        <v>12</v>
      </c>
      <c r="BF3523">
        <v>3</v>
      </c>
      <c r="BG3523" s="20"/>
      <c r="BH3523" s="20"/>
      <c r="BI3523" s="20"/>
      <c r="BJ3523" s="20"/>
      <c r="BK3523" s="20"/>
      <c r="BL3523" s="20"/>
      <c r="BM3523" s="20"/>
      <c r="BN3523" s="20"/>
      <c r="BO3523" s="20"/>
      <c r="BP3523" s="20"/>
      <c r="BQ3523" s="20"/>
      <c r="BR3523" s="20"/>
      <c r="BS3523" s="20"/>
      <c r="BT3523" s="20"/>
      <c r="BU3523" s="20"/>
      <c r="BV3523" s="20"/>
    </row>
    <row r="3524" spans="1:74" x14ac:dyDescent="0.25">
      <c r="A3524" s="20" t="s">
        <v>676</v>
      </c>
      <c r="B3524" s="20" t="s">
        <v>687</v>
      </c>
      <c r="C3524" s="20" t="s">
        <v>691</v>
      </c>
      <c r="D3524" s="1">
        <v>44500</v>
      </c>
      <c r="E3524">
        <v>270</v>
      </c>
      <c r="F3524">
        <v>2</v>
      </c>
      <c r="G3524">
        <v>0</v>
      </c>
      <c r="H3524">
        <v>5</v>
      </c>
      <c r="I3524">
        <v>0</v>
      </c>
      <c r="J3524">
        <v>46</v>
      </c>
      <c r="K3524">
        <v>18</v>
      </c>
      <c r="L3524">
        <v>30</v>
      </c>
      <c r="M3524">
        <v>6</v>
      </c>
      <c r="N3524">
        <v>43</v>
      </c>
      <c r="O3524">
        <v>0</v>
      </c>
      <c r="P3524">
        <v>15</v>
      </c>
      <c r="Q3524">
        <v>0</v>
      </c>
      <c r="R3524">
        <v>495</v>
      </c>
      <c r="S3524">
        <v>0</v>
      </c>
      <c r="T3524">
        <v>117</v>
      </c>
      <c r="U3524">
        <v>23</v>
      </c>
      <c r="V3524">
        <v>11</v>
      </c>
      <c r="W3524">
        <v>3408</v>
      </c>
      <c r="X3524">
        <v>0</v>
      </c>
      <c r="Y3524">
        <v>209</v>
      </c>
      <c r="Z3524">
        <v>371</v>
      </c>
      <c r="AA3524">
        <v>111</v>
      </c>
      <c r="AB3524">
        <v>1450</v>
      </c>
      <c r="AC3524">
        <v>81</v>
      </c>
      <c r="AD3524">
        <v>49</v>
      </c>
      <c r="AE3524">
        <v>158</v>
      </c>
      <c r="AF3524">
        <v>81</v>
      </c>
      <c r="AG3524">
        <v>560</v>
      </c>
      <c r="AH3524">
        <v>0</v>
      </c>
      <c r="AI3524">
        <v>37</v>
      </c>
      <c r="AJ3524">
        <v>59</v>
      </c>
      <c r="AK3524">
        <v>43</v>
      </c>
      <c r="AL3524">
        <v>53</v>
      </c>
      <c r="AM3524">
        <v>0</v>
      </c>
      <c r="AN3524">
        <v>16</v>
      </c>
      <c r="AO3524">
        <v>1</v>
      </c>
      <c r="AP3524">
        <v>1</v>
      </c>
      <c r="AQ3524">
        <v>0</v>
      </c>
      <c r="AR3524">
        <v>1</v>
      </c>
      <c r="AS3524">
        <v>1</v>
      </c>
      <c r="AT3524">
        <v>0</v>
      </c>
      <c r="AU3524">
        <v>0</v>
      </c>
      <c r="AV3524">
        <v>1</v>
      </c>
      <c r="AW3524">
        <v>0</v>
      </c>
      <c r="AX3524">
        <v>0</v>
      </c>
      <c r="AY3524">
        <v>0</v>
      </c>
      <c r="AZ3524">
        <v>2</v>
      </c>
      <c r="BA3524">
        <v>0</v>
      </c>
      <c r="BB3524">
        <v>17</v>
      </c>
      <c r="BC3524">
        <v>120</v>
      </c>
      <c r="BD3524">
        <v>0</v>
      </c>
      <c r="BE3524">
        <v>13</v>
      </c>
      <c r="BF3524">
        <v>3</v>
      </c>
      <c r="BG3524" s="20"/>
      <c r="BH3524" s="20"/>
      <c r="BI3524" s="20"/>
      <c r="BJ3524" s="20"/>
      <c r="BK3524" s="20"/>
      <c r="BL3524" s="20"/>
      <c r="BM3524" s="20"/>
      <c r="BN3524" s="20"/>
      <c r="BO3524" s="20"/>
      <c r="BP3524" s="20"/>
      <c r="BQ3524" s="20"/>
      <c r="BR3524" s="20"/>
      <c r="BS3524" s="20"/>
      <c r="BT3524" s="20"/>
      <c r="BU3524" s="20"/>
      <c r="BV3524" s="20"/>
    </row>
    <row r="3525" spans="1:74" x14ac:dyDescent="0.25">
      <c r="A3525" s="20" t="s">
        <v>676</v>
      </c>
      <c r="B3525" s="20" t="s">
        <v>687</v>
      </c>
      <c r="C3525" s="20" t="s">
        <v>691</v>
      </c>
      <c r="D3525" s="1">
        <v>44507</v>
      </c>
      <c r="E3525">
        <v>274</v>
      </c>
      <c r="F3525">
        <v>2</v>
      </c>
      <c r="G3525">
        <v>0</v>
      </c>
      <c r="H3525">
        <v>6</v>
      </c>
      <c r="I3525">
        <v>0</v>
      </c>
      <c r="J3525">
        <v>65</v>
      </c>
      <c r="K3525">
        <v>18</v>
      </c>
      <c r="L3525">
        <v>30</v>
      </c>
      <c r="M3525">
        <v>7</v>
      </c>
      <c r="N3525">
        <v>44</v>
      </c>
      <c r="O3525">
        <v>17</v>
      </c>
      <c r="P3525">
        <v>2</v>
      </c>
      <c r="Q3525">
        <v>0</v>
      </c>
      <c r="R3525">
        <v>479</v>
      </c>
      <c r="S3525">
        <v>144</v>
      </c>
      <c r="T3525">
        <v>16</v>
      </c>
      <c r="U3525">
        <v>23</v>
      </c>
      <c r="V3525">
        <v>10</v>
      </c>
      <c r="W3525">
        <v>3383</v>
      </c>
      <c r="X3525">
        <v>283</v>
      </c>
      <c r="Y3525">
        <v>117</v>
      </c>
      <c r="Z3525">
        <v>358</v>
      </c>
      <c r="AA3525">
        <v>113</v>
      </c>
      <c r="AB3525">
        <v>1451</v>
      </c>
      <c r="AC3525">
        <v>101</v>
      </c>
      <c r="AD3525">
        <v>48</v>
      </c>
      <c r="AE3525">
        <v>157</v>
      </c>
      <c r="AF3525">
        <v>80</v>
      </c>
      <c r="AG3525">
        <v>566</v>
      </c>
      <c r="AH3525">
        <v>50</v>
      </c>
      <c r="AI3525">
        <v>13</v>
      </c>
      <c r="AJ3525">
        <v>57</v>
      </c>
      <c r="AK3525">
        <v>46</v>
      </c>
      <c r="AL3525">
        <v>57</v>
      </c>
      <c r="AM3525">
        <v>19</v>
      </c>
      <c r="AN3525">
        <v>4</v>
      </c>
      <c r="AO3525">
        <v>2</v>
      </c>
      <c r="AP3525">
        <v>1</v>
      </c>
      <c r="AQ3525">
        <v>0</v>
      </c>
      <c r="AR3525">
        <v>1</v>
      </c>
      <c r="AS3525">
        <v>1</v>
      </c>
      <c r="AT3525">
        <v>0</v>
      </c>
      <c r="AU3525">
        <v>0</v>
      </c>
      <c r="AV3525">
        <v>1</v>
      </c>
      <c r="AW3525">
        <v>0</v>
      </c>
      <c r="AX3525">
        <v>0</v>
      </c>
      <c r="AY3525">
        <v>0</v>
      </c>
      <c r="AZ3525">
        <v>0</v>
      </c>
      <c r="BA3525">
        <v>0</v>
      </c>
      <c r="BB3525">
        <v>0</v>
      </c>
      <c r="BC3525">
        <v>0</v>
      </c>
      <c r="BD3525">
        <v>0</v>
      </c>
      <c r="BE3525">
        <v>0</v>
      </c>
      <c r="BF3525">
        <v>0</v>
      </c>
      <c r="BG3525" s="20">
        <v>0</v>
      </c>
      <c r="BH3525" s="20">
        <v>5</v>
      </c>
      <c r="BI3525" s="20">
        <v>210</v>
      </c>
      <c r="BJ3525" s="20">
        <v>40</v>
      </c>
      <c r="BK3525" s="20">
        <v>415</v>
      </c>
      <c r="BL3525" s="20">
        <v>2628</v>
      </c>
      <c r="BM3525" s="20">
        <v>1095</v>
      </c>
      <c r="BN3525" s="20">
        <v>414</v>
      </c>
      <c r="BO3525" s="20">
        <v>45</v>
      </c>
      <c r="BP3525" s="20"/>
      <c r="BQ3525" s="20"/>
      <c r="BR3525" s="20"/>
      <c r="BS3525" s="20"/>
      <c r="BT3525" s="20"/>
      <c r="BU3525" s="20"/>
      <c r="BV3525" s="20"/>
    </row>
    <row r="3526" spans="1:74" x14ac:dyDescent="0.25">
      <c r="A3526" s="20" t="s">
        <v>676</v>
      </c>
      <c r="B3526" s="20" t="s">
        <v>687</v>
      </c>
      <c r="C3526" s="20" t="s">
        <v>691</v>
      </c>
      <c r="D3526" s="1">
        <v>44514</v>
      </c>
      <c r="E3526">
        <v>277</v>
      </c>
      <c r="F3526">
        <v>2</v>
      </c>
      <c r="G3526">
        <v>0</v>
      </c>
      <c r="H3526">
        <v>6</v>
      </c>
      <c r="I3526">
        <v>1</v>
      </c>
      <c r="J3526">
        <v>77</v>
      </c>
      <c r="K3526">
        <v>18</v>
      </c>
      <c r="L3526">
        <v>30</v>
      </c>
      <c r="M3526">
        <v>7</v>
      </c>
      <c r="N3526">
        <v>42</v>
      </c>
      <c r="O3526">
        <v>21</v>
      </c>
      <c r="P3526">
        <v>2</v>
      </c>
      <c r="Q3526">
        <v>0</v>
      </c>
      <c r="R3526">
        <v>475</v>
      </c>
      <c r="S3526">
        <v>169</v>
      </c>
      <c r="T3526">
        <v>16</v>
      </c>
      <c r="U3526">
        <v>22</v>
      </c>
      <c r="V3526">
        <v>12</v>
      </c>
      <c r="W3526">
        <v>3357</v>
      </c>
      <c r="X3526">
        <v>363</v>
      </c>
      <c r="Y3526">
        <v>115</v>
      </c>
      <c r="Z3526">
        <v>349</v>
      </c>
      <c r="AA3526">
        <v>107</v>
      </c>
      <c r="AB3526">
        <v>1447</v>
      </c>
      <c r="AC3526">
        <v>116</v>
      </c>
      <c r="AD3526">
        <v>48</v>
      </c>
      <c r="AE3526">
        <v>156</v>
      </c>
      <c r="AF3526">
        <v>79</v>
      </c>
      <c r="AG3526">
        <v>562</v>
      </c>
      <c r="AH3526">
        <v>60</v>
      </c>
      <c r="AI3526">
        <v>13</v>
      </c>
      <c r="AJ3526">
        <v>55</v>
      </c>
      <c r="AK3526">
        <v>46</v>
      </c>
      <c r="AL3526">
        <v>59</v>
      </c>
      <c r="AM3526">
        <v>20</v>
      </c>
      <c r="AN3526">
        <v>4</v>
      </c>
      <c r="AO3526">
        <v>2</v>
      </c>
      <c r="AP3526">
        <v>1</v>
      </c>
      <c r="AQ3526">
        <v>0</v>
      </c>
      <c r="AR3526">
        <v>1</v>
      </c>
      <c r="AS3526">
        <v>1</v>
      </c>
      <c r="AT3526">
        <v>0</v>
      </c>
      <c r="AU3526">
        <v>0</v>
      </c>
      <c r="AV3526">
        <v>1</v>
      </c>
      <c r="AW3526">
        <v>0</v>
      </c>
      <c r="AX3526">
        <v>0</v>
      </c>
      <c r="AY3526">
        <v>0</v>
      </c>
      <c r="AZ3526">
        <v>0</v>
      </c>
      <c r="BA3526">
        <v>0</v>
      </c>
      <c r="BB3526">
        <v>0</v>
      </c>
      <c r="BC3526">
        <v>0</v>
      </c>
      <c r="BD3526">
        <v>0</v>
      </c>
      <c r="BE3526">
        <v>0</v>
      </c>
      <c r="BF3526">
        <v>0</v>
      </c>
      <c r="BG3526" s="20">
        <v>0</v>
      </c>
      <c r="BH3526" s="20">
        <v>5</v>
      </c>
      <c r="BI3526" s="20">
        <v>213</v>
      </c>
      <c r="BJ3526" s="20">
        <v>39</v>
      </c>
      <c r="BK3526" s="20">
        <v>409</v>
      </c>
      <c r="BL3526" s="20">
        <v>2626</v>
      </c>
      <c r="BM3526" s="20">
        <v>1099</v>
      </c>
      <c r="BN3526" s="20">
        <v>414</v>
      </c>
      <c r="BO3526" s="20">
        <v>47</v>
      </c>
      <c r="BP3526" s="20"/>
      <c r="BQ3526" s="20"/>
      <c r="BR3526" s="20"/>
      <c r="BS3526" s="20"/>
      <c r="BT3526" s="20"/>
      <c r="BU3526" s="20"/>
      <c r="BV3526" s="20"/>
    </row>
    <row r="3527" spans="1:74" x14ac:dyDescent="0.25">
      <c r="A3527" s="20" t="s">
        <v>676</v>
      </c>
      <c r="B3527" s="20" t="s">
        <v>687</v>
      </c>
      <c r="C3527" s="20" t="s">
        <v>691</v>
      </c>
      <c r="D3527" s="1">
        <v>44521</v>
      </c>
      <c r="E3527">
        <v>277</v>
      </c>
      <c r="F3527">
        <v>3</v>
      </c>
      <c r="G3527">
        <v>0</v>
      </c>
      <c r="H3527">
        <v>6</v>
      </c>
      <c r="I3527">
        <v>1</v>
      </c>
      <c r="J3527">
        <v>87</v>
      </c>
      <c r="K3527">
        <v>18</v>
      </c>
      <c r="L3527">
        <v>31</v>
      </c>
      <c r="M3527">
        <v>7</v>
      </c>
      <c r="N3527">
        <v>43</v>
      </c>
      <c r="O3527">
        <v>24</v>
      </c>
      <c r="P3527">
        <v>2</v>
      </c>
      <c r="Q3527">
        <v>0</v>
      </c>
      <c r="R3527">
        <v>472</v>
      </c>
      <c r="S3527">
        <v>189</v>
      </c>
      <c r="T3527">
        <v>16</v>
      </c>
      <c r="U3527">
        <v>21</v>
      </c>
      <c r="V3527">
        <v>13</v>
      </c>
      <c r="W3527">
        <v>3348</v>
      </c>
      <c r="X3527">
        <v>510</v>
      </c>
      <c r="Y3527">
        <v>115</v>
      </c>
      <c r="Z3527">
        <v>340</v>
      </c>
      <c r="AA3527">
        <v>107</v>
      </c>
      <c r="AB3527">
        <v>1449</v>
      </c>
      <c r="AC3527">
        <v>146</v>
      </c>
      <c r="AD3527">
        <v>47</v>
      </c>
      <c r="AE3527">
        <v>155</v>
      </c>
      <c r="AF3527">
        <v>82</v>
      </c>
      <c r="AG3527">
        <v>562</v>
      </c>
      <c r="AH3527">
        <v>71</v>
      </c>
      <c r="AI3527">
        <v>13</v>
      </c>
      <c r="AJ3527">
        <v>53</v>
      </c>
      <c r="AK3527">
        <v>45</v>
      </c>
      <c r="AL3527">
        <v>58</v>
      </c>
      <c r="AM3527">
        <v>21</v>
      </c>
      <c r="AN3527">
        <v>4</v>
      </c>
      <c r="AO3527">
        <v>2</v>
      </c>
      <c r="AP3527">
        <v>1</v>
      </c>
      <c r="AQ3527">
        <v>0</v>
      </c>
      <c r="AR3527">
        <v>2</v>
      </c>
      <c r="AS3527">
        <v>1</v>
      </c>
      <c r="AT3527">
        <v>0</v>
      </c>
      <c r="AU3527">
        <v>0</v>
      </c>
      <c r="AV3527">
        <v>1</v>
      </c>
      <c r="AW3527">
        <v>0</v>
      </c>
      <c r="AX3527">
        <v>0</v>
      </c>
      <c r="AY3527">
        <v>0</v>
      </c>
      <c r="AZ3527">
        <v>0</v>
      </c>
      <c r="BA3527">
        <v>0</v>
      </c>
      <c r="BB3527">
        <v>0</v>
      </c>
      <c r="BC3527">
        <v>0</v>
      </c>
      <c r="BD3527">
        <v>0</v>
      </c>
      <c r="BE3527">
        <v>0</v>
      </c>
      <c r="BF3527">
        <v>0</v>
      </c>
      <c r="BG3527" s="20">
        <v>0</v>
      </c>
      <c r="BH3527" s="20">
        <v>5</v>
      </c>
      <c r="BI3527" s="20">
        <v>214</v>
      </c>
      <c r="BJ3527" s="20">
        <v>40</v>
      </c>
      <c r="BK3527" s="20">
        <v>407</v>
      </c>
      <c r="BL3527" s="20">
        <v>2627</v>
      </c>
      <c r="BM3527" s="20">
        <v>1102</v>
      </c>
      <c r="BN3527" s="20">
        <v>418</v>
      </c>
      <c r="BO3527" s="20">
        <v>46</v>
      </c>
      <c r="BP3527" s="20"/>
      <c r="BQ3527" s="20"/>
      <c r="BR3527" s="20"/>
      <c r="BS3527" s="20"/>
      <c r="BT3527" s="20"/>
      <c r="BU3527" s="20"/>
      <c r="BV3527" s="20"/>
    </row>
    <row r="3528" spans="1:74" x14ac:dyDescent="0.25">
      <c r="A3528" s="20" t="s">
        <v>676</v>
      </c>
      <c r="B3528" s="20" t="s">
        <v>687</v>
      </c>
      <c r="C3528" s="20" t="s">
        <v>691</v>
      </c>
      <c r="D3528" s="1">
        <v>44528</v>
      </c>
      <c r="E3528">
        <v>277</v>
      </c>
      <c r="F3528">
        <v>3</v>
      </c>
      <c r="G3528">
        <v>0</v>
      </c>
      <c r="H3528">
        <v>6</v>
      </c>
      <c r="I3528">
        <v>3</v>
      </c>
      <c r="J3528">
        <v>114</v>
      </c>
      <c r="K3528">
        <v>18</v>
      </c>
      <c r="L3528">
        <v>30</v>
      </c>
      <c r="M3528">
        <v>8</v>
      </c>
      <c r="N3528">
        <v>42</v>
      </c>
      <c r="O3528">
        <v>25</v>
      </c>
      <c r="P3528">
        <v>2</v>
      </c>
      <c r="Q3528">
        <v>0</v>
      </c>
      <c r="R3528">
        <v>465</v>
      </c>
      <c r="S3528">
        <v>209</v>
      </c>
      <c r="T3528">
        <v>16</v>
      </c>
      <c r="U3528">
        <v>21</v>
      </c>
      <c r="V3528">
        <v>11</v>
      </c>
      <c r="W3528">
        <v>3335</v>
      </c>
      <c r="X3528">
        <v>711</v>
      </c>
      <c r="Y3528">
        <v>113</v>
      </c>
      <c r="Z3528">
        <v>336</v>
      </c>
      <c r="AA3528">
        <v>111</v>
      </c>
      <c r="AB3528">
        <v>1450</v>
      </c>
      <c r="AC3528">
        <v>240</v>
      </c>
      <c r="AD3528">
        <v>47</v>
      </c>
      <c r="AE3528">
        <v>153</v>
      </c>
      <c r="AF3528">
        <v>83</v>
      </c>
      <c r="AG3528">
        <v>563</v>
      </c>
      <c r="AH3528">
        <v>83</v>
      </c>
      <c r="AI3528">
        <v>13</v>
      </c>
      <c r="AJ3528">
        <v>52</v>
      </c>
      <c r="AK3528">
        <v>44</v>
      </c>
      <c r="AL3528">
        <v>57</v>
      </c>
      <c r="AM3528">
        <v>21</v>
      </c>
      <c r="AN3528">
        <v>4</v>
      </c>
      <c r="AO3528">
        <v>2</v>
      </c>
      <c r="AP3528">
        <v>1</v>
      </c>
      <c r="AQ3528">
        <v>0</v>
      </c>
      <c r="AR3528">
        <v>2</v>
      </c>
      <c r="AS3528">
        <v>1</v>
      </c>
      <c r="AT3528">
        <v>0</v>
      </c>
      <c r="AU3528">
        <v>0</v>
      </c>
      <c r="AV3528">
        <v>1</v>
      </c>
      <c r="AW3528">
        <v>0</v>
      </c>
      <c r="AX3528">
        <v>0</v>
      </c>
      <c r="AY3528">
        <v>0</v>
      </c>
      <c r="AZ3528">
        <v>0</v>
      </c>
      <c r="BA3528">
        <v>0</v>
      </c>
      <c r="BB3528">
        <v>0</v>
      </c>
      <c r="BC3528">
        <v>0</v>
      </c>
      <c r="BD3528">
        <v>0</v>
      </c>
      <c r="BE3528">
        <v>0</v>
      </c>
      <c r="BF3528">
        <v>0</v>
      </c>
      <c r="BG3528" s="20">
        <v>0</v>
      </c>
      <c r="BH3528" s="20">
        <v>5</v>
      </c>
      <c r="BI3528" s="20">
        <v>213</v>
      </c>
      <c r="BJ3528" s="20">
        <v>39</v>
      </c>
      <c r="BK3528" s="20">
        <v>401</v>
      </c>
      <c r="BL3528" s="20">
        <v>2616</v>
      </c>
      <c r="BM3528" s="20">
        <v>1105</v>
      </c>
      <c r="BN3528" s="20">
        <v>424</v>
      </c>
      <c r="BO3528" s="20">
        <v>45</v>
      </c>
      <c r="BP3528" s="20"/>
      <c r="BQ3528" s="20"/>
      <c r="BR3528" s="20"/>
      <c r="BS3528" s="20"/>
      <c r="BT3528" s="20"/>
      <c r="BU3528" s="20"/>
      <c r="BV3528" s="20"/>
    </row>
    <row r="3529" spans="1:74" x14ac:dyDescent="0.25">
      <c r="A3529" s="20" t="s">
        <v>676</v>
      </c>
      <c r="B3529" s="20" t="s">
        <v>687</v>
      </c>
      <c r="C3529" s="20" t="s">
        <v>691</v>
      </c>
      <c r="D3529" s="1">
        <v>44535</v>
      </c>
      <c r="E3529">
        <v>277</v>
      </c>
      <c r="F3529">
        <v>4</v>
      </c>
      <c r="G3529">
        <v>0</v>
      </c>
      <c r="H3529">
        <v>7</v>
      </c>
      <c r="I3529">
        <v>3</v>
      </c>
      <c r="J3529">
        <v>129</v>
      </c>
      <c r="K3529">
        <v>17</v>
      </c>
      <c r="L3529">
        <v>30</v>
      </c>
      <c r="M3529">
        <v>8</v>
      </c>
      <c r="N3529">
        <v>43</v>
      </c>
      <c r="O3529">
        <v>26</v>
      </c>
      <c r="P3529">
        <v>2</v>
      </c>
      <c r="Q3529">
        <v>0</v>
      </c>
      <c r="R3529">
        <v>463</v>
      </c>
      <c r="S3529">
        <v>217</v>
      </c>
      <c r="T3529">
        <v>16</v>
      </c>
      <c r="U3529">
        <v>21</v>
      </c>
      <c r="V3529">
        <v>12</v>
      </c>
      <c r="W3529">
        <v>3331</v>
      </c>
      <c r="X3529">
        <v>859</v>
      </c>
      <c r="Y3529">
        <v>114</v>
      </c>
      <c r="Z3529">
        <v>335</v>
      </c>
      <c r="AA3529">
        <v>116</v>
      </c>
      <c r="AB3529">
        <v>1446</v>
      </c>
      <c r="AC3529">
        <v>319</v>
      </c>
      <c r="AD3529">
        <v>47</v>
      </c>
      <c r="AE3529">
        <v>153</v>
      </c>
      <c r="AF3529">
        <v>79</v>
      </c>
      <c r="AG3529">
        <v>560</v>
      </c>
      <c r="AH3529">
        <v>93</v>
      </c>
      <c r="AI3529">
        <v>13</v>
      </c>
      <c r="AJ3529">
        <v>51</v>
      </c>
      <c r="AK3529">
        <v>44</v>
      </c>
      <c r="AL3529">
        <v>58</v>
      </c>
      <c r="AM3529">
        <v>23</v>
      </c>
      <c r="AN3529">
        <v>4</v>
      </c>
      <c r="AO3529">
        <v>2</v>
      </c>
      <c r="AP3529">
        <v>1</v>
      </c>
      <c r="AQ3529">
        <v>0</v>
      </c>
      <c r="AR3529">
        <v>2</v>
      </c>
      <c r="AS3529">
        <v>1</v>
      </c>
      <c r="AT3529">
        <v>0</v>
      </c>
      <c r="AU3529">
        <v>0</v>
      </c>
      <c r="AV3529">
        <v>1</v>
      </c>
      <c r="AW3529">
        <v>0</v>
      </c>
      <c r="AX3529">
        <v>0</v>
      </c>
      <c r="AY3529">
        <v>0</v>
      </c>
      <c r="AZ3529">
        <v>0</v>
      </c>
      <c r="BA3529">
        <v>0</v>
      </c>
      <c r="BB3529">
        <v>0</v>
      </c>
      <c r="BC3529">
        <v>0</v>
      </c>
      <c r="BD3529">
        <v>0</v>
      </c>
      <c r="BE3529">
        <v>0</v>
      </c>
      <c r="BF3529">
        <v>0</v>
      </c>
      <c r="BG3529" s="20">
        <v>1</v>
      </c>
      <c r="BH3529" s="20">
        <v>6</v>
      </c>
      <c r="BI3529" s="20">
        <v>214</v>
      </c>
      <c r="BJ3529" s="20">
        <v>40</v>
      </c>
      <c r="BK3529" s="20">
        <v>398</v>
      </c>
      <c r="BL3529" s="20">
        <v>2613</v>
      </c>
      <c r="BM3529" s="20">
        <v>1105</v>
      </c>
      <c r="BN3529" s="20">
        <v>424</v>
      </c>
      <c r="BO3529" s="20">
        <v>47</v>
      </c>
      <c r="BP3529" s="20"/>
      <c r="BQ3529" s="20"/>
      <c r="BR3529" s="20"/>
      <c r="BS3529" s="20"/>
      <c r="BT3529" s="20"/>
      <c r="BU3529" s="20"/>
      <c r="BV3529" s="20"/>
    </row>
    <row r="3530" spans="1:74" x14ac:dyDescent="0.25">
      <c r="A3530" s="20" t="s">
        <v>676</v>
      </c>
      <c r="B3530" s="20" t="s">
        <v>687</v>
      </c>
      <c r="C3530" s="20" t="s">
        <v>691</v>
      </c>
      <c r="D3530" s="1">
        <v>44542</v>
      </c>
      <c r="E3530">
        <v>272</v>
      </c>
      <c r="F3530">
        <v>4</v>
      </c>
      <c r="G3530">
        <v>0</v>
      </c>
      <c r="H3530">
        <v>7</v>
      </c>
      <c r="I3530">
        <v>3</v>
      </c>
      <c r="J3530">
        <v>143</v>
      </c>
      <c r="K3530">
        <v>16</v>
      </c>
      <c r="L3530">
        <v>29</v>
      </c>
      <c r="M3530">
        <v>8</v>
      </c>
      <c r="N3530">
        <v>45</v>
      </c>
      <c r="O3530">
        <v>27</v>
      </c>
      <c r="P3530">
        <v>2</v>
      </c>
      <c r="Q3530">
        <v>0</v>
      </c>
      <c r="R3530">
        <v>460</v>
      </c>
      <c r="S3530">
        <v>231</v>
      </c>
      <c r="T3530">
        <v>16</v>
      </c>
      <c r="U3530">
        <v>20</v>
      </c>
      <c r="V3530">
        <v>11</v>
      </c>
      <c r="W3530">
        <v>3322</v>
      </c>
      <c r="X3530">
        <v>1027</v>
      </c>
      <c r="Y3530">
        <v>114</v>
      </c>
      <c r="Z3530">
        <v>327</v>
      </c>
      <c r="AA3530">
        <v>112</v>
      </c>
      <c r="AB3530">
        <v>1446</v>
      </c>
      <c r="AC3530">
        <v>445</v>
      </c>
      <c r="AD3530">
        <v>47</v>
      </c>
      <c r="AE3530">
        <v>153</v>
      </c>
      <c r="AF3530">
        <v>71</v>
      </c>
      <c r="AG3530">
        <v>559</v>
      </c>
      <c r="AH3530">
        <v>106</v>
      </c>
      <c r="AI3530">
        <v>13</v>
      </c>
      <c r="AJ3530">
        <v>51</v>
      </c>
      <c r="AK3530">
        <v>45</v>
      </c>
      <c r="AL3530">
        <v>59</v>
      </c>
      <c r="AM3530">
        <v>23</v>
      </c>
      <c r="AN3530">
        <v>4</v>
      </c>
      <c r="AO3530">
        <v>2</v>
      </c>
      <c r="AP3530">
        <v>1</v>
      </c>
      <c r="AQ3530">
        <v>0</v>
      </c>
      <c r="AR3530">
        <v>2</v>
      </c>
      <c r="AS3530">
        <v>1</v>
      </c>
      <c r="AT3530">
        <v>0</v>
      </c>
      <c r="AU3530">
        <v>0</v>
      </c>
      <c r="AV3530">
        <v>1</v>
      </c>
      <c r="AW3530">
        <v>0</v>
      </c>
      <c r="AX3530">
        <v>0</v>
      </c>
      <c r="AY3530">
        <v>0</v>
      </c>
      <c r="AZ3530">
        <v>0</v>
      </c>
      <c r="BA3530">
        <v>0</v>
      </c>
      <c r="BB3530">
        <v>0</v>
      </c>
      <c r="BC3530">
        <v>0</v>
      </c>
      <c r="BD3530">
        <v>0</v>
      </c>
      <c r="BE3530">
        <v>0</v>
      </c>
      <c r="BF3530">
        <v>0</v>
      </c>
      <c r="BG3530" s="20">
        <v>1</v>
      </c>
      <c r="BH3530" s="20">
        <v>6</v>
      </c>
      <c r="BI3530" s="20">
        <v>211</v>
      </c>
      <c r="BJ3530" s="20">
        <v>41</v>
      </c>
      <c r="BK3530" s="20">
        <v>396</v>
      </c>
      <c r="BL3530" s="20">
        <v>2617</v>
      </c>
      <c r="BM3530" s="20">
        <v>1110</v>
      </c>
      <c r="BN3530" s="20">
        <v>425</v>
      </c>
      <c r="BO3530" s="20">
        <v>48</v>
      </c>
      <c r="BP3530" s="20"/>
      <c r="BQ3530" s="20"/>
      <c r="BR3530" s="20"/>
      <c r="BS3530" s="20"/>
      <c r="BT3530" s="20"/>
      <c r="BU3530" s="20"/>
      <c r="BV3530" s="20"/>
    </row>
    <row r="3531" spans="1:74" x14ac:dyDescent="0.25">
      <c r="A3531" s="20" t="s">
        <v>676</v>
      </c>
      <c r="B3531" s="20" t="s">
        <v>687</v>
      </c>
      <c r="C3531" s="20" t="s">
        <v>691</v>
      </c>
      <c r="D3531" s="1">
        <v>44549</v>
      </c>
      <c r="E3531">
        <v>274</v>
      </c>
      <c r="F3531">
        <v>4</v>
      </c>
      <c r="G3531">
        <v>0</v>
      </c>
      <c r="H3531">
        <v>7</v>
      </c>
      <c r="I3531">
        <v>3</v>
      </c>
      <c r="J3531">
        <v>153</v>
      </c>
      <c r="K3531">
        <v>14</v>
      </c>
      <c r="L3531">
        <v>29</v>
      </c>
      <c r="M3531">
        <v>8</v>
      </c>
      <c r="N3531">
        <v>45</v>
      </c>
      <c r="O3531">
        <v>30</v>
      </c>
      <c r="P3531">
        <v>2</v>
      </c>
      <c r="Q3531">
        <v>0</v>
      </c>
      <c r="R3531">
        <v>459</v>
      </c>
      <c r="S3531">
        <v>239</v>
      </c>
      <c r="T3531">
        <v>16</v>
      </c>
      <c r="U3531">
        <v>19</v>
      </c>
      <c r="V3531">
        <v>11</v>
      </c>
      <c r="W3531">
        <v>3320</v>
      </c>
      <c r="X3531">
        <v>1257</v>
      </c>
      <c r="Y3531">
        <v>113</v>
      </c>
      <c r="Z3531">
        <v>318</v>
      </c>
      <c r="AA3531">
        <v>113</v>
      </c>
      <c r="AB3531">
        <v>1431</v>
      </c>
      <c r="AC3531">
        <v>587</v>
      </c>
      <c r="AD3531">
        <v>47</v>
      </c>
      <c r="AE3531">
        <v>152</v>
      </c>
      <c r="AF3531">
        <v>70</v>
      </c>
      <c r="AG3531">
        <v>563</v>
      </c>
      <c r="AH3531">
        <v>159</v>
      </c>
      <c r="AI3531">
        <v>12</v>
      </c>
      <c r="AJ3531">
        <v>51</v>
      </c>
      <c r="AK3531">
        <v>44</v>
      </c>
      <c r="AL3531">
        <v>59</v>
      </c>
      <c r="AM3531">
        <v>25</v>
      </c>
      <c r="AN3531">
        <v>4</v>
      </c>
      <c r="AO3531">
        <v>2</v>
      </c>
      <c r="AP3531">
        <v>1</v>
      </c>
      <c r="AQ3531">
        <v>0</v>
      </c>
      <c r="AR3531">
        <v>2</v>
      </c>
      <c r="AS3531">
        <v>1</v>
      </c>
      <c r="AT3531">
        <v>0</v>
      </c>
      <c r="AU3531">
        <v>0</v>
      </c>
      <c r="AV3531">
        <v>1</v>
      </c>
      <c r="AW3531">
        <v>0</v>
      </c>
      <c r="AX3531">
        <v>0</v>
      </c>
      <c r="AY3531">
        <v>0</v>
      </c>
      <c r="AZ3531">
        <v>0</v>
      </c>
      <c r="BA3531">
        <v>0</v>
      </c>
      <c r="BB3531">
        <v>0</v>
      </c>
      <c r="BC3531">
        <v>0</v>
      </c>
      <c r="BD3531">
        <v>0</v>
      </c>
      <c r="BE3531">
        <v>0</v>
      </c>
      <c r="BF3531">
        <v>0</v>
      </c>
      <c r="BG3531" s="20">
        <v>1</v>
      </c>
      <c r="BH3531" s="20">
        <v>6</v>
      </c>
      <c r="BI3531" s="20">
        <v>214</v>
      </c>
      <c r="BJ3531" s="20">
        <v>41</v>
      </c>
      <c r="BK3531" s="20">
        <v>396</v>
      </c>
      <c r="BL3531" s="20">
        <v>2626</v>
      </c>
      <c r="BM3531" s="20">
        <v>1098</v>
      </c>
      <c r="BN3531" s="20">
        <v>430</v>
      </c>
      <c r="BO3531" s="20">
        <v>48</v>
      </c>
      <c r="BP3531" s="20">
        <v>19534</v>
      </c>
      <c r="BQ3531" s="20">
        <v>3086</v>
      </c>
      <c r="BR3531" s="20">
        <v>0</v>
      </c>
      <c r="BS3531" s="20">
        <v>85</v>
      </c>
      <c r="BT3531" s="20">
        <v>4201</v>
      </c>
      <c r="BU3531" s="20">
        <v>2200</v>
      </c>
      <c r="BV3531" s="20">
        <v>11770</v>
      </c>
    </row>
    <row r="3532" spans="1:74" x14ac:dyDescent="0.25">
      <c r="A3532" s="20" t="s">
        <v>676</v>
      </c>
      <c r="B3532" s="20" t="s">
        <v>687</v>
      </c>
      <c r="C3532" s="20" t="s">
        <v>691</v>
      </c>
      <c r="D3532" s="1">
        <v>44558</v>
      </c>
      <c r="E3532">
        <v>269</v>
      </c>
      <c r="F3532">
        <v>4</v>
      </c>
      <c r="G3532">
        <v>0</v>
      </c>
      <c r="H3532">
        <v>6</v>
      </c>
      <c r="I3532">
        <v>3</v>
      </c>
      <c r="J3532">
        <v>161</v>
      </c>
      <c r="K3532">
        <v>13</v>
      </c>
      <c r="L3532">
        <v>29</v>
      </c>
      <c r="M3532">
        <v>8</v>
      </c>
      <c r="N3532">
        <v>45</v>
      </c>
      <c r="O3532">
        <v>31</v>
      </c>
      <c r="P3532">
        <v>1</v>
      </c>
      <c r="Q3532">
        <v>0</v>
      </c>
      <c r="R3532">
        <v>452</v>
      </c>
      <c r="S3532">
        <v>248</v>
      </c>
      <c r="T3532">
        <v>16</v>
      </c>
      <c r="U3532">
        <v>17</v>
      </c>
      <c r="V3532">
        <v>11</v>
      </c>
      <c r="W3532">
        <v>3312</v>
      </c>
      <c r="X3532">
        <v>1442</v>
      </c>
      <c r="Y3532">
        <v>112</v>
      </c>
      <c r="Z3532">
        <v>315</v>
      </c>
      <c r="AA3532">
        <v>113</v>
      </c>
      <c r="AB3532">
        <v>1431</v>
      </c>
      <c r="AC3532">
        <v>661</v>
      </c>
      <c r="AD3532">
        <v>45</v>
      </c>
      <c r="AE3532">
        <v>146</v>
      </c>
      <c r="AF3532">
        <v>76</v>
      </c>
      <c r="AG3532">
        <v>563</v>
      </c>
      <c r="AH3532">
        <v>209</v>
      </c>
      <c r="AI3532">
        <v>13</v>
      </c>
      <c r="AJ3532">
        <v>50</v>
      </c>
      <c r="AK3532">
        <v>41</v>
      </c>
      <c r="AL3532">
        <v>60</v>
      </c>
      <c r="AM3532">
        <v>27</v>
      </c>
      <c r="AN3532">
        <v>4</v>
      </c>
      <c r="AO3532">
        <v>2</v>
      </c>
      <c r="AP3532">
        <v>1</v>
      </c>
      <c r="AQ3532">
        <v>0</v>
      </c>
      <c r="AR3532">
        <v>2</v>
      </c>
      <c r="AS3532">
        <v>1</v>
      </c>
      <c r="AT3532">
        <v>0</v>
      </c>
      <c r="AU3532">
        <v>0</v>
      </c>
      <c r="AV3532">
        <v>1</v>
      </c>
      <c r="AW3532">
        <v>0</v>
      </c>
      <c r="AX3532">
        <v>0</v>
      </c>
      <c r="AY3532">
        <v>0</v>
      </c>
      <c r="AZ3532">
        <v>0</v>
      </c>
      <c r="BA3532">
        <v>0</v>
      </c>
      <c r="BB3532">
        <v>0</v>
      </c>
      <c r="BC3532">
        <v>0</v>
      </c>
      <c r="BD3532">
        <v>0</v>
      </c>
      <c r="BE3532">
        <v>0</v>
      </c>
      <c r="BF3532">
        <v>0</v>
      </c>
      <c r="BG3532" s="20">
        <v>1</v>
      </c>
      <c r="BH3532" s="20">
        <v>5</v>
      </c>
      <c r="BI3532" s="20">
        <v>211</v>
      </c>
      <c r="BJ3532" s="20">
        <v>42</v>
      </c>
      <c r="BK3532" s="20">
        <v>393</v>
      </c>
      <c r="BL3532" s="20">
        <v>2630</v>
      </c>
      <c r="BM3532" s="20">
        <v>1097</v>
      </c>
      <c r="BN3532" s="20">
        <v>432</v>
      </c>
      <c r="BO3532" s="20">
        <v>50</v>
      </c>
      <c r="BP3532" s="20">
        <v>19568</v>
      </c>
      <c r="BQ3532" s="20">
        <v>4601</v>
      </c>
      <c r="BR3532" s="20">
        <v>0</v>
      </c>
      <c r="BS3532" s="20">
        <v>85</v>
      </c>
      <c r="BT3532" s="20">
        <v>4155</v>
      </c>
      <c r="BU3532" s="20">
        <v>2201</v>
      </c>
      <c r="BV3532" s="20">
        <v>11833</v>
      </c>
    </row>
    <row r="3533" spans="1:74" x14ac:dyDescent="0.25">
      <c r="A3533" s="20" t="s">
        <v>676</v>
      </c>
      <c r="B3533" s="20" t="s">
        <v>687</v>
      </c>
      <c r="C3533" s="20" t="s">
        <v>691</v>
      </c>
      <c r="D3533" s="1">
        <v>44564</v>
      </c>
      <c r="E3533">
        <v>269</v>
      </c>
      <c r="F3533">
        <v>4</v>
      </c>
      <c r="G3533">
        <v>0</v>
      </c>
      <c r="H3533">
        <v>6</v>
      </c>
      <c r="I3533">
        <v>3</v>
      </c>
      <c r="J3533">
        <v>165</v>
      </c>
      <c r="K3533">
        <v>13</v>
      </c>
      <c r="L3533">
        <v>29</v>
      </c>
      <c r="M3533">
        <v>8</v>
      </c>
      <c r="N3533">
        <v>45</v>
      </c>
      <c r="O3533">
        <v>31</v>
      </c>
      <c r="P3533">
        <v>1</v>
      </c>
      <c r="Q3533">
        <v>0</v>
      </c>
      <c r="R3533">
        <v>453</v>
      </c>
      <c r="S3533">
        <v>257</v>
      </c>
      <c r="T3533">
        <v>16</v>
      </c>
      <c r="U3533">
        <v>17</v>
      </c>
      <c r="V3533">
        <v>11</v>
      </c>
      <c r="W3533">
        <v>3306</v>
      </c>
      <c r="X3533">
        <v>1515</v>
      </c>
      <c r="Y3533">
        <v>110</v>
      </c>
      <c r="Z3533">
        <v>304</v>
      </c>
      <c r="AA3533">
        <v>110</v>
      </c>
      <c r="AB3533">
        <v>1433</v>
      </c>
      <c r="AC3533">
        <v>687</v>
      </c>
      <c r="AD3533">
        <v>45</v>
      </c>
      <c r="AE3533">
        <v>147</v>
      </c>
      <c r="AF3533">
        <v>75</v>
      </c>
      <c r="AG3533">
        <v>564</v>
      </c>
      <c r="AH3533">
        <v>223</v>
      </c>
      <c r="AI3533">
        <v>13</v>
      </c>
      <c r="AJ3533">
        <v>50</v>
      </c>
      <c r="AK3533">
        <v>41</v>
      </c>
      <c r="AL3533">
        <v>60</v>
      </c>
      <c r="AM3533">
        <v>28</v>
      </c>
      <c r="AN3533">
        <v>3</v>
      </c>
      <c r="AO3533">
        <v>2</v>
      </c>
      <c r="AP3533">
        <v>1</v>
      </c>
      <c r="AQ3533">
        <v>0</v>
      </c>
      <c r="AR3533">
        <v>2</v>
      </c>
      <c r="AS3533">
        <v>1</v>
      </c>
      <c r="AT3533">
        <v>0</v>
      </c>
      <c r="AU3533">
        <v>0</v>
      </c>
      <c r="AV3533">
        <v>1</v>
      </c>
      <c r="AW3533">
        <v>0</v>
      </c>
      <c r="AX3533">
        <v>0</v>
      </c>
      <c r="AY3533">
        <v>0</v>
      </c>
      <c r="AZ3533">
        <v>0</v>
      </c>
      <c r="BA3533">
        <v>0</v>
      </c>
      <c r="BB3533">
        <v>0</v>
      </c>
      <c r="BC3533">
        <v>0</v>
      </c>
      <c r="BD3533">
        <v>0</v>
      </c>
      <c r="BE3533">
        <v>0</v>
      </c>
      <c r="BF3533">
        <v>0</v>
      </c>
      <c r="BG3533" s="20">
        <v>1</v>
      </c>
      <c r="BH3533" s="20">
        <v>5</v>
      </c>
      <c r="BI3533" s="20">
        <v>211</v>
      </c>
      <c r="BJ3533" s="20">
        <v>42</v>
      </c>
      <c r="BK3533" s="20">
        <v>394</v>
      </c>
      <c r="BL3533" s="20">
        <v>2632</v>
      </c>
      <c r="BM3533" s="20">
        <v>1097</v>
      </c>
      <c r="BN3533" s="20">
        <v>434</v>
      </c>
      <c r="BO3533" s="20">
        <v>50</v>
      </c>
      <c r="BP3533" s="20">
        <v>19683</v>
      </c>
      <c r="BQ3533" s="20">
        <v>5094</v>
      </c>
      <c r="BR3533" s="20">
        <v>0</v>
      </c>
      <c r="BS3533" s="20">
        <v>86</v>
      </c>
      <c r="BT3533" s="20">
        <v>4152</v>
      </c>
      <c r="BU3533" s="20">
        <v>2241</v>
      </c>
      <c r="BV3533" s="20">
        <v>11902</v>
      </c>
    </row>
    <row r="3534" spans="1:74" x14ac:dyDescent="0.25">
      <c r="A3534" s="20" t="s">
        <v>676</v>
      </c>
      <c r="B3534" s="20" t="s">
        <v>687</v>
      </c>
      <c r="C3534" s="20" t="s">
        <v>691</v>
      </c>
      <c r="D3534" s="1">
        <v>44570</v>
      </c>
      <c r="E3534">
        <v>272</v>
      </c>
      <c r="F3534">
        <v>4</v>
      </c>
      <c r="G3534">
        <v>0</v>
      </c>
      <c r="H3534">
        <v>6</v>
      </c>
      <c r="I3534">
        <v>3</v>
      </c>
      <c r="J3534">
        <v>171</v>
      </c>
      <c r="K3534">
        <v>13</v>
      </c>
      <c r="L3534">
        <v>29</v>
      </c>
      <c r="M3534">
        <v>8</v>
      </c>
      <c r="N3534">
        <v>44</v>
      </c>
      <c r="O3534">
        <v>31</v>
      </c>
      <c r="P3534">
        <v>1</v>
      </c>
      <c r="Q3534">
        <v>0</v>
      </c>
      <c r="R3534">
        <v>453</v>
      </c>
      <c r="S3534">
        <v>264</v>
      </c>
      <c r="T3534">
        <v>17</v>
      </c>
      <c r="U3534">
        <v>19</v>
      </c>
      <c r="V3534">
        <v>11</v>
      </c>
      <c r="W3534">
        <v>3320</v>
      </c>
      <c r="X3534">
        <v>1645</v>
      </c>
      <c r="Y3534">
        <v>108</v>
      </c>
      <c r="Z3534">
        <v>303</v>
      </c>
      <c r="AA3534">
        <v>113</v>
      </c>
      <c r="AB3534">
        <v>1442</v>
      </c>
      <c r="AC3534">
        <v>732</v>
      </c>
      <c r="AD3534">
        <v>44</v>
      </c>
      <c r="AE3534">
        <v>147</v>
      </c>
      <c r="AF3534">
        <v>77</v>
      </c>
      <c r="AG3534">
        <v>561</v>
      </c>
      <c r="AH3534">
        <v>242</v>
      </c>
      <c r="AI3534">
        <v>13</v>
      </c>
      <c r="AJ3534">
        <v>49</v>
      </c>
      <c r="AK3534">
        <v>38</v>
      </c>
      <c r="AL3534">
        <v>59</v>
      </c>
      <c r="AM3534">
        <v>30</v>
      </c>
      <c r="AN3534">
        <v>2</v>
      </c>
      <c r="AO3534">
        <v>2</v>
      </c>
      <c r="AP3534">
        <v>1</v>
      </c>
      <c r="AQ3534">
        <v>0</v>
      </c>
      <c r="AR3534">
        <v>2</v>
      </c>
      <c r="AS3534">
        <v>1</v>
      </c>
      <c r="AT3534">
        <v>0</v>
      </c>
      <c r="AU3534">
        <v>0</v>
      </c>
      <c r="AV3534">
        <v>1</v>
      </c>
      <c r="AW3534">
        <v>0</v>
      </c>
      <c r="AX3534">
        <v>0</v>
      </c>
      <c r="AY3534">
        <v>0</v>
      </c>
      <c r="AZ3534">
        <v>0</v>
      </c>
      <c r="BA3534">
        <v>0</v>
      </c>
      <c r="BB3534">
        <v>0</v>
      </c>
      <c r="BC3534">
        <v>0</v>
      </c>
      <c r="BD3534">
        <v>0</v>
      </c>
      <c r="BE3534">
        <v>0</v>
      </c>
      <c r="BF3534">
        <v>0</v>
      </c>
      <c r="BG3534" s="20">
        <v>1</v>
      </c>
      <c r="BH3534" s="20">
        <v>5</v>
      </c>
      <c r="BI3534" s="20">
        <v>215</v>
      </c>
      <c r="BJ3534" s="20">
        <v>41</v>
      </c>
      <c r="BK3534" s="20">
        <v>390</v>
      </c>
      <c r="BL3534" s="20">
        <v>2650</v>
      </c>
      <c r="BM3534" s="20">
        <v>1108</v>
      </c>
      <c r="BN3534" s="20">
        <v>431</v>
      </c>
      <c r="BO3534" s="20">
        <v>50</v>
      </c>
      <c r="BP3534" s="20">
        <v>19797</v>
      </c>
      <c r="BQ3534" s="20">
        <v>5831</v>
      </c>
      <c r="BR3534" s="20">
        <v>0</v>
      </c>
      <c r="BS3534" s="20">
        <v>86</v>
      </c>
      <c r="BT3534" s="20">
        <v>4115</v>
      </c>
      <c r="BU3534" s="20">
        <v>2293</v>
      </c>
      <c r="BV3534" s="20">
        <v>12005</v>
      </c>
    </row>
    <row r="3535" spans="1:74" x14ac:dyDescent="0.25">
      <c r="A3535" s="20" t="s">
        <v>676</v>
      </c>
      <c r="B3535" s="20" t="s">
        <v>687</v>
      </c>
      <c r="C3535" s="20" t="s">
        <v>691</v>
      </c>
      <c r="D3535" s="1">
        <v>44578</v>
      </c>
      <c r="E3535">
        <v>277</v>
      </c>
      <c r="F3535">
        <v>4</v>
      </c>
      <c r="G3535">
        <v>0</v>
      </c>
      <c r="H3535">
        <v>6</v>
      </c>
      <c r="I3535">
        <v>3</v>
      </c>
      <c r="J3535">
        <v>177</v>
      </c>
      <c r="K3535">
        <v>13</v>
      </c>
      <c r="L3535">
        <v>29</v>
      </c>
      <c r="M3535">
        <v>8</v>
      </c>
      <c r="N3535">
        <v>43</v>
      </c>
      <c r="O3535">
        <v>30</v>
      </c>
      <c r="P3535">
        <v>1</v>
      </c>
      <c r="Q3535">
        <v>0</v>
      </c>
      <c r="R3535">
        <v>449</v>
      </c>
      <c r="S3535">
        <v>276</v>
      </c>
      <c r="T3535">
        <v>17</v>
      </c>
      <c r="U3535">
        <v>18</v>
      </c>
      <c r="V3535">
        <v>11</v>
      </c>
      <c r="W3535">
        <v>3311</v>
      </c>
      <c r="X3535">
        <v>1745</v>
      </c>
      <c r="Y3535">
        <v>107</v>
      </c>
      <c r="Z3535">
        <v>299</v>
      </c>
      <c r="AA3535">
        <v>117</v>
      </c>
      <c r="AB3535">
        <v>1442</v>
      </c>
      <c r="AC3535">
        <v>767</v>
      </c>
      <c r="AD3535">
        <v>43</v>
      </c>
      <c r="AE3535">
        <v>146</v>
      </c>
      <c r="AF3535">
        <v>77</v>
      </c>
      <c r="AG3535">
        <v>561</v>
      </c>
      <c r="AH3535">
        <v>269</v>
      </c>
      <c r="AI3535">
        <v>13</v>
      </c>
      <c r="AJ3535">
        <v>49</v>
      </c>
      <c r="AK3535">
        <v>39</v>
      </c>
      <c r="AL3535">
        <v>59</v>
      </c>
      <c r="AM3535">
        <v>31</v>
      </c>
      <c r="AN3535">
        <v>2</v>
      </c>
      <c r="AO3535">
        <v>2</v>
      </c>
      <c r="AP3535">
        <v>1</v>
      </c>
      <c r="AQ3535">
        <v>0</v>
      </c>
      <c r="AR3535">
        <v>2</v>
      </c>
      <c r="AS3535">
        <v>1</v>
      </c>
      <c r="AT3535">
        <v>0</v>
      </c>
      <c r="AU3535">
        <v>0</v>
      </c>
      <c r="AV3535">
        <v>1</v>
      </c>
      <c r="AW3535">
        <v>0</v>
      </c>
      <c r="AX3535">
        <v>0</v>
      </c>
      <c r="AY3535">
        <v>0</v>
      </c>
      <c r="AZ3535">
        <v>0</v>
      </c>
      <c r="BA3535">
        <v>0</v>
      </c>
      <c r="BB3535">
        <v>0</v>
      </c>
      <c r="BC3535">
        <v>0</v>
      </c>
      <c r="BD3535">
        <v>0</v>
      </c>
      <c r="BE3535">
        <v>0</v>
      </c>
      <c r="BF3535">
        <v>0</v>
      </c>
      <c r="BG3535" s="20">
        <v>1</v>
      </c>
      <c r="BH3535" s="20">
        <v>5</v>
      </c>
      <c r="BI3535" s="20">
        <v>220</v>
      </c>
      <c r="BJ3535" s="20">
        <v>40</v>
      </c>
      <c r="BK3535" s="20">
        <v>390</v>
      </c>
      <c r="BL3535" s="20">
        <v>2637</v>
      </c>
      <c r="BM3535" s="20">
        <v>1110</v>
      </c>
      <c r="BN3535" s="20">
        <v>432</v>
      </c>
      <c r="BO3535" s="20">
        <v>50</v>
      </c>
      <c r="BP3535" s="20">
        <v>19824</v>
      </c>
      <c r="BQ3535" s="20">
        <v>6463</v>
      </c>
      <c r="BR3535" s="20">
        <v>0</v>
      </c>
      <c r="BS3535" s="20">
        <v>85</v>
      </c>
      <c r="BT3535" s="20">
        <v>4075</v>
      </c>
      <c r="BU3535" s="20">
        <v>2292</v>
      </c>
      <c r="BV3535" s="20">
        <v>12070</v>
      </c>
    </row>
    <row r="3536" spans="1:74" x14ac:dyDescent="0.25">
      <c r="A3536" s="20" t="s">
        <v>676</v>
      </c>
      <c r="B3536" s="20" t="s">
        <v>687</v>
      </c>
      <c r="C3536" s="20" t="s">
        <v>691</v>
      </c>
      <c r="D3536" s="1">
        <v>44584</v>
      </c>
      <c r="E3536">
        <v>275</v>
      </c>
      <c r="F3536">
        <v>3</v>
      </c>
      <c r="G3536">
        <v>1</v>
      </c>
      <c r="H3536">
        <v>6</v>
      </c>
      <c r="I3536">
        <v>4</v>
      </c>
      <c r="J3536">
        <v>180</v>
      </c>
      <c r="K3536">
        <v>12</v>
      </c>
      <c r="L3536">
        <v>28</v>
      </c>
      <c r="M3536">
        <v>8</v>
      </c>
      <c r="N3536">
        <v>43</v>
      </c>
      <c r="O3536">
        <v>31</v>
      </c>
      <c r="P3536">
        <v>1</v>
      </c>
      <c r="Q3536">
        <v>0</v>
      </c>
      <c r="R3536">
        <v>446</v>
      </c>
      <c r="S3536">
        <v>278</v>
      </c>
      <c r="T3536">
        <v>15</v>
      </c>
      <c r="U3536">
        <v>18</v>
      </c>
      <c r="V3536">
        <v>12</v>
      </c>
      <c r="W3536">
        <v>3290</v>
      </c>
      <c r="X3536">
        <v>1769</v>
      </c>
      <c r="Y3536">
        <v>108</v>
      </c>
      <c r="Z3536">
        <v>289</v>
      </c>
      <c r="AA3536">
        <v>115</v>
      </c>
      <c r="AB3536">
        <v>1450</v>
      </c>
      <c r="AC3536">
        <v>782</v>
      </c>
      <c r="AD3536">
        <v>43</v>
      </c>
      <c r="AE3536">
        <v>146</v>
      </c>
      <c r="AF3536">
        <v>76</v>
      </c>
      <c r="AG3536">
        <v>560</v>
      </c>
      <c r="AH3536">
        <v>281</v>
      </c>
      <c r="AI3536">
        <v>12</v>
      </c>
      <c r="AJ3536">
        <v>47</v>
      </c>
      <c r="AK3536">
        <v>37</v>
      </c>
      <c r="AL3536">
        <v>57</v>
      </c>
      <c r="AM3536">
        <v>32</v>
      </c>
      <c r="AN3536">
        <v>2</v>
      </c>
      <c r="AO3536">
        <v>2</v>
      </c>
      <c r="AP3536">
        <v>1</v>
      </c>
      <c r="AQ3536">
        <v>0</v>
      </c>
      <c r="AR3536">
        <v>1</v>
      </c>
      <c r="AS3536">
        <v>1</v>
      </c>
      <c r="AT3536">
        <v>0</v>
      </c>
      <c r="AU3536">
        <v>0</v>
      </c>
      <c r="AV3536">
        <v>1</v>
      </c>
      <c r="AW3536">
        <v>0</v>
      </c>
      <c r="AX3536">
        <v>0</v>
      </c>
      <c r="AY3536">
        <v>0</v>
      </c>
      <c r="AZ3536">
        <v>0</v>
      </c>
      <c r="BA3536">
        <v>0</v>
      </c>
      <c r="BB3536">
        <v>0</v>
      </c>
      <c r="BC3536">
        <v>0</v>
      </c>
      <c r="BD3536">
        <v>0</v>
      </c>
      <c r="BE3536">
        <v>0</v>
      </c>
      <c r="BF3536">
        <v>0</v>
      </c>
      <c r="BG3536" s="20">
        <v>1</v>
      </c>
      <c r="BH3536" s="20">
        <v>5</v>
      </c>
      <c r="BI3536" s="20">
        <v>220</v>
      </c>
      <c r="BJ3536" s="20">
        <v>40</v>
      </c>
      <c r="BK3536" s="20">
        <v>388</v>
      </c>
      <c r="BL3536" s="20">
        <v>2630</v>
      </c>
      <c r="BM3536" s="20">
        <v>1116</v>
      </c>
      <c r="BN3536" s="20">
        <v>436</v>
      </c>
      <c r="BO3536" s="20">
        <v>48</v>
      </c>
      <c r="BP3536" s="20">
        <v>19843</v>
      </c>
      <c r="BQ3536" s="20">
        <v>6709</v>
      </c>
      <c r="BR3536" s="20">
        <v>0</v>
      </c>
      <c r="BS3536" s="20">
        <v>84</v>
      </c>
      <c r="BT3536" s="20">
        <v>4045</v>
      </c>
      <c r="BU3536" s="20">
        <v>2297</v>
      </c>
      <c r="BV3536" s="20">
        <v>12118</v>
      </c>
    </row>
    <row r="3537" spans="1:74" x14ac:dyDescent="0.25">
      <c r="A3537" s="20" t="s">
        <v>676</v>
      </c>
      <c r="B3537" s="20" t="s">
        <v>687</v>
      </c>
      <c r="C3537" s="20" t="s">
        <v>691</v>
      </c>
      <c r="D3537" s="1">
        <v>44592</v>
      </c>
      <c r="E3537">
        <v>278</v>
      </c>
      <c r="F3537">
        <v>4</v>
      </c>
      <c r="G3537">
        <v>1</v>
      </c>
      <c r="H3537">
        <v>6</v>
      </c>
      <c r="I3537">
        <v>4</v>
      </c>
      <c r="J3537">
        <v>181</v>
      </c>
      <c r="K3537">
        <v>14</v>
      </c>
      <c r="L3537">
        <v>28</v>
      </c>
      <c r="M3537">
        <v>9</v>
      </c>
      <c r="N3537">
        <v>42</v>
      </c>
      <c r="O3537">
        <v>30</v>
      </c>
      <c r="P3537">
        <v>1</v>
      </c>
      <c r="Q3537">
        <v>0</v>
      </c>
      <c r="R3537">
        <v>446</v>
      </c>
      <c r="S3537">
        <v>283</v>
      </c>
      <c r="T3537">
        <v>14</v>
      </c>
      <c r="U3537">
        <v>19</v>
      </c>
      <c r="V3537">
        <v>11</v>
      </c>
      <c r="W3537">
        <v>3334</v>
      </c>
      <c r="X3537">
        <v>1812</v>
      </c>
      <c r="Y3537">
        <v>105</v>
      </c>
      <c r="Z3537">
        <v>294</v>
      </c>
      <c r="AA3537">
        <v>116</v>
      </c>
      <c r="AB3537">
        <v>1463</v>
      </c>
      <c r="AC3537">
        <v>791</v>
      </c>
      <c r="AD3537">
        <v>43</v>
      </c>
      <c r="AE3537">
        <v>146</v>
      </c>
      <c r="AF3537">
        <v>79</v>
      </c>
      <c r="AG3537">
        <v>562</v>
      </c>
      <c r="AH3537">
        <v>285</v>
      </c>
      <c r="AI3537">
        <v>12</v>
      </c>
      <c r="AJ3537">
        <v>49</v>
      </c>
      <c r="AK3537">
        <v>36</v>
      </c>
      <c r="AL3537">
        <v>59</v>
      </c>
      <c r="AM3537">
        <v>34</v>
      </c>
      <c r="AN3537">
        <v>2</v>
      </c>
      <c r="AO3537">
        <v>2</v>
      </c>
      <c r="AP3537">
        <v>1</v>
      </c>
      <c r="AQ3537">
        <v>0</v>
      </c>
      <c r="AR3537">
        <v>2</v>
      </c>
      <c r="AS3537">
        <v>1</v>
      </c>
      <c r="AT3537">
        <v>0</v>
      </c>
      <c r="AU3537">
        <v>0</v>
      </c>
      <c r="AV3537">
        <v>1</v>
      </c>
      <c r="AW3537">
        <v>0</v>
      </c>
      <c r="AX3537">
        <v>0</v>
      </c>
      <c r="AY3537">
        <v>0</v>
      </c>
      <c r="AZ3537">
        <v>0</v>
      </c>
      <c r="BA3537">
        <v>0</v>
      </c>
      <c r="BB3537">
        <v>0</v>
      </c>
      <c r="BC3537">
        <v>0</v>
      </c>
      <c r="BD3537">
        <v>0</v>
      </c>
      <c r="BE3537">
        <v>0</v>
      </c>
      <c r="BF3537">
        <v>0</v>
      </c>
      <c r="BG3537" s="20">
        <v>1</v>
      </c>
      <c r="BH3537" s="20">
        <v>5</v>
      </c>
      <c r="BI3537" s="20">
        <v>221</v>
      </c>
      <c r="BJ3537" s="20">
        <v>39</v>
      </c>
      <c r="BK3537" s="20">
        <v>389</v>
      </c>
      <c r="BL3537" s="20">
        <v>2662</v>
      </c>
      <c r="BM3537" s="20">
        <v>1124</v>
      </c>
      <c r="BN3537" s="20">
        <v>433</v>
      </c>
      <c r="BO3537" s="20">
        <v>50</v>
      </c>
      <c r="BP3537" s="20">
        <v>19956</v>
      </c>
      <c r="BQ3537" s="20">
        <v>6899</v>
      </c>
      <c r="BR3537" s="20">
        <v>0</v>
      </c>
      <c r="BS3537" s="20">
        <v>83</v>
      </c>
      <c r="BT3537" s="20">
        <v>4019</v>
      </c>
      <c r="BU3537" s="20">
        <v>2298</v>
      </c>
      <c r="BV3537" s="20">
        <v>12213</v>
      </c>
    </row>
    <row r="3538" spans="1:74" x14ac:dyDescent="0.25">
      <c r="A3538" s="20" t="s">
        <v>676</v>
      </c>
      <c r="B3538" s="20" t="s">
        <v>687</v>
      </c>
      <c r="C3538" s="20" t="s">
        <v>691</v>
      </c>
      <c r="D3538" s="1">
        <v>44599</v>
      </c>
      <c r="E3538">
        <v>278</v>
      </c>
      <c r="F3538">
        <v>4</v>
      </c>
      <c r="G3538">
        <v>1</v>
      </c>
      <c r="H3538">
        <v>6</v>
      </c>
      <c r="I3538">
        <v>4</v>
      </c>
      <c r="J3538">
        <v>181</v>
      </c>
      <c r="K3538">
        <v>14</v>
      </c>
      <c r="L3538">
        <v>27</v>
      </c>
      <c r="M3538">
        <v>9</v>
      </c>
      <c r="N3538">
        <v>41</v>
      </c>
      <c r="O3538">
        <v>30</v>
      </c>
      <c r="P3538">
        <v>1</v>
      </c>
      <c r="Q3538">
        <v>0</v>
      </c>
      <c r="R3538">
        <v>444</v>
      </c>
      <c r="S3538">
        <v>282</v>
      </c>
      <c r="T3538">
        <v>14</v>
      </c>
      <c r="U3538">
        <v>19</v>
      </c>
      <c r="V3538">
        <v>12</v>
      </c>
      <c r="W3538">
        <v>3324</v>
      </c>
      <c r="X3538">
        <v>1839</v>
      </c>
      <c r="Y3538">
        <v>105</v>
      </c>
      <c r="Z3538">
        <v>286</v>
      </c>
      <c r="AA3538">
        <v>115</v>
      </c>
      <c r="AB3538">
        <v>1455</v>
      </c>
      <c r="AC3538">
        <v>795</v>
      </c>
      <c r="AD3538">
        <v>42</v>
      </c>
      <c r="AE3538">
        <v>145</v>
      </c>
      <c r="AF3538">
        <v>77</v>
      </c>
      <c r="AG3538">
        <v>562</v>
      </c>
      <c r="AH3538">
        <v>291</v>
      </c>
      <c r="AI3538">
        <v>12</v>
      </c>
      <c r="AJ3538">
        <v>50</v>
      </c>
      <c r="AK3538">
        <v>36</v>
      </c>
      <c r="AL3538">
        <v>60</v>
      </c>
      <c r="AM3538">
        <v>37</v>
      </c>
      <c r="AN3538">
        <v>2</v>
      </c>
      <c r="AO3538">
        <v>2</v>
      </c>
      <c r="AP3538">
        <v>1</v>
      </c>
      <c r="AQ3538">
        <v>0</v>
      </c>
      <c r="AR3538">
        <v>2</v>
      </c>
      <c r="AS3538">
        <v>1</v>
      </c>
      <c r="AT3538">
        <v>0</v>
      </c>
      <c r="AU3538">
        <v>0</v>
      </c>
      <c r="AV3538">
        <v>1</v>
      </c>
      <c r="AW3538">
        <v>0</v>
      </c>
      <c r="AX3538">
        <v>0</v>
      </c>
      <c r="AY3538">
        <v>0</v>
      </c>
      <c r="AZ3538">
        <v>0</v>
      </c>
      <c r="BA3538">
        <v>0</v>
      </c>
      <c r="BB3538">
        <v>0</v>
      </c>
      <c r="BC3538">
        <v>0</v>
      </c>
      <c r="BD3538">
        <v>0</v>
      </c>
      <c r="BE3538">
        <v>0</v>
      </c>
      <c r="BF3538">
        <v>0</v>
      </c>
      <c r="BG3538" s="20">
        <v>1</v>
      </c>
      <c r="BH3538" s="20">
        <v>5</v>
      </c>
      <c r="BI3538" s="20">
        <v>221</v>
      </c>
      <c r="BJ3538" s="20">
        <v>38</v>
      </c>
      <c r="BK3538" s="20">
        <v>386</v>
      </c>
      <c r="BL3538" s="20">
        <v>2657</v>
      </c>
      <c r="BM3538" s="20">
        <v>1123</v>
      </c>
      <c r="BN3538" s="20">
        <v>433</v>
      </c>
      <c r="BO3538" s="20">
        <v>51</v>
      </c>
      <c r="BP3538" s="20">
        <v>19941</v>
      </c>
      <c r="BQ3538" s="20">
        <v>7050</v>
      </c>
      <c r="BR3538" s="20">
        <v>0</v>
      </c>
      <c r="BS3538" s="20">
        <v>82</v>
      </c>
      <c r="BT3538" s="20">
        <v>3986</v>
      </c>
      <c r="BU3538" s="20">
        <v>2303</v>
      </c>
      <c r="BV3538" s="20">
        <v>12218</v>
      </c>
    </row>
    <row r="3539" spans="1:74" x14ac:dyDescent="0.25">
      <c r="A3539" s="20" t="s">
        <v>676</v>
      </c>
      <c r="B3539" s="20" t="s">
        <v>687</v>
      </c>
      <c r="C3539" s="20" t="s">
        <v>691</v>
      </c>
      <c r="D3539" s="1">
        <v>44606</v>
      </c>
      <c r="E3539">
        <v>278</v>
      </c>
      <c r="F3539">
        <v>4</v>
      </c>
      <c r="G3539">
        <v>1</v>
      </c>
      <c r="H3539">
        <v>6</v>
      </c>
      <c r="I3539">
        <v>4</v>
      </c>
      <c r="J3539">
        <v>181</v>
      </c>
      <c r="K3539">
        <v>14</v>
      </c>
      <c r="L3539">
        <v>27</v>
      </c>
      <c r="M3539">
        <v>8</v>
      </c>
      <c r="N3539">
        <v>40</v>
      </c>
      <c r="O3539">
        <v>29</v>
      </c>
      <c r="P3539">
        <v>1</v>
      </c>
      <c r="Q3539">
        <v>0</v>
      </c>
      <c r="R3539">
        <v>446</v>
      </c>
      <c r="S3539">
        <v>287</v>
      </c>
      <c r="T3539">
        <v>14</v>
      </c>
      <c r="U3539">
        <v>19</v>
      </c>
      <c r="V3539">
        <v>13</v>
      </c>
      <c r="W3539">
        <v>3309</v>
      </c>
      <c r="X3539">
        <v>1841</v>
      </c>
      <c r="Y3539">
        <v>104</v>
      </c>
      <c r="Z3539">
        <v>283</v>
      </c>
      <c r="AA3539">
        <v>116</v>
      </c>
      <c r="AB3539">
        <v>1461</v>
      </c>
      <c r="AC3539">
        <v>795</v>
      </c>
      <c r="AD3539">
        <v>42</v>
      </c>
      <c r="AE3539">
        <v>143</v>
      </c>
      <c r="AF3539">
        <v>88</v>
      </c>
      <c r="AG3539">
        <v>560</v>
      </c>
      <c r="AH3539">
        <v>290</v>
      </c>
      <c r="AI3539">
        <v>12</v>
      </c>
      <c r="AJ3539">
        <v>48</v>
      </c>
      <c r="AK3539">
        <v>36</v>
      </c>
      <c r="AL3539">
        <v>58</v>
      </c>
      <c r="AM3539">
        <v>35</v>
      </c>
      <c r="AN3539">
        <v>2</v>
      </c>
      <c r="AO3539">
        <v>2</v>
      </c>
      <c r="AP3539">
        <v>1</v>
      </c>
      <c r="AQ3539">
        <v>0</v>
      </c>
      <c r="AR3539">
        <v>2</v>
      </c>
      <c r="AS3539">
        <v>1</v>
      </c>
      <c r="AT3539">
        <v>0</v>
      </c>
      <c r="AU3539">
        <v>0</v>
      </c>
      <c r="AV3539">
        <v>1</v>
      </c>
      <c r="AW3539">
        <v>0</v>
      </c>
      <c r="AX3539">
        <v>0</v>
      </c>
      <c r="AY3539">
        <v>0</v>
      </c>
      <c r="AZ3539">
        <v>0</v>
      </c>
      <c r="BA3539">
        <v>0</v>
      </c>
      <c r="BB3539">
        <v>0</v>
      </c>
      <c r="BC3539">
        <v>0</v>
      </c>
      <c r="BD3539">
        <v>0</v>
      </c>
      <c r="BE3539">
        <v>0</v>
      </c>
      <c r="BF3539">
        <v>0</v>
      </c>
      <c r="BG3539" s="20">
        <v>1</v>
      </c>
      <c r="BH3539" s="20">
        <v>5</v>
      </c>
      <c r="BI3539" s="20">
        <v>223</v>
      </c>
      <c r="BJ3539" s="20">
        <v>38</v>
      </c>
      <c r="BK3539" s="20">
        <v>387</v>
      </c>
      <c r="BL3539" s="20">
        <v>2650</v>
      </c>
      <c r="BM3539" s="20">
        <v>1121</v>
      </c>
      <c r="BN3539" s="20">
        <v>433</v>
      </c>
      <c r="BO3539" s="20">
        <v>49</v>
      </c>
      <c r="BP3539" s="20">
        <v>20002</v>
      </c>
      <c r="BQ3539" s="20">
        <v>7117</v>
      </c>
      <c r="BR3539" s="20">
        <v>0</v>
      </c>
      <c r="BS3539" s="20">
        <v>81</v>
      </c>
      <c r="BT3539" s="20">
        <v>3966</v>
      </c>
      <c r="BU3539" s="20">
        <v>2396</v>
      </c>
      <c r="BV3539" s="20">
        <v>12207</v>
      </c>
    </row>
    <row r="3540" spans="1:74" x14ac:dyDescent="0.25">
      <c r="A3540" s="20" t="s">
        <v>676</v>
      </c>
      <c r="B3540" s="20" t="s">
        <v>677</v>
      </c>
      <c r="C3540" s="20" t="s">
        <v>692</v>
      </c>
      <c r="D3540" s="1">
        <v>44493</v>
      </c>
      <c r="E3540">
        <v>108</v>
      </c>
      <c r="F3540">
        <v>3</v>
      </c>
      <c r="G3540">
        <v>0</v>
      </c>
      <c r="H3540">
        <v>1</v>
      </c>
      <c r="I3540">
        <v>1</v>
      </c>
      <c r="J3540">
        <v>25</v>
      </c>
      <c r="K3540">
        <v>4</v>
      </c>
      <c r="L3540">
        <v>12</v>
      </c>
      <c r="M3540">
        <v>1</v>
      </c>
      <c r="N3540">
        <v>59</v>
      </c>
      <c r="O3540">
        <v>0</v>
      </c>
      <c r="P3540">
        <v>47</v>
      </c>
      <c r="Q3540">
        <v>0</v>
      </c>
      <c r="R3540">
        <v>356</v>
      </c>
      <c r="S3540">
        <v>0</v>
      </c>
      <c r="T3540">
        <v>150</v>
      </c>
      <c r="U3540">
        <v>3</v>
      </c>
      <c r="V3540">
        <v>3</v>
      </c>
      <c r="W3540">
        <v>1709</v>
      </c>
      <c r="X3540">
        <v>0</v>
      </c>
      <c r="Y3540">
        <v>104</v>
      </c>
      <c r="Z3540">
        <v>241</v>
      </c>
      <c r="AA3540">
        <v>8</v>
      </c>
      <c r="AB3540">
        <v>760</v>
      </c>
      <c r="AC3540">
        <v>33</v>
      </c>
      <c r="AD3540">
        <v>33</v>
      </c>
      <c r="AE3540">
        <v>148</v>
      </c>
      <c r="AF3540">
        <v>13</v>
      </c>
      <c r="AG3540">
        <v>152</v>
      </c>
      <c r="AH3540">
        <v>0</v>
      </c>
      <c r="AI3540">
        <v>1</v>
      </c>
      <c r="AJ3540">
        <v>34</v>
      </c>
      <c r="AK3540">
        <v>3</v>
      </c>
      <c r="AL3540">
        <v>56</v>
      </c>
      <c r="AM3540">
        <v>0</v>
      </c>
      <c r="AN3540">
        <v>10</v>
      </c>
      <c r="AO3540">
        <v>0</v>
      </c>
      <c r="AP3540">
        <v>0</v>
      </c>
      <c r="AQ3540">
        <v>0</v>
      </c>
      <c r="AR3540">
        <v>0</v>
      </c>
      <c r="AS3540">
        <v>0</v>
      </c>
      <c r="AT3540">
        <v>0</v>
      </c>
      <c r="AU3540">
        <v>0</v>
      </c>
      <c r="AV3540">
        <v>0</v>
      </c>
      <c r="AW3540">
        <v>0</v>
      </c>
      <c r="AX3540">
        <v>0</v>
      </c>
      <c r="AY3540">
        <v>0</v>
      </c>
      <c r="AZ3540">
        <v>1</v>
      </c>
      <c r="BA3540">
        <v>0</v>
      </c>
      <c r="BB3540">
        <v>21</v>
      </c>
      <c r="BC3540">
        <v>43</v>
      </c>
      <c r="BD3540">
        <v>0</v>
      </c>
      <c r="BE3540">
        <v>4</v>
      </c>
      <c r="BF3540">
        <v>4</v>
      </c>
      <c r="BG3540" s="20"/>
      <c r="BH3540" s="20"/>
      <c r="BI3540" s="20"/>
      <c r="BJ3540" s="20"/>
      <c r="BK3540" s="20"/>
      <c r="BL3540" s="20"/>
      <c r="BM3540" s="20"/>
      <c r="BN3540" s="20"/>
      <c r="BO3540" s="20"/>
      <c r="BP3540" s="20"/>
      <c r="BQ3540" s="20"/>
      <c r="BR3540" s="20"/>
      <c r="BS3540" s="20"/>
      <c r="BT3540" s="20"/>
      <c r="BU3540" s="20"/>
      <c r="BV3540" s="20"/>
    </row>
    <row r="3541" spans="1:74" x14ac:dyDescent="0.25">
      <c r="A3541" s="20" t="s">
        <v>676</v>
      </c>
      <c r="B3541" s="20" t="s">
        <v>677</v>
      </c>
      <c r="C3541" s="20" t="s">
        <v>692</v>
      </c>
      <c r="D3541" s="1">
        <v>44500</v>
      </c>
      <c r="E3541">
        <v>109</v>
      </c>
      <c r="F3541">
        <v>4</v>
      </c>
      <c r="G3541">
        <v>0</v>
      </c>
      <c r="H3541">
        <v>1</v>
      </c>
      <c r="I3541">
        <v>1</v>
      </c>
      <c r="J3541">
        <v>31</v>
      </c>
      <c r="K3541">
        <v>3</v>
      </c>
      <c r="L3541">
        <v>12</v>
      </c>
      <c r="M3541">
        <v>1</v>
      </c>
      <c r="N3541">
        <v>57</v>
      </c>
      <c r="O3541">
        <v>0</v>
      </c>
      <c r="P3541">
        <v>46</v>
      </c>
      <c r="Q3541">
        <v>0</v>
      </c>
      <c r="R3541">
        <v>356</v>
      </c>
      <c r="S3541">
        <v>0</v>
      </c>
      <c r="T3541">
        <v>178</v>
      </c>
      <c r="U3541">
        <v>3</v>
      </c>
      <c r="V3541">
        <v>4</v>
      </c>
      <c r="W3541">
        <v>1705</v>
      </c>
      <c r="X3541">
        <v>0</v>
      </c>
      <c r="Y3541">
        <v>142</v>
      </c>
      <c r="Z3541">
        <v>237</v>
      </c>
      <c r="AA3541">
        <v>9</v>
      </c>
      <c r="AB3541">
        <v>759</v>
      </c>
      <c r="AC3541">
        <v>46</v>
      </c>
      <c r="AD3541">
        <v>33</v>
      </c>
      <c r="AE3541">
        <v>148</v>
      </c>
      <c r="AF3541">
        <v>14</v>
      </c>
      <c r="AG3541">
        <v>152</v>
      </c>
      <c r="AH3541">
        <v>0</v>
      </c>
      <c r="AI3541">
        <v>3</v>
      </c>
      <c r="AJ3541">
        <v>32</v>
      </c>
      <c r="AK3541">
        <v>3</v>
      </c>
      <c r="AL3541">
        <v>58</v>
      </c>
      <c r="AM3541">
        <v>0</v>
      </c>
      <c r="AN3541">
        <v>11</v>
      </c>
      <c r="AO3541">
        <v>0</v>
      </c>
      <c r="AP3541">
        <v>0</v>
      </c>
      <c r="AQ3541">
        <v>0</v>
      </c>
      <c r="AR3541">
        <v>0</v>
      </c>
      <c r="AS3541">
        <v>0</v>
      </c>
      <c r="AT3541">
        <v>0</v>
      </c>
      <c r="AU3541">
        <v>0</v>
      </c>
      <c r="AV3541">
        <v>0</v>
      </c>
      <c r="AW3541">
        <v>0</v>
      </c>
      <c r="AX3541">
        <v>0</v>
      </c>
      <c r="AY3541">
        <v>0</v>
      </c>
      <c r="AZ3541">
        <v>1</v>
      </c>
      <c r="BA3541">
        <v>0</v>
      </c>
      <c r="BB3541">
        <v>21</v>
      </c>
      <c r="BC3541">
        <v>43</v>
      </c>
      <c r="BD3541">
        <v>0</v>
      </c>
      <c r="BE3541">
        <v>4</v>
      </c>
      <c r="BF3541">
        <v>4</v>
      </c>
      <c r="BG3541" s="20"/>
      <c r="BH3541" s="20"/>
      <c r="BI3541" s="20"/>
      <c r="BJ3541" s="20"/>
      <c r="BK3541" s="20"/>
      <c r="BL3541" s="20"/>
      <c r="BM3541" s="20"/>
      <c r="BN3541" s="20"/>
      <c r="BO3541" s="20"/>
      <c r="BP3541" s="20"/>
      <c r="BQ3541" s="20"/>
      <c r="BR3541" s="20"/>
      <c r="BS3541" s="20"/>
      <c r="BT3541" s="20"/>
      <c r="BU3541" s="20"/>
      <c r="BV3541" s="20"/>
    </row>
    <row r="3542" spans="1:74" x14ac:dyDescent="0.25">
      <c r="A3542" s="20" t="s">
        <v>676</v>
      </c>
      <c r="B3542" s="20" t="s">
        <v>677</v>
      </c>
      <c r="C3542" s="20" t="s">
        <v>692</v>
      </c>
      <c r="D3542" s="1">
        <v>44507</v>
      </c>
      <c r="E3542">
        <v>109</v>
      </c>
      <c r="F3542">
        <v>5</v>
      </c>
      <c r="G3542">
        <v>0</v>
      </c>
      <c r="H3542">
        <v>1</v>
      </c>
      <c r="I3542">
        <v>1</v>
      </c>
      <c r="J3542">
        <v>33</v>
      </c>
      <c r="K3542">
        <v>3</v>
      </c>
      <c r="L3542">
        <v>12</v>
      </c>
      <c r="M3542">
        <v>1</v>
      </c>
      <c r="N3542">
        <v>57</v>
      </c>
      <c r="O3542">
        <v>46</v>
      </c>
      <c r="P3542">
        <v>1</v>
      </c>
      <c r="Q3542">
        <v>0</v>
      </c>
      <c r="R3542">
        <v>356</v>
      </c>
      <c r="S3542">
        <v>192</v>
      </c>
      <c r="T3542">
        <v>21</v>
      </c>
      <c r="U3542">
        <v>3</v>
      </c>
      <c r="V3542">
        <v>4</v>
      </c>
      <c r="W3542">
        <v>1703</v>
      </c>
      <c r="X3542">
        <v>165</v>
      </c>
      <c r="Y3542">
        <v>42</v>
      </c>
      <c r="Z3542">
        <v>229</v>
      </c>
      <c r="AA3542">
        <v>8</v>
      </c>
      <c r="AB3542">
        <v>759</v>
      </c>
      <c r="AC3542">
        <v>54</v>
      </c>
      <c r="AD3542">
        <v>32</v>
      </c>
      <c r="AE3542">
        <v>148</v>
      </c>
      <c r="AF3542">
        <v>15</v>
      </c>
      <c r="AG3542">
        <v>152</v>
      </c>
      <c r="AH3542">
        <v>6</v>
      </c>
      <c r="AI3542">
        <v>4</v>
      </c>
      <c r="AJ3542">
        <v>33</v>
      </c>
      <c r="AK3542">
        <v>3</v>
      </c>
      <c r="AL3542">
        <v>58</v>
      </c>
      <c r="AM3542">
        <v>12</v>
      </c>
      <c r="AN3542">
        <v>4</v>
      </c>
      <c r="AO3542">
        <v>0</v>
      </c>
      <c r="AP3542">
        <v>0</v>
      </c>
      <c r="AQ3542">
        <v>0</v>
      </c>
      <c r="AR3542">
        <v>0</v>
      </c>
      <c r="AS3542">
        <v>0</v>
      </c>
      <c r="AT3542">
        <v>0</v>
      </c>
      <c r="AU3542">
        <v>0</v>
      </c>
      <c r="AV3542">
        <v>0</v>
      </c>
      <c r="AW3542">
        <v>0</v>
      </c>
      <c r="AX3542">
        <v>0</v>
      </c>
      <c r="AY3542">
        <v>0</v>
      </c>
      <c r="AZ3542">
        <v>0</v>
      </c>
      <c r="BA3542">
        <v>0</v>
      </c>
      <c r="BB3542">
        <v>0</v>
      </c>
      <c r="BC3542">
        <v>0</v>
      </c>
      <c r="BD3542">
        <v>0</v>
      </c>
      <c r="BE3542">
        <v>0</v>
      </c>
      <c r="BF3542">
        <v>0</v>
      </c>
      <c r="BG3542" s="20">
        <v>5</v>
      </c>
      <c r="BH3542" s="20">
        <v>1</v>
      </c>
      <c r="BI3542" s="20">
        <v>92</v>
      </c>
      <c r="BJ3542" s="20">
        <v>56</v>
      </c>
      <c r="BK3542" s="20">
        <v>311</v>
      </c>
      <c r="BL3542" s="20">
        <v>1329</v>
      </c>
      <c r="BM3542" s="20">
        <v>523</v>
      </c>
      <c r="BN3542" s="20">
        <v>99</v>
      </c>
      <c r="BO3542" s="20">
        <v>50</v>
      </c>
      <c r="BP3542" s="20"/>
      <c r="BQ3542" s="20"/>
      <c r="BR3542" s="20"/>
      <c r="BS3542" s="20"/>
      <c r="BT3542" s="20"/>
      <c r="BU3542" s="20"/>
      <c r="BV3542" s="20"/>
    </row>
    <row r="3543" spans="1:74" x14ac:dyDescent="0.25">
      <c r="A3543" s="20" t="s">
        <v>676</v>
      </c>
      <c r="B3543" s="20" t="s">
        <v>677</v>
      </c>
      <c r="C3543" s="20" t="s">
        <v>692</v>
      </c>
      <c r="D3543" s="1">
        <v>44514</v>
      </c>
      <c r="E3543">
        <v>109</v>
      </c>
      <c r="F3543">
        <v>5</v>
      </c>
      <c r="G3543">
        <v>0</v>
      </c>
      <c r="H3543">
        <v>1</v>
      </c>
      <c r="I3543">
        <v>1</v>
      </c>
      <c r="J3543">
        <v>36</v>
      </c>
      <c r="K3543">
        <v>3</v>
      </c>
      <c r="L3543">
        <v>12</v>
      </c>
      <c r="M3543">
        <v>0</v>
      </c>
      <c r="N3543">
        <v>53</v>
      </c>
      <c r="O3543">
        <v>43</v>
      </c>
      <c r="P3543">
        <v>1</v>
      </c>
      <c r="Q3543">
        <v>0</v>
      </c>
      <c r="R3543">
        <v>359</v>
      </c>
      <c r="S3543">
        <v>210</v>
      </c>
      <c r="T3543">
        <v>21</v>
      </c>
      <c r="U3543">
        <v>2</v>
      </c>
      <c r="V3543">
        <v>5</v>
      </c>
      <c r="W3543">
        <v>1716</v>
      </c>
      <c r="X3543">
        <v>244</v>
      </c>
      <c r="Y3543">
        <v>42</v>
      </c>
      <c r="Z3543">
        <v>229</v>
      </c>
      <c r="AA3543">
        <v>11</v>
      </c>
      <c r="AB3543">
        <v>758</v>
      </c>
      <c r="AC3543">
        <v>72</v>
      </c>
      <c r="AD3543">
        <v>32</v>
      </c>
      <c r="AE3543">
        <v>147</v>
      </c>
      <c r="AF3543">
        <v>14</v>
      </c>
      <c r="AG3543">
        <v>151</v>
      </c>
      <c r="AH3543">
        <v>10</v>
      </c>
      <c r="AI3543">
        <v>4</v>
      </c>
      <c r="AJ3543">
        <v>33</v>
      </c>
      <c r="AK3543">
        <v>3</v>
      </c>
      <c r="AL3543">
        <v>60</v>
      </c>
      <c r="AM3543">
        <v>14</v>
      </c>
      <c r="AN3543">
        <v>4</v>
      </c>
      <c r="AO3543">
        <v>0</v>
      </c>
      <c r="AP3543">
        <v>0</v>
      </c>
      <c r="AQ3543">
        <v>0</v>
      </c>
      <c r="AR3543">
        <v>0</v>
      </c>
      <c r="AS3543">
        <v>0</v>
      </c>
      <c r="AT3543">
        <v>0</v>
      </c>
      <c r="AU3543">
        <v>0</v>
      </c>
      <c r="AV3543">
        <v>0</v>
      </c>
      <c r="AW3543">
        <v>0</v>
      </c>
      <c r="AX3543">
        <v>0</v>
      </c>
      <c r="AY3543">
        <v>0</v>
      </c>
      <c r="AZ3543">
        <v>0</v>
      </c>
      <c r="BA3543">
        <v>0</v>
      </c>
      <c r="BB3543">
        <v>0</v>
      </c>
      <c r="BC3543">
        <v>0</v>
      </c>
      <c r="BD3543">
        <v>0</v>
      </c>
      <c r="BE3543">
        <v>0</v>
      </c>
      <c r="BF3543">
        <v>0</v>
      </c>
      <c r="BG3543" s="20">
        <v>5</v>
      </c>
      <c r="BH3543" s="20">
        <v>1</v>
      </c>
      <c r="BI3543" s="20">
        <v>92</v>
      </c>
      <c r="BJ3543" s="20">
        <v>52</v>
      </c>
      <c r="BK3543" s="20">
        <v>317</v>
      </c>
      <c r="BL3543" s="20">
        <v>1340</v>
      </c>
      <c r="BM3543" s="20">
        <v>522</v>
      </c>
      <c r="BN3543" s="20">
        <v>98</v>
      </c>
      <c r="BO3543" s="20">
        <v>52</v>
      </c>
      <c r="BP3543" s="20"/>
      <c r="BQ3543" s="20"/>
      <c r="BR3543" s="20"/>
      <c r="BS3543" s="20"/>
      <c r="BT3543" s="20"/>
      <c r="BU3543" s="20"/>
      <c r="BV3543" s="20"/>
    </row>
    <row r="3544" spans="1:74" x14ac:dyDescent="0.25">
      <c r="A3544" s="20" t="s">
        <v>676</v>
      </c>
      <c r="B3544" s="20" t="s">
        <v>677</v>
      </c>
      <c r="C3544" s="20" t="s">
        <v>692</v>
      </c>
      <c r="D3544" s="1">
        <v>44521</v>
      </c>
      <c r="E3544">
        <v>109</v>
      </c>
      <c r="F3544">
        <v>6</v>
      </c>
      <c r="G3544">
        <v>1</v>
      </c>
      <c r="H3544">
        <v>2</v>
      </c>
      <c r="I3544">
        <v>2</v>
      </c>
      <c r="J3544">
        <v>40</v>
      </c>
      <c r="K3544">
        <v>3</v>
      </c>
      <c r="L3544">
        <v>11</v>
      </c>
      <c r="M3544">
        <v>0</v>
      </c>
      <c r="N3544">
        <v>52</v>
      </c>
      <c r="O3544">
        <v>42</v>
      </c>
      <c r="P3544">
        <v>1</v>
      </c>
      <c r="Q3544">
        <v>0</v>
      </c>
      <c r="R3544">
        <v>360</v>
      </c>
      <c r="S3544">
        <v>220</v>
      </c>
      <c r="T3544">
        <v>21</v>
      </c>
      <c r="U3544">
        <v>2</v>
      </c>
      <c r="V3544">
        <v>6</v>
      </c>
      <c r="W3544">
        <v>1715</v>
      </c>
      <c r="X3544">
        <v>320</v>
      </c>
      <c r="Y3544">
        <v>42</v>
      </c>
      <c r="Z3544">
        <v>228</v>
      </c>
      <c r="AA3544">
        <v>13</v>
      </c>
      <c r="AB3544">
        <v>758</v>
      </c>
      <c r="AC3544">
        <v>88</v>
      </c>
      <c r="AD3544">
        <v>31</v>
      </c>
      <c r="AE3544">
        <v>147</v>
      </c>
      <c r="AF3544">
        <v>13</v>
      </c>
      <c r="AG3544">
        <v>153</v>
      </c>
      <c r="AH3544">
        <v>11</v>
      </c>
      <c r="AI3544">
        <v>4</v>
      </c>
      <c r="AJ3544">
        <v>33</v>
      </c>
      <c r="AK3544">
        <v>3</v>
      </c>
      <c r="AL3544">
        <v>58</v>
      </c>
      <c r="AM3544">
        <v>15</v>
      </c>
      <c r="AN3544">
        <v>4</v>
      </c>
      <c r="AO3544">
        <v>0</v>
      </c>
      <c r="AP3544">
        <v>0</v>
      </c>
      <c r="AQ3544">
        <v>0</v>
      </c>
      <c r="AR3544">
        <v>0</v>
      </c>
      <c r="AS3544">
        <v>0</v>
      </c>
      <c r="AT3544">
        <v>0</v>
      </c>
      <c r="AU3544">
        <v>0</v>
      </c>
      <c r="AV3544">
        <v>0</v>
      </c>
      <c r="AW3544">
        <v>0</v>
      </c>
      <c r="AX3544">
        <v>0</v>
      </c>
      <c r="AY3544">
        <v>0</v>
      </c>
      <c r="AZ3544">
        <v>0</v>
      </c>
      <c r="BA3544">
        <v>0</v>
      </c>
      <c r="BB3544">
        <v>0</v>
      </c>
      <c r="BC3544">
        <v>0</v>
      </c>
      <c r="BD3544">
        <v>0</v>
      </c>
      <c r="BE3544">
        <v>0</v>
      </c>
      <c r="BF3544">
        <v>0</v>
      </c>
      <c r="BG3544" s="20">
        <v>6</v>
      </c>
      <c r="BH3544" s="20">
        <v>2</v>
      </c>
      <c r="BI3544" s="20">
        <v>92</v>
      </c>
      <c r="BJ3544" s="20">
        <v>51</v>
      </c>
      <c r="BK3544" s="20">
        <v>317</v>
      </c>
      <c r="BL3544" s="20">
        <v>1346</v>
      </c>
      <c r="BM3544" s="20">
        <v>522</v>
      </c>
      <c r="BN3544" s="20">
        <v>99</v>
      </c>
      <c r="BO3544" s="20">
        <v>50</v>
      </c>
      <c r="BP3544" s="20"/>
      <c r="BQ3544" s="20"/>
      <c r="BR3544" s="20"/>
      <c r="BS3544" s="20"/>
      <c r="BT3544" s="20"/>
      <c r="BU3544" s="20"/>
      <c r="BV3544" s="20"/>
    </row>
    <row r="3545" spans="1:74" x14ac:dyDescent="0.25">
      <c r="A3545" s="20" t="s">
        <v>676</v>
      </c>
      <c r="B3545" s="20" t="s">
        <v>677</v>
      </c>
      <c r="C3545" s="20" t="s">
        <v>692</v>
      </c>
      <c r="D3545" s="1">
        <v>44528</v>
      </c>
      <c r="E3545">
        <v>108</v>
      </c>
      <c r="F3545">
        <v>6</v>
      </c>
      <c r="G3545">
        <v>1</v>
      </c>
      <c r="H3545">
        <v>2</v>
      </c>
      <c r="I3545">
        <v>2</v>
      </c>
      <c r="J3545">
        <v>52</v>
      </c>
      <c r="K3545">
        <v>3</v>
      </c>
      <c r="L3545">
        <v>11</v>
      </c>
      <c r="M3545">
        <v>0</v>
      </c>
      <c r="N3545">
        <v>52</v>
      </c>
      <c r="O3545">
        <v>46</v>
      </c>
      <c r="P3545">
        <v>1</v>
      </c>
      <c r="Q3545">
        <v>0</v>
      </c>
      <c r="R3545">
        <v>359</v>
      </c>
      <c r="S3545">
        <v>231</v>
      </c>
      <c r="T3545">
        <v>21</v>
      </c>
      <c r="U3545">
        <v>2</v>
      </c>
      <c r="V3545">
        <v>6</v>
      </c>
      <c r="W3545">
        <v>1723</v>
      </c>
      <c r="X3545">
        <v>507</v>
      </c>
      <c r="Y3545">
        <v>41</v>
      </c>
      <c r="Z3545">
        <v>227</v>
      </c>
      <c r="AA3545">
        <v>15</v>
      </c>
      <c r="AB3545">
        <v>758</v>
      </c>
      <c r="AC3545">
        <v>147</v>
      </c>
      <c r="AD3545">
        <v>31</v>
      </c>
      <c r="AE3545">
        <v>146</v>
      </c>
      <c r="AF3545">
        <v>13</v>
      </c>
      <c r="AG3545">
        <v>155</v>
      </c>
      <c r="AH3545">
        <v>15</v>
      </c>
      <c r="AI3545">
        <v>4</v>
      </c>
      <c r="AJ3545">
        <v>34</v>
      </c>
      <c r="AK3545">
        <v>3</v>
      </c>
      <c r="AL3545">
        <v>60</v>
      </c>
      <c r="AM3545">
        <v>18</v>
      </c>
      <c r="AN3545">
        <v>4</v>
      </c>
      <c r="AO3545">
        <v>0</v>
      </c>
      <c r="AP3545">
        <v>0</v>
      </c>
      <c r="AQ3545">
        <v>0</v>
      </c>
      <c r="AR3545">
        <v>0</v>
      </c>
      <c r="AS3545">
        <v>0</v>
      </c>
      <c r="AT3545">
        <v>0</v>
      </c>
      <c r="AU3545">
        <v>0</v>
      </c>
      <c r="AV3545">
        <v>0</v>
      </c>
      <c r="AW3545">
        <v>0</v>
      </c>
      <c r="AX3545">
        <v>0</v>
      </c>
      <c r="AY3545">
        <v>0</v>
      </c>
      <c r="AZ3545">
        <v>0</v>
      </c>
      <c r="BA3545">
        <v>0</v>
      </c>
      <c r="BB3545">
        <v>0</v>
      </c>
      <c r="BC3545">
        <v>0</v>
      </c>
      <c r="BD3545">
        <v>0</v>
      </c>
      <c r="BE3545">
        <v>0</v>
      </c>
      <c r="BF3545">
        <v>0</v>
      </c>
      <c r="BG3545" s="20">
        <v>6</v>
      </c>
      <c r="BH3545" s="20">
        <v>2</v>
      </c>
      <c r="BI3545" s="20">
        <v>91</v>
      </c>
      <c r="BJ3545" s="20">
        <v>51</v>
      </c>
      <c r="BK3545" s="20">
        <v>316</v>
      </c>
      <c r="BL3545" s="20">
        <v>1353</v>
      </c>
      <c r="BM3545" s="20">
        <v>523</v>
      </c>
      <c r="BN3545" s="20">
        <v>99</v>
      </c>
      <c r="BO3545" s="20">
        <v>54</v>
      </c>
      <c r="BP3545" s="20"/>
      <c r="BQ3545" s="20"/>
      <c r="BR3545" s="20"/>
      <c r="BS3545" s="20"/>
      <c r="BT3545" s="20"/>
      <c r="BU3545" s="20"/>
      <c r="BV3545" s="20"/>
    </row>
    <row r="3546" spans="1:74" x14ac:dyDescent="0.25">
      <c r="A3546" s="20" t="s">
        <v>676</v>
      </c>
      <c r="B3546" s="20" t="s">
        <v>677</v>
      </c>
      <c r="C3546" s="20" t="s">
        <v>692</v>
      </c>
      <c r="D3546" s="1">
        <v>44535</v>
      </c>
      <c r="E3546">
        <v>110</v>
      </c>
      <c r="F3546">
        <v>8</v>
      </c>
      <c r="G3546">
        <v>3</v>
      </c>
      <c r="H3546">
        <v>2</v>
      </c>
      <c r="I3546">
        <v>2</v>
      </c>
      <c r="J3546">
        <v>61</v>
      </c>
      <c r="K3546">
        <v>3</v>
      </c>
      <c r="L3546">
        <v>11</v>
      </c>
      <c r="M3546">
        <v>0</v>
      </c>
      <c r="N3546">
        <v>55</v>
      </c>
      <c r="O3546">
        <v>47</v>
      </c>
      <c r="P3546">
        <v>1</v>
      </c>
      <c r="Q3546">
        <v>0</v>
      </c>
      <c r="R3546">
        <v>360</v>
      </c>
      <c r="S3546">
        <v>245</v>
      </c>
      <c r="T3546">
        <v>21</v>
      </c>
      <c r="U3546">
        <v>1</v>
      </c>
      <c r="V3546">
        <v>5</v>
      </c>
      <c r="W3546">
        <v>1714</v>
      </c>
      <c r="X3546">
        <v>641</v>
      </c>
      <c r="Y3546">
        <v>41</v>
      </c>
      <c r="Z3546">
        <v>225</v>
      </c>
      <c r="AA3546">
        <v>14</v>
      </c>
      <c r="AB3546">
        <v>757</v>
      </c>
      <c r="AC3546">
        <v>201</v>
      </c>
      <c r="AD3546">
        <v>31</v>
      </c>
      <c r="AE3546">
        <v>144</v>
      </c>
      <c r="AF3546">
        <v>13</v>
      </c>
      <c r="AG3546">
        <v>154</v>
      </c>
      <c r="AH3546">
        <v>23</v>
      </c>
      <c r="AI3546">
        <v>4</v>
      </c>
      <c r="AJ3546">
        <v>33</v>
      </c>
      <c r="AK3546">
        <v>3</v>
      </c>
      <c r="AL3546">
        <v>59</v>
      </c>
      <c r="AM3546">
        <v>24</v>
      </c>
      <c r="AN3546">
        <v>4</v>
      </c>
      <c r="AO3546">
        <v>0</v>
      </c>
      <c r="AP3546">
        <v>0</v>
      </c>
      <c r="AQ3546">
        <v>0</v>
      </c>
      <c r="AR3546">
        <v>0</v>
      </c>
      <c r="AS3546">
        <v>0</v>
      </c>
      <c r="AT3546">
        <v>0</v>
      </c>
      <c r="AU3546">
        <v>0</v>
      </c>
      <c r="AV3546">
        <v>0</v>
      </c>
      <c r="AW3546">
        <v>0</v>
      </c>
      <c r="AX3546">
        <v>0</v>
      </c>
      <c r="AY3546">
        <v>0</v>
      </c>
      <c r="AZ3546">
        <v>0</v>
      </c>
      <c r="BA3546">
        <v>0</v>
      </c>
      <c r="BB3546">
        <v>0</v>
      </c>
      <c r="BC3546">
        <v>0</v>
      </c>
      <c r="BD3546">
        <v>0</v>
      </c>
      <c r="BE3546">
        <v>0</v>
      </c>
      <c r="BF3546">
        <v>0</v>
      </c>
      <c r="BG3546" s="20">
        <v>8</v>
      </c>
      <c r="BH3546" s="20">
        <v>2</v>
      </c>
      <c r="BI3546" s="20">
        <v>93</v>
      </c>
      <c r="BJ3546" s="20">
        <v>54</v>
      </c>
      <c r="BK3546" s="20">
        <v>321</v>
      </c>
      <c r="BL3546" s="20">
        <v>1354</v>
      </c>
      <c r="BM3546" s="20">
        <v>527</v>
      </c>
      <c r="BN3546" s="20">
        <v>98</v>
      </c>
      <c r="BO3546" s="20">
        <v>52</v>
      </c>
      <c r="BP3546" s="20"/>
      <c r="BQ3546" s="20"/>
      <c r="BR3546" s="20"/>
      <c r="BS3546" s="20"/>
      <c r="BT3546" s="20"/>
      <c r="BU3546" s="20"/>
      <c r="BV3546" s="20"/>
    </row>
    <row r="3547" spans="1:74" x14ac:dyDescent="0.25">
      <c r="A3547" s="20" t="s">
        <v>676</v>
      </c>
      <c r="B3547" s="20" t="s">
        <v>677</v>
      </c>
      <c r="C3547" s="20" t="s">
        <v>692</v>
      </c>
      <c r="D3547" s="1">
        <v>44542</v>
      </c>
      <c r="E3547">
        <v>111</v>
      </c>
      <c r="F3547">
        <v>8</v>
      </c>
      <c r="G3547">
        <v>4</v>
      </c>
      <c r="H3547">
        <v>2</v>
      </c>
      <c r="I3547">
        <v>2</v>
      </c>
      <c r="J3547">
        <v>67</v>
      </c>
      <c r="K3547">
        <v>3</v>
      </c>
      <c r="L3547">
        <v>11</v>
      </c>
      <c r="M3547">
        <v>0</v>
      </c>
      <c r="N3547">
        <v>54</v>
      </c>
      <c r="O3547">
        <v>46</v>
      </c>
      <c r="P3547">
        <v>1</v>
      </c>
      <c r="Q3547">
        <v>0</v>
      </c>
      <c r="R3547">
        <v>360</v>
      </c>
      <c r="S3547">
        <v>260</v>
      </c>
      <c r="T3547">
        <v>21</v>
      </c>
      <c r="U3547">
        <v>1</v>
      </c>
      <c r="V3547">
        <v>4</v>
      </c>
      <c r="W3547">
        <v>1714</v>
      </c>
      <c r="X3547">
        <v>713</v>
      </c>
      <c r="Y3547">
        <v>42</v>
      </c>
      <c r="Z3547">
        <v>224</v>
      </c>
      <c r="AA3547">
        <v>14</v>
      </c>
      <c r="AB3547">
        <v>759</v>
      </c>
      <c r="AC3547">
        <v>259</v>
      </c>
      <c r="AD3547">
        <v>30</v>
      </c>
      <c r="AE3547">
        <v>144</v>
      </c>
      <c r="AF3547">
        <v>15</v>
      </c>
      <c r="AG3547">
        <v>153</v>
      </c>
      <c r="AH3547">
        <v>28</v>
      </c>
      <c r="AI3547">
        <v>4</v>
      </c>
      <c r="AJ3547">
        <v>32</v>
      </c>
      <c r="AK3547">
        <v>3</v>
      </c>
      <c r="AL3547">
        <v>60</v>
      </c>
      <c r="AM3547">
        <v>30</v>
      </c>
      <c r="AN3547">
        <v>4</v>
      </c>
      <c r="AO3547">
        <v>0</v>
      </c>
      <c r="AP3547">
        <v>0</v>
      </c>
      <c r="AQ3547">
        <v>0</v>
      </c>
      <c r="AR3547">
        <v>0</v>
      </c>
      <c r="AS3547">
        <v>0</v>
      </c>
      <c r="AT3547">
        <v>0</v>
      </c>
      <c r="AU3547">
        <v>0</v>
      </c>
      <c r="AV3547">
        <v>0</v>
      </c>
      <c r="AW3547">
        <v>0</v>
      </c>
      <c r="AX3547">
        <v>0</v>
      </c>
      <c r="AY3547">
        <v>0</v>
      </c>
      <c r="AZ3547">
        <v>0</v>
      </c>
      <c r="BA3547">
        <v>0</v>
      </c>
      <c r="BB3547">
        <v>0</v>
      </c>
      <c r="BC3547">
        <v>0</v>
      </c>
      <c r="BD3547">
        <v>0</v>
      </c>
      <c r="BE3547">
        <v>0</v>
      </c>
      <c r="BF3547">
        <v>0</v>
      </c>
      <c r="BG3547" s="20">
        <v>8</v>
      </c>
      <c r="BH3547" s="20">
        <v>2</v>
      </c>
      <c r="BI3547" s="20">
        <v>95</v>
      </c>
      <c r="BJ3547" s="20">
        <v>53</v>
      </c>
      <c r="BK3547" s="20">
        <v>320</v>
      </c>
      <c r="BL3547" s="20">
        <v>1355</v>
      </c>
      <c r="BM3547" s="20">
        <v>529</v>
      </c>
      <c r="BN3547" s="20">
        <v>99</v>
      </c>
      <c r="BO3547" s="20">
        <v>53</v>
      </c>
      <c r="BP3547" s="20"/>
      <c r="BQ3547" s="20"/>
      <c r="BR3547" s="20"/>
      <c r="BS3547" s="20"/>
      <c r="BT3547" s="20"/>
      <c r="BU3547" s="20"/>
      <c r="BV3547" s="20"/>
    </row>
    <row r="3548" spans="1:74" x14ac:dyDescent="0.25">
      <c r="A3548" s="20" t="s">
        <v>676</v>
      </c>
      <c r="B3548" s="20" t="s">
        <v>677</v>
      </c>
      <c r="C3548" s="20" t="s">
        <v>692</v>
      </c>
      <c r="D3548" s="1">
        <v>44549</v>
      </c>
      <c r="E3548">
        <v>115</v>
      </c>
      <c r="F3548">
        <v>8</v>
      </c>
      <c r="G3548">
        <v>7</v>
      </c>
      <c r="H3548">
        <v>2</v>
      </c>
      <c r="I3548">
        <v>2</v>
      </c>
      <c r="J3548">
        <v>76</v>
      </c>
      <c r="K3548">
        <v>3</v>
      </c>
      <c r="L3548">
        <v>11</v>
      </c>
      <c r="M3548">
        <v>1</v>
      </c>
      <c r="N3548">
        <v>54</v>
      </c>
      <c r="O3548">
        <v>46</v>
      </c>
      <c r="P3548">
        <v>1</v>
      </c>
      <c r="Q3548">
        <v>0</v>
      </c>
      <c r="R3548">
        <v>361</v>
      </c>
      <c r="S3548">
        <v>273</v>
      </c>
      <c r="T3548">
        <v>21</v>
      </c>
      <c r="U3548">
        <v>1</v>
      </c>
      <c r="V3548">
        <v>3</v>
      </c>
      <c r="W3548">
        <v>1713</v>
      </c>
      <c r="X3548">
        <v>822</v>
      </c>
      <c r="Y3548">
        <v>41</v>
      </c>
      <c r="Z3548">
        <v>219</v>
      </c>
      <c r="AA3548">
        <v>12</v>
      </c>
      <c r="AB3548">
        <v>765</v>
      </c>
      <c r="AC3548">
        <v>313</v>
      </c>
      <c r="AD3548">
        <v>30</v>
      </c>
      <c r="AE3548">
        <v>144</v>
      </c>
      <c r="AF3548">
        <v>17</v>
      </c>
      <c r="AG3548">
        <v>152</v>
      </c>
      <c r="AH3548">
        <v>43</v>
      </c>
      <c r="AI3548">
        <v>4</v>
      </c>
      <c r="AJ3548">
        <v>32</v>
      </c>
      <c r="AK3548">
        <v>3</v>
      </c>
      <c r="AL3548">
        <v>61</v>
      </c>
      <c r="AM3548">
        <v>43</v>
      </c>
      <c r="AN3548">
        <v>4</v>
      </c>
      <c r="AO3548">
        <v>0</v>
      </c>
      <c r="AP3548">
        <v>0</v>
      </c>
      <c r="AQ3548">
        <v>0</v>
      </c>
      <c r="AR3548">
        <v>0</v>
      </c>
      <c r="AS3548">
        <v>0</v>
      </c>
      <c r="AT3548">
        <v>0</v>
      </c>
      <c r="AU3548">
        <v>0</v>
      </c>
      <c r="AV3548">
        <v>0</v>
      </c>
      <c r="AW3548">
        <v>0</v>
      </c>
      <c r="AX3548">
        <v>0</v>
      </c>
      <c r="AY3548">
        <v>0</v>
      </c>
      <c r="AZ3548">
        <v>0</v>
      </c>
      <c r="BA3548">
        <v>0</v>
      </c>
      <c r="BB3548">
        <v>0</v>
      </c>
      <c r="BC3548">
        <v>0</v>
      </c>
      <c r="BD3548">
        <v>0</v>
      </c>
      <c r="BE3548">
        <v>0</v>
      </c>
      <c r="BF3548">
        <v>0</v>
      </c>
      <c r="BG3548" s="20">
        <v>8</v>
      </c>
      <c r="BH3548" s="20">
        <v>2</v>
      </c>
      <c r="BI3548" s="20">
        <v>98</v>
      </c>
      <c r="BJ3548" s="20">
        <v>53</v>
      </c>
      <c r="BK3548" s="20">
        <v>321</v>
      </c>
      <c r="BL3548" s="20">
        <v>1365</v>
      </c>
      <c r="BM3548" s="20">
        <v>531</v>
      </c>
      <c r="BN3548" s="20">
        <v>100</v>
      </c>
      <c r="BO3548" s="20">
        <v>54</v>
      </c>
      <c r="BP3548" s="20">
        <v>6785</v>
      </c>
      <c r="BQ3548" s="20">
        <v>848</v>
      </c>
      <c r="BR3548" s="20">
        <v>0</v>
      </c>
      <c r="BS3548" s="20">
        <v>59</v>
      </c>
      <c r="BT3548" s="20">
        <v>2324</v>
      </c>
      <c r="BU3548" s="20">
        <v>354</v>
      </c>
      <c r="BV3548" s="20">
        <v>3638</v>
      </c>
    </row>
    <row r="3549" spans="1:74" x14ac:dyDescent="0.25">
      <c r="A3549" s="20" t="s">
        <v>676</v>
      </c>
      <c r="B3549" s="20" t="s">
        <v>677</v>
      </c>
      <c r="C3549" s="20" t="s">
        <v>692</v>
      </c>
      <c r="D3549" s="1">
        <v>44558</v>
      </c>
      <c r="E3549">
        <v>118</v>
      </c>
      <c r="F3549">
        <v>8</v>
      </c>
      <c r="G3549">
        <v>8</v>
      </c>
      <c r="H3549">
        <v>3</v>
      </c>
      <c r="I3549">
        <v>3</v>
      </c>
      <c r="J3549">
        <v>80</v>
      </c>
      <c r="K3549">
        <v>3</v>
      </c>
      <c r="L3549">
        <v>10</v>
      </c>
      <c r="M3549">
        <v>1</v>
      </c>
      <c r="N3549">
        <v>56</v>
      </c>
      <c r="O3549">
        <v>48</v>
      </c>
      <c r="P3549">
        <v>1</v>
      </c>
      <c r="Q3549">
        <v>0</v>
      </c>
      <c r="R3549">
        <v>364</v>
      </c>
      <c r="S3549">
        <v>279</v>
      </c>
      <c r="T3549">
        <v>21</v>
      </c>
      <c r="U3549">
        <v>1</v>
      </c>
      <c r="V3549">
        <v>3</v>
      </c>
      <c r="W3549">
        <v>1718</v>
      </c>
      <c r="X3549">
        <v>885</v>
      </c>
      <c r="Y3549">
        <v>41</v>
      </c>
      <c r="Z3549">
        <v>217</v>
      </c>
      <c r="AA3549">
        <v>15</v>
      </c>
      <c r="AB3549">
        <v>761</v>
      </c>
      <c r="AC3549">
        <v>349</v>
      </c>
      <c r="AD3549">
        <v>30</v>
      </c>
      <c r="AE3549">
        <v>142</v>
      </c>
      <c r="AF3549">
        <v>15</v>
      </c>
      <c r="AG3549">
        <v>151</v>
      </c>
      <c r="AH3549">
        <v>52</v>
      </c>
      <c r="AI3549">
        <v>4</v>
      </c>
      <c r="AJ3549">
        <v>32</v>
      </c>
      <c r="AK3549">
        <v>3</v>
      </c>
      <c r="AL3549">
        <v>63</v>
      </c>
      <c r="AM3549">
        <v>46</v>
      </c>
      <c r="AN3549">
        <v>4</v>
      </c>
      <c r="AO3549">
        <v>0</v>
      </c>
      <c r="AP3549">
        <v>0</v>
      </c>
      <c r="AQ3549">
        <v>0</v>
      </c>
      <c r="AR3549">
        <v>0</v>
      </c>
      <c r="AS3549">
        <v>0</v>
      </c>
      <c r="AT3549">
        <v>0</v>
      </c>
      <c r="AU3549">
        <v>0</v>
      </c>
      <c r="AV3549">
        <v>0</v>
      </c>
      <c r="AW3549">
        <v>0</v>
      </c>
      <c r="AX3549">
        <v>0</v>
      </c>
      <c r="AY3549">
        <v>0</v>
      </c>
      <c r="AZ3549">
        <v>0</v>
      </c>
      <c r="BA3549">
        <v>0</v>
      </c>
      <c r="BB3549">
        <v>0</v>
      </c>
      <c r="BC3549">
        <v>0</v>
      </c>
      <c r="BD3549">
        <v>0</v>
      </c>
      <c r="BE3549">
        <v>0</v>
      </c>
      <c r="BF3549">
        <v>0</v>
      </c>
      <c r="BG3549" s="20">
        <v>8</v>
      </c>
      <c r="BH3549" s="20">
        <v>3</v>
      </c>
      <c r="BI3549" s="20">
        <v>100</v>
      </c>
      <c r="BJ3549" s="20">
        <v>55</v>
      </c>
      <c r="BK3549" s="20">
        <v>324</v>
      </c>
      <c r="BL3549" s="20">
        <v>1383</v>
      </c>
      <c r="BM3549" s="20">
        <v>532</v>
      </c>
      <c r="BN3549" s="20">
        <v>101</v>
      </c>
      <c r="BO3549" s="20">
        <v>56</v>
      </c>
      <c r="BP3549" s="20">
        <v>6802</v>
      </c>
      <c r="BQ3549" s="20">
        <v>1275</v>
      </c>
      <c r="BR3549" s="20">
        <v>0</v>
      </c>
      <c r="BS3549" s="20">
        <v>59</v>
      </c>
      <c r="BT3549" s="20">
        <v>2294</v>
      </c>
      <c r="BU3549" s="20">
        <v>355</v>
      </c>
      <c r="BV3549" s="20">
        <v>3691</v>
      </c>
    </row>
    <row r="3550" spans="1:74" x14ac:dyDescent="0.25">
      <c r="A3550" s="20" t="s">
        <v>676</v>
      </c>
      <c r="B3550" s="20" t="s">
        <v>677</v>
      </c>
      <c r="C3550" s="20" t="s">
        <v>692</v>
      </c>
      <c r="D3550" s="1">
        <v>44564</v>
      </c>
      <c r="E3550">
        <v>118</v>
      </c>
      <c r="F3550">
        <v>8</v>
      </c>
      <c r="G3550">
        <v>8</v>
      </c>
      <c r="H3550">
        <v>3</v>
      </c>
      <c r="I3550">
        <v>3</v>
      </c>
      <c r="J3550">
        <v>82</v>
      </c>
      <c r="K3550">
        <v>3</v>
      </c>
      <c r="L3550">
        <v>10</v>
      </c>
      <c r="M3550">
        <v>1</v>
      </c>
      <c r="N3550">
        <v>55</v>
      </c>
      <c r="O3550">
        <v>46</v>
      </c>
      <c r="P3550">
        <v>1</v>
      </c>
      <c r="Q3550">
        <v>0</v>
      </c>
      <c r="R3550">
        <v>366</v>
      </c>
      <c r="S3550">
        <v>283</v>
      </c>
      <c r="T3550">
        <v>21</v>
      </c>
      <c r="U3550">
        <v>1</v>
      </c>
      <c r="V3550">
        <v>5</v>
      </c>
      <c r="W3550">
        <v>1716</v>
      </c>
      <c r="X3550">
        <v>941</v>
      </c>
      <c r="Y3550">
        <v>40</v>
      </c>
      <c r="Z3550">
        <v>212</v>
      </c>
      <c r="AA3550">
        <v>15</v>
      </c>
      <c r="AB3550">
        <v>767</v>
      </c>
      <c r="AC3550">
        <v>372</v>
      </c>
      <c r="AD3550">
        <v>30</v>
      </c>
      <c r="AE3550">
        <v>143</v>
      </c>
      <c r="AF3550">
        <v>15</v>
      </c>
      <c r="AG3550">
        <v>150</v>
      </c>
      <c r="AH3550">
        <v>53</v>
      </c>
      <c r="AI3550">
        <v>4</v>
      </c>
      <c r="AJ3550">
        <v>32</v>
      </c>
      <c r="AK3550">
        <v>3</v>
      </c>
      <c r="AL3550">
        <v>63</v>
      </c>
      <c r="AM3550">
        <v>45</v>
      </c>
      <c r="AN3550">
        <v>4</v>
      </c>
      <c r="AO3550">
        <v>0</v>
      </c>
      <c r="AP3550">
        <v>0</v>
      </c>
      <c r="AQ3550">
        <v>0</v>
      </c>
      <c r="AR3550">
        <v>0</v>
      </c>
      <c r="AS3550">
        <v>0</v>
      </c>
      <c r="AT3550">
        <v>0</v>
      </c>
      <c r="AU3550">
        <v>0</v>
      </c>
      <c r="AV3550">
        <v>0</v>
      </c>
      <c r="AW3550">
        <v>0</v>
      </c>
      <c r="AX3550">
        <v>0</v>
      </c>
      <c r="AY3550">
        <v>0</v>
      </c>
      <c r="AZ3550">
        <v>0</v>
      </c>
      <c r="BA3550">
        <v>0</v>
      </c>
      <c r="BB3550">
        <v>0</v>
      </c>
      <c r="BC3550">
        <v>0</v>
      </c>
      <c r="BD3550">
        <v>0</v>
      </c>
      <c r="BE3550">
        <v>0</v>
      </c>
      <c r="BF3550">
        <v>0</v>
      </c>
      <c r="BG3550" s="20">
        <v>8</v>
      </c>
      <c r="BH3550" s="20">
        <v>3</v>
      </c>
      <c r="BI3550" s="20">
        <v>100</v>
      </c>
      <c r="BJ3550" s="20">
        <v>53</v>
      </c>
      <c r="BK3550" s="20">
        <v>324</v>
      </c>
      <c r="BL3550" s="20">
        <v>1386</v>
      </c>
      <c r="BM3550" s="20">
        <v>537</v>
      </c>
      <c r="BN3550" s="20">
        <v>100</v>
      </c>
      <c r="BO3550" s="20">
        <v>55</v>
      </c>
      <c r="BP3550" s="20">
        <v>6820</v>
      </c>
      <c r="BQ3550" s="20">
        <v>1479</v>
      </c>
      <c r="BR3550" s="20">
        <v>0</v>
      </c>
      <c r="BS3550" s="20">
        <v>59</v>
      </c>
      <c r="BT3550" s="20">
        <v>2298</v>
      </c>
      <c r="BU3550" s="20">
        <v>359</v>
      </c>
      <c r="BV3550" s="20">
        <v>3705</v>
      </c>
    </row>
    <row r="3551" spans="1:74" x14ac:dyDescent="0.25">
      <c r="A3551" s="20" t="s">
        <v>676</v>
      </c>
      <c r="B3551" s="20" t="s">
        <v>677</v>
      </c>
      <c r="C3551" s="20" t="s">
        <v>692</v>
      </c>
      <c r="D3551" s="1">
        <v>44570</v>
      </c>
      <c r="E3551">
        <v>118</v>
      </c>
      <c r="F3551">
        <v>8</v>
      </c>
      <c r="G3551">
        <v>8</v>
      </c>
      <c r="H3551">
        <v>3</v>
      </c>
      <c r="I3551">
        <v>3</v>
      </c>
      <c r="J3551">
        <v>84</v>
      </c>
      <c r="K3551">
        <v>3</v>
      </c>
      <c r="L3551">
        <v>10</v>
      </c>
      <c r="M3551">
        <v>1</v>
      </c>
      <c r="N3551">
        <v>55</v>
      </c>
      <c r="O3551">
        <v>46</v>
      </c>
      <c r="P3551">
        <v>1</v>
      </c>
      <c r="Q3551">
        <v>0</v>
      </c>
      <c r="R3551">
        <v>365</v>
      </c>
      <c r="S3551">
        <v>283</v>
      </c>
      <c r="T3551">
        <v>21</v>
      </c>
      <c r="U3551">
        <v>1</v>
      </c>
      <c r="V3551">
        <v>6</v>
      </c>
      <c r="W3551">
        <v>1720</v>
      </c>
      <c r="X3551">
        <v>961</v>
      </c>
      <c r="Y3551">
        <v>41</v>
      </c>
      <c r="Z3551">
        <v>216</v>
      </c>
      <c r="AA3551">
        <v>10</v>
      </c>
      <c r="AB3551">
        <v>762</v>
      </c>
      <c r="AC3551">
        <v>380</v>
      </c>
      <c r="AD3551">
        <v>30</v>
      </c>
      <c r="AE3551">
        <v>142</v>
      </c>
      <c r="AF3551">
        <v>14</v>
      </c>
      <c r="AG3551">
        <v>150</v>
      </c>
      <c r="AH3551">
        <v>54</v>
      </c>
      <c r="AI3551">
        <v>4</v>
      </c>
      <c r="AJ3551">
        <v>32</v>
      </c>
      <c r="AK3551">
        <v>2</v>
      </c>
      <c r="AL3551">
        <v>62</v>
      </c>
      <c r="AM3551">
        <v>46</v>
      </c>
      <c r="AN3551">
        <v>4</v>
      </c>
      <c r="AO3551">
        <v>0</v>
      </c>
      <c r="AP3551">
        <v>0</v>
      </c>
      <c r="AQ3551">
        <v>0</v>
      </c>
      <c r="AR3551">
        <v>0</v>
      </c>
      <c r="AS3551">
        <v>0</v>
      </c>
      <c r="AT3551">
        <v>0</v>
      </c>
      <c r="AU3551">
        <v>0</v>
      </c>
      <c r="AV3551">
        <v>0</v>
      </c>
      <c r="AW3551">
        <v>0</v>
      </c>
      <c r="AX3551">
        <v>0</v>
      </c>
      <c r="AY3551">
        <v>0</v>
      </c>
      <c r="AZ3551">
        <v>0</v>
      </c>
      <c r="BA3551">
        <v>0</v>
      </c>
      <c r="BB3551">
        <v>0</v>
      </c>
      <c r="BC3551">
        <v>0</v>
      </c>
      <c r="BD3551">
        <v>0</v>
      </c>
      <c r="BE3551">
        <v>0</v>
      </c>
      <c r="BF3551">
        <v>0</v>
      </c>
      <c r="BG3551" s="20">
        <v>8</v>
      </c>
      <c r="BH3551" s="20">
        <v>3</v>
      </c>
      <c r="BI3551" s="20">
        <v>101</v>
      </c>
      <c r="BJ3551" s="20">
        <v>53</v>
      </c>
      <c r="BK3551" s="20">
        <v>323</v>
      </c>
      <c r="BL3551" s="20">
        <v>1388</v>
      </c>
      <c r="BM3551" s="20">
        <v>532</v>
      </c>
      <c r="BN3551" s="20">
        <v>102</v>
      </c>
      <c r="BO3551" s="20">
        <v>54</v>
      </c>
      <c r="BP3551" s="20">
        <v>6790</v>
      </c>
      <c r="BQ3551" s="20">
        <v>1662</v>
      </c>
      <c r="BR3551" s="20">
        <v>0</v>
      </c>
      <c r="BS3551" s="20">
        <v>59</v>
      </c>
      <c r="BT3551" s="20">
        <v>2274</v>
      </c>
      <c r="BU3551" s="20">
        <v>353</v>
      </c>
      <c r="BV3551" s="20">
        <v>3698</v>
      </c>
    </row>
    <row r="3552" spans="1:74" x14ac:dyDescent="0.25">
      <c r="A3552" s="20" t="s">
        <v>676</v>
      </c>
      <c r="B3552" s="20" t="s">
        <v>677</v>
      </c>
      <c r="C3552" s="20" t="s">
        <v>692</v>
      </c>
      <c r="D3552" s="1">
        <v>44578</v>
      </c>
      <c r="E3552">
        <v>118</v>
      </c>
      <c r="F3552">
        <v>8</v>
      </c>
      <c r="G3552">
        <v>8</v>
      </c>
      <c r="H3552">
        <v>3</v>
      </c>
      <c r="I3552">
        <v>3</v>
      </c>
      <c r="J3552">
        <v>84</v>
      </c>
      <c r="K3552">
        <v>3</v>
      </c>
      <c r="L3552">
        <v>10</v>
      </c>
      <c r="M3552">
        <v>1</v>
      </c>
      <c r="N3552">
        <v>55</v>
      </c>
      <c r="O3552">
        <v>46</v>
      </c>
      <c r="P3552">
        <v>1</v>
      </c>
      <c r="Q3552">
        <v>0</v>
      </c>
      <c r="R3552">
        <v>369</v>
      </c>
      <c r="S3552">
        <v>288</v>
      </c>
      <c r="T3552">
        <v>20</v>
      </c>
      <c r="U3552">
        <v>1</v>
      </c>
      <c r="V3552">
        <v>7</v>
      </c>
      <c r="W3552">
        <v>1726</v>
      </c>
      <c r="X3552">
        <v>1011</v>
      </c>
      <c r="Y3552">
        <v>40</v>
      </c>
      <c r="Z3552">
        <v>219</v>
      </c>
      <c r="AA3552">
        <v>11</v>
      </c>
      <c r="AB3552">
        <v>766</v>
      </c>
      <c r="AC3552">
        <v>400</v>
      </c>
      <c r="AD3552">
        <v>30</v>
      </c>
      <c r="AE3552">
        <v>142</v>
      </c>
      <c r="AF3552">
        <v>13</v>
      </c>
      <c r="AG3552">
        <v>150</v>
      </c>
      <c r="AH3552">
        <v>63</v>
      </c>
      <c r="AI3552">
        <v>4</v>
      </c>
      <c r="AJ3552">
        <v>31</v>
      </c>
      <c r="AK3552">
        <v>2</v>
      </c>
      <c r="AL3552">
        <v>62</v>
      </c>
      <c r="AM3552">
        <v>46</v>
      </c>
      <c r="AN3552">
        <v>4</v>
      </c>
      <c r="AO3552">
        <v>0</v>
      </c>
      <c r="AP3552">
        <v>0</v>
      </c>
      <c r="AQ3552">
        <v>0</v>
      </c>
      <c r="AR3552">
        <v>0</v>
      </c>
      <c r="AS3552">
        <v>0</v>
      </c>
      <c r="AT3552">
        <v>0</v>
      </c>
      <c r="AU3552">
        <v>0</v>
      </c>
      <c r="AV3552">
        <v>0</v>
      </c>
      <c r="AW3552">
        <v>0</v>
      </c>
      <c r="AX3552">
        <v>0</v>
      </c>
      <c r="AY3552">
        <v>0</v>
      </c>
      <c r="AZ3552">
        <v>0</v>
      </c>
      <c r="BA3552">
        <v>0</v>
      </c>
      <c r="BB3552">
        <v>0</v>
      </c>
      <c r="BC3552">
        <v>0</v>
      </c>
      <c r="BD3552">
        <v>0</v>
      </c>
      <c r="BE3552">
        <v>0</v>
      </c>
      <c r="BF3552">
        <v>0</v>
      </c>
      <c r="BG3552" s="20">
        <v>8</v>
      </c>
      <c r="BH3552" s="20">
        <v>3</v>
      </c>
      <c r="BI3552" s="20">
        <v>101</v>
      </c>
      <c r="BJ3552" s="20">
        <v>53</v>
      </c>
      <c r="BK3552" s="20">
        <v>326</v>
      </c>
      <c r="BL3552" s="20">
        <v>1398</v>
      </c>
      <c r="BM3552" s="20">
        <v>536</v>
      </c>
      <c r="BN3552" s="20">
        <v>104</v>
      </c>
      <c r="BO3552" s="20">
        <v>54</v>
      </c>
      <c r="BP3552" s="20">
        <v>6788</v>
      </c>
      <c r="BQ3552" s="20">
        <v>1887</v>
      </c>
      <c r="BR3552" s="20">
        <v>0</v>
      </c>
      <c r="BS3552" s="20">
        <v>59</v>
      </c>
      <c r="BT3552" s="20">
        <v>2244</v>
      </c>
      <c r="BU3552" s="20">
        <v>358</v>
      </c>
      <c r="BV3552" s="20">
        <v>3721</v>
      </c>
    </row>
    <row r="3553" spans="1:74" x14ac:dyDescent="0.25">
      <c r="A3553" s="20" t="s">
        <v>676</v>
      </c>
      <c r="B3553" s="20" t="s">
        <v>677</v>
      </c>
      <c r="C3553" s="20" t="s">
        <v>692</v>
      </c>
      <c r="D3553" s="1">
        <v>44584</v>
      </c>
      <c r="E3553">
        <v>119</v>
      </c>
      <c r="F3553">
        <v>8</v>
      </c>
      <c r="G3553">
        <v>8</v>
      </c>
      <c r="H3553">
        <v>3</v>
      </c>
      <c r="I3553">
        <v>3</v>
      </c>
      <c r="J3553">
        <v>88</v>
      </c>
      <c r="K3553">
        <v>3</v>
      </c>
      <c r="L3553">
        <v>10</v>
      </c>
      <c r="M3553">
        <v>1</v>
      </c>
      <c r="N3553">
        <v>54</v>
      </c>
      <c r="O3553">
        <v>45</v>
      </c>
      <c r="P3553">
        <v>1</v>
      </c>
      <c r="Q3553">
        <v>0</v>
      </c>
      <c r="R3553">
        <v>369</v>
      </c>
      <c r="S3553">
        <v>289</v>
      </c>
      <c r="T3553">
        <v>19</v>
      </c>
      <c r="U3553">
        <v>2</v>
      </c>
      <c r="V3553">
        <v>5</v>
      </c>
      <c r="W3553">
        <v>1727</v>
      </c>
      <c r="X3553">
        <v>1024</v>
      </c>
      <c r="Y3553">
        <v>40</v>
      </c>
      <c r="Z3553">
        <v>217</v>
      </c>
      <c r="AA3553">
        <v>12</v>
      </c>
      <c r="AB3553">
        <v>770</v>
      </c>
      <c r="AC3553">
        <v>411</v>
      </c>
      <c r="AD3553">
        <v>30</v>
      </c>
      <c r="AE3553">
        <v>143</v>
      </c>
      <c r="AF3553">
        <v>14</v>
      </c>
      <c r="AG3553">
        <v>150</v>
      </c>
      <c r="AH3553">
        <v>66</v>
      </c>
      <c r="AI3553">
        <v>4</v>
      </c>
      <c r="AJ3553">
        <v>30</v>
      </c>
      <c r="AK3553">
        <v>2</v>
      </c>
      <c r="AL3553">
        <v>61</v>
      </c>
      <c r="AM3553">
        <v>44</v>
      </c>
      <c r="AN3553">
        <v>5</v>
      </c>
      <c r="AO3553">
        <v>0</v>
      </c>
      <c r="AP3553">
        <v>0</v>
      </c>
      <c r="AQ3553">
        <v>0</v>
      </c>
      <c r="AR3553">
        <v>0</v>
      </c>
      <c r="AS3553">
        <v>0</v>
      </c>
      <c r="AT3553">
        <v>0</v>
      </c>
      <c r="AU3553">
        <v>0</v>
      </c>
      <c r="AV3553">
        <v>0</v>
      </c>
      <c r="AW3553">
        <v>0</v>
      </c>
      <c r="AX3553">
        <v>0</v>
      </c>
      <c r="AY3553">
        <v>0</v>
      </c>
      <c r="AZ3553">
        <v>0</v>
      </c>
      <c r="BA3553">
        <v>0</v>
      </c>
      <c r="BB3553">
        <v>0</v>
      </c>
      <c r="BC3553">
        <v>0</v>
      </c>
      <c r="BD3553">
        <v>0</v>
      </c>
      <c r="BE3553">
        <v>0</v>
      </c>
      <c r="BF3553">
        <v>0</v>
      </c>
      <c r="BG3553" s="20">
        <v>8</v>
      </c>
      <c r="BH3553" s="20">
        <v>3</v>
      </c>
      <c r="BI3553" s="20">
        <v>101</v>
      </c>
      <c r="BJ3553" s="20">
        <v>52</v>
      </c>
      <c r="BK3553" s="20">
        <v>326</v>
      </c>
      <c r="BL3553" s="20">
        <v>1398</v>
      </c>
      <c r="BM3553" s="20">
        <v>542</v>
      </c>
      <c r="BN3553" s="20">
        <v>104</v>
      </c>
      <c r="BO3553" s="20">
        <v>52</v>
      </c>
      <c r="BP3553" s="20">
        <v>6787</v>
      </c>
      <c r="BQ3553" s="20">
        <v>2012</v>
      </c>
      <c r="BR3553" s="20">
        <v>0</v>
      </c>
      <c r="BS3553" s="20">
        <v>58</v>
      </c>
      <c r="BT3553" s="20">
        <v>2232</v>
      </c>
      <c r="BU3553" s="20">
        <v>354</v>
      </c>
      <c r="BV3553" s="20">
        <v>3726</v>
      </c>
    </row>
    <row r="3554" spans="1:74" x14ac:dyDescent="0.25">
      <c r="A3554" s="20" t="s">
        <v>676</v>
      </c>
      <c r="B3554" s="20" t="s">
        <v>677</v>
      </c>
      <c r="C3554" s="20" t="s">
        <v>692</v>
      </c>
      <c r="D3554" s="1">
        <v>44592</v>
      </c>
      <c r="E3554">
        <v>119</v>
      </c>
      <c r="F3554">
        <v>7</v>
      </c>
      <c r="G3554">
        <v>7</v>
      </c>
      <c r="H3554">
        <v>3</v>
      </c>
      <c r="I3554">
        <v>3</v>
      </c>
      <c r="J3554">
        <v>88</v>
      </c>
      <c r="K3554">
        <v>3</v>
      </c>
      <c r="L3554">
        <v>10</v>
      </c>
      <c r="M3554">
        <v>1</v>
      </c>
      <c r="N3554">
        <v>54</v>
      </c>
      <c r="O3554">
        <v>49</v>
      </c>
      <c r="P3554">
        <v>1</v>
      </c>
      <c r="Q3554">
        <v>0</v>
      </c>
      <c r="R3554">
        <v>364</v>
      </c>
      <c r="S3554">
        <v>288</v>
      </c>
      <c r="T3554">
        <v>17</v>
      </c>
      <c r="U3554">
        <v>2</v>
      </c>
      <c r="V3554">
        <v>4</v>
      </c>
      <c r="W3554">
        <v>1718</v>
      </c>
      <c r="X3554">
        <v>1039</v>
      </c>
      <c r="Y3554">
        <v>40</v>
      </c>
      <c r="Z3554">
        <v>212</v>
      </c>
      <c r="AA3554">
        <v>8</v>
      </c>
      <c r="AB3554">
        <v>767</v>
      </c>
      <c r="AC3554">
        <v>418</v>
      </c>
      <c r="AD3554">
        <v>29</v>
      </c>
      <c r="AE3554">
        <v>140</v>
      </c>
      <c r="AF3554">
        <v>14</v>
      </c>
      <c r="AG3554">
        <v>149</v>
      </c>
      <c r="AH3554">
        <v>65</v>
      </c>
      <c r="AI3554">
        <v>4</v>
      </c>
      <c r="AJ3554">
        <v>30</v>
      </c>
      <c r="AK3554">
        <v>2</v>
      </c>
      <c r="AL3554">
        <v>53</v>
      </c>
      <c r="AM3554">
        <v>39</v>
      </c>
      <c r="AN3554">
        <v>5</v>
      </c>
      <c r="AO3554">
        <v>0</v>
      </c>
      <c r="AP3554">
        <v>0</v>
      </c>
      <c r="AQ3554">
        <v>0</v>
      </c>
      <c r="AR3554">
        <v>0</v>
      </c>
      <c r="AS3554">
        <v>0</v>
      </c>
      <c r="AT3554">
        <v>0</v>
      </c>
      <c r="AU3554">
        <v>0</v>
      </c>
      <c r="AV3554">
        <v>0</v>
      </c>
      <c r="AW3554">
        <v>0</v>
      </c>
      <c r="AX3554">
        <v>0</v>
      </c>
      <c r="AY3554">
        <v>0</v>
      </c>
      <c r="AZ3554">
        <v>0</v>
      </c>
      <c r="BA3554">
        <v>0</v>
      </c>
      <c r="BB3554">
        <v>0</v>
      </c>
      <c r="BC3554">
        <v>0</v>
      </c>
      <c r="BD3554">
        <v>0</v>
      </c>
      <c r="BE3554">
        <v>0</v>
      </c>
      <c r="BF3554">
        <v>0</v>
      </c>
      <c r="BG3554" s="20">
        <v>7</v>
      </c>
      <c r="BH3554" s="20">
        <v>3</v>
      </c>
      <c r="BI3554" s="20">
        <v>101</v>
      </c>
      <c r="BJ3554" s="20">
        <v>52</v>
      </c>
      <c r="BK3554" s="20">
        <v>324</v>
      </c>
      <c r="BL3554" s="20">
        <v>1396</v>
      </c>
      <c r="BM3554" s="20">
        <v>544</v>
      </c>
      <c r="BN3554" s="20">
        <v>104</v>
      </c>
      <c r="BO3554" s="20">
        <v>45</v>
      </c>
      <c r="BP3554" s="20">
        <v>6790</v>
      </c>
      <c r="BQ3554" s="20">
        <v>2109</v>
      </c>
      <c r="BR3554" s="20">
        <v>0</v>
      </c>
      <c r="BS3554" s="20">
        <v>57</v>
      </c>
      <c r="BT3554" s="20">
        <v>2214</v>
      </c>
      <c r="BU3554" s="20">
        <v>346</v>
      </c>
      <c r="BV3554" s="20">
        <v>3754</v>
      </c>
    </row>
    <row r="3555" spans="1:74" x14ac:dyDescent="0.25">
      <c r="A3555" s="20" t="s">
        <v>676</v>
      </c>
      <c r="B3555" s="20" t="s">
        <v>677</v>
      </c>
      <c r="C3555" s="20" t="s">
        <v>692</v>
      </c>
      <c r="D3555" s="1">
        <v>44599</v>
      </c>
      <c r="E3555">
        <v>120</v>
      </c>
      <c r="F3555">
        <v>7</v>
      </c>
      <c r="G3555">
        <v>7</v>
      </c>
      <c r="H3555">
        <v>3</v>
      </c>
      <c r="I3555">
        <v>3</v>
      </c>
      <c r="J3555">
        <v>89</v>
      </c>
      <c r="K3555">
        <v>3</v>
      </c>
      <c r="L3555">
        <v>10</v>
      </c>
      <c r="M3555">
        <v>1</v>
      </c>
      <c r="N3555">
        <v>56</v>
      </c>
      <c r="O3555">
        <v>50</v>
      </c>
      <c r="P3555">
        <v>2</v>
      </c>
      <c r="Q3555">
        <v>0</v>
      </c>
      <c r="R3555">
        <v>365</v>
      </c>
      <c r="S3555">
        <v>289</v>
      </c>
      <c r="T3555">
        <v>17</v>
      </c>
      <c r="U3555">
        <v>2</v>
      </c>
      <c r="V3555">
        <v>4</v>
      </c>
      <c r="W3555">
        <v>1717</v>
      </c>
      <c r="X3555">
        <v>1038</v>
      </c>
      <c r="Y3555">
        <v>40</v>
      </c>
      <c r="Z3555">
        <v>209</v>
      </c>
      <c r="AA3555">
        <v>9</v>
      </c>
      <c r="AB3555">
        <v>765</v>
      </c>
      <c r="AC3555">
        <v>419</v>
      </c>
      <c r="AD3555">
        <v>28</v>
      </c>
      <c r="AE3555">
        <v>140</v>
      </c>
      <c r="AF3555">
        <v>15</v>
      </c>
      <c r="AG3555">
        <v>153</v>
      </c>
      <c r="AH3555">
        <v>68</v>
      </c>
      <c r="AI3555">
        <v>4</v>
      </c>
      <c r="AJ3555">
        <v>31</v>
      </c>
      <c r="AK3555">
        <v>4</v>
      </c>
      <c r="AL3555">
        <v>55</v>
      </c>
      <c r="AM3555">
        <v>40</v>
      </c>
      <c r="AN3555">
        <v>5</v>
      </c>
      <c r="AO3555">
        <v>0</v>
      </c>
      <c r="AP3555">
        <v>0</v>
      </c>
      <c r="AQ3555">
        <v>0</v>
      </c>
      <c r="AR3555">
        <v>0</v>
      </c>
      <c r="AS3555">
        <v>0</v>
      </c>
      <c r="AT3555">
        <v>0</v>
      </c>
      <c r="AU3555">
        <v>0</v>
      </c>
      <c r="AV3555">
        <v>0</v>
      </c>
      <c r="AW3555">
        <v>0</v>
      </c>
      <c r="AX3555">
        <v>0</v>
      </c>
      <c r="AY3555">
        <v>0</v>
      </c>
      <c r="AZ3555">
        <v>0</v>
      </c>
      <c r="BA3555">
        <v>0</v>
      </c>
      <c r="BB3555">
        <v>0</v>
      </c>
      <c r="BC3555">
        <v>0</v>
      </c>
      <c r="BD3555">
        <v>0</v>
      </c>
      <c r="BE3555">
        <v>0</v>
      </c>
      <c r="BF3555">
        <v>0</v>
      </c>
      <c r="BG3555" s="20">
        <v>7</v>
      </c>
      <c r="BH3555" s="20">
        <v>3</v>
      </c>
      <c r="BI3555" s="20">
        <v>102</v>
      </c>
      <c r="BJ3555" s="20">
        <v>54</v>
      </c>
      <c r="BK3555" s="20">
        <v>325</v>
      </c>
      <c r="BL3555" s="20">
        <v>1395</v>
      </c>
      <c r="BM3555" s="20">
        <v>541</v>
      </c>
      <c r="BN3555" s="20">
        <v>105</v>
      </c>
      <c r="BO3555" s="20">
        <v>47</v>
      </c>
      <c r="BP3555" s="20">
        <v>6792</v>
      </c>
      <c r="BQ3555" s="20">
        <v>2136</v>
      </c>
      <c r="BR3555" s="20">
        <v>0</v>
      </c>
      <c r="BS3555" s="20">
        <v>56</v>
      </c>
      <c r="BT3555" s="20">
        <v>2203</v>
      </c>
      <c r="BU3555" s="20">
        <v>349</v>
      </c>
      <c r="BV3555" s="20">
        <v>3758</v>
      </c>
    </row>
    <row r="3556" spans="1:74" x14ac:dyDescent="0.25">
      <c r="A3556" s="20" t="s">
        <v>676</v>
      </c>
      <c r="B3556" s="20" t="s">
        <v>677</v>
      </c>
      <c r="C3556" s="20" t="s">
        <v>692</v>
      </c>
      <c r="D3556" s="1">
        <v>44606</v>
      </c>
      <c r="E3556">
        <v>120</v>
      </c>
      <c r="F3556">
        <v>7</v>
      </c>
      <c r="G3556">
        <v>7</v>
      </c>
      <c r="H3556">
        <v>3</v>
      </c>
      <c r="I3556">
        <v>3</v>
      </c>
      <c r="J3556">
        <v>89</v>
      </c>
      <c r="K3556">
        <v>3</v>
      </c>
      <c r="L3556">
        <v>10</v>
      </c>
      <c r="M3556">
        <v>1</v>
      </c>
      <c r="N3556">
        <v>56</v>
      </c>
      <c r="O3556">
        <v>50</v>
      </c>
      <c r="P3556">
        <v>2</v>
      </c>
      <c r="Q3556">
        <v>0</v>
      </c>
      <c r="R3556">
        <v>370</v>
      </c>
      <c r="S3556">
        <v>295</v>
      </c>
      <c r="T3556">
        <v>17</v>
      </c>
      <c r="U3556">
        <v>2</v>
      </c>
      <c r="V3556">
        <v>4</v>
      </c>
      <c r="W3556">
        <v>1711</v>
      </c>
      <c r="X3556">
        <v>1037</v>
      </c>
      <c r="Y3556">
        <v>41</v>
      </c>
      <c r="Z3556">
        <v>206</v>
      </c>
      <c r="AA3556">
        <v>10</v>
      </c>
      <c r="AB3556">
        <v>766</v>
      </c>
      <c r="AC3556">
        <v>422</v>
      </c>
      <c r="AD3556">
        <v>28</v>
      </c>
      <c r="AE3556">
        <v>140</v>
      </c>
      <c r="AF3556">
        <v>14</v>
      </c>
      <c r="AG3556">
        <v>157</v>
      </c>
      <c r="AH3556">
        <v>71</v>
      </c>
      <c r="AI3556">
        <v>4</v>
      </c>
      <c r="AJ3556">
        <v>32</v>
      </c>
      <c r="AK3556">
        <v>5</v>
      </c>
      <c r="AL3556">
        <v>55</v>
      </c>
      <c r="AM3556">
        <v>42</v>
      </c>
      <c r="AN3556">
        <v>4</v>
      </c>
      <c r="AO3556">
        <v>0</v>
      </c>
      <c r="AP3556">
        <v>0</v>
      </c>
      <c r="AQ3556">
        <v>0</v>
      </c>
      <c r="AR3556">
        <v>0</v>
      </c>
      <c r="AS3556">
        <v>0</v>
      </c>
      <c r="AT3556">
        <v>0</v>
      </c>
      <c r="AU3556">
        <v>0</v>
      </c>
      <c r="AV3556">
        <v>0</v>
      </c>
      <c r="AW3556">
        <v>0</v>
      </c>
      <c r="AX3556">
        <v>0</v>
      </c>
      <c r="AY3556">
        <v>0</v>
      </c>
      <c r="AZ3556">
        <v>0</v>
      </c>
      <c r="BA3556">
        <v>0</v>
      </c>
      <c r="BB3556">
        <v>0</v>
      </c>
      <c r="BC3556">
        <v>0</v>
      </c>
      <c r="BD3556">
        <v>0</v>
      </c>
      <c r="BE3556">
        <v>0</v>
      </c>
      <c r="BF3556">
        <v>0</v>
      </c>
      <c r="BG3556" s="20">
        <v>7</v>
      </c>
      <c r="BH3556" s="20">
        <v>3</v>
      </c>
      <c r="BI3556" s="20">
        <v>102</v>
      </c>
      <c r="BJ3556" s="20">
        <v>54</v>
      </c>
      <c r="BK3556" s="20">
        <v>331</v>
      </c>
      <c r="BL3556" s="20">
        <v>1389</v>
      </c>
      <c r="BM3556" s="20">
        <v>543</v>
      </c>
      <c r="BN3556" s="20">
        <v>107</v>
      </c>
      <c r="BO3556" s="20">
        <v>47</v>
      </c>
      <c r="BP3556" s="20">
        <v>6794</v>
      </c>
      <c r="BQ3556" s="20">
        <v>2178</v>
      </c>
      <c r="BR3556" s="20">
        <v>0</v>
      </c>
      <c r="BS3556" s="20">
        <v>56</v>
      </c>
      <c r="BT3556" s="20">
        <v>2205</v>
      </c>
      <c r="BU3556" s="20">
        <v>355</v>
      </c>
      <c r="BV3556" s="20">
        <v>3759</v>
      </c>
    </row>
    <row r="3557" spans="1:74" x14ac:dyDescent="0.25">
      <c r="A3557" s="20" t="s">
        <v>676</v>
      </c>
      <c r="B3557" s="20" t="s">
        <v>693</v>
      </c>
      <c r="C3557" s="20" t="s">
        <v>694</v>
      </c>
      <c r="D3557" s="1">
        <v>44493</v>
      </c>
      <c r="E3557">
        <v>41</v>
      </c>
      <c r="F3557">
        <v>2</v>
      </c>
      <c r="G3557">
        <v>0</v>
      </c>
      <c r="H3557">
        <v>0</v>
      </c>
      <c r="I3557">
        <v>0</v>
      </c>
      <c r="J3557">
        <v>7</v>
      </c>
      <c r="K3557">
        <v>0</v>
      </c>
      <c r="L3557">
        <v>4</v>
      </c>
      <c r="M3557">
        <v>0</v>
      </c>
      <c r="N3557">
        <v>0</v>
      </c>
      <c r="O3557">
        <v>0</v>
      </c>
      <c r="P3557">
        <v>0</v>
      </c>
      <c r="Q3557">
        <v>0</v>
      </c>
      <c r="R3557">
        <v>183</v>
      </c>
      <c r="S3557">
        <v>0</v>
      </c>
      <c r="T3557">
        <v>92</v>
      </c>
      <c r="U3557">
        <v>2</v>
      </c>
      <c r="V3557">
        <v>1</v>
      </c>
      <c r="W3557">
        <v>404</v>
      </c>
      <c r="X3557">
        <v>0</v>
      </c>
      <c r="Y3557">
        <v>24</v>
      </c>
      <c r="Z3557">
        <v>51</v>
      </c>
      <c r="AA3557">
        <v>3</v>
      </c>
      <c r="AB3557">
        <v>285</v>
      </c>
      <c r="AC3557">
        <v>11</v>
      </c>
      <c r="AD3557">
        <v>4</v>
      </c>
      <c r="AE3557">
        <v>49</v>
      </c>
      <c r="AF3557">
        <v>20</v>
      </c>
      <c r="AG3557">
        <v>79</v>
      </c>
      <c r="AH3557">
        <v>0</v>
      </c>
      <c r="AI3557">
        <v>4</v>
      </c>
      <c r="AJ3557">
        <v>9</v>
      </c>
      <c r="AK3557">
        <v>0</v>
      </c>
      <c r="AL3557">
        <v>21</v>
      </c>
      <c r="AM3557">
        <v>0</v>
      </c>
      <c r="AN3557">
        <v>5</v>
      </c>
      <c r="AO3557">
        <v>0</v>
      </c>
      <c r="AP3557">
        <v>0</v>
      </c>
      <c r="AQ3557">
        <v>0</v>
      </c>
      <c r="AR3557">
        <v>0</v>
      </c>
      <c r="AS3557">
        <v>0</v>
      </c>
      <c r="AT3557">
        <v>0</v>
      </c>
      <c r="AU3557">
        <v>0</v>
      </c>
      <c r="AV3557">
        <v>0</v>
      </c>
      <c r="AW3557">
        <v>0</v>
      </c>
      <c r="AX3557">
        <v>0</v>
      </c>
      <c r="AY3557">
        <v>0</v>
      </c>
      <c r="AZ3557">
        <v>0</v>
      </c>
      <c r="BA3557">
        <v>0</v>
      </c>
      <c r="BB3557">
        <v>18</v>
      </c>
      <c r="BC3557">
        <v>13</v>
      </c>
      <c r="BD3557">
        <v>0</v>
      </c>
      <c r="BE3557">
        <v>2</v>
      </c>
      <c r="BF3557">
        <v>2</v>
      </c>
      <c r="BG3557" s="20"/>
      <c r="BH3557" s="20"/>
      <c r="BI3557" s="20"/>
      <c r="BJ3557" s="20"/>
      <c r="BK3557" s="20"/>
      <c r="BL3557" s="20"/>
      <c r="BM3557" s="20"/>
      <c r="BN3557" s="20"/>
      <c r="BO3557" s="20"/>
      <c r="BP3557" s="20"/>
      <c r="BQ3557" s="20"/>
      <c r="BR3557" s="20"/>
      <c r="BS3557" s="20"/>
      <c r="BT3557" s="20"/>
      <c r="BU3557" s="20"/>
      <c r="BV3557" s="20"/>
    </row>
    <row r="3558" spans="1:74" x14ac:dyDescent="0.25">
      <c r="A3558" s="20" t="s">
        <v>676</v>
      </c>
      <c r="B3558" s="20" t="s">
        <v>693</v>
      </c>
      <c r="C3558" s="20" t="s">
        <v>694</v>
      </c>
      <c r="D3558" s="1">
        <v>44500</v>
      </c>
      <c r="E3558">
        <v>40</v>
      </c>
      <c r="F3558">
        <v>2</v>
      </c>
      <c r="G3558">
        <v>1</v>
      </c>
      <c r="H3558">
        <v>0</v>
      </c>
      <c r="I3558">
        <v>0</v>
      </c>
      <c r="J3558">
        <v>11</v>
      </c>
      <c r="K3558">
        <v>0</v>
      </c>
      <c r="L3558">
        <v>3</v>
      </c>
      <c r="M3558">
        <v>0</v>
      </c>
      <c r="N3558">
        <v>0</v>
      </c>
      <c r="O3558">
        <v>0</v>
      </c>
      <c r="P3558">
        <v>0</v>
      </c>
      <c r="Q3558">
        <v>0</v>
      </c>
      <c r="R3558">
        <v>183</v>
      </c>
      <c r="S3558">
        <v>0</v>
      </c>
      <c r="T3558">
        <v>109</v>
      </c>
      <c r="U3558">
        <v>2</v>
      </c>
      <c r="V3558">
        <v>1</v>
      </c>
      <c r="W3558">
        <v>406</v>
      </c>
      <c r="X3558">
        <v>0</v>
      </c>
      <c r="Y3558">
        <v>28</v>
      </c>
      <c r="Z3558">
        <v>51</v>
      </c>
      <c r="AA3558">
        <v>4</v>
      </c>
      <c r="AB3558">
        <v>287</v>
      </c>
      <c r="AC3558">
        <v>16</v>
      </c>
      <c r="AD3558">
        <v>4</v>
      </c>
      <c r="AE3558">
        <v>49</v>
      </c>
      <c r="AF3558">
        <v>21</v>
      </c>
      <c r="AG3558">
        <v>79</v>
      </c>
      <c r="AH3558">
        <v>0</v>
      </c>
      <c r="AI3558">
        <v>4</v>
      </c>
      <c r="AJ3558">
        <v>9</v>
      </c>
      <c r="AK3558">
        <v>0</v>
      </c>
      <c r="AL3558">
        <v>21</v>
      </c>
      <c r="AM3558">
        <v>0</v>
      </c>
      <c r="AN3558">
        <v>8</v>
      </c>
      <c r="AO3558">
        <v>0</v>
      </c>
      <c r="AP3558">
        <v>0</v>
      </c>
      <c r="AQ3558">
        <v>0</v>
      </c>
      <c r="AR3558">
        <v>0</v>
      </c>
      <c r="AS3558">
        <v>0</v>
      </c>
      <c r="AT3558">
        <v>0</v>
      </c>
      <c r="AU3558">
        <v>0</v>
      </c>
      <c r="AV3558">
        <v>0</v>
      </c>
      <c r="AW3558">
        <v>0</v>
      </c>
      <c r="AX3558">
        <v>0</v>
      </c>
      <c r="AY3558">
        <v>0</v>
      </c>
      <c r="AZ3558">
        <v>0</v>
      </c>
      <c r="BA3558">
        <v>0</v>
      </c>
      <c r="BB3558">
        <v>18</v>
      </c>
      <c r="BC3558">
        <v>13</v>
      </c>
      <c r="BD3558">
        <v>0</v>
      </c>
      <c r="BE3558">
        <v>2</v>
      </c>
      <c r="BF3558">
        <v>2</v>
      </c>
      <c r="BG3558" s="20"/>
      <c r="BH3558" s="20"/>
      <c r="BI3558" s="20"/>
      <c r="BJ3558" s="20"/>
      <c r="BK3558" s="20"/>
      <c r="BL3558" s="20"/>
      <c r="BM3558" s="20"/>
      <c r="BN3558" s="20"/>
      <c r="BO3558" s="20"/>
      <c r="BP3558" s="20"/>
      <c r="BQ3558" s="20"/>
      <c r="BR3558" s="20"/>
      <c r="BS3558" s="20"/>
      <c r="BT3558" s="20"/>
      <c r="BU3558" s="20"/>
      <c r="BV3558" s="20"/>
    </row>
    <row r="3559" spans="1:74" x14ac:dyDescent="0.25">
      <c r="A3559" s="20" t="s">
        <v>676</v>
      </c>
      <c r="B3559" s="20" t="s">
        <v>693</v>
      </c>
      <c r="C3559" s="20" t="s">
        <v>694</v>
      </c>
      <c r="D3559" s="1">
        <v>44507</v>
      </c>
      <c r="E3559">
        <v>40</v>
      </c>
      <c r="F3559">
        <v>2</v>
      </c>
      <c r="G3559">
        <v>1</v>
      </c>
      <c r="H3559">
        <v>0</v>
      </c>
      <c r="I3559">
        <v>0</v>
      </c>
      <c r="J3559">
        <v>13</v>
      </c>
      <c r="K3559">
        <v>0</v>
      </c>
      <c r="L3559">
        <v>3</v>
      </c>
      <c r="M3559">
        <v>0</v>
      </c>
      <c r="N3559">
        <v>0</v>
      </c>
      <c r="O3559">
        <v>0</v>
      </c>
      <c r="P3559">
        <v>0</v>
      </c>
      <c r="Q3559">
        <v>0</v>
      </c>
      <c r="R3559">
        <v>182</v>
      </c>
      <c r="S3559">
        <v>114</v>
      </c>
      <c r="T3559">
        <v>17</v>
      </c>
      <c r="U3559">
        <v>2</v>
      </c>
      <c r="V3559">
        <v>1</v>
      </c>
      <c r="W3559">
        <v>408</v>
      </c>
      <c r="X3559">
        <v>36</v>
      </c>
      <c r="Y3559">
        <v>13</v>
      </c>
      <c r="Z3559">
        <v>49</v>
      </c>
      <c r="AA3559">
        <v>4</v>
      </c>
      <c r="AB3559">
        <v>290</v>
      </c>
      <c r="AC3559">
        <v>17</v>
      </c>
      <c r="AD3559">
        <v>4</v>
      </c>
      <c r="AE3559">
        <v>48</v>
      </c>
      <c r="AF3559">
        <v>23</v>
      </c>
      <c r="AG3559">
        <v>79</v>
      </c>
      <c r="AH3559">
        <v>4</v>
      </c>
      <c r="AI3559">
        <v>2</v>
      </c>
      <c r="AJ3559">
        <v>9</v>
      </c>
      <c r="AK3559">
        <v>0</v>
      </c>
      <c r="AL3559">
        <v>22</v>
      </c>
      <c r="AM3559">
        <v>8</v>
      </c>
      <c r="AN3559">
        <v>2</v>
      </c>
      <c r="AO3559">
        <v>0</v>
      </c>
      <c r="AP3559">
        <v>0</v>
      </c>
      <c r="AQ3559">
        <v>0</v>
      </c>
      <c r="AR3559">
        <v>0</v>
      </c>
      <c r="AS3559">
        <v>0</v>
      </c>
      <c r="AT3559">
        <v>0</v>
      </c>
      <c r="AU3559">
        <v>0</v>
      </c>
      <c r="AV3559">
        <v>0</v>
      </c>
      <c r="AW3559">
        <v>0</v>
      </c>
      <c r="AX3559">
        <v>0</v>
      </c>
      <c r="AY3559">
        <v>0</v>
      </c>
      <c r="AZ3559">
        <v>0</v>
      </c>
      <c r="BA3559">
        <v>0</v>
      </c>
      <c r="BB3559">
        <v>0</v>
      </c>
      <c r="BC3559">
        <v>0</v>
      </c>
      <c r="BD3559">
        <v>0</v>
      </c>
      <c r="BE3559">
        <v>0</v>
      </c>
      <c r="BF3559">
        <v>0</v>
      </c>
      <c r="BG3559" s="20">
        <v>2</v>
      </c>
      <c r="BH3559" s="20">
        <v>0</v>
      </c>
      <c r="BI3559" s="20">
        <v>37</v>
      </c>
      <c r="BJ3559" s="20">
        <v>0</v>
      </c>
      <c r="BK3559" s="20">
        <v>159</v>
      </c>
      <c r="BL3559" s="20">
        <v>314</v>
      </c>
      <c r="BM3559" s="20">
        <v>210</v>
      </c>
      <c r="BN3559" s="20">
        <v>65</v>
      </c>
      <c r="BO3559" s="20">
        <v>20</v>
      </c>
      <c r="BP3559" s="20"/>
      <c r="BQ3559" s="20"/>
      <c r="BR3559" s="20"/>
      <c r="BS3559" s="20"/>
      <c r="BT3559" s="20"/>
      <c r="BU3559" s="20"/>
      <c r="BV3559" s="20"/>
    </row>
    <row r="3560" spans="1:74" x14ac:dyDescent="0.25">
      <c r="A3560" s="20" t="s">
        <v>676</v>
      </c>
      <c r="B3560" s="20" t="s">
        <v>693</v>
      </c>
      <c r="C3560" s="20" t="s">
        <v>694</v>
      </c>
      <c r="D3560" s="1">
        <v>44514</v>
      </c>
      <c r="E3560">
        <v>41</v>
      </c>
      <c r="F3560">
        <v>2</v>
      </c>
      <c r="G3560">
        <v>1</v>
      </c>
      <c r="H3560">
        <v>0</v>
      </c>
      <c r="I3560">
        <v>0</v>
      </c>
      <c r="J3560">
        <v>14</v>
      </c>
      <c r="K3560">
        <v>0</v>
      </c>
      <c r="L3560">
        <v>3</v>
      </c>
      <c r="M3560">
        <v>0</v>
      </c>
      <c r="N3560">
        <v>0</v>
      </c>
      <c r="O3560">
        <v>0</v>
      </c>
      <c r="P3560">
        <v>0</v>
      </c>
      <c r="Q3560">
        <v>0</v>
      </c>
      <c r="R3560">
        <v>181</v>
      </c>
      <c r="S3560">
        <v>121</v>
      </c>
      <c r="T3560">
        <v>16</v>
      </c>
      <c r="U3560">
        <v>2</v>
      </c>
      <c r="V3560">
        <v>1</v>
      </c>
      <c r="W3560">
        <v>410</v>
      </c>
      <c r="X3560">
        <v>45</v>
      </c>
      <c r="Y3560">
        <v>13</v>
      </c>
      <c r="Z3560">
        <v>49</v>
      </c>
      <c r="AA3560">
        <v>5</v>
      </c>
      <c r="AB3560">
        <v>292</v>
      </c>
      <c r="AC3560">
        <v>22</v>
      </c>
      <c r="AD3560">
        <v>4</v>
      </c>
      <c r="AE3560">
        <v>48</v>
      </c>
      <c r="AF3560">
        <v>24</v>
      </c>
      <c r="AG3560">
        <v>80</v>
      </c>
      <c r="AH3560">
        <v>6</v>
      </c>
      <c r="AI3560">
        <v>2</v>
      </c>
      <c r="AJ3560">
        <v>9</v>
      </c>
      <c r="AK3560">
        <v>0</v>
      </c>
      <c r="AL3560">
        <v>24</v>
      </c>
      <c r="AM3560">
        <v>8</v>
      </c>
      <c r="AN3560">
        <v>3</v>
      </c>
      <c r="AO3560">
        <v>0</v>
      </c>
      <c r="AP3560">
        <v>0</v>
      </c>
      <c r="AQ3560">
        <v>0</v>
      </c>
      <c r="AR3560">
        <v>0</v>
      </c>
      <c r="AS3560">
        <v>0</v>
      </c>
      <c r="AT3560">
        <v>0</v>
      </c>
      <c r="AU3560">
        <v>0</v>
      </c>
      <c r="AV3560">
        <v>0</v>
      </c>
      <c r="AW3560">
        <v>0</v>
      </c>
      <c r="AX3560">
        <v>0</v>
      </c>
      <c r="AY3560">
        <v>0</v>
      </c>
      <c r="AZ3560">
        <v>0</v>
      </c>
      <c r="BA3560">
        <v>0</v>
      </c>
      <c r="BB3560">
        <v>0</v>
      </c>
      <c r="BC3560">
        <v>0</v>
      </c>
      <c r="BD3560">
        <v>0</v>
      </c>
      <c r="BE3560">
        <v>0</v>
      </c>
      <c r="BF3560">
        <v>0</v>
      </c>
      <c r="BG3560" s="20">
        <v>2</v>
      </c>
      <c r="BH3560" s="20">
        <v>0</v>
      </c>
      <c r="BI3560" s="20">
        <v>38</v>
      </c>
      <c r="BJ3560" s="20">
        <v>0</v>
      </c>
      <c r="BK3560" s="20">
        <v>159</v>
      </c>
      <c r="BL3560" s="20">
        <v>315</v>
      </c>
      <c r="BM3560" s="20">
        <v>211</v>
      </c>
      <c r="BN3560" s="20">
        <v>66</v>
      </c>
      <c r="BO3560" s="20">
        <v>21</v>
      </c>
      <c r="BP3560" s="20"/>
      <c r="BQ3560" s="20"/>
      <c r="BR3560" s="20"/>
      <c r="BS3560" s="20"/>
      <c r="BT3560" s="20"/>
      <c r="BU3560" s="20"/>
      <c r="BV3560" s="20"/>
    </row>
    <row r="3561" spans="1:74" x14ac:dyDescent="0.25">
      <c r="A3561" s="20" t="s">
        <v>676</v>
      </c>
      <c r="B3561" s="20" t="s">
        <v>693</v>
      </c>
      <c r="C3561" s="20" t="s">
        <v>694</v>
      </c>
      <c r="D3561" s="1">
        <v>44521</v>
      </c>
      <c r="E3561">
        <v>42</v>
      </c>
      <c r="F3561">
        <v>2</v>
      </c>
      <c r="G3561">
        <v>1</v>
      </c>
      <c r="H3561">
        <v>0</v>
      </c>
      <c r="I3561">
        <v>0</v>
      </c>
      <c r="J3561">
        <v>19</v>
      </c>
      <c r="K3561">
        <v>0</v>
      </c>
      <c r="L3561">
        <v>3</v>
      </c>
      <c r="M3561">
        <v>0</v>
      </c>
      <c r="N3561">
        <v>0</v>
      </c>
      <c r="O3561">
        <v>0</v>
      </c>
      <c r="P3561">
        <v>0</v>
      </c>
      <c r="Q3561">
        <v>0</v>
      </c>
      <c r="R3561">
        <v>179</v>
      </c>
      <c r="S3561">
        <v>122</v>
      </c>
      <c r="T3561">
        <v>16</v>
      </c>
      <c r="U3561">
        <v>2</v>
      </c>
      <c r="V3561">
        <v>1</v>
      </c>
      <c r="W3561">
        <v>409</v>
      </c>
      <c r="X3561">
        <v>58</v>
      </c>
      <c r="Y3561">
        <v>13</v>
      </c>
      <c r="Z3561">
        <v>48</v>
      </c>
      <c r="AA3561">
        <v>5</v>
      </c>
      <c r="AB3561">
        <v>292</v>
      </c>
      <c r="AC3561">
        <v>32</v>
      </c>
      <c r="AD3561">
        <v>4</v>
      </c>
      <c r="AE3561">
        <v>48</v>
      </c>
      <c r="AF3561">
        <v>23</v>
      </c>
      <c r="AG3561">
        <v>82</v>
      </c>
      <c r="AH3561">
        <v>6</v>
      </c>
      <c r="AI3561">
        <v>2</v>
      </c>
      <c r="AJ3561">
        <v>10</v>
      </c>
      <c r="AK3561">
        <v>1</v>
      </c>
      <c r="AL3561">
        <v>24</v>
      </c>
      <c r="AM3561">
        <v>8</v>
      </c>
      <c r="AN3561">
        <v>3</v>
      </c>
      <c r="AO3561">
        <v>0</v>
      </c>
      <c r="AP3561">
        <v>0</v>
      </c>
      <c r="AQ3561">
        <v>0</v>
      </c>
      <c r="AR3561">
        <v>0</v>
      </c>
      <c r="AS3561">
        <v>0</v>
      </c>
      <c r="AT3561">
        <v>0</v>
      </c>
      <c r="AU3561">
        <v>0</v>
      </c>
      <c r="AV3561">
        <v>0</v>
      </c>
      <c r="AW3561">
        <v>0</v>
      </c>
      <c r="AX3561">
        <v>0</v>
      </c>
      <c r="AY3561">
        <v>0</v>
      </c>
      <c r="AZ3561">
        <v>0</v>
      </c>
      <c r="BA3561">
        <v>0</v>
      </c>
      <c r="BB3561">
        <v>0</v>
      </c>
      <c r="BC3561">
        <v>0</v>
      </c>
      <c r="BD3561">
        <v>0</v>
      </c>
      <c r="BE3561">
        <v>0</v>
      </c>
      <c r="BF3561">
        <v>0</v>
      </c>
      <c r="BG3561" s="20">
        <v>2</v>
      </c>
      <c r="BH3561" s="20">
        <v>0</v>
      </c>
      <c r="BI3561" s="20">
        <v>39</v>
      </c>
      <c r="BJ3561" s="20">
        <v>0</v>
      </c>
      <c r="BK3561" s="20">
        <v>157</v>
      </c>
      <c r="BL3561" s="20">
        <v>317</v>
      </c>
      <c r="BM3561" s="20">
        <v>212</v>
      </c>
      <c r="BN3561" s="20">
        <v>66</v>
      </c>
      <c r="BO3561" s="20">
        <v>21</v>
      </c>
      <c r="BP3561" s="20"/>
      <c r="BQ3561" s="20"/>
      <c r="BR3561" s="20"/>
      <c r="BS3561" s="20"/>
      <c r="BT3561" s="20"/>
      <c r="BU3561" s="20"/>
      <c r="BV3561" s="20"/>
    </row>
    <row r="3562" spans="1:74" x14ac:dyDescent="0.25">
      <c r="A3562" s="20" t="s">
        <v>676</v>
      </c>
      <c r="B3562" s="20" t="s">
        <v>693</v>
      </c>
      <c r="C3562" s="20" t="s">
        <v>694</v>
      </c>
      <c r="D3562" s="1">
        <v>44528</v>
      </c>
      <c r="E3562">
        <v>42</v>
      </c>
      <c r="F3562">
        <v>3</v>
      </c>
      <c r="G3562">
        <v>2</v>
      </c>
      <c r="H3562">
        <v>0</v>
      </c>
      <c r="I3562">
        <v>0</v>
      </c>
      <c r="J3562">
        <v>19</v>
      </c>
      <c r="K3562">
        <v>0</v>
      </c>
      <c r="L3562">
        <v>3</v>
      </c>
      <c r="M3562">
        <v>0</v>
      </c>
      <c r="N3562">
        <v>0</v>
      </c>
      <c r="O3562">
        <v>0</v>
      </c>
      <c r="P3562">
        <v>0</v>
      </c>
      <c r="Q3562">
        <v>0</v>
      </c>
      <c r="R3562">
        <v>179</v>
      </c>
      <c r="S3562">
        <v>128</v>
      </c>
      <c r="T3562">
        <v>16</v>
      </c>
      <c r="U3562">
        <v>2</v>
      </c>
      <c r="V3562">
        <v>1</v>
      </c>
      <c r="W3562">
        <v>410</v>
      </c>
      <c r="X3562">
        <v>79</v>
      </c>
      <c r="Y3562">
        <v>13</v>
      </c>
      <c r="Z3562">
        <v>48</v>
      </c>
      <c r="AA3562">
        <v>5</v>
      </c>
      <c r="AB3562">
        <v>292</v>
      </c>
      <c r="AC3562">
        <v>50</v>
      </c>
      <c r="AD3562">
        <v>4</v>
      </c>
      <c r="AE3562">
        <v>48</v>
      </c>
      <c r="AF3562">
        <v>23</v>
      </c>
      <c r="AG3562">
        <v>83</v>
      </c>
      <c r="AH3562">
        <v>8</v>
      </c>
      <c r="AI3562">
        <v>2</v>
      </c>
      <c r="AJ3562">
        <v>10</v>
      </c>
      <c r="AK3562">
        <v>1</v>
      </c>
      <c r="AL3562">
        <v>24</v>
      </c>
      <c r="AM3562">
        <v>8</v>
      </c>
      <c r="AN3562">
        <v>3</v>
      </c>
      <c r="AO3562">
        <v>0</v>
      </c>
      <c r="AP3562">
        <v>0</v>
      </c>
      <c r="AQ3562">
        <v>0</v>
      </c>
      <c r="AR3562">
        <v>0</v>
      </c>
      <c r="AS3562">
        <v>0</v>
      </c>
      <c r="AT3562">
        <v>0</v>
      </c>
      <c r="AU3562">
        <v>0</v>
      </c>
      <c r="AV3562">
        <v>0</v>
      </c>
      <c r="AW3562">
        <v>0</v>
      </c>
      <c r="AX3562">
        <v>0</v>
      </c>
      <c r="AY3562">
        <v>0</v>
      </c>
      <c r="AZ3562">
        <v>0</v>
      </c>
      <c r="BA3562">
        <v>0</v>
      </c>
      <c r="BB3562">
        <v>0</v>
      </c>
      <c r="BC3562">
        <v>0</v>
      </c>
      <c r="BD3562">
        <v>0</v>
      </c>
      <c r="BE3562">
        <v>0</v>
      </c>
      <c r="BF3562">
        <v>0</v>
      </c>
      <c r="BG3562" s="20">
        <v>3</v>
      </c>
      <c r="BH3562" s="20">
        <v>0</v>
      </c>
      <c r="BI3562" s="20">
        <v>39</v>
      </c>
      <c r="BJ3562" s="20">
        <v>0</v>
      </c>
      <c r="BK3562" s="20">
        <v>157</v>
      </c>
      <c r="BL3562" s="20">
        <v>322</v>
      </c>
      <c r="BM3562" s="20">
        <v>212</v>
      </c>
      <c r="BN3562" s="20">
        <v>67</v>
      </c>
      <c r="BO3562" s="20">
        <v>21</v>
      </c>
      <c r="BP3562" s="20"/>
      <c r="BQ3562" s="20"/>
      <c r="BR3562" s="20"/>
      <c r="BS3562" s="20"/>
      <c r="BT3562" s="20"/>
      <c r="BU3562" s="20"/>
      <c r="BV3562" s="20"/>
    </row>
    <row r="3563" spans="1:74" x14ac:dyDescent="0.25">
      <c r="A3563" s="20" t="s">
        <v>676</v>
      </c>
      <c r="B3563" s="20" t="s">
        <v>693</v>
      </c>
      <c r="C3563" s="20" t="s">
        <v>694</v>
      </c>
      <c r="D3563" s="1">
        <v>44535</v>
      </c>
      <c r="E3563">
        <v>42</v>
      </c>
      <c r="F3563">
        <v>3</v>
      </c>
      <c r="G3563">
        <v>2</v>
      </c>
      <c r="H3563">
        <v>0</v>
      </c>
      <c r="I3563">
        <v>0</v>
      </c>
      <c r="J3563">
        <v>23</v>
      </c>
      <c r="K3563">
        <v>0</v>
      </c>
      <c r="L3563">
        <v>3</v>
      </c>
      <c r="M3563">
        <v>0</v>
      </c>
      <c r="N3563">
        <v>0</v>
      </c>
      <c r="O3563">
        <v>0</v>
      </c>
      <c r="P3563">
        <v>0</v>
      </c>
      <c r="Q3563">
        <v>0</v>
      </c>
      <c r="R3563">
        <v>179</v>
      </c>
      <c r="S3563">
        <v>130</v>
      </c>
      <c r="T3563">
        <v>16</v>
      </c>
      <c r="U3563">
        <v>2</v>
      </c>
      <c r="V3563">
        <v>1</v>
      </c>
      <c r="W3563">
        <v>410</v>
      </c>
      <c r="X3563">
        <v>97</v>
      </c>
      <c r="Y3563">
        <v>13</v>
      </c>
      <c r="Z3563">
        <v>47</v>
      </c>
      <c r="AA3563">
        <v>4</v>
      </c>
      <c r="AB3563">
        <v>293</v>
      </c>
      <c r="AC3563">
        <v>70</v>
      </c>
      <c r="AD3563">
        <v>4</v>
      </c>
      <c r="AE3563">
        <v>49</v>
      </c>
      <c r="AF3563">
        <v>23</v>
      </c>
      <c r="AG3563">
        <v>85</v>
      </c>
      <c r="AH3563">
        <v>9</v>
      </c>
      <c r="AI3563">
        <v>2</v>
      </c>
      <c r="AJ3563">
        <v>9</v>
      </c>
      <c r="AK3563">
        <v>1</v>
      </c>
      <c r="AL3563">
        <v>24</v>
      </c>
      <c r="AM3563">
        <v>10</v>
      </c>
      <c r="AN3563">
        <v>3</v>
      </c>
      <c r="AO3563">
        <v>0</v>
      </c>
      <c r="AP3563">
        <v>0</v>
      </c>
      <c r="AQ3563">
        <v>0</v>
      </c>
      <c r="AR3563">
        <v>0</v>
      </c>
      <c r="AS3563">
        <v>0</v>
      </c>
      <c r="AT3563">
        <v>0</v>
      </c>
      <c r="AU3563">
        <v>0</v>
      </c>
      <c r="AV3563">
        <v>0</v>
      </c>
      <c r="AW3563">
        <v>0</v>
      </c>
      <c r="AX3563">
        <v>0</v>
      </c>
      <c r="AY3563">
        <v>0</v>
      </c>
      <c r="AZ3563">
        <v>0</v>
      </c>
      <c r="BA3563">
        <v>0</v>
      </c>
      <c r="BB3563">
        <v>0</v>
      </c>
      <c r="BC3563">
        <v>0</v>
      </c>
      <c r="BD3563">
        <v>0</v>
      </c>
      <c r="BE3563">
        <v>0</v>
      </c>
      <c r="BF3563">
        <v>0</v>
      </c>
      <c r="BG3563" s="20">
        <v>3</v>
      </c>
      <c r="BH3563" s="20">
        <v>0</v>
      </c>
      <c r="BI3563" s="20">
        <v>39</v>
      </c>
      <c r="BJ3563" s="20">
        <v>0</v>
      </c>
      <c r="BK3563" s="20">
        <v>157</v>
      </c>
      <c r="BL3563" s="20">
        <v>325</v>
      </c>
      <c r="BM3563" s="20">
        <v>212</v>
      </c>
      <c r="BN3563" s="20">
        <v>69</v>
      </c>
      <c r="BO3563" s="20">
        <v>21</v>
      </c>
      <c r="BP3563" s="20"/>
      <c r="BQ3563" s="20"/>
      <c r="BR3563" s="20"/>
      <c r="BS3563" s="20"/>
      <c r="BT3563" s="20"/>
      <c r="BU3563" s="20"/>
      <c r="BV3563" s="20"/>
    </row>
    <row r="3564" spans="1:74" x14ac:dyDescent="0.25">
      <c r="A3564" s="20" t="s">
        <v>676</v>
      </c>
      <c r="B3564" s="20" t="s">
        <v>693</v>
      </c>
      <c r="C3564" s="20" t="s">
        <v>694</v>
      </c>
      <c r="D3564" s="1">
        <v>44542</v>
      </c>
      <c r="E3564">
        <v>43</v>
      </c>
      <c r="F3564">
        <v>3</v>
      </c>
      <c r="G3564">
        <v>2</v>
      </c>
      <c r="H3564">
        <v>0</v>
      </c>
      <c r="I3564">
        <v>0</v>
      </c>
      <c r="J3564">
        <v>25</v>
      </c>
      <c r="K3564">
        <v>0</v>
      </c>
      <c r="L3564">
        <v>3</v>
      </c>
      <c r="M3564">
        <v>1</v>
      </c>
      <c r="N3564">
        <v>0</v>
      </c>
      <c r="O3564">
        <v>0</v>
      </c>
      <c r="P3564">
        <v>0</v>
      </c>
      <c r="Q3564">
        <v>0</v>
      </c>
      <c r="R3564">
        <v>181</v>
      </c>
      <c r="S3564">
        <v>136</v>
      </c>
      <c r="T3564">
        <v>16</v>
      </c>
      <c r="U3564">
        <v>2</v>
      </c>
      <c r="V3564">
        <v>1</v>
      </c>
      <c r="W3564">
        <v>409</v>
      </c>
      <c r="X3564">
        <v>122</v>
      </c>
      <c r="Y3564">
        <v>13</v>
      </c>
      <c r="Z3564">
        <v>47</v>
      </c>
      <c r="AA3564">
        <v>4</v>
      </c>
      <c r="AB3564">
        <v>293</v>
      </c>
      <c r="AC3564">
        <v>98</v>
      </c>
      <c r="AD3564">
        <v>4</v>
      </c>
      <c r="AE3564">
        <v>49</v>
      </c>
      <c r="AF3564">
        <v>24</v>
      </c>
      <c r="AG3564">
        <v>86</v>
      </c>
      <c r="AH3564">
        <v>11</v>
      </c>
      <c r="AI3564">
        <v>2</v>
      </c>
      <c r="AJ3564">
        <v>9</v>
      </c>
      <c r="AK3564">
        <v>1</v>
      </c>
      <c r="AL3564">
        <v>24</v>
      </c>
      <c r="AM3564">
        <v>12</v>
      </c>
      <c r="AN3564">
        <v>3</v>
      </c>
      <c r="AO3564">
        <v>0</v>
      </c>
      <c r="AP3564">
        <v>0</v>
      </c>
      <c r="AQ3564">
        <v>0</v>
      </c>
      <c r="AR3564">
        <v>0</v>
      </c>
      <c r="AS3564">
        <v>0</v>
      </c>
      <c r="AT3564">
        <v>0</v>
      </c>
      <c r="AU3564">
        <v>0</v>
      </c>
      <c r="AV3564">
        <v>0</v>
      </c>
      <c r="AW3564">
        <v>0</v>
      </c>
      <c r="AX3564">
        <v>0</v>
      </c>
      <c r="AY3564">
        <v>0</v>
      </c>
      <c r="AZ3564">
        <v>0</v>
      </c>
      <c r="BA3564">
        <v>0</v>
      </c>
      <c r="BB3564">
        <v>0</v>
      </c>
      <c r="BC3564">
        <v>0</v>
      </c>
      <c r="BD3564">
        <v>0</v>
      </c>
      <c r="BE3564">
        <v>0</v>
      </c>
      <c r="BF3564">
        <v>0</v>
      </c>
      <c r="BG3564" s="20">
        <v>3</v>
      </c>
      <c r="BH3564" s="20">
        <v>0</v>
      </c>
      <c r="BI3564" s="20">
        <v>39</v>
      </c>
      <c r="BJ3564" s="20">
        <v>0</v>
      </c>
      <c r="BK3564" s="20">
        <v>158</v>
      </c>
      <c r="BL3564" s="20">
        <v>327</v>
      </c>
      <c r="BM3564" s="20">
        <v>213</v>
      </c>
      <c r="BN3564" s="20">
        <v>70</v>
      </c>
      <c r="BO3564" s="20">
        <v>21</v>
      </c>
      <c r="BP3564" s="20"/>
      <c r="BQ3564" s="20"/>
      <c r="BR3564" s="20"/>
      <c r="BS3564" s="20"/>
      <c r="BT3564" s="20"/>
      <c r="BU3564" s="20"/>
      <c r="BV3564" s="20"/>
    </row>
    <row r="3565" spans="1:74" x14ac:dyDescent="0.25">
      <c r="A3565" s="20" t="s">
        <v>676</v>
      </c>
      <c r="B3565" s="20" t="s">
        <v>693</v>
      </c>
      <c r="C3565" s="20" t="s">
        <v>694</v>
      </c>
      <c r="D3565" s="1">
        <v>44549</v>
      </c>
      <c r="E3565">
        <v>43</v>
      </c>
      <c r="F3565">
        <v>3</v>
      </c>
      <c r="G3565">
        <v>2</v>
      </c>
      <c r="H3565">
        <v>0</v>
      </c>
      <c r="I3565">
        <v>0</v>
      </c>
      <c r="J3565">
        <v>25</v>
      </c>
      <c r="K3565">
        <v>0</v>
      </c>
      <c r="L3565">
        <v>4</v>
      </c>
      <c r="M3565">
        <v>0</v>
      </c>
      <c r="N3565">
        <v>0</v>
      </c>
      <c r="O3565">
        <v>0</v>
      </c>
      <c r="P3565">
        <v>0</v>
      </c>
      <c r="Q3565">
        <v>0</v>
      </c>
      <c r="R3565">
        <v>181</v>
      </c>
      <c r="S3565">
        <v>136</v>
      </c>
      <c r="T3565">
        <v>16</v>
      </c>
      <c r="U3565">
        <v>2</v>
      </c>
      <c r="V3565">
        <v>1</v>
      </c>
      <c r="W3565">
        <v>409</v>
      </c>
      <c r="X3565">
        <v>151</v>
      </c>
      <c r="Y3565">
        <v>13</v>
      </c>
      <c r="Z3565">
        <v>47</v>
      </c>
      <c r="AA3565">
        <v>4</v>
      </c>
      <c r="AB3565">
        <v>294</v>
      </c>
      <c r="AC3565">
        <v>122</v>
      </c>
      <c r="AD3565">
        <v>4</v>
      </c>
      <c r="AE3565">
        <v>49</v>
      </c>
      <c r="AF3565">
        <v>23</v>
      </c>
      <c r="AG3565">
        <v>85</v>
      </c>
      <c r="AH3565">
        <v>24</v>
      </c>
      <c r="AI3565">
        <v>2</v>
      </c>
      <c r="AJ3565">
        <v>9</v>
      </c>
      <c r="AK3565">
        <v>1</v>
      </c>
      <c r="AL3565">
        <v>24</v>
      </c>
      <c r="AM3565">
        <v>14</v>
      </c>
      <c r="AN3565">
        <v>3</v>
      </c>
      <c r="AO3565">
        <v>0</v>
      </c>
      <c r="AP3565">
        <v>0</v>
      </c>
      <c r="AQ3565">
        <v>0</v>
      </c>
      <c r="AR3565">
        <v>0</v>
      </c>
      <c r="AS3565">
        <v>0</v>
      </c>
      <c r="AT3565">
        <v>0</v>
      </c>
      <c r="AU3565">
        <v>0</v>
      </c>
      <c r="AV3565">
        <v>0</v>
      </c>
      <c r="AW3565">
        <v>0</v>
      </c>
      <c r="AX3565">
        <v>0</v>
      </c>
      <c r="AY3565">
        <v>0</v>
      </c>
      <c r="AZ3565">
        <v>0</v>
      </c>
      <c r="BA3565">
        <v>0</v>
      </c>
      <c r="BB3565">
        <v>0</v>
      </c>
      <c r="BC3565">
        <v>0</v>
      </c>
      <c r="BD3565">
        <v>0</v>
      </c>
      <c r="BE3565">
        <v>0</v>
      </c>
      <c r="BF3565">
        <v>0</v>
      </c>
      <c r="BG3565" s="20">
        <v>3</v>
      </c>
      <c r="BH3565" s="20">
        <v>0</v>
      </c>
      <c r="BI3565" s="20">
        <v>39</v>
      </c>
      <c r="BJ3565" s="20">
        <v>0</v>
      </c>
      <c r="BK3565" s="20">
        <v>158</v>
      </c>
      <c r="BL3565" s="20">
        <v>326</v>
      </c>
      <c r="BM3565" s="20">
        <v>214</v>
      </c>
      <c r="BN3565" s="20">
        <v>69</v>
      </c>
      <c r="BO3565" s="20">
        <v>21</v>
      </c>
      <c r="BP3565" s="20">
        <v>3162</v>
      </c>
      <c r="BQ3565" s="20">
        <v>583</v>
      </c>
      <c r="BR3565" s="20">
        <v>0</v>
      </c>
      <c r="BS3565" s="20">
        <v>39</v>
      </c>
      <c r="BT3565" s="20">
        <v>802</v>
      </c>
      <c r="BU3565" s="20">
        <v>276</v>
      </c>
      <c r="BV3565" s="20">
        <v>1916</v>
      </c>
    </row>
    <row r="3566" spans="1:74" x14ac:dyDescent="0.25">
      <c r="A3566" s="20" t="s">
        <v>676</v>
      </c>
      <c r="B3566" s="20" t="s">
        <v>693</v>
      </c>
      <c r="C3566" s="20" t="s">
        <v>694</v>
      </c>
      <c r="D3566" s="1">
        <v>44558</v>
      </c>
      <c r="E3566">
        <v>42</v>
      </c>
      <c r="F3566">
        <v>2</v>
      </c>
      <c r="G3566">
        <v>2</v>
      </c>
      <c r="H3566">
        <v>0</v>
      </c>
      <c r="I3566">
        <v>0</v>
      </c>
      <c r="J3566">
        <v>26</v>
      </c>
      <c r="K3566">
        <v>0</v>
      </c>
      <c r="L3566">
        <v>4</v>
      </c>
      <c r="M3566">
        <v>0</v>
      </c>
      <c r="N3566">
        <v>0</v>
      </c>
      <c r="O3566">
        <v>0</v>
      </c>
      <c r="P3566">
        <v>0</v>
      </c>
      <c r="Q3566">
        <v>0</v>
      </c>
      <c r="R3566">
        <v>183</v>
      </c>
      <c r="S3566">
        <v>140</v>
      </c>
      <c r="T3566">
        <v>16</v>
      </c>
      <c r="U3566">
        <v>2</v>
      </c>
      <c r="V3566">
        <v>1</v>
      </c>
      <c r="W3566">
        <v>413</v>
      </c>
      <c r="X3566">
        <v>183</v>
      </c>
      <c r="Y3566">
        <v>13</v>
      </c>
      <c r="Z3566">
        <v>47</v>
      </c>
      <c r="AA3566">
        <v>4</v>
      </c>
      <c r="AB3566">
        <v>294</v>
      </c>
      <c r="AC3566">
        <v>137</v>
      </c>
      <c r="AD3566">
        <v>4</v>
      </c>
      <c r="AE3566">
        <v>47</v>
      </c>
      <c r="AF3566">
        <v>25</v>
      </c>
      <c r="AG3566">
        <v>86</v>
      </c>
      <c r="AH3566">
        <v>36</v>
      </c>
      <c r="AI3566">
        <v>2</v>
      </c>
      <c r="AJ3566">
        <v>9</v>
      </c>
      <c r="AK3566">
        <v>2</v>
      </c>
      <c r="AL3566">
        <v>23</v>
      </c>
      <c r="AM3566">
        <v>18</v>
      </c>
      <c r="AN3566">
        <v>3</v>
      </c>
      <c r="AO3566">
        <v>0</v>
      </c>
      <c r="AP3566">
        <v>0</v>
      </c>
      <c r="AQ3566">
        <v>0</v>
      </c>
      <c r="AR3566">
        <v>0</v>
      </c>
      <c r="AS3566">
        <v>0</v>
      </c>
      <c r="AT3566">
        <v>0</v>
      </c>
      <c r="AU3566">
        <v>0</v>
      </c>
      <c r="AV3566">
        <v>0</v>
      </c>
      <c r="AW3566">
        <v>0</v>
      </c>
      <c r="AX3566">
        <v>0</v>
      </c>
      <c r="AY3566">
        <v>0</v>
      </c>
      <c r="AZ3566">
        <v>0</v>
      </c>
      <c r="BA3566">
        <v>0</v>
      </c>
      <c r="BB3566">
        <v>0</v>
      </c>
      <c r="BC3566">
        <v>0</v>
      </c>
      <c r="BD3566">
        <v>0</v>
      </c>
      <c r="BE3566">
        <v>0</v>
      </c>
      <c r="BF3566">
        <v>0</v>
      </c>
      <c r="BG3566" s="20">
        <v>2</v>
      </c>
      <c r="BH3566" s="20">
        <v>0</v>
      </c>
      <c r="BI3566" s="20">
        <v>38</v>
      </c>
      <c r="BJ3566" s="20">
        <v>0</v>
      </c>
      <c r="BK3566" s="20">
        <v>160</v>
      </c>
      <c r="BL3566" s="20">
        <v>328</v>
      </c>
      <c r="BM3566" s="20">
        <v>213</v>
      </c>
      <c r="BN3566" s="20">
        <v>70</v>
      </c>
      <c r="BO3566" s="20">
        <v>20</v>
      </c>
      <c r="BP3566" s="20">
        <v>3181</v>
      </c>
      <c r="BQ3566" s="20">
        <v>826</v>
      </c>
      <c r="BR3566" s="20">
        <v>0</v>
      </c>
      <c r="BS3566" s="20">
        <v>38</v>
      </c>
      <c r="BT3566" s="20">
        <v>796</v>
      </c>
      <c r="BU3566" s="20">
        <v>276</v>
      </c>
      <c r="BV3566" s="20">
        <v>1935</v>
      </c>
    </row>
    <row r="3567" spans="1:74" x14ac:dyDescent="0.25">
      <c r="A3567" s="20" t="s">
        <v>676</v>
      </c>
      <c r="B3567" s="20" t="s">
        <v>693</v>
      </c>
      <c r="C3567" s="20" t="s">
        <v>694</v>
      </c>
      <c r="D3567" s="1">
        <v>44564</v>
      </c>
      <c r="E3567">
        <v>42</v>
      </c>
      <c r="F3567">
        <v>2</v>
      </c>
      <c r="G3567">
        <v>2</v>
      </c>
      <c r="H3567">
        <v>0</v>
      </c>
      <c r="I3567">
        <v>0</v>
      </c>
      <c r="J3567">
        <v>26</v>
      </c>
      <c r="K3567">
        <v>0</v>
      </c>
      <c r="L3567">
        <v>4</v>
      </c>
      <c r="M3567">
        <v>0</v>
      </c>
      <c r="N3567">
        <v>0</v>
      </c>
      <c r="O3567">
        <v>0</v>
      </c>
      <c r="P3567">
        <v>0</v>
      </c>
      <c r="Q3567">
        <v>0</v>
      </c>
      <c r="R3567">
        <v>185</v>
      </c>
      <c r="S3567">
        <v>141</v>
      </c>
      <c r="T3567">
        <v>16</v>
      </c>
      <c r="U3567">
        <v>3</v>
      </c>
      <c r="V3567">
        <v>1</v>
      </c>
      <c r="W3567">
        <v>407</v>
      </c>
      <c r="X3567">
        <v>184</v>
      </c>
      <c r="Y3567">
        <v>13</v>
      </c>
      <c r="Z3567">
        <v>45</v>
      </c>
      <c r="AA3567">
        <v>4</v>
      </c>
      <c r="AB3567">
        <v>294</v>
      </c>
      <c r="AC3567">
        <v>140</v>
      </c>
      <c r="AD3567">
        <v>4</v>
      </c>
      <c r="AE3567">
        <v>47</v>
      </c>
      <c r="AF3567">
        <v>24</v>
      </c>
      <c r="AG3567">
        <v>88</v>
      </c>
      <c r="AH3567">
        <v>40</v>
      </c>
      <c r="AI3567">
        <v>2</v>
      </c>
      <c r="AJ3567">
        <v>9</v>
      </c>
      <c r="AK3567">
        <v>2</v>
      </c>
      <c r="AL3567">
        <v>23</v>
      </c>
      <c r="AM3567">
        <v>18</v>
      </c>
      <c r="AN3567">
        <v>3</v>
      </c>
      <c r="AO3567">
        <v>0</v>
      </c>
      <c r="AP3567">
        <v>0</v>
      </c>
      <c r="AQ3567">
        <v>0</v>
      </c>
      <c r="AR3567">
        <v>0</v>
      </c>
      <c r="AS3567">
        <v>0</v>
      </c>
      <c r="AT3567">
        <v>0</v>
      </c>
      <c r="AU3567">
        <v>0</v>
      </c>
      <c r="AV3567">
        <v>0</v>
      </c>
      <c r="AW3567">
        <v>0</v>
      </c>
      <c r="AX3567">
        <v>0</v>
      </c>
      <c r="AY3567">
        <v>0</v>
      </c>
      <c r="AZ3567">
        <v>0</v>
      </c>
      <c r="BA3567">
        <v>0</v>
      </c>
      <c r="BB3567">
        <v>0</v>
      </c>
      <c r="BC3567">
        <v>0</v>
      </c>
      <c r="BD3567">
        <v>0</v>
      </c>
      <c r="BE3567">
        <v>0</v>
      </c>
      <c r="BF3567">
        <v>0</v>
      </c>
      <c r="BG3567" s="20">
        <v>2</v>
      </c>
      <c r="BH3567" s="20">
        <v>0</v>
      </c>
      <c r="BI3567" s="20">
        <v>38</v>
      </c>
      <c r="BJ3567" s="20">
        <v>0</v>
      </c>
      <c r="BK3567" s="20">
        <v>161</v>
      </c>
      <c r="BL3567" s="20">
        <v>325</v>
      </c>
      <c r="BM3567" s="20">
        <v>213</v>
      </c>
      <c r="BN3567" s="20">
        <v>72</v>
      </c>
      <c r="BO3567" s="20">
        <v>20</v>
      </c>
      <c r="BP3567" s="20">
        <v>3194</v>
      </c>
      <c r="BQ3567" s="20">
        <v>924</v>
      </c>
      <c r="BR3567" s="20">
        <v>0</v>
      </c>
      <c r="BS3567" s="20">
        <v>38</v>
      </c>
      <c r="BT3567" s="20">
        <v>797</v>
      </c>
      <c r="BU3567" s="20">
        <v>279</v>
      </c>
      <c r="BV3567" s="20">
        <v>1944</v>
      </c>
    </row>
    <row r="3568" spans="1:74" x14ac:dyDescent="0.25">
      <c r="A3568" s="20" t="s">
        <v>676</v>
      </c>
      <c r="B3568" s="20" t="s">
        <v>693</v>
      </c>
      <c r="C3568" s="20" t="s">
        <v>694</v>
      </c>
      <c r="D3568" s="1">
        <v>44570</v>
      </c>
      <c r="E3568">
        <v>42</v>
      </c>
      <c r="F3568">
        <v>2</v>
      </c>
      <c r="G3568">
        <v>2</v>
      </c>
      <c r="H3568">
        <v>0</v>
      </c>
      <c r="I3568">
        <v>0</v>
      </c>
      <c r="J3568">
        <v>26</v>
      </c>
      <c r="K3568">
        <v>0</v>
      </c>
      <c r="L3568">
        <v>4</v>
      </c>
      <c r="M3568">
        <v>0</v>
      </c>
      <c r="N3568">
        <v>0</v>
      </c>
      <c r="O3568">
        <v>0</v>
      </c>
      <c r="P3568">
        <v>0</v>
      </c>
      <c r="Q3568">
        <v>0</v>
      </c>
      <c r="R3568">
        <v>185</v>
      </c>
      <c r="S3568">
        <v>142</v>
      </c>
      <c r="T3568">
        <v>16</v>
      </c>
      <c r="U3568">
        <v>3</v>
      </c>
      <c r="V3568">
        <v>1</v>
      </c>
      <c r="W3568">
        <v>406</v>
      </c>
      <c r="X3568">
        <v>189</v>
      </c>
      <c r="Y3568">
        <v>13</v>
      </c>
      <c r="Z3568">
        <v>43</v>
      </c>
      <c r="AA3568">
        <v>4</v>
      </c>
      <c r="AB3568">
        <v>296</v>
      </c>
      <c r="AC3568">
        <v>142</v>
      </c>
      <c r="AD3568">
        <v>4</v>
      </c>
      <c r="AE3568">
        <v>48</v>
      </c>
      <c r="AF3568">
        <v>24</v>
      </c>
      <c r="AG3568">
        <v>88</v>
      </c>
      <c r="AH3568">
        <v>43</v>
      </c>
      <c r="AI3568">
        <v>2</v>
      </c>
      <c r="AJ3568">
        <v>9</v>
      </c>
      <c r="AK3568">
        <v>2</v>
      </c>
      <c r="AL3568">
        <v>23</v>
      </c>
      <c r="AM3568">
        <v>19</v>
      </c>
      <c r="AN3568">
        <v>3</v>
      </c>
      <c r="AO3568">
        <v>0</v>
      </c>
      <c r="AP3568">
        <v>0</v>
      </c>
      <c r="AQ3568">
        <v>0</v>
      </c>
      <c r="AR3568">
        <v>0</v>
      </c>
      <c r="AS3568">
        <v>0</v>
      </c>
      <c r="AT3568">
        <v>0</v>
      </c>
      <c r="AU3568">
        <v>0</v>
      </c>
      <c r="AV3568">
        <v>0</v>
      </c>
      <c r="AW3568">
        <v>0</v>
      </c>
      <c r="AX3568">
        <v>0</v>
      </c>
      <c r="AY3568">
        <v>0</v>
      </c>
      <c r="AZ3568">
        <v>0</v>
      </c>
      <c r="BA3568">
        <v>0</v>
      </c>
      <c r="BB3568">
        <v>0</v>
      </c>
      <c r="BC3568">
        <v>0</v>
      </c>
      <c r="BD3568">
        <v>0</v>
      </c>
      <c r="BE3568">
        <v>0</v>
      </c>
      <c r="BF3568">
        <v>0</v>
      </c>
      <c r="BG3568" s="20">
        <v>2</v>
      </c>
      <c r="BH3568" s="20">
        <v>0</v>
      </c>
      <c r="BI3568" s="20">
        <v>38</v>
      </c>
      <c r="BJ3568" s="20">
        <v>0</v>
      </c>
      <c r="BK3568" s="20">
        <v>161</v>
      </c>
      <c r="BL3568" s="20">
        <v>325</v>
      </c>
      <c r="BM3568" s="20">
        <v>214</v>
      </c>
      <c r="BN3568" s="20">
        <v>72</v>
      </c>
      <c r="BO3568" s="20">
        <v>20</v>
      </c>
      <c r="BP3568" s="20">
        <v>3203</v>
      </c>
      <c r="BQ3568" s="20">
        <v>1011</v>
      </c>
      <c r="BR3568" s="20">
        <v>0</v>
      </c>
      <c r="BS3568" s="20">
        <v>38</v>
      </c>
      <c r="BT3568" s="20">
        <v>796</v>
      </c>
      <c r="BU3568" s="20">
        <v>277</v>
      </c>
      <c r="BV3568" s="20">
        <v>1952</v>
      </c>
    </row>
    <row r="3569" spans="1:74" x14ac:dyDescent="0.25">
      <c r="A3569" s="20" t="s">
        <v>676</v>
      </c>
      <c r="B3569" s="20" t="s">
        <v>693</v>
      </c>
      <c r="C3569" s="20" t="s">
        <v>694</v>
      </c>
      <c r="D3569" s="1">
        <v>44578</v>
      </c>
      <c r="E3569">
        <v>42</v>
      </c>
      <c r="F3569">
        <v>2</v>
      </c>
      <c r="G3569">
        <v>2</v>
      </c>
      <c r="H3569">
        <v>0</v>
      </c>
      <c r="I3569">
        <v>0</v>
      </c>
      <c r="J3569">
        <v>27</v>
      </c>
      <c r="K3569">
        <v>0</v>
      </c>
      <c r="L3569">
        <v>4</v>
      </c>
      <c r="M3569">
        <v>0</v>
      </c>
      <c r="N3569">
        <v>0</v>
      </c>
      <c r="O3569">
        <v>0</v>
      </c>
      <c r="P3569">
        <v>0</v>
      </c>
      <c r="Q3569">
        <v>0</v>
      </c>
      <c r="R3569">
        <v>185</v>
      </c>
      <c r="S3569">
        <v>142</v>
      </c>
      <c r="T3569">
        <v>16</v>
      </c>
      <c r="U3569">
        <v>3</v>
      </c>
      <c r="V3569">
        <v>1</v>
      </c>
      <c r="W3569">
        <v>408</v>
      </c>
      <c r="X3569">
        <v>202</v>
      </c>
      <c r="Y3569">
        <v>13</v>
      </c>
      <c r="Z3569">
        <v>43</v>
      </c>
      <c r="AA3569">
        <v>6</v>
      </c>
      <c r="AB3569">
        <v>297</v>
      </c>
      <c r="AC3569">
        <v>143</v>
      </c>
      <c r="AD3569">
        <v>4</v>
      </c>
      <c r="AE3569">
        <v>48</v>
      </c>
      <c r="AF3569">
        <v>25</v>
      </c>
      <c r="AG3569">
        <v>88</v>
      </c>
      <c r="AH3569">
        <v>43</v>
      </c>
      <c r="AI3569">
        <v>2</v>
      </c>
      <c r="AJ3569">
        <v>9</v>
      </c>
      <c r="AK3569">
        <v>1</v>
      </c>
      <c r="AL3569">
        <v>23</v>
      </c>
      <c r="AM3569">
        <v>19</v>
      </c>
      <c r="AN3569">
        <v>3</v>
      </c>
      <c r="AO3569">
        <v>0</v>
      </c>
      <c r="AP3569">
        <v>0</v>
      </c>
      <c r="AQ3569">
        <v>0</v>
      </c>
      <c r="AR3569">
        <v>0</v>
      </c>
      <c r="AS3569">
        <v>0</v>
      </c>
      <c r="AT3569">
        <v>0</v>
      </c>
      <c r="AU3569">
        <v>0</v>
      </c>
      <c r="AV3569">
        <v>0</v>
      </c>
      <c r="AW3569">
        <v>0</v>
      </c>
      <c r="AX3569">
        <v>0</v>
      </c>
      <c r="AY3569">
        <v>0</v>
      </c>
      <c r="AZ3569">
        <v>0</v>
      </c>
      <c r="BA3569">
        <v>0</v>
      </c>
      <c r="BB3569">
        <v>0</v>
      </c>
      <c r="BC3569">
        <v>0</v>
      </c>
      <c r="BD3569">
        <v>0</v>
      </c>
      <c r="BE3569">
        <v>0</v>
      </c>
      <c r="BF3569">
        <v>0</v>
      </c>
      <c r="BG3569" s="20">
        <v>2</v>
      </c>
      <c r="BH3569" s="20">
        <v>0</v>
      </c>
      <c r="BI3569" s="20">
        <v>38</v>
      </c>
      <c r="BJ3569" s="20">
        <v>0</v>
      </c>
      <c r="BK3569" s="20">
        <v>161</v>
      </c>
      <c r="BL3569" s="20">
        <v>326</v>
      </c>
      <c r="BM3569" s="20">
        <v>214</v>
      </c>
      <c r="BN3569" s="20">
        <v>72</v>
      </c>
      <c r="BO3569" s="20">
        <v>20</v>
      </c>
      <c r="BP3569" s="20">
        <v>3212</v>
      </c>
      <c r="BQ3569" s="20">
        <v>1089</v>
      </c>
      <c r="BR3569" s="20">
        <v>0</v>
      </c>
      <c r="BS3569" s="20">
        <v>38</v>
      </c>
      <c r="BT3569" s="20">
        <v>794</v>
      </c>
      <c r="BU3569" s="20">
        <v>277</v>
      </c>
      <c r="BV3569" s="20">
        <v>1962</v>
      </c>
    </row>
    <row r="3570" spans="1:74" x14ac:dyDescent="0.25">
      <c r="A3570" s="20" t="s">
        <v>676</v>
      </c>
      <c r="B3570" s="20" t="s">
        <v>693</v>
      </c>
      <c r="C3570" s="20" t="s">
        <v>694</v>
      </c>
      <c r="D3570" s="1">
        <v>44584</v>
      </c>
      <c r="E3570">
        <v>42</v>
      </c>
      <c r="F3570">
        <v>2</v>
      </c>
      <c r="G3570">
        <v>2</v>
      </c>
      <c r="H3570">
        <v>0</v>
      </c>
      <c r="I3570">
        <v>0</v>
      </c>
      <c r="J3570">
        <v>27</v>
      </c>
      <c r="K3570">
        <v>0</v>
      </c>
      <c r="L3570">
        <v>4</v>
      </c>
      <c r="M3570">
        <v>0</v>
      </c>
      <c r="N3570">
        <v>0</v>
      </c>
      <c r="O3570">
        <v>0</v>
      </c>
      <c r="P3570">
        <v>0</v>
      </c>
      <c r="Q3570">
        <v>0</v>
      </c>
      <c r="R3570">
        <v>185</v>
      </c>
      <c r="S3570">
        <v>142</v>
      </c>
      <c r="T3570">
        <v>16</v>
      </c>
      <c r="U3570">
        <v>3</v>
      </c>
      <c r="V3570">
        <v>1</v>
      </c>
      <c r="W3570">
        <v>407</v>
      </c>
      <c r="X3570">
        <v>206</v>
      </c>
      <c r="Y3570">
        <v>12</v>
      </c>
      <c r="Z3570">
        <v>43</v>
      </c>
      <c r="AA3570">
        <v>5</v>
      </c>
      <c r="AB3570">
        <v>299</v>
      </c>
      <c r="AC3570">
        <v>145</v>
      </c>
      <c r="AD3570">
        <v>4</v>
      </c>
      <c r="AE3570">
        <v>48</v>
      </c>
      <c r="AF3570">
        <v>26</v>
      </c>
      <c r="AG3570">
        <v>88</v>
      </c>
      <c r="AH3570">
        <v>43</v>
      </c>
      <c r="AI3570">
        <v>2</v>
      </c>
      <c r="AJ3570">
        <v>9</v>
      </c>
      <c r="AK3570">
        <v>1</v>
      </c>
      <c r="AL3570">
        <v>23</v>
      </c>
      <c r="AM3570">
        <v>19</v>
      </c>
      <c r="AN3570">
        <v>3</v>
      </c>
      <c r="AO3570">
        <v>0</v>
      </c>
      <c r="AP3570">
        <v>0</v>
      </c>
      <c r="AQ3570">
        <v>0</v>
      </c>
      <c r="AR3570">
        <v>0</v>
      </c>
      <c r="AS3570">
        <v>0</v>
      </c>
      <c r="AT3570">
        <v>0</v>
      </c>
      <c r="AU3570">
        <v>0</v>
      </c>
      <c r="AV3570">
        <v>0</v>
      </c>
      <c r="AW3570">
        <v>0</v>
      </c>
      <c r="AX3570">
        <v>0</v>
      </c>
      <c r="AY3570">
        <v>0</v>
      </c>
      <c r="AZ3570">
        <v>0</v>
      </c>
      <c r="BA3570">
        <v>0</v>
      </c>
      <c r="BB3570">
        <v>0</v>
      </c>
      <c r="BC3570">
        <v>0</v>
      </c>
      <c r="BD3570">
        <v>0</v>
      </c>
      <c r="BE3570">
        <v>0</v>
      </c>
      <c r="BF3570">
        <v>0</v>
      </c>
      <c r="BG3570" s="20">
        <v>2</v>
      </c>
      <c r="BH3570" s="20">
        <v>0</v>
      </c>
      <c r="BI3570" s="20">
        <v>38</v>
      </c>
      <c r="BJ3570" s="20">
        <v>0</v>
      </c>
      <c r="BK3570" s="20">
        <v>161</v>
      </c>
      <c r="BL3570" s="20">
        <v>326</v>
      </c>
      <c r="BM3570" s="20">
        <v>215</v>
      </c>
      <c r="BN3570" s="20">
        <v>72</v>
      </c>
      <c r="BO3570" s="20">
        <v>20</v>
      </c>
      <c r="BP3570" s="20">
        <v>3231</v>
      </c>
      <c r="BQ3570" s="20">
        <v>1126</v>
      </c>
      <c r="BR3570" s="20">
        <v>0</v>
      </c>
      <c r="BS3570" s="20">
        <v>38</v>
      </c>
      <c r="BT3570" s="20">
        <v>792</v>
      </c>
      <c r="BU3570" s="20">
        <v>280</v>
      </c>
      <c r="BV3570" s="20">
        <v>1977</v>
      </c>
    </row>
    <row r="3571" spans="1:74" x14ac:dyDescent="0.25">
      <c r="A3571" s="20" t="s">
        <v>676</v>
      </c>
      <c r="B3571" s="20" t="s">
        <v>693</v>
      </c>
      <c r="C3571" s="20" t="s">
        <v>694</v>
      </c>
      <c r="D3571" s="1">
        <v>44592</v>
      </c>
      <c r="E3571">
        <v>42</v>
      </c>
      <c r="F3571">
        <v>2</v>
      </c>
      <c r="G3571">
        <v>2</v>
      </c>
      <c r="H3571">
        <v>0</v>
      </c>
      <c r="I3571">
        <v>0</v>
      </c>
      <c r="J3571">
        <v>27</v>
      </c>
      <c r="K3571">
        <v>0</v>
      </c>
      <c r="L3571">
        <v>4</v>
      </c>
      <c r="M3571">
        <v>0</v>
      </c>
      <c r="N3571">
        <v>0</v>
      </c>
      <c r="O3571">
        <v>0</v>
      </c>
      <c r="P3571">
        <v>0</v>
      </c>
      <c r="Q3571">
        <v>0</v>
      </c>
      <c r="R3571">
        <v>185</v>
      </c>
      <c r="S3571">
        <v>143</v>
      </c>
      <c r="T3571">
        <v>16</v>
      </c>
      <c r="U3571">
        <v>3</v>
      </c>
      <c r="V3571">
        <v>1</v>
      </c>
      <c r="W3571">
        <v>406</v>
      </c>
      <c r="X3571">
        <v>209</v>
      </c>
      <c r="Y3571">
        <v>12</v>
      </c>
      <c r="Z3571">
        <v>42</v>
      </c>
      <c r="AA3571">
        <v>5</v>
      </c>
      <c r="AB3571">
        <v>298</v>
      </c>
      <c r="AC3571">
        <v>147</v>
      </c>
      <c r="AD3571">
        <v>4</v>
      </c>
      <c r="AE3571">
        <v>48</v>
      </c>
      <c r="AF3571">
        <v>24</v>
      </c>
      <c r="AG3571">
        <v>89</v>
      </c>
      <c r="AH3571">
        <v>44</v>
      </c>
      <c r="AI3571">
        <v>2</v>
      </c>
      <c r="AJ3571">
        <v>9</v>
      </c>
      <c r="AK3571">
        <v>1</v>
      </c>
      <c r="AL3571">
        <v>23</v>
      </c>
      <c r="AM3571">
        <v>19</v>
      </c>
      <c r="AN3571">
        <v>3</v>
      </c>
      <c r="AO3571">
        <v>0</v>
      </c>
      <c r="AP3571">
        <v>0</v>
      </c>
      <c r="AQ3571">
        <v>0</v>
      </c>
      <c r="AR3571">
        <v>0</v>
      </c>
      <c r="AS3571">
        <v>0</v>
      </c>
      <c r="AT3571">
        <v>0</v>
      </c>
      <c r="AU3571">
        <v>0</v>
      </c>
      <c r="AV3571">
        <v>0</v>
      </c>
      <c r="AW3571">
        <v>0</v>
      </c>
      <c r="AX3571">
        <v>0</v>
      </c>
      <c r="AY3571">
        <v>0</v>
      </c>
      <c r="AZ3571">
        <v>0</v>
      </c>
      <c r="BA3571">
        <v>0</v>
      </c>
      <c r="BB3571">
        <v>0</v>
      </c>
      <c r="BC3571">
        <v>0</v>
      </c>
      <c r="BD3571">
        <v>0</v>
      </c>
      <c r="BE3571">
        <v>0</v>
      </c>
      <c r="BF3571">
        <v>0</v>
      </c>
      <c r="BG3571" s="20">
        <v>2</v>
      </c>
      <c r="BH3571" s="20">
        <v>0</v>
      </c>
      <c r="BI3571" s="20">
        <v>38</v>
      </c>
      <c r="BJ3571" s="20">
        <v>0</v>
      </c>
      <c r="BK3571" s="20">
        <v>160</v>
      </c>
      <c r="BL3571" s="20">
        <v>326</v>
      </c>
      <c r="BM3571" s="20">
        <v>215</v>
      </c>
      <c r="BN3571" s="20">
        <v>73</v>
      </c>
      <c r="BO3571" s="20">
        <v>20</v>
      </c>
      <c r="BP3571" s="20">
        <v>3241</v>
      </c>
      <c r="BQ3571" s="20">
        <v>1166</v>
      </c>
      <c r="BR3571" s="20">
        <v>0</v>
      </c>
      <c r="BS3571" s="20">
        <v>38</v>
      </c>
      <c r="BT3571" s="20">
        <v>789</v>
      </c>
      <c r="BU3571" s="20">
        <v>282</v>
      </c>
      <c r="BV3571" s="20">
        <v>1985</v>
      </c>
    </row>
    <row r="3572" spans="1:74" x14ac:dyDescent="0.25">
      <c r="A3572" s="20" t="s">
        <v>676</v>
      </c>
      <c r="B3572" s="20" t="s">
        <v>693</v>
      </c>
      <c r="C3572" s="20" t="s">
        <v>694</v>
      </c>
      <c r="D3572" s="1">
        <v>44599</v>
      </c>
      <c r="E3572">
        <v>42</v>
      </c>
      <c r="F3572">
        <v>2</v>
      </c>
      <c r="G3572">
        <v>2</v>
      </c>
      <c r="H3572">
        <v>0</v>
      </c>
      <c r="I3572">
        <v>0</v>
      </c>
      <c r="J3572">
        <v>27</v>
      </c>
      <c r="K3572">
        <v>0</v>
      </c>
      <c r="L3572">
        <v>4</v>
      </c>
      <c r="M3572">
        <v>0</v>
      </c>
      <c r="N3572">
        <v>0</v>
      </c>
      <c r="O3572">
        <v>0</v>
      </c>
      <c r="P3572">
        <v>0</v>
      </c>
      <c r="Q3572">
        <v>0</v>
      </c>
      <c r="R3572">
        <v>185</v>
      </c>
      <c r="S3572">
        <v>144</v>
      </c>
      <c r="T3572">
        <v>16</v>
      </c>
      <c r="U3572">
        <v>3</v>
      </c>
      <c r="V3572">
        <v>1</v>
      </c>
      <c r="W3572">
        <v>408</v>
      </c>
      <c r="X3572">
        <v>215</v>
      </c>
      <c r="Y3572">
        <v>12</v>
      </c>
      <c r="Z3572">
        <v>42</v>
      </c>
      <c r="AA3572">
        <v>6</v>
      </c>
      <c r="AB3572">
        <v>298</v>
      </c>
      <c r="AC3572">
        <v>147</v>
      </c>
      <c r="AD3572">
        <v>4</v>
      </c>
      <c r="AE3572">
        <v>47</v>
      </c>
      <c r="AF3572">
        <v>24</v>
      </c>
      <c r="AG3572">
        <v>91</v>
      </c>
      <c r="AH3572">
        <v>48</v>
      </c>
      <c r="AI3572">
        <v>2</v>
      </c>
      <c r="AJ3572">
        <v>9</v>
      </c>
      <c r="AK3572">
        <v>2</v>
      </c>
      <c r="AL3572">
        <v>23</v>
      </c>
      <c r="AM3572">
        <v>19</v>
      </c>
      <c r="AN3572">
        <v>3</v>
      </c>
      <c r="AO3572">
        <v>0</v>
      </c>
      <c r="AP3572">
        <v>0</v>
      </c>
      <c r="AQ3572">
        <v>0</v>
      </c>
      <c r="AR3572">
        <v>0</v>
      </c>
      <c r="AS3572">
        <v>0</v>
      </c>
      <c r="AT3572">
        <v>0</v>
      </c>
      <c r="AU3572">
        <v>0</v>
      </c>
      <c r="AV3572">
        <v>0</v>
      </c>
      <c r="AW3572">
        <v>0</v>
      </c>
      <c r="AX3572">
        <v>0</v>
      </c>
      <c r="AY3572">
        <v>0</v>
      </c>
      <c r="AZ3572">
        <v>0</v>
      </c>
      <c r="BA3572">
        <v>0</v>
      </c>
      <c r="BB3572">
        <v>0</v>
      </c>
      <c r="BC3572">
        <v>0</v>
      </c>
      <c r="BD3572">
        <v>0</v>
      </c>
      <c r="BE3572">
        <v>0</v>
      </c>
      <c r="BF3572">
        <v>0</v>
      </c>
      <c r="BG3572" s="20">
        <v>2</v>
      </c>
      <c r="BH3572" s="20">
        <v>0</v>
      </c>
      <c r="BI3572" s="20">
        <v>38</v>
      </c>
      <c r="BJ3572" s="20">
        <v>0</v>
      </c>
      <c r="BK3572" s="20">
        <v>160</v>
      </c>
      <c r="BL3572" s="20">
        <v>327</v>
      </c>
      <c r="BM3572" s="20">
        <v>215</v>
      </c>
      <c r="BN3572" s="20">
        <v>74</v>
      </c>
      <c r="BO3572" s="20">
        <v>20</v>
      </c>
      <c r="BP3572" s="20">
        <v>3242</v>
      </c>
      <c r="BQ3572" s="20">
        <v>1179</v>
      </c>
      <c r="BR3572" s="20">
        <v>0</v>
      </c>
      <c r="BS3572" s="20">
        <v>38</v>
      </c>
      <c r="BT3572" s="20">
        <v>788</v>
      </c>
      <c r="BU3572" s="20">
        <v>281</v>
      </c>
      <c r="BV3572" s="20">
        <v>1989</v>
      </c>
    </row>
    <row r="3573" spans="1:74" x14ac:dyDescent="0.25">
      <c r="A3573" s="20" t="s">
        <v>676</v>
      </c>
      <c r="B3573" s="20" t="s">
        <v>693</v>
      </c>
      <c r="C3573" s="20" t="s">
        <v>694</v>
      </c>
      <c r="D3573" s="1">
        <v>44606</v>
      </c>
      <c r="E3573">
        <v>42</v>
      </c>
      <c r="F3573">
        <v>2</v>
      </c>
      <c r="G3573">
        <v>2</v>
      </c>
      <c r="H3573">
        <v>0</v>
      </c>
      <c r="I3573">
        <v>0</v>
      </c>
      <c r="J3573">
        <v>28</v>
      </c>
      <c r="K3573">
        <v>0</v>
      </c>
      <c r="L3573">
        <v>4</v>
      </c>
      <c r="M3573">
        <v>0</v>
      </c>
      <c r="N3573">
        <v>0</v>
      </c>
      <c r="O3573">
        <v>0</v>
      </c>
      <c r="P3573">
        <v>0</v>
      </c>
      <c r="Q3573">
        <v>0</v>
      </c>
      <c r="R3573">
        <v>185</v>
      </c>
      <c r="S3573">
        <v>146</v>
      </c>
      <c r="T3573">
        <v>16</v>
      </c>
      <c r="U3573">
        <v>3</v>
      </c>
      <c r="V3573">
        <v>1</v>
      </c>
      <c r="W3573">
        <v>409</v>
      </c>
      <c r="X3573">
        <v>218</v>
      </c>
      <c r="Y3573">
        <v>12</v>
      </c>
      <c r="Z3573">
        <v>42</v>
      </c>
      <c r="AA3573">
        <v>6</v>
      </c>
      <c r="AB3573">
        <v>298</v>
      </c>
      <c r="AC3573">
        <v>147</v>
      </c>
      <c r="AD3573">
        <v>4</v>
      </c>
      <c r="AE3573">
        <v>47</v>
      </c>
      <c r="AF3573">
        <v>24</v>
      </c>
      <c r="AG3573">
        <v>92</v>
      </c>
      <c r="AH3573">
        <v>49</v>
      </c>
      <c r="AI3573">
        <v>2</v>
      </c>
      <c r="AJ3573">
        <v>9</v>
      </c>
      <c r="AK3573">
        <v>2</v>
      </c>
      <c r="AL3573">
        <v>23</v>
      </c>
      <c r="AM3573">
        <v>19</v>
      </c>
      <c r="AN3573">
        <v>3</v>
      </c>
      <c r="AO3573">
        <v>0</v>
      </c>
      <c r="AP3573">
        <v>0</v>
      </c>
      <c r="AQ3573">
        <v>0</v>
      </c>
      <c r="AR3573">
        <v>0</v>
      </c>
      <c r="AS3573">
        <v>0</v>
      </c>
      <c r="AT3573">
        <v>0</v>
      </c>
      <c r="AU3573">
        <v>0</v>
      </c>
      <c r="AV3573">
        <v>0</v>
      </c>
      <c r="AW3573">
        <v>0</v>
      </c>
      <c r="AX3573">
        <v>0</v>
      </c>
      <c r="AY3573">
        <v>0</v>
      </c>
      <c r="AZ3573">
        <v>0</v>
      </c>
      <c r="BA3573">
        <v>0</v>
      </c>
      <c r="BB3573">
        <v>0</v>
      </c>
      <c r="BC3573">
        <v>0</v>
      </c>
      <c r="BD3573">
        <v>0</v>
      </c>
      <c r="BE3573">
        <v>0</v>
      </c>
      <c r="BF3573">
        <v>0</v>
      </c>
      <c r="BG3573" s="20">
        <v>2</v>
      </c>
      <c r="BH3573" s="20">
        <v>0</v>
      </c>
      <c r="BI3573" s="20">
        <v>38</v>
      </c>
      <c r="BJ3573" s="20">
        <v>0</v>
      </c>
      <c r="BK3573" s="20">
        <v>160</v>
      </c>
      <c r="BL3573" s="20">
        <v>328</v>
      </c>
      <c r="BM3573" s="20">
        <v>215</v>
      </c>
      <c r="BN3573" s="20">
        <v>75</v>
      </c>
      <c r="BO3573" s="20">
        <v>20</v>
      </c>
      <c r="BP3573" s="20">
        <v>3258</v>
      </c>
      <c r="BQ3573" s="20">
        <v>1204</v>
      </c>
      <c r="BR3573" s="20">
        <v>0</v>
      </c>
      <c r="BS3573" s="20">
        <v>38</v>
      </c>
      <c r="BT3573" s="20">
        <v>789</v>
      </c>
      <c r="BU3573" s="20">
        <v>288</v>
      </c>
      <c r="BV3573" s="20">
        <v>1996</v>
      </c>
    </row>
    <row r="3574" spans="1:74" x14ac:dyDescent="0.25">
      <c r="A3574" s="20" t="s">
        <v>676</v>
      </c>
      <c r="B3574" s="20" t="s">
        <v>687</v>
      </c>
      <c r="C3574" s="20" t="s">
        <v>695</v>
      </c>
      <c r="D3574" s="1">
        <v>44493</v>
      </c>
      <c r="E3574">
        <v>128</v>
      </c>
      <c r="F3574">
        <v>6</v>
      </c>
      <c r="G3574">
        <v>1</v>
      </c>
      <c r="H3574">
        <v>1</v>
      </c>
      <c r="I3574">
        <v>0</v>
      </c>
      <c r="J3574">
        <v>28</v>
      </c>
      <c r="K3574">
        <v>6</v>
      </c>
      <c r="L3574">
        <v>9</v>
      </c>
      <c r="M3574">
        <v>3</v>
      </c>
      <c r="N3574">
        <v>10</v>
      </c>
      <c r="O3574">
        <v>0</v>
      </c>
      <c r="P3574">
        <v>5</v>
      </c>
      <c r="Q3574">
        <v>0</v>
      </c>
      <c r="R3574">
        <v>321</v>
      </c>
      <c r="S3574">
        <v>0</v>
      </c>
      <c r="T3574">
        <v>97</v>
      </c>
      <c r="U3574">
        <v>29</v>
      </c>
      <c r="V3574">
        <v>1</v>
      </c>
      <c r="W3574">
        <v>1614</v>
      </c>
      <c r="X3574">
        <v>0</v>
      </c>
      <c r="Y3574">
        <v>114</v>
      </c>
      <c r="Z3574">
        <v>217</v>
      </c>
      <c r="AA3574">
        <v>40</v>
      </c>
      <c r="AB3574">
        <v>583</v>
      </c>
      <c r="AC3574">
        <v>28</v>
      </c>
      <c r="AD3574">
        <v>4</v>
      </c>
      <c r="AE3574">
        <v>83</v>
      </c>
      <c r="AF3574">
        <v>11</v>
      </c>
      <c r="AG3574">
        <v>206</v>
      </c>
      <c r="AH3574">
        <v>0</v>
      </c>
      <c r="AI3574">
        <v>2</v>
      </c>
      <c r="AJ3574">
        <v>40</v>
      </c>
      <c r="AK3574">
        <v>12</v>
      </c>
      <c r="AL3574">
        <v>95</v>
      </c>
      <c r="AM3574">
        <v>0</v>
      </c>
      <c r="AN3574">
        <v>7</v>
      </c>
      <c r="AO3574">
        <v>4</v>
      </c>
      <c r="AP3574">
        <v>0</v>
      </c>
      <c r="AQ3574">
        <v>0</v>
      </c>
      <c r="AR3574">
        <v>0</v>
      </c>
      <c r="AS3574">
        <v>1</v>
      </c>
      <c r="AT3574">
        <v>0</v>
      </c>
      <c r="AU3574">
        <v>0</v>
      </c>
      <c r="AV3574">
        <v>0</v>
      </c>
      <c r="AW3574">
        <v>0</v>
      </c>
      <c r="AX3574">
        <v>0</v>
      </c>
      <c r="AY3574">
        <v>0</v>
      </c>
      <c r="AZ3574">
        <v>0</v>
      </c>
      <c r="BA3574">
        <v>0</v>
      </c>
      <c r="BB3574">
        <v>7</v>
      </c>
      <c r="BC3574">
        <v>35</v>
      </c>
      <c r="BD3574">
        <v>0</v>
      </c>
      <c r="BE3574">
        <v>1</v>
      </c>
      <c r="BF3574">
        <v>4</v>
      </c>
      <c r="BG3574" s="20"/>
      <c r="BH3574" s="20"/>
      <c r="BI3574" s="20"/>
      <c r="BJ3574" s="20"/>
      <c r="BK3574" s="20"/>
      <c r="BL3574" s="20"/>
      <c r="BM3574" s="20"/>
      <c r="BN3574" s="20"/>
      <c r="BO3574" s="20"/>
      <c r="BP3574" s="20"/>
      <c r="BQ3574" s="20"/>
      <c r="BR3574" s="20"/>
      <c r="BS3574" s="20"/>
      <c r="BT3574" s="20"/>
      <c r="BU3574" s="20"/>
      <c r="BV3574" s="20"/>
    </row>
    <row r="3575" spans="1:74" x14ac:dyDescent="0.25">
      <c r="A3575" s="20" t="s">
        <v>676</v>
      </c>
      <c r="B3575" s="20" t="s">
        <v>687</v>
      </c>
      <c r="C3575" s="20" t="s">
        <v>695</v>
      </c>
      <c r="D3575" s="1">
        <v>44500</v>
      </c>
      <c r="E3575">
        <v>129</v>
      </c>
      <c r="F3575">
        <v>6</v>
      </c>
      <c r="G3575">
        <v>2</v>
      </c>
      <c r="H3575">
        <v>1</v>
      </c>
      <c r="I3575">
        <v>0</v>
      </c>
      <c r="J3575">
        <v>32</v>
      </c>
      <c r="K3575">
        <v>6</v>
      </c>
      <c r="L3575">
        <v>9</v>
      </c>
      <c r="M3575">
        <v>3</v>
      </c>
      <c r="N3575">
        <v>10</v>
      </c>
      <c r="O3575">
        <v>0</v>
      </c>
      <c r="P3575">
        <v>5</v>
      </c>
      <c r="Q3575">
        <v>0</v>
      </c>
      <c r="R3575">
        <v>320</v>
      </c>
      <c r="S3575">
        <v>0</v>
      </c>
      <c r="T3575">
        <v>111</v>
      </c>
      <c r="U3575">
        <v>28</v>
      </c>
      <c r="V3575">
        <v>1</v>
      </c>
      <c r="W3575">
        <v>1607</v>
      </c>
      <c r="X3575">
        <v>0</v>
      </c>
      <c r="Y3575">
        <v>131</v>
      </c>
      <c r="Z3575">
        <v>213</v>
      </c>
      <c r="AA3575">
        <v>38</v>
      </c>
      <c r="AB3575">
        <v>581</v>
      </c>
      <c r="AC3575">
        <v>37</v>
      </c>
      <c r="AD3575">
        <v>4</v>
      </c>
      <c r="AE3575">
        <v>83</v>
      </c>
      <c r="AF3575">
        <v>11</v>
      </c>
      <c r="AG3575">
        <v>206</v>
      </c>
      <c r="AH3575">
        <v>0</v>
      </c>
      <c r="AI3575">
        <v>3</v>
      </c>
      <c r="AJ3575">
        <v>41</v>
      </c>
      <c r="AK3575">
        <v>12</v>
      </c>
      <c r="AL3575">
        <v>95</v>
      </c>
      <c r="AM3575">
        <v>0</v>
      </c>
      <c r="AN3575">
        <v>11</v>
      </c>
      <c r="AO3575">
        <v>4</v>
      </c>
      <c r="AP3575">
        <v>0</v>
      </c>
      <c r="AQ3575">
        <v>0</v>
      </c>
      <c r="AR3575">
        <v>0</v>
      </c>
      <c r="AS3575">
        <v>1</v>
      </c>
      <c r="AT3575">
        <v>0</v>
      </c>
      <c r="AU3575">
        <v>0</v>
      </c>
      <c r="AV3575">
        <v>0</v>
      </c>
      <c r="AW3575">
        <v>0</v>
      </c>
      <c r="AX3575">
        <v>0</v>
      </c>
      <c r="AY3575">
        <v>0</v>
      </c>
      <c r="AZ3575">
        <v>0</v>
      </c>
      <c r="BA3575">
        <v>0</v>
      </c>
      <c r="BB3575">
        <v>7</v>
      </c>
      <c r="BC3575">
        <v>36</v>
      </c>
      <c r="BD3575">
        <v>0</v>
      </c>
      <c r="BE3575">
        <v>1</v>
      </c>
      <c r="BF3575">
        <v>4</v>
      </c>
      <c r="BG3575" s="20"/>
      <c r="BH3575" s="20"/>
      <c r="BI3575" s="20"/>
      <c r="BJ3575" s="20"/>
      <c r="BK3575" s="20"/>
      <c r="BL3575" s="20"/>
      <c r="BM3575" s="20"/>
      <c r="BN3575" s="20"/>
      <c r="BO3575" s="20"/>
      <c r="BP3575" s="20"/>
      <c r="BQ3575" s="20"/>
      <c r="BR3575" s="20"/>
      <c r="BS3575" s="20"/>
      <c r="BT3575" s="20"/>
      <c r="BU3575" s="20"/>
      <c r="BV3575" s="20"/>
    </row>
    <row r="3576" spans="1:74" x14ac:dyDescent="0.25">
      <c r="A3576" s="20" t="s">
        <v>676</v>
      </c>
      <c r="B3576" s="20" t="s">
        <v>687</v>
      </c>
      <c r="C3576" s="20" t="s">
        <v>695</v>
      </c>
      <c r="D3576" s="1">
        <v>44507</v>
      </c>
      <c r="E3576">
        <v>130</v>
      </c>
      <c r="F3576">
        <v>6</v>
      </c>
      <c r="G3576">
        <v>2</v>
      </c>
      <c r="H3576">
        <v>1</v>
      </c>
      <c r="I3576">
        <v>0</v>
      </c>
      <c r="J3576">
        <v>34</v>
      </c>
      <c r="K3576">
        <v>6</v>
      </c>
      <c r="L3576">
        <v>8</v>
      </c>
      <c r="M3576">
        <v>2</v>
      </c>
      <c r="N3576">
        <v>10</v>
      </c>
      <c r="O3576">
        <v>6</v>
      </c>
      <c r="P3576">
        <v>0</v>
      </c>
      <c r="Q3576">
        <v>0</v>
      </c>
      <c r="R3576">
        <v>322</v>
      </c>
      <c r="S3576">
        <v>130</v>
      </c>
      <c r="T3576">
        <v>7</v>
      </c>
      <c r="U3576">
        <v>28</v>
      </c>
      <c r="V3576">
        <v>2</v>
      </c>
      <c r="W3576">
        <v>1609</v>
      </c>
      <c r="X3576">
        <v>146</v>
      </c>
      <c r="Y3576">
        <v>34</v>
      </c>
      <c r="Z3576">
        <v>209</v>
      </c>
      <c r="AA3576">
        <v>38</v>
      </c>
      <c r="AB3576">
        <v>583</v>
      </c>
      <c r="AC3576">
        <v>43</v>
      </c>
      <c r="AD3576">
        <v>4</v>
      </c>
      <c r="AE3576">
        <v>83</v>
      </c>
      <c r="AF3576">
        <v>12</v>
      </c>
      <c r="AG3576">
        <v>208</v>
      </c>
      <c r="AH3576">
        <v>6</v>
      </c>
      <c r="AI3576">
        <v>1</v>
      </c>
      <c r="AJ3576">
        <v>41</v>
      </c>
      <c r="AK3576">
        <v>12</v>
      </c>
      <c r="AL3576">
        <v>95</v>
      </c>
      <c r="AM3576">
        <v>13</v>
      </c>
      <c r="AN3576">
        <v>4</v>
      </c>
      <c r="AO3576">
        <v>4</v>
      </c>
      <c r="AP3576">
        <v>0</v>
      </c>
      <c r="AQ3576">
        <v>0</v>
      </c>
      <c r="AR3576">
        <v>0</v>
      </c>
      <c r="AS3576">
        <v>1</v>
      </c>
      <c r="AT3576">
        <v>0</v>
      </c>
      <c r="AU3576">
        <v>0</v>
      </c>
      <c r="AV3576">
        <v>0</v>
      </c>
      <c r="AW3576">
        <v>0</v>
      </c>
      <c r="AX3576">
        <v>0</v>
      </c>
      <c r="AY3576">
        <v>0</v>
      </c>
      <c r="AZ3576">
        <v>0</v>
      </c>
      <c r="BA3576">
        <v>0</v>
      </c>
      <c r="BB3576">
        <v>0</v>
      </c>
      <c r="BC3576">
        <v>0</v>
      </c>
      <c r="BD3576">
        <v>0</v>
      </c>
      <c r="BE3576">
        <v>0</v>
      </c>
      <c r="BF3576">
        <v>0</v>
      </c>
      <c r="BG3576" s="20">
        <v>4</v>
      </c>
      <c r="BH3576" s="20">
        <v>0</v>
      </c>
      <c r="BI3576" s="20">
        <v>105</v>
      </c>
      <c r="BJ3576" s="20">
        <v>10</v>
      </c>
      <c r="BK3576" s="20">
        <v>277</v>
      </c>
      <c r="BL3576" s="20">
        <v>1235</v>
      </c>
      <c r="BM3576" s="20">
        <v>462</v>
      </c>
      <c r="BN3576" s="20">
        <v>142</v>
      </c>
      <c r="BO3576" s="20">
        <v>83</v>
      </c>
      <c r="BP3576" s="20"/>
      <c r="BQ3576" s="20"/>
      <c r="BR3576" s="20"/>
      <c r="BS3576" s="20"/>
      <c r="BT3576" s="20"/>
      <c r="BU3576" s="20"/>
      <c r="BV3576" s="20"/>
    </row>
    <row r="3577" spans="1:74" x14ac:dyDescent="0.25">
      <c r="A3577" s="20" t="s">
        <v>676</v>
      </c>
      <c r="B3577" s="20" t="s">
        <v>687</v>
      </c>
      <c r="C3577" s="20" t="s">
        <v>695</v>
      </c>
      <c r="D3577" s="1">
        <v>44514</v>
      </c>
      <c r="E3577">
        <v>130</v>
      </c>
      <c r="F3577">
        <v>6</v>
      </c>
      <c r="G3577">
        <v>2</v>
      </c>
      <c r="H3577">
        <v>1</v>
      </c>
      <c r="I3577">
        <v>0</v>
      </c>
      <c r="J3577">
        <v>36</v>
      </c>
      <c r="K3577">
        <v>6</v>
      </c>
      <c r="L3577">
        <v>8</v>
      </c>
      <c r="M3577">
        <v>2</v>
      </c>
      <c r="N3577">
        <v>10</v>
      </c>
      <c r="O3577">
        <v>6</v>
      </c>
      <c r="P3577">
        <v>0</v>
      </c>
      <c r="Q3577">
        <v>0</v>
      </c>
      <c r="R3577">
        <v>320</v>
      </c>
      <c r="S3577">
        <v>142</v>
      </c>
      <c r="T3577">
        <v>7</v>
      </c>
      <c r="U3577">
        <v>28</v>
      </c>
      <c r="V3577">
        <v>2</v>
      </c>
      <c r="W3577">
        <v>1608</v>
      </c>
      <c r="X3577">
        <v>183</v>
      </c>
      <c r="Y3577">
        <v>33</v>
      </c>
      <c r="Z3577">
        <v>202</v>
      </c>
      <c r="AA3577">
        <v>38</v>
      </c>
      <c r="AB3577">
        <v>580</v>
      </c>
      <c r="AC3577">
        <v>54</v>
      </c>
      <c r="AD3577">
        <v>4</v>
      </c>
      <c r="AE3577">
        <v>82</v>
      </c>
      <c r="AF3577">
        <v>11</v>
      </c>
      <c r="AG3577">
        <v>208</v>
      </c>
      <c r="AH3577">
        <v>8</v>
      </c>
      <c r="AI3577">
        <v>1</v>
      </c>
      <c r="AJ3577">
        <v>42</v>
      </c>
      <c r="AK3577">
        <v>12</v>
      </c>
      <c r="AL3577">
        <v>95</v>
      </c>
      <c r="AM3577">
        <v>14</v>
      </c>
      <c r="AN3577">
        <v>4</v>
      </c>
      <c r="AO3577">
        <v>4</v>
      </c>
      <c r="AP3577">
        <v>0</v>
      </c>
      <c r="AQ3577">
        <v>0</v>
      </c>
      <c r="AR3577">
        <v>0</v>
      </c>
      <c r="AS3577">
        <v>1</v>
      </c>
      <c r="AT3577">
        <v>0</v>
      </c>
      <c r="AU3577">
        <v>0</v>
      </c>
      <c r="AV3577">
        <v>0</v>
      </c>
      <c r="AW3577">
        <v>0</v>
      </c>
      <c r="AX3577">
        <v>0</v>
      </c>
      <c r="AY3577">
        <v>0</v>
      </c>
      <c r="AZ3577">
        <v>0</v>
      </c>
      <c r="BA3577">
        <v>0</v>
      </c>
      <c r="BB3577">
        <v>0</v>
      </c>
      <c r="BC3577">
        <v>0</v>
      </c>
      <c r="BD3577">
        <v>0</v>
      </c>
      <c r="BE3577">
        <v>0</v>
      </c>
      <c r="BF3577">
        <v>0</v>
      </c>
      <c r="BG3577" s="20">
        <v>4</v>
      </c>
      <c r="BH3577" s="20">
        <v>0</v>
      </c>
      <c r="BI3577" s="20">
        <v>105</v>
      </c>
      <c r="BJ3577" s="20">
        <v>10</v>
      </c>
      <c r="BK3577" s="20">
        <v>275</v>
      </c>
      <c r="BL3577" s="20">
        <v>1239</v>
      </c>
      <c r="BM3577" s="20">
        <v>461</v>
      </c>
      <c r="BN3577" s="20">
        <v>141</v>
      </c>
      <c r="BO3577" s="20">
        <v>83</v>
      </c>
      <c r="BP3577" s="20"/>
      <c r="BQ3577" s="20"/>
      <c r="BR3577" s="20"/>
      <c r="BS3577" s="20"/>
      <c r="BT3577" s="20"/>
      <c r="BU3577" s="20"/>
      <c r="BV3577" s="20"/>
    </row>
    <row r="3578" spans="1:74" x14ac:dyDescent="0.25">
      <c r="A3578" s="20" t="s">
        <v>676</v>
      </c>
      <c r="B3578" s="20" t="s">
        <v>687</v>
      </c>
      <c r="C3578" s="20" t="s">
        <v>695</v>
      </c>
      <c r="D3578" s="1">
        <v>44521</v>
      </c>
      <c r="E3578">
        <v>130</v>
      </c>
      <c r="F3578">
        <v>6</v>
      </c>
      <c r="G3578">
        <v>3</v>
      </c>
      <c r="H3578">
        <v>1</v>
      </c>
      <c r="I3578">
        <v>0</v>
      </c>
      <c r="J3578">
        <v>40</v>
      </c>
      <c r="K3578">
        <v>6</v>
      </c>
      <c r="L3578">
        <v>8</v>
      </c>
      <c r="M3578">
        <v>2</v>
      </c>
      <c r="N3578">
        <v>10</v>
      </c>
      <c r="O3578">
        <v>6</v>
      </c>
      <c r="P3578">
        <v>0</v>
      </c>
      <c r="Q3578">
        <v>0</v>
      </c>
      <c r="R3578">
        <v>321</v>
      </c>
      <c r="S3578">
        <v>149</v>
      </c>
      <c r="T3578">
        <v>7</v>
      </c>
      <c r="U3578">
        <v>28</v>
      </c>
      <c r="V3578">
        <v>2</v>
      </c>
      <c r="W3578">
        <v>1603</v>
      </c>
      <c r="X3578">
        <v>208</v>
      </c>
      <c r="Y3578">
        <v>33</v>
      </c>
      <c r="Z3578">
        <v>197</v>
      </c>
      <c r="AA3578">
        <v>39</v>
      </c>
      <c r="AB3578">
        <v>579</v>
      </c>
      <c r="AC3578">
        <v>68</v>
      </c>
      <c r="AD3578">
        <v>4</v>
      </c>
      <c r="AE3578">
        <v>81</v>
      </c>
      <c r="AF3578">
        <v>10</v>
      </c>
      <c r="AG3578">
        <v>206</v>
      </c>
      <c r="AH3578">
        <v>9</v>
      </c>
      <c r="AI3578">
        <v>1</v>
      </c>
      <c r="AJ3578">
        <v>41</v>
      </c>
      <c r="AK3578">
        <v>12</v>
      </c>
      <c r="AL3578">
        <v>95</v>
      </c>
      <c r="AM3578">
        <v>16</v>
      </c>
      <c r="AN3578">
        <v>4</v>
      </c>
      <c r="AO3578">
        <v>4</v>
      </c>
      <c r="AP3578">
        <v>0</v>
      </c>
      <c r="AQ3578">
        <v>0</v>
      </c>
      <c r="AR3578">
        <v>0</v>
      </c>
      <c r="AS3578">
        <v>1</v>
      </c>
      <c r="AT3578">
        <v>0</v>
      </c>
      <c r="AU3578">
        <v>0</v>
      </c>
      <c r="AV3578">
        <v>0</v>
      </c>
      <c r="AW3578">
        <v>0</v>
      </c>
      <c r="AX3578">
        <v>0</v>
      </c>
      <c r="AY3578">
        <v>0</v>
      </c>
      <c r="AZ3578">
        <v>0</v>
      </c>
      <c r="BA3578">
        <v>0</v>
      </c>
      <c r="BB3578">
        <v>0</v>
      </c>
      <c r="BC3578">
        <v>0</v>
      </c>
      <c r="BD3578">
        <v>0</v>
      </c>
      <c r="BE3578">
        <v>0</v>
      </c>
      <c r="BF3578">
        <v>0</v>
      </c>
      <c r="BG3578" s="20">
        <v>4</v>
      </c>
      <c r="BH3578" s="20">
        <v>0</v>
      </c>
      <c r="BI3578" s="20">
        <v>105</v>
      </c>
      <c r="BJ3578" s="20">
        <v>10</v>
      </c>
      <c r="BK3578" s="20">
        <v>276</v>
      </c>
      <c r="BL3578" s="20">
        <v>1240</v>
      </c>
      <c r="BM3578" s="20">
        <v>463</v>
      </c>
      <c r="BN3578" s="20">
        <v>140</v>
      </c>
      <c r="BO3578" s="20">
        <v>83</v>
      </c>
      <c r="BP3578" s="20"/>
      <c r="BQ3578" s="20"/>
      <c r="BR3578" s="20"/>
      <c r="BS3578" s="20"/>
      <c r="BT3578" s="20"/>
      <c r="BU3578" s="20"/>
      <c r="BV3578" s="20"/>
    </row>
    <row r="3579" spans="1:74" x14ac:dyDescent="0.25">
      <c r="A3579" s="20" t="s">
        <v>676</v>
      </c>
      <c r="B3579" s="20" t="s">
        <v>687</v>
      </c>
      <c r="C3579" s="20" t="s">
        <v>695</v>
      </c>
      <c r="D3579" s="1">
        <v>44528</v>
      </c>
      <c r="E3579">
        <v>130</v>
      </c>
      <c r="F3579">
        <v>6</v>
      </c>
      <c r="G3579">
        <v>3</v>
      </c>
      <c r="H3579">
        <v>1</v>
      </c>
      <c r="I3579">
        <v>0</v>
      </c>
      <c r="J3579">
        <v>43</v>
      </c>
      <c r="K3579">
        <v>6</v>
      </c>
      <c r="L3579">
        <v>8</v>
      </c>
      <c r="M3579">
        <v>2</v>
      </c>
      <c r="N3579">
        <v>10</v>
      </c>
      <c r="O3579">
        <v>6</v>
      </c>
      <c r="P3579">
        <v>0</v>
      </c>
      <c r="Q3579">
        <v>0</v>
      </c>
      <c r="R3579">
        <v>320</v>
      </c>
      <c r="S3579">
        <v>161</v>
      </c>
      <c r="T3579">
        <v>7</v>
      </c>
      <c r="U3579">
        <v>27</v>
      </c>
      <c r="V3579">
        <v>1</v>
      </c>
      <c r="W3579">
        <v>1600</v>
      </c>
      <c r="X3579">
        <v>283</v>
      </c>
      <c r="Y3579">
        <v>33</v>
      </c>
      <c r="Z3579">
        <v>195</v>
      </c>
      <c r="AA3579">
        <v>39</v>
      </c>
      <c r="AB3579">
        <v>579</v>
      </c>
      <c r="AC3579">
        <v>93</v>
      </c>
      <c r="AD3579">
        <v>4</v>
      </c>
      <c r="AE3579">
        <v>80</v>
      </c>
      <c r="AF3579">
        <v>10</v>
      </c>
      <c r="AG3579">
        <v>209</v>
      </c>
      <c r="AH3579">
        <v>13</v>
      </c>
      <c r="AI3579">
        <v>1</v>
      </c>
      <c r="AJ3579">
        <v>41</v>
      </c>
      <c r="AK3579">
        <v>13</v>
      </c>
      <c r="AL3579">
        <v>92</v>
      </c>
      <c r="AM3579">
        <v>20</v>
      </c>
      <c r="AN3579">
        <v>4</v>
      </c>
      <c r="AO3579">
        <v>4</v>
      </c>
      <c r="AP3579">
        <v>0</v>
      </c>
      <c r="AQ3579">
        <v>0</v>
      </c>
      <c r="AR3579">
        <v>0</v>
      </c>
      <c r="AS3579">
        <v>1</v>
      </c>
      <c r="AT3579">
        <v>0</v>
      </c>
      <c r="AU3579">
        <v>0</v>
      </c>
      <c r="AV3579">
        <v>0</v>
      </c>
      <c r="AW3579">
        <v>0</v>
      </c>
      <c r="AX3579">
        <v>0</v>
      </c>
      <c r="AY3579">
        <v>0</v>
      </c>
      <c r="AZ3579">
        <v>0</v>
      </c>
      <c r="BA3579">
        <v>0</v>
      </c>
      <c r="BB3579">
        <v>0</v>
      </c>
      <c r="BC3579">
        <v>0</v>
      </c>
      <c r="BD3579">
        <v>0</v>
      </c>
      <c r="BE3579">
        <v>0</v>
      </c>
      <c r="BF3579">
        <v>0</v>
      </c>
      <c r="BG3579" s="20">
        <v>4</v>
      </c>
      <c r="BH3579" s="20">
        <v>0</v>
      </c>
      <c r="BI3579" s="20">
        <v>105</v>
      </c>
      <c r="BJ3579" s="20">
        <v>10</v>
      </c>
      <c r="BK3579" s="20">
        <v>276</v>
      </c>
      <c r="BL3579" s="20">
        <v>1242</v>
      </c>
      <c r="BM3579" s="20">
        <v>464</v>
      </c>
      <c r="BN3579" s="20">
        <v>142</v>
      </c>
      <c r="BO3579" s="20">
        <v>80</v>
      </c>
      <c r="BP3579" s="20"/>
      <c r="BQ3579" s="20"/>
      <c r="BR3579" s="20"/>
      <c r="BS3579" s="20"/>
      <c r="BT3579" s="20"/>
      <c r="BU3579" s="20"/>
      <c r="BV3579" s="20"/>
    </row>
    <row r="3580" spans="1:74" x14ac:dyDescent="0.25">
      <c r="A3580" s="20" t="s">
        <v>676</v>
      </c>
      <c r="B3580" s="20" t="s">
        <v>687</v>
      </c>
      <c r="C3580" s="20" t="s">
        <v>695</v>
      </c>
      <c r="D3580" s="1">
        <v>44535</v>
      </c>
      <c r="E3580">
        <v>130</v>
      </c>
      <c r="F3580">
        <v>6</v>
      </c>
      <c r="G3580">
        <v>3</v>
      </c>
      <c r="H3580">
        <v>1</v>
      </c>
      <c r="I3580">
        <v>0</v>
      </c>
      <c r="J3580">
        <v>49</v>
      </c>
      <c r="K3580">
        <v>6</v>
      </c>
      <c r="L3580">
        <v>8</v>
      </c>
      <c r="M3580">
        <v>2</v>
      </c>
      <c r="N3580">
        <v>10</v>
      </c>
      <c r="O3580">
        <v>7</v>
      </c>
      <c r="P3580">
        <v>0</v>
      </c>
      <c r="Q3580">
        <v>0</v>
      </c>
      <c r="R3580">
        <v>319</v>
      </c>
      <c r="S3580">
        <v>169</v>
      </c>
      <c r="T3580">
        <v>6</v>
      </c>
      <c r="U3580">
        <v>27</v>
      </c>
      <c r="V3580">
        <v>1</v>
      </c>
      <c r="W3580">
        <v>1607</v>
      </c>
      <c r="X3580">
        <v>360</v>
      </c>
      <c r="Y3580">
        <v>31</v>
      </c>
      <c r="Z3580">
        <v>191</v>
      </c>
      <c r="AA3580">
        <v>41</v>
      </c>
      <c r="AB3580">
        <v>577</v>
      </c>
      <c r="AC3580">
        <v>122</v>
      </c>
      <c r="AD3580">
        <v>5</v>
      </c>
      <c r="AE3580">
        <v>80</v>
      </c>
      <c r="AF3580">
        <v>9</v>
      </c>
      <c r="AG3580">
        <v>213</v>
      </c>
      <c r="AH3580">
        <v>15</v>
      </c>
      <c r="AI3580">
        <v>1</v>
      </c>
      <c r="AJ3580">
        <v>40</v>
      </c>
      <c r="AK3580">
        <v>14</v>
      </c>
      <c r="AL3580">
        <v>91</v>
      </c>
      <c r="AM3580">
        <v>22</v>
      </c>
      <c r="AN3580">
        <v>3</v>
      </c>
      <c r="AO3580">
        <v>4</v>
      </c>
      <c r="AP3580">
        <v>0</v>
      </c>
      <c r="AQ3580">
        <v>0</v>
      </c>
      <c r="AR3580">
        <v>0</v>
      </c>
      <c r="AS3580">
        <v>1</v>
      </c>
      <c r="AT3580">
        <v>0</v>
      </c>
      <c r="AU3580">
        <v>0</v>
      </c>
      <c r="AV3580">
        <v>0</v>
      </c>
      <c r="AW3580">
        <v>0</v>
      </c>
      <c r="AX3580">
        <v>0</v>
      </c>
      <c r="AY3580">
        <v>0</v>
      </c>
      <c r="AZ3580">
        <v>0</v>
      </c>
      <c r="BA3580">
        <v>0</v>
      </c>
      <c r="BB3580">
        <v>0</v>
      </c>
      <c r="BC3580">
        <v>0</v>
      </c>
      <c r="BD3580">
        <v>0</v>
      </c>
      <c r="BE3580">
        <v>0</v>
      </c>
      <c r="BF3580">
        <v>0</v>
      </c>
      <c r="BG3580" s="20">
        <v>4</v>
      </c>
      <c r="BH3580" s="20">
        <v>1</v>
      </c>
      <c r="BI3580" s="20">
        <v>106</v>
      </c>
      <c r="BJ3580" s="20">
        <v>10</v>
      </c>
      <c r="BK3580" s="20">
        <v>276</v>
      </c>
      <c r="BL3580" s="20">
        <v>1247</v>
      </c>
      <c r="BM3580" s="20">
        <v>462</v>
      </c>
      <c r="BN3580" s="20">
        <v>146</v>
      </c>
      <c r="BO3580" s="20">
        <v>80</v>
      </c>
      <c r="BP3580" s="20"/>
      <c r="BQ3580" s="20"/>
      <c r="BR3580" s="20"/>
      <c r="BS3580" s="20"/>
      <c r="BT3580" s="20"/>
      <c r="BU3580" s="20"/>
      <c r="BV3580" s="20"/>
    </row>
    <row r="3581" spans="1:74" x14ac:dyDescent="0.25">
      <c r="A3581" s="20" t="s">
        <v>676</v>
      </c>
      <c r="B3581" s="20" t="s">
        <v>687</v>
      </c>
      <c r="C3581" s="20" t="s">
        <v>695</v>
      </c>
      <c r="D3581" s="1">
        <v>44542</v>
      </c>
      <c r="E3581">
        <v>131</v>
      </c>
      <c r="F3581">
        <v>6</v>
      </c>
      <c r="G3581">
        <v>3</v>
      </c>
      <c r="H3581">
        <v>1</v>
      </c>
      <c r="I3581">
        <v>0</v>
      </c>
      <c r="J3581">
        <v>53</v>
      </c>
      <c r="K3581">
        <v>6</v>
      </c>
      <c r="L3581">
        <v>8</v>
      </c>
      <c r="M3581">
        <v>2</v>
      </c>
      <c r="N3581">
        <v>10</v>
      </c>
      <c r="O3581">
        <v>7</v>
      </c>
      <c r="P3581">
        <v>0</v>
      </c>
      <c r="Q3581">
        <v>0</v>
      </c>
      <c r="R3581">
        <v>320</v>
      </c>
      <c r="S3581">
        <v>178</v>
      </c>
      <c r="T3581">
        <v>6</v>
      </c>
      <c r="U3581">
        <v>27</v>
      </c>
      <c r="V3581">
        <v>1</v>
      </c>
      <c r="W3581">
        <v>1612</v>
      </c>
      <c r="X3581">
        <v>425</v>
      </c>
      <c r="Y3581">
        <v>31</v>
      </c>
      <c r="Z3581">
        <v>191</v>
      </c>
      <c r="AA3581">
        <v>42</v>
      </c>
      <c r="AB3581">
        <v>581</v>
      </c>
      <c r="AC3581">
        <v>179</v>
      </c>
      <c r="AD3581">
        <v>5</v>
      </c>
      <c r="AE3581">
        <v>77</v>
      </c>
      <c r="AF3581">
        <v>10</v>
      </c>
      <c r="AG3581">
        <v>216</v>
      </c>
      <c r="AH3581">
        <v>21</v>
      </c>
      <c r="AI3581">
        <v>1</v>
      </c>
      <c r="AJ3581">
        <v>40</v>
      </c>
      <c r="AK3581">
        <v>14</v>
      </c>
      <c r="AL3581">
        <v>91</v>
      </c>
      <c r="AM3581">
        <v>22</v>
      </c>
      <c r="AN3581">
        <v>3</v>
      </c>
      <c r="AO3581">
        <v>4</v>
      </c>
      <c r="AP3581">
        <v>0</v>
      </c>
      <c r="AQ3581">
        <v>0</v>
      </c>
      <c r="AR3581">
        <v>0</v>
      </c>
      <c r="AS3581">
        <v>1</v>
      </c>
      <c r="AT3581">
        <v>0</v>
      </c>
      <c r="AU3581">
        <v>0</v>
      </c>
      <c r="AV3581">
        <v>0</v>
      </c>
      <c r="AW3581">
        <v>0</v>
      </c>
      <c r="AX3581">
        <v>0</v>
      </c>
      <c r="AY3581">
        <v>0</v>
      </c>
      <c r="AZ3581">
        <v>0</v>
      </c>
      <c r="BA3581">
        <v>0</v>
      </c>
      <c r="BB3581">
        <v>0</v>
      </c>
      <c r="BC3581">
        <v>0</v>
      </c>
      <c r="BD3581">
        <v>0</v>
      </c>
      <c r="BE3581">
        <v>0</v>
      </c>
      <c r="BF3581">
        <v>0</v>
      </c>
      <c r="BG3581" s="20">
        <v>4</v>
      </c>
      <c r="BH3581" s="20">
        <v>1</v>
      </c>
      <c r="BI3581" s="20">
        <v>107</v>
      </c>
      <c r="BJ3581" s="20">
        <v>10</v>
      </c>
      <c r="BK3581" s="20">
        <v>277</v>
      </c>
      <c r="BL3581" s="20">
        <v>1251</v>
      </c>
      <c r="BM3581" s="20">
        <v>469</v>
      </c>
      <c r="BN3581" s="20">
        <v>149</v>
      </c>
      <c r="BO3581" s="20">
        <v>80</v>
      </c>
      <c r="BP3581" s="20"/>
      <c r="BQ3581" s="20"/>
      <c r="BR3581" s="20"/>
      <c r="BS3581" s="20"/>
      <c r="BT3581" s="20"/>
      <c r="BU3581" s="20"/>
      <c r="BV3581" s="20"/>
    </row>
    <row r="3582" spans="1:74" x14ac:dyDescent="0.25">
      <c r="A3582" s="20" t="s">
        <v>676</v>
      </c>
      <c r="B3582" s="20" t="s">
        <v>687</v>
      </c>
      <c r="C3582" s="20" t="s">
        <v>695</v>
      </c>
      <c r="D3582" s="1">
        <v>44549</v>
      </c>
      <c r="E3582">
        <v>131</v>
      </c>
      <c r="F3582">
        <v>6</v>
      </c>
      <c r="G3582">
        <v>3</v>
      </c>
      <c r="H3582">
        <v>1</v>
      </c>
      <c r="I3582">
        <v>0</v>
      </c>
      <c r="J3582">
        <v>61</v>
      </c>
      <c r="K3582">
        <v>6</v>
      </c>
      <c r="L3582">
        <v>8</v>
      </c>
      <c r="M3582">
        <v>2</v>
      </c>
      <c r="N3582">
        <v>10</v>
      </c>
      <c r="O3582">
        <v>7</v>
      </c>
      <c r="P3582">
        <v>0</v>
      </c>
      <c r="Q3582">
        <v>0</v>
      </c>
      <c r="R3582">
        <v>319</v>
      </c>
      <c r="S3582">
        <v>190</v>
      </c>
      <c r="T3582">
        <v>6</v>
      </c>
      <c r="U3582">
        <v>27</v>
      </c>
      <c r="V3582">
        <v>1</v>
      </c>
      <c r="W3582">
        <v>1611</v>
      </c>
      <c r="X3582">
        <v>510</v>
      </c>
      <c r="Y3582">
        <v>32</v>
      </c>
      <c r="Z3582">
        <v>187</v>
      </c>
      <c r="AA3582">
        <v>41</v>
      </c>
      <c r="AB3582">
        <v>579</v>
      </c>
      <c r="AC3582">
        <v>230</v>
      </c>
      <c r="AD3582">
        <v>5</v>
      </c>
      <c r="AE3582">
        <v>76</v>
      </c>
      <c r="AF3582">
        <v>10</v>
      </c>
      <c r="AG3582">
        <v>217</v>
      </c>
      <c r="AH3582">
        <v>36</v>
      </c>
      <c r="AI3582">
        <v>1</v>
      </c>
      <c r="AJ3582">
        <v>39</v>
      </c>
      <c r="AK3582">
        <v>14</v>
      </c>
      <c r="AL3582">
        <v>91</v>
      </c>
      <c r="AM3582">
        <v>23</v>
      </c>
      <c r="AN3582">
        <v>3</v>
      </c>
      <c r="AO3582">
        <v>4</v>
      </c>
      <c r="AP3582">
        <v>0</v>
      </c>
      <c r="AQ3582">
        <v>0</v>
      </c>
      <c r="AR3582">
        <v>0</v>
      </c>
      <c r="AS3582">
        <v>1</v>
      </c>
      <c r="AT3582">
        <v>0</v>
      </c>
      <c r="AU3582">
        <v>0</v>
      </c>
      <c r="AV3582">
        <v>0</v>
      </c>
      <c r="AW3582">
        <v>0</v>
      </c>
      <c r="AX3582">
        <v>0</v>
      </c>
      <c r="AY3582">
        <v>0</v>
      </c>
      <c r="AZ3582">
        <v>0</v>
      </c>
      <c r="BA3582">
        <v>0</v>
      </c>
      <c r="BB3582">
        <v>0</v>
      </c>
      <c r="BC3582">
        <v>0</v>
      </c>
      <c r="BD3582">
        <v>0</v>
      </c>
      <c r="BE3582">
        <v>0</v>
      </c>
      <c r="BF3582">
        <v>0</v>
      </c>
      <c r="BG3582" s="20">
        <v>4</v>
      </c>
      <c r="BH3582" s="20">
        <v>1</v>
      </c>
      <c r="BI3582" s="20">
        <v>107</v>
      </c>
      <c r="BJ3582" s="20">
        <v>10</v>
      </c>
      <c r="BK3582" s="20">
        <v>276</v>
      </c>
      <c r="BL3582" s="20">
        <v>1253</v>
      </c>
      <c r="BM3582" s="20">
        <v>467</v>
      </c>
      <c r="BN3582" s="20">
        <v>152</v>
      </c>
      <c r="BO3582" s="20">
        <v>80</v>
      </c>
      <c r="BP3582" s="20">
        <v>5200</v>
      </c>
      <c r="BQ3582" s="20">
        <v>683</v>
      </c>
      <c r="BR3582" s="20">
        <v>0</v>
      </c>
      <c r="BS3582" s="20">
        <v>13</v>
      </c>
      <c r="BT3582" s="20">
        <v>760</v>
      </c>
      <c r="BU3582" s="20">
        <v>938</v>
      </c>
      <c r="BV3582" s="20">
        <v>3137</v>
      </c>
    </row>
    <row r="3583" spans="1:74" x14ac:dyDescent="0.25">
      <c r="A3583" s="20" t="s">
        <v>676</v>
      </c>
      <c r="B3583" s="20" t="s">
        <v>687</v>
      </c>
      <c r="C3583" s="20" t="s">
        <v>695</v>
      </c>
      <c r="D3583" s="1">
        <v>44558</v>
      </c>
      <c r="E3583">
        <v>131</v>
      </c>
      <c r="F3583">
        <v>6</v>
      </c>
      <c r="G3583">
        <v>3</v>
      </c>
      <c r="H3583">
        <v>1</v>
      </c>
      <c r="I3583">
        <v>0</v>
      </c>
      <c r="J3583">
        <v>65</v>
      </c>
      <c r="K3583">
        <v>6</v>
      </c>
      <c r="L3583">
        <v>8</v>
      </c>
      <c r="M3583">
        <v>2</v>
      </c>
      <c r="N3583">
        <v>10</v>
      </c>
      <c r="O3583">
        <v>7</v>
      </c>
      <c r="P3583">
        <v>0</v>
      </c>
      <c r="Q3583">
        <v>0</v>
      </c>
      <c r="R3583">
        <v>320</v>
      </c>
      <c r="S3583">
        <v>201</v>
      </c>
      <c r="T3583">
        <v>6</v>
      </c>
      <c r="U3583">
        <v>26</v>
      </c>
      <c r="V3583">
        <v>2</v>
      </c>
      <c r="W3583">
        <v>1624</v>
      </c>
      <c r="X3583">
        <v>603</v>
      </c>
      <c r="Y3583">
        <v>33</v>
      </c>
      <c r="Z3583">
        <v>184</v>
      </c>
      <c r="AA3583">
        <v>43</v>
      </c>
      <c r="AB3583">
        <v>576</v>
      </c>
      <c r="AC3583">
        <v>266</v>
      </c>
      <c r="AD3583">
        <v>4</v>
      </c>
      <c r="AE3583">
        <v>76</v>
      </c>
      <c r="AF3583">
        <v>13</v>
      </c>
      <c r="AG3583">
        <v>219</v>
      </c>
      <c r="AH3583">
        <v>54</v>
      </c>
      <c r="AI3583">
        <v>1</v>
      </c>
      <c r="AJ3583">
        <v>40</v>
      </c>
      <c r="AK3583">
        <v>14</v>
      </c>
      <c r="AL3583">
        <v>90</v>
      </c>
      <c r="AM3583">
        <v>25</v>
      </c>
      <c r="AN3583">
        <v>3</v>
      </c>
      <c r="AO3583">
        <v>3</v>
      </c>
      <c r="AP3583">
        <v>0</v>
      </c>
      <c r="AQ3583">
        <v>0</v>
      </c>
      <c r="AR3583">
        <v>0</v>
      </c>
      <c r="AS3583">
        <v>1</v>
      </c>
      <c r="AT3583">
        <v>0</v>
      </c>
      <c r="AU3583">
        <v>0</v>
      </c>
      <c r="AV3583">
        <v>0</v>
      </c>
      <c r="AW3583">
        <v>0</v>
      </c>
      <c r="AX3583">
        <v>0</v>
      </c>
      <c r="AY3583">
        <v>0</v>
      </c>
      <c r="AZ3583">
        <v>0</v>
      </c>
      <c r="BA3583">
        <v>0</v>
      </c>
      <c r="BB3583">
        <v>0</v>
      </c>
      <c r="BC3583">
        <v>0</v>
      </c>
      <c r="BD3583">
        <v>0</v>
      </c>
      <c r="BE3583">
        <v>0</v>
      </c>
      <c r="BF3583">
        <v>0</v>
      </c>
      <c r="BG3583" s="20">
        <v>4</v>
      </c>
      <c r="BH3583" s="20">
        <v>1</v>
      </c>
      <c r="BI3583" s="20">
        <v>107</v>
      </c>
      <c r="BJ3583" s="20">
        <v>10</v>
      </c>
      <c r="BK3583" s="20">
        <v>277</v>
      </c>
      <c r="BL3583" s="20">
        <v>1269</v>
      </c>
      <c r="BM3583" s="20">
        <v>462</v>
      </c>
      <c r="BN3583" s="20">
        <v>154</v>
      </c>
      <c r="BO3583" s="20">
        <v>80</v>
      </c>
      <c r="BP3583" s="20">
        <v>5209</v>
      </c>
      <c r="BQ3583" s="20">
        <v>1056</v>
      </c>
      <c r="BR3583" s="20">
        <v>0</v>
      </c>
      <c r="BS3583" s="20">
        <v>12</v>
      </c>
      <c r="BT3583" s="20">
        <v>747</v>
      </c>
      <c r="BU3583" s="20">
        <v>939</v>
      </c>
      <c r="BV3583" s="20">
        <v>3163</v>
      </c>
    </row>
    <row r="3584" spans="1:74" x14ac:dyDescent="0.25">
      <c r="A3584" s="20" t="s">
        <v>676</v>
      </c>
      <c r="B3584" s="20" t="s">
        <v>687</v>
      </c>
      <c r="C3584" s="20" t="s">
        <v>695</v>
      </c>
      <c r="D3584" s="1">
        <v>44564</v>
      </c>
      <c r="E3584">
        <v>131</v>
      </c>
      <c r="F3584">
        <v>6</v>
      </c>
      <c r="G3584">
        <v>3</v>
      </c>
      <c r="H3584">
        <v>1</v>
      </c>
      <c r="I3584">
        <v>0</v>
      </c>
      <c r="J3584">
        <v>65</v>
      </c>
      <c r="K3584">
        <v>6</v>
      </c>
      <c r="L3584">
        <v>8</v>
      </c>
      <c r="M3584">
        <v>2</v>
      </c>
      <c r="N3584">
        <v>10</v>
      </c>
      <c r="O3584">
        <v>7</v>
      </c>
      <c r="P3584">
        <v>0</v>
      </c>
      <c r="Q3584">
        <v>0</v>
      </c>
      <c r="R3584">
        <v>320</v>
      </c>
      <c r="S3584">
        <v>213</v>
      </c>
      <c r="T3584">
        <v>6</v>
      </c>
      <c r="U3584">
        <v>26</v>
      </c>
      <c r="V3584">
        <v>2</v>
      </c>
      <c r="W3584">
        <v>1623</v>
      </c>
      <c r="X3584">
        <v>662</v>
      </c>
      <c r="Y3584">
        <v>33</v>
      </c>
      <c r="Z3584">
        <v>182</v>
      </c>
      <c r="AA3584">
        <v>42</v>
      </c>
      <c r="AB3584">
        <v>576</v>
      </c>
      <c r="AC3584">
        <v>283</v>
      </c>
      <c r="AD3584">
        <v>5</v>
      </c>
      <c r="AE3584">
        <v>75</v>
      </c>
      <c r="AF3584">
        <v>13</v>
      </c>
      <c r="AG3584">
        <v>220</v>
      </c>
      <c r="AH3584">
        <v>58</v>
      </c>
      <c r="AI3584">
        <v>1</v>
      </c>
      <c r="AJ3584">
        <v>39</v>
      </c>
      <c r="AK3584">
        <v>14</v>
      </c>
      <c r="AL3584">
        <v>91</v>
      </c>
      <c r="AM3584">
        <v>48</v>
      </c>
      <c r="AN3584">
        <v>3</v>
      </c>
      <c r="AO3584">
        <v>3</v>
      </c>
      <c r="AP3584">
        <v>0</v>
      </c>
      <c r="AQ3584">
        <v>0</v>
      </c>
      <c r="AR3584">
        <v>0</v>
      </c>
      <c r="AS3584">
        <v>1</v>
      </c>
      <c r="AT3584">
        <v>0</v>
      </c>
      <c r="AU3584">
        <v>0</v>
      </c>
      <c r="AV3584">
        <v>0</v>
      </c>
      <c r="AW3584">
        <v>0</v>
      </c>
      <c r="AX3584">
        <v>0</v>
      </c>
      <c r="AY3584">
        <v>0</v>
      </c>
      <c r="AZ3584">
        <v>0</v>
      </c>
      <c r="BA3584">
        <v>0</v>
      </c>
      <c r="BB3584">
        <v>0</v>
      </c>
      <c r="BC3584">
        <v>0</v>
      </c>
      <c r="BD3584">
        <v>0</v>
      </c>
      <c r="BE3584">
        <v>0</v>
      </c>
      <c r="BF3584">
        <v>0</v>
      </c>
      <c r="BG3584" s="20">
        <v>4</v>
      </c>
      <c r="BH3584" s="20">
        <v>1</v>
      </c>
      <c r="BI3584" s="20">
        <v>107</v>
      </c>
      <c r="BJ3584" s="20">
        <v>10</v>
      </c>
      <c r="BK3584" s="20">
        <v>278</v>
      </c>
      <c r="BL3584" s="20">
        <v>1268</v>
      </c>
      <c r="BM3584" s="20">
        <v>462</v>
      </c>
      <c r="BN3584" s="20">
        <v>155</v>
      </c>
      <c r="BO3584" s="20">
        <v>81</v>
      </c>
      <c r="BP3584" s="20">
        <v>5206</v>
      </c>
      <c r="BQ3584" s="20">
        <v>1185</v>
      </c>
      <c r="BR3584" s="20">
        <v>0</v>
      </c>
      <c r="BS3584" s="20">
        <v>14</v>
      </c>
      <c r="BT3584" s="20">
        <v>735</v>
      </c>
      <c r="BU3584" s="20">
        <v>934</v>
      </c>
      <c r="BV3584" s="20">
        <v>3168</v>
      </c>
    </row>
    <row r="3585" spans="1:74" x14ac:dyDescent="0.25">
      <c r="A3585" s="20" t="s">
        <v>676</v>
      </c>
      <c r="B3585" s="20" t="s">
        <v>687</v>
      </c>
      <c r="C3585" s="20" t="s">
        <v>695</v>
      </c>
      <c r="D3585" s="1">
        <v>44570</v>
      </c>
      <c r="E3585">
        <v>131</v>
      </c>
      <c r="F3585">
        <v>6</v>
      </c>
      <c r="G3585">
        <v>3</v>
      </c>
      <c r="H3585">
        <v>1</v>
      </c>
      <c r="I3585">
        <v>0</v>
      </c>
      <c r="J3585">
        <v>66</v>
      </c>
      <c r="K3585">
        <v>6</v>
      </c>
      <c r="L3585">
        <v>8</v>
      </c>
      <c r="M3585">
        <v>2</v>
      </c>
      <c r="N3585">
        <v>10</v>
      </c>
      <c r="O3585">
        <v>7</v>
      </c>
      <c r="P3585">
        <v>0</v>
      </c>
      <c r="Q3585">
        <v>0</v>
      </c>
      <c r="R3585">
        <v>318</v>
      </c>
      <c r="S3585">
        <v>218</v>
      </c>
      <c r="T3585">
        <v>6</v>
      </c>
      <c r="U3585">
        <v>25</v>
      </c>
      <c r="V3585">
        <v>2</v>
      </c>
      <c r="W3585">
        <v>1622</v>
      </c>
      <c r="X3585">
        <v>706</v>
      </c>
      <c r="Y3585">
        <v>33</v>
      </c>
      <c r="Z3585">
        <v>179</v>
      </c>
      <c r="AA3585">
        <v>40</v>
      </c>
      <c r="AB3585">
        <v>574</v>
      </c>
      <c r="AC3585">
        <v>297</v>
      </c>
      <c r="AD3585">
        <v>5</v>
      </c>
      <c r="AE3585">
        <v>75</v>
      </c>
      <c r="AF3585">
        <v>12</v>
      </c>
      <c r="AG3585">
        <v>221</v>
      </c>
      <c r="AH3585">
        <v>66</v>
      </c>
      <c r="AI3585">
        <v>1</v>
      </c>
      <c r="AJ3585">
        <v>39</v>
      </c>
      <c r="AK3585">
        <v>15</v>
      </c>
      <c r="AL3585">
        <v>89</v>
      </c>
      <c r="AM3585">
        <v>50</v>
      </c>
      <c r="AN3585">
        <v>3</v>
      </c>
      <c r="AO3585">
        <v>2</v>
      </c>
      <c r="AP3585">
        <v>0</v>
      </c>
      <c r="AQ3585">
        <v>0</v>
      </c>
      <c r="AR3585">
        <v>0</v>
      </c>
      <c r="AS3585">
        <v>1</v>
      </c>
      <c r="AT3585">
        <v>0</v>
      </c>
      <c r="AU3585">
        <v>0</v>
      </c>
      <c r="AV3585">
        <v>0</v>
      </c>
      <c r="AW3585">
        <v>0</v>
      </c>
      <c r="AX3585">
        <v>0</v>
      </c>
      <c r="AY3585">
        <v>0</v>
      </c>
      <c r="AZ3585">
        <v>0</v>
      </c>
      <c r="BA3585">
        <v>0</v>
      </c>
      <c r="BB3585">
        <v>0</v>
      </c>
      <c r="BC3585">
        <v>0</v>
      </c>
      <c r="BD3585">
        <v>0</v>
      </c>
      <c r="BE3585">
        <v>0</v>
      </c>
      <c r="BF3585">
        <v>0</v>
      </c>
      <c r="BG3585" s="20">
        <v>4</v>
      </c>
      <c r="BH3585" s="20">
        <v>1</v>
      </c>
      <c r="BI3585" s="20">
        <v>108</v>
      </c>
      <c r="BJ3585" s="20">
        <v>10</v>
      </c>
      <c r="BK3585" s="20">
        <v>277</v>
      </c>
      <c r="BL3585" s="20">
        <v>1277</v>
      </c>
      <c r="BM3585" s="20">
        <v>461</v>
      </c>
      <c r="BN3585" s="20">
        <v>155</v>
      </c>
      <c r="BO3585" s="20">
        <v>80</v>
      </c>
      <c r="BP3585" s="20">
        <v>5203</v>
      </c>
      <c r="BQ3585" s="20">
        <v>1315</v>
      </c>
      <c r="BR3585" s="20">
        <v>0</v>
      </c>
      <c r="BS3585" s="20">
        <v>14</v>
      </c>
      <c r="BT3585" s="20">
        <v>732</v>
      </c>
      <c r="BU3585" s="20">
        <v>921</v>
      </c>
      <c r="BV3585" s="20">
        <v>3179</v>
      </c>
    </row>
    <row r="3586" spans="1:74" x14ac:dyDescent="0.25">
      <c r="A3586" s="20" t="s">
        <v>676</v>
      </c>
      <c r="B3586" s="20" t="s">
        <v>687</v>
      </c>
      <c r="C3586" s="20" t="s">
        <v>695</v>
      </c>
      <c r="D3586" s="1">
        <v>44578</v>
      </c>
      <c r="E3586">
        <v>132</v>
      </c>
      <c r="F3586">
        <v>6</v>
      </c>
      <c r="G3586">
        <v>3</v>
      </c>
      <c r="H3586">
        <v>1</v>
      </c>
      <c r="I3586">
        <v>0</v>
      </c>
      <c r="J3586">
        <v>70</v>
      </c>
      <c r="K3586">
        <v>6</v>
      </c>
      <c r="L3586">
        <v>6</v>
      </c>
      <c r="M3586">
        <v>2</v>
      </c>
      <c r="N3586">
        <v>10</v>
      </c>
      <c r="O3586">
        <v>7</v>
      </c>
      <c r="P3586">
        <v>0</v>
      </c>
      <c r="Q3586">
        <v>0</v>
      </c>
      <c r="R3586">
        <v>317</v>
      </c>
      <c r="S3586">
        <v>221</v>
      </c>
      <c r="T3586">
        <v>6</v>
      </c>
      <c r="U3586">
        <v>24</v>
      </c>
      <c r="V3586">
        <v>2</v>
      </c>
      <c r="W3586">
        <v>1628</v>
      </c>
      <c r="X3586">
        <v>746</v>
      </c>
      <c r="Y3586">
        <v>33</v>
      </c>
      <c r="Z3586">
        <v>177</v>
      </c>
      <c r="AA3586">
        <v>39</v>
      </c>
      <c r="AB3586">
        <v>576</v>
      </c>
      <c r="AC3586">
        <v>308</v>
      </c>
      <c r="AD3586">
        <v>5</v>
      </c>
      <c r="AE3586">
        <v>75</v>
      </c>
      <c r="AF3586">
        <v>15</v>
      </c>
      <c r="AG3586">
        <v>224</v>
      </c>
      <c r="AH3586">
        <v>76</v>
      </c>
      <c r="AI3586">
        <v>1</v>
      </c>
      <c r="AJ3586">
        <v>37</v>
      </c>
      <c r="AK3586">
        <v>15</v>
      </c>
      <c r="AL3586">
        <v>90</v>
      </c>
      <c r="AM3586">
        <v>51</v>
      </c>
      <c r="AN3586">
        <v>3</v>
      </c>
      <c r="AO3586">
        <v>2</v>
      </c>
      <c r="AP3586">
        <v>0</v>
      </c>
      <c r="AQ3586">
        <v>0</v>
      </c>
      <c r="AR3586">
        <v>0</v>
      </c>
      <c r="AS3586">
        <v>0</v>
      </c>
      <c r="AT3586">
        <v>0</v>
      </c>
      <c r="AU3586">
        <v>0</v>
      </c>
      <c r="AV3586">
        <v>0</v>
      </c>
      <c r="AW3586">
        <v>0</v>
      </c>
      <c r="AX3586">
        <v>0</v>
      </c>
      <c r="AY3586">
        <v>0</v>
      </c>
      <c r="AZ3586">
        <v>0</v>
      </c>
      <c r="BA3586">
        <v>0</v>
      </c>
      <c r="BB3586">
        <v>0</v>
      </c>
      <c r="BC3586">
        <v>0</v>
      </c>
      <c r="BD3586">
        <v>0</v>
      </c>
      <c r="BE3586">
        <v>0</v>
      </c>
      <c r="BF3586">
        <v>0</v>
      </c>
      <c r="BG3586" s="20">
        <v>4</v>
      </c>
      <c r="BH3586" s="20">
        <v>1</v>
      </c>
      <c r="BI3586" s="20">
        <v>109</v>
      </c>
      <c r="BJ3586" s="20">
        <v>10</v>
      </c>
      <c r="BK3586" s="20">
        <v>276</v>
      </c>
      <c r="BL3586" s="20">
        <v>1282</v>
      </c>
      <c r="BM3586" s="20">
        <v>461</v>
      </c>
      <c r="BN3586" s="20">
        <v>157</v>
      </c>
      <c r="BO3586" s="20">
        <v>81</v>
      </c>
      <c r="BP3586" s="20">
        <v>5235</v>
      </c>
      <c r="BQ3586" s="20">
        <v>1453</v>
      </c>
      <c r="BR3586" s="20">
        <v>0</v>
      </c>
      <c r="BS3586" s="20">
        <v>14</v>
      </c>
      <c r="BT3586" s="20">
        <v>725</v>
      </c>
      <c r="BU3586" s="20">
        <v>938</v>
      </c>
      <c r="BV3586" s="20">
        <v>3196</v>
      </c>
    </row>
    <row r="3587" spans="1:74" x14ac:dyDescent="0.25">
      <c r="A3587" s="20" t="s">
        <v>676</v>
      </c>
      <c r="B3587" s="20" t="s">
        <v>687</v>
      </c>
      <c r="C3587" s="20" t="s">
        <v>695</v>
      </c>
      <c r="D3587" s="1">
        <v>44584</v>
      </c>
      <c r="E3587">
        <v>131</v>
      </c>
      <c r="F3587">
        <v>6</v>
      </c>
      <c r="G3587">
        <v>3</v>
      </c>
      <c r="H3587">
        <v>1</v>
      </c>
      <c r="I3587">
        <v>0</v>
      </c>
      <c r="J3587">
        <v>72</v>
      </c>
      <c r="K3587">
        <v>6</v>
      </c>
      <c r="L3587">
        <v>6</v>
      </c>
      <c r="M3587">
        <v>2</v>
      </c>
      <c r="N3587">
        <v>10</v>
      </c>
      <c r="O3587">
        <v>7</v>
      </c>
      <c r="P3587">
        <v>0</v>
      </c>
      <c r="Q3587">
        <v>0</v>
      </c>
      <c r="R3587">
        <v>316</v>
      </c>
      <c r="S3587">
        <v>223</v>
      </c>
      <c r="T3587">
        <v>6</v>
      </c>
      <c r="U3587">
        <v>23</v>
      </c>
      <c r="V3587">
        <v>2</v>
      </c>
      <c r="W3587">
        <v>1633</v>
      </c>
      <c r="X3587">
        <v>760</v>
      </c>
      <c r="Y3587">
        <v>31</v>
      </c>
      <c r="Z3587">
        <v>176</v>
      </c>
      <c r="AA3587">
        <v>38</v>
      </c>
      <c r="AB3587">
        <v>575</v>
      </c>
      <c r="AC3587">
        <v>315</v>
      </c>
      <c r="AD3587">
        <v>5</v>
      </c>
      <c r="AE3587">
        <v>75</v>
      </c>
      <c r="AF3587">
        <v>14</v>
      </c>
      <c r="AG3587">
        <v>223</v>
      </c>
      <c r="AH3587">
        <v>77</v>
      </c>
      <c r="AI3587">
        <v>1</v>
      </c>
      <c r="AJ3587">
        <v>37</v>
      </c>
      <c r="AK3587">
        <v>16</v>
      </c>
      <c r="AL3587">
        <v>90</v>
      </c>
      <c r="AM3587">
        <v>51</v>
      </c>
      <c r="AN3587">
        <v>3</v>
      </c>
      <c r="AO3587">
        <v>2</v>
      </c>
      <c r="AP3587">
        <v>0</v>
      </c>
      <c r="AQ3587">
        <v>0</v>
      </c>
      <c r="AR3587">
        <v>0</v>
      </c>
      <c r="AS3587">
        <v>0</v>
      </c>
      <c r="AT3587">
        <v>0</v>
      </c>
      <c r="AU3587">
        <v>0</v>
      </c>
      <c r="AV3587">
        <v>0</v>
      </c>
      <c r="AW3587">
        <v>0</v>
      </c>
      <c r="AX3587">
        <v>0</v>
      </c>
      <c r="AY3587">
        <v>0</v>
      </c>
      <c r="AZ3587">
        <v>0</v>
      </c>
      <c r="BA3587">
        <v>0</v>
      </c>
      <c r="BB3587">
        <v>0</v>
      </c>
      <c r="BC3587">
        <v>0</v>
      </c>
      <c r="BD3587">
        <v>0</v>
      </c>
      <c r="BE3587">
        <v>0</v>
      </c>
      <c r="BF3587">
        <v>0</v>
      </c>
      <c r="BG3587" s="20">
        <v>4</v>
      </c>
      <c r="BH3587" s="20">
        <v>1</v>
      </c>
      <c r="BI3587" s="20">
        <v>108</v>
      </c>
      <c r="BJ3587" s="20">
        <v>10</v>
      </c>
      <c r="BK3587" s="20">
        <v>276</v>
      </c>
      <c r="BL3587" s="20">
        <v>1291</v>
      </c>
      <c r="BM3587" s="20">
        <v>463</v>
      </c>
      <c r="BN3587" s="20">
        <v>156</v>
      </c>
      <c r="BO3587" s="20">
        <v>81</v>
      </c>
      <c r="BP3587" s="20">
        <v>5198</v>
      </c>
      <c r="BQ3587" s="20">
        <v>1507</v>
      </c>
      <c r="BR3587" s="20">
        <v>0</v>
      </c>
      <c r="BS3587" s="20">
        <v>14</v>
      </c>
      <c r="BT3587" s="20">
        <v>709</v>
      </c>
      <c r="BU3587" s="20">
        <v>928</v>
      </c>
      <c r="BV3587" s="20">
        <v>3190</v>
      </c>
    </row>
    <row r="3588" spans="1:74" x14ac:dyDescent="0.25">
      <c r="A3588" s="20" t="s">
        <v>676</v>
      </c>
      <c r="B3588" s="20" t="s">
        <v>687</v>
      </c>
      <c r="C3588" s="20" t="s">
        <v>695</v>
      </c>
      <c r="D3588" s="1">
        <v>44592</v>
      </c>
      <c r="E3588">
        <v>132</v>
      </c>
      <c r="F3588">
        <v>6</v>
      </c>
      <c r="G3588">
        <v>3</v>
      </c>
      <c r="H3588">
        <v>1</v>
      </c>
      <c r="I3588">
        <v>0</v>
      </c>
      <c r="J3588">
        <v>75</v>
      </c>
      <c r="K3588">
        <v>6</v>
      </c>
      <c r="L3588">
        <v>6</v>
      </c>
      <c r="M3588">
        <v>2</v>
      </c>
      <c r="N3588">
        <v>10</v>
      </c>
      <c r="O3588">
        <v>7</v>
      </c>
      <c r="P3588">
        <v>0</v>
      </c>
      <c r="Q3588">
        <v>0</v>
      </c>
      <c r="R3588">
        <v>315</v>
      </c>
      <c r="S3588">
        <v>225</v>
      </c>
      <c r="T3588">
        <v>5</v>
      </c>
      <c r="U3588">
        <v>23</v>
      </c>
      <c r="V3588">
        <v>2</v>
      </c>
      <c r="W3588">
        <v>1636</v>
      </c>
      <c r="X3588">
        <v>765</v>
      </c>
      <c r="Y3588">
        <v>31</v>
      </c>
      <c r="Z3588">
        <v>176</v>
      </c>
      <c r="AA3588">
        <v>39</v>
      </c>
      <c r="AB3588">
        <v>576</v>
      </c>
      <c r="AC3588">
        <v>321</v>
      </c>
      <c r="AD3588">
        <v>5</v>
      </c>
      <c r="AE3588">
        <v>75</v>
      </c>
      <c r="AF3588">
        <v>14</v>
      </c>
      <c r="AG3588">
        <v>225</v>
      </c>
      <c r="AH3588">
        <v>79</v>
      </c>
      <c r="AI3588">
        <v>1</v>
      </c>
      <c r="AJ3588">
        <v>37</v>
      </c>
      <c r="AK3588">
        <v>16</v>
      </c>
      <c r="AL3588">
        <v>89</v>
      </c>
      <c r="AM3588">
        <v>50</v>
      </c>
      <c r="AN3588">
        <v>3</v>
      </c>
      <c r="AO3588">
        <v>2</v>
      </c>
      <c r="AP3588">
        <v>0</v>
      </c>
      <c r="AQ3588">
        <v>0</v>
      </c>
      <c r="AR3588">
        <v>0</v>
      </c>
      <c r="AS3588">
        <v>0</v>
      </c>
      <c r="AT3588">
        <v>0</v>
      </c>
      <c r="AU3588">
        <v>0</v>
      </c>
      <c r="AV3588">
        <v>0</v>
      </c>
      <c r="AW3588">
        <v>0</v>
      </c>
      <c r="AX3588">
        <v>0</v>
      </c>
      <c r="AY3588">
        <v>0</v>
      </c>
      <c r="AZ3588">
        <v>0</v>
      </c>
      <c r="BA3588">
        <v>0</v>
      </c>
      <c r="BB3588">
        <v>0</v>
      </c>
      <c r="BC3588">
        <v>0</v>
      </c>
      <c r="BD3588">
        <v>0</v>
      </c>
      <c r="BE3588">
        <v>0</v>
      </c>
      <c r="BF3588">
        <v>0</v>
      </c>
      <c r="BG3588" s="20">
        <v>5</v>
      </c>
      <c r="BH3588" s="20">
        <v>1</v>
      </c>
      <c r="BI3588" s="20">
        <v>111</v>
      </c>
      <c r="BJ3588" s="20">
        <v>10</v>
      </c>
      <c r="BK3588" s="20">
        <v>278</v>
      </c>
      <c r="BL3588" s="20">
        <v>1297</v>
      </c>
      <c r="BM3588" s="20">
        <v>464</v>
      </c>
      <c r="BN3588" s="20">
        <v>158</v>
      </c>
      <c r="BO3588" s="20">
        <v>80</v>
      </c>
      <c r="BP3588" s="20">
        <v>5204</v>
      </c>
      <c r="BQ3588" s="20">
        <v>1557</v>
      </c>
      <c r="BR3588" s="20">
        <v>0</v>
      </c>
      <c r="BS3588" s="20">
        <v>14</v>
      </c>
      <c r="BT3588" s="20">
        <v>703</v>
      </c>
      <c r="BU3588" s="20">
        <v>919</v>
      </c>
      <c r="BV3588" s="20">
        <v>3212</v>
      </c>
    </row>
    <row r="3589" spans="1:74" x14ac:dyDescent="0.25">
      <c r="A3589" s="20" t="s">
        <v>676</v>
      </c>
      <c r="B3589" s="20" t="s">
        <v>687</v>
      </c>
      <c r="C3589" s="20" t="s">
        <v>695</v>
      </c>
      <c r="D3589" s="1">
        <v>44599</v>
      </c>
      <c r="E3589">
        <v>133</v>
      </c>
      <c r="F3589">
        <v>6</v>
      </c>
      <c r="G3589">
        <v>4</v>
      </c>
      <c r="H3589">
        <v>1</v>
      </c>
      <c r="I3589">
        <v>0</v>
      </c>
      <c r="J3589">
        <v>77</v>
      </c>
      <c r="K3589">
        <v>7</v>
      </c>
      <c r="L3589">
        <v>6</v>
      </c>
      <c r="M3589">
        <v>2</v>
      </c>
      <c r="N3589">
        <v>10</v>
      </c>
      <c r="O3589">
        <v>7</v>
      </c>
      <c r="P3589">
        <v>0</v>
      </c>
      <c r="Q3589">
        <v>0</v>
      </c>
      <c r="R3589">
        <v>318</v>
      </c>
      <c r="S3589">
        <v>230</v>
      </c>
      <c r="T3589">
        <v>5</v>
      </c>
      <c r="U3589">
        <v>24</v>
      </c>
      <c r="V3589">
        <v>2</v>
      </c>
      <c r="W3589">
        <v>1628</v>
      </c>
      <c r="X3589">
        <v>776</v>
      </c>
      <c r="Y3589">
        <v>30</v>
      </c>
      <c r="Z3589">
        <v>175</v>
      </c>
      <c r="AA3589">
        <v>38</v>
      </c>
      <c r="AB3589">
        <v>579</v>
      </c>
      <c r="AC3589">
        <v>328</v>
      </c>
      <c r="AD3589">
        <v>5</v>
      </c>
      <c r="AE3589">
        <v>75</v>
      </c>
      <c r="AF3589">
        <v>13</v>
      </c>
      <c r="AG3589">
        <v>223</v>
      </c>
      <c r="AH3589">
        <v>79</v>
      </c>
      <c r="AI3589">
        <v>1</v>
      </c>
      <c r="AJ3589">
        <v>36</v>
      </c>
      <c r="AK3589">
        <v>16</v>
      </c>
      <c r="AL3589">
        <v>90</v>
      </c>
      <c r="AM3589">
        <v>61</v>
      </c>
      <c r="AN3589">
        <v>3</v>
      </c>
      <c r="AO3589">
        <v>2</v>
      </c>
      <c r="AP3589">
        <v>0</v>
      </c>
      <c r="AQ3589">
        <v>0</v>
      </c>
      <c r="AR3589">
        <v>0</v>
      </c>
      <c r="AS3589">
        <v>0</v>
      </c>
      <c r="AT3589">
        <v>0</v>
      </c>
      <c r="AU3589">
        <v>0</v>
      </c>
      <c r="AV3589">
        <v>0</v>
      </c>
      <c r="AW3589">
        <v>0</v>
      </c>
      <c r="AX3589">
        <v>0</v>
      </c>
      <c r="AY3589">
        <v>0</v>
      </c>
      <c r="AZ3589">
        <v>0</v>
      </c>
      <c r="BA3589">
        <v>0</v>
      </c>
      <c r="BB3589">
        <v>0</v>
      </c>
      <c r="BC3589">
        <v>0</v>
      </c>
      <c r="BD3589">
        <v>0</v>
      </c>
      <c r="BE3589">
        <v>0</v>
      </c>
      <c r="BF3589">
        <v>0</v>
      </c>
      <c r="BG3589" s="20">
        <v>5</v>
      </c>
      <c r="BH3589" s="20">
        <v>1</v>
      </c>
      <c r="BI3589" s="20">
        <v>112</v>
      </c>
      <c r="BJ3589" s="20">
        <v>10</v>
      </c>
      <c r="BK3589" s="20">
        <v>281</v>
      </c>
      <c r="BL3589" s="20">
        <v>1296</v>
      </c>
      <c r="BM3589" s="20">
        <v>469</v>
      </c>
      <c r="BN3589" s="20">
        <v>156</v>
      </c>
      <c r="BO3589" s="20">
        <v>81</v>
      </c>
      <c r="BP3589" s="20">
        <v>5207</v>
      </c>
      <c r="BQ3589" s="20">
        <v>1590</v>
      </c>
      <c r="BR3589" s="20">
        <v>0</v>
      </c>
      <c r="BS3589" s="20">
        <v>14</v>
      </c>
      <c r="BT3589" s="20">
        <v>689</v>
      </c>
      <c r="BU3589" s="20">
        <v>922</v>
      </c>
      <c r="BV3589" s="20">
        <v>3223</v>
      </c>
    </row>
    <row r="3590" spans="1:74" x14ac:dyDescent="0.25">
      <c r="A3590" s="20" t="s">
        <v>676</v>
      </c>
      <c r="B3590" s="20" t="s">
        <v>687</v>
      </c>
      <c r="C3590" s="20" t="s">
        <v>695</v>
      </c>
      <c r="D3590" s="1">
        <v>44606</v>
      </c>
      <c r="E3590">
        <v>133</v>
      </c>
      <c r="F3590">
        <v>6</v>
      </c>
      <c r="G3590">
        <v>4</v>
      </c>
      <c r="H3590">
        <v>1</v>
      </c>
      <c r="I3590">
        <v>0</v>
      </c>
      <c r="J3590">
        <v>78</v>
      </c>
      <c r="K3590">
        <v>7</v>
      </c>
      <c r="L3590">
        <v>6</v>
      </c>
      <c r="M3590">
        <v>2</v>
      </c>
      <c r="N3590">
        <v>10</v>
      </c>
      <c r="O3590">
        <v>7</v>
      </c>
      <c r="P3590">
        <v>0</v>
      </c>
      <c r="Q3590">
        <v>0</v>
      </c>
      <c r="R3590">
        <v>318</v>
      </c>
      <c r="S3590">
        <v>231</v>
      </c>
      <c r="T3590">
        <v>5</v>
      </c>
      <c r="U3590">
        <v>24</v>
      </c>
      <c r="V3590">
        <v>3</v>
      </c>
      <c r="W3590">
        <v>1629</v>
      </c>
      <c r="X3590">
        <v>778</v>
      </c>
      <c r="Y3590">
        <v>30</v>
      </c>
      <c r="Z3590">
        <v>173</v>
      </c>
      <c r="AA3590">
        <v>39</v>
      </c>
      <c r="AB3590">
        <v>578</v>
      </c>
      <c r="AC3590">
        <v>330</v>
      </c>
      <c r="AD3590">
        <v>5</v>
      </c>
      <c r="AE3590">
        <v>75</v>
      </c>
      <c r="AF3590">
        <v>13</v>
      </c>
      <c r="AG3590">
        <v>223</v>
      </c>
      <c r="AH3590">
        <v>79</v>
      </c>
      <c r="AI3590">
        <v>1</v>
      </c>
      <c r="AJ3590">
        <v>36</v>
      </c>
      <c r="AK3590">
        <v>16</v>
      </c>
      <c r="AL3590">
        <v>90</v>
      </c>
      <c r="AM3590">
        <v>61</v>
      </c>
      <c r="AN3590">
        <v>3</v>
      </c>
      <c r="AO3590">
        <v>2</v>
      </c>
      <c r="AP3590">
        <v>0</v>
      </c>
      <c r="AQ3590">
        <v>0</v>
      </c>
      <c r="AR3590">
        <v>0</v>
      </c>
      <c r="AS3590">
        <v>0</v>
      </c>
      <c r="AT3590">
        <v>0</v>
      </c>
      <c r="AU3590">
        <v>0</v>
      </c>
      <c r="AV3590">
        <v>0</v>
      </c>
      <c r="AW3590">
        <v>0</v>
      </c>
      <c r="AX3590">
        <v>0</v>
      </c>
      <c r="AY3590">
        <v>0</v>
      </c>
      <c r="AZ3590">
        <v>0</v>
      </c>
      <c r="BA3590">
        <v>0</v>
      </c>
      <c r="BB3590">
        <v>0</v>
      </c>
      <c r="BC3590">
        <v>0</v>
      </c>
      <c r="BD3590">
        <v>0</v>
      </c>
      <c r="BE3590">
        <v>0</v>
      </c>
      <c r="BF3590">
        <v>0</v>
      </c>
      <c r="BG3590" s="20">
        <v>5</v>
      </c>
      <c r="BH3590" s="20">
        <v>1</v>
      </c>
      <c r="BI3590" s="20">
        <v>112</v>
      </c>
      <c r="BJ3590" s="20">
        <v>10</v>
      </c>
      <c r="BK3590" s="20">
        <v>281</v>
      </c>
      <c r="BL3590" s="20">
        <v>1300</v>
      </c>
      <c r="BM3590" s="20">
        <v>470</v>
      </c>
      <c r="BN3590" s="20">
        <v>156</v>
      </c>
      <c r="BO3590" s="20">
        <v>81</v>
      </c>
      <c r="BP3590" s="20">
        <v>5203</v>
      </c>
      <c r="BQ3590" s="20">
        <v>1613</v>
      </c>
      <c r="BR3590" s="20">
        <v>0</v>
      </c>
      <c r="BS3590" s="20">
        <v>14</v>
      </c>
      <c r="BT3590" s="20">
        <v>683</v>
      </c>
      <c r="BU3590" s="20">
        <v>925</v>
      </c>
      <c r="BV3590" s="20">
        <v>3231</v>
      </c>
    </row>
    <row r="3591" spans="1:74" x14ac:dyDescent="0.25">
      <c r="A3591" s="20" t="s">
        <v>676</v>
      </c>
      <c r="B3591" s="20" t="s">
        <v>693</v>
      </c>
      <c r="C3591" s="20" t="s">
        <v>696</v>
      </c>
      <c r="D3591" s="1">
        <v>44493</v>
      </c>
      <c r="E3591">
        <v>102</v>
      </c>
      <c r="F3591">
        <v>0</v>
      </c>
      <c r="G3591">
        <v>0</v>
      </c>
      <c r="H3591">
        <v>0</v>
      </c>
      <c r="I3591">
        <v>0</v>
      </c>
      <c r="J3591">
        <v>21</v>
      </c>
      <c r="K3591">
        <v>2</v>
      </c>
      <c r="L3591">
        <v>10</v>
      </c>
      <c r="M3591">
        <v>3</v>
      </c>
      <c r="N3591">
        <v>7</v>
      </c>
      <c r="O3591">
        <v>0</v>
      </c>
      <c r="P3591">
        <v>3</v>
      </c>
      <c r="Q3591">
        <v>0</v>
      </c>
      <c r="R3591">
        <v>221</v>
      </c>
      <c r="S3591">
        <v>0</v>
      </c>
      <c r="T3591">
        <v>79</v>
      </c>
      <c r="U3591">
        <v>3</v>
      </c>
      <c r="V3591">
        <v>2</v>
      </c>
      <c r="W3591">
        <v>954</v>
      </c>
      <c r="X3591">
        <v>0</v>
      </c>
      <c r="Y3591">
        <v>52</v>
      </c>
      <c r="Z3591">
        <v>146</v>
      </c>
      <c r="AA3591">
        <v>10</v>
      </c>
      <c r="AB3591">
        <v>583</v>
      </c>
      <c r="AC3591">
        <v>30</v>
      </c>
      <c r="AD3591">
        <v>10</v>
      </c>
      <c r="AE3591">
        <v>88</v>
      </c>
      <c r="AF3591">
        <v>68</v>
      </c>
      <c r="AG3591">
        <v>257</v>
      </c>
      <c r="AH3591">
        <v>0</v>
      </c>
      <c r="AI3591">
        <v>7</v>
      </c>
      <c r="AJ3591">
        <v>50</v>
      </c>
      <c r="AK3591">
        <v>4</v>
      </c>
      <c r="AL3591">
        <v>28</v>
      </c>
      <c r="AM3591">
        <v>0</v>
      </c>
      <c r="AN3591">
        <v>3</v>
      </c>
      <c r="AO3591">
        <v>0</v>
      </c>
      <c r="AP3591">
        <v>0</v>
      </c>
      <c r="AQ3591">
        <v>0</v>
      </c>
      <c r="AR3591">
        <v>0</v>
      </c>
      <c r="AS3591">
        <v>0</v>
      </c>
      <c r="AT3591">
        <v>0</v>
      </c>
      <c r="AU3591">
        <v>0</v>
      </c>
      <c r="AV3591">
        <v>0</v>
      </c>
      <c r="AW3591">
        <v>0</v>
      </c>
      <c r="AX3591">
        <v>0</v>
      </c>
      <c r="AY3591">
        <v>0</v>
      </c>
      <c r="AZ3591">
        <v>0</v>
      </c>
      <c r="BA3591">
        <v>0</v>
      </c>
      <c r="BB3591">
        <v>23</v>
      </c>
      <c r="BC3591">
        <v>35</v>
      </c>
      <c r="BD3591">
        <v>0</v>
      </c>
      <c r="BE3591">
        <v>3</v>
      </c>
      <c r="BF3591">
        <v>1</v>
      </c>
      <c r="BG3591" s="20"/>
      <c r="BH3591" s="20"/>
      <c r="BI3591" s="20"/>
      <c r="BJ3591" s="20"/>
      <c r="BK3591" s="20"/>
      <c r="BL3591" s="20"/>
      <c r="BM3591" s="20"/>
      <c r="BN3591" s="20"/>
      <c r="BO3591" s="20"/>
      <c r="BP3591" s="20"/>
      <c r="BQ3591" s="20"/>
      <c r="BR3591" s="20"/>
      <c r="BS3591" s="20"/>
      <c r="BT3591" s="20"/>
      <c r="BU3591" s="20"/>
      <c r="BV3591" s="20"/>
    </row>
    <row r="3592" spans="1:74" x14ac:dyDescent="0.25">
      <c r="A3592" s="20" t="s">
        <v>676</v>
      </c>
      <c r="B3592" s="20" t="s">
        <v>693</v>
      </c>
      <c r="C3592" s="20" t="s">
        <v>696</v>
      </c>
      <c r="D3592" s="1">
        <v>44500</v>
      </c>
      <c r="E3592">
        <v>102</v>
      </c>
      <c r="F3592">
        <v>0</v>
      </c>
      <c r="G3592">
        <v>0</v>
      </c>
      <c r="H3592">
        <v>0</v>
      </c>
      <c r="I3592">
        <v>0</v>
      </c>
      <c r="J3592">
        <v>24</v>
      </c>
      <c r="K3592">
        <v>2</v>
      </c>
      <c r="L3592">
        <v>10</v>
      </c>
      <c r="M3592">
        <v>3</v>
      </c>
      <c r="N3592">
        <v>7</v>
      </c>
      <c r="O3592">
        <v>0</v>
      </c>
      <c r="P3592">
        <v>3</v>
      </c>
      <c r="Q3592">
        <v>0</v>
      </c>
      <c r="R3592">
        <v>220</v>
      </c>
      <c r="S3592">
        <v>0</v>
      </c>
      <c r="T3592">
        <v>95</v>
      </c>
      <c r="U3592">
        <v>3</v>
      </c>
      <c r="V3592">
        <v>2</v>
      </c>
      <c r="W3592">
        <v>951</v>
      </c>
      <c r="X3592">
        <v>0</v>
      </c>
      <c r="Y3592">
        <v>62</v>
      </c>
      <c r="Z3592">
        <v>143</v>
      </c>
      <c r="AA3592">
        <v>9</v>
      </c>
      <c r="AB3592">
        <v>584</v>
      </c>
      <c r="AC3592">
        <v>37</v>
      </c>
      <c r="AD3592">
        <v>10</v>
      </c>
      <c r="AE3592">
        <v>88</v>
      </c>
      <c r="AF3592">
        <v>68</v>
      </c>
      <c r="AG3592">
        <v>260</v>
      </c>
      <c r="AH3592">
        <v>0</v>
      </c>
      <c r="AI3592">
        <v>8</v>
      </c>
      <c r="AJ3592">
        <v>49</v>
      </c>
      <c r="AK3592">
        <v>5</v>
      </c>
      <c r="AL3592">
        <v>28</v>
      </c>
      <c r="AM3592">
        <v>0</v>
      </c>
      <c r="AN3592">
        <v>4</v>
      </c>
      <c r="AO3592">
        <v>0</v>
      </c>
      <c r="AP3592">
        <v>0</v>
      </c>
      <c r="AQ3592">
        <v>0</v>
      </c>
      <c r="AR3592">
        <v>0</v>
      </c>
      <c r="AS3592">
        <v>0</v>
      </c>
      <c r="AT3592">
        <v>0</v>
      </c>
      <c r="AU3592">
        <v>0</v>
      </c>
      <c r="AV3592">
        <v>0</v>
      </c>
      <c r="AW3592">
        <v>0</v>
      </c>
      <c r="AX3592">
        <v>0</v>
      </c>
      <c r="AY3592">
        <v>0</v>
      </c>
      <c r="AZ3592">
        <v>0</v>
      </c>
      <c r="BA3592">
        <v>0</v>
      </c>
      <c r="BB3592">
        <v>22</v>
      </c>
      <c r="BC3592">
        <v>36</v>
      </c>
      <c r="BD3592">
        <v>0</v>
      </c>
      <c r="BE3592">
        <v>3</v>
      </c>
      <c r="BF3592">
        <v>1</v>
      </c>
      <c r="BG3592" s="20"/>
      <c r="BH3592" s="20"/>
      <c r="BI3592" s="20"/>
      <c r="BJ3592" s="20"/>
      <c r="BK3592" s="20"/>
      <c r="BL3592" s="20"/>
      <c r="BM3592" s="20"/>
      <c r="BN3592" s="20"/>
      <c r="BO3592" s="20"/>
      <c r="BP3592" s="20"/>
      <c r="BQ3592" s="20"/>
      <c r="BR3592" s="20"/>
      <c r="BS3592" s="20"/>
      <c r="BT3592" s="20"/>
      <c r="BU3592" s="20"/>
      <c r="BV3592" s="20"/>
    </row>
    <row r="3593" spans="1:74" x14ac:dyDescent="0.25">
      <c r="A3593" s="20" t="s">
        <v>676</v>
      </c>
      <c r="B3593" s="20" t="s">
        <v>693</v>
      </c>
      <c r="C3593" s="20" t="s">
        <v>696</v>
      </c>
      <c r="D3593" s="1">
        <v>44507</v>
      </c>
      <c r="E3593">
        <v>102</v>
      </c>
      <c r="F3593">
        <v>0</v>
      </c>
      <c r="G3593">
        <v>0</v>
      </c>
      <c r="H3593">
        <v>0</v>
      </c>
      <c r="I3593">
        <v>0</v>
      </c>
      <c r="J3593">
        <v>27</v>
      </c>
      <c r="K3593">
        <v>2</v>
      </c>
      <c r="L3593">
        <v>9</v>
      </c>
      <c r="M3593">
        <v>3</v>
      </c>
      <c r="N3593">
        <v>7</v>
      </c>
      <c r="O3593">
        <v>4</v>
      </c>
      <c r="P3593">
        <v>0</v>
      </c>
      <c r="Q3593">
        <v>0</v>
      </c>
      <c r="R3593">
        <v>219</v>
      </c>
      <c r="S3593">
        <v>107</v>
      </c>
      <c r="T3593">
        <v>22</v>
      </c>
      <c r="U3593">
        <v>3</v>
      </c>
      <c r="V3593">
        <v>2</v>
      </c>
      <c r="W3593">
        <v>951</v>
      </c>
      <c r="X3593">
        <v>89</v>
      </c>
      <c r="Y3593">
        <v>36</v>
      </c>
      <c r="Z3593">
        <v>142</v>
      </c>
      <c r="AA3593">
        <v>9</v>
      </c>
      <c r="AB3593">
        <v>583</v>
      </c>
      <c r="AC3593">
        <v>47</v>
      </c>
      <c r="AD3593">
        <v>10</v>
      </c>
      <c r="AE3593">
        <v>88</v>
      </c>
      <c r="AF3593">
        <v>68</v>
      </c>
      <c r="AG3593">
        <v>259</v>
      </c>
      <c r="AH3593">
        <v>11</v>
      </c>
      <c r="AI3593">
        <v>3</v>
      </c>
      <c r="AJ3593">
        <v>49</v>
      </c>
      <c r="AK3593">
        <v>5</v>
      </c>
      <c r="AL3593">
        <v>28</v>
      </c>
      <c r="AM3593">
        <v>6</v>
      </c>
      <c r="AN3593">
        <v>1</v>
      </c>
      <c r="AO3593">
        <v>0</v>
      </c>
      <c r="AP3593">
        <v>0</v>
      </c>
      <c r="AQ3593">
        <v>0</v>
      </c>
      <c r="AR3593">
        <v>0</v>
      </c>
      <c r="AS3593">
        <v>0</v>
      </c>
      <c r="AT3593">
        <v>0</v>
      </c>
      <c r="AU3593">
        <v>0</v>
      </c>
      <c r="AV3593">
        <v>0</v>
      </c>
      <c r="AW3593">
        <v>0</v>
      </c>
      <c r="AX3593">
        <v>0</v>
      </c>
      <c r="AY3593">
        <v>0</v>
      </c>
      <c r="AZ3593">
        <v>0</v>
      </c>
      <c r="BA3593">
        <v>0</v>
      </c>
      <c r="BB3593">
        <v>0</v>
      </c>
      <c r="BC3593">
        <v>0</v>
      </c>
      <c r="BD3593">
        <v>0</v>
      </c>
      <c r="BE3593">
        <v>0</v>
      </c>
      <c r="BF3593">
        <v>0</v>
      </c>
      <c r="BG3593" s="20">
        <v>0</v>
      </c>
      <c r="BH3593" s="20">
        <v>0</v>
      </c>
      <c r="BI3593" s="20">
        <v>84</v>
      </c>
      <c r="BJ3593" s="20">
        <v>7</v>
      </c>
      <c r="BK3593" s="20">
        <v>187</v>
      </c>
      <c r="BL3593" s="20">
        <v>719</v>
      </c>
      <c r="BM3593" s="20">
        <v>399</v>
      </c>
      <c r="BN3593" s="20">
        <v>182</v>
      </c>
      <c r="BO3593" s="20">
        <v>26</v>
      </c>
      <c r="BP3593" s="20"/>
      <c r="BQ3593" s="20"/>
      <c r="BR3593" s="20"/>
      <c r="BS3593" s="20"/>
      <c r="BT3593" s="20"/>
      <c r="BU3593" s="20"/>
      <c r="BV3593" s="20"/>
    </row>
    <row r="3594" spans="1:74" x14ac:dyDescent="0.25">
      <c r="A3594" s="20" t="s">
        <v>676</v>
      </c>
      <c r="B3594" s="20" t="s">
        <v>693</v>
      </c>
      <c r="C3594" s="20" t="s">
        <v>696</v>
      </c>
      <c r="D3594" s="1">
        <v>44514</v>
      </c>
      <c r="E3594">
        <v>103</v>
      </c>
      <c r="F3594">
        <v>0</v>
      </c>
      <c r="G3594">
        <v>0</v>
      </c>
      <c r="H3594">
        <v>0</v>
      </c>
      <c r="I3594">
        <v>0</v>
      </c>
      <c r="J3594">
        <v>30</v>
      </c>
      <c r="K3594">
        <v>2</v>
      </c>
      <c r="L3594">
        <v>9</v>
      </c>
      <c r="M3594">
        <v>3</v>
      </c>
      <c r="N3594">
        <v>7</v>
      </c>
      <c r="O3594">
        <v>4</v>
      </c>
      <c r="P3594">
        <v>0</v>
      </c>
      <c r="Q3594">
        <v>0</v>
      </c>
      <c r="R3594">
        <v>220</v>
      </c>
      <c r="S3594">
        <v>118</v>
      </c>
      <c r="T3594">
        <v>22</v>
      </c>
      <c r="U3594">
        <v>3</v>
      </c>
      <c r="V3594">
        <v>3</v>
      </c>
      <c r="W3594">
        <v>955</v>
      </c>
      <c r="X3594">
        <v>115</v>
      </c>
      <c r="Y3594">
        <v>36</v>
      </c>
      <c r="Z3594">
        <v>138</v>
      </c>
      <c r="AA3594">
        <v>9</v>
      </c>
      <c r="AB3594">
        <v>586</v>
      </c>
      <c r="AC3594">
        <v>58</v>
      </c>
      <c r="AD3594">
        <v>10</v>
      </c>
      <c r="AE3594">
        <v>88</v>
      </c>
      <c r="AF3594">
        <v>69</v>
      </c>
      <c r="AG3594">
        <v>261</v>
      </c>
      <c r="AH3594">
        <v>13</v>
      </c>
      <c r="AI3594">
        <v>3</v>
      </c>
      <c r="AJ3594">
        <v>51</v>
      </c>
      <c r="AK3594">
        <v>5</v>
      </c>
      <c r="AL3594">
        <v>28</v>
      </c>
      <c r="AM3594">
        <v>6</v>
      </c>
      <c r="AN3594">
        <v>1</v>
      </c>
      <c r="AO3594">
        <v>0</v>
      </c>
      <c r="AP3594">
        <v>0</v>
      </c>
      <c r="AQ3594">
        <v>0</v>
      </c>
      <c r="AR3594">
        <v>0</v>
      </c>
      <c r="AS3594">
        <v>0</v>
      </c>
      <c r="AT3594">
        <v>0</v>
      </c>
      <c r="AU3594">
        <v>0</v>
      </c>
      <c r="AV3594">
        <v>0</v>
      </c>
      <c r="AW3594">
        <v>0</v>
      </c>
      <c r="AX3594">
        <v>0</v>
      </c>
      <c r="AY3594">
        <v>0</v>
      </c>
      <c r="AZ3594">
        <v>0</v>
      </c>
      <c r="BA3594">
        <v>0</v>
      </c>
      <c r="BB3594">
        <v>0</v>
      </c>
      <c r="BC3594">
        <v>0</v>
      </c>
      <c r="BD3594">
        <v>0</v>
      </c>
      <c r="BE3594">
        <v>0</v>
      </c>
      <c r="BF3594">
        <v>0</v>
      </c>
      <c r="BG3594" s="20">
        <v>0</v>
      </c>
      <c r="BH3594" s="20">
        <v>0</v>
      </c>
      <c r="BI3594" s="20">
        <v>85</v>
      </c>
      <c r="BJ3594" s="20">
        <v>7</v>
      </c>
      <c r="BK3594" s="20">
        <v>187</v>
      </c>
      <c r="BL3594" s="20">
        <v>725</v>
      </c>
      <c r="BM3594" s="20">
        <v>402</v>
      </c>
      <c r="BN3594" s="20">
        <v>183</v>
      </c>
      <c r="BO3594" s="20">
        <v>26</v>
      </c>
      <c r="BP3594" s="20"/>
      <c r="BQ3594" s="20"/>
      <c r="BR3594" s="20"/>
      <c r="BS3594" s="20"/>
      <c r="BT3594" s="20"/>
      <c r="BU3594" s="20"/>
      <c r="BV3594" s="20"/>
    </row>
    <row r="3595" spans="1:74" x14ac:dyDescent="0.25">
      <c r="A3595" s="20" t="s">
        <v>676</v>
      </c>
      <c r="B3595" s="20" t="s">
        <v>693</v>
      </c>
      <c r="C3595" s="20" t="s">
        <v>696</v>
      </c>
      <c r="D3595" s="1">
        <v>44521</v>
      </c>
      <c r="E3595">
        <v>104</v>
      </c>
      <c r="F3595">
        <v>0</v>
      </c>
      <c r="G3595">
        <v>0</v>
      </c>
      <c r="H3595">
        <v>0</v>
      </c>
      <c r="I3595">
        <v>0</v>
      </c>
      <c r="J3595">
        <v>31</v>
      </c>
      <c r="K3595">
        <v>2</v>
      </c>
      <c r="L3595">
        <v>9</v>
      </c>
      <c r="M3595">
        <v>3</v>
      </c>
      <c r="N3595">
        <v>7</v>
      </c>
      <c r="O3595">
        <v>4</v>
      </c>
      <c r="P3595">
        <v>0</v>
      </c>
      <c r="Q3595">
        <v>0</v>
      </c>
      <c r="R3595">
        <v>220</v>
      </c>
      <c r="S3595">
        <v>122</v>
      </c>
      <c r="T3595">
        <v>22</v>
      </c>
      <c r="U3595">
        <v>3</v>
      </c>
      <c r="V3595">
        <v>2</v>
      </c>
      <c r="W3595">
        <v>955</v>
      </c>
      <c r="X3595">
        <v>144</v>
      </c>
      <c r="Y3595">
        <v>35</v>
      </c>
      <c r="Z3595">
        <v>138</v>
      </c>
      <c r="AA3595">
        <v>9</v>
      </c>
      <c r="AB3595">
        <v>587</v>
      </c>
      <c r="AC3595">
        <v>75</v>
      </c>
      <c r="AD3595">
        <v>11</v>
      </c>
      <c r="AE3595">
        <v>85</v>
      </c>
      <c r="AF3595">
        <v>68</v>
      </c>
      <c r="AG3595">
        <v>261</v>
      </c>
      <c r="AH3595">
        <v>14</v>
      </c>
      <c r="AI3595">
        <v>3</v>
      </c>
      <c r="AJ3595">
        <v>51</v>
      </c>
      <c r="AK3595">
        <v>5</v>
      </c>
      <c r="AL3595">
        <v>28</v>
      </c>
      <c r="AM3595">
        <v>7</v>
      </c>
      <c r="AN3595">
        <v>1</v>
      </c>
      <c r="AO3595">
        <v>0</v>
      </c>
      <c r="AP3595">
        <v>0</v>
      </c>
      <c r="AQ3595">
        <v>0</v>
      </c>
      <c r="AR3595">
        <v>0</v>
      </c>
      <c r="AS3595">
        <v>0</v>
      </c>
      <c r="AT3595">
        <v>0</v>
      </c>
      <c r="AU3595">
        <v>0</v>
      </c>
      <c r="AV3595">
        <v>0</v>
      </c>
      <c r="AW3595">
        <v>0</v>
      </c>
      <c r="AX3595">
        <v>0</v>
      </c>
      <c r="AY3595">
        <v>0</v>
      </c>
      <c r="AZ3595">
        <v>0</v>
      </c>
      <c r="BA3595">
        <v>0</v>
      </c>
      <c r="BB3595">
        <v>0</v>
      </c>
      <c r="BC3595">
        <v>0</v>
      </c>
      <c r="BD3595">
        <v>0</v>
      </c>
      <c r="BE3595">
        <v>0</v>
      </c>
      <c r="BF3595">
        <v>0</v>
      </c>
      <c r="BG3595" s="20">
        <v>0</v>
      </c>
      <c r="BH3595" s="20">
        <v>0</v>
      </c>
      <c r="BI3595" s="20">
        <v>86</v>
      </c>
      <c r="BJ3595" s="20">
        <v>7</v>
      </c>
      <c r="BK3595" s="20">
        <v>187</v>
      </c>
      <c r="BL3595" s="20">
        <v>728</v>
      </c>
      <c r="BM3595" s="20">
        <v>403</v>
      </c>
      <c r="BN3595" s="20">
        <v>184</v>
      </c>
      <c r="BO3595" s="20">
        <v>27</v>
      </c>
      <c r="BP3595" s="20"/>
      <c r="BQ3595" s="20"/>
      <c r="BR3595" s="20"/>
      <c r="BS3595" s="20"/>
      <c r="BT3595" s="20"/>
      <c r="BU3595" s="20"/>
      <c r="BV3595" s="20"/>
    </row>
    <row r="3596" spans="1:74" x14ac:dyDescent="0.25">
      <c r="A3596" s="20" t="s">
        <v>676</v>
      </c>
      <c r="B3596" s="20" t="s">
        <v>693</v>
      </c>
      <c r="C3596" s="20" t="s">
        <v>696</v>
      </c>
      <c r="D3596" s="1">
        <v>44528</v>
      </c>
      <c r="E3596">
        <v>105</v>
      </c>
      <c r="F3596">
        <v>0</v>
      </c>
      <c r="G3596">
        <v>0</v>
      </c>
      <c r="H3596">
        <v>0</v>
      </c>
      <c r="I3596">
        <v>0</v>
      </c>
      <c r="J3596">
        <v>38</v>
      </c>
      <c r="K3596">
        <v>2</v>
      </c>
      <c r="L3596">
        <v>9</v>
      </c>
      <c r="M3596">
        <v>3</v>
      </c>
      <c r="N3596">
        <v>7</v>
      </c>
      <c r="O3596">
        <v>4</v>
      </c>
      <c r="P3596">
        <v>0</v>
      </c>
      <c r="Q3596">
        <v>0</v>
      </c>
      <c r="R3596">
        <v>220</v>
      </c>
      <c r="S3596">
        <v>127</v>
      </c>
      <c r="T3596">
        <v>21</v>
      </c>
      <c r="U3596">
        <v>3</v>
      </c>
      <c r="V3596">
        <v>3</v>
      </c>
      <c r="W3596">
        <v>955</v>
      </c>
      <c r="X3596">
        <v>196</v>
      </c>
      <c r="Y3596">
        <v>35</v>
      </c>
      <c r="Z3596">
        <v>138</v>
      </c>
      <c r="AA3596">
        <v>8</v>
      </c>
      <c r="AB3596">
        <v>589</v>
      </c>
      <c r="AC3596">
        <v>109</v>
      </c>
      <c r="AD3596">
        <v>11</v>
      </c>
      <c r="AE3596">
        <v>85</v>
      </c>
      <c r="AF3596">
        <v>68</v>
      </c>
      <c r="AG3596">
        <v>263</v>
      </c>
      <c r="AH3596">
        <v>20</v>
      </c>
      <c r="AI3596">
        <v>3</v>
      </c>
      <c r="AJ3596">
        <v>48</v>
      </c>
      <c r="AK3596">
        <v>5</v>
      </c>
      <c r="AL3596">
        <v>29</v>
      </c>
      <c r="AM3596">
        <v>8</v>
      </c>
      <c r="AN3596">
        <v>1</v>
      </c>
      <c r="AO3596">
        <v>0</v>
      </c>
      <c r="AP3596">
        <v>0</v>
      </c>
      <c r="AQ3596">
        <v>0</v>
      </c>
      <c r="AR3596">
        <v>0</v>
      </c>
      <c r="AS3596">
        <v>0</v>
      </c>
      <c r="AT3596">
        <v>0</v>
      </c>
      <c r="AU3596">
        <v>0</v>
      </c>
      <c r="AV3596">
        <v>0</v>
      </c>
      <c r="AW3596">
        <v>0</v>
      </c>
      <c r="AX3596">
        <v>0</v>
      </c>
      <c r="AY3596">
        <v>0</v>
      </c>
      <c r="AZ3596">
        <v>0</v>
      </c>
      <c r="BA3596">
        <v>0</v>
      </c>
      <c r="BB3596">
        <v>0</v>
      </c>
      <c r="BC3596">
        <v>0</v>
      </c>
      <c r="BD3596">
        <v>0</v>
      </c>
      <c r="BE3596">
        <v>0</v>
      </c>
      <c r="BF3596">
        <v>0</v>
      </c>
      <c r="BG3596" s="20">
        <v>0</v>
      </c>
      <c r="BH3596" s="20">
        <v>0</v>
      </c>
      <c r="BI3596" s="20">
        <v>87</v>
      </c>
      <c r="BJ3596" s="20">
        <v>7</v>
      </c>
      <c r="BK3596" s="20">
        <v>186</v>
      </c>
      <c r="BL3596" s="20">
        <v>729</v>
      </c>
      <c r="BM3596" s="20">
        <v>405</v>
      </c>
      <c r="BN3596" s="20">
        <v>188</v>
      </c>
      <c r="BO3596" s="20">
        <v>28</v>
      </c>
      <c r="BP3596" s="20"/>
      <c r="BQ3596" s="20"/>
      <c r="BR3596" s="20"/>
      <c r="BS3596" s="20"/>
      <c r="BT3596" s="20"/>
      <c r="BU3596" s="20"/>
      <c r="BV3596" s="20"/>
    </row>
    <row r="3597" spans="1:74" x14ac:dyDescent="0.25">
      <c r="A3597" s="20" t="s">
        <v>676</v>
      </c>
      <c r="B3597" s="20" t="s">
        <v>693</v>
      </c>
      <c r="C3597" s="20" t="s">
        <v>696</v>
      </c>
      <c r="D3597" s="1">
        <v>44535</v>
      </c>
      <c r="E3597">
        <v>106</v>
      </c>
      <c r="F3597">
        <v>0</v>
      </c>
      <c r="G3597">
        <v>0</v>
      </c>
      <c r="H3597">
        <v>0</v>
      </c>
      <c r="I3597">
        <v>0</v>
      </c>
      <c r="J3597">
        <v>41</v>
      </c>
      <c r="K3597">
        <v>2</v>
      </c>
      <c r="L3597">
        <v>9</v>
      </c>
      <c r="M3597">
        <v>3</v>
      </c>
      <c r="N3597">
        <v>7</v>
      </c>
      <c r="O3597">
        <v>4</v>
      </c>
      <c r="P3597">
        <v>0</v>
      </c>
      <c r="Q3597">
        <v>0</v>
      </c>
      <c r="R3597">
        <v>219</v>
      </c>
      <c r="S3597">
        <v>126</v>
      </c>
      <c r="T3597">
        <v>21</v>
      </c>
      <c r="U3597">
        <v>3</v>
      </c>
      <c r="V3597">
        <v>3</v>
      </c>
      <c r="W3597">
        <v>959</v>
      </c>
      <c r="X3597">
        <v>222</v>
      </c>
      <c r="Y3597">
        <v>34</v>
      </c>
      <c r="Z3597">
        <v>140</v>
      </c>
      <c r="AA3597">
        <v>8</v>
      </c>
      <c r="AB3597">
        <v>590</v>
      </c>
      <c r="AC3597">
        <v>133</v>
      </c>
      <c r="AD3597">
        <v>11</v>
      </c>
      <c r="AE3597">
        <v>85</v>
      </c>
      <c r="AF3597">
        <v>68</v>
      </c>
      <c r="AG3597">
        <v>262</v>
      </c>
      <c r="AH3597">
        <v>28</v>
      </c>
      <c r="AI3597">
        <v>3</v>
      </c>
      <c r="AJ3597">
        <v>47</v>
      </c>
      <c r="AK3597">
        <v>4</v>
      </c>
      <c r="AL3597">
        <v>30</v>
      </c>
      <c r="AM3597">
        <v>9</v>
      </c>
      <c r="AN3597">
        <v>1</v>
      </c>
      <c r="AO3597">
        <v>0</v>
      </c>
      <c r="AP3597">
        <v>0</v>
      </c>
      <c r="AQ3597">
        <v>0</v>
      </c>
      <c r="AR3597">
        <v>0</v>
      </c>
      <c r="AS3597">
        <v>0</v>
      </c>
      <c r="AT3597">
        <v>0</v>
      </c>
      <c r="AU3597">
        <v>0</v>
      </c>
      <c r="AV3597">
        <v>0</v>
      </c>
      <c r="AW3597">
        <v>0</v>
      </c>
      <c r="AX3597">
        <v>0</v>
      </c>
      <c r="AY3597">
        <v>0</v>
      </c>
      <c r="AZ3597">
        <v>0</v>
      </c>
      <c r="BA3597">
        <v>0</v>
      </c>
      <c r="BB3597">
        <v>0</v>
      </c>
      <c r="BC3597">
        <v>0</v>
      </c>
      <c r="BD3597">
        <v>0</v>
      </c>
      <c r="BE3597">
        <v>0</v>
      </c>
      <c r="BF3597">
        <v>0</v>
      </c>
      <c r="BG3597" s="20">
        <v>0</v>
      </c>
      <c r="BH3597" s="20">
        <v>0</v>
      </c>
      <c r="BI3597" s="20">
        <v>88</v>
      </c>
      <c r="BJ3597" s="20">
        <v>7</v>
      </c>
      <c r="BK3597" s="20">
        <v>185</v>
      </c>
      <c r="BL3597" s="20">
        <v>733</v>
      </c>
      <c r="BM3597" s="20">
        <v>408</v>
      </c>
      <c r="BN3597" s="20">
        <v>187</v>
      </c>
      <c r="BO3597" s="20">
        <v>29</v>
      </c>
      <c r="BP3597" s="20"/>
      <c r="BQ3597" s="20"/>
      <c r="BR3597" s="20"/>
      <c r="BS3597" s="20"/>
      <c r="BT3597" s="20"/>
      <c r="BU3597" s="20"/>
      <c r="BV3597" s="20"/>
    </row>
    <row r="3598" spans="1:74" x14ac:dyDescent="0.25">
      <c r="A3598" s="20" t="s">
        <v>676</v>
      </c>
      <c r="B3598" s="20" t="s">
        <v>693</v>
      </c>
      <c r="C3598" s="20" t="s">
        <v>696</v>
      </c>
      <c r="D3598" s="1">
        <v>44542</v>
      </c>
      <c r="E3598">
        <v>106</v>
      </c>
      <c r="F3598">
        <v>0</v>
      </c>
      <c r="G3598">
        <v>0</v>
      </c>
      <c r="H3598">
        <v>0</v>
      </c>
      <c r="I3598">
        <v>0</v>
      </c>
      <c r="J3598">
        <v>49</v>
      </c>
      <c r="K3598">
        <v>2</v>
      </c>
      <c r="L3598">
        <v>9</v>
      </c>
      <c r="M3598">
        <v>3</v>
      </c>
      <c r="N3598">
        <v>7</v>
      </c>
      <c r="O3598">
        <v>4</v>
      </c>
      <c r="P3598">
        <v>0</v>
      </c>
      <c r="Q3598">
        <v>0</v>
      </c>
      <c r="R3598">
        <v>219</v>
      </c>
      <c r="S3598">
        <v>138</v>
      </c>
      <c r="T3598">
        <v>21</v>
      </c>
      <c r="U3598">
        <v>4</v>
      </c>
      <c r="V3598">
        <v>2</v>
      </c>
      <c r="W3598">
        <v>960</v>
      </c>
      <c r="X3598">
        <v>297</v>
      </c>
      <c r="Y3598">
        <v>32</v>
      </c>
      <c r="Z3598">
        <v>137</v>
      </c>
      <c r="AA3598">
        <v>8</v>
      </c>
      <c r="AB3598">
        <v>592</v>
      </c>
      <c r="AC3598">
        <v>179</v>
      </c>
      <c r="AD3598">
        <v>11</v>
      </c>
      <c r="AE3598">
        <v>85</v>
      </c>
      <c r="AF3598">
        <v>70</v>
      </c>
      <c r="AG3598">
        <v>263</v>
      </c>
      <c r="AH3598">
        <v>35</v>
      </c>
      <c r="AI3598">
        <v>3</v>
      </c>
      <c r="AJ3598">
        <v>47</v>
      </c>
      <c r="AK3598">
        <v>4</v>
      </c>
      <c r="AL3598">
        <v>30</v>
      </c>
      <c r="AM3598">
        <v>9</v>
      </c>
      <c r="AN3598">
        <v>1</v>
      </c>
      <c r="AO3598">
        <v>0</v>
      </c>
      <c r="AP3598">
        <v>0</v>
      </c>
      <c r="AQ3598">
        <v>0</v>
      </c>
      <c r="AR3598">
        <v>0</v>
      </c>
      <c r="AS3598">
        <v>0</v>
      </c>
      <c r="AT3598">
        <v>0</v>
      </c>
      <c r="AU3598">
        <v>0</v>
      </c>
      <c r="AV3598">
        <v>0</v>
      </c>
      <c r="AW3598">
        <v>0</v>
      </c>
      <c r="AX3598">
        <v>0</v>
      </c>
      <c r="AY3598">
        <v>0</v>
      </c>
      <c r="AZ3598">
        <v>0</v>
      </c>
      <c r="BA3598">
        <v>0</v>
      </c>
      <c r="BB3598">
        <v>0</v>
      </c>
      <c r="BC3598">
        <v>0</v>
      </c>
      <c r="BD3598">
        <v>0</v>
      </c>
      <c r="BE3598">
        <v>0</v>
      </c>
      <c r="BF3598">
        <v>0</v>
      </c>
      <c r="BG3598" s="20">
        <v>0</v>
      </c>
      <c r="BH3598" s="20">
        <v>0</v>
      </c>
      <c r="BI3598" s="20">
        <v>88</v>
      </c>
      <c r="BJ3598" s="20">
        <v>7</v>
      </c>
      <c r="BK3598" s="20">
        <v>186</v>
      </c>
      <c r="BL3598" s="20">
        <v>736</v>
      </c>
      <c r="BM3598" s="20">
        <v>410</v>
      </c>
      <c r="BN3598" s="20">
        <v>188</v>
      </c>
      <c r="BO3598" s="20">
        <v>29</v>
      </c>
      <c r="BP3598" s="20"/>
      <c r="BQ3598" s="20"/>
      <c r="BR3598" s="20"/>
      <c r="BS3598" s="20"/>
      <c r="BT3598" s="20"/>
      <c r="BU3598" s="20"/>
      <c r="BV3598" s="20"/>
    </row>
    <row r="3599" spans="1:74" x14ac:dyDescent="0.25">
      <c r="A3599" s="20" t="s">
        <v>676</v>
      </c>
      <c r="B3599" s="20" t="s">
        <v>693</v>
      </c>
      <c r="C3599" s="20" t="s">
        <v>696</v>
      </c>
      <c r="D3599" s="1">
        <v>44549</v>
      </c>
      <c r="E3599">
        <v>106</v>
      </c>
      <c r="F3599">
        <v>0</v>
      </c>
      <c r="G3599">
        <v>0</v>
      </c>
      <c r="H3599">
        <v>0</v>
      </c>
      <c r="I3599">
        <v>0</v>
      </c>
      <c r="J3599">
        <v>56</v>
      </c>
      <c r="K3599">
        <v>2</v>
      </c>
      <c r="L3599">
        <v>9</v>
      </c>
      <c r="M3599">
        <v>3</v>
      </c>
      <c r="N3599">
        <v>7</v>
      </c>
      <c r="O3599">
        <v>5</v>
      </c>
      <c r="P3599">
        <v>0</v>
      </c>
      <c r="Q3599">
        <v>0</v>
      </c>
      <c r="R3599">
        <v>219</v>
      </c>
      <c r="S3599">
        <v>148</v>
      </c>
      <c r="T3599">
        <v>21</v>
      </c>
      <c r="U3599">
        <v>3</v>
      </c>
      <c r="V3599">
        <v>2</v>
      </c>
      <c r="W3599">
        <v>967</v>
      </c>
      <c r="X3599">
        <v>354</v>
      </c>
      <c r="Y3599">
        <v>32</v>
      </c>
      <c r="Z3599">
        <v>141</v>
      </c>
      <c r="AA3599">
        <v>8</v>
      </c>
      <c r="AB3599">
        <v>593</v>
      </c>
      <c r="AC3599">
        <v>223</v>
      </c>
      <c r="AD3599">
        <v>11</v>
      </c>
      <c r="AE3599">
        <v>85</v>
      </c>
      <c r="AF3599">
        <v>70</v>
      </c>
      <c r="AG3599">
        <v>262</v>
      </c>
      <c r="AH3599">
        <v>64</v>
      </c>
      <c r="AI3599">
        <v>3</v>
      </c>
      <c r="AJ3599">
        <v>46</v>
      </c>
      <c r="AK3599">
        <v>4</v>
      </c>
      <c r="AL3599">
        <v>30</v>
      </c>
      <c r="AM3599">
        <v>17</v>
      </c>
      <c r="AN3599">
        <v>1</v>
      </c>
      <c r="AO3599">
        <v>0</v>
      </c>
      <c r="AP3599">
        <v>0</v>
      </c>
      <c r="AQ3599">
        <v>0</v>
      </c>
      <c r="AR3599">
        <v>0</v>
      </c>
      <c r="AS3599">
        <v>0</v>
      </c>
      <c r="AT3599">
        <v>0</v>
      </c>
      <c r="AU3599">
        <v>0</v>
      </c>
      <c r="AV3599">
        <v>0</v>
      </c>
      <c r="AW3599">
        <v>0</v>
      </c>
      <c r="AX3599">
        <v>0</v>
      </c>
      <c r="AY3599">
        <v>0</v>
      </c>
      <c r="AZ3599">
        <v>0</v>
      </c>
      <c r="BA3599">
        <v>0</v>
      </c>
      <c r="BB3599">
        <v>0</v>
      </c>
      <c r="BC3599">
        <v>0</v>
      </c>
      <c r="BD3599">
        <v>0</v>
      </c>
      <c r="BE3599">
        <v>0</v>
      </c>
      <c r="BF3599">
        <v>0</v>
      </c>
      <c r="BG3599" s="20">
        <v>0</v>
      </c>
      <c r="BH3599" s="20">
        <v>0</v>
      </c>
      <c r="BI3599" s="20">
        <v>88</v>
      </c>
      <c r="BJ3599" s="20">
        <v>7</v>
      </c>
      <c r="BK3599" s="20">
        <v>187</v>
      </c>
      <c r="BL3599" s="20">
        <v>739</v>
      </c>
      <c r="BM3599" s="20">
        <v>412</v>
      </c>
      <c r="BN3599" s="20">
        <v>188</v>
      </c>
      <c r="BO3599" s="20">
        <v>29</v>
      </c>
      <c r="BP3599" s="20">
        <v>5296</v>
      </c>
      <c r="BQ3599" s="20">
        <v>850</v>
      </c>
      <c r="BR3599" s="20">
        <v>0</v>
      </c>
      <c r="BS3599" s="20">
        <v>57</v>
      </c>
      <c r="BT3599" s="20">
        <v>1313</v>
      </c>
      <c r="BU3599" s="20">
        <v>505</v>
      </c>
      <c r="BV3599" s="20">
        <v>3174</v>
      </c>
    </row>
    <row r="3600" spans="1:74" x14ac:dyDescent="0.25">
      <c r="A3600" s="20" t="s">
        <v>676</v>
      </c>
      <c r="B3600" s="20" t="s">
        <v>693</v>
      </c>
      <c r="C3600" s="20" t="s">
        <v>696</v>
      </c>
      <c r="D3600" s="1">
        <v>44558</v>
      </c>
      <c r="E3600">
        <v>107</v>
      </c>
      <c r="F3600">
        <v>0</v>
      </c>
      <c r="G3600">
        <v>0</v>
      </c>
      <c r="H3600">
        <v>0</v>
      </c>
      <c r="I3600">
        <v>0</v>
      </c>
      <c r="J3600">
        <v>59</v>
      </c>
      <c r="K3600">
        <v>2</v>
      </c>
      <c r="L3600">
        <v>9</v>
      </c>
      <c r="M3600">
        <v>3</v>
      </c>
      <c r="N3600">
        <v>7</v>
      </c>
      <c r="O3600">
        <v>6</v>
      </c>
      <c r="P3600">
        <v>0</v>
      </c>
      <c r="Q3600">
        <v>0</v>
      </c>
      <c r="R3600">
        <v>219</v>
      </c>
      <c r="S3600">
        <v>150</v>
      </c>
      <c r="T3600">
        <v>21</v>
      </c>
      <c r="U3600">
        <v>3</v>
      </c>
      <c r="V3600">
        <v>3</v>
      </c>
      <c r="W3600">
        <v>967</v>
      </c>
      <c r="X3600">
        <v>407</v>
      </c>
      <c r="Y3600">
        <v>31</v>
      </c>
      <c r="Z3600">
        <v>138</v>
      </c>
      <c r="AA3600">
        <v>8</v>
      </c>
      <c r="AB3600">
        <v>594</v>
      </c>
      <c r="AC3600">
        <v>253</v>
      </c>
      <c r="AD3600">
        <v>11</v>
      </c>
      <c r="AE3600">
        <v>85</v>
      </c>
      <c r="AF3600">
        <v>70</v>
      </c>
      <c r="AG3600">
        <v>264</v>
      </c>
      <c r="AH3600">
        <v>88</v>
      </c>
      <c r="AI3600">
        <v>2</v>
      </c>
      <c r="AJ3600">
        <v>46</v>
      </c>
      <c r="AK3600">
        <v>4</v>
      </c>
      <c r="AL3600">
        <v>32</v>
      </c>
      <c r="AM3600">
        <v>22</v>
      </c>
      <c r="AN3600">
        <v>1</v>
      </c>
      <c r="AO3600">
        <v>1</v>
      </c>
      <c r="AP3600">
        <v>0</v>
      </c>
      <c r="AQ3600">
        <v>0</v>
      </c>
      <c r="AR3600">
        <v>0</v>
      </c>
      <c r="AS3600">
        <v>0</v>
      </c>
      <c r="AT3600">
        <v>0</v>
      </c>
      <c r="AU3600">
        <v>0</v>
      </c>
      <c r="AV3600">
        <v>0</v>
      </c>
      <c r="AW3600">
        <v>0</v>
      </c>
      <c r="AX3600">
        <v>0</v>
      </c>
      <c r="AY3600">
        <v>0</v>
      </c>
      <c r="AZ3600">
        <v>0</v>
      </c>
      <c r="BA3600">
        <v>0</v>
      </c>
      <c r="BB3600">
        <v>0</v>
      </c>
      <c r="BC3600">
        <v>0</v>
      </c>
      <c r="BD3600">
        <v>0</v>
      </c>
      <c r="BE3600">
        <v>0</v>
      </c>
      <c r="BF3600">
        <v>0</v>
      </c>
      <c r="BG3600" s="20">
        <v>0</v>
      </c>
      <c r="BH3600" s="20">
        <v>0</v>
      </c>
      <c r="BI3600" s="20">
        <v>89</v>
      </c>
      <c r="BJ3600" s="20">
        <v>7</v>
      </c>
      <c r="BK3600" s="20">
        <v>186</v>
      </c>
      <c r="BL3600" s="20">
        <v>743</v>
      </c>
      <c r="BM3600" s="20">
        <v>415</v>
      </c>
      <c r="BN3600" s="20">
        <v>193</v>
      </c>
      <c r="BO3600" s="20">
        <v>30</v>
      </c>
      <c r="BP3600" s="20">
        <v>5306</v>
      </c>
      <c r="BQ3600" s="20">
        <v>1231</v>
      </c>
      <c r="BR3600" s="20">
        <v>0</v>
      </c>
      <c r="BS3600" s="20">
        <v>56</v>
      </c>
      <c r="BT3600" s="20">
        <v>1303</v>
      </c>
      <c r="BU3600" s="20">
        <v>503</v>
      </c>
      <c r="BV3600" s="20">
        <v>3204</v>
      </c>
    </row>
    <row r="3601" spans="1:74" x14ac:dyDescent="0.25">
      <c r="A3601" s="20" t="s">
        <v>676</v>
      </c>
      <c r="B3601" s="20" t="s">
        <v>693</v>
      </c>
      <c r="C3601" s="20" t="s">
        <v>696</v>
      </c>
      <c r="D3601" s="1">
        <v>44564</v>
      </c>
      <c r="E3601">
        <v>106</v>
      </c>
      <c r="F3601">
        <v>0</v>
      </c>
      <c r="G3601">
        <v>0</v>
      </c>
      <c r="H3601">
        <v>0</v>
      </c>
      <c r="I3601">
        <v>0</v>
      </c>
      <c r="J3601">
        <v>58</v>
      </c>
      <c r="K3601">
        <v>2</v>
      </c>
      <c r="L3601">
        <v>8</v>
      </c>
      <c r="M3601">
        <v>3</v>
      </c>
      <c r="N3601">
        <v>7</v>
      </c>
      <c r="O3601">
        <v>6</v>
      </c>
      <c r="P3601">
        <v>0</v>
      </c>
      <c r="Q3601">
        <v>0</v>
      </c>
      <c r="R3601">
        <v>220</v>
      </c>
      <c r="S3601">
        <v>151</v>
      </c>
      <c r="T3601">
        <v>21</v>
      </c>
      <c r="U3601">
        <v>3</v>
      </c>
      <c r="V3601">
        <v>4</v>
      </c>
      <c r="W3601">
        <v>968</v>
      </c>
      <c r="X3601">
        <v>439</v>
      </c>
      <c r="Y3601">
        <v>32</v>
      </c>
      <c r="Z3601">
        <v>136</v>
      </c>
      <c r="AA3601">
        <v>7</v>
      </c>
      <c r="AB3601">
        <v>597</v>
      </c>
      <c r="AC3601">
        <v>266</v>
      </c>
      <c r="AD3601">
        <v>11</v>
      </c>
      <c r="AE3601">
        <v>85</v>
      </c>
      <c r="AF3601">
        <v>70</v>
      </c>
      <c r="AG3601">
        <v>263</v>
      </c>
      <c r="AH3601">
        <v>95</v>
      </c>
      <c r="AI3601">
        <v>2</v>
      </c>
      <c r="AJ3601">
        <v>46</v>
      </c>
      <c r="AK3601">
        <v>4</v>
      </c>
      <c r="AL3601">
        <v>32</v>
      </c>
      <c r="AM3601">
        <v>22</v>
      </c>
      <c r="AN3601">
        <v>1</v>
      </c>
      <c r="AO3601">
        <v>1</v>
      </c>
      <c r="AP3601">
        <v>0</v>
      </c>
      <c r="AQ3601">
        <v>0</v>
      </c>
      <c r="AR3601">
        <v>0</v>
      </c>
      <c r="AS3601">
        <v>0</v>
      </c>
      <c r="AT3601">
        <v>0</v>
      </c>
      <c r="AU3601">
        <v>0</v>
      </c>
      <c r="AV3601">
        <v>0</v>
      </c>
      <c r="AW3601">
        <v>0</v>
      </c>
      <c r="AX3601">
        <v>0</v>
      </c>
      <c r="AY3601">
        <v>0</v>
      </c>
      <c r="AZ3601">
        <v>0</v>
      </c>
      <c r="BA3601">
        <v>0</v>
      </c>
      <c r="BB3601">
        <v>0</v>
      </c>
      <c r="BC3601">
        <v>0</v>
      </c>
      <c r="BD3601">
        <v>0</v>
      </c>
      <c r="BE3601">
        <v>0</v>
      </c>
      <c r="BF3601">
        <v>0</v>
      </c>
      <c r="BG3601" s="20">
        <v>0</v>
      </c>
      <c r="BH3601" s="20">
        <v>0</v>
      </c>
      <c r="BI3601" s="20">
        <v>88</v>
      </c>
      <c r="BJ3601" s="20">
        <v>7</v>
      </c>
      <c r="BK3601" s="20">
        <v>186</v>
      </c>
      <c r="BL3601" s="20">
        <v>747</v>
      </c>
      <c r="BM3601" s="20">
        <v>419</v>
      </c>
      <c r="BN3601" s="20">
        <v>194</v>
      </c>
      <c r="BO3601" s="20">
        <v>30</v>
      </c>
      <c r="BP3601" s="20">
        <v>5305</v>
      </c>
      <c r="BQ3601" s="20">
        <v>1359</v>
      </c>
      <c r="BR3601" s="20">
        <v>0</v>
      </c>
      <c r="BS3601" s="20">
        <v>55</v>
      </c>
      <c r="BT3601" s="20">
        <v>1300</v>
      </c>
      <c r="BU3601" s="20">
        <v>503</v>
      </c>
      <c r="BV3601" s="20">
        <v>3211</v>
      </c>
    </row>
    <row r="3602" spans="1:74" x14ac:dyDescent="0.25">
      <c r="A3602" s="20" t="s">
        <v>676</v>
      </c>
      <c r="B3602" s="20" t="s">
        <v>693</v>
      </c>
      <c r="C3602" s="20" t="s">
        <v>696</v>
      </c>
      <c r="D3602" s="1">
        <v>44570</v>
      </c>
      <c r="E3602">
        <v>106</v>
      </c>
      <c r="F3602">
        <v>0</v>
      </c>
      <c r="G3602">
        <v>0</v>
      </c>
      <c r="H3602">
        <v>0</v>
      </c>
      <c r="I3602">
        <v>0</v>
      </c>
      <c r="J3602">
        <v>61</v>
      </c>
      <c r="K3602">
        <v>2</v>
      </c>
      <c r="L3602">
        <v>8</v>
      </c>
      <c r="M3602">
        <v>3</v>
      </c>
      <c r="N3602">
        <v>7</v>
      </c>
      <c r="O3602">
        <v>6</v>
      </c>
      <c r="P3602">
        <v>0</v>
      </c>
      <c r="Q3602">
        <v>0</v>
      </c>
      <c r="R3602">
        <v>219</v>
      </c>
      <c r="S3602">
        <v>152</v>
      </c>
      <c r="T3602">
        <v>21</v>
      </c>
      <c r="U3602">
        <v>3</v>
      </c>
      <c r="V3602">
        <v>3</v>
      </c>
      <c r="W3602">
        <v>968</v>
      </c>
      <c r="X3602">
        <v>470</v>
      </c>
      <c r="Y3602">
        <v>31</v>
      </c>
      <c r="Z3602">
        <v>134</v>
      </c>
      <c r="AA3602">
        <v>9</v>
      </c>
      <c r="AB3602">
        <v>598</v>
      </c>
      <c r="AC3602">
        <v>290</v>
      </c>
      <c r="AD3602">
        <v>11</v>
      </c>
      <c r="AE3602">
        <v>85</v>
      </c>
      <c r="AF3602">
        <v>70</v>
      </c>
      <c r="AG3602">
        <v>264</v>
      </c>
      <c r="AH3602">
        <v>100</v>
      </c>
      <c r="AI3602">
        <v>2</v>
      </c>
      <c r="AJ3602">
        <v>45</v>
      </c>
      <c r="AK3602">
        <v>5</v>
      </c>
      <c r="AL3602">
        <v>33</v>
      </c>
      <c r="AM3602">
        <v>22</v>
      </c>
      <c r="AN3602">
        <v>1</v>
      </c>
      <c r="AO3602">
        <v>1</v>
      </c>
      <c r="AP3602">
        <v>0</v>
      </c>
      <c r="AQ3602">
        <v>0</v>
      </c>
      <c r="AR3602">
        <v>0</v>
      </c>
      <c r="AS3602">
        <v>0</v>
      </c>
      <c r="AT3602">
        <v>0</v>
      </c>
      <c r="AU3602">
        <v>0</v>
      </c>
      <c r="AV3602">
        <v>0</v>
      </c>
      <c r="AW3602">
        <v>0</v>
      </c>
      <c r="AX3602">
        <v>0</v>
      </c>
      <c r="AY3602">
        <v>0</v>
      </c>
      <c r="AZ3602">
        <v>0</v>
      </c>
      <c r="BA3602">
        <v>0</v>
      </c>
      <c r="BB3602">
        <v>0</v>
      </c>
      <c r="BC3602">
        <v>0</v>
      </c>
      <c r="BD3602">
        <v>0</v>
      </c>
      <c r="BE3602">
        <v>0</v>
      </c>
      <c r="BF3602">
        <v>0</v>
      </c>
      <c r="BG3602" s="20">
        <v>0</v>
      </c>
      <c r="BH3602" s="20">
        <v>0</v>
      </c>
      <c r="BI3602" s="20">
        <v>88</v>
      </c>
      <c r="BJ3602" s="20">
        <v>7</v>
      </c>
      <c r="BK3602" s="20">
        <v>185</v>
      </c>
      <c r="BL3602" s="20">
        <v>750</v>
      </c>
      <c r="BM3602" s="20">
        <v>419</v>
      </c>
      <c r="BN3602" s="20">
        <v>195</v>
      </c>
      <c r="BO3602" s="20">
        <v>31</v>
      </c>
      <c r="BP3602" s="20">
        <v>5321</v>
      </c>
      <c r="BQ3602" s="20">
        <v>1534</v>
      </c>
      <c r="BR3602" s="20">
        <v>0</v>
      </c>
      <c r="BS3602" s="20">
        <v>54</v>
      </c>
      <c r="BT3602" s="20">
        <v>1297</v>
      </c>
      <c r="BU3602" s="20">
        <v>517</v>
      </c>
      <c r="BV3602" s="20">
        <v>3218</v>
      </c>
    </row>
    <row r="3603" spans="1:74" x14ac:dyDescent="0.25">
      <c r="A3603" s="20" t="s">
        <v>676</v>
      </c>
      <c r="B3603" s="20" t="s">
        <v>693</v>
      </c>
      <c r="C3603" s="20" t="s">
        <v>696</v>
      </c>
      <c r="D3603" s="1">
        <v>44578</v>
      </c>
      <c r="E3603">
        <v>104</v>
      </c>
      <c r="F3603">
        <v>0</v>
      </c>
      <c r="G3603">
        <v>0</v>
      </c>
      <c r="H3603">
        <v>0</v>
      </c>
      <c r="I3603">
        <v>0</v>
      </c>
      <c r="J3603">
        <v>61</v>
      </c>
      <c r="K3603">
        <v>2</v>
      </c>
      <c r="L3603">
        <v>8</v>
      </c>
      <c r="M3603">
        <v>3</v>
      </c>
      <c r="N3603">
        <v>7</v>
      </c>
      <c r="O3603">
        <v>6</v>
      </c>
      <c r="P3603">
        <v>0</v>
      </c>
      <c r="Q3603">
        <v>0</v>
      </c>
      <c r="R3603">
        <v>222</v>
      </c>
      <c r="S3603">
        <v>156</v>
      </c>
      <c r="T3603">
        <v>21</v>
      </c>
      <c r="U3603">
        <v>3</v>
      </c>
      <c r="V3603">
        <v>5</v>
      </c>
      <c r="W3603">
        <v>967</v>
      </c>
      <c r="X3603">
        <v>493</v>
      </c>
      <c r="Y3603">
        <v>30</v>
      </c>
      <c r="Z3603">
        <v>132</v>
      </c>
      <c r="AA3603">
        <v>9</v>
      </c>
      <c r="AB3603">
        <v>601</v>
      </c>
      <c r="AC3603">
        <v>303</v>
      </c>
      <c r="AD3603">
        <v>11</v>
      </c>
      <c r="AE3603">
        <v>85</v>
      </c>
      <c r="AF3603">
        <v>71</v>
      </c>
      <c r="AG3603">
        <v>261</v>
      </c>
      <c r="AH3603">
        <v>107</v>
      </c>
      <c r="AI3603">
        <v>2</v>
      </c>
      <c r="AJ3603">
        <v>42</v>
      </c>
      <c r="AK3603">
        <v>5</v>
      </c>
      <c r="AL3603">
        <v>32</v>
      </c>
      <c r="AM3603">
        <v>22</v>
      </c>
      <c r="AN3603">
        <v>1</v>
      </c>
      <c r="AO3603">
        <v>1</v>
      </c>
      <c r="AP3603">
        <v>0</v>
      </c>
      <c r="AQ3603">
        <v>0</v>
      </c>
      <c r="AR3603">
        <v>0</v>
      </c>
      <c r="AS3603">
        <v>0</v>
      </c>
      <c r="AT3603">
        <v>0</v>
      </c>
      <c r="AU3603">
        <v>0</v>
      </c>
      <c r="AV3603">
        <v>0</v>
      </c>
      <c r="AW3603">
        <v>0</v>
      </c>
      <c r="AX3603">
        <v>0</v>
      </c>
      <c r="AY3603">
        <v>0</v>
      </c>
      <c r="AZ3603">
        <v>0</v>
      </c>
      <c r="BA3603">
        <v>0</v>
      </c>
      <c r="BB3603">
        <v>0</v>
      </c>
      <c r="BC3603">
        <v>0</v>
      </c>
      <c r="BD3603">
        <v>0</v>
      </c>
      <c r="BE3603">
        <v>0</v>
      </c>
      <c r="BF3603">
        <v>0</v>
      </c>
      <c r="BG3603" s="20">
        <v>0</v>
      </c>
      <c r="BH3603" s="20">
        <v>0</v>
      </c>
      <c r="BI3603" s="20">
        <v>86</v>
      </c>
      <c r="BJ3603" s="20">
        <v>7</v>
      </c>
      <c r="BK3603" s="20">
        <v>188</v>
      </c>
      <c r="BL3603" s="20">
        <v>752</v>
      </c>
      <c r="BM3603" s="20">
        <v>419</v>
      </c>
      <c r="BN3603" s="20">
        <v>192</v>
      </c>
      <c r="BO3603" s="20">
        <v>30</v>
      </c>
      <c r="BP3603" s="20">
        <v>5288</v>
      </c>
      <c r="BQ3603" s="20">
        <v>1673</v>
      </c>
      <c r="BR3603" s="20">
        <v>0</v>
      </c>
      <c r="BS3603" s="20">
        <v>54</v>
      </c>
      <c r="BT3603" s="20">
        <v>1277</v>
      </c>
      <c r="BU3603" s="20">
        <v>511</v>
      </c>
      <c r="BV3603" s="20">
        <v>3202</v>
      </c>
    </row>
    <row r="3604" spans="1:74" x14ac:dyDescent="0.25">
      <c r="A3604" s="20" t="s">
        <v>676</v>
      </c>
      <c r="B3604" s="20" t="s">
        <v>693</v>
      </c>
      <c r="C3604" s="20" t="s">
        <v>696</v>
      </c>
      <c r="D3604" s="1">
        <v>44584</v>
      </c>
      <c r="E3604">
        <v>103</v>
      </c>
      <c r="F3604">
        <v>0</v>
      </c>
      <c r="G3604">
        <v>0</v>
      </c>
      <c r="H3604">
        <v>0</v>
      </c>
      <c r="I3604">
        <v>0</v>
      </c>
      <c r="J3604">
        <v>62</v>
      </c>
      <c r="K3604">
        <v>2</v>
      </c>
      <c r="L3604">
        <v>7</v>
      </c>
      <c r="M3604">
        <v>3</v>
      </c>
      <c r="N3604">
        <v>7</v>
      </c>
      <c r="O3604">
        <v>6</v>
      </c>
      <c r="P3604">
        <v>0</v>
      </c>
      <c r="Q3604">
        <v>0</v>
      </c>
      <c r="R3604">
        <v>225</v>
      </c>
      <c r="S3604">
        <v>162</v>
      </c>
      <c r="T3604">
        <v>20</v>
      </c>
      <c r="U3604">
        <v>3</v>
      </c>
      <c r="V3604">
        <v>5</v>
      </c>
      <c r="W3604">
        <v>967</v>
      </c>
      <c r="X3604">
        <v>500</v>
      </c>
      <c r="Y3604">
        <v>29</v>
      </c>
      <c r="Z3604">
        <v>132</v>
      </c>
      <c r="AA3604">
        <v>11</v>
      </c>
      <c r="AB3604">
        <v>602</v>
      </c>
      <c r="AC3604">
        <v>307</v>
      </c>
      <c r="AD3604">
        <v>11</v>
      </c>
      <c r="AE3604">
        <v>84</v>
      </c>
      <c r="AF3604">
        <v>72</v>
      </c>
      <c r="AG3604">
        <v>262</v>
      </c>
      <c r="AH3604">
        <v>110</v>
      </c>
      <c r="AI3604">
        <v>2</v>
      </c>
      <c r="AJ3604">
        <v>43</v>
      </c>
      <c r="AK3604">
        <v>5</v>
      </c>
      <c r="AL3604">
        <v>32</v>
      </c>
      <c r="AM3604">
        <v>22</v>
      </c>
      <c r="AN3604">
        <v>1</v>
      </c>
      <c r="AO3604">
        <v>1</v>
      </c>
      <c r="AP3604">
        <v>0</v>
      </c>
      <c r="AQ3604">
        <v>0</v>
      </c>
      <c r="AR3604">
        <v>0</v>
      </c>
      <c r="AS3604">
        <v>0</v>
      </c>
      <c r="AT3604">
        <v>0</v>
      </c>
      <c r="AU3604">
        <v>0</v>
      </c>
      <c r="AV3604">
        <v>0</v>
      </c>
      <c r="AW3604">
        <v>0</v>
      </c>
      <c r="AX3604">
        <v>0</v>
      </c>
      <c r="AY3604">
        <v>0</v>
      </c>
      <c r="AZ3604">
        <v>0</v>
      </c>
      <c r="BA3604">
        <v>0</v>
      </c>
      <c r="BB3604">
        <v>0</v>
      </c>
      <c r="BC3604">
        <v>0</v>
      </c>
      <c r="BD3604">
        <v>0</v>
      </c>
      <c r="BE3604">
        <v>0</v>
      </c>
      <c r="BF3604">
        <v>0</v>
      </c>
      <c r="BG3604" s="20">
        <v>0</v>
      </c>
      <c r="BH3604" s="20">
        <v>0</v>
      </c>
      <c r="BI3604" s="20">
        <v>86</v>
      </c>
      <c r="BJ3604" s="20">
        <v>7</v>
      </c>
      <c r="BK3604" s="20">
        <v>191</v>
      </c>
      <c r="BL3604" s="20">
        <v>749</v>
      </c>
      <c r="BM3604" s="20">
        <v>418</v>
      </c>
      <c r="BN3604" s="20">
        <v>193</v>
      </c>
      <c r="BO3604" s="20">
        <v>30</v>
      </c>
      <c r="BP3604" s="20">
        <v>5288</v>
      </c>
      <c r="BQ3604" s="20">
        <v>1740</v>
      </c>
      <c r="BR3604" s="20">
        <v>0</v>
      </c>
      <c r="BS3604" s="20">
        <v>53</v>
      </c>
      <c r="BT3604" s="20">
        <v>1272</v>
      </c>
      <c r="BU3604" s="20">
        <v>505</v>
      </c>
      <c r="BV3604" s="20">
        <v>3214</v>
      </c>
    </row>
    <row r="3605" spans="1:74" x14ac:dyDescent="0.25">
      <c r="A3605" s="20" t="s">
        <v>676</v>
      </c>
      <c r="B3605" s="20" t="s">
        <v>693</v>
      </c>
      <c r="C3605" s="20" t="s">
        <v>696</v>
      </c>
      <c r="D3605" s="1">
        <v>44592</v>
      </c>
      <c r="E3605">
        <v>105</v>
      </c>
      <c r="F3605">
        <v>0</v>
      </c>
      <c r="G3605">
        <v>0</v>
      </c>
      <c r="H3605">
        <v>0</v>
      </c>
      <c r="I3605">
        <v>0</v>
      </c>
      <c r="J3605">
        <v>64</v>
      </c>
      <c r="K3605">
        <v>2</v>
      </c>
      <c r="L3605">
        <v>7</v>
      </c>
      <c r="M3605">
        <v>4</v>
      </c>
      <c r="N3605">
        <v>6</v>
      </c>
      <c r="O3605">
        <v>5</v>
      </c>
      <c r="P3605">
        <v>0</v>
      </c>
      <c r="Q3605">
        <v>0</v>
      </c>
      <c r="R3605">
        <v>225</v>
      </c>
      <c r="S3605">
        <v>165</v>
      </c>
      <c r="T3605">
        <v>20</v>
      </c>
      <c r="U3605">
        <v>3</v>
      </c>
      <c r="V3605">
        <v>4</v>
      </c>
      <c r="W3605">
        <v>966</v>
      </c>
      <c r="X3605">
        <v>509</v>
      </c>
      <c r="Y3605">
        <v>29</v>
      </c>
      <c r="Z3605">
        <v>130</v>
      </c>
      <c r="AA3605">
        <v>11</v>
      </c>
      <c r="AB3605">
        <v>605</v>
      </c>
      <c r="AC3605">
        <v>311</v>
      </c>
      <c r="AD3605">
        <v>11</v>
      </c>
      <c r="AE3605">
        <v>83</v>
      </c>
      <c r="AF3605">
        <v>73</v>
      </c>
      <c r="AG3605">
        <v>263</v>
      </c>
      <c r="AH3605">
        <v>116</v>
      </c>
      <c r="AI3605">
        <v>2</v>
      </c>
      <c r="AJ3605">
        <v>43</v>
      </c>
      <c r="AK3605">
        <v>5</v>
      </c>
      <c r="AL3605">
        <v>34</v>
      </c>
      <c r="AM3605">
        <v>26</v>
      </c>
      <c r="AN3605">
        <v>1</v>
      </c>
      <c r="AO3605">
        <v>1</v>
      </c>
      <c r="AP3605">
        <v>0</v>
      </c>
      <c r="AQ3605">
        <v>0</v>
      </c>
      <c r="AR3605">
        <v>0</v>
      </c>
      <c r="AS3605">
        <v>0</v>
      </c>
      <c r="AT3605">
        <v>0</v>
      </c>
      <c r="AU3605">
        <v>0</v>
      </c>
      <c r="AV3605">
        <v>0</v>
      </c>
      <c r="AW3605">
        <v>0</v>
      </c>
      <c r="AX3605">
        <v>0</v>
      </c>
      <c r="AY3605">
        <v>0</v>
      </c>
      <c r="AZ3605">
        <v>0</v>
      </c>
      <c r="BA3605">
        <v>0</v>
      </c>
      <c r="BB3605">
        <v>0</v>
      </c>
      <c r="BC3605">
        <v>0</v>
      </c>
      <c r="BD3605">
        <v>0</v>
      </c>
      <c r="BE3605">
        <v>0</v>
      </c>
      <c r="BF3605">
        <v>0</v>
      </c>
      <c r="BG3605" s="20">
        <v>0</v>
      </c>
      <c r="BH3605" s="20">
        <v>0</v>
      </c>
      <c r="BI3605" s="20">
        <v>87</v>
      </c>
      <c r="BJ3605" s="20">
        <v>6</v>
      </c>
      <c r="BK3605" s="20">
        <v>193</v>
      </c>
      <c r="BL3605" s="20">
        <v>751</v>
      </c>
      <c r="BM3605" s="20">
        <v>424</v>
      </c>
      <c r="BN3605" s="20">
        <v>193</v>
      </c>
      <c r="BO3605" s="20">
        <v>32</v>
      </c>
      <c r="BP3605" s="20">
        <v>5281</v>
      </c>
      <c r="BQ3605" s="20">
        <v>1788</v>
      </c>
      <c r="BR3605" s="20">
        <v>0</v>
      </c>
      <c r="BS3605" s="20">
        <v>54</v>
      </c>
      <c r="BT3605" s="20">
        <v>1265</v>
      </c>
      <c r="BU3605" s="20">
        <v>508</v>
      </c>
      <c r="BV3605" s="20">
        <v>3224</v>
      </c>
    </row>
    <row r="3606" spans="1:74" x14ac:dyDescent="0.25">
      <c r="A3606" s="20" t="s">
        <v>676</v>
      </c>
      <c r="B3606" s="20" t="s">
        <v>693</v>
      </c>
      <c r="C3606" s="20" t="s">
        <v>696</v>
      </c>
      <c r="D3606" s="1">
        <v>44599</v>
      </c>
      <c r="E3606">
        <v>106</v>
      </c>
      <c r="F3606">
        <v>0</v>
      </c>
      <c r="G3606">
        <v>0</v>
      </c>
      <c r="H3606">
        <v>0</v>
      </c>
      <c r="I3606">
        <v>0</v>
      </c>
      <c r="J3606">
        <v>64</v>
      </c>
      <c r="K3606">
        <v>2</v>
      </c>
      <c r="L3606">
        <v>7</v>
      </c>
      <c r="M3606">
        <v>4</v>
      </c>
      <c r="N3606">
        <v>6</v>
      </c>
      <c r="O3606">
        <v>5</v>
      </c>
      <c r="P3606">
        <v>0</v>
      </c>
      <c r="Q3606">
        <v>0</v>
      </c>
      <c r="R3606">
        <v>224</v>
      </c>
      <c r="S3606">
        <v>165</v>
      </c>
      <c r="T3606">
        <v>20</v>
      </c>
      <c r="U3606">
        <v>3</v>
      </c>
      <c r="V3606">
        <v>3</v>
      </c>
      <c r="W3606">
        <v>967</v>
      </c>
      <c r="X3606">
        <v>519</v>
      </c>
      <c r="Y3606">
        <v>28</v>
      </c>
      <c r="Z3606">
        <v>129</v>
      </c>
      <c r="AA3606">
        <v>12</v>
      </c>
      <c r="AB3606">
        <v>607</v>
      </c>
      <c r="AC3606">
        <v>314</v>
      </c>
      <c r="AD3606">
        <v>11</v>
      </c>
      <c r="AE3606">
        <v>83</v>
      </c>
      <c r="AF3606">
        <v>74</v>
      </c>
      <c r="AG3606">
        <v>263</v>
      </c>
      <c r="AH3606">
        <v>121</v>
      </c>
      <c r="AI3606">
        <v>2</v>
      </c>
      <c r="AJ3606">
        <v>44</v>
      </c>
      <c r="AK3606">
        <v>5</v>
      </c>
      <c r="AL3606">
        <v>34</v>
      </c>
      <c r="AM3606">
        <v>26</v>
      </c>
      <c r="AN3606">
        <v>1</v>
      </c>
      <c r="AO3606">
        <v>1</v>
      </c>
      <c r="AP3606">
        <v>0</v>
      </c>
      <c r="AQ3606">
        <v>0</v>
      </c>
      <c r="AR3606">
        <v>0</v>
      </c>
      <c r="AS3606">
        <v>0</v>
      </c>
      <c r="AT3606">
        <v>0</v>
      </c>
      <c r="AU3606">
        <v>0</v>
      </c>
      <c r="AV3606">
        <v>0</v>
      </c>
      <c r="AW3606">
        <v>0</v>
      </c>
      <c r="AX3606">
        <v>0</v>
      </c>
      <c r="AY3606">
        <v>0</v>
      </c>
      <c r="AZ3606">
        <v>0</v>
      </c>
      <c r="BA3606">
        <v>0</v>
      </c>
      <c r="BB3606">
        <v>0</v>
      </c>
      <c r="BC3606">
        <v>0</v>
      </c>
      <c r="BD3606">
        <v>0</v>
      </c>
      <c r="BE3606">
        <v>0</v>
      </c>
      <c r="BF3606">
        <v>0</v>
      </c>
      <c r="BG3606" s="20">
        <v>0</v>
      </c>
      <c r="BH3606" s="20">
        <v>0</v>
      </c>
      <c r="BI3606" s="20">
        <v>87</v>
      </c>
      <c r="BJ3606" s="20">
        <v>6</v>
      </c>
      <c r="BK3606" s="20">
        <v>193</v>
      </c>
      <c r="BL3606" s="20">
        <v>755</v>
      </c>
      <c r="BM3606" s="20">
        <v>425</v>
      </c>
      <c r="BN3606" s="20">
        <v>194</v>
      </c>
      <c r="BO3606" s="20">
        <v>32</v>
      </c>
      <c r="BP3606" s="20">
        <v>5284</v>
      </c>
      <c r="BQ3606" s="20">
        <v>1830</v>
      </c>
      <c r="BR3606" s="20">
        <v>0</v>
      </c>
      <c r="BS3606" s="20">
        <v>54</v>
      </c>
      <c r="BT3606" s="20">
        <v>1260</v>
      </c>
      <c r="BU3606" s="20">
        <v>509</v>
      </c>
      <c r="BV3606" s="20">
        <v>3232</v>
      </c>
    </row>
    <row r="3607" spans="1:74" x14ac:dyDescent="0.25">
      <c r="A3607" s="20" t="s">
        <v>676</v>
      </c>
      <c r="B3607" s="20" t="s">
        <v>693</v>
      </c>
      <c r="C3607" s="20" t="s">
        <v>696</v>
      </c>
      <c r="D3607" s="1">
        <v>44606</v>
      </c>
      <c r="E3607">
        <v>106</v>
      </c>
      <c r="F3607">
        <v>0</v>
      </c>
      <c r="G3607">
        <v>0</v>
      </c>
      <c r="H3607">
        <v>0</v>
      </c>
      <c r="I3607">
        <v>0</v>
      </c>
      <c r="J3607">
        <v>64</v>
      </c>
      <c r="K3607">
        <v>2</v>
      </c>
      <c r="L3607">
        <v>7</v>
      </c>
      <c r="M3607">
        <v>3</v>
      </c>
      <c r="N3607">
        <v>6</v>
      </c>
      <c r="O3607">
        <v>5</v>
      </c>
      <c r="P3607">
        <v>0</v>
      </c>
      <c r="Q3607">
        <v>0</v>
      </c>
      <c r="R3607">
        <v>223</v>
      </c>
      <c r="S3607">
        <v>167</v>
      </c>
      <c r="T3607">
        <v>19</v>
      </c>
      <c r="U3607">
        <v>3</v>
      </c>
      <c r="V3607">
        <v>3</v>
      </c>
      <c r="W3607">
        <v>965</v>
      </c>
      <c r="X3607">
        <v>520</v>
      </c>
      <c r="Y3607">
        <v>29</v>
      </c>
      <c r="Z3607">
        <v>127</v>
      </c>
      <c r="AA3607">
        <v>12</v>
      </c>
      <c r="AB3607">
        <v>609</v>
      </c>
      <c r="AC3607">
        <v>316</v>
      </c>
      <c r="AD3607">
        <v>11</v>
      </c>
      <c r="AE3607">
        <v>82</v>
      </c>
      <c r="AF3607">
        <v>75</v>
      </c>
      <c r="AG3607">
        <v>263</v>
      </c>
      <c r="AH3607">
        <v>123</v>
      </c>
      <c r="AI3607">
        <v>2</v>
      </c>
      <c r="AJ3607">
        <v>43</v>
      </c>
      <c r="AK3607">
        <v>6</v>
      </c>
      <c r="AL3607">
        <v>35</v>
      </c>
      <c r="AM3607">
        <v>26</v>
      </c>
      <c r="AN3607">
        <v>2</v>
      </c>
      <c r="AO3607">
        <v>1</v>
      </c>
      <c r="AP3607">
        <v>0</v>
      </c>
      <c r="AQ3607">
        <v>0</v>
      </c>
      <c r="AR3607">
        <v>0</v>
      </c>
      <c r="AS3607">
        <v>0</v>
      </c>
      <c r="AT3607">
        <v>0</v>
      </c>
      <c r="AU3607">
        <v>0</v>
      </c>
      <c r="AV3607">
        <v>0</v>
      </c>
      <c r="AW3607">
        <v>0</v>
      </c>
      <c r="AX3607">
        <v>0</v>
      </c>
      <c r="AY3607">
        <v>0</v>
      </c>
      <c r="AZ3607">
        <v>0</v>
      </c>
      <c r="BA3607">
        <v>0</v>
      </c>
      <c r="BB3607">
        <v>0</v>
      </c>
      <c r="BC3607">
        <v>0</v>
      </c>
      <c r="BD3607">
        <v>0</v>
      </c>
      <c r="BE3607">
        <v>0</v>
      </c>
      <c r="BF3607">
        <v>0</v>
      </c>
      <c r="BG3607" s="20">
        <v>0</v>
      </c>
      <c r="BH3607" s="20">
        <v>0</v>
      </c>
      <c r="BI3607" s="20">
        <v>88</v>
      </c>
      <c r="BJ3607" s="20">
        <v>6</v>
      </c>
      <c r="BK3607" s="20">
        <v>193</v>
      </c>
      <c r="BL3607" s="20">
        <v>753</v>
      </c>
      <c r="BM3607" s="20">
        <v>427</v>
      </c>
      <c r="BN3607" s="20">
        <v>194</v>
      </c>
      <c r="BO3607" s="20">
        <v>32</v>
      </c>
      <c r="BP3607" s="20">
        <v>5284</v>
      </c>
      <c r="BQ3607" s="20">
        <v>1863</v>
      </c>
      <c r="BR3607" s="20">
        <v>0</v>
      </c>
      <c r="BS3607" s="20">
        <v>54</v>
      </c>
      <c r="BT3607" s="20">
        <v>1258</v>
      </c>
      <c r="BU3607" s="20">
        <v>514</v>
      </c>
      <c r="BV3607" s="20">
        <v>3232</v>
      </c>
    </row>
    <row r="3608" spans="1:74" x14ac:dyDescent="0.25">
      <c r="A3608" s="20" t="s">
        <v>676</v>
      </c>
      <c r="B3608" s="20" t="s">
        <v>679</v>
      </c>
      <c r="C3608" s="20" t="s">
        <v>697</v>
      </c>
      <c r="D3608" s="1">
        <v>44493</v>
      </c>
      <c r="E3608">
        <v>19</v>
      </c>
      <c r="F3608">
        <v>0</v>
      </c>
      <c r="G3608">
        <v>0</v>
      </c>
      <c r="H3608">
        <v>0</v>
      </c>
      <c r="I3608">
        <v>0</v>
      </c>
      <c r="J3608">
        <v>3</v>
      </c>
      <c r="K3608">
        <v>1</v>
      </c>
      <c r="L3608">
        <v>4</v>
      </c>
      <c r="M3608">
        <v>3</v>
      </c>
      <c r="N3608">
        <v>0</v>
      </c>
      <c r="O3608">
        <v>0</v>
      </c>
      <c r="P3608">
        <v>0</v>
      </c>
      <c r="Q3608">
        <v>0</v>
      </c>
      <c r="R3608">
        <v>11</v>
      </c>
      <c r="S3608">
        <v>0</v>
      </c>
      <c r="T3608">
        <v>0</v>
      </c>
      <c r="U3608">
        <v>1</v>
      </c>
      <c r="V3608">
        <v>0</v>
      </c>
      <c r="W3608">
        <v>318</v>
      </c>
      <c r="X3608">
        <v>0</v>
      </c>
      <c r="Y3608">
        <v>7</v>
      </c>
      <c r="Z3608">
        <v>83</v>
      </c>
      <c r="AA3608">
        <v>11</v>
      </c>
      <c r="AB3608">
        <v>108</v>
      </c>
      <c r="AC3608">
        <v>1</v>
      </c>
      <c r="AD3608">
        <v>6</v>
      </c>
      <c r="AE3608">
        <v>38</v>
      </c>
      <c r="AF3608">
        <v>7</v>
      </c>
      <c r="AG3608">
        <v>26</v>
      </c>
      <c r="AH3608">
        <v>0</v>
      </c>
      <c r="AI3608">
        <v>0</v>
      </c>
      <c r="AJ3608">
        <v>6</v>
      </c>
      <c r="AK3608">
        <v>0</v>
      </c>
      <c r="AL3608">
        <v>0</v>
      </c>
      <c r="AM3608">
        <v>0</v>
      </c>
      <c r="AN3608">
        <v>0</v>
      </c>
      <c r="AO3608">
        <v>0</v>
      </c>
      <c r="AP3608">
        <v>0</v>
      </c>
      <c r="AQ3608">
        <v>0</v>
      </c>
      <c r="AR3608">
        <v>0</v>
      </c>
      <c r="AS3608">
        <v>0</v>
      </c>
      <c r="AT3608">
        <v>0</v>
      </c>
      <c r="AU3608">
        <v>0</v>
      </c>
      <c r="AV3608">
        <v>0</v>
      </c>
      <c r="AW3608">
        <v>0</v>
      </c>
      <c r="AX3608">
        <v>0</v>
      </c>
      <c r="AY3608">
        <v>0</v>
      </c>
      <c r="AZ3608">
        <v>0</v>
      </c>
      <c r="BA3608">
        <v>0</v>
      </c>
      <c r="BB3608">
        <v>0</v>
      </c>
      <c r="BC3608">
        <v>29</v>
      </c>
      <c r="BD3608">
        <v>0</v>
      </c>
      <c r="BE3608">
        <v>3</v>
      </c>
      <c r="BF3608">
        <v>0</v>
      </c>
      <c r="BG3608" s="20"/>
      <c r="BH3608" s="20"/>
      <c r="BI3608" s="20"/>
      <c r="BJ3608" s="20"/>
      <c r="BK3608" s="20"/>
      <c r="BL3608" s="20"/>
      <c r="BM3608" s="20"/>
      <c r="BN3608" s="20"/>
      <c r="BO3608" s="20"/>
      <c r="BP3608" s="20"/>
      <c r="BQ3608" s="20"/>
      <c r="BR3608" s="20"/>
      <c r="BS3608" s="20"/>
      <c r="BT3608" s="20"/>
      <c r="BU3608" s="20"/>
      <c r="BV3608" s="20"/>
    </row>
    <row r="3609" spans="1:74" x14ac:dyDescent="0.25">
      <c r="A3609" s="20" t="s">
        <v>676</v>
      </c>
      <c r="B3609" s="20" t="s">
        <v>679</v>
      </c>
      <c r="C3609" s="20" t="s">
        <v>697</v>
      </c>
      <c r="D3609" s="1">
        <v>44500</v>
      </c>
      <c r="E3609">
        <v>19</v>
      </c>
      <c r="F3609">
        <v>0</v>
      </c>
      <c r="G3609">
        <v>0</v>
      </c>
      <c r="H3609">
        <v>0</v>
      </c>
      <c r="I3609">
        <v>0</v>
      </c>
      <c r="J3609">
        <v>3</v>
      </c>
      <c r="K3609">
        <v>1</v>
      </c>
      <c r="L3609">
        <v>4</v>
      </c>
      <c r="M3609">
        <v>3</v>
      </c>
      <c r="N3609">
        <v>0</v>
      </c>
      <c r="O3609">
        <v>0</v>
      </c>
      <c r="P3609">
        <v>0</v>
      </c>
      <c r="Q3609">
        <v>0</v>
      </c>
      <c r="R3609">
        <v>11</v>
      </c>
      <c r="S3609">
        <v>0</v>
      </c>
      <c r="T3609">
        <v>1</v>
      </c>
      <c r="U3609">
        <v>1</v>
      </c>
      <c r="V3609">
        <v>0</v>
      </c>
      <c r="W3609">
        <v>318</v>
      </c>
      <c r="X3609">
        <v>0</v>
      </c>
      <c r="Y3609">
        <v>19</v>
      </c>
      <c r="Z3609">
        <v>83</v>
      </c>
      <c r="AA3609">
        <v>11</v>
      </c>
      <c r="AB3609">
        <v>105</v>
      </c>
      <c r="AC3609">
        <v>3</v>
      </c>
      <c r="AD3609">
        <v>6</v>
      </c>
      <c r="AE3609">
        <v>35</v>
      </c>
      <c r="AF3609">
        <v>7</v>
      </c>
      <c r="AG3609">
        <v>28</v>
      </c>
      <c r="AH3609">
        <v>0</v>
      </c>
      <c r="AI3609">
        <v>0</v>
      </c>
      <c r="AJ3609">
        <v>7</v>
      </c>
      <c r="AK3609">
        <v>0</v>
      </c>
      <c r="AL3609">
        <v>0</v>
      </c>
      <c r="AM3609">
        <v>0</v>
      </c>
      <c r="AN3609">
        <v>0</v>
      </c>
      <c r="AO3609">
        <v>0</v>
      </c>
      <c r="AP3609">
        <v>0</v>
      </c>
      <c r="AQ3609">
        <v>0</v>
      </c>
      <c r="AR3609">
        <v>0</v>
      </c>
      <c r="AS3609">
        <v>0</v>
      </c>
      <c r="AT3609">
        <v>0</v>
      </c>
      <c r="AU3609">
        <v>0</v>
      </c>
      <c r="AV3609">
        <v>0</v>
      </c>
      <c r="AW3609">
        <v>0</v>
      </c>
      <c r="AX3609">
        <v>0</v>
      </c>
      <c r="AY3609">
        <v>0</v>
      </c>
      <c r="AZ3609">
        <v>0</v>
      </c>
      <c r="BA3609">
        <v>0</v>
      </c>
      <c r="BB3609">
        <v>0</v>
      </c>
      <c r="BC3609">
        <v>29</v>
      </c>
      <c r="BD3609">
        <v>0</v>
      </c>
      <c r="BE3609">
        <v>4</v>
      </c>
      <c r="BF3609">
        <v>0</v>
      </c>
      <c r="BG3609" s="20"/>
      <c r="BH3609" s="20"/>
      <c r="BI3609" s="20"/>
      <c r="BJ3609" s="20"/>
      <c r="BK3609" s="20"/>
      <c r="BL3609" s="20"/>
      <c r="BM3609" s="20"/>
      <c r="BN3609" s="20"/>
      <c r="BO3609" s="20"/>
      <c r="BP3609" s="20"/>
      <c r="BQ3609" s="20"/>
      <c r="BR3609" s="20"/>
      <c r="BS3609" s="20"/>
      <c r="BT3609" s="20"/>
      <c r="BU3609" s="20"/>
      <c r="BV3609" s="20"/>
    </row>
    <row r="3610" spans="1:74" x14ac:dyDescent="0.25">
      <c r="A3610" s="20" t="s">
        <v>676</v>
      </c>
      <c r="B3610" s="20" t="s">
        <v>679</v>
      </c>
      <c r="C3610" s="20" t="s">
        <v>697</v>
      </c>
      <c r="D3610" s="1">
        <v>44507</v>
      </c>
      <c r="E3610">
        <v>19</v>
      </c>
      <c r="F3610">
        <v>0</v>
      </c>
      <c r="G3610">
        <v>0</v>
      </c>
      <c r="H3610">
        <v>0</v>
      </c>
      <c r="I3610">
        <v>0</v>
      </c>
      <c r="J3610">
        <v>3</v>
      </c>
      <c r="K3610">
        <v>1</v>
      </c>
      <c r="L3610">
        <v>4</v>
      </c>
      <c r="M3610">
        <v>3</v>
      </c>
      <c r="N3610">
        <v>0</v>
      </c>
      <c r="O3610">
        <v>0</v>
      </c>
      <c r="P3610">
        <v>0</v>
      </c>
      <c r="Q3610">
        <v>0</v>
      </c>
      <c r="R3610">
        <v>11</v>
      </c>
      <c r="S3610">
        <v>2</v>
      </c>
      <c r="T3610">
        <v>0</v>
      </c>
      <c r="U3610">
        <v>1</v>
      </c>
      <c r="V3610">
        <v>0</v>
      </c>
      <c r="W3610">
        <v>321</v>
      </c>
      <c r="X3610">
        <v>25</v>
      </c>
      <c r="Y3610">
        <v>29</v>
      </c>
      <c r="Z3610">
        <v>85</v>
      </c>
      <c r="AA3610">
        <v>11</v>
      </c>
      <c r="AB3610">
        <v>105</v>
      </c>
      <c r="AC3610">
        <v>3</v>
      </c>
      <c r="AD3610">
        <v>7</v>
      </c>
      <c r="AE3610">
        <v>34</v>
      </c>
      <c r="AF3610">
        <v>6</v>
      </c>
      <c r="AG3610">
        <v>28</v>
      </c>
      <c r="AH3610">
        <v>1</v>
      </c>
      <c r="AI3610">
        <v>4</v>
      </c>
      <c r="AJ3610">
        <v>7</v>
      </c>
      <c r="AK3610">
        <v>0</v>
      </c>
      <c r="AL3610">
        <v>0</v>
      </c>
      <c r="AM3610">
        <v>0</v>
      </c>
      <c r="AN3610">
        <v>0</v>
      </c>
      <c r="AO3610">
        <v>0</v>
      </c>
      <c r="AP3610">
        <v>0</v>
      </c>
      <c r="AQ3610">
        <v>0</v>
      </c>
      <c r="AR3610">
        <v>0</v>
      </c>
      <c r="AS3610">
        <v>0</v>
      </c>
      <c r="AT3610">
        <v>0</v>
      </c>
      <c r="AU3610">
        <v>0</v>
      </c>
      <c r="AV3610">
        <v>0</v>
      </c>
      <c r="AW3610">
        <v>0</v>
      </c>
      <c r="AX3610">
        <v>0</v>
      </c>
      <c r="AY3610">
        <v>0</v>
      </c>
      <c r="AZ3610">
        <v>0</v>
      </c>
      <c r="BA3610">
        <v>0</v>
      </c>
      <c r="BB3610">
        <v>0</v>
      </c>
      <c r="BC3610">
        <v>0</v>
      </c>
      <c r="BD3610">
        <v>0</v>
      </c>
      <c r="BE3610">
        <v>0</v>
      </c>
      <c r="BF3610">
        <v>0</v>
      </c>
      <c r="BG3610" s="20">
        <v>0</v>
      </c>
      <c r="BH3610" s="20">
        <v>0</v>
      </c>
      <c r="BI3610" s="20">
        <v>10</v>
      </c>
      <c r="BJ3610" s="20">
        <v>0</v>
      </c>
      <c r="BK3610" s="20">
        <v>9</v>
      </c>
      <c r="BL3610" s="20">
        <v>160</v>
      </c>
      <c r="BM3610" s="20">
        <v>50</v>
      </c>
      <c r="BN3610" s="20">
        <v>9</v>
      </c>
      <c r="BO3610" s="20">
        <v>0</v>
      </c>
      <c r="BP3610" s="20"/>
      <c r="BQ3610" s="20"/>
      <c r="BR3610" s="20"/>
      <c r="BS3610" s="20"/>
      <c r="BT3610" s="20"/>
      <c r="BU3610" s="20"/>
      <c r="BV3610" s="20"/>
    </row>
    <row r="3611" spans="1:74" x14ac:dyDescent="0.25">
      <c r="A3611" s="20" t="s">
        <v>676</v>
      </c>
      <c r="B3611" s="20" t="s">
        <v>679</v>
      </c>
      <c r="C3611" s="20" t="s">
        <v>697</v>
      </c>
      <c r="D3611" s="1">
        <v>44514</v>
      </c>
      <c r="E3611">
        <v>20</v>
      </c>
      <c r="F3611">
        <v>0</v>
      </c>
      <c r="G3611">
        <v>0</v>
      </c>
      <c r="H3611">
        <v>0</v>
      </c>
      <c r="I3611">
        <v>0</v>
      </c>
      <c r="J3611">
        <v>4</v>
      </c>
      <c r="K3611">
        <v>1</v>
      </c>
      <c r="L3611">
        <v>5</v>
      </c>
      <c r="M3611">
        <v>3</v>
      </c>
      <c r="N3611">
        <v>0</v>
      </c>
      <c r="O3611">
        <v>0</v>
      </c>
      <c r="P3611">
        <v>0</v>
      </c>
      <c r="Q3611">
        <v>0</v>
      </c>
      <c r="R3611">
        <v>11</v>
      </c>
      <c r="S3611">
        <v>2</v>
      </c>
      <c r="T3611">
        <v>0</v>
      </c>
      <c r="U3611">
        <v>1</v>
      </c>
      <c r="V3611">
        <v>0</v>
      </c>
      <c r="W3611">
        <v>323</v>
      </c>
      <c r="X3611">
        <v>27</v>
      </c>
      <c r="Y3611">
        <v>30</v>
      </c>
      <c r="Z3611">
        <v>86</v>
      </c>
      <c r="AA3611">
        <v>12</v>
      </c>
      <c r="AB3611">
        <v>108</v>
      </c>
      <c r="AC3611">
        <v>5</v>
      </c>
      <c r="AD3611">
        <v>7</v>
      </c>
      <c r="AE3611">
        <v>35</v>
      </c>
      <c r="AF3611">
        <v>7</v>
      </c>
      <c r="AG3611">
        <v>30</v>
      </c>
      <c r="AH3611">
        <v>2</v>
      </c>
      <c r="AI3611">
        <v>5</v>
      </c>
      <c r="AJ3611">
        <v>7</v>
      </c>
      <c r="AK3611">
        <v>1</v>
      </c>
      <c r="AL3611">
        <v>0</v>
      </c>
      <c r="AM3611">
        <v>0</v>
      </c>
      <c r="AN3611">
        <v>0</v>
      </c>
      <c r="AO3611">
        <v>0</v>
      </c>
      <c r="AP3611">
        <v>0</v>
      </c>
      <c r="AQ3611">
        <v>0</v>
      </c>
      <c r="AR3611">
        <v>0</v>
      </c>
      <c r="AS3611">
        <v>0</v>
      </c>
      <c r="AT3611">
        <v>0</v>
      </c>
      <c r="AU3611">
        <v>0</v>
      </c>
      <c r="AV3611">
        <v>0</v>
      </c>
      <c r="AW3611">
        <v>0</v>
      </c>
      <c r="AX3611">
        <v>0</v>
      </c>
      <c r="AY3611">
        <v>0</v>
      </c>
      <c r="AZ3611">
        <v>0</v>
      </c>
      <c r="BA3611">
        <v>0</v>
      </c>
      <c r="BB3611">
        <v>0</v>
      </c>
      <c r="BC3611">
        <v>0</v>
      </c>
      <c r="BD3611">
        <v>0</v>
      </c>
      <c r="BE3611">
        <v>0</v>
      </c>
      <c r="BF3611">
        <v>0</v>
      </c>
      <c r="BG3611" s="20">
        <v>0</v>
      </c>
      <c r="BH3611" s="20">
        <v>0</v>
      </c>
      <c r="BI3611" s="20">
        <v>10</v>
      </c>
      <c r="BJ3611" s="20">
        <v>0</v>
      </c>
      <c r="BK3611" s="20">
        <v>9</v>
      </c>
      <c r="BL3611" s="20">
        <v>160</v>
      </c>
      <c r="BM3611" s="20">
        <v>51</v>
      </c>
      <c r="BN3611" s="20">
        <v>9</v>
      </c>
      <c r="BO3611" s="20">
        <v>0</v>
      </c>
      <c r="BP3611" s="20"/>
      <c r="BQ3611" s="20"/>
      <c r="BR3611" s="20"/>
      <c r="BS3611" s="20"/>
      <c r="BT3611" s="20"/>
      <c r="BU3611" s="20"/>
      <c r="BV3611" s="20"/>
    </row>
    <row r="3612" spans="1:74" x14ac:dyDescent="0.25">
      <c r="A3612" s="20" t="s">
        <v>676</v>
      </c>
      <c r="B3612" s="20" t="s">
        <v>679</v>
      </c>
      <c r="C3612" s="20" t="s">
        <v>697</v>
      </c>
      <c r="D3612" s="1">
        <v>44521</v>
      </c>
      <c r="E3612">
        <v>20</v>
      </c>
      <c r="F3612">
        <v>0</v>
      </c>
      <c r="G3612">
        <v>0</v>
      </c>
      <c r="H3612">
        <v>0</v>
      </c>
      <c r="I3612">
        <v>0</v>
      </c>
      <c r="J3612">
        <v>4</v>
      </c>
      <c r="K3612">
        <v>1</v>
      </c>
      <c r="L3612">
        <v>5</v>
      </c>
      <c r="M3612">
        <v>3</v>
      </c>
      <c r="N3612">
        <v>0</v>
      </c>
      <c r="O3612">
        <v>0</v>
      </c>
      <c r="P3612">
        <v>0</v>
      </c>
      <c r="Q3612">
        <v>0</v>
      </c>
      <c r="R3612">
        <v>11</v>
      </c>
      <c r="S3612">
        <v>2</v>
      </c>
      <c r="T3612">
        <v>0</v>
      </c>
      <c r="U3612">
        <v>1</v>
      </c>
      <c r="V3612">
        <v>0</v>
      </c>
      <c r="W3612">
        <v>321</v>
      </c>
      <c r="X3612">
        <v>29</v>
      </c>
      <c r="Y3612">
        <v>30</v>
      </c>
      <c r="Z3612">
        <v>84</v>
      </c>
      <c r="AA3612">
        <v>13</v>
      </c>
      <c r="AB3612">
        <v>107</v>
      </c>
      <c r="AC3612">
        <v>6</v>
      </c>
      <c r="AD3612">
        <v>7</v>
      </c>
      <c r="AE3612">
        <v>35</v>
      </c>
      <c r="AF3612">
        <v>7</v>
      </c>
      <c r="AG3612">
        <v>29</v>
      </c>
      <c r="AH3612">
        <v>2</v>
      </c>
      <c r="AI3612">
        <v>5</v>
      </c>
      <c r="AJ3612">
        <v>7</v>
      </c>
      <c r="AK3612">
        <v>0</v>
      </c>
      <c r="AL3612">
        <v>0</v>
      </c>
      <c r="AM3612">
        <v>0</v>
      </c>
      <c r="AN3612">
        <v>0</v>
      </c>
      <c r="AO3612">
        <v>0</v>
      </c>
      <c r="AP3612">
        <v>0</v>
      </c>
      <c r="AQ3612">
        <v>0</v>
      </c>
      <c r="AR3612">
        <v>0</v>
      </c>
      <c r="AS3612">
        <v>0</v>
      </c>
      <c r="AT3612">
        <v>0</v>
      </c>
      <c r="AU3612">
        <v>0</v>
      </c>
      <c r="AV3612">
        <v>0</v>
      </c>
      <c r="AW3612">
        <v>0</v>
      </c>
      <c r="AX3612">
        <v>0</v>
      </c>
      <c r="AY3612">
        <v>0</v>
      </c>
      <c r="AZ3612">
        <v>0</v>
      </c>
      <c r="BA3612">
        <v>0</v>
      </c>
      <c r="BB3612">
        <v>0</v>
      </c>
      <c r="BC3612">
        <v>0</v>
      </c>
      <c r="BD3612">
        <v>0</v>
      </c>
      <c r="BE3612">
        <v>0</v>
      </c>
      <c r="BF3612">
        <v>0</v>
      </c>
      <c r="BG3612" s="20">
        <v>0</v>
      </c>
      <c r="BH3612" s="20">
        <v>0</v>
      </c>
      <c r="BI3612" s="20">
        <v>10</v>
      </c>
      <c r="BJ3612" s="20">
        <v>0</v>
      </c>
      <c r="BK3612" s="20">
        <v>9</v>
      </c>
      <c r="BL3612" s="20">
        <v>160</v>
      </c>
      <c r="BM3612" s="20">
        <v>50</v>
      </c>
      <c r="BN3612" s="20">
        <v>10</v>
      </c>
      <c r="BO3612" s="20">
        <v>0</v>
      </c>
      <c r="BP3612" s="20"/>
      <c r="BQ3612" s="20"/>
      <c r="BR3612" s="20"/>
      <c r="BS3612" s="20"/>
      <c r="BT3612" s="20"/>
      <c r="BU3612" s="20"/>
      <c r="BV3612" s="20"/>
    </row>
    <row r="3613" spans="1:74" x14ac:dyDescent="0.25">
      <c r="A3613" s="20" t="s">
        <v>676</v>
      </c>
      <c r="B3613" s="20" t="s">
        <v>679</v>
      </c>
      <c r="C3613" s="20" t="s">
        <v>697</v>
      </c>
      <c r="D3613" s="1">
        <v>44528</v>
      </c>
      <c r="E3613">
        <v>20</v>
      </c>
      <c r="F3613">
        <v>0</v>
      </c>
      <c r="G3613">
        <v>0</v>
      </c>
      <c r="H3613">
        <v>0</v>
      </c>
      <c r="I3613">
        <v>0</v>
      </c>
      <c r="J3613">
        <v>5</v>
      </c>
      <c r="K3613">
        <v>1</v>
      </c>
      <c r="L3613">
        <v>5</v>
      </c>
      <c r="M3613">
        <v>3</v>
      </c>
      <c r="N3613">
        <v>0</v>
      </c>
      <c r="O3613">
        <v>0</v>
      </c>
      <c r="P3613">
        <v>0</v>
      </c>
      <c r="Q3613">
        <v>0</v>
      </c>
      <c r="R3613">
        <v>11</v>
      </c>
      <c r="S3613">
        <v>2</v>
      </c>
      <c r="T3613">
        <v>0</v>
      </c>
      <c r="U3613">
        <v>1</v>
      </c>
      <c r="V3613">
        <v>0</v>
      </c>
      <c r="W3613">
        <v>323</v>
      </c>
      <c r="X3613">
        <v>36</v>
      </c>
      <c r="Y3613">
        <v>30</v>
      </c>
      <c r="Z3613">
        <v>86</v>
      </c>
      <c r="AA3613">
        <v>12</v>
      </c>
      <c r="AB3613">
        <v>108</v>
      </c>
      <c r="AC3613">
        <v>8</v>
      </c>
      <c r="AD3613">
        <v>7</v>
      </c>
      <c r="AE3613">
        <v>36</v>
      </c>
      <c r="AF3613">
        <v>7</v>
      </c>
      <c r="AG3613">
        <v>29</v>
      </c>
      <c r="AH3613">
        <v>2</v>
      </c>
      <c r="AI3613">
        <v>5</v>
      </c>
      <c r="AJ3613">
        <v>7</v>
      </c>
      <c r="AK3613">
        <v>0</v>
      </c>
      <c r="AL3613">
        <v>0</v>
      </c>
      <c r="AM3613">
        <v>0</v>
      </c>
      <c r="AN3613">
        <v>0</v>
      </c>
      <c r="AO3613">
        <v>0</v>
      </c>
      <c r="AP3613">
        <v>0</v>
      </c>
      <c r="AQ3613">
        <v>0</v>
      </c>
      <c r="AR3613">
        <v>0</v>
      </c>
      <c r="AS3613">
        <v>0</v>
      </c>
      <c r="AT3613">
        <v>0</v>
      </c>
      <c r="AU3613">
        <v>0</v>
      </c>
      <c r="AV3613">
        <v>0</v>
      </c>
      <c r="AW3613">
        <v>0</v>
      </c>
      <c r="AX3613">
        <v>0</v>
      </c>
      <c r="AY3613">
        <v>0</v>
      </c>
      <c r="AZ3613">
        <v>0</v>
      </c>
      <c r="BA3613">
        <v>0</v>
      </c>
      <c r="BB3613">
        <v>0</v>
      </c>
      <c r="BC3613">
        <v>0</v>
      </c>
      <c r="BD3613">
        <v>0</v>
      </c>
      <c r="BE3613">
        <v>0</v>
      </c>
      <c r="BF3613">
        <v>0</v>
      </c>
      <c r="BG3613" s="20">
        <v>0</v>
      </c>
      <c r="BH3613" s="20">
        <v>0</v>
      </c>
      <c r="BI3613" s="20">
        <v>10</v>
      </c>
      <c r="BJ3613" s="20">
        <v>0</v>
      </c>
      <c r="BK3613" s="20">
        <v>9</v>
      </c>
      <c r="BL3613" s="20">
        <v>162</v>
      </c>
      <c r="BM3613" s="20">
        <v>50</v>
      </c>
      <c r="BN3613" s="20">
        <v>10</v>
      </c>
      <c r="BO3613" s="20">
        <v>0</v>
      </c>
      <c r="BP3613" s="20"/>
      <c r="BQ3613" s="20"/>
      <c r="BR3613" s="20"/>
      <c r="BS3613" s="20"/>
      <c r="BT3613" s="20"/>
      <c r="BU3613" s="20"/>
      <c r="BV3613" s="20"/>
    </row>
    <row r="3614" spans="1:74" x14ac:dyDescent="0.25">
      <c r="A3614" s="20" t="s">
        <v>676</v>
      </c>
      <c r="B3614" s="20" t="s">
        <v>679</v>
      </c>
      <c r="C3614" s="20" t="s">
        <v>697</v>
      </c>
      <c r="D3614" s="1">
        <v>44535</v>
      </c>
      <c r="E3614">
        <v>20</v>
      </c>
      <c r="F3614">
        <v>0</v>
      </c>
      <c r="G3614">
        <v>0</v>
      </c>
      <c r="H3614">
        <v>0</v>
      </c>
      <c r="I3614">
        <v>0</v>
      </c>
      <c r="J3614">
        <v>5</v>
      </c>
      <c r="K3614">
        <v>1</v>
      </c>
      <c r="L3614">
        <v>4</v>
      </c>
      <c r="M3614">
        <v>3</v>
      </c>
      <c r="N3614">
        <v>0</v>
      </c>
      <c r="O3614">
        <v>0</v>
      </c>
      <c r="P3614">
        <v>0</v>
      </c>
      <c r="Q3614">
        <v>0</v>
      </c>
      <c r="R3614">
        <v>12</v>
      </c>
      <c r="S3614">
        <v>3</v>
      </c>
      <c r="T3614">
        <v>0</v>
      </c>
      <c r="U3614">
        <v>1</v>
      </c>
      <c r="V3614">
        <v>0</v>
      </c>
      <c r="W3614">
        <v>326</v>
      </c>
      <c r="X3614">
        <v>38</v>
      </c>
      <c r="Y3614">
        <v>31</v>
      </c>
      <c r="Z3614">
        <v>88</v>
      </c>
      <c r="AA3614">
        <v>12</v>
      </c>
      <c r="AB3614">
        <v>109</v>
      </c>
      <c r="AC3614">
        <v>9</v>
      </c>
      <c r="AD3614">
        <v>7</v>
      </c>
      <c r="AE3614">
        <v>36</v>
      </c>
      <c r="AF3614">
        <v>8</v>
      </c>
      <c r="AG3614">
        <v>30</v>
      </c>
      <c r="AH3614">
        <v>2</v>
      </c>
      <c r="AI3614">
        <v>5</v>
      </c>
      <c r="AJ3614">
        <v>8</v>
      </c>
      <c r="AK3614">
        <v>0</v>
      </c>
      <c r="AL3614">
        <v>0</v>
      </c>
      <c r="AM3614">
        <v>0</v>
      </c>
      <c r="AN3614">
        <v>0</v>
      </c>
      <c r="AO3614">
        <v>0</v>
      </c>
      <c r="AP3614">
        <v>0</v>
      </c>
      <c r="AQ3614">
        <v>0</v>
      </c>
      <c r="AR3614">
        <v>0</v>
      </c>
      <c r="AS3614">
        <v>0</v>
      </c>
      <c r="AT3614">
        <v>0</v>
      </c>
      <c r="AU3614">
        <v>0</v>
      </c>
      <c r="AV3614">
        <v>0</v>
      </c>
      <c r="AW3614">
        <v>0</v>
      </c>
      <c r="AX3614">
        <v>0</v>
      </c>
      <c r="AY3614">
        <v>0</v>
      </c>
      <c r="AZ3614">
        <v>0</v>
      </c>
      <c r="BA3614">
        <v>0</v>
      </c>
      <c r="BB3614">
        <v>0</v>
      </c>
      <c r="BC3614">
        <v>0</v>
      </c>
      <c r="BD3614">
        <v>0</v>
      </c>
      <c r="BE3614">
        <v>0</v>
      </c>
      <c r="BF3614">
        <v>0</v>
      </c>
      <c r="BG3614" s="20">
        <v>0</v>
      </c>
      <c r="BH3614" s="20">
        <v>0</v>
      </c>
      <c r="BI3614" s="20">
        <v>10</v>
      </c>
      <c r="BJ3614" s="20">
        <v>0</v>
      </c>
      <c r="BK3614" s="20">
        <v>10</v>
      </c>
      <c r="BL3614" s="20">
        <v>162</v>
      </c>
      <c r="BM3614" s="20">
        <v>50</v>
      </c>
      <c r="BN3614" s="20">
        <v>10</v>
      </c>
      <c r="BO3614" s="20">
        <v>0</v>
      </c>
      <c r="BP3614" s="20"/>
      <c r="BQ3614" s="20"/>
      <c r="BR3614" s="20"/>
      <c r="BS3614" s="20"/>
      <c r="BT3614" s="20"/>
      <c r="BU3614" s="20"/>
      <c r="BV3614" s="20"/>
    </row>
    <row r="3615" spans="1:74" x14ac:dyDescent="0.25">
      <c r="A3615" s="20" t="s">
        <v>676</v>
      </c>
      <c r="B3615" s="20" t="s">
        <v>679</v>
      </c>
      <c r="C3615" s="20" t="s">
        <v>697</v>
      </c>
      <c r="D3615" s="1">
        <v>44542</v>
      </c>
      <c r="E3615">
        <v>20</v>
      </c>
      <c r="F3615">
        <v>0</v>
      </c>
      <c r="G3615">
        <v>0</v>
      </c>
      <c r="H3615">
        <v>0</v>
      </c>
      <c r="I3615">
        <v>0</v>
      </c>
      <c r="J3615">
        <v>5</v>
      </c>
      <c r="K3615">
        <v>1</v>
      </c>
      <c r="L3615">
        <v>4</v>
      </c>
      <c r="M3615">
        <v>3</v>
      </c>
      <c r="N3615">
        <v>0</v>
      </c>
      <c r="O3615">
        <v>0</v>
      </c>
      <c r="P3615">
        <v>0</v>
      </c>
      <c r="Q3615">
        <v>0</v>
      </c>
      <c r="R3615">
        <v>12</v>
      </c>
      <c r="S3615">
        <v>4</v>
      </c>
      <c r="T3615">
        <v>0</v>
      </c>
      <c r="U3615">
        <v>1</v>
      </c>
      <c r="V3615">
        <v>0</v>
      </c>
      <c r="W3615">
        <v>325</v>
      </c>
      <c r="X3615">
        <v>41</v>
      </c>
      <c r="Y3615">
        <v>30</v>
      </c>
      <c r="Z3615">
        <v>89</v>
      </c>
      <c r="AA3615">
        <v>11</v>
      </c>
      <c r="AB3615">
        <v>110</v>
      </c>
      <c r="AC3615">
        <v>13</v>
      </c>
      <c r="AD3615">
        <v>7</v>
      </c>
      <c r="AE3615">
        <v>37</v>
      </c>
      <c r="AF3615">
        <v>7</v>
      </c>
      <c r="AG3615">
        <v>30</v>
      </c>
      <c r="AH3615">
        <v>2</v>
      </c>
      <c r="AI3615">
        <v>5</v>
      </c>
      <c r="AJ3615">
        <v>8</v>
      </c>
      <c r="AK3615">
        <v>0</v>
      </c>
      <c r="AL3615">
        <v>0</v>
      </c>
      <c r="AM3615">
        <v>0</v>
      </c>
      <c r="AN3615">
        <v>0</v>
      </c>
      <c r="AO3615">
        <v>0</v>
      </c>
      <c r="AP3615">
        <v>0</v>
      </c>
      <c r="AQ3615">
        <v>0</v>
      </c>
      <c r="AR3615">
        <v>0</v>
      </c>
      <c r="AS3615">
        <v>0</v>
      </c>
      <c r="AT3615">
        <v>0</v>
      </c>
      <c r="AU3615">
        <v>0</v>
      </c>
      <c r="AV3615">
        <v>0</v>
      </c>
      <c r="AW3615">
        <v>0</v>
      </c>
      <c r="AX3615">
        <v>0</v>
      </c>
      <c r="AY3615">
        <v>0</v>
      </c>
      <c r="AZ3615">
        <v>0</v>
      </c>
      <c r="BA3615">
        <v>0</v>
      </c>
      <c r="BB3615">
        <v>0</v>
      </c>
      <c r="BC3615">
        <v>0</v>
      </c>
      <c r="BD3615">
        <v>0</v>
      </c>
      <c r="BE3615">
        <v>0</v>
      </c>
      <c r="BF3615">
        <v>0</v>
      </c>
      <c r="BG3615" s="20">
        <v>0</v>
      </c>
      <c r="BH3615" s="20">
        <v>0</v>
      </c>
      <c r="BI3615" s="20">
        <v>10</v>
      </c>
      <c r="BJ3615" s="20">
        <v>0</v>
      </c>
      <c r="BK3615" s="20">
        <v>10</v>
      </c>
      <c r="BL3615" s="20">
        <v>161</v>
      </c>
      <c r="BM3615" s="20">
        <v>51</v>
      </c>
      <c r="BN3615" s="20">
        <v>10</v>
      </c>
      <c r="BO3615" s="20">
        <v>0</v>
      </c>
      <c r="BP3615" s="20"/>
      <c r="BQ3615" s="20"/>
      <c r="BR3615" s="20"/>
      <c r="BS3615" s="20"/>
      <c r="BT3615" s="20"/>
      <c r="BU3615" s="20"/>
      <c r="BV3615" s="20"/>
    </row>
    <row r="3616" spans="1:74" x14ac:dyDescent="0.25">
      <c r="A3616" s="20" t="s">
        <v>676</v>
      </c>
      <c r="B3616" s="20" t="s">
        <v>679</v>
      </c>
      <c r="C3616" s="20" t="s">
        <v>697</v>
      </c>
      <c r="D3616" s="1">
        <v>44549</v>
      </c>
      <c r="E3616">
        <v>19</v>
      </c>
      <c r="F3616">
        <v>0</v>
      </c>
      <c r="G3616">
        <v>0</v>
      </c>
      <c r="H3616">
        <v>0</v>
      </c>
      <c r="I3616">
        <v>0</v>
      </c>
      <c r="J3616">
        <v>5</v>
      </c>
      <c r="K3616">
        <v>1</v>
      </c>
      <c r="L3616">
        <v>4</v>
      </c>
      <c r="M3616">
        <v>3</v>
      </c>
      <c r="N3616">
        <v>0</v>
      </c>
      <c r="O3616">
        <v>0</v>
      </c>
      <c r="P3616">
        <v>0</v>
      </c>
      <c r="Q3616">
        <v>0</v>
      </c>
      <c r="R3616">
        <v>12</v>
      </c>
      <c r="S3616">
        <v>4</v>
      </c>
      <c r="T3616">
        <v>0</v>
      </c>
      <c r="U3616">
        <v>1</v>
      </c>
      <c r="V3616">
        <v>0</v>
      </c>
      <c r="W3616">
        <v>323</v>
      </c>
      <c r="X3616">
        <v>49</v>
      </c>
      <c r="Y3616">
        <v>31</v>
      </c>
      <c r="Z3616">
        <v>87</v>
      </c>
      <c r="AA3616">
        <v>11</v>
      </c>
      <c r="AB3616">
        <v>109</v>
      </c>
      <c r="AC3616">
        <v>15</v>
      </c>
      <c r="AD3616">
        <v>7</v>
      </c>
      <c r="AE3616">
        <v>37</v>
      </c>
      <c r="AF3616">
        <v>7</v>
      </c>
      <c r="AG3616">
        <v>30</v>
      </c>
      <c r="AH3616">
        <v>2</v>
      </c>
      <c r="AI3616">
        <v>5</v>
      </c>
      <c r="AJ3616">
        <v>8</v>
      </c>
      <c r="AK3616">
        <v>0</v>
      </c>
      <c r="AL3616">
        <v>0</v>
      </c>
      <c r="AM3616">
        <v>0</v>
      </c>
      <c r="AN3616">
        <v>0</v>
      </c>
      <c r="AO3616">
        <v>0</v>
      </c>
      <c r="AP3616">
        <v>0</v>
      </c>
      <c r="AQ3616">
        <v>0</v>
      </c>
      <c r="AR3616">
        <v>0</v>
      </c>
      <c r="AS3616">
        <v>0</v>
      </c>
      <c r="AT3616">
        <v>0</v>
      </c>
      <c r="AU3616">
        <v>0</v>
      </c>
      <c r="AV3616">
        <v>0</v>
      </c>
      <c r="AW3616">
        <v>0</v>
      </c>
      <c r="AX3616">
        <v>0</v>
      </c>
      <c r="AY3616">
        <v>0</v>
      </c>
      <c r="AZ3616">
        <v>0</v>
      </c>
      <c r="BA3616">
        <v>0</v>
      </c>
      <c r="BB3616">
        <v>0</v>
      </c>
      <c r="BC3616">
        <v>0</v>
      </c>
      <c r="BD3616">
        <v>0</v>
      </c>
      <c r="BE3616">
        <v>0</v>
      </c>
      <c r="BF3616">
        <v>0</v>
      </c>
      <c r="BG3616" s="20">
        <v>0</v>
      </c>
      <c r="BH3616" s="20">
        <v>0</v>
      </c>
      <c r="BI3616" s="20">
        <v>10</v>
      </c>
      <c r="BJ3616" s="20">
        <v>0</v>
      </c>
      <c r="BK3616" s="20">
        <v>10</v>
      </c>
      <c r="BL3616" s="20">
        <v>161</v>
      </c>
      <c r="BM3616" s="20">
        <v>51</v>
      </c>
      <c r="BN3616" s="20">
        <v>10</v>
      </c>
      <c r="BO3616" s="20">
        <v>0</v>
      </c>
      <c r="BP3616" s="20">
        <v>749</v>
      </c>
      <c r="BQ3616" s="20">
        <v>30</v>
      </c>
      <c r="BR3616" s="20">
        <v>0</v>
      </c>
      <c r="BS3616" s="20">
        <v>35</v>
      </c>
      <c r="BT3616" s="20">
        <v>355</v>
      </c>
      <c r="BU3616" s="20">
        <v>82</v>
      </c>
      <c r="BV3616" s="20">
        <v>185</v>
      </c>
    </row>
    <row r="3617" spans="1:74" x14ac:dyDescent="0.25">
      <c r="A3617" s="20" t="s">
        <v>676</v>
      </c>
      <c r="B3617" s="20" t="s">
        <v>679</v>
      </c>
      <c r="C3617" s="20" t="s">
        <v>697</v>
      </c>
      <c r="D3617" s="1">
        <v>44558</v>
      </c>
      <c r="E3617">
        <v>19</v>
      </c>
      <c r="F3617">
        <v>0</v>
      </c>
      <c r="G3617">
        <v>0</v>
      </c>
      <c r="H3617">
        <v>0</v>
      </c>
      <c r="I3617">
        <v>0</v>
      </c>
      <c r="J3617">
        <v>5</v>
      </c>
      <c r="K3617">
        <v>1</v>
      </c>
      <c r="L3617">
        <v>3</v>
      </c>
      <c r="M3617">
        <v>3</v>
      </c>
      <c r="N3617">
        <v>0</v>
      </c>
      <c r="O3617">
        <v>0</v>
      </c>
      <c r="P3617">
        <v>0</v>
      </c>
      <c r="Q3617">
        <v>0</v>
      </c>
      <c r="R3617">
        <v>12</v>
      </c>
      <c r="S3617">
        <v>5</v>
      </c>
      <c r="T3617">
        <v>0</v>
      </c>
      <c r="U3617">
        <v>1</v>
      </c>
      <c r="V3617">
        <v>0</v>
      </c>
      <c r="W3617">
        <v>323</v>
      </c>
      <c r="X3617">
        <v>58</v>
      </c>
      <c r="Y3617">
        <v>31</v>
      </c>
      <c r="Z3617">
        <v>85</v>
      </c>
      <c r="AA3617">
        <v>11</v>
      </c>
      <c r="AB3617">
        <v>108</v>
      </c>
      <c r="AC3617">
        <v>16</v>
      </c>
      <c r="AD3617">
        <v>7</v>
      </c>
      <c r="AE3617">
        <v>37</v>
      </c>
      <c r="AF3617">
        <v>7</v>
      </c>
      <c r="AG3617">
        <v>30</v>
      </c>
      <c r="AH3617">
        <v>2</v>
      </c>
      <c r="AI3617">
        <v>5</v>
      </c>
      <c r="AJ3617">
        <v>8</v>
      </c>
      <c r="AK3617">
        <v>0</v>
      </c>
      <c r="AL3617">
        <v>0</v>
      </c>
      <c r="AM3617">
        <v>0</v>
      </c>
      <c r="AN3617">
        <v>0</v>
      </c>
      <c r="AO3617">
        <v>0</v>
      </c>
      <c r="AP3617">
        <v>0</v>
      </c>
      <c r="AQ3617">
        <v>0</v>
      </c>
      <c r="AR3617">
        <v>0</v>
      </c>
      <c r="AS3617">
        <v>0</v>
      </c>
      <c r="AT3617">
        <v>0</v>
      </c>
      <c r="AU3617">
        <v>0</v>
      </c>
      <c r="AV3617">
        <v>0</v>
      </c>
      <c r="AW3617">
        <v>0</v>
      </c>
      <c r="AX3617">
        <v>0</v>
      </c>
      <c r="AY3617">
        <v>0</v>
      </c>
      <c r="AZ3617">
        <v>0</v>
      </c>
      <c r="BA3617">
        <v>0</v>
      </c>
      <c r="BB3617">
        <v>0</v>
      </c>
      <c r="BC3617">
        <v>0</v>
      </c>
      <c r="BD3617">
        <v>0</v>
      </c>
      <c r="BE3617">
        <v>0</v>
      </c>
      <c r="BF3617">
        <v>0</v>
      </c>
      <c r="BG3617" s="20">
        <v>0</v>
      </c>
      <c r="BH3617" s="20">
        <v>0</v>
      </c>
      <c r="BI3617" s="20">
        <v>10</v>
      </c>
      <c r="BJ3617" s="20">
        <v>0</v>
      </c>
      <c r="BK3617" s="20">
        <v>10</v>
      </c>
      <c r="BL3617" s="20">
        <v>162</v>
      </c>
      <c r="BM3617" s="20">
        <v>50</v>
      </c>
      <c r="BN3617" s="20">
        <v>10</v>
      </c>
      <c r="BO3617" s="20">
        <v>0</v>
      </c>
      <c r="BP3617" s="20">
        <v>755</v>
      </c>
      <c r="BQ3617" s="20">
        <v>40</v>
      </c>
      <c r="BR3617" s="20">
        <v>0</v>
      </c>
      <c r="BS3617" s="20">
        <v>35</v>
      </c>
      <c r="BT3617" s="20">
        <v>350</v>
      </c>
      <c r="BU3617" s="20">
        <v>77</v>
      </c>
      <c r="BV3617" s="20">
        <v>193</v>
      </c>
    </row>
    <row r="3618" spans="1:74" x14ac:dyDescent="0.25">
      <c r="A3618" s="20" t="s">
        <v>676</v>
      </c>
      <c r="B3618" s="20" t="s">
        <v>679</v>
      </c>
      <c r="C3618" s="20" t="s">
        <v>697</v>
      </c>
      <c r="D3618" s="1">
        <v>44564</v>
      </c>
      <c r="E3618">
        <v>18</v>
      </c>
      <c r="F3618">
        <v>0</v>
      </c>
      <c r="G3618">
        <v>0</v>
      </c>
      <c r="H3618">
        <v>0</v>
      </c>
      <c r="I3618">
        <v>0</v>
      </c>
      <c r="J3618">
        <v>6</v>
      </c>
      <c r="K3618">
        <v>1</v>
      </c>
      <c r="L3618">
        <v>2</v>
      </c>
      <c r="M3618">
        <v>3</v>
      </c>
      <c r="N3618">
        <v>0</v>
      </c>
      <c r="O3618">
        <v>0</v>
      </c>
      <c r="P3618">
        <v>0</v>
      </c>
      <c r="Q3618">
        <v>0</v>
      </c>
      <c r="R3618">
        <v>12</v>
      </c>
      <c r="S3618">
        <v>5</v>
      </c>
      <c r="T3618">
        <v>0</v>
      </c>
      <c r="U3618">
        <v>1</v>
      </c>
      <c r="V3618">
        <v>0</v>
      </c>
      <c r="W3618">
        <v>324</v>
      </c>
      <c r="X3618">
        <v>61</v>
      </c>
      <c r="Y3618">
        <v>31</v>
      </c>
      <c r="Z3618">
        <v>84</v>
      </c>
      <c r="AA3618">
        <v>11</v>
      </c>
      <c r="AB3618">
        <v>111</v>
      </c>
      <c r="AC3618">
        <v>19</v>
      </c>
      <c r="AD3618">
        <v>8</v>
      </c>
      <c r="AE3618">
        <v>36</v>
      </c>
      <c r="AF3618">
        <v>9</v>
      </c>
      <c r="AG3618">
        <v>30</v>
      </c>
      <c r="AH3618">
        <v>2</v>
      </c>
      <c r="AI3618">
        <v>5</v>
      </c>
      <c r="AJ3618">
        <v>8</v>
      </c>
      <c r="AK3618">
        <v>0</v>
      </c>
      <c r="AL3618">
        <v>0</v>
      </c>
      <c r="AM3618">
        <v>0</v>
      </c>
      <c r="AN3618">
        <v>0</v>
      </c>
      <c r="AO3618">
        <v>0</v>
      </c>
      <c r="AP3618">
        <v>0</v>
      </c>
      <c r="AQ3618">
        <v>0</v>
      </c>
      <c r="AR3618">
        <v>0</v>
      </c>
      <c r="AS3618">
        <v>0</v>
      </c>
      <c r="AT3618">
        <v>0</v>
      </c>
      <c r="AU3618">
        <v>0</v>
      </c>
      <c r="AV3618">
        <v>0</v>
      </c>
      <c r="AW3618">
        <v>0</v>
      </c>
      <c r="AX3618">
        <v>0</v>
      </c>
      <c r="AY3618">
        <v>0</v>
      </c>
      <c r="AZ3618">
        <v>0</v>
      </c>
      <c r="BA3618">
        <v>0</v>
      </c>
      <c r="BB3618">
        <v>0</v>
      </c>
      <c r="BC3618">
        <v>0</v>
      </c>
      <c r="BD3618">
        <v>0</v>
      </c>
      <c r="BE3618">
        <v>0</v>
      </c>
      <c r="BF3618">
        <v>0</v>
      </c>
      <c r="BG3618" s="20">
        <v>0</v>
      </c>
      <c r="BH3618" s="20">
        <v>0</v>
      </c>
      <c r="BI3618" s="20">
        <v>10</v>
      </c>
      <c r="BJ3618" s="20">
        <v>0</v>
      </c>
      <c r="BK3618" s="20">
        <v>10</v>
      </c>
      <c r="BL3618" s="20">
        <v>163</v>
      </c>
      <c r="BM3618" s="20">
        <v>51</v>
      </c>
      <c r="BN3618" s="20">
        <v>11</v>
      </c>
      <c r="BO3618" s="20">
        <v>0</v>
      </c>
      <c r="BP3618" s="20">
        <v>761</v>
      </c>
      <c r="BQ3618" s="20">
        <v>48</v>
      </c>
      <c r="BR3618" s="20">
        <v>0</v>
      </c>
      <c r="BS3618" s="20">
        <v>37</v>
      </c>
      <c r="BT3618" s="20">
        <v>336</v>
      </c>
      <c r="BU3618" s="20">
        <v>74</v>
      </c>
      <c r="BV3618" s="20">
        <v>201</v>
      </c>
    </row>
    <row r="3619" spans="1:74" x14ac:dyDescent="0.25">
      <c r="A3619" s="20" t="s">
        <v>676</v>
      </c>
      <c r="B3619" s="20" t="s">
        <v>679</v>
      </c>
      <c r="C3619" s="20" t="s">
        <v>697</v>
      </c>
      <c r="D3619" s="1">
        <v>44570</v>
      </c>
      <c r="E3619">
        <v>17</v>
      </c>
      <c r="F3619">
        <v>0</v>
      </c>
      <c r="G3619">
        <v>0</v>
      </c>
      <c r="H3619">
        <v>0</v>
      </c>
      <c r="I3619">
        <v>0</v>
      </c>
      <c r="J3619">
        <v>6</v>
      </c>
      <c r="K3619">
        <v>1</v>
      </c>
      <c r="L3619">
        <v>2</v>
      </c>
      <c r="M3619">
        <v>3</v>
      </c>
      <c r="N3619">
        <v>0</v>
      </c>
      <c r="O3619">
        <v>0</v>
      </c>
      <c r="P3619">
        <v>0</v>
      </c>
      <c r="Q3619">
        <v>0</v>
      </c>
      <c r="R3619">
        <v>12</v>
      </c>
      <c r="S3619">
        <v>5</v>
      </c>
      <c r="T3619">
        <v>0</v>
      </c>
      <c r="U3619">
        <v>1</v>
      </c>
      <c r="V3619">
        <v>0</v>
      </c>
      <c r="W3619">
        <v>322</v>
      </c>
      <c r="X3619">
        <v>62</v>
      </c>
      <c r="Y3619">
        <v>36</v>
      </c>
      <c r="Z3619">
        <v>77</v>
      </c>
      <c r="AA3619">
        <v>9</v>
      </c>
      <c r="AB3619">
        <v>111</v>
      </c>
      <c r="AC3619">
        <v>20</v>
      </c>
      <c r="AD3619">
        <v>8</v>
      </c>
      <c r="AE3619">
        <v>36</v>
      </c>
      <c r="AF3619">
        <v>9</v>
      </c>
      <c r="AG3619">
        <v>31</v>
      </c>
      <c r="AH3619">
        <v>2</v>
      </c>
      <c r="AI3619">
        <v>5</v>
      </c>
      <c r="AJ3619">
        <v>9</v>
      </c>
      <c r="AK3619">
        <v>0</v>
      </c>
      <c r="AL3619">
        <v>0</v>
      </c>
      <c r="AM3619">
        <v>0</v>
      </c>
      <c r="AN3619">
        <v>0</v>
      </c>
      <c r="AO3619">
        <v>0</v>
      </c>
      <c r="AP3619">
        <v>0</v>
      </c>
      <c r="AQ3619">
        <v>0</v>
      </c>
      <c r="AR3619">
        <v>0</v>
      </c>
      <c r="AS3619">
        <v>0</v>
      </c>
      <c r="AT3619">
        <v>0</v>
      </c>
      <c r="AU3619">
        <v>0</v>
      </c>
      <c r="AV3619">
        <v>0</v>
      </c>
      <c r="AW3619">
        <v>0</v>
      </c>
      <c r="AX3619">
        <v>0</v>
      </c>
      <c r="AY3619">
        <v>0</v>
      </c>
      <c r="AZ3619">
        <v>0</v>
      </c>
      <c r="BA3619">
        <v>0</v>
      </c>
      <c r="BB3619">
        <v>0</v>
      </c>
      <c r="BC3619">
        <v>0</v>
      </c>
      <c r="BD3619">
        <v>0</v>
      </c>
      <c r="BE3619">
        <v>0</v>
      </c>
      <c r="BF3619">
        <v>0</v>
      </c>
      <c r="BG3619" s="20">
        <v>0</v>
      </c>
      <c r="BH3619" s="20">
        <v>0</v>
      </c>
      <c r="BI3619" s="20">
        <v>9</v>
      </c>
      <c r="BJ3619" s="20">
        <v>0</v>
      </c>
      <c r="BK3619" s="20">
        <v>10</v>
      </c>
      <c r="BL3619" s="20">
        <v>163</v>
      </c>
      <c r="BM3619" s="20">
        <v>51</v>
      </c>
      <c r="BN3619" s="20">
        <v>11</v>
      </c>
      <c r="BO3619" s="20">
        <v>0</v>
      </c>
      <c r="BP3619" s="20">
        <v>765</v>
      </c>
      <c r="BQ3619" s="20">
        <v>55</v>
      </c>
      <c r="BR3619" s="20">
        <v>0</v>
      </c>
      <c r="BS3619" s="20">
        <v>41</v>
      </c>
      <c r="BT3619" s="20">
        <v>336</v>
      </c>
      <c r="BU3619" s="20">
        <v>72</v>
      </c>
      <c r="BV3619" s="20">
        <v>204</v>
      </c>
    </row>
    <row r="3620" spans="1:74" x14ac:dyDescent="0.25">
      <c r="A3620" s="20" t="s">
        <v>676</v>
      </c>
      <c r="B3620" s="20" t="s">
        <v>679</v>
      </c>
      <c r="C3620" s="20" t="s">
        <v>697</v>
      </c>
      <c r="D3620" s="1">
        <v>44578</v>
      </c>
      <c r="E3620">
        <v>17</v>
      </c>
      <c r="F3620">
        <v>0</v>
      </c>
      <c r="G3620">
        <v>0</v>
      </c>
      <c r="H3620">
        <v>0</v>
      </c>
      <c r="I3620">
        <v>0</v>
      </c>
      <c r="J3620">
        <v>6</v>
      </c>
      <c r="K3620">
        <v>1</v>
      </c>
      <c r="L3620">
        <v>2</v>
      </c>
      <c r="M3620">
        <v>3</v>
      </c>
      <c r="N3620">
        <v>0</v>
      </c>
      <c r="O3620">
        <v>0</v>
      </c>
      <c r="P3620">
        <v>0</v>
      </c>
      <c r="Q3620">
        <v>0</v>
      </c>
      <c r="R3620">
        <v>12</v>
      </c>
      <c r="S3620">
        <v>6</v>
      </c>
      <c r="T3620">
        <v>0</v>
      </c>
      <c r="U3620">
        <v>1</v>
      </c>
      <c r="V3620">
        <v>0</v>
      </c>
      <c r="W3620">
        <v>320</v>
      </c>
      <c r="X3620">
        <v>74</v>
      </c>
      <c r="Y3620">
        <v>41</v>
      </c>
      <c r="Z3620">
        <v>68</v>
      </c>
      <c r="AA3620">
        <v>9</v>
      </c>
      <c r="AB3620">
        <v>111</v>
      </c>
      <c r="AC3620">
        <v>24</v>
      </c>
      <c r="AD3620">
        <v>9</v>
      </c>
      <c r="AE3620">
        <v>35</v>
      </c>
      <c r="AF3620">
        <v>9</v>
      </c>
      <c r="AG3620">
        <v>30</v>
      </c>
      <c r="AH3620">
        <v>3</v>
      </c>
      <c r="AI3620">
        <v>5</v>
      </c>
      <c r="AJ3620">
        <v>7</v>
      </c>
      <c r="AK3620">
        <v>0</v>
      </c>
      <c r="AL3620">
        <v>0</v>
      </c>
      <c r="AM3620">
        <v>0</v>
      </c>
      <c r="AN3620">
        <v>0</v>
      </c>
      <c r="AO3620">
        <v>0</v>
      </c>
      <c r="AP3620">
        <v>0</v>
      </c>
      <c r="AQ3620">
        <v>0</v>
      </c>
      <c r="AR3620">
        <v>0</v>
      </c>
      <c r="AS3620">
        <v>0</v>
      </c>
      <c r="AT3620">
        <v>0</v>
      </c>
      <c r="AU3620">
        <v>0</v>
      </c>
      <c r="AV3620">
        <v>0</v>
      </c>
      <c r="AW3620">
        <v>0</v>
      </c>
      <c r="AX3620">
        <v>0</v>
      </c>
      <c r="AY3620">
        <v>0</v>
      </c>
      <c r="AZ3620">
        <v>0</v>
      </c>
      <c r="BA3620">
        <v>0</v>
      </c>
      <c r="BB3620">
        <v>0</v>
      </c>
      <c r="BC3620">
        <v>0</v>
      </c>
      <c r="BD3620">
        <v>0</v>
      </c>
      <c r="BE3620">
        <v>0</v>
      </c>
      <c r="BF3620">
        <v>0</v>
      </c>
      <c r="BG3620" s="20">
        <v>0</v>
      </c>
      <c r="BH3620" s="20">
        <v>0</v>
      </c>
      <c r="BI3620" s="20">
        <v>9</v>
      </c>
      <c r="BJ3620" s="20">
        <v>0</v>
      </c>
      <c r="BK3620" s="20">
        <v>10</v>
      </c>
      <c r="BL3620" s="20">
        <v>163</v>
      </c>
      <c r="BM3620" s="20">
        <v>51</v>
      </c>
      <c r="BN3620" s="20">
        <v>11</v>
      </c>
      <c r="BO3620" s="20">
        <v>0</v>
      </c>
      <c r="BP3620" s="20">
        <v>760</v>
      </c>
      <c r="BQ3620" s="20">
        <v>70</v>
      </c>
      <c r="BR3620" s="20">
        <v>0</v>
      </c>
      <c r="BS3620" s="20">
        <v>50</v>
      </c>
      <c r="BT3620" s="20">
        <v>317</v>
      </c>
      <c r="BU3620" s="20">
        <v>66</v>
      </c>
      <c r="BV3620" s="20">
        <v>208</v>
      </c>
    </row>
    <row r="3621" spans="1:74" x14ac:dyDescent="0.25">
      <c r="A3621" s="20" t="s">
        <v>676</v>
      </c>
      <c r="B3621" s="20" t="s">
        <v>679</v>
      </c>
      <c r="C3621" s="20" t="s">
        <v>697</v>
      </c>
      <c r="D3621" s="1">
        <v>44584</v>
      </c>
      <c r="E3621">
        <v>17</v>
      </c>
      <c r="F3621">
        <v>0</v>
      </c>
      <c r="G3621">
        <v>0</v>
      </c>
      <c r="H3621">
        <v>0</v>
      </c>
      <c r="I3621">
        <v>0</v>
      </c>
      <c r="J3621">
        <v>7</v>
      </c>
      <c r="K3621">
        <v>1</v>
      </c>
      <c r="L3621">
        <v>2</v>
      </c>
      <c r="M3621">
        <v>3</v>
      </c>
      <c r="N3621">
        <v>0</v>
      </c>
      <c r="O3621">
        <v>0</v>
      </c>
      <c r="P3621">
        <v>0</v>
      </c>
      <c r="Q3621">
        <v>0</v>
      </c>
      <c r="R3621">
        <v>12</v>
      </c>
      <c r="S3621">
        <v>6</v>
      </c>
      <c r="T3621">
        <v>0</v>
      </c>
      <c r="U3621">
        <v>1</v>
      </c>
      <c r="V3621">
        <v>0</v>
      </c>
      <c r="W3621">
        <v>322</v>
      </c>
      <c r="X3621">
        <v>81</v>
      </c>
      <c r="Y3621">
        <v>41</v>
      </c>
      <c r="Z3621">
        <v>67</v>
      </c>
      <c r="AA3621">
        <v>9</v>
      </c>
      <c r="AB3621">
        <v>111</v>
      </c>
      <c r="AC3621">
        <v>29</v>
      </c>
      <c r="AD3621">
        <v>10</v>
      </c>
      <c r="AE3621">
        <v>34</v>
      </c>
      <c r="AF3621">
        <v>9</v>
      </c>
      <c r="AG3621">
        <v>30</v>
      </c>
      <c r="AH3621">
        <v>3</v>
      </c>
      <c r="AI3621">
        <v>5</v>
      </c>
      <c r="AJ3621">
        <v>7</v>
      </c>
      <c r="AK3621">
        <v>0</v>
      </c>
      <c r="AL3621">
        <v>0</v>
      </c>
      <c r="AM3621">
        <v>0</v>
      </c>
      <c r="AN3621">
        <v>0</v>
      </c>
      <c r="AO3621">
        <v>0</v>
      </c>
      <c r="AP3621">
        <v>0</v>
      </c>
      <c r="AQ3621">
        <v>0</v>
      </c>
      <c r="AR3621">
        <v>0</v>
      </c>
      <c r="AS3621">
        <v>0</v>
      </c>
      <c r="AT3621">
        <v>0</v>
      </c>
      <c r="AU3621">
        <v>0</v>
      </c>
      <c r="AV3621">
        <v>0</v>
      </c>
      <c r="AW3621">
        <v>0</v>
      </c>
      <c r="AX3621">
        <v>0</v>
      </c>
      <c r="AY3621">
        <v>0</v>
      </c>
      <c r="AZ3621">
        <v>0</v>
      </c>
      <c r="BA3621">
        <v>0</v>
      </c>
      <c r="BB3621">
        <v>0</v>
      </c>
      <c r="BC3621">
        <v>0</v>
      </c>
      <c r="BD3621">
        <v>0</v>
      </c>
      <c r="BE3621">
        <v>0</v>
      </c>
      <c r="BF3621">
        <v>0</v>
      </c>
      <c r="BG3621" s="20">
        <v>0</v>
      </c>
      <c r="BH3621" s="20">
        <v>0</v>
      </c>
      <c r="BI3621" s="20">
        <v>9</v>
      </c>
      <c r="BJ3621" s="20">
        <v>0</v>
      </c>
      <c r="BK3621" s="20">
        <v>10</v>
      </c>
      <c r="BL3621" s="20">
        <v>168</v>
      </c>
      <c r="BM3621" s="20">
        <v>53</v>
      </c>
      <c r="BN3621" s="20">
        <v>12</v>
      </c>
      <c r="BO3621" s="20">
        <v>0</v>
      </c>
      <c r="BP3621" s="20">
        <v>763</v>
      </c>
      <c r="BQ3621" s="20">
        <v>82</v>
      </c>
      <c r="BR3621" s="20">
        <v>0</v>
      </c>
      <c r="BS3621" s="20">
        <v>52</v>
      </c>
      <c r="BT3621" s="20">
        <v>313</v>
      </c>
      <c r="BU3621" s="20">
        <v>64</v>
      </c>
      <c r="BV3621" s="20">
        <v>218</v>
      </c>
    </row>
    <row r="3622" spans="1:74" x14ac:dyDescent="0.25">
      <c r="A3622" s="20" t="s">
        <v>676</v>
      </c>
      <c r="B3622" s="20" t="s">
        <v>679</v>
      </c>
      <c r="C3622" s="20" t="s">
        <v>697</v>
      </c>
      <c r="D3622" s="1">
        <v>44592</v>
      </c>
      <c r="E3622">
        <v>17</v>
      </c>
      <c r="F3622">
        <v>0</v>
      </c>
      <c r="G3622">
        <v>0</v>
      </c>
      <c r="H3622">
        <v>0</v>
      </c>
      <c r="I3622">
        <v>0</v>
      </c>
      <c r="J3622">
        <v>7</v>
      </c>
      <c r="K3622">
        <v>1</v>
      </c>
      <c r="L3622">
        <v>2</v>
      </c>
      <c r="M3622">
        <v>3</v>
      </c>
      <c r="N3622">
        <v>0</v>
      </c>
      <c r="O3622">
        <v>0</v>
      </c>
      <c r="P3622">
        <v>0</v>
      </c>
      <c r="Q3622">
        <v>0</v>
      </c>
      <c r="R3622">
        <v>12</v>
      </c>
      <c r="S3622">
        <v>6</v>
      </c>
      <c r="T3622">
        <v>0</v>
      </c>
      <c r="U3622">
        <v>1</v>
      </c>
      <c r="V3622">
        <v>0</v>
      </c>
      <c r="W3622">
        <v>324</v>
      </c>
      <c r="X3622">
        <v>83</v>
      </c>
      <c r="Y3622">
        <v>41</v>
      </c>
      <c r="Z3622">
        <v>70</v>
      </c>
      <c r="AA3622">
        <v>8</v>
      </c>
      <c r="AB3622">
        <v>112</v>
      </c>
      <c r="AC3622">
        <v>29</v>
      </c>
      <c r="AD3622">
        <v>10</v>
      </c>
      <c r="AE3622">
        <v>35</v>
      </c>
      <c r="AF3622">
        <v>8</v>
      </c>
      <c r="AG3622">
        <v>30</v>
      </c>
      <c r="AH3622">
        <v>3</v>
      </c>
      <c r="AI3622">
        <v>5</v>
      </c>
      <c r="AJ3622">
        <v>7</v>
      </c>
      <c r="AK3622">
        <v>0</v>
      </c>
      <c r="AL3622">
        <v>0</v>
      </c>
      <c r="AM3622">
        <v>0</v>
      </c>
      <c r="AN3622">
        <v>0</v>
      </c>
      <c r="AO3622">
        <v>0</v>
      </c>
      <c r="AP3622">
        <v>0</v>
      </c>
      <c r="AQ3622">
        <v>0</v>
      </c>
      <c r="AR3622">
        <v>0</v>
      </c>
      <c r="AS3622">
        <v>0</v>
      </c>
      <c r="AT3622">
        <v>0</v>
      </c>
      <c r="AU3622">
        <v>0</v>
      </c>
      <c r="AV3622">
        <v>0</v>
      </c>
      <c r="AW3622">
        <v>0</v>
      </c>
      <c r="AX3622">
        <v>0</v>
      </c>
      <c r="AY3622">
        <v>0</v>
      </c>
      <c r="AZ3622">
        <v>0</v>
      </c>
      <c r="BA3622">
        <v>0</v>
      </c>
      <c r="BB3622">
        <v>0</v>
      </c>
      <c r="BC3622">
        <v>0</v>
      </c>
      <c r="BD3622">
        <v>0</v>
      </c>
      <c r="BE3622">
        <v>0</v>
      </c>
      <c r="BF3622">
        <v>0</v>
      </c>
      <c r="BG3622" s="20">
        <v>0</v>
      </c>
      <c r="BH3622" s="20">
        <v>0</v>
      </c>
      <c r="BI3622" s="20">
        <v>9</v>
      </c>
      <c r="BJ3622" s="20">
        <v>0</v>
      </c>
      <c r="BK3622" s="20">
        <v>10</v>
      </c>
      <c r="BL3622" s="20">
        <v>169</v>
      </c>
      <c r="BM3622" s="20">
        <v>53</v>
      </c>
      <c r="BN3622" s="20">
        <v>12</v>
      </c>
      <c r="BO3622" s="20">
        <v>0</v>
      </c>
      <c r="BP3622" s="20">
        <v>768</v>
      </c>
      <c r="BQ3622" s="20">
        <v>84</v>
      </c>
      <c r="BR3622" s="20">
        <v>0</v>
      </c>
      <c r="BS3622" s="20">
        <v>54</v>
      </c>
      <c r="BT3622" s="20">
        <v>310</v>
      </c>
      <c r="BU3622" s="20">
        <v>63</v>
      </c>
      <c r="BV3622" s="20">
        <v>222</v>
      </c>
    </row>
    <row r="3623" spans="1:74" x14ac:dyDescent="0.25">
      <c r="A3623" s="20" t="s">
        <v>676</v>
      </c>
      <c r="B3623" s="20" t="s">
        <v>679</v>
      </c>
      <c r="C3623" s="20" t="s">
        <v>697</v>
      </c>
      <c r="D3623" s="1">
        <v>44599</v>
      </c>
      <c r="E3623">
        <v>17</v>
      </c>
      <c r="F3623">
        <v>0</v>
      </c>
      <c r="G3623">
        <v>0</v>
      </c>
      <c r="H3623">
        <v>0</v>
      </c>
      <c r="I3623">
        <v>0</v>
      </c>
      <c r="J3623">
        <v>7</v>
      </c>
      <c r="K3623">
        <v>1</v>
      </c>
      <c r="L3623">
        <v>2</v>
      </c>
      <c r="M3623">
        <v>3</v>
      </c>
      <c r="N3623">
        <v>0</v>
      </c>
      <c r="O3623">
        <v>0</v>
      </c>
      <c r="P3623">
        <v>0</v>
      </c>
      <c r="Q3623">
        <v>0</v>
      </c>
      <c r="R3623">
        <v>12</v>
      </c>
      <c r="S3623">
        <v>6</v>
      </c>
      <c r="T3623">
        <v>0</v>
      </c>
      <c r="U3623">
        <v>1</v>
      </c>
      <c r="V3623">
        <v>0</v>
      </c>
      <c r="W3623">
        <v>322</v>
      </c>
      <c r="X3623">
        <v>84</v>
      </c>
      <c r="Y3623">
        <v>40</v>
      </c>
      <c r="Z3623">
        <v>69</v>
      </c>
      <c r="AA3623">
        <v>8</v>
      </c>
      <c r="AB3623">
        <v>113</v>
      </c>
      <c r="AC3623">
        <v>29</v>
      </c>
      <c r="AD3623">
        <v>11</v>
      </c>
      <c r="AE3623">
        <v>35</v>
      </c>
      <c r="AF3623">
        <v>8</v>
      </c>
      <c r="AG3623">
        <v>31</v>
      </c>
      <c r="AH3623">
        <v>3</v>
      </c>
      <c r="AI3623">
        <v>6</v>
      </c>
      <c r="AJ3623">
        <v>7</v>
      </c>
      <c r="AK3623">
        <v>0</v>
      </c>
      <c r="AL3623">
        <v>0</v>
      </c>
      <c r="AM3623">
        <v>0</v>
      </c>
      <c r="AN3623">
        <v>0</v>
      </c>
      <c r="AO3623">
        <v>0</v>
      </c>
      <c r="AP3623">
        <v>0</v>
      </c>
      <c r="AQ3623">
        <v>0</v>
      </c>
      <c r="AR3623">
        <v>0</v>
      </c>
      <c r="AS3623">
        <v>0</v>
      </c>
      <c r="AT3623">
        <v>0</v>
      </c>
      <c r="AU3623">
        <v>0</v>
      </c>
      <c r="AV3623">
        <v>0</v>
      </c>
      <c r="AW3623">
        <v>0</v>
      </c>
      <c r="AX3623">
        <v>0</v>
      </c>
      <c r="AY3623">
        <v>0</v>
      </c>
      <c r="AZ3623">
        <v>0</v>
      </c>
      <c r="BA3623">
        <v>0</v>
      </c>
      <c r="BB3623">
        <v>0</v>
      </c>
      <c r="BC3623">
        <v>0</v>
      </c>
      <c r="BD3623">
        <v>0</v>
      </c>
      <c r="BE3623">
        <v>0</v>
      </c>
      <c r="BF3623">
        <v>0</v>
      </c>
      <c r="BG3623" s="20">
        <v>0</v>
      </c>
      <c r="BH3623" s="20">
        <v>0</v>
      </c>
      <c r="BI3623" s="20">
        <v>9</v>
      </c>
      <c r="BJ3623" s="20">
        <v>0</v>
      </c>
      <c r="BK3623" s="20">
        <v>10</v>
      </c>
      <c r="BL3623" s="20">
        <v>169</v>
      </c>
      <c r="BM3623" s="20">
        <v>53</v>
      </c>
      <c r="BN3623" s="20">
        <v>12</v>
      </c>
      <c r="BO3623" s="20">
        <v>0</v>
      </c>
      <c r="BP3623" s="20">
        <v>777</v>
      </c>
      <c r="BQ3623" s="20">
        <v>85</v>
      </c>
      <c r="BR3623" s="20">
        <v>0</v>
      </c>
      <c r="BS3623" s="20">
        <v>58</v>
      </c>
      <c r="BT3623" s="20">
        <v>315</v>
      </c>
      <c r="BU3623" s="20">
        <v>61</v>
      </c>
      <c r="BV3623" s="20">
        <v>225</v>
      </c>
    </row>
    <row r="3624" spans="1:74" x14ac:dyDescent="0.25">
      <c r="A3624" s="20" t="s">
        <v>676</v>
      </c>
      <c r="B3624" s="20" t="s">
        <v>679</v>
      </c>
      <c r="C3624" s="20" t="s">
        <v>697</v>
      </c>
      <c r="D3624" s="1">
        <v>44606</v>
      </c>
      <c r="E3624">
        <v>17</v>
      </c>
      <c r="F3624">
        <v>0</v>
      </c>
      <c r="G3624">
        <v>0</v>
      </c>
      <c r="H3624">
        <v>0</v>
      </c>
      <c r="I3624">
        <v>0</v>
      </c>
      <c r="J3624">
        <v>7</v>
      </c>
      <c r="K3624">
        <v>1</v>
      </c>
      <c r="L3624">
        <v>2</v>
      </c>
      <c r="M3624">
        <v>3</v>
      </c>
      <c r="N3624">
        <v>0</v>
      </c>
      <c r="O3624">
        <v>0</v>
      </c>
      <c r="P3624">
        <v>0</v>
      </c>
      <c r="Q3624">
        <v>0</v>
      </c>
      <c r="R3624">
        <v>12</v>
      </c>
      <c r="S3624">
        <v>6</v>
      </c>
      <c r="T3624">
        <v>0</v>
      </c>
      <c r="U3624">
        <v>1</v>
      </c>
      <c r="V3624">
        <v>0</v>
      </c>
      <c r="W3624">
        <v>324</v>
      </c>
      <c r="X3624">
        <v>86</v>
      </c>
      <c r="Y3624">
        <v>40</v>
      </c>
      <c r="Z3624">
        <v>68</v>
      </c>
      <c r="AA3624">
        <v>8</v>
      </c>
      <c r="AB3624">
        <v>115</v>
      </c>
      <c r="AC3624">
        <v>30</v>
      </c>
      <c r="AD3624">
        <v>12</v>
      </c>
      <c r="AE3624">
        <v>35</v>
      </c>
      <c r="AF3624">
        <v>8</v>
      </c>
      <c r="AG3624">
        <v>30</v>
      </c>
      <c r="AH3624">
        <v>4</v>
      </c>
      <c r="AI3624">
        <v>6</v>
      </c>
      <c r="AJ3624">
        <v>7</v>
      </c>
      <c r="AK3624">
        <v>0</v>
      </c>
      <c r="AL3624">
        <v>0</v>
      </c>
      <c r="AM3624">
        <v>0</v>
      </c>
      <c r="AN3624">
        <v>0</v>
      </c>
      <c r="AO3624">
        <v>0</v>
      </c>
      <c r="AP3624">
        <v>0</v>
      </c>
      <c r="AQ3624">
        <v>0</v>
      </c>
      <c r="AR3624">
        <v>0</v>
      </c>
      <c r="AS3624">
        <v>0</v>
      </c>
      <c r="AT3624">
        <v>0</v>
      </c>
      <c r="AU3624">
        <v>0</v>
      </c>
      <c r="AV3624">
        <v>0</v>
      </c>
      <c r="AW3624">
        <v>0</v>
      </c>
      <c r="AX3624">
        <v>0</v>
      </c>
      <c r="AY3624">
        <v>0</v>
      </c>
      <c r="AZ3624">
        <v>0</v>
      </c>
      <c r="BA3624">
        <v>0</v>
      </c>
      <c r="BB3624">
        <v>0</v>
      </c>
      <c r="BC3624">
        <v>0</v>
      </c>
      <c r="BD3624">
        <v>0</v>
      </c>
      <c r="BE3624">
        <v>0</v>
      </c>
      <c r="BF3624">
        <v>0</v>
      </c>
      <c r="BG3624" s="20">
        <v>0</v>
      </c>
      <c r="BH3624" s="20">
        <v>0</v>
      </c>
      <c r="BI3624" s="20">
        <v>9</v>
      </c>
      <c r="BJ3624" s="20">
        <v>0</v>
      </c>
      <c r="BK3624" s="20">
        <v>10</v>
      </c>
      <c r="BL3624" s="20">
        <v>173</v>
      </c>
      <c r="BM3624" s="20">
        <v>53</v>
      </c>
      <c r="BN3624" s="20">
        <v>11</v>
      </c>
      <c r="BO3624" s="20">
        <v>0</v>
      </c>
      <c r="BP3624" s="20">
        <v>777</v>
      </c>
      <c r="BQ3624" s="20">
        <v>87</v>
      </c>
      <c r="BR3624" s="20">
        <v>0</v>
      </c>
      <c r="BS3624" s="20">
        <v>59</v>
      </c>
      <c r="BT3624" s="20">
        <v>312</v>
      </c>
      <c r="BU3624" s="20">
        <v>58</v>
      </c>
      <c r="BV3624" s="20">
        <v>228</v>
      </c>
    </row>
    <row r="3625" spans="1:74" x14ac:dyDescent="0.25">
      <c r="A3625" s="20" t="s">
        <v>676</v>
      </c>
      <c r="B3625" s="20" t="s">
        <v>681</v>
      </c>
      <c r="C3625" s="20" t="s">
        <v>698</v>
      </c>
      <c r="D3625" s="1">
        <v>44493</v>
      </c>
      <c r="E3625">
        <v>169</v>
      </c>
      <c r="F3625">
        <v>3</v>
      </c>
      <c r="G3625">
        <v>0</v>
      </c>
      <c r="H3625">
        <v>0</v>
      </c>
      <c r="I3625">
        <v>0</v>
      </c>
      <c r="J3625">
        <v>52</v>
      </c>
      <c r="K3625">
        <v>11</v>
      </c>
      <c r="L3625">
        <v>10</v>
      </c>
      <c r="M3625">
        <v>2</v>
      </c>
      <c r="N3625">
        <v>1</v>
      </c>
      <c r="O3625">
        <v>0</v>
      </c>
      <c r="P3625">
        <v>0</v>
      </c>
      <c r="Q3625">
        <v>0</v>
      </c>
      <c r="R3625">
        <v>540</v>
      </c>
      <c r="S3625">
        <v>0</v>
      </c>
      <c r="T3625">
        <v>301</v>
      </c>
      <c r="U3625">
        <v>8</v>
      </c>
      <c r="V3625">
        <v>5</v>
      </c>
      <c r="W3625">
        <v>1730</v>
      </c>
      <c r="X3625">
        <v>0</v>
      </c>
      <c r="Y3625">
        <v>122</v>
      </c>
      <c r="Z3625">
        <v>222</v>
      </c>
      <c r="AA3625">
        <v>37</v>
      </c>
      <c r="AB3625">
        <v>1224</v>
      </c>
      <c r="AC3625">
        <v>58</v>
      </c>
      <c r="AD3625">
        <v>19</v>
      </c>
      <c r="AE3625">
        <v>214</v>
      </c>
      <c r="AF3625">
        <v>64</v>
      </c>
      <c r="AG3625">
        <v>259</v>
      </c>
      <c r="AH3625">
        <v>0</v>
      </c>
      <c r="AI3625">
        <v>9</v>
      </c>
      <c r="AJ3625">
        <v>53</v>
      </c>
      <c r="AK3625">
        <v>10</v>
      </c>
      <c r="AL3625">
        <v>58</v>
      </c>
      <c r="AM3625">
        <v>0</v>
      </c>
      <c r="AN3625">
        <v>10</v>
      </c>
      <c r="AO3625">
        <v>1</v>
      </c>
      <c r="AP3625">
        <v>1</v>
      </c>
      <c r="AQ3625">
        <v>0</v>
      </c>
      <c r="AR3625">
        <v>0</v>
      </c>
      <c r="AS3625">
        <v>0</v>
      </c>
      <c r="AT3625">
        <v>0</v>
      </c>
      <c r="AU3625">
        <v>0</v>
      </c>
      <c r="AV3625">
        <v>0</v>
      </c>
      <c r="AW3625">
        <v>0</v>
      </c>
      <c r="AX3625">
        <v>0</v>
      </c>
      <c r="AY3625">
        <v>0</v>
      </c>
      <c r="AZ3625">
        <v>0</v>
      </c>
      <c r="BA3625">
        <v>0</v>
      </c>
      <c r="BB3625">
        <v>54</v>
      </c>
      <c r="BC3625">
        <v>91</v>
      </c>
      <c r="BD3625">
        <v>0</v>
      </c>
      <c r="BE3625">
        <v>2</v>
      </c>
      <c r="BF3625">
        <v>10</v>
      </c>
      <c r="BG3625" s="20"/>
      <c r="BH3625" s="20"/>
      <c r="BI3625" s="20"/>
      <c r="BJ3625" s="20"/>
      <c r="BK3625" s="20"/>
      <c r="BL3625" s="20"/>
      <c r="BM3625" s="20"/>
      <c r="BN3625" s="20"/>
      <c r="BO3625" s="20"/>
      <c r="BP3625" s="20"/>
      <c r="BQ3625" s="20"/>
      <c r="BR3625" s="20"/>
      <c r="BS3625" s="20"/>
      <c r="BT3625" s="20"/>
      <c r="BU3625" s="20"/>
      <c r="BV3625" s="20"/>
    </row>
    <row r="3626" spans="1:74" x14ac:dyDescent="0.25">
      <c r="A3626" s="20" t="s">
        <v>676</v>
      </c>
      <c r="B3626" s="20" t="s">
        <v>681</v>
      </c>
      <c r="C3626" s="20" t="s">
        <v>698</v>
      </c>
      <c r="D3626" s="1">
        <v>44500</v>
      </c>
      <c r="E3626">
        <v>169</v>
      </c>
      <c r="F3626">
        <v>2</v>
      </c>
      <c r="G3626">
        <v>0</v>
      </c>
      <c r="H3626">
        <v>0</v>
      </c>
      <c r="I3626">
        <v>0</v>
      </c>
      <c r="J3626">
        <v>59</v>
      </c>
      <c r="K3626">
        <v>11</v>
      </c>
      <c r="L3626">
        <v>10</v>
      </c>
      <c r="M3626">
        <v>2</v>
      </c>
      <c r="N3626">
        <v>1</v>
      </c>
      <c r="O3626">
        <v>0</v>
      </c>
      <c r="P3626">
        <v>0</v>
      </c>
      <c r="Q3626">
        <v>0</v>
      </c>
      <c r="R3626">
        <v>540</v>
      </c>
      <c r="S3626">
        <v>0</v>
      </c>
      <c r="T3626">
        <v>334</v>
      </c>
      <c r="U3626">
        <v>8</v>
      </c>
      <c r="V3626">
        <v>4</v>
      </c>
      <c r="W3626">
        <v>1739</v>
      </c>
      <c r="X3626">
        <v>0</v>
      </c>
      <c r="Y3626">
        <v>153</v>
      </c>
      <c r="Z3626">
        <v>223</v>
      </c>
      <c r="AA3626">
        <v>40</v>
      </c>
      <c r="AB3626">
        <v>1232</v>
      </c>
      <c r="AC3626">
        <v>74</v>
      </c>
      <c r="AD3626">
        <v>19</v>
      </c>
      <c r="AE3626">
        <v>213</v>
      </c>
      <c r="AF3626">
        <v>70</v>
      </c>
      <c r="AG3626">
        <v>263</v>
      </c>
      <c r="AH3626">
        <v>0</v>
      </c>
      <c r="AI3626">
        <v>10</v>
      </c>
      <c r="AJ3626">
        <v>54</v>
      </c>
      <c r="AK3626">
        <v>11</v>
      </c>
      <c r="AL3626">
        <v>60</v>
      </c>
      <c r="AM3626">
        <v>0</v>
      </c>
      <c r="AN3626">
        <v>15</v>
      </c>
      <c r="AO3626">
        <v>1</v>
      </c>
      <c r="AP3626">
        <v>0</v>
      </c>
      <c r="AQ3626">
        <v>0</v>
      </c>
      <c r="AR3626">
        <v>0</v>
      </c>
      <c r="AS3626">
        <v>0</v>
      </c>
      <c r="AT3626">
        <v>0</v>
      </c>
      <c r="AU3626">
        <v>0</v>
      </c>
      <c r="AV3626">
        <v>0</v>
      </c>
      <c r="AW3626">
        <v>0</v>
      </c>
      <c r="AX3626">
        <v>0</v>
      </c>
      <c r="AY3626">
        <v>0</v>
      </c>
      <c r="AZ3626">
        <v>0</v>
      </c>
      <c r="BA3626">
        <v>0</v>
      </c>
      <c r="BB3626">
        <v>54</v>
      </c>
      <c r="BC3626">
        <v>92</v>
      </c>
      <c r="BD3626">
        <v>0</v>
      </c>
      <c r="BE3626">
        <v>2</v>
      </c>
      <c r="BF3626">
        <v>10</v>
      </c>
      <c r="BG3626" s="20"/>
      <c r="BH3626" s="20"/>
      <c r="BI3626" s="20"/>
      <c r="BJ3626" s="20"/>
      <c r="BK3626" s="20"/>
      <c r="BL3626" s="20"/>
      <c r="BM3626" s="20"/>
      <c r="BN3626" s="20"/>
      <c r="BO3626" s="20"/>
      <c r="BP3626" s="20"/>
      <c r="BQ3626" s="20"/>
      <c r="BR3626" s="20"/>
      <c r="BS3626" s="20"/>
      <c r="BT3626" s="20"/>
      <c r="BU3626" s="20"/>
      <c r="BV3626" s="20"/>
    </row>
    <row r="3627" spans="1:74" x14ac:dyDescent="0.25">
      <c r="A3627" s="20" t="s">
        <v>676</v>
      </c>
      <c r="B3627" s="20" t="s">
        <v>681</v>
      </c>
      <c r="C3627" s="20" t="s">
        <v>698</v>
      </c>
      <c r="D3627" s="1">
        <v>44507</v>
      </c>
      <c r="E3627">
        <v>170</v>
      </c>
      <c r="F3627">
        <v>2</v>
      </c>
      <c r="G3627">
        <v>0</v>
      </c>
      <c r="H3627">
        <v>0</v>
      </c>
      <c r="I3627">
        <v>0</v>
      </c>
      <c r="J3627">
        <v>69</v>
      </c>
      <c r="K3627">
        <v>10</v>
      </c>
      <c r="L3627">
        <v>10</v>
      </c>
      <c r="M3627">
        <v>2</v>
      </c>
      <c r="N3627">
        <v>1</v>
      </c>
      <c r="O3627">
        <v>0</v>
      </c>
      <c r="P3627">
        <v>0</v>
      </c>
      <c r="Q3627">
        <v>0</v>
      </c>
      <c r="R3627">
        <v>538</v>
      </c>
      <c r="S3627">
        <v>358</v>
      </c>
      <c r="T3627">
        <v>54</v>
      </c>
      <c r="U3627">
        <v>8</v>
      </c>
      <c r="V3627">
        <v>4</v>
      </c>
      <c r="W3627">
        <v>1733</v>
      </c>
      <c r="X3627">
        <v>195</v>
      </c>
      <c r="Y3627">
        <v>90</v>
      </c>
      <c r="Z3627">
        <v>218</v>
      </c>
      <c r="AA3627">
        <v>40</v>
      </c>
      <c r="AB3627">
        <v>1235</v>
      </c>
      <c r="AC3627">
        <v>106</v>
      </c>
      <c r="AD3627">
        <v>20</v>
      </c>
      <c r="AE3627">
        <v>208</v>
      </c>
      <c r="AF3627">
        <v>66</v>
      </c>
      <c r="AG3627">
        <v>266</v>
      </c>
      <c r="AH3627">
        <v>12</v>
      </c>
      <c r="AI3627">
        <v>2</v>
      </c>
      <c r="AJ3627">
        <v>54</v>
      </c>
      <c r="AK3627">
        <v>10</v>
      </c>
      <c r="AL3627">
        <v>60</v>
      </c>
      <c r="AM3627">
        <v>16</v>
      </c>
      <c r="AN3627">
        <v>10</v>
      </c>
      <c r="AO3627">
        <v>1</v>
      </c>
      <c r="AP3627">
        <v>0</v>
      </c>
      <c r="AQ3627">
        <v>0</v>
      </c>
      <c r="AR3627">
        <v>0</v>
      </c>
      <c r="AS3627">
        <v>0</v>
      </c>
      <c r="AT3627">
        <v>0</v>
      </c>
      <c r="AU3627">
        <v>0</v>
      </c>
      <c r="AV3627">
        <v>0</v>
      </c>
      <c r="AW3627">
        <v>0</v>
      </c>
      <c r="AX3627">
        <v>0</v>
      </c>
      <c r="AY3627">
        <v>0</v>
      </c>
      <c r="AZ3627">
        <v>0</v>
      </c>
      <c r="BA3627">
        <v>0</v>
      </c>
      <c r="BB3627">
        <v>0</v>
      </c>
      <c r="BC3627">
        <v>0</v>
      </c>
      <c r="BD3627">
        <v>0</v>
      </c>
      <c r="BE3627">
        <v>0</v>
      </c>
      <c r="BF3627">
        <v>0</v>
      </c>
      <c r="BG3627" s="20">
        <v>2</v>
      </c>
      <c r="BH3627" s="20">
        <v>0</v>
      </c>
      <c r="BI3627" s="20">
        <v>140</v>
      </c>
      <c r="BJ3627" s="20">
        <v>1</v>
      </c>
      <c r="BK3627" s="20">
        <v>462</v>
      </c>
      <c r="BL3627" s="20">
        <v>1300</v>
      </c>
      <c r="BM3627" s="20">
        <v>894</v>
      </c>
      <c r="BN3627" s="20">
        <v>192</v>
      </c>
      <c r="BO3627" s="20">
        <v>46</v>
      </c>
      <c r="BP3627" s="20"/>
      <c r="BQ3627" s="20"/>
      <c r="BR3627" s="20"/>
      <c r="BS3627" s="20"/>
      <c r="BT3627" s="20"/>
      <c r="BU3627" s="20"/>
      <c r="BV3627" s="20"/>
    </row>
    <row r="3628" spans="1:74" x14ac:dyDescent="0.25">
      <c r="A3628" s="20" t="s">
        <v>676</v>
      </c>
      <c r="B3628" s="20" t="s">
        <v>681</v>
      </c>
      <c r="C3628" s="20" t="s">
        <v>698</v>
      </c>
      <c r="D3628" s="1">
        <v>44514</v>
      </c>
      <c r="E3628">
        <v>171</v>
      </c>
      <c r="F3628">
        <v>2</v>
      </c>
      <c r="G3628">
        <v>0</v>
      </c>
      <c r="H3628">
        <v>0</v>
      </c>
      <c r="I3628">
        <v>0</v>
      </c>
      <c r="J3628">
        <v>72</v>
      </c>
      <c r="K3628">
        <v>10</v>
      </c>
      <c r="L3628">
        <v>9</v>
      </c>
      <c r="M3628">
        <v>3</v>
      </c>
      <c r="N3628">
        <v>1</v>
      </c>
      <c r="O3628">
        <v>0</v>
      </c>
      <c r="P3628">
        <v>0</v>
      </c>
      <c r="Q3628">
        <v>0</v>
      </c>
      <c r="R3628">
        <v>538</v>
      </c>
      <c r="S3628">
        <v>373</v>
      </c>
      <c r="T3628">
        <v>54</v>
      </c>
      <c r="U3628">
        <v>8</v>
      </c>
      <c r="V3628">
        <v>4</v>
      </c>
      <c r="W3628">
        <v>1736</v>
      </c>
      <c r="X3628">
        <v>257</v>
      </c>
      <c r="Y3628">
        <v>89</v>
      </c>
      <c r="Z3628">
        <v>217</v>
      </c>
      <c r="AA3628">
        <v>39</v>
      </c>
      <c r="AB3628">
        <v>1231</v>
      </c>
      <c r="AC3628">
        <v>135</v>
      </c>
      <c r="AD3628">
        <v>19</v>
      </c>
      <c r="AE3628">
        <v>207</v>
      </c>
      <c r="AF3628">
        <v>59</v>
      </c>
      <c r="AG3628">
        <v>269</v>
      </c>
      <c r="AH3628">
        <v>13</v>
      </c>
      <c r="AI3628">
        <v>2</v>
      </c>
      <c r="AJ3628">
        <v>53</v>
      </c>
      <c r="AK3628">
        <v>11</v>
      </c>
      <c r="AL3628">
        <v>60</v>
      </c>
      <c r="AM3628">
        <v>16</v>
      </c>
      <c r="AN3628">
        <v>10</v>
      </c>
      <c r="AO3628">
        <v>1</v>
      </c>
      <c r="AP3628">
        <v>0</v>
      </c>
      <c r="AQ3628">
        <v>0</v>
      </c>
      <c r="AR3628">
        <v>0</v>
      </c>
      <c r="AS3628">
        <v>0</v>
      </c>
      <c r="AT3628">
        <v>0</v>
      </c>
      <c r="AU3628">
        <v>0</v>
      </c>
      <c r="AV3628">
        <v>0</v>
      </c>
      <c r="AW3628">
        <v>0</v>
      </c>
      <c r="AX3628">
        <v>0</v>
      </c>
      <c r="AY3628">
        <v>0</v>
      </c>
      <c r="AZ3628">
        <v>0</v>
      </c>
      <c r="BA3628">
        <v>0</v>
      </c>
      <c r="BB3628">
        <v>0</v>
      </c>
      <c r="BC3628">
        <v>0</v>
      </c>
      <c r="BD3628">
        <v>0</v>
      </c>
      <c r="BE3628">
        <v>0</v>
      </c>
      <c r="BF3628">
        <v>0</v>
      </c>
      <c r="BG3628" s="20">
        <v>2</v>
      </c>
      <c r="BH3628" s="20">
        <v>0</v>
      </c>
      <c r="BI3628" s="20">
        <v>140</v>
      </c>
      <c r="BJ3628" s="20">
        <v>1</v>
      </c>
      <c r="BK3628" s="20">
        <v>462</v>
      </c>
      <c r="BL3628" s="20">
        <v>1309</v>
      </c>
      <c r="BM3628" s="20">
        <v>899</v>
      </c>
      <c r="BN3628" s="20">
        <v>195</v>
      </c>
      <c r="BO3628" s="20">
        <v>46</v>
      </c>
      <c r="BP3628" s="20"/>
      <c r="BQ3628" s="20"/>
      <c r="BR3628" s="20"/>
      <c r="BS3628" s="20"/>
      <c r="BT3628" s="20"/>
      <c r="BU3628" s="20"/>
      <c r="BV3628" s="20"/>
    </row>
    <row r="3629" spans="1:74" x14ac:dyDescent="0.25">
      <c r="A3629" s="20" t="s">
        <v>676</v>
      </c>
      <c r="B3629" s="20" t="s">
        <v>681</v>
      </c>
      <c r="C3629" s="20" t="s">
        <v>698</v>
      </c>
      <c r="D3629" s="1">
        <v>44521</v>
      </c>
      <c r="E3629">
        <v>172</v>
      </c>
      <c r="F3629">
        <v>2</v>
      </c>
      <c r="G3629">
        <v>0</v>
      </c>
      <c r="H3629">
        <v>0</v>
      </c>
      <c r="I3629">
        <v>0</v>
      </c>
      <c r="J3629">
        <v>78</v>
      </c>
      <c r="K3629">
        <v>10</v>
      </c>
      <c r="L3629">
        <v>9</v>
      </c>
      <c r="M3629">
        <v>3</v>
      </c>
      <c r="N3629">
        <v>1</v>
      </c>
      <c r="O3629">
        <v>0</v>
      </c>
      <c r="P3629">
        <v>0</v>
      </c>
      <c r="Q3629">
        <v>0</v>
      </c>
      <c r="R3629">
        <v>538</v>
      </c>
      <c r="S3629">
        <v>380</v>
      </c>
      <c r="T3629">
        <v>55</v>
      </c>
      <c r="U3629">
        <v>7</v>
      </c>
      <c r="V3629">
        <v>4</v>
      </c>
      <c r="W3629">
        <v>1740</v>
      </c>
      <c r="X3629">
        <v>334</v>
      </c>
      <c r="Y3629">
        <v>89</v>
      </c>
      <c r="Z3629">
        <v>218</v>
      </c>
      <c r="AA3629">
        <v>39</v>
      </c>
      <c r="AB3629">
        <v>1230</v>
      </c>
      <c r="AC3629">
        <v>208</v>
      </c>
      <c r="AD3629">
        <v>19</v>
      </c>
      <c r="AE3629">
        <v>205</v>
      </c>
      <c r="AF3629">
        <v>60</v>
      </c>
      <c r="AG3629">
        <v>268</v>
      </c>
      <c r="AH3629">
        <v>15</v>
      </c>
      <c r="AI3629">
        <v>2</v>
      </c>
      <c r="AJ3629">
        <v>52</v>
      </c>
      <c r="AK3629">
        <v>13</v>
      </c>
      <c r="AL3629">
        <v>60</v>
      </c>
      <c r="AM3629">
        <v>16</v>
      </c>
      <c r="AN3629">
        <v>10</v>
      </c>
      <c r="AO3629">
        <v>1</v>
      </c>
      <c r="AP3629">
        <v>0</v>
      </c>
      <c r="AQ3629">
        <v>0</v>
      </c>
      <c r="AR3629">
        <v>0</v>
      </c>
      <c r="AS3629">
        <v>0</v>
      </c>
      <c r="AT3629">
        <v>0</v>
      </c>
      <c r="AU3629">
        <v>0</v>
      </c>
      <c r="AV3629">
        <v>0</v>
      </c>
      <c r="AW3629">
        <v>0</v>
      </c>
      <c r="AX3629">
        <v>0</v>
      </c>
      <c r="AY3629">
        <v>0</v>
      </c>
      <c r="AZ3629">
        <v>0</v>
      </c>
      <c r="BA3629">
        <v>0</v>
      </c>
      <c r="BB3629">
        <v>0</v>
      </c>
      <c r="BC3629">
        <v>0</v>
      </c>
      <c r="BD3629">
        <v>0</v>
      </c>
      <c r="BE3629">
        <v>0</v>
      </c>
      <c r="BF3629">
        <v>0</v>
      </c>
      <c r="BG3629" s="20">
        <v>2</v>
      </c>
      <c r="BH3629" s="20">
        <v>0</v>
      </c>
      <c r="BI3629" s="20">
        <v>141</v>
      </c>
      <c r="BJ3629" s="20">
        <v>1</v>
      </c>
      <c r="BK3629" s="20">
        <v>462</v>
      </c>
      <c r="BL3629" s="20">
        <v>1314</v>
      </c>
      <c r="BM3629" s="20">
        <v>899</v>
      </c>
      <c r="BN3629" s="20">
        <v>192</v>
      </c>
      <c r="BO3629" s="20">
        <v>46</v>
      </c>
      <c r="BP3629" s="20"/>
      <c r="BQ3629" s="20"/>
      <c r="BR3629" s="20"/>
      <c r="BS3629" s="20"/>
      <c r="BT3629" s="20"/>
      <c r="BU3629" s="20"/>
      <c r="BV3629" s="20"/>
    </row>
    <row r="3630" spans="1:74" x14ac:dyDescent="0.25">
      <c r="A3630" s="20" t="s">
        <v>676</v>
      </c>
      <c r="B3630" s="20" t="s">
        <v>681</v>
      </c>
      <c r="C3630" s="20" t="s">
        <v>698</v>
      </c>
      <c r="D3630" s="1">
        <v>44528</v>
      </c>
      <c r="E3630">
        <v>176</v>
      </c>
      <c r="F3630">
        <v>2</v>
      </c>
      <c r="G3630">
        <v>1</v>
      </c>
      <c r="H3630">
        <v>0</v>
      </c>
      <c r="I3630">
        <v>0</v>
      </c>
      <c r="J3630">
        <v>89</v>
      </c>
      <c r="K3630">
        <v>10</v>
      </c>
      <c r="L3630">
        <v>9</v>
      </c>
      <c r="M3630">
        <v>3</v>
      </c>
      <c r="N3630">
        <v>1</v>
      </c>
      <c r="O3630">
        <v>0</v>
      </c>
      <c r="P3630">
        <v>0</v>
      </c>
      <c r="Q3630">
        <v>0</v>
      </c>
      <c r="R3630">
        <v>539</v>
      </c>
      <c r="S3630">
        <v>389</v>
      </c>
      <c r="T3630">
        <v>54</v>
      </c>
      <c r="U3630">
        <v>7</v>
      </c>
      <c r="V3630">
        <v>5</v>
      </c>
      <c r="W3630">
        <v>1745</v>
      </c>
      <c r="X3630">
        <v>458</v>
      </c>
      <c r="Y3630">
        <v>90</v>
      </c>
      <c r="Z3630">
        <v>218</v>
      </c>
      <c r="AA3630">
        <v>42</v>
      </c>
      <c r="AB3630">
        <v>1235</v>
      </c>
      <c r="AC3630">
        <v>325</v>
      </c>
      <c r="AD3630">
        <v>19</v>
      </c>
      <c r="AE3630">
        <v>204</v>
      </c>
      <c r="AF3630">
        <v>63</v>
      </c>
      <c r="AG3630">
        <v>269</v>
      </c>
      <c r="AH3630">
        <v>21</v>
      </c>
      <c r="AI3630">
        <v>2</v>
      </c>
      <c r="AJ3630">
        <v>50</v>
      </c>
      <c r="AK3630">
        <v>12</v>
      </c>
      <c r="AL3630">
        <v>62</v>
      </c>
      <c r="AM3630">
        <v>18</v>
      </c>
      <c r="AN3630">
        <v>10</v>
      </c>
      <c r="AO3630">
        <v>1</v>
      </c>
      <c r="AP3630">
        <v>0</v>
      </c>
      <c r="AQ3630">
        <v>0</v>
      </c>
      <c r="AR3630">
        <v>0</v>
      </c>
      <c r="AS3630">
        <v>0</v>
      </c>
      <c r="AT3630">
        <v>0</v>
      </c>
      <c r="AU3630">
        <v>0</v>
      </c>
      <c r="AV3630">
        <v>0</v>
      </c>
      <c r="AW3630">
        <v>0</v>
      </c>
      <c r="AX3630">
        <v>0</v>
      </c>
      <c r="AY3630">
        <v>0</v>
      </c>
      <c r="AZ3630">
        <v>0</v>
      </c>
      <c r="BA3630">
        <v>0</v>
      </c>
      <c r="BB3630">
        <v>0</v>
      </c>
      <c r="BC3630">
        <v>0</v>
      </c>
      <c r="BD3630">
        <v>0</v>
      </c>
      <c r="BE3630">
        <v>0</v>
      </c>
      <c r="BF3630">
        <v>0</v>
      </c>
      <c r="BG3630" s="20">
        <v>2</v>
      </c>
      <c r="BH3630" s="20">
        <v>0</v>
      </c>
      <c r="BI3630" s="20">
        <v>145</v>
      </c>
      <c r="BJ3630" s="20">
        <v>1</v>
      </c>
      <c r="BK3630" s="20">
        <v>462</v>
      </c>
      <c r="BL3630" s="20">
        <v>1319</v>
      </c>
      <c r="BM3630" s="20">
        <v>904</v>
      </c>
      <c r="BN3630" s="20">
        <v>196</v>
      </c>
      <c r="BO3630" s="20">
        <v>48</v>
      </c>
      <c r="BP3630" s="20"/>
      <c r="BQ3630" s="20"/>
      <c r="BR3630" s="20"/>
      <c r="BS3630" s="20"/>
      <c r="BT3630" s="20"/>
      <c r="BU3630" s="20"/>
      <c r="BV3630" s="20"/>
    </row>
    <row r="3631" spans="1:74" x14ac:dyDescent="0.25">
      <c r="A3631" s="20" t="s">
        <v>676</v>
      </c>
      <c r="B3631" s="20" t="s">
        <v>681</v>
      </c>
      <c r="C3631" s="20" t="s">
        <v>698</v>
      </c>
      <c r="D3631" s="1">
        <v>44535</v>
      </c>
      <c r="E3631">
        <v>175</v>
      </c>
      <c r="F3631">
        <v>2</v>
      </c>
      <c r="G3631">
        <v>2</v>
      </c>
      <c r="H3631">
        <v>0</v>
      </c>
      <c r="I3631">
        <v>0</v>
      </c>
      <c r="J3631">
        <v>97</v>
      </c>
      <c r="K3631">
        <v>10</v>
      </c>
      <c r="L3631">
        <v>8</v>
      </c>
      <c r="M3631">
        <v>3</v>
      </c>
      <c r="N3631">
        <v>1</v>
      </c>
      <c r="O3631">
        <v>0</v>
      </c>
      <c r="P3631">
        <v>0</v>
      </c>
      <c r="Q3631">
        <v>0</v>
      </c>
      <c r="R3631">
        <v>539</v>
      </c>
      <c r="S3631">
        <v>394</v>
      </c>
      <c r="T3631">
        <v>53</v>
      </c>
      <c r="U3631">
        <v>7</v>
      </c>
      <c r="V3631">
        <v>5</v>
      </c>
      <c r="W3631">
        <v>1745</v>
      </c>
      <c r="X3631">
        <v>605</v>
      </c>
      <c r="Y3631">
        <v>90</v>
      </c>
      <c r="Z3631">
        <v>215</v>
      </c>
      <c r="AA3631">
        <v>41</v>
      </c>
      <c r="AB3631">
        <v>1239</v>
      </c>
      <c r="AC3631">
        <v>437</v>
      </c>
      <c r="AD3631">
        <v>19</v>
      </c>
      <c r="AE3631">
        <v>204</v>
      </c>
      <c r="AF3631">
        <v>63</v>
      </c>
      <c r="AG3631">
        <v>273</v>
      </c>
      <c r="AH3631">
        <v>25</v>
      </c>
      <c r="AI3631">
        <v>2</v>
      </c>
      <c r="AJ3631">
        <v>51</v>
      </c>
      <c r="AK3631">
        <v>10</v>
      </c>
      <c r="AL3631">
        <v>65</v>
      </c>
      <c r="AM3631">
        <v>33</v>
      </c>
      <c r="AN3631">
        <v>10</v>
      </c>
      <c r="AO3631">
        <v>1</v>
      </c>
      <c r="AP3631">
        <v>0</v>
      </c>
      <c r="AQ3631">
        <v>0</v>
      </c>
      <c r="AR3631">
        <v>0</v>
      </c>
      <c r="AS3631">
        <v>0</v>
      </c>
      <c r="AT3631">
        <v>0</v>
      </c>
      <c r="AU3631">
        <v>0</v>
      </c>
      <c r="AV3631">
        <v>0</v>
      </c>
      <c r="AW3631">
        <v>0</v>
      </c>
      <c r="AX3631">
        <v>0</v>
      </c>
      <c r="AY3631">
        <v>0</v>
      </c>
      <c r="AZ3631">
        <v>0</v>
      </c>
      <c r="BA3631">
        <v>0</v>
      </c>
      <c r="BB3631">
        <v>0</v>
      </c>
      <c r="BC3631">
        <v>0</v>
      </c>
      <c r="BD3631">
        <v>0</v>
      </c>
      <c r="BE3631">
        <v>0</v>
      </c>
      <c r="BF3631">
        <v>0</v>
      </c>
      <c r="BG3631" s="20">
        <v>2</v>
      </c>
      <c r="BH3631" s="20">
        <v>0</v>
      </c>
      <c r="BI3631" s="20">
        <v>144</v>
      </c>
      <c r="BJ3631" s="20">
        <v>1</v>
      </c>
      <c r="BK3631" s="20">
        <v>462</v>
      </c>
      <c r="BL3631" s="20">
        <v>1327</v>
      </c>
      <c r="BM3631" s="20">
        <v>911</v>
      </c>
      <c r="BN3631" s="20">
        <v>199</v>
      </c>
      <c r="BO3631" s="20">
        <v>51</v>
      </c>
      <c r="BP3631" s="20"/>
      <c r="BQ3631" s="20"/>
      <c r="BR3631" s="20"/>
      <c r="BS3631" s="20"/>
      <c r="BT3631" s="20"/>
      <c r="BU3631" s="20"/>
      <c r="BV3631" s="20"/>
    </row>
    <row r="3632" spans="1:74" x14ac:dyDescent="0.25">
      <c r="A3632" s="20" t="s">
        <v>676</v>
      </c>
      <c r="B3632" s="20" t="s">
        <v>681</v>
      </c>
      <c r="C3632" s="20" t="s">
        <v>698</v>
      </c>
      <c r="D3632" s="1">
        <v>44542</v>
      </c>
      <c r="E3632">
        <v>176</v>
      </c>
      <c r="F3632">
        <v>2</v>
      </c>
      <c r="G3632">
        <v>2</v>
      </c>
      <c r="H3632">
        <v>0</v>
      </c>
      <c r="I3632">
        <v>0</v>
      </c>
      <c r="J3632">
        <v>105</v>
      </c>
      <c r="K3632">
        <v>9</v>
      </c>
      <c r="L3632">
        <v>8</v>
      </c>
      <c r="M3632">
        <v>2</v>
      </c>
      <c r="N3632">
        <v>1</v>
      </c>
      <c r="O3632">
        <v>0</v>
      </c>
      <c r="P3632">
        <v>0</v>
      </c>
      <c r="Q3632">
        <v>0</v>
      </c>
      <c r="R3632">
        <v>538</v>
      </c>
      <c r="S3632">
        <v>396</v>
      </c>
      <c r="T3632">
        <v>53</v>
      </c>
      <c r="U3632">
        <v>7</v>
      </c>
      <c r="V3632">
        <v>4</v>
      </c>
      <c r="W3632">
        <v>1742</v>
      </c>
      <c r="X3632">
        <v>698</v>
      </c>
      <c r="Y3632">
        <v>91</v>
      </c>
      <c r="Z3632">
        <v>211</v>
      </c>
      <c r="AA3632">
        <v>38</v>
      </c>
      <c r="AB3632">
        <v>1242</v>
      </c>
      <c r="AC3632">
        <v>538</v>
      </c>
      <c r="AD3632">
        <v>19</v>
      </c>
      <c r="AE3632">
        <v>204</v>
      </c>
      <c r="AF3632">
        <v>64</v>
      </c>
      <c r="AG3632">
        <v>276</v>
      </c>
      <c r="AH3632">
        <v>38</v>
      </c>
      <c r="AI3632">
        <v>2</v>
      </c>
      <c r="AJ3632">
        <v>50</v>
      </c>
      <c r="AK3632">
        <v>10</v>
      </c>
      <c r="AL3632">
        <v>65</v>
      </c>
      <c r="AM3632">
        <v>37</v>
      </c>
      <c r="AN3632">
        <v>10</v>
      </c>
      <c r="AO3632">
        <v>1</v>
      </c>
      <c r="AP3632">
        <v>0</v>
      </c>
      <c r="AQ3632">
        <v>0</v>
      </c>
      <c r="AR3632">
        <v>0</v>
      </c>
      <c r="AS3632">
        <v>0</v>
      </c>
      <c r="AT3632">
        <v>0</v>
      </c>
      <c r="AU3632">
        <v>0</v>
      </c>
      <c r="AV3632">
        <v>0</v>
      </c>
      <c r="AW3632">
        <v>0</v>
      </c>
      <c r="AX3632">
        <v>0</v>
      </c>
      <c r="AY3632">
        <v>0</v>
      </c>
      <c r="AZ3632">
        <v>0</v>
      </c>
      <c r="BA3632">
        <v>0</v>
      </c>
      <c r="BB3632">
        <v>0</v>
      </c>
      <c r="BC3632">
        <v>0</v>
      </c>
      <c r="BD3632">
        <v>0</v>
      </c>
      <c r="BE3632">
        <v>0</v>
      </c>
      <c r="BF3632">
        <v>0</v>
      </c>
      <c r="BG3632" s="20">
        <v>2</v>
      </c>
      <c r="BH3632" s="20">
        <v>0</v>
      </c>
      <c r="BI3632" s="20">
        <v>145</v>
      </c>
      <c r="BJ3632" s="20">
        <v>1</v>
      </c>
      <c r="BK3632" s="20">
        <v>461</v>
      </c>
      <c r="BL3632" s="20">
        <v>1330</v>
      </c>
      <c r="BM3632" s="20">
        <v>913</v>
      </c>
      <c r="BN3632" s="20">
        <v>202</v>
      </c>
      <c r="BO3632" s="20">
        <v>51</v>
      </c>
      <c r="BP3632" s="20"/>
      <c r="BQ3632" s="20"/>
      <c r="BR3632" s="20"/>
      <c r="BS3632" s="20"/>
      <c r="BT3632" s="20"/>
      <c r="BU3632" s="20"/>
      <c r="BV3632" s="20"/>
    </row>
    <row r="3633" spans="1:74" x14ac:dyDescent="0.25">
      <c r="A3633" s="20" t="s">
        <v>676</v>
      </c>
      <c r="B3633" s="20" t="s">
        <v>681</v>
      </c>
      <c r="C3633" s="20" t="s">
        <v>698</v>
      </c>
      <c r="D3633" s="1">
        <v>44549</v>
      </c>
      <c r="E3633">
        <v>175</v>
      </c>
      <c r="F3633">
        <v>2</v>
      </c>
      <c r="G3633">
        <v>2</v>
      </c>
      <c r="H3633">
        <v>0</v>
      </c>
      <c r="I3633">
        <v>0</v>
      </c>
      <c r="J3633">
        <v>109</v>
      </c>
      <c r="K3633">
        <v>8</v>
      </c>
      <c r="L3633">
        <v>8</v>
      </c>
      <c r="M3633">
        <v>1</v>
      </c>
      <c r="N3633">
        <v>1</v>
      </c>
      <c r="O3633">
        <v>1</v>
      </c>
      <c r="P3633">
        <v>0</v>
      </c>
      <c r="Q3633">
        <v>0</v>
      </c>
      <c r="R3633">
        <v>536</v>
      </c>
      <c r="S3633">
        <v>397</v>
      </c>
      <c r="T3633">
        <v>53</v>
      </c>
      <c r="U3633">
        <v>8</v>
      </c>
      <c r="V3633">
        <v>4</v>
      </c>
      <c r="W3633">
        <v>1741</v>
      </c>
      <c r="X3633">
        <v>785</v>
      </c>
      <c r="Y3633">
        <v>90</v>
      </c>
      <c r="Z3633">
        <v>208</v>
      </c>
      <c r="AA3633">
        <v>39</v>
      </c>
      <c r="AB3633">
        <v>1251</v>
      </c>
      <c r="AC3633">
        <v>609</v>
      </c>
      <c r="AD3633">
        <v>19</v>
      </c>
      <c r="AE3633">
        <v>203</v>
      </c>
      <c r="AF3633">
        <v>70</v>
      </c>
      <c r="AG3633">
        <v>279</v>
      </c>
      <c r="AH3633">
        <v>59</v>
      </c>
      <c r="AI3633">
        <v>2</v>
      </c>
      <c r="AJ3633">
        <v>50</v>
      </c>
      <c r="AK3633">
        <v>10</v>
      </c>
      <c r="AL3633">
        <v>68</v>
      </c>
      <c r="AM3633">
        <v>49</v>
      </c>
      <c r="AN3633">
        <v>10</v>
      </c>
      <c r="AO3633">
        <v>1</v>
      </c>
      <c r="AP3633">
        <v>0</v>
      </c>
      <c r="AQ3633">
        <v>0</v>
      </c>
      <c r="AR3633">
        <v>0</v>
      </c>
      <c r="AS3633">
        <v>0</v>
      </c>
      <c r="AT3633">
        <v>0</v>
      </c>
      <c r="AU3633">
        <v>0</v>
      </c>
      <c r="AV3633">
        <v>0</v>
      </c>
      <c r="AW3633">
        <v>0</v>
      </c>
      <c r="AX3633">
        <v>0</v>
      </c>
      <c r="AY3633">
        <v>0</v>
      </c>
      <c r="AZ3633">
        <v>0</v>
      </c>
      <c r="BA3633">
        <v>0</v>
      </c>
      <c r="BB3633">
        <v>0</v>
      </c>
      <c r="BC3633">
        <v>0</v>
      </c>
      <c r="BD3633">
        <v>0</v>
      </c>
      <c r="BE3633">
        <v>0</v>
      </c>
      <c r="BF3633">
        <v>0</v>
      </c>
      <c r="BG3633" s="20">
        <v>2</v>
      </c>
      <c r="BH3633" s="20">
        <v>0</v>
      </c>
      <c r="BI3633" s="20">
        <v>146</v>
      </c>
      <c r="BJ3633" s="20">
        <v>1</v>
      </c>
      <c r="BK3633" s="20">
        <v>459</v>
      </c>
      <c r="BL3633" s="20">
        <v>1331</v>
      </c>
      <c r="BM3633" s="20">
        <v>918</v>
      </c>
      <c r="BN3633" s="20">
        <v>205</v>
      </c>
      <c r="BO3633" s="20">
        <v>54</v>
      </c>
      <c r="BP3633" s="20">
        <v>10335</v>
      </c>
      <c r="BQ3633" s="20">
        <v>1600</v>
      </c>
      <c r="BR3633" s="20">
        <v>0</v>
      </c>
      <c r="BS3633" s="20">
        <v>70</v>
      </c>
      <c r="BT3633" s="20">
        <v>2398</v>
      </c>
      <c r="BU3633" s="20">
        <v>805</v>
      </c>
      <c r="BV3633" s="20">
        <v>6491</v>
      </c>
    </row>
    <row r="3634" spans="1:74" x14ac:dyDescent="0.25">
      <c r="A3634" s="20" t="s">
        <v>676</v>
      </c>
      <c r="B3634" s="20" t="s">
        <v>681</v>
      </c>
      <c r="C3634" s="20" t="s">
        <v>698</v>
      </c>
      <c r="D3634" s="1">
        <v>44558</v>
      </c>
      <c r="E3634">
        <v>177</v>
      </c>
      <c r="F3634">
        <v>3</v>
      </c>
      <c r="G3634">
        <v>3</v>
      </c>
      <c r="H3634">
        <v>0</v>
      </c>
      <c r="I3634">
        <v>0</v>
      </c>
      <c r="J3634">
        <v>115</v>
      </c>
      <c r="K3634">
        <v>8</v>
      </c>
      <c r="L3634">
        <v>8</v>
      </c>
      <c r="M3634">
        <v>1</v>
      </c>
      <c r="N3634">
        <v>1</v>
      </c>
      <c r="O3634">
        <v>1</v>
      </c>
      <c r="P3634">
        <v>0</v>
      </c>
      <c r="Q3634">
        <v>0</v>
      </c>
      <c r="R3634">
        <v>539</v>
      </c>
      <c r="S3634">
        <v>402</v>
      </c>
      <c r="T3634">
        <v>54</v>
      </c>
      <c r="U3634">
        <v>9</v>
      </c>
      <c r="V3634">
        <v>4</v>
      </c>
      <c r="W3634">
        <v>1742</v>
      </c>
      <c r="X3634">
        <v>858</v>
      </c>
      <c r="Y3634">
        <v>90</v>
      </c>
      <c r="Z3634">
        <v>207</v>
      </c>
      <c r="AA3634">
        <v>38</v>
      </c>
      <c r="AB3634">
        <v>1254</v>
      </c>
      <c r="AC3634">
        <v>640</v>
      </c>
      <c r="AD3634">
        <v>18</v>
      </c>
      <c r="AE3634">
        <v>200</v>
      </c>
      <c r="AF3634">
        <v>76</v>
      </c>
      <c r="AG3634">
        <v>278</v>
      </c>
      <c r="AH3634">
        <v>83</v>
      </c>
      <c r="AI3634">
        <v>2</v>
      </c>
      <c r="AJ3634">
        <v>48</v>
      </c>
      <c r="AK3634">
        <v>9</v>
      </c>
      <c r="AL3634">
        <v>67</v>
      </c>
      <c r="AM3634">
        <v>50</v>
      </c>
      <c r="AN3634">
        <v>10</v>
      </c>
      <c r="AO3634">
        <v>1</v>
      </c>
      <c r="AP3634">
        <v>0</v>
      </c>
      <c r="AQ3634">
        <v>0</v>
      </c>
      <c r="AR3634">
        <v>0</v>
      </c>
      <c r="AS3634">
        <v>0</v>
      </c>
      <c r="AT3634">
        <v>0</v>
      </c>
      <c r="AU3634">
        <v>0</v>
      </c>
      <c r="AV3634">
        <v>0</v>
      </c>
      <c r="AW3634">
        <v>0</v>
      </c>
      <c r="AX3634">
        <v>0</v>
      </c>
      <c r="AY3634">
        <v>0</v>
      </c>
      <c r="AZ3634">
        <v>0</v>
      </c>
      <c r="BA3634">
        <v>0</v>
      </c>
      <c r="BB3634">
        <v>0</v>
      </c>
      <c r="BC3634">
        <v>0</v>
      </c>
      <c r="BD3634">
        <v>0</v>
      </c>
      <c r="BE3634">
        <v>0</v>
      </c>
      <c r="BF3634">
        <v>0</v>
      </c>
      <c r="BG3634" s="20">
        <v>3</v>
      </c>
      <c r="BH3634" s="20">
        <v>0</v>
      </c>
      <c r="BI3634" s="20">
        <v>149</v>
      </c>
      <c r="BJ3634" s="20">
        <v>1</v>
      </c>
      <c r="BK3634" s="20">
        <v>460</v>
      </c>
      <c r="BL3634" s="20">
        <v>1335</v>
      </c>
      <c r="BM3634" s="20">
        <v>918</v>
      </c>
      <c r="BN3634" s="20">
        <v>208</v>
      </c>
      <c r="BO3634" s="20">
        <v>53</v>
      </c>
      <c r="BP3634" s="20">
        <v>10390</v>
      </c>
      <c r="BQ3634" s="20">
        <v>2462</v>
      </c>
      <c r="BR3634" s="20">
        <v>0</v>
      </c>
      <c r="BS3634" s="20">
        <v>69</v>
      </c>
      <c r="BT3634" s="20">
        <v>2368</v>
      </c>
      <c r="BU3634" s="20">
        <v>814</v>
      </c>
      <c r="BV3634" s="20">
        <v>6546</v>
      </c>
    </row>
    <row r="3635" spans="1:74" x14ac:dyDescent="0.25">
      <c r="A3635" s="20" t="s">
        <v>676</v>
      </c>
      <c r="B3635" s="20" t="s">
        <v>681</v>
      </c>
      <c r="C3635" s="20" t="s">
        <v>698</v>
      </c>
      <c r="D3635" s="1">
        <v>44564</v>
      </c>
      <c r="E3635">
        <v>177</v>
      </c>
      <c r="F3635">
        <v>3</v>
      </c>
      <c r="G3635">
        <v>3</v>
      </c>
      <c r="H3635">
        <v>0</v>
      </c>
      <c r="I3635">
        <v>0</v>
      </c>
      <c r="J3635">
        <v>115</v>
      </c>
      <c r="K3635">
        <v>8</v>
      </c>
      <c r="L3635">
        <v>8</v>
      </c>
      <c r="M3635">
        <v>1</v>
      </c>
      <c r="N3635">
        <v>1</v>
      </c>
      <c r="O3635">
        <v>1</v>
      </c>
      <c r="P3635">
        <v>0</v>
      </c>
      <c r="Q3635">
        <v>0</v>
      </c>
      <c r="R3635">
        <v>541</v>
      </c>
      <c r="S3635">
        <v>406</v>
      </c>
      <c r="T3635">
        <v>54</v>
      </c>
      <c r="U3635">
        <v>9</v>
      </c>
      <c r="V3635">
        <v>4</v>
      </c>
      <c r="W3635">
        <v>1743</v>
      </c>
      <c r="X3635">
        <v>890</v>
      </c>
      <c r="Y3635">
        <v>90</v>
      </c>
      <c r="Z3635">
        <v>207</v>
      </c>
      <c r="AA3635">
        <v>38</v>
      </c>
      <c r="AB3635">
        <v>1262</v>
      </c>
      <c r="AC3635">
        <v>664</v>
      </c>
      <c r="AD3635">
        <v>18</v>
      </c>
      <c r="AE3635">
        <v>202</v>
      </c>
      <c r="AF3635">
        <v>77</v>
      </c>
      <c r="AG3635">
        <v>278</v>
      </c>
      <c r="AH3635">
        <v>96</v>
      </c>
      <c r="AI3635">
        <v>2</v>
      </c>
      <c r="AJ3635">
        <v>47</v>
      </c>
      <c r="AK3635">
        <v>9</v>
      </c>
      <c r="AL3635">
        <v>66</v>
      </c>
      <c r="AM3635">
        <v>50</v>
      </c>
      <c r="AN3635">
        <v>10</v>
      </c>
      <c r="AO3635">
        <v>1</v>
      </c>
      <c r="AP3635">
        <v>0</v>
      </c>
      <c r="AQ3635">
        <v>0</v>
      </c>
      <c r="AR3635">
        <v>0</v>
      </c>
      <c r="AS3635">
        <v>0</v>
      </c>
      <c r="AT3635">
        <v>0</v>
      </c>
      <c r="AU3635">
        <v>0</v>
      </c>
      <c r="AV3635">
        <v>0</v>
      </c>
      <c r="AW3635">
        <v>0</v>
      </c>
      <c r="AX3635">
        <v>0</v>
      </c>
      <c r="AY3635">
        <v>0</v>
      </c>
      <c r="AZ3635">
        <v>0</v>
      </c>
      <c r="BA3635">
        <v>0</v>
      </c>
      <c r="BB3635">
        <v>0</v>
      </c>
      <c r="BC3635">
        <v>0</v>
      </c>
      <c r="BD3635">
        <v>0</v>
      </c>
      <c r="BE3635">
        <v>0</v>
      </c>
      <c r="BF3635">
        <v>0</v>
      </c>
      <c r="BG3635" s="20">
        <v>3</v>
      </c>
      <c r="BH3635" s="20">
        <v>0</v>
      </c>
      <c r="BI3635" s="20">
        <v>149</v>
      </c>
      <c r="BJ3635" s="20">
        <v>1</v>
      </c>
      <c r="BK3635" s="20">
        <v>462</v>
      </c>
      <c r="BL3635" s="20">
        <v>1337</v>
      </c>
      <c r="BM3635" s="20">
        <v>925</v>
      </c>
      <c r="BN3635" s="20">
        <v>208</v>
      </c>
      <c r="BO3635" s="20">
        <v>52</v>
      </c>
      <c r="BP3635" s="20">
        <v>10454</v>
      </c>
      <c r="BQ3635" s="20">
        <v>2798</v>
      </c>
      <c r="BR3635" s="20">
        <v>0</v>
      </c>
      <c r="BS3635" s="20">
        <v>69</v>
      </c>
      <c r="BT3635" s="20">
        <v>2360</v>
      </c>
      <c r="BU3635" s="20">
        <v>821</v>
      </c>
      <c r="BV3635" s="20">
        <v>6589</v>
      </c>
    </row>
    <row r="3636" spans="1:74" x14ac:dyDescent="0.25">
      <c r="A3636" s="20" t="s">
        <v>676</v>
      </c>
      <c r="B3636" s="20" t="s">
        <v>681</v>
      </c>
      <c r="C3636" s="20" t="s">
        <v>698</v>
      </c>
      <c r="D3636" s="1">
        <v>44570</v>
      </c>
      <c r="E3636">
        <v>177</v>
      </c>
      <c r="F3636">
        <v>3</v>
      </c>
      <c r="G3636">
        <v>3</v>
      </c>
      <c r="H3636">
        <v>0</v>
      </c>
      <c r="I3636">
        <v>0</v>
      </c>
      <c r="J3636">
        <v>117</v>
      </c>
      <c r="K3636">
        <v>8</v>
      </c>
      <c r="L3636">
        <v>8</v>
      </c>
      <c r="M3636">
        <v>1</v>
      </c>
      <c r="N3636">
        <v>1</v>
      </c>
      <c r="O3636">
        <v>1</v>
      </c>
      <c r="P3636">
        <v>0</v>
      </c>
      <c r="Q3636">
        <v>0</v>
      </c>
      <c r="R3636">
        <v>540</v>
      </c>
      <c r="S3636">
        <v>410</v>
      </c>
      <c r="T3636">
        <v>53</v>
      </c>
      <c r="U3636">
        <v>9</v>
      </c>
      <c r="V3636">
        <v>4</v>
      </c>
      <c r="W3636">
        <v>1739</v>
      </c>
      <c r="X3636">
        <v>919</v>
      </c>
      <c r="Y3636">
        <v>90</v>
      </c>
      <c r="Z3636">
        <v>201</v>
      </c>
      <c r="AA3636">
        <v>40</v>
      </c>
      <c r="AB3636">
        <v>1265</v>
      </c>
      <c r="AC3636">
        <v>686</v>
      </c>
      <c r="AD3636">
        <v>18</v>
      </c>
      <c r="AE3636">
        <v>203</v>
      </c>
      <c r="AF3636">
        <v>78</v>
      </c>
      <c r="AG3636">
        <v>279</v>
      </c>
      <c r="AH3636">
        <v>103</v>
      </c>
      <c r="AI3636">
        <v>2</v>
      </c>
      <c r="AJ3636">
        <v>47</v>
      </c>
      <c r="AK3636">
        <v>10</v>
      </c>
      <c r="AL3636">
        <v>66</v>
      </c>
      <c r="AM3636">
        <v>51</v>
      </c>
      <c r="AN3636">
        <v>11</v>
      </c>
      <c r="AO3636">
        <v>1</v>
      </c>
      <c r="AP3636">
        <v>0</v>
      </c>
      <c r="AQ3636">
        <v>0</v>
      </c>
      <c r="AR3636">
        <v>0</v>
      </c>
      <c r="AS3636">
        <v>0</v>
      </c>
      <c r="AT3636">
        <v>0</v>
      </c>
      <c r="AU3636">
        <v>0</v>
      </c>
      <c r="AV3636">
        <v>0</v>
      </c>
      <c r="AW3636">
        <v>0</v>
      </c>
      <c r="AX3636">
        <v>0</v>
      </c>
      <c r="AY3636">
        <v>0</v>
      </c>
      <c r="AZ3636">
        <v>0</v>
      </c>
      <c r="BA3636">
        <v>0</v>
      </c>
      <c r="BB3636">
        <v>0</v>
      </c>
      <c r="BC3636">
        <v>0</v>
      </c>
      <c r="BD3636">
        <v>0</v>
      </c>
      <c r="BE3636">
        <v>0</v>
      </c>
      <c r="BF3636">
        <v>0</v>
      </c>
      <c r="BG3636" s="20">
        <v>3</v>
      </c>
      <c r="BH3636" s="20">
        <v>0</v>
      </c>
      <c r="BI3636" s="20">
        <v>150</v>
      </c>
      <c r="BJ3636" s="20">
        <v>1</v>
      </c>
      <c r="BK3636" s="20">
        <v>462</v>
      </c>
      <c r="BL3636" s="20">
        <v>1335</v>
      </c>
      <c r="BM3636" s="20">
        <v>927</v>
      </c>
      <c r="BN3636" s="20">
        <v>208</v>
      </c>
      <c r="BO3636" s="20">
        <v>51</v>
      </c>
      <c r="BP3636" s="20">
        <v>10522</v>
      </c>
      <c r="BQ3636" s="20">
        <v>3206</v>
      </c>
      <c r="BR3636" s="20">
        <v>0</v>
      </c>
      <c r="BS3636" s="20">
        <v>69</v>
      </c>
      <c r="BT3636" s="20">
        <v>2352</v>
      </c>
      <c r="BU3636" s="20">
        <v>847</v>
      </c>
      <c r="BV3636" s="20">
        <v>6640</v>
      </c>
    </row>
    <row r="3637" spans="1:74" x14ac:dyDescent="0.25">
      <c r="A3637" s="20" t="s">
        <v>676</v>
      </c>
      <c r="B3637" s="20" t="s">
        <v>681</v>
      </c>
      <c r="C3637" s="20" t="s">
        <v>698</v>
      </c>
      <c r="D3637" s="1">
        <v>44578</v>
      </c>
      <c r="E3637">
        <v>176</v>
      </c>
      <c r="F3637">
        <v>3</v>
      </c>
      <c r="G3637">
        <v>3</v>
      </c>
      <c r="H3637">
        <v>0</v>
      </c>
      <c r="I3637">
        <v>0</v>
      </c>
      <c r="J3637">
        <v>120</v>
      </c>
      <c r="K3637">
        <v>8</v>
      </c>
      <c r="L3637">
        <v>8</v>
      </c>
      <c r="M3637">
        <v>1</v>
      </c>
      <c r="N3637">
        <v>1</v>
      </c>
      <c r="O3637">
        <v>1</v>
      </c>
      <c r="P3637">
        <v>0</v>
      </c>
      <c r="Q3637">
        <v>0</v>
      </c>
      <c r="R3637">
        <v>545</v>
      </c>
      <c r="S3637">
        <v>419</v>
      </c>
      <c r="T3637">
        <v>53</v>
      </c>
      <c r="U3637">
        <v>8</v>
      </c>
      <c r="V3637">
        <v>4</v>
      </c>
      <c r="W3637">
        <v>1735</v>
      </c>
      <c r="X3637">
        <v>953</v>
      </c>
      <c r="Y3637">
        <v>89</v>
      </c>
      <c r="Z3637">
        <v>195</v>
      </c>
      <c r="AA3637">
        <v>39</v>
      </c>
      <c r="AB3637">
        <v>1265</v>
      </c>
      <c r="AC3637">
        <v>705</v>
      </c>
      <c r="AD3637">
        <v>18</v>
      </c>
      <c r="AE3637">
        <v>200</v>
      </c>
      <c r="AF3637">
        <v>73</v>
      </c>
      <c r="AG3637">
        <v>280</v>
      </c>
      <c r="AH3637">
        <v>110</v>
      </c>
      <c r="AI3637">
        <v>2</v>
      </c>
      <c r="AJ3637">
        <v>48</v>
      </c>
      <c r="AK3637">
        <v>9</v>
      </c>
      <c r="AL3637">
        <v>66</v>
      </c>
      <c r="AM3637">
        <v>52</v>
      </c>
      <c r="AN3637">
        <v>10</v>
      </c>
      <c r="AO3637">
        <v>1</v>
      </c>
      <c r="AP3637">
        <v>0</v>
      </c>
      <c r="AQ3637">
        <v>0</v>
      </c>
      <c r="AR3637">
        <v>0</v>
      </c>
      <c r="AS3637">
        <v>0</v>
      </c>
      <c r="AT3637">
        <v>0</v>
      </c>
      <c r="AU3637">
        <v>0</v>
      </c>
      <c r="AV3637">
        <v>0</v>
      </c>
      <c r="AW3637">
        <v>0</v>
      </c>
      <c r="AX3637">
        <v>0</v>
      </c>
      <c r="AY3637">
        <v>0</v>
      </c>
      <c r="AZ3637">
        <v>0</v>
      </c>
      <c r="BA3637">
        <v>0</v>
      </c>
      <c r="BB3637">
        <v>0</v>
      </c>
      <c r="BC3637">
        <v>0</v>
      </c>
      <c r="BD3637">
        <v>0</v>
      </c>
      <c r="BE3637">
        <v>0</v>
      </c>
      <c r="BF3637">
        <v>0</v>
      </c>
      <c r="BG3637" s="20">
        <v>3</v>
      </c>
      <c r="BH3637" s="20">
        <v>0</v>
      </c>
      <c r="BI3637" s="20">
        <v>149</v>
      </c>
      <c r="BJ3637" s="20">
        <v>1</v>
      </c>
      <c r="BK3637" s="20">
        <v>469</v>
      </c>
      <c r="BL3637" s="20">
        <v>1338</v>
      </c>
      <c r="BM3637" s="20">
        <v>934</v>
      </c>
      <c r="BN3637" s="20">
        <v>208</v>
      </c>
      <c r="BO3637" s="20">
        <v>52</v>
      </c>
      <c r="BP3637" s="20">
        <v>10508</v>
      </c>
      <c r="BQ3637" s="20">
        <v>3577</v>
      </c>
      <c r="BR3637" s="20">
        <v>0</v>
      </c>
      <c r="BS3637" s="20">
        <v>70</v>
      </c>
      <c r="BT3637" s="20">
        <v>2325</v>
      </c>
      <c r="BU3637" s="20">
        <v>837</v>
      </c>
      <c r="BV3637" s="20">
        <v>6673</v>
      </c>
    </row>
    <row r="3638" spans="1:74" x14ac:dyDescent="0.25">
      <c r="A3638" s="20" t="s">
        <v>676</v>
      </c>
      <c r="B3638" s="20" t="s">
        <v>681</v>
      </c>
      <c r="C3638" s="20" t="s">
        <v>698</v>
      </c>
      <c r="D3638" s="1">
        <v>44584</v>
      </c>
      <c r="E3638">
        <v>176</v>
      </c>
      <c r="F3638">
        <v>4</v>
      </c>
      <c r="G3638">
        <v>3</v>
      </c>
      <c r="H3638">
        <v>0</v>
      </c>
      <c r="I3638">
        <v>0</v>
      </c>
      <c r="J3638">
        <v>120</v>
      </c>
      <c r="K3638">
        <v>8</v>
      </c>
      <c r="L3638">
        <v>8</v>
      </c>
      <c r="M3638">
        <v>1</v>
      </c>
      <c r="N3638">
        <v>1</v>
      </c>
      <c r="O3638">
        <v>1</v>
      </c>
      <c r="P3638">
        <v>0</v>
      </c>
      <c r="Q3638">
        <v>0</v>
      </c>
      <c r="R3638">
        <v>549</v>
      </c>
      <c r="S3638">
        <v>426</v>
      </c>
      <c r="T3638">
        <v>53</v>
      </c>
      <c r="U3638">
        <v>8</v>
      </c>
      <c r="V3638">
        <v>5</v>
      </c>
      <c r="W3638">
        <v>1739</v>
      </c>
      <c r="X3638">
        <v>969</v>
      </c>
      <c r="Y3638">
        <v>89</v>
      </c>
      <c r="Z3638">
        <v>194</v>
      </c>
      <c r="AA3638">
        <v>41</v>
      </c>
      <c r="AB3638">
        <v>1263</v>
      </c>
      <c r="AC3638">
        <v>712</v>
      </c>
      <c r="AD3638">
        <v>18</v>
      </c>
      <c r="AE3638">
        <v>199</v>
      </c>
      <c r="AF3638">
        <v>72</v>
      </c>
      <c r="AG3638">
        <v>280</v>
      </c>
      <c r="AH3638">
        <v>113</v>
      </c>
      <c r="AI3638">
        <v>2</v>
      </c>
      <c r="AJ3638">
        <v>44</v>
      </c>
      <c r="AK3638">
        <v>10</v>
      </c>
      <c r="AL3638">
        <v>65</v>
      </c>
      <c r="AM3638">
        <v>51</v>
      </c>
      <c r="AN3638">
        <v>10</v>
      </c>
      <c r="AO3638">
        <v>1</v>
      </c>
      <c r="AP3638">
        <v>0</v>
      </c>
      <c r="AQ3638">
        <v>0</v>
      </c>
      <c r="AR3638">
        <v>0</v>
      </c>
      <c r="AS3638">
        <v>0</v>
      </c>
      <c r="AT3638">
        <v>0</v>
      </c>
      <c r="AU3638">
        <v>0</v>
      </c>
      <c r="AV3638">
        <v>0</v>
      </c>
      <c r="AW3638">
        <v>0</v>
      </c>
      <c r="AX3638">
        <v>0</v>
      </c>
      <c r="AY3638">
        <v>0</v>
      </c>
      <c r="AZ3638">
        <v>0</v>
      </c>
      <c r="BA3638">
        <v>0</v>
      </c>
      <c r="BB3638">
        <v>0</v>
      </c>
      <c r="BC3638">
        <v>0</v>
      </c>
      <c r="BD3638">
        <v>0</v>
      </c>
      <c r="BE3638">
        <v>0</v>
      </c>
      <c r="BF3638">
        <v>0</v>
      </c>
      <c r="BG3638" s="20">
        <v>3</v>
      </c>
      <c r="BH3638" s="20">
        <v>0</v>
      </c>
      <c r="BI3638" s="20">
        <v>150</v>
      </c>
      <c r="BJ3638" s="20">
        <v>1</v>
      </c>
      <c r="BK3638" s="20">
        <v>472</v>
      </c>
      <c r="BL3638" s="20">
        <v>1344</v>
      </c>
      <c r="BM3638" s="20">
        <v>937</v>
      </c>
      <c r="BN3638" s="20">
        <v>208</v>
      </c>
      <c r="BO3638" s="20">
        <v>51</v>
      </c>
      <c r="BP3638" s="20">
        <v>10503</v>
      </c>
      <c r="BQ3638" s="20">
        <v>3764</v>
      </c>
      <c r="BR3638" s="20">
        <v>0</v>
      </c>
      <c r="BS3638" s="20">
        <v>71</v>
      </c>
      <c r="BT3638" s="20">
        <v>2302</v>
      </c>
      <c r="BU3638" s="20">
        <v>837</v>
      </c>
      <c r="BV3638" s="20">
        <v>6702</v>
      </c>
    </row>
    <row r="3639" spans="1:74" x14ac:dyDescent="0.25">
      <c r="A3639" s="20" t="s">
        <v>676</v>
      </c>
      <c r="B3639" s="20" t="s">
        <v>681</v>
      </c>
      <c r="C3639" s="20" t="s">
        <v>698</v>
      </c>
      <c r="D3639" s="1">
        <v>44592</v>
      </c>
      <c r="E3639">
        <v>176</v>
      </c>
      <c r="F3639">
        <v>4</v>
      </c>
      <c r="G3639">
        <v>3</v>
      </c>
      <c r="H3639">
        <v>0</v>
      </c>
      <c r="I3639">
        <v>0</v>
      </c>
      <c r="J3639">
        <v>121</v>
      </c>
      <c r="K3639">
        <v>8</v>
      </c>
      <c r="L3639">
        <v>8</v>
      </c>
      <c r="M3639">
        <v>1</v>
      </c>
      <c r="N3639">
        <v>1</v>
      </c>
      <c r="O3639">
        <v>1</v>
      </c>
      <c r="P3639">
        <v>0</v>
      </c>
      <c r="Q3639">
        <v>0</v>
      </c>
      <c r="R3639">
        <v>551</v>
      </c>
      <c r="S3639">
        <v>428</v>
      </c>
      <c r="T3639">
        <v>53</v>
      </c>
      <c r="U3639">
        <v>8</v>
      </c>
      <c r="V3639">
        <v>5</v>
      </c>
      <c r="W3639">
        <v>1741</v>
      </c>
      <c r="X3639">
        <v>981</v>
      </c>
      <c r="Y3639">
        <v>89</v>
      </c>
      <c r="Z3639">
        <v>196</v>
      </c>
      <c r="AA3639">
        <v>39</v>
      </c>
      <c r="AB3639">
        <v>1258</v>
      </c>
      <c r="AC3639">
        <v>722</v>
      </c>
      <c r="AD3639">
        <v>18</v>
      </c>
      <c r="AE3639">
        <v>199</v>
      </c>
      <c r="AF3639">
        <v>69</v>
      </c>
      <c r="AG3639">
        <v>281</v>
      </c>
      <c r="AH3639">
        <v>116</v>
      </c>
      <c r="AI3639">
        <v>2</v>
      </c>
      <c r="AJ3639">
        <v>44</v>
      </c>
      <c r="AK3639">
        <v>9</v>
      </c>
      <c r="AL3639">
        <v>66</v>
      </c>
      <c r="AM3639">
        <v>51</v>
      </c>
      <c r="AN3639">
        <v>10</v>
      </c>
      <c r="AO3639">
        <v>1</v>
      </c>
      <c r="AP3639">
        <v>0</v>
      </c>
      <c r="AQ3639">
        <v>0</v>
      </c>
      <c r="AR3639">
        <v>0</v>
      </c>
      <c r="AS3639">
        <v>0</v>
      </c>
      <c r="AT3639">
        <v>0</v>
      </c>
      <c r="AU3639">
        <v>0</v>
      </c>
      <c r="AV3639">
        <v>0</v>
      </c>
      <c r="AW3639">
        <v>0</v>
      </c>
      <c r="AX3639">
        <v>0</v>
      </c>
      <c r="AY3639">
        <v>0</v>
      </c>
      <c r="AZ3639">
        <v>0</v>
      </c>
      <c r="BA3639">
        <v>0</v>
      </c>
      <c r="BB3639">
        <v>0</v>
      </c>
      <c r="BC3639">
        <v>0</v>
      </c>
      <c r="BD3639">
        <v>0</v>
      </c>
      <c r="BE3639">
        <v>0</v>
      </c>
      <c r="BF3639">
        <v>0</v>
      </c>
      <c r="BG3639" s="20">
        <v>3</v>
      </c>
      <c r="BH3639" s="20">
        <v>0</v>
      </c>
      <c r="BI3639" s="20">
        <v>150</v>
      </c>
      <c r="BJ3639" s="20">
        <v>1</v>
      </c>
      <c r="BK3639" s="20">
        <v>474</v>
      </c>
      <c r="BL3639" s="20">
        <v>1346</v>
      </c>
      <c r="BM3639" s="20">
        <v>937</v>
      </c>
      <c r="BN3639" s="20">
        <v>208</v>
      </c>
      <c r="BO3639" s="20">
        <v>52</v>
      </c>
      <c r="BP3639" s="20">
        <v>10464</v>
      </c>
      <c r="BQ3639" s="20">
        <v>3911</v>
      </c>
      <c r="BR3639" s="20">
        <v>0</v>
      </c>
      <c r="BS3639" s="20">
        <v>73</v>
      </c>
      <c r="BT3639" s="20">
        <v>2268</v>
      </c>
      <c r="BU3639" s="20">
        <v>809</v>
      </c>
      <c r="BV3639" s="20">
        <v>6706</v>
      </c>
    </row>
    <row r="3640" spans="1:74" x14ac:dyDescent="0.25">
      <c r="A3640" s="20" t="s">
        <v>676</v>
      </c>
      <c r="B3640" s="20" t="s">
        <v>681</v>
      </c>
      <c r="C3640" s="20" t="s">
        <v>698</v>
      </c>
      <c r="D3640" s="1">
        <v>44599</v>
      </c>
      <c r="E3640">
        <v>178</v>
      </c>
      <c r="F3640">
        <v>4</v>
      </c>
      <c r="G3640">
        <v>3</v>
      </c>
      <c r="H3640">
        <v>0</v>
      </c>
      <c r="I3640">
        <v>0</v>
      </c>
      <c r="J3640">
        <v>123</v>
      </c>
      <c r="K3640">
        <v>8</v>
      </c>
      <c r="L3640">
        <v>8</v>
      </c>
      <c r="M3640">
        <v>1</v>
      </c>
      <c r="N3640">
        <v>1</v>
      </c>
      <c r="O3640">
        <v>1</v>
      </c>
      <c r="P3640">
        <v>0</v>
      </c>
      <c r="Q3640">
        <v>0</v>
      </c>
      <c r="R3640">
        <v>553</v>
      </c>
      <c r="S3640">
        <v>431</v>
      </c>
      <c r="T3640">
        <v>53</v>
      </c>
      <c r="U3640">
        <v>8</v>
      </c>
      <c r="V3640">
        <v>5</v>
      </c>
      <c r="W3640">
        <v>1741</v>
      </c>
      <c r="X3640">
        <v>989</v>
      </c>
      <c r="Y3640">
        <v>89</v>
      </c>
      <c r="Z3640">
        <v>192</v>
      </c>
      <c r="AA3640">
        <v>37</v>
      </c>
      <c r="AB3640">
        <v>1256</v>
      </c>
      <c r="AC3640">
        <v>727</v>
      </c>
      <c r="AD3640">
        <v>17</v>
      </c>
      <c r="AE3640">
        <v>198</v>
      </c>
      <c r="AF3640">
        <v>69</v>
      </c>
      <c r="AG3640">
        <v>281</v>
      </c>
      <c r="AH3640">
        <v>120</v>
      </c>
      <c r="AI3640">
        <v>2</v>
      </c>
      <c r="AJ3640">
        <v>43</v>
      </c>
      <c r="AK3640">
        <v>10</v>
      </c>
      <c r="AL3640">
        <v>66</v>
      </c>
      <c r="AM3640">
        <v>51</v>
      </c>
      <c r="AN3640">
        <v>10</v>
      </c>
      <c r="AO3640">
        <v>1</v>
      </c>
      <c r="AP3640">
        <v>0</v>
      </c>
      <c r="AQ3640">
        <v>0</v>
      </c>
      <c r="AR3640">
        <v>0</v>
      </c>
      <c r="AS3640">
        <v>0</v>
      </c>
      <c r="AT3640">
        <v>0</v>
      </c>
      <c r="AU3640">
        <v>0</v>
      </c>
      <c r="AV3640">
        <v>0</v>
      </c>
      <c r="AW3640">
        <v>0</v>
      </c>
      <c r="AX3640">
        <v>0</v>
      </c>
      <c r="AY3640">
        <v>0</v>
      </c>
      <c r="AZ3640">
        <v>0</v>
      </c>
      <c r="BA3640">
        <v>0</v>
      </c>
      <c r="BB3640">
        <v>0</v>
      </c>
      <c r="BC3640">
        <v>0</v>
      </c>
      <c r="BD3640">
        <v>0</v>
      </c>
      <c r="BE3640">
        <v>0</v>
      </c>
      <c r="BF3640">
        <v>0</v>
      </c>
      <c r="BG3640" s="20">
        <v>3</v>
      </c>
      <c r="BH3640" s="20">
        <v>0</v>
      </c>
      <c r="BI3640" s="20">
        <v>152</v>
      </c>
      <c r="BJ3640" s="20">
        <v>1</v>
      </c>
      <c r="BK3640" s="20">
        <v>476</v>
      </c>
      <c r="BL3640" s="20">
        <v>1351</v>
      </c>
      <c r="BM3640" s="20">
        <v>936</v>
      </c>
      <c r="BN3640" s="20">
        <v>207</v>
      </c>
      <c r="BO3640" s="20">
        <v>52</v>
      </c>
      <c r="BP3640" s="20">
        <v>10455</v>
      </c>
      <c r="BQ3640" s="20">
        <v>3973</v>
      </c>
      <c r="BR3640" s="20">
        <v>0</v>
      </c>
      <c r="BS3640" s="20">
        <v>73</v>
      </c>
      <c r="BT3640" s="20">
        <v>2262</v>
      </c>
      <c r="BU3640" s="20">
        <v>803</v>
      </c>
      <c r="BV3640" s="20">
        <v>6708</v>
      </c>
    </row>
    <row r="3641" spans="1:74" x14ac:dyDescent="0.25">
      <c r="A3641" s="20" t="s">
        <v>676</v>
      </c>
      <c r="B3641" s="20" t="s">
        <v>681</v>
      </c>
      <c r="C3641" s="20" t="s">
        <v>698</v>
      </c>
      <c r="D3641" s="1">
        <v>44606</v>
      </c>
      <c r="E3641">
        <v>178</v>
      </c>
      <c r="F3641">
        <v>4</v>
      </c>
      <c r="G3641">
        <v>3</v>
      </c>
      <c r="H3641">
        <v>0</v>
      </c>
      <c r="I3641">
        <v>0</v>
      </c>
      <c r="J3641">
        <v>124</v>
      </c>
      <c r="K3641">
        <v>8</v>
      </c>
      <c r="L3641">
        <v>8</v>
      </c>
      <c r="M3641">
        <v>1</v>
      </c>
      <c r="N3641">
        <v>1</v>
      </c>
      <c r="O3641">
        <v>1</v>
      </c>
      <c r="P3641">
        <v>0</v>
      </c>
      <c r="Q3641">
        <v>0</v>
      </c>
      <c r="R3641">
        <v>555</v>
      </c>
      <c r="S3641">
        <v>433</v>
      </c>
      <c r="T3641">
        <v>53</v>
      </c>
      <c r="U3641">
        <v>8</v>
      </c>
      <c r="V3641">
        <v>6</v>
      </c>
      <c r="W3641">
        <v>1744</v>
      </c>
      <c r="X3641">
        <v>998</v>
      </c>
      <c r="Y3641">
        <v>88</v>
      </c>
      <c r="Z3641">
        <v>193</v>
      </c>
      <c r="AA3641">
        <v>37</v>
      </c>
      <c r="AB3641">
        <v>1258</v>
      </c>
      <c r="AC3641">
        <v>730</v>
      </c>
      <c r="AD3641">
        <v>17</v>
      </c>
      <c r="AE3641">
        <v>197</v>
      </c>
      <c r="AF3641">
        <v>70</v>
      </c>
      <c r="AG3641">
        <v>281</v>
      </c>
      <c r="AH3641">
        <v>125</v>
      </c>
      <c r="AI3641">
        <v>2</v>
      </c>
      <c r="AJ3641">
        <v>43</v>
      </c>
      <c r="AK3641">
        <v>10</v>
      </c>
      <c r="AL3641">
        <v>66</v>
      </c>
      <c r="AM3641">
        <v>51</v>
      </c>
      <c r="AN3641">
        <v>10</v>
      </c>
      <c r="AO3641">
        <v>1</v>
      </c>
      <c r="AP3641">
        <v>0</v>
      </c>
      <c r="AQ3641">
        <v>0</v>
      </c>
      <c r="AR3641">
        <v>0</v>
      </c>
      <c r="AS3641">
        <v>0</v>
      </c>
      <c r="AT3641">
        <v>0</v>
      </c>
      <c r="AU3641">
        <v>0</v>
      </c>
      <c r="AV3641">
        <v>0</v>
      </c>
      <c r="AW3641">
        <v>0</v>
      </c>
      <c r="AX3641">
        <v>0</v>
      </c>
      <c r="AY3641">
        <v>0</v>
      </c>
      <c r="AZ3641">
        <v>0</v>
      </c>
      <c r="BA3641">
        <v>0</v>
      </c>
      <c r="BB3641">
        <v>0</v>
      </c>
      <c r="BC3641">
        <v>0</v>
      </c>
      <c r="BD3641">
        <v>0</v>
      </c>
      <c r="BE3641">
        <v>0</v>
      </c>
      <c r="BF3641">
        <v>0</v>
      </c>
      <c r="BG3641" s="20">
        <v>4</v>
      </c>
      <c r="BH3641" s="20">
        <v>0</v>
      </c>
      <c r="BI3641" s="20">
        <v>153</v>
      </c>
      <c r="BJ3641" s="20">
        <v>1</v>
      </c>
      <c r="BK3641" s="20">
        <v>478</v>
      </c>
      <c r="BL3641" s="20">
        <v>1354</v>
      </c>
      <c r="BM3641" s="20">
        <v>940</v>
      </c>
      <c r="BN3641" s="20">
        <v>209</v>
      </c>
      <c r="BO3641" s="20">
        <v>53</v>
      </c>
      <c r="BP3641" s="20">
        <v>10503</v>
      </c>
      <c r="BQ3641" s="20">
        <v>4055</v>
      </c>
      <c r="BR3641" s="20">
        <v>0</v>
      </c>
      <c r="BS3641" s="20">
        <v>72</v>
      </c>
      <c r="BT3641" s="20">
        <v>2258</v>
      </c>
      <c r="BU3641" s="20">
        <v>832</v>
      </c>
      <c r="BV3641" s="20">
        <v>6747</v>
      </c>
    </row>
    <row r="3642" spans="1:74" x14ac:dyDescent="0.25">
      <c r="A3642" s="20" t="s">
        <v>676</v>
      </c>
      <c r="B3642" s="20" t="s">
        <v>681</v>
      </c>
      <c r="C3642" s="20" t="s">
        <v>699</v>
      </c>
      <c r="D3642" s="1">
        <v>44493</v>
      </c>
      <c r="E3642">
        <v>86</v>
      </c>
      <c r="F3642">
        <v>4</v>
      </c>
      <c r="G3642">
        <v>0</v>
      </c>
      <c r="H3642">
        <v>0</v>
      </c>
      <c r="I3642">
        <v>0</v>
      </c>
      <c r="J3642">
        <v>13</v>
      </c>
      <c r="K3642">
        <v>4</v>
      </c>
      <c r="L3642">
        <v>9</v>
      </c>
      <c r="M3642">
        <v>2</v>
      </c>
      <c r="N3642">
        <v>1</v>
      </c>
      <c r="O3642">
        <v>0</v>
      </c>
      <c r="P3642">
        <v>0</v>
      </c>
      <c r="Q3642">
        <v>0</v>
      </c>
      <c r="R3642">
        <v>181</v>
      </c>
      <c r="S3642">
        <v>0</v>
      </c>
      <c r="T3642">
        <v>69</v>
      </c>
      <c r="U3642">
        <v>11</v>
      </c>
      <c r="V3642">
        <v>0</v>
      </c>
      <c r="W3642">
        <v>867</v>
      </c>
      <c r="X3642">
        <v>0</v>
      </c>
      <c r="Y3642">
        <v>39</v>
      </c>
      <c r="Z3642">
        <v>108</v>
      </c>
      <c r="AA3642">
        <v>9</v>
      </c>
      <c r="AB3642">
        <v>576</v>
      </c>
      <c r="AC3642">
        <v>20</v>
      </c>
      <c r="AD3642">
        <v>4</v>
      </c>
      <c r="AE3642">
        <v>127</v>
      </c>
      <c r="AF3642">
        <v>56</v>
      </c>
      <c r="AG3642">
        <v>139</v>
      </c>
      <c r="AH3642">
        <v>0</v>
      </c>
      <c r="AI3642">
        <v>1</v>
      </c>
      <c r="AJ3642">
        <v>27</v>
      </c>
      <c r="AK3642">
        <v>6</v>
      </c>
      <c r="AL3642">
        <v>31</v>
      </c>
      <c r="AM3642">
        <v>0</v>
      </c>
      <c r="AN3642">
        <v>4</v>
      </c>
      <c r="AO3642">
        <v>2</v>
      </c>
      <c r="AP3642">
        <v>0</v>
      </c>
      <c r="AQ3642">
        <v>0</v>
      </c>
      <c r="AR3642">
        <v>1</v>
      </c>
      <c r="AS3642">
        <v>0</v>
      </c>
      <c r="AT3642">
        <v>0</v>
      </c>
      <c r="AU3642">
        <v>0</v>
      </c>
      <c r="AV3642">
        <v>0</v>
      </c>
      <c r="AW3642">
        <v>0</v>
      </c>
      <c r="AX3642">
        <v>0</v>
      </c>
      <c r="AY3642">
        <v>0</v>
      </c>
      <c r="AZ3642">
        <v>0</v>
      </c>
      <c r="BA3642">
        <v>0</v>
      </c>
      <c r="BB3642">
        <v>3</v>
      </c>
      <c r="BC3642">
        <v>62</v>
      </c>
      <c r="BD3642">
        <v>0</v>
      </c>
      <c r="BE3642">
        <v>1</v>
      </c>
      <c r="BF3642">
        <v>2</v>
      </c>
      <c r="BG3642" s="20"/>
      <c r="BH3642" s="20"/>
      <c r="BI3642" s="20"/>
      <c r="BJ3642" s="20"/>
      <c r="BK3642" s="20"/>
      <c r="BL3642" s="20"/>
      <c r="BM3642" s="20"/>
      <c r="BN3642" s="20"/>
      <c r="BO3642" s="20"/>
      <c r="BP3642" s="20"/>
      <c r="BQ3642" s="20"/>
      <c r="BR3642" s="20"/>
      <c r="BS3642" s="20"/>
      <c r="BT3642" s="20"/>
      <c r="BU3642" s="20"/>
      <c r="BV3642" s="20"/>
    </row>
    <row r="3643" spans="1:74" x14ac:dyDescent="0.25">
      <c r="A3643" s="20" t="s">
        <v>676</v>
      </c>
      <c r="B3643" s="20" t="s">
        <v>681</v>
      </c>
      <c r="C3643" s="20" t="s">
        <v>699</v>
      </c>
      <c r="D3643" s="1">
        <v>44500</v>
      </c>
      <c r="E3643">
        <v>86</v>
      </c>
      <c r="F3643">
        <v>4</v>
      </c>
      <c r="G3643">
        <v>0</v>
      </c>
      <c r="H3643">
        <v>0</v>
      </c>
      <c r="I3643">
        <v>0</v>
      </c>
      <c r="J3643">
        <v>18</v>
      </c>
      <c r="K3643">
        <v>4</v>
      </c>
      <c r="L3643">
        <v>9</v>
      </c>
      <c r="M3643">
        <v>2</v>
      </c>
      <c r="N3643">
        <v>1</v>
      </c>
      <c r="O3643">
        <v>0</v>
      </c>
      <c r="P3643">
        <v>0</v>
      </c>
      <c r="Q3643">
        <v>0</v>
      </c>
      <c r="R3643">
        <v>183</v>
      </c>
      <c r="S3643">
        <v>0</v>
      </c>
      <c r="T3643">
        <v>86</v>
      </c>
      <c r="U3643">
        <v>12</v>
      </c>
      <c r="V3643">
        <v>0</v>
      </c>
      <c r="W3643">
        <v>869</v>
      </c>
      <c r="X3643">
        <v>0</v>
      </c>
      <c r="Y3643">
        <v>54</v>
      </c>
      <c r="Z3643">
        <v>109</v>
      </c>
      <c r="AA3643">
        <v>9</v>
      </c>
      <c r="AB3643">
        <v>580</v>
      </c>
      <c r="AC3643">
        <v>27</v>
      </c>
      <c r="AD3643">
        <v>4</v>
      </c>
      <c r="AE3643">
        <v>129</v>
      </c>
      <c r="AF3643">
        <v>55</v>
      </c>
      <c r="AG3643">
        <v>139</v>
      </c>
      <c r="AH3643">
        <v>0</v>
      </c>
      <c r="AI3643">
        <v>1</v>
      </c>
      <c r="AJ3643">
        <v>27</v>
      </c>
      <c r="AK3643">
        <v>6</v>
      </c>
      <c r="AL3643">
        <v>30</v>
      </c>
      <c r="AM3643">
        <v>0</v>
      </c>
      <c r="AN3643">
        <v>5</v>
      </c>
      <c r="AO3643">
        <v>2</v>
      </c>
      <c r="AP3643">
        <v>0</v>
      </c>
      <c r="AQ3643">
        <v>0</v>
      </c>
      <c r="AR3643">
        <v>1</v>
      </c>
      <c r="AS3643">
        <v>0</v>
      </c>
      <c r="AT3643">
        <v>0</v>
      </c>
      <c r="AU3643">
        <v>0</v>
      </c>
      <c r="AV3643">
        <v>0</v>
      </c>
      <c r="AW3643">
        <v>0</v>
      </c>
      <c r="AX3643">
        <v>0</v>
      </c>
      <c r="AY3643">
        <v>0</v>
      </c>
      <c r="AZ3643">
        <v>0</v>
      </c>
      <c r="BA3643">
        <v>0</v>
      </c>
      <c r="BB3643">
        <v>3</v>
      </c>
      <c r="BC3643">
        <v>62</v>
      </c>
      <c r="BD3643">
        <v>0</v>
      </c>
      <c r="BE3643">
        <v>1</v>
      </c>
      <c r="BF3643">
        <v>2</v>
      </c>
      <c r="BG3643" s="20"/>
      <c r="BH3643" s="20"/>
      <c r="BI3643" s="20"/>
      <c r="BJ3643" s="20"/>
      <c r="BK3643" s="20"/>
      <c r="BL3643" s="20"/>
      <c r="BM3643" s="20"/>
      <c r="BN3643" s="20"/>
      <c r="BO3643" s="20"/>
      <c r="BP3643" s="20"/>
      <c r="BQ3643" s="20"/>
      <c r="BR3643" s="20"/>
      <c r="BS3643" s="20"/>
      <c r="BT3643" s="20"/>
      <c r="BU3643" s="20"/>
      <c r="BV3643" s="20"/>
    </row>
    <row r="3644" spans="1:74" x14ac:dyDescent="0.25">
      <c r="A3644" s="20" t="s">
        <v>676</v>
      </c>
      <c r="B3644" s="20" t="s">
        <v>681</v>
      </c>
      <c r="C3644" s="20" t="s">
        <v>699</v>
      </c>
      <c r="D3644" s="1">
        <v>44507</v>
      </c>
      <c r="E3644">
        <v>87</v>
      </c>
      <c r="F3644">
        <v>4</v>
      </c>
      <c r="G3644">
        <v>0</v>
      </c>
      <c r="H3644">
        <v>0</v>
      </c>
      <c r="I3644">
        <v>0</v>
      </c>
      <c r="J3644">
        <v>21</v>
      </c>
      <c r="K3644">
        <v>3</v>
      </c>
      <c r="L3644">
        <v>9</v>
      </c>
      <c r="M3644">
        <v>2</v>
      </c>
      <c r="N3644">
        <v>1</v>
      </c>
      <c r="O3644">
        <v>0</v>
      </c>
      <c r="P3644">
        <v>0</v>
      </c>
      <c r="Q3644">
        <v>0</v>
      </c>
      <c r="R3644">
        <v>183</v>
      </c>
      <c r="S3644">
        <v>103</v>
      </c>
      <c r="T3644">
        <v>3</v>
      </c>
      <c r="U3644">
        <v>12</v>
      </c>
      <c r="V3644">
        <v>0</v>
      </c>
      <c r="W3644">
        <v>871</v>
      </c>
      <c r="X3644">
        <v>75</v>
      </c>
      <c r="Y3644">
        <v>62</v>
      </c>
      <c r="Z3644">
        <v>109</v>
      </c>
      <c r="AA3644">
        <v>10</v>
      </c>
      <c r="AB3644">
        <v>581</v>
      </c>
      <c r="AC3644">
        <v>38</v>
      </c>
      <c r="AD3644">
        <v>5</v>
      </c>
      <c r="AE3644">
        <v>126</v>
      </c>
      <c r="AF3644">
        <v>56</v>
      </c>
      <c r="AG3644">
        <v>141</v>
      </c>
      <c r="AH3644">
        <v>1</v>
      </c>
      <c r="AI3644">
        <v>1</v>
      </c>
      <c r="AJ3644">
        <v>26</v>
      </c>
      <c r="AK3644">
        <v>6</v>
      </c>
      <c r="AL3644">
        <v>30</v>
      </c>
      <c r="AM3644">
        <v>7</v>
      </c>
      <c r="AN3644">
        <v>2</v>
      </c>
      <c r="AO3644">
        <v>2</v>
      </c>
      <c r="AP3644">
        <v>0</v>
      </c>
      <c r="AQ3644">
        <v>0</v>
      </c>
      <c r="AR3644">
        <v>0</v>
      </c>
      <c r="AS3644">
        <v>0</v>
      </c>
      <c r="AT3644">
        <v>0</v>
      </c>
      <c r="AU3644">
        <v>0</v>
      </c>
      <c r="AV3644">
        <v>0</v>
      </c>
      <c r="AW3644">
        <v>0</v>
      </c>
      <c r="AX3644">
        <v>0</v>
      </c>
      <c r="AY3644">
        <v>0</v>
      </c>
      <c r="AZ3644">
        <v>0</v>
      </c>
      <c r="BA3644">
        <v>0</v>
      </c>
      <c r="BB3644">
        <v>0</v>
      </c>
      <c r="BC3644">
        <v>0</v>
      </c>
      <c r="BD3644">
        <v>0</v>
      </c>
      <c r="BE3644">
        <v>0</v>
      </c>
      <c r="BF3644">
        <v>0</v>
      </c>
      <c r="BG3644" s="20">
        <v>3</v>
      </c>
      <c r="BH3644" s="20">
        <v>0</v>
      </c>
      <c r="BI3644" s="20">
        <v>68</v>
      </c>
      <c r="BJ3644" s="20">
        <v>1</v>
      </c>
      <c r="BK3644" s="20">
        <v>163</v>
      </c>
      <c r="BL3644" s="20">
        <v>642</v>
      </c>
      <c r="BM3644" s="20">
        <v>373</v>
      </c>
      <c r="BN3644" s="20">
        <v>101</v>
      </c>
      <c r="BO3644" s="20">
        <v>23</v>
      </c>
      <c r="BP3644" s="20"/>
      <c r="BQ3644" s="20"/>
      <c r="BR3644" s="20"/>
      <c r="BS3644" s="20"/>
      <c r="BT3644" s="20"/>
      <c r="BU3644" s="20"/>
      <c r="BV3644" s="20"/>
    </row>
    <row r="3645" spans="1:74" x14ac:dyDescent="0.25">
      <c r="A3645" s="20" t="s">
        <v>676</v>
      </c>
      <c r="B3645" s="20" t="s">
        <v>681</v>
      </c>
      <c r="C3645" s="20" t="s">
        <v>699</v>
      </c>
      <c r="D3645" s="1">
        <v>44514</v>
      </c>
      <c r="E3645">
        <v>88</v>
      </c>
      <c r="F3645">
        <v>4</v>
      </c>
      <c r="G3645">
        <v>1</v>
      </c>
      <c r="H3645">
        <v>0</v>
      </c>
      <c r="I3645">
        <v>0</v>
      </c>
      <c r="J3645">
        <v>26</v>
      </c>
      <c r="K3645">
        <v>3</v>
      </c>
      <c r="L3645">
        <v>9</v>
      </c>
      <c r="M3645">
        <v>3</v>
      </c>
      <c r="N3645">
        <v>1</v>
      </c>
      <c r="O3645">
        <v>0</v>
      </c>
      <c r="P3645">
        <v>0</v>
      </c>
      <c r="Q3645">
        <v>0</v>
      </c>
      <c r="R3645">
        <v>183</v>
      </c>
      <c r="S3645">
        <v>111</v>
      </c>
      <c r="T3645">
        <v>3</v>
      </c>
      <c r="U3645">
        <v>12</v>
      </c>
      <c r="V3645">
        <v>0</v>
      </c>
      <c r="W3645">
        <v>875</v>
      </c>
      <c r="X3645">
        <v>133</v>
      </c>
      <c r="Y3645">
        <v>62</v>
      </c>
      <c r="Z3645">
        <v>110</v>
      </c>
      <c r="AA3645">
        <v>9</v>
      </c>
      <c r="AB3645">
        <v>592</v>
      </c>
      <c r="AC3645">
        <v>49</v>
      </c>
      <c r="AD3645">
        <v>5</v>
      </c>
      <c r="AE3645">
        <v>132</v>
      </c>
      <c r="AF3645">
        <v>59</v>
      </c>
      <c r="AG3645">
        <v>144</v>
      </c>
      <c r="AH3645">
        <v>3</v>
      </c>
      <c r="AI3645">
        <v>1</v>
      </c>
      <c r="AJ3645">
        <v>27</v>
      </c>
      <c r="AK3645">
        <v>6</v>
      </c>
      <c r="AL3645">
        <v>30</v>
      </c>
      <c r="AM3645">
        <v>8</v>
      </c>
      <c r="AN3645">
        <v>2</v>
      </c>
      <c r="AO3645">
        <v>2</v>
      </c>
      <c r="AP3645">
        <v>0</v>
      </c>
      <c r="AQ3645">
        <v>0</v>
      </c>
      <c r="AR3645">
        <v>0</v>
      </c>
      <c r="AS3645">
        <v>0</v>
      </c>
      <c r="AT3645">
        <v>0</v>
      </c>
      <c r="AU3645">
        <v>0</v>
      </c>
      <c r="AV3645">
        <v>0</v>
      </c>
      <c r="AW3645">
        <v>0</v>
      </c>
      <c r="AX3645">
        <v>0</v>
      </c>
      <c r="AY3645">
        <v>0</v>
      </c>
      <c r="AZ3645">
        <v>0</v>
      </c>
      <c r="BA3645">
        <v>0</v>
      </c>
      <c r="BB3645">
        <v>0</v>
      </c>
      <c r="BC3645">
        <v>0</v>
      </c>
      <c r="BD3645">
        <v>0</v>
      </c>
      <c r="BE3645">
        <v>0</v>
      </c>
      <c r="BF3645">
        <v>0</v>
      </c>
      <c r="BG3645" s="20">
        <v>3</v>
      </c>
      <c r="BH3645" s="20">
        <v>0</v>
      </c>
      <c r="BI3645" s="20">
        <v>68</v>
      </c>
      <c r="BJ3645" s="20">
        <v>1</v>
      </c>
      <c r="BK3645" s="20">
        <v>163</v>
      </c>
      <c r="BL3645" s="20">
        <v>646</v>
      </c>
      <c r="BM3645" s="20">
        <v>376</v>
      </c>
      <c r="BN3645" s="20">
        <v>104</v>
      </c>
      <c r="BO3645" s="20">
        <v>23</v>
      </c>
      <c r="BP3645" s="20"/>
      <c r="BQ3645" s="20"/>
      <c r="BR3645" s="20"/>
      <c r="BS3645" s="20"/>
      <c r="BT3645" s="20"/>
      <c r="BU3645" s="20"/>
      <c r="BV3645" s="20"/>
    </row>
    <row r="3646" spans="1:74" x14ac:dyDescent="0.25">
      <c r="A3646" s="20" t="s">
        <v>676</v>
      </c>
      <c r="B3646" s="20" t="s">
        <v>681</v>
      </c>
      <c r="C3646" s="20" t="s">
        <v>699</v>
      </c>
      <c r="D3646" s="1">
        <v>44521</v>
      </c>
      <c r="E3646">
        <v>88</v>
      </c>
      <c r="F3646">
        <v>4</v>
      </c>
      <c r="G3646">
        <v>1</v>
      </c>
      <c r="H3646">
        <v>0</v>
      </c>
      <c r="I3646">
        <v>0</v>
      </c>
      <c r="J3646">
        <v>27</v>
      </c>
      <c r="K3646">
        <v>3</v>
      </c>
      <c r="L3646">
        <v>8</v>
      </c>
      <c r="M3646">
        <v>3</v>
      </c>
      <c r="N3646">
        <v>1</v>
      </c>
      <c r="O3646">
        <v>0</v>
      </c>
      <c r="P3646">
        <v>0</v>
      </c>
      <c r="Q3646">
        <v>0</v>
      </c>
      <c r="R3646">
        <v>183</v>
      </c>
      <c r="S3646">
        <v>115</v>
      </c>
      <c r="T3646">
        <v>3</v>
      </c>
      <c r="U3646">
        <v>11</v>
      </c>
      <c r="V3646">
        <v>0</v>
      </c>
      <c r="W3646">
        <v>876</v>
      </c>
      <c r="X3646">
        <v>207</v>
      </c>
      <c r="Y3646">
        <v>62</v>
      </c>
      <c r="Z3646">
        <v>110</v>
      </c>
      <c r="AA3646">
        <v>8</v>
      </c>
      <c r="AB3646">
        <v>591</v>
      </c>
      <c r="AC3646">
        <v>75</v>
      </c>
      <c r="AD3646">
        <v>5</v>
      </c>
      <c r="AE3646">
        <v>129</v>
      </c>
      <c r="AF3646">
        <v>60</v>
      </c>
      <c r="AG3646">
        <v>144</v>
      </c>
      <c r="AH3646">
        <v>8</v>
      </c>
      <c r="AI3646">
        <v>1</v>
      </c>
      <c r="AJ3646">
        <v>26</v>
      </c>
      <c r="AK3646">
        <v>5</v>
      </c>
      <c r="AL3646">
        <v>30</v>
      </c>
      <c r="AM3646">
        <v>8</v>
      </c>
      <c r="AN3646">
        <v>2</v>
      </c>
      <c r="AO3646">
        <v>2</v>
      </c>
      <c r="AP3646">
        <v>0</v>
      </c>
      <c r="AQ3646">
        <v>0</v>
      </c>
      <c r="AR3646">
        <v>0</v>
      </c>
      <c r="AS3646">
        <v>0</v>
      </c>
      <c r="AT3646">
        <v>0</v>
      </c>
      <c r="AU3646">
        <v>0</v>
      </c>
      <c r="AV3646">
        <v>0</v>
      </c>
      <c r="AW3646">
        <v>0</v>
      </c>
      <c r="AX3646">
        <v>0</v>
      </c>
      <c r="AY3646">
        <v>0</v>
      </c>
      <c r="AZ3646">
        <v>0</v>
      </c>
      <c r="BA3646">
        <v>0</v>
      </c>
      <c r="BB3646">
        <v>0</v>
      </c>
      <c r="BC3646">
        <v>0</v>
      </c>
      <c r="BD3646">
        <v>0</v>
      </c>
      <c r="BE3646">
        <v>0</v>
      </c>
      <c r="BF3646">
        <v>0</v>
      </c>
      <c r="BG3646" s="20">
        <v>3</v>
      </c>
      <c r="BH3646" s="20">
        <v>0</v>
      </c>
      <c r="BI3646" s="20">
        <v>68</v>
      </c>
      <c r="BJ3646" s="20">
        <v>1</v>
      </c>
      <c r="BK3646" s="20">
        <v>165</v>
      </c>
      <c r="BL3646" s="20">
        <v>649</v>
      </c>
      <c r="BM3646" s="20">
        <v>380</v>
      </c>
      <c r="BN3646" s="20">
        <v>107</v>
      </c>
      <c r="BO3646" s="20">
        <v>23</v>
      </c>
      <c r="BP3646" s="20"/>
      <c r="BQ3646" s="20"/>
      <c r="BR3646" s="20"/>
      <c r="BS3646" s="20"/>
      <c r="BT3646" s="20"/>
      <c r="BU3646" s="20"/>
      <c r="BV3646" s="20"/>
    </row>
    <row r="3647" spans="1:74" x14ac:dyDescent="0.25">
      <c r="A3647" s="20" t="s">
        <v>676</v>
      </c>
      <c r="B3647" s="20" t="s">
        <v>681</v>
      </c>
      <c r="C3647" s="20" t="s">
        <v>699</v>
      </c>
      <c r="D3647" s="1">
        <v>44528</v>
      </c>
      <c r="E3647">
        <v>88</v>
      </c>
      <c r="F3647">
        <v>4</v>
      </c>
      <c r="G3647">
        <v>1</v>
      </c>
      <c r="H3647">
        <v>0</v>
      </c>
      <c r="I3647">
        <v>0</v>
      </c>
      <c r="J3647">
        <v>33</v>
      </c>
      <c r="K3647">
        <v>3</v>
      </c>
      <c r="L3647">
        <v>8</v>
      </c>
      <c r="M3647">
        <v>3</v>
      </c>
      <c r="N3647">
        <v>1</v>
      </c>
      <c r="O3647">
        <v>0</v>
      </c>
      <c r="P3647">
        <v>0</v>
      </c>
      <c r="Q3647">
        <v>0</v>
      </c>
      <c r="R3647">
        <v>185</v>
      </c>
      <c r="S3647">
        <v>123</v>
      </c>
      <c r="T3647">
        <v>3</v>
      </c>
      <c r="U3647">
        <v>10</v>
      </c>
      <c r="V3647">
        <v>0</v>
      </c>
      <c r="W3647">
        <v>876</v>
      </c>
      <c r="X3647">
        <v>269</v>
      </c>
      <c r="Y3647">
        <v>62</v>
      </c>
      <c r="Z3647">
        <v>111</v>
      </c>
      <c r="AA3647">
        <v>7</v>
      </c>
      <c r="AB3647">
        <v>594</v>
      </c>
      <c r="AC3647">
        <v>114</v>
      </c>
      <c r="AD3647">
        <v>5</v>
      </c>
      <c r="AE3647">
        <v>132</v>
      </c>
      <c r="AF3647">
        <v>58</v>
      </c>
      <c r="AG3647">
        <v>145</v>
      </c>
      <c r="AH3647">
        <v>13</v>
      </c>
      <c r="AI3647">
        <v>1</v>
      </c>
      <c r="AJ3647">
        <v>26</v>
      </c>
      <c r="AK3647">
        <v>5</v>
      </c>
      <c r="AL3647">
        <v>30</v>
      </c>
      <c r="AM3647">
        <v>8</v>
      </c>
      <c r="AN3647">
        <v>2</v>
      </c>
      <c r="AO3647">
        <v>2</v>
      </c>
      <c r="AP3647">
        <v>0</v>
      </c>
      <c r="AQ3647">
        <v>0</v>
      </c>
      <c r="AR3647">
        <v>0</v>
      </c>
      <c r="AS3647">
        <v>0</v>
      </c>
      <c r="AT3647">
        <v>0</v>
      </c>
      <c r="AU3647">
        <v>0</v>
      </c>
      <c r="AV3647">
        <v>0</v>
      </c>
      <c r="AW3647">
        <v>0</v>
      </c>
      <c r="AX3647">
        <v>0</v>
      </c>
      <c r="AY3647">
        <v>0</v>
      </c>
      <c r="AZ3647">
        <v>0</v>
      </c>
      <c r="BA3647">
        <v>0</v>
      </c>
      <c r="BB3647">
        <v>0</v>
      </c>
      <c r="BC3647">
        <v>0</v>
      </c>
      <c r="BD3647">
        <v>0</v>
      </c>
      <c r="BE3647">
        <v>0</v>
      </c>
      <c r="BF3647">
        <v>0</v>
      </c>
      <c r="BG3647" s="20">
        <v>3</v>
      </c>
      <c r="BH3647" s="20">
        <v>0</v>
      </c>
      <c r="BI3647" s="20">
        <v>68</v>
      </c>
      <c r="BJ3647" s="20">
        <v>1</v>
      </c>
      <c r="BK3647" s="20">
        <v>167</v>
      </c>
      <c r="BL3647" s="20">
        <v>654</v>
      </c>
      <c r="BM3647" s="20">
        <v>386</v>
      </c>
      <c r="BN3647" s="20">
        <v>108</v>
      </c>
      <c r="BO3647" s="20">
        <v>23</v>
      </c>
      <c r="BP3647" s="20"/>
      <c r="BQ3647" s="20"/>
      <c r="BR3647" s="20"/>
      <c r="BS3647" s="20"/>
      <c r="BT3647" s="20"/>
      <c r="BU3647" s="20"/>
      <c r="BV3647" s="20"/>
    </row>
    <row r="3648" spans="1:74" x14ac:dyDescent="0.25">
      <c r="A3648" s="20" t="s">
        <v>676</v>
      </c>
      <c r="B3648" s="20" t="s">
        <v>681</v>
      </c>
      <c r="C3648" s="20" t="s">
        <v>699</v>
      </c>
      <c r="D3648" s="1">
        <v>44535</v>
      </c>
      <c r="E3648">
        <v>87</v>
      </c>
      <c r="F3648">
        <v>4</v>
      </c>
      <c r="G3648">
        <v>1</v>
      </c>
      <c r="H3648">
        <v>0</v>
      </c>
      <c r="I3648">
        <v>0</v>
      </c>
      <c r="J3648">
        <v>34</v>
      </c>
      <c r="K3648">
        <v>3</v>
      </c>
      <c r="L3648">
        <v>8</v>
      </c>
      <c r="M3648">
        <v>3</v>
      </c>
      <c r="N3648">
        <v>0</v>
      </c>
      <c r="O3648">
        <v>0</v>
      </c>
      <c r="P3648">
        <v>0</v>
      </c>
      <c r="Q3648">
        <v>0</v>
      </c>
      <c r="R3648">
        <v>189</v>
      </c>
      <c r="S3648">
        <v>125</v>
      </c>
      <c r="T3648">
        <v>3</v>
      </c>
      <c r="U3648">
        <v>12</v>
      </c>
      <c r="V3648">
        <v>0</v>
      </c>
      <c r="W3648">
        <v>877</v>
      </c>
      <c r="X3648">
        <v>308</v>
      </c>
      <c r="Y3648">
        <v>61</v>
      </c>
      <c r="Z3648">
        <v>107</v>
      </c>
      <c r="AA3648">
        <v>8</v>
      </c>
      <c r="AB3648">
        <v>595</v>
      </c>
      <c r="AC3648">
        <v>147</v>
      </c>
      <c r="AD3648">
        <v>5</v>
      </c>
      <c r="AE3648">
        <v>133</v>
      </c>
      <c r="AF3648">
        <v>59</v>
      </c>
      <c r="AG3648">
        <v>146</v>
      </c>
      <c r="AH3648">
        <v>16</v>
      </c>
      <c r="AI3648">
        <v>1</v>
      </c>
      <c r="AJ3648">
        <v>27</v>
      </c>
      <c r="AK3648">
        <v>5</v>
      </c>
      <c r="AL3648">
        <v>30</v>
      </c>
      <c r="AM3648">
        <v>10</v>
      </c>
      <c r="AN3648">
        <v>2</v>
      </c>
      <c r="AO3648">
        <v>2</v>
      </c>
      <c r="AP3648">
        <v>0</v>
      </c>
      <c r="AQ3648">
        <v>0</v>
      </c>
      <c r="AR3648">
        <v>0</v>
      </c>
      <c r="AS3648">
        <v>0</v>
      </c>
      <c r="AT3648">
        <v>0</v>
      </c>
      <c r="AU3648">
        <v>0</v>
      </c>
      <c r="AV3648">
        <v>0</v>
      </c>
      <c r="AW3648">
        <v>0</v>
      </c>
      <c r="AX3648">
        <v>0</v>
      </c>
      <c r="AY3648">
        <v>0</v>
      </c>
      <c r="AZ3648">
        <v>0</v>
      </c>
      <c r="BA3648">
        <v>0</v>
      </c>
      <c r="BB3648">
        <v>0</v>
      </c>
      <c r="BC3648">
        <v>0</v>
      </c>
      <c r="BD3648">
        <v>0</v>
      </c>
      <c r="BE3648">
        <v>0</v>
      </c>
      <c r="BF3648">
        <v>0</v>
      </c>
      <c r="BG3648" s="20">
        <v>3</v>
      </c>
      <c r="BH3648" s="20">
        <v>0</v>
      </c>
      <c r="BI3648" s="20">
        <v>68</v>
      </c>
      <c r="BJ3648" s="20">
        <v>0</v>
      </c>
      <c r="BK3648" s="20">
        <v>170</v>
      </c>
      <c r="BL3648" s="20">
        <v>657</v>
      </c>
      <c r="BM3648" s="20">
        <v>387</v>
      </c>
      <c r="BN3648" s="20">
        <v>108</v>
      </c>
      <c r="BO3648" s="20">
        <v>24</v>
      </c>
      <c r="BP3648" s="20"/>
      <c r="BQ3648" s="20"/>
      <c r="BR3648" s="20"/>
      <c r="BS3648" s="20"/>
      <c r="BT3648" s="20"/>
      <c r="BU3648" s="20"/>
      <c r="BV3648" s="20"/>
    </row>
    <row r="3649" spans="1:74" x14ac:dyDescent="0.25">
      <c r="A3649" s="20" t="s">
        <v>676</v>
      </c>
      <c r="B3649" s="20" t="s">
        <v>681</v>
      </c>
      <c r="C3649" s="20" t="s">
        <v>699</v>
      </c>
      <c r="D3649" s="1">
        <v>44542</v>
      </c>
      <c r="E3649">
        <v>87</v>
      </c>
      <c r="F3649">
        <v>4</v>
      </c>
      <c r="G3649">
        <v>1</v>
      </c>
      <c r="H3649">
        <v>0</v>
      </c>
      <c r="I3649">
        <v>0</v>
      </c>
      <c r="J3649">
        <v>40</v>
      </c>
      <c r="K3649">
        <v>3</v>
      </c>
      <c r="L3649">
        <v>8</v>
      </c>
      <c r="M3649">
        <v>3</v>
      </c>
      <c r="N3649">
        <v>0</v>
      </c>
      <c r="O3649">
        <v>0</v>
      </c>
      <c r="P3649">
        <v>0</v>
      </c>
      <c r="Q3649">
        <v>0</v>
      </c>
      <c r="R3649">
        <v>188</v>
      </c>
      <c r="S3649">
        <v>126</v>
      </c>
      <c r="T3649">
        <v>3</v>
      </c>
      <c r="U3649">
        <v>13</v>
      </c>
      <c r="V3649">
        <v>0</v>
      </c>
      <c r="W3649">
        <v>883</v>
      </c>
      <c r="X3649">
        <v>346</v>
      </c>
      <c r="Y3649">
        <v>61</v>
      </c>
      <c r="Z3649">
        <v>110</v>
      </c>
      <c r="AA3649">
        <v>8</v>
      </c>
      <c r="AB3649">
        <v>598</v>
      </c>
      <c r="AC3649">
        <v>191</v>
      </c>
      <c r="AD3649">
        <v>5</v>
      </c>
      <c r="AE3649">
        <v>135</v>
      </c>
      <c r="AF3649">
        <v>58</v>
      </c>
      <c r="AG3649">
        <v>153</v>
      </c>
      <c r="AH3649">
        <v>22</v>
      </c>
      <c r="AI3649">
        <v>1</v>
      </c>
      <c r="AJ3649">
        <v>29</v>
      </c>
      <c r="AK3649">
        <v>5</v>
      </c>
      <c r="AL3649">
        <v>32</v>
      </c>
      <c r="AM3649">
        <v>12</v>
      </c>
      <c r="AN3649">
        <v>2</v>
      </c>
      <c r="AO3649">
        <v>2</v>
      </c>
      <c r="AP3649">
        <v>0</v>
      </c>
      <c r="AQ3649">
        <v>0</v>
      </c>
      <c r="AR3649">
        <v>0</v>
      </c>
      <c r="AS3649">
        <v>0</v>
      </c>
      <c r="AT3649">
        <v>0</v>
      </c>
      <c r="AU3649">
        <v>0</v>
      </c>
      <c r="AV3649">
        <v>0</v>
      </c>
      <c r="AW3649">
        <v>0</v>
      </c>
      <c r="AX3649">
        <v>0</v>
      </c>
      <c r="AY3649">
        <v>0</v>
      </c>
      <c r="AZ3649">
        <v>0</v>
      </c>
      <c r="BA3649">
        <v>0</v>
      </c>
      <c r="BB3649">
        <v>0</v>
      </c>
      <c r="BC3649">
        <v>0</v>
      </c>
      <c r="BD3649">
        <v>0</v>
      </c>
      <c r="BE3649">
        <v>0</v>
      </c>
      <c r="BF3649">
        <v>0</v>
      </c>
      <c r="BG3649" s="20">
        <v>3</v>
      </c>
      <c r="BH3649" s="20">
        <v>0</v>
      </c>
      <c r="BI3649" s="20">
        <v>68</v>
      </c>
      <c r="BJ3649" s="20">
        <v>0</v>
      </c>
      <c r="BK3649" s="20">
        <v>168</v>
      </c>
      <c r="BL3649" s="20">
        <v>660</v>
      </c>
      <c r="BM3649" s="20">
        <v>388</v>
      </c>
      <c r="BN3649" s="20">
        <v>112</v>
      </c>
      <c r="BO3649" s="20">
        <v>26</v>
      </c>
      <c r="BP3649" s="20"/>
      <c r="BQ3649" s="20"/>
      <c r="BR3649" s="20"/>
      <c r="BS3649" s="20"/>
      <c r="BT3649" s="20"/>
      <c r="BU3649" s="20"/>
      <c r="BV3649" s="20"/>
    </row>
    <row r="3650" spans="1:74" x14ac:dyDescent="0.25">
      <c r="A3650" s="20" t="s">
        <v>676</v>
      </c>
      <c r="B3650" s="20" t="s">
        <v>681</v>
      </c>
      <c r="C3650" s="20" t="s">
        <v>699</v>
      </c>
      <c r="D3650" s="1">
        <v>44549</v>
      </c>
      <c r="E3650">
        <v>85</v>
      </c>
      <c r="F3650">
        <v>4</v>
      </c>
      <c r="G3650">
        <v>2</v>
      </c>
      <c r="H3650">
        <v>0</v>
      </c>
      <c r="I3650">
        <v>0</v>
      </c>
      <c r="J3650">
        <v>45</v>
      </c>
      <c r="K3650">
        <v>3</v>
      </c>
      <c r="L3650">
        <v>8</v>
      </c>
      <c r="M3650">
        <v>3</v>
      </c>
      <c r="N3650">
        <v>0</v>
      </c>
      <c r="O3650">
        <v>0</v>
      </c>
      <c r="P3650">
        <v>0</v>
      </c>
      <c r="Q3650">
        <v>0</v>
      </c>
      <c r="R3650">
        <v>189</v>
      </c>
      <c r="S3650">
        <v>138</v>
      </c>
      <c r="T3650">
        <v>3</v>
      </c>
      <c r="U3650">
        <v>13</v>
      </c>
      <c r="V3650">
        <v>0</v>
      </c>
      <c r="W3650">
        <v>865</v>
      </c>
      <c r="X3650">
        <v>381</v>
      </c>
      <c r="Y3650">
        <v>60</v>
      </c>
      <c r="Z3650">
        <v>108</v>
      </c>
      <c r="AA3650">
        <v>7</v>
      </c>
      <c r="AB3650">
        <v>601</v>
      </c>
      <c r="AC3650">
        <v>239</v>
      </c>
      <c r="AD3650">
        <v>5</v>
      </c>
      <c r="AE3650">
        <v>134</v>
      </c>
      <c r="AF3650">
        <v>58</v>
      </c>
      <c r="AG3650">
        <v>152</v>
      </c>
      <c r="AH3650">
        <v>39</v>
      </c>
      <c r="AI3650">
        <v>1</v>
      </c>
      <c r="AJ3650">
        <v>28</v>
      </c>
      <c r="AK3650">
        <v>5</v>
      </c>
      <c r="AL3650">
        <v>33</v>
      </c>
      <c r="AM3650">
        <v>21</v>
      </c>
      <c r="AN3650">
        <v>2</v>
      </c>
      <c r="AO3650">
        <v>2</v>
      </c>
      <c r="AP3650">
        <v>0</v>
      </c>
      <c r="AQ3650">
        <v>0</v>
      </c>
      <c r="AR3650">
        <v>0</v>
      </c>
      <c r="AS3650">
        <v>0</v>
      </c>
      <c r="AT3650">
        <v>0</v>
      </c>
      <c r="AU3650">
        <v>0</v>
      </c>
      <c r="AV3650">
        <v>0</v>
      </c>
      <c r="AW3650">
        <v>0</v>
      </c>
      <c r="AX3650">
        <v>0</v>
      </c>
      <c r="AY3650">
        <v>0</v>
      </c>
      <c r="AZ3650">
        <v>0</v>
      </c>
      <c r="BA3650">
        <v>0</v>
      </c>
      <c r="BB3650">
        <v>0</v>
      </c>
      <c r="BC3650">
        <v>0</v>
      </c>
      <c r="BD3650">
        <v>0</v>
      </c>
      <c r="BE3650">
        <v>0</v>
      </c>
      <c r="BF3650">
        <v>0</v>
      </c>
      <c r="BG3650" s="20">
        <v>3</v>
      </c>
      <c r="BH3650" s="20">
        <v>0</v>
      </c>
      <c r="BI3650" s="20">
        <v>66</v>
      </c>
      <c r="BJ3650" s="20">
        <v>0</v>
      </c>
      <c r="BK3650" s="20">
        <v>169</v>
      </c>
      <c r="BL3650" s="20">
        <v>652</v>
      </c>
      <c r="BM3650" s="20">
        <v>387</v>
      </c>
      <c r="BN3650" s="20">
        <v>111</v>
      </c>
      <c r="BO3650" s="20">
        <v>27</v>
      </c>
      <c r="BP3650" s="20">
        <v>6654</v>
      </c>
      <c r="BQ3650" s="20">
        <v>861</v>
      </c>
      <c r="BR3650" s="20">
        <v>0</v>
      </c>
      <c r="BS3650" s="20">
        <v>16</v>
      </c>
      <c r="BT3650" s="20">
        <v>2166</v>
      </c>
      <c r="BU3650" s="20">
        <v>647</v>
      </c>
      <c r="BV3650" s="20">
        <v>3500</v>
      </c>
    </row>
    <row r="3651" spans="1:74" x14ac:dyDescent="0.25">
      <c r="A3651" s="20" t="s">
        <v>676</v>
      </c>
      <c r="B3651" s="20" t="s">
        <v>681</v>
      </c>
      <c r="C3651" s="20" t="s">
        <v>699</v>
      </c>
      <c r="D3651" s="1">
        <v>44558</v>
      </c>
      <c r="E3651">
        <v>85</v>
      </c>
      <c r="F3651">
        <v>4</v>
      </c>
      <c r="G3651">
        <v>2</v>
      </c>
      <c r="H3651">
        <v>0</v>
      </c>
      <c r="I3651">
        <v>0</v>
      </c>
      <c r="J3651">
        <v>51</v>
      </c>
      <c r="K3651">
        <v>3</v>
      </c>
      <c r="L3651">
        <v>8</v>
      </c>
      <c r="M3651">
        <v>3</v>
      </c>
      <c r="N3651">
        <v>0</v>
      </c>
      <c r="O3651">
        <v>0</v>
      </c>
      <c r="P3651">
        <v>0</v>
      </c>
      <c r="Q3651">
        <v>0</v>
      </c>
      <c r="R3651">
        <v>188</v>
      </c>
      <c r="S3651">
        <v>140</v>
      </c>
      <c r="T3651">
        <v>3</v>
      </c>
      <c r="U3651">
        <v>12</v>
      </c>
      <c r="V3651">
        <v>0</v>
      </c>
      <c r="W3651">
        <v>871</v>
      </c>
      <c r="X3651">
        <v>417</v>
      </c>
      <c r="Y3651">
        <v>60</v>
      </c>
      <c r="Z3651">
        <v>110</v>
      </c>
      <c r="AA3651">
        <v>7</v>
      </c>
      <c r="AB3651">
        <v>605</v>
      </c>
      <c r="AC3651">
        <v>264</v>
      </c>
      <c r="AD3651">
        <v>5</v>
      </c>
      <c r="AE3651">
        <v>149</v>
      </c>
      <c r="AF3651">
        <v>45</v>
      </c>
      <c r="AG3651">
        <v>155</v>
      </c>
      <c r="AH3651">
        <v>51</v>
      </c>
      <c r="AI3651">
        <v>2</v>
      </c>
      <c r="AJ3651">
        <v>28</v>
      </c>
      <c r="AK3651">
        <v>6</v>
      </c>
      <c r="AL3651">
        <v>32</v>
      </c>
      <c r="AM3651">
        <v>23</v>
      </c>
      <c r="AN3651">
        <v>2</v>
      </c>
      <c r="AO3651">
        <v>2</v>
      </c>
      <c r="AP3651">
        <v>0</v>
      </c>
      <c r="AQ3651">
        <v>0</v>
      </c>
      <c r="AR3651">
        <v>0</v>
      </c>
      <c r="AS3651">
        <v>0</v>
      </c>
      <c r="AT3651">
        <v>0</v>
      </c>
      <c r="AU3651">
        <v>0</v>
      </c>
      <c r="AV3651">
        <v>0</v>
      </c>
      <c r="AW3651">
        <v>0</v>
      </c>
      <c r="AX3651">
        <v>0</v>
      </c>
      <c r="AY3651">
        <v>0</v>
      </c>
      <c r="AZ3651">
        <v>0</v>
      </c>
      <c r="BA3651">
        <v>0</v>
      </c>
      <c r="BB3651">
        <v>0</v>
      </c>
      <c r="BC3651">
        <v>0</v>
      </c>
      <c r="BD3651">
        <v>0</v>
      </c>
      <c r="BE3651">
        <v>0</v>
      </c>
      <c r="BF3651">
        <v>0</v>
      </c>
      <c r="BG3651" s="20">
        <v>3</v>
      </c>
      <c r="BH3651" s="20">
        <v>0</v>
      </c>
      <c r="BI3651" s="20">
        <v>66</v>
      </c>
      <c r="BJ3651" s="20">
        <v>0</v>
      </c>
      <c r="BK3651" s="20">
        <v>168</v>
      </c>
      <c r="BL3651" s="20">
        <v>658</v>
      </c>
      <c r="BM3651" s="20">
        <v>388</v>
      </c>
      <c r="BN3651" s="20">
        <v>112</v>
      </c>
      <c r="BO3651" s="20">
        <v>27</v>
      </c>
      <c r="BP3651" s="20">
        <v>6702</v>
      </c>
      <c r="BQ3651" s="20">
        <v>1354</v>
      </c>
      <c r="BR3651" s="20">
        <v>0</v>
      </c>
      <c r="BS3651" s="20">
        <v>16</v>
      </c>
      <c r="BT3651" s="20">
        <v>2175</v>
      </c>
      <c r="BU3651" s="20">
        <v>642</v>
      </c>
      <c r="BV3651" s="20">
        <v>3539</v>
      </c>
    </row>
    <row r="3652" spans="1:74" x14ac:dyDescent="0.25">
      <c r="A3652" s="20" t="s">
        <v>676</v>
      </c>
      <c r="B3652" s="20" t="s">
        <v>681</v>
      </c>
      <c r="C3652" s="20" t="s">
        <v>699</v>
      </c>
      <c r="D3652" s="1">
        <v>44564</v>
      </c>
      <c r="E3652">
        <v>85</v>
      </c>
      <c r="F3652">
        <v>4</v>
      </c>
      <c r="G3652">
        <v>2</v>
      </c>
      <c r="H3652">
        <v>0</v>
      </c>
      <c r="I3652">
        <v>0</v>
      </c>
      <c r="J3652">
        <v>51</v>
      </c>
      <c r="K3652">
        <v>3</v>
      </c>
      <c r="L3652">
        <v>8</v>
      </c>
      <c r="M3652">
        <v>3</v>
      </c>
      <c r="N3652">
        <v>0</v>
      </c>
      <c r="O3652">
        <v>0</v>
      </c>
      <c r="P3652">
        <v>0</v>
      </c>
      <c r="Q3652">
        <v>0</v>
      </c>
      <c r="R3652">
        <v>188</v>
      </c>
      <c r="S3652">
        <v>141</v>
      </c>
      <c r="T3652">
        <v>3</v>
      </c>
      <c r="U3652">
        <v>12</v>
      </c>
      <c r="V3652">
        <v>0</v>
      </c>
      <c r="W3652">
        <v>872</v>
      </c>
      <c r="X3652">
        <v>435</v>
      </c>
      <c r="Y3652">
        <v>60</v>
      </c>
      <c r="Z3652">
        <v>108</v>
      </c>
      <c r="AA3652">
        <v>8</v>
      </c>
      <c r="AB3652">
        <v>611</v>
      </c>
      <c r="AC3652">
        <v>276</v>
      </c>
      <c r="AD3652">
        <v>5</v>
      </c>
      <c r="AE3652">
        <v>156</v>
      </c>
      <c r="AF3652">
        <v>43</v>
      </c>
      <c r="AG3652">
        <v>155</v>
      </c>
      <c r="AH3652">
        <v>56</v>
      </c>
      <c r="AI3652">
        <v>2</v>
      </c>
      <c r="AJ3652">
        <v>28</v>
      </c>
      <c r="AK3652">
        <v>6</v>
      </c>
      <c r="AL3652">
        <v>30</v>
      </c>
      <c r="AM3652">
        <v>21</v>
      </c>
      <c r="AN3652">
        <v>2</v>
      </c>
      <c r="AO3652">
        <v>2</v>
      </c>
      <c r="AP3652">
        <v>0</v>
      </c>
      <c r="AQ3652">
        <v>0</v>
      </c>
      <c r="AR3652">
        <v>0</v>
      </c>
      <c r="AS3652">
        <v>0</v>
      </c>
      <c r="AT3652">
        <v>0</v>
      </c>
      <c r="AU3652">
        <v>0</v>
      </c>
      <c r="AV3652">
        <v>0</v>
      </c>
      <c r="AW3652">
        <v>0</v>
      </c>
      <c r="AX3652">
        <v>0</v>
      </c>
      <c r="AY3652">
        <v>0</v>
      </c>
      <c r="AZ3652">
        <v>0</v>
      </c>
      <c r="BA3652">
        <v>0</v>
      </c>
      <c r="BB3652">
        <v>0</v>
      </c>
      <c r="BC3652">
        <v>0</v>
      </c>
      <c r="BD3652">
        <v>0</v>
      </c>
      <c r="BE3652">
        <v>0</v>
      </c>
      <c r="BF3652">
        <v>0</v>
      </c>
      <c r="BG3652" s="20">
        <v>3</v>
      </c>
      <c r="BH3652" s="20">
        <v>0</v>
      </c>
      <c r="BI3652" s="20">
        <v>66</v>
      </c>
      <c r="BJ3652" s="20">
        <v>0</v>
      </c>
      <c r="BK3652" s="20">
        <v>168</v>
      </c>
      <c r="BL3652" s="20">
        <v>660</v>
      </c>
      <c r="BM3652" s="20">
        <v>389</v>
      </c>
      <c r="BN3652" s="20">
        <v>112</v>
      </c>
      <c r="BO3652" s="20">
        <v>25</v>
      </c>
      <c r="BP3652" s="20">
        <v>6732</v>
      </c>
      <c r="BQ3652" s="20">
        <v>1537</v>
      </c>
      <c r="BR3652" s="20">
        <v>0</v>
      </c>
      <c r="BS3652" s="20">
        <v>16</v>
      </c>
      <c r="BT3652" s="20">
        <v>2182</v>
      </c>
      <c r="BU3652" s="20">
        <v>639</v>
      </c>
      <c r="BV3652" s="20">
        <v>3551</v>
      </c>
    </row>
    <row r="3653" spans="1:74" x14ac:dyDescent="0.25">
      <c r="A3653" s="20" t="s">
        <v>676</v>
      </c>
      <c r="B3653" s="20" t="s">
        <v>681</v>
      </c>
      <c r="C3653" s="20" t="s">
        <v>699</v>
      </c>
      <c r="D3653" s="1">
        <v>44570</v>
      </c>
      <c r="E3653">
        <v>85</v>
      </c>
      <c r="F3653">
        <v>4</v>
      </c>
      <c r="G3653">
        <v>2</v>
      </c>
      <c r="H3653">
        <v>0</v>
      </c>
      <c r="I3653">
        <v>0</v>
      </c>
      <c r="J3653">
        <v>51</v>
      </c>
      <c r="K3653">
        <v>3</v>
      </c>
      <c r="L3653">
        <v>8</v>
      </c>
      <c r="M3653">
        <v>3</v>
      </c>
      <c r="N3653">
        <v>0</v>
      </c>
      <c r="O3653">
        <v>0</v>
      </c>
      <c r="P3653">
        <v>0</v>
      </c>
      <c r="Q3653">
        <v>0</v>
      </c>
      <c r="R3653">
        <v>187</v>
      </c>
      <c r="S3653">
        <v>141</v>
      </c>
      <c r="T3653">
        <v>3</v>
      </c>
      <c r="U3653">
        <v>12</v>
      </c>
      <c r="V3653">
        <v>0</v>
      </c>
      <c r="W3653">
        <v>878</v>
      </c>
      <c r="X3653">
        <v>455</v>
      </c>
      <c r="Y3653">
        <v>60</v>
      </c>
      <c r="Z3653">
        <v>107</v>
      </c>
      <c r="AA3653">
        <v>7</v>
      </c>
      <c r="AB3653">
        <v>617</v>
      </c>
      <c r="AC3653">
        <v>289</v>
      </c>
      <c r="AD3653">
        <v>5</v>
      </c>
      <c r="AE3653">
        <v>160</v>
      </c>
      <c r="AF3653">
        <v>41</v>
      </c>
      <c r="AG3653">
        <v>154</v>
      </c>
      <c r="AH3653">
        <v>60</v>
      </c>
      <c r="AI3653">
        <v>2</v>
      </c>
      <c r="AJ3653">
        <v>28</v>
      </c>
      <c r="AK3653">
        <v>6</v>
      </c>
      <c r="AL3653">
        <v>31</v>
      </c>
      <c r="AM3653">
        <v>22</v>
      </c>
      <c r="AN3653">
        <v>2</v>
      </c>
      <c r="AO3653">
        <v>2</v>
      </c>
      <c r="AP3653">
        <v>0</v>
      </c>
      <c r="AQ3653">
        <v>0</v>
      </c>
      <c r="AR3653">
        <v>0</v>
      </c>
      <c r="AS3653">
        <v>0</v>
      </c>
      <c r="AT3653">
        <v>0</v>
      </c>
      <c r="AU3653">
        <v>0</v>
      </c>
      <c r="AV3653">
        <v>0</v>
      </c>
      <c r="AW3653">
        <v>0</v>
      </c>
      <c r="AX3653">
        <v>0</v>
      </c>
      <c r="AY3653">
        <v>0</v>
      </c>
      <c r="AZ3653">
        <v>0</v>
      </c>
      <c r="BA3653">
        <v>0</v>
      </c>
      <c r="BB3653">
        <v>0</v>
      </c>
      <c r="BC3653">
        <v>0</v>
      </c>
      <c r="BD3653">
        <v>0</v>
      </c>
      <c r="BE3653">
        <v>0</v>
      </c>
      <c r="BF3653">
        <v>0</v>
      </c>
      <c r="BG3653" s="20">
        <v>3</v>
      </c>
      <c r="BH3653" s="20">
        <v>0</v>
      </c>
      <c r="BI3653" s="20">
        <v>66</v>
      </c>
      <c r="BJ3653" s="20">
        <v>0</v>
      </c>
      <c r="BK3653" s="20">
        <v>167</v>
      </c>
      <c r="BL3653" s="20">
        <v>664</v>
      </c>
      <c r="BM3653" s="20">
        <v>393</v>
      </c>
      <c r="BN3653" s="20">
        <v>111</v>
      </c>
      <c r="BO3653" s="20">
        <v>26</v>
      </c>
      <c r="BP3653" s="20">
        <v>6721</v>
      </c>
      <c r="BQ3653" s="20">
        <v>1717</v>
      </c>
      <c r="BR3653" s="20">
        <v>0</v>
      </c>
      <c r="BS3653" s="20">
        <v>16</v>
      </c>
      <c r="BT3653" s="20">
        <v>2177</v>
      </c>
      <c r="BU3653" s="20">
        <v>636</v>
      </c>
      <c r="BV3653" s="20">
        <v>3541</v>
      </c>
    </row>
    <row r="3654" spans="1:74" x14ac:dyDescent="0.25">
      <c r="A3654" s="20" t="s">
        <v>676</v>
      </c>
      <c r="B3654" s="20" t="s">
        <v>681</v>
      </c>
      <c r="C3654" s="20" t="s">
        <v>699</v>
      </c>
      <c r="D3654" s="1">
        <v>44578</v>
      </c>
      <c r="E3654">
        <v>85</v>
      </c>
      <c r="F3654">
        <v>4</v>
      </c>
      <c r="G3654">
        <v>2</v>
      </c>
      <c r="H3654">
        <v>0</v>
      </c>
      <c r="I3654">
        <v>0</v>
      </c>
      <c r="J3654">
        <v>51</v>
      </c>
      <c r="K3654">
        <v>3</v>
      </c>
      <c r="L3654">
        <v>8</v>
      </c>
      <c r="M3654">
        <v>3</v>
      </c>
      <c r="N3654">
        <v>0</v>
      </c>
      <c r="O3654">
        <v>0</v>
      </c>
      <c r="P3654">
        <v>0</v>
      </c>
      <c r="Q3654">
        <v>0</v>
      </c>
      <c r="R3654">
        <v>186</v>
      </c>
      <c r="S3654">
        <v>142</v>
      </c>
      <c r="T3654">
        <v>3</v>
      </c>
      <c r="U3654">
        <v>11</v>
      </c>
      <c r="V3654">
        <v>0</v>
      </c>
      <c r="W3654">
        <v>882</v>
      </c>
      <c r="X3654">
        <v>473</v>
      </c>
      <c r="Y3654">
        <v>59</v>
      </c>
      <c r="Z3654">
        <v>109</v>
      </c>
      <c r="AA3654">
        <v>6</v>
      </c>
      <c r="AB3654">
        <v>621</v>
      </c>
      <c r="AC3654">
        <v>296</v>
      </c>
      <c r="AD3654">
        <v>5</v>
      </c>
      <c r="AE3654">
        <v>162</v>
      </c>
      <c r="AF3654">
        <v>42</v>
      </c>
      <c r="AG3654">
        <v>155</v>
      </c>
      <c r="AH3654">
        <v>67</v>
      </c>
      <c r="AI3654">
        <v>2</v>
      </c>
      <c r="AJ3654">
        <v>28</v>
      </c>
      <c r="AK3654">
        <v>6</v>
      </c>
      <c r="AL3654">
        <v>32</v>
      </c>
      <c r="AM3654">
        <v>23</v>
      </c>
      <c r="AN3654">
        <v>2</v>
      </c>
      <c r="AO3654">
        <v>2</v>
      </c>
      <c r="AP3654">
        <v>0</v>
      </c>
      <c r="AQ3654">
        <v>0</v>
      </c>
      <c r="AR3654">
        <v>0</v>
      </c>
      <c r="AS3654">
        <v>0</v>
      </c>
      <c r="AT3654">
        <v>0</v>
      </c>
      <c r="AU3654">
        <v>0</v>
      </c>
      <c r="AV3654">
        <v>0</v>
      </c>
      <c r="AW3654">
        <v>0</v>
      </c>
      <c r="AX3654">
        <v>0</v>
      </c>
      <c r="AY3654">
        <v>0</v>
      </c>
      <c r="AZ3654">
        <v>0</v>
      </c>
      <c r="BA3654">
        <v>0</v>
      </c>
      <c r="BB3654">
        <v>0</v>
      </c>
      <c r="BC3654">
        <v>0</v>
      </c>
      <c r="BD3654">
        <v>0</v>
      </c>
      <c r="BE3654">
        <v>0</v>
      </c>
      <c r="BF3654">
        <v>0</v>
      </c>
      <c r="BG3654" s="20">
        <v>3</v>
      </c>
      <c r="BH3654" s="20">
        <v>0</v>
      </c>
      <c r="BI3654" s="20">
        <v>66</v>
      </c>
      <c r="BJ3654" s="20">
        <v>0</v>
      </c>
      <c r="BK3654" s="20">
        <v>167</v>
      </c>
      <c r="BL3654" s="20">
        <v>667</v>
      </c>
      <c r="BM3654" s="20">
        <v>393</v>
      </c>
      <c r="BN3654" s="20">
        <v>112</v>
      </c>
      <c r="BO3654" s="20">
        <v>27</v>
      </c>
      <c r="BP3654" s="20">
        <v>6762</v>
      </c>
      <c r="BQ3654" s="20">
        <v>1922</v>
      </c>
      <c r="BR3654" s="20">
        <v>0</v>
      </c>
      <c r="BS3654" s="20">
        <v>17</v>
      </c>
      <c r="BT3654" s="20">
        <v>2173</v>
      </c>
      <c r="BU3654" s="20">
        <v>643</v>
      </c>
      <c r="BV3654" s="20">
        <v>3575</v>
      </c>
    </row>
    <row r="3655" spans="1:74" x14ac:dyDescent="0.25">
      <c r="A3655" s="20" t="s">
        <v>676</v>
      </c>
      <c r="B3655" s="20" t="s">
        <v>681</v>
      </c>
      <c r="C3655" s="20" t="s">
        <v>699</v>
      </c>
      <c r="D3655" s="1">
        <v>44584</v>
      </c>
      <c r="E3655">
        <v>85</v>
      </c>
      <c r="F3655">
        <v>4</v>
      </c>
      <c r="G3655">
        <v>2</v>
      </c>
      <c r="H3655">
        <v>0</v>
      </c>
      <c r="I3655">
        <v>0</v>
      </c>
      <c r="J3655">
        <v>53</v>
      </c>
      <c r="K3655">
        <v>3</v>
      </c>
      <c r="L3655">
        <v>8</v>
      </c>
      <c r="M3655">
        <v>3</v>
      </c>
      <c r="N3655">
        <v>0</v>
      </c>
      <c r="O3655">
        <v>0</v>
      </c>
      <c r="P3655">
        <v>0</v>
      </c>
      <c r="Q3655">
        <v>0</v>
      </c>
      <c r="R3655">
        <v>186</v>
      </c>
      <c r="S3655">
        <v>144</v>
      </c>
      <c r="T3655">
        <v>3</v>
      </c>
      <c r="U3655">
        <v>11</v>
      </c>
      <c r="V3655">
        <v>0</v>
      </c>
      <c r="W3655">
        <v>884</v>
      </c>
      <c r="X3655">
        <v>486</v>
      </c>
      <c r="Y3655">
        <v>59</v>
      </c>
      <c r="Z3655">
        <v>110</v>
      </c>
      <c r="AA3655">
        <v>6</v>
      </c>
      <c r="AB3655">
        <v>620</v>
      </c>
      <c r="AC3655">
        <v>302</v>
      </c>
      <c r="AD3655">
        <v>5</v>
      </c>
      <c r="AE3655">
        <v>163</v>
      </c>
      <c r="AF3655">
        <v>40</v>
      </c>
      <c r="AG3655">
        <v>155</v>
      </c>
      <c r="AH3655">
        <v>70</v>
      </c>
      <c r="AI3655">
        <v>2</v>
      </c>
      <c r="AJ3655">
        <v>28</v>
      </c>
      <c r="AK3655">
        <v>6</v>
      </c>
      <c r="AL3655">
        <v>32</v>
      </c>
      <c r="AM3655">
        <v>23</v>
      </c>
      <c r="AN3655">
        <v>2</v>
      </c>
      <c r="AO3655">
        <v>2</v>
      </c>
      <c r="AP3655">
        <v>0</v>
      </c>
      <c r="AQ3655">
        <v>0</v>
      </c>
      <c r="AR3655">
        <v>0</v>
      </c>
      <c r="AS3655">
        <v>0</v>
      </c>
      <c r="AT3655">
        <v>0</v>
      </c>
      <c r="AU3655">
        <v>0</v>
      </c>
      <c r="AV3655">
        <v>0</v>
      </c>
      <c r="AW3655">
        <v>0</v>
      </c>
      <c r="AX3655">
        <v>0</v>
      </c>
      <c r="AY3655">
        <v>0</v>
      </c>
      <c r="AZ3655">
        <v>0</v>
      </c>
      <c r="BA3655">
        <v>0</v>
      </c>
      <c r="BB3655">
        <v>0</v>
      </c>
      <c r="BC3655">
        <v>0</v>
      </c>
      <c r="BD3655">
        <v>0</v>
      </c>
      <c r="BE3655">
        <v>0</v>
      </c>
      <c r="BF3655">
        <v>0</v>
      </c>
      <c r="BG3655" s="20">
        <v>3</v>
      </c>
      <c r="BH3655" s="20">
        <v>0</v>
      </c>
      <c r="BI3655" s="20">
        <v>66</v>
      </c>
      <c r="BJ3655" s="20">
        <v>0</v>
      </c>
      <c r="BK3655" s="20">
        <v>167</v>
      </c>
      <c r="BL3655" s="20">
        <v>672</v>
      </c>
      <c r="BM3655" s="20">
        <v>392</v>
      </c>
      <c r="BN3655" s="20">
        <v>112</v>
      </c>
      <c r="BO3655" s="20">
        <v>27</v>
      </c>
      <c r="BP3655" s="20">
        <v>6775</v>
      </c>
      <c r="BQ3655" s="20">
        <v>2033</v>
      </c>
      <c r="BR3655" s="20">
        <v>0</v>
      </c>
      <c r="BS3655" s="20">
        <v>17</v>
      </c>
      <c r="BT3655" s="20">
        <v>2169</v>
      </c>
      <c r="BU3655" s="20">
        <v>639</v>
      </c>
      <c r="BV3655" s="20">
        <v>3597</v>
      </c>
    </row>
    <row r="3656" spans="1:74" x14ac:dyDescent="0.25">
      <c r="A3656" s="20" t="s">
        <v>676</v>
      </c>
      <c r="B3656" s="20" t="s">
        <v>681</v>
      </c>
      <c r="C3656" s="20" t="s">
        <v>699</v>
      </c>
      <c r="D3656" s="1">
        <v>44592</v>
      </c>
      <c r="E3656">
        <v>85</v>
      </c>
      <c r="F3656">
        <v>4</v>
      </c>
      <c r="G3656">
        <v>2</v>
      </c>
      <c r="H3656">
        <v>0</v>
      </c>
      <c r="I3656">
        <v>0</v>
      </c>
      <c r="J3656">
        <v>54</v>
      </c>
      <c r="K3656">
        <v>3</v>
      </c>
      <c r="L3656">
        <v>8</v>
      </c>
      <c r="M3656">
        <v>3</v>
      </c>
      <c r="N3656">
        <v>0</v>
      </c>
      <c r="O3656">
        <v>0</v>
      </c>
      <c r="P3656">
        <v>0</v>
      </c>
      <c r="Q3656">
        <v>0</v>
      </c>
      <c r="R3656">
        <v>186</v>
      </c>
      <c r="S3656">
        <v>145</v>
      </c>
      <c r="T3656">
        <v>3</v>
      </c>
      <c r="U3656">
        <v>11</v>
      </c>
      <c r="V3656">
        <v>0</v>
      </c>
      <c r="W3656">
        <v>886</v>
      </c>
      <c r="X3656">
        <v>496</v>
      </c>
      <c r="Y3656">
        <v>58</v>
      </c>
      <c r="Z3656">
        <v>112</v>
      </c>
      <c r="AA3656">
        <v>6</v>
      </c>
      <c r="AB3656">
        <v>625</v>
      </c>
      <c r="AC3656">
        <v>305</v>
      </c>
      <c r="AD3656">
        <v>5</v>
      </c>
      <c r="AE3656">
        <v>165</v>
      </c>
      <c r="AF3656">
        <v>40</v>
      </c>
      <c r="AG3656">
        <v>157</v>
      </c>
      <c r="AH3656">
        <v>72</v>
      </c>
      <c r="AI3656">
        <v>3</v>
      </c>
      <c r="AJ3656">
        <v>28</v>
      </c>
      <c r="AK3656">
        <v>6</v>
      </c>
      <c r="AL3656">
        <v>33</v>
      </c>
      <c r="AM3656">
        <v>23</v>
      </c>
      <c r="AN3656">
        <v>3</v>
      </c>
      <c r="AO3656">
        <v>2</v>
      </c>
      <c r="AP3656">
        <v>0</v>
      </c>
      <c r="AQ3656">
        <v>0</v>
      </c>
      <c r="AR3656">
        <v>0</v>
      </c>
      <c r="AS3656">
        <v>0</v>
      </c>
      <c r="AT3656">
        <v>0</v>
      </c>
      <c r="AU3656">
        <v>0</v>
      </c>
      <c r="AV3656">
        <v>0</v>
      </c>
      <c r="AW3656">
        <v>0</v>
      </c>
      <c r="AX3656">
        <v>0</v>
      </c>
      <c r="AY3656">
        <v>0</v>
      </c>
      <c r="AZ3656">
        <v>0</v>
      </c>
      <c r="BA3656">
        <v>0</v>
      </c>
      <c r="BB3656">
        <v>0</v>
      </c>
      <c r="BC3656">
        <v>0</v>
      </c>
      <c r="BD3656">
        <v>0</v>
      </c>
      <c r="BE3656">
        <v>0</v>
      </c>
      <c r="BF3656">
        <v>0</v>
      </c>
      <c r="BG3656" s="20">
        <v>3</v>
      </c>
      <c r="BH3656" s="20">
        <v>0</v>
      </c>
      <c r="BI3656" s="20">
        <v>66</v>
      </c>
      <c r="BJ3656" s="20">
        <v>0</v>
      </c>
      <c r="BK3656" s="20">
        <v>167</v>
      </c>
      <c r="BL3656" s="20">
        <v>673</v>
      </c>
      <c r="BM3656" s="20">
        <v>393</v>
      </c>
      <c r="BN3656" s="20">
        <v>113</v>
      </c>
      <c r="BO3656" s="20">
        <v>27</v>
      </c>
      <c r="BP3656" s="20">
        <v>6801</v>
      </c>
      <c r="BQ3656" s="20">
        <v>2114</v>
      </c>
      <c r="BR3656" s="20">
        <v>0</v>
      </c>
      <c r="BS3656" s="20">
        <v>17</v>
      </c>
      <c r="BT3656" s="20">
        <v>2166</v>
      </c>
      <c r="BU3656" s="20">
        <v>638</v>
      </c>
      <c r="BV3656" s="20">
        <v>3621</v>
      </c>
    </row>
    <row r="3657" spans="1:74" x14ac:dyDescent="0.25">
      <c r="A3657" s="20" t="s">
        <v>676</v>
      </c>
      <c r="B3657" s="20" t="s">
        <v>681</v>
      </c>
      <c r="C3657" s="20" t="s">
        <v>699</v>
      </c>
      <c r="D3657" s="1">
        <v>44599</v>
      </c>
      <c r="E3657">
        <v>86</v>
      </c>
      <c r="F3657">
        <v>4</v>
      </c>
      <c r="G3657">
        <v>2</v>
      </c>
      <c r="H3657">
        <v>0</v>
      </c>
      <c r="I3657">
        <v>0</v>
      </c>
      <c r="J3657">
        <v>55</v>
      </c>
      <c r="K3657">
        <v>3</v>
      </c>
      <c r="L3657">
        <v>8</v>
      </c>
      <c r="M3657">
        <v>3</v>
      </c>
      <c r="N3657">
        <v>0</v>
      </c>
      <c r="O3657">
        <v>0</v>
      </c>
      <c r="P3657">
        <v>0</v>
      </c>
      <c r="Q3657">
        <v>0</v>
      </c>
      <c r="R3657">
        <v>186</v>
      </c>
      <c r="S3657">
        <v>145</v>
      </c>
      <c r="T3657">
        <v>3</v>
      </c>
      <c r="U3657">
        <v>11</v>
      </c>
      <c r="V3657">
        <v>0</v>
      </c>
      <c r="W3657">
        <v>886</v>
      </c>
      <c r="X3657">
        <v>497</v>
      </c>
      <c r="Y3657">
        <v>58</v>
      </c>
      <c r="Z3657">
        <v>109</v>
      </c>
      <c r="AA3657">
        <v>6</v>
      </c>
      <c r="AB3657">
        <v>625</v>
      </c>
      <c r="AC3657">
        <v>306</v>
      </c>
      <c r="AD3657">
        <v>5</v>
      </c>
      <c r="AE3657">
        <v>162</v>
      </c>
      <c r="AF3657">
        <v>40</v>
      </c>
      <c r="AG3657">
        <v>158</v>
      </c>
      <c r="AH3657">
        <v>73</v>
      </c>
      <c r="AI3657">
        <v>3</v>
      </c>
      <c r="AJ3657">
        <v>28</v>
      </c>
      <c r="AK3657">
        <v>6</v>
      </c>
      <c r="AL3657">
        <v>33</v>
      </c>
      <c r="AM3657">
        <v>23</v>
      </c>
      <c r="AN3657">
        <v>3</v>
      </c>
      <c r="AO3657">
        <v>2</v>
      </c>
      <c r="AP3657">
        <v>0</v>
      </c>
      <c r="AQ3657">
        <v>0</v>
      </c>
      <c r="AR3657">
        <v>0</v>
      </c>
      <c r="AS3657">
        <v>0</v>
      </c>
      <c r="AT3657">
        <v>0</v>
      </c>
      <c r="AU3657">
        <v>0</v>
      </c>
      <c r="AV3657">
        <v>0</v>
      </c>
      <c r="AW3657">
        <v>0</v>
      </c>
      <c r="AX3657">
        <v>0</v>
      </c>
      <c r="AY3657">
        <v>0</v>
      </c>
      <c r="AZ3657">
        <v>0</v>
      </c>
      <c r="BA3657">
        <v>0</v>
      </c>
      <c r="BB3657">
        <v>0</v>
      </c>
      <c r="BC3657">
        <v>0</v>
      </c>
      <c r="BD3657">
        <v>0</v>
      </c>
      <c r="BE3657">
        <v>0</v>
      </c>
      <c r="BF3657">
        <v>0</v>
      </c>
      <c r="BG3657" s="20">
        <v>3</v>
      </c>
      <c r="BH3657" s="20">
        <v>0</v>
      </c>
      <c r="BI3657" s="20">
        <v>67</v>
      </c>
      <c r="BJ3657" s="20">
        <v>0</v>
      </c>
      <c r="BK3657" s="20">
        <v>167</v>
      </c>
      <c r="BL3657" s="20">
        <v>675</v>
      </c>
      <c r="BM3657" s="20">
        <v>395</v>
      </c>
      <c r="BN3657" s="20">
        <v>113</v>
      </c>
      <c r="BO3657" s="20">
        <v>27</v>
      </c>
      <c r="BP3657" s="20">
        <v>6837</v>
      </c>
      <c r="BQ3657" s="20">
        <v>2153</v>
      </c>
      <c r="BR3657" s="20">
        <v>0</v>
      </c>
      <c r="BS3657" s="20">
        <v>17</v>
      </c>
      <c r="BT3657" s="20">
        <v>2174</v>
      </c>
      <c r="BU3657" s="20">
        <v>642</v>
      </c>
      <c r="BV3657" s="20">
        <v>3648</v>
      </c>
    </row>
    <row r="3658" spans="1:74" x14ac:dyDescent="0.25">
      <c r="A3658" s="20" t="s">
        <v>676</v>
      </c>
      <c r="B3658" s="20" t="s">
        <v>681</v>
      </c>
      <c r="C3658" s="20" t="s">
        <v>699</v>
      </c>
      <c r="D3658" s="1">
        <v>44606</v>
      </c>
      <c r="E3658">
        <v>86</v>
      </c>
      <c r="F3658">
        <v>4</v>
      </c>
      <c r="G3658">
        <v>2</v>
      </c>
      <c r="H3658">
        <v>0</v>
      </c>
      <c r="I3658">
        <v>0</v>
      </c>
      <c r="J3658">
        <v>55</v>
      </c>
      <c r="K3658">
        <v>3</v>
      </c>
      <c r="L3658">
        <v>8</v>
      </c>
      <c r="M3658">
        <v>3</v>
      </c>
      <c r="N3658">
        <v>0</v>
      </c>
      <c r="O3658">
        <v>0</v>
      </c>
      <c r="P3658">
        <v>0</v>
      </c>
      <c r="Q3658">
        <v>0</v>
      </c>
      <c r="R3658">
        <v>185</v>
      </c>
      <c r="S3658">
        <v>144</v>
      </c>
      <c r="T3658">
        <v>3</v>
      </c>
      <c r="U3658">
        <v>11</v>
      </c>
      <c r="V3658">
        <v>0</v>
      </c>
      <c r="W3658">
        <v>892</v>
      </c>
      <c r="X3658">
        <v>502</v>
      </c>
      <c r="Y3658">
        <v>58</v>
      </c>
      <c r="Z3658">
        <v>110</v>
      </c>
      <c r="AA3658">
        <v>7</v>
      </c>
      <c r="AB3658">
        <v>625</v>
      </c>
      <c r="AC3658">
        <v>310</v>
      </c>
      <c r="AD3658">
        <v>5</v>
      </c>
      <c r="AE3658">
        <v>167</v>
      </c>
      <c r="AF3658">
        <v>37</v>
      </c>
      <c r="AG3658">
        <v>156</v>
      </c>
      <c r="AH3658">
        <v>74</v>
      </c>
      <c r="AI3658">
        <v>3</v>
      </c>
      <c r="AJ3658">
        <v>27</v>
      </c>
      <c r="AK3658">
        <v>6</v>
      </c>
      <c r="AL3658">
        <v>32</v>
      </c>
      <c r="AM3658">
        <v>23</v>
      </c>
      <c r="AN3658">
        <v>3</v>
      </c>
      <c r="AO3658">
        <v>1</v>
      </c>
      <c r="AP3658">
        <v>0</v>
      </c>
      <c r="AQ3658">
        <v>0</v>
      </c>
      <c r="AR3658">
        <v>0</v>
      </c>
      <c r="AS3658">
        <v>0</v>
      </c>
      <c r="AT3658">
        <v>0</v>
      </c>
      <c r="AU3658">
        <v>0</v>
      </c>
      <c r="AV3658">
        <v>0</v>
      </c>
      <c r="AW3658">
        <v>0</v>
      </c>
      <c r="AX3658">
        <v>0</v>
      </c>
      <c r="AY3658">
        <v>0</v>
      </c>
      <c r="AZ3658">
        <v>0</v>
      </c>
      <c r="BA3658">
        <v>0</v>
      </c>
      <c r="BB3658">
        <v>0</v>
      </c>
      <c r="BC3658">
        <v>0</v>
      </c>
      <c r="BD3658">
        <v>0</v>
      </c>
      <c r="BE3658">
        <v>0</v>
      </c>
      <c r="BF3658">
        <v>0</v>
      </c>
      <c r="BG3658" s="20">
        <v>3</v>
      </c>
      <c r="BH3658" s="20">
        <v>0</v>
      </c>
      <c r="BI3658" s="20">
        <v>67</v>
      </c>
      <c r="BJ3658" s="20">
        <v>0</v>
      </c>
      <c r="BK3658" s="20">
        <v>166</v>
      </c>
      <c r="BL3658" s="20">
        <v>680</v>
      </c>
      <c r="BM3658" s="20">
        <v>392</v>
      </c>
      <c r="BN3658" s="20">
        <v>111</v>
      </c>
      <c r="BO3658" s="20">
        <v>26</v>
      </c>
      <c r="BP3658" s="20">
        <v>6783</v>
      </c>
      <c r="BQ3658" s="20">
        <v>2205</v>
      </c>
      <c r="BR3658" s="20">
        <v>0</v>
      </c>
      <c r="BS3658" s="20">
        <v>17</v>
      </c>
      <c r="BT3658" s="20">
        <v>2162</v>
      </c>
      <c r="BU3658" s="20">
        <v>638</v>
      </c>
      <c r="BV3658" s="20">
        <v>3623</v>
      </c>
    </row>
    <row r="3659" spans="1:74" x14ac:dyDescent="0.25">
      <c r="A3659" s="20" t="s">
        <v>676</v>
      </c>
      <c r="B3659" s="20" t="s">
        <v>687</v>
      </c>
      <c r="C3659" s="20" t="s">
        <v>700</v>
      </c>
      <c r="D3659" s="1">
        <v>44493</v>
      </c>
      <c r="E3659">
        <v>165</v>
      </c>
      <c r="F3659">
        <v>10</v>
      </c>
      <c r="G3659">
        <v>0</v>
      </c>
      <c r="H3659">
        <v>3</v>
      </c>
      <c r="I3659">
        <v>0</v>
      </c>
      <c r="J3659">
        <v>45</v>
      </c>
      <c r="K3659">
        <v>7</v>
      </c>
      <c r="L3659">
        <v>16</v>
      </c>
      <c r="M3659">
        <v>1</v>
      </c>
      <c r="N3659">
        <v>53</v>
      </c>
      <c r="O3659">
        <v>0</v>
      </c>
      <c r="P3659">
        <v>4</v>
      </c>
      <c r="Q3659">
        <v>1</v>
      </c>
      <c r="R3659">
        <v>631</v>
      </c>
      <c r="S3659">
        <v>0</v>
      </c>
      <c r="T3659">
        <v>275</v>
      </c>
      <c r="U3659">
        <v>31</v>
      </c>
      <c r="V3659">
        <v>2</v>
      </c>
      <c r="W3659">
        <v>2158</v>
      </c>
      <c r="X3659">
        <v>0</v>
      </c>
      <c r="Y3659">
        <v>140</v>
      </c>
      <c r="Z3659">
        <v>269</v>
      </c>
      <c r="AA3659">
        <v>24</v>
      </c>
      <c r="AB3659">
        <v>1063</v>
      </c>
      <c r="AC3659">
        <v>65</v>
      </c>
      <c r="AD3659">
        <v>34</v>
      </c>
      <c r="AE3659">
        <v>149</v>
      </c>
      <c r="AF3659">
        <v>18</v>
      </c>
      <c r="AG3659">
        <v>410</v>
      </c>
      <c r="AH3659">
        <v>0</v>
      </c>
      <c r="AI3659">
        <v>12</v>
      </c>
      <c r="AJ3659">
        <v>87</v>
      </c>
      <c r="AK3659">
        <v>3</v>
      </c>
      <c r="AL3659">
        <v>144</v>
      </c>
      <c r="AM3659">
        <v>0</v>
      </c>
      <c r="AN3659">
        <v>15</v>
      </c>
      <c r="AO3659">
        <v>0</v>
      </c>
      <c r="AP3659">
        <v>1</v>
      </c>
      <c r="AQ3659">
        <v>0</v>
      </c>
      <c r="AR3659">
        <v>1</v>
      </c>
      <c r="AS3659">
        <v>1</v>
      </c>
      <c r="AT3659">
        <v>1</v>
      </c>
      <c r="AU3659">
        <v>0</v>
      </c>
      <c r="AV3659">
        <v>0</v>
      </c>
      <c r="AW3659">
        <v>0</v>
      </c>
      <c r="AX3659">
        <v>1</v>
      </c>
      <c r="AY3659">
        <v>0</v>
      </c>
      <c r="AZ3659">
        <v>0</v>
      </c>
      <c r="BA3659">
        <v>0</v>
      </c>
      <c r="BB3659">
        <v>27</v>
      </c>
      <c r="BC3659">
        <v>58</v>
      </c>
      <c r="BD3659">
        <v>0</v>
      </c>
      <c r="BE3659">
        <v>3</v>
      </c>
      <c r="BF3659">
        <v>14</v>
      </c>
      <c r="BG3659" s="20"/>
      <c r="BH3659" s="20"/>
      <c r="BI3659" s="20"/>
      <c r="BJ3659" s="20"/>
      <c r="BK3659" s="20"/>
      <c r="BL3659" s="20"/>
      <c r="BM3659" s="20"/>
      <c r="BN3659" s="20"/>
      <c r="BO3659" s="20"/>
      <c r="BP3659" s="20"/>
      <c r="BQ3659" s="20"/>
      <c r="BR3659" s="20"/>
      <c r="BS3659" s="20"/>
      <c r="BT3659" s="20"/>
      <c r="BU3659" s="20"/>
      <c r="BV3659" s="20"/>
    </row>
    <row r="3660" spans="1:74" x14ac:dyDescent="0.25">
      <c r="A3660" s="20" t="s">
        <v>676</v>
      </c>
      <c r="B3660" s="20" t="s">
        <v>687</v>
      </c>
      <c r="C3660" s="20" t="s">
        <v>700</v>
      </c>
      <c r="D3660" s="1">
        <v>44500</v>
      </c>
      <c r="E3660">
        <v>166</v>
      </c>
      <c r="F3660">
        <v>10</v>
      </c>
      <c r="G3660">
        <v>1</v>
      </c>
      <c r="H3660">
        <v>3</v>
      </c>
      <c r="I3660">
        <v>1</v>
      </c>
      <c r="J3660">
        <v>55</v>
      </c>
      <c r="K3660">
        <v>6</v>
      </c>
      <c r="L3660">
        <v>17</v>
      </c>
      <c r="M3660">
        <v>1</v>
      </c>
      <c r="N3660">
        <v>54</v>
      </c>
      <c r="O3660">
        <v>0</v>
      </c>
      <c r="P3660">
        <v>34</v>
      </c>
      <c r="Q3660">
        <v>0</v>
      </c>
      <c r="R3660">
        <v>638</v>
      </c>
      <c r="S3660">
        <v>0</v>
      </c>
      <c r="T3660">
        <v>326</v>
      </c>
      <c r="U3660">
        <v>32</v>
      </c>
      <c r="V3660">
        <v>2</v>
      </c>
      <c r="W3660">
        <v>2167</v>
      </c>
      <c r="X3660">
        <v>0</v>
      </c>
      <c r="Y3660">
        <v>199</v>
      </c>
      <c r="Z3660">
        <v>263</v>
      </c>
      <c r="AA3660">
        <v>26</v>
      </c>
      <c r="AB3660">
        <v>1061</v>
      </c>
      <c r="AC3660">
        <v>88</v>
      </c>
      <c r="AD3660">
        <v>34</v>
      </c>
      <c r="AE3660">
        <v>146</v>
      </c>
      <c r="AF3660">
        <v>18</v>
      </c>
      <c r="AG3660">
        <v>409</v>
      </c>
      <c r="AH3660">
        <v>0</v>
      </c>
      <c r="AI3660">
        <v>16</v>
      </c>
      <c r="AJ3660">
        <v>87</v>
      </c>
      <c r="AK3660">
        <v>3</v>
      </c>
      <c r="AL3660">
        <v>148</v>
      </c>
      <c r="AM3660">
        <v>0</v>
      </c>
      <c r="AN3660">
        <v>51</v>
      </c>
      <c r="AO3660">
        <v>1</v>
      </c>
      <c r="AP3660">
        <v>0</v>
      </c>
      <c r="AQ3660">
        <v>0</v>
      </c>
      <c r="AR3660">
        <v>1</v>
      </c>
      <c r="AS3660">
        <v>1</v>
      </c>
      <c r="AT3660">
        <v>0</v>
      </c>
      <c r="AU3660">
        <v>0</v>
      </c>
      <c r="AV3660">
        <v>0</v>
      </c>
      <c r="AW3660">
        <v>0</v>
      </c>
      <c r="AX3660">
        <v>0</v>
      </c>
      <c r="AY3660">
        <v>0</v>
      </c>
      <c r="AZ3660">
        <v>0</v>
      </c>
      <c r="BA3660">
        <v>0</v>
      </c>
      <c r="BB3660">
        <v>26</v>
      </c>
      <c r="BC3660">
        <v>56</v>
      </c>
      <c r="BD3660">
        <v>0</v>
      </c>
      <c r="BE3660">
        <v>3</v>
      </c>
      <c r="BF3660">
        <v>14</v>
      </c>
      <c r="BG3660" s="20"/>
      <c r="BH3660" s="20"/>
      <c r="BI3660" s="20"/>
      <c r="BJ3660" s="20"/>
      <c r="BK3660" s="20"/>
      <c r="BL3660" s="20"/>
      <c r="BM3660" s="20"/>
      <c r="BN3660" s="20"/>
      <c r="BO3660" s="20"/>
      <c r="BP3660" s="20"/>
      <c r="BQ3660" s="20"/>
      <c r="BR3660" s="20"/>
      <c r="BS3660" s="20"/>
      <c r="BT3660" s="20"/>
      <c r="BU3660" s="20"/>
      <c r="BV3660" s="20"/>
    </row>
    <row r="3661" spans="1:74" x14ac:dyDescent="0.25">
      <c r="A3661" s="20" t="s">
        <v>676</v>
      </c>
      <c r="B3661" s="20" t="s">
        <v>687</v>
      </c>
      <c r="C3661" s="20" t="s">
        <v>700</v>
      </c>
      <c r="D3661" s="1">
        <v>44507</v>
      </c>
      <c r="E3661">
        <v>166</v>
      </c>
      <c r="F3661">
        <v>10</v>
      </c>
      <c r="G3661">
        <v>1</v>
      </c>
      <c r="H3661">
        <v>3</v>
      </c>
      <c r="I3661">
        <v>1</v>
      </c>
      <c r="J3661">
        <v>62</v>
      </c>
      <c r="K3661">
        <v>6</v>
      </c>
      <c r="L3661">
        <v>15</v>
      </c>
      <c r="M3661">
        <v>1</v>
      </c>
      <c r="N3661">
        <v>56</v>
      </c>
      <c r="O3661">
        <v>36</v>
      </c>
      <c r="P3661">
        <v>0</v>
      </c>
      <c r="Q3661">
        <v>1</v>
      </c>
      <c r="R3661">
        <v>635</v>
      </c>
      <c r="S3661">
        <v>367</v>
      </c>
      <c r="T3661">
        <v>26</v>
      </c>
      <c r="U3661">
        <v>32</v>
      </c>
      <c r="V3661">
        <v>2</v>
      </c>
      <c r="W3661">
        <v>2161</v>
      </c>
      <c r="X3661">
        <v>278</v>
      </c>
      <c r="Y3661">
        <v>55</v>
      </c>
      <c r="Z3661">
        <v>258</v>
      </c>
      <c r="AA3661">
        <v>27</v>
      </c>
      <c r="AB3661">
        <v>1061</v>
      </c>
      <c r="AC3661">
        <v>124</v>
      </c>
      <c r="AD3661">
        <v>35</v>
      </c>
      <c r="AE3661">
        <v>145</v>
      </c>
      <c r="AF3661">
        <v>18</v>
      </c>
      <c r="AG3661">
        <v>411</v>
      </c>
      <c r="AH3661">
        <v>19</v>
      </c>
      <c r="AI3661">
        <v>3</v>
      </c>
      <c r="AJ3661">
        <v>86</v>
      </c>
      <c r="AK3661">
        <v>4</v>
      </c>
      <c r="AL3661">
        <v>150</v>
      </c>
      <c r="AM3661">
        <v>53</v>
      </c>
      <c r="AN3661">
        <v>14</v>
      </c>
      <c r="AO3661">
        <v>1</v>
      </c>
      <c r="AP3661">
        <v>1</v>
      </c>
      <c r="AQ3661">
        <v>0</v>
      </c>
      <c r="AR3661">
        <v>1</v>
      </c>
      <c r="AS3661">
        <v>1</v>
      </c>
      <c r="AT3661">
        <v>0</v>
      </c>
      <c r="AU3661">
        <v>0</v>
      </c>
      <c r="AV3661">
        <v>0</v>
      </c>
      <c r="AW3661">
        <v>0</v>
      </c>
      <c r="AX3661">
        <v>0</v>
      </c>
      <c r="AY3661">
        <v>0</v>
      </c>
      <c r="AZ3661">
        <v>0</v>
      </c>
      <c r="BA3661">
        <v>0</v>
      </c>
      <c r="BB3661">
        <v>0</v>
      </c>
      <c r="BC3661">
        <v>0</v>
      </c>
      <c r="BD3661">
        <v>0</v>
      </c>
      <c r="BE3661">
        <v>0</v>
      </c>
      <c r="BF3661">
        <v>0</v>
      </c>
      <c r="BG3661" s="20">
        <v>8</v>
      </c>
      <c r="BH3661" s="20">
        <v>3</v>
      </c>
      <c r="BI3661" s="20">
        <v>131</v>
      </c>
      <c r="BJ3661" s="20">
        <v>53</v>
      </c>
      <c r="BK3661" s="20">
        <v>564</v>
      </c>
      <c r="BL3661" s="20">
        <v>1718</v>
      </c>
      <c r="BM3661" s="20">
        <v>836</v>
      </c>
      <c r="BN3661" s="20">
        <v>282</v>
      </c>
      <c r="BO3661" s="20">
        <v>126</v>
      </c>
      <c r="BP3661" s="20"/>
      <c r="BQ3661" s="20"/>
      <c r="BR3661" s="20"/>
      <c r="BS3661" s="20"/>
      <c r="BT3661" s="20"/>
      <c r="BU3661" s="20"/>
      <c r="BV3661" s="20"/>
    </row>
    <row r="3662" spans="1:74" x14ac:dyDescent="0.25">
      <c r="A3662" s="20" t="s">
        <v>676</v>
      </c>
      <c r="B3662" s="20" t="s">
        <v>687</v>
      </c>
      <c r="C3662" s="20" t="s">
        <v>700</v>
      </c>
      <c r="D3662" s="1">
        <v>44514</v>
      </c>
      <c r="E3662">
        <v>165</v>
      </c>
      <c r="F3662">
        <v>10</v>
      </c>
      <c r="G3662">
        <v>4</v>
      </c>
      <c r="H3662">
        <v>3</v>
      </c>
      <c r="I3662">
        <v>2</v>
      </c>
      <c r="J3662">
        <v>66</v>
      </c>
      <c r="K3662">
        <v>6</v>
      </c>
      <c r="L3662">
        <v>15</v>
      </c>
      <c r="M3662">
        <v>1</v>
      </c>
      <c r="N3662">
        <v>56</v>
      </c>
      <c r="O3662">
        <v>39</v>
      </c>
      <c r="P3662">
        <v>0</v>
      </c>
      <c r="Q3662">
        <v>1</v>
      </c>
      <c r="R3662">
        <v>637</v>
      </c>
      <c r="S3662">
        <v>396</v>
      </c>
      <c r="T3662">
        <v>26</v>
      </c>
      <c r="U3662">
        <v>32</v>
      </c>
      <c r="V3662">
        <v>2</v>
      </c>
      <c r="W3662">
        <v>2161</v>
      </c>
      <c r="X3662">
        <v>344</v>
      </c>
      <c r="Y3662">
        <v>54</v>
      </c>
      <c r="Z3662">
        <v>252</v>
      </c>
      <c r="AA3662">
        <v>30</v>
      </c>
      <c r="AB3662">
        <v>1062</v>
      </c>
      <c r="AC3662">
        <v>139</v>
      </c>
      <c r="AD3662">
        <v>35</v>
      </c>
      <c r="AE3662">
        <v>144</v>
      </c>
      <c r="AF3662">
        <v>17</v>
      </c>
      <c r="AG3662">
        <v>413</v>
      </c>
      <c r="AH3662">
        <v>24</v>
      </c>
      <c r="AI3662">
        <v>4</v>
      </c>
      <c r="AJ3662">
        <v>85</v>
      </c>
      <c r="AK3662">
        <v>6</v>
      </c>
      <c r="AL3662">
        <v>151</v>
      </c>
      <c r="AM3662">
        <v>71</v>
      </c>
      <c r="AN3662">
        <v>14</v>
      </c>
      <c r="AO3662">
        <v>1</v>
      </c>
      <c r="AP3662">
        <v>1</v>
      </c>
      <c r="AQ3662">
        <v>0</v>
      </c>
      <c r="AR3662">
        <v>1</v>
      </c>
      <c r="AS3662">
        <v>1</v>
      </c>
      <c r="AT3662">
        <v>0</v>
      </c>
      <c r="AU3662">
        <v>0</v>
      </c>
      <c r="AV3662">
        <v>0</v>
      </c>
      <c r="AW3662">
        <v>0</v>
      </c>
      <c r="AX3662">
        <v>0</v>
      </c>
      <c r="AY3662">
        <v>0</v>
      </c>
      <c r="AZ3662">
        <v>0</v>
      </c>
      <c r="BA3662">
        <v>0</v>
      </c>
      <c r="BB3662">
        <v>0</v>
      </c>
      <c r="BC3662">
        <v>0</v>
      </c>
      <c r="BD3662">
        <v>0</v>
      </c>
      <c r="BE3662">
        <v>0</v>
      </c>
      <c r="BF3662">
        <v>0</v>
      </c>
      <c r="BG3662" s="20">
        <v>8</v>
      </c>
      <c r="BH3662" s="20">
        <v>3</v>
      </c>
      <c r="BI3662" s="20">
        <v>131</v>
      </c>
      <c r="BJ3662" s="20">
        <v>53</v>
      </c>
      <c r="BK3662" s="20">
        <v>566</v>
      </c>
      <c r="BL3662" s="20">
        <v>1717</v>
      </c>
      <c r="BM3662" s="20">
        <v>839</v>
      </c>
      <c r="BN3662" s="20">
        <v>286</v>
      </c>
      <c r="BO3662" s="20">
        <v>129</v>
      </c>
      <c r="BP3662" s="20"/>
      <c r="BQ3662" s="20"/>
      <c r="BR3662" s="20"/>
      <c r="BS3662" s="20"/>
      <c r="BT3662" s="20"/>
      <c r="BU3662" s="20"/>
      <c r="BV3662" s="20"/>
    </row>
    <row r="3663" spans="1:74" x14ac:dyDescent="0.25">
      <c r="A3663" s="20" t="s">
        <v>676</v>
      </c>
      <c r="B3663" s="20" t="s">
        <v>687</v>
      </c>
      <c r="C3663" s="20" t="s">
        <v>700</v>
      </c>
      <c r="D3663" s="1">
        <v>44521</v>
      </c>
      <c r="E3663">
        <v>164</v>
      </c>
      <c r="F3663">
        <v>10</v>
      </c>
      <c r="G3663">
        <v>5</v>
      </c>
      <c r="H3663">
        <v>3</v>
      </c>
      <c r="I3663">
        <v>2</v>
      </c>
      <c r="J3663">
        <v>70</v>
      </c>
      <c r="K3663">
        <v>6</v>
      </c>
      <c r="L3663">
        <v>15</v>
      </c>
      <c r="M3663">
        <v>1</v>
      </c>
      <c r="N3663">
        <v>57</v>
      </c>
      <c r="O3663">
        <v>46</v>
      </c>
      <c r="P3663">
        <v>0</v>
      </c>
      <c r="Q3663">
        <v>1</v>
      </c>
      <c r="R3663">
        <v>637</v>
      </c>
      <c r="S3663">
        <v>415</v>
      </c>
      <c r="T3663">
        <v>26</v>
      </c>
      <c r="U3663">
        <v>32</v>
      </c>
      <c r="V3663">
        <v>2</v>
      </c>
      <c r="W3663">
        <v>2161</v>
      </c>
      <c r="X3663">
        <v>436</v>
      </c>
      <c r="Y3663">
        <v>54</v>
      </c>
      <c r="Z3663">
        <v>249</v>
      </c>
      <c r="AA3663">
        <v>29</v>
      </c>
      <c r="AB3663">
        <v>1060</v>
      </c>
      <c r="AC3663">
        <v>183</v>
      </c>
      <c r="AD3663">
        <v>35</v>
      </c>
      <c r="AE3663">
        <v>141</v>
      </c>
      <c r="AF3663">
        <v>16</v>
      </c>
      <c r="AG3663">
        <v>412</v>
      </c>
      <c r="AH3663">
        <v>31</v>
      </c>
      <c r="AI3663">
        <v>4</v>
      </c>
      <c r="AJ3663">
        <v>83</v>
      </c>
      <c r="AK3663">
        <v>6</v>
      </c>
      <c r="AL3663">
        <v>151</v>
      </c>
      <c r="AM3663">
        <v>96</v>
      </c>
      <c r="AN3663">
        <v>14</v>
      </c>
      <c r="AO3663">
        <v>1</v>
      </c>
      <c r="AP3663">
        <v>1</v>
      </c>
      <c r="AQ3663">
        <v>0</v>
      </c>
      <c r="AR3663">
        <v>1</v>
      </c>
      <c r="AS3663">
        <v>1</v>
      </c>
      <c r="AT3663">
        <v>0</v>
      </c>
      <c r="AU3663">
        <v>0</v>
      </c>
      <c r="AV3663">
        <v>0</v>
      </c>
      <c r="AW3663">
        <v>0</v>
      </c>
      <c r="AX3663">
        <v>0</v>
      </c>
      <c r="AY3663">
        <v>0</v>
      </c>
      <c r="AZ3663">
        <v>0</v>
      </c>
      <c r="BA3663">
        <v>0</v>
      </c>
      <c r="BB3663">
        <v>0</v>
      </c>
      <c r="BC3663">
        <v>0</v>
      </c>
      <c r="BD3663">
        <v>0</v>
      </c>
      <c r="BE3663">
        <v>0</v>
      </c>
      <c r="BF3663">
        <v>0</v>
      </c>
      <c r="BG3663" s="20">
        <v>8</v>
      </c>
      <c r="BH3663" s="20">
        <v>3</v>
      </c>
      <c r="BI3663" s="20">
        <v>130</v>
      </c>
      <c r="BJ3663" s="20">
        <v>55</v>
      </c>
      <c r="BK3663" s="20">
        <v>566</v>
      </c>
      <c r="BL3663" s="20">
        <v>1723</v>
      </c>
      <c r="BM3663" s="20">
        <v>840</v>
      </c>
      <c r="BN3663" s="20">
        <v>286</v>
      </c>
      <c r="BO3663" s="20">
        <v>129</v>
      </c>
      <c r="BP3663" s="20"/>
      <c r="BQ3663" s="20"/>
      <c r="BR3663" s="20"/>
      <c r="BS3663" s="20"/>
      <c r="BT3663" s="20"/>
      <c r="BU3663" s="20"/>
      <c r="BV3663" s="20"/>
    </row>
    <row r="3664" spans="1:74" x14ac:dyDescent="0.25">
      <c r="A3664" s="20" t="s">
        <v>676</v>
      </c>
      <c r="B3664" s="20" t="s">
        <v>687</v>
      </c>
      <c r="C3664" s="20" t="s">
        <v>700</v>
      </c>
      <c r="D3664" s="1">
        <v>44528</v>
      </c>
      <c r="E3664">
        <v>164</v>
      </c>
      <c r="F3664">
        <v>10</v>
      </c>
      <c r="G3664">
        <v>5</v>
      </c>
      <c r="H3664">
        <v>3</v>
      </c>
      <c r="I3664">
        <v>2</v>
      </c>
      <c r="J3664">
        <v>77</v>
      </c>
      <c r="K3664">
        <v>6</v>
      </c>
      <c r="L3664">
        <v>15</v>
      </c>
      <c r="M3664">
        <v>1</v>
      </c>
      <c r="N3664">
        <v>55</v>
      </c>
      <c r="O3664">
        <v>47</v>
      </c>
      <c r="P3664">
        <v>0</v>
      </c>
      <c r="Q3664">
        <v>1</v>
      </c>
      <c r="R3664">
        <v>639</v>
      </c>
      <c r="S3664">
        <v>428</v>
      </c>
      <c r="T3664">
        <v>26</v>
      </c>
      <c r="U3664">
        <v>32</v>
      </c>
      <c r="V3664">
        <v>2</v>
      </c>
      <c r="W3664">
        <v>2162</v>
      </c>
      <c r="X3664">
        <v>549</v>
      </c>
      <c r="Y3664">
        <v>54</v>
      </c>
      <c r="Z3664">
        <v>241</v>
      </c>
      <c r="AA3664">
        <v>28</v>
      </c>
      <c r="AB3664">
        <v>1056</v>
      </c>
      <c r="AC3664">
        <v>253</v>
      </c>
      <c r="AD3664">
        <v>35</v>
      </c>
      <c r="AE3664">
        <v>139</v>
      </c>
      <c r="AF3664">
        <v>18</v>
      </c>
      <c r="AG3664">
        <v>412</v>
      </c>
      <c r="AH3664">
        <v>42</v>
      </c>
      <c r="AI3664">
        <v>4</v>
      </c>
      <c r="AJ3664">
        <v>81</v>
      </c>
      <c r="AK3664">
        <v>6</v>
      </c>
      <c r="AL3664">
        <v>150</v>
      </c>
      <c r="AM3664">
        <v>98</v>
      </c>
      <c r="AN3664">
        <v>14</v>
      </c>
      <c r="AO3664">
        <v>1</v>
      </c>
      <c r="AP3664">
        <v>1</v>
      </c>
      <c r="AQ3664">
        <v>0</v>
      </c>
      <c r="AR3664">
        <v>1</v>
      </c>
      <c r="AS3664">
        <v>1</v>
      </c>
      <c r="AT3664">
        <v>0</v>
      </c>
      <c r="AU3664">
        <v>0</v>
      </c>
      <c r="AV3664">
        <v>0</v>
      </c>
      <c r="AW3664">
        <v>0</v>
      </c>
      <c r="AX3664">
        <v>0</v>
      </c>
      <c r="AY3664">
        <v>0</v>
      </c>
      <c r="AZ3664">
        <v>0</v>
      </c>
      <c r="BA3664">
        <v>0</v>
      </c>
      <c r="BB3664">
        <v>0</v>
      </c>
      <c r="BC3664">
        <v>0</v>
      </c>
      <c r="BD3664">
        <v>0</v>
      </c>
      <c r="BE3664">
        <v>0</v>
      </c>
      <c r="BF3664">
        <v>0</v>
      </c>
      <c r="BG3664" s="20">
        <v>8</v>
      </c>
      <c r="BH3664" s="20">
        <v>3</v>
      </c>
      <c r="BI3664" s="20">
        <v>130</v>
      </c>
      <c r="BJ3664" s="20">
        <v>53</v>
      </c>
      <c r="BK3664" s="20">
        <v>568</v>
      </c>
      <c r="BL3664" s="20">
        <v>1728</v>
      </c>
      <c r="BM3664" s="20">
        <v>837</v>
      </c>
      <c r="BN3664" s="20">
        <v>287</v>
      </c>
      <c r="BO3664" s="20">
        <v>128</v>
      </c>
      <c r="BP3664" s="20"/>
      <c r="BQ3664" s="20"/>
      <c r="BR3664" s="20"/>
      <c r="BS3664" s="20"/>
      <c r="BT3664" s="20"/>
      <c r="BU3664" s="20"/>
      <c r="BV3664" s="20"/>
    </row>
    <row r="3665" spans="1:74" x14ac:dyDescent="0.25">
      <c r="A3665" s="20" t="s">
        <v>676</v>
      </c>
      <c r="B3665" s="20" t="s">
        <v>687</v>
      </c>
      <c r="C3665" s="20" t="s">
        <v>700</v>
      </c>
      <c r="D3665" s="1">
        <v>44535</v>
      </c>
      <c r="E3665">
        <v>164</v>
      </c>
      <c r="F3665">
        <v>10</v>
      </c>
      <c r="G3665">
        <v>5</v>
      </c>
      <c r="H3665">
        <v>3</v>
      </c>
      <c r="I3665">
        <v>2</v>
      </c>
      <c r="J3665">
        <v>85</v>
      </c>
      <c r="K3665">
        <v>6</v>
      </c>
      <c r="L3665">
        <v>15</v>
      </c>
      <c r="M3665">
        <v>1</v>
      </c>
      <c r="N3665">
        <v>53</v>
      </c>
      <c r="O3665">
        <v>46</v>
      </c>
      <c r="P3665">
        <v>0</v>
      </c>
      <c r="Q3665">
        <v>0</v>
      </c>
      <c r="R3665">
        <v>638</v>
      </c>
      <c r="S3665">
        <v>439</v>
      </c>
      <c r="T3665">
        <v>26</v>
      </c>
      <c r="U3665">
        <v>32</v>
      </c>
      <c r="V3665">
        <v>2</v>
      </c>
      <c r="W3665">
        <v>2164</v>
      </c>
      <c r="X3665">
        <v>664</v>
      </c>
      <c r="Y3665">
        <v>55</v>
      </c>
      <c r="Z3665">
        <v>241</v>
      </c>
      <c r="AA3665">
        <v>28</v>
      </c>
      <c r="AB3665">
        <v>1057</v>
      </c>
      <c r="AC3665">
        <v>335</v>
      </c>
      <c r="AD3665">
        <v>35</v>
      </c>
      <c r="AE3665">
        <v>138</v>
      </c>
      <c r="AF3665">
        <v>17</v>
      </c>
      <c r="AG3665">
        <v>412</v>
      </c>
      <c r="AH3665">
        <v>54</v>
      </c>
      <c r="AI3665">
        <v>3</v>
      </c>
      <c r="AJ3665">
        <v>79</v>
      </c>
      <c r="AK3665">
        <v>6</v>
      </c>
      <c r="AL3665">
        <v>151</v>
      </c>
      <c r="AM3665">
        <v>99</v>
      </c>
      <c r="AN3665">
        <v>14</v>
      </c>
      <c r="AO3665">
        <v>1</v>
      </c>
      <c r="AP3665">
        <v>0</v>
      </c>
      <c r="AQ3665">
        <v>0</v>
      </c>
      <c r="AR3665">
        <v>1</v>
      </c>
      <c r="AS3665">
        <v>1</v>
      </c>
      <c r="AT3665">
        <v>0</v>
      </c>
      <c r="AU3665">
        <v>0</v>
      </c>
      <c r="AV3665">
        <v>0</v>
      </c>
      <c r="AW3665">
        <v>0</v>
      </c>
      <c r="AX3665">
        <v>0</v>
      </c>
      <c r="AY3665">
        <v>0</v>
      </c>
      <c r="AZ3665">
        <v>0</v>
      </c>
      <c r="BA3665">
        <v>0</v>
      </c>
      <c r="BB3665">
        <v>0</v>
      </c>
      <c r="BC3665">
        <v>0</v>
      </c>
      <c r="BD3665">
        <v>0</v>
      </c>
      <c r="BE3665">
        <v>0</v>
      </c>
      <c r="BF3665">
        <v>0</v>
      </c>
      <c r="BG3665" s="20">
        <v>8</v>
      </c>
      <c r="BH3665" s="20">
        <v>3</v>
      </c>
      <c r="BI3665" s="20">
        <v>130</v>
      </c>
      <c r="BJ3665" s="20">
        <v>53</v>
      </c>
      <c r="BK3665" s="20">
        <v>567</v>
      </c>
      <c r="BL3665" s="20">
        <v>1732</v>
      </c>
      <c r="BM3665" s="20">
        <v>841</v>
      </c>
      <c r="BN3665" s="20">
        <v>287</v>
      </c>
      <c r="BO3665" s="20">
        <v>131</v>
      </c>
      <c r="BP3665" s="20"/>
      <c r="BQ3665" s="20"/>
      <c r="BR3665" s="20"/>
      <c r="BS3665" s="20"/>
      <c r="BT3665" s="20"/>
      <c r="BU3665" s="20"/>
      <c r="BV3665" s="20"/>
    </row>
    <row r="3666" spans="1:74" x14ac:dyDescent="0.25">
      <c r="A3666" s="20" t="s">
        <v>676</v>
      </c>
      <c r="B3666" s="20" t="s">
        <v>687</v>
      </c>
      <c r="C3666" s="20" t="s">
        <v>700</v>
      </c>
      <c r="D3666" s="1">
        <v>44542</v>
      </c>
      <c r="E3666">
        <v>165</v>
      </c>
      <c r="F3666">
        <v>10</v>
      </c>
      <c r="G3666">
        <v>6</v>
      </c>
      <c r="H3666">
        <v>3</v>
      </c>
      <c r="I3666">
        <v>2</v>
      </c>
      <c r="J3666">
        <v>90</v>
      </c>
      <c r="K3666">
        <v>6</v>
      </c>
      <c r="L3666">
        <v>15</v>
      </c>
      <c r="M3666">
        <v>1</v>
      </c>
      <c r="N3666">
        <v>50</v>
      </c>
      <c r="O3666">
        <v>44</v>
      </c>
      <c r="P3666">
        <v>0</v>
      </c>
      <c r="Q3666">
        <v>0</v>
      </c>
      <c r="R3666">
        <v>638</v>
      </c>
      <c r="S3666">
        <v>447</v>
      </c>
      <c r="T3666">
        <v>26</v>
      </c>
      <c r="U3666">
        <v>32</v>
      </c>
      <c r="V3666">
        <v>3</v>
      </c>
      <c r="W3666">
        <v>2164</v>
      </c>
      <c r="X3666">
        <v>762</v>
      </c>
      <c r="Y3666">
        <v>55</v>
      </c>
      <c r="Z3666">
        <v>240</v>
      </c>
      <c r="AA3666">
        <v>26</v>
      </c>
      <c r="AB3666">
        <v>1054</v>
      </c>
      <c r="AC3666">
        <v>406</v>
      </c>
      <c r="AD3666">
        <v>37</v>
      </c>
      <c r="AE3666">
        <v>134</v>
      </c>
      <c r="AF3666">
        <v>17</v>
      </c>
      <c r="AG3666">
        <v>412</v>
      </c>
      <c r="AH3666">
        <v>72</v>
      </c>
      <c r="AI3666">
        <v>2</v>
      </c>
      <c r="AJ3666">
        <v>78</v>
      </c>
      <c r="AK3666">
        <v>6</v>
      </c>
      <c r="AL3666">
        <v>151</v>
      </c>
      <c r="AM3666">
        <v>106</v>
      </c>
      <c r="AN3666">
        <v>14</v>
      </c>
      <c r="AO3666">
        <v>1</v>
      </c>
      <c r="AP3666">
        <v>0</v>
      </c>
      <c r="AQ3666">
        <v>0</v>
      </c>
      <c r="AR3666">
        <v>1</v>
      </c>
      <c r="AS3666">
        <v>1</v>
      </c>
      <c r="AT3666">
        <v>0</v>
      </c>
      <c r="AU3666">
        <v>0</v>
      </c>
      <c r="AV3666">
        <v>0</v>
      </c>
      <c r="AW3666">
        <v>0</v>
      </c>
      <c r="AX3666">
        <v>0</v>
      </c>
      <c r="AY3666">
        <v>0</v>
      </c>
      <c r="AZ3666">
        <v>0</v>
      </c>
      <c r="BA3666">
        <v>0</v>
      </c>
      <c r="BB3666">
        <v>0</v>
      </c>
      <c r="BC3666">
        <v>0</v>
      </c>
      <c r="BD3666">
        <v>0</v>
      </c>
      <c r="BE3666">
        <v>0</v>
      </c>
      <c r="BF3666">
        <v>0</v>
      </c>
      <c r="BG3666" s="20">
        <v>8</v>
      </c>
      <c r="BH3666" s="20">
        <v>3</v>
      </c>
      <c r="BI3666" s="20">
        <v>130</v>
      </c>
      <c r="BJ3666" s="20">
        <v>50</v>
      </c>
      <c r="BK3666" s="20">
        <v>567</v>
      </c>
      <c r="BL3666" s="20">
        <v>1735</v>
      </c>
      <c r="BM3666" s="20">
        <v>839</v>
      </c>
      <c r="BN3666" s="20">
        <v>291</v>
      </c>
      <c r="BO3666" s="20">
        <v>131</v>
      </c>
      <c r="BP3666" s="20"/>
      <c r="BQ3666" s="20"/>
      <c r="BR3666" s="20"/>
      <c r="BS3666" s="20"/>
      <c r="BT3666" s="20"/>
      <c r="BU3666" s="20"/>
      <c r="BV3666" s="20"/>
    </row>
    <row r="3667" spans="1:74" x14ac:dyDescent="0.25">
      <c r="A3667" s="20" t="s">
        <v>676</v>
      </c>
      <c r="B3667" s="20" t="s">
        <v>687</v>
      </c>
      <c r="C3667" s="20" t="s">
        <v>700</v>
      </c>
      <c r="D3667" s="1">
        <v>44549</v>
      </c>
      <c r="E3667">
        <v>165</v>
      </c>
      <c r="F3667">
        <v>10</v>
      </c>
      <c r="G3667">
        <v>6</v>
      </c>
      <c r="H3667">
        <v>3</v>
      </c>
      <c r="I3667">
        <v>2</v>
      </c>
      <c r="J3667">
        <v>97</v>
      </c>
      <c r="K3667">
        <v>6</v>
      </c>
      <c r="L3667">
        <v>15</v>
      </c>
      <c r="M3667">
        <v>1</v>
      </c>
      <c r="N3667">
        <v>50</v>
      </c>
      <c r="O3667">
        <v>44</v>
      </c>
      <c r="P3667">
        <v>0</v>
      </c>
      <c r="Q3667">
        <v>0</v>
      </c>
      <c r="R3667">
        <v>637</v>
      </c>
      <c r="S3667">
        <v>453</v>
      </c>
      <c r="T3667">
        <v>26</v>
      </c>
      <c r="U3667">
        <v>31</v>
      </c>
      <c r="V3667">
        <v>3</v>
      </c>
      <c r="W3667">
        <v>2155</v>
      </c>
      <c r="X3667">
        <v>875</v>
      </c>
      <c r="Y3667">
        <v>56</v>
      </c>
      <c r="Z3667">
        <v>231</v>
      </c>
      <c r="AA3667">
        <v>25</v>
      </c>
      <c r="AB3667">
        <v>1055</v>
      </c>
      <c r="AC3667">
        <v>493</v>
      </c>
      <c r="AD3667">
        <v>37</v>
      </c>
      <c r="AE3667">
        <v>133</v>
      </c>
      <c r="AF3667">
        <v>18</v>
      </c>
      <c r="AG3667">
        <v>412</v>
      </c>
      <c r="AH3667">
        <v>95</v>
      </c>
      <c r="AI3667">
        <v>2</v>
      </c>
      <c r="AJ3667">
        <v>77</v>
      </c>
      <c r="AK3667">
        <v>6</v>
      </c>
      <c r="AL3667">
        <v>152</v>
      </c>
      <c r="AM3667">
        <v>109</v>
      </c>
      <c r="AN3667">
        <v>13</v>
      </c>
      <c r="AO3667">
        <v>1</v>
      </c>
      <c r="AP3667">
        <v>0</v>
      </c>
      <c r="AQ3667">
        <v>0</v>
      </c>
      <c r="AR3667">
        <v>1</v>
      </c>
      <c r="AS3667">
        <v>1</v>
      </c>
      <c r="AT3667">
        <v>0</v>
      </c>
      <c r="AU3667">
        <v>0</v>
      </c>
      <c r="AV3667">
        <v>0</v>
      </c>
      <c r="AW3667">
        <v>0</v>
      </c>
      <c r="AX3667">
        <v>0</v>
      </c>
      <c r="AY3667">
        <v>0</v>
      </c>
      <c r="AZ3667">
        <v>0</v>
      </c>
      <c r="BA3667">
        <v>0</v>
      </c>
      <c r="BB3667">
        <v>0</v>
      </c>
      <c r="BC3667">
        <v>0</v>
      </c>
      <c r="BD3667">
        <v>0</v>
      </c>
      <c r="BE3667">
        <v>0</v>
      </c>
      <c r="BF3667">
        <v>0</v>
      </c>
      <c r="BG3667" s="20">
        <v>8</v>
      </c>
      <c r="BH3667" s="20">
        <v>3</v>
      </c>
      <c r="BI3667" s="20">
        <v>130</v>
      </c>
      <c r="BJ3667" s="20">
        <v>50</v>
      </c>
      <c r="BK3667" s="20">
        <v>567</v>
      </c>
      <c r="BL3667" s="20">
        <v>1738</v>
      </c>
      <c r="BM3667" s="20">
        <v>842</v>
      </c>
      <c r="BN3667" s="20">
        <v>294</v>
      </c>
      <c r="BO3667" s="20">
        <v>134</v>
      </c>
      <c r="BP3667" s="20">
        <v>8415</v>
      </c>
      <c r="BQ3667" s="20">
        <v>1495</v>
      </c>
      <c r="BR3667" s="20">
        <v>0</v>
      </c>
      <c r="BS3667" s="20">
        <v>203</v>
      </c>
      <c r="BT3667" s="20">
        <v>2277</v>
      </c>
      <c r="BU3667" s="20">
        <v>214</v>
      </c>
      <c r="BV3667" s="20">
        <v>5270</v>
      </c>
    </row>
    <row r="3668" spans="1:74" x14ac:dyDescent="0.25">
      <c r="A3668" s="20" t="s">
        <v>676</v>
      </c>
      <c r="B3668" s="20" t="s">
        <v>687</v>
      </c>
      <c r="C3668" s="20" t="s">
        <v>700</v>
      </c>
      <c r="D3668" s="1">
        <v>44558</v>
      </c>
      <c r="E3668">
        <v>164</v>
      </c>
      <c r="F3668">
        <v>10</v>
      </c>
      <c r="G3668">
        <v>6</v>
      </c>
      <c r="H3668">
        <v>3</v>
      </c>
      <c r="I3668">
        <v>2</v>
      </c>
      <c r="J3668">
        <v>103</v>
      </c>
      <c r="K3668">
        <v>6</v>
      </c>
      <c r="L3668">
        <v>15</v>
      </c>
      <c r="M3668">
        <v>1</v>
      </c>
      <c r="N3668">
        <v>50</v>
      </c>
      <c r="O3668">
        <v>44</v>
      </c>
      <c r="P3668">
        <v>0</v>
      </c>
      <c r="Q3668">
        <v>0</v>
      </c>
      <c r="R3668">
        <v>641</v>
      </c>
      <c r="S3668">
        <v>471</v>
      </c>
      <c r="T3668">
        <v>26</v>
      </c>
      <c r="U3668">
        <v>31</v>
      </c>
      <c r="V3668">
        <v>4</v>
      </c>
      <c r="W3668">
        <v>2151</v>
      </c>
      <c r="X3668">
        <v>990</v>
      </c>
      <c r="Y3668">
        <v>56</v>
      </c>
      <c r="Z3668">
        <v>227</v>
      </c>
      <c r="AA3668">
        <v>24</v>
      </c>
      <c r="AB3668">
        <v>1050</v>
      </c>
      <c r="AC3668">
        <v>557</v>
      </c>
      <c r="AD3668">
        <v>36</v>
      </c>
      <c r="AE3668">
        <v>130</v>
      </c>
      <c r="AF3668">
        <v>17</v>
      </c>
      <c r="AG3668">
        <v>413</v>
      </c>
      <c r="AH3668">
        <v>124</v>
      </c>
      <c r="AI3668">
        <v>3</v>
      </c>
      <c r="AJ3668">
        <v>75</v>
      </c>
      <c r="AK3668">
        <v>6</v>
      </c>
      <c r="AL3668">
        <v>152</v>
      </c>
      <c r="AM3668">
        <v>112</v>
      </c>
      <c r="AN3668">
        <v>13</v>
      </c>
      <c r="AO3668">
        <v>1</v>
      </c>
      <c r="AP3668">
        <v>0</v>
      </c>
      <c r="AQ3668">
        <v>0</v>
      </c>
      <c r="AR3668">
        <v>1</v>
      </c>
      <c r="AS3668">
        <v>1</v>
      </c>
      <c r="AT3668">
        <v>0</v>
      </c>
      <c r="AU3668">
        <v>0</v>
      </c>
      <c r="AV3668">
        <v>0</v>
      </c>
      <c r="AW3668">
        <v>0</v>
      </c>
      <c r="AX3668">
        <v>0</v>
      </c>
      <c r="AY3668">
        <v>0</v>
      </c>
      <c r="AZ3668">
        <v>0</v>
      </c>
      <c r="BA3668">
        <v>0</v>
      </c>
      <c r="BB3668">
        <v>0</v>
      </c>
      <c r="BC3668">
        <v>0</v>
      </c>
      <c r="BD3668">
        <v>0</v>
      </c>
      <c r="BE3668">
        <v>0</v>
      </c>
      <c r="BF3668">
        <v>0</v>
      </c>
      <c r="BG3668" s="20">
        <v>8</v>
      </c>
      <c r="BH3668" s="20">
        <v>3</v>
      </c>
      <c r="BI3668" s="20">
        <v>130</v>
      </c>
      <c r="BJ3668" s="20">
        <v>50</v>
      </c>
      <c r="BK3668" s="20">
        <v>571</v>
      </c>
      <c r="BL3668" s="20">
        <v>1744</v>
      </c>
      <c r="BM3668" s="20">
        <v>841</v>
      </c>
      <c r="BN3668" s="20">
        <v>297</v>
      </c>
      <c r="BO3668" s="20">
        <v>134</v>
      </c>
      <c r="BP3668" s="20">
        <v>8399</v>
      </c>
      <c r="BQ3668" s="20">
        <v>2163</v>
      </c>
      <c r="BR3668" s="20">
        <v>0</v>
      </c>
      <c r="BS3668" s="20">
        <v>206</v>
      </c>
      <c r="BT3668" s="20">
        <v>2261</v>
      </c>
      <c r="BU3668" s="20">
        <v>209</v>
      </c>
      <c r="BV3668" s="20">
        <v>5284</v>
      </c>
    </row>
    <row r="3669" spans="1:74" x14ac:dyDescent="0.25">
      <c r="A3669" s="20" t="s">
        <v>676</v>
      </c>
      <c r="B3669" s="20" t="s">
        <v>687</v>
      </c>
      <c r="C3669" s="20" t="s">
        <v>700</v>
      </c>
      <c r="D3669" s="1">
        <v>44564</v>
      </c>
      <c r="E3669">
        <v>163</v>
      </c>
      <c r="F3669">
        <v>10</v>
      </c>
      <c r="G3669">
        <v>6</v>
      </c>
      <c r="H3669">
        <v>3</v>
      </c>
      <c r="I3669">
        <v>2</v>
      </c>
      <c r="J3669">
        <v>105</v>
      </c>
      <c r="K3669">
        <v>6</v>
      </c>
      <c r="L3669">
        <v>15</v>
      </c>
      <c r="M3669">
        <v>1</v>
      </c>
      <c r="N3669">
        <v>50</v>
      </c>
      <c r="O3669">
        <v>44</v>
      </c>
      <c r="P3669">
        <v>0</v>
      </c>
      <c r="Q3669">
        <v>0</v>
      </c>
      <c r="R3669">
        <v>646</v>
      </c>
      <c r="S3669">
        <v>484</v>
      </c>
      <c r="T3669">
        <v>26</v>
      </c>
      <c r="U3669">
        <v>31</v>
      </c>
      <c r="V3669">
        <v>4</v>
      </c>
      <c r="W3669">
        <v>2154</v>
      </c>
      <c r="X3669">
        <v>1032</v>
      </c>
      <c r="Y3669">
        <v>57</v>
      </c>
      <c r="Z3669">
        <v>224</v>
      </c>
      <c r="AA3669">
        <v>24</v>
      </c>
      <c r="AB3669">
        <v>1053</v>
      </c>
      <c r="AC3669">
        <v>571</v>
      </c>
      <c r="AD3669">
        <v>36</v>
      </c>
      <c r="AE3669">
        <v>129</v>
      </c>
      <c r="AF3669">
        <v>17</v>
      </c>
      <c r="AG3669">
        <v>409</v>
      </c>
      <c r="AH3669">
        <v>129</v>
      </c>
      <c r="AI3669">
        <v>3</v>
      </c>
      <c r="AJ3669">
        <v>71</v>
      </c>
      <c r="AK3669">
        <v>6</v>
      </c>
      <c r="AL3669">
        <v>151</v>
      </c>
      <c r="AM3669">
        <v>115</v>
      </c>
      <c r="AN3669">
        <v>13</v>
      </c>
      <c r="AO3669">
        <v>1</v>
      </c>
      <c r="AP3669">
        <v>0</v>
      </c>
      <c r="AQ3669">
        <v>0</v>
      </c>
      <c r="AR3669">
        <v>1</v>
      </c>
      <c r="AS3669">
        <v>1</v>
      </c>
      <c r="AT3669">
        <v>0</v>
      </c>
      <c r="AU3669">
        <v>0</v>
      </c>
      <c r="AV3669">
        <v>0</v>
      </c>
      <c r="AW3669">
        <v>0</v>
      </c>
      <c r="AX3669">
        <v>0</v>
      </c>
      <c r="AY3669">
        <v>0</v>
      </c>
      <c r="AZ3669">
        <v>0</v>
      </c>
      <c r="BA3669">
        <v>0</v>
      </c>
      <c r="BB3669">
        <v>0</v>
      </c>
      <c r="BC3669">
        <v>0</v>
      </c>
      <c r="BD3669">
        <v>0</v>
      </c>
      <c r="BE3669">
        <v>0</v>
      </c>
      <c r="BF3669">
        <v>0</v>
      </c>
      <c r="BG3669" s="20">
        <v>8</v>
      </c>
      <c r="BH3669" s="20">
        <v>3</v>
      </c>
      <c r="BI3669" s="20">
        <v>130</v>
      </c>
      <c r="BJ3669" s="20">
        <v>50</v>
      </c>
      <c r="BK3669" s="20">
        <v>577</v>
      </c>
      <c r="BL3669" s="20">
        <v>1747</v>
      </c>
      <c r="BM3669" s="20">
        <v>844</v>
      </c>
      <c r="BN3669" s="20">
        <v>294</v>
      </c>
      <c r="BO3669" s="20">
        <v>133</v>
      </c>
      <c r="BP3669" s="20">
        <v>8381</v>
      </c>
      <c r="BQ3669" s="20">
        <v>2323</v>
      </c>
      <c r="BR3669" s="20">
        <v>0</v>
      </c>
      <c r="BS3669" s="20">
        <v>207</v>
      </c>
      <c r="BT3669" s="20">
        <v>2247</v>
      </c>
      <c r="BU3669" s="20">
        <v>205</v>
      </c>
      <c r="BV3669" s="20">
        <v>5277</v>
      </c>
    </row>
    <row r="3670" spans="1:74" x14ac:dyDescent="0.25">
      <c r="A3670" s="20" t="s">
        <v>676</v>
      </c>
      <c r="B3670" s="20" t="s">
        <v>687</v>
      </c>
      <c r="C3670" s="20" t="s">
        <v>700</v>
      </c>
      <c r="D3670" s="1">
        <v>44570</v>
      </c>
      <c r="E3670">
        <v>165</v>
      </c>
      <c r="F3670">
        <v>10</v>
      </c>
      <c r="G3670">
        <v>6</v>
      </c>
      <c r="H3670">
        <v>3</v>
      </c>
      <c r="I3670">
        <v>2</v>
      </c>
      <c r="J3670">
        <v>107</v>
      </c>
      <c r="K3670">
        <v>6</v>
      </c>
      <c r="L3670">
        <v>15</v>
      </c>
      <c r="M3670">
        <v>1</v>
      </c>
      <c r="N3670">
        <v>49</v>
      </c>
      <c r="O3670">
        <v>43</v>
      </c>
      <c r="P3670">
        <v>0</v>
      </c>
      <c r="Q3670">
        <v>0</v>
      </c>
      <c r="R3670">
        <v>644</v>
      </c>
      <c r="S3670">
        <v>490</v>
      </c>
      <c r="T3670">
        <v>26</v>
      </c>
      <c r="U3670">
        <v>31</v>
      </c>
      <c r="V3670">
        <v>3</v>
      </c>
      <c r="W3670">
        <v>2148</v>
      </c>
      <c r="X3670">
        <v>1117</v>
      </c>
      <c r="Y3670">
        <v>56</v>
      </c>
      <c r="Z3670">
        <v>216</v>
      </c>
      <c r="AA3670">
        <v>25</v>
      </c>
      <c r="AB3670">
        <v>1051</v>
      </c>
      <c r="AC3670">
        <v>610</v>
      </c>
      <c r="AD3670">
        <v>37</v>
      </c>
      <c r="AE3670">
        <v>126</v>
      </c>
      <c r="AF3670">
        <v>17</v>
      </c>
      <c r="AG3670">
        <v>411</v>
      </c>
      <c r="AH3670">
        <v>150</v>
      </c>
      <c r="AI3670">
        <v>3</v>
      </c>
      <c r="AJ3670">
        <v>71</v>
      </c>
      <c r="AK3670">
        <v>6</v>
      </c>
      <c r="AL3670">
        <v>151</v>
      </c>
      <c r="AM3670">
        <v>115</v>
      </c>
      <c r="AN3670">
        <v>13</v>
      </c>
      <c r="AO3670">
        <v>1</v>
      </c>
      <c r="AP3670">
        <v>0</v>
      </c>
      <c r="AQ3670">
        <v>0</v>
      </c>
      <c r="AR3670">
        <v>1</v>
      </c>
      <c r="AS3670">
        <v>1</v>
      </c>
      <c r="AT3670">
        <v>0</v>
      </c>
      <c r="AU3670">
        <v>0</v>
      </c>
      <c r="AV3670">
        <v>0</v>
      </c>
      <c r="AW3670">
        <v>0</v>
      </c>
      <c r="AX3670">
        <v>0</v>
      </c>
      <c r="AY3670">
        <v>0</v>
      </c>
      <c r="AZ3670">
        <v>0</v>
      </c>
      <c r="BA3670">
        <v>0</v>
      </c>
      <c r="BB3670">
        <v>0</v>
      </c>
      <c r="BC3670">
        <v>0</v>
      </c>
      <c r="BD3670">
        <v>0</v>
      </c>
      <c r="BE3670">
        <v>0</v>
      </c>
      <c r="BF3670">
        <v>0</v>
      </c>
      <c r="BG3670" s="20">
        <v>8</v>
      </c>
      <c r="BH3670" s="20">
        <v>3</v>
      </c>
      <c r="BI3670" s="20">
        <v>132</v>
      </c>
      <c r="BJ3670" s="20">
        <v>49</v>
      </c>
      <c r="BK3670" s="20">
        <v>576</v>
      </c>
      <c r="BL3670" s="20">
        <v>1745</v>
      </c>
      <c r="BM3670" s="20">
        <v>842</v>
      </c>
      <c r="BN3670" s="20">
        <v>299</v>
      </c>
      <c r="BO3670" s="20">
        <v>133</v>
      </c>
      <c r="BP3670" s="20">
        <v>8366</v>
      </c>
      <c r="BQ3670" s="20">
        <v>2603</v>
      </c>
      <c r="BR3670" s="20">
        <v>0</v>
      </c>
      <c r="BS3670" s="20">
        <v>209</v>
      </c>
      <c r="BT3670" s="20">
        <v>2224</v>
      </c>
      <c r="BU3670" s="20">
        <v>203</v>
      </c>
      <c r="BV3670" s="20">
        <v>5295</v>
      </c>
    </row>
    <row r="3671" spans="1:74" x14ac:dyDescent="0.25">
      <c r="A3671" s="20" t="s">
        <v>676</v>
      </c>
      <c r="B3671" s="20" t="s">
        <v>687</v>
      </c>
      <c r="C3671" s="20" t="s">
        <v>700</v>
      </c>
      <c r="D3671" s="1">
        <v>44578</v>
      </c>
      <c r="E3671">
        <v>163</v>
      </c>
      <c r="F3671">
        <v>9</v>
      </c>
      <c r="G3671">
        <v>6</v>
      </c>
      <c r="H3671">
        <v>2</v>
      </c>
      <c r="I3671">
        <v>2</v>
      </c>
      <c r="J3671">
        <v>106</v>
      </c>
      <c r="K3671">
        <v>6</v>
      </c>
      <c r="L3671">
        <v>15</v>
      </c>
      <c r="M3671">
        <v>1</v>
      </c>
      <c r="N3671">
        <v>48</v>
      </c>
      <c r="O3671">
        <v>42</v>
      </c>
      <c r="P3671">
        <v>0</v>
      </c>
      <c r="Q3671">
        <v>0</v>
      </c>
      <c r="R3671">
        <v>641</v>
      </c>
      <c r="S3671">
        <v>497</v>
      </c>
      <c r="T3671">
        <v>26</v>
      </c>
      <c r="U3671">
        <v>31</v>
      </c>
      <c r="V3671">
        <v>3</v>
      </c>
      <c r="W3671">
        <v>2147</v>
      </c>
      <c r="X3671">
        <v>1172</v>
      </c>
      <c r="Y3671">
        <v>57</v>
      </c>
      <c r="Z3671">
        <v>210</v>
      </c>
      <c r="AA3671">
        <v>25</v>
      </c>
      <c r="AB3671">
        <v>1050</v>
      </c>
      <c r="AC3671">
        <v>635</v>
      </c>
      <c r="AD3671">
        <v>37</v>
      </c>
      <c r="AE3671">
        <v>125</v>
      </c>
      <c r="AF3671">
        <v>17</v>
      </c>
      <c r="AG3671">
        <v>411</v>
      </c>
      <c r="AH3671">
        <v>163</v>
      </c>
      <c r="AI3671">
        <v>3</v>
      </c>
      <c r="AJ3671">
        <v>69</v>
      </c>
      <c r="AK3671">
        <v>6</v>
      </c>
      <c r="AL3671">
        <v>150</v>
      </c>
      <c r="AM3671">
        <v>114</v>
      </c>
      <c r="AN3671">
        <v>13</v>
      </c>
      <c r="AO3671">
        <v>1</v>
      </c>
      <c r="AP3671">
        <v>0</v>
      </c>
      <c r="AQ3671">
        <v>0</v>
      </c>
      <c r="AR3671">
        <v>1</v>
      </c>
      <c r="AS3671">
        <v>1</v>
      </c>
      <c r="AT3671">
        <v>0</v>
      </c>
      <c r="AU3671">
        <v>0</v>
      </c>
      <c r="AV3671">
        <v>0</v>
      </c>
      <c r="AW3671">
        <v>0</v>
      </c>
      <c r="AX3671">
        <v>0</v>
      </c>
      <c r="AY3671">
        <v>0</v>
      </c>
      <c r="AZ3671">
        <v>0</v>
      </c>
      <c r="BA3671">
        <v>0</v>
      </c>
      <c r="BB3671">
        <v>0</v>
      </c>
      <c r="BC3671">
        <v>0</v>
      </c>
      <c r="BD3671">
        <v>0</v>
      </c>
      <c r="BE3671">
        <v>0</v>
      </c>
      <c r="BF3671">
        <v>0</v>
      </c>
      <c r="BG3671" s="20">
        <v>7</v>
      </c>
      <c r="BH3671" s="20">
        <v>2</v>
      </c>
      <c r="BI3671" s="20">
        <v>131</v>
      </c>
      <c r="BJ3671" s="20">
        <v>48</v>
      </c>
      <c r="BK3671" s="20">
        <v>574</v>
      </c>
      <c r="BL3671" s="20">
        <v>1756</v>
      </c>
      <c r="BM3671" s="20">
        <v>842</v>
      </c>
      <c r="BN3671" s="20">
        <v>298</v>
      </c>
      <c r="BO3671" s="20">
        <v>132</v>
      </c>
      <c r="BP3671" s="20">
        <v>8336</v>
      </c>
      <c r="BQ3671" s="20">
        <v>2868</v>
      </c>
      <c r="BR3671" s="20">
        <v>0</v>
      </c>
      <c r="BS3671" s="20">
        <v>209</v>
      </c>
      <c r="BT3671" s="20">
        <v>2198</v>
      </c>
      <c r="BU3671" s="20">
        <v>202</v>
      </c>
      <c r="BV3671" s="20">
        <v>5292</v>
      </c>
    </row>
    <row r="3672" spans="1:74" x14ac:dyDescent="0.25">
      <c r="A3672" s="20" t="s">
        <v>676</v>
      </c>
      <c r="B3672" s="20" t="s">
        <v>687</v>
      </c>
      <c r="C3672" s="20" t="s">
        <v>700</v>
      </c>
      <c r="D3672" s="1">
        <v>44584</v>
      </c>
      <c r="E3672">
        <v>164</v>
      </c>
      <c r="F3672">
        <v>9</v>
      </c>
      <c r="G3672">
        <v>6</v>
      </c>
      <c r="H3672">
        <v>2</v>
      </c>
      <c r="I3672">
        <v>2</v>
      </c>
      <c r="J3672">
        <v>107</v>
      </c>
      <c r="K3672">
        <v>6</v>
      </c>
      <c r="L3672">
        <v>15</v>
      </c>
      <c r="M3672">
        <v>1</v>
      </c>
      <c r="N3672">
        <v>48</v>
      </c>
      <c r="O3672">
        <v>42</v>
      </c>
      <c r="P3672">
        <v>0</v>
      </c>
      <c r="Q3672">
        <v>1</v>
      </c>
      <c r="R3672">
        <v>639</v>
      </c>
      <c r="S3672">
        <v>498</v>
      </c>
      <c r="T3672">
        <v>26</v>
      </c>
      <c r="U3672">
        <v>31</v>
      </c>
      <c r="V3672">
        <v>2</v>
      </c>
      <c r="W3672">
        <v>2141</v>
      </c>
      <c r="X3672">
        <v>1186</v>
      </c>
      <c r="Y3672">
        <v>55</v>
      </c>
      <c r="Z3672">
        <v>209</v>
      </c>
      <c r="AA3672">
        <v>24</v>
      </c>
      <c r="AB3672">
        <v>1052</v>
      </c>
      <c r="AC3672">
        <v>647</v>
      </c>
      <c r="AD3672">
        <v>37</v>
      </c>
      <c r="AE3672">
        <v>126</v>
      </c>
      <c r="AF3672">
        <v>17</v>
      </c>
      <c r="AG3672">
        <v>413</v>
      </c>
      <c r="AH3672">
        <v>171</v>
      </c>
      <c r="AI3672">
        <v>3</v>
      </c>
      <c r="AJ3672">
        <v>70</v>
      </c>
      <c r="AK3672">
        <v>6</v>
      </c>
      <c r="AL3672">
        <v>150</v>
      </c>
      <c r="AM3672">
        <v>113</v>
      </c>
      <c r="AN3672">
        <v>13</v>
      </c>
      <c r="AO3672">
        <v>1</v>
      </c>
      <c r="AP3672">
        <v>0</v>
      </c>
      <c r="AQ3672">
        <v>0</v>
      </c>
      <c r="AR3672">
        <v>1</v>
      </c>
      <c r="AS3672">
        <v>1</v>
      </c>
      <c r="AT3672">
        <v>0</v>
      </c>
      <c r="AU3672">
        <v>0</v>
      </c>
      <c r="AV3672">
        <v>0</v>
      </c>
      <c r="AW3672">
        <v>0</v>
      </c>
      <c r="AX3672">
        <v>0</v>
      </c>
      <c r="AY3672">
        <v>0</v>
      </c>
      <c r="AZ3672">
        <v>0</v>
      </c>
      <c r="BA3672">
        <v>0</v>
      </c>
      <c r="BB3672">
        <v>0</v>
      </c>
      <c r="BC3672">
        <v>0</v>
      </c>
      <c r="BD3672">
        <v>0</v>
      </c>
      <c r="BE3672">
        <v>0</v>
      </c>
      <c r="BF3672">
        <v>0</v>
      </c>
      <c r="BG3672" s="20">
        <v>7</v>
      </c>
      <c r="BH3672" s="20">
        <v>2</v>
      </c>
      <c r="BI3672" s="20">
        <v>133</v>
      </c>
      <c r="BJ3672" s="20">
        <v>47</v>
      </c>
      <c r="BK3672" s="20">
        <v>573</v>
      </c>
      <c r="BL3672" s="20">
        <v>1752</v>
      </c>
      <c r="BM3672" s="20">
        <v>847</v>
      </c>
      <c r="BN3672" s="20">
        <v>302</v>
      </c>
      <c r="BO3672" s="20">
        <v>132</v>
      </c>
      <c r="BP3672" s="20">
        <v>8324</v>
      </c>
      <c r="BQ3672" s="20">
        <v>2983</v>
      </c>
      <c r="BR3672" s="20">
        <v>0</v>
      </c>
      <c r="BS3672" s="20">
        <v>209</v>
      </c>
      <c r="BT3672" s="20">
        <v>2179</v>
      </c>
      <c r="BU3672" s="20">
        <v>201</v>
      </c>
      <c r="BV3672" s="20">
        <v>5312</v>
      </c>
    </row>
    <row r="3673" spans="1:74" x14ac:dyDescent="0.25">
      <c r="A3673" s="20" t="s">
        <v>676</v>
      </c>
      <c r="B3673" s="20" t="s">
        <v>687</v>
      </c>
      <c r="C3673" s="20" t="s">
        <v>700</v>
      </c>
      <c r="D3673" s="1">
        <v>44592</v>
      </c>
      <c r="E3673">
        <v>166</v>
      </c>
      <c r="F3673">
        <v>9</v>
      </c>
      <c r="G3673">
        <v>6</v>
      </c>
      <c r="H3673">
        <v>2</v>
      </c>
      <c r="I3673">
        <v>2</v>
      </c>
      <c r="J3673">
        <v>107</v>
      </c>
      <c r="K3673">
        <v>6</v>
      </c>
      <c r="L3673">
        <v>15</v>
      </c>
      <c r="M3673">
        <v>1</v>
      </c>
      <c r="N3673">
        <v>50</v>
      </c>
      <c r="O3673">
        <v>44</v>
      </c>
      <c r="P3673">
        <v>0</v>
      </c>
      <c r="Q3673">
        <v>1</v>
      </c>
      <c r="R3673">
        <v>641</v>
      </c>
      <c r="S3673">
        <v>501</v>
      </c>
      <c r="T3673">
        <v>26</v>
      </c>
      <c r="U3673">
        <v>31</v>
      </c>
      <c r="V3673">
        <v>2</v>
      </c>
      <c r="W3673">
        <v>2141</v>
      </c>
      <c r="X3673">
        <v>1197</v>
      </c>
      <c r="Y3673">
        <v>54</v>
      </c>
      <c r="Z3673">
        <v>206</v>
      </c>
      <c r="AA3673">
        <v>26</v>
      </c>
      <c r="AB3673">
        <v>1051</v>
      </c>
      <c r="AC3673">
        <v>649</v>
      </c>
      <c r="AD3673">
        <v>37</v>
      </c>
      <c r="AE3673">
        <v>126</v>
      </c>
      <c r="AF3673">
        <v>17</v>
      </c>
      <c r="AG3673">
        <v>412</v>
      </c>
      <c r="AH3673">
        <v>172</v>
      </c>
      <c r="AI3673">
        <v>3</v>
      </c>
      <c r="AJ3673">
        <v>70</v>
      </c>
      <c r="AK3673">
        <v>6</v>
      </c>
      <c r="AL3673">
        <v>151</v>
      </c>
      <c r="AM3673">
        <v>115</v>
      </c>
      <c r="AN3673">
        <v>13</v>
      </c>
      <c r="AO3673">
        <v>2</v>
      </c>
      <c r="AP3673">
        <v>0</v>
      </c>
      <c r="AQ3673">
        <v>0</v>
      </c>
      <c r="AR3673">
        <v>1</v>
      </c>
      <c r="AS3673">
        <v>1</v>
      </c>
      <c r="AT3673">
        <v>0</v>
      </c>
      <c r="AU3673">
        <v>0</v>
      </c>
      <c r="AV3673">
        <v>0</v>
      </c>
      <c r="AW3673">
        <v>0</v>
      </c>
      <c r="AX3673">
        <v>0</v>
      </c>
      <c r="AY3673">
        <v>0</v>
      </c>
      <c r="AZ3673">
        <v>0</v>
      </c>
      <c r="BA3673">
        <v>0</v>
      </c>
      <c r="BB3673">
        <v>0</v>
      </c>
      <c r="BC3673">
        <v>0</v>
      </c>
      <c r="BD3673">
        <v>0</v>
      </c>
      <c r="BE3673">
        <v>0</v>
      </c>
      <c r="BF3673">
        <v>0</v>
      </c>
      <c r="BG3673" s="20">
        <v>7</v>
      </c>
      <c r="BH3673" s="20">
        <v>2</v>
      </c>
      <c r="BI3673" s="20">
        <v>134</v>
      </c>
      <c r="BJ3673" s="20">
        <v>49</v>
      </c>
      <c r="BK3673" s="20">
        <v>575</v>
      </c>
      <c r="BL3673" s="20">
        <v>1760</v>
      </c>
      <c r="BM3673" s="20">
        <v>845</v>
      </c>
      <c r="BN3673" s="20">
        <v>301</v>
      </c>
      <c r="BO3673" s="20">
        <v>132</v>
      </c>
      <c r="BP3673" s="20">
        <v>8300</v>
      </c>
      <c r="BQ3673" s="20">
        <v>3044</v>
      </c>
      <c r="BR3673" s="20">
        <v>0</v>
      </c>
      <c r="BS3673" s="20">
        <v>211</v>
      </c>
      <c r="BT3673" s="20">
        <v>2163</v>
      </c>
      <c r="BU3673" s="20">
        <v>194</v>
      </c>
      <c r="BV3673" s="20">
        <v>5315</v>
      </c>
    </row>
    <row r="3674" spans="1:74" x14ac:dyDescent="0.25">
      <c r="A3674" s="20" t="s">
        <v>676</v>
      </c>
      <c r="B3674" s="20" t="s">
        <v>687</v>
      </c>
      <c r="C3674" s="20" t="s">
        <v>700</v>
      </c>
      <c r="D3674" s="1">
        <v>44599</v>
      </c>
      <c r="E3674">
        <v>167</v>
      </c>
      <c r="F3674">
        <v>9</v>
      </c>
      <c r="G3674">
        <v>6</v>
      </c>
      <c r="H3674">
        <v>2</v>
      </c>
      <c r="I3674">
        <v>2</v>
      </c>
      <c r="J3674">
        <v>109</v>
      </c>
      <c r="K3674">
        <v>6</v>
      </c>
      <c r="L3674">
        <v>15</v>
      </c>
      <c r="M3674">
        <v>1</v>
      </c>
      <c r="N3674">
        <v>49</v>
      </c>
      <c r="O3674">
        <v>43</v>
      </c>
      <c r="P3674">
        <v>0</v>
      </c>
      <c r="Q3674">
        <v>1</v>
      </c>
      <c r="R3674">
        <v>644</v>
      </c>
      <c r="S3674">
        <v>503</v>
      </c>
      <c r="T3674">
        <v>26</v>
      </c>
      <c r="U3674">
        <v>31</v>
      </c>
      <c r="V3674">
        <v>2</v>
      </c>
      <c r="W3674">
        <v>2149</v>
      </c>
      <c r="X3674">
        <v>1217</v>
      </c>
      <c r="Y3674">
        <v>55</v>
      </c>
      <c r="Z3674">
        <v>204</v>
      </c>
      <c r="AA3674">
        <v>26</v>
      </c>
      <c r="AB3674">
        <v>1050</v>
      </c>
      <c r="AC3674">
        <v>652</v>
      </c>
      <c r="AD3674">
        <v>37</v>
      </c>
      <c r="AE3674">
        <v>128</v>
      </c>
      <c r="AF3674">
        <v>16</v>
      </c>
      <c r="AG3674">
        <v>413</v>
      </c>
      <c r="AH3674">
        <v>174</v>
      </c>
      <c r="AI3674">
        <v>3</v>
      </c>
      <c r="AJ3674">
        <v>70</v>
      </c>
      <c r="AK3674">
        <v>6</v>
      </c>
      <c r="AL3674">
        <v>149</v>
      </c>
      <c r="AM3674">
        <v>114</v>
      </c>
      <c r="AN3674">
        <v>12</v>
      </c>
      <c r="AO3674">
        <v>2</v>
      </c>
      <c r="AP3674">
        <v>0</v>
      </c>
      <c r="AQ3674">
        <v>0</v>
      </c>
      <c r="AR3674">
        <v>1</v>
      </c>
      <c r="AS3674">
        <v>1</v>
      </c>
      <c r="AT3674">
        <v>0</v>
      </c>
      <c r="AU3674">
        <v>0</v>
      </c>
      <c r="AV3674">
        <v>0</v>
      </c>
      <c r="AW3674">
        <v>0</v>
      </c>
      <c r="AX3674">
        <v>0</v>
      </c>
      <c r="AY3674">
        <v>0</v>
      </c>
      <c r="AZ3674">
        <v>0</v>
      </c>
      <c r="BA3674">
        <v>0</v>
      </c>
      <c r="BB3674">
        <v>0</v>
      </c>
      <c r="BC3674">
        <v>0</v>
      </c>
      <c r="BD3674">
        <v>0</v>
      </c>
      <c r="BE3674">
        <v>0</v>
      </c>
      <c r="BF3674">
        <v>0</v>
      </c>
      <c r="BG3674" s="20">
        <v>7</v>
      </c>
      <c r="BH3674" s="20">
        <v>2</v>
      </c>
      <c r="BI3674" s="20">
        <v>135</v>
      </c>
      <c r="BJ3674" s="20">
        <v>48</v>
      </c>
      <c r="BK3674" s="20">
        <v>577</v>
      </c>
      <c r="BL3674" s="20">
        <v>1766</v>
      </c>
      <c r="BM3674" s="20">
        <v>846</v>
      </c>
      <c r="BN3674" s="20">
        <v>303</v>
      </c>
      <c r="BO3674" s="20">
        <v>131</v>
      </c>
      <c r="BP3674" s="20">
        <v>8277</v>
      </c>
      <c r="BQ3674" s="20">
        <v>3106</v>
      </c>
      <c r="BR3674" s="20">
        <v>0</v>
      </c>
      <c r="BS3674" s="20">
        <v>219</v>
      </c>
      <c r="BT3674" s="20">
        <v>2149</v>
      </c>
      <c r="BU3674" s="20">
        <v>187</v>
      </c>
      <c r="BV3674" s="20">
        <v>5321</v>
      </c>
    </row>
    <row r="3675" spans="1:74" x14ac:dyDescent="0.25">
      <c r="A3675" s="20" t="s">
        <v>676</v>
      </c>
      <c r="B3675" s="20" t="s">
        <v>687</v>
      </c>
      <c r="C3675" s="20" t="s">
        <v>700</v>
      </c>
      <c r="D3675" s="1">
        <v>44606</v>
      </c>
      <c r="E3675">
        <v>334</v>
      </c>
      <c r="F3675">
        <v>18</v>
      </c>
      <c r="G3675">
        <v>12</v>
      </c>
      <c r="H3675">
        <v>4</v>
      </c>
      <c r="I3675">
        <v>4</v>
      </c>
      <c r="J3675">
        <v>218</v>
      </c>
      <c r="K3675">
        <v>12</v>
      </c>
      <c r="L3675">
        <v>30</v>
      </c>
      <c r="M3675">
        <v>2</v>
      </c>
      <c r="N3675">
        <v>98</v>
      </c>
      <c r="O3675">
        <v>86</v>
      </c>
      <c r="P3675">
        <v>0</v>
      </c>
      <c r="Q3675">
        <v>2</v>
      </c>
      <c r="R3675">
        <v>1290</v>
      </c>
      <c r="S3675">
        <v>1008</v>
      </c>
      <c r="T3675">
        <v>52</v>
      </c>
      <c r="U3675">
        <v>62</v>
      </c>
      <c r="V3675">
        <v>4</v>
      </c>
      <c r="W3675">
        <v>4308</v>
      </c>
      <c r="X3675">
        <v>2464</v>
      </c>
      <c r="Y3675">
        <v>110</v>
      </c>
      <c r="Z3675">
        <v>406</v>
      </c>
      <c r="AA3675">
        <v>48</v>
      </c>
      <c r="AB3675">
        <v>2096</v>
      </c>
      <c r="AC3675">
        <v>1306</v>
      </c>
      <c r="AD3675">
        <v>74</v>
      </c>
      <c r="AE3675">
        <v>258</v>
      </c>
      <c r="AF3675">
        <v>32</v>
      </c>
      <c r="AG3675">
        <v>828</v>
      </c>
      <c r="AH3675">
        <v>348</v>
      </c>
      <c r="AI3675">
        <v>6</v>
      </c>
      <c r="AJ3675">
        <v>140</v>
      </c>
      <c r="AK3675">
        <v>12</v>
      </c>
      <c r="AL3675">
        <v>296</v>
      </c>
      <c r="AM3675">
        <v>228</v>
      </c>
      <c r="AN3675">
        <v>24</v>
      </c>
      <c r="AO3675">
        <v>4</v>
      </c>
      <c r="AP3675">
        <v>0</v>
      </c>
      <c r="AQ3675">
        <v>0</v>
      </c>
      <c r="AR3675">
        <v>1</v>
      </c>
      <c r="AS3675">
        <v>1</v>
      </c>
      <c r="AT3675">
        <v>0</v>
      </c>
      <c r="AU3675">
        <v>0</v>
      </c>
      <c r="AV3675">
        <v>0</v>
      </c>
      <c r="AW3675">
        <v>0</v>
      </c>
      <c r="AX3675">
        <v>0</v>
      </c>
      <c r="AY3675">
        <v>0</v>
      </c>
      <c r="AZ3675">
        <v>0</v>
      </c>
      <c r="BA3675">
        <v>0</v>
      </c>
      <c r="BB3675">
        <v>0</v>
      </c>
      <c r="BC3675">
        <v>0</v>
      </c>
      <c r="BD3675">
        <v>0</v>
      </c>
      <c r="BE3675">
        <v>0</v>
      </c>
      <c r="BF3675">
        <v>0</v>
      </c>
      <c r="BG3675" s="20">
        <v>7</v>
      </c>
      <c r="BH3675" s="20">
        <v>2</v>
      </c>
      <c r="BI3675" s="20">
        <v>135</v>
      </c>
      <c r="BJ3675" s="20">
        <v>48</v>
      </c>
      <c r="BK3675" s="20">
        <v>578</v>
      </c>
      <c r="BL3675" s="20">
        <v>1778</v>
      </c>
      <c r="BM3675" s="20">
        <v>843</v>
      </c>
      <c r="BN3675" s="20">
        <v>303</v>
      </c>
      <c r="BO3675" s="20">
        <v>130</v>
      </c>
      <c r="BP3675" s="20">
        <v>8258</v>
      </c>
      <c r="BQ3675" s="20">
        <v>3144</v>
      </c>
      <c r="BR3675" s="20">
        <v>0</v>
      </c>
      <c r="BS3675" s="20">
        <v>217</v>
      </c>
      <c r="BT3675" s="20">
        <v>2141</v>
      </c>
      <c r="BU3675" s="20">
        <v>183</v>
      </c>
      <c r="BV3675" s="20">
        <v>5321</v>
      </c>
    </row>
    <row r="3676" spans="1:74" x14ac:dyDescent="0.25">
      <c r="A3676" s="20" t="s">
        <v>676</v>
      </c>
      <c r="B3676" s="20" t="s">
        <v>677</v>
      </c>
      <c r="C3676" s="20" t="s">
        <v>701</v>
      </c>
      <c r="D3676" s="1">
        <v>44493</v>
      </c>
      <c r="E3676">
        <v>181</v>
      </c>
      <c r="F3676">
        <v>2</v>
      </c>
      <c r="G3676">
        <v>0</v>
      </c>
      <c r="H3676">
        <v>0</v>
      </c>
      <c r="I3676">
        <v>0</v>
      </c>
      <c r="J3676">
        <v>43</v>
      </c>
      <c r="K3676">
        <v>8</v>
      </c>
      <c r="L3676">
        <v>9</v>
      </c>
      <c r="M3676">
        <v>2</v>
      </c>
      <c r="N3676">
        <v>2</v>
      </c>
      <c r="O3676">
        <v>0</v>
      </c>
      <c r="P3676">
        <v>1</v>
      </c>
      <c r="Q3676">
        <v>0</v>
      </c>
      <c r="R3676">
        <v>395</v>
      </c>
      <c r="S3676">
        <v>0</v>
      </c>
      <c r="T3676">
        <v>183</v>
      </c>
      <c r="U3676">
        <v>10</v>
      </c>
      <c r="V3676">
        <v>1</v>
      </c>
      <c r="W3676">
        <v>1826</v>
      </c>
      <c r="X3676">
        <v>0</v>
      </c>
      <c r="Y3676">
        <v>108</v>
      </c>
      <c r="Z3676">
        <v>209</v>
      </c>
      <c r="AA3676">
        <v>15</v>
      </c>
      <c r="AB3676">
        <v>975</v>
      </c>
      <c r="AC3676">
        <v>42</v>
      </c>
      <c r="AD3676">
        <v>28</v>
      </c>
      <c r="AE3676">
        <v>126</v>
      </c>
      <c r="AF3676">
        <v>11</v>
      </c>
      <c r="AG3676">
        <v>260</v>
      </c>
      <c r="AH3676">
        <v>0</v>
      </c>
      <c r="AI3676">
        <v>8</v>
      </c>
      <c r="AJ3676">
        <v>32</v>
      </c>
      <c r="AK3676">
        <v>2</v>
      </c>
      <c r="AL3676">
        <v>50</v>
      </c>
      <c r="AM3676">
        <v>0</v>
      </c>
      <c r="AN3676">
        <v>2</v>
      </c>
      <c r="AO3676">
        <v>1</v>
      </c>
      <c r="AP3676">
        <v>0</v>
      </c>
      <c r="AQ3676">
        <v>0</v>
      </c>
      <c r="AR3676">
        <v>1</v>
      </c>
      <c r="AS3676">
        <v>0</v>
      </c>
      <c r="AT3676">
        <v>0</v>
      </c>
      <c r="AU3676">
        <v>0</v>
      </c>
      <c r="AV3676">
        <v>0</v>
      </c>
      <c r="AW3676">
        <v>0</v>
      </c>
      <c r="AX3676">
        <v>0</v>
      </c>
      <c r="AY3676">
        <v>0</v>
      </c>
      <c r="AZ3676">
        <v>0</v>
      </c>
      <c r="BA3676">
        <v>0</v>
      </c>
      <c r="BB3676">
        <v>23</v>
      </c>
      <c r="BC3676">
        <v>109</v>
      </c>
      <c r="BD3676">
        <v>0</v>
      </c>
      <c r="BE3676">
        <v>5</v>
      </c>
      <c r="BF3676">
        <v>5</v>
      </c>
      <c r="BG3676" s="20"/>
      <c r="BH3676" s="20"/>
      <c r="BI3676" s="20"/>
      <c r="BJ3676" s="20"/>
      <c r="BK3676" s="20"/>
      <c r="BL3676" s="20"/>
      <c r="BM3676" s="20"/>
      <c r="BN3676" s="20"/>
      <c r="BO3676" s="20"/>
      <c r="BP3676" s="20"/>
      <c r="BQ3676" s="20"/>
      <c r="BR3676" s="20"/>
      <c r="BS3676" s="20"/>
      <c r="BT3676" s="20"/>
      <c r="BU3676" s="20"/>
      <c r="BV3676" s="20"/>
    </row>
    <row r="3677" spans="1:74" x14ac:dyDescent="0.25">
      <c r="A3677" s="20" t="s">
        <v>676</v>
      </c>
      <c r="B3677" s="20" t="s">
        <v>677</v>
      </c>
      <c r="C3677" s="20" t="s">
        <v>701</v>
      </c>
      <c r="D3677" s="1">
        <v>44500</v>
      </c>
      <c r="E3677">
        <v>181</v>
      </c>
      <c r="F3677">
        <v>2</v>
      </c>
      <c r="G3677">
        <v>0</v>
      </c>
      <c r="H3677">
        <v>0</v>
      </c>
      <c r="I3677">
        <v>0</v>
      </c>
      <c r="J3677">
        <v>66</v>
      </c>
      <c r="K3677">
        <v>8</v>
      </c>
      <c r="L3677">
        <v>9</v>
      </c>
      <c r="M3677">
        <v>2</v>
      </c>
      <c r="N3677">
        <v>2</v>
      </c>
      <c r="O3677">
        <v>0</v>
      </c>
      <c r="P3677">
        <v>1</v>
      </c>
      <c r="Q3677">
        <v>0</v>
      </c>
      <c r="R3677">
        <v>395</v>
      </c>
      <c r="S3677">
        <v>0</v>
      </c>
      <c r="T3677">
        <v>219</v>
      </c>
      <c r="U3677">
        <v>10</v>
      </c>
      <c r="V3677">
        <v>2</v>
      </c>
      <c r="W3677">
        <v>1831</v>
      </c>
      <c r="X3677">
        <v>0</v>
      </c>
      <c r="Y3677">
        <v>148</v>
      </c>
      <c r="Z3677">
        <v>204</v>
      </c>
      <c r="AA3677">
        <v>16</v>
      </c>
      <c r="AB3677">
        <v>975</v>
      </c>
      <c r="AC3677">
        <v>56</v>
      </c>
      <c r="AD3677">
        <v>28</v>
      </c>
      <c r="AE3677">
        <v>124</v>
      </c>
      <c r="AF3677">
        <v>10</v>
      </c>
      <c r="AG3677">
        <v>259</v>
      </c>
      <c r="AH3677">
        <v>0</v>
      </c>
      <c r="AI3677">
        <v>11</v>
      </c>
      <c r="AJ3677">
        <v>31</v>
      </c>
      <c r="AK3677">
        <v>2</v>
      </c>
      <c r="AL3677">
        <v>52</v>
      </c>
      <c r="AM3677">
        <v>0</v>
      </c>
      <c r="AN3677">
        <v>3</v>
      </c>
      <c r="AO3677">
        <v>1</v>
      </c>
      <c r="AP3677">
        <v>0</v>
      </c>
      <c r="AQ3677">
        <v>0</v>
      </c>
      <c r="AR3677">
        <v>1</v>
      </c>
      <c r="AS3677">
        <v>0</v>
      </c>
      <c r="AT3677">
        <v>0</v>
      </c>
      <c r="AU3677">
        <v>0</v>
      </c>
      <c r="AV3677">
        <v>0</v>
      </c>
      <c r="AW3677">
        <v>0</v>
      </c>
      <c r="AX3677">
        <v>0</v>
      </c>
      <c r="AY3677">
        <v>0</v>
      </c>
      <c r="AZ3677">
        <v>0</v>
      </c>
      <c r="BA3677">
        <v>0</v>
      </c>
      <c r="BB3677">
        <v>23</v>
      </c>
      <c r="BC3677">
        <v>109</v>
      </c>
      <c r="BD3677">
        <v>0</v>
      </c>
      <c r="BE3677">
        <v>5</v>
      </c>
      <c r="BF3677">
        <v>5</v>
      </c>
      <c r="BG3677" s="20"/>
      <c r="BH3677" s="20"/>
      <c r="BI3677" s="20"/>
      <c r="BJ3677" s="20"/>
      <c r="BK3677" s="20"/>
      <c r="BL3677" s="20"/>
      <c r="BM3677" s="20"/>
      <c r="BN3677" s="20"/>
      <c r="BO3677" s="20"/>
      <c r="BP3677" s="20"/>
      <c r="BQ3677" s="20"/>
      <c r="BR3677" s="20"/>
      <c r="BS3677" s="20"/>
      <c r="BT3677" s="20"/>
      <c r="BU3677" s="20"/>
      <c r="BV3677" s="20"/>
    </row>
    <row r="3678" spans="1:74" x14ac:dyDescent="0.25">
      <c r="A3678" s="20" t="s">
        <v>676</v>
      </c>
      <c r="B3678" s="20" t="s">
        <v>677</v>
      </c>
      <c r="C3678" s="20" t="s">
        <v>701</v>
      </c>
      <c r="D3678" s="1">
        <v>44507</v>
      </c>
      <c r="E3678">
        <v>182</v>
      </c>
      <c r="F3678">
        <v>2</v>
      </c>
      <c r="G3678">
        <v>0</v>
      </c>
      <c r="H3678">
        <v>0</v>
      </c>
      <c r="I3678">
        <v>0</v>
      </c>
      <c r="J3678">
        <v>71</v>
      </c>
      <c r="K3678">
        <v>8</v>
      </c>
      <c r="L3678">
        <v>8</v>
      </c>
      <c r="M3678">
        <v>2</v>
      </c>
      <c r="N3678">
        <v>2</v>
      </c>
      <c r="O3678">
        <v>1</v>
      </c>
      <c r="P3678">
        <v>0</v>
      </c>
      <c r="Q3678">
        <v>0</v>
      </c>
      <c r="R3678">
        <v>393</v>
      </c>
      <c r="S3678">
        <v>242</v>
      </c>
      <c r="T3678">
        <v>23</v>
      </c>
      <c r="U3678">
        <v>11</v>
      </c>
      <c r="V3678">
        <v>1</v>
      </c>
      <c r="W3678">
        <v>1835</v>
      </c>
      <c r="X3678">
        <v>196</v>
      </c>
      <c r="Y3678">
        <v>110</v>
      </c>
      <c r="Z3678">
        <v>199</v>
      </c>
      <c r="AA3678">
        <v>17</v>
      </c>
      <c r="AB3678">
        <v>973</v>
      </c>
      <c r="AC3678">
        <v>76</v>
      </c>
      <c r="AD3678">
        <v>28</v>
      </c>
      <c r="AE3678">
        <v>122</v>
      </c>
      <c r="AF3678">
        <v>11</v>
      </c>
      <c r="AG3678">
        <v>260</v>
      </c>
      <c r="AH3678">
        <v>11</v>
      </c>
      <c r="AI3678">
        <v>5</v>
      </c>
      <c r="AJ3678">
        <v>29</v>
      </c>
      <c r="AK3678">
        <v>2</v>
      </c>
      <c r="AL3678">
        <v>54</v>
      </c>
      <c r="AM3678">
        <v>8</v>
      </c>
      <c r="AN3678">
        <v>5</v>
      </c>
      <c r="AO3678">
        <v>1</v>
      </c>
      <c r="AP3678">
        <v>0</v>
      </c>
      <c r="AQ3678">
        <v>0</v>
      </c>
      <c r="AR3678">
        <v>1</v>
      </c>
      <c r="AS3678">
        <v>0</v>
      </c>
      <c r="AT3678">
        <v>0</v>
      </c>
      <c r="AU3678">
        <v>0</v>
      </c>
      <c r="AV3678">
        <v>0</v>
      </c>
      <c r="AW3678">
        <v>0</v>
      </c>
      <c r="AX3678">
        <v>0</v>
      </c>
      <c r="AY3678">
        <v>0</v>
      </c>
      <c r="AZ3678">
        <v>0</v>
      </c>
      <c r="BA3678">
        <v>0</v>
      </c>
      <c r="BB3678">
        <v>0</v>
      </c>
      <c r="BC3678">
        <v>0</v>
      </c>
      <c r="BD3678">
        <v>0</v>
      </c>
      <c r="BE3678">
        <v>0</v>
      </c>
      <c r="BF3678">
        <v>0</v>
      </c>
      <c r="BG3678" s="20">
        <v>0</v>
      </c>
      <c r="BH3678" s="20">
        <v>0</v>
      </c>
      <c r="BI3678" s="20">
        <v>160</v>
      </c>
      <c r="BJ3678" s="20">
        <v>2</v>
      </c>
      <c r="BK3678" s="20">
        <v>351</v>
      </c>
      <c r="BL3678" s="20">
        <v>1405</v>
      </c>
      <c r="BM3678" s="20">
        <v>786</v>
      </c>
      <c r="BN3678" s="20">
        <v>202</v>
      </c>
      <c r="BO3678" s="20">
        <v>46</v>
      </c>
      <c r="BP3678" s="20"/>
      <c r="BQ3678" s="20"/>
      <c r="BR3678" s="20"/>
      <c r="BS3678" s="20"/>
      <c r="BT3678" s="20"/>
      <c r="BU3678" s="20"/>
      <c r="BV3678" s="20"/>
    </row>
    <row r="3679" spans="1:74" x14ac:dyDescent="0.25">
      <c r="A3679" s="20" t="s">
        <v>676</v>
      </c>
      <c r="B3679" s="20" t="s">
        <v>677</v>
      </c>
      <c r="C3679" s="20" t="s">
        <v>701</v>
      </c>
      <c r="D3679" s="1">
        <v>44514</v>
      </c>
      <c r="E3679">
        <v>180</v>
      </c>
      <c r="F3679">
        <v>2</v>
      </c>
      <c r="G3679">
        <v>0</v>
      </c>
      <c r="H3679">
        <v>0</v>
      </c>
      <c r="I3679">
        <v>0</v>
      </c>
      <c r="J3679">
        <v>76</v>
      </c>
      <c r="K3679">
        <v>8</v>
      </c>
      <c r="L3679">
        <v>8</v>
      </c>
      <c r="M3679">
        <v>2</v>
      </c>
      <c r="N3679">
        <v>2</v>
      </c>
      <c r="O3679">
        <v>1</v>
      </c>
      <c r="P3679">
        <v>0</v>
      </c>
      <c r="Q3679">
        <v>0</v>
      </c>
      <c r="R3679">
        <v>393</v>
      </c>
      <c r="S3679">
        <v>250</v>
      </c>
      <c r="T3679">
        <v>23</v>
      </c>
      <c r="U3679">
        <v>11</v>
      </c>
      <c r="V3679">
        <v>1</v>
      </c>
      <c r="W3679">
        <v>1831</v>
      </c>
      <c r="X3679">
        <v>265</v>
      </c>
      <c r="Y3679">
        <v>108</v>
      </c>
      <c r="Z3679">
        <v>195</v>
      </c>
      <c r="AA3679">
        <v>19</v>
      </c>
      <c r="AB3679">
        <v>971</v>
      </c>
      <c r="AC3679">
        <v>107</v>
      </c>
      <c r="AD3679">
        <v>27</v>
      </c>
      <c r="AE3679">
        <v>122</v>
      </c>
      <c r="AF3679">
        <v>12</v>
      </c>
      <c r="AG3679">
        <v>263</v>
      </c>
      <c r="AH3679">
        <v>13</v>
      </c>
      <c r="AI3679">
        <v>7</v>
      </c>
      <c r="AJ3679">
        <v>28</v>
      </c>
      <c r="AK3679">
        <v>2</v>
      </c>
      <c r="AL3679">
        <v>57</v>
      </c>
      <c r="AM3679">
        <v>8</v>
      </c>
      <c r="AN3679">
        <v>6</v>
      </c>
      <c r="AO3679">
        <v>1</v>
      </c>
      <c r="AP3679">
        <v>0</v>
      </c>
      <c r="AQ3679">
        <v>0</v>
      </c>
      <c r="AR3679">
        <v>1</v>
      </c>
      <c r="AS3679">
        <v>0</v>
      </c>
      <c r="AT3679">
        <v>0</v>
      </c>
      <c r="AU3679">
        <v>0</v>
      </c>
      <c r="AV3679">
        <v>0</v>
      </c>
      <c r="AW3679">
        <v>0</v>
      </c>
      <c r="AX3679">
        <v>0</v>
      </c>
      <c r="AY3679">
        <v>0</v>
      </c>
      <c r="AZ3679">
        <v>0</v>
      </c>
      <c r="BA3679">
        <v>0</v>
      </c>
      <c r="BB3679">
        <v>0</v>
      </c>
      <c r="BC3679">
        <v>0</v>
      </c>
      <c r="BD3679">
        <v>0</v>
      </c>
      <c r="BE3679">
        <v>0</v>
      </c>
      <c r="BF3679">
        <v>0</v>
      </c>
      <c r="BG3679" s="20">
        <v>0</v>
      </c>
      <c r="BH3679" s="20">
        <v>0</v>
      </c>
      <c r="BI3679" s="20">
        <v>158</v>
      </c>
      <c r="BJ3679" s="20">
        <v>2</v>
      </c>
      <c r="BK3679" s="20">
        <v>352</v>
      </c>
      <c r="BL3679" s="20">
        <v>1409</v>
      </c>
      <c r="BM3679" s="20">
        <v>784</v>
      </c>
      <c r="BN3679" s="20">
        <v>204</v>
      </c>
      <c r="BO3679" s="20">
        <v>48</v>
      </c>
      <c r="BP3679" s="20"/>
      <c r="BQ3679" s="20"/>
      <c r="BR3679" s="20"/>
      <c r="BS3679" s="20"/>
      <c r="BT3679" s="20"/>
      <c r="BU3679" s="20"/>
      <c r="BV3679" s="20"/>
    </row>
    <row r="3680" spans="1:74" x14ac:dyDescent="0.25">
      <c r="A3680" s="20" t="s">
        <v>676</v>
      </c>
      <c r="B3680" s="20" t="s">
        <v>677</v>
      </c>
      <c r="C3680" s="20" t="s">
        <v>701</v>
      </c>
      <c r="D3680" s="1">
        <v>44521</v>
      </c>
      <c r="E3680">
        <v>180</v>
      </c>
      <c r="F3680">
        <v>2</v>
      </c>
      <c r="G3680">
        <v>0</v>
      </c>
      <c r="H3680">
        <v>0</v>
      </c>
      <c r="I3680">
        <v>0</v>
      </c>
      <c r="J3680">
        <v>87</v>
      </c>
      <c r="K3680">
        <v>8</v>
      </c>
      <c r="L3680">
        <v>8</v>
      </c>
      <c r="M3680">
        <v>2</v>
      </c>
      <c r="N3680">
        <v>2</v>
      </c>
      <c r="O3680">
        <v>1</v>
      </c>
      <c r="P3680">
        <v>0</v>
      </c>
      <c r="Q3680">
        <v>0</v>
      </c>
      <c r="R3680">
        <v>392</v>
      </c>
      <c r="S3680">
        <v>260</v>
      </c>
      <c r="T3680">
        <v>23</v>
      </c>
      <c r="U3680">
        <v>11</v>
      </c>
      <c r="V3680">
        <v>1</v>
      </c>
      <c r="W3680">
        <v>1836</v>
      </c>
      <c r="X3680">
        <v>333</v>
      </c>
      <c r="Y3680">
        <v>106</v>
      </c>
      <c r="Z3680">
        <v>192</v>
      </c>
      <c r="AA3680">
        <v>20</v>
      </c>
      <c r="AB3680">
        <v>972</v>
      </c>
      <c r="AC3680">
        <v>162</v>
      </c>
      <c r="AD3680">
        <v>27</v>
      </c>
      <c r="AE3680">
        <v>122</v>
      </c>
      <c r="AF3680">
        <v>11</v>
      </c>
      <c r="AG3680">
        <v>262</v>
      </c>
      <c r="AH3680">
        <v>14</v>
      </c>
      <c r="AI3680">
        <v>7</v>
      </c>
      <c r="AJ3680">
        <v>27</v>
      </c>
      <c r="AK3680">
        <v>2</v>
      </c>
      <c r="AL3680">
        <v>57</v>
      </c>
      <c r="AM3680">
        <v>11</v>
      </c>
      <c r="AN3680">
        <v>6</v>
      </c>
      <c r="AO3680">
        <v>1</v>
      </c>
      <c r="AP3680">
        <v>0</v>
      </c>
      <c r="AQ3680">
        <v>0</v>
      </c>
      <c r="AR3680">
        <v>1</v>
      </c>
      <c r="AS3680">
        <v>0</v>
      </c>
      <c r="AT3680">
        <v>0</v>
      </c>
      <c r="AU3680">
        <v>0</v>
      </c>
      <c r="AV3680">
        <v>0</v>
      </c>
      <c r="AW3680">
        <v>0</v>
      </c>
      <c r="AX3680">
        <v>0</v>
      </c>
      <c r="AY3680">
        <v>0</v>
      </c>
      <c r="AZ3680">
        <v>0</v>
      </c>
      <c r="BA3680">
        <v>0</v>
      </c>
      <c r="BB3680">
        <v>0</v>
      </c>
      <c r="BC3680">
        <v>0</v>
      </c>
      <c r="BD3680">
        <v>0</v>
      </c>
      <c r="BE3680">
        <v>0</v>
      </c>
      <c r="BF3680">
        <v>0</v>
      </c>
      <c r="BG3680" s="20">
        <v>0</v>
      </c>
      <c r="BH3680" s="20">
        <v>0</v>
      </c>
      <c r="BI3680" s="20">
        <v>158</v>
      </c>
      <c r="BJ3680" s="20">
        <v>2</v>
      </c>
      <c r="BK3680" s="20">
        <v>351</v>
      </c>
      <c r="BL3680" s="20">
        <v>1415</v>
      </c>
      <c r="BM3680" s="20">
        <v>785</v>
      </c>
      <c r="BN3680" s="20">
        <v>203</v>
      </c>
      <c r="BO3680" s="20">
        <v>48</v>
      </c>
      <c r="BP3680" s="20"/>
      <c r="BQ3680" s="20"/>
      <c r="BR3680" s="20"/>
      <c r="BS3680" s="20"/>
      <c r="BT3680" s="20"/>
      <c r="BU3680" s="20"/>
      <c r="BV3680" s="20"/>
    </row>
    <row r="3681" spans="1:74" x14ac:dyDescent="0.25">
      <c r="A3681" s="20" t="s">
        <v>676</v>
      </c>
      <c r="B3681" s="20" t="s">
        <v>677</v>
      </c>
      <c r="C3681" s="20" t="s">
        <v>701</v>
      </c>
      <c r="D3681" s="1">
        <v>44528</v>
      </c>
      <c r="E3681">
        <v>178</v>
      </c>
      <c r="F3681">
        <v>2</v>
      </c>
      <c r="G3681">
        <v>0</v>
      </c>
      <c r="H3681">
        <v>0</v>
      </c>
      <c r="I3681">
        <v>0</v>
      </c>
      <c r="J3681">
        <v>93</v>
      </c>
      <c r="K3681">
        <v>8</v>
      </c>
      <c r="L3681">
        <v>7</v>
      </c>
      <c r="M3681">
        <v>1</v>
      </c>
      <c r="N3681">
        <v>2</v>
      </c>
      <c r="O3681">
        <v>1</v>
      </c>
      <c r="P3681">
        <v>0</v>
      </c>
      <c r="Q3681">
        <v>0</v>
      </c>
      <c r="R3681">
        <v>389</v>
      </c>
      <c r="S3681">
        <v>264</v>
      </c>
      <c r="T3681">
        <v>23</v>
      </c>
      <c r="U3681">
        <v>11</v>
      </c>
      <c r="V3681">
        <v>1</v>
      </c>
      <c r="W3681">
        <v>1835</v>
      </c>
      <c r="X3681">
        <v>473</v>
      </c>
      <c r="Y3681">
        <v>105</v>
      </c>
      <c r="Z3681">
        <v>190</v>
      </c>
      <c r="AA3681">
        <v>21</v>
      </c>
      <c r="AB3681">
        <v>974</v>
      </c>
      <c r="AC3681">
        <v>280</v>
      </c>
      <c r="AD3681">
        <v>25</v>
      </c>
      <c r="AE3681">
        <v>123</v>
      </c>
      <c r="AF3681">
        <v>8</v>
      </c>
      <c r="AG3681">
        <v>261</v>
      </c>
      <c r="AH3681">
        <v>23</v>
      </c>
      <c r="AI3681">
        <v>7</v>
      </c>
      <c r="AJ3681">
        <v>28</v>
      </c>
      <c r="AK3681">
        <v>3</v>
      </c>
      <c r="AL3681">
        <v>59</v>
      </c>
      <c r="AM3681">
        <v>26</v>
      </c>
      <c r="AN3681">
        <v>6</v>
      </c>
      <c r="AO3681">
        <v>1</v>
      </c>
      <c r="AP3681">
        <v>0</v>
      </c>
      <c r="AQ3681">
        <v>0</v>
      </c>
      <c r="AR3681">
        <v>1</v>
      </c>
      <c r="AS3681">
        <v>0</v>
      </c>
      <c r="AT3681">
        <v>0</v>
      </c>
      <c r="AU3681">
        <v>0</v>
      </c>
      <c r="AV3681">
        <v>0</v>
      </c>
      <c r="AW3681">
        <v>0</v>
      </c>
      <c r="AX3681">
        <v>0</v>
      </c>
      <c r="AY3681">
        <v>0</v>
      </c>
      <c r="AZ3681">
        <v>0</v>
      </c>
      <c r="BA3681">
        <v>0</v>
      </c>
      <c r="BB3681">
        <v>0</v>
      </c>
      <c r="BC3681">
        <v>0</v>
      </c>
      <c r="BD3681">
        <v>0</v>
      </c>
      <c r="BE3681">
        <v>0</v>
      </c>
      <c r="BF3681">
        <v>0</v>
      </c>
      <c r="BG3681" s="20">
        <v>0</v>
      </c>
      <c r="BH3681" s="20">
        <v>0</v>
      </c>
      <c r="BI3681" s="20">
        <v>157</v>
      </c>
      <c r="BJ3681" s="20">
        <v>2</v>
      </c>
      <c r="BK3681" s="20">
        <v>348</v>
      </c>
      <c r="BL3681" s="20">
        <v>1417</v>
      </c>
      <c r="BM3681" s="20">
        <v>789</v>
      </c>
      <c r="BN3681" s="20">
        <v>201</v>
      </c>
      <c r="BO3681" s="20">
        <v>50</v>
      </c>
      <c r="BP3681" s="20"/>
      <c r="BQ3681" s="20"/>
      <c r="BR3681" s="20"/>
      <c r="BS3681" s="20"/>
      <c r="BT3681" s="20"/>
      <c r="BU3681" s="20"/>
      <c r="BV3681" s="20"/>
    </row>
    <row r="3682" spans="1:74" x14ac:dyDescent="0.25">
      <c r="A3682" s="20" t="s">
        <v>676</v>
      </c>
      <c r="B3682" s="20" t="s">
        <v>677</v>
      </c>
      <c r="C3682" s="20" t="s">
        <v>701</v>
      </c>
      <c r="D3682" s="1">
        <v>44535</v>
      </c>
      <c r="E3682">
        <v>179</v>
      </c>
      <c r="F3682">
        <v>3</v>
      </c>
      <c r="G3682">
        <v>1</v>
      </c>
      <c r="H3682">
        <v>0</v>
      </c>
      <c r="I3682">
        <v>0</v>
      </c>
      <c r="J3682">
        <v>103</v>
      </c>
      <c r="K3682">
        <v>8</v>
      </c>
      <c r="L3682">
        <v>8</v>
      </c>
      <c r="M3682">
        <v>1</v>
      </c>
      <c r="N3682">
        <v>2</v>
      </c>
      <c r="O3682">
        <v>1</v>
      </c>
      <c r="P3682">
        <v>0</v>
      </c>
      <c r="Q3682">
        <v>0</v>
      </c>
      <c r="R3682">
        <v>390</v>
      </c>
      <c r="S3682">
        <v>272</v>
      </c>
      <c r="T3682">
        <v>23</v>
      </c>
      <c r="U3682">
        <v>11</v>
      </c>
      <c r="V3682">
        <v>0</v>
      </c>
      <c r="W3682">
        <v>1836</v>
      </c>
      <c r="X3682">
        <v>594</v>
      </c>
      <c r="Y3682">
        <v>104</v>
      </c>
      <c r="Z3682">
        <v>188</v>
      </c>
      <c r="AA3682">
        <v>20</v>
      </c>
      <c r="AB3682">
        <v>975</v>
      </c>
      <c r="AC3682">
        <v>396</v>
      </c>
      <c r="AD3682">
        <v>25</v>
      </c>
      <c r="AE3682">
        <v>123</v>
      </c>
      <c r="AF3682">
        <v>9</v>
      </c>
      <c r="AG3682">
        <v>262</v>
      </c>
      <c r="AH3682">
        <v>30</v>
      </c>
      <c r="AI3682">
        <v>7</v>
      </c>
      <c r="AJ3682">
        <v>27</v>
      </c>
      <c r="AK3682">
        <v>4</v>
      </c>
      <c r="AL3682">
        <v>59</v>
      </c>
      <c r="AM3682">
        <v>33</v>
      </c>
      <c r="AN3682">
        <v>6</v>
      </c>
      <c r="AO3682">
        <v>1</v>
      </c>
      <c r="AP3682">
        <v>0</v>
      </c>
      <c r="AQ3682">
        <v>0</v>
      </c>
      <c r="AR3682">
        <v>1</v>
      </c>
      <c r="AS3682">
        <v>0</v>
      </c>
      <c r="AT3682">
        <v>0</v>
      </c>
      <c r="AU3682">
        <v>0</v>
      </c>
      <c r="AV3682">
        <v>0</v>
      </c>
      <c r="AW3682">
        <v>0</v>
      </c>
      <c r="AX3682">
        <v>0</v>
      </c>
      <c r="AY3682">
        <v>0</v>
      </c>
      <c r="AZ3682">
        <v>0</v>
      </c>
      <c r="BA3682">
        <v>0</v>
      </c>
      <c r="BB3682">
        <v>0</v>
      </c>
      <c r="BC3682">
        <v>0</v>
      </c>
      <c r="BD3682">
        <v>0</v>
      </c>
      <c r="BE3682">
        <v>0</v>
      </c>
      <c r="BF3682">
        <v>0</v>
      </c>
      <c r="BG3682" s="20">
        <v>1</v>
      </c>
      <c r="BH3682" s="20">
        <v>0</v>
      </c>
      <c r="BI3682" s="20">
        <v>157</v>
      </c>
      <c r="BJ3682" s="20">
        <v>2</v>
      </c>
      <c r="BK3682" s="20">
        <v>349</v>
      </c>
      <c r="BL3682" s="20">
        <v>1420</v>
      </c>
      <c r="BM3682" s="20">
        <v>790</v>
      </c>
      <c r="BN3682" s="20">
        <v>205</v>
      </c>
      <c r="BO3682" s="20">
        <v>50</v>
      </c>
      <c r="BP3682" s="20"/>
      <c r="BQ3682" s="20"/>
      <c r="BR3682" s="20"/>
      <c r="BS3682" s="20"/>
      <c r="BT3682" s="20"/>
      <c r="BU3682" s="20"/>
      <c r="BV3682" s="20"/>
    </row>
    <row r="3683" spans="1:74" x14ac:dyDescent="0.25">
      <c r="A3683" s="20" t="s">
        <v>676</v>
      </c>
      <c r="B3683" s="20" t="s">
        <v>677</v>
      </c>
      <c r="C3683" s="20" t="s">
        <v>701</v>
      </c>
      <c r="D3683" s="1">
        <v>44542</v>
      </c>
      <c r="E3683">
        <v>179</v>
      </c>
      <c r="F3683">
        <v>3</v>
      </c>
      <c r="G3683">
        <v>1</v>
      </c>
      <c r="H3683">
        <v>0</v>
      </c>
      <c r="I3683">
        <v>0</v>
      </c>
      <c r="J3683">
        <v>106</v>
      </c>
      <c r="K3683">
        <v>8</v>
      </c>
      <c r="L3683">
        <v>8</v>
      </c>
      <c r="M3683">
        <v>1</v>
      </c>
      <c r="N3683">
        <v>2</v>
      </c>
      <c r="O3683">
        <v>2</v>
      </c>
      <c r="P3683">
        <v>0</v>
      </c>
      <c r="Q3683">
        <v>0</v>
      </c>
      <c r="R3683">
        <v>388</v>
      </c>
      <c r="S3683">
        <v>276</v>
      </c>
      <c r="T3683">
        <v>23</v>
      </c>
      <c r="U3683">
        <v>10</v>
      </c>
      <c r="V3683">
        <v>0</v>
      </c>
      <c r="W3683">
        <v>1835</v>
      </c>
      <c r="X3683">
        <v>709</v>
      </c>
      <c r="Y3683">
        <v>104</v>
      </c>
      <c r="Z3683">
        <v>186</v>
      </c>
      <c r="AA3683">
        <v>18</v>
      </c>
      <c r="AB3683">
        <v>978</v>
      </c>
      <c r="AC3683">
        <v>484</v>
      </c>
      <c r="AD3683">
        <v>24</v>
      </c>
      <c r="AE3683">
        <v>124</v>
      </c>
      <c r="AF3683">
        <v>11</v>
      </c>
      <c r="AG3683">
        <v>265</v>
      </c>
      <c r="AH3683">
        <v>40</v>
      </c>
      <c r="AI3683">
        <v>8</v>
      </c>
      <c r="AJ3683">
        <v>27</v>
      </c>
      <c r="AK3683">
        <v>5</v>
      </c>
      <c r="AL3683">
        <v>59</v>
      </c>
      <c r="AM3683">
        <v>34</v>
      </c>
      <c r="AN3683">
        <v>5</v>
      </c>
      <c r="AO3683">
        <v>1</v>
      </c>
      <c r="AP3683">
        <v>0</v>
      </c>
      <c r="AQ3683">
        <v>0</v>
      </c>
      <c r="AR3683">
        <v>1</v>
      </c>
      <c r="AS3683">
        <v>0</v>
      </c>
      <c r="AT3683">
        <v>0</v>
      </c>
      <c r="AU3683">
        <v>0</v>
      </c>
      <c r="AV3683">
        <v>0</v>
      </c>
      <c r="AW3683">
        <v>0</v>
      </c>
      <c r="AX3683">
        <v>0</v>
      </c>
      <c r="AY3683">
        <v>0</v>
      </c>
      <c r="AZ3683">
        <v>0</v>
      </c>
      <c r="BA3683">
        <v>0</v>
      </c>
      <c r="BB3683">
        <v>0</v>
      </c>
      <c r="BC3683">
        <v>0</v>
      </c>
      <c r="BD3683">
        <v>0</v>
      </c>
      <c r="BE3683">
        <v>0</v>
      </c>
      <c r="BF3683">
        <v>0</v>
      </c>
      <c r="BG3683" s="20">
        <v>1</v>
      </c>
      <c r="BH3683" s="20">
        <v>0</v>
      </c>
      <c r="BI3683" s="20">
        <v>157</v>
      </c>
      <c r="BJ3683" s="20">
        <v>2</v>
      </c>
      <c r="BK3683" s="20">
        <v>348</v>
      </c>
      <c r="BL3683" s="20">
        <v>1425</v>
      </c>
      <c r="BM3683" s="20">
        <v>789</v>
      </c>
      <c r="BN3683" s="20">
        <v>207</v>
      </c>
      <c r="BO3683" s="20">
        <v>51</v>
      </c>
      <c r="BP3683" s="20"/>
      <c r="BQ3683" s="20"/>
      <c r="BR3683" s="20"/>
      <c r="BS3683" s="20"/>
      <c r="BT3683" s="20"/>
      <c r="BU3683" s="20"/>
      <c r="BV3683" s="20"/>
    </row>
    <row r="3684" spans="1:74" x14ac:dyDescent="0.25">
      <c r="A3684" s="20" t="s">
        <v>676</v>
      </c>
      <c r="B3684" s="20" t="s">
        <v>677</v>
      </c>
      <c r="C3684" s="20" t="s">
        <v>701</v>
      </c>
      <c r="D3684" s="1">
        <v>44549</v>
      </c>
      <c r="E3684">
        <v>179</v>
      </c>
      <c r="F3684">
        <v>3</v>
      </c>
      <c r="G3684">
        <v>1</v>
      </c>
      <c r="H3684">
        <v>0</v>
      </c>
      <c r="I3684">
        <v>0</v>
      </c>
      <c r="J3684">
        <v>113</v>
      </c>
      <c r="K3684">
        <v>8</v>
      </c>
      <c r="L3684">
        <v>8</v>
      </c>
      <c r="M3684">
        <v>1</v>
      </c>
      <c r="N3684">
        <v>2</v>
      </c>
      <c r="O3684">
        <v>2</v>
      </c>
      <c r="P3684">
        <v>0</v>
      </c>
      <c r="Q3684">
        <v>0</v>
      </c>
      <c r="R3684">
        <v>386</v>
      </c>
      <c r="S3684">
        <v>281</v>
      </c>
      <c r="T3684">
        <v>22</v>
      </c>
      <c r="U3684">
        <v>9</v>
      </c>
      <c r="V3684">
        <v>1</v>
      </c>
      <c r="W3684">
        <v>1842</v>
      </c>
      <c r="X3684">
        <v>812</v>
      </c>
      <c r="Y3684">
        <v>103</v>
      </c>
      <c r="Z3684">
        <v>186</v>
      </c>
      <c r="AA3684">
        <v>20</v>
      </c>
      <c r="AB3684">
        <v>987</v>
      </c>
      <c r="AC3684">
        <v>548</v>
      </c>
      <c r="AD3684">
        <v>24</v>
      </c>
      <c r="AE3684">
        <v>124</v>
      </c>
      <c r="AF3684">
        <v>14</v>
      </c>
      <c r="AG3684">
        <v>265</v>
      </c>
      <c r="AH3684">
        <v>59</v>
      </c>
      <c r="AI3684">
        <v>9</v>
      </c>
      <c r="AJ3684">
        <v>27</v>
      </c>
      <c r="AK3684">
        <v>5</v>
      </c>
      <c r="AL3684">
        <v>62</v>
      </c>
      <c r="AM3684">
        <v>40</v>
      </c>
      <c r="AN3684">
        <v>5</v>
      </c>
      <c r="AO3684">
        <v>1</v>
      </c>
      <c r="AP3684">
        <v>0</v>
      </c>
      <c r="AQ3684">
        <v>0</v>
      </c>
      <c r="AR3684">
        <v>1</v>
      </c>
      <c r="AS3684">
        <v>0</v>
      </c>
      <c r="AT3684">
        <v>0</v>
      </c>
      <c r="AU3684">
        <v>0</v>
      </c>
      <c r="AV3684">
        <v>0</v>
      </c>
      <c r="AW3684">
        <v>0</v>
      </c>
      <c r="AX3684">
        <v>0</v>
      </c>
      <c r="AY3684">
        <v>0</v>
      </c>
      <c r="AZ3684">
        <v>0</v>
      </c>
      <c r="BA3684">
        <v>0</v>
      </c>
      <c r="BB3684">
        <v>0</v>
      </c>
      <c r="BC3684">
        <v>0</v>
      </c>
      <c r="BD3684">
        <v>0</v>
      </c>
      <c r="BE3684">
        <v>0</v>
      </c>
      <c r="BF3684">
        <v>0</v>
      </c>
      <c r="BG3684" s="20">
        <v>1</v>
      </c>
      <c r="BH3684" s="20">
        <v>0</v>
      </c>
      <c r="BI3684" s="20">
        <v>157</v>
      </c>
      <c r="BJ3684" s="20">
        <v>2</v>
      </c>
      <c r="BK3684" s="20">
        <v>346</v>
      </c>
      <c r="BL3684" s="20">
        <v>1436</v>
      </c>
      <c r="BM3684" s="20">
        <v>795</v>
      </c>
      <c r="BN3684" s="20">
        <v>209</v>
      </c>
      <c r="BO3684" s="20">
        <v>53</v>
      </c>
      <c r="BP3684" s="20">
        <v>7099</v>
      </c>
      <c r="BQ3684" s="20">
        <v>1308</v>
      </c>
      <c r="BR3684" s="20">
        <v>0</v>
      </c>
      <c r="BS3684" s="20">
        <v>220</v>
      </c>
      <c r="BT3684" s="20">
        <v>1760</v>
      </c>
      <c r="BU3684" s="20">
        <v>245</v>
      </c>
      <c r="BV3684" s="20">
        <v>4491</v>
      </c>
    </row>
    <row r="3685" spans="1:74" x14ac:dyDescent="0.25">
      <c r="A3685" s="20" t="s">
        <v>676</v>
      </c>
      <c r="B3685" s="20" t="s">
        <v>677</v>
      </c>
      <c r="C3685" s="20" t="s">
        <v>701</v>
      </c>
      <c r="D3685" s="1">
        <v>44558</v>
      </c>
      <c r="E3685">
        <v>179</v>
      </c>
      <c r="F3685">
        <v>3</v>
      </c>
      <c r="G3685">
        <v>1</v>
      </c>
      <c r="H3685">
        <v>0</v>
      </c>
      <c r="I3685">
        <v>0</v>
      </c>
      <c r="J3685">
        <v>122</v>
      </c>
      <c r="K3685">
        <v>8</v>
      </c>
      <c r="L3685">
        <v>8</v>
      </c>
      <c r="M3685">
        <v>1</v>
      </c>
      <c r="N3685">
        <v>2</v>
      </c>
      <c r="O3685">
        <v>2</v>
      </c>
      <c r="P3685">
        <v>0</v>
      </c>
      <c r="Q3685">
        <v>0</v>
      </c>
      <c r="R3685">
        <v>387</v>
      </c>
      <c r="S3685">
        <v>288</v>
      </c>
      <c r="T3685">
        <v>22</v>
      </c>
      <c r="U3685">
        <v>9</v>
      </c>
      <c r="V3685">
        <v>1</v>
      </c>
      <c r="W3685">
        <v>1845</v>
      </c>
      <c r="X3685">
        <v>887</v>
      </c>
      <c r="Y3685">
        <v>102</v>
      </c>
      <c r="Z3685">
        <v>183</v>
      </c>
      <c r="AA3685">
        <v>22</v>
      </c>
      <c r="AB3685">
        <v>988</v>
      </c>
      <c r="AC3685">
        <v>575</v>
      </c>
      <c r="AD3685">
        <v>24</v>
      </c>
      <c r="AE3685">
        <v>123</v>
      </c>
      <c r="AF3685">
        <v>14</v>
      </c>
      <c r="AG3685">
        <v>266</v>
      </c>
      <c r="AH3685">
        <v>88</v>
      </c>
      <c r="AI3685">
        <v>9</v>
      </c>
      <c r="AJ3685">
        <v>26</v>
      </c>
      <c r="AK3685">
        <v>5</v>
      </c>
      <c r="AL3685">
        <v>62</v>
      </c>
      <c r="AM3685">
        <v>42</v>
      </c>
      <c r="AN3685">
        <v>5</v>
      </c>
      <c r="AO3685">
        <v>1</v>
      </c>
      <c r="AP3685">
        <v>0</v>
      </c>
      <c r="AQ3685">
        <v>0</v>
      </c>
      <c r="AR3685">
        <v>1</v>
      </c>
      <c r="AS3685">
        <v>0</v>
      </c>
      <c r="AT3685">
        <v>0</v>
      </c>
      <c r="AU3685">
        <v>0</v>
      </c>
      <c r="AV3685">
        <v>0</v>
      </c>
      <c r="AW3685">
        <v>0</v>
      </c>
      <c r="AX3685">
        <v>0</v>
      </c>
      <c r="AY3685">
        <v>0</v>
      </c>
      <c r="AZ3685">
        <v>0</v>
      </c>
      <c r="BA3685">
        <v>0</v>
      </c>
      <c r="BB3685">
        <v>0</v>
      </c>
      <c r="BC3685">
        <v>0</v>
      </c>
      <c r="BD3685">
        <v>0</v>
      </c>
      <c r="BE3685">
        <v>0</v>
      </c>
      <c r="BF3685">
        <v>0</v>
      </c>
      <c r="BG3685" s="20">
        <v>1</v>
      </c>
      <c r="BH3685" s="20">
        <v>0</v>
      </c>
      <c r="BI3685" s="20">
        <v>157</v>
      </c>
      <c r="BJ3685" s="20">
        <v>2</v>
      </c>
      <c r="BK3685" s="20">
        <v>348</v>
      </c>
      <c r="BL3685" s="20">
        <v>1440</v>
      </c>
      <c r="BM3685" s="20">
        <v>798</v>
      </c>
      <c r="BN3685" s="20">
        <v>210</v>
      </c>
      <c r="BO3685" s="20">
        <v>53</v>
      </c>
      <c r="BP3685" s="20">
        <v>7109</v>
      </c>
      <c r="BQ3685" s="20">
        <v>1804</v>
      </c>
      <c r="BR3685" s="20">
        <v>0</v>
      </c>
      <c r="BS3685" s="20">
        <v>221</v>
      </c>
      <c r="BT3685" s="20">
        <v>1755</v>
      </c>
      <c r="BU3685" s="20">
        <v>238</v>
      </c>
      <c r="BV3685" s="20">
        <v>4518</v>
      </c>
    </row>
    <row r="3686" spans="1:74" x14ac:dyDescent="0.25">
      <c r="A3686" s="20" t="s">
        <v>676</v>
      </c>
      <c r="B3686" s="20" t="s">
        <v>677</v>
      </c>
      <c r="C3686" s="20" t="s">
        <v>701</v>
      </c>
      <c r="D3686" s="1">
        <v>44564</v>
      </c>
      <c r="E3686">
        <v>179</v>
      </c>
      <c r="F3686">
        <v>2</v>
      </c>
      <c r="G3686">
        <v>0</v>
      </c>
      <c r="H3686">
        <v>0</v>
      </c>
      <c r="I3686">
        <v>0</v>
      </c>
      <c r="J3686">
        <v>124</v>
      </c>
      <c r="K3686">
        <v>8</v>
      </c>
      <c r="L3686">
        <v>8</v>
      </c>
      <c r="M3686">
        <v>1</v>
      </c>
      <c r="N3686">
        <v>2</v>
      </c>
      <c r="O3686">
        <v>2</v>
      </c>
      <c r="P3686">
        <v>0</v>
      </c>
      <c r="Q3686">
        <v>0</v>
      </c>
      <c r="R3686">
        <v>390</v>
      </c>
      <c r="S3686">
        <v>290</v>
      </c>
      <c r="T3686">
        <v>22</v>
      </c>
      <c r="U3686">
        <v>9</v>
      </c>
      <c r="V3686">
        <v>1</v>
      </c>
      <c r="W3686">
        <v>1841</v>
      </c>
      <c r="X3686">
        <v>919</v>
      </c>
      <c r="Y3686">
        <v>102</v>
      </c>
      <c r="Z3686">
        <v>182</v>
      </c>
      <c r="AA3686">
        <v>22</v>
      </c>
      <c r="AB3686">
        <v>986</v>
      </c>
      <c r="AC3686">
        <v>592</v>
      </c>
      <c r="AD3686">
        <v>24</v>
      </c>
      <c r="AE3686">
        <v>121</v>
      </c>
      <c r="AF3686">
        <v>14</v>
      </c>
      <c r="AG3686">
        <v>268</v>
      </c>
      <c r="AH3686">
        <v>93</v>
      </c>
      <c r="AI3686">
        <v>8</v>
      </c>
      <c r="AJ3686">
        <v>26</v>
      </c>
      <c r="AK3686">
        <v>6</v>
      </c>
      <c r="AL3686">
        <v>60</v>
      </c>
      <c r="AM3686">
        <v>40</v>
      </c>
      <c r="AN3686">
        <v>5</v>
      </c>
      <c r="AO3686">
        <v>1</v>
      </c>
      <c r="AP3686">
        <v>0</v>
      </c>
      <c r="AQ3686">
        <v>0</v>
      </c>
      <c r="AR3686">
        <v>1</v>
      </c>
      <c r="AS3686">
        <v>0</v>
      </c>
      <c r="AT3686">
        <v>0</v>
      </c>
      <c r="AU3686">
        <v>0</v>
      </c>
      <c r="AV3686">
        <v>0</v>
      </c>
      <c r="AW3686">
        <v>0</v>
      </c>
      <c r="AX3686">
        <v>0</v>
      </c>
      <c r="AY3686">
        <v>0</v>
      </c>
      <c r="AZ3686">
        <v>0</v>
      </c>
      <c r="BA3686">
        <v>0</v>
      </c>
      <c r="BB3686">
        <v>0</v>
      </c>
      <c r="BC3686">
        <v>0</v>
      </c>
      <c r="BD3686">
        <v>0</v>
      </c>
      <c r="BE3686">
        <v>0</v>
      </c>
      <c r="BF3686">
        <v>0</v>
      </c>
      <c r="BG3686" s="20">
        <v>0</v>
      </c>
      <c r="BH3686" s="20">
        <v>0</v>
      </c>
      <c r="BI3686" s="20">
        <v>157</v>
      </c>
      <c r="BJ3686" s="20">
        <v>2</v>
      </c>
      <c r="BK3686" s="20">
        <v>351</v>
      </c>
      <c r="BL3686" s="20">
        <v>1441</v>
      </c>
      <c r="BM3686" s="20">
        <v>798</v>
      </c>
      <c r="BN3686" s="20">
        <v>211</v>
      </c>
      <c r="BO3686" s="20">
        <v>51</v>
      </c>
      <c r="BP3686" s="20">
        <v>7077</v>
      </c>
      <c r="BQ3686" s="20">
        <v>1983</v>
      </c>
      <c r="BR3686" s="20">
        <v>0</v>
      </c>
      <c r="BS3686" s="20">
        <v>215</v>
      </c>
      <c r="BT3686" s="20">
        <v>1743</v>
      </c>
      <c r="BU3686" s="20">
        <v>235</v>
      </c>
      <c r="BV3686" s="20">
        <v>4501</v>
      </c>
    </row>
    <row r="3687" spans="1:74" x14ac:dyDescent="0.25">
      <c r="A3687" s="20" t="s">
        <v>676</v>
      </c>
      <c r="B3687" s="20" t="s">
        <v>677</v>
      </c>
      <c r="C3687" s="20" t="s">
        <v>701</v>
      </c>
      <c r="D3687" s="1">
        <v>44570</v>
      </c>
      <c r="E3687">
        <v>179</v>
      </c>
      <c r="F3687">
        <v>2</v>
      </c>
      <c r="G3687">
        <v>0</v>
      </c>
      <c r="H3687">
        <v>0</v>
      </c>
      <c r="I3687">
        <v>0</v>
      </c>
      <c r="J3687">
        <v>124</v>
      </c>
      <c r="K3687">
        <v>8</v>
      </c>
      <c r="L3687">
        <v>8</v>
      </c>
      <c r="M3687">
        <v>1</v>
      </c>
      <c r="N3687">
        <v>2</v>
      </c>
      <c r="O3687">
        <v>2</v>
      </c>
      <c r="P3687">
        <v>0</v>
      </c>
      <c r="Q3687">
        <v>0</v>
      </c>
      <c r="R3687">
        <v>388</v>
      </c>
      <c r="S3687">
        <v>292</v>
      </c>
      <c r="T3687">
        <v>22</v>
      </c>
      <c r="U3687">
        <v>9</v>
      </c>
      <c r="V3687">
        <v>1</v>
      </c>
      <c r="W3687">
        <v>1845</v>
      </c>
      <c r="X3687">
        <v>951</v>
      </c>
      <c r="Y3687">
        <v>103</v>
      </c>
      <c r="Z3687">
        <v>178</v>
      </c>
      <c r="AA3687">
        <v>22</v>
      </c>
      <c r="AB3687">
        <v>990</v>
      </c>
      <c r="AC3687">
        <v>612</v>
      </c>
      <c r="AD3687">
        <v>24</v>
      </c>
      <c r="AE3687">
        <v>122</v>
      </c>
      <c r="AF3687">
        <v>16</v>
      </c>
      <c r="AG3687">
        <v>269</v>
      </c>
      <c r="AH3687">
        <v>103</v>
      </c>
      <c r="AI3687">
        <v>8</v>
      </c>
      <c r="AJ3687">
        <v>25</v>
      </c>
      <c r="AK3687">
        <v>7</v>
      </c>
      <c r="AL3687">
        <v>63</v>
      </c>
      <c r="AM3687">
        <v>46</v>
      </c>
      <c r="AN3687">
        <v>5</v>
      </c>
      <c r="AO3687">
        <v>1</v>
      </c>
      <c r="AP3687">
        <v>0</v>
      </c>
      <c r="AQ3687">
        <v>0</v>
      </c>
      <c r="AR3687">
        <v>1</v>
      </c>
      <c r="AS3687">
        <v>0</v>
      </c>
      <c r="AT3687">
        <v>0</v>
      </c>
      <c r="AU3687">
        <v>0</v>
      </c>
      <c r="AV3687">
        <v>0</v>
      </c>
      <c r="AW3687">
        <v>0</v>
      </c>
      <c r="AX3687">
        <v>0</v>
      </c>
      <c r="AY3687">
        <v>0</v>
      </c>
      <c r="AZ3687">
        <v>0</v>
      </c>
      <c r="BA3687">
        <v>0</v>
      </c>
      <c r="BB3687">
        <v>0</v>
      </c>
      <c r="BC3687">
        <v>0</v>
      </c>
      <c r="BD3687">
        <v>0</v>
      </c>
      <c r="BE3687">
        <v>0</v>
      </c>
      <c r="BF3687">
        <v>0</v>
      </c>
      <c r="BG3687" s="20">
        <v>0</v>
      </c>
      <c r="BH3687" s="20">
        <v>0</v>
      </c>
      <c r="BI3687" s="20">
        <v>157</v>
      </c>
      <c r="BJ3687" s="20">
        <v>2</v>
      </c>
      <c r="BK3687" s="20">
        <v>349</v>
      </c>
      <c r="BL3687" s="20">
        <v>1449</v>
      </c>
      <c r="BM3687" s="20">
        <v>799</v>
      </c>
      <c r="BN3687" s="20">
        <v>213</v>
      </c>
      <c r="BO3687" s="20">
        <v>54</v>
      </c>
      <c r="BP3687" s="20">
        <v>7118</v>
      </c>
      <c r="BQ3687" s="20">
        <v>2214</v>
      </c>
      <c r="BR3687" s="20">
        <v>0</v>
      </c>
      <c r="BS3687" s="20">
        <v>215</v>
      </c>
      <c r="BT3687" s="20">
        <v>1738</v>
      </c>
      <c r="BU3687" s="20">
        <v>252</v>
      </c>
      <c r="BV3687" s="20">
        <v>4522</v>
      </c>
    </row>
    <row r="3688" spans="1:74" x14ac:dyDescent="0.25">
      <c r="A3688" s="20" t="s">
        <v>676</v>
      </c>
      <c r="B3688" s="20" t="s">
        <v>677</v>
      </c>
      <c r="C3688" s="20" t="s">
        <v>701</v>
      </c>
      <c r="D3688" s="1">
        <v>44578</v>
      </c>
      <c r="E3688">
        <v>178</v>
      </c>
      <c r="F3688">
        <v>2</v>
      </c>
      <c r="G3688">
        <v>0</v>
      </c>
      <c r="H3688">
        <v>0</v>
      </c>
      <c r="I3688">
        <v>0</v>
      </c>
      <c r="J3688">
        <v>126</v>
      </c>
      <c r="K3688">
        <v>8</v>
      </c>
      <c r="L3688">
        <v>8</v>
      </c>
      <c r="M3688">
        <v>1</v>
      </c>
      <c r="N3688">
        <v>2</v>
      </c>
      <c r="O3688">
        <v>2</v>
      </c>
      <c r="P3688">
        <v>0</v>
      </c>
      <c r="Q3688">
        <v>0</v>
      </c>
      <c r="R3688">
        <v>387</v>
      </c>
      <c r="S3688">
        <v>294</v>
      </c>
      <c r="T3688">
        <v>22</v>
      </c>
      <c r="U3688">
        <v>9</v>
      </c>
      <c r="V3688">
        <v>1</v>
      </c>
      <c r="W3688">
        <v>1838</v>
      </c>
      <c r="X3688">
        <v>986</v>
      </c>
      <c r="Y3688">
        <v>101</v>
      </c>
      <c r="Z3688">
        <v>174</v>
      </c>
      <c r="AA3688">
        <v>23</v>
      </c>
      <c r="AB3688">
        <v>983</v>
      </c>
      <c r="AC3688">
        <v>626</v>
      </c>
      <c r="AD3688">
        <v>24</v>
      </c>
      <c r="AE3688">
        <v>122</v>
      </c>
      <c r="AF3688">
        <v>15</v>
      </c>
      <c r="AG3688">
        <v>274</v>
      </c>
      <c r="AH3688">
        <v>119</v>
      </c>
      <c r="AI3688">
        <v>8</v>
      </c>
      <c r="AJ3688">
        <v>24</v>
      </c>
      <c r="AK3688">
        <v>9</v>
      </c>
      <c r="AL3688">
        <v>63</v>
      </c>
      <c r="AM3688">
        <v>45</v>
      </c>
      <c r="AN3688">
        <v>5</v>
      </c>
      <c r="AO3688">
        <v>1</v>
      </c>
      <c r="AP3688">
        <v>0</v>
      </c>
      <c r="AQ3688">
        <v>0</v>
      </c>
      <c r="AR3688">
        <v>1</v>
      </c>
      <c r="AS3688">
        <v>0</v>
      </c>
      <c r="AT3688">
        <v>0</v>
      </c>
      <c r="AU3688">
        <v>0</v>
      </c>
      <c r="AV3688">
        <v>0</v>
      </c>
      <c r="AW3688">
        <v>0</v>
      </c>
      <c r="AX3688">
        <v>0</v>
      </c>
      <c r="AY3688">
        <v>0</v>
      </c>
      <c r="AZ3688">
        <v>0</v>
      </c>
      <c r="BA3688">
        <v>0</v>
      </c>
      <c r="BB3688">
        <v>0</v>
      </c>
      <c r="BC3688">
        <v>0</v>
      </c>
      <c r="BD3688">
        <v>0</v>
      </c>
      <c r="BE3688">
        <v>0</v>
      </c>
      <c r="BF3688">
        <v>0</v>
      </c>
      <c r="BG3688" s="20">
        <v>0</v>
      </c>
      <c r="BH3688" s="20">
        <v>0</v>
      </c>
      <c r="BI3688" s="20">
        <v>156</v>
      </c>
      <c r="BJ3688" s="20">
        <v>2</v>
      </c>
      <c r="BK3688" s="20">
        <v>348</v>
      </c>
      <c r="BL3688" s="20">
        <v>1451</v>
      </c>
      <c r="BM3688" s="20">
        <v>793</v>
      </c>
      <c r="BN3688" s="20">
        <v>219</v>
      </c>
      <c r="BO3688" s="20">
        <v>54</v>
      </c>
      <c r="BP3688" s="20">
        <v>7103</v>
      </c>
      <c r="BQ3688" s="20">
        <v>2449</v>
      </c>
      <c r="BR3688" s="20">
        <v>0</v>
      </c>
      <c r="BS3688" s="20">
        <v>212</v>
      </c>
      <c r="BT3688" s="20">
        <v>1720</v>
      </c>
      <c r="BU3688" s="20">
        <v>255</v>
      </c>
      <c r="BV3688" s="20">
        <v>4511</v>
      </c>
    </row>
    <row r="3689" spans="1:74" x14ac:dyDescent="0.25">
      <c r="A3689" s="20" t="s">
        <v>676</v>
      </c>
      <c r="B3689" s="20" t="s">
        <v>677</v>
      </c>
      <c r="C3689" s="20" t="s">
        <v>701</v>
      </c>
      <c r="D3689" s="1">
        <v>44584</v>
      </c>
      <c r="E3689">
        <v>178</v>
      </c>
      <c r="F3689">
        <v>2</v>
      </c>
      <c r="G3689">
        <v>0</v>
      </c>
      <c r="H3689">
        <v>0</v>
      </c>
      <c r="I3689">
        <v>0</v>
      </c>
      <c r="J3689">
        <v>128</v>
      </c>
      <c r="K3689">
        <v>8</v>
      </c>
      <c r="L3689">
        <v>8</v>
      </c>
      <c r="M3689">
        <v>1</v>
      </c>
      <c r="N3689">
        <v>2</v>
      </c>
      <c r="O3689">
        <v>2</v>
      </c>
      <c r="P3689">
        <v>0</v>
      </c>
      <c r="Q3689">
        <v>0</v>
      </c>
      <c r="R3689">
        <v>387</v>
      </c>
      <c r="S3689">
        <v>297</v>
      </c>
      <c r="T3689">
        <v>22</v>
      </c>
      <c r="U3689">
        <v>9</v>
      </c>
      <c r="V3689">
        <v>1</v>
      </c>
      <c r="W3689">
        <v>1838</v>
      </c>
      <c r="X3689">
        <v>1004</v>
      </c>
      <c r="Y3689">
        <v>100</v>
      </c>
      <c r="Z3689">
        <v>174</v>
      </c>
      <c r="AA3689">
        <v>24</v>
      </c>
      <c r="AB3689">
        <v>982</v>
      </c>
      <c r="AC3689">
        <v>636</v>
      </c>
      <c r="AD3689">
        <v>24</v>
      </c>
      <c r="AE3689">
        <v>121</v>
      </c>
      <c r="AF3689">
        <v>16</v>
      </c>
      <c r="AG3689">
        <v>274</v>
      </c>
      <c r="AH3689">
        <v>121</v>
      </c>
      <c r="AI3689">
        <v>8</v>
      </c>
      <c r="AJ3689">
        <v>26</v>
      </c>
      <c r="AK3689">
        <v>9</v>
      </c>
      <c r="AL3689">
        <v>65</v>
      </c>
      <c r="AM3689">
        <v>45</v>
      </c>
      <c r="AN3689">
        <v>5</v>
      </c>
      <c r="AO3689">
        <v>1</v>
      </c>
      <c r="AP3689">
        <v>0</v>
      </c>
      <c r="AQ3689">
        <v>0</v>
      </c>
      <c r="AR3689">
        <v>1</v>
      </c>
      <c r="AS3689">
        <v>0</v>
      </c>
      <c r="AT3689">
        <v>0</v>
      </c>
      <c r="AU3689">
        <v>0</v>
      </c>
      <c r="AV3689">
        <v>0</v>
      </c>
      <c r="AW3689">
        <v>0</v>
      </c>
      <c r="AX3689">
        <v>0</v>
      </c>
      <c r="AY3689">
        <v>0</v>
      </c>
      <c r="AZ3689">
        <v>0</v>
      </c>
      <c r="BA3689">
        <v>0</v>
      </c>
      <c r="BB3689">
        <v>0</v>
      </c>
      <c r="BC3689">
        <v>0</v>
      </c>
      <c r="BD3689">
        <v>0</v>
      </c>
      <c r="BE3689">
        <v>0</v>
      </c>
      <c r="BF3689">
        <v>0</v>
      </c>
      <c r="BG3689" s="20">
        <v>0</v>
      </c>
      <c r="BH3689" s="20">
        <v>0</v>
      </c>
      <c r="BI3689" s="20">
        <v>156</v>
      </c>
      <c r="BJ3689" s="20">
        <v>2</v>
      </c>
      <c r="BK3689" s="20">
        <v>347</v>
      </c>
      <c r="BL3689" s="20">
        <v>1454</v>
      </c>
      <c r="BM3689" s="20">
        <v>791</v>
      </c>
      <c r="BN3689" s="20">
        <v>217</v>
      </c>
      <c r="BO3689" s="20">
        <v>56</v>
      </c>
      <c r="BP3689" s="20">
        <v>7121</v>
      </c>
      <c r="BQ3689" s="20">
        <v>2559</v>
      </c>
      <c r="BR3689" s="20">
        <v>0</v>
      </c>
      <c r="BS3689" s="20">
        <v>210</v>
      </c>
      <c r="BT3689" s="20">
        <v>1716</v>
      </c>
      <c r="BU3689" s="20">
        <v>266</v>
      </c>
      <c r="BV3689" s="20">
        <v>4521</v>
      </c>
    </row>
    <row r="3690" spans="1:74" x14ac:dyDescent="0.25">
      <c r="A3690" s="20" t="s">
        <v>676</v>
      </c>
      <c r="B3690" s="20" t="s">
        <v>677</v>
      </c>
      <c r="C3690" s="20" t="s">
        <v>701</v>
      </c>
      <c r="D3690" s="1">
        <v>44592</v>
      </c>
      <c r="E3690">
        <v>179</v>
      </c>
      <c r="F3690">
        <v>2</v>
      </c>
      <c r="G3690">
        <v>0</v>
      </c>
      <c r="H3690">
        <v>0</v>
      </c>
      <c r="I3690">
        <v>0</v>
      </c>
      <c r="J3690">
        <v>130</v>
      </c>
      <c r="K3690">
        <v>8</v>
      </c>
      <c r="L3690">
        <v>8</v>
      </c>
      <c r="M3690">
        <v>1</v>
      </c>
      <c r="N3690">
        <v>2</v>
      </c>
      <c r="O3690">
        <v>2</v>
      </c>
      <c r="P3690">
        <v>0</v>
      </c>
      <c r="Q3690">
        <v>0</v>
      </c>
      <c r="R3690">
        <v>387</v>
      </c>
      <c r="S3690">
        <v>298</v>
      </c>
      <c r="T3690">
        <v>22</v>
      </c>
      <c r="U3690">
        <v>10</v>
      </c>
      <c r="V3690">
        <v>1</v>
      </c>
      <c r="W3690">
        <v>1845</v>
      </c>
      <c r="X3690">
        <v>1016</v>
      </c>
      <c r="Y3690">
        <v>100</v>
      </c>
      <c r="Z3690">
        <v>171</v>
      </c>
      <c r="AA3690">
        <v>23</v>
      </c>
      <c r="AB3690">
        <v>981</v>
      </c>
      <c r="AC3690">
        <v>642</v>
      </c>
      <c r="AD3690">
        <v>24</v>
      </c>
      <c r="AE3690">
        <v>120</v>
      </c>
      <c r="AF3690">
        <v>16</v>
      </c>
      <c r="AG3690">
        <v>274</v>
      </c>
      <c r="AH3690">
        <v>123</v>
      </c>
      <c r="AI3690">
        <v>8</v>
      </c>
      <c r="AJ3690">
        <v>26</v>
      </c>
      <c r="AK3690">
        <v>9</v>
      </c>
      <c r="AL3690">
        <v>65</v>
      </c>
      <c r="AM3690">
        <v>45</v>
      </c>
      <c r="AN3690">
        <v>5</v>
      </c>
      <c r="AO3690">
        <v>1</v>
      </c>
      <c r="AP3690">
        <v>0</v>
      </c>
      <c r="AQ3690">
        <v>0</v>
      </c>
      <c r="AR3690">
        <v>1</v>
      </c>
      <c r="AS3690">
        <v>0</v>
      </c>
      <c r="AT3690">
        <v>0</v>
      </c>
      <c r="AU3690">
        <v>0</v>
      </c>
      <c r="AV3690">
        <v>0</v>
      </c>
      <c r="AW3690">
        <v>0</v>
      </c>
      <c r="AX3690">
        <v>0</v>
      </c>
      <c r="AY3690">
        <v>0</v>
      </c>
      <c r="AZ3690">
        <v>0</v>
      </c>
      <c r="BA3690">
        <v>0</v>
      </c>
      <c r="BB3690">
        <v>0</v>
      </c>
      <c r="BC3690">
        <v>0</v>
      </c>
      <c r="BD3690">
        <v>0</v>
      </c>
      <c r="BE3690">
        <v>0</v>
      </c>
      <c r="BF3690">
        <v>0</v>
      </c>
      <c r="BG3690" s="20">
        <v>0</v>
      </c>
      <c r="BH3690" s="20">
        <v>0</v>
      </c>
      <c r="BI3690" s="20">
        <v>157</v>
      </c>
      <c r="BJ3690" s="20">
        <v>2</v>
      </c>
      <c r="BK3690" s="20">
        <v>347</v>
      </c>
      <c r="BL3690" s="20">
        <v>1460</v>
      </c>
      <c r="BM3690" s="20">
        <v>792</v>
      </c>
      <c r="BN3690" s="20">
        <v>217</v>
      </c>
      <c r="BO3690" s="20">
        <v>56</v>
      </c>
      <c r="BP3690" s="20">
        <v>7134</v>
      </c>
      <c r="BQ3690" s="20">
        <v>2641</v>
      </c>
      <c r="BR3690" s="20">
        <v>0</v>
      </c>
      <c r="BS3690" s="20">
        <v>202</v>
      </c>
      <c r="BT3690" s="20">
        <v>1709</v>
      </c>
      <c r="BU3690" s="20">
        <v>265</v>
      </c>
      <c r="BV3690" s="20">
        <v>4548</v>
      </c>
    </row>
    <row r="3691" spans="1:74" x14ac:dyDescent="0.25">
      <c r="A3691" s="20" t="s">
        <v>676</v>
      </c>
      <c r="B3691" s="20" t="s">
        <v>677</v>
      </c>
      <c r="C3691" s="20" t="s">
        <v>701</v>
      </c>
      <c r="D3691" s="1">
        <v>44599</v>
      </c>
      <c r="E3691">
        <v>178</v>
      </c>
      <c r="F3691">
        <v>2</v>
      </c>
      <c r="G3691">
        <v>0</v>
      </c>
      <c r="H3691">
        <v>0</v>
      </c>
      <c r="I3691">
        <v>0</v>
      </c>
      <c r="J3691">
        <v>129</v>
      </c>
      <c r="K3691">
        <v>8</v>
      </c>
      <c r="L3691">
        <v>8</v>
      </c>
      <c r="M3691">
        <v>1</v>
      </c>
      <c r="N3691">
        <v>2</v>
      </c>
      <c r="O3691">
        <v>2</v>
      </c>
      <c r="P3691">
        <v>0</v>
      </c>
      <c r="Q3691">
        <v>0</v>
      </c>
      <c r="R3691">
        <v>390</v>
      </c>
      <c r="S3691">
        <v>301</v>
      </c>
      <c r="T3691">
        <v>22</v>
      </c>
      <c r="U3691">
        <v>10</v>
      </c>
      <c r="V3691">
        <v>1</v>
      </c>
      <c r="W3691">
        <v>1840</v>
      </c>
      <c r="X3691">
        <v>1019</v>
      </c>
      <c r="Y3691">
        <v>98</v>
      </c>
      <c r="Z3691">
        <v>168</v>
      </c>
      <c r="AA3691">
        <v>23</v>
      </c>
      <c r="AB3691">
        <v>983</v>
      </c>
      <c r="AC3691">
        <v>644</v>
      </c>
      <c r="AD3691">
        <v>24</v>
      </c>
      <c r="AE3691">
        <v>120</v>
      </c>
      <c r="AF3691">
        <v>18</v>
      </c>
      <c r="AG3691">
        <v>275</v>
      </c>
      <c r="AH3691">
        <v>124</v>
      </c>
      <c r="AI3691">
        <v>8</v>
      </c>
      <c r="AJ3691">
        <v>26</v>
      </c>
      <c r="AK3691">
        <v>10</v>
      </c>
      <c r="AL3691">
        <v>65</v>
      </c>
      <c r="AM3691">
        <v>46</v>
      </c>
      <c r="AN3691">
        <v>5</v>
      </c>
      <c r="AO3691">
        <v>1</v>
      </c>
      <c r="AP3691">
        <v>0</v>
      </c>
      <c r="AQ3691">
        <v>0</v>
      </c>
      <c r="AR3691">
        <v>1</v>
      </c>
      <c r="AS3691">
        <v>0</v>
      </c>
      <c r="AT3691">
        <v>0</v>
      </c>
      <c r="AU3691">
        <v>0</v>
      </c>
      <c r="AV3691">
        <v>0</v>
      </c>
      <c r="AW3691">
        <v>0</v>
      </c>
      <c r="AX3691">
        <v>0</v>
      </c>
      <c r="AY3691">
        <v>0</v>
      </c>
      <c r="AZ3691">
        <v>0</v>
      </c>
      <c r="BA3691">
        <v>0</v>
      </c>
      <c r="BB3691">
        <v>0</v>
      </c>
      <c r="BC3691">
        <v>0</v>
      </c>
      <c r="BD3691">
        <v>0</v>
      </c>
      <c r="BE3691">
        <v>0</v>
      </c>
      <c r="BF3691">
        <v>0</v>
      </c>
      <c r="BG3691" s="20">
        <v>0</v>
      </c>
      <c r="BH3691" s="20">
        <v>0</v>
      </c>
      <c r="BI3691" s="20">
        <v>156</v>
      </c>
      <c r="BJ3691" s="20">
        <v>2</v>
      </c>
      <c r="BK3691" s="20">
        <v>351</v>
      </c>
      <c r="BL3691" s="20">
        <v>1460</v>
      </c>
      <c r="BM3691" s="20">
        <v>792</v>
      </c>
      <c r="BN3691" s="20">
        <v>218</v>
      </c>
      <c r="BO3691" s="20">
        <v>56</v>
      </c>
      <c r="BP3691" s="20">
        <v>7138</v>
      </c>
      <c r="BQ3691" s="20">
        <v>2685</v>
      </c>
      <c r="BR3691" s="20">
        <v>0</v>
      </c>
      <c r="BS3691" s="20">
        <v>203</v>
      </c>
      <c r="BT3691" s="20">
        <v>1702</v>
      </c>
      <c r="BU3691" s="20">
        <v>281</v>
      </c>
      <c r="BV3691" s="20">
        <v>4544</v>
      </c>
    </row>
    <row r="3692" spans="1:74" x14ac:dyDescent="0.25">
      <c r="A3692" s="20" t="s">
        <v>676</v>
      </c>
      <c r="B3692" s="20" t="s">
        <v>677</v>
      </c>
      <c r="C3692" s="20" t="s">
        <v>701</v>
      </c>
      <c r="D3692" s="1">
        <v>44606</v>
      </c>
      <c r="E3692">
        <v>178</v>
      </c>
      <c r="F3692">
        <v>2</v>
      </c>
      <c r="G3692">
        <v>0</v>
      </c>
      <c r="H3692">
        <v>0</v>
      </c>
      <c r="I3692">
        <v>0</v>
      </c>
      <c r="J3692">
        <v>130</v>
      </c>
      <c r="K3692">
        <v>8</v>
      </c>
      <c r="L3692">
        <v>8</v>
      </c>
      <c r="M3692">
        <v>1</v>
      </c>
      <c r="N3692">
        <v>2</v>
      </c>
      <c r="O3692">
        <v>2</v>
      </c>
      <c r="P3692">
        <v>0</v>
      </c>
      <c r="Q3692">
        <v>0</v>
      </c>
      <c r="R3692">
        <v>392</v>
      </c>
      <c r="S3692">
        <v>304</v>
      </c>
      <c r="T3692">
        <v>22</v>
      </c>
      <c r="U3692">
        <v>10</v>
      </c>
      <c r="V3692">
        <v>1</v>
      </c>
      <c r="W3692">
        <v>1836</v>
      </c>
      <c r="X3692">
        <v>1020</v>
      </c>
      <c r="Y3692">
        <v>98</v>
      </c>
      <c r="Z3692">
        <v>167</v>
      </c>
      <c r="AA3692">
        <v>25</v>
      </c>
      <c r="AB3692">
        <v>980</v>
      </c>
      <c r="AC3692">
        <v>645</v>
      </c>
      <c r="AD3692">
        <v>24</v>
      </c>
      <c r="AE3692">
        <v>119</v>
      </c>
      <c r="AF3692">
        <v>18</v>
      </c>
      <c r="AG3692">
        <v>277</v>
      </c>
      <c r="AH3692">
        <v>129</v>
      </c>
      <c r="AI3692">
        <v>8</v>
      </c>
      <c r="AJ3692">
        <v>25</v>
      </c>
      <c r="AK3692">
        <v>10</v>
      </c>
      <c r="AL3692">
        <v>66</v>
      </c>
      <c r="AM3692">
        <v>51</v>
      </c>
      <c r="AN3692">
        <v>5</v>
      </c>
      <c r="AO3692">
        <v>1</v>
      </c>
      <c r="AP3692">
        <v>0</v>
      </c>
      <c r="AQ3692">
        <v>0</v>
      </c>
      <c r="AR3692">
        <v>1</v>
      </c>
      <c r="AS3692">
        <v>0</v>
      </c>
      <c r="AT3692">
        <v>0</v>
      </c>
      <c r="AU3692">
        <v>0</v>
      </c>
      <c r="AV3692">
        <v>0</v>
      </c>
      <c r="AW3692">
        <v>0</v>
      </c>
      <c r="AX3692">
        <v>0</v>
      </c>
      <c r="AY3692">
        <v>0</v>
      </c>
      <c r="AZ3692">
        <v>0</v>
      </c>
      <c r="BA3692">
        <v>0</v>
      </c>
      <c r="BB3692">
        <v>0</v>
      </c>
      <c r="BC3692">
        <v>0</v>
      </c>
      <c r="BD3692">
        <v>0</v>
      </c>
      <c r="BE3692">
        <v>0</v>
      </c>
      <c r="BF3692">
        <v>0</v>
      </c>
      <c r="BG3692" s="20">
        <v>0</v>
      </c>
      <c r="BH3692" s="20">
        <v>0</v>
      </c>
      <c r="BI3692" s="20">
        <v>156</v>
      </c>
      <c r="BJ3692" s="20">
        <v>2</v>
      </c>
      <c r="BK3692" s="20">
        <v>354</v>
      </c>
      <c r="BL3692" s="20">
        <v>1458</v>
      </c>
      <c r="BM3692" s="20">
        <v>790</v>
      </c>
      <c r="BN3692" s="20">
        <v>221</v>
      </c>
      <c r="BO3692" s="20">
        <v>57</v>
      </c>
      <c r="BP3692" s="20">
        <v>7141</v>
      </c>
      <c r="BQ3692" s="20">
        <v>2720</v>
      </c>
      <c r="BR3692" s="20">
        <v>0</v>
      </c>
      <c r="BS3692" s="20">
        <v>203</v>
      </c>
      <c r="BT3692" s="20">
        <v>1696</v>
      </c>
      <c r="BU3692" s="20">
        <v>285</v>
      </c>
      <c r="BV3692" s="20">
        <v>4559</v>
      </c>
    </row>
    <row r="3693" spans="1:74" x14ac:dyDescent="0.25">
      <c r="A3693" s="20" t="s">
        <v>676</v>
      </c>
      <c r="B3693" s="20" t="s">
        <v>677</v>
      </c>
      <c r="C3693" s="20" t="s">
        <v>701</v>
      </c>
      <c r="D3693" s="1">
        <v>44606</v>
      </c>
      <c r="W3693">
        <v>1</v>
      </c>
      <c r="AA3693">
        <v>1</v>
      </c>
      <c r="BG3693" s="20"/>
      <c r="BH3693" s="20"/>
      <c r="BI3693" s="20"/>
      <c r="BJ3693" s="20"/>
      <c r="BK3693" s="20"/>
      <c r="BL3693" s="20"/>
      <c r="BM3693" s="20"/>
      <c r="BN3693" s="20"/>
      <c r="BO3693" s="20"/>
      <c r="BP3693" s="20"/>
      <c r="BQ3693" s="20"/>
      <c r="BR3693" s="20"/>
      <c r="BS3693" s="20"/>
      <c r="BT3693" s="20"/>
      <c r="BU3693" s="20"/>
      <c r="BV3693" s="20"/>
    </row>
    <row r="3694" spans="1:74" x14ac:dyDescent="0.25">
      <c r="A3694" s="20" t="s">
        <v>676</v>
      </c>
      <c r="B3694" s="20" t="s">
        <v>702</v>
      </c>
      <c r="C3694" s="20" t="s">
        <v>703</v>
      </c>
      <c r="D3694" s="1">
        <v>44493</v>
      </c>
      <c r="E3694">
        <v>64</v>
      </c>
      <c r="F3694">
        <v>2</v>
      </c>
      <c r="G3694">
        <v>0</v>
      </c>
      <c r="H3694">
        <v>2</v>
      </c>
      <c r="I3694">
        <v>0</v>
      </c>
      <c r="J3694">
        <v>10</v>
      </c>
      <c r="K3694">
        <v>3</v>
      </c>
      <c r="L3694">
        <v>7</v>
      </c>
      <c r="M3694">
        <v>2</v>
      </c>
      <c r="N3694">
        <v>54</v>
      </c>
      <c r="O3694">
        <v>0</v>
      </c>
      <c r="P3694">
        <v>3</v>
      </c>
      <c r="Q3694">
        <v>0</v>
      </c>
      <c r="R3694">
        <v>121</v>
      </c>
      <c r="S3694">
        <v>0</v>
      </c>
      <c r="T3694">
        <v>46</v>
      </c>
      <c r="U3694">
        <v>4</v>
      </c>
      <c r="V3694">
        <v>0</v>
      </c>
      <c r="W3694">
        <v>743</v>
      </c>
      <c r="X3694">
        <v>1</v>
      </c>
      <c r="Y3694">
        <v>41</v>
      </c>
      <c r="Z3694">
        <v>136</v>
      </c>
      <c r="AA3694">
        <v>9</v>
      </c>
      <c r="AB3694">
        <v>372</v>
      </c>
      <c r="AC3694">
        <v>7</v>
      </c>
      <c r="AD3694">
        <v>0</v>
      </c>
      <c r="AE3694">
        <v>76</v>
      </c>
      <c r="AF3694">
        <v>26</v>
      </c>
      <c r="AG3694">
        <v>105</v>
      </c>
      <c r="AH3694">
        <v>0</v>
      </c>
      <c r="AI3694">
        <v>1</v>
      </c>
      <c r="AJ3694">
        <v>25</v>
      </c>
      <c r="AK3694">
        <v>2</v>
      </c>
      <c r="AL3694">
        <v>42</v>
      </c>
      <c r="AM3694">
        <v>0</v>
      </c>
      <c r="AN3694">
        <v>2</v>
      </c>
      <c r="AO3694">
        <v>0</v>
      </c>
      <c r="AP3694">
        <v>0</v>
      </c>
      <c r="AQ3694">
        <v>0</v>
      </c>
      <c r="AR3694">
        <v>1</v>
      </c>
      <c r="AS3694">
        <v>0</v>
      </c>
      <c r="AT3694">
        <v>0</v>
      </c>
      <c r="AU3694">
        <v>0</v>
      </c>
      <c r="AV3694">
        <v>1</v>
      </c>
      <c r="AW3694">
        <v>0</v>
      </c>
      <c r="AX3694">
        <v>0</v>
      </c>
      <c r="AY3694">
        <v>0</v>
      </c>
      <c r="AZ3694">
        <v>4</v>
      </c>
      <c r="BA3694">
        <v>4</v>
      </c>
      <c r="BB3694">
        <v>10</v>
      </c>
      <c r="BC3694">
        <v>8</v>
      </c>
      <c r="BD3694">
        <v>0</v>
      </c>
      <c r="BE3694">
        <v>0</v>
      </c>
      <c r="BF3694">
        <v>2</v>
      </c>
      <c r="BG3694" s="20"/>
      <c r="BH3694" s="20"/>
      <c r="BI3694" s="20"/>
      <c r="BJ3694" s="20"/>
      <c r="BK3694" s="20"/>
      <c r="BL3694" s="20"/>
      <c r="BM3694" s="20"/>
      <c r="BN3694" s="20"/>
      <c r="BO3694" s="20"/>
      <c r="BP3694" s="20"/>
      <c r="BQ3694" s="20"/>
      <c r="BR3694" s="20"/>
      <c r="BS3694" s="20"/>
      <c r="BT3694" s="20"/>
      <c r="BU3694" s="20"/>
      <c r="BV3694" s="20"/>
    </row>
    <row r="3695" spans="1:74" x14ac:dyDescent="0.25">
      <c r="A3695" s="20" t="s">
        <v>676</v>
      </c>
      <c r="B3695" s="20" t="s">
        <v>702</v>
      </c>
      <c r="C3695" s="20" t="s">
        <v>703</v>
      </c>
      <c r="D3695" s="1">
        <v>44500</v>
      </c>
      <c r="E3695">
        <v>63</v>
      </c>
      <c r="F3695">
        <v>2</v>
      </c>
      <c r="G3695">
        <v>0</v>
      </c>
      <c r="H3695">
        <v>2</v>
      </c>
      <c r="I3695">
        <v>0</v>
      </c>
      <c r="J3695">
        <v>14</v>
      </c>
      <c r="K3695">
        <v>3</v>
      </c>
      <c r="L3695">
        <v>7</v>
      </c>
      <c r="M3695">
        <v>2</v>
      </c>
      <c r="N3695">
        <v>54</v>
      </c>
      <c r="O3695">
        <v>0</v>
      </c>
      <c r="P3695">
        <v>8</v>
      </c>
      <c r="Q3695">
        <v>0</v>
      </c>
      <c r="R3695">
        <v>121</v>
      </c>
      <c r="S3695">
        <v>0</v>
      </c>
      <c r="T3695">
        <v>55</v>
      </c>
      <c r="U3695">
        <v>4</v>
      </c>
      <c r="V3695">
        <v>1</v>
      </c>
      <c r="W3695">
        <v>744</v>
      </c>
      <c r="X3695">
        <v>1</v>
      </c>
      <c r="Y3695">
        <v>59</v>
      </c>
      <c r="Z3695">
        <v>135</v>
      </c>
      <c r="AA3695">
        <v>8</v>
      </c>
      <c r="AB3695">
        <v>373</v>
      </c>
      <c r="AC3695">
        <v>12</v>
      </c>
      <c r="AD3695">
        <v>1</v>
      </c>
      <c r="AE3695">
        <v>75</v>
      </c>
      <c r="AF3695">
        <v>26</v>
      </c>
      <c r="AG3695">
        <v>107</v>
      </c>
      <c r="AH3695">
        <v>0</v>
      </c>
      <c r="AI3695">
        <v>1</v>
      </c>
      <c r="AJ3695">
        <v>25</v>
      </c>
      <c r="AK3695">
        <v>2</v>
      </c>
      <c r="AL3695">
        <v>42</v>
      </c>
      <c r="AM3695">
        <v>0</v>
      </c>
      <c r="AN3695">
        <v>2</v>
      </c>
      <c r="AO3695">
        <v>0</v>
      </c>
      <c r="AP3695">
        <v>0</v>
      </c>
      <c r="AQ3695">
        <v>0</v>
      </c>
      <c r="AR3695">
        <v>1</v>
      </c>
      <c r="AS3695">
        <v>0</v>
      </c>
      <c r="AT3695">
        <v>0</v>
      </c>
      <c r="AU3695">
        <v>0</v>
      </c>
      <c r="AV3695">
        <v>1</v>
      </c>
      <c r="AW3695">
        <v>0</v>
      </c>
      <c r="AX3695">
        <v>0</v>
      </c>
      <c r="AY3695">
        <v>0</v>
      </c>
      <c r="AZ3695">
        <v>4</v>
      </c>
      <c r="BA3695">
        <v>4</v>
      </c>
      <c r="BB3695">
        <v>9</v>
      </c>
      <c r="BC3695">
        <v>8</v>
      </c>
      <c r="BD3695">
        <v>0</v>
      </c>
      <c r="BE3695">
        <v>0</v>
      </c>
      <c r="BF3695">
        <v>2</v>
      </c>
      <c r="BG3695" s="20"/>
      <c r="BH3695" s="20"/>
      <c r="BI3695" s="20"/>
      <c r="BJ3695" s="20"/>
      <c r="BK3695" s="20"/>
      <c r="BL3695" s="20"/>
      <c r="BM3695" s="20"/>
      <c r="BN3695" s="20"/>
      <c r="BO3695" s="20"/>
      <c r="BP3695" s="20"/>
      <c r="BQ3695" s="20"/>
      <c r="BR3695" s="20"/>
      <c r="BS3695" s="20"/>
      <c r="BT3695" s="20"/>
      <c r="BU3695" s="20"/>
      <c r="BV3695" s="20"/>
    </row>
    <row r="3696" spans="1:74" x14ac:dyDescent="0.25">
      <c r="A3696" s="20" t="s">
        <v>676</v>
      </c>
      <c r="B3696" s="20" t="s">
        <v>702</v>
      </c>
      <c r="C3696" s="20" t="s">
        <v>703</v>
      </c>
      <c r="D3696" s="1">
        <v>44507</v>
      </c>
      <c r="E3696">
        <v>63</v>
      </c>
      <c r="F3696">
        <v>2</v>
      </c>
      <c r="G3696">
        <v>0</v>
      </c>
      <c r="H3696">
        <v>2</v>
      </c>
      <c r="I3696">
        <v>0</v>
      </c>
      <c r="J3696">
        <v>14</v>
      </c>
      <c r="K3696">
        <v>3</v>
      </c>
      <c r="L3696">
        <v>7</v>
      </c>
      <c r="M3696">
        <v>2</v>
      </c>
      <c r="N3696">
        <v>56</v>
      </c>
      <c r="O3696">
        <v>10</v>
      </c>
      <c r="P3696">
        <v>4</v>
      </c>
      <c r="Q3696">
        <v>0</v>
      </c>
      <c r="R3696">
        <v>122</v>
      </c>
      <c r="S3696">
        <v>59</v>
      </c>
      <c r="T3696">
        <v>8</v>
      </c>
      <c r="U3696">
        <v>4</v>
      </c>
      <c r="V3696">
        <v>1</v>
      </c>
      <c r="W3696">
        <v>738</v>
      </c>
      <c r="X3696">
        <v>63</v>
      </c>
      <c r="Y3696">
        <v>8</v>
      </c>
      <c r="Z3696">
        <v>132</v>
      </c>
      <c r="AA3696">
        <v>9</v>
      </c>
      <c r="AB3696">
        <v>374</v>
      </c>
      <c r="AC3696">
        <v>15</v>
      </c>
      <c r="AD3696">
        <v>1</v>
      </c>
      <c r="AE3696">
        <v>73</v>
      </c>
      <c r="AF3696">
        <v>27</v>
      </c>
      <c r="AG3696">
        <v>105</v>
      </c>
      <c r="AH3696">
        <v>3</v>
      </c>
      <c r="AI3696">
        <v>0</v>
      </c>
      <c r="AJ3696">
        <v>24</v>
      </c>
      <c r="AK3696">
        <v>2</v>
      </c>
      <c r="AL3696">
        <v>42</v>
      </c>
      <c r="AM3696">
        <v>3</v>
      </c>
      <c r="AN3696">
        <v>2</v>
      </c>
      <c r="AO3696">
        <v>0</v>
      </c>
      <c r="AP3696">
        <v>0</v>
      </c>
      <c r="AQ3696">
        <v>0</v>
      </c>
      <c r="AR3696">
        <v>1</v>
      </c>
      <c r="AS3696">
        <v>0</v>
      </c>
      <c r="AT3696">
        <v>0</v>
      </c>
      <c r="AU3696">
        <v>0</v>
      </c>
      <c r="AV3696">
        <v>1</v>
      </c>
      <c r="AW3696">
        <v>0</v>
      </c>
      <c r="AX3696">
        <v>0</v>
      </c>
      <c r="AY3696">
        <v>0</v>
      </c>
      <c r="AZ3696">
        <v>0</v>
      </c>
      <c r="BA3696">
        <v>4</v>
      </c>
      <c r="BB3696">
        <v>0</v>
      </c>
      <c r="BC3696">
        <v>1</v>
      </c>
      <c r="BD3696">
        <v>0</v>
      </c>
      <c r="BE3696">
        <v>0</v>
      </c>
      <c r="BF3696">
        <v>0</v>
      </c>
      <c r="BG3696" s="20">
        <v>1</v>
      </c>
      <c r="BH3696" s="20">
        <v>1</v>
      </c>
      <c r="BI3696" s="20">
        <v>49</v>
      </c>
      <c r="BJ3696" s="20">
        <v>47</v>
      </c>
      <c r="BK3696" s="20">
        <v>105</v>
      </c>
      <c r="BL3696" s="20">
        <v>543</v>
      </c>
      <c r="BM3696" s="20">
        <v>256</v>
      </c>
      <c r="BN3696" s="20">
        <v>73</v>
      </c>
      <c r="BO3696" s="20">
        <v>38</v>
      </c>
      <c r="BP3696" s="20"/>
      <c r="BQ3696" s="20"/>
      <c r="BR3696" s="20"/>
      <c r="BS3696" s="20"/>
      <c r="BT3696" s="20"/>
      <c r="BU3696" s="20"/>
      <c r="BV3696" s="20"/>
    </row>
    <row r="3697" spans="1:74" x14ac:dyDescent="0.25">
      <c r="A3697" s="20" t="s">
        <v>676</v>
      </c>
      <c r="B3697" s="20" t="s">
        <v>702</v>
      </c>
      <c r="C3697" s="20" t="s">
        <v>703</v>
      </c>
      <c r="D3697" s="1">
        <v>44514</v>
      </c>
      <c r="E3697">
        <v>63</v>
      </c>
      <c r="F3697">
        <v>2</v>
      </c>
      <c r="G3697">
        <v>0</v>
      </c>
      <c r="H3697">
        <v>2</v>
      </c>
      <c r="I3697">
        <v>0</v>
      </c>
      <c r="J3697">
        <v>16</v>
      </c>
      <c r="K3697">
        <v>3</v>
      </c>
      <c r="L3697">
        <v>7</v>
      </c>
      <c r="M3697">
        <v>2</v>
      </c>
      <c r="N3697">
        <v>55</v>
      </c>
      <c r="O3697">
        <v>11</v>
      </c>
      <c r="P3697">
        <v>4</v>
      </c>
      <c r="Q3697">
        <v>0</v>
      </c>
      <c r="R3697">
        <v>121</v>
      </c>
      <c r="S3697">
        <v>65</v>
      </c>
      <c r="T3697">
        <v>8</v>
      </c>
      <c r="U3697">
        <v>4</v>
      </c>
      <c r="V3697">
        <v>1</v>
      </c>
      <c r="W3697">
        <v>739</v>
      </c>
      <c r="X3697">
        <v>81</v>
      </c>
      <c r="Y3697">
        <v>8</v>
      </c>
      <c r="Z3697">
        <v>133</v>
      </c>
      <c r="AA3697">
        <v>8</v>
      </c>
      <c r="AB3697">
        <v>373</v>
      </c>
      <c r="AC3697">
        <v>22</v>
      </c>
      <c r="AD3697">
        <v>1</v>
      </c>
      <c r="AE3697">
        <v>73</v>
      </c>
      <c r="AF3697">
        <v>26</v>
      </c>
      <c r="AG3697">
        <v>108</v>
      </c>
      <c r="AH3697">
        <v>3</v>
      </c>
      <c r="AI3697">
        <v>0</v>
      </c>
      <c r="AJ3697">
        <v>24</v>
      </c>
      <c r="AK3697">
        <v>3</v>
      </c>
      <c r="AL3697">
        <v>41</v>
      </c>
      <c r="AM3697">
        <v>4</v>
      </c>
      <c r="AN3697">
        <v>2</v>
      </c>
      <c r="AO3697">
        <v>0</v>
      </c>
      <c r="AP3697">
        <v>0</v>
      </c>
      <c r="AQ3697">
        <v>0</v>
      </c>
      <c r="AR3697">
        <v>1</v>
      </c>
      <c r="AS3697">
        <v>0</v>
      </c>
      <c r="AT3697">
        <v>0</v>
      </c>
      <c r="AU3697">
        <v>0</v>
      </c>
      <c r="AV3697">
        <v>1</v>
      </c>
      <c r="AW3697">
        <v>0</v>
      </c>
      <c r="AX3697">
        <v>0</v>
      </c>
      <c r="AY3697">
        <v>0</v>
      </c>
      <c r="AZ3697">
        <v>0</v>
      </c>
      <c r="BA3697">
        <v>4</v>
      </c>
      <c r="BB3697">
        <v>0</v>
      </c>
      <c r="BC3697">
        <v>1</v>
      </c>
      <c r="BD3697">
        <v>0</v>
      </c>
      <c r="BE3697">
        <v>0</v>
      </c>
      <c r="BF3697">
        <v>0</v>
      </c>
      <c r="BG3697" s="20">
        <v>1</v>
      </c>
      <c r="BH3697" s="20">
        <v>1</v>
      </c>
      <c r="BI3697" s="20">
        <v>49</v>
      </c>
      <c r="BJ3697" s="20">
        <v>46</v>
      </c>
      <c r="BK3697" s="20">
        <v>104</v>
      </c>
      <c r="BL3697" s="20">
        <v>545</v>
      </c>
      <c r="BM3697" s="20">
        <v>255</v>
      </c>
      <c r="BN3697" s="20">
        <v>75</v>
      </c>
      <c r="BO3697" s="20">
        <v>37</v>
      </c>
      <c r="BP3697" s="20"/>
      <c r="BQ3697" s="20"/>
      <c r="BR3697" s="20"/>
      <c r="BS3697" s="20"/>
      <c r="BT3697" s="20"/>
      <c r="BU3697" s="20"/>
      <c r="BV3697" s="20"/>
    </row>
    <row r="3698" spans="1:74" x14ac:dyDescent="0.25">
      <c r="A3698" s="20" t="s">
        <v>676</v>
      </c>
      <c r="B3698" s="20" t="s">
        <v>702</v>
      </c>
      <c r="C3698" s="20" t="s">
        <v>703</v>
      </c>
      <c r="D3698" s="1">
        <v>44521</v>
      </c>
      <c r="E3698">
        <v>63</v>
      </c>
      <c r="F3698">
        <v>2</v>
      </c>
      <c r="G3698">
        <v>0</v>
      </c>
      <c r="H3698">
        <v>2</v>
      </c>
      <c r="I3698">
        <v>0</v>
      </c>
      <c r="J3698">
        <v>17</v>
      </c>
      <c r="K3698">
        <v>3</v>
      </c>
      <c r="L3698">
        <v>7</v>
      </c>
      <c r="M3698">
        <v>2</v>
      </c>
      <c r="N3698">
        <v>56</v>
      </c>
      <c r="O3698">
        <v>15</v>
      </c>
      <c r="P3698">
        <v>4</v>
      </c>
      <c r="Q3698">
        <v>0</v>
      </c>
      <c r="R3698">
        <v>122</v>
      </c>
      <c r="S3698">
        <v>74</v>
      </c>
      <c r="T3698">
        <v>8</v>
      </c>
      <c r="U3698">
        <v>4</v>
      </c>
      <c r="V3698">
        <v>1</v>
      </c>
      <c r="W3698">
        <v>737</v>
      </c>
      <c r="X3698">
        <v>107</v>
      </c>
      <c r="Y3698">
        <v>8</v>
      </c>
      <c r="Z3698">
        <v>133</v>
      </c>
      <c r="AA3698">
        <v>8</v>
      </c>
      <c r="AB3698">
        <v>373</v>
      </c>
      <c r="AC3698">
        <v>37</v>
      </c>
      <c r="AD3698">
        <v>1</v>
      </c>
      <c r="AE3698">
        <v>73</v>
      </c>
      <c r="AF3698">
        <v>26</v>
      </c>
      <c r="AG3698">
        <v>109</v>
      </c>
      <c r="AH3698">
        <v>3</v>
      </c>
      <c r="AI3698">
        <v>0</v>
      </c>
      <c r="AJ3698">
        <v>24</v>
      </c>
      <c r="AK3698">
        <v>4</v>
      </c>
      <c r="AL3698">
        <v>41</v>
      </c>
      <c r="AM3698">
        <v>5</v>
      </c>
      <c r="AN3698">
        <v>2</v>
      </c>
      <c r="AO3698">
        <v>0</v>
      </c>
      <c r="AP3698">
        <v>0</v>
      </c>
      <c r="AQ3698">
        <v>0</v>
      </c>
      <c r="AR3698">
        <v>1</v>
      </c>
      <c r="AS3698">
        <v>0</v>
      </c>
      <c r="AT3698">
        <v>0</v>
      </c>
      <c r="AU3698">
        <v>0</v>
      </c>
      <c r="AV3698">
        <v>1</v>
      </c>
      <c r="AW3698">
        <v>0</v>
      </c>
      <c r="AX3698">
        <v>0</v>
      </c>
      <c r="AY3698">
        <v>0</v>
      </c>
      <c r="AZ3698">
        <v>0</v>
      </c>
      <c r="BA3698">
        <v>4</v>
      </c>
      <c r="BB3698">
        <v>0</v>
      </c>
      <c r="BC3698">
        <v>1</v>
      </c>
      <c r="BD3698">
        <v>0</v>
      </c>
      <c r="BE3698">
        <v>0</v>
      </c>
      <c r="BF3698">
        <v>0</v>
      </c>
      <c r="BG3698" s="20">
        <v>1</v>
      </c>
      <c r="BH3698" s="20">
        <v>1</v>
      </c>
      <c r="BI3698" s="20">
        <v>49</v>
      </c>
      <c r="BJ3698" s="20">
        <v>47</v>
      </c>
      <c r="BK3698" s="20">
        <v>104</v>
      </c>
      <c r="BL3698" s="20">
        <v>543</v>
      </c>
      <c r="BM3698" s="20">
        <v>256</v>
      </c>
      <c r="BN3698" s="20">
        <v>75</v>
      </c>
      <c r="BO3698" s="20">
        <v>37</v>
      </c>
      <c r="BP3698" s="20"/>
      <c r="BQ3698" s="20"/>
      <c r="BR3698" s="20"/>
      <c r="BS3698" s="20"/>
      <c r="BT3698" s="20"/>
      <c r="BU3698" s="20"/>
      <c r="BV3698" s="20"/>
    </row>
    <row r="3699" spans="1:74" x14ac:dyDescent="0.25">
      <c r="A3699" s="20" t="s">
        <v>676</v>
      </c>
      <c r="B3699" s="20" t="s">
        <v>702</v>
      </c>
      <c r="C3699" s="20" t="s">
        <v>703</v>
      </c>
      <c r="D3699" s="1">
        <v>44528</v>
      </c>
      <c r="E3699">
        <v>63</v>
      </c>
      <c r="F3699">
        <v>3</v>
      </c>
      <c r="G3699">
        <v>1</v>
      </c>
      <c r="H3699">
        <v>2</v>
      </c>
      <c r="I3699">
        <v>1</v>
      </c>
      <c r="J3699">
        <v>21</v>
      </c>
      <c r="K3699">
        <v>3</v>
      </c>
      <c r="L3699">
        <v>7</v>
      </c>
      <c r="M3699">
        <v>2</v>
      </c>
      <c r="N3699">
        <v>55</v>
      </c>
      <c r="O3699">
        <v>15</v>
      </c>
      <c r="P3699">
        <v>4</v>
      </c>
      <c r="Q3699">
        <v>0</v>
      </c>
      <c r="R3699">
        <v>123</v>
      </c>
      <c r="S3699">
        <v>82</v>
      </c>
      <c r="T3699">
        <v>8</v>
      </c>
      <c r="U3699">
        <v>4</v>
      </c>
      <c r="V3699">
        <v>0</v>
      </c>
      <c r="W3699">
        <v>739</v>
      </c>
      <c r="X3699">
        <v>145</v>
      </c>
      <c r="Y3699">
        <v>8</v>
      </c>
      <c r="Z3699">
        <v>132</v>
      </c>
      <c r="AA3699">
        <v>9</v>
      </c>
      <c r="AB3699">
        <v>377</v>
      </c>
      <c r="AC3699">
        <v>64</v>
      </c>
      <c r="AD3699">
        <v>1</v>
      </c>
      <c r="AE3699">
        <v>74</v>
      </c>
      <c r="AF3699">
        <v>26</v>
      </c>
      <c r="AG3699">
        <v>110</v>
      </c>
      <c r="AH3699">
        <v>5</v>
      </c>
      <c r="AI3699">
        <v>0</v>
      </c>
      <c r="AJ3699">
        <v>24</v>
      </c>
      <c r="AK3699">
        <v>4</v>
      </c>
      <c r="AL3699">
        <v>40</v>
      </c>
      <c r="AM3699">
        <v>5</v>
      </c>
      <c r="AN3699">
        <v>2</v>
      </c>
      <c r="AO3699">
        <v>0</v>
      </c>
      <c r="AP3699">
        <v>0</v>
      </c>
      <c r="AQ3699">
        <v>0</v>
      </c>
      <c r="AR3699">
        <v>1</v>
      </c>
      <c r="AS3699">
        <v>0</v>
      </c>
      <c r="AT3699">
        <v>0</v>
      </c>
      <c r="AU3699">
        <v>0</v>
      </c>
      <c r="AV3699">
        <v>1</v>
      </c>
      <c r="AW3699">
        <v>0</v>
      </c>
      <c r="AX3699">
        <v>0</v>
      </c>
      <c r="AY3699">
        <v>0</v>
      </c>
      <c r="AZ3699">
        <v>0</v>
      </c>
      <c r="BA3699">
        <v>3</v>
      </c>
      <c r="BB3699">
        <v>0</v>
      </c>
      <c r="BC3699">
        <v>1</v>
      </c>
      <c r="BD3699">
        <v>0</v>
      </c>
      <c r="BE3699">
        <v>0</v>
      </c>
      <c r="BF3699">
        <v>0</v>
      </c>
      <c r="BG3699" s="20">
        <v>2</v>
      </c>
      <c r="BH3699" s="20">
        <v>1</v>
      </c>
      <c r="BI3699" s="20">
        <v>50</v>
      </c>
      <c r="BJ3699" s="20">
        <v>47</v>
      </c>
      <c r="BK3699" s="20">
        <v>106</v>
      </c>
      <c r="BL3699" s="20">
        <v>548</v>
      </c>
      <c r="BM3699" s="20">
        <v>261</v>
      </c>
      <c r="BN3699" s="20">
        <v>76</v>
      </c>
      <c r="BO3699" s="20">
        <v>36</v>
      </c>
      <c r="BP3699" s="20"/>
      <c r="BQ3699" s="20"/>
      <c r="BR3699" s="20"/>
      <c r="BS3699" s="20"/>
      <c r="BT3699" s="20"/>
      <c r="BU3699" s="20"/>
      <c r="BV3699" s="20"/>
    </row>
    <row r="3700" spans="1:74" x14ac:dyDescent="0.25">
      <c r="A3700" s="20" t="s">
        <v>676</v>
      </c>
      <c r="B3700" s="20" t="s">
        <v>702</v>
      </c>
      <c r="C3700" s="20" t="s">
        <v>703</v>
      </c>
      <c r="D3700" s="1">
        <v>44535</v>
      </c>
      <c r="E3700">
        <v>63</v>
      </c>
      <c r="F3700">
        <v>3</v>
      </c>
      <c r="G3700">
        <v>1</v>
      </c>
      <c r="H3700">
        <v>2</v>
      </c>
      <c r="I3700">
        <v>1</v>
      </c>
      <c r="J3700">
        <v>23</v>
      </c>
      <c r="K3700">
        <v>3</v>
      </c>
      <c r="L3700">
        <v>7</v>
      </c>
      <c r="M3700">
        <v>2</v>
      </c>
      <c r="N3700">
        <v>56</v>
      </c>
      <c r="O3700">
        <v>16</v>
      </c>
      <c r="P3700">
        <v>4</v>
      </c>
      <c r="Q3700">
        <v>0</v>
      </c>
      <c r="R3700">
        <v>122</v>
      </c>
      <c r="S3700">
        <v>84</v>
      </c>
      <c r="T3700">
        <v>8</v>
      </c>
      <c r="U3700">
        <v>4</v>
      </c>
      <c r="V3700">
        <v>0</v>
      </c>
      <c r="W3700">
        <v>747</v>
      </c>
      <c r="X3700">
        <v>162</v>
      </c>
      <c r="Y3700">
        <v>8</v>
      </c>
      <c r="Z3700">
        <v>133</v>
      </c>
      <c r="AA3700">
        <v>9</v>
      </c>
      <c r="AB3700">
        <v>378</v>
      </c>
      <c r="AC3700">
        <v>73</v>
      </c>
      <c r="AD3700">
        <v>1</v>
      </c>
      <c r="AE3700">
        <v>73</v>
      </c>
      <c r="AF3700">
        <v>25</v>
      </c>
      <c r="AG3700">
        <v>110</v>
      </c>
      <c r="AH3700">
        <v>8</v>
      </c>
      <c r="AI3700">
        <v>0</v>
      </c>
      <c r="AJ3700">
        <v>24</v>
      </c>
      <c r="AK3700">
        <v>4</v>
      </c>
      <c r="AL3700">
        <v>40</v>
      </c>
      <c r="AM3700">
        <v>7</v>
      </c>
      <c r="AN3700">
        <v>2</v>
      </c>
      <c r="AO3700">
        <v>0</v>
      </c>
      <c r="AP3700">
        <v>0</v>
      </c>
      <c r="AQ3700">
        <v>0</v>
      </c>
      <c r="AR3700">
        <v>1</v>
      </c>
      <c r="AS3700">
        <v>0</v>
      </c>
      <c r="AT3700">
        <v>0</v>
      </c>
      <c r="AU3700">
        <v>0</v>
      </c>
      <c r="AV3700">
        <v>1</v>
      </c>
      <c r="AW3700">
        <v>0</v>
      </c>
      <c r="AX3700">
        <v>0</v>
      </c>
      <c r="AY3700">
        <v>0</v>
      </c>
      <c r="AZ3700">
        <v>0</v>
      </c>
      <c r="BA3700">
        <v>3</v>
      </c>
      <c r="BB3700">
        <v>0</v>
      </c>
      <c r="BC3700">
        <v>1</v>
      </c>
      <c r="BD3700">
        <v>0</v>
      </c>
      <c r="BE3700">
        <v>0</v>
      </c>
      <c r="BF3700">
        <v>0</v>
      </c>
      <c r="BG3700" s="20">
        <v>2</v>
      </c>
      <c r="BH3700" s="20">
        <v>1</v>
      </c>
      <c r="BI3700" s="20">
        <v>50</v>
      </c>
      <c r="BJ3700" s="20">
        <v>48</v>
      </c>
      <c r="BK3700" s="20">
        <v>105</v>
      </c>
      <c r="BL3700" s="20">
        <v>555</v>
      </c>
      <c r="BM3700" s="20">
        <v>264</v>
      </c>
      <c r="BN3700" s="20">
        <v>77</v>
      </c>
      <c r="BO3700" s="20">
        <v>36</v>
      </c>
      <c r="BP3700" s="20"/>
      <c r="BQ3700" s="20"/>
      <c r="BR3700" s="20"/>
      <c r="BS3700" s="20"/>
      <c r="BT3700" s="20"/>
      <c r="BU3700" s="20"/>
      <c r="BV3700" s="20"/>
    </row>
    <row r="3701" spans="1:74" x14ac:dyDescent="0.25">
      <c r="A3701" s="20" t="s">
        <v>676</v>
      </c>
      <c r="B3701" s="20" t="s">
        <v>702</v>
      </c>
      <c r="C3701" s="20" t="s">
        <v>703</v>
      </c>
      <c r="D3701" s="1">
        <v>44542</v>
      </c>
      <c r="E3701">
        <v>63</v>
      </c>
      <c r="F3701">
        <v>3</v>
      </c>
      <c r="G3701">
        <v>1</v>
      </c>
      <c r="H3701">
        <v>2</v>
      </c>
      <c r="I3701">
        <v>1</v>
      </c>
      <c r="J3701">
        <v>29</v>
      </c>
      <c r="K3701">
        <v>3</v>
      </c>
      <c r="L3701">
        <v>7</v>
      </c>
      <c r="M3701">
        <v>2</v>
      </c>
      <c r="N3701">
        <v>59</v>
      </c>
      <c r="O3701">
        <v>24</v>
      </c>
      <c r="P3701">
        <v>4</v>
      </c>
      <c r="Q3701">
        <v>0</v>
      </c>
      <c r="R3701">
        <v>120</v>
      </c>
      <c r="S3701">
        <v>85</v>
      </c>
      <c r="T3701">
        <v>8</v>
      </c>
      <c r="U3701">
        <v>4</v>
      </c>
      <c r="V3701">
        <v>0</v>
      </c>
      <c r="W3701">
        <v>746</v>
      </c>
      <c r="X3701">
        <v>217</v>
      </c>
      <c r="Y3701">
        <v>8</v>
      </c>
      <c r="Z3701">
        <v>132</v>
      </c>
      <c r="AA3701">
        <v>8</v>
      </c>
      <c r="AB3701">
        <v>379</v>
      </c>
      <c r="AC3701">
        <v>98</v>
      </c>
      <c r="AD3701">
        <v>1</v>
      </c>
      <c r="AE3701">
        <v>73</v>
      </c>
      <c r="AF3701">
        <v>26</v>
      </c>
      <c r="AG3701">
        <v>109</v>
      </c>
      <c r="AH3701">
        <v>12</v>
      </c>
      <c r="AI3701">
        <v>0</v>
      </c>
      <c r="AJ3701">
        <v>22</v>
      </c>
      <c r="AK3701">
        <v>4</v>
      </c>
      <c r="AL3701">
        <v>40</v>
      </c>
      <c r="AM3701">
        <v>12</v>
      </c>
      <c r="AN3701">
        <v>2</v>
      </c>
      <c r="AO3701">
        <v>0</v>
      </c>
      <c r="AP3701">
        <v>0</v>
      </c>
      <c r="AQ3701">
        <v>0</v>
      </c>
      <c r="AR3701">
        <v>1</v>
      </c>
      <c r="AS3701">
        <v>0</v>
      </c>
      <c r="AT3701">
        <v>0</v>
      </c>
      <c r="AU3701">
        <v>0</v>
      </c>
      <c r="AV3701">
        <v>1</v>
      </c>
      <c r="AW3701">
        <v>0</v>
      </c>
      <c r="AX3701">
        <v>0</v>
      </c>
      <c r="AY3701">
        <v>0</v>
      </c>
      <c r="AZ3701">
        <v>0</v>
      </c>
      <c r="BA3701">
        <v>3</v>
      </c>
      <c r="BB3701">
        <v>0</v>
      </c>
      <c r="BC3701">
        <v>1</v>
      </c>
      <c r="BD3701">
        <v>0</v>
      </c>
      <c r="BE3701">
        <v>0</v>
      </c>
      <c r="BF3701">
        <v>0</v>
      </c>
      <c r="BG3701" s="20">
        <v>2</v>
      </c>
      <c r="BH3701" s="20">
        <v>1</v>
      </c>
      <c r="BI3701" s="20">
        <v>50</v>
      </c>
      <c r="BJ3701" s="20">
        <v>50</v>
      </c>
      <c r="BK3701" s="20">
        <v>104</v>
      </c>
      <c r="BL3701" s="20">
        <v>555</v>
      </c>
      <c r="BM3701" s="20">
        <v>264</v>
      </c>
      <c r="BN3701" s="20">
        <v>77</v>
      </c>
      <c r="BO3701" s="20">
        <v>36</v>
      </c>
      <c r="BP3701" s="20"/>
      <c r="BQ3701" s="20"/>
      <c r="BR3701" s="20"/>
      <c r="BS3701" s="20"/>
      <c r="BT3701" s="20"/>
      <c r="BU3701" s="20"/>
      <c r="BV3701" s="20"/>
    </row>
    <row r="3702" spans="1:74" x14ac:dyDescent="0.25">
      <c r="A3702" s="20" t="s">
        <v>676</v>
      </c>
      <c r="B3702" s="20" t="s">
        <v>702</v>
      </c>
      <c r="C3702" s="20" t="s">
        <v>703</v>
      </c>
      <c r="D3702" s="1">
        <v>44549</v>
      </c>
      <c r="E3702">
        <v>63</v>
      </c>
      <c r="F3702">
        <v>3</v>
      </c>
      <c r="G3702">
        <v>1</v>
      </c>
      <c r="H3702">
        <v>2</v>
      </c>
      <c r="I3702">
        <v>1</v>
      </c>
      <c r="J3702">
        <v>32</v>
      </c>
      <c r="K3702">
        <v>3</v>
      </c>
      <c r="L3702">
        <v>7</v>
      </c>
      <c r="M3702">
        <v>2</v>
      </c>
      <c r="N3702">
        <v>60</v>
      </c>
      <c r="O3702">
        <v>30</v>
      </c>
      <c r="P3702">
        <v>4</v>
      </c>
      <c r="Q3702">
        <v>0</v>
      </c>
      <c r="R3702">
        <v>120</v>
      </c>
      <c r="S3702">
        <v>89</v>
      </c>
      <c r="T3702">
        <v>8</v>
      </c>
      <c r="U3702">
        <v>4</v>
      </c>
      <c r="V3702">
        <v>0</v>
      </c>
      <c r="W3702">
        <v>745</v>
      </c>
      <c r="X3702">
        <v>261</v>
      </c>
      <c r="Y3702">
        <v>8</v>
      </c>
      <c r="Z3702">
        <v>131</v>
      </c>
      <c r="AA3702">
        <v>7</v>
      </c>
      <c r="AB3702">
        <v>380</v>
      </c>
      <c r="AC3702">
        <v>122</v>
      </c>
      <c r="AD3702">
        <v>1</v>
      </c>
      <c r="AE3702">
        <v>74</v>
      </c>
      <c r="AF3702">
        <v>26</v>
      </c>
      <c r="AG3702">
        <v>110</v>
      </c>
      <c r="AH3702">
        <v>32</v>
      </c>
      <c r="AI3702">
        <v>0</v>
      </c>
      <c r="AJ3702">
        <v>22</v>
      </c>
      <c r="AK3702">
        <v>4</v>
      </c>
      <c r="AL3702">
        <v>41</v>
      </c>
      <c r="AM3702">
        <v>22</v>
      </c>
      <c r="AN3702">
        <v>2</v>
      </c>
      <c r="AO3702">
        <v>0</v>
      </c>
      <c r="AP3702">
        <v>0</v>
      </c>
      <c r="AQ3702">
        <v>0</v>
      </c>
      <c r="AR3702">
        <v>1</v>
      </c>
      <c r="AS3702">
        <v>0</v>
      </c>
      <c r="AT3702">
        <v>0</v>
      </c>
      <c r="AU3702">
        <v>0</v>
      </c>
      <c r="AV3702">
        <v>1</v>
      </c>
      <c r="AW3702">
        <v>0</v>
      </c>
      <c r="AX3702">
        <v>0</v>
      </c>
      <c r="AY3702">
        <v>0</v>
      </c>
      <c r="AZ3702">
        <v>0</v>
      </c>
      <c r="BA3702">
        <v>3</v>
      </c>
      <c r="BB3702">
        <v>0</v>
      </c>
      <c r="BC3702">
        <v>1</v>
      </c>
      <c r="BD3702">
        <v>0</v>
      </c>
      <c r="BE3702">
        <v>0</v>
      </c>
      <c r="BF3702">
        <v>0</v>
      </c>
      <c r="BG3702" s="20">
        <v>2</v>
      </c>
      <c r="BH3702" s="20">
        <v>1</v>
      </c>
      <c r="BI3702" s="20">
        <v>50</v>
      </c>
      <c r="BJ3702" s="20">
        <v>51</v>
      </c>
      <c r="BK3702" s="20">
        <v>104</v>
      </c>
      <c r="BL3702" s="20">
        <v>556</v>
      </c>
      <c r="BM3702" s="20">
        <v>265</v>
      </c>
      <c r="BN3702" s="20">
        <v>79</v>
      </c>
      <c r="BO3702" s="20">
        <v>37</v>
      </c>
      <c r="BP3702" s="20">
        <v>4137</v>
      </c>
      <c r="BQ3702" s="20">
        <v>595</v>
      </c>
      <c r="BR3702" s="20">
        <v>0</v>
      </c>
      <c r="BS3702" s="20">
        <v>11</v>
      </c>
      <c r="BT3702" s="20">
        <v>1233</v>
      </c>
      <c r="BU3702" s="20">
        <v>359</v>
      </c>
      <c r="BV3702" s="20">
        <v>2342</v>
      </c>
    </row>
    <row r="3703" spans="1:74" x14ac:dyDescent="0.25">
      <c r="A3703" s="20" t="s">
        <v>676</v>
      </c>
      <c r="B3703" s="20" t="s">
        <v>702</v>
      </c>
      <c r="C3703" s="20" t="s">
        <v>703</v>
      </c>
      <c r="D3703" s="1">
        <v>44558</v>
      </c>
      <c r="E3703">
        <v>63</v>
      </c>
      <c r="F3703">
        <v>3</v>
      </c>
      <c r="G3703">
        <v>1</v>
      </c>
      <c r="H3703">
        <v>2</v>
      </c>
      <c r="I3703">
        <v>1</v>
      </c>
      <c r="J3703">
        <v>34</v>
      </c>
      <c r="K3703">
        <v>3</v>
      </c>
      <c r="L3703">
        <v>7</v>
      </c>
      <c r="M3703">
        <v>2</v>
      </c>
      <c r="N3703">
        <v>60</v>
      </c>
      <c r="O3703">
        <v>40</v>
      </c>
      <c r="P3703">
        <v>4</v>
      </c>
      <c r="Q3703">
        <v>0</v>
      </c>
      <c r="R3703">
        <v>120</v>
      </c>
      <c r="S3703">
        <v>93</v>
      </c>
      <c r="T3703">
        <v>8</v>
      </c>
      <c r="U3703">
        <v>4</v>
      </c>
      <c r="V3703">
        <v>0</v>
      </c>
      <c r="W3703">
        <v>744</v>
      </c>
      <c r="X3703">
        <v>303</v>
      </c>
      <c r="Y3703">
        <v>8</v>
      </c>
      <c r="Z3703">
        <v>126</v>
      </c>
      <c r="AA3703">
        <v>7</v>
      </c>
      <c r="AB3703">
        <v>380</v>
      </c>
      <c r="AC3703">
        <v>141</v>
      </c>
      <c r="AD3703">
        <v>1</v>
      </c>
      <c r="AE3703">
        <v>69</v>
      </c>
      <c r="AF3703">
        <v>26</v>
      </c>
      <c r="AG3703">
        <v>110</v>
      </c>
      <c r="AH3703">
        <v>37</v>
      </c>
      <c r="AI3703">
        <v>0</v>
      </c>
      <c r="AJ3703">
        <v>21</v>
      </c>
      <c r="AK3703">
        <v>4</v>
      </c>
      <c r="AL3703">
        <v>41</v>
      </c>
      <c r="AM3703">
        <v>30</v>
      </c>
      <c r="AN3703">
        <v>2</v>
      </c>
      <c r="AO3703">
        <v>0</v>
      </c>
      <c r="AP3703">
        <v>0</v>
      </c>
      <c r="AQ3703">
        <v>0</v>
      </c>
      <c r="AR3703">
        <v>1</v>
      </c>
      <c r="AS3703">
        <v>0</v>
      </c>
      <c r="AT3703">
        <v>0</v>
      </c>
      <c r="AU3703">
        <v>0</v>
      </c>
      <c r="AV3703">
        <v>1</v>
      </c>
      <c r="AW3703">
        <v>0</v>
      </c>
      <c r="AX3703">
        <v>0</v>
      </c>
      <c r="AY3703">
        <v>0</v>
      </c>
      <c r="AZ3703">
        <v>0</v>
      </c>
      <c r="BA3703">
        <v>2</v>
      </c>
      <c r="BB3703">
        <v>0</v>
      </c>
      <c r="BC3703">
        <v>1</v>
      </c>
      <c r="BD3703">
        <v>0</v>
      </c>
      <c r="BE3703">
        <v>0</v>
      </c>
      <c r="BF3703">
        <v>0</v>
      </c>
      <c r="BG3703" s="20">
        <v>2</v>
      </c>
      <c r="BH3703" s="20">
        <v>1</v>
      </c>
      <c r="BI3703" s="20">
        <v>50</v>
      </c>
      <c r="BJ3703" s="20">
        <v>51</v>
      </c>
      <c r="BK3703" s="20">
        <v>104</v>
      </c>
      <c r="BL3703" s="20">
        <v>560</v>
      </c>
      <c r="BM3703" s="20">
        <v>269</v>
      </c>
      <c r="BN3703" s="20">
        <v>79</v>
      </c>
      <c r="BO3703" s="20">
        <v>39</v>
      </c>
      <c r="BP3703" s="20">
        <v>4146</v>
      </c>
      <c r="BQ3703" s="20">
        <v>927</v>
      </c>
      <c r="BR3703" s="20">
        <v>0</v>
      </c>
      <c r="BS3703" s="20">
        <v>11</v>
      </c>
      <c r="BT3703" s="20">
        <v>1230</v>
      </c>
      <c r="BU3703" s="20">
        <v>356</v>
      </c>
      <c r="BV3703" s="20">
        <v>2366</v>
      </c>
    </row>
    <row r="3704" spans="1:74" x14ac:dyDescent="0.25">
      <c r="A3704" s="20" t="s">
        <v>676</v>
      </c>
      <c r="B3704" s="20" t="s">
        <v>702</v>
      </c>
      <c r="C3704" s="20" t="s">
        <v>703</v>
      </c>
      <c r="D3704" s="1">
        <v>44564</v>
      </c>
      <c r="E3704">
        <v>63</v>
      </c>
      <c r="F3704">
        <v>3</v>
      </c>
      <c r="G3704">
        <v>1</v>
      </c>
      <c r="H3704">
        <v>2</v>
      </c>
      <c r="I3704">
        <v>1</v>
      </c>
      <c r="J3704">
        <v>38</v>
      </c>
      <c r="K3704">
        <v>3</v>
      </c>
      <c r="L3704">
        <v>7</v>
      </c>
      <c r="M3704">
        <v>2</v>
      </c>
      <c r="N3704">
        <v>60</v>
      </c>
      <c r="O3704">
        <v>45</v>
      </c>
      <c r="P3704">
        <v>4</v>
      </c>
      <c r="Q3704">
        <v>0</v>
      </c>
      <c r="R3704">
        <v>120</v>
      </c>
      <c r="S3704">
        <v>93</v>
      </c>
      <c r="T3704">
        <v>8</v>
      </c>
      <c r="U3704">
        <v>4</v>
      </c>
      <c r="V3704">
        <v>0</v>
      </c>
      <c r="W3704">
        <v>745</v>
      </c>
      <c r="X3704">
        <v>329</v>
      </c>
      <c r="Y3704">
        <v>8</v>
      </c>
      <c r="Z3704">
        <v>127</v>
      </c>
      <c r="AA3704">
        <v>7</v>
      </c>
      <c r="AB3704">
        <v>378</v>
      </c>
      <c r="AC3704">
        <v>148</v>
      </c>
      <c r="AD3704">
        <v>1</v>
      </c>
      <c r="AE3704">
        <v>69</v>
      </c>
      <c r="AF3704">
        <v>26</v>
      </c>
      <c r="AG3704">
        <v>109</v>
      </c>
      <c r="AH3704">
        <v>39</v>
      </c>
      <c r="AI3704">
        <v>0</v>
      </c>
      <c r="AJ3704">
        <v>21</v>
      </c>
      <c r="AK3704">
        <v>4</v>
      </c>
      <c r="AL3704">
        <v>41</v>
      </c>
      <c r="AM3704">
        <v>30</v>
      </c>
      <c r="AN3704">
        <v>2</v>
      </c>
      <c r="AO3704">
        <v>0</v>
      </c>
      <c r="AP3704">
        <v>0</v>
      </c>
      <c r="AQ3704">
        <v>0</v>
      </c>
      <c r="AR3704">
        <v>1</v>
      </c>
      <c r="AS3704">
        <v>0</v>
      </c>
      <c r="AT3704">
        <v>0</v>
      </c>
      <c r="AU3704">
        <v>0</v>
      </c>
      <c r="AV3704">
        <v>1</v>
      </c>
      <c r="AW3704">
        <v>0</v>
      </c>
      <c r="AX3704">
        <v>0</v>
      </c>
      <c r="AY3704">
        <v>0</v>
      </c>
      <c r="AZ3704">
        <v>0</v>
      </c>
      <c r="BA3704">
        <v>2</v>
      </c>
      <c r="BB3704">
        <v>0</v>
      </c>
      <c r="BC3704">
        <v>1</v>
      </c>
      <c r="BD3704">
        <v>0</v>
      </c>
      <c r="BE3704">
        <v>0</v>
      </c>
      <c r="BF3704">
        <v>0</v>
      </c>
      <c r="BG3704" s="20">
        <v>2</v>
      </c>
      <c r="BH3704" s="20">
        <v>1</v>
      </c>
      <c r="BI3704" s="20">
        <v>51</v>
      </c>
      <c r="BJ3704" s="20">
        <v>52</v>
      </c>
      <c r="BK3704" s="20">
        <v>104</v>
      </c>
      <c r="BL3704" s="20">
        <v>561</v>
      </c>
      <c r="BM3704" s="20">
        <v>267</v>
      </c>
      <c r="BN3704" s="20">
        <v>79</v>
      </c>
      <c r="BO3704" s="20">
        <v>39</v>
      </c>
      <c r="BP3704" s="20">
        <v>4133</v>
      </c>
      <c r="BQ3704" s="20">
        <v>1031</v>
      </c>
      <c r="BR3704" s="20">
        <v>0</v>
      </c>
      <c r="BS3704" s="20">
        <v>11</v>
      </c>
      <c r="BT3704" s="20">
        <v>1222</v>
      </c>
      <c r="BU3704" s="20">
        <v>352</v>
      </c>
      <c r="BV3704" s="20">
        <v>2363</v>
      </c>
    </row>
    <row r="3705" spans="1:74" x14ac:dyDescent="0.25">
      <c r="A3705" s="20" t="s">
        <v>676</v>
      </c>
      <c r="B3705" s="20" t="s">
        <v>702</v>
      </c>
      <c r="C3705" s="20" t="s">
        <v>703</v>
      </c>
      <c r="D3705" s="1">
        <v>44570</v>
      </c>
      <c r="E3705">
        <v>63</v>
      </c>
      <c r="F3705">
        <v>3</v>
      </c>
      <c r="G3705">
        <v>1</v>
      </c>
      <c r="H3705">
        <v>2</v>
      </c>
      <c r="I3705">
        <v>1</v>
      </c>
      <c r="J3705">
        <v>40</v>
      </c>
      <c r="K3705">
        <v>3</v>
      </c>
      <c r="L3705">
        <v>7</v>
      </c>
      <c r="M3705">
        <v>2</v>
      </c>
      <c r="N3705">
        <v>60</v>
      </c>
      <c r="O3705">
        <v>46</v>
      </c>
      <c r="P3705">
        <v>4</v>
      </c>
      <c r="Q3705">
        <v>0</v>
      </c>
      <c r="R3705">
        <v>121</v>
      </c>
      <c r="S3705">
        <v>95</v>
      </c>
      <c r="T3705">
        <v>8</v>
      </c>
      <c r="U3705">
        <v>4</v>
      </c>
      <c r="V3705">
        <v>0</v>
      </c>
      <c r="W3705">
        <v>742</v>
      </c>
      <c r="X3705">
        <v>353</v>
      </c>
      <c r="Y3705">
        <v>8</v>
      </c>
      <c r="Z3705">
        <v>127</v>
      </c>
      <c r="AA3705">
        <v>7</v>
      </c>
      <c r="AB3705">
        <v>379</v>
      </c>
      <c r="AC3705">
        <v>161</v>
      </c>
      <c r="AD3705">
        <v>1</v>
      </c>
      <c r="AE3705">
        <v>69</v>
      </c>
      <c r="AF3705">
        <v>25</v>
      </c>
      <c r="AG3705">
        <v>110</v>
      </c>
      <c r="AH3705">
        <v>46</v>
      </c>
      <c r="AI3705">
        <v>0</v>
      </c>
      <c r="AJ3705">
        <v>20</v>
      </c>
      <c r="AK3705">
        <v>4</v>
      </c>
      <c r="AL3705">
        <v>41</v>
      </c>
      <c r="AM3705">
        <v>31</v>
      </c>
      <c r="AN3705">
        <v>2</v>
      </c>
      <c r="AO3705">
        <v>0</v>
      </c>
      <c r="AP3705">
        <v>0</v>
      </c>
      <c r="AQ3705">
        <v>0</v>
      </c>
      <c r="AR3705">
        <v>1</v>
      </c>
      <c r="AS3705">
        <v>0</v>
      </c>
      <c r="AT3705">
        <v>0</v>
      </c>
      <c r="AU3705">
        <v>0</v>
      </c>
      <c r="AV3705">
        <v>1</v>
      </c>
      <c r="AW3705">
        <v>0</v>
      </c>
      <c r="AX3705">
        <v>0</v>
      </c>
      <c r="AY3705">
        <v>0</v>
      </c>
      <c r="AZ3705">
        <v>0</v>
      </c>
      <c r="BA3705">
        <v>2</v>
      </c>
      <c r="BB3705">
        <v>0</v>
      </c>
      <c r="BC3705">
        <v>1</v>
      </c>
      <c r="BD3705">
        <v>0</v>
      </c>
      <c r="BE3705">
        <v>0</v>
      </c>
      <c r="BF3705">
        <v>0</v>
      </c>
      <c r="BG3705" s="20">
        <v>2</v>
      </c>
      <c r="BH3705" s="20">
        <v>1</v>
      </c>
      <c r="BI3705" s="20">
        <v>51</v>
      </c>
      <c r="BJ3705" s="20">
        <v>52</v>
      </c>
      <c r="BK3705" s="20">
        <v>106</v>
      </c>
      <c r="BL3705" s="20">
        <v>564</v>
      </c>
      <c r="BM3705" s="20">
        <v>268</v>
      </c>
      <c r="BN3705" s="20">
        <v>81</v>
      </c>
      <c r="BO3705" s="20">
        <v>39</v>
      </c>
      <c r="BP3705" s="20">
        <v>4165</v>
      </c>
      <c r="BQ3705" s="20">
        <v>1174</v>
      </c>
      <c r="BR3705" s="20">
        <v>0</v>
      </c>
      <c r="BS3705" s="20">
        <v>11</v>
      </c>
      <c r="BT3705" s="20">
        <v>1217</v>
      </c>
      <c r="BU3705" s="20">
        <v>358</v>
      </c>
      <c r="BV3705" s="20">
        <v>2387</v>
      </c>
    </row>
    <row r="3706" spans="1:74" x14ac:dyDescent="0.25">
      <c r="A3706" s="20" t="s">
        <v>676</v>
      </c>
      <c r="B3706" s="20" t="s">
        <v>702</v>
      </c>
      <c r="C3706" s="20" t="s">
        <v>703</v>
      </c>
      <c r="D3706" s="1">
        <v>44578</v>
      </c>
      <c r="E3706">
        <v>62</v>
      </c>
      <c r="F3706">
        <v>3</v>
      </c>
      <c r="G3706">
        <v>1</v>
      </c>
      <c r="H3706">
        <v>2</v>
      </c>
      <c r="I3706">
        <v>1</v>
      </c>
      <c r="J3706">
        <v>41</v>
      </c>
      <c r="K3706">
        <v>3</v>
      </c>
      <c r="L3706">
        <v>7</v>
      </c>
      <c r="M3706">
        <v>2</v>
      </c>
      <c r="N3706">
        <v>59</v>
      </c>
      <c r="O3706">
        <v>46</v>
      </c>
      <c r="P3706">
        <v>4</v>
      </c>
      <c r="Q3706">
        <v>0</v>
      </c>
      <c r="R3706">
        <v>121</v>
      </c>
      <c r="S3706">
        <v>95</v>
      </c>
      <c r="T3706">
        <v>8</v>
      </c>
      <c r="U3706">
        <v>4</v>
      </c>
      <c r="V3706">
        <v>0</v>
      </c>
      <c r="W3706">
        <v>741</v>
      </c>
      <c r="X3706">
        <v>366</v>
      </c>
      <c r="Y3706">
        <v>15</v>
      </c>
      <c r="Z3706">
        <v>120</v>
      </c>
      <c r="AA3706">
        <v>7</v>
      </c>
      <c r="AB3706">
        <v>378</v>
      </c>
      <c r="AC3706">
        <v>168</v>
      </c>
      <c r="AD3706">
        <v>2</v>
      </c>
      <c r="AE3706">
        <v>66</v>
      </c>
      <c r="AF3706">
        <v>25</v>
      </c>
      <c r="AG3706">
        <v>112</v>
      </c>
      <c r="AH3706">
        <v>50</v>
      </c>
      <c r="AI3706">
        <v>0</v>
      </c>
      <c r="AJ3706">
        <v>21</v>
      </c>
      <c r="AK3706">
        <v>3</v>
      </c>
      <c r="AL3706">
        <v>41</v>
      </c>
      <c r="AM3706">
        <v>32</v>
      </c>
      <c r="AN3706">
        <v>2</v>
      </c>
      <c r="AO3706">
        <v>0</v>
      </c>
      <c r="AP3706">
        <v>0</v>
      </c>
      <c r="AQ3706">
        <v>0</v>
      </c>
      <c r="AR3706">
        <v>1</v>
      </c>
      <c r="AS3706">
        <v>0</v>
      </c>
      <c r="AT3706">
        <v>0</v>
      </c>
      <c r="AU3706">
        <v>0</v>
      </c>
      <c r="AV3706">
        <v>1</v>
      </c>
      <c r="AW3706">
        <v>0</v>
      </c>
      <c r="AX3706">
        <v>0</v>
      </c>
      <c r="AY3706">
        <v>0</v>
      </c>
      <c r="AZ3706">
        <v>0</v>
      </c>
      <c r="BA3706">
        <v>2</v>
      </c>
      <c r="BB3706">
        <v>0</v>
      </c>
      <c r="BC3706">
        <v>1</v>
      </c>
      <c r="BD3706">
        <v>0</v>
      </c>
      <c r="BE3706">
        <v>0</v>
      </c>
      <c r="BF3706">
        <v>0</v>
      </c>
      <c r="BG3706" s="20">
        <v>2</v>
      </c>
      <c r="BH3706" s="20">
        <v>1</v>
      </c>
      <c r="BI3706" s="20">
        <v>50</v>
      </c>
      <c r="BJ3706" s="20">
        <v>51</v>
      </c>
      <c r="BK3706" s="20">
        <v>106</v>
      </c>
      <c r="BL3706" s="20">
        <v>566</v>
      </c>
      <c r="BM3706" s="20">
        <v>270</v>
      </c>
      <c r="BN3706" s="20">
        <v>84</v>
      </c>
      <c r="BO3706" s="20">
        <v>39</v>
      </c>
      <c r="BP3706" s="20">
        <v>4184</v>
      </c>
      <c r="BQ3706" s="20">
        <v>1297</v>
      </c>
      <c r="BR3706" s="20">
        <v>0</v>
      </c>
      <c r="BS3706" s="20">
        <v>11</v>
      </c>
      <c r="BT3706" s="20">
        <v>1210</v>
      </c>
      <c r="BU3706" s="20">
        <v>367</v>
      </c>
      <c r="BV3706" s="20">
        <v>2400</v>
      </c>
    </row>
    <row r="3707" spans="1:74" x14ac:dyDescent="0.25">
      <c r="A3707" s="20" t="s">
        <v>676</v>
      </c>
      <c r="B3707" s="20" t="s">
        <v>702</v>
      </c>
      <c r="C3707" s="20" t="s">
        <v>703</v>
      </c>
      <c r="D3707" s="1">
        <v>44584</v>
      </c>
      <c r="E3707">
        <v>61</v>
      </c>
      <c r="F3707">
        <v>3</v>
      </c>
      <c r="G3707">
        <v>1</v>
      </c>
      <c r="H3707">
        <v>2</v>
      </c>
      <c r="I3707">
        <v>1</v>
      </c>
      <c r="J3707">
        <v>42</v>
      </c>
      <c r="K3707">
        <v>3</v>
      </c>
      <c r="L3707">
        <v>7</v>
      </c>
      <c r="M3707">
        <v>2</v>
      </c>
      <c r="N3707">
        <v>59</v>
      </c>
      <c r="O3707">
        <v>46</v>
      </c>
      <c r="P3707">
        <v>4</v>
      </c>
      <c r="Q3707">
        <v>0</v>
      </c>
      <c r="R3707">
        <v>123</v>
      </c>
      <c r="S3707">
        <v>96</v>
      </c>
      <c r="T3707">
        <v>8</v>
      </c>
      <c r="U3707">
        <v>4</v>
      </c>
      <c r="V3707">
        <v>2</v>
      </c>
      <c r="W3707">
        <v>739</v>
      </c>
      <c r="X3707">
        <v>374</v>
      </c>
      <c r="Y3707">
        <v>15</v>
      </c>
      <c r="Z3707">
        <v>118</v>
      </c>
      <c r="AA3707">
        <v>8</v>
      </c>
      <c r="AB3707">
        <v>380</v>
      </c>
      <c r="AC3707">
        <v>172</v>
      </c>
      <c r="AD3707">
        <v>2</v>
      </c>
      <c r="AE3707">
        <v>66</v>
      </c>
      <c r="AF3707">
        <v>26</v>
      </c>
      <c r="AG3707">
        <v>112</v>
      </c>
      <c r="AH3707">
        <v>51</v>
      </c>
      <c r="AI3707">
        <v>0</v>
      </c>
      <c r="AJ3707">
        <v>21</v>
      </c>
      <c r="AK3707">
        <v>3</v>
      </c>
      <c r="AL3707">
        <v>41</v>
      </c>
      <c r="AM3707">
        <v>33</v>
      </c>
      <c r="AN3707">
        <v>2</v>
      </c>
      <c r="AO3707">
        <v>0</v>
      </c>
      <c r="AP3707">
        <v>0</v>
      </c>
      <c r="AQ3707">
        <v>0</v>
      </c>
      <c r="AR3707">
        <v>1</v>
      </c>
      <c r="AS3707">
        <v>0</v>
      </c>
      <c r="AT3707">
        <v>0</v>
      </c>
      <c r="AU3707">
        <v>0</v>
      </c>
      <c r="AV3707">
        <v>1</v>
      </c>
      <c r="AW3707">
        <v>0</v>
      </c>
      <c r="AX3707">
        <v>0</v>
      </c>
      <c r="AY3707">
        <v>0</v>
      </c>
      <c r="AZ3707">
        <v>0</v>
      </c>
      <c r="BA3707">
        <v>2</v>
      </c>
      <c r="BB3707">
        <v>0</v>
      </c>
      <c r="BC3707">
        <v>1</v>
      </c>
      <c r="BD3707">
        <v>0</v>
      </c>
      <c r="BE3707">
        <v>0</v>
      </c>
      <c r="BF3707">
        <v>0</v>
      </c>
      <c r="BG3707" s="20">
        <v>2</v>
      </c>
      <c r="BH3707" s="20">
        <v>1</v>
      </c>
      <c r="BI3707" s="20">
        <v>49</v>
      </c>
      <c r="BJ3707" s="20">
        <v>51</v>
      </c>
      <c r="BK3707" s="20">
        <v>107</v>
      </c>
      <c r="BL3707" s="20">
        <v>564</v>
      </c>
      <c r="BM3707" s="20">
        <v>271</v>
      </c>
      <c r="BN3707" s="20">
        <v>84</v>
      </c>
      <c r="BO3707" s="20">
        <v>39</v>
      </c>
      <c r="BP3707" s="20">
        <v>4184</v>
      </c>
      <c r="BQ3707" s="20">
        <v>1351</v>
      </c>
      <c r="BR3707" s="20">
        <v>0</v>
      </c>
      <c r="BS3707" s="20">
        <v>11</v>
      </c>
      <c r="BT3707" s="20">
        <v>1204</v>
      </c>
      <c r="BU3707" s="20">
        <v>368</v>
      </c>
      <c r="BV3707" s="20">
        <v>2413</v>
      </c>
    </row>
    <row r="3708" spans="1:74" x14ac:dyDescent="0.25">
      <c r="A3708" s="20" t="s">
        <v>676</v>
      </c>
      <c r="B3708" s="20" t="s">
        <v>702</v>
      </c>
      <c r="C3708" s="20" t="s">
        <v>703</v>
      </c>
      <c r="D3708" s="1">
        <v>44592</v>
      </c>
      <c r="E3708">
        <v>62</v>
      </c>
      <c r="F3708">
        <v>3</v>
      </c>
      <c r="G3708">
        <v>1</v>
      </c>
      <c r="H3708">
        <v>2</v>
      </c>
      <c r="I3708">
        <v>1</v>
      </c>
      <c r="J3708">
        <v>43</v>
      </c>
      <c r="K3708">
        <v>3</v>
      </c>
      <c r="L3708">
        <v>7</v>
      </c>
      <c r="M3708">
        <v>2</v>
      </c>
      <c r="N3708">
        <v>59</v>
      </c>
      <c r="O3708">
        <v>46</v>
      </c>
      <c r="P3708">
        <v>4</v>
      </c>
      <c r="Q3708">
        <v>0</v>
      </c>
      <c r="R3708">
        <v>122</v>
      </c>
      <c r="S3708">
        <v>96</v>
      </c>
      <c r="T3708">
        <v>8</v>
      </c>
      <c r="U3708">
        <v>3</v>
      </c>
      <c r="V3708">
        <v>2</v>
      </c>
      <c r="W3708">
        <v>741</v>
      </c>
      <c r="X3708">
        <v>385</v>
      </c>
      <c r="Y3708">
        <v>14</v>
      </c>
      <c r="Z3708">
        <v>117</v>
      </c>
      <c r="AA3708">
        <v>8</v>
      </c>
      <c r="AB3708">
        <v>380</v>
      </c>
      <c r="AC3708">
        <v>171</v>
      </c>
      <c r="AD3708">
        <v>2</v>
      </c>
      <c r="AE3708">
        <v>65</v>
      </c>
      <c r="AF3708">
        <v>26</v>
      </c>
      <c r="AG3708">
        <v>113</v>
      </c>
      <c r="AH3708">
        <v>54</v>
      </c>
      <c r="AI3708">
        <v>0</v>
      </c>
      <c r="AJ3708">
        <v>21</v>
      </c>
      <c r="AK3708">
        <v>3</v>
      </c>
      <c r="AL3708">
        <v>42</v>
      </c>
      <c r="AM3708">
        <v>33</v>
      </c>
      <c r="AN3708">
        <v>3</v>
      </c>
      <c r="AO3708">
        <v>0</v>
      </c>
      <c r="AP3708">
        <v>0</v>
      </c>
      <c r="AQ3708">
        <v>0</v>
      </c>
      <c r="AR3708">
        <v>1</v>
      </c>
      <c r="AS3708">
        <v>0</v>
      </c>
      <c r="AT3708">
        <v>0</v>
      </c>
      <c r="AU3708">
        <v>0</v>
      </c>
      <c r="AV3708">
        <v>1</v>
      </c>
      <c r="AW3708">
        <v>0</v>
      </c>
      <c r="AX3708">
        <v>0</v>
      </c>
      <c r="AY3708">
        <v>0</v>
      </c>
      <c r="AZ3708">
        <v>0</v>
      </c>
      <c r="BA3708">
        <v>2</v>
      </c>
      <c r="BB3708">
        <v>0</v>
      </c>
      <c r="BC3708">
        <v>1</v>
      </c>
      <c r="BD3708">
        <v>0</v>
      </c>
      <c r="BE3708">
        <v>0</v>
      </c>
      <c r="BF3708">
        <v>0</v>
      </c>
      <c r="BG3708" s="20">
        <v>2</v>
      </c>
      <c r="BH3708" s="20">
        <v>1</v>
      </c>
      <c r="BI3708" s="20">
        <v>50</v>
      </c>
      <c r="BJ3708" s="20">
        <v>51</v>
      </c>
      <c r="BK3708" s="20">
        <v>107</v>
      </c>
      <c r="BL3708" s="20">
        <v>567</v>
      </c>
      <c r="BM3708" s="20">
        <v>269</v>
      </c>
      <c r="BN3708" s="20">
        <v>85</v>
      </c>
      <c r="BO3708" s="20">
        <v>39</v>
      </c>
      <c r="BP3708" s="20">
        <v>4210</v>
      </c>
      <c r="BQ3708" s="20">
        <v>1401</v>
      </c>
      <c r="BR3708" s="20">
        <v>0</v>
      </c>
      <c r="BS3708" s="20">
        <v>11</v>
      </c>
      <c r="BT3708" s="20">
        <v>1198</v>
      </c>
      <c r="BU3708" s="20">
        <v>374</v>
      </c>
      <c r="BV3708" s="20">
        <v>2438</v>
      </c>
    </row>
    <row r="3709" spans="1:74" x14ac:dyDescent="0.25">
      <c r="A3709" s="20" t="s">
        <v>676</v>
      </c>
      <c r="B3709" s="20" t="s">
        <v>702</v>
      </c>
      <c r="C3709" s="20" t="s">
        <v>703</v>
      </c>
      <c r="D3709" s="1">
        <v>44599</v>
      </c>
      <c r="E3709">
        <v>62</v>
      </c>
      <c r="F3709">
        <v>3</v>
      </c>
      <c r="G3709">
        <v>1</v>
      </c>
      <c r="H3709">
        <v>2</v>
      </c>
      <c r="I3709">
        <v>1</v>
      </c>
      <c r="J3709">
        <v>43</v>
      </c>
      <c r="K3709">
        <v>3</v>
      </c>
      <c r="L3709">
        <v>7</v>
      </c>
      <c r="M3709">
        <v>2</v>
      </c>
      <c r="N3709">
        <v>59</v>
      </c>
      <c r="O3709">
        <v>48</v>
      </c>
      <c r="P3709">
        <v>5</v>
      </c>
      <c r="Q3709">
        <v>0</v>
      </c>
      <c r="R3709">
        <v>122</v>
      </c>
      <c r="S3709">
        <v>96</v>
      </c>
      <c r="T3709">
        <v>8</v>
      </c>
      <c r="U3709">
        <v>3</v>
      </c>
      <c r="V3709">
        <v>2</v>
      </c>
      <c r="W3709">
        <v>743</v>
      </c>
      <c r="X3709">
        <v>390</v>
      </c>
      <c r="Y3709">
        <v>14</v>
      </c>
      <c r="Z3709">
        <v>116</v>
      </c>
      <c r="AA3709">
        <v>8</v>
      </c>
      <c r="AB3709">
        <v>381</v>
      </c>
      <c r="AC3709">
        <v>172</v>
      </c>
      <c r="AD3709">
        <v>1</v>
      </c>
      <c r="AE3709">
        <v>66</v>
      </c>
      <c r="AF3709">
        <v>26</v>
      </c>
      <c r="AG3709">
        <v>114</v>
      </c>
      <c r="AH3709">
        <v>57</v>
      </c>
      <c r="AI3709">
        <v>0</v>
      </c>
      <c r="AJ3709">
        <v>21</v>
      </c>
      <c r="AK3709">
        <v>4</v>
      </c>
      <c r="AL3709">
        <v>42</v>
      </c>
      <c r="AM3709">
        <v>33</v>
      </c>
      <c r="AN3709">
        <v>3</v>
      </c>
      <c r="AO3709">
        <v>0</v>
      </c>
      <c r="AP3709">
        <v>0</v>
      </c>
      <c r="AQ3709">
        <v>0</v>
      </c>
      <c r="AR3709">
        <v>1</v>
      </c>
      <c r="AS3709">
        <v>0</v>
      </c>
      <c r="AT3709">
        <v>0</v>
      </c>
      <c r="AU3709">
        <v>0</v>
      </c>
      <c r="AV3709">
        <v>1</v>
      </c>
      <c r="AW3709">
        <v>0</v>
      </c>
      <c r="AX3709">
        <v>0</v>
      </c>
      <c r="AY3709">
        <v>0</v>
      </c>
      <c r="AZ3709">
        <v>0</v>
      </c>
      <c r="BA3709">
        <v>1</v>
      </c>
      <c r="BB3709">
        <v>0</v>
      </c>
      <c r="BC3709">
        <v>1</v>
      </c>
      <c r="BD3709">
        <v>0</v>
      </c>
      <c r="BE3709">
        <v>0</v>
      </c>
      <c r="BF3709">
        <v>0</v>
      </c>
      <c r="BG3709" s="20">
        <v>2</v>
      </c>
      <c r="BH3709" s="20">
        <v>1</v>
      </c>
      <c r="BI3709" s="20">
        <v>50</v>
      </c>
      <c r="BJ3709" s="20">
        <v>51</v>
      </c>
      <c r="BK3709" s="20">
        <v>107</v>
      </c>
      <c r="BL3709" s="20">
        <v>569</v>
      </c>
      <c r="BM3709" s="20">
        <v>272</v>
      </c>
      <c r="BN3709" s="20">
        <v>86</v>
      </c>
      <c r="BO3709" s="20">
        <v>39</v>
      </c>
      <c r="BP3709" s="20">
        <v>4218</v>
      </c>
      <c r="BQ3709" s="20">
        <v>1428</v>
      </c>
      <c r="BR3709" s="20">
        <v>0</v>
      </c>
      <c r="BS3709" s="20">
        <v>10</v>
      </c>
      <c r="BT3709" s="20">
        <v>1195</v>
      </c>
      <c r="BU3709" s="20">
        <v>381</v>
      </c>
      <c r="BV3709" s="20">
        <v>2445</v>
      </c>
    </row>
    <row r="3710" spans="1:74" x14ac:dyDescent="0.25">
      <c r="A3710" s="20" t="s">
        <v>676</v>
      </c>
      <c r="B3710" s="20" t="s">
        <v>702</v>
      </c>
      <c r="C3710" s="20" t="s">
        <v>703</v>
      </c>
      <c r="D3710" s="1">
        <v>44606</v>
      </c>
      <c r="E3710">
        <v>62</v>
      </c>
      <c r="F3710">
        <v>3</v>
      </c>
      <c r="G3710">
        <v>1</v>
      </c>
      <c r="H3710">
        <v>2</v>
      </c>
      <c r="I3710">
        <v>1</v>
      </c>
      <c r="J3710">
        <v>43</v>
      </c>
      <c r="K3710">
        <v>3</v>
      </c>
      <c r="L3710">
        <v>7</v>
      </c>
      <c r="M3710">
        <v>2</v>
      </c>
      <c r="N3710">
        <v>59</v>
      </c>
      <c r="O3710">
        <v>49</v>
      </c>
      <c r="P3710">
        <v>5</v>
      </c>
      <c r="Q3710">
        <v>0</v>
      </c>
      <c r="R3710">
        <v>122</v>
      </c>
      <c r="S3710">
        <v>97</v>
      </c>
      <c r="T3710">
        <v>8</v>
      </c>
      <c r="U3710">
        <v>4</v>
      </c>
      <c r="V3710">
        <v>1</v>
      </c>
      <c r="W3710">
        <v>747</v>
      </c>
      <c r="X3710">
        <v>396</v>
      </c>
      <c r="Y3710">
        <v>13</v>
      </c>
      <c r="Z3710">
        <v>115</v>
      </c>
      <c r="AA3710">
        <v>9</v>
      </c>
      <c r="AB3710">
        <v>378</v>
      </c>
      <c r="AC3710">
        <v>173</v>
      </c>
      <c r="AD3710">
        <v>1</v>
      </c>
      <c r="AE3710">
        <v>65</v>
      </c>
      <c r="AF3710">
        <v>26</v>
      </c>
      <c r="AG3710">
        <v>114</v>
      </c>
      <c r="AH3710">
        <v>56</v>
      </c>
      <c r="AI3710">
        <v>0</v>
      </c>
      <c r="AJ3710">
        <v>21</v>
      </c>
      <c r="AK3710">
        <v>4</v>
      </c>
      <c r="AL3710">
        <v>43</v>
      </c>
      <c r="AM3710">
        <v>35</v>
      </c>
      <c r="AN3710">
        <v>3</v>
      </c>
      <c r="AO3710">
        <v>0</v>
      </c>
      <c r="AP3710">
        <v>0</v>
      </c>
      <c r="AQ3710">
        <v>0</v>
      </c>
      <c r="AR3710">
        <v>1</v>
      </c>
      <c r="AS3710">
        <v>0</v>
      </c>
      <c r="AT3710">
        <v>0</v>
      </c>
      <c r="AU3710">
        <v>0</v>
      </c>
      <c r="AV3710">
        <v>1</v>
      </c>
      <c r="AW3710">
        <v>0</v>
      </c>
      <c r="AX3710">
        <v>0</v>
      </c>
      <c r="AY3710">
        <v>0</v>
      </c>
      <c r="AZ3710">
        <v>0</v>
      </c>
      <c r="BA3710">
        <v>1</v>
      </c>
      <c r="BB3710">
        <v>0</v>
      </c>
      <c r="BC3710">
        <v>1</v>
      </c>
      <c r="BD3710">
        <v>0</v>
      </c>
      <c r="BE3710">
        <v>0</v>
      </c>
      <c r="BF3710">
        <v>0</v>
      </c>
      <c r="BG3710" s="20">
        <v>2</v>
      </c>
      <c r="BH3710" s="20">
        <v>1</v>
      </c>
      <c r="BI3710" s="20">
        <v>50</v>
      </c>
      <c r="BJ3710" s="20">
        <v>51</v>
      </c>
      <c r="BK3710" s="20">
        <v>107</v>
      </c>
      <c r="BL3710" s="20">
        <v>572</v>
      </c>
      <c r="BM3710" s="20">
        <v>269</v>
      </c>
      <c r="BN3710" s="20">
        <v>86</v>
      </c>
      <c r="BO3710" s="20">
        <v>40</v>
      </c>
      <c r="BP3710" s="20">
        <v>4224</v>
      </c>
      <c r="BQ3710" s="20">
        <v>1466</v>
      </c>
      <c r="BR3710" s="20">
        <v>0</v>
      </c>
      <c r="BS3710" s="20">
        <v>11</v>
      </c>
      <c r="BT3710" s="20">
        <v>1196</v>
      </c>
      <c r="BU3710" s="20">
        <v>369</v>
      </c>
      <c r="BV3710" s="20">
        <v>2453</v>
      </c>
    </row>
    <row r="3711" spans="1:74" x14ac:dyDescent="0.25">
      <c r="A3711" s="20" t="s">
        <v>676</v>
      </c>
      <c r="B3711" s="20" t="s">
        <v>693</v>
      </c>
      <c r="C3711" s="20" t="s">
        <v>704</v>
      </c>
      <c r="D3711" s="1">
        <v>44493</v>
      </c>
      <c r="E3711">
        <v>60</v>
      </c>
      <c r="F3711">
        <v>0</v>
      </c>
      <c r="G3711">
        <v>0</v>
      </c>
      <c r="H3711">
        <v>2</v>
      </c>
      <c r="I3711">
        <v>0</v>
      </c>
      <c r="J3711">
        <v>11</v>
      </c>
      <c r="K3711">
        <v>1</v>
      </c>
      <c r="L3711">
        <v>10</v>
      </c>
      <c r="M3711">
        <v>3</v>
      </c>
      <c r="N3711">
        <v>32</v>
      </c>
      <c r="O3711">
        <v>0</v>
      </c>
      <c r="P3711">
        <v>7</v>
      </c>
      <c r="Q3711">
        <v>0</v>
      </c>
      <c r="R3711">
        <v>144</v>
      </c>
      <c r="S3711">
        <v>0</v>
      </c>
      <c r="T3711">
        <v>56</v>
      </c>
      <c r="U3711">
        <v>2</v>
      </c>
      <c r="V3711">
        <v>1</v>
      </c>
      <c r="W3711">
        <v>503</v>
      </c>
      <c r="X3711">
        <v>0</v>
      </c>
      <c r="Y3711">
        <v>34</v>
      </c>
      <c r="Z3711">
        <v>95</v>
      </c>
      <c r="AA3711">
        <v>6</v>
      </c>
      <c r="AB3711">
        <v>322</v>
      </c>
      <c r="AC3711">
        <v>11</v>
      </c>
      <c r="AD3711">
        <v>4</v>
      </c>
      <c r="AE3711">
        <v>62</v>
      </c>
      <c r="AF3711">
        <v>29</v>
      </c>
      <c r="AG3711">
        <v>111</v>
      </c>
      <c r="AH3711">
        <v>0</v>
      </c>
      <c r="AI3711">
        <v>4</v>
      </c>
      <c r="AJ3711">
        <v>22</v>
      </c>
      <c r="AK3711">
        <v>2</v>
      </c>
      <c r="AL3711">
        <v>38</v>
      </c>
      <c r="AM3711">
        <v>0</v>
      </c>
      <c r="AN3711">
        <v>3</v>
      </c>
      <c r="AO3711">
        <v>0</v>
      </c>
      <c r="AP3711">
        <v>0</v>
      </c>
      <c r="AQ3711">
        <v>0</v>
      </c>
      <c r="AR3711">
        <v>0</v>
      </c>
      <c r="AS3711">
        <v>0</v>
      </c>
      <c r="AT3711">
        <v>0</v>
      </c>
      <c r="AU3711">
        <v>0</v>
      </c>
      <c r="AV3711">
        <v>0</v>
      </c>
      <c r="AW3711">
        <v>0</v>
      </c>
      <c r="AX3711">
        <v>0</v>
      </c>
      <c r="AY3711">
        <v>0</v>
      </c>
      <c r="AZ3711">
        <v>2</v>
      </c>
      <c r="BA3711">
        <v>1</v>
      </c>
      <c r="BB3711">
        <v>16</v>
      </c>
      <c r="BC3711">
        <v>16</v>
      </c>
      <c r="BD3711">
        <v>0</v>
      </c>
      <c r="BE3711">
        <v>1</v>
      </c>
      <c r="BF3711">
        <v>3</v>
      </c>
      <c r="BG3711" s="20"/>
      <c r="BH3711" s="20"/>
      <c r="BI3711" s="20"/>
      <c r="BJ3711" s="20"/>
      <c r="BK3711" s="20"/>
      <c r="BL3711" s="20"/>
      <c r="BM3711" s="20"/>
      <c r="BN3711" s="20"/>
      <c r="BO3711" s="20"/>
      <c r="BP3711" s="20"/>
      <c r="BQ3711" s="20"/>
      <c r="BR3711" s="20"/>
      <c r="BS3711" s="20"/>
      <c r="BT3711" s="20"/>
      <c r="BU3711" s="20"/>
      <c r="BV3711" s="20"/>
    </row>
    <row r="3712" spans="1:74" x14ac:dyDescent="0.25">
      <c r="A3712" s="20" t="s">
        <v>676</v>
      </c>
      <c r="B3712" s="20" t="s">
        <v>693</v>
      </c>
      <c r="C3712" s="20" t="s">
        <v>704</v>
      </c>
      <c r="D3712" s="1">
        <v>44500</v>
      </c>
      <c r="E3712">
        <v>60</v>
      </c>
      <c r="F3712">
        <v>0</v>
      </c>
      <c r="G3712">
        <v>0</v>
      </c>
      <c r="H3712">
        <v>2</v>
      </c>
      <c r="I3712">
        <v>0</v>
      </c>
      <c r="J3712">
        <v>16</v>
      </c>
      <c r="K3712">
        <v>1</v>
      </c>
      <c r="L3712">
        <v>10</v>
      </c>
      <c r="M3712">
        <v>3</v>
      </c>
      <c r="N3712">
        <v>33</v>
      </c>
      <c r="O3712">
        <v>0</v>
      </c>
      <c r="P3712">
        <v>10</v>
      </c>
      <c r="Q3712">
        <v>0</v>
      </c>
      <c r="R3712">
        <v>145</v>
      </c>
      <c r="S3712">
        <v>0</v>
      </c>
      <c r="T3712">
        <v>64</v>
      </c>
      <c r="U3712">
        <v>2</v>
      </c>
      <c r="V3712">
        <v>1</v>
      </c>
      <c r="W3712">
        <v>507</v>
      </c>
      <c r="X3712">
        <v>0</v>
      </c>
      <c r="Y3712">
        <v>38</v>
      </c>
      <c r="Z3712">
        <v>97</v>
      </c>
      <c r="AA3712">
        <v>5</v>
      </c>
      <c r="AB3712">
        <v>322</v>
      </c>
      <c r="AC3712">
        <v>16</v>
      </c>
      <c r="AD3712">
        <v>4</v>
      </c>
      <c r="AE3712">
        <v>62</v>
      </c>
      <c r="AF3712">
        <v>29</v>
      </c>
      <c r="AG3712">
        <v>111</v>
      </c>
      <c r="AH3712">
        <v>0</v>
      </c>
      <c r="AI3712">
        <v>5</v>
      </c>
      <c r="AJ3712">
        <v>21</v>
      </c>
      <c r="AK3712">
        <v>2</v>
      </c>
      <c r="AL3712">
        <v>38</v>
      </c>
      <c r="AM3712">
        <v>0</v>
      </c>
      <c r="AN3712">
        <v>5</v>
      </c>
      <c r="AO3712">
        <v>0</v>
      </c>
      <c r="AP3712">
        <v>0</v>
      </c>
      <c r="AQ3712">
        <v>0</v>
      </c>
      <c r="AR3712">
        <v>0</v>
      </c>
      <c r="AS3712">
        <v>0</v>
      </c>
      <c r="AT3712">
        <v>0</v>
      </c>
      <c r="AU3712">
        <v>0</v>
      </c>
      <c r="AV3712">
        <v>0</v>
      </c>
      <c r="AW3712">
        <v>0</v>
      </c>
      <c r="AX3712">
        <v>0</v>
      </c>
      <c r="AY3712">
        <v>0</v>
      </c>
      <c r="AZ3712">
        <v>2</v>
      </c>
      <c r="BA3712">
        <v>0</v>
      </c>
      <c r="BB3712">
        <v>16</v>
      </c>
      <c r="BC3712">
        <v>16</v>
      </c>
      <c r="BD3712">
        <v>0</v>
      </c>
      <c r="BE3712">
        <v>1</v>
      </c>
      <c r="BF3712">
        <v>3</v>
      </c>
      <c r="BG3712" s="20"/>
      <c r="BH3712" s="20"/>
      <c r="BI3712" s="20"/>
      <c r="BJ3712" s="20"/>
      <c r="BK3712" s="20"/>
      <c r="BL3712" s="20"/>
      <c r="BM3712" s="20"/>
      <c r="BN3712" s="20"/>
      <c r="BO3712" s="20"/>
      <c r="BP3712" s="20"/>
      <c r="BQ3712" s="20"/>
      <c r="BR3712" s="20"/>
      <c r="BS3712" s="20"/>
      <c r="BT3712" s="20"/>
      <c r="BU3712" s="20"/>
      <c r="BV3712" s="20"/>
    </row>
    <row r="3713" spans="1:74" x14ac:dyDescent="0.25">
      <c r="A3713" s="20" t="s">
        <v>676</v>
      </c>
      <c r="B3713" s="20" t="s">
        <v>693</v>
      </c>
      <c r="C3713" s="20" t="s">
        <v>704</v>
      </c>
      <c r="D3713" s="1">
        <v>44507</v>
      </c>
      <c r="E3713">
        <v>60</v>
      </c>
      <c r="F3713">
        <v>1</v>
      </c>
      <c r="G3713">
        <v>0</v>
      </c>
      <c r="H3713">
        <v>2</v>
      </c>
      <c r="I3713">
        <v>0</v>
      </c>
      <c r="J3713">
        <v>16</v>
      </c>
      <c r="K3713">
        <v>1</v>
      </c>
      <c r="L3713">
        <v>10</v>
      </c>
      <c r="M3713">
        <v>3</v>
      </c>
      <c r="N3713">
        <v>33</v>
      </c>
      <c r="O3713">
        <v>10</v>
      </c>
      <c r="P3713">
        <v>2</v>
      </c>
      <c r="Q3713">
        <v>0</v>
      </c>
      <c r="R3713">
        <v>144</v>
      </c>
      <c r="S3713">
        <v>73</v>
      </c>
      <c r="T3713">
        <v>16</v>
      </c>
      <c r="U3713">
        <v>2</v>
      </c>
      <c r="V3713">
        <v>0</v>
      </c>
      <c r="W3713">
        <v>507</v>
      </c>
      <c r="X3713">
        <v>51</v>
      </c>
      <c r="Y3713">
        <v>16</v>
      </c>
      <c r="Z3713">
        <v>98</v>
      </c>
      <c r="AA3713">
        <v>5</v>
      </c>
      <c r="AB3713">
        <v>323</v>
      </c>
      <c r="AC3713">
        <v>24</v>
      </c>
      <c r="AD3713">
        <v>4</v>
      </c>
      <c r="AE3713">
        <v>61</v>
      </c>
      <c r="AF3713">
        <v>28</v>
      </c>
      <c r="AG3713">
        <v>111</v>
      </c>
      <c r="AH3713">
        <v>7</v>
      </c>
      <c r="AI3713">
        <v>1</v>
      </c>
      <c r="AJ3713">
        <v>22</v>
      </c>
      <c r="AK3713">
        <v>2</v>
      </c>
      <c r="AL3713">
        <v>39</v>
      </c>
      <c r="AM3713">
        <v>7</v>
      </c>
      <c r="AN3713">
        <v>3</v>
      </c>
      <c r="AO3713">
        <v>0</v>
      </c>
      <c r="AP3713">
        <v>0</v>
      </c>
      <c r="AQ3713">
        <v>0</v>
      </c>
      <c r="AR3713">
        <v>1</v>
      </c>
      <c r="AS3713">
        <v>0</v>
      </c>
      <c r="AT3713">
        <v>0</v>
      </c>
      <c r="AU3713">
        <v>0</v>
      </c>
      <c r="AV3713">
        <v>0</v>
      </c>
      <c r="AW3713">
        <v>0</v>
      </c>
      <c r="AX3713">
        <v>0</v>
      </c>
      <c r="AY3713">
        <v>0</v>
      </c>
      <c r="AZ3713">
        <v>0</v>
      </c>
      <c r="BA3713">
        <v>0</v>
      </c>
      <c r="BB3713">
        <v>0</v>
      </c>
      <c r="BC3713">
        <v>0</v>
      </c>
      <c r="BD3713">
        <v>0</v>
      </c>
      <c r="BE3713">
        <v>0</v>
      </c>
      <c r="BF3713">
        <v>0</v>
      </c>
      <c r="BG3713" s="20">
        <v>0</v>
      </c>
      <c r="BH3713" s="20">
        <v>2</v>
      </c>
      <c r="BI3713" s="20">
        <v>44</v>
      </c>
      <c r="BJ3713" s="20">
        <v>29</v>
      </c>
      <c r="BK3713" s="20">
        <v>122</v>
      </c>
      <c r="BL3713" s="20">
        <v>365</v>
      </c>
      <c r="BM3713" s="20">
        <v>217</v>
      </c>
      <c r="BN3713" s="20">
        <v>75</v>
      </c>
      <c r="BO3713" s="20">
        <v>35</v>
      </c>
      <c r="BP3713" s="20"/>
      <c r="BQ3713" s="20"/>
      <c r="BR3713" s="20"/>
      <c r="BS3713" s="20"/>
      <c r="BT3713" s="20"/>
      <c r="BU3713" s="20"/>
      <c r="BV3713" s="20"/>
    </row>
    <row r="3714" spans="1:74" x14ac:dyDescent="0.25">
      <c r="A3714" s="20" t="s">
        <v>676</v>
      </c>
      <c r="B3714" s="20" t="s">
        <v>693</v>
      </c>
      <c r="C3714" s="20" t="s">
        <v>704</v>
      </c>
      <c r="D3714" s="1">
        <v>44514</v>
      </c>
      <c r="E3714">
        <v>60</v>
      </c>
      <c r="F3714">
        <v>1</v>
      </c>
      <c r="G3714">
        <v>0</v>
      </c>
      <c r="H3714">
        <v>2</v>
      </c>
      <c r="I3714">
        <v>0</v>
      </c>
      <c r="J3714">
        <v>19</v>
      </c>
      <c r="K3714">
        <v>1</v>
      </c>
      <c r="L3714">
        <v>10</v>
      </c>
      <c r="M3714">
        <v>3</v>
      </c>
      <c r="N3714">
        <v>33</v>
      </c>
      <c r="O3714">
        <v>13</v>
      </c>
      <c r="P3714">
        <v>2</v>
      </c>
      <c r="Q3714">
        <v>0</v>
      </c>
      <c r="R3714">
        <v>143</v>
      </c>
      <c r="S3714">
        <v>77</v>
      </c>
      <c r="T3714">
        <v>16</v>
      </c>
      <c r="U3714">
        <v>2</v>
      </c>
      <c r="V3714">
        <v>0</v>
      </c>
      <c r="W3714">
        <v>511</v>
      </c>
      <c r="X3714">
        <v>72</v>
      </c>
      <c r="Y3714">
        <v>16</v>
      </c>
      <c r="Z3714">
        <v>98</v>
      </c>
      <c r="AA3714">
        <v>5</v>
      </c>
      <c r="AB3714">
        <v>327</v>
      </c>
      <c r="AC3714">
        <v>35</v>
      </c>
      <c r="AD3714">
        <v>4</v>
      </c>
      <c r="AE3714">
        <v>61</v>
      </c>
      <c r="AF3714">
        <v>31</v>
      </c>
      <c r="AG3714">
        <v>113</v>
      </c>
      <c r="AH3714">
        <v>8</v>
      </c>
      <c r="AI3714">
        <v>1</v>
      </c>
      <c r="AJ3714">
        <v>22</v>
      </c>
      <c r="AK3714">
        <v>2</v>
      </c>
      <c r="AL3714">
        <v>39</v>
      </c>
      <c r="AM3714">
        <v>9</v>
      </c>
      <c r="AN3714">
        <v>3</v>
      </c>
      <c r="AO3714">
        <v>0</v>
      </c>
      <c r="AP3714">
        <v>0</v>
      </c>
      <c r="AQ3714">
        <v>0</v>
      </c>
      <c r="AR3714">
        <v>1</v>
      </c>
      <c r="AS3714">
        <v>0</v>
      </c>
      <c r="AT3714">
        <v>0</v>
      </c>
      <c r="AU3714">
        <v>0</v>
      </c>
      <c r="AV3714">
        <v>0</v>
      </c>
      <c r="AW3714">
        <v>0</v>
      </c>
      <c r="AX3714">
        <v>0</v>
      </c>
      <c r="AY3714">
        <v>0</v>
      </c>
      <c r="AZ3714">
        <v>0</v>
      </c>
      <c r="BA3714">
        <v>0</v>
      </c>
      <c r="BB3714">
        <v>0</v>
      </c>
      <c r="BC3714">
        <v>0</v>
      </c>
      <c r="BD3714">
        <v>0</v>
      </c>
      <c r="BE3714">
        <v>0</v>
      </c>
      <c r="BF3714">
        <v>0</v>
      </c>
      <c r="BG3714" s="20">
        <v>0</v>
      </c>
      <c r="BH3714" s="20">
        <v>2</v>
      </c>
      <c r="BI3714" s="20">
        <v>44</v>
      </c>
      <c r="BJ3714" s="20">
        <v>29</v>
      </c>
      <c r="BK3714" s="20">
        <v>121</v>
      </c>
      <c r="BL3714" s="20">
        <v>371</v>
      </c>
      <c r="BM3714" s="20">
        <v>217</v>
      </c>
      <c r="BN3714" s="20">
        <v>77</v>
      </c>
      <c r="BO3714" s="20">
        <v>35</v>
      </c>
      <c r="BP3714" s="20"/>
      <c r="BQ3714" s="20"/>
      <c r="BR3714" s="20"/>
      <c r="BS3714" s="20"/>
      <c r="BT3714" s="20"/>
      <c r="BU3714" s="20"/>
      <c r="BV3714" s="20"/>
    </row>
    <row r="3715" spans="1:74" x14ac:dyDescent="0.25">
      <c r="A3715" s="20" t="s">
        <v>676</v>
      </c>
      <c r="B3715" s="20" t="s">
        <v>693</v>
      </c>
      <c r="C3715" s="20" t="s">
        <v>704</v>
      </c>
      <c r="D3715" s="1">
        <v>44521</v>
      </c>
      <c r="E3715">
        <v>58</v>
      </c>
      <c r="F3715">
        <v>1</v>
      </c>
      <c r="G3715">
        <v>0</v>
      </c>
      <c r="H3715">
        <v>0</v>
      </c>
      <c r="I3715">
        <v>0</v>
      </c>
      <c r="J3715">
        <v>19</v>
      </c>
      <c r="K3715">
        <v>1</v>
      </c>
      <c r="L3715">
        <v>10</v>
      </c>
      <c r="M3715">
        <v>3</v>
      </c>
      <c r="N3715">
        <v>21</v>
      </c>
      <c r="O3715">
        <v>8</v>
      </c>
      <c r="P3715">
        <v>1</v>
      </c>
      <c r="Q3715">
        <v>0</v>
      </c>
      <c r="R3715">
        <v>150</v>
      </c>
      <c r="S3715">
        <v>82</v>
      </c>
      <c r="T3715">
        <v>17</v>
      </c>
      <c r="U3715">
        <v>2</v>
      </c>
      <c r="V3715">
        <v>1</v>
      </c>
      <c r="W3715">
        <v>514</v>
      </c>
      <c r="X3715">
        <v>82</v>
      </c>
      <c r="Y3715">
        <v>15</v>
      </c>
      <c r="Z3715">
        <v>99</v>
      </c>
      <c r="AA3715">
        <v>7</v>
      </c>
      <c r="AB3715">
        <v>327</v>
      </c>
      <c r="AC3715">
        <v>42</v>
      </c>
      <c r="AD3715">
        <v>4</v>
      </c>
      <c r="AE3715">
        <v>61</v>
      </c>
      <c r="AF3715">
        <v>30</v>
      </c>
      <c r="AG3715">
        <v>114</v>
      </c>
      <c r="AH3715">
        <v>8</v>
      </c>
      <c r="AI3715">
        <v>2</v>
      </c>
      <c r="AJ3715">
        <v>22</v>
      </c>
      <c r="AK3715">
        <v>2</v>
      </c>
      <c r="AL3715">
        <v>40</v>
      </c>
      <c r="AM3715">
        <v>9</v>
      </c>
      <c r="AN3715">
        <v>3</v>
      </c>
      <c r="AO3715">
        <v>0</v>
      </c>
      <c r="AP3715">
        <v>0</v>
      </c>
      <c r="AQ3715">
        <v>0</v>
      </c>
      <c r="AR3715">
        <v>1</v>
      </c>
      <c r="AS3715">
        <v>0</v>
      </c>
      <c r="AT3715">
        <v>0</v>
      </c>
      <c r="AU3715">
        <v>0</v>
      </c>
      <c r="AV3715">
        <v>0</v>
      </c>
      <c r="AW3715">
        <v>0</v>
      </c>
      <c r="AX3715">
        <v>0</v>
      </c>
      <c r="AY3715">
        <v>0</v>
      </c>
      <c r="AZ3715">
        <v>0</v>
      </c>
      <c r="BA3715">
        <v>0</v>
      </c>
      <c r="BB3715">
        <v>0</v>
      </c>
      <c r="BC3715">
        <v>0</v>
      </c>
      <c r="BD3715">
        <v>0</v>
      </c>
      <c r="BE3715">
        <v>0</v>
      </c>
      <c r="BF3715">
        <v>0</v>
      </c>
      <c r="BG3715" s="20">
        <v>0</v>
      </c>
      <c r="BH3715" s="20">
        <v>0</v>
      </c>
      <c r="BI3715" s="20">
        <v>42</v>
      </c>
      <c r="BJ3715" s="20">
        <v>18</v>
      </c>
      <c r="BK3715" s="20">
        <v>126</v>
      </c>
      <c r="BL3715" s="20">
        <v>372</v>
      </c>
      <c r="BM3715" s="20">
        <v>219</v>
      </c>
      <c r="BN3715" s="20">
        <v>79</v>
      </c>
      <c r="BO3715" s="20">
        <v>36</v>
      </c>
      <c r="BP3715" s="20"/>
      <c r="BQ3715" s="20"/>
      <c r="BR3715" s="20"/>
      <c r="BS3715" s="20"/>
      <c r="BT3715" s="20"/>
      <c r="BU3715" s="20"/>
      <c r="BV3715" s="20"/>
    </row>
    <row r="3716" spans="1:74" x14ac:dyDescent="0.25">
      <c r="A3716" s="20" t="s">
        <v>676</v>
      </c>
      <c r="B3716" s="20" t="s">
        <v>693</v>
      </c>
      <c r="C3716" s="20" t="s">
        <v>704</v>
      </c>
      <c r="D3716" s="1">
        <v>44528</v>
      </c>
      <c r="E3716">
        <v>58</v>
      </c>
      <c r="F3716">
        <v>1</v>
      </c>
      <c r="G3716">
        <v>0</v>
      </c>
      <c r="H3716">
        <v>0</v>
      </c>
      <c r="I3716">
        <v>0</v>
      </c>
      <c r="J3716">
        <v>24</v>
      </c>
      <c r="K3716">
        <v>1</v>
      </c>
      <c r="L3716">
        <v>10</v>
      </c>
      <c r="M3716">
        <v>3</v>
      </c>
      <c r="N3716">
        <v>7</v>
      </c>
      <c r="O3716">
        <v>3</v>
      </c>
      <c r="P3716">
        <v>0</v>
      </c>
      <c r="Q3716">
        <v>0</v>
      </c>
      <c r="R3716">
        <v>157</v>
      </c>
      <c r="S3716">
        <v>89</v>
      </c>
      <c r="T3716">
        <v>18</v>
      </c>
      <c r="U3716">
        <v>2</v>
      </c>
      <c r="V3716">
        <v>1</v>
      </c>
      <c r="W3716">
        <v>515</v>
      </c>
      <c r="X3716">
        <v>119</v>
      </c>
      <c r="Y3716">
        <v>15</v>
      </c>
      <c r="Z3716">
        <v>97</v>
      </c>
      <c r="AA3716">
        <v>6</v>
      </c>
      <c r="AB3716">
        <v>328</v>
      </c>
      <c r="AC3716">
        <v>60</v>
      </c>
      <c r="AD3716">
        <v>4</v>
      </c>
      <c r="AE3716">
        <v>60</v>
      </c>
      <c r="AF3716">
        <v>30</v>
      </c>
      <c r="AG3716">
        <v>115</v>
      </c>
      <c r="AH3716">
        <v>8</v>
      </c>
      <c r="AI3716">
        <v>2</v>
      </c>
      <c r="AJ3716">
        <v>22</v>
      </c>
      <c r="AK3716">
        <v>2</v>
      </c>
      <c r="AL3716">
        <v>40</v>
      </c>
      <c r="AM3716">
        <v>11</v>
      </c>
      <c r="AN3716">
        <v>3</v>
      </c>
      <c r="AO3716">
        <v>0</v>
      </c>
      <c r="AP3716">
        <v>0</v>
      </c>
      <c r="AQ3716">
        <v>0</v>
      </c>
      <c r="AR3716">
        <v>1</v>
      </c>
      <c r="AS3716">
        <v>0</v>
      </c>
      <c r="AT3716">
        <v>0</v>
      </c>
      <c r="AU3716">
        <v>0</v>
      </c>
      <c r="AV3716">
        <v>0</v>
      </c>
      <c r="AW3716">
        <v>0</v>
      </c>
      <c r="AX3716">
        <v>0</v>
      </c>
      <c r="AY3716">
        <v>0</v>
      </c>
      <c r="AZ3716">
        <v>0</v>
      </c>
      <c r="BA3716">
        <v>0</v>
      </c>
      <c r="BB3716">
        <v>0</v>
      </c>
      <c r="BC3716">
        <v>0</v>
      </c>
      <c r="BD3716">
        <v>0</v>
      </c>
      <c r="BE3716">
        <v>0</v>
      </c>
      <c r="BF3716">
        <v>0</v>
      </c>
      <c r="BG3716" s="20">
        <v>0</v>
      </c>
      <c r="BH3716" s="20">
        <v>0</v>
      </c>
      <c r="BI3716" s="20">
        <v>42</v>
      </c>
      <c r="BJ3716" s="20">
        <v>6</v>
      </c>
      <c r="BK3716" s="20">
        <v>131</v>
      </c>
      <c r="BL3716" s="20">
        <v>375</v>
      </c>
      <c r="BM3716" s="20">
        <v>222</v>
      </c>
      <c r="BN3716" s="20">
        <v>79</v>
      </c>
      <c r="BO3716" s="20">
        <v>36</v>
      </c>
      <c r="BP3716" s="20"/>
      <c r="BQ3716" s="20"/>
      <c r="BR3716" s="20"/>
      <c r="BS3716" s="20"/>
      <c r="BT3716" s="20"/>
      <c r="BU3716" s="20"/>
      <c r="BV3716" s="20"/>
    </row>
    <row r="3717" spans="1:74" x14ac:dyDescent="0.25">
      <c r="A3717" s="20" t="s">
        <v>676</v>
      </c>
      <c r="B3717" s="20" t="s">
        <v>693</v>
      </c>
      <c r="C3717" s="20" t="s">
        <v>704</v>
      </c>
      <c r="D3717" s="1">
        <v>44535</v>
      </c>
      <c r="E3717">
        <v>58</v>
      </c>
      <c r="F3717">
        <v>1</v>
      </c>
      <c r="G3717">
        <v>0</v>
      </c>
      <c r="H3717">
        <v>0</v>
      </c>
      <c r="I3717">
        <v>0</v>
      </c>
      <c r="J3717">
        <v>26</v>
      </c>
      <c r="K3717">
        <v>1</v>
      </c>
      <c r="L3717">
        <v>10</v>
      </c>
      <c r="M3717">
        <v>3</v>
      </c>
      <c r="N3717">
        <v>7</v>
      </c>
      <c r="O3717">
        <v>3</v>
      </c>
      <c r="P3717">
        <v>0</v>
      </c>
      <c r="Q3717">
        <v>0</v>
      </c>
      <c r="R3717">
        <v>157</v>
      </c>
      <c r="S3717">
        <v>91</v>
      </c>
      <c r="T3717">
        <v>18</v>
      </c>
      <c r="U3717">
        <v>2</v>
      </c>
      <c r="V3717">
        <v>0</v>
      </c>
      <c r="W3717">
        <v>516</v>
      </c>
      <c r="X3717">
        <v>143</v>
      </c>
      <c r="Y3717">
        <v>15</v>
      </c>
      <c r="Z3717">
        <v>96</v>
      </c>
      <c r="AA3717">
        <v>6</v>
      </c>
      <c r="AB3717">
        <v>328</v>
      </c>
      <c r="AC3717">
        <v>76</v>
      </c>
      <c r="AD3717">
        <v>4</v>
      </c>
      <c r="AE3717">
        <v>61</v>
      </c>
      <c r="AF3717">
        <v>31</v>
      </c>
      <c r="AG3717">
        <v>117</v>
      </c>
      <c r="AH3717">
        <v>8</v>
      </c>
      <c r="AI3717">
        <v>2</v>
      </c>
      <c r="AJ3717">
        <v>22</v>
      </c>
      <c r="AK3717">
        <v>2</v>
      </c>
      <c r="AL3717">
        <v>40</v>
      </c>
      <c r="AM3717">
        <v>13</v>
      </c>
      <c r="AN3717">
        <v>3</v>
      </c>
      <c r="AO3717">
        <v>0</v>
      </c>
      <c r="AP3717">
        <v>0</v>
      </c>
      <c r="AQ3717">
        <v>0</v>
      </c>
      <c r="AR3717">
        <v>1</v>
      </c>
      <c r="AS3717">
        <v>0</v>
      </c>
      <c r="AT3717">
        <v>0</v>
      </c>
      <c r="AU3717">
        <v>0</v>
      </c>
      <c r="AV3717">
        <v>0</v>
      </c>
      <c r="AW3717">
        <v>0</v>
      </c>
      <c r="AX3717">
        <v>0</v>
      </c>
      <c r="AY3717">
        <v>0</v>
      </c>
      <c r="AZ3717">
        <v>0</v>
      </c>
      <c r="BA3717">
        <v>0</v>
      </c>
      <c r="BB3717">
        <v>0</v>
      </c>
      <c r="BC3717">
        <v>0</v>
      </c>
      <c r="BD3717">
        <v>0</v>
      </c>
      <c r="BE3717">
        <v>0</v>
      </c>
      <c r="BF3717">
        <v>0</v>
      </c>
      <c r="BG3717" s="20">
        <v>0</v>
      </c>
      <c r="BH3717" s="20">
        <v>0</v>
      </c>
      <c r="BI3717" s="20">
        <v>42</v>
      </c>
      <c r="BJ3717" s="20">
        <v>6</v>
      </c>
      <c r="BK3717" s="20">
        <v>132</v>
      </c>
      <c r="BL3717" s="20">
        <v>377</v>
      </c>
      <c r="BM3717" s="20">
        <v>221</v>
      </c>
      <c r="BN3717" s="20">
        <v>82</v>
      </c>
      <c r="BO3717" s="20">
        <v>36</v>
      </c>
      <c r="BP3717" s="20"/>
      <c r="BQ3717" s="20"/>
      <c r="BR3717" s="20"/>
      <c r="BS3717" s="20"/>
      <c r="BT3717" s="20"/>
      <c r="BU3717" s="20"/>
      <c r="BV3717" s="20"/>
    </row>
    <row r="3718" spans="1:74" x14ac:dyDescent="0.25">
      <c r="A3718" s="20" t="s">
        <v>676</v>
      </c>
      <c r="B3718" s="20" t="s">
        <v>693</v>
      </c>
      <c r="C3718" s="20" t="s">
        <v>704</v>
      </c>
      <c r="D3718" s="1">
        <v>44542</v>
      </c>
      <c r="E3718">
        <v>58</v>
      </c>
      <c r="F3718">
        <v>1</v>
      </c>
      <c r="G3718">
        <v>0</v>
      </c>
      <c r="H3718">
        <v>0</v>
      </c>
      <c r="I3718">
        <v>0</v>
      </c>
      <c r="J3718">
        <v>28</v>
      </c>
      <c r="K3718">
        <v>1</v>
      </c>
      <c r="L3718">
        <v>10</v>
      </c>
      <c r="M3718">
        <v>2</v>
      </c>
      <c r="N3718">
        <v>7</v>
      </c>
      <c r="O3718">
        <v>3</v>
      </c>
      <c r="P3718">
        <v>0</v>
      </c>
      <c r="Q3718">
        <v>0</v>
      </c>
      <c r="R3718">
        <v>161</v>
      </c>
      <c r="S3718">
        <v>99</v>
      </c>
      <c r="T3718">
        <v>18</v>
      </c>
      <c r="U3718">
        <v>2</v>
      </c>
      <c r="V3718">
        <v>1</v>
      </c>
      <c r="W3718">
        <v>519</v>
      </c>
      <c r="X3718">
        <v>173</v>
      </c>
      <c r="Y3718">
        <v>15</v>
      </c>
      <c r="Z3718">
        <v>95</v>
      </c>
      <c r="AA3718">
        <v>6</v>
      </c>
      <c r="AB3718">
        <v>327</v>
      </c>
      <c r="AC3718">
        <v>109</v>
      </c>
      <c r="AD3718">
        <v>4</v>
      </c>
      <c r="AE3718">
        <v>60</v>
      </c>
      <c r="AF3718">
        <v>29</v>
      </c>
      <c r="AG3718">
        <v>117</v>
      </c>
      <c r="AH3718">
        <v>17</v>
      </c>
      <c r="AI3718">
        <v>2</v>
      </c>
      <c r="AJ3718">
        <v>22</v>
      </c>
      <c r="AK3718">
        <v>2</v>
      </c>
      <c r="AL3718">
        <v>40</v>
      </c>
      <c r="AM3718">
        <v>13</v>
      </c>
      <c r="AN3718">
        <v>3</v>
      </c>
      <c r="AO3718">
        <v>0</v>
      </c>
      <c r="AP3718">
        <v>0</v>
      </c>
      <c r="AQ3718">
        <v>0</v>
      </c>
      <c r="AR3718">
        <v>1</v>
      </c>
      <c r="AS3718">
        <v>0</v>
      </c>
      <c r="AT3718">
        <v>0</v>
      </c>
      <c r="AU3718">
        <v>0</v>
      </c>
      <c r="AV3718">
        <v>0</v>
      </c>
      <c r="AW3718">
        <v>0</v>
      </c>
      <c r="AX3718">
        <v>0</v>
      </c>
      <c r="AY3718">
        <v>0</v>
      </c>
      <c r="AZ3718">
        <v>0</v>
      </c>
      <c r="BA3718">
        <v>0</v>
      </c>
      <c r="BB3718">
        <v>0</v>
      </c>
      <c r="BC3718">
        <v>0</v>
      </c>
      <c r="BD3718">
        <v>0</v>
      </c>
      <c r="BE3718">
        <v>0</v>
      </c>
      <c r="BF3718">
        <v>0</v>
      </c>
      <c r="BG3718" s="20">
        <v>0</v>
      </c>
      <c r="BH3718" s="20">
        <v>0</v>
      </c>
      <c r="BI3718" s="20">
        <v>42</v>
      </c>
      <c r="BJ3718" s="20">
        <v>6</v>
      </c>
      <c r="BK3718" s="20">
        <v>135</v>
      </c>
      <c r="BL3718" s="20">
        <v>381</v>
      </c>
      <c r="BM3718" s="20">
        <v>224</v>
      </c>
      <c r="BN3718" s="20">
        <v>82</v>
      </c>
      <c r="BO3718" s="20">
        <v>36</v>
      </c>
      <c r="BP3718" s="20"/>
      <c r="BQ3718" s="20"/>
      <c r="BR3718" s="20"/>
      <c r="BS3718" s="20"/>
      <c r="BT3718" s="20"/>
      <c r="BU3718" s="20"/>
      <c r="BV3718" s="20"/>
    </row>
    <row r="3719" spans="1:74" x14ac:dyDescent="0.25">
      <c r="A3719" s="20" t="s">
        <v>676</v>
      </c>
      <c r="B3719" s="20" t="s">
        <v>693</v>
      </c>
      <c r="C3719" s="20" t="s">
        <v>704</v>
      </c>
      <c r="D3719" s="1">
        <v>44549</v>
      </c>
      <c r="E3719">
        <v>58</v>
      </c>
      <c r="F3719">
        <v>1</v>
      </c>
      <c r="G3719">
        <v>0</v>
      </c>
      <c r="H3719">
        <v>0</v>
      </c>
      <c r="I3719">
        <v>0</v>
      </c>
      <c r="J3719">
        <v>31</v>
      </c>
      <c r="K3719">
        <v>1</v>
      </c>
      <c r="L3719">
        <v>10</v>
      </c>
      <c r="M3719">
        <v>2</v>
      </c>
      <c r="N3719">
        <v>7</v>
      </c>
      <c r="O3719">
        <v>4</v>
      </c>
      <c r="P3719">
        <v>0</v>
      </c>
      <c r="Q3719">
        <v>0</v>
      </c>
      <c r="R3719">
        <v>161</v>
      </c>
      <c r="S3719">
        <v>105</v>
      </c>
      <c r="T3719">
        <v>16</v>
      </c>
      <c r="U3719">
        <v>2</v>
      </c>
      <c r="V3719">
        <v>0</v>
      </c>
      <c r="W3719">
        <v>520</v>
      </c>
      <c r="X3719">
        <v>210</v>
      </c>
      <c r="Y3719">
        <v>15</v>
      </c>
      <c r="Z3719">
        <v>90</v>
      </c>
      <c r="AA3719">
        <v>6</v>
      </c>
      <c r="AB3719">
        <v>327</v>
      </c>
      <c r="AC3719">
        <v>146</v>
      </c>
      <c r="AD3719">
        <v>4</v>
      </c>
      <c r="AE3719">
        <v>60</v>
      </c>
      <c r="AF3719">
        <v>29</v>
      </c>
      <c r="AG3719">
        <v>115</v>
      </c>
      <c r="AH3719">
        <v>27</v>
      </c>
      <c r="AI3719">
        <v>2</v>
      </c>
      <c r="AJ3719">
        <v>22</v>
      </c>
      <c r="AK3719">
        <v>2</v>
      </c>
      <c r="AL3719">
        <v>39</v>
      </c>
      <c r="AM3719">
        <v>13</v>
      </c>
      <c r="AN3719">
        <v>3</v>
      </c>
      <c r="AO3719">
        <v>0</v>
      </c>
      <c r="AP3719">
        <v>0</v>
      </c>
      <c r="AQ3719">
        <v>0</v>
      </c>
      <c r="AR3719">
        <v>1</v>
      </c>
      <c r="AS3719">
        <v>0</v>
      </c>
      <c r="AT3719">
        <v>0</v>
      </c>
      <c r="AU3719">
        <v>0</v>
      </c>
      <c r="AV3719">
        <v>0</v>
      </c>
      <c r="AW3719">
        <v>0</v>
      </c>
      <c r="AX3719">
        <v>0</v>
      </c>
      <c r="AY3719">
        <v>0</v>
      </c>
      <c r="AZ3719">
        <v>0</v>
      </c>
      <c r="BA3719">
        <v>0</v>
      </c>
      <c r="BB3719">
        <v>0</v>
      </c>
      <c r="BC3719">
        <v>0</v>
      </c>
      <c r="BD3719">
        <v>0</v>
      </c>
      <c r="BE3719">
        <v>0</v>
      </c>
      <c r="BF3719">
        <v>0</v>
      </c>
      <c r="BG3719" s="20">
        <v>0</v>
      </c>
      <c r="BH3719" s="20">
        <v>0</v>
      </c>
      <c r="BI3719" s="20">
        <v>42</v>
      </c>
      <c r="BJ3719" s="20">
        <v>6</v>
      </c>
      <c r="BK3719" s="20">
        <v>137</v>
      </c>
      <c r="BL3719" s="20">
        <v>383</v>
      </c>
      <c r="BM3719" s="20">
        <v>224</v>
      </c>
      <c r="BN3719" s="20">
        <v>80</v>
      </c>
      <c r="BO3719" s="20">
        <v>35</v>
      </c>
      <c r="BP3719" s="20">
        <v>2477</v>
      </c>
      <c r="BQ3719" s="20">
        <v>497</v>
      </c>
      <c r="BR3719" s="20">
        <v>0</v>
      </c>
      <c r="BS3719" s="20">
        <v>31</v>
      </c>
      <c r="BT3719" s="20">
        <v>590</v>
      </c>
      <c r="BU3719" s="20">
        <v>189</v>
      </c>
      <c r="BV3719" s="20">
        <v>1533</v>
      </c>
    </row>
    <row r="3720" spans="1:74" x14ac:dyDescent="0.25">
      <c r="A3720" s="20" t="s">
        <v>676</v>
      </c>
      <c r="B3720" s="20" t="s">
        <v>693</v>
      </c>
      <c r="C3720" s="20" t="s">
        <v>704</v>
      </c>
      <c r="D3720" s="1">
        <v>44558</v>
      </c>
      <c r="E3720">
        <v>58</v>
      </c>
      <c r="F3720">
        <v>1</v>
      </c>
      <c r="G3720">
        <v>0</v>
      </c>
      <c r="H3720">
        <v>0</v>
      </c>
      <c r="I3720">
        <v>0</v>
      </c>
      <c r="J3720">
        <v>31</v>
      </c>
      <c r="K3720">
        <v>1</v>
      </c>
      <c r="L3720">
        <v>10</v>
      </c>
      <c r="M3720">
        <v>2</v>
      </c>
      <c r="N3720">
        <v>7</v>
      </c>
      <c r="O3720">
        <v>4</v>
      </c>
      <c r="P3720">
        <v>0</v>
      </c>
      <c r="Q3720">
        <v>0</v>
      </c>
      <c r="R3720">
        <v>159</v>
      </c>
      <c r="S3720">
        <v>108</v>
      </c>
      <c r="T3720">
        <v>16</v>
      </c>
      <c r="U3720">
        <v>2</v>
      </c>
      <c r="V3720">
        <v>0</v>
      </c>
      <c r="W3720">
        <v>520</v>
      </c>
      <c r="X3720">
        <v>239</v>
      </c>
      <c r="Y3720">
        <v>16</v>
      </c>
      <c r="Z3720">
        <v>87</v>
      </c>
      <c r="AA3720">
        <v>5</v>
      </c>
      <c r="AB3720">
        <v>327</v>
      </c>
      <c r="AC3720">
        <v>150</v>
      </c>
      <c r="AD3720">
        <v>4</v>
      </c>
      <c r="AE3720">
        <v>59</v>
      </c>
      <c r="AF3720">
        <v>29</v>
      </c>
      <c r="AG3720">
        <v>115</v>
      </c>
      <c r="AH3720">
        <v>37</v>
      </c>
      <c r="AI3720">
        <v>2</v>
      </c>
      <c r="AJ3720">
        <v>22</v>
      </c>
      <c r="AK3720">
        <v>2</v>
      </c>
      <c r="AL3720">
        <v>38</v>
      </c>
      <c r="AM3720">
        <v>15</v>
      </c>
      <c r="AN3720">
        <v>3</v>
      </c>
      <c r="AO3720">
        <v>0</v>
      </c>
      <c r="AP3720">
        <v>0</v>
      </c>
      <c r="AQ3720">
        <v>0</v>
      </c>
      <c r="AR3720">
        <v>1</v>
      </c>
      <c r="AS3720">
        <v>0</v>
      </c>
      <c r="AT3720">
        <v>0</v>
      </c>
      <c r="AU3720">
        <v>0</v>
      </c>
      <c r="AV3720">
        <v>0</v>
      </c>
      <c r="AW3720">
        <v>0</v>
      </c>
      <c r="AX3720">
        <v>0</v>
      </c>
      <c r="AY3720">
        <v>0</v>
      </c>
      <c r="AZ3720">
        <v>0</v>
      </c>
      <c r="BA3720">
        <v>0</v>
      </c>
      <c r="BB3720">
        <v>0</v>
      </c>
      <c r="BC3720">
        <v>0</v>
      </c>
      <c r="BD3720">
        <v>0</v>
      </c>
      <c r="BE3720">
        <v>0</v>
      </c>
      <c r="BF3720">
        <v>0</v>
      </c>
      <c r="BG3720" s="20">
        <v>0</v>
      </c>
      <c r="BH3720" s="20">
        <v>0</v>
      </c>
      <c r="BI3720" s="20">
        <v>42</v>
      </c>
      <c r="BJ3720" s="20">
        <v>6</v>
      </c>
      <c r="BK3720" s="20">
        <v>135</v>
      </c>
      <c r="BL3720" s="20">
        <v>384</v>
      </c>
      <c r="BM3720" s="20">
        <v>225</v>
      </c>
      <c r="BN3720" s="20">
        <v>80</v>
      </c>
      <c r="BO3720" s="20">
        <v>34</v>
      </c>
      <c r="BP3720" s="20">
        <v>2473</v>
      </c>
      <c r="BQ3720" s="20">
        <v>696</v>
      </c>
      <c r="BR3720" s="20">
        <v>0</v>
      </c>
      <c r="BS3720" s="20">
        <v>35</v>
      </c>
      <c r="BT3720" s="20">
        <v>579</v>
      </c>
      <c r="BU3720" s="20">
        <v>188</v>
      </c>
      <c r="BV3720" s="20">
        <v>1541</v>
      </c>
    </row>
    <row r="3721" spans="1:74" x14ac:dyDescent="0.25">
      <c r="A3721" s="20" t="s">
        <v>676</v>
      </c>
      <c r="B3721" s="20" t="s">
        <v>693</v>
      </c>
      <c r="C3721" s="20" t="s">
        <v>704</v>
      </c>
      <c r="D3721" s="1">
        <v>44564</v>
      </c>
      <c r="E3721">
        <v>58</v>
      </c>
      <c r="F3721">
        <v>1</v>
      </c>
      <c r="G3721">
        <v>0</v>
      </c>
      <c r="H3721">
        <v>0</v>
      </c>
      <c r="I3721">
        <v>0</v>
      </c>
      <c r="J3721">
        <v>33</v>
      </c>
      <c r="K3721">
        <v>1</v>
      </c>
      <c r="L3721">
        <v>10</v>
      </c>
      <c r="M3721">
        <v>2</v>
      </c>
      <c r="N3721">
        <v>7</v>
      </c>
      <c r="O3721">
        <v>4</v>
      </c>
      <c r="P3721">
        <v>0</v>
      </c>
      <c r="Q3721">
        <v>0</v>
      </c>
      <c r="R3721">
        <v>159</v>
      </c>
      <c r="S3721">
        <v>111</v>
      </c>
      <c r="T3721">
        <v>16</v>
      </c>
      <c r="U3721">
        <v>2</v>
      </c>
      <c r="V3721">
        <v>0</v>
      </c>
      <c r="W3721">
        <v>520</v>
      </c>
      <c r="X3721">
        <v>251</v>
      </c>
      <c r="Y3721">
        <v>16</v>
      </c>
      <c r="Z3721">
        <v>87</v>
      </c>
      <c r="AA3721">
        <v>5</v>
      </c>
      <c r="AB3721">
        <v>328</v>
      </c>
      <c r="AC3721">
        <v>157</v>
      </c>
      <c r="AD3721">
        <v>4</v>
      </c>
      <c r="AE3721">
        <v>59</v>
      </c>
      <c r="AF3721">
        <v>29</v>
      </c>
      <c r="AG3721">
        <v>115</v>
      </c>
      <c r="AH3721">
        <v>44</v>
      </c>
      <c r="AI3721">
        <v>2</v>
      </c>
      <c r="AJ3721">
        <v>22</v>
      </c>
      <c r="AK3721">
        <v>2</v>
      </c>
      <c r="AL3721">
        <v>38</v>
      </c>
      <c r="AM3721">
        <v>16</v>
      </c>
      <c r="AN3721">
        <v>3</v>
      </c>
      <c r="AO3721">
        <v>0</v>
      </c>
      <c r="AP3721">
        <v>0</v>
      </c>
      <c r="AQ3721">
        <v>0</v>
      </c>
      <c r="AR3721">
        <v>1</v>
      </c>
      <c r="AS3721">
        <v>0</v>
      </c>
      <c r="AT3721">
        <v>0</v>
      </c>
      <c r="AU3721">
        <v>0</v>
      </c>
      <c r="AV3721">
        <v>0</v>
      </c>
      <c r="AW3721">
        <v>0</v>
      </c>
      <c r="AX3721">
        <v>0</v>
      </c>
      <c r="AY3721">
        <v>0</v>
      </c>
      <c r="AZ3721">
        <v>0</v>
      </c>
      <c r="BA3721">
        <v>0</v>
      </c>
      <c r="BB3721">
        <v>0</v>
      </c>
      <c r="BC3721">
        <v>0</v>
      </c>
      <c r="BD3721">
        <v>0</v>
      </c>
      <c r="BE3721">
        <v>0</v>
      </c>
      <c r="BF3721">
        <v>0</v>
      </c>
      <c r="BG3721" s="20">
        <v>0</v>
      </c>
      <c r="BH3721" s="20">
        <v>0</v>
      </c>
      <c r="BI3721" s="20">
        <v>42</v>
      </c>
      <c r="BJ3721" s="20">
        <v>6</v>
      </c>
      <c r="BK3721" s="20">
        <v>135</v>
      </c>
      <c r="BL3721" s="20">
        <v>386</v>
      </c>
      <c r="BM3721" s="20">
        <v>226</v>
      </c>
      <c r="BN3721" s="20">
        <v>80</v>
      </c>
      <c r="BO3721" s="20">
        <v>34</v>
      </c>
      <c r="BP3721" s="20">
        <v>2477</v>
      </c>
      <c r="BQ3721" s="20">
        <v>782</v>
      </c>
      <c r="BR3721" s="20">
        <v>0</v>
      </c>
      <c r="BS3721" s="20">
        <v>35</v>
      </c>
      <c r="BT3721" s="20">
        <v>575</v>
      </c>
      <c r="BU3721" s="20">
        <v>188</v>
      </c>
      <c r="BV3721" s="20">
        <v>1549</v>
      </c>
    </row>
    <row r="3722" spans="1:74" x14ac:dyDescent="0.25">
      <c r="A3722" s="20" t="s">
        <v>676</v>
      </c>
      <c r="B3722" s="20" t="s">
        <v>693</v>
      </c>
      <c r="C3722" s="20" t="s">
        <v>704</v>
      </c>
      <c r="D3722" s="1">
        <v>44570</v>
      </c>
      <c r="E3722">
        <v>58</v>
      </c>
      <c r="F3722">
        <v>1</v>
      </c>
      <c r="G3722">
        <v>0</v>
      </c>
      <c r="H3722">
        <v>0</v>
      </c>
      <c r="I3722">
        <v>0</v>
      </c>
      <c r="J3722">
        <v>33</v>
      </c>
      <c r="K3722">
        <v>1</v>
      </c>
      <c r="L3722">
        <v>10</v>
      </c>
      <c r="M3722">
        <v>2</v>
      </c>
      <c r="N3722">
        <v>7</v>
      </c>
      <c r="O3722">
        <v>4</v>
      </c>
      <c r="P3722">
        <v>0</v>
      </c>
      <c r="Q3722">
        <v>0</v>
      </c>
      <c r="R3722">
        <v>159</v>
      </c>
      <c r="S3722">
        <v>112</v>
      </c>
      <c r="T3722">
        <v>16</v>
      </c>
      <c r="U3722">
        <v>2</v>
      </c>
      <c r="V3722">
        <v>0</v>
      </c>
      <c r="W3722">
        <v>521</v>
      </c>
      <c r="X3722">
        <v>262</v>
      </c>
      <c r="Y3722">
        <v>16</v>
      </c>
      <c r="Z3722">
        <v>88</v>
      </c>
      <c r="AA3722">
        <v>5</v>
      </c>
      <c r="AB3722">
        <v>329</v>
      </c>
      <c r="AC3722">
        <v>165</v>
      </c>
      <c r="AD3722">
        <v>4</v>
      </c>
      <c r="AE3722">
        <v>59</v>
      </c>
      <c r="AF3722">
        <v>29</v>
      </c>
      <c r="AG3722">
        <v>114</v>
      </c>
      <c r="AH3722">
        <v>45</v>
      </c>
      <c r="AI3722">
        <v>2</v>
      </c>
      <c r="AJ3722">
        <v>22</v>
      </c>
      <c r="AK3722">
        <v>1</v>
      </c>
      <c r="AL3722">
        <v>38</v>
      </c>
      <c r="AM3722">
        <v>23</v>
      </c>
      <c r="AN3722">
        <v>3</v>
      </c>
      <c r="AO3722">
        <v>0</v>
      </c>
      <c r="AP3722">
        <v>0</v>
      </c>
      <c r="AQ3722">
        <v>0</v>
      </c>
      <c r="AR3722">
        <v>1</v>
      </c>
      <c r="AS3722">
        <v>0</v>
      </c>
      <c r="AT3722">
        <v>0</v>
      </c>
      <c r="AU3722">
        <v>0</v>
      </c>
      <c r="AV3722">
        <v>0</v>
      </c>
      <c r="AW3722">
        <v>0</v>
      </c>
      <c r="AX3722">
        <v>0</v>
      </c>
      <c r="AY3722">
        <v>0</v>
      </c>
      <c r="AZ3722">
        <v>0</v>
      </c>
      <c r="BA3722">
        <v>0</v>
      </c>
      <c r="BB3722">
        <v>0</v>
      </c>
      <c r="BC3722">
        <v>0</v>
      </c>
      <c r="BD3722">
        <v>0</v>
      </c>
      <c r="BE3722">
        <v>0</v>
      </c>
      <c r="BF3722">
        <v>0</v>
      </c>
      <c r="BG3722" s="20">
        <v>0</v>
      </c>
      <c r="BH3722" s="20">
        <v>0</v>
      </c>
      <c r="BI3722" s="20">
        <v>42</v>
      </c>
      <c r="BJ3722" s="20">
        <v>6</v>
      </c>
      <c r="BK3722" s="20">
        <v>135</v>
      </c>
      <c r="BL3722" s="20">
        <v>385</v>
      </c>
      <c r="BM3722" s="20">
        <v>228</v>
      </c>
      <c r="BN3722" s="20">
        <v>79</v>
      </c>
      <c r="BO3722" s="20">
        <v>34</v>
      </c>
      <c r="BP3722" s="20">
        <v>2478</v>
      </c>
      <c r="BQ3722" s="20">
        <v>869</v>
      </c>
      <c r="BR3722" s="20">
        <v>0</v>
      </c>
      <c r="BS3722" s="20">
        <v>35</v>
      </c>
      <c r="BT3722" s="20">
        <v>572</v>
      </c>
      <c r="BU3722" s="20">
        <v>184</v>
      </c>
      <c r="BV3722" s="20">
        <v>1555</v>
      </c>
    </row>
    <row r="3723" spans="1:74" x14ac:dyDescent="0.25">
      <c r="A3723" s="20" t="s">
        <v>676</v>
      </c>
      <c r="B3723" s="20" t="s">
        <v>693</v>
      </c>
      <c r="C3723" s="20" t="s">
        <v>704</v>
      </c>
      <c r="D3723" s="1">
        <v>44578</v>
      </c>
      <c r="E3723">
        <v>57</v>
      </c>
      <c r="F3723">
        <v>1</v>
      </c>
      <c r="G3723">
        <v>0</v>
      </c>
      <c r="H3723">
        <v>0</v>
      </c>
      <c r="I3723">
        <v>0</v>
      </c>
      <c r="J3723">
        <v>34</v>
      </c>
      <c r="K3723">
        <v>1</v>
      </c>
      <c r="L3723">
        <v>10</v>
      </c>
      <c r="M3723">
        <v>2</v>
      </c>
      <c r="N3723">
        <v>7</v>
      </c>
      <c r="O3723">
        <v>4</v>
      </c>
      <c r="P3723">
        <v>0</v>
      </c>
      <c r="Q3723">
        <v>0</v>
      </c>
      <c r="R3723">
        <v>160</v>
      </c>
      <c r="S3723">
        <v>116</v>
      </c>
      <c r="T3723">
        <v>15</v>
      </c>
      <c r="U3723">
        <v>2</v>
      </c>
      <c r="V3723">
        <v>0</v>
      </c>
      <c r="W3723">
        <v>511</v>
      </c>
      <c r="X3723">
        <v>270</v>
      </c>
      <c r="Y3723">
        <v>17</v>
      </c>
      <c r="Z3723">
        <v>82</v>
      </c>
      <c r="AA3723">
        <v>5</v>
      </c>
      <c r="AB3723">
        <v>328</v>
      </c>
      <c r="AC3723">
        <v>168</v>
      </c>
      <c r="AD3723">
        <v>4</v>
      </c>
      <c r="AE3723">
        <v>59</v>
      </c>
      <c r="AF3723">
        <v>30</v>
      </c>
      <c r="AG3723">
        <v>114</v>
      </c>
      <c r="AH3723">
        <v>47</v>
      </c>
      <c r="AI3723">
        <v>2</v>
      </c>
      <c r="AJ3723">
        <v>20</v>
      </c>
      <c r="AK3723">
        <v>1</v>
      </c>
      <c r="AL3723">
        <v>39</v>
      </c>
      <c r="AM3723">
        <v>23</v>
      </c>
      <c r="AN3723">
        <v>3</v>
      </c>
      <c r="AO3723">
        <v>0</v>
      </c>
      <c r="AP3723">
        <v>0</v>
      </c>
      <c r="AQ3723">
        <v>0</v>
      </c>
      <c r="AR3723">
        <v>1</v>
      </c>
      <c r="AS3723">
        <v>0</v>
      </c>
      <c r="AT3723">
        <v>0</v>
      </c>
      <c r="AU3723">
        <v>0</v>
      </c>
      <c r="AV3723">
        <v>0</v>
      </c>
      <c r="AW3723">
        <v>0</v>
      </c>
      <c r="AX3723">
        <v>0</v>
      </c>
      <c r="AY3723">
        <v>0</v>
      </c>
      <c r="AZ3723">
        <v>0</v>
      </c>
      <c r="BA3723">
        <v>0</v>
      </c>
      <c r="BB3723">
        <v>0</v>
      </c>
      <c r="BC3723">
        <v>0</v>
      </c>
      <c r="BD3723">
        <v>0</v>
      </c>
      <c r="BE3723">
        <v>0</v>
      </c>
      <c r="BF3723">
        <v>0</v>
      </c>
      <c r="BG3723" s="20">
        <v>0</v>
      </c>
      <c r="BH3723" s="20">
        <v>0</v>
      </c>
      <c r="BI3723" s="20">
        <v>41</v>
      </c>
      <c r="BJ3723" s="20">
        <v>6</v>
      </c>
      <c r="BK3723" s="20">
        <v>136</v>
      </c>
      <c r="BL3723" s="20">
        <v>383</v>
      </c>
      <c r="BM3723" s="20">
        <v>228</v>
      </c>
      <c r="BN3723" s="20">
        <v>81</v>
      </c>
      <c r="BO3723" s="20">
        <v>34</v>
      </c>
      <c r="BP3723" s="20">
        <v>2463</v>
      </c>
      <c r="BQ3723" s="20">
        <v>908</v>
      </c>
      <c r="BR3723" s="20">
        <v>0</v>
      </c>
      <c r="BS3723" s="20">
        <v>35</v>
      </c>
      <c r="BT3723" s="20">
        <v>567</v>
      </c>
      <c r="BU3723" s="20">
        <v>180</v>
      </c>
      <c r="BV3723" s="20">
        <v>1546</v>
      </c>
    </row>
    <row r="3724" spans="1:74" x14ac:dyDescent="0.25">
      <c r="A3724" s="20" t="s">
        <v>676</v>
      </c>
      <c r="B3724" s="20" t="s">
        <v>693</v>
      </c>
      <c r="C3724" s="20" t="s">
        <v>704</v>
      </c>
      <c r="D3724" s="1">
        <v>44584</v>
      </c>
      <c r="E3724">
        <v>57</v>
      </c>
      <c r="F3724">
        <v>1</v>
      </c>
      <c r="G3724">
        <v>0</v>
      </c>
      <c r="H3724">
        <v>0</v>
      </c>
      <c r="I3724">
        <v>0</v>
      </c>
      <c r="J3724">
        <v>34</v>
      </c>
      <c r="K3724">
        <v>1</v>
      </c>
      <c r="L3724">
        <v>10</v>
      </c>
      <c r="M3724">
        <v>2</v>
      </c>
      <c r="N3724">
        <v>7</v>
      </c>
      <c r="O3724">
        <v>4</v>
      </c>
      <c r="P3724">
        <v>0</v>
      </c>
      <c r="Q3724">
        <v>0</v>
      </c>
      <c r="R3724">
        <v>160</v>
      </c>
      <c r="S3724">
        <v>116</v>
      </c>
      <c r="T3724">
        <v>15</v>
      </c>
      <c r="U3724">
        <v>2</v>
      </c>
      <c r="V3724">
        <v>0</v>
      </c>
      <c r="W3724">
        <v>510</v>
      </c>
      <c r="X3724">
        <v>278</v>
      </c>
      <c r="Y3724">
        <v>17</v>
      </c>
      <c r="Z3724">
        <v>82</v>
      </c>
      <c r="AA3724">
        <v>5</v>
      </c>
      <c r="AB3724">
        <v>329</v>
      </c>
      <c r="AC3724">
        <v>172</v>
      </c>
      <c r="AD3724">
        <v>5</v>
      </c>
      <c r="AE3724">
        <v>58</v>
      </c>
      <c r="AF3724">
        <v>30</v>
      </c>
      <c r="AG3724">
        <v>115</v>
      </c>
      <c r="AH3724">
        <v>48</v>
      </c>
      <c r="AI3724">
        <v>2</v>
      </c>
      <c r="AJ3724">
        <v>20</v>
      </c>
      <c r="AK3724">
        <v>2</v>
      </c>
      <c r="AL3724">
        <v>38</v>
      </c>
      <c r="AM3724">
        <v>23</v>
      </c>
      <c r="AN3724">
        <v>3</v>
      </c>
      <c r="AO3724">
        <v>0</v>
      </c>
      <c r="AP3724">
        <v>0</v>
      </c>
      <c r="AQ3724">
        <v>0</v>
      </c>
      <c r="AR3724">
        <v>1</v>
      </c>
      <c r="AS3724">
        <v>0</v>
      </c>
      <c r="AT3724">
        <v>0</v>
      </c>
      <c r="AU3724">
        <v>0</v>
      </c>
      <c r="AV3724">
        <v>0</v>
      </c>
      <c r="AW3724">
        <v>0</v>
      </c>
      <c r="AX3724">
        <v>0</v>
      </c>
      <c r="AY3724">
        <v>0</v>
      </c>
      <c r="AZ3724">
        <v>0</v>
      </c>
      <c r="BA3724">
        <v>0</v>
      </c>
      <c r="BB3724">
        <v>0</v>
      </c>
      <c r="BC3724">
        <v>0</v>
      </c>
      <c r="BD3724">
        <v>0</v>
      </c>
      <c r="BE3724">
        <v>0</v>
      </c>
      <c r="BF3724">
        <v>0</v>
      </c>
      <c r="BG3724" s="20">
        <v>0</v>
      </c>
      <c r="BH3724" s="20">
        <v>0</v>
      </c>
      <c r="BI3724" s="20">
        <v>41</v>
      </c>
      <c r="BJ3724" s="20">
        <v>6</v>
      </c>
      <c r="BK3724" s="20">
        <v>137</v>
      </c>
      <c r="BL3724" s="20">
        <v>384</v>
      </c>
      <c r="BM3724" s="20">
        <v>229</v>
      </c>
      <c r="BN3724" s="20">
        <v>83</v>
      </c>
      <c r="BO3724" s="20">
        <v>33</v>
      </c>
      <c r="BP3724" s="20">
        <v>2480</v>
      </c>
      <c r="BQ3724" s="20">
        <v>948</v>
      </c>
      <c r="BR3724" s="20">
        <v>0</v>
      </c>
      <c r="BS3724" s="20">
        <v>36</v>
      </c>
      <c r="BT3724" s="20">
        <v>563</v>
      </c>
      <c r="BU3724" s="20">
        <v>184</v>
      </c>
      <c r="BV3724" s="20">
        <v>1564</v>
      </c>
    </row>
    <row r="3725" spans="1:74" x14ac:dyDescent="0.25">
      <c r="A3725" s="20" t="s">
        <v>676</v>
      </c>
      <c r="B3725" s="20" t="s">
        <v>693</v>
      </c>
      <c r="C3725" s="20" t="s">
        <v>704</v>
      </c>
      <c r="D3725" s="1">
        <v>44592</v>
      </c>
      <c r="E3725">
        <v>58</v>
      </c>
      <c r="F3725">
        <v>2</v>
      </c>
      <c r="G3725">
        <v>0</v>
      </c>
      <c r="H3725">
        <v>0</v>
      </c>
      <c r="I3725">
        <v>0</v>
      </c>
      <c r="J3725">
        <v>34</v>
      </c>
      <c r="K3725">
        <v>1</v>
      </c>
      <c r="L3725">
        <v>9</v>
      </c>
      <c r="M3725">
        <v>2</v>
      </c>
      <c r="N3725">
        <v>6</v>
      </c>
      <c r="O3725">
        <v>4</v>
      </c>
      <c r="P3725">
        <v>0</v>
      </c>
      <c r="Q3725">
        <v>0</v>
      </c>
      <c r="R3725">
        <v>159</v>
      </c>
      <c r="S3725">
        <v>117</v>
      </c>
      <c r="T3725">
        <v>15</v>
      </c>
      <c r="U3725">
        <v>2</v>
      </c>
      <c r="V3725">
        <v>0</v>
      </c>
      <c r="W3725">
        <v>507</v>
      </c>
      <c r="X3725">
        <v>286</v>
      </c>
      <c r="Y3725">
        <v>17</v>
      </c>
      <c r="Z3725">
        <v>80</v>
      </c>
      <c r="AA3725">
        <v>5</v>
      </c>
      <c r="AB3725">
        <v>330</v>
      </c>
      <c r="AC3725">
        <v>173</v>
      </c>
      <c r="AD3725">
        <v>7</v>
      </c>
      <c r="AE3725">
        <v>58</v>
      </c>
      <c r="AF3725">
        <v>29</v>
      </c>
      <c r="AG3725">
        <v>118</v>
      </c>
      <c r="AH3725">
        <v>50</v>
      </c>
      <c r="AI3725">
        <v>2</v>
      </c>
      <c r="AJ3725">
        <v>20</v>
      </c>
      <c r="AK3725">
        <v>2</v>
      </c>
      <c r="AL3725">
        <v>37</v>
      </c>
      <c r="AM3725">
        <v>25</v>
      </c>
      <c r="AN3725">
        <v>3</v>
      </c>
      <c r="AO3725">
        <v>0</v>
      </c>
      <c r="AP3725">
        <v>0</v>
      </c>
      <c r="AQ3725">
        <v>0</v>
      </c>
      <c r="AR3725">
        <v>0</v>
      </c>
      <c r="AS3725">
        <v>0</v>
      </c>
      <c r="AT3725">
        <v>0</v>
      </c>
      <c r="AU3725">
        <v>0</v>
      </c>
      <c r="AV3725">
        <v>0</v>
      </c>
      <c r="AW3725">
        <v>0</v>
      </c>
      <c r="AX3725">
        <v>0</v>
      </c>
      <c r="AY3725">
        <v>0</v>
      </c>
      <c r="AZ3725">
        <v>0</v>
      </c>
      <c r="BA3725">
        <v>0</v>
      </c>
      <c r="BB3725">
        <v>0</v>
      </c>
      <c r="BC3725">
        <v>0</v>
      </c>
      <c r="BD3725">
        <v>0</v>
      </c>
      <c r="BE3725">
        <v>0</v>
      </c>
      <c r="BF3725">
        <v>0</v>
      </c>
      <c r="BG3725" s="20">
        <v>0</v>
      </c>
      <c r="BH3725" s="20">
        <v>0</v>
      </c>
      <c r="BI3725" s="20">
        <v>41</v>
      </c>
      <c r="BJ3725" s="20">
        <v>5</v>
      </c>
      <c r="BK3725" s="20">
        <v>137</v>
      </c>
      <c r="BL3725" s="20">
        <v>383</v>
      </c>
      <c r="BM3725" s="20">
        <v>228</v>
      </c>
      <c r="BN3725" s="20">
        <v>85</v>
      </c>
      <c r="BO3725" s="20">
        <v>33</v>
      </c>
      <c r="BP3725" s="20">
        <v>2470</v>
      </c>
      <c r="BQ3725" s="20">
        <v>978</v>
      </c>
      <c r="BR3725" s="20">
        <v>0</v>
      </c>
      <c r="BS3725" s="20">
        <v>36</v>
      </c>
      <c r="BT3725" s="20">
        <v>555</v>
      </c>
      <c r="BU3725" s="20">
        <v>183</v>
      </c>
      <c r="BV3725" s="20">
        <v>1557</v>
      </c>
    </row>
    <row r="3726" spans="1:74" x14ac:dyDescent="0.25">
      <c r="A3726" s="20" t="s">
        <v>676</v>
      </c>
      <c r="B3726" s="20" t="s">
        <v>693</v>
      </c>
      <c r="C3726" s="20" t="s">
        <v>704</v>
      </c>
      <c r="D3726" s="1">
        <v>44599</v>
      </c>
      <c r="E3726">
        <v>58</v>
      </c>
      <c r="F3726">
        <v>2</v>
      </c>
      <c r="G3726">
        <v>0</v>
      </c>
      <c r="H3726">
        <v>0</v>
      </c>
      <c r="I3726">
        <v>0</v>
      </c>
      <c r="J3726">
        <v>34</v>
      </c>
      <c r="K3726">
        <v>1</v>
      </c>
      <c r="L3726">
        <v>9</v>
      </c>
      <c r="M3726">
        <v>2</v>
      </c>
      <c r="N3726">
        <v>6</v>
      </c>
      <c r="O3726">
        <v>4</v>
      </c>
      <c r="P3726">
        <v>0</v>
      </c>
      <c r="Q3726">
        <v>0</v>
      </c>
      <c r="R3726">
        <v>160</v>
      </c>
      <c r="S3726">
        <v>120</v>
      </c>
      <c r="T3726">
        <v>15</v>
      </c>
      <c r="U3726">
        <v>2</v>
      </c>
      <c r="V3726">
        <v>0</v>
      </c>
      <c r="W3726">
        <v>506</v>
      </c>
      <c r="X3726">
        <v>285</v>
      </c>
      <c r="Y3726">
        <v>17</v>
      </c>
      <c r="Z3726">
        <v>80</v>
      </c>
      <c r="AA3726">
        <v>5</v>
      </c>
      <c r="AB3726">
        <v>329</v>
      </c>
      <c r="AC3726">
        <v>175</v>
      </c>
      <c r="AD3726">
        <v>7</v>
      </c>
      <c r="AE3726">
        <v>58</v>
      </c>
      <c r="AF3726">
        <v>29</v>
      </c>
      <c r="AG3726">
        <v>120</v>
      </c>
      <c r="AH3726">
        <v>53</v>
      </c>
      <c r="AI3726">
        <v>2</v>
      </c>
      <c r="AJ3726">
        <v>20</v>
      </c>
      <c r="AK3726">
        <v>2</v>
      </c>
      <c r="AL3726">
        <v>37</v>
      </c>
      <c r="AM3726">
        <v>25</v>
      </c>
      <c r="AN3726">
        <v>3</v>
      </c>
      <c r="AO3726">
        <v>0</v>
      </c>
      <c r="AP3726">
        <v>0</v>
      </c>
      <c r="AQ3726">
        <v>0</v>
      </c>
      <c r="AR3726">
        <v>0</v>
      </c>
      <c r="AS3726">
        <v>0</v>
      </c>
      <c r="AT3726">
        <v>0</v>
      </c>
      <c r="AU3726">
        <v>0</v>
      </c>
      <c r="AV3726">
        <v>0</v>
      </c>
      <c r="AW3726">
        <v>0</v>
      </c>
      <c r="AX3726">
        <v>0</v>
      </c>
      <c r="AY3726">
        <v>0</v>
      </c>
      <c r="AZ3726">
        <v>0</v>
      </c>
      <c r="BA3726">
        <v>0</v>
      </c>
      <c r="BB3726">
        <v>0</v>
      </c>
      <c r="BC3726">
        <v>0</v>
      </c>
      <c r="BD3726">
        <v>0</v>
      </c>
      <c r="BE3726">
        <v>0</v>
      </c>
      <c r="BF3726">
        <v>0</v>
      </c>
      <c r="BG3726" s="20">
        <v>0</v>
      </c>
      <c r="BH3726" s="20">
        <v>0</v>
      </c>
      <c r="BI3726" s="20">
        <v>41</v>
      </c>
      <c r="BJ3726" s="20">
        <v>5</v>
      </c>
      <c r="BK3726" s="20">
        <v>138</v>
      </c>
      <c r="BL3726" s="20">
        <v>382</v>
      </c>
      <c r="BM3726" s="20">
        <v>228</v>
      </c>
      <c r="BN3726" s="20">
        <v>88</v>
      </c>
      <c r="BO3726" s="20">
        <v>33</v>
      </c>
      <c r="BP3726" s="20">
        <v>2471</v>
      </c>
      <c r="BQ3726" s="20">
        <v>999</v>
      </c>
      <c r="BR3726" s="20">
        <v>0</v>
      </c>
      <c r="BS3726" s="20">
        <v>36</v>
      </c>
      <c r="BT3726" s="20">
        <v>552</v>
      </c>
      <c r="BU3726" s="20">
        <v>185</v>
      </c>
      <c r="BV3726" s="20">
        <v>1562</v>
      </c>
    </row>
    <row r="3727" spans="1:74" x14ac:dyDescent="0.25">
      <c r="A3727" s="20" t="s">
        <v>676</v>
      </c>
      <c r="B3727" s="20" t="s">
        <v>693</v>
      </c>
      <c r="C3727" s="20" t="s">
        <v>704</v>
      </c>
      <c r="D3727" s="1">
        <v>44606</v>
      </c>
      <c r="E3727">
        <v>56</v>
      </c>
      <c r="F3727">
        <v>2</v>
      </c>
      <c r="G3727">
        <v>0</v>
      </c>
      <c r="H3727">
        <v>0</v>
      </c>
      <c r="I3727">
        <v>0</v>
      </c>
      <c r="J3727">
        <v>33</v>
      </c>
      <c r="K3727">
        <v>1</v>
      </c>
      <c r="L3727">
        <v>8</v>
      </c>
      <c r="M3727">
        <v>2</v>
      </c>
      <c r="N3727">
        <v>6</v>
      </c>
      <c r="O3727">
        <v>4</v>
      </c>
      <c r="P3727">
        <v>0</v>
      </c>
      <c r="Q3727">
        <v>0</v>
      </c>
      <c r="R3727">
        <v>161</v>
      </c>
      <c r="S3727">
        <v>120</v>
      </c>
      <c r="T3727">
        <v>15</v>
      </c>
      <c r="U3727">
        <v>2</v>
      </c>
      <c r="V3727">
        <v>1</v>
      </c>
      <c r="W3727">
        <v>508</v>
      </c>
      <c r="X3727">
        <v>289</v>
      </c>
      <c r="Y3727">
        <v>18</v>
      </c>
      <c r="Z3727">
        <v>79</v>
      </c>
      <c r="AA3727">
        <v>5</v>
      </c>
      <c r="AB3727">
        <v>329</v>
      </c>
      <c r="AC3727">
        <v>176</v>
      </c>
      <c r="AD3727">
        <v>7</v>
      </c>
      <c r="AE3727">
        <v>58</v>
      </c>
      <c r="AF3727">
        <v>29</v>
      </c>
      <c r="AG3727">
        <v>120</v>
      </c>
      <c r="AH3727">
        <v>53</v>
      </c>
      <c r="AI3727">
        <v>2</v>
      </c>
      <c r="AJ3727">
        <v>19</v>
      </c>
      <c r="AK3727">
        <v>3</v>
      </c>
      <c r="AL3727">
        <v>38</v>
      </c>
      <c r="AM3727">
        <v>26</v>
      </c>
      <c r="AN3727">
        <v>3</v>
      </c>
      <c r="AO3727">
        <v>0</v>
      </c>
      <c r="AP3727">
        <v>0</v>
      </c>
      <c r="AQ3727">
        <v>0</v>
      </c>
      <c r="AR3727">
        <v>0</v>
      </c>
      <c r="AS3727">
        <v>0</v>
      </c>
      <c r="AT3727">
        <v>0</v>
      </c>
      <c r="AU3727">
        <v>0</v>
      </c>
      <c r="AV3727">
        <v>0</v>
      </c>
      <c r="AW3727">
        <v>0</v>
      </c>
      <c r="AX3727">
        <v>0</v>
      </c>
      <c r="AY3727">
        <v>0</v>
      </c>
      <c r="AZ3727">
        <v>0</v>
      </c>
      <c r="BA3727">
        <v>0</v>
      </c>
      <c r="BB3727">
        <v>0</v>
      </c>
      <c r="BC3727">
        <v>0</v>
      </c>
      <c r="BD3727">
        <v>0</v>
      </c>
      <c r="BE3727">
        <v>0</v>
      </c>
      <c r="BF3727">
        <v>0</v>
      </c>
      <c r="BG3727" s="20">
        <v>0</v>
      </c>
      <c r="BH3727" s="20">
        <v>0</v>
      </c>
      <c r="BI3727" s="20">
        <v>40</v>
      </c>
      <c r="BJ3727" s="20">
        <v>5</v>
      </c>
      <c r="BK3727" s="20">
        <v>138</v>
      </c>
      <c r="BL3727" s="20">
        <v>386</v>
      </c>
      <c r="BM3727" s="20">
        <v>228</v>
      </c>
      <c r="BN3727" s="20">
        <v>88</v>
      </c>
      <c r="BO3727" s="20">
        <v>34</v>
      </c>
      <c r="BP3727" s="20">
        <v>2477</v>
      </c>
      <c r="BQ3727" s="20">
        <v>1009</v>
      </c>
      <c r="BR3727" s="20">
        <v>0</v>
      </c>
      <c r="BS3727" s="20">
        <v>36</v>
      </c>
      <c r="BT3727" s="20">
        <v>550</v>
      </c>
      <c r="BU3727" s="20">
        <v>193</v>
      </c>
      <c r="BV3727" s="20">
        <v>1564</v>
      </c>
    </row>
    <row r="3728" spans="1:74" x14ac:dyDescent="0.25">
      <c r="A3728" s="20" t="s">
        <v>676</v>
      </c>
      <c r="B3728" s="20" t="s">
        <v>679</v>
      </c>
      <c r="C3728" s="20" t="s">
        <v>705</v>
      </c>
      <c r="D3728" s="1">
        <v>44493</v>
      </c>
      <c r="E3728">
        <v>150</v>
      </c>
      <c r="F3728">
        <v>4</v>
      </c>
      <c r="G3728">
        <v>2</v>
      </c>
      <c r="H3728">
        <v>1</v>
      </c>
      <c r="I3728">
        <v>0</v>
      </c>
      <c r="J3728">
        <v>14</v>
      </c>
      <c r="K3728">
        <v>15</v>
      </c>
      <c r="L3728">
        <v>5</v>
      </c>
      <c r="M3728">
        <v>4</v>
      </c>
      <c r="N3728">
        <v>6</v>
      </c>
      <c r="O3728">
        <v>0</v>
      </c>
      <c r="P3728">
        <v>0</v>
      </c>
      <c r="Q3728">
        <v>1</v>
      </c>
      <c r="R3728">
        <v>421</v>
      </c>
      <c r="S3728">
        <v>0</v>
      </c>
      <c r="T3728">
        <v>106</v>
      </c>
      <c r="U3728">
        <v>11</v>
      </c>
      <c r="V3728">
        <v>1</v>
      </c>
      <c r="W3728">
        <v>1822</v>
      </c>
      <c r="X3728">
        <v>0</v>
      </c>
      <c r="Y3728">
        <v>73</v>
      </c>
      <c r="Z3728">
        <v>140</v>
      </c>
      <c r="AA3728">
        <v>30</v>
      </c>
      <c r="AB3728">
        <v>787</v>
      </c>
      <c r="AC3728">
        <v>25</v>
      </c>
      <c r="AD3728">
        <v>129</v>
      </c>
      <c r="AE3728">
        <v>33</v>
      </c>
      <c r="AF3728">
        <v>27</v>
      </c>
      <c r="AG3728">
        <v>253</v>
      </c>
      <c r="AH3728">
        <v>0</v>
      </c>
      <c r="AI3728">
        <v>12</v>
      </c>
      <c r="AJ3728">
        <v>43</v>
      </c>
      <c r="AK3728">
        <v>5</v>
      </c>
      <c r="AL3728">
        <v>36</v>
      </c>
      <c r="AM3728">
        <v>0</v>
      </c>
      <c r="AN3728">
        <v>3</v>
      </c>
      <c r="AO3728">
        <v>0</v>
      </c>
      <c r="AP3728">
        <v>0</v>
      </c>
      <c r="AQ3728">
        <v>0</v>
      </c>
      <c r="AR3728">
        <v>0</v>
      </c>
      <c r="AS3728">
        <v>0</v>
      </c>
      <c r="AT3728">
        <v>0</v>
      </c>
      <c r="AU3728">
        <v>0</v>
      </c>
      <c r="AV3728">
        <v>0</v>
      </c>
      <c r="AW3728">
        <v>0</v>
      </c>
      <c r="AX3728">
        <v>0</v>
      </c>
      <c r="AY3728">
        <v>0</v>
      </c>
      <c r="AZ3728">
        <v>1</v>
      </c>
      <c r="BA3728">
        <v>0</v>
      </c>
      <c r="BB3728">
        <v>28</v>
      </c>
      <c r="BC3728">
        <v>176</v>
      </c>
      <c r="BD3728">
        <v>0</v>
      </c>
      <c r="BE3728">
        <v>13</v>
      </c>
      <c r="BF3728">
        <v>2</v>
      </c>
      <c r="BG3728" s="20"/>
      <c r="BH3728" s="20"/>
      <c r="BI3728" s="20"/>
      <c r="BJ3728" s="20"/>
      <c r="BK3728" s="20"/>
      <c r="BL3728" s="20"/>
      <c r="BM3728" s="20"/>
      <c r="BN3728" s="20"/>
      <c r="BO3728" s="20"/>
      <c r="BP3728" s="20"/>
      <c r="BQ3728" s="20"/>
      <c r="BR3728" s="20"/>
      <c r="BS3728" s="20"/>
      <c r="BT3728" s="20"/>
      <c r="BU3728" s="20"/>
      <c r="BV3728" s="20"/>
    </row>
    <row r="3729" spans="1:74" x14ac:dyDescent="0.25">
      <c r="A3729" s="20" t="s">
        <v>676</v>
      </c>
      <c r="B3729" s="20" t="s">
        <v>679</v>
      </c>
      <c r="C3729" s="20" t="s">
        <v>705</v>
      </c>
      <c r="D3729" s="1">
        <v>44500</v>
      </c>
      <c r="E3729">
        <v>149</v>
      </c>
      <c r="F3729">
        <v>4</v>
      </c>
      <c r="G3729">
        <v>3</v>
      </c>
      <c r="H3729">
        <v>1</v>
      </c>
      <c r="I3729">
        <v>0</v>
      </c>
      <c r="J3729">
        <v>25</v>
      </c>
      <c r="K3729">
        <v>14</v>
      </c>
      <c r="L3729">
        <v>5</v>
      </c>
      <c r="M3729">
        <v>4</v>
      </c>
      <c r="N3729">
        <v>6</v>
      </c>
      <c r="O3729">
        <v>0</v>
      </c>
      <c r="P3729">
        <v>0</v>
      </c>
      <c r="Q3729">
        <v>1</v>
      </c>
      <c r="R3729">
        <v>421</v>
      </c>
      <c r="S3729">
        <v>0</v>
      </c>
      <c r="T3729">
        <v>151</v>
      </c>
      <c r="U3729">
        <v>11</v>
      </c>
      <c r="V3729">
        <v>2</v>
      </c>
      <c r="W3729">
        <v>1825</v>
      </c>
      <c r="X3729">
        <v>0</v>
      </c>
      <c r="Y3729">
        <v>134</v>
      </c>
      <c r="Z3729">
        <v>141</v>
      </c>
      <c r="AA3729">
        <v>29</v>
      </c>
      <c r="AB3729">
        <v>789</v>
      </c>
      <c r="AC3729">
        <v>41</v>
      </c>
      <c r="AD3729">
        <v>127</v>
      </c>
      <c r="AE3729">
        <v>34</v>
      </c>
      <c r="AF3729">
        <v>30</v>
      </c>
      <c r="AG3729">
        <v>253</v>
      </c>
      <c r="AH3729">
        <v>0</v>
      </c>
      <c r="AI3729">
        <v>15</v>
      </c>
      <c r="AJ3729">
        <v>43</v>
      </c>
      <c r="AK3729">
        <v>4</v>
      </c>
      <c r="AL3729">
        <v>36</v>
      </c>
      <c r="AM3729">
        <v>0</v>
      </c>
      <c r="AN3729">
        <v>4</v>
      </c>
      <c r="AO3729">
        <v>0</v>
      </c>
      <c r="AP3729">
        <v>0</v>
      </c>
      <c r="AQ3729">
        <v>0</v>
      </c>
      <c r="AR3729">
        <v>0</v>
      </c>
      <c r="AS3729">
        <v>0</v>
      </c>
      <c r="AT3729">
        <v>0</v>
      </c>
      <c r="AU3729">
        <v>0</v>
      </c>
      <c r="AV3729">
        <v>0</v>
      </c>
      <c r="AW3729">
        <v>0</v>
      </c>
      <c r="AX3729">
        <v>0</v>
      </c>
      <c r="AY3729">
        <v>0</v>
      </c>
      <c r="AZ3729">
        <v>1</v>
      </c>
      <c r="BA3729">
        <v>0</v>
      </c>
      <c r="BB3729">
        <v>28</v>
      </c>
      <c r="BC3729">
        <v>175</v>
      </c>
      <c r="BD3729">
        <v>0</v>
      </c>
      <c r="BE3729">
        <v>14</v>
      </c>
      <c r="BF3729">
        <v>2</v>
      </c>
      <c r="BG3729" s="20"/>
      <c r="BH3729" s="20"/>
      <c r="BI3729" s="20"/>
      <c r="BJ3729" s="20"/>
      <c r="BK3729" s="20"/>
      <c r="BL3729" s="20"/>
      <c r="BM3729" s="20"/>
      <c r="BN3729" s="20"/>
      <c r="BO3729" s="20"/>
      <c r="BP3729" s="20"/>
      <c r="BQ3729" s="20"/>
      <c r="BR3729" s="20"/>
      <c r="BS3729" s="20"/>
      <c r="BT3729" s="20"/>
      <c r="BU3729" s="20"/>
      <c r="BV3729" s="20"/>
    </row>
    <row r="3730" spans="1:74" x14ac:dyDescent="0.25">
      <c r="A3730" s="20" t="s">
        <v>676</v>
      </c>
      <c r="B3730" s="20" t="s">
        <v>679</v>
      </c>
      <c r="C3730" s="20" t="s">
        <v>705</v>
      </c>
      <c r="D3730" s="1">
        <v>44507</v>
      </c>
      <c r="E3730">
        <v>149</v>
      </c>
      <c r="F3730">
        <v>4</v>
      </c>
      <c r="G3730">
        <v>4</v>
      </c>
      <c r="H3730">
        <v>1</v>
      </c>
      <c r="I3730">
        <v>0</v>
      </c>
      <c r="J3730">
        <v>34</v>
      </c>
      <c r="K3730">
        <v>14</v>
      </c>
      <c r="L3730">
        <v>5</v>
      </c>
      <c r="M3730">
        <v>4</v>
      </c>
      <c r="N3730">
        <v>6</v>
      </c>
      <c r="O3730">
        <v>0</v>
      </c>
      <c r="P3730">
        <v>1</v>
      </c>
      <c r="Q3730">
        <v>1</v>
      </c>
      <c r="R3730">
        <v>421</v>
      </c>
      <c r="S3730">
        <v>179</v>
      </c>
      <c r="T3730">
        <v>27</v>
      </c>
      <c r="U3730">
        <v>11</v>
      </c>
      <c r="V3730">
        <v>3</v>
      </c>
      <c r="W3730">
        <v>1823</v>
      </c>
      <c r="X3730">
        <v>183</v>
      </c>
      <c r="Y3730">
        <v>171</v>
      </c>
      <c r="Z3730">
        <v>138</v>
      </c>
      <c r="AA3730">
        <v>30</v>
      </c>
      <c r="AB3730">
        <v>786</v>
      </c>
      <c r="AC3730">
        <v>49</v>
      </c>
      <c r="AD3730">
        <v>126</v>
      </c>
      <c r="AE3730">
        <v>34</v>
      </c>
      <c r="AF3730">
        <v>30</v>
      </c>
      <c r="AG3730">
        <v>253</v>
      </c>
      <c r="AH3730">
        <v>22</v>
      </c>
      <c r="AI3730">
        <v>14</v>
      </c>
      <c r="AJ3730">
        <v>44</v>
      </c>
      <c r="AK3730">
        <v>4</v>
      </c>
      <c r="AL3730">
        <v>36</v>
      </c>
      <c r="AM3730">
        <v>4</v>
      </c>
      <c r="AN3730">
        <v>2</v>
      </c>
      <c r="AO3730">
        <v>0</v>
      </c>
      <c r="AP3730">
        <v>0</v>
      </c>
      <c r="AQ3730">
        <v>0</v>
      </c>
      <c r="AR3730">
        <v>0</v>
      </c>
      <c r="AS3730">
        <v>0</v>
      </c>
      <c r="AT3730">
        <v>0</v>
      </c>
      <c r="AU3730">
        <v>0</v>
      </c>
      <c r="AV3730">
        <v>0</v>
      </c>
      <c r="AW3730">
        <v>0</v>
      </c>
      <c r="AX3730">
        <v>0</v>
      </c>
      <c r="AY3730">
        <v>0</v>
      </c>
      <c r="AZ3730">
        <v>0</v>
      </c>
      <c r="BA3730">
        <v>0</v>
      </c>
      <c r="BB3730">
        <v>0</v>
      </c>
      <c r="BC3730">
        <v>0</v>
      </c>
      <c r="BD3730">
        <v>0</v>
      </c>
      <c r="BE3730">
        <v>0</v>
      </c>
      <c r="BF3730">
        <v>0</v>
      </c>
      <c r="BG3730" s="20">
        <v>4</v>
      </c>
      <c r="BH3730" s="20">
        <v>1</v>
      </c>
      <c r="BI3730" s="20">
        <v>122</v>
      </c>
      <c r="BJ3730" s="20">
        <v>4</v>
      </c>
      <c r="BK3730" s="20">
        <v>372</v>
      </c>
      <c r="BL3730" s="20">
        <v>1370</v>
      </c>
      <c r="BM3730" s="20">
        <v>567</v>
      </c>
      <c r="BN3730" s="20">
        <v>166</v>
      </c>
      <c r="BO3730" s="20">
        <v>31</v>
      </c>
      <c r="BP3730" s="20"/>
      <c r="BQ3730" s="20"/>
      <c r="BR3730" s="20"/>
      <c r="BS3730" s="20"/>
      <c r="BT3730" s="20"/>
      <c r="BU3730" s="20"/>
      <c r="BV3730" s="20"/>
    </row>
    <row r="3731" spans="1:74" x14ac:dyDescent="0.25">
      <c r="A3731" s="20" t="s">
        <v>676</v>
      </c>
      <c r="B3731" s="20" t="s">
        <v>679</v>
      </c>
      <c r="C3731" s="20" t="s">
        <v>705</v>
      </c>
      <c r="D3731" s="1">
        <v>44514</v>
      </c>
      <c r="E3731">
        <v>148</v>
      </c>
      <c r="F3731">
        <v>4</v>
      </c>
      <c r="G3731">
        <v>4</v>
      </c>
      <c r="H3731">
        <v>1</v>
      </c>
      <c r="I3731">
        <v>0</v>
      </c>
      <c r="J3731">
        <v>39</v>
      </c>
      <c r="K3731">
        <v>14</v>
      </c>
      <c r="L3731">
        <v>5</v>
      </c>
      <c r="M3731">
        <v>4</v>
      </c>
      <c r="N3731">
        <v>6</v>
      </c>
      <c r="O3731">
        <v>0</v>
      </c>
      <c r="P3731">
        <v>0</v>
      </c>
      <c r="Q3731">
        <v>1</v>
      </c>
      <c r="R3731">
        <v>419</v>
      </c>
      <c r="S3731">
        <v>199</v>
      </c>
      <c r="T3731">
        <v>27</v>
      </c>
      <c r="U3731">
        <v>11</v>
      </c>
      <c r="V3731">
        <v>4</v>
      </c>
      <c r="W3731">
        <v>1828</v>
      </c>
      <c r="X3731">
        <v>234</v>
      </c>
      <c r="Y3731">
        <v>169</v>
      </c>
      <c r="Z3731">
        <v>139</v>
      </c>
      <c r="AA3731">
        <v>32</v>
      </c>
      <c r="AB3731">
        <v>791</v>
      </c>
      <c r="AC3731">
        <v>75</v>
      </c>
      <c r="AD3731">
        <v>127</v>
      </c>
      <c r="AE3731">
        <v>35</v>
      </c>
      <c r="AF3731">
        <v>32</v>
      </c>
      <c r="AG3731">
        <v>255</v>
      </c>
      <c r="AH3731">
        <v>26</v>
      </c>
      <c r="AI3731">
        <v>14</v>
      </c>
      <c r="AJ3731">
        <v>45</v>
      </c>
      <c r="AK3731">
        <v>4</v>
      </c>
      <c r="AL3731">
        <v>37</v>
      </c>
      <c r="AM3731">
        <v>4</v>
      </c>
      <c r="AN3731">
        <v>2</v>
      </c>
      <c r="AO3731">
        <v>0</v>
      </c>
      <c r="AP3731">
        <v>0</v>
      </c>
      <c r="AQ3731">
        <v>0</v>
      </c>
      <c r="AR3731">
        <v>0</v>
      </c>
      <c r="AS3731">
        <v>0</v>
      </c>
      <c r="AT3731">
        <v>0</v>
      </c>
      <c r="AU3731">
        <v>0</v>
      </c>
      <c r="AV3731">
        <v>0</v>
      </c>
      <c r="AW3731">
        <v>0</v>
      </c>
      <c r="AX3731">
        <v>0</v>
      </c>
      <c r="AY3731">
        <v>0</v>
      </c>
      <c r="AZ3731">
        <v>0</v>
      </c>
      <c r="BA3731">
        <v>0</v>
      </c>
      <c r="BB3731">
        <v>0</v>
      </c>
      <c r="BC3731">
        <v>0</v>
      </c>
      <c r="BD3731">
        <v>0</v>
      </c>
      <c r="BE3731">
        <v>0</v>
      </c>
      <c r="BF3731">
        <v>0</v>
      </c>
      <c r="BG3731" s="20">
        <v>4</v>
      </c>
      <c r="BH3731" s="20">
        <v>1</v>
      </c>
      <c r="BI3731" s="20">
        <v>121</v>
      </c>
      <c r="BJ3731" s="20">
        <v>4</v>
      </c>
      <c r="BK3731" s="20">
        <v>369</v>
      </c>
      <c r="BL3731" s="20">
        <v>1375</v>
      </c>
      <c r="BM3731" s="20">
        <v>571</v>
      </c>
      <c r="BN3731" s="20">
        <v>170</v>
      </c>
      <c r="BO3731" s="20">
        <v>32</v>
      </c>
      <c r="BP3731" s="20"/>
      <c r="BQ3731" s="20"/>
      <c r="BR3731" s="20"/>
      <c r="BS3731" s="20"/>
      <c r="BT3731" s="20"/>
      <c r="BU3731" s="20"/>
      <c r="BV3731" s="20"/>
    </row>
    <row r="3732" spans="1:74" x14ac:dyDescent="0.25">
      <c r="A3732" s="20" t="s">
        <v>676</v>
      </c>
      <c r="B3732" s="20" t="s">
        <v>679</v>
      </c>
      <c r="C3732" s="20" t="s">
        <v>705</v>
      </c>
      <c r="D3732" s="1">
        <v>44521</v>
      </c>
      <c r="E3732">
        <v>145</v>
      </c>
      <c r="F3732">
        <v>4</v>
      </c>
      <c r="G3732">
        <v>4</v>
      </c>
      <c r="H3732">
        <v>1</v>
      </c>
      <c r="I3732">
        <v>0</v>
      </c>
      <c r="J3732">
        <v>45</v>
      </c>
      <c r="K3732">
        <v>14</v>
      </c>
      <c r="L3732">
        <v>5</v>
      </c>
      <c r="M3732">
        <v>4</v>
      </c>
      <c r="N3732">
        <v>6</v>
      </c>
      <c r="O3732">
        <v>0</v>
      </c>
      <c r="P3732">
        <v>0</v>
      </c>
      <c r="Q3732">
        <v>1</v>
      </c>
      <c r="R3732">
        <v>420</v>
      </c>
      <c r="S3732">
        <v>218</v>
      </c>
      <c r="T3732">
        <v>27</v>
      </c>
      <c r="U3732">
        <v>10</v>
      </c>
      <c r="V3732">
        <v>2</v>
      </c>
      <c r="W3732">
        <v>1820</v>
      </c>
      <c r="X3732">
        <v>288</v>
      </c>
      <c r="Y3732">
        <v>166</v>
      </c>
      <c r="Z3732">
        <v>135</v>
      </c>
      <c r="AA3732">
        <v>30</v>
      </c>
      <c r="AB3732">
        <v>789</v>
      </c>
      <c r="AC3732">
        <v>105</v>
      </c>
      <c r="AD3732">
        <v>124</v>
      </c>
      <c r="AE3732">
        <v>35</v>
      </c>
      <c r="AF3732">
        <v>33</v>
      </c>
      <c r="AG3732">
        <v>253</v>
      </c>
      <c r="AH3732">
        <v>30</v>
      </c>
      <c r="AI3732">
        <v>14</v>
      </c>
      <c r="AJ3732">
        <v>44</v>
      </c>
      <c r="AK3732">
        <v>4</v>
      </c>
      <c r="AL3732">
        <v>39</v>
      </c>
      <c r="AM3732">
        <v>4</v>
      </c>
      <c r="AN3732">
        <v>2</v>
      </c>
      <c r="AO3732">
        <v>0</v>
      </c>
      <c r="AP3732">
        <v>0</v>
      </c>
      <c r="AQ3732">
        <v>0</v>
      </c>
      <c r="AR3732">
        <v>0</v>
      </c>
      <c r="AS3732">
        <v>0</v>
      </c>
      <c r="AT3732">
        <v>0</v>
      </c>
      <c r="AU3732">
        <v>0</v>
      </c>
      <c r="AV3732">
        <v>0</v>
      </c>
      <c r="AW3732">
        <v>0</v>
      </c>
      <c r="AX3732">
        <v>0</v>
      </c>
      <c r="AY3732">
        <v>0</v>
      </c>
      <c r="AZ3732">
        <v>0</v>
      </c>
      <c r="BA3732">
        <v>0</v>
      </c>
      <c r="BB3732">
        <v>0</v>
      </c>
      <c r="BC3732">
        <v>0</v>
      </c>
      <c r="BD3732">
        <v>0</v>
      </c>
      <c r="BE3732">
        <v>0</v>
      </c>
      <c r="BF3732">
        <v>0</v>
      </c>
      <c r="BG3732" s="20">
        <v>4</v>
      </c>
      <c r="BH3732" s="20">
        <v>1</v>
      </c>
      <c r="BI3732" s="20">
        <v>119</v>
      </c>
      <c r="BJ3732" s="20">
        <v>4</v>
      </c>
      <c r="BK3732" s="20">
        <v>372</v>
      </c>
      <c r="BL3732" s="20">
        <v>1379</v>
      </c>
      <c r="BM3732" s="20">
        <v>568</v>
      </c>
      <c r="BN3732" s="20">
        <v>170</v>
      </c>
      <c r="BO3732" s="20">
        <v>33</v>
      </c>
      <c r="BP3732" s="20"/>
      <c r="BQ3732" s="20"/>
      <c r="BR3732" s="20"/>
      <c r="BS3732" s="20"/>
      <c r="BT3732" s="20"/>
      <c r="BU3732" s="20"/>
      <c r="BV3732" s="20"/>
    </row>
    <row r="3733" spans="1:74" x14ac:dyDescent="0.25">
      <c r="A3733" s="20" t="s">
        <v>676</v>
      </c>
      <c r="B3733" s="20" t="s">
        <v>679</v>
      </c>
      <c r="C3733" s="20" t="s">
        <v>705</v>
      </c>
      <c r="D3733" s="1">
        <v>44528</v>
      </c>
      <c r="E3733">
        <v>146</v>
      </c>
      <c r="F3733">
        <v>4</v>
      </c>
      <c r="G3733">
        <v>4</v>
      </c>
      <c r="H3733">
        <v>1</v>
      </c>
      <c r="I3733">
        <v>0</v>
      </c>
      <c r="J3733">
        <v>51</v>
      </c>
      <c r="K3733">
        <v>14</v>
      </c>
      <c r="L3733">
        <v>5</v>
      </c>
      <c r="M3733">
        <v>4</v>
      </c>
      <c r="N3733">
        <v>6</v>
      </c>
      <c r="O3733">
        <v>0</v>
      </c>
      <c r="P3733">
        <v>0</v>
      </c>
      <c r="Q3733">
        <v>1</v>
      </c>
      <c r="R3733">
        <v>421</v>
      </c>
      <c r="S3733">
        <v>235</v>
      </c>
      <c r="T3733">
        <v>27</v>
      </c>
      <c r="U3733">
        <v>8</v>
      </c>
      <c r="V3733">
        <v>3</v>
      </c>
      <c r="W3733">
        <v>1821</v>
      </c>
      <c r="X3733">
        <v>394</v>
      </c>
      <c r="Y3733">
        <v>160</v>
      </c>
      <c r="Z3733">
        <v>134</v>
      </c>
      <c r="AA3733">
        <v>30</v>
      </c>
      <c r="AB3733">
        <v>790</v>
      </c>
      <c r="AC3733">
        <v>160</v>
      </c>
      <c r="AD3733">
        <v>124</v>
      </c>
      <c r="AE3733">
        <v>34</v>
      </c>
      <c r="AF3733">
        <v>32</v>
      </c>
      <c r="AG3733">
        <v>260</v>
      </c>
      <c r="AH3733">
        <v>33</v>
      </c>
      <c r="AI3733">
        <v>15</v>
      </c>
      <c r="AJ3733">
        <v>43</v>
      </c>
      <c r="AK3733">
        <v>5</v>
      </c>
      <c r="AL3733">
        <v>39</v>
      </c>
      <c r="AM3733">
        <v>5</v>
      </c>
      <c r="AN3733">
        <v>2</v>
      </c>
      <c r="AO3733">
        <v>0</v>
      </c>
      <c r="AP3733">
        <v>0</v>
      </c>
      <c r="AQ3733">
        <v>0</v>
      </c>
      <c r="AR3733">
        <v>0</v>
      </c>
      <c r="AS3733">
        <v>0</v>
      </c>
      <c r="AT3733">
        <v>0</v>
      </c>
      <c r="AU3733">
        <v>0</v>
      </c>
      <c r="AV3733">
        <v>0</v>
      </c>
      <c r="AW3733">
        <v>0</v>
      </c>
      <c r="AX3733">
        <v>0</v>
      </c>
      <c r="AY3733">
        <v>0</v>
      </c>
      <c r="AZ3733">
        <v>0</v>
      </c>
      <c r="BA3733">
        <v>0</v>
      </c>
      <c r="BB3733">
        <v>0</v>
      </c>
      <c r="BC3733">
        <v>0</v>
      </c>
      <c r="BD3733">
        <v>0</v>
      </c>
      <c r="BE3733">
        <v>0</v>
      </c>
      <c r="BF3733">
        <v>0</v>
      </c>
      <c r="BG3733" s="20">
        <v>4</v>
      </c>
      <c r="BH3733" s="20">
        <v>1</v>
      </c>
      <c r="BI3733" s="20">
        <v>120</v>
      </c>
      <c r="BJ3733" s="20">
        <v>4</v>
      </c>
      <c r="BK3733" s="20">
        <v>374</v>
      </c>
      <c r="BL3733" s="20">
        <v>1388</v>
      </c>
      <c r="BM3733" s="20">
        <v>569</v>
      </c>
      <c r="BN3733" s="20">
        <v>175</v>
      </c>
      <c r="BO3733" s="20">
        <v>33</v>
      </c>
      <c r="BP3733" s="20"/>
      <c r="BQ3733" s="20"/>
      <c r="BR3733" s="20"/>
      <c r="BS3733" s="20"/>
      <c r="BT3733" s="20"/>
      <c r="BU3733" s="20"/>
      <c r="BV3733" s="20"/>
    </row>
    <row r="3734" spans="1:74" x14ac:dyDescent="0.25">
      <c r="A3734" s="20" t="s">
        <v>676</v>
      </c>
      <c r="B3734" s="20" t="s">
        <v>679</v>
      </c>
      <c r="C3734" s="20" t="s">
        <v>705</v>
      </c>
      <c r="D3734" s="1">
        <v>44535</v>
      </c>
      <c r="E3734">
        <v>146</v>
      </c>
      <c r="F3734">
        <v>4</v>
      </c>
      <c r="G3734">
        <v>4</v>
      </c>
      <c r="H3734">
        <v>1</v>
      </c>
      <c r="I3734">
        <v>0</v>
      </c>
      <c r="J3734">
        <v>58</v>
      </c>
      <c r="K3734">
        <v>13</v>
      </c>
      <c r="L3734">
        <v>5</v>
      </c>
      <c r="M3734">
        <v>4</v>
      </c>
      <c r="N3734">
        <v>6</v>
      </c>
      <c r="O3734">
        <v>0</v>
      </c>
      <c r="P3734">
        <v>0</v>
      </c>
      <c r="Q3734">
        <v>1</v>
      </c>
      <c r="R3734">
        <v>418</v>
      </c>
      <c r="S3734">
        <v>243</v>
      </c>
      <c r="T3734">
        <v>26</v>
      </c>
      <c r="U3734">
        <v>8</v>
      </c>
      <c r="V3734">
        <v>3</v>
      </c>
      <c r="W3734">
        <v>1824</v>
      </c>
      <c r="X3734">
        <v>468</v>
      </c>
      <c r="Y3734">
        <v>159</v>
      </c>
      <c r="Z3734">
        <v>136</v>
      </c>
      <c r="AA3734">
        <v>30</v>
      </c>
      <c r="AB3734">
        <v>789</v>
      </c>
      <c r="AC3734">
        <v>205</v>
      </c>
      <c r="AD3734">
        <v>123</v>
      </c>
      <c r="AE3734">
        <v>34</v>
      </c>
      <c r="AF3734">
        <v>33</v>
      </c>
      <c r="AG3734">
        <v>263</v>
      </c>
      <c r="AH3734">
        <v>38</v>
      </c>
      <c r="AI3734">
        <v>15</v>
      </c>
      <c r="AJ3734">
        <v>42</v>
      </c>
      <c r="AK3734">
        <v>5</v>
      </c>
      <c r="AL3734">
        <v>38</v>
      </c>
      <c r="AM3734">
        <v>7</v>
      </c>
      <c r="AN3734">
        <v>2</v>
      </c>
      <c r="AO3734">
        <v>0</v>
      </c>
      <c r="AP3734">
        <v>0</v>
      </c>
      <c r="AQ3734">
        <v>0</v>
      </c>
      <c r="AR3734">
        <v>0</v>
      </c>
      <c r="AS3734">
        <v>0</v>
      </c>
      <c r="AT3734">
        <v>0</v>
      </c>
      <c r="AU3734">
        <v>0</v>
      </c>
      <c r="AV3734">
        <v>0</v>
      </c>
      <c r="AW3734">
        <v>0</v>
      </c>
      <c r="AX3734">
        <v>0</v>
      </c>
      <c r="AY3734">
        <v>0</v>
      </c>
      <c r="AZ3734">
        <v>0</v>
      </c>
      <c r="BA3734">
        <v>0</v>
      </c>
      <c r="BB3734">
        <v>0</v>
      </c>
      <c r="BC3734">
        <v>0</v>
      </c>
      <c r="BD3734">
        <v>0</v>
      </c>
      <c r="BE3734">
        <v>0</v>
      </c>
      <c r="BF3734">
        <v>0</v>
      </c>
      <c r="BG3734" s="20">
        <v>4</v>
      </c>
      <c r="BH3734" s="20">
        <v>1</v>
      </c>
      <c r="BI3734" s="20">
        <v>121</v>
      </c>
      <c r="BJ3734" s="20">
        <v>4</v>
      </c>
      <c r="BK3734" s="20">
        <v>372</v>
      </c>
      <c r="BL3734" s="20">
        <v>1397</v>
      </c>
      <c r="BM3734" s="20">
        <v>568</v>
      </c>
      <c r="BN3734" s="20">
        <v>178</v>
      </c>
      <c r="BO3734" s="20">
        <v>32</v>
      </c>
      <c r="BP3734" s="20"/>
      <c r="BQ3734" s="20"/>
      <c r="BR3734" s="20"/>
      <c r="BS3734" s="20"/>
      <c r="BT3734" s="20"/>
      <c r="BU3734" s="20"/>
      <c r="BV3734" s="20"/>
    </row>
    <row r="3735" spans="1:74" x14ac:dyDescent="0.25">
      <c r="A3735" s="20" t="s">
        <v>676</v>
      </c>
      <c r="B3735" s="20" t="s">
        <v>679</v>
      </c>
      <c r="C3735" s="20" t="s">
        <v>705</v>
      </c>
      <c r="D3735" s="1">
        <v>44542</v>
      </c>
      <c r="E3735">
        <v>145</v>
      </c>
      <c r="F3735">
        <v>4</v>
      </c>
      <c r="G3735">
        <v>4</v>
      </c>
      <c r="H3735">
        <v>1</v>
      </c>
      <c r="I3735">
        <v>0</v>
      </c>
      <c r="J3735">
        <v>62</v>
      </c>
      <c r="K3735">
        <v>13</v>
      </c>
      <c r="L3735">
        <v>5</v>
      </c>
      <c r="M3735">
        <v>4</v>
      </c>
      <c r="N3735">
        <v>6</v>
      </c>
      <c r="O3735">
        <v>0</v>
      </c>
      <c r="P3735">
        <v>0</v>
      </c>
      <c r="Q3735">
        <v>1</v>
      </c>
      <c r="R3735">
        <v>416</v>
      </c>
      <c r="S3735">
        <v>251</v>
      </c>
      <c r="T3735">
        <v>26</v>
      </c>
      <c r="U3735">
        <v>8</v>
      </c>
      <c r="V3735">
        <v>3</v>
      </c>
      <c r="W3735">
        <v>1829</v>
      </c>
      <c r="X3735">
        <v>544</v>
      </c>
      <c r="Y3735">
        <v>158</v>
      </c>
      <c r="Z3735">
        <v>137</v>
      </c>
      <c r="AA3735">
        <v>31</v>
      </c>
      <c r="AB3735">
        <v>786</v>
      </c>
      <c r="AC3735">
        <v>251</v>
      </c>
      <c r="AD3735">
        <v>122</v>
      </c>
      <c r="AE3735">
        <v>35</v>
      </c>
      <c r="AF3735">
        <v>30</v>
      </c>
      <c r="AG3735">
        <v>263</v>
      </c>
      <c r="AH3735">
        <v>43</v>
      </c>
      <c r="AI3735">
        <v>15</v>
      </c>
      <c r="AJ3735">
        <v>42</v>
      </c>
      <c r="AK3735">
        <v>6</v>
      </c>
      <c r="AL3735">
        <v>38</v>
      </c>
      <c r="AM3735">
        <v>8</v>
      </c>
      <c r="AN3735">
        <v>2</v>
      </c>
      <c r="AO3735">
        <v>0</v>
      </c>
      <c r="AP3735">
        <v>0</v>
      </c>
      <c r="AQ3735">
        <v>0</v>
      </c>
      <c r="AR3735">
        <v>0</v>
      </c>
      <c r="AS3735">
        <v>0</v>
      </c>
      <c r="AT3735">
        <v>0</v>
      </c>
      <c r="AU3735">
        <v>0</v>
      </c>
      <c r="AV3735">
        <v>0</v>
      </c>
      <c r="AW3735">
        <v>0</v>
      </c>
      <c r="AX3735">
        <v>0</v>
      </c>
      <c r="AY3735">
        <v>0</v>
      </c>
      <c r="AZ3735">
        <v>0</v>
      </c>
      <c r="BA3735">
        <v>0</v>
      </c>
      <c r="BB3735">
        <v>0</v>
      </c>
      <c r="BC3735">
        <v>0</v>
      </c>
      <c r="BD3735">
        <v>0</v>
      </c>
      <c r="BE3735">
        <v>0</v>
      </c>
      <c r="BF3735">
        <v>0</v>
      </c>
      <c r="BG3735" s="20">
        <v>4</v>
      </c>
      <c r="BH3735" s="20">
        <v>1</v>
      </c>
      <c r="BI3735" s="20">
        <v>120</v>
      </c>
      <c r="BJ3735" s="20">
        <v>4</v>
      </c>
      <c r="BK3735" s="20">
        <v>370</v>
      </c>
      <c r="BL3735" s="20">
        <v>1399</v>
      </c>
      <c r="BM3735" s="20">
        <v>569</v>
      </c>
      <c r="BN3735" s="20">
        <v>178</v>
      </c>
      <c r="BO3735" s="20">
        <v>32</v>
      </c>
      <c r="BP3735" s="20"/>
      <c r="BQ3735" s="20"/>
      <c r="BR3735" s="20"/>
      <c r="BS3735" s="20"/>
      <c r="BT3735" s="20"/>
      <c r="BU3735" s="20"/>
      <c r="BV3735" s="20"/>
    </row>
    <row r="3736" spans="1:74" x14ac:dyDescent="0.25">
      <c r="A3736" s="20" t="s">
        <v>676</v>
      </c>
      <c r="B3736" s="20" t="s">
        <v>679</v>
      </c>
      <c r="C3736" s="20" t="s">
        <v>705</v>
      </c>
      <c r="D3736" s="1">
        <v>44549</v>
      </c>
      <c r="E3736">
        <v>144</v>
      </c>
      <c r="F3736">
        <v>4</v>
      </c>
      <c r="G3736">
        <v>4</v>
      </c>
      <c r="H3736">
        <v>1</v>
      </c>
      <c r="I3736">
        <v>0</v>
      </c>
      <c r="J3736">
        <v>69</v>
      </c>
      <c r="K3736">
        <v>13</v>
      </c>
      <c r="L3736">
        <v>5</v>
      </c>
      <c r="M3736">
        <v>4</v>
      </c>
      <c r="N3736">
        <v>6</v>
      </c>
      <c r="O3736">
        <v>0</v>
      </c>
      <c r="P3736">
        <v>0</v>
      </c>
      <c r="Q3736">
        <v>1</v>
      </c>
      <c r="R3736">
        <v>416</v>
      </c>
      <c r="S3736">
        <v>262</v>
      </c>
      <c r="T3736">
        <v>26</v>
      </c>
      <c r="U3736">
        <v>8</v>
      </c>
      <c r="V3736">
        <v>2</v>
      </c>
      <c r="W3736">
        <v>1834</v>
      </c>
      <c r="X3736">
        <v>626</v>
      </c>
      <c r="Y3736">
        <v>156</v>
      </c>
      <c r="Z3736">
        <v>135</v>
      </c>
      <c r="AA3736">
        <v>28</v>
      </c>
      <c r="AB3736">
        <v>790</v>
      </c>
      <c r="AC3736">
        <v>310</v>
      </c>
      <c r="AD3736">
        <v>118</v>
      </c>
      <c r="AE3736">
        <v>35</v>
      </c>
      <c r="AF3736">
        <v>31</v>
      </c>
      <c r="AG3736">
        <v>264</v>
      </c>
      <c r="AH3736">
        <v>70</v>
      </c>
      <c r="AI3736">
        <v>15</v>
      </c>
      <c r="AJ3736">
        <v>41</v>
      </c>
      <c r="AK3736">
        <v>7</v>
      </c>
      <c r="AL3736">
        <v>39</v>
      </c>
      <c r="AM3736">
        <v>10</v>
      </c>
      <c r="AN3736">
        <v>2</v>
      </c>
      <c r="AO3736">
        <v>0</v>
      </c>
      <c r="AP3736">
        <v>0</v>
      </c>
      <c r="AQ3736">
        <v>0</v>
      </c>
      <c r="AR3736">
        <v>0</v>
      </c>
      <c r="AS3736">
        <v>0</v>
      </c>
      <c r="AT3736">
        <v>0</v>
      </c>
      <c r="AU3736">
        <v>0</v>
      </c>
      <c r="AV3736">
        <v>0</v>
      </c>
      <c r="AW3736">
        <v>0</v>
      </c>
      <c r="AX3736">
        <v>0</v>
      </c>
      <c r="AY3736">
        <v>0</v>
      </c>
      <c r="AZ3736">
        <v>0</v>
      </c>
      <c r="BA3736">
        <v>0</v>
      </c>
      <c r="BB3736">
        <v>0</v>
      </c>
      <c r="BC3736">
        <v>0</v>
      </c>
      <c r="BD3736">
        <v>0</v>
      </c>
      <c r="BE3736">
        <v>0</v>
      </c>
      <c r="BF3736">
        <v>0</v>
      </c>
      <c r="BG3736" s="20">
        <v>4</v>
      </c>
      <c r="BH3736" s="20">
        <v>1</v>
      </c>
      <c r="BI3736" s="20">
        <v>119</v>
      </c>
      <c r="BJ3736" s="20">
        <v>4</v>
      </c>
      <c r="BK3736" s="20">
        <v>371</v>
      </c>
      <c r="BL3736" s="20">
        <v>1412</v>
      </c>
      <c r="BM3736" s="20">
        <v>575</v>
      </c>
      <c r="BN3736" s="20">
        <v>182</v>
      </c>
      <c r="BO3736" s="20">
        <v>33</v>
      </c>
      <c r="BP3736" s="20">
        <v>10229</v>
      </c>
      <c r="BQ3736" s="20">
        <v>1123</v>
      </c>
      <c r="BR3736" s="20">
        <v>0</v>
      </c>
      <c r="BS3736" s="20">
        <v>234</v>
      </c>
      <c r="BT3736" s="20">
        <v>3225</v>
      </c>
      <c r="BU3736" s="20">
        <v>1263</v>
      </c>
      <c r="BV3736" s="20">
        <v>4962</v>
      </c>
    </row>
    <row r="3737" spans="1:74" x14ac:dyDescent="0.25">
      <c r="A3737" s="20" t="s">
        <v>676</v>
      </c>
      <c r="B3737" s="20" t="s">
        <v>679</v>
      </c>
      <c r="C3737" s="20" t="s">
        <v>705</v>
      </c>
      <c r="D3737" s="1">
        <v>44558</v>
      </c>
      <c r="E3737">
        <v>143</v>
      </c>
      <c r="F3737">
        <v>3</v>
      </c>
      <c r="G3737">
        <v>3</v>
      </c>
      <c r="H3737">
        <v>1</v>
      </c>
      <c r="I3737">
        <v>0</v>
      </c>
      <c r="J3737">
        <v>74</v>
      </c>
      <c r="K3737">
        <v>13</v>
      </c>
      <c r="L3737">
        <v>5</v>
      </c>
      <c r="M3737">
        <v>4</v>
      </c>
      <c r="N3737">
        <v>6</v>
      </c>
      <c r="O3737">
        <v>1</v>
      </c>
      <c r="P3737">
        <v>0</v>
      </c>
      <c r="Q3737">
        <v>1</v>
      </c>
      <c r="R3737">
        <v>418</v>
      </c>
      <c r="S3737">
        <v>275</v>
      </c>
      <c r="T3737">
        <v>26</v>
      </c>
      <c r="U3737">
        <v>8</v>
      </c>
      <c r="V3737">
        <v>3</v>
      </c>
      <c r="W3737">
        <v>1834</v>
      </c>
      <c r="X3737">
        <v>726</v>
      </c>
      <c r="Y3737">
        <v>153</v>
      </c>
      <c r="Z3737">
        <v>131</v>
      </c>
      <c r="AA3737">
        <v>30</v>
      </c>
      <c r="AB3737">
        <v>789</v>
      </c>
      <c r="AC3737">
        <v>357</v>
      </c>
      <c r="AD3737">
        <v>118</v>
      </c>
      <c r="AE3737">
        <v>36</v>
      </c>
      <c r="AF3737">
        <v>28</v>
      </c>
      <c r="AG3737">
        <v>268</v>
      </c>
      <c r="AH3737">
        <v>84</v>
      </c>
      <c r="AI3737">
        <v>16</v>
      </c>
      <c r="AJ3737">
        <v>41</v>
      </c>
      <c r="AK3737">
        <v>7</v>
      </c>
      <c r="AL3737">
        <v>39</v>
      </c>
      <c r="AM3737">
        <v>16</v>
      </c>
      <c r="AN3737">
        <v>2</v>
      </c>
      <c r="AO3737">
        <v>0</v>
      </c>
      <c r="AP3737">
        <v>0</v>
      </c>
      <c r="AQ3737">
        <v>0</v>
      </c>
      <c r="AR3737">
        <v>0</v>
      </c>
      <c r="AS3737">
        <v>0</v>
      </c>
      <c r="AT3737">
        <v>0</v>
      </c>
      <c r="AU3737">
        <v>0</v>
      </c>
      <c r="AV3737">
        <v>0</v>
      </c>
      <c r="AW3737">
        <v>0</v>
      </c>
      <c r="AX3737">
        <v>0</v>
      </c>
      <c r="AY3737">
        <v>0</v>
      </c>
      <c r="AZ3737">
        <v>0</v>
      </c>
      <c r="BA3737">
        <v>0</v>
      </c>
      <c r="BB3737">
        <v>0</v>
      </c>
      <c r="BC3737">
        <v>0</v>
      </c>
      <c r="BD3737">
        <v>0</v>
      </c>
      <c r="BE3737">
        <v>0</v>
      </c>
      <c r="BF3737">
        <v>0</v>
      </c>
      <c r="BG3737" s="20">
        <v>3</v>
      </c>
      <c r="BH3737" s="20">
        <v>1</v>
      </c>
      <c r="BI3737" s="20">
        <v>119</v>
      </c>
      <c r="BJ3737" s="20">
        <v>5</v>
      </c>
      <c r="BK3737" s="20">
        <v>372</v>
      </c>
      <c r="BL3737" s="20">
        <v>1417</v>
      </c>
      <c r="BM3737" s="20">
        <v>575</v>
      </c>
      <c r="BN3737" s="20">
        <v>184</v>
      </c>
      <c r="BO3737" s="20">
        <v>34</v>
      </c>
      <c r="BP3737" s="20">
        <v>10303</v>
      </c>
      <c r="BQ3737" s="20">
        <v>1754</v>
      </c>
      <c r="BR3737" s="20">
        <v>0</v>
      </c>
      <c r="BS3737" s="20">
        <v>236</v>
      </c>
      <c r="BT3737" s="20">
        <v>3198</v>
      </c>
      <c r="BU3737" s="20">
        <v>1309</v>
      </c>
      <c r="BV3737" s="20">
        <v>4995</v>
      </c>
    </row>
    <row r="3738" spans="1:74" x14ac:dyDescent="0.25">
      <c r="A3738" s="20" t="s">
        <v>676</v>
      </c>
      <c r="B3738" s="20" t="s">
        <v>679</v>
      </c>
      <c r="C3738" s="20" t="s">
        <v>705</v>
      </c>
      <c r="D3738" s="1">
        <v>44564</v>
      </c>
      <c r="E3738">
        <v>142</v>
      </c>
      <c r="F3738">
        <v>3</v>
      </c>
      <c r="G3738">
        <v>3</v>
      </c>
      <c r="H3738">
        <v>1</v>
      </c>
      <c r="I3738">
        <v>0</v>
      </c>
      <c r="J3738">
        <v>74</v>
      </c>
      <c r="K3738">
        <v>13</v>
      </c>
      <c r="L3738">
        <v>5</v>
      </c>
      <c r="M3738">
        <v>4</v>
      </c>
      <c r="N3738">
        <v>6</v>
      </c>
      <c r="O3738">
        <v>1</v>
      </c>
      <c r="P3738">
        <v>0</v>
      </c>
      <c r="Q3738">
        <v>1</v>
      </c>
      <c r="R3738">
        <v>420</v>
      </c>
      <c r="S3738">
        <v>283</v>
      </c>
      <c r="T3738">
        <v>26</v>
      </c>
      <c r="U3738">
        <v>8</v>
      </c>
      <c r="V3738">
        <v>3</v>
      </c>
      <c r="W3738">
        <v>1824</v>
      </c>
      <c r="X3738">
        <v>772</v>
      </c>
      <c r="Y3738">
        <v>151</v>
      </c>
      <c r="Z3738">
        <v>129</v>
      </c>
      <c r="AA3738">
        <v>28</v>
      </c>
      <c r="AB3738">
        <v>791</v>
      </c>
      <c r="AC3738">
        <v>373</v>
      </c>
      <c r="AD3738">
        <v>117</v>
      </c>
      <c r="AE3738">
        <v>36</v>
      </c>
      <c r="AF3738">
        <v>28</v>
      </c>
      <c r="AG3738">
        <v>266</v>
      </c>
      <c r="AH3738">
        <v>84</v>
      </c>
      <c r="AI3738">
        <v>16</v>
      </c>
      <c r="AJ3738">
        <v>39</v>
      </c>
      <c r="AK3738">
        <v>7</v>
      </c>
      <c r="AL3738">
        <v>38</v>
      </c>
      <c r="AM3738">
        <v>17</v>
      </c>
      <c r="AN3738">
        <v>2</v>
      </c>
      <c r="AO3738">
        <v>0</v>
      </c>
      <c r="AP3738">
        <v>0</v>
      </c>
      <c r="AQ3738">
        <v>0</v>
      </c>
      <c r="AR3738">
        <v>0</v>
      </c>
      <c r="AS3738">
        <v>0</v>
      </c>
      <c r="AT3738">
        <v>0</v>
      </c>
      <c r="AU3738">
        <v>0</v>
      </c>
      <c r="AV3738">
        <v>0</v>
      </c>
      <c r="AW3738">
        <v>0</v>
      </c>
      <c r="AX3738">
        <v>0</v>
      </c>
      <c r="AY3738">
        <v>0</v>
      </c>
      <c r="AZ3738">
        <v>0</v>
      </c>
      <c r="BA3738">
        <v>0</v>
      </c>
      <c r="BB3738">
        <v>0</v>
      </c>
      <c r="BC3738">
        <v>0</v>
      </c>
      <c r="BD3738">
        <v>0</v>
      </c>
      <c r="BE3738">
        <v>0</v>
      </c>
      <c r="BF3738">
        <v>0</v>
      </c>
      <c r="BG3738" s="20">
        <v>3</v>
      </c>
      <c r="BH3738" s="20">
        <v>1</v>
      </c>
      <c r="BI3738" s="20">
        <v>118</v>
      </c>
      <c r="BJ3738" s="20">
        <v>5</v>
      </c>
      <c r="BK3738" s="20">
        <v>374</v>
      </c>
      <c r="BL3738" s="20">
        <v>1413</v>
      </c>
      <c r="BM3738" s="20">
        <v>578</v>
      </c>
      <c r="BN3738" s="20">
        <v>182</v>
      </c>
      <c r="BO3738" s="20">
        <v>33</v>
      </c>
      <c r="BP3738" s="20">
        <v>10285</v>
      </c>
      <c r="BQ3738" s="20">
        <v>1945</v>
      </c>
      <c r="BR3738" s="20">
        <v>0</v>
      </c>
      <c r="BS3738" s="20">
        <v>235</v>
      </c>
      <c r="BT3738" s="20">
        <v>3188</v>
      </c>
      <c r="BU3738" s="20">
        <v>1299</v>
      </c>
      <c r="BV3738" s="20">
        <v>5004</v>
      </c>
    </row>
    <row r="3739" spans="1:74" x14ac:dyDescent="0.25">
      <c r="A3739" s="20" t="s">
        <v>676</v>
      </c>
      <c r="B3739" s="20" t="s">
        <v>679</v>
      </c>
      <c r="C3739" s="20" t="s">
        <v>705</v>
      </c>
      <c r="D3739" s="1">
        <v>44570</v>
      </c>
      <c r="E3739">
        <v>143</v>
      </c>
      <c r="F3739">
        <v>3</v>
      </c>
      <c r="G3739">
        <v>3</v>
      </c>
      <c r="H3739">
        <v>1</v>
      </c>
      <c r="I3739">
        <v>0</v>
      </c>
      <c r="J3739">
        <v>78</v>
      </c>
      <c r="K3739">
        <v>13</v>
      </c>
      <c r="L3739">
        <v>5</v>
      </c>
      <c r="M3739">
        <v>4</v>
      </c>
      <c r="N3739">
        <v>6</v>
      </c>
      <c r="O3739">
        <v>1</v>
      </c>
      <c r="P3739">
        <v>0</v>
      </c>
      <c r="Q3739">
        <v>1</v>
      </c>
      <c r="R3739">
        <v>420</v>
      </c>
      <c r="S3739">
        <v>286</v>
      </c>
      <c r="T3739">
        <v>26</v>
      </c>
      <c r="U3739">
        <v>8</v>
      </c>
      <c r="V3739">
        <v>3</v>
      </c>
      <c r="W3739">
        <v>1823</v>
      </c>
      <c r="X3739">
        <v>820</v>
      </c>
      <c r="Y3739">
        <v>150</v>
      </c>
      <c r="Z3739">
        <v>128</v>
      </c>
      <c r="AA3739">
        <v>29</v>
      </c>
      <c r="AB3739">
        <v>792</v>
      </c>
      <c r="AC3739">
        <v>388</v>
      </c>
      <c r="AD3739">
        <v>117</v>
      </c>
      <c r="AE3739">
        <v>36</v>
      </c>
      <c r="AF3739">
        <v>27</v>
      </c>
      <c r="AG3739">
        <v>266</v>
      </c>
      <c r="AH3739">
        <v>86</v>
      </c>
      <c r="AI3739">
        <v>16</v>
      </c>
      <c r="AJ3739">
        <v>37</v>
      </c>
      <c r="AK3739">
        <v>7</v>
      </c>
      <c r="AL3739">
        <v>37</v>
      </c>
      <c r="AM3739">
        <v>18</v>
      </c>
      <c r="AN3739">
        <v>2</v>
      </c>
      <c r="AO3739">
        <v>0</v>
      </c>
      <c r="AP3739">
        <v>0</v>
      </c>
      <c r="AQ3739">
        <v>0</v>
      </c>
      <c r="AR3739">
        <v>0</v>
      </c>
      <c r="AS3739">
        <v>0</v>
      </c>
      <c r="AT3739">
        <v>0</v>
      </c>
      <c r="AU3739">
        <v>0</v>
      </c>
      <c r="AV3739">
        <v>0</v>
      </c>
      <c r="AW3739">
        <v>0</v>
      </c>
      <c r="AX3739">
        <v>0</v>
      </c>
      <c r="AY3739">
        <v>0</v>
      </c>
      <c r="AZ3739">
        <v>0</v>
      </c>
      <c r="BA3739">
        <v>0</v>
      </c>
      <c r="BB3739">
        <v>0</v>
      </c>
      <c r="BC3739">
        <v>0</v>
      </c>
      <c r="BD3739">
        <v>0</v>
      </c>
      <c r="BE3739">
        <v>0</v>
      </c>
      <c r="BF3739">
        <v>0</v>
      </c>
      <c r="BG3739" s="20">
        <v>3</v>
      </c>
      <c r="BH3739" s="20">
        <v>1</v>
      </c>
      <c r="BI3739" s="20">
        <v>118</v>
      </c>
      <c r="BJ3739" s="20">
        <v>5</v>
      </c>
      <c r="BK3739" s="20">
        <v>374</v>
      </c>
      <c r="BL3739" s="20">
        <v>1412</v>
      </c>
      <c r="BM3739" s="20">
        <v>581</v>
      </c>
      <c r="BN3739" s="20">
        <v>183</v>
      </c>
      <c r="BO3739" s="20">
        <v>32</v>
      </c>
      <c r="BP3739" s="20">
        <v>10298</v>
      </c>
      <c r="BQ3739" s="20">
        <v>2174</v>
      </c>
      <c r="BR3739" s="20">
        <v>0</v>
      </c>
      <c r="BS3739" s="20">
        <v>235</v>
      </c>
      <c r="BT3739" s="20">
        <v>3161</v>
      </c>
      <c r="BU3739" s="20">
        <v>1302</v>
      </c>
      <c r="BV3739" s="20">
        <v>5036</v>
      </c>
    </row>
    <row r="3740" spans="1:74" x14ac:dyDescent="0.25">
      <c r="A3740" s="20" t="s">
        <v>676</v>
      </c>
      <c r="B3740" s="20" t="s">
        <v>679</v>
      </c>
      <c r="C3740" s="20" t="s">
        <v>705</v>
      </c>
      <c r="D3740" s="1">
        <v>44578</v>
      </c>
      <c r="E3740">
        <v>144</v>
      </c>
      <c r="F3740">
        <v>3</v>
      </c>
      <c r="G3740">
        <v>3</v>
      </c>
      <c r="H3740">
        <v>1</v>
      </c>
      <c r="I3740">
        <v>0</v>
      </c>
      <c r="J3740">
        <v>79</v>
      </c>
      <c r="K3740">
        <v>13</v>
      </c>
      <c r="L3740">
        <v>5</v>
      </c>
      <c r="M3740">
        <v>4</v>
      </c>
      <c r="N3740">
        <v>6</v>
      </c>
      <c r="O3740">
        <v>1</v>
      </c>
      <c r="P3740">
        <v>0</v>
      </c>
      <c r="Q3740">
        <v>1</v>
      </c>
      <c r="R3740">
        <v>421</v>
      </c>
      <c r="S3740">
        <v>292</v>
      </c>
      <c r="T3740">
        <v>26</v>
      </c>
      <c r="U3740">
        <v>8</v>
      </c>
      <c r="V3740">
        <v>3</v>
      </c>
      <c r="W3740">
        <v>1823</v>
      </c>
      <c r="X3740">
        <v>868</v>
      </c>
      <c r="Y3740">
        <v>151</v>
      </c>
      <c r="Z3740">
        <v>128</v>
      </c>
      <c r="AA3740">
        <v>29</v>
      </c>
      <c r="AB3740">
        <v>795</v>
      </c>
      <c r="AC3740">
        <v>403</v>
      </c>
      <c r="AD3740">
        <v>116</v>
      </c>
      <c r="AE3740">
        <v>36</v>
      </c>
      <c r="AF3740">
        <v>28</v>
      </c>
      <c r="AG3740">
        <v>271</v>
      </c>
      <c r="AH3740">
        <v>96</v>
      </c>
      <c r="AI3740">
        <v>15</v>
      </c>
      <c r="AJ3740">
        <v>37</v>
      </c>
      <c r="AK3740">
        <v>8</v>
      </c>
      <c r="AL3740">
        <v>37</v>
      </c>
      <c r="AM3740">
        <v>18</v>
      </c>
      <c r="AN3740">
        <v>2</v>
      </c>
      <c r="AO3740">
        <v>0</v>
      </c>
      <c r="AP3740">
        <v>0</v>
      </c>
      <c r="AQ3740">
        <v>0</v>
      </c>
      <c r="AR3740">
        <v>0</v>
      </c>
      <c r="AS3740">
        <v>0</v>
      </c>
      <c r="AT3740">
        <v>0</v>
      </c>
      <c r="AU3740">
        <v>0</v>
      </c>
      <c r="AV3740">
        <v>0</v>
      </c>
      <c r="AW3740">
        <v>0</v>
      </c>
      <c r="AX3740">
        <v>0</v>
      </c>
      <c r="AY3740">
        <v>0</v>
      </c>
      <c r="AZ3740">
        <v>0</v>
      </c>
      <c r="BA3740">
        <v>0</v>
      </c>
      <c r="BB3740">
        <v>0</v>
      </c>
      <c r="BC3740">
        <v>0</v>
      </c>
      <c r="BD3740">
        <v>0</v>
      </c>
      <c r="BE3740">
        <v>0</v>
      </c>
      <c r="BF3740">
        <v>0</v>
      </c>
      <c r="BG3740" s="20">
        <v>3</v>
      </c>
      <c r="BH3740" s="20">
        <v>1</v>
      </c>
      <c r="BI3740" s="20">
        <v>119</v>
      </c>
      <c r="BJ3740" s="20">
        <v>5</v>
      </c>
      <c r="BK3740" s="20">
        <v>375</v>
      </c>
      <c r="BL3740" s="20">
        <v>1412</v>
      </c>
      <c r="BM3740" s="20">
        <v>584</v>
      </c>
      <c r="BN3740" s="20">
        <v>187</v>
      </c>
      <c r="BO3740" s="20">
        <v>32</v>
      </c>
      <c r="BP3740" s="20">
        <v>10299</v>
      </c>
      <c r="BQ3740" s="20">
        <v>2344</v>
      </c>
      <c r="BR3740" s="20">
        <v>0</v>
      </c>
      <c r="BS3740" s="20">
        <v>232</v>
      </c>
      <c r="BT3740" s="20">
        <v>3142</v>
      </c>
      <c r="BU3740" s="20">
        <v>1302</v>
      </c>
      <c r="BV3740" s="20">
        <v>5038</v>
      </c>
    </row>
    <row r="3741" spans="1:74" x14ac:dyDescent="0.25">
      <c r="A3741" s="20" t="s">
        <v>676</v>
      </c>
      <c r="B3741" s="20" t="s">
        <v>679</v>
      </c>
      <c r="C3741" s="20" t="s">
        <v>705</v>
      </c>
      <c r="D3741" s="1">
        <v>44584</v>
      </c>
      <c r="E3741">
        <v>144</v>
      </c>
      <c r="F3741">
        <v>4</v>
      </c>
      <c r="G3741">
        <v>4</v>
      </c>
      <c r="H3741">
        <v>1</v>
      </c>
      <c r="I3741">
        <v>0</v>
      </c>
      <c r="J3741">
        <v>79</v>
      </c>
      <c r="K3741">
        <v>13</v>
      </c>
      <c r="L3741">
        <v>5</v>
      </c>
      <c r="M3741">
        <v>4</v>
      </c>
      <c r="N3741">
        <v>6</v>
      </c>
      <c r="O3741">
        <v>1</v>
      </c>
      <c r="P3741">
        <v>0</v>
      </c>
      <c r="Q3741">
        <v>1</v>
      </c>
      <c r="R3741">
        <v>422</v>
      </c>
      <c r="S3741">
        <v>292</v>
      </c>
      <c r="T3741">
        <v>27</v>
      </c>
      <c r="U3741">
        <v>8</v>
      </c>
      <c r="V3741">
        <v>4</v>
      </c>
      <c r="W3741">
        <v>1825</v>
      </c>
      <c r="X3741">
        <v>886</v>
      </c>
      <c r="Y3741">
        <v>149</v>
      </c>
      <c r="Z3741">
        <v>125</v>
      </c>
      <c r="AA3741">
        <v>30</v>
      </c>
      <c r="AB3741">
        <v>795</v>
      </c>
      <c r="AC3741">
        <v>409</v>
      </c>
      <c r="AD3741">
        <v>116</v>
      </c>
      <c r="AE3741">
        <v>37</v>
      </c>
      <c r="AF3741">
        <v>27</v>
      </c>
      <c r="AG3741">
        <v>272</v>
      </c>
      <c r="AH3741">
        <v>101</v>
      </c>
      <c r="AI3741">
        <v>15</v>
      </c>
      <c r="AJ3741">
        <v>37</v>
      </c>
      <c r="AK3741">
        <v>6</v>
      </c>
      <c r="AL3741">
        <v>38</v>
      </c>
      <c r="AM3741">
        <v>19</v>
      </c>
      <c r="AN3741">
        <v>2</v>
      </c>
      <c r="AO3741">
        <v>0</v>
      </c>
      <c r="AP3741">
        <v>0</v>
      </c>
      <c r="AQ3741">
        <v>0</v>
      </c>
      <c r="AR3741">
        <v>0</v>
      </c>
      <c r="AS3741">
        <v>0</v>
      </c>
      <c r="AT3741">
        <v>0</v>
      </c>
      <c r="AU3741">
        <v>0</v>
      </c>
      <c r="AV3741">
        <v>0</v>
      </c>
      <c r="AW3741">
        <v>0</v>
      </c>
      <c r="AX3741">
        <v>0</v>
      </c>
      <c r="AY3741">
        <v>0</v>
      </c>
      <c r="AZ3741">
        <v>0</v>
      </c>
      <c r="BA3741">
        <v>0</v>
      </c>
      <c r="BB3741">
        <v>0</v>
      </c>
      <c r="BC3741">
        <v>0</v>
      </c>
      <c r="BD3741">
        <v>0</v>
      </c>
      <c r="BE3741">
        <v>0</v>
      </c>
      <c r="BF3741">
        <v>0</v>
      </c>
      <c r="BG3741" s="20">
        <v>4</v>
      </c>
      <c r="BH3741" s="20">
        <v>1</v>
      </c>
      <c r="BI3741" s="20">
        <v>119</v>
      </c>
      <c r="BJ3741" s="20">
        <v>5</v>
      </c>
      <c r="BK3741" s="20">
        <v>374</v>
      </c>
      <c r="BL3741" s="20">
        <v>1419</v>
      </c>
      <c r="BM3741" s="20">
        <v>585</v>
      </c>
      <c r="BN3741" s="20">
        <v>191</v>
      </c>
      <c r="BO3741" s="20">
        <v>33</v>
      </c>
      <c r="BP3741" s="20">
        <v>10287</v>
      </c>
      <c r="BQ3741" s="20">
        <v>2445</v>
      </c>
      <c r="BR3741" s="20">
        <v>0</v>
      </c>
      <c r="BS3741" s="20">
        <v>231</v>
      </c>
      <c r="BT3741" s="20">
        <v>3128</v>
      </c>
      <c r="BU3741" s="20">
        <v>1290</v>
      </c>
      <c r="BV3741" s="20">
        <v>5058</v>
      </c>
    </row>
    <row r="3742" spans="1:74" x14ac:dyDescent="0.25">
      <c r="A3742" s="20" t="s">
        <v>676</v>
      </c>
      <c r="B3742" s="20" t="s">
        <v>679</v>
      </c>
      <c r="C3742" s="20" t="s">
        <v>705</v>
      </c>
      <c r="D3742" s="1">
        <v>44592</v>
      </c>
      <c r="E3742">
        <v>146</v>
      </c>
      <c r="F3742">
        <v>4</v>
      </c>
      <c r="G3742">
        <v>4</v>
      </c>
      <c r="H3742">
        <v>1</v>
      </c>
      <c r="I3742">
        <v>0</v>
      </c>
      <c r="J3742">
        <v>83</v>
      </c>
      <c r="K3742">
        <v>13</v>
      </c>
      <c r="L3742">
        <v>5</v>
      </c>
      <c r="M3742">
        <v>4</v>
      </c>
      <c r="N3742">
        <v>6</v>
      </c>
      <c r="O3742">
        <v>1</v>
      </c>
      <c r="P3742">
        <v>0</v>
      </c>
      <c r="Q3742">
        <v>1</v>
      </c>
      <c r="R3742">
        <v>424</v>
      </c>
      <c r="S3742">
        <v>295</v>
      </c>
      <c r="T3742">
        <v>26</v>
      </c>
      <c r="U3742">
        <v>8</v>
      </c>
      <c r="V3742">
        <v>5</v>
      </c>
      <c r="W3742">
        <v>1828</v>
      </c>
      <c r="X3742">
        <v>900</v>
      </c>
      <c r="Y3742">
        <v>150</v>
      </c>
      <c r="Z3742">
        <v>122</v>
      </c>
      <c r="AA3742">
        <v>29</v>
      </c>
      <c r="AB3742">
        <v>796</v>
      </c>
      <c r="AC3742">
        <v>415</v>
      </c>
      <c r="AD3742">
        <v>115</v>
      </c>
      <c r="AE3742">
        <v>37</v>
      </c>
      <c r="AF3742">
        <v>28</v>
      </c>
      <c r="AG3742">
        <v>275</v>
      </c>
      <c r="AH3742">
        <v>107</v>
      </c>
      <c r="AI3742">
        <v>15</v>
      </c>
      <c r="AJ3742">
        <v>37</v>
      </c>
      <c r="AK3742">
        <v>8</v>
      </c>
      <c r="AL3742">
        <v>38</v>
      </c>
      <c r="AM3742">
        <v>20</v>
      </c>
      <c r="AN3742">
        <v>2</v>
      </c>
      <c r="AO3742">
        <v>0</v>
      </c>
      <c r="AP3742">
        <v>0</v>
      </c>
      <c r="AQ3742">
        <v>0</v>
      </c>
      <c r="AR3742">
        <v>0</v>
      </c>
      <c r="AS3742">
        <v>0</v>
      </c>
      <c r="AT3742">
        <v>0</v>
      </c>
      <c r="AU3742">
        <v>0</v>
      </c>
      <c r="AV3742">
        <v>0</v>
      </c>
      <c r="AW3742">
        <v>0</v>
      </c>
      <c r="AX3742">
        <v>0</v>
      </c>
      <c r="AY3742">
        <v>0</v>
      </c>
      <c r="AZ3742">
        <v>0</v>
      </c>
      <c r="BA3742">
        <v>0</v>
      </c>
      <c r="BB3742">
        <v>0</v>
      </c>
      <c r="BC3742">
        <v>0</v>
      </c>
      <c r="BD3742">
        <v>0</v>
      </c>
      <c r="BE3742">
        <v>0</v>
      </c>
      <c r="BF3742">
        <v>0</v>
      </c>
      <c r="BG3742" s="20">
        <v>4</v>
      </c>
      <c r="BH3742" s="20">
        <v>1</v>
      </c>
      <c r="BI3742" s="20">
        <v>121</v>
      </c>
      <c r="BJ3742" s="20">
        <v>5</v>
      </c>
      <c r="BK3742" s="20">
        <v>376</v>
      </c>
      <c r="BL3742" s="20">
        <v>1427</v>
      </c>
      <c r="BM3742" s="20">
        <v>588</v>
      </c>
      <c r="BN3742" s="20">
        <v>192</v>
      </c>
      <c r="BO3742" s="20">
        <v>33</v>
      </c>
      <c r="BP3742" s="20">
        <v>10339</v>
      </c>
      <c r="BQ3742" s="20">
        <v>2545</v>
      </c>
      <c r="BR3742" s="20">
        <v>0</v>
      </c>
      <c r="BS3742" s="20">
        <v>229</v>
      </c>
      <c r="BT3742" s="20">
        <v>3117</v>
      </c>
      <c r="BU3742" s="20">
        <v>1294</v>
      </c>
      <c r="BV3742" s="20">
        <v>5094</v>
      </c>
    </row>
    <row r="3743" spans="1:74" x14ac:dyDescent="0.25">
      <c r="A3743" s="20" t="s">
        <v>676</v>
      </c>
      <c r="B3743" s="20" t="s">
        <v>679</v>
      </c>
      <c r="C3743" s="20" t="s">
        <v>705</v>
      </c>
      <c r="D3743" s="1">
        <v>44599</v>
      </c>
      <c r="E3743">
        <v>146</v>
      </c>
      <c r="F3743">
        <v>5</v>
      </c>
      <c r="G3743">
        <v>4</v>
      </c>
      <c r="H3743">
        <v>1</v>
      </c>
      <c r="I3743">
        <v>0</v>
      </c>
      <c r="J3743">
        <v>84</v>
      </c>
      <c r="K3743">
        <v>14</v>
      </c>
      <c r="L3743">
        <v>4</v>
      </c>
      <c r="M3743">
        <v>4</v>
      </c>
      <c r="N3743">
        <v>6</v>
      </c>
      <c r="O3743">
        <v>1</v>
      </c>
      <c r="P3743">
        <v>0</v>
      </c>
      <c r="Q3743">
        <v>1</v>
      </c>
      <c r="R3743">
        <v>424</v>
      </c>
      <c r="S3743">
        <v>296</v>
      </c>
      <c r="T3743">
        <v>26</v>
      </c>
      <c r="U3743">
        <v>7</v>
      </c>
      <c r="V3743">
        <v>4</v>
      </c>
      <c r="W3743">
        <v>1833</v>
      </c>
      <c r="X3743">
        <v>914</v>
      </c>
      <c r="Y3743">
        <v>150</v>
      </c>
      <c r="Z3743">
        <v>123</v>
      </c>
      <c r="AA3743">
        <v>30</v>
      </c>
      <c r="AB3743">
        <v>796</v>
      </c>
      <c r="AC3743">
        <v>418</v>
      </c>
      <c r="AD3743">
        <v>115</v>
      </c>
      <c r="AE3743">
        <v>37</v>
      </c>
      <c r="AF3743">
        <v>27</v>
      </c>
      <c r="AG3743">
        <v>278</v>
      </c>
      <c r="AH3743">
        <v>108</v>
      </c>
      <c r="AI3743">
        <v>16</v>
      </c>
      <c r="AJ3743">
        <v>37</v>
      </c>
      <c r="AK3743">
        <v>8</v>
      </c>
      <c r="AL3743">
        <v>38</v>
      </c>
      <c r="AM3743">
        <v>20</v>
      </c>
      <c r="AN3743">
        <v>2</v>
      </c>
      <c r="AO3743">
        <v>0</v>
      </c>
      <c r="AP3743">
        <v>0</v>
      </c>
      <c r="AQ3743">
        <v>0</v>
      </c>
      <c r="AR3743">
        <v>0</v>
      </c>
      <c r="AS3743">
        <v>0</v>
      </c>
      <c r="AT3743">
        <v>0</v>
      </c>
      <c r="AU3743">
        <v>0</v>
      </c>
      <c r="AV3743">
        <v>0</v>
      </c>
      <c r="AW3743">
        <v>0</v>
      </c>
      <c r="AX3743">
        <v>0</v>
      </c>
      <c r="AY3743">
        <v>0</v>
      </c>
      <c r="AZ3743">
        <v>0</v>
      </c>
      <c r="BA3743">
        <v>0</v>
      </c>
      <c r="BB3743">
        <v>0</v>
      </c>
      <c r="BC3743">
        <v>0</v>
      </c>
      <c r="BD3743">
        <v>0</v>
      </c>
      <c r="BE3743">
        <v>0</v>
      </c>
      <c r="BF3743">
        <v>0</v>
      </c>
      <c r="BG3743" s="20">
        <v>5</v>
      </c>
      <c r="BH3743" s="20">
        <v>1</v>
      </c>
      <c r="BI3743" s="20">
        <v>122</v>
      </c>
      <c r="BJ3743" s="20">
        <v>5</v>
      </c>
      <c r="BK3743" s="20">
        <v>376</v>
      </c>
      <c r="BL3743" s="20">
        <v>1433</v>
      </c>
      <c r="BM3743" s="20">
        <v>591</v>
      </c>
      <c r="BN3743" s="20">
        <v>194</v>
      </c>
      <c r="BO3743" s="20">
        <v>33</v>
      </c>
      <c r="BP3743" s="20">
        <v>10350</v>
      </c>
      <c r="BQ3743" s="20">
        <v>2613</v>
      </c>
      <c r="BR3743" s="20">
        <v>0</v>
      </c>
      <c r="BS3743" s="20">
        <v>228</v>
      </c>
      <c r="BT3743" s="20">
        <v>3103</v>
      </c>
      <c r="BU3743" s="20">
        <v>1291</v>
      </c>
      <c r="BV3743" s="20">
        <v>5123</v>
      </c>
    </row>
    <row r="3744" spans="1:74" x14ac:dyDescent="0.25">
      <c r="A3744" s="20" t="s">
        <v>676</v>
      </c>
      <c r="B3744" s="20" t="s">
        <v>679</v>
      </c>
      <c r="C3744" s="20" t="s">
        <v>705</v>
      </c>
      <c r="D3744" s="1">
        <v>44606</v>
      </c>
      <c r="E3744">
        <v>144</v>
      </c>
      <c r="F3744">
        <v>5</v>
      </c>
      <c r="G3744">
        <v>4</v>
      </c>
      <c r="H3744">
        <v>1</v>
      </c>
      <c r="I3744">
        <v>0</v>
      </c>
      <c r="J3744">
        <v>84</v>
      </c>
      <c r="K3744">
        <v>13</v>
      </c>
      <c r="L3744">
        <v>5</v>
      </c>
      <c r="M3744">
        <v>4</v>
      </c>
      <c r="N3744">
        <v>6</v>
      </c>
      <c r="O3744">
        <v>1</v>
      </c>
      <c r="P3744">
        <v>0</v>
      </c>
      <c r="Q3744">
        <v>1</v>
      </c>
      <c r="R3744">
        <v>424</v>
      </c>
      <c r="S3744">
        <v>298</v>
      </c>
      <c r="T3744">
        <v>26</v>
      </c>
      <c r="U3744">
        <v>7</v>
      </c>
      <c r="V3744">
        <v>3</v>
      </c>
      <c r="W3744">
        <v>1834</v>
      </c>
      <c r="X3744">
        <v>923</v>
      </c>
      <c r="Y3744">
        <v>150</v>
      </c>
      <c r="Z3744">
        <v>124</v>
      </c>
      <c r="AA3744">
        <v>30</v>
      </c>
      <c r="AB3744">
        <v>800</v>
      </c>
      <c r="AC3744">
        <v>424</v>
      </c>
      <c r="AD3744">
        <v>115</v>
      </c>
      <c r="AE3744">
        <v>37</v>
      </c>
      <c r="AF3744">
        <v>27</v>
      </c>
      <c r="AG3744">
        <v>279</v>
      </c>
      <c r="AH3744">
        <v>108</v>
      </c>
      <c r="AI3744">
        <v>16</v>
      </c>
      <c r="AJ3744">
        <v>37</v>
      </c>
      <c r="AK3744">
        <v>8</v>
      </c>
      <c r="AL3744">
        <v>39</v>
      </c>
      <c r="AM3744">
        <v>23</v>
      </c>
      <c r="AN3744">
        <v>2</v>
      </c>
      <c r="AO3744">
        <v>0</v>
      </c>
      <c r="AP3744">
        <v>0</v>
      </c>
      <c r="AQ3744">
        <v>0</v>
      </c>
      <c r="AR3744">
        <v>0</v>
      </c>
      <c r="AS3744">
        <v>0</v>
      </c>
      <c r="AT3744">
        <v>0</v>
      </c>
      <c r="AU3744">
        <v>0</v>
      </c>
      <c r="AV3744">
        <v>0</v>
      </c>
      <c r="AW3744">
        <v>0</v>
      </c>
      <c r="AX3744">
        <v>0</v>
      </c>
      <c r="AY3744">
        <v>0</v>
      </c>
      <c r="AZ3744">
        <v>0</v>
      </c>
      <c r="BA3744">
        <v>0</v>
      </c>
      <c r="BB3744">
        <v>0</v>
      </c>
      <c r="BC3744">
        <v>0</v>
      </c>
      <c r="BD3744">
        <v>0</v>
      </c>
      <c r="BE3744">
        <v>0</v>
      </c>
      <c r="BF3744">
        <v>0</v>
      </c>
      <c r="BG3744" s="20">
        <v>5</v>
      </c>
      <c r="BH3744" s="20">
        <v>1</v>
      </c>
      <c r="BI3744" s="20">
        <v>121</v>
      </c>
      <c r="BJ3744" s="20">
        <v>5</v>
      </c>
      <c r="BK3744" s="20">
        <v>378</v>
      </c>
      <c r="BL3744" s="20">
        <v>1434</v>
      </c>
      <c r="BM3744" s="20">
        <v>594</v>
      </c>
      <c r="BN3744" s="20">
        <v>195</v>
      </c>
      <c r="BO3744" s="20">
        <v>34</v>
      </c>
      <c r="BP3744" s="20">
        <v>10376</v>
      </c>
      <c r="BQ3744" s="20">
        <v>2680</v>
      </c>
      <c r="BR3744" s="20">
        <v>0</v>
      </c>
      <c r="BS3744" s="20">
        <v>229</v>
      </c>
      <c r="BT3744" s="20">
        <v>3091</v>
      </c>
      <c r="BU3744" s="20">
        <v>1314</v>
      </c>
      <c r="BV3744" s="20">
        <v>5146</v>
      </c>
    </row>
    <row r="3745" spans="1:74" x14ac:dyDescent="0.25">
      <c r="A3745" s="20" t="s">
        <v>676</v>
      </c>
      <c r="B3745" s="20" t="s">
        <v>702</v>
      </c>
      <c r="C3745" s="20" t="s">
        <v>706</v>
      </c>
      <c r="D3745" s="1">
        <v>44493</v>
      </c>
      <c r="E3745">
        <v>163</v>
      </c>
      <c r="F3745">
        <v>10</v>
      </c>
      <c r="G3745">
        <v>1</v>
      </c>
      <c r="H3745">
        <v>0</v>
      </c>
      <c r="I3745">
        <v>0</v>
      </c>
      <c r="J3745">
        <v>28</v>
      </c>
      <c r="K3745">
        <v>14</v>
      </c>
      <c r="L3745">
        <v>13</v>
      </c>
      <c r="M3745">
        <v>5</v>
      </c>
      <c r="N3745">
        <v>4</v>
      </c>
      <c r="O3745">
        <v>0</v>
      </c>
      <c r="P3745">
        <v>0</v>
      </c>
      <c r="Q3745">
        <v>0</v>
      </c>
      <c r="R3745">
        <v>249</v>
      </c>
      <c r="S3745">
        <v>0</v>
      </c>
      <c r="T3745">
        <v>90</v>
      </c>
      <c r="U3745">
        <v>12</v>
      </c>
      <c r="V3745">
        <v>3</v>
      </c>
      <c r="W3745">
        <v>1943</v>
      </c>
      <c r="X3745">
        <v>0</v>
      </c>
      <c r="Y3745">
        <v>81</v>
      </c>
      <c r="Z3745">
        <v>277</v>
      </c>
      <c r="AA3745">
        <v>28</v>
      </c>
      <c r="AB3745">
        <v>731</v>
      </c>
      <c r="AC3745">
        <v>29</v>
      </c>
      <c r="AD3745">
        <v>14</v>
      </c>
      <c r="AE3745">
        <v>113</v>
      </c>
      <c r="AF3745">
        <v>39</v>
      </c>
      <c r="AG3745">
        <v>342</v>
      </c>
      <c r="AH3745">
        <v>0</v>
      </c>
      <c r="AI3745">
        <v>7</v>
      </c>
      <c r="AJ3745">
        <v>61</v>
      </c>
      <c r="AK3745">
        <v>4</v>
      </c>
      <c r="AL3745">
        <v>61</v>
      </c>
      <c r="AM3745">
        <v>0</v>
      </c>
      <c r="AN3745">
        <v>3</v>
      </c>
      <c r="AO3745">
        <v>3</v>
      </c>
      <c r="AP3745">
        <v>0</v>
      </c>
      <c r="AQ3745">
        <v>0</v>
      </c>
      <c r="AR3745">
        <v>2</v>
      </c>
      <c r="AS3745">
        <v>1</v>
      </c>
      <c r="AT3745">
        <v>0</v>
      </c>
      <c r="AU3745">
        <v>0</v>
      </c>
      <c r="AV3745">
        <v>0</v>
      </c>
      <c r="AW3745">
        <v>0</v>
      </c>
      <c r="AX3745">
        <v>0</v>
      </c>
      <c r="AY3745">
        <v>0</v>
      </c>
      <c r="AZ3745">
        <v>0</v>
      </c>
      <c r="BA3745">
        <v>0</v>
      </c>
      <c r="BB3745">
        <v>16</v>
      </c>
      <c r="BC3745">
        <v>121</v>
      </c>
      <c r="BD3745">
        <v>0</v>
      </c>
      <c r="BE3745">
        <v>13</v>
      </c>
      <c r="BF3745">
        <v>10</v>
      </c>
      <c r="BG3745" s="20"/>
      <c r="BH3745" s="20"/>
      <c r="BI3745" s="20"/>
      <c r="BJ3745" s="20"/>
      <c r="BK3745" s="20"/>
      <c r="BL3745" s="20"/>
      <c r="BM3745" s="20"/>
      <c r="BN3745" s="20"/>
      <c r="BO3745" s="20"/>
      <c r="BP3745" s="20"/>
      <c r="BQ3745" s="20"/>
      <c r="BR3745" s="20"/>
      <c r="BS3745" s="20"/>
      <c r="BT3745" s="20"/>
      <c r="BU3745" s="20"/>
      <c r="BV3745" s="20"/>
    </row>
    <row r="3746" spans="1:74" x14ac:dyDescent="0.25">
      <c r="A3746" s="20" t="s">
        <v>676</v>
      </c>
      <c r="B3746" s="20" t="s">
        <v>702</v>
      </c>
      <c r="C3746" s="20" t="s">
        <v>706</v>
      </c>
      <c r="D3746" s="1">
        <v>44500</v>
      </c>
      <c r="E3746">
        <v>163</v>
      </c>
      <c r="F3746">
        <v>10</v>
      </c>
      <c r="G3746">
        <v>1</v>
      </c>
      <c r="H3746">
        <v>0</v>
      </c>
      <c r="I3746">
        <v>0</v>
      </c>
      <c r="J3746">
        <v>33</v>
      </c>
      <c r="K3746">
        <v>14</v>
      </c>
      <c r="L3746">
        <v>13</v>
      </c>
      <c r="M3746">
        <v>5</v>
      </c>
      <c r="N3746">
        <v>4</v>
      </c>
      <c r="O3746">
        <v>0</v>
      </c>
      <c r="P3746">
        <v>0</v>
      </c>
      <c r="Q3746">
        <v>0</v>
      </c>
      <c r="R3746">
        <v>250</v>
      </c>
      <c r="S3746">
        <v>0</v>
      </c>
      <c r="T3746">
        <v>106</v>
      </c>
      <c r="U3746">
        <v>13</v>
      </c>
      <c r="V3746">
        <v>2</v>
      </c>
      <c r="W3746">
        <v>1948</v>
      </c>
      <c r="X3746">
        <v>0</v>
      </c>
      <c r="Y3746">
        <v>102</v>
      </c>
      <c r="Z3746">
        <v>274</v>
      </c>
      <c r="AA3746">
        <v>29</v>
      </c>
      <c r="AB3746">
        <v>733</v>
      </c>
      <c r="AC3746">
        <v>36</v>
      </c>
      <c r="AD3746">
        <v>14</v>
      </c>
      <c r="AE3746">
        <v>112</v>
      </c>
      <c r="AF3746">
        <v>43</v>
      </c>
      <c r="AG3746">
        <v>342</v>
      </c>
      <c r="AH3746">
        <v>0</v>
      </c>
      <c r="AI3746">
        <v>11</v>
      </c>
      <c r="AJ3746">
        <v>61</v>
      </c>
      <c r="AK3746">
        <v>4</v>
      </c>
      <c r="AL3746">
        <v>61</v>
      </c>
      <c r="AM3746">
        <v>0</v>
      </c>
      <c r="AN3746">
        <v>3</v>
      </c>
      <c r="AO3746">
        <v>3</v>
      </c>
      <c r="AP3746">
        <v>0</v>
      </c>
      <c r="AQ3746">
        <v>0</v>
      </c>
      <c r="AR3746">
        <v>2</v>
      </c>
      <c r="AS3746">
        <v>1</v>
      </c>
      <c r="AT3746">
        <v>0</v>
      </c>
      <c r="AU3746">
        <v>0</v>
      </c>
      <c r="AV3746">
        <v>0</v>
      </c>
      <c r="AW3746">
        <v>0</v>
      </c>
      <c r="AX3746">
        <v>0</v>
      </c>
      <c r="AY3746">
        <v>0</v>
      </c>
      <c r="AZ3746">
        <v>0</v>
      </c>
      <c r="BA3746">
        <v>0</v>
      </c>
      <c r="BB3746">
        <v>16</v>
      </c>
      <c r="BC3746">
        <v>119</v>
      </c>
      <c r="BD3746">
        <v>0</v>
      </c>
      <c r="BE3746">
        <v>13</v>
      </c>
      <c r="BF3746">
        <v>10</v>
      </c>
      <c r="BG3746" s="20"/>
      <c r="BH3746" s="20"/>
      <c r="BI3746" s="20"/>
      <c r="BJ3746" s="20"/>
      <c r="BK3746" s="20"/>
      <c r="BL3746" s="20"/>
      <c r="BM3746" s="20"/>
      <c r="BN3746" s="20"/>
      <c r="BO3746" s="20"/>
      <c r="BP3746" s="20"/>
      <c r="BQ3746" s="20"/>
      <c r="BR3746" s="20"/>
      <c r="BS3746" s="20"/>
      <c r="BT3746" s="20"/>
      <c r="BU3746" s="20"/>
      <c r="BV3746" s="20"/>
    </row>
    <row r="3747" spans="1:74" x14ac:dyDescent="0.25">
      <c r="A3747" s="20" t="s">
        <v>676</v>
      </c>
      <c r="B3747" s="20" t="s">
        <v>702</v>
      </c>
      <c r="C3747" s="20" t="s">
        <v>706</v>
      </c>
      <c r="D3747" s="1">
        <v>44507</v>
      </c>
      <c r="E3747">
        <v>164</v>
      </c>
      <c r="F3747">
        <v>10</v>
      </c>
      <c r="G3747">
        <v>1</v>
      </c>
      <c r="H3747">
        <v>0</v>
      </c>
      <c r="I3747">
        <v>0</v>
      </c>
      <c r="J3747">
        <v>38</v>
      </c>
      <c r="K3747">
        <v>14</v>
      </c>
      <c r="L3747">
        <v>13</v>
      </c>
      <c r="M3747">
        <v>5</v>
      </c>
      <c r="N3747">
        <v>4</v>
      </c>
      <c r="O3747">
        <v>0</v>
      </c>
      <c r="P3747">
        <v>0</v>
      </c>
      <c r="Q3747">
        <v>0</v>
      </c>
      <c r="R3747">
        <v>248</v>
      </c>
      <c r="S3747">
        <v>123</v>
      </c>
      <c r="T3747">
        <v>16</v>
      </c>
      <c r="U3747">
        <v>12</v>
      </c>
      <c r="V3747">
        <v>2</v>
      </c>
      <c r="W3747">
        <v>1950</v>
      </c>
      <c r="X3747">
        <v>142</v>
      </c>
      <c r="Y3747">
        <v>114</v>
      </c>
      <c r="Z3747">
        <v>268</v>
      </c>
      <c r="AA3747">
        <v>29</v>
      </c>
      <c r="AB3747">
        <v>731</v>
      </c>
      <c r="AC3747">
        <v>51</v>
      </c>
      <c r="AD3747">
        <v>15</v>
      </c>
      <c r="AE3747">
        <v>112</v>
      </c>
      <c r="AF3747">
        <v>40</v>
      </c>
      <c r="AG3747">
        <v>341</v>
      </c>
      <c r="AH3747">
        <v>13</v>
      </c>
      <c r="AI3747">
        <v>13</v>
      </c>
      <c r="AJ3747">
        <v>60</v>
      </c>
      <c r="AK3747">
        <v>4</v>
      </c>
      <c r="AL3747">
        <v>62</v>
      </c>
      <c r="AM3747">
        <v>4</v>
      </c>
      <c r="AN3747">
        <v>10</v>
      </c>
      <c r="AO3747">
        <v>3</v>
      </c>
      <c r="AP3747">
        <v>0</v>
      </c>
      <c r="AQ3747">
        <v>0</v>
      </c>
      <c r="AR3747">
        <v>2</v>
      </c>
      <c r="AS3747">
        <v>1</v>
      </c>
      <c r="AT3747">
        <v>0</v>
      </c>
      <c r="AU3747">
        <v>0</v>
      </c>
      <c r="AV3747">
        <v>0</v>
      </c>
      <c r="AW3747">
        <v>0</v>
      </c>
      <c r="AX3747">
        <v>0</v>
      </c>
      <c r="AY3747">
        <v>0</v>
      </c>
      <c r="AZ3747">
        <v>0</v>
      </c>
      <c r="BA3747">
        <v>0</v>
      </c>
      <c r="BB3747">
        <v>0</v>
      </c>
      <c r="BC3747">
        <v>0</v>
      </c>
      <c r="BD3747">
        <v>0</v>
      </c>
      <c r="BE3747">
        <v>0</v>
      </c>
      <c r="BF3747">
        <v>0</v>
      </c>
      <c r="BG3747" s="20">
        <v>7</v>
      </c>
      <c r="BH3747" s="20">
        <v>0</v>
      </c>
      <c r="BI3747" s="20">
        <v>123</v>
      </c>
      <c r="BJ3747" s="20">
        <v>4</v>
      </c>
      <c r="BK3747" s="20">
        <v>213</v>
      </c>
      <c r="BL3747" s="20">
        <v>1406</v>
      </c>
      <c r="BM3747" s="20">
        <v>541</v>
      </c>
      <c r="BN3747" s="20">
        <v>238</v>
      </c>
      <c r="BO3747" s="20">
        <v>46</v>
      </c>
      <c r="BP3747" s="20"/>
      <c r="BQ3747" s="20"/>
      <c r="BR3747" s="20"/>
      <c r="BS3747" s="20"/>
      <c r="BT3747" s="20"/>
      <c r="BU3747" s="20"/>
      <c r="BV3747" s="20"/>
    </row>
    <row r="3748" spans="1:74" x14ac:dyDescent="0.25">
      <c r="A3748" s="20" t="s">
        <v>676</v>
      </c>
      <c r="B3748" s="20" t="s">
        <v>702</v>
      </c>
      <c r="C3748" s="20" t="s">
        <v>706</v>
      </c>
      <c r="D3748" s="1">
        <v>44514</v>
      </c>
      <c r="E3748">
        <v>162</v>
      </c>
      <c r="F3748">
        <v>10</v>
      </c>
      <c r="G3748">
        <v>2</v>
      </c>
      <c r="H3748">
        <v>0</v>
      </c>
      <c r="I3748">
        <v>0</v>
      </c>
      <c r="J3748">
        <v>46</v>
      </c>
      <c r="K3748">
        <v>13</v>
      </c>
      <c r="L3748">
        <v>13</v>
      </c>
      <c r="M3748">
        <v>5</v>
      </c>
      <c r="N3748">
        <v>4</v>
      </c>
      <c r="O3748">
        <v>0</v>
      </c>
      <c r="P3748">
        <v>0</v>
      </c>
      <c r="Q3748">
        <v>0</v>
      </c>
      <c r="R3748">
        <v>248</v>
      </c>
      <c r="S3748">
        <v>130</v>
      </c>
      <c r="T3748">
        <v>16</v>
      </c>
      <c r="U3748">
        <v>12</v>
      </c>
      <c r="V3748">
        <v>2</v>
      </c>
      <c r="W3748">
        <v>1941</v>
      </c>
      <c r="X3748">
        <v>203</v>
      </c>
      <c r="Y3748">
        <v>112</v>
      </c>
      <c r="Z3748">
        <v>261</v>
      </c>
      <c r="AA3748">
        <v>29</v>
      </c>
      <c r="AB3748">
        <v>735</v>
      </c>
      <c r="AC3748">
        <v>69</v>
      </c>
      <c r="AD3748">
        <v>15</v>
      </c>
      <c r="AE3748">
        <v>112</v>
      </c>
      <c r="AF3748">
        <v>42</v>
      </c>
      <c r="AG3748">
        <v>340</v>
      </c>
      <c r="AH3748">
        <v>13</v>
      </c>
      <c r="AI3748">
        <v>12</v>
      </c>
      <c r="AJ3748">
        <v>60</v>
      </c>
      <c r="AK3748">
        <v>5</v>
      </c>
      <c r="AL3748">
        <v>63</v>
      </c>
      <c r="AM3748">
        <v>5</v>
      </c>
      <c r="AN3748">
        <v>9</v>
      </c>
      <c r="AO3748">
        <v>3</v>
      </c>
      <c r="AP3748">
        <v>0</v>
      </c>
      <c r="AQ3748">
        <v>0</v>
      </c>
      <c r="AR3748">
        <v>2</v>
      </c>
      <c r="AS3748">
        <v>1</v>
      </c>
      <c r="AT3748">
        <v>0</v>
      </c>
      <c r="AU3748">
        <v>0</v>
      </c>
      <c r="AV3748">
        <v>0</v>
      </c>
      <c r="AW3748">
        <v>0</v>
      </c>
      <c r="AX3748">
        <v>0</v>
      </c>
      <c r="AY3748">
        <v>0</v>
      </c>
      <c r="AZ3748">
        <v>0</v>
      </c>
      <c r="BA3748">
        <v>0</v>
      </c>
      <c r="BB3748">
        <v>0</v>
      </c>
      <c r="BC3748">
        <v>0</v>
      </c>
      <c r="BD3748">
        <v>0</v>
      </c>
      <c r="BE3748">
        <v>0</v>
      </c>
      <c r="BF3748">
        <v>0</v>
      </c>
      <c r="BG3748" s="20">
        <v>7</v>
      </c>
      <c r="BH3748" s="20">
        <v>0</v>
      </c>
      <c r="BI3748" s="20">
        <v>122</v>
      </c>
      <c r="BJ3748" s="20">
        <v>4</v>
      </c>
      <c r="BK3748" s="20">
        <v>213</v>
      </c>
      <c r="BL3748" s="20">
        <v>1402</v>
      </c>
      <c r="BM3748" s="20">
        <v>545</v>
      </c>
      <c r="BN3748" s="20">
        <v>236</v>
      </c>
      <c r="BO3748" s="20">
        <v>47</v>
      </c>
      <c r="BP3748" s="20"/>
      <c r="BQ3748" s="20"/>
      <c r="BR3748" s="20"/>
      <c r="BS3748" s="20"/>
      <c r="BT3748" s="20"/>
      <c r="BU3748" s="20"/>
      <c r="BV3748" s="20"/>
    </row>
    <row r="3749" spans="1:74" x14ac:dyDescent="0.25">
      <c r="A3749" s="20" t="s">
        <v>676</v>
      </c>
      <c r="B3749" s="20" t="s">
        <v>702</v>
      </c>
      <c r="C3749" s="20" t="s">
        <v>706</v>
      </c>
      <c r="D3749" s="1">
        <v>44521</v>
      </c>
      <c r="E3749">
        <v>163</v>
      </c>
      <c r="F3749">
        <v>10</v>
      </c>
      <c r="G3749">
        <v>2</v>
      </c>
      <c r="H3749">
        <v>0</v>
      </c>
      <c r="I3749">
        <v>0</v>
      </c>
      <c r="J3749">
        <v>51</v>
      </c>
      <c r="K3749">
        <v>13</v>
      </c>
      <c r="L3749">
        <v>13</v>
      </c>
      <c r="M3749">
        <v>6</v>
      </c>
      <c r="N3749">
        <v>4</v>
      </c>
      <c r="O3749">
        <v>0</v>
      </c>
      <c r="P3749">
        <v>0</v>
      </c>
      <c r="Q3749">
        <v>0</v>
      </c>
      <c r="R3749">
        <v>250</v>
      </c>
      <c r="S3749">
        <v>136</v>
      </c>
      <c r="T3749">
        <v>16</v>
      </c>
      <c r="U3749">
        <v>12</v>
      </c>
      <c r="V3749">
        <v>2</v>
      </c>
      <c r="W3749">
        <v>1940</v>
      </c>
      <c r="X3749">
        <v>271</v>
      </c>
      <c r="Y3749">
        <v>113</v>
      </c>
      <c r="Z3749">
        <v>255</v>
      </c>
      <c r="AA3749">
        <v>28</v>
      </c>
      <c r="AB3749">
        <v>742</v>
      </c>
      <c r="AC3749">
        <v>106</v>
      </c>
      <c r="AD3749">
        <v>15</v>
      </c>
      <c r="AE3749">
        <v>113</v>
      </c>
      <c r="AF3749">
        <v>44</v>
      </c>
      <c r="AG3749">
        <v>342</v>
      </c>
      <c r="AH3749">
        <v>17</v>
      </c>
      <c r="AI3749">
        <v>13</v>
      </c>
      <c r="AJ3749">
        <v>60</v>
      </c>
      <c r="AK3749">
        <v>5</v>
      </c>
      <c r="AL3749">
        <v>63</v>
      </c>
      <c r="AM3749">
        <v>10</v>
      </c>
      <c r="AN3749">
        <v>9</v>
      </c>
      <c r="AO3749">
        <v>3</v>
      </c>
      <c r="AP3749">
        <v>0</v>
      </c>
      <c r="AQ3749">
        <v>0</v>
      </c>
      <c r="AR3749">
        <v>2</v>
      </c>
      <c r="AS3749">
        <v>1</v>
      </c>
      <c r="AT3749">
        <v>0</v>
      </c>
      <c r="AU3749">
        <v>0</v>
      </c>
      <c r="AV3749">
        <v>0</v>
      </c>
      <c r="AW3749">
        <v>0</v>
      </c>
      <c r="AX3749">
        <v>0</v>
      </c>
      <c r="AY3749">
        <v>0</v>
      </c>
      <c r="AZ3749">
        <v>0</v>
      </c>
      <c r="BA3749">
        <v>0</v>
      </c>
      <c r="BB3749">
        <v>0</v>
      </c>
      <c r="BC3749">
        <v>0</v>
      </c>
      <c r="BD3749">
        <v>0</v>
      </c>
      <c r="BE3749">
        <v>0</v>
      </c>
      <c r="BF3749">
        <v>0</v>
      </c>
      <c r="BG3749" s="20">
        <v>7</v>
      </c>
      <c r="BH3749" s="20">
        <v>0</v>
      </c>
      <c r="BI3749" s="20">
        <v>122</v>
      </c>
      <c r="BJ3749" s="20">
        <v>4</v>
      </c>
      <c r="BK3749" s="20">
        <v>215</v>
      </c>
      <c r="BL3749" s="20">
        <v>1407</v>
      </c>
      <c r="BM3749" s="20">
        <v>551</v>
      </c>
      <c r="BN3749" s="20">
        <v>238</v>
      </c>
      <c r="BO3749" s="20">
        <v>47</v>
      </c>
      <c r="BP3749" s="20"/>
      <c r="BQ3749" s="20"/>
      <c r="BR3749" s="20"/>
      <c r="BS3749" s="20"/>
      <c r="BT3749" s="20"/>
      <c r="BU3749" s="20"/>
      <c r="BV3749" s="20"/>
    </row>
    <row r="3750" spans="1:74" x14ac:dyDescent="0.25">
      <c r="A3750" s="20" t="s">
        <v>676</v>
      </c>
      <c r="B3750" s="20" t="s">
        <v>702</v>
      </c>
      <c r="C3750" s="20" t="s">
        <v>706</v>
      </c>
      <c r="D3750" s="1">
        <v>44528</v>
      </c>
      <c r="E3750">
        <v>165</v>
      </c>
      <c r="F3750">
        <v>10</v>
      </c>
      <c r="G3750">
        <v>2</v>
      </c>
      <c r="H3750">
        <v>0</v>
      </c>
      <c r="I3750">
        <v>0</v>
      </c>
      <c r="J3750">
        <v>56</v>
      </c>
      <c r="K3750">
        <v>13</v>
      </c>
      <c r="L3750">
        <v>13</v>
      </c>
      <c r="M3750">
        <v>7</v>
      </c>
      <c r="N3750">
        <v>4</v>
      </c>
      <c r="O3750">
        <v>0</v>
      </c>
      <c r="P3750">
        <v>0</v>
      </c>
      <c r="Q3750">
        <v>0</v>
      </c>
      <c r="R3750">
        <v>250</v>
      </c>
      <c r="S3750">
        <v>140</v>
      </c>
      <c r="T3750">
        <v>16</v>
      </c>
      <c r="U3750">
        <v>12</v>
      </c>
      <c r="V3750">
        <v>2</v>
      </c>
      <c r="W3750">
        <v>1930</v>
      </c>
      <c r="X3750">
        <v>370</v>
      </c>
      <c r="Y3750">
        <v>112</v>
      </c>
      <c r="Z3750">
        <v>251</v>
      </c>
      <c r="AA3750">
        <v>28</v>
      </c>
      <c r="AB3750">
        <v>747</v>
      </c>
      <c r="AC3750">
        <v>172</v>
      </c>
      <c r="AD3750">
        <v>15</v>
      </c>
      <c r="AE3750">
        <v>116</v>
      </c>
      <c r="AF3750">
        <v>47</v>
      </c>
      <c r="AG3750">
        <v>344</v>
      </c>
      <c r="AH3750">
        <v>25</v>
      </c>
      <c r="AI3750">
        <v>12</v>
      </c>
      <c r="AJ3750">
        <v>60</v>
      </c>
      <c r="AK3750">
        <v>5</v>
      </c>
      <c r="AL3750">
        <v>63</v>
      </c>
      <c r="AM3750">
        <v>10</v>
      </c>
      <c r="AN3750">
        <v>9</v>
      </c>
      <c r="AO3750">
        <v>3</v>
      </c>
      <c r="AP3750">
        <v>0</v>
      </c>
      <c r="AQ3750">
        <v>0</v>
      </c>
      <c r="AR3750">
        <v>2</v>
      </c>
      <c r="AS3750">
        <v>1</v>
      </c>
      <c r="AT3750">
        <v>0</v>
      </c>
      <c r="AU3750">
        <v>0</v>
      </c>
      <c r="AV3750">
        <v>0</v>
      </c>
      <c r="AW3750">
        <v>0</v>
      </c>
      <c r="AX3750">
        <v>0</v>
      </c>
      <c r="AY3750">
        <v>0</v>
      </c>
      <c r="AZ3750">
        <v>0</v>
      </c>
      <c r="BA3750">
        <v>0</v>
      </c>
      <c r="BB3750">
        <v>0</v>
      </c>
      <c r="BC3750">
        <v>0</v>
      </c>
      <c r="BD3750">
        <v>0</v>
      </c>
      <c r="BE3750">
        <v>0</v>
      </c>
      <c r="BF3750">
        <v>0</v>
      </c>
      <c r="BG3750" s="20">
        <v>7</v>
      </c>
      <c r="BH3750" s="20">
        <v>0</v>
      </c>
      <c r="BI3750" s="20">
        <v>123</v>
      </c>
      <c r="BJ3750" s="20">
        <v>4</v>
      </c>
      <c r="BK3750" s="20">
        <v>216</v>
      </c>
      <c r="BL3750" s="20">
        <v>1400</v>
      </c>
      <c r="BM3750" s="20">
        <v>551</v>
      </c>
      <c r="BN3750" s="20">
        <v>242</v>
      </c>
      <c r="BO3750" s="20">
        <v>47</v>
      </c>
      <c r="BP3750" s="20"/>
      <c r="BQ3750" s="20"/>
      <c r="BR3750" s="20"/>
      <c r="BS3750" s="20"/>
      <c r="BT3750" s="20"/>
      <c r="BU3750" s="20"/>
      <c r="BV3750" s="20"/>
    </row>
    <row r="3751" spans="1:74" x14ac:dyDescent="0.25">
      <c r="A3751" s="20" t="s">
        <v>676</v>
      </c>
      <c r="B3751" s="20" t="s">
        <v>702</v>
      </c>
      <c r="C3751" s="20" t="s">
        <v>706</v>
      </c>
      <c r="D3751" s="1">
        <v>44535</v>
      </c>
      <c r="E3751">
        <v>164</v>
      </c>
      <c r="F3751">
        <v>10</v>
      </c>
      <c r="G3751">
        <v>2</v>
      </c>
      <c r="H3751">
        <v>0</v>
      </c>
      <c r="I3751">
        <v>0</v>
      </c>
      <c r="J3751">
        <v>62</v>
      </c>
      <c r="K3751">
        <v>13</v>
      </c>
      <c r="L3751">
        <v>13</v>
      </c>
      <c r="M3751">
        <v>7</v>
      </c>
      <c r="N3751">
        <v>4</v>
      </c>
      <c r="O3751">
        <v>0</v>
      </c>
      <c r="P3751">
        <v>0</v>
      </c>
      <c r="Q3751">
        <v>0</v>
      </c>
      <c r="R3751">
        <v>251</v>
      </c>
      <c r="S3751">
        <v>144</v>
      </c>
      <c r="T3751">
        <v>16</v>
      </c>
      <c r="U3751">
        <v>12</v>
      </c>
      <c r="V3751">
        <v>3</v>
      </c>
      <c r="W3751">
        <v>1930</v>
      </c>
      <c r="X3751">
        <v>440</v>
      </c>
      <c r="Y3751">
        <v>110</v>
      </c>
      <c r="Z3751">
        <v>248</v>
      </c>
      <c r="AA3751">
        <v>31</v>
      </c>
      <c r="AB3751">
        <v>748</v>
      </c>
      <c r="AC3751">
        <v>198</v>
      </c>
      <c r="AD3751">
        <v>15</v>
      </c>
      <c r="AE3751">
        <v>115</v>
      </c>
      <c r="AF3751">
        <v>47</v>
      </c>
      <c r="AG3751">
        <v>347</v>
      </c>
      <c r="AH3751">
        <v>34</v>
      </c>
      <c r="AI3751">
        <v>13</v>
      </c>
      <c r="AJ3751">
        <v>58</v>
      </c>
      <c r="AK3751">
        <v>4</v>
      </c>
      <c r="AL3751">
        <v>64</v>
      </c>
      <c r="AM3751">
        <v>14</v>
      </c>
      <c r="AN3751">
        <v>9</v>
      </c>
      <c r="AO3751">
        <v>3</v>
      </c>
      <c r="AP3751">
        <v>0</v>
      </c>
      <c r="AQ3751">
        <v>0</v>
      </c>
      <c r="AR3751">
        <v>2</v>
      </c>
      <c r="AS3751">
        <v>1</v>
      </c>
      <c r="AT3751">
        <v>0</v>
      </c>
      <c r="AU3751">
        <v>0</v>
      </c>
      <c r="AV3751">
        <v>0</v>
      </c>
      <c r="AW3751">
        <v>0</v>
      </c>
      <c r="AX3751">
        <v>0</v>
      </c>
      <c r="AY3751">
        <v>0</v>
      </c>
      <c r="AZ3751">
        <v>0</v>
      </c>
      <c r="BA3751">
        <v>0</v>
      </c>
      <c r="BB3751">
        <v>0</v>
      </c>
      <c r="BC3751">
        <v>0</v>
      </c>
      <c r="BD3751">
        <v>0</v>
      </c>
      <c r="BE3751">
        <v>0</v>
      </c>
      <c r="BF3751">
        <v>0</v>
      </c>
      <c r="BG3751" s="20">
        <v>7</v>
      </c>
      <c r="BH3751" s="20">
        <v>0</v>
      </c>
      <c r="BI3751" s="20">
        <v>124</v>
      </c>
      <c r="BJ3751" s="20">
        <v>4</v>
      </c>
      <c r="BK3751" s="20">
        <v>217</v>
      </c>
      <c r="BL3751" s="20">
        <v>1409</v>
      </c>
      <c r="BM3751" s="20">
        <v>553</v>
      </c>
      <c r="BN3751" s="20">
        <v>249</v>
      </c>
      <c r="BO3751" s="20">
        <v>48</v>
      </c>
      <c r="BP3751" s="20"/>
      <c r="BQ3751" s="20"/>
      <c r="BR3751" s="20"/>
      <c r="BS3751" s="20"/>
      <c r="BT3751" s="20"/>
      <c r="BU3751" s="20"/>
      <c r="BV3751" s="20"/>
    </row>
    <row r="3752" spans="1:74" x14ac:dyDescent="0.25">
      <c r="A3752" s="20" t="s">
        <v>676</v>
      </c>
      <c r="B3752" s="20" t="s">
        <v>702</v>
      </c>
      <c r="C3752" s="20" t="s">
        <v>706</v>
      </c>
      <c r="D3752" s="1">
        <v>44542</v>
      </c>
      <c r="E3752">
        <v>164</v>
      </c>
      <c r="F3752">
        <v>10</v>
      </c>
      <c r="G3752">
        <v>5</v>
      </c>
      <c r="H3752">
        <v>0</v>
      </c>
      <c r="I3752">
        <v>0</v>
      </c>
      <c r="J3752">
        <v>73</v>
      </c>
      <c r="K3752">
        <v>13</v>
      </c>
      <c r="L3752">
        <v>13</v>
      </c>
      <c r="M3752">
        <v>7</v>
      </c>
      <c r="N3752">
        <v>4</v>
      </c>
      <c r="O3752">
        <v>0</v>
      </c>
      <c r="P3752">
        <v>0</v>
      </c>
      <c r="Q3752">
        <v>0</v>
      </c>
      <c r="R3752">
        <v>251</v>
      </c>
      <c r="S3752">
        <v>154</v>
      </c>
      <c r="T3752">
        <v>15</v>
      </c>
      <c r="U3752">
        <v>12</v>
      </c>
      <c r="V3752">
        <v>3</v>
      </c>
      <c r="W3752">
        <v>1940</v>
      </c>
      <c r="X3752">
        <v>522</v>
      </c>
      <c r="Y3752">
        <v>109</v>
      </c>
      <c r="Z3752">
        <v>244</v>
      </c>
      <c r="AA3752">
        <v>30</v>
      </c>
      <c r="AB3752">
        <v>751</v>
      </c>
      <c r="AC3752">
        <v>239</v>
      </c>
      <c r="AD3752">
        <v>15</v>
      </c>
      <c r="AE3752">
        <v>112</v>
      </c>
      <c r="AF3752">
        <v>48</v>
      </c>
      <c r="AG3752">
        <v>350</v>
      </c>
      <c r="AH3752">
        <v>45</v>
      </c>
      <c r="AI3752">
        <v>13</v>
      </c>
      <c r="AJ3752">
        <v>58</v>
      </c>
      <c r="AK3752">
        <v>4</v>
      </c>
      <c r="AL3752">
        <v>64</v>
      </c>
      <c r="AM3752">
        <v>23</v>
      </c>
      <c r="AN3752">
        <v>9</v>
      </c>
      <c r="AO3752">
        <v>3</v>
      </c>
      <c r="AP3752">
        <v>0</v>
      </c>
      <c r="AQ3752">
        <v>0</v>
      </c>
      <c r="AR3752">
        <v>2</v>
      </c>
      <c r="AS3752">
        <v>1</v>
      </c>
      <c r="AT3752">
        <v>0</v>
      </c>
      <c r="AU3752">
        <v>0</v>
      </c>
      <c r="AV3752">
        <v>0</v>
      </c>
      <c r="AW3752">
        <v>0</v>
      </c>
      <c r="AX3752">
        <v>0</v>
      </c>
      <c r="AY3752">
        <v>0</v>
      </c>
      <c r="AZ3752">
        <v>0</v>
      </c>
      <c r="BA3752">
        <v>0</v>
      </c>
      <c r="BB3752">
        <v>0</v>
      </c>
      <c r="BC3752">
        <v>0</v>
      </c>
      <c r="BD3752">
        <v>0</v>
      </c>
      <c r="BE3752">
        <v>0</v>
      </c>
      <c r="BF3752">
        <v>0</v>
      </c>
      <c r="BG3752" s="20">
        <v>7</v>
      </c>
      <c r="BH3752" s="20">
        <v>0</v>
      </c>
      <c r="BI3752" s="20">
        <v>124</v>
      </c>
      <c r="BJ3752" s="20">
        <v>4</v>
      </c>
      <c r="BK3752" s="20">
        <v>217</v>
      </c>
      <c r="BL3752" s="20">
        <v>1426</v>
      </c>
      <c r="BM3752" s="20">
        <v>556</v>
      </c>
      <c r="BN3752" s="20">
        <v>253</v>
      </c>
      <c r="BO3752" s="20">
        <v>48</v>
      </c>
      <c r="BP3752" s="20"/>
      <c r="BQ3752" s="20"/>
      <c r="BR3752" s="20"/>
      <c r="BS3752" s="20"/>
      <c r="BT3752" s="20"/>
      <c r="BU3752" s="20"/>
      <c r="BV3752" s="20"/>
    </row>
    <row r="3753" spans="1:74" x14ac:dyDescent="0.25">
      <c r="A3753" s="20" t="s">
        <v>676</v>
      </c>
      <c r="B3753" s="20" t="s">
        <v>702</v>
      </c>
      <c r="C3753" s="20" t="s">
        <v>706</v>
      </c>
      <c r="D3753" s="1">
        <v>44549</v>
      </c>
      <c r="E3753">
        <v>166</v>
      </c>
      <c r="F3753">
        <v>11</v>
      </c>
      <c r="G3753">
        <v>6</v>
      </c>
      <c r="H3753">
        <v>0</v>
      </c>
      <c r="I3753">
        <v>0</v>
      </c>
      <c r="J3753">
        <v>76</v>
      </c>
      <c r="K3753">
        <v>13</v>
      </c>
      <c r="L3753">
        <v>13</v>
      </c>
      <c r="M3753">
        <v>7</v>
      </c>
      <c r="N3753">
        <v>4</v>
      </c>
      <c r="O3753">
        <v>0</v>
      </c>
      <c r="P3753">
        <v>0</v>
      </c>
      <c r="Q3753">
        <v>0</v>
      </c>
      <c r="R3753">
        <v>251</v>
      </c>
      <c r="S3753">
        <v>154</v>
      </c>
      <c r="T3753">
        <v>15</v>
      </c>
      <c r="U3753">
        <v>12</v>
      </c>
      <c r="V3753">
        <v>2</v>
      </c>
      <c r="W3753">
        <v>1947</v>
      </c>
      <c r="X3753">
        <v>554</v>
      </c>
      <c r="Y3753">
        <v>107</v>
      </c>
      <c r="Z3753">
        <v>244</v>
      </c>
      <c r="AA3753">
        <v>31</v>
      </c>
      <c r="AB3753">
        <v>754</v>
      </c>
      <c r="AC3753">
        <v>253</v>
      </c>
      <c r="AD3753">
        <v>15</v>
      </c>
      <c r="AE3753">
        <v>112</v>
      </c>
      <c r="AF3753">
        <v>49</v>
      </c>
      <c r="AG3753">
        <v>352</v>
      </c>
      <c r="AH3753">
        <v>53</v>
      </c>
      <c r="AI3753">
        <v>14</v>
      </c>
      <c r="AJ3753">
        <v>59</v>
      </c>
      <c r="AK3753">
        <v>3</v>
      </c>
      <c r="AL3753">
        <v>63</v>
      </c>
      <c r="AM3753">
        <v>23</v>
      </c>
      <c r="AN3753">
        <v>9</v>
      </c>
      <c r="AO3753">
        <v>3</v>
      </c>
      <c r="AP3753">
        <v>0</v>
      </c>
      <c r="AQ3753">
        <v>0</v>
      </c>
      <c r="AR3753">
        <v>2</v>
      </c>
      <c r="AS3753">
        <v>1</v>
      </c>
      <c r="AT3753">
        <v>0</v>
      </c>
      <c r="AU3753">
        <v>0</v>
      </c>
      <c r="AV3753">
        <v>0</v>
      </c>
      <c r="AW3753">
        <v>0</v>
      </c>
      <c r="AX3753">
        <v>0</v>
      </c>
      <c r="AY3753">
        <v>0</v>
      </c>
      <c r="AZ3753">
        <v>0</v>
      </c>
      <c r="BA3753">
        <v>0</v>
      </c>
      <c r="BB3753">
        <v>0</v>
      </c>
      <c r="BC3753">
        <v>0</v>
      </c>
      <c r="BD3753">
        <v>0</v>
      </c>
      <c r="BE3753">
        <v>0</v>
      </c>
      <c r="BF3753">
        <v>0</v>
      </c>
      <c r="BG3753" s="20">
        <v>8</v>
      </c>
      <c r="BH3753" s="20">
        <v>0</v>
      </c>
      <c r="BI3753" s="20">
        <v>126</v>
      </c>
      <c r="BJ3753" s="20">
        <v>4</v>
      </c>
      <c r="BK3753" s="20">
        <v>219</v>
      </c>
      <c r="BL3753" s="20">
        <v>1435</v>
      </c>
      <c r="BM3753" s="20">
        <v>558</v>
      </c>
      <c r="BN3753" s="20">
        <v>255</v>
      </c>
      <c r="BO3753" s="20">
        <v>47</v>
      </c>
      <c r="BP3753" s="20">
        <v>9628</v>
      </c>
      <c r="BQ3753" s="20">
        <v>814</v>
      </c>
      <c r="BR3753" s="20">
        <v>0</v>
      </c>
      <c r="BS3753" s="20">
        <v>141</v>
      </c>
      <c r="BT3753" s="20">
        <v>2561</v>
      </c>
      <c r="BU3753" s="20">
        <v>600</v>
      </c>
      <c r="BV3753" s="20">
        <v>5888</v>
      </c>
    </row>
    <row r="3754" spans="1:74" x14ac:dyDescent="0.25">
      <c r="A3754" s="20" t="s">
        <v>676</v>
      </c>
      <c r="B3754" s="20" t="s">
        <v>702</v>
      </c>
      <c r="C3754" s="20" t="s">
        <v>706</v>
      </c>
      <c r="D3754" s="1">
        <v>44558</v>
      </c>
      <c r="E3754">
        <v>166</v>
      </c>
      <c r="F3754">
        <v>11</v>
      </c>
      <c r="G3754">
        <v>6</v>
      </c>
      <c r="H3754">
        <v>0</v>
      </c>
      <c r="I3754">
        <v>0</v>
      </c>
      <c r="J3754">
        <v>75</v>
      </c>
      <c r="K3754">
        <v>13</v>
      </c>
      <c r="L3754">
        <v>13</v>
      </c>
      <c r="M3754">
        <v>7</v>
      </c>
      <c r="N3754">
        <v>4</v>
      </c>
      <c r="O3754">
        <v>0</v>
      </c>
      <c r="P3754">
        <v>0</v>
      </c>
      <c r="Q3754">
        <v>0</v>
      </c>
      <c r="R3754">
        <v>252</v>
      </c>
      <c r="S3754">
        <v>155</v>
      </c>
      <c r="T3754">
        <v>15</v>
      </c>
      <c r="U3754">
        <v>12</v>
      </c>
      <c r="V3754">
        <v>1</v>
      </c>
      <c r="W3754">
        <v>1949</v>
      </c>
      <c r="X3754">
        <v>554</v>
      </c>
      <c r="Y3754">
        <v>107</v>
      </c>
      <c r="Z3754">
        <v>240</v>
      </c>
      <c r="AA3754">
        <v>32</v>
      </c>
      <c r="AB3754">
        <v>756</v>
      </c>
      <c r="AC3754">
        <v>253</v>
      </c>
      <c r="AD3754">
        <v>15</v>
      </c>
      <c r="AE3754">
        <v>112</v>
      </c>
      <c r="AF3754">
        <v>52</v>
      </c>
      <c r="AG3754">
        <v>355</v>
      </c>
      <c r="AH3754">
        <v>53</v>
      </c>
      <c r="AI3754">
        <v>14</v>
      </c>
      <c r="AJ3754">
        <v>59</v>
      </c>
      <c r="AK3754">
        <v>4</v>
      </c>
      <c r="AL3754">
        <v>63</v>
      </c>
      <c r="AM3754">
        <v>23</v>
      </c>
      <c r="AN3754">
        <v>9</v>
      </c>
      <c r="AO3754">
        <v>3</v>
      </c>
      <c r="AP3754">
        <v>0</v>
      </c>
      <c r="AQ3754">
        <v>0</v>
      </c>
      <c r="AR3754">
        <v>2</v>
      </c>
      <c r="AS3754">
        <v>1</v>
      </c>
      <c r="AT3754">
        <v>0</v>
      </c>
      <c r="AU3754">
        <v>0</v>
      </c>
      <c r="AV3754">
        <v>0</v>
      </c>
      <c r="AW3754">
        <v>0</v>
      </c>
      <c r="AX3754">
        <v>0</v>
      </c>
      <c r="AY3754">
        <v>0</v>
      </c>
      <c r="AZ3754">
        <v>0</v>
      </c>
      <c r="BA3754">
        <v>0</v>
      </c>
      <c r="BB3754">
        <v>0</v>
      </c>
      <c r="BC3754">
        <v>0</v>
      </c>
      <c r="BD3754">
        <v>0</v>
      </c>
      <c r="BE3754">
        <v>0</v>
      </c>
      <c r="BF3754">
        <v>0</v>
      </c>
      <c r="BG3754" s="20">
        <v>8</v>
      </c>
      <c r="BH3754" s="20">
        <v>0</v>
      </c>
      <c r="BI3754" s="20">
        <v>126</v>
      </c>
      <c r="BJ3754" s="20">
        <v>4</v>
      </c>
      <c r="BK3754" s="20">
        <v>221</v>
      </c>
      <c r="BL3754" s="20">
        <v>1440</v>
      </c>
      <c r="BM3754" s="20">
        <v>557</v>
      </c>
      <c r="BN3754" s="20">
        <v>257</v>
      </c>
      <c r="BO3754" s="20">
        <v>47</v>
      </c>
      <c r="BP3754" s="20">
        <v>9673</v>
      </c>
      <c r="BQ3754" s="20">
        <v>814</v>
      </c>
      <c r="BR3754" s="20">
        <v>0</v>
      </c>
      <c r="BS3754" s="20">
        <v>141</v>
      </c>
      <c r="BT3754" s="20">
        <v>2564</v>
      </c>
      <c r="BU3754" s="20">
        <v>639</v>
      </c>
      <c r="BV3754" s="20">
        <v>5891</v>
      </c>
    </row>
    <row r="3755" spans="1:74" x14ac:dyDescent="0.25">
      <c r="A3755" s="20" t="s">
        <v>676</v>
      </c>
      <c r="B3755" s="20" t="s">
        <v>702</v>
      </c>
      <c r="C3755" s="20" t="s">
        <v>706</v>
      </c>
      <c r="D3755" s="1">
        <v>44564</v>
      </c>
      <c r="E3755">
        <v>165</v>
      </c>
      <c r="F3755">
        <v>11</v>
      </c>
      <c r="G3755">
        <v>6</v>
      </c>
      <c r="H3755">
        <v>0</v>
      </c>
      <c r="I3755">
        <v>0</v>
      </c>
      <c r="J3755">
        <v>75</v>
      </c>
      <c r="K3755">
        <v>12</v>
      </c>
      <c r="L3755">
        <v>13</v>
      </c>
      <c r="M3755">
        <v>7</v>
      </c>
      <c r="N3755">
        <v>4</v>
      </c>
      <c r="O3755">
        <v>0</v>
      </c>
      <c r="P3755">
        <v>0</v>
      </c>
      <c r="Q3755">
        <v>0</v>
      </c>
      <c r="R3755">
        <v>254</v>
      </c>
      <c r="S3755">
        <v>157</v>
      </c>
      <c r="T3755">
        <v>15</v>
      </c>
      <c r="U3755">
        <v>12</v>
      </c>
      <c r="V3755">
        <v>1</v>
      </c>
      <c r="W3755">
        <v>1935</v>
      </c>
      <c r="X3755">
        <v>551</v>
      </c>
      <c r="Y3755">
        <v>106</v>
      </c>
      <c r="Z3755">
        <v>239</v>
      </c>
      <c r="AA3755">
        <v>32</v>
      </c>
      <c r="AB3755">
        <v>757</v>
      </c>
      <c r="AC3755">
        <v>251</v>
      </c>
      <c r="AD3755">
        <v>15</v>
      </c>
      <c r="AE3755">
        <v>112</v>
      </c>
      <c r="AF3755">
        <v>55</v>
      </c>
      <c r="AG3755">
        <v>353</v>
      </c>
      <c r="AH3755">
        <v>54</v>
      </c>
      <c r="AI3755">
        <v>14</v>
      </c>
      <c r="AJ3755">
        <v>58</v>
      </c>
      <c r="AK3755">
        <v>4</v>
      </c>
      <c r="AL3755">
        <v>61</v>
      </c>
      <c r="AM3755">
        <v>23</v>
      </c>
      <c r="AN3755">
        <v>9</v>
      </c>
      <c r="AO3755">
        <v>3</v>
      </c>
      <c r="AP3755">
        <v>0</v>
      </c>
      <c r="AQ3755">
        <v>0</v>
      </c>
      <c r="AR3755">
        <v>2</v>
      </c>
      <c r="AS3755">
        <v>1</v>
      </c>
      <c r="AT3755">
        <v>0</v>
      </c>
      <c r="AU3755">
        <v>0</v>
      </c>
      <c r="AV3755">
        <v>0</v>
      </c>
      <c r="AW3755">
        <v>0</v>
      </c>
      <c r="AX3755">
        <v>0</v>
      </c>
      <c r="AY3755">
        <v>0</v>
      </c>
      <c r="AZ3755">
        <v>0</v>
      </c>
      <c r="BA3755">
        <v>0</v>
      </c>
      <c r="BB3755">
        <v>0</v>
      </c>
      <c r="BC3755">
        <v>0</v>
      </c>
      <c r="BD3755">
        <v>0</v>
      </c>
      <c r="BE3755">
        <v>0</v>
      </c>
      <c r="BF3755">
        <v>0</v>
      </c>
      <c r="BG3755" s="20">
        <v>8</v>
      </c>
      <c r="BH3755" s="20">
        <v>0</v>
      </c>
      <c r="BI3755" s="20">
        <v>126</v>
      </c>
      <c r="BJ3755" s="20">
        <v>4</v>
      </c>
      <c r="BK3755" s="20">
        <v>223</v>
      </c>
      <c r="BL3755" s="20">
        <v>1429</v>
      </c>
      <c r="BM3755" s="20">
        <v>555</v>
      </c>
      <c r="BN3755" s="20">
        <v>256</v>
      </c>
      <c r="BO3755" s="20">
        <v>45</v>
      </c>
      <c r="BP3755" s="20">
        <v>9606</v>
      </c>
      <c r="BQ3755" s="20">
        <v>811</v>
      </c>
      <c r="BR3755" s="20">
        <v>0</v>
      </c>
      <c r="BS3755" s="20">
        <v>141</v>
      </c>
      <c r="BT3755" s="20">
        <v>2543</v>
      </c>
      <c r="BU3755" s="20">
        <v>650</v>
      </c>
      <c r="BV3755" s="20">
        <v>5837</v>
      </c>
    </row>
    <row r="3756" spans="1:74" x14ac:dyDescent="0.25">
      <c r="A3756" s="20" t="s">
        <v>676</v>
      </c>
      <c r="B3756" s="20" t="s">
        <v>702</v>
      </c>
      <c r="C3756" s="20" t="s">
        <v>706</v>
      </c>
      <c r="D3756" s="1">
        <v>44570</v>
      </c>
      <c r="E3756">
        <v>165</v>
      </c>
      <c r="F3756">
        <v>11</v>
      </c>
      <c r="G3756">
        <v>6</v>
      </c>
      <c r="H3756">
        <v>0</v>
      </c>
      <c r="I3756">
        <v>0</v>
      </c>
      <c r="J3756">
        <v>75</v>
      </c>
      <c r="K3756">
        <v>12</v>
      </c>
      <c r="L3756">
        <v>13</v>
      </c>
      <c r="M3756">
        <v>7</v>
      </c>
      <c r="N3756">
        <v>4</v>
      </c>
      <c r="O3756">
        <v>0</v>
      </c>
      <c r="P3756">
        <v>0</v>
      </c>
      <c r="Q3756">
        <v>0</v>
      </c>
      <c r="R3756">
        <v>256</v>
      </c>
      <c r="S3756">
        <v>157</v>
      </c>
      <c r="T3756">
        <v>15</v>
      </c>
      <c r="U3756">
        <v>12</v>
      </c>
      <c r="V3756">
        <v>2</v>
      </c>
      <c r="W3756">
        <v>1943</v>
      </c>
      <c r="X3756">
        <v>554</v>
      </c>
      <c r="Y3756">
        <v>106</v>
      </c>
      <c r="Z3756">
        <v>242</v>
      </c>
      <c r="AA3756">
        <v>33</v>
      </c>
      <c r="AB3756">
        <v>757</v>
      </c>
      <c r="AC3756">
        <v>250</v>
      </c>
      <c r="AD3756">
        <v>15</v>
      </c>
      <c r="AE3756">
        <v>113</v>
      </c>
      <c r="AF3756">
        <v>52</v>
      </c>
      <c r="AG3756">
        <v>354</v>
      </c>
      <c r="AH3756">
        <v>54</v>
      </c>
      <c r="AI3756">
        <v>14</v>
      </c>
      <c r="AJ3756">
        <v>57</v>
      </c>
      <c r="AK3756">
        <v>4</v>
      </c>
      <c r="AL3756">
        <v>61</v>
      </c>
      <c r="AM3756">
        <v>23</v>
      </c>
      <c r="AN3756">
        <v>9</v>
      </c>
      <c r="AO3756">
        <v>3</v>
      </c>
      <c r="AP3756">
        <v>0</v>
      </c>
      <c r="AQ3756">
        <v>0</v>
      </c>
      <c r="AR3756">
        <v>2</v>
      </c>
      <c r="AS3756">
        <v>1</v>
      </c>
      <c r="AT3756">
        <v>0</v>
      </c>
      <c r="AU3756">
        <v>0</v>
      </c>
      <c r="AV3756">
        <v>0</v>
      </c>
      <c r="AW3756">
        <v>0</v>
      </c>
      <c r="AX3756">
        <v>0</v>
      </c>
      <c r="AY3756">
        <v>0</v>
      </c>
      <c r="AZ3756">
        <v>0</v>
      </c>
      <c r="BA3756">
        <v>0</v>
      </c>
      <c r="BB3756">
        <v>0</v>
      </c>
      <c r="BC3756">
        <v>0</v>
      </c>
      <c r="BD3756">
        <v>0</v>
      </c>
      <c r="BE3756">
        <v>0</v>
      </c>
      <c r="BF3756">
        <v>0</v>
      </c>
      <c r="BG3756" s="20">
        <v>8</v>
      </c>
      <c r="BH3756" s="20">
        <v>0</v>
      </c>
      <c r="BI3756" s="20">
        <v>126</v>
      </c>
      <c r="BJ3756" s="20">
        <v>4</v>
      </c>
      <c r="BK3756" s="20">
        <v>224</v>
      </c>
      <c r="BL3756" s="20">
        <v>1434</v>
      </c>
      <c r="BM3756" s="20">
        <v>557</v>
      </c>
      <c r="BN3756" s="20">
        <v>256</v>
      </c>
      <c r="BO3756" s="20">
        <v>45</v>
      </c>
      <c r="BP3756" s="20">
        <v>9604</v>
      </c>
      <c r="BQ3756" s="20">
        <v>813</v>
      </c>
      <c r="BR3756" s="20">
        <v>0</v>
      </c>
      <c r="BS3756" s="20">
        <v>140</v>
      </c>
      <c r="BT3756" s="20">
        <v>2541</v>
      </c>
      <c r="BU3756" s="20">
        <v>625</v>
      </c>
      <c r="BV3756" s="20">
        <v>5858</v>
      </c>
    </row>
    <row r="3757" spans="1:74" x14ac:dyDescent="0.25">
      <c r="A3757" s="20" t="s">
        <v>676</v>
      </c>
      <c r="B3757" s="20" t="s">
        <v>702</v>
      </c>
      <c r="C3757" s="20" t="s">
        <v>706</v>
      </c>
      <c r="D3757" s="1">
        <v>44578</v>
      </c>
      <c r="E3757">
        <v>167</v>
      </c>
      <c r="F3757">
        <v>11</v>
      </c>
      <c r="G3757">
        <v>6</v>
      </c>
      <c r="H3757">
        <v>0</v>
      </c>
      <c r="I3757">
        <v>0</v>
      </c>
      <c r="J3757">
        <v>75</v>
      </c>
      <c r="K3757">
        <v>13</v>
      </c>
      <c r="L3757">
        <v>13</v>
      </c>
      <c r="M3757">
        <v>7</v>
      </c>
      <c r="N3757">
        <v>4</v>
      </c>
      <c r="O3757">
        <v>0</v>
      </c>
      <c r="P3757">
        <v>0</v>
      </c>
      <c r="Q3757">
        <v>0</v>
      </c>
      <c r="R3757">
        <v>255</v>
      </c>
      <c r="S3757">
        <v>158</v>
      </c>
      <c r="T3757">
        <v>15</v>
      </c>
      <c r="U3757">
        <v>12</v>
      </c>
      <c r="V3757">
        <v>2</v>
      </c>
      <c r="W3757">
        <v>1942</v>
      </c>
      <c r="X3757">
        <v>554</v>
      </c>
      <c r="Y3757">
        <v>103</v>
      </c>
      <c r="Z3757">
        <v>243</v>
      </c>
      <c r="AA3757">
        <v>35</v>
      </c>
      <c r="AB3757">
        <v>762</v>
      </c>
      <c r="AC3757">
        <v>252</v>
      </c>
      <c r="AD3757">
        <v>15</v>
      </c>
      <c r="AE3757">
        <v>113</v>
      </c>
      <c r="AF3757">
        <v>52</v>
      </c>
      <c r="AG3757">
        <v>352</v>
      </c>
      <c r="AH3757">
        <v>54</v>
      </c>
      <c r="AI3757">
        <v>14</v>
      </c>
      <c r="AJ3757">
        <v>57</v>
      </c>
      <c r="AK3757">
        <v>4</v>
      </c>
      <c r="AL3757">
        <v>62</v>
      </c>
      <c r="AM3757">
        <v>23</v>
      </c>
      <c r="AN3757">
        <v>9</v>
      </c>
      <c r="AO3757">
        <v>3</v>
      </c>
      <c r="AP3757">
        <v>0</v>
      </c>
      <c r="AQ3757">
        <v>0</v>
      </c>
      <c r="AR3757">
        <v>2</v>
      </c>
      <c r="AS3757">
        <v>1</v>
      </c>
      <c r="AT3757">
        <v>0</v>
      </c>
      <c r="AU3757">
        <v>0</v>
      </c>
      <c r="AV3757">
        <v>0</v>
      </c>
      <c r="AW3757">
        <v>0</v>
      </c>
      <c r="AX3757">
        <v>0</v>
      </c>
      <c r="AY3757">
        <v>0</v>
      </c>
      <c r="AZ3757">
        <v>0</v>
      </c>
      <c r="BA3757">
        <v>0</v>
      </c>
      <c r="BB3757">
        <v>0</v>
      </c>
      <c r="BC3757">
        <v>0</v>
      </c>
      <c r="BD3757">
        <v>0</v>
      </c>
      <c r="BE3757">
        <v>0</v>
      </c>
      <c r="BF3757">
        <v>0</v>
      </c>
      <c r="BG3757" s="20">
        <v>8</v>
      </c>
      <c r="BH3757" s="20">
        <v>0</v>
      </c>
      <c r="BI3757" s="20">
        <v>126</v>
      </c>
      <c r="BJ3757" s="20">
        <v>4</v>
      </c>
      <c r="BK3757" s="20">
        <v>223</v>
      </c>
      <c r="BL3757" s="20">
        <v>1433</v>
      </c>
      <c r="BM3757" s="20">
        <v>562</v>
      </c>
      <c r="BN3757" s="20">
        <v>254</v>
      </c>
      <c r="BO3757" s="20">
        <v>46</v>
      </c>
      <c r="BP3757" s="20">
        <v>9601</v>
      </c>
      <c r="BQ3757" s="20">
        <v>816</v>
      </c>
      <c r="BR3757" s="20">
        <v>0</v>
      </c>
      <c r="BS3757" s="20">
        <v>141</v>
      </c>
      <c r="BT3757" s="20">
        <v>2536</v>
      </c>
      <c r="BU3757" s="20">
        <v>644</v>
      </c>
      <c r="BV3757" s="20">
        <v>5845</v>
      </c>
    </row>
    <row r="3758" spans="1:74" x14ac:dyDescent="0.25">
      <c r="A3758" s="20" t="s">
        <v>676</v>
      </c>
      <c r="B3758" s="20" t="s">
        <v>702</v>
      </c>
      <c r="C3758" s="20" t="s">
        <v>706</v>
      </c>
      <c r="D3758" s="1">
        <v>44584</v>
      </c>
      <c r="E3758">
        <v>168</v>
      </c>
      <c r="F3758">
        <v>11</v>
      </c>
      <c r="G3758">
        <v>6</v>
      </c>
      <c r="H3758">
        <v>0</v>
      </c>
      <c r="I3758">
        <v>0</v>
      </c>
      <c r="J3758">
        <v>75</v>
      </c>
      <c r="K3758">
        <v>13</v>
      </c>
      <c r="L3758">
        <v>13</v>
      </c>
      <c r="M3758">
        <v>7</v>
      </c>
      <c r="N3758">
        <v>4</v>
      </c>
      <c r="O3758">
        <v>0</v>
      </c>
      <c r="P3758">
        <v>0</v>
      </c>
      <c r="Q3758">
        <v>0</v>
      </c>
      <c r="R3758">
        <v>255</v>
      </c>
      <c r="S3758">
        <v>158</v>
      </c>
      <c r="T3758">
        <v>15</v>
      </c>
      <c r="U3758">
        <v>12</v>
      </c>
      <c r="V3758">
        <v>2</v>
      </c>
      <c r="W3758">
        <v>1947</v>
      </c>
      <c r="X3758">
        <v>556</v>
      </c>
      <c r="Y3758">
        <v>109</v>
      </c>
      <c r="Z3758">
        <v>241</v>
      </c>
      <c r="AA3758">
        <v>34</v>
      </c>
      <c r="AB3758">
        <v>764</v>
      </c>
      <c r="AC3758">
        <v>250</v>
      </c>
      <c r="AD3758">
        <v>15</v>
      </c>
      <c r="AE3758">
        <v>113</v>
      </c>
      <c r="AF3758">
        <v>54</v>
      </c>
      <c r="AG3758">
        <v>356</v>
      </c>
      <c r="AH3758">
        <v>54</v>
      </c>
      <c r="AI3758">
        <v>14</v>
      </c>
      <c r="AJ3758">
        <v>59</v>
      </c>
      <c r="AK3758">
        <v>4</v>
      </c>
      <c r="AL3758">
        <v>61</v>
      </c>
      <c r="AM3758">
        <v>23</v>
      </c>
      <c r="AN3758">
        <v>8</v>
      </c>
      <c r="AO3758">
        <v>3</v>
      </c>
      <c r="AP3758">
        <v>0</v>
      </c>
      <c r="AQ3758">
        <v>0</v>
      </c>
      <c r="AR3758">
        <v>2</v>
      </c>
      <c r="AS3758">
        <v>1</v>
      </c>
      <c r="AT3758">
        <v>0</v>
      </c>
      <c r="AU3758">
        <v>0</v>
      </c>
      <c r="AV3758">
        <v>0</v>
      </c>
      <c r="AW3758">
        <v>0</v>
      </c>
      <c r="AX3758">
        <v>0</v>
      </c>
      <c r="AY3758">
        <v>0</v>
      </c>
      <c r="AZ3758">
        <v>0</v>
      </c>
      <c r="BA3758">
        <v>0</v>
      </c>
      <c r="BB3758">
        <v>0</v>
      </c>
      <c r="BC3758">
        <v>0</v>
      </c>
      <c r="BD3758">
        <v>0</v>
      </c>
      <c r="BE3758">
        <v>0</v>
      </c>
      <c r="BF3758">
        <v>0</v>
      </c>
      <c r="BG3758" s="20">
        <v>8</v>
      </c>
      <c r="BH3758" s="20">
        <v>0</v>
      </c>
      <c r="BI3758" s="20">
        <v>127</v>
      </c>
      <c r="BJ3758" s="20">
        <v>4</v>
      </c>
      <c r="BK3758" s="20">
        <v>223</v>
      </c>
      <c r="BL3758" s="20">
        <v>1433</v>
      </c>
      <c r="BM3758" s="20">
        <v>562</v>
      </c>
      <c r="BN3758" s="20">
        <v>256</v>
      </c>
      <c r="BO3758" s="20">
        <v>46</v>
      </c>
      <c r="BP3758" s="20">
        <v>9617</v>
      </c>
      <c r="BQ3758" s="20">
        <v>818</v>
      </c>
      <c r="BR3758" s="20">
        <v>0</v>
      </c>
      <c r="BS3758" s="20">
        <v>141</v>
      </c>
      <c r="BT3758" s="20">
        <v>2530</v>
      </c>
      <c r="BU3758" s="20">
        <v>664</v>
      </c>
      <c r="BV3758" s="20">
        <v>5848</v>
      </c>
    </row>
    <row r="3759" spans="1:74" x14ac:dyDescent="0.25">
      <c r="A3759" s="20" t="s">
        <v>676</v>
      </c>
      <c r="B3759" s="20" t="s">
        <v>702</v>
      </c>
      <c r="C3759" s="20" t="s">
        <v>706</v>
      </c>
      <c r="D3759" s="1">
        <v>44592</v>
      </c>
      <c r="E3759">
        <v>171</v>
      </c>
      <c r="F3759">
        <v>11</v>
      </c>
      <c r="G3759">
        <v>6</v>
      </c>
      <c r="H3759">
        <v>0</v>
      </c>
      <c r="I3759">
        <v>0</v>
      </c>
      <c r="J3759">
        <v>75</v>
      </c>
      <c r="K3759">
        <v>13</v>
      </c>
      <c r="L3759">
        <v>13</v>
      </c>
      <c r="M3759">
        <v>7</v>
      </c>
      <c r="N3759">
        <v>4</v>
      </c>
      <c r="O3759">
        <v>0</v>
      </c>
      <c r="P3759">
        <v>0</v>
      </c>
      <c r="Q3759">
        <v>0</v>
      </c>
      <c r="R3759">
        <v>255</v>
      </c>
      <c r="S3759">
        <v>158</v>
      </c>
      <c r="T3759">
        <v>15</v>
      </c>
      <c r="U3759">
        <v>12</v>
      </c>
      <c r="V3759">
        <v>2</v>
      </c>
      <c r="W3759">
        <v>1949</v>
      </c>
      <c r="X3759">
        <v>554</v>
      </c>
      <c r="Y3759">
        <v>108</v>
      </c>
      <c r="Z3759">
        <v>239</v>
      </c>
      <c r="AA3759">
        <v>37</v>
      </c>
      <c r="AB3759">
        <v>762</v>
      </c>
      <c r="AC3759">
        <v>251</v>
      </c>
      <c r="AD3759">
        <v>15</v>
      </c>
      <c r="AE3759">
        <v>113</v>
      </c>
      <c r="AF3759">
        <v>54</v>
      </c>
      <c r="AG3759">
        <v>357</v>
      </c>
      <c r="AH3759">
        <v>56</v>
      </c>
      <c r="AI3759">
        <v>15</v>
      </c>
      <c r="AJ3759">
        <v>58</v>
      </c>
      <c r="AK3759">
        <v>4</v>
      </c>
      <c r="AL3759">
        <v>61</v>
      </c>
      <c r="AM3759">
        <v>23</v>
      </c>
      <c r="AN3759">
        <v>8</v>
      </c>
      <c r="AO3759">
        <v>3</v>
      </c>
      <c r="AP3759">
        <v>0</v>
      </c>
      <c r="AQ3759">
        <v>0</v>
      </c>
      <c r="AR3759">
        <v>2</v>
      </c>
      <c r="AS3759">
        <v>1</v>
      </c>
      <c r="AT3759">
        <v>0</v>
      </c>
      <c r="AU3759">
        <v>0</v>
      </c>
      <c r="AV3759">
        <v>0</v>
      </c>
      <c r="AW3759">
        <v>0</v>
      </c>
      <c r="AX3759">
        <v>0</v>
      </c>
      <c r="AY3759">
        <v>0</v>
      </c>
      <c r="AZ3759">
        <v>0</v>
      </c>
      <c r="BA3759">
        <v>0</v>
      </c>
      <c r="BB3759">
        <v>0</v>
      </c>
      <c r="BC3759">
        <v>0</v>
      </c>
      <c r="BD3759">
        <v>0</v>
      </c>
      <c r="BE3759">
        <v>0</v>
      </c>
      <c r="BF3759">
        <v>0</v>
      </c>
      <c r="BG3759" s="20">
        <v>8</v>
      </c>
      <c r="BH3759" s="20">
        <v>0</v>
      </c>
      <c r="BI3759" s="20">
        <v>129</v>
      </c>
      <c r="BJ3759" s="20">
        <v>4</v>
      </c>
      <c r="BK3759" s="20">
        <v>223</v>
      </c>
      <c r="BL3759" s="20">
        <v>1432</v>
      </c>
      <c r="BM3759" s="20">
        <v>561</v>
      </c>
      <c r="BN3759" s="20">
        <v>257</v>
      </c>
      <c r="BO3759" s="20">
        <v>46</v>
      </c>
      <c r="BP3759" s="20">
        <v>9597</v>
      </c>
      <c r="BQ3759" s="20">
        <v>834</v>
      </c>
      <c r="BR3759" s="20">
        <v>0</v>
      </c>
      <c r="BS3759" s="20">
        <v>141</v>
      </c>
      <c r="BT3759" s="20">
        <v>2526</v>
      </c>
      <c r="BU3759" s="20">
        <v>648</v>
      </c>
      <c r="BV3759" s="20">
        <v>5850</v>
      </c>
    </row>
    <row r="3760" spans="1:74" x14ac:dyDescent="0.25">
      <c r="A3760" s="20" t="s">
        <v>676</v>
      </c>
      <c r="B3760" s="20" t="s">
        <v>702</v>
      </c>
      <c r="C3760" s="20" t="s">
        <v>706</v>
      </c>
      <c r="D3760" s="1">
        <v>44599</v>
      </c>
      <c r="E3760">
        <v>171</v>
      </c>
      <c r="F3760">
        <v>11</v>
      </c>
      <c r="G3760">
        <v>6</v>
      </c>
      <c r="H3760">
        <v>0</v>
      </c>
      <c r="I3760">
        <v>0</v>
      </c>
      <c r="J3760">
        <v>74</v>
      </c>
      <c r="K3760">
        <v>13</v>
      </c>
      <c r="L3760">
        <v>13</v>
      </c>
      <c r="M3760">
        <v>8</v>
      </c>
      <c r="N3760">
        <v>4</v>
      </c>
      <c r="O3760">
        <v>0</v>
      </c>
      <c r="P3760">
        <v>0</v>
      </c>
      <c r="Q3760">
        <v>0</v>
      </c>
      <c r="R3760">
        <v>257</v>
      </c>
      <c r="S3760">
        <v>159</v>
      </c>
      <c r="T3760">
        <v>16</v>
      </c>
      <c r="U3760">
        <v>12</v>
      </c>
      <c r="V3760">
        <v>2</v>
      </c>
      <c r="W3760">
        <v>1946</v>
      </c>
      <c r="X3760">
        <v>555</v>
      </c>
      <c r="Y3760">
        <v>107</v>
      </c>
      <c r="Z3760">
        <v>239</v>
      </c>
      <c r="AA3760">
        <v>37</v>
      </c>
      <c r="AB3760">
        <v>764</v>
      </c>
      <c r="AC3760">
        <v>252</v>
      </c>
      <c r="AD3760">
        <v>15</v>
      </c>
      <c r="AE3760">
        <v>112</v>
      </c>
      <c r="AF3760">
        <v>53</v>
      </c>
      <c r="AG3760">
        <v>360</v>
      </c>
      <c r="AH3760">
        <v>57</v>
      </c>
      <c r="AI3760">
        <v>16</v>
      </c>
      <c r="AJ3760">
        <v>59</v>
      </c>
      <c r="AK3760">
        <v>4</v>
      </c>
      <c r="AL3760">
        <v>61</v>
      </c>
      <c r="AM3760">
        <v>23</v>
      </c>
      <c r="AN3760">
        <v>8</v>
      </c>
      <c r="AO3760">
        <v>3</v>
      </c>
      <c r="AP3760">
        <v>0</v>
      </c>
      <c r="AQ3760">
        <v>0</v>
      </c>
      <c r="AR3760">
        <v>2</v>
      </c>
      <c r="AS3760">
        <v>1</v>
      </c>
      <c r="AT3760">
        <v>0</v>
      </c>
      <c r="AU3760">
        <v>0</v>
      </c>
      <c r="AV3760">
        <v>0</v>
      </c>
      <c r="AW3760">
        <v>0</v>
      </c>
      <c r="AX3760">
        <v>0</v>
      </c>
      <c r="AY3760">
        <v>0</v>
      </c>
      <c r="AZ3760">
        <v>0</v>
      </c>
      <c r="BA3760">
        <v>0</v>
      </c>
      <c r="BB3760">
        <v>0</v>
      </c>
      <c r="BC3760">
        <v>0</v>
      </c>
      <c r="BD3760">
        <v>0</v>
      </c>
      <c r="BE3760">
        <v>0</v>
      </c>
      <c r="BF3760">
        <v>0</v>
      </c>
      <c r="BG3760" s="20">
        <v>8</v>
      </c>
      <c r="BH3760" s="20">
        <v>0</v>
      </c>
      <c r="BI3760" s="20">
        <v>128</v>
      </c>
      <c r="BJ3760" s="20">
        <v>4</v>
      </c>
      <c r="BK3760" s="20">
        <v>224</v>
      </c>
      <c r="BL3760" s="20">
        <v>1430</v>
      </c>
      <c r="BM3760" s="20">
        <v>564</v>
      </c>
      <c r="BN3760" s="20">
        <v>258</v>
      </c>
      <c r="BO3760" s="20">
        <v>46</v>
      </c>
      <c r="BP3760" s="20">
        <v>9592</v>
      </c>
      <c r="BQ3760" s="20">
        <v>866</v>
      </c>
      <c r="BR3760" s="20">
        <v>0</v>
      </c>
      <c r="BS3760" s="20">
        <v>141</v>
      </c>
      <c r="BT3760" s="20">
        <v>2522</v>
      </c>
      <c r="BU3760" s="20">
        <v>649</v>
      </c>
      <c r="BV3760" s="20">
        <v>5849</v>
      </c>
    </row>
    <row r="3761" spans="1:74" x14ac:dyDescent="0.25">
      <c r="A3761" s="20" t="s">
        <v>676</v>
      </c>
      <c r="B3761" s="20" t="s">
        <v>702</v>
      </c>
      <c r="C3761" s="20" t="s">
        <v>706</v>
      </c>
      <c r="D3761" s="1">
        <v>44606</v>
      </c>
      <c r="E3761">
        <v>172</v>
      </c>
      <c r="F3761">
        <v>11</v>
      </c>
      <c r="G3761">
        <v>6</v>
      </c>
      <c r="H3761">
        <v>0</v>
      </c>
      <c r="I3761">
        <v>0</v>
      </c>
      <c r="J3761">
        <v>74</v>
      </c>
      <c r="K3761">
        <v>13</v>
      </c>
      <c r="L3761">
        <v>15</v>
      </c>
      <c r="M3761">
        <v>6</v>
      </c>
      <c r="N3761">
        <v>4</v>
      </c>
      <c r="O3761">
        <v>0</v>
      </c>
      <c r="P3761">
        <v>0</v>
      </c>
      <c r="Q3761">
        <v>0</v>
      </c>
      <c r="R3761">
        <v>257</v>
      </c>
      <c r="S3761">
        <v>159</v>
      </c>
      <c r="T3761">
        <v>16</v>
      </c>
      <c r="U3761">
        <v>12</v>
      </c>
      <c r="V3761">
        <v>2</v>
      </c>
      <c r="W3761">
        <v>1960</v>
      </c>
      <c r="X3761">
        <v>558</v>
      </c>
      <c r="Y3761">
        <v>108</v>
      </c>
      <c r="Z3761">
        <v>240</v>
      </c>
      <c r="AA3761">
        <v>38</v>
      </c>
      <c r="AB3761">
        <v>766</v>
      </c>
      <c r="AC3761">
        <v>253</v>
      </c>
      <c r="AD3761">
        <v>15</v>
      </c>
      <c r="AE3761">
        <v>113</v>
      </c>
      <c r="AF3761">
        <v>53</v>
      </c>
      <c r="AG3761">
        <v>362</v>
      </c>
      <c r="AH3761">
        <v>57</v>
      </c>
      <c r="AI3761">
        <v>16</v>
      </c>
      <c r="AJ3761">
        <v>60</v>
      </c>
      <c r="AK3761">
        <v>5</v>
      </c>
      <c r="AL3761">
        <v>61</v>
      </c>
      <c r="AM3761">
        <v>23</v>
      </c>
      <c r="AN3761">
        <v>8</v>
      </c>
      <c r="AO3761">
        <v>3</v>
      </c>
      <c r="AP3761">
        <v>0</v>
      </c>
      <c r="AQ3761">
        <v>0</v>
      </c>
      <c r="AR3761">
        <v>2</v>
      </c>
      <c r="AS3761">
        <v>1</v>
      </c>
      <c r="AT3761">
        <v>0</v>
      </c>
      <c r="AU3761">
        <v>0</v>
      </c>
      <c r="AV3761">
        <v>0</v>
      </c>
      <c r="AW3761">
        <v>0</v>
      </c>
      <c r="AX3761">
        <v>0</v>
      </c>
      <c r="AY3761">
        <v>0</v>
      </c>
      <c r="AZ3761">
        <v>0</v>
      </c>
      <c r="BA3761">
        <v>0</v>
      </c>
      <c r="BB3761">
        <v>0</v>
      </c>
      <c r="BC3761">
        <v>0</v>
      </c>
      <c r="BD3761">
        <v>0</v>
      </c>
      <c r="BE3761">
        <v>0</v>
      </c>
      <c r="BF3761">
        <v>0</v>
      </c>
      <c r="BG3761" s="20">
        <v>8</v>
      </c>
      <c r="BH3761" s="20">
        <v>0</v>
      </c>
      <c r="BI3761" s="20">
        <v>129</v>
      </c>
      <c r="BJ3761" s="20">
        <v>4</v>
      </c>
      <c r="BK3761" s="20">
        <v>224</v>
      </c>
      <c r="BL3761" s="20">
        <v>1440</v>
      </c>
      <c r="BM3761" s="20">
        <v>565</v>
      </c>
      <c r="BN3761" s="20">
        <v>259</v>
      </c>
      <c r="BO3761" s="20">
        <v>46</v>
      </c>
      <c r="BP3761" s="20">
        <v>9641</v>
      </c>
      <c r="BQ3761" s="20">
        <v>879</v>
      </c>
      <c r="BR3761" s="20">
        <v>0</v>
      </c>
      <c r="BS3761" s="20">
        <v>141</v>
      </c>
      <c r="BT3761" s="20">
        <v>2525</v>
      </c>
      <c r="BU3761" s="20">
        <v>683</v>
      </c>
      <c r="BV3761" s="20">
        <v>5860</v>
      </c>
    </row>
    <row r="3762" spans="1:74" x14ac:dyDescent="0.25">
      <c r="A3762" s="20" t="s">
        <v>676</v>
      </c>
      <c r="B3762" s="20" t="s">
        <v>687</v>
      </c>
      <c r="C3762" s="20" t="s">
        <v>707</v>
      </c>
      <c r="D3762" s="1">
        <v>44493</v>
      </c>
      <c r="E3762">
        <v>30</v>
      </c>
      <c r="F3762">
        <v>0</v>
      </c>
      <c r="G3762">
        <v>0</v>
      </c>
      <c r="H3762">
        <v>0</v>
      </c>
      <c r="I3762">
        <v>0</v>
      </c>
      <c r="J3762">
        <v>17</v>
      </c>
      <c r="K3762">
        <v>0</v>
      </c>
      <c r="L3762">
        <v>0</v>
      </c>
      <c r="M3762">
        <v>0</v>
      </c>
      <c r="N3762">
        <v>0</v>
      </c>
      <c r="O3762">
        <v>0</v>
      </c>
      <c r="P3762">
        <v>0</v>
      </c>
      <c r="Q3762">
        <v>0</v>
      </c>
      <c r="R3762">
        <v>127</v>
      </c>
      <c r="S3762">
        <v>0</v>
      </c>
      <c r="T3762">
        <v>57</v>
      </c>
      <c r="U3762">
        <v>5</v>
      </c>
      <c r="V3762">
        <v>1</v>
      </c>
      <c r="W3762">
        <v>263</v>
      </c>
      <c r="X3762">
        <v>0</v>
      </c>
      <c r="Y3762">
        <v>32</v>
      </c>
      <c r="Z3762">
        <v>22</v>
      </c>
      <c r="AA3762">
        <v>11</v>
      </c>
      <c r="AB3762">
        <v>293</v>
      </c>
      <c r="AC3762">
        <v>20</v>
      </c>
      <c r="AD3762">
        <v>1</v>
      </c>
      <c r="AE3762">
        <v>37</v>
      </c>
      <c r="AF3762">
        <v>25</v>
      </c>
      <c r="AG3762">
        <v>46</v>
      </c>
      <c r="AH3762">
        <v>0</v>
      </c>
      <c r="AI3762">
        <v>2</v>
      </c>
      <c r="AJ3762">
        <v>7</v>
      </c>
      <c r="AK3762">
        <v>1</v>
      </c>
      <c r="AL3762">
        <v>8</v>
      </c>
      <c r="AM3762">
        <v>0</v>
      </c>
      <c r="AN3762">
        <v>1</v>
      </c>
      <c r="AO3762">
        <v>0</v>
      </c>
      <c r="AP3762">
        <v>0</v>
      </c>
      <c r="AQ3762">
        <v>0</v>
      </c>
      <c r="AR3762">
        <v>0</v>
      </c>
      <c r="AS3762">
        <v>0</v>
      </c>
      <c r="AT3762">
        <v>0</v>
      </c>
      <c r="AU3762">
        <v>0</v>
      </c>
      <c r="AV3762">
        <v>0</v>
      </c>
      <c r="AW3762">
        <v>0</v>
      </c>
      <c r="AX3762">
        <v>0</v>
      </c>
      <c r="AY3762">
        <v>0</v>
      </c>
      <c r="AZ3762">
        <v>0</v>
      </c>
      <c r="BA3762">
        <v>0</v>
      </c>
      <c r="BB3762">
        <v>1</v>
      </c>
      <c r="BC3762">
        <v>2</v>
      </c>
      <c r="BD3762">
        <v>0</v>
      </c>
      <c r="BE3762">
        <v>0</v>
      </c>
      <c r="BF3762">
        <v>0</v>
      </c>
      <c r="BG3762" s="20"/>
      <c r="BH3762" s="20"/>
      <c r="BI3762" s="20"/>
      <c r="BJ3762" s="20"/>
      <c r="BK3762" s="20"/>
      <c r="BL3762" s="20"/>
      <c r="BM3762" s="20"/>
      <c r="BN3762" s="20"/>
      <c r="BO3762" s="20"/>
      <c r="BP3762" s="20"/>
      <c r="BQ3762" s="20"/>
      <c r="BR3762" s="20"/>
      <c r="BS3762" s="20"/>
      <c r="BT3762" s="20"/>
      <c r="BU3762" s="20"/>
      <c r="BV3762" s="20"/>
    </row>
    <row r="3763" spans="1:74" x14ac:dyDescent="0.25">
      <c r="A3763" s="20" t="s">
        <v>676</v>
      </c>
      <c r="B3763" s="20" t="s">
        <v>687</v>
      </c>
      <c r="C3763" s="20" t="s">
        <v>707</v>
      </c>
      <c r="D3763" s="1">
        <v>44500</v>
      </c>
      <c r="E3763">
        <v>30</v>
      </c>
      <c r="F3763">
        <v>0</v>
      </c>
      <c r="G3763">
        <v>0</v>
      </c>
      <c r="H3763">
        <v>0</v>
      </c>
      <c r="I3763">
        <v>0</v>
      </c>
      <c r="J3763">
        <v>18</v>
      </c>
      <c r="K3763">
        <v>0</v>
      </c>
      <c r="L3763">
        <v>0</v>
      </c>
      <c r="M3763">
        <v>0</v>
      </c>
      <c r="N3763">
        <v>0</v>
      </c>
      <c r="O3763">
        <v>0</v>
      </c>
      <c r="P3763">
        <v>0</v>
      </c>
      <c r="Q3763">
        <v>0</v>
      </c>
      <c r="R3763">
        <v>128</v>
      </c>
      <c r="S3763">
        <v>0</v>
      </c>
      <c r="T3763">
        <v>69</v>
      </c>
      <c r="U3763">
        <v>4</v>
      </c>
      <c r="V3763">
        <v>1</v>
      </c>
      <c r="W3763">
        <v>260</v>
      </c>
      <c r="X3763">
        <v>0</v>
      </c>
      <c r="Y3763">
        <v>46</v>
      </c>
      <c r="Z3763">
        <v>22</v>
      </c>
      <c r="AA3763">
        <v>11</v>
      </c>
      <c r="AB3763">
        <v>292</v>
      </c>
      <c r="AC3763">
        <v>29</v>
      </c>
      <c r="AD3763">
        <v>1</v>
      </c>
      <c r="AE3763">
        <v>37</v>
      </c>
      <c r="AF3763">
        <v>25</v>
      </c>
      <c r="AG3763">
        <v>46</v>
      </c>
      <c r="AH3763">
        <v>0</v>
      </c>
      <c r="AI3763">
        <v>3</v>
      </c>
      <c r="AJ3763">
        <v>7</v>
      </c>
      <c r="AK3763">
        <v>1</v>
      </c>
      <c r="AL3763">
        <v>8</v>
      </c>
      <c r="AM3763">
        <v>0</v>
      </c>
      <c r="AN3763">
        <v>3</v>
      </c>
      <c r="AO3763">
        <v>0</v>
      </c>
      <c r="AP3763">
        <v>0</v>
      </c>
      <c r="AQ3763">
        <v>0</v>
      </c>
      <c r="AR3763">
        <v>0</v>
      </c>
      <c r="AS3763">
        <v>0</v>
      </c>
      <c r="AT3763">
        <v>0</v>
      </c>
      <c r="AU3763">
        <v>0</v>
      </c>
      <c r="AV3763">
        <v>0</v>
      </c>
      <c r="AW3763">
        <v>0</v>
      </c>
      <c r="AX3763">
        <v>0</v>
      </c>
      <c r="AY3763">
        <v>0</v>
      </c>
      <c r="AZ3763">
        <v>0</v>
      </c>
      <c r="BA3763">
        <v>0</v>
      </c>
      <c r="BB3763">
        <v>1</v>
      </c>
      <c r="BC3763">
        <v>2</v>
      </c>
      <c r="BD3763">
        <v>0</v>
      </c>
      <c r="BE3763">
        <v>0</v>
      </c>
      <c r="BF3763">
        <v>0</v>
      </c>
      <c r="BG3763" s="20"/>
      <c r="BH3763" s="20"/>
      <c r="BI3763" s="20"/>
      <c r="BJ3763" s="20"/>
      <c r="BK3763" s="20"/>
      <c r="BL3763" s="20"/>
      <c r="BM3763" s="20"/>
      <c r="BN3763" s="20"/>
      <c r="BO3763" s="20"/>
      <c r="BP3763" s="20"/>
      <c r="BQ3763" s="20"/>
      <c r="BR3763" s="20"/>
      <c r="BS3763" s="20"/>
      <c r="BT3763" s="20"/>
      <c r="BU3763" s="20"/>
      <c r="BV3763" s="20"/>
    </row>
    <row r="3764" spans="1:74" x14ac:dyDescent="0.25">
      <c r="A3764" s="20" t="s">
        <v>676</v>
      </c>
      <c r="B3764" s="20" t="s">
        <v>687</v>
      </c>
      <c r="C3764" s="20" t="s">
        <v>707</v>
      </c>
      <c r="D3764" s="1">
        <v>44507</v>
      </c>
      <c r="E3764">
        <v>31</v>
      </c>
      <c r="F3764">
        <v>0</v>
      </c>
      <c r="G3764">
        <v>0</v>
      </c>
      <c r="H3764">
        <v>0</v>
      </c>
      <c r="I3764">
        <v>0</v>
      </c>
      <c r="J3764">
        <v>18</v>
      </c>
      <c r="K3764">
        <v>0</v>
      </c>
      <c r="L3764">
        <v>0</v>
      </c>
      <c r="M3764">
        <v>0</v>
      </c>
      <c r="N3764">
        <v>0</v>
      </c>
      <c r="O3764">
        <v>0</v>
      </c>
      <c r="P3764">
        <v>0</v>
      </c>
      <c r="Q3764">
        <v>0</v>
      </c>
      <c r="R3764">
        <v>126</v>
      </c>
      <c r="S3764">
        <v>85</v>
      </c>
      <c r="T3764">
        <v>1</v>
      </c>
      <c r="U3764">
        <v>4</v>
      </c>
      <c r="V3764">
        <v>1</v>
      </c>
      <c r="W3764">
        <v>263</v>
      </c>
      <c r="X3764">
        <v>61</v>
      </c>
      <c r="Y3764">
        <v>2</v>
      </c>
      <c r="Z3764">
        <v>22</v>
      </c>
      <c r="AA3764">
        <v>11</v>
      </c>
      <c r="AB3764">
        <v>289</v>
      </c>
      <c r="AC3764">
        <v>42</v>
      </c>
      <c r="AD3764">
        <v>1</v>
      </c>
      <c r="AE3764">
        <v>37</v>
      </c>
      <c r="AF3764">
        <v>23</v>
      </c>
      <c r="AG3764">
        <v>45</v>
      </c>
      <c r="AH3764">
        <v>4</v>
      </c>
      <c r="AI3764">
        <v>0</v>
      </c>
      <c r="AJ3764">
        <v>7</v>
      </c>
      <c r="AK3764">
        <v>1</v>
      </c>
      <c r="AL3764">
        <v>8</v>
      </c>
      <c r="AM3764">
        <v>4</v>
      </c>
      <c r="AN3764">
        <v>0</v>
      </c>
      <c r="AO3764">
        <v>0</v>
      </c>
      <c r="AP3764">
        <v>0</v>
      </c>
      <c r="AQ3764">
        <v>0</v>
      </c>
      <c r="AR3764">
        <v>0</v>
      </c>
      <c r="AS3764">
        <v>0</v>
      </c>
      <c r="AT3764">
        <v>0</v>
      </c>
      <c r="AU3764">
        <v>0</v>
      </c>
      <c r="AV3764">
        <v>0</v>
      </c>
      <c r="AW3764">
        <v>0</v>
      </c>
      <c r="AX3764">
        <v>0</v>
      </c>
      <c r="AY3764">
        <v>0</v>
      </c>
      <c r="AZ3764">
        <v>0</v>
      </c>
      <c r="BA3764">
        <v>0</v>
      </c>
      <c r="BB3764">
        <v>0</v>
      </c>
      <c r="BC3764">
        <v>0</v>
      </c>
      <c r="BD3764">
        <v>0</v>
      </c>
      <c r="BE3764">
        <v>0</v>
      </c>
      <c r="BF3764">
        <v>0</v>
      </c>
      <c r="BG3764" s="20">
        <v>0</v>
      </c>
      <c r="BH3764" s="20">
        <v>0</v>
      </c>
      <c r="BI3764" s="20">
        <v>30</v>
      </c>
      <c r="BJ3764" s="20">
        <v>0</v>
      </c>
      <c r="BK3764" s="20">
        <v>117</v>
      </c>
      <c r="BL3764" s="20">
        <v>222</v>
      </c>
      <c r="BM3764" s="20">
        <v>224</v>
      </c>
      <c r="BN3764" s="20">
        <v>35</v>
      </c>
      <c r="BO3764" s="20">
        <v>8</v>
      </c>
      <c r="BP3764" s="20"/>
      <c r="BQ3764" s="20"/>
      <c r="BR3764" s="20"/>
      <c r="BS3764" s="20"/>
      <c r="BT3764" s="20"/>
      <c r="BU3764" s="20"/>
      <c r="BV3764" s="20"/>
    </row>
    <row r="3765" spans="1:74" x14ac:dyDescent="0.25">
      <c r="A3765" s="20" t="s">
        <v>676</v>
      </c>
      <c r="B3765" s="20" t="s">
        <v>687</v>
      </c>
      <c r="C3765" s="20" t="s">
        <v>707</v>
      </c>
      <c r="D3765" s="1">
        <v>44514</v>
      </c>
      <c r="E3765">
        <v>31</v>
      </c>
      <c r="F3765">
        <v>0</v>
      </c>
      <c r="G3765">
        <v>0</v>
      </c>
      <c r="H3765">
        <v>0</v>
      </c>
      <c r="I3765">
        <v>0</v>
      </c>
      <c r="J3765">
        <v>19</v>
      </c>
      <c r="K3765">
        <v>0</v>
      </c>
      <c r="L3765">
        <v>0</v>
      </c>
      <c r="M3765">
        <v>0</v>
      </c>
      <c r="N3765">
        <v>0</v>
      </c>
      <c r="O3765">
        <v>0</v>
      </c>
      <c r="P3765">
        <v>0</v>
      </c>
      <c r="Q3765">
        <v>0</v>
      </c>
      <c r="R3765">
        <v>127</v>
      </c>
      <c r="S3765">
        <v>90</v>
      </c>
      <c r="T3765">
        <v>1</v>
      </c>
      <c r="U3765">
        <v>4</v>
      </c>
      <c r="V3765">
        <v>1</v>
      </c>
      <c r="W3765">
        <v>262</v>
      </c>
      <c r="X3765">
        <v>67</v>
      </c>
      <c r="Y3765">
        <v>2</v>
      </c>
      <c r="Z3765">
        <v>22</v>
      </c>
      <c r="AA3765">
        <v>11</v>
      </c>
      <c r="AB3765">
        <v>290</v>
      </c>
      <c r="AC3765">
        <v>46</v>
      </c>
      <c r="AD3765">
        <v>1</v>
      </c>
      <c r="AE3765">
        <v>38</v>
      </c>
      <c r="AF3765">
        <v>23</v>
      </c>
      <c r="AG3765">
        <v>43</v>
      </c>
      <c r="AH3765">
        <v>4</v>
      </c>
      <c r="AI3765">
        <v>0</v>
      </c>
      <c r="AJ3765">
        <v>7</v>
      </c>
      <c r="AK3765">
        <v>1</v>
      </c>
      <c r="AL3765">
        <v>8</v>
      </c>
      <c r="AM3765">
        <v>4</v>
      </c>
      <c r="AN3765">
        <v>0</v>
      </c>
      <c r="AO3765">
        <v>0</v>
      </c>
      <c r="AP3765">
        <v>0</v>
      </c>
      <c r="AQ3765">
        <v>0</v>
      </c>
      <c r="AR3765">
        <v>0</v>
      </c>
      <c r="AS3765">
        <v>0</v>
      </c>
      <c r="AT3765">
        <v>0</v>
      </c>
      <c r="AU3765">
        <v>0</v>
      </c>
      <c r="AV3765">
        <v>0</v>
      </c>
      <c r="AW3765">
        <v>0</v>
      </c>
      <c r="AX3765">
        <v>0</v>
      </c>
      <c r="AY3765">
        <v>0</v>
      </c>
      <c r="AZ3765">
        <v>0</v>
      </c>
      <c r="BA3765">
        <v>0</v>
      </c>
      <c r="BB3765">
        <v>0</v>
      </c>
      <c r="BC3765">
        <v>0</v>
      </c>
      <c r="BD3765">
        <v>0</v>
      </c>
      <c r="BE3765">
        <v>0</v>
      </c>
      <c r="BF3765">
        <v>0</v>
      </c>
      <c r="BG3765" s="20">
        <v>0</v>
      </c>
      <c r="BH3765" s="20">
        <v>0</v>
      </c>
      <c r="BI3765" s="20">
        <v>30</v>
      </c>
      <c r="BJ3765" s="20">
        <v>0</v>
      </c>
      <c r="BK3765" s="20">
        <v>119</v>
      </c>
      <c r="BL3765" s="20">
        <v>221</v>
      </c>
      <c r="BM3765" s="20">
        <v>224</v>
      </c>
      <c r="BN3765" s="20">
        <v>33</v>
      </c>
      <c r="BO3765" s="20">
        <v>8</v>
      </c>
      <c r="BP3765" s="20"/>
      <c r="BQ3765" s="20"/>
      <c r="BR3765" s="20"/>
      <c r="BS3765" s="20"/>
      <c r="BT3765" s="20"/>
      <c r="BU3765" s="20"/>
      <c r="BV3765" s="20"/>
    </row>
    <row r="3766" spans="1:74" x14ac:dyDescent="0.25">
      <c r="A3766" s="20" t="s">
        <v>676</v>
      </c>
      <c r="B3766" s="20" t="s">
        <v>687</v>
      </c>
      <c r="C3766" s="20" t="s">
        <v>707</v>
      </c>
      <c r="D3766" s="1">
        <v>44521</v>
      </c>
      <c r="E3766">
        <v>31</v>
      </c>
      <c r="F3766">
        <v>0</v>
      </c>
      <c r="G3766">
        <v>0</v>
      </c>
      <c r="H3766">
        <v>0</v>
      </c>
      <c r="I3766">
        <v>0</v>
      </c>
      <c r="J3766">
        <v>19</v>
      </c>
      <c r="K3766">
        <v>0</v>
      </c>
      <c r="L3766">
        <v>0</v>
      </c>
      <c r="M3766">
        <v>0</v>
      </c>
      <c r="N3766">
        <v>0</v>
      </c>
      <c r="O3766">
        <v>0</v>
      </c>
      <c r="P3766">
        <v>0</v>
      </c>
      <c r="Q3766">
        <v>0</v>
      </c>
      <c r="R3766">
        <v>127</v>
      </c>
      <c r="S3766">
        <v>93</v>
      </c>
      <c r="T3766">
        <v>1</v>
      </c>
      <c r="U3766">
        <v>5</v>
      </c>
      <c r="V3766">
        <v>0</v>
      </c>
      <c r="W3766">
        <v>265</v>
      </c>
      <c r="X3766">
        <v>83</v>
      </c>
      <c r="Y3766">
        <v>2</v>
      </c>
      <c r="Z3766">
        <v>22</v>
      </c>
      <c r="AA3766">
        <v>12</v>
      </c>
      <c r="AB3766">
        <v>289</v>
      </c>
      <c r="AC3766">
        <v>62</v>
      </c>
      <c r="AD3766">
        <v>1</v>
      </c>
      <c r="AE3766">
        <v>38</v>
      </c>
      <c r="AF3766">
        <v>23</v>
      </c>
      <c r="AG3766">
        <v>45</v>
      </c>
      <c r="AH3766">
        <v>4</v>
      </c>
      <c r="AI3766">
        <v>0</v>
      </c>
      <c r="AJ3766">
        <v>7</v>
      </c>
      <c r="AK3766">
        <v>2</v>
      </c>
      <c r="AL3766">
        <v>8</v>
      </c>
      <c r="AM3766">
        <v>4</v>
      </c>
      <c r="AN3766">
        <v>0</v>
      </c>
      <c r="AO3766">
        <v>0</v>
      </c>
      <c r="AP3766">
        <v>0</v>
      </c>
      <c r="AQ3766">
        <v>0</v>
      </c>
      <c r="AR3766">
        <v>0</v>
      </c>
      <c r="AS3766">
        <v>0</v>
      </c>
      <c r="AT3766">
        <v>0</v>
      </c>
      <c r="AU3766">
        <v>0</v>
      </c>
      <c r="AV3766">
        <v>0</v>
      </c>
      <c r="AW3766">
        <v>0</v>
      </c>
      <c r="AX3766">
        <v>0</v>
      </c>
      <c r="AY3766">
        <v>0</v>
      </c>
      <c r="AZ3766">
        <v>0</v>
      </c>
      <c r="BA3766">
        <v>0</v>
      </c>
      <c r="BB3766">
        <v>0</v>
      </c>
      <c r="BC3766">
        <v>0</v>
      </c>
      <c r="BD3766">
        <v>0</v>
      </c>
      <c r="BE3766">
        <v>0</v>
      </c>
      <c r="BF3766">
        <v>0</v>
      </c>
      <c r="BG3766" s="20">
        <v>0</v>
      </c>
      <c r="BH3766" s="20">
        <v>0</v>
      </c>
      <c r="BI3766" s="20">
        <v>30</v>
      </c>
      <c r="BJ3766" s="20">
        <v>0</v>
      </c>
      <c r="BK3766" s="20">
        <v>120</v>
      </c>
      <c r="BL3766" s="20">
        <v>222</v>
      </c>
      <c r="BM3766" s="20">
        <v>223</v>
      </c>
      <c r="BN3766" s="20">
        <v>34</v>
      </c>
      <c r="BO3766" s="20">
        <v>8</v>
      </c>
      <c r="BP3766" s="20"/>
      <c r="BQ3766" s="20"/>
      <c r="BR3766" s="20"/>
      <c r="BS3766" s="20"/>
      <c r="BT3766" s="20"/>
      <c r="BU3766" s="20"/>
      <c r="BV3766" s="20"/>
    </row>
    <row r="3767" spans="1:74" x14ac:dyDescent="0.25">
      <c r="A3767" s="20" t="s">
        <v>676</v>
      </c>
      <c r="B3767" s="20" t="s">
        <v>687</v>
      </c>
      <c r="C3767" s="20" t="s">
        <v>707</v>
      </c>
      <c r="D3767" s="1">
        <v>44528</v>
      </c>
      <c r="E3767">
        <v>32</v>
      </c>
      <c r="F3767">
        <v>0</v>
      </c>
      <c r="G3767">
        <v>0</v>
      </c>
      <c r="H3767">
        <v>0</v>
      </c>
      <c r="I3767">
        <v>0</v>
      </c>
      <c r="J3767">
        <v>22</v>
      </c>
      <c r="K3767">
        <v>0</v>
      </c>
      <c r="L3767">
        <v>1</v>
      </c>
      <c r="M3767">
        <v>0</v>
      </c>
      <c r="N3767">
        <v>0</v>
      </c>
      <c r="O3767">
        <v>0</v>
      </c>
      <c r="P3767">
        <v>0</v>
      </c>
      <c r="Q3767">
        <v>0</v>
      </c>
      <c r="R3767">
        <v>127</v>
      </c>
      <c r="S3767">
        <v>98</v>
      </c>
      <c r="T3767">
        <v>1</v>
      </c>
      <c r="U3767">
        <v>5</v>
      </c>
      <c r="V3767">
        <v>0</v>
      </c>
      <c r="W3767">
        <v>264</v>
      </c>
      <c r="X3767">
        <v>104</v>
      </c>
      <c r="Y3767">
        <v>2</v>
      </c>
      <c r="Z3767">
        <v>22</v>
      </c>
      <c r="AA3767">
        <v>12</v>
      </c>
      <c r="AB3767">
        <v>288</v>
      </c>
      <c r="AC3767">
        <v>97</v>
      </c>
      <c r="AD3767">
        <v>1</v>
      </c>
      <c r="AE3767">
        <v>37</v>
      </c>
      <c r="AF3767">
        <v>23</v>
      </c>
      <c r="AG3767">
        <v>45</v>
      </c>
      <c r="AH3767">
        <v>5</v>
      </c>
      <c r="AI3767">
        <v>0</v>
      </c>
      <c r="AJ3767">
        <v>7</v>
      </c>
      <c r="AK3767">
        <v>2</v>
      </c>
      <c r="AL3767">
        <v>10</v>
      </c>
      <c r="AM3767">
        <v>9</v>
      </c>
      <c r="AN3767">
        <v>0</v>
      </c>
      <c r="AO3767">
        <v>0</v>
      </c>
      <c r="AP3767">
        <v>0</v>
      </c>
      <c r="AQ3767">
        <v>0</v>
      </c>
      <c r="AR3767">
        <v>0</v>
      </c>
      <c r="AS3767">
        <v>0</v>
      </c>
      <c r="AT3767">
        <v>0</v>
      </c>
      <c r="AU3767">
        <v>0</v>
      </c>
      <c r="AV3767">
        <v>0</v>
      </c>
      <c r="AW3767">
        <v>0</v>
      </c>
      <c r="AX3767">
        <v>0</v>
      </c>
      <c r="AY3767">
        <v>0</v>
      </c>
      <c r="AZ3767">
        <v>0</v>
      </c>
      <c r="BA3767">
        <v>0</v>
      </c>
      <c r="BB3767">
        <v>0</v>
      </c>
      <c r="BC3767">
        <v>0</v>
      </c>
      <c r="BD3767">
        <v>0</v>
      </c>
      <c r="BE3767">
        <v>0</v>
      </c>
      <c r="BF3767">
        <v>0</v>
      </c>
      <c r="BG3767" s="20">
        <v>0</v>
      </c>
      <c r="BH3767" s="20">
        <v>0</v>
      </c>
      <c r="BI3767" s="20">
        <v>30</v>
      </c>
      <c r="BJ3767" s="20">
        <v>0</v>
      </c>
      <c r="BK3767" s="20">
        <v>120</v>
      </c>
      <c r="BL3767" s="20">
        <v>221</v>
      </c>
      <c r="BM3767" s="20">
        <v>224</v>
      </c>
      <c r="BN3767" s="20">
        <v>34</v>
      </c>
      <c r="BO3767" s="20">
        <v>10</v>
      </c>
      <c r="BP3767" s="20"/>
      <c r="BQ3767" s="20"/>
      <c r="BR3767" s="20"/>
      <c r="BS3767" s="20"/>
      <c r="BT3767" s="20"/>
      <c r="BU3767" s="20"/>
      <c r="BV3767" s="20"/>
    </row>
    <row r="3768" spans="1:74" x14ac:dyDescent="0.25">
      <c r="A3768" s="20" t="s">
        <v>676</v>
      </c>
      <c r="B3768" s="20" t="s">
        <v>687</v>
      </c>
      <c r="C3768" s="20" t="s">
        <v>707</v>
      </c>
      <c r="D3768" s="1">
        <v>44535</v>
      </c>
      <c r="E3768">
        <v>32</v>
      </c>
      <c r="F3768">
        <v>0</v>
      </c>
      <c r="G3768">
        <v>0</v>
      </c>
      <c r="H3768">
        <v>0</v>
      </c>
      <c r="I3768">
        <v>0</v>
      </c>
      <c r="J3768">
        <v>23</v>
      </c>
      <c r="K3768">
        <v>0</v>
      </c>
      <c r="L3768">
        <v>1</v>
      </c>
      <c r="M3768">
        <v>0</v>
      </c>
      <c r="N3768">
        <v>0</v>
      </c>
      <c r="O3768">
        <v>0</v>
      </c>
      <c r="P3768">
        <v>0</v>
      </c>
      <c r="Q3768">
        <v>0</v>
      </c>
      <c r="R3768">
        <v>127</v>
      </c>
      <c r="S3768">
        <v>101</v>
      </c>
      <c r="T3768">
        <v>1</v>
      </c>
      <c r="U3768">
        <v>4</v>
      </c>
      <c r="V3768">
        <v>0</v>
      </c>
      <c r="W3768">
        <v>264</v>
      </c>
      <c r="X3768">
        <v>132</v>
      </c>
      <c r="Y3768">
        <v>2</v>
      </c>
      <c r="Z3768">
        <v>22</v>
      </c>
      <c r="AA3768">
        <v>12</v>
      </c>
      <c r="AB3768">
        <v>288</v>
      </c>
      <c r="AC3768">
        <v>129</v>
      </c>
      <c r="AD3768">
        <v>1</v>
      </c>
      <c r="AE3768">
        <v>36</v>
      </c>
      <c r="AF3768">
        <v>23</v>
      </c>
      <c r="AG3768">
        <v>45</v>
      </c>
      <c r="AH3768">
        <v>5</v>
      </c>
      <c r="AI3768">
        <v>0</v>
      </c>
      <c r="AJ3768">
        <v>7</v>
      </c>
      <c r="AK3768">
        <v>2</v>
      </c>
      <c r="AL3768">
        <v>10</v>
      </c>
      <c r="AM3768">
        <v>9</v>
      </c>
      <c r="AN3768">
        <v>0</v>
      </c>
      <c r="AO3768">
        <v>0</v>
      </c>
      <c r="AP3768">
        <v>0</v>
      </c>
      <c r="AQ3768">
        <v>0</v>
      </c>
      <c r="AR3768">
        <v>0</v>
      </c>
      <c r="AS3768">
        <v>0</v>
      </c>
      <c r="AT3768">
        <v>0</v>
      </c>
      <c r="AU3768">
        <v>0</v>
      </c>
      <c r="AV3768">
        <v>0</v>
      </c>
      <c r="AW3768">
        <v>0</v>
      </c>
      <c r="AX3768">
        <v>0</v>
      </c>
      <c r="AY3768">
        <v>0</v>
      </c>
      <c r="AZ3768">
        <v>0</v>
      </c>
      <c r="BA3768">
        <v>0</v>
      </c>
      <c r="BB3768">
        <v>0</v>
      </c>
      <c r="BC3768">
        <v>0</v>
      </c>
      <c r="BD3768">
        <v>0</v>
      </c>
      <c r="BE3768">
        <v>0</v>
      </c>
      <c r="BF3768">
        <v>0</v>
      </c>
      <c r="BG3768" s="20">
        <v>0</v>
      </c>
      <c r="BH3768" s="20">
        <v>0</v>
      </c>
      <c r="BI3768" s="20">
        <v>30</v>
      </c>
      <c r="BJ3768" s="20">
        <v>0</v>
      </c>
      <c r="BK3768" s="20">
        <v>121</v>
      </c>
      <c r="BL3768" s="20">
        <v>222</v>
      </c>
      <c r="BM3768" s="20">
        <v>226</v>
      </c>
      <c r="BN3768" s="20">
        <v>34</v>
      </c>
      <c r="BO3768" s="20">
        <v>10</v>
      </c>
      <c r="BP3768" s="20"/>
      <c r="BQ3768" s="20"/>
      <c r="BR3768" s="20"/>
      <c r="BS3768" s="20"/>
      <c r="BT3768" s="20"/>
      <c r="BU3768" s="20"/>
      <c r="BV3768" s="20"/>
    </row>
    <row r="3769" spans="1:74" x14ac:dyDescent="0.25">
      <c r="A3769" s="20" t="s">
        <v>676</v>
      </c>
      <c r="B3769" s="20" t="s">
        <v>687</v>
      </c>
      <c r="C3769" s="20" t="s">
        <v>707</v>
      </c>
      <c r="D3769" s="1">
        <v>44542</v>
      </c>
      <c r="E3769">
        <v>32</v>
      </c>
      <c r="F3769">
        <v>0</v>
      </c>
      <c r="G3769">
        <v>0</v>
      </c>
      <c r="H3769">
        <v>0</v>
      </c>
      <c r="I3769">
        <v>0</v>
      </c>
      <c r="J3769">
        <v>24</v>
      </c>
      <c r="K3769">
        <v>0</v>
      </c>
      <c r="L3769">
        <v>0</v>
      </c>
      <c r="M3769">
        <v>0</v>
      </c>
      <c r="N3769">
        <v>0</v>
      </c>
      <c r="O3769">
        <v>0</v>
      </c>
      <c r="P3769">
        <v>0</v>
      </c>
      <c r="Q3769">
        <v>0</v>
      </c>
      <c r="R3769">
        <v>127</v>
      </c>
      <c r="S3769">
        <v>102</v>
      </c>
      <c r="T3769">
        <v>1</v>
      </c>
      <c r="U3769">
        <v>4</v>
      </c>
      <c r="V3769">
        <v>0</v>
      </c>
      <c r="W3769">
        <v>263</v>
      </c>
      <c r="X3769">
        <v>144</v>
      </c>
      <c r="Y3769">
        <v>2</v>
      </c>
      <c r="Z3769">
        <v>20</v>
      </c>
      <c r="AA3769">
        <v>11</v>
      </c>
      <c r="AB3769">
        <v>290</v>
      </c>
      <c r="AC3769">
        <v>153</v>
      </c>
      <c r="AD3769">
        <v>1</v>
      </c>
      <c r="AE3769">
        <v>36</v>
      </c>
      <c r="AF3769">
        <v>24</v>
      </c>
      <c r="AG3769">
        <v>45</v>
      </c>
      <c r="AH3769">
        <v>7</v>
      </c>
      <c r="AI3769">
        <v>0</v>
      </c>
      <c r="AJ3769">
        <v>7</v>
      </c>
      <c r="AK3769">
        <v>3</v>
      </c>
      <c r="AL3769">
        <v>10</v>
      </c>
      <c r="AM3769">
        <v>9</v>
      </c>
      <c r="AN3769">
        <v>0</v>
      </c>
      <c r="AO3769">
        <v>0</v>
      </c>
      <c r="AP3769">
        <v>0</v>
      </c>
      <c r="AQ3769">
        <v>0</v>
      </c>
      <c r="AR3769">
        <v>0</v>
      </c>
      <c r="AS3769">
        <v>0</v>
      </c>
      <c r="AT3769">
        <v>0</v>
      </c>
      <c r="AU3769">
        <v>0</v>
      </c>
      <c r="AV3769">
        <v>0</v>
      </c>
      <c r="AW3769">
        <v>0</v>
      </c>
      <c r="AX3769">
        <v>0</v>
      </c>
      <c r="AY3769">
        <v>0</v>
      </c>
      <c r="AZ3769">
        <v>0</v>
      </c>
      <c r="BA3769">
        <v>0</v>
      </c>
      <c r="BB3769">
        <v>0</v>
      </c>
      <c r="BC3769">
        <v>0</v>
      </c>
      <c r="BD3769">
        <v>0</v>
      </c>
      <c r="BE3769">
        <v>0</v>
      </c>
      <c r="BF3769">
        <v>0</v>
      </c>
      <c r="BG3769" s="20">
        <v>0</v>
      </c>
      <c r="BH3769" s="20">
        <v>0</v>
      </c>
      <c r="BI3769" s="20">
        <v>30</v>
      </c>
      <c r="BJ3769" s="20">
        <v>0</v>
      </c>
      <c r="BK3769" s="20">
        <v>121</v>
      </c>
      <c r="BL3769" s="20">
        <v>224</v>
      </c>
      <c r="BM3769" s="20">
        <v>227</v>
      </c>
      <c r="BN3769" s="20">
        <v>34</v>
      </c>
      <c r="BO3769" s="20">
        <v>10</v>
      </c>
      <c r="BP3769" s="20"/>
      <c r="BQ3769" s="20"/>
      <c r="BR3769" s="20"/>
      <c r="BS3769" s="20"/>
      <c r="BT3769" s="20"/>
      <c r="BU3769" s="20"/>
      <c r="BV3769" s="20"/>
    </row>
    <row r="3770" spans="1:74" x14ac:dyDescent="0.25">
      <c r="A3770" s="20" t="s">
        <v>676</v>
      </c>
      <c r="B3770" s="20" t="s">
        <v>687</v>
      </c>
      <c r="C3770" s="20" t="s">
        <v>707</v>
      </c>
      <c r="D3770" s="1">
        <v>44549</v>
      </c>
      <c r="E3770">
        <v>32</v>
      </c>
      <c r="F3770">
        <v>0</v>
      </c>
      <c r="G3770">
        <v>0</v>
      </c>
      <c r="H3770">
        <v>0</v>
      </c>
      <c r="I3770">
        <v>0</v>
      </c>
      <c r="J3770">
        <v>25</v>
      </c>
      <c r="K3770">
        <v>0</v>
      </c>
      <c r="L3770">
        <v>0</v>
      </c>
      <c r="M3770">
        <v>0</v>
      </c>
      <c r="N3770">
        <v>0</v>
      </c>
      <c r="O3770">
        <v>0</v>
      </c>
      <c r="P3770">
        <v>0</v>
      </c>
      <c r="Q3770">
        <v>0</v>
      </c>
      <c r="R3770">
        <v>127</v>
      </c>
      <c r="S3770">
        <v>108</v>
      </c>
      <c r="T3770">
        <v>1</v>
      </c>
      <c r="U3770">
        <v>4</v>
      </c>
      <c r="V3770">
        <v>0</v>
      </c>
      <c r="W3770">
        <v>262</v>
      </c>
      <c r="X3770">
        <v>177</v>
      </c>
      <c r="Y3770">
        <v>2</v>
      </c>
      <c r="Z3770">
        <v>19</v>
      </c>
      <c r="AA3770">
        <v>9</v>
      </c>
      <c r="AB3770">
        <v>287</v>
      </c>
      <c r="AC3770">
        <v>179</v>
      </c>
      <c r="AD3770">
        <v>1</v>
      </c>
      <c r="AE3770">
        <v>35</v>
      </c>
      <c r="AF3770">
        <v>23</v>
      </c>
      <c r="AG3770">
        <v>45</v>
      </c>
      <c r="AH3770">
        <v>14</v>
      </c>
      <c r="AI3770">
        <v>0</v>
      </c>
      <c r="AJ3770">
        <v>7</v>
      </c>
      <c r="AK3770">
        <v>3</v>
      </c>
      <c r="AL3770">
        <v>10</v>
      </c>
      <c r="AM3770">
        <v>10</v>
      </c>
      <c r="AN3770">
        <v>0</v>
      </c>
      <c r="AO3770">
        <v>0</v>
      </c>
      <c r="AP3770">
        <v>0</v>
      </c>
      <c r="AQ3770">
        <v>0</v>
      </c>
      <c r="AR3770">
        <v>0</v>
      </c>
      <c r="AS3770">
        <v>0</v>
      </c>
      <c r="AT3770">
        <v>0</v>
      </c>
      <c r="AU3770">
        <v>0</v>
      </c>
      <c r="AV3770">
        <v>0</v>
      </c>
      <c r="AW3770">
        <v>0</v>
      </c>
      <c r="AX3770">
        <v>0</v>
      </c>
      <c r="AY3770">
        <v>0</v>
      </c>
      <c r="AZ3770">
        <v>0</v>
      </c>
      <c r="BA3770">
        <v>0</v>
      </c>
      <c r="BB3770">
        <v>0</v>
      </c>
      <c r="BC3770">
        <v>0</v>
      </c>
      <c r="BD3770">
        <v>0</v>
      </c>
      <c r="BE3770">
        <v>0</v>
      </c>
      <c r="BF3770">
        <v>0</v>
      </c>
      <c r="BG3770" s="20">
        <v>0</v>
      </c>
      <c r="BH3770" s="20">
        <v>0</v>
      </c>
      <c r="BI3770" s="20">
        <v>30</v>
      </c>
      <c r="BJ3770" s="20">
        <v>0</v>
      </c>
      <c r="BK3770" s="20">
        <v>121</v>
      </c>
      <c r="BL3770" s="20">
        <v>226</v>
      </c>
      <c r="BM3770" s="20">
        <v>225</v>
      </c>
      <c r="BN3770" s="20">
        <v>34</v>
      </c>
      <c r="BO3770" s="20">
        <v>10</v>
      </c>
      <c r="BP3770" s="20">
        <v>1491</v>
      </c>
      <c r="BQ3770" s="20">
        <v>486</v>
      </c>
      <c r="BR3770" s="20">
        <v>0</v>
      </c>
      <c r="BS3770" s="20">
        <v>3</v>
      </c>
      <c r="BT3770" s="20">
        <v>325</v>
      </c>
      <c r="BU3770" s="20">
        <v>124</v>
      </c>
      <c r="BV3770" s="20">
        <v>994</v>
      </c>
    </row>
    <row r="3771" spans="1:74" x14ac:dyDescent="0.25">
      <c r="A3771" s="20" t="s">
        <v>676</v>
      </c>
      <c r="B3771" s="20" t="s">
        <v>687</v>
      </c>
      <c r="C3771" s="20" t="s">
        <v>707</v>
      </c>
      <c r="D3771" s="1">
        <v>44558</v>
      </c>
      <c r="E3771">
        <v>32</v>
      </c>
      <c r="F3771">
        <v>0</v>
      </c>
      <c r="G3771">
        <v>0</v>
      </c>
      <c r="H3771">
        <v>0</v>
      </c>
      <c r="I3771">
        <v>0</v>
      </c>
      <c r="J3771">
        <v>26</v>
      </c>
      <c r="K3771">
        <v>0</v>
      </c>
      <c r="L3771">
        <v>0</v>
      </c>
      <c r="M3771">
        <v>0</v>
      </c>
      <c r="N3771">
        <v>0</v>
      </c>
      <c r="O3771">
        <v>0</v>
      </c>
      <c r="P3771">
        <v>0</v>
      </c>
      <c r="Q3771">
        <v>0</v>
      </c>
      <c r="R3771">
        <v>128</v>
      </c>
      <c r="S3771">
        <v>111</v>
      </c>
      <c r="T3771">
        <v>1</v>
      </c>
      <c r="U3771">
        <v>4</v>
      </c>
      <c r="V3771">
        <v>0</v>
      </c>
      <c r="W3771">
        <v>259</v>
      </c>
      <c r="X3771">
        <v>182</v>
      </c>
      <c r="Y3771">
        <v>2</v>
      </c>
      <c r="Z3771">
        <v>19</v>
      </c>
      <c r="AA3771">
        <v>9</v>
      </c>
      <c r="AB3771">
        <v>287</v>
      </c>
      <c r="AC3771">
        <v>186</v>
      </c>
      <c r="AD3771">
        <v>1</v>
      </c>
      <c r="AE3771">
        <v>35</v>
      </c>
      <c r="AF3771">
        <v>22</v>
      </c>
      <c r="AG3771">
        <v>46</v>
      </c>
      <c r="AH3771">
        <v>22</v>
      </c>
      <c r="AI3771">
        <v>0</v>
      </c>
      <c r="AJ3771">
        <v>7</v>
      </c>
      <c r="AK3771">
        <v>3</v>
      </c>
      <c r="AL3771">
        <v>10</v>
      </c>
      <c r="AM3771">
        <v>10</v>
      </c>
      <c r="AN3771">
        <v>0</v>
      </c>
      <c r="AO3771">
        <v>0</v>
      </c>
      <c r="AP3771">
        <v>0</v>
      </c>
      <c r="AQ3771">
        <v>0</v>
      </c>
      <c r="AR3771">
        <v>0</v>
      </c>
      <c r="AS3771">
        <v>0</v>
      </c>
      <c r="AT3771">
        <v>0</v>
      </c>
      <c r="AU3771">
        <v>0</v>
      </c>
      <c r="AV3771">
        <v>0</v>
      </c>
      <c r="AW3771">
        <v>0</v>
      </c>
      <c r="AX3771">
        <v>0</v>
      </c>
      <c r="AY3771">
        <v>0</v>
      </c>
      <c r="AZ3771">
        <v>0</v>
      </c>
      <c r="BA3771">
        <v>0</v>
      </c>
      <c r="BB3771">
        <v>0</v>
      </c>
      <c r="BC3771">
        <v>0</v>
      </c>
      <c r="BD3771">
        <v>0</v>
      </c>
      <c r="BE3771">
        <v>0</v>
      </c>
      <c r="BF3771">
        <v>0</v>
      </c>
      <c r="BG3771" s="20">
        <v>0</v>
      </c>
      <c r="BH3771" s="20">
        <v>0</v>
      </c>
      <c r="BI3771" s="20">
        <v>30</v>
      </c>
      <c r="BJ3771" s="20">
        <v>0</v>
      </c>
      <c r="BK3771" s="20">
        <v>122</v>
      </c>
      <c r="BL3771" s="20">
        <v>223</v>
      </c>
      <c r="BM3771" s="20">
        <v>225</v>
      </c>
      <c r="BN3771" s="20">
        <v>36</v>
      </c>
      <c r="BO3771" s="20">
        <v>10</v>
      </c>
      <c r="BP3771" s="20">
        <v>1501</v>
      </c>
      <c r="BQ3771" s="20">
        <v>611</v>
      </c>
      <c r="BR3771" s="20">
        <v>0</v>
      </c>
      <c r="BS3771" s="20">
        <v>3</v>
      </c>
      <c r="BT3771" s="20">
        <v>325</v>
      </c>
      <c r="BU3771" s="20">
        <v>125</v>
      </c>
      <c r="BV3771" s="20">
        <v>1000</v>
      </c>
    </row>
    <row r="3772" spans="1:74" x14ac:dyDescent="0.25">
      <c r="A3772" s="20" t="s">
        <v>676</v>
      </c>
      <c r="B3772" s="20" t="s">
        <v>687</v>
      </c>
      <c r="C3772" s="20" t="s">
        <v>707</v>
      </c>
      <c r="D3772" s="1">
        <v>44564</v>
      </c>
      <c r="E3772">
        <v>32</v>
      </c>
      <c r="F3772">
        <v>0</v>
      </c>
      <c r="G3772">
        <v>0</v>
      </c>
      <c r="H3772">
        <v>0</v>
      </c>
      <c r="I3772">
        <v>0</v>
      </c>
      <c r="J3772">
        <v>27</v>
      </c>
      <c r="K3772">
        <v>0</v>
      </c>
      <c r="L3772">
        <v>0</v>
      </c>
      <c r="M3772">
        <v>0</v>
      </c>
      <c r="N3772">
        <v>0</v>
      </c>
      <c r="O3772">
        <v>0</v>
      </c>
      <c r="P3772">
        <v>0</v>
      </c>
      <c r="Q3772">
        <v>0</v>
      </c>
      <c r="R3772">
        <v>128</v>
      </c>
      <c r="S3772">
        <v>111</v>
      </c>
      <c r="T3772">
        <v>1</v>
      </c>
      <c r="U3772">
        <v>4</v>
      </c>
      <c r="V3772">
        <v>0</v>
      </c>
      <c r="W3772">
        <v>259</v>
      </c>
      <c r="X3772">
        <v>185</v>
      </c>
      <c r="Y3772">
        <v>2</v>
      </c>
      <c r="Z3772">
        <v>19</v>
      </c>
      <c r="AA3772">
        <v>9</v>
      </c>
      <c r="AB3772">
        <v>287</v>
      </c>
      <c r="AC3772">
        <v>187</v>
      </c>
      <c r="AD3772">
        <v>1</v>
      </c>
      <c r="AE3772">
        <v>35</v>
      </c>
      <c r="AF3772">
        <v>22</v>
      </c>
      <c r="AG3772">
        <v>46</v>
      </c>
      <c r="AH3772">
        <v>23</v>
      </c>
      <c r="AI3772">
        <v>0</v>
      </c>
      <c r="AJ3772">
        <v>7</v>
      </c>
      <c r="AK3772">
        <v>3</v>
      </c>
      <c r="AL3772">
        <v>10</v>
      </c>
      <c r="AM3772">
        <v>10</v>
      </c>
      <c r="AN3772">
        <v>0</v>
      </c>
      <c r="AO3772">
        <v>0</v>
      </c>
      <c r="AP3772">
        <v>0</v>
      </c>
      <c r="AQ3772">
        <v>0</v>
      </c>
      <c r="AR3772">
        <v>0</v>
      </c>
      <c r="AS3772">
        <v>0</v>
      </c>
      <c r="AT3772">
        <v>0</v>
      </c>
      <c r="AU3772">
        <v>0</v>
      </c>
      <c r="AV3772">
        <v>0</v>
      </c>
      <c r="AW3772">
        <v>0</v>
      </c>
      <c r="AX3772">
        <v>0</v>
      </c>
      <c r="AY3772">
        <v>0</v>
      </c>
      <c r="AZ3772">
        <v>0</v>
      </c>
      <c r="BA3772">
        <v>0</v>
      </c>
      <c r="BB3772">
        <v>0</v>
      </c>
      <c r="BC3772">
        <v>0</v>
      </c>
      <c r="BD3772">
        <v>0</v>
      </c>
      <c r="BE3772">
        <v>0</v>
      </c>
      <c r="BF3772">
        <v>0</v>
      </c>
      <c r="BG3772" s="20">
        <v>0</v>
      </c>
      <c r="BH3772" s="20">
        <v>0</v>
      </c>
      <c r="BI3772" s="20">
        <v>30</v>
      </c>
      <c r="BJ3772" s="20">
        <v>0</v>
      </c>
      <c r="BK3772" s="20">
        <v>122</v>
      </c>
      <c r="BL3772" s="20">
        <v>223</v>
      </c>
      <c r="BM3772" s="20">
        <v>225</v>
      </c>
      <c r="BN3772" s="20">
        <v>36</v>
      </c>
      <c r="BO3772" s="20">
        <v>10</v>
      </c>
      <c r="BP3772" s="20">
        <v>1503</v>
      </c>
      <c r="BQ3772" s="20">
        <v>632</v>
      </c>
      <c r="BR3772" s="20">
        <v>0</v>
      </c>
      <c r="BS3772" s="20">
        <v>3</v>
      </c>
      <c r="BT3772" s="20">
        <v>325</v>
      </c>
      <c r="BU3772" s="20">
        <v>125</v>
      </c>
      <c r="BV3772" s="20">
        <v>1002</v>
      </c>
    </row>
    <row r="3773" spans="1:74" x14ac:dyDescent="0.25">
      <c r="A3773" s="20" t="s">
        <v>676</v>
      </c>
      <c r="B3773" s="20" t="s">
        <v>687</v>
      </c>
      <c r="C3773" s="20" t="s">
        <v>707</v>
      </c>
      <c r="D3773" s="1">
        <v>44570</v>
      </c>
      <c r="E3773">
        <v>32</v>
      </c>
      <c r="F3773">
        <v>0</v>
      </c>
      <c r="G3773">
        <v>0</v>
      </c>
      <c r="H3773">
        <v>0</v>
      </c>
      <c r="I3773">
        <v>0</v>
      </c>
      <c r="J3773">
        <v>27</v>
      </c>
      <c r="K3773">
        <v>0</v>
      </c>
      <c r="L3773">
        <v>0</v>
      </c>
      <c r="M3773">
        <v>0</v>
      </c>
      <c r="N3773">
        <v>0</v>
      </c>
      <c r="O3773">
        <v>0</v>
      </c>
      <c r="P3773">
        <v>0</v>
      </c>
      <c r="Q3773">
        <v>0</v>
      </c>
      <c r="R3773">
        <v>128</v>
      </c>
      <c r="S3773">
        <v>112</v>
      </c>
      <c r="T3773">
        <v>1</v>
      </c>
      <c r="U3773">
        <v>4</v>
      </c>
      <c r="V3773">
        <v>0</v>
      </c>
      <c r="W3773">
        <v>256</v>
      </c>
      <c r="X3773">
        <v>189</v>
      </c>
      <c r="Y3773">
        <v>2</v>
      </c>
      <c r="Z3773">
        <v>18</v>
      </c>
      <c r="AA3773">
        <v>9</v>
      </c>
      <c r="AB3773">
        <v>288</v>
      </c>
      <c r="AC3773">
        <v>191</v>
      </c>
      <c r="AD3773">
        <v>1</v>
      </c>
      <c r="AE3773">
        <v>34</v>
      </c>
      <c r="AF3773">
        <v>23</v>
      </c>
      <c r="AG3773">
        <v>46</v>
      </c>
      <c r="AH3773">
        <v>25</v>
      </c>
      <c r="AI3773">
        <v>0</v>
      </c>
      <c r="AJ3773">
        <v>7</v>
      </c>
      <c r="AK3773">
        <v>3</v>
      </c>
      <c r="AL3773">
        <v>10</v>
      </c>
      <c r="AM3773">
        <v>10</v>
      </c>
      <c r="AN3773">
        <v>0</v>
      </c>
      <c r="AO3773">
        <v>0</v>
      </c>
      <c r="AP3773">
        <v>0</v>
      </c>
      <c r="AQ3773">
        <v>0</v>
      </c>
      <c r="AR3773">
        <v>0</v>
      </c>
      <c r="AS3773">
        <v>0</v>
      </c>
      <c r="AT3773">
        <v>0</v>
      </c>
      <c r="AU3773">
        <v>0</v>
      </c>
      <c r="AV3773">
        <v>0</v>
      </c>
      <c r="AW3773">
        <v>0</v>
      </c>
      <c r="AX3773">
        <v>0</v>
      </c>
      <c r="AY3773">
        <v>0</v>
      </c>
      <c r="AZ3773">
        <v>0</v>
      </c>
      <c r="BA3773">
        <v>0</v>
      </c>
      <c r="BB3773">
        <v>0</v>
      </c>
      <c r="BC3773">
        <v>0</v>
      </c>
      <c r="BD3773">
        <v>0</v>
      </c>
      <c r="BE3773">
        <v>0</v>
      </c>
      <c r="BF3773">
        <v>0</v>
      </c>
      <c r="BG3773" s="20">
        <v>0</v>
      </c>
      <c r="BH3773" s="20">
        <v>0</v>
      </c>
      <c r="BI3773" s="20">
        <v>30</v>
      </c>
      <c r="BJ3773" s="20">
        <v>0</v>
      </c>
      <c r="BK3773" s="20">
        <v>122</v>
      </c>
      <c r="BL3773" s="20">
        <v>223</v>
      </c>
      <c r="BM3773" s="20">
        <v>225</v>
      </c>
      <c r="BN3773" s="20">
        <v>36</v>
      </c>
      <c r="BO3773" s="20">
        <v>10</v>
      </c>
      <c r="BP3773" s="20">
        <v>1493</v>
      </c>
      <c r="BQ3773" s="20">
        <v>671</v>
      </c>
      <c r="BR3773" s="20">
        <v>0</v>
      </c>
      <c r="BS3773" s="20">
        <v>3</v>
      </c>
      <c r="BT3773" s="20">
        <v>320</v>
      </c>
      <c r="BU3773" s="20">
        <v>114</v>
      </c>
      <c r="BV3773" s="20">
        <v>1008</v>
      </c>
    </row>
    <row r="3774" spans="1:74" x14ac:dyDescent="0.25">
      <c r="A3774" s="20" t="s">
        <v>676</v>
      </c>
      <c r="B3774" s="20" t="s">
        <v>687</v>
      </c>
      <c r="C3774" s="20" t="s">
        <v>707</v>
      </c>
      <c r="D3774" s="1">
        <v>44578</v>
      </c>
      <c r="E3774">
        <v>31</v>
      </c>
      <c r="F3774">
        <v>0</v>
      </c>
      <c r="G3774">
        <v>0</v>
      </c>
      <c r="H3774">
        <v>0</v>
      </c>
      <c r="I3774">
        <v>0</v>
      </c>
      <c r="J3774">
        <v>26</v>
      </c>
      <c r="K3774">
        <v>0</v>
      </c>
      <c r="L3774">
        <v>0</v>
      </c>
      <c r="M3774">
        <v>0</v>
      </c>
      <c r="N3774">
        <v>0</v>
      </c>
      <c r="O3774">
        <v>0</v>
      </c>
      <c r="P3774">
        <v>0</v>
      </c>
      <c r="Q3774">
        <v>0</v>
      </c>
      <c r="R3774">
        <v>128</v>
      </c>
      <c r="S3774">
        <v>112</v>
      </c>
      <c r="T3774">
        <v>1</v>
      </c>
      <c r="U3774">
        <v>4</v>
      </c>
      <c r="V3774">
        <v>0</v>
      </c>
      <c r="W3774">
        <v>258</v>
      </c>
      <c r="X3774">
        <v>191</v>
      </c>
      <c r="Y3774">
        <v>2</v>
      </c>
      <c r="Z3774">
        <v>19</v>
      </c>
      <c r="AA3774">
        <v>9</v>
      </c>
      <c r="AB3774">
        <v>292</v>
      </c>
      <c r="AC3774">
        <v>199</v>
      </c>
      <c r="AD3774">
        <v>1</v>
      </c>
      <c r="AE3774">
        <v>34</v>
      </c>
      <c r="AF3774">
        <v>23</v>
      </c>
      <c r="AG3774">
        <v>47</v>
      </c>
      <c r="AH3774">
        <v>28</v>
      </c>
      <c r="AI3774">
        <v>0</v>
      </c>
      <c r="AJ3774">
        <v>7</v>
      </c>
      <c r="AK3774">
        <v>3</v>
      </c>
      <c r="AL3774">
        <v>10</v>
      </c>
      <c r="AM3774">
        <v>10</v>
      </c>
      <c r="AN3774">
        <v>0</v>
      </c>
      <c r="AO3774">
        <v>0</v>
      </c>
      <c r="AP3774">
        <v>0</v>
      </c>
      <c r="AQ3774">
        <v>0</v>
      </c>
      <c r="AR3774">
        <v>0</v>
      </c>
      <c r="AS3774">
        <v>0</v>
      </c>
      <c r="AT3774">
        <v>0</v>
      </c>
      <c r="AU3774">
        <v>0</v>
      </c>
      <c r="AV3774">
        <v>0</v>
      </c>
      <c r="AW3774">
        <v>0</v>
      </c>
      <c r="AX3774">
        <v>0</v>
      </c>
      <c r="AY3774">
        <v>0</v>
      </c>
      <c r="AZ3774">
        <v>0</v>
      </c>
      <c r="BA3774">
        <v>0</v>
      </c>
      <c r="BB3774">
        <v>0</v>
      </c>
      <c r="BC3774">
        <v>0</v>
      </c>
      <c r="BD3774">
        <v>0</v>
      </c>
      <c r="BE3774">
        <v>0</v>
      </c>
      <c r="BF3774">
        <v>0</v>
      </c>
      <c r="BG3774" s="20">
        <v>0</v>
      </c>
      <c r="BH3774" s="20">
        <v>0</v>
      </c>
      <c r="BI3774" s="20">
        <v>29</v>
      </c>
      <c r="BJ3774" s="20">
        <v>0</v>
      </c>
      <c r="BK3774" s="20">
        <v>122</v>
      </c>
      <c r="BL3774" s="20">
        <v>224</v>
      </c>
      <c r="BM3774" s="20">
        <v>229</v>
      </c>
      <c r="BN3774" s="20">
        <v>37</v>
      </c>
      <c r="BO3774" s="20">
        <v>10</v>
      </c>
      <c r="BP3774" s="20">
        <v>1495</v>
      </c>
      <c r="BQ3774" s="20">
        <v>718</v>
      </c>
      <c r="BR3774" s="20">
        <v>0</v>
      </c>
      <c r="BS3774" s="20">
        <v>3</v>
      </c>
      <c r="BT3774" s="20">
        <v>319</v>
      </c>
      <c r="BU3774" s="20">
        <v>115</v>
      </c>
      <c r="BV3774" s="20">
        <v>1011</v>
      </c>
    </row>
    <row r="3775" spans="1:74" x14ac:dyDescent="0.25">
      <c r="A3775" s="20" t="s">
        <v>676</v>
      </c>
      <c r="B3775" s="20" t="s">
        <v>687</v>
      </c>
      <c r="C3775" s="20" t="s">
        <v>707</v>
      </c>
      <c r="D3775" s="1">
        <v>44584</v>
      </c>
      <c r="E3775">
        <v>31</v>
      </c>
      <c r="F3775">
        <v>0</v>
      </c>
      <c r="G3775">
        <v>0</v>
      </c>
      <c r="H3775">
        <v>0</v>
      </c>
      <c r="I3775">
        <v>0</v>
      </c>
      <c r="J3775">
        <v>26</v>
      </c>
      <c r="K3775">
        <v>0</v>
      </c>
      <c r="L3775">
        <v>0</v>
      </c>
      <c r="M3775">
        <v>0</v>
      </c>
      <c r="N3775">
        <v>0</v>
      </c>
      <c r="O3775">
        <v>0</v>
      </c>
      <c r="P3775">
        <v>0</v>
      </c>
      <c r="Q3775">
        <v>0</v>
      </c>
      <c r="R3775">
        <v>128</v>
      </c>
      <c r="S3775">
        <v>112</v>
      </c>
      <c r="T3775">
        <v>1</v>
      </c>
      <c r="U3775">
        <v>4</v>
      </c>
      <c r="V3775">
        <v>0</v>
      </c>
      <c r="W3775">
        <v>260</v>
      </c>
      <c r="X3775">
        <v>196</v>
      </c>
      <c r="Y3775">
        <v>2</v>
      </c>
      <c r="Z3775">
        <v>19</v>
      </c>
      <c r="AA3775">
        <v>9</v>
      </c>
      <c r="AB3775">
        <v>293</v>
      </c>
      <c r="AC3775">
        <v>200</v>
      </c>
      <c r="AD3775">
        <v>1</v>
      </c>
      <c r="AE3775">
        <v>34</v>
      </c>
      <c r="AF3775">
        <v>24</v>
      </c>
      <c r="AG3775">
        <v>47</v>
      </c>
      <c r="AH3775">
        <v>29</v>
      </c>
      <c r="AI3775">
        <v>0</v>
      </c>
      <c r="AJ3775">
        <v>6</v>
      </c>
      <c r="AK3775">
        <v>3</v>
      </c>
      <c r="AL3775">
        <v>10</v>
      </c>
      <c r="AM3775">
        <v>10</v>
      </c>
      <c r="AN3775">
        <v>0</v>
      </c>
      <c r="AO3775">
        <v>0</v>
      </c>
      <c r="AP3775">
        <v>0</v>
      </c>
      <c r="AQ3775">
        <v>0</v>
      </c>
      <c r="AR3775">
        <v>0</v>
      </c>
      <c r="AS3775">
        <v>0</v>
      </c>
      <c r="AT3775">
        <v>0</v>
      </c>
      <c r="AU3775">
        <v>0</v>
      </c>
      <c r="AV3775">
        <v>0</v>
      </c>
      <c r="AW3775">
        <v>0</v>
      </c>
      <c r="AX3775">
        <v>0</v>
      </c>
      <c r="AY3775">
        <v>0</v>
      </c>
      <c r="AZ3775">
        <v>0</v>
      </c>
      <c r="BA3775">
        <v>0</v>
      </c>
      <c r="BB3775">
        <v>0</v>
      </c>
      <c r="BC3775">
        <v>0</v>
      </c>
      <c r="BD3775">
        <v>0</v>
      </c>
      <c r="BE3775">
        <v>0</v>
      </c>
      <c r="BF3775">
        <v>0</v>
      </c>
      <c r="BG3775" s="20">
        <v>0</v>
      </c>
      <c r="BH3775" s="20">
        <v>0</v>
      </c>
      <c r="BI3775" s="20">
        <v>29</v>
      </c>
      <c r="BJ3775" s="20">
        <v>0</v>
      </c>
      <c r="BK3775" s="20">
        <v>122</v>
      </c>
      <c r="BL3775" s="20">
        <v>226</v>
      </c>
      <c r="BM3775" s="20">
        <v>229</v>
      </c>
      <c r="BN3775" s="20">
        <v>38</v>
      </c>
      <c r="BO3775" s="20">
        <v>10</v>
      </c>
      <c r="BP3775" s="20">
        <v>1495</v>
      </c>
      <c r="BQ3775" s="20">
        <v>745</v>
      </c>
      <c r="BR3775" s="20">
        <v>0</v>
      </c>
      <c r="BS3775" s="20">
        <v>3</v>
      </c>
      <c r="BT3775" s="20">
        <v>314</v>
      </c>
      <c r="BU3775" s="20">
        <v>118</v>
      </c>
      <c r="BV3775" s="20">
        <v>1015</v>
      </c>
    </row>
    <row r="3776" spans="1:74" x14ac:dyDescent="0.25">
      <c r="A3776" s="20" t="s">
        <v>676</v>
      </c>
      <c r="B3776" s="20" t="s">
        <v>687</v>
      </c>
      <c r="C3776" s="20" t="s">
        <v>707</v>
      </c>
      <c r="D3776" s="1">
        <v>44592</v>
      </c>
      <c r="E3776">
        <v>31</v>
      </c>
      <c r="F3776">
        <v>0</v>
      </c>
      <c r="G3776">
        <v>0</v>
      </c>
      <c r="H3776">
        <v>0</v>
      </c>
      <c r="I3776">
        <v>0</v>
      </c>
      <c r="J3776">
        <v>26</v>
      </c>
      <c r="K3776">
        <v>0</v>
      </c>
      <c r="L3776">
        <v>0</v>
      </c>
      <c r="M3776">
        <v>0</v>
      </c>
      <c r="N3776">
        <v>0</v>
      </c>
      <c r="O3776">
        <v>0</v>
      </c>
      <c r="P3776">
        <v>0</v>
      </c>
      <c r="Q3776">
        <v>0</v>
      </c>
      <c r="R3776">
        <v>128</v>
      </c>
      <c r="S3776">
        <v>112</v>
      </c>
      <c r="T3776">
        <v>1</v>
      </c>
      <c r="U3776">
        <v>4</v>
      </c>
      <c r="V3776">
        <v>0</v>
      </c>
      <c r="W3776">
        <v>256</v>
      </c>
      <c r="X3776">
        <v>195</v>
      </c>
      <c r="Y3776">
        <v>2</v>
      </c>
      <c r="Z3776">
        <v>19</v>
      </c>
      <c r="AA3776">
        <v>8</v>
      </c>
      <c r="AB3776">
        <v>295</v>
      </c>
      <c r="AC3776">
        <v>204</v>
      </c>
      <c r="AD3776">
        <v>1</v>
      </c>
      <c r="AE3776">
        <v>34</v>
      </c>
      <c r="AF3776">
        <v>23</v>
      </c>
      <c r="AG3776">
        <v>48</v>
      </c>
      <c r="AH3776">
        <v>30</v>
      </c>
      <c r="AI3776">
        <v>0</v>
      </c>
      <c r="AJ3776">
        <v>6</v>
      </c>
      <c r="AK3776">
        <v>3</v>
      </c>
      <c r="AL3776">
        <v>10</v>
      </c>
      <c r="AM3776">
        <v>10</v>
      </c>
      <c r="AN3776">
        <v>0</v>
      </c>
      <c r="AO3776">
        <v>0</v>
      </c>
      <c r="AP3776">
        <v>0</v>
      </c>
      <c r="AQ3776">
        <v>0</v>
      </c>
      <c r="AR3776">
        <v>0</v>
      </c>
      <c r="AS3776">
        <v>0</v>
      </c>
      <c r="AT3776">
        <v>0</v>
      </c>
      <c r="AU3776">
        <v>0</v>
      </c>
      <c r="AV3776">
        <v>0</v>
      </c>
      <c r="AW3776">
        <v>0</v>
      </c>
      <c r="AX3776">
        <v>0</v>
      </c>
      <c r="AY3776">
        <v>0</v>
      </c>
      <c r="AZ3776">
        <v>0</v>
      </c>
      <c r="BA3776">
        <v>0</v>
      </c>
      <c r="BB3776">
        <v>0</v>
      </c>
      <c r="BC3776">
        <v>0</v>
      </c>
      <c r="BD3776">
        <v>0</v>
      </c>
      <c r="BE3776">
        <v>0</v>
      </c>
      <c r="BF3776">
        <v>0</v>
      </c>
      <c r="BG3776" s="20">
        <v>0</v>
      </c>
      <c r="BH3776" s="20">
        <v>0</v>
      </c>
      <c r="BI3776" s="20">
        <v>29</v>
      </c>
      <c r="BJ3776" s="20">
        <v>0</v>
      </c>
      <c r="BK3776" s="20">
        <v>122</v>
      </c>
      <c r="BL3776" s="20">
        <v>222</v>
      </c>
      <c r="BM3776" s="20">
        <v>232</v>
      </c>
      <c r="BN3776" s="20">
        <v>39</v>
      </c>
      <c r="BO3776" s="20">
        <v>10</v>
      </c>
      <c r="BP3776" s="20">
        <v>1501</v>
      </c>
      <c r="BQ3776" s="20">
        <v>763</v>
      </c>
      <c r="BR3776" s="20">
        <v>0</v>
      </c>
      <c r="BS3776" s="20">
        <v>3</v>
      </c>
      <c r="BT3776" s="20">
        <v>314</v>
      </c>
      <c r="BU3776" s="20">
        <v>119</v>
      </c>
      <c r="BV3776" s="20">
        <v>1021</v>
      </c>
    </row>
    <row r="3777" spans="1:74" x14ac:dyDescent="0.25">
      <c r="A3777" s="20" t="s">
        <v>676</v>
      </c>
      <c r="B3777" s="20" t="s">
        <v>687</v>
      </c>
      <c r="C3777" s="20" t="s">
        <v>707</v>
      </c>
      <c r="D3777" s="1">
        <v>44599</v>
      </c>
      <c r="E3777">
        <v>31</v>
      </c>
      <c r="F3777">
        <v>0</v>
      </c>
      <c r="G3777">
        <v>0</v>
      </c>
      <c r="H3777">
        <v>0</v>
      </c>
      <c r="I3777">
        <v>0</v>
      </c>
      <c r="J3777">
        <v>26</v>
      </c>
      <c r="K3777">
        <v>0</v>
      </c>
      <c r="L3777">
        <v>0</v>
      </c>
      <c r="M3777">
        <v>0</v>
      </c>
      <c r="N3777">
        <v>0</v>
      </c>
      <c r="O3777">
        <v>0</v>
      </c>
      <c r="P3777">
        <v>0</v>
      </c>
      <c r="Q3777">
        <v>0</v>
      </c>
      <c r="R3777">
        <v>128</v>
      </c>
      <c r="S3777">
        <v>112</v>
      </c>
      <c r="T3777">
        <v>1</v>
      </c>
      <c r="U3777">
        <v>4</v>
      </c>
      <c r="V3777">
        <v>0</v>
      </c>
      <c r="W3777">
        <v>257</v>
      </c>
      <c r="X3777">
        <v>196</v>
      </c>
      <c r="Y3777">
        <v>2</v>
      </c>
      <c r="Z3777">
        <v>19</v>
      </c>
      <c r="AA3777">
        <v>8</v>
      </c>
      <c r="AB3777">
        <v>296</v>
      </c>
      <c r="AC3777">
        <v>205</v>
      </c>
      <c r="AD3777">
        <v>1</v>
      </c>
      <c r="AE3777">
        <v>34</v>
      </c>
      <c r="AF3777">
        <v>23</v>
      </c>
      <c r="AG3777">
        <v>49</v>
      </c>
      <c r="AH3777">
        <v>32</v>
      </c>
      <c r="AI3777">
        <v>0</v>
      </c>
      <c r="AJ3777">
        <v>6</v>
      </c>
      <c r="AK3777">
        <v>3</v>
      </c>
      <c r="AL3777">
        <v>10</v>
      </c>
      <c r="AM3777">
        <v>10</v>
      </c>
      <c r="AN3777">
        <v>0</v>
      </c>
      <c r="AO3777">
        <v>0</v>
      </c>
      <c r="AP3777">
        <v>0</v>
      </c>
      <c r="AQ3777">
        <v>0</v>
      </c>
      <c r="AR3777">
        <v>0</v>
      </c>
      <c r="AS3777">
        <v>0</v>
      </c>
      <c r="AT3777">
        <v>0</v>
      </c>
      <c r="AU3777">
        <v>0</v>
      </c>
      <c r="AV3777">
        <v>0</v>
      </c>
      <c r="AW3777">
        <v>0</v>
      </c>
      <c r="AX3777">
        <v>0</v>
      </c>
      <c r="AY3777">
        <v>0</v>
      </c>
      <c r="AZ3777">
        <v>0</v>
      </c>
      <c r="BA3777">
        <v>0</v>
      </c>
      <c r="BB3777">
        <v>0</v>
      </c>
      <c r="BC3777">
        <v>0</v>
      </c>
      <c r="BD3777">
        <v>0</v>
      </c>
      <c r="BE3777">
        <v>0</v>
      </c>
      <c r="BF3777">
        <v>0</v>
      </c>
      <c r="BG3777" s="20">
        <v>0</v>
      </c>
      <c r="BH3777" s="20">
        <v>0</v>
      </c>
      <c r="BI3777" s="20">
        <v>29</v>
      </c>
      <c r="BJ3777" s="20">
        <v>0</v>
      </c>
      <c r="BK3777" s="20">
        <v>122</v>
      </c>
      <c r="BL3777" s="20">
        <v>223</v>
      </c>
      <c r="BM3777" s="20">
        <v>233</v>
      </c>
      <c r="BN3777" s="20">
        <v>40</v>
      </c>
      <c r="BO3777" s="20">
        <v>10</v>
      </c>
      <c r="BP3777" s="20">
        <v>1504</v>
      </c>
      <c r="BQ3777" s="20">
        <v>777</v>
      </c>
      <c r="BR3777" s="20">
        <v>0</v>
      </c>
      <c r="BS3777" s="20">
        <v>3</v>
      </c>
      <c r="BT3777" s="20">
        <v>313</v>
      </c>
      <c r="BU3777" s="20">
        <v>117</v>
      </c>
      <c r="BV3777" s="20">
        <v>1025</v>
      </c>
    </row>
    <row r="3778" spans="1:74" x14ac:dyDescent="0.25">
      <c r="A3778" s="20" t="s">
        <v>676</v>
      </c>
      <c r="B3778" s="20" t="s">
        <v>687</v>
      </c>
      <c r="C3778" s="20" t="s">
        <v>707</v>
      </c>
      <c r="D3778" s="1">
        <v>44606</v>
      </c>
      <c r="E3778">
        <v>31</v>
      </c>
      <c r="F3778">
        <v>0</v>
      </c>
      <c r="G3778">
        <v>0</v>
      </c>
      <c r="H3778">
        <v>0</v>
      </c>
      <c r="I3778">
        <v>0</v>
      </c>
      <c r="J3778">
        <v>26</v>
      </c>
      <c r="K3778">
        <v>0</v>
      </c>
      <c r="L3778">
        <v>0</v>
      </c>
      <c r="M3778">
        <v>0</v>
      </c>
      <c r="N3778">
        <v>0</v>
      </c>
      <c r="O3778">
        <v>0</v>
      </c>
      <c r="P3778">
        <v>0</v>
      </c>
      <c r="Q3778">
        <v>0</v>
      </c>
      <c r="R3778">
        <v>128</v>
      </c>
      <c r="S3778">
        <v>112</v>
      </c>
      <c r="T3778">
        <v>1</v>
      </c>
      <c r="U3778">
        <v>4</v>
      </c>
      <c r="V3778">
        <v>0</v>
      </c>
      <c r="W3778">
        <v>258</v>
      </c>
      <c r="X3778">
        <v>197</v>
      </c>
      <c r="Y3778">
        <v>2</v>
      </c>
      <c r="Z3778">
        <v>19</v>
      </c>
      <c r="AA3778">
        <v>8</v>
      </c>
      <c r="AB3778">
        <v>295</v>
      </c>
      <c r="AC3778">
        <v>204</v>
      </c>
      <c r="AD3778">
        <v>1</v>
      </c>
      <c r="AE3778">
        <v>34</v>
      </c>
      <c r="AF3778">
        <v>23</v>
      </c>
      <c r="AG3778">
        <v>49</v>
      </c>
      <c r="AH3778">
        <v>31</v>
      </c>
      <c r="AI3778">
        <v>0</v>
      </c>
      <c r="AJ3778">
        <v>6</v>
      </c>
      <c r="AK3778">
        <v>3</v>
      </c>
      <c r="AL3778">
        <v>10</v>
      </c>
      <c r="AM3778">
        <v>10</v>
      </c>
      <c r="AN3778">
        <v>0</v>
      </c>
      <c r="AO3778">
        <v>0</v>
      </c>
      <c r="AP3778">
        <v>0</v>
      </c>
      <c r="AQ3778">
        <v>0</v>
      </c>
      <c r="AR3778">
        <v>0</v>
      </c>
      <c r="AS3778">
        <v>0</v>
      </c>
      <c r="AT3778">
        <v>0</v>
      </c>
      <c r="AU3778">
        <v>0</v>
      </c>
      <c r="AV3778">
        <v>0</v>
      </c>
      <c r="AW3778">
        <v>0</v>
      </c>
      <c r="AX3778">
        <v>0</v>
      </c>
      <c r="AY3778">
        <v>0</v>
      </c>
      <c r="AZ3778">
        <v>0</v>
      </c>
      <c r="BA3778">
        <v>0</v>
      </c>
      <c r="BB3778">
        <v>0</v>
      </c>
      <c r="BC3778">
        <v>0</v>
      </c>
      <c r="BD3778">
        <v>0</v>
      </c>
      <c r="BE3778">
        <v>0</v>
      </c>
      <c r="BF3778">
        <v>0</v>
      </c>
      <c r="BG3778" s="20">
        <v>0</v>
      </c>
      <c r="BH3778" s="20">
        <v>0</v>
      </c>
      <c r="BI3778" s="20">
        <v>29</v>
      </c>
      <c r="BJ3778" s="20">
        <v>0</v>
      </c>
      <c r="BK3778" s="20">
        <v>122</v>
      </c>
      <c r="BL3778" s="20">
        <v>224</v>
      </c>
      <c r="BM3778" s="20">
        <v>232</v>
      </c>
      <c r="BN3778" s="20">
        <v>40</v>
      </c>
      <c r="BO3778" s="20">
        <v>10</v>
      </c>
      <c r="BP3778" s="20">
        <v>1499</v>
      </c>
      <c r="BQ3778" s="20">
        <v>776</v>
      </c>
      <c r="BR3778" s="20">
        <v>0</v>
      </c>
      <c r="BS3778" s="20">
        <v>3</v>
      </c>
      <c r="BT3778" s="20">
        <v>311</v>
      </c>
      <c r="BU3778" s="20">
        <v>118</v>
      </c>
      <c r="BV3778" s="20">
        <v>1021</v>
      </c>
    </row>
    <row r="3779" spans="1:74" x14ac:dyDescent="0.25">
      <c r="A3779" s="20" t="s">
        <v>676</v>
      </c>
      <c r="B3779" s="20" t="s">
        <v>702</v>
      </c>
      <c r="C3779" s="20" t="s">
        <v>708</v>
      </c>
      <c r="D3779" s="1">
        <v>44493</v>
      </c>
      <c r="E3779">
        <v>181</v>
      </c>
      <c r="F3779">
        <v>7</v>
      </c>
      <c r="G3779">
        <v>0</v>
      </c>
      <c r="H3779">
        <v>0</v>
      </c>
      <c r="I3779">
        <v>0</v>
      </c>
      <c r="J3779">
        <v>15</v>
      </c>
      <c r="K3779">
        <v>1</v>
      </c>
      <c r="L3779">
        <v>19</v>
      </c>
      <c r="M3779">
        <v>2</v>
      </c>
      <c r="N3779">
        <v>9</v>
      </c>
      <c r="O3779">
        <v>0</v>
      </c>
      <c r="P3779">
        <v>1</v>
      </c>
      <c r="Q3779">
        <v>0</v>
      </c>
      <c r="R3779">
        <v>312</v>
      </c>
      <c r="S3779">
        <v>0</v>
      </c>
      <c r="T3779">
        <v>84</v>
      </c>
      <c r="U3779">
        <v>7</v>
      </c>
      <c r="V3779">
        <v>8</v>
      </c>
      <c r="W3779">
        <v>2303</v>
      </c>
      <c r="X3779">
        <v>0</v>
      </c>
      <c r="Y3779">
        <v>71</v>
      </c>
      <c r="Z3779">
        <v>356</v>
      </c>
      <c r="AA3779">
        <v>38</v>
      </c>
      <c r="AB3779">
        <v>774</v>
      </c>
      <c r="AC3779">
        <v>27</v>
      </c>
      <c r="AD3779">
        <v>0</v>
      </c>
      <c r="AE3779">
        <v>131</v>
      </c>
      <c r="AF3779">
        <v>42</v>
      </c>
      <c r="AG3779">
        <v>408</v>
      </c>
      <c r="AH3779">
        <v>0</v>
      </c>
      <c r="AI3779">
        <v>14</v>
      </c>
      <c r="AJ3779">
        <v>83</v>
      </c>
      <c r="AK3779">
        <v>4</v>
      </c>
      <c r="AL3779">
        <v>76</v>
      </c>
      <c r="AM3779">
        <v>0</v>
      </c>
      <c r="AN3779">
        <v>9</v>
      </c>
      <c r="AO3779">
        <v>5</v>
      </c>
      <c r="AP3779">
        <v>0</v>
      </c>
      <c r="AQ3779">
        <v>0</v>
      </c>
      <c r="AR3779">
        <v>0</v>
      </c>
      <c r="AS3779">
        <v>0</v>
      </c>
      <c r="AT3779">
        <v>0</v>
      </c>
      <c r="AU3779">
        <v>0</v>
      </c>
      <c r="AV3779">
        <v>0</v>
      </c>
      <c r="AW3779">
        <v>0</v>
      </c>
      <c r="AX3779">
        <v>0</v>
      </c>
      <c r="AY3779">
        <v>0</v>
      </c>
      <c r="AZ3779">
        <v>0</v>
      </c>
      <c r="BA3779">
        <v>0</v>
      </c>
      <c r="BB3779">
        <v>23</v>
      </c>
      <c r="BC3779">
        <v>21</v>
      </c>
      <c r="BD3779">
        <v>0</v>
      </c>
      <c r="BE3779">
        <v>0</v>
      </c>
      <c r="BF3779">
        <v>10</v>
      </c>
      <c r="BG3779" s="20"/>
      <c r="BH3779" s="20"/>
      <c r="BI3779" s="20"/>
      <c r="BJ3779" s="20"/>
      <c r="BK3779" s="20"/>
      <c r="BL3779" s="20"/>
      <c r="BM3779" s="20"/>
      <c r="BN3779" s="20"/>
      <c r="BO3779" s="20"/>
      <c r="BP3779" s="20"/>
      <c r="BQ3779" s="20"/>
      <c r="BR3779" s="20"/>
      <c r="BS3779" s="20"/>
      <c r="BT3779" s="20"/>
      <c r="BU3779" s="20"/>
      <c r="BV3779" s="20"/>
    </row>
    <row r="3780" spans="1:74" x14ac:dyDescent="0.25">
      <c r="A3780" s="20" t="s">
        <v>676</v>
      </c>
      <c r="B3780" s="20" t="s">
        <v>702</v>
      </c>
      <c r="C3780" s="20" t="s">
        <v>708</v>
      </c>
      <c r="D3780" s="1">
        <v>44500</v>
      </c>
      <c r="E3780">
        <v>183</v>
      </c>
      <c r="F3780">
        <v>7</v>
      </c>
      <c r="G3780">
        <v>1</v>
      </c>
      <c r="H3780">
        <v>0</v>
      </c>
      <c r="I3780">
        <v>0</v>
      </c>
      <c r="J3780">
        <v>24</v>
      </c>
      <c r="K3780">
        <v>1</v>
      </c>
      <c r="L3780">
        <v>19</v>
      </c>
      <c r="M3780">
        <v>2</v>
      </c>
      <c r="N3780">
        <v>9</v>
      </c>
      <c r="O3780">
        <v>0</v>
      </c>
      <c r="P3780">
        <v>3</v>
      </c>
      <c r="Q3780">
        <v>0</v>
      </c>
      <c r="R3780">
        <v>314</v>
      </c>
      <c r="S3780">
        <v>0</v>
      </c>
      <c r="T3780">
        <v>107</v>
      </c>
      <c r="U3780">
        <v>7</v>
      </c>
      <c r="V3780">
        <v>10</v>
      </c>
      <c r="W3780">
        <v>2306</v>
      </c>
      <c r="X3780">
        <v>0</v>
      </c>
      <c r="Y3780">
        <v>102</v>
      </c>
      <c r="Z3780">
        <v>346</v>
      </c>
      <c r="AA3780">
        <v>41</v>
      </c>
      <c r="AB3780">
        <v>778</v>
      </c>
      <c r="AC3780">
        <v>37</v>
      </c>
      <c r="AD3780">
        <v>0</v>
      </c>
      <c r="AE3780">
        <v>129</v>
      </c>
      <c r="AF3780">
        <v>42</v>
      </c>
      <c r="AG3780">
        <v>408</v>
      </c>
      <c r="AH3780">
        <v>0</v>
      </c>
      <c r="AI3780">
        <v>18</v>
      </c>
      <c r="AJ3780">
        <v>85</v>
      </c>
      <c r="AK3780">
        <v>3</v>
      </c>
      <c r="AL3780">
        <v>75</v>
      </c>
      <c r="AM3780">
        <v>0</v>
      </c>
      <c r="AN3780">
        <v>11</v>
      </c>
      <c r="AO3780">
        <v>5</v>
      </c>
      <c r="AP3780">
        <v>0</v>
      </c>
      <c r="AQ3780">
        <v>0</v>
      </c>
      <c r="AR3780">
        <v>0</v>
      </c>
      <c r="AS3780">
        <v>0</v>
      </c>
      <c r="AT3780">
        <v>0</v>
      </c>
      <c r="AU3780">
        <v>0</v>
      </c>
      <c r="AV3780">
        <v>0</v>
      </c>
      <c r="AW3780">
        <v>0</v>
      </c>
      <c r="AX3780">
        <v>0</v>
      </c>
      <c r="AY3780">
        <v>0</v>
      </c>
      <c r="AZ3780">
        <v>0</v>
      </c>
      <c r="BA3780">
        <v>0</v>
      </c>
      <c r="BB3780">
        <v>23</v>
      </c>
      <c r="BC3780">
        <v>21</v>
      </c>
      <c r="BD3780">
        <v>0</v>
      </c>
      <c r="BE3780">
        <v>0</v>
      </c>
      <c r="BF3780">
        <v>10</v>
      </c>
      <c r="BG3780" s="20"/>
      <c r="BH3780" s="20"/>
      <c r="BI3780" s="20"/>
      <c r="BJ3780" s="20"/>
      <c r="BK3780" s="20"/>
      <c r="BL3780" s="20"/>
      <c r="BM3780" s="20"/>
      <c r="BN3780" s="20"/>
      <c r="BO3780" s="20"/>
      <c r="BP3780" s="20"/>
      <c r="BQ3780" s="20"/>
      <c r="BR3780" s="20"/>
      <c r="BS3780" s="20"/>
      <c r="BT3780" s="20"/>
      <c r="BU3780" s="20"/>
      <c r="BV3780" s="20"/>
    </row>
    <row r="3781" spans="1:74" x14ac:dyDescent="0.25">
      <c r="A3781" s="20" t="s">
        <v>676</v>
      </c>
      <c r="B3781" s="20" t="s">
        <v>702</v>
      </c>
      <c r="C3781" s="20" t="s">
        <v>708</v>
      </c>
      <c r="D3781" s="1">
        <v>44507</v>
      </c>
      <c r="E3781">
        <v>184</v>
      </c>
      <c r="F3781">
        <v>7</v>
      </c>
      <c r="G3781">
        <v>1</v>
      </c>
      <c r="H3781">
        <v>0</v>
      </c>
      <c r="I3781">
        <v>0</v>
      </c>
      <c r="J3781">
        <v>31</v>
      </c>
      <c r="K3781">
        <v>1</v>
      </c>
      <c r="L3781">
        <v>19</v>
      </c>
      <c r="M3781">
        <v>2</v>
      </c>
      <c r="N3781">
        <v>9</v>
      </c>
      <c r="O3781">
        <v>3</v>
      </c>
      <c r="P3781">
        <v>0</v>
      </c>
      <c r="Q3781">
        <v>0</v>
      </c>
      <c r="R3781">
        <v>314</v>
      </c>
      <c r="S3781">
        <v>120</v>
      </c>
      <c r="T3781">
        <v>23</v>
      </c>
      <c r="U3781">
        <v>7</v>
      </c>
      <c r="V3781">
        <v>10</v>
      </c>
      <c r="W3781">
        <v>2305</v>
      </c>
      <c r="X3781">
        <v>143</v>
      </c>
      <c r="Y3781">
        <v>21</v>
      </c>
      <c r="Z3781">
        <v>343</v>
      </c>
      <c r="AA3781">
        <v>40</v>
      </c>
      <c r="AB3781">
        <v>780</v>
      </c>
      <c r="AC3781">
        <v>47</v>
      </c>
      <c r="AD3781">
        <v>0</v>
      </c>
      <c r="AE3781">
        <v>128</v>
      </c>
      <c r="AF3781">
        <v>41</v>
      </c>
      <c r="AG3781">
        <v>411</v>
      </c>
      <c r="AH3781">
        <v>20</v>
      </c>
      <c r="AI3781">
        <v>0</v>
      </c>
      <c r="AJ3781">
        <v>81</v>
      </c>
      <c r="AK3781">
        <v>3</v>
      </c>
      <c r="AL3781">
        <v>75</v>
      </c>
      <c r="AM3781">
        <v>12</v>
      </c>
      <c r="AN3781">
        <v>10</v>
      </c>
      <c r="AO3781">
        <v>5</v>
      </c>
      <c r="AP3781">
        <v>0</v>
      </c>
      <c r="AQ3781">
        <v>0</v>
      </c>
      <c r="AR3781">
        <v>0</v>
      </c>
      <c r="AS3781">
        <v>0</v>
      </c>
      <c r="AT3781">
        <v>0</v>
      </c>
      <c r="AU3781">
        <v>0</v>
      </c>
      <c r="AV3781">
        <v>0</v>
      </c>
      <c r="AW3781">
        <v>0</v>
      </c>
      <c r="AX3781">
        <v>0</v>
      </c>
      <c r="AY3781">
        <v>0</v>
      </c>
      <c r="AZ3781">
        <v>0</v>
      </c>
      <c r="BA3781">
        <v>0</v>
      </c>
      <c r="BB3781">
        <v>0</v>
      </c>
      <c r="BC3781">
        <v>0</v>
      </c>
      <c r="BD3781">
        <v>0</v>
      </c>
      <c r="BE3781">
        <v>0</v>
      </c>
      <c r="BF3781">
        <v>0</v>
      </c>
      <c r="BG3781" s="20">
        <v>7</v>
      </c>
      <c r="BH3781" s="20">
        <v>0</v>
      </c>
      <c r="BI3781" s="20">
        <v>152</v>
      </c>
      <c r="BJ3781" s="20">
        <v>9</v>
      </c>
      <c r="BK3781" s="20">
        <v>264</v>
      </c>
      <c r="BL3781" s="20">
        <v>1756</v>
      </c>
      <c r="BM3781" s="20">
        <v>590</v>
      </c>
      <c r="BN3781" s="20">
        <v>291</v>
      </c>
      <c r="BO3781" s="20">
        <v>59</v>
      </c>
      <c r="BP3781" s="20"/>
      <c r="BQ3781" s="20"/>
      <c r="BR3781" s="20"/>
      <c r="BS3781" s="20"/>
      <c r="BT3781" s="20"/>
      <c r="BU3781" s="20"/>
      <c r="BV3781" s="20"/>
    </row>
    <row r="3782" spans="1:74" x14ac:dyDescent="0.25">
      <c r="A3782" s="20" t="s">
        <v>676</v>
      </c>
      <c r="B3782" s="20" t="s">
        <v>702</v>
      </c>
      <c r="C3782" s="20" t="s">
        <v>708</v>
      </c>
      <c r="D3782" s="1">
        <v>44514</v>
      </c>
      <c r="E3782">
        <v>184</v>
      </c>
      <c r="F3782">
        <v>7</v>
      </c>
      <c r="G3782">
        <v>3</v>
      </c>
      <c r="H3782">
        <v>1</v>
      </c>
      <c r="I3782">
        <v>0</v>
      </c>
      <c r="J3782">
        <v>39</v>
      </c>
      <c r="K3782">
        <v>1</v>
      </c>
      <c r="L3782">
        <v>18</v>
      </c>
      <c r="M3782">
        <v>2</v>
      </c>
      <c r="N3782">
        <v>10</v>
      </c>
      <c r="O3782">
        <v>3</v>
      </c>
      <c r="P3782">
        <v>0</v>
      </c>
      <c r="Q3782">
        <v>0</v>
      </c>
      <c r="R3782">
        <v>313</v>
      </c>
      <c r="S3782">
        <v>127</v>
      </c>
      <c r="T3782">
        <v>23</v>
      </c>
      <c r="U3782">
        <v>7</v>
      </c>
      <c r="V3782">
        <v>10</v>
      </c>
      <c r="W3782">
        <v>2306</v>
      </c>
      <c r="X3782">
        <v>197</v>
      </c>
      <c r="Y3782">
        <v>21</v>
      </c>
      <c r="Z3782">
        <v>337</v>
      </c>
      <c r="AA3782">
        <v>41</v>
      </c>
      <c r="AB3782">
        <v>779</v>
      </c>
      <c r="AC3782">
        <v>59</v>
      </c>
      <c r="AD3782">
        <v>0</v>
      </c>
      <c r="AE3782">
        <v>127</v>
      </c>
      <c r="AF3782">
        <v>40</v>
      </c>
      <c r="AG3782">
        <v>415</v>
      </c>
      <c r="AH3782">
        <v>20</v>
      </c>
      <c r="AI3782">
        <v>0</v>
      </c>
      <c r="AJ3782">
        <v>79</v>
      </c>
      <c r="AK3782">
        <v>4</v>
      </c>
      <c r="AL3782">
        <v>77</v>
      </c>
      <c r="AM3782">
        <v>14</v>
      </c>
      <c r="AN3782">
        <v>10</v>
      </c>
      <c r="AO3782">
        <v>5</v>
      </c>
      <c r="AP3782">
        <v>0</v>
      </c>
      <c r="AQ3782">
        <v>0</v>
      </c>
      <c r="AR3782">
        <v>0</v>
      </c>
      <c r="AS3782">
        <v>0</v>
      </c>
      <c r="AT3782">
        <v>0</v>
      </c>
      <c r="AU3782">
        <v>0</v>
      </c>
      <c r="AV3782">
        <v>0</v>
      </c>
      <c r="AW3782">
        <v>0</v>
      </c>
      <c r="AX3782">
        <v>0</v>
      </c>
      <c r="AY3782">
        <v>0</v>
      </c>
      <c r="AZ3782">
        <v>0</v>
      </c>
      <c r="BA3782">
        <v>0</v>
      </c>
      <c r="BB3782">
        <v>0</v>
      </c>
      <c r="BC3782">
        <v>0</v>
      </c>
      <c r="BD3782">
        <v>0</v>
      </c>
      <c r="BE3782">
        <v>0</v>
      </c>
      <c r="BF3782">
        <v>0</v>
      </c>
      <c r="BG3782" s="20">
        <v>7</v>
      </c>
      <c r="BH3782" s="20">
        <v>1</v>
      </c>
      <c r="BI3782" s="20">
        <v>152</v>
      </c>
      <c r="BJ3782" s="20">
        <v>10</v>
      </c>
      <c r="BK3782" s="20">
        <v>263</v>
      </c>
      <c r="BL3782" s="20">
        <v>1766</v>
      </c>
      <c r="BM3782" s="20">
        <v>590</v>
      </c>
      <c r="BN3782" s="20">
        <v>297</v>
      </c>
      <c r="BO3782" s="20">
        <v>61</v>
      </c>
      <c r="BP3782" s="20"/>
      <c r="BQ3782" s="20"/>
      <c r="BR3782" s="20"/>
      <c r="BS3782" s="20"/>
      <c r="BT3782" s="20"/>
      <c r="BU3782" s="20"/>
      <c r="BV3782" s="20"/>
    </row>
    <row r="3783" spans="1:74" x14ac:dyDescent="0.25">
      <c r="A3783" s="20" t="s">
        <v>676</v>
      </c>
      <c r="B3783" s="20" t="s">
        <v>702</v>
      </c>
      <c r="C3783" s="20" t="s">
        <v>708</v>
      </c>
      <c r="D3783" s="1">
        <v>44521</v>
      </c>
      <c r="E3783">
        <v>186</v>
      </c>
      <c r="F3783">
        <v>7</v>
      </c>
      <c r="G3783">
        <v>3</v>
      </c>
      <c r="H3783">
        <v>1</v>
      </c>
      <c r="I3783">
        <v>0</v>
      </c>
      <c r="J3783">
        <v>48</v>
      </c>
      <c r="K3783">
        <v>2</v>
      </c>
      <c r="L3783">
        <v>19</v>
      </c>
      <c r="M3783">
        <v>2</v>
      </c>
      <c r="N3783">
        <v>10</v>
      </c>
      <c r="O3783">
        <v>3</v>
      </c>
      <c r="P3783">
        <v>0</v>
      </c>
      <c r="Q3783">
        <v>0</v>
      </c>
      <c r="R3783">
        <v>313</v>
      </c>
      <c r="S3783">
        <v>140</v>
      </c>
      <c r="T3783">
        <v>22</v>
      </c>
      <c r="U3783">
        <v>7</v>
      </c>
      <c r="V3783">
        <v>10</v>
      </c>
      <c r="W3783">
        <v>2318</v>
      </c>
      <c r="X3783">
        <v>270</v>
      </c>
      <c r="Y3783">
        <v>21</v>
      </c>
      <c r="Z3783">
        <v>332</v>
      </c>
      <c r="AA3783">
        <v>44</v>
      </c>
      <c r="AB3783">
        <v>779</v>
      </c>
      <c r="AC3783">
        <v>81</v>
      </c>
      <c r="AD3783">
        <v>0</v>
      </c>
      <c r="AE3783">
        <v>126</v>
      </c>
      <c r="AF3783">
        <v>41</v>
      </c>
      <c r="AG3783">
        <v>419</v>
      </c>
      <c r="AH3783">
        <v>27</v>
      </c>
      <c r="AI3783">
        <v>0</v>
      </c>
      <c r="AJ3783">
        <v>79</v>
      </c>
      <c r="AK3783">
        <v>4</v>
      </c>
      <c r="AL3783">
        <v>78</v>
      </c>
      <c r="AM3783">
        <v>14</v>
      </c>
      <c r="AN3783">
        <v>10</v>
      </c>
      <c r="AO3783">
        <v>5</v>
      </c>
      <c r="AP3783">
        <v>0</v>
      </c>
      <c r="AQ3783">
        <v>0</v>
      </c>
      <c r="AR3783">
        <v>0</v>
      </c>
      <c r="AS3783">
        <v>0</v>
      </c>
      <c r="AT3783">
        <v>0</v>
      </c>
      <c r="AU3783">
        <v>0</v>
      </c>
      <c r="AV3783">
        <v>0</v>
      </c>
      <c r="AW3783">
        <v>0</v>
      </c>
      <c r="AX3783">
        <v>0</v>
      </c>
      <c r="AY3783">
        <v>0</v>
      </c>
      <c r="AZ3783">
        <v>0</v>
      </c>
      <c r="BA3783">
        <v>0</v>
      </c>
      <c r="BB3783">
        <v>0</v>
      </c>
      <c r="BC3783">
        <v>0</v>
      </c>
      <c r="BD3783">
        <v>0</v>
      </c>
      <c r="BE3783">
        <v>0</v>
      </c>
      <c r="BF3783">
        <v>0</v>
      </c>
      <c r="BG3783" s="20">
        <v>7</v>
      </c>
      <c r="BH3783" s="20">
        <v>1</v>
      </c>
      <c r="BI3783" s="20">
        <v>152</v>
      </c>
      <c r="BJ3783" s="20">
        <v>10</v>
      </c>
      <c r="BK3783" s="20">
        <v>264</v>
      </c>
      <c r="BL3783" s="20">
        <v>1782</v>
      </c>
      <c r="BM3783" s="20">
        <v>592</v>
      </c>
      <c r="BN3783" s="20">
        <v>301</v>
      </c>
      <c r="BO3783" s="20">
        <v>62</v>
      </c>
      <c r="BP3783" s="20"/>
      <c r="BQ3783" s="20"/>
      <c r="BR3783" s="20"/>
      <c r="BS3783" s="20"/>
      <c r="BT3783" s="20"/>
      <c r="BU3783" s="20"/>
      <c r="BV3783" s="20"/>
    </row>
    <row r="3784" spans="1:74" x14ac:dyDescent="0.25">
      <c r="A3784" s="20" t="s">
        <v>676</v>
      </c>
      <c r="B3784" s="20" t="s">
        <v>702</v>
      </c>
      <c r="C3784" s="20" t="s">
        <v>708</v>
      </c>
      <c r="D3784" s="1">
        <v>44528</v>
      </c>
      <c r="E3784">
        <v>187</v>
      </c>
      <c r="F3784">
        <v>7</v>
      </c>
      <c r="G3784">
        <v>3</v>
      </c>
      <c r="H3784">
        <v>1</v>
      </c>
      <c r="I3784">
        <v>0</v>
      </c>
      <c r="J3784">
        <v>60</v>
      </c>
      <c r="K3784">
        <v>2</v>
      </c>
      <c r="L3784">
        <v>18</v>
      </c>
      <c r="M3784">
        <v>2</v>
      </c>
      <c r="N3784">
        <v>10</v>
      </c>
      <c r="O3784">
        <v>4</v>
      </c>
      <c r="P3784">
        <v>0</v>
      </c>
      <c r="Q3784">
        <v>0</v>
      </c>
      <c r="R3784">
        <v>314</v>
      </c>
      <c r="S3784">
        <v>155</v>
      </c>
      <c r="T3784">
        <v>22</v>
      </c>
      <c r="U3784">
        <v>6</v>
      </c>
      <c r="V3784">
        <v>10</v>
      </c>
      <c r="W3784">
        <v>2322</v>
      </c>
      <c r="X3784">
        <v>387</v>
      </c>
      <c r="Y3784">
        <v>22</v>
      </c>
      <c r="Z3784">
        <v>328</v>
      </c>
      <c r="AA3784">
        <v>46</v>
      </c>
      <c r="AB3784">
        <v>778</v>
      </c>
      <c r="AC3784">
        <v>123</v>
      </c>
      <c r="AD3784">
        <v>0</v>
      </c>
      <c r="AE3784">
        <v>125</v>
      </c>
      <c r="AF3784">
        <v>42</v>
      </c>
      <c r="AG3784">
        <v>422</v>
      </c>
      <c r="AH3784">
        <v>35</v>
      </c>
      <c r="AI3784">
        <v>0</v>
      </c>
      <c r="AJ3784">
        <v>79</v>
      </c>
      <c r="AK3784">
        <v>4</v>
      </c>
      <c r="AL3784">
        <v>77</v>
      </c>
      <c r="AM3784">
        <v>17</v>
      </c>
      <c r="AN3784">
        <v>10</v>
      </c>
      <c r="AO3784">
        <v>5</v>
      </c>
      <c r="AP3784">
        <v>0</v>
      </c>
      <c r="AQ3784">
        <v>0</v>
      </c>
      <c r="AR3784">
        <v>0</v>
      </c>
      <c r="AS3784">
        <v>0</v>
      </c>
      <c r="AT3784">
        <v>0</v>
      </c>
      <c r="AU3784">
        <v>0</v>
      </c>
      <c r="AV3784">
        <v>0</v>
      </c>
      <c r="AW3784">
        <v>0</v>
      </c>
      <c r="AX3784">
        <v>0</v>
      </c>
      <c r="AY3784">
        <v>0</v>
      </c>
      <c r="AZ3784">
        <v>0</v>
      </c>
      <c r="BA3784">
        <v>0</v>
      </c>
      <c r="BB3784">
        <v>0</v>
      </c>
      <c r="BC3784">
        <v>0</v>
      </c>
      <c r="BD3784">
        <v>0</v>
      </c>
      <c r="BE3784">
        <v>0</v>
      </c>
      <c r="BF3784">
        <v>0</v>
      </c>
      <c r="BG3784" s="20">
        <v>7</v>
      </c>
      <c r="BH3784" s="20">
        <v>1</v>
      </c>
      <c r="BI3784" s="20">
        <v>156</v>
      </c>
      <c r="BJ3784" s="20">
        <v>10</v>
      </c>
      <c r="BK3784" s="20">
        <v>267</v>
      </c>
      <c r="BL3784" s="20">
        <v>1786</v>
      </c>
      <c r="BM3784" s="20">
        <v>591</v>
      </c>
      <c r="BN3784" s="20">
        <v>304</v>
      </c>
      <c r="BO3784" s="20">
        <v>61</v>
      </c>
      <c r="BP3784" s="20"/>
      <c r="BQ3784" s="20"/>
      <c r="BR3784" s="20"/>
      <c r="BS3784" s="20"/>
      <c r="BT3784" s="20"/>
      <c r="BU3784" s="20"/>
      <c r="BV3784" s="20"/>
    </row>
    <row r="3785" spans="1:74" x14ac:dyDescent="0.25">
      <c r="A3785" s="20" t="s">
        <v>676</v>
      </c>
      <c r="B3785" s="20" t="s">
        <v>702</v>
      </c>
      <c r="C3785" s="20" t="s">
        <v>708</v>
      </c>
      <c r="D3785" s="1">
        <v>44535</v>
      </c>
      <c r="E3785">
        <v>187</v>
      </c>
      <c r="F3785">
        <v>7</v>
      </c>
      <c r="G3785">
        <v>4</v>
      </c>
      <c r="H3785">
        <v>1</v>
      </c>
      <c r="I3785">
        <v>0</v>
      </c>
      <c r="J3785">
        <v>66</v>
      </c>
      <c r="K3785">
        <v>2</v>
      </c>
      <c r="L3785">
        <v>17</v>
      </c>
      <c r="M3785">
        <v>2</v>
      </c>
      <c r="N3785">
        <v>11</v>
      </c>
      <c r="O3785">
        <v>5</v>
      </c>
      <c r="P3785">
        <v>0</v>
      </c>
      <c r="Q3785">
        <v>0</v>
      </c>
      <c r="R3785">
        <v>317</v>
      </c>
      <c r="S3785">
        <v>163</v>
      </c>
      <c r="T3785">
        <v>22</v>
      </c>
      <c r="U3785">
        <v>6</v>
      </c>
      <c r="V3785">
        <v>10</v>
      </c>
      <c r="W3785">
        <v>2326</v>
      </c>
      <c r="X3785">
        <v>465</v>
      </c>
      <c r="Y3785">
        <v>22</v>
      </c>
      <c r="Z3785">
        <v>321</v>
      </c>
      <c r="AA3785">
        <v>47</v>
      </c>
      <c r="AB3785">
        <v>784</v>
      </c>
      <c r="AC3785">
        <v>147</v>
      </c>
      <c r="AD3785">
        <v>0</v>
      </c>
      <c r="AE3785">
        <v>125</v>
      </c>
      <c r="AF3785">
        <v>43</v>
      </c>
      <c r="AG3785">
        <v>421</v>
      </c>
      <c r="AH3785">
        <v>41</v>
      </c>
      <c r="AI3785">
        <v>0</v>
      </c>
      <c r="AJ3785">
        <v>78</v>
      </c>
      <c r="AK3785">
        <v>4</v>
      </c>
      <c r="AL3785">
        <v>78</v>
      </c>
      <c r="AM3785">
        <v>23</v>
      </c>
      <c r="AN3785">
        <v>10</v>
      </c>
      <c r="AO3785">
        <v>5</v>
      </c>
      <c r="AP3785">
        <v>0</v>
      </c>
      <c r="AQ3785">
        <v>0</v>
      </c>
      <c r="AR3785">
        <v>0</v>
      </c>
      <c r="AS3785">
        <v>0</v>
      </c>
      <c r="AT3785">
        <v>0</v>
      </c>
      <c r="AU3785">
        <v>0</v>
      </c>
      <c r="AV3785">
        <v>0</v>
      </c>
      <c r="AW3785">
        <v>0</v>
      </c>
      <c r="AX3785">
        <v>0</v>
      </c>
      <c r="AY3785">
        <v>0</v>
      </c>
      <c r="AZ3785">
        <v>0</v>
      </c>
      <c r="BA3785">
        <v>0</v>
      </c>
      <c r="BB3785">
        <v>0</v>
      </c>
      <c r="BC3785">
        <v>0</v>
      </c>
      <c r="BD3785">
        <v>0</v>
      </c>
      <c r="BE3785">
        <v>0</v>
      </c>
      <c r="BF3785">
        <v>0</v>
      </c>
      <c r="BG3785" s="20">
        <v>7</v>
      </c>
      <c r="BH3785" s="20">
        <v>1</v>
      </c>
      <c r="BI3785" s="20">
        <v>157</v>
      </c>
      <c r="BJ3785" s="20">
        <v>11</v>
      </c>
      <c r="BK3785" s="20">
        <v>269</v>
      </c>
      <c r="BL3785" s="20">
        <v>1795</v>
      </c>
      <c r="BM3785" s="20">
        <v>596</v>
      </c>
      <c r="BN3785" s="20">
        <v>304</v>
      </c>
      <c r="BO3785" s="20">
        <v>62</v>
      </c>
      <c r="BP3785" s="20"/>
      <c r="BQ3785" s="20"/>
      <c r="BR3785" s="20"/>
      <c r="BS3785" s="20"/>
      <c r="BT3785" s="20"/>
      <c r="BU3785" s="20"/>
      <c r="BV3785" s="20"/>
    </row>
    <row r="3786" spans="1:74" x14ac:dyDescent="0.25">
      <c r="A3786" s="20" t="s">
        <v>676</v>
      </c>
      <c r="B3786" s="20" t="s">
        <v>702</v>
      </c>
      <c r="C3786" s="20" t="s">
        <v>708</v>
      </c>
      <c r="D3786" s="1">
        <v>44542</v>
      </c>
      <c r="E3786">
        <v>190</v>
      </c>
      <c r="F3786">
        <v>7</v>
      </c>
      <c r="G3786">
        <v>5</v>
      </c>
      <c r="H3786">
        <v>1</v>
      </c>
      <c r="I3786">
        <v>0</v>
      </c>
      <c r="J3786">
        <v>74</v>
      </c>
      <c r="K3786">
        <v>2</v>
      </c>
      <c r="L3786">
        <v>19</v>
      </c>
      <c r="M3786">
        <v>2</v>
      </c>
      <c r="N3786">
        <v>13</v>
      </c>
      <c r="O3786">
        <v>6</v>
      </c>
      <c r="P3786">
        <v>0</v>
      </c>
      <c r="Q3786">
        <v>0</v>
      </c>
      <c r="R3786">
        <v>318</v>
      </c>
      <c r="S3786">
        <v>172</v>
      </c>
      <c r="T3786">
        <v>22</v>
      </c>
      <c r="U3786">
        <v>6</v>
      </c>
      <c r="V3786">
        <v>11</v>
      </c>
      <c r="W3786">
        <v>2333</v>
      </c>
      <c r="X3786">
        <v>609</v>
      </c>
      <c r="Y3786">
        <v>22</v>
      </c>
      <c r="Z3786">
        <v>318</v>
      </c>
      <c r="AA3786">
        <v>49</v>
      </c>
      <c r="AB3786">
        <v>783</v>
      </c>
      <c r="AC3786">
        <v>213</v>
      </c>
      <c r="AD3786">
        <v>0</v>
      </c>
      <c r="AE3786">
        <v>126</v>
      </c>
      <c r="AF3786">
        <v>40</v>
      </c>
      <c r="AG3786">
        <v>425</v>
      </c>
      <c r="AH3786">
        <v>52</v>
      </c>
      <c r="AI3786">
        <v>0</v>
      </c>
      <c r="AJ3786">
        <v>79</v>
      </c>
      <c r="AK3786">
        <v>6</v>
      </c>
      <c r="AL3786">
        <v>79</v>
      </c>
      <c r="AM3786">
        <v>30</v>
      </c>
      <c r="AN3786">
        <v>10</v>
      </c>
      <c r="AO3786">
        <v>5</v>
      </c>
      <c r="AP3786">
        <v>0</v>
      </c>
      <c r="AQ3786">
        <v>0</v>
      </c>
      <c r="AR3786">
        <v>0</v>
      </c>
      <c r="AS3786">
        <v>0</v>
      </c>
      <c r="AT3786">
        <v>0</v>
      </c>
      <c r="AU3786">
        <v>0</v>
      </c>
      <c r="AV3786">
        <v>0</v>
      </c>
      <c r="AW3786">
        <v>0</v>
      </c>
      <c r="AX3786">
        <v>0</v>
      </c>
      <c r="AY3786">
        <v>0</v>
      </c>
      <c r="AZ3786">
        <v>0</v>
      </c>
      <c r="BA3786">
        <v>0</v>
      </c>
      <c r="BB3786">
        <v>0</v>
      </c>
      <c r="BC3786">
        <v>0</v>
      </c>
      <c r="BD3786">
        <v>0</v>
      </c>
      <c r="BE3786">
        <v>0</v>
      </c>
      <c r="BF3786">
        <v>0</v>
      </c>
      <c r="BG3786" s="20">
        <v>7</v>
      </c>
      <c r="BH3786" s="20">
        <v>1</v>
      </c>
      <c r="BI3786" s="20">
        <v>158</v>
      </c>
      <c r="BJ3786" s="20">
        <v>13</v>
      </c>
      <c r="BK3786" s="20">
        <v>269</v>
      </c>
      <c r="BL3786" s="20">
        <v>1810</v>
      </c>
      <c r="BM3786" s="20">
        <v>598</v>
      </c>
      <c r="BN3786" s="20">
        <v>308</v>
      </c>
      <c r="BO3786" s="20">
        <v>63</v>
      </c>
      <c r="BP3786" s="20"/>
      <c r="BQ3786" s="20"/>
      <c r="BR3786" s="20"/>
      <c r="BS3786" s="20"/>
      <c r="BT3786" s="20"/>
      <c r="BU3786" s="20"/>
      <c r="BV3786" s="20"/>
    </row>
    <row r="3787" spans="1:74" x14ac:dyDescent="0.25">
      <c r="A3787" s="20" t="s">
        <v>676</v>
      </c>
      <c r="B3787" s="20" t="s">
        <v>702</v>
      </c>
      <c r="C3787" s="20" t="s">
        <v>708</v>
      </c>
      <c r="D3787" s="1">
        <v>44549</v>
      </c>
      <c r="E3787">
        <v>190</v>
      </c>
      <c r="F3787">
        <v>7</v>
      </c>
      <c r="G3787">
        <v>5</v>
      </c>
      <c r="H3787">
        <v>1</v>
      </c>
      <c r="I3787">
        <v>0</v>
      </c>
      <c r="J3787">
        <v>85</v>
      </c>
      <c r="K3787">
        <v>2</v>
      </c>
      <c r="L3787">
        <v>19</v>
      </c>
      <c r="M3787">
        <v>2</v>
      </c>
      <c r="N3787">
        <v>13</v>
      </c>
      <c r="O3787">
        <v>6</v>
      </c>
      <c r="P3787">
        <v>0</v>
      </c>
      <c r="Q3787">
        <v>0</v>
      </c>
      <c r="R3787">
        <v>320</v>
      </c>
      <c r="S3787">
        <v>187</v>
      </c>
      <c r="T3787">
        <v>22</v>
      </c>
      <c r="U3787">
        <v>5</v>
      </c>
      <c r="V3787">
        <v>12</v>
      </c>
      <c r="W3787">
        <v>2335</v>
      </c>
      <c r="X3787">
        <v>769</v>
      </c>
      <c r="Y3787">
        <v>22</v>
      </c>
      <c r="Z3787">
        <v>309</v>
      </c>
      <c r="AA3787">
        <v>46</v>
      </c>
      <c r="AB3787">
        <v>785</v>
      </c>
      <c r="AC3787">
        <v>281</v>
      </c>
      <c r="AD3787">
        <v>0</v>
      </c>
      <c r="AE3787">
        <v>125</v>
      </c>
      <c r="AF3787">
        <v>38</v>
      </c>
      <c r="AG3787">
        <v>426</v>
      </c>
      <c r="AH3787">
        <v>88</v>
      </c>
      <c r="AI3787">
        <v>0</v>
      </c>
      <c r="AJ3787">
        <v>76</v>
      </c>
      <c r="AK3787">
        <v>6</v>
      </c>
      <c r="AL3787">
        <v>80</v>
      </c>
      <c r="AM3787">
        <v>36</v>
      </c>
      <c r="AN3787">
        <v>10</v>
      </c>
      <c r="AO3787">
        <v>5</v>
      </c>
      <c r="AP3787">
        <v>0</v>
      </c>
      <c r="AQ3787">
        <v>0</v>
      </c>
      <c r="AR3787">
        <v>0</v>
      </c>
      <c r="AS3787">
        <v>0</v>
      </c>
      <c r="AT3787">
        <v>0</v>
      </c>
      <c r="AU3787">
        <v>0</v>
      </c>
      <c r="AV3787">
        <v>0</v>
      </c>
      <c r="AW3787">
        <v>0</v>
      </c>
      <c r="AX3787">
        <v>0</v>
      </c>
      <c r="AY3787">
        <v>0</v>
      </c>
      <c r="AZ3787">
        <v>0</v>
      </c>
      <c r="BA3787">
        <v>0</v>
      </c>
      <c r="BB3787">
        <v>0</v>
      </c>
      <c r="BC3787">
        <v>0</v>
      </c>
      <c r="BD3787">
        <v>0</v>
      </c>
      <c r="BE3787">
        <v>0</v>
      </c>
      <c r="BF3787">
        <v>0</v>
      </c>
      <c r="BG3787" s="20">
        <v>7</v>
      </c>
      <c r="BH3787" s="20">
        <v>1</v>
      </c>
      <c r="BI3787" s="20">
        <v>159</v>
      </c>
      <c r="BJ3787" s="20">
        <v>13</v>
      </c>
      <c r="BK3787" s="20">
        <v>270</v>
      </c>
      <c r="BL3787" s="20">
        <v>1825</v>
      </c>
      <c r="BM3787" s="20">
        <v>601</v>
      </c>
      <c r="BN3787" s="20">
        <v>313</v>
      </c>
      <c r="BO3787" s="20">
        <v>64</v>
      </c>
      <c r="BP3787" s="20">
        <v>9652</v>
      </c>
      <c r="BQ3787" s="20">
        <v>1336</v>
      </c>
      <c r="BR3787" s="20">
        <v>0</v>
      </c>
      <c r="BS3787" s="20">
        <v>20</v>
      </c>
      <c r="BT3787" s="20">
        <v>2392</v>
      </c>
      <c r="BU3787" s="20">
        <v>660</v>
      </c>
      <c r="BV3787" s="20">
        <v>6040</v>
      </c>
    </row>
    <row r="3788" spans="1:74" x14ac:dyDescent="0.25">
      <c r="A3788" s="20" t="s">
        <v>676</v>
      </c>
      <c r="B3788" s="20" t="s">
        <v>702</v>
      </c>
      <c r="C3788" s="20" t="s">
        <v>708</v>
      </c>
      <c r="D3788" s="1">
        <v>44558</v>
      </c>
      <c r="E3788">
        <v>191</v>
      </c>
      <c r="F3788">
        <v>7</v>
      </c>
      <c r="G3788">
        <v>5</v>
      </c>
      <c r="H3788">
        <v>1</v>
      </c>
      <c r="I3788">
        <v>0</v>
      </c>
      <c r="J3788">
        <v>92</v>
      </c>
      <c r="K3788">
        <v>2</v>
      </c>
      <c r="L3788">
        <v>19</v>
      </c>
      <c r="M3788">
        <v>2</v>
      </c>
      <c r="N3788">
        <v>14</v>
      </c>
      <c r="O3788">
        <v>11</v>
      </c>
      <c r="P3788">
        <v>0</v>
      </c>
      <c r="Q3788">
        <v>0</v>
      </c>
      <c r="R3788">
        <v>320</v>
      </c>
      <c r="S3788">
        <v>196</v>
      </c>
      <c r="T3788">
        <v>22</v>
      </c>
      <c r="U3788">
        <v>5</v>
      </c>
      <c r="V3788">
        <v>10</v>
      </c>
      <c r="W3788">
        <v>2336</v>
      </c>
      <c r="X3788">
        <v>924</v>
      </c>
      <c r="Y3788">
        <v>21</v>
      </c>
      <c r="Z3788">
        <v>306</v>
      </c>
      <c r="AA3788">
        <v>45</v>
      </c>
      <c r="AB3788">
        <v>783</v>
      </c>
      <c r="AC3788">
        <v>330</v>
      </c>
      <c r="AD3788">
        <v>0</v>
      </c>
      <c r="AE3788">
        <v>124</v>
      </c>
      <c r="AF3788">
        <v>40</v>
      </c>
      <c r="AG3788">
        <v>429</v>
      </c>
      <c r="AH3788">
        <v>120</v>
      </c>
      <c r="AI3788">
        <v>0</v>
      </c>
      <c r="AJ3788">
        <v>74</v>
      </c>
      <c r="AK3788">
        <v>7</v>
      </c>
      <c r="AL3788">
        <v>80</v>
      </c>
      <c r="AM3788">
        <v>42</v>
      </c>
      <c r="AN3788">
        <v>10</v>
      </c>
      <c r="AO3788">
        <v>5</v>
      </c>
      <c r="AP3788">
        <v>0</v>
      </c>
      <c r="AQ3788">
        <v>0</v>
      </c>
      <c r="AR3788">
        <v>0</v>
      </c>
      <c r="AS3788">
        <v>0</v>
      </c>
      <c r="AT3788">
        <v>0</v>
      </c>
      <c r="AU3788">
        <v>0</v>
      </c>
      <c r="AV3788">
        <v>0</v>
      </c>
      <c r="AW3788">
        <v>0</v>
      </c>
      <c r="AX3788">
        <v>0</v>
      </c>
      <c r="AY3788">
        <v>0</v>
      </c>
      <c r="AZ3788">
        <v>0</v>
      </c>
      <c r="BA3788">
        <v>0</v>
      </c>
      <c r="BB3788">
        <v>0</v>
      </c>
      <c r="BC3788">
        <v>0</v>
      </c>
      <c r="BD3788">
        <v>0</v>
      </c>
      <c r="BE3788">
        <v>0</v>
      </c>
      <c r="BF3788">
        <v>0</v>
      </c>
      <c r="BG3788" s="20">
        <v>7</v>
      </c>
      <c r="BH3788" s="20">
        <v>1</v>
      </c>
      <c r="BI3788" s="20">
        <v>160</v>
      </c>
      <c r="BJ3788" s="20">
        <v>14</v>
      </c>
      <c r="BK3788" s="20">
        <v>270</v>
      </c>
      <c r="BL3788" s="20">
        <v>1829</v>
      </c>
      <c r="BM3788" s="20">
        <v>600</v>
      </c>
      <c r="BN3788" s="20">
        <v>318</v>
      </c>
      <c r="BO3788" s="20">
        <v>64</v>
      </c>
      <c r="BP3788" s="20">
        <v>9661</v>
      </c>
      <c r="BQ3788" s="20">
        <v>2040</v>
      </c>
      <c r="BR3788" s="20">
        <v>0</v>
      </c>
      <c r="BS3788" s="20">
        <v>20</v>
      </c>
      <c r="BT3788" s="20">
        <v>2370</v>
      </c>
      <c r="BU3788" s="20">
        <v>670</v>
      </c>
      <c r="BV3788" s="20">
        <v>6069</v>
      </c>
    </row>
    <row r="3789" spans="1:74" x14ac:dyDescent="0.25">
      <c r="A3789" s="20" t="s">
        <v>676</v>
      </c>
      <c r="B3789" s="20" t="s">
        <v>702</v>
      </c>
      <c r="C3789" s="20" t="s">
        <v>708</v>
      </c>
      <c r="D3789" s="1">
        <v>44564</v>
      </c>
      <c r="E3789">
        <v>191</v>
      </c>
      <c r="F3789">
        <v>7</v>
      </c>
      <c r="G3789">
        <v>5</v>
      </c>
      <c r="H3789">
        <v>1</v>
      </c>
      <c r="I3789">
        <v>0</v>
      </c>
      <c r="J3789">
        <v>97</v>
      </c>
      <c r="K3789">
        <v>2</v>
      </c>
      <c r="L3789">
        <v>19</v>
      </c>
      <c r="M3789">
        <v>2</v>
      </c>
      <c r="N3789">
        <v>14</v>
      </c>
      <c r="O3789">
        <v>11</v>
      </c>
      <c r="P3789">
        <v>0</v>
      </c>
      <c r="Q3789">
        <v>0</v>
      </c>
      <c r="R3789">
        <v>320</v>
      </c>
      <c r="S3789">
        <v>197</v>
      </c>
      <c r="T3789">
        <v>22</v>
      </c>
      <c r="U3789">
        <v>5</v>
      </c>
      <c r="V3789">
        <v>9</v>
      </c>
      <c r="W3789">
        <v>2336</v>
      </c>
      <c r="X3789">
        <v>978</v>
      </c>
      <c r="Y3789">
        <v>21</v>
      </c>
      <c r="Z3789">
        <v>305</v>
      </c>
      <c r="AA3789">
        <v>44</v>
      </c>
      <c r="AB3789">
        <v>787</v>
      </c>
      <c r="AC3789">
        <v>356</v>
      </c>
      <c r="AD3789">
        <v>0</v>
      </c>
      <c r="AE3789">
        <v>124</v>
      </c>
      <c r="AF3789">
        <v>40</v>
      </c>
      <c r="AG3789">
        <v>428</v>
      </c>
      <c r="AH3789">
        <v>138</v>
      </c>
      <c r="AI3789">
        <v>0</v>
      </c>
      <c r="AJ3789">
        <v>71</v>
      </c>
      <c r="AK3789">
        <v>7</v>
      </c>
      <c r="AL3789">
        <v>80</v>
      </c>
      <c r="AM3789">
        <v>43</v>
      </c>
      <c r="AN3789">
        <v>10</v>
      </c>
      <c r="AO3789">
        <v>3</v>
      </c>
      <c r="AP3789">
        <v>0</v>
      </c>
      <c r="AQ3789">
        <v>0</v>
      </c>
      <c r="AR3789">
        <v>0</v>
      </c>
      <c r="AS3789">
        <v>0</v>
      </c>
      <c r="AT3789">
        <v>0</v>
      </c>
      <c r="AU3789">
        <v>0</v>
      </c>
      <c r="AV3789">
        <v>0</v>
      </c>
      <c r="AW3789">
        <v>0</v>
      </c>
      <c r="AX3789">
        <v>0</v>
      </c>
      <c r="AY3789">
        <v>0</v>
      </c>
      <c r="AZ3789">
        <v>0</v>
      </c>
      <c r="BA3789">
        <v>0</v>
      </c>
      <c r="BB3789">
        <v>0</v>
      </c>
      <c r="BC3789">
        <v>0</v>
      </c>
      <c r="BD3789">
        <v>0</v>
      </c>
      <c r="BE3789">
        <v>0</v>
      </c>
      <c r="BF3789">
        <v>0</v>
      </c>
      <c r="BG3789" s="20">
        <v>7</v>
      </c>
      <c r="BH3789" s="20">
        <v>1</v>
      </c>
      <c r="BI3789" s="20">
        <v>160</v>
      </c>
      <c r="BJ3789" s="20">
        <v>14</v>
      </c>
      <c r="BK3789" s="20">
        <v>270</v>
      </c>
      <c r="BL3789" s="20">
        <v>1834</v>
      </c>
      <c r="BM3789" s="20">
        <v>606</v>
      </c>
      <c r="BN3789" s="20">
        <v>318</v>
      </c>
      <c r="BO3789" s="20">
        <v>64</v>
      </c>
      <c r="BP3789" s="20">
        <v>9678</v>
      </c>
      <c r="BQ3789" s="20">
        <v>2315</v>
      </c>
      <c r="BR3789" s="20">
        <v>0</v>
      </c>
      <c r="BS3789" s="20">
        <v>20</v>
      </c>
      <c r="BT3789" s="20">
        <v>2360</v>
      </c>
      <c r="BU3789" s="20">
        <v>673</v>
      </c>
      <c r="BV3789" s="20">
        <v>6094</v>
      </c>
    </row>
    <row r="3790" spans="1:74" x14ac:dyDescent="0.25">
      <c r="A3790" s="20" t="s">
        <v>676</v>
      </c>
      <c r="B3790" s="20" t="s">
        <v>702</v>
      </c>
      <c r="C3790" s="20" t="s">
        <v>708</v>
      </c>
      <c r="D3790" s="1">
        <v>44570</v>
      </c>
      <c r="E3790">
        <v>190</v>
      </c>
      <c r="F3790">
        <v>7</v>
      </c>
      <c r="G3790">
        <v>5</v>
      </c>
      <c r="H3790">
        <v>1</v>
      </c>
      <c r="I3790">
        <v>0</v>
      </c>
      <c r="J3790">
        <v>105</v>
      </c>
      <c r="K3790">
        <v>2</v>
      </c>
      <c r="L3790">
        <v>18</v>
      </c>
      <c r="M3790">
        <v>2</v>
      </c>
      <c r="N3790">
        <v>14</v>
      </c>
      <c r="O3790">
        <v>11</v>
      </c>
      <c r="P3790">
        <v>0</v>
      </c>
      <c r="Q3790">
        <v>0</v>
      </c>
      <c r="R3790">
        <v>319</v>
      </c>
      <c r="S3790">
        <v>200</v>
      </c>
      <c r="T3790">
        <v>22</v>
      </c>
      <c r="U3790">
        <v>5</v>
      </c>
      <c r="V3790">
        <v>9</v>
      </c>
      <c r="W3790">
        <v>2342</v>
      </c>
      <c r="X3790">
        <v>1033</v>
      </c>
      <c r="Y3790">
        <v>21</v>
      </c>
      <c r="Z3790">
        <v>304</v>
      </c>
      <c r="AA3790">
        <v>44</v>
      </c>
      <c r="AB3790">
        <v>792</v>
      </c>
      <c r="AC3790">
        <v>383</v>
      </c>
      <c r="AD3790">
        <v>0</v>
      </c>
      <c r="AE3790">
        <v>123</v>
      </c>
      <c r="AF3790">
        <v>41</v>
      </c>
      <c r="AG3790">
        <v>431</v>
      </c>
      <c r="AH3790">
        <v>156</v>
      </c>
      <c r="AI3790">
        <v>0</v>
      </c>
      <c r="AJ3790">
        <v>69</v>
      </c>
      <c r="AK3790">
        <v>6</v>
      </c>
      <c r="AL3790">
        <v>80</v>
      </c>
      <c r="AM3790">
        <v>43</v>
      </c>
      <c r="AN3790">
        <v>10</v>
      </c>
      <c r="AO3790">
        <v>3</v>
      </c>
      <c r="AP3790">
        <v>0</v>
      </c>
      <c r="AQ3790">
        <v>0</v>
      </c>
      <c r="AR3790">
        <v>0</v>
      </c>
      <c r="AS3790">
        <v>0</v>
      </c>
      <c r="AT3790">
        <v>0</v>
      </c>
      <c r="AU3790">
        <v>0</v>
      </c>
      <c r="AV3790">
        <v>0</v>
      </c>
      <c r="AW3790">
        <v>0</v>
      </c>
      <c r="AX3790">
        <v>0</v>
      </c>
      <c r="AY3790">
        <v>0</v>
      </c>
      <c r="AZ3790">
        <v>0</v>
      </c>
      <c r="BA3790">
        <v>0</v>
      </c>
      <c r="BB3790">
        <v>0</v>
      </c>
      <c r="BC3790">
        <v>0</v>
      </c>
      <c r="BD3790">
        <v>0</v>
      </c>
      <c r="BE3790">
        <v>0</v>
      </c>
      <c r="BF3790">
        <v>0</v>
      </c>
      <c r="BG3790" s="20">
        <v>7</v>
      </c>
      <c r="BH3790" s="20">
        <v>1</v>
      </c>
      <c r="BI3790" s="20">
        <v>160</v>
      </c>
      <c r="BJ3790" s="20">
        <v>14</v>
      </c>
      <c r="BK3790" s="20">
        <v>270</v>
      </c>
      <c r="BL3790" s="20">
        <v>1844</v>
      </c>
      <c r="BM3790" s="20">
        <v>611</v>
      </c>
      <c r="BN3790" s="20">
        <v>324</v>
      </c>
      <c r="BO3790" s="20">
        <v>64</v>
      </c>
      <c r="BP3790" s="20">
        <v>9695</v>
      </c>
      <c r="BQ3790" s="20">
        <v>2656</v>
      </c>
      <c r="BR3790" s="20">
        <v>0</v>
      </c>
      <c r="BS3790" s="20">
        <v>19</v>
      </c>
      <c r="BT3790" s="20">
        <v>2347</v>
      </c>
      <c r="BU3790" s="20">
        <v>670</v>
      </c>
      <c r="BV3790" s="20">
        <v>6136</v>
      </c>
    </row>
    <row r="3791" spans="1:74" x14ac:dyDescent="0.25">
      <c r="A3791" s="20" t="s">
        <v>676</v>
      </c>
      <c r="B3791" s="20" t="s">
        <v>702</v>
      </c>
      <c r="C3791" s="20" t="s">
        <v>708</v>
      </c>
      <c r="D3791" s="1">
        <v>44578</v>
      </c>
      <c r="E3791">
        <v>190</v>
      </c>
      <c r="F3791">
        <v>7</v>
      </c>
      <c r="G3791">
        <v>6</v>
      </c>
      <c r="H3791">
        <v>1</v>
      </c>
      <c r="I3791">
        <v>1</v>
      </c>
      <c r="J3791">
        <v>110</v>
      </c>
      <c r="K3791">
        <v>2</v>
      </c>
      <c r="L3791">
        <v>18</v>
      </c>
      <c r="M3791">
        <v>2</v>
      </c>
      <c r="N3791">
        <v>16</v>
      </c>
      <c r="O3791">
        <v>12</v>
      </c>
      <c r="P3791">
        <v>0</v>
      </c>
      <c r="Q3791">
        <v>0</v>
      </c>
      <c r="R3791">
        <v>320</v>
      </c>
      <c r="S3791">
        <v>204</v>
      </c>
      <c r="T3791">
        <v>22</v>
      </c>
      <c r="U3791">
        <v>5</v>
      </c>
      <c r="V3791">
        <v>9</v>
      </c>
      <c r="W3791">
        <v>2333</v>
      </c>
      <c r="X3791">
        <v>1094</v>
      </c>
      <c r="Y3791">
        <v>20</v>
      </c>
      <c r="Z3791">
        <v>294</v>
      </c>
      <c r="AA3791">
        <v>44</v>
      </c>
      <c r="AB3791">
        <v>793</v>
      </c>
      <c r="AC3791">
        <v>398</v>
      </c>
      <c r="AD3791">
        <v>0</v>
      </c>
      <c r="AE3791">
        <v>124</v>
      </c>
      <c r="AF3791">
        <v>40</v>
      </c>
      <c r="AG3791">
        <v>431</v>
      </c>
      <c r="AH3791">
        <v>171</v>
      </c>
      <c r="AI3791">
        <v>0</v>
      </c>
      <c r="AJ3791">
        <v>69</v>
      </c>
      <c r="AK3791">
        <v>6</v>
      </c>
      <c r="AL3791">
        <v>80</v>
      </c>
      <c r="AM3791">
        <v>43</v>
      </c>
      <c r="AN3791">
        <v>10</v>
      </c>
      <c r="AO3791">
        <v>3</v>
      </c>
      <c r="AP3791">
        <v>0</v>
      </c>
      <c r="AQ3791">
        <v>0</v>
      </c>
      <c r="AR3791">
        <v>0</v>
      </c>
      <c r="AS3791">
        <v>0</v>
      </c>
      <c r="AT3791">
        <v>0</v>
      </c>
      <c r="AU3791">
        <v>0</v>
      </c>
      <c r="AV3791">
        <v>0</v>
      </c>
      <c r="AW3791">
        <v>0</v>
      </c>
      <c r="AX3791">
        <v>0</v>
      </c>
      <c r="AY3791">
        <v>0</v>
      </c>
      <c r="AZ3791">
        <v>0</v>
      </c>
      <c r="BA3791">
        <v>0</v>
      </c>
      <c r="BB3791">
        <v>0</v>
      </c>
      <c r="BC3791">
        <v>0</v>
      </c>
      <c r="BD3791">
        <v>0</v>
      </c>
      <c r="BE3791">
        <v>0</v>
      </c>
      <c r="BF3791">
        <v>0</v>
      </c>
      <c r="BG3791" s="20">
        <v>7</v>
      </c>
      <c r="BH3791" s="20">
        <v>1</v>
      </c>
      <c r="BI3791" s="20">
        <v>161</v>
      </c>
      <c r="BJ3791" s="20">
        <v>16</v>
      </c>
      <c r="BK3791" s="20">
        <v>272</v>
      </c>
      <c r="BL3791" s="20">
        <v>1849</v>
      </c>
      <c r="BM3791" s="20">
        <v>611</v>
      </c>
      <c r="BN3791" s="20">
        <v>327</v>
      </c>
      <c r="BO3791" s="20">
        <v>64</v>
      </c>
      <c r="BP3791" s="20">
        <v>9690</v>
      </c>
      <c r="BQ3791" s="20">
        <v>2979</v>
      </c>
      <c r="BR3791" s="20">
        <v>0</v>
      </c>
      <c r="BS3791" s="20">
        <v>20</v>
      </c>
      <c r="BT3791" s="20">
        <v>2333</v>
      </c>
      <c r="BU3791" s="20">
        <v>666</v>
      </c>
      <c r="BV3791" s="20">
        <v>6153</v>
      </c>
    </row>
    <row r="3792" spans="1:74" x14ac:dyDescent="0.25">
      <c r="A3792" s="20" t="s">
        <v>676</v>
      </c>
      <c r="B3792" s="20" t="s">
        <v>702</v>
      </c>
      <c r="C3792" s="20" t="s">
        <v>708</v>
      </c>
      <c r="D3792" s="1">
        <v>44584</v>
      </c>
      <c r="E3792">
        <v>190</v>
      </c>
      <c r="F3792">
        <v>7</v>
      </c>
      <c r="G3792">
        <v>6</v>
      </c>
      <c r="H3792">
        <v>1</v>
      </c>
      <c r="I3792">
        <v>1</v>
      </c>
      <c r="J3792">
        <v>110</v>
      </c>
      <c r="K3792">
        <v>2</v>
      </c>
      <c r="L3792">
        <v>18</v>
      </c>
      <c r="M3792">
        <v>2</v>
      </c>
      <c r="N3792">
        <v>17</v>
      </c>
      <c r="O3792">
        <v>13</v>
      </c>
      <c r="P3792">
        <v>0</v>
      </c>
      <c r="Q3792">
        <v>0</v>
      </c>
      <c r="R3792">
        <v>323</v>
      </c>
      <c r="S3792">
        <v>204</v>
      </c>
      <c r="T3792">
        <v>22</v>
      </c>
      <c r="U3792">
        <v>6</v>
      </c>
      <c r="V3792">
        <v>11</v>
      </c>
      <c r="W3792">
        <v>2338</v>
      </c>
      <c r="X3792">
        <v>1130</v>
      </c>
      <c r="Y3792">
        <v>26</v>
      </c>
      <c r="Z3792">
        <v>289</v>
      </c>
      <c r="AA3792">
        <v>44</v>
      </c>
      <c r="AB3792">
        <v>795</v>
      </c>
      <c r="AC3792">
        <v>411</v>
      </c>
      <c r="AD3792">
        <v>0</v>
      </c>
      <c r="AE3792">
        <v>124</v>
      </c>
      <c r="AF3792">
        <v>38</v>
      </c>
      <c r="AG3792">
        <v>431</v>
      </c>
      <c r="AH3792">
        <v>183</v>
      </c>
      <c r="AI3792">
        <v>0</v>
      </c>
      <c r="AJ3792">
        <v>69</v>
      </c>
      <c r="AK3792">
        <v>6</v>
      </c>
      <c r="AL3792">
        <v>79</v>
      </c>
      <c r="AM3792">
        <v>43</v>
      </c>
      <c r="AN3792">
        <v>10</v>
      </c>
      <c r="AO3792">
        <v>3</v>
      </c>
      <c r="AP3792">
        <v>0</v>
      </c>
      <c r="AQ3792">
        <v>0</v>
      </c>
      <c r="AR3792">
        <v>0</v>
      </c>
      <c r="AS3792">
        <v>0</v>
      </c>
      <c r="AT3792">
        <v>0</v>
      </c>
      <c r="AU3792">
        <v>0</v>
      </c>
      <c r="AV3792">
        <v>0</v>
      </c>
      <c r="AW3792">
        <v>0</v>
      </c>
      <c r="AX3792">
        <v>0</v>
      </c>
      <c r="AY3792">
        <v>0</v>
      </c>
      <c r="AZ3792">
        <v>0</v>
      </c>
      <c r="BA3792">
        <v>0</v>
      </c>
      <c r="BB3792">
        <v>0</v>
      </c>
      <c r="BC3792">
        <v>0</v>
      </c>
      <c r="BD3792">
        <v>0</v>
      </c>
      <c r="BE3792">
        <v>0</v>
      </c>
      <c r="BF3792">
        <v>0</v>
      </c>
      <c r="BG3792" s="20">
        <v>7</v>
      </c>
      <c r="BH3792" s="20">
        <v>1</v>
      </c>
      <c r="BI3792" s="20">
        <v>161</v>
      </c>
      <c r="BJ3792" s="20">
        <v>17</v>
      </c>
      <c r="BK3792" s="20">
        <v>272</v>
      </c>
      <c r="BL3792" s="20">
        <v>1858</v>
      </c>
      <c r="BM3792" s="20">
        <v>613</v>
      </c>
      <c r="BN3792" s="20">
        <v>329</v>
      </c>
      <c r="BO3792" s="20">
        <v>63</v>
      </c>
      <c r="BP3792" s="20">
        <v>9714</v>
      </c>
      <c r="BQ3792" s="20">
        <v>3215</v>
      </c>
      <c r="BR3792" s="20">
        <v>0</v>
      </c>
      <c r="BS3792" s="20">
        <v>20</v>
      </c>
      <c r="BT3792" s="20">
        <v>2316</v>
      </c>
      <c r="BU3792" s="20">
        <v>670</v>
      </c>
      <c r="BV3792" s="20">
        <v>6194</v>
      </c>
    </row>
    <row r="3793" spans="1:74" x14ac:dyDescent="0.25">
      <c r="A3793" s="20" t="s">
        <v>676</v>
      </c>
      <c r="B3793" s="20" t="s">
        <v>702</v>
      </c>
      <c r="C3793" s="20" t="s">
        <v>708</v>
      </c>
      <c r="D3793" s="1">
        <v>44592</v>
      </c>
      <c r="E3793">
        <v>189</v>
      </c>
      <c r="F3793">
        <v>7</v>
      </c>
      <c r="G3793">
        <v>6</v>
      </c>
      <c r="H3793">
        <v>1</v>
      </c>
      <c r="I3793">
        <v>1</v>
      </c>
      <c r="J3793">
        <v>109</v>
      </c>
      <c r="K3793">
        <v>2</v>
      </c>
      <c r="L3793">
        <v>17</v>
      </c>
      <c r="M3793">
        <v>2</v>
      </c>
      <c r="N3793">
        <v>17</v>
      </c>
      <c r="O3793">
        <v>13</v>
      </c>
      <c r="P3793">
        <v>0</v>
      </c>
      <c r="Q3793">
        <v>0</v>
      </c>
      <c r="R3793">
        <v>319</v>
      </c>
      <c r="S3793">
        <v>204</v>
      </c>
      <c r="T3793">
        <v>22</v>
      </c>
      <c r="U3793">
        <v>6</v>
      </c>
      <c r="V3793">
        <v>11</v>
      </c>
      <c r="W3793">
        <v>2339</v>
      </c>
      <c r="X3793">
        <v>1151</v>
      </c>
      <c r="Y3793">
        <v>27</v>
      </c>
      <c r="Z3793">
        <v>285</v>
      </c>
      <c r="AA3793">
        <v>41</v>
      </c>
      <c r="AB3793">
        <v>795</v>
      </c>
      <c r="AC3793">
        <v>419</v>
      </c>
      <c r="AD3793">
        <v>0</v>
      </c>
      <c r="AE3793">
        <v>123</v>
      </c>
      <c r="AF3793">
        <v>37</v>
      </c>
      <c r="AG3793">
        <v>436</v>
      </c>
      <c r="AH3793">
        <v>191</v>
      </c>
      <c r="AI3793">
        <v>1</v>
      </c>
      <c r="AJ3793">
        <v>70</v>
      </c>
      <c r="AK3793">
        <v>6</v>
      </c>
      <c r="AL3793">
        <v>81</v>
      </c>
      <c r="AM3793">
        <v>45</v>
      </c>
      <c r="AN3793">
        <v>10</v>
      </c>
      <c r="AO3793">
        <v>3</v>
      </c>
      <c r="AP3793">
        <v>0</v>
      </c>
      <c r="AQ3793">
        <v>0</v>
      </c>
      <c r="AR3793">
        <v>0</v>
      </c>
      <c r="AS3793">
        <v>0</v>
      </c>
      <c r="AT3793">
        <v>0</v>
      </c>
      <c r="AU3793">
        <v>0</v>
      </c>
      <c r="AV3793">
        <v>0</v>
      </c>
      <c r="AW3793">
        <v>0</v>
      </c>
      <c r="AX3793">
        <v>0</v>
      </c>
      <c r="AY3793">
        <v>0</v>
      </c>
      <c r="AZ3793">
        <v>0</v>
      </c>
      <c r="BA3793">
        <v>0</v>
      </c>
      <c r="BB3793">
        <v>0</v>
      </c>
      <c r="BC3793">
        <v>0</v>
      </c>
      <c r="BD3793">
        <v>0</v>
      </c>
      <c r="BE3793">
        <v>0</v>
      </c>
      <c r="BF3793">
        <v>0</v>
      </c>
      <c r="BG3793" s="20">
        <v>7</v>
      </c>
      <c r="BH3793" s="20">
        <v>1</v>
      </c>
      <c r="BI3793" s="20">
        <v>161</v>
      </c>
      <c r="BJ3793" s="20">
        <v>17</v>
      </c>
      <c r="BK3793" s="20">
        <v>268</v>
      </c>
      <c r="BL3793" s="20">
        <v>1863</v>
      </c>
      <c r="BM3793" s="20">
        <v>617</v>
      </c>
      <c r="BN3793" s="20">
        <v>333</v>
      </c>
      <c r="BO3793" s="20">
        <v>65</v>
      </c>
      <c r="BP3793" s="20">
        <v>9732</v>
      </c>
      <c r="BQ3793" s="20">
        <v>3360</v>
      </c>
      <c r="BR3793" s="20">
        <v>0</v>
      </c>
      <c r="BS3793" s="20">
        <v>21</v>
      </c>
      <c r="BT3793" s="20">
        <v>2295</v>
      </c>
      <c r="BU3793" s="20">
        <v>669</v>
      </c>
      <c r="BV3793" s="20">
        <v>6227</v>
      </c>
    </row>
    <row r="3794" spans="1:74" x14ac:dyDescent="0.25">
      <c r="A3794" s="20" t="s">
        <v>676</v>
      </c>
      <c r="B3794" s="20" t="s">
        <v>702</v>
      </c>
      <c r="C3794" s="20" t="s">
        <v>708</v>
      </c>
      <c r="D3794" s="1">
        <v>44599</v>
      </c>
      <c r="E3794">
        <v>191</v>
      </c>
      <c r="F3794">
        <v>7</v>
      </c>
      <c r="G3794">
        <v>6</v>
      </c>
      <c r="H3794">
        <v>1</v>
      </c>
      <c r="I3794">
        <v>1</v>
      </c>
      <c r="J3794">
        <v>113</v>
      </c>
      <c r="K3794">
        <v>2</v>
      </c>
      <c r="L3794">
        <v>17</v>
      </c>
      <c r="M3794">
        <v>2</v>
      </c>
      <c r="N3794">
        <v>17</v>
      </c>
      <c r="O3794">
        <v>13</v>
      </c>
      <c r="P3794">
        <v>0</v>
      </c>
      <c r="Q3794">
        <v>0</v>
      </c>
      <c r="R3794">
        <v>321</v>
      </c>
      <c r="S3794">
        <v>208</v>
      </c>
      <c r="T3794">
        <v>22</v>
      </c>
      <c r="U3794">
        <v>7</v>
      </c>
      <c r="V3794">
        <v>10</v>
      </c>
      <c r="W3794">
        <v>2340</v>
      </c>
      <c r="X3794">
        <v>1166</v>
      </c>
      <c r="Y3794">
        <v>28</v>
      </c>
      <c r="Z3794">
        <v>287</v>
      </c>
      <c r="AA3794">
        <v>35</v>
      </c>
      <c r="AB3794">
        <v>795</v>
      </c>
      <c r="AC3794">
        <v>426</v>
      </c>
      <c r="AD3794">
        <v>0</v>
      </c>
      <c r="AE3794">
        <v>124</v>
      </c>
      <c r="AF3794">
        <v>38</v>
      </c>
      <c r="AG3794">
        <v>437</v>
      </c>
      <c r="AH3794">
        <v>196</v>
      </c>
      <c r="AI3794">
        <v>1</v>
      </c>
      <c r="AJ3794">
        <v>70</v>
      </c>
      <c r="AK3794">
        <v>6</v>
      </c>
      <c r="AL3794">
        <v>81</v>
      </c>
      <c r="AM3794">
        <v>45</v>
      </c>
      <c r="AN3794">
        <v>10</v>
      </c>
      <c r="AO3794">
        <v>3</v>
      </c>
      <c r="AP3794">
        <v>0</v>
      </c>
      <c r="AQ3794">
        <v>0</v>
      </c>
      <c r="AR3794">
        <v>0</v>
      </c>
      <c r="AS3794">
        <v>0</v>
      </c>
      <c r="AT3794">
        <v>0</v>
      </c>
      <c r="AU3794">
        <v>0</v>
      </c>
      <c r="AV3794">
        <v>0</v>
      </c>
      <c r="AW3794">
        <v>0</v>
      </c>
      <c r="AX3794">
        <v>0</v>
      </c>
      <c r="AY3794">
        <v>0</v>
      </c>
      <c r="AZ3794">
        <v>0</v>
      </c>
      <c r="BA3794">
        <v>0</v>
      </c>
      <c r="BB3794">
        <v>0</v>
      </c>
      <c r="BC3794">
        <v>0</v>
      </c>
      <c r="BD3794">
        <v>0</v>
      </c>
      <c r="BE3794">
        <v>0</v>
      </c>
      <c r="BF3794">
        <v>0</v>
      </c>
      <c r="BG3794" s="20">
        <v>7</v>
      </c>
      <c r="BH3794" s="20">
        <v>1</v>
      </c>
      <c r="BI3794" s="20">
        <v>163</v>
      </c>
      <c r="BJ3794" s="20">
        <v>17</v>
      </c>
      <c r="BK3794" s="20">
        <v>270</v>
      </c>
      <c r="BL3794" s="20">
        <v>1864</v>
      </c>
      <c r="BM3794" s="20">
        <v>617</v>
      </c>
      <c r="BN3794" s="20">
        <v>334</v>
      </c>
      <c r="BO3794" s="20">
        <v>65</v>
      </c>
      <c r="BP3794" s="20">
        <v>9738</v>
      </c>
      <c r="BQ3794" s="20">
        <v>3484</v>
      </c>
      <c r="BR3794" s="20">
        <v>0</v>
      </c>
      <c r="BS3794" s="20">
        <v>21</v>
      </c>
      <c r="BT3794" s="20">
        <v>2280</v>
      </c>
      <c r="BU3794" s="20">
        <v>675</v>
      </c>
      <c r="BV3794" s="20">
        <v>6250</v>
      </c>
    </row>
    <row r="3795" spans="1:74" x14ac:dyDescent="0.25">
      <c r="A3795" s="20" t="s">
        <v>676</v>
      </c>
      <c r="B3795" s="20" t="s">
        <v>702</v>
      </c>
      <c r="C3795" s="20" t="s">
        <v>708</v>
      </c>
      <c r="D3795" s="1">
        <v>44606</v>
      </c>
      <c r="E3795">
        <v>191</v>
      </c>
      <c r="F3795">
        <v>7</v>
      </c>
      <c r="G3795">
        <v>6</v>
      </c>
      <c r="H3795">
        <v>1</v>
      </c>
      <c r="I3795">
        <v>1</v>
      </c>
      <c r="J3795">
        <v>113</v>
      </c>
      <c r="K3795">
        <v>2</v>
      </c>
      <c r="L3795">
        <v>17</v>
      </c>
      <c r="M3795">
        <v>2</v>
      </c>
      <c r="N3795">
        <v>17</v>
      </c>
      <c r="O3795">
        <v>13</v>
      </c>
      <c r="P3795">
        <v>0</v>
      </c>
      <c r="Q3795">
        <v>0</v>
      </c>
      <c r="R3795">
        <v>322</v>
      </c>
      <c r="S3795">
        <v>211</v>
      </c>
      <c r="T3795">
        <v>21</v>
      </c>
      <c r="U3795">
        <v>7</v>
      </c>
      <c r="V3795">
        <v>10</v>
      </c>
      <c r="W3795">
        <v>2345</v>
      </c>
      <c r="X3795">
        <v>1178</v>
      </c>
      <c r="Y3795">
        <v>30</v>
      </c>
      <c r="Z3795">
        <v>287</v>
      </c>
      <c r="AA3795">
        <v>37</v>
      </c>
      <c r="AB3795">
        <v>799</v>
      </c>
      <c r="AC3795">
        <v>428</v>
      </c>
      <c r="AD3795">
        <v>0</v>
      </c>
      <c r="AE3795">
        <v>123</v>
      </c>
      <c r="AF3795">
        <v>42</v>
      </c>
      <c r="AG3795">
        <v>440</v>
      </c>
      <c r="AH3795">
        <v>199</v>
      </c>
      <c r="AI3795">
        <v>1</v>
      </c>
      <c r="AJ3795">
        <v>70</v>
      </c>
      <c r="AK3795">
        <v>6</v>
      </c>
      <c r="AL3795">
        <v>81</v>
      </c>
      <c r="AM3795">
        <v>45</v>
      </c>
      <c r="AN3795">
        <v>10</v>
      </c>
      <c r="AO3795">
        <v>3</v>
      </c>
      <c r="AP3795">
        <v>0</v>
      </c>
      <c r="AQ3795">
        <v>0</v>
      </c>
      <c r="AR3795">
        <v>0</v>
      </c>
      <c r="AS3795">
        <v>0</v>
      </c>
      <c r="AT3795">
        <v>0</v>
      </c>
      <c r="AU3795">
        <v>0</v>
      </c>
      <c r="AV3795">
        <v>0</v>
      </c>
      <c r="AW3795">
        <v>0</v>
      </c>
      <c r="AX3795">
        <v>0</v>
      </c>
      <c r="AY3795">
        <v>0</v>
      </c>
      <c r="AZ3795">
        <v>0</v>
      </c>
      <c r="BA3795">
        <v>0</v>
      </c>
      <c r="BB3795">
        <v>0</v>
      </c>
      <c r="BC3795">
        <v>0</v>
      </c>
      <c r="BD3795">
        <v>0</v>
      </c>
      <c r="BE3795">
        <v>0</v>
      </c>
      <c r="BF3795">
        <v>0</v>
      </c>
      <c r="BG3795" s="20">
        <v>7</v>
      </c>
      <c r="BH3795" s="20">
        <v>1</v>
      </c>
      <c r="BI3795" s="20">
        <v>163</v>
      </c>
      <c r="BJ3795" s="20">
        <v>17</v>
      </c>
      <c r="BK3795" s="20">
        <v>272</v>
      </c>
      <c r="BL3795" s="20">
        <v>1870</v>
      </c>
      <c r="BM3795" s="20">
        <v>617</v>
      </c>
      <c r="BN3795" s="20">
        <v>336</v>
      </c>
      <c r="BO3795" s="20">
        <v>65</v>
      </c>
      <c r="BP3795" s="20">
        <v>9751</v>
      </c>
      <c r="BQ3795" s="20">
        <v>3560</v>
      </c>
      <c r="BR3795" s="20">
        <v>0</v>
      </c>
      <c r="BS3795" s="20">
        <v>21</v>
      </c>
      <c r="BT3795" s="20">
        <v>2266</v>
      </c>
      <c r="BU3795" s="20">
        <v>694</v>
      </c>
      <c r="BV3795" s="20">
        <v>6265</v>
      </c>
    </row>
    <row r="3796" spans="1:74" x14ac:dyDescent="0.25">
      <c r="A3796" s="20" t="s">
        <v>676</v>
      </c>
      <c r="B3796" s="20" t="s">
        <v>693</v>
      </c>
      <c r="C3796" s="20" t="s">
        <v>709</v>
      </c>
      <c r="D3796" s="1">
        <v>44493</v>
      </c>
      <c r="E3796">
        <v>213</v>
      </c>
      <c r="F3796">
        <v>9</v>
      </c>
      <c r="G3796">
        <v>1</v>
      </c>
      <c r="H3796">
        <v>1</v>
      </c>
      <c r="I3796">
        <v>1</v>
      </c>
      <c r="J3796">
        <v>31</v>
      </c>
      <c r="K3796">
        <v>5</v>
      </c>
      <c r="L3796">
        <v>21</v>
      </c>
      <c r="M3796">
        <v>2</v>
      </c>
      <c r="N3796">
        <v>12</v>
      </c>
      <c r="O3796">
        <v>0</v>
      </c>
      <c r="P3796">
        <v>1</v>
      </c>
      <c r="Q3796">
        <v>0</v>
      </c>
      <c r="R3796">
        <v>627</v>
      </c>
      <c r="S3796">
        <v>0</v>
      </c>
      <c r="T3796">
        <v>279</v>
      </c>
      <c r="U3796">
        <v>3</v>
      </c>
      <c r="V3796">
        <v>1</v>
      </c>
      <c r="W3796">
        <v>2129</v>
      </c>
      <c r="X3796">
        <v>0</v>
      </c>
      <c r="Y3796">
        <v>116</v>
      </c>
      <c r="Z3796">
        <v>319</v>
      </c>
      <c r="AA3796">
        <v>25</v>
      </c>
      <c r="AB3796">
        <v>1312</v>
      </c>
      <c r="AC3796">
        <v>89</v>
      </c>
      <c r="AD3796">
        <v>12</v>
      </c>
      <c r="AE3796">
        <v>178</v>
      </c>
      <c r="AF3796">
        <v>55</v>
      </c>
      <c r="AG3796">
        <v>377</v>
      </c>
      <c r="AH3796">
        <v>0</v>
      </c>
      <c r="AI3796">
        <v>8</v>
      </c>
      <c r="AJ3796">
        <v>89</v>
      </c>
      <c r="AK3796">
        <v>7</v>
      </c>
      <c r="AL3796">
        <v>121</v>
      </c>
      <c r="AM3796">
        <v>0</v>
      </c>
      <c r="AN3796">
        <v>14</v>
      </c>
      <c r="AO3796">
        <v>1</v>
      </c>
      <c r="AP3796">
        <v>0</v>
      </c>
      <c r="AQ3796">
        <v>0</v>
      </c>
      <c r="AR3796">
        <v>0</v>
      </c>
      <c r="AS3796">
        <v>0</v>
      </c>
      <c r="AT3796">
        <v>1</v>
      </c>
      <c r="AU3796">
        <v>0</v>
      </c>
      <c r="AV3796">
        <v>0</v>
      </c>
      <c r="AW3796">
        <v>0</v>
      </c>
      <c r="AX3796">
        <v>0</v>
      </c>
      <c r="AY3796">
        <v>0</v>
      </c>
      <c r="AZ3796">
        <v>0</v>
      </c>
      <c r="BA3796">
        <v>0</v>
      </c>
      <c r="BB3796">
        <v>60</v>
      </c>
      <c r="BC3796">
        <v>67</v>
      </c>
      <c r="BD3796">
        <v>0</v>
      </c>
      <c r="BE3796">
        <v>7</v>
      </c>
      <c r="BF3796">
        <v>12</v>
      </c>
      <c r="BG3796" s="20"/>
      <c r="BH3796" s="20"/>
      <c r="BI3796" s="20"/>
      <c r="BJ3796" s="20"/>
      <c r="BK3796" s="20"/>
      <c r="BL3796" s="20"/>
      <c r="BM3796" s="20"/>
      <c r="BN3796" s="20"/>
      <c r="BO3796" s="20"/>
      <c r="BP3796" s="20"/>
      <c r="BQ3796" s="20"/>
      <c r="BR3796" s="20"/>
      <c r="BS3796" s="20"/>
      <c r="BT3796" s="20"/>
      <c r="BU3796" s="20"/>
      <c r="BV3796" s="20"/>
    </row>
    <row r="3797" spans="1:74" x14ac:dyDescent="0.25">
      <c r="A3797" s="20" t="s">
        <v>676</v>
      </c>
      <c r="B3797" s="20" t="s">
        <v>693</v>
      </c>
      <c r="C3797" s="20" t="s">
        <v>709</v>
      </c>
      <c r="D3797" s="1">
        <v>44500</v>
      </c>
      <c r="E3797">
        <v>212</v>
      </c>
      <c r="F3797">
        <v>9</v>
      </c>
      <c r="G3797">
        <v>1</v>
      </c>
      <c r="H3797">
        <v>1</v>
      </c>
      <c r="I3797">
        <v>1</v>
      </c>
      <c r="J3797">
        <v>37</v>
      </c>
      <c r="K3797">
        <v>5</v>
      </c>
      <c r="L3797">
        <v>21</v>
      </c>
      <c r="M3797">
        <v>1</v>
      </c>
      <c r="N3797">
        <v>12</v>
      </c>
      <c r="O3797">
        <v>0</v>
      </c>
      <c r="P3797">
        <v>1</v>
      </c>
      <c r="Q3797">
        <v>0</v>
      </c>
      <c r="R3797">
        <v>629</v>
      </c>
      <c r="S3797">
        <v>0</v>
      </c>
      <c r="T3797">
        <v>329</v>
      </c>
      <c r="U3797">
        <v>3</v>
      </c>
      <c r="V3797">
        <v>1</v>
      </c>
      <c r="W3797">
        <v>2127</v>
      </c>
      <c r="X3797">
        <v>0</v>
      </c>
      <c r="Y3797">
        <v>154</v>
      </c>
      <c r="Z3797">
        <v>321</v>
      </c>
      <c r="AA3797">
        <v>22</v>
      </c>
      <c r="AB3797">
        <v>1316</v>
      </c>
      <c r="AC3797">
        <v>108</v>
      </c>
      <c r="AD3797">
        <v>12</v>
      </c>
      <c r="AE3797">
        <v>177</v>
      </c>
      <c r="AF3797">
        <v>58</v>
      </c>
      <c r="AG3797">
        <v>375</v>
      </c>
      <c r="AH3797">
        <v>0</v>
      </c>
      <c r="AI3797">
        <v>8</v>
      </c>
      <c r="AJ3797">
        <v>87</v>
      </c>
      <c r="AK3797">
        <v>7</v>
      </c>
      <c r="AL3797">
        <v>119</v>
      </c>
      <c r="AM3797">
        <v>0</v>
      </c>
      <c r="AN3797">
        <v>18</v>
      </c>
      <c r="AO3797">
        <v>1</v>
      </c>
      <c r="AP3797">
        <v>0</v>
      </c>
      <c r="AQ3797">
        <v>0</v>
      </c>
      <c r="AR3797">
        <v>0</v>
      </c>
      <c r="AS3797">
        <v>0</v>
      </c>
      <c r="AT3797">
        <v>0</v>
      </c>
      <c r="AU3797">
        <v>0</v>
      </c>
      <c r="AV3797">
        <v>0</v>
      </c>
      <c r="AW3797">
        <v>0</v>
      </c>
      <c r="AX3797">
        <v>0</v>
      </c>
      <c r="AY3797">
        <v>0</v>
      </c>
      <c r="AZ3797">
        <v>0</v>
      </c>
      <c r="BA3797">
        <v>0</v>
      </c>
      <c r="BB3797">
        <v>60</v>
      </c>
      <c r="BC3797">
        <v>64</v>
      </c>
      <c r="BD3797">
        <v>0</v>
      </c>
      <c r="BE3797">
        <v>8</v>
      </c>
      <c r="BF3797">
        <v>12</v>
      </c>
      <c r="BG3797" s="20"/>
      <c r="BH3797" s="20"/>
      <c r="BI3797" s="20"/>
      <c r="BJ3797" s="20"/>
      <c r="BK3797" s="20"/>
      <c r="BL3797" s="20"/>
      <c r="BM3797" s="20"/>
      <c r="BN3797" s="20"/>
      <c r="BO3797" s="20"/>
      <c r="BP3797" s="20"/>
      <c r="BQ3797" s="20"/>
      <c r="BR3797" s="20"/>
      <c r="BS3797" s="20"/>
      <c r="BT3797" s="20"/>
      <c r="BU3797" s="20"/>
      <c r="BV3797" s="20"/>
    </row>
    <row r="3798" spans="1:74" x14ac:dyDescent="0.25">
      <c r="A3798" s="20" t="s">
        <v>676</v>
      </c>
      <c r="B3798" s="20" t="s">
        <v>693</v>
      </c>
      <c r="C3798" s="20" t="s">
        <v>709</v>
      </c>
      <c r="D3798" s="1">
        <v>44507</v>
      </c>
      <c r="E3798">
        <v>213</v>
      </c>
      <c r="F3798">
        <v>9</v>
      </c>
      <c r="G3798">
        <v>1</v>
      </c>
      <c r="H3798">
        <v>1</v>
      </c>
      <c r="I3798">
        <v>1</v>
      </c>
      <c r="J3798">
        <v>46</v>
      </c>
      <c r="K3798">
        <v>5</v>
      </c>
      <c r="L3798">
        <v>21</v>
      </c>
      <c r="M3798">
        <v>2</v>
      </c>
      <c r="N3798">
        <v>12</v>
      </c>
      <c r="O3798">
        <v>1</v>
      </c>
      <c r="P3798">
        <v>0</v>
      </c>
      <c r="Q3798">
        <v>0</v>
      </c>
      <c r="R3798">
        <v>629</v>
      </c>
      <c r="S3798">
        <v>349</v>
      </c>
      <c r="T3798">
        <v>59</v>
      </c>
      <c r="U3798">
        <v>3</v>
      </c>
      <c r="V3798">
        <v>2</v>
      </c>
      <c r="W3798">
        <v>2132</v>
      </c>
      <c r="X3798">
        <v>209</v>
      </c>
      <c r="Y3798">
        <v>64</v>
      </c>
      <c r="Z3798">
        <v>320</v>
      </c>
      <c r="AA3798">
        <v>20</v>
      </c>
      <c r="AB3798">
        <v>1315</v>
      </c>
      <c r="AC3798">
        <v>139</v>
      </c>
      <c r="AD3798">
        <v>12</v>
      </c>
      <c r="AE3798">
        <v>176</v>
      </c>
      <c r="AF3798">
        <v>57</v>
      </c>
      <c r="AG3798">
        <v>373</v>
      </c>
      <c r="AH3798">
        <v>12</v>
      </c>
      <c r="AI3798">
        <v>8</v>
      </c>
      <c r="AJ3798">
        <v>87</v>
      </c>
      <c r="AK3798">
        <v>8</v>
      </c>
      <c r="AL3798">
        <v>119</v>
      </c>
      <c r="AM3798">
        <v>20</v>
      </c>
      <c r="AN3798">
        <v>12</v>
      </c>
      <c r="AO3798">
        <v>1</v>
      </c>
      <c r="AP3798">
        <v>0</v>
      </c>
      <c r="AQ3798">
        <v>0</v>
      </c>
      <c r="AR3798">
        <v>0</v>
      </c>
      <c r="AS3798">
        <v>0</v>
      </c>
      <c r="AT3798">
        <v>0</v>
      </c>
      <c r="AU3798">
        <v>0</v>
      </c>
      <c r="AV3798">
        <v>0</v>
      </c>
      <c r="AW3798">
        <v>0</v>
      </c>
      <c r="AX3798">
        <v>0</v>
      </c>
      <c r="AY3798">
        <v>0</v>
      </c>
      <c r="AZ3798">
        <v>0</v>
      </c>
      <c r="BA3798">
        <v>0</v>
      </c>
      <c r="BB3798">
        <v>0</v>
      </c>
      <c r="BC3798">
        <v>0</v>
      </c>
      <c r="BD3798">
        <v>0</v>
      </c>
      <c r="BE3798">
        <v>0</v>
      </c>
      <c r="BF3798">
        <v>0</v>
      </c>
      <c r="BG3798" s="20">
        <v>9</v>
      </c>
      <c r="BH3798" s="20">
        <v>1</v>
      </c>
      <c r="BI3798" s="20">
        <v>178</v>
      </c>
      <c r="BJ3798" s="20">
        <v>12</v>
      </c>
      <c r="BK3798" s="20">
        <v>555</v>
      </c>
      <c r="BL3798" s="20">
        <v>1624</v>
      </c>
      <c r="BM3798" s="20">
        <v>1032</v>
      </c>
      <c r="BN3798" s="20">
        <v>247</v>
      </c>
      <c r="BO3798" s="20">
        <v>101</v>
      </c>
      <c r="BP3798" s="20"/>
      <c r="BQ3798" s="20"/>
      <c r="BR3798" s="20"/>
      <c r="BS3798" s="20"/>
      <c r="BT3798" s="20"/>
      <c r="BU3798" s="20"/>
      <c r="BV3798" s="20"/>
    </row>
    <row r="3799" spans="1:74" x14ac:dyDescent="0.25">
      <c r="A3799" s="20" t="s">
        <v>676</v>
      </c>
      <c r="B3799" s="20" t="s">
        <v>693</v>
      </c>
      <c r="C3799" s="20" t="s">
        <v>709</v>
      </c>
      <c r="D3799" s="1">
        <v>44514</v>
      </c>
      <c r="E3799">
        <v>215</v>
      </c>
      <c r="F3799">
        <v>9</v>
      </c>
      <c r="G3799">
        <v>1</v>
      </c>
      <c r="H3799">
        <v>1</v>
      </c>
      <c r="I3799">
        <v>1</v>
      </c>
      <c r="J3799">
        <v>58</v>
      </c>
      <c r="K3799">
        <v>5</v>
      </c>
      <c r="L3799">
        <v>21</v>
      </c>
      <c r="M3799">
        <v>2</v>
      </c>
      <c r="N3799">
        <v>12</v>
      </c>
      <c r="O3799">
        <v>4</v>
      </c>
      <c r="P3799">
        <v>0</v>
      </c>
      <c r="Q3799">
        <v>0</v>
      </c>
      <c r="R3799">
        <v>626</v>
      </c>
      <c r="S3799">
        <v>374</v>
      </c>
      <c r="T3799">
        <v>59</v>
      </c>
      <c r="U3799">
        <v>3</v>
      </c>
      <c r="V3799">
        <v>2</v>
      </c>
      <c r="W3799">
        <v>2134</v>
      </c>
      <c r="X3799">
        <v>280</v>
      </c>
      <c r="Y3799">
        <v>65</v>
      </c>
      <c r="Z3799">
        <v>319</v>
      </c>
      <c r="AA3799">
        <v>20</v>
      </c>
      <c r="AB3799">
        <v>1317</v>
      </c>
      <c r="AC3799">
        <v>185</v>
      </c>
      <c r="AD3799">
        <v>13</v>
      </c>
      <c r="AE3799">
        <v>172</v>
      </c>
      <c r="AF3799">
        <v>59</v>
      </c>
      <c r="AG3799">
        <v>374</v>
      </c>
      <c r="AH3799">
        <v>15</v>
      </c>
      <c r="AI3799">
        <v>8</v>
      </c>
      <c r="AJ3799">
        <v>88</v>
      </c>
      <c r="AK3799">
        <v>8</v>
      </c>
      <c r="AL3799">
        <v>121</v>
      </c>
      <c r="AM3799">
        <v>32</v>
      </c>
      <c r="AN3799">
        <v>12</v>
      </c>
      <c r="AO3799">
        <v>1</v>
      </c>
      <c r="AP3799">
        <v>0</v>
      </c>
      <c r="AQ3799">
        <v>0</v>
      </c>
      <c r="AR3799">
        <v>0</v>
      </c>
      <c r="AS3799">
        <v>0</v>
      </c>
      <c r="AT3799">
        <v>0</v>
      </c>
      <c r="AU3799">
        <v>0</v>
      </c>
      <c r="AV3799">
        <v>0</v>
      </c>
      <c r="AW3799">
        <v>0</v>
      </c>
      <c r="AX3799">
        <v>0</v>
      </c>
      <c r="AY3799">
        <v>0</v>
      </c>
      <c r="AZ3799">
        <v>0</v>
      </c>
      <c r="BA3799">
        <v>0</v>
      </c>
      <c r="BB3799">
        <v>0</v>
      </c>
      <c r="BC3799">
        <v>0</v>
      </c>
      <c r="BD3799">
        <v>0</v>
      </c>
      <c r="BE3799">
        <v>0</v>
      </c>
      <c r="BF3799">
        <v>0</v>
      </c>
      <c r="BG3799" s="20">
        <v>9</v>
      </c>
      <c r="BH3799" s="20">
        <v>1</v>
      </c>
      <c r="BI3799" s="20">
        <v>181</v>
      </c>
      <c r="BJ3799" s="20">
        <v>12</v>
      </c>
      <c r="BK3799" s="20">
        <v>552</v>
      </c>
      <c r="BL3799" s="20">
        <v>1627</v>
      </c>
      <c r="BM3799" s="20">
        <v>1037</v>
      </c>
      <c r="BN3799" s="20">
        <v>246</v>
      </c>
      <c r="BO3799" s="20">
        <v>103</v>
      </c>
      <c r="BP3799" s="20"/>
      <c r="BQ3799" s="20"/>
      <c r="BR3799" s="20"/>
      <c r="BS3799" s="20"/>
      <c r="BT3799" s="20"/>
      <c r="BU3799" s="20"/>
      <c r="BV3799" s="20"/>
    </row>
    <row r="3800" spans="1:74" x14ac:dyDescent="0.25">
      <c r="A3800" s="20" t="s">
        <v>676</v>
      </c>
      <c r="B3800" s="20" t="s">
        <v>693</v>
      </c>
      <c r="C3800" s="20" t="s">
        <v>709</v>
      </c>
      <c r="D3800" s="1">
        <v>44521</v>
      </c>
      <c r="E3800">
        <v>215</v>
      </c>
      <c r="F3800">
        <v>9</v>
      </c>
      <c r="G3800">
        <v>1</v>
      </c>
      <c r="H3800">
        <v>1</v>
      </c>
      <c r="I3800">
        <v>1</v>
      </c>
      <c r="J3800">
        <v>68</v>
      </c>
      <c r="K3800">
        <v>5</v>
      </c>
      <c r="L3800">
        <v>21</v>
      </c>
      <c r="M3800">
        <v>2</v>
      </c>
      <c r="N3800">
        <v>12</v>
      </c>
      <c r="O3800">
        <v>7</v>
      </c>
      <c r="P3800">
        <v>0</v>
      </c>
      <c r="Q3800">
        <v>0</v>
      </c>
      <c r="R3800">
        <v>625</v>
      </c>
      <c r="S3800">
        <v>396</v>
      </c>
      <c r="T3800">
        <v>59</v>
      </c>
      <c r="U3800">
        <v>3</v>
      </c>
      <c r="V3800">
        <v>2</v>
      </c>
      <c r="W3800">
        <v>2135</v>
      </c>
      <c r="X3800">
        <v>364</v>
      </c>
      <c r="Y3800">
        <v>64</v>
      </c>
      <c r="Z3800">
        <v>317</v>
      </c>
      <c r="AA3800">
        <v>21</v>
      </c>
      <c r="AB3800">
        <v>1313</v>
      </c>
      <c r="AC3800">
        <v>234</v>
      </c>
      <c r="AD3800">
        <v>13</v>
      </c>
      <c r="AE3800">
        <v>171</v>
      </c>
      <c r="AF3800">
        <v>60</v>
      </c>
      <c r="AG3800">
        <v>373</v>
      </c>
      <c r="AH3800">
        <v>18</v>
      </c>
      <c r="AI3800">
        <v>8</v>
      </c>
      <c r="AJ3800">
        <v>87</v>
      </c>
      <c r="AK3800">
        <v>8</v>
      </c>
      <c r="AL3800">
        <v>123</v>
      </c>
      <c r="AM3800">
        <v>39</v>
      </c>
      <c r="AN3800">
        <v>12</v>
      </c>
      <c r="AO3800">
        <v>1</v>
      </c>
      <c r="AP3800">
        <v>0</v>
      </c>
      <c r="AQ3800">
        <v>0</v>
      </c>
      <c r="AR3800">
        <v>0</v>
      </c>
      <c r="AS3800">
        <v>0</v>
      </c>
      <c r="AT3800">
        <v>0</v>
      </c>
      <c r="AU3800">
        <v>0</v>
      </c>
      <c r="AV3800">
        <v>0</v>
      </c>
      <c r="AW3800">
        <v>0</v>
      </c>
      <c r="AX3800">
        <v>0</v>
      </c>
      <c r="AY3800">
        <v>0</v>
      </c>
      <c r="AZ3800">
        <v>0</v>
      </c>
      <c r="BA3800">
        <v>0</v>
      </c>
      <c r="BB3800">
        <v>0</v>
      </c>
      <c r="BC3800">
        <v>0</v>
      </c>
      <c r="BD3800">
        <v>0</v>
      </c>
      <c r="BE3800">
        <v>0</v>
      </c>
      <c r="BF3800">
        <v>0</v>
      </c>
      <c r="BG3800" s="20">
        <v>9</v>
      </c>
      <c r="BH3800" s="20">
        <v>1</v>
      </c>
      <c r="BI3800" s="20">
        <v>182</v>
      </c>
      <c r="BJ3800" s="20">
        <v>12</v>
      </c>
      <c r="BK3800" s="20">
        <v>551</v>
      </c>
      <c r="BL3800" s="20">
        <v>1631</v>
      </c>
      <c r="BM3800" s="20">
        <v>1033</v>
      </c>
      <c r="BN3800" s="20">
        <v>247</v>
      </c>
      <c r="BO3800" s="20">
        <v>105</v>
      </c>
      <c r="BP3800" s="20"/>
      <c r="BQ3800" s="20"/>
      <c r="BR3800" s="20"/>
      <c r="BS3800" s="20"/>
      <c r="BT3800" s="20"/>
      <c r="BU3800" s="20"/>
      <c r="BV3800" s="20"/>
    </row>
    <row r="3801" spans="1:74" x14ac:dyDescent="0.25">
      <c r="A3801" s="20" t="s">
        <v>676</v>
      </c>
      <c r="B3801" s="20" t="s">
        <v>693</v>
      </c>
      <c r="C3801" s="20" t="s">
        <v>709</v>
      </c>
      <c r="D3801" s="1">
        <v>44528</v>
      </c>
      <c r="E3801">
        <v>214</v>
      </c>
      <c r="F3801">
        <v>9</v>
      </c>
      <c r="G3801">
        <v>1</v>
      </c>
      <c r="H3801">
        <v>1</v>
      </c>
      <c r="I3801">
        <v>1</v>
      </c>
      <c r="J3801">
        <v>76</v>
      </c>
      <c r="K3801">
        <v>5</v>
      </c>
      <c r="L3801">
        <v>21</v>
      </c>
      <c r="M3801">
        <v>2</v>
      </c>
      <c r="N3801">
        <v>12</v>
      </c>
      <c r="O3801">
        <v>8</v>
      </c>
      <c r="P3801">
        <v>0</v>
      </c>
      <c r="Q3801">
        <v>0</v>
      </c>
      <c r="R3801">
        <v>627</v>
      </c>
      <c r="S3801">
        <v>422</v>
      </c>
      <c r="T3801">
        <v>59</v>
      </c>
      <c r="U3801">
        <v>3</v>
      </c>
      <c r="V3801">
        <v>1</v>
      </c>
      <c r="W3801">
        <v>2130</v>
      </c>
      <c r="X3801">
        <v>504</v>
      </c>
      <c r="Y3801">
        <v>64</v>
      </c>
      <c r="Z3801">
        <v>310</v>
      </c>
      <c r="AA3801">
        <v>21</v>
      </c>
      <c r="AB3801">
        <v>1314</v>
      </c>
      <c r="AC3801">
        <v>326</v>
      </c>
      <c r="AD3801">
        <v>13</v>
      </c>
      <c r="AE3801">
        <v>171</v>
      </c>
      <c r="AF3801">
        <v>59</v>
      </c>
      <c r="AG3801">
        <v>368</v>
      </c>
      <c r="AH3801">
        <v>21</v>
      </c>
      <c r="AI3801">
        <v>8</v>
      </c>
      <c r="AJ3801">
        <v>85</v>
      </c>
      <c r="AK3801">
        <v>8</v>
      </c>
      <c r="AL3801">
        <v>122</v>
      </c>
      <c r="AM3801">
        <v>42</v>
      </c>
      <c r="AN3801">
        <v>12</v>
      </c>
      <c r="AO3801">
        <v>1</v>
      </c>
      <c r="AP3801">
        <v>0</v>
      </c>
      <c r="AQ3801">
        <v>0</v>
      </c>
      <c r="AR3801">
        <v>0</v>
      </c>
      <c r="AS3801">
        <v>0</v>
      </c>
      <c r="AT3801">
        <v>0</v>
      </c>
      <c r="AU3801">
        <v>0</v>
      </c>
      <c r="AV3801">
        <v>0</v>
      </c>
      <c r="AW3801">
        <v>0</v>
      </c>
      <c r="AX3801">
        <v>0</v>
      </c>
      <c r="AY3801">
        <v>0</v>
      </c>
      <c r="AZ3801">
        <v>0</v>
      </c>
      <c r="BA3801">
        <v>0</v>
      </c>
      <c r="BB3801">
        <v>0</v>
      </c>
      <c r="BC3801">
        <v>0</v>
      </c>
      <c r="BD3801">
        <v>0</v>
      </c>
      <c r="BE3801">
        <v>0</v>
      </c>
      <c r="BF3801">
        <v>0</v>
      </c>
      <c r="BG3801" s="20">
        <v>9</v>
      </c>
      <c r="BH3801" s="20">
        <v>1</v>
      </c>
      <c r="BI3801" s="20">
        <v>181</v>
      </c>
      <c r="BJ3801" s="20">
        <v>12</v>
      </c>
      <c r="BK3801" s="20">
        <v>553</v>
      </c>
      <c r="BL3801" s="20">
        <v>1634</v>
      </c>
      <c r="BM3801" s="20">
        <v>1035</v>
      </c>
      <c r="BN3801" s="20">
        <v>247</v>
      </c>
      <c r="BO3801" s="20">
        <v>104</v>
      </c>
      <c r="BP3801" s="20"/>
      <c r="BQ3801" s="20"/>
      <c r="BR3801" s="20"/>
      <c r="BS3801" s="20"/>
      <c r="BT3801" s="20"/>
      <c r="BU3801" s="20"/>
      <c r="BV3801" s="20"/>
    </row>
    <row r="3802" spans="1:74" x14ac:dyDescent="0.25">
      <c r="A3802" s="20" t="s">
        <v>676</v>
      </c>
      <c r="B3802" s="20" t="s">
        <v>693</v>
      </c>
      <c r="C3802" s="20" t="s">
        <v>709</v>
      </c>
      <c r="D3802" s="1">
        <v>44535</v>
      </c>
      <c r="E3802">
        <v>215</v>
      </c>
      <c r="F3802">
        <v>9</v>
      </c>
      <c r="G3802">
        <v>1</v>
      </c>
      <c r="H3802">
        <v>1</v>
      </c>
      <c r="I3802">
        <v>1</v>
      </c>
      <c r="J3802">
        <v>88</v>
      </c>
      <c r="K3802">
        <v>5</v>
      </c>
      <c r="L3802">
        <v>20</v>
      </c>
      <c r="M3802">
        <v>2</v>
      </c>
      <c r="N3802">
        <v>13</v>
      </c>
      <c r="O3802">
        <v>9</v>
      </c>
      <c r="P3802">
        <v>0</v>
      </c>
      <c r="Q3802">
        <v>0</v>
      </c>
      <c r="R3802">
        <v>628</v>
      </c>
      <c r="S3802">
        <v>430</v>
      </c>
      <c r="T3802">
        <v>59</v>
      </c>
      <c r="U3802">
        <v>3</v>
      </c>
      <c r="V3802">
        <v>2</v>
      </c>
      <c r="W3802">
        <v>2132</v>
      </c>
      <c r="X3802">
        <v>579</v>
      </c>
      <c r="Y3802">
        <v>64</v>
      </c>
      <c r="Z3802">
        <v>309</v>
      </c>
      <c r="AA3802">
        <v>20</v>
      </c>
      <c r="AB3802">
        <v>1321</v>
      </c>
      <c r="AC3802">
        <v>442</v>
      </c>
      <c r="AD3802">
        <v>13</v>
      </c>
      <c r="AE3802">
        <v>169</v>
      </c>
      <c r="AF3802">
        <v>61</v>
      </c>
      <c r="AG3802">
        <v>366</v>
      </c>
      <c r="AH3802">
        <v>29</v>
      </c>
      <c r="AI3802">
        <v>8</v>
      </c>
      <c r="AJ3802">
        <v>83</v>
      </c>
      <c r="AK3802">
        <v>8</v>
      </c>
      <c r="AL3802">
        <v>123</v>
      </c>
      <c r="AM3802">
        <v>49</v>
      </c>
      <c r="AN3802">
        <v>12</v>
      </c>
      <c r="AO3802">
        <v>1</v>
      </c>
      <c r="AP3802">
        <v>0</v>
      </c>
      <c r="AQ3802">
        <v>0</v>
      </c>
      <c r="AR3802">
        <v>0</v>
      </c>
      <c r="AS3802">
        <v>0</v>
      </c>
      <c r="AT3802">
        <v>0</v>
      </c>
      <c r="AU3802">
        <v>0</v>
      </c>
      <c r="AV3802">
        <v>0</v>
      </c>
      <c r="AW3802">
        <v>0</v>
      </c>
      <c r="AX3802">
        <v>0</v>
      </c>
      <c r="AY3802">
        <v>0</v>
      </c>
      <c r="AZ3802">
        <v>0</v>
      </c>
      <c r="BA3802">
        <v>0</v>
      </c>
      <c r="BB3802">
        <v>0</v>
      </c>
      <c r="BC3802">
        <v>0</v>
      </c>
      <c r="BD3802">
        <v>0</v>
      </c>
      <c r="BE3802">
        <v>0</v>
      </c>
      <c r="BF3802">
        <v>0</v>
      </c>
      <c r="BG3802" s="20">
        <v>9</v>
      </c>
      <c r="BH3802" s="20">
        <v>1</v>
      </c>
      <c r="BI3802" s="20">
        <v>182</v>
      </c>
      <c r="BJ3802" s="20">
        <v>13</v>
      </c>
      <c r="BK3802" s="20">
        <v>554</v>
      </c>
      <c r="BL3802" s="20">
        <v>1643</v>
      </c>
      <c r="BM3802" s="20">
        <v>1040</v>
      </c>
      <c r="BN3802" s="20">
        <v>247</v>
      </c>
      <c r="BO3802" s="20">
        <v>105</v>
      </c>
      <c r="BP3802" s="20"/>
      <c r="BQ3802" s="20"/>
      <c r="BR3802" s="20"/>
      <c r="BS3802" s="20"/>
      <c r="BT3802" s="20"/>
      <c r="BU3802" s="20"/>
      <c r="BV3802" s="20"/>
    </row>
    <row r="3803" spans="1:74" x14ac:dyDescent="0.25">
      <c r="A3803" s="20" t="s">
        <v>676</v>
      </c>
      <c r="B3803" s="20" t="s">
        <v>693</v>
      </c>
      <c r="C3803" s="20" t="s">
        <v>709</v>
      </c>
      <c r="D3803" s="1">
        <v>44542</v>
      </c>
      <c r="E3803">
        <v>214</v>
      </c>
      <c r="F3803">
        <v>9</v>
      </c>
      <c r="G3803">
        <v>3</v>
      </c>
      <c r="H3803">
        <v>1</v>
      </c>
      <c r="I3803">
        <v>1</v>
      </c>
      <c r="J3803">
        <v>96</v>
      </c>
      <c r="K3803">
        <v>5</v>
      </c>
      <c r="L3803">
        <v>20</v>
      </c>
      <c r="M3803">
        <v>2</v>
      </c>
      <c r="N3803">
        <v>14</v>
      </c>
      <c r="O3803">
        <v>10</v>
      </c>
      <c r="P3803">
        <v>0</v>
      </c>
      <c r="Q3803">
        <v>0</v>
      </c>
      <c r="R3803">
        <v>625</v>
      </c>
      <c r="S3803">
        <v>442</v>
      </c>
      <c r="T3803">
        <v>59</v>
      </c>
      <c r="U3803">
        <v>3</v>
      </c>
      <c r="V3803">
        <v>1</v>
      </c>
      <c r="W3803">
        <v>2136</v>
      </c>
      <c r="X3803">
        <v>704</v>
      </c>
      <c r="Y3803">
        <v>64</v>
      </c>
      <c r="Z3803">
        <v>307</v>
      </c>
      <c r="AA3803">
        <v>19</v>
      </c>
      <c r="AB3803">
        <v>1320</v>
      </c>
      <c r="AC3803">
        <v>551</v>
      </c>
      <c r="AD3803">
        <v>13</v>
      </c>
      <c r="AE3803">
        <v>166</v>
      </c>
      <c r="AF3803">
        <v>60</v>
      </c>
      <c r="AG3803">
        <v>369</v>
      </c>
      <c r="AH3803">
        <v>47</v>
      </c>
      <c r="AI3803">
        <v>8</v>
      </c>
      <c r="AJ3803">
        <v>83</v>
      </c>
      <c r="AK3803">
        <v>9</v>
      </c>
      <c r="AL3803">
        <v>129</v>
      </c>
      <c r="AM3803">
        <v>55</v>
      </c>
      <c r="AN3803">
        <v>12</v>
      </c>
      <c r="AO3803">
        <v>2</v>
      </c>
      <c r="AP3803">
        <v>0</v>
      </c>
      <c r="AQ3803">
        <v>0</v>
      </c>
      <c r="AR3803">
        <v>0</v>
      </c>
      <c r="AS3803">
        <v>0</v>
      </c>
      <c r="AT3803">
        <v>0</v>
      </c>
      <c r="AU3803">
        <v>0</v>
      </c>
      <c r="AV3803">
        <v>0</v>
      </c>
      <c r="AW3803">
        <v>0</v>
      </c>
      <c r="AX3803">
        <v>0</v>
      </c>
      <c r="AY3803">
        <v>0</v>
      </c>
      <c r="AZ3803">
        <v>0</v>
      </c>
      <c r="BA3803">
        <v>0</v>
      </c>
      <c r="BB3803">
        <v>0</v>
      </c>
      <c r="BC3803">
        <v>0</v>
      </c>
      <c r="BD3803">
        <v>0</v>
      </c>
      <c r="BE3803">
        <v>0</v>
      </c>
      <c r="BF3803">
        <v>0</v>
      </c>
      <c r="BG3803" s="20">
        <v>9</v>
      </c>
      <c r="BH3803" s="20">
        <v>1</v>
      </c>
      <c r="BI3803" s="20">
        <v>181</v>
      </c>
      <c r="BJ3803" s="20">
        <v>14</v>
      </c>
      <c r="BK3803" s="20">
        <v>553</v>
      </c>
      <c r="BL3803" s="20">
        <v>1648</v>
      </c>
      <c r="BM3803" s="20">
        <v>1041</v>
      </c>
      <c r="BN3803" s="20">
        <v>249</v>
      </c>
      <c r="BO3803" s="20">
        <v>110</v>
      </c>
      <c r="BP3803" s="20"/>
      <c r="BQ3803" s="20"/>
      <c r="BR3803" s="20"/>
      <c r="BS3803" s="20"/>
      <c r="BT3803" s="20"/>
      <c r="BU3803" s="20"/>
      <c r="BV3803" s="20"/>
    </row>
    <row r="3804" spans="1:74" x14ac:dyDescent="0.25">
      <c r="A3804" s="20" t="s">
        <v>676</v>
      </c>
      <c r="B3804" s="20" t="s">
        <v>693</v>
      </c>
      <c r="C3804" s="20" t="s">
        <v>709</v>
      </c>
      <c r="D3804" s="1">
        <v>44549</v>
      </c>
      <c r="E3804">
        <v>215</v>
      </c>
      <c r="F3804">
        <v>9</v>
      </c>
      <c r="G3804">
        <v>5</v>
      </c>
      <c r="H3804">
        <v>1</v>
      </c>
      <c r="I3804">
        <v>1</v>
      </c>
      <c r="J3804">
        <v>114</v>
      </c>
      <c r="K3804">
        <v>5</v>
      </c>
      <c r="L3804">
        <v>20</v>
      </c>
      <c r="M3804">
        <v>1</v>
      </c>
      <c r="N3804">
        <v>14</v>
      </c>
      <c r="O3804">
        <v>12</v>
      </c>
      <c r="P3804">
        <v>0</v>
      </c>
      <c r="Q3804">
        <v>0</v>
      </c>
      <c r="R3804">
        <v>627</v>
      </c>
      <c r="S3804">
        <v>452</v>
      </c>
      <c r="T3804">
        <v>59</v>
      </c>
      <c r="U3804">
        <v>3</v>
      </c>
      <c r="V3804">
        <v>2</v>
      </c>
      <c r="W3804">
        <v>2141</v>
      </c>
      <c r="X3804">
        <v>843</v>
      </c>
      <c r="Y3804">
        <v>63</v>
      </c>
      <c r="Z3804">
        <v>302</v>
      </c>
      <c r="AA3804">
        <v>20</v>
      </c>
      <c r="AB3804">
        <v>1319</v>
      </c>
      <c r="AC3804">
        <v>678</v>
      </c>
      <c r="AD3804">
        <v>13</v>
      </c>
      <c r="AE3804">
        <v>165</v>
      </c>
      <c r="AF3804">
        <v>58</v>
      </c>
      <c r="AG3804">
        <v>369</v>
      </c>
      <c r="AH3804">
        <v>93</v>
      </c>
      <c r="AI3804">
        <v>8</v>
      </c>
      <c r="AJ3804">
        <v>83</v>
      </c>
      <c r="AK3804">
        <v>9</v>
      </c>
      <c r="AL3804">
        <v>128</v>
      </c>
      <c r="AM3804">
        <v>72</v>
      </c>
      <c r="AN3804">
        <v>11</v>
      </c>
      <c r="AO3804">
        <v>2</v>
      </c>
      <c r="AP3804">
        <v>0</v>
      </c>
      <c r="AQ3804">
        <v>0</v>
      </c>
      <c r="AR3804">
        <v>0</v>
      </c>
      <c r="AS3804">
        <v>0</v>
      </c>
      <c r="AT3804">
        <v>0</v>
      </c>
      <c r="AU3804">
        <v>0</v>
      </c>
      <c r="AV3804">
        <v>0</v>
      </c>
      <c r="AW3804">
        <v>0</v>
      </c>
      <c r="AX3804">
        <v>0</v>
      </c>
      <c r="AY3804">
        <v>0</v>
      </c>
      <c r="AZ3804">
        <v>0</v>
      </c>
      <c r="BA3804">
        <v>0</v>
      </c>
      <c r="BB3804">
        <v>0</v>
      </c>
      <c r="BC3804">
        <v>0</v>
      </c>
      <c r="BD3804">
        <v>0</v>
      </c>
      <c r="BE3804">
        <v>0</v>
      </c>
      <c r="BF3804">
        <v>0</v>
      </c>
      <c r="BG3804" s="20">
        <v>9</v>
      </c>
      <c r="BH3804" s="20">
        <v>1</v>
      </c>
      <c r="BI3804" s="20">
        <v>184</v>
      </c>
      <c r="BJ3804" s="20">
        <v>14</v>
      </c>
      <c r="BK3804" s="20">
        <v>555</v>
      </c>
      <c r="BL3804" s="20">
        <v>1657</v>
      </c>
      <c r="BM3804" s="20">
        <v>1045</v>
      </c>
      <c r="BN3804" s="20">
        <v>250</v>
      </c>
      <c r="BO3804" s="20">
        <v>110</v>
      </c>
      <c r="BP3804" s="20">
        <v>7584</v>
      </c>
      <c r="BQ3804" s="20">
        <v>1635</v>
      </c>
      <c r="BR3804" s="20">
        <v>0</v>
      </c>
      <c r="BS3804" s="20">
        <v>113</v>
      </c>
      <c r="BT3804" s="20">
        <v>1841</v>
      </c>
      <c r="BU3804" s="20">
        <v>566</v>
      </c>
      <c r="BV3804" s="20">
        <v>4664</v>
      </c>
    </row>
    <row r="3805" spans="1:74" x14ac:dyDescent="0.25">
      <c r="A3805" s="20" t="s">
        <v>676</v>
      </c>
      <c r="B3805" s="20" t="s">
        <v>693</v>
      </c>
      <c r="C3805" s="20" t="s">
        <v>709</v>
      </c>
      <c r="D3805" s="1">
        <v>44558</v>
      </c>
      <c r="E3805">
        <v>216</v>
      </c>
      <c r="F3805">
        <v>9</v>
      </c>
      <c r="G3805">
        <v>8</v>
      </c>
      <c r="H3805">
        <v>1</v>
      </c>
      <c r="I3805">
        <v>1</v>
      </c>
      <c r="J3805">
        <v>129</v>
      </c>
      <c r="K3805">
        <v>5</v>
      </c>
      <c r="L3805">
        <v>20</v>
      </c>
      <c r="M3805">
        <v>1</v>
      </c>
      <c r="N3805">
        <v>14</v>
      </c>
      <c r="O3805">
        <v>12</v>
      </c>
      <c r="P3805">
        <v>0</v>
      </c>
      <c r="Q3805">
        <v>0</v>
      </c>
      <c r="R3805">
        <v>628</v>
      </c>
      <c r="S3805">
        <v>471</v>
      </c>
      <c r="T3805">
        <v>59</v>
      </c>
      <c r="U3805">
        <v>2</v>
      </c>
      <c r="V3805">
        <v>3</v>
      </c>
      <c r="W3805">
        <v>2140</v>
      </c>
      <c r="X3805">
        <v>936</v>
      </c>
      <c r="Y3805">
        <v>63</v>
      </c>
      <c r="Z3805">
        <v>295</v>
      </c>
      <c r="AA3805">
        <v>21</v>
      </c>
      <c r="AB3805">
        <v>1322</v>
      </c>
      <c r="AC3805">
        <v>746</v>
      </c>
      <c r="AD3805">
        <v>13</v>
      </c>
      <c r="AE3805">
        <v>165</v>
      </c>
      <c r="AF3805">
        <v>60</v>
      </c>
      <c r="AG3805">
        <v>371</v>
      </c>
      <c r="AH3805">
        <v>119</v>
      </c>
      <c r="AI3805">
        <v>8</v>
      </c>
      <c r="AJ3805">
        <v>82</v>
      </c>
      <c r="AK3805">
        <v>8</v>
      </c>
      <c r="AL3805">
        <v>129</v>
      </c>
      <c r="AM3805">
        <v>85</v>
      </c>
      <c r="AN3805">
        <v>11</v>
      </c>
      <c r="AO3805">
        <v>2</v>
      </c>
      <c r="AP3805">
        <v>0</v>
      </c>
      <c r="AQ3805">
        <v>0</v>
      </c>
      <c r="AR3805">
        <v>0</v>
      </c>
      <c r="AS3805">
        <v>0</v>
      </c>
      <c r="AT3805">
        <v>0</v>
      </c>
      <c r="AU3805">
        <v>0</v>
      </c>
      <c r="AV3805">
        <v>0</v>
      </c>
      <c r="AW3805">
        <v>0</v>
      </c>
      <c r="AX3805">
        <v>0</v>
      </c>
      <c r="AY3805">
        <v>0</v>
      </c>
      <c r="AZ3805">
        <v>0</v>
      </c>
      <c r="BA3805">
        <v>0</v>
      </c>
      <c r="BB3805">
        <v>0</v>
      </c>
      <c r="BC3805">
        <v>0</v>
      </c>
      <c r="BD3805">
        <v>0</v>
      </c>
      <c r="BE3805">
        <v>0</v>
      </c>
      <c r="BF3805">
        <v>0</v>
      </c>
      <c r="BG3805" s="20">
        <v>9</v>
      </c>
      <c r="BH3805" s="20">
        <v>1</v>
      </c>
      <c r="BI3805" s="20">
        <v>185</v>
      </c>
      <c r="BJ3805" s="20">
        <v>14</v>
      </c>
      <c r="BK3805" s="20">
        <v>555</v>
      </c>
      <c r="BL3805" s="20">
        <v>1662</v>
      </c>
      <c r="BM3805" s="20">
        <v>1047</v>
      </c>
      <c r="BN3805" s="20">
        <v>253</v>
      </c>
      <c r="BO3805" s="20">
        <v>113</v>
      </c>
      <c r="BP3805" s="20">
        <v>7610</v>
      </c>
      <c r="BQ3805" s="20">
        <v>2129</v>
      </c>
      <c r="BR3805" s="20">
        <v>0</v>
      </c>
      <c r="BS3805" s="20">
        <v>112</v>
      </c>
      <c r="BT3805" s="20">
        <v>1824</v>
      </c>
      <c r="BU3805" s="20">
        <v>580</v>
      </c>
      <c r="BV3805" s="20">
        <v>4693</v>
      </c>
    </row>
    <row r="3806" spans="1:74" x14ac:dyDescent="0.25">
      <c r="A3806" s="20" t="s">
        <v>676</v>
      </c>
      <c r="B3806" s="20" t="s">
        <v>693</v>
      </c>
      <c r="C3806" s="20" t="s">
        <v>709</v>
      </c>
      <c r="D3806" s="1">
        <v>44564</v>
      </c>
      <c r="E3806">
        <v>215</v>
      </c>
      <c r="F3806">
        <v>9</v>
      </c>
      <c r="G3806">
        <v>8</v>
      </c>
      <c r="H3806">
        <v>1</v>
      </c>
      <c r="I3806">
        <v>1</v>
      </c>
      <c r="J3806">
        <v>132</v>
      </c>
      <c r="K3806">
        <v>5</v>
      </c>
      <c r="L3806">
        <v>20</v>
      </c>
      <c r="M3806">
        <v>1</v>
      </c>
      <c r="N3806">
        <v>14</v>
      </c>
      <c r="O3806">
        <v>12</v>
      </c>
      <c r="P3806">
        <v>0</v>
      </c>
      <c r="Q3806">
        <v>0</v>
      </c>
      <c r="R3806">
        <v>628</v>
      </c>
      <c r="S3806">
        <v>477</v>
      </c>
      <c r="T3806">
        <v>59</v>
      </c>
      <c r="U3806">
        <v>2</v>
      </c>
      <c r="V3806">
        <v>3</v>
      </c>
      <c r="W3806">
        <v>2133</v>
      </c>
      <c r="X3806">
        <v>994</v>
      </c>
      <c r="Y3806">
        <v>63</v>
      </c>
      <c r="Z3806">
        <v>294</v>
      </c>
      <c r="AA3806">
        <v>19</v>
      </c>
      <c r="AB3806">
        <v>1318</v>
      </c>
      <c r="AC3806">
        <v>774</v>
      </c>
      <c r="AD3806">
        <v>12</v>
      </c>
      <c r="AE3806">
        <v>164</v>
      </c>
      <c r="AF3806">
        <v>60</v>
      </c>
      <c r="AG3806">
        <v>368</v>
      </c>
      <c r="AH3806">
        <v>128</v>
      </c>
      <c r="AI3806">
        <v>8</v>
      </c>
      <c r="AJ3806">
        <v>82</v>
      </c>
      <c r="AK3806">
        <v>8</v>
      </c>
      <c r="AL3806">
        <v>129</v>
      </c>
      <c r="AM3806">
        <v>85</v>
      </c>
      <c r="AN3806">
        <v>11</v>
      </c>
      <c r="AO3806">
        <v>2</v>
      </c>
      <c r="AP3806">
        <v>0</v>
      </c>
      <c r="AQ3806">
        <v>0</v>
      </c>
      <c r="AR3806">
        <v>0</v>
      </c>
      <c r="AS3806">
        <v>0</v>
      </c>
      <c r="AT3806">
        <v>0</v>
      </c>
      <c r="AU3806">
        <v>0</v>
      </c>
      <c r="AV3806">
        <v>0</v>
      </c>
      <c r="AW3806">
        <v>0</v>
      </c>
      <c r="AX3806">
        <v>0</v>
      </c>
      <c r="AY3806">
        <v>0</v>
      </c>
      <c r="AZ3806">
        <v>0</v>
      </c>
      <c r="BA3806">
        <v>0</v>
      </c>
      <c r="BB3806">
        <v>0</v>
      </c>
      <c r="BC3806">
        <v>0</v>
      </c>
      <c r="BD3806">
        <v>0</v>
      </c>
      <c r="BE3806">
        <v>0</v>
      </c>
      <c r="BF3806">
        <v>0</v>
      </c>
      <c r="BG3806" s="20">
        <v>9</v>
      </c>
      <c r="BH3806" s="20">
        <v>1</v>
      </c>
      <c r="BI3806" s="20">
        <v>184</v>
      </c>
      <c r="BJ3806" s="20">
        <v>14</v>
      </c>
      <c r="BK3806" s="20">
        <v>555</v>
      </c>
      <c r="BL3806" s="20">
        <v>1661</v>
      </c>
      <c r="BM3806" s="20">
        <v>1044</v>
      </c>
      <c r="BN3806" s="20">
        <v>249</v>
      </c>
      <c r="BO3806" s="20">
        <v>113</v>
      </c>
      <c r="BP3806" s="20">
        <v>7567</v>
      </c>
      <c r="BQ3806" s="20">
        <v>2317</v>
      </c>
      <c r="BR3806" s="20">
        <v>0</v>
      </c>
      <c r="BS3806" s="20">
        <v>111</v>
      </c>
      <c r="BT3806" s="20">
        <v>1802</v>
      </c>
      <c r="BU3806" s="20">
        <v>585</v>
      </c>
      <c r="BV3806" s="20">
        <v>4667</v>
      </c>
    </row>
    <row r="3807" spans="1:74" x14ac:dyDescent="0.25">
      <c r="A3807" s="20" t="s">
        <v>676</v>
      </c>
      <c r="B3807" s="20" t="s">
        <v>693</v>
      </c>
      <c r="C3807" s="20" t="s">
        <v>709</v>
      </c>
      <c r="D3807" s="1">
        <v>44570</v>
      </c>
      <c r="E3807">
        <v>215</v>
      </c>
      <c r="F3807">
        <v>9</v>
      </c>
      <c r="G3807">
        <v>8</v>
      </c>
      <c r="H3807">
        <v>1</v>
      </c>
      <c r="I3807">
        <v>1</v>
      </c>
      <c r="J3807">
        <v>137</v>
      </c>
      <c r="K3807">
        <v>5</v>
      </c>
      <c r="L3807">
        <v>19</v>
      </c>
      <c r="M3807">
        <v>1</v>
      </c>
      <c r="N3807">
        <v>15</v>
      </c>
      <c r="O3807">
        <v>13</v>
      </c>
      <c r="P3807">
        <v>0</v>
      </c>
      <c r="Q3807">
        <v>0</v>
      </c>
      <c r="R3807">
        <v>627</v>
      </c>
      <c r="S3807">
        <v>481</v>
      </c>
      <c r="T3807">
        <v>59</v>
      </c>
      <c r="U3807">
        <v>2</v>
      </c>
      <c r="V3807">
        <v>2</v>
      </c>
      <c r="W3807">
        <v>2137</v>
      </c>
      <c r="X3807">
        <v>1053</v>
      </c>
      <c r="Y3807">
        <v>62</v>
      </c>
      <c r="Z3807">
        <v>290</v>
      </c>
      <c r="AA3807">
        <v>21</v>
      </c>
      <c r="AB3807">
        <v>1319</v>
      </c>
      <c r="AC3807">
        <v>799</v>
      </c>
      <c r="AD3807">
        <v>12</v>
      </c>
      <c r="AE3807">
        <v>164</v>
      </c>
      <c r="AF3807">
        <v>61</v>
      </c>
      <c r="AG3807">
        <v>371</v>
      </c>
      <c r="AH3807">
        <v>134</v>
      </c>
      <c r="AI3807">
        <v>8</v>
      </c>
      <c r="AJ3807">
        <v>82</v>
      </c>
      <c r="AK3807">
        <v>8</v>
      </c>
      <c r="AL3807">
        <v>130</v>
      </c>
      <c r="AM3807">
        <v>86</v>
      </c>
      <c r="AN3807">
        <v>11</v>
      </c>
      <c r="AO3807">
        <v>2</v>
      </c>
      <c r="AP3807">
        <v>0</v>
      </c>
      <c r="AQ3807">
        <v>0</v>
      </c>
      <c r="AR3807">
        <v>0</v>
      </c>
      <c r="AS3807">
        <v>0</v>
      </c>
      <c r="AT3807">
        <v>0</v>
      </c>
      <c r="AU3807">
        <v>0</v>
      </c>
      <c r="AV3807">
        <v>0</v>
      </c>
      <c r="AW3807">
        <v>0</v>
      </c>
      <c r="AX3807">
        <v>0</v>
      </c>
      <c r="AY3807">
        <v>0</v>
      </c>
      <c r="AZ3807">
        <v>0</v>
      </c>
      <c r="BA3807">
        <v>0</v>
      </c>
      <c r="BB3807">
        <v>0</v>
      </c>
      <c r="BC3807">
        <v>0</v>
      </c>
      <c r="BD3807">
        <v>0</v>
      </c>
      <c r="BE3807">
        <v>0</v>
      </c>
      <c r="BF3807">
        <v>0</v>
      </c>
      <c r="BG3807" s="20">
        <v>9</v>
      </c>
      <c r="BH3807" s="20">
        <v>1</v>
      </c>
      <c r="BI3807" s="20">
        <v>184</v>
      </c>
      <c r="BJ3807" s="20">
        <v>15</v>
      </c>
      <c r="BK3807" s="20">
        <v>555</v>
      </c>
      <c r="BL3807" s="20">
        <v>1670</v>
      </c>
      <c r="BM3807" s="20">
        <v>1046</v>
      </c>
      <c r="BN3807" s="20">
        <v>251</v>
      </c>
      <c r="BO3807" s="20">
        <v>114</v>
      </c>
      <c r="BP3807" s="20">
        <v>7586</v>
      </c>
      <c r="BQ3807" s="20">
        <v>2518</v>
      </c>
      <c r="BR3807" s="20">
        <v>0</v>
      </c>
      <c r="BS3807" s="20">
        <v>110</v>
      </c>
      <c r="BT3807" s="20">
        <v>1796</v>
      </c>
      <c r="BU3807" s="20">
        <v>578</v>
      </c>
      <c r="BV3807" s="20">
        <v>4704</v>
      </c>
    </row>
    <row r="3808" spans="1:74" x14ac:dyDescent="0.25">
      <c r="A3808" s="20" t="s">
        <v>676</v>
      </c>
      <c r="B3808" s="20" t="s">
        <v>693</v>
      </c>
      <c r="C3808" s="20" t="s">
        <v>709</v>
      </c>
      <c r="D3808" s="1">
        <v>44578</v>
      </c>
      <c r="E3808">
        <v>215</v>
      </c>
      <c r="F3808">
        <v>10</v>
      </c>
      <c r="G3808">
        <v>9</v>
      </c>
      <c r="H3808">
        <v>1</v>
      </c>
      <c r="I3808">
        <v>1</v>
      </c>
      <c r="J3808">
        <v>141</v>
      </c>
      <c r="K3808">
        <v>4</v>
      </c>
      <c r="L3808">
        <v>19</v>
      </c>
      <c r="M3808">
        <v>1</v>
      </c>
      <c r="N3808">
        <v>16</v>
      </c>
      <c r="O3808">
        <v>14</v>
      </c>
      <c r="P3808">
        <v>0</v>
      </c>
      <c r="Q3808">
        <v>0</v>
      </c>
      <c r="R3808">
        <v>625</v>
      </c>
      <c r="S3808">
        <v>487</v>
      </c>
      <c r="T3808">
        <v>58</v>
      </c>
      <c r="U3808">
        <v>2</v>
      </c>
      <c r="V3808">
        <v>2</v>
      </c>
      <c r="W3808">
        <v>2142</v>
      </c>
      <c r="X3808">
        <v>1110</v>
      </c>
      <c r="Y3808">
        <v>62</v>
      </c>
      <c r="Z3808">
        <v>287</v>
      </c>
      <c r="AA3808">
        <v>23</v>
      </c>
      <c r="AB3808">
        <v>1317</v>
      </c>
      <c r="AC3808">
        <v>809</v>
      </c>
      <c r="AD3808">
        <v>13</v>
      </c>
      <c r="AE3808">
        <v>163</v>
      </c>
      <c r="AF3808">
        <v>60</v>
      </c>
      <c r="AG3808">
        <v>369</v>
      </c>
      <c r="AH3808">
        <v>139</v>
      </c>
      <c r="AI3808">
        <v>8</v>
      </c>
      <c r="AJ3808">
        <v>80</v>
      </c>
      <c r="AK3808">
        <v>8</v>
      </c>
      <c r="AL3808">
        <v>131</v>
      </c>
      <c r="AM3808">
        <v>86</v>
      </c>
      <c r="AN3808">
        <v>11</v>
      </c>
      <c r="AO3808">
        <v>2</v>
      </c>
      <c r="AP3808">
        <v>0</v>
      </c>
      <c r="AQ3808">
        <v>0</v>
      </c>
      <c r="AR3808">
        <v>0</v>
      </c>
      <c r="AS3808">
        <v>0</v>
      </c>
      <c r="AT3808">
        <v>0</v>
      </c>
      <c r="AU3808">
        <v>0</v>
      </c>
      <c r="AV3808">
        <v>0</v>
      </c>
      <c r="AW3808">
        <v>0</v>
      </c>
      <c r="AX3808">
        <v>0</v>
      </c>
      <c r="AY3808">
        <v>0</v>
      </c>
      <c r="AZ3808">
        <v>0</v>
      </c>
      <c r="BA3808">
        <v>0</v>
      </c>
      <c r="BB3808">
        <v>0</v>
      </c>
      <c r="BC3808">
        <v>0</v>
      </c>
      <c r="BD3808">
        <v>0</v>
      </c>
      <c r="BE3808">
        <v>0</v>
      </c>
      <c r="BF3808">
        <v>0</v>
      </c>
      <c r="BG3808" s="20">
        <v>10</v>
      </c>
      <c r="BH3808" s="20">
        <v>1</v>
      </c>
      <c r="BI3808" s="20">
        <v>185</v>
      </c>
      <c r="BJ3808" s="20">
        <v>16</v>
      </c>
      <c r="BK3808" s="20">
        <v>553</v>
      </c>
      <c r="BL3808" s="20">
        <v>1679</v>
      </c>
      <c r="BM3808" s="20">
        <v>1045</v>
      </c>
      <c r="BN3808" s="20">
        <v>251</v>
      </c>
      <c r="BO3808" s="20">
        <v>115</v>
      </c>
      <c r="BP3808" s="20">
        <v>7571</v>
      </c>
      <c r="BQ3808" s="20">
        <v>2642</v>
      </c>
      <c r="BR3808" s="20">
        <v>0</v>
      </c>
      <c r="BS3808" s="20">
        <v>109</v>
      </c>
      <c r="BT3808" s="20">
        <v>1785</v>
      </c>
      <c r="BU3808" s="20">
        <v>568</v>
      </c>
      <c r="BV3808" s="20">
        <v>4717</v>
      </c>
    </row>
    <row r="3809" spans="1:74" x14ac:dyDescent="0.25">
      <c r="A3809" s="20" t="s">
        <v>676</v>
      </c>
      <c r="B3809" s="20" t="s">
        <v>693</v>
      </c>
      <c r="C3809" s="20" t="s">
        <v>709</v>
      </c>
      <c r="D3809" s="1">
        <v>44584</v>
      </c>
      <c r="E3809">
        <v>218</v>
      </c>
      <c r="F3809">
        <v>10</v>
      </c>
      <c r="G3809">
        <v>9</v>
      </c>
      <c r="H3809">
        <v>1</v>
      </c>
      <c r="I3809">
        <v>1</v>
      </c>
      <c r="J3809">
        <v>143</v>
      </c>
      <c r="K3809">
        <v>4</v>
      </c>
      <c r="L3809">
        <v>20</v>
      </c>
      <c r="M3809">
        <v>1</v>
      </c>
      <c r="N3809">
        <v>16</v>
      </c>
      <c r="O3809">
        <v>15</v>
      </c>
      <c r="P3809">
        <v>0</v>
      </c>
      <c r="Q3809">
        <v>0</v>
      </c>
      <c r="R3809">
        <v>622</v>
      </c>
      <c r="S3809">
        <v>489</v>
      </c>
      <c r="T3809">
        <v>58</v>
      </c>
      <c r="U3809">
        <v>2</v>
      </c>
      <c r="V3809">
        <v>2</v>
      </c>
      <c r="W3809">
        <v>2150</v>
      </c>
      <c r="X3809">
        <v>1132</v>
      </c>
      <c r="Y3809">
        <v>61</v>
      </c>
      <c r="Z3809">
        <v>291</v>
      </c>
      <c r="AA3809">
        <v>22</v>
      </c>
      <c r="AB3809">
        <v>1316</v>
      </c>
      <c r="AC3809">
        <v>821</v>
      </c>
      <c r="AD3809">
        <v>13</v>
      </c>
      <c r="AE3809">
        <v>161</v>
      </c>
      <c r="AF3809">
        <v>61</v>
      </c>
      <c r="AG3809">
        <v>369</v>
      </c>
      <c r="AH3809">
        <v>143</v>
      </c>
      <c r="AI3809">
        <v>8</v>
      </c>
      <c r="AJ3809">
        <v>80</v>
      </c>
      <c r="AK3809">
        <v>8</v>
      </c>
      <c r="AL3809">
        <v>131</v>
      </c>
      <c r="AM3809">
        <v>87</v>
      </c>
      <c r="AN3809">
        <v>11</v>
      </c>
      <c r="AO3809">
        <v>2</v>
      </c>
      <c r="AP3809">
        <v>0</v>
      </c>
      <c r="AQ3809">
        <v>0</v>
      </c>
      <c r="AR3809">
        <v>0</v>
      </c>
      <c r="AS3809">
        <v>0</v>
      </c>
      <c r="AT3809">
        <v>0</v>
      </c>
      <c r="AU3809">
        <v>0</v>
      </c>
      <c r="AV3809">
        <v>0</v>
      </c>
      <c r="AW3809">
        <v>0</v>
      </c>
      <c r="AX3809">
        <v>0</v>
      </c>
      <c r="AY3809">
        <v>0</v>
      </c>
      <c r="AZ3809">
        <v>0</v>
      </c>
      <c r="BA3809">
        <v>0</v>
      </c>
      <c r="BB3809">
        <v>0</v>
      </c>
      <c r="BC3809">
        <v>0</v>
      </c>
      <c r="BD3809">
        <v>0</v>
      </c>
      <c r="BE3809">
        <v>0</v>
      </c>
      <c r="BF3809">
        <v>0</v>
      </c>
      <c r="BG3809" s="20">
        <v>10</v>
      </c>
      <c r="BH3809" s="20">
        <v>1</v>
      </c>
      <c r="BI3809" s="20">
        <v>186</v>
      </c>
      <c r="BJ3809" s="20">
        <v>16</v>
      </c>
      <c r="BK3809" s="20">
        <v>550</v>
      </c>
      <c r="BL3809" s="20">
        <v>1684</v>
      </c>
      <c r="BM3809" s="20">
        <v>1047</v>
      </c>
      <c r="BN3809" s="20">
        <v>253</v>
      </c>
      <c r="BO3809" s="20">
        <v>115</v>
      </c>
      <c r="BP3809" s="20">
        <v>7563</v>
      </c>
      <c r="BQ3809" s="20">
        <v>2701</v>
      </c>
      <c r="BR3809" s="20">
        <v>0</v>
      </c>
      <c r="BS3809" s="20">
        <v>109</v>
      </c>
      <c r="BT3809" s="20">
        <v>1766</v>
      </c>
      <c r="BU3809" s="20">
        <v>575</v>
      </c>
      <c r="BV3809" s="20">
        <v>4722</v>
      </c>
    </row>
    <row r="3810" spans="1:74" x14ac:dyDescent="0.25">
      <c r="A3810" s="20" t="s">
        <v>676</v>
      </c>
      <c r="B3810" s="20" t="s">
        <v>693</v>
      </c>
      <c r="C3810" s="20" t="s">
        <v>709</v>
      </c>
      <c r="D3810" s="1">
        <v>44592</v>
      </c>
      <c r="E3810">
        <v>218</v>
      </c>
      <c r="F3810">
        <v>10</v>
      </c>
      <c r="G3810">
        <v>9</v>
      </c>
      <c r="H3810">
        <v>1</v>
      </c>
      <c r="I3810">
        <v>1</v>
      </c>
      <c r="J3810">
        <v>144</v>
      </c>
      <c r="K3810">
        <v>4</v>
      </c>
      <c r="L3810">
        <v>20</v>
      </c>
      <c r="M3810">
        <v>1</v>
      </c>
      <c r="N3810">
        <v>16</v>
      </c>
      <c r="O3810">
        <v>15</v>
      </c>
      <c r="P3810">
        <v>0</v>
      </c>
      <c r="Q3810">
        <v>0</v>
      </c>
      <c r="R3810">
        <v>620</v>
      </c>
      <c r="S3810">
        <v>488</v>
      </c>
      <c r="T3810">
        <v>58</v>
      </c>
      <c r="U3810">
        <v>2</v>
      </c>
      <c r="V3810">
        <v>2</v>
      </c>
      <c r="W3810">
        <v>2147</v>
      </c>
      <c r="X3810">
        <v>1144</v>
      </c>
      <c r="Y3810">
        <v>61</v>
      </c>
      <c r="Z3810">
        <v>289</v>
      </c>
      <c r="AA3810">
        <v>20</v>
      </c>
      <c r="AB3810">
        <v>1318</v>
      </c>
      <c r="AC3810">
        <v>830</v>
      </c>
      <c r="AD3810">
        <v>13</v>
      </c>
      <c r="AE3810">
        <v>160</v>
      </c>
      <c r="AF3810">
        <v>63</v>
      </c>
      <c r="AG3810">
        <v>371</v>
      </c>
      <c r="AH3810">
        <v>144</v>
      </c>
      <c r="AI3810">
        <v>9</v>
      </c>
      <c r="AJ3810">
        <v>80</v>
      </c>
      <c r="AK3810">
        <v>8</v>
      </c>
      <c r="AL3810">
        <v>132</v>
      </c>
      <c r="AM3810">
        <v>91</v>
      </c>
      <c r="AN3810">
        <v>11</v>
      </c>
      <c r="AO3810">
        <v>2</v>
      </c>
      <c r="AP3810">
        <v>0</v>
      </c>
      <c r="AQ3810">
        <v>0</v>
      </c>
      <c r="AR3810">
        <v>0</v>
      </c>
      <c r="AS3810">
        <v>0</v>
      </c>
      <c r="AT3810">
        <v>0</v>
      </c>
      <c r="AU3810">
        <v>0</v>
      </c>
      <c r="AV3810">
        <v>0</v>
      </c>
      <c r="AW3810">
        <v>0</v>
      </c>
      <c r="AX3810">
        <v>0</v>
      </c>
      <c r="AY3810">
        <v>0</v>
      </c>
      <c r="AZ3810">
        <v>0</v>
      </c>
      <c r="BA3810">
        <v>0</v>
      </c>
      <c r="BB3810">
        <v>0</v>
      </c>
      <c r="BC3810">
        <v>0</v>
      </c>
      <c r="BD3810">
        <v>0</v>
      </c>
      <c r="BE3810">
        <v>0</v>
      </c>
      <c r="BF3810">
        <v>0</v>
      </c>
      <c r="BG3810" s="20">
        <v>10</v>
      </c>
      <c r="BH3810" s="20">
        <v>1</v>
      </c>
      <c r="BI3810" s="20">
        <v>186</v>
      </c>
      <c r="BJ3810" s="20">
        <v>16</v>
      </c>
      <c r="BK3810" s="20">
        <v>548</v>
      </c>
      <c r="BL3810" s="20">
        <v>1685</v>
      </c>
      <c r="BM3810" s="20">
        <v>1049</v>
      </c>
      <c r="BN3810" s="20">
        <v>254</v>
      </c>
      <c r="BO3810" s="20">
        <v>116</v>
      </c>
      <c r="BP3810" s="20">
        <v>7548</v>
      </c>
      <c r="BQ3810" s="20">
        <v>2762</v>
      </c>
      <c r="BR3810" s="20">
        <v>0</v>
      </c>
      <c r="BS3810" s="20">
        <v>107</v>
      </c>
      <c r="BT3810" s="20">
        <v>1752</v>
      </c>
      <c r="BU3810" s="20">
        <v>574</v>
      </c>
      <c r="BV3810" s="20">
        <v>4729</v>
      </c>
    </row>
    <row r="3811" spans="1:74" x14ac:dyDescent="0.25">
      <c r="A3811" s="20" t="s">
        <v>676</v>
      </c>
      <c r="B3811" s="20" t="s">
        <v>693</v>
      </c>
      <c r="C3811" s="20" t="s">
        <v>709</v>
      </c>
      <c r="D3811" s="1">
        <v>44599</v>
      </c>
      <c r="E3811">
        <v>219</v>
      </c>
      <c r="F3811">
        <v>11</v>
      </c>
      <c r="G3811">
        <v>10</v>
      </c>
      <c r="H3811">
        <v>1</v>
      </c>
      <c r="I3811">
        <v>1</v>
      </c>
      <c r="J3811">
        <v>146</v>
      </c>
      <c r="K3811">
        <v>4</v>
      </c>
      <c r="L3811">
        <v>20</v>
      </c>
      <c r="M3811">
        <v>1</v>
      </c>
      <c r="N3811">
        <v>16</v>
      </c>
      <c r="O3811">
        <v>15</v>
      </c>
      <c r="P3811">
        <v>0</v>
      </c>
      <c r="Q3811">
        <v>0</v>
      </c>
      <c r="R3811">
        <v>621</v>
      </c>
      <c r="S3811">
        <v>490</v>
      </c>
      <c r="T3811">
        <v>58</v>
      </c>
      <c r="U3811">
        <v>2</v>
      </c>
      <c r="V3811">
        <v>2</v>
      </c>
      <c r="W3811">
        <v>2147</v>
      </c>
      <c r="X3811">
        <v>1158</v>
      </c>
      <c r="Y3811">
        <v>61</v>
      </c>
      <c r="Z3811">
        <v>287</v>
      </c>
      <c r="AA3811">
        <v>20</v>
      </c>
      <c r="AB3811">
        <v>1319</v>
      </c>
      <c r="AC3811">
        <v>839</v>
      </c>
      <c r="AD3811">
        <v>12</v>
      </c>
      <c r="AE3811">
        <v>160</v>
      </c>
      <c r="AF3811">
        <v>64</v>
      </c>
      <c r="AG3811">
        <v>373</v>
      </c>
      <c r="AH3811">
        <v>147</v>
      </c>
      <c r="AI3811">
        <v>9</v>
      </c>
      <c r="AJ3811">
        <v>80</v>
      </c>
      <c r="AK3811">
        <v>9</v>
      </c>
      <c r="AL3811">
        <v>131</v>
      </c>
      <c r="AM3811">
        <v>90</v>
      </c>
      <c r="AN3811">
        <v>11</v>
      </c>
      <c r="AO3811">
        <v>2</v>
      </c>
      <c r="AP3811">
        <v>0</v>
      </c>
      <c r="AQ3811">
        <v>0</v>
      </c>
      <c r="AR3811">
        <v>0</v>
      </c>
      <c r="AS3811">
        <v>0</v>
      </c>
      <c r="AT3811">
        <v>0</v>
      </c>
      <c r="AU3811">
        <v>0</v>
      </c>
      <c r="AV3811">
        <v>0</v>
      </c>
      <c r="AW3811">
        <v>0</v>
      </c>
      <c r="AX3811">
        <v>0</v>
      </c>
      <c r="AY3811">
        <v>0</v>
      </c>
      <c r="AZ3811">
        <v>0</v>
      </c>
      <c r="BA3811">
        <v>0</v>
      </c>
      <c r="BB3811">
        <v>0</v>
      </c>
      <c r="BC3811">
        <v>0</v>
      </c>
      <c r="BD3811">
        <v>0</v>
      </c>
      <c r="BE3811">
        <v>0</v>
      </c>
      <c r="BF3811">
        <v>0</v>
      </c>
      <c r="BG3811" s="20">
        <v>11</v>
      </c>
      <c r="BH3811" s="20">
        <v>1</v>
      </c>
      <c r="BI3811" s="20">
        <v>187</v>
      </c>
      <c r="BJ3811" s="20">
        <v>16</v>
      </c>
      <c r="BK3811" s="20">
        <v>549</v>
      </c>
      <c r="BL3811" s="20">
        <v>1687</v>
      </c>
      <c r="BM3811" s="20">
        <v>1052</v>
      </c>
      <c r="BN3811" s="20">
        <v>255</v>
      </c>
      <c r="BO3811" s="20">
        <v>115</v>
      </c>
      <c r="BP3811" s="20">
        <v>7564</v>
      </c>
      <c r="BQ3811" s="20">
        <v>2809</v>
      </c>
      <c r="BR3811" s="20">
        <v>0</v>
      </c>
      <c r="BS3811" s="20">
        <v>106</v>
      </c>
      <c r="BT3811" s="20">
        <v>1751</v>
      </c>
      <c r="BU3811" s="20">
        <v>577</v>
      </c>
      <c r="BV3811" s="20">
        <v>4746</v>
      </c>
    </row>
    <row r="3812" spans="1:74" x14ac:dyDescent="0.25">
      <c r="A3812" s="20" t="s">
        <v>676</v>
      </c>
      <c r="B3812" s="20" t="s">
        <v>693</v>
      </c>
      <c r="C3812" s="20" t="s">
        <v>709</v>
      </c>
      <c r="D3812" s="1">
        <v>44606</v>
      </c>
      <c r="E3812">
        <v>220</v>
      </c>
      <c r="F3812">
        <v>12</v>
      </c>
      <c r="G3812">
        <v>10</v>
      </c>
      <c r="H3812">
        <v>1</v>
      </c>
      <c r="I3812">
        <v>1</v>
      </c>
      <c r="J3812">
        <v>148</v>
      </c>
      <c r="K3812">
        <v>4</v>
      </c>
      <c r="L3812">
        <v>20</v>
      </c>
      <c r="M3812">
        <v>2</v>
      </c>
      <c r="N3812">
        <v>17</v>
      </c>
      <c r="O3812">
        <v>16</v>
      </c>
      <c r="P3812">
        <v>0</v>
      </c>
      <c r="Q3812">
        <v>0</v>
      </c>
      <c r="R3812">
        <v>622</v>
      </c>
      <c r="S3812">
        <v>490</v>
      </c>
      <c r="T3812">
        <v>58</v>
      </c>
      <c r="U3812">
        <v>3</v>
      </c>
      <c r="V3812">
        <v>2</v>
      </c>
      <c r="W3812">
        <v>2146</v>
      </c>
      <c r="X3812">
        <v>1167</v>
      </c>
      <c r="Y3812">
        <v>61</v>
      </c>
      <c r="Z3812">
        <v>285</v>
      </c>
      <c r="AA3812">
        <v>20</v>
      </c>
      <c r="AB3812">
        <v>1324</v>
      </c>
      <c r="AC3812">
        <v>846</v>
      </c>
      <c r="AD3812">
        <v>12</v>
      </c>
      <c r="AE3812">
        <v>162</v>
      </c>
      <c r="AF3812">
        <v>65</v>
      </c>
      <c r="AG3812">
        <v>371</v>
      </c>
      <c r="AH3812">
        <v>151</v>
      </c>
      <c r="AI3812">
        <v>10</v>
      </c>
      <c r="AJ3812">
        <v>79</v>
      </c>
      <c r="AK3812">
        <v>9</v>
      </c>
      <c r="AL3812">
        <v>131</v>
      </c>
      <c r="AM3812">
        <v>93</v>
      </c>
      <c r="AN3812">
        <v>11</v>
      </c>
      <c r="AO3812">
        <v>2</v>
      </c>
      <c r="AP3812">
        <v>0</v>
      </c>
      <c r="AQ3812">
        <v>0</v>
      </c>
      <c r="AR3812">
        <v>0</v>
      </c>
      <c r="AS3812">
        <v>1</v>
      </c>
      <c r="AT3812">
        <v>0</v>
      </c>
      <c r="AU3812">
        <v>0</v>
      </c>
      <c r="AV3812">
        <v>0</v>
      </c>
      <c r="AW3812">
        <v>0</v>
      </c>
      <c r="AX3812">
        <v>0</v>
      </c>
      <c r="AY3812">
        <v>0</v>
      </c>
      <c r="AZ3812">
        <v>0</v>
      </c>
      <c r="BA3812">
        <v>0</v>
      </c>
      <c r="BB3812">
        <v>0</v>
      </c>
      <c r="BC3812">
        <v>0</v>
      </c>
      <c r="BD3812">
        <v>0</v>
      </c>
      <c r="BE3812">
        <v>0</v>
      </c>
      <c r="BF3812">
        <v>0</v>
      </c>
      <c r="BG3812" s="20">
        <v>11</v>
      </c>
      <c r="BH3812" s="20">
        <v>1</v>
      </c>
      <c r="BI3812" s="20">
        <v>187</v>
      </c>
      <c r="BJ3812" s="20">
        <v>17</v>
      </c>
      <c r="BK3812" s="20">
        <v>549</v>
      </c>
      <c r="BL3812" s="20">
        <v>1691</v>
      </c>
      <c r="BM3812" s="20">
        <v>1053</v>
      </c>
      <c r="BN3812" s="20">
        <v>256</v>
      </c>
      <c r="BO3812" s="20">
        <v>115</v>
      </c>
      <c r="BP3812" s="20">
        <v>7575</v>
      </c>
      <c r="BQ3812" s="20">
        <v>2868</v>
      </c>
      <c r="BR3812" s="20">
        <v>0</v>
      </c>
      <c r="BS3812" s="20">
        <v>106</v>
      </c>
      <c r="BT3812" s="20">
        <v>1747</v>
      </c>
      <c r="BU3812" s="20">
        <v>586</v>
      </c>
      <c r="BV3812" s="20">
        <v>4762</v>
      </c>
    </row>
    <row r="3813" spans="1:74" x14ac:dyDescent="0.25">
      <c r="A3813" s="20" t="s">
        <v>676</v>
      </c>
      <c r="B3813" s="20" t="s">
        <v>702</v>
      </c>
      <c r="C3813" s="20" t="s">
        <v>710</v>
      </c>
      <c r="D3813" s="1">
        <v>44493</v>
      </c>
      <c r="E3813">
        <v>54</v>
      </c>
      <c r="F3813">
        <v>2</v>
      </c>
      <c r="G3813">
        <v>1</v>
      </c>
      <c r="H3813">
        <v>0</v>
      </c>
      <c r="I3813">
        <v>0</v>
      </c>
      <c r="J3813">
        <v>14</v>
      </c>
      <c r="K3813">
        <v>0</v>
      </c>
      <c r="L3813">
        <v>4</v>
      </c>
      <c r="M3813">
        <v>5</v>
      </c>
      <c r="N3813">
        <v>0</v>
      </c>
      <c r="O3813">
        <v>0</v>
      </c>
      <c r="P3813">
        <v>0</v>
      </c>
      <c r="Q3813">
        <v>0</v>
      </c>
      <c r="R3813">
        <v>93</v>
      </c>
      <c r="S3813">
        <v>0</v>
      </c>
      <c r="T3813">
        <v>29</v>
      </c>
      <c r="U3813">
        <v>1</v>
      </c>
      <c r="V3813">
        <v>0</v>
      </c>
      <c r="W3813">
        <v>623</v>
      </c>
      <c r="X3813">
        <v>0</v>
      </c>
      <c r="Y3813">
        <v>64</v>
      </c>
      <c r="Z3813">
        <v>115</v>
      </c>
      <c r="AA3813">
        <v>7</v>
      </c>
      <c r="AB3813">
        <v>280</v>
      </c>
      <c r="AC3813">
        <v>6</v>
      </c>
      <c r="AD3813">
        <v>3</v>
      </c>
      <c r="AE3813">
        <v>64</v>
      </c>
      <c r="AF3813">
        <v>14</v>
      </c>
      <c r="AG3813">
        <v>120</v>
      </c>
      <c r="AH3813">
        <v>0</v>
      </c>
      <c r="AI3813">
        <v>2</v>
      </c>
      <c r="AJ3813">
        <v>27</v>
      </c>
      <c r="AK3813">
        <v>3</v>
      </c>
      <c r="AL3813">
        <v>22</v>
      </c>
      <c r="AM3813">
        <v>0</v>
      </c>
      <c r="AN3813">
        <v>2</v>
      </c>
      <c r="AO3813">
        <v>0</v>
      </c>
      <c r="AP3813">
        <v>0</v>
      </c>
      <c r="AQ3813">
        <v>0</v>
      </c>
      <c r="AR3813">
        <v>0</v>
      </c>
      <c r="AS3813">
        <v>0</v>
      </c>
      <c r="AT3813">
        <v>0</v>
      </c>
      <c r="AU3813">
        <v>0</v>
      </c>
      <c r="AV3813">
        <v>0</v>
      </c>
      <c r="AW3813">
        <v>0</v>
      </c>
      <c r="AX3813">
        <v>0</v>
      </c>
      <c r="AY3813">
        <v>0</v>
      </c>
      <c r="AZ3813">
        <v>0</v>
      </c>
      <c r="BA3813">
        <v>0</v>
      </c>
      <c r="BB3813">
        <v>14</v>
      </c>
      <c r="BC3813">
        <v>14</v>
      </c>
      <c r="BD3813">
        <v>0</v>
      </c>
      <c r="BE3813">
        <v>0</v>
      </c>
      <c r="BF3813">
        <v>4</v>
      </c>
      <c r="BG3813" s="20"/>
      <c r="BH3813" s="20"/>
      <c r="BI3813" s="20"/>
      <c r="BJ3813" s="20"/>
      <c r="BK3813" s="20"/>
      <c r="BL3813" s="20"/>
      <c r="BM3813" s="20"/>
      <c r="BN3813" s="20"/>
      <c r="BO3813" s="20"/>
      <c r="BP3813" s="20"/>
      <c r="BQ3813" s="20"/>
      <c r="BR3813" s="20"/>
      <c r="BS3813" s="20"/>
      <c r="BT3813" s="20"/>
      <c r="BU3813" s="20"/>
      <c r="BV3813" s="20"/>
    </row>
    <row r="3814" spans="1:74" x14ac:dyDescent="0.25">
      <c r="A3814" s="20" t="s">
        <v>676</v>
      </c>
      <c r="B3814" s="20" t="s">
        <v>702</v>
      </c>
      <c r="C3814" s="20" t="s">
        <v>710</v>
      </c>
      <c r="D3814" s="1">
        <v>44500</v>
      </c>
      <c r="E3814">
        <v>53</v>
      </c>
      <c r="F3814">
        <v>2</v>
      </c>
      <c r="G3814">
        <v>1</v>
      </c>
      <c r="H3814">
        <v>0</v>
      </c>
      <c r="I3814">
        <v>0</v>
      </c>
      <c r="J3814">
        <v>17</v>
      </c>
      <c r="K3814">
        <v>0</v>
      </c>
      <c r="L3814">
        <v>4</v>
      </c>
      <c r="M3814">
        <v>5</v>
      </c>
      <c r="N3814">
        <v>0</v>
      </c>
      <c r="O3814">
        <v>0</v>
      </c>
      <c r="P3814">
        <v>0</v>
      </c>
      <c r="Q3814">
        <v>0</v>
      </c>
      <c r="R3814">
        <v>94</v>
      </c>
      <c r="S3814">
        <v>0</v>
      </c>
      <c r="T3814">
        <v>32</v>
      </c>
      <c r="U3814">
        <v>2</v>
      </c>
      <c r="V3814">
        <v>0</v>
      </c>
      <c r="W3814">
        <v>624</v>
      </c>
      <c r="X3814">
        <v>0</v>
      </c>
      <c r="Y3814">
        <v>86</v>
      </c>
      <c r="Z3814">
        <v>113</v>
      </c>
      <c r="AA3814">
        <v>7</v>
      </c>
      <c r="AB3814">
        <v>280</v>
      </c>
      <c r="AC3814">
        <v>8</v>
      </c>
      <c r="AD3814">
        <v>3</v>
      </c>
      <c r="AE3814">
        <v>62</v>
      </c>
      <c r="AF3814">
        <v>15</v>
      </c>
      <c r="AG3814">
        <v>123</v>
      </c>
      <c r="AH3814">
        <v>0</v>
      </c>
      <c r="AI3814">
        <v>2</v>
      </c>
      <c r="AJ3814">
        <v>27</v>
      </c>
      <c r="AK3814">
        <v>3</v>
      </c>
      <c r="AL3814">
        <v>22</v>
      </c>
      <c r="AM3814">
        <v>0</v>
      </c>
      <c r="AN3814">
        <v>2</v>
      </c>
      <c r="AO3814">
        <v>0</v>
      </c>
      <c r="AP3814">
        <v>0</v>
      </c>
      <c r="AQ3814">
        <v>0</v>
      </c>
      <c r="AR3814">
        <v>0</v>
      </c>
      <c r="AS3814">
        <v>0</v>
      </c>
      <c r="AT3814">
        <v>0</v>
      </c>
      <c r="AU3814">
        <v>0</v>
      </c>
      <c r="AV3814">
        <v>0</v>
      </c>
      <c r="AW3814">
        <v>0</v>
      </c>
      <c r="AX3814">
        <v>0</v>
      </c>
      <c r="AY3814">
        <v>0</v>
      </c>
      <c r="AZ3814">
        <v>0</v>
      </c>
      <c r="BA3814">
        <v>0</v>
      </c>
      <c r="BB3814">
        <v>14</v>
      </c>
      <c r="BC3814">
        <v>13</v>
      </c>
      <c r="BD3814">
        <v>0</v>
      </c>
      <c r="BE3814">
        <v>0</v>
      </c>
      <c r="BF3814">
        <v>4</v>
      </c>
      <c r="BG3814" s="20"/>
      <c r="BH3814" s="20"/>
      <c r="BI3814" s="20"/>
      <c r="BJ3814" s="20"/>
      <c r="BK3814" s="20"/>
      <c r="BL3814" s="20"/>
      <c r="BM3814" s="20"/>
      <c r="BN3814" s="20"/>
      <c r="BO3814" s="20"/>
      <c r="BP3814" s="20"/>
      <c r="BQ3814" s="20"/>
      <c r="BR3814" s="20"/>
      <c r="BS3814" s="20"/>
      <c r="BT3814" s="20"/>
      <c r="BU3814" s="20"/>
      <c r="BV3814" s="20"/>
    </row>
    <row r="3815" spans="1:74" x14ac:dyDescent="0.25">
      <c r="A3815" s="20" t="s">
        <v>676</v>
      </c>
      <c r="B3815" s="20" t="s">
        <v>702</v>
      </c>
      <c r="C3815" s="20" t="s">
        <v>710</v>
      </c>
      <c r="D3815" s="1">
        <v>44507</v>
      </c>
      <c r="E3815">
        <v>53</v>
      </c>
      <c r="F3815">
        <v>2</v>
      </c>
      <c r="G3815">
        <v>1</v>
      </c>
      <c r="H3815">
        <v>0</v>
      </c>
      <c r="I3815">
        <v>0</v>
      </c>
      <c r="J3815">
        <v>20</v>
      </c>
      <c r="K3815">
        <v>0</v>
      </c>
      <c r="L3815">
        <v>5</v>
      </c>
      <c r="M3815">
        <v>4</v>
      </c>
      <c r="N3815">
        <v>0</v>
      </c>
      <c r="O3815">
        <v>0</v>
      </c>
      <c r="P3815">
        <v>0</v>
      </c>
      <c r="Q3815">
        <v>0</v>
      </c>
      <c r="R3815">
        <v>94</v>
      </c>
      <c r="S3815">
        <v>41</v>
      </c>
      <c r="T3815">
        <v>14</v>
      </c>
      <c r="U3815">
        <v>2</v>
      </c>
      <c r="V3815">
        <v>0</v>
      </c>
      <c r="W3815">
        <v>622</v>
      </c>
      <c r="X3815">
        <v>94</v>
      </c>
      <c r="Y3815">
        <v>13</v>
      </c>
      <c r="Z3815">
        <v>112</v>
      </c>
      <c r="AA3815">
        <v>6</v>
      </c>
      <c r="AB3815">
        <v>281</v>
      </c>
      <c r="AC3815">
        <v>10</v>
      </c>
      <c r="AD3815">
        <v>3</v>
      </c>
      <c r="AE3815">
        <v>63</v>
      </c>
      <c r="AF3815">
        <v>16</v>
      </c>
      <c r="AG3815">
        <v>122</v>
      </c>
      <c r="AH3815">
        <v>3</v>
      </c>
      <c r="AI3815">
        <v>0</v>
      </c>
      <c r="AJ3815">
        <v>26</v>
      </c>
      <c r="AK3815">
        <v>3</v>
      </c>
      <c r="AL3815">
        <v>22</v>
      </c>
      <c r="AM3815">
        <v>3</v>
      </c>
      <c r="AN3815">
        <v>4</v>
      </c>
      <c r="AO3815">
        <v>0</v>
      </c>
      <c r="AP3815">
        <v>0</v>
      </c>
      <c r="AQ3815">
        <v>0</v>
      </c>
      <c r="AR3815">
        <v>0</v>
      </c>
      <c r="AS3815">
        <v>0</v>
      </c>
      <c r="AT3815">
        <v>0</v>
      </c>
      <c r="AU3815">
        <v>0</v>
      </c>
      <c r="AV3815">
        <v>0</v>
      </c>
      <c r="AW3815">
        <v>0</v>
      </c>
      <c r="AX3815">
        <v>0</v>
      </c>
      <c r="AY3815">
        <v>0</v>
      </c>
      <c r="AZ3815">
        <v>0</v>
      </c>
      <c r="BA3815">
        <v>0</v>
      </c>
      <c r="BB3815">
        <v>0</v>
      </c>
      <c r="BC3815">
        <v>0</v>
      </c>
      <c r="BD3815">
        <v>0</v>
      </c>
      <c r="BE3815">
        <v>0</v>
      </c>
      <c r="BF3815">
        <v>0</v>
      </c>
      <c r="BG3815" s="20">
        <v>2</v>
      </c>
      <c r="BH3815" s="20">
        <v>0</v>
      </c>
      <c r="BI3815" s="20">
        <v>42</v>
      </c>
      <c r="BJ3815" s="20">
        <v>0</v>
      </c>
      <c r="BK3815" s="20">
        <v>77</v>
      </c>
      <c r="BL3815" s="20">
        <v>466</v>
      </c>
      <c r="BM3815" s="20">
        <v>193</v>
      </c>
      <c r="BN3815" s="20">
        <v>84</v>
      </c>
      <c r="BO3815" s="20">
        <v>18</v>
      </c>
      <c r="BP3815" s="20"/>
      <c r="BQ3815" s="20"/>
      <c r="BR3815" s="20"/>
      <c r="BS3815" s="20"/>
      <c r="BT3815" s="20"/>
      <c r="BU3815" s="20"/>
      <c r="BV3815" s="20"/>
    </row>
    <row r="3816" spans="1:74" x14ac:dyDescent="0.25">
      <c r="A3816" s="20" t="s">
        <v>676</v>
      </c>
      <c r="B3816" s="20" t="s">
        <v>702</v>
      </c>
      <c r="C3816" s="20" t="s">
        <v>710</v>
      </c>
      <c r="D3816" s="1">
        <v>44514</v>
      </c>
      <c r="E3816">
        <v>53</v>
      </c>
      <c r="F3816">
        <v>2</v>
      </c>
      <c r="G3816">
        <v>1</v>
      </c>
      <c r="H3816">
        <v>0</v>
      </c>
      <c r="I3816">
        <v>0</v>
      </c>
      <c r="J3816">
        <v>21</v>
      </c>
      <c r="K3816">
        <v>0</v>
      </c>
      <c r="L3816">
        <v>5</v>
      </c>
      <c r="M3816">
        <v>4</v>
      </c>
      <c r="N3816">
        <v>0</v>
      </c>
      <c r="O3816">
        <v>0</v>
      </c>
      <c r="P3816">
        <v>0</v>
      </c>
      <c r="Q3816">
        <v>0</v>
      </c>
      <c r="R3816">
        <v>94</v>
      </c>
      <c r="S3816">
        <v>46</v>
      </c>
      <c r="T3816">
        <v>14</v>
      </c>
      <c r="U3816">
        <v>2</v>
      </c>
      <c r="V3816">
        <v>0</v>
      </c>
      <c r="W3816">
        <v>618</v>
      </c>
      <c r="X3816">
        <v>107</v>
      </c>
      <c r="Y3816">
        <v>13</v>
      </c>
      <c r="Z3816">
        <v>106</v>
      </c>
      <c r="AA3816">
        <v>6</v>
      </c>
      <c r="AB3816">
        <v>282</v>
      </c>
      <c r="AC3816">
        <v>16</v>
      </c>
      <c r="AD3816">
        <v>3</v>
      </c>
      <c r="AE3816">
        <v>64</v>
      </c>
      <c r="AF3816">
        <v>16</v>
      </c>
      <c r="AG3816">
        <v>124</v>
      </c>
      <c r="AH3816">
        <v>3</v>
      </c>
      <c r="AI3816">
        <v>0</v>
      </c>
      <c r="AJ3816">
        <v>26</v>
      </c>
      <c r="AK3816">
        <v>3</v>
      </c>
      <c r="AL3816">
        <v>22</v>
      </c>
      <c r="AM3816">
        <v>4</v>
      </c>
      <c r="AN3816">
        <v>4</v>
      </c>
      <c r="AO3816">
        <v>0</v>
      </c>
      <c r="AP3816">
        <v>0</v>
      </c>
      <c r="AQ3816">
        <v>0</v>
      </c>
      <c r="AR3816">
        <v>0</v>
      </c>
      <c r="AS3816">
        <v>0</v>
      </c>
      <c r="AT3816">
        <v>0</v>
      </c>
      <c r="AU3816">
        <v>0</v>
      </c>
      <c r="AV3816">
        <v>0</v>
      </c>
      <c r="AW3816">
        <v>0</v>
      </c>
      <c r="AX3816">
        <v>0</v>
      </c>
      <c r="AY3816">
        <v>0</v>
      </c>
      <c r="AZ3816">
        <v>0</v>
      </c>
      <c r="BA3816">
        <v>0</v>
      </c>
      <c r="BB3816">
        <v>0</v>
      </c>
      <c r="BC3816">
        <v>0</v>
      </c>
      <c r="BD3816">
        <v>0</v>
      </c>
      <c r="BE3816">
        <v>0</v>
      </c>
      <c r="BF3816">
        <v>0</v>
      </c>
      <c r="BG3816" s="20">
        <v>2</v>
      </c>
      <c r="BH3816" s="20">
        <v>0</v>
      </c>
      <c r="BI3816" s="20">
        <v>42</v>
      </c>
      <c r="BJ3816" s="20">
        <v>0</v>
      </c>
      <c r="BK3816" s="20">
        <v>77</v>
      </c>
      <c r="BL3816" s="20">
        <v>467</v>
      </c>
      <c r="BM3816" s="20">
        <v>193</v>
      </c>
      <c r="BN3816" s="20">
        <v>85</v>
      </c>
      <c r="BO3816" s="20">
        <v>18</v>
      </c>
      <c r="BP3816" s="20"/>
      <c r="BQ3816" s="20"/>
      <c r="BR3816" s="20"/>
      <c r="BS3816" s="20"/>
      <c r="BT3816" s="20"/>
      <c r="BU3816" s="20"/>
      <c r="BV3816" s="20"/>
    </row>
    <row r="3817" spans="1:74" x14ac:dyDescent="0.25">
      <c r="A3817" s="20" t="s">
        <v>676</v>
      </c>
      <c r="B3817" s="20" t="s">
        <v>702</v>
      </c>
      <c r="C3817" s="20" t="s">
        <v>710</v>
      </c>
      <c r="D3817" s="1">
        <v>44521</v>
      </c>
      <c r="E3817">
        <v>53</v>
      </c>
      <c r="F3817">
        <v>2</v>
      </c>
      <c r="G3817">
        <v>1</v>
      </c>
      <c r="H3817">
        <v>0</v>
      </c>
      <c r="I3817">
        <v>0</v>
      </c>
      <c r="J3817">
        <v>22</v>
      </c>
      <c r="K3817">
        <v>0</v>
      </c>
      <c r="L3817">
        <v>5</v>
      </c>
      <c r="M3817">
        <v>4</v>
      </c>
      <c r="N3817">
        <v>0</v>
      </c>
      <c r="O3817">
        <v>0</v>
      </c>
      <c r="P3817">
        <v>0</v>
      </c>
      <c r="Q3817">
        <v>0</v>
      </c>
      <c r="R3817">
        <v>94</v>
      </c>
      <c r="S3817">
        <v>46</v>
      </c>
      <c r="T3817">
        <v>14</v>
      </c>
      <c r="U3817">
        <v>2</v>
      </c>
      <c r="V3817">
        <v>0</v>
      </c>
      <c r="W3817">
        <v>620</v>
      </c>
      <c r="X3817">
        <v>125</v>
      </c>
      <c r="Y3817">
        <v>13</v>
      </c>
      <c r="Z3817">
        <v>107</v>
      </c>
      <c r="AA3817">
        <v>7</v>
      </c>
      <c r="AB3817">
        <v>282</v>
      </c>
      <c r="AC3817">
        <v>25</v>
      </c>
      <c r="AD3817">
        <v>3</v>
      </c>
      <c r="AE3817">
        <v>64</v>
      </c>
      <c r="AF3817">
        <v>16</v>
      </c>
      <c r="AG3817">
        <v>127</v>
      </c>
      <c r="AH3817">
        <v>6</v>
      </c>
      <c r="AI3817">
        <v>0</v>
      </c>
      <c r="AJ3817">
        <v>26</v>
      </c>
      <c r="AK3817">
        <v>3</v>
      </c>
      <c r="AL3817">
        <v>22</v>
      </c>
      <c r="AM3817">
        <v>4</v>
      </c>
      <c r="AN3817">
        <v>4</v>
      </c>
      <c r="AO3817">
        <v>0</v>
      </c>
      <c r="AP3817">
        <v>0</v>
      </c>
      <c r="AQ3817">
        <v>0</v>
      </c>
      <c r="AR3817">
        <v>0</v>
      </c>
      <c r="AS3817">
        <v>0</v>
      </c>
      <c r="AT3817">
        <v>0</v>
      </c>
      <c r="AU3817">
        <v>0</v>
      </c>
      <c r="AV3817">
        <v>0</v>
      </c>
      <c r="AW3817">
        <v>0</v>
      </c>
      <c r="AX3817">
        <v>0</v>
      </c>
      <c r="AY3817">
        <v>0</v>
      </c>
      <c r="AZ3817">
        <v>0</v>
      </c>
      <c r="BA3817">
        <v>0</v>
      </c>
      <c r="BB3817">
        <v>0</v>
      </c>
      <c r="BC3817">
        <v>0</v>
      </c>
      <c r="BD3817">
        <v>0</v>
      </c>
      <c r="BE3817">
        <v>0</v>
      </c>
      <c r="BF3817">
        <v>0</v>
      </c>
      <c r="BG3817" s="20">
        <v>2</v>
      </c>
      <c r="BH3817" s="20">
        <v>0</v>
      </c>
      <c r="BI3817" s="20">
        <v>43</v>
      </c>
      <c r="BJ3817" s="20">
        <v>0</v>
      </c>
      <c r="BK3817" s="20">
        <v>77</v>
      </c>
      <c r="BL3817" s="20">
        <v>467</v>
      </c>
      <c r="BM3817" s="20">
        <v>193</v>
      </c>
      <c r="BN3817" s="20">
        <v>88</v>
      </c>
      <c r="BO3817" s="20">
        <v>18</v>
      </c>
      <c r="BP3817" s="20"/>
      <c r="BQ3817" s="20"/>
      <c r="BR3817" s="20"/>
      <c r="BS3817" s="20"/>
      <c r="BT3817" s="20"/>
      <c r="BU3817" s="20"/>
      <c r="BV3817" s="20"/>
    </row>
    <row r="3818" spans="1:74" x14ac:dyDescent="0.25">
      <c r="A3818" s="20" t="s">
        <v>676</v>
      </c>
      <c r="B3818" s="20" t="s">
        <v>702</v>
      </c>
      <c r="C3818" s="20" t="s">
        <v>710</v>
      </c>
      <c r="D3818" s="1">
        <v>44528</v>
      </c>
      <c r="E3818">
        <v>53</v>
      </c>
      <c r="F3818">
        <v>2</v>
      </c>
      <c r="G3818">
        <v>1</v>
      </c>
      <c r="H3818">
        <v>0</v>
      </c>
      <c r="I3818">
        <v>0</v>
      </c>
      <c r="J3818">
        <v>23</v>
      </c>
      <c r="K3818">
        <v>0</v>
      </c>
      <c r="L3818">
        <v>5</v>
      </c>
      <c r="M3818">
        <v>4</v>
      </c>
      <c r="N3818">
        <v>0</v>
      </c>
      <c r="O3818">
        <v>0</v>
      </c>
      <c r="P3818">
        <v>0</v>
      </c>
      <c r="Q3818">
        <v>0</v>
      </c>
      <c r="R3818">
        <v>94</v>
      </c>
      <c r="S3818">
        <v>49</v>
      </c>
      <c r="T3818">
        <v>14</v>
      </c>
      <c r="U3818">
        <v>2</v>
      </c>
      <c r="V3818">
        <v>0</v>
      </c>
      <c r="W3818">
        <v>614</v>
      </c>
      <c r="X3818">
        <v>165</v>
      </c>
      <c r="Y3818">
        <v>13</v>
      </c>
      <c r="Z3818">
        <v>104</v>
      </c>
      <c r="AA3818">
        <v>7</v>
      </c>
      <c r="AB3818">
        <v>281</v>
      </c>
      <c r="AC3818">
        <v>41</v>
      </c>
      <c r="AD3818">
        <v>3</v>
      </c>
      <c r="AE3818">
        <v>63</v>
      </c>
      <c r="AF3818">
        <v>16</v>
      </c>
      <c r="AG3818">
        <v>128</v>
      </c>
      <c r="AH3818">
        <v>7</v>
      </c>
      <c r="AI3818">
        <v>0</v>
      </c>
      <c r="AJ3818">
        <v>26</v>
      </c>
      <c r="AK3818">
        <v>3</v>
      </c>
      <c r="AL3818">
        <v>22</v>
      </c>
      <c r="AM3818">
        <v>4</v>
      </c>
      <c r="AN3818">
        <v>4</v>
      </c>
      <c r="AO3818">
        <v>0</v>
      </c>
      <c r="AP3818">
        <v>0</v>
      </c>
      <c r="AQ3818">
        <v>0</v>
      </c>
      <c r="AR3818">
        <v>0</v>
      </c>
      <c r="AS3818">
        <v>0</v>
      </c>
      <c r="AT3818">
        <v>0</v>
      </c>
      <c r="AU3818">
        <v>0</v>
      </c>
      <c r="AV3818">
        <v>0</v>
      </c>
      <c r="AW3818">
        <v>0</v>
      </c>
      <c r="AX3818">
        <v>0</v>
      </c>
      <c r="AY3818">
        <v>0</v>
      </c>
      <c r="AZ3818">
        <v>0</v>
      </c>
      <c r="BA3818">
        <v>0</v>
      </c>
      <c r="BB3818">
        <v>0</v>
      </c>
      <c r="BC3818">
        <v>0</v>
      </c>
      <c r="BD3818">
        <v>0</v>
      </c>
      <c r="BE3818">
        <v>0</v>
      </c>
      <c r="BF3818">
        <v>0</v>
      </c>
      <c r="BG3818" s="20">
        <v>2</v>
      </c>
      <c r="BH3818" s="20">
        <v>0</v>
      </c>
      <c r="BI3818" s="20">
        <v>43</v>
      </c>
      <c r="BJ3818" s="20">
        <v>0</v>
      </c>
      <c r="BK3818" s="20">
        <v>77</v>
      </c>
      <c r="BL3818" s="20">
        <v>466</v>
      </c>
      <c r="BM3818" s="20">
        <v>194</v>
      </c>
      <c r="BN3818" s="20">
        <v>89</v>
      </c>
      <c r="BO3818" s="20">
        <v>18</v>
      </c>
      <c r="BP3818" s="20"/>
      <c r="BQ3818" s="20"/>
      <c r="BR3818" s="20"/>
      <c r="BS3818" s="20"/>
      <c r="BT3818" s="20"/>
      <c r="BU3818" s="20"/>
      <c r="BV3818" s="20"/>
    </row>
    <row r="3819" spans="1:74" x14ac:dyDescent="0.25">
      <c r="A3819" s="20" t="s">
        <v>676</v>
      </c>
      <c r="B3819" s="20" t="s">
        <v>702</v>
      </c>
      <c r="C3819" s="20" t="s">
        <v>710</v>
      </c>
      <c r="D3819" s="1">
        <v>44535</v>
      </c>
      <c r="E3819">
        <v>53</v>
      </c>
      <c r="F3819">
        <v>2</v>
      </c>
      <c r="G3819">
        <v>1</v>
      </c>
      <c r="H3819">
        <v>0</v>
      </c>
      <c r="I3819">
        <v>0</v>
      </c>
      <c r="J3819">
        <v>24</v>
      </c>
      <c r="K3819">
        <v>0</v>
      </c>
      <c r="L3819">
        <v>5</v>
      </c>
      <c r="M3819">
        <v>4</v>
      </c>
      <c r="N3819">
        <v>0</v>
      </c>
      <c r="O3819">
        <v>0</v>
      </c>
      <c r="P3819">
        <v>0</v>
      </c>
      <c r="Q3819">
        <v>0</v>
      </c>
      <c r="R3819">
        <v>93</v>
      </c>
      <c r="S3819">
        <v>52</v>
      </c>
      <c r="T3819">
        <v>14</v>
      </c>
      <c r="U3819">
        <v>2</v>
      </c>
      <c r="V3819">
        <v>0</v>
      </c>
      <c r="W3819">
        <v>616</v>
      </c>
      <c r="X3819">
        <v>189</v>
      </c>
      <c r="Y3819">
        <v>13</v>
      </c>
      <c r="Z3819">
        <v>101</v>
      </c>
      <c r="AA3819">
        <v>7</v>
      </c>
      <c r="AB3819">
        <v>280</v>
      </c>
      <c r="AC3819">
        <v>49</v>
      </c>
      <c r="AD3819">
        <v>3</v>
      </c>
      <c r="AE3819">
        <v>62</v>
      </c>
      <c r="AF3819">
        <v>15</v>
      </c>
      <c r="AG3819">
        <v>131</v>
      </c>
      <c r="AH3819">
        <v>8</v>
      </c>
      <c r="AI3819">
        <v>0</v>
      </c>
      <c r="AJ3819">
        <v>28</v>
      </c>
      <c r="AK3819">
        <v>2</v>
      </c>
      <c r="AL3819">
        <v>23</v>
      </c>
      <c r="AM3819">
        <v>5</v>
      </c>
      <c r="AN3819">
        <v>4</v>
      </c>
      <c r="AO3819">
        <v>0</v>
      </c>
      <c r="AP3819">
        <v>0</v>
      </c>
      <c r="AQ3819">
        <v>0</v>
      </c>
      <c r="AR3819">
        <v>0</v>
      </c>
      <c r="AS3819">
        <v>0</v>
      </c>
      <c r="AT3819">
        <v>0</v>
      </c>
      <c r="AU3819">
        <v>0</v>
      </c>
      <c r="AV3819">
        <v>0</v>
      </c>
      <c r="AW3819">
        <v>0</v>
      </c>
      <c r="AX3819">
        <v>0</v>
      </c>
      <c r="AY3819">
        <v>0</v>
      </c>
      <c r="AZ3819">
        <v>0</v>
      </c>
      <c r="BA3819">
        <v>0</v>
      </c>
      <c r="BB3819">
        <v>0</v>
      </c>
      <c r="BC3819">
        <v>0</v>
      </c>
      <c r="BD3819">
        <v>0</v>
      </c>
      <c r="BE3819">
        <v>0</v>
      </c>
      <c r="BF3819">
        <v>0</v>
      </c>
      <c r="BG3819" s="20">
        <v>2</v>
      </c>
      <c r="BH3819" s="20">
        <v>0</v>
      </c>
      <c r="BI3819" s="20">
        <v>43</v>
      </c>
      <c r="BJ3819" s="20">
        <v>0</v>
      </c>
      <c r="BK3819" s="20">
        <v>76</v>
      </c>
      <c r="BL3819" s="20">
        <v>468</v>
      </c>
      <c r="BM3819" s="20">
        <v>195</v>
      </c>
      <c r="BN3819" s="20">
        <v>91</v>
      </c>
      <c r="BO3819" s="20">
        <v>19</v>
      </c>
      <c r="BP3819" s="20"/>
      <c r="BQ3819" s="20"/>
      <c r="BR3819" s="20"/>
      <c r="BS3819" s="20"/>
      <c r="BT3819" s="20"/>
      <c r="BU3819" s="20"/>
      <c r="BV3819" s="20"/>
    </row>
    <row r="3820" spans="1:74" x14ac:dyDescent="0.25">
      <c r="A3820" s="20" t="s">
        <v>676</v>
      </c>
      <c r="B3820" s="20" t="s">
        <v>702</v>
      </c>
      <c r="C3820" s="20" t="s">
        <v>710</v>
      </c>
      <c r="D3820" s="1">
        <v>44542</v>
      </c>
      <c r="E3820">
        <v>53</v>
      </c>
      <c r="F3820">
        <v>2</v>
      </c>
      <c r="G3820">
        <v>1</v>
      </c>
      <c r="H3820">
        <v>0</v>
      </c>
      <c r="I3820">
        <v>0</v>
      </c>
      <c r="J3820">
        <v>26</v>
      </c>
      <c r="K3820">
        <v>0</v>
      </c>
      <c r="L3820">
        <v>5</v>
      </c>
      <c r="M3820">
        <v>4</v>
      </c>
      <c r="N3820">
        <v>0</v>
      </c>
      <c r="O3820">
        <v>0</v>
      </c>
      <c r="P3820">
        <v>0</v>
      </c>
      <c r="Q3820">
        <v>0</v>
      </c>
      <c r="R3820">
        <v>94</v>
      </c>
      <c r="S3820">
        <v>54</v>
      </c>
      <c r="T3820">
        <v>14</v>
      </c>
      <c r="U3820">
        <v>3</v>
      </c>
      <c r="V3820">
        <v>0</v>
      </c>
      <c r="W3820">
        <v>620</v>
      </c>
      <c r="X3820">
        <v>212</v>
      </c>
      <c r="Y3820">
        <v>12</v>
      </c>
      <c r="Z3820">
        <v>103</v>
      </c>
      <c r="AA3820">
        <v>7</v>
      </c>
      <c r="AB3820">
        <v>280</v>
      </c>
      <c r="AC3820">
        <v>66</v>
      </c>
      <c r="AD3820">
        <v>3</v>
      </c>
      <c r="AE3820">
        <v>62</v>
      </c>
      <c r="AF3820">
        <v>14</v>
      </c>
      <c r="AG3820">
        <v>133</v>
      </c>
      <c r="AH3820">
        <v>10</v>
      </c>
      <c r="AI3820">
        <v>0</v>
      </c>
      <c r="AJ3820">
        <v>28</v>
      </c>
      <c r="AK3820">
        <v>2</v>
      </c>
      <c r="AL3820">
        <v>23</v>
      </c>
      <c r="AM3820">
        <v>8</v>
      </c>
      <c r="AN3820">
        <v>4</v>
      </c>
      <c r="AO3820">
        <v>0</v>
      </c>
      <c r="AP3820">
        <v>0</v>
      </c>
      <c r="AQ3820">
        <v>0</v>
      </c>
      <c r="AR3820">
        <v>0</v>
      </c>
      <c r="AS3820">
        <v>0</v>
      </c>
      <c r="AT3820">
        <v>0</v>
      </c>
      <c r="AU3820">
        <v>0</v>
      </c>
      <c r="AV3820">
        <v>0</v>
      </c>
      <c r="AW3820">
        <v>0</v>
      </c>
      <c r="AX3820">
        <v>0</v>
      </c>
      <c r="AY3820">
        <v>0</v>
      </c>
      <c r="AZ3820">
        <v>0</v>
      </c>
      <c r="BA3820">
        <v>0</v>
      </c>
      <c r="BB3820">
        <v>0</v>
      </c>
      <c r="BC3820">
        <v>0</v>
      </c>
      <c r="BD3820">
        <v>0</v>
      </c>
      <c r="BE3820">
        <v>0</v>
      </c>
      <c r="BF3820">
        <v>0</v>
      </c>
      <c r="BG3820" s="20">
        <v>2</v>
      </c>
      <c r="BH3820" s="20">
        <v>0</v>
      </c>
      <c r="BI3820" s="20">
        <v>43</v>
      </c>
      <c r="BJ3820" s="20">
        <v>0</v>
      </c>
      <c r="BK3820" s="20">
        <v>76</v>
      </c>
      <c r="BL3820" s="20">
        <v>474</v>
      </c>
      <c r="BM3820" s="20">
        <v>195</v>
      </c>
      <c r="BN3820" s="20">
        <v>92</v>
      </c>
      <c r="BO3820" s="20">
        <v>19</v>
      </c>
      <c r="BP3820" s="20"/>
      <c r="BQ3820" s="20"/>
      <c r="BR3820" s="20"/>
      <c r="BS3820" s="20"/>
      <c r="BT3820" s="20"/>
      <c r="BU3820" s="20"/>
      <c r="BV3820" s="20"/>
    </row>
    <row r="3821" spans="1:74" x14ac:dyDescent="0.25">
      <c r="A3821" s="20" t="s">
        <v>676</v>
      </c>
      <c r="B3821" s="20" t="s">
        <v>702</v>
      </c>
      <c r="C3821" s="20" t="s">
        <v>710</v>
      </c>
      <c r="D3821" s="1">
        <v>44549</v>
      </c>
      <c r="E3821">
        <v>53</v>
      </c>
      <c r="F3821">
        <v>2</v>
      </c>
      <c r="G3821">
        <v>1</v>
      </c>
      <c r="H3821">
        <v>0</v>
      </c>
      <c r="I3821">
        <v>0</v>
      </c>
      <c r="J3821">
        <v>27</v>
      </c>
      <c r="K3821">
        <v>0</v>
      </c>
      <c r="L3821">
        <v>5</v>
      </c>
      <c r="M3821">
        <v>4</v>
      </c>
      <c r="N3821">
        <v>0</v>
      </c>
      <c r="O3821">
        <v>0</v>
      </c>
      <c r="P3821">
        <v>0</v>
      </c>
      <c r="Q3821">
        <v>0</v>
      </c>
      <c r="R3821">
        <v>94</v>
      </c>
      <c r="S3821">
        <v>57</v>
      </c>
      <c r="T3821">
        <v>14</v>
      </c>
      <c r="U3821">
        <v>3</v>
      </c>
      <c r="V3821">
        <v>0</v>
      </c>
      <c r="W3821">
        <v>623</v>
      </c>
      <c r="X3821">
        <v>245</v>
      </c>
      <c r="Y3821">
        <v>12</v>
      </c>
      <c r="Z3821">
        <v>102</v>
      </c>
      <c r="AA3821">
        <v>7</v>
      </c>
      <c r="AB3821">
        <v>281</v>
      </c>
      <c r="AC3821">
        <v>90</v>
      </c>
      <c r="AD3821">
        <v>3</v>
      </c>
      <c r="AE3821">
        <v>61</v>
      </c>
      <c r="AF3821">
        <v>14</v>
      </c>
      <c r="AG3821">
        <v>131</v>
      </c>
      <c r="AH3821">
        <v>16</v>
      </c>
      <c r="AI3821">
        <v>0</v>
      </c>
      <c r="AJ3821">
        <v>26</v>
      </c>
      <c r="AK3821">
        <v>2</v>
      </c>
      <c r="AL3821">
        <v>23</v>
      </c>
      <c r="AM3821">
        <v>12</v>
      </c>
      <c r="AN3821">
        <v>4</v>
      </c>
      <c r="AO3821">
        <v>0</v>
      </c>
      <c r="AP3821">
        <v>0</v>
      </c>
      <c r="AQ3821">
        <v>0</v>
      </c>
      <c r="AR3821">
        <v>0</v>
      </c>
      <c r="AS3821">
        <v>0</v>
      </c>
      <c r="AT3821">
        <v>0</v>
      </c>
      <c r="AU3821">
        <v>0</v>
      </c>
      <c r="AV3821">
        <v>0</v>
      </c>
      <c r="AW3821">
        <v>0</v>
      </c>
      <c r="AX3821">
        <v>0</v>
      </c>
      <c r="AY3821">
        <v>0</v>
      </c>
      <c r="AZ3821">
        <v>0</v>
      </c>
      <c r="BA3821">
        <v>0</v>
      </c>
      <c r="BB3821">
        <v>0</v>
      </c>
      <c r="BC3821">
        <v>0</v>
      </c>
      <c r="BD3821">
        <v>0</v>
      </c>
      <c r="BE3821">
        <v>0</v>
      </c>
      <c r="BF3821">
        <v>0</v>
      </c>
      <c r="BG3821" s="20">
        <v>2</v>
      </c>
      <c r="BH3821" s="20">
        <v>0</v>
      </c>
      <c r="BI3821" s="20">
        <v>43</v>
      </c>
      <c r="BJ3821" s="20">
        <v>0</v>
      </c>
      <c r="BK3821" s="20">
        <v>77</v>
      </c>
      <c r="BL3821" s="20">
        <v>478</v>
      </c>
      <c r="BM3821" s="20">
        <v>197</v>
      </c>
      <c r="BN3821" s="20">
        <v>91</v>
      </c>
      <c r="BO3821" s="20">
        <v>19</v>
      </c>
      <c r="BP3821" s="20">
        <v>2557</v>
      </c>
      <c r="BQ3821" s="20">
        <v>278</v>
      </c>
      <c r="BR3821" s="20">
        <v>0</v>
      </c>
      <c r="BS3821" s="20">
        <v>13</v>
      </c>
      <c r="BT3821" s="20">
        <v>868</v>
      </c>
      <c r="BU3821" s="20">
        <v>205</v>
      </c>
      <c r="BV3821" s="20">
        <v>1345</v>
      </c>
    </row>
    <row r="3822" spans="1:74" x14ac:dyDescent="0.25">
      <c r="A3822" s="20" t="s">
        <v>676</v>
      </c>
      <c r="B3822" s="20" t="s">
        <v>702</v>
      </c>
      <c r="C3822" s="20" t="s">
        <v>710</v>
      </c>
      <c r="D3822" s="1">
        <v>44558</v>
      </c>
      <c r="E3822">
        <v>53</v>
      </c>
      <c r="F3822">
        <v>2</v>
      </c>
      <c r="G3822">
        <v>2</v>
      </c>
      <c r="H3822">
        <v>0</v>
      </c>
      <c r="I3822">
        <v>0</v>
      </c>
      <c r="J3822">
        <v>30</v>
      </c>
      <c r="K3822">
        <v>0</v>
      </c>
      <c r="L3822">
        <v>4</v>
      </c>
      <c r="M3822">
        <v>4</v>
      </c>
      <c r="N3822">
        <v>0</v>
      </c>
      <c r="O3822">
        <v>0</v>
      </c>
      <c r="P3822">
        <v>0</v>
      </c>
      <c r="Q3822">
        <v>0</v>
      </c>
      <c r="R3822">
        <v>94</v>
      </c>
      <c r="S3822">
        <v>59</v>
      </c>
      <c r="T3822">
        <v>14</v>
      </c>
      <c r="U3822">
        <v>3</v>
      </c>
      <c r="V3822">
        <v>0</v>
      </c>
      <c r="W3822">
        <v>623</v>
      </c>
      <c r="X3822">
        <v>279</v>
      </c>
      <c r="Y3822">
        <v>12</v>
      </c>
      <c r="Z3822">
        <v>103</v>
      </c>
      <c r="AA3822">
        <v>7</v>
      </c>
      <c r="AB3822">
        <v>282</v>
      </c>
      <c r="AC3822">
        <v>101</v>
      </c>
      <c r="AD3822">
        <v>3</v>
      </c>
      <c r="AE3822">
        <v>60</v>
      </c>
      <c r="AF3822">
        <v>14</v>
      </c>
      <c r="AG3822">
        <v>130</v>
      </c>
      <c r="AH3822">
        <v>28</v>
      </c>
      <c r="AI3822">
        <v>0</v>
      </c>
      <c r="AJ3822">
        <v>26</v>
      </c>
      <c r="AK3822">
        <v>2</v>
      </c>
      <c r="AL3822">
        <v>22</v>
      </c>
      <c r="AM3822">
        <v>15</v>
      </c>
      <c r="AN3822">
        <v>3</v>
      </c>
      <c r="AO3822">
        <v>0</v>
      </c>
      <c r="AP3822">
        <v>0</v>
      </c>
      <c r="AQ3822">
        <v>0</v>
      </c>
      <c r="AR3822">
        <v>0</v>
      </c>
      <c r="AS3822">
        <v>0</v>
      </c>
      <c r="AT3822">
        <v>0</v>
      </c>
      <c r="AU3822">
        <v>0</v>
      </c>
      <c r="AV3822">
        <v>0</v>
      </c>
      <c r="AW3822">
        <v>0</v>
      </c>
      <c r="AX3822">
        <v>0</v>
      </c>
      <c r="AY3822">
        <v>0</v>
      </c>
      <c r="AZ3822">
        <v>0</v>
      </c>
      <c r="BA3822">
        <v>0</v>
      </c>
      <c r="BB3822">
        <v>0</v>
      </c>
      <c r="BC3822">
        <v>0</v>
      </c>
      <c r="BD3822">
        <v>0</v>
      </c>
      <c r="BE3822">
        <v>0</v>
      </c>
      <c r="BF3822">
        <v>0</v>
      </c>
      <c r="BG3822" s="20">
        <v>2</v>
      </c>
      <c r="BH3822" s="20">
        <v>0</v>
      </c>
      <c r="BI3822" s="20">
        <v>43</v>
      </c>
      <c r="BJ3822" s="20">
        <v>0</v>
      </c>
      <c r="BK3822" s="20">
        <v>77</v>
      </c>
      <c r="BL3822" s="20">
        <v>481</v>
      </c>
      <c r="BM3822" s="20">
        <v>200</v>
      </c>
      <c r="BN3822" s="20">
        <v>90</v>
      </c>
      <c r="BO3822" s="20">
        <v>19</v>
      </c>
      <c r="BP3822" s="20">
        <v>2559</v>
      </c>
      <c r="BQ3822" s="20">
        <v>426</v>
      </c>
      <c r="BR3822" s="20">
        <v>0</v>
      </c>
      <c r="BS3822" s="20">
        <v>13</v>
      </c>
      <c r="BT3822" s="20">
        <v>860</v>
      </c>
      <c r="BU3822" s="20">
        <v>205</v>
      </c>
      <c r="BV3822" s="20">
        <v>1352</v>
      </c>
    </row>
    <row r="3823" spans="1:74" x14ac:dyDescent="0.25">
      <c r="A3823" s="20" t="s">
        <v>676</v>
      </c>
      <c r="B3823" s="20" t="s">
        <v>702</v>
      </c>
      <c r="C3823" s="20" t="s">
        <v>710</v>
      </c>
      <c r="D3823" s="1">
        <v>44564</v>
      </c>
      <c r="E3823">
        <v>53</v>
      </c>
      <c r="F3823">
        <v>2</v>
      </c>
      <c r="G3823">
        <v>2</v>
      </c>
      <c r="H3823">
        <v>0</v>
      </c>
      <c r="I3823">
        <v>0</v>
      </c>
      <c r="J3823">
        <v>30</v>
      </c>
      <c r="K3823">
        <v>0</v>
      </c>
      <c r="L3823">
        <v>4</v>
      </c>
      <c r="M3823">
        <v>4</v>
      </c>
      <c r="N3823">
        <v>0</v>
      </c>
      <c r="O3823">
        <v>0</v>
      </c>
      <c r="P3823">
        <v>0</v>
      </c>
      <c r="Q3823">
        <v>0</v>
      </c>
      <c r="R3823">
        <v>94</v>
      </c>
      <c r="S3823">
        <v>60</v>
      </c>
      <c r="T3823">
        <v>14</v>
      </c>
      <c r="U3823">
        <v>3</v>
      </c>
      <c r="V3823">
        <v>0</v>
      </c>
      <c r="W3823">
        <v>625</v>
      </c>
      <c r="X3823">
        <v>290</v>
      </c>
      <c r="Y3823">
        <v>12</v>
      </c>
      <c r="Z3823">
        <v>102</v>
      </c>
      <c r="AA3823">
        <v>7</v>
      </c>
      <c r="AB3823">
        <v>283</v>
      </c>
      <c r="AC3823">
        <v>111</v>
      </c>
      <c r="AD3823">
        <v>3</v>
      </c>
      <c r="AE3823">
        <v>61</v>
      </c>
      <c r="AF3823">
        <v>15</v>
      </c>
      <c r="AG3823">
        <v>130</v>
      </c>
      <c r="AH3823">
        <v>32</v>
      </c>
      <c r="AI3823">
        <v>0</v>
      </c>
      <c r="AJ3823">
        <v>27</v>
      </c>
      <c r="AK3823">
        <v>2</v>
      </c>
      <c r="AL3823">
        <v>23</v>
      </c>
      <c r="AM3823">
        <v>17</v>
      </c>
      <c r="AN3823">
        <v>3</v>
      </c>
      <c r="AO3823">
        <v>0</v>
      </c>
      <c r="AP3823">
        <v>0</v>
      </c>
      <c r="AQ3823">
        <v>0</v>
      </c>
      <c r="AR3823">
        <v>0</v>
      </c>
      <c r="AS3823">
        <v>0</v>
      </c>
      <c r="AT3823">
        <v>0</v>
      </c>
      <c r="AU3823">
        <v>0</v>
      </c>
      <c r="AV3823">
        <v>0</v>
      </c>
      <c r="AW3823">
        <v>0</v>
      </c>
      <c r="AX3823">
        <v>0</v>
      </c>
      <c r="AY3823">
        <v>0</v>
      </c>
      <c r="AZ3823">
        <v>0</v>
      </c>
      <c r="BA3823">
        <v>0</v>
      </c>
      <c r="BB3823">
        <v>0</v>
      </c>
      <c r="BC3823">
        <v>0</v>
      </c>
      <c r="BD3823">
        <v>0</v>
      </c>
      <c r="BE3823">
        <v>0</v>
      </c>
      <c r="BF3823">
        <v>0</v>
      </c>
      <c r="BG3823" s="20">
        <v>2</v>
      </c>
      <c r="BH3823" s="20">
        <v>0</v>
      </c>
      <c r="BI3823" s="20">
        <v>43</v>
      </c>
      <c r="BJ3823" s="20">
        <v>0</v>
      </c>
      <c r="BK3823" s="20">
        <v>77</v>
      </c>
      <c r="BL3823" s="20">
        <v>483</v>
      </c>
      <c r="BM3823" s="20">
        <v>200</v>
      </c>
      <c r="BN3823" s="20">
        <v>89</v>
      </c>
      <c r="BO3823" s="20">
        <v>20</v>
      </c>
      <c r="BP3823" s="20">
        <v>2559</v>
      </c>
      <c r="BQ3823" s="20">
        <v>490</v>
      </c>
      <c r="BR3823" s="20">
        <v>0</v>
      </c>
      <c r="BS3823" s="20">
        <v>13</v>
      </c>
      <c r="BT3823" s="20">
        <v>854</v>
      </c>
      <c r="BU3823" s="20">
        <v>207</v>
      </c>
      <c r="BV3823" s="20">
        <v>1356</v>
      </c>
    </row>
    <row r="3824" spans="1:74" x14ac:dyDescent="0.25">
      <c r="A3824" s="20" t="s">
        <v>676</v>
      </c>
      <c r="B3824" s="20" t="s">
        <v>702</v>
      </c>
      <c r="C3824" s="20" t="s">
        <v>710</v>
      </c>
      <c r="D3824" s="1">
        <v>44570</v>
      </c>
      <c r="E3824">
        <v>53</v>
      </c>
      <c r="F3824">
        <v>2</v>
      </c>
      <c r="G3824">
        <v>2</v>
      </c>
      <c r="H3824">
        <v>0</v>
      </c>
      <c r="I3824">
        <v>0</v>
      </c>
      <c r="J3824">
        <v>31</v>
      </c>
      <c r="K3824">
        <v>0</v>
      </c>
      <c r="L3824">
        <v>4</v>
      </c>
      <c r="M3824">
        <v>4</v>
      </c>
      <c r="N3824">
        <v>0</v>
      </c>
      <c r="O3824">
        <v>0</v>
      </c>
      <c r="P3824">
        <v>0</v>
      </c>
      <c r="Q3824">
        <v>0</v>
      </c>
      <c r="R3824">
        <v>96</v>
      </c>
      <c r="S3824">
        <v>61</v>
      </c>
      <c r="T3824">
        <v>13</v>
      </c>
      <c r="U3824">
        <v>4</v>
      </c>
      <c r="V3824">
        <v>0</v>
      </c>
      <c r="W3824">
        <v>617</v>
      </c>
      <c r="X3824">
        <v>305</v>
      </c>
      <c r="Y3824">
        <v>14</v>
      </c>
      <c r="Z3824">
        <v>93</v>
      </c>
      <c r="AA3824">
        <v>7</v>
      </c>
      <c r="AB3824">
        <v>285</v>
      </c>
      <c r="AC3824">
        <v>119</v>
      </c>
      <c r="AD3824">
        <v>3</v>
      </c>
      <c r="AE3824">
        <v>62</v>
      </c>
      <c r="AF3824">
        <v>17</v>
      </c>
      <c r="AG3824">
        <v>132</v>
      </c>
      <c r="AH3824">
        <v>36</v>
      </c>
      <c r="AI3824">
        <v>0</v>
      </c>
      <c r="AJ3824">
        <v>28</v>
      </c>
      <c r="AK3824">
        <v>2</v>
      </c>
      <c r="AL3824">
        <v>24</v>
      </c>
      <c r="AM3824">
        <v>17</v>
      </c>
      <c r="AN3824">
        <v>2</v>
      </c>
      <c r="AO3824">
        <v>0</v>
      </c>
      <c r="AP3824">
        <v>0</v>
      </c>
      <c r="AQ3824">
        <v>0</v>
      </c>
      <c r="AR3824">
        <v>0</v>
      </c>
      <c r="AS3824">
        <v>0</v>
      </c>
      <c r="AT3824">
        <v>0</v>
      </c>
      <c r="AU3824">
        <v>0</v>
      </c>
      <c r="AV3824">
        <v>0</v>
      </c>
      <c r="AW3824">
        <v>0</v>
      </c>
      <c r="AX3824">
        <v>0</v>
      </c>
      <c r="AY3824">
        <v>0</v>
      </c>
      <c r="AZ3824">
        <v>0</v>
      </c>
      <c r="BA3824">
        <v>0</v>
      </c>
      <c r="BB3824">
        <v>0</v>
      </c>
      <c r="BC3824">
        <v>0</v>
      </c>
      <c r="BD3824">
        <v>0</v>
      </c>
      <c r="BE3824">
        <v>0</v>
      </c>
      <c r="BF3824">
        <v>0</v>
      </c>
      <c r="BG3824" s="20">
        <v>2</v>
      </c>
      <c r="BH3824" s="20">
        <v>0</v>
      </c>
      <c r="BI3824" s="20">
        <v>43</v>
      </c>
      <c r="BJ3824" s="20">
        <v>0</v>
      </c>
      <c r="BK3824" s="20">
        <v>78</v>
      </c>
      <c r="BL3824" s="20">
        <v>479</v>
      </c>
      <c r="BM3824" s="20">
        <v>199</v>
      </c>
      <c r="BN3824" s="20">
        <v>89</v>
      </c>
      <c r="BO3824" s="20">
        <v>21</v>
      </c>
      <c r="BP3824" s="20">
        <v>2570</v>
      </c>
      <c r="BQ3824" s="20">
        <v>566</v>
      </c>
      <c r="BR3824" s="20">
        <v>0</v>
      </c>
      <c r="BS3824" s="20">
        <v>12</v>
      </c>
      <c r="BT3824" s="20">
        <v>851</v>
      </c>
      <c r="BU3824" s="20">
        <v>211</v>
      </c>
      <c r="BV3824" s="20">
        <v>1364</v>
      </c>
    </row>
    <row r="3825" spans="1:74" x14ac:dyDescent="0.25">
      <c r="A3825" s="20" t="s">
        <v>676</v>
      </c>
      <c r="B3825" s="20" t="s">
        <v>702</v>
      </c>
      <c r="C3825" s="20" t="s">
        <v>710</v>
      </c>
      <c r="D3825" s="1">
        <v>44578</v>
      </c>
      <c r="E3825">
        <v>53</v>
      </c>
      <c r="F3825">
        <v>2</v>
      </c>
      <c r="G3825">
        <v>2</v>
      </c>
      <c r="H3825">
        <v>0</v>
      </c>
      <c r="I3825">
        <v>0</v>
      </c>
      <c r="J3825">
        <v>32</v>
      </c>
      <c r="K3825">
        <v>0</v>
      </c>
      <c r="L3825">
        <v>4</v>
      </c>
      <c r="M3825">
        <v>4</v>
      </c>
      <c r="N3825">
        <v>0</v>
      </c>
      <c r="O3825">
        <v>0</v>
      </c>
      <c r="P3825">
        <v>0</v>
      </c>
      <c r="Q3825">
        <v>0</v>
      </c>
      <c r="R3825">
        <v>95</v>
      </c>
      <c r="S3825">
        <v>62</v>
      </c>
      <c r="T3825">
        <v>13</v>
      </c>
      <c r="U3825">
        <v>3</v>
      </c>
      <c r="V3825">
        <v>0</v>
      </c>
      <c r="W3825">
        <v>623</v>
      </c>
      <c r="X3825">
        <v>316</v>
      </c>
      <c r="Y3825">
        <v>13</v>
      </c>
      <c r="Z3825">
        <v>95</v>
      </c>
      <c r="AA3825">
        <v>7</v>
      </c>
      <c r="AB3825">
        <v>286</v>
      </c>
      <c r="AC3825">
        <v>125</v>
      </c>
      <c r="AD3825">
        <v>3</v>
      </c>
      <c r="AE3825">
        <v>63</v>
      </c>
      <c r="AF3825">
        <v>17</v>
      </c>
      <c r="AG3825">
        <v>131</v>
      </c>
      <c r="AH3825">
        <v>42</v>
      </c>
      <c r="AI3825">
        <v>0</v>
      </c>
      <c r="AJ3825">
        <v>27</v>
      </c>
      <c r="AK3825">
        <v>1</v>
      </c>
      <c r="AL3825">
        <v>25</v>
      </c>
      <c r="AM3825">
        <v>17</v>
      </c>
      <c r="AN3825">
        <v>2</v>
      </c>
      <c r="AO3825">
        <v>1</v>
      </c>
      <c r="AP3825">
        <v>0</v>
      </c>
      <c r="AQ3825">
        <v>0</v>
      </c>
      <c r="AR3825">
        <v>0</v>
      </c>
      <c r="AS3825">
        <v>0</v>
      </c>
      <c r="AT3825">
        <v>0</v>
      </c>
      <c r="AU3825">
        <v>0</v>
      </c>
      <c r="AV3825">
        <v>0</v>
      </c>
      <c r="AW3825">
        <v>0</v>
      </c>
      <c r="AX3825">
        <v>0</v>
      </c>
      <c r="AY3825">
        <v>0</v>
      </c>
      <c r="AZ3825">
        <v>0</v>
      </c>
      <c r="BA3825">
        <v>0</v>
      </c>
      <c r="BB3825">
        <v>0</v>
      </c>
      <c r="BC3825">
        <v>0</v>
      </c>
      <c r="BD3825">
        <v>0</v>
      </c>
      <c r="BE3825">
        <v>0</v>
      </c>
      <c r="BF3825">
        <v>0</v>
      </c>
      <c r="BG3825" s="20">
        <v>2</v>
      </c>
      <c r="BH3825" s="20">
        <v>0</v>
      </c>
      <c r="BI3825" s="20">
        <v>43</v>
      </c>
      <c r="BJ3825" s="20">
        <v>0</v>
      </c>
      <c r="BK3825" s="20">
        <v>78</v>
      </c>
      <c r="BL3825" s="20">
        <v>483</v>
      </c>
      <c r="BM3825" s="20">
        <v>198</v>
      </c>
      <c r="BN3825" s="20">
        <v>90</v>
      </c>
      <c r="BO3825" s="20">
        <v>21</v>
      </c>
      <c r="BP3825" s="20">
        <v>2564</v>
      </c>
      <c r="BQ3825" s="20">
        <v>626</v>
      </c>
      <c r="BR3825" s="20">
        <v>0</v>
      </c>
      <c r="BS3825" s="20">
        <v>12</v>
      </c>
      <c r="BT3825" s="20">
        <v>842</v>
      </c>
      <c r="BU3825" s="20">
        <v>209</v>
      </c>
      <c r="BV3825" s="20">
        <v>1367</v>
      </c>
    </row>
    <row r="3826" spans="1:74" x14ac:dyDescent="0.25">
      <c r="A3826" s="20" t="s">
        <v>676</v>
      </c>
      <c r="B3826" s="20" t="s">
        <v>702</v>
      </c>
      <c r="C3826" s="20" t="s">
        <v>710</v>
      </c>
      <c r="D3826" s="1">
        <v>44584</v>
      </c>
      <c r="E3826">
        <v>53</v>
      </c>
      <c r="F3826">
        <v>2</v>
      </c>
      <c r="G3826">
        <v>2</v>
      </c>
      <c r="H3826">
        <v>0</v>
      </c>
      <c r="I3826">
        <v>0</v>
      </c>
      <c r="J3826">
        <v>32</v>
      </c>
      <c r="K3826">
        <v>0</v>
      </c>
      <c r="L3826">
        <v>4</v>
      </c>
      <c r="M3826">
        <v>4</v>
      </c>
      <c r="N3826">
        <v>0</v>
      </c>
      <c r="O3826">
        <v>0</v>
      </c>
      <c r="P3826">
        <v>0</v>
      </c>
      <c r="Q3826">
        <v>0</v>
      </c>
      <c r="R3826">
        <v>95</v>
      </c>
      <c r="S3826">
        <v>63</v>
      </c>
      <c r="T3826">
        <v>13</v>
      </c>
      <c r="U3826">
        <v>3</v>
      </c>
      <c r="V3826">
        <v>0</v>
      </c>
      <c r="W3826">
        <v>621</v>
      </c>
      <c r="X3826">
        <v>329</v>
      </c>
      <c r="Y3826">
        <v>13</v>
      </c>
      <c r="Z3826">
        <v>95</v>
      </c>
      <c r="AA3826">
        <v>7</v>
      </c>
      <c r="AB3826">
        <v>286</v>
      </c>
      <c r="AC3826">
        <v>130</v>
      </c>
      <c r="AD3826">
        <v>3</v>
      </c>
      <c r="AE3826">
        <v>63</v>
      </c>
      <c r="AF3826">
        <v>17</v>
      </c>
      <c r="AG3826">
        <v>134</v>
      </c>
      <c r="AH3826">
        <v>47</v>
      </c>
      <c r="AI3826">
        <v>0</v>
      </c>
      <c r="AJ3826">
        <v>27</v>
      </c>
      <c r="AK3826">
        <v>1</v>
      </c>
      <c r="AL3826">
        <v>25</v>
      </c>
      <c r="AM3826">
        <v>17</v>
      </c>
      <c r="AN3826">
        <v>2</v>
      </c>
      <c r="AO3826">
        <v>1</v>
      </c>
      <c r="AP3826">
        <v>0</v>
      </c>
      <c r="AQ3826">
        <v>0</v>
      </c>
      <c r="AR3826">
        <v>0</v>
      </c>
      <c r="AS3826">
        <v>0</v>
      </c>
      <c r="AT3826">
        <v>0</v>
      </c>
      <c r="AU3826">
        <v>0</v>
      </c>
      <c r="AV3826">
        <v>0</v>
      </c>
      <c r="AW3826">
        <v>0</v>
      </c>
      <c r="AX3826">
        <v>0</v>
      </c>
      <c r="AY3826">
        <v>0</v>
      </c>
      <c r="AZ3826">
        <v>0</v>
      </c>
      <c r="BA3826">
        <v>0</v>
      </c>
      <c r="BB3826">
        <v>0</v>
      </c>
      <c r="BC3826">
        <v>0</v>
      </c>
      <c r="BD3826">
        <v>0</v>
      </c>
      <c r="BE3826">
        <v>0</v>
      </c>
      <c r="BF3826">
        <v>0</v>
      </c>
      <c r="BG3826" s="20">
        <v>2</v>
      </c>
      <c r="BH3826" s="20">
        <v>0</v>
      </c>
      <c r="BI3826" s="20">
        <v>43</v>
      </c>
      <c r="BJ3826" s="20">
        <v>0</v>
      </c>
      <c r="BK3826" s="20">
        <v>78</v>
      </c>
      <c r="BL3826" s="20">
        <v>481</v>
      </c>
      <c r="BM3826" s="20">
        <v>198</v>
      </c>
      <c r="BN3826" s="20">
        <v>93</v>
      </c>
      <c r="BO3826" s="20">
        <v>21</v>
      </c>
      <c r="BP3826" s="20">
        <v>2569</v>
      </c>
      <c r="BQ3826" s="20">
        <v>677</v>
      </c>
      <c r="BR3826" s="20">
        <v>0</v>
      </c>
      <c r="BS3826" s="20">
        <v>12</v>
      </c>
      <c r="BT3826" s="20">
        <v>838</v>
      </c>
      <c r="BU3826" s="20">
        <v>210</v>
      </c>
      <c r="BV3826" s="20">
        <v>1374</v>
      </c>
    </row>
    <row r="3827" spans="1:74" x14ac:dyDescent="0.25">
      <c r="A3827" s="20" t="s">
        <v>676</v>
      </c>
      <c r="B3827" s="20" t="s">
        <v>702</v>
      </c>
      <c r="C3827" s="20" t="s">
        <v>710</v>
      </c>
      <c r="D3827" s="1">
        <v>44592</v>
      </c>
      <c r="E3827">
        <v>53</v>
      </c>
      <c r="F3827">
        <v>2</v>
      </c>
      <c r="G3827">
        <v>2</v>
      </c>
      <c r="H3827">
        <v>0</v>
      </c>
      <c r="I3827">
        <v>0</v>
      </c>
      <c r="J3827">
        <v>32</v>
      </c>
      <c r="K3827">
        <v>0</v>
      </c>
      <c r="L3827">
        <v>4</v>
      </c>
      <c r="M3827">
        <v>4</v>
      </c>
      <c r="N3827">
        <v>0</v>
      </c>
      <c r="O3827">
        <v>0</v>
      </c>
      <c r="P3827">
        <v>0</v>
      </c>
      <c r="Q3827">
        <v>0</v>
      </c>
      <c r="R3827">
        <v>96</v>
      </c>
      <c r="S3827">
        <v>64</v>
      </c>
      <c r="T3827">
        <v>13</v>
      </c>
      <c r="U3827">
        <v>3</v>
      </c>
      <c r="V3827">
        <v>1</v>
      </c>
      <c r="W3827">
        <v>625</v>
      </c>
      <c r="X3827">
        <v>331</v>
      </c>
      <c r="Y3827">
        <v>13</v>
      </c>
      <c r="Z3827">
        <v>97</v>
      </c>
      <c r="AA3827">
        <v>7</v>
      </c>
      <c r="AB3827">
        <v>287</v>
      </c>
      <c r="AC3827">
        <v>134</v>
      </c>
      <c r="AD3827">
        <v>3</v>
      </c>
      <c r="AE3827">
        <v>62</v>
      </c>
      <c r="AF3827">
        <v>17</v>
      </c>
      <c r="AG3827">
        <v>135</v>
      </c>
      <c r="AH3827">
        <v>49</v>
      </c>
      <c r="AI3827">
        <v>0</v>
      </c>
      <c r="AJ3827">
        <v>26</v>
      </c>
      <c r="AK3827">
        <v>1</v>
      </c>
      <c r="AL3827">
        <v>25</v>
      </c>
      <c r="AM3827">
        <v>18</v>
      </c>
      <c r="AN3827">
        <v>2</v>
      </c>
      <c r="AO3827">
        <v>1</v>
      </c>
      <c r="AP3827">
        <v>0</v>
      </c>
      <c r="AQ3827">
        <v>0</v>
      </c>
      <c r="AR3827">
        <v>0</v>
      </c>
      <c r="AS3827">
        <v>0</v>
      </c>
      <c r="AT3827">
        <v>0</v>
      </c>
      <c r="AU3827">
        <v>0</v>
      </c>
      <c r="AV3827">
        <v>0</v>
      </c>
      <c r="AW3827">
        <v>0</v>
      </c>
      <c r="AX3827">
        <v>0</v>
      </c>
      <c r="AY3827">
        <v>0</v>
      </c>
      <c r="AZ3827">
        <v>0</v>
      </c>
      <c r="BA3827">
        <v>0</v>
      </c>
      <c r="BB3827">
        <v>0</v>
      </c>
      <c r="BC3827">
        <v>0</v>
      </c>
      <c r="BD3827">
        <v>0</v>
      </c>
      <c r="BE3827">
        <v>0</v>
      </c>
      <c r="BF3827">
        <v>0</v>
      </c>
      <c r="BG3827" s="20">
        <v>2</v>
      </c>
      <c r="BH3827" s="20">
        <v>0</v>
      </c>
      <c r="BI3827" s="20">
        <v>43</v>
      </c>
      <c r="BJ3827" s="20">
        <v>0</v>
      </c>
      <c r="BK3827" s="20">
        <v>78</v>
      </c>
      <c r="BL3827" s="20">
        <v>483</v>
      </c>
      <c r="BM3827" s="20">
        <v>200</v>
      </c>
      <c r="BN3827" s="20">
        <v>94</v>
      </c>
      <c r="BO3827" s="20">
        <v>21</v>
      </c>
      <c r="BP3827" s="20">
        <v>2564</v>
      </c>
      <c r="BQ3827" s="20">
        <v>701</v>
      </c>
      <c r="BR3827" s="20">
        <v>0</v>
      </c>
      <c r="BS3827" s="20">
        <v>13</v>
      </c>
      <c r="BT3827" s="20">
        <v>829</v>
      </c>
      <c r="BU3827" s="20">
        <v>211</v>
      </c>
      <c r="BV3827" s="20">
        <v>1371</v>
      </c>
    </row>
    <row r="3828" spans="1:74" x14ac:dyDescent="0.25">
      <c r="A3828" s="20" t="s">
        <v>676</v>
      </c>
      <c r="B3828" s="20" t="s">
        <v>702</v>
      </c>
      <c r="C3828" s="20" t="s">
        <v>710</v>
      </c>
      <c r="D3828" s="1">
        <v>44599</v>
      </c>
      <c r="E3828">
        <v>53</v>
      </c>
      <c r="F3828">
        <v>2</v>
      </c>
      <c r="G3828">
        <v>2</v>
      </c>
      <c r="H3828">
        <v>0</v>
      </c>
      <c r="I3828">
        <v>0</v>
      </c>
      <c r="J3828">
        <v>32</v>
      </c>
      <c r="K3828">
        <v>0</v>
      </c>
      <c r="L3828">
        <v>4</v>
      </c>
      <c r="M3828">
        <v>4</v>
      </c>
      <c r="N3828">
        <v>0</v>
      </c>
      <c r="O3828">
        <v>0</v>
      </c>
      <c r="P3828">
        <v>0</v>
      </c>
      <c r="Q3828">
        <v>0</v>
      </c>
      <c r="R3828">
        <v>97</v>
      </c>
      <c r="S3828">
        <v>65</v>
      </c>
      <c r="T3828">
        <v>13</v>
      </c>
      <c r="U3828">
        <v>3</v>
      </c>
      <c r="V3828">
        <v>1</v>
      </c>
      <c r="W3828">
        <v>624</v>
      </c>
      <c r="X3828">
        <v>333</v>
      </c>
      <c r="Y3828">
        <v>13</v>
      </c>
      <c r="Z3828">
        <v>95</v>
      </c>
      <c r="AA3828">
        <v>7</v>
      </c>
      <c r="AB3828">
        <v>287</v>
      </c>
      <c r="AC3828">
        <v>137</v>
      </c>
      <c r="AD3828">
        <v>3</v>
      </c>
      <c r="AE3828">
        <v>62</v>
      </c>
      <c r="AF3828">
        <v>17</v>
      </c>
      <c r="AG3828">
        <v>135</v>
      </c>
      <c r="AH3828">
        <v>50</v>
      </c>
      <c r="AI3828">
        <v>0</v>
      </c>
      <c r="AJ3828">
        <v>26</v>
      </c>
      <c r="AK3828">
        <v>1</v>
      </c>
      <c r="AL3828">
        <v>25</v>
      </c>
      <c r="AM3828">
        <v>18</v>
      </c>
      <c r="AN3828">
        <v>2</v>
      </c>
      <c r="AO3828">
        <v>1</v>
      </c>
      <c r="AP3828">
        <v>0</v>
      </c>
      <c r="AQ3828">
        <v>0</v>
      </c>
      <c r="AR3828">
        <v>0</v>
      </c>
      <c r="AS3828">
        <v>0</v>
      </c>
      <c r="AT3828">
        <v>0</v>
      </c>
      <c r="AU3828">
        <v>0</v>
      </c>
      <c r="AV3828">
        <v>0</v>
      </c>
      <c r="AW3828">
        <v>0</v>
      </c>
      <c r="AX3828">
        <v>0</v>
      </c>
      <c r="AY3828">
        <v>0</v>
      </c>
      <c r="AZ3828">
        <v>0</v>
      </c>
      <c r="BA3828">
        <v>0</v>
      </c>
      <c r="BB3828">
        <v>0</v>
      </c>
      <c r="BC3828">
        <v>0</v>
      </c>
      <c r="BD3828">
        <v>0</v>
      </c>
      <c r="BE3828">
        <v>0</v>
      </c>
      <c r="BF3828">
        <v>0</v>
      </c>
      <c r="BG3828" s="20">
        <v>2</v>
      </c>
      <c r="BH3828" s="20">
        <v>0</v>
      </c>
      <c r="BI3828" s="20">
        <v>43</v>
      </c>
      <c r="BJ3828" s="20">
        <v>0</v>
      </c>
      <c r="BK3828" s="20">
        <v>79</v>
      </c>
      <c r="BL3828" s="20">
        <v>484</v>
      </c>
      <c r="BM3828" s="20">
        <v>200</v>
      </c>
      <c r="BN3828" s="20">
        <v>94</v>
      </c>
      <c r="BO3828" s="20">
        <v>21</v>
      </c>
      <c r="BP3828" s="20">
        <v>2575</v>
      </c>
      <c r="BQ3828" s="20">
        <v>722</v>
      </c>
      <c r="BR3828" s="20">
        <v>0</v>
      </c>
      <c r="BS3828" s="20">
        <v>14</v>
      </c>
      <c r="BT3828" s="20">
        <v>824</v>
      </c>
      <c r="BU3828" s="20">
        <v>216</v>
      </c>
      <c r="BV3828" s="20">
        <v>1376</v>
      </c>
    </row>
    <row r="3829" spans="1:74" x14ac:dyDescent="0.25">
      <c r="A3829" s="20" t="s">
        <v>676</v>
      </c>
      <c r="B3829" s="20" t="s">
        <v>702</v>
      </c>
      <c r="C3829" s="20" t="s">
        <v>710</v>
      </c>
      <c r="D3829" s="1">
        <v>44606</v>
      </c>
      <c r="E3829">
        <v>53</v>
      </c>
      <c r="F3829">
        <v>2</v>
      </c>
      <c r="G3829">
        <v>2</v>
      </c>
      <c r="H3829">
        <v>0</v>
      </c>
      <c r="I3829">
        <v>0</v>
      </c>
      <c r="J3829">
        <v>33</v>
      </c>
      <c r="K3829">
        <v>0</v>
      </c>
      <c r="L3829">
        <v>4</v>
      </c>
      <c r="M3829">
        <v>4</v>
      </c>
      <c r="N3829">
        <v>0</v>
      </c>
      <c r="O3829">
        <v>0</v>
      </c>
      <c r="P3829">
        <v>0</v>
      </c>
      <c r="Q3829">
        <v>0</v>
      </c>
      <c r="R3829">
        <v>97</v>
      </c>
      <c r="S3829">
        <v>66</v>
      </c>
      <c r="T3829">
        <v>13</v>
      </c>
      <c r="U3829">
        <v>3</v>
      </c>
      <c r="V3829">
        <v>1</v>
      </c>
      <c r="W3829">
        <v>625</v>
      </c>
      <c r="X3829">
        <v>337</v>
      </c>
      <c r="Y3829">
        <v>14</v>
      </c>
      <c r="Z3829">
        <v>95</v>
      </c>
      <c r="AA3829">
        <v>7</v>
      </c>
      <c r="AB3829">
        <v>287</v>
      </c>
      <c r="AC3829">
        <v>138</v>
      </c>
      <c r="AD3829">
        <v>3</v>
      </c>
      <c r="AE3829">
        <v>62</v>
      </c>
      <c r="AF3829">
        <v>17</v>
      </c>
      <c r="AG3829">
        <v>135</v>
      </c>
      <c r="AH3829">
        <v>52</v>
      </c>
      <c r="AI3829">
        <v>0</v>
      </c>
      <c r="AJ3829">
        <v>27</v>
      </c>
      <c r="AK3829">
        <v>0</v>
      </c>
      <c r="AL3829">
        <v>25</v>
      </c>
      <c r="AM3829">
        <v>18</v>
      </c>
      <c r="AN3829">
        <v>2</v>
      </c>
      <c r="AO3829">
        <v>1</v>
      </c>
      <c r="AP3829">
        <v>0</v>
      </c>
      <c r="AQ3829">
        <v>0</v>
      </c>
      <c r="AR3829">
        <v>0</v>
      </c>
      <c r="AS3829">
        <v>0</v>
      </c>
      <c r="AT3829">
        <v>0</v>
      </c>
      <c r="AU3829">
        <v>0</v>
      </c>
      <c r="AV3829">
        <v>0</v>
      </c>
      <c r="AW3829">
        <v>0</v>
      </c>
      <c r="AX3829">
        <v>0</v>
      </c>
      <c r="AY3829">
        <v>0</v>
      </c>
      <c r="AZ3829">
        <v>0</v>
      </c>
      <c r="BA3829">
        <v>0</v>
      </c>
      <c r="BB3829">
        <v>0</v>
      </c>
      <c r="BC3829">
        <v>0</v>
      </c>
      <c r="BD3829">
        <v>0</v>
      </c>
      <c r="BE3829">
        <v>0</v>
      </c>
      <c r="BF3829">
        <v>0</v>
      </c>
      <c r="BG3829" s="20">
        <v>2</v>
      </c>
      <c r="BH3829" s="20">
        <v>0</v>
      </c>
      <c r="BI3829" s="20">
        <v>43</v>
      </c>
      <c r="BJ3829" s="20">
        <v>0</v>
      </c>
      <c r="BK3829" s="20">
        <v>79</v>
      </c>
      <c r="BL3829" s="20">
        <v>485</v>
      </c>
      <c r="BM3829" s="20">
        <v>201</v>
      </c>
      <c r="BN3829" s="20">
        <v>95</v>
      </c>
      <c r="BO3829" s="20">
        <v>21</v>
      </c>
      <c r="BP3829" s="20">
        <v>2580</v>
      </c>
      <c r="BQ3829" s="20">
        <v>732</v>
      </c>
      <c r="BR3829" s="20">
        <v>0</v>
      </c>
      <c r="BS3829" s="20">
        <v>15</v>
      </c>
      <c r="BT3829" s="20">
        <v>829</v>
      </c>
      <c r="BU3829" s="20">
        <v>217</v>
      </c>
      <c r="BV3829" s="20">
        <v>1379</v>
      </c>
    </row>
    <row r="3830" spans="1:74" x14ac:dyDescent="0.25">
      <c r="A3830" s="20" t="s">
        <v>676</v>
      </c>
      <c r="B3830" s="20" t="s">
        <v>702</v>
      </c>
      <c r="C3830" s="20" t="s">
        <v>710</v>
      </c>
      <c r="D3830" s="1">
        <v>44606</v>
      </c>
      <c r="W3830">
        <v>1</v>
      </c>
      <c r="AA3830">
        <v>1</v>
      </c>
      <c r="BG3830" s="20"/>
      <c r="BH3830" s="20"/>
      <c r="BI3830" s="20"/>
      <c r="BJ3830" s="20"/>
      <c r="BK3830" s="20"/>
      <c r="BL3830" s="20"/>
      <c r="BM3830" s="20"/>
      <c r="BN3830" s="20"/>
      <c r="BO3830" s="20"/>
      <c r="BP3830" s="20"/>
      <c r="BQ3830" s="20"/>
      <c r="BR3830" s="20"/>
      <c r="BS3830" s="20"/>
      <c r="BT3830" s="20"/>
      <c r="BU3830" s="20"/>
      <c r="BV3830" s="20"/>
    </row>
    <row r="3831" spans="1:74" x14ac:dyDescent="0.25">
      <c r="A3831" s="20" t="s">
        <v>676</v>
      </c>
      <c r="B3831" s="20" t="s">
        <v>683</v>
      </c>
      <c r="C3831" s="20" t="s">
        <v>711</v>
      </c>
      <c r="D3831" s="1">
        <v>44493</v>
      </c>
      <c r="E3831">
        <v>83</v>
      </c>
      <c r="F3831">
        <v>0</v>
      </c>
      <c r="G3831">
        <v>0</v>
      </c>
      <c r="H3831">
        <v>0</v>
      </c>
      <c r="I3831">
        <v>0</v>
      </c>
      <c r="J3831">
        <v>14</v>
      </c>
      <c r="K3831">
        <v>10</v>
      </c>
      <c r="L3831">
        <v>4</v>
      </c>
      <c r="M3831">
        <v>2</v>
      </c>
      <c r="N3831">
        <v>4</v>
      </c>
      <c r="O3831">
        <v>0</v>
      </c>
      <c r="P3831">
        <v>0</v>
      </c>
      <c r="Q3831">
        <v>1</v>
      </c>
      <c r="R3831">
        <v>173</v>
      </c>
      <c r="S3831">
        <v>0</v>
      </c>
      <c r="T3831">
        <v>43</v>
      </c>
      <c r="U3831">
        <v>0</v>
      </c>
      <c r="V3831">
        <v>1</v>
      </c>
      <c r="W3831">
        <v>848</v>
      </c>
      <c r="X3831">
        <v>0</v>
      </c>
      <c r="Y3831">
        <v>31</v>
      </c>
      <c r="Z3831">
        <v>65</v>
      </c>
      <c r="AA3831">
        <v>3</v>
      </c>
      <c r="AB3831">
        <v>439</v>
      </c>
      <c r="AC3831">
        <v>13</v>
      </c>
      <c r="AD3831">
        <v>83</v>
      </c>
      <c r="AE3831">
        <v>37</v>
      </c>
      <c r="AF3831">
        <v>1</v>
      </c>
      <c r="AG3831">
        <v>173</v>
      </c>
      <c r="AH3831">
        <v>0</v>
      </c>
      <c r="AI3831">
        <v>3</v>
      </c>
      <c r="AJ3831">
        <v>25</v>
      </c>
      <c r="AK3831">
        <v>1</v>
      </c>
      <c r="AL3831">
        <v>20</v>
      </c>
      <c r="AM3831">
        <v>0</v>
      </c>
      <c r="AN3831">
        <v>0</v>
      </c>
      <c r="AO3831">
        <v>0</v>
      </c>
      <c r="AP3831">
        <v>0</v>
      </c>
      <c r="AQ3831">
        <v>0</v>
      </c>
      <c r="AR3831">
        <v>0</v>
      </c>
      <c r="AS3831">
        <v>0</v>
      </c>
      <c r="AT3831">
        <v>0</v>
      </c>
      <c r="AU3831">
        <v>0</v>
      </c>
      <c r="AV3831">
        <v>0</v>
      </c>
      <c r="AW3831">
        <v>0</v>
      </c>
      <c r="AX3831">
        <v>0</v>
      </c>
      <c r="AY3831">
        <v>0</v>
      </c>
      <c r="AZ3831">
        <v>0</v>
      </c>
      <c r="BA3831">
        <v>0</v>
      </c>
      <c r="BB3831">
        <v>29</v>
      </c>
      <c r="BC3831">
        <v>78</v>
      </c>
      <c r="BD3831">
        <v>0</v>
      </c>
      <c r="BE3831">
        <v>3</v>
      </c>
      <c r="BF3831">
        <v>3</v>
      </c>
      <c r="BG3831" s="20"/>
      <c r="BH3831" s="20"/>
      <c r="BI3831" s="20"/>
      <c r="BJ3831" s="20"/>
      <c r="BK3831" s="20"/>
      <c r="BL3831" s="20"/>
      <c r="BM3831" s="20"/>
      <c r="BN3831" s="20"/>
      <c r="BO3831" s="20"/>
      <c r="BP3831" s="20"/>
      <c r="BQ3831" s="20"/>
      <c r="BR3831" s="20"/>
      <c r="BS3831" s="20"/>
      <c r="BT3831" s="20"/>
      <c r="BU3831" s="20"/>
      <c r="BV3831" s="20"/>
    </row>
    <row r="3832" spans="1:74" x14ac:dyDescent="0.25">
      <c r="A3832" s="20" t="s">
        <v>676</v>
      </c>
      <c r="B3832" s="20" t="s">
        <v>683</v>
      </c>
      <c r="C3832" s="20" t="s">
        <v>711</v>
      </c>
      <c r="D3832" s="1">
        <v>44500</v>
      </c>
      <c r="E3832">
        <v>83</v>
      </c>
      <c r="F3832">
        <v>0</v>
      </c>
      <c r="G3832">
        <v>0</v>
      </c>
      <c r="H3832">
        <v>0</v>
      </c>
      <c r="I3832">
        <v>0</v>
      </c>
      <c r="J3832">
        <v>20</v>
      </c>
      <c r="K3832">
        <v>10</v>
      </c>
      <c r="L3832">
        <v>3</v>
      </c>
      <c r="M3832">
        <v>1</v>
      </c>
      <c r="N3832">
        <v>4</v>
      </c>
      <c r="O3832">
        <v>0</v>
      </c>
      <c r="P3832">
        <v>1</v>
      </c>
      <c r="Q3832">
        <v>1</v>
      </c>
      <c r="R3832">
        <v>169</v>
      </c>
      <c r="S3832">
        <v>0</v>
      </c>
      <c r="T3832">
        <v>52</v>
      </c>
      <c r="U3832">
        <v>0</v>
      </c>
      <c r="V3832">
        <v>1</v>
      </c>
      <c r="W3832">
        <v>852</v>
      </c>
      <c r="X3832">
        <v>0</v>
      </c>
      <c r="Y3832">
        <v>59</v>
      </c>
      <c r="Z3832">
        <v>67</v>
      </c>
      <c r="AA3832">
        <v>4</v>
      </c>
      <c r="AB3832">
        <v>438</v>
      </c>
      <c r="AC3832">
        <v>18</v>
      </c>
      <c r="AD3832">
        <v>81</v>
      </c>
      <c r="AE3832">
        <v>37</v>
      </c>
      <c r="AF3832">
        <v>2</v>
      </c>
      <c r="AG3832">
        <v>175</v>
      </c>
      <c r="AH3832">
        <v>0</v>
      </c>
      <c r="AI3832">
        <v>6</v>
      </c>
      <c r="AJ3832">
        <v>25</v>
      </c>
      <c r="AK3832">
        <v>1</v>
      </c>
      <c r="AL3832">
        <v>24</v>
      </c>
      <c r="AM3832">
        <v>0</v>
      </c>
      <c r="AN3832">
        <v>2</v>
      </c>
      <c r="AO3832">
        <v>0</v>
      </c>
      <c r="AP3832">
        <v>0</v>
      </c>
      <c r="AQ3832">
        <v>0</v>
      </c>
      <c r="AR3832">
        <v>0</v>
      </c>
      <c r="AS3832">
        <v>0</v>
      </c>
      <c r="AT3832">
        <v>0</v>
      </c>
      <c r="AU3832">
        <v>0</v>
      </c>
      <c r="AV3832">
        <v>0</v>
      </c>
      <c r="AW3832">
        <v>0</v>
      </c>
      <c r="AX3832">
        <v>0</v>
      </c>
      <c r="AY3832">
        <v>0</v>
      </c>
      <c r="AZ3832">
        <v>0</v>
      </c>
      <c r="BA3832">
        <v>0</v>
      </c>
      <c r="BB3832">
        <v>28</v>
      </c>
      <c r="BC3832">
        <v>75</v>
      </c>
      <c r="BD3832">
        <v>0</v>
      </c>
      <c r="BE3832">
        <v>3</v>
      </c>
      <c r="BF3832">
        <v>3</v>
      </c>
      <c r="BG3832" s="20"/>
      <c r="BH3832" s="20"/>
      <c r="BI3832" s="20"/>
      <c r="BJ3832" s="20"/>
      <c r="BK3832" s="20"/>
      <c r="BL3832" s="20"/>
      <c r="BM3832" s="20"/>
      <c r="BN3832" s="20"/>
      <c r="BO3832" s="20"/>
      <c r="BP3832" s="20"/>
      <c r="BQ3832" s="20"/>
      <c r="BR3832" s="20"/>
      <c r="BS3832" s="20"/>
      <c r="BT3832" s="20"/>
      <c r="BU3832" s="20"/>
      <c r="BV3832" s="20"/>
    </row>
    <row r="3833" spans="1:74" x14ac:dyDescent="0.25">
      <c r="A3833" s="20" t="s">
        <v>676</v>
      </c>
      <c r="B3833" s="20" t="s">
        <v>683</v>
      </c>
      <c r="C3833" s="20" t="s">
        <v>711</v>
      </c>
      <c r="D3833" s="1">
        <v>44507</v>
      </c>
      <c r="E3833">
        <v>84</v>
      </c>
      <c r="F3833">
        <v>0</v>
      </c>
      <c r="G3833">
        <v>0</v>
      </c>
      <c r="H3833">
        <v>0</v>
      </c>
      <c r="I3833">
        <v>0</v>
      </c>
      <c r="J3833">
        <v>24</v>
      </c>
      <c r="K3833">
        <v>10</v>
      </c>
      <c r="L3833">
        <v>3</v>
      </c>
      <c r="M3833">
        <v>0</v>
      </c>
      <c r="N3833">
        <v>0</v>
      </c>
      <c r="O3833">
        <v>0</v>
      </c>
      <c r="P3833">
        <v>0</v>
      </c>
      <c r="Q3833">
        <v>0</v>
      </c>
      <c r="R3833">
        <v>172</v>
      </c>
      <c r="S3833">
        <v>69</v>
      </c>
      <c r="T3833">
        <v>28</v>
      </c>
      <c r="U3833">
        <v>0</v>
      </c>
      <c r="V3833">
        <v>2</v>
      </c>
      <c r="W3833">
        <v>854</v>
      </c>
      <c r="X3833">
        <v>89</v>
      </c>
      <c r="Y3833">
        <v>75</v>
      </c>
      <c r="Z3833">
        <v>67</v>
      </c>
      <c r="AA3833">
        <v>5</v>
      </c>
      <c r="AB3833">
        <v>438</v>
      </c>
      <c r="AC3833">
        <v>24</v>
      </c>
      <c r="AD3833">
        <v>81</v>
      </c>
      <c r="AE3833">
        <v>38</v>
      </c>
      <c r="AF3833">
        <v>1</v>
      </c>
      <c r="AG3833">
        <v>175</v>
      </c>
      <c r="AH3833">
        <v>7</v>
      </c>
      <c r="AI3833">
        <v>3</v>
      </c>
      <c r="AJ3833">
        <v>25</v>
      </c>
      <c r="AK3833">
        <v>1</v>
      </c>
      <c r="AL3833">
        <v>24</v>
      </c>
      <c r="AM3833">
        <v>3</v>
      </c>
      <c r="AN3833">
        <v>3</v>
      </c>
      <c r="AO3833">
        <v>0</v>
      </c>
      <c r="AP3833">
        <v>0</v>
      </c>
      <c r="AQ3833">
        <v>0</v>
      </c>
      <c r="AR3833">
        <v>0</v>
      </c>
      <c r="AS3833">
        <v>0</v>
      </c>
      <c r="AT3833">
        <v>0</v>
      </c>
      <c r="AU3833">
        <v>0</v>
      </c>
      <c r="AV3833">
        <v>0</v>
      </c>
      <c r="AW3833">
        <v>0</v>
      </c>
      <c r="AX3833">
        <v>0</v>
      </c>
      <c r="AY3833">
        <v>0</v>
      </c>
      <c r="AZ3833">
        <v>0</v>
      </c>
      <c r="BA3833">
        <v>0</v>
      </c>
      <c r="BB3833">
        <v>0</v>
      </c>
      <c r="BC3833">
        <v>0</v>
      </c>
      <c r="BD3833">
        <v>0</v>
      </c>
      <c r="BE3833">
        <v>0</v>
      </c>
      <c r="BF3833">
        <v>0</v>
      </c>
      <c r="BG3833" s="20">
        <v>0</v>
      </c>
      <c r="BH3833" s="20">
        <v>0</v>
      </c>
      <c r="BI3833" s="20">
        <v>67</v>
      </c>
      <c r="BJ3833" s="20">
        <v>0</v>
      </c>
      <c r="BK3833" s="20">
        <v>136</v>
      </c>
      <c r="BL3833" s="20">
        <v>656</v>
      </c>
      <c r="BM3833" s="20">
        <v>309</v>
      </c>
      <c r="BN3833" s="20">
        <v>135</v>
      </c>
      <c r="BO3833" s="20">
        <v>21</v>
      </c>
      <c r="BP3833" s="20"/>
      <c r="BQ3833" s="20"/>
      <c r="BR3833" s="20"/>
      <c r="BS3833" s="20"/>
      <c r="BT3833" s="20"/>
      <c r="BU3833" s="20"/>
      <c r="BV3833" s="20"/>
    </row>
    <row r="3834" spans="1:74" x14ac:dyDescent="0.25">
      <c r="A3834" s="20" t="s">
        <v>676</v>
      </c>
      <c r="B3834" s="20" t="s">
        <v>683</v>
      </c>
      <c r="C3834" s="20" t="s">
        <v>711</v>
      </c>
      <c r="D3834" s="1">
        <v>44514</v>
      </c>
      <c r="E3834">
        <v>84</v>
      </c>
      <c r="F3834">
        <v>0</v>
      </c>
      <c r="G3834">
        <v>0</v>
      </c>
      <c r="H3834">
        <v>0</v>
      </c>
      <c r="I3834">
        <v>0</v>
      </c>
      <c r="J3834">
        <v>25</v>
      </c>
      <c r="K3834">
        <v>10</v>
      </c>
      <c r="L3834">
        <v>3</v>
      </c>
      <c r="M3834">
        <v>0</v>
      </c>
      <c r="N3834">
        <v>0</v>
      </c>
      <c r="O3834">
        <v>0</v>
      </c>
      <c r="P3834">
        <v>0</v>
      </c>
      <c r="Q3834">
        <v>0</v>
      </c>
      <c r="R3834">
        <v>172</v>
      </c>
      <c r="S3834">
        <v>78</v>
      </c>
      <c r="T3834">
        <v>28</v>
      </c>
      <c r="U3834">
        <v>0</v>
      </c>
      <c r="V3834">
        <v>2</v>
      </c>
      <c r="W3834">
        <v>860</v>
      </c>
      <c r="X3834">
        <v>114</v>
      </c>
      <c r="Y3834">
        <v>72</v>
      </c>
      <c r="Z3834">
        <v>66</v>
      </c>
      <c r="AA3834">
        <v>4</v>
      </c>
      <c r="AB3834">
        <v>441</v>
      </c>
      <c r="AC3834">
        <v>36</v>
      </c>
      <c r="AD3834">
        <v>80</v>
      </c>
      <c r="AE3834">
        <v>38</v>
      </c>
      <c r="AF3834">
        <v>1</v>
      </c>
      <c r="AG3834">
        <v>176</v>
      </c>
      <c r="AH3834">
        <v>10</v>
      </c>
      <c r="AI3834">
        <v>3</v>
      </c>
      <c r="AJ3834">
        <v>25</v>
      </c>
      <c r="AK3834">
        <v>1</v>
      </c>
      <c r="AL3834">
        <v>24</v>
      </c>
      <c r="AM3834">
        <v>3</v>
      </c>
      <c r="AN3834">
        <v>3</v>
      </c>
      <c r="AO3834">
        <v>0</v>
      </c>
      <c r="AP3834">
        <v>0</v>
      </c>
      <c r="AQ3834">
        <v>0</v>
      </c>
      <c r="AR3834">
        <v>0</v>
      </c>
      <c r="AS3834">
        <v>0</v>
      </c>
      <c r="AT3834">
        <v>0</v>
      </c>
      <c r="AU3834">
        <v>0</v>
      </c>
      <c r="AV3834">
        <v>0</v>
      </c>
      <c r="AW3834">
        <v>0</v>
      </c>
      <c r="AX3834">
        <v>0</v>
      </c>
      <c r="AY3834">
        <v>0</v>
      </c>
      <c r="AZ3834">
        <v>0</v>
      </c>
      <c r="BA3834">
        <v>0</v>
      </c>
      <c r="BB3834">
        <v>0</v>
      </c>
      <c r="BC3834">
        <v>0</v>
      </c>
      <c r="BD3834">
        <v>0</v>
      </c>
      <c r="BE3834">
        <v>0</v>
      </c>
      <c r="BF3834">
        <v>0</v>
      </c>
      <c r="BG3834" s="20">
        <v>0</v>
      </c>
      <c r="BH3834" s="20">
        <v>0</v>
      </c>
      <c r="BI3834" s="20">
        <v>67</v>
      </c>
      <c r="BJ3834" s="20">
        <v>0</v>
      </c>
      <c r="BK3834" s="20">
        <v>136</v>
      </c>
      <c r="BL3834" s="20">
        <v>660</v>
      </c>
      <c r="BM3834" s="20">
        <v>312</v>
      </c>
      <c r="BN3834" s="20">
        <v>135</v>
      </c>
      <c r="BO3834" s="20">
        <v>21</v>
      </c>
      <c r="BP3834" s="20"/>
      <c r="BQ3834" s="20"/>
      <c r="BR3834" s="20"/>
      <c r="BS3834" s="20"/>
      <c r="BT3834" s="20"/>
      <c r="BU3834" s="20"/>
      <c r="BV3834" s="20"/>
    </row>
    <row r="3835" spans="1:74" x14ac:dyDescent="0.25">
      <c r="A3835" s="20" t="s">
        <v>676</v>
      </c>
      <c r="B3835" s="20" t="s">
        <v>683</v>
      </c>
      <c r="C3835" s="20" t="s">
        <v>711</v>
      </c>
      <c r="D3835" s="1">
        <v>44521</v>
      </c>
      <c r="E3835">
        <v>83</v>
      </c>
      <c r="F3835">
        <v>0</v>
      </c>
      <c r="G3835">
        <v>0</v>
      </c>
      <c r="H3835">
        <v>0</v>
      </c>
      <c r="I3835">
        <v>0</v>
      </c>
      <c r="J3835">
        <v>30</v>
      </c>
      <c r="K3835">
        <v>10</v>
      </c>
      <c r="L3835">
        <v>3</v>
      </c>
      <c r="M3835">
        <v>0</v>
      </c>
      <c r="N3835">
        <v>0</v>
      </c>
      <c r="O3835">
        <v>0</v>
      </c>
      <c r="P3835">
        <v>0</v>
      </c>
      <c r="Q3835">
        <v>0</v>
      </c>
      <c r="R3835">
        <v>172</v>
      </c>
      <c r="S3835">
        <v>83</v>
      </c>
      <c r="T3835">
        <v>28</v>
      </c>
      <c r="U3835">
        <v>0</v>
      </c>
      <c r="V3835">
        <v>2</v>
      </c>
      <c r="W3835">
        <v>863</v>
      </c>
      <c r="X3835">
        <v>148</v>
      </c>
      <c r="Y3835">
        <v>71</v>
      </c>
      <c r="Z3835">
        <v>66</v>
      </c>
      <c r="AA3835">
        <v>4</v>
      </c>
      <c r="AB3835">
        <v>439</v>
      </c>
      <c r="AC3835">
        <v>52</v>
      </c>
      <c r="AD3835">
        <v>79</v>
      </c>
      <c r="AE3835">
        <v>38</v>
      </c>
      <c r="AF3835">
        <v>1</v>
      </c>
      <c r="AG3835">
        <v>177</v>
      </c>
      <c r="AH3835">
        <v>14</v>
      </c>
      <c r="AI3835">
        <v>3</v>
      </c>
      <c r="AJ3835">
        <v>25</v>
      </c>
      <c r="AK3835">
        <v>1</v>
      </c>
      <c r="AL3835">
        <v>24</v>
      </c>
      <c r="AM3835">
        <v>3</v>
      </c>
      <c r="AN3835">
        <v>3</v>
      </c>
      <c r="AO3835">
        <v>0</v>
      </c>
      <c r="AP3835">
        <v>0</v>
      </c>
      <c r="AQ3835">
        <v>0</v>
      </c>
      <c r="AR3835">
        <v>0</v>
      </c>
      <c r="AS3835">
        <v>0</v>
      </c>
      <c r="AT3835">
        <v>0</v>
      </c>
      <c r="AU3835">
        <v>0</v>
      </c>
      <c r="AV3835">
        <v>0</v>
      </c>
      <c r="AW3835">
        <v>0</v>
      </c>
      <c r="AX3835">
        <v>0</v>
      </c>
      <c r="AY3835">
        <v>0</v>
      </c>
      <c r="AZ3835">
        <v>0</v>
      </c>
      <c r="BA3835">
        <v>0</v>
      </c>
      <c r="BB3835">
        <v>0</v>
      </c>
      <c r="BC3835">
        <v>0</v>
      </c>
      <c r="BD3835">
        <v>0</v>
      </c>
      <c r="BE3835">
        <v>0</v>
      </c>
      <c r="BF3835">
        <v>0</v>
      </c>
      <c r="BG3835" s="20">
        <v>0</v>
      </c>
      <c r="BH3835" s="20">
        <v>0</v>
      </c>
      <c r="BI3835" s="20">
        <v>66</v>
      </c>
      <c r="BJ3835" s="20">
        <v>0</v>
      </c>
      <c r="BK3835" s="20">
        <v>136</v>
      </c>
      <c r="BL3835" s="20">
        <v>664</v>
      </c>
      <c r="BM3835" s="20">
        <v>311</v>
      </c>
      <c r="BN3835" s="20">
        <v>136</v>
      </c>
      <c r="BO3835" s="20">
        <v>21</v>
      </c>
      <c r="BP3835" s="20"/>
      <c r="BQ3835" s="20"/>
      <c r="BR3835" s="20"/>
      <c r="BS3835" s="20"/>
      <c r="BT3835" s="20"/>
      <c r="BU3835" s="20"/>
      <c r="BV3835" s="20"/>
    </row>
    <row r="3836" spans="1:74" x14ac:dyDescent="0.25">
      <c r="A3836" s="20" t="s">
        <v>676</v>
      </c>
      <c r="B3836" s="20" t="s">
        <v>683</v>
      </c>
      <c r="C3836" s="20" t="s">
        <v>711</v>
      </c>
      <c r="D3836" s="1">
        <v>44528</v>
      </c>
      <c r="E3836">
        <v>83</v>
      </c>
      <c r="F3836">
        <v>0</v>
      </c>
      <c r="G3836">
        <v>0</v>
      </c>
      <c r="H3836">
        <v>0</v>
      </c>
      <c r="I3836">
        <v>0</v>
      </c>
      <c r="J3836">
        <v>31</v>
      </c>
      <c r="K3836">
        <v>10</v>
      </c>
      <c r="L3836">
        <v>3</v>
      </c>
      <c r="M3836">
        <v>0</v>
      </c>
      <c r="N3836">
        <v>0</v>
      </c>
      <c r="O3836">
        <v>0</v>
      </c>
      <c r="P3836">
        <v>0</v>
      </c>
      <c r="Q3836">
        <v>0</v>
      </c>
      <c r="R3836">
        <v>172</v>
      </c>
      <c r="S3836">
        <v>89</v>
      </c>
      <c r="T3836">
        <v>27</v>
      </c>
      <c r="U3836">
        <v>0</v>
      </c>
      <c r="V3836">
        <v>2</v>
      </c>
      <c r="W3836">
        <v>864</v>
      </c>
      <c r="X3836">
        <v>190</v>
      </c>
      <c r="Y3836">
        <v>70</v>
      </c>
      <c r="Z3836">
        <v>66</v>
      </c>
      <c r="AA3836">
        <v>4</v>
      </c>
      <c r="AB3836">
        <v>442</v>
      </c>
      <c r="AC3836">
        <v>74</v>
      </c>
      <c r="AD3836">
        <v>79</v>
      </c>
      <c r="AE3836">
        <v>39</v>
      </c>
      <c r="AF3836">
        <v>1</v>
      </c>
      <c r="AG3836">
        <v>178</v>
      </c>
      <c r="AH3836">
        <v>17</v>
      </c>
      <c r="AI3836">
        <v>3</v>
      </c>
      <c r="AJ3836">
        <v>24</v>
      </c>
      <c r="AK3836">
        <v>1</v>
      </c>
      <c r="AL3836">
        <v>25</v>
      </c>
      <c r="AM3836">
        <v>5</v>
      </c>
      <c r="AN3836">
        <v>4</v>
      </c>
      <c r="AO3836">
        <v>0</v>
      </c>
      <c r="AP3836">
        <v>0</v>
      </c>
      <c r="AQ3836">
        <v>0</v>
      </c>
      <c r="AR3836">
        <v>0</v>
      </c>
      <c r="AS3836">
        <v>0</v>
      </c>
      <c r="AT3836">
        <v>0</v>
      </c>
      <c r="AU3836">
        <v>0</v>
      </c>
      <c r="AV3836">
        <v>0</v>
      </c>
      <c r="AW3836">
        <v>0</v>
      </c>
      <c r="AX3836">
        <v>0</v>
      </c>
      <c r="AY3836">
        <v>0</v>
      </c>
      <c r="AZ3836">
        <v>0</v>
      </c>
      <c r="BA3836">
        <v>0</v>
      </c>
      <c r="BB3836">
        <v>0</v>
      </c>
      <c r="BC3836">
        <v>0</v>
      </c>
      <c r="BD3836">
        <v>0</v>
      </c>
      <c r="BE3836">
        <v>0</v>
      </c>
      <c r="BF3836">
        <v>0</v>
      </c>
      <c r="BG3836" s="20">
        <v>0</v>
      </c>
      <c r="BH3836" s="20">
        <v>0</v>
      </c>
      <c r="BI3836" s="20">
        <v>66</v>
      </c>
      <c r="BJ3836" s="20">
        <v>0</v>
      </c>
      <c r="BK3836" s="20">
        <v>138</v>
      </c>
      <c r="BL3836" s="20">
        <v>665</v>
      </c>
      <c r="BM3836" s="20">
        <v>313</v>
      </c>
      <c r="BN3836" s="20">
        <v>137</v>
      </c>
      <c r="BO3836" s="20">
        <v>21</v>
      </c>
      <c r="BP3836" s="20"/>
      <c r="BQ3836" s="20"/>
      <c r="BR3836" s="20"/>
      <c r="BS3836" s="20"/>
      <c r="BT3836" s="20"/>
      <c r="BU3836" s="20"/>
      <c r="BV3836" s="20"/>
    </row>
    <row r="3837" spans="1:74" x14ac:dyDescent="0.25">
      <c r="A3837" s="20" t="s">
        <v>676</v>
      </c>
      <c r="B3837" s="20" t="s">
        <v>683</v>
      </c>
      <c r="C3837" s="20" t="s">
        <v>711</v>
      </c>
      <c r="D3837" s="1">
        <v>44535</v>
      </c>
      <c r="E3837">
        <v>83</v>
      </c>
      <c r="F3837">
        <v>0</v>
      </c>
      <c r="G3837">
        <v>0</v>
      </c>
      <c r="H3837">
        <v>0</v>
      </c>
      <c r="I3837">
        <v>0</v>
      </c>
      <c r="J3837">
        <v>33</v>
      </c>
      <c r="K3837">
        <v>10</v>
      </c>
      <c r="L3837">
        <v>3</v>
      </c>
      <c r="M3837">
        <v>0</v>
      </c>
      <c r="N3837">
        <v>0</v>
      </c>
      <c r="O3837">
        <v>0</v>
      </c>
      <c r="P3837">
        <v>0</v>
      </c>
      <c r="Q3837">
        <v>0</v>
      </c>
      <c r="R3837">
        <v>171</v>
      </c>
      <c r="S3837">
        <v>92</v>
      </c>
      <c r="T3837">
        <v>26</v>
      </c>
      <c r="U3837">
        <v>0</v>
      </c>
      <c r="V3837">
        <v>2</v>
      </c>
      <c r="W3837">
        <v>864</v>
      </c>
      <c r="X3837">
        <v>216</v>
      </c>
      <c r="Y3837">
        <v>71</v>
      </c>
      <c r="Z3837">
        <v>66</v>
      </c>
      <c r="AA3837">
        <v>4</v>
      </c>
      <c r="AB3837">
        <v>441</v>
      </c>
      <c r="AC3837">
        <v>100</v>
      </c>
      <c r="AD3837">
        <v>77</v>
      </c>
      <c r="AE3837">
        <v>39</v>
      </c>
      <c r="AF3837">
        <v>1</v>
      </c>
      <c r="AG3837">
        <v>182</v>
      </c>
      <c r="AH3837">
        <v>20</v>
      </c>
      <c r="AI3837">
        <v>3</v>
      </c>
      <c r="AJ3837">
        <v>25</v>
      </c>
      <c r="AK3837">
        <v>1</v>
      </c>
      <c r="AL3837">
        <v>25</v>
      </c>
      <c r="AM3837">
        <v>7</v>
      </c>
      <c r="AN3837">
        <v>4</v>
      </c>
      <c r="AO3837">
        <v>0</v>
      </c>
      <c r="AP3837">
        <v>0</v>
      </c>
      <c r="AQ3837">
        <v>0</v>
      </c>
      <c r="AR3837">
        <v>0</v>
      </c>
      <c r="AS3837">
        <v>0</v>
      </c>
      <c r="AT3837">
        <v>0</v>
      </c>
      <c r="AU3837">
        <v>0</v>
      </c>
      <c r="AV3837">
        <v>0</v>
      </c>
      <c r="AW3837">
        <v>0</v>
      </c>
      <c r="AX3837">
        <v>0</v>
      </c>
      <c r="AY3837">
        <v>0</v>
      </c>
      <c r="AZ3837">
        <v>0</v>
      </c>
      <c r="BA3837">
        <v>0</v>
      </c>
      <c r="BB3837">
        <v>0</v>
      </c>
      <c r="BC3837">
        <v>0</v>
      </c>
      <c r="BD3837">
        <v>0</v>
      </c>
      <c r="BE3837">
        <v>0</v>
      </c>
      <c r="BF3837">
        <v>0</v>
      </c>
      <c r="BG3837" s="20">
        <v>0</v>
      </c>
      <c r="BH3837" s="20">
        <v>0</v>
      </c>
      <c r="BI3837" s="20">
        <v>67</v>
      </c>
      <c r="BJ3837" s="20">
        <v>0</v>
      </c>
      <c r="BK3837" s="20">
        <v>138</v>
      </c>
      <c r="BL3837" s="20">
        <v>664</v>
      </c>
      <c r="BM3837" s="20">
        <v>313</v>
      </c>
      <c r="BN3837" s="20">
        <v>142</v>
      </c>
      <c r="BO3837" s="20">
        <v>21</v>
      </c>
      <c r="BP3837" s="20"/>
      <c r="BQ3837" s="20"/>
      <c r="BR3837" s="20"/>
      <c r="BS3837" s="20"/>
      <c r="BT3837" s="20"/>
      <c r="BU3837" s="20"/>
      <c r="BV3837" s="20"/>
    </row>
    <row r="3838" spans="1:74" x14ac:dyDescent="0.25">
      <c r="A3838" s="20" t="s">
        <v>676</v>
      </c>
      <c r="B3838" s="20" t="s">
        <v>683</v>
      </c>
      <c r="C3838" s="20" t="s">
        <v>711</v>
      </c>
      <c r="D3838" s="1">
        <v>44542</v>
      </c>
      <c r="E3838">
        <v>83</v>
      </c>
      <c r="F3838">
        <v>0</v>
      </c>
      <c r="G3838">
        <v>0</v>
      </c>
      <c r="H3838">
        <v>0</v>
      </c>
      <c r="I3838">
        <v>0</v>
      </c>
      <c r="J3838">
        <v>34</v>
      </c>
      <c r="K3838">
        <v>10</v>
      </c>
      <c r="L3838">
        <v>3</v>
      </c>
      <c r="M3838">
        <v>0</v>
      </c>
      <c r="N3838">
        <v>0</v>
      </c>
      <c r="O3838">
        <v>0</v>
      </c>
      <c r="P3838">
        <v>0</v>
      </c>
      <c r="Q3838">
        <v>0</v>
      </c>
      <c r="R3838">
        <v>173</v>
      </c>
      <c r="S3838">
        <v>95</v>
      </c>
      <c r="T3838">
        <v>26</v>
      </c>
      <c r="U3838">
        <v>0</v>
      </c>
      <c r="V3838">
        <v>2</v>
      </c>
      <c r="W3838">
        <v>863</v>
      </c>
      <c r="X3838">
        <v>256</v>
      </c>
      <c r="Y3838">
        <v>72</v>
      </c>
      <c r="Z3838">
        <v>66</v>
      </c>
      <c r="AA3838">
        <v>4</v>
      </c>
      <c r="AB3838">
        <v>440</v>
      </c>
      <c r="AC3838">
        <v>134</v>
      </c>
      <c r="AD3838">
        <v>75</v>
      </c>
      <c r="AE3838">
        <v>39</v>
      </c>
      <c r="AF3838">
        <v>1</v>
      </c>
      <c r="AG3838">
        <v>187</v>
      </c>
      <c r="AH3838">
        <v>28</v>
      </c>
      <c r="AI3838">
        <v>3</v>
      </c>
      <c r="AJ3838">
        <v>24</v>
      </c>
      <c r="AK3838">
        <v>1</v>
      </c>
      <c r="AL3838">
        <v>25</v>
      </c>
      <c r="AM3838">
        <v>11</v>
      </c>
      <c r="AN3838">
        <v>4</v>
      </c>
      <c r="AO3838">
        <v>0</v>
      </c>
      <c r="AP3838">
        <v>0</v>
      </c>
      <c r="AQ3838">
        <v>0</v>
      </c>
      <c r="AR3838">
        <v>0</v>
      </c>
      <c r="AS3838">
        <v>0</v>
      </c>
      <c r="AT3838">
        <v>0</v>
      </c>
      <c r="AU3838">
        <v>0</v>
      </c>
      <c r="AV3838">
        <v>0</v>
      </c>
      <c r="AW3838">
        <v>0</v>
      </c>
      <c r="AX3838">
        <v>0</v>
      </c>
      <c r="AY3838">
        <v>0</v>
      </c>
      <c r="AZ3838">
        <v>0</v>
      </c>
      <c r="BA3838">
        <v>0</v>
      </c>
      <c r="BB3838">
        <v>0</v>
      </c>
      <c r="BC3838">
        <v>0</v>
      </c>
      <c r="BD3838">
        <v>0</v>
      </c>
      <c r="BE3838">
        <v>0</v>
      </c>
      <c r="BF3838">
        <v>0</v>
      </c>
      <c r="BG3838" s="20">
        <v>0</v>
      </c>
      <c r="BH3838" s="20">
        <v>0</v>
      </c>
      <c r="BI3838" s="20">
        <v>67</v>
      </c>
      <c r="BJ3838" s="20">
        <v>0</v>
      </c>
      <c r="BK3838" s="20">
        <v>140</v>
      </c>
      <c r="BL3838" s="20">
        <v>666</v>
      </c>
      <c r="BM3838" s="20">
        <v>313</v>
      </c>
      <c r="BN3838" s="20">
        <v>147</v>
      </c>
      <c r="BO3838" s="20">
        <v>21</v>
      </c>
      <c r="BP3838" s="20"/>
      <c r="BQ3838" s="20"/>
      <c r="BR3838" s="20"/>
      <c r="BS3838" s="20"/>
      <c r="BT3838" s="20"/>
      <c r="BU3838" s="20"/>
      <c r="BV3838" s="20"/>
    </row>
    <row r="3839" spans="1:74" x14ac:dyDescent="0.25">
      <c r="A3839" s="20" t="s">
        <v>676</v>
      </c>
      <c r="B3839" s="20" t="s">
        <v>683</v>
      </c>
      <c r="C3839" s="20" t="s">
        <v>711</v>
      </c>
      <c r="D3839" s="1">
        <v>44549</v>
      </c>
      <c r="E3839">
        <v>84</v>
      </c>
      <c r="F3839">
        <v>0</v>
      </c>
      <c r="G3839">
        <v>0</v>
      </c>
      <c r="H3839">
        <v>0</v>
      </c>
      <c r="I3839">
        <v>0</v>
      </c>
      <c r="J3839">
        <v>38</v>
      </c>
      <c r="K3839">
        <v>10</v>
      </c>
      <c r="L3839">
        <v>3</v>
      </c>
      <c r="M3839">
        <v>0</v>
      </c>
      <c r="N3839">
        <v>0</v>
      </c>
      <c r="O3839">
        <v>0</v>
      </c>
      <c r="P3839">
        <v>0</v>
      </c>
      <c r="Q3839">
        <v>0</v>
      </c>
      <c r="R3839">
        <v>173</v>
      </c>
      <c r="S3839">
        <v>99</v>
      </c>
      <c r="T3839">
        <v>26</v>
      </c>
      <c r="U3839">
        <v>0</v>
      </c>
      <c r="V3839">
        <v>2</v>
      </c>
      <c r="W3839">
        <v>864</v>
      </c>
      <c r="X3839">
        <v>305</v>
      </c>
      <c r="Y3839">
        <v>71</v>
      </c>
      <c r="Z3839">
        <v>67</v>
      </c>
      <c r="AA3839">
        <v>4</v>
      </c>
      <c r="AB3839">
        <v>443</v>
      </c>
      <c r="AC3839">
        <v>167</v>
      </c>
      <c r="AD3839">
        <v>75</v>
      </c>
      <c r="AE3839">
        <v>40</v>
      </c>
      <c r="AF3839">
        <v>2</v>
      </c>
      <c r="AG3839">
        <v>189</v>
      </c>
      <c r="AH3839">
        <v>48</v>
      </c>
      <c r="AI3839">
        <v>3</v>
      </c>
      <c r="AJ3839">
        <v>24</v>
      </c>
      <c r="AK3839">
        <v>2</v>
      </c>
      <c r="AL3839">
        <v>25</v>
      </c>
      <c r="AM3839">
        <v>11</v>
      </c>
      <c r="AN3839">
        <v>3</v>
      </c>
      <c r="AO3839">
        <v>0</v>
      </c>
      <c r="AP3839">
        <v>0</v>
      </c>
      <c r="AQ3839">
        <v>0</v>
      </c>
      <c r="AR3839">
        <v>0</v>
      </c>
      <c r="AS3839">
        <v>0</v>
      </c>
      <c r="AT3839">
        <v>0</v>
      </c>
      <c r="AU3839">
        <v>0</v>
      </c>
      <c r="AV3839">
        <v>0</v>
      </c>
      <c r="AW3839">
        <v>0</v>
      </c>
      <c r="AX3839">
        <v>0</v>
      </c>
      <c r="AY3839">
        <v>0</v>
      </c>
      <c r="AZ3839">
        <v>0</v>
      </c>
      <c r="BA3839">
        <v>0</v>
      </c>
      <c r="BB3839">
        <v>0</v>
      </c>
      <c r="BC3839">
        <v>0</v>
      </c>
      <c r="BD3839">
        <v>0</v>
      </c>
      <c r="BE3839">
        <v>0</v>
      </c>
      <c r="BF3839">
        <v>0</v>
      </c>
      <c r="BG3839" s="20">
        <v>0</v>
      </c>
      <c r="BH3839" s="20">
        <v>0</v>
      </c>
      <c r="BI3839" s="20">
        <v>68</v>
      </c>
      <c r="BJ3839" s="20">
        <v>0</v>
      </c>
      <c r="BK3839" s="20">
        <v>140</v>
      </c>
      <c r="BL3839" s="20">
        <v>669</v>
      </c>
      <c r="BM3839" s="20">
        <v>313</v>
      </c>
      <c r="BN3839" s="20">
        <v>147</v>
      </c>
      <c r="BO3839" s="20">
        <v>21</v>
      </c>
      <c r="BP3839" s="20">
        <v>6270</v>
      </c>
      <c r="BQ3839" s="20">
        <v>980</v>
      </c>
      <c r="BR3839" s="20">
        <v>0</v>
      </c>
      <c r="BS3839" s="20">
        <v>134</v>
      </c>
      <c r="BT3839" s="20">
        <v>1799</v>
      </c>
      <c r="BU3839" s="20">
        <v>155</v>
      </c>
      <c r="BV3839" s="20">
        <v>3857</v>
      </c>
    </row>
    <row r="3840" spans="1:74" x14ac:dyDescent="0.25">
      <c r="A3840" s="20" t="s">
        <v>676</v>
      </c>
      <c r="B3840" s="20" t="s">
        <v>683</v>
      </c>
      <c r="C3840" s="20" t="s">
        <v>711</v>
      </c>
      <c r="D3840" s="1">
        <v>44558</v>
      </c>
      <c r="E3840">
        <v>85</v>
      </c>
      <c r="F3840">
        <v>0</v>
      </c>
      <c r="G3840">
        <v>0</v>
      </c>
      <c r="H3840">
        <v>0</v>
      </c>
      <c r="I3840">
        <v>0</v>
      </c>
      <c r="J3840">
        <v>40</v>
      </c>
      <c r="K3840">
        <v>9</v>
      </c>
      <c r="L3840">
        <v>3</v>
      </c>
      <c r="M3840">
        <v>0</v>
      </c>
      <c r="N3840">
        <v>0</v>
      </c>
      <c r="O3840">
        <v>0</v>
      </c>
      <c r="P3840">
        <v>0</v>
      </c>
      <c r="Q3840">
        <v>0</v>
      </c>
      <c r="R3840">
        <v>174</v>
      </c>
      <c r="S3840">
        <v>106</v>
      </c>
      <c r="T3840">
        <v>26</v>
      </c>
      <c r="U3840">
        <v>0</v>
      </c>
      <c r="V3840">
        <v>3</v>
      </c>
      <c r="W3840">
        <v>865</v>
      </c>
      <c r="X3840">
        <v>359</v>
      </c>
      <c r="Y3840">
        <v>69</v>
      </c>
      <c r="Z3840">
        <v>66</v>
      </c>
      <c r="AA3840">
        <v>5</v>
      </c>
      <c r="AB3840">
        <v>444</v>
      </c>
      <c r="AC3840">
        <v>193</v>
      </c>
      <c r="AD3840">
        <v>75</v>
      </c>
      <c r="AE3840">
        <v>40</v>
      </c>
      <c r="AF3840">
        <v>3</v>
      </c>
      <c r="AG3840">
        <v>189</v>
      </c>
      <c r="AH3840">
        <v>65</v>
      </c>
      <c r="AI3840">
        <v>3</v>
      </c>
      <c r="AJ3840">
        <v>24</v>
      </c>
      <c r="AK3840">
        <v>2</v>
      </c>
      <c r="AL3840">
        <v>26</v>
      </c>
      <c r="AM3840">
        <v>11</v>
      </c>
      <c r="AN3840">
        <v>4</v>
      </c>
      <c r="AO3840">
        <v>0</v>
      </c>
      <c r="AP3840">
        <v>0</v>
      </c>
      <c r="AQ3840">
        <v>0</v>
      </c>
      <c r="AR3840">
        <v>0</v>
      </c>
      <c r="AS3840">
        <v>0</v>
      </c>
      <c r="AT3840">
        <v>0</v>
      </c>
      <c r="AU3840">
        <v>0</v>
      </c>
      <c r="AV3840">
        <v>0</v>
      </c>
      <c r="AW3840">
        <v>0</v>
      </c>
      <c r="AX3840">
        <v>0</v>
      </c>
      <c r="AY3840">
        <v>0</v>
      </c>
      <c r="AZ3840">
        <v>0</v>
      </c>
      <c r="BA3840">
        <v>0</v>
      </c>
      <c r="BB3840">
        <v>0</v>
      </c>
      <c r="BC3840">
        <v>0</v>
      </c>
      <c r="BD3840">
        <v>0</v>
      </c>
      <c r="BE3840">
        <v>0</v>
      </c>
      <c r="BF3840">
        <v>0</v>
      </c>
      <c r="BG3840" s="20">
        <v>0</v>
      </c>
      <c r="BH3840" s="20">
        <v>0</v>
      </c>
      <c r="BI3840" s="20">
        <v>69</v>
      </c>
      <c r="BJ3840" s="20">
        <v>0</v>
      </c>
      <c r="BK3840" s="20">
        <v>139</v>
      </c>
      <c r="BL3840" s="20">
        <v>676</v>
      </c>
      <c r="BM3840" s="20">
        <v>314</v>
      </c>
      <c r="BN3840" s="20">
        <v>149</v>
      </c>
      <c r="BO3840" s="20">
        <v>21</v>
      </c>
      <c r="BP3840" s="20">
        <v>6270</v>
      </c>
      <c r="BQ3840" s="20">
        <v>1564</v>
      </c>
      <c r="BR3840" s="20">
        <v>0</v>
      </c>
      <c r="BS3840" s="20">
        <v>133</v>
      </c>
      <c r="BT3840" s="20">
        <v>1791</v>
      </c>
      <c r="BU3840" s="20">
        <v>146</v>
      </c>
      <c r="BV3840" s="20">
        <v>3879</v>
      </c>
    </row>
    <row r="3841" spans="1:74" x14ac:dyDescent="0.25">
      <c r="A3841" s="20" t="s">
        <v>676</v>
      </c>
      <c r="B3841" s="20" t="s">
        <v>683</v>
      </c>
      <c r="C3841" s="20" t="s">
        <v>711</v>
      </c>
      <c r="D3841" s="1">
        <v>44564</v>
      </c>
      <c r="E3841">
        <v>85</v>
      </c>
      <c r="F3841">
        <v>0</v>
      </c>
      <c r="G3841">
        <v>0</v>
      </c>
      <c r="H3841">
        <v>0</v>
      </c>
      <c r="I3841">
        <v>0</v>
      </c>
      <c r="J3841">
        <v>42</v>
      </c>
      <c r="K3841">
        <v>9</v>
      </c>
      <c r="L3841">
        <v>3</v>
      </c>
      <c r="M3841">
        <v>0</v>
      </c>
      <c r="N3841">
        <v>0</v>
      </c>
      <c r="O3841">
        <v>0</v>
      </c>
      <c r="P3841">
        <v>0</v>
      </c>
      <c r="Q3841">
        <v>0</v>
      </c>
      <c r="R3841">
        <v>174</v>
      </c>
      <c r="S3841">
        <v>110</v>
      </c>
      <c r="T3841">
        <v>25</v>
      </c>
      <c r="U3841">
        <v>0</v>
      </c>
      <c r="V3841">
        <v>3</v>
      </c>
      <c r="W3841">
        <v>866</v>
      </c>
      <c r="X3841">
        <v>376</v>
      </c>
      <c r="Y3841">
        <v>69</v>
      </c>
      <c r="Z3841">
        <v>65</v>
      </c>
      <c r="AA3841">
        <v>5</v>
      </c>
      <c r="AB3841">
        <v>446</v>
      </c>
      <c r="AC3841">
        <v>201</v>
      </c>
      <c r="AD3841">
        <v>74</v>
      </c>
      <c r="AE3841">
        <v>41</v>
      </c>
      <c r="AF3841">
        <v>3</v>
      </c>
      <c r="AG3841">
        <v>193</v>
      </c>
      <c r="AH3841">
        <v>71</v>
      </c>
      <c r="AI3841">
        <v>3</v>
      </c>
      <c r="AJ3841">
        <v>24</v>
      </c>
      <c r="AK3841">
        <v>2</v>
      </c>
      <c r="AL3841">
        <v>26</v>
      </c>
      <c r="AM3841">
        <v>11</v>
      </c>
      <c r="AN3841">
        <v>3</v>
      </c>
      <c r="AO3841">
        <v>0</v>
      </c>
      <c r="AP3841">
        <v>0</v>
      </c>
      <c r="AQ3841">
        <v>0</v>
      </c>
      <c r="AR3841">
        <v>0</v>
      </c>
      <c r="AS3841">
        <v>0</v>
      </c>
      <c r="AT3841">
        <v>0</v>
      </c>
      <c r="AU3841">
        <v>0</v>
      </c>
      <c r="AV3841">
        <v>0</v>
      </c>
      <c r="AW3841">
        <v>0</v>
      </c>
      <c r="AX3841">
        <v>0</v>
      </c>
      <c r="AY3841">
        <v>0</v>
      </c>
      <c r="AZ3841">
        <v>0</v>
      </c>
      <c r="BA3841">
        <v>0</v>
      </c>
      <c r="BB3841">
        <v>0</v>
      </c>
      <c r="BC3841">
        <v>0</v>
      </c>
      <c r="BD3841">
        <v>0</v>
      </c>
      <c r="BE3841">
        <v>0</v>
      </c>
      <c r="BF3841">
        <v>0</v>
      </c>
      <c r="BG3841" s="20">
        <v>0</v>
      </c>
      <c r="BH3841" s="20">
        <v>0</v>
      </c>
      <c r="BI3841" s="20">
        <v>69</v>
      </c>
      <c r="BJ3841" s="20">
        <v>0</v>
      </c>
      <c r="BK3841" s="20">
        <v>139</v>
      </c>
      <c r="BL3841" s="20">
        <v>676</v>
      </c>
      <c r="BM3841" s="20">
        <v>316</v>
      </c>
      <c r="BN3841" s="20">
        <v>153</v>
      </c>
      <c r="BO3841" s="20">
        <v>21</v>
      </c>
      <c r="BP3841" s="20">
        <v>6269</v>
      </c>
      <c r="BQ3841" s="20">
        <v>1736</v>
      </c>
      <c r="BR3841" s="20">
        <v>0</v>
      </c>
      <c r="BS3841" s="20">
        <v>132</v>
      </c>
      <c r="BT3841" s="20">
        <v>1784</v>
      </c>
      <c r="BU3841" s="20">
        <v>145</v>
      </c>
      <c r="BV3841" s="20">
        <v>3889</v>
      </c>
    </row>
    <row r="3842" spans="1:74" x14ac:dyDescent="0.25">
      <c r="A3842" s="20" t="s">
        <v>676</v>
      </c>
      <c r="B3842" s="20" t="s">
        <v>683</v>
      </c>
      <c r="C3842" s="20" t="s">
        <v>711</v>
      </c>
      <c r="D3842" s="1">
        <v>44570</v>
      </c>
      <c r="E3842">
        <v>85</v>
      </c>
      <c r="F3842">
        <v>0</v>
      </c>
      <c r="G3842">
        <v>0</v>
      </c>
      <c r="H3842">
        <v>0</v>
      </c>
      <c r="I3842">
        <v>0</v>
      </c>
      <c r="J3842">
        <v>44</v>
      </c>
      <c r="K3842">
        <v>9</v>
      </c>
      <c r="L3842">
        <v>3</v>
      </c>
      <c r="M3842">
        <v>0</v>
      </c>
      <c r="N3842">
        <v>0</v>
      </c>
      <c r="O3842">
        <v>0</v>
      </c>
      <c r="P3842">
        <v>0</v>
      </c>
      <c r="Q3842">
        <v>0</v>
      </c>
      <c r="R3842">
        <v>175</v>
      </c>
      <c r="S3842">
        <v>112</v>
      </c>
      <c r="T3842">
        <v>25</v>
      </c>
      <c r="U3842">
        <v>0</v>
      </c>
      <c r="V3842">
        <v>4</v>
      </c>
      <c r="W3842">
        <v>862</v>
      </c>
      <c r="X3842">
        <v>398</v>
      </c>
      <c r="Y3842">
        <v>68</v>
      </c>
      <c r="Z3842">
        <v>64</v>
      </c>
      <c r="AA3842">
        <v>5</v>
      </c>
      <c r="AB3842">
        <v>450</v>
      </c>
      <c r="AC3842">
        <v>217</v>
      </c>
      <c r="AD3842">
        <v>73</v>
      </c>
      <c r="AE3842">
        <v>41</v>
      </c>
      <c r="AF3842">
        <v>3</v>
      </c>
      <c r="AG3842">
        <v>193</v>
      </c>
      <c r="AH3842">
        <v>77</v>
      </c>
      <c r="AI3842">
        <v>3</v>
      </c>
      <c r="AJ3842">
        <v>24</v>
      </c>
      <c r="AK3842">
        <v>2</v>
      </c>
      <c r="AL3842">
        <v>26</v>
      </c>
      <c r="AM3842">
        <v>11</v>
      </c>
      <c r="AN3842">
        <v>3</v>
      </c>
      <c r="AO3842">
        <v>0</v>
      </c>
      <c r="AP3842">
        <v>0</v>
      </c>
      <c r="AQ3842">
        <v>0</v>
      </c>
      <c r="AR3842">
        <v>0</v>
      </c>
      <c r="AS3842">
        <v>0</v>
      </c>
      <c r="AT3842">
        <v>0</v>
      </c>
      <c r="AU3842">
        <v>0</v>
      </c>
      <c r="AV3842">
        <v>0</v>
      </c>
      <c r="AW3842">
        <v>0</v>
      </c>
      <c r="AX3842">
        <v>0</v>
      </c>
      <c r="AY3842">
        <v>0</v>
      </c>
      <c r="AZ3842">
        <v>0</v>
      </c>
      <c r="BA3842">
        <v>0</v>
      </c>
      <c r="BB3842">
        <v>0</v>
      </c>
      <c r="BC3842">
        <v>0</v>
      </c>
      <c r="BD3842">
        <v>0</v>
      </c>
      <c r="BE3842">
        <v>0</v>
      </c>
      <c r="BF3842">
        <v>0</v>
      </c>
      <c r="BG3842" s="20">
        <v>0</v>
      </c>
      <c r="BH3842" s="20">
        <v>0</v>
      </c>
      <c r="BI3842" s="20">
        <v>69</v>
      </c>
      <c r="BJ3842" s="20">
        <v>0</v>
      </c>
      <c r="BK3842" s="20">
        <v>139</v>
      </c>
      <c r="BL3842" s="20">
        <v>678</v>
      </c>
      <c r="BM3842" s="20">
        <v>318</v>
      </c>
      <c r="BN3842" s="20">
        <v>154</v>
      </c>
      <c r="BO3842" s="20">
        <v>21</v>
      </c>
      <c r="BP3842" s="20">
        <v>6311</v>
      </c>
      <c r="BQ3842" s="20">
        <v>1915</v>
      </c>
      <c r="BR3842" s="20">
        <v>0</v>
      </c>
      <c r="BS3842" s="20">
        <v>129</v>
      </c>
      <c r="BT3842" s="20">
        <v>1784</v>
      </c>
      <c r="BU3842" s="20">
        <v>157</v>
      </c>
      <c r="BV3842" s="20">
        <v>3920</v>
      </c>
    </row>
    <row r="3843" spans="1:74" x14ac:dyDescent="0.25">
      <c r="A3843" s="20" t="s">
        <v>676</v>
      </c>
      <c r="B3843" s="20" t="s">
        <v>683</v>
      </c>
      <c r="C3843" s="20" t="s">
        <v>711</v>
      </c>
      <c r="D3843" s="1">
        <v>44578</v>
      </c>
      <c r="E3843">
        <v>86</v>
      </c>
      <c r="F3843">
        <v>0</v>
      </c>
      <c r="G3843">
        <v>0</v>
      </c>
      <c r="H3843">
        <v>0</v>
      </c>
      <c r="I3843">
        <v>0</v>
      </c>
      <c r="J3843">
        <v>46</v>
      </c>
      <c r="K3843">
        <v>9</v>
      </c>
      <c r="L3843">
        <v>3</v>
      </c>
      <c r="M3843">
        <v>0</v>
      </c>
      <c r="N3843">
        <v>0</v>
      </c>
      <c r="O3843">
        <v>0</v>
      </c>
      <c r="P3843">
        <v>0</v>
      </c>
      <c r="Q3843">
        <v>0</v>
      </c>
      <c r="R3843">
        <v>177</v>
      </c>
      <c r="S3843">
        <v>117</v>
      </c>
      <c r="T3843">
        <v>25</v>
      </c>
      <c r="U3843">
        <v>0</v>
      </c>
      <c r="V3843">
        <v>4</v>
      </c>
      <c r="W3843">
        <v>863</v>
      </c>
      <c r="X3843">
        <v>421</v>
      </c>
      <c r="Y3843">
        <v>68</v>
      </c>
      <c r="Z3843">
        <v>64</v>
      </c>
      <c r="AA3843">
        <v>6</v>
      </c>
      <c r="AB3843">
        <v>450</v>
      </c>
      <c r="AC3843">
        <v>233</v>
      </c>
      <c r="AD3843">
        <v>70</v>
      </c>
      <c r="AE3843">
        <v>41</v>
      </c>
      <c r="AF3843">
        <v>4</v>
      </c>
      <c r="AG3843">
        <v>196</v>
      </c>
      <c r="AH3843">
        <v>84</v>
      </c>
      <c r="AI3843">
        <v>3</v>
      </c>
      <c r="AJ3843">
        <v>23</v>
      </c>
      <c r="AK3843">
        <v>2</v>
      </c>
      <c r="AL3843">
        <v>25</v>
      </c>
      <c r="AM3843">
        <v>12</v>
      </c>
      <c r="AN3843">
        <v>3</v>
      </c>
      <c r="AO3843">
        <v>0</v>
      </c>
      <c r="AP3843">
        <v>0</v>
      </c>
      <c r="AQ3843">
        <v>0</v>
      </c>
      <c r="AR3843">
        <v>0</v>
      </c>
      <c r="AS3843">
        <v>0</v>
      </c>
      <c r="AT3843">
        <v>0</v>
      </c>
      <c r="AU3843">
        <v>0</v>
      </c>
      <c r="AV3843">
        <v>0</v>
      </c>
      <c r="AW3843">
        <v>0</v>
      </c>
      <c r="AX3843">
        <v>0</v>
      </c>
      <c r="AY3843">
        <v>0</v>
      </c>
      <c r="AZ3843">
        <v>0</v>
      </c>
      <c r="BA3843">
        <v>0</v>
      </c>
      <c r="BB3843">
        <v>0</v>
      </c>
      <c r="BC3843">
        <v>0</v>
      </c>
      <c r="BD3843">
        <v>0</v>
      </c>
      <c r="BE3843">
        <v>0</v>
      </c>
      <c r="BF3843">
        <v>0</v>
      </c>
      <c r="BG3843" s="20">
        <v>0</v>
      </c>
      <c r="BH3843" s="20">
        <v>0</v>
      </c>
      <c r="BI3843" s="20">
        <v>70</v>
      </c>
      <c r="BJ3843" s="20">
        <v>0</v>
      </c>
      <c r="BK3843" s="20">
        <v>141</v>
      </c>
      <c r="BL3843" s="20">
        <v>679</v>
      </c>
      <c r="BM3843" s="20">
        <v>319</v>
      </c>
      <c r="BN3843" s="20">
        <v>156</v>
      </c>
      <c r="BO3843" s="20">
        <v>20</v>
      </c>
      <c r="BP3843" s="20">
        <v>6297</v>
      </c>
      <c r="BQ3843" s="20">
        <v>2109</v>
      </c>
      <c r="BR3843" s="20">
        <v>0</v>
      </c>
      <c r="BS3843" s="20">
        <v>125</v>
      </c>
      <c r="BT3843" s="20">
        <v>1773</v>
      </c>
      <c r="BU3843" s="20">
        <v>161</v>
      </c>
      <c r="BV3843" s="20">
        <v>3927</v>
      </c>
    </row>
    <row r="3844" spans="1:74" x14ac:dyDescent="0.25">
      <c r="A3844" s="20" t="s">
        <v>676</v>
      </c>
      <c r="B3844" s="20" t="s">
        <v>683</v>
      </c>
      <c r="C3844" s="20" t="s">
        <v>711</v>
      </c>
      <c r="D3844" s="1">
        <v>44584</v>
      </c>
      <c r="E3844">
        <v>86</v>
      </c>
      <c r="F3844">
        <v>0</v>
      </c>
      <c r="G3844">
        <v>0</v>
      </c>
      <c r="H3844">
        <v>0</v>
      </c>
      <c r="I3844">
        <v>0</v>
      </c>
      <c r="J3844">
        <v>46</v>
      </c>
      <c r="K3844">
        <v>9</v>
      </c>
      <c r="L3844">
        <v>3</v>
      </c>
      <c r="M3844">
        <v>0</v>
      </c>
      <c r="N3844">
        <v>0</v>
      </c>
      <c r="O3844">
        <v>0</v>
      </c>
      <c r="P3844">
        <v>0</v>
      </c>
      <c r="Q3844">
        <v>0</v>
      </c>
      <c r="R3844">
        <v>177</v>
      </c>
      <c r="S3844">
        <v>119</v>
      </c>
      <c r="T3844">
        <v>25</v>
      </c>
      <c r="U3844">
        <v>0</v>
      </c>
      <c r="V3844">
        <v>3</v>
      </c>
      <c r="W3844">
        <v>865</v>
      </c>
      <c r="X3844">
        <v>436</v>
      </c>
      <c r="Y3844">
        <v>68</v>
      </c>
      <c r="Z3844">
        <v>62</v>
      </c>
      <c r="AA3844">
        <v>7</v>
      </c>
      <c r="AB3844">
        <v>453</v>
      </c>
      <c r="AC3844">
        <v>238</v>
      </c>
      <c r="AD3844">
        <v>70</v>
      </c>
      <c r="AE3844">
        <v>41</v>
      </c>
      <c r="AF3844">
        <v>5</v>
      </c>
      <c r="AG3844">
        <v>197</v>
      </c>
      <c r="AH3844">
        <v>85</v>
      </c>
      <c r="AI3844">
        <v>3</v>
      </c>
      <c r="AJ3844">
        <v>24</v>
      </c>
      <c r="AK3844">
        <v>2</v>
      </c>
      <c r="AL3844">
        <v>25</v>
      </c>
      <c r="AM3844">
        <v>12</v>
      </c>
      <c r="AN3844">
        <v>3</v>
      </c>
      <c r="AO3844">
        <v>0</v>
      </c>
      <c r="AP3844">
        <v>0</v>
      </c>
      <c r="AQ3844">
        <v>0</v>
      </c>
      <c r="AR3844">
        <v>0</v>
      </c>
      <c r="AS3844">
        <v>0</v>
      </c>
      <c r="AT3844">
        <v>0</v>
      </c>
      <c r="AU3844">
        <v>0</v>
      </c>
      <c r="AV3844">
        <v>0</v>
      </c>
      <c r="AW3844">
        <v>0</v>
      </c>
      <c r="AX3844">
        <v>0</v>
      </c>
      <c r="AY3844">
        <v>0</v>
      </c>
      <c r="AZ3844">
        <v>0</v>
      </c>
      <c r="BA3844">
        <v>0</v>
      </c>
      <c r="BB3844">
        <v>0</v>
      </c>
      <c r="BC3844">
        <v>0</v>
      </c>
      <c r="BD3844">
        <v>0</v>
      </c>
      <c r="BE3844">
        <v>0</v>
      </c>
      <c r="BF3844">
        <v>0</v>
      </c>
      <c r="BG3844" s="20">
        <v>0</v>
      </c>
      <c r="BH3844" s="20">
        <v>0</v>
      </c>
      <c r="BI3844" s="20">
        <v>70</v>
      </c>
      <c r="BJ3844" s="20">
        <v>0</v>
      </c>
      <c r="BK3844" s="20">
        <v>142</v>
      </c>
      <c r="BL3844" s="20">
        <v>680</v>
      </c>
      <c r="BM3844" s="20">
        <v>322</v>
      </c>
      <c r="BN3844" s="20">
        <v>157</v>
      </c>
      <c r="BO3844" s="20">
        <v>20</v>
      </c>
      <c r="BP3844" s="20">
        <v>6324</v>
      </c>
      <c r="BQ3844" s="20">
        <v>2191</v>
      </c>
      <c r="BR3844" s="20">
        <v>0</v>
      </c>
      <c r="BS3844" s="20">
        <v>125</v>
      </c>
      <c r="BT3844" s="20">
        <v>1770</v>
      </c>
      <c r="BU3844" s="20">
        <v>175</v>
      </c>
      <c r="BV3844" s="20">
        <v>3937</v>
      </c>
    </row>
    <row r="3845" spans="1:74" x14ac:dyDescent="0.25">
      <c r="A3845" s="20" t="s">
        <v>676</v>
      </c>
      <c r="B3845" s="20" t="s">
        <v>683</v>
      </c>
      <c r="C3845" s="20" t="s">
        <v>711</v>
      </c>
      <c r="D3845" s="1">
        <v>44592</v>
      </c>
      <c r="E3845">
        <v>86</v>
      </c>
      <c r="F3845">
        <v>0</v>
      </c>
      <c r="G3845">
        <v>0</v>
      </c>
      <c r="H3845">
        <v>0</v>
      </c>
      <c r="I3845">
        <v>0</v>
      </c>
      <c r="J3845">
        <v>46</v>
      </c>
      <c r="K3845">
        <v>9</v>
      </c>
      <c r="L3845">
        <v>3</v>
      </c>
      <c r="M3845">
        <v>0</v>
      </c>
      <c r="N3845">
        <v>0</v>
      </c>
      <c r="O3845">
        <v>0</v>
      </c>
      <c r="P3845">
        <v>0</v>
      </c>
      <c r="Q3845">
        <v>0</v>
      </c>
      <c r="R3845">
        <v>179</v>
      </c>
      <c r="S3845">
        <v>122</v>
      </c>
      <c r="T3845">
        <v>25</v>
      </c>
      <c r="U3845">
        <v>0</v>
      </c>
      <c r="V3845">
        <v>3</v>
      </c>
      <c r="W3845">
        <v>865</v>
      </c>
      <c r="X3845">
        <v>445</v>
      </c>
      <c r="Y3845">
        <v>67</v>
      </c>
      <c r="Z3845">
        <v>65</v>
      </c>
      <c r="AA3845">
        <v>7</v>
      </c>
      <c r="AB3845">
        <v>456</v>
      </c>
      <c r="AC3845">
        <v>242</v>
      </c>
      <c r="AD3845">
        <v>70</v>
      </c>
      <c r="AE3845">
        <v>42</v>
      </c>
      <c r="AF3845">
        <v>5</v>
      </c>
      <c r="AG3845">
        <v>199</v>
      </c>
      <c r="AH3845">
        <v>94</v>
      </c>
      <c r="AI3845">
        <v>3</v>
      </c>
      <c r="AJ3845">
        <v>23</v>
      </c>
      <c r="AK3845">
        <v>2</v>
      </c>
      <c r="AL3845">
        <v>25</v>
      </c>
      <c r="AM3845">
        <v>14</v>
      </c>
      <c r="AN3845">
        <v>3</v>
      </c>
      <c r="AO3845">
        <v>0</v>
      </c>
      <c r="AP3845">
        <v>0</v>
      </c>
      <c r="AQ3845">
        <v>0</v>
      </c>
      <c r="AR3845">
        <v>0</v>
      </c>
      <c r="AS3845">
        <v>0</v>
      </c>
      <c r="AT3845">
        <v>0</v>
      </c>
      <c r="AU3845">
        <v>0</v>
      </c>
      <c r="AV3845">
        <v>0</v>
      </c>
      <c r="AW3845">
        <v>0</v>
      </c>
      <c r="AX3845">
        <v>0</v>
      </c>
      <c r="AY3845">
        <v>0</v>
      </c>
      <c r="AZ3845">
        <v>0</v>
      </c>
      <c r="BA3845">
        <v>0</v>
      </c>
      <c r="BB3845">
        <v>0</v>
      </c>
      <c r="BC3845">
        <v>0</v>
      </c>
      <c r="BD3845">
        <v>0</v>
      </c>
      <c r="BE3845">
        <v>0</v>
      </c>
      <c r="BF3845">
        <v>0</v>
      </c>
      <c r="BG3845" s="20">
        <v>0</v>
      </c>
      <c r="BH3845" s="20">
        <v>0</v>
      </c>
      <c r="BI3845" s="20">
        <v>73</v>
      </c>
      <c r="BJ3845" s="20">
        <v>0</v>
      </c>
      <c r="BK3845" s="20">
        <v>144</v>
      </c>
      <c r="BL3845" s="20">
        <v>679</v>
      </c>
      <c r="BM3845" s="20">
        <v>325</v>
      </c>
      <c r="BN3845" s="20">
        <v>160</v>
      </c>
      <c r="BO3845" s="20">
        <v>20</v>
      </c>
      <c r="BP3845" s="20">
        <v>6332</v>
      </c>
      <c r="BQ3845" s="20">
        <v>2313</v>
      </c>
      <c r="BR3845" s="20">
        <v>0</v>
      </c>
      <c r="BS3845" s="20">
        <v>126</v>
      </c>
      <c r="BT3845" s="20">
        <v>1761</v>
      </c>
      <c r="BU3845" s="20">
        <v>178</v>
      </c>
      <c r="BV3845" s="20">
        <v>3956</v>
      </c>
    </row>
    <row r="3846" spans="1:74" x14ac:dyDescent="0.25">
      <c r="A3846" s="20" t="s">
        <v>676</v>
      </c>
      <c r="B3846" s="20" t="s">
        <v>683</v>
      </c>
      <c r="C3846" s="20" t="s">
        <v>711</v>
      </c>
      <c r="D3846" s="1">
        <v>44599</v>
      </c>
      <c r="E3846">
        <v>86</v>
      </c>
      <c r="F3846">
        <v>0</v>
      </c>
      <c r="G3846">
        <v>0</v>
      </c>
      <c r="H3846">
        <v>0</v>
      </c>
      <c r="I3846">
        <v>0</v>
      </c>
      <c r="J3846">
        <v>46</v>
      </c>
      <c r="K3846">
        <v>9</v>
      </c>
      <c r="L3846">
        <v>3</v>
      </c>
      <c r="M3846">
        <v>0</v>
      </c>
      <c r="N3846">
        <v>0</v>
      </c>
      <c r="O3846">
        <v>0</v>
      </c>
      <c r="P3846">
        <v>0</v>
      </c>
      <c r="Q3846">
        <v>0</v>
      </c>
      <c r="R3846">
        <v>180</v>
      </c>
      <c r="S3846">
        <v>123</v>
      </c>
      <c r="T3846">
        <v>25</v>
      </c>
      <c r="U3846">
        <v>0</v>
      </c>
      <c r="V3846">
        <v>3</v>
      </c>
      <c r="W3846">
        <v>867</v>
      </c>
      <c r="X3846">
        <v>456</v>
      </c>
      <c r="Y3846">
        <v>67</v>
      </c>
      <c r="Z3846">
        <v>63</v>
      </c>
      <c r="AA3846">
        <v>7</v>
      </c>
      <c r="AB3846">
        <v>458</v>
      </c>
      <c r="AC3846">
        <v>245</v>
      </c>
      <c r="AD3846">
        <v>70</v>
      </c>
      <c r="AE3846">
        <v>42</v>
      </c>
      <c r="AF3846">
        <v>5</v>
      </c>
      <c r="AG3846">
        <v>200</v>
      </c>
      <c r="AH3846">
        <v>99</v>
      </c>
      <c r="AI3846">
        <v>3</v>
      </c>
      <c r="AJ3846">
        <v>24</v>
      </c>
      <c r="AK3846">
        <v>2</v>
      </c>
      <c r="AL3846">
        <v>25</v>
      </c>
      <c r="AM3846">
        <v>14</v>
      </c>
      <c r="AN3846">
        <v>3</v>
      </c>
      <c r="AO3846">
        <v>0</v>
      </c>
      <c r="AP3846">
        <v>0</v>
      </c>
      <c r="AQ3846">
        <v>0</v>
      </c>
      <c r="AR3846">
        <v>0</v>
      </c>
      <c r="AS3846">
        <v>0</v>
      </c>
      <c r="AT3846">
        <v>0</v>
      </c>
      <c r="AU3846">
        <v>0</v>
      </c>
      <c r="AV3846">
        <v>0</v>
      </c>
      <c r="AW3846">
        <v>0</v>
      </c>
      <c r="AX3846">
        <v>0</v>
      </c>
      <c r="AY3846">
        <v>0</v>
      </c>
      <c r="AZ3846">
        <v>0</v>
      </c>
      <c r="BA3846">
        <v>0</v>
      </c>
      <c r="BB3846">
        <v>0</v>
      </c>
      <c r="BC3846">
        <v>0</v>
      </c>
      <c r="BD3846">
        <v>0</v>
      </c>
      <c r="BE3846">
        <v>0</v>
      </c>
      <c r="BF3846">
        <v>0</v>
      </c>
      <c r="BG3846" s="20">
        <v>0</v>
      </c>
      <c r="BH3846" s="20">
        <v>0</v>
      </c>
      <c r="BI3846" s="20">
        <v>73</v>
      </c>
      <c r="BJ3846" s="20">
        <v>0</v>
      </c>
      <c r="BK3846" s="20">
        <v>145</v>
      </c>
      <c r="BL3846" s="20">
        <v>686</v>
      </c>
      <c r="BM3846" s="20">
        <v>326</v>
      </c>
      <c r="BN3846" s="20">
        <v>160</v>
      </c>
      <c r="BO3846" s="20">
        <v>20</v>
      </c>
      <c r="BP3846" s="20">
        <v>6350</v>
      </c>
      <c r="BQ3846" s="20">
        <v>2383</v>
      </c>
      <c r="BR3846" s="20">
        <v>0</v>
      </c>
      <c r="BS3846" s="20">
        <v>126</v>
      </c>
      <c r="BT3846" s="20">
        <v>1750</v>
      </c>
      <c r="BU3846" s="20">
        <v>179</v>
      </c>
      <c r="BV3846" s="20">
        <v>3970</v>
      </c>
    </row>
    <row r="3847" spans="1:74" x14ac:dyDescent="0.25">
      <c r="A3847" s="20" t="s">
        <v>676</v>
      </c>
      <c r="B3847" s="20" t="s">
        <v>683</v>
      </c>
      <c r="C3847" s="20" t="s">
        <v>711</v>
      </c>
      <c r="D3847" s="1">
        <v>44606</v>
      </c>
      <c r="E3847">
        <v>86</v>
      </c>
      <c r="F3847">
        <v>0</v>
      </c>
      <c r="G3847">
        <v>0</v>
      </c>
      <c r="H3847">
        <v>0</v>
      </c>
      <c r="I3847">
        <v>0</v>
      </c>
      <c r="J3847">
        <v>46</v>
      </c>
      <c r="K3847">
        <v>9</v>
      </c>
      <c r="L3847">
        <v>3</v>
      </c>
      <c r="M3847">
        <v>0</v>
      </c>
      <c r="N3847">
        <v>0</v>
      </c>
      <c r="O3847">
        <v>0</v>
      </c>
      <c r="P3847">
        <v>0</v>
      </c>
      <c r="Q3847">
        <v>0</v>
      </c>
      <c r="R3847">
        <v>182</v>
      </c>
      <c r="S3847">
        <v>126</v>
      </c>
      <c r="T3847">
        <v>26</v>
      </c>
      <c r="U3847">
        <v>0</v>
      </c>
      <c r="V3847">
        <v>3</v>
      </c>
      <c r="W3847">
        <v>874</v>
      </c>
      <c r="X3847">
        <v>461</v>
      </c>
      <c r="Y3847">
        <v>66</v>
      </c>
      <c r="Z3847">
        <v>64</v>
      </c>
      <c r="AA3847">
        <v>8</v>
      </c>
      <c r="AB3847">
        <v>462</v>
      </c>
      <c r="AC3847">
        <v>246</v>
      </c>
      <c r="AD3847">
        <v>70</v>
      </c>
      <c r="AE3847">
        <v>43</v>
      </c>
      <c r="AF3847">
        <v>5</v>
      </c>
      <c r="AG3847">
        <v>204</v>
      </c>
      <c r="AH3847">
        <v>102</v>
      </c>
      <c r="AI3847">
        <v>4</v>
      </c>
      <c r="AJ3847">
        <v>24</v>
      </c>
      <c r="AK3847">
        <v>2</v>
      </c>
      <c r="AL3847">
        <v>27</v>
      </c>
      <c r="AM3847">
        <v>14</v>
      </c>
      <c r="AN3847">
        <v>3</v>
      </c>
      <c r="AO3847">
        <v>1</v>
      </c>
      <c r="AP3847">
        <v>0</v>
      </c>
      <c r="AQ3847">
        <v>0</v>
      </c>
      <c r="AR3847">
        <v>0</v>
      </c>
      <c r="AS3847">
        <v>0</v>
      </c>
      <c r="AT3847">
        <v>0</v>
      </c>
      <c r="AU3847">
        <v>0</v>
      </c>
      <c r="AV3847">
        <v>0</v>
      </c>
      <c r="AW3847">
        <v>0</v>
      </c>
      <c r="AX3847">
        <v>0</v>
      </c>
      <c r="AY3847">
        <v>0</v>
      </c>
      <c r="AZ3847">
        <v>0</v>
      </c>
      <c r="BA3847">
        <v>0</v>
      </c>
      <c r="BB3847">
        <v>0</v>
      </c>
      <c r="BC3847">
        <v>0</v>
      </c>
      <c r="BD3847">
        <v>0</v>
      </c>
      <c r="BE3847">
        <v>0</v>
      </c>
      <c r="BF3847">
        <v>0</v>
      </c>
      <c r="BG3847" s="20">
        <v>0</v>
      </c>
      <c r="BH3847" s="20">
        <v>0</v>
      </c>
      <c r="BI3847" s="20">
        <v>73</v>
      </c>
      <c r="BJ3847" s="20">
        <v>0</v>
      </c>
      <c r="BK3847" s="20">
        <v>147</v>
      </c>
      <c r="BL3847" s="20">
        <v>691</v>
      </c>
      <c r="BM3847" s="20">
        <v>328</v>
      </c>
      <c r="BN3847" s="20">
        <v>162</v>
      </c>
      <c r="BO3847" s="20">
        <v>20</v>
      </c>
      <c r="BP3847" s="20">
        <v>6386</v>
      </c>
      <c r="BQ3847" s="20">
        <v>2444</v>
      </c>
      <c r="BR3847" s="20">
        <v>0</v>
      </c>
      <c r="BS3847" s="20">
        <v>126</v>
      </c>
      <c r="BT3847" s="20">
        <v>1749</v>
      </c>
      <c r="BU3847" s="20">
        <v>185</v>
      </c>
      <c r="BV3847" s="20">
        <v>4003</v>
      </c>
    </row>
    <row r="3848" spans="1:74" x14ac:dyDescent="0.25">
      <c r="A3848" s="20" t="s">
        <v>676</v>
      </c>
      <c r="B3848" s="20" t="s">
        <v>683</v>
      </c>
      <c r="C3848" s="20" t="s">
        <v>712</v>
      </c>
      <c r="D3848" s="1">
        <v>44493</v>
      </c>
      <c r="E3848">
        <v>173</v>
      </c>
      <c r="F3848">
        <v>5</v>
      </c>
      <c r="G3848">
        <v>0</v>
      </c>
      <c r="H3848">
        <v>0</v>
      </c>
      <c r="I3848">
        <v>0</v>
      </c>
      <c r="J3848">
        <v>18</v>
      </c>
      <c r="K3848">
        <v>14</v>
      </c>
      <c r="L3848">
        <v>15</v>
      </c>
      <c r="M3848">
        <v>5</v>
      </c>
      <c r="N3848">
        <v>7</v>
      </c>
      <c r="O3848">
        <v>0</v>
      </c>
      <c r="P3848">
        <v>1</v>
      </c>
      <c r="Q3848">
        <v>0</v>
      </c>
      <c r="R3848">
        <v>512</v>
      </c>
      <c r="S3848">
        <v>0</v>
      </c>
      <c r="T3848">
        <v>239</v>
      </c>
      <c r="U3848">
        <v>3</v>
      </c>
      <c r="V3848">
        <v>12</v>
      </c>
      <c r="W3848">
        <v>1757</v>
      </c>
      <c r="X3848">
        <v>0</v>
      </c>
      <c r="Y3848">
        <v>118</v>
      </c>
      <c r="Z3848">
        <v>187</v>
      </c>
      <c r="AA3848">
        <v>24</v>
      </c>
      <c r="AB3848">
        <v>985</v>
      </c>
      <c r="AC3848">
        <v>47</v>
      </c>
      <c r="AD3848">
        <v>51</v>
      </c>
      <c r="AE3848">
        <v>84</v>
      </c>
      <c r="AF3848">
        <v>43</v>
      </c>
      <c r="AG3848">
        <v>343</v>
      </c>
      <c r="AH3848">
        <v>0</v>
      </c>
      <c r="AI3848">
        <v>15</v>
      </c>
      <c r="AJ3848">
        <v>57</v>
      </c>
      <c r="AK3848">
        <v>6</v>
      </c>
      <c r="AL3848">
        <v>81</v>
      </c>
      <c r="AM3848">
        <v>0</v>
      </c>
      <c r="AN3848">
        <v>5</v>
      </c>
      <c r="AO3848">
        <v>1</v>
      </c>
      <c r="AP3848">
        <v>2</v>
      </c>
      <c r="AQ3848">
        <v>0</v>
      </c>
      <c r="AR3848">
        <v>0</v>
      </c>
      <c r="AS3848">
        <v>0</v>
      </c>
      <c r="AT3848">
        <v>0</v>
      </c>
      <c r="AU3848">
        <v>0</v>
      </c>
      <c r="AV3848">
        <v>0</v>
      </c>
      <c r="AW3848">
        <v>0</v>
      </c>
      <c r="AX3848">
        <v>0</v>
      </c>
      <c r="AY3848">
        <v>0</v>
      </c>
      <c r="AZ3848">
        <v>0</v>
      </c>
      <c r="BA3848">
        <v>0</v>
      </c>
      <c r="BB3848">
        <v>26</v>
      </c>
      <c r="BC3848">
        <v>117</v>
      </c>
      <c r="BD3848">
        <v>0</v>
      </c>
      <c r="BE3848">
        <v>15</v>
      </c>
      <c r="BF3848">
        <v>9</v>
      </c>
      <c r="BG3848" s="20"/>
      <c r="BH3848" s="20"/>
      <c r="BI3848" s="20"/>
      <c r="BJ3848" s="20"/>
      <c r="BK3848" s="20"/>
      <c r="BL3848" s="20"/>
      <c r="BM3848" s="20"/>
      <c r="BN3848" s="20"/>
      <c r="BO3848" s="20"/>
      <c r="BP3848" s="20"/>
      <c r="BQ3848" s="20"/>
      <c r="BR3848" s="20"/>
      <c r="BS3848" s="20"/>
      <c r="BT3848" s="20"/>
      <c r="BU3848" s="20"/>
      <c r="BV3848" s="20"/>
    </row>
    <row r="3849" spans="1:74" x14ac:dyDescent="0.25">
      <c r="A3849" s="20" t="s">
        <v>676</v>
      </c>
      <c r="B3849" s="20" t="s">
        <v>683</v>
      </c>
      <c r="C3849" s="20" t="s">
        <v>712</v>
      </c>
      <c r="D3849" s="1">
        <v>44500</v>
      </c>
      <c r="E3849">
        <v>173</v>
      </c>
      <c r="F3849">
        <v>5</v>
      </c>
      <c r="G3849">
        <v>0</v>
      </c>
      <c r="H3849">
        <v>0</v>
      </c>
      <c r="I3849">
        <v>0</v>
      </c>
      <c r="J3849">
        <v>28</v>
      </c>
      <c r="K3849">
        <v>14</v>
      </c>
      <c r="L3849">
        <v>15</v>
      </c>
      <c r="M3849">
        <v>5</v>
      </c>
      <c r="N3849">
        <v>7</v>
      </c>
      <c r="O3849">
        <v>0</v>
      </c>
      <c r="P3849">
        <v>2</v>
      </c>
      <c r="Q3849">
        <v>0</v>
      </c>
      <c r="R3849">
        <v>511</v>
      </c>
      <c r="S3849">
        <v>0</v>
      </c>
      <c r="T3849">
        <v>292</v>
      </c>
      <c r="U3849">
        <v>3</v>
      </c>
      <c r="V3849">
        <v>12</v>
      </c>
      <c r="W3849">
        <v>1761</v>
      </c>
      <c r="X3849">
        <v>0</v>
      </c>
      <c r="Y3849">
        <v>162</v>
      </c>
      <c r="Z3849">
        <v>183</v>
      </c>
      <c r="AA3849">
        <v>26</v>
      </c>
      <c r="AB3849">
        <v>987</v>
      </c>
      <c r="AC3849">
        <v>66</v>
      </c>
      <c r="AD3849">
        <v>51</v>
      </c>
      <c r="AE3849">
        <v>84</v>
      </c>
      <c r="AF3849">
        <v>43</v>
      </c>
      <c r="AG3849">
        <v>347</v>
      </c>
      <c r="AH3849">
        <v>0</v>
      </c>
      <c r="AI3849">
        <v>20</v>
      </c>
      <c r="AJ3849">
        <v>57</v>
      </c>
      <c r="AK3849">
        <v>6</v>
      </c>
      <c r="AL3849">
        <v>81</v>
      </c>
      <c r="AM3849">
        <v>0</v>
      </c>
      <c r="AN3849">
        <v>8</v>
      </c>
      <c r="AO3849">
        <v>1</v>
      </c>
      <c r="AP3849">
        <v>2</v>
      </c>
      <c r="AQ3849">
        <v>0</v>
      </c>
      <c r="AR3849">
        <v>0</v>
      </c>
      <c r="AS3849">
        <v>0</v>
      </c>
      <c r="AT3849">
        <v>0</v>
      </c>
      <c r="AU3849">
        <v>0</v>
      </c>
      <c r="AV3849">
        <v>0</v>
      </c>
      <c r="AW3849">
        <v>0</v>
      </c>
      <c r="AX3849">
        <v>0</v>
      </c>
      <c r="AY3849">
        <v>0</v>
      </c>
      <c r="AZ3849">
        <v>0</v>
      </c>
      <c r="BA3849">
        <v>0</v>
      </c>
      <c r="BB3849">
        <v>25</v>
      </c>
      <c r="BC3849">
        <v>114</v>
      </c>
      <c r="BD3849">
        <v>0</v>
      </c>
      <c r="BE3849">
        <v>14</v>
      </c>
      <c r="BF3849">
        <v>9</v>
      </c>
      <c r="BG3849" s="20"/>
      <c r="BH3849" s="20"/>
      <c r="BI3849" s="20"/>
      <c r="BJ3849" s="20"/>
      <c r="BK3849" s="20"/>
      <c r="BL3849" s="20"/>
      <c r="BM3849" s="20"/>
      <c r="BN3849" s="20"/>
      <c r="BO3849" s="20"/>
      <c r="BP3849" s="20"/>
      <c r="BQ3849" s="20"/>
      <c r="BR3849" s="20"/>
      <c r="BS3849" s="20"/>
      <c r="BT3849" s="20"/>
      <c r="BU3849" s="20"/>
      <c r="BV3849" s="20"/>
    </row>
    <row r="3850" spans="1:74" x14ac:dyDescent="0.25">
      <c r="A3850" s="20" t="s">
        <v>676</v>
      </c>
      <c r="B3850" s="20" t="s">
        <v>683</v>
      </c>
      <c r="C3850" s="20" t="s">
        <v>712</v>
      </c>
      <c r="D3850" s="1">
        <v>44507</v>
      </c>
      <c r="E3850">
        <v>175</v>
      </c>
      <c r="F3850">
        <v>5</v>
      </c>
      <c r="G3850">
        <v>0</v>
      </c>
      <c r="H3850">
        <v>0</v>
      </c>
      <c r="I3850">
        <v>0</v>
      </c>
      <c r="J3850">
        <v>36</v>
      </c>
      <c r="K3850">
        <v>14</v>
      </c>
      <c r="L3850">
        <v>15</v>
      </c>
      <c r="M3850">
        <v>5</v>
      </c>
      <c r="N3850">
        <v>7</v>
      </c>
      <c r="O3850">
        <v>2</v>
      </c>
      <c r="P3850">
        <v>0</v>
      </c>
      <c r="Q3850">
        <v>0</v>
      </c>
      <c r="R3850">
        <v>512</v>
      </c>
      <c r="S3850">
        <v>320</v>
      </c>
      <c r="T3850">
        <v>23</v>
      </c>
      <c r="U3850">
        <v>3</v>
      </c>
      <c r="V3850">
        <v>13</v>
      </c>
      <c r="W3850">
        <v>1749</v>
      </c>
      <c r="X3850">
        <v>214</v>
      </c>
      <c r="Y3850">
        <v>112</v>
      </c>
      <c r="Z3850">
        <v>180</v>
      </c>
      <c r="AA3850">
        <v>25</v>
      </c>
      <c r="AB3850">
        <v>986</v>
      </c>
      <c r="AC3850">
        <v>83</v>
      </c>
      <c r="AD3850">
        <v>50</v>
      </c>
      <c r="AE3850">
        <v>83</v>
      </c>
      <c r="AF3850">
        <v>42</v>
      </c>
      <c r="AG3850">
        <v>343</v>
      </c>
      <c r="AH3850">
        <v>22</v>
      </c>
      <c r="AI3850">
        <v>14</v>
      </c>
      <c r="AJ3850">
        <v>57</v>
      </c>
      <c r="AK3850">
        <v>5</v>
      </c>
      <c r="AL3850">
        <v>81</v>
      </c>
      <c r="AM3850">
        <v>11</v>
      </c>
      <c r="AN3850">
        <v>9</v>
      </c>
      <c r="AO3850">
        <v>1</v>
      </c>
      <c r="AP3850">
        <v>2</v>
      </c>
      <c r="AQ3850">
        <v>0</v>
      </c>
      <c r="AR3850">
        <v>0</v>
      </c>
      <c r="AS3850">
        <v>0</v>
      </c>
      <c r="AT3850">
        <v>0</v>
      </c>
      <c r="AU3850">
        <v>0</v>
      </c>
      <c r="AV3850">
        <v>0</v>
      </c>
      <c r="AW3850">
        <v>0</v>
      </c>
      <c r="AX3850">
        <v>0</v>
      </c>
      <c r="AY3850">
        <v>0</v>
      </c>
      <c r="AZ3850">
        <v>0</v>
      </c>
      <c r="BA3850">
        <v>0</v>
      </c>
      <c r="BB3850">
        <v>0</v>
      </c>
      <c r="BC3850">
        <v>0</v>
      </c>
      <c r="BD3850">
        <v>0</v>
      </c>
      <c r="BE3850">
        <v>0</v>
      </c>
      <c r="BF3850">
        <v>0</v>
      </c>
      <c r="BG3850" s="20">
        <v>4</v>
      </c>
      <c r="BH3850" s="20">
        <v>0</v>
      </c>
      <c r="BI3850" s="20">
        <v>129</v>
      </c>
      <c r="BJ3850" s="20">
        <v>7</v>
      </c>
      <c r="BK3850" s="20">
        <v>460</v>
      </c>
      <c r="BL3850" s="20">
        <v>1330</v>
      </c>
      <c r="BM3850" s="20">
        <v>773</v>
      </c>
      <c r="BN3850" s="20">
        <v>231</v>
      </c>
      <c r="BO3850" s="20">
        <v>66</v>
      </c>
      <c r="BP3850" s="20"/>
      <c r="BQ3850" s="20"/>
      <c r="BR3850" s="20"/>
      <c r="BS3850" s="20"/>
      <c r="BT3850" s="20"/>
      <c r="BU3850" s="20"/>
      <c r="BV3850" s="20"/>
    </row>
    <row r="3851" spans="1:74" x14ac:dyDescent="0.25">
      <c r="A3851" s="20" t="s">
        <v>676</v>
      </c>
      <c r="B3851" s="20" t="s">
        <v>683</v>
      </c>
      <c r="C3851" s="20" t="s">
        <v>712</v>
      </c>
      <c r="D3851" s="1">
        <v>44514</v>
      </c>
      <c r="E3851">
        <v>176</v>
      </c>
      <c r="F3851">
        <v>5</v>
      </c>
      <c r="G3851">
        <v>1</v>
      </c>
      <c r="H3851">
        <v>0</v>
      </c>
      <c r="I3851">
        <v>0</v>
      </c>
      <c r="J3851">
        <v>42</v>
      </c>
      <c r="K3851">
        <v>13</v>
      </c>
      <c r="L3851">
        <v>15</v>
      </c>
      <c r="M3851">
        <v>5</v>
      </c>
      <c r="N3851">
        <v>7</v>
      </c>
      <c r="O3851">
        <v>5</v>
      </c>
      <c r="P3851">
        <v>0</v>
      </c>
      <c r="Q3851">
        <v>0</v>
      </c>
      <c r="R3851">
        <v>513</v>
      </c>
      <c r="S3851">
        <v>337</v>
      </c>
      <c r="T3851">
        <v>23</v>
      </c>
      <c r="U3851">
        <v>3</v>
      </c>
      <c r="V3851">
        <v>13</v>
      </c>
      <c r="W3851">
        <v>1739</v>
      </c>
      <c r="X3851">
        <v>275</v>
      </c>
      <c r="Y3851">
        <v>112</v>
      </c>
      <c r="Z3851">
        <v>176</v>
      </c>
      <c r="AA3851">
        <v>27</v>
      </c>
      <c r="AB3851">
        <v>988</v>
      </c>
      <c r="AC3851">
        <v>107</v>
      </c>
      <c r="AD3851">
        <v>50</v>
      </c>
      <c r="AE3851">
        <v>82</v>
      </c>
      <c r="AF3851">
        <v>43</v>
      </c>
      <c r="AG3851">
        <v>342</v>
      </c>
      <c r="AH3851">
        <v>24</v>
      </c>
      <c r="AI3851">
        <v>14</v>
      </c>
      <c r="AJ3851">
        <v>56</v>
      </c>
      <c r="AK3851">
        <v>5</v>
      </c>
      <c r="AL3851">
        <v>82</v>
      </c>
      <c r="AM3851">
        <v>11</v>
      </c>
      <c r="AN3851">
        <v>9</v>
      </c>
      <c r="AO3851">
        <v>1</v>
      </c>
      <c r="AP3851">
        <v>2</v>
      </c>
      <c r="AQ3851">
        <v>0</v>
      </c>
      <c r="AR3851">
        <v>0</v>
      </c>
      <c r="AS3851">
        <v>0</v>
      </c>
      <c r="AT3851">
        <v>0</v>
      </c>
      <c r="AU3851">
        <v>0</v>
      </c>
      <c r="AV3851">
        <v>0</v>
      </c>
      <c r="AW3851">
        <v>0</v>
      </c>
      <c r="AX3851">
        <v>0</v>
      </c>
      <c r="AY3851">
        <v>0</v>
      </c>
      <c r="AZ3851">
        <v>0</v>
      </c>
      <c r="BA3851">
        <v>0</v>
      </c>
      <c r="BB3851">
        <v>0</v>
      </c>
      <c r="BC3851">
        <v>0</v>
      </c>
      <c r="BD3851">
        <v>0</v>
      </c>
      <c r="BE3851">
        <v>0</v>
      </c>
      <c r="BF3851">
        <v>0</v>
      </c>
      <c r="BG3851" s="20">
        <v>4</v>
      </c>
      <c r="BH3851" s="20">
        <v>0</v>
      </c>
      <c r="BI3851" s="20">
        <v>130</v>
      </c>
      <c r="BJ3851" s="20">
        <v>7</v>
      </c>
      <c r="BK3851" s="20">
        <v>460</v>
      </c>
      <c r="BL3851" s="20">
        <v>1327</v>
      </c>
      <c r="BM3851" s="20">
        <v>775</v>
      </c>
      <c r="BN3851" s="20">
        <v>232</v>
      </c>
      <c r="BO3851" s="20">
        <v>66</v>
      </c>
      <c r="BP3851" s="20"/>
      <c r="BQ3851" s="20"/>
      <c r="BR3851" s="20"/>
      <c r="BS3851" s="20"/>
      <c r="BT3851" s="20"/>
      <c r="BU3851" s="20"/>
      <c r="BV3851" s="20"/>
    </row>
    <row r="3852" spans="1:74" x14ac:dyDescent="0.25">
      <c r="A3852" s="20" t="s">
        <v>676</v>
      </c>
      <c r="B3852" s="20" t="s">
        <v>683</v>
      </c>
      <c r="C3852" s="20" t="s">
        <v>712</v>
      </c>
      <c r="D3852" s="1">
        <v>44521</v>
      </c>
      <c r="E3852">
        <v>176</v>
      </c>
      <c r="F3852">
        <v>5</v>
      </c>
      <c r="G3852">
        <v>1</v>
      </c>
      <c r="H3852">
        <v>0</v>
      </c>
      <c r="I3852">
        <v>0</v>
      </c>
      <c r="J3852">
        <v>53</v>
      </c>
      <c r="K3852">
        <v>13</v>
      </c>
      <c r="L3852">
        <v>15</v>
      </c>
      <c r="M3852">
        <v>5</v>
      </c>
      <c r="N3852">
        <v>7</v>
      </c>
      <c r="O3852">
        <v>5</v>
      </c>
      <c r="P3852">
        <v>0</v>
      </c>
      <c r="Q3852">
        <v>0</v>
      </c>
      <c r="R3852">
        <v>512</v>
      </c>
      <c r="S3852">
        <v>353</v>
      </c>
      <c r="T3852">
        <v>22</v>
      </c>
      <c r="U3852">
        <v>3</v>
      </c>
      <c r="V3852">
        <v>12</v>
      </c>
      <c r="W3852">
        <v>1738</v>
      </c>
      <c r="X3852">
        <v>359</v>
      </c>
      <c r="Y3852">
        <v>110</v>
      </c>
      <c r="Z3852">
        <v>172</v>
      </c>
      <c r="AA3852">
        <v>27</v>
      </c>
      <c r="AB3852">
        <v>993</v>
      </c>
      <c r="AC3852">
        <v>150</v>
      </c>
      <c r="AD3852">
        <v>49</v>
      </c>
      <c r="AE3852">
        <v>81</v>
      </c>
      <c r="AF3852">
        <v>45</v>
      </c>
      <c r="AG3852">
        <v>340</v>
      </c>
      <c r="AH3852">
        <v>26</v>
      </c>
      <c r="AI3852">
        <v>15</v>
      </c>
      <c r="AJ3852">
        <v>55</v>
      </c>
      <c r="AK3852">
        <v>5</v>
      </c>
      <c r="AL3852">
        <v>81</v>
      </c>
      <c r="AM3852">
        <v>11</v>
      </c>
      <c r="AN3852">
        <v>9</v>
      </c>
      <c r="AO3852">
        <v>1</v>
      </c>
      <c r="AP3852">
        <v>1</v>
      </c>
      <c r="AQ3852">
        <v>0</v>
      </c>
      <c r="AR3852">
        <v>0</v>
      </c>
      <c r="AS3852">
        <v>0</v>
      </c>
      <c r="AT3852">
        <v>0</v>
      </c>
      <c r="AU3852">
        <v>0</v>
      </c>
      <c r="AV3852">
        <v>0</v>
      </c>
      <c r="AW3852">
        <v>0</v>
      </c>
      <c r="AX3852">
        <v>0</v>
      </c>
      <c r="AY3852">
        <v>0</v>
      </c>
      <c r="AZ3852">
        <v>0</v>
      </c>
      <c r="BA3852">
        <v>0</v>
      </c>
      <c r="BB3852">
        <v>0</v>
      </c>
      <c r="BC3852">
        <v>0</v>
      </c>
      <c r="BD3852">
        <v>0</v>
      </c>
      <c r="BE3852">
        <v>0</v>
      </c>
      <c r="BF3852">
        <v>0</v>
      </c>
      <c r="BG3852" s="20">
        <v>4</v>
      </c>
      <c r="BH3852" s="20">
        <v>0</v>
      </c>
      <c r="BI3852" s="20">
        <v>130</v>
      </c>
      <c r="BJ3852" s="20">
        <v>7</v>
      </c>
      <c r="BK3852" s="20">
        <v>461</v>
      </c>
      <c r="BL3852" s="20">
        <v>1331</v>
      </c>
      <c r="BM3852" s="20">
        <v>782</v>
      </c>
      <c r="BN3852" s="20">
        <v>229</v>
      </c>
      <c r="BO3852" s="20">
        <v>65</v>
      </c>
      <c r="BP3852" s="20"/>
      <c r="BQ3852" s="20"/>
      <c r="BR3852" s="20"/>
      <c r="BS3852" s="20"/>
      <c r="BT3852" s="20"/>
      <c r="BU3852" s="20"/>
      <c r="BV3852" s="20"/>
    </row>
    <row r="3853" spans="1:74" x14ac:dyDescent="0.25">
      <c r="A3853" s="20" t="s">
        <v>676</v>
      </c>
      <c r="B3853" s="20" t="s">
        <v>683</v>
      </c>
      <c r="C3853" s="20" t="s">
        <v>712</v>
      </c>
      <c r="D3853" s="1">
        <v>44528</v>
      </c>
      <c r="E3853">
        <v>176</v>
      </c>
      <c r="F3853">
        <v>5</v>
      </c>
      <c r="G3853">
        <v>1</v>
      </c>
      <c r="H3853">
        <v>0</v>
      </c>
      <c r="I3853">
        <v>0</v>
      </c>
      <c r="J3853">
        <v>63</v>
      </c>
      <c r="K3853">
        <v>13</v>
      </c>
      <c r="L3853">
        <v>15</v>
      </c>
      <c r="M3853">
        <v>5</v>
      </c>
      <c r="N3853">
        <v>7</v>
      </c>
      <c r="O3853">
        <v>6</v>
      </c>
      <c r="P3853">
        <v>0</v>
      </c>
      <c r="Q3853">
        <v>0</v>
      </c>
      <c r="R3853">
        <v>513</v>
      </c>
      <c r="S3853">
        <v>365</v>
      </c>
      <c r="T3853">
        <v>22</v>
      </c>
      <c r="U3853">
        <v>3</v>
      </c>
      <c r="V3853">
        <v>11</v>
      </c>
      <c r="W3853">
        <v>1746</v>
      </c>
      <c r="X3853">
        <v>471</v>
      </c>
      <c r="Y3853">
        <v>108</v>
      </c>
      <c r="Z3853">
        <v>170</v>
      </c>
      <c r="AA3853">
        <v>28</v>
      </c>
      <c r="AB3853">
        <v>996</v>
      </c>
      <c r="AC3853">
        <v>222</v>
      </c>
      <c r="AD3853">
        <v>50</v>
      </c>
      <c r="AE3853">
        <v>79</v>
      </c>
      <c r="AF3853">
        <v>49</v>
      </c>
      <c r="AG3853">
        <v>341</v>
      </c>
      <c r="AH3853">
        <v>31</v>
      </c>
      <c r="AI3853">
        <v>15</v>
      </c>
      <c r="AJ3853">
        <v>55</v>
      </c>
      <c r="AK3853">
        <v>6</v>
      </c>
      <c r="AL3853">
        <v>81</v>
      </c>
      <c r="AM3853">
        <v>13</v>
      </c>
      <c r="AN3853">
        <v>9</v>
      </c>
      <c r="AO3853">
        <v>1</v>
      </c>
      <c r="AP3853">
        <v>1</v>
      </c>
      <c r="AQ3853">
        <v>0</v>
      </c>
      <c r="AR3853">
        <v>0</v>
      </c>
      <c r="AS3853">
        <v>0</v>
      </c>
      <c r="AT3853">
        <v>0</v>
      </c>
      <c r="AU3853">
        <v>0</v>
      </c>
      <c r="AV3853">
        <v>0</v>
      </c>
      <c r="AW3853">
        <v>0</v>
      </c>
      <c r="AX3853">
        <v>0</v>
      </c>
      <c r="AY3853">
        <v>0</v>
      </c>
      <c r="AZ3853">
        <v>0</v>
      </c>
      <c r="BA3853">
        <v>0</v>
      </c>
      <c r="BB3853">
        <v>0</v>
      </c>
      <c r="BC3853">
        <v>0</v>
      </c>
      <c r="BD3853">
        <v>0</v>
      </c>
      <c r="BE3853">
        <v>0</v>
      </c>
      <c r="BF3853">
        <v>0</v>
      </c>
      <c r="BG3853" s="20">
        <v>4</v>
      </c>
      <c r="BH3853" s="20">
        <v>0</v>
      </c>
      <c r="BI3853" s="20">
        <v>131</v>
      </c>
      <c r="BJ3853" s="20">
        <v>7</v>
      </c>
      <c r="BK3853" s="20">
        <v>463</v>
      </c>
      <c r="BL3853" s="20">
        <v>1345</v>
      </c>
      <c r="BM3853" s="20">
        <v>784</v>
      </c>
      <c r="BN3853" s="20">
        <v>235</v>
      </c>
      <c r="BO3853" s="20">
        <v>65</v>
      </c>
      <c r="BP3853" s="20"/>
      <c r="BQ3853" s="20"/>
      <c r="BR3853" s="20"/>
      <c r="BS3853" s="20"/>
      <c r="BT3853" s="20"/>
      <c r="BU3853" s="20"/>
      <c r="BV3853" s="20"/>
    </row>
    <row r="3854" spans="1:74" x14ac:dyDescent="0.25">
      <c r="A3854" s="20" t="s">
        <v>676</v>
      </c>
      <c r="B3854" s="20" t="s">
        <v>683</v>
      </c>
      <c r="C3854" s="20" t="s">
        <v>712</v>
      </c>
      <c r="D3854" s="1">
        <v>44535</v>
      </c>
      <c r="E3854">
        <v>176</v>
      </c>
      <c r="F3854">
        <v>5</v>
      </c>
      <c r="G3854">
        <v>1</v>
      </c>
      <c r="H3854">
        <v>0</v>
      </c>
      <c r="I3854">
        <v>0</v>
      </c>
      <c r="J3854">
        <v>70</v>
      </c>
      <c r="K3854">
        <v>13</v>
      </c>
      <c r="L3854">
        <v>15</v>
      </c>
      <c r="M3854">
        <v>5</v>
      </c>
      <c r="N3854">
        <v>7</v>
      </c>
      <c r="O3854">
        <v>6</v>
      </c>
      <c r="P3854">
        <v>0</v>
      </c>
      <c r="Q3854">
        <v>0</v>
      </c>
      <c r="R3854">
        <v>513</v>
      </c>
      <c r="S3854">
        <v>374</v>
      </c>
      <c r="T3854">
        <v>23</v>
      </c>
      <c r="U3854">
        <v>3</v>
      </c>
      <c r="V3854">
        <v>9</v>
      </c>
      <c r="W3854">
        <v>1747</v>
      </c>
      <c r="X3854">
        <v>534</v>
      </c>
      <c r="Y3854">
        <v>108</v>
      </c>
      <c r="Z3854">
        <v>169</v>
      </c>
      <c r="AA3854">
        <v>29</v>
      </c>
      <c r="AB3854">
        <v>994</v>
      </c>
      <c r="AC3854">
        <v>266</v>
      </c>
      <c r="AD3854">
        <v>49</v>
      </c>
      <c r="AE3854">
        <v>79</v>
      </c>
      <c r="AF3854">
        <v>48</v>
      </c>
      <c r="AG3854">
        <v>342</v>
      </c>
      <c r="AH3854">
        <v>37</v>
      </c>
      <c r="AI3854">
        <v>15</v>
      </c>
      <c r="AJ3854">
        <v>53</v>
      </c>
      <c r="AK3854">
        <v>6</v>
      </c>
      <c r="AL3854">
        <v>82</v>
      </c>
      <c r="AM3854">
        <v>26</v>
      </c>
      <c r="AN3854">
        <v>9</v>
      </c>
      <c r="AO3854">
        <v>1</v>
      </c>
      <c r="AP3854">
        <v>1</v>
      </c>
      <c r="AQ3854">
        <v>0</v>
      </c>
      <c r="AR3854">
        <v>0</v>
      </c>
      <c r="AS3854">
        <v>0</v>
      </c>
      <c r="AT3854">
        <v>0</v>
      </c>
      <c r="AU3854">
        <v>0</v>
      </c>
      <c r="AV3854">
        <v>0</v>
      </c>
      <c r="AW3854">
        <v>0</v>
      </c>
      <c r="AX3854">
        <v>0</v>
      </c>
      <c r="AY3854">
        <v>0</v>
      </c>
      <c r="AZ3854">
        <v>0</v>
      </c>
      <c r="BA3854">
        <v>0</v>
      </c>
      <c r="BB3854">
        <v>0</v>
      </c>
      <c r="BC3854">
        <v>0</v>
      </c>
      <c r="BD3854">
        <v>0</v>
      </c>
      <c r="BE3854">
        <v>0</v>
      </c>
      <c r="BF3854">
        <v>0</v>
      </c>
      <c r="BG3854" s="20">
        <v>4</v>
      </c>
      <c r="BH3854" s="20">
        <v>0</v>
      </c>
      <c r="BI3854" s="20">
        <v>131</v>
      </c>
      <c r="BJ3854" s="20">
        <v>7</v>
      </c>
      <c r="BK3854" s="20">
        <v>464</v>
      </c>
      <c r="BL3854" s="20">
        <v>1349</v>
      </c>
      <c r="BM3854" s="20">
        <v>784</v>
      </c>
      <c r="BN3854" s="20">
        <v>237</v>
      </c>
      <c r="BO3854" s="20">
        <v>66</v>
      </c>
      <c r="BP3854" s="20"/>
      <c r="BQ3854" s="20"/>
      <c r="BR3854" s="20"/>
      <c r="BS3854" s="20"/>
      <c r="BT3854" s="20"/>
      <c r="BU3854" s="20"/>
      <c r="BV3854" s="20"/>
    </row>
    <row r="3855" spans="1:74" x14ac:dyDescent="0.25">
      <c r="A3855" s="20" t="s">
        <v>676</v>
      </c>
      <c r="B3855" s="20" t="s">
        <v>683</v>
      </c>
      <c r="C3855" s="20" t="s">
        <v>712</v>
      </c>
      <c r="D3855" s="1">
        <v>44542</v>
      </c>
      <c r="E3855">
        <v>173</v>
      </c>
      <c r="F3855">
        <v>4</v>
      </c>
      <c r="G3855">
        <v>1</v>
      </c>
      <c r="H3855">
        <v>0</v>
      </c>
      <c r="I3855">
        <v>0</v>
      </c>
      <c r="J3855">
        <v>82</v>
      </c>
      <c r="K3855">
        <v>12</v>
      </c>
      <c r="L3855">
        <v>15</v>
      </c>
      <c r="M3855">
        <v>5</v>
      </c>
      <c r="N3855">
        <v>7</v>
      </c>
      <c r="O3855">
        <v>7</v>
      </c>
      <c r="P3855">
        <v>0</v>
      </c>
      <c r="Q3855">
        <v>0</v>
      </c>
      <c r="R3855">
        <v>514</v>
      </c>
      <c r="S3855">
        <v>382</v>
      </c>
      <c r="T3855">
        <v>24</v>
      </c>
      <c r="U3855">
        <v>3</v>
      </c>
      <c r="V3855">
        <v>8</v>
      </c>
      <c r="W3855">
        <v>1745</v>
      </c>
      <c r="X3855">
        <v>614</v>
      </c>
      <c r="Y3855">
        <v>107</v>
      </c>
      <c r="Z3855">
        <v>165</v>
      </c>
      <c r="AA3855">
        <v>32</v>
      </c>
      <c r="AB3855">
        <v>993</v>
      </c>
      <c r="AC3855">
        <v>361</v>
      </c>
      <c r="AD3855">
        <v>48</v>
      </c>
      <c r="AE3855">
        <v>78</v>
      </c>
      <c r="AF3855">
        <v>48</v>
      </c>
      <c r="AG3855">
        <v>342</v>
      </c>
      <c r="AH3855">
        <v>50</v>
      </c>
      <c r="AI3855">
        <v>15</v>
      </c>
      <c r="AJ3855">
        <v>53</v>
      </c>
      <c r="AK3855">
        <v>6</v>
      </c>
      <c r="AL3855">
        <v>82</v>
      </c>
      <c r="AM3855">
        <v>43</v>
      </c>
      <c r="AN3855">
        <v>9</v>
      </c>
      <c r="AO3855">
        <v>0</v>
      </c>
      <c r="AP3855">
        <v>2</v>
      </c>
      <c r="AQ3855">
        <v>0</v>
      </c>
      <c r="AR3855">
        <v>0</v>
      </c>
      <c r="AS3855">
        <v>0</v>
      </c>
      <c r="AT3855">
        <v>0</v>
      </c>
      <c r="AU3855">
        <v>0</v>
      </c>
      <c r="AV3855">
        <v>0</v>
      </c>
      <c r="AW3855">
        <v>0</v>
      </c>
      <c r="AX3855">
        <v>0</v>
      </c>
      <c r="AY3855">
        <v>0</v>
      </c>
      <c r="AZ3855">
        <v>0</v>
      </c>
      <c r="BA3855">
        <v>0</v>
      </c>
      <c r="BB3855">
        <v>0</v>
      </c>
      <c r="BC3855">
        <v>0</v>
      </c>
      <c r="BD3855">
        <v>0</v>
      </c>
      <c r="BE3855">
        <v>0</v>
      </c>
      <c r="BF3855">
        <v>0</v>
      </c>
      <c r="BG3855" s="20">
        <v>3</v>
      </c>
      <c r="BH3855" s="20">
        <v>0</v>
      </c>
      <c r="BI3855" s="20">
        <v>129</v>
      </c>
      <c r="BJ3855" s="20">
        <v>7</v>
      </c>
      <c r="BK3855" s="20">
        <v>465</v>
      </c>
      <c r="BL3855" s="20">
        <v>1348</v>
      </c>
      <c r="BM3855" s="20">
        <v>784</v>
      </c>
      <c r="BN3855" s="20">
        <v>240</v>
      </c>
      <c r="BO3855" s="20">
        <v>65</v>
      </c>
      <c r="BP3855" s="20"/>
      <c r="BQ3855" s="20"/>
      <c r="BR3855" s="20"/>
      <c r="BS3855" s="20"/>
      <c r="BT3855" s="20"/>
      <c r="BU3855" s="20"/>
      <c r="BV3855" s="20"/>
    </row>
    <row r="3856" spans="1:74" x14ac:dyDescent="0.25">
      <c r="A3856" s="20" t="s">
        <v>676</v>
      </c>
      <c r="B3856" s="20" t="s">
        <v>683</v>
      </c>
      <c r="C3856" s="20" t="s">
        <v>712</v>
      </c>
      <c r="D3856" s="1">
        <v>44549</v>
      </c>
      <c r="E3856">
        <v>173</v>
      </c>
      <c r="F3856">
        <v>4</v>
      </c>
      <c r="G3856">
        <v>1</v>
      </c>
      <c r="H3856">
        <v>0</v>
      </c>
      <c r="I3856">
        <v>0</v>
      </c>
      <c r="J3856">
        <v>85</v>
      </c>
      <c r="K3856">
        <v>12</v>
      </c>
      <c r="L3856">
        <v>16</v>
      </c>
      <c r="M3856">
        <v>5</v>
      </c>
      <c r="N3856">
        <v>7</v>
      </c>
      <c r="O3856">
        <v>7</v>
      </c>
      <c r="P3856">
        <v>0</v>
      </c>
      <c r="Q3856">
        <v>0</v>
      </c>
      <c r="R3856">
        <v>515</v>
      </c>
      <c r="S3856">
        <v>396</v>
      </c>
      <c r="T3856">
        <v>24</v>
      </c>
      <c r="U3856">
        <v>3</v>
      </c>
      <c r="V3856">
        <v>8</v>
      </c>
      <c r="W3856">
        <v>1744</v>
      </c>
      <c r="X3856">
        <v>720</v>
      </c>
      <c r="Y3856">
        <v>105</v>
      </c>
      <c r="Z3856">
        <v>165</v>
      </c>
      <c r="AA3856">
        <v>31</v>
      </c>
      <c r="AB3856">
        <v>1000</v>
      </c>
      <c r="AC3856">
        <v>475</v>
      </c>
      <c r="AD3856">
        <v>47</v>
      </c>
      <c r="AE3856">
        <v>80</v>
      </c>
      <c r="AF3856">
        <v>43</v>
      </c>
      <c r="AG3856">
        <v>346</v>
      </c>
      <c r="AH3856">
        <v>77</v>
      </c>
      <c r="AI3856">
        <v>15</v>
      </c>
      <c r="AJ3856">
        <v>53</v>
      </c>
      <c r="AK3856">
        <v>7</v>
      </c>
      <c r="AL3856">
        <v>81</v>
      </c>
      <c r="AM3856">
        <v>43</v>
      </c>
      <c r="AN3856">
        <v>9</v>
      </c>
      <c r="AO3856">
        <v>0</v>
      </c>
      <c r="AP3856">
        <v>2</v>
      </c>
      <c r="AQ3856">
        <v>0</v>
      </c>
      <c r="AR3856">
        <v>0</v>
      </c>
      <c r="AS3856">
        <v>0</v>
      </c>
      <c r="AT3856">
        <v>0</v>
      </c>
      <c r="AU3856">
        <v>0</v>
      </c>
      <c r="AV3856">
        <v>0</v>
      </c>
      <c r="AW3856">
        <v>0</v>
      </c>
      <c r="AX3856">
        <v>0</v>
      </c>
      <c r="AY3856">
        <v>0</v>
      </c>
      <c r="AZ3856">
        <v>0</v>
      </c>
      <c r="BA3856">
        <v>0</v>
      </c>
      <c r="BB3856">
        <v>0</v>
      </c>
      <c r="BC3856">
        <v>0</v>
      </c>
      <c r="BD3856">
        <v>0</v>
      </c>
      <c r="BE3856">
        <v>0</v>
      </c>
      <c r="BF3856">
        <v>0</v>
      </c>
      <c r="BG3856" s="20">
        <v>3</v>
      </c>
      <c r="BH3856" s="20">
        <v>0</v>
      </c>
      <c r="BI3856" s="20">
        <v>128</v>
      </c>
      <c r="BJ3856" s="20">
        <v>7</v>
      </c>
      <c r="BK3856" s="20">
        <v>466</v>
      </c>
      <c r="BL3856" s="20">
        <v>1354</v>
      </c>
      <c r="BM3856" s="20">
        <v>794</v>
      </c>
      <c r="BN3856" s="20">
        <v>243</v>
      </c>
      <c r="BO3856" s="20">
        <v>64</v>
      </c>
      <c r="BP3856" s="20">
        <v>7790</v>
      </c>
      <c r="BQ3856" s="20">
        <v>1442</v>
      </c>
      <c r="BR3856" s="20">
        <v>0</v>
      </c>
      <c r="BS3856" s="20">
        <v>170</v>
      </c>
      <c r="BT3856" s="20">
        <v>1960</v>
      </c>
      <c r="BU3856" s="20">
        <v>549</v>
      </c>
      <c r="BV3856" s="20">
        <v>4670</v>
      </c>
    </row>
    <row r="3857" spans="1:74" x14ac:dyDescent="0.25">
      <c r="A3857" s="20" t="s">
        <v>676</v>
      </c>
      <c r="B3857" s="20" t="s">
        <v>683</v>
      </c>
      <c r="C3857" s="20" t="s">
        <v>712</v>
      </c>
      <c r="D3857" s="1">
        <v>44558</v>
      </c>
      <c r="E3857">
        <v>173</v>
      </c>
      <c r="F3857">
        <v>4</v>
      </c>
      <c r="G3857">
        <v>2</v>
      </c>
      <c r="H3857">
        <v>0</v>
      </c>
      <c r="I3857">
        <v>0</v>
      </c>
      <c r="J3857">
        <v>91</v>
      </c>
      <c r="K3857">
        <v>12</v>
      </c>
      <c r="L3857">
        <v>16</v>
      </c>
      <c r="M3857">
        <v>5</v>
      </c>
      <c r="N3857">
        <v>7</v>
      </c>
      <c r="O3857">
        <v>7</v>
      </c>
      <c r="P3857">
        <v>0</v>
      </c>
      <c r="Q3857">
        <v>0</v>
      </c>
      <c r="R3857">
        <v>516</v>
      </c>
      <c r="S3857">
        <v>409</v>
      </c>
      <c r="T3857">
        <v>24</v>
      </c>
      <c r="U3857">
        <v>3</v>
      </c>
      <c r="V3857">
        <v>8</v>
      </c>
      <c r="W3857">
        <v>1745</v>
      </c>
      <c r="X3857">
        <v>813</v>
      </c>
      <c r="Y3857">
        <v>105</v>
      </c>
      <c r="Z3857">
        <v>163</v>
      </c>
      <c r="AA3857">
        <v>29</v>
      </c>
      <c r="AB3857">
        <v>999</v>
      </c>
      <c r="AC3857">
        <v>535</v>
      </c>
      <c r="AD3857">
        <v>47</v>
      </c>
      <c r="AE3857">
        <v>80</v>
      </c>
      <c r="AF3857">
        <v>42</v>
      </c>
      <c r="AG3857">
        <v>346</v>
      </c>
      <c r="AH3857">
        <v>101</v>
      </c>
      <c r="AI3857">
        <v>15</v>
      </c>
      <c r="AJ3857">
        <v>52</v>
      </c>
      <c r="AK3857">
        <v>8</v>
      </c>
      <c r="AL3857">
        <v>81</v>
      </c>
      <c r="AM3857">
        <v>45</v>
      </c>
      <c r="AN3857">
        <v>9</v>
      </c>
      <c r="AO3857">
        <v>0</v>
      </c>
      <c r="AP3857">
        <v>2</v>
      </c>
      <c r="AQ3857">
        <v>0</v>
      </c>
      <c r="AR3857">
        <v>0</v>
      </c>
      <c r="AS3857">
        <v>0</v>
      </c>
      <c r="AT3857">
        <v>0</v>
      </c>
      <c r="AU3857">
        <v>0</v>
      </c>
      <c r="AV3857">
        <v>0</v>
      </c>
      <c r="AW3857">
        <v>0</v>
      </c>
      <c r="AX3857">
        <v>0</v>
      </c>
      <c r="AY3857">
        <v>0</v>
      </c>
      <c r="AZ3857">
        <v>0</v>
      </c>
      <c r="BA3857">
        <v>0</v>
      </c>
      <c r="BB3857">
        <v>0</v>
      </c>
      <c r="BC3857">
        <v>0</v>
      </c>
      <c r="BD3857">
        <v>0</v>
      </c>
      <c r="BE3857">
        <v>0</v>
      </c>
      <c r="BF3857">
        <v>0</v>
      </c>
      <c r="BG3857" s="20">
        <v>4</v>
      </c>
      <c r="BH3857" s="20">
        <v>0</v>
      </c>
      <c r="BI3857" s="20">
        <v>130</v>
      </c>
      <c r="BJ3857" s="20">
        <v>7</v>
      </c>
      <c r="BK3857" s="20">
        <v>468</v>
      </c>
      <c r="BL3857" s="20">
        <v>1363</v>
      </c>
      <c r="BM3857" s="20">
        <v>794</v>
      </c>
      <c r="BN3857" s="20">
        <v>244</v>
      </c>
      <c r="BO3857" s="20">
        <v>64</v>
      </c>
      <c r="BP3857" s="20">
        <v>7808</v>
      </c>
      <c r="BQ3857" s="20">
        <v>2029</v>
      </c>
      <c r="BR3857" s="20">
        <v>0</v>
      </c>
      <c r="BS3857" s="20">
        <v>171</v>
      </c>
      <c r="BT3857" s="20">
        <v>1946</v>
      </c>
      <c r="BU3857" s="20">
        <v>556</v>
      </c>
      <c r="BV3857" s="20">
        <v>4689</v>
      </c>
    </row>
    <row r="3858" spans="1:74" x14ac:dyDescent="0.25">
      <c r="A3858" s="20" t="s">
        <v>676</v>
      </c>
      <c r="B3858" s="20" t="s">
        <v>683</v>
      </c>
      <c r="C3858" s="20" t="s">
        <v>712</v>
      </c>
      <c r="D3858" s="1">
        <v>44564</v>
      </c>
      <c r="E3858">
        <v>174</v>
      </c>
      <c r="F3858">
        <v>4</v>
      </c>
      <c r="G3858">
        <v>2</v>
      </c>
      <c r="H3858">
        <v>0</v>
      </c>
      <c r="I3858">
        <v>0</v>
      </c>
      <c r="J3858">
        <v>95</v>
      </c>
      <c r="K3858">
        <v>12</v>
      </c>
      <c r="L3858">
        <v>16</v>
      </c>
      <c r="M3858">
        <v>5</v>
      </c>
      <c r="N3858">
        <v>7</v>
      </c>
      <c r="O3858">
        <v>7</v>
      </c>
      <c r="P3858">
        <v>0</v>
      </c>
      <c r="Q3858">
        <v>0</v>
      </c>
      <c r="R3858">
        <v>520</v>
      </c>
      <c r="S3858">
        <v>411</v>
      </c>
      <c r="T3858">
        <v>24</v>
      </c>
      <c r="U3858">
        <v>3</v>
      </c>
      <c r="V3858">
        <v>9</v>
      </c>
      <c r="W3858">
        <v>1748</v>
      </c>
      <c r="X3858">
        <v>862</v>
      </c>
      <c r="Y3858">
        <v>103</v>
      </c>
      <c r="Z3858">
        <v>164</v>
      </c>
      <c r="AA3858">
        <v>30</v>
      </c>
      <c r="AB3858">
        <v>1005</v>
      </c>
      <c r="AC3858">
        <v>559</v>
      </c>
      <c r="AD3858">
        <v>47</v>
      </c>
      <c r="AE3858">
        <v>82</v>
      </c>
      <c r="AF3858">
        <v>41</v>
      </c>
      <c r="AG3858">
        <v>344</v>
      </c>
      <c r="AH3858">
        <v>105</v>
      </c>
      <c r="AI3858">
        <v>15</v>
      </c>
      <c r="AJ3858">
        <v>52</v>
      </c>
      <c r="AK3858">
        <v>8</v>
      </c>
      <c r="AL3858">
        <v>82</v>
      </c>
      <c r="AM3858">
        <v>46</v>
      </c>
      <c r="AN3858">
        <v>9</v>
      </c>
      <c r="AO3858">
        <v>0</v>
      </c>
      <c r="AP3858">
        <v>2</v>
      </c>
      <c r="AQ3858">
        <v>0</v>
      </c>
      <c r="AR3858">
        <v>0</v>
      </c>
      <c r="AS3858">
        <v>0</v>
      </c>
      <c r="AT3858">
        <v>0</v>
      </c>
      <c r="AU3858">
        <v>0</v>
      </c>
      <c r="AV3858">
        <v>0</v>
      </c>
      <c r="AW3858">
        <v>0</v>
      </c>
      <c r="AX3858">
        <v>0</v>
      </c>
      <c r="AY3858">
        <v>0</v>
      </c>
      <c r="AZ3858">
        <v>0</v>
      </c>
      <c r="BA3858">
        <v>0</v>
      </c>
      <c r="BB3858">
        <v>0</v>
      </c>
      <c r="BC3858">
        <v>0</v>
      </c>
      <c r="BD3858">
        <v>0</v>
      </c>
      <c r="BE3858">
        <v>0</v>
      </c>
      <c r="BF3858">
        <v>0</v>
      </c>
      <c r="BG3858" s="20">
        <v>4</v>
      </c>
      <c r="BH3858" s="20">
        <v>0</v>
      </c>
      <c r="BI3858" s="20">
        <v>131</v>
      </c>
      <c r="BJ3858" s="20">
        <v>7</v>
      </c>
      <c r="BK3858" s="20">
        <v>472</v>
      </c>
      <c r="BL3858" s="20">
        <v>1363</v>
      </c>
      <c r="BM3858" s="20">
        <v>799</v>
      </c>
      <c r="BN3858" s="20">
        <v>242</v>
      </c>
      <c r="BO3858" s="20">
        <v>65</v>
      </c>
      <c r="BP3858" s="20">
        <v>7816</v>
      </c>
      <c r="BQ3858" s="20">
        <v>2232</v>
      </c>
      <c r="BR3858" s="20">
        <v>0</v>
      </c>
      <c r="BS3858" s="20">
        <v>169</v>
      </c>
      <c r="BT3858" s="20">
        <v>1932</v>
      </c>
      <c r="BU3858" s="20">
        <v>551</v>
      </c>
      <c r="BV3858" s="20">
        <v>4713</v>
      </c>
    </row>
    <row r="3859" spans="1:74" x14ac:dyDescent="0.25">
      <c r="A3859" s="20" t="s">
        <v>676</v>
      </c>
      <c r="B3859" s="20" t="s">
        <v>683</v>
      </c>
      <c r="C3859" s="20" t="s">
        <v>712</v>
      </c>
      <c r="D3859" s="1">
        <v>44570</v>
      </c>
      <c r="E3859">
        <v>174</v>
      </c>
      <c r="F3859">
        <v>4</v>
      </c>
      <c r="G3859">
        <v>2</v>
      </c>
      <c r="H3859">
        <v>0</v>
      </c>
      <c r="I3859">
        <v>0</v>
      </c>
      <c r="J3859">
        <v>97</v>
      </c>
      <c r="K3859">
        <v>12</v>
      </c>
      <c r="L3859">
        <v>16</v>
      </c>
      <c r="M3859">
        <v>5</v>
      </c>
      <c r="N3859">
        <v>7</v>
      </c>
      <c r="O3859">
        <v>7</v>
      </c>
      <c r="P3859">
        <v>0</v>
      </c>
      <c r="Q3859">
        <v>0</v>
      </c>
      <c r="R3859">
        <v>520</v>
      </c>
      <c r="S3859">
        <v>414</v>
      </c>
      <c r="T3859">
        <v>24</v>
      </c>
      <c r="U3859">
        <v>3</v>
      </c>
      <c r="V3859">
        <v>9</v>
      </c>
      <c r="W3859">
        <v>1747</v>
      </c>
      <c r="X3859">
        <v>893</v>
      </c>
      <c r="Y3859">
        <v>102</v>
      </c>
      <c r="Z3859">
        <v>162</v>
      </c>
      <c r="AA3859">
        <v>30</v>
      </c>
      <c r="AB3859">
        <v>1003</v>
      </c>
      <c r="AC3859">
        <v>576</v>
      </c>
      <c r="AD3859">
        <v>47</v>
      </c>
      <c r="AE3859">
        <v>81</v>
      </c>
      <c r="AF3859">
        <v>40</v>
      </c>
      <c r="AG3859">
        <v>346</v>
      </c>
      <c r="AH3859">
        <v>109</v>
      </c>
      <c r="AI3859">
        <v>15</v>
      </c>
      <c r="AJ3859">
        <v>51</v>
      </c>
      <c r="AK3859">
        <v>8</v>
      </c>
      <c r="AL3859">
        <v>83</v>
      </c>
      <c r="AM3859">
        <v>49</v>
      </c>
      <c r="AN3859">
        <v>9</v>
      </c>
      <c r="AO3859">
        <v>0</v>
      </c>
      <c r="AP3859">
        <v>2</v>
      </c>
      <c r="AQ3859">
        <v>0</v>
      </c>
      <c r="AR3859">
        <v>0</v>
      </c>
      <c r="AS3859">
        <v>0</v>
      </c>
      <c r="AT3859">
        <v>0</v>
      </c>
      <c r="AU3859">
        <v>0</v>
      </c>
      <c r="AV3859">
        <v>0</v>
      </c>
      <c r="AW3859">
        <v>0</v>
      </c>
      <c r="AX3859">
        <v>0</v>
      </c>
      <c r="AY3859">
        <v>0</v>
      </c>
      <c r="AZ3859">
        <v>0</v>
      </c>
      <c r="BA3859">
        <v>0</v>
      </c>
      <c r="BB3859">
        <v>0</v>
      </c>
      <c r="BC3859">
        <v>0</v>
      </c>
      <c r="BD3859">
        <v>0</v>
      </c>
      <c r="BE3859">
        <v>0</v>
      </c>
      <c r="BF3859">
        <v>0</v>
      </c>
      <c r="BG3859" s="20">
        <v>4</v>
      </c>
      <c r="BH3859" s="20">
        <v>0</v>
      </c>
      <c r="BI3859" s="20">
        <v>132</v>
      </c>
      <c r="BJ3859" s="20">
        <v>7</v>
      </c>
      <c r="BK3859" s="20">
        <v>472</v>
      </c>
      <c r="BL3859" s="20">
        <v>1365</v>
      </c>
      <c r="BM3859" s="20">
        <v>804</v>
      </c>
      <c r="BN3859" s="20">
        <v>243</v>
      </c>
      <c r="BO3859" s="20">
        <v>67</v>
      </c>
      <c r="BP3859" s="20">
        <v>7819</v>
      </c>
      <c r="BQ3859" s="20">
        <v>2414</v>
      </c>
      <c r="BR3859" s="20">
        <v>0</v>
      </c>
      <c r="BS3859" s="20">
        <v>170</v>
      </c>
      <c r="BT3859" s="20">
        <v>1918</v>
      </c>
      <c r="BU3859" s="20">
        <v>559</v>
      </c>
      <c r="BV3859" s="20">
        <v>4723</v>
      </c>
    </row>
    <row r="3860" spans="1:74" x14ac:dyDescent="0.25">
      <c r="A3860" s="20" t="s">
        <v>676</v>
      </c>
      <c r="B3860" s="20" t="s">
        <v>683</v>
      </c>
      <c r="C3860" s="20" t="s">
        <v>712</v>
      </c>
      <c r="D3860" s="1">
        <v>44578</v>
      </c>
      <c r="E3860">
        <v>173</v>
      </c>
      <c r="F3860">
        <v>4</v>
      </c>
      <c r="G3860">
        <v>2</v>
      </c>
      <c r="H3860">
        <v>0</v>
      </c>
      <c r="I3860">
        <v>0</v>
      </c>
      <c r="J3860">
        <v>98</v>
      </c>
      <c r="K3860">
        <v>12</v>
      </c>
      <c r="L3860">
        <v>16</v>
      </c>
      <c r="M3860">
        <v>5</v>
      </c>
      <c r="N3860">
        <v>7</v>
      </c>
      <c r="O3860">
        <v>7</v>
      </c>
      <c r="P3860">
        <v>0</v>
      </c>
      <c r="Q3860">
        <v>0</v>
      </c>
      <c r="R3860">
        <v>518</v>
      </c>
      <c r="S3860">
        <v>417</v>
      </c>
      <c r="T3860">
        <v>23</v>
      </c>
      <c r="U3860">
        <v>3</v>
      </c>
      <c r="V3860">
        <v>9</v>
      </c>
      <c r="W3860">
        <v>1749</v>
      </c>
      <c r="X3860">
        <v>924</v>
      </c>
      <c r="Y3860">
        <v>101</v>
      </c>
      <c r="Z3860">
        <v>161</v>
      </c>
      <c r="AA3860">
        <v>30</v>
      </c>
      <c r="AB3860">
        <v>1005</v>
      </c>
      <c r="AC3860">
        <v>596</v>
      </c>
      <c r="AD3860">
        <v>47</v>
      </c>
      <c r="AE3860">
        <v>81</v>
      </c>
      <c r="AF3860">
        <v>41</v>
      </c>
      <c r="AG3860">
        <v>346</v>
      </c>
      <c r="AH3860">
        <v>122</v>
      </c>
      <c r="AI3860">
        <v>14</v>
      </c>
      <c r="AJ3860">
        <v>51</v>
      </c>
      <c r="AK3860">
        <v>8</v>
      </c>
      <c r="AL3860">
        <v>84</v>
      </c>
      <c r="AM3860">
        <v>49</v>
      </c>
      <c r="AN3860">
        <v>10</v>
      </c>
      <c r="AO3860">
        <v>0</v>
      </c>
      <c r="AP3860">
        <v>2</v>
      </c>
      <c r="AQ3860">
        <v>0</v>
      </c>
      <c r="AR3860">
        <v>0</v>
      </c>
      <c r="AS3860">
        <v>0</v>
      </c>
      <c r="AT3860">
        <v>0</v>
      </c>
      <c r="AU3860">
        <v>0</v>
      </c>
      <c r="AV3860">
        <v>0</v>
      </c>
      <c r="AW3860">
        <v>0</v>
      </c>
      <c r="AX3860">
        <v>0</v>
      </c>
      <c r="AY3860">
        <v>0</v>
      </c>
      <c r="AZ3860">
        <v>0</v>
      </c>
      <c r="BA3860">
        <v>0</v>
      </c>
      <c r="BB3860">
        <v>0</v>
      </c>
      <c r="BC3860">
        <v>0</v>
      </c>
      <c r="BD3860">
        <v>0</v>
      </c>
      <c r="BE3860">
        <v>0</v>
      </c>
      <c r="BF3860">
        <v>0</v>
      </c>
      <c r="BG3860" s="20">
        <v>4</v>
      </c>
      <c r="BH3860" s="20">
        <v>0</v>
      </c>
      <c r="BI3860" s="20">
        <v>132</v>
      </c>
      <c r="BJ3860" s="20">
        <v>7</v>
      </c>
      <c r="BK3860" s="20">
        <v>471</v>
      </c>
      <c r="BL3860" s="20">
        <v>1371</v>
      </c>
      <c r="BM3860" s="20">
        <v>808</v>
      </c>
      <c r="BN3860" s="20">
        <v>246</v>
      </c>
      <c r="BO3860" s="20">
        <v>67</v>
      </c>
      <c r="BP3860" s="20">
        <v>7829</v>
      </c>
      <c r="BQ3860" s="20">
        <v>2580</v>
      </c>
      <c r="BR3860" s="20">
        <v>0</v>
      </c>
      <c r="BS3860" s="20">
        <v>170</v>
      </c>
      <c r="BT3860" s="20">
        <v>1906</v>
      </c>
      <c r="BU3860" s="20">
        <v>571</v>
      </c>
      <c r="BV3860" s="20">
        <v>4735</v>
      </c>
    </row>
    <row r="3861" spans="1:74" x14ac:dyDescent="0.25">
      <c r="A3861" s="20" t="s">
        <v>676</v>
      </c>
      <c r="B3861" s="20" t="s">
        <v>683</v>
      </c>
      <c r="C3861" s="20" t="s">
        <v>712</v>
      </c>
      <c r="D3861" s="1">
        <v>44584</v>
      </c>
      <c r="E3861">
        <v>175</v>
      </c>
      <c r="F3861">
        <v>4</v>
      </c>
      <c r="G3861">
        <v>2</v>
      </c>
      <c r="H3861">
        <v>0</v>
      </c>
      <c r="I3861">
        <v>0</v>
      </c>
      <c r="J3861">
        <v>100</v>
      </c>
      <c r="K3861">
        <v>12</v>
      </c>
      <c r="L3861">
        <v>16</v>
      </c>
      <c r="M3861">
        <v>5</v>
      </c>
      <c r="N3861">
        <v>7</v>
      </c>
      <c r="O3861">
        <v>7</v>
      </c>
      <c r="P3861">
        <v>0</v>
      </c>
      <c r="Q3861">
        <v>0</v>
      </c>
      <c r="R3861">
        <v>519</v>
      </c>
      <c r="S3861">
        <v>417</v>
      </c>
      <c r="T3861">
        <v>23</v>
      </c>
      <c r="U3861">
        <v>4</v>
      </c>
      <c r="V3861">
        <v>8</v>
      </c>
      <c r="W3861">
        <v>1746</v>
      </c>
      <c r="X3861">
        <v>941</v>
      </c>
      <c r="Y3861">
        <v>100</v>
      </c>
      <c r="Z3861">
        <v>158</v>
      </c>
      <c r="AA3861">
        <v>30</v>
      </c>
      <c r="AB3861">
        <v>1006</v>
      </c>
      <c r="AC3861">
        <v>605</v>
      </c>
      <c r="AD3861">
        <v>46</v>
      </c>
      <c r="AE3861">
        <v>82</v>
      </c>
      <c r="AF3861">
        <v>39</v>
      </c>
      <c r="AG3861">
        <v>349</v>
      </c>
      <c r="AH3861">
        <v>125</v>
      </c>
      <c r="AI3861">
        <v>14</v>
      </c>
      <c r="AJ3861">
        <v>51</v>
      </c>
      <c r="AK3861">
        <v>9</v>
      </c>
      <c r="AL3861">
        <v>82</v>
      </c>
      <c r="AM3861">
        <v>50</v>
      </c>
      <c r="AN3861">
        <v>8</v>
      </c>
      <c r="AO3861">
        <v>0</v>
      </c>
      <c r="AP3861">
        <v>2</v>
      </c>
      <c r="AQ3861">
        <v>0</v>
      </c>
      <c r="AR3861">
        <v>0</v>
      </c>
      <c r="AS3861">
        <v>0</v>
      </c>
      <c r="AT3861">
        <v>0</v>
      </c>
      <c r="AU3861">
        <v>0</v>
      </c>
      <c r="AV3861">
        <v>0</v>
      </c>
      <c r="AW3861">
        <v>0</v>
      </c>
      <c r="AX3861">
        <v>0</v>
      </c>
      <c r="AY3861">
        <v>0</v>
      </c>
      <c r="AZ3861">
        <v>0</v>
      </c>
      <c r="BA3861">
        <v>0</v>
      </c>
      <c r="BB3861">
        <v>0</v>
      </c>
      <c r="BC3861">
        <v>0</v>
      </c>
      <c r="BD3861">
        <v>0</v>
      </c>
      <c r="BE3861">
        <v>0</v>
      </c>
      <c r="BF3861">
        <v>0</v>
      </c>
      <c r="BG3861" s="20">
        <v>4</v>
      </c>
      <c r="BH3861" s="20">
        <v>0</v>
      </c>
      <c r="BI3861" s="20">
        <v>135</v>
      </c>
      <c r="BJ3861" s="20">
        <v>7</v>
      </c>
      <c r="BK3861" s="20">
        <v>472</v>
      </c>
      <c r="BL3861" s="20">
        <v>1375</v>
      </c>
      <c r="BM3861" s="20">
        <v>810</v>
      </c>
      <c r="BN3861" s="20">
        <v>249</v>
      </c>
      <c r="BO3861" s="20">
        <v>67</v>
      </c>
      <c r="BP3861" s="20">
        <v>7827</v>
      </c>
      <c r="BQ3861" s="20">
        <v>2673</v>
      </c>
      <c r="BR3861" s="20">
        <v>0</v>
      </c>
      <c r="BS3861" s="20">
        <v>170</v>
      </c>
      <c r="BT3861" s="20">
        <v>1896</v>
      </c>
      <c r="BU3861" s="20">
        <v>554</v>
      </c>
      <c r="BV3861" s="20">
        <v>4761</v>
      </c>
    </row>
    <row r="3862" spans="1:74" x14ac:dyDescent="0.25">
      <c r="A3862" s="20" t="s">
        <v>676</v>
      </c>
      <c r="B3862" s="20" t="s">
        <v>683</v>
      </c>
      <c r="C3862" s="20" t="s">
        <v>712</v>
      </c>
      <c r="D3862" s="1">
        <v>44592</v>
      </c>
      <c r="E3862">
        <v>175</v>
      </c>
      <c r="F3862">
        <v>4</v>
      </c>
      <c r="G3862">
        <v>2</v>
      </c>
      <c r="H3862">
        <v>0</v>
      </c>
      <c r="I3862">
        <v>0</v>
      </c>
      <c r="J3862">
        <v>102</v>
      </c>
      <c r="K3862">
        <v>12</v>
      </c>
      <c r="L3862">
        <v>15</v>
      </c>
      <c r="M3862">
        <v>5</v>
      </c>
      <c r="N3862">
        <v>7</v>
      </c>
      <c r="O3862">
        <v>7</v>
      </c>
      <c r="P3862">
        <v>0</v>
      </c>
      <c r="Q3862">
        <v>0</v>
      </c>
      <c r="R3862">
        <v>520</v>
      </c>
      <c r="S3862">
        <v>419</v>
      </c>
      <c r="T3862">
        <v>23</v>
      </c>
      <c r="U3862">
        <v>4</v>
      </c>
      <c r="V3862">
        <v>8</v>
      </c>
      <c r="W3862">
        <v>1746</v>
      </c>
      <c r="X3862">
        <v>951</v>
      </c>
      <c r="Y3862">
        <v>100</v>
      </c>
      <c r="Z3862">
        <v>158</v>
      </c>
      <c r="AA3862">
        <v>29</v>
      </c>
      <c r="AB3862">
        <v>1010</v>
      </c>
      <c r="AC3862">
        <v>616</v>
      </c>
      <c r="AD3862">
        <v>46</v>
      </c>
      <c r="AE3862">
        <v>81</v>
      </c>
      <c r="AF3862">
        <v>39</v>
      </c>
      <c r="AG3862">
        <v>348</v>
      </c>
      <c r="AH3862">
        <v>128</v>
      </c>
      <c r="AI3862">
        <v>14</v>
      </c>
      <c r="AJ3862">
        <v>51</v>
      </c>
      <c r="AK3862">
        <v>9</v>
      </c>
      <c r="AL3862">
        <v>83</v>
      </c>
      <c r="AM3862">
        <v>52</v>
      </c>
      <c r="AN3862">
        <v>8</v>
      </c>
      <c r="AO3862">
        <v>0</v>
      </c>
      <c r="AP3862">
        <v>2</v>
      </c>
      <c r="AQ3862">
        <v>0</v>
      </c>
      <c r="AR3862">
        <v>0</v>
      </c>
      <c r="AS3862">
        <v>0</v>
      </c>
      <c r="AT3862">
        <v>0</v>
      </c>
      <c r="AU3862">
        <v>0</v>
      </c>
      <c r="AV3862">
        <v>0</v>
      </c>
      <c r="AW3862">
        <v>0</v>
      </c>
      <c r="AX3862">
        <v>0</v>
      </c>
      <c r="AY3862">
        <v>0</v>
      </c>
      <c r="AZ3862">
        <v>0</v>
      </c>
      <c r="BA3862">
        <v>0</v>
      </c>
      <c r="BB3862">
        <v>0</v>
      </c>
      <c r="BC3862">
        <v>0</v>
      </c>
      <c r="BD3862">
        <v>0</v>
      </c>
      <c r="BE3862">
        <v>0</v>
      </c>
      <c r="BF3862">
        <v>0</v>
      </c>
      <c r="BG3862" s="20">
        <v>4</v>
      </c>
      <c r="BH3862" s="20">
        <v>0</v>
      </c>
      <c r="BI3862" s="20">
        <v>135</v>
      </c>
      <c r="BJ3862" s="20">
        <v>7</v>
      </c>
      <c r="BK3862" s="20">
        <v>473</v>
      </c>
      <c r="BL3862" s="20">
        <v>1376</v>
      </c>
      <c r="BM3862" s="20">
        <v>815</v>
      </c>
      <c r="BN3862" s="20">
        <v>250</v>
      </c>
      <c r="BO3862" s="20">
        <v>69</v>
      </c>
      <c r="BP3862" s="20">
        <v>7802</v>
      </c>
      <c r="BQ3862" s="20">
        <v>2756</v>
      </c>
      <c r="BR3862" s="20">
        <v>0</v>
      </c>
      <c r="BS3862" s="20">
        <v>170</v>
      </c>
      <c r="BT3862" s="20">
        <v>1871</v>
      </c>
      <c r="BU3862" s="20">
        <v>553</v>
      </c>
      <c r="BV3862" s="20">
        <v>4762</v>
      </c>
    </row>
    <row r="3863" spans="1:74" x14ac:dyDescent="0.25">
      <c r="A3863" s="20" t="s">
        <v>676</v>
      </c>
      <c r="B3863" s="20" t="s">
        <v>683</v>
      </c>
      <c r="C3863" s="20" t="s">
        <v>712</v>
      </c>
      <c r="D3863" s="1">
        <v>44599</v>
      </c>
      <c r="E3863">
        <v>177</v>
      </c>
      <c r="F3863">
        <v>4</v>
      </c>
      <c r="G3863">
        <v>2</v>
      </c>
      <c r="H3863">
        <v>0</v>
      </c>
      <c r="I3863">
        <v>0</v>
      </c>
      <c r="J3863">
        <v>105</v>
      </c>
      <c r="K3863">
        <v>12</v>
      </c>
      <c r="L3863">
        <v>15</v>
      </c>
      <c r="M3863">
        <v>5</v>
      </c>
      <c r="N3863">
        <v>8</v>
      </c>
      <c r="O3863">
        <v>7</v>
      </c>
      <c r="P3863">
        <v>0</v>
      </c>
      <c r="Q3863">
        <v>0</v>
      </c>
      <c r="R3863">
        <v>520</v>
      </c>
      <c r="S3863">
        <v>419</v>
      </c>
      <c r="T3863">
        <v>23</v>
      </c>
      <c r="U3863">
        <v>5</v>
      </c>
      <c r="V3863">
        <v>8</v>
      </c>
      <c r="W3863">
        <v>1739</v>
      </c>
      <c r="X3863">
        <v>959</v>
      </c>
      <c r="Y3863">
        <v>99</v>
      </c>
      <c r="Z3863">
        <v>156</v>
      </c>
      <c r="AA3863">
        <v>29</v>
      </c>
      <c r="AB3863">
        <v>1014</v>
      </c>
      <c r="AC3863">
        <v>623</v>
      </c>
      <c r="AD3863">
        <v>45</v>
      </c>
      <c r="AE3863">
        <v>81</v>
      </c>
      <c r="AF3863">
        <v>40</v>
      </c>
      <c r="AG3863">
        <v>348</v>
      </c>
      <c r="AH3863">
        <v>131</v>
      </c>
      <c r="AI3863">
        <v>14</v>
      </c>
      <c r="AJ3863">
        <v>51</v>
      </c>
      <c r="AK3863">
        <v>9</v>
      </c>
      <c r="AL3863">
        <v>83</v>
      </c>
      <c r="AM3863">
        <v>53</v>
      </c>
      <c r="AN3863">
        <v>7</v>
      </c>
      <c r="AO3863">
        <v>0</v>
      </c>
      <c r="AP3863">
        <v>2</v>
      </c>
      <c r="AQ3863">
        <v>0</v>
      </c>
      <c r="AR3863">
        <v>0</v>
      </c>
      <c r="AS3863">
        <v>0</v>
      </c>
      <c r="AT3863">
        <v>0</v>
      </c>
      <c r="AU3863">
        <v>0</v>
      </c>
      <c r="AV3863">
        <v>0</v>
      </c>
      <c r="AW3863">
        <v>0</v>
      </c>
      <c r="AX3863">
        <v>0</v>
      </c>
      <c r="AY3863">
        <v>0</v>
      </c>
      <c r="AZ3863">
        <v>0</v>
      </c>
      <c r="BA3863">
        <v>0</v>
      </c>
      <c r="BB3863">
        <v>0</v>
      </c>
      <c r="BC3863">
        <v>0</v>
      </c>
      <c r="BD3863">
        <v>0</v>
      </c>
      <c r="BE3863">
        <v>0</v>
      </c>
      <c r="BF3863">
        <v>0</v>
      </c>
      <c r="BG3863" s="20">
        <v>4</v>
      </c>
      <c r="BH3863" s="20">
        <v>0</v>
      </c>
      <c r="BI3863" s="20">
        <v>137</v>
      </c>
      <c r="BJ3863" s="20">
        <v>8</v>
      </c>
      <c r="BK3863" s="20">
        <v>473</v>
      </c>
      <c r="BL3863" s="20">
        <v>1375</v>
      </c>
      <c r="BM3863" s="20">
        <v>820</v>
      </c>
      <c r="BN3863" s="20">
        <v>249</v>
      </c>
      <c r="BO3863" s="20">
        <v>70</v>
      </c>
      <c r="BP3863" s="20">
        <v>7816</v>
      </c>
      <c r="BQ3863" s="20">
        <v>2811</v>
      </c>
      <c r="BR3863" s="20">
        <v>0</v>
      </c>
      <c r="BS3863" s="20">
        <v>169</v>
      </c>
      <c r="BT3863" s="20">
        <v>1865</v>
      </c>
      <c r="BU3863" s="20">
        <v>565</v>
      </c>
      <c r="BV3863" s="20">
        <v>4781</v>
      </c>
    </row>
    <row r="3864" spans="1:74" x14ac:dyDescent="0.25">
      <c r="A3864" s="20" t="s">
        <v>676</v>
      </c>
      <c r="B3864" s="20" t="s">
        <v>683</v>
      </c>
      <c r="C3864" s="20" t="s">
        <v>712</v>
      </c>
      <c r="D3864" s="1">
        <v>44606</v>
      </c>
      <c r="E3864">
        <v>179</v>
      </c>
      <c r="F3864">
        <v>4</v>
      </c>
      <c r="G3864">
        <v>2</v>
      </c>
      <c r="H3864">
        <v>0</v>
      </c>
      <c r="I3864">
        <v>0</v>
      </c>
      <c r="J3864">
        <v>108</v>
      </c>
      <c r="K3864">
        <v>12</v>
      </c>
      <c r="L3864">
        <v>15</v>
      </c>
      <c r="M3864">
        <v>5</v>
      </c>
      <c r="N3864">
        <v>8</v>
      </c>
      <c r="O3864">
        <v>7</v>
      </c>
      <c r="P3864">
        <v>0</v>
      </c>
      <c r="Q3864">
        <v>0</v>
      </c>
      <c r="R3864">
        <v>519</v>
      </c>
      <c r="S3864">
        <v>419</v>
      </c>
      <c r="T3864">
        <v>23</v>
      </c>
      <c r="U3864">
        <v>5</v>
      </c>
      <c r="V3864">
        <v>8</v>
      </c>
      <c r="W3864">
        <v>1735</v>
      </c>
      <c r="X3864">
        <v>958</v>
      </c>
      <c r="Y3864">
        <v>98</v>
      </c>
      <c r="Z3864">
        <v>155</v>
      </c>
      <c r="AA3864">
        <v>28</v>
      </c>
      <c r="AB3864">
        <v>1016</v>
      </c>
      <c r="AC3864">
        <v>628</v>
      </c>
      <c r="AD3864">
        <v>46</v>
      </c>
      <c r="AE3864">
        <v>81</v>
      </c>
      <c r="AF3864">
        <v>40</v>
      </c>
      <c r="AG3864">
        <v>351</v>
      </c>
      <c r="AH3864">
        <v>133</v>
      </c>
      <c r="AI3864">
        <v>14</v>
      </c>
      <c r="AJ3864">
        <v>51</v>
      </c>
      <c r="AK3864">
        <v>9</v>
      </c>
      <c r="AL3864">
        <v>83</v>
      </c>
      <c r="AM3864">
        <v>54</v>
      </c>
      <c r="AN3864">
        <v>7</v>
      </c>
      <c r="AO3864">
        <v>0</v>
      </c>
      <c r="AP3864">
        <v>2</v>
      </c>
      <c r="AQ3864">
        <v>0</v>
      </c>
      <c r="AR3864">
        <v>0</v>
      </c>
      <c r="AS3864">
        <v>0</v>
      </c>
      <c r="AT3864">
        <v>0</v>
      </c>
      <c r="AU3864">
        <v>0</v>
      </c>
      <c r="AV3864">
        <v>0</v>
      </c>
      <c r="AW3864">
        <v>0</v>
      </c>
      <c r="AX3864">
        <v>0</v>
      </c>
      <c r="AY3864">
        <v>0</v>
      </c>
      <c r="AZ3864">
        <v>0</v>
      </c>
      <c r="BA3864">
        <v>0</v>
      </c>
      <c r="BB3864">
        <v>0</v>
      </c>
      <c r="BC3864">
        <v>0</v>
      </c>
      <c r="BD3864">
        <v>0</v>
      </c>
      <c r="BE3864">
        <v>0</v>
      </c>
      <c r="BF3864">
        <v>0</v>
      </c>
      <c r="BG3864" s="20">
        <v>4</v>
      </c>
      <c r="BH3864" s="20">
        <v>0</v>
      </c>
      <c r="BI3864" s="20">
        <v>140</v>
      </c>
      <c r="BJ3864" s="20">
        <v>8</v>
      </c>
      <c r="BK3864" s="20">
        <v>473</v>
      </c>
      <c r="BL3864" s="20">
        <v>1373</v>
      </c>
      <c r="BM3864" s="20">
        <v>821</v>
      </c>
      <c r="BN3864" s="20">
        <v>253</v>
      </c>
      <c r="BO3864" s="20">
        <v>70</v>
      </c>
      <c r="BP3864" s="20">
        <v>7818</v>
      </c>
      <c r="BQ3864" s="20">
        <v>2866</v>
      </c>
      <c r="BR3864" s="20">
        <v>0</v>
      </c>
      <c r="BS3864" s="20">
        <v>170</v>
      </c>
      <c r="BT3864" s="20">
        <v>1848</v>
      </c>
      <c r="BU3864" s="20">
        <v>572</v>
      </c>
      <c r="BV3864" s="20">
        <v>4787</v>
      </c>
    </row>
    <row r="3865" spans="1:74" x14ac:dyDescent="0.25">
      <c r="A3865" s="20" t="s">
        <v>676</v>
      </c>
      <c r="B3865" s="20" t="s">
        <v>693</v>
      </c>
      <c r="C3865" s="20" t="s">
        <v>713</v>
      </c>
      <c r="D3865" s="1">
        <v>44493</v>
      </c>
      <c r="E3865">
        <v>80</v>
      </c>
      <c r="F3865">
        <v>1</v>
      </c>
      <c r="G3865">
        <v>0</v>
      </c>
      <c r="H3865">
        <v>1</v>
      </c>
      <c r="I3865">
        <v>0</v>
      </c>
      <c r="J3865">
        <v>17</v>
      </c>
      <c r="K3865">
        <v>4</v>
      </c>
      <c r="L3865">
        <v>8</v>
      </c>
      <c r="M3865">
        <v>1</v>
      </c>
      <c r="N3865">
        <v>4</v>
      </c>
      <c r="O3865">
        <v>0</v>
      </c>
      <c r="P3865">
        <v>2</v>
      </c>
      <c r="Q3865">
        <v>0</v>
      </c>
      <c r="R3865">
        <v>210</v>
      </c>
      <c r="S3865">
        <v>0</v>
      </c>
      <c r="T3865">
        <v>100</v>
      </c>
      <c r="U3865">
        <v>5</v>
      </c>
      <c r="V3865">
        <v>2</v>
      </c>
      <c r="W3865">
        <v>765</v>
      </c>
      <c r="X3865">
        <v>0</v>
      </c>
      <c r="Y3865">
        <v>46</v>
      </c>
      <c r="Z3865">
        <v>107</v>
      </c>
      <c r="AA3865">
        <v>6</v>
      </c>
      <c r="AB3865">
        <v>426</v>
      </c>
      <c r="AC3865">
        <v>23</v>
      </c>
      <c r="AD3865">
        <v>3</v>
      </c>
      <c r="AE3865">
        <v>77</v>
      </c>
      <c r="AF3865">
        <v>4</v>
      </c>
      <c r="AG3865">
        <v>179</v>
      </c>
      <c r="AH3865">
        <v>0</v>
      </c>
      <c r="AI3865">
        <v>11</v>
      </c>
      <c r="AJ3865">
        <v>28</v>
      </c>
      <c r="AK3865">
        <v>1</v>
      </c>
      <c r="AL3865">
        <v>35</v>
      </c>
      <c r="AM3865">
        <v>0</v>
      </c>
      <c r="AN3865">
        <v>4</v>
      </c>
      <c r="AO3865">
        <v>0</v>
      </c>
      <c r="AP3865">
        <v>0</v>
      </c>
      <c r="AQ3865">
        <v>0</v>
      </c>
      <c r="AR3865">
        <v>0</v>
      </c>
      <c r="AS3865">
        <v>0</v>
      </c>
      <c r="AT3865">
        <v>0</v>
      </c>
      <c r="AU3865">
        <v>0</v>
      </c>
      <c r="AV3865">
        <v>0</v>
      </c>
      <c r="AW3865">
        <v>0</v>
      </c>
      <c r="AX3865">
        <v>0</v>
      </c>
      <c r="AY3865">
        <v>0</v>
      </c>
      <c r="AZ3865">
        <v>0</v>
      </c>
      <c r="BA3865">
        <v>0</v>
      </c>
      <c r="BB3865">
        <v>15</v>
      </c>
      <c r="BC3865">
        <v>38</v>
      </c>
      <c r="BD3865">
        <v>0</v>
      </c>
      <c r="BE3865">
        <v>3</v>
      </c>
      <c r="BF3865">
        <v>3</v>
      </c>
      <c r="BG3865" s="20"/>
      <c r="BH3865" s="20"/>
      <c r="BI3865" s="20"/>
      <c r="BJ3865" s="20"/>
      <c r="BK3865" s="20"/>
      <c r="BL3865" s="20"/>
      <c r="BM3865" s="20"/>
      <c r="BN3865" s="20"/>
      <c r="BO3865" s="20"/>
      <c r="BP3865" s="20"/>
      <c r="BQ3865" s="20"/>
      <c r="BR3865" s="20"/>
      <c r="BS3865" s="20"/>
      <c r="BT3865" s="20"/>
      <c r="BU3865" s="20"/>
      <c r="BV3865" s="20"/>
    </row>
    <row r="3866" spans="1:74" x14ac:dyDescent="0.25">
      <c r="A3866" s="20" t="s">
        <v>676</v>
      </c>
      <c r="B3866" s="20" t="s">
        <v>693</v>
      </c>
      <c r="C3866" s="20" t="s">
        <v>713</v>
      </c>
      <c r="D3866" s="1">
        <v>44500</v>
      </c>
      <c r="E3866">
        <v>81</v>
      </c>
      <c r="F3866">
        <v>1</v>
      </c>
      <c r="G3866">
        <v>0</v>
      </c>
      <c r="H3866">
        <v>1</v>
      </c>
      <c r="I3866">
        <v>0</v>
      </c>
      <c r="J3866">
        <v>20</v>
      </c>
      <c r="K3866">
        <v>4</v>
      </c>
      <c r="L3866">
        <v>8</v>
      </c>
      <c r="M3866">
        <v>1</v>
      </c>
      <c r="N3866">
        <v>4</v>
      </c>
      <c r="O3866">
        <v>0</v>
      </c>
      <c r="P3866">
        <v>2</v>
      </c>
      <c r="Q3866">
        <v>0</v>
      </c>
      <c r="R3866">
        <v>209</v>
      </c>
      <c r="S3866">
        <v>0</v>
      </c>
      <c r="T3866">
        <v>107</v>
      </c>
      <c r="U3866">
        <v>5</v>
      </c>
      <c r="V3866">
        <v>1</v>
      </c>
      <c r="W3866">
        <v>768</v>
      </c>
      <c r="X3866">
        <v>0</v>
      </c>
      <c r="Y3866">
        <v>64</v>
      </c>
      <c r="Z3866">
        <v>108</v>
      </c>
      <c r="AA3866">
        <v>7</v>
      </c>
      <c r="AB3866">
        <v>425</v>
      </c>
      <c r="AC3866">
        <v>28</v>
      </c>
      <c r="AD3866">
        <v>3</v>
      </c>
      <c r="AE3866">
        <v>75</v>
      </c>
      <c r="AF3866">
        <v>4</v>
      </c>
      <c r="AG3866">
        <v>182</v>
      </c>
      <c r="AH3866">
        <v>0</v>
      </c>
      <c r="AI3866">
        <v>13</v>
      </c>
      <c r="AJ3866">
        <v>29</v>
      </c>
      <c r="AK3866">
        <v>1</v>
      </c>
      <c r="AL3866">
        <v>34</v>
      </c>
      <c r="AM3866">
        <v>0</v>
      </c>
      <c r="AN3866">
        <v>5</v>
      </c>
      <c r="AO3866">
        <v>0</v>
      </c>
      <c r="AP3866">
        <v>0</v>
      </c>
      <c r="AQ3866">
        <v>0</v>
      </c>
      <c r="AR3866">
        <v>0</v>
      </c>
      <c r="AS3866">
        <v>0</v>
      </c>
      <c r="AT3866">
        <v>0</v>
      </c>
      <c r="AU3866">
        <v>0</v>
      </c>
      <c r="AV3866">
        <v>0</v>
      </c>
      <c r="AW3866">
        <v>0</v>
      </c>
      <c r="AX3866">
        <v>0</v>
      </c>
      <c r="AY3866">
        <v>0</v>
      </c>
      <c r="AZ3866">
        <v>0</v>
      </c>
      <c r="BA3866">
        <v>0</v>
      </c>
      <c r="BB3866">
        <v>15</v>
      </c>
      <c r="BC3866">
        <v>37</v>
      </c>
      <c r="BD3866">
        <v>0</v>
      </c>
      <c r="BE3866">
        <v>3</v>
      </c>
      <c r="BF3866">
        <v>2</v>
      </c>
      <c r="BG3866" s="20"/>
      <c r="BH3866" s="20"/>
      <c r="BI3866" s="20"/>
      <c r="BJ3866" s="20"/>
      <c r="BK3866" s="20"/>
      <c r="BL3866" s="20"/>
      <c r="BM3866" s="20"/>
      <c r="BN3866" s="20"/>
      <c r="BO3866" s="20"/>
      <c r="BP3866" s="20"/>
      <c r="BQ3866" s="20"/>
      <c r="BR3866" s="20"/>
      <c r="BS3866" s="20"/>
      <c r="BT3866" s="20"/>
      <c r="BU3866" s="20"/>
      <c r="BV3866" s="20"/>
    </row>
    <row r="3867" spans="1:74" x14ac:dyDescent="0.25">
      <c r="A3867" s="20" t="s">
        <v>676</v>
      </c>
      <c r="B3867" s="20" t="s">
        <v>693</v>
      </c>
      <c r="C3867" s="20" t="s">
        <v>713</v>
      </c>
      <c r="D3867" s="1">
        <v>44507</v>
      </c>
      <c r="E3867">
        <v>81</v>
      </c>
      <c r="F3867">
        <v>1</v>
      </c>
      <c r="G3867">
        <v>0</v>
      </c>
      <c r="H3867">
        <v>1</v>
      </c>
      <c r="I3867">
        <v>0</v>
      </c>
      <c r="J3867">
        <v>24</v>
      </c>
      <c r="K3867">
        <v>4</v>
      </c>
      <c r="L3867">
        <v>8</v>
      </c>
      <c r="M3867">
        <v>1</v>
      </c>
      <c r="N3867">
        <v>3</v>
      </c>
      <c r="O3867">
        <v>2</v>
      </c>
      <c r="P3867">
        <v>0</v>
      </c>
      <c r="Q3867">
        <v>0</v>
      </c>
      <c r="R3867">
        <v>208</v>
      </c>
      <c r="S3867">
        <v>116</v>
      </c>
      <c r="T3867">
        <v>15</v>
      </c>
      <c r="U3867">
        <v>5</v>
      </c>
      <c r="V3867">
        <v>1</v>
      </c>
      <c r="W3867">
        <v>772</v>
      </c>
      <c r="X3867">
        <v>86</v>
      </c>
      <c r="Y3867">
        <v>37</v>
      </c>
      <c r="Z3867">
        <v>107</v>
      </c>
      <c r="AA3867">
        <v>7</v>
      </c>
      <c r="AB3867">
        <v>427</v>
      </c>
      <c r="AC3867">
        <v>37</v>
      </c>
      <c r="AD3867">
        <v>3</v>
      </c>
      <c r="AE3867">
        <v>74</v>
      </c>
      <c r="AF3867">
        <v>4</v>
      </c>
      <c r="AG3867">
        <v>187</v>
      </c>
      <c r="AH3867">
        <v>15</v>
      </c>
      <c r="AI3867">
        <v>3</v>
      </c>
      <c r="AJ3867">
        <v>30</v>
      </c>
      <c r="AK3867">
        <v>1</v>
      </c>
      <c r="AL3867">
        <v>34</v>
      </c>
      <c r="AM3867">
        <v>5</v>
      </c>
      <c r="AN3867">
        <v>2</v>
      </c>
      <c r="AO3867">
        <v>0</v>
      </c>
      <c r="AP3867">
        <v>0</v>
      </c>
      <c r="AQ3867">
        <v>0</v>
      </c>
      <c r="AR3867">
        <v>0</v>
      </c>
      <c r="AS3867">
        <v>0</v>
      </c>
      <c r="AT3867">
        <v>0</v>
      </c>
      <c r="AU3867">
        <v>0</v>
      </c>
      <c r="AV3867">
        <v>0</v>
      </c>
      <c r="AW3867">
        <v>0</v>
      </c>
      <c r="AX3867">
        <v>0</v>
      </c>
      <c r="AY3867">
        <v>0</v>
      </c>
      <c r="AZ3867">
        <v>0</v>
      </c>
      <c r="BA3867">
        <v>0</v>
      </c>
      <c r="BB3867">
        <v>0</v>
      </c>
      <c r="BC3867">
        <v>0</v>
      </c>
      <c r="BD3867">
        <v>0</v>
      </c>
      <c r="BE3867">
        <v>0</v>
      </c>
      <c r="BF3867">
        <v>0</v>
      </c>
      <c r="BG3867" s="20">
        <v>1</v>
      </c>
      <c r="BH3867" s="20">
        <v>1</v>
      </c>
      <c r="BI3867" s="20">
        <v>66</v>
      </c>
      <c r="BJ3867" s="20">
        <v>3</v>
      </c>
      <c r="BK3867" s="20">
        <v>183</v>
      </c>
      <c r="BL3867" s="20">
        <v>593</v>
      </c>
      <c r="BM3867" s="20">
        <v>333</v>
      </c>
      <c r="BN3867" s="20">
        <v>144</v>
      </c>
      <c r="BO3867" s="20">
        <v>31</v>
      </c>
      <c r="BP3867" s="20"/>
      <c r="BQ3867" s="20"/>
      <c r="BR3867" s="20"/>
      <c r="BS3867" s="20"/>
      <c r="BT3867" s="20"/>
      <c r="BU3867" s="20"/>
      <c r="BV3867" s="20"/>
    </row>
    <row r="3868" spans="1:74" x14ac:dyDescent="0.25">
      <c r="A3868" s="20" t="s">
        <v>676</v>
      </c>
      <c r="B3868" s="20" t="s">
        <v>693</v>
      </c>
      <c r="C3868" s="20" t="s">
        <v>713</v>
      </c>
      <c r="D3868" s="1">
        <v>44514</v>
      </c>
      <c r="E3868">
        <v>82</v>
      </c>
      <c r="F3868">
        <v>1</v>
      </c>
      <c r="G3868">
        <v>0</v>
      </c>
      <c r="H3868">
        <v>1</v>
      </c>
      <c r="I3868">
        <v>0</v>
      </c>
      <c r="J3868">
        <v>26</v>
      </c>
      <c r="K3868">
        <v>4</v>
      </c>
      <c r="L3868">
        <v>8</v>
      </c>
      <c r="M3868">
        <v>1</v>
      </c>
      <c r="N3868">
        <v>3</v>
      </c>
      <c r="O3868">
        <v>2</v>
      </c>
      <c r="P3868">
        <v>0</v>
      </c>
      <c r="Q3868">
        <v>0</v>
      </c>
      <c r="R3868">
        <v>208</v>
      </c>
      <c r="S3868">
        <v>123</v>
      </c>
      <c r="T3868">
        <v>15</v>
      </c>
      <c r="U3868">
        <v>5</v>
      </c>
      <c r="V3868">
        <v>1</v>
      </c>
      <c r="W3868">
        <v>772</v>
      </c>
      <c r="X3868">
        <v>122</v>
      </c>
      <c r="Y3868">
        <v>36</v>
      </c>
      <c r="Z3868">
        <v>104</v>
      </c>
      <c r="AA3868">
        <v>6</v>
      </c>
      <c r="AB3868">
        <v>427</v>
      </c>
      <c r="AC3868">
        <v>48</v>
      </c>
      <c r="AD3868">
        <v>3</v>
      </c>
      <c r="AE3868">
        <v>73</v>
      </c>
      <c r="AF3868">
        <v>4</v>
      </c>
      <c r="AG3868">
        <v>189</v>
      </c>
      <c r="AH3868">
        <v>17</v>
      </c>
      <c r="AI3868">
        <v>3</v>
      </c>
      <c r="AJ3868">
        <v>30</v>
      </c>
      <c r="AK3868">
        <v>1</v>
      </c>
      <c r="AL3868">
        <v>34</v>
      </c>
      <c r="AM3868">
        <v>5</v>
      </c>
      <c r="AN3868">
        <v>2</v>
      </c>
      <c r="AO3868">
        <v>0</v>
      </c>
      <c r="AP3868">
        <v>0</v>
      </c>
      <c r="AQ3868">
        <v>0</v>
      </c>
      <c r="AR3868">
        <v>0</v>
      </c>
      <c r="AS3868">
        <v>0</v>
      </c>
      <c r="AT3868">
        <v>0</v>
      </c>
      <c r="AU3868">
        <v>0</v>
      </c>
      <c r="AV3868">
        <v>0</v>
      </c>
      <c r="AW3868">
        <v>0</v>
      </c>
      <c r="AX3868">
        <v>0</v>
      </c>
      <c r="AY3868">
        <v>0</v>
      </c>
      <c r="AZ3868">
        <v>0</v>
      </c>
      <c r="BA3868">
        <v>0</v>
      </c>
      <c r="BB3868">
        <v>0</v>
      </c>
      <c r="BC3868">
        <v>0</v>
      </c>
      <c r="BD3868">
        <v>0</v>
      </c>
      <c r="BE3868">
        <v>0</v>
      </c>
      <c r="BF3868">
        <v>0</v>
      </c>
      <c r="BG3868" s="20">
        <v>1</v>
      </c>
      <c r="BH3868" s="20">
        <v>1</v>
      </c>
      <c r="BI3868" s="20">
        <v>67</v>
      </c>
      <c r="BJ3868" s="20">
        <v>3</v>
      </c>
      <c r="BK3868" s="20">
        <v>184</v>
      </c>
      <c r="BL3868" s="20">
        <v>597</v>
      </c>
      <c r="BM3868" s="20">
        <v>333</v>
      </c>
      <c r="BN3868" s="20">
        <v>146</v>
      </c>
      <c r="BO3868" s="20">
        <v>31</v>
      </c>
      <c r="BP3868" s="20"/>
      <c r="BQ3868" s="20"/>
      <c r="BR3868" s="20"/>
      <c r="BS3868" s="20"/>
      <c r="BT3868" s="20"/>
      <c r="BU3868" s="20"/>
      <c r="BV3868" s="20"/>
    </row>
    <row r="3869" spans="1:74" x14ac:dyDescent="0.25">
      <c r="A3869" s="20" t="s">
        <v>676</v>
      </c>
      <c r="B3869" s="20" t="s">
        <v>693</v>
      </c>
      <c r="C3869" s="20" t="s">
        <v>713</v>
      </c>
      <c r="D3869" s="1">
        <v>44521</v>
      </c>
      <c r="E3869">
        <v>82</v>
      </c>
      <c r="F3869">
        <v>1</v>
      </c>
      <c r="G3869">
        <v>0</v>
      </c>
      <c r="H3869">
        <v>1</v>
      </c>
      <c r="I3869">
        <v>1</v>
      </c>
      <c r="J3869">
        <v>33</v>
      </c>
      <c r="K3869">
        <v>4</v>
      </c>
      <c r="L3869">
        <v>8</v>
      </c>
      <c r="M3869">
        <v>1</v>
      </c>
      <c r="N3869">
        <v>3</v>
      </c>
      <c r="O3869">
        <v>2</v>
      </c>
      <c r="P3869">
        <v>0</v>
      </c>
      <c r="Q3869">
        <v>0</v>
      </c>
      <c r="R3869">
        <v>209</v>
      </c>
      <c r="S3869">
        <v>128</v>
      </c>
      <c r="T3869">
        <v>15</v>
      </c>
      <c r="U3869">
        <v>5</v>
      </c>
      <c r="V3869">
        <v>2</v>
      </c>
      <c r="W3869">
        <v>772</v>
      </c>
      <c r="X3869">
        <v>140</v>
      </c>
      <c r="Y3869">
        <v>36</v>
      </c>
      <c r="Z3869">
        <v>104</v>
      </c>
      <c r="AA3869">
        <v>6</v>
      </c>
      <c r="AB3869">
        <v>427</v>
      </c>
      <c r="AC3869">
        <v>63</v>
      </c>
      <c r="AD3869">
        <v>3</v>
      </c>
      <c r="AE3869">
        <v>72</v>
      </c>
      <c r="AF3869">
        <v>4</v>
      </c>
      <c r="AG3869">
        <v>190</v>
      </c>
      <c r="AH3869">
        <v>21</v>
      </c>
      <c r="AI3869">
        <v>3</v>
      </c>
      <c r="AJ3869">
        <v>30</v>
      </c>
      <c r="AK3869">
        <v>1</v>
      </c>
      <c r="AL3869">
        <v>35</v>
      </c>
      <c r="AM3869">
        <v>7</v>
      </c>
      <c r="AN3869">
        <v>2</v>
      </c>
      <c r="AO3869">
        <v>0</v>
      </c>
      <c r="AP3869">
        <v>0</v>
      </c>
      <c r="AQ3869">
        <v>0</v>
      </c>
      <c r="AR3869">
        <v>0</v>
      </c>
      <c r="AS3869">
        <v>0</v>
      </c>
      <c r="AT3869">
        <v>0</v>
      </c>
      <c r="AU3869">
        <v>0</v>
      </c>
      <c r="AV3869">
        <v>0</v>
      </c>
      <c r="AW3869">
        <v>0</v>
      </c>
      <c r="AX3869">
        <v>0</v>
      </c>
      <c r="AY3869">
        <v>0</v>
      </c>
      <c r="AZ3869">
        <v>0</v>
      </c>
      <c r="BA3869">
        <v>0</v>
      </c>
      <c r="BB3869">
        <v>0</v>
      </c>
      <c r="BC3869">
        <v>0</v>
      </c>
      <c r="BD3869">
        <v>0</v>
      </c>
      <c r="BE3869">
        <v>0</v>
      </c>
      <c r="BF3869">
        <v>0</v>
      </c>
      <c r="BG3869" s="20">
        <v>1</v>
      </c>
      <c r="BH3869" s="20">
        <v>1</v>
      </c>
      <c r="BI3869" s="20">
        <v>67</v>
      </c>
      <c r="BJ3869" s="20">
        <v>3</v>
      </c>
      <c r="BK3869" s="20">
        <v>184</v>
      </c>
      <c r="BL3869" s="20">
        <v>600</v>
      </c>
      <c r="BM3869" s="20">
        <v>333</v>
      </c>
      <c r="BN3869" s="20">
        <v>148</v>
      </c>
      <c r="BO3869" s="20">
        <v>31</v>
      </c>
      <c r="BP3869" s="20"/>
      <c r="BQ3869" s="20"/>
      <c r="BR3869" s="20"/>
      <c r="BS3869" s="20"/>
      <c r="BT3869" s="20"/>
      <c r="BU3869" s="20"/>
      <c r="BV3869" s="20"/>
    </row>
    <row r="3870" spans="1:74" x14ac:dyDescent="0.25">
      <c r="A3870" s="20" t="s">
        <v>676</v>
      </c>
      <c r="B3870" s="20" t="s">
        <v>693</v>
      </c>
      <c r="C3870" s="20" t="s">
        <v>713</v>
      </c>
      <c r="D3870" s="1">
        <v>44528</v>
      </c>
      <c r="E3870">
        <v>82</v>
      </c>
      <c r="F3870">
        <v>1</v>
      </c>
      <c r="G3870">
        <v>0</v>
      </c>
      <c r="H3870">
        <v>1</v>
      </c>
      <c r="I3870">
        <v>1</v>
      </c>
      <c r="J3870">
        <v>37</v>
      </c>
      <c r="K3870">
        <v>4</v>
      </c>
      <c r="L3870">
        <v>8</v>
      </c>
      <c r="M3870">
        <v>1</v>
      </c>
      <c r="N3870">
        <v>3</v>
      </c>
      <c r="O3870">
        <v>2</v>
      </c>
      <c r="P3870">
        <v>0</v>
      </c>
      <c r="Q3870">
        <v>0</v>
      </c>
      <c r="R3870">
        <v>210</v>
      </c>
      <c r="S3870">
        <v>134</v>
      </c>
      <c r="T3870">
        <v>15</v>
      </c>
      <c r="U3870">
        <v>5</v>
      </c>
      <c r="V3870">
        <v>2</v>
      </c>
      <c r="W3870">
        <v>770</v>
      </c>
      <c r="X3870">
        <v>183</v>
      </c>
      <c r="Y3870">
        <v>36</v>
      </c>
      <c r="Z3870">
        <v>102</v>
      </c>
      <c r="AA3870">
        <v>6</v>
      </c>
      <c r="AB3870">
        <v>430</v>
      </c>
      <c r="AC3870">
        <v>95</v>
      </c>
      <c r="AD3870">
        <v>3</v>
      </c>
      <c r="AE3870">
        <v>71</v>
      </c>
      <c r="AF3870">
        <v>4</v>
      </c>
      <c r="AG3870">
        <v>190</v>
      </c>
      <c r="AH3870">
        <v>23</v>
      </c>
      <c r="AI3870">
        <v>3</v>
      </c>
      <c r="AJ3870">
        <v>30</v>
      </c>
      <c r="AK3870">
        <v>1</v>
      </c>
      <c r="AL3870">
        <v>35</v>
      </c>
      <c r="AM3870">
        <v>7</v>
      </c>
      <c r="AN3870">
        <v>2</v>
      </c>
      <c r="AO3870">
        <v>0</v>
      </c>
      <c r="AP3870">
        <v>0</v>
      </c>
      <c r="AQ3870">
        <v>0</v>
      </c>
      <c r="AR3870">
        <v>0</v>
      </c>
      <c r="AS3870">
        <v>0</v>
      </c>
      <c r="AT3870">
        <v>0</v>
      </c>
      <c r="AU3870">
        <v>0</v>
      </c>
      <c r="AV3870">
        <v>0</v>
      </c>
      <c r="AW3870">
        <v>0</v>
      </c>
      <c r="AX3870">
        <v>0</v>
      </c>
      <c r="AY3870">
        <v>0</v>
      </c>
      <c r="AZ3870">
        <v>0</v>
      </c>
      <c r="BA3870">
        <v>0</v>
      </c>
      <c r="BB3870">
        <v>0</v>
      </c>
      <c r="BC3870">
        <v>0</v>
      </c>
      <c r="BD3870">
        <v>0</v>
      </c>
      <c r="BE3870">
        <v>0</v>
      </c>
      <c r="BF3870">
        <v>0</v>
      </c>
      <c r="BG3870" s="20">
        <v>1</v>
      </c>
      <c r="BH3870" s="20">
        <v>1</v>
      </c>
      <c r="BI3870" s="20">
        <v>67</v>
      </c>
      <c r="BJ3870" s="20">
        <v>3</v>
      </c>
      <c r="BK3870" s="20">
        <v>185</v>
      </c>
      <c r="BL3870" s="20">
        <v>601</v>
      </c>
      <c r="BM3870" s="20">
        <v>337</v>
      </c>
      <c r="BN3870" s="20">
        <v>150</v>
      </c>
      <c r="BO3870" s="20">
        <v>32</v>
      </c>
      <c r="BP3870" s="20"/>
      <c r="BQ3870" s="20"/>
      <c r="BR3870" s="20"/>
      <c r="BS3870" s="20"/>
      <c r="BT3870" s="20"/>
      <c r="BU3870" s="20"/>
      <c r="BV3870" s="20"/>
    </row>
    <row r="3871" spans="1:74" x14ac:dyDescent="0.25">
      <c r="A3871" s="20" t="s">
        <v>676</v>
      </c>
      <c r="B3871" s="20" t="s">
        <v>693</v>
      </c>
      <c r="C3871" s="20" t="s">
        <v>713</v>
      </c>
      <c r="D3871" s="1">
        <v>44535</v>
      </c>
      <c r="E3871">
        <v>82</v>
      </c>
      <c r="F3871">
        <v>1</v>
      </c>
      <c r="G3871">
        <v>0</v>
      </c>
      <c r="H3871">
        <v>1</v>
      </c>
      <c r="I3871">
        <v>1</v>
      </c>
      <c r="J3871">
        <v>40</v>
      </c>
      <c r="K3871">
        <v>4</v>
      </c>
      <c r="L3871">
        <v>8</v>
      </c>
      <c r="M3871">
        <v>1</v>
      </c>
      <c r="N3871">
        <v>3</v>
      </c>
      <c r="O3871">
        <v>2</v>
      </c>
      <c r="P3871">
        <v>0</v>
      </c>
      <c r="Q3871">
        <v>0</v>
      </c>
      <c r="R3871">
        <v>211</v>
      </c>
      <c r="S3871">
        <v>137</v>
      </c>
      <c r="T3871">
        <v>15</v>
      </c>
      <c r="U3871">
        <v>5</v>
      </c>
      <c r="V3871">
        <v>2</v>
      </c>
      <c r="W3871">
        <v>770</v>
      </c>
      <c r="X3871">
        <v>217</v>
      </c>
      <c r="Y3871">
        <v>36</v>
      </c>
      <c r="Z3871">
        <v>101</v>
      </c>
      <c r="AA3871">
        <v>6</v>
      </c>
      <c r="AB3871">
        <v>433</v>
      </c>
      <c r="AC3871">
        <v>140</v>
      </c>
      <c r="AD3871">
        <v>3</v>
      </c>
      <c r="AE3871">
        <v>71</v>
      </c>
      <c r="AF3871">
        <v>4</v>
      </c>
      <c r="AG3871">
        <v>191</v>
      </c>
      <c r="AH3871">
        <v>32</v>
      </c>
      <c r="AI3871">
        <v>3</v>
      </c>
      <c r="AJ3871">
        <v>30</v>
      </c>
      <c r="AK3871">
        <v>1</v>
      </c>
      <c r="AL3871">
        <v>35</v>
      </c>
      <c r="AM3871">
        <v>8</v>
      </c>
      <c r="AN3871">
        <v>2</v>
      </c>
      <c r="AO3871">
        <v>0</v>
      </c>
      <c r="AP3871">
        <v>0</v>
      </c>
      <c r="AQ3871">
        <v>0</v>
      </c>
      <c r="AR3871">
        <v>0</v>
      </c>
      <c r="AS3871">
        <v>0</v>
      </c>
      <c r="AT3871">
        <v>0</v>
      </c>
      <c r="AU3871">
        <v>0</v>
      </c>
      <c r="AV3871">
        <v>0</v>
      </c>
      <c r="AW3871">
        <v>0</v>
      </c>
      <c r="AX3871">
        <v>0</v>
      </c>
      <c r="AY3871">
        <v>0</v>
      </c>
      <c r="AZ3871">
        <v>0</v>
      </c>
      <c r="BA3871">
        <v>0</v>
      </c>
      <c r="BB3871">
        <v>0</v>
      </c>
      <c r="BC3871">
        <v>0</v>
      </c>
      <c r="BD3871">
        <v>0</v>
      </c>
      <c r="BE3871">
        <v>0</v>
      </c>
      <c r="BF3871">
        <v>0</v>
      </c>
      <c r="BG3871" s="20">
        <v>1</v>
      </c>
      <c r="BH3871" s="20">
        <v>1</v>
      </c>
      <c r="BI3871" s="20">
        <v>67</v>
      </c>
      <c r="BJ3871" s="20">
        <v>3</v>
      </c>
      <c r="BK3871" s="20">
        <v>186</v>
      </c>
      <c r="BL3871" s="20">
        <v>601</v>
      </c>
      <c r="BM3871" s="20">
        <v>340</v>
      </c>
      <c r="BN3871" s="20">
        <v>151</v>
      </c>
      <c r="BO3871" s="20">
        <v>32</v>
      </c>
      <c r="BP3871" s="20"/>
      <c r="BQ3871" s="20"/>
      <c r="BR3871" s="20"/>
      <c r="BS3871" s="20"/>
      <c r="BT3871" s="20"/>
      <c r="BU3871" s="20"/>
      <c r="BV3871" s="20"/>
    </row>
    <row r="3872" spans="1:74" x14ac:dyDescent="0.25">
      <c r="A3872" s="20" t="s">
        <v>676</v>
      </c>
      <c r="B3872" s="20" t="s">
        <v>693</v>
      </c>
      <c r="C3872" s="20" t="s">
        <v>713</v>
      </c>
      <c r="D3872" s="1">
        <v>44542</v>
      </c>
      <c r="E3872">
        <v>83</v>
      </c>
      <c r="F3872">
        <v>1</v>
      </c>
      <c r="G3872">
        <v>0</v>
      </c>
      <c r="H3872">
        <v>1</v>
      </c>
      <c r="I3872">
        <v>1</v>
      </c>
      <c r="J3872">
        <v>46</v>
      </c>
      <c r="K3872">
        <v>4</v>
      </c>
      <c r="L3872">
        <v>8</v>
      </c>
      <c r="M3872">
        <v>1</v>
      </c>
      <c r="N3872">
        <v>3</v>
      </c>
      <c r="O3872">
        <v>2</v>
      </c>
      <c r="P3872">
        <v>0</v>
      </c>
      <c r="Q3872">
        <v>0</v>
      </c>
      <c r="R3872">
        <v>210</v>
      </c>
      <c r="S3872">
        <v>142</v>
      </c>
      <c r="T3872">
        <v>15</v>
      </c>
      <c r="U3872">
        <v>5</v>
      </c>
      <c r="V3872">
        <v>2</v>
      </c>
      <c r="W3872">
        <v>765</v>
      </c>
      <c r="X3872">
        <v>266</v>
      </c>
      <c r="Y3872">
        <v>36</v>
      </c>
      <c r="Z3872">
        <v>101</v>
      </c>
      <c r="AA3872">
        <v>5</v>
      </c>
      <c r="AB3872">
        <v>432</v>
      </c>
      <c r="AC3872">
        <v>196</v>
      </c>
      <c r="AD3872">
        <v>3</v>
      </c>
      <c r="AE3872">
        <v>71</v>
      </c>
      <c r="AF3872">
        <v>4</v>
      </c>
      <c r="AG3872">
        <v>190</v>
      </c>
      <c r="AH3872">
        <v>37</v>
      </c>
      <c r="AI3872">
        <v>3</v>
      </c>
      <c r="AJ3872">
        <v>30</v>
      </c>
      <c r="AK3872">
        <v>2</v>
      </c>
      <c r="AL3872">
        <v>36</v>
      </c>
      <c r="AM3872">
        <v>12</v>
      </c>
      <c r="AN3872">
        <v>2</v>
      </c>
      <c r="AO3872">
        <v>0</v>
      </c>
      <c r="AP3872">
        <v>0</v>
      </c>
      <c r="AQ3872">
        <v>0</v>
      </c>
      <c r="AR3872">
        <v>0</v>
      </c>
      <c r="AS3872">
        <v>0</v>
      </c>
      <c r="AT3872">
        <v>0</v>
      </c>
      <c r="AU3872">
        <v>0</v>
      </c>
      <c r="AV3872">
        <v>0</v>
      </c>
      <c r="AW3872">
        <v>0</v>
      </c>
      <c r="AX3872">
        <v>0</v>
      </c>
      <c r="AY3872">
        <v>0</v>
      </c>
      <c r="AZ3872">
        <v>0</v>
      </c>
      <c r="BA3872">
        <v>0</v>
      </c>
      <c r="BB3872">
        <v>0</v>
      </c>
      <c r="BC3872">
        <v>0</v>
      </c>
      <c r="BD3872">
        <v>0</v>
      </c>
      <c r="BE3872">
        <v>0</v>
      </c>
      <c r="BF3872">
        <v>0</v>
      </c>
      <c r="BG3872" s="20">
        <v>1</v>
      </c>
      <c r="BH3872" s="20">
        <v>1</v>
      </c>
      <c r="BI3872" s="20">
        <v>68</v>
      </c>
      <c r="BJ3872" s="20">
        <v>3</v>
      </c>
      <c r="BK3872" s="20">
        <v>185</v>
      </c>
      <c r="BL3872" s="20">
        <v>596</v>
      </c>
      <c r="BM3872" s="20">
        <v>341</v>
      </c>
      <c r="BN3872" s="20">
        <v>151</v>
      </c>
      <c r="BO3872" s="20">
        <v>33</v>
      </c>
      <c r="BP3872" s="20"/>
      <c r="BQ3872" s="20"/>
      <c r="BR3872" s="20"/>
      <c r="BS3872" s="20"/>
      <c r="BT3872" s="20"/>
      <c r="BU3872" s="20"/>
      <c r="BV3872" s="20"/>
    </row>
    <row r="3873" spans="1:74" x14ac:dyDescent="0.25">
      <c r="A3873" s="20" t="s">
        <v>676</v>
      </c>
      <c r="B3873" s="20" t="s">
        <v>693</v>
      </c>
      <c r="C3873" s="20" t="s">
        <v>713</v>
      </c>
      <c r="D3873" s="1">
        <v>44549</v>
      </c>
      <c r="E3873">
        <v>85</v>
      </c>
      <c r="F3873">
        <v>1</v>
      </c>
      <c r="G3873">
        <v>0</v>
      </c>
      <c r="H3873">
        <v>1</v>
      </c>
      <c r="I3873">
        <v>1</v>
      </c>
      <c r="J3873">
        <v>51</v>
      </c>
      <c r="K3873">
        <v>4</v>
      </c>
      <c r="L3873">
        <v>8</v>
      </c>
      <c r="M3873">
        <v>2</v>
      </c>
      <c r="N3873">
        <v>3</v>
      </c>
      <c r="O3873">
        <v>2</v>
      </c>
      <c r="P3873">
        <v>0</v>
      </c>
      <c r="Q3873">
        <v>0</v>
      </c>
      <c r="R3873">
        <v>211</v>
      </c>
      <c r="S3873">
        <v>148</v>
      </c>
      <c r="T3873">
        <v>15</v>
      </c>
      <c r="U3873">
        <v>5</v>
      </c>
      <c r="V3873">
        <v>2</v>
      </c>
      <c r="W3873">
        <v>765</v>
      </c>
      <c r="X3873">
        <v>323</v>
      </c>
      <c r="Y3873">
        <v>36</v>
      </c>
      <c r="Z3873">
        <v>99</v>
      </c>
      <c r="AA3873">
        <v>4</v>
      </c>
      <c r="AB3873">
        <v>440</v>
      </c>
      <c r="AC3873">
        <v>231</v>
      </c>
      <c r="AD3873">
        <v>3</v>
      </c>
      <c r="AE3873">
        <v>71</v>
      </c>
      <c r="AF3873">
        <v>7</v>
      </c>
      <c r="AG3873">
        <v>192</v>
      </c>
      <c r="AH3873">
        <v>68</v>
      </c>
      <c r="AI3873">
        <v>3</v>
      </c>
      <c r="AJ3873">
        <v>29</v>
      </c>
      <c r="AK3873">
        <v>2</v>
      </c>
      <c r="AL3873">
        <v>36</v>
      </c>
      <c r="AM3873">
        <v>19</v>
      </c>
      <c r="AN3873">
        <v>2</v>
      </c>
      <c r="AO3873">
        <v>0</v>
      </c>
      <c r="AP3873">
        <v>0</v>
      </c>
      <c r="AQ3873">
        <v>0</v>
      </c>
      <c r="AR3873">
        <v>0</v>
      </c>
      <c r="AS3873">
        <v>0</v>
      </c>
      <c r="AT3873">
        <v>0</v>
      </c>
      <c r="AU3873">
        <v>0</v>
      </c>
      <c r="AV3873">
        <v>0</v>
      </c>
      <c r="AW3873">
        <v>0</v>
      </c>
      <c r="AX3873">
        <v>0</v>
      </c>
      <c r="AY3873">
        <v>0</v>
      </c>
      <c r="AZ3873">
        <v>0</v>
      </c>
      <c r="BA3873">
        <v>0</v>
      </c>
      <c r="BB3873">
        <v>0</v>
      </c>
      <c r="BC3873">
        <v>0</v>
      </c>
      <c r="BD3873">
        <v>0</v>
      </c>
      <c r="BE3873">
        <v>0</v>
      </c>
      <c r="BF3873">
        <v>0</v>
      </c>
      <c r="BG3873" s="20">
        <v>1</v>
      </c>
      <c r="BH3873" s="20">
        <v>1</v>
      </c>
      <c r="BI3873" s="20">
        <v>69</v>
      </c>
      <c r="BJ3873" s="20">
        <v>3</v>
      </c>
      <c r="BK3873" s="20">
        <v>186</v>
      </c>
      <c r="BL3873" s="20">
        <v>599</v>
      </c>
      <c r="BM3873" s="20">
        <v>347</v>
      </c>
      <c r="BN3873" s="20">
        <v>154</v>
      </c>
      <c r="BO3873" s="20">
        <v>33</v>
      </c>
      <c r="BP3873" s="20">
        <v>4159</v>
      </c>
      <c r="BQ3873" s="20">
        <v>1053</v>
      </c>
      <c r="BR3873" s="20">
        <v>0</v>
      </c>
      <c r="BS3873" s="20">
        <v>38</v>
      </c>
      <c r="BT3873" s="20">
        <v>983</v>
      </c>
      <c r="BU3873" s="20">
        <v>138</v>
      </c>
      <c r="BV3873" s="20">
        <v>2846</v>
      </c>
    </row>
    <row r="3874" spans="1:74" x14ac:dyDescent="0.25">
      <c r="A3874" s="20" t="s">
        <v>676</v>
      </c>
      <c r="B3874" s="20" t="s">
        <v>693</v>
      </c>
      <c r="C3874" s="20" t="s">
        <v>713</v>
      </c>
      <c r="D3874" s="1">
        <v>44558</v>
      </c>
      <c r="E3874">
        <v>85</v>
      </c>
      <c r="F3874">
        <v>1</v>
      </c>
      <c r="G3874">
        <v>0</v>
      </c>
      <c r="H3874">
        <v>1</v>
      </c>
      <c r="I3874">
        <v>1</v>
      </c>
      <c r="J3874">
        <v>56</v>
      </c>
      <c r="K3874">
        <v>4</v>
      </c>
      <c r="L3874">
        <v>8</v>
      </c>
      <c r="M3874">
        <v>2</v>
      </c>
      <c r="N3874">
        <v>3</v>
      </c>
      <c r="O3874">
        <v>2</v>
      </c>
      <c r="P3874">
        <v>0</v>
      </c>
      <c r="Q3874">
        <v>0</v>
      </c>
      <c r="R3874">
        <v>210</v>
      </c>
      <c r="S3874">
        <v>150</v>
      </c>
      <c r="T3874">
        <v>15</v>
      </c>
      <c r="U3874">
        <v>5</v>
      </c>
      <c r="V3874">
        <v>2</v>
      </c>
      <c r="W3874">
        <v>767</v>
      </c>
      <c r="X3874">
        <v>363</v>
      </c>
      <c r="Y3874">
        <v>37</v>
      </c>
      <c r="Z3874">
        <v>97</v>
      </c>
      <c r="AA3874">
        <v>5</v>
      </c>
      <c r="AB3874">
        <v>440</v>
      </c>
      <c r="AC3874">
        <v>249</v>
      </c>
      <c r="AD3874">
        <v>4</v>
      </c>
      <c r="AE3874">
        <v>70</v>
      </c>
      <c r="AF3874">
        <v>7</v>
      </c>
      <c r="AG3874">
        <v>192</v>
      </c>
      <c r="AH3874">
        <v>85</v>
      </c>
      <c r="AI3874">
        <v>2</v>
      </c>
      <c r="AJ3874">
        <v>29</v>
      </c>
      <c r="AK3874">
        <v>2</v>
      </c>
      <c r="AL3874">
        <v>36</v>
      </c>
      <c r="AM3874">
        <v>23</v>
      </c>
      <c r="AN3874">
        <v>2</v>
      </c>
      <c r="AO3874">
        <v>0</v>
      </c>
      <c r="AP3874">
        <v>0</v>
      </c>
      <c r="AQ3874">
        <v>0</v>
      </c>
      <c r="AR3874">
        <v>0</v>
      </c>
      <c r="AS3874">
        <v>0</v>
      </c>
      <c r="AT3874">
        <v>0</v>
      </c>
      <c r="AU3874">
        <v>0</v>
      </c>
      <c r="AV3874">
        <v>0</v>
      </c>
      <c r="AW3874">
        <v>0</v>
      </c>
      <c r="AX3874">
        <v>0</v>
      </c>
      <c r="AY3874">
        <v>0</v>
      </c>
      <c r="AZ3874">
        <v>0</v>
      </c>
      <c r="BA3874">
        <v>0</v>
      </c>
      <c r="BB3874">
        <v>0</v>
      </c>
      <c r="BC3874">
        <v>0</v>
      </c>
      <c r="BD3874">
        <v>0</v>
      </c>
      <c r="BE3874">
        <v>0</v>
      </c>
      <c r="BF3874">
        <v>0</v>
      </c>
      <c r="BG3874" s="20">
        <v>1</v>
      </c>
      <c r="BH3874" s="20">
        <v>1</v>
      </c>
      <c r="BI3874" s="20">
        <v>68</v>
      </c>
      <c r="BJ3874" s="20">
        <v>3</v>
      </c>
      <c r="BK3874" s="20">
        <v>185</v>
      </c>
      <c r="BL3874" s="20">
        <v>600</v>
      </c>
      <c r="BM3874" s="20">
        <v>348</v>
      </c>
      <c r="BN3874" s="20">
        <v>156</v>
      </c>
      <c r="BO3874" s="20">
        <v>33</v>
      </c>
      <c r="BP3874" s="20">
        <v>4187</v>
      </c>
      <c r="BQ3874" s="20">
        <v>1501</v>
      </c>
      <c r="BR3874" s="20">
        <v>0</v>
      </c>
      <c r="BS3874" s="20">
        <v>39</v>
      </c>
      <c r="BT3874" s="20">
        <v>967</v>
      </c>
      <c r="BU3874" s="20">
        <v>147</v>
      </c>
      <c r="BV3874" s="20">
        <v>2873</v>
      </c>
    </row>
    <row r="3875" spans="1:74" x14ac:dyDescent="0.25">
      <c r="A3875" s="20" t="s">
        <v>676</v>
      </c>
      <c r="B3875" s="20" t="s">
        <v>693</v>
      </c>
      <c r="C3875" s="20" t="s">
        <v>713</v>
      </c>
      <c r="D3875" s="1">
        <v>44564</v>
      </c>
      <c r="E3875">
        <v>84</v>
      </c>
      <c r="F3875">
        <v>1</v>
      </c>
      <c r="G3875">
        <v>0</v>
      </c>
      <c r="H3875">
        <v>1</v>
      </c>
      <c r="I3875">
        <v>1</v>
      </c>
      <c r="J3875">
        <v>57</v>
      </c>
      <c r="K3875">
        <v>4</v>
      </c>
      <c r="L3875">
        <v>8</v>
      </c>
      <c r="M3875">
        <v>1</v>
      </c>
      <c r="N3875">
        <v>3</v>
      </c>
      <c r="O3875">
        <v>2</v>
      </c>
      <c r="P3875">
        <v>0</v>
      </c>
      <c r="Q3875">
        <v>0</v>
      </c>
      <c r="R3875">
        <v>211</v>
      </c>
      <c r="S3875">
        <v>154</v>
      </c>
      <c r="T3875">
        <v>15</v>
      </c>
      <c r="U3875">
        <v>5</v>
      </c>
      <c r="V3875">
        <v>2</v>
      </c>
      <c r="W3875">
        <v>766</v>
      </c>
      <c r="X3875">
        <v>383</v>
      </c>
      <c r="Y3875">
        <v>37</v>
      </c>
      <c r="Z3875">
        <v>97</v>
      </c>
      <c r="AA3875">
        <v>7</v>
      </c>
      <c r="AB3875">
        <v>440</v>
      </c>
      <c r="AC3875">
        <v>255</v>
      </c>
      <c r="AD3875">
        <v>4</v>
      </c>
      <c r="AE3875">
        <v>70</v>
      </c>
      <c r="AF3875">
        <v>8</v>
      </c>
      <c r="AG3875">
        <v>192</v>
      </c>
      <c r="AH3875">
        <v>88</v>
      </c>
      <c r="AI3875">
        <v>2</v>
      </c>
      <c r="AJ3875">
        <v>28</v>
      </c>
      <c r="AK3875">
        <v>2</v>
      </c>
      <c r="AL3875">
        <v>37</v>
      </c>
      <c r="AM3875">
        <v>25</v>
      </c>
      <c r="AN3875">
        <v>2</v>
      </c>
      <c r="AO3875">
        <v>0</v>
      </c>
      <c r="AP3875">
        <v>0</v>
      </c>
      <c r="AQ3875">
        <v>0</v>
      </c>
      <c r="AR3875">
        <v>0</v>
      </c>
      <c r="AS3875">
        <v>0</v>
      </c>
      <c r="AT3875">
        <v>0</v>
      </c>
      <c r="AU3875">
        <v>0</v>
      </c>
      <c r="AV3875">
        <v>0</v>
      </c>
      <c r="AW3875">
        <v>0</v>
      </c>
      <c r="AX3875">
        <v>0</v>
      </c>
      <c r="AY3875">
        <v>0</v>
      </c>
      <c r="AZ3875">
        <v>0</v>
      </c>
      <c r="BA3875">
        <v>0</v>
      </c>
      <c r="BB3875">
        <v>0</v>
      </c>
      <c r="BC3875">
        <v>0</v>
      </c>
      <c r="BD3875">
        <v>0</v>
      </c>
      <c r="BE3875">
        <v>0</v>
      </c>
      <c r="BF3875">
        <v>0</v>
      </c>
      <c r="BG3875" s="20">
        <v>1</v>
      </c>
      <c r="BH3875" s="20">
        <v>1</v>
      </c>
      <c r="BI3875" s="20">
        <v>68</v>
      </c>
      <c r="BJ3875" s="20">
        <v>3</v>
      </c>
      <c r="BK3875" s="20">
        <v>186</v>
      </c>
      <c r="BL3875" s="20">
        <v>599</v>
      </c>
      <c r="BM3875" s="20">
        <v>347</v>
      </c>
      <c r="BN3875" s="20">
        <v>156</v>
      </c>
      <c r="BO3875" s="20">
        <v>34</v>
      </c>
      <c r="BP3875" s="20">
        <v>4187</v>
      </c>
      <c r="BQ3875" s="20">
        <v>1624</v>
      </c>
      <c r="BR3875" s="20">
        <v>0</v>
      </c>
      <c r="BS3875" s="20">
        <v>40</v>
      </c>
      <c r="BT3875" s="20">
        <v>962</v>
      </c>
      <c r="BU3875" s="20">
        <v>148</v>
      </c>
      <c r="BV3875" s="20">
        <v>2877</v>
      </c>
    </row>
    <row r="3876" spans="1:74" x14ac:dyDescent="0.25">
      <c r="A3876" s="20" t="s">
        <v>676</v>
      </c>
      <c r="B3876" s="20" t="s">
        <v>693</v>
      </c>
      <c r="C3876" s="20" t="s">
        <v>713</v>
      </c>
      <c r="D3876" s="1">
        <v>44570</v>
      </c>
      <c r="E3876">
        <v>85</v>
      </c>
      <c r="F3876">
        <v>1</v>
      </c>
      <c r="G3876">
        <v>0</v>
      </c>
      <c r="H3876">
        <v>1</v>
      </c>
      <c r="I3876">
        <v>1</v>
      </c>
      <c r="J3876">
        <v>57</v>
      </c>
      <c r="K3876">
        <v>4</v>
      </c>
      <c r="L3876">
        <v>8</v>
      </c>
      <c r="M3876">
        <v>2</v>
      </c>
      <c r="N3876">
        <v>3</v>
      </c>
      <c r="O3876">
        <v>2</v>
      </c>
      <c r="P3876">
        <v>0</v>
      </c>
      <c r="Q3876">
        <v>0</v>
      </c>
      <c r="R3876">
        <v>210</v>
      </c>
      <c r="S3876">
        <v>156</v>
      </c>
      <c r="T3876">
        <v>15</v>
      </c>
      <c r="U3876">
        <v>5</v>
      </c>
      <c r="V3876">
        <v>2</v>
      </c>
      <c r="W3876">
        <v>769</v>
      </c>
      <c r="X3876">
        <v>404</v>
      </c>
      <c r="Y3876">
        <v>36</v>
      </c>
      <c r="Z3876">
        <v>97</v>
      </c>
      <c r="AA3876">
        <v>8</v>
      </c>
      <c r="AB3876">
        <v>441</v>
      </c>
      <c r="AC3876">
        <v>267</v>
      </c>
      <c r="AD3876">
        <v>4</v>
      </c>
      <c r="AE3876">
        <v>70</v>
      </c>
      <c r="AF3876">
        <v>6</v>
      </c>
      <c r="AG3876">
        <v>198</v>
      </c>
      <c r="AH3876">
        <v>100</v>
      </c>
      <c r="AI3876">
        <v>2</v>
      </c>
      <c r="AJ3876">
        <v>28</v>
      </c>
      <c r="AK3876">
        <v>2</v>
      </c>
      <c r="AL3876">
        <v>38</v>
      </c>
      <c r="AM3876">
        <v>26</v>
      </c>
      <c r="AN3876">
        <v>2</v>
      </c>
      <c r="AO3876">
        <v>0</v>
      </c>
      <c r="AP3876">
        <v>0</v>
      </c>
      <c r="AQ3876">
        <v>0</v>
      </c>
      <c r="AR3876">
        <v>0</v>
      </c>
      <c r="AS3876">
        <v>0</v>
      </c>
      <c r="AT3876">
        <v>0</v>
      </c>
      <c r="AU3876">
        <v>0</v>
      </c>
      <c r="AV3876">
        <v>0</v>
      </c>
      <c r="AW3876">
        <v>0</v>
      </c>
      <c r="AX3876">
        <v>0</v>
      </c>
      <c r="AY3876">
        <v>0</v>
      </c>
      <c r="AZ3876">
        <v>0</v>
      </c>
      <c r="BA3876">
        <v>0</v>
      </c>
      <c r="BB3876">
        <v>0</v>
      </c>
      <c r="BC3876">
        <v>0</v>
      </c>
      <c r="BD3876">
        <v>0</v>
      </c>
      <c r="BE3876">
        <v>0</v>
      </c>
      <c r="BF3876">
        <v>0</v>
      </c>
      <c r="BG3876" s="20">
        <v>1</v>
      </c>
      <c r="BH3876" s="20">
        <v>1</v>
      </c>
      <c r="BI3876" s="20">
        <v>68</v>
      </c>
      <c r="BJ3876" s="20">
        <v>3</v>
      </c>
      <c r="BK3876" s="20">
        <v>185</v>
      </c>
      <c r="BL3876" s="20">
        <v>603</v>
      </c>
      <c r="BM3876" s="20">
        <v>349</v>
      </c>
      <c r="BN3876" s="20">
        <v>160</v>
      </c>
      <c r="BO3876" s="20">
        <v>35</v>
      </c>
      <c r="BP3876" s="20">
        <v>4204</v>
      </c>
      <c r="BQ3876" s="20">
        <v>1781</v>
      </c>
      <c r="BR3876" s="20">
        <v>0</v>
      </c>
      <c r="BS3876" s="20">
        <v>41</v>
      </c>
      <c r="BT3876" s="20">
        <v>960</v>
      </c>
      <c r="BU3876" s="20">
        <v>146</v>
      </c>
      <c r="BV3876" s="20">
        <v>2888</v>
      </c>
    </row>
    <row r="3877" spans="1:74" x14ac:dyDescent="0.25">
      <c r="A3877" s="20" t="s">
        <v>676</v>
      </c>
      <c r="B3877" s="20" t="s">
        <v>693</v>
      </c>
      <c r="C3877" s="20" t="s">
        <v>713</v>
      </c>
      <c r="D3877" s="1">
        <v>44578</v>
      </c>
      <c r="E3877">
        <v>84</v>
      </c>
      <c r="F3877">
        <v>1</v>
      </c>
      <c r="G3877">
        <v>0</v>
      </c>
      <c r="H3877">
        <v>1</v>
      </c>
      <c r="I3877">
        <v>1</v>
      </c>
      <c r="J3877">
        <v>56</v>
      </c>
      <c r="K3877">
        <v>4</v>
      </c>
      <c r="L3877">
        <v>8</v>
      </c>
      <c r="M3877">
        <v>2</v>
      </c>
      <c r="N3877">
        <v>3</v>
      </c>
      <c r="O3877">
        <v>2</v>
      </c>
      <c r="P3877">
        <v>0</v>
      </c>
      <c r="Q3877">
        <v>0</v>
      </c>
      <c r="R3877">
        <v>211</v>
      </c>
      <c r="S3877">
        <v>159</v>
      </c>
      <c r="T3877">
        <v>15</v>
      </c>
      <c r="U3877">
        <v>5</v>
      </c>
      <c r="V3877">
        <v>2</v>
      </c>
      <c r="W3877">
        <v>767</v>
      </c>
      <c r="X3877">
        <v>428</v>
      </c>
      <c r="Y3877">
        <v>35</v>
      </c>
      <c r="Z3877">
        <v>96</v>
      </c>
      <c r="AA3877">
        <v>8</v>
      </c>
      <c r="AB3877">
        <v>441</v>
      </c>
      <c r="AC3877">
        <v>271</v>
      </c>
      <c r="AD3877">
        <v>4</v>
      </c>
      <c r="AE3877">
        <v>70</v>
      </c>
      <c r="AF3877">
        <v>6</v>
      </c>
      <c r="AG3877">
        <v>200</v>
      </c>
      <c r="AH3877">
        <v>111</v>
      </c>
      <c r="AI3877">
        <v>3</v>
      </c>
      <c r="AJ3877">
        <v>28</v>
      </c>
      <c r="AK3877">
        <v>3</v>
      </c>
      <c r="AL3877">
        <v>38</v>
      </c>
      <c r="AM3877">
        <v>26</v>
      </c>
      <c r="AN3877">
        <v>2</v>
      </c>
      <c r="AO3877">
        <v>0</v>
      </c>
      <c r="AP3877">
        <v>0</v>
      </c>
      <c r="AQ3877">
        <v>0</v>
      </c>
      <c r="AR3877">
        <v>0</v>
      </c>
      <c r="AS3877">
        <v>0</v>
      </c>
      <c r="AT3877">
        <v>0</v>
      </c>
      <c r="AU3877">
        <v>0</v>
      </c>
      <c r="AV3877">
        <v>0</v>
      </c>
      <c r="AW3877">
        <v>0</v>
      </c>
      <c r="AX3877">
        <v>0</v>
      </c>
      <c r="AY3877">
        <v>0</v>
      </c>
      <c r="AZ3877">
        <v>0</v>
      </c>
      <c r="BA3877">
        <v>0</v>
      </c>
      <c r="BB3877">
        <v>0</v>
      </c>
      <c r="BC3877">
        <v>0</v>
      </c>
      <c r="BD3877">
        <v>0</v>
      </c>
      <c r="BE3877">
        <v>0</v>
      </c>
      <c r="BF3877">
        <v>0</v>
      </c>
      <c r="BG3877" s="20">
        <v>1</v>
      </c>
      <c r="BH3877" s="20">
        <v>1</v>
      </c>
      <c r="BI3877" s="20">
        <v>67</v>
      </c>
      <c r="BJ3877" s="20">
        <v>3</v>
      </c>
      <c r="BK3877" s="20">
        <v>186</v>
      </c>
      <c r="BL3877" s="20">
        <v>605</v>
      </c>
      <c r="BM3877" s="20">
        <v>349</v>
      </c>
      <c r="BN3877" s="20">
        <v>160</v>
      </c>
      <c r="BO3877" s="20">
        <v>35</v>
      </c>
      <c r="BP3877" s="20">
        <v>4228</v>
      </c>
      <c r="BQ3877" s="20">
        <v>1913</v>
      </c>
      <c r="BR3877" s="20">
        <v>0</v>
      </c>
      <c r="BS3877" s="20">
        <v>41</v>
      </c>
      <c r="BT3877" s="20">
        <v>958</v>
      </c>
      <c r="BU3877" s="20">
        <v>146</v>
      </c>
      <c r="BV3877" s="20">
        <v>2914</v>
      </c>
    </row>
    <row r="3878" spans="1:74" x14ac:dyDescent="0.25">
      <c r="A3878" s="20" t="s">
        <v>676</v>
      </c>
      <c r="B3878" s="20" t="s">
        <v>693</v>
      </c>
      <c r="C3878" s="20" t="s">
        <v>713</v>
      </c>
      <c r="D3878" s="1">
        <v>44584</v>
      </c>
      <c r="E3878">
        <v>84</v>
      </c>
      <c r="F3878">
        <v>1</v>
      </c>
      <c r="G3878">
        <v>0</v>
      </c>
      <c r="H3878">
        <v>1</v>
      </c>
      <c r="I3878">
        <v>1</v>
      </c>
      <c r="J3878">
        <v>56</v>
      </c>
      <c r="K3878">
        <v>4</v>
      </c>
      <c r="L3878">
        <v>8</v>
      </c>
      <c r="M3878">
        <v>2</v>
      </c>
      <c r="N3878">
        <v>3</v>
      </c>
      <c r="O3878">
        <v>2</v>
      </c>
      <c r="P3878">
        <v>0</v>
      </c>
      <c r="Q3878">
        <v>0</v>
      </c>
      <c r="R3878">
        <v>211</v>
      </c>
      <c r="S3878">
        <v>160</v>
      </c>
      <c r="T3878">
        <v>15</v>
      </c>
      <c r="U3878">
        <v>5</v>
      </c>
      <c r="V3878">
        <v>2</v>
      </c>
      <c r="W3878">
        <v>769</v>
      </c>
      <c r="X3878">
        <v>438</v>
      </c>
      <c r="Y3878">
        <v>35</v>
      </c>
      <c r="Z3878">
        <v>93</v>
      </c>
      <c r="AA3878">
        <v>8</v>
      </c>
      <c r="AB3878">
        <v>441</v>
      </c>
      <c r="AC3878">
        <v>272</v>
      </c>
      <c r="AD3878">
        <v>4</v>
      </c>
      <c r="AE3878">
        <v>69</v>
      </c>
      <c r="AF3878">
        <v>6</v>
      </c>
      <c r="AG3878">
        <v>200</v>
      </c>
      <c r="AH3878">
        <v>115</v>
      </c>
      <c r="AI3878">
        <v>3</v>
      </c>
      <c r="AJ3878">
        <v>28</v>
      </c>
      <c r="AK3878">
        <v>3</v>
      </c>
      <c r="AL3878">
        <v>38</v>
      </c>
      <c r="AM3878">
        <v>26</v>
      </c>
      <c r="AN3878">
        <v>2</v>
      </c>
      <c r="AO3878">
        <v>0</v>
      </c>
      <c r="AP3878">
        <v>0</v>
      </c>
      <c r="AQ3878">
        <v>0</v>
      </c>
      <c r="AR3878">
        <v>0</v>
      </c>
      <c r="AS3878">
        <v>0</v>
      </c>
      <c r="AT3878">
        <v>0</v>
      </c>
      <c r="AU3878">
        <v>0</v>
      </c>
      <c r="AV3878">
        <v>0</v>
      </c>
      <c r="AW3878">
        <v>0</v>
      </c>
      <c r="AX3878">
        <v>0</v>
      </c>
      <c r="AY3878">
        <v>0</v>
      </c>
      <c r="AZ3878">
        <v>0</v>
      </c>
      <c r="BA3878">
        <v>0</v>
      </c>
      <c r="BB3878">
        <v>0</v>
      </c>
      <c r="BC3878">
        <v>0</v>
      </c>
      <c r="BD3878">
        <v>0</v>
      </c>
      <c r="BE3878">
        <v>0</v>
      </c>
      <c r="BF3878">
        <v>0</v>
      </c>
      <c r="BG3878" s="20">
        <v>1</v>
      </c>
      <c r="BH3878" s="20">
        <v>1</v>
      </c>
      <c r="BI3878" s="20">
        <v>67</v>
      </c>
      <c r="BJ3878" s="20">
        <v>3</v>
      </c>
      <c r="BK3878" s="20">
        <v>186</v>
      </c>
      <c r="BL3878" s="20">
        <v>608</v>
      </c>
      <c r="BM3878" s="20">
        <v>350</v>
      </c>
      <c r="BN3878" s="20">
        <v>160</v>
      </c>
      <c r="BO3878" s="20">
        <v>35</v>
      </c>
      <c r="BP3878" s="20">
        <v>4229</v>
      </c>
      <c r="BQ3878" s="20">
        <v>1960</v>
      </c>
      <c r="BR3878" s="20">
        <v>0</v>
      </c>
      <c r="BS3878" s="20">
        <v>41</v>
      </c>
      <c r="BT3878" s="20">
        <v>957</v>
      </c>
      <c r="BU3878" s="20">
        <v>142</v>
      </c>
      <c r="BV3878" s="20">
        <v>2915</v>
      </c>
    </row>
    <row r="3879" spans="1:74" x14ac:dyDescent="0.25">
      <c r="A3879" s="20" t="s">
        <v>676</v>
      </c>
      <c r="B3879" s="20" t="s">
        <v>693</v>
      </c>
      <c r="C3879" s="20" t="s">
        <v>713</v>
      </c>
      <c r="D3879" s="1">
        <v>44592</v>
      </c>
      <c r="E3879">
        <v>84</v>
      </c>
      <c r="F3879">
        <v>1</v>
      </c>
      <c r="G3879">
        <v>0</v>
      </c>
      <c r="H3879">
        <v>1</v>
      </c>
      <c r="I3879">
        <v>1</v>
      </c>
      <c r="J3879">
        <v>56</v>
      </c>
      <c r="K3879">
        <v>4</v>
      </c>
      <c r="L3879">
        <v>8</v>
      </c>
      <c r="M3879">
        <v>2</v>
      </c>
      <c r="N3879">
        <v>3</v>
      </c>
      <c r="O3879">
        <v>2</v>
      </c>
      <c r="P3879">
        <v>0</v>
      </c>
      <c r="Q3879">
        <v>0</v>
      </c>
      <c r="R3879">
        <v>210</v>
      </c>
      <c r="S3879">
        <v>159</v>
      </c>
      <c r="T3879">
        <v>15</v>
      </c>
      <c r="U3879">
        <v>5</v>
      </c>
      <c r="V3879">
        <v>2</v>
      </c>
      <c r="W3879">
        <v>770</v>
      </c>
      <c r="X3879">
        <v>443</v>
      </c>
      <c r="Y3879">
        <v>34</v>
      </c>
      <c r="Z3879">
        <v>91</v>
      </c>
      <c r="AA3879">
        <v>8</v>
      </c>
      <c r="AB3879">
        <v>442</v>
      </c>
      <c r="AC3879">
        <v>277</v>
      </c>
      <c r="AD3879">
        <v>4</v>
      </c>
      <c r="AE3879">
        <v>69</v>
      </c>
      <c r="AF3879">
        <v>6</v>
      </c>
      <c r="AG3879">
        <v>201</v>
      </c>
      <c r="AH3879">
        <v>119</v>
      </c>
      <c r="AI3879">
        <v>3</v>
      </c>
      <c r="AJ3879">
        <v>27</v>
      </c>
      <c r="AK3879">
        <v>3</v>
      </c>
      <c r="AL3879">
        <v>39</v>
      </c>
      <c r="AM3879">
        <v>27</v>
      </c>
      <c r="AN3879">
        <v>2</v>
      </c>
      <c r="AO3879">
        <v>0</v>
      </c>
      <c r="AP3879">
        <v>0</v>
      </c>
      <c r="AQ3879">
        <v>0</v>
      </c>
      <c r="AR3879">
        <v>0</v>
      </c>
      <c r="AS3879">
        <v>0</v>
      </c>
      <c r="AT3879">
        <v>0</v>
      </c>
      <c r="AU3879">
        <v>0</v>
      </c>
      <c r="AV3879">
        <v>0</v>
      </c>
      <c r="AW3879">
        <v>0</v>
      </c>
      <c r="AX3879">
        <v>0</v>
      </c>
      <c r="AY3879">
        <v>0</v>
      </c>
      <c r="AZ3879">
        <v>0</v>
      </c>
      <c r="BA3879">
        <v>0</v>
      </c>
      <c r="BB3879">
        <v>0</v>
      </c>
      <c r="BC3879">
        <v>0</v>
      </c>
      <c r="BD3879">
        <v>0</v>
      </c>
      <c r="BE3879">
        <v>0</v>
      </c>
      <c r="BF3879">
        <v>0</v>
      </c>
      <c r="BG3879" s="20">
        <v>1</v>
      </c>
      <c r="BH3879" s="20">
        <v>1</v>
      </c>
      <c r="BI3879" s="20">
        <v>67</v>
      </c>
      <c r="BJ3879" s="20">
        <v>3</v>
      </c>
      <c r="BK3879" s="20">
        <v>185</v>
      </c>
      <c r="BL3879" s="20">
        <v>612</v>
      </c>
      <c r="BM3879" s="20">
        <v>352</v>
      </c>
      <c r="BN3879" s="20">
        <v>161</v>
      </c>
      <c r="BO3879" s="20">
        <v>36</v>
      </c>
      <c r="BP3879" s="20">
        <v>4238</v>
      </c>
      <c r="BQ3879" s="20">
        <v>2030</v>
      </c>
      <c r="BR3879" s="20">
        <v>0</v>
      </c>
      <c r="BS3879" s="20">
        <v>40</v>
      </c>
      <c r="BT3879" s="20">
        <v>953</v>
      </c>
      <c r="BU3879" s="20">
        <v>143</v>
      </c>
      <c r="BV3879" s="20">
        <v>2931</v>
      </c>
    </row>
    <row r="3880" spans="1:74" x14ac:dyDescent="0.25">
      <c r="A3880" s="20" t="s">
        <v>676</v>
      </c>
      <c r="B3880" s="20" t="s">
        <v>693</v>
      </c>
      <c r="C3880" s="20" t="s">
        <v>713</v>
      </c>
      <c r="D3880" s="1">
        <v>44599</v>
      </c>
      <c r="E3880">
        <v>84</v>
      </c>
      <c r="F3880">
        <v>1</v>
      </c>
      <c r="G3880">
        <v>0</v>
      </c>
      <c r="H3880">
        <v>1</v>
      </c>
      <c r="I3880">
        <v>1</v>
      </c>
      <c r="J3880">
        <v>56</v>
      </c>
      <c r="K3880">
        <v>4</v>
      </c>
      <c r="L3880">
        <v>8</v>
      </c>
      <c r="M3880">
        <v>2</v>
      </c>
      <c r="N3880">
        <v>3</v>
      </c>
      <c r="O3880">
        <v>2</v>
      </c>
      <c r="P3880">
        <v>0</v>
      </c>
      <c r="Q3880">
        <v>0</v>
      </c>
      <c r="R3880">
        <v>213</v>
      </c>
      <c r="S3880">
        <v>160</v>
      </c>
      <c r="T3880">
        <v>15</v>
      </c>
      <c r="U3880">
        <v>6</v>
      </c>
      <c r="V3880">
        <v>2</v>
      </c>
      <c r="W3880">
        <v>768</v>
      </c>
      <c r="X3880">
        <v>444</v>
      </c>
      <c r="Y3880">
        <v>34</v>
      </c>
      <c r="Z3880">
        <v>90</v>
      </c>
      <c r="AA3880">
        <v>8</v>
      </c>
      <c r="AB3880">
        <v>442</v>
      </c>
      <c r="AC3880">
        <v>278</v>
      </c>
      <c r="AD3880">
        <v>4</v>
      </c>
      <c r="AE3880">
        <v>68</v>
      </c>
      <c r="AF3880">
        <v>6</v>
      </c>
      <c r="AG3880">
        <v>200</v>
      </c>
      <c r="AH3880">
        <v>120</v>
      </c>
      <c r="AI3880">
        <v>3</v>
      </c>
      <c r="AJ3880">
        <v>27</v>
      </c>
      <c r="AK3880">
        <v>3</v>
      </c>
      <c r="AL3880">
        <v>38</v>
      </c>
      <c r="AM3880">
        <v>27</v>
      </c>
      <c r="AN3880">
        <v>2</v>
      </c>
      <c r="AO3880">
        <v>0</v>
      </c>
      <c r="AP3880">
        <v>0</v>
      </c>
      <c r="AQ3880">
        <v>0</v>
      </c>
      <c r="AR3880">
        <v>0</v>
      </c>
      <c r="AS3880">
        <v>0</v>
      </c>
      <c r="AT3880">
        <v>0</v>
      </c>
      <c r="AU3880">
        <v>0</v>
      </c>
      <c r="AV3880">
        <v>0</v>
      </c>
      <c r="AW3880">
        <v>0</v>
      </c>
      <c r="AX3880">
        <v>0</v>
      </c>
      <c r="AY3880">
        <v>0</v>
      </c>
      <c r="AZ3880">
        <v>0</v>
      </c>
      <c r="BA3880">
        <v>0</v>
      </c>
      <c r="BB3880">
        <v>0</v>
      </c>
      <c r="BC3880">
        <v>0</v>
      </c>
      <c r="BD3880">
        <v>0</v>
      </c>
      <c r="BE3880">
        <v>0</v>
      </c>
      <c r="BF3880">
        <v>0</v>
      </c>
      <c r="BG3880" s="20">
        <v>1</v>
      </c>
      <c r="BH3880" s="20">
        <v>1</v>
      </c>
      <c r="BI3880" s="20">
        <v>67</v>
      </c>
      <c r="BJ3880" s="20">
        <v>3</v>
      </c>
      <c r="BK3880" s="20">
        <v>187</v>
      </c>
      <c r="BL3880" s="20">
        <v>610</v>
      </c>
      <c r="BM3880" s="20">
        <v>353</v>
      </c>
      <c r="BN3880" s="20">
        <v>160</v>
      </c>
      <c r="BO3880" s="20">
        <v>35</v>
      </c>
      <c r="BP3880" s="20">
        <v>4238</v>
      </c>
      <c r="BQ3880" s="20">
        <v>2061</v>
      </c>
      <c r="BR3880" s="20">
        <v>0</v>
      </c>
      <c r="BS3880" s="20">
        <v>39</v>
      </c>
      <c r="BT3880" s="20">
        <v>951</v>
      </c>
      <c r="BU3880" s="20">
        <v>138</v>
      </c>
      <c r="BV3880" s="20">
        <v>2941</v>
      </c>
    </row>
    <row r="3881" spans="1:74" x14ac:dyDescent="0.25">
      <c r="A3881" s="20" t="s">
        <v>676</v>
      </c>
      <c r="B3881" s="20" t="s">
        <v>693</v>
      </c>
      <c r="C3881" s="20" t="s">
        <v>713</v>
      </c>
      <c r="D3881" s="1">
        <v>44606</v>
      </c>
      <c r="E3881">
        <v>83</v>
      </c>
      <c r="F3881">
        <v>1</v>
      </c>
      <c r="G3881">
        <v>0</v>
      </c>
      <c r="H3881">
        <v>1</v>
      </c>
      <c r="I3881">
        <v>1</v>
      </c>
      <c r="J3881">
        <v>56</v>
      </c>
      <c r="K3881">
        <v>4</v>
      </c>
      <c r="L3881">
        <v>7</v>
      </c>
      <c r="M3881">
        <v>2</v>
      </c>
      <c r="N3881">
        <v>3</v>
      </c>
      <c r="O3881">
        <v>2</v>
      </c>
      <c r="P3881">
        <v>0</v>
      </c>
      <c r="Q3881">
        <v>0</v>
      </c>
      <c r="R3881">
        <v>210</v>
      </c>
      <c r="S3881">
        <v>158</v>
      </c>
      <c r="T3881">
        <v>15</v>
      </c>
      <c r="U3881">
        <v>6</v>
      </c>
      <c r="V3881">
        <v>2</v>
      </c>
      <c r="W3881">
        <v>762</v>
      </c>
      <c r="X3881">
        <v>444</v>
      </c>
      <c r="Y3881">
        <v>34</v>
      </c>
      <c r="Z3881">
        <v>90</v>
      </c>
      <c r="AA3881">
        <v>8</v>
      </c>
      <c r="AB3881">
        <v>440</v>
      </c>
      <c r="AC3881">
        <v>279</v>
      </c>
      <c r="AD3881">
        <v>4</v>
      </c>
      <c r="AE3881">
        <v>67</v>
      </c>
      <c r="AF3881">
        <v>6</v>
      </c>
      <c r="AG3881">
        <v>196</v>
      </c>
      <c r="AH3881">
        <v>117</v>
      </c>
      <c r="AI3881">
        <v>3</v>
      </c>
      <c r="AJ3881">
        <v>27</v>
      </c>
      <c r="AK3881">
        <v>3</v>
      </c>
      <c r="AL3881">
        <v>37</v>
      </c>
      <c r="AM3881">
        <v>27</v>
      </c>
      <c r="AN3881">
        <v>2</v>
      </c>
      <c r="AO3881">
        <v>0</v>
      </c>
      <c r="AP3881">
        <v>0</v>
      </c>
      <c r="AQ3881">
        <v>0</v>
      </c>
      <c r="AR3881">
        <v>0</v>
      </c>
      <c r="AS3881">
        <v>0</v>
      </c>
      <c r="AT3881">
        <v>0</v>
      </c>
      <c r="AU3881">
        <v>0</v>
      </c>
      <c r="AV3881">
        <v>0</v>
      </c>
      <c r="AW3881">
        <v>0</v>
      </c>
      <c r="AX3881">
        <v>0</v>
      </c>
      <c r="AY3881">
        <v>0</v>
      </c>
      <c r="AZ3881">
        <v>0</v>
      </c>
      <c r="BA3881">
        <v>0</v>
      </c>
      <c r="BB3881">
        <v>0</v>
      </c>
      <c r="BC3881">
        <v>0</v>
      </c>
      <c r="BD3881">
        <v>0</v>
      </c>
      <c r="BE3881">
        <v>0</v>
      </c>
      <c r="BF3881">
        <v>0</v>
      </c>
      <c r="BG3881" s="20">
        <v>1</v>
      </c>
      <c r="BH3881" s="20">
        <v>1</v>
      </c>
      <c r="BI3881" s="20">
        <v>67</v>
      </c>
      <c r="BJ3881" s="20">
        <v>3</v>
      </c>
      <c r="BK3881" s="20">
        <v>184</v>
      </c>
      <c r="BL3881" s="20">
        <v>604</v>
      </c>
      <c r="BM3881" s="20">
        <v>352</v>
      </c>
      <c r="BN3881" s="20">
        <v>155</v>
      </c>
      <c r="BO3881" s="20">
        <v>35</v>
      </c>
      <c r="BP3881" s="20">
        <v>4182</v>
      </c>
      <c r="BQ3881" s="20">
        <v>2057</v>
      </c>
      <c r="BR3881" s="20">
        <v>0</v>
      </c>
      <c r="BS3881" s="20">
        <v>39</v>
      </c>
      <c r="BT3881" s="20">
        <v>939</v>
      </c>
      <c r="BU3881" s="20">
        <v>137</v>
      </c>
      <c r="BV3881" s="20">
        <v>2899</v>
      </c>
    </row>
    <row r="3882" spans="1:74" x14ac:dyDescent="0.25">
      <c r="A3882" s="20" t="s">
        <v>676</v>
      </c>
      <c r="B3882" s="20" t="s">
        <v>687</v>
      </c>
      <c r="C3882" s="20" t="s">
        <v>714</v>
      </c>
      <c r="D3882" s="1">
        <v>44493</v>
      </c>
      <c r="E3882">
        <v>165</v>
      </c>
      <c r="F3882">
        <v>2</v>
      </c>
      <c r="G3882">
        <v>1</v>
      </c>
      <c r="H3882">
        <v>0</v>
      </c>
      <c r="I3882">
        <v>0</v>
      </c>
      <c r="J3882">
        <v>45</v>
      </c>
      <c r="K3882">
        <v>4</v>
      </c>
      <c r="L3882">
        <v>9</v>
      </c>
      <c r="M3882">
        <v>4</v>
      </c>
      <c r="N3882">
        <v>0</v>
      </c>
      <c r="O3882">
        <v>0</v>
      </c>
      <c r="P3882">
        <v>0</v>
      </c>
      <c r="Q3882">
        <v>0</v>
      </c>
      <c r="R3882">
        <v>458</v>
      </c>
      <c r="S3882">
        <v>0</v>
      </c>
      <c r="T3882">
        <v>216</v>
      </c>
      <c r="U3882">
        <v>6</v>
      </c>
      <c r="V3882">
        <v>2</v>
      </c>
      <c r="W3882">
        <v>1196</v>
      </c>
      <c r="X3882">
        <v>0</v>
      </c>
      <c r="Y3882">
        <v>89</v>
      </c>
      <c r="Z3882">
        <v>156</v>
      </c>
      <c r="AA3882">
        <v>22</v>
      </c>
      <c r="AB3882">
        <v>1300</v>
      </c>
      <c r="AC3882">
        <v>75</v>
      </c>
      <c r="AD3882">
        <v>10</v>
      </c>
      <c r="AE3882">
        <v>216</v>
      </c>
      <c r="AF3882">
        <v>71</v>
      </c>
      <c r="AG3882">
        <v>268</v>
      </c>
      <c r="AH3882">
        <v>0</v>
      </c>
      <c r="AI3882">
        <v>9</v>
      </c>
      <c r="AJ3882">
        <v>51</v>
      </c>
      <c r="AK3882">
        <v>2</v>
      </c>
      <c r="AL3882">
        <v>40</v>
      </c>
      <c r="AM3882">
        <v>0</v>
      </c>
      <c r="AN3882">
        <v>6</v>
      </c>
      <c r="AO3882">
        <v>0</v>
      </c>
      <c r="AP3882">
        <v>0</v>
      </c>
      <c r="AQ3882">
        <v>0</v>
      </c>
      <c r="AR3882">
        <v>0</v>
      </c>
      <c r="AS3882">
        <v>0</v>
      </c>
      <c r="AT3882">
        <v>0</v>
      </c>
      <c r="AU3882">
        <v>0</v>
      </c>
      <c r="AV3882">
        <v>0</v>
      </c>
      <c r="AW3882">
        <v>0</v>
      </c>
      <c r="AX3882">
        <v>0</v>
      </c>
      <c r="AY3882">
        <v>0</v>
      </c>
      <c r="AZ3882">
        <v>0</v>
      </c>
      <c r="BA3882">
        <v>0</v>
      </c>
      <c r="BB3882">
        <v>40</v>
      </c>
      <c r="BC3882">
        <v>15</v>
      </c>
      <c r="BD3882">
        <v>0</v>
      </c>
      <c r="BE3882">
        <v>3</v>
      </c>
      <c r="BF3882">
        <v>4</v>
      </c>
      <c r="BG3882" s="20"/>
      <c r="BH3882" s="20"/>
      <c r="BI3882" s="20"/>
      <c r="BJ3882" s="20"/>
      <c r="BK3882" s="20"/>
      <c r="BL3882" s="20"/>
      <c r="BM3882" s="20"/>
      <c r="BN3882" s="20"/>
      <c r="BO3882" s="20"/>
      <c r="BP3882" s="20"/>
      <c r="BQ3882" s="20"/>
      <c r="BR3882" s="20"/>
      <c r="BS3882" s="20"/>
      <c r="BT3882" s="20"/>
      <c r="BU3882" s="20"/>
      <c r="BV3882" s="20"/>
    </row>
    <row r="3883" spans="1:74" x14ac:dyDescent="0.25">
      <c r="A3883" s="20" t="s">
        <v>676</v>
      </c>
      <c r="B3883" s="20" t="s">
        <v>687</v>
      </c>
      <c r="C3883" s="20" t="s">
        <v>714</v>
      </c>
      <c r="D3883" s="1">
        <v>44500</v>
      </c>
      <c r="E3883">
        <v>165</v>
      </c>
      <c r="F3883">
        <v>2</v>
      </c>
      <c r="G3883">
        <v>1</v>
      </c>
      <c r="H3883">
        <v>0</v>
      </c>
      <c r="I3883">
        <v>0</v>
      </c>
      <c r="J3883">
        <v>58</v>
      </c>
      <c r="K3883">
        <v>4</v>
      </c>
      <c r="L3883">
        <v>9</v>
      </c>
      <c r="M3883">
        <v>4</v>
      </c>
      <c r="N3883">
        <v>0</v>
      </c>
      <c r="O3883">
        <v>0</v>
      </c>
      <c r="P3883">
        <v>0</v>
      </c>
      <c r="Q3883">
        <v>0</v>
      </c>
      <c r="R3883">
        <v>459</v>
      </c>
      <c r="S3883">
        <v>0</v>
      </c>
      <c r="T3883">
        <v>257</v>
      </c>
      <c r="U3883">
        <v>6</v>
      </c>
      <c r="V3883">
        <v>2</v>
      </c>
      <c r="W3883">
        <v>1202</v>
      </c>
      <c r="X3883">
        <v>0</v>
      </c>
      <c r="Y3883">
        <v>140</v>
      </c>
      <c r="Z3883">
        <v>154</v>
      </c>
      <c r="AA3883">
        <v>22</v>
      </c>
      <c r="AB3883">
        <v>1302</v>
      </c>
      <c r="AC3883">
        <v>112</v>
      </c>
      <c r="AD3883">
        <v>10</v>
      </c>
      <c r="AE3883">
        <v>214</v>
      </c>
      <c r="AF3883">
        <v>70</v>
      </c>
      <c r="AG3883">
        <v>261</v>
      </c>
      <c r="AH3883">
        <v>0</v>
      </c>
      <c r="AI3883">
        <v>10</v>
      </c>
      <c r="AJ3883">
        <v>51</v>
      </c>
      <c r="AK3883">
        <v>2</v>
      </c>
      <c r="AL3883">
        <v>40</v>
      </c>
      <c r="AM3883">
        <v>0</v>
      </c>
      <c r="AN3883">
        <v>8</v>
      </c>
      <c r="AO3883">
        <v>0</v>
      </c>
      <c r="AP3883">
        <v>0</v>
      </c>
      <c r="AQ3883">
        <v>0</v>
      </c>
      <c r="AR3883">
        <v>0</v>
      </c>
      <c r="AS3883">
        <v>0</v>
      </c>
      <c r="AT3883">
        <v>0</v>
      </c>
      <c r="AU3883">
        <v>0</v>
      </c>
      <c r="AV3883">
        <v>0</v>
      </c>
      <c r="AW3883">
        <v>0</v>
      </c>
      <c r="AX3883">
        <v>0</v>
      </c>
      <c r="AY3883">
        <v>0</v>
      </c>
      <c r="AZ3883">
        <v>0</v>
      </c>
      <c r="BA3883">
        <v>0</v>
      </c>
      <c r="BB3883">
        <v>40</v>
      </c>
      <c r="BC3883">
        <v>16</v>
      </c>
      <c r="BD3883">
        <v>0</v>
      </c>
      <c r="BE3883">
        <v>3</v>
      </c>
      <c r="BF3883">
        <v>4</v>
      </c>
      <c r="BG3883" s="20"/>
      <c r="BH3883" s="20"/>
      <c r="BI3883" s="20"/>
      <c r="BJ3883" s="20"/>
      <c r="BK3883" s="20"/>
      <c r="BL3883" s="20"/>
      <c r="BM3883" s="20"/>
      <c r="BN3883" s="20"/>
      <c r="BO3883" s="20"/>
      <c r="BP3883" s="20"/>
      <c r="BQ3883" s="20"/>
      <c r="BR3883" s="20"/>
      <c r="BS3883" s="20"/>
      <c r="BT3883" s="20"/>
      <c r="BU3883" s="20"/>
      <c r="BV3883" s="20"/>
    </row>
    <row r="3884" spans="1:74" x14ac:dyDescent="0.25">
      <c r="A3884" s="20" t="s">
        <v>676</v>
      </c>
      <c r="B3884" s="20" t="s">
        <v>687</v>
      </c>
      <c r="C3884" s="20" t="s">
        <v>714</v>
      </c>
      <c r="D3884" s="1">
        <v>44507</v>
      </c>
      <c r="E3884">
        <v>165</v>
      </c>
      <c r="F3884">
        <v>2</v>
      </c>
      <c r="G3884">
        <v>1</v>
      </c>
      <c r="H3884">
        <v>0</v>
      </c>
      <c r="I3884">
        <v>0</v>
      </c>
      <c r="J3884">
        <v>71</v>
      </c>
      <c r="K3884">
        <v>4</v>
      </c>
      <c r="L3884">
        <v>9</v>
      </c>
      <c r="M3884">
        <v>4</v>
      </c>
      <c r="N3884">
        <v>0</v>
      </c>
      <c r="O3884">
        <v>0</v>
      </c>
      <c r="P3884">
        <v>0</v>
      </c>
      <c r="Q3884">
        <v>0</v>
      </c>
      <c r="R3884">
        <v>461</v>
      </c>
      <c r="S3884">
        <v>298</v>
      </c>
      <c r="T3884">
        <v>40</v>
      </c>
      <c r="U3884">
        <v>6</v>
      </c>
      <c r="V3884">
        <v>2</v>
      </c>
      <c r="W3884">
        <v>1206</v>
      </c>
      <c r="X3884">
        <v>236</v>
      </c>
      <c r="Y3884">
        <v>16</v>
      </c>
      <c r="Z3884">
        <v>153</v>
      </c>
      <c r="AA3884">
        <v>21</v>
      </c>
      <c r="AB3884">
        <v>1308</v>
      </c>
      <c r="AC3884">
        <v>169</v>
      </c>
      <c r="AD3884">
        <v>10</v>
      </c>
      <c r="AE3884">
        <v>215</v>
      </c>
      <c r="AF3884">
        <v>71</v>
      </c>
      <c r="AG3884">
        <v>263</v>
      </c>
      <c r="AH3884">
        <v>15</v>
      </c>
      <c r="AI3884">
        <v>3</v>
      </c>
      <c r="AJ3884">
        <v>51</v>
      </c>
      <c r="AK3884">
        <v>2</v>
      </c>
      <c r="AL3884">
        <v>39</v>
      </c>
      <c r="AM3884">
        <v>13</v>
      </c>
      <c r="AN3884">
        <v>4</v>
      </c>
      <c r="AO3884">
        <v>0</v>
      </c>
      <c r="AP3884">
        <v>0</v>
      </c>
      <c r="AQ3884">
        <v>0</v>
      </c>
      <c r="AR3884">
        <v>0</v>
      </c>
      <c r="AS3884">
        <v>0</v>
      </c>
      <c r="AT3884">
        <v>0</v>
      </c>
      <c r="AU3884">
        <v>0</v>
      </c>
      <c r="AV3884">
        <v>0</v>
      </c>
      <c r="AW3884">
        <v>0</v>
      </c>
      <c r="AX3884">
        <v>0</v>
      </c>
      <c r="AY3884">
        <v>0</v>
      </c>
      <c r="AZ3884">
        <v>0</v>
      </c>
      <c r="BA3884">
        <v>0</v>
      </c>
      <c r="BB3884">
        <v>0</v>
      </c>
      <c r="BC3884">
        <v>0</v>
      </c>
      <c r="BD3884">
        <v>0</v>
      </c>
      <c r="BE3884">
        <v>0</v>
      </c>
      <c r="BF3884">
        <v>0</v>
      </c>
      <c r="BG3884" s="20">
        <v>2</v>
      </c>
      <c r="BH3884" s="20">
        <v>0</v>
      </c>
      <c r="BI3884" s="20">
        <v>142</v>
      </c>
      <c r="BJ3884" s="20">
        <v>0</v>
      </c>
      <c r="BK3884" s="20">
        <v>410</v>
      </c>
      <c r="BL3884" s="20">
        <v>950</v>
      </c>
      <c r="BM3884" s="20">
        <v>981</v>
      </c>
      <c r="BN3884" s="20">
        <v>187</v>
      </c>
      <c r="BO3884" s="20">
        <v>32</v>
      </c>
      <c r="BP3884" s="20"/>
      <c r="BQ3884" s="20"/>
      <c r="BR3884" s="20"/>
      <c r="BS3884" s="20"/>
      <c r="BT3884" s="20"/>
      <c r="BU3884" s="20"/>
      <c r="BV3884" s="20"/>
    </row>
    <row r="3885" spans="1:74" x14ac:dyDescent="0.25">
      <c r="A3885" s="20" t="s">
        <v>676</v>
      </c>
      <c r="B3885" s="20" t="s">
        <v>687</v>
      </c>
      <c r="C3885" s="20" t="s">
        <v>714</v>
      </c>
      <c r="D3885" s="1">
        <v>44514</v>
      </c>
      <c r="E3885">
        <v>164</v>
      </c>
      <c r="F3885">
        <v>2</v>
      </c>
      <c r="G3885">
        <v>1</v>
      </c>
      <c r="H3885">
        <v>0</v>
      </c>
      <c r="I3885">
        <v>0</v>
      </c>
      <c r="J3885">
        <v>75</v>
      </c>
      <c r="K3885">
        <v>4</v>
      </c>
      <c r="L3885">
        <v>9</v>
      </c>
      <c r="M3885">
        <v>3</v>
      </c>
      <c r="N3885">
        <v>0</v>
      </c>
      <c r="O3885">
        <v>0</v>
      </c>
      <c r="P3885">
        <v>0</v>
      </c>
      <c r="Q3885">
        <v>0</v>
      </c>
      <c r="R3885">
        <v>462</v>
      </c>
      <c r="S3885">
        <v>316</v>
      </c>
      <c r="T3885">
        <v>40</v>
      </c>
      <c r="U3885">
        <v>6</v>
      </c>
      <c r="V3885">
        <v>2</v>
      </c>
      <c r="W3885">
        <v>1207</v>
      </c>
      <c r="X3885">
        <v>277</v>
      </c>
      <c r="Y3885">
        <v>17</v>
      </c>
      <c r="Z3885">
        <v>149</v>
      </c>
      <c r="AA3885">
        <v>20</v>
      </c>
      <c r="AB3885">
        <v>1308</v>
      </c>
      <c r="AC3885">
        <v>208</v>
      </c>
      <c r="AD3885">
        <v>10</v>
      </c>
      <c r="AE3885">
        <v>216</v>
      </c>
      <c r="AF3885">
        <v>72</v>
      </c>
      <c r="AG3885">
        <v>266</v>
      </c>
      <c r="AH3885">
        <v>16</v>
      </c>
      <c r="AI3885">
        <v>3</v>
      </c>
      <c r="AJ3885">
        <v>50</v>
      </c>
      <c r="AK3885">
        <v>3</v>
      </c>
      <c r="AL3885">
        <v>39</v>
      </c>
      <c r="AM3885">
        <v>15</v>
      </c>
      <c r="AN3885">
        <v>4</v>
      </c>
      <c r="AO3885">
        <v>0</v>
      </c>
      <c r="AP3885">
        <v>0</v>
      </c>
      <c r="AQ3885">
        <v>0</v>
      </c>
      <c r="AR3885">
        <v>0</v>
      </c>
      <c r="AS3885">
        <v>0</v>
      </c>
      <c r="AT3885">
        <v>0</v>
      </c>
      <c r="AU3885">
        <v>0</v>
      </c>
      <c r="AV3885">
        <v>0</v>
      </c>
      <c r="AW3885">
        <v>0</v>
      </c>
      <c r="AX3885">
        <v>0</v>
      </c>
      <c r="AY3885">
        <v>0</v>
      </c>
      <c r="AZ3885">
        <v>0</v>
      </c>
      <c r="BA3885">
        <v>0</v>
      </c>
      <c r="BB3885">
        <v>0</v>
      </c>
      <c r="BC3885">
        <v>0</v>
      </c>
      <c r="BD3885">
        <v>0</v>
      </c>
      <c r="BE3885">
        <v>0</v>
      </c>
      <c r="BF3885">
        <v>0</v>
      </c>
      <c r="BG3885" s="20">
        <v>2</v>
      </c>
      <c r="BH3885" s="20">
        <v>0</v>
      </c>
      <c r="BI3885" s="20">
        <v>141</v>
      </c>
      <c r="BJ3885" s="20">
        <v>0</v>
      </c>
      <c r="BK3885" s="20">
        <v>412</v>
      </c>
      <c r="BL3885" s="20">
        <v>956</v>
      </c>
      <c r="BM3885" s="20">
        <v>981</v>
      </c>
      <c r="BN3885" s="20">
        <v>193</v>
      </c>
      <c r="BO3885" s="20">
        <v>32</v>
      </c>
      <c r="BP3885" s="20"/>
      <c r="BQ3885" s="20"/>
      <c r="BR3885" s="20"/>
      <c r="BS3885" s="20"/>
      <c r="BT3885" s="20"/>
      <c r="BU3885" s="20"/>
      <c r="BV3885" s="20"/>
    </row>
    <row r="3886" spans="1:74" x14ac:dyDescent="0.25">
      <c r="A3886" s="20" t="s">
        <v>676</v>
      </c>
      <c r="B3886" s="20" t="s">
        <v>687</v>
      </c>
      <c r="C3886" s="20" t="s">
        <v>714</v>
      </c>
      <c r="D3886" s="1">
        <v>44521</v>
      </c>
      <c r="E3886">
        <v>164</v>
      </c>
      <c r="F3886">
        <v>2</v>
      </c>
      <c r="G3886">
        <v>1</v>
      </c>
      <c r="H3886">
        <v>0</v>
      </c>
      <c r="I3886">
        <v>0</v>
      </c>
      <c r="J3886">
        <v>83</v>
      </c>
      <c r="K3886">
        <v>4</v>
      </c>
      <c r="L3886">
        <v>9</v>
      </c>
      <c r="M3886">
        <v>3</v>
      </c>
      <c r="N3886">
        <v>0</v>
      </c>
      <c r="O3886">
        <v>0</v>
      </c>
      <c r="P3886">
        <v>0</v>
      </c>
      <c r="Q3886">
        <v>0</v>
      </c>
      <c r="R3886">
        <v>462</v>
      </c>
      <c r="S3886">
        <v>326</v>
      </c>
      <c r="T3886">
        <v>40</v>
      </c>
      <c r="U3886">
        <v>7</v>
      </c>
      <c r="V3886">
        <v>2</v>
      </c>
      <c r="W3886">
        <v>1205</v>
      </c>
      <c r="X3886">
        <v>329</v>
      </c>
      <c r="Y3886">
        <v>17</v>
      </c>
      <c r="Z3886">
        <v>147</v>
      </c>
      <c r="AA3886">
        <v>20</v>
      </c>
      <c r="AB3886">
        <v>1313</v>
      </c>
      <c r="AC3886">
        <v>274</v>
      </c>
      <c r="AD3886">
        <v>10</v>
      </c>
      <c r="AE3886">
        <v>214</v>
      </c>
      <c r="AF3886">
        <v>71</v>
      </c>
      <c r="AG3886">
        <v>268</v>
      </c>
      <c r="AH3886">
        <v>18</v>
      </c>
      <c r="AI3886">
        <v>3</v>
      </c>
      <c r="AJ3886">
        <v>51</v>
      </c>
      <c r="AK3886">
        <v>3</v>
      </c>
      <c r="AL3886">
        <v>39</v>
      </c>
      <c r="AM3886">
        <v>15</v>
      </c>
      <c r="AN3886">
        <v>4</v>
      </c>
      <c r="AO3886">
        <v>0</v>
      </c>
      <c r="AP3886">
        <v>0</v>
      </c>
      <c r="AQ3886">
        <v>0</v>
      </c>
      <c r="AR3886">
        <v>0</v>
      </c>
      <c r="AS3886">
        <v>0</v>
      </c>
      <c r="AT3886">
        <v>0</v>
      </c>
      <c r="AU3886">
        <v>0</v>
      </c>
      <c r="AV3886">
        <v>0</v>
      </c>
      <c r="AW3886">
        <v>0</v>
      </c>
      <c r="AX3886">
        <v>0</v>
      </c>
      <c r="AY3886">
        <v>0</v>
      </c>
      <c r="AZ3886">
        <v>0</v>
      </c>
      <c r="BA3886">
        <v>0</v>
      </c>
      <c r="BB3886">
        <v>0</v>
      </c>
      <c r="BC3886">
        <v>0</v>
      </c>
      <c r="BD3886">
        <v>0</v>
      </c>
      <c r="BE3886">
        <v>0</v>
      </c>
      <c r="BF3886">
        <v>0</v>
      </c>
      <c r="BG3886" s="20">
        <v>2</v>
      </c>
      <c r="BH3886" s="20">
        <v>0</v>
      </c>
      <c r="BI3886" s="20">
        <v>141</v>
      </c>
      <c r="BJ3886" s="20">
        <v>0</v>
      </c>
      <c r="BK3886" s="20">
        <v>411</v>
      </c>
      <c r="BL3886" s="20">
        <v>960</v>
      </c>
      <c r="BM3886" s="20">
        <v>989</v>
      </c>
      <c r="BN3886" s="20">
        <v>195</v>
      </c>
      <c r="BO3886" s="20">
        <v>32</v>
      </c>
      <c r="BP3886" s="20"/>
      <c r="BQ3886" s="20"/>
      <c r="BR3886" s="20"/>
      <c r="BS3886" s="20"/>
      <c r="BT3886" s="20"/>
      <c r="BU3886" s="20"/>
      <c r="BV3886" s="20"/>
    </row>
    <row r="3887" spans="1:74" x14ac:dyDescent="0.25">
      <c r="A3887" s="20" t="s">
        <v>676</v>
      </c>
      <c r="B3887" s="20" t="s">
        <v>687</v>
      </c>
      <c r="C3887" s="20" t="s">
        <v>714</v>
      </c>
      <c r="D3887" s="1">
        <v>44528</v>
      </c>
      <c r="E3887">
        <v>164</v>
      </c>
      <c r="F3887">
        <v>2</v>
      </c>
      <c r="G3887">
        <v>1</v>
      </c>
      <c r="H3887">
        <v>0</v>
      </c>
      <c r="I3887">
        <v>0</v>
      </c>
      <c r="J3887">
        <v>93</v>
      </c>
      <c r="K3887">
        <v>4</v>
      </c>
      <c r="L3887">
        <v>9</v>
      </c>
      <c r="M3887">
        <v>3</v>
      </c>
      <c r="N3887">
        <v>0</v>
      </c>
      <c r="O3887">
        <v>0</v>
      </c>
      <c r="P3887">
        <v>0</v>
      </c>
      <c r="Q3887">
        <v>0</v>
      </c>
      <c r="R3887">
        <v>462</v>
      </c>
      <c r="S3887">
        <v>339</v>
      </c>
      <c r="T3887">
        <v>40</v>
      </c>
      <c r="U3887">
        <v>6</v>
      </c>
      <c r="V3887">
        <v>2</v>
      </c>
      <c r="W3887">
        <v>1207</v>
      </c>
      <c r="X3887">
        <v>434</v>
      </c>
      <c r="Y3887">
        <v>19</v>
      </c>
      <c r="Z3887">
        <v>143</v>
      </c>
      <c r="AA3887">
        <v>19</v>
      </c>
      <c r="AB3887">
        <v>1303</v>
      </c>
      <c r="AC3887">
        <v>409</v>
      </c>
      <c r="AD3887">
        <v>9</v>
      </c>
      <c r="AE3887">
        <v>209</v>
      </c>
      <c r="AF3887">
        <v>64</v>
      </c>
      <c r="AG3887">
        <v>264</v>
      </c>
      <c r="AH3887">
        <v>26</v>
      </c>
      <c r="AI3887">
        <v>4</v>
      </c>
      <c r="AJ3887">
        <v>48</v>
      </c>
      <c r="AK3887">
        <v>3</v>
      </c>
      <c r="AL3887">
        <v>37</v>
      </c>
      <c r="AM3887">
        <v>15</v>
      </c>
      <c r="AN3887">
        <v>4</v>
      </c>
      <c r="AO3887">
        <v>0</v>
      </c>
      <c r="AP3887">
        <v>0</v>
      </c>
      <c r="AQ3887">
        <v>0</v>
      </c>
      <c r="AR3887">
        <v>0</v>
      </c>
      <c r="AS3887">
        <v>0</v>
      </c>
      <c r="AT3887">
        <v>0</v>
      </c>
      <c r="AU3887">
        <v>0</v>
      </c>
      <c r="AV3887">
        <v>0</v>
      </c>
      <c r="AW3887">
        <v>0</v>
      </c>
      <c r="AX3887">
        <v>0</v>
      </c>
      <c r="AY3887">
        <v>0</v>
      </c>
      <c r="AZ3887">
        <v>0</v>
      </c>
      <c r="BA3887">
        <v>0</v>
      </c>
      <c r="BB3887">
        <v>0</v>
      </c>
      <c r="BC3887">
        <v>0</v>
      </c>
      <c r="BD3887">
        <v>0</v>
      </c>
      <c r="BE3887">
        <v>0</v>
      </c>
      <c r="BF3887">
        <v>0</v>
      </c>
      <c r="BG3887" s="20">
        <v>2</v>
      </c>
      <c r="BH3887" s="20">
        <v>0</v>
      </c>
      <c r="BI3887" s="20">
        <v>141</v>
      </c>
      <c r="BJ3887" s="20">
        <v>0</v>
      </c>
      <c r="BK3887" s="20">
        <v>411</v>
      </c>
      <c r="BL3887" s="20">
        <v>965</v>
      </c>
      <c r="BM3887" s="20">
        <v>992</v>
      </c>
      <c r="BN3887" s="20">
        <v>196</v>
      </c>
      <c r="BO3887" s="20">
        <v>30</v>
      </c>
      <c r="BP3887" s="20"/>
      <c r="BQ3887" s="20"/>
      <c r="BR3887" s="20"/>
      <c r="BS3887" s="20"/>
      <c r="BT3887" s="20"/>
      <c r="BU3887" s="20"/>
      <c r="BV3887" s="20"/>
    </row>
    <row r="3888" spans="1:74" x14ac:dyDescent="0.25">
      <c r="A3888" s="20" t="s">
        <v>676</v>
      </c>
      <c r="B3888" s="20" t="s">
        <v>687</v>
      </c>
      <c r="C3888" s="20" t="s">
        <v>714</v>
      </c>
      <c r="D3888" s="1">
        <v>44535</v>
      </c>
      <c r="E3888">
        <v>165</v>
      </c>
      <c r="F3888">
        <v>2</v>
      </c>
      <c r="G3888">
        <v>1</v>
      </c>
      <c r="H3888">
        <v>0</v>
      </c>
      <c r="I3888">
        <v>0</v>
      </c>
      <c r="J3888">
        <v>101</v>
      </c>
      <c r="K3888">
        <v>4</v>
      </c>
      <c r="L3888">
        <v>9</v>
      </c>
      <c r="M3888">
        <v>3</v>
      </c>
      <c r="N3888">
        <v>0</v>
      </c>
      <c r="O3888">
        <v>0</v>
      </c>
      <c r="P3888">
        <v>0</v>
      </c>
      <c r="Q3888">
        <v>0</v>
      </c>
      <c r="R3888">
        <v>463</v>
      </c>
      <c r="S3888">
        <v>344</v>
      </c>
      <c r="T3888">
        <v>39</v>
      </c>
      <c r="U3888">
        <v>6</v>
      </c>
      <c r="V3888">
        <v>2</v>
      </c>
      <c r="W3888">
        <v>1206</v>
      </c>
      <c r="X3888">
        <v>482</v>
      </c>
      <c r="Y3888">
        <v>19</v>
      </c>
      <c r="Z3888">
        <v>141</v>
      </c>
      <c r="AA3888">
        <v>17</v>
      </c>
      <c r="AB3888">
        <v>1302</v>
      </c>
      <c r="AC3888">
        <v>545</v>
      </c>
      <c r="AD3888">
        <v>10</v>
      </c>
      <c r="AE3888">
        <v>209</v>
      </c>
      <c r="AF3888">
        <v>65</v>
      </c>
      <c r="AG3888">
        <v>269</v>
      </c>
      <c r="AH3888">
        <v>35</v>
      </c>
      <c r="AI3888">
        <v>4</v>
      </c>
      <c r="AJ3888">
        <v>51</v>
      </c>
      <c r="AK3888">
        <v>4</v>
      </c>
      <c r="AL3888">
        <v>36</v>
      </c>
      <c r="AM3888">
        <v>22</v>
      </c>
      <c r="AN3888">
        <v>4</v>
      </c>
      <c r="AO3888">
        <v>0</v>
      </c>
      <c r="AP3888">
        <v>0</v>
      </c>
      <c r="AQ3888">
        <v>0</v>
      </c>
      <c r="AR3888">
        <v>0</v>
      </c>
      <c r="AS3888">
        <v>0</v>
      </c>
      <c r="AT3888">
        <v>0</v>
      </c>
      <c r="AU3888">
        <v>0</v>
      </c>
      <c r="AV3888">
        <v>0</v>
      </c>
      <c r="AW3888">
        <v>0</v>
      </c>
      <c r="AX3888">
        <v>0</v>
      </c>
      <c r="AY3888">
        <v>0</v>
      </c>
      <c r="AZ3888">
        <v>0</v>
      </c>
      <c r="BA3888">
        <v>0</v>
      </c>
      <c r="BB3888">
        <v>0</v>
      </c>
      <c r="BC3888">
        <v>0</v>
      </c>
      <c r="BD3888">
        <v>0</v>
      </c>
      <c r="BE3888">
        <v>0</v>
      </c>
      <c r="BF3888">
        <v>0</v>
      </c>
      <c r="BG3888" s="20">
        <v>2</v>
      </c>
      <c r="BH3888" s="20">
        <v>0</v>
      </c>
      <c r="BI3888" s="20">
        <v>142</v>
      </c>
      <c r="BJ3888" s="20">
        <v>0</v>
      </c>
      <c r="BK3888" s="20">
        <v>413</v>
      </c>
      <c r="BL3888" s="20">
        <v>969</v>
      </c>
      <c r="BM3888" s="20">
        <v>988</v>
      </c>
      <c r="BN3888" s="20">
        <v>197</v>
      </c>
      <c r="BO3888" s="20">
        <v>31</v>
      </c>
      <c r="BP3888" s="20"/>
      <c r="BQ3888" s="20"/>
      <c r="BR3888" s="20"/>
      <c r="BS3888" s="20"/>
      <c r="BT3888" s="20"/>
      <c r="BU3888" s="20"/>
      <c r="BV3888" s="20"/>
    </row>
    <row r="3889" spans="1:74" x14ac:dyDescent="0.25">
      <c r="A3889" s="20" t="s">
        <v>676</v>
      </c>
      <c r="B3889" s="20" t="s">
        <v>687</v>
      </c>
      <c r="C3889" s="20" t="s">
        <v>714</v>
      </c>
      <c r="D3889" s="1">
        <v>44542</v>
      </c>
      <c r="E3889">
        <v>165</v>
      </c>
      <c r="F3889">
        <v>2</v>
      </c>
      <c r="G3889">
        <v>2</v>
      </c>
      <c r="H3889">
        <v>0</v>
      </c>
      <c r="I3889">
        <v>0</v>
      </c>
      <c r="J3889">
        <v>107</v>
      </c>
      <c r="K3889">
        <v>3</v>
      </c>
      <c r="L3889">
        <v>9</v>
      </c>
      <c r="M3889">
        <v>3</v>
      </c>
      <c r="N3889">
        <v>0</v>
      </c>
      <c r="O3889">
        <v>0</v>
      </c>
      <c r="P3889">
        <v>0</v>
      </c>
      <c r="Q3889">
        <v>0</v>
      </c>
      <c r="R3889">
        <v>465</v>
      </c>
      <c r="S3889">
        <v>352</v>
      </c>
      <c r="T3889">
        <v>37</v>
      </c>
      <c r="U3889">
        <v>6</v>
      </c>
      <c r="V3889">
        <v>2</v>
      </c>
      <c r="W3889">
        <v>1202</v>
      </c>
      <c r="X3889">
        <v>522</v>
      </c>
      <c r="Y3889">
        <v>19</v>
      </c>
      <c r="Z3889">
        <v>141</v>
      </c>
      <c r="AA3889">
        <v>15</v>
      </c>
      <c r="AB3889">
        <v>1305</v>
      </c>
      <c r="AC3889">
        <v>624</v>
      </c>
      <c r="AD3889">
        <v>9</v>
      </c>
      <c r="AE3889">
        <v>206</v>
      </c>
      <c r="AF3889">
        <v>69</v>
      </c>
      <c r="AG3889">
        <v>272</v>
      </c>
      <c r="AH3889">
        <v>45</v>
      </c>
      <c r="AI3889">
        <v>4</v>
      </c>
      <c r="AJ3889">
        <v>50</v>
      </c>
      <c r="AK3889">
        <v>3</v>
      </c>
      <c r="AL3889">
        <v>36</v>
      </c>
      <c r="AM3889">
        <v>22</v>
      </c>
      <c r="AN3889">
        <v>4</v>
      </c>
      <c r="AO3889">
        <v>0</v>
      </c>
      <c r="AP3889">
        <v>0</v>
      </c>
      <c r="AQ3889">
        <v>0</v>
      </c>
      <c r="AR3889">
        <v>0</v>
      </c>
      <c r="AS3889">
        <v>0</v>
      </c>
      <c r="AT3889">
        <v>0</v>
      </c>
      <c r="AU3889">
        <v>0</v>
      </c>
      <c r="AV3889">
        <v>0</v>
      </c>
      <c r="AW3889">
        <v>0</v>
      </c>
      <c r="AX3889">
        <v>0</v>
      </c>
      <c r="AY3889">
        <v>0</v>
      </c>
      <c r="AZ3889">
        <v>0</v>
      </c>
      <c r="BA3889">
        <v>0</v>
      </c>
      <c r="BB3889">
        <v>0</v>
      </c>
      <c r="BC3889">
        <v>0</v>
      </c>
      <c r="BD3889">
        <v>0</v>
      </c>
      <c r="BE3889">
        <v>0</v>
      </c>
      <c r="BF3889">
        <v>0</v>
      </c>
      <c r="BG3889" s="20">
        <v>2</v>
      </c>
      <c r="BH3889" s="20">
        <v>0</v>
      </c>
      <c r="BI3889" s="20">
        <v>142</v>
      </c>
      <c r="BJ3889" s="20">
        <v>0</v>
      </c>
      <c r="BK3889" s="20">
        <v>415</v>
      </c>
      <c r="BL3889" s="20">
        <v>976</v>
      </c>
      <c r="BM3889" s="20">
        <v>988</v>
      </c>
      <c r="BN3889" s="20">
        <v>202</v>
      </c>
      <c r="BO3889" s="20">
        <v>31</v>
      </c>
      <c r="BP3889" s="20"/>
      <c r="BQ3889" s="20"/>
      <c r="BR3889" s="20"/>
      <c r="BS3889" s="20"/>
      <c r="BT3889" s="20"/>
      <c r="BU3889" s="20"/>
      <c r="BV3889" s="20"/>
    </row>
    <row r="3890" spans="1:74" x14ac:dyDescent="0.25">
      <c r="A3890" s="20" t="s">
        <v>676</v>
      </c>
      <c r="B3890" s="20" t="s">
        <v>687</v>
      </c>
      <c r="C3890" s="20" t="s">
        <v>714</v>
      </c>
      <c r="D3890" s="1">
        <v>44549</v>
      </c>
      <c r="E3890">
        <v>162</v>
      </c>
      <c r="F3890">
        <v>2</v>
      </c>
      <c r="G3890">
        <v>2</v>
      </c>
      <c r="H3890">
        <v>0</v>
      </c>
      <c r="I3890">
        <v>0</v>
      </c>
      <c r="J3890">
        <v>115</v>
      </c>
      <c r="K3890">
        <v>3</v>
      </c>
      <c r="L3890">
        <v>9</v>
      </c>
      <c r="M3890">
        <v>3</v>
      </c>
      <c r="N3890">
        <v>0</v>
      </c>
      <c r="O3890">
        <v>0</v>
      </c>
      <c r="P3890">
        <v>0</v>
      </c>
      <c r="Q3890">
        <v>0</v>
      </c>
      <c r="R3890">
        <v>462</v>
      </c>
      <c r="S3890">
        <v>359</v>
      </c>
      <c r="T3890">
        <v>37</v>
      </c>
      <c r="U3890">
        <v>6</v>
      </c>
      <c r="V3890">
        <v>2</v>
      </c>
      <c r="W3890">
        <v>1207</v>
      </c>
      <c r="X3890">
        <v>621</v>
      </c>
      <c r="Y3890">
        <v>19</v>
      </c>
      <c r="Z3890">
        <v>140</v>
      </c>
      <c r="AA3890">
        <v>17</v>
      </c>
      <c r="AB3890">
        <v>1307</v>
      </c>
      <c r="AC3890">
        <v>755</v>
      </c>
      <c r="AD3890">
        <v>9</v>
      </c>
      <c r="AE3890">
        <v>205</v>
      </c>
      <c r="AF3890">
        <v>71</v>
      </c>
      <c r="AG3890">
        <v>272</v>
      </c>
      <c r="AH3890">
        <v>90</v>
      </c>
      <c r="AI3890">
        <v>4</v>
      </c>
      <c r="AJ3890">
        <v>48</v>
      </c>
      <c r="AK3890">
        <v>3</v>
      </c>
      <c r="AL3890">
        <v>38</v>
      </c>
      <c r="AM3890">
        <v>24</v>
      </c>
      <c r="AN3890">
        <v>4</v>
      </c>
      <c r="AO3890">
        <v>0</v>
      </c>
      <c r="AP3890">
        <v>0</v>
      </c>
      <c r="AQ3890">
        <v>0</v>
      </c>
      <c r="AR3890">
        <v>0</v>
      </c>
      <c r="AS3890">
        <v>0</v>
      </c>
      <c r="AT3890">
        <v>0</v>
      </c>
      <c r="AU3890">
        <v>0</v>
      </c>
      <c r="AV3890">
        <v>0</v>
      </c>
      <c r="AW3890">
        <v>0</v>
      </c>
      <c r="AX3890">
        <v>0</v>
      </c>
      <c r="AY3890">
        <v>0</v>
      </c>
      <c r="AZ3890">
        <v>0</v>
      </c>
      <c r="BA3890">
        <v>0</v>
      </c>
      <c r="BB3890">
        <v>0</v>
      </c>
      <c r="BC3890">
        <v>0</v>
      </c>
      <c r="BD3890">
        <v>0</v>
      </c>
      <c r="BE3890">
        <v>0</v>
      </c>
      <c r="BF3890">
        <v>0</v>
      </c>
      <c r="BG3890" s="20">
        <v>2</v>
      </c>
      <c r="BH3890" s="20">
        <v>0</v>
      </c>
      <c r="BI3890" s="20">
        <v>139</v>
      </c>
      <c r="BJ3890" s="20">
        <v>0</v>
      </c>
      <c r="BK3890" s="20">
        <v>412</v>
      </c>
      <c r="BL3890" s="20">
        <v>981</v>
      </c>
      <c r="BM3890" s="20">
        <v>987</v>
      </c>
      <c r="BN3890" s="20">
        <v>205</v>
      </c>
      <c r="BO3890" s="20">
        <v>33</v>
      </c>
      <c r="BP3890" s="20">
        <v>8515</v>
      </c>
      <c r="BQ3890" s="20">
        <v>2244</v>
      </c>
      <c r="BR3890" s="20">
        <v>0</v>
      </c>
      <c r="BS3890" s="20">
        <v>60</v>
      </c>
      <c r="BT3890" s="20">
        <v>1854</v>
      </c>
      <c r="BU3890" s="20">
        <v>622</v>
      </c>
      <c r="BV3890" s="20">
        <v>5657</v>
      </c>
    </row>
    <row r="3891" spans="1:74" x14ac:dyDescent="0.25">
      <c r="A3891" s="20" t="s">
        <v>676</v>
      </c>
      <c r="B3891" s="20" t="s">
        <v>687</v>
      </c>
      <c r="C3891" s="20" t="s">
        <v>714</v>
      </c>
      <c r="D3891" s="1">
        <v>44558</v>
      </c>
      <c r="E3891">
        <v>160</v>
      </c>
      <c r="F3891">
        <v>2</v>
      </c>
      <c r="G3891">
        <v>2</v>
      </c>
      <c r="H3891">
        <v>0</v>
      </c>
      <c r="I3891">
        <v>0</v>
      </c>
      <c r="J3891">
        <v>116</v>
      </c>
      <c r="K3891">
        <v>3</v>
      </c>
      <c r="L3891">
        <v>9</v>
      </c>
      <c r="M3891">
        <v>3</v>
      </c>
      <c r="N3891">
        <v>0</v>
      </c>
      <c r="O3891">
        <v>0</v>
      </c>
      <c r="P3891">
        <v>0</v>
      </c>
      <c r="Q3891">
        <v>0</v>
      </c>
      <c r="R3891">
        <v>462</v>
      </c>
      <c r="S3891">
        <v>368</v>
      </c>
      <c r="T3891">
        <v>37</v>
      </c>
      <c r="U3891">
        <v>6</v>
      </c>
      <c r="V3891">
        <v>3</v>
      </c>
      <c r="W3891">
        <v>1207</v>
      </c>
      <c r="X3891">
        <v>697</v>
      </c>
      <c r="Y3891">
        <v>22</v>
      </c>
      <c r="Z3891">
        <v>135</v>
      </c>
      <c r="AA3891">
        <v>16</v>
      </c>
      <c r="AB3891">
        <v>1306</v>
      </c>
      <c r="AC3891">
        <v>814</v>
      </c>
      <c r="AD3891">
        <v>13</v>
      </c>
      <c r="AE3891">
        <v>199</v>
      </c>
      <c r="AF3891">
        <v>70</v>
      </c>
      <c r="AG3891">
        <v>275</v>
      </c>
      <c r="AH3891">
        <v>117</v>
      </c>
      <c r="AI3891">
        <v>4</v>
      </c>
      <c r="AJ3891">
        <v>48</v>
      </c>
      <c r="AK3891">
        <v>3</v>
      </c>
      <c r="AL3891">
        <v>38</v>
      </c>
      <c r="AM3891">
        <v>25</v>
      </c>
      <c r="AN3891">
        <v>4</v>
      </c>
      <c r="AO3891">
        <v>0</v>
      </c>
      <c r="AP3891">
        <v>0</v>
      </c>
      <c r="AQ3891">
        <v>0</v>
      </c>
      <c r="AR3891">
        <v>0</v>
      </c>
      <c r="AS3891">
        <v>0</v>
      </c>
      <c r="AT3891">
        <v>0</v>
      </c>
      <c r="AU3891">
        <v>0</v>
      </c>
      <c r="AV3891">
        <v>0</v>
      </c>
      <c r="AW3891">
        <v>0</v>
      </c>
      <c r="AX3891">
        <v>0</v>
      </c>
      <c r="AY3891">
        <v>0</v>
      </c>
      <c r="AZ3891">
        <v>0</v>
      </c>
      <c r="BA3891">
        <v>0</v>
      </c>
      <c r="BB3891">
        <v>0</v>
      </c>
      <c r="BC3891">
        <v>0</v>
      </c>
      <c r="BD3891">
        <v>0</v>
      </c>
      <c r="BE3891">
        <v>0</v>
      </c>
      <c r="BF3891">
        <v>0</v>
      </c>
      <c r="BG3891" s="20">
        <v>2</v>
      </c>
      <c r="BH3891" s="20">
        <v>0</v>
      </c>
      <c r="BI3891" s="20">
        <v>138</v>
      </c>
      <c r="BJ3891" s="20">
        <v>0</v>
      </c>
      <c r="BK3891" s="20">
        <v>411</v>
      </c>
      <c r="BL3891" s="20">
        <v>984</v>
      </c>
      <c r="BM3891" s="20">
        <v>992</v>
      </c>
      <c r="BN3891" s="20">
        <v>209</v>
      </c>
      <c r="BO3891" s="20">
        <v>33</v>
      </c>
      <c r="BP3891" s="20">
        <v>8524</v>
      </c>
      <c r="BQ3891" s="20">
        <v>3008</v>
      </c>
      <c r="BR3891" s="20">
        <v>0</v>
      </c>
      <c r="BS3891" s="20">
        <v>71</v>
      </c>
      <c r="BT3891" s="20">
        <v>1828</v>
      </c>
      <c r="BU3891" s="20">
        <v>625</v>
      </c>
      <c r="BV3891" s="20">
        <v>5672</v>
      </c>
    </row>
    <row r="3892" spans="1:74" x14ac:dyDescent="0.25">
      <c r="A3892" s="20" t="s">
        <v>676</v>
      </c>
      <c r="B3892" s="20" t="s">
        <v>687</v>
      </c>
      <c r="C3892" s="20" t="s">
        <v>714</v>
      </c>
      <c r="D3892" s="1">
        <v>44564</v>
      </c>
      <c r="E3892">
        <v>160</v>
      </c>
      <c r="F3892">
        <v>2</v>
      </c>
      <c r="G3892">
        <v>2</v>
      </c>
      <c r="H3892">
        <v>0</v>
      </c>
      <c r="I3892">
        <v>0</v>
      </c>
      <c r="J3892">
        <v>118</v>
      </c>
      <c r="K3892">
        <v>3</v>
      </c>
      <c r="L3892">
        <v>8</v>
      </c>
      <c r="M3892">
        <v>3</v>
      </c>
      <c r="N3892">
        <v>0</v>
      </c>
      <c r="O3892">
        <v>0</v>
      </c>
      <c r="P3892">
        <v>0</v>
      </c>
      <c r="Q3892">
        <v>0</v>
      </c>
      <c r="R3892">
        <v>464</v>
      </c>
      <c r="S3892">
        <v>370</v>
      </c>
      <c r="T3892">
        <v>38</v>
      </c>
      <c r="U3892">
        <v>6</v>
      </c>
      <c r="V3892">
        <v>3</v>
      </c>
      <c r="W3892">
        <v>1203</v>
      </c>
      <c r="X3892">
        <v>713</v>
      </c>
      <c r="Y3892">
        <v>21</v>
      </c>
      <c r="Z3892">
        <v>134</v>
      </c>
      <c r="AA3892">
        <v>15</v>
      </c>
      <c r="AB3892">
        <v>1307</v>
      </c>
      <c r="AC3892">
        <v>820</v>
      </c>
      <c r="AD3892">
        <v>14</v>
      </c>
      <c r="AE3892">
        <v>198</v>
      </c>
      <c r="AF3892">
        <v>70</v>
      </c>
      <c r="AG3892">
        <v>275</v>
      </c>
      <c r="AH3892">
        <v>124</v>
      </c>
      <c r="AI3892">
        <v>4</v>
      </c>
      <c r="AJ3892">
        <v>45</v>
      </c>
      <c r="AK3892">
        <v>3</v>
      </c>
      <c r="AL3892">
        <v>37</v>
      </c>
      <c r="AM3892">
        <v>28</v>
      </c>
      <c r="AN3892">
        <v>4</v>
      </c>
      <c r="AO3892">
        <v>0</v>
      </c>
      <c r="AP3892">
        <v>0</v>
      </c>
      <c r="AQ3892">
        <v>0</v>
      </c>
      <c r="AR3892">
        <v>0</v>
      </c>
      <c r="AS3892">
        <v>0</v>
      </c>
      <c r="AT3892">
        <v>0</v>
      </c>
      <c r="AU3892">
        <v>0</v>
      </c>
      <c r="AV3892">
        <v>0</v>
      </c>
      <c r="AW3892">
        <v>0</v>
      </c>
      <c r="AX3892">
        <v>0</v>
      </c>
      <c r="AY3892">
        <v>0</v>
      </c>
      <c r="AZ3892">
        <v>0</v>
      </c>
      <c r="BA3892">
        <v>0</v>
      </c>
      <c r="BB3892">
        <v>0</v>
      </c>
      <c r="BC3892">
        <v>0</v>
      </c>
      <c r="BD3892">
        <v>0</v>
      </c>
      <c r="BE3892">
        <v>0</v>
      </c>
      <c r="BF3892">
        <v>0</v>
      </c>
      <c r="BG3892" s="20">
        <v>2</v>
      </c>
      <c r="BH3892" s="20">
        <v>0</v>
      </c>
      <c r="BI3892" s="20">
        <v>138</v>
      </c>
      <c r="BJ3892" s="20">
        <v>0</v>
      </c>
      <c r="BK3892" s="20">
        <v>412</v>
      </c>
      <c r="BL3892" s="20">
        <v>980</v>
      </c>
      <c r="BM3892" s="20">
        <v>994</v>
      </c>
      <c r="BN3892" s="20">
        <v>209</v>
      </c>
      <c r="BO3892" s="20">
        <v>32</v>
      </c>
      <c r="BP3892" s="20">
        <v>8521</v>
      </c>
      <c r="BQ3892" s="20">
        <v>3193</v>
      </c>
      <c r="BR3892" s="20">
        <v>0</v>
      </c>
      <c r="BS3892" s="20">
        <v>73</v>
      </c>
      <c r="BT3892" s="20">
        <v>1819</v>
      </c>
      <c r="BU3892" s="20">
        <v>618</v>
      </c>
      <c r="BV3892" s="20">
        <v>5676</v>
      </c>
    </row>
    <row r="3893" spans="1:74" x14ac:dyDescent="0.25">
      <c r="A3893" s="20" t="s">
        <v>676</v>
      </c>
      <c r="B3893" s="20" t="s">
        <v>687</v>
      </c>
      <c r="C3893" s="20" t="s">
        <v>714</v>
      </c>
      <c r="D3893" s="1">
        <v>44570</v>
      </c>
      <c r="E3893">
        <v>161</v>
      </c>
      <c r="F3893">
        <v>2</v>
      </c>
      <c r="G3893">
        <v>2</v>
      </c>
      <c r="H3893">
        <v>0</v>
      </c>
      <c r="I3893">
        <v>0</v>
      </c>
      <c r="J3893">
        <v>122</v>
      </c>
      <c r="K3893">
        <v>3</v>
      </c>
      <c r="L3893">
        <v>8</v>
      </c>
      <c r="M3893">
        <v>3</v>
      </c>
      <c r="N3893">
        <v>0</v>
      </c>
      <c r="O3893">
        <v>0</v>
      </c>
      <c r="P3893">
        <v>0</v>
      </c>
      <c r="Q3893">
        <v>0</v>
      </c>
      <c r="R3893">
        <v>466</v>
      </c>
      <c r="S3893">
        <v>376</v>
      </c>
      <c r="T3893">
        <v>38</v>
      </c>
      <c r="U3893">
        <v>6</v>
      </c>
      <c r="V3893">
        <v>4</v>
      </c>
      <c r="W3893">
        <v>1203</v>
      </c>
      <c r="X3893">
        <v>734</v>
      </c>
      <c r="Y3893">
        <v>21</v>
      </c>
      <c r="Z3893">
        <v>131</v>
      </c>
      <c r="AA3893">
        <v>17</v>
      </c>
      <c r="AB3893">
        <v>1310</v>
      </c>
      <c r="AC3893">
        <v>834</v>
      </c>
      <c r="AD3893">
        <v>14</v>
      </c>
      <c r="AE3893">
        <v>198</v>
      </c>
      <c r="AF3893">
        <v>71</v>
      </c>
      <c r="AG3893">
        <v>275</v>
      </c>
      <c r="AH3893">
        <v>131</v>
      </c>
      <c r="AI3893">
        <v>4</v>
      </c>
      <c r="AJ3893">
        <v>45</v>
      </c>
      <c r="AK3893">
        <v>2</v>
      </c>
      <c r="AL3893">
        <v>37</v>
      </c>
      <c r="AM3893">
        <v>28</v>
      </c>
      <c r="AN3893">
        <v>4</v>
      </c>
      <c r="AO3893">
        <v>0</v>
      </c>
      <c r="AP3893">
        <v>0</v>
      </c>
      <c r="AQ3893">
        <v>0</v>
      </c>
      <c r="AR3893">
        <v>0</v>
      </c>
      <c r="AS3893">
        <v>0</v>
      </c>
      <c r="AT3893">
        <v>0</v>
      </c>
      <c r="AU3893">
        <v>0</v>
      </c>
      <c r="AV3893">
        <v>0</v>
      </c>
      <c r="AW3893">
        <v>0</v>
      </c>
      <c r="AX3893">
        <v>0</v>
      </c>
      <c r="AY3893">
        <v>0</v>
      </c>
      <c r="AZ3893">
        <v>0</v>
      </c>
      <c r="BA3893">
        <v>0</v>
      </c>
      <c r="BB3893">
        <v>0</v>
      </c>
      <c r="BC3893">
        <v>0</v>
      </c>
      <c r="BD3893">
        <v>0</v>
      </c>
      <c r="BE3893">
        <v>0</v>
      </c>
      <c r="BF3893">
        <v>0</v>
      </c>
      <c r="BG3893" s="20">
        <v>2</v>
      </c>
      <c r="BH3893" s="20">
        <v>0</v>
      </c>
      <c r="BI3893" s="20">
        <v>139</v>
      </c>
      <c r="BJ3893" s="20">
        <v>0</v>
      </c>
      <c r="BK3893" s="20">
        <v>413</v>
      </c>
      <c r="BL3893" s="20">
        <v>983</v>
      </c>
      <c r="BM3893" s="20">
        <v>997</v>
      </c>
      <c r="BN3893" s="20">
        <v>209</v>
      </c>
      <c r="BO3893" s="20">
        <v>32</v>
      </c>
      <c r="BP3893" s="20">
        <v>8548</v>
      </c>
      <c r="BQ3893" s="20">
        <v>3444</v>
      </c>
      <c r="BR3893" s="20">
        <v>0</v>
      </c>
      <c r="BS3893" s="20">
        <v>77</v>
      </c>
      <c r="BT3893" s="20">
        <v>1810</v>
      </c>
      <c r="BU3893" s="20">
        <v>629</v>
      </c>
      <c r="BV3893" s="20">
        <v>5699</v>
      </c>
    </row>
    <row r="3894" spans="1:74" x14ac:dyDescent="0.25">
      <c r="A3894" s="20" t="s">
        <v>676</v>
      </c>
      <c r="B3894" s="20" t="s">
        <v>687</v>
      </c>
      <c r="C3894" s="20" t="s">
        <v>714</v>
      </c>
      <c r="D3894" s="1">
        <v>44578</v>
      </c>
      <c r="E3894">
        <v>161</v>
      </c>
      <c r="F3894">
        <v>2</v>
      </c>
      <c r="G3894">
        <v>2</v>
      </c>
      <c r="H3894">
        <v>0</v>
      </c>
      <c r="I3894">
        <v>0</v>
      </c>
      <c r="J3894">
        <v>123</v>
      </c>
      <c r="K3894">
        <v>3</v>
      </c>
      <c r="L3894">
        <v>8</v>
      </c>
      <c r="M3894">
        <v>3</v>
      </c>
      <c r="N3894">
        <v>0</v>
      </c>
      <c r="O3894">
        <v>0</v>
      </c>
      <c r="P3894">
        <v>0</v>
      </c>
      <c r="Q3894">
        <v>0</v>
      </c>
      <c r="R3894">
        <v>467</v>
      </c>
      <c r="S3894">
        <v>381</v>
      </c>
      <c r="T3894">
        <v>39</v>
      </c>
      <c r="U3894">
        <v>6</v>
      </c>
      <c r="V3894">
        <v>4</v>
      </c>
      <c r="W3894">
        <v>1197</v>
      </c>
      <c r="X3894">
        <v>746</v>
      </c>
      <c r="Y3894">
        <v>22</v>
      </c>
      <c r="Z3894">
        <v>128</v>
      </c>
      <c r="AA3894">
        <v>18</v>
      </c>
      <c r="AB3894">
        <v>1309</v>
      </c>
      <c r="AC3894">
        <v>842</v>
      </c>
      <c r="AD3894">
        <v>13</v>
      </c>
      <c r="AE3894">
        <v>197</v>
      </c>
      <c r="AF3894">
        <v>73</v>
      </c>
      <c r="AG3894">
        <v>279</v>
      </c>
      <c r="AH3894">
        <v>137</v>
      </c>
      <c r="AI3894">
        <v>4</v>
      </c>
      <c r="AJ3894">
        <v>42</v>
      </c>
      <c r="AK3894">
        <v>3</v>
      </c>
      <c r="AL3894">
        <v>37</v>
      </c>
      <c r="AM3894">
        <v>28</v>
      </c>
      <c r="AN3894">
        <v>3</v>
      </c>
      <c r="AO3894">
        <v>0</v>
      </c>
      <c r="AP3894">
        <v>0</v>
      </c>
      <c r="AQ3894">
        <v>0</v>
      </c>
      <c r="AR3894">
        <v>0</v>
      </c>
      <c r="AS3894">
        <v>0</v>
      </c>
      <c r="AT3894">
        <v>0</v>
      </c>
      <c r="AU3894">
        <v>0</v>
      </c>
      <c r="AV3894">
        <v>0</v>
      </c>
      <c r="AW3894">
        <v>0</v>
      </c>
      <c r="AX3894">
        <v>0</v>
      </c>
      <c r="AY3894">
        <v>0</v>
      </c>
      <c r="AZ3894">
        <v>0</v>
      </c>
      <c r="BA3894">
        <v>0</v>
      </c>
      <c r="BB3894">
        <v>0</v>
      </c>
      <c r="BC3894">
        <v>0</v>
      </c>
      <c r="BD3894">
        <v>0</v>
      </c>
      <c r="BE3894">
        <v>0</v>
      </c>
      <c r="BF3894">
        <v>0</v>
      </c>
      <c r="BG3894" s="20">
        <v>2</v>
      </c>
      <c r="BH3894" s="20">
        <v>0</v>
      </c>
      <c r="BI3894" s="20">
        <v>140</v>
      </c>
      <c r="BJ3894" s="20">
        <v>0</v>
      </c>
      <c r="BK3894" s="20">
        <v>413</v>
      </c>
      <c r="BL3894" s="20">
        <v>980</v>
      </c>
      <c r="BM3894" s="20">
        <v>995</v>
      </c>
      <c r="BN3894" s="20">
        <v>211</v>
      </c>
      <c r="BO3894" s="20">
        <v>33</v>
      </c>
      <c r="BP3894" s="20">
        <v>8532</v>
      </c>
      <c r="BQ3894" s="20">
        <v>3725</v>
      </c>
      <c r="BR3894" s="20">
        <v>0</v>
      </c>
      <c r="BS3894" s="20">
        <v>75</v>
      </c>
      <c r="BT3894" s="20">
        <v>1800</v>
      </c>
      <c r="BU3894" s="20">
        <v>632</v>
      </c>
      <c r="BV3894" s="20">
        <v>5693</v>
      </c>
    </row>
    <row r="3895" spans="1:74" x14ac:dyDescent="0.25">
      <c r="A3895" s="20" t="s">
        <v>676</v>
      </c>
      <c r="B3895" s="20" t="s">
        <v>687</v>
      </c>
      <c r="C3895" s="20" t="s">
        <v>714</v>
      </c>
      <c r="D3895" s="1">
        <v>44584</v>
      </c>
      <c r="E3895">
        <v>161</v>
      </c>
      <c r="F3895">
        <v>2</v>
      </c>
      <c r="G3895">
        <v>2</v>
      </c>
      <c r="H3895">
        <v>0</v>
      </c>
      <c r="I3895">
        <v>0</v>
      </c>
      <c r="J3895">
        <v>123</v>
      </c>
      <c r="K3895">
        <v>3</v>
      </c>
      <c r="L3895">
        <v>8</v>
      </c>
      <c r="M3895">
        <v>3</v>
      </c>
      <c r="N3895">
        <v>0</v>
      </c>
      <c r="O3895">
        <v>0</v>
      </c>
      <c r="P3895">
        <v>0</v>
      </c>
      <c r="Q3895">
        <v>0</v>
      </c>
      <c r="R3895">
        <v>468</v>
      </c>
      <c r="S3895">
        <v>382</v>
      </c>
      <c r="T3895">
        <v>39</v>
      </c>
      <c r="U3895">
        <v>6</v>
      </c>
      <c r="V3895">
        <v>4</v>
      </c>
      <c r="W3895">
        <v>1205</v>
      </c>
      <c r="X3895">
        <v>756</v>
      </c>
      <c r="Y3895">
        <v>22</v>
      </c>
      <c r="Z3895">
        <v>128</v>
      </c>
      <c r="AA3895">
        <v>19</v>
      </c>
      <c r="AB3895">
        <v>1306</v>
      </c>
      <c r="AC3895">
        <v>841</v>
      </c>
      <c r="AD3895">
        <v>12</v>
      </c>
      <c r="AE3895">
        <v>195</v>
      </c>
      <c r="AF3895">
        <v>74</v>
      </c>
      <c r="AG3895">
        <v>281</v>
      </c>
      <c r="AH3895">
        <v>141</v>
      </c>
      <c r="AI3895">
        <v>3</v>
      </c>
      <c r="AJ3895">
        <v>41</v>
      </c>
      <c r="AK3895">
        <v>3</v>
      </c>
      <c r="AL3895">
        <v>37</v>
      </c>
      <c r="AM3895">
        <v>28</v>
      </c>
      <c r="AN3895">
        <v>3</v>
      </c>
      <c r="AO3895">
        <v>0</v>
      </c>
      <c r="AP3895">
        <v>0</v>
      </c>
      <c r="AQ3895">
        <v>0</v>
      </c>
      <c r="AR3895">
        <v>0</v>
      </c>
      <c r="AS3895">
        <v>0</v>
      </c>
      <c r="AT3895">
        <v>0</v>
      </c>
      <c r="AU3895">
        <v>0</v>
      </c>
      <c r="AV3895">
        <v>0</v>
      </c>
      <c r="AW3895">
        <v>0</v>
      </c>
      <c r="AX3895">
        <v>0</v>
      </c>
      <c r="AY3895">
        <v>0</v>
      </c>
      <c r="AZ3895">
        <v>0</v>
      </c>
      <c r="BA3895">
        <v>0</v>
      </c>
      <c r="BB3895">
        <v>0</v>
      </c>
      <c r="BC3895">
        <v>0</v>
      </c>
      <c r="BD3895">
        <v>0</v>
      </c>
      <c r="BE3895">
        <v>0</v>
      </c>
      <c r="BF3895">
        <v>0</v>
      </c>
      <c r="BG3895" s="20">
        <v>2</v>
      </c>
      <c r="BH3895" s="20">
        <v>0</v>
      </c>
      <c r="BI3895" s="20">
        <v>140</v>
      </c>
      <c r="BJ3895" s="20">
        <v>0</v>
      </c>
      <c r="BK3895" s="20">
        <v>414</v>
      </c>
      <c r="BL3895" s="20">
        <v>989</v>
      </c>
      <c r="BM3895" s="20">
        <v>995</v>
      </c>
      <c r="BN3895" s="20">
        <v>212</v>
      </c>
      <c r="BO3895" s="20">
        <v>33</v>
      </c>
      <c r="BP3895" s="20">
        <v>8539</v>
      </c>
      <c r="BQ3895" s="20">
        <v>3852</v>
      </c>
      <c r="BR3895" s="20">
        <v>0</v>
      </c>
      <c r="BS3895" s="20">
        <v>75</v>
      </c>
      <c r="BT3895" s="20">
        <v>1791</v>
      </c>
      <c r="BU3895" s="20">
        <v>630</v>
      </c>
      <c r="BV3895" s="20">
        <v>5710</v>
      </c>
    </row>
    <row r="3896" spans="1:74" x14ac:dyDescent="0.25">
      <c r="A3896" s="20" t="s">
        <v>676</v>
      </c>
      <c r="B3896" s="20" t="s">
        <v>687</v>
      </c>
      <c r="C3896" s="20" t="s">
        <v>714</v>
      </c>
      <c r="D3896" s="1">
        <v>44592</v>
      </c>
      <c r="E3896">
        <v>162</v>
      </c>
      <c r="F3896">
        <v>2</v>
      </c>
      <c r="G3896">
        <v>2</v>
      </c>
      <c r="H3896">
        <v>0</v>
      </c>
      <c r="I3896">
        <v>0</v>
      </c>
      <c r="J3896">
        <v>125</v>
      </c>
      <c r="K3896">
        <v>3</v>
      </c>
      <c r="L3896">
        <v>8</v>
      </c>
      <c r="M3896">
        <v>3</v>
      </c>
      <c r="N3896">
        <v>0</v>
      </c>
      <c r="O3896">
        <v>0</v>
      </c>
      <c r="P3896">
        <v>0</v>
      </c>
      <c r="Q3896">
        <v>0</v>
      </c>
      <c r="R3896">
        <v>469</v>
      </c>
      <c r="S3896">
        <v>383</v>
      </c>
      <c r="T3896">
        <v>39</v>
      </c>
      <c r="U3896">
        <v>6</v>
      </c>
      <c r="V3896">
        <v>4</v>
      </c>
      <c r="W3896">
        <v>1207</v>
      </c>
      <c r="X3896">
        <v>762</v>
      </c>
      <c r="Y3896">
        <v>22</v>
      </c>
      <c r="Z3896">
        <v>129</v>
      </c>
      <c r="AA3896">
        <v>19</v>
      </c>
      <c r="AB3896">
        <v>1296</v>
      </c>
      <c r="AC3896">
        <v>842</v>
      </c>
      <c r="AD3896">
        <v>9</v>
      </c>
      <c r="AE3896">
        <v>193</v>
      </c>
      <c r="AF3896">
        <v>73</v>
      </c>
      <c r="AG3896">
        <v>280</v>
      </c>
      <c r="AH3896">
        <v>145</v>
      </c>
      <c r="AI3896">
        <v>3</v>
      </c>
      <c r="AJ3896">
        <v>41</v>
      </c>
      <c r="AK3896">
        <v>2</v>
      </c>
      <c r="AL3896">
        <v>38</v>
      </c>
      <c r="AM3896">
        <v>30</v>
      </c>
      <c r="AN3896">
        <v>2</v>
      </c>
      <c r="AO3896">
        <v>1</v>
      </c>
      <c r="AP3896">
        <v>0</v>
      </c>
      <c r="AQ3896">
        <v>0</v>
      </c>
      <c r="AR3896">
        <v>0</v>
      </c>
      <c r="AS3896">
        <v>0</v>
      </c>
      <c r="AT3896">
        <v>0</v>
      </c>
      <c r="AU3896">
        <v>0</v>
      </c>
      <c r="AV3896">
        <v>0</v>
      </c>
      <c r="AW3896">
        <v>0</v>
      </c>
      <c r="AX3896">
        <v>0</v>
      </c>
      <c r="AY3896">
        <v>0</v>
      </c>
      <c r="AZ3896">
        <v>0</v>
      </c>
      <c r="BA3896">
        <v>0</v>
      </c>
      <c r="BB3896">
        <v>0</v>
      </c>
      <c r="BC3896">
        <v>0</v>
      </c>
      <c r="BD3896">
        <v>0</v>
      </c>
      <c r="BE3896">
        <v>0</v>
      </c>
      <c r="BF3896">
        <v>0</v>
      </c>
      <c r="BG3896" s="20">
        <v>2</v>
      </c>
      <c r="BH3896" s="20">
        <v>0</v>
      </c>
      <c r="BI3896" s="20">
        <v>141</v>
      </c>
      <c r="BJ3896" s="20">
        <v>0</v>
      </c>
      <c r="BK3896" s="20">
        <v>415</v>
      </c>
      <c r="BL3896" s="20">
        <v>991</v>
      </c>
      <c r="BM3896" s="20">
        <v>990</v>
      </c>
      <c r="BN3896" s="20">
        <v>212</v>
      </c>
      <c r="BO3896" s="20">
        <v>34</v>
      </c>
      <c r="BP3896" s="20">
        <v>8521</v>
      </c>
      <c r="BQ3896" s="20">
        <v>3940</v>
      </c>
      <c r="BR3896" s="20">
        <v>0</v>
      </c>
      <c r="BS3896" s="20">
        <v>67</v>
      </c>
      <c r="BT3896" s="20">
        <v>1776</v>
      </c>
      <c r="BU3896" s="20">
        <v>631</v>
      </c>
      <c r="BV3896" s="20">
        <v>5716</v>
      </c>
    </row>
    <row r="3897" spans="1:74" x14ac:dyDescent="0.25">
      <c r="A3897" s="20" t="s">
        <v>676</v>
      </c>
      <c r="B3897" s="20" t="s">
        <v>687</v>
      </c>
      <c r="C3897" s="20" t="s">
        <v>714</v>
      </c>
      <c r="D3897" s="1">
        <v>44599</v>
      </c>
      <c r="E3897">
        <v>162</v>
      </c>
      <c r="F3897">
        <v>2</v>
      </c>
      <c r="G3897">
        <v>2</v>
      </c>
      <c r="H3897">
        <v>0</v>
      </c>
      <c r="I3897">
        <v>0</v>
      </c>
      <c r="J3897">
        <v>126</v>
      </c>
      <c r="K3897">
        <v>3</v>
      </c>
      <c r="L3897">
        <v>8</v>
      </c>
      <c r="M3897">
        <v>3</v>
      </c>
      <c r="N3897">
        <v>0</v>
      </c>
      <c r="O3897">
        <v>0</v>
      </c>
      <c r="P3897">
        <v>0</v>
      </c>
      <c r="Q3897">
        <v>0</v>
      </c>
      <c r="R3897">
        <v>470</v>
      </c>
      <c r="S3897">
        <v>383</v>
      </c>
      <c r="T3897">
        <v>39</v>
      </c>
      <c r="U3897">
        <v>6</v>
      </c>
      <c r="V3897">
        <v>4</v>
      </c>
      <c r="W3897">
        <v>1210</v>
      </c>
      <c r="X3897">
        <v>765</v>
      </c>
      <c r="Y3897">
        <v>22</v>
      </c>
      <c r="Z3897">
        <v>129</v>
      </c>
      <c r="AA3897">
        <v>19</v>
      </c>
      <c r="AB3897">
        <v>1295</v>
      </c>
      <c r="AC3897">
        <v>844</v>
      </c>
      <c r="AD3897">
        <v>9</v>
      </c>
      <c r="AE3897">
        <v>192</v>
      </c>
      <c r="AF3897">
        <v>74</v>
      </c>
      <c r="AG3897">
        <v>282</v>
      </c>
      <c r="AH3897">
        <v>148</v>
      </c>
      <c r="AI3897">
        <v>3</v>
      </c>
      <c r="AJ3897">
        <v>41</v>
      </c>
      <c r="AK3897">
        <v>2</v>
      </c>
      <c r="AL3897">
        <v>38</v>
      </c>
      <c r="AM3897">
        <v>30</v>
      </c>
      <c r="AN3897">
        <v>2</v>
      </c>
      <c r="AO3897">
        <v>1</v>
      </c>
      <c r="AP3897">
        <v>0</v>
      </c>
      <c r="AQ3897">
        <v>0</v>
      </c>
      <c r="AR3897">
        <v>0</v>
      </c>
      <c r="AS3897">
        <v>0</v>
      </c>
      <c r="AT3897">
        <v>0</v>
      </c>
      <c r="AU3897">
        <v>0</v>
      </c>
      <c r="AV3897">
        <v>0</v>
      </c>
      <c r="AW3897">
        <v>0</v>
      </c>
      <c r="AX3897">
        <v>0</v>
      </c>
      <c r="AY3897">
        <v>0</v>
      </c>
      <c r="AZ3897">
        <v>0</v>
      </c>
      <c r="BA3897">
        <v>0</v>
      </c>
      <c r="BB3897">
        <v>0</v>
      </c>
      <c r="BC3897">
        <v>0</v>
      </c>
      <c r="BD3897">
        <v>0</v>
      </c>
      <c r="BE3897">
        <v>0</v>
      </c>
      <c r="BF3897">
        <v>0</v>
      </c>
      <c r="BG3897" s="20">
        <v>2</v>
      </c>
      <c r="BH3897" s="20">
        <v>0</v>
      </c>
      <c r="BI3897" s="20">
        <v>141</v>
      </c>
      <c r="BJ3897" s="20">
        <v>0</v>
      </c>
      <c r="BK3897" s="20">
        <v>417</v>
      </c>
      <c r="BL3897" s="20">
        <v>996</v>
      </c>
      <c r="BM3897" s="20">
        <v>987</v>
      </c>
      <c r="BN3897" s="20">
        <v>213</v>
      </c>
      <c r="BO3897" s="20">
        <v>34</v>
      </c>
      <c r="BP3897" s="20">
        <v>8537</v>
      </c>
      <c r="BQ3897" s="20">
        <v>4021</v>
      </c>
      <c r="BR3897" s="20">
        <v>0</v>
      </c>
      <c r="BS3897" s="20">
        <v>67</v>
      </c>
      <c r="BT3897" s="20">
        <v>1771</v>
      </c>
      <c r="BU3897" s="20">
        <v>631</v>
      </c>
      <c r="BV3897" s="20">
        <v>5738</v>
      </c>
    </row>
    <row r="3898" spans="1:74" x14ac:dyDescent="0.25">
      <c r="A3898" s="20" t="s">
        <v>676</v>
      </c>
      <c r="B3898" s="20" t="s">
        <v>687</v>
      </c>
      <c r="C3898" s="20" t="s">
        <v>714</v>
      </c>
      <c r="D3898" s="1">
        <v>44606</v>
      </c>
      <c r="E3898">
        <v>160</v>
      </c>
      <c r="F3898">
        <v>2</v>
      </c>
      <c r="G3898">
        <v>2</v>
      </c>
      <c r="H3898">
        <v>0</v>
      </c>
      <c r="I3898">
        <v>0</v>
      </c>
      <c r="J3898">
        <v>126</v>
      </c>
      <c r="K3898">
        <v>3</v>
      </c>
      <c r="L3898">
        <v>8</v>
      </c>
      <c r="M3898">
        <v>3</v>
      </c>
      <c r="N3898">
        <v>0</v>
      </c>
      <c r="O3898">
        <v>0</v>
      </c>
      <c r="P3898">
        <v>0</v>
      </c>
      <c r="Q3898">
        <v>0</v>
      </c>
      <c r="R3898">
        <v>467</v>
      </c>
      <c r="S3898">
        <v>384</v>
      </c>
      <c r="T3898">
        <v>38</v>
      </c>
      <c r="U3898">
        <v>6</v>
      </c>
      <c r="V3898">
        <v>4</v>
      </c>
      <c r="W3898">
        <v>1213</v>
      </c>
      <c r="X3898">
        <v>770</v>
      </c>
      <c r="Y3898">
        <v>21</v>
      </c>
      <c r="Z3898">
        <v>129</v>
      </c>
      <c r="AA3898">
        <v>19</v>
      </c>
      <c r="AB3898">
        <v>1298</v>
      </c>
      <c r="AC3898">
        <v>847</v>
      </c>
      <c r="AD3898">
        <v>9</v>
      </c>
      <c r="AE3898">
        <v>191</v>
      </c>
      <c r="AF3898">
        <v>74</v>
      </c>
      <c r="AG3898">
        <v>283</v>
      </c>
      <c r="AH3898">
        <v>152</v>
      </c>
      <c r="AI3898">
        <v>3</v>
      </c>
      <c r="AJ3898">
        <v>41</v>
      </c>
      <c r="AK3898">
        <v>2</v>
      </c>
      <c r="AL3898">
        <v>36</v>
      </c>
      <c r="AM3898">
        <v>29</v>
      </c>
      <c r="AN3898">
        <v>1</v>
      </c>
      <c r="AO3898">
        <v>1</v>
      </c>
      <c r="AP3898">
        <v>0</v>
      </c>
      <c r="AQ3898">
        <v>0</v>
      </c>
      <c r="AR3898">
        <v>0</v>
      </c>
      <c r="AS3898">
        <v>0</v>
      </c>
      <c r="AT3898">
        <v>0</v>
      </c>
      <c r="AU3898">
        <v>0</v>
      </c>
      <c r="AV3898">
        <v>0</v>
      </c>
      <c r="AW3898">
        <v>0</v>
      </c>
      <c r="AX3898">
        <v>0</v>
      </c>
      <c r="AY3898">
        <v>0</v>
      </c>
      <c r="AZ3898">
        <v>0</v>
      </c>
      <c r="BA3898">
        <v>0</v>
      </c>
      <c r="BB3898">
        <v>0</v>
      </c>
      <c r="BC3898">
        <v>0</v>
      </c>
      <c r="BD3898">
        <v>0</v>
      </c>
      <c r="BE3898">
        <v>0</v>
      </c>
      <c r="BF3898">
        <v>0</v>
      </c>
      <c r="BG3898" s="20">
        <v>2</v>
      </c>
      <c r="BH3898" s="20">
        <v>0</v>
      </c>
      <c r="BI3898" s="20">
        <v>141</v>
      </c>
      <c r="BJ3898" s="20">
        <v>0</v>
      </c>
      <c r="BK3898" s="20">
        <v>415</v>
      </c>
      <c r="BL3898" s="20">
        <v>1001</v>
      </c>
      <c r="BM3898" s="20">
        <v>991</v>
      </c>
      <c r="BN3898" s="20">
        <v>214</v>
      </c>
      <c r="BO3898" s="20">
        <v>33</v>
      </c>
      <c r="BP3898" s="20">
        <v>8536</v>
      </c>
      <c r="BQ3898" s="20">
        <v>4073</v>
      </c>
      <c r="BR3898" s="20">
        <v>0</v>
      </c>
      <c r="BS3898" s="20">
        <v>66</v>
      </c>
      <c r="BT3898" s="20">
        <v>1755</v>
      </c>
      <c r="BU3898" s="20">
        <v>640</v>
      </c>
      <c r="BV3898" s="20">
        <v>5744</v>
      </c>
    </row>
    <row r="3899" spans="1:74" x14ac:dyDescent="0.25">
      <c r="A3899" s="20" t="s">
        <v>676</v>
      </c>
      <c r="B3899" s="20" t="s">
        <v>702</v>
      </c>
      <c r="C3899" s="20" t="s">
        <v>715</v>
      </c>
      <c r="D3899" s="1">
        <v>44493</v>
      </c>
      <c r="E3899">
        <v>222</v>
      </c>
      <c r="F3899">
        <v>10</v>
      </c>
      <c r="G3899">
        <v>2</v>
      </c>
      <c r="H3899">
        <v>2</v>
      </c>
      <c r="I3899">
        <v>2</v>
      </c>
      <c r="J3899">
        <v>28</v>
      </c>
      <c r="K3899">
        <v>6</v>
      </c>
      <c r="L3899">
        <v>34</v>
      </c>
      <c r="M3899">
        <v>2</v>
      </c>
      <c r="N3899">
        <v>24</v>
      </c>
      <c r="O3899">
        <v>0</v>
      </c>
      <c r="P3899">
        <v>20</v>
      </c>
      <c r="Q3899">
        <v>0</v>
      </c>
      <c r="R3899">
        <v>577</v>
      </c>
      <c r="S3899">
        <v>0</v>
      </c>
      <c r="T3899">
        <v>220</v>
      </c>
      <c r="U3899">
        <v>32</v>
      </c>
      <c r="V3899">
        <v>5</v>
      </c>
      <c r="W3899">
        <v>2592</v>
      </c>
      <c r="X3899">
        <v>0</v>
      </c>
      <c r="Y3899">
        <v>121</v>
      </c>
      <c r="Z3899">
        <v>457</v>
      </c>
      <c r="AA3899">
        <v>9</v>
      </c>
      <c r="AB3899">
        <v>1130</v>
      </c>
      <c r="AC3899">
        <v>62</v>
      </c>
      <c r="AD3899">
        <v>10</v>
      </c>
      <c r="AE3899">
        <v>188</v>
      </c>
      <c r="AF3899">
        <v>15</v>
      </c>
      <c r="AG3899">
        <v>398</v>
      </c>
      <c r="AH3899">
        <v>0</v>
      </c>
      <c r="AI3899">
        <v>18</v>
      </c>
      <c r="AJ3899">
        <v>95</v>
      </c>
      <c r="AK3899">
        <v>10</v>
      </c>
      <c r="AL3899">
        <v>146</v>
      </c>
      <c r="AM3899">
        <v>0</v>
      </c>
      <c r="AN3899">
        <v>30</v>
      </c>
      <c r="AO3899">
        <v>1</v>
      </c>
      <c r="AP3899">
        <v>1</v>
      </c>
      <c r="AQ3899">
        <v>0</v>
      </c>
      <c r="AR3899">
        <v>1</v>
      </c>
      <c r="AS3899">
        <v>0</v>
      </c>
      <c r="AT3899">
        <v>0</v>
      </c>
      <c r="AU3899">
        <v>0</v>
      </c>
      <c r="AV3899">
        <v>0</v>
      </c>
      <c r="AW3899">
        <v>0</v>
      </c>
      <c r="AX3899">
        <v>0</v>
      </c>
      <c r="AY3899">
        <v>0</v>
      </c>
      <c r="AZ3899">
        <v>0</v>
      </c>
      <c r="BA3899">
        <v>0</v>
      </c>
      <c r="BB3899">
        <v>15</v>
      </c>
      <c r="BC3899">
        <v>33</v>
      </c>
      <c r="BD3899">
        <v>0</v>
      </c>
      <c r="BE3899">
        <v>1</v>
      </c>
      <c r="BF3899">
        <v>12</v>
      </c>
      <c r="BG3899" s="20"/>
      <c r="BH3899" s="20"/>
      <c r="BI3899" s="20"/>
      <c r="BJ3899" s="20"/>
      <c r="BK3899" s="20"/>
      <c r="BL3899" s="20"/>
      <c r="BM3899" s="20"/>
      <c r="BN3899" s="20"/>
      <c r="BO3899" s="20"/>
      <c r="BP3899" s="20"/>
      <c r="BQ3899" s="20"/>
      <c r="BR3899" s="20"/>
      <c r="BS3899" s="20"/>
      <c r="BT3899" s="20"/>
      <c r="BU3899" s="20"/>
      <c r="BV3899" s="20"/>
    </row>
    <row r="3900" spans="1:74" x14ac:dyDescent="0.25">
      <c r="A3900" s="20" t="s">
        <v>676</v>
      </c>
      <c r="B3900" s="20" t="s">
        <v>702</v>
      </c>
      <c r="C3900" s="20" t="s">
        <v>715</v>
      </c>
      <c r="D3900" s="1">
        <v>44500</v>
      </c>
      <c r="E3900">
        <v>221</v>
      </c>
      <c r="F3900">
        <v>10</v>
      </c>
      <c r="G3900">
        <v>4</v>
      </c>
      <c r="H3900">
        <v>2</v>
      </c>
      <c r="I3900">
        <v>2</v>
      </c>
      <c r="J3900">
        <v>35</v>
      </c>
      <c r="K3900">
        <v>6</v>
      </c>
      <c r="L3900">
        <v>34</v>
      </c>
      <c r="M3900">
        <v>2</v>
      </c>
      <c r="N3900">
        <v>24</v>
      </c>
      <c r="O3900">
        <v>0</v>
      </c>
      <c r="P3900">
        <v>20</v>
      </c>
      <c r="Q3900">
        <v>0</v>
      </c>
      <c r="R3900">
        <v>580</v>
      </c>
      <c r="S3900">
        <v>0</v>
      </c>
      <c r="T3900">
        <v>261</v>
      </c>
      <c r="U3900">
        <v>30</v>
      </c>
      <c r="V3900">
        <v>5</v>
      </c>
      <c r="W3900">
        <v>2600</v>
      </c>
      <c r="X3900">
        <v>0</v>
      </c>
      <c r="Y3900">
        <v>171</v>
      </c>
      <c r="Z3900">
        <v>449</v>
      </c>
      <c r="AA3900">
        <v>12</v>
      </c>
      <c r="AB3900">
        <v>1132</v>
      </c>
      <c r="AC3900">
        <v>80</v>
      </c>
      <c r="AD3900">
        <v>9</v>
      </c>
      <c r="AE3900">
        <v>185</v>
      </c>
      <c r="AF3900">
        <v>18</v>
      </c>
      <c r="AG3900">
        <v>405</v>
      </c>
      <c r="AH3900">
        <v>0</v>
      </c>
      <c r="AI3900">
        <v>25</v>
      </c>
      <c r="AJ3900">
        <v>93</v>
      </c>
      <c r="AK3900">
        <v>10</v>
      </c>
      <c r="AL3900">
        <v>146</v>
      </c>
      <c r="AM3900">
        <v>0</v>
      </c>
      <c r="AN3900">
        <v>35</v>
      </c>
      <c r="AO3900">
        <v>1</v>
      </c>
      <c r="AP3900">
        <v>1</v>
      </c>
      <c r="AQ3900">
        <v>0</v>
      </c>
      <c r="AR3900">
        <v>1</v>
      </c>
      <c r="AS3900">
        <v>0</v>
      </c>
      <c r="AT3900">
        <v>0</v>
      </c>
      <c r="AU3900">
        <v>0</v>
      </c>
      <c r="AV3900">
        <v>0</v>
      </c>
      <c r="AW3900">
        <v>0</v>
      </c>
      <c r="AX3900">
        <v>0</v>
      </c>
      <c r="AY3900">
        <v>0</v>
      </c>
      <c r="AZ3900">
        <v>0</v>
      </c>
      <c r="BA3900">
        <v>0</v>
      </c>
      <c r="BB3900">
        <v>15</v>
      </c>
      <c r="BC3900">
        <v>32</v>
      </c>
      <c r="BD3900">
        <v>0</v>
      </c>
      <c r="BE3900">
        <v>1</v>
      </c>
      <c r="BF3900">
        <v>12</v>
      </c>
      <c r="BG3900" s="20"/>
      <c r="BH3900" s="20"/>
      <c r="BI3900" s="20"/>
      <c r="BJ3900" s="20"/>
      <c r="BK3900" s="20"/>
      <c r="BL3900" s="20"/>
      <c r="BM3900" s="20"/>
      <c r="BN3900" s="20"/>
      <c r="BO3900" s="20"/>
      <c r="BP3900" s="20"/>
      <c r="BQ3900" s="20"/>
      <c r="BR3900" s="20"/>
      <c r="BS3900" s="20"/>
      <c r="BT3900" s="20"/>
      <c r="BU3900" s="20"/>
      <c r="BV3900" s="20"/>
    </row>
    <row r="3901" spans="1:74" x14ac:dyDescent="0.25">
      <c r="A3901" s="20" t="s">
        <v>676</v>
      </c>
      <c r="B3901" s="20" t="s">
        <v>702</v>
      </c>
      <c r="C3901" s="20" t="s">
        <v>715</v>
      </c>
      <c r="D3901" s="1">
        <v>44507</v>
      </c>
      <c r="E3901">
        <v>222</v>
      </c>
      <c r="F3901">
        <v>10</v>
      </c>
      <c r="G3901">
        <v>4</v>
      </c>
      <c r="H3901">
        <v>2</v>
      </c>
      <c r="I3901">
        <v>2</v>
      </c>
      <c r="J3901">
        <v>39</v>
      </c>
      <c r="K3901">
        <v>6</v>
      </c>
      <c r="L3901">
        <v>34</v>
      </c>
      <c r="M3901">
        <v>3</v>
      </c>
      <c r="N3901">
        <v>24</v>
      </c>
      <c r="O3901">
        <v>20</v>
      </c>
      <c r="P3901">
        <v>0</v>
      </c>
      <c r="Q3901">
        <v>0</v>
      </c>
      <c r="R3901">
        <v>579</v>
      </c>
      <c r="S3901">
        <v>289</v>
      </c>
      <c r="T3901">
        <v>15</v>
      </c>
      <c r="U3901">
        <v>30</v>
      </c>
      <c r="V3901">
        <v>4</v>
      </c>
      <c r="W3901">
        <v>2608</v>
      </c>
      <c r="X3901">
        <v>221</v>
      </c>
      <c r="Y3901">
        <v>32</v>
      </c>
      <c r="Z3901">
        <v>445</v>
      </c>
      <c r="AA3901">
        <v>12</v>
      </c>
      <c r="AB3901">
        <v>1136</v>
      </c>
      <c r="AC3901">
        <v>91</v>
      </c>
      <c r="AD3901">
        <v>10</v>
      </c>
      <c r="AE3901">
        <v>188</v>
      </c>
      <c r="AF3901">
        <v>14</v>
      </c>
      <c r="AG3901">
        <v>402</v>
      </c>
      <c r="AH3901">
        <v>33</v>
      </c>
      <c r="AI3901">
        <v>1</v>
      </c>
      <c r="AJ3901">
        <v>89</v>
      </c>
      <c r="AK3901">
        <v>10</v>
      </c>
      <c r="AL3901">
        <v>147</v>
      </c>
      <c r="AM3901">
        <v>40</v>
      </c>
      <c r="AN3901">
        <v>12</v>
      </c>
      <c r="AO3901">
        <v>1</v>
      </c>
      <c r="AP3901">
        <v>1</v>
      </c>
      <c r="AQ3901">
        <v>0</v>
      </c>
      <c r="AR3901">
        <v>1</v>
      </c>
      <c r="AS3901">
        <v>0</v>
      </c>
      <c r="AT3901">
        <v>0</v>
      </c>
      <c r="AU3901">
        <v>0</v>
      </c>
      <c r="AV3901">
        <v>0</v>
      </c>
      <c r="AW3901">
        <v>0</v>
      </c>
      <c r="AX3901">
        <v>0</v>
      </c>
      <c r="AY3901">
        <v>0</v>
      </c>
      <c r="AZ3901">
        <v>0</v>
      </c>
      <c r="BA3901">
        <v>0</v>
      </c>
      <c r="BB3901">
        <v>0</v>
      </c>
      <c r="BC3901">
        <v>0</v>
      </c>
      <c r="BD3901">
        <v>0</v>
      </c>
      <c r="BE3901">
        <v>0</v>
      </c>
      <c r="BF3901">
        <v>0</v>
      </c>
      <c r="BG3901" s="20">
        <v>7</v>
      </c>
      <c r="BH3901" s="20">
        <v>2</v>
      </c>
      <c r="BI3901" s="20">
        <v>174</v>
      </c>
      <c r="BJ3901" s="20">
        <v>24</v>
      </c>
      <c r="BK3901" s="20">
        <v>522</v>
      </c>
      <c r="BL3901" s="20">
        <v>1974</v>
      </c>
      <c r="BM3901" s="20">
        <v>887</v>
      </c>
      <c r="BN3901" s="20">
        <v>263</v>
      </c>
      <c r="BO3901" s="20">
        <v>129</v>
      </c>
      <c r="BP3901" s="20"/>
      <c r="BQ3901" s="20"/>
      <c r="BR3901" s="20"/>
      <c r="BS3901" s="20"/>
      <c r="BT3901" s="20"/>
      <c r="BU3901" s="20"/>
      <c r="BV3901" s="20"/>
    </row>
    <row r="3902" spans="1:74" x14ac:dyDescent="0.25">
      <c r="A3902" s="20" t="s">
        <v>676</v>
      </c>
      <c r="B3902" s="20" t="s">
        <v>702</v>
      </c>
      <c r="C3902" s="20" t="s">
        <v>715</v>
      </c>
      <c r="D3902" s="1">
        <v>44514</v>
      </c>
      <c r="E3902">
        <v>225</v>
      </c>
      <c r="F3902">
        <v>10</v>
      </c>
      <c r="G3902">
        <v>4</v>
      </c>
      <c r="H3902">
        <v>2</v>
      </c>
      <c r="I3902">
        <v>2</v>
      </c>
      <c r="J3902">
        <v>52</v>
      </c>
      <c r="K3902">
        <v>6</v>
      </c>
      <c r="L3902">
        <v>34</v>
      </c>
      <c r="M3902">
        <v>3</v>
      </c>
      <c r="N3902">
        <v>24</v>
      </c>
      <c r="O3902">
        <v>20</v>
      </c>
      <c r="P3902">
        <v>0</v>
      </c>
      <c r="Q3902">
        <v>0</v>
      </c>
      <c r="R3902">
        <v>580</v>
      </c>
      <c r="S3902">
        <v>310</v>
      </c>
      <c r="T3902">
        <v>15</v>
      </c>
      <c r="U3902">
        <v>30</v>
      </c>
      <c r="V3902">
        <v>4</v>
      </c>
      <c r="W3902">
        <v>2610</v>
      </c>
      <c r="X3902">
        <v>291</v>
      </c>
      <c r="Y3902">
        <v>32</v>
      </c>
      <c r="Z3902">
        <v>437</v>
      </c>
      <c r="AA3902">
        <v>14</v>
      </c>
      <c r="AB3902">
        <v>1135</v>
      </c>
      <c r="AC3902">
        <v>128</v>
      </c>
      <c r="AD3902">
        <v>10</v>
      </c>
      <c r="AE3902">
        <v>188</v>
      </c>
      <c r="AF3902">
        <v>12</v>
      </c>
      <c r="AG3902">
        <v>406</v>
      </c>
      <c r="AH3902">
        <v>37</v>
      </c>
      <c r="AI3902">
        <v>2</v>
      </c>
      <c r="AJ3902">
        <v>93</v>
      </c>
      <c r="AK3902">
        <v>8</v>
      </c>
      <c r="AL3902">
        <v>148</v>
      </c>
      <c r="AM3902">
        <v>41</v>
      </c>
      <c r="AN3902">
        <v>12</v>
      </c>
      <c r="AO3902">
        <v>1</v>
      </c>
      <c r="AP3902">
        <v>1</v>
      </c>
      <c r="AQ3902">
        <v>0</v>
      </c>
      <c r="AR3902">
        <v>1</v>
      </c>
      <c r="AS3902">
        <v>0</v>
      </c>
      <c r="AT3902">
        <v>0</v>
      </c>
      <c r="AU3902">
        <v>0</v>
      </c>
      <c r="AV3902">
        <v>0</v>
      </c>
      <c r="AW3902">
        <v>0</v>
      </c>
      <c r="AX3902">
        <v>0</v>
      </c>
      <c r="AY3902">
        <v>0</v>
      </c>
      <c r="AZ3902">
        <v>0</v>
      </c>
      <c r="BA3902">
        <v>0</v>
      </c>
      <c r="BB3902">
        <v>0</v>
      </c>
      <c r="BC3902">
        <v>0</v>
      </c>
      <c r="BD3902">
        <v>0</v>
      </c>
      <c r="BE3902">
        <v>0</v>
      </c>
      <c r="BF3902">
        <v>0</v>
      </c>
      <c r="BG3902" s="20">
        <v>7</v>
      </c>
      <c r="BH3902" s="20">
        <v>2</v>
      </c>
      <c r="BI3902" s="20">
        <v>177</v>
      </c>
      <c r="BJ3902" s="20">
        <v>24</v>
      </c>
      <c r="BK3902" s="20">
        <v>524</v>
      </c>
      <c r="BL3902" s="20">
        <v>1983</v>
      </c>
      <c r="BM3902" s="20">
        <v>889</v>
      </c>
      <c r="BN3902" s="20">
        <v>266</v>
      </c>
      <c r="BO3902" s="20">
        <v>129</v>
      </c>
      <c r="BP3902" s="20"/>
      <c r="BQ3902" s="20"/>
      <c r="BR3902" s="20"/>
      <c r="BS3902" s="20"/>
      <c r="BT3902" s="20"/>
      <c r="BU3902" s="20"/>
      <c r="BV3902" s="20"/>
    </row>
    <row r="3903" spans="1:74" x14ac:dyDescent="0.25">
      <c r="A3903" s="20" t="s">
        <v>676</v>
      </c>
      <c r="B3903" s="20" t="s">
        <v>702</v>
      </c>
      <c r="C3903" s="20" t="s">
        <v>715</v>
      </c>
      <c r="D3903" s="1">
        <v>44521</v>
      </c>
      <c r="E3903">
        <v>226</v>
      </c>
      <c r="F3903">
        <v>9</v>
      </c>
      <c r="G3903">
        <v>4</v>
      </c>
      <c r="H3903">
        <v>2</v>
      </c>
      <c r="I3903">
        <v>2</v>
      </c>
      <c r="J3903">
        <v>67</v>
      </c>
      <c r="K3903">
        <v>5</v>
      </c>
      <c r="L3903">
        <v>34</v>
      </c>
      <c r="M3903">
        <v>3</v>
      </c>
      <c r="N3903">
        <v>24</v>
      </c>
      <c r="O3903">
        <v>21</v>
      </c>
      <c r="P3903">
        <v>0</v>
      </c>
      <c r="Q3903">
        <v>0</v>
      </c>
      <c r="R3903">
        <v>580</v>
      </c>
      <c r="S3903">
        <v>319</v>
      </c>
      <c r="T3903">
        <v>15</v>
      </c>
      <c r="U3903">
        <v>30</v>
      </c>
      <c r="V3903">
        <v>5</v>
      </c>
      <c r="W3903">
        <v>2619</v>
      </c>
      <c r="X3903">
        <v>377</v>
      </c>
      <c r="Y3903">
        <v>32</v>
      </c>
      <c r="Z3903">
        <v>430</v>
      </c>
      <c r="AA3903">
        <v>18</v>
      </c>
      <c r="AB3903">
        <v>1138</v>
      </c>
      <c r="AC3903">
        <v>165</v>
      </c>
      <c r="AD3903">
        <v>9</v>
      </c>
      <c r="AE3903">
        <v>189</v>
      </c>
      <c r="AF3903">
        <v>14</v>
      </c>
      <c r="AG3903">
        <v>405</v>
      </c>
      <c r="AH3903">
        <v>38</v>
      </c>
      <c r="AI3903">
        <v>2</v>
      </c>
      <c r="AJ3903">
        <v>92</v>
      </c>
      <c r="AK3903">
        <v>9</v>
      </c>
      <c r="AL3903">
        <v>146</v>
      </c>
      <c r="AM3903">
        <v>44</v>
      </c>
      <c r="AN3903">
        <v>12</v>
      </c>
      <c r="AO3903">
        <v>1</v>
      </c>
      <c r="AP3903">
        <v>1</v>
      </c>
      <c r="AQ3903">
        <v>0</v>
      </c>
      <c r="AR3903">
        <v>1</v>
      </c>
      <c r="AS3903">
        <v>0</v>
      </c>
      <c r="AT3903">
        <v>0</v>
      </c>
      <c r="AU3903">
        <v>0</v>
      </c>
      <c r="AV3903">
        <v>0</v>
      </c>
      <c r="AW3903">
        <v>0</v>
      </c>
      <c r="AX3903">
        <v>0</v>
      </c>
      <c r="AY3903">
        <v>0</v>
      </c>
      <c r="AZ3903">
        <v>0</v>
      </c>
      <c r="BA3903">
        <v>0</v>
      </c>
      <c r="BB3903">
        <v>0</v>
      </c>
      <c r="BC3903">
        <v>0</v>
      </c>
      <c r="BD3903">
        <v>0</v>
      </c>
      <c r="BE3903">
        <v>0</v>
      </c>
      <c r="BF3903">
        <v>0</v>
      </c>
      <c r="BG3903" s="20">
        <v>6</v>
      </c>
      <c r="BH3903" s="20">
        <v>2</v>
      </c>
      <c r="BI3903" s="20">
        <v>178</v>
      </c>
      <c r="BJ3903" s="20">
        <v>24</v>
      </c>
      <c r="BK3903" s="20">
        <v>523</v>
      </c>
      <c r="BL3903" s="20">
        <v>1999</v>
      </c>
      <c r="BM3903" s="20">
        <v>892</v>
      </c>
      <c r="BN3903" s="20">
        <v>264</v>
      </c>
      <c r="BO3903" s="20">
        <v>129</v>
      </c>
      <c r="BP3903" s="20"/>
      <c r="BQ3903" s="20"/>
      <c r="BR3903" s="20"/>
      <c r="BS3903" s="20"/>
      <c r="BT3903" s="20"/>
      <c r="BU3903" s="20"/>
      <c r="BV3903" s="20"/>
    </row>
    <row r="3904" spans="1:74" x14ac:dyDescent="0.25">
      <c r="A3904" s="20" t="s">
        <v>676</v>
      </c>
      <c r="B3904" s="20" t="s">
        <v>702</v>
      </c>
      <c r="C3904" s="20" t="s">
        <v>715</v>
      </c>
      <c r="D3904" s="1">
        <v>44528</v>
      </c>
      <c r="E3904">
        <v>228</v>
      </c>
      <c r="F3904">
        <v>9</v>
      </c>
      <c r="G3904">
        <v>5</v>
      </c>
      <c r="H3904">
        <v>2</v>
      </c>
      <c r="I3904">
        <v>2</v>
      </c>
      <c r="J3904">
        <v>83</v>
      </c>
      <c r="K3904">
        <v>5</v>
      </c>
      <c r="L3904">
        <v>34</v>
      </c>
      <c r="M3904">
        <v>3</v>
      </c>
      <c r="N3904">
        <v>24</v>
      </c>
      <c r="O3904">
        <v>24</v>
      </c>
      <c r="P3904">
        <v>0</v>
      </c>
      <c r="Q3904">
        <v>0</v>
      </c>
      <c r="R3904">
        <v>580</v>
      </c>
      <c r="S3904">
        <v>335</v>
      </c>
      <c r="T3904">
        <v>16</v>
      </c>
      <c r="U3904">
        <v>31</v>
      </c>
      <c r="V3904">
        <v>2</v>
      </c>
      <c r="W3904">
        <v>2616</v>
      </c>
      <c r="X3904">
        <v>535</v>
      </c>
      <c r="Y3904">
        <v>31</v>
      </c>
      <c r="Z3904">
        <v>419</v>
      </c>
      <c r="AA3904">
        <v>19</v>
      </c>
      <c r="AB3904">
        <v>1138</v>
      </c>
      <c r="AC3904">
        <v>245</v>
      </c>
      <c r="AD3904">
        <v>9</v>
      </c>
      <c r="AE3904">
        <v>186</v>
      </c>
      <c r="AF3904">
        <v>15</v>
      </c>
      <c r="AG3904">
        <v>409</v>
      </c>
      <c r="AH3904">
        <v>46</v>
      </c>
      <c r="AI3904">
        <v>2</v>
      </c>
      <c r="AJ3904">
        <v>89</v>
      </c>
      <c r="AK3904">
        <v>11</v>
      </c>
      <c r="AL3904">
        <v>146</v>
      </c>
      <c r="AM3904">
        <v>51</v>
      </c>
      <c r="AN3904">
        <v>12</v>
      </c>
      <c r="AO3904">
        <v>1</v>
      </c>
      <c r="AP3904">
        <v>1</v>
      </c>
      <c r="AQ3904">
        <v>0</v>
      </c>
      <c r="AR3904">
        <v>1</v>
      </c>
      <c r="AS3904">
        <v>0</v>
      </c>
      <c r="AT3904">
        <v>0</v>
      </c>
      <c r="AU3904">
        <v>0</v>
      </c>
      <c r="AV3904">
        <v>0</v>
      </c>
      <c r="AW3904">
        <v>0</v>
      </c>
      <c r="AX3904">
        <v>0</v>
      </c>
      <c r="AY3904">
        <v>0</v>
      </c>
      <c r="AZ3904">
        <v>0</v>
      </c>
      <c r="BA3904">
        <v>0</v>
      </c>
      <c r="BB3904">
        <v>0</v>
      </c>
      <c r="BC3904">
        <v>0</v>
      </c>
      <c r="BD3904">
        <v>0</v>
      </c>
      <c r="BE3904">
        <v>0</v>
      </c>
      <c r="BF3904">
        <v>0</v>
      </c>
      <c r="BG3904" s="20">
        <v>6</v>
      </c>
      <c r="BH3904" s="20">
        <v>2</v>
      </c>
      <c r="BI3904" s="20">
        <v>179</v>
      </c>
      <c r="BJ3904" s="20">
        <v>24</v>
      </c>
      <c r="BK3904" s="20">
        <v>522</v>
      </c>
      <c r="BL3904" s="20">
        <v>2010</v>
      </c>
      <c r="BM3904" s="20">
        <v>892</v>
      </c>
      <c r="BN3904" s="20">
        <v>269</v>
      </c>
      <c r="BO3904" s="20">
        <v>129</v>
      </c>
      <c r="BP3904" s="20"/>
      <c r="BQ3904" s="20"/>
      <c r="BR3904" s="20"/>
      <c r="BS3904" s="20"/>
      <c r="BT3904" s="20"/>
      <c r="BU3904" s="20"/>
      <c r="BV3904" s="20"/>
    </row>
    <row r="3905" spans="1:74" x14ac:dyDescent="0.25">
      <c r="A3905" s="20" t="s">
        <v>676</v>
      </c>
      <c r="B3905" s="20" t="s">
        <v>702</v>
      </c>
      <c r="C3905" s="20" t="s">
        <v>715</v>
      </c>
      <c r="D3905" s="1">
        <v>44535</v>
      </c>
      <c r="E3905">
        <v>227</v>
      </c>
      <c r="F3905">
        <v>8</v>
      </c>
      <c r="G3905">
        <v>4</v>
      </c>
      <c r="H3905">
        <v>2</v>
      </c>
      <c r="I3905">
        <v>2</v>
      </c>
      <c r="J3905">
        <v>93</v>
      </c>
      <c r="K3905">
        <v>5</v>
      </c>
      <c r="L3905">
        <v>34</v>
      </c>
      <c r="M3905">
        <v>2</v>
      </c>
      <c r="N3905">
        <v>24</v>
      </c>
      <c r="O3905">
        <v>23</v>
      </c>
      <c r="P3905">
        <v>0</v>
      </c>
      <c r="Q3905">
        <v>1</v>
      </c>
      <c r="R3905">
        <v>580</v>
      </c>
      <c r="S3905">
        <v>343</v>
      </c>
      <c r="T3905">
        <v>16</v>
      </c>
      <c r="U3905">
        <v>31</v>
      </c>
      <c r="V3905">
        <v>2</v>
      </c>
      <c r="W3905">
        <v>2619</v>
      </c>
      <c r="X3905">
        <v>651</v>
      </c>
      <c r="Y3905">
        <v>31</v>
      </c>
      <c r="Z3905">
        <v>419</v>
      </c>
      <c r="AA3905">
        <v>20</v>
      </c>
      <c r="AB3905">
        <v>1141</v>
      </c>
      <c r="AC3905">
        <v>326</v>
      </c>
      <c r="AD3905">
        <v>9</v>
      </c>
      <c r="AE3905">
        <v>187</v>
      </c>
      <c r="AF3905">
        <v>14</v>
      </c>
      <c r="AG3905">
        <v>414</v>
      </c>
      <c r="AH3905">
        <v>56</v>
      </c>
      <c r="AI3905">
        <v>2</v>
      </c>
      <c r="AJ3905">
        <v>89</v>
      </c>
      <c r="AK3905">
        <v>12</v>
      </c>
      <c r="AL3905">
        <v>147</v>
      </c>
      <c r="AM3905">
        <v>60</v>
      </c>
      <c r="AN3905">
        <v>12</v>
      </c>
      <c r="AO3905">
        <v>1</v>
      </c>
      <c r="AP3905">
        <v>0</v>
      </c>
      <c r="AQ3905">
        <v>0</v>
      </c>
      <c r="AR3905">
        <v>1</v>
      </c>
      <c r="AS3905">
        <v>0</v>
      </c>
      <c r="AT3905">
        <v>0</v>
      </c>
      <c r="AU3905">
        <v>0</v>
      </c>
      <c r="AV3905">
        <v>0</v>
      </c>
      <c r="AW3905">
        <v>0</v>
      </c>
      <c r="AX3905">
        <v>0</v>
      </c>
      <c r="AY3905">
        <v>0</v>
      </c>
      <c r="AZ3905">
        <v>0</v>
      </c>
      <c r="BA3905">
        <v>0</v>
      </c>
      <c r="BB3905">
        <v>0</v>
      </c>
      <c r="BC3905">
        <v>0</v>
      </c>
      <c r="BD3905">
        <v>0</v>
      </c>
      <c r="BE3905">
        <v>0</v>
      </c>
      <c r="BF3905">
        <v>0</v>
      </c>
      <c r="BG3905" s="20">
        <v>5</v>
      </c>
      <c r="BH3905" s="20">
        <v>2</v>
      </c>
      <c r="BI3905" s="20">
        <v>178</v>
      </c>
      <c r="BJ3905" s="20">
        <v>23</v>
      </c>
      <c r="BK3905" s="20">
        <v>522</v>
      </c>
      <c r="BL3905" s="20">
        <v>2020</v>
      </c>
      <c r="BM3905" s="20">
        <v>894</v>
      </c>
      <c r="BN3905" s="20">
        <v>273</v>
      </c>
      <c r="BO3905" s="20">
        <v>130</v>
      </c>
      <c r="BP3905" s="20"/>
      <c r="BQ3905" s="20"/>
      <c r="BR3905" s="20"/>
      <c r="BS3905" s="20"/>
      <c r="BT3905" s="20"/>
      <c r="BU3905" s="20"/>
      <c r="BV3905" s="20"/>
    </row>
    <row r="3906" spans="1:74" x14ac:dyDescent="0.25">
      <c r="A3906" s="20" t="s">
        <v>676</v>
      </c>
      <c r="B3906" s="20" t="s">
        <v>702</v>
      </c>
      <c r="C3906" s="20" t="s">
        <v>715</v>
      </c>
      <c r="D3906" s="1">
        <v>44542</v>
      </c>
      <c r="E3906">
        <v>227</v>
      </c>
      <c r="F3906">
        <v>8</v>
      </c>
      <c r="G3906">
        <v>4</v>
      </c>
      <c r="H3906">
        <v>2</v>
      </c>
      <c r="I3906">
        <v>2</v>
      </c>
      <c r="J3906">
        <v>104</v>
      </c>
      <c r="K3906">
        <v>5</v>
      </c>
      <c r="L3906">
        <v>34</v>
      </c>
      <c r="M3906">
        <v>2</v>
      </c>
      <c r="N3906">
        <v>26</v>
      </c>
      <c r="O3906">
        <v>25</v>
      </c>
      <c r="P3906">
        <v>0</v>
      </c>
      <c r="Q3906">
        <v>1</v>
      </c>
      <c r="R3906">
        <v>581</v>
      </c>
      <c r="S3906">
        <v>352</v>
      </c>
      <c r="T3906">
        <v>16</v>
      </c>
      <c r="U3906">
        <v>30</v>
      </c>
      <c r="V3906">
        <v>2</v>
      </c>
      <c r="W3906">
        <v>2628</v>
      </c>
      <c r="X3906">
        <v>793</v>
      </c>
      <c r="Y3906">
        <v>31</v>
      </c>
      <c r="Z3906">
        <v>416</v>
      </c>
      <c r="AA3906">
        <v>21</v>
      </c>
      <c r="AB3906">
        <v>1147</v>
      </c>
      <c r="AC3906">
        <v>428</v>
      </c>
      <c r="AD3906">
        <v>9</v>
      </c>
      <c r="AE3906">
        <v>188</v>
      </c>
      <c r="AF3906">
        <v>14</v>
      </c>
      <c r="AG3906">
        <v>415</v>
      </c>
      <c r="AH3906">
        <v>66</v>
      </c>
      <c r="AI3906">
        <v>2</v>
      </c>
      <c r="AJ3906">
        <v>85</v>
      </c>
      <c r="AK3906">
        <v>12</v>
      </c>
      <c r="AL3906">
        <v>146</v>
      </c>
      <c r="AM3906">
        <v>75</v>
      </c>
      <c r="AN3906">
        <v>12</v>
      </c>
      <c r="AO3906">
        <v>1</v>
      </c>
      <c r="AP3906">
        <v>0</v>
      </c>
      <c r="AQ3906">
        <v>0</v>
      </c>
      <c r="AR3906">
        <v>1</v>
      </c>
      <c r="AS3906">
        <v>0</v>
      </c>
      <c r="AT3906">
        <v>0</v>
      </c>
      <c r="AU3906">
        <v>0</v>
      </c>
      <c r="AV3906">
        <v>0</v>
      </c>
      <c r="AW3906">
        <v>0</v>
      </c>
      <c r="AX3906">
        <v>0</v>
      </c>
      <c r="AY3906">
        <v>0</v>
      </c>
      <c r="AZ3906">
        <v>0</v>
      </c>
      <c r="BA3906">
        <v>0</v>
      </c>
      <c r="BB3906">
        <v>0</v>
      </c>
      <c r="BC3906">
        <v>0</v>
      </c>
      <c r="BD3906">
        <v>0</v>
      </c>
      <c r="BE3906">
        <v>0</v>
      </c>
      <c r="BF3906">
        <v>0</v>
      </c>
      <c r="BG3906" s="20">
        <v>5</v>
      </c>
      <c r="BH3906" s="20">
        <v>2</v>
      </c>
      <c r="BI3906" s="20">
        <v>179</v>
      </c>
      <c r="BJ3906" s="20">
        <v>25</v>
      </c>
      <c r="BK3906" s="20">
        <v>524</v>
      </c>
      <c r="BL3906" s="20">
        <v>2032</v>
      </c>
      <c r="BM3906" s="20">
        <v>900</v>
      </c>
      <c r="BN3906" s="20">
        <v>277</v>
      </c>
      <c r="BO3906" s="20">
        <v>129</v>
      </c>
      <c r="BP3906" s="20"/>
      <c r="BQ3906" s="20"/>
      <c r="BR3906" s="20"/>
      <c r="BS3906" s="20"/>
      <c r="BT3906" s="20"/>
      <c r="BU3906" s="20"/>
      <c r="BV3906" s="20"/>
    </row>
    <row r="3907" spans="1:74" x14ac:dyDescent="0.25">
      <c r="A3907" s="20" t="s">
        <v>676</v>
      </c>
      <c r="B3907" s="20" t="s">
        <v>702</v>
      </c>
      <c r="C3907" s="20" t="s">
        <v>715</v>
      </c>
      <c r="D3907" s="1">
        <v>44549</v>
      </c>
      <c r="E3907">
        <v>226</v>
      </c>
      <c r="F3907">
        <v>8</v>
      </c>
      <c r="G3907">
        <v>4</v>
      </c>
      <c r="H3907">
        <v>2</v>
      </c>
      <c r="I3907">
        <v>2</v>
      </c>
      <c r="J3907">
        <v>111</v>
      </c>
      <c r="K3907">
        <v>5</v>
      </c>
      <c r="L3907">
        <v>33</v>
      </c>
      <c r="M3907">
        <v>2</v>
      </c>
      <c r="N3907">
        <v>26</v>
      </c>
      <c r="O3907">
        <v>25</v>
      </c>
      <c r="P3907">
        <v>0</v>
      </c>
      <c r="Q3907">
        <v>1</v>
      </c>
      <c r="R3907">
        <v>581</v>
      </c>
      <c r="S3907">
        <v>372</v>
      </c>
      <c r="T3907">
        <v>16</v>
      </c>
      <c r="U3907">
        <v>30</v>
      </c>
      <c r="V3907">
        <v>2</v>
      </c>
      <c r="W3907">
        <v>2630</v>
      </c>
      <c r="X3907">
        <v>930</v>
      </c>
      <c r="Y3907">
        <v>31</v>
      </c>
      <c r="Z3907">
        <v>413</v>
      </c>
      <c r="AA3907">
        <v>21</v>
      </c>
      <c r="AB3907">
        <v>1152</v>
      </c>
      <c r="AC3907">
        <v>511</v>
      </c>
      <c r="AD3907">
        <v>9</v>
      </c>
      <c r="AE3907">
        <v>188</v>
      </c>
      <c r="AF3907">
        <v>13</v>
      </c>
      <c r="AG3907">
        <v>415</v>
      </c>
      <c r="AH3907">
        <v>89</v>
      </c>
      <c r="AI3907">
        <v>2</v>
      </c>
      <c r="AJ3907">
        <v>85</v>
      </c>
      <c r="AK3907">
        <v>12</v>
      </c>
      <c r="AL3907">
        <v>146</v>
      </c>
      <c r="AM3907">
        <v>83</v>
      </c>
      <c r="AN3907">
        <v>12</v>
      </c>
      <c r="AO3907">
        <v>1</v>
      </c>
      <c r="AP3907">
        <v>0</v>
      </c>
      <c r="AQ3907">
        <v>0</v>
      </c>
      <c r="AR3907">
        <v>1</v>
      </c>
      <c r="AS3907">
        <v>0</v>
      </c>
      <c r="AT3907">
        <v>0</v>
      </c>
      <c r="AU3907">
        <v>0</v>
      </c>
      <c r="AV3907">
        <v>0</v>
      </c>
      <c r="AW3907">
        <v>0</v>
      </c>
      <c r="AX3907">
        <v>0</v>
      </c>
      <c r="AY3907">
        <v>0</v>
      </c>
      <c r="AZ3907">
        <v>0</v>
      </c>
      <c r="BA3907">
        <v>0</v>
      </c>
      <c r="BB3907">
        <v>0</v>
      </c>
      <c r="BC3907">
        <v>0</v>
      </c>
      <c r="BD3907">
        <v>0</v>
      </c>
      <c r="BE3907">
        <v>0</v>
      </c>
      <c r="BF3907">
        <v>0</v>
      </c>
      <c r="BG3907" s="20">
        <v>5</v>
      </c>
      <c r="BH3907" s="20">
        <v>2</v>
      </c>
      <c r="BI3907" s="20">
        <v>179</v>
      </c>
      <c r="BJ3907" s="20">
        <v>25</v>
      </c>
      <c r="BK3907" s="20">
        <v>524</v>
      </c>
      <c r="BL3907" s="20">
        <v>2045</v>
      </c>
      <c r="BM3907" s="20">
        <v>907</v>
      </c>
      <c r="BN3907" s="20">
        <v>283</v>
      </c>
      <c r="BO3907" s="20">
        <v>129</v>
      </c>
      <c r="BP3907" s="20">
        <v>10151</v>
      </c>
      <c r="BQ3907" s="20">
        <v>1451</v>
      </c>
      <c r="BR3907" s="20">
        <v>0</v>
      </c>
      <c r="BS3907" s="20">
        <v>35</v>
      </c>
      <c r="BT3907" s="20">
        <v>3365</v>
      </c>
      <c r="BU3907" s="20">
        <v>389</v>
      </c>
      <c r="BV3907" s="20">
        <v>5727</v>
      </c>
    </row>
    <row r="3908" spans="1:74" x14ac:dyDescent="0.25">
      <c r="A3908" s="20" t="s">
        <v>676</v>
      </c>
      <c r="B3908" s="20" t="s">
        <v>702</v>
      </c>
      <c r="C3908" s="20" t="s">
        <v>715</v>
      </c>
      <c r="D3908" s="1">
        <v>44558</v>
      </c>
      <c r="E3908">
        <v>228</v>
      </c>
      <c r="F3908">
        <v>8</v>
      </c>
      <c r="G3908">
        <v>5</v>
      </c>
      <c r="H3908">
        <v>2</v>
      </c>
      <c r="I3908">
        <v>2</v>
      </c>
      <c r="J3908">
        <v>125</v>
      </c>
      <c r="K3908">
        <v>5</v>
      </c>
      <c r="L3908">
        <v>33</v>
      </c>
      <c r="M3908">
        <v>2</v>
      </c>
      <c r="N3908">
        <v>25</v>
      </c>
      <c r="O3908">
        <v>24</v>
      </c>
      <c r="P3908">
        <v>0</v>
      </c>
      <c r="Q3908">
        <v>0</v>
      </c>
      <c r="R3908">
        <v>585</v>
      </c>
      <c r="S3908">
        <v>391</v>
      </c>
      <c r="T3908">
        <v>15</v>
      </c>
      <c r="U3908">
        <v>31</v>
      </c>
      <c r="V3908">
        <v>4</v>
      </c>
      <c r="W3908">
        <v>2628</v>
      </c>
      <c r="X3908">
        <v>1095</v>
      </c>
      <c r="Y3908">
        <v>32</v>
      </c>
      <c r="Z3908">
        <v>403</v>
      </c>
      <c r="AA3908">
        <v>21</v>
      </c>
      <c r="AB3908">
        <v>1160</v>
      </c>
      <c r="AC3908">
        <v>585</v>
      </c>
      <c r="AD3908">
        <v>9</v>
      </c>
      <c r="AE3908">
        <v>188</v>
      </c>
      <c r="AF3908">
        <v>15</v>
      </c>
      <c r="AG3908">
        <v>416</v>
      </c>
      <c r="AH3908">
        <v>123</v>
      </c>
      <c r="AI3908">
        <v>2</v>
      </c>
      <c r="AJ3908">
        <v>82</v>
      </c>
      <c r="AK3908">
        <v>11</v>
      </c>
      <c r="AL3908">
        <v>147</v>
      </c>
      <c r="AM3908">
        <v>91</v>
      </c>
      <c r="AN3908">
        <v>12</v>
      </c>
      <c r="AO3908">
        <v>1</v>
      </c>
      <c r="AP3908">
        <v>0</v>
      </c>
      <c r="AQ3908">
        <v>0</v>
      </c>
      <c r="AR3908">
        <v>1</v>
      </c>
      <c r="AS3908">
        <v>0</v>
      </c>
      <c r="AT3908">
        <v>0</v>
      </c>
      <c r="AU3908">
        <v>0</v>
      </c>
      <c r="AV3908">
        <v>0</v>
      </c>
      <c r="AW3908">
        <v>0</v>
      </c>
      <c r="AX3908">
        <v>0</v>
      </c>
      <c r="AY3908">
        <v>0</v>
      </c>
      <c r="AZ3908">
        <v>0</v>
      </c>
      <c r="BA3908">
        <v>0</v>
      </c>
      <c r="BB3908">
        <v>0</v>
      </c>
      <c r="BC3908">
        <v>0</v>
      </c>
      <c r="BD3908">
        <v>0</v>
      </c>
      <c r="BE3908">
        <v>0</v>
      </c>
      <c r="BF3908">
        <v>0</v>
      </c>
      <c r="BG3908" s="20">
        <v>5</v>
      </c>
      <c r="BH3908" s="20">
        <v>2</v>
      </c>
      <c r="BI3908" s="20">
        <v>180</v>
      </c>
      <c r="BJ3908" s="20">
        <v>24</v>
      </c>
      <c r="BK3908" s="20">
        <v>525</v>
      </c>
      <c r="BL3908" s="20">
        <v>2057</v>
      </c>
      <c r="BM3908" s="20">
        <v>915</v>
      </c>
      <c r="BN3908" s="20">
        <v>288</v>
      </c>
      <c r="BO3908" s="20">
        <v>130</v>
      </c>
      <c r="BP3908" s="20">
        <v>10253</v>
      </c>
      <c r="BQ3908" s="20">
        <v>2081</v>
      </c>
      <c r="BR3908" s="20">
        <v>0</v>
      </c>
      <c r="BS3908" s="20">
        <v>34</v>
      </c>
      <c r="BT3908" s="20">
        <v>3338</v>
      </c>
      <c r="BU3908" s="20">
        <v>431</v>
      </c>
      <c r="BV3908" s="20">
        <v>5812</v>
      </c>
    </row>
    <row r="3909" spans="1:74" x14ac:dyDescent="0.25">
      <c r="A3909" s="20" t="s">
        <v>676</v>
      </c>
      <c r="B3909" s="20" t="s">
        <v>702</v>
      </c>
      <c r="C3909" s="20" t="s">
        <v>715</v>
      </c>
      <c r="D3909" s="1">
        <v>44564</v>
      </c>
      <c r="E3909">
        <v>228</v>
      </c>
      <c r="F3909">
        <v>8</v>
      </c>
      <c r="G3909">
        <v>5</v>
      </c>
      <c r="H3909">
        <v>2</v>
      </c>
      <c r="I3909">
        <v>2</v>
      </c>
      <c r="J3909">
        <v>129</v>
      </c>
      <c r="K3909">
        <v>5</v>
      </c>
      <c r="L3909">
        <v>33</v>
      </c>
      <c r="M3909">
        <v>2</v>
      </c>
      <c r="N3909">
        <v>25</v>
      </c>
      <c r="O3909">
        <v>24</v>
      </c>
      <c r="P3909">
        <v>0</v>
      </c>
      <c r="Q3909">
        <v>0</v>
      </c>
      <c r="R3909">
        <v>589</v>
      </c>
      <c r="S3909">
        <v>406</v>
      </c>
      <c r="T3909">
        <v>15</v>
      </c>
      <c r="U3909">
        <v>31</v>
      </c>
      <c r="V3909">
        <v>4</v>
      </c>
      <c r="W3909">
        <v>2630</v>
      </c>
      <c r="X3909">
        <v>1158</v>
      </c>
      <c r="Y3909">
        <v>33</v>
      </c>
      <c r="Z3909">
        <v>398</v>
      </c>
      <c r="AA3909">
        <v>20</v>
      </c>
      <c r="AB3909">
        <v>1165</v>
      </c>
      <c r="AC3909">
        <v>617</v>
      </c>
      <c r="AD3909">
        <v>9</v>
      </c>
      <c r="AE3909">
        <v>188</v>
      </c>
      <c r="AF3909">
        <v>15</v>
      </c>
      <c r="AG3909">
        <v>416</v>
      </c>
      <c r="AH3909">
        <v>134</v>
      </c>
      <c r="AI3909">
        <v>2</v>
      </c>
      <c r="AJ3909">
        <v>81</v>
      </c>
      <c r="AK3909">
        <v>11</v>
      </c>
      <c r="AL3909">
        <v>147</v>
      </c>
      <c r="AM3909">
        <v>95</v>
      </c>
      <c r="AN3909">
        <v>12</v>
      </c>
      <c r="AO3909">
        <v>0</v>
      </c>
      <c r="AP3909">
        <v>0</v>
      </c>
      <c r="AQ3909">
        <v>0</v>
      </c>
      <c r="AR3909">
        <v>1</v>
      </c>
      <c r="AS3909">
        <v>0</v>
      </c>
      <c r="AT3909">
        <v>0</v>
      </c>
      <c r="AU3909">
        <v>0</v>
      </c>
      <c r="AV3909">
        <v>0</v>
      </c>
      <c r="AW3909">
        <v>0</v>
      </c>
      <c r="AX3909">
        <v>0</v>
      </c>
      <c r="AY3909">
        <v>0</v>
      </c>
      <c r="AZ3909">
        <v>0</v>
      </c>
      <c r="BA3909">
        <v>0</v>
      </c>
      <c r="BB3909">
        <v>0</v>
      </c>
      <c r="BC3909">
        <v>0</v>
      </c>
      <c r="BD3909">
        <v>0</v>
      </c>
      <c r="BE3909">
        <v>0</v>
      </c>
      <c r="BF3909">
        <v>0</v>
      </c>
      <c r="BG3909" s="20">
        <v>5</v>
      </c>
      <c r="BH3909" s="20">
        <v>2</v>
      </c>
      <c r="BI3909" s="20">
        <v>180</v>
      </c>
      <c r="BJ3909" s="20">
        <v>24</v>
      </c>
      <c r="BK3909" s="20">
        <v>530</v>
      </c>
      <c r="BL3909" s="20">
        <v>2063</v>
      </c>
      <c r="BM3909" s="20">
        <v>918</v>
      </c>
      <c r="BN3909" s="20">
        <v>290</v>
      </c>
      <c r="BO3909" s="20">
        <v>130</v>
      </c>
      <c r="BP3909" s="20">
        <v>10271</v>
      </c>
      <c r="BQ3909" s="20">
        <v>2362</v>
      </c>
      <c r="BR3909" s="20">
        <v>0</v>
      </c>
      <c r="BS3909" s="20">
        <v>34</v>
      </c>
      <c r="BT3909" s="20">
        <v>3330</v>
      </c>
      <c r="BU3909" s="20">
        <v>435</v>
      </c>
      <c r="BV3909" s="20">
        <v>5837</v>
      </c>
    </row>
    <row r="3910" spans="1:74" x14ac:dyDescent="0.25">
      <c r="A3910" s="20" t="s">
        <v>676</v>
      </c>
      <c r="B3910" s="20" t="s">
        <v>702</v>
      </c>
      <c r="C3910" s="20" t="s">
        <v>715</v>
      </c>
      <c r="D3910" s="1">
        <v>44570</v>
      </c>
      <c r="E3910">
        <v>227</v>
      </c>
      <c r="F3910">
        <v>8</v>
      </c>
      <c r="G3910">
        <v>5</v>
      </c>
      <c r="H3910">
        <v>2</v>
      </c>
      <c r="I3910">
        <v>2</v>
      </c>
      <c r="J3910">
        <v>132</v>
      </c>
      <c r="K3910">
        <v>5</v>
      </c>
      <c r="L3910">
        <v>31</v>
      </c>
      <c r="M3910">
        <v>2</v>
      </c>
      <c r="N3910">
        <v>25</v>
      </c>
      <c r="O3910">
        <v>24</v>
      </c>
      <c r="P3910">
        <v>0</v>
      </c>
      <c r="Q3910">
        <v>0</v>
      </c>
      <c r="R3910">
        <v>589</v>
      </c>
      <c r="S3910">
        <v>413</v>
      </c>
      <c r="T3910">
        <v>15</v>
      </c>
      <c r="U3910">
        <v>31</v>
      </c>
      <c r="V3910">
        <v>4</v>
      </c>
      <c r="W3910">
        <v>2633</v>
      </c>
      <c r="X3910">
        <v>1213</v>
      </c>
      <c r="Y3910">
        <v>33</v>
      </c>
      <c r="Z3910">
        <v>394</v>
      </c>
      <c r="AA3910">
        <v>20</v>
      </c>
      <c r="AB3910">
        <v>1166</v>
      </c>
      <c r="AC3910">
        <v>649</v>
      </c>
      <c r="AD3910">
        <v>9</v>
      </c>
      <c r="AE3910">
        <v>186</v>
      </c>
      <c r="AF3910">
        <v>16</v>
      </c>
      <c r="AG3910">
        <v>420</v>
      </c>
      <c r="AH3910">
        <v>148</v>
      </c>
      <c r="AI3910">
        <v>2</v>
      </c>
      <c r="AJ3910">
        <v>83</v>
      </c>
      <c r="AK3910">
        <v>13</v>
      </c>
      <c r="AL3910">
        <v>147</v>
      </c>
      <c r="AM3910">
        <v>97</v>
      </c>
      <c r="AN3910">
        <v>12</v>
      </c>
      <c r="AO3910">
        <v>0</v>
      </c>
      <c r="AP3910">
        <v>0</v>
      </c>
      <c r="AQ3910">
        <v>0</v>
      </c>
      <c r="AR3910">
        <v>1</v>
      </c>
      <c r="AS3910">
        <v>0</v>
      </c>
      <c r="AT3910">
        <v>0</v>
      </c>
      <c r="AU3910">
        <v>0</v>
      </c>
      <c r="AV3910">
        <v>0</v>
      </c>
      <c r="AW3910">
        <v>0</v>
      </c>
      <c r="AX3910">
        <v>0</v>
      </c>
      <c r="AY3910">
        <v>0</v>
      </c>
      <c r="AZ3910">
        <v>0</v>
      </c>
      <c r="BA3910">
        <v>0</v>
      </c>
      <c r="BB3910">
        <v>0</v>
      </c>
      <c r="BC3910">
        <v>0</v>
      </c>
      <c r="BD3910">
        <v>0</v>
      </c>
      <c r="BE3910">
        <v>0</v>
      </c>
      <c r="BF3910">
        <v>0</v>
      </c>
      <c r="BG3910" s="20">
        <v>5</v>
      </c>
      <c r="BH3910" s="20">
        <v>2</v>
      </c>
      <c r="BI3910" s="20">
        <v>179</v>
      </c>
      <c r="BJ3910" s="20">
        <v>24</v>
      </c>
      <c r="BK3910" s="20">
        <v>530</v>
      </c>
      <c r="BL3910" s="20">
        <v>2071</v>
      </c>
      <c r="BM3910" s="20">
        <v>918</v>
      </c>
      <c r="BN3910" s="20">
        <v>291</v>
      </c>
      <c r="BO3910" s="20">
        <v>131</v>
      </c>
      <c r="BP3910" s="20">
        <v>10290</v>
      </c>
      <c r="BQ3910" s="20">
        <v>2642</v>
      </c>
      <c r="BR3910" s="20">
        <v>0</v>
      </c>
      <c r="BS3910" s="20">
        <v>34</v>
      </c>
      <c r="BT3910" s="20">
        <v>3308</v>
      </c>
      <c r="BU3910" s="20">
        <v>441</v>
      </c>
      <c r="BV3910" s="20">
        <v>5877</v>
      </c>
    </row>
    <row r="3911" spans="1:74" x14ac:dyDescent="0.25">
      <c r="A3911" s="20" t="s">
        <v>676</v>
      </c>
      <c r="B3911" s="20" t="s">
        <v>702</v>
      </c>
      <c r="C3911" s="20" t="s">
        <v>715</v>
      </c>
      <c r="D3911" s="1">
        <v>44578</v>
      </c>
      <c r="E3911">
        <v>225</v>
      </c>
      <c r="F3911">
        <v>7</v>
      </c>
      <c r="G3911">
        <v>4</v>
      </c>
      <c r="H3911">
        <v>1</v>
      </c>
      <c r="I3911">
        <v>1</v>
      </c>
      <c r="J3911">
        <v>133</v>
      </c>
      <c r="K3911">
        <v>5</v>
      </c>
      <c r="L3911">
        <v>31</v>
      </c>
      <c r="M3911">
        <v>2</v>
      </c>
      <c r="N3911">
        <v>25</v>
      </c>
      <c r="O3911">
        <v>24</v>
      </c>
      <c r="P3911">
        <v>0</v>
      </c>
      <c r="Q3911">
        <v>0</v>
      </c>
      <c r="R3911">
        <v>587</v>
      </c>
      <c r="S3911">
        <v>424</v>
      </c>
      <c r="T3911">
        <v>15</v>
      </c>
      <c r="U3911">
        <v>30</v>
      </c>
      <c r="V3911">
        <v>3</v>
      </c>
      <c r="W3911">
        <v>2637</v>
      </c>
      <c r="X3911">
        <v>1264</v>
      </c>
      <c r="Y3911">
        <v>35</v>
      </c>
      <c r="Z3911">
        <v>386</v>
      </c>
      <c r="AA3911">
        <v>21</v>
      </c>
      <c r="AB3911">
        <v>1160</v>
      </c>
      <c r="AC3911">
        <v>673</v>
      </c>
      <c r="AD3911">
        <v>9</v>
      </c>
      <c r="AE3911">
        <v>183</v>
      </c>
      <c r="AF3911">
        <v>12</v>
      </c>
      <c r="AG3911">
        <v>422</v>
      </c>
      <c r="AH3911">
        <v>161</v>
      </c>
      <c r="AI3911">
        <v>3</v>
      </c>
      <c r="AJ3911">
        <v>83</v>
      </c>
      <c r="AK3911">
        <v>10</v>
      </c>
      <c r="AL3911">
        <v>147</v>
      </c>
      <c r="AM3911">
        <v>98</v>
      </c>
      <c r="AN3911">
        <v>11</v>
      </c>
      <c r="AO3911">
        <v>0</v>
      </c>
      <c r="AP3911">
        <v>0</v>
      </c>
      <c r="AQ3911">
        <v>0</v>
      </c>
      <c r="AR3911">
        <v>1</v>
      </c>
      <c r="AS3911">
        <v>0</v>
      </c>
      <c r="AT3911">
        <v>0</v>
      </c>
      <c r="AU3911">
        <v>0</v>
      </c>
      <c r="AV3911">
        <v>0</v>
      </c>
      <c r="AW3911">
        <v>0</v>
      </c>
      <c r="AX3911">
        <v>0</v>
      </c>
      <c r="AY3911">
        <v>0</v>
      </c>
      <c r="AZ3911">
        <v>0</v>
      </c>
      <c r="BA3911">
        <v>0</v>
      </c>
      <c r="BB3911">
        <v>0</v>
      </c>
      <c r="BC3911">
        <v>0</v>
      </c>
      <c r="BD3911">
        <v>0</v>
      </c>
      <c r="BE3911">
        <v>0</v>
      </c>
      <c r="BF3911">
        <v>0</v>
      </c>
      <c r="BG3911" s="20">
        <v>4</v>
      </c>
      <c r="BH3911" s="20">
        <v>1</v>
      </c>
      <c r="BI3911" s="20">
        <v>178</v>
      </c>
      <c r="BJ3911" s="20">
        <v>24</v>
      </c>
      <c r="BK3911" s="20">
        <v>530</v>
      </c>
      <c r="BL3911" s="20">
        <v>2083</v>
      </c>
      <c r="BM3911" s="20">
        <v>918</v>
      </c>
      <c r="BN3911" s="20">
        <v>294</v>
      </c>
      <c r="BO3911" s="20">
        <v>132</v>
      </c>
      <c r="BP3911" s="20">
        <v>10232</v>
      </c>
      <c r="BQ3911" s="20">
        <v>2893</v>
      </c>
      <c r="BR3911" s="20">
        <v>0</v>
      </c>
      <c r="BS3911" s="20">
        <v>31</v>
      </c>
      <c r="BT3911" s="20">
        <v>3277</v>
      </c>
      <c r="BU3911" s="20">
        <v>384</v>
      </c>
      <c r="BV3911" s="20">
        <v>5907</v>
      </c>
    </row>
    <row r="3912" spans="1:74" x14ac:dyDescent="0.25">
      <c r="A3912" s="20" t="s">
        <v>676</v>
      </c>
      <c r="B3912" s="20" t="s">
        <v>702</v>
      </c>
      <c r="C3912" s="20" t="s">
        <v>715</v>
      </c>
      <c r="D3912" s="1">
        <v>44584</v>
      </c>
      <c r="E3912">
        <v>224</v>
      </c>
      <c r="F3912">
        <v>7</v>
      </c>
      <c r="G3912">
        <v>4</v>
      </c>
      <c r="H3912">
        <v>1</v>
      </c>
      <c r="I3912">
        <v>1</v>
      </c>
      <c r="J3912">
        <v>136</v>
      </c>
      <c r="K3912">
        <v>5</v>
      </c>
      <c r="L3912">
        <v>30</v>
      </c>
      <c r="M3912">
        <v>2</v>
      </c>
      <c r="N3912">
        <v>25</v>
      </c>
      <c r="O3912">
        <v>24</v>
      </c>
      <c r="P3912">
        <v>0</v>
      </c>
      <c r="Q3912">
        <v>0</v>
      </c>
      <c r="R3912">
        <v>584</v>
      </c>
      <c r="S3912">
        <v>424</v>
      </c>
      <c r="T3912">
        <v>15</v>
      </c>
      <c r="U3912">
        <v>28</v>
      </c>
      <c r="V3912">
        <v>6</v>
      </c>
      <c r="W3912">
        <v>2635</v>
      </c>
      <c r="X3912">
        <v>1293</v>
      </c>
      <c r="Y3912">
        <v>42</v>
      </c>
      <c r="Z3912">
        <v>375</v>
      </c>
      <c r="AA3912">
        <v>23</v>
      </c>
      <c r="AB3912">
        <v>1163</v>
      </c>
      <c r="AC3912">
        <v>692</v>
      </c>
      <c r="AD3912">
        <v>9</v>
      </c>
      <c r="AE3912">
        <v>182</v>
      </c>
      <c r="AF3912">
        <v>18</v>
      </c>
      <c r="AG3912">
        <v>423</v>
      </c>
      <c r="AH3912">
        <v>165</v>
      </c>
      <c r="AI3912">
        <v>3</v>
      </c>
      <c r="AJ3912">
        <v>83</v>
      </c>
      <c r="AK3912">
        <v>10</v>
      </c>
      <c r="AL3912">
        <v>144</v>
      </c>
      <c r="AM3912">
        <v>105</v>
      </c>
      <c r="AN3912">
        <v>10</v>
      </c>
      <c r="AO3912">
        <v>0</v>
      </c>
      <c r="AP3912">
        <v>0</v>
      </c>
      <c r="AQ3912">
        <v>0</v>
      </c>
      <c r="AR3912">
        <v>1</v>
      </c>
      <c r="AS3912">
        <v>0</v>
      </c>
      <c r="AT3912">
        <v>0</v>
      </c>
      <c r="AU3912">
        <v>0</v>
      </c>
      <c r="AV3912">
        <v>0</v>
      </c>
      <c r="AW3912">
        <v>0</v>
      </c>
      <c r="AX3912">
        <v>0</v>
      </c>
      <c r="AY3912">
        <v>0</v>
      </c>
      <c r="AZ3912">
        <v>0</v>
      </c>
      <c r="BA3912">
        <v>0</v>
      </c>
      <c r="BB3912">
        <v>0</v>
      </c>
      <c r="BC3912">
        <v>0</v>
      </c>
      <c r="BD3912">
        <v>0</v>
      </c>
      <c r="BE3912">
        <v>0</v>
      </c>
      <c r="BF3912">
        <v>0</v>
      </c>
      <c r="BG3912" s="20">
        <v>4</v>
      </c>
      <c r="BH3912" s="20">
        <v>1</v>
      </c>
      <c r="BI3912" s="20">
        <v>178</v>
      </c>
      <c r="BJ3912" s="20">
        <v>24</v>
      </c>
      <c r="BK3912" s="20">
        <v>526</v>
      </c>
      <c r="BL3912" s="20">
        <v>2090</v>
      </c>
      <c r="BM3912" s="20">
        <v>917</v>
      </c>
      <c r="BN3912" s="20">
        <v>295</v>
      </c>
      <c r="BO3912" s="20">
        <v>130</v>
      </c>
      <c r="BP3912" s="20">
        <v>10334</v>
      </c>
      <c r="BQ3912" s="20">
        <v>3036</v>
      </c>
      <c r="BR3912" s="20">
        <v>0</v>
      </c>
      <c r="BS3912" s="20">
        <v>30</v>
      </c>
      <c r="BT3912" s="20">
        <v>3256</v>
      </c>
      <c r="BU3912" s="20">
        <v>474</v>
      </c>
      <c r="BV3912" s="20">
        <v>5933</v>
      </c>
    </row>
    <row r="3913" spans="1:74" x14ac:dyDescent="0.25">
      <c r="A3913" s="20" t="s">
        <v>676</v>
      </c>
      <c r="B3913" s="20" t="s">
        <v>702</v>
      </c>
      <c r="C3913" s="20" t="s">
        <v>715</v>
      </c>
      <c r="D3913" s="1">
        <v>44592</v>
      </c>
      <c r="E3913">
        <v>225</v>
      </c>
      <c r="F3913">
        <v>7</v>
      </c>
      <c r="G3913">
        <v>4</v>
      </c>
      <c r="H3913">
        <v>1</v>
      </c>
      <c r="I3913">
        <v>1</v>
      </c>
      <c r="J3913">
        <v>139</v>
      </c>
      <c r="K3913">
        <v>5</v>
      </c>
      <c r="L3913">
        <v>30</v>
      </c>
      <c r="M3913">
        <v>2</v>
      </c>
      <c r="N3913">
        <v>26</v>
      </c>
      <c r="O3913">
        <v>25</v>
      </c>
      <c r="P3913">
        <v>0</v>
      </c>
      <c r="Q3913">
        <v>0</v>
      </c>
      <c r="R3913">
        <v>580</v>
      </c>
      <c r="S3913">
        <v>430</v>
      </c>
      <c r="T3913">
        <v>15</v>
      </c>
      <c r="U3913">
        <v>28</v>
      </c>
      <c r="V3913">
        <v>4</v>
      </c>
      <c r="W3913">
        <v>2634</v>
      </c>
      <c r="X3913">
        <v>1318</v>
      </c>
      <c r="Y3913">
        <v>42</v>
      </c>
      <c r="Z3913">
        <v>372</v>
      </c>
      <c r="AA3913">
        <v>22</v>
      </c>
      <c r="AB3913">
        <v>1161</v>
      </c>
      <c r="AC3913">
        <v>701</v>
      </c>
      <c r="AD3913">
        <v>9</v>
      </c>
      <c r="AE3913">
        <v>180</v>
      </c>
      <c r="AF3913">
        <v>15</v>
      </c>
      <c r="AG3913">
        <v>428</v>
      </c>
      <c r="AH3913">
        <v>169</v>
      </c>
      <c r="AI3913">
        <v>3</v>
      </c>
      <c r="AJ3913">
        <v>83</v>
      </c>
      <c r="AK3913">
        <v>9</v>
      </c>
      <c r="AL3913">
        <v>147</v>
      </c>
      <c r="AM3913">
        <v>108</v>
      </c>
      <c r="AN3913">
        <v>9</v>
      </c>
      <c r="AO3913">
        <v>0</v>
      </c>
      <c r="AP3913">
        <v>0</v>
      </c>
      <c r="AQ3913">
        <v>0</v>
      </c>
      <c r="AR3913">
        <v>1</v>
      </c>
      <c r="AS3913">
        <v>0</v>
      </c>
      <c r="AT3913">
        <v>0</v>
      </c>
      <c r="AU3913">
        <v>0</v>
      </c>
      <c r="AV3913">
        <v>0</v>
      </c>
      <c r="AW3913">
        <v>0</v>
      </c>
      <c r="AX3913">
        <v>0</v>
      </c>
      <c r="AY3913">
        <v>0</v>
      </c>
      <c r="AZ3913">
        <v>0</v>
      </c>
      <c r="BA3913">
        <v>0</v>
      </c>
      <c r="BB3913">
        <v>0</v>
      </c>
      <c r="BC3913">
        <v>0</v>
      </c>
      <c r="BD3913">
        <v>0</v>
      </c>
      <c r="BE3913">
        <v>0</v>
      </c>
      <c r="BF3913">
        <v>0</v>
      </c>
      <c r="BG3913" s="20">
        <v>4</v>
      </c>
      <c r="BH3913" s="20">
        <v>1</v>
      </c>
      <c r="BI3913" s="20">
        <v>179</v>
      </c>
      <c r="BJ3913" s="20">
        <v>25</v>
      </c>
      <c r="BK3913" s="20">
        <v>524</v>
      </c>
      <c r="BL3913" s="20">
        <v>2093</v>
      </c>
      <c r="BM3913" s="20">
        <v>923</v>
      </c>
      <c r="BN3913" s="20">
        <v>299</v>
      </c>
      <c r="BO3913" s="20">
        <v>134</v>
      </c>
      <c r="BP3913" s="20">
        <v>10315</v>
      </c>
      <c r="BQ3913" s="20">
        <v>3147</v>
      </c>
      <c r="BR3913" s="20">
        <v>0</v>
      </c>
      <c r="BS3913" s="20">
        <v>32</v>
      </c>
      <c r="BT3913" s="20">
        <v>3228</v>
      </c>
      <c r="BU3913" s="20">
        <v>439</v>
      </c>
      <c r="BV3913" s="20">
        <v>5966</v>
      </c>
    </row>
    <row r="3914" spans="1:74" x14ac:dyDescent="0.25">
      <c r="A3914" s="20" t="s">
        <v>676</v>
      </c>
      <c r="B3914" s="20" t="s">
        <v>702</v>
      </c>
      <c r="C3914" s="20" t="s">
        <v>715</v>
      </c>
      <c r="D3914" s="1">
        <v>44599</v>
      </c>
      <c r="E3914">
        <v>225</v>
      </c>
      <c r="F3914">
        <v>7</v>
      </c>
      <c r="G3914">
        <v>4</v>
      </c>
      <c r="H3914">
        <v>1</v>
      </c>
      <c r="I3914">
        <v>1</v>
      </c>
      <c r="J3914">
        <v>140</v>
      </c>
      <c r="K3914">
        <v>5</v>
      </c>
      <c r="L3914">
        <v>30</v>
      </c>
      <c r="M3914">
        <v>2</v>
      </c>
      <c r="N3914">
        <v>26</v>
      </c>
      <c r="O3914">
        <v>25</v>
      </c>
      <c r="P3914">
        <v>0</v>
      </c>
      <c r="Q3914">
        <v>0</v>
      </c>
      <c r="R3914">
        <v>578</v>
      </c>
      <c r="S3914">
        <v>434</v>
      </c>
      <c r="T3914">
        <v>15</v>
      </c>
      <c r="U3914">
        <v>26</v>
      </c>
      <c r="V3914">
        <v>4</v>
      </c>
      <c r="W3914">
        <v>2642</v>
      </c>
      <c r="X3914">
        <v>1338</v>
      </c>
      <c r="Y3914">
        <v>42</v>
      </c>
      <c r="Z3914">
        <v>372</v>
      </c>
      <c r="AA3914">
        <v>22</v>
      </c>
      <c r="AB3914">
        <v>1161</v>
      </c>
      <c r="AC3914">
        <v>707</v>
      </c>
      <c r="AD3914">
        <v>9</v>
      </c>
      <c r="AE3914">
        <v>177</v>
      </c>
      <c r="AF3914">
        <v>14</v>
      </c>
      <c r="AG3914">
        <v>430</v>
      </c>
      <c r="AH3914">
        <v>170</v>
      </c>
      <c r="AI3914">
        <v>3</v>
      </c>
      <c r="AJ3914">
        <v>83</v>
      </c>
      <c r="AK3914">
        <v>9</v>
      </c>
      <c r="AL3914">
        <v>148</v>
      </c>
      <c r="AM3914">
        <v>108</v>
      </c>
      <c r="AN3914">
        <v>9</v>
      </c>
      <c r="AO3914">
        <v>0</v>
      </c>
      <c r="AP3914">
        <v>0</v>
      </c>
      <c r="AQ3914">
        <v>0</v>
      </c>
      <c r="AR3914">
        <v>1</v>
      </c>
      <c r="AS3914">
        <v>0</v>
      </c>
      <c r="AT3914">
        <v>0</v>
      </c>
      <c r="AU3914">
        <v>0</v>
      </c>
      <c r="AV3914">
        <v>0</v>
      </c>
      <c r="AW3914">
        <v>0</v>
      </c>
      <c r="AX3914">
        <v>0</v>
      </c>
      <c r="AY3914">
        <v>0</v>
      </c>
      <c r="AZ3914">
        <v>0</v>
      </c>
      <c r="BA3914">
        <v>0</v>
      </c>
      <c r="BB3914">
        <v>0</v>
      </c>
      <c r="BC3914">
        <v>0</v>
      </c>
      <c r="BD3914">
        <v>0</v>
      </c>
      <c r="BE3914">
        <v>0</v>
      </c>
      <c r="BF3914">
        <v>0</v>
      </c>
      <c r="BG3914" s="20">
        <v>4</v>
      </c>
      <c r="BH3914" s="20">
        <v>1</v>
      </c>
      <c r="BI3914" s="20">
        <v>179</v>
      </c>
      <c r="BJ3914" s="20">
        <v>25</v>
      </c>
      <c r="BK3914" s="20">
        <v>524</v>
      </c>
      <c r="BL3914" s="20">
        <v>2098</v>
      </c>
      <c r="BM3914" s="20">
        <v>926</v>
      </c>
      <c r="BN3914" s="20">
        <v>302</v>
      </c>
      <c r="BO3914" s="20">
        <v>135</v>
      </c>
      <c r="BP3914" s="20">
        <v>10330</v>
      </c>
      <c r="BQ3914" s="20">
        <v>3216</v>
      </c>
      <c r="BR3914" s="20">
        <v>0</v>
      </c>
      <c r="BS3914" s="20">
        <v>31</v>
      </c>
      <c r="BT3914" s="20">
        <v>3208</v>
      </c>
      <c r="BU3914" s="20">
        <v>444</v>
      </c>
      <c r="BV3914" s="20">
        <v>5993</v>
      </c>
    </row>
    <row r="3915" spans="1:74" x14ac:dyDescent="0.25">
      <c r="A3915" s="20" t="s">
        <v>676</v>
      </c>
      <c r="B3915" s="20" t="s">
        <v>702</v>
      </c>
      <c r="C3915" s="20" t="s">
        <v>715</v>
      </c>
      <c r="D3915" s="1">
        <v>44606</v>
      </c>
      <c r="E3915">
        <v>225</v>
      </c>
      <c r="F3915">
        <v>7</v>
      </c>
      <c r="G3915">
        <v>4</v>
      </c>
      <c r="H3915">
        <v>1</v>
      </c>
      <c r="I3915">
        <v>1</v>
      </c>
      <c r="J3915">
        <v>141</v>
      </c>
      <c r="K3915">
        <v>5</v>
      </c>
      <c r="L3915">
        <v>30</v>
      </c>
      <c r="M3915">
        <v>2</v>
      </c>
      <c r="N3915">
        <v>25</v>
      </c>
      <c r="O3915">
        <v>24</v>
      </c>
      <c r="P3915">
        <v>0</v>
      </c>
      <c r="Q3915">
        <v>0</v>
      </c>
      <c r="R3915">
        <v>578</v>
      </c>
      <c r="S3915">
        <v>439</v>
      </c>
      <c r="T3915">
        <v>15</v>
      </c>
      <c r="U3915">
        <v>26</v>
      </c>
      <c r="V3915">
        <v>5</v>
      </c>
      <c r="W3915">
        <v>2648</v>
      </c>
      <c r="X3915">
        <v>1353</v>
      </c>
      <c r="Y3915">
        <v>42</v>
      </c>
      <c r="Z3915">
        <v>367</v>
      </c>
      <c r="AA3915">
        <v>23</v>
      </c>
      <c r="AB3915">
        <v>1166</v>
      </c>
      <c r="AC3915">
        <v>717</v>
      </c>
      <c r="AD3915">
        <v>9</v>
      </c>
      <c r="AE3915">
        <v>177</v>
      </c>
      <c r="AF3915">
        <v>14</v>
      </c>
      <c r="AG3915">
        <v>427</v>
      </c>
      <c r="AH3915">
        <v>169</v>
      </c>
      <c r="AI3915">
        <v>3</v>
      </c>
      <c r="AJ3915">
        <v>83</v>
      </c>
      <c r="AK3915">
        <v>9</v>
      </c>
      <c r="AL3915">
        <v>148</v>
      </c>
      <c r="AM3915">
        <v>110</v>
      </c>
      <c r="AN3915">
        <v>8</v>
      </c>
      <c r="AO3915">
        <v>0</v>
      </c>
      <c r="AP3915">
        <v>0</v>
      </c>
      <c r="AQ3915">
        <v>0</v>
      </c>
      <c r="AR3915">
        <v>1</v>
      </c>
      <c r="AS3915">
        <v>0</v>
      </c>
      <c r="AT3915">
        <v>0</v>
      </c>
      <c r="AU3915">
        <v>0</v>
      </c>
      <c r="AV3915">
        <v>0</v>
      </c>
      <c r="AW3915">
        <v>0</v>
      </c>
      <c r="AX3915">
        <v>0</v>
      </c>
      <c r="AY3915">
        <v>0</v>
      </c>
      <c r="AZ3915">
        <v>0</v>
      </c>
      <c r="BA3915">
        <v>0</v>
      </c>
      <c r="BB3915">
        <v>0</v>
      </c>
      <c r="BC3915">
        <v>0</v>
      </c>
      <c r="BD3915">
        <v>0</v>
      </c>
      <c r="BE3915">
        <v>0</v>
      </c>
      <c r="BF3915">
        <v>0</v>
      </c>
      <c r="BG3915" s="20">
        <v>4</v>
      </c>
      <c r="BH3915" s="20">
        <v>1</v>
      </c>
      <c r="BI3915" s="20">
        <v>178</v>
      </c>
      <c r="BJ3915" s="20">
        <v>24</v>
      </c>
      <c r="BK3915" s="20">
        <v>524</v>
      </c>
      <c r="BL3915" s="20">
        <v>2106</v>
      </c>
      <c r="BM3915" s="20">
        <v>933</v>
      </c>
      <c r="BN3915" s="20">
        <v>299</v>
      </c>
      <c r="BO3915" s="20">
        <v>135</v>
      </c>
      <c r="BP3915" s="20">
        <v>10365</v>
      </c>
      <c r="BQ3915" s="20">
        <v>3281</v>
      </c>
      <c r="BR3915" s="20">
        <v>0</v>
      </c>
      <c r="BS3915" s="20">
        <v>31</v>
      </c>
      <c r="BT3915" s="20">
        <v>3201</v>
      </c>
      <c r="BU3915" s="20">
        <v>469</v>
      </c>
      <c r="BV3915" s="20">
        <v>6024</v>
      </c>
    </row>
    <row r="3916" spans="1:74" x14ac:dyDescent="0.25">
      <c r="A3916" s="20" t="s">
        <v>501</v>
      </c>
      <c r="B3916" s="20" t="s">
        <v>509</v>
      </c>
      <c r="C3916" s="20" t="s">
        <v>716</v>
      </c>
      <c r="D3916" s="1">
        <v>44493</v>
      </c>
      <c r="E3916">
        <v>98</v>
      </c>
      <c r="F3916">
        <v>0</v>
      </c>
      <c r="G3916">
        <v>0</v>
      </c>
      <c r="H3916">
        <v>1</v>
      </c>
      <c r="I3916">
        <v>0</v>
      </c>
      <c r="J3916">
        <v>13</v>
      </c>
      <c r="K3916">
        <v>6</v>
      </c>
      <c r="L3916">
        <v>16</v>
      </c>
      <c r="M3916">
        <v>1</v>
      </c>
      <c r="N3916">
        <v>1</v>
      </c>
      <c r="O3916">
        <v>0</v>
      </c>
      <c r="P3916">
        <v>0</v>
      </c>
      <c r="Q3916">
        <v>0</v>
      </c>
      <c r="R3916">
        <v>375</v>
      </c>
      <c r="S3916">
        <v>0</v>
      </c>
      <c r="T3916">
        <v>121</v>
      </c>
      <c r="U3916">
        <v>31</v>
      </c>
      <c r="V3916">
        <v>4</v>
      </c>
      <c r="W3916">
        <v>1085</v>
      </c>
      <c r="X3916">
        <v>0</v>
      </c>
      <c r="Y3916">
        <v>46</v>
      </c>
      <c r="Z3916">
        <v>240</v>
      </c>
      <c r="AA3916">
        <v>33</v>
      </c>
      <c r="AB3916">
        <v>973</v>
      </c>
      <c r="AC3916">
        <v>41</v>
      </c>
      <c r="AD3916">
        <v>7</v>
      </c>
      <c r="AE3916">
        <v>326</v>
      </c>
      <c r="AF3916">
        <v>14</v>
      </c>
      <c r="AG3916">
        <v>179</v>
      </c>
      <c r="AH3916">
        <v>0</v>
      </c>
      <c r="AI3916">
        <v>3</v>
      </c>
      <c r="AJ3916">
        <v>15</v>
      </c>
      <c r="AK3916">
        <v>33</v>
      </c>
      <c r="AL3916">
        <v>10</v>
      </c>
      <c r="AM3916">
        <v>0</v>
      </c>
      <c r="AN3916">
        <v>0</v>
      </c>
      <c r="AO3916">
        <v>0</v>
      </c>
      <c r="AP3916">
        <v>0</v>
      </c>
      <c r="AQ3916">
        <v>0</v>
      </c>
      <c r="AR3916">
        <v>0</v>
      </c>
      <c r="AS3916">
        <v>0</v>
      </c>
      <c r="AT3916">
        <v>0</v>
      </c>
      <c r="AU3916">
        <v>0</v>
      </c>
      <c r="AV3916">
        <v>0</v>
      </c>
      <c r="AW3916">
        <v>1</v>
      </c>
      <c r="AX3916">
        <v>0</v>
      </c>
      <c r="AY3916">
        <v>0</v>
      </c>
      <c r="AZ3916">
        <v>0</v>
      </c>
      <c r="BA3916">
        <v>0</v>
      </c>
      <c r="BB3916">
        <v>45</v>
      </c>
      <c r="BC3916">
        <v>40</v>
      </c>
      <c r="BD3916">
        <v>0</v>
      </c>
      <c r="BE3916">
        <v>0</v>
      </c>
      <c r="BF3916">
        <v>2</v>
      </c>
      <c r="BG3916" s="20"/>
      <c r="BH3916" s="20"/>
      <c r="BI3916" s="20"/>
      <c r="BJ3916" s="20"/>
      <c r="BK3916" s="20"/>
      <c r="BL3916" s="20"/>
      <c r="BM3916" s="20"/>
      <c r="BN3916" s="20"/>
      <c r="BO3916" s="20"/>
      <c r="BP3916" s="20"/>
      <c r="BQ3916" s="20"/>
      <c r="BR3916" s="20"/>
      <c r="BS3916" s="20"/>
      <c r="BT3916" s="20"/>
      <c r="BU3916" s="20"/>
      <c r="BV3916" s="20"/>
    </row>
    <row r="3917" spans="1:74" x14ac:dyDescent="0.25">
      <c r="A3917" s="20" t="s">
        <v>501</v>
      </c>
      <c r="B3917" s="20" t="s">
        <v>509</v>
      </c>
      <c r="C3917" s="20" t="s">
        <v>716</v>
      </c>
      <c r="D3917" s="1">
        <v>44500</v>
      </c>
      <c r="E3917">
        <v>97</v>
      </c>
      <c r="F3917">
        <v>0</v>
      </c>
      <c r="G3917">
        <v>0</v>
      </c>
      <c r="H3917">
        <v>1</v>
      </c>
      <c r="I3917">
        <v>0</v>
      </c>
      <c r="J3917">
        <v>16</v>
      </c>
      <c r="K3917">
        <v>6</v>
      </c>
      <c r="L3917">
        <v>15</v>
      </c>
      <c r="M3917">
        <v>1</v>
      </c>
      <c r="N3917">
        <v>1</v>
      </c>
      <c r="O3917">
        <v>0</v>
      </c>
      <c r="P3917">
        <v>0</v>
      </c>
      <c r="Q3917">
        <v>0</v>
      </c>
      <c r="R3917">
        <v>379</v>
      </c>
      <c r="S3917">
        <v>0</v>
      </c>
      <c r="T3917">
        <v>148</v>
      </c>
      <c r="U3917">
        <v>32</v>
      </c>
      <c r="V3917">
        <v>5</v>
      </c>
      <c r="W3917">
        <v>1086</v>
      </c>
      <c r="X3917">
        <v>0</v>
      </c>
      <c r="Y3917">
        <v>73</v>
      </c>
      <c r="Z3917">
        <v>237</v>
      </c>
      <c r="AA3917">
        <v>32</v>
      </c>
      <c r="AB3917">
        <v>973</v>
      </c>
      <c r="AC3917">
        <v>65</v>
      </c>
      <c r="AD3917">
        <v>7</v>
      </c>
      <c r="AE3917">
        <v>324</v>
      </c>
      <c r="AF3917">
        <v>16</v>
      </c>
      <c r="AG3917">
        <v>179</v>
      </c>
      <c r="AH3917">
        <v>0</v>
      </c>
      <c r="AI3917">
        <v>4</v>
      </c>
      <c r="AJ3917">
        <v>15</v>
      </c>
      <c r="AK3917">
        <v>35</v>
      </c>
      <c r="AL3917">
        <v>10</v>
      </c>
      <c r="AM3917">
        <v>0</v>
      </c>
      <c r="AN3917">
        <v>0</v>
      </c>
      <c r="AO3917">
        <v>0</v>
      </c>
      <c r="AP3917">
        <v>0</v>
      </c>
      <c r="AQ3917">
        <v>0</v>
      </c>
      <c r="AR3917">
        <v>0</v>
      </c>
      <c r="AS3917">
        <v>0</v>
      </c>
      <c r="AT3917">
        <v>0</v>
      </c>
      <c r="AU3917">
        <v>0</v>
      </c>
      <c r="AV3917">
        <v>0</v>
      </c>
      <c r="AW3917">
        <v>1</v>
      </c>
      <c r="AX3917">
        <v>0</v>
      </c>
      <c r="AY3917">
        <v>0</v>
      </c>
      <c r="AZ3917">
        <v>0</v>
      </c>
      <c r="BA3917">
        <v>0</v>
      </c>
      <c r="BB3917">
        <v>44</v>
      </c>
      <c r="BC3917">
        <v>39</v>
      </c>
      <c r="BD3917">
        <v>0</v>
      </c>
      <c r="BE3917">
        <v>0</v>
      </c>
      <c r="BF3917">
        <v>2</v>
      </c>
      <c r="BG3917" s="20"/>
      <c r="BH3917" s="20"/>
      <c r="BI3917" s="20"/>
      <c r="BJ3917" s="20"/>
      <c r="BK3917" s="20"/>
      <c r="BL3917" s="20"/>
      <c r="BM3917" s="20"/>
      <c r="BN3917" s="20"/>
      <c r="BO3917" s="20"/>
      <c r="BP3917" s="20"/>
      <c r="BQ3917" s="20"/>
      <c r="BR3917" s="20"/>
      <c r="BS3917" s="20"/>
      <c r="BT3917" s="20"/>
      <c r="BU3917" s="20"/>
      <c r="BV3917" s="20"/>
    </row>
    <row r="3918" spans="1:74" x14ac:dyDescent="0.25">
      <c r="A3918" s="20" t="s">
        <v>501</v>
      </c>
      <c r="B3918" s="20" t="s">
        <v>509</v>
      </c>
      <c r="C3918" s="20" t="s">
        <v>716</v>
      </c>
      <c r="D3918" s="1">
        <v>44507</v>
      </c>
      <c r="E3918">
        <v>97</v>
      </c>
      <c r="F3918">
        <v>0</v>
      </c>
      <c r="G3918">
        <v>0</v>
      </c>
      <c r="H3918">
        <v>1</v>
      </c>
      <c r="I3918">
        <v>0</v>
      </c>
      <c r="J3918">
        <v>17</v>
      </c>
      <c r="K3918">
        <v>6</v>
      </c>
      <c r="L3918">
        <v>15</v>
      </c>
      <c r="M3918">
        <v>1</v>
      </c>
      <c r="N3918">
        <v>1</v>
      </c>
      <c r="O3918">
        <v>0</v>
      </c>
      <c r="P3918">
        <v>0</v>
      </c>
      <c r="Q3918">
        <v>0</v>
      </c>
      <c r="R3918">
        <v>381</v>
      </c>
      <c r="S3918">
        <v>165</v>
      </c>
      <c r="T3918">
        <v>44</v>
      </c>
      <c r="U3918">
        <v>34</v>
      </c>
      <c r="V3918">
        <v>5</v>
      </c>
      <c r="W3918">
        <v>1087</v>
      </c>
      <c r="X3918">
        <v>132</v>
      </c>
      <c r="Y3918">
        <v>38</v>
      </c>
      <c r="Z3918">
        <v>234</v>
      </c>
      <c r="AA3918">
        <v>32</v>
      </c>
      <c r="AB3918">
        <v>972</v>
      </c>
      <c r="AC3918">
        <v>97</v>
      </c>
      <c r="AD3918">
        <v>7</v>
      </c>
      <c r="AE3918">
        <v>319</v>
      </c>
      <c r="AF3918">
        <v>15</v>
      </c>
      <c r="AG3918">
        <v>181</v>
      </c>
      <c r="AH3918">
        <v>6</v>
      </c>
      <c r="AI3918">
        <v>0</v>
      </c>
      <c r="AJ3918">
        <v>15</v>
      </c>
      <c r="AK3918">
        <v>37</v>
      </c>
      <c r="AL3918">
        <v>10</v>
      </c>
      <c r="AM3918">
        <v>0</v>
      </c>
      <c r="AN3918">
        <v>2</v>
      </c>
      <c r="AO3918">
        <v>0</v>
      </c>
      <c r="AP3918">
        <v>0</v>
      </c>
      <c r="AQ3918">
        <v>0</v>
      </c>
      <c r="AR3918">
        <v>0</v>
      </c>
      <c r="AS3918">
        <v>0</v>
      </c>
      <c r="AT3918">
        <v>0</v>
      </c>
      <c r="AU3918">
        <v>0</v>
      </c>
      <c r="AV3918">
        <v>0</v>
      </c>
      <c r="AW3918">
        <v>1</v>
      </c>
      <c r="AX3918">
        <v>0</v>
      </c>
      <c r="AY3918">
        <v>0</v>
      </c>
      <c r="AZ3918">
        <v>0</v>
      </c>
      <c r="BA3918">
        <v>0</v>
      </c>
      <c r="BB3918">
        <v>0</v>
      </c>
      <c r="BC3918">
        <v>0</v>
      </c>
      <c r="BD3918">
        <v>0</v>
      </c>
      <c r="BE3918">
        <v>0</v>
      </c>
      <c r="BF3918">
        <v>0</v>
      </c>
      <c r="BG3918" s="20">
        <v>0</v>
      </c>
      <c r="BH3918" s="20">
        <v>0</v>
      </c>
      <c r="BI3918" s="20">
        <v>72</v>
      </c>
      <c r="BJ3918" s="20">
        <v>1</v>
      </c>
      <c r="BK3918" s="20">
        <v>279</v>
      </c>
      <c r="BL3918" s="20">
        <v>722</v>
      </c>
      <c r="BM3918" s="20">
        <v>585</v>
      </c>
      <c r="BN3918" s="20">
        <v>122</v>
      </c>
      <c r="BO3918" s="20">
        <v>8</v>
      </c>
      <c r="BP3918" s="20"/>
      <c r="BQ3918" s="20"/>
      <c r="BR3918" s="20"/>
      <c r="BS3918" s="20"/>
      <c r="BT3918" s="20"/>
      <c r="BU3918" s="20"/>
      <c r="BV3918" s="20"/>
    </row>
    <row r="3919" spans="1:74" x14ac:dyDescent="0.25">
      <c r="A3919" s="20" t="s">
        <v>501</v>
      </c>
      <c r="B3919" s="20" t="s">
        <v>509</v>
      </c>
      <c r="C3919" s="20" t="s">
        <v>716</v>
      </c>
      <c r="D3919" s="1">
        <v>44514</v>
      </c>
      <c r="E3919">
        <v>97</v>
      </c>
      <c r="F3919">
        <v>0</v>
      </c>
      <c r="G3919">
        <v>0</v>
      </c>
      <c r="H3919">
        <v>1</v>
      </c>
      <c r="I3919">
        <v>0</v>
      </c>
      <c r="J3919">
        <v>24</v>
      </c>
      <c r="K3919">
        <v>6</v>
      </c>
      <c r="L3919">
        <v>15</v>
      </c>
      <c r="M3919">
        <v>1</v>
      </c>
      <c r="N3919">
        <v>1</v>
      </c>
      <c r="O3919">
        <v>0</v>
      </c>
      <c r="P3919">
        <v>0</v>
      </c>
      <c r="Q3919">
        <v>0</v>
      </c>
      <c r="R3919">
        <v>383</v>
      </c>
      <c r="S3919">
        <v>178</v>
      </c>
      <c r="T3919">
        <v>44</v>
      </c>
      <c r="U3919">
        <v>34</v>
      </c>
      <c r="V3919">
        <v>7</v>
      </c>
      <c r="W3919">
        <v>1090</v>
      </c>
      <c r="X3919">
        <v>153</v>
      </c>
      <c r="Y3919">
        <v>39</v>
      </c>
      <c r="Z3919">
        <v>233</v>
      </c>
      <c r="AA3919">
        <v>35</v>
      </c>
      <c r="AB3919">
        <v>975</v>
      </c>
      <c r="AC3919">
        <v>115</v>
      </c>
      <c r="AD3919">
        <v>8</v>
      </c>
      <c r="AE3919">
        <v>317</v>
      </c>
      <c r="AF3919">
        <v>17</v>
      </c>
      <c r="AG3919">
        <v>180</v>
      </c>
      <c r="AH3919">
        <v>8</v>
      </c>
      <c r="AI3919">
        <v>0</v>
      </c>
      <c r="AJ3919">
        <v>15</v>
      </c>
      <c r="AK3919">
        <v>34</v>
      </c>
      <c r="AL3919">
        <v>10</v>
      </c>
      <c r="AM3919">
        <v>0</v>
      </c>
      <c r="AN3919">
        <v>2</v>
      </c>
      <c r="AO3919">
        <v>0</v>
      </c>
      <c r="AP3919">
        <v>0</v>
      </c>
      <c r="AQ3919">
        <v>0</v>
      </c>
      <c r="AR3919">
        <v>0</v>
      </c>
      <c r="AS3919">
        <v>0</v>
      </c>
      <c r="AT3919">
        <v>0</v>
      </c>
      <c r="AU3919">
        <v>0</v>
      </c>
      <c r="AV3919">
        <v>0</v>
      </c>
      <c r="AW3919">
        <v>1</v>
      </c>
      <c r="AX3919">
        <v>0</v>
      </c>
      <c r="AY3919">
        <v>0</v>
      </c>
      <c r="AZ3919">
        <v>0</v>
      </c>
      <c r="BA3919">
        <v>0</v>
      </c>
      <c r="BB3919">
        <v>0</v>
      </c>
      <c r="BC3919">
        <v>0</v>
      </c>
      <c r="BD3919">
        <v>0</v>
      </c>
      <c r="BE3919">
        <v>0</v>
      </c>
      <c r="BF3919">
        <v>0</v>
      </c>
      <c r="BG3919" s="20">
        <v>0</v>
      </c>
      <c r="BH3919" s="20">
        <v>0</v>
      </c>
      <c r="BI3919" s="20">
        <v>72</v>
      </c>
      <c r="BJ3919" s="20">
        <v>1</v>
      </c>
      <c r="BK3919" s="20">
        <v>280</v>
      </c>
      <c r="BL3919" s="20">
        <v>724</v>
      </c>
      <c r="BM3919" s="20">
        <v>589</v>
      </c>
      <c r="BN3919" s="20">
        <v>123</v>
      </c>
      <c r="BO3919" s="20">
        <v>8</v>
      </c>
      <c r="BP3919" s="20"/>
      <c r="BQ3919" s="20"/>
      <c r="BR3919" s="20"/>
      <c r="BS3919" s="20"/>
      <c r="BT3919" s="20"/>
      <c r="BU3919" s="20"/>
      <c r="BV3919" s="20"/>
    </row>
    <row r="3920" spans="1:74" x14ac:dyDescent="0.25">
      <c r="A3920" s="20" t="s">
        <v>501</v>
      </c>
      <c r="B3920" s="20" t="s">
        <v>509</v>
      </c>
      <c r="C3920" s="20" t="s">
        <v>716</v>
      </c>
      <c r="D3920" s="1">
        <v>44521</v>
      </c>
      <c r="E3920">
        <v>95</v>
      </c>
      <c r="F3920">
        <v>0</v>
      </c>
      <c r="G3920">
        <v>0</v>
      </c>
      <c r="H3920">
        <v>1</v>
      </c>
      <c r="I3920">
        <v>0</v>
      </c>
      <c r="J3920">
        <v>28</v>
      </c>
      <c r="K3920">
        <v>6</v>
      </c>
      <c r="L3920">
        <v>14</v>
      </c>
      <c r="M3920">
        <v>1</v>
      </c>
      <c r="N3920">
        <v>1</v>
      </c>
      <c r="O3920">
        <v>0</v>
      </c>
      <c r="P3920">
        <v>0</v>
      </c>
      <c r="Q3920">
        <v>0</v>
      </c>
      <c r="R3920">
        <v>385</v>
      </c>
      <c r="S3920">
        <v>187</v>
      </c>
      <c r="T3920">
        <v>44</v>
      </c>
      <c r="U3920">
        <v>33</v>
      </c>
      <c r="V3920">
        <v>7</v>
      </c>
      <c r="W3920">
        <v>1088</v>
      </c>
      <c r="X3920">
        <v>197</v>
      </c>
      <c r="Y3920">
        <v>39</v>
      </c>
      <c r="Z3920">
        <v>231</v>
      </c>
      <c r="AA3920">
        <v>35</v>
      </c>
      <c r="AB3920">
        <v>976</v>
      </c>
      <c r="AC3920">
        <v>135</v>
      </c>
      <c r="AD3920">
        <v>8</v>
      </c>
      <c r="AE3920">
        <v>317</v>
      </c>
      <c r="AF3920">
        <v>17</v>
      </c>
      <c r="AG3920">
        <v>181</v>
      </c>
      <c r="AH3920">
        <v>10</v>
      </c>
      <c r="AI3920">
        <v>0</v>
      </c>
      <c r="AJ3920">
        <v>15</v>
      </c>
      <c r="AK3920">
        <v>33</v>
      </c>
      <c r="AL3920">
        <v>10</v>
      </c>
      <c r="AM3920">
        <v>0</v>
      </c>
      <c r="AN3920">
        <v>2</v>
      </c>
      <c r="AO3920">
        <v>0</v>
      </c>
      <c r="AP3920">
        <v>0</v>
      </c>
      <c r="AQ3920">
        <v>0</v>
      </c>
      <c r="AR3920">
        <v>0</v>
      </c>
      <c r="AS3920">
        <v>0</v>
      </c>
      <c r="AT3920">
        <v>0</v>
      </c>
      <c r="AU3920">
        <v>0</v>
      </c>
      <c r="AV3920">
        <v>0</v>
      </c>
      <c r="AW3920">
        <v>1</v>
      </c>
      <c r="AX3920">
        <v>0</v>
      </c>
      <c r="AY3920">
        <v>0</v>
      </c>
      <c r="AZ3920">
        <v>0</v>
      </c>
      <c r="BA3920">
        <v>0</v>
      </c>
      <c r="BB3920">
        <v>0</v>
      </c>
      <c r="BC3920">
        <v>0</v>
      </c>
      <c r="BD3920">
        <v>0</v>
      </c>
      <c r="BE3920">
        <v>0</v>
      </c>
      <c r="BF3920">
        <v>0</v>
      </c>
      <c r="BG3920" s="20">
        <v>0</v>
      </c>
      <c r="BH3920" s="20">
        <v>0</v>
      </c>
      <c r="BI3920" s="20">
        <v>71</v>
      </c>
      <c r="BJ3920" s="20">
        <v>1</v>
      </c>
      <c r="BK3920" s="20">
        <v>281</v>
      </c>
      <c r="BL3920" s="20">
        <v>726</v>
      </c>
      <c r="BM3920" s="20">
        <v>588</v>
      </c>
      <c r="BN3920" s="20">
        <v>126</v>
      </c>
      <c r="BO3920" s="20">
        <v>8</v>
      </c>
      <c r="BP3920" s="20"/>
      <c r="BQ3920" s="20"/>
      <c r="BR3920" s="20"/>
      <c r="BS3920" s="20"/>
      <c r="BT3920" s="20"/>
      <c r="BU3920" s="20"/>
      <c r="BV3920" s="20"/>
    </row>
    <row r="3921" spans="1:74" x14ac:dyDescent="0.25">
      <c r="A3921" s="20" t="s">
        <v>501</v>
      </c>
      <c r="B3921" s="20" t="s">
        <v>509</v>
      </c>
      <c r="C3921" s="20" t="s">
        <v>716</v>
      </c>
      <c r="D3921" s="1">
        <v>44528</v>
      </c>
      <c r="E3921">
        <v>95</v>
      </c>
      <c r="F3921">
        <v>0</v>
      </c>
      <c r="G3921">
        <v>0</v>
      </c>
      <c r="H3921">
        <v>1</v>
      </c>
      <c r="I3921">
        <v>0</v>
      </c>
      <c r="J3921">
        <v>33</v>
      </c>
      <c r="K3921">
        <v>6</v>
      </c>
      <c r="L3921">
        <v>14</v>
      </c>
      <c r="M3921">
        <v>1</v>
      </c>
      <c r="N3921">
        <v>1</v>
      </c>
      <c r="O3921">
        <v>0</v>
      </c>
      <c r="P3921">
        <v>0</v>
      </c>
      <c r="Q3921">
        <v>0</v>
      </c>
      <c r="R3921">
        <v>382</v>
      </c>
      <c r="S3921">
        <v>192</v>
      </c>
      <c r="T3921">
        <v>43</v>
      </c>
      <c r="U3921">
        <v>32</v>
      </c>
      <c r="V3921">
        <v>6</v>
      </c>
      <c r="W3921">
        <v>1084</v>
      </c>
      <c r="X3921">
        <v>232</v>
      </c>
      <c r="Y3921">
        <v>38</v>
      </c>
      <c r="Z3921">
        <v>231</v>
      </c>
      <c r="AA3921">
        <v>33</v>
      </c>
      <c r="AB3921">
        <v>981</v>
      </c>
      <c r="AC3921">
        <v>162</v>
      </c>
      <c r="AD3921">
        <v>8</v>
      </c>
      <c r="AE3921">
        <v>315</v>
      </c>
      <c r="AF3921">
        <v>18</v>
      </c>
      <c r="AG3921">
        <v>182</v>
      </c>
      <c r="AH3921">
        <v>20</v>
      </c>
      <c r="AI3921">
        <v>0</v>
      </c>
      <c r="AJ3921">
        <v>15</v>
      </c>
      <c r="AK3921">
        <v>33</v>
      </c>
      <c r="AL3921">
        <v>11</v>
      </c>
      <c r="AM3921">
        <v>0</v>
      </c>
      <c r="AN3921">
        <v>2</v>
      </c>
      <c r="AO3921">
        <v>1</v>
      </c>
      <c r="AP3921">
        <v>0</v>
      </c>
      <c r="AQ3921">
        <v>0</v>
      </c>
      <c r="AR3921">
        <v>0</v>
      </c>
      <c r="AS3921">
        <v>0</v>
      </c>
      <c r="AT3921">
        <v>0</v>
      </c>
      <c r="AU3921">
        <v>0</v>
      </c>
      <c r="AV3921">
        <v>0</v>
      </c>
      <c r="AW3921">
        <v>1</v>
      </c>
      <c r="AX3921">
        <v>0</v>
      </c>
      <c r="AY3921">
        <v>0</v>
      </c>
      <c r="AZ3921">
        <v>0</v>
      </c>
      <c r="BA3921">
        <v>0</v>
      </c>
      <c r="BB3921">
        <v>0</v>
      </c>
      <c r="BC3921">
        <v>0</v>
      </c>
      <c r="BD3921">
        <v>0</v>
      </c>
      <c r="BE3921">
        <v>0</v>
      </c>
      <c r="BF3921">
        <v>0</v>
      </c>
      <c r="BG3921" s="20">
        <v>0</v>
      </c>
      <c r="BH3921" s="20">
        <v>0</v>
      </c>
      <c r="BI3921" s="20">
        <v>71</v>
      </c>
      <c r="BJ3921" s="20">
        <v>1</v>
      </c>
      <c r="BK3921" s="20">
        <v>282</v>
      </c>
      <c r="BL3921" s="20">
        <v>729</v>
      </c>
      <c r="BM3921" s="20">
        <v>594</v>
      </c>
      <c r="BN3921" s="20">
        <v>127</v>
      </c>
      <c r="BO3921" s="20">
        <v>8</v>
      </c>
      <c r="BP3921" s="20"/>
      <c r="BQ3921" s="20"/>
      <c r="BR3921" s="20"/>
      <c r="BS3921" s="20"/>
      <c r="BT3921" s="20"/>
      <c r="BU3921" s="20"/>
      <c r="BV3921" s="20"/>
    </row>
    <row r="3922" spans="1:74" x14ac:dyDescent="0.25">
      <c r="A3922" s="20" t="s">
        <v>501</v>
      </c>
      <c r="B3922" s="20" t="s">
        <v>509</v>
      </c>
      <c r="C3922" s="20" t="s">
        <v>716</v>
      </c>
      <c r="D3922" s="1">
        <v>44535</v>
      </c>
      <c r="E3922">
        <v>95</v>
      </c>
      <c r="F3922">
        <v>0</v>
      </c>
      <c r="G3922">
        <v>0</v>
      </c>
      <c r="H3922">
        <v>1</v>
      </c>
      <c r="I3922">
        <v>0</v>
      </c>
      <c r="J3922">
        <v>39</v>
      </c>
      <c r="K3922">
        <v>6</v>
      </c>
      <c r="L3922">
        <v>14</v>
      </c>
      <c r="M3922">
        <v>1</v>
      </c>
      <c r="N3922">
        <v>1</v>
      </c>
      <c r="O3922">
        <v>0</v>
      </c>
      <c r="P3922">
        <v>0</v>
      </c>
      <c r="Q3922">
        <v>0</v>
      </c>
      <c r="R3922">
        <v>382</v>
      </c>
      <c r="S3922">
        <v>206</v>
      </c>
      <c r="T3922">
        <v>43</v>
      </c>
      <c r="U3922">
        <v>33</v>
      </c>
      <c r="V3922">
        <v>6</v>
      </c>
      <c r="W3922">
        <v>1090</v>
      </c>
      <c r="X3922">
        <v>276</v>
      </c>
      <c r="Y3922">
        <v>38</v>
      </c>
      <c r="Z3922">
        <v>231</v>
      </c>
      <c r="AA3922">
        <v>35</v>
      </c>
      <c r="AB3922">
        <v>983</v>
      </c>
      <c r="AC3922">
        <v>189</v>
      </c>
      <c r="AD3922">
        <v>8</v>
      </c>
      <c r="AE3922">
        <v>314</v>
      </c>
      <c r="AF3922">
        <v>19</v>
      </c>
      <c r="AG3922">
        <v>182</v>
      </c>
      <c r="AH3922">
        <v>28</v>
      </c>
      <c r="AI3922">
        <v>0</v>
      </c>
      <c r="AJ3922">
        <v>15</v>
      </c>
      <c r="AK3922">
        <v>32</v>
      </c>
      <c r="AL3922">
        <v>11</v>
      </c>
      <c r="AM3922">
        <v>2</v>
      </c>
      <c r="AN3922">
        <v>2</v>
      </c>
      <c r="AO3922">
        <v>1</v>
      </c>
      <c r="AP3922">
        <v>0</v>
      </c>
      <c r="AQ3922">
        <v>0</v>
      </c>
      <c r="AR3922">
        <v>0</v>
      </c>
      <c r="AS3922">
        <v>0</v>
      </c>
      <c r="AT3922">
        <v>0</v>
      </c>
      <c r="AU3922">
        <v>0</v>
      </c>
      <c r="AV3922">
        <v>0</v>
      </c>
      <c r="AW3922">
        <v>1</v>
      </c>
      <c r="AX3922">
        <v>0</v>
      </c>
      <c r="AY3922">
        <v>0</v>
      </c>
      <c r="AZ3922">
        <v>0</v>
      </c>
      <c r="BA3922">
        <v>0</v>
      </c>
      <c r="BB3922">
        <v>0</v>
      </c>
      <c r="BC3922">
        <v>0</v>
      </c>
      <c r="BD3922">
        <v>0</v>
      </c>
      <c r="BE3922">
        <v>0</v>
      </c>
      <c r="BF3922">
        <v>0</v>
      </c>
      <c r="BG3922" s="20">
        <v>0</v>
      </c>
      <c r="BH3922" s="20">
        <v>0</v>
      </c>
      <c r="BI3922" s="20">
        <v>72</v>
      </c>
      <c r="BJ3922" s="20">
        <v>1</v>
      </c>
      <c r="BK3922" s="20">
        <v>282</v>
      </c>
      <c r="BL3922" s="20">
        <v>738</v>
      </c>
      <c r="BM3922" s="20">
        <v>595</v>
      </c>
      <c r="BN3922" s="20">
        <v>128</v>
      </c>
      <c r="BO3922" s="20">
        <v>8</v>
      </c>
      <c r="BP3922" s="20"/>
      <c r="BQ3922" s="20"/>
      <c r="BR3922" s="20"/>
      <c r="BS3922" s="20"/>
      <c r="BT3922" s="20"/>
      <c r="BU3922" s="20"/>
      <c r="BV3922" s="20"/>
    </row>
    <row r="3923" spans="1:74" x14ac:dyDescent="0.25">
      <c r="A3923" s="20" t="s">
        <v>501</v>
      </c>
      <c r="B3923" s="20" t="s">
        <v>509</v>
      </c>
      <c r="C3923" s="20" t="s">
        <v>716</v>
      </c>
      <c r="D3923" s="1">
        <v>44542</v>
      </c>
      <c r="E3923">
        <v>95</v>
      </c>
      <c r="F3923">
        <v>0</v>
      </c>
      <c r="G3923">
        <v>0</v>
      </c>
      <c r="H3923">
        <v>1</v>
      </c>
      <c r="I3923">
        <v>0</v>
      </c>
      <c r="J3923">
        <v>40</v>
      </c>
      <c r="K3923">
        <v>6</v>
      </c>
      <c r="L3923">
        <v>14</v>
      </c>
      <c r="M3923">
        <v>1</v>
      </c>
      <c r="N3923">
        <v>1</v>
      </c>
      <c r="O3923">
        <v>0</v>
      </c>
      <c r="P3923">
        <v>0</v>
      </c>
      <c r="Q3923">
        <v>0</v>
      </c>
      <c r="R3923">
        <v>382</v>
      </c>
      <c r="S3923">
        <v>216</v>
      </c>
      <c r="T3923">
        <v>43</v>
      </c>
      <c r="U3923">
        <v>33</v>
      </c>
      <c r="V3923">
        <v>6</v>
      </c>
      <c r="W3923">
        <v>1095</v>
      </c>
      <c r="X3923">
        <v>315</v>
      </c>
      <c r="Y3923">
        <v>37</v>
      </c>
      <c r="Z3923">
        <v>232</v>
      </c>
      <c r="AA3923">
        <v>34</v>
      </c>
      <c r="AB3923">
        <v>994</v>
      </c>
      <c r="AC3923">
        <v>242</v>
      </c>
      <c r="AD3923">
        <v>8</v>
      </c>
      <c r="AE3923">
        <v>315</v>
      </c>
      <c r="AF3923">
        <v>25</v>
      </c>
      <c r="AG3923">
        <v>185</v>
      </c>
      <c r="AH3923">
        <v>35</v>
      </c>
      <c r="AI3923">
        <v>0</v>
      </c>
      <c r="AJ3923">
        <v>15</v>
      </c>
      <c r="AK3923">
        <v>32</v>
      </c>
      <c r="AL3923">
        <v>11</v>
      </c>
      <c r="AM3923">
        <v>2</v>
      </c>
      <c r="AN3923">
        <v>2</v>
      </c>
      <c r="AO3923">
        <v>1</v>
      </c>
      <c r="AP3923">
        <v>0</v>
      </c>
      <c r="AQ3923">
        <v>0</v>
      </c>
      <c r="AR3923">
        <v>0</v>
      </c>
      <c r="AS3923">
        <v>0</v>
      </c>
      <c r="AT3923">
        <v>0</v>
      </c>
      <c r="AU3923">
        <v>0</v>
      </c>
      <c r="AV3923">
        <v>0</v>
      </c>
      <c r="AW3923">
        <v>1</v>
      </c>
      <c r="AX3923">
        <v>0</v>
      </c>
      <c r="AY3923">
        <v>0</v>
      </c>
      <c r="AZ3923">
        <v>0</v>
      </c>
      <c r="BA3923">
        <v>0</v>
      </c>
      <c r="BB3923">
        <v>0</v>
      </c>
      <c r="BC3923">
        <v>0</v>
      </c>
      <c r="BD3923">
        <v>0</v>
      </c>
      <c r="BE3923">
        <v>0</v>
      </c>
      <c r="BF3923">
        <v>0</v>
      </c>
      <c r="BG3923" s="20">
        <v>0</v>
      </c>
      <c r="BH3923" s="20">
        <v>0</v>
      </c>
      <c r="BI3923" s="20">
        <v>72</v>
      </c>
      <c r="BJ3923" s="20">
        <v>1</v>
      </c>
      <c r="BK3923" s="20">
        <v>282</v>
      </c>
      <c r="BL3923" s="20">
        <v>742</v>
      </c>
      <c r="BM3923" s="20">
        <v>604</v>
      </c>
      <c r="BN3923" s="20">
        <v>131</v>
      </c>
      <c r="BO3923" s="20">
        <v>8</v>
      </c>
      <c r="BP3923" s="20"/>
      <c r="BQ3923" s="20"/>
      <c r="BR3923" s="20"/>
      <c r="BS3923" s="20"/>
      <c r="BT3923" s="20"/>
      <c r="BU3923" s="20"/>
      <c r="BV3923" s="20"/>
    </row>
    <row r="3924" spans="1:74" x14ac:dyDescent="0.25">
      <c r="A3924" s="20" t="s">
        <v>501</v>
      </c>
      <c r="B3924" s="20" t="s">
        <v>509</v>
      </c>
      <c r="C3924" s="20" t="s">
        <v>716</v>
      </c>
      <c r="D3924" s="1">
        <v>44549</v>
      </c>
      <c r="E3924">
        <v>95</v>
      </c>
      <c r="F3924">
        <v>0</v>
      </c>
      <c r="G3924">
        <v>0</v>
      </c>
      <c r="H3924">
        <v>1</v>
      </c>
      <c r="I3924">
        <v>0</v>
      </c>
      <c r="J3924">
        <v>45</v>
      </c>
      <c r="K3924">
        <v>6</v>
      </c>
      <c r="L3924">
        <v>14</v>
      </c>
      <c r="M3924">
        <v>1</v>
      </c>
      <c r="N3924">
        <v>1</v>
      </c>
      <c r="O3924">
        <v>0</v>
      </c>
      <c r="P3924">
        <v>0</v>
      </c>
      <c r="Q3924">
        <v>0</v>
      </c>
      <c r="R3924">
        <v>381</v>
      </c>
      <c r="S3924">
        <v>222</v>
      </c>
      <c r="T3924">
        <v>43</v>
      </c>
      <c r="U3924">
        <v>34</v>
      </c>
      <c r="V3924">
        <v>5</v>
      </c>
      <c r="W3924">
        <v>1100</v>
      </c>
      <c r="X3924">
        <v>385</v>
      </c>
      <c r="Y3924">
        <v>36</v>
      </c>
      <c r="Z3924">
        <v>233</v>
      </c>
      <c r="AA3924">
        <v>33</v>
      </c>
      <c r="AB3924">
        <v>986</v>
      </c>
      <c r="AC3924">
        <v>309</v>
      </c>
      <c r="AD3924">
        <v>8</v>
      </c>
      <c r="AE3924">
        <v>312</v>
      </c>
      <c r="AF3924">
        <v>22</v>
      </c>
      <c r="AG3924">
        <v>186</v>
      </c>
      <c r="AH3924">
        <v>55</v>
      </c>
      <c r="AI3924">
        <v>0</v>
      </c>
      <c r="AJ3924">
        <v>15</v>
      </c>
      <c r="AK3924">
        <v>32</v>
      </c>
      <c r="AL3924">
        <v>10</v>
      </c>
      <c r="AM3924">
        <v>2</v>
      </c>
      <c r="AN3924">
        <v>1</v>
      </c>
      <c r="AO3924">
        <v>1</v>
      </c>
      <c r="AP3924">
        <v>0</v>
      </c>
      <c r="AQ3924">
        <v>0</v>
      </c>
      <c r="AR3924">
        <v>0</v>
      </c>
      <c r="AS3924">
        <v>0</v>
      </c>
      <c r="AT3924">
        <v>0</v>
      </c>
      <c r="AU3924">
        <v>0</v>
      </c>
      <c r="AV3924">
        <v>0</v>
      </c>
      <c r="AW3924">
        <v>1</v>
      </c>
      <c r="AX3924">
        <v>0</v>
      </c>
      <c r="AY3924">
        <v>0</v>
      </c>
      <c r="AZ3924">
        <v>0</v>
      </c>
      <c r="BA3924">
        <v>0</v>
      </c>
      <c r="BB3924">
        <v>0</v>
      </c>
      <c r="BC3924">
        <v>0</v>
      </c>
      <c r="BD3924">
        <v>0</v>
      </c>
      <c r="BE3924">
        <v>0</v>
      </c>
      <c r="BF3924">
        <v>0</v>
      </c>
      <c r="BG3924" s="20">
        <v>0</v>
      </c>
      <c r="BH3924" s="20">
        <v>0</v>
      </c>
      <c r="BI3924" s="20">
        <v>73</v>
      </c>
      <c r="BJ3924" s="20">
        <v>1</v>
      </c>
      <c r="BK3924" s="20">
        <v>283</v>
      </c>
      <c r="BL3924" s="20">
        <v>750</v>
      </c>
      <c r="BM3924" s="20">
        <v>605</v>
      </c>
      <c r="BN3924" s="20">
        <v>132</v>
      </c>
      <c r="BO3924" s="20">
        <v>8</v>
      </c>
      <c r="BP3924" s="20">
        <v>6889</v>
      </c>
      <c r="BQ3924" s="20">
        <v>1207</v>
      </c>
      <c r="BR3924" s="20">
        <v>0</v>
      </c>
      <c r="BS3924" s="20">
        <v>34</v>
      </c>
      <c r="BT3924" s="20">
        <v>831</v>
      </c>
      <c r="BU3924" s="20">
        <v>2010</v>
      </c>
      <c r="BV3924" s="20">
        <v>3697</v>
      </c>
    </row>
    <row r="3925" spans="1:74" x14ac:dyDescent="0.25">
      <c r="A3925" s="20" t="s">
        <v>501</v>
      </c>
      <c r="B3925" s="20" t="s">
        <v>509</v>
      </c>
      <c r="C3925" s="20" t="s">
        <v>716</v>
      </c>
      <c r="D3925" s="1">
        <v>44558</v>
      </c>
      <c r="E3925">
        <v>95</v>
      </c>
      <c r="F3925">
        <v>0</v>
      </c>
      <c r="G3925">
        <v>0</v>
      </c>
      <c r="H3925">
        <v>1</v>
      </c>
      <c r="I3925">
        <v>0</v>
      </c>
      <c r="J3925">
        <v>47</v>
      </c>
      <c r="K3925">
        <v>6</v>
      </c>
      <c r="L3925">
        <v>14</v>
      </c>
      <c r="M3925">
        <v>1</v>
      </c>
      <c r="N3925">
        <v>1</v>
      </c>
      <c r="O3925">
        <v>0</v>
      </c>
      <c r="P3925">
        <v>0</v>
      </c>
      <c r="Q3925">
        <v>0</v>
      </c>
      <c r="R3925">
        <v>380</v>
      </c>
      <c r="S3925">
        <v>228</v>
      </c>
      <c r="T3925">
        <v>43</v>
      </c>
      <c r="U3925">
        <v>34</v>
      </c>
      <c r="V3925">
        <v>4</v>
      </c>
      <c r="W3925">
        <v>1106</v>
      </c>
      <c r="X3925">
        <v>437</v>
      </c>
      <c r="Y3925">
        <v>37</v>
      </c>
      <c r="Z3925">
        <v>231</v>
      </c>
      <c r="AA3925">
        <v>35</v>
      </c>
      <c r="AB3925">
        <v>989</v>
      </c>
      <c r="AC3925">
        <v>370</v>
      </c>
      <c r="AD3925">
        <v>8</v>
      </c>
      <c r="AE3925">
        <v>311</v>
      </c>
      <c r="AF3925">
        <v>23</v>
      </c>
      <c r="AG3925">
        <v>189</v>
      </c>
      <c r="AH3925">
        <v>74</v>
      </c>
      <c r="AI3925">
        <v>0</v>
      </c>
      <c r="AJ3925">
        <v>16</v>
      </c>
      <c r="AK3925">
        <v>31</v>
      </c>
      <c r="AL3925">
        <v>10</v>
      </c>
      <c r="AM3925">
        <v>2</v>
      </c>
      <c r="AN3925">
        <v>1</v>
      </c>
      <c r="AO3925">
        <v>1</v>
      </c>
      <c r="AP3925">
        <v>0</v>
      </c>
      <c r="AQ3925">
        <v>0</v>
      </c>
      <c r="AR3925">
        <v>0</v>
      </c>
      <c r="AS3925">
        <v>0</v>
      </c>
      <c r="AT3925">
        <v>0</v>
      </c>
      <c r="AU3925">
        <v>0</v>
      </c>
      <c r="AV3925">
        <v>0</v>
      </c>
      <c r="AW3925">
        <v>1</v>
      </c>
      <c r="AX3925">
        <v>0</v>
      </c>
      <c r="AY3925">
        <v>0</v>
      </c>
      <c r="AZ3925">
        <v>0</v>
      </c>
      <c r="BA3925">
        <v>0</v>
      </c>
      <c r="BB3925">
        <v>0</v>
      </c>
      <c r="BC3925">
        <v>0</v>
      </c>
      <c r="BD3925">
        <v>0</v>
      </c>
      <c r="BE3925">
        <v>0</v>
      </c>
      <c r="BF3925">
        <v>0</v>
      </c>
      <c r="BG3925" s="20">
        <v>0</v>
      </c>
      <c r="BH3925" s="20">
        <v>0</v>
      </c>
      <c r="BI3925" s="20">
        <v>73</v>
      </c>
      <c r="BJ3925" s="20">
        <v>1</v>
      </c>
      <c r="BK3925" s="20">
        <v>282</v>
      </c>
      <c r="BL3925" s="20">
        <v>757</v>
      </c>
      <c r="BM3925" s="20">
        <v>609</v>
      </c>
      <c r="BN3925" s="20">
        <v>135</v>
      </c>
      <c r="BO3925" s="20">
        <v>8</v>
      </c>
      <c r="BP3925" s="20">
        <v>6909</v>
      </c>
      <c r="BQ3925" s="20">
        <v>1753</v>
      </c>
      <c r="BR3925" s="20">
        <v>0</v>
      </c>
      <c r="BS3925" s="20">
        <v>33</v>
      </c>
      <c r="BT3925" s="20">
        <v>822</v>
      </c>
      <c r="BU3925" s="20">
        <v>2005</v>
      </c>
      <c r="BV3925" s="20">
        <v>3734</v>
      </c>
    </row>
    <row r="3926" spans="1:74" x14ac:dyDescent="0.25">
      <c r="A3926" s="20" t="s">
        <v>501</v>
      </c>
      <c r="B3926" s="20" t="s">
        <v>509</v>
      </c>
      <c r="C3926" s="20" t="s">
        <v>716</v>
      </c>
      <c r="D3926" s="1">
        <v>44564</v>
      </c>
      <c r="E3926">
        <v>95</v>
      </c>
      <c r="F3926">
        <v>0</v>
      </c>
      <c r="G3926">
        <v>0</v>
      </c>
      <c r="H3926">
        <v>1</v>
      </c>
      <c r="I3926">
        <v>0</v>
      </c>
      <c r="J3926">
        <v>50</v>
      </c>
      <c r="K3926">
        <v>6</v>
      </c>
      <c r="L3926">
        <v>14</v>
      </c>
      <c r="M3926">
        <v>1</v>
      </c>
      <c r="N3926">
        <v>1</v>
      </c>
      <c r="O3926">
        <v>0</v>
      </c>
      <c r="P3926">
        <v>0</v>
      </c>
      <c r="Q3926">
        <v>0</v>
      </c>
      <c r="R3926">
        <v>381</v>
      </c>
      <c r="S3926">
        <v>231</v>
      </c>
      <c r="T3926">
        <v>43</v>
      </c>
      <c r="U3926">
        <v>34</v>
      </c>
      <c r="V3926">
        <v>4</v>
      </c>
      <c r="W3926">
        <v>1108</v>
      </c>
      <c r="X3926">
        <v>455</v>
      </c>
      <c r="Y3926">
        <v>36</v>
      </c>
      <c r="Z3926">
        <v>231</v>
      </c>
      <c r="AA3926">
        <v>34</v>
      </c>
      <c r="AB3926">
        <v>992</v>
      </c>
      <c r="AC3926">
        <v>383</v>
      </c>
      <c r="AD3926">
        <v>8</v>
      </c>
      <c r="AE3926">
        <v>311</v>
      </c>
      <c r="AF3926">
        <v>25</v>
      </c>
      <c r="AG3926">
        <v>189</v>
      </c>
      <c r="AH3926">
        <v>78</v>
      </c>
      <c r="AI3926">
        <v>0</v>
      </c>
      <c r="AJ3926">
        <v>16</v>
      </c>
      <c r="AK3926">
        <v>30</v>
      </c>
      <c r="AL3926">
        <v>10</v>
      </c>
      <c r="AM3926">
        <v>3</v>
      </c>
      <c r="AN3926">
        <v>1</v>
      </c>
      <c r="AO3926">
        <v>1</v>
      </c>
      <c r="AP3926">
        <v>0</v>
      </c>
      <c r="AQ3926">
        <v>0</v>
      </c>
      <c r="AR3926">
        <v>0</v>
      </c>
      <c r="AS3926">
        <v>0</v>
      </c>
      <c r="AT3926">
        <v>0</v>
      </c>
      <c r="AU3926">
        <v>0</v>
      </c>
      <c r="AV3926">
        <v>0</v>
      </c>
      <c r="AW3926">
        <v>1</v>
      </c>
      <c r="AX3926">
        <v>0</v>
      </c>
      <c r="AY3926">
        <v>0</v>
      </c>
      <c r="AZ3926">
        <v>0</v>
      </c>
      <c r="BA3926">
        <v>0</v>
      </c>
      <c r="BB3926">
        <v>0</v>
      </c>
      <c r="BC3926">
        <v>0</v>
      </c>
      <c r="BD3926">
        <v>0</v>
      </c>
      <c r="BE3926">
        <v>0</v>
      </c>
      <c r="BF3926">
        <v>0</v>
      </c>
      <c r="BG3926" s="20">
        <v>0</v>
      </c>
      <c r="BH3926" s="20">
        <v>0</v>
      </c>
      <c r="BI3926" s="20">
        <v>73</v>
      </c>
      <c r="BJ3926" s="20">
        <v>1</v>
      </c>
      <c r="BK3926" s="20">
        <v>283</v>
      </c>
      <c r="BL3926" s="20">
        <v>759</v>
      </c>
      <c r="BM3926" s="20">
        <v>613</v>
      </c>
      <c r="BN3926" s="20">
        <v>135</v>
      </c>
      <c r="BO3926" s="20">
        <v>8</v>
      </c>
      <c r="BP3926" s="20">
        <v>6925</v>
      </c>
      <c r="BQ3926" s="20">
        <v>1881</v>
      </c>
      <c r="BR3926" s="20">
        <v>0</v>
      </c>
      <c r="BS3926" s="20">
        <v>33</v>
      </c>
      <c r="BT3926" s="20">
        <v>822</v>
      </c>
      <c r="BU3926" s="20">
        <v>2009</v>
      </c>
      <c r="BV3926" s="20">
        <v>3746</v>
      </c>
    </row>
    <row r="3927" spans="1:74" x14ac:dyDescent="0.25">
      <c r="A3927" s="20" t="s">
        <v>501</v>
      </c>
      <c r="B3927" s="20" t="s">
        <v>509</v>
      </c>
      <c r="C3927" s="20" t="s">
        <v>716</v>
      </c>
      <c r="D3927" s="1">
        <v>44570</v>
      </c>
      <c r="E3927">
        <v>96</v>
      </c>
      <c r="F3927">
        <v>0</v>
      </c>
      <c r="G3927">
        <v>0</v>
      </c>
      <c r="H3927">
        <v>1</v>
      </c>
      <c r="I3927">
        <v>0</v>
      </c>
      <c r="J3927">
        <v>50</v>
      </c>
      <c r="K3927">
        <v>6</v>
      </c>
      <c r="L3927">
        <v>14</v>
      </c>
      <c r="M3927">
        <v>1</v>
      </c>
      <c r="N3927">
        <v>1</v>
      </c>
      <c r="O3927">
        <v>0</v>
      </c>
      <c r="P3927">
        <v>0</v>
      </c>
      <c r="Q3927">
        <v>0</v>
      </c>
      <c r="R3927">
        <v>382</v>
      </c>
      <c r="S3927">
        <v>233</v>
      </c>
      <c r="T3927">
        <v>43</v>
      </c>
      <c r="U3927">
        <v>33</v>
      </c>
      <c r="V3927">
        <v>5</v>
      </c>
      <c r="W3927">
        <v>1106</v>
      </c>
      <c r="X3927">
        <v>469</v>
      </c>
      <c r="Y3927">
        <v>36</v>
      </c>
      <c r="Z3927">
        <v>229</v>
      </c>
      <c r="AA3927">
        <v>35</v>
      </c>
      <c r="AB3927">
        <v>992</v>
      </c>
      <c r="AC3927">
        <v>395</v>
      </c>
      <c r="AD3927">
        <v>8</v>
      </c>
      <c r="AE3927">
        <v>311</v>
      </c>
      <c r="AF3927">
        <v>26</v>
      </c>
      <c r="AG3927">
        <v>191</v>
      </c>
      <c r="AH3927">
        <v>82</v>
      </c>
      <c r="AI3927">
        <v>0</v>
      </c>
      <c r="AJ3927">
        <v>16</v>
      </c>
      <c r="AK3927">
        <v>29</v>
      </c>
      <c r="AL3927">
        <v>11</v>
      </c>
      <c r="AM3927">
        <v>3</v>
      </c>
      <c r="AN3927">
        <v>1</v>
      </c>
      <c r="AO3927">
        <v>1</v>
      </c>
      <c r="AP3927">
        <v>0</v>
      </c>
      <c r="AQ3927">
        <v>0</v>
      </c>
      <c r="AR3927">
        <v>0</v>
      </c>
      <c r="AS3927">
        <v>0</v>
      </c>
      <c r="AT3927">
        <v>0</v>
      </c>
      <c r="AU3927">
        <v>0</v>
      </c>
      <c r="AV3927">
        <v>0</v>
      </c>
      <c r="AW3927">
        <v>1</v>
      </c>
      <c r="AX3927">
        <v>0</v>
      </c>
      <c r="AY3927">
        <v>0</v>
      </c>
      <c r="AZ3927">
        <v>0</v>
      </c>
      <c r="BA3927">
        <v>0</v>
      </c>
      <c r="BB3927">
        <v>0</v>
      </c>
      <c r="BC3927">
        <v>0</v>
      </c>
      <c r="BD3927">
        <v>0</v>
      </c>
      <c r="BE3927">
        <v>0</v>
      </c>
      <c r="BF3927">
        <v>0</v>
      </c>
      <c r="BG3927" s="20">
        <v>0</v>
      </c>
      <c r="BH3927" s="20">
        <v>0</v>
      </c>
      <c r="BI3927" s="20">
        <v>73</v>
      </c>
      <c r="BJ3927" s="20">
        <v>1</v>
      </c>
      <c r="BK3927" s="20">
        <v>285</v>
      </c>
      <c r="BL3927" s="20">
        <v>758</v>
      </c>
      <c r="BM3927" s="20">
        <v>614</v>
      </c>
      <c r="BN3927" s="20">
        <v>137</v>
      </c>
      <c r="BO3927" s="20">
        <v>9</v>
      </c>
      <c r="BP3927" s="20">
        <v>6945</v>
      </c>
      <c r="BQ3927" s="20">
        <v>2050</v>
      </c>
      <c r="BR3927" s="20">
        <v>0</v>
      </c>
      <c r="BS3927" s="20">
        <v>32</v>
      </c>
      <c r="BT3927" s="20">
        <v>821</v>
      </c>
      <c r="BU3927" s="20">
        <v>2007</v>
      </c>
      <c r="BV3927" s="20">
        <v>3776</v>
      </c>
    </row>
    <row r="3928" spans="1:74" x14ac:dyDescent="0.25">
      <c r="A3928" s="20" t="s">
        <v>501</v>
      </c>
      <c r="B3928" s="20" t="s">
        <v>509</v>
      </c>
      <c r="C3928" s="20" t="s">
        <v>716</v>
      </c>
      <c r="D3928" s="1">
        <v>44578</v>
      </c>
      <c r="E3928">
        <v>96</v>
      </c>
      <c r="F3928">
        <v>0</v>
      </c>
      <c r="G3928">
        <v>0</v>
      </c>
      <c r="H3928">
        <v>1</v>
      </c>
      <c r="I3928">
        <v>0</v>
      </c>
      <c r="J3928">
        <v>50</v>
      </c>
      <c r="K3928">
        <v>6</v>
      </c>
      <c r="L3928">
        <v>14</v>
      </c>
      <c r="M3928">
        <v>1</v>
      </c>
      <c r="N3928">
        <v>1</v>
      </c>
      <c r="O3928">
        <v>0</v>
      </c>
      <c r="P3928">
        <v>0</v>
      </c>
      <c r="Q3928">
        <v>0</v>
      </c>
      <c r="R3928">
        <v>385</v>
      </c>
      <c r="S3928">
        <v>236</v>
      </c>
      <c r="T3928">
        <v>44</v>
      </c>
      <c r="U3928">
        <v>33</v>
      </c>
      <c r="V3928">
        <v>5</v>
      </c>
      <c r="W3928">
        <v>1113</v>
      </c>
      <c r="X3928">
        <v>483</v>
      </c>
      <c r="Y3928">
        <v>36</v>
      </c>
      <c r="Z3928">
        <v>231</v>
      </c>
      <c r="AA3928">
        <v>38</v>
      </c>
      <c r="AB3928">
        <v>995</v>
      </c>
      <c r="AC3928">
        <v>410</v>
      </c>
      <c r="AD3928">
        <v>8</v>
      </c>
      <c r="AE3928">
        <v>310</v>
      </c>
      <c r="AF3928">
        <v>29</v>
      </c>
      <c r="AG3928">
        <v>191</v>
      </c>
      <c r="AH3928">
        <v>83</v>
      </c>
      <c r="AI3928">
        <v>0</v>
      </c>
      <c r="AJ3928">
        <v>16</v>
      </c>
      <c r="AK3928">
        <v>28</v>
      </c>
      <c r="AL3928">
        <v>11</v>
      </c>
      <c r="AM3928">
        <v>3</v>
      </c>
      <c r="AN3928">
        <v>1</v>
      </c>
      <c r="AO3928">
        <v>1</v>
      </c>
      <c r="AP3928">
        <v>0</v>
      </c>
      <c r="AQ3928">
        <v>0</v>
      </c>
      <c r="AR3928">
        <v>0</v>
      </c>
      <c r="AS3928">
        <v>0</v>
      </c>
      <c r="AT3928">
        <v>0</v>
      </c>
      <c r="AU3928">
        <v>0</v>
      </c>
      <c r="AV3928">
        <v>0</v>
      </c>
      <c r="AW3928">
        <v>1</v>
      </c>
      <c r="AX3928">
        <v>0</v>
      </c>
      <c r="AY3928">
        <v>0</v>
      </c>
      <c r="AZ3928">
        <v>0</v>
      </c>
      <c r="BA3928">
        <v>0</v>
      </c>
      <c r="BB3928">
        <v>0</v>
      </c>
      <c r="BC3928">
        <v>0</v>
      </c>
      <c r="BD3928">
        <v>0</v>
      </c>
      <c r="BE3928">
        <v>0</v>
      </c>
      <c r="BF3928">
        <v>0</v>
      </c>
      <c r="BG3928" s="20">
        <v>0</v>
      </c>
      <c r="BH3928" s="20">
        <v>0</v>
      </c>
      <c r="BI3928" s="20">
        <v>73</v>
      </c>
      <c r="BJ3928" s="20">
        <v>1</v>
      </c>
      <c r="BK3928" s="20">
        <v>288</v>
      </c>
      <c r="BL3928" s="20">
        <v>760</v>
      </c>
      <c r="BM3928" s="20">
        <v>616</v>
      </c>
      <c r="BN3928" s="20">
        <v>139</v>
      </c>
      <c r="BO3928" s="20">
        <v>9</v>
      </c>
      <c r="BP3928" s="20">
        <v>6964</v>
      </c>
      <c r="BQ3928" s="20">
        <v>2187</v>
      </c>
      <c r="BR3928" s="20">
        <v>0</v>
      </c>
      <c r="BS3928" s="20">
        <v>34</v>
      </c>
      <c r="BT3928" s="20">
        <v>822</v>
      </c>
      <c r="BU3928" s="20">
        <v>2002</v>
      </c>
      <c r="BV3928" s="20">
        <v>3807</v>
      </c>
    </row>
    <row r="3929" spans="1:74" x14ac:dyDescent="0.25">
      <c r="A3929" s="20" t="s">
        <v>501</v>
      </c>
      <c r="B3929" s="20" t="s">
        <v>509</v>
      </c>
      <c r="C3929" s="20" t="s">
        <v>716</v>
      </c>
      <c r="D3929" s="1">
        <v>44585</v>
      </c>
      <c r="E3929">
        <v>96</v>
      </c>
      <c r="F3929">
        <v>0</v>
      </c>
      <c r="G3929">
        <v>0</v>
      </c>
      <c r="H3929">
        <v>1</v>
      </c>
      <c r="I3929">
        <v>0</v>
      </c>
      <c r="J3929">
        <v>50</v>
      </c>
      <c r="K3929">
        <v>5</v>
      </c>
      <c r="L3929">
        <v>14</v>
      </c>
      <c r="M3929">
        <v>1</v>
      </c>
      <c r="N3929">
        <v>1</v>
      </c>
      <c r="O3929">
        <v>0</v>
      </c>
      <c r="P3929">
        <v>0</v>
      </c>
      <c r="Q3929">
        <v>0</v>
      </c>
      <c r="R3929">
        <v>386</v>
      </c>
      <c r="S3929">
        <v>239</v>
      </c>
      <c r="T3929">
        <v>44</v>
      </c>
      <c r="U3929">
        <v>33</v>
      </c>
      <c r="V3929">
        <v>5</v>
      </c>
      <c r="W3929">
        <v>1111</v>
      </c>
      <c r="X3929">
        <v>487</v>
      </c>
      <c r="Y3929">
        <v>36</v>
      </c>
      <c r="Z3929">
        <v>231</v>
      </c>
      <c r="AA3929">
        <v>37</v>
      </c>
      <c r="AB3929">
        <v>996</v>
      </c>
      <c r="AC3929">
        <v>410</v>
      </c>
      <c r="AD3929">
        <v>8</v>
      </c>
      <c r="AE3929">
        <v>311</v>
      </c>
      <c r="AF3929">
        <v>29</v>
      </c>
      <c r="AG3929">
        <v>192</v>
      </c>
      <c r="AH3929">
        <v>85</v>
      </c>
      <c r="AI3929">
        <v>0</v>
      </c>
      <c r="AJ3929">
        <v>16</v>
      </c>
      <c r="AK3929">
        <v>29</v>
      </c>
      <c r="AL3929">
        <v>11</v>
      </c>
      <c r="AM3929">
        <v>3</v>
      </c>
      <c r="AN3929">
        <v>1</v>
      </c>
      <c r="AO3929">
        <v>1</v>
      </c>
      <c r="AP3929">
        <v>0</v>
      </c>
      <c r="AQ3929">
        <v>0</v>
      </c>
      <c r="AR3929">
        <v>0</v>
      </c>
      <c r="AS3929">
        <v>0</v>
      </c>
      <c r="AT3929">
        <v>0</v>
      </c>
      <c r="AU3929">
        <v>0</v>
      </c>
      <c r="AV3929">
        <v>0</v>
      </c>
      <c r="AW3929">
        <v>1</v>
      </c>
      <c r="AX3929">
        <v>0</v>
      </c>
      <c r="AY3929">
        <v>0</v>
      </c>
      <c r="AZ3929">
        <v>0</v>
      </c>
      <c r="BA3929">
        <v>0</v>
      </c>
      <c r="BB3929">
        <v>0</v>
      </c>
      <c r="BC3929">
        <v>0</v>
      </c>
      <c r="BD3929">
        <v>0</v>
      </c>
      <c r="BE3929">
        <v>0</v>
      </c>
      <c r="BF3929">
        <v>0</v>
      </c>
      <c r="BG3929" s="20">
        <v>0</v>
      </c>
      <c r="BH3929" s="20">
        <v>0</v>
      </c>
      <c r="BI3929" s="20">
        <v>73</v>
      </c>
      <c r="BJ3929" s="20">
        <v>1</v>
      </c>
      <c r="BK3929" s="20">
        <v>289</v>
      </c>
      <c r="BL3929" s="20">
        <v>760</v>
      </c>
      <c r="BM3929" s="20">
        <v>616</v>
      </c>
      <c r="BN3929" s="20">
        <v>139</v>
      </c>
      <c r="BO3929" s="20">
        <v>9</v>
      </c>
      <c r="BP3929" s="20">
        <v>6983</v>
      </c>
      <c r="BQ3929" s="20">
        <v>2231</v>
      </c>
      <c r="BR3929" s="20">
        <v>0</v>
      </c>
      <c r="BS3929" s="20">
        <v>34</v>
      </c>
      <c r="BT3929" s="20">
        <v>822</v>
      </c>
      <c r="BU3929" s="20">
        <v>2010</v>
      </c>
      <c r="BV3929" s="20">
        <v>3819</v>
      </c>
    </row>
    <row r="3930" spans="1:74" x14ac:dyDescent="0.25">
      <c r="A3930" s="20" t="s">
        <v>501</v>
      </c>
      <c r="B3930" s="20" t="s">
        <v>509</v>
      </c>
      <c r="C3930" s="20" t="s">
        <v>716</v>
      </c>
      <c r="D3930" s="1">
        <v>44593</v>
      </c>
      <c r="E3930">
        <v>97</v>
      </c>
      <c r="F3930">
        <v>0</v>
      </c>
      <c r="G3930">
        <v>0</v>
      </c>
      <c r="H3930">
        <v>1</v>
      </c>
      <c r="I3930">
        <v>0</v>
      </c>
      <c r="J3930">
        <v>51</v>
      </c>
      <c r="K3930">
        <v>5</v>
      </c>
      <c r="L3930">
        <v>16</v>
      </c>
      <c r="M3930">
        <v>1</v>
      </c>
      <c r="N3930">
        <v>1</v>
      </c>
      <c r="O3930">
        <v>0</v>
      </c>
      <c r="P3930">
        <v>0</v>
      </c>
      <c r="Q3930">
        <v>0</v>
      </c>
      <c r="R3930">
        <v>387</v>
      </c>
      <c r="S3930">
        <v>239</v>
      </c>
      <c r="T3930">
        <v>44</v>
      </c>
      <c r="U3930">
        <v>33</v>
      </c>
      <c r="V3930">
        <v>5</v>
      </c>
      <c r="W3930">
        <v>1118</v>
      </c>
      <c r="X3930">
        <v>493</v>
      </c>
      <c r="Y3930">
        <v>36</v>
      </c>
      <c r="Z3930">
        <v>227</v>
      </c>
      <c r="AA3930">
        <v>40</v>
      </c>
      <c r="AB3930">
        <v>1006</v>
      </c>
      <c r="AC3930">
        <v>421</v>
      </c>
      <c r="AD3930">
        <v>9</v>
      </c>
      <c r="AE3930">
        <v>311</v>
      </c>
      <c r="AF3930">
        <v>28</v>
      </c>
      <c r="AG3930">
        <v>194</v>
      </c>
      <c r="AH3930">
        <v>89</v>
      </c>
      <c r="AI3930">
        <v>0</v>
      </c>
      <c r="AJ3930">
        <v>16</v>
      </c>
      <c r="AK3930">
        <v>29</v>
      </c>
      <c r="AL3930">
        <v>11</v>
      </c>
      <c r="AM3930">
        <v>3</v>
      </c>
      <c r="AN3930">
        <v>1</v>
      </c>
      <c r="AO3930">
        <v>1</v>
      </c>
      <c r="AP3930">
        <v>0</v>
      </c>
      <c r="AQ3930">
        <v>0</v>
      </c>
      <c r="AR3930">
        <v>0</v>
      </c>
      <c r="AS3930">
        <v>0</v>
      </c>
      <c r="AT3930">
        <v>0</v>
      </c>
      <c r="AU3930">
        <v>0</v>
      </c>
      <c r="AV3930">
        <v>0</v>
      </c>
      <c r="AW3930">
        <v>1</v>
      </c>
      <c r="AX3930">
        <v>0</v>
      </c>
      <c r="AY3930">
        <v>0</v>
      </c>
      <c r="AZ3930">
        <v>0</v>
      </c>
      <c r="BA3930">
        <v>0</v>
      </c>
      <c r="BB3930">
        <v>0</v>
      </c>
      <c r="BC3930">
        <v>0</v>
      </c>
      <c r="BD3930">
        <v>0</v>
      </c>
      <c r="BE3930">
        <v>0</v>
      </c>
      <c r="BF3930">
        <v>0</v>
      </c>
      <c r="BG3930" s="20">
        <v>0</v>
      </c>
      <c r="BH3930" s="20">
        <v>0</v>
      </c>
      <c r="BI3930" s="20">
        <v>72</v>
      </c>
      <c r="BJ3930" s="20">
        <v>1</v>
      </c>
      <c r="BK3930" s="20">
        <v>290</v>
      </c>
      <c r="BL3930" s="20">
        <v>768</v>
      </c>
      <c r="BM3930" s="20">
        <v>625</v>
      </c>
      <c r="BN3930" s="20">
        <v>141</v>
      </c>
      <c r="BO3930" s="20">
        <v>9</v>
      </c>
      <c r="BP3930" s="20">
        <v>7016</v>
      </c>
      <c r="BQ3930" s="20">
        <v>2308</v>
      </c>
      <c r="BR3930" s="20">
        <v>0</v>
      </c>
      <c r="BS3930" s="20">
        <v>36</v>
      </c>
      <c r="BT3930" s="20">
        <v>822</v>
      </c>
      <c r="BU3930" s="20">
        <v>2001</v>
      </c>
      <c r="BV3930" s="20">
        <v>3860</v>
      </c>
    </row>
    <row r="3931" spans="1:74" x14ac:dyDescent="0.25">
      <c r="A3931" s="20" t="s">
        <v>501</v>
      </c>
      <c r="B3931" s="20" t="s">
        <v>509</v>
      </c>
      <c r="C3931" s="20" t="s">
        <v>716</v>
      </c>
      <c r="D3931" s="1">
        <v>44599</v>
      </c>
      <c r="E3931">
        <v>97</v>
      </c>
      <c r="F3931">
        <v>0</v>
      </c>
      <c r="G3931">
        <v>0</v>
      </c>
      <c r="H3931">
        <v>1</v>
      </c>
      <c r="I3931">
        <v>0</v>
      </c>
      <c r="J3931">
        <v>52</v>
      </c>
      <c r="K3931">
        <v>5</v>
      </c>
      <c r="L3931">
        <v>16</v>
      </c>
      <c r="M3931">
        <v>1</v>
      </c>
      <c r="N3931">
        <v>1</v>
      </c>
      <c r="O3931">
        <v>0</v>
      </c>
      <c r="P3931">
        <v>0</v>
      </c>
      <c r="Q3931">
        <v>0</v>
      </c>
      <c r="R3931">
        <v>388</v>
      </c>
      <c r="S3931">
        <v>240</v>
      </c>
      <c r="T3931">
        <v>44</v>
      </c>
      <c r="U3931">
        <v>33</v>
      </c>
      <c r="V3931">
        <v>5</v>
      </c>
      <c r="W3931">
        <v>1117</v>
      </c>
      <c r="X3931">
        <v>495</v>
      </c>
      <c r="Y3931">
        <v>35</v>
      </c>
      <c r="Z3931">
        <v>223</v>
      </c>
      <c r="AA3931">
        <v>39</v>
      </c>
      <c r="AB3931">
        <v>1012</v>
      </c>
      <c r="AC3931">
        <v>424</v>
      </c>
      <c r="AD3931">
        <v>8</v>
      </c>
      <c r="AE3931">
        <v>313</v>
      </c>
      <c r="AF3931">
        <v>29</v>
      </c>
      <c r="AG3931">
        <v>195</v>
      </c>
      <c r="AH3931">
        <v>89</v>
      </c>
      <c r="AI3931">
        <v>0</v>
      </c>
      <c r="AJ3931">
        <v>15</v>
      </c>
      <c r="AK3931">
        <v>29</v>
      </c>
      <c r="AL3931">
        <v>11</v>
      </c>
      <c r="AM3931">
        <v>3</v>
      </c>
      <c r="AN3931">
        <v>1</v>
      </c>
      <c r="AO3931">
        <v>1</v>
      </c>
      <c r="AP3931">
        <v>0</v>
      </c>
      <c r="AQ3931">
        <v>0</v>
      </c>
      <c r="AR3931">
        <v>0</v>
      </c>
      <c r="AS3931">
        <v>0</v>
      </c>
      <c r="AT3931">
        <v>0</v>
      </c>
      <c r="AU3931">
        <v>0</v>
      </c>
      <c r="AV3931">
        <v>0</v>
      </c>
      <c r="AW3931">
        <v>1</v>
      </c>
      <c r="AX3931">
        <v>0</v>
      </c>
      <c r="AY3931">
        <v>0</v>
      </c>
      <c r="AZ3931">
        <v>0</v>
      </c>
      <c r="BA3931">
        <v>0</v>
      </c>
      <c r="BB3931">
        <v>0</v>
      </c>
      <c r="BC3931">
        <v>0</v>
      </c>
      <c r="BD3931">
        <v>0</v>
      </c>
      <c r="BE3931">
        <v>0</v>
      </c>
      <c r="BF3931">
        <v>0</v>
      </c>
      <c r="BG3931" s="20">
        <v>0</v>
      </c>
      <c r="BH3931" s="20">
        <v>0</v>
      </c>
      <c r="BI3931" s="20">
        <v>72</v>
      </c>
      <c r="BJ3931" s="20">
        <v>1</v>
      </c>
      <c r="BK3931" s="20">
        <v>291</v>
      </c>
      <c r="BL3931" s="20">
        <v>770</v>
      </c>
      <c r="BM3931" s="20">
        <v>627</v>
      </c>
      <c r="BN3931" s="20">
        <v>142</v>
      </c>
      <c r="BO3931" s="20">
        <v>9</v>
      </c>
      <c r="BP3931" s="20">
        <v>7047</v>
      </c>
      <c r="BQ3931" s="20">
        <v>2333</v>
      </c>
      <c r="BR3931" s="20">
        <v>0</v>
      </c>
      <c r="BS3931" s="20">
        <v>35</v>
      </c>
      <c r="BT3931" s="20">
        <v>820</v>
      </c>
      <c r="BU3931" s="20">
        <v>2015</v>
      </c>
      <c r="BV3931" s="20">
        <v>3876</v>
      </c>
    </row>
    <row r="3932" spans="1:74" x14ac:dyDescent="0.25">
      <c r="A3932" s="20" t="s">
        <v>501</v>
      </c>
      <c r="B3932" s="20" t="s">
        <v>509</v>
      </c>
      <c r="C3932" s="20" t="s">
        <v>716</v>
      </c>
      <c r="D3932" s="1">
        <v>44606</v>
      </c>
      <c r="E3932">
        <v>97</v>
      </c>
      <c r="F3932">
        <v>0</v>
      </c>
      <c r="G3932">
        <v>0</v>
      </c>
      <c r="H3932">
        <v>1</v>
      </c>
      <c r="I3932">
        <v>0</v>
      </c>
      <c r="J3932">
        <v>52</v>
      </c>
      <c r="K3932">
        <v>5</v>
      </c>
      <c r="L3932">
        <v>16</v>
      </c>
      <c r="M3932">
        <v>1</v>
      </c>
      <c r="N3932">
        <v>1</v>
      </c>
      <c r="O3932">
        <v>0</v>
      </c>
      <c r="P3932">
        <v>0</v>
      </c>
      <c r="Q3932">
        <v>0</v>
      </c>
      <c r="R3932">
        <v>389</v>
      </c>
      <c r="S3932">
        <v>243</v>
      </c>
      <c r="T3932">
        <v>44</v>
      </c>
      <c r="U3932">
        <v>33</v>
      </c>
      <c r="V3932">
        <v>5</v>
      </c>
      <c r="W3932">
        <v>1123</v>
      </c>
      <c r="X3932">
        <v>501</v>
      </c>
      <c r="Y3932">
        <v>35</v>
      </c>
      <c r="Z3932">
        <v>224</v>
      </c>
      <c r="AA3932">
        <v>40</v>
      </c>
      <c r="AB3932">
        <v>1013</v>
      </c>
      <c r="AC3932">
        <v>426</v>
      </c>
      <c r="AD3932">
        <v>9</v>
      </c>
      <c r="AE3932">
        <v>315</v>
      </c>
      <c r="AF3932">
        <v>27</v>
      </c>
      <c r="AG3932">
        <v>196</v>
      </c>
      <c r="AH3932">
        <v>92</v>
      </c>
      <c r="AI3932">
        <v>0</v>
      </c>
      <c r="AJ3932">
        <v>15</v>
      </c>
      <c r="AK3932">
        <v>29</v>
      </c>
      <c r="AL3932">
        <v>11</v>
      </c>
      <c r="AM3932">
        <v>3</v>
      </c>
      <c r="AN3932">
        <v>1</v>
      </c>
      <c r="AO3932">
        <v>1</v>
      </c>
      <c r="AP3932">
        <v>0</v>
      </c>
      <c r="AQ3932">
        <v>0</v>
      </c>
      <c r="AR3932">
        <v>0</v>
      </c>
      <c r="AS3932">
        <v>0</v>
      </c>
      <c r="AT3932">
        <v>0</v>
      </c>
      <c r="AU3932">
        <v>0</v>
      </c>
      <c r="AV3932">
        <v>0</v>
      </c>
      <c r="AW3932">
        <v>1</v>
      </c>
      <c r="AX3932">
        <v>0</v>
      </c>
      <c r="AY3932">
        <v>0</v>
      </c>
      <c r="AZ3932">
        <v>0</v>
      </c>
      <c r="BA3932">
        <v>0</v>
      </c>
      <c r="BB3932">
        <v>0</v>
      </c>
      <c r="BC3932">
        <v>0</v>
      </c>
      <c r="BD3932">
        <v>0</v>
      </c>
      <c r="BE3932">
        <v>0</v>
      </c>
      <c r="BF3932">
        <v>0</v>
      </c>
      <c r="BG3932" s="20">
        <v>0</v>
      </c>
      <c r="BH3932" s="20">
        <v>0</v>
      </c>
      <c r="BI3932" s="20">
        <v>72</v>
      </c>
      <c r="BJ3932" s="20">
        <v>1</v>
      </c>
      <c r="BK3932" s="20">
        <v>292</v>
      </c>
      <c r="BL3932" s="20">
        <v>776</v>
      </c>
      <c r="BM3932" s="20">
        <v>627</v>
      </c>
      <c r="BN3932" s="20">
        <v>143</v>
      </c>
      <c r="BO3932" s="20">
        <v>9</v>
      </c>
      <c r="BP3932" s="20">
        <v>7089</v>
      </c>
      <c r="BQ3932" s="20">
        <v>2366</v>
      </c>
      <c r="BR3932" s="20">
        <v>0</v>
      </c>
      <c r="BS3932" s="20">
        <v>36</v>
      </c>
      <c r="BT3932" s="20">
        <v>822</v>
      </c>
      <c r="BU3932" s="20">
        <v>2036</v>
      </c>
      <c r="BV3932" s="20">
        <v>3891</v>
      </c>
    </row>
    <row r="3933" spans="1:74" x14ac:dyDescent="0.25">
      <c r="A3933" s="20" t="s">
        <v>501</v>
      </c>
      <c r="B3933" s="20" t="s">
        <v>717</v>
      </c>
      <c r="C3933" s="20" t="s">
        <v>718</v>
      </c>
      <c r="D3933" s="1">
        <v>44493</v>
      </c>
      <c r="E3933">
        <v>141</v>
      </c>
      <c r="F3933">
        <v>3</v>
      </c>
      <c r="G3933">
        <v>1</v>
      </c>
      <c r="H3933">
        <v>0</v>
      </c>
      <c r="I3933">
        <v>0</v>
      </c>
      <c r="J3933">
        <v>18</v>
      </c>
      <c r="K3933">
        <v>14</v>
      </c>
      <c r="L3933">
        <v>11</v>
      </c>
      <c r="M3933">
        <v>1</v>
      </c>
      <c r="N3933">
        <v>1</v>
      </c>
      <c r="O3933">
        <v>0</v>
      </c>
      <c r="P3933">
        <v>0</v>
      </c>
      <c r="Q3933">
        <v>0</v>
      </c>
      <c r="R3933">
        <v>508</v>
      </c>
      <c r="S3933">
        <v>0</v>
      </c>
      <c r="T3933">
        <v>151</v>
      </c>
      <c r="U3933">
        <v>28</v>
      </c>
      <c r="V3933">
        <v>2</v>
      </c>
      <c r="W3933">
        <v>1259</v>
      </c>
      <c r="X3933">
        <v>0</v>
      </c>
      <c r="Y3933">
        <v>51</v>
      </c>
      <c r="Z3933">
        <v>188</v>
      </c>
      <c r="AA3933">
        <v>15</v>
      </c>
      <c r="AB3933">
        <v>1075</v>
      </c>
      <c r="AC3933">
        <v>45</v>
      </c>
      <c r="AD3933">
        <v>57</v>
      </c>
      <c r="AE3933">
        <v>184</v>
      </c>
      <c r="AF3933">
        <v>18</v>
      </c>
      <c r="AG3933">
        <v>117</v>
      </c>
      <c r="AH3933">
        <v>0</v>
      </c>
      <c r="AI3933">
        <v>0</v>
      </c>
      <c r="AJ3933">
        <v>15</v>
      </c>
      <c r="AK3933">
        <v>23</v>
      </c>
      <c r="AL3933">
        <v>27</v>
      </c>
      <c r="AM3933">
        <v>0</v>
      </c>
      <c r="AN3933">
        <v>1</v>
      </c>
      <c r="AO3933">
        <v>1</v>
      </c>
      <c r="AP3933">
        <v>0</v>
      </c>
      <c r="AQ3933">
        <v>0</v>
      </c>
      <c r="AR3933">
        <v>0</v>
      </c>
      <c r="AS3933">
        <v>0</v>
      </c>
      <c r="AT3933">
        <v>0</v>
      </c>
      <c r="AU3933">
        <v>0</v>
      </c>
      <c r="AV3933">
        <v>0</v>
      </c>
      <c r="AW3933">
        <v>0</v>
      </c>
      <c r="AX3933">
        <v>0</v>
      </c>
      <c r="AY3933">
        <v>0</v>
      </c>
      <c r="AZ3933">
        <v>0</v>
      </c>
      <c r="BA3933">
        <v>0</v>
      </c>
      <c r="BB3933">
        <v>49</v>
      </c>
      <c r="BC3933">
        <v>89</v>
      </c>
      <c r="BD3933">
        <v>0</v>
      </c>
      <c r="BE3933">
        <v>2</v>
      </c>
      <c r="BF3933">
        <v>2</v>
      </c>
      <c r="BG3933" s="20"/>
      <c r="BH3933" s="20"/>
      <c r="BI3933" s="20"/>
      <c r="BJ3933" s="20"/>
      <c r="BK3933" s="20"/>
      <c r="BL3933" s="20"/>
      <c r="BM3933" s="20"/>
      <c r="BN3933" s="20"/>
      <c r="BO3933" s="20"/>
      <c r="BP3933" s="20"/>
      <c r="BQ3933" s="20"/>
      <c r="BR3933" s="20"/>
      <c r="BS3933" s="20"/>
      <c r="BT3933" s="20"/>
      <c r="BU3933" s="20"/>
      <c r="BV3933" s="20"/>
    </row>
    <row r="3934" spans="1:74" x14ac:dyDescent="0.25">
      <c r="A3934" s="20" t="s">
        <v>501</v>
      </c>
      <c r="B3934" s="20" t="s">
        <v>717</v>
      </c>
      <c r="C3934" s="20" t="s">
        <v>718</v>
      </c>
      <c r="D3934" s="1">
        <v>44500</v>
      </c>
      <c r="E3934">
        <v>144</v>
      </c>
      <c r="F3934">
        <v>3</v>
      </c>
      <c r="G3934">
        <v>1</v>
      </c>
      <c r="H3934">
        <v>0</v>
      </c>
      <c r="I3934">
        <v>0</v>
      </c>
      <c r="J3934">
        <v>28</v>
      </c>
      <c r="K3934">
        <v>14</v>
      </c>
      <c r="L3934">
        <v>12</v>
      </c>
      <c r="M3934">
        <v>1</v>
      </c>
      <c r="N3934">
        <v>1</v>
      </c>
      <c r="O3934">
        <v>0</v>
      </c>
      <c r="P3934">
        <v>1</v>
      </c>
      <c r="Q3934">
        <v>0</v>
      </c>
      <c r="R3934">
        <v>507</v>
      </c>
      <c r="S3934">
        <v>0</v>
      </c>
      <c r="T3934">
        <v>195</v>
      </c>
      <c r="U3934">
        <v>27</v>
      </c>
      <c r="V3934">
        <v>2</v>
      </c>
      <c r="W3934">
        <v>1258</v>
      </c>
      <c r="X3934">
        <v>0</v>
      </c>
      <c r="Y3934">
        <v>84</v>
      </c>
      <c r="Z3934">
        <v>186</v>
      </c>
      <c r="AA3934">
        <v>13</v>
      </c>
      <c r="AB3934">
        <v>1073</v>
      </c>
      <c r="AC3934">
        <v>63</v>
      </c>
      <c r="AD3934">
        <v>57</v>
      </c>
      <c r="AE3934">
        <v>184</v>
      </c>
      <c r="AF3934">
        <v>18</v>
      </c>
      <c r="AG3934">
        <v>119</v>
      </c>
      <c r="AH3934">
        <v>0</v>
      </c>
      <c r="AI3934">
        <v>0</v>
      </c>
      <c r="AJ3934">
        <v>16</v>
      </c>
      <c r="AK3934">
        <v>24</v>
      </c>
      <c r="AL3934">
        <v>28</v>
      </c>
      <c r="AM3934">
        <v>0</v>
      </c>
      <c r="AN3934">
        <v>4</v>
      </c>
      <c r="AO3934">
        <v>1</v>
      </c>
      <c r="AP3934">
        <v>0</v>
      </c>
      <c r="AQ3934">
        <v>0</v>
      </c>
      <c r="AR3934">
        <v>0</v>
      </c>
      <c r="AS3934">
        <v>0</v>
      </c>
      <c r="AT3934">
        <v>0</v>
      </c>
      <c r="AU3934">
        <v>0</v>
      </c>
      <c r="AV3934">
        <v>0</v>
      </c>
      <c r="AW3934">
        <v>0</v>
      </c>
      <c r="AX3934">
        <v>0</v>
      </c>
      <c r="AY3934">
        <v>0</v>
      </c>
      <c r="AZ3934">
        <v>0</v>
      </c>
      <c r="BA3934">
        <v>0</v>
      </c>
      <c r="BB3934">
        <v>49</v>
      </c>
      <c r="BC3934">
        <v>89</v>
      </c>
      <c r="BD3934">
        <v>0</v>
      </c>
      <c r="BE3934">
        <v>2</v>
      </c>
      <c r="BF3934">
        <v>2</v>
      </c>
      <c r="BG3934" s="20"/>
      <c r="BH3934" s="20"/>
      <c r="BI3934" s="20"/>
      <c r="BJ3934" s="20"/>
      <c r="BK3934" s="20"/>
      <c r="BL3934" s="20"/>
      <c r="BM3934" s="20"/>
      <c r="BN3934" s="20"/>
      <c r="BO3934" s="20"/>
      <c r="BP3934" s="20"/>
      <c r="BQ3934" s="20"/>
      <c r="BR3934" s="20"/>
      <c r="BS3934" s="20"/>
      <c r="BT3934" s="20"/>
      <c r="BU3934" s="20"/>
      <c r="BV3934" s="20"/>
    </row>
    <row r="3935" spans="1:74" x14ac:dyDescent="0.25">
      <c r="A3935" s="20" t="s">
        <v>501</v>
      </c>
      <c r="B3935" s="20" t="s">
        <v>717</v>
      </c>
      <c r="C3935" s="20" t="s">
        <v>718</v>
      </c>
      <c r="D3935" s="1">
        <v>44507</v>
      </c>
      <c r="E3935">
        <v>144</v>
      </c>
      <c r="F3935">
        <v>3</v>
      </c>
      <c r="G3935">
        <v>1</v>
      </c>
      <c r="H3935">
        <v>0</v>
      </c>
      <c r="I3935">
        <v>0</v>
      </c>
      <c r="J3935">
        <v>39</v>
      </c>
      <c r="K3935">
        <v>14</v>
      </c>
      <c r="L3935">
        <v>12</v>
      </c>
      <c r="M3935">
        <v>1</v>
      </c>
      <c r="N3935">
        <v>1</v>
      </c>
      <c r="O3935">
        <v>1</v>
      </c>
      <c r="P3935">
        <v>0</v>
      </c>
      <c r="Q3935">
        <v>0</v>
      </c>
      <c r="R3935">
        <v>509</v>
      </c>
      <c r="S3935">
        <v>257</v>
      </c>
      <c r="T3935">
        <v>49</v>
      </c>
      <c r="U3935">
        <v>27</v>
      </c>
      <c r="V3935">
        <v>2</v>
      </c>
      <c r="W3935">
        <v>1255</v>
      </c>
      <c r="X3935">
        <v>127</v>
      </c>
      <c r="Y3935">
        <v>89</v>
      </c>
      <c r="Z3935">
        <v>185</v>
      </c>
      <c r="AA3935">
        <v>14</v>
      </c>
      <c r="AB3935">
        <v>1072</v>
      </c>
      <c r="AC3935">
        <v>89</v>
      </c>
      <c r="AD3935">
        <v>57</v>
      </c>
      <c r="AE3935">
        <v>181</v>
      </c>
      <c r="AF3935">
        <v>19</v>
      </c>
      <c r="AG3935">
        <v>120</v>
      </c>
      <c r="AH3935">
        <v>0</v>
      </c>
      <c r="AI3935">
        <v>2</v>
      </c>
      <c r="AJ3935">
        <v>17</v>
      </c>
      <c r="AK3935">
        <v>23</v>
      </c>
      <c r="AL3935">
        <v>28</v>
      </c>
      <c r="AM3935">
        <v>5</v>
      </c>
      <c r="AN3935">
        <v>2</v>
      </c>
      <c r="AO3935">
        <v>1</v>
      </c>
      <c r="AP3935">
        <v>0</v>
      </c>
      <c r="AQ3935">
        <v>0</v>
      </c>
      <c r="AR3935">
        <v>0</v>
      </c>
      <c r="AS3935">
        <v>0</v>
      </c>
      <c r="AT3935">
        <v>0</v>
      </c>
      <c r="AU3935">
        <v>0</v>
      </c>
      <c r="AV3935">
        <v>0</v>
      </c>
      <c r="AW3935">
        <v>0</v>
      </c>
      <c r="AX3935">
        <v>0</v>
      </c>
      <c r="AY3935">
        <v>0</v>
      </c>
      <c r="AZ3935">
        <v>0</v>
      </c>
      <c r="BA3935">
        <v>0</v>
      </c>
      <c r="BB3935">
        <v>0</v>
      </c>
      <c r="BC3935">
        <v>0</v>
      </c>
      <c r="BD3935">
        <v>0</v>
      </c>
      <c r="BE3935">
        <v>0</v>
      </c>
      <c r="BF3935">
        <v>0</v>
      </c>
      <c r="BG3935" s="20">
        <v>3</v>
      </c>
      <c r="BH3935" s="20">
        <v>0</v>
      </c>
      <c r="BI3935" s="20">
        <v>114</v>
      </c>
      <c r="BJ3935" s="20">
        <v>1</v>
      </c>
      <c r="BK3935" s="20">
        <v>424</v>
      </c>
      <c r="BL3935" s="20">
        <v>916</v>
      </c>
      <c r="BM3935" s="20">
        <v>792</v>
      </c>
      <c r="BN3935" s="20">
        <v>68</v>
      </c>
      <c r="BO3935" s="20">
        <v>23</v>
      </c>
      <c r="BP3935" s="20"/>
      <c r="BQ3935" s="20"/>
      <c r="BR3935" s="20"/>
      <c r="BS3935" s="20"/>
      <c r="BT3935" s="20"/>
      <c r="BU3935" s="20"/>
      <c r="BV3935" s="20"/>
    </row>
    <row r="3936" spans="1:74" x14ac:dyDescent="0.25">
      <c r="A3936" s="20" t="s">
        <v>501</v>
      </c>
      <c r="B3936" s="20" t="s">
        <v>717</v>
      </c>
      <c r="C3936" s="20" t="s">
        <v>718</v>
      </c>
      <c r="D3936" s="1">
        <v>44514</v>
      </c>
      <c r="E3936">
        <v>145</v>
      </c>
      <c r="F3936">
        <v>3</v>
      </c>
      <c r="G3936">
        <v>1</v>
      </c>
      <c r="H3936">
        <v>0</v>
      </c>
      <c r="I3936">
        <v>0</v>
      </c>
      <c r="J3936">
        <v>44</v>
      </c>
      <c r="K3936">
        <v>14</v>
      </c>
      <c r="L3936">
        <v>13</v>
      </c>
      <c r="M3936">
        <v>0</v>
      </c>
      <c r="N3936">
        <v>1</v>
      </c>
      <c r="O3936">
        <v>1</v>
      </c>
      <c r="P3936">
        <v>0</v>
      </c>
      <c r="Q3936">
        <v>0</v>
      </c>
      <c r="R3936">
        <v>511</v>
      </c>
      <c r="S3936">
        <v>271</v>
      </c>
      <c r="T3936">
        <v>51</v>
      </c>
      <c r="U3936">
        <v>27</v>
      </c>
      <c r="V3936">
        <v>2</v>
      </c>
      <c r="W3936">
        <v>1255</v>
      </c>
      <c r="X3936">
        <v>189</v>
      </c>
      <c r="Y3936">
        <v>89</v>
      </c>
      <c r="Z3936">
        <v>186</v>
      </c>
      <c r="AA3936">
        <v>13</v>
      </c>
      <c r="AB3936">
        <v>1073</v>
      </c>
      <c r="AC3936">
        <v>114</v>
      </c>
      <c r="AD3936">
        <v>57</v>
      </c>
      <c r="AE3936">
        <v>181</v>
      </c>
      <c r="AF3936">
        <v>20</v>
      </c>
      <c r="AG3936">
        <v>123</v>
      </c>
      <c r="AH3936">
        <v>1</v>
      </c>
      <c r="AI3936">
        <v>2</v>
      </c>
      <c r="AJ3936">
        <v>17</v>
      </c>
      <c r="AK3936">
        <v>24</v>
      </c>
      <c r="AL3936">
        <v>28</v>
      </c>
      <c r="AM3936">
        <v>5</v>
      </c>
      <c r="AN3936">
        <v>2</v>
      </c>
      <c r="AO3936">
        <v>1</v>
      </c>
      <c r="AP3936">
        <v>0</v>
      </c>
      <c r="AQ3936">
        <v>0</v>
      </c>
      <c r="AR3936">
        <v>0</v>
      </c>
      <c r="AS3936">
        <v>0</v>
      </c>
      <c r="AT3936">
        <v>0</v>
      </c>
      <c r="AU3936">
        <v>0</v>
      </c>
      <c r="AV3936">
        <v>0</v>
      </c>
      <c r="AW3936">
        <v>0</v>
      </c>
      <c r="AX3936">
        <v>0</v>
      </c>
      <c r="AY3936">
        <v>0</v>
      </c>
      <c r="AZ3936">
        <v>0</v>
      </c>
      <c r="BA3936">
        <v>0</v>
      </c>
      <c r="BB3936">
        <v>0</v>
      </c>
      <c r="BC3936">
        <v>0</v>
      </c>
      <c r="BD3936">
        <v>0</v>
      </c>
      <c r="BE3936">
        <v>0</v>
      </c>
      <c r="BF3936">
        <v>0</v>
      </c>
      <c r="BG3936" s="20">
        <v>3</v>
      </c>
      <c r="BH3936" s="20">
        <v>0</v>
      </c>
      <c r="BI3936" s="20">
        <v>115</v>
      </c>
      <c r="BJ3936" s="20">
        <v>1</v>
      </c>
      <c r="BK3936" s="20">
        <v>424</v>
      </c>
      <c r="BL3936" s="20">
        <v>918</v>
      </c>
      <c r="BM3936" s="20">
        <v>792</v>
      </c>
      <c r="BN3936" s="20">
        <v>70</v>
      </c>
      <c r="BO3936" s="20">
        <v>23</v>
      </c>
      <c r="BP3936" s="20"/>
      <c r="BQ3936" s="20"/>
      <c r="BR3936" s="20"/>
      <c r="BS3936" s="20"/>
      <c r="BT3936" s="20"/>
      <c r="BU3936" s="20"/>
      <c r="BV3936" s="20"/>
    </row>
    <row r="3937" spans="1:74" x14ac:dyDescent="0.25">
      <c r="A3937" s="20" t="s">
        <v>501</v>
      </c>
      <c r="B3937" s="20" t="s">
        <v>717</v>
      </c>
      <c r="C3937" s="20" t="s">
        <v>718</v>
      </c>
      <c r="D3937" s="1">
        <v>44521</v>
      </c>
      <c r="E3937">
        <v>145</v>
      </c>
      <c r="F3937">
        <v>3</v>
      </c>
      <c r="G3937">
        <v>1</v>
      </c>
      <c r="H3937">
        <v>0</v>
      </c>
      <c r="I3937">
        <v>0</v>
      </c>
      <c r="J3937">
        <v>57</v>
      </c>
      <c r="K3937">
        <v>14</v>
      </c>
      <c r="L3937">
        <v>13</v>
      </c>
      <c r="M3937">
        <v>0</v>
      </c>
      <c r="N3937">
        <v>1</v>
      </c>
      <c r="O3937">
        <v>1</v>
      </c>
      <c r="P3937">
        <v>0</v>
      </c>
      <c r="Q3937">
        <v>0</v>
      </c>
      <c r="R3937">
        <v>512</v>
      </c>
      <c r="S3937">
        <v>284</v>
      </c>
      <c r="T3937">
        <v>50</v>
      </c>
      <c r="U3937">
        <v>26</v>
      </c>
      <c r="V3937">
        <v>2</v>
      </c>
      <c r="W3937">
        <v>1258</v>
      </c>
      <c r="X3937">
        <v>271</v>
      </c>
      <c r="Y3937">
        <v>89</v>
      </c>
      <c r="Z3937">
        <v>186</v>
      </c>
      <c r="AA3937">
        <v>14</v>
      </c>
      <c r="AB3937">
        <v>1073</v>
      </c>
      <c r="AC3937">
        <v>151</v>
      </c>
      <c r="AD3937">
        <v>57</v>
      </c>
      <c r="AE3937">
        <v>180</v>
      </c>
      <c r="AF3937">
        <v>23</v>
      </c>
      <c r="AG3937">
        <v>123</v>
      </c>
      <c r="AH3937">
        <v>2</v>
      </c>
      <c r="AI3937">
        <v>3</v>
      </c>
      <c r="AJ3937">
        <v>16</v>
      </c>
      <c r="AK3937">
        <v>24</v>
      </c>
      <c r="AL3937">
        <v>28</v>
      </c>
      <c r="AM3937">
        <v>6</v>
      </c>
      <c r="AN3937">
        <v>2</v>
      </c>
      <c r="AO3937">
        <v>1</v>
      </c>
      <c r="AP3937">
        <v>0</v>
      </c>
      <c r="AQ3937">
        <v>0</v>
      </c>
      <c r="AR3937">
        <v>0</v>
      </c>
      <c r="AS3937">
        <v>0</v>
      </c>
      <c r="AT3937">
        <v>0</v>
      </c>
      <c r="AU3937">
        <v>0</v>
      </c>
      <c r="AV3937">
        <v>0</v>
      </c>
      <c r="AW3937">
        <v>0</v>
      </c>
      <c r="AX3937">
        <v>0</v>
      </c>
      <c r="AY3937">
        <v>0</v>
      </c>
      <c r="AZ3937">
        <v>0</v>
      </c>
      <c r="BA3937">
        <v>0</v>
      </c>
      <c r="BB3937">
        <v>0</v>
      </c>
      <c r="BC3937">
        <v>0</v>
      </c>
      <c r="BD3937">
        <v>0</v>
      </c>
      <c r="BE3937">
        <v>0</v>
      </c>
      <c r="BF3937">
        <v>0</v>
      </c>
      <c r="BG3937" s="20">
        <v>3</v>
      </c>
      <c r="BH3937" s="20">
        <v>0</v>
      </c>
      <c r="BI3937" s="20">
        <v>115</v>
      </c>
      <c r="BJ3937" s="20">
        <v>1</v>
      </c>
      <c r="BK3937" s="20">
        <v>425</v>
      </c>
      <c r="BL3937" s="20">
        <v>920</v>
      </c>
      <c r="BM3937" s="20">
        <v>789</v>
      </c>
      <c r="BN3937" s="20">
        <v>70</v>
      </c>
      <c r="BO3937" s="20">
        <v>23</v>
      </c>
      <c r="BP3937" s="20"/>
      <c r="BQ3937" s="20"/>
      <c r="BR3937" s="20"/>
      <c r="BS3937" s="20"/>
      <c r="BT3937" s="20"/>
      <c r="BU3937" s="20"/>
      <c r="BV3937" s="20"/>
    </row>
    <row r="3938" spans="1:74" x14ac:dyDescent="0.25">
      <c r="A3938" s="20" t="s">
        <v>501</v>
      </c>
      <c r="B3938" s="20" t="s">
        <v>717</v>
      </c>
      <c r="C3938" s="20" t="s">
        <v>718</v>
      </c>
      <c r="D3938" s="1">
        <v>44528</v>
      </c>
      <c r="E3938">
        <v>145</v>
      </c>
      <c r="F3938">
        <v>3</v>
      </c>
      <c r="G3938">
        <v>1</v>
      </c>
      <c r="H3938">
        <v>0</v>
      </c>
      <c r="I3938">
        <v>0</v>
      </c>
      <c r="J3938">
        <v>73</v>
      </c>
      <c r="K3938">
        <v>14</v>
      </c>
      <c r="L3938">
        <v>13</v>
      </c>
      <c r="M3938">
        <v>0</v>
      </c>
      <c r="N3938">
        <v>1</v>
      </c>
      <c r="O3938">
        <v>1</v>
      </c>
      <c r="P3938">
        <v>0</v>
      </c>
      <c r="Q3938">
        <v>0</v>
      </c>
      <c r="R3938">
        <v>514</v>
      </c>
      <c r="S3938">
        <v>317</v>
      </c>
      <c r="T3938">
        <v>50</v>
      </c>
      <c r="U3938">
        <v>28</v>
      </c>
      <c r="V3938">
        <v>1</v>
      </c>
      <c r="W3938">
        <v>1256</v>
      </c>
      <c r="X3938">
        <v>384</v>
      </c>
      <c r="Y3938">
        <v>89</v>
      </c>
      <c r="Z3938">
        <v>184</v>
      </c>
      <c r="AA3938">
        <v>14</v>
      </c>
      <c r="AB3938">
        <v>1069</v>
      </c>
      <c r="AC3938">
        <v>230</v>
      </c>
      <c r="AD3938">
        <v>57</v>
      </c>
      <c r="AE3938">
        <v>178</v>
      </c>
      <c r="AF3938">
        <v>22</v>
      </c>
      <c r="AG3938">
        <v>125</v>
      </c>
      <c r="AH3938">
        <v>10</v>
      </c>
      <c r="AI3938">
        <v>4</v>
      </c>
      <c r="AJ3938">
        <v>17</v>
      </c>
      <c r="AK3938">
        <v>23</v>
      </c>
      <c r="AL3938">
        <v>28</v>
      </c>
      <c r="AM3938">
        <v>7</v>
      </c>
      <c r="AN3938">
        <v>2</v>
      </c>
      <c r="AO3938">
        <v>1</v>
      </c>
      <c r="AP3938">
        <v>0</v>
      </c>
      <c r="AQ3938">
        <v>0</v>
      </c>
      <c r="AR3938">
        <v>0</v>
      </c>
      <c r="AS3938">
        <v>0</v>
      </c>
      <c r="AT3938">
        <v>0</v>
      </c>
      <c r="AU3938">
        <v>0</v>
      </c>
      <c r="AV3938">
        <v>0</v>
      </c>
      <c r="AW3938">
        <v>0</v>
      </c>
      <c r="AX3938">
        <v>0</v>
      </c>
      <c r="AY3938">
        <v>0</v>
      </c>
      <c r="AZ3938">
        <v>0</v>
      </c>
      <c r="BA3938">
        <v>0</v>
      </c>
      <c r="BB3938">
        <v>0</v>
      </c>
      <c r="BC3938">
        <v>0</v>
      </c>
      <c r="BD3938">
        <v>0</v>
      </c>
      <c r="BE3938">
        <v>0</v>
      </c>
      <c r="BF3938">
        <v>0</v>
      </c>
      <c r="BG3938" s="20">
        <v>3</v>
      </c>
      <c r="BH3938" s="20">
        <v>0</v>
      </c>
      <c r="BI3938" s="20">
        <v>115</v>
      </c>
      <c r="BJ3938" s="20">
        <v>1</v>
      </c>
      <c r="BK3938" s="20">
        <v>426</v>
      </c>
      <c r="BL3938" s="20">
        <v>922</v>
      </c>
      <c r="BM3938" s="20">
        <v>789</v>
      </c>
      <c r="BN3938" s="20">
        <v>72</v>
      </c>
      <c r="BO3938" s="20">
        <v>23</v>
      </c>
      <c r="BP3938" s="20"/>
      <c r="BQ3938" s="20"/>
      <c r="BR3938" s="20"/>
      <c r="BS3938" s="20"/>
      <c r="BT3938" s="20"/>
      <c r="BU3938" s="20"/>
      <c r="BV3938" s="20"/>
    </row>
    <row r="3939" spans="1:74" x14ac:dyDescent="0.25">
      <c r="A3939" s="20" t="s">
        <v>501</v>
      </c>
      <c r="B3939" s="20" t="s">
        <v>717</v>
      </c>
      <c r="C3939" s="20" t="s">
        <v>718</v>
      </c>
      <c r="D3939" s="1">
        <v>44535</v>
      </c>
      <c r="E3939">
        <v>144</v>
      </c>
      <c r="F3939">
        <v>3</v>
      </c>
      <c r="G3939">
        <v>1</v>
      </c>
      <c r="H3939">
        <v>0</v>
      </c>
      <c r="I3939">
        <v>0</v>
      </c>
      <c r="J3939">
        <v>79</v>
      </c>
      <c r="K3939">
        <v>14</v>
      </c>
      <c r="L3939">
        <v>13</v>
      </c>
      <c r="M3939">
        <v>0</v>
      </c>
      <c r="N3939">
        <v>1</v>
      </c>
      <c r="O3939">
        <v>1</v>
      </c>
      <c r="P3939">
        <v>0</v>
      </c>
      <c r="Q3939">
        <v>0</v>
      </c>
      <c r="R3939">
        <v>517</v>
      </c>
      <c r="S3939">
        <v>323</v>
      </c>
      <c r="T3939">
        <v>50</v>
      </c>
      <c r="U3939">
        <v>28</v>
      </c>
      <c r="V3939">
        <v>2</v>
      </c>
      <c r="W3939">
        <v>1261</v>
      </c>
      <c r="X3939">
        <v>455</v>
      </c>
      <c r="Y3939">
        <v>89</v>
      </c>
      <c r="Z3939">
        <v>182</v>
      </c>
      <c r="AA3939">
        <v>14</v>
      </c>
      <c r="AB3939">
        <v>1068</v>
      </c>
      <c r="AC3939">
        <v>308</v>
      </c>
      <c r="AD3939">
        <v>57</v>
      </c>
      <c r="AE3939">
        <v>176</v>
      </c>
      <c r="AF3939">
        <v>21</v>
      </c>
      <c r="AG3939">
        <v>125</v>
      </c>
      <c r="AH3939">
        <v>15</v>
      </c>
      <c r="AI3939">
        <v>4</v>
      </c>
      <c r="AJ3939">
        <v>17</v>
      </c>
      <c r="AK3939">
        <v>23</v>
      </c>
      <c r="AL3939">
        <v>28</v>
      </c>
      <c r="AM3939">
        <v>8</v>
      </c>
      <c r="AN3939">
        <v>2</v>
      </c>
      <c r="AO3939">
        <v>1</v>
      </c>
      <c r="AP3939">
        <v>0</v>
      </c>
      <c r="AQ3939">
        <v>0</v>
      </c>
      <c r="AR3939">
        <v>0</v>
      </c>
      <c r="AS3939">
        <v>0</v>
      </c>
      <c r="AT3939">
        <v>0</v>
      </c>
      <c r="AU3939">
        <v>0</v>
      </c>
      <c r="AV3939">
        <v>0</v>
      </c>
      <c r="AW3939">
        <v>0</v>
      </c>
      <c r="AX3939">
        <v>0</v>
      </c>
      <c r="AY3939">
        <v>0</v>
      </c>
      <c r="AZ3939">
        <v>0</v>
      </c>
      <c r="BA3939">
        <v>0</v>
      </c>
      <c r="BB3939">
        <v>0</v>
      </c>
      <c r="BC3939">
        <v>0</v>
      </c>
      <c r="BD3939">
        <v>0</v>
      </c>
      <c r="BE3939">
        <v>0</v>
      </c>
      <c r="BF3939">
        <v>0</v>
      </c>
      <c r="BG3939" s="20">
        <v>3</v>
      </c>
      <c r="BH3939" s="20">
        <v>0</v>
      </c>
      <c r="BI3939" s="20">
        <v>114</v>
      </c>
      <c r="BJ3939" s="20">
        <v>1</v>
      </c>
      <c r="BK3939" s="20">
        <v>429</v>
      </c>
      <c r="BL3939" s="20">
        <v>933</v>
      </c>
      <c r="BM3939" s="20">
        <v>791</v>
      </c>
      <c r="BN3939" s="20">
        <v>73</v>
      </c>
      <c r="BO3939" s="20">
        <v>23</v>
      </c>
      <c r="BP3939" s="20"/>
      <c r="BQ3939" s="20"/>
      <c r="BR3939" s="20"/>
      <c r="BS3939" s="20"/>
      <c r="BT3939" s="20"/>
      <c r="BU3939" s="20"/>
      <c r="BV3939" s="20"/>
    </row>
    <row r="3940" spans="1:74" x14ac:dyDescent="0.25">
      <c r="A3940" s="20" t="s">
        <v>501</v>
      </c>
      <c r="B3940" s="20" t="s">
        <v>717</v>
      </c>
      <c r="C3940" s="20" t="s">
        <v>718</v>
      </c>
      <c r="D3940" s="1">
        <v>44542</v>
      </c>
      <c r="E3940">
        <v>144</v>
      </c>
      <c r="F3940">
        <v>3</v>
      </c>
      <c r="G3940">
        <v>1</v>
      </c>
      <c r="H3940">
        <v>0</v>
      </c>
      <c r="I3940">
        <v>0</v>
      </c>
      <c r="J3940">
        <v>80</v>
      </c>
      <c r="K3940">
        <v>14</v>
      </c>
      <c r="L3940">
        <v>13</v>
      </c>
      <c r="M3940">
        <v>0</v>
      </c>
      <c r="N3940">
        <v>1</v>
      </c>
      <c r="O3940">
        <v>1</v>
      </c>
      <c r="P3940">
        <v>0</v>
      </c>
      <c r="Q3940">
        <v>0</v>
      </c>
      <c r="R3940">
        <v>517</v>
      </c>
      <c r="S3940">
        <v>328</v>
      </c>
      <c r="T3940">
        <v>50</v>
      </c>
      <c r="U3940">
        <v>28</v>
      </c>
      <c r="V3940">
        <v>2</v>
      </c>
      <c r="W3940">
        <v>1260</v>
      </c>
      <c r="X3940">
        <v>514</v>
      </c>
      <c r="Y3940">
        <v>89</v>
      </c>
      <c r="Z3940">
        <v>180</v>
      </c>
      <c r="AA3940">
        <v>14</v>
      </c>
      <c r="AB3940">
        <v>1067</v>
      </c>
      <c r="AC3940">
        <v>418</v>
      </c>
      <c r="AD3940">
        <v>57</v>
      </c>
      <c r="AE3940">
        <v>175</v>
      </c>
      <c r="AF3940">
        <v>20</v>
      </c>
      <c r="AG3940">
        <v>126</v>
      </c>
      <c r="AH3940">
        <v>21</v>
      </c>
      <c r="AI3940">
        <v>4</v>
      </c>
      <c r="AJ3940">
        <v>17</v>
      </c>
      <c r="AK3940">
        <v>23</v>
      </c>
      <c r="AL3940">
        <v>28</v>
      </c>
      <c r="AM3940">
        <v>8</v>
      </c>
      <c r="AN3940">
        <v>2</v>
      </c>
      <c r="AO3940">
        <v>1</v>
      </c>
      <c r="AP3940">
        <v>0</v>
      </c>
      <c r="AQ3940">
        <v>0</v>
      </c>
      <c r="AR3940">
        <v>0</v>
      </c>
      <c r="AS3940">
        <v>0</v>
      </c>
      <c r="AT3940">
        <v>0</v>
      </c>
      <c r="AU3940">
        <v>0</v>
      </c>
      <c r="AV3940">
        <v>0</v>
      </c>
      <c r="AW3940">
        <v>0</v>
      </c>
      <c r="AX3940">
        <v>0</v>
      </c>
      <c r="AY3940">
        <v>0</v>
      </c>
      <c r="AZ3940">
        <v>0</v>
      </c>
      <c r="BA3940">
        <v>0</v>
      </c>
      <c r="BB3940">
        <v>0</v>
      </c>
      <c r="BC3940">
        <v>0</v>
      </c>
      <c r="BD3940">
        <v>0</v>
      </c>
      <c r="BE3940">
        <v>0</v>
      </c>
      <c r="BF3940">
        <v>0</v>
      </c>
      <c r="BG3940" s="20">
        <v>3</v>
      </c>
      <c r="BH3940" s="20">
        <v>0</v>
      </c>
      <c r="BI3940" s="20">
        <v>114</v>
      </c>
      <c r="BJ3940" s="20">
        <v>1</v>
      </c>
      <c r="BK3940" s="20">
        <v>430</v>
      </c>
      <c r="BL3940" s="20">
        <v>937</v>
      </c>
      <c r="BM3940" s="20">
        <v>792</v>
      </c>
      <c r="BN3940" s="20">
        <v>75</v>
      </c>
      <c r="BO3940" s="20">
        <v>23</v>
      </c>
      <c r="BP3940" s="20"/>
      <c r="BQ3940" s="20"/>
      <c r="BR3940" s="20"/>
      <c r="BS3940" s="20"/>
      <c r="BT3940" s="20"/>
      <c r="BU3940" s="20"/>
      <c r="BV3940" s="20"/>
    </row>
    <row r="3941" spans="1:74" x14ac:dyDescent="0.25">
      <c r="A3941" s="20" t="s">
        <v>501</v>
      </c>
      <c r="B3941" s="20" t="s">
        <v>717</v>
      </c>
      <c r="C3941" s="20" t="s">
        <v>718</v>
      </c>
      <c r="D3941" s="1">
        <v>44549</v>
      </c>
      <c r="E3941">
        <v>144</v>
      </c>
      <c r="F3941">
        <v>3</v>
      </c>
      <c r="G3941">
        <v>1</v>
      </c>
      <c r="H3941">
        <v>0</v>
      </c>
      <c r="I3941">
        <v>0</v>
      </c>
      <c r="J3941">
        <v>87</v>
      </c>
      <c r="K3941">
        <v>14</v>
      </c>
      <c r="L3941">
        <v>13</v>
      </c>
      <c r="M3941">
        <v>0</v>
      </c>
      <c r="N3941">
        <v>1</v>
      </c>
      <c r="O3941">
        <v>1</v>
      </c>
      <c r="P3941">
        <v>0</v>
      </c>
      <c r="Q3941">
        <v>0</v>
      </c>
      <c r="R3941">
        <v>517</v>
      </c>
      <c r="S3941">
        <v>336</v>
      </c>
      <c r="T3941">
        <v>49</v>
      </c>
      <c r="U3941">
        <v>28</v>
      </c>
      <c r="V3941">
        <v>2</v>
      </c>
      <c r="W3941">
        <v>1261</v>
      </c>
      <c r="X3941">
        <v>564</v>
      </c>
      <c r="Y3941">
        <v>91</v>
      </c>
      <c r="Z3941">
        <v>175</v>
      </c>
      <c r="AA3941">
        <v>13</v>
      </c>
      <c r="AB3941">
        <v>1068</v>
      </c>
      <c r="AC3941">
        <v>503</v>
      </c>
      <c r="AD3941">
        <v>56</v>
      </c>
      <c r="AE3941">
        <v>176</v>
      </c>
      <c r="AF3941">
        <v>22</v>
      </c>
      <c r="AG3941">
        <v>126</v>
      </c>
      <c r="AH3941">
        <v>32</v>
      </c>
      <c r="AI3941">
        <v>4</v>
      </c>
      <c r="AJ3941">
        <v>17</v>
      </c>
      <c r="AK3941">
        <v>23</v>
      </c>
      <c r="AL3941">
        <v>27</v>
      </c>
      <c r="AM3941">
        <v>8</v>
      </c>
      <c r="AN3941">
        <v>2</v>
      </c>
      <c r="AO3941">
        <v>1</v>
      </c>
      <c r="AP3941">
        <v>0</v>
      </c>
      <c r="AQ3941">
        <v>0</v>
      </c>
      <c r="AR3941">
        <v>0</v>
      </c>
      <c r="AS3941">
        <v>0</v>
      </c>
      <c r="AT3941">
        <v>0</v>
      </c>
      <c r="AU3941">
        <v>0</v>
      </c>
      <c r="AV3941">
        <v>0</v>
      </c>
      <c r="AW3941">
        <v>0</v>
      </c>
      <c r="AX3941">
        <v>0</v>
      </c>
      <c r="AY3941">
        <v>0</v>
      </c>
      <c r="AZ3941">
        <v>0</v>
      </c>
      <c r="BA3941">
        <v>0</v>
      </c>
      <c r="BB3941">
        <v>0</v>
      </c>
      <c r="BC3941">
        <v>0</v>
      </c>
      <c r="BD3941">
        <v>0</v>
      </c>
      <c r="BE3941">
        <v>0</v>
      </c>
      <c r="BF3941">
        <v>0</v>
      </c>
      <c r="BG3941" s="20">
        <v>3</v>
      </c>
      <c r="BH3941" s="20">
        <v>0</v>
      </c>
      <c r="BI3941" s="20">
        <v>115</v>
      </c>
      <c r="BJ3941" s="20">
        <v>1</v>
      </c>
      <c r="BK3941" s="20">
        <v>431</v>
      </c>
      <c r="BL3941" s="20">
        <v>944</v>
      </c>
      <c r="BM3941" s="20">
        <v>792</v>
      </c>
      <c r="BN3941" s="20">
        <v>76</v>
      </c>
      <c r="BO3941" s="20">
        <v>22</v>
      </c>
      <c r="BP3941" s="20">
        <v>4404</v>
      </c>
      <c r="BQ3941" s="20">
        <v>1072</v>
      </c>
      <c r="BR3941" s="20">
        <v>0</v>
      </c>
      <c r="BS3941" s="20">
        <v>95</v>
      </c>
      <c r="BT3941" s="20">
        <v>509</v>
      </c>
      <c r="BU3941" s="20">
        <v>1030</v>
      </c>
      <c r="BV3941" s="20">
        <v>2588</v>
      </c>
    </row>
    <row r="3942" spans="1:74" x14ac:dyDescent="0.25">
      <c r="A3942" s="20" t="s">
        <v>501</v>
      </c>
      <c r="B3942" s="20" t="s">
        <v>717</v>
      </c>
      <c r="C3942" s="20" t="s">
        <v>718</v>
      </c>
      <c r="D3942" s="1">
        <v>44558</v>
      </c>
      <c r="E3942">
        <v>145</v>
      </c>
      <c r="F3942">
        <v>3</v>
      </c>
      <c r="G3942">
        <v>3</v>
      </c>
      <c r="H3942">
        <v>0</v>
      </c>
      <c r="I3942">
        <v>0</v>
      </c>
      <c r="J3942">
        <v>93</v>
      </c>
      <c r="K3942">
        <v>14</v>
      </c>
      <c r="L3942">
        <v>14</v>
      </c>
      <c r="M3942">
        <v>0</v>
      </c>
      <c r="N3942">
        <v>1</v>
      </c>
      <c r="O3942">
        <v>1</v>
      </c>
      <c r="P3942">
        <v>0</v>
      </c>
      <c r="Q3942">
        <v>0</v>
      </c>
      <c r="R3942">
        <v>516</v>
      </c>
      <c r="S3942">
        <v>350</v>
      </c>
      <c r="T3942">
        <v>49</v>
      </c>
      <c r="U3942">
        <v>27</v>
      </c>
      <c r="V3942">
        <v>2</v>
      </c>
      <c r="W3942">
        <v>1264</v>
      </c>
      <c r="X3942">
        <v>602</v>
      </c>
      <c r="Y3942">
        <v>90</v>
      </c>
      <c r="Z3942">
        <v>172</v>
      </c>
      <c r="AA3942">
        <v>14</v>
      </c>
      <c r="AB3942">
        <v>1068</v>
      </c>
      <c r="AC3942">
        <v>560</v>
      </c>
      <c r="AD3942">
        <v>56</v>
      </c>
      <c r="AE3942">
        <v>175</v>
      </c>
      <c r="AF3942">
        <v>21</v>
      </c>
      <c r="AG3942">
        <v>127</v>
      </c>
      <c r="AH3942">
        <v>39</v>
      </c>
      <c r="AI3942">
        <v>4</v>
      </c>
      <c r="AJ3942">
        <v>17</v>
      </c>
      <c r="AK3942">
        <v>23</v>
      </c>
      <c r="AL3942">
        <v>27</v>
      </c>
      <c r="AM3942">
        <v>16</v>
      </c>
      <c r="AN3942">
        <v>2</v>
      </c>
      <c r="AO3942">
        <v>1</v>
      </c>
      <c r="AP3942">
        <v>0</v>
      </c>
      <c r="AQ3942">
        <v>0</v>
      </c>
      <c r="AR3942">
        <v>0</v>
      </c>
      <c r="AS3942">
        <v>0</v>
      </c>
      <c r="AT3942">
        <v>0</v>
      </c>
      <c r="AU3942">
        <v>0</v>
      </c>
      <c r="AV3942">
        <v>0</v>
      </c>
      <c r="AW3942">
        <v>0</v>
      </c>
      <c r="AX3942">
        <v>0</v>
      </c>
      <c r="AY3942">
        <v>0</v>
      </c>
      <c r="AZ3942">
        <v>0</v>
      </c>
      <c r="BA3942">
        <v>0</v>
      </c>
      <c r="BB3942">
        <v>0</v>
      </c>
      <c r="BC3942">
        <v>0</v>
      </c>
      <c r="BD3942">
        <v>0</v>
      </c>
      <c r="BE3942">
        <v>0</v>
      </c>
      <c r="BF3942">
        <v>0</v>
      </c>
      <c r="BG3942" s="20">
        <v>3</v>
      </c>
      <c r="BH3942" s="20">
        <v>0</v>
      </c>
      <c r="BI3942" s="20">
        <v>115</v>
      </c>
      <c r="BJ3942" s="20">
        <v>1</v>
      </c>
      <c r="BK3942" s="20">
        <v>432</v>
      </c>
      <c r="BL3942" s="20">
        <v>946</v>
      </c>
      <c r="BM3942" s="20">
        <v>796</v>
      </c>
      <c r="BN3942" s="20">
        <v>77</v>
      </c>
      <c r="BO3942" s="20">
        <v>22</v>
      </c>
      <c r="BP3942" s="20">
        <v>4402</v>
      </c>
      <c r="BQ3942" s="20">
        <v>1374</v>
      </c>
      <c r="BR3942" s="20">
        <v>0</v>
      </c>
      <c r="BS3942" s="20">
        <v>95</v>
      </c>
      <c r="BT3942" s="20">
        <v>503</v>
      </c>
      <c r="BU3942" s="20">
        <v>1023</v>
      </c>
      <c r="BV3942" s="20">
        <v>2611</v>
      </c>
    </row>
    <row r="3943" spans="1:74" x14ac:dyDescent="0.25">
      <c r="A3943" s="20" t="s">
        <v>501</v>
      </c>
      <c r="B3943" s="20" t="s">
        <v>717</v>
      </c>
      <c r="C3943" s="20" t="s">
        <v>718</v>
      </c>
      <c r="D3943" s="1">
        <v>44564</v>
      </c>
      <c r="E3943">
        <v>145</v>
      </c>
      <c r="F3943">
        <v>3</v>
      </c>
      <c r="G3943">
        <v>3</v>
      </c>
      <c r="H3943">
        <v>0</v>
      </c>
      <c r="I3943">
        <v>0</v>
      </c>
      <c r="J3943">
        <v>93</v>
      </c>
      <c r="K3943">
        <v>14</v>
      </c>
      <c r="L3943">
        <v>13</v>
      </c>
      <c r="M3943">
        <v>0</v>
      </c>
      <c r="N3943">
        <v>1</v>
      </c>
      <c r="O3943">
        <v>1</v>
      </c>
      <c r="P3943">
        <v>0</v>
      </c>
      <c r="Q3943">
        <v>0</v>
      </c>
      <c r="R3943">
        <v>521</v>
      </c>
      <c r="S3943">
        <v>365</v>
      </c>
      <c r="T3943">
        <v>49</v>
      </c>
      <c r="U3943">
        <v>28</v>
      </c>
      <c r="V3943">
        <v>2</v>
      </c>
      <c r="W3943">
        <v>1261</v>
      </c>
      <c r="X3943">
        <v>619</v>
      </c>
      <c r="Y3943">
        <v>90</v>
      </c>
      <c r="Z3943">
        <v>172</v>
      </c>
      <c r="AA3943">
        <v>14</v>
      </c>
      <c r="AB3943">
        <v>1065</v>
      </c>
      <c r="AC3943">
        <v>571</v>
      </c>
      <c r="AD3943">
        <v>56</v>
      </c>
      <c r="AE3943">
        <v>172</v>
      </c>
      <c r="AF3943">
        <v>23</v>
      </c>
      <c r="AG3943">
        <v>127</v>
      </c>
      <c r="AH3943">
        <v>44</v>
      </c>
      <c r="AI3943">
        <v>4</v>
      </c>
      <c r="AJ3943">
        <v>17</v>
      </c>
      <c r="AK3943">
        <v>22</v>
      </c>
      <c r="AL3943">
        <v>27</v>
      </c>
      <c r="AM3943">
        <v>16</v>
      </c>
      <c r="AN3943">
        <v>2</v>
      </c>
      <c r="AO3943">
        <v>1</v>
      </c>
      <c r="AP3943">
        <v>0</v>
      </c>
      <c r="AQ3943">
        <v>0</v>
      </c>
      <c r="AR3943">
        <v>0</v>
      </c>
      <c r="AS3943">
        <v>0</v>
      </c>
      <c r="AT3943">
        <v>0</v>
      </c>
      <c r="AU3943">
        <v>0</v>
      </c>
      <c r="AV3943">
        <v>0</v>
      </c>
      <c r="AW3943">
        <v>0</v>
      </c>
      <c r="AX3943">
        <v>0</v>
      </c>
      <c r="AY3943">
        <v>0</v>
      </c>
      <c r="AZ3943">
        <v>0</v>
      </c>
      <c r="BA3943">
        <v>0</v>
      </c>
      <c r="BB3943">
        <v>0</v>
      </c>
      <c r="BC3943">
        <v>0</v>
      </c>
      <c r="BD3943">
        <v>0</v>
      </c>
      <c r="BE3943">
        <v>0</v>
      </c>
      <c r="BF3943">
        <v>0</v>
      </c>
      <c r="BG3943" s="20">
        <v>3</v>
      </c>
      <c r="BH3943" s="20">
        <v>0</v>
      </c>
      <c r="BI3943" s="20">
        <v>115</v>
      </c>
      <c r="BJ3943" s="20">
        <v>1</v>
      </c>
      <c r="BK3943" s="20">
        <v>436</v>
      </c>
      <c r="BL3943" s="20">
        <v>945</v>
      </c>
      <c r="BM3943" s="20">
        <v>794</v>
      </c>
      <c r="BN3943" s="20">
        <v>77</v>
      </c>
      <c r="BO3943" s="20">
        <v>22</v>
      </c>
      <c r="BP3943" s="20">
        <v>4401</v>
      </c>
      <c r="BQ3943" s="20">
        <v>1477</v>
      </c>
      <c r="BR3943" s="20">
        <v>0</v>
      </c>
      <c r="BS3943" s="20">
        <v>95</v>
      </c>
      <c r="BT3943" s="20">
        <v>497</v>
      </c>
      <c r="BU3943" s="20">
        <v>1020</v>
      </c>
      <c r="BV3943" s="20">
        <v>2615</v>
      </c>
    </row>
    <row r="3944" spans="1:74" x14ac:dyDescent="0.25">
      <c r="A3944" s="20" t="s">
        <v>501</v>
      </c>
      <c r="B3944" s="20" t="s">
        <v>717</v>
      </c>
      <c r="C3944" s="20" t="s">
        <v>718</v>
      </c>
      <c r="D3944" s="1">
        <v>44570</v>
      </c>
      <c r="E3944">
        <v>145</v>
      </c>
      <c r="F3944">
        <v>3</v>
      </c>
      <c r="G3944">
        <v>3</v>
      </c>
      <c r="H3944">
        <v>0</v>
      </c>
      <c r="I3944">
        <v>0</v>
      </c>
      <c r="J3944">
        <v>93</v>
      </c>
      <c r="K3944">
        <v>14</v>
      </c>
      <c r="L3944">
        <v>13</v>
      </c>
      <c r="M3944">
        <v>0</v>
      </c>
      <c r="N3944">
        <v>1</v>
      </c>
      <c r="O3944">
        <v>1</v>
      </c>
      <c r="P3944">
        <v>0</v>
      </c>
      <c r="Q3944">
        <v>0</v>
      </c>
      <c r="R3944">
        <v>522</v>
      </c>
      <c r="S3944">
        <v>369</v>
      </c>
      <c r="T3944">
        <v>49</v>
      </c>
      <c r="U3944">
        <v>28</v>
      </c>
      <c r="V3944">
        <v>2</v>
      </c>
      <c r="W3944">
        <v>1258</v>
      </c>
      <c r="X3944">
        <v>647</v>
      </c>
      <c r="Y3944">
        <v>90</v>
      </c>
      <c r="Z3944">
        <v>170</v>
      </c>
      <c r="AA3944">
        <v>13</v>
      </c>
      <c r="AB3944">
        <v>1066</v>
      </c>
      <c r="AC3944">
        <v>586</v>
      </c>
      <c r="AD3944">
        <v>57</v>
      </c>
      <c r="AE3944">
        <v>173</v>
      </c>
      <c r="AF3944">
        <v>23</v>
      </c>
      <c r="AG3944">
        <v>127</v>
      </c>
      <c r="AH3944">
        <v>45</v>
      </c>
      <c r="AI3944">
        <v>4</v>
      </c>
      <c r="AJ3944">
        <v>17</v>
      </c>
      <c r="AK3944">
        <v>22</v>
      </c>
      <c r="AL3944">
        <v>27</v>
      </c>
      <c r="AM3944">
        <v>16</v>
      </c>
      <c r="AN3944">
        <v>2</v>
      </c>
      <c r="AO3944">
        <v>1</v>
      </c>
      <c r="AP3944">
        <v>0</v>
      </c>
      <c r="AQ3944">
        <v>0</v>
      </c>
      <c r="AR3944">
        <v>0</v>
      </c>
      <c r="AS3944">
        <v>0</v>
      </c>
      <c r="AT3944">
        <v>0</v>
      </c>
      <c r="AU3944">
        <v>0</v>
      </c>
      <c r="AV3944">
        <v>0</v>
      </c>
      <c r="AW3944">
        <v>0</v>
      </c>
      <c r="AX3944">
        <v>0</v>
      </c>
      <c r="AY3944">
        <v>0</v>
      </c>
      <c r="AZ3944">
        <v>0</v>
      </c>
      <c r="BA3944">
        <v>0</v>
      </c>
      <c r="BB3944">
        <v>0</v>
      </c>
      <c r="BC3944">
        <v>0</v>
      </c>
      <c r="BD3944">
        <v>0</v>
      </c>
      <c r="BE3944">
        <v>0</v>
      </c>
      <c r="BF3944">
        <v>0</v>
      </c>
      <c r="BG3944" s="20">
        <v>3</v>
      </c>
      <c r="BH3944" s="20">
        <v>0</v>
      </c>
      <c r="BI3944" s="20">
        <v>115</v>
      </c>
      <c r="BJ3944" s="20">
        <v>1</v>
      </c>
      <c r="BK3944" s="20">
        <v>437</v>
      </c>
      <c r="BL3944" s="20">
        <v>947</v>
      </c>
      <c r="BM3944" s="20">
        <v>793</v>
      </c>
      <c r="BN3944" s="20">
        <v>77</v>
      </c>
      <c r="BO3944" s="20">
        <v>22</v>
      </c>
      <c r="BP3944" s="20">
        <v>4402</v>
      </c>
      <c r="BQ3944" s="20">
        <v>1559</v>
      </c>
      <c r="BR3944" s="20">
        <v>0</v>
      </c>
      <c r="BS3944" s="20">
        <v>96</v>
      </c>
      <c r="BT3944" s="20">
        <v>493</v>
      </c>
      <c r="BU3944" s="20">
        <v>1013</v>
      </c>
      <c r="BV3944" s="20">
        <v>2622</v>
      </c>
    </row>
    <row r="3945" spans="1:74" x14ac:dyDescent="0.25">
      <c r="A3945" s="20" t="s">
        <v>501</v>
      </c>
      <c r="B3945" s="20" t="s">
        <v>717</v>
      </c>
      <c r="C3945" s="20" t="s">
        <v>718</v>
      </c>
      <c r="D3945" s="1">
        <v>44578</v>
      </c>
      <c r="E3945">
        <v>144</v>
      </c>
      <c r="F3945">
        <v>3</v>
      </c>
      <c r="G3945">
        <v>3</v>
      </c>
      <c r="H3945">
        <v>0</v>
      </c>
      <c r="I3945">
        <v>0</v>
      </c>
      <c r="J3945">
        <v>93</v>
      </c>
      <c r="K3945">
        <v>14</v>
      </c>
      <c r="L3945">
        <v>12</v>
      </c>
      <c r="M3945">
        <v>0</v>
      </c>
      <c r="N3945">
        <v>1</v>
      </c>
      <c r="O3945">
        <v>1</v>
      </c>
      <c r="P3945">
        <v>0</v>
      </c>
      <c r="Q3945">
        <v>0</v>
      </c>
      <c r="R3945">
        <v>522</v>
      </c>
      <c r="S3945">
        <v>372</v>
      </c>
      <c r="T3945">
        <v>46</v>
      </c>
      <c r="U3945">
        <v>27</v>
      </c>
      <c r="V3945">
        <v>3</v>
      </c>
      <c r="W3945">
        <v>1259</v>
      </c>
      <c r="X3945">
        <v>668</v>
      </c>
      <c r="Y3945">
        <v>90</v>
      </c>
      <c r="Z3945">
        <v>169</v>
      </c>
      <c r="AA3945">
        <v>14</v>
      </c>
      <c r="AB3945">
        <v>1064</v>
      </c>
      <c r="AC3945">
        <v>603</v>
      </c>
      <c r="AD3945">
        <v>57</v>
      </c>
      <c r="AE3945">
        <v>173</v>
      </c>
      <c r="AF3945">
        <v>25</v>
      </c>
      <c r="AG3945">
        <v>129</v>
      </c>
      <c r="AH3945">
        <v>49</v>
      </c>
      <c r="AI3945">
        <v>4</v>
      </c>
      <c r="AJ3945">
        <v>17</v>
      </c>
      <c r="AK3945">
        <v>22</v>
      </c>
      <c r="AL3945">
        <v>28</v>
      </c>
      <c r="AM3945">
        <v>16</v>
      </c>
      <c r="AN3945">
        <v>3</v>
      </c>
      <c r="AO3945">
        <v>1</v>
      </c>
      <c r="AP3945">
        <v>0</v>
      </c>
      <c r="AQ3945">
        <v>0</v>
      </c>
      <c r="AR3945">
        <v>0</v>
      </c>
      <c r="AS3945">
        <v>0</v>
      </c>
      <c r="AT3945">
        <v>0</v>
      </c>
      <c r="AU3945">
        <v>0</v>
      </c>
      <c r="AV3945">
        <v>0</v>
      </c>
      <c r="AW3945">
        <v>0</v>
      </c>
      <c r="AX3945">
        <v>0</v>
      </c>
      <c r="AY3945">
        <v>0</v>
      </c>
      <c r="AZ3945">
        <v>0</v>
      </c>
      <c r="BA3945">
        <v>0</v>
      </c>
      <c r="BB3945">
        <v>0</v>
      </c>
      <c r="BC3945">
        <v>0</v>
      </c>
      <c r="BD3945">
        <v>0</v>
      </c>
      <c r="BE3945">
        <v>0</v>
      </c>
      <c r="BF3945">
        <v>0</v>
      </c>
      <c r="BG3945" s="20">
        <v>3</v>
      </c>
      <c r="BH3945" s="20">
        <v>0</v>
      </c>
      <c r="BI3945" s="20">
        <v>114</v>
      </c>
      <c r="BJ3945" s="20">
        <v>1</v>
      </c>
      <c r="BK3945" s="20">
        <v>440</v>
      </c>
      <c r="BL3945" s="20">
        <v>949</v>
      </c>
      <c r="BM3945" s="20">
        <v>790</v>
      </c>
      <c r="BN3945" s="20">
        <v>79</v>
      </c>
      <c r="BO3945" s="20">
        <v>23</v>
      </c>
      <c r="BP3945" s="20">
        <v>4398</v>
      </c>
      <c r="BQ3945" s="20">
        <v>1625</v>
      </c>
      <c r="BR3945" s="20">
        <v>0</v>
      </c>
      <c r="BS3945" s="20">
        <v>96</v>
      </c>
      <c r="BT3945" s="20">
        <v>490</v>
      </c>
      <c r="BU3945" s="20">
        <v>1012</v>
      </c>
      <c r="BV3945" s="20">
        <v>2625</v>
      </c>
    </row>
    <row r="3946" spans="1:74" x14ac:dyDescent="0.25">
      <c r="A3946" s="20" t="s">
        <v>501</v>
      </c>
      <c r="B3946" s="20" t="s">
        <v>717</v>
      </c>
      <c r="C3946" s="20" t="s">
        <v>718</v>
      </c>
      <c r="D3946" s="1">
        <v>44585</v>
      </c>
      <c r="E3946">
        <v>144</v>
      </c>
      <c r="F3946">
        <v>3</v>
      </c>
      <c r="G3946">
        <v>3</v>
      </c>
      <c r="H3946">
        <v>0</v>
      </c>
      <c r="I3946">
        <v>0</v>
      </c>
      <c r="J3946">
        <v>94</v>
      </c>
      <c r="K3946">
        <v>14</v>
      </c>
      <c r="L3946">
        <v>12</v>
      </c>
      <c r="M3946">
        <v>0</v>
      </c>
      <c r="N3946">
        <v>1</v>
      </c>
      <c r="O3946">
        <v>1</v>
      </c>
      <c r="P3946">
        <v>0</v>
      </c>
      <c r="Q3946">
        <v>0</v>
      </c>
      <c r="R3946">
        <v>522</v>
      </c>
      <c r="S3946">
        <v>373</v>
      </c>
      <c r="T3946">
        <v>46</v>
      </c>
      <c r="U3946">
        <v>27</v>
      </c>
      <c r="V3946">
        <v>3</v>
      </c>
      <c r="W3946">
        <v>1260</v>
      </c>
      <c r="X3946">
        <v>674</v>
      </c>
      <c r="Y3946">
        <v>90</v>
      </c>
      <c r="Z3946">
        <v>170</v>
      </c>
      <c r="AA3946">
        <v>11</v>
      </c>
      <c r="AB3946">
        <v>1064</v>
      </c>
      <c r="AC3946">
        <v>608</v>
      </c>
      <c r="AD3946">
        <v>56</v>
      </c>
      <c r="AE3946">
        <v>173</v>
      </c>
      <c r="AF3946">
        <v>25</v>
      </c>
      <c r="AG3946">
        <v>132</v>
      </c>
      <c r="AH3946">
        <v>52</v>
      </c>
      <c r="AI3946">
        <v>4</v>
      </c>
      <c r="AJ3946">
        <v>18</v>
      </c>
      <c r="AK3946">
        <v>21</v>
      </c>
      <c r="AL3946">
        <v>28</v>
      </c>
      <c r="AM3946">
        <v>17</v>
      </c>
      <c r="AN3946">
        <v>3</v>
      </c>
      <c r="AO3946">
        <v>1</v>
      </c>
      <c r="AP3946">
        <v>0</v>
      </c>
      <c r="AQ3946">
        <v>0</v>
      </c>
      <c r="AR3946">
        <v>0</v>
      </c>
      <c r="AS3946">
        <v>0</v>
      </c>
      <c r="AT3946">
        <v>0</v>
      </c>
      <c r="AU3946">
        <v>0</v>
      </c>
      <c r="AV3946">
        <v>0</v>
      </c>
      <c r="AW3946">
        <v>0</v>
      </c>
      <c r="AX3946">
        <v>0</v>
      </c>
      <c r="AY3946">
        <v>0</v>
      </c>
      <c r="AZ3946">
        <v>0</v>
      </c>
      <c r="BA3946">
        <v>0</v>
      </c>
      <c r="BB3946">
        <v>0</v>
      </c>
      <c r="BC3946">
        <v>0</v>
      </c>
      <c r="BD3946">
        <v>0</v>
      </c>
      <c r="BE3946">
        <v>0</v>
      </c>
      <c r="BF3946">
        <v>0</v>
      </c>
      <c r="BG3946" s="20">
        <v>3</v>
      </c>
      <c r="BH3946" s="20">
        <v>0</v>
      </c>
      <c r="BI3946" s="20">
        <v>114</v>
      </c>
      <c r="BJ3946" s="20">
        <v>1</v>
      </c>
      <c r="BK3946" s="20">
        <v>440</v>
      </c>
      <c r="BL3946" s="20">
        <v>953</v>
      </c>
      <c r="BM3946" s="20">
        <v>790</v>
      </c>
      <c r="BN3946" s="20">
        <v>82</v>
      </c>
      <c r="BO3946" s="20">
        <v>23</v>
      </c>
      <c r="BP3946" s="20">
        <v>4406</v>
      </c>
      <c r="BQ3946" s="20">
        <v>1651</v>
      </c>
      <c r="BR3946" s="20">
        <v>0</v>
      </c>
      <c r="BS3946" s="20">
        <v>97</v>
      </c>
      <c r="BT3946" s="20">
        <v>499</v>
      </c>
      <c r="BU3946" s="20">
        <v>991</v>
      </c>
      <c r="BV3946" s="20">
        <v>2641</v>
      </c>
    </row>
    <row r="3947" spans="1:74" x14ac:dyDescent="0.25">
      <c r="A3947" s="20" t="s">
        <v>501</v>
      </c>
      <c r="B3947" s="20" t="s">
        <v>717</v>
      </c>
      <c r="C3947" s="20" t="s">
        <v>718</v>
      </c>
      <c r="D3947" s="1">
        <v>44593</v>
      </c>
      <c r="E3947">
        <v>144</v>
      </c>
      <c r="F3947">
        <v>3</v>
      </c>
      <c r="G3947">
        <v>3</v>
      </c>
      <c r="H3947">
        <v>0</v>
      </c>
      <c r="I3947">
        <v>0</v>
      </c>
      <c r="J3947">
        <v>95</v>
      </c>
      <c r="K3947">
        <v>15</v>
      </c>
      <c r="L3947">
        <v>11</v>
      </c>
      <c r="M3947">
        <v>0</v>
      </c>
      <c r="N3947">
        <v>1</v>
      </c>
      <c r="O3947">
        <v>1</v>
      </c>
      <c r="P3947">
        <v>0</v>
      </c>
      <c r="Q3947">
        <v>0</v>
      </c>
      <c r="R3947">
        <v>525</v>
      </c>
      <c r="S3947">
        <v>381</v>
      </c>
      <c r="T3947">
        <v>46</v>
      </c>
      <c r="U3947">
        <v>26</v>
      </c>
      <c r="V3947">
        <v>3</v>
      </c>
      <c r="W3947">
        <v>1262</v>
      </c>
      <c r="X3947">
        <v>681</v>
      </c>
      <c r="Y3947">
        <v>93</v>
      </c>
      <c r="Z3947">
        <v>167</v>
      </c>
      <c r="AA3947">
        <v>12</v>
      </c>
      <c r="AB3947">
        <v>1061</v>
      </c>
      <c r="AC3947">
        <v>611</v>
      </c>
      <c r="AD3947">
        <v>55</v>
      </c>
      <c r="AE3947">
        <v>170</v>
      </c>
      <c r="AF3947">
        <v>25</v>
      </c>
      <c r="AG3947">
        <v>134</v>
      </c>
      <c r="AH3947">
        <v>54</v>
      </c>
      <c r="AI3947">
        <v>4</v>
      </c>
      <c r="AJ3947">
        <v>18</v>
      </c>
      <c r="AK3947">
        <v>21</v>
      </c>
      <c r="AL3947">
        <v>28</v>
      </c>
      <c r="AM3947">
        <v>17</v>
      </c>
      <c r="AN3947">
        <v>3</v>
      </c>
      <c r="AO3947">
        <v>1</v>
      </c>
      <c r="AP3947">
        <v>0</v>
      </c>
      <c r="AQ3947">
        <v>0</v>
      </c>
      <c r="AR3947">
        <v>0</v>
      </c>
      <c r="AS3947">
        <v>0</v>
      </c>
      <c r="AT3947">
        <v>0</v>
      </c>
      <c r="AU3947">
        <v>0</v>
      </c>
      <c r="AV3947">
        <v>0</v>
      </c>
      <c r="AW3947">
        <v>0</v>
      </c>
      <c r="AX3947">
        <v>0</v>
      </c>
      <c r="AY3947">
        <v>0</v>
      </c>
      <c r="AZ3947">
        <v>0</v>
      </c>
      <c r="BA3947">
        <v>0</v>
      </c>
      <c r="BB3947">
        <v>0</v>
      </c>
      <c r="BC3947">
        <v>0</v>
      </c>
      <c r="BD3947">
        <v>0</v>
      </c>
      <c r="BE3947">
        <v>0</v>
      </c>
      <c r="BF3947">
        <v>0</v>
      </c>
      <c r="BG3947" s="20">
        <v>3</v>
      </c>
      <c r="BH3947" s="20">
        <v>0</v>
      </c>
      <c r="BI3947" s="20">
        <v>114</v>
      </c>
      <c r="BJ3947" s="20">
        <v>1</v>
      </c>
      <c r="BK3947" s="20">
        <v>444</v>
      </c>
      <c r="BL3947" s="20">
        <v>954</v>
      </c>
      <c r="BM3947" s="20">
        <v>789</v>
      </c>
      <c r="BN3947" s="20">
        <v>84</v>
      </c>
      <c r="BO3947" s="20">
        <v>23</v>
      </c>
      <c r="BP3947" s="20">
        <v>4399</v>
      </c>
      <c r="BQ3947" s="20">
        <v>1683</v>
      </c>
      <c r="BR3947" s="20">
        <v>0</v>
      </c>
      <c r="BS3947" s="20">
        <v>99</v>
      </c>
      <c r="BT3947" s="20">
        <v>502</v>
      </c>
      <c r="BU3947" s="20">
        <v>973</v>
      </c>
      <c r="BV3947" s="20">
        <v>2645</v>
      </c>
    </row>
    <row r="3948" spans="1:74" x14ac:dyDescent="0.25">
      <c r="A3948" s="20" t="s">
        <v>501</v>
      </c>
      <c r="B3948" s="20" t="s">
        <v>717</v>
      </c>
      <c r="C3948" s="20" t="s">
        <v>718</v>
      </c>
      <c r="D3948" s="1">
        <v>44599</v>
      </c>
      <c r="E3948">
        <v>145</v>
      </c>
      <c r="F3948">
        <v>3</v>
      </c>
      <c r="G3948">
        <v>3</v>
      </c>
      <c r="H3948">
        <v>0</v>
      </c>
      <c r="I3948">
        <v>0</v>
      </c>
      <c r="J3948">
        <v>96</v>
      </c>
      <c r="K3948">
        <v>15</v>
      </c>
      <c r="L3948">
        <v>11</v>
      </c>
      <c r="M3948">
        <v>0</v>
      </c>
      <c r="N3948">
        <v>1</v>
      </c>
      <c r="O3948">
        <v>1</v>
      </c>
      <c r="P3948">
        <v>0</v>
      </c>
      <c r="Q3948">
        <v>0</v>
      </c>
      <c r="R3948">
        <v>521</v>
      </c>
      <c r="S3948">
        <v>380</v>
      </c>
      <c r="T3948">
        <v>46</v>
      </c>
      <c r="U3948">
        <v>25</v>
      </c>
      <c r="V3948">
        <v>3</v>
      </c>
      <c r="W3948">
        <v>1261</v>
      </c>
      <c r="X3948">
        <v>689</v>
      </c>
      <c r="Y3948">
        <v>93</v>
      </c>
      <c r="Z3948">
        <v>168</v>
      </c>
      <c r="AA3948">
        <v>9</v>
      </c>
      <c r="AB3948">
        <v>1060</v>
      </c>
      <c r="AC3948">
        <v>610</v>
      </c>
      <c r="AD3948">
        <v>55</v>
      </c>
      <c r="AE3948">
        <v>169</v>
      </c>
      <c r="AF3948">
        <v>26</v>
      </c>
      <c r="AG3948">
        <v>135</v>
      </c>
      <c r="AH3948">
        <v>56</v>
      </c>
      <c r="AI3948">
        <v>5</v>
      </c>
      <c r="AJ3948">
        <v>21</v>
      </c>
      <c r="AK3948">
        <v>16</v>
      </c>
      <c r="AL3948">
        <v>29</v>
      </c>
      <c r="AM3948">
        <v>18</v>
      </c>
      <c r="AN3948">
        <v>3</v>
      </c>
      <c r="AO3948">
        <v>1</v>
      </c>
      <c r="AP3948">
        <v>0</v>
      </c>
      <c r="AQ3948">
        <v>0</v>
      </c>
      <c r="AR3948">
        <v>0</v>
      </c>
      <c r="AS3948">
        <v>0</v>
      </c>
      <c r="AT3948">
        <v>0</v>
      </c>
      <c r="AU3948">
        <v>0</v>
      </c>
      <c r="AV3948">
        <v>0</v>
      </c>
      <c r="AW3948">
        <v>0</v>
      </c>
      <c r="AX3948">
        <v>0</v>
      </c>
      <c r="AY3948">
        <v>0</v>
      </c>
      <c r="AZ3948">
        <v>0</v>
      </c>
      <c r="BA3948">
        <v>0</v>
      </c>
      <c r="BB3948">
        <v>0</v>
      </c>
      <c r="BC3948">
        <v>0</v>
      </c>
      <c r="BD3948">
        <v>0</v>
      </c>
      <c r="BE3948">
        <v>0</v>
      </c>
      <c r="BF3948">
        <v>0</v>
      </c>
      <c r="BG3948" s="20">
        <v>3</v>
      </c>
      <c r="BH3948" s="20">
        <v>0</v>
      </c>
      <c r="BI3948" s="20">
        <v>115</v>
      </c>
      <c r="BJ3948" s="20">
        <v>1</v>
      </c>
      <c r="BK3948" s="20">
        <v>441</v>
      </c>
      <c r="BL3948" s="20">
        <v>957</v>
      </c>
      <c r="BM3948" s="20">
        <v>790</v>
      </c>
      <c r="BN3948" s="20">
        <v>85</v>
      </c>
      <c r="BO3948" s="20">
        <v>24</v>
      </c>
      <c r="BP3948" s="20">
        <v>4392</v>
      </c>
      <c r="BQ3948" s="20">
        <v>1687</v>
      </c>
      <c r="BR3948" s="20">
        <v>0</v>
      </c>
      <c r="BS3948" s="20">
        <v>101</v>
      </c>
      <c r="BT3948" s="20">
        <v>665</v>
      </c>
      <c r="BU3948" s="20">
        <v>800</v>
      </c>
      <c r="BV3948" s="20">
        <v>2641</v>
      </c>
    </row>
    <row r="3949" spans="1:74" x14ac:dyDescent="0.25">
      <c r="A3949" s="20" t="s">
        <v>501</v>
      </c>
      <c r="B3949" s="20" t="s">
        <v>717</v>
      </c>
      <c r="C3949" s="20" t="s">
        <v>718</v>
      </c>
      <c r="D3949" s="1">
        <v>44606</v>
      </c>
      <c r="E3949">
        <v>143</v>
      </c>
      <c r="F3949">
        <v>2</v>
      </c>
      <c r="G3949">
        <v>2</v>
      </c>
      <c r="H3949">
        <v>0</v>
      </c>
      <c r="I3949">
        <v>0</v>
      </c>
      <c r="J3949">
        <v>94</v>
      </c>
      <c r="K3949">
        <v>15</v>
      </c>
      <c r="L3949">
        <v>11</v>
      </c>
      <c r="M3949">
        <v>0</v>
      </c>
      <c r="N3949">
        <v>1</v>
      </c>
      <c r="O3949">
        <v>1</v>
      </c>
      <c r="P3949">
        <v>0</v>
      </c>
      <c r="Q3949">
        <v>0</v>
      </c>
      <c r="R3949">
        <v>522</v>
      </c>
      <c r="S3949">
        <v>380</v>
      </c>
      <c r="T3949">
        <v>46</v>
      </c>
      <c r="U3949">
        <v>25</v>
      </c>
      <c r="V3949">
        <v>3</v>
      </c>
      <c r="W3949">
        <v>1269</v>
      </c>
      <c r="X3949">
        <v>697</v>
      </c>
      <c r="Y3949">
        <v>93</v>
      </c>
      <c r="Z3949">
        <v>168</v>
      </c>
      <c r="AA3949">
        <v>9</v>
      </c>
      <c r="AB3949">
        <v>1056</v>
      </c>
      <c r="AC3949">
        <v>617</v>
      </c>
      <c r="AD3949">
        <v>54</v>
      </c>
      <c r="AE3949">
        <v>165</v>
      </c>
      <c r="AF3949">
        <v>26</v>
      </c>
      <c r="AG3949">
        <v>134</v>
      </c>
      <c r="AH3949">
        <v>55</v>
      </c>
      <c r="AI3949">
        <v>5</v>
      </c>
      <c r="AJ3949">
        <v>28</v>
      </c>
      <c r="AK3949">
        <v>9</v>
      </c>
      <c r="AL3949">
        <v>29</v>
      </c>
      <c r="AM3949">
        <v>18</v>
      </c>
      <c r="AN3949">
        <v>3</v>
      </c>
      <c r="AO3949">
        <v>1</v>
      </c>
      <c r="AP3949">
        <v>0</v>
      </c>
      <c r="AQ3949">
        <v>0</v>
      </c>
      <c r="AR3949">
        <v>0</v>
      </c>
      <c r="AS3949">
        <v>0</v>
      </c>
      <c r="AT3949">
        <v>0</v>
      </c>
      <c r="AU3949">
        <v>0</v>
      </c>
      <c r="AV3949">
        <v>0</v>
      </c>
      <c r="AW3949">
        <v>0</v>
      </c>
      <c r="AX3949">
        <v>0</v>
      </c>
      <c r="AY3949">
        <v>0</v>
      </c>
      <c r="AZ3949">
        <v>0</v>
      </c>
      <c r="BA3949">
        <v>0</v>
      </c>
      <c r="BB3949">
        <v>0</v>
      </c>
      <c r="BC3949">
        <v>0</v>
      </c>
      <c r="BD3949">
        <v>0</v>
      </c>
      <c r="BE3949">
        <v>0</v>
      </c>
      <c r="BF3949">
        <v>0</v>
      </c>
      <c r="BG3949" s="20">
        <v>2</v>
      </c>
      <c r="BH3949" s="20">
        <v>0</v>
      </c>
      <c r="BI3949" s="20">
        <v>113</v>
      </c>
      <c r="BJ3949" s="20">
        <v>1</v>
      </c>
      <c r="BK3949" s="20">
        <v>442</v>
      </c>
      <c r="BL3949" s="20">
        <v>967</v>
      </c>
      <c r="BM3949" s="20">
        <v>791</v>
      </c>
      <c r="BN3949" s="20">
        <v>84</v>
      </c>
      <c r="BO3949" s="20">
        <v>24</v>
      </c>
      <c r="BP3949" s="20">
        <v>4395</v>
      </c>
      <c r="BQ3949" s="20">
        <v>1709</v>
      </c>
      <c r="BR3949" s="20">
        <v>0</v>
      </c>
      <c r="BS3949" s="20">
        <v>101</v>
      </c>
      <c r="BT3949" s="20">
        <v>1247</v>
      </c>
      <c r="BU3949" s="20">
        <v>219</v>
      </c>
      <c r="BV3949" s="20">
        <v>2648</v>
      </c>
    </row>
    <row r="3950" spans="1:74" x14ac:dyDescent="0.25">
      <c r="A3950" s="20" t="s">
        <v>501</v>
      </c>
      <c r="B3950" s="20" t="s">
        <v>504</v>
      </c>
      <c r="C3950" s="20" t="s">
        <v>719</v>
      </c>
      <c r="D3950" s="1">
        <v>44493</v>
      </c>
      <c r="E3950">
        <v>107</v>
      </c>
      <c r="F3950">
        <v>0</v>
      </c>
      <c r="G3950">
        <v>0</v>
      </c>
      <c r="H3950">
        <v>0</v>
      </c>
      <c r="I3950">
        <v>0</v>
      </c>
      <c r="J3950">
        <v>23</v>
      </c>
      <c r="K3950">
        <v>7</v>
      </c>
      <c r="L3950">
        <v>4</v>
      </c>
      <c r="M3950">
        <v>0</v>
      </c>
      <c r="N3950">
        <v>1</v>
      </c>
      <c r="O3950">
        <v>0</v>
      </c>
      <c r="P3950">
        <v>0</v>
      </c>
      <c r="Q3950">
        <v>0</v>
      </c>
      <c r="R3950">
        <v>385</v>
      </c>
      <c r="S3950">
        <v>0</v>
      </c>
      <c r="T3950">
        <v>173</v>
      </c>
      <c r="U3950">
        <v>1</v>
      </c>
      <c r="V3950">
        <v>0</v>
      </c>
      <c r="W3950">
        <v>1086</v>
      </c>
      <c r="X3950">
        <v>0</v>
      </c>
      <c r="Y3950">
        <v>80</v>
      </c>
      <c r="Z3950">
        <v>97</v>
      </c>
      <c r="AA3950">
        <v>13</v>
      </c>
      <c r="AB3950">
        <v>1015</v>
      </c>
      <c r="AC3950">
        <v>52</v>
      </c>
      <c r="AD3950">
        <v>46</v>
      </c>
      <c r="AE3950">
        <v>135</v>
      </c>
      <c r="AF3950">
        <v>26</v>
      </c>
      <c r="AG3950">
        <v>249</v>
      </c>
      <c r="AH3950">
        <v>0</v>
      </c>
      <c r="AI3950">
        <v>12</v>
      </c>
      <c r="AJ3950">
        <v>52</v>
      </c>
      <c r="AK3950">
        <v>10</v>
      </c>
      <c r="AL3950">
        <v>26</v>
      </c>
      <c r="AM3950">
        <v>0</v>
      </c>
      <c r="AN3950">
        <v>1</v>
      </c>
      <c r="AO3950">
        <v>1</v>
      </c>
      <c r="AP3950">
        <v>0</v>
      </c>
      <c r="AQ3950">
        <v>0</v>
      </c>
      <c r="AR3950">
        <v>0</v>
      </c>
      <c r="AS3950">
        <v>0</v>
      </c>
      <c r="AT3950">
        <v>0</v>
      </c>
      <c r="AU3950">
        <v>0</v>
      </c>
      <c r="AV3950">
        <v>0</v>
      </c>
      <c r="AW3950">
        <v>0</v>
      </c>
      <c r="AX3950">
        <v>0</v>
      </c>
      <c r="AY3950">
        <v>0</v>
      </c>
      <c r="AZ3950">
        <v>0</v>
      </c>
      <c r="BA3950">
        <v>0</v>
      </c>
      <c r="BB3950">
        <v>27</v>
      </c>
      <c r="BC3950">
        <v>84</v>
      </c>
      <c r="BD3950">
        <v>0</v>
      </c>
      <c r="BE3950">
        <v>3</v>
      </c>
      <c r="BF3950">
        <v>5</v>
      </c>
      <c r="BG3950" s="20"/>
      <c r="BH3950" s="20"/>
      <c r="BI3950" s="20"/>
      <c r="BJ3950" s="20"/>
      <c r="BK3950" s="20"/>
      <c r="BL3950" s="20"/>
      <c r="BM3950" s="20"/>
      <c r="BN3950" s="20"/>
      <c r="BO3950" s="20"/>
      <c r="BP3950" s="20"/>
      <c r="BQ3950" s="20"/>
      <c r="BR3950" s="20"/>
      <c r="BS3950" s="20"/>
      <c r="BT3950" s="20"/>
      <c r="BU3950" s="20"/>
      <c r="BV3950" s="20"/>
    </row>
    <row r="3951" spans="1:74" x14ac:dyDescent="0.25">
      <c r="A3951" s="20" t="s">
        <v>501</v>
      </c>
      <c r="B3951" s="20" t="s">
        <v>504</v>
      </c>
      <c r="C3951" s="20" t="s">
        <v>719</v>
      </c>
      <c r="D3951" s="1">
        <v>44500</v>
      </c>
      <c r="E3951">
        <v>107</v>
      </c>
      <c r="F3951">
        <v>0</v>
      </c>
      <c r="G3951">
        <v>0</v>
      </c>
      <c r="H3951">
        <v>0</v>
      </c>
      <c r="I3951">
        <v>0</v>
      </c>
      <c r="J3951">
        <v>27</v>
      </c>
      <c r="K3951">
        <v>7</v>
      </c>
      <c r="L3951">
        <v>4</v>
      </c>
      <c r="M3951">
        <v>0</v>
      </c>
      <c r="N3951">
        <v>1</v>
      </c>
      <c r="O3951">
        <v>0</v>
      </c>
      <c r="P3951">
        <v>1</v>
      </c>
      <c r="Q3951">
        <v>0</v>
      </c>
      <c r="R3951">
        <v>386</v>
      </c>
      <c r="S3951">
        <v>0</v>
      </c>
      <c r="T3951">
        <v>224</v>
      </c>
      <c r="U3951">
        <v>1</v>
      </c>
      <c r="V3951">
        <v>0</v>
      </c>
      <c r="W3951">
        <v>1083</v>
      </c>
      <c r="X3951">
        <v>0</v>
      </c>
      <c r="Y3951">
        <v>126</v>
      </c>
      <c r="Z3951">
        <v>97</v>
      </c>
      <c r="AA3951">
        <v>13</v>
      </c>
      <c r="AB3951">
        <v>1017</v>
      </c>
      <c r="AC3951">
        <v>101</v>
      </c>
      <c r="AD3951">
        <v>47</v>
      </c>
      <c r="AE3951">
        <v>136</v>
      </c>
      <c r="AF3951">
        <v>28</v>
      </c>
      <c r="AG3951">
        <v>248</v>
      </c>
      <c r="AH3951">
        <v>0</v>
      </c>
      <c r="AI3951">
        <v>18</v>
      </c>
      <c r="AJ3951">
        <v>51</v>
      </c>
      <c r="AK3951">
        <v>9</v>
      </c>
      <c r="AL3951">
        <v>25</v>
      </c>
      <c r="AM3951">
        <v>0</v>
      </c>
      <c r="AN3951">
        <v>2</v>
      </c>
      <c r="AO3951">
        <v>0</v>
      </c>
      <c r="AP3951">
        <v>0</v>
      </c>
      <c r="AQ3951">
        <v>0</v>
      </c>
      <c r="AR3951">
        <v>0</v>
      </c>
      <c r="AS3951">
        <v>0</v>
      </c>
      <c r="AT3951">
        <v>0</v>
      </c>
      <c r="AU3951">
        <v>0</v>
      </c>
      <c r="AV3951">
        <v>0</v>
      </c>
      <c r="AW3951">
        <v>0</v>
      </c>
      <c r="AX3951">
        <v>0</v>
      </c>
      <c r="AY3951">
        <v>0</v>
      </c>
      <c r="AZ3951">
        <v>0</v>
      </c>
      <c r="BA3951">
        <v>0</v>
      </c>
      <c r="BB3951">
        <v>28</v>
      </c>
      <c r="BC3951">
        <v>83</v>
      </c>
      <c r="BD3951">
        <v>0</v>
      </c>
      <c r="BE3951">
        <v>3</v>
      </c>
      <c r="BF3951">
        <v>5</v>
      </c>
      <c r="BG3951" s="20"/>
      <c r="BH3951" s="20"/>
      <c r="BI3951" s="20"/>
      <c r="BJ3951" s="20"/>
      <c r="BK3951" s="20"/>
      <c r="BL3951" s="20"/>
      <c r="BM3951" s="20"/>
      <c r="BN3951" s="20"/>
      <c r="BO3951" s="20"/>
      <c r="BP3951" s="20"/>
      <c r="BQ3951" s="20"/>
      <c r="BR3951" s="20"/>
      <c r="BS3951" s="20"/>
      <c r="BT3951" s="20"/>
      <c r="BU3951" s="20"/>
      <c r="BV3951" s="20"/>
    </row>
    <row r="3952" spans="1:74" x14ac:dyDescent="0.25">
      <c r="A3952" s="20" t="s">
        <v>501</v>
      </c>
      <c r="B3952" s="20" t="s">
        <v>504</v>
      </c>
      <c r="C3952" s="20" t="s">
        <v>719</v>
      </c>
      <c r="D3952" s="1">
        <v>44507</v>
      </c>
      <c r="E3952">
        <v>108</v>
      </c>
      <c r="F3952">
        <v>0</v>
      </c>
      <c r="G3952">
        <v>0</v>
      </c>
      <c r="H3952">
        <v>0</v>
      </c>
      <c r="I3952">
        <v>0</v>
      </c>
      <c r="J3952">
        <v>35</v>
      </c>
      <c r="K3952">
        <v>7</v>
      </c>
      <c r="L3952">
        <v>4</v>
      </c>
      <c r="M3952">
        <v>0</v>
      </c>
      <c r="N3952">
        <v>1</v>
      </c>
      <c r="O3952">
        <v>1</v>
      </c>
      <c r="P3952">
        <v>0</v>
      </c>
      <c r="Q3952">
        <v>0</v>
      </c>
      <c r="R3952">
        <v>388</v>
      </c>
      <c r="S3952">
        <v>254</v>
      </c>
      <c r="T3952">
        <v>28</v>
      </c>
      <c r="U3952">
        <v>1</v>
      </c>
      <c r="V3952">
        <v>0</v>
      </c>
      <c r="W3952">
        <v>1085</v>
      </c>
      <c r="X3952">
        <v>200</v>
      </c>
      <c r="Y3952">
        <v>80</v>
      </c>
      <c r="Z3952">
        <v>98</v>
      </c>
      <c r="AA3952">
        <v>12</v>
      </c>
      <c r="AB3952">
        <v>1019</v>
      </c>
      <c r="AC3952">
        <v>202</v>
      </c>
      <c r="AD3952">
        <v>48</v>
      </c>
      <c r="AE3952">
        <v>135</v>
      </c>
      <c r="AF3952">
        <v>29</v>
      </c>
      <c r="AG3952">
        <v>252</v>
      </c>
      <c r="AH3952">
        <v>28</v>
      </c>
      <c r="AI3952">
        <v>3</v>
      </c>
      <c r="AJ3952">
        <v>51</v>
      </c>
      <c r="AK3952">
        <v>9</v>
      </c>
      <c r="AL3952">
        <v>25</v>
      </c>
      <c r="AM3952">
        <v>2</v>
      </c>
      <c r="AN3952">
        <v>5</v>
      </c>
      <c r="AO3952">
        <v>0</v>
      </c>
      <c r="AP3952">
        <v>0</v>
      </c>
      <c r="AQ3952">
        <v>0</v>
      </c>
      <c r="AR3952">
        <v>0</v>
      </c>
      <c r="AS3952">
        <v>0</v>
      </c>
      <c r="AT3952">
        <v>0</v>
      </c>
      <c r="AU3952">
        <v>0</v>
      </c>
      <c r="AV3952">
        <v>0</v>
      </c>
      <c r="AW3952">
        <v>0</v>
      </c>
      <c r="AX3952">
        <v>0</v>
      </c>
      <c r="AY3952">
        <v>0</v>
      </c>
      <c r="AZ3952">
        <v>0</v>
      </c>
      <c r="BA3952">
        <v>0</v>
      </c>
      <c r="BB3952">
        <v>0</v>
      </c>
      <c r="BC3952">
        <v>0</v>
      </c>
      <c r="BD3952">
        <v>0</v>
      </c>
      <c r="BE3952">
        <v>0</v>
      </c>
      <c r="BF3952">
        <v>0</v>
      </c>
      <c r="BG3952" s="20">
        <v>0</v>
      </c>
      <c r="BH3952" s="20">
        <v>0</v>
      </c>
      <c r="BI3952" s="20">
        <v>95</v>
      </c>
      <c r="BJ3952" s="20">
        <v>1</v>
      </c>
      <c r="BK3952" s="20">
        <v>351</v>
      </c>
      <c r="BL3952" s="20">
        <v>864</v>
      </c>
      <c r="BM3952" s="20">
        <v>783</v>
      </c>
      <c r="BN3952" s="20">
        <v>179</v>
      </c>
      <c r="BO3952" s="20">
        <v>19</v>
      </c>
      <c r="BP3952" s="20"/>
      <c r="BQ3952" s="20"/>
      <c r="BR3952" s="20"/>
      <c r="BS3952" s="20"/>
      <c r="BT3952" s="20"/>
      <c r="BU3952" s="20"/>
      <c r="BV3952" s="20"/>
    </row>
    <row r="3953" spans="1:74" x14ac:dyDescent="0.25">
      <c r="A3953" s="20" t="s">
        <v>501</v>
      </c>
      <c r="B3953" s="20" t="s">
        <v>504</v>
      </c>
      <c r="C3953" s="20" t="s">
        <v>719</v>
      </c>
      <c r="D3953" s="1">
        <v>44514</v>
      </c>
      <c r="E3953">
        <v>108</v>
      </c>
      <c r="F3953">
        <v>0</v>
      </c>
      <c r="G3953">
        <v>0</v>
      </c>
      <c r="H3953">
        <v>0</v>
      </c>
      <c r="I3953">
        <v>0</v>
      </c>
      <c r="J3953">
        <v>41</v>
      </c>
      <c r="K3953">
        <v>7</v>
      </c>
      <c r="L3953">
        <v>4</v>
      </c>
      <c r="M3953">
        <v>0</v>
      </c>
      <c r="N3953">
        <v>1</v>
      </c>
      <c r="O3953">
        <v>1</v>
      </c>
      <c r="P3953">
        <v>0</v>
      </c>
      <c r="Q3953">
        <v>0</v>
      </c>
      <c r="R3953">
        <v>391</v>
      </c>
      <c r="S3953">
        <v>263</v>
      </c>
      <c r="T3953">
        <v>28</v>
      </c>
      <c r="U3953">
        <v>1</v>
      </c>
      <c r="V3953">
        <v>2</v>
      </c>
      <c r="W3953">
        <v>1075</v>
      </c>
      <c r="X3953">
        <v>258</v>
      </c>
      <c r="Y3953">
        <v>79</v>
      </c>
      <c r="Z3953">
        <v>94</v>
      </c>
      <c r="AA3953">
        <v>12</v>
      </c>
      <c r="AB3953">
        <v>1023</v>
      </c>
      <c r="AC3953">
        <v>264</v>
      </c>
      <c r="AD3953">
        <v>47</v>
      </c>
      <c r="AE3953">
        <v>133</v>
      </c>
      <c r="AF3953">
        <v>31</v>
      </c>
      <c r="AG3953">
        <v>254</v>
      </c>
      <c r="AH3953">
        <v>32</v>
      </c>
      <c r="AI3953">
        <v>3</v>
      </c>
      <c r="AJ3953">
        <v>50</v>
      </c>
      <c r="AK3953">
        <v>8</v>
      </c>
      <c r="AL3953">
        <v>24</v>
      </c>
      <c r="AM3953">
        <v>3</v>
      </c>
      <c r="AN3953">
        <v>5</v>
      </c>
      <c r="AO3953">
        <v>0</v>
      </c>
      <c r="AP3953">
        <v>0</v>
      </c>
      <c r="AQ3953">
        <v>0</v>
      </c>
      <c r="AR3953">
        <v>0</v>
      </c>
      <c r="AS3953">
        <v>0</v>
      </c>
      <c r="AT3953">
        <v>0</v>
      </c>
      <c r="AU3953">
        <v>0</v>
      </c>
      <c r="AV3953">
        <v>0</v>
      </c>
      <c r="AW3953">
        <v>0</v>
      </c>
      <c r="AX3953">
        <v>0</v>
      </c>
      <c r="AY3953">
        <v>0</v>
      </c>
      <c r="AZ3953">
        <v>0</v>
      </c>
      <c r="BA3953">
        <v>0</v>
      </c>
      <c r="BB3953">
        <v>0</v>
      </c>
      <c r="BC3953">
        <v>0</v>
      </c>
      <c r="BD3953">
        <v>0</v>
      </c>
      <c r="BE3953">
        <v>0</v>
      </c>
      <c r="BF3953">
        <v>0</v>
      </c>
      <c r="BG3953" s="20">
        <v>0</v>
      </c>
      <c r="BH3953" s="20">
        <v>0</v>
      </c>
      <c r="BI3953" s="20">
        <v>95</v>
      </c>
      <c r="BJ3953" s="20">
        <v>1</v>
      </c>
      <c r="BK3953" s="20">
        <v>352</v>
      </c>
      <c r="BL3953" s="20">
        <v>860</v>
      </c>
      <c r="BM3953" s="20">
        <v>785</v>
      </c>
      <c r="BN3953" s="20">
        <v>182</v>
      </c>
      <c r="BO3953" s="20">
        <v>18</v>
      </c>
      <c r="BP3953" s="20"/>
      <c r="BQ3953" s="20"/>
      <c r="BR3953" s="20"/>
      <c r="BS3953" s="20"/>
      <c r="BT3953" s="20"/>
      <c r="BU3953" s="20"/>
      <c r="BV3953" s="20"/>
    </row>
    <row r="3954" spans="1:74" x14ac:dyDescent="0.25">
      <c r="A3954" s="20" t="s">
        <v>501</v>
      </c>
      <c r="B3954" s="20" t="s">
        <v>504</v>
      </c>
      <c r="C3954" s="20" t="s">
        <v>719</v>
      </c>
      <c r="D3954" s="1">
        <v>44521</v>
      </c>
      <c r="E3954">
        <v>108</v>
      </c>
      <c r="F3954">
        <v>0</v>
      </c>
      <c r="G3954">
        <v>0</v>
      </c>
      <c r="H3954">
        <v>0</v>
      </c>
      <c r="I3954">
        <v>0</v>
      </c>
      <c r="J3954">
        <v>48</v>
      </c>
      <c r="K3954">
        <v>7</v>
      </c>
      <c r="L3954">
        <v>4</v>
      </c>
      <c r="M3954">
        <v>0</v>
      </c>
      <c r="N3954">
        <v>1</v>
      </c>
      <c r="O3954">
        <v>1</v>
      </c>
      <c r="P3954">
        <v>0</v>
      </c>
      <c r="Q3954">
        <v>0</v>
      </c>
      <c r="R3954">
        <v>391</v>
      </c>
      <c r="S3954">
        <v>271</v>
      </c>
      <c r="T3954">
        <v>28</v>
      </c>
      <c r="U3954">
        <v>2</v>
      </c>
      <c r="V3954">
        <v>2</v>
      </c>
      <c r="W3954">
        <v>1072</v>
      </c>
      <c r="X3954">
        <v>322</v>
      </c>
      <c r="Y3954">
        <v>77</v>
      </c>
      <c r="Z3954">
        <v>96</v>
      </c>
      <c r="AA3954">
        <v>12</v>
      </c>
      <c r="AB3954">
        <v>1027</v>
      </c>
      <c r="AC3954">
        <v>351</v>
      </c>
      <c r="AD3954">
        <v>47</v>
      </c>
      <c r="AE3954">
        <v>132</v>
      </c>
      <c r="AF3954">
        <v>33</v>
      </c>
      <c r="AG3954">
        <v>258</v>
      </c>
      <c r="AH3954">
        <v>40</v>
      </c>
      <c r="AI3954">
        <v>3</v>
      </c>
      <c r="AJ3954">
        <v>49</v>
      </c>
      <c r="AK3954">
        <v>7</v>
      </c>
      <c r="AL3954">
        <v>23</v>
      </c>
      <c r="AM3954">
        <v>3</v>
      </c>
      <c r="AN3954">
        <v>4</v>
      </c>
      <c r="AO3954">
        <v>0</v>
      </c>
      <c r="AP3954">
        <v>0</v>
      </c>
      <c r="AQ3954">
        <v>0</v>
      </c>
      <c r="AR3954">
        <v>0</v>
      </c>
      <c r="AS3954">
        <v>0</v>
      </c>
      <c r="AT3954">
        <v>0</v>
      </c>
      <c r="AU3954">
        <v>0</v>
      </c>
      <c r="AV3954">
        <v>0</v>
      </c>
      <c r="AW3954">
        <v>0</v>
      </c>
      <c r="AX3954">
        <v>0</v>
      </c>
      <c r="AY3954">
        <v>0</v>
      </c>
      <c r="AZ3954">
        <v>0</v>
      </c>
      <c r="BA3954">
        <v>0</v>
      </c>
      <c r="BB3954">
        <v>0</v>
      </c>
      <c r="BC3954">
        <v>0</v>
      </c>
      <c r="BD3954">
        <v>0</v>
      </c>
      <c r="BE3954">
        <v>0</v>
      </c>
      <c r="BF3954">
        <v>0</v>
      </c>
      <c r="BG3954" s="20">
        <v>0</v>
      </c>
      <c r="BH3954" s="20">
        <v>0</v>
      </c>
      <c r="BI3954" s="20">
        <v>95</v>
      </c>
      <c r="BJ3954" s="20">
        <v>1</v>
      </c>
      <c r="BK3954" s="20">
        <v>351</v>
      </c>
      <c r="BL3954" s="20">
        <v>855</v>
      </c>
      <c r="BM3954" s="20">
        <v>788</v>
      </c>
      <c r="BN3954" s="20">
        <v>187</v>
      </c>
      <c r="BO3954" s="20">
        <v>18</v>
      </c>
      <c r="BP3954" s="20"/>
      <c r="BQ3954" s="20"/>
      <c r="BR3954" s="20"/>
      <c r="BS3954" s="20"/>
      <c r="BT3954" s="20"/>
      <c r="BU3954" s="20"/>
      <c r="BV3954" s="20"/>
    </row>
    <row r="3955" spans="1:74" x14ac:dyDescent="0.25">
      <c r="A3955" s="20" t="s">
        <v>501</v>
      </c>
      <c r="B3955" s="20" t="s">
        <v>504</v>
      </c>
      <c r="C3955" s="20" t="s">
        <v>719</v>
      </c>
      <c r="D3955" s="1">
        <v>44528</v>
      </c>
      <c r="E3955">
        <v>108</v>
      </c>
      <c r="F3955">
        <v>0</v>
      </c>
      <c r="G3955">
        <v>0</v>
      </c>
      <c r="H3955">
        <v>0</v>
      </c>
      <c r="I3955">
        <v>0</v>
      </c>
      <c r="J3955">
        <v>54</v>
      </c>
      <c r="K3955">
        <v>7</v>
      </c>
      <c r="L3955">
        <v>4</v>
      </c>
      <c r="M3955">
        <v>1</v>
      </c>
      <c r="N3955">
        <v>1</v>
      </c>
      <c r="O3955">
        <v>1</v>
      </c>
      <c r="P3955">
        <v>0</v>
      </c>
      <c r="Q3955">
        <v>0</v>
      </c>
      <c r="R3955">
        <v>393</v>
      </c>
      <c r="S3955">
        <v>285</v>
      </c>
      <c r="T3955">
        <v>28</v>
      </c>
      <c r="U3955">
        <v>3</v>
      </c>
      <c r="V3955">
        <v>1</v>
      </c>
      <c r="W3955">
        <v>1072</v>
      </c>
      <c r="X3955">
        <v>393</v>
      </c>
      <c r="Y3955">
        <v>76</v>
      </c>
      <c r="Z3955">
        <v>95</v>
      </c>
      <c r="AA3955">
        <v>13</v>
      </c>
      <c r="AB3955">
        <v>1026</v>
      </c>
      <c r="AC3955">
        <v>464</v>
      </c>
      <c r="AD3955">
        <v>46</v>
      </c>
      <c r="AE3955">
        <v>131</v>
      </c>
      <c r="AF3955">
        <v>30</v>
      </c>
      <c r="AG3955">
        <v>261</v>
      </c>
      <c r="AH3955">
        <v>52</v>
      </c>
      <c r="AI3955">
        <v>3</v>
      </c>
      <c r="AJ3955">
        <v>49</v>
      </c>
      <c r="AK3955">
        <v>7</v>
      </c>
      <c r="AL3955">
        <v>23</v>
      </c>
      <c r="AM3955">
        <v>4</v>
      </c>
      <c r="AN3955">
        <v>4</v>
      </c>
      <c r="AO3955">
        <v>0</v>
      </c>
      <c r="AP3955">
        <v>0</v>
      </c>
      <c r="AQ3955">
        <v>0</v>
      </c>
      <c r="AR3955">
        <v>0</v>
      </c>
      <c r="AS3955">
        <v>0</v>
      </c>
      <c r="AT3955">
        <v>0</v>
      </c>
      <c r="AU3955">
        <v>0</v>
      </c>
      <c r="AV3955">
        <v>0</v>
      </c>
      <c r="AW3955">
        <v>0</v>
      </c>
      <c r="AX3955">
        <v>0</v>
      </c>
      <c r="AY3955">
        <v>0</v>
      </c>
      <c r="AZ3955">
        <v>0</v>
      </c>
      <c r="BA3955">
        <v>0</v>
      </c>
      <c r="BB3955">
        <v>0</v>
      </c>
      <c r="BC3955">
        <v>0</v>
      </c>
      <c r="BD3955">
        <v>0</v>
      </c>
      <c r="BE3955">
        <v>0</v>
      </c>
      <c r="BF3955">
        <v>0</v>
      </c>
      <c r="BG3955" s="20">
        <v>0</v>
      </c>
      <c r="BH3955" s="20">
        <v>0</v>
      </c>
      <c r="BI3955" s="20">
        <v>94</v>
      </c>
      <c r="BJ3955" s="20">
        <v>1</v>
      </c>
      <c r="BK3955" s="20">
        <v>353</v>
      </c>
      <c r="BL3955" s="20">
        <v>853</v>
      </c>
      <c r="BM3955" s="20">
        <v>793</v>
      </c>
      <c r="BN3955" s="20">
        <v>190</v>
      </c>
      <c r="BO3955" s="20">
        <v>18</v>
      </c>
      <c r="BP3955" s="20"/>
      <c r="BQ3955" s="20"/>
      <c r="BR3955" s="20"/>
      <c r="BS3955" s="20"/>
      <c r="BT3955" s="20"/>
      <c r="BU3955" s="20"/>
      <c r="BV3955" s="20"/>
    </row>
    <row r="3956" spans="1:74" x14ac:dyDescent="0.25">
      <c r="A3956" s="20" t="s">
        <v>501</v>
      </c>
      <c r="B3956" s="20" t="s">
        <v>504</v>
      </c>
      <c r="C3956" s="20" t="s">
        <v>719</v>
      </c>
      <c r="D3956" s="1">
        <v>44535</v>
      </c>
      <c r="E3956">
        <v>108</v>
      </c>
      <c r="F3956">
        <v>0</v>
      </c>
      <c r="G3956">
        <v>0</v>
      </c>
      <c r="H3956">
        <v>0</v>
      </c>
      <c r="I3956">
        <v>0</v>
      </c>
      <c r="J3956">
        <v>56</v>
      </c>
      <c r="K3956">
        <v>7</v>
      </c>
      <c r="L3956">
        <v>4</v>
      </c>
      <c r="M3956">
        <v>1</v>
      </c>
      <c r="N3956">
        <v>1</v>
      </c>
      <c r="O3956">
        <v>1</v>
      </c>
      <c r="P3956">
        <v>0</v>
      </c>
      <c r="Q3956">
        <v>0</v>
      </c>
      <c r="R3956">
        <v>392</v>
      </c>
      <c r="S3956">
        <v>292</v>
      </c>
      <c r="T3956">
        <v>27</v>
      </c>
      <c r="U3956">
        <v>2</v>
      </c>
      <c r="V3956">
        <v>1</v>
      </c>
      <c r="W3956">
        <v>1074</v>
      </c>
      <c r="X3956">
        <v>451</v>
      </c>
      <c r="Y3956">
        <v>76</v>
      </c>
      <c r="Z3956">
        <v>93</v>
      </c>
      <c r="AA3956">
        <v>14</v>
      </c>
      <c r="AB3956">
        <v>1029</v>
      </c>
      <c r="AC3956">
        <v>516</v>
      </c>
      <c r="AD3956">
        <v>46</v>
      </c>
      <c r="AE3956">
        <v>130</v>
      </c>
      <c r="AF3956">
        <v>31</v>
      </c>
      <c r="AG3956">
        <v>261</v>
      </c>
      <c r="AH3956">
        <v>63</v>
      </c>
      <c r="AI3956">
        <v>3</v>
      </c>
      <c r="AJ3956">
        <v>49</v>
      </c>
      <c r="AK3956">
        <v>7</v>
      </c>
      <c r="AL3956">
        <v>23</v>
      </c>
      <c r="AM3956">
        <v>4</v>
      </c>
      <c r="AN3956">
        <v>4</v>
      </c>
      <c r="AO3956">
        <v>0</v>
      </c>
      <c r="AP3956">
        <v>0</v>
      </c>
      <c r="AQ3956">
        <v>0</v>
      </c>
      <c r="AR3956">
        <v>0</v>
      </c>
      <c r="AS3956">
        <v>0</v>
      </c>
      <c r="AT3956">
        <v>0</v>
      </c>
      <c r="AU3956">
        <v>0</v>
      </c>
      <c r="AV3956">
        <v>0</v>
      </c>
      <c r="AW3956">
        <v>0</v>
      </c>
      <c r="AX3956">
        <v>0</v>
      </c>
      <c r="AY3956">
        <v>0</v>
      </c>
      <c r="AZ3956">
        <v>0</v>
      </c>
      <c r="BA3956">
        <v>0</v>
      </c>
      <c r="BB3956">
        <v>0</v>
      </c>
      <c r="BC3956">
        <v>0</v>
      </c>
      <c r="BD3956">
        <v>0</v>
      </c>
      <c r="BE3956">
        <v>0</v>
      </c>
      <c r="BF3956">
        <v>0</v>
      </c>
      <c r="BG3956" s="20">
        <v>0</v>
      </c>
      <c r="BH3956" s="20">
        <v>0</v>
      </c>
      <c r="BI3956" s="20">
        <v>94</v>
      </c>
      <c r="BJ3956" s="20">
        <v>1</v>
      </c>
      <c r="BK3956" s="20">
        <v>354</v>
      </c>
      <c r="BL3956" s="20">
        <v>858</v>
      </c>
      <c r="BM3956" s="20">
        <v>797</v>
      </c>
      <c r="BN3956" s="20">
        <v>190</v>
      </c>
      <c r="BO3956" s="20">
        <v>18</v>
      </c>
      <c r="BP3956" s="20"/>
      <c r="BQ3956" s="20"/>
      <c r="BR3956" s="20"/>
      <c r="BS3956" s="20"/>
      <c r="BT3956" s="20"/>
      <c r="BU3956" s="20"/>
      <c r="BV3956" s="20"/>
    </row>
    <row r="3957" spans="1:74" x14ac:dyDescent="0.25">
      <c r="A3957" s="20" t="s">
        <v>501</v>
      </c>
      <c r="B3957" s="20" t="s">
        <v>504</v>
      </c>
      <c r="C3957" s="20" t="s">
        <v>719</v>
      </c>
      <c r="D3957" s="1">
        <v>44542</v>
      </c>
      <c r="E3957">
        <v>109</v>
      </c>
      <c r="F3957">
        <v>0</v>
      </c>
      <c r="G3957">
        <v>0</v>
      </c>
      <c r="H3957">
        <v>0</v>
      </c>
      <c r="I3957">
        <v>0</v>
      </c>
      <c r="J3957">
        <v>64</v>
      </c>
      <c r="K3957">
        <v>7</v>
      </c>
      <c r="L3957">
        <v>4</v>
      </c>
      <c r="M3957">
        <v>1</v>
      </c>
      <c r="N3957">
        <v>1</v>
      </c>
      <c r="O3957">
        <v>1</v>
      </c>
      <c r="P3957">
        <v>0</v>
      </c>
      <c r="Q3957">
        <v>0</v>
      </c>
      <c r="R3957">
        <v>393</v>
      </c>
      <c r="S3957">
        <v>312</v>
      </c>
      <c r="T3957">
        <v>27</v>
      </c>
      <c r="U3957">
        <v>2</v>
      </c>
      <c r="V3957">
        <v>1</v>
      </c>
      <c r="W3957">
        <v>1074</v>
      </c>
      <c r="X3957">
        <v>513</v>
      </c>
      <c r="Y3957">
        <v>75</v>
      </c>
      <c r="Z3957">
        <v>91</v>
      </c>
      <c r="AA3957">
        <v>14</v>
      </c>
      <c r="AB3957">
        <v>1029</v>
      </c>
      <c r="AC3957">
        <v>553</v>
      </c>
      <c r="AD3957">
        <v>46</v>
      </c>
      <c r="AE3957">
        <v>129</v>
      </c>
      <c r="AF3957">
        <v>32</v>
      </c>
      <c r="AG3957">
        <v>262</v>
      </c>
      <c r="AH3957">
        <v>80</v>
      </c>
      <c r="AI3957">
        <v>3</v>
      </c>
      <c r="AJ3957">
        <v>50</v>
      </c>
      <c r="AK3957">
        <v>6</v>
      </c>
      <c r="AL3957">
        <v>22</v>
      </c>
      <c r="AM3957">
        <v>13</v>
      </c>
      <c r="AN3957">
        <v>4</v>
      </c>
      <c r="AO3957">
        <v>0</v>
      </c>
      <c r="AP3957">
        <v>0</v>
      </c>
      <c r="AQ3957">
        <v>0</v>
      </c>
      <c r="AR3957">
        <v>0</v>
      </c>
      <c r="AS3957">
        <v>0</v>
      </c>
      <c r="AT3957">
        <v>0</v>
      </c>
      <c r="AU3957">
        <v>0</v>
      </c>
      <c r="AV3957">
        <v>0</v>
      </c>
      <c r="AW3957">
        <v>0</v>
      </c>
      <c r="AX3957">
        <v>0</v>
      </c>
      <c r="AY3957">
        <v>0</v>
      </c>
      <c r="AZ3957">
        <v>0</v>
      </c>
      <c r="BA3957">
        <v>0</v>
      </c>
      <c r="BB3957">
        <v>0</v>
      </c>
      <c r="BC3957">
        <v>0</v>
      </c>
      <c r="BD3957">
        <v>0</v>
      </c>
      <c r="BE3957">
        <v>0</v>
      </c>
      <c r="BF3957">
        <v>0</v>
      </c>
      <c r="BG3957" s="20">
        <v>0</v>
      </c>
      <c r="BH3957" s="20">
        <v>0</v>
      </c>
      <c r="BI3957" s="20">
        <v>95</v>
      </c>
      <c r="BJ3957" s="20">
        <v>1</v>
      </c>
      <c r="BK3957" s="20">
        <v>355</v>
      </c>
      <c r="BL3957" s="20">
        <v>858</v>
      </c>
      <c r="BM3957" s="20">
        <v>797</v>
      </c>
      <c r="BN3957" s="20">
        <v>195</v>
      </c>
      <c r="BO3957" s="20">
        <v>17</v>
      </c>
      <c r="BP3957" s="20"/>
      <c r="BQ3957" s="20"/>
      <c r="BR3957" s="20"/>
      <c r="BS3957" s="20"/>
      <c r="BT3957" s="20"/>
      <c r="BU3957" s="20"/>
      <c r="BV3957" s="20"/>
    </row>
    <row r="3958" spans="1:74" x14ac:dyDescent="0.25">
      <c r="A3958" s="20" t="s">
        <v>501</v>
      </c>
      <c r="B3958" s="20" t="s">
        <v>504</v>
      </c>
      <c r="C3958" s="20" t="s">
        <v>719</v>
      </c>
      <c r="D3958" s="1">
        <v>44549</v>
      </c>
      <c r="E3958">
        <v>111</v>
      </c>
      <c r="F3958">
        <v>0</v>
      </c>
      <c r="G3958">
        <v>0</v>
      </c>
      <c r="H3958">
        <v>0</v>
      </c>
      <c r="I3958">
        <v>0</v>
      </c>
      <c r="J3958">
        <v>67</v>
      </c>
      <c r="K3958">
        <v>6</v>
      </c>
      <c r="L3958">
        <v>4</v>
      </c>
      <c r="M3958">
        <v>2</v>
      </c>
      <c r="N3958">
        <v>1</v>
      </c>
      <c r="O3958">
        <v>1</v>
      </c>
      <c r="P3958">
        <v>0</v>
      </c>
      <c r="Q3958">
        <v>0</v>
      </c>
      <c r="R3958">
        <v>392</v>
      </c>
      <c r="S3958">
        <v>314</v>
      </c>
      <c r="T3958">
        <v>27</v>
      </c>
      <c r="U3958">
        <v>2</v>
      </c>
      <c r="V3958">
        <v>1</v>
      </c>
      <c r="W3958">
        <v>1082</v>
      </c>
      <c r="X3958">
        <v>568</v>
      </c>
      <c r="Y3958">
        <v>73</v>
      </c>
      <c r="Z3958">
        <v>92</v>
      </c>
      <c r="AA3958">
        <v>16</v>
      </c>
      <c r="AB3958">
        <v>1031</v>
      </c>
      <c r="AC3958">
        <v>593</v>
      </c>
      <c r="AD3958">
        <v>45</v>
      </c>
      <c r="AE3958">
        <v>129</v>
      </c>
      <c r="AF3958">
        <v>30</v>
      </c>
      <c r="AG3958">
        <v>262</v>
      </c>
      <c r="AH3958">
        <v>113</v>
      </c>
      <c r="AI3958">
        <v>2</v>
      </c>
      <c r="AJ3958">
        <v>49</v>
      </c>
      <c r="AK3958">
        <v>6</v>
      </c>
      <c r="AL3958">
        <v>22</v>
      </c>
      <c r="AM3958">
        <v>14</v>
      </c>
      <c r="AN3958">
        <v>4</v>
      </c>
      <c r="AO3958">
        <v>0</v>
      </c>
      <c r="AP3958">
        <v>0</v>
      </c>
      <c r="AQ3958">
        <v>0</v>
      </c>
      <c r="AR3958">
        <v>0</v>
      </c>
      <c r="AS3958">
        <v>0</v>
      </c>
      <c r="AT3958">
        <v>0</v>
      </c>
      <c r="AU3958">
        <v>0</v>
      </c>
      <c r="AV3958">
        <v>0</v>
      </c>
      <c r="AW3958">
        <v>0</v>
      </c>
      <c r="AX3958">
        <v>0</v>
      </c>
      <c r="AY3958">
        <v>0</v>
      </c>
      <c r="AZ3958">
        <v>0</v>
      </c>
      <c r="BA3958">
        <v>0</v>
      </c>
      <c r="BB3958">
        <v>0</v>
      </c>
      <c r="BC3958">
        <v>0</v>
      </c>
      <c r="BD3958">
        <v>0</v>
      </c>
      <c r="BE3958">
        <v>0</v>
      </c>
      <c r="BF3958">
        <v>0</v>
      </c>
      <c r="BG3958" s="20">
        <v>0</v>
      </c>
      <c r="BH3958" s="20">
        <v>0</v>
      </c>
      <c r="BI3958" s="20">
        <v>97</v>
      </c>
      <c r="BJ3958" s="20">
        <v>1</v>
      </c>
      <c r="BK3958" s="20">
        <v>354</v>
      </c>
      <c r="BL3958" s="20">
        <v>866</v>
      </c>
      <c r="BM3958" s="20">
        <v>802</v>
      </c>
      <c r="BN3958" s="20">
        <v>198</v>
      </c>
      <c r="BO3958" s="20">
        <v>17</v>
      </c>
      <c r="BP3958" s="20">
        <v>5796</v>
      </c>
      <c r="BQ3958" s="20">
        <v>1760</v>
      </c>
      <c r="BR3958" s="20">
        <v>0</v>
      </c>
      <c r="BS3958" s="20">
        <v>108</v>
      </c>
      <c r="BT3958" s="20">
        <v>1269</v>
      </c>
      <c r="BU3958" s="20">
        <v>242</v>
      </c>
      <c r="BV3958" s="20">
        <v>3920</v>
      </c>
    </row>
    <row r="3959" spans="1:74" x14ac:dyDescent="0.25">
      <c r="A3959" s="20" t="s">
        <v>501</v>
      </c>
      <c r="B3959" s="20" t="s">
        <v>504</v>
      </c>
      <c r="C3959" s="20" t="s">
        <v>719</v>
      </c>
      <c r="D3959" s="1">
        <v>44558</v>
      </c>
      <c r="E3959">
        <v>111</v>
      </c>
      <c r="F3959">
        <v>0</v>
      </c>
      <c r="G3959">
        <v>0</v>
      </c>
      <c r="H3959">
        <v>0</v>
      </c>
      <c r="I3959">
        <v>0</v>
      </c>
      <c r="J3959">
        <v>70</v>
      </c>
      <c r="K3959">
        <v>6</v>
      </c>
      <c r="L3959">
        <v>4</v>
      </c>
      <c r="M3959">
        <v>2</v>
      </c>
      <c r="N3959">
        <v>1</v>
      </c>
      <c r="O3959">
        <v>1</v>
      </c>
      <c r="P3959">
        <v>0</v>
      </c>
      <c r="Q3959">
        <v>0</v>
      </c>
      <c r="R3959">
        <v>395</v>
      </c>
      <c r="S3959">
        <v>320</v>
      </c>
      <c r="T3959">
        <v>27</v>
      </c>
      <c r="U3959">
        <v>2</v>
      </c>
      <c r="V3959">
        <v>2</v>
      </c>
      <c r="W3959">
        <v>1080</v>
      </c>
      <c r="X3959">
        <v>619</v>
      </c>
      <c r="Y3959">
        <v>71</v>
      </c>
      <c r="Z3959">
        <v>91</v>
      </c>
      <c r="AA3959">
        <v>16</v>
      </c>
      <c r="AB3959">
        <v>1036</v>
      </c>
      <c r="AC3959">
        <v>605</v>
      </c>
      <c r="AD3959">
        <v>45</v>
      </c>
      <c r="AE3959">
        <v>131</v>
      </c>
      <c r="AF3959">
        <v>32</v>
      </c>
      <c r="AG3959">
        <v>264</v>
      </c>
      <c r="AH3959">
        <v>130</v>
      </c>
      <c r="AI3959">
        <v>2</v>
      </c>
      <c r="AJ3959">
        <v>49</v>
      </c>
      <c r="AK3959">
        <v>7</v>
      </c>
      <c r="AL3959">
        <v>22</v>
      </c>
      <c r="AM3959">
        <v>15</v>
      </c>
      <c r="AN3959">
        <v>4</v>
      </c>
      <c r="AO3959">
        <v>0</v>
      </c>
      <c r="AP3959">
        <v>0</v>
      </c>
      <c r="AQ3959">
        <v>0</v>
      </c>
      <c r="AR3959">
        <v>0</v>
      </c>
      <c r="AS3959">
        <v>0</v>
      </c>
      <c r="AT3959">
        <v>0</v>
      </c>
      <c r="AU3959">
        <v>0</v>
      </c>
      <c r="AV3959">
        <v>0</v>
      </c>
      <c r="AW3959">
        <v>0</v>
      </c>
      <c r="AX3959">
        <v>0</v>
      </c>
      <c r="AY3959">
        <v>0</v>
      </c>
      <c r="AZ3959">
        <v>0</v>
      </c>
      <c r="BA3959">
        <v>0</v>
      </c>
      <c r="BB3959">
        <v>0</v>
      </c>
      <c r="BC3959">
        <v>0</v>
      </c>
      <c r="BD3959">
        <v>0</v>
      </c>
      <c r="BE3959">
        <v>0</v>
      </c>
      <c r="BF3959">
        <v>0</v>
      </c>
      <c r="BG3959" s="20">
        <v>0</v>
      </c>
      <c r="BH3959" s="20">
        <v>0</v>
      </c>
      <c r="BI3959" s="20">
        <v>98</v>
      </c>
      <c r="BJ3959" s="20">
        <v>1</v>
      </c>
      <c r="BK3959" s="20">
        <v>356</v>
      </c>
      <c r="BL3959" s="20">
        <v>865</v>
      </c>
      <c r="BM3959" s="20">
        <v>802</v>
      </c>
      <c r="BN3959" s="20">
        <v>199</v>
      </c>
      <c r="BO3959" s="20">
        <v>17</v>
      </c>
      <c r="BP3959" s="20">
        <v>5810</v>
      </c>
      <c r="BQ3959" s="20">
        <v>2262</v>
      </c>
      <c r="BR3959" s="20">
        <v>0</v>
      </c>
      <c r="BS3959" s="20">
        <v>108</v>
      </c>
      <c r="BT3959" s="20">
        <v>1263</v>
      </c>
      <c r="BU3959" s="20">
        <v>237</v>
      </c>
      <c r="BV3959" s="20">
        <v>3951</v>
      </c>
    </row>
    <row r="3960" spans="1:74" x14ac:dyDescent="0.25">
      <c r="A3960" s="20" t="s">
        <v>501</v>
      </c>
      <c r="B3960" s="20" t="s">
        <v>504</v>
      </c>
      <c r="C3960" s="20" t="s">
        <v>719</v>
      </c>
      <c r="D3960" s="1">
        <v>44564</v>
      </c>
      <c r="E3960">
        <v>113</v>
      </c>
      <c r="F3960">
        <v>0</v>
      </c>
      <c r="G3960">
        <v>0</v>
      </c>
      <c r="H3960">
        <v>0</v>
      </c>
      <c r="I3960">
        <v>0</v>
      </c>
      <c r="J3960">
        <v>74</v>
      </c>
      <c r="K3960">
        <v>6</v>
      </c>
      <c r="L3960">
        <v>4</v>
      </c>
      <c r="M3960">
        <v>2</v>
      </c>
      <c r="N3960">
        <v>1</v>
      </c>
      <c r="O3960">
        <v>1</v>
      </c>
      <c r="P3960">
        <v>0</v>
      </c>
      <c r="Q3960">
        <v>0</v>
      </c>
      <c r="R3960">
        <v>393</v>
      </c>
      <c r="S3960">
        <v>318</v>
      </c>
      <c r="T3960">
        <v>27</v>
      </c>
      <c r="U3960">
        <v>1</v>
      </c>
      <c r="V3960">
        <v>2</v>
      </c>
      <c r="W3960">
        <v>1078</v>
      </c>
      <c r="X3960">
        <v>631</v>
      </c>
      <c r="Y3960">
        <v>71</v>
      </c>
      <c r="Z3960">
        <v>90</v>
      </c>
      <c r="AA3960">
        <v>16</v>
      </c>
      <c r="AB3960">
        <v>1040</v>
      </c>
      <c r="AC3960">
        <v>614</v>
      </c>
      <c r="AD3960">
        <v>44</v>
      </c>
      <c r="AE3960">
        <v>131</v>
      </c>
      <c r="AF3960">
        <v>31</v>
      </c>
      <c r="AG3960">
        <v>265</v>
      </c>
      <c r="AH3960">
        <v>135</v>
      </c>
      <c r="AI3960">
        <v>2</v>
      </c>
      <c r="AJ3960">
        <v>49</v>
      </c>
      <c r="AK3960">
        <v>8</v>
      </c>
      <c r="AL3960">
        <v>23</v>
      </c>
      <c r="AM3960">
        <v>16</v>
      </c>
      <c r="AN3960">
        <v>4</v>
      </c>
      <c r="AO3960">
        <v>0</v>
      </c>
      <c r="AP3960">
        <v>0</v>
      </c>
      <c r="AQ3960">
        <v>0</v>
      </c>
      <c r="AR3960">
        <v>0</v>
      </c>
      <c r="AS3960">
        <v>0</v>
      </c>
      <c r="AT3960">
        <v>0</v>
      </c>
      <c r="AU3960">
        <v>0</v>
      </c>
      <c r="AV3960">
        <v>0</v>
      </c>
      <c r="AW3960">
        <v>0</v>
      </c>
      <c r="AX3960">
        <v>0</v>
      </c>
      <c r="AY3960">
        <v>0</v>
      </c>
      <c r="AZ3960">
        <v>0</v>
      </c>
      <c r="BA3960">
        <v>0</v>
      </c>
      <c r="BB3960">
        <v>0</v>
      </c>
      <c r="BC3960">
        <v>0</v>
      </c>
      <c r="BD3960">
        <v>0</v>
      </c>
      <c r="BE3960">
        <v>0</v>
      </c>
      <c r="BF3960">
        <v>0</v>
      </c>
      <c r="BG3960" s="20">
        <v>0</v>
      </c>
      <c r="BH3960" s="20">
        <v>0</v>
      </c>
      <c r="BI3960" s="20">
        <v>100</v>
      </c>
      <c r="BJ3960" s="20">
        <v>1</v>
      </c>
      <c r="BK3960" s="20">
        <v>354</v>
      </c>
      <c r="BL3960" s="20">
        <v>866</v>
      </c>
      <c r="BM3960" s="20">
        <v>806</v>
      </c>
      <c r="BN3960" s="20">
        <v>199</v>
      </c>
      <c r="BO3960" s="20">
        <v>18</v>
      </c>
      <c r="BP3960" s="20">
        <v>5808</v>
      </c>
      <c r="BQ3960" s="20">
        <v>2396</v>
      </c>
      <c r="BR3960" s="20">
        <v>0</v>
      </c>
      <c r="BS3960" s="20">
        <v>107</v>
      </c>
      <c r="BT3960" s="20">
        <v>1257</v>
      </c>
      <c r="BU3960" s="20">
        <v>234</v>
      </c>
      <c r="BV3960" s="20">
        <v>3960</v>
      </c>
    </row>
    <row r="3961" spans="1:74" x14ac:dyDescent="0.25">
      <c r="A3961" s="20" t="s">
        <v>501</v>
      </c>
      <c r="B3961" s="20" t="s">
        <v>504</v>
      </c>
      <c r="C3961" s="20" t="s">
        <v>719</v>
      </c>
      <c r="D3961" s="1">
        <v>44570</v>
      </c>
      <c r="E3961">
        <v>112</v>
      </c>
      <c r="F3961">
        <v>0</v>
      </c>
      <c r="G3961">
        <v>0</v>
      </c>
      <c r="H3961">
        <v>0</v>
      </c>
      <c r="I3961">
        <v>0</v>
      </c>
      <c r="J3961">
        <v>77</v>
      </c>
      <c r="K3961">
        <v>6</v>
      </c>
      <c r="L3961">
        <v>4</v>
      </c>
      <c r="M3961">
        <v>2</v>
      </c>
      <c r="N3961">
        <v>1</v>
      </c>
      <c r="O3961">
        <v>1</v>
      </c>
      <c r="P3961">
        <v>0</v>
      </c>
      <c r="Q3961">
        <v>0</v>
      </c>
      <c r="R3961">
        <v>394</v>
      </c>
      <c r="S3961">
        <v>325</v>
      </c>
      <c r="T3961">
        <v>27</v>
      </c>
      <c r="U3961">
        <v>1</v>
      </c>
      <c r="V3961">
        <v>2</v>
      </c>
      <c r="W3961">
        <v>1079</v>
      </c>
      <c r="X3961">
        <v>644</v>
      </c>
      <c r="Y3961">
        <v>71</v>
      </c>
      <c r="Z3961">
        <v>91</v>
      </c>
      <c r="AA3961">
        <v>16</v>
      </c>
      <c r="AB3961">
        <v>1042</v>
      </c>
      <c r="AC3961">
        <v>629</v>
      </c>
      <c r="AD3961">
        <v>44</v>
      </c>
      <c r="AE3961">
        <v>129</v>
      </c>
      <c r="AF3961">
        <v>31</v>
      </c>
      <c r="AG3961">
        <v>266</v>
      </c>
      <c r="AH3961">
        <v>146</v>
      </c>
      <c r="AI3961">
        <v>2</v>
      </c>
      <c r="AJ3961">
        <v>48</v>
      </c>
      <c r="AK3961">
        <v>8</v>
      </c>
      <c r="AL3961">
        <v>22</v>
      </c>
      <c r="AM3961">
        <v>16</v>
      </c>
      <c r="AN3961">
        <v>4</v>
      </c>
      <c r="AO3961">
        <v>0</v>
      </c>
      <c r="AP3961">
        <v>0</v>
      </c>
      <c r="AQ3961">
        <v>0</v>
      </c>
      <c r="AR3961">
        <v>0</v>
      </c>
      <c r="AS3961">
        <v>0</v>
      </c>
      <c r="AT3961">
        <v>0</v>
      </c>
      <c r="AU3961">
        <v>0</v>
      </c>
      <c r="AV3961">
        <v>0</v>
      </c>
      <c r="AW3961">
        <v>0</v>
      </c>
      <c r="AX3961">
        <v>0</v>
      </c>
      <c r="AY3961">
        <v>0</v>
      </c>
      <c r="AZ3961">
        <v>0</v>
      </c>
      <c r="BA3961">
        <v>0</v>
      </c>
      <c r="BB3961">
        <v>0</v>
      </c>
      <c r="BC3961">
        <v>0</v>
      </c>
      <c r="BD3961">
        <v>0</v>
      </c>
      <c r="BE3961">
        <v>0</v>
      </c>
      <c r="BF3961">
        <v>0</v>
      </c>
      <c r="BG3961" s="20">
        <v>0</v>
      </c>
      <c r="BH3961" s="20">
        <v>0</v>
      </c>
      <c r="BI3961" s="20">
        <v>99</v>
      </c>
      <c r="BJ3961" s="20">
        <v>1</v>
      </c>
      <c r="BK3961" s="20">
        <v>355</v>
      </c>
      <c r="BL3961" s="20">
        <v>867</v>
      </c>
      <c r="BM3961" s="20">
        <v>811</v>
      </c>
      <c r="BN3961" s="20">
        <v>200</v>
      </c>
      <c r="BO3961" s="20">
        <v>17</v>
      </c>
      <c r="BP3961" s="20">
        <v>5803</v>
      </c>
      <c r="BQ3961" s="20">
        <v>2571</v>
      </c>
      <c r="BR3961" s="20">
        <v>0</v>
      </c>
      <c r="BS3961" s="20">
        <v>106</v>
      </c>
      <c r="BT3961" s="20">
        <v>1247</v>
      </c>
      <c r="BU3961" s="20">
        <v>234</v>
      </c>
      <c r="BV3961" s="20">
        <v>3972</v>
      </c>
    </row>
    <row r="3962" spans="1:74" x14ac:dyDescent="0.25">
      <c r="A3962" s="20" t="s">
        <v>501</v>
      </c>
      <c r="B3962" s="20" t="s">
        <v>504</v>
      </c>
      <c r="C3962" s="20" t="s">
        <v>719</v>
      </c>
      <c r="D3962" s="1">
        <v>44578</v>
      </c>
      <c r="E3962">
        <v>112</v>
      </c>
      <c r="F3962">
        <v>0</v>
      </c>
      <c r="G3962">
        <v>0</v>
      </c>
      <c r="H3962">
        <v>0</v>
      </c>
      <c r="I3962">
        <v>0</v>
      </c>
      <c r="J3962">
        <v>78</v>
      </c>
      <c r="K3962">
        <v>6</v>
      </c>
      <c r="L3962">
        <v>4</v>
      </c>
      <c r="M3962">
        <v>2</v>
      </c>
      <c r="N3962">
        <v>1</v>
      </c>
      <c r="O3962">
        <v>1</v>
      </c>
      <c r="P3962">
        <v>0</v>
      </c>
      <c r="Q3962">
        <v>0</v>
      </c>
      <c r="R3962">
        <v>395</v>
      </c>
      <c r="S3962">
        <v>325</v>
      </c>
      <c r="T3962">
        <v>26</v>
      </c>
      <c r="U3962">
        <v>1</v>
      </c>
      <c r="V3962">
        <v>4</v>
      </c>
      <c r="W3962">
        <v>1091</v>
      </c>
      <c r="X3962">
        <v>662</v>
      </c>
      <c r="Y3962">
        <v>71</v>
      </c>
      <c r="Z3962">
        <v>91</v>
      </c>
      <c r="AA3962">
        <v>17</v>
      </c>
      <c r="AB3962">
        <v>1047</v>
      </c>
      <c r="AC3962">
        <v>642</v>
      </c>
      <c r="AD3962">
        <v>44</v>
      </c>
      <c r="AE3962">
        <v>127</v>
      </c>
      <c r="AF3962">
        <v>33</v>
      </c>
      <c r="AG3962">
        <v>267</v>
      </c>
      <c r="AH3962">
        <v>153</v>
      </c>
      <c r="AI3962">
        <v>2</v>
      </c>
      <c r="AJ3962">
        <v>48</v>
      </c>
      <c r="AK3962">
        <v>8</v>
      </c>
      <c r="AL3962">
        <v>22</v>
      </c>
      <c r="AM3962">
        <v>17</v>
      </c>
      <c r="AN3962">
        <v>4</v>
      </c>
      <c r="AO3962">
        <v>0</v>
      </c>
      <c r="AP3962">
        <v>0</v>
      </c>
      <c r="AQ3962">
        <v>0</v>
      </c>
      <c r="AR3962">
        <v>0</v>
      </c>
      <c r="AS3962">
        <v>0</v>
      </c>
      <c r="AT3962">
        <v>0</v>
      </c>
      <c r="AU3962">
        <v>0</v>
      </c>
      <c r="AV3962">
        <v>0</v>
      </c>
      <c r="AW3962">
        <v>0</v>
      </c>
      <c r="AX3962">
        <v>0</v>
      </c>
      <c r="AY3962">
        <v>0</v>
      </c>
      <c r="AZ3962">
        <v>0</v>
      </c>
      <c r="BA3962">
        <v>0</v>
      </c>
      <c r="BB3962">
        <v>0</v>
      </c>
      <c r="BC3962">
        <v>0</v>
      </c>
      <c r="BD3962">
        <v>0</v>
      </c>
      <c r="BE3962">
        <v>0</v>
      </c>
      <c r="BF3962">
        <v>0</v>
      </c>
      <c r="BG3962" s="20">
        <v>0</v>
      </c>
      <c r="BH3962" s="20">
        <v>0</v>
      </c>
      <c r="BI3962" s="20">
        <v>99</v>
      </c>
      <c r="BJ3962" s="20">
        <v>1</v>
      </c>
      <c r="BK3962" s="20">
        <v>355</v>
      </c>
      <c r="BL3962" s="20">
        <v>880</v>
      </c>
      <c r="BM3962" s="20">
        <v>817</v>
      </c>
      <c r="BN3962" s="20">
        <v>201</v>
      </c>
      <c r="BO3962" s="20">
        <v>17</v>
      </c>
      <c r="BP3962" s="20">
        <v>5827</v>
      </c>
      <c r="BQ3962" s="20">
        <v>2687</v>
      </c>
      <c r="BR3962" s="20">
        <v>0</v>
      </c>
      <c r="BS3962" s="20">
        <v>106</v>
      </c>
      <c r="BT3962" s="20">
        <v>1240</v>
      </c>
      <c r="BU3962" s="20">
        <v>242</v>
      </c>
      <c r="BV3962" s="20">
        <v>3985</v>
      </c>
    </row>
    <row r="3963" spans="1:74" x14ac:dyDescent="0.25">
      <c r="A3963" s="20" t="s">
        <v>501</v>
      </c>
      <c r="B3963" s="20" t="s">
        <v>504</v>
      </c>
      <c r="C3963" s="20" t="s">
        <v>719</v>
      </c>
      <c r="D3963" s="1">
        <v>44585</v>
      </c>
      <c r="E3963">
        <v>112</v>
      </c>
      <c r="F3963">
        <v>0</v>
      </c>
      <c r="G3963">
        <v>0</v>
      </c>
      <c r="H3963">
        <v>0</v>
      </c>
      <c r="I3963">
        <v>0</v>
      </c>
      <c r="J3963">
        <v>78</v>
      </c>
      <c r="K3963">
        <v>6</v>
      </c>
      <c r="L3963">
        <v>5</v>
      </c>
      <c r="M3963">
        <v>2</v>
      </c>
      <c r="N3963">
        <v>1</v>
      </c>
      <c r="O3963">
        <v>1</v>
      </c>
      <c r="P3963">
        <v>0</v>
      </c>
      <c r="Q3963">
        <v>0</v>
      </c>
      <c r="R3963">
        <v>396</v>
      </c>
      <c r="S3963">
        <v>325</v>
      </c>
      <c r="T3963">
        <v>27</v>
      </c>
      <c r="U3963">
        <v>1</v>
      </c>
      <c r="V3963">
        <v>4</v>
      </c>
      <c r="W3963">
        <v>1096</v>
      </c>
      <c r="X3963">
        <v>664</v>
      </c>
      <c r="Y3963">
        <v>71</v>
      </c>
      <c r="Z3963">
        <v>93</v>
      </c>
      <c r="AA3963">
        <v>17</v>
      </c>
      <c r="AB3963">
        <v>1048</v>
      </c>
      <c r="AC3963">
        <v>642</v>
      </c>
      <c r="AD3963">
        <v>44</v>
      </c>
      <c r="AE3963">
        <v>128</v>
      </c>
      <c r="AF3963">
        <v>33</v>
      </c>
      <c r="AG3963">
        <v>267</v>
      </c>
      <c r="AH3963">
        <v>154</v>
      </c>
      <c r="AI3963">
        <v>2</v>
      </c>
      <c r="AJ3963">
        <v>48</v>
      </c>
      <c r="AK3963">
        <v>8</v>
      </c>
      <c r="AL3963">
        <v>22</v>
      </c>
      <c r="AM3963">
        <v>17</v>
      </c>
      <c r="AN3963">
        <v>4</v>
      </c>
      <c r="AO3963">
        <v>0</v>
      </c>
      <c r="AP3963">
        <v>0</v>
      </c>
      <c r="AQ3963">
        <v>0</v>
      </c>
      <c r="AR3963">
        <v>0</v>
      </c>
      <c r="AS3963">
        <v>0</v>
      </c>
      <c r="AT3963">
        <v>0</v>
      </c>
      <c r="AU3963">
        <v>0</v>
      </c>
      <c r="AV3963">
        <v>0</v>
      </c>
      <c r="AW3963">
        <v>0</v>
      </c>
      <c r="AX3963">
        <v>0</v>
      </c>
      <c r="AY3963">
        <v>0</v>
      </c>
      <c r="AZ3963">
        <v>0</v>
      </c>
      <c r="BA3963">
        <v>0</v>
      </c>
      <c r="BB3963">
        <v>0</v>
      </c>
      <c r="BC3963">
        <v>0</v>
      </c>
      <c r="BD3963">
        <v>0</v>
      </c>
      <c r="BE3963">
        <v>0</v>
      </c>
      <c r="BF3963">
        <v>0</v>
      </c>
      <c r="BG3963" s="20">
        <v>0</v>
      </c>
      <c r="BH3963" s="20">
        <v>0</v>
      </c>
      <c r="BI3963" s="20">
        <v>98</v>
      </c>
      <c r="BJ3963" s="20">
        <v>1</v>
      </c>
      <c r="BK3963" s="20">
        <v>356</v>
      </c>
      <c r="BL3963" s="20">
        <v>882</v>
      </c>
      <c r="BM3963" s="20">
        <v>817</v>
      </c>
      <c r="BN3963" s="20">
        <v>202</v>
      </c>
      <c r="BO3963" s="20">
        <v>17</v>
      </c>
      <c r="BP3963" s="20">
        <v>5841</v>
      </c>
      <c r="BQ3963" s="20">
        <v>2713</v>
      </c>
      <c r="BR3963" s="20">
        <v>0</v>
      </c>
      <c r="BS3963" s="20">
        <v>106</v>
      </c>
      <c r="BT3963" s="20">
        <v>1236</v>
      </c>
      <c r="BU3963" s="20">
        <v>249</v>
      </c>
      <c r="BV3963" s="20">
        <v>3994</v>
      </c>
    </row>
    <row r="3964" spans="1:74" x14ac:dyDescent="0.25">
      <c r="A3964" s="20" t="s">
        <v>501</v>
      </c>
      <c r="B3964" s="20" t="s">
        <v>504</v>
      </c>
      <c r="C3964" s="20" t="s">
        <v>719</v>
      </c>
      <c r="D3964" s="1">
        <v>44593</v>
      </c>
      <c r="E3964">
        <v>112</v>
      </c>
      <c r="F3964">
        <v>0</v>
      </c>
      <c r="G3964">
        <v>0</v>
      </c>
      <c r="H3964">
        <v>0</v>
      </c>
      <c r="I3964">
        <v>0</v>
      </c>
      <c r="J3964">
        <v>79</v>
      </c>
      <c r="K3964">
        <v>6</v>
      </c>
      <c r="L3964">
        <v>5</v>
      </c>
      <c r="M3964">
        <v>1</v>
      </c>
      <c r="N3964">
        <v>1</v>
      </c>
      <c r="O3964">
        <v>1</v>
      </c>
      <c r="P3964">
        <v>0</v>
      </c>
      <c r="Q3964">
        <v>0</v>
      </c>
      <c r="R3964">
        <v>395</v>
      </c>
      <c r="S3964">
        <v>326</v>
      </c>
      <c r="T3964">
        <v>27</v>
      </c>
      <c r="U3964">
        <v>2</v>
      </c>
      <c r="V3964">
        <v>4</v>
      </c>
      <c r="W3964">
        <v>1091</v>
      </c>
      <c r="X3964">
        <v>668</v>
      </c>
      <c r="Y3964">
        <v>71</v>
      </c>
      <c r="Z3964">
        <v>91</v>
      </c>
      <c r="AA3964">
        <v>16</v>
      </c>
      <c r="AB3964">
        <v>1050</v>
      </c>
      <c r="AC3964">
        <v>659</v>
      </c>
      <c r="AD3964">
        <v>43</v>
      </c>
      <c r="AE3964">
        <v>128</v>
      </c>
      <c r="AF3964">
        <v>33</v>
      </c>
      <c r="AG3964">
        <v>264</v>
      </c>
      <c r="AH3964">
        <v>152</v>
      </c>
      <c r="AI3964">
        <v>2</v>
      </c>
      <c r="AJ3964">
        <v>47</v>
      </c>
      <c r="AK3964">
        <v>8</v>
      </c>
      <c r="AL3964">
        <v>22</v>
      </c>
      <c r="AM3964">
        <v>17</v>
      </c>
      <c r="AN3964">
        <v>4</v>
      </c>
      <c r="AO3964">
        <v>0</v>
      </c>
      <c r="AP3964">
        <v>0</v>
      </c>
      <c r="AQ3964">
        <v>0</v>
      </c>
      <c r="AR3964">
        <v>0</v>
      </c>
      <c r="AS3964">
        <v>0</v>
      </c>
      <c r="AT3964">
        <v>0</v>
      </c>
      <c r="AU3964">
        <v>0</v>
      </c>
      <c r="AV3964">
        <v>0</v>
      </c>
      <c r="AW3964">
        <v>0</v>
      </c>
      <c r="AX3964">
        <v>0</v>
      </c>
      <c r="AY3964">
        <v>0</v>
      </c>
      <c r="AZ3964">
        <v>0</v>
      </c>
      <c r="BA3964">
        <v>0</v>
      </c>
      <c r="BB3964">
        <v>0</v>
      </c>
      <c r="BC3964">
        <v>0</v>
      </c>
      <c r="BD3964">
        <v>0</v>
      </c>
      <c r="BE3964">
        <v>0</v>
      </c>
      <c r="BF3964">
        <v>0</v>
      </c>
      <c r="BG3964" s="20">
        <v>0</v>
      </c>
      <c r="BH3964" s="20">
        <v>0</v>
      </c>
      <c r="BI3964" s="20">
        <v>98</v>
      </c>
      <c r="BJ3964" s="20">
        <v>1</v>
      </c>
      <c r="BK3964" s="20">
        <v>354</v>
      </c>
      <c r="BL3964" s="20">
        <v>880</v>
      </c>
      <c r="BM3964" s="20">
        <v>818</v>
      </c>
      <c r="BN3964" s="20">
        <v>199</v>
      </c>
      <c r="BO3964" s="20">
        <v>17</v>
      </c>
      <c r="BP3964" s="20">
        <v>5779</v>
      </c>
      <c r="BQ3964" s="20">
        <v>2764</v>
      </c>
      <c r="BR3964" s="20">
        <v>0</v>
      </c>
      <c r="BS3964" s="20">
        <v>104</v>
      </c>
      <c r="BT3964" s="20">
        <v>1199</v>
      </c>
      <c r="BU3964" s="20">
        <v>258</v>
      </c>
      <c r="BV3964" s="20">
        <v>3971</v>
      </c>
    </row>
    <row r="3965" spans="1:74" x14ac:dyDescent="0.25">
      <c r="A3965" s="20" t="s">
        <v>501</v>
      </c>
      <c r="B3965" s="20" t="s">
        <v>504</v>
      </c>
      <c r="C3965" s="20" t="s">
        <v>719</v>
      </c>
      <c r="D3965" s="1">
        <v>44599</v>
      </c>
      <c r="E3965">
        <v>113</v>
      </c>
      <c r="F3965">
        <v>0</v>
      </c>
      <c r="G3965">
        <v>0</v>
      </c>
      <c r="H3965">
        <v>0</v>
      </c>
      <c r="I3965">
        <v>0</v>
      </c>
      <c r="J3965">
        <v>80</v>
      </c>
      <c r="K3965">
        <v>6</v>
      </c>
      <c r="L3965">
        <v>5</v>
      </c>
      <c r="M3965">
        <v>1</v>
      </c>
      <c r="N3965">
        <v>1</v>
      </c>
      <c r="O3965">
        <v>1</v>
      </c>
      <c r="P3965">
        <v>0</v>
      </c>
      <c r="Q3965">
        <v>0</v>
      </c>
      <c r="R3965">
        <v>394</v>
      </c>
      <c r="S3965">
        <v>326</v>
      </c>
      <c r="T3965">
        <v>27</v>
      </c>
      <c r="U3965">
        <v>2</v>
      </c>
      <c r="V3965">
        <v>3</v>
      </c>
      <c r="W3965">
        <v>1091</v>
      </c>
      <c r="X3965">
        <v>675</v>
      </c>
      <c r="Y3965">
        <v>71</v>
      </c>
      <c r="Z3965">
        <v>91</v>
      </c>
      <c r="AA3965">
        <v>16</v>
      </c>
      <c r="AB3965">
        <v>1051</v>
      </c>
      <c r="AC3965">
        <v>663</v>
      </c>
      <c r="AD3965">
        <v>43</v>
      </c>
      <c r="AE3965">
        <v>128</v>
      </c>
      <c r="AF3965">
        <v>33</v>
      </c>
      <c r="AG3965">
        <v>266</v>
      </c>
      <c r="AH3965">
        <v>155</v>
      </c>
      <c r="AI3965">
        <v>2</v>
      </c>
      <c r="AJ3965">
        <v>46</v>
      </c>
      <c r="AK3965">
        <v>8</v>
      </c>
      <c r="AL3965">
        <v>22</v>
      </c>
      <c r="AM3965">
        <v>17</v>
      </c>
      <c r="AN3965">
        <v>4</v>
      </c>
      <c r="AO3965">
        <v>0</v>
      </c>
      <c r="AP3965">
        <v>0</v>
      </c>
      <c r="AQ3965">
        <v>0</v>
      </c>
      <c r="AR3965">
        <v>0</v>
      </c>
      <c r="AS3965">
        <v>0</v>
      </c>
      <c r="AT3965">
        <v>0</v>
      </c>
      <c r="AU3965">
        <v>0</v>
      </c>
      <c r="AV3965">
        <v>0</v>
      </c>
      <c r="AW3965">
        <v>0</v>
      </c>
      <c r="AX3965">
        <v>0</v>
      </c>
      <c r="AY3965">
        <v>0</v>
      </c>
      <c r="AZ3965">
        <v>0</v>
      </c>
      <c r="BA3965">
        <v>0</v>
      </c>
      <c r="BB3965">
        <v>0</v>
      </c>
      <c r="BC3965">
        <v>0</v>
      </c>
      <c r="BD3965">
        <v>0</v>
      </c>
      <c r="BE3965">
        <v>0</v>
      </c>
      <c r="BF3965">
        <v>0</v>
      </c>
      <c r="BG3965" s="20">
        <v>0</v>
      </c>
      <c r="BH3965" s="20">
        <v>0</v>
      </c>
      <c r="BI3965" s="20">
        <v>99</v>
      </c>
      <c r="BJ3965" s="20">
        <v>1</v>
      </c>
      <c r="BK3965" s="20">
        <v>353</v>
      </c>
      <c r="BL3965" s="20">
        <v>882</v>
      </c>
      <c r="BM3965" s="20">
        <v>820</v>
      </c>
      <c r="BN3965" s="20">
        <v>202</v>
      </c>
      <c r="BO3965" s="20">
        <v>17</v>
      </c>
      <c r="BP3965" s="20">
        <v>5790</v>
      </c>
      <c r="BQ3965" s="20">
        <v>2796</v>
      </c>
      <c r="BR3965" s="20">
        <v>0</v>
      </c>
      <c r="BS3965" s="20">
        <v>104</v>
      </c>
      <c r="BT3965" s="20">
        <v>1196</v>
      </c>
      <c r="BU3965" s="20">
        <v>256</v>
      </c>
      <c r="BV3965" s="20">
        <v>3988</v>
      </c>
    </row>
    <row r="3966" spans="1:74" x14ac:dyDescent="0.25">
      <c r="A3966" s="20" t="s">
        <v>501</v>
      </c>
      <c r="B3966" s="20" t="s">
        <v>504</v>
      </c>
      <c r="C3966" s="20" t="s">
        <v>719</v>
      </c>
      <c r="D3966" s="1">
        <v>44606</v>
      </c>
      <c r="E3966">
        <v>113</v>
      </c>
      <c r="F3966">
        <v>0</v>
      </c>
      <c r="G3966">
        <v>0</v>
      </c>
      <c r="H3966">
        <v>0</v>
      </c>
      <c r="I3966">
        <v>0</v>
      </c>
      <c r="J3966">
        <v>83</v>
      </c>
      <c r="K3966">
        <v>6</v>
      </c>
      <c r="L3966">
        <v>5</v>
      </c>
      <c r="M3966">
        <v>1</v>
      </c>
      <c r="N3966">
        <v>1</v>
      </c>
      <c r="O3966">
        <v>1</v>
      </c>
      <c r="P3966">
        <v>0</v>
      </c>
      <c r="Q3966">
        <v>0</v>
      </c>
      <c r="R3966">
        <v>396</v>
      </c>
      <c r="S3966">
        <v>327</v>
      </c>
      <c r="T3966">
        <v>27</v>
      </c>
      <c r="U3966">
        <v>2</v>
      </c>
      <c r="V3966">
        <v>4</v>
      </c>
      <c r="W3966">
        <v>1095</v>
      </c>
      <c r="X3966">
        <v>679</v>
      </c>
      <c r="Y3966">
        <v>71</v>
      </c>
      <c r="Z3966">
        <v>92</v>
      </c>
      <c r="AA3966">
        <v>18</v>
      </c>
      <c r="AB3966">
        <v>1052</v>
      </c>
      <c r="AC3966">
        <v>665</v>
      </c>
      <c r="AD3966">
        <v>43</v>
      </c>
      <c r="AE3966">
        <v>127</v>
      </c>
      <c r="AF3966">
        <v>33</v>
      </c>
      <c r="AG3966">
        <v>267</v>
      </c>
      <c r="AH3966">
        <v>157</v>
      </c>
      <c r="AI3966">
        <v>2</v>
      </c>
      <c r="AJ3966">
        <v>46</v>
      </c>
      <c r="AK3966">
        <v>7</v>
      </c>
      <c r="AL3966">
        <v>22</v>
      </c>
      <c r="AM3966">
        <v>17</v>
      </c>
      <c r="AN3966">
        <v>4</v>
      </c>
      <c r="AO3966">
        <v>0</v>
      </c>
      <c r="AP3966">
        <v>0</v>
      </c>
      <c r="AQ3966">
        <v>0</v>
      </c>
      <c r="AR3966">
        <v>0</v>
      </c>
      <c r="AS3966">
        <v>0</v>
      </c>
      <c r="AT3966">
        <v>0</v>
      </c>
      <c r="AU3966">
        <v>0</v>
      </c>
      <c r="AV3966">
        <v>0</v>
      </c>
      <c r="AW3966">
        <v>0</v>
      </c>
      <c r="AX3966">
        <v>0</v>
      </c>
      <c r="AY3966">
        <v>0</v>
      </c>
      <c r="AZ3966">
        <v>0</v>
      </c>
      <c r="BA3966">
        <v>0</v>
      </c>
      <c r="BB3966">
        <v>0</v>
      </c>
      <c r="BC3966">
        <v>0</v>
      </c>
      <c r="BD3966">
        <v>0</v>
      </c>
      <c r="BE3966">
        <v>0</v>
      </c>
      <c r="BF3966">
        <v>0</v>
      </c>
      <c r="BG3966" s="20">
        <v>0</v>
      </c>
      <c r="BH3966" s="20">
        <v>0</v>
      </c>
      <c r="BI3966" s="20">
        <v>99</v>
      </c>
      <c r="BJ3966" s="20">
        <v>1</v>
      </c>
      <c r="BK3966" s="20">
        <v>354</v>
      </c>
      <c r="BL3966" s="20">
        <v>882</v>
      </c>
      <c r="BM3966" s="20">
        <v>823</v>
      </c>
      <c r="BN3966" s="20">
        <v>206</v>
      </c>
      <c r="BO3966" s="20">
        <v>17</v>
      </c>
      <c r="BP3966" s="20">
        <v>5787</v>
      </c>
      <c r="BQ3966" s="20">
        <v>2822</v>
      </c>
      <c r="BR3966" s="20">
        <v>0</v>
      </c>
      <c r="BS3966" s="20">
        <v>104</v>
      </c>
      <c r="BT3966" s="20">
        <v>1189</v>
      </c>
      <c r="BU3966" s="20">
        <v>259</v>
      </c>
      <c r="BV3966" s="20">
        <v>3994</v>
      </c>
    </row>
    <row r="3967" spans="1:74" x14ac:dyDescent="0.25">
      <c r="A3967" s="20" t="s">
        <v>501</v>
      </c>
      <c r="B3967" s="20" t="s">
        <v>504</v>
      </c>
      <c r="C3967" s="20" t="s">
        <v>719</v>
      </c>
      <c r="D3967" s="1">
        <v>44606</v>
      </c>
      <c r="W3967">
        <v>1</v>
      </c>
      <c r="BG3967" s="20"/>
      <c r="BH3967" s="20"/>
      <c r="BI3967" s="20"/>
      <c r="BJ3967" s="20"/>
      <c r="BK3967" s="20"/>
      <c r="BL3967" s="20">
        <v>1</v>
      </c>
      <c r="BM3967" s="20"/>
      <c r="BN3967" s="20"/>
      <c r="BO3967" s="20"/>
      <c r="BP3967" s="20"/>
      <c r="BQ3967" s="20"/>
      <c r="BR3967" s="20"/>
      <c r="BS3967" s="20"/>
      <c r="BT3967" s="20"/>
      <c r="BU3967" s="20"/>
      <c r="BV3967" s="20"/>
    </row>
    <row r="3968" spans="1:74" x14ac:dyDescent="0.25">
      <c r="A3968" s="20" t="s">
        <v>501</v>
      </c>
      <c r="B3968" s="20" t="s">
        <v>717</v>
      </c>
      <c r="C3968" s="20" t="s">
        <v>720</v>
      </c>
      <c r="D3968" s="1">
        <v>44493</v>
      </c>
      <c r="E3968">
        <v>232</v>
      </c>
      <c r="F3968">
        <v>7</v>
      </c>
      <c r="G3968">
        <v>3</v>
      </c>
      <c r="H3968">
        <v>2</v>
      </c>
      <c r="I3968">
        <v>1</v>
      </c>
      <c r="J3968">
        <v>41</v>
      </c>
      <c r="K3968">
        <v>10</v>
      </c>
      <c r="L3968">
        <v>18</v>
      </c>
      <c r="M3968">
        <v>0</v>
      </c>
      <c r="N3968">
        <v>41</v>
      </c>
      <c r="O3968">
        <v>0</v>
      </c>
      <c r="P3968">
        <v>28</v>
      </c>
      <c r="Q3968">
        <v>0</v>
      </c>
      <c r="R3968">
        <v>556</v>
      </c>
      <c r="S3968">
        <v>0</v>
      </c>
      <c r="T3968">
        <v>225</v>
      </c>
      <c r="U3968">
        <v>20</v>
      </c>
      <c r="V3968">
        <v>3</v>
      </c>
      <c r="W3968">
        <v>1836</v>
      </c>
      <c r="X3968">
        <v>0</v>
      </c>
      <c r="Y3968">
        <v>99</v>
      </c>
      <c r="Z3968">
        <v>258</v>
      </c>
      <c r="AA3968">
        <v>18</v>
      </c>
      <c r="AB3968">
        <v>1704</v>
      </c>
      <c r="AC3968">
        <v>97</v>
      </c>
      <c r="AD3968">
        <v>21</v>
      </c>
      <c r="AE3968">
        <v>246</v>
      </c>
      <c r="AF3968">
        <v>19</v>
      </c>
      <c r="AG3968">
        <v>409</v>
      </c>
      <c r="AH3968">
        <v>0</v>
      </c>
      <c r="AI3968">
        <v>12</v>
      </c>
      <c r="AJ3968">
        <v>60</v>
      </c>
      <c r="AK3968">
        <v>9</v>
      </c>
      <c r="AL3968">
        <v>86</v>
      </c>
      <c r="AM3968">
        <v>0</v>
      </c>
      <c r="AN3968">
        <v>16</v>
      </c>
      <c r="AO3968">
        <v>1</v>
      </c>
      <c r="AP3968">
        <v>2</v>
      </c>
      <c r="AQ3968">
        <v>0</v>
      </c>
      <c r="AR3968">
        <v>0</v>
      </c>
      <c r="AS3968">
        <v>0</v>
      </c>
      <c r="AT3968">
        <v>0</v>
      </c>
      <c r="AU3968">
        <v>0</v>
      </c>
      <c r="AV3968">
        <v>1</v>
      </c>
      <c r="AW3968">
        <v>0</v>
      </c>
      <c r="AX3968">
        <v>0</v>
      </c>
      <c r="AY3968">
        <v>0</v>
      </c>
      <c r="AZ3968">
        <v>1</v>
      </c>
      <c r="BA3968">
        <v>0</v>
      </c>
      <c r="BB3968">
        <v>28</v>
      </c>
      <c r="BC3968">
        <v>89</v>
      </c>
      <c r="BD3968">
        <v>0</v>
      </c>
      <c r="BE3968">
        <v>2</v>
      </c>
      <c r="BF3968">
        <v>4</v>
      </c>
      <c r="BG3968" s="20"/>
      <c r="BH3968" s="20"/>
      <c r="BI3968" s="20"/>
      <c r="BJ3968" s="20"/>
      <c r="BK3968" s="20"/>
      <c r="BL3968" s="20"/>
      <c r="BM3968" s="20"/>
      <c r="BN3968" s="20"/>
      <c r="BO3968" s="20"/>
      <c r="BP3968" s="20"/>
      <c r="BQ3968" s="20"/>
      <c r="BR3968" s="20"/>
      <c r="BS3968" s="20"/>
      <c r="BT3968" s="20"/>
      <c r="BU3968" s="20"/>
      <c r="BV3968" s="20"/>
    </row>
    <row r="3969" spans="1:74" x14ac:dyDescent="0.25">
      <c r="A3969" s="20" t="s">
        <v>501</v>
      </c>
      <c r="B3969" s="20" t="s">
        <v>717</v>
      </c>
      <c r="C3969" s="20" t="s">
        <v>720</v>
      </c>
      <c r="D3969" s="1">
        <v>44500</v>
      </c>
      <c r="E3969">
        <v>230</v>
      </c>
      <c r="F3969">
        <v>6</v>
      </c>
      <c r="G3969">
        <v>2</v>
      </c>
      <c r="H3969">
        <v>2</v>
      </c>
      <c r="I3969">
        <v>1</v>
      </c>
      <c r="J3969">
        <v>54</v>
      </c>
      <c r="K3969">
        <v>10</v>
      </c>
      <c r="L3969">
        <v>17</v>
      </c>
      <c r="M3969">
        <v>0</v>
      </c>
      <c r="N3969">
        <v>41</v>
      </c>
      <c r="O3969">
        <v>0</v>
      </c>
      <c r="P3969">
        <v>29</v>
      </c>
      <c r="Q3969">
        <v>0</v>
      </c>
      <c r="R3969">
        <v>556</v>
      </c>
      <c r="S3969">
        <v>0</v>
      </c>
      <c r="T3969">
        <v>285</v>
      </c>
      <c r="U3969">
        <v>20</v>
      </c>
      <c r="V3969">
        <v>4</v>
      </c>
      <c r="W3969">
        <v>1838</v>
      </c>
      <c r="X3969">
        <v>0</v>
      </c>
      <c r="Y3969">
        <v>147</v>
      </c>
      <c r="Z3969">
        <v>256</v>
      </c>
      <c r="AA3969">
        <v>17</v>
      </c>
      <c r="AB3969">
        <v>1709</v>
      </c>
      <c r="AC3969">
        <v>120</v>
      </c>
      <c r="AD3969">
        <v>23</v>
      </c>
      <c r="AE3969">
        <v>243</v>
      </c>
      <c r="AF3969">
        <v>20</v>
      </c>
      <c r="AG3969">
        <v>411</v>
      </c>
      <c r="AH3969">
        <v>0</v>
      </c>
      <c r="AI3969">
        <v>18</v>
      </c>
      <c r="AJ3969">
        <v>60</v>
      </c>
      <c r="AK3969">
        <v>8</v>
      </c>
      <c r="AL3969">
        <v>86</v>
      </c>
      <c r="AM3969">
        <v>0</v>
      </c>
      <c r="AN3969">
        <v>18</v>
      </c>
      <c r="AO3969">
        <v>1</v>
      </c>
      <c r="AP3969">
        <v>2</v>
      </c>
      <c r="AQ3969">
        <v>0</v>
      </c>
      <c r="AR3969">
        <v>0</v>
      </c>
      <c r="AS3969">
        <v>0</v>
      </c>
      <c r="AT3969">
        <v>0</v>
      </c>
      <c r="AU3969">
        <v>0</v>
      </c>
      <c r="AV3969">
        <v>1</v>
      </c>
      <c r="AW3969">
        <v>0</v>
      </c>
      <c r="AX3969">
        <v>0</v>
      </c>
      <c r="AY3969">
        <v>0</v>
      </c>
      <c r="AZ3969">
        <v>1</v>
      </c>
      <c r="BA3969">
        <v>0</v>
      </c>
      <c r="BB3969">
        <v>28</v>
      </c>
      <c r="BC3969">
        <v>90</v>
      </c>
      <c r="BD3969">
        <v>0</v>
      </c>
      <c r="BE3969">
        <v>2</v>
      </c>
      <c r="BF3969">
        <v>4</v>
      </c>
      <c r="BG3969" s="20"/>
      <c r="BH3969" s="20"/>
      <c r="BI3969" s="20"/>
      <c r="BJ3969" s="20"/>
      <c r="BK3969" s="20"/>
      <c r="BL3969" s="20"/>
      <c r="BM3969" s="20"/>
      <c r="BN3969" s="20"/>
      <c r="BO3969" s="20"/>
      <c r="BP3969" s="20"/>
      <c r="BQ3969" s="20"/>
      <c r="BR3969" s="20"/>
      <c r="BS3969" s="20"/>
      <c r="BT3969" s="20"/>
      <c r="BU3969" s="20"/>
      <c r="BV3969" s="20"/>
    </row>
    <row r="3970" spans="1:74" x14ac:dyDescent="0.25">
      <c r="A3970" s="20" t="s">
        <v>501</v>
      </c>
      <c r="B3970" s="20" t="s">
        <v>717</v>
      </c>
      <c r="C3970" s="20" t="s">
        <v>720</v>
      </c>
      <c r="D3970" s="1">
        <v>44507</v>
      </c>
      <c r="E3970">
        <v>232</v>
      </c>
      <c r="F3970">
        <v>6</v>
      </c>
      <c r="G3970">
        <v>2</v>
      </c>
      <c r="H3970">
        <v>2</v>
      </c>
      <c r="I3970">
        <v>1</v>
      </c>
      <c r="J3970">
        <v>75</v>
      </c>
      <c r="K3970">
        <v>10</v>
      </c>
      <c r="L3970">
        <v>17</v>
      </c>
      <c r="M3970">
        <v>1</v>
      </c>
      <c r="N3970">
        <v>41</v>
      </c>
      <c r="O3970">
        <v>29</v>
      </c>
      <c r="P3970">
        <v>1</v>
      </c>
      <c r="Q3970">
        <v>0</v>
      </c>
      <c r="R3970">
        <v>556</v>
      </c>
      <c r="S3970">
        <v>341</v>
      </c>
      <c r="T3970">
        <v>28</v>
      </c>
      <c r="U3970">
        <v>20</v>
      </c>
      <c r="V3970">
        <v>4</v>
      </c>
      <c r="W3970">
        <v>1843</v>
      </c>
      <c r="X3970">
        <v>241</v>
      </c>
      <c r="Y3970">
        <v>91</v>
      </c>
      <c r="Z3970">
        <v>256</v>
      </c>
      <c r="AA3970">
        <v>18</v>
      </c>
      <c r="AB3970">
        <v>1711</v>
      </c>
      <c r="AC3970">
        <v>164</v>
      </c>
      <c r="AD3970">
        <v>23</v>
      </c>
      <c r="AE3970">
        <v>242</v>
      </c>
      <c r="AF3970">
        <v>20</v>
      </c>
      <c r="AG3970">
        <v>412</v>
      </c>
      <c r="AH3970">
        <v>23</v>
      </c>
      <c r="AI3970">
        <v>2</v>
      </c>
      <c r="AJ3970">
        <v>59</v>
      </c>
      <c r="AK3970">
        <v>8</v>
      </c>
      <c r="AL3970">
        <v>86</v>
      </c>
      <c r="AM3970">
        <v>21</v>
      </c>
      <c r="AN3970">
        <v>4</v>
      </c>
      <c r="AO3970">
        <v>1</v>
      </c>
      <c r="AP3970">
        <v>2</v>
      </c>
      <c r="AQ3970">
        <v>0</v>
      </c>
      <c r="AR3970">
        <v>0</v>
      </c>
      <c r="AS3970">
        <v>0</v>
      </c>
      <c r="AT3970">
        <v>0</v>
      </c>
      <c r="AU3970">
        <v>0</v>
      </c>
      <c r="AV3970">
        <v>1</v>
      </c>
      <c r="AW3970">
        <v>0</v>
      </c>
      <c r="AX3970">
        <v>0</v>
      </c>
      <c r="AY3970">
        <v>0</v>
      </c>
      <c r="AZ3970">
        <v>0</v>
      </c>
      <c r="BA3970">
        <v>1</v>
      </c>
      <c r="BB3970">
        <v>0</v>
      </c>
      <c r="BC3970">
        <v>0</v>
      </c>
      <c r="BD3970">
        <v>0</v>
      </c>
      <c r="BE3970">
        <v>0</v>
      </c>
      <c r="BF3970">
        <v>0</v>
      </c>
      <c r="BG3970" s="20">
        <v>6</v>
      </c>
      <c r="BH3970" s="20">
        <v>1</v>
      </c>
      <c r="BI3970" s="20">
        <v>195</v>
      </c>
      <c r="BJ3970" s="20">
        <v>39</v>
      </c>
      <c r="BK3970" s="20">
        <v>492</v>
      </c>
      <c r="BL3970" s="20">
        <v>1395</v>
      </c>
      <c r="BM3970" s="20">
        <v>1377</v>
      </c>
      <c r="BN3970" s="20">
        <v>319</v>
      </c>
      <c r="BO3970" s="20">
        <v>78</v>
      </c>
      <c r="BP3970" s="20"/>
      <c r="BQ3970" s="20"/>
      <c r="BR3970" s="20"/>
      <c r="BS3970" s="20"/>
      <c r="BT3970" s="20"/>
      <c r="BU3970" s="20"/>
      <c r="BV3970" s="20"/>
    </row>
    <row r="3971" spans="1:74" x14ac:dyDescent="0.25">
      <c r="A3971" s="20" t="s">
        <v>501</v>
      </c>
      <c r="B3971" s="20" t="s">
        <v>717</v>
      </c>
      <c r="C3971" s="20" t="s">
        <v>720</v>
      </c>
      <c r="D3971" s="1">
        <v>44514</v>
      </c>
      <c r="E3971">
        <v>231</v>
      </c>
      <c r="F3971">
        <v>6</v>
      </c>
      <c r="G3971">
        <v>2</v>
      </c>
      <c r="H3971">
        <v>2</v>
      </c>
      <c r="I3971">
        <v>1</v>
      </c>
      <c r="J3971">
        <v>86</v>
      </c>
      <c r="K3971">
        <v>9</v>
      </c>
      <c r="L3971">
        <v>16</v>
      </c>
      <c r="M3971">
        <v>1</v>
      </c>
      <c r="N3971">
        <v>41</v>
      </c>
      <c r="O3971">
        <v>31</v>
      </c>
      <c r="P3971">
        <v>1</v>
      </c>
      <c r="Q3971">
        <v>0</v>
      </c>
      <c r="R3971">
        <v>557</v>
      </c>
      <c r="S3971">
        <v>352</v>
      </c>
      <c r="T3971">
        <v>28</v>
      </c>
      <c r="U3971">
        <v>20</v>
      </c>
      <c r="V3971">
        <v>4</v>
      </c>
      <c r="W3971">
        <v>1836</v>
      </c>
      <c r="X3971">
        <v>312</v>
      </c>
      <c r="Y3971">
        <v>91</v>
      </c>
      <c r="Z3971">
        <v>249</v>
      </c>
      <c r="AA3971">
        <v>19</v>
      </c>
      <c r="AB3971">
        <v>1712</v>
      </c>
      <c r="AC3971">
        <v>210</v>
      </c>
      <c r="AD3971">
        <v>23</v>
      </c>
      <c r="AE3971">
        <v>238</v>
      </c>
      <c r="AF3971">
        <v>21</v>
      </c>
      <c r="AG3971">
        <v>414</v>
      </c>
      <c r="AH3971">
        <v>27</v>
      </c>
      <c r="AI3971">
        <v>2</v>
      </c>
      <c r="AJ3971">
        <v>61</v>
      </c>
      <c r="AK3971">
        <v>8</v>
      </c>
      <c r="AL3971">
        <v>87</v>
      </c>
      <c r="AM3971">
        <v>22</v>
      </c>
      <c r="AN3971">
        <v>4</v>
      </c>
      <c r="AO3971">
        <v>2</v>
      </c>
      <c r="AP3971">
        <v>2</v>
      </c>
      <c r="AQ3971">
        <v>0</v>
      </c>
      <c r="AR3971">
        <v>0</v>
      </c>
      <c r="AS3971">
        <v>0</v>
      </c>
      <c r="AT3971">
        <v>0</v>
      </c>
      <c r="AU3971">
        <v>0</v>
      </c>
      <c r="AV3971">
        <v>1</v>
      </c>
      <c r="AW3971">
        <v>0</v>
      </c>
      <c r="AX3971">
        <v>0</v>
      </c>
      <c r="AY3971">
        <v>0</v>
      </c>
      <c r="AZ3971">
        <v>0</v>
      </c>
      <c r="BA3971">
        <v>1</v>
      </c>
      <c r="BB3971">
        <v>0</v>
      </c>
      <c r="BC3971">
        <v>0</v>
      </c>
      <c r="BD3971">
        <v>0</v>
      </c>
      <c r="BE3971">
        <v>0</v>
      </c>
      <c r="BF3971">
        <v>0</v>
      </c>
      <c r="BG3971" s="20">
        <v>6</v>
      </c>
      <c r="BH3971" s="20">
        <v>1</v>
      </c>
      <c r="BI3971" s="20">
        <v>196</v>
      </c>
      <c r="BJ3971" s="20">
        <v>39</v>
      </c>
      <c r="BK3971" s="20">
        <v>496</v>
      </c>
      <c r="BL3971" s="20">
        <v>1394</v>
      </c>
      <c r="BM3971" s="20">
        <v>1381</v>
      </c>
      <c r="BN3971" s="20">
        <v>318</v>
      </c>
      <c r="BO3971" s="20">
        <v>78</v>
      </c>
      <c r="BP3971" s="20"/>
      <c r="BQ3971" s="20"/>
      <c r="BR3971" s="20"/>
      <c r="BS3971" s="20"/>
      <c r="BT3971" s="20"/>
      <c r="BU3971" s="20"/>
      <c r="BV3971" s="20"/>
    </row>
    <row r="3972" spans="1:74" x14ac:dyDescent="0.25">
      <c r="A3972" s="20" t="s">
        <v>501</v>
      </c>
      <c r="B3972" s="20" t="s">
        <v>717</v>
      </c>
      <c r="C3972" s="20" t="s">
        <v>720</v>
      </c>
      <c r="D3972" s="1">
        <v>44521</v>
      </c>
      <c r="E3972">
        <v>234</v>
      </c>
      <c r="F3972">
        <v>6</v>
      </c>
      <c r="G3972">
        <v>2</v>
      </c>
      <c r="H3972">
        <v>2</v>
      </c>
      <c r="I3972">
        <v>1</v>
      </c>
      <c r="J3972">
        <v>101</v>
      </c>
      <c r="K3972">
        <v>9</v>
      </c>
      <c r="L3972">
        <v>16</v>
      </c>
      <c r="M3972">
        <v>1</v>
      </c>
      <c r="N3972">
        <v>41</v>
      </c>
      <c r="O3972">
        <v>32</v>
      </c>
      <c r="P3972">
        <v>1</v>
      </c>
      <c r="Q3972">
        <v>0</v>
      </c>
      <c r="R3972">
        <v>557</v>
      </c>
      <c r="S3972">
        <v>379</v>
      </c>
      <c r="T3972">
        <v>28</v>
      </c>
      <c r="U3972">
        <v>20</v>
      </c>
      <c r="V3972">
        <v>2</v>
      </c>
      <c r="W3972">
        <v>1840</v>
      </c>
      <c r="X3972">
        <v>406</v>
      </c>
      <c r="Y3972">
        <v>92</v>
      </c>
      <c r="Z3972">
        <v>249</v>
      </c>
      <c r="AA3972">
        <v>20</v>
      </c>
      <c r="AB3972">
        <v>1711</v>
      </c>
      <c r="AC3972">
        <v>287</v>
      </c>
      <c r="AD3972">
        <v>23</v>
      </c>
      <c r="AE3972">
        <v>236</v>
      </c>
      <c r="AF3972">
        <v>22</v>
      </c>
      <c r="AG3972">
        <v>413</v>
      </c>
      <c r="AH3972">
        <v>31</v>
      </c>
      <c r="AI3972">
        <v>0</v>
      </c>
      <c r="AJ3972">
        <v>62</v>
      </c>
      <c r="AK3972">
        <v>7</v>
      </c>
      <c r="AL3972">
        <v>89</v>
      </c>
      <c r="AM3972">
        <v>24</v>
      </c>
      <c r="AN3972">
        <v>4</v>
      </c>
      <c r="AO3972">
        <v>2</v>
      </c>
      <c r="AP3972">
        <v>2</v>
      </c>
      <c r="AQ3972">
        <v>0</v>
      </c>
      <c r="AR3972">
        <v>0</v>
      </c>
      <c r="AS3972">
        <v>0</v>
      </c>
      <c r="AT3972">
        <v>0</v>
      </c>
      <c r="AU3972">
        <v>0</v>
      </c>
      <c r="AV3972">
        <v>1</v>
      </c>
      <c r="AW3972">
        <v>0</v>
      </c>
      <c r="AX3972">
        <v>0</v>
      </c>
      <c r="AY3972">
        <v>0</v>
      </c>
      <c r="AZ3972">
        <v>0</v>
      </c>
      <c r="BA3972">
        <v>1</v>
      </c>
      <c r="BB3972">
        <v>0</v>
      </c>
      <c r="BC3972">
        <v>0</v>
      </c>
      <c r="BD3972">
        <v>0</v>
      </c>
      <c r="BE3972">
        <v>0</v>
      </c>
      <c r="BF3972">
        <v>0</v>
      </c>
      <c r="BG3972" s="20">
        <v>6</v>
      </c>
      <c r="BH3972" s="20">
        <v>1</v>
      </c>
      <c r="BI3972" s="20">
        <v>200</v>
      </c>
      <c r="BJ3972" s="20">
        <v>39</v>
      </c>
      <c r="BK3972" s="20">
        <v>496</v>
      </c>
      <c r="BL3972" s="20">
        <v>1399</v>
      </c>
      <c r="BM3972" s="20">
        <v>1379</v>
      </c>
      <c r="BN3972" s="20">
        <v>320</v>
      </c>
      <c r="BO3972" s="20">
        <v>79</v>
      </c>
      <c r="BP3972" s="20"/>
      <c r="BQ3972" s="20"/>
      <c r="BR3972" s="20"/>
      <c r="BS3972" s="20"/>
      <c r="BT3972" s="20"/>
      <c r="BU3972" s="20"/>
      <c r="BV3972" s="20"/>
    </row>
    <row r="3973" spans="1:74" x14ac:dyDescent="0.25">
      <c r="A3973" s="20" t="s">
        <v>501</v>
      </c>
      <c r="B3973" s="20" t="s">
        <v>717</v>
      </c>
      <c r="C3973" s="20" t="s">
        <v>720</v>
      </c>
      <c r="D3973" s="1">
        <v>44528</v>
      </c>
      <c r="E3973">
        <v>236</v>
      </c>
      <c r="F3973">
        <v>6</v>
      </c>
      <c r="G3973">
        <v>3</v>
      </c>
      <c r="H3973">
        <v>2</v>
      </c>
      <c r="I3973">
        <v>1</v>
      </c>
      <c r="J3973">
        <v>125</v>
      </c>
      <c r="K3973">
        <v>9</v>
      </c>
      <c r="L3973">
        <v>16</v>
      </c>
      <c r="M3973">
        <v>1</v>
      </c>
      <c r="N3973">
        <v>41</v>
      </c>
      <c r="O3973">
        <v>35</v>
      </c>
      <c r="P3973">
        <v>1</v>
      </c>
      <c r="Q3973">
        <v>0</v>
      </c>
      <c r="R3973">
        <v>559</v>
      </c>
      <c r="S3973">
        <v>396</v>
      </c>
      <c r="T3973">
        <v>27</v>
      </c>
      <c r="U3973">
        <v>19</v>
      </c>
      <c r="V3973">
        <v>2</v>
      </c>
      <c r="W3973">
        <v>1845</v>
      </c>
      <c r="X3973">
        <v>570</v>
      </c>
      <c r="Y3973">
        <v>92</v>
      </c>
      <c r="Z3973">
        <v>247</v>
      </c>
      <c r="AA3973">
        <v>19</v>
      </c>
      <c r="AB3973">
        <v>1711</v>
      </c>
      <c r="AC3973">
        <v>427</v>
      </c>
      <c r="AD3973">
        <v>23</v>
      </c>
      <c r="AE3973">
        <v>238</v>
      </c>
      <c r="AF3973">
        <v>23</v>
      </c>
      <c r="AG3973">
        <v>413</v>
      </c>
      <c r="AH3973">
        <v>52</v>
      </c>
      <c r="AI3973">
        <v>0</v>
      </c>
      <c r="AJ3973">
        <v>61</v>
      </c>
      <c r="AK3973">
        <v>7</v>
      </c>
      <c r="AL3973">
        <v>89</v>
      </c>
      <c r="AM3973">
        <v>37</v>
      </c>
      <c r="AN3973">
        <v>4</v>
      </c>
      <c r="AO3973">
        <v>2</v>
      </c>
      <c r="AP3973">
        <v>2</v>
      </c>
      <c r="AQ3973">
        <v>0</v>
      </c>
      <c r="AR3973">
        <v>0</v>
      </c>
      <c r="AS3973">
        <v>0</v>
      </c>
      <c r="AT3973">
        <v>0</v>
      </c>
      <c r="AU3973">
        <v>0</v>
      </c>
      <c r="AV3973">
        <v>1</v>
      </c>
      <c r="AW3973">
        <v>0</v>
      </c>
      <c r="AX3973">
        <v>0</v>
      </c>
      <c r="AY3973">
        <v>0</v>
      </c>
      <c r="AZ3973">
        <v>0</v>
      </c>
      <c r="BA3973">
        <v>1</v>
      </c>
      <c r="BB3973">
        <v>0</v>
      </c>
      <c r="BC3973">
        <v>0</v>
      </c>
      <c r="BD3973">
        <v>0</v>
      </c>
      <c r="BE3973">
        <v>0</v>
      </c>
      <c r="BF3973">
        <v>0</v>
      </c>
      <c r="BG3973" s="20">
        <v>6</v>
      </c>
      <c r="BH3973" s="20">
        <v>1</v>
      </c>
      <c r="BI3973" s="20">
        <v>203</v>
      </c>
      <c r="BJ3973" s="20">
        <v>39</v>
      </c>
      <c r="BK3973" s="20">
        <v>498</v>
      </c>
      <c r="BL3973" s="20">
        <v>1417</v>
      </c>
      <c r="BM3973" s="20">
        <v>1384</v>
      </c>
      <c r="BN3973" s="20">
        <v>325</v>
      </c>
      <c r="BO3973" s="20">
        <v>79</v>
      </c>
      <c r="BP3973" s="20"/>
      <c r="BQ3973" s="20"/>
      <c r="BR3973" s="20"/>
      <c r="BS3973" s="20"/>
      <c r="BT3973" s="20"/>
      <c r="BU3973" s="20"/>
      <c r="BV3973" s="20"/>
    </row>
    <row r="3974" spans="1:74" x14ac:dyDescent="0.25">
      <c r="A3974" s="20" t="s">
        <v>501</v>
      </c>
      <c r="B3974" s="20" t="s">
        <v>717</v>
      </c>
      <c r="C3974" s="20" t="s">
        <v>720</v>
      </c>
      <c r="D3974" s="1">
        <v>44535</v>
      </c>
      <c r="E3974">
        <v>237</v>
      </c>
      <c r="F3974">
        <v>6</v>
      </c>
      <c r="G3974">
        <v>5</v>
      </c>
      <c r="H3974">
        <v>2</v>
      </c>
      <c r="I3974">
        <v>1</v>
      </c>
      <c r="J3974">
        <v>134</v>
      </c>
      <c r="K3974">
        <v>9</v>
      </c>
      <c r="L3974">
        <v>16</v>
      </c>
      <c r="M3974">
        <v>1</v>
      </c>
      <c r="N3974">
        <v>42</v>
      </c>
      <c r="O3974">
        <v>36</v>
      </c>
      <c r="P3974">
        <v>1</v>
      </c>
      <c r="Q3974">
        <v>0</v>
      </c>
      <c r="R3974">
        <v>560</v>
      </c>
      <c r="S3974">
        <v>411</v>
      </c>
      <c r="T3974">
        <v>26</v>
      </c>
      <c r="U3974">
        <v>19</v>
      </c>
      <c r="V3974">
        <v>2</v>
      </c>
      <c r="W3974">
        <v>1850</v>
      </c>
      <c r="X3974">
        <v>634</v>
      </c>
      <c r="Y3974">
        <v>91</v>
      </c>
      <c r="Z3974">
        <v>246</v>
      </c>
      <c r="AA3974">
        <v>18</v>
      </c>
      <c r="AB3974">
        <v>1707</v>
      </c>
      <c r="AC3974">
        <v>521</v>
      </c>
      <c r="AD3974">
        <v>23</v>
      </c>
      <c r="AE3974">
        <v>233</v>
      </c>
      <c r="AF3974">
        <v>20</v>
      </c>
      <c r="AG3974">
        <v>415</v>
      </c>
      <c r="AH3974">
        <v>64</v>
      </c>
      <c r="AI3974">
        <v>0</v>
      </c>
      <c r="AJ3974">
        <v>60</v>
      </c>
      <c r="AK3974">
        <v>7</v>
      </c>
      <c r="AL3974">
        <v>91</v>
      </c>
      <c r="AM3974">
        <v>44</v>
      </c>
      <c r="AN3974">
        <v>4</v>
      </c>
      <c r="AO3974">
        <v>2</v>
      </c>
      <c r="AP3974">
        <v>2</v>
      </c>
      <c r="AQ3974">
        <v>0</v>
      </c>
      <c r="AR3974">
        <v>0</v>
      </c>
      <c r="AS3974">
        <v>0</v>
      </c>
      <c r="AT3974">
        <v>0</v>
      </c>
      <c r="AU3974">
        <v>0</v>
      </c>
      <c r="AV3974">
        <v>1</v>
      </c>
      <c r="AW3974">
        <v>0</v>
      </c>
      <c r="AX3974">
        <v>0</v>
      </c>
      <c r="AY3974">
        <v>0</v>
      </c>
      <c r="AZ3974">
        <v>0</v>
      </c>
      <c r="BA3974">
        <v>1</v>
      </c>
      <c r="BB3974">
        <v>0</v>
      </c>
      <c r="BC3974">
        <v>0</v>
      </c>
      <c r="BD3974">
        <v>0</v>
      </c>
      <c r="BE3974">
        <v>0</v>
      </c>
      <c r="BF3974">
        <v>0</v>
      </c>
      <c r="BG3974" s="20">
        <v>6</v>
      </c>
      <c r="BH3974" s="20">
        <v>1</v>
      </c>
      <c r="BI3974" s="20">
        <v>204</v>
      </c>
      <c r="BJ3974" s="20">
        <v>40</v>
      </c>
      <c r="BK3974" s="20">
        <v>501</v>
      </c>
      <c r="BL3974" s="20">
        <v>1428</v>
      </c>
      <c r="BM3974" s="20">
        <v>1386</v>
      </c>
      <c r="BN3974" s="20">
        <v>328</v>
      </c>
      <c r="BO3974" s="20">
        <v>81</v>
      </c>
      <c r="BP3974" s="20"/>
      <c r="BQ3974" s="20"/>
      <c r="BR3974" s="20"/>
      <c r="BS3974" s="20"/>
      <c r="BT3974" s="20"/>
      <c r="BU3974" s="20"/>
      <c r="BV3974" s="20"/>
    </row>
    <row r="3975" spans="1:74" x14ac:dyDescent="0.25">
      <c r="A3975" s="20" t="s">
        <v>501</v>
      </c>
      <c r="B3975" s="20" t="s">
        <v>717</v>
      </c>
      <c r="C3975" s="20" t="s">
        <v>720</v>
      </c>
      <c r="D3975" s="1">
        <v>44542</v>
      </c>
      <c r="E3975">
        <v>238</v>
      </c>
      <c r="F3975">
        <v>6</v>
      </c>
      <c r="G3975">
        <v>6</v>
      </c>
      <c r="H3975">
        <v>2</v>
      </c>
      <c r="I3975">
        <v>1</v>
      </c>
      <c r="J3975">
        <v>150</v>
      </c>
      <c r="K3975">
        <v>10</v>
      </c>
      <c r="L3975">
        <v>15</v>
      </c>
      <c r="M3975">
        <v>1</v>
      </c>
      <c r="N3975">
        <v>41</v>
      </c>
      <c r="O3975">
        <v>37</v>
      </c>
      <c r="P3975">
        <v>1</v>
      </c>
      <c r="Q3975">
        <v>0</v>
      </c>
      <c r="R3975">
        <v>559</v>
      </c>
      <c r="S3975">
        <v>425</v>
      </c>
      <c r="T3975">
        <v>26</v>
      </c>
      <c r="U3975">
        <v>18</v>
      </c>
      <c r="V3975">
        <v>2</v>
      </c>
      <c r="W3975">
        <v>1852</v>
      </c>
      <c r="X3975">
        <v>744</v>
      </c>
      <c r="Y3975">
        <v>90</v>
      </c>
      <c r="Z3975">
        <v>241</v>
      </c>
      <c r="AA3975">
        <v>20</v>
      </c>
      <c r="AB3975">
        <v>1709</v>
      </c>
      <c r="AC3975">
        <v>727</v>
      </c>
      <c r="AD3975">
        <v>23</v>
      </c>
      <c r="AE3975">
        <v>232</v>
      </c>
      <c r="AF3975">
        <v>21</v>
      </c>
      <c r="AG3975">
        <v>421</v>
      </c>
      <c r="AH3975">
        <v>100</v>
      </c>
      <c r="AI3975">
        <v>1</v>
      </c>
      <c r="AJ3975">
        <v>59</v>
      </c>
      <c r="AK3975">
        <v>7</v>
      </c>
      <c r="AL3975">
        <v>91</v>
      </c>
      <c r="AM3975">
        <v>48</v>
      </c>
      <c r="AN3975">
        <v>4</v>
      </c>
      <c r="AO3975">
        <v>2</v>
      </c>
      <c r="AP3975">
        <v>1</v>
      </c>
      <c r="AQ3975">
        <v>0</v>
      </c>
      <c r="AR3975">
        <v>0</v>
      </c>
      <c r="AS3975">
        <v>0</v>
      </c>
      <c r="AT3975">
        <v>0</v>
      </c>
      <c r="AU3975">
        <v>0</v>
      </c>
      <c r="AV3975">
        <v>1</v>
      </c>
      <c r="AW3975">
        <v>0</v>
      </c>
      <c r="AX3975">
        <v>0</v>
      </c>
      <c r="AY3975">
        <v>0</v>
      </c>
      <c r="AZ3975">
        <v>0</v>
      </c>
      <c r="BA3975">
        <v>1</v>
      </c>
      <c r="BB3975">
        <v>0</v>
      </c>
      <c r="BC3975">
        <v>0</v>
      </c>
      <c r="BD3975">
        <v>0</v>
      </c>
      <c r="BE3975">
        <v>0</v>
      </c>
      <c r="BF3975">
        <v>0</v>
      </c>
      <c r="BG3975" s="20">
        <v>6</v>
      </c>
      <c r="BH3975" s="20">
        <v>1</v>
      </c>
      <c r="BI3975" s="20">
        <v>205</v>
      </c>
      <c r="BJ3975" s="20">
        <v>39</v>
      </c>
      <c r="BK3975" s="20">
        <v>501</v>
      </c>
      <c r="BL3975" s="20">
        <v>1431</v>
      </c>
      <c r="BM3975" s="20">
        <v>1392</v>
      </c>
      <c r="BN3975" s="20">
        <v>334</v>
      </c>
      <c r="BO3975" s="20">
        <v>81</v>
      </c>
      <c r="BP3975" s="20"/>
      <c r="BQ3975" s="20"/>
      <c r="BR3975" s="20"/>
      <c r="BS3975" s="20"/>
      <c r="BT3975" s="20"/>
      <c r="BU3975" s="20"/>
      <c r="BV3975" s="20"/>
    </row>
    <row r="3976" spans="1:74" x14ac:dyDescent="0.25">
      <c r="A3976" s="20" t="s">
        <v>501</v>
      </c>
      <c r="B3976" s="20" t="s">
        <v>717</v>
      </c>
      <c r="C3976" s="20" t="s">
        <v>720</v>
      </c>
      <c r="D3976" s="1">
        <v>44549</v>
      </c>
      <c r="E3976">
        <v>239</v>
      </c>
      <c r="F3976">
        <v>5</v>
      </c>
      <c r="G3976">
        <v>5</v>
      </c>
      <c r="H3976">
        <v>2</v>
      </c>
      <c r="I3976">
        <v>1</v>
      </c>
      <c r="J3976">
        <v>161</v>
      </c>
      <c r="K3976">
        <v>10</v>
      </c>
      <c r="L3976">
        <v>15</v>
      </c>
      <c r="M3976">
        <v>1</v>
      </c>
      <c r="N3976">
        <v>41</v>
      </c>
      <c r="O3976">
        <v>37</v>
      </c>
      <c r="P3976">
        <v>1</v>
      </c>
      <c r="Q3976">
        <v>0</v>
      </c>
      <c r="R3976">
        <v>559</v>
      </c>
      <c r="S3976">
        <v>435</v>
      </c>
      <c r="T3976">
        <v>26</v>
      </c>
      <c r="U3976">
        <v>19</v>
      </c>
      <c r="V3976">
        <v>1</v>
      </c>
      <c r="W3976">
        <v>1856</v>
      </c>
      <c r="X3976">
        <v>894</v>
      </c>
      <c r="Y3976">
        <v>90</v>
      </c>
      <c r="Z3976">
        <v>239</v>
      </c>
      <c r="AA3976">
        <v>20</v>
      </c>
      <c r="AB3976">
        <v>1714</v>
      </c>
      <c r="AC3976">
        <v>948</v>
      </c>
      <c r="AD3976">
        <v>23</v>
      </c>
      <c r="AE3976">
        <v>230</v>
      </c>
      <c r="AF3976">
        <v>21</v>
      </c>
      <c r="AG3976">
        <v>425</v>
      </c>
      <c r="AH3976">
        <v>206</v>
      </c>
      <c r="AI3976">
        <v>1</v>
      </c>
      <c r="AJ3976">
        <v>59</v>
      </c>
      <c r="AK3976">
        <v>7</v>
      </c>
      <c r="AL3976">
        <v>90</v>
      </c>
      <c r="AM3976">
        <v>55</v>
      </c>
      <c r="AN3976">
        <v>4</v>
      </c>
      <c r="AO3976">
        <v>2</v>
      </c>
      <c r="AP3976">
        <v>1</v>
      </c>
      <c r="AQ3976">
        <v>0</v>
      </c>
      <c r="AR3976">
        <v>0</v>
      </c>
      <c r="AS3976">
        <v>0</v>
      </c>
      <c r="AT3976">
        <v>0</v>
      </c>
      <c r="AU3976">
        <v>0</v>
      </c>
      <c r="AV3976">
        <v>1</v>
      </c>
      <c r="AW3976">
        <v>0</v>
      </c>
      <c r="AX3976">
        <v>0</v>
      </c>
      <c r="AY3976">
        <v>0</v>
      </c>
      <c r="AZ3976">
        <v>0</v>
      </c>
      <c r="BA3976">
        <v>1</v>
      </c>
      <c r="BB3976">
        <v>0</v>
      </c>
      <c r="BC3976">
        <v>0</v>
      </c>
      <c r="BD3976">
        <v>0</v>
      </c>
      <c r="BE3976">
        <v>0</v>
      </c>
      <c r="BF3976">
        <v>0</v>
      </c>
      <c r="BG3976" s="20">
        <v>5</v>
      </c>
      <c r="BH3976" s="20">
        <v>1</v>
      </c>
      <c r="BI3976" s="20">
        <v>206</v>
      </c>
      <c r="BJ3976" s="20">
        <v>39</v>
      </c>
      <c r="BK3976" s="20">
        <v>501</v>
      </c>
      <c r="BL3976" s="20">
        <v>1441</v>
      </c>
      <c r="BM3976" s="20">
        <v>1400</v>
      </c>
      <c r="BN3976" s="20">
        <v>342</v>
      </c>
      <c r="BO3976" s="20">
        <v>81</v>
      </c>
      <c r="BP3976" s="20">
        <v>9180</v>
      </c>
      <c r="BQ3976" s="20">
        <v>3192</v>
      </c>
      <c r="BR3976" s="20">
        <v>0</v>
      </c>
      <c r="BS3976" s="20">
        <v>64</v>
      </c>
      <c r="BT3976" s="20">
        <v>1934</v>
      </c>
      <c r="BU3976" s="20">
        <v>293</v>
      </c>
      <c r="BV3976" s="20">
        <v>6514</v>
      </c>
    </row>
    <row r="3977" spans="1:74" x14ac:dyDescent="0.25">
      <c r="A3977" s="20" t="s">
        <v>501</v>
      </c>
      <c r="B3977" s="20" t="s">
        <v>717</v>
      </c>
      <c r="C3977" s="20" t="s">
        <v>720</v>
      </c>
      <c r="D3977" s="1">
        <v>44558</v>
      </c>
      <c r="E3977">
        <v>240</v>
      </c>
      <c r="F3977">
        <v>5</v>
      </c>
      <c r="G3977">
        <v>5</v>
      </c>
      <c r="H3977">
        <v>2</v>
      </c>
      <c r="I3977">
        <v>1</v>
      </c>
      <c r="J3977">
        <v>165</v>
      </c>
      <c r="K3977">
        <v>11</v>
      </c>
      <c r="L3977">
        <v>14</v>
      </c>
      <c r="M3977">
        <v>1</v>
      </c>
      <c r="N3977">
        <v>41</v>
      </c>
      <c r="O3977">
        <v>37</v>
      </c>
      <c r="P3977">
        <v>1</v>
      </c>
      <c r="Q3977">
        <v>0</v>
      </c>
      <c r="R3977">
        <v>562</v>
      </c>
      <c r="S3977">
        <v>443</v>
      </c>
      <c r="T3977">
        <v>26</v>
      </c>
      <c r="U3977">
        <v>18</v>
      </c>
      <c r="V3977">
        <v>2</v>
      </c>
      <c r="W3977">
        <v>1861</v>
      </c>
      <c r="X3977">
        <v>970</v>
      </c>
      <c r="Y3977">
        <v>91</v>
      </c>
      <c r="Z3977">
        <v>240</v>
      </c>
      <c r="AA3977">
        <v>20</v>
      </c>
      <c r="AB3977">
        <v>1720</v>
      </c>
      <c r="AC3977">
        <v>1037</v>
      </c>
      <c r="AD3977">
        <v>21</v>
      </c>
      <c r="AE3977">
        <v>228</v>
      </c>
      <c r="AF3977">
        <v>21</v>
      </c>
      <c r="AG3977">
        <v>426</v>
      </c>
      <c r="AH3977">
        <v>225</v>
      </c>
      <c r="AI3977">
        <v>1</v>
      </c>
      <c r="AJ3977">
        <v>59</v>
      </c>
      <c r="AK3977">
        <v>7</v>
      </c>
      <c r="AL3977">
        <v>90</v>
      </c>
      <c r="AM3977">
        <v>59</v>
      </c>
      <c r="AN3977">
        <v>4</v>
      </c>
      <c r="AO3977">
        <v>2</v>
      </c>
      <c r="AP3977">
        <v>1</v>
      </c>
      <c r="AQ3977">
        <v>0</v>
      </c>
      <c r="AR3977">
        <v>0</v>
      </c>
      <c r="AS3977">
        <v>0</v>
      </c>
      <c r="AT3977">
        <v>0</v>
      </c>
      <c r="AU3977">
        <v>0</v>
      </c>
      <c r="AV3977">
        <v>1</v>
      </c>
      <c r="AW3977">
        <v>0</v>
      </c>
      <c r="AX3977">
        <v>0</v>
      </c>
      <c r="AY3977">
        <v>0</v>
      </c>
      <c r="AZ3977">
        <v>0</v>
      </c>
      <c r="BA3977">
        <v>1</v>
      </c>
      <c r="BB3977">
        <v>0</v>
      </c>
      <c r="BC3977">
        <v>0</v>
      </c>
      <c r="BD3977">
        <v>0</v>
      </c>
      <c r="BE3977">
        <v>0</v>
      </c>
      <c r="BF3977">
        <v>0</v>
      </c>
      <c r="BG3977" s="20">
        <v>5</v>
      </c>
      <c r="BH3977" s="20">
        <v>1</v>
      </c>
      <c r="BI3977" s="20">
        <v>207</v>
      </c>
      <c r="BJ3977" s="20">
        <v>39</v>
      </c>
      <c r="BK3977" s="20">
        <v>503</v>
      </c>
      <c r="BL3977" s="20">
        <v>1444</v>
      </c>
      <c r="BM3977" s="20">
        <v>1407</v>
      </c>
      <c r="BN3977" s="20">
        <v>344</v>
      </c>
      <c r="BO3977" s="20">
        <v>81</v>
      </c>
      <c r="BP3977" s="20">
        <v>9181</v>
      </c>
      <c r="BQ3977" s="20">
        <v>3818</v>
      </c>
      <c r="BR3977" s="20">
        <v>0</v>
      </c>
      <c r="BS3977" s="20">
        <v>62</v>
      </c>
      <c r="BT3977" s="20">
        <v>1907</v>
      </c>
      <c r="BU3977" s="20">
        <v>298</v>
      </c>
      <c r="BV3977" s="20">
        <v>6539</v>
      </c>
    </row>
    <row r="3978" spans="1:74" x14ac:dyDescent="0.25">
      <c r="A3978" s="20" t="s">
        <v>501</v>
      </c>
      <c r="B3978" s="20" t="s">
        <v>717</v>
      </c>
      <c r="C3978" s="20" t="s">
        <v>720</v>
      </c>
      <c r="D3978" s="1">
        <v>44564</v>
      </c>
      <c r="E3978">
        <v>238</v>
      </c>
      <c r="F3978">
        <v>5</v>
      </c>
      <c r="G3978">
        <v>5</v>
      </c>
      <c r="H3978">
        <v>2</v>
      </c>
      <c r="I3978">
        <v>1</v>
      </c>
      <c r="J3978">
        <v>164</v>
      </c>
      <c r="K3978">
        <v>11</v>
      </c>
      <c r="L3978">
        <v>14</v>
      </c>
      <c r="M3978">
        <v>1</v>
      </c>
      <c r="N3978">
        <v>41</v>
      </c>
      <c r="O3978">
        <v>37</v>
      </c>
      <c r="P3978">
        <v>1</v>
      </c>
      <c r="Q3978">
        <v>0</v>
      </c>
      <c r="R3978">
        <v>565</v>
      </c>
      <c r="S3978">
        <v>449</v>
      </c>
      <c r="T3978">
        <v>26</v>
      </c>
      <c r="U3978">
        <v>18</v>
      </c>
      <c r="V3978">
        <v>1</v>
      </c>
      <c r="W3978">
        <v>1868</v>
      </c>
      <c r="X3978">
        <v>1001</v>
      </c>
      <c r="Y3978">
        <v>92</v>
      </c>
      <c r="Z3978">
        <v>237</v>
      </c>
      <c r="AA3978">
        <v>20</v>
      </c>
      <c r="AB3978">
        <v>1723</v>
      </c>
      <c r="AC3978">
        <v>1073</v>
      </c>
      <c r="AD3978">
        <v>21</v>
      </c>
      <c r="AE3978">
        <v>229</v>
      </c>
      <c r="AF3978">
        <v>21</v>
      </c>
      <c r="AG3978">
        <v>426</v>
      </c>
      <c r="AH3978">
        <v>237</v>
      </c>
      <c r="AI3978">
        <v>1</v>
      </c>
      <c r="AJ3978">
        <v>58</v>
      </c>
      <c r="AK3978">
        <v>7</v>
      </c>
      <c r="AL3978">
        <v>89</v>
      </c>
      <c r="AM3978">
        <v>58</v>
      </c>
      <c r="AN3978">
        <v>4</v>
      </c>
      <c r="AO3978">
        <v>2</v>
      </c>
      <c r="AP3978">
        <v>1</v>
      </c>
      <c r="AQ3978">
        <v>0</v>
      </c>
      <c r="AR3978">
        <v>0</v>
      </c>
      <c r="AS3978">
        <v>0</v>
      </c>
      <c r="AT3978">
        <v>0</v>
      </c>
      <c r="AU3978">
        <v>0</v>
      </c>
      <c r="AV3978">
        <v>1</v>
      </c>
      <c r="AW3978">
        <v>0</v>
      </c>
      <c r="AX3978">
        <v>0</v>
      </c>
      <c r="AY3978">
        <v>0</v>
      </c>
      <c r="AZ3978">
        <v>0</v>
      </c>
      <c r="BA3978">
        <v>1</v>
      </c>
      <c r="BB3978">
        <v>0</v>
      </c>
      <c r="BC3978">
        <v>0</v>
      </c>
      <c r="BD3978">
        <v>0</v>
      </c>
      <c r="BE3978">
        <v>0</v>
      </c>
      <c r="BF3978">
        <v>0</v>
      </c>
      <c r="BG3978" s="20">
        <v>5</v>
      </c>
      <c r="BH3978" s="20">
        <v>1</v>
      </c>
      <c r="BI3978" s="20">
        <v>206</v>
      </c>
      <c r="BJ3978" s="20">
        <v>39</v>
      </c>
      <c r="BK3978" s="20">
        <v>507</v>
      </c>
      <c r="BL3978" s="20">
        <v>1448</v>
      </c>
      <c r="BM3978" s="20">
        <v>1412</v>
      </c>
      <c r="BN3978" s="20">
        <v>344</v>
      </c>
      <c r="BO3978" s="20">
        <v>80</v>
      </c>
      <c r="BP3978" s="20">
        <v>9190</v>
      </c>
      <c r="BQ3978" s="20">
        <v>4026</v>
      </c>
      <c r="BR3978" s="20">
        <v>0</v>
      </c>
      <c r="BS3978" s="20">
        <v>62</v>
      </c>
      <c r="BT3978" s="20">
        <v>1896</v>
      </c>
      <c r="BU3978" s="20">
        <v>300</v>
      </c>
      <c r="BV3978" s="20">
        <v>6557</v>
      </c>
    </row>
    <row r="3979" spans="1:74" x14ac:dyDescent="0.25">
      <c r="A3979" s="20" t="s">
        <v>501</v>
      </c>
      <c r="B3979" s="20" t="s">
        <v>717</v>
      </c>
      <c r="C3979" s="20" t="s">
        <v>720</v>
      </c>
      <c r="D3979" s="1">
        <v>44570</v>
      </c>
      <c r="E3979">
        <v>237</v>
      </c>
      <c r="F3979">
        <v>5</v>
      </c>
      <c r="G3979">
        <v>5</v>
      </c>
      <c r="H3979">
        <v>2</v>
      </c>
      <c r="I3979">
        <v>1</v>
      </c>
      <c r="J3979">
        <v>165</v>
      </c>
      <c r="K3979">
        <v>11</v>
      </c>
      <c r="L3979">
        <v>13</v>
      </c>
      <c r="M3979">
        <v>1</v>
      </c>
      <c r="N3979">
        <v>41</v>
      </c>
      <c r="O3979">
        <v>37</v>
      </c>
      <c r="P3979">
        <v>1</v>
      </c>
      <c r="Q3979">
        <v>0</v>
      </c>
      <c r="R3979">
        <v>565</v>
      </c>
      <c r="S3979">
        <v>453</v>
      </c>
      <c r="T3979">
        <v>25</v>
      </c>
      <c r="U3979">
        <v>17</v>
      </c>
      <c r="V3979">
        <v>1</v>
      </c>
      <c r="W3979">
        <v>1876</v>
      </c>
      <c r="X3979">
        <v>1044</v>
      </c>
      <c r="Y3979">
        <v>93</v>
      </c>
      <c r="Z3979">
        <v>235</v>
      </c>
      <c r="AA3979">
        <v>21</v>
      </c>
      <c r="AB3979">
        <v>1725</v>
      </c>
      <c r="AC3979">
        <v>1112</v>
      </c>
      <c r="AD3979">
        <v>21</v>
      </c>
      <c r="AE3979">
        <v>229</v>
      </c>
      <c r="AF3979">
        <v>21</v>
      </c>
      <c r="AG3979">
        <v>427</v>
      </c>
      <c r="AH3979">
        <v>247</v>
      </c>
      <c r="AI3979">
        <v>1</v>
      </c>
      <c r="AJ3979">
        <v>58</v>
      </c>
      <c r="AK3979">
        <v>7</v>
      </c>
      <c r="AL3979">
        <v>89</v>
      </c>
      <c r="AM3979">
        <v>59</v>
      </c>
      <c r="AN3979">
        <v>4</v>
      </c>
      <c r="AO3979">
        <v>2</v>
      </c>
      <c r="AP3979">
        <v>1</v>
      </c>
      <c r="AQ3979">
        <v>0</v>
      </c>
      <c r="AR3979">
        <v>0</v>
      </c>
      <c r="AS3979">
        <v>0</v>
      </c>
      <c r="AT3979">
        <v>0</v>
      </c>
      <c r="AU3979">
        <v>0</v>
      </c>
      <c r="AV3979">
        <v>1</v>
      </c>
      <c r="AW3979">
        <v>0</v>
      </c>
      <c r="AX3979">
        <v>0</v>
      </c>
      <c r="AY3979">
        <v>0</v>
      </c>
      <c r="AZ3979">
        <v>0</v>
      </c>
      <c r="BA3979">
        <v>1</v>
      </c>
      <c r="BB3979">
        <v>0</v>
      </c>
      <c r="BC3979">
        <v>0</v>
      </c>
      <c r="BD3979">
        <v>0</v>
      </c>
      <c r="BE3979">
        <v>0</v>
      </c>
      <c r="BF3979">
        <v>0</v>
      </c>
      <c r="BG3979" s="20">
        <v>5</v>
      </c>
      <c r="BH3979" s="20">
        <v>1</v>
      </c>
      <c r="BI3979" s="20">
        <v>206</v>
      </c>
      <c r="BJ3979" s="20">
        <v>39</v>
      </c>
      <c r="BK3979" s="20">
        <v>508</v>
      </c>
      <c r="BL3979" s="20">
        <v>1460</v>
      </c>
      <c r="BM3979" s="20">
        <v>1414</v>
      </c>
      <c r="BN3979" s="20">
        <v>347</v>
      </c>
      <c r="BO3979" s="20">
        <v>80</v>
      </c>
      <c r="BP3979" s="20">
        <v>9202</v>
      </c>
      <c r="BQ3979" s="20">
        <v>4338</v>
      </c>
      <c r="BR3979" s="20">
        <v>0</v>
      </c>
      <c r="BS3979" s="20">
        <v>63</v>
      </c>
      <c r="BT3979" s="20">
        <v>1878</v>
      </c>
      <c r="BU3979" s="20">
        <v>300</v>
      </c>
      <c r="BV3979" s="20">
        <v>6590</v>
      </c>
    </row>
    <row r="3980" spans="1:74" x14ac:dyDescent="0.25">
      <c r="A3980" s="20" t="s">
        <v>501</v>
      </c>
      <c r="B3980" s="20" t="s">
        <v>717</v>
      </c>
      <c r="C3980" s="20" t="s">
        <v>720</v>
      </c>
      <c r="D3980" s="1">
        <v>44578</v>
      </c>
      <c r="E3980">
        <v>235</v>
      </c>
      <c r="F3980">
        <v>5</v>
      </c>
      <c r="G3980">
        <v>5</v>
      </c>
      <c r="H3980">
        <v>2</v>
      </c>
      <c r="I3980">
        <v>1</v>
      </c>
      <c r="J3980">
        <v>164</v>
      </c>
      <c r="K3980">
        <v>13</v>
      </c>
      <c r="L3980">
        <v>11</v>
      </c>
      <c r="M3980">
        <v>1</v>
      </c>
      <c r="N3980">
        <v>41</v>
      </c>
      <c r="O3980">
        <v>36</v>
      </c>
      <c r="P3980">
        <v>1</v>
      </c>
      <c r="Q3980">
        <v>1</v>
      </c>
      <c r="R3980">
        <v>565</v>
      </c>
      <c r="S3980">
        <v>454</v>
      </c>
      <c r="T3980">
        <v>30</v>
      </c>
      <c r="U3980">
        <v>13</v>
      </c>
      <c r="V3980">
        <v>1</v>
      </c>
      <c r="W3980">
        <v>1881</v>
      </c>
      <c r="X3980">
        <v>1067</v>
      </c>
      <c r="Y3980">
        <v>98</v>
      </c>
      <c r="Z3980">
        <v>225</v>
      </c>
      <c r="AA3980">
        <v>22</v>
      </c>
      <c r="AB3980">
        <v>1719</v>
      </c>
      <c r="AC3980">
        <v>1137</v>
      </c>
      <c r="AD3980">
        <v>23</v>
      </c>
      <c r="AE3980">
        <v>222</v>
      </c>
      <c r="AF3980">
        <v>20</v>
      </c>
      <c r="AG3980">
        <v>428</v>
      </c>
      <c r="AH3980">
        <v>256</v>
      </c>
      <c r="AI3980">
        <v>1</v>
      </c>
      <c r="AJ3980">
        <v>59</v>
      </c>
      <c r="AK3980">
        <v>7</v>
      </c>
      <c r="AL3980">
        <v>88</v>
      </c>
      <c r="AM3980">
        <v>62</v>
      </c>
      <c r="AN3980">
        <v>4</v>
      </c>
      <c r="AO3980">
        <v>2</v>
      </c>
      <c r="AP3980">
        <v>1</v>
      </c>
      <c r="AQ3980">
        <v>0</v>
      </c>
      <c r="AR3980">
        <v>0</v>
      </c>
      <c r="AS3980">
        <v>0</v>
      </c>
      <c r="AT3980">
        <v>0</v>
      </c>
      <c r="AU3980">
        <v>0</v>
      </c>
      <c r="AV3980">
        <v>1</v>
      </c>
      <c r="AW3980">
        <v>0</v>
      </c>
      <c r="AX3980">
        <v>0</v>
      </c>
      <c r="AY3980">
        <v>0</v>
      </c>
      <c r="AZ3980">
        <v>0</v>
      </c>
      <c r="BA3980">
        <v>1</v>
      </c>
      <c r="BB3980">
        <v>0</v>
      </c>
      <c r="BC3980">
        <v>0</v>
      </c>
      <c r="BD3980">
        <v>0</v>
      </c>
      <c r="BE3980">
        <v>0</v>
      </c>
      <c r="BF3980">
        <v>0</v>
      </c>
      <c r="BG3980" s="20">
        <v>5</v>
      </c>
      <c r="BH3980" s="20">
        <v>1</v>
      </c>
      <c r="BI3980" s="20">
        <v>204</v>
      </c>
      <c r="BJ3980" s="20">
        <v>38</v>
      </c>
      <c r="BK3980" s="20">
        <v>507</v>
      </c>
      <c r="BL3980" s="20">
        <v>1467</v>
      </c>
      <c r="BM3980" s="20">
        <v>1414</v>
      </c>
      <c r="BN3980" s="20">
        <v>351</v>
      </c>
      <c r="BO3980" s="20">
        <v>79</v>
      </c>
      <c r="BP3980" s="20">
        <v>9195</v>
      </c>
      <c r="BQ3980" s="20">
        <v>4535</v>
      </c>
      <c r="BR3980" s="20">
        <v>0</v>
      </c>
      <c r="BS3980" s="20">
        <v>69</v>
      </c>
      <c r="BT3980" s="20">
        <v>1846</v>
      </c>
      <c r="BU3980" s="20">
        <v>301</v>
      </c>
      <c r="BV3980" s="20">
        <v>6619</v>
      </c>
    </row>
    <row r="3981" spans="1:74" x14ac:dyDescent="0.25">
      <c r="A3981" s="20" t="s">
        <v>501</v>
      </c>
      <c r="B3981" s="20" t="s">
        <v>717</v>
      </c>
      <c r="C3981" s="20" t="s">
        <v>720</v>
      </c>
      <c r="D3981" s="1">
        <v>44585</v>
      </c>
      <c r="E3981">
        <v>236</v>
      </c>
      <c r="F3981">
        <v>5</v>
      </c>
      <c r="G3981">
        <v>5</v>
      </c>
      <c r="H3981">
        <v>2</v>
      </c>
      <c r="I3981">
        <v>1</v>
      </c>
      <c r="J3981">
        <v>165</v>
      </c>
      <c r="K3981">
        <v>14</v>
      </c>
      <c r="L3981">
        <v>10</v>
      </c>
      <c r="M3981">
        <v>1</v>
      </c>
      <c r="N3981">
        <v>41</v>
      </c>
      <c r="O3981">
        <v>36</v>
      </c>
      <c r="P3981">
        <v>1</v>
      </c>
      <c r="Q3981">
        <v>1</v>
      </c>
      <c r="R3981">
        <v>566</v>
      </c>
      <c r="S3981">
        <v>456</v>
      </c>
      <c r="T3981">
        <v>31</v>
      </c>
      <c r="U3981">
        <v>12</v>
      </c>
      <c r="V3981">
        <v>1</v>
      </c>
      <c r="W3981">
        <v>1885</v>
      </c>
      <c r="X3981">
        <v>1072</v>
      </c>
      <c r="Y3981">
        <v>103</v>
      </c>
      <c r="Z3981">
        <v>219</v>
      </c>
      <c r="AA3981">
        <v>23</v>
      </c>
      <c r="AB3981">
        <v>1718</v>
      </c>
      <c r="AC3981">
        <v>1141</v>
      </c>
      <c r="AD3981">
        <v>23</v>
      </c>
      <c r="AE3981">
        <v>220</v>
      </c>
      <c r="AF3981">
        <v>20</v>
      </c>
      <c r="AG3981">
        <v>432</v>
      </c>
      <c r="AH3981">
        <v>259</v>
      </c>
      <c r="AI3981">
        <v>1</v>
      </c>
      <c r="AJ3981">
        <v>59</v>
      </c>
      <c r="AK3981">
        <v>7</v>
      </c>
      <c r="AL3981">
        <v>88</v>
      </c>
      <c r="AM3981">
        <v>66</v>
      </c>
      <c r="AN3981">
        <v>4</v>
      </c>
      <c r="AO3981">
        <v>2</v>
      </c>
      <c r="AP3981">
        <v>1</v>
      </c>
      <c r="AQ3981">
        <v>0</v>
      </c>
      <c r="AR3981">
        <v>0</v>
      </c>
      <c r="AS3981">
        <v>0</v>
      </c>
      <c r="AT3981">
        <v>0</v>
      </c>
      <c r="AU3981">
        <v>0</v>
      </c>
      <c r="AV3981">
        <v>1</v>
      </c>
      <c r="AW3981">
        <v>0</v>
      </c>
      <c r="AX3981">
        <v>0</v>
      </c>
      <c r="AY3981">
        <v>0</v>
      </c>
      <c r="AZ3981">
        <v>0</v>
      </c>
      <c r="BA3981">
        <v>1</v>
      </c>
      <c r="BB3981">
        <v>0</v>
      </c>
      <c r="BC3981">
        <v>0</v>
      </c>
      <c r="BD3981">
        <v>0</v>
      </c>
      <c r="BE3981">
        <v>0</v>
      </c>
      <c r="BF3981">
        <v>0</v>
      </c>
      <c r="BG3981" s="20">
        <v>5</v>
      </c>
      <c r="BH3981" s="20">
        <v>1</v>
      </c>
      <c r="BI3981" s="20">
        <v>204</v>
      </c>
      <c r="BJ3981" s="20">
        <v>38</v>
      </c>
      <c r="BK3981" s="20">
        <v>510</v>
      </c>
      <c r="BL3981" s="20">
        <v>1469</v>
      </c>
      <c r="BM3981" s="20">
        <v>1415</v>
      </c>
      <c r="BN3981" s="20">
        <v>355</v>
      </c>
      <c r="BO3981" s="20">
        <v>79</v>
      </c>
      <c r="BP3981" s="20">
        <v>9195</v>
      </c>
      <c r="BQ3981" s="20">
        <v>4575</v>
      </c>
      <c r="BR3981" s="20">
        <v>0</v>
      </c>
      <c r="BS3981" s="20">
        <v>70</v>
      </c>
      <c r="BT3981" s="20">
        <v>1842</v>
      </c>
      <c r="BU3981" s="20">
        <v>302</v>
      </c>
      <c r="BV3981" s="20">
        <v>6622</v>
      </c>
    </row>
    <row r="3982" spans="1:74" x14ac:dyDescent="0.25">
      <c r="A3982" s="20" t="s">
        <v>501</v>
      </c>
      <c r="B3982" s="20" t="s">
        <v>717</v>
      </c>
      <c r="C3982" s="20" t="s">
        <v>720</v>
      </c>
      <c r="D3982" s="1">
        <v>44593</v>
      </c>
      <c r="E3982">
        <v>235</v>
      </c>
      <c r="F3982">
        <v>5</v>
      </c>
      <c r="G3982">
        <v>5</v>
      </c>
      <c r="H3982">
        <v>2</v>
      </c>
      <c r="I3982">
        <v>1</v>
      </c>
      <c r="J3982">
        <v>165</v>
      </c>
      <c r="K3982">
        <v>14</v>
      </c>
      <c r="L3982">
        <v>10</v>
      </c>
      <c r="M3982">
        <v>0</v>
      </c>
      <c r="N3982">
        <v>40</v>
      </c>
      <c r="O3982">
        <v>35</v>
      </c>
      <c r="P3982">
        <v>1</v>
      </c>
      <c r="Q3982">
        <v>1</v>
      </c>
      <c r="R3982">
        <v>570</v>
      </c>
      <c r="S3982">
        <v>462</v>
      </c>
      <c r="T3982">
        <v>32</v>
      </c>
      <c r="U3982">
        <v>11</v>
      </c>
      <c r="V3982">
        <v>3</v>
      </c>
      <c r="W3982">
        <v>1884</v>
      </c>
      <c r="X3982">
        <v>1090</v>
      </c>
      <c r="Y3982">
        <v>105</v>
      </c>
      <c r="Z3982">
        <v>213</v>
      </c>
      <c r="AA3982">
        <v>22</v>
      </c>
      <c r="AB3982">
        <v>1723</v>
      </c>
      <c r="AC3982">
        <v>1158</v>
      </c>
      <c r="AD3982">
        <v>24</v>
      </c>
      <c r="AE3982">
        <v>217</v>
      </c>
      <c r="AF3982">
        <v>20</v>
      </c>
      <c r="AG3982">
        <v>434</v>
      </c>
      <c r="AH3982">
        <v>264</v>
      </c>
      <c r="AI3982">
        <v>4</v>
      </c>
      <c r="AJ3982">
        <v>57</v>
      </c>
      <c r="AK3982">
        <v>7</v>
      </c>
      <c r="AL3982">
        <v>87</v>
      </c>
      <c r="AM3982">
        <v>65</v>
      </c>
      <c r="AN3982">
        <v>4</v>
      </c>
      <c r="AO3982">
        <v>2</v>
      </c>
      <c r="AP3982">
        <v>1</v>
      </c>
      <c r="AQ3982">
        <v>0</v>
      </c>
      <c r="AR3982">
        <v>0</v>
      </c>
      <c r="AS3982">
        <v>0</v>
      </c>
      <c r="AT3982">
        <v>0</v>
      </c>
      <c r="AU3982">
        <v>0</v>
      </c>
      <c r="AV3982">
        <v>1</v>
      </c>
      <c r="AW3982">
        <v>0</v>
      </c>
      <c r="AX3982">
        <v>0</v>
      </c>
      <c r="AY3982">
        <v>0</v>
      </c>
      <c r="AZ3982">
        <v>0</v>
      </c>
      <c r="BA3982">
        <v>1</v>
      </c>
      <c r="BB3982">
        <v>0</v>
      </c>
      <c r="BC3982">
        <v>0</v>
      </c>
      <c r="BD3982">
        <v>0</v>
      </c>
      <c r="BE3982">
        <v>0</v>
      </c>
      <c r="BF3982">
        <v>0</v>
      </c>
      <c r="BG3982" s="20">
        <v>5</v>
      </c>
      <c r="BH3982" s="20">
        <v>1</v>
      </c>
      <c r="BI3982" s="20">
        <v>203</v>
      </c>
      <c r="BJ3982" s="20">
        <v>37</v>
      </c>
      <c r="BK3982" s="20">
        <v>513</v>
      </c>
      <c r="BL3982" s="20">
        <v>1475</v>
      </c>
      <c r="BM3982" s="20">
        <v>1420</v>
      </c>
      <c r="BN3982" s="20">
        <v>356</v>
      </c>
      <c r="BO3982" s="20">
        <v>78</v>
      </c>
      <c r="BP3982" s="20">
        <v>9201</v>
      </c>
      <c r="BQ3982" s="20">
        <v>4733</v>
      </c>
      <c r="BR3982" s="20">
        <v>0</v>
      </c>
      <c r="BS3982" s="20">
        <v>80</v>
      </c>
      <c r="BT3982" s="20">
        <v>1819</v>
      </c>
      <c r="BU3982" s="20">
        <v>305</v>
      </c>
      <c r="BV3982" s="20">
        <v>6651</v>
      </c>
    </row>
    <row r="3983" spans="1:74" x14ac:dyDescent="0.25">
      <c r="A3983" s="20" t="s">
        <v>501</v>
      </c>
      <c r="B3983" s="20" t="s">
        <v>717</v>
      </c>
      <c r="C3983" s="20" t="s">
        <v>720</v>
      </c>
      <c r="D3983" s="1">
        <v>44599</v>
      </c>
      <c r="E3983">
        <v>234</v>
      </c>
      <c r="F3983">
        <v>5</v>
      </c>
      <c r="G3983">
        <v>5</v>
      </c>
      <c r="H3983">
        <v>2</v>
      </c>
      <c r="I3983">
        <v>1</v>
      </c>
      <c r="J3983">
        <v>165</v>
      </c>
      <c r="K3983">
        <v>13</v>
      </c>
      <c r="L3983">
        <v>10</v>
      </c>
      <c r="M3983">
        <v>0</v>
      </c>
      <c r="N3983">
        <v>40</v>
      </c>
      <c r="O3983">
        <v>35</v>
      </c>
      <c r="P3983">
        <v>1</v>
      </c>
      <c r="Q3983">
        <v>1</v>
      </c>
      <c r="R3983">
        <v>571</v>
      </c>
      <c r="S3983">
        <v>463</v>
      </c>
      <c r="T3983">
        <v>32</v>
      </c>
      <c r="U3983">
        <v>11</v>
      </c>
      <c r="V3983">
        <v>3</v>
      </c>
      <c r="W3983">
        <v>1888</v>
      </c>
      <c r="X3983">
        <v>1101</v>
      </c>
      <c r="Y3983">
        <v>106</v>
      </c>
      <c r="Z3983">
        <v>213</v>
      </c>
      <c r="AA3983">
        <v>22</v>
      </c>
      <c r="AB3983">
        <v>1729</v>
      </c>
      <c r="AC3983">
        <v>1168</v>
      </c>
      <c r="AD3983">
        <v>24</v>
      </c>
      <c r="AE3983">
        <v>218</v>
      </c>
      <c r="AF3983">
        <v>20</v>
      </c>
      <c r="AG3983">
        <v>439</v>
      </c>
      <c r="AH3983">
        <v>269</v>
      </c>
      <c r="AI3983">
        <v>5</v>
      </c>
      <c r="AJ3983">
        <v>57</v>
      </c>
      <c r="AK3983">
        <v>7</v>
      </c>
      <c r="AL3983">
        <v>87</v>
      </c>
      <c r="AM3983">
        <v>66</v>
      </c>
      <c r="AN3983">
        <v>4</v>
      </c>
      <c r="AO3983">
        <v>2</v>
      </c>
      <c r="AP3983">
        <v>1</v>
      </c>
      <c r="AQ3983">
        <v>0</v>
      </c>
      <c r="AR3983">
        <v>0</v>
      </c>
      <c r="AS3983">
        <v>0</v>
      </c>
      <c r="AT3983">
        <v>0</v>
      </c>
      <c r="AU3983">
        <v>0</v>
      </c>
      <c r="AV3983">
        <v>1</v>
      </c>
      <c r="AW3983">
        <v>0</v>
      </c>
      <c r="AX3983">
        <v>0</v>
      </c>
      <c r="AY3983">
        <v>0</v>
      </c>
      <c r="AZ3983">
        <v>0</v>
      </c>
      <c r="BA3983">
        <v>1</v>
      </c>
      <c r="BB3983">
        <v>0</v>
      </c>
      <c r="BC3983">
        <v>0</v>
      </c>
      <c r="BD3983">
        <v>0</v>
      </c>
      <c r="BE3983">
        <v>0</v>
      </c>
      <c r="BF3983">
        <v>0</v>
      </c>
      <c r="BG3983" s="20">
        <v>5</v>
      </c>
      <c r="BH3983" s="20">
        <v>1</v>
      </c>
      <c r="BI3983" s="20">
        <v>203</v>
      </c>
      <c r="BJ3983" s="20">
        <v>37</v>
      </c>
      <c r="BK3983" s="20">
        <v>515</v>
      </c>
      <c r="BL3983" s="20">
        <v>1478</v>
      </c>
      <c r="BM3983" s="20">
        <v>1427</v>
      </c>
      <c r="BN3983" s="20">
        <v>359</v>
      </c>
      <c r="BO3983" s="20">
        <v>78</v>
      </c>
      <c r="BP3983" s="20">
        <v>9236</v>
      </c>
      <c r="BQ3983" s="20">
        <v>4784</v>
      </c>
      <c r="BR3983" s="20">
        <v>0</v>
      </c>
      <c r="BS3983" s="20">
        <v>84</v>
      </c>
      <c r="BT3983" s="20">
        <v>1814</v>
      </c>
      <c r="BU3983" s="20">
        <v>319</v>
      </c>
      <c r="BV3983" s="20">
        <v>6675</v>
      </c>
    </row>
    <row r="3984" spans="1:74" x14ac:dyDescent="0.25">
      <c r="A3984" s="20" t="s">
        <v>501</v>
      </c>
      <c r="B3984" s="20" t="s">
        <v>717</v>
      </c>
      <c r="C3984" s="20" t="s">
        <v>720</v>
      </c>
      <c r="D3984" s="1">
        <v>44606</v>
      </c>
      <c r="E3984">
        <v>234</v>
      </c>
      <c r="F3984">
        <v>6</v>
      </c>
      <c r="G3984">
        <v>5</v>
      </c>
      <c r="H3984">
        <v>2</v>
      </c>
      <c r="I3984">
        <v>1</v>
      </c>
      <c r="J3984">
        <v>165</v>
      </c>
      <c r="K3984">
        <v>13</v>
      </c>
      <c r="L3984">
        <v>10</v>
      </c>
      <c r="M3984">
        <v>0</v>
      </c>
      <c r="N3984">
        <v>40</v>
      </c>
      <c r="O3984">
        <v>34</v>
      </c>
      <c r="P3984">
        <v>1</v>
      </c>
      <c r="Q3984">
        <v>1</v>
      </c>
      <c r="R3984">
        <v>573</v>
      </c>
      <c r="S3984">
        <v>464</v>
      </c>
      <c r="T3984">
        <v>33</v>
      </c>
      <c r="U3984">
        <v>11</v>
      </c>
      <c r="V3984">
        <v>3</v>
      </c>
      <c r="W3984">
        <v>1892</v>
      </c>
      <c r="X3984">
        <v>1109</v>
      </c>
      <c r="Y3984">
        <v>112</v>
      </c>
      <c r="Z3984">
        <v>209</v>
      </c>
      <c r="AA3984">
        <v>24</v>
      </c>
      <c r="AB3984">
        <v>1735</v>
      </c>
      <c r="AC3984">
        <v>1178</v>
      </c>
      <c r="AD3984">
        <v>25</v>
      </c>
      <c r="AE3984">
        <v>216</v>
      </c>
      <c r="AF3984">
        <v>21</v>
      </c>
      <c r="AG3984">
        <v>443</v>
      </c>
      <c r="AH3984">
        <v>274</v>
      </c>
      <c r="AI3984">
        <v>6</v>
      </c>
      <c r="AJ3984">
        <v>58</v>
      </c>
      <c r="AK3984">
        <v>7</v>
      </c>
      <c r="AL3984">
        <v>87</v>
      </c>
      <c r="AM3984">
        <v>66</v>
      </c>
      <c r="AN3984">
        <v>4</v>
      </c>
      <c r="AO3984">
        <v>2</v>
      </c>
      <c r="AP3984">
        <v>1</v>
      </c>
      <c r="AQ3984">
        <v>0</v>
      </c>
      <c r="AR3984">
        <v>1</v>
      </c>
      <c r="AS3984">
        <v>0</v>
      </c>
      <c r="AT3984">
        <v>0</v>
      </c>
      <c r="AU3984">
        <v>0</v>
      </c>
      <c r="AV3984">
        <v>1</v>
      </c>
      <c r="AW3984">
        <v>0</v>
      </c>
      <c r="AX3984">
        <v>0</v>
      </c>
      <c r="AY3984">
        <v>0</v>
      </c>
      <c r="AZ3984">
        <v>0</v>
      </c>
      <c r="BA3984">
        <v>1</v>
      </c>
      <c r="BB3984">
        <v>0</v>
      </c>
      <c r="BC3984">
        <v>0</v>
      </c>
      <c r="BD3984">
        <v>0</v>
      </c>
      <c r="BE3984">
        <v>0</v>
      </c>
      <c r="BF3984">
        <v>0</v>
      </c>
      <c r="BG3984" s="20">
        <v>5</v>
      </c>
      <c r="BH3984" s="20">
        <v>1</v>
      </c>
      <c r="BI3984" s="20">
        <v>203</v>
      </c>
      <c r="BJ3984" s="20">
        <v>37</v>
      </c>
      <c r="BK3984" s="20">
        <v>516</v>
      </c>
      <c r="BL3984" s="20">
        <v>1479</v>
      </c>
      <c r="BM3984" s="20">
        <v>1433</v>
      </c>
      <c r="BN3984" s="20">
        <v>362</v>
      </c>
      <c r="BO3984" s="20">
        <v>78</v>
      </c>
      <c r="BP3984" s="20">
        <v>9250</v>
      </c>
      <c r="BQ3984" s="20">
        <v>4848</v>
      </c>
      <c r="BR3984" s="20">
        <v>0</v>
      </c>
      <c r="BS3984" s="20">
        <v>102</v>
      </c>
      <c r="BT3984" s="20">
        <v>1796</v>
      </c>
      <c r="BU3984" s="20">
        <v>316</v>
      </c>
      <c r="BV3984" s="20">
        <v>6703</v>
      </c>
    </row>
    <row r="3985" spans="1:74" x14ac:dyDescent="0.25">
      <c r="A3985" s="20" t="s">
        <v>501</v>
      </c>
      <c r="B3985" s="20" t="s">
        <v>717</v>
      </c>
      <c r="C3985" s="20" t="s">
        <v>720</v>
      </c>
      <c r="D3985" s="1">
        <v>44606</v>
      </c>
      <c r="W3985">
        <v>1</v>
      </c>
      <c r="BG3985" s="20"/>
      <c r="BH3985" s="20"/>
      <c r="BI3985" s="20"/>
      <c r="BJ3985" s="20"/>
      <c r="BK3985" s="20"/>
      <c r="BL3985" s="20">
        <v>1</v>
      </c>
      <c r="BM3985" s="20"/>
      <c r="BN3985" s="20"/>
      <c r="BO3985" s="20"/>
      <c r="BP3985" s="20">
        <v>1</v>
      </c>
      <c r="BQ3985" s="20"/>
      <c r="BR3985" s="20"/>
      <c r="BS3985" s="20"/>
      <c r="BT3985" s="20"/>
      <c r="BU3985" s="20">
        <v>1</v>
      </c>
      <c r="BV3985" s="20"/>
    </row>
    <row r="3986" spans="1:74" x14ac:dyDescent="0.25">
      <c r="A3986" s="20" t="s">
        <v>501</v>
      </c>
      <c r="B3986" s="20" t="s">
        <v>502</v>
      </c>
      <c r="C3986" s="20" t="s">
        <v>503</v>
      </c>
      <c r="D3986" s="1">
        <v>44493</v>
      </c>
      <c r="E3986">
        <v>148</v>
      </c>
      <c r="F3986">
        <v>8</v>
      </c>
      <c r="G3986">
        <v>2</v>
      </c>
      <c r="H3986">
        <v>0</v>
      </c>
      <c r="I3986">
        <v>0</v>
      </c>
      <c r="J3986">
        <v>56</v>
      </c>
      <c r="K3986">
        <v>4</v>
      </c>
      <c r="L3986">
        <v>3</v>
      </c>
      <c r="M3986">
        <v>1</v>
      </c>
      <c r="N3986">
        <v>37</v>
      </c>
      <c r="O3986">
        <v>0</v>
      </c>
      <c r="P3986">
        <v>0</v>
      </c>
      <c r="Q3986">
        <v>0</v>
      </c>
      <c r="R3986">
        <v>828</v>
      </c>
      <c r="S3986">
        <v>0</v>
      </c>
      <c r="T3986">
        <v>634</v>
      </c>
      <c r="U3986">
        <v>7</v>
      </c>
      <c r="V3986">
        <v>8</v>
      </c>
      <c r="W3986">
        <v>1233</v>
      </c>
      <c r="X3986">
        <v>0</v>
      </c>
      <c r="Y3986">
        <v>164</v>
      </c>
      <c r="Z3986">
        <v>110</v>
      </c>
      <c r="AA3986">
        <v>77</v>
      </c>
      <c r="AB3986">
        <v>1297</v>
      </c>
      <c r="AC3986">
        <v>160</v>
      </c>
      <c r="AD3986">
        <v>26</v>
      </c>
      <c r="AE3986">
        <v>130</v>
      </c>
      <c r="AF3986">
        <v>45</v>
      </c>
      <c r="AG3986">
        <v>201</v>
      </c>
      <c r="AH3986">
        <v>0</v>
      </c>
      <c r="AI3986">
        <v>18</v>
      </c>
      <c r="AJ3986">
        <v>35</v>
      </c>
      <c r="AK3986">
        <v>20</v>
      </c>
      <c r="AL3986">
        <v>89</v>
      </c>
      <c r="AM3986">
        <v>0</v>
      </c>
      <c r="AN3986">
        <v>27</v>
      </c>
      <c r="AO3986">
        <v>0</v>
      </c>
      <c r="AP3986">
        <v>1</v>
      </c>
      <c r="AQ3986">
        <v>0</v>
      </c>
      <c r="AR3986">
        <v>0</v>
      </c>
      <c r="AS3986">
        <v>0</v>
      </c>
      <c r="AT3986">
        <v>0</v>
      </c>
      <c r="AU3986">
        <v>0</v>
      </c>
      <c r="AV3986">
        <v>0</v>
      </c>
      <c r="AW3986">
        <v>0</v>
      </c>
      <c r="AX3986">
        <v>0</v>
      </c>
      <c r="AY3986">
        <v>0</v>
      </c>
      <c r="AZ3986">
        <v>2</v>
      </c>
      <c r="BA3986">
        <v>0</v>
      </c>
      <c r="BB3986">
        <v>34</v>
      </c>
      <c r="BC3986">
        <v>33</v>
      </c>
      <c r="BD3986">
        <v>0</v>
      </c>
      <c r="BE3986">
        <v>7</v>
      </c>
      <c r="BF3986">
        <v>3</v>
      </c>
      <c r="BG3986" s="20"/>
      <c r="BH3986" s="20"/>
      <c r="BI3986" s="20"/>
      <c r="BJ3986" s="20"/>
      <c r="BK3986" s="20"/>
      <c r="BL3986" s="20"/>
      <c r="BM3986" s="20"/>
      <c r="BN3986" s="20"/>
      <c r="BO3986" s="20"/>
      <c r="BP3986" s="20"/>
      <c r="BQ3986" s="20"/>
      <c r="BR3986" s="20"/>
      <c r="BS3986" s="20"/>
      <c r="BT3986" s="20"/>
      <c r="BU3986" s="20"/>
      <c r="BV3986" s="20"/>
    </row>
    <row r="3987" spans="1:74" x14ac:dyDescent="0.25">
      <c r="A3987" s="20" t="s">
        <v>501</v>
      </c>
      <c r="B3987" s="20" t="s">
        <v>502</v>
      </c>
      <c r="C3987" s="20" t="s">
        <v>503</v>
      </c>
      <c r="D3987" s="1">
        <v>44500</v>
      </c>
      <c r="E3987">
        <v>148</v>
      </c>
      <c r="F3987">
        <v>8</v>
      </c>
      <c r="G3987">
        <v>3</v>
      </c>
      <c r="H3987">
        <v>0</v>
      </c>
      <c r="I3987">
        <v>0</v>
      </c>
      <c r="J3987">
        <v>64</v>
      </c>
      <c r="K3987">
        <v>4</v>
      </c>
      <c r="L3987">
        <v>3</v>
      </c>
      <c r="M3987">
        <v>1</v>
      </c>
      <c r="N3987">
        <v>37</v>
      </c>
      <c r="O3987">
        <v>0</v>
      </c>
      <c r="P3987">
        <v>27</v>
      </c>
      <c r="Q3987">
        <v>0</v>
      </c>
      <c r="R3987">
        <v>827</v>
      </c>
      <c r="S3987">
        <v>0</v>
      </c>
      <c r="T3987">
        <v>663</v>
      </c>
      <c r="U3987">
        <v>7</v>
      </c>
      <c r="V3987">
        <v>7</v>
      </c>
      <c r="W3987">
        <v>1237</v>
      </c>
      <c r="X3987">
        <v>0</v>
      </c>
      <c r="Y3987">
        <v>205</v>
      </c>
      <c r="Z3987">
        <v>110</v>
      </c>
      <c r="AA3987">
        <v>75</v>
      </c>
      <c r="AB3987">
        <v>1290</v>
      </c>
      <c r="AC3987">
        <v>220</v>
      </c>
      <c r="AD3987">
        <v>26</v>
      </c>
      <c r="AE3987">
        <v>130</v>
      </c>
      <c r="AF3987">
        <v>44</v>
      </c>
      <c r="AG3987">
        <v>204</v>
      </c>
      <c r="AH3987">
        <v>0</v>
      </c>
      <c r="AI3987">
        <v>22</v>
      </c>
      <c r="AJ3987">
        <v>34</v>
      </c>
      <c r="AK3987">
        <v>20</v>
      </c>
      <c r="AL3987">
        <v>89</v>
      </c>
      <c r="AM3987">
        <v>0</v>
      </c>
      <c r="AN3987">
        <v>60</v>
      </c>
      <c r="AO3987">
        <v>0</v>
      </c>
      <c r="AP3987">
        <v>1</v>
      </c>
      <c r="AQ3987">
        <v>0</v>
      </c>
      <c r="AR3987">
        <v>0</v>
      </c>
      <c r="AS3987">
        <v>0</v>
      </c>
      <c r="AT3987">
        <v>0</v>
      </c>
      <c r="AU3987">
        <v>0</v>
      </c>
      <c r="AV3987">
        <v>0</v>
      </c>
      <c r="AW3987">
        <v>0</v>
      </c>
      <c r="AX3987">
        <v>0</v>
      </c>
      <c r="AY3987">
        <v>0</v>
      </c>
      <c r="AZ3987">
        <v>2</v>
      </c>
      <c r="BA3987">
        <v>0</v>
      </c>
      <c r="BB3987">
        <v>34</v>
      </c>
      <c r="BC3987">
        <v>33</v>
      </c>
      <c r="BD3987">
        <v>0</v>
      </c>
      <c r="BE3987">
        <v>7</v>
      </c>
      <c r="BF3987">
        <v>3</v>
      </c>
      <c r="BG3987" s="20"/>
      <c r="BH3987" s="20"/>
      <c r="BI3987" s="20"/>
      <c r="BJ3987" s="20"/>
      <c r="BK3987" s="20"/>
      <c r="BL3987" s="20"/>
      <c r="BM3987" s="20"/>
      <c r="BN3987" s="20"/>
      <c r="BO3987" s="20"/>
      <c r="BP3987" s="20"/>
      <c r="BQ3987" s="20"/>
      <c r="BR3987" s="20"/>
      <c r="BS3987" s="20"/>
      <c r="BT3987" s="20"/>
      <c r="BU3987" s="20"/>
      <c r="BV3987" s="20"/>
    </row>
    <row r="3988" spans="1:74" x14ac:dyDescent="0.25">
      <c r="A3988" s="20" t="s">
        <v>501</v>
      </c>
      <c r="B3988" s="20" t="s">
        <v>502</v>
      </c>
      <c r="C3988" s="20" t="s">
        <v>503</v>
      </c>
      <c r="D3988" s="1">
        <v>44507</v>
      </c>
      <c r="E3988">
        <v>148</v>
      </c>
      <c r="F3988">
        <v>8</v>
      </c>
      <c r="G3988">
        <v>4</v>
      </c>
      <c r="H3988">
        <v>0</v>
      </c>
      <c r="I3988">
        <v>0</v>
      </c>
      <c r="J3988">
        <v>77</v>
      </c>
      <c r="K3988">
        <v>4</v>
      </c>
      <c r="L3988">
        <v>3</v>
      </c>
      <c r="M3988">
        <v>0</v>
      </c>
      <c r="N3988">
        <v>36</v>
      </c>
      <c r="O3988">
        <v>28</v>
      </c>
      <c r="P3988">
        <v>2</v>
      </c>
      <c r="Q3988">
        <v>0</v>
      </c>
      <c r="R3988">
        <v>827</v>
      </c>
      <c r="S3988">
        <v>688</v>
      </c>
      <c r="T3988">
        <v>33</v>
      </c>
      <c r="U3988">
        <v>7</v>
      </c>
      <c r="V3988">
        <v>7</v>
      </c>
      <c r="W3988">
        <v>1243</v>
      </c>
      <c r="X3988">
        <v>335</v>
      </c>
      <c r="Y3988">
        <v>32</v>
      </c>
      <c r="Z3988">
        <v>108</v>
      </c>
      <c r="AA3988">
        <v>75</v>
      </c>
      <c r="AB3988">
        <v>1287</v>
      </c>
      <c r="AC3988">
        <v>318</v>
      </c>
      <c r="AD3988">
        <v>26</v>
      </c>
      <c r="AE3988">
        <v>130</v>
      </c>
      <c r="AF3988">
        <v>43</v>
      </c>
      <c r="AG3988">
        <v>206</v>
      </c>
      <c r="AH3988">
        <v>27</v>
      </c>
      <c r="AI3988">
        <v>7</v>
      </c>
      <c r="AJ3988">
        <v>34</v>
      </c>
      <c r="AK3988">
        <v>19</v>
      </c>
      <c r="AL3988">
        <v>88</v>
      </c>
      <c r="AM3988">
        <v>67</v>
      </c>
      <c r="AN3988">
        <v>3</v>
      </c>
      <c r="AO3988">
        <v>0</v>
      </c>
      <c r="AP3988">
        <v>0</v>
      </c>
      <c r="AQ3988">
        <v>0</v>
      </c>
      <c r="AR3988">
        <v>0</v>
      </c>
      <c r="AS3988">
        <v>0</v>
      </c>
      <c r="AT3988">
        <v>0</v>
      </c>
      <c r="AU3988">
        <v>0</v>
      </c>
      <c r="AV3988">
        <v>0</v>
      </c>
      <c r="AW3988">
        <v>0</v>
      </c>
      <c r="AX3988">
        <v>0</v>
      </c>
      <c r="AY3988">
        <v>0</v>
      </c>
      <c r="AZ3988">
        <v>0</v>
      </c>
      <c r="BA3988">
        <v>0</v>
      </c>
      <c r="BB3988">
        <v>0</v>
      </c>
      <c r="BC3988">
        <v>0</v>
      </c>
      <c r="BD3988">
        <v>0</v>
      </c>
      <c r="BE3988">
        <v>0</v>
      </c>
      <c r="BF3988">
        <v>0</v>
      </c>
      <c r="BG3988" s="20">
        <v>8</v>
      </c>
      <c r="BH3988" s="20">
        <v>0</v>
      </c>
      <c r="BI3988" s="20">
        <v>139</v>
      </c>
      <c r="BJ3988" s="20">
        <v>34</v>
      </c>
      <c r="BK3988" s="20">
        <v>771</v>
      </c>
      <c r="BL3988" s="20">
        <v>975</v>
      </c>
      <c r="BM3988" s="20">
        <v>1062</v>
      </c>
      <c r="BN3988" s="20">
        <v>142</v>
      </c>
      <c r="BO3988" s="20">
        <v>83</v>
      </c>
      <c r="BP3988" s="20"/>
      <c r="BQ3988" s="20"/>
      <c r="BR3988" s="20"/>
      <c r="BS3988" s="20"/>
      <c r="BT3988" s="20"/>
      <c r="BU3988" s="20"/>
      <c r="BV3988" s="20"/>
    </row>
    <row r="3989" spans="1:74" x14ac:dyDescent="0.25">
      <c r="A3989" s="20" t="s">
        <v>501</v>
      </c>
      <c r="B3989" s="20" t="s">
        <v>502</v>
      </c>
      <c r="C3989" s="20" t="s">
        <v>503</v>
      </c>
      <c r="D3989" s="1">
        <v>44514</v>
      </c>
      <c r="E3989">
        <v>149</v>
      </c>
      <c r="F3989">
        <v>8</v>
      </c>
      <c r="G3989">
        <v>5</v>
      </c>
      <c r="H3989">
        <v>0</v>
      </c>
      <c r="I3989">
        <v>0</v>
      </c>
      <c r="J3989">
        <v>85</v>
      </c>
      <c r="K3989">
        <v>4</v>
      </c>
      <c r="L3989">
        <v>3</v>
      </c>
      <c r="M3989">
        <v>0</v>
      </c>
      <c r="N3989">
        <v>36</v>
      </c>
      <c r="O3989">
        <v>29</v>
      </c>
      <c r="P3989">
        <v>2</v>
      </c>
      <c r="Q3989">
        <v>0</v>
      </c>
      <c r="R3989">
        <v>823</v>
      </c>
      <c r="S3989">
        <v>699</v>
      </c>
      <c r="T3989">
        <v>34</v>
      </c>
      <c r="U3989">
        <v>6</v>
      </c>
      <c r="V3989">
        <v>7</v>
      </c>
      <c r="W3989">
        <v>1246</v>
      </c>
      <c r="X3989">
        <v>434</v>
      </c>
      <c r="Y3989">
        <v>32</v>
      </c>
      <c r="Z3989">
        <v>105</v>
      </c>
      <c r="AA3989">
        <v>74</v>
      </c>
      <c r="AB3989">
        <v>1284</v>
      </c>
      <c r="AC3989">
        <v>403</v>
      </c>
      <c r="AD3989">
        <v>25</v>
      </c>
      <c r="AE3989">
        <v>130</v>
      </c>
      <c r="AF3989">
        <v>47</v>
      </c>
      <c r="AG3989">
        <v>210</v>
      </c>
      <c r="AH3989">
        <v>33</v>
      </c>
      <c r="AI3989">
        <v>7</v>
      </c>
      <c r="AJ3989">
        <v>33</v>
      </c>
      <c r="AK3989">
        <v>21</v>
      </c>
      <c r="AL3989">
        <v>89</v>
      </c>
      <c r="AM3989">
        <v>72</v>
      </c>
      <c r="AN3989">
        <v>3</v>
      </c>
      <c r="AO3989">
        <v>0</v>
      </c>
      <c r="AP3989">
        <v>0</v>
      </c>
      <c r="AQ3989">
        <v>0</v>
      </c>
      <c r="AR3989">
        <v>0</v>
      </c>
      <c r="AS3989">
        <v>0</v>
      </c>
      <c r="AT3989">
        <v>0</v>
      </c>
      <c r="AU3989">
        <v>0</v>
      </c>
      <c r="AV3989">
        <v>0</v>
      </c>
      <c r="AW3989">
        <v>0</v>
      </c>
      <c r="AX3989">
        <v>0</v>
      </c>
      <c r="AY3989">
        <v>0</v>
      </c>
      <c r="AZ3989">
        <v>0</v>
      </c>
      <c r="BA3989">
        <v>0</v>
      </c>
      <c r="BB3989">
        <v>0</v>
      </c>
      <c r="BC3989">
        <v>0</v>
      </c>
      <c r="BD3989">
        <v>0</v>
      </c>
      <c r="BE3989">
        <v>0</v>
      </c>
      <c r="BF3989">
        <v>0</v>
      </c>
      <c r="BG3989" s="20">
        <v>8</v>
      </c>
      <c r="BH3989" s="20">
        <v>0</v>
      </c>
      <c r="BI3989" s="20">
        <v>140</v>
      </c>
      <c r="BJ3989" s="20">
        <v>34</v>
      </c>
      <c r="BK3989" s="20">
        <v>767</v>
      </c>
      <c r="BL3989" s="20">
        <v>982</v>
      </c>
      <c r="BM3989" s="20">
        <v>1057</v>
      </c>
      <c r="BN3989" s="20">
        <v>144</v>
      </c>
      <c r="BO3989" s="20">
        <v>84</v>
      </c>
      <c r="BP3989" s="20"/>
      <c r="BQ3989" s="20"/>
      <c r="BR3989" s="20"/>
      <c r="BS3989" s="20"/>
      <c r="BT3989" s="20"/>
      <c r="BU3989" s="20"/>
      <c r="BV3989" s="20"/>
    </row>
    <row r="3990" spans="1:74" x14ac:dyDescent="0.25">
      <c r="A3990" s="20" t="s">
        <v>501</v>
      </c>
      <c r="B3990" s="20" t="s">
        <v>502</v>
      </c>
      <c r="C3990" s="20" t="s">
        <v>503</v>
      </c>
      <c r="D3990" s="1">
        <v>44521</v>
      </c>
      <c r="E3990">
        <v>149</v>
      </c>
      <c r="F3990">
        <v>8</v>
      </c>
      <c r="G3990">
        <v>6</v>
      </c>
      <c r="H3990">
        <v>0</v>
      </c>
      <c r="I3990">
        <v>0</v>
      </c>
      <c r="J3990">
        <v>96</v>
      </c>
      <c r="K3990">
        <v>4</v>
      </c>
      <c r="L3990">
        <v>3</v>
      </c>
      <c r="M3990">
        <v>0</v>
      </c>
      <c r="N3990">
        <v>36</v>
      </c>
      <c r="O3990">
        <v>29</v>
      </c>
      <c r="P3990">
        <v>2</v>
      </c>
      <c r="Q3990">
        <v>0</v>
      </c>
      <c r="R3990">
        <v>826</v>
      </c>
      <c r="S3990">
        <v>710</v>
      </c>
      <c r="T3990">
        <v>35</v>
      </c>
      <c r="U3990">
        <v>6</v>
      </c>
      <c r="V3990">
        <v>7</v>
      </c>
      <c r="W3990">
        <v>1248</v>
      </c>
      <c r="X3990">
        <v>525</v>
      </c>
      <c r="Y3990">
        <v>33</v>
      </c>
      <c r="Z3990">
        <v>107</v>
      </c>
      <c r="AA3990">
        <v>73</v>
      </c>
      <c r="AB3990">
        <v>1283</v>
      </c>
      <c r="AC3990">
        <v>503</v>
      </c>
      <c r="AD3990">
        <v>24</v>
      </c>
      <c r="AE3990">
        <v>128</v>
      </c>
      <c r="AF3990">
        <v>46</v>
      </c>
      <c r="AG3990">
        <v>210</v>
      </c>
      <c r="AH3990">
        <v>35</v>
      </c>
      <c r="AI3990">
        <v>7</v>
      </c>
      <c r="AJ3990">
        <v>33</v>
      </c>
      <c r="AK3990">
        <v>20</v>
      </c>
      <c r="AL3990">
        <v>90</v>
      </c>
      <c r="AM3990">
        <v>73</v>
      </c>
      <c r="AN3990">
        <v>3</v>
      </c>
      <c r="AO3990">
        <v>0</v>
      </c>
      <c r="AP3990">
        <v>0</v>
      </c>
      <c r="AQ3990">
        <v>0</v>
      </c>
      <c r="AR3990">
        <v>0</v>
      </c>
      <c r="AS3990">
        <v>0</v>
      </c>
      <c r="AT3990">
        <v>0</v>
      </c>
      <c r="AU3990">
        <v>0</v>
      </c>
      <c r="AV3990">
        <v>0</v>
      </c>
      <c r="AW3990">
        <v>0</v>
      </c>
      <c r="AX3990">
        <v>0</v>
      </c>
      <c r="AY3990">
        <v>0</v>
      </c>
      <c r="AZ3990">
        <v>0</v>
      </c>
      <c r="BA3990">
        <v>0</v>
      </c>
      <c r="BB3990">
        <v>0</v>
      </c>
      <c r="BC3990">
        <v>0</v>
      </c>
      <c r="BD3990">
        <v>0</v>
      </c>
      <c r="BE3990">
        <v>0</v>
      </c>
      <c r="BF3990">
        <v>0</v>
      </c>
      <c r="BG3990" s="20">
        <v>8</v>
      </c>
      <c r="BH3990" s="20">
        <v>0</v>
      </c>
      <c r="BI3990" s="20">
        <v>140</v>
      </c>
      <c r="BJ3990" s="20">
        <v>34</v>
      </c>
      <c r="BK3990" s="20">
        <v>769</v>
      </c>
      <c r="BL3990" s="20">
        <v>984</v>
      </c>
      <c r="BM3990" s="20">
        <v>1059</v>
      </c>
      <c r="BN3990" s="20">
        <v>144</v>
      </c>
      <c r="BO3990" s="20">
        <v>87</v>
      </c>
      <c r="BP3990" s="20"/>
      <c r="BQ3990" s="20"/>
      <c r="BR3990" s="20"/>
      <c r="BS3990" s="20"/>
      <c r="BT3990" s="20"/>
      <c r="BU3990" s="20"/>
      <c r="BV3990" s="20"/>
    </row>
    <row r="3991" spans="1:74" x14ac:dyDescent="0.25">
      <c r="A3991" s="20" t="s">
        <v>501</v>
      </c>
      <c r="B3991" s="20" t="s">
        <v>502</v>
      </c>
      <c r="C3991" s="20" t="s">
        <v>503</v>
      </c>
      <c r="D3991" s="1">
        <v>44528</v>
      </c>
      <c r="E3991">
        <v>150</v>
      </c>
      <c r="F3991">
        <v>8</v>
      </c>
      <c r="G3991">
        <v>7</v>
      </c>
      <c r="H3991">
        <v>0</v>
      </c>
      <c r="I3991">
        <v>0</v>
      </c>
      <c r="J3991">
        <v>111</v>
      </c>
      <c r="K3991">
        <v>4</v>
      </c>
      <c r="L3991">
        <v>3</v>
      </c>
      <c r="M3991">
        <v>0</v>
      </c>
      <c r="N3991">
        <v>36</v>
      </c>
      <c r="O3991">
        <v>29</v>
      </c>
      <c r="P3991">
        <v>2</v>
      </c>
      <c r="Q3991">
        <v>0</v>
      </c>
      <c r="R3991">
        <v>827</v>
      </c>
      <c r="S3991">
        <v>725</v>
      </c>
      <c r="T3991">
        <v>35</v>
      </c>
      <c r="U3991">
        <v>6</v>
      </c>
      <c r="V3991">
        <v>8</v>
      </c>
      <c r="W3991">
        <v>1249</v>
      </c>
      <c r="X3991">
        <v>647</v>
      </c>
      <c r="Y3991">
        <v>33</v>
      </c>
      <c r="Z3991">
        <v>105</v>
      </c>
      <c r="AA3991">
        <v>72</v>
      </c>
      <c r="AB3991">
        <v>1284</v>
      </c>
      <c r="AC3991">
        <v>677</v>
      </c>
      <c r="AD3991">
        <v>24</v>
      </c>
      <c r="AE3991">
        <v>127</v>
      </c>
      <c r="AF3991">
        <v>46</v>
      </c>
      <c r="AG3991">
        <v>210</v>
      </c>
      <c r="AH3991">
        <v>44</v>
      </c>
      <c r="AI3991">
        <v>7</v>
      </c>
      <c r="AJ3991">
        <v>32</v>
      </c>
      <c r="AK3991">
        <v>20</v>
      </c>
      <c r="AL3991">
        <v>89</v>
      </c>
      <c r="AM3991">
        <v>81</v>
      </c>
      <c r="AN3991">
        <v>3</v>
      </c>
      <c r="AO3991">
        <v>0</v>
      </c>
      <c r="AP3991">
        <v>0</v>
      </c>
      <c r="AQ3991">
        <v>0</v>
      </c>
      <c r="AR3991">
        <v>0</v>
      </c>
      <c r="AS3991">
        <v>0</v>
      </c>
      <c r="AT3991">
        <v>0</v>
      </c>
      <c r="AU3991">
        <v>0</v>
      </c>
      <c r="AV3991">
        <v>0</v>
      </c>
      <c r="AW3991">
        <v>0</v>
      </c>
      <c r="AX3991">
        <v>0</v>
      </c>
      <c r="AY3991">
        <v>0</v>
      </c>
      <c r="AZ3991">
        <v>0</v>
      </c>
      <c r="BA3991">
        <v>0</v>
      </c>
      <c r="BB3991">
        <v>0</v>
      </c>
      <c r="BC3991">
        <v>0</v>
      </c>
      <c r="BD3991">
        <v>0</v>
      </c>
      <c r="BE3991">
        <v>0</v>
      </c>
      <c r="BF3991">
        <v>0</v>
      </c>
      <c r="BG3991" s="20">
        <v>8</v>
      </c>
      <c r="BH3991" s="20">
        <v>0</v>
      </c>
      <c r="BI3991" s="20">
        <v>141</v>
      </c>
      <c r="BJ3991" s="20">
        <v>34</v>
      </c>
      <c r="BK3991" s="20">
        <v>769</v>
      </c>
      <c r="BL3991" s="20">
        <v>991</v>
      </c>
      <c r="BM3991" s="20">
        <v>1061</v>
      </c>
      <c r="BN3991" s="20">
        <v>144</v>
      </c>
      <c r="BO3991" s="20">
        <v>86</v>
      </c>
      <c r="BP3991" s="20"/>
      <c r="BQ3991" s="20"/>
      <c r="BR3991" s="20"/>
      <c r="BS3991" s="20"/>
      <c r="BT3991" s="20"/>
      <c r="BU3991" s="20"/>
      <c r="BV3991" s="20"/>
    </row>
    <row r="3992" spans="1:74" x14ac:dyDescent="0.25">
      <c r="A3992" s="20" t="s">
        <v>501</v>
      </c>
      <c r="B3992" s="20" t="s">
        <v>502</v>
      </c>
      <c r="C3992" s="20" t="s">
        <v>503</v>
      </c>
      <c r="D3992" s="1">
        <v>44535</v>
      </c>
      <c r="E3992">
        <v>151</v>
      </c>
      <c r="F3992">
        <v>8</v>
      </c>
      <c r="G3992">
        <v>7</v>
      </c>
      <c r="H3992">
        <v>0</v>
      </c>
      <c r="I3992">
        <v>0</v>
      </c>
      <c r="J3992">
        <v>113</v>
      </c>
      <c r="K3992">
        <v>4</v>
      </c>
      <c r="L3992">
        <v>4</v>
      </c>
      <c r="M3992">
        <v>0</v>
      </c>
      <c r="N3992">
        <v>36</v>
      </c>
      <c r="O3992">
        <v>30</v>
      </c>
      <c r="P3992">
        <v>2</v>
      </c>
      <c r="Q3992">
        <v>0</v>
      </c>
      <c r="R3992">
        <v>828</v>
      </c>
      <c r="S3992">
        <v>729</v>
      </c>
      <c r="T3992">
        <v>35</v>
      </c>
      <c r="U3992">
        <v>6</v>
      </c>
      <c r="V3992">
        <v>7</v>
      </c>
      <c r="W3992">
        <v>1253</v>
      </c>
      <c r="X3992">
        <v>680</v>
      </c>
      <c r="Y3992">
        <v>33</v>
      </c>
      <c r="Z3992">
        <v>105</v>
      </c>
      <c r="AA3992">
        <v>73</v>
      </c>
      <c r="AB3992">
        <v>1284</v>
      </c>
      <c r="AC3992">
        <v>717</v>
      </c>
      <c r="AD3992">
        <v>24</v>
      </c>
      <c r="AE3992">
        <v>127</v>
      </c>
      <c r="AF3992">
        <v>46</v>
      </c>
      <c r="AG3992">
        <v>214</v>
      </c>
      <c r="AH3992">
        <v>46</v>
      </c>
      <c r="AI3992">
        <v>7</v>
      </c>
      <c r="AJ3992">
        <v>32</v>
      </c>
      <c r="AK3992">
        <v>21</v>
      </c>
      <c r="AL3992">
        <v>88</v>
      </c>
      <c r="AM3992">
        <v>81</v>
      </c>
      <c r="AN3992">
        <v>3</v>
      </c>
      <c r="AO3992">
        <v>0</v>
      </c>
      <c r="AP3992">
        <v>0</v>
      </c>
      <c r="AQ3992">
        <v>0</v>
      </c>
      <c r="AR3992">
        <v>0</v>
      </c>
      <c r="AS3992">
        <v>0</v>
      </c>
      <c r="AT3992">
        <v>0</v>
      </c>
      <c r="AU3992">
        <v>0</v>
      </c>
      <c r="AV3992">
        <v>0</v>
      </c>
      <c r="AW3992">
        <v>0</v>
      </c>
      <c r="AX3992">
        <v>0</v>
      </c>
      <c r="AY3992">
        <v>0</v>
      </c>
      <c r="AZ3992">
        <v>0</v>
      </c>
      <c r="BA3992">
        <v>0</v>
      </c>
      <c r="BB3992">
        <v>0</v>
      </c>
      <c r="BC3992">
        <v>0</v>
      </c>
      <c r="BD3992">
        <v>0</v>
      </c>
      <c r="BE3992">
        <v>0</v>
      </c>
      <c r="BF3992">
        <v>0</v>
      </c>
      <c r="BG3992" s="20">
        <v>8</v>
      </c>
      <c r="BH3992" s="20">
        <v>0</v>
      </c>
      <c r="BI3992" s="20">
        <v>141</v>
      </c>
      <c r="BJ3992" s="20">
        <v>34</v>
      </c>
      <c r="BK3992" s="20">
        <v>772</v>
      </c>
      <c r="BL3992" s="20">
        <v>997</v>
      </c>
      <c r="BM3992" s="20">
        <v>1062</v>
      </c>
      <c r="BN3992" s="20">
        <v>146</v>
      </c>
      <c r="BO3992" s="20">
        <v>85</v>
      </c>
      <c r="BP3992" s="20"/>
      <c r="BQ3992" s="20"/>
      <c r="BR3992" s="20"/>
      <c r="BS3992" s="20"/>
      <c r="BT3992" s="20"/>
      <c r="BU3992" s="20"/>
      <c r="BV3992" s="20"/>
    </row>
    <row r="3993" spans="1:74" x14ac:dyDescent="0.25">
      <c r="A3993" s="20" t="s">
        <v>501</v>
      </c>
      <c r="B3993" s="20" t="s">
        <v>502</v>
      </c>
      <c r="C3993" s="20" t="s">
        <v>503</v>
      </c>
      <c r="D3993" s="1">
        <v>44542</v>
      </c>
      <c r="E3993">
        <v>150</v>
      </c>
      <c r="F3993">
        <v>8</v>
      </c>
      <c r="G3993">
        <v>7</v>
      </c>
      <c r="H3993">
        <v>0</v>
      </c>
      <c r="I3993">
        <v>0</v>
      </c>
      <c r="J3993">
        <v>114</v>
      </c>
      <c r="K3993">
        <v>4</v>
      </c>
      <c r="L3993">
        <v>4</v>
      </c>
      <c r="M3993">
        <v>0</v>
      </c>
      <c r="N3993">
        <v>35</v>
      </c>
      <c r="O3993">
        <v>29</v>
      </c>
      <c r="P3993">
        <v>2</v>
      </c>
      <c r="Q3993">
        <v>0</v>
      </c>
      <c r="R3993">
        <v>830</v>
      </c>
      <c r="S3993">
        <v>738</v>
      </c>
      <c r="T3993">
        <v>35</v>
      </c>
      <c r="U3993">
        <v>6</v>
      </c>
      <c r="V3993">
        <v>7</v>
      </c>
      <c r="W3993">
        <v>1253</v>
      </c>
      <c r="X3993">
        <v>723</v>
      </c>
      <c r="Y3993">
        <v>32</v>
      </c>
      <c r="Z3993">
        <v>103</v>
      </c>
      <c r="AA3993">
        <v>73</v>
      </c>
      <c r="AB3993">
        <v>1284</v>
      </c>
      <c r="AC3993">
        <v>780</v>
      </c>
      <c r="AD3993">
        <v>24</v>
      </c>
      <c r="AE3993">
        <v>127</v>
      </c>
      <c r="AF3993">
        <v>47</v>
      </c>
      <c r="AG3993">
        <v>213</v>
      </c>
      <c r="AH3993">
        <v>52</v>
      </c>
      <c r="AI3993">
        <v>7</v>
      </c>
      <c r="AJ3993">
        <v>32</v>
      </c>
      <c r="AK3993">
        <v>21</v>
      </c>
      <c r="AL3993">
        <v>88</v>
      </c>
      <c r="AM3993">
        <v>82</v>
      </c>
      <c r="AN3993">
        <v>3</v>
      </c>
      <c r="AO3993">
        <v>0</v>
      </c>
      <c r="AP3993">
        <v>0</v>
      </c>
      <c r="AQ3993">
        <v>0</v>
      </c>
      <c r="AR3993">
        <v>0</v>
      </c>
      <c r="AS3993">
        <v>0</v>
      </c>
      <c r="AT3993">
        <v>0</v>
      </c>
      <c r="AU3993">
        <v>0</v>
      </c>
      <c r="AV3993">
        <v>0</v>
      </c>
      <c r="AW3993">
        <v>0</v>
      </c>
      <c r="AX3993">
        <v>0</v>
      </c>
      <c r="AY3993">
        <v>0</v>
      </c>
      <c r="AZ3993">
        <v>0</v>
      </c>
      <c r="BA3993">
        <v>0</v>
      </c>
      <c r="BB3993">
        <v>0</v>
      </c>
      <c r="BC3993">
        <v>0</v>
      </c>
      <c r="BD3993">
        <v>0</v>
      </c>
      <c r="BE3993">
        <v>0</v>
      </c>
      <c r="BF3993">
        <v>0</v>
      </c>
      <c r="BG3993" s="20">
        <v>8</v>
      </c>
      <c r="BH3993" s="20">
        <v>0</v>
      </c>
      <c r="BI3993" s="20">
        <v>140</v>
      </c>
      <c r="BJ3993" s="20">
        <v>33</v>
      </c>
      <c r="BK3993" s="20">
        <v>774</v>
      </c>
      <c r="BL3993" s="20">
        <v>999</v>
      </c>
      <c r="BM3993" s="20">
        <v>1063</v>
      </c>
      <c r="BN3993" s="20">
        <v>145</v>
      </c>
      <c r="BO3993" s="20">
        <v>85</v>
      </c>
      <c r="BP3993" s="20"/>
      <c r="BQ3993" s="20"/>
      <c r="BR3993" s="20"/>
      <c r="BS3993" s="20"/>
      <c r="BT3993" s="20"/>
      <c r="BU3993" s="20"/>
      <c r="BV3993" s="20"/>
    </row>
    <row r="3994" spans="1:74" x14ac:dyDescent="0.25">
      <c r="A3994" s="20" t="s">
        <v>501</v>
      </c>
      <c r="B3994" s="20" t="s">
        <v>502</v>
      </c>
      <c r="C3994" s="20" t="s">
        <v>503</v>
      </c>
      <c r="D3994" s="1">
        <v>44549</v>
      </c>
      <c r="E3994">
        <v>149</v>
      </c>
      <c r="F3994">
        <v>7</v>
      </c>
      <c r="G3994">
        <v>6</v>
      </c>
      <c r="H3994">
        <v>0</v>
      </c>
      <c r="I3994">
        <v>0</v>
      </c>
      <c r="J3994">
        <v>114</v>
      </c>
      <c r="K3994">
        <v>4</v>
      </c>
      <c r="L3994">
        <v>4</v>
      </c>
      <c r="M3994">
        <v>0</v>
      </c>
      <c r="N3994">
        <v>34</v>
      </c>
      <c r="O3994">
        <v>31</v>
      </c>
      <c r="P3994">
        <v>2</v>
      </c>
      <c r="Q3994">
        <v>0</v>
      </c>
      <c r="R3994">
        <v>832</v>
      </c>
      <c r="S3994">
        <v>744</v>
      </c>
      <c r="T3994">
        <v>35</v>
      </c>
      <c r="U3994">
        <v>6</v>
      </c>
      <c r="V3994">
        <v>7</v>
      </c>
      <c r="W3994">
        <v>1253</v>
      </c>
      <c r="X3994">
        <v>759</v>
      </c>
      <c r="Y3994">
        <v>32</v>
      </c>
      <c r="Z3994">
        <v>102</v>
      </c>
      <c r="AA3994">
        <v>73</v>
      </c>
      <c r="AB3994">
        <v>1284</v>
      </c>
      <c r="AC3994">
        <v>848</v>
      </c>
      <c r="AD3994">
        <v>24</v>
      </c>
      <c r="AE3994">
        <v>127</v>
      </c>
      <c r="AF3994">
        <v>45</v>
      </c>
      <c r="AG3994">
        <v>214</v>
      </c>
      <c r="AH3994">
        <v>73</v>
      </c>
      <c r="AI3994">
        <v>7</v>
      </c>
      <c r="AJ3994">
        <v>32</v>
      </c>
      <c r="AK3994">
        <v>20</v>
      </c>
      <c r="AL3994">
        <v>88</v>
      </c>
      <c r="AM3994">
        <v>82</v>
      </c>
      <c r="AN3994">
        <v>3</v>
      </c>
      <c r="AO3994">
        <v>0</v>
      </c>
      <c r="AP3994">
        <v>0</v>
      </c>
      <c r="AQ3994">
        <v>0</v>
      </c>
      <c r="AR3994">
        <v>0</v>
      </c>
      <c r="AS3994">
        <v>0</v>
      </c>
      <c r="AT3994">
        <v>0</v>
      </c>
      <c r="AU3994">
        <v>0</v>
      </c>
      <c r="AV3994">
        <v>0</v>
      </c>
      <c r="AW3994">
        <v>0</v>
      </c>
      <c r="AX3994">
        <v>0</v>
      </c>
      <c r="AY3994">
        <v>0</v>
      </c>
      <c r="AZ3994">
        <v>0</v>
      </c>
      <c r="BA3994">
        <v>0</v>
      </c>
      <c r="BB3994">
        <v>0</v>
      </c>
      <c r="BC3994">
        <v>0</v>
      </c>
      <c r="BD3994">
        <v>0</v>
      </c>
      <c r="BE3994">
        <v>0</v>
      </c>
      <c r="BF3994">
        <v>0</v>
      </c>
      <c r="BG3994" s="20">
        <v>7</v>
      </c>
      <c r="BH3994" s="20">
        <v>0</v>
      </c>
      <c r="BI3994" s="20">
        <v>139</v>
      </c>
      <c r="BJ3994" s="20">
        <v>32</v>
      </c>
      <c r="BK3994" s="20">
        <v>777</v>
      </c>
      <c r="BL3994" s="20">
        <v>1004</v>
      </c>
      <c r="BM3994" s="20">
        <v>1063</v>
      </c>
      <c r="BN3994" s="20">
        <v>148</v>
      </c>
      <c r="BO3994" s="20">
        <v>85</v>
      </c>
      <c r="BP3994" s="20">
        <v>4981</v>
      </c>
      <c r="BQ3994" s="20">
        <v>1537</v>
      </c>
      <c r="BR3994" s="20">
        <v>0</v>
      </c>
      <c r="BS3994" s="20">
        <v>56</v>
      </c>
      <c r="BT3994" s="20">
        <v>211</v>
      </c>
      <c r="BU3994" s="20">
        <v>1346</v>
      </c>
      <c r="BV3994" s="20">
        <v>3172</v>
      </c>
    </row>
    <row r="3995" spans="1:74" x14ac:dyDescent="0.25">
      <c r="A3995" s="20" t="s">
        <v>501</v>
      </c>
      <c r="B3995" s="20" t="s">
        <v>502</v>
      </c>
      <c r="C3995" s="20" t="s">
        <v>503</v>
      </c>
      <c r="D3995" s="1">
        <v>44558</v>
      </c>
      <c r="E3995">
        <v>149</v>
      </c>
      <c r="F3995">
        <v>7</v>
      </c>
      <c r="G3995">
        <v>6</v>
      </c>
      <c r="H3995">
        <v>0</v>
      </c>
      <c r="I3995">
        <v>0</v>
      </c>
      <c r="J3995">
        <v>120</v>
      </c>
      <c r="K3995">
        <v>4</v>
      </c>
      <c r="L3995">
        <v>4</v>
      </c>
      <c r="M3995">
        <v>0</v>
      </c>
      <c r="N3995">
        <v>35</v>
      </c>
      <c r="O3995">
        <v>32</v>
      </c>
      <c r="P3995">
        <v>2</v>
      </c>
      <c r="Q3995">
        <v>0</v>
      </c>
      <c r="R3995">
        <v>830</v>
      </c>
      <c r="S3995">
        <v>747</v>
      </c>
      <c r="T3995">
        <v>35</v>
      </c>
      <c r="U3995">
        <v>6</v>
      </c>
      <c r="V3995">
        <v>7</v>
      </c>
      <c r="W3995">
        <v>1252</v>
      </c>
      <c r="X3995">
        <v>792</v>
      </c>
      <c r="Y3995">
        <v>31</v>
      </c>
      <c r="Z3995">
        <v>101</v>
      </c>
      <c r="AA3995">
        <v>74</v>
      </c>
      <c r="AB3995">
        <v>1279</v>
      </c>
      <c r="AC3995">
        <v>883</v>
      </c>
      <c r="AD3995">
        <v>24</v>
      </c>
      <c r="AE3995">
        <v>125</v>
      </c>
      <c r="AF3995">
        <v>43</v>
      </c>
      <c r="AG3995">
        <v>213</v>
      </c>
      <c r="AH3995">
        <v>94</v>
      </c>
      <c r="AI3995">
        <v>7</v>
      </c>
      <c r="AJ3995">
        <v>32</v>
      </c>
      <c r="AK3995">
        <v>20</v>
      </c>
      <c r="AL3995">
        <v>88</v>
      </c>
      <c r="AM3995">
        <v>82</v>
      </c>
      <c r="AN3995">
        <v>3</v>
      </c>
      <c r="AO3995">
        <v>0</v>
      </c>
      <c r="AP3995">
        <v>0</v>
      </c>
      <c r="AQ3995">
        <v>0</v>
      </c>
      <c r="AR3995">
        <v>0</v>
      </c>
      <c r="AS3995">
        <v>0</v>
      </c>
      <c r="AT3995">
        <v>0</v>
      </c>
      <c r="AU3995">
        <v>0</v>
      </c>
      <c r="AV3995">
        <v>0</v>
      </c>
      <c r="AW3995">
        <v>0</v>
      </c>
      <c r="AX3995">
        <v>0</v>
      </c>
      <c r="AY3995">
        <v>0</v>
      </c>
      <c r="AZ3995">
        <v>0</v>
      </c>
      <c r="BA3995">
        <v>0</v>
      </c>
      <c r="BB3995">
        <v>0</v>
      </c>
      <c r="BC3995">
        <v>0</v>
      </c>
      <c r="BD3995">
        <v>0</v>
      </c>
      <c r="BE3995">
        <v>0</v>
      </c>
      <c r="BF3995">
        <v>0</v>
      </c>
      <c r="BG3995" s="20">
        <v>7</v>
      </c>
      <c r="BH3995" s="20">
        <v>0</v>
      </c>
      <c r="BI3995" s="20">
        <v>140</v>
      </c>
      <c r="BJ3995" s="20">
        <v>33</v>
      </c>
      <c r="BK3995" s="20">
        <v>775</v>
      </c>
      <c r="BL3995" s="20">
        <v>1002</v>
      </c>
      <c r="BM3995" s="20">
        <v>1061</v>
      </c>
      <c r="BN3995" s="20">
        <v>149</v>
      </c>
      <c r="BO3995" s="20">
        <v>85</v>
      </c>
      <c r="BP3995" s="20">
        <v>4964</v>
      </c>
      <c r="BQ3995" s="20">
        <v>1881</v>
      </c>
      <c r="BR3995" s="20">
        <v>0</v>
      </c>
      <c r="BS3995" s="20">
        <v>56</v>
      </c>
      <c r="BT3995" s="20">
        <v>211</v>
      </c>
      <c r="BU3995" s="20">
        <v>1333</v>
      </c>
      <c r="BV3995" s="20">
        <v>3168</v>
      </c>
    </row>
    <row r="3996" spans="1:74" x14ac:dyDescent="0.25">
      <c r="A3996" s="20" t="s">
        <v>501</v>
      </c>
      <c r="B3996" s="20" t="s">
        <v>502</v>
      </c>
      <c r="C3996" s="20" t="s">
        <v>503</v>
      </c>
      <c r="D3996" s="1">
        <v>44564</v>
      </c>
      <c r="E3996">
        <v>149</v>
      </c>
      <c r="F3996">
        <v>7</v>
      </c>
      <c r="G3996">
        <v>6</v>
      </c>
      <c r="H3996">
        <v>0</v>
      </c>
      <c r="I3996">
        <v>0</v>
      </c>
      <c r="J3996">
        <v>120</v>
      </c>
      <c r="K3996">
        <v>4</v>
      </c>
      <c r="L3996">
        <v>4</v>
      </c>
      <c r="M3996">
        <v>0</v>
      </c>
      <c r="N3996">
        <v>35</v>
      </c>
      <c r="O3996">
        <v>32</v>
      </c>
      <c r="P3996">
        <v>2</v>
      </c>
      <c r="Q3996">
        <v>0</v>
      </c>
      <c r="R3996">
        <v>833</v>
      </c>
      <c r="S3996">
        <v>749</v>
      </c>
      <c r="T3996">
        <v>35</v>
      </c>
      <c r="U3996">
        <v>6</v>
      </c>
      <c r="V3996">
        <v>7</v>
      </c>
      <c r="W3996">
        <v>1249</v>
      </c>
      <c r="X3996">
        <v>791</v>
      </c>
      <c r="Y3996">
        <v>31</v>
      </c>
      <c r="Z3996">
        <v>101</v>
      </c>
      <c r="AA3996">
        <v>74</v>
      </c>
      <c r="AB3996">
        <v>1280</v>
      </c>
      <c r="AC3996">
        <v>883</v>
      </c>
      <c r="AD3996">
        <v>24</v>
      </c>
      <c r="AE3996">
        <v>125</v>
      </c>
      <c r="AF3996">
        <v>44</v>
      </c>
      <c r="AG3996">
        <v>214</v>
      </c>
      <c r="AH3996">
        <v>95</v>
      </c>
      <c r="AI3996">
        <v>7</v>
      </c>
      <c r="AJ3996">
        <v>32</v>
      </c>
      <c r="AK3996">
        <v>20</v>
      </c>
      <c r="AL3996">
        <v>88</v>
      </c>
      <c r="AM3996">
        <v>82</v>
      </c>
      <c r="AN3996">
        <v>3</v>
      </c>
      <c r="AO3996">
        <v>0</v>
      </c>
      <c r="AP3996">
        <v>0</v>
      </c>
      <c r="AQ3996">
        <v>0</v>
      </c>
      <c r="AR3996">
        <v>0</v>
      </c>
      <c r="AS3996">
        <v>0</v>
      </c>
      <c r="AT3996">
        <v>0</v>
      </c>
      <c r="AU3996">
        <v>0</v>
      </c>
      <c r="AV3996">
        <v>0</v>
      </c>
      <c r="AW3996">
        <v>0</v>
      </c>
      <c r="AX3996">
        <v>0</v>
      </c>
      <c r="AY3996">
        <v>0</v>
      </c>
      <c r="AZ3996">
        <v>0</v>
      </c>
      <c r="BA3996">
        <v>0</v>
      </c>
      <c r="BB3996">
        <v>0</v>
      </c>
      <c r="BC3996">
        <v>0</v>
      </c>
      <c r="BD3996">
        <v>0</v>
      </c>
      <c r="BE3996">
        <v>0</v>
      </c>
      <c r="BF3996">
        <v>0</v>
      </c>
      <c r="BG3996" s="20">
        <v>7</v>
      </c>
      <c r="BH3996" s="20">
        <v>0</v>
      </c>
      <c r="BI3996" s="20">
        <v>140</v>
      </c>
      <c r="BJ3996" s="20">
        <v>33</v>
      </c>
      <c r="BK3996" s="20">
        <v>778</v>
      </c>
      <c r="BL3996" s="20">
        <v>999</v>
      </c>
      <c r="BM3996" s="20">
        <v>1061</v>
      </c>
      <c r="BN3996" s="20">
        <v>151</v>
      </c>
      <c r="BO3996" s="20">
        <v>85</v>
      </c>
      <c r="BP3996" s="20">
        <v>4973</v>
      </c>
      <c r="BQ3996" s="20">
        <v>1903</v>
      </c>
      <c r="BR3996" s="20">
        <v>0</v>
      </c>
      <c r="BS3996" s="20">
        <v>57</v>
      </c>
      <c r="BT3996" s="20">
        <v>211</v>
      </c>
      <c r="BU3996" s="20">
        <v>1332</v>
      </c>
      <c r="BV3996" s="20">
        <v>3182</v>
      </c>
    </row>
    <row r="3997" spans="1:74" x14ac:dyDescent="0.25">
      <c r="A3997" s="20" t="s">
        <v>501</v>
      </c>
      <c r="B3997" s="20" t="s">
        <v>502</v>
      </c>
      <c r="C3997" s="20" t="s">
        <v>503</v>
      </c>
      <c r="D3997" s="1">
        <v>44570</v>
      </c>
      <c r="E3997">
        <v>149</v>
      </c>
      <c r="F3997">
        <v>7</v>
      </c>
      <c r="G3997">
        <v>6</v>
      </c>
      <c r="H3997">
        <v>0</v>
      </c>
      <c r="I3997">
        <v>0</v>
      </c>
      <c r="J3997">
        <v>121</v>
      </c>
      <c r="K3997">
        <v>4</v>
      </c>
      <c r="L3997">
        <v>4</v>
      </c>
      <c r="M3997">
        <v>0</v>
      </c>
      <c r="N3997">
        <v>35</v>
      </c>
      <c r="O3997">
        <v>33</v>
      </c>
      <c r="P3997">
        <v>2</v>
      </c>
      <c r="Q3997">
        <v>0</v>
      </c>
      <c r="R3997">
        <v>833</v>
      </c>
      <c r="S3997">
        <v>751</v>
      </c>
      <c r="T3997">
        <v>35</v>
      </c>
      <c r="U3997">
        <v>6</v>
      </c>
      <c r="V3997">
        <v>7</v>
      </c>
      <c r="W3997">
        <v>1255</v>
      </c>
      <c r="X3997">
        <v>801</v>
      </c>
      <c r="Y3997">
        <v>31</v>
      </c>
      <c r="Z3997">
        <v>101</v>
      </c>
      <c r="AA3997">
        <v>74</v>
      </c>
      <c r="AB3997">
        <v>1280</v>
      </c>
      <c r="AC3997">
        <v>894</v>
      </c>
      <c r="AD3997">
        <v>24</v>
      </c>
      <c r="AE3997">
        <v>123</v>
      </c>
      <c r="AF3997">
        <v>44</v>
      </c>
      <c r="AG3997">
        <v>213</v>
      </c>
      <c r="AH3997">
        <v>98</v>
      </c>
      <c r="AI3997">
        <v>7</v>
      </c>
      <c r="AJ3997">
        <v>31</v>
      </c>
      <c r="AK3997">
        <v>20</v>
      </c>
      <c r="AL3997">
        <v>88</v>
      </c>
      <c r="AM3997">
        <v>84</v>
      </c>
      <c r="AN3997">
        <v>2</v>
      </c>
      <c r="AO3997">
        <v>0</v>
      </c>
      <c r="AP3997">
        <v>0</v>
      </c>
      <c r="AQ3997">
        <v>0</v>
      </c>
      <c r="AR3997">
        <v>0</v>
      </c>
      <c r="AS3997">
        <v>0</v>
      </c>
      <c r="AT3997">
        <v>0</v>
      </c>
      <c r="AU3997">
        <v>0</v>
      </c>
      <c r="AV3997">
        <v>0</v>
      </c>
      <c r="AW3997">
        <v>0</v>
      </c>
      <c r="AX3997">
        <v>0</v>
      </c>
      <c r="AY3997">
        <v>0</v>
      </c>
      <c r="AZ3997">
        <v>0</v>
      </c>
      <c r="BA3997">
        <v>0</v>
      </c>
      <c r="BB3997">
        <v>0</v>
      </c>
      <c r="BC3997">
        <v>0</v>
      </c>
      <c r="BD3997">
        <v>0</v>
      </c>
      <c r="BE3997">
        <v>0</v>
      </c>
      <c r="BF3997">
        <v>0</v>
      </c>
      <c r="BG3997" s="20">
        <v>7</v>
      </c>
      <c r="BH3997" s="20">
        <v>0</v>
      </c>
      <c r="BI3997" s="20">
        <v>140</v>
      </c>
      <c r="BJ3997" s="20">
        <v>33</v>
      </c>
      <c r="BK3997" s="20">
        <v>778</v>
      </c>
      <c r="BL3997" s="20">
        <v>1004</v>
      </c>
      <c r="BM3997" s="20">
        <v>1062</v>
      </c>
      <c r="BN3997" s="20">
        <v>153</v>
      </c>
      <c r="BO3997" s="20">
        <v>86</v>
      </c>
      <c r="BP3997" s="20">
        <v>4982</v>
      </c>
      <c r="BQ3997" s="20">
        <v>2006</v>
      </c>
      <c r="BR3997" s="20">
        <v>0</v>
      </c>
      <c r="BS3997" s="20">
        <v>57</v>
      </c>
      <c r="BT3997" s="20">
        <v>207</v>
      </c>
      <c r="BU3997" s="20">
        <v>1335</v>
      </c>
      <c r="BV3997" s="20">
        <v>3198</v>
      </c>
    </row>
    <row r="3998" spans="1:74" x14ac:dyDescent="0.25">
      <c r="A3998" s="20" t="s">
        <v>501</v>
      </c>
      <c r="B3998" s="20" t="s">
        <v>502</v>
      </c>
      <c r="C3998" s="20" t="s">
        <v>503</v>
      </c>
      <c r="D3998" s="1">
        <v>44578</v>
      </c>
      <c r="E3998">
        <v>149</v>
      </c>
      <c r="F3998">
        <v>8</v>
      </c>
      <c r="G3998">
        <v>6</v>
      </c>
      <c r="H3998">
        <v>0</v>
      </c>
      <c r="I3998">
        <v>0</v>
      </c>
      <c r="J3998">
        <v>122</v>
      </c>
      <c r="K3998">
        <v>4</v>
      </c>
      <c r="L3998">
        <v>4</v>
      </c>
      <c r="M3998">
        <v>0</v>
      </c>
      <c r="N3998">
        <v>35</v>
      </c>
      <c r="O3998">
        <v>33</v>
      </c>
      <c r="P3998">
        <v>2</v>
      </c>
      <c r="Q3998">
        <v>0</v>
      </c>
      <c r="R3998">
        <v>834</v>
      </c>
      <c r="S3998">
        <v>752</v>
      </c>
      <c r="T3998">
        <v>35</v>
      </c>
      <c r="U3998">
        <v>6</v>
      </c>
      <c r="V3998">
        <v>7</v>
      </c>
      <c r="W3998">
        <v>1267</v>
      </c>
      <c r="X3998">
        <v>808</v>
      </c>
      <c r="Y3998">
        <v>31</v>
      </c>
      <c r="Z3998">
        <v>103</v>
      </c>
      <c r="AA3998">
        <v>80</v>
      </c>
      <c r="AB3998">
        <v>1284</v>
      </c>
      <c r="AC3998">
        <v>897</v>
      </c>
      <c r="AD3998">
        <v>24</v>
      </c>
      <c r="AE3998">
        <v>123</v>
      </c>
      <c r="AF3998">
        <v>50</v>
      </c>
      <c r="AG3998">
        <v>216</v>
      </c>
      <c r="AH3998">
        <v>102</v>
      </c>
      <c r="AI3998">
        <v>7</v>
      </c>
      <c r="AJ3998">
        <v>32</v>
      </c>
      <c r="AK3998">
        <v>18</v>
      </c>
      <c r="AL3998">
        <v>86</v>
      </c>
      <c r="AM3998">
        <v>83</v>
      </c>
      <c r="AN3998">
        <v>2</v>
      </c>
      <c r="AO3998">
        <v>0</v>
      </c>
      <c r="AP3998">
        <v>0</v>
      </c>
      <c r="AQ3998">
        <v>0</v>
      </c>
      <c r="AR3998">
        <v>0</v>
      </c>
      <c r="AS3998">
        <v>0</v>
      </c>
      <c r="AT3998">
        <v>0</v>
      </c>
      <c r="AU3998">
        <v>0</v>
      </c>
      <c r="AV3998">
        <v>0</v>
      </c>
      <c r="AW3998">
        <v>0</v>
      </c>
      <c r="AX3998">
        <v>0</v>
      </c>
      <c r="AY3998">
        <v>0</v>
      </c>
      <c r="AZ3998">
        <v>0</v>
      </c>
      <c r="BA3998">
        <v>0</v>
      </c>
      <c r="BB3998">
        <v>0</v>
      </c>
      <c r="BC3998">
        <v>0</v>
      </c>
      <c r="BD3998">
        <v>0</v>
      </c>
      <c r="BE3998">
        <v>0</v>
      </c>
      <c r="BF3998">
        <v>0</v>
      </c>
      <c r="BG3998" s="20">
        <v>7</v>
      </c>
      <c r="BH3998" s="20">
        <v>0</v>
      </c>
      <c r="BI3998" s="20">
        <v>140</v>
      </c>
      <c r="BJ3998" s="20">
        <v>33</v>
      </c>
      <c r="BK3998" s="20">
        <v>779</v>
      </c>
      <c r="BL3998" s="20">
        <v>1011</v>
      </c>
      <c r="BM3998" s="20">
        <v>1060</v>
      </c>
      <c r="BN3998" s="20">
        <v>155</v>
      </c>
      <c r="BO3998" s="20">
        <v>84</v>
      </c>
      <c r="BP3998" s="20">
        <v>5004</v>
      </c>
      <c r="BQ3998" s="20">
        <v>2050</v>
      </c>
      <c r="BR3998" s="20">
        <v>0</v>
      </c>
      <c r="BS3998" s="20">
        <v>57</v>
      </c>
      <c r="BT3998" s="20">
        <v>207</v>
      </c>
      <c r="BU3998" s="20">
        <v>1345</v>
      </c>
      <c r="BV3998" s="20">
        <v>3205</v>
      </c>
    </row>
    <row r="3999" spans="1:74" x14ac:dyDescent="0.25">
      <c r="A3999" s="20" t="s">
        <v>501</v>
      </c>
      <c r="B3999" s="20" t="s">
        <v>502</v>
      </c>
      <c r="C3999" s="20" t="s">
        <v>503</v>
      </c>
      <c r="D3999" s="1">
        <v>44585</v>
      </c>
      <c r="E3999">
        <v>149</v>
      </c>
      <c r="F3999">
        <v>8</v>
      </c>
      <c r="G3999">
        <v>6</v>
      </c>
      <c r="H3999">
        <v>0</v>
      </c>
      <c r="I3999">
        <v>0</v>
      </c>
      <c r="J3999">
        <v>122</v>
      </c>
      <c r="K3999">
        <v>4</v>
      </c>
      <c r="L3999">
        <v>4</v>
      </c>
      <c r="M3999">
        <v>0</v>
      </c>
      <c r="N3999">
        <v>35</v>
      </c>
      <c r="O3999">
        <v>33</v>
      </c>
      <c r="P3999">
        <v>2</v>
      </c>
      <c r="Q3999">
        <v>0</v>
      </c>
      <c r="R3999">
        <v>838</v>
      </c>
      <c r="S3999">
        <v>755</v>
      </c>
      <c r="T3999">
        <v>35</v>
      </c>
      <c r="U3999">
        <v>7</v>
      </c>
      <c r="V3999">
        <v>7</v>
      </c>
      <c r="W3999">
        <v>1268</v>
      </c>
      <c r="X3999">
        <v>812</v>
      </c>
      <c r="Y3999">
        <v>31</v>
      </c>
      <c r="Z3999">
        <v>103</v>
      </c>
      <c r="AA3999">
        <v>79</v>
      </c>
      <c r="AB3999">
        <v>1282</v>
      </c>
      <c r="AC3999">
        <v>898</v>
      </c>
      <c r="AD3999">
        <v>24</v>
      </c>
      <c r="AE3999">
        <v>122</v>
      </c>
      <c r="AF3999">
        <v>48</v>
      </c>
      <c r="AG3999">
        <v>215</v>
      </c>
      <c r="AH3999">
        <v>102</v>
      </c>
      <c r="AI3999">
        <v>7</v>
      </c>
      <c r="AJ3999">
        <v>31</v>
      </c>
      <c r="AK3999">
        <v>18</v>
      </c>
      <c r="AL3999">
        <v>85</v>
      </c>
      <c r="AM3999">
        <v>82</v>
      </c>
      <c r="AN3999">
        <v>2</v>
      </c>
      <c r="AO3999">
        <v>0</v>
      </c>
      <c r="AP3999">
        <v>0</v>
      </c>
      <c r="AQ3999">
        <v>0</v>
      </c>
      <c r="AR3999">
        <v>0</v>
      </c>
      <c r="AS3999">
        <v>0</v>
      </c>
      <c r="AT3999">
        <v>0</v>
      </c>
      <c r="AU3999">
        <v>0</v>
      </c>
      <c r="AV3999">
        <v>0</v>
      </c>
      <c r="AW3999">
        <v>0</v>
      </c>
      <c r="AX3999">
        <v>0</v>
      </c>
      <c r="AY3999">
        <v>0</v>
      </c>
      <c r="AZ3999">
        <v>0</v>
      </c>
      <c r="BA3999">
        <v>0</v>
      </c>
      <c r="BB3999">
        <v>0</v>
      </c>
      <c r="BC3999">
        <v>0</v>
      </c>
      <c r="BD3999">
        <v>0</v>
      </c>
      <c r="BE3999">
        <v>0</v>
      </c>
      <c r="BF3999">
        <v>0</v>
      </c>
      <c r="BG3999" s="20">
        <v>7</v>
      </c>
      <c r="BH3999" s="20">
        <v>0</v>
      </c>
      <c r="BI3999" s="20">
        <v>140</v>
      </c>
      <c r="BJ3999" s="20">
        <v>33</v>
      </c>
      <c r="BK3999" s="20">
        <v>782</v>
      </c>
      <c r="BL3999" s="20">
        <v>1013</v>
      </c>
      <c r="BM3999" s="20">
        <v>1061</v>
      </c>
      <c r="BN3999" s="20">
        <v>154</v>
      </c>
      <c r="BO3999" s="20">
        <v>83</v>
      </c>
      <c r="BP3999" s="20">
        <v>4998</v>
      </c>
      <c r="BQ3999" s="20">
        <v>2068</v>
      </c>
      <c r="BR3999" s="20">
        <v>0</v>
      </c>
      <c r="BS3999" s="20">
        <v>57</v>
      </c>
      <c r="BT3999" s="20">
        <v>210</v>
      </c>
      <c r="BU3999" s="20">
        <v>1327</v>
      </c>
      <c r="BV3999" s="20">
        <v>3220</v>
      </c>
    </row>
    <row r="4000" spans="1:74" x14ac:dyDescent="0.25">
      <c r="A4000" s="20" t="s">
        <v>501</v>
      </c>
      <c r="B4000" s="20" t="s">
        <v>502</v>
      </c>
      <c r="C4000" s="20" t="s">
        <v>503</v>
      </c>
      <c r="D4000" s="1">
        <v>44593</v>
      </c>
      <c r="E4000">
        <v>150</v>
      </c>
      <c r="F4000">
        <v>8</v>
      </c>
      <c r="G4000">
        <v>6</v>
      </c>
      <c r="H4000">
        <v>0</v>
      </c>
      <c r="I4000">
        <v>0</v>
      </c>
      <c r="J4000">
        <v>123</v>
      </c>
      <c r="K4000">
        <v>4</v>
      </c>
      <c r="L4000">
        <v>4</v>
      </c>
      <c r="M4000">
        <v>0</v>
      </c>
      <c r="N4000">
        <v>36</v>
      </c>
      <c r="O4000">
        <v>34</v>
      </c>
      <c r="P4000">
        <v>2</v>
      </c>
      <c r="Q4000">
        <v>0</v>
      </c>
      <c r="R4000">
        <v>836</v>
      </c>
      <c r="S4000">
        <v>754</v>
      </c>
      <c r="T4000">
        <v>35</v>
      </c>
      <c r="U4000">
        <v>7</v>
      </c>
      <c r="V4000">
        <v>7</v>
      </c>
      <c r="W4000">
        <v>1272</v>
      </c>
      <c r="X4000">
        <v>815</v>
      </c>
      <c r="Y4000">
        <v>30</v>
      </c>
      <c r="Z4000">
        <v>104</v>
      </c>
      <c r="AA4000">
        <v>78</v>
      </c>
      <c r="AB4000">
        <v>1287</v>
      </c>
      <c r="AC4000">
        <v>905</v>
      </c>
      <c r="AD4000">
        <v>24</v>
      </c>
      <c r="AE4000">
        <v>121</v>
      </c>
      <c r="AF4000">
        <v>51</v>
      </c>
      <c r="AG4000">
        <v>212</v>
      </c>
      <c r="AH4000">
        <v>103</v>
      </c>
      <c r="AI4000">
        <v>7</v>
      </c>
      <c r="AJ4000">
        <v>31</v>
      </c>
      <c r="AK4000">
        <v>16</v>
      </c>
      <c r="AL4000">
        <v>85</v>
      </c>
      <c r="AM4000">
        <v>82</v>
      </c>
      <c r="AN4000">
        <v>2</v>
      </c>
      <c r="AO4000">
        <v>0</v>
      </c>
      <c r="AP4000">
        <v>0</v>
      </c>
      <c r="AQ4000">
        <v>0</v>
      </c>
      <c r="AR4000">
        <v>0</v>
      </c>
      <c r="AS4000">
        <v>0</v>
      </c>
      <c r="AT4000">
        <v>0</v>
      </c>
      <c r="AU4000">
        <v>0</v>
      </c>
      <c r="AV4000">
        <v>0</v>
      </c>
      <c r="AW4000">
        <v>0</v>
      </c>
      <c r="AX4000">
        <v>0</v>
      </c>
      <c r="AY4000">
        <v>0</v>
      </c>
      <c r="AZ4000">
        <v>0</v>
      </c>
      <c r="BA4000">
        <v>0</v>
      </c>
      <c r="BB4000">
        <v>0</v>
      </c>
      <c r="BC4000">
        <v>0</v>
      </c>
      <c r="BD4000">
        <v>0</v>
      </c>
      <c r="BE4000">
        <v>0</v>
      </c>
      <c r="BF4000">
        <v>0</v>
      </c>
      <c r="BG4000" s="20">
        <v>7</v>
      </c>
      <c r="BH4000" s="20">
        <v>0</v>
      </c>
      <c r="BI4000" s="20">
        <v>141</v>
      </c>
      <c r="BJ4000" s="20">
        <v>34</v>
      </c>
      <c r="BK4000" s="20">
        <v>780</v>
      </c>
      <c r="BL4000" s="20">
        <v>1017</v>
      </c>
      <c r="BM4000" s="20">
        <v>1063</v>
      </c>
      <c r="BN4000" s="20">
        <v>152</v>
      </c>
      <c r="BO4000" s="20">
        <v>83</v>
      </c>
      <c r="BP4000" s="20">
        <v>5028</v>
      </c>
      <c r="BQ4000" s="20">
        <v>2085</v>
      </c>
      <c r="BR4000" s="20">
        <v>0</v>
      </c>
      <c r="BS4000" s="20">
        <v>57</v>
      </c>
      <c r="BT4000" s="20">
        <v>211</v>
      </c>
      <c r="BU4000" s="20">
        <v>1332</v>
      </c>
      <c r="BV4000" s="20">
        <v>3234</v>
      </c>
    </row>
    <row r="4001" spans="1:74" x14ac:dyDescent="0.25">
      <c r="A4001" s="20" t="s">
        <v>501</v>
      </c>
      <c r="B4001" s="20" t="s">
        <v>502</v>
      </c>
      <c r="C4001" s="20" t="s">
        <v>503</v>
      </c>
      <c r="D4001" s="1">
        <v>44599</v>
      </c>
      <c r="E4001">
        <v>150</v>
      </c>
      <c r="F4001">
        <v>8</v>
      </c>
      <c r="G4001">
        <v>6</v>
      </c>
      <c r="H4001">
        <v>0</v>
      </c>
      <c r="I4001">
        <v>0</v>
      </c>
      <c r="J4001">
        <v>123</v>
      </c>
      <c r="K4001">
        <v>4</v>
      </c>
      <c r="L4001">
        <v>4</v>
      </c>
      <c r="M4001">
        <v>0</v>
      </c>
      <c r="N4001">
        <v>36</v>
      </c>
      <c r="O4001">
        <v>34</v>
      </c>
      <c r="P4001">
        <v>2</v>
      </c>
      <c r="Q4001">
        <v>0</v>
      </c>
      <c r="R4001">
        <v>836</v>
      </c>
      <c r="S4001">
        <v>754</v>
      </c>
      <c r="T4001">
        <v>35</v>
      </c>
      <c r="U4001">
        <v>7</v>
      </c>
      <c r="V4001">
        <v>8</v>
      </c>
      <c r="W4001">
        <v>1274</v>
      </c>
      <c r="X4001">
        <v>818</v>
      </c>
      <c r="Y4001">
        <v>29</v>
      </c>
      <c r="Z4001">
        <v>104</v>
      </c>
      <c r="AA4001">
        <v>78</v>
      </c>
      <c r="AB4001">
        <v>1288</v>
      </c>
      <c r="AC4001">
        <v>910</v>
      </c>
      <c r="AD4001">
        <v>24</v>
      </c>
      <c r="AE4001">
        <v>120</v>
      </c>
      <c r="AF4001">
        <v>51</v>
      </c>
      <c r="AG4001">
        <v>212</v>
      </c>
      <c r="AH4001">
        <v>102</v>
      </c>
      <c r="AI4001">
        <v>7</v>
      </c>
      <c r="AJ4001">
        <v>31</v>
      </c>
      <c r="AK4001">
        <v>15</v>
      </c>
      <c r="AL4001">
        <v>85</v>
      </c>
      <c r="AM4001">
        <v>82</v>
      </c>
      <c r="AN4001">
        <v>2</v>
      </c>
      <c r="AO4001">
        <v>0</v>
      </c>
      <c r="AP4001">
        <v>0</v>
      </c>
      <c r="AQ4001">
        <v>0</v>
      </c>
      <c r="AR4001">
        <v>0</v>
      </c>
      <c r="AS4001">
        <v>0</v>
      </c>
      <c r="AT4001">
        <v>0</v>
      </c>
      <c r="AU4001">
        <v>0</v>
      </c>
      <c r="AV4001">
        <v>0</v>
      </c>
      <c r="AW4001">
        <v>0</v>
      </c>
      <c r="AX4001">
        <v>0</v>
      </c>
      <c r="AY4001">
        <v>0</v>
      </c>
      <c r="AZ4001">
        <v>0</v>
      </c>
      <c r="BA4001">
        <v>0</v>
      </c>
      <c r="BB4001">
        <v>0</v>
      </c>
      <c r="BC4001">
        <v>0</v>
      </c>
      <c r="BD4001">
        <v>0</v>
      </c>
      <c r="BE4001">
        <v>0</v>
      </c>
      <c r="BF4001">
        <v>0</v>
      </c>
      <c r="BG4001" s="20">
        <v>7</v>
      </c>
      <c r="BH4001" s="20">
        <v>0</v>
      </c>
      <c r="BI4001" s="20">
        <v>141</v>
      </c>
      <c r="BJ4001" s="20">
        <v>34</v>
      </c>
      <c r="BK4001" s="20">
        <v>779</v>
      </c>
      <c r="BL4001" s="20">
        <v>1019</v>
      </c>
      <c r="BM4001" s="20">
        <v>1065</v>
      </c>
      <c r="BN4001" s="20">
        <v>152</v>
      </c>
      <c r="BO4001" s="20">
        <v>83</v>
      </c>
      <c r="BP4001" s="20">
        <v>5031</v>
      </c>
      <c r="BQ4001" s="20">
        <v>2101</v>
      </c>
      <c r="BR4001" s="20">
        <v>0</v>
      </c>
      <c r="BS4001" s="20">
        <v>57</v>
      </c>
      <c r="BT4001" s="20">
        <v>212</v>
      </c>
      <c r="BU4001" s="20">
        <v>1324</v>
      </c>
      <c r="BV4001" s="20">
        <v>3237</v>
      </c>
    </row>
    <row r="4002" spans="1:74" x14ac:dyDescent="0.25">
      <c r="A4002" s="20" t="s">
        <v>501</v>
      </c>
      <c r="B4002" s="20" t="s">
        <v>502</v>
      </c>
      <c r="C4002" s="20" t="s">
        <v>503</v>
      </c>
      <c r="D4002" s="1">
        <v>44606</v>
      </c>
      <c r="E4002">
        <v>150</v>
      </c>
      <c r="F4002">
        <v>8</v>
      </c>
      <c r="G4002">
        <v>6</v>
      </c>
      <c r="H4002">
        <v>0</v>
      </c>
      <c r="I4002">
        <v>0</v>
      </c>
      <c r="J4002">
        <v>123</v>
      </c>
      <c r="K4002">
        <v>4</v>
      </c>
      <c r="L4002">
        <v>4</v>
      </c>
      <c r="M4002">
        <v>0</v>
      </c>
      <c r="N4002">
        <v>34</v>
      </c>
      <c r="O4002">
        <v>32</v>
      </c>
      <c r="P4002">
        <v>2</v>
      </c>
      <c r="Q4002">
        <v>0</v>
      </c>
      <c r="R4002">
        <v>833</v>
      </c>
      <c r="S4002">
        <v>753</v>
      </c>
      <c r="T4002">
        <v>35</v>
      </c>
      <c r="U4002">
        <v>7</v>
      </c>
      <c r="V4002">
        <v>7</v>
      </c>
      <c r="W4002">
        <v>1273</v>
      </c>
      <c r="X4002">
        <v>826</v>
      </c>
      <c r="Y4002">
        <v>30</v>
      </c>
      <c r="Z4002">
        <v>102</v>
      </c>
      <c r="AA4002">
        <v>77</v>
      </c>
      <c r="AB4002">
        <v>1283</v>
      </c>
      <c r="AC4002">
        <v>908</v>
      </c>
      <c r="AD4002">
        <v>24</v>
      </c>
      <c r="AE4002">
        <v>118</v>
      </c>
      <c r="AF4002">
        <v>52</v>
      </c>
      <c r="AG4002">
        <v>210</v>
      </c>
      <c r="AH4002">
        <v>103</v>
      </c>
      <c r="AI4002">
        <v>7</v>
      </c>
      <c r="AJ4002">
        <v>30</v>
      </c>
      <c r="AK4002">
        <v>15</v>
      </c>
      <c r="AL4002">
        <v>82</v>
      </c>
      <c r="AM4002">
        <v>80</v>
      </c>
      <c r="AN4002">
        <v>1</v>
      </c>
      <c r="AO4002">
        <v>0</v>
      </c>
      <c r="AP4002">
        <v>0</v>
      </c>
      <c r="AQ4002">
        <v>0</v>
      </c>
      <c r="AR4002">
        <v>0</v>
      </c>
      <c r="AS4002">
        <v>0</v>
      </c>
      <c r="AT4002">
        <v>0</v>
      </c>
      <c r="AU4002">
        <v>0</v>
      </c>
      <c r="AV4002">
        <v>0</v>
      </c>
      <c r="AW4002">
        <v>0</v>
      </c>
      <c r="AX4002">
        <v>0</v>
      </c>
      <c r="AY4002">
        <v>0</v>
      </c>
      <c r="AZ4002">
        <v>0</v>
      </c>
      <c r="BA4002">
        <v>0</v>
      </c>
      <c r="BB4002">
        <v>0</v>
      </c>
      <c r="BC4002">
        <v>0</v>
      </c>
      <c r="BD4002">
        <v>0</v>
      </c>
      <c r="BE4002">
        <v>0</v>
      </c>
      <c r="BF4002">
        <v>0</v>
      </c>
      <c r="BG4002" s="20">
        <v>7</v>
      </c>
      <c r="BH4002" s="20">
        <v>0</v>
      </c>
      <c r="BI4002" s="20">
        <v>141</v>
      </c>
      <c r="BJ4002" s="20">
        <v>32</v>
      </c>
      <c r="BK4002" s="20">
        <v>777</v>
      </c>
      <c r="BL4002" s="20">
        <v>1020</v>
      </c>
      <c r="BM4002" s="20">
        <v>1060</v>
      </c>
      <c r="BN4002" s="20">
        <v>151</v>
      </c>
      <c r="BO4002" s="20">
        <v>81</v>
      </c>
      <c r="BP4002" s="20">
        <v>5009</v>
      </c>
      <c r="BQ4002" s="20">
        <v>2132</v>
      </c>
      <c r="BR4002" s="20">
        <v>0</v>
      </c>
      <c r="BS4002" s="20">
        <v>57</v>
      </c>
      <c r="BT4002" s="20">
        <v>210</v>
      </c>
      <c r="BU4002" s="20">
        <v>1306</v>
      </c>
      <c r="BV4002" s="20">
        <v>3235</v>
      </c>
    </row>
    <row r="4003" spans="1:74" x14ac:dyDescent="0.25">
      <c r="A4003" s="20" t="s">
        <v>501</v>
      </c>
      <c r="B4003" s="20" t="s">
        <v>502</v>
      </c>
      <c r="C4003" s="20" t="s">
        <v>503</v>
      </c>
      <c r="D4003" s="1">
        <v>44606</v>
      </c>
      <c r="R4003">
        <v>1</v>
      </c>
      <c r="S4003">
        <v>1</v>
      </c>
      <c r="W4003">
        <v>1</v>
      </c>
      <c r="AA4003">
        <v>1</v>
      </c>
      <c r="BG4003" s="20"/>
      <c r="BH4003" s="20"/>
      <c r="BI4003" s="20"/>
      <c r="BJ4003" s="20"/>
      <c r="BK4003" s="20">
        <v>1</v>
      </c>
      <c r="BL4003" s="20"/>
      <c r="BM4003" s="20"/>
      <c r="BN4003" s="20"/>
      <c r="BO4003" s="20"/>
      <c r="BP4003" s="20"/>
      <c r="BQ4003" s="20"/>
      <c r="BR4003" s="20"/>
      <c r="BS4003" s="20"/>
      <c r="BT4003" s="20"/>
      <c r="BU4003" s="20"/>
      <c r="BV4003" s="20"/>
    </row>
    <row r="4004" spans="1:74" x14ac:dyDescent="0.25">
      <c r="A4004" s="20" t="s">
        <v>501</v>
      </c>
      <c r="B4004" s="20" t="s">
        <v>502</v>
      </c>
      <c r="C4004" s="20" t="s">
        <v>721</v>
      </c>
      <c r="D4004" s="1">
        <v>44493</v>
      </c>
      <c r="E4004">
        <v>212</v>
      </c>
      <c r="F4004">
        <v>14</v>
      </c>
      <c r="G4004">
        <v>2</v>
      </c>
      <c r="H4004">
        <v>4</v>
      </c>
      <c r="I4004">
        <v>2</v>
      </c>
      <c r="J4004">
        <v>72</v>
      </c>
      <c r="K4004">
        <v>7</v>
      </c>
      <c r="L4004">
        <v>10</v>
      </c>
      <c r="M4004">
        <v>0</v>
      </c>
      <c r="N4004">
        <v>82</v>
      </c>
      <c r="O4004">
        <v>0</v>
      </c>
      <c r="P4004">
        <v>52</v>
      </c>
      <c r="Q4004">
        <v>1</v>
      </c>
      <c r="R4004">
        <v>1244</v>
      </c>
      <c r="S4004">
        <v>0</v>
      </c>
      <c r="T4004">
        <v>758</v>
      </c>
      <c r="U4004">
        <v>22</v>
      </c>
      <c r="V4004">
        <v>1</v>
      </c>
      <c r="W4004">
        <v>1973</v>
      </c>
      <c r="X4004">
        <v>1</v>
      </c>
      <c r="Y4004">
        <v>206</v>
      </c>
      <c r="Z4004">
        <v>219</v>
      </c>
      <c r="AA4004">
        <v>91</v>
      </c>
      <c r="AB4004">
        <v>2154</v>
      </c>
      <c r="AC4004">
        <v>175</v>
      </c>
      <c r="AD4004">
        <v>66</v>
      </c>
      <c r="AE4004">
        <v>243</v>
      </c>
      <c r="AF4004">
        <v>29</v>
      </c>
      <c r="AG4004">
        <v>236</v>
      </c>
      <c r="AH4004">
        <v>0</v>
      </c>
      <c r="AI4004">
        <v>8</v>
      </c>
      <c r="AJ4004">
        <v>27</v>
      </c>
      <c r="AK4004">
        <v>18</v>
      </c>
      <c r="AL4004">
        <v>161</v>
      </c>
      <c r="AM4004">
        <v>0</v>
      </c>
      <c r="AN4004">
        <v>39</v>
      </c>
      <c r="AO4004">
        <v>2</v>
      </c>
      <c r="AP4004">
        <v>2</v>
      </c>
      <c r="AQ4004">
        <v>0</v>
      </c>
      <c r="AR4004">
        <v>0</v>
      </c>
      <c r="AS4004">
        <v>0</v>
      </c>
      <c r="AT4004">
        <v>0</v>
      </c>
      <c r="AU4004">
        <v>0</v>
      </c>
      <c r="AV4004">
        <v>0</v>
      </c>
      <c r="AW4004">
        <v>0</v>
      </c>
      <c r="AX4004">
        <v>0</v>
      </c>
      <c r="AY4004">
        <v>0</v>
      </c>
      <c r="AZ4004">
        <v>3</v>
      </c>
      <c r="BA4004">
        <v>2</v>
      </c>
      <c r="BB4004">
        <v>56</v>
      </c>
      <c r="BC4004">
        <v>93</v>
      </c>
      <c r="BD4004">
        <v>0</v>
      </c>
      <c r="BE4004">
        <v>14</v>
      </c>
      <c r="BF4004">
        <v>13</v>
      </c>
      <c r="BG4004" s="20"/>
      <c r="BH4004" s="20"/>
      <c r="BI4004" s="20"/>
      <c r="BJ4004" s="20"/>
      <c r="BK4004" s="20"/>
      <c r="BL4004" s="20"/>
      <c r="BM4004" s="20"/>
      <c r="BN4004" s="20"/>
      <c r="BO4004" s="20"/>
      <c r="BP4004" s="20"/>
      <c r="BQ4004" s="20"/>
      <c r="BR4004" s="20"/>
      <c r="BS4004" s="20"/>
      <c r="BT4004" s="20"/>
      <c r="BU4004" s="20"/>
      <c r="BV4004" s="20"/>
    </row>
    <row r="4005" spans="1:74" x14ac:dyDescent="0.25">
      <c r="A4005" s="20" t="s">
        <v>501</v>
      </c>
      <c r="B4005" s="20" t="s">
        <v>502</v>
      </c>
      <c r="C4005" s="20" t="s">
        <v>721</v>
      </c>
      <c r="D4005" s="1">
        <v>44500</v>
      </c>
      <c r="E4005">
        <v>213</v>
      </c>
      <c r="F4005">
        <v>14</v>
      </c>
      <c r="G4005">
        <v>5</v>
      </c>
      <c r="H4005">
        <v>4</v>
      </c>
      <c r="I4005">
        <v>2</v>
      </c>
      <c r="J4005">
        <v>93</v>
      </c>
      <c r="K4005">
        <v>7</v>
      </c>
      <c r="L4005">
        <v>10</v>
      </c>
      <c r="M4005">
        <v>0</v>
      </c>
      <c r="N4005">
        <v>83</v>
      </c>
      <c r="O4005">
        <v>0</v>
      </c>
      <c r="P4005">
        <v>57</v>
      </c>
      <c r="Q4005">
        <v>0</v>
      </c>
      <c r="R4005">
        <v>1242</v>
      </c>
      <c r="S4005">
        <v>0</v>
      </c>
      <c r="T4005">
        <v>854</v>
      </c>
      <c r="U4005">
        <v>22</v>
      </c>
      <c r="V4005">
        <v>1</v>
      </c>
      <c r="W4005">
        <v>1967</v>
      </c>
      <c r="X4005">
        <v>1</v>
      </c>
      <c r="Y4005">
        <v>275</v>
      </c>
      <c r="Z4005">
        <v>219</v>
      </c>
      <c r="AA4005">
        <v>90</v>
      </c>
      <c r="AB4005">
        <v>2156</v>
      </c>
      <c r="AC4005">
        <v>284</v>
      </c>
      <c r="AD4005">
        <v>66</v>
      </c>
      <c r="AE4005">
        <v>241</v>
      </c>
      <c r="AF4005">
        <v>29</v>
      </c>
      <c r="AG4005">
        <v>241</v>
      </c>
      <c r="AH4005">
        <v>0</v>
      </c>
      <c r="AI4005">
        <v>8</v>
      </c>
      <c r="AJ4005">
        <v>27</v>
      </c>
      <c r="AK4005">
        <v>18</v>
      </c>
      <c r="AL4005">
        <v>160</v>
      </c>
      <c r="AM4005">
        <v>0</v>
      </c>
      <c r="AN4005">
        <v>61</v>
      </c>
      <c r="AO4005">
        <v>2</v>
      </c>
      <c r="AP4005">
        <v>2</v>
      </c>
      <c r="AQ4005">
        <v>0</v>
      </c>
      <c r="AR4005">
        <v>0</v>
      </c>
      <c r="AS4005">
        <v>0</v>
      </c>
      <c r="AT4005">
        <v>0</v>
      </c>
      <c r="AU4005">
        <v>0</v>
      </c>
      <c r="AV4005">
        <v>0</v>
      </c>
      <c r="AW4005">
        <v>0</v>
      </c>
      <c r="AX4005">
        <v>0</v>
      </c>
      <c r="AY4005">
        <v>0</v>
      </c>
      <c r="AZ4005">
        <v>3</v>
      </c>
      <c r="BA4005">
        <v>2</v>
      </c>
      <c r="BB4005">
        <v>56</v>
      </c>
      <c r="BC4005">
        <v>92</v>
      </c>
      <c r="BD4005">
        <v>0</v>
      </c>
      <c r="BE4005">
        <v>14</v>
      </c>
      <c r="BF4005">
        <v>13</v>
      </c>
      <c r="BG4005" s="20"/>
      <c r="BH4005" s="20"/>
      <c r="BI4005" s="20"/>
      <c r="BJ4005" s="20"/>
      <c r="BK4005" s="20"/>
      <c r="BL4005" s="20"/>
      <c r="BM4005" s="20"/>
      <c r="BN4005" s="20"/>
      <c r="BO4005" s="20"/>
      <c r="BP4005" s="20"/>
      <c r="BQ4005" s="20"/>
      <c r="BR4005" s="20"/>
      <c r="BS4005" s="20"/>
      <c r="BT4005" s="20"/>
      <c r="BU4005" s="20"/>
      <c r="BV4005" s="20"/>
    </row>
    <row r="4006" spans="1:74" x14ac:dyDescent="0.25">
      <c r="A4006" s="20" t="s">
        <v>501</v>
      </c>
      <c r="B4006" s="20" t="s">
        <v>502</v>
      </c>
      <c r="C4006" s="20" t="s">
        <v>721</v>
      </c>
      <c r="D4006" s="1">
        <v>44507</v>
      </c>
      <c r="E4006">
        <v>217</v>
      </c>
      <c r="F4006">
        <v>15</v>
      </c>
      <c r="G4006">
        <v>6</v>
      </c>
      <c r="H4006">
        <v>4</v>
      </c>
      <c r="I4006">
        <v>2</v>
      </c>
      <c r="J4006">
        <v>106</v>
      </c>
      <c r="K4006">
        <v>7</v>
      </c>
      <c r="L4006">
        <v>10</v>
      </c>
      <c r="M4006">
        <v>0</v>
      </c>
      <c r="N4006">
        <v>83</v>
      </c>
      <c r="O4006">
        <v>58</v>
      </c>
      <c r="P4006">
        <v>3</v>
      </c>
      <c r="Q4006">
        <v>0</v>
      </c>
      <c r="R4006">
        <v>1244</v>
      </c>
      <c r="S4006">
        <v>937</v>
      </c>
      <c r="T4006">
        <v>56</v>
      </c>
      <c r="U4006">
        <v>22</v>
      </c>
      <c r="V4006">
        <v>3</v>
      </c>
      <c r="W4006">
        <v>1961</v>
      </c>
      <c r="X4006">
        <v>422</v>
      </c>
      <c r="Y4006">
        <v>89</v>
      </c>
      <c r="Z4006">
        <v>215</v>
      </c>
      <c r="AA4006">
        <v>87</v>
      </c>
      <c r="AB4006">
        <v>2160</v>
      </c>
      <c r="AC4006">
        <v>485</v>
      </c>
      <c r="AD4006">
        <v>66</v>
      </c>
      <c r="AE4006">
        <v>241</v>
      </c>
      <c r="AF4006">
        <v>33</v>
      </c>
      <c r="AG4006">
        <v>240</v>
      </c>
      <c r="AH4006">
        <v>11</v>
      </c>
      <c r="AI4006">
        <v>14</v>
      </c>
      <c r="AJ4006">
        <v>27</v>
      </c>
      <c r="AK4006">
        <v>17</v>
      </c>
      <c r="AL4006">
        <v>160</v>
      </c>
      <c r="AM4006">
        <v>89</v>
      </c>
      <c r="AN4006">
        <v>13</v>
      </c>
      <c r="AO4006">
        <v>2</v>
      </c>
      <c r="AP4006">
        <v>2</v>
      </c>
      <c r="AQ4006">
        <v>0</v>
      </c>
      <c r="AR4006">
        <v>0</v>
      </c>
      <c r="AS4006">
        <v>0</v>
      </c>
      <c r="AT4006">
        <v>0</v>
      </c>
      <c r="AU4006">
        <v>0</v>
      </c>
      <c r="AV4006">
        <v>0</v>
      </c>
      <c r="AW4006">
        <v>0</v>
      </c>
      <c r="AX4006">
        <v>0</v>
      </c>
      <c r="AY4006">
        <v>0</v>
      </c>
      <c r="AZ4006">
        <v>0</v>
      </c>
      <c r="BA4006">
        <v>2</v>
      </c>
      <c r="BB4006">
        <v>0</v>
      </c>
      <c r="BC4006">
        <v>1</v>
      </c>
      <c r="BD4006">
        <v>0</v>
      </c>
      <c r="BE4006">
        <v>0</v>
      </c>
      <c r="BF4006">
        <v>0</v>
      </c>
      <c r="BG4006" s="20">
        <v>12</v>
      </c>
      <c r="BH4006" s="20">
        <v>4</v>
      </c>
      <c r="BI4006" s="20">
        <v>188</v>
      </c>
      <c r="BJ4006" s="20">
        <v>74</v>
      </c>
      <c r="BK4006" s="20">
        <v>1152</v>
      </c>
      <c r="BL4006" s="20">
        <v>1494</v>
      </c>
      <c r="BM4006" s="20">
        <v>1775</v>
      </c>
      <c r="BN4006" s="20">
        <v>170</v>
      </c>
      <c r="BO4006" s="20">
        <v>137</v>
      </c>
      <c r="BP4006" s="20"/>
      <c r="BQ4006" s="20"/>
      <c r="BR4006" s="20"/>
      <c r="BS4006" s="20"/>
      <c r="BT4006" s="20"/>
      <c r="BU4006" s="20"/>
      <c r="BV4006" s="20"/>
    </row>
    <row r="4007" spans="1:74" x14ac:dyDescent="0.25">
      <c r="A4007" s="20" t="s">
        <v>501</v>
      </c>
      <c r="B4007" s="20" t="s">
        <v>502</v>
      </c>
      <c r="C4007" s="20" t="s">
        <v>721</v>
      </c>
      <c r="D4007" s="1">
        <v>44514</v>
      </c>
      <c r="E4007">
        <v>220</v>
      </c>
      <c r="F4007">
        <v>17</v>
      </c>
      <c r="G4007">
        <v>7</v>
      </c>
      <c r="H4007">
        <v>4</v>
      </c>
      <c r="I4007">
        <v>1</v>
      </c>
      <c r="J4007">
        <v>116</v>
      </c>
      <c r="K4007">
        <v>7</v>
      </c>
      <c r="L4007">
        <v>10</v>
      </c>
      <c r="M4007">
        <v>0</v>
      </c>
      <c r="N4007">
        <v>83</v>
      </c>
      <c r="O4007">
        <v>56</v>
      </c>
      <c r="P4007">
        <v>3</v>
      </c>
      <c r="Q4007">
        <v>2</v>
      </c>
      <c r="R4007">
        <v>1237</v>
      </c>
      <c r="S4007">
        <v>959</v>
      </c>
      <c r="T4007">
        <v>56</v>
      </c>
      <c r="U4007">
        <v>22</v>
      </c>
      <c r="V4007">
        <v>2</v>
      </c>
      <c r="W4007">
        <v>1962</v>
      </c>
      <c r="X4007">
        <v>548</v>
      </c>
      <c r="Y4007">
        <v>89</v>
      </c>
      <c r="Z4007">
        <v>215</v>
      </c>
      <c r="AA4007">
        <v>88</v>
      </c>
      <c r="AB4007">
        <v>2153</v>
      </c>
      <c r="AC4007">
        <v>605</v>
      </c>
      <c r="AD4007">
        <v>66</v>
      </c>
      <c r="AE4007">
        <v>238</v>
      </c>
      <c r="AF4007">
        <v>31</v>
      </c>
      <c r="AG4007">
        <v>242</v>
      </c>
      <c r="AH4007">
        <v>14</v>
      </c>
      <c r="AI4007">
        <v>14</v>
      </c>
      <c r="AJ4007">
        <v>27</v>
      </c>
      <c r="AK4007">
        <v>19</v>
      </c>
      <c r="AL4007">
        <v>160</v>
      </c>
      <c r="AM4007">
        <v>90</v>
      </c>
      <c r="AN4007">
        <v>12</v>
      </c>
      <c r="AO4007">
        <v>2</v>
      </c>
      <c r="AP4007">
        <v>2</v>
      </c>
      <c r="AQ4007">
        <v>0</v>
      </c>
      <c r="AR4007">
        <v>0</v>
      </c>
      <c r="AS4007">
        <v>0</v>
      </c>
      <c r="AT4007">
        <v>0</v>
      </c>
      <c r="AU4007">
        <v>0</v>
      </c>
      <c r="AV4007">
        <v>0</v>
      </c>
      <c r="AW4007">
        <v>0</v>
      </c>
      <c r="AX4007">
        <v>0</v>
      </c>
      <c r="AY4007">
        <v>0</v>
      </c>
      <c r="AZ4007">
        <v>0</v>
      </c>
      <c r="BA4007">
        <v>2</v>
      </c>
      <c r="BB4007">
        <v>0</v>
      </c>
      <c r="BC4007">
        <v>1</v>
      </c>
      <c r="BD4007">
        <v>0</v>
      </c>
      <c r="BE4007">
        <v>0</v>
      </c>
      <c r="BF4007">
        <v>0</v>
      </c>
      <c r="BG4007" s="20">
        <v>15</v>
      </c>
      <c r="BH4007" s="20">
        <v>4</v>
      </c>
      <c r="BI4007" s="20">
        <v>192</v>
      </c>
      <c r="BJ4007" s="20">
        <v>71</v>
      </c>
      <c r="BK4007" s="20">
        <v>1146</v>
      </c>
      <c r="BL4007" s="20">
        <v>1497</v>
      </c>
      <c r="BM4007" s="20">
        <v>1774</v>
      </c>
      <c r="BN4007" s="20">
        <v>171</v>
      </c>
      <c r="BO4007" s="20">
        <v>138</v>
      </c>
      <c r="BP4007" s="20"/>
      <c r="BQ4007" s="20"/>
      <c r="BR4007" s="20"/>
      <c r="BS4007" s="20"/>
      <c r="BT4007" s="20"/>
      <c r="BU4007" s="20"/>
      <c r="BV4007" s="20"/>
    </row>
    <row r="4008" spans="1:74" x14ac:dyDescent="0.25">
      <c r="A4008" s="20" t="s">
        <v>501</v>
      </c>
      <c r="B4008" s="20" t="s">
        <v>502</v>
      </c>
      <c r="C4008" s="20" t="s">
        <v>721</v>
      </c>
      <c r="D4008" s="1">
        <v>44521</v>
      </c>
      <c r="E4008">
        <v>220</v>
      </c>
      <c r="F4008">
        <v>17</v>
      </c>
      <c r="G4008">
        <v>9</v>
      </c>
      <c r="H4008">
        <v>4</v>
      </c>
      <c r="I4008">
        <v>1</v>
      </c>
      <c r="J4008">
        <v>129</v>
      </c>
      <c r="K4008">
        <v>7</v>
      </c>
      <c r="L4008">
        <v>10</v>
      </c>
      <c r="M4008">
        <v>0</v>
      </c>
      <c r="N4008">
        <v>80</v>
      </c>
      <c r="O4008">
        <v>54</v>
      </c>
      <c r="P4008">
        <v>3</v>
      </c>
      <c r="Q4008">
        <v>2</v>
      </c>
      <c r="R4008">
        <v>1238</v>
      </c>
      <c r="S4008">
        <v>981</v>
      </c>
      <c r="T4008">
        <v>56</v>
      </c>
      <c r="U4008">
        <v>22</v>
      </c>
      <c r="V4008">
        <v>3</v>
      </c>
      <c r="W4008">
        <v>1966</v>
      </c>
      <c r="X4008">
        <v>717</v>
      </c>
      <c r="Y4008">
        <v>89</v>
      </c>
      <c r="Z4008">
        <v>215</v>
      </c>
      <c r="AA4008">
        <v>88</v>
      </c>
      <c r="AB4008">
        <v>2154</v>
      </c>
      <c r="AC4008">
        <v>760</v>
      </c>
      <c r="AD4008">
        <v>65</v>
      </c>
      <c r="AE4008">
        <v>238</v>
      </c>
      <c r="AF4008">
        <v>32</v>
      </c>
      <c r="AG4008">
        <v>245</v>
      </c>
      <c r="AH4008">
        <v>14</v>
      </c>
      <c r="AI4008">
        <v>14</v>
      </c>
      <c r="AJ4008">
        <v>27</v>
      </c>
      <c r="AK4008">
        <v>20</v>
      </c>
      <c r="AL4008">
        <v>162</v>
      </c>
      <c r="AM4008">
        <v>100</v>
      </c>
      <c r="AN4008">
        <v>13</v>
      </c>
      <c r="AO4008">
        <v>2</v>
      </c>
      <c r="AP4008">
        <v>2</v>
      </c>
      <c r="AQ4008">
        <v>0</v>
      </c>
      <c r="AR4008">
        <v>0</v>
      </c>
      <c r="AS4008">
        <v>0</v>
      </c>
      <c r="AT4008">
        <v>0</v>
      </c>
      <c r="AU4008">
        <v>0</v>
      </c>
      <c r="AV4008">
        <v>0</v>
      </c>
      <c r="AW4008">
        <v>0</v>
      </c>
      <c r="AX4008">
        <v>0</v>
      </c>
      <c r="AY4008">
        <v>0</v>
      </c>
      <c r="AZ4008">
        <v>0</v>
      </c>
      <c r="BA4008">
        <v>2</v>
      </c>
      <c r="BB4008">
        <v>0</v>
      </c>
      <c r="BC4008">
        <v>1</v>
      </c>
      <c r="BD4008">
        <v>0</v>
      </c>
      <c r="BE4008">
        <v>0</v>
      </c>
      <c r="BF4008">
        <v>0</v>
      </c>
      <c r="BG4008" s="20">
        <v>15</v>
      </c>
      <c r="BH4008" s="20">
        <v>4</v>
      </c>
      <c r="BI4008" s="20">
        <v>192</v>
      </c>
      <c r="BJ4008" s="20">
        <v>69</v>
      </c>
      <c r="BK4008" s="20">
        <v>1147</v>
      </c>
      <c r="BL4008" s="20">
        <v>1501</v>
      </c>
      <c r="BM4008" s="20">
        <v>1776</v>
      </c>
      <c r="BN4008" s="20">
        <v>172</v>
      </c>
      <c r="BO4008" s="20">
        <v>139</v>
      </c>
      <c r="BP4008" s="20"/>
      <c r="BQ4008" s="20"/>
      <c r="BR4008" s="20"/>
      <c r="BS4008" s="20"/>
      <c r="BT4008" s="20"/>
      <c r="BU4008" s="20"/>
      <c r="BV4008" s="20"/>
    </row>
    <row r="4009" spans="1:74" x14ac:dyDescent="0.25">
      <c r="A4009" s="20" t="s">
        <v>501</v>
      </c>
      <c r="B4009" s="20" t="s">
        <v>502</v>
      </c>
      <c r="C4009" s="20" t="s">
        <v>721</v>
      </c>
      <c r="D4009" s="1">
        <v>44528</v>
      </c>
      <c r="E4009">
        <v>220</v>
      </c>
      <c r="F4009">
        <v>17</v>
      </c>
      <c r="G4009">
        <v>10</v>
      </c>
      <c r="H4009">
        <v>4</v>
      </c>
      <c r="I4009">
        <v>4</v>
      </c>
      <c r="J4009">
        <v>141</v>
      </c>
      <c r="K4009">
        <v>7</v>
      </c>
      <c r="L4009">
        <v>10</v>
      </c>
      <c r="M4009">
        <v>0</v>
      </c>
      <c r="N4009">
        <v>80</v>
      </c>
      <c r="O4009">
        <v>60</v>
      </c>
      <c r="P4009">
        <v>3</v>
      </c>
      <c r="Q4009">
        <v>0</v>
      </c>
      <c r="R4009">
        <v>1240</v>
      </c>
      <c r="S4009">
        <v>1018</v>
      </c>
      <c r="T4009">
        <v>56</v>
      </c>
      <c r="U4009">
        <v>22</v>
      </c>
      <c r="V4009">
        <v>2</v>
      </c>
      <c r="W4009">
        <v>1961</v>
      </c>
      <c r="X4009">
        <v>935</v>
      </c>
      <c r="Y4009">
        <v>85</v>
      </c>
      <c r="Z4009">
        <v>212</v>
      </c>
      <c r="AA4009">
        <v>86</v>
      </c>
      <c r="AB4009">
        <v>2151</v>
      </c>
      <c r="AC4009">
        <v>1105</v>
      </c>
      <c r="AD4009">
        <v>65</v>
      </c>
      <c r="AE4009">
        <v>235</v>
      </c>
      <c r="AF4009">
        <v>31</v>
      </c>
      <c r="AG4009">
        <v>247</v>
      </c>
      <c r="AH4009">
        <v>27</v>
      </c>
      <c r="AI4009">
        <v>14</v>
      </c>
      <c r="AJ4009">
        <v>27</v>
      </c>
      <c r="AK4009">
        <v>20</v>
      </c>
      <c r="AL4009">
        <v>160</v>
      </c>
      <c r="AM4009">
        <v>106</v>
      </c>
      <c r="AN4009">
        <v>13</v>
      </c>
      <c r="AO4009">
        <v>2</v>
      </c>
      <c r="AP4009">
        <v>2</v>
      </c>
      <c r="AQ4009">
        <v>0</v>
      </c>
      <c r="AR4009">
        <v>0</v>
      </c>
      <c r="AS4009">
        <v>0</v>
      </c>
      <c r="AT4009">
        <v>0</v>
      </c>
      <c r="AU4009">
        <v>0</v>
      </c>
      <c r="AV4009">
        <v>0</v>
      </c>
      <c r="AW4009">
        <v>0</v>
      </c>
      <c r="AX4009">
        <v>0</v>
      </c>
      <c r="AY4009">
        <v>0</v>
      </c>
      <c r="AZ4009">
        <v>0</v>
      </c>
      <c r="BA4009">
        <v>2</v>
      </c>
      <c r="BB4009">
        <v>0</v>
      </c>
      <c r="BC4009">
        <v>1</v>
      </c>
      <c r="BD4009">
        <v>0</v>
      </c>
      <c r="BE4009">
        <v>0</v>
      </c>
      <c r="BF4009">
        <v>0</v>
      </c>
      <c r="BG4009" s="20">
        <v>15</v>
      </c>
      <c r="BH4009" s="20">
        <v>4</v>
      </c>
      <c r="BI4009" s="20">
        <v>192</v>
      </c>
      <c r="BJ4009" s="20">
        <v>70</v>
      </c>
      <c r="BK4009" s="20">
        <v>1151</v>
      </c>
      <c r="BL4009" s="20">
        <v>1505</v>
      </c>
      <c r="BM4009" s="20">
        <v>1781</v>
      </c>
      <c r="BN4009" s="20">
        <v>175</v>
      </c>
      <c r="BO4009" s="20">
        <v>137</v>
      </c>
      <c r="BP4009" s="20"/>
      <c r="BQ4009" s="20"/>
      <c r="BR4009" s="20"/>
      <c r="BS4009" s="20"/>
      <c r="BT4009" s="20"/>
      <c r="BU4009" s="20"/>
      <c r="BV4009" s="20"/>
    </row>
    <row r="4010" spans="1:74" x14ac:dyDescent="0.25">
      <c r="A4010" s="20" t="s">
        <v>501</v>
      </c>
      <c r="B4010" s="20" t="s">
        <v>502</v>
      </c>
      <c r="C4010" s="20" t="s">
        <v>721</v>
      </c>
      <c r="D4010" s="1">
        <v>44535</v>
      </c>
      <c r="E4010">
        <v>221</v>
      </c>
      <c r="F4010">
        <v>17</v>
      </c>
      <c r="G4010">
        <v>11</v>
      </c>
      <c r="H4010">
        <v>4</v>
      </c>
      <c r="I4010">
        <v>4</v>
      </c>
      <c r="J4010">
        <v>148</v>
      </c>
      <c r="K4010">
        <v>7</v>
      </c>
      <c r="L4010">
        <v>10</v>
      </c>
      <c r="M4010">
        <v>0</v>
      </c>
      <c r="N4010">
        <v>80</v>
      </c>
      <c r="O4010">
        <v>59</v>
      </c>
      <c r="P4010">
        <v>3</v>
      </c>
      <c r="Q4010">
        <v>0</v>
      </c>
      <c r="R4010">
        <v>1239</v>
      </c>
      <c r="S4010">
        <v>1045</v>
      </c>
      <c r="T4010">
        <v>56</v>
      </c>
      <c r="U4010">
        <v>22</v>
      </c>
      <c r="V4010">
        <v>1</v>
      </c>
      <c r="W4010">
        <v>1960</v>
      </c>
      <c r="X4010">
        <v>1024</v>
      </c>
      <c r="Y4010">
        <v>84</v>
      </c>
      <c r="Z4010">
        <v>209</v>
      </c>
      <c r="AA4010">
        <v>84</v>
      </c>
      <c r="AB4010">
        <v>2142</v>
      </c>
      <c r="AC4010">
        <v>1225</v>
      </c>
      <c r="AD4010">
        <v>64</v>
      </c>
      <c r="AE4010">
        <v>231</v>
      </c>
      <c r="AF4010">
        <v>30</v>
      </c>
      <c r="AG4010">
        <v>252</v>
      </c>
      <c r="AH4010">
        <v>45</v>
      </c>
      <c r="AI4010">
        <v>14</v>
      </c>
      <c r="AJ4010">
        <v>30</v>
      </c>
      <c r="AK4010">
        <v>19</v>
      </c>
      <c r="AL4010">
        <v>164</v>
      </c>
      <c r="AM4010">
        <v>110</v>
      </c>
      <c r="AN4010">
        <v>14</v>
      </c>
      <c r="AO4010">
        <v>2</v>
      </c>
      <c r="AP4010">
        <v>2</v>
      </c>
      <c r="AQ4010">
        <v>0</v>
      </c>
      <c r="AR4010">
        <v>0</v>
      </c>
      <c r="AS4010">
        <v>0</v>
      </c>
      <c r="AT4010">
        <v>0</v>
      </c>
      <c r="AU4010">
        <v>0</v>
      </c>
      <c r="AV4010">
        <v>0</v>
      </c>
      <c r="AW4010">
        <v>0</v>
      </c>
      <c r="AX4010">
        <v>0</v>
      </c>
      <c r="AY4010">
        <v>0</v>
      </c>
      <c r="AZ4010">
        <v>0</v>
      </c>
      <c r="BA4010">
        <v>2</v>
      </c>
      <c r="BB4010">
        <v>0</v>
      </c>
      <c r="BC4010">
        <v>1</v>
      </c>
      <c r="BD4010">
        <v>0</v>
      </c>
      <c r="BE4010">
        <v>0</v>
      </c>
      <c r="BF4010">
        <v>0</v>
      </c>
      <c r="BG4010" s="20">
        <v>15</v>
      </c>
      <c r="BH4010" s="20">
        <v>4</v>
      </c>
      <c r="BI4010" s="20">
        <v>195</v>
      </c>
      <c r="BJ4010" s="20">
        <v>70</v>
      </c>
      <c r="BK4010" s="20">
        <v>1148</v>
      </c>
      <c r="BL4010" s="20">
        <v>1512</v>
      </c>
      <c r="BM4010" s="20">
        <v>1779</v>
      </c>
      <c r="BN4010" s="20">
        <v>176</v>
      </c>
      <c r="BO4010" s="20">
        <v>141</v>
      </c>
      <c r="BP4010" s="20"/>
      <c r="BQ4010" s="20"/>
      <c r="BR4010" s="20"/>
      <c r="BS4010" s="20"/>
      <c r="BT4010" s="20"/>
      <c r="BU4010" s="20"/>
      <c r="BV4010" s="20"/>
    </row>
    <row r="4011" spans="1:74" x14ac:dyDescent="0.25">
      <c r="A4011" s="20" t="s">
        <v>501</v>
      </c>
      <c r="B4011" s="20" t="s">
        <v>502</v>
      </c>
      <c r="C4011" s="20" t="s">
        <v>721</v>
      </c>
      <c r="D4011" s="1">
        <v>44542</v>
      </c>
      <c r="E4011">
        <v>223</v>
      </c>
      <c r="F4011">
        <v>17</v>
      </c>
      <c r="G4011">
        <v>11</v>
      </c>
      <c r="H4011">
        <v>4</v>
      </c>
      <c r="I4011">
        <v>4</v>
      </c>
      <c r="J4011">
        <v>153</v>
      </c>
      <c r="K4011">
        <v>7</v>
      </c>
      <c r="L4011">
        <v>10</v>
      </c>
      <c r="M4011">
        <v>1</v>
      </c>
      <c r="N4011">
        <v>78</v>
      </c>
      <c r="O4011">
        <v>59</v>
      </c>
      <c r="P4011">
        <v>3</v>
      </c>
      <c r="Q4011">
        <v>0</v>
      </c>
      <c r="R4011">
        <v>1238</v>
      </c>
      <c r="S4011">
        <v>1056</v>
      </c>
      <c r="T4011">
        <v>56</v>
      </c>
      <c r="U4011">
        <v>22</v>
      </c>
      <c r="V4011">
        <v>1</v>
      </c>
      <c r="W4011">
        <v>1962</v>
      </c>
      <c r="X4011">
        <v>1079</v>
      </c>
      <c r="Y4011">
        <v>83</v>
      </c>
      <c r="Z4011">
        <v>206</v>
      </c>
      <c r="AA4011">
        <v>85</v>
      </c>
      <c r="AB4011">
        <v>2141</v>
      </c>
      <c r="AC4011">
        <v>1318</v>
      </c>
      <c r="AD4011">
        <v>63</v>
      </c>
      <c r="AE4011">
        <v>229</v>
      </c>
      <c r="AF4011">
        <v>31</v>
      </c>
      <c r="AG4011">
        <v>252</v>
      </c>
      <c r="AH4011">
        <v>61</v>
      </c>
      <c r="AI4011">
        <v>14</v>
      </c>
      <c r="AJ4011">
        <v>29</v>
      </c>
      <c r="AK4011">
        <v>19</v>
      </c>
      <c r="AL4011">
        <v>162</v>
      </c>
      <c r="AM4011">
        <v>112</v>
      </c>
      <c r="AN4011">
        <v>14</v>
      </c>
      <c r="AO4011">
        <v>2</v>
      </c>
      <c r="AP4011">
        <v>2</v>
      </c>
      <c r="AQ4011">
        <v>0</v>
      </c>
      <c r="AR4011">
        <v>0</v>
      </c>
      <c r="AS4011">
        <v>0</v>
      </c>
      <c r="AT4011">
        <v>0</v>
      </c>
      <c r="AU4011">
        <v>0</v>
      </c>
      <c r="AV4011">
        <v>0</v>
      </c>
      <c r="AW4011">
        <v>0</v>
      </c>
      <c r="AX4011">
        <v>0</v>
      </c>
      <c r="AY4011">
        <v>0</v>
      </c>
      <c r="AZ4011">
        <v>0</v>
      </c>
      <c r="BA4011">
        <v>2</v>
      </c>
      <c r="BB4011">
        <v>0</v>
      </c>
      <c r="BC4011">
        <v>1</v>
      </c>
      <c r="BD4011">
        <v>0</v>
      </c>
      <c r="BE4011">
        <v>0</v>
      </c>
      <c r="BF4011">
        <v>0</v>
      </c>
      <c r="BG4011" s="20">
        <v>16</v>
      </c>
      <c r="BH4011" s="20">
        <v>4</v>
      </c>
      <c r="BI4011" s="20">
        <v>198</v>
      </c>
      <c r="BJ4011" s="20">
        <v>69</v>
      </c>
      <c r="BK4011" s="20">
        <v>1147</v>
      </c>
      <c r="BL4011" s="20">
        <v>1518</v>
      </c>
      <c r="BM4011" s="20">
        <v>1779</v>
      </c>
      <c r="BN4011" s="20">
        <v>178</v>
      </c>
      <c r="BO4011" s="20">
        <v>140</v>
      </c>
      <c r="BP4011" s="20"/>
      <c r="BQ4011" s="20"/>
      <c r="BR4011" s="20"/>
      <c r="BS4011" s="20"/>
      <c r="BT4011" s="20"/>
      <c r="BU4011" s="20"/>
      <c r="BV4011" s="20"/>
    </row>
    <row r="4012" spans="1:74" x14ac:dyDescent="0.25">
      <c r="A4012" s="20" t="s">
        <v>501</v>
      </c>
      <c r="B4012" s="20" t="s">
        <v>502</v>
      </c>
      <c r="C4012" s="20" t="s">
        <v>721</v>
      </c>
      <c r="D4012" s="1">
        <v>44549</v>
      </c>
      <c r="E4012">
        <v>225</v>
      </c>
      <c r="F4012">
        <v>17</v>
      </c>
      <c r="G4012">
        <v>11</v>
      </c>
      <c r="H4012">
        <v>6</v>
      </c>
      <c r="I4012">
        <v>5</v>
      </c>
      <c r="J4012">
        <v>157</v>
      </c>
      <c r="K4012">
        <v>7</v>
      </c>
      <c r="L4012">
        <v>10</v>
      </c>
      <c r="M4012">
        <v>1</v>
      </c>
      <c r="N4012">
        <v>80</v>
      </c>
      <c r="O4012">
        <v>60</v>
      </c>
      <c r="P4012">
        <v>4</v>
      </c>
      <c r="Q4012">
        <v>1</v>
      </c>
      <c r="R4012">
        <v>1241</v>
      </c>
      <c r="S4012">
        <v>1074</v>
      </c>
      <c r="T4012">
        <v>57</v>
      </c>
      <c r="U4012">
        <v>22</v>
      </c>
      <c r="V4012">
        <v>1</v>
      </c>
      <c r="W4012">
        <v>1967</v>
      </c>
      <c r="X4012">
        <v>1117</v>
      </c>
      <c r="Y4012">
        <v>84</v>
      </c>
      <c r="Z4012">
        <v>206</v>
      </c>
      <c r="AA4012">
        <v>88</v>
      </c>
      <c r="AB4012">
        <v>2139</v>
      </c>
      <c r="AC4012">
        <v>1374</v>
      </c>
      <c r="AD4012">
        <v>61</v>
      </c>
      <c r="AE4012">
        <v>229</v>
      </c>
      <c r="AF4012">
        <v>32</v>
      </c>
      <c r="AG4012">
        <v>252</v>
      </c>
      <c r="AH4012">
        <v>70</v>
      </c>
      <c r="AI4012">
        <v>14</v>
      </c>
      <c r="AJ4012">
        <v>29</v>
      </c>
      <c r="AK4012">
        <v>20</v>
      </c>
      <c r="AL4012">
        <v>161</v>
      </c>
      <c r="AM4012">
        <v>115</v>
      </c>
      <c r="AN4012">
        <v>13</v>
      </c>
      <c r="AO4012">
        <v>2</v>
      </c>
      <c r="AP4012">
        <v>2</v>
      </c>
      <c r="AQ4012">
        <v>0</v>
      </c>
      <c r="AR4012">
        <v>0</v>
      </c>
      <c r="AS4012">
        <v>0</v>
      </c>
      <c r="AT4012">
        <v>0</v>
      </c>
      <c r="AU4012">
        <v>0</v>
      </c>
      <c r="AV4012">
        <v>0</v>
      </c>
      <c r="AW4012">
        <v>0</v>
      </c>
      <c r="AX4012">
        <v>1</v>
      </c>
      <c r="AY4012">
        <v>0</v>
      </c>
      <c r="AZ4012">
        <v>0</v>
      </c>
      <c r="BA4012">
        <v>2</v>
      </c>
      <c r="BB4012">
        <v>0</v>
      </c>
      <c r="BC4012">
        <v>1</v>
      </c>
      <c r="BD4012">
        <v>0</v>
      </c>
      <c r="BE4012">
        <v>0</v>
      </c>
      <c r="BF4012">
        <v>0</v>
      </c>
      <c r="BG4012" s="20">
        <v>16</v>
      </c>
      <c r="BH4012" s="20">
        <v>5</v>
      </c>
      <c r="BI4012" s="20">
        <v>200</v>
      </c>
      <c r="BJ4012" s="20">
        <v>69</v>
      </c>
      <c r="BK4012" s="20">
        <v>1151</v>
      </c>
      <c r="BL4012" s="20">
        <v>1523</v>
      </c>
      <c r="BM4012" s="20">
        <v>1778</v>
      </c>
      <c r="BN4012" s="20">
        <v>179</v>
      </c>
      <c r="BO4012" s="20">
        <v>140</v>
      </c>
      <c r="BP4012" s="20">
        <v>7388</v>
      </c>
      <c r="BQ4012" s="20">
        <v>2332</v>
      </c>
      <c r="BR4012" s="20">
        <v>0</v>
      </c>
      <c r="BS4012" s="20">
        <v>128</v>
      </c>
      <c r="BT4012" s="20">
        <v>434</v>
      </c>
      <c r="BU4012" s="20">
        <v>1755</v>
      </c>
      <c r="BV4012" s="20">
        <v>4738</v>
      </c>
    </row>
    <row r="4013" spans="1:74" x14ac:dyDescent="0.25">
      <c r="A4013" s="20" t="s">
        <v>501</v>
      </c>
      <c r="B4013" s="20" t="s">
        <v>502</v>
      </c>
      <c r="C4013" s="20" t="s">
        <v>721</v>
      </c>
      <c r="D4013" s="1">
        <v>44558</v>
      </c>
      <c r="E4013">
        <v>226</v>
      </c>
      <c r="F4013">
        <v>17</v>
      </c>
      <c r="G4013">
        <v>11</v>
      </c>
      <c r="H4013">
        <v>6</v>
      </c>
      <c r="I4013">
        <v>5</v>
      </c>
      <c r="J4013">
        <v>161</v>
      </c>
      <c r="K4013">
        <v>7</v>
      </c>
      <c r="L4013">
        <v>10</v>
      </c>
      <c r="M4013">
        <v>1</v>
      </c>
      <c r="N4013">
        <v>77</v>
      </c>
      <c r="O4013">
        <v>60</v>
      </c>
      <c r="P4013">
        <v>4</v>
      </c>
      <c r="Q4013">
        <v>1</v>
      </c>
      <c r="R4013">
        <v>1246</v>
      </c>
      <c r="S4013">
        <v>1087</v>
      </c>
      <c r="T4013">
        <v>57</v>
      </c>
      <c r="U4013">
        <v>23</v>
      </c>
      <c r="V4013">
        <v>0</v>
      </c>
      <c r="W4013">
        <v>1967</v>
      </c>
      <c r="X4013">
        <v>1180</v>
      </c>
      <c r="Y4013">
        <v>83</v>
      </c>
      <c r="Z4013">
        <v>203</v>
      </c>
      <c r="AA4013">
        <v>85</v>
      </c>
      <c r="AB4013">
        <v>2136</v>
      </c>
      <c r="AC4013">
        <v>1443</v>
      </c>
      <c r="AD4013">
        <v>61</v>
      </c>
      <c r="AE4013">
        <v>226</v>
      </c>
      <c r="AF4013">
        <v>32</v>
      </c>
      <c r="AG4013">
        <v>253</v>
      </c>
      <c r="AH4013">
        <v>92</v>
      </c>
      <c r="AI4013">
        <v>14</v>
      </c>
      <c r="AJ4013">
        <v>30</v>
      </c>
      <c r="AK4013">
        <v>20</v>
      </c>
      <c r="AL4013">
        <v>161</v>
      </c>
      <c r="AM4013">
        <v>119</v>
      </c>
      <c r="AN4013">
        <v>13</v>
      </c>
      <c r="AO4013">
        <v>2</v>
      </c>
      <c r="AP4013">
        <v>2</v>
      </c>
      <c r="AQ4013">
        <v>0</v>
      </c>
      <c r="AR4013">
        <v>0</v>
      </c>
      <c r="AS4013">
        <v>0</v>
      </c>
      <c r="AT4013">
        <v>0</v>
      </c>
      <c r="AU4013">
        <v>0</v>
      </c>
      <c r="AV4013">
        <v>0</v>
      </c>
      <c r="AW4013">
        <v>0</v>
      </c>
      <c r="AX4013">
        <v>1</v>
      </c>
      <c r="AY4013">
        <v>0</v>
      </c>
      <c r="AZ4013">
        <v>0</v>
      </c>
      <c r="BA4013">
        <v>2</v>
      </c>
      <c r="BB4013">
        <v>0</v>
      </c>
      <c r="BC4013">
        <v>1</v>
      </c>
      <c r="BD4013">
        <v>0</v>
      </c>
      <c r="BE4013">
        <v>0</v>
      </c>
      <c r="BF4013">
        <v>0</v>
      </c>
      <c r="BG4013" s="20">
        <v>16</v>
      </c>
      <c r="BH4013" s="20">
        <v>5</v>
      </c>
      <c r="BI4013" s="20">
        <v>202</v>
      </c>
      <c r="BJ4013" s="20">
        <v>66</v>
      </c>
      <c r="BK4013" s="20">
        <v>1155</v>
      </c>
      <c r="BL4013" s="20">
        <v>1530</v>
      </c>
      <c r="BM4013" s="20">
        <v>1781</v>
      </c>
      <c r="BN4013" s="20">
        <v>178</v>
      </c>
      <c r="BO4013" s="20">
        <v>140</v>
      </c>
      <c r="BP4013" s="20">
        <v>7384</v>
      </c>
      <c r="BQ4013" s="20">
        <v>2914</v>
      </c>
      <c r="BR4013" s="20">
        <v>0</v>
      </c>
      <c r="BS4013" s="20">
        <v>128</v>
      </c>
      <c r="BT4013" s="20">
        <v>432</v>
      </c>
      <c r="BU4013" s="20">
        <v>1747</v>
      </c>
      <c r="BV4013" s="20">
        <v>4759</v>
      </c>
    </row>
    <row r="4014" spans="1:74" x14ac:dyDescent="0.25">
      <c r="A4014" s="20" t="s">
        <v>501</v>
      </c>
      <c r="B4014" s="20" t="s">
        <v>502</v>
      </c>
      <c r="C4014" s="20" t="s">
        <v>721</v>
      </c>
      <c r="D4014" s="1">
        <v>44564</v>
      </c>
      <c r="E4014">
        <v>226</v>
      </c>
      <c r="F4014">
        <v>17</v>
      </c>
      <c r="G4014">
        <v>11</v>
      </c>
      <c r="H4014">
        <v>6</v>
      </c>
      <c r="I4014">
        <v>5</v>
      </c>
      <c r="J4014">
        <v>161</v>
      </c>
      <c r="K4014">
        <v>7</v>
      </c>
      <c r="L4014">
        <v>10</v>
      </c>
      <c r="M4014">
        <v>1</v>
      </c>
      <c r="N4014">
        <v>77</v>
      </c>
      <c r="O4014">
        <v>60</v>
      </c>
      <c r="P4014">
        <v>4</v>
      </c>
      <c r="Q4014">
        <v>1</v>
      </c>
      <c r="R4014">
        <v>1245</v>
      </c>
      <c r="S4014">
        <v>1088</v>
      </c>
      <c r="T4014">
        <v>57</v>
      </c>
      <c r="U4014">
        <v>23</v>
      </c>
      <c r="V4014">
        <v>0</v>
      </c>
      <c r="W4014">
        <v>1966</v>
      </c>
      <c r="X4014">
        <v>1182</v>
      </c>
      <c r="Y4014">
        <v>83</v>
      </c>
      <c r="Z4014">
        <v>201</v>
      </c>
      <c r="AA4014">
        <v>86</v>
      </c>
      <c r="AB4014">
        <v>2138</v>
      </c>
      <c r="AC4014">
        <v>1447</v>
      </c>
      <c r="AD4014">
        <v>60</v>
      </c>
      <c r="AE4014">
        <v>224</v>
      </c>
      <c r="AF4014">
        <v>33</v>
      </c>
      <c r="AG4014">
        <v>255</v>
      </c>
      <c r="AH4014">
        <v>94</v>
      </c>
      <c r="AI4014">
        <v>14</v>
      </c>
      <c r="AJ4014">
        <v>30</v>
      </c>
      <c r="AK4014">
        <v>20</v>
      </c>
      <c r="AL4014">
        <v>161</v>
      </c>
      <c r="AM4014">
        <v>120</v>
      </c>
      <c r="AN4014">
        <v>13</v>
      </c>
      <c r="AO4014">
        <v>2</v>
      </c>
      <c r="AP4014">
        <v>2</v>
      </c>
      <c r="AQ4014">
        <v>0</v>
      </c>
      <c r="AR4014">
        <v>0</v>
      </c>
      <c r="AS4014">
        <v>0</v>
      </c>
      <c r="AT4014">
        <v>0</v>
      </c>
      <c r="AU4014">
        <v>0</v>
      </c>
      <c r="AV4014">
        <v>0</v>
      </c>
      <c r="AW4014">
        <v>0</v>
      </c>
      <c r="AX4014">
        <v>1</v>
      </c>
      <c r="AY4014">
        <v>0</v>
      </c>
      <c r="AZ4014">
        <v>0</v>
      </c>
      <c r="BA4014">
        <v>2</v>
      </c>
      <c r="BB4014">
        <v>0</v>
      </c>
      <c r="BC4014">
        <v>1</v>
      </c>
      <c r="BD4014">
        <v>0</v>
      </c>
      <c r="BE4014">
        <v>0</v>
      </c>
      <c r="BF4014">
        <v>0</v>
      </c>
      <c r="BG4014" s="20">
        <v>16</v>
      </c>
      <c r="BH4014" s="20">
        <v>5</v>
      </c>
      <c r="BI4014" s="20">
        <v>202</v>
      </c>
      <c r="BJ4014" s="20">
        <v>66</v>
      </c>
      <c r="BK4014" s="20">
        <v>1154</v>
      </c>
      <c r="BL4014" s="20">
        <v>1529</v>
      </c>
      <c r="BM4014" s="20">
        <v>1784</v>
      </c>
      <c r="BN4014" s="20">
        <v>179</v>
      </c>
      <c r="BO4014" s="20">
        <v>141</v>
      </c>
      <c r="BP4014" s="20">
        <v>7380</v>
      </c>
      <c r="BQ4014" s="20">
        <v>2949</v>
      </c>
      <c r="BR4014" s="20">
        <v>0</v>
      </c>
      <c r="BS4014" s="20">
        <v>127</v>
      </c>
      <c r="BT4014" s="20">
        <v>430</v>
      </c>
      <c r="BU4014" s="20">
        <v>1735</v>
      </c>
      <c r="BV4014" s="20">
        <v>4768</v>
      </c>
    </row>
    <row r="4015" spans="1:74" x14ac:dyDescent="0.25">
      <c r="A4015" s="20" t="s">
        <v>501</v>
      </c>
      <c r="B4015" s="20" t="s">
        <v>502</v>
      </c>
      <c r="C4015" s="20" t="s">
        <v>721</v>
      </c>
      <c r="D4015" s="1">
        <v>44570</v>
      </c>
      <c r="E4015">
        <v>227</v>
      </c>
      <c r="F4015">
        <v>17</v>
      </c>
      <c r="G4015">
        <v>12</v>
      </c>
      <c r="H4015">
        <v>6</v>
      </c>
      <c r="I4015">
        <v>5</v>
      </c>
      <c r="J4015">
        <v>163</v>
      </c>
      <c r="K4015">
        <v>7</v>
      </c>
      <c r="L4015">
        <v>10</v>
      </c>
      <c r="M4015">
        <v>1</v>
      </c>
      <c r="N4015">
        <v>78</v>
      </c>
      <c r="O4015">
        <v>63</v>
      </c>
      <c r="P4015">
        <v>4</v>
      </c>
      <c r="Q4015">
        <v>1</v>
      </c>
      <c r="R4015">
        <v>1246</v>
      </c>
      <c r="S4015">
        <v>1093</v>
      </c>
      <c r="T4015">
        <v>57</v>
      </c>
      <c r="U4015">
        <v>23</v>
      </c>
      <c r="V4015">
        <v>0</v>
      </c>
      <c r="W4015">
        <v>1961</v>
      </c>
      <c r="X4015">
        <v>1196</v>
      </c>
      <c r="Y4015">
        <v>83</v>
      </c>
      <c r="Z4015">
        <v>198</v>
      </c>
      <c r="AA4015">
        <v>88</v>
      </c>
      <c r="AB4015">
        <v>2139</v>
      </c>
      <c r="AC4015">
        <v>1468</v>
      </c>
      <c r="AD4015">
        <v>60</v>
      </c>
      <c r="AE4015">
        <v>223</v>
      </c>
      <c r="AF4015">
        <v>35</v>
      </c>
      <c r="AG4015">
        <v>257</v>
      </c>
      <c r="AH4015">
        <v>98</v>
      </c>
      <c r="AI4015">
        <v>14</v>
      </c>
      <c r="AJ4015">
        <v>30</v>
      </c>
      <c r="AK4015">
        <v>19</v>
      </c>
      <c r="AL4015">
        <v>161</v>
      </c>
      <c r="AM4015">
        <v>126</v>
      </c>
      <c r="AN4015">
        <v>13</v>
      </c>
      <c r="AO4015">
        <v>2</v>
      </c>
      <c r="AP4015">
        <v>2</v>
      </c>
      <c r="AQ4015">
        <v>0</v>
      </c>
      <c r="AR4015">
        <v>0</v>
      </c>
      <c r="AS4015">
        <v>0</v>
      </c>
      <c r="AT4015">
        <v>0</v>
      </c>
      <c r="AU4015">
        <v>0</v>
      </c>
      <c r="AV4015">
        <v>0</v>
      </c>
      <c r="AW4015">
        <v>0</v>
      </c>
      <c r="AX4015">
        <v>1</v>
      </c>
      <c r="AY4015">
        <v>0</v>
      </c>
      <c r="AZ4015">
        <v>0</v>
      </c>
      <c r="BA4015">
        <v>2</v>
      </c>
      <c r="BB4015">
        <v>0</v>
      </c>
      <c r="BC4015">
        <v>1</v>
      </c>
      <c r="BD4015">
        <v>0</v>
      </c>
      <c r="BE4015">
        <v>0</v>
      </c>
      <c r="BF4015">
        <v>0</v>
      </c>
      <c r="BG4015" s="20">
        <v>16</v>
      </c>
      <c r="BH4015" s="20">
        <v>5</v>
      </c>
      <c r="BI4015" s="20">
        <v>204</v>
      </c>
      <c r="BJ4015" s="20">
        <v>68</v>
      </c>
      <c r="BK4015" s="20">
        <v>1155</v>
      </c>
      <c r="BL4015" s="20">
        <v>1529</v>
      </c>
      <c r="BM4015" s="20">
        <v>1787</v>
      </c>
      <c r="BN4015" s="20">
        <v>185</v>
      </c>
      <c r="BO4015" s="20">
        <v>141</v>
      </c>
      <c r="BP4015" s="20">
        <v>7381</v>
      </c>
      <c r="BQ4015" s="20">
        <v>3076</v>
      </c>
      <c r="BR4015" s="20">
        <v>0</v>
      </c>
      <c r="BS4015" s="20">
        <v>126</v>
      </c>
      <c r="BT4015" s="20">
        <v>428</v>
      </c>
      <c r="BU4015" s="20">
        <v>1721</v>
      </c>
      <c r="BV4015" s="20">
        <v>4789</v>
      </c>
    </row>
    <row r="4016" spans="1:74" x14ac:dyDescent="0.25">
      <c r="A4016" s="20" t="s">
        <v>501</v>
      </c>
      <c r="B4016" s="20" t="s">
        <v>502</v>
      </c>
      <c r="C4016" s="20" t="s">
        <v>721</v>
      </c>
      <c r="D4016" s="1">
        <v>44578</v>
      </c>
      <c r="E4016">
        <v>226</v>
      </c>
      <c r="F4016">
        <v>17</v>
      </c>
      <c r="G4016">
        <v>12</v>
      </c>
      <c r="H4016">
        <v>6</v>
      </c>
      <c r="I4016">
        <v>5</v>
      </c>
      <c r="J4016">
        <v>164</v>
      </c>
      <c r="K4016">
        <v>7</v>
      </c>
      <c r="L4016">
        <v>10</v>
      </c>
      <c r="M4016">
        <v>1</v>
      </c>
      <c r="N4016">
        <v>77</v>
      </c>
      <c r="O4016">
        <v>65</v>
      </c>
      <c r="P4016">
        <v>3</v>
      </c>
      <c r="Q4016">
        <v>0</v>
      </c>
      <c r="R4016">
        <v>1245</v>
      </c>
      <c r="S4016">
        <v>1097</v>
      </c>
      <c r="T4016">
        <v>56</v>
      </c>
      <c r="U4016">
        <v>23</v>
      </c>
      <c r="V4016">
        <v>0</v>
      </c>
      <c r="W4016">
        <v>1956</v>
      </c>
      <c r="X4016">
        <v>1209</v>
      </c>
      <c r="Y4016">
        <v>84</v>
      </c>
      <c r="Z4016">
        <v>197</v>
      </c>
      <c r="AA4016">
        <v>84</v>
      </c>
      <c r="AB4016">
        <v>2135</v>
      </c>
      <c r="AC4016">
        <v>1474</v>
      </c>
      <c r="AD4016">
        <v>59</v>
      </c>
      <c r="AE4016">
        <v>221</v>
      </c>
      <c r="AF4016">
        <v>35</v>
      </c>
      <c r="AG4016">
        <v>257</v>
      </c>
      <c r="AH4016">
        <v>102</v>
      </c>
      <c r="AI4016">
        <v>14</v>
      </c>
      <c r="AJ4016">
        <v>30</v>
      </c>
      <c r="AK4016">
        <v>19</v>
      </c>
      <c r="AL4016">
        <v>160</v>
      </c>
      <c r="AM4016">
        <v>127</v>
      </c>
      <c r="AN4016">
        <v>11</v>
      </c>
      <c r="AO4016">
        <v>2</v>
      </c>
      <c r="AP4016">
        <v>2</v>
      </c>
      <c r="AQ4016">
        <v>0</v>
      </c>
      <c r="AR4016">
        <v>0</v>
      </c>
      <c r="AS4016">
        <v>0</v>
      </c>
      <c r="AT4016">
        <v>0</v>
      </c>
      <c r="AU4016">
        <v>0</v>
      </c>
      <c r="AV4016">
        <v>0</v>
      </c>
      <c r="AW4016">
        <v>0</v>
      </c>
      <c r="AX4016">
        <v>1</v>
      </c>
      <c r="AY4016">
        <v>0</v>
      </c>
      <c r="AZ4016">
        <v>0</v>
      </c>
      <c r="BA4016">
        <v>1</v>
      </c>
      <c r="BB4016">
        <v>0</v>
      </c>
      <c r="BC4016">
        <v>1</v>
      </c>
      <c r="BD4016">
        <v>0</v>
      </c>
      <c r="BE4016">
        <v>0</v>
      </c>
      <c r="BF4016">
        <v>0</v>
      </c>
      <c r="BG4016" s="20">
        <v>16</v>
      </c>
      <c r="BH4016" s="20">
        <v>5</v>
      </c>
      <c r="BI4016" s="20">
        <v>203</v>
      </c>
      <c r="BJ4016" s="20">
        <v>70</v>
      </c>
      <c r="BK4016" s="20">
        <v>1155</v>
      </c>
      <c r="BL4016" s="20">
        <v>1527</v>
      </c>
      <c r="BM4016" s="20">
        <v>1786</v>
      </c>
      <c r="BN4016" s="20">
        <v>185</v>
      </c>
      <c r="BO4016" s="20">
        <v>142</v>
      </c>
      <c r="BP4016" s="20">
        <v>7378</v>
      </c>
      <c r="BQ4016" s="20">
        <v>3141</v>
      </c>
      <c r="BR4016" s="20">
        <v>0</v>
      </c>
      <c r="BS4016" s="20">
        <v>124</v>
      </c>
      <c r="BT4016" s="20">
        <v>426</v>
      </c>
      <c r="BU4016" s="20">
        <v>1704</v>
      </c>
      <c r="BV4016" s="20">
        <v>4805</v>
      </c>
    </row>
    <row r="4017" spans="1:74" x14ac:dyDescent="0.25">
      <c r="A4017" s="20" t="s">
        <v>501</v>
      </c>
      <c r="B4017" s="20" t="s">
        <v>502</v>
      </c>
      <c r="C4017" s="20" t="s">
        <v>721</v>
      </c>
      <c r="D4017" s="1">
        <v>44585</v>
      </c>
      <c r="E4017">
        <v>225</v>
      </c>
      <c r="F4017">
        <v>16</v>
      </c>
      <c r="G4017">
        <v>11</v>
      </c>
      <c r="H4017">
        <v>5</v>
      </c>
      <c r="I4017">
        <v>4</v>
      </c>
      <c r="J4017">
        <v>163</v>
      </c>
      <c r="K4017">
        <v>7</v>
      </c>
      <c r="L4017">
        <v>10</v>
      </c>
      <c r="M4017">
        <v>1</v>
      </c>
      <c r="N4017">
        <v>77</v>
      </c>
      <c r="O4017">
        <v>65</v>
      </c>
      <c r="P4017">
        <v>3</v>
      </c>
      <c r="Q4017">
        <v>0</v>
      </c>
      <c r="R4017">
        <v>1243</v>
      </c>
      <c r="S4017">
        <v>1099</v>
      </c>
      <c r="T4017">
        <v>55</v>
      </c>
      <c r="U4017">
        <v>23</v>
      </c>
      <c r="V4017">
        <v>0</v>
      </c>
      <c r="W4017">
        <v>1964</v>
      </c>
      <c r="X4017">
        <v>1213</v>
      </c>
      <c r="Y4017">
        <v>84</v>
      </c>
      <c r="Z4017">
        <v>199</v>
      </c>
      <c r="AA4017">
        <v>84</v>
      </c>
      <c r="AB4017">
        <v>2135</v>
      </c>
      <c r="AC4017">
        <v>1476</v>
      </c>
      <c r="AD4017">
        <v>59</v>
      </c>
      <c r="AE4017">
        <v>220</v>
      </c>
      <c r="AF4017">
        <v>37</v>
      </c>
      <c r="AG4017">
        <v>258</v>
      </c>
      <c r="AH4017">
        <v>104</v>
      </c>
      <c r="AI4017">
        <v>14</v>
      </c>
      <c r="AJ4017">
        <v>29</v>
      </c>
      <c r="AK4017">
        <v>20</v>
      </c>
      <c r="AL4017">
        <v>163</v>
      </c>
      <c r="AM4017">
        <v>130</v>
      </c>
      <c r="AN4017">
        <v>11</v>
      </c>
      <c r="AO4017">
        <v>2</v>
      </c>
      <c r="AP4017">
        <v>2</v>
      </c>
      <c r="AQ4017">
        <v>0</v>
      </c>
      <c r="AR4017">
        <v>0</v>
      </c>
      <c r="AS4017">
        <v>0</v>
      </c>
      <c r="AT4017">
        <v>0</v>
      </c>
      <c r="AU4017">
        <v>0</v>
      </c>
      <c r="AV4017">
        <v>0</v>
      </c>
      <c r="AW4017">
        <v>0</v>
      </c>
      <c r="AX4017">
        <v>1</v>
      </c>
      <c r="AY4017">
        <v>0</v>
      </c>
      <c r="AZ4017">
        <v>0</v>
      </c>
      <c r="BA4017">
        <v>1</v>
      </c>
      <c r="BB4017">
        <v>0</v>
      </c>
      <c r="BC4017">
        <v>1</v>
      </c>
      <c r="BD4017">
        <v>0</v>
      </c>
      <c r="BE4017">
        <v>0</v>
      </c>
      <c r="BF4017">
        <v>0</v>
      </c>
      <c r="BG4017" s="20">
        <v>15</v>
      </c>
      <c r="BH4017" s="20">
        <v>4</v>
      </c>
      <c r="BI4017" s="20">
        <v>202</v>
      </c>
      <c r="BJ4017" s="20">
        <v>70</v>
      </c>
      <c r="BK4017" s="20">
        <v>1155</v>
      </c>
      <c r="BL4017" s="20">
        <v>1533</v>
      </c>
      <c r="BM4017" s="20">
        <v>1786</v>
      </c>
      <c r="BN4017" s="20">
        <v>186</v>
      </c>
      <c r="BO4017" s="20">
        <v>145</v>
      </c>
      <c r="BP4017" s="20">
        <v>7378</v>
      </c>
      <c r="BQ4017" s="20">
        <v>3160</v>
      </c>
      <c r="BR4017" s="20">
        <v>0</v>
      </c>
      <c r="BS4017" s="20">
        <v>124</v>
      </c>
      <c r="BT4017" s="20">
        <v>426</v>
      </c>
      <c r="BU4017" s="20">
        <v>1696</v>
      </c>
      <c r="BV4017" s="20">
        <v>4811</v>
      </c>
    </row>
    <row r="4018" spans="1:74" x14ac:dyDescent="0.25">
      <c r="A4018" s="20" t="s">
        <v>501</v>
      </c>
      <c r="B4018" s="20" t="s">
        <v>502</v>
      </c>
      <c r="C4018" s="20" t="s">
        <v>721</v>
      </c>
      <c r="D4018" s="1">
        <v>44593</v>
      </c>
      <c r="E4018">
        <v>224</v>
      </c>
      <c r="F4018">
        <v>16</v>
      </c>
      <c r="G4018">
        <v>11</v>
      </c>
      <c r="H4018">
        <v>5</v>
      </c>
      <c r="I4018">
        <v>4</v>
      </c>
      <c r="J4018">
        <v>164</v>
      </c>
      <c r="K4018">
        <v>7</v>
      </c>
      <c r="L4018">
        <v>10</v>
      </c>
      <c r="M4018">
        <v>1</v>
      </c>
      <c r="N4018">
        <v>79</v>
      </c>
      <c r="O4018">
        <v>67</v>
      </c>
      <c r="P4018">
        <v>3</v>
      </c>
      <c r="Q4018">
        <v>0</v>
      </c>
      <c r="R4018">
        <v>1240</v>
      </c>
      <c r="S4018">
        <v>1097</v>
      </c>
      <c r="T4018">
        <v>55</v>
      </c>
      <c r="U4018">
        <v>23</v>
      </c>
      <c r="V4018">
        <v>0</v>
      </c>
      <c r="W4018">
        <v>1956</v>
      </c>
      <c r="X4018">
        <v>1214</v>
      </c>
      <c r="Y4018">
        <v>83</v>
      </c>
      <c r="Z4018">
        <v>198</v>
      </c>
      <c r="AA4018">
        <v>81</v>
      </c>
      <c r="AB4018">
        <v>2137</v>
      </c>
      <c r="AC4018">
        <v>1479</v>
      </c>
      <c r="AD4018">
        <v>59</v>
      </c>
      <c r="AE4018">
        <v>218</v>
      </c>
      <c r="AF4018">
        <v>39</v>
      </c>
      <c r="AG4018">
        <v>262</v>
      </c>
      <c r="AH4018">
        <v>107</v>
      </c>
      <c r="AI4018">
        <v>14</v>
      </c>
      <c r="AJ4018">
        <v>28</v>
      </c>
      <c r="AK4018">
        <v>21</v>
      </c>
      <c r="AL4018">
        <v>164</v>
      </c>
      <c r="AM4018">
        <v>131</v>
      </c>
      <c r="AN4018">
        <v>11</v>
      </c>
      <c r="AO4018">
        <v>2</v>
      </c>
      <c r="AP4018">
        <v>2</v>
      </c>
      <c r="AQ4018">
        <v>0</v>
      </c>
      <c r="AR4018">
        <v>0</v>
      </c>
      <c r="AS4018">
        <v>0</v>
      </c>
      <c r="AT4018">
        <v>0</v>
      </c>
      <c r="AU4018">
        <v>0</v>
      </c>
      <c r="AV4018">
        <v>0</v>
      </c>
      <c r="AW4018">
        <v>0</v>
      </c>
      <c r="AX4018">
        <v>1</v>
      </c>
      <c r="AY4018">
        <v>0</v>
      </c>
      <c r="AZ4018">
        <v>0</v>
      </c>
      <c r="BA4018">
        <v>1</v>
      </c>
      <c r="BB4018">
        <v>0</v>
      </c>
      <c r="BC4018">
        <v>1</v>
      </c>
      <c r="BD4018">
        <v>0</v>
      </c>
      <c r="BE4018">
        <v>0</v>
      </c>
      <c r="BF4018">
        <v>0</v>
      </c>
      <c r="BG4018" s="20">
        <v>15</v>
      </c>
      <c r="BH4018" s="20">
        <v>4</v>
      </c>
      <c r="BI4018" s="20">
        <v>201</v>
      </c>
      <c r="BJ4018" s="20">
        <v>72</v>
      </c>
      <c r="BK4018" s="20">
        <v>1152</v>
      </c>
      <c r="BL4018" s="20">
        <v>1534</v>
      </c>
      <c r="BM4018" s="20">
        <v>1786</v>
      </c>
      <c r="BN4018" s="20">
        <v>190</v>
      </c>
      <c r="BO4018" s="20">
        <v>146</v>
      </c>
      <c r="BP4018" s="20">
        <v>7377</v>
      </c>
      <c r="BQ4018" s="20">
        <v>3184</v>
      </c>
      <c r="BR4018" s="20">
        <v>0</v>
      </c>
      <c r="BS4018" s="20">
        <v>125</v>
      </c>
      <c r="BT4018" s="20">
        <v>423</v>
      </c>
      <c r="BU4018" s="20">
        <v>1680</v>
      </c>
      <c r="BV4018" s="20">
        <v>4830</v>
      </c>
    </row>
    <row r="4019" spans="1:74" x14ac:dyDescent="0.25">
      <c r="A4019" s="20" t="s">
        <v>501</v>
      </c>
      <c r="B4019" s="20" t="s">
        <v>502</v>
      </c>
      <c r="C4019" s="20" t="s">
        <v>721</v>
      </c>
      <c r="D4019" s="1">
        <v>44599</v>
      </c>
      <c r="E4019">
        <v>224</v>
      </c>
      <c r="F4019">
        <v>16</v>
      </c>
      <c r="G4019">
        <v>11</v>
      </c>
      <c r="H4019">
        <v>5</v>
      </c>
      <c r="I4019">
        <v>4</v>
      </c>
      <c r="J4019">
        <v>164</v>
      </c>
      <c r="K4019">
        <v>7</v>
      </c>
      <c r="L4019">
        <v>10</v>
      </c>
      <c r="M4019">
        <v>1</v>
      </c>
      <c r="N4019">
        <v>79</v>
      </c>
      <c r="O4019">
        <v>67</v>
      </c>
      <c r="P4019">
        <v>3</v>
      </c>
      <c r="Q4019">
        <v>0</v>
      </c>
      <c r="R4019">
        <v>1242</v>
      </c>
      <c r="S4019">
        <v>1098</v>
      </c>
      <c r="T4019">
        <v>55</v>
      </c>
      <c r="U4019">
        <v>23</v>
      </c>
      <c r="V4019">
        <v>0</v>
      </c>
      <c r="W4019">
        <v>1953</v>
      </c>
      <c r="X4019">
        <v>1219</v>
      </c>
      <c r="Y4019">
        <v>83</v>
      </c>
      <c r="Z4019">
        <v>196</v>
      </c>
      <c r="AA4019">
        <v>80</v>
      </c>
      <c r="AB4019">
        <v>2139</v>
      </c>
      <c r="AC4019">
        <v>1482</v>
      </c>
      <c r="AD4019">
        <v>59</v>
      </c>
      <c r="AE4019">
        <v>218</v>
      </c>
      <c r="AF4019">
        <v>39</v>
      </c>
      <c r="AG4019">
        <v>263</v>
      </c>
      <c r="AH4019">
        <v>109</v>
      </c>
      <c r="AI4019">
        <v>14</v>
      </c>
      <c r="AJ4019">
        <v>28</v>
      </c>
      <c r="AK4019">
        <v>21</v>
      </c>
      <c r="AL4019">
        <v>164</v>
      </c>
      <c r="AM4019">
        <v>131</v>
      </c>
      <c r="AN4019">
        <v>11</v>
      </c>
      <c r="AO4019">
        <v>2</v>
      </c>
      <c r="AP4019">
        <v>2</v>
      </c>
      <c r="AQ4019">
        <v>0</v>
      </c>
      <c r="AR4019">
        <v>0</v>
      </c>
      <c r="AS4019">
        <v>0</v>
      </c>
      <c r="AT4019">
        <v>0</v>
      </c>
      <c r="AU4019">
        <v>0</v>
      </c>
      <c r="AV4019">
        <v>0</v>
      </c>
      <c r="AW4019">
        <v>0</v>
      </c>
      <c r="AX4019">
        <v>1</v>
      </c>
      <c r="AY4019">
        <v>0</v>
      </c>
      <c r="AZ4019">
        <v>0</v>
      </c>
      <c r="BA4019">
        <v>1</v>
      </c>
      <c r="BB4019">
        <v>0</v>
      </c>
      <c r="BC4019">
        <v>1</v>
      </c>
      <c r="BD4019">
        <v>0</v>
      </c>
      <c r="BE4019">
        <v>0</v>
      </c>
      <c r="BF4019">
        <v>0</v>
      </c>
      <c r="BG4019" s="20">
        <v>15</v>
      </c>
      <c r="BH4019" s="20">
        <v>4</v>
      </c>
      <c r="BI4019" s="20">
        <v>201</v>
      </c>
      <c r="BJ4019" s="20">
        <v>72</v>
      </c>
      <c r="BK4019" s="20">
        <v>1153</v>
      </c>
      <c r="BL4019" s="20">
        <v>1535</v>
      </c>
      <c r="BM4019" s="20">
        <v>1788</v>
      </c>
      <c r="BN4019" s="20">
        <v>191</v>
      </c>
      <c r="BO4019" s="20">
        <v>146</v>
      </c>
      <c r="BP4019" s="20">
        <v>7378</v>
      </c>
      <c r="BQ4019" s="20">
        <v>3194</v>
      </c>
      <c r="BR4019" s="20">
        <v>0</v>
      </c>
      <c r="BS4019" s="20">
        <v>125</v>
      </c>
      <c r="BT4019" s="20">
        <v>424</v>
      </c>
      <c r="BU4019" s="20">
        <v>1673</v>
      </c>
      <c r="BV4019" s="20">
        <v>4839</v>
      </c>
    </row>
    <row r="4020" spans="1:74" x14ac:dyDescent="0.25">
      <c r="A4020" s="20" t="s">
        <v>501</v>
      </c>
      <c r="B4020" s="20" t="s">
        <v>502</v>
      </c>
      <c r="C4020" s="20" t="s">
        <v>721</v>
      </c>
      <c r="D4020" s="1">
        <v>44606</v>
      </c>
      <c r="E4020">
        <v>222</v>
      </c>
      <c r="F4020">
        <v>16</v>
      </c>
      <c r="G4020">
        <v>11</v>
      </c>
      <c r="H4020">
        <v>5</v>
      </c>
      <c r="I4020">
        <v>4</v>
      </c>
      <c r="J4020">
        <v>163</v>
      </c>
      <c r="K4020">
        <v>7</v>
      </c>
      <c r="L4020">
        <v>9</v>
      </c>
      <c r="M4020">
        <v>1</v>
      </c>
      <c r="N4020">
        <v>78</v>
      </c>
      <c r="O4020">
        <v>66</v>
      </c>
      <c r="P4020">
        <v>3</v>
      </c>
      <c r="Q4020">
        <v>0</v>
      </c>
      <c r="R4020">
        <v>1244</v>
      </c>
      <c r="S4020">
        <v>1103</v>
      </c>
      <c r="T4020">
        <v>54</v>
      </c>
      <c r="U4020">
        <v>23</v>
      </c>
      <c r="V4020">
        <v>0</v>
      </c>
      <c r="W4020">
        <v>1952</v>
      </c>
      <c r="X4020">
        <v>1225</v>
      </c>
      <c r="Y4020">
        <v>83</v>
      </c>
      <c r="Z4020">
        <v>196</v>
      </c>
      <c r="AA4020">
        <v>78</v>
      </c>
      <c r="AB4020">
        <v>2141</v>
      </c>
      <c r="AC4020">
        <v>1491</v>
      </c>
      <c r="AD4020">
        <v>59</v>
      </c>
      <c r="AE4020">
        <v>217</v>
      </c>
      <c r="AF4020">
        <v>39</v>
      </c>
      <c r="AG4020">
        <v>262</v>
      </c>
      <c r="AH4020">
        <v>115</v>
      </c>
      <c r="AI4020">
        <v>14</v>
      </c>
      <c r="AJ4020">
        <v>27</v>
      </c>
      <c r="AK4020">
        <v>19</v>
      </c>
      <c r="AL4020">
        <v>164</v>
      </c>
      <c r="AM4020">
        <v>132</v>
      </c>
      <c r="AN4020">
        <v>11</v>
      </c>
      <c r="AO4020">
        <v>2</v>
      </c>
      <c r="AP4020">
        <v>2</v>
      </c>
      <c r="AQ4020">
        <v>0</v>
      </c>
      <c r="AR4020">
        <v>0</v>
      </c>
      <c r="AS4020">
        <v>0</v>
      </c>
      <c r="AT4020">
        <v>0</v>
      </c>
      <c r="AU4020">
        <v>0</v>
      </c>
      <c r="AV4020">
        <v>0</v>
      </c>
      <c r="AW4020">
        <v>0</v>
      </c>
      <c r="AX4020">
        <v>1</v>
      </c>
      <c r="AY4020">
        <v>0</v>
      </c>
      <c r="AZ4020">
        <v>0</v>
      </c>
      <c r="BA4020">
        <v>1</v>
      </c>
      <c r="BB4020">
        <v>0</v>
      </c>
      <c r="BC4020">
        <v>1</v>
      </c>
      <c r="BD4020">
        <v>0</v>
      </c>
      <c r="BE4020">
        <v>0</v>
      </c>
      <c r="BF4020">
        <v>0</v>
      </c>
      <c r="BG4020" s="20">
        <v>15</v>
      </c>
      <c r="BH4020" s="20">
        <v>4</v>
      </c>
      <c r="BI4020" s="20">
        <v>200</v>
      </c>
      <c r="BJ4020" s="20">
        <v>71</v>
      </c>
      <c r="BK4020" s="20">
        <v>1155</v>
      </c>
      <c r="BL4020" s="20">
        <v>1538</v>
      </c>
      <c r="BM4020" s="20">
        <v>1790</v>
      </c>
      <c r="BN4020" s="20">
        <v>192</v>
      </c>
      <c r="BO4020" s="20">
        <v>146</v>
      </c>
      <c r="BP4020" s="20">
        <v>7381</v>
      </c>
      <c r="BQ4020" s="20">
        <v>3244</v>
      </c>
      <c r="BR4020" s="20">
        <v>0</v>
      </c>
      <c r="BS4020" s="20">
        <v>125</v>
      </c>
      <c r="BT4020" s="20">
        <v>420</v>
      </c>
      <c r="BU4020" s="20">
        <v>1667</v>
      </c>
      <c r="BV4020" s="20">
        <v>4851</v>
      </c>
    </row>
    <row r="4021" spans="1:74" x14ac:dyDescent="0.25">
      <c r="A4021" s="20" t="s">
        <v>501</v>
      </c>
      <c r="B4021" s="20" t="s">
        <v>717</v>
      </c>
      <c r="C4021" s="20" t="s">
        <v>722</v>
      </c>
      <c r="D4021" s="1">
        <v>44493</v>
      </c>
      <c r="E4021">
        <v>49</v>
      </c>
      <c r="F4021">
        <v>1</v>
      </c>
      <c r="G4021">
        <v>0</v>
      </c>
      <c r="H4021">
        <v>0</v>
      </c>
      <c r="I4021">
        <v>0</v>
      </c>
      <c r="J4021">
        <v>8</v>
      </c>
      <c r="K4021">
        <v>5</v>
      </c>
      <c r="L4021">
        <v>0</v>
      </c>
      <c r="M4021">
        <v>0</v>
      </c>
      <c r="N4021">
        <v>0</v>
      </c>
      <c r="O4021">
        <v>0</v>
      </c>
      <c r="P4021">
        <v>0</v>
      </c>
      <c r="Q4021">
        <v>0</v>
      </c>
      <c r="R4021">
        <v>163</v>
      </c>
      <c r="S4021">
        <v>0</v>
      </c>
      <c r="T4021">
        <v>45</v>
      </c>
      <c r="U4021">
        <v>0</v>
      </c>
      <c r="V4021">
        <v>0</v>
      </c>
      <c r="W4021">
        <v>424</v>
      </c>
      <c r="X4021">
        <v>0</v>
      </c>
      <c r="Y4021">
        <v>19</v>
      </c>
      <c r="Z4021">
        <v>47</v>
      </c>
      <c r="AA4021">
        <v>10</v>
      </c>
      <c r="AB4021">
        <v>432</v>
      </c>
      <c r="AC4021">
        <v>20</v>
      </c>
      <c r="AD4021">
        <v>18</v>
      </c>
      <c r="AE4021">
        <v>59</v>
      </c>
      <c r="AF4021">
        <v>21</v>
      </c>
      <c r="AG4021">
        <v>55</v>
      </c>
      <c r="AH4021">
        <v>0</v>
      </c>
      <c r="AI4021">
        <v>2</v>
      </c>
      <c r="AJ4021">
        <v>10</v>
      </c>
      <c r="AK4021">
        <v>2</v>
      </c>
      <c r="AL4021">
        <v>18</v>
      </c>
      <c r="AM4021">
        <v>0</v>
      </c>
      <c r="AN4021">
        <v>0</v>
      </c>
      <c r="AO4021">
        <v>0</v>
      </c>
      <c r="AP4021">
        <v>0</v>
      </c>
      <c r="AQ4021">
        <v>0</v>
      </c>
      <c r="AR4021">
        <v>0</v>
      </c>
      <c r="AS4021">
        <v>0</v>
      </c>
      <c r="AT4021">
        <v>0</v>
      </c>
      <c r="AU4021">
        <v>0</v>
      </c>
      <c r="AV4021">
        <v>0</v>
      </c>
      <c r="AW4021">
        <v>0</v>
      </c>
      <c r="AX4021">
        <v>0</v>
      </c>
      <c r="AY4021">
        <v>0</v>
      </c>
      <c r="AZ4021">
        <v>0</v>
      </c>
      <c r="BA4021">
        <v>0</v>
      </c>
      <c r="BB4021">
        <v>31</v>
      </c>
      <c r="BC4021">
        <v>45</v>
      </c>
      <c r="BD4021">
        <v>0</v>
      </c>
      <c r="BE4021">
        <v>5</v>
      </c>
      <c r="BF4021">
        <v>4</v>
      </c>
      <c r="BG4021" s="20"/>
      <c r="BH4021" s="20"/>
      <c r="BI4021" s="20"/>
      <c r="BJ4021" s="20"/>
      <c r="BK4021" s="20"/>
      <c r="BL4021" s="20"/>
      <c r="BM4021" s="20"/>
      <c r="BN4021" s="20"/>
      <c r="BO4021" s="20"/>
      <c r="BP4021" s="20"/>
      <c r="BQ4021" s="20"/>
      <c r="BR4021" s="20"/>
      <c r="BS4021" s="20"/>
      <c r="BT4021" s="20"/>
      <c r="BU4021" s="20"/>
      <c r="BV4021" s="20"/>
    </row>
    <row r="4022" spans="1:74" x14ac:dyDescent="0.25">
      <c r="A4022" s="20" t="s">
        <v>501</v>
      </c>
      <c r="B4022" s="20" t="s">
        <v>717</v>
      </c>
      <c r="C4022" s="20" t="s">
        <v>722</v>
      </c>
      <c r="D4022" s="1">
        <v>44500</v>
      </c>
      <c r="E4022">
        <v>49</v>
      </c>
      <c r="F4022">
        <v>1</v>
      </c>
      <c r="G4022">
        <v>0</v>
      </c>
      <c r="H4022">
        <v>0</v>
      </c>
      <c r="I4022">
        <v>0</v>
      </c>
      <c r="J4022">
        <v>12</v>
      </c>
      <c r="K4022">
        <v>5</v>
      </c>
      <c r="L4022">
        <v>0</v>
      </c>
      <c r="M4022">
        <v>0</v>
      </c>
      <c r="N4022">
        <v>0</v>
      </c>
      <c r="O4022">
        <v>0</v>
      </c>
      <c r="P4022">
        <v>0</v>
      </c>
      <c r="Q4022">
        <v>0</v>
      </c>
      <c r="R4022">
        <v>163</v>
      </c>
      <c r="S4022">
        <v>0</v>
      </c>
      <c r="T4022">
        <v>63</v>
      </c>
      <c r="U4022">
        <v>0</v>
      </c>
      <c r="V4022">
        <v>0</v>
      </c>
      <c r="W4022">
        <v>423</v>
      </c>
      <c r="X4022">
        <v>0</v>
      </c>
      <c r="Y4022">
        <v>26</v>
      </c>
      <c r="Z4022">
        <v>46</v>
      </c>
      <c r="AA4022">
        <v>8</v>
      </c>
      <c r="AB4022">
        <v>432</v>
      </c>
      <c r="AC4022">
        <v>32</v>
      </c>
      <c r="AD4022">
        <v>18</v>
      </c>
      <c r="AE4022">
        <v>58</v>
      </c>
      <c r="AF4022">
        <v>21</v>
      </c>
      <c r="AG4022">
        <v>55</v>
      </c>
      <c r="AH4022">
        <v>0</v>
      </c>
      <c r="AI4022">
        <v>2</v>
      </c>
      <c r="AJ4022">
        <v>10</v>
      </c>
      <c r="AK4022">
        <v>2</v>
      </c>
      <c r="AL4022">
        <v>18</v>
      </c>
      <c r="AM4022">
        <v>0</v>
      </c>
      <c r="AN4022">
        <v>0</v>
      </c>
      <c r="AO4022">
        <v>0</v>
      </c>
      <c r="AP4022">
        <v>0</v>
      </c>
      <c r="AQ4022">
        <v>0</v>
      </c>
      <c r="AR4022">
        <v>0</v>
      </c>
      <c r="AS4022">
        <v>0</v>
      </c>
      <c r="AT4022">
        <v>0</v>
      </c>
      <c r="AU4022">
        <v>0</v>
      </c>
      <c r="AV4022">
        <v>0</v>
      </c>
      <c r="AW4022">
        <v>0</v>
      </c>
      <c r="AX4022">
        <v>0</v>
      </c>
      <c r="AY4022">
        <v>0</v>
      </c>
      <c r="AZ4022">
        <v>0</v>
      </c>
      <c r="BA4022">
        <v>0</v>
      </c>
      <c r="BB4022">
        <v>31</v>
      </c>
      <c r="BC4022">
        <v>45</v>
      </c>
      <c r="BD4022">
        <v>0</v>
      </c>
      <c r="BE4022">
        <v>5</v>
      </c>
      <c r="BF4022">
        <v>4</v>
      </c>
      <c r="BG4022" s="20"/>
      <c r="BH4022" s="20"/>
      <c r="BI4022" s="20"/>
      <c r="BJ4022" s="20"/>
      <c r="BK4022" s="20"/>
      <c r="BL4022" s="20"/>
      <c r="BM4022" s="20"/>
      <c r="BN4022" s="20"/>
      <c r="BO4022" s="20"/>
      <c r="BP4022" s="20"/>
      <c r="BQ4022" s="20"/>
      <c r="BR4022" s="20"/>
      <c r="BS4022" s="20"/>
      <c r="BT4022" s="20"/>
      <c r="BU4022" s="20"/>
      <c r="BV4022" s="20"/>
    </row>
    <row r="4023" spans="1:74" x14ac:dyDescent="0.25">
      <c r="A4023" s="20" t="s">
        <v>501</v>
      </c>
      <c r="B4023" s="20" t="s">
        <v>717</v>
      </c>
      <c r="C4023" s="20" t="s">
        <v>722</v>
      </c>
      <c r="D4023" s="1">
        <v>44507</v>
      </c>
      <c r="E4023">
        <v>49</v>
      </c>
      <c r="F4023">
        <v>1</v>
      </c>
      <c r="G4023">
        <v>0</v>
      </c>
      <c r="H4023">
        <v>0</v>
      </c>
      <c r="I4023">
        <v>0</v>
      </c>
      <c r="J4023">
        <v>16</v>
      </c>
      <c r="K4023">
        <v>5</v>
      </c>
      <c r="L4023">
        <v>0</v>
      </c>
      <c r="M4023">
        <v>0</v>
      </c>
      <c r="N4023">
        <v>0</v>
      </c>
      <c r="O4023">
        <v>0</v>
      </c>
      <c r="P4023">
        <v>0</v>
      </c>
      <c r="Q4023">
        <v>0</v>
      </c>
      <c r="R4023">
        <v>163</v>
      </c>
      <c r="S4023">
        <v>76</v>
      </c>
      <c r="T4023">
        <v>31</v>
      </c>
      <c r="U4023">
        <v>0</v>
      </c>
      <c r="V4023">
        <v>0</v>
      </c>
      <c r="W4023">
        <v>426</v>
      </c>
      <c r="X4023">
        <v>38</v>
      </c>
      <c r="Y4023">
        <v>45</v>
      </c>
      <c r="Z4023">
        <v>47</v>
      </c>
      <c r="AA4023">
        <v>9</v>
      </c>
      <c r="AB4023">
        <v>432</v>
      </c>
      <c r="AC4023">
        <v>62</v>
      </c>
      <c r="AD4023">
        <v>18</v>
      </c>
      <c r="AE4023">
        <v>58</v>
      </c>
      <c r="AF4023">
        <v>21</v>
      </c>
      <c r="AG4023">
        <v>57</v>
      </c>
      <c r="AH4023">
        <v>2</v>
      </c>
      <c r="AI4023">
        <v>5</v>
      </c>
      <c r="AJ4023">
        <v>10</v>
      </c>
      <c r="AK4023">
        <v>2</v>
      </c>
      <c r="AL4023">
        <v>18</v>
      </c>
      <c r="AM4023">
        <v>0</v>
      </c>
      <c r="AN4023">
        <v>4</v>
      </c>
      <c r="AO4023">
        <v>0</v>
      </c>
      <c r="AP4023">
        <v>0</v>
      </c>
      <c r="AQ4023">
        <v>0</v>
      </c>
      <c r="AR4023">
        <v>0</v>
      </c>
      <c r="AS4023">
        <v>0</v>
      </c>
      <c r="AT4023">
        <v>0</v>
      </c>
      <c r="AU4023">
        <v>0</v>
      </c>
      <c r="AV4023">
        <v>0</v>
      </c>
      <c r="AW4023">
        <v>0</v>
      </c>
      <c r="AX4023">
        <v>0</v>
      </c>
      <c r="AY4023">
        <v>0</v>
      </c>
      <c r="AZ4023">
        <v>0</v>
      </c>
      <c r="BA4023">
        <v>0</v>
      </c>
      <c r="BB4023">
        <v>0</v>
      </c>
      <c r="BC4023">
        <v>0</v>
      </c>
      <c r="BD4023">
        <v>0</v>
      </c>
      <c r="BE4023">
        <v>0</v>
      </c>
      <c r="BF4023">
        <v>0</v>
      </c>
      <c r="BG4023" s="20">
        <v>1</v>
      </c>
      <c r="BH4023" s="20">
        <v>0</v>
      </c>
      <c r="BI4023" s="20">
        <v>41</v>
      </c>
      <c r="BJ4023" s="20">
        <v>0</v>
      </c>
      <c r="BK4023" s="20">
        <v>126</v>
      </c>
      <c r="BL4023" s="20">
        <v>300</v>
      </c>
      <c r="BM4023" s="20">
        <v>320</v>
      </c>
      <c r="BN4023" s="20">
        <v>34</v>
      </c>
      <c r="BO4023" s="20">
        <v>14</v>
      </c>
      <c r="BP4023" s="20"/>
      <c r="BQ4023" s="20"/>
      <c r="BR4023" s="20"/>
      <c r="BS4023" s="20"/>
      <c r="BT4023" s="20"/>
      <c r="BU4023" s="20"/>
      <c r="BV4023" s="20"/>
    </row>
    <row r="4024" spans="1:74" x14ac:dyDescent="0.25">
      <c r="A4024" s="20" t="s">
        <v>501</v>
      </c>
      <c r="B4024" s="20" t="s">
        <v>717</v>
      </c>
      <c r="C4024" s="20" t="s">
        <v>722</v>
      </c>
      <c r="D4024" s="1">
        <v>44514</v>
      </c>
      <c r="E4024">
        <v>49</v>
      </c>
      <c r="F4024">
        <v>1</v>
      </c>
      <c r="G4024">
        <v>0</v>
      </c>
      <c r="H4024">
        <v>0</v>
      </c>
      <c r="I4024">
        <v>0</v>
      </c>
      <c r="J4024">
        <v>16</v>
      </c>
      <c r="K4024">
        <v>5</v>
      </c>
      <c r="L4024">
        <v>0</v>
      </c>
      <c r="M4024">
        <v>0</v>
      </c>
      <c r="N4024">
        <v>0</v>
      </c>
      <c r="O4024">
        <v>0</v>
      </c>
      <c r="P4024">
        <v>0</v>
      </c>
      <c r="Q4024">
        <v>0</v>
      </c>
      <c r="R4024">
        <v>163</v>
      </c>
      <c r="S4024">
        <v>78</v>
      </c>
      <c r="T4024">
        <v>30</v>
      </c>
      <c r="U4024">
        <v>0</v>
      </c>
      <c r="V4024">
        <v>0</v>
      </c>
      <c r="W4024">
        <v>426</v>
      </c>
      <c r="X4024">
        <v>50</v>
      </c>
      <c r="Y4024">
        <v>45</v>
      </c>
      <c r="Z4024">
        <v>46</v>
      </c>
      <c r="AA4024">
        <v>9</v>
      </c>
      <c r="AB4024">
        <v>432</v>
      </c>
      <c r="AC4024">
        <v>83</v>
      </c>
      <c r="AD4024">
        <v>18</v>
      </c>
      <c r="AE4024">
        <v>58</v>
      </c>
      <c r="AF4024">
        <v>21</v>
      </c>
      <c r="AG4024">
        <v>57</v>
      </c>
      <c r="AH4024">
        <v>2</v>
      </c>
      <c r="AI4024">
        <v>5</v>
      </c>
      <c r="AJ4024">
        <v>10</v>
      </c>
      <c r="AK4024">
        <v>2</v>
      </c>
      <c r="AL4024">
        <v>18</v>
      </c>
      <c r="AM4024">
        <v>0</v>
      </c>
      <c r="AN4024">
        <v>4</v>
      </c>
      <c r="AO4024">
        <v>0</v>
      </c>
      <c r="AP4024">
        <v>0</v>
      </c>
      <c r="AQ4024">
        <v>0</v>
      </c>
      <c r="AR4024">
        <v>0</v>
      </c>
      <c r="AS4024">
        <v>0</v>
      </c>
      <c r="AT4024">
        <v>0</v>
      </c>
      <c r="AU4024">
        <v>0</v>
      </c>
      <c r="AV4024">
        <v>0</v>
      </c>
      <c r="AW4024">
        <v>0</v>
      </c>
      <c r="AX4024">
        <v>0</v>
      </c>
      <c r="AY4024">
        <v>0</v>
      </c>
      <c r="AZ4024">
        <v>0</v>
      </c>
      <c r="BA4024">
        <v>0</v>
      </c>
      <c r="BB4024">
        <v>0</v>
      </c>
      <c r="BC4024">
        <v>0</v>
      </c>
      <c r="BD4024">
        <v>0</v>
      </c>
      <c r="BE4024">
        <v>0</v>
      </c>
      <c r="BF4024">
        <v>0</v>
      </c>
      <c r="BG4024" s="20">
        <v>1</v>
      </c>
      <c r="BH4024" s="20">
        <v>0</v>
      </c>
      <c r="BI4024" s="20">
        <v>41</v>
      </c>
      <c r="BJ4024" s="20">
        <v>0</v>
      </c>
      <c r="BK4024" s="20">
        <v>126</v>
      </c>
      <c r="BL4024" s="20">
        <v>301</v>
      </c>
      <c r="BM4024" s="20">
        <v>321</v>
      </c>
      <c r="BN4024" s="20">
        <v>34</v>
      </c>
      <c r="BO4024" s="20">
        <v>14</v>
      </c>
      <c r="BP4024" s="20"/>
      <c r="BQ4024" s="20"/>
      <c r="BR4024" s="20"/>
      <c r="BS4024" s="20"/>
      <c r="BT4024" s="20"/>
      <c r="BU4024" s="20"/>
      <c r="BV4024" s="20"/>
    </row>
    <row r="4025" spans="1:74" x14ac:dyDescent="0.25">
      <c r="A4025" s="20" t="s">
        <v>501</v>
      </c>
      <c r="B4025" s="20" t="s">
        <v>717</v>
      </c>
      <c r="C4025" s="20" t="s">
        <v>722</v>
      </c>
      <c r="D4025" s="1">
        <v>44521</v>
      </c>
      <c r="E4025">
        <v>49</v>
      </c>
      <c r="F4025">
        <v>1</v>
      </c>
      <c r="G4025">
        <v>0</v>
      </c>
      <c r="H4025">
        <v>0</v>
      </c>
      <c r="I4025">
        <v>0</v>
      </c>
      <c r="J4025">
        <v>18</v>
      </c>
      <c r="K4025">
        <v>5</v>
      </c>
      <c r="L4025">
        <v>0</v>
      </c>
      <c r="M4025">
        <v>0</v>
      </c>
      <c r="N4025">
        <v>0</v>
      </c>
      <c r="O4025">
        <v>0</v>
      </c>
      <c r="P4025">
        <v>0</v>
      </c>
      <c r="Q4025">
        <v>0</v>
      </c>
      <c r="R4025">
        <v>164</v>
      </c>
      <c r="S4025">
        <v>83</v>
      </c>
      <c r="T4025">
        <v>29</v>
      </c>
      <c r="U4025">
        <v>0</v>
      </c>
      <c r="V4025">
        <v>0</v>
      </c>
      <c r="W4025">
        <v>426</v>
      </c>
      <c r="X4025">
        <v>70</v>
      </c>
      <c r="Y4025">
        <v>45</v>
      </c>
      <c r="Z4025">
        <v>45</v>
      </c>
      <c r="AA4025">
        <v>8</v>
      </c>
      <c r="AB4025">
        <v>433</v>
      </c>
      <c r="AC4025">
        <v>107</v>
      </c>
      <c r="AD4025">
        <v>18</v>
      </c>
      <c r="AE4025">
        <v>58</v>
      </c>
      <c r="AF4025">
        <v>21</v>
      </c>
      <c r="AG4025">
        <v>56</v>
      </c>
      <c r="AH4025">
        <v>2</v>
      </c>
      <c r="AI4025">
        <v>5</v>
      </c>
      <c r="AJ4025">
        <v>10</v>
      </c>
      <c r="AK4025">
        <v>2</v>
      </c>
      <c r="AL4025">
        <v>17</v>
      </c>
      <c r="AM4025">
        <v>0</v>
      </c>
      <c r="AN4025">
        <v>4</v>
      </c>
      <c r="AO4025">
        <v>0</v>
      </c>
      <c r="AP4025">
        <v>0</v>
      </c>
      <c r="AQ4025">
        <v>0</v>
      </c>
      <c r="AR4025">
        <v>0</v>
      </c>
      <c r="AS4025">
        <v>0</v>
      </c>
      <c r="AT4025">
        <v>0</v>
      </c>
      <c r="AU4025">
        <v>0</v>
      </c>
      <c r="AV4025">
        <v>0</v>
      </c>
      <c r="AW4025">
        <v>0</v>
      </c>
      <c r="AX4025">
        <v>0</v>
      </c>
      <c r="AY4025">
        <v>0</v>
      </c>
      <c r="AZ4025">
        <v>0</v>
      </c>
      <c r="BA4025">
        <v>0</v>
      </c>
      <c r="BB4025">
        <v>0</v>
      </c>
      <c r="BC4025">
        <v>0</v>
      </c>
      <c r="BD4025">
        <v>0</v>
      </c>
      <c r="BE4025">
        <v>0</v>
      </c>
      <c r="BF4025">
        <v>0</v>
      </c>
      <c r="BG4025" s="20">
        <v>1</v>
      </c>
      <c r="BH4025" s="20">
        <v>0</v>
      </c>
      <c r="BI4025" s="20">
        <v>42</v>
      </c>
      <c r="BJ4025" s="20">
        <v>0</v>
      </c>
      <c r="BK4025" s="20">
        <v>128</v>
      </c>
      <c r="BL4025" s="20">
        <v>301</v>
      </c>
      <c r="BM4025" s="20">
        <v>323</v>
      </c>
      <c r="BN4025" s="20">
        <v>34</v>
      </c>
      <c r="BO4025" s="20">
        <v>13</v>
      </c>
      <c r="BP4025" s="20"/>
      <c r="BQ4025" s="20"/>
      <c r="BR4025" s="20"/>
      <c r="BS4025" s="20"/>
      <c r="BT4025" s="20"/>
      <c r="BU4025" s="20"/>
      <c r="BV4025" s="20"/>
    </row>
    <row r="4026" spans="1:74" x14ac:dyDescent="0.25">
      <c r="A4026" s="20" t="s">
        <v>501</v>
      </c>
      <c r="B4026" s="20" t="s">
        <v>717</v>
      </c>
      <c r="C4026" s="20" t="s">
        <v>722</v>
      </c>
      <c r="D4026" s="1">
        <v>44528</v>
      </c>
      <c r="E4026">
        <v>49</v>
      </c>
      <c r="F4026">
        <v>1</v>
      </c>
      <c r="G4026">
        <v>0</v>
      </c>
      <c r="H4026">
        <v>0</v>
      </c>
      <c r="I4026">
        <v>0</v>
      </c>
      <c r="J4026">
        <v>25</v>
      </c>
      <c r="K4026">
        <v>5</v>
      </c>
      <c r="L4026">
        <v>0</v>
      </c>
      <c r="M4026">
        <v>0</v>
      </c>
      <c r="N4026">
        <v>0</v>
      </c>
      <c r="O4026">
        <v>0</v>
      </c>
      <c r="P4026">
        <v>0</v>
      </c>
      <c r="Q4026">
        <v>0</v>
      </c>
      <c r="R4026">
        <v>166</v>
      </c>
      <c r="S4026">
        <v>98</v>
      </c>
      <c r="T4026">
        <v>29</v>
      </c>
      <c r="U4026">
        <v>0</v>
      </c>
      <c r="V4026">
        <v>2</v>
      </c>
      <c r="W4026">
        <v>427</v>
      </c>
      <c r="X4026">
        <v>100</v>
      </c>
      <c r="Y4026">
        <v>44</v>
      </c>
      <c r="Z4026">
        <v>45</v>
      </c>
      <c r="AA4026">
        <v>6</v>
      </c>
      <c r="AB4026">
        <v>431</v>
      </c>
      <c r="AC4026">
        <v>137</v>
      </c>
      <c r="AD4026">
        <v>19</v>
      </c>
      <c r="AE4026">
        <v>57</v>
      </c>
      <c r="AF4026">
        <v>20</v>
      </c>
      <c r="AG4026">
        <v>59</v>
      </c>
      <c r="AH4026">
        <v>6</v>
      </c>
      <c r="AI4026">
        <v>5</v>
      </c>
      <c r="AJ4026">
        <v>10</v>
      </c>
      <c r="AK4026">
        <v>2</v>
      </c>
      <c r="AL4026">
        <v>17</v>
      </c>
      <c r="AM4026">
        <v>0</v>
      </c>
      <c r="AN4026">
        <v>4</v>
      </c>
      <c r="AO4026">
        <v>0</v>
      </c>
      <c r="AP4026">
        <v>0</v>
      </c>
      <c r="AQ4026">
        <v>0</v>
      </c>
      <c r="AR4026">
        <v>0</v>
      </c>
      <c r="AS4026">
        <v>0</v>
      </c>
      <c r="AT4026">
        <v>0</v>
      </c>
      <c r="AU4026">
        <v>0</v>
      </c>
      <c r="AV4026">
        <v>0</v>
      </c>
      <c r="AW4026">
        <v>0</v>
      </c>
      <c r="AX4026">
        <v>0</v>
      </c>
      <c r="AY4026">
        <v>0</v>
      </c>
      <c r="AZ4026">
        <v>0</v>
      </c>
      <c r="BA4026">
        <v>0</v>
      </c>
      <c r="BB4026">
        <v>0</v>
      </c>
      <c r="BC4026">
        <v>0</v>
      </c>
      <c r="BD4026">
        <v>0</v>
      </c>
      <c r="BE4026">
        <v>0</v>
      </c>
      <c r="BF4026">
        <v>0</v>
      </c>
      <c r="BG4026" s="20">
        <v>1</v>
      </c>
      <c r="BH4026" s="20">
        <v>0</v>
      </c>
      <c r="BI4026" s="20">
        <v>44</v>
      </c>
      <c r="BJ4026" s="20">
        <v>0</v>
      </c>
      <c r="BK4026" s="20">
        <v>128</v>
      </c>
      <c r="BL4026" s="20">
        <v>306</v>
      </c>
      <c r="BM4026" s="20">
        <v>322</v>
      </c>
      <c r="BN4026" s="20">
        <v>37</v>
      </c>
      <c r="BO4026" s="20">
        <v>13</v>
      </c>
      <c r="BP4026" s="20"/>
      <c r="BQ4026" s="20"/>
      <c r="BR4026" s="20"/>
      <c r="BS4026" s="20"/>
      <c r="BT4026" s="20"/>
      <c r="BU4026" s="20"/>
      <c r="BV4026" s="20"/>
    </row>
    <row r="4027" spans="1:74" x14ac:dyDescent="0.25">
      <c r="A4027" s="20" t="s">
        <v>501</v>
      </c>
      <c r="B4027" s="20" t="s">
        <v>717</v>
      </c>
      <c r="C4027" s="20" t="s">
        <v>722</v>
      </c>
      <c r="D4027" s="1">
        <v>44535</v>
      </c>
      <c r="E4027">
        <v>49</v>
      </c>
      <c r="F4027">
        <v>1</v>
      </c>
      <c r="G4027">
        <v>1</v>
      </c>
      <c r="H4027">
        <v>0</v>
      </c>
      <c r="I4027">
        <v>0</v>
      </c>
      <c r="J4027">
        <v>27</v>
      </c>
      <c r="K4027">
        <v>5</v>
      </c>
      <c r="L4027">
        <v>0</v>
      </c>
      <c r="M4027">
        <v>0</v>
      </c>
      <c r="N4027">
        <v>0</v>
      </c>
      <c r="O4027">
        <v>0</v>
      </c>
      <c r="P4027">
        <v>0</v>
      </c>
      <c r="Q4027">
        <v>0</v>
      </c>
      <c r="R4027">
        <v>166</v>
      </c>
      <c r="S4027">
        <v>99</v>
      </c>
      <c r="T4027">
        <v>29</v>
      </c>
      <c r="U4027">
        <v>0</v>
      </c>
      <c r="V4027">
        <v>2</v>
      </c>
      <c r="W4027">
        <v>428</v>
      </c>
      <c r="X4027">
        <v>108</v>
      </c>
      <c r="Y4027">
        <v>44</v>
      </c>
      <c r="Z4027">
        <v>45</v>
      </c>
      <c r="AA4027">
        <v>5</v>
      </c>
      <c r="AB4027">
        <v>429</v>
      </c>
      <c r="AC4027">
        <v>147</v>
      </c>
      <c r="AD4027">
        <v>19</v>
      </c>
      <c r="AE4027">
        <v>55</v>
      </c>
      <c r="AF4027">
        <v>20</v>
      </c>
      <c r="AG4027">
        <v>59</v>
      </c>
      <c r="AH4027">
        <v>7</v>
      </c>
      <c r="AI4027">
        <v>5</v>
      </c>
      <c r="AJ4027">
        <v>10</v>
      </c>
      <c r="AK4027">
        <v>2</v>
      </c>
      <c r="AL4027">
        <v>17</v>
      </c>
      <c r="AM4027">
        <v>2</v>
      </c>
      <c r="AN4027">
        <v>4</v>
      </c>
      <c r="AO4027">
        <v>0</v>
      </c>
      <c r="AP4027">
        <v>0</v>
      </c>
      <c r="AQ4027">
        <v>0</v>
      </c>
      <c r="AR4027">
        <v>0</v>
      </c>
      <c r="AS4027">
        <v>0</v>
      </c>
      <c r="AT4027">
        <v>0</v>
      </c>
      <c r="AU4027">
        <v>0</v>
      </c>
      <c r="AV4027">
        <v>0</v>
      </c>
      <c r="AW4027">
        <v>0</v>
      </c>
      <c r="AX4027">
        <v>0</v>
      </c>
      <c r="AY4027">
        <v>0</v>
      </c>
      <c r="AZ4027">
        <v>0</v>
      </c>
      <c r="BA4027">
        <v>0</v>
      </c>
      <c r="BB4027">
        <v>0</v>
      </c>
      <c r="BC4027">
        <v>0</v>
      </c>
      <c r="BD4027">
        <v>0</v>
      </c>
      <c r="BE4027">
        <v>0</v>
      </c>
      <c r="BF4027">
        <v>0</v>
      </c>
      <c r="BG4027" s="20">
        <v>1</v>
      </c>
      <c r="BH4027" s="20">
        <v>0</v>
      </c>
      <c r="BI4027" s="20">
        <v>44</v>
      </c>
      <c r="BJ4027" s="20">
        <v>0</v>
      </c>
      <c r="BK4027" s="20">
        <v>128</v>
      </c>
      <c r="BL4027" s="20">
        <v>309</v>
      </c>
      <c r="BM4027" s="20">
        <v>322</v>
      </c>
      <c r="BN4027" s="20">
        <v>37</v>
      </c>
      <c r="BO4027" s="20">
        <v>13</v>
      </c>
      <c r="BP4027" s="20"/>
      <c r="BQ4027" s="20"/>
      <c r="BR4027" s="20"/>
      <c r="BS4027" s="20"/>
      <c r="BT4027" s="20"/>
      <c r="BU4027" s="20"/>
      <c r="BV4027" s="20"/>
    </row>
    <row r="4028" spans="1:74" x14ac:dyDescent="0.25">
      <c r="A4028" s="20" t="s">
        <v>501</v>
      </c>
      <c r="B4028" s="20" t="s">
        <v>717</v>
      </c>
      <c r="C4028" s="20" t="s">
        <v>722</v>
      </c>
      <c r="D4028" s="1">
        <v>44542</v>
      </c>
      <c r="E4028">
        <v>49</v>
      </c>
      <c r="F4028">
        <v>1</v>
      </c>
      <c r="G4028">
        <v>1</v>
      </c>
      <c r="H4028">
        <v>0</v>
      </c>
      <c r="I4028">
        <v>0</v>
      </c>
      <c r="J4028">
        <v>29</v>
      </c>
      <c r="K4028">
        <v>5</v>
      </c>
      <c r="L4028">
        <v>0</v>
      </c>
      <c r="M4028">
        <v>0</v>
      </c>
      <c r="N4028">
        <v>0</v>
      </c>
      <c r="O4028">
        <v>0</v>
      </c>
      <c r="P4028">
        <v>0</v>
      </c>
      <c r="Q4028">
        <v>0</v>
      </c>
      <c r="R4028">
        <v>166</v>
      </c>
      <c r="S4028">
        <v>107</v>
      </c>
      <c r="T4028">
        <v>29</v>
      </c>
      <c r="U4028">
        <v>0</v>
      </c>
      <c r="V4028">
        <v>2</v>
      </c>
      <c r="W4028">
        <v>429</v>
      </c>
      <c r="X4028">
        <v>128</v>
      </c>
      <c r="Y4028">
        <v>44</v>
      </c>
      <c r="Z4028">
        <v>41</v>
      </c>
      <c r="AA4028">
        <v>6</v>
      </c>
      <c r="AB4028">
        <v>429</v>
      </c>
      <c r="AC4028">
        <v>166</v>
      </c>
      <c r="AD4028">
        <v>19</v>
      </c>
      <c r="AE4028">
        <v>55</v>
      </c>
      <c r="AF4028">
        <v>20</v>
      </c>
      <c r="AG4028">
        <v>59</v>
      </c>
      <c r="AH4028">
        <v>11</v>
      </c>
      <c r="AI4028">
        <v>5</v>
      </c>
      <c r="AJ4028">
        <v>9</v>
      </c>
      <c r="AK4028">
        <v>2</v>
      </c>
      <c r="AL4028">
        <v>18</v>
      </c>
      <c r="AM4028">
        <v>3</v>
      </c>
      <c r="AN4028">
        <v>4</v>
      </c>
      <c r="AO4028">
        <v>0</v>
      </c>
      <c r="AP4028">
        <v>1</v>
      </c>
      <c r="AQ4028">
        <v>0</v>
      </c>
      <c r="AR4028">
        <v>0</v>
      </c>
      <c r="AS4028">
        <v>0</v>
      </c>
      <c r="AT4028">
        <v>0</v>
      </c>
      <c r="AU4028">
        <v>0</v>
      </c>
      <c r="AV4028">
        <v>0</v>
      </c>
      <c r="AW4028">
        <v>0</v>
      </c>
      <c r="AX4028">
        <v>0</v>
      </c>
      <c r="AY4028">
        <v>0</v>
      </c>
      <c r="AZ4028">
        <v>0</v>
      </c>
      <c r="BA4028">
        <v>0</v>
      </c>
      <c r="BB4028">
        <v>0</v>
      </c>
      <c r="BC4028">
        <v>0</v>
      </c>
      <c r="BD4028">
        <v>0</v>
      </c>
      <c r="BE4028">
        <v>0</v>
      </c>
      <c r="BF4028">
        <v>0</v>
      </c>
      <c r="BG4028" s="20">
        <v>1</v>
      </c>
      <c r="BH4028" s="20">
        <v>0</v>
      </c>
      <c r="BI4028" s="20">
        <v>44</v>
      </c>
      <c r="BJ4028" s="20">
        <v>0</v>
      </c>
      <c r="BK4028" s="20">
        <v>128</v>
      </c>
      <c r="BL4028" s="20">
        <v>310</v>
      </c>
      <c r="BM4028" s="20">
        <v>322</v>
      </c>
      <c r="BN4028" s="20">
        <v>37</v>
      </c>
      <c r="BO4028" s="20">
        <v>13</v>
      </c>
      <c r="BP4028" s="20"/>
      <c r="BQ4028" s="20"/>
      <c r="BR4028" s="20"/>
      <c r="BS4028" s="20"/>
      <c r="BT4028" s="20"/>
      <c r="BU4028" s="20"/>
      <c r="BV4028" s="20"/>
    </row>
    <row r="4029" spans="1:74" x14ac:dyDescent="0.25">
      <c r="A4029" s="20" t="s">
        <v>501</v>
      </c>
      <c r="B4029" s="20" t="s">
        <v>717</v>
      </c>
      <c r="C4029" s="20" t="s">
        <v>722</v>
      </c>
      <c r="D4029" s="1">
        <v>44549</v>
      </c>
      <c r="E4029">
        <v>49</v>
      </c>
      <c r="F4029">
        <v>1</v>
      </c>
      <c r="G4029">
        <v>1</v>
      </c>
      <c r="H4029">
        <v>0</v>
      </c>
      <c r="I4029">
        <v>0</v>
      </c>
      <c r="J4029">
        <v>31</v>
      </c>
      <c r="K4029">
        <v>5</v>
      </c>
      <c r="L4029">
        <v>0</v>
      </c>
      <c r="M4029">
        <v>0</v>
      </c>
      <c r="N4029">
        <v>0</v>
      </c>
      <c r="O4029">
        <v>0</v>
      </c>
      <c r="P4029">
        <v>0</v>
      </c>
      <c r="Q4029">
        <v>0</v>
      </c>
      <c r="R4029">
        <v>165</v>
      </c>
      <c r="S4029">
        <v>109</v>
      </c>
      <c r="T4029">
        <v>28</v>
      </c>
      <c r="U4029">
        <v>0</v>
      </c>
      <c r="V4029">
        <v>2</v>
      </c>
      <c r="W4029">
        <v>429</v>
      </c>
      <c r="X4029">
        <v>150</v>
      </c>
      <c r="Y4029">
        <v>45</v>
      </c>
      <c r="Z4029">
        <v>40</v>
      </c>
      <c r="AA4029">
        <v>6</v>
      </c>
      <c r="AB4029">
        <v>431</v>
      </c>
      <c r="AC4029">
        <v>195</v>
      </c>
      <c r="AD4029">
        <v>20</v>
      </c>
      <c r="AE4029">
        <v>54</v>
      </c>
      <c r="AF4029">
        <v>20</v>
      </c>
      <c r="AG4029">
        <v>59</v>
      </c>
      <c r="AH4029">
        <v>15</v>
      </c>
      <c r="AI4029">
        <v>5</v>
      </c>
      <c r="AJ4029">
        <v>9</v>
      </c>
      <c r="AK4029">
        <v>2</v>
      </c>
      <c r="AL4029">
        <v>18</v>
      </c>
      <c r="AM4029">
        <v>9</v>
      </c>
      <c r="AN4029">
        <v>4</v>
      </c>
      <c r="AO4029">
        <v>0</v>
      </c>
      <c r="AP4029">
        <v>1</v>
      </c>
      <c r="AQ4029">
        <v>0</v>
      </c>
      <c r="AR4029">
        <v>0</v>
      </c>
      <c r="AS4029">
        <v>0</v>
      </c>
      <c r="AT4029">
        <v>0</v>
      </c>
      <c r="AU4029">
        <v>0</v>
      </c>
      <c r="AV4029">
        <v>0</v>
      </c>
      <c r="AW4029">
        <v>0</v>
      </c>
      <c r="AX4029">
        <v>0</v>
      </c>
      <c r="AY4029">
        <v>0</v>
      </c>
      <c r="AZ4029">
        <v>0</v>
      </c>
      <c r="BA4029">
        <v>0</v>
      </c>
      <c r="BB4029">
        <v>0</v>
      </c>
      <c r="BC4029">
        <v>0</v>
      </c>
      <c r="BD4029">
        <v>0</v>
      </c>
      <c r="BE4029">
        <v>0</v>
      </c>
      <c r="BF4029">
        <v>0</v>
      </c>
      <c r="BG4029" s="20">
        <v>1</v>
      </c>
      <c r="BH4029" s="20">
        <v>0</v>
      </c>
      <c r="BI4029" s="20">
        <v>44</v>
      </c>
      <c r="BJ4029" s="20">
        <v>0</v>
      </c>
      <c r="BK4029" s="20">
        <v>128</v>
      </c>
      <c r="BL4029" s="20">
        <v>312</v>
      </c>
      <c r="BM4029" s="20">
        <v>324</v>
      </c>
      <c r="BN4029" s="20">
        <v>37</v>
      </c>
      <c r="BO4029" s="20">
        <v>13</v>
      </c>
      <c r="BP4029" s="20">
        <v>1635</v>
      </c>
      <c r="BQ4029" s="20">
        <v>356</v>
      </c>
      <c r="BR4029" s="20">
        <v>0</v>
      </c>
      <c r="BS4029" s="20">
        <v>42</v>
      </c>
      <c r="BT4029" s="20">
        <v>425</v>
      </c>
      <c r="BU4029" s="20">
        <v>95</v>
      </c>
      <c r="BV4029" s="20">
        <v>982</v>
      </c>
    </row>
    <row r="4030" spans="1:74" x14ac:dyDescent="0.25">
      <c r="A4030" s="20" t="s">
        <v>501</v>
      </c>
      <c r="B4030" s="20" t="s">
        <v>717</v>
      </c>
      <c r="C4030" s="20" t="s">
        <v>722</v>
      </c>
      <c r="D4030" s="1">
        <v>44558</v>
      </c>
      <c r="E4030">
        <v>49</v>
      </c>
      <c r="F4030">
        <v>1</v>
      </c>
      <c r="G4030">
        <v>1</v>
      </c>
      <c r="H4030">
        <v>0</v>
      </c>
      <c r="I4030">
        <v>0</v>
      </c>
      <c r="J4030">
        <v>32</v>
      </c>
      <c r="K4030">
        <v>5</v>
      </c>
      <c r="L4030">
        <v>0</v>
      </c>
      <c r="M4030">
        <v>0</v>
      </c>
      <c r="N4030">
        <v>0</v>
      </c>
      <c r="O4030">
        <v>0</v>
      </c>
      <c r="P4030">
        <v>0</v>
      </c>
      <c r="Q4030">
        <v>0</v>
      </c>
      <c r="R4030">
        <v>166</v>
      </c>
      <c r="S4030">
        <v>112</v>
      </c>
      <c r="T4030">
        <v>28</v>
      </c>
      <c r="U4030">
        <v>0</v>
      </c>
      <c r="V4030">
        <v>2</v>
      </c>
      <c r="W4030">
        <v>427</v>
      </c>
      <c r="X4030">
        <v>169</v>
      </c>
      <c r="Y4030">
        <v>45</v>
      </c>
      <c r="Z4030">
        <v>40</v>
      </c>
      <c r="AA4030">
        <v>6</v>
      </c>
      <c r="AB4030">
        <v>433</v>
      </c>
      <c r="AC4030">
        <v>202</v>
      </c>
      <c r="AD4030">
        <v>20</v>
      </c>
      <c r="AE4030">
        <v>54</v>
      </c>
      <c r="AF4030">
        <v>20</v>
      </c>
      <c r="AG4030">
        <v>59</v>
      </c>
      <c r="AH4030">
        <v>17</v>
      </c>
      <c r="AI4030">
        <v>5</v>
      </c>
      <c r="AJ4030">
        <v>9</v>
      </c>
      <c r="AK4030">
        <v>2</v>
      </c>
      <c r="AL4030">
        <v>18</v>
      </c>
      <c r="AM4030">
        <v>9</v>
      </c>
      <c r="AN4030">
        <v>4</v>
      </c>
      <c r="AO4030">
        <v>0</v>
      </c>
      <c r="AP4030">
        <v>1</v>
      </c>
      <c r="AQ4030">
        <v>0</v>
      </c>
      <c r="AR4030">
        <v>0</v>
      </c>
      <c r="AS4030">
        <v>0</v>
      </c>
      <c r="AT4030">
        <v>0</v>
      </c>
      <c r="AU4030">
        <v>0</v>
      </c>
      <c r="AV4030">
        <v>0</v>
      </c>
      <c r="AW4030">
        <v>0</v>
      </c>
      <c r="AX4030">
        <v>0</v>
      </c>
      <c r="AY4030">
        <v>0</v>
      </c>
      <c r="AZ4030">
        <v>0</v>
      </c>
      <c r="BA4030">
        <v>0</v>
      </c>
      <c r="BB4030">
        <v>0</v>
      </c>
      <c r="BC4030">
        <v>0</v>
      </c>
      <c r="BD4030">
        <v>0</v>
      </c>
      <c r="BE4030">
        <v>0</v>
      </c>
      <c r="BF4030">
        <v>0</v>
      </c>
      <c r="BG4030" s="20">
        <v>1</v>
      </c>
      <c r="BH4030" s="20">
        <v>0</v>
      </c>
      <c r="BI4030" s="20">
        <v>44</v>
      </c>
      <c r="BJ4030" s="20">
        <v>0</v>
      </c>
      <c r="BK4030" s="20">
        <v>130</v>
      </c>
      <c r="BL4030" s="20">
        <v>314</v>
      </c>
      <c r="BM4030" s="20">
        <v>326</v>
      </c>
      <c r="BN4030" s="20">
        <v>37</v>
      </c>
      <c r="BO4030" s="20">
        <v>13</v>
      </c>
      <c r="BP4030" s="20">
        <v>1638</v>
      </c>
      <c r="BQ4030" s="20">
        <v>428</v>
      </c>
      <c r="BR4030" s="20">
        <v>0</v>
      </c>
      <c r="BS4030" s="20">
        <v>42</v>
      </c>
      <c r="BT4030" s="20">
        <v>420</v>
      </c>
      <c r="BU4030" s="20">
        <v>92</v>
      </c>
      <c r="BV4030" s="20">
        <v>987</v>
      </c>
    </row>
    <row r="4031" spans="1:74" x14ac:dyDescent="0.25">
      <c r="A4031" s="20" t="s">
        <v>501</v>
      </c>
      <c r="B4031" s="20" t="s">
        <v>717</v>
      </c>
      <c r="C4031" s="20" t="s">
        <v>722</v>
      </c>
      <c r="D4031" s="1">
        <v>44564</v>
      </c>
      <c r="E4031">
        <v>49</v>
      </c>
      <c r="F4031">
        <v>1</v>
      </c>
      <c r="G4031">
        <v>1</v>
      </c>
      <c r="H4031">
        <v>0</v>
      </c>
      <c r="I4031">
        <v>0</v>
      </c>
      <c r="J4031">
        <v>32</v>
      </c>
      <c r="K4031">
        <v>5</v>
      </c>
      <c r="L4031">
        <v>0</v>
      </c>
      <c r="M4031">
        <v>0</v>
      </c>
      <c r="N4031">
        <v>0</v>
      </c>
      <c r="O4031">
        <v>0</v>
      </c>
      <c r="P4031">
        <v>0</v>
      </c>
      <c r="Q4031">
        <v>0</v>
      </c>
      <c r="R4031">
        <v>167</v>
      </c>
      <c r="S4031">
        <v>112</v>
      </c>
      <c r="T4031">
        <v>28</v>
      </c>
      <c r="U4031">
        <v>0</v>
      </c>
      <c r="V4031">
        <v>2</v>
      </c>
      <c r="W4031">
        <v>427</v>
      </c>
      <c r="X4031">
        <v>176</v>
      </c>
      <c r="Y4031">
        <v>46</v>
      </c>
      <c r="Z4031">
        <v>40</v>
      </c>
      <c r="AA4031">
        <v>5</v>
      </c>
      <c r="AB4031">
        <v>433</v>
      </c>
      <c r="AC4031">
        <v>208</v>
      </c>
      <c r="AD4031">
        <v>20</v>
      </c>
      <c r="AE4031">
        <v>53</v>
      </c>
      <c r="AF4031">
        <v>20</v>
      </c>
      <c r="AG4031">
        <v>59</v>
      </c>
      <c r="AH4031">
        <v>21</v>
      </c>
      <c r="AI4031">
        <v>5</v>
      </c>
      <c r="AJ4031">
        <v>8</v>
      </c>
      <c r="AK4031">
        <v>2</v>
      </c>
      <c r="AL4031">
        <v>18</v>
      </c>
      <c r="AM4031">
        <v>9</v>
      </c>
      <c r="AN4031">
        <v>4</v>
      </c>
      <c r="AO4031">
        <v>0</v>
      </c>
      <c r="AP4031">
        <v>1</v>
      </c>
      <c r="AQ4031">
        <v>0</v>
      </c>
      <c r="AR4031">
        <v>0</v>
      </c>
      <c r="AS4031">
        <v>0</v>
      </c>
      <c r="AT4031">
        <v>0</v>
      </c>
      <c r="AU4031">
        <v>0</v>
      </c>
      <c r="AV4031">
        <v>0</v>
      </c>
      <c r="AW4031">
        <v>0</v>
      </c>
      <c r="AX4031">
        <v>0</v>
      </c>
      <c r="AY4031">
        <v>0</v>
      </c>
      <c r="AZ4031">
        <v>0</v>
      </c>
      <c r="BA4031">
        <v>0</v>
      </c>
      <c r="BB4031">
        <v>0</v>
      </c>
      <c r="BC4031">
        <v>0</v>
      </c>
      <c r="BD4031">
        <v>0</v>
      </c>
      <c r="BE4031">
        <v>0</v>
      </c>
      <c r="BF4031">
        <v>0</v>
      </c>
      <c r="BG4031" s="20">
        <v>1</v>
      </c>
      <c r="BH4031" s="20">
        <v>0</v>
      </c>
      <c r="BI4031" s="20">
        <v>44</v>
      </c>
      <c r="BJ4031" s="20">
        <v>0</v>
      </c>
      <c r="BK4031" s="20">
        <v>131</v>
      </c>
      <c r="BL4031" s="20">
        <v>313</v>
      </c>
      <c r="BM4031" s="20">
        <v>326</v>
      </c>
      <c r="BN4031" s="20">
        <v>37</v>
      </c>
      <c r="BO4031" s="20">
        <v>13</v>
      </c>
      <c r="BP4031" s="20">
        <v>1642</v>
      </c>
      <c r="BQ4031" s="20">
        <v>452</v>
      </c>
      <c r="BR4031" s="20">
        <v>0</v>
      </c>
      <c r="BS4031" s="20">
        <v>42</v>
      </c>
      <c r="BT4031" s="20">
        <v>416</v>
      </c>
      <c r="BU4031" s="20">
        <v>95</v>
      </c>
      <c r="BV4031" s="20">
        <v>992</v>
      </c>
    </row>
    <row r="4032" spans="1:74" x14ac:dyDescent="0.25">
      <c r="A4032" s="20" t="s">
        <v>501</v>
      </c>
      <c r="B4032" s="20" t="s">
        <v>717</v>
      </c>
      <c r="C4032" s="20" t="s">
        <v>722</v>
      </c>
      <c r="D4032" s="1">
        <v>44570</v>
      </c>
      <c r="E4032">
        <v>49</v>
      </c>
      <c r="F4032">
        <v>1</v>
      </c>
      <c r="G4032">
        <v>1</v>
      </c>
      <c r="H4032">
        <v>0</v>
      </c>
      <c r="I4032">
        <v>0</v>
      </c>
      <c r="J4032">
        <v>33</v>
      </c>
      <c r="K4032">
        <v>5</v>
      </c>
      <c r="L4032">
        <v>0</v>
      </c>
      <c r="M4032">
        <v>0</v>
      </c>
      <c r="N4032">
        <v>0</v>
      </c>
      <c r="O4032">
        <v>0</v>
      </c>
      <c r="P4032">
        <v>0</v>
      </c>
      <c r="Q4032">
        <v>0</v>
      </c>
      <c r="R4032">
        <v>166</v>
      </c>
      <c r="S4032">
        <v>113</v>
      </c>
      <c r="T4032">
        <v>28</v>
      </c>
      <c r="U4032">
        <v>0</v>
      </c>
      <c r="V4032">
        <v>2</v>
      </c>
      <c r="W4032">
        <v>426</v>
      </c>
      <c r="X4032">
        <v>187</v>
      </c>
      <c r="Y4032">
        <v>46</v>
      </c>
      <c r="Z4032">
        <v>38</v>
      </c>
      <c r="AA4032">
        <v>5</v>
      </c>
      <c r="AB4032">
        <v>434</v>
      </c>
      <c r="AC4032">
        <v>218</v>
      </c>
      <c r="AD4032">
        <v>20</v>
      </c>
      <c r="AE4032">
        <v>53</v>
      </c>
      <c r="AF4032">
        <v>20</v>
      </c>
      <c r="AG4032">
        <v>59</v>
      </c>
      <c r="AH4032">
        <v>23</v>
      </c>
      <c r="AI4032">
        <v>5</v>
      </c>
      <c r="AJ4032">
        <v>8</v>
      </c>
      <c r="AK4032">
        <v>2</v>
      </c>
      <c r="AL4032">
        <v>18</v>
      </c>
      <c r="AM4032">
        <v>9</v>
      </c>
      <c r="AN4032">
        <v>4</v>
      </c>
      <c r="AO4032">
        <v>0</v>
      </c>
      <c r="AP4032">
        <v>1</v>
      </c>
      <c r="AQ4032">
        <v>0</v>
      </c>
      <c r="AR4032">
        <v>0</v>
      </c>
      <c r="AS4032">
        <v>0</v>
      </c>
      <c r="AT4032">
        <v>0</v>
      </c>
      <c r="AU4032">
        <v>0</v>
      </c>
      <c r="AV4032">
        <v>0</v>
      </c>
      <c r="AW4032">
        <v>0</v>
      </c>
      <c r="AX4032">
        <v>0</v>
      </c>
      <c r="AY4032">
        <v>0</v>
      </c>
      <c r="AZ4032">
        <v>0</v>
      </c>
      <c r="BA4032">
        <v>0</v>
      </c>
      <c r="BB4032">
        <v>0</v>
      </c>
      <c r="BC4032">
        <v>0</v>
      </c>
      <c r="BD4032">
        <v>0</v>
      </c>
      <c r="BE4032">
        <v>0</v>
      </c>
      <c r="BF4032">
        <v>0</v>
      </c>
      <c r="BG4032" s="20">
        <v>1</v>
      </c>
      <c r="BH4032" s="20">
        <v>0</v>
      </c>
      <c r="BI4032" s="20">
        <v>44</v>
      </c>
      <c r="BJ4032" s="20">
        <v>0</v>
      </c>
      <c r="BK4032" s="20">
        <v>131</v>
      </c>
      <c r="BL4032" s="20">
        <v>314</v>
      </c>
      <c r="BM4032" s="20">
        <v>328</v>
      </c>
      <c r="BN4032" s="20">
        <v>37</v>
      </c>
      <c r="BO4032" s="20">
        <v>13</v>
      </c>
      <c r="BP4032" s="20">
        <v>1645</v>
      </c>
      <c r="BQ4032" s="20">
        <v>498</v>
      </c>
      <c r="BR4032" s="20">
        <v>0</v>
      </c>
      <c r="BS4032" s="20">
        <v>45</v>
      </c>
      <c r="BT4032" s="20">
        <v>409</v>
      </c>
      <c r="BU4032" s="20">
        <v>93</v>
      </c>
      <c r="BV4032" s="20">
        <v>995</v>
      </c>
    </row>
    <row r="4033" spans="1:74" x14ac:dyDescent="0.25">
      <c r="A4033" s="20" t="s">
        <v>501</v>
      </c>
      <c r="B4033" s="20" t="s">
        <v>717</v>
      </c>
      <c r="C4033" s="20" t="s">
        <v>722</v>
      </c>
      <c r="D4033" s="1">
        <v>44578</v>
      </c>
      <c r="E4033">
        <v>49</v>
      </c>
      <c r="F4033">
        <v>1</v>
      </c>
      <c r="G4033">
        <v>1</v>
      </c>
      <c r="H4033">
        <v>0</v>
      </c>
      <c r="I4033">
        <v>0</v>
      </c>
      <c r="J4033">
        <v>34</v>
      </c>
      <c r="K4033">
        <v>5</v>
      </c>
      <c r="L4033">
        <v>0</v>
      </c>
      <c r="M4033">
        <v>0</v>
      </c>
      <c r="N4033">
        <v>0</v>
      </c>
      <c r="O4033">
        <v>0</v>
      </c>
      <c r="P4033">
        <v>0</v>
      </c>
      <c r="Q4033">
        <v>0</v>
      </c>
      <c r="R4033">
        <v>167</v>
      </c>
      <c r="S4033">
        <v>113</v>
      </c>
      <c r="T4033">
        <v>28</v>
      </c>
      <c r="U4033">
        <v>0</v>
      </c>
      <c r="V4033">
        <v>2</v>
      </c>
      <c r="W4033">
        <v>425</v>
      </c>
      <c r="X4033">
        <v>190</v>
      </c>
      <c r="Y4033">
        <v>46</v>
      </c>
      <c r="Z4033">
        <v>37</v>
      </c>
      <c r="AA4033">
        <v>5</v>
      </c>
      <c r="AB4033">
        <v>432</v>
      </c>
      <c r="AC4033">
        <v>221</v>
      </c>
      <c r="AD4033">
        <v>20</v>
      </c>
      <c r="AE4033">
        <v>53</v>
      </c>
      <c r="AF4033">
        <v>20</v>
      </c>
      <c r="AG4033">
        <v>59</v>
      </c>
      <c r="AH4033">
        <v>23</v>
      </c>
      <c r="AI4033">
        <v>5</v>
      </c>
      <c r="AJ4033">
        <v>8</v>
      </c>
      <c r="AK4033">
        <v>2</v>
      </c>
      <c r="AL4033">
        <v>18</v>
      </c>
      <c r="AM4033">
        <v>10</v>
      </c>
      <c r="AN4033">
        <v>4</v>
      </c>
      <c r="AO4033">
        <v>0</v>
      </c>
      <c r="AP4033">
        <v>1</v>
      </c>
      <c r="AQ4033">
        <v>0</v>
      </c>
      <c r="AR4033">
        <v>0</v>
      </c>
      <c r="AS4033">
        <v>0</v>
      </c>
      <c r="AT4033">
        <v>0</v>
      </c>
      <c r="AU4033">
        <v>0</v>
      </c>
      <c r="AV4033">
        <v>0</v>
      </c>
      <c r="AW4033">
        <v>0</v>
      </c>
      <c r="AX4033">
        <v>0</v>
      </c>
      <c r="AY4033">
        <v>0</v>
      </c>
      <c r="AZ4033">
        <v>0</v>
      </c>
      <c r="BA4033">
        <v>0</v>
      </c>
      <c r="BB4033">
        <v>0</v>
      </c>
      <c r="BC4033">
        <v>0</v>
      </c>
      <c r="BD4033">
        <v>0</v>
      </c>
      <c r="BE4033">
        <v>0</v>
      </c>
      <c r="BF4033">
        <v>0</v>
      </c>
      <c r="BG4033" s="20">
        <v>1</v>
      </c>
      <c r="BH4033" s="20">
        <v>0</v>
      </c>
      <c r="BI4033" s="20">
        <v>44</v>
      </c>
      <c r="BJ4033" s="20">
        <v>0</v>
      </c>
      <c r="BK4033" s="20">
        <v>133</v>
      </c>
      <c r="BL4033" s="20">
        <v>315</v>
      </c>
      <c r="BM4033" s="20">
        <v>326</v>
      </c>
      <c r="BN4033" s="20">
        <v>37</v>
      </c>
      <c r="BO4033" s="20">
        <v>13</v>
      </c>
      <c r="BP4033" s="20">
        <v>1644</v>
      </c>
      <c r="BQ4033" s="20">
        <v>513</v>
      </c>
      <c r="BR4033" s="20">
        <v>0</v>
      </c>
      <c r="BS4033" s="20">
        <v>45</v>
      </c>
      <c r="BT4033" s="20">
        <v>409</v>
      </c>
      <c r="BU4033" s="20">
        <v>94</v>
      </c>
      <c r="BV4033" s="20">
        <v>999</v>
      </c>
    </row>
    <row r="4034" spans="1:74" x14ac:dyDescent="0.25">
      <c r="A4034" s="20" t="s">
        <v>501</v>
      </c>
      <c r="B4034" s="20" t="s">
        <v>717</v>
      </c>
      <c r="C4034" s="20" t="s">
        <v>722</v>
      </c>
      <c r="D4034" s="1">
        <v>44585</v>
      </c>
      <c r="E4034">
        <v>49</v>
      </c>
      <c r="F4034">
        <v>1</v>
      </c>
      <c r="G4034">
        <v>1</v>
      </c>
      <c r="H4034">
        <v>0</v>
      </c>
      <c r="I4034">
        <v>0</v>
      </c>
      <c r="J4034">
        <v>34</v>
      </c>
      <c r="K4034">
        <v>5</v>
      </c>
      <c r="L4034">
        <v>0</v>
      </c>
      <c r="M4034">
        <v>0</v>
      </c>
      <c r="N4034">
        <v>0</v>
      </c>
      <c r="O4034">
        <v>0</v>
      </c>
      <c r="P4034">
        <v>0</v>
      </c>
      <c r="Q4034">
        <v>0</v>
      </c>
      <c r="R4034">
        <v>161</v>
      </c>
      <c r="S4034">
        <v>110</v>
      </c>
      <c r="T4034">
        <v>27</v>
      </c>
      <c r="U4034">
        <v>0</v>
      </c>
      <c r="V4034">
        <v>2</v>
      </c>
      <c r="W4034">
        <v>410</v>
      </c>
      <c r="X4034">
        <v>187</v>
      </c>
      <c r="Y4034">
        <v>44</v>
      </c>
      <c r="Z4034">
        <v>34</v>
      </c>
      <c r="AA4034">
        <v>4</v>
      </c>
      <c r="AB4034">
        <v>421</v>
      </c>
      <c r="AC4034">
        <v>223</v>
      </c>
      <c r="AD4034">
        <v>20</v>
      </c>
      <c r="AE4034">
        <v>52</v>
      </c>
      <c r="AF4034">
        <v>20</v>
      </c>
      <c r="AG4034">
        <v>59</v>
      </c>
      <c r="AH4034">
        <v>24</v>
      </c>
      <c r="AI4034">
        <v>5</v>
      </c>
      <c r="AJ4034">
        <v>7</v>
      </c>
      <c r="AK4034">
        <v>2</v>
      </c>
      <c r="AL4034">
        <v>18</v>
      </c>
      <c r="AM4034">
        <v>10</v>
      </c>
      <c r="AN4034">
        <v>4</v>
      </c>
      <c r="AO4034">
        <v>0</v>
      </c>
      <c r="AP4034">
        <v>1</v>
      </c>
      <c r="AQ4034">
        <v>0</v>
      </c>
      <c r="AR4034">
        <v>0</v>
      </c>
      <c r="AS4034">
        <v>0</v>
      </c>
      <c r="AT4034">
        <v>0</v>
      </c>
      <c r="AU4034">
        <v>0</v>
      </c>
      <c r="AV4034">
        <v>0</v>
      </c>
      <c r="AW4034">
        <v>0</v>
      </c>
      <c r="AX4034">
        <v>0</v>
      </c>
      <c r="AY4034">
        <v>0</v>
      </c>
      <c r="AZ4034">
        <v>0</v>
      </c>
      <c r="BA4034">
        <v>0</v>
      </c>
      <c r="BB4034">
        <v>0</v>
      </c>
      <c r="BC4034">
        <v>0</v>
      </c>
      <c r="BD4034">
        <v>0</v>
      </c>
      <c r="BE4034">
        <v>0</v>
      </c>
      <c r="BF4034">
        <v>0</v>
      </c>
      <c r="BG4034" s="20">
        <v>1</v>
      </c>
      <c r="BH4034" s="20">
        <v>0</v>
      </c>
      <c r="BI4034" s="20">
        <v>44</v>
      </c>
      <c r="BJ4034" s="20">
        <v>0</v>
      </c>
      <c r="BK4034" s="20">
        <v>128</v>
      </c>
      <c r="BL4034" s="20">
        <v>306</v>
      </c>
      <c r="BM4034" s="20">
        <v>318</v>
      </c>
      <c r="BN4034" s="20">
        <v>39</v>
      </c>
      <c r="BO4034" s="20">
        <v>13</v>
      </c>
      <c r="BP4034" s="20">
        <v>1577</v>
      </c>
      <c r="BQ4034" s="20">
        <v>514</v>
      </c>
      <c r="BR4034" s="20">
        <v>0</v>
      </c>
      <c r="BS4034" s="20">
        <v>45</v>
      </c>
      <c r="BT4034" s="20">
        <v>394</v>
      </c>
      <c r="BU4034" s="20">
        <v>91</v>
      </c>
      <c r="BV4034" s="20">
        <v>963</v>
      </c>
    </row>
    <row r="4035" spans="1:74" x14ac:dyDescent="0.25">
      <c r="A4035" s="20" t="s">
        <v>501</v>
      </c>
      <c r="B4035" s="20" t="s">
        <v>717</v>
      </c>
      <c r="C4035" s="20" t="s">
        <v>722</v>
      </c>
      <c r="D4035" s="1">
        <v>44593</v>
      </c>
      <c r="E4035">
        <v>48</v>
      </c>
      <c r="F4035">
        <v>1</v>
      </c>
      <c r="G4035">
        <v>1</v>
      </c>
      <c r="H4035">
        <v>0</v>
      </c>
      <c r="I4035">
        <v>0</v>
      </c>
      <c r="J4035">
        <v>34</v>
      </c>
      <c r="K4035">
        <v>5</v>
      </c>
      <c r="L4035">
        <v>0</v>
      </c>
      <c r="M4035">
        <v>0</v>
      </c>
      <c r="N4035">
        <v>0</v>
      </c>
      <c r="O4035">
        <v>0</v>
      </c>
      <c r="P4035">
        <v>0</v>
      </c>
      <c r="Q4035">
        <v>0</v>
      </c>
      <c r="R4035">
        <v>160</v>
      </c>
      <c r="S4035">
        <v>109</v>
      </c>
      <c r="T4035">
        <v>27</v>
      </c>
      <c r="U4035">
        <v>0</v>
      </c>
      <c r="V4035">
        <v>2</v>
      </c>
      <c r="W4035">
        <v>410</v>
      </c>
      <c r="X4035">
        <v>195</v>
      </c>
      <c r="Y4035">
        <v>43</v>
      </c>
      <c r="Z4035">
        <v>34</v>
      </c>
      <c r="AA4035">
        <v>3</v>
      </c>
      <c r="AB4035">
        <v>421</v>
      </c>
      <c r="AC4035">
        <v>227</v>
      </c>
      <c r="AD4035">
        <v>20</v>
      </c>
      <c r="AE4035">
        <v>52</v>
      </c>
      <c r="AF4035">
        <v>20</v>
      </c>
      <c r="AG4035">
        <v>60</v>
      </c>
      <c r="AH4035">
        <v>26</v>
      </c>
      <c r="AI4035">
        <v>5</v>
      </c>
      <c r="AJ4035">
        <v>6</v>
      </c>
      <c r="AK4035">
        <v>3</v>
      </c>
      <c r="AL4035">
        <v>18</v>
      </c>
      <c r="AM4035">
        <v>10</v>
      </c>
      <c r="AN4035">
        <v>4</v>
      </c>
      <c r="AO4035">
        <v>0</v>
      </c>
      <c r="AP4035">
        <v>1</v>
      </c>
      <c r="AQ4035">
        <v>0</v>
      </c>
      <c r="AR4035">
        <v>0</v>
      </c>
      <c r="AS4035">
        <v>0</v>
      </c>
      <c r="AT4035">
        <v>0</v>
      </c>
      <c r="AU4035">
        <v>0</v>
      </c>
      <c r="AV4035">
        <v>0</v>
      </c>
      <c r="AW4035">
        <v>0</v>
      </c>
      <c r="AX4035">
        <v>0</v>
      </c>
      <c r="AY4035">
        <v>0</v>
      </c>
      <c r="AZ4035">
        <v>0</v>
      </c>
      <c r="BA4035">
        <v>0</v>
      </c>
      <c r="BB4035">
        <v>0</v>
      </c>
      <c r="BC4035">
        <v>0</v>
      </c>
      <c r="BD4035">
        <v>0</v>
      </c>
      <c r="BE4035">
        <v>0</v>
      </c>
      <c r="BF4035">
        <v>0</v>
      </c>
      <c r="BG4035" s="20">
        <v>1</v>
      </c>
      <c r="BH4035" s="20">
        <v>0</v>
      </c>
      <c r="BI4035" s="20">
        <v>43</v>
      </c>
      <c r="BJ4035" s="20">
        <v>0</v>
      </c>
      <c r="BK4035" s="20">
        <v>127</v>
      </c>
      <c r="BL4035" s="20">
        <v>310</v>
      </c>
      <c r="BM4035" s="20">
        <v>318</v>
      </c>
      <c r="BN4035" s="20">
        <v>40</v>
      </c>
      <c r="BO4035" s="20">
        <v>13</v>
      </c>
      <c r="BP4035" s="20">
        <v>1574</v>
      </c>
      <c r="BQ4035" s="20">
        <v>531</v>
      </c>
      <c r="BR4035" s="20">
        <v>0</v>
      </c>
      <c r="BS4035" s="20">
        <v>46</v>
      </c>
      <c r="BT4035" s="20">
        <v>385</v>
      </c>
      <c r="BU4035" s="20">
        <v>92</v>
      </c>
      <c r="BV4035" s="20">
        <v>965</v>
      </c>
    </row>
    <row r="4036" spans="1:74" x14ac:dyDescent="0.25">
      <c r="A4036" s="20" t="s">
        <v>501</v>
      </c>
      <c r="B4036" s="20" t="s">
        <v>717</v>
      </c>
      <c r="C4036" s="20" t="s">
        <v>722</v>
      </c>
      <c r="D4036" s="1">
        <v>44599</v>
      </c>
      <c r="E4036">
        <v>48</v>
      </c>
      <c r="F4036">
        <v>1</v>
      </c>
      <c r="G4036">
        <v>1</v>
      </c>
      <c r="H4036">
        <v>0</v>
      </c>
      <c r="I4036">
        <v>0</v>
      </c>
      <c r="J4036">
        <v>34</v>
      </c>
      <c r="K4036">
        <v>5</v>
      </c>
      <c r="L4036">
        <v>0</v>
      </c>
      <c r="M4036">
        <v>0</v>
      </c>
      <c r="N4036">
        <v>0</v>
      </c>
      <c r="O4036">
        <v>0</v>
      </c>
      <c r="P4036">
        <v>0</v>
      </c>
      <c r="Q4036">
        <v>0</v>
      </c>
      <c r="R4036">
        <v>160</v>
      </c>
      <c r="S4036">
        <v>109</v>
      </c>
      <c r="T4036">
        <v>27</v>
      </c>
      <c r="U4036">
        <v>0</v>
      </c>
      <c r="V4036">
        <v>2</v>
      </c>
      <c r="W4036">
        <v>410</v>
      </c>
      <c r="X4036">
        <v>196</v>
      </c>
      <c r="Y4036">
        <v>43</v>
      </c>
      <c r="Z4036">
        <v>34</v>
      </c>
      <c r="AA4036">
        <v>3</v>
      </c>
      <c r="AB4036">
        <v>421</v>
      </c>
      <c r="AC4036">
        <v>228</v>
      </c>
      <c r="AD4036">
        <v>20</v>
      </c>
      <c r="AE4036">
        <v>52</v>
      </c>
      <c r="AF4036">
        <v>20</v>
      </c>
      <c r="AG4036">
        <v>60</v>
      </c>
      <c r="AH4036">
        <v>26</v>
      </c>
      <c r="AI4036">
        <v>5</v>
      </c>
      <c r="AJ4036">
        <v>6</v>
      </c>
      <c r="AK4036">
        <v>3</v>
      </c>
      <c r="AL4036">
        <v>18</v>
      </c>
      <c r="AM4036">
        <v>10</v>
      </c>
      <c r="AN4036">
        <v>4</v>
      </c>
      <c r="AO4036">
        <v>0</v>
      </c>
      <c r="AP4036">
        <v>1</v>
      </c>
      <c r="AQ4036">
        <v>0</v>
      </c>
      <c r="AR4036">
        <v>0</v>
      </c>
      <c r="AS4036">
        <v>0</v>
      </c>
      <c r="AT4036">
        <v>0</v>
      </c>
      <c r="AU4036">
        <v>0</v>
      </c>
      <c r="AV4036">
        <v>0</v>
      </c>
      <c r="AW4036">
        <v>0</v>
      </c>
      <c r="AX4036">
        <v>0</v>
      </c>
      <c r="AY4036">
        <v>0</v>
      </c>
      <c r="AZ4036">
        <v>0</v>
      </c>
      <c r="BA4036">
        <v>0</v>
      </c>
      <c r="BB4036">
        <v>0</v>
      </c>
      <c r="BC4036">
        <v>0</v>
      </c>
      <c r="BD4036">
        <v>0</v>
      </c>
      <c r="BE4036">
        <v>0</v>
      </c>
      <c r="BF4036">
        <v>0</v>
      </c>
      <c r="BG4036" s="20">
        <v>1</v>
      </c>
      <c r="BH4036" s="20">
        <v>0</v>
      </c>
      <c r="BI4036" s="20">
        <v>43</v>
      </c>
      <c r="BJ4036" s="20">
        <v>0</v>
      </c>
      <c r="BK4036" s="20">
        <v>128</v>
      </c>
      <c r="BL4036" s="20">
        <v>311</v>
      </c>
      <c r="BM4036" s="20">
        <v>318</v>
      </c>
      <c r="BN4036" s="20">
        <v>40</v>
      </c>
      <c r="BO4036" s="20">
        <v>13</v>
      </c>
      <c r="BP4036" s="20">
        <v>1575</v>
      </c>
      <c r="BQ4036" s="20">
        <v>540</v>
      </c>
      <c r="BR4036" s="20">
        <v>0</v>
      </c>
      <c r="BS4036" s="20">
        <v>46</v>
      </c>
      <c r="BT4036" s="20">
        <v>382</v>
      </c>
      <c r="BU4036" s="20">
        <v>93</v>
      </c>
      <c r="BV4036" s="20">
        <v>969</v>
      </c>
    </row>
    <row r="4037" spans="1:74" x14ac:dyDescent="0.25">
      <c r="A4037" s="20" t="s">
        <v>501</v>
      </c>
      <c r="B4037" s="20" t="s">
        <v>717</v>
      </c>
      <c r="C4037" s="20" t="s">
        <v>722</v>
      </c>
      <c r="D4037" s="1">
        <v>44606</v>
      </c>
      <c r="E4037">
        <v>48</v>
      </c>
      <c r="F4037">
        <v>1</v>
      </c>
      <c r="G4037">
        <v>1</v>
      </c>
      <c r="H4037">
        <v>0</v>
      </c>
      <c r="I4037">
        <v>0</v>
      </c>
      <c r="J4037">
        <v>35</v>
      </c>
      <c r="K4037">
        <v>5</v>
      </c>
      <c r="L4037">
        <v>0</v>
      </c>
      <c r="M4037">
        <v>0</v>
      </c>
      <c r="N4037">
        <v>0</v>
      </c>
      <c r="O4037">
        <v>0</v>
      </c>
      <c r="P4037">
        <v>0</v>
      </c>
      <c r="Q4037">
        <v>0</v>
      </c>
      <c r="R4037">
        <v>160</v>
      </c>
      <c r="S4037">
        <v>109</v>
      </c>
      <c r="T4037">
        <v>27</v>
      </c>
      <c r="U4037">
        <v>0</v>
      </c>
      <c r="V4037">
        <v>2</v>
      </c>
      <c r="W4037">
        <v>412</v>
      </c>
      <c r="X4037">
        <v>196</v>
      </c>
      <c r="Y4037">
        <v>43</v>
      </c>
      <c r="Z4037">
        <v>35</v>
      </c>
      <c r="AA4037">
        <v>3</v>
      </c>
      <c r="AB4037">
        <v>422</v>
      </c>
      <c r="AC4037">
        <v>230</v>
      </c>
      <c r="AD4037">
        <v>20</v>
      </c>
      <c r="AE4037">
        <v>52</v>
      </c>
      <c r="AF4037">
        <v>21</v>
      </c>
      <c r="AG4037">
        <v>60</v>
      </c>
      <c r="AH4037">
        <v>27</v>
      </c>
      <c r="AI4037">
        <v>5</v>
      </c>
      <c r="AJ4037">
        <v>6</v>
      </c>
      <c r="AK4037">
        <v>3</v>
      </c>
      <c r="AL4037">
        <v>18</v>
      </c>
      <c r="AM4037">
        <v>10</v>
      </c>
      <c r="AN4037">
        <v>4</v>
      </c>
      <c r="AO4037">
        <v>0</v>
      </c>
      <c r="AP4037">
        <v>1</v>
      </c>
      <c r="AQ4037">
        <v>0</v>
      </c>
      <c r="AR4037">
        <v>0</v>
      </c>
      <c r="AS4037">
        <v>0</v>
      </c>
      <c r="AT4037">
        <v>0</v>
      </c>
      <c r="AU4037">
        <v>0</v>
      </c>
      <c r="AV4037">
        <v>0</v>
      </c>
      <c r="AW4037">
        <v>0</v>
      </c>
      <c r="AX4037">
        <v>0</v>
      </c>
      <c r="AY4037">
        <v>0</v>
      </c>
      <c r="AZ4037">
        <v>0</v>
      </c>
      <c r="BA4037">
        <v>0</v>
      </c>
      <c r="BB4037">
        <v>0</v>
      </c>
      <c r="BC4037">
        <v>0</v>
      </c>
      <c r="BD4037">
        <v>0</v>
      </c>
      <c r="BE4037">
        <v>0</v>
      </c>
      <c r="BF4037">
        <v>0</v>
      </c>
      <c r="BG4037" s="20">
        <v>1</v>
      </c>
      <c r="BH4037" s="20">
        <v>0</v>
      </c>
      <c r="BI4037" s="20">
        <v>43</v>
      </c>
      <c r="BJ4037" s="20">
        <v>0</v>
      </c>
      <c r="BK4037" s="20">
        <v>128</v>
      </c>
      <c r="BL4037" s="20">
        <v>312</v>
      </c>
      <c r="BM4037" s="20">
        <v>318</v>
      </c>
      <c r="BN4037" s="20">
        <v>40</v>
      </c>
      <c r="BO4037" s="20">
        <v>13</v>
      </c>
      <c r="BP4037" s="20">
        <v>1576</v>
      </c>
      <c r="BQ4037" s="20">
        <v>546</v>
      </c>
      <c r="BR4037" s="20">
        <v>0</v>
      </c>
      <c r="BS4037" s="20">
        <v>46</v>
      </c>
      <c r="BT4037" s="20">
        <v>379</v>
      </c>
      <c r="BU4037" s="20">
        <v>95</v>
      </c>
      <c r="BV4037" s="20">
        <v>969</v>
      </c>
    </row>
    <row r="4038" spans="1:74" x14ac:dyDescent="0.25">
      <c r="A4038" s="20" t="s">
        <v>501</v>
      </c>
      <c r="B4038" s="20" t="s">
        <v>717</v>
      </c>
      <c r="C4038" s="20" t="s">
        <v>723</v>
      </c>
      <c r="D4038" s="1">
        <v>44493</v>
      </c>
      <c r="E4038">
        <v>57</v>
      </c>
      <c r="F4038">
        <v>2</v>
      </c>
      <c r="G4038">
        <v>1</v>
      </c>
      <c r="H4038">
        <v>0</v>
      </c>
      <c r="I4038">
        <v>0</v>
      </c>
      <c r="J4038">
        <v>10</v>
      </c>
      <c r="K4038">
        <v>7</v>
      </c>
      <c r="L4038">
        <v>7</v>
      </c>
      <c r="M4038">
        <v>1</v>
      </c>
      <c r="N4038">
        <v>2</v>
      </c>
      <c r="O4038">
        <v>0</v>
      </c>
      <c r="P4038">
        <v>0</v>
      </c>
      <c r="Q4038">
        <v>0</v>
      </c>
      <c r="R4038">
        <v>243</v>
      </c>
      <c r="S4038">
        <v>0</v>
      </c>
      <c r="T4038">
        <v>103</v>
      </c>
      <c r="U4038">
        <v>1</v>
      </c>
      <c r="V4038">
        <v>0</v>
      </c>
      <c r="W4038">
        <v>758</v>
      </c>
      <c r="X4038">
        <v>0</v>
      </c>
      <c r="Y4038">
        <v>71</v>
      </c>
      <c r="Z4038">
        <v>125</v>
      </c>
      <c r="AA4038">
        <v>7</v>
      </c>
      <c r="AB4038">
        <v>751</v>
      </c>
      <c r="AC4038">
        <v>57</v>
      </c>
      <c r="AD4038">
        <v>60</v>
      </c>
      <c r="AE4038">
        <v>148</v>
      </c>
      <c r="AF4038">
        <v>12</v>
      </c>
      <c r="AG4038">
        <v>92</v>
      </c>
      <c r="AH4038">
        <v>0</v>
      </c>
      <c r="AI4038">
        <v>1</v>
      </c>
      <c r="AJ4038">
        <v>25</v>
      </c>
      <c r="AK4038">
        <v>1</v>
      </c>
      <c r="AL4038">
        <v>14</v>
      </c>
      <c r="AM4038">
        <v>0</v>
      </c>
      <c r="AN4038">
        <v>1</v>
      </c>
      <c r="AO4038">
        <v>0</v>
      </c>
      <c r="AP4038">
        <v>0</v>
      </c>
      <c r="AQ4038">
        <v>0</v>
      </c>
      <c r="AR4038">
        <v>0</v>
      </c>
      <c r="AS4038">
        <v>0</v>
      </c>
      <c r="AT4038">
        <v>0</v>
      </c>
      <c r="AU4038">
        <v>0</v>
      </c>
      <c r="AV4038">
        <v>0</v>
      </c>
      <c r="AW4038">
        <v>0</v>
      </c>
      <c r="AX4038">
        <v>0</v>
      </c>
      <c r="AY4038">
        <v>0</v>
      </c>
      <c r="AZ4038">
        <v>0</v>
      </c>
      <c r="BA4038">
        <v>0</v>
      </c>
      <c r="BB4038">
        <v>31</v>
      </c>
      <c r="BC4038">
        <v>74</v>
      </c>
      <c r="BD4038">
        <v>0</v>
      </c>
      <c r="BE4038">
        <v>2</v>
      </c>
      <c r="BF4038">
        <v>2</v>
      </c>
      <c r="BG4038" s="20"/>
      <c r="BH4038" s="20"/>
      <c r="BI4038" s="20"/>
      <c r="BJ4038" s="20"/>
      <c r="BK4038" s="20"/>
      <c r="BL4038" s="20"/>
      <c r="BM4038" s="20"/>
      <c r="BN4038" s="20"/>
      <c r="BO4038" s="20"/>
      <c r="BP4038" s="20"/>
      <c r="BQ4038" s="20"/>
      <c r="BR4038" s="20"/>
      <c r="BS4038" s="20"/>
      <c r="BT4038" s="20"/>
      <c r="BU4038" s="20"/>
      <c r="BV4038" s="20"/>
    </row>
    <row r="4039" spans="1:74" x14ac:dyDescent="0.25">
      <c r="A4039" s="20" t="s">
        <v>501</v>
      </c>
      <c r="B4039" s="20" t="s">
        <v>717</v>
      </c>
      <c r="C4039" s="20" t="s">
        <v>723</v>
      </c>
      <c r="D4039" s="1">
        <v>44500</v>
      </c>
      <c r="E4039">
        <v>57</v>
      </c>
      <c r="F4039">
        <v>2</v>
      </c>
      <c r="G4039">
        <v>1</v>
      </c>
      <c r="H4039">
        <v>0</v>
      </c>
      <c r="I4039">
        <v>0</v>
      </c>
      <c r="J4039">
        <v>10</v>
      </c>
      <c r="K4039">
        <v>7</v>
      </c>
      <c r="L4039">
        <v>7</v>
      </c>
      <c r="M4039">
        <v>1</v>
      </c>
      <c r="N4039">
        <v>2</v>
      </c>
      <c r="O4039">
        <v>0</v>
      </c>
      <c r="P4039">
        <v>0</v>
      </c>
      <c r="Q4039">
        <v>0</v>
      </c>
      <c r="R4039">
        <v>245</v>
      </c>
      <c r="S4039">
        <v>0</v>
      </c>
      <c r="T4039">
        <v>107</v>
      </c>
      <c r="U4039">
        <v>1</v>
      </c>
      <c r="V4039">
        <v>0</v>
      </c>
      <c r="W4039">
        <v>755</v>
      </c>
      <c r="X4039">
        <v>0</v>
      </c>
      <c r="Y4039">
        <v>74</v>
      </c>
      <c r="Z4039">
        <v>123</v>
      </c>
      <c r="AA4039">
        <v>8</v>
      </c>
      <c r="AB4039">
        <v>746</v>
      </c>
      <c r="AC4039">
        <v>63</v>
      </c>
      <c r="AD4039">
        <v>60</v>
      </c>
      <c r="AE4039">
        <v>148</v>
      </c>
      <c r="AF4039">
        <v>12</v>
      </c>
      <c r="AG4039">
        <v>93</v>
      </c>
      <c r="AH4039">
        <v>0</v>
      </c>
      <c r="AI4039">
        <v>1</v>
      </c>
      <c r="AJ4039">
        <v>26</v>
      </c>
      <c r="AK4039">
        <v>1</v>
      </c>
      <c r="AL4039">
        <v>15</v>
      </c>
      <c r="AM4039">
        <v>0</v>
      </c>
      <c r="AN4039">
        <v>2</v>
      </c>
      <c r="AO4039">
        <v>0</v>
      </c>
      <c r="AP4039">
        <v>0</v>
      </c>
      <c r="AQ4039">
        <v>0</v>
      </c>
      <c r="AR4039">
        <v>0</v>
      </c>
      <c r="AS4039">
        <v>0</v>
      </c>
      <c r="AT4039">
        <v>0</v>
      </c>
      <c r="AU4039">
        <v>0</v>
      </c>
      <c r="AV4039">
        <v>0</v>
      </c>
      <c r="AW4039">
        <v>0</v>
      </c>
      <c r="AX4039">
        <v>0</v>
      </c>
      <c r="AY4039">
        <v>0</v>
      </c>
      <c r="AZ4039">
        <v>0</v>
      </c>
      <c r="BA4039">
        <v>0</v>
      </c>
      <c r="BB4039">
        <v>31</v>
      </c>
      <c r="BC4039">
        <v>75</v>
      </c>
      <c r="BD4039">
        <v>0</v>
      </c>
      <c r="BE4039">
        <v>2</v>
      </c>
      <c r="BF4039">
        <v>2</v>
      </c>
      <c r="BG4039" s="20"/>
      <c r="BH4039" s="20"/>
      <c r="BI4039" s="20"/>
      <c r="BJ4039" s="20"/>
      <c r="BK4039" s="20"/>
      <c r="BL4039" s="20"/>
      <c r="BM4039" s="20"/>
      <c r="BN4039" s="20"/>
      <c r="BO4039" s="20"/>
      <c r="BP4039" s="20"/>
      <c r="BQ4039" s="20"/>
      <c r="BR4039" s="20"/>
      <c r="BS4039" s="20"/>
      <c r="BT4039" s="20"/>
      <c r="BU4039" s="20"/>
      <c r="BV4039" s="20"/>
    </row>
    <row r="4040" spans="1:74" x14ac:dyDescent="0.25">
      <c r="A4040" s="20" t="s">
        <v>501</v>
      </c>
      <c r="B4040" s="20" t="s">
        <v>717</v>
      </c>
      <c r="C4040" s="20" t="s">
        <v>723</v>
      </c>
      <c r="D4040" s="1">
        <v>44507</v>
      </c>
      <c r="E4040">
        <v>56</v>
      </c>
      <c r="F4040">
        <v>2</v>
      </c>
      <c r="G4040">
        <v>1</v>
      </c>
      <c r="H4040">
        <v>0</v>
      </c>
      <c r="I4040">
        <v>0</v>
      </c>
      <c r="J4040">
        <v>13</v>
      </c>
      <c r="K4040">
        <v>7</v>
      </c>
      <c r="L4040">
        <v>7</v>
      </c>
      <c r="M4040">
        <v>1</v>
      </c>
      <c r="N4040">
        <v>2</v>
      </c>
      <c r="O4040">
        <v>0</v>
      </c>
      <c r="P4040">
        <v>0</v>
      </c>
      <c r="Q4040">
        <v>0</v>
      </c>
      <c r="R4040">
        <v>246</v>
      </c>
      <c r="S4040">
        <v>131</v>
      </c>
      <c r="T4040">
        <v>31</v>
      </c>
      <c r="U4040">
        <v>1</v>
      </c>
      <c r="V4040">
        <v>1</v>
      </c>
      <c r="W4040">
        <v>755</v>
      </c>
      <c r="X4040">
        <v>93</v>
      </c>
      <c r="Y4040">
        <v>74</v>
      </c>
      <c r="Z4040">
        <v>120</v>
      </c>
      <c r="AA4040">
        <v>8</v>
      </c>
      <c r="AB4040">
        <v>749</v>
      </c>
      <c r="AC4040">
        <v>82</v>
      </c>
      <c r="AD4040">
        <v>60</v>
      </c>
      <c r="AE4040">
        <v>147</v>
      </c>
      <c r="AF4040">
        <v>13</v>
      </c>
      <c r="AG4040">
        <v>94</v>
      </c>
      <c r="AH4040">
        <v>1</v>
      </c>
      <c r="AI4040">
        <v>2</v>
      </c>
      <c r="AJ4040">
        <v>26</v>
      </c>
      <c r="AK4040">
        <v>1</v>
      </c>
      <c r="AL4040">
        <v>15</v>
      </c>
      <c r="AM4040">
        <v>3</v>
      </c>
      <c r="AN4040">
        <v>2</v>
      </c>
      <c r="AO4040">
        <v>0</v>
      </c>
      <c r="AP4040">
        <v>0</v>
      </c>
      <c r="AQ4040">
        <v>0</v>
      </c>
      <c r="AR4040">
        <v>0</v>
      </c>
      <c r="AS4040">
        <v>0</v>
      </c>
      <c r="AT4040">
        <v>0</v>
      </c>
      <c r="AU4040">
        <v>0</v>
      </c>
      <c r="AV4040">
        <v>0</v>
      </c>
      <c r="AW4040">
        <v>0</v>
      </c>
      <c r="AX4040">
        <v>0</v>
      </c>
      <c r="AY4040">
        <v>0</v>
      </c>
      <c r="AZ4040">
        <v>0</v>
      </c>
      <c r="BA4040">
        <v>0</v>
      </c>
      <c r="BB4040">
        <v>0</v>
      </c>
      <c r="BC4040">
        <v>0</v>
      </c>
      <c r="BD4040">
        <v>0</v>
      </c>
      <c r="BE4040">
        <v>0</v>
      </c>
      <c r="BF4040">
        <v>0</v>
      </c>
      <c r="BG4040" s="20">
        <v>2</v>
      </c>
      <c r="BH4040" s="20">
        <v>0</v>
      </c>
      <c r="BI4040" s="20">
        <v>39</v>
      </c>
      <c r="BJ4040" s="20">
        <v>2</v>
      </c>
      <c r="BK4040" s="20">
        <v>210</v>
      </c>
      <c r="BL4040" s="20">
        <v>507</v>
      </c>
      <c r="BM4040" s="20">
        <v>511</v>
      </c>
      <c r="BN4040" s="20">
        <v>57</v>
      </c>
      <c r="BO4040" s="20">
        <v>13</v>
      </c>
      <c r="BP4040" s="20"/>
      <c r="BQ4040" s="20"/>
      <c r="BR4040" s="20"/>
      <c r="BS4040" s="20"/>
      <c r="BT4040" s="20"/>
      <c r="BU4040" s="20"/>
      <c r="BV4040" s="20"/>
    </row>
    <row r="4041" spans="1:74" x14ac:dyDescent="0.25">
      <c r="A4041" s="20" t="s">
        <v>501</v>
      </c>
      <c r="B4041" s="20" t="s">
        <v>717</v>
      </c>
      <c r="C4041" s="20" t="s">
        <v>723</v>
      </c>
      <c r="D4041" s="1">
        <v>44514</v>
      </c>
      <c r="E4041">
        <v>56</v>
      </c>
      <c r="F4041">
        <v>2</v>
      </c>
      <c r="G4041">
        <v>1</v>
      </c>
      <c r="H4041">
        <v>0</v>
      </c>
      <c r="I4041">
        <v>0</v>
      </c>
      <c r="J4041">
        <v>14</v>
      </c>
      <c r="K4041">
        <v>7</v>
      </c>
      <c r="L4041">
        <v>7</v>
      </c>
      <c r="M4041">
        <v>1</v>
      </c>
      <c r="N4041">
        <v>2</v>
      </c>
      <c r="O4041">
        <v>0</v>
      </c>
      <c r="P4041">
        <v>0</v>
      </c>
      <c r="Q4041">
        <v>0</v>
      </c>
      <c r="R4041">
        <v>246</v>
      </c>
      <c r="S4041">
        <v>134</v>
      </c>
      <c r="T4041">
        <v>31</v>
      </c>
      <c r="U4041">
        <v>1</v>
      </c>
      <c r="V4041">
        <v>1</v>
      </c>
      <c r="W4041">
        <v>754</v>
      </c>
      <c r="X4041">
        <v>108</v>
      </c>
      <c r="Y4041">
        <v>74</v>
      </c>
      <c r="Z4041">
        <v>118</v>
      </c>
      <c r="AA4041">
        <v>9</v>
      </c>
      <c r="AB4041">
        <v>750</v>
      </c>
      <c r="AC4041">
        <v>105</v>
      </c>
      <c r="AD4041">
        <v>60</v>
      </c>
      <c r="AE4041">
        <v>147</v>
      </c>
      <c r="AF4041">
        <v>13</v>
      </c>
      <c r="AG4041">
        <v>95</v>
      </c>
      <c r="AH4041">
        <v>1</v>
      </c>
      <c r="AI4041">
        <v>2</v>
      </c>
      <c r="AJ4041">
        <v>26</v>
      </c>
      <c r="AK4041">
        <v>1</v>
      </c>
      <c r="AL4041">
        <v>15</v>
      </c>
      <c r="AM4041">
        <v>3</v>
      </c>
      <c r="AN4041">
        <v>2</v>
      </c>
      <c r="AO4041">
        <v>0</v>
      </c>
      <c r="AP4041">
        <v>0</v>
      </c>
      <c r="AQ4041">
        <v>0</v>
      </c>
      <c r="AR4041">
        <v>0</v>
      </c>
      <c r="AS4041">
        <v>0</v>
      </c>
      <c r="AT4041">
        <v>0</v>
      </c>
      <c r="AU4041">
        <v>0</v>
      </c>
      <c r="AV4041">
        <v>0</v>
      </c>
      <c r="AW4041">
        <v>0</v>
      </c>
      <c r="AX4041">
        <v>0</v>
      </c>
      <c r="AY4041">
        <v>0</v>
      </c>
      <c r="AZ4041">
        <v>0</v>
      </c>
      <c r="BA4041">
        <v>0</v>
      </c>
      <c r="BB4041">
        <v>0</v>
      </c>
      <c r="BC4041">
        <v>0</v>
      </c>
      <c r="BD4041">
        <v>0</v>
      </c>
      <c r="BE4041">
        <v>0</v>
      </c>
      <c r="BF4041">
        <v>0</v>
      </c>
      <c r="BG4041" s="20">
        <v>2</v>
      </c>
      <c r="BH4041" s="20">
        <v>0</v>
      </c>
      <c r="BI4041" s="20">
        <v>39</v>
      </c>
      <c r="BJ4041" s="20">
        <v>2</v>
      </c>
      <c r="BK4041" s="20">
        <v>210</v>
      </c>
      <c r="BL4041" s="20">
        <v>509</v>
      </c>
      <c r="BM4041" s="20">
        <v>514</v>
      </c>
      <c r="BN4041" s="20">
        <v>58</v>
      </c>
      <c r="BO4041" s="20">
        <v>13</v>
      </c>
      <c r="BP4041" s="20"/>
      <c r="BQ4041" s="20"/>
      <c r="BR4041" s="20"/>
      <c r="BS4041" s="20"/>
      <c r="BT4041" s="20"/>
      <c r="BU4041" s="20"/>
      <c r="BV4041" s="20"/>
    </row>
    <row r="4042" spans="1:74" x14ac:dyDescent="0.25">
      <c r="A4042" s="20" t="s">
        <v>501</v>
      </c>
      <c r="B4042" s="20" t="s">
        <v>717</v>
      </c>
      <c r="C4042" s="20" t="s">
        <v>723</v>
      </c>
      <c r="D4042" s="1">
        <v>44521</v>
      </c>
      <c r="E4042">
        <v>56</v>
      </c>
      <c r="F4042">
        <v>2</v>
      </c>
      <c r="G4042">
        <v>2</v>
      </c>
      <c r="H4042">
        <v>0</v>
      </c>
      <c r="I4042">
        <v>0</v>
      </c>
      <c r="J4042">
        <v>15</v>
      </c>
      <c r="K4042">
        <v>7</v>
      </c>
      <c r="L4042">
        <v>7</v>
      </c>
      <c r="M4042">
        <v>1</v>
      </c>
      <c r="N4042">
        <v>2</v>
      </c>
      <c r="O4042">
        <v>0</v>
      </c>
      <c r="P4042">
        <v>0</v>
      </c>
      <c r="Q4042">
        <v>0</v>
      </c>
      <c r="R4042">
        <v>247</v>
      </c>
      <c r="S4042">
        <v>148</v>
      </c>
      <c r="T4042">
        <v>32</v>
      </c>
      <c r="U4042">
        <v>1</v>
      </c>
      <c r="V4042">
        <v>0</v>
      </c>
      <c r="W4042">
        <v>749</v>
      </c>
      <c r="X4042">
        <v>147</v>
      </c>
      <c r="Y4042">
        <v>71</v>
      </c>
      <c r="Z4042">
        <v>116</v>
      </c>
      <c r="AA4042">
        <v>9</v>
      </c>
      <c r="AB4042">
        <v>748</v>
      </c>
      <c r="AC4042">
        <v>146</v>
      </c>
      <c r="AD4042">
        <v>60</v>
      </c>
      <c r="AE4042">
        <v>145</v>
      </c>
      <c r="AF4042">
        <v>13</v>
      </c>
      <c r="AG4042">
        <v>95</v>
      </c>
      <c r="AH4042">
        <v>3</v>
      </c>
      <c r="AI4042">
        <v>3</v>
      </c>
      <c r="AJ4042">
        <v>25</v>
      </c>
      <c r="AK4042">
        <v>1</v>
      </c>
      <c r="AL4042">
        <v>16</v>
      </c>
      <c r="AM4042">
        <v>3</v>
      </c>
      <c r="AN4042">
        <v>2</v>
      </c>
      <c r="AO4042">
        <v>0</v>
      </c>
      <c r="AP4042">
        <v>0</v>
      </c>
      <c r="AQ4042">
        <v>0</v>
      </c>
      <c r="AR4042">
        <v>0</v>
      </c>
      <c r="AS4042">
        <v>0</v>
      </c>
      <c r="AT4042">
        <v>0</v>
      </c>
      <c r="AU4042">
        <v>0</v>
      </c>
      <c r="AV4042">
        <v>0</v>
      </c>
      <c r="AW4042">
        <v>0</v>
      </c>
      <c r="AX4042">
        <v>0</v>
      </c>
      <c r="AY4042">
        <v>0</v>
      </c>
      <c r="AZ4042">
        <v>0</v>
      </c>
      <c r="BA4042">
        <v>0</v>
      </c>
      <c r="BB4042">
        <v>0</v>
      </c>
      <c r="BC4042">
        <v>0</v>
      </c>
      <c r="BD4042">
        <v>0</v>
      </c>
      <c r="BE4042">
        <v>0</v>
      </c>
      <c r="BF4042">
        <v>0</v>
      </c>
      <c r="BG4042" s="20">
        <v>2</v>
      </c>
      <c r="BH4042" s="20">
        <v>0</v>
      </c>
      <c r="BI4042" s="20">
        <v>39</v>
      </c>
      <c r="BJ4042" s="20">
        <v>2</v>
      </c>
      <c r="BK4042" s="20">
        <v>210</v>
      </c>
      <c r="BL4042" s="20">
        <v>509</v>
      </c>
      <c r="BM4042" s="20">
        <v>513</v>
      </c>
      <c r="BN4042" s="20">
        <v>59</v>
      </c>
      <c r="BO4042" s="20">
        <v>14</v>
      </c>
      <c r="BP4042" s="20"/>
      <c r="BQ4042" s="20"/>
      <c r="BR4042" s="20"/>
      <c r="BS4042" s="20"/>
      <c r="BT4042" s="20"/>
      <c r="BU4042" s="20"/>
      <c r="BV4042" s="20"/>
    </row>
    <row r="4043" spans="1:74" x14ac:dyDescent="0.25">
      <c r="A4043" s="20" t="s">
        <v>501</v>
      </c>
      <c r="B4043" s="20" t="s">
        <v>717</v>
      </c>
      <c r="C4043" s="20" t="s">
        <v>723</v>
      </c>
      <c r="D4043" s="1">
        <v>44528</v>
      </c>
      <c r="E4043">
        <v>56</v>
      </c>
      <c r="F4043">
        <v>2</v>
      </c>
      <c r="G4043">
        <v>2</v>
      </c>
      <c r="H4043">
        <v>0</v>
      </c>
      <c r="I4043">
        <v>0</v>
      </c>
      <c r="J4043">
        <v>16</v>
      </c>
      <c r="K4043">
        <v>7</v>
      </c>
      <c r="L4043">
        <v>7</v>
      </c>
      <c r="M4043">
        <v>1</v>
      </c>
      <c r="N4043">
        <v>2</v>
      </c>
      <c r="O4043">
        <v>0</v>
      </c>
      <c r="P4043">
        <v>0</v>
      </c>
      <c r="Q4043">
        <v>0</v>
      </c>
      <c r="R4043">
        <v>247</v>
      </c>
      <c r="S4043">
        <v>164</v>
      </c>
      <c r="T4043">
        <v>32</v>
      </c>
      <c r="U4043">
        <v>1</v>
      </c>
      <c r="V4043">
        <v>0</v>
      </c>
      <c r="W4043">
        <v>751</v>
      </c>
      <c r="X4043">
        <v>198</v>
      </c>
      <c r="Y4043">
        <v>70</v>
      </c>
      <c r="Z4043">
        <v>117</v>
      </c>
      <c r="AA4043">
        <v>10</v>
      </c>
      <c r="AB4043">
        <v>750</v>
      </c>
      <c r="AC4043">
        <v>205</v>
      </c>
      <c r="AD4043">
        <v>60</v>
      </c>
      <c r="AE4043">
        <v>144</v>
      </c>
      <c r="AF4043">
        <v>15</v>
      </c>
      <c r="AG4043">
        <v>96</v>
      </c>
      <c r="AH4043">
        <v>6</v>
      </c>
      <c r="AI4043">
        <v>3</v>
      </c>
      <c r="AJ4043">
        <v>25</v>
      </c>
      <c r="AK4043">
        <v>2</v>
      </c>
      <c r="AL4043">
        <v>16</v>
      </c>
      <c r="AM4043">
        <v>7</v>
      </c>
      <c r="AN4043">
        <v>2</v>
      </c>
      <c r="AO4043">
        <v>0</v>
      </c>
      <c r="AP4043">
        <v>0</v>
      </c>
      <c r="AQ4043">
        <v>0</v>
      </c>
      <c r="AR4043">
        <v>0</v>
      </c>
      <c r="AS4043">
        <v>0</v>
      </c>
      <c r="AT4043">
        <v>0</v>
      </c>
      <c r="AU4043">
        <v>0</v>
      </c>
      <c r="AV4043">
        <v>0</v>
      </c>
      <c r="AW4043">
        <v>0</v>
      </c>
      <c r="AX4043">
        <v>0</v>
      </c>
      <c r="AY4043">
        <v>0</v>
      </c>
      <c r="AZ4043">
        <v>0</v>
      </c>
      <c r="BA4043">
        <v>0</v>
      </c>
      <c r="BB4043">
        <v>0</v>
      </c>
      <c r="BC4043">
        <v>0</v>
      </c>
      <c r="BD4043">
        <v>0</v>
      </c>
      <c r="BE4043">
        <v>0</v>
      </c>
      <c r="BF4043">
        <v>0</v>
      </c>
      <c r="BG4043" s="20">
        <v>2</v>
      </c>
      <c r="BH4043" s="20">
        <v>0</v>
      </c>
      <c r="BI4043" s="20">
        <v>40</v>
      </c>
      <c r="BJ4043" s="20">
        <v>2</v>
      </c>
      <c r="BK4043" s="20">
        <v>210</v>
      </c>
      <c r="BL4043" s="20">
        <v>515</v>
      </c>
      <c r="BM4043" s="20">
        <v>514</v>
      </c>
      <c r="BN4043" s="20">
        <v>60</v>
      </c>
      <c r="BO4043" s="20">
        <v>14</v>
      </c>
      <c r="BP4043" s="20"/>
      <c r="BQ4043" s="20"/>
      <c r="BR4043" s="20"/>
      <c r="BS4043" s="20"/>
      <c r="BT4043" s="20"/>
      <c r="BU4043" s="20"/>
      <c r="BV4043" s="20"/>
    </row>
    <row r="4044" spans="1:74" x14ac:dyDescent="0.25">
      <c r="A4044" s="20" t="s">
        <v>501</v>
      </c>
      <c r="B4044" s="20" t="s">
        <v>717</v>
      </c>
      <c r="C4044" s="20" t="s">
        <v>723</v>
      </c>
      <c r="D4044" s="1">
        <v>44535</v>
      </c>
      <c r="E4044">
        <v>56</v>
      </c>
      <c r="F4044">
        <v>2</v>
      </c>
      <c r="G4044">
        <v>2</v>
      </c>
      <c r="H4044">
        <v>0</v>
      </c>
      <c r="I4044">
        <v>0</v>
      </c>
      <c r="J4044">
        <v>19</v>
      </c>
      <c r="K4044">
        <v>7</v>
      </c>
      <c r="L4044">
        <v>7</v>
      </c>
      <c r="M4044">
        <v>1</v>
      </c>
      <c r="N4044">
        <v>2</v>
      </c>
      <c r="O4044">
        <v>0</v>
      </c>
      <c r="P4044">
        <v>0</v>
      </c>
      <c r="Q4044">
        <v>0</v>
      </c>
      <c r="R4044">
        <v>247</v>
      </c>
      <c r="S4044">
        <v>171</v>
      </c>
      <c r="T4044">
        <v>32</v>
      </c>
      <c r="U4044">
        <v>1</v>
      </c>
      <c r="V4044">
        <v>0</v>
      </c>
      <c r="W4044">
        <v>752</v>
      </c>
      <c r="X4044">
        <v>239</v>
      </c>
      <c r="Y4044">
        <v>68</v>
      </c>
      <c r="Z4044">
        <v>117</v>
      </c>
      <c r="AA4044">
        <v>11</v>
      </c>
      <c r="AB4044">
        <v>752</v>
      </c>
      <c r="AC4044">
        <v>245</v>
      </c>
      <c r="AD4044">
        <v>60</v>
      </c>
      <c r="AE4044">
        <v>145</v>
      </c>
      <c r="AF4044">
        <v>15</v>
      </c>
      <c r="AG4044">
        <v>96</v>
      </c>
      <c r="AH4044">
        <v>14</v>
      </c>
      <c r="AI4044">
        <v>4</v>
      </c>
      <c r="AJ4044">
        <v>24</v>
      </c>
      <c r="AK4044">
        <v>2</v>
      </c>
      <c r="AL4044">
        <v>16</v>
      </c>
      <c r="AM4044">
        <v>7</v>
      </c>
      <c r="AN4044">
        <v>2</v>
      </c>
      <c r="AO4044">
        <v>0</v>
      </c>
      <c r="AP4044">
        <v>0</v>
      </c>
      <c r="AQ4044">
        <v>0</v>
      </c>
      <c r="AR4044">
        <v>0</v>
      </c>
      <c r="AS4044">
        <v>0</v>
      </c>
      <c r="AT4044">
        <v>0</v>
      </c>
      <c r="AU4044">
        <v>0</v>
      </c>
      <c r="AV4044">
        <v>0</v>
      </c>
      <c r="AW4044">
        <v>0</v>
      </c>
      <c r="AX4044">
        <v>0</v>
      </c>
      <c r="AY4044">
        <v>0</v>
      </c>
      <c r="AZ4044">
        <v>0</v>
      </c>
      <c r="BA4044">
        <v>0</v>
      </c>
      <c r="BB4044">
        <v>0</v>
      </c>
      <c r="BC4044">
        <v>0</v>
      </c>
      <c r="BD4044">
        <v>0</v>
      </c>
      <c r="BE4044">
        <v>0</v>
      </c>
      <c r="BF4044">
        <v>0</v>
      </c>
      <c r="BG4044" s="20">
        <v>2</v>
      </c>
      <c r="BH4044" s="20">
        <v>0</v>
      </c>
      <c r="BI4044" s="20">
        <v>40</v>
      </c>
      <c r="BJ4044" s="20">
        <v>2</v>
      </c>
      <c r="BK4044" s="20">
        <v>211</v>
      </c>
      <c r="BL4044" s="20">
        <v>517</v>
      </c>
      <c r="BM4044" s="20">
        <v>517</v>
      </c>
      <c r="BN4044" s="20">
        <v>61</v>
      </c>
      <c r="BO4044" s="20">
        <v>14</v>
      </c>
      <c r="BP4044" s="20"/>
      <c r="BQ4044" s="20"/>
      <c r="BR4044" s="20"/>
      <c r="BS4044" s="20"/>
      <c r="BT4044" s="20"/>
      <c r="BU4044" s="20"/>
      <c r="BV4044" s="20"/>
    </row>
    <row r="4045" spans="1:74" x14ac:dyDescent="0.25">
      <c r="A4045" s="20" t="s">
        <v>501</v>
      </c>
      <c r="B4045" s="20" t="s">
        <v>717</v>
      </c>
      <c r="C4045" s="20" t="s">
        <v>723</v>
      </c>
      <c r="D4045" s="1">
        <v>44542</v>
      </c>
      <c r="E4045">
        <v>55</v>
      </c>
      <c r="F4045">
        <v>2</v>
      </c>
      <c r="G4045">
        <v>2</v>
      </c>
      <c r="H4045">
        <v>0</v>
      </c>
      <c r="I4045">
        <v>0</v>
      </c>
      <c r="J4045">
        <v>23</v>
      </c>
      <c r="K4045">
        <v>6</v>
      </c>
      <c r="L4045">
        <v>7</v>
      </c>
      <c r="M4045">
        <v>1</v>
      </c>
      <c r="N4045">
        <v>2</v>
      </c>
      <c r="O4045">
        <v>0</v>
      </c>
      <c r="P4045">
        <v>0</v>
      </c>
      <c r="Q4045">
        <v>0</v>
      </c>
      <c r="R4045">
        <v>247</v>
      </c>
      <c r="S4045">
        <v>174</v>
      </c>
      <c r="T4045">
        <v>32</v>
      </c>
      <c r="U4045">
        <v>1</v>
      </c>
      <c r="V4045">
        <v>0</v>
      </c>
      <c r="W4045">
        <v>754</v>
      </c>
      <c r="X4045">
        <v>256</v>
      </c>
      <c r="Y4045">
        <v>68</v>
      </c>
      <c r="Z4045">
        <v>116</v>
      </c>
      <c r="AA4045">
        <v>10</v>
      </c>
      <c r="AB4045">
        <v>754</v>
      </c>
      <c r="AC4045">
        <v>280</v>
      </c>
      <c r="AD4045">
        <v>60</v>
      </c>
      <c r="AE4045">
        <v>146</v>
      </c>
      <c r="AF4045">
        <v>15</v>
      </c>
      <c r="AG4045">
        <v>96</v>
      </c>
      <c r="AH4045">
        <v>15</v>
      </c>
      <c r="AI4045">
        <v>4</v>
      </c>
      <c r="AJ4045">
        <v>23</v>
      </c>
      <c r="AK4045">
        <v>2</v>
      </c>
      <c r="AL4045">
        <v>16</v>
      </c>
      <c r="AM4045">
        <v>9</v>
      </c>
      <c r="AN4045">
        <v>2</v>
      </c>
      <c r="AO4045">
        <v>0</v>
      </c>
      <c r="AP4045">
        <v>0</v>
      </c>
      <c r="AQ4045">
        <v>0</v>
      </c>
      <c r="AR4045">
        <v>0</v>
      </c>
      <c r="AS4045">
        <v>0</v>
      </c>
      <c r="AT4045">
        <v>0</v>
      </c>
      <c r="AU4045">
        <v>0</v>
      </c>
      <c r="AV4045">
        <v>0</v>
      </c>
      <c r="AW4045">
        <v>0</v>
      </c>
      <c r="AX4045">
        <v>0</v>
      </c>
      <c r="AY4045">
        <v>0</v>
      </c>
      <c r="AZ4045">
        <v>0</v>
      </c>
      <c r="BA4045">
        <v>0</v>
      </c>
      <c r="BB4045">
        <v>0</v>
      </c>
      <c r="BC4045">
        <v>0</v>
      </c>
      <c r="BD4045">
        <v>0</v>
      </c>
      <c r="BE4045">
        <v>0</v>
      </c>
      <c r="BF4045">
        <v>0</v>
      </c>
      <c r="BG4045" s="20">
        <v>2</v>
      </c>
      <c r="BH4045" s="20">
        <v>0</v>
      </c>
      <c r="BI4045" s="20">
        <v>40</v>
      </c>
      <c r="BJ4045" s="20">
        <v>2</v>
      </c>
      <c r="BK4045" s="20">
        <v>211</v>
      </c>
      <c r="BL4045" s="20">
        <v>525</v>
      </c>
      <c r="BM4045" s="20">
        <v>521</v>
      </c>
      <c r="BN4045" s="20">
        <v>61</v>
      </c>
      <c r="BO4045" s="20">
        <v>14</v>
      </c>
      <c r="BP4045" s="20"/>
      <c r="BQ4045" s="20"/>
      <c r="BR4045" s="20"/>
      <c r="BS4045" s="20"/>
      <c r="BT4045" s="20"/>
      <c r="BU4045" s="20"/>
      <c r="BV4045" s="20"/>
    </row>
    <row r="4046" spans="1:74" x14ac:dyDescent="0.25">
      <c r="A4046" s="20" t="s">
        <v>501</v>
      </c>
      <c r="B4046" s="20" t="s">
        <v>717</v>
      </c>
      <c r="C4046" s="20" t="s">
        <v>723</v>
      </c>
      <c r="D4046" s="1">
        <v>44549</v>
      </c>
      <c r="E4046">
        <v>55</v>
      </c>
      <c r="F4046">
        <v>2</v>
      </c>
      <c r="G4046">
        <v>2</v>
      </c>
      <c r="H4046">
        <v>0</v>
      </c>
      <c r="I4046">
        <v>0</v>
      </c>
      <c r="J4046">
        <v>24</v>
      </c>
      <c r="K4046">
        <v>6</v>
      </c>
      <c r="L4046">
        <v>7</v>
      </c>
      <c r="M4046">
        <v>1</v>
      </c>
      <c r="N4046">
        <v>2</v>
      </c>
      <c r="O4046">
        <v>0</v>
      </c>
      <c r="P4046">
        <v>0</v>
      </c>
      <c r="Q4046">
        <v>0</v>
      </c>
      <c r="R4046">
        <v>249</v>
      </c>
      <c r="S4046">
        <v>177</v>
      </c>
      <c r="T4046">
        <v>32</v>
      </c>
      <c r="U4046">
        <v>1</v>
      </c>
      <c r="V4046">
        <v>0</v>
      </c>
      <c r="W4046">
        <v>754</v>
      </c>
      <c r="X4046">
        <v>291</v>
      </c>
      <c r="Y4046">
        <v>68</v>
      </c>
      <c r="Z4046">
        <v>115</v>
      </c>
      <c r="AA4046">
        <v>10</v>
      </c>
      <c r="AB4046">
        <v>752</v>
      </c>
      <c r="AC4046">
        <v>312</v>
      </c>
      <c r="AD4046">
        <v>59</v>
      </c>
      <c r="AE4046">
        <v>146</v>
      </c>
      <c r="AF4046">
        <v>13</v>
      </c>
      <c r="AG4046">
        <v>97</v>
      </c>
      <c r="AH4046">
        <v>23</v>
      </c>
      <c r="AI4046">
        <v>4</v>
      </c>
      <c r="AJ4046">
        <v>23</v>
      </c>
      <c r="AK4046">
        <v>2</v>
      </c>
      <c r="AL4046">
        <v>16</v>
      </c>
      <c r="AM4046">
        <v>9</v>
      </c>
      <c r="AN4046">
        <v>2</v>
      </c>
      <c r="AO4046">
        <v>0</v>
      </c>
      <c r="AP4046">
        <v>0</v>
      </c>
      <c r="AQ4046">
        <v>0</v>
      </c>
      <c r="AR4046">
        <v>0</v>
      </c>
      <c r="AS4046">
        <v>0</v>
      </c>
      <c r="AT4046">
        <v>0</v>
      </c>
      <c r="AU4046">
        <v>0</v>
      </c>
      <c r="AV4046">
        <v>0</v>
      </c>
      <c r="AW4046">
        <v>0</v>
      </c>
      <c r="AX4046">
        <v>0</v>
      </c>
      <c r="AY4046">
        <v>0</v>
      </c>
      <c r="AZ4046">
        <v>0</v>
      </c>
      <c r="BA4046">
        <v>0</v>
      </c>
      <c r="BB4046">
        <v>0</v>
      </c>
      <c r="BC4046">
        <v>0</v>
      </c>
      <c r="BD4046">
        <v>0</v>
      </c>
      <c r="BE4046">
        <v>0</v>
      </c>
      <c r="BF4046">
        <v>0</v>
      </c>
      <c r="BG4046" s="20">
        <v>2</v>
      </c>
      <c r="BH4046" s="20">
        <v>0</v>
      </c>
      <c r="BI4046" s="20">
        <v>40</v>
      </c>
      <c r="BJ4046" s="20">
        <v>2</v>
      </c>
      <c r="BK4046" s="20">
        <v>213</v>
      </c>
      <c r="BL4046" s="20">
        <v>526</v>
      </c>
      <c r="BM4046" s="20">
        <v>520</v>
      </c>
      <c r="BN4046" s="20">
        <v>63</v>
      </c>
      <c r="BO4046" s="20">
        <v>14</v>
      </c>
      <c r="BP4046" s="20">
        <v>3542</v>
      </c>
      <c r="BQ4046" s="20">
        <v>699</v>
      </c>
      <c r="BR4046" s="20">
        <v>0</v>
      </c>
      <c r="BS4046" s="20">
        <v>213</v>
      </c>
      <c r="BT4046" s="20">
        <v>1074</v>
      </c>
      <c r="BU4046" s="20">
        <v>149</v>
      </c>
      <c r="BV4046" s="20">
        <v>1960</v>
      </c>
    </row>
    <row r="4047" spans="1:74" x14ac:dyDescent="0.25">
      <c r="A4047" s="20" t="s">
        <v>501</v>
      </c>
      <c r="B4047" s="20" t="s">
        <v>717</v>
      </c>
      <c r="C4047" s="20" t="s">
        <v>723</v>
      </c>
      <c r="D4047" s="1">
        <v>44558</v>
      </c>
      <c r="E4047">
        <v>55</v>
      </c>
      <c r="F4047">
        <v>2</v>
      </c>
      <c r="G4047">
        <v>2</v>
      </c>
      <c r="H4047">
        <v>0</v>
      </c>
      <c r="I4047">
        <v>0</v>
      </c>
      <c r="J4047">
        <v>25</v>
      </c>
      <c r="K4047">
        <v>6</v>
      </c>
      <c r="L4047">
        <v>7</v>
      </c>
      <c r="M4047">
        <v>1</v>
      </c>
      <c r="N4047">
        <v>2</v>
      </c>
      <c r="O4047">
        <v>0</v>
      </c>
      <c r="P4047">
        <v>0</v>
      </c>
      <c r="Q4047">
        <v>0</v>
      </c>
      <c r="R4047">
        <v>250</v>
      </c>
      <c r="S4047">
        <v>179</v>
      </c>
      <c r="T4047">
        <v>32</v>
      </c>
      <c r="U4047">
        <v>1</v>
      </c>
      <c r="V4047">
        <v>0</v>
      </c>
      <c r="W4047">
        <v>752</v>
      </c>
      <c r="X4047">
        <v>320</v>
      </c>
      <c r="Y4047">
        <v>68</v>
      </c>
      <c r="Z4047">
        <v>114</v>
      </c>
      <c r="AA4047">
        <v>10</v>
      </c>
      <c r="AB4047">
        <v>757</v>
      </c>
      <c r="AC4047">
        <v>345</v>
      </c>
      <c r="AD4047">
        <v>59</v>
      </c>
      <c r="AE4047">
        <v>146</v>
      </c>
      <c r="AF4047">
        <v>14</v>
      </c>
      <c r="AG4047">
        <v>100</v>
      </c>
      <c r="AH4047">
        <v>28</v>
      </c>
      <c r="AI4047">
        <v>4</v>
      </c>
      <c r="AJ4047">
        <v>24</v>
      </c>
      <c r="AK4047">
        <v>2</v>
      </c>
      <c r="AL4047">
        <v>16</v>
      </c>
      <c r="AM4047">
        <v>10</v>
      </c>
      <c r="AN4047">
        <v>2</v>
      </c>
      <c r="AO4047">
        <v>0</v>
      </c>
      <c r="AP4047">
        <v>0</v>
      </c>
      <c r="AQ4047">
        <v>0</v>
      </c>
      <c r="AR4047">
        <v>0</v>
      </c>
      <c r="AS4047">
        <v>0</v>
      </c>
      <c r="AT4047">
        <v>0</v>
      </c>
      <c r="AU4047">
        <v>0</v>
      </c>
      <c r="AV4047">
        <v>0</v>
      </c>
      <c r="AW4047">
        <v>0</v>
      </c>
      <c r="AX4047">
        <v>0</v>
      </c>
      <c r="AY4047">
        <v>0</v>
      </c>
      <c r="AZ4047">
        <v>0</v>
      </c>
      <c r="BA4047">
        <v>0</v>
      </c>
      <c r="BB4047">
        <v>0</v>
      </c>
      <c r="BC4047">
        <v>0</v>
      </c>
      <c r="BD4047">
        <v>0</v>
      </c>
      <c r="BE4047">
        <v>0</v>
      </c>
      <c r="BF4047">
        <v>0</v>
      </c>
      <c r="BG4047" s="20">
        <v>2</v>
      </c>
      <c r="BH4047" s="20">
        <v>0</v>
      </c>
      <c r="BI4047" s="20">
        <v>40</v>
      </c>
      <c r="BJ4047" s="20">
        <v>2</v>
      </c>
      <c r="BK4047" s="20">
        <v>213</v>
      </c>
      <c r="BL4047" s="20">
        <v>528</v>
      </c>
      <c r="BM4047" s="20">
        <v>525</v>
      </c>
      <c r="BN4047" s="20">
        <v>66</v>
      </c>
      <c r="BO4047" s="20">
        <v>14</v>
      </c>
      <c r="BP4047" s="20">
        <v>3550</v>
      </c>
      <c r="BQ4047" s="20">
        <v>874</v>
      </c>
      <c r="BR4047" s="20">
        <v>0</v>
      </c>
      <c r="BS4047" s="20">
        <v>212</v>
      </c>
      <c r="BT4047" s="20">
        <v>1070</v>
      </c>
      <c r="BU4047" s="20">
        <v>149</v>
      </c>
      <c r="BV4047" s="20">
        <v>1978</v>
      </c>
    </row>
    <row r="4048" spans="1:74" x14ac:dyDescent="0.25">
      <c r="A4048" s="20" t="s">
        <v>501</v>
      </c>
      <c r="B4048" s="20" t="s">
        <v>717</v>
      </c>
      <c r="C4048" s="20" t="s">
        <v>723</v>
      </c>
      <c r="D4048" s="1">
        <v>44564</v>
      </c>
      <c r="E4048">
        <v>55</v>
      </c>
      <c r="F4048">
        <v>2</v>
      </c>
      <c r="G4048">
        <v>2</v>
      </c>
      <c r="H4048">
        <v>0</v>
      </c>
      <c r="I4048">
        <v>0</v>
      </c>
      <c r="J4048">
        <v>25</v>
      </c>
      <c r="K4048">
        <v>6</v>
      </c>
      <c r="L4048">
        <v>7</v>
      </c>
      <c r="M4048">
        <v>1</v>
      </c>
      <c r="N4048">
        <v>2</v>
      </c>
      <c r="O4048">
        <v>0</v>
      </c>
      <c r="P4048">
        <v>0</v>
      </c>
      <c r="Q4048">
        <v>0</v>
      </c>
      <c r="R4048">
        <v>251</v>
      </c>
      <c r="S4048">
        <v>182</v>
      </c>
      <c r="T4048">
        <v>32</v>
      </c>
      <c r="U4048">
        <v>1</v>
      </c>
      <c r="V4048">
        <v>0</v>
      </c>
      <c r="W4048">
        <v>756</v>
      </c>
      <c r="X4048">
        <v>330</v>
      </c>
      <c r="Y4048">
        <v>68</v>
      </c>
      <c r="Z4048">
        <v>115</v>
      </c>
      <c r="AA4048">
        <v>12</v>
      </c>
      <c r="AB4048">
        <v>757</v>
      </c>
      <c r="AC4048">
        <v>359</v>
      </c>
      <c r="AD4048">
        <v>59</v>
      </c>
      <c r="AE4048">
        <v>145</v>
      </c>
      <c r="AF4048">
        <v>15</v>
      </c>
      <c r="AG4048">
        <v>100</v>
      </c>
      <c r="AH4048">
        <v>29</v>
      </c>
      <c r="AI4048">
        <v>4</v>
      </c>
      <c r="AJ4048">
        <v>24</v>
      </c>
      <c r="AK4048">
        <v>2</v>
      </c>
      <c r="AL4048">
        <v>16</v>
      </c>
      <c r="AM4048">
        <v>11</v>
      </c>
      <c r="AN4048">
        <v>2</v>
      </c>
      <c r="AO4048">
        <v>0</v>
      </c>
      <c r="AP4048">
        <v>0</v>
      </c>
      <c r="AQ4048">
        <v>0</v>
      </c>
      <c r="AR4048">
        <v>0</v>
      </c>
      <c r="AS4048">
        <v>0</v>
      </c>
      <c r="AT4048">
        <v>0</v>
      </c>
      <c r="AU4048">
        <v>0</v>
      </c>
      <c r="AV4048">
        <v>0</v>
      </c>
      <c r="AW4048">
        <v>0</v>
      </c>
      <c r="AX4048">
        <v>0</v>
      </c>
      <c r="AY4048">
        <v>0</v>
      </c>
      <c r="AZ4048">
        <v>0</v>
      </c>
      <c r="BA4048">
        <v>0</v>
      </c>
      <c r="BB4048">
        <v>0</v>
      </c>
      <c r="BC4048">
        <v>0</v>
      </c>
      <c r="BD4048">
        <v>0</v>
      </c>
      <c r="BE4048">
        <v>0</v>
      </c>
      <c r="BF4048">
        <v>0</v>
      </c>
      <c r="BG4048" s="20">
        <v>2</v>
      </c>
      <c r="BH4048" s="20">
        <v>0</v>
      </c>
      <c r="BI4048" s="20">
        <v>40</v>
      </c>
      <c r="BJ4048" s="20">
        <v>2</v>
      </c>
      <c r="BK4048" s="20">
        <v>214</v>
      </c>
      <c r="BL4048" s="20">
        <v>531</v>
      </c>
      <c r="BM4048" s="20">
        <v>526</v>
      </c>
      <c r="BN4048" s="20">
        <v>66</v>
      </c>
      <c r="BO4048" s="20">
        <v>14</v>
      </c>
      <c r="BP4048" s="20">
        <v>3548</v>
      </c>
      <c r="BQ4048" s="20">
        <v>957</v>
      </c>
      <c r="BR4048" s="20">
        <v>0</v>
      </c>
      <c r="BS4048" s="20">
        <v>212</v>
      </c>
      <c r="BT4048" s="20">
        <v>1066</v>
      </c>
      <c r="BU4048" s="20">
        <v>148</v>
      </c>
      <c r="BV4048" s="20">
        <v>1981</v>
      </c>
    </row>
    <row r="4049" spans="1:74" x14ac:dyDescent="0.25">
      <c r="A4049" s="20" t="s">
        <v>501</v>
      </c>
      <c r="B4049" s="20" t="s">
        <v>717</v>
      </c>
      <c r="C4049" s="20" t="s">
        <v>723</v>
      </c>
      <c r="D4049" s="1">
        <v>44570</v>
      </c>
      <c r="E4049">
        <v>55</v>
      </c>
      <c r="F4049">
        <v>2</v>
      </c>
      <c r="G4049">
        <v>2</v>
      </c>
      <c r="H4049">
        <v>0</v>
      </c>
      <c r="I4049">
        <v>0</v>
      </c>
      <c r="J4049">
        <v>25</v>
      </c>
      <c r="K4049">
        <v>6</v>
      </c>
      <c r="L4049">
        <v>7</v>
      </c>
      <c r="M4049">
        <v>1</v>
      </c>
      <c r="N4049">
        <v>2</v>
      </c>
      <c r="O4049">
        <v>1</v>
      </c>
      <c r="P4049">
        <v>0</v>
      </c>
      <c r="Q4049">
        <v>0</v>
      </c>
      <c r="R4049">
        <v>251</v>
      </c>
      <c r="S4049">
        <v>184</v>
      </c>
      <c r="T4049">
        <v>32</v>
      </c>
      <c r="U4049">
        <v>1</v>
      </c>
      <c r="V4049">
        <v>0</v>
      </c>
      <c r="W4049">
        <v>757</v>
      </c>
      <c r="X4049">
        <v>347</v>
      </c>
      <c r="Y4049">
        <v>68</v>
      </c>
      <c r="Z4049">
        <v>115</v>
      </c>
      <c r="AA4049">
        <v>12</v>
      </c>
      <c r="AB4049">
        <v>758</v>
      </c>
      <c r="AC4049">
        <v>372</v>
      </c>
      <c r="AD4049">
        <v>59</v>
      </c>
      <c r="AE4049">
        <v>145</v>
      </c>
      <c r="AF4049">
        <v>15</v>
      </c>
      <c r="AG4049">
        <v>102</v>
      </c>
      <c r="AH4049">
        <v>32</v>
      </c>
      <c r="AI4049">
        <v>4</v>
      </c>
      <c r="AJ4049">
        <v>22</v>
      </c>
      <c r="AK4049">
        <v>2</v>
      </c>
      <c r="AL4049">
        <v>16</v>
      </c>
      <c r="AM4049">
        <v>12</v>
      </c>
      <c r="AN4049">
        <v>2</v>
      </c>
      <c r="AO4049">
        <v>0</v>
      </c>
      <c r="AP4049">
        <v>0</v>
      </c>
      <c r="AQ4049">
        <v>0</v>
      </c>
      <c r="AR4049">
        <v>0</v>
      </c>
      <c r="AS4049">
        <v>0</v>
      </c>
      <c r="AT4049">
        <v>0</v>
      </c>
      <c r="AU4049">
        <v>0</v>
      </c>
      <c r="AV4049">
        <v>0</v>
      </c>
      <c r="AW4049">
        <v>0</v>
      </c>
      <c r="AX4049">
        <v>0</v>
      </c>
      <c r="AY4049">
        <v>0</v>
      </c>
      <c r="AZ4049">
        <v>0</v>
      </c>
      <c r="BA4049">
        <v>0</v>
      </c>
      <c r="BB4049">
        <v>0</v>
      </c>
      <c r="BC4049">
        <v>0</v>
      </c>
      <c r="BD4049">
        <v>0</v>
      </c>
      <c r="BE4049">
        <v>0</v>
      </c>
      <c r="BF4049">
        <v>0</v>
      </c>
      <c r="BG4049" s="20">
        <v>2</v>
      </c>
      <c r="BH4049" s="20">
        <v>0</v>
      </c>
      <c r="BI4049" s="20">
        <v>40</v>
      </c>
      <c r="BJ4049" s="20">
        <v>2</v>
      </c>
      <c r="BK4049" s="20">
        <v>215</v>
      </c>
      <c r="BL4049" s="20">
        <v>533</v>
      </c>
      <c r="BM4049" s="20">
        <v>527</v>
      </c>
      <c r="BN4049" s="20">
        <v>68</v>
      </c>
      <c r="BO4049" s="20">
        <v>14</v>
      </c>
      <c r="BP4049" s="20">
        <v>3553</v>
      </c>
      <c r="BQ4049" s="20">
        <v>1037</v>
      </c>
      <c r="BR4049" s="20">
        <v>0</v>
      </c>
      <c r="BS4049" s="20">
        <v>211</v>
      </c>
      <c r="BT4049" s="20">
        <v>1059</v>
      </c>
      <c r="BU4049" s="20">
        <v>148</v>
      </c>
      <c r="BV4049" s="20">
        <v>1995</v>
      </c>
    </row>
    <row r="4050" spans="1:74" x14ac:dyDescent="0.25">
      <c r="A4050" s="20" t="s">
        <v>501</v>
      </c>
      <c r="B4050" s="20" t="s">
        <v>717</v>
      </c>
      <c r="C4050" s="20" t="s">
        <v>723</v>
      </c>
      <c r="D4050" s="1">
        <v>44578</v>
      </c>
      <c r="E4050">
        <v>56</v>
      </c>
      <c r="F4050">
        <v>2</v>
      </c>
      <c r="G4050">
        <v>2</v>
      </c>
      <c r="H4050">
        <v>0</v>
      </c>
      <c r="I4050">
        <v>0</v>
      </c>
      <c r="J4050">
        <v>25</v>
      </c>
      <c r="K4050">
        <v>6</v>
      </c>
      <c r="L4050">
        <v>7</v>
      </c>
      <c r="M4050">
        <v>1</v>
      </c>
      <c r="N4050">
        <v>2</v>
      </c>
      <c r="O4050">
        <v>2</v>
      </c>
      <c r="P4050">
        <v>0</v>
      </c>
      <c r="Q4050">
        <v>0</v>
      </c>
      <c r="R4050">
        <v>250</v>
      </c>
      <c r="S4050">
        <v>184</v>
      </c>
      <c r="T4050">
        <v>32</v>
      </c>
      <c r="U4050">
        <v>1</v>
      </c>
      <c r="V4050">
        <v>0</v>
      </c>
      <c r="W4050">
        <v>759</v>
      </c>
      <c r="X4050">
        <v>353</v>
      </c>
      <c r="Y4050">
        <v>68</v>
      </c>
      <c r="Z4050">
        <v>113</v>
      </c>
      <c r="AA4050">
        <v>14</v>
      </c>
      <c r="AB4050">
        <v>758</v>
      </c>
      <c r="AC4050">
        <v>378</v>
      </c>
      <c r="AD4050">
        <v>59</v>
      </c>
      <c r="AE4050">
        <v>144</v>
      </c>
      <c r="AF4050">
        <v>15</v>
      </c>
      <c r="AG4050">
        <v>103</v>
      </c>
      <c r="AH4050">
        <v>35</v>
      </c>
      <c r="AI4050">
        <v>4</v>
      </c>
      <c r="AJ4050">
        <v>22</v>
      </c>
      <c r="AK4050">
        <v>2</v>
      </c>
      <c r="AL4050">
        <v>16</v>
      </c>
      <c r="AM4050">
        <v>12</v>
      </c>
      <c r="AN4050">
        <v>2</v>
      </c>
      <c r="AO4050">
        <v>0</v>
      </c>
      <c r="AP4050">
        <v>0</v>
      </c>
      <c r="AQ4050">
        <v>0</v>
      </c>
      <c r="AR4050">
        <v>0</v>
      </c>
      <c r="AS4050">
        <v>0</v>
      </c>
      <c r="AT4050">
        <v>0</v>
      </c>
      <c r="AU4050">
        <v>0</v>
      </c>
      <c r="AV4050">
        <v>0</v>
      </c>
      <c r="AW4050">
        <v>0</v>
      </c>
      <c r="AX4050">
        <v>0</v>
      </c>
      <c r="AY4050">
        <v>0</v>
      </c>
      <c r="AZ4050">
        <v>0</v>
      </c>
      <c r="BA4050">
        <v>0</v>
      </c>
      <c r="BB4050">
        <v>0</v>
      </c>
      <c r="BC4050">
        <v>0</v>
      </c>
      <c r="BD4050">
        <v>0</v>
      </c>
      <c r="BE4050">
        <v>0</v>
      </c>
      <c r="BF4050">
        <v>0</v>
      </c>
      <c r="BG4050" s="20">
        <v>2</v>
      </c>
      <c r="BH4050" s="20">
        <v>0</v>
      </c>
      <c r="BI4050" s="20">
        <v>41</v>
      </c>
      <c r="BJ4050" s="20">
        <v>2</v>
      </c>
      <c r="BK4050" s="20">
        <v>214</v>
      </c>
      <c r="BL4050" s="20">
        <v>537</v>
      </c>
      <c r="BM4050" s="20">
        <v>528</v>
      </c>
      <c r="BN4050" s="20">
        <v>69</v>
      </c>
      <c r="BO4050" s="20">
        <v>14</v>
      </c>
      <c r="BP4050" s="20">
        <v>3563</v>
      </c>
      <c r="BQ4050" s="20">
        <v>1091</v>
      </c>
      <c r="BR4050" s="20">
        <v>0</v>
      </c>
      <c r="BS4050" s="20">
        <v>210</v>
      </c>
      <c r="BT4050" s="20">
        <v>1049</v>
      </c>
      <c r="BU4050" s="20">
        <v>145</v>
      </c>
      <c r="BV4050" s="20">
        <v>2005</v>
      </c>
    </row>
    <row r="4051" spans="1:74" x14ac:dyDescent="0.25">
      <c r="A4051" s="20" t="s">
        <v>501</v>
      </c>
      <c r="B4051" s="20" t="s">
        <v>717</v>
      </c>
      <c r="C4051" s="20" t="s">
        <v>723</v>
      </c>
      <c r="D4051" s="1">
        <v>44585</v>
      </c>
      <c r="E4051">
        <v>56</v>
      </c>
      <c r="F4051">
        <v>2</v>
      </c>
      <c r="G4051">
        <v>2</v>
      </c>
      <c r="H4051">
        <v>0</v>
      </c>
      <c r="I4051">
        <v>0</v>
      </c>
      <c r="J4051">
        <v>25</v>
      </c>
      <c r="K4051">
        <v>6</v>
      </c>
      <c r="L4051">
        <v>7</v>
      </c>
      <c r="M4051">
        <v>1</v>
      </c>
      <c r="N4051">
        <v>2</v>
      </c>
      <c r="O4051">
        <v>2</v>
      </c>
      <c r="P4051">
        <v>0</v>
      </c>
      <c r="Q4051">
        <v>0</v>
      </c>
      <c r="R4051">
        <v>251</v>
      </c>
      <c r="S4051">
        <v>189</v>
      </c>
      <c r="T4051">
        <v>32</v>
      </c>
      <c r="U4051">
        <v>1</v>
      </c>
      <c r="V4051">
        <v>0</v>
      </c>
      <c r="W4051">
        <v>760</v>
      </c>
      <c r="X4051">
        <v>357</v>
      </c>
      <c r="Y4051">
        <v>69</v>
      </c>
      <c r="Z4051">
        <v>112</v>
      </c>
      <c r="AA4051">
        <v>13</v>
      </c>
      <c r="AB4051">
        <v>759</v>
      </c>
      <c r="AC4051">
        <v>381</v>
      </c>
      <c r="AD4051">
        <v>64</v>
      </c>
      <c r="AE4051">
        <v>139</v>
      </c>
      <c r="AF4051">
        <v>16</v>
      </c>
      <c r="AG4051">
        <v>102</v>
      </c>
      <c r="AH4051">
        <v>35</v>
      </c>
      <c r="AI4051">
        <v>4</v>
      </c>
      <c r="AJ4051">
        <v>22</v>
      </c>
      <c r="AK4051">
        <v>2</v>
      </c>
      <c r="AL4051">
        <v>16</v>
      </c>
      <c r="AM4051">
        <v>12</v>
      </c>
      <c r="AN4051">
        <v>2</v>
      </c>
      <c r="AO4051">
        <v>0</v>
      </c>
      <c r="AP4051">
        <v>0</v>
      </c>
      <c r="AQ4051">
        <v>0</v>
      </c>
      <c r="AR4051">
        <v>0</v>
      </c>
      <c r="AS4051">
        <v>0</v>
      </c>
      <c r="AT4051">
        <v>0</v>
      </c>
      <c r="AU4051">
        <v>0</v>
      </c>
      <c r="AV4051">
        <v>0</v>
      </c>
      <c r="AW4051">
        <v>0</v>
      </c>
      <c r="AX4051">
        <v>0</v>
      </c>
      <c r="AY4051">
        <v>0</v>
      </c>
      <c r="AZ4051">
        <v>0</v>
      </c>
      <c r="BA4051">
        <v>0</v>
      </c>
      <c r="BB4051">
        <v>0</v>
      </c>
      <c r="BC4051">
        <v>0</v>
      </c>
      <c r="BD4051">
        <v>0</v>
      </c>
      <c r="BE4051">
        <v>0</v>
      </c>
      <c r="BF4051">
        <v>0</v>
      </c>
      <c r="BG4051" s="20">
        <v>2</v>
      </c>
      <c r="BH4051" s="20">
        <v>0</v>
      </c>
      <c r="BI4051" s="20">
        <v>41</v>
      </c>
      <c r="BJ4051" s="20">
        <v>2</v>
      </c>
      <c r="BK4051" s="20">
        <v>215</v>
      </c>
      <c r="BL4051" s="20">
        <v>539</v>
      </c>
      <c r="BM4051" s="20">
        <v>528</v>
      </c>
      <c r="BN4051" s="20">
        <v>68</v>
      </c>
      <c r="BO4051" s="20">
        <v>14</v>
      </c>
      <c r="BP4051" s="20">
        <v>3576</v>
      </c>
      <c r="BQ4051" s="20">
        <v>1112</v>
      </c>
      <c r="BR4051" s="20">
        <v>0</v>
      </c>
      <c r="BS4051" s="20">
        <v>216</v>
      </c>
      <c r="BT4051" s="20">
        <v>1046</v>
      </c>
      <c r="BU4051" s="20">
        <v>150</v>
      </c>
      <c r="BV4051" s="20">
        <v>2011</v>
      </c>
    </row>
    <row r="4052" spans="1:74" x14ac:dyDescent="0.25">
      <c r="A4052" s="20" t="s">
        <v>501</v>
      </c>
      <c r="B4052" s="20" t="s">
        <v>717</v>
      </c>
      <c r="C4052" s="20" t="s">
        <v>723</v>
      </c>
      <c r="D4052" s="1">
        <v>44593</v>
      </c>
      <c r="E4052">
        <v>56</v>
      </c>
      <c r="F4052">
        <v>2</v>
      </c>
      <c r="G4052">
        <v>2</v>
      </c>
      <c r="H4052">
        <v>0</v>
      </c>
      <c r="I4052">
        <v>0</v>
      </c>
      <c r="J4052">
        <v>26</v>
      </c>
      <c r="K4052">
        <v>6</v>
      </c>
      <c r="L4052">
        <v>7</v>
      </c>
      <c r="M4052">
        <v>1</v>
      </c>
      <c r="N4052">
        <v>2</v>
      </c>
      <c r="O4052">
        <v>2</v>
      </c>
      <c r="P4052">
        <v>0</v>
      </c>
      <c r="Q4052">
        <v>0</v>
      </c>
      <c r="R4052">
        <v>251</v>
      </c>
      <c r="S4052">
        <v>189</v>
      </c>
      <c r="T4052">
        <v>32</v>
      </c>
      <c r="U4052">
        <v>1</v>
      </c>
      <c r="V4052">
        <v>0</v>
      </c>
      <c r="W4052">
        <v>763</v>
      </c>
      <c r="X4052">
        <v>364</v>
      </c>
      <c r="Y4052">
        <v>68</v>
      </c>
      <c r="Z4052">
        <v>112</v>
      </c>
      <c r="AA4052">
        <v>14</v>
      </c>
      <c r="AB4052">
        <v>759</v>
      </c>
      <c r="AC4052">
        <v>388</v>
      </c>
      <c r="AD4052">
        <v>64</v>
      </c>
      <c r="AE4052">
        <v>139</v>
      </c>
      <c r="AF4052">
        <v>16</v>
      </c>
      <c r="AG4052">
        <v>102</v>
      </c>
      <c r="AH4052">
        <v>36</v>
      </c>
      <c r="AI4052">
        <v>4</v>
      </c>
      <c r="AJ4052">
        <v>22</v>
      </c>
      <c r="AK4052">
        <v>2</v>
      </c>
      <c r="AL4052">
        <v>16</v>
      </c>
      <c r="AM4052">
        <v>13</v>
      </c>
      <c r="AN4052">
        <v>2</v>
      </c>
      <c r="AO4052">
        <v>0</v>
      </c>
      <c r="AP4052">
        <v>0</v>
      </c>
      <c r="AQ4052">
        <v>0</v>
      </c>
      <c r="AR4052">
        <v>0</v>
      </c>
      <c r="AS4052">
        <v>0</v>
      </c>
      <c r="AT4052">
        <v>0</v>
      </c>
      <c r="AU4052">
        <v>0</v>
      </c>
      <c r="AV4052">
        <v>0</v>
      </c>
      <c r="AW4052">
        <v>0</v>
      </c>
      <c r="AX4052">
        <v>0</v>
      </c>
      <c r="AY4052">
        <v>0</v>
      </c>
      <c r="AZ4052">
        <v>0</v>
      </c>
      <c r="BA4052">
        <v>0</v>
      </c>
      <c r="BB4052">
        <v>0</v>
      </c>
      <c r="BC4052">
        <v>0</v>
      </c>
      <c r="BD4052">
        <v>0</v>
      </c>
      <c r="BE4052">
        <v>0</v>
      </c>
      <c r="BF4052">
        <v>0</v>
      </c>
      <c r="BG4052" s="20">
        <v>2</v>
      </c>
      <c r="BH4052" s="20">
        <v>0</v>
      </c>
      <c r="BI4052" s="20">
        <v>41</v>
      </c>
      <c r="BJ4052" s="20">
        <v>2</v>
      </c>
      <c r="BK4052" s="20">
        <v>215</v>
      </c>
      <c r="BL4052" s="20">
        <v>543</v>
      </c>
      <c r="BM4052" s="20">
        <v>529</v>
      </c>
      <c r="BN4052" s="20">
        <v>68</v>
      </c>
      <c r="BO4052" s="20">
        <v>14</v>
      </c>
      <c r="BP4052" s="20">
        <v>3577</v>
      </c>
      <c r="BQ4052" s="20">
        <v>1150</v>
      </c>
      <c r="BR4052" s="20">
        <v>0</v>
      </c>
      <c r="BS4052" s="20">
        <v>214</v>
      </c>
      <c r="BT4052" s="20">
        <v>1037</v>
      </c>
      <c r="BU4052" s="20">
        <v>145</v>
      </c>
      <c r="BV4052" s="20">
        <v>2021</v>
      </c>
    </row>
    <row r="4053" spans="1:74" x14ac:dyDescent="0.25">
      <c r="A4053" s="20" t="s">
        <v>501</v>
      </c>
      <c r="B4053" s="20" t="s">
        <v>717</v>
      </c>
      <c r="C4053" s="20" t="s">
        <v>723</v>
      </c>
      <c r="D4053" s="1">
        <v>44599</v>
      </c>
      <c r="E4053">
        <v>56</v>
      </c>
      <c r="F4053">
        <v>2</v>
      </c>
      <c r="G4053">
        <v>2</v>
      </c>
      <c r="H4053">
        <v>0</v>
      </c>
      <c r="I4053">
        <v>0</v>
      </c>
      <c r="J4053">
        <v>26</v>
      </c>
      <c r="K4053">
        <v>6</v>
      </c>
      <c r="L4053">
        <v>7</v>
      </c>
      <c r="M4053">
        <v>1</v>
      </c>
      <c r="N4053">
        <v>2</v>
      </c>
      <c r="O4053">
        <v>2</v>
      </c>
      <c r="P4053">
        <v>0</v>
      </c>
      <c r="Q4053">
        <v>0</v>
      </c>
      <c r="R4053">
        <v>250</v>
      </c>
      <c r="S4053">
        <v>189</v>
      </c>
      <c r="T4053">
        <v>32</v>
      </c>
      <c r="U4053">
        <v>1</v>
      </c>
      <c r="V4053">
        <v>0</v>
      </c>
      <c r="W4053">
        <v>761</v>
      </c>
      <c r="X4053">
        <v>372</v>
      </c>
      <c r="Y4053">
        <v>68</v>
      </c>
      <c r="Z4053">
        <v>111</v>
      </c>
      <c r="AA4053">
        <v>14</v>
      </c>
      <c r="AB4053">
        <v>760</v>
      </c>
      <c r="AC4053">
        <v>391</v>
      </c>
      <c r="AD4053">
        <v>64</v>
      </c>
      <c r="AE4053">
        <v>138</v>
      </c>
      <c r="AF4053">
        <v>16</v>
      </c>
      <c r="AG4053">
        <v>101</v>
      </c>
      <c r="AH4053">
        <v>36</v>
      </c>
      <c r="AI4053">
        <v>4</v>
      </c>
      <c r="AJ4053">
        <v>21</v>
      </c>
      <c r="AK4053">
        <v>2</v>
      </c>
      <c r="AL4053">
        <v>16</v>
      </c>
      <c r="AM4053">
        <v>13</v>
      </c>
      <c r="AN4053">
        <v>2</v>
      </c>
      <c r="AO4053">
        <v>0</v>
      </c>
      <c r="AP4053">
        <v>0</v>
      </c>
      <c r="AQ4053">
        <v>0</v>
      </c>
      <c r="AR4053">
        <v>0</v>
      </c>
      <c r="AS4053">
        <v>0</v>
      </c>
      <c r="AT4053">
        <v>0</v>
      </c>
      <c r="AU4053">
        <v>0</v>
      </c>
      <c r="AV4053">
        <v>0</v>
      </c>
      <c r="AW4053">
        <v>0</v>
      </c>
      <c r="AX4053">
        <v>0</v>
      </c>
      <c r="AY4053">
        <v>0</v>
      </c>
      <c r="AZ4053">
        <v>0</v>
      </c>
      <c r="BA4053">
        <v>0</v>
      </c>
      <c r="BB4053">
        <v>0</v>
      </c>
      <c r="BC4053">
        <v>0</v>
      </c>
      <c r="BD4053">
        <v>0</v>
      </c>
      <c r="BE4053">
        <v>0</v>
      </c>
      <c r="BF4053">
        <v>0</v>
      </c>
      <c r="BG4053" s="20">
        <v>2</v>
      </c>
      <c r="BH4053" s="20">
        <v>0</v>
      </c>
      <c r="BI4053" s="20">
        <v>41</v>
      </c>
      <c r="BJ4053" s="20">
        <v>2</v>
      </c>
      <c r="BK4053" s="20">
        <v>214</v>
      </c>
      <c r="BL4053" s="20">
        <v>543</v>
      </c>
      <c r="BM4053" s="20">
        <v>530</v>
      </c>
      <c r="BN4053" s="20">
        <v>69</v>
      </c>
      <c r="BO4053" s="20">
        <v>14</v>
      </c>
      <c r="BP4053" s="20">
        <v>3563</v>
      </c>
      <c r="BQ4053" s="20">
        <v>1163</v>
      </c>
      <c r="BR4053" s="20">
        <v>0</v>
      </c>
      <c r="BS4053" s="20">
        <v>212</v>
      </c>
      <c r="BT4053" s="20">
        <v>1029</v>
      </c>
      <c r="BU4053" s="20">
        <v>145</v>
      </c>
      <c r="BV4053" s="20">
        <v>2021</v>
      </c>
    </row>
    <row r="4054" spans="1:74" x14ac:dyDescent="0.25">
      <c r="A4054" s="20" t="s">
        <v>501</v>
      </c>
      <c r="B4054" s="20" t="s">
        <v>717</v>
      </c>
      <c r="C4054" s="20" t="s">
        <v>723</v>
      </c>
      <c r="D4054" s="1">
        <v>44606</v>
      </c>
      <c r="E4054">
        <v>56</v>
      </c>
      <c r="F4054">
        <v>2</v>
      </c>
      <c r="G4054">
        <v>2</v>
      </c>
      <c r="H4054">
        <v>0</v>
      </c>
      <c r="I4054">
        <v>0</v>
      </c>
      <c r="J4054">
        <v>26</v>
      </c>
      <c r="K4054">
        <v>6</v>
      </c>
      <c r="L4054">
        <v>7</v>
      </c>
      <c r="M4054">
        <v>1</v>
      </c>
      <c r="N4054">
        <v>2</v>
      </c>
      <c r="O4054">
        <v>2</v>
      </c>
      <c r="P4054">
        <v>0</v>
      </c>
      <c r="Q4054">
        <v>0</v>
      </c>
      <c r="R4054">
        <v>251</v>
      </c>
      <c r="S4054">
        <v>193</v>
      </c>
      <c r="T4054">
        <v>32</v>
      </c>
      <c r="U4054">
        <v>1</v>
      </c>
      <c r="V4054">
        <v>0</v>
      </c>
      <c r="W4054">
        <v>766</v>
      </c>
      <c r="X4054">
        <v>380</v>
      </c>
      <c r="Y4054">
        <v>68</v>
      </c>
      <c r="Z4054">
        <v>110</v>
      </c>
      <c r="AA4054">
        <v>14</v>
      </c>
      <c r="AB4054">
        <v>761</v>
      </c>
      <c r="AC4054">
        <v>394</v>
      </c>
      <c r="AD4054">
        <v>64</v>
      </c>
      <c r="AE4054">
        <v>138</v>
      </c>
      <c r="AF4054">
        <v>16</v>
      </c>
      <c r="AG4054">
        <v>103</v>
      </c>
      <c r="AH4054">
        <v>36</v>
      </c>
      <c r="AI4054">
        <v>4</v>
      </c>
      <c r="AJ4054">
        <v>22</v>
      </c>
      <c r="AK4054">
        <v>2</v>
      </c>
      <c r="AL4054">
        <v>16</v>
      </c>
      <c r="AM4054">
        <v>13</v>
      </c>
      <c r="AN4054">
        <v>2</v>
      </c>
      <c r="AO4054">
        <v>0</v>
      </c>
      <c r="AP4054">
        <v>0</v>
      </c>
      <c r="AQ4054">
        <v>0</v>
      </c>
      <c r="AR4054">
        <v>0</v>
      </c>
      <c r="AS4054">
        <v>0</v>
      </c>
      <c r="AT4054">
        <v>0</v>
      </c>
      <c r="AU4054">
        <v>0</v>
      </c>
      <c r="AV4054">
        <v>0</v>
      </c>
      <c r="AW4054">
        <v>0</v>
      </c>
      <c r="AX4054">
        <v>0</v>
      </c>
      <c r="AY4054">
        <v>0</v>
      </c>
      <c r="AZ4054">
        <v>0</v>
      </c>
      <c r="BA4054">
        <v>0</v>
      </c>
      <c r="BB4054">
        <v>0</v>
      </c>
      <c r="BC4054">
        <v>0</v>
      </c>
      <c r="BD4054">
        <v>0</v>
      </c>
      <c r="BE4054">
        <v>0</v>
      </c>
      <c r="BF4054">
        <v>0</v>
      </c>
      <c r="BG4054" s="20">
        <v>2</v>
      </c>
      <c r="BH4054" s="20">
        <v>0</v>
      </c>
      <c r="BI4054" s="20">
        <v>41</v>
      </c>
      <c r="BJ4054" s="20">
        <v>2</v>
      </c>
      <c r="BK4054" s="20">
        <v>215</v>
      </c>
      <c r="BL4054" s="20">
        <v>549</v>
      </c>
      <c r="BM4054" s="20">
        <v>531</v>
      </c>
      <c r="BN4054" s="20">
        <v>69</v>
      </c>
      <c r="BO4054" s="20">
        <v>14</v>
      </c>
      <c r="BP4054" s="20">
        <v>3580</v>
      </c>
      <c r="BQ4054" s="20">
        <v>1178</v>
      </c>
      <c r="BR4054" s="20">
        <v>0</v>
      </c>
      <c r="BS4054" s="20">
        <v>211</v>
      </c>
      <c r="BT4054" s="20">
        <v>1029</v>
      </c>
      <c r="BU4054" s="20">
        <v>154</v>
      </c>
      <c r="BV4054" s="20">
        <v>2031</v>
      </c>
    </row>
    <row r="4055" spans="1:74" x14ac:dyDescent="0.25">
      <c r="A4055" s="20" t="s">
        <v>501</v>
      </c>
      <c r="B4055" s="20" t="s">
        <v>504</v>
      </c>
      <c r="C4055" s="20" t="s">
        <v>724</v>
      </c>
      <c r="D4055" s="1">
        <v>44493</v>
      </c>
      <c r="E4055">
        <v>68</v>
      </c>
      <c r="F4055">
        <v>1</v>
      </c>
      <c r="G4055">
        <v>0</v>
      </c>
      <c r="H4055">
        <v>0</v>
      </c>
      <c r="I4055">
        <v>0</v>
      </c>
      <c r="J4055">
        <v>19</v>
      </c>
      <c r="K4055">
        <v>4</v>
      </c>
      <c r="L4055">
        <v>4</v>
      </c>
      <c r="M4055">
        <v>2</v>
      </c>
      <c r="N4055">
        <v>2</v>
      </c>
      <c r="O4055">
        <v>0</v>
      </c>
      <c r="P4055">
        <v>0</v>
      </c>
      <c r="Q4055">
        <v>0</v>
      </c>
      <c r="R4055">
        <v>219</v>
      </c>
      <c r="S4055">
        <v>0</v>
      </c>
      <c r="T4055">
        <v>83</v>
      </c>
      <c r="U4055">
        <v>4</v>
      </c>
      <c r="V4055">
        <v>2</v>
      </c>
      <c r="W4055">
        <v>717</v>
      </c>
      <c r="X4055">
        <v>0</v>
      </c>
      <c r="Y4055">
        <v>20</v>
      </c>
      <c r="Z4055">
        <v>140</v>
      </c>
      <c r="AA4055">
        <v>23</v>
      </c>
      <c r="AB4055">
        <v>786</v>
      </c>
      <c r="AC4055">
        <v>20</v>
      </c>
      <c r="AD4055">
        <v>11</v>
      </c>
      <c r="AE4055">
        <v>184</v>
      </c>
      <c r="AF4055">
        <v>108</v>
      </c>
      <c r="AG4055">
        <v>140</v>
      </c>
      <c r="AH4055">
        <v>0</v>
      </c>
      <c r="AI4055">
        <v>1</v>
      </c>
      <c r="AJ4055">
        <v>50</v>
      </c>
      <c r="AK4055">
        <v>2</v>
      </c>
      <c r="AL4055">
        <v>18</v>
      </c>
      <c r="AM4055">
        <v>0</v>
      </c>
      <c r="AN4055">
        <v>0</v>
      </c>
      <c r="AO4055">
        <v>1</v>
      </c>
      <c r="AP4055">
        <v>0</v>
      </c>
      <c r="AQ4055">
        <v>0</v>
      </c>
      <c r="AR4055">
        <v>0</v>
      </c>
      <c r="AS4055">
        <v>0</v>
      </c>
      <c r="AT4055">
        <v>0</v>
      </c>
      <c r="AU4055">
        <v>0</v>
      </c>
      <c r="AV4055">
        <v>0</v>
      </c>
      <c r="AW4055">
        <v>0</v>
      </c>
      <c r="AX4055">
        <v>0</v>
      </c>
      <c r="AY4055">
        <v>0</v>
      </c>
      <c r="AZ4055">
        <v>0</v>
      </c>
      <c r="BA4055">
        <v>0</v>
      </c>
      <c r="BB4055">
        <v>31</v>
      </c>
      <c r="BC4055">
        <v>45</v>
      </c>
      <c r="BD4055">
        <v>0</v>
      </c>
      <c r="BE4055">
        <v>0</v>
      </c>
      <c r="BF4055">
        <v>1</v>
      </c>
      <c r="BG4055" s="20"/>
      <c r="BH4055" s="20"/>
      <c r="BI4055" s="20"/>
      <c r="BJ4055" s="20"/>
      <c r="BK4055" s="20"/>
      <c r="BL4055" s="20"/>
      <c r="BM4055" s="20"/>
      <c r="BN4055" s="20"/>
      <c r="BO4055" s="20"/>
      <c r="BP4055" s="20"/>
      <c r="BQ4055" s="20"/>
      <c r="BR4055" s="20"/>
      <c r="BS4055" s="20"/>
      <c r="BT4055" s="20"/>
      <c r="BU4055" s="20"/>
      <c r="BV4055" s="20"/>
    </row>
    <row r="4056" spans="1:74" x14ac:dyDescent="0.25">
      <c r="A4056" s="20" t="s">
        <v>501</v>
      </c>
      <c r="B4056" s="20" t="s">
        <v>504</v>
      </c>
      <c r="C4056" s="20" t="s">
        <v>724</v>
      </c>
      <c r="D4056" s="1">
        <v>44500</v>
      </c>
      <c r="E4056">
        <v>70</v>
      </c>
      <c r="F4056">
        <v>1</v>
      </c>
      <c r="G4056">
        <v>0</v>
      </c>
      <c r="H4056">
        <v>0</v>
      </c>
      <c r="I4056">
        <v>0</v>
      </c>
      <c r="J4056">
        <v>20</v>
      </c>
      <c r="K4056">
        <v>4</v>
      </c>
      <c r="L4056">
        <v>4</v>
      </c>
      <c r="M4056">
        <v>2</v>
      </c>
      <c r="N4056">
        <v>2</v>
      </c>
      <c r="O4056">
        <v>0</v>
      </c>
      <c r="P4056">
        <v>0</v>
      </c>
      <c r="Q4056">
        <v>0</v>
      </c>
      <c r="R4056">
        <v>219</v>
      </c>
      <c r="S4056">
        <v>0</v>
      </c>
      <c r="T4056">
        <v>107</v>
      </c>
      <c r="U4056">
        <v>4</v>
      </c>
      <c r="V4056">
        <v>3</v>
      </c>
      <c r="W4056">
        <v>720</v>
      </c>
      <c r="X4056">
        <v>0</v>
      </c>
      <c r="Y4056">
        <v>34</v>
      </c>
      <c r="Z4056">
        <v>139</v>
      </c>
      <c r="AA4056">
        <v>23</v>
      </c>
      <c r="AB4056">
        <v>789</v>
      </c>
      <c r="AC4056">
        <v>31</v>
      </c>
      <c r="AD4056">
        <v>11</v>
      </c>
      <c r="AE4056">
        <v>185</v>
      </c>
      <c r="AF4056">
        <v>104</v>
      </c>
      <c r="AG4056">
        <v>145</v>
      </c>
      <c r="AH4056">
        <v>0</v>
      </c>
      <c r="AI4056">
        <v>2</v>
      </c>
      <c r="AJ4056">
        <v>51</v>
      </c>
      <c r="AK4056">
        <v>2</v>
      </c>
      <c r="AL4056">
        <v>18</v>
      </c>
      <c r="AM4056">
        <v>0</v>
      </c>
      <c r="AN4056">
        <v>1</v>
      </c>
      <c r="AO4056">
        <v>1</v>
      </c>
      <c r="AP4056">
        <v>0</v>
      </c>
      <c r="AQ4056">
        <v>0</v>
      </c>
      <c r="AR4056">
        <v>0</v>
      </c>
      <c r="AS4056">
        <v>0</v>
      </c>
      <c r="AT4056">
        <v>0</v>
      </c>
      <c r="AU4056">
        <v>0</v>
      </c>
      <c r="AV4056">
        <v>0</v>
      </c>
      <c r="AW4056">
        <v>0</v>
      </c>
      <c r="AX4056">
        <v>0</v>
      </c>
      <c r="AY4056">
        <v>0</v>
      </c>
      <c r="AZ4056">
        <v>0</v>
      </c>
      <c r="BA4056">
        <v>0</v>
      </c>
      <c r="BB4056">
        <v>29</v>
      </c>
      <c r="BC4056">
        <v>44</v>
      </c>
      <c r="BD4056">
        <v>0</v>
      </c>
      <c r="BE4056">
        <v>1</v>
      </c>
      <c r="BF4056">
        <v>1</v>
      </c>
      <c r="BG4056" s="20"/>
      <c r="BH4056" s="20"/>
      <c r="BI4056" s="20"/>
      <c r="BJ4056" s="20"/>
      <c r="BK4056" s="20"/>
      <c r="BL4056" s="20"/>
      <c r="BM4056" s="20"/>
      <c r="BN4056" s="20"/>
      <c r="BO4056" s="20"/>
      <c r="BP4056" s="20"/>
      <c r="BQ4056" s="20"/>
      <c r="BR4056" s="20"/>
      <c r="BS4056" s="20"/>
      <c r="BT4056" s="20"/>
      <c r="BU4056" s="20"/>
      <c r="BV4056" s="20"/>
    </row>
    <row r="4057" spans="1:74" x14ac:dyDescent="0.25">
      <c r="A4057" s="20" t="s">
        <v>501</v>
      </c>
      <c r="B4057" s="20" t="s">
        <v>504</v>
      </c>
      <c r="C4057" s="20" t="s">
        <v>724</v>
      </c>
      <c r="D4057" s="1">
        <v>44507</v>
      </c>
      <c r="E4057">
        <v>71</v>
      </c>
      <c r="F4057">
        <v>1</v>
      </c>
      <c r="G4057">
        <v>0</v>
      </c>
      <c r="H4057">
        <v>0</v>
      </c>
      <c r="I4057">
        <v>0</v>
      </c>
      <c r="J4057">
        <v>27</v>
      </c>
      <c r="K4057">
        <v>4</v>
      </c>
      <c r="L4057">
        <v>4</v>
      </c>
      <c r="M4057">
        <v>2</v>
      </c>
      <c r="N4057">
        <v>2</v>
      </c>
      <c r="O4057">
        <v>1</v>
      </c>
      <c r="P4057">
        <v>0</v>
      </c>
      <c r="Q4057">
        <v>0</v>
      </c>
      <c r="R4057">
        <v>219</v>
      </c>
      <c r="S4057">
        <v>122</v>
      </c>
      <c r="T4057">
        <v>29</v>
      </c>
      <c r="U4057">
        <v>4</v>
      </c>
      <c r="V4057">
        <v>3</v>
      </c>
      <c r="W4057">
        <v>714</v>
      </c>
      <c r="X4057">
        <v>48</v>
      </c>
      <c r="Y4057">
        <v>43</v>
      </c>
      <c r="Z4057">
        <v>138</v>
      </c>
      <c r="AA4057">
        <v>22</v>
      </c>
      <c r="AB4057">
        <v>794</v>
      </c>
      <c r="AC4057">
        <v>47</v>
      </c>
      <c r="AD4057">
        <v>11</v>
      </c>
      <c r="AE4057">
        <v>185</v>
      </c>
      <c r="AF4057">
        <v>105</v>
      </c>
      <c r="AG4057">
        <v>146</v>
      </c>
      <c r="AH4057">
        <v>2</v>
      </c>
      <c r="AI4057">
        <v>1</v>
      </c>
      <c r="AJ4057">
        <v>50</v>
      </c>
      <c r="AK4057">
        <v>2</v>
      </c>
      <c r="AL4057">
        <v>18</v>
      </c>
      <c r="AM4057">
        <v>1</v>
      </c>
      <c r="AN4057">
        <v>1</v>
      </c>
      <c r="AO4057">
        <v>1</v>
      </c>
      <c r="AP4057">
        <v>0</v>
      </c>
      <c r="AQ4057">
        <v>0</v>
      </c>
      <c r="AR4057">
        <v>0</v>
      </c>
      <c r="AS4057">
        <v>0</v>
      </c>
      <c r="AT4057">
        <v>0</v>
      </c>
      <c r="AU4057">
        <v>0</v>
      </c>
      <c r="AV4057">
        <v>0</v>
      </c>
      <c r="AW4057">
        <v>0</v>
      </c>
      <c r="AX4057">
        <v>0</v>
      </c>
      <c r="AY4057">
        <v>0</v>
      </c>
      <c r="AZ4057">
        <v>0</v>
      </c>
      <c r="BA4057">
        <v>0</v>
      </c>
      <c r="BB4057">
        <v>0</v>
      </c>
      <c r="BC4057">
        <v>0</v>
      </c>
      <c r="BD4057">
        <v>0</v>
      </c>
      <c r="BE4057">
        <v>0</v>
      </c>
      <c r="BF4057">
        <v>0</v>
      </c>
      <c r="BG4057" s="20">
        <v>1</v>
      </c>
      <c r="BH4057" s="20">
        <v>0</v>
      </c>
      <c r="BI4057" s="20">
        <v>57</v>
      </c>
      <c r="BJ4057" s="20">
        <v>2</v>
      </c>
      <c r="BK4057" s="20">
        <v>182</v>
      </c>
      <c r="BL4057" s="20">
        <v>471</v>
      </c>
      <c r="BM4057" s="20">
        <v>464</v>
      </c>
      <c r="BN4057" s="20">
        <v>82</v>
      </c>
      <c r="BO4057" s="20">
        <v>16</v>
      </c>
      <c r="BP4057" s="20"/>
      <c r="BQ4057" s="20"/>
      <c r="BR4057" s="20"/>
      <c r="BS4057" s="20"/>
      <c r="BT4057" s="20"/>
      <c r="BU4057" s="20"/>
      <c r="BV4057" s="20"/>
    </row>
    <row r="4058" spans="1:74" x14ac:dyDescent="0.25">
      <c r="A4058" s="20" t="s">
        <v>501</v>
      </c>
      <c r="B4058" s="20" t="s">
        <v>504</v>
      </c>
      <c r="C4058" s="20" t="s">
        <v>724</v>
      </c>
      <c r="D4058" s="1">
        <v>44514</v>
      </c>
      <c r="E4058">
        <v>71</v>
      </c>
      <c r="F4058">
        <v>1</v>
      </c>
      <c r="G4058">
        <v>0</v>
      </c>
      <c r="H4058">
        <v>0</v>
      </c>
      <c r="I4058">
        <v>0</v>
      </c>
      <c r="J4058">
        <v>29</v>
      </c>
      <c r="K4058">
        <v>4</v>
      </c>
      <c r="L4058">
        <v>4</v>
      </c>
      <c r="M4058">
        <v>2</v>
      </c>
      <c r="N4058">
        <v>2</v>
      </c>
      <c r="O4058">
        <v>1</v>
      </c>
      <c r="P4058">
        <v>0</v>
      </c>
      <c r="Q4058">
        <v>0</v>
      </c>
      <c r="R4058">
        <v>221</v>
      </c>
      <c r="S4058">
        <v>127</v>
      </c>
      <c r="T4058">
        <v>29</v>
      </c>
      <c r="U4058">
        <v>4</v>
      </c>
      <c r="V4058">
        <v>2</v>
      </c>
      <c r="W4058">
        <v>718</v>
      </c>
      <c r="X4058">
        <v>62</v>
      </c>
      <c r="Y4058">
        <v>42</v>
      </c>
      <c r="Z4058">
        <v>137</v>
      </c>
      <c r="AA4058">
        <v>22</v>
      </c>
      <c r="AB4058">
        <v>795</v>
      </c>
      <c r="AC4058">
        <v>52</v>
      </c>
      <c r="AD4058">
        <v>11</v>
      </c>
      <c r="AE4058">
        <v>185</v>
      </c>
      <c r="AF4058">
        <v>104</v>
      </c>
      <c r="AG4058">
        <v>146</v>
      </c>
      <c r="AH4058">
        <v>2</v>
      </c>
      <c r="AI4058">
        <v>1</v>
      </c>
      <c r="AJ4058">
        <v>50</v>
      </c>
      <c r="AK4058">
        <v>2</v>
      </c>
      <c r="AL4058">
        <v>18</v>
      </c>
      <c r="AM4058">
        <v>1</v>
      </c>
      <c r="AN4058">
        <v>1</v>
      </c>
      <c r="AO4058">
        <v>1</v>
      </c>
      <c r="AP4058">
        <v>0</v>
      </c>
      <c r="AQ4058">
        <v>0</v>
      </c>
      <c r="AR4058">
        <v>0</v>
      </c>
      <c r="AS4058">
        <v>0</v>
      </c>
      <c r="AT4058">
        <v>0</v>
      </c>
      <c r="AU4058">
        <v>0</v>
      </c>
      <c r="AV4058">
        <v>0</v>
      </c>
      <c r="AW4058">
        <v>0</v>
      </c>
      <c r="AX4058">
        <v>0</v>
      </c>
      <c r="AY4058">
        <v>0</v>
      </c>
      <c r="AZ4058">
        <v>0</v>
      </c>
      <c r="BA4058">
        <v>0</v>
      </c>
      <c r="BB4058">
        <v>0</v>
      </c>
      <c r="BC4058">
        <v>0</v>
      </c>
      <c r="BD4058">
        <v>0</v>
      </c>
      <c r="BE4058">
        <v>0</v>
      </c>
      <c r="BF4058">
        <v>0</v>
      </c>
      <c r="BG4058" s="20">
        <v>1</v>
      </c>
      <c r="BH4058" s="20">
        <v>0</v>
      </c>
      <c r="BI4058" s="20">
        <v>57</v>
      </c>
      <c r="BJ4058" s="20">
        <v>2</v>
      </c>
      <c r="BK4058" s="20">
        <v>185</v>
      </c>
      <c r="BL4058" s="20">
        <v>477</v>
      </c>
      <c r="BM4058" s="20">
        <v>464</v>
      </c>
      <c r="BN4058" s="20">
        <v>83</v>
      </c>
      <c r="BO4058" s="20">
        <v>16</v>
      </c>
      <c r="BP4058" s="20"/>
      <c r="BQ4058" s="20"/>
      <c r="BR4058" s="20"/>
      <c r="BS4058" s="20"/>
      <c r="BT4058" s="20"/>
      <c r="BU4058" s="20"/>
      <c r="BV4058" s="20"/>
    </row>
    <row r="4059" spans="1:74" x14ac:dyDescent="0.25">
      <c r="A4059" s="20" t="s">
        <v>501</v>
      </c>
      <c r="B4059" s="20" t="s">
        <v>504</v>
      </c>
      <c r="C4059" s="20" t="s">
        <v>724</v>
      </c>
      <c r="D4059" s="1">
        <v>44521</v>
      </c>
      <c r="E4059">
        <v>71</v>
      </c>
      <c r="F4059">
        <v>1</v>
      </c>
      <c r="G4059">
        <v>0</v>
      </c>
      <c r="H4059">
        <v>0</v>
      </c>
      <c r="I4059">
        <v>0</v>
      </c>
      <c r="J4059">
        <v>29</v>
      </c>
      <c r="K4059">
        <v>4</v>
      </c>
      <c r="L4059">
        <v>4</v>
      </c>
      <c r="M4059">
        <v>2</v>
      </c>
      <c r="N4059">
        <v>2</v>
      </c>
      <c r="O4059">
        <v>1</v>
      </c>
      <c r="P4059">
        <v>0</v>
      </c>
      <c r="Q4059">
        <v>0</v>
      </c>
      <c r="R4059">
        <v>226</v>
      </c>
      <c r="S4059">
        <v>133</v>
      </c>
      <c r="T4059">
        <v>29</v>
      </c>
      <c r="U4059">
        <v>4</v>
      </c>
      <c r="V4059">
        <v>3</v>
      </c>
      <c r="W4059">
        <v>715</v>
      </c>
      <c r="X4059">
        <v>82</v>
      </c>
      <c r="Y4059">
        <v>42</v>
      </c>
      <c r="Z4059">
        <v>134</v>
      </c>
      <c r="AA4059">
        <v>22</v>
      </c>
      <c r="AB4059">
        <v>797</v>
      </c>
      <c r="AC4059">
        <v>67</v>
      </c>
      <c r="AD4059">
        <v>11</v>
      </c>
      <c r="AE4059">
        <v>186</v>
      </c>
      <c r="AF4059">
        <v>105</v>
      </c>
      <c r="AG4059">
        <v>147</v>
      </c>
      <c r="AH4059">
        <v>3</v>
      </c>
      <c r="AI4059">
        <v>1</v>
      </c>
      <c r="AJ4059">
        <v>49</v>
      </c>
      <c r="AK4059">
        <v>2</v>
      </c>
      <c r="AL4059">
        <v>18</v>
      </c>
      <c r="AM4059">
        <v>1</v>
      </c>
      <c r="AN4059">
        <v>1</v>
      </c>
      <c r="AO4059">
        <v>1</v>
      </c>
      <c r="AP4059">
        <v>0</v>
      </c>
      <c r="AQ4059">
        <v>0</v>
      </c>
      <c r="AR4059">
        <v>0</v>
      </c>
      <c r="AS4059">
        <v>0</v>
      </c>
      <c r="AT4059">
        <v>0</v>
      </c>
      <c r="AU4059">
        <v>0</v>
      </c>
      <c r="AV4059">
        <v>0</v>
      </c>
      <c r="AW4059">
        <v>0</v>
      </c>
      <c r="AX4059">
        <v>0</v>
      </c>
      <c r="AY4059">
        <v>0</v>
      </c>
      <c r="AZ4059">
        <v>0</v>
      </c>
      <c r="BA4059">
        <v>0</v>
      </c>
      <c r="BB4059">
        <v>0</v>
      </c>
      <c r="BC4059">
        <v>0</v>
      </c>
      <c r="BD4059">
        <v>0</v>
      </c>
      <c r="BE4059">
        <v>0</v>
      </c>
      <c r="BF4059">
        <v>0</v>
      </c>
      <c r="BG4059" s="20">
        <v>1</v>
      </c>
      <c r="BH4059" s="20">
        <v>0</v>
      </c>
      <c r="BI4059" s="20">
        <v>58</v>
      </c>
      <c r="BJ4059" s="20">
        <v>2</v>
      </c>
      <c r="BK4059" s="20">
        <v>188</v>
      </c>
      <c r="BL4059" s="20">
        <v>475</v>
      </c>
      <c r="BM4059" s="20">
        <v>465</v>
      </c>
      <c r="BN4059" s="20">
        <v>84</v>
      </c>
      <c r="BO4059" s="20">
        <v>16</v>
      </c>
      <c r="BP4059" s="20"/>
      <c r="BQ4059" s="20"/>
      <c r="BR4059" s="20"/>
      <c r="BS4059" s="20"/>
      <c r="BT4059" s="20"/>
      <c r="BU4059" s="20"/>
      <c r="BV4059" s="20"/>
    </row>
    <row r="4060" spans="1:74" x14ac:dyDescent="0.25">
      <c r="A4060" s="20" t="s">
        <v>501</v>
      </c>
      <c r="B4060" s="20" t="s">
        <v>504</v>
      </c>
      <c r="C4060" s="20" t="s">
        <v>724</v>
      </c>
      <c r="D4060" s="1">
        <v>44528</v>
      </c>
      <c r="E4060">
        <v>71</v>
      </c>
      <c r="F4060">
        <v>1</v>
      </c>
      <c r="G4060">
        <v>0</v>
      </c>
      <c r="H4060">
        <v>0</v>
      </c>
      <c r="I4060">
        <v>0</v>
      </c>
      <c r="J4060">
        <v>30</v>
      </c>
      <c r="K4060">
        <v>4</v>
      </c>
      <c r="L4060">
        <v>4</v>
      </c>
      <c r="M4060">
        <v>2</v>
      </c>
      <c r="N4060">
        <v>2</v>
      </c>
      <c r="O4060">
        <v>1</v>
      </c>
      <c r="P4060">
        <v>0</v>
      </c>
      <c r="Q4060">
        <v>0</v>
      </c>
      <c r="R4060">
        <v>229</v>
      </c>
      <c r="S4060">
        <v>140</v>
      </c>
      <c r="T4060">
        <v>29</v>
      </c>
      <c r="U4060">
        <v>4</v>
      </c>
      <c r="V4060">
        <v>4</v>
      </c>
      <c r="W4060">
        <v>714</v>
      </c>
      <c r="X4060">
        <v>128</v>
      </c>
      <c r="Y4060">
        <v>42</v>
      </c>
      <c r="Z4060">
        <v>136</v>
      </c>
      <c r="AA4060">
        <v>21</v>
      </c>
      <c r="AB4060">
        <v>798</v>
      </c>
      <c r="AC4060">
        <v>106</v>
      </c>
      <c r="AD4060">
        <v>11</v>
      </c>
      <c r="AE4060">
        <v>186</v>
      </c>
      <c r="AF4060">
        <v>107</v>
      </c>
      <c r="AG4060">
        <v>149</v>
      </c>
      <c r="AH4060">
        <v>7</v>
      </c>
      <c r="AI4060">
        <v>1</v>
      </c>
      <c r="AJ4060">
        <v>49</v>
      </c>
      <c r="AK4060">
        <v>3</v>
      </c>
      <c r="AL4060">
        <v>18</v>
      </c>
      <c r="AM4060">
        <v>2</v>
      </c>
      <c r="AN4060">
        <v>1</v>
      </c>
      <c r="AO4060">
        <v>1</v>
      </c>
      <c r="AP4060">
        <v>0</v>
      </c>
      <c r="AQ4060">
        <v>0</v>
      </c>
      <c r="AR4060">
        <v>0</v>
      </c>
      <c r="AS4060">
        <v>0</v>
      </c>
      <c r="AT4060">
        <v>0</v>
      </c>
      <c r="AU4060">
        <v>0</v>
      </c>
      <c r="AV4060">
        <v>0</v>
      </c>
      <c r="AW4060">
        <v>0</v>
      </c>
      <c r="AX4060">
        <v>0</v>
      </c>
      <c r="AY4060">
        <v>0</v>
      </c>
      <c r="AZ4060">
        <v>0</v>
      </c>
      <c r="BA4060">
        <v>0</v>
      </c>
      <c r="BB4060">
        <v>0</v>
      </c>
      <c r="BC4060">
        <v>0</v>
      </c>
      <c r="BD4060">
        <v>0</v>
      </c>
      <c r="BE4060">
        <v>0</v>
      </c>
      <c r="BF4060">
        <v>0</v>
      </c>
      <c r="BG4060" s="20">
        <v>1</v>
      </c>
      <c r="BH4060" s="20">
        <v>0</v>
      </c>
      <c r="BI4060" s="20">
        <v>58</v>
      </c>
      <c r="BJ4060" s="20">
        <v>2</v>
      </c>
      <c r="BK4060" s="20">
        <v>189</v>
      </c>
      <c r="BL4060" s="20">
        <v>475</v>
      </c>
      <c r="BM4060" s="20">
        <v>467</v>
      </c>
      <c r="BN4060" s="20">
        <v>85</v>
      </c>
      <c r="BO4060" s="20">
        <v>16</v>
      </c>
      <c r="BP4060" s="20"/>
      <c r="BQ4060" s="20"/>
      <c r="BR4060" s="20"/>
      <c r="BS4060" s="20"/>
      <c r="BT4060" s="20"/>
      <c r="BU4060" s="20"/>
      <c r="BV4060" s="20"/>
    </row>
    <row r="4061" spans="1:74" x14ac:dyDescent="0.25">
      <c r="A4061" s="20" t="s">
        <v>501</v>
      </c>
      <c r="B4061" s="20" t="s">
        <v>504</v>
      </c>
      <c r="C4061" s="20" t="s">
        <v>724</v>
      </c>
      <c r="D4061" s="1">
        <v>44535</v>
      </c>
      <c r="E4061">
        <v>70</v>
      </c>
      <c r="F4061">
        <v>1</v>
      </c>
      <c r="G4061">
        <v>0</v>
      </c>
      <c r="H4061">
        <v>0</v>
      </c>
      <c r="I4061">
        <v>0</v>
      </c>
      <c r="J4061">
        <v>32</v>
      </c>
      <c r="K4061">
        <v>4</v>
      </c>
      <c r="L4061">
        <v>4</v>
      </c>
      <c r="M4061">
        <v>2</v>
      </c>
      <c r="N4061">
        <v>2</v>
      </c>
      <c r="O4061">
        <v>1</v>
      </c>
      <c r="P4061">
        <v>0</v>
      </c>
      <c r="Q4061">
        <v>0</v>
      </c>
      <c r="R4061">
        <v>230</v>
      </c>
      <c r="S4061">
        <v>148</v>
      </c>
      <c r="T4061">
        <v>30</v>
      </c>
      <c r="U4061">
        <v>4</v>
      </c>
      <c r="V4061">
        <v>2</v>
      </c>
      <c r="W4061">
        <v>715</v>
      </c>
      <c r="X4061">
        <v>170</v>
      </c>
      <c r="Y4061">
        <v>43</v>
      </c>
      <c r="Z4061">
        <v>133</v>
      </c>
      <c r="AA4061">
        <v>21</v>
      </c>
      <c r="AB4061">
        <v>792</v>
      </c>
      <c r="AC4061">
        <v>126</v>
      </c>
      <c r="AD4061">
        <v>11</v>
      </c>
      <c r="AE4061">
        <v>184</v>
      </c>
      <c r="AF4061">
        <v>103</v>
      </c>
      <c r="AG4061">
        <v>148</v>
      </c>
      <c r="AH4061">
        <v>13</v>
      </c>
      <c r="AI4061">
        <v>1</v>
      </c>
      <c r="AJ4061">
        <v>48</v>
      </c>
      <c r="AK4061">
        <v>3</v>
      </c>
      <c r="AL4061">
        <v>18</v>
      </c>
      <c r="AM4061">
        <v>2</v>
      </c>
      <c r="AN4061">
        <v>1</v>
      </c>
      <c r="AO4061">
        <v>1</v>
      </c>
      <c r="AP4061">
        <v>0</v>
      </c>
      <c r="AQ4061">
        <v>0</v>
      </c>
      <c r="AR4061">
        <v>0</v>
      </c>
      <c r="AS4061">
        <v>0</v>
      </c>
      <c r="AT4061">
        <v>0</v>
      </c>
      <c r="AU4061">
        <v>0</v>
      </c>
      <c r="AV4061">
        <v>0</v>
      </c>
      <c r="AW4061">
        <v>0</v>
      </c>
      <c r="AX4061">
        <v>0</v>
      </c>
      <c r="AY4061">
        <v>0</v>
      </c>
      <c r="AZ4061">
        <v>0</v>
      </c>
      <c r="BA4061">
        <v>0</v>
      </c>
      <c r="BB4061">
        <v>0</v>
      </c>
      <c r="BC4061">
        <v>0</v>
      </c>
      <c r="BD4061">
        <v>0</v>
      </c>
      <c r="BE4061">
        <v>0</v>
      </c>
      <c r="BF4061">
        <v>0</v>
      </c>
      <c r="BG4061" s="20">
        <v>1</v>
      </c>
      <c r="BH4061" s="20">
        <v>0</v>
      </c>
      <c r="BI4061" s="20">
        <v>57</v>
      </c>
      <c r="BJ4061" s="20">
        <v>2</v>
      </c>
      <c r="BK4061" s="20">
        <v>191</v>
      </c>
      <c r="BL4061" s="20">
        <v>479</v>
      </c>
      <c r="BM4061" s="20">
        <v>467</v>
      </c>
      <c r="BN4061" s="20">
        <v>86</v>
      </c>
      <c r="BO4061" s="20">
        <v>16</v>
      </c>
      <c r="BP4061" s="20"/>
      <c r="BQ4061" s="20"/>
      <c r="BR4061" s="20"/>
      <c r="BS4061" s="20"/>
      <c r="BT4061" s="20"/>
      <c r="BU4061" s="20"/>
      <c r="BV4061" s="20"/>
    </row>
    <row r="4062" spans="1:74" x14ac:dyDescent="0.25">
      <c r="A4062" s="20" t="s">
        <v>501</v>
      </c>
      <c r="B4062" s="20" t="s">
        <v>504</v>
      </c>
      <c r="C4062" s="20" t="s">
        <v>724</v>
      </c>
      <c r="D4062" s="1">
        <v>44542</v>
      </c>
      <c r="E4062">
        <v>70</v>
      </c>
      <c r="F4062">
        <v>1</v>
      </c>
      <c r="G4062">
        <v>0</v>
      </c>
      <c r="H4062">
        <v>0</v>
      </c>
      <c r="I4062">
        <v>0</v>
      </c>
      <c r="J4062">
        <v>34</v>
      </c>
      <c r="K4062">
        <v>4</v>
      </c>
      <c r="L4062">
        <v>4</v>
      </c>
      <c r="M4062">
        <v>2</v>
      </c>
      <c r="N4062">
        <v>2</v>
      </c>
      <c r="O4062">
        <v>1</v>
      </c>
      <c r="P4062">
        <v>0</v>
      </c>
      <c r="Q4062">
        <v>0</v>
      </c>
      <c r="R4062">
        <v>230</v>
      </c>
      <c r="S4062">
        <v>150</v>
      </c>
      <c r="T4062">
        <v>30</v>
      </c>
      <c r="U4062">
        <v>4</v>
      </c>
      <c r="V4062">
        <v>2</v>
      </c>
      <c r="W4062">
        <v>716</v>
      </c>
      <c r="X4062">
        <v>205</v>
      </c>
      <c r="Y4062">
        <v>44</v>
      </c>
      <c r="Z4062">
        <v>130</v>
      </c>
      <c r="AA4062">
        <v>20</v>
      </c>
      <c r="AB4062">
        <v>792</v>
      </c>
      <c r="AC4062">
        <v>188</v>
      </c>
      <c r="AD4062">
        <v>11</v>
      </c>
      <c r="AE4062">
        <v>182</v>
      </c>
      <c r="AF4062">
        <v>102</v>
      </c>
      <c r="AG4062">
        <v>148</v>
      </c>
      <c r="AH4062">
        <v>15</v>
      </c>
      <c r="AI4062">
        <v>1</v>
      </c>
      <c r="AJ4062">
        <v>46</v>
      </c>
      <c r="AK4062">
        <v>3</v>
      </c>
      <c r="AL4062">
        <v>18</v>
      </c>
      <c r="AM4062">
        <v>3</v>
      </c>
      <c r="AN4062">
        <v>1</v>
      </c>
      <c r="AO4062">
        <v>1</v>
      </c>
      <c r="AP4062">
        <v>0</v>
      </c>
      <c r="AQ4062">
        <v>0</v>
      </c>
      <c r="AR4062">
        <v>0</v>
      </c>
      <c r="AS4062">
        <v>0</v>
      </c>
      <c r="AT4062">
        <v>0</v>
      </c>
      <c r="AU4062">
        <v>0</v>
      </c>
      <c r="AV4062">
        <v>0</v>
      </c>
      <c r="AW4062">
        <v>0</v>
      </c>
      <c r="AX4062">
        <v>0</v>
      </c>
      <c r="AY4062">
        <v>0</v>
      </c>
      <c r="AZ4062">
        <v>0</v>
      </c>
      <c r="BA4062">
        <v>0</v>
      </c>
      <c r="BB4062">
        <v>0</v>
      </c>
      <c r="BC4062">
        <v>0</v>
      </c>
      <c r="BD4062">
        <v>0</v>
      </c>
      <c r="BE4062">
        <v>0</v>
      </c>
      <c r="BF4062">
        <v>0</v>
      </c>
      <c r="BG4062" s="20">
        <v>1</v>
      </c>
      <c r="BH4062" s="20">
        <v>0</v>
      </c>
      <c r="BI4062" s="20">
        <v>57</v>
      </c>
      <c r="BJ4062" s="20">
        <v>2</v>
      </c>
      <c r="BK4062" s="20">
        <v>191</v>
      </c>
      <c r="BL4062" s="20">
        <v>484</v>
      </c>
      <c r="BM4062" s="20">
        <v>468</v>
      </c>
      <c r="BN4062" s="20">
        <v>87</v>
      </c>
      <c r="BO4062" s="20">
        <v>16</v>
      </c>
      <c r="BP4062" s="20"/>
      <c r="BQ4062" s="20"/>
      <c r="BR4062" s="20"/>
      <c r="BS4062" s="20"/>
      <c r="BT4062" s="20"/>
      <c r="BU4062" s="20"/>
      <c r="BV4062" s="20"/>
    </row>
    <row r="4063" spans="1:74" x14ac:dyDescent="0.25">
      <c r="A4063" s="20" t="s">
        <v>501</v>
      </c>
      <c r="B4063" s="20" t="s">
        <v>504</v>
      </c>
      <c r="C4063" s="20" t="s">
        <v>724</v>
      </c>
      <c r="D4063" s="1">
        <v>44549</v>
      </c>
      <c r="E4063">
        <v>70</v>
      </c>
      <c r="F4063">
        <v>1</v>
      </c>
      <c r="G4063">
        <v>0</v>
      </c>
      <c r="H4063">
        <v>0</v>
      </c>
      <c r="I4063">
        <v>0</v>
      </c>
      <c r="J4063">
        <v>38</v>
      </c>
      <c r="K4063">
        <v>4</v>
      </c>
      <c r="L4063">
        <v>4</v>
      </c>
      <c r="M4063">
        <v>2</v>
      </c>
      <c r="N4063">
        <v>2</v>
      </c>
      <c r="O4063">
        <v>1</v>
      </c>
      <c r="P4063">
        <v>0</v>
      </c>
      <c r="Q4063">
        <v>0</v>
      </c>
      <c r="R4063">
        <v>231</v>
      </c>
      <c r="S4063">
        <v>162</v>
      </c>
      <c r="T4063">
        <v>30</v>
      </c>
      <c r="U4063">
        <v>5</v>
      </c>
      <c r="V4063">
        <v>2</v>
      </c>
      <c r="W4063">
        <v>719</v>
      </c>
      <c r="X4063">
        <v>238</v>
      </c>
      <c r="Y4063">
        <v>44</v>
      </c>
      <c r="Z4063">
        <v>128</v>
      </c>
      <c r="AA4063">
        <v>20</v>
      </c>
      <c r="AB4063">
        <v>794</v>
      </c>
      <c r="AC4063">
        <v>250</v>
      </c>
      <c r="AD4063">
        <v>11</v>
      </c>
      <c r="AE4063">
        <v>181</v>
      </c>
      <c r="AF4063">
        <v>106</v>
      </c>
      <c r="AG4063">
        <v>147</v>
      </c>
      <c r="AH4063">
        <v>22</v>
      </c>
      <c r="AI4063">
        <v>1</v>
      </c>
      <c r="AJ4063">
        <v>46</v>
      </c>
      <c r="AK4063">
        <v>3</v>
      </c>
      <c r="AL4063">
        <v>17</v>
      </c>
      <c r="AM4063">
        <v>11</v>
      </c>
      <c r="AN4063">
        <v>1</v>
      </c>
      <c r="AO4063">
        <v>1</v>
      </c>
      <c r="AP4063">
        <v>0</v>
      </c>
      <c r="AQ4063">
        <v>0</v>
      </c>
      <c r="AR4063">
        <v>0</v>
      </c>
      <c r="AS4063">
        <v>0</v>
      </c>
      <c r="AT4063">
        <v>0</v>
      </c>
      <c r="AU4063">
        <v>0</v>
      </c>
      <c r="AV4063">
        <v>0</v>
      </c>
      <c r="AW4063">
        <v>0</v>
      </c>
      <c r="AX4063">
        <v>0</v>
      </c>
      <c r="AY4063">
        <v>0</v>
      </c>
      <c r="AZ4063">
        <v>0</v>
      </c>
      <c r="BA4063">
        <v>0</v>
      </c>
      <c r="BB4063">
        <v>0</v>
      </c>
      <c r="BC4063">
        <v>0</v>
      </c>
      <c r="BD4063">
        <v>0</v>
      </c>
      <c r="BE4063">
        <v>0</v>
      </c>
      <c r="BF4063">
        <v>0</v>
      </c>
      <c r="BG4063" s="20">
        <v>1</v>
      </c>
      <c r="BH4063" s="20">
        <v>0</v>
      </c>
      <c r="BI4063" s="20">
        <v>57</v>
      </c>
      <c r="BJ4063" s="20">
        <v>2</v>
      </c>
      <c r="BK4063" s="20">
        <v>191</v>
      </c>
      <c r="BL4063" s="20">
        <v>488</v>
      </c>
      <c r="BM4063" s="20">
        <v>469</v>
      </c>
      <c r="BN4063" s="20">
        <v>87</v>
      </c>
      <c r="BO4063" s="20">
        <v>15</v>
      </c>
      <c r="BP4063" s="20">
        <v>4452</v>
      </c>
      <c r="BQ4063" s="20">
        <v>672</v>
      </c>
      <c r="BR4063" s="20">
        <v>0</v>
      </c>
      <c r="BS4063" s="20">
        <v>38</v>
      </c>
      <c r="BT4063" s="20">
        <v>1509</v>
      </c>
      <c r="BU4063" s="20">
        <v>514</v>
      </c>
      <c r="BV4063" s="20">
        <v>2180</v>
      </c>
    </row>
    <row r="4064" spans="1:74" x14ac:dyDescent="0.25">
      <c r="A4064" s="20" t="s">
        <v>501</v>
      </c>
      <c r="B4064" s="20" t="s">
        <v>504</v>
      </c>
      <c r="C4064" s="20" t="s">
        <v>724</v>
      </c>
      <c r="D4064" s="1">
        <v>44558</v>
      </c>
      <c r="E4064">
        <v>70</v>
      </c>
      <c r="F4064">
        <v>1</v>
      </c>
      <c r="G4064">
        <v>0</v>
      </c>
      <c r="H4064">
        <v>0</v>
      </c>
      <c r="I4064">
        <v>0</v>
      </c>
      <c r="J4064">
        <v>38</v>
      </c>
      <c r="K4064">
        <v>4</v>
      </c>
      <c r="L4064">
        <v>4</v>
      </c>
      <c r="M4064">
        <v>2</v>
      </c>
      <c r="N4064">
        <v>2</v>
      </c>
      <c r="O4064">
        <v>1</v>
      </c>
      <c r="P4064">
        <v>0</v>
      </c>
      <c r="Q4064">
        <v>0</v>
      </c>
      <c r="R4064">
        <v>231</v>
      </c>
      <c r="S4064">
        <v>165</v>
      </c>
      <c r="T4064">
        <v>29</v>
      </c>
      <c r="U4064">
        <v>5</v>
      </c>
      <c r="V4064">
        <v>3</v>
      </c>
      <c r="W4064">
        <v>719</v>
      </c>
      <c r="X4064">
        <v>266</v>
      </c>
      <c r="Y4064">
        <v>44</v>
      </c>
      <c r="Z4064">
        <v>126</v>
      </c>
      <c r="AA4064">
        <v>22</v>
      </c>
      <c r="AB4064">
        <v>793</v>
      </c>
      <c r="AC4064">
        <v>283</v>
      </c>
      <c r="AD4064">
        <v>11</v>
      </c>
      <c r="AE4064">
        <v>180</v>
      </c>
      <c r="AF4064">
        <v>105</v>
      </c>
      <c r="AG4064">
        <v>148</v>
      </c>
      <c r="AH4064">
        <v>35</v>
      </c>
      <c r="AI4064">
        <v>1</v>
      </c>
      <c r="AJ4064">
        <v>45</v>
      </c>
      <c r="AK4064">
        <v>3</v>
      </c>
      <c r="AL4064">
        <v>17</v>
      </c>
      <c r="AM4064">
        <v>12</v>
      </c>
      <c r="AN4064">
        <v>1</v>
      </c>
      <c r="AO4064">
        <v>1</v>
      </c>
      <c r="AP4064">
        <v>0</v>
      </c>
      <c r="AQ4064">
        <v>0</v>
      </c>
      <c r="AR4064">
        <v>0</v>
      </c>
      <c r="AS4064">
        <v>0</v>
      </c>
      <c r="AT4064">
        <v>0</v>
      </c>
      <c r="AU4064">
        <v>0</v>
      </c>
      <c r="AV4064">
        <v>0</v>
      </c>
      <c r="AW4064">
        <v>0</v>
      </c>
      <c r="AX4064">
        <v>0</v>
      </c>
      <c r="AY4064">
        <v>0</v>
      </c>
      <c r="AZ4064">
        <v>0</v>
      </c>
      <c r="BA4064">
        <v>0</v>
      </c>
      <c r="BB4064">
        <v>0</v>
      </c>
      <c r="BC4064">
        <v>0</v>
      </c>
      <c r="BD4064">
        <v>0</v>
      </c>
      <c r="BE4064">
        <v>0</v>
      </c>
      <c r="BF4064">
        <v>0</v>
      </c>
      <c r="BG4064" s="20">
        <v>1</v>
      </c>
      <c r="BH4064" s="20">
        <v>0</v>
      </c>
      <c r="BI4064" s="20">
        <v>57</v>
      </c>
      <c r="BJ4064" s="20">
        <v>2</v>
      </c>
      <c r="BK4064" s="20">
        <v>192</v>
      </c>
      <c r="BL4064" s="20">
        <v>488</v>
      </c>
      <c r="BM4064" s="20">
        <v>470</v>
      </c>
      <c r="BN4064" s="20">
        <v>90</v>
      </c>
      <c r="BO4064" s="20">
        <v>15</v>
      </c>
      <c r="BP4064" s="20">
        <v>4454</v>
      </c>
      <c r="BQ4064" s="20">
        <v>891</v>
      </c>
      <c r="BR4064" s="20">
        <v>0</v>
      </c>
      <c r="BS4064" s="20">
        <v>38</v>
      </c>
      <c r="BT4064" s="20">
        <v>1508</v>
      </c>
      <c r="BU4064" s="20">
        <v>510</v>
      </c>
      <c r="BV4064" s="20">
        <v>2205</v>
      </c>
    </row>
    <row r="4065" spans="1:74" x14ac:dyDescent="0.25">
      <c r="A4065" s="20" t="s">
        <v>501</v>
      </c>
      <c r="B4065" s="20" t="s">
        <v>504</v>
      </c>
      <c r="C4065" s="20" t="s">
        <v>724</v>
      </c>
      <c r="D4065" s="1">
        <v>44564</v>
      </c>
      <c r="E4065">
        <v>70</v>
      </c>
      <c r="F4065">
        <v>1</v>
      </c>
      <c r="G4065">
        <v>0</v>
      </c>
      <c r="H4065">
        <v>0</v>
      </c>
      <c r="I4065">
        <v>0</v>
      </c>
      <c r="J4065">
        <v>40</v>
      </c>
      <c r="K4065">
        <v>4</v>
      </c>
      <c r="L4065">
        <v>4</v>
      </c>
      <c r="M4065">
        <v>2</v>
      </c>
      <c r="N4065">
        <v>2</v>
      </c>
      <c r="O4065">
        <v>1</v>
      </c>
      <c r="P4065">
        <v>0</v>
      </c>
      <c r="Q4065">
        <v>0</v>
      </c>
      <c r="R4065">
        <v>232</v>
      </c>
      <c r="S4065">
        <v>165</v>
      </c>
      <c r="T4065">
        <v>29</v>
      </c>
      <c r="U4065">
        <v>5</v>
      </c>
      <c r="V4065">
        <v>3</v>
      </c>
      <c r="W4065">
        <v>721</v>
      </c>
      <c r="X4065">
        <v>280</v>
      </c>
      <c r="Y4065">
        <v>44</v>
      </c>
      <c r="Z4065">
        <v>125</v>
      </c>
      <c r="AA4065">
        <v>22</v>
      </c>
      <c r="AB4065">
        <v>795</v>
      </c>
      <c r="AC4065">
        <v>298</v>
      </c>
      <c r="AD4065">
        <v>11</v>
      </c>
      <c r="AE4065">
        <v>179</v>
      </c>
      <c r="AF4065">
        <v>105</v>
      </c>
      <c r="AG4065">
        <v>148</v>
      </c>
      <c r="AH4065">
        <v>42</v>
      </c>
      <c r="AI4065">
        <v>1</v>
      </c>
      <c r="AJ4065">
        <v>45</v>
      </c>
      <c r="AK4065">
        <v>3</v>
      </c>
      <c r="AL4065">
        <v>17</v>
      </c>
      <c r="AM4065">
        <v>12</v>
      </c>
      <c r="AN4065">
        <v>1</v>
      </c>
      <c r="AO4065">
        <v>1</v>
      </c>
      <c r="AP4065">
        <v>0</v>
      </c>
      <c r="AQ4065">
        <v>0</v>
      </c>
      <c r="AR4065">
        <v>0</v>
      </c>
      <c r="AS4065">
        <v>0</v>
      </c>
      <c r="AT4065">
        <v>0</v>
      </c>
      <c r="AU4065">
        <v>0</v>
      </c>
      <c r="AV4065">
        <v>0</v>
      </c>
      <c r="AW4065">
        <v>0</v>
      </c>
      <c r="AX4065">
        <v>0</v>
      </c>
      <c r="AY4065">
        <v>0</v>
      </c>
      <c r="AZ4065">
        <v>0</v>
      </c>
      <c r="BA4065">
        <v>0</v>
      </c>
      <c r="BB4065">
        <v>0</v>
      </c>
      <c r="BC4065">
        <v>0</v>
      </c>
      <c r="BD4065">
        <v>0</v>
      </c>
      <c r="BE4065">
        <v>0</v>
      </c>
      <c r="BF4065">
        <v>0</v>
      </c>
      <c r="BG4065" s="20">
        <v>1</v>
      </c>
      <c r="BH4065" s="20">
        <v>0</v>
      </c>
      <c r="BI4065" s="20">
        <v>57</v>
      </c>
      <c r="BJ4065" s="20">
        <v>2</v>
      </c>
      <c r="BK4065" s="20">
        <v>194</v>
      </c>
      <c r="BL4065" s="20">
        <v>489</v>
      </c>
      <c r="BM4065" s="20">
        <v>472</v>
      </c>
      <c r="BN4065" s="20">
        <v>90</v>
      </c>
      <c r="BO4065" s="20">
        <v>15</v>
      </c>
      <c r="BP4065" s="20">
        <v>4464</v>
      </c>
      <c r="BQ4065" s="20">
        <v>970</v>
      </c>
      <c r="BR4065" s="20">
        <v>0</v>
      </c>
      <c r="BS4065" s="20">
        <v>38</v>
      </c>
      <c r="BT4065" s="20">
        <v>1507</v>
      </c>
      <c r="BU4065" s="20">
        <v>516</v>
      </c>
      <c r="BV4065" s="20">
        <v>2214</v>
      </c>
    </row>
    <row r="4066" spans="1:74" x14ac:dyDescent="0.25">
      <c r="A4066" s="20" t="s">
        <v>501</v>
      </c>
      <c r="B4066" s="20" t="s">
        <v>504</v>
      </c>
      <c r="C4066" s="20" t="s">
        <v>724</v>
      </c>
      <c r="D4066" s="1">
        <v>44570</v>
      </c>
      <c r="E4066">
        <v>70</v>
      </c>
      <c r="F4066">
        <v>1</v>
      </c>
      <c r="G4066">
        <v>0</v>
      </c>
      <c r="H4066">
        <v>0</v>
      </c>
      <c r="I4066">
        <v>0</v>
      </c>
      <c r="J4066">
        <v>42</v>
      </c>
      <c r="K4066">
        <v>4</v>
      </c>
      <c r="L4066">
        <v>4</v>
      </c>
      <c r="M4066">
        <v>1</v>
      </c>
      <c r="N4066">
        <v>2</v>
      </c>
      <c r="O4066">
        <v>1</v>
      </c>
      <c r="P4066">
        <v>0</v>
      </c>
      <c r="Q4066">
        <v>0</v>
      </c>
      <c r="R4066">
        <v>232</v>
      </c>
      <c r="S4066">
        <v>168</v>
      </c>
      <c r="T4066">
        <v>29</v>
      </c>
      <c r="U4066">
        <v>5</v>
      </c>
      <c r="V4066">
        <v>3</v>
      </c>
      <c r="W4066">
        <v>721</v>
      </c>
      <c r="X4066">
        <v>289</v>
      </c>
      <c r="Y4066">
        <v>43</v>
      </c>
      <c r="Z4066">
        <v>123</v>
      </c>
      <c r="AA4066">
        <v>22</v>
      </c>
      <c r="AB4066">
        <v>799</v>
      </c>
      <c r="AC4066">
        <v>312</v>
      </c>
      <c r="AD4066">
        <v>11</v>
      </c>
      <c r="AE4066">
        <v>180</v>
      </c>
      <c r="AF4066">
        <v>107</v>
      </c>
      <c r="AG4066">
        <v>148</v>
      </c>
      <c r="AH4066">
        <v>48</v>
      </c>
      <c r="AI4066">
        <v>1</v>
      </c>
      <c r="AJ4066">
        <v>44</v>
      </c>
      <c r="AK4066">
        <v>3</v>
      </c>
      <c r="AL4066">
        <v>17</v>
      </c>
      <c r="AM4066">
        <v>12</v>
      </c>
      <c r="AN4066">
        <v>1</v>
      </c>
      <c r="AO4066">
        <v>1</v>
      </c>
      <c r="AP4066">
        <v>0</v>
      </c>
      <c r="AQ4066">
        <v>0</v>
      </c>
      <c r="AR4066">
        <v>0</v>
      </c>
      <c r="AS4066">
        <v>0</v>
      </c>
      <c r="AT4066">
        <v>0</v>
      </c>
      <c r="AU4066">
        <v>0</v>
      </c>
      <c r="AV4066">
        <v>0</v>
      </c>
      <c r="AW4066">
        <v>0</v>
      </c>
      <c r="AX4066">
        <v>0</v>
      </c>
      <c r="AY4066">
        <v>0</v>
      </c>
      <c r="AZ4066">
        <v>0</v>
      </c>
      <c r="BA4066">
        <v>0</v>
      </c>
      <c r="BB4066">
        <v>0</v>
      </c>
      <c r="BC4066">
        <v>0</v>
      </c>
      <c r="BD4066">
        <v>0</v>
      </c>
      <c r="BE4066">
        <v>0</v>
      </c>
      <c r="BF4066">
        <v>0</v>
      </c>
      <c r="BG4066" s="20">
        <v>1</v>
      </c>
      <c r="BH4066" s="20">
        <v>0</v>
      </c>
      <c r="BI4066" s="20">
        <v>57</v>
      </c>
      <c r="BJ4066" s="20">
        <v>2</v>
      </c>
      <c r="BK4066" s="20">
        <v>194</v>
      </c>
      <c r="BL4066" s="20">
        <v>489</v>
      </c>
      <c r="BM4066" s="20">
        <v>473</v>
      </c>
      <c r="BN4066" s="20">
        <v>90</v>
      </c>
      <c r="BO4066" s="20">
        <v>15</v>
      </c>
      <c r="BP4066" s="20">
        <v>4472</v>
      </c>
      <c r="BQ4066" s="20">
        <v>1071</v>
      </c>
      <c r="BR4066" s="20">
        <v>0</v>
      </c>
      <c r="BS4066" s="20">
        <v>38</v>
      </c>
      <c r="BT4066" s="20">
        <v>1497</v>
      </c>
      <c r="BU4066" s="20">
        <v>521</v>
      </c>
      <c r="BV4066" s="20">
        <v>2232</v>
      </c>
    </row>
    <row r="4067" spans="1:74" x14ac:dyDescent="0.25">
      <c r="A4067" s="20" t="s">
        <v>501</v>
      </c>
      <c r="B4067" s="20" t="s">
        <v>504</v>
      </c>
      <c r="C4067" s="20" t="s">
        <v>724</v>
      </c>
      <c r="D4067" s="1">
        <v>44578</v>
      </c>
      <c r="E4067">
        <v>71</v>
      </c>
      <c r="F4067">
        <v>1</v>
      </c>
      <c r="G4067">
        <v>0</v>
      </c>
      <c r="H4067">
        <v>0</v>
      </c>
      <c r="I4067">
        <v>0</v>
      </c>
      <c r="J4067">
        <v>44</v>
      </c>
      <c r="K4067">
        <v>4</v>
      </c>
      <c r="L4067">
        <v>4</v>
      </c>
      <c r="M4067">
        <v>1</v>
      </c>
      <c r="N4067">
        <v>2</v>
      </c>
      <c r="O4067">
        <v>1</v>
      </c>
      <c r="P4067">
        <v>0</v>
      </c>
      <c r="Q4067">
        <v>0</v>
      </c>
      <c r="R4067">
        <v>231</v>
      </c>
      <c r="S4067">
        <v>169</v>
      </c>
      <c r="T4067">
        <v>28</v>
      </c>
      <c r="U4067">
        <v>5</v>
      </c>
      <c r="V4067">
        <v>3</v>
      </c>
      <c r="W4067">
        <v>720</v>
      </c>
      <c r="X4067">
        <v>295</v>
      </c>
      <c r="Y4067">
        <v>43</v>
      </c>
      <c r="Z4067">
        <v>120</v>
      </c>
      <c r="AA4067">
        <v>21</v>
      </c>
      <c r="AB4067">
        <v>799</v>
      </c>
      <c r="AC4067">
        <v>322</v>
      </c>
      <c r="AD4067">
        <v>11</v>
      </c>
      <c r="AE4067">
        <v>179</v>
      </c>
      <c r="AF4067">
        <v>108</v>
      </c>
      <c r="AG4067">
        <v>148</v>
      </c>
      <c r="AH4067">
        <v>48</v>
      </c>
      <c r="AI4067">
        <v>1</v>
      </c>
      <c r="AJ4067">
        <v>44</v>
      </c>
      <c r="AK4067">
        <v>3</v>
      </c>
      <c r="AL4067">
        <v>18</v>
      </c>
      <c r="AM4067">
        <v>12</v>
      </c>
      <c r="AN4067">
        <v>2</v>
      </c>
      <c r="AO4067">
        <v>1</v>
      </c>
      <c r="AP4067">
        <v>0</v>
      </c>
      <c r="AQ4067">
        <v>0</v>
      </c>
      <c r="AR4067">
        <v>0</v>
      </c>
      <c r="AS4067">
        <v>0</v>
      </c>
      <c r="AT4067">
        <v>0</v>
      </c>
      <c r="AU4067">
        <v>0</v>
      </c>
      <c r="AV4067">
        <v>0</v>
      </c>
      <c r="AW4067">
        <v>0</v>
      </c>
      <c r="AX4067">
        <v>0</v>
      </c>
      <c r="AY4067">
        <v>0</v>
      </c>
      <c r="AZ4067">
        <v>0</v>
      </c>
      <c r="BA4067">
        <v>0</v>
      </c>
      <c r="BB4067">
        <v>0</v>
      </c>
      <c r="BC4067">
        <v>0</v>
      </c>
      <c r="BD4067">
        <v>0</v>
      </c>
      <c r="BE4067">
        <v>0</v>
      </c>
      <c r="BF4067">
        <v>0</v>
      </c>
      <c r="BG4067" s="20">
        <v>1</v>
      </c>
      <c r="BH4067" s="20">
        <v>0</v>
      </c>
      <c r="BI4067" s="20">
        <v>58</v>
      </c>
      <c r="BJ4067" s="20">
        <v>2</v>
      </c>
      <c r="BK4067" s="20">
        <v>194</v>
      </c>
      <c r="BL4067" s="20">
        <v>493</v>
      </c>
      <c r="BM4067" s="20">
        <v>473</v>
      </c>
      <c r="BN4067" s="20">
        <v>90</v>
      </c>
      <c r="BO4067" s="20">
        <v>15</v>
      </c>
      <c r="BP4067" s="20">
        <v>4483</v>
      </c>
      <c r="BQ4067" s="20">
        <v>1130</v>
      </c>
      <c r="BR4067" s="20">
        <v>0</v>
      </c>
      <c r="BS4067" s="20">
        <v>38</v>
      </c>
      <c r="BT4067" s="20">
        <v>1495</v>
      </c>
      <c r="BU4067" s="20">
        <v>526</v>
      </c>
      <c r="BV4067" s="20">
        <v>2238</v>
      </c>
    </row>
    <row r="4068" spans="1:74" x14ac:dyDescent="0.25">
      <c r="A4068" s="20" t="s">
        <v>501</v>
      </c>
      <c r="B4068" s="20" t="s">
        <v>504</v>
      </c>
      <c r="C4068" s="20" t="s">
        <v>724</v>
      </c>
      <c r="D4068" s="1">
        <v>44585</v>
      </c>
      <c r="E4068">
        <v>72</v>
      </c>
      <c r="F4068">
        <v>1</v>
      </c>
      <c r="G4068">
        <v>0</v>
      </c>
      <c r="H4068">
        <v>0</v>
      </c>
      <c r="I4068">
        <v>0</v>
      </c>
      <c r="J4068">
        <v>46</v>
      </c>
      <c r="K4068">
        <v>4</v>
      </c>
      <c r="L4068">
        <v>4</v>
      </c>
      <c r="M4068">
        <v>1</v>
      </c>
      <c r="N4068">
        <v>2</v>
      </c>
      <c r="O4068">
        <v>2</v>
      </c>
      <c r="P4068">
        <v>0</v>
      </c>
      <c r="Q4068">
        <v>0</v>
      </c>
      <c r="R4068">
        <v>231</v>
      </c>
      <c r="S4068">
        <v>169</v>
      </c>
      <c r="T4068">
        <v>28</v>
      </c>
      <c r="U4068">
        <v>5</v>
      </c>
      <c r="V4068">
        <v>3</v>
      </c>
      <c r="W4068">
        <v>717</v>
      </c>
      <c r="X4068">
        <v>295</v>
      </c>
      <c r="Y4068">
        <v>42</v>
      </c>
      <c r="Z4068">
        <v>120</v>
      </c>
      <c r="AA4068">
        <v>22</v>
      </c>
      <c r="AB4068">
        <v>802</v>
      </c>
      <c r="AC4068">
        <v>329</v>
      </c>
      <c r="AD4068">
        <v>11</v>
      </c>
      <c r="AE4068">
        <v>176</v>
      </c>
      <c r="AF4068">
        <v>110</v>
      </c>
      <c r="AG4068">
        <v>152</v>
      </c>
      <c r="AH4068">
        <v>50</v>
      </c>
      <c r="AI4068">
        <v>1</v>
      </c>
      <c r="AJ4068">
        <v>46</v>
      </c>
      <c r="AK4068">
        <v>3</v>
      </c>
      <c r="AL4068">
        <v>18</v>
      </c>
      <c r="AM4068">
        <v>12</v>
      </c>
      <c r="AN4068">
        <v>2</v>
      </c>
      <c r="AO4068">
        <v>1</v>
      </c>
      <c r="AP4068">
        <v>0</v>
      </c>
      <c r="AQ4068">
        <v>0</v>
      </c>
      <c r="AR4068">
        <v>0</v>
      </c>
      <c r="AS4068">
        <v>0</v>
      </c>
      <c r="AT4068">
        <v>0</v>
      </c>
      <c r="AU4068">
        <v>0</v>
      </c>
      <c r="AV4068">
        <v>0</v>
      </c>
      <c r="AW4068">
        <v>0</v>
      </c>
      <c r="AX4068">
        <v>0</v>
      </c>
      <c r="AY4068">
        <v>0</v>
      </c>
      <c r="AZ4068">
        <v>0</v>
      </c>
      <c r="BA4068">
        <v>0</v>
      </c>
      <c r="BB4068">
        <v>0</v>
      </c>
      <c r="BC4068">
        <v>0</v>
      </c>
      <c r="BD4068">
        <v>0</v>
      </c>
      <c r="BE4068">
        <v>0</v>
      </c>
      <c r="BF4068">
        <v>0</v>
      </c>
      <c r="BG4068" s="20">
        <v>1</v>
      </c>
      <c r="BH4068" s="20">
        <v>0</v>
      </c>
      <c r="BI4068" s="20">
        <v>59</v>
      </c>
      <c r="BJ4068" s="20">
        <v>2</v>
      </c>
      <c r="BK4068" s="20">
        <v>194</v>
      </c>
      <c r="BL4068" s="20">
        <v>492</v>
      </c>
      <c r="BM4068" s="20">
        <v>478</v>
      </c>
      <c r="BN4068" s="20">
        <v>92</v>
      </c>
      <c r="BO4068" s="20">
        <v>15</v>
      </c>
      <c r="BP4068" s="20">
        <v>4483</v>
      </c>
      <c r="BQ4068" s="20">
        <v>1154</v>
      </c>
      <c r="BR4068" s="20">
        <v>0</v>
      </c>
      <c r="BS4068" s="20">
        <v>39</v>
      </c>
      <c r="BT4068" s="20">
        <v>1488</v>
      </c>
      <c r="BU4068" s="20">
        <v>528</v>
      </c>
      <c r="BV4068" s="20">
        <v>2244</v>
      </c>
    </row>
    <row r="4069" spans="1:74" x14ac:dyDescent="0.25">
      <c r="A4069" s="20" t="s">
        <v>501</v>
      </c>
      <c r="B4069" s="20" t="s">
        <v>504</v>
      </c>
      <c r="C4069" s="20" t="s">
        <v>724</v>
      </c>
      <c r="D4069" s="1">
        <v>44593</v>
      </c>
      <c r="E4069">
        <v>72</v>
      </c>
      <c r="F4069">
        <v>1</v>
      </c>
      <c r="G4069">
        <v>0</v>
      </c>
      <c r="H4069">
        <v>0</v>
      </c>
      <c r="I4069">
        <v>0</v>
      </c>
      <c r="J4069">
        <v>46</v>
      </c>
      <c r="K4069">
        <v>4</v>
      </c>
      <c r="L4069">
        <v>4</v>
      </c>
      <c r="M4069">
        <v>1</v>
      </c>
      <c r="N4069">
        <v>2</v>
      </c>
      <c r="O4069">
        <v>2</v>
      </c>
      <c r="P4069">
        <v>0</v>
      </c>
      <c r="Q4069">
        <v>0</v>
      </c>
      <c r="R4069">
        <v>229</v>
      </c>
      <c r="S4069">
        <v>168</v>
      </c>
      <c r="T4069">
        <v>28</v>
      </c>
      <c r="U4069">
        <v>5</v>
      </c>
      <c r="V4069">
        <v>3</v>
      </c>
      <c r="W4069">
        <v>713</v>
      </c>
      <c r="X4069">
        <v>302</v>
      </c>
      <c r="Y4069">
        <v>41</v>
      </c>
      <c r="Z4069">
        <v>116</v>
      </c>
      <c r="AA4069">
        <v>23</v>
      </c>
      <c r="AB4069">
        <v>800</v>
      </c>
      <c r="AC4069">
        <v>332</v>
      </c>
      <c r="AD4069">
        <v>11</v>
      </c>
      <c r="AE4069">
        <v>175</v>
      </c>
      <c r="AF4069">
        <v>111</v>
      </c>
      <c r="AG4069">
        <v>153</v>
      </c>
      <c r="AH4069">
        <v>52</v>
      </c>
      <c r="AI4069">
        <v>1</v>
      </c>
      <c r="AJ4069">
        <v>46</v>
      </c>
      <c r="AK4069">
        <v>3</v>
      </c>
      <c r="AL4069">
        <v>18</v>
      </c>
      <c r="AM4069">
        <v>12</v>
      </c>
      <c r="AN4069">
        <v>2</v>
      </c>
      <c r="AO4069">
        <v>1</v>
      </c>
      <c r="AP4069">
        <v>0</v>
      </c>
      <c r="AQ4069">
        <v>0</v>
      </c>
      <c r="AR4069">
        <v>0</v>
      </c>
      <c r="AS4069">
        <v>0</v>
      </c>
      <c r="AT4069">
        <v>0</v>
      </c>
      <c r="AU4069">
        <v>0</v>
      </c>
      <c r="AV4069">
        <v>0</v>
      </c>
      <c r="AW4069">
        <v>0</v>
      </c>
      <c r="AX4069">
        <v>0</v>
      </c>
      <c r="AY4069">
        <v>0</v>
      </c>
      <c r="AZ4069">
        <v>0</v>
      </c>
      <c r="BA4069">
        <v>0</v>
      </c>
      <c r="BB4069">
        <v>0</v>
      </c>
      <c r="BC4069">
        <v>0</v>
      </c>
      <c r="BD4069">
        <v>0</v>
      </c>
      <c r="BE4069">
        <v>0</v>
      </c>
      <c r="BF4069">
        <v>0</v>
      </c>
      <c r="BG4069" s="20">
        <v>1</v>
      </c>
      <c r="BH4069" s="20">
        <v>0</v>
      </c>
      <c r="BI4069" s="20">
        <v>59</v>
      </c>
      <c r="BJ4069" s="20">
        <v>2</v>
      </c>
      <c r="BK4069" s="20">
        <v>192</v>
      </c>
      <c r="BL4069" s="20">
        <v>492</v>
      </c>
      <c r="BM4069" s="20">
        <v>477</v>
      </c>
      <c r="BN4069" s="20">
        <v>96</v>
      </c>
      <c r="BO4069" s="20">
        <v>15</v>
      </c>
      <c r="BP4069" s="20">
        <v>4502</v>
      </c>
      <c r="BQ4069" s="20">
        <v>1197</v>
      </c>
      <c r="BR4069" s="20">
        <v>0</v>
      </c>
      <c r="BS4069" s="20">
        <v>39</v>
      </c>
      <c r="BT4069" s="20">
        <v>1492</v>
      </c>
      <c r="BU4069" s="20">
        <v>534</v>
      </c>
      <c r="BV4069" s="20">
        <v>2262</v>
      </c>
    </row>
    <row r="4070" spans="1:74" x14ac:dyDescent="0.25">
      <c r="A4070" s="20" t="s">
        <v>501</v>
      </c>
      <c r="B4070" s="20" t="s">
        <v>504</v>
      </c>
      <c r="C4070" s="20" t="s">
        <v>724</v>
      </c>
      <c r="D4070" s="1">
        <v>44599</v>
      </c>
      <c r="E4070">
        <v>72</v>
      </c>
      <c r="F4070">
        <v>1</v>
      </c>
      <c r="G4070">
        <v>0</v>
      </c>
      <c r="H4070">
        <v>0</v>
      </c>
      <c r="I4070">
        <v>0</v>
      </c>
      <c r="J4070">
        <v>46</v>
      </c>
      <c r="K4070">
        <v>4</v>
      </c>
      <c r="L4070">
        <v>4</v>
      </c>
      <c r="M4070">
        <v>1</v>
      </c>
      <c r="N4070">
        <v>2</v>
      </c>
      <c r="O4070">
        <v>2</v>
      </c>
      <c r="P4070">
        <v>0</v>
      </c>
      <c r="Q4070">
        <v>0</v>
      </c>
      <c r="R4070">
        <v>229</v>
      </c>
      <c r="S4070">
        <v>168</v>
      </c>
      <c r="T4070">
        <v>28</v>
      </c>
      <c r="U4070">
        <v>5</v>
      </c>
      <c r="V4070">
        <v>3</v>
      </c>
      <c r="W4070">
        <v>716</v>
      </c>
      <c r="X4070">
        <v>303</v>
      </c>
      <c r="Y4070">
        <v>40</v>
      </c>
      <c r="Z4070">
        <v>116</v>
      </c>
      <c r="AA4070">
        <v>25</v>
      </c>
      <c r="AB4070">
        <v>802</v>
      </c>
      <c r="AC4070">
        <v>334</v>
      </c>
      <c r="AD4070">
        <v>11</v>
      </c>
      <c r="AE4070">
        <v>175</v>
      </c>
      <c r="AF4070">
        <v>112</v>
      </c>
      <c r="AG4070">
        <v>152</v>
      </c>
      <c r="AH4070">
        <v>54</v>
      </c>
      <c r="AI4070">
        <v>1</v>
      </c>
      <c r="AJ4070">
        <v>45</v>
      </c>
      <c r="AK4070">
        <v>2</v>
      </c>
      <c r="AL4070">
        <v>18</v>
      </c>
      <c r="AM4070">
        <v>12</v>
      </c>
      <c r="AN4070">
        <v>2</v>
      </c>
      <c r="AO4070">
        <v>1</v>
      </c>
      <c r="AP4070">
        <v>0</v>
      </c>
      <c r="AQ4070">
        <v>0</v>
      </c>
      <c r="AR4070">
        <v>0</v>
      </c>
      <c r="AS4070">
        <v>0</v>
      </c>
      <c r="AT4070">
        <v>0</v>
      </c>
      <c r="AU4070">
        <v>0</v>
      </c>
      <c r="AV4070">
        <v>0</v>
      </c>
      <c r="AW4070">
        <v>0</v>
      </c>
      <c r="AX4070">
        <v>0</v>
      </c>
      <c r="AY4070">
        <v>0</v>
      </c>
      <c r="AZ4070">
        <v>0</v>
      </c>
      <c r="BA4070">
        <v>0</v>
      </c>
      <c r="BB4070">
        <v>0</v>
      </c>
      <c r="BC4070">
        <v>0</v>
      </c>
      <c r="BD4070">
        <v>0</v>
      </c>
      <c r="BE4070">
        <v>0</v>
      </c>
      <c r="BF4070">
        <v>0</v>
      </c>
      <c r="BG4070" s="20">
        <v>1</v>
      </c>
      <c r="BH4070" s="20">
        <v>0</v>
      </c>
      <c r="BI4070" s="20">
        <v>59</v>
      </c>
      <c r="BJ4070" s="20">
        <v>2</v>
      </c>
      <c r="BK4070" s="20">
        <v>192</v>
      </c>
      <c r="BL4070" s="20">
        <v>493</v>
      </c>
      <c r="BM4070" s="20">
        <v>479</v>
      </c>
      <c r="BN4070" s="20">
        <v>96</v>
      </c>
      <c r="BO4070" s="20">
        <v>15</v>
      </c>
      <c r="BP4070" s="20">
        <v>4516</v>
      </c>
      <c r="BQ4070" s="20">
        <v>1216</v>
      </c>
      <c r="BR4070" s="20">
        <v>0</v>
      </c>
      <c r="BS4070" s="20">
        <v>39</v>
      </c>
      <c r="BT4070" s="20">
        <v>1489</v>
      </c>
      <c r="BU4070" s="20">
        <v>545</v>
      </c>
      <c r="BV4070" s="20">
        <v>2266</v>
      </c>
    </row>
    <row r="4071" spans="1:74" x14ac:dyDescent="0.25">
      <c r="A4071" s="20" t="s">
        <v>501</v>
      </c>
      <c r="B4071" s="20" t="s">
        <v>504</v>
      </c>
      <c r="C4071" s="20" t="s">
        <v>724</v>
      </c>
      <c r="D4071" s="1">
        <v>44606</v>
      </c>
      <c r="E4071">
        <v>72</v>
      </c>
      <c r="F4071">
        <v>1</v>
      </c>
      <c r="G4071">
        <v>0</v>
      </c>
      <c r="H4071">
        <v>0</v>
      </c>
      <c r="I4071">
        <v>0</v>
      </c>
      <c r="J4071">
        <v>46</v>
      </c>
      <c r="K4071">
        <v>4</v>
      </c>
      <c r="L4071">
        <v>4</v>
      </c>
      <c r="M4071">
        <v>1</v>
      </c>
      <c r="N4071">
        <v>2</v>
      </c>
      <c r="O4071">
        <v>2</v>
      </c>
      <c r="P4071">
        <v>0</v>
      </c>
      <c r="Q4071">
        <v>0</v>
      </c>
      <c r="R4071">
        <v>228</v>
      </c>
      <c r="S4071">
        <v>168</v>
      </c>
      <c r="T4071">
        <v>28</v>
      </c>
      <c r="U4071">
        <v>5</v>
      </c>
      <c r="V4071">
        <v>3</v>
      </c>
      <c r="W4071">
        <v>714</v>
      </c>
      <c r="X4071">
        <v>303</v>
      </c>
      <c r="Y4071">
        <v>39</v>
      </c>
      <c r="Z4071">
        <v>116</v>
      </c>
      <c r="AA4071">
        <v>25</v>
      </c>
      <c r="AB4071">
        <v>802</v>
      </c>
      <c r="AC4071">
        <v>337</v>
      </c>
      <c r="AD4071">
        <v>11</v>
      </c>
      <c r="AE4071">
        <v>175</v>
      </c>
      <c r="AF4071">
        <v>112</v>
      </c>
      <c r="AG4071">
        <v>153</v>
      </c>
      <c r="AH4071">
        <v>56</v>
      </c>
      <c r="AI4071">
        <v>1</v>
      </c>
      <c r="AJ4071">
        <v>45</v>
      </c>
      <c r="AK4071">
        <v>2</v>
      </c>
      <c r="AL4071">
        <v>19</v>
      </c>
      <c r="AM4071">
        <v>12</v>
      </c>
      <c r="AN4071">
        <v>2</v>
      </c>
      <c r="AO4071">
        <v>1</v>
      </c>
      <c r="AP4071">
        <v>0</v>
      </c>
      <c r="AQ4071">
        <v>0</v>
      </c>
      <c r="AR4071">
        <v>0</v>
      </c>
      <c r="AS4071">
        <v>0</v>
      </c>
      <c r="AT4071">
        <v>0</v>
      </c>
      <c r="AU4071">
        <v>0</v>
      </c>
      <c r="AV4071">
        <v>0</v>
      </c>
      <c r="AW4071">
        <v>0</v>
      </c>
      <c r="AX4071">
        <v>0</v>
      </c>
      <c r="AY4071">
        <v>0</v>
      </c>
      <c r="AZ4071">
        <v>0</v>
      </c>
      <c r="BA4071">
        <v>0</v>
      </c>
      <c r="BB4071">
        <v>0</v>
      </c>
      <c r="BC4071">
        <v>0</v>
      </c>
      <c r="BD4071">
        <v>0</v>
      </c>
      <c r="BE4071">
        <v>0</v>
      </c>
      <c r="BF4071">
        <v>0</v>
      </c>
      <c r="BG4071" s="20">
        <v>1</v>
      </c>
      <c r="BH4071" s="20">
        <v>0</v>
      </c>
      <c r="BI4071" s="20">
        <v>59</v>
      </c>
      <c r="BJ4071" s="20">
        <v>2</v>
      </c>
      <c r="BK4071" s="20">
        <v>191</v>
      </c>
      <c r="BL4071" s="20">
        <v>493</v>
      </c>
      <c r="BM4071" s="20">
        <v>480</v>
      </c>
      <c r="BN4071" s="20">
        <v>97</v>
      </c>
      <c r="BO4071" s="20">
        <v>16</v>
      </c>
      <c r="BP4071" s="20">
        <v>4521</v>
      </c>
      <c r="BQ4071" s="20">
        <v>1244</v>
      </c>
      <c r="BR4071" s="20">
        <v>0</v>
      </c>
      <c r="BS4071" s="20">
        <v>40</v>
      </c>
      <c r="BT4071" s="20">
        <v>1486</v>
      </c>
      <c r="BU4071" s="20">
        <v>546</v>
      </c>
      <c r="BV4071" s="20">
        <v>2279</v>
      </c>
    </row>
    <row r="4072" spans="1:74" x14ac:dyDescent="0.25">
      <c r="A4072" s="20" t="s">
        <v>501</v>
      </c>
      <c r="B4072" s="20" t="s">
        <v>504</v>
      </c>
      <c r="C4072" s="20" t="s">
        <v>505</v>
      </c>
      <c r="D4072" s="1">
        <v>44606</v>
      </c>
      <c r="R4072">
        <v>2</v>
      </c>
      <c r="V4072">
        <v>2</v>
      </c>
      <c r="AB4072">
        <v>8</v>
      </c>
      <c r="AF4072">
        <v>8</v>
      </c>
      <c r="BG4072" s="20"/>
      <c r="BH4072" s="20"/>
      <c r="BI4072" s="20"/>
      <c r="BJ4072" s="20"/>
      <c r="BK4072" s="20"/>
      <c r="BL4072" s="20"/>
      <c r="BM4072" s="20"/>
      <c r="BN4072" s="20"/>
      <c r="BO4072" s="20"/>
      <c r="BP4072" s="20">
        <v>44</v>
      </c>
      <c r="BQ4072" s="20"/>
      <c r="BR4072" s="20"/>
      <c r="BS4072" s="20"/>
      <c r="BT4072" s="20"/>
      <c r="BU4072" s="20">
        <v>44</v>
      </c>
      <c r="BV4072" s="20"/>
    </row>
    <row r="4073" spans="1:74" x14ac:dyDescent="0.25">
      <c r="A4073" s="20" t="s">
        <v>501</v>
      </c>
      <c r="B4073" s="20" t="s">
        <v>504</v>
      </c>
      <c r="C4073" s="20" t="s">
        <v>505</v>
      </c>
      <c r="D4073" s="1">
        <v>44606</v>
      </c>
      <c r="E4073">
        <v>138</v>
      </c>
      <c r="F4073">
        <v>8</v>
      </c>
      <c r="G4073">
        <v>6</v>
      </c>
      <c r="J4073">
        <v>82</v>
      </c>
      <c r="K4073">
        <v>4</v>
      </c>
      <c r="L4073">
        <v>1</v>
      </c>
      <c r="M4073">
        <v>18</v>
      </c>
      <c r="N4073">
        <v>4</v>
      </c>
      <c r="O4073">
        <v>3</v>
      </c>
      <c r="R4073">
        <v>416</v>
      </c>
      <c r="S4073">
        <v>325</v>
      </c>
      <c r="T4073">
        <v>9</v>
      </c>
      <c r="U4073">
        <v>3</v>
      </c>
      <c r="V4073">
        <v>41</v>
      </c>
      <c r="W4073">
        <v>964</v>
      </c>
      <c r="X4073">
        <v>58</v>
      </c>
      <c r="Y4073">
        <v>39</v>
      </c>
      <c r="Z4073">
        <v>13</v>
      </c>
      <c r="AA4073">
        <v>151</v>
      </c>
      <c r="AB4073">
        <v>977</v>
      </c>
      <c r="AC4073">
        <v>97</v>
      </c>
      <c r="AD4073">
        <v>5</v>
      </c>
      <c r="AE4073">
        <v>113</v>
      </c>
      <c r="AF4073">
        <v>144</v>
      </c>
      <c r="AG4073">
        <v>113</v>
      </c>
      <c r="AH4073">
        <v>9</v>
      </c>
      <c r="AI4073">
        <v>6</v>
      </c>
      <c r="AK4073">
        <v>35</v>
      </c>
      <c r="AL4073">
        <v>107</v>
      </c>
      <c r="AM4073">
        <v>85</v>
      </c>
      <c r="AP4073">
        <v>7</v>
      </c>
      <c r="BG4073" s="20">
        <v>7</v>
      </c>
      <c r="BH4073" s="20"/>
      <c r="BI4073" s="20">
        <v>108</v>
      </c>
      <c r="BJ4073" s="20">
        <v>4</v>
      </c>
      <c r="BK4073" s="20">
        <v>360</v>
      </c>
      <c r="BL4073" s="20">
        <v>730</v>
      </c>
      <c r="BM4073" s="20">
        <v>703</v>
      </c>
      <c r="BN4073" s="20">
        <v>67</v>
      </c>
      <c r="BO4073" s="20">
        <v>99</v>
      </c>
      <c r="BP4073" s="20">
        <v>4213</v>
      </c>
      <c r="BQ4073" s="20">
        <v>883</v>
      </c>
      <c r="BR4073" s="20"/>
      <c r="BS4073" s="20">
        <v>168</v>
      </c>
      <c r="BT4073" s="20">
        <v>188</v>
      </c>
      <c r="BU4073" s="20">
        <v>1270</v>
      </c>
      <c r="BV4073" s="20">
        <v>2395</v>
      </c>
    </row>
    <row r="4074" spans="1:74" x14ac:dyDescent="0.25">
      <c r="A4074" s="20" t="s">
        <v>501</v>
      </c>
      <c r="B4074" s="20" t="s">
        <v>509</v>
      </c>
      <c r="C4074" s="20" t="s">
        <v>725</v>
      </c>
      <c r="D4074" s="1">
        <v>44493</v>
      </c>
      <c r="E4074">
        <v>76</v>
      </c>
      <c r="F4074">
        <v>0</v>
      </c>
      <c r="G4074">
        <v>0</v>
      </c>
      <c r="H4074">
        <v>0</v>
      </c>
      <c r="I4074">
        <v>0</v>
      </c>
      <c r="J4074">
        <v>8</v>
      </c>
      <c r="K4074">
        <v>2</v>
      </c>
      <c r="L4074">
        <v>15</v>
      </c>
      <c r="M4074">
        <v>4</v>
      </c>
      <c r="N4074">
        <v>1</v>
      </c>
      <c r="O4074">
        <v>0</v>
      </c>
      <c r="P4074">
        <v>0</v>
      </c>
      <c r="Q4074">
        <v>0</v>
      </c>
      <c r="R4074">
        <v>248</v>
      </c>
      <c r="S4074">
        <v>0</v>
      </c>
      <c r="T4074">
        <v>70</v>
      </c>
      <c r="U4074">
        <v>22</v>
      </c>
      <c r="V4074">
        <v>4</v>
      </c>
      <c r="W4074">
        <v>753</v>
      </c>
      <c r="X4074">
        <v>0</v>
      </c>
      <c r="Y4074">
        <v>44</v>
      </c>
      <c r="Z4074">
        <v>138</v>
      </c>
      <c r="AA4074">
        <v>12</v>
      </c>
      <c r="AB4074">
        <v>655</v>
      </c>
      <c r="AC4074">
        <v>28</v>
      </c>
      <c r="AD4074">
        <v>13</v>
      </c>
      <c r="AE4074">
        <v>151</v>
      </c>
      <c r="AF4074">
        <v>40</v>
      </c>
      <c r="AG4074">
        <v>126</v>
      </c>
      <c r="AH4074">
        <v>0</v>
      </c>
      <c r="AI4074">
        <v>2</v>
      </c>
      <c r="AJ4074">
        <v>19</v>
      </c>
      <c r="AK4074">
        <v>1</v>
      </c>
      <c r="AL4074">
        <v>11</v>
      </c>
      <c r="AM4074">
        <v>0</v>
      </c>
      <c r="AN4074">
        <v>1</v>
      </c>
      <c r="AO4074">
        <v>0</v>
      </c>
      <c r="AP4074">
        <v>0</v>
      </c>
      <c r="AQ4074">
        <v>0</v>
      </c>
      <c r="AR4074">
        <v>0</v>
      </c>
      <c r="AS4074">
        <v>0</v>
      </c>
      <c r="AT4074">
        <v>0</v>
      </c>
      <c r="AU4074">
        <v>0</v>
      </c>
      <c r="AV4074">
        <v>0</v>
      </c>
      <c r="AW4074">
        <v>0</v>
      </c>
      <c r="AX4074">
        <v>0</v>
      </c>
      <c r="AY4074">
        <v>0</v>
      </c>
      <c r="AZ4074">
        <v>0</v>
      </c>
      <c r="BA4074">
        <v>0</v>
      </c>
      <c r="BB4074">
        <v>6</v>
      </c>
      <c r="BC4074">
        <v>11</v>
      </c>
      <c r="BD4074">
        <v>0</v>
      </c>
      <c r="BE4074">
        <v>4</v>
      </c>
      <c r="BF4074">
        <v>1</v>
      </c>
      <c r="BG4074" s="20"/>
      <c r="BH4074" s="20"/>
      <c r="BI4074" s="20"/>
      <c r="BJ4074" s="20"/>
      <c r="BK4074" s="20"/>
      <c r="BL4074" s="20"/>
      <c r="BM4074" s="20"/>
      <c r="BN4074" s="20"/>
      <c r="BO4074" s="20"/>
      <c r="BP4074" s="20"/>
      <c r="BQ4074" s="20"/>
      <c r="BR4074" s="20"/>
      <c r="BS4074" s="20"/>
      <c r="BT4074" s="20"/>
      <c r="BU4074" s="20"/>
      <c r="BV4074" s="20"/>
    </row>
    <row r="4075" spans="1:74" x14ac:dyDescent="0.25">
      <c r="A4075" s="20" t="s">
        <v>501</v>
      </c>
      <c r="B4075" s="20" t="s">
        <v>509</v>
      </c>
      <c r="C4075" s="20" t="s">
        <v>725</v>
      </c>
      <c r="D4075" s="1">
        <v>44500</v>
      </c>
      <c r="E4075">
        <v>76</v>
      </c>
      <c r="F4075">
        <v>0</v>
      </c>
      <c r="G4075">
        <v>0</v>
      </c>
      <c r="H4075">
        <v>0</v>
      </c>
      <c r="I4075">
        <v>0</v>
      </c>
      <c r="J4075">
        <v>18</v>
      </c>
      <c r="K4075">
        <v>2</v>
      </c>
      <c r="L4075">
        <v>15</v>
      </c>
      <c r="M4075">
        <v>4</v>
      </c>
      <c r="N4075">
        <v>1</v>
      </c>
      <c r="O4075">
        <v>0</v>
      </c>
      <c r="P4075">
        <v>0</v>
      </c>
      <c r="Q4075">
        <v>0</v>
      </c>
      <c r="R4075">
        <v>248</v>
      </c>
      <c r="S4075">
        <v>0</v>
      </c>
      <c r="T4075">
        <v>89</v>
      </c>
      <c r="U4075">
        <v>21</v>
      </c>
      <c r="V4075">
        <v>4</v>
      </c>
      <c r="W4075">
        <v>750</v>
      </c>
      <c r="X4075">
        <v>0</v>
      </c>
      <c r="Y4075">
        <v>60</v>
      </c>
      <c r="Z4075">
        <v>135</v>
      </c>
      <c r="AA4075">
        <v>12</v>
      </c>
      <c r="AB4075">
        <v>654</v>
      </c>
      <c r="AC4075">
        <v>42</v>
      </c>
      <c r="AD4075">
        <v>13</v>
      </c>
      <c r="AE4075">
        <v>150</v>
      </c>
      <c r="AF4075">
        <v>39</v>
      </c>
      <c r="AG4075">
        <v>125</v>
      </c>
      <c r="AH4075">
        <v>0</v>
      </c>
      <c r="AI4075">
        <v>3</v>
      </c>
      <c r="AJ4075">
        <v>19</v>
      </c>
      <c r="AK4075">
        <v>1</v>
      </c>
      <c r="AL4075">
        <v>10</v>
      </c>
      <c r="AM4075">
        <v>0</v>
      </c>
      <c r="AN4075">
        <v>2</v>
      </c>
      <c r="AO4075">
        <v>0</v>
      </c>
      <c r="AP4075">
        <v>0</v>
      </c>
      <c r="AQ4075">
        <v>0</v>
      </c>
      <c r="AR4075">
        <v>0</v>
      </c>
      <c r="AS4075">
        <v>0</v>
      </c>
      <c r="AT4075">
        <v>0</v>
      </c>
      <c r="AU4075">
        <v>0</v>
      </c>
      <c r="AV4075">
        <v>0</v>
      </c>
      <c r="AW4075">
        <v>0</v>
      </c>
      <c r="AX4075">
        <v>0</v>
      </c>
      <c r="AY4075">
        <v>0</v>
      </c>
      <c r="AZ4075">
        <v>0</v>
      </c>
      <c r="BA4075">
        <v>0</v>
      </c>
      <c r="BB4075">
        <v>6</v>
      </c>
      <c r="BC4075">
        <v>11</v>
      </c>
      <c r="BD4075">
        <v>0</v>
      </c>
      <c r="BE4075">
        <v>4</v>
      </c>
      <c r="BF4075">
        <v>1</v>
      </c>
      <c r="BG4075" s="20"/>
      <c r="BH4075" s="20"/>
      <c r="BI4075" s="20"/>
      <c r="BJ4075" s="20"/>
      <c r="BK4075" s="20"/>
      <c r="BL4075" s="20"/>
      <c r="BM4075" s="20"/>
      <c r="BN4075" s="20"/>
      <c r="BO4075" s="20"/>
      <c r="BP4075" s="20"/>
      <c r="BQ4075" s="20"/>
      <c r="BR4075" s="20"/>
      <c r="BS4075" s="20"/>
      <c r="BT4075" s="20"/>
      <c r="BU4075" s="20"/>
      <c r="BV4075" s="20"/>
    </row>
    <row r="4076" spans="1:74" x14ac:dyDescent="0.25">
      <c r="A4076" s="20" t="s">
        <v>501</v>
      </c>
      <c r="B4076" s="20" t="s">
        <v>509</v>
      </c>
      <c r="C4076" s="20" t="s">
        <v>725</v>
      </c>
      <c r="D4076" s="1">
        <v>44507</v>
      </c>
      <c r="E4076">
        <v>76</v>
      </c>
      <c r="F4076">
        <v>0</v>
      </c>
      <c r="G4076">
        <v>0</v>
      </c>
      <c r="H4076">
        <v>0</v>
      </c>
      <c r="I4076">
        <v>0</v>
      </c>
      <c r="J4076">
        <v>22</v>
      </c>
      <c r="K4076">
        <v>2</v>
      </c>
      <c r="L4076">
        <v>14</v>
      </c>
      <c r="M4076">
        <v>4</v>
      </c>
      <c r="N4076">
        <v>1</v>
      </c>
      <c r="O4076">
        <v>0</v>
      </c>
      <c r="P4076">
        <v>0</v>
      </c>
      <c r="Q4076">
        <v>0</v>
      </c>
      <c r="R4076">
        <v>247</v>
      </c>
      <c r="S4076">
        <v>107</v>
      </c>
      <c r="T4076">
        <v>6</v>
      </c>
      <c r="U4076">
        <v>21</v>
      </c>
      <c r="V4076">
        <v>3</v>
      </c>
      <c r="W4076">
        <v>753</v>
      </c>
      <c r="X4076">
        <v>86</v>
      </c>
      <c r="Y4076">
        <v>12</v>
      </c>
      <c r="Z4076">
        <v>137</v>
      </c>
      <c r="AA4076">
        <v>14</v>
      </c>
      <c r="AB4076">
        <v>656</v>
      </c>
      <c r="AC4076">
        <v>55</v>
      </c>
      <c r="AD4076">
        <v>12</v>
      </c>
      <c r="AE4076">
        <v>150</v>
      </c>
      <c r="AF4076">
        <v>38</v>
      </c>
      <c r="AG4076">
        <v>127</v>
      </c>
      <c r="AH4076">
        <v>3</v>
      </c>
      <c r="AI4076">
        <v>4</v>
      </c>
      <c r="AJ4076">
        <v>19</v>
      </c>
      <c r="AK4076">
        <v>1</v>
      </c>
      <c r="AL4076">
        <v>11</v>
      </c>
      <c r="AM4076">
        <v>3</v>
      </c>
      <c r="AN4076">
        <v>1</v>
      </c>
      <c r="AO4076">
        <v>0</v>
      </c>
      <c r="AP4076">
        <v>0</v>
      </c>
      <c r="AQ4076">
        <v>0</v>
      </c>
      <c r="AR4076">
        <v>0</v>
      </c>
      <c r="AS4076">
        <v>0</v>
      </c>
      <c r="AT4076">
        <v>0</v>
      </c>
      <c r="AU4076">
        <v>0</v>
      </c>
      <c r="AV4076">
        <v>0</v>
      </c>
      <c r="AW4076">
        <v>0</v>
      </c>
      <c r="AX4076">
        <v>0</v>
      </c>
      <c r="AY4076">
        <v>0</v>
      </c>
      <c r="AZ4076">
        <v>0</v>
      </c>
      <c r="BA4076">
        <v>0</v>
      </c>
      <c r="BB4076">
        <v>0</v>
      </c>
      <c r="BC4076">
        <v>0</v>
      </c>
      <c r="BD4076">
        <v>0</v>
      </c>
      <c r="BE4076">
        <v>0</v>
      </c>
      <c r="BF4076">
        <v>0</v>
      </c>
      <c r="BG4076" s="20">
        <v>0</v>
      </c>
      <c r="BH4076" s="20">
        <v>0</v>
      </c>
      <c r="BI4076" s="20">
        <v>56</v>
      </c>
      <c r="BJ4076" s="20">
        <v>1</v>
      </c>
      <c r="BK4076" s="20">
        <v>211</v>
      </c>
      <c r="BL4076" s="20">
        <v>549</v>
      </c>
      <c r="BM4076" s="20">
        <v>432</v>
      </c>
      <c r="BN4076" s="20">
        <v>98</v>
      </c>
      <c r="BO4076" s="20">
        <v>10</v>
      </c>
      <c r="BP4076" s="20"/>
      <c r="BQ4076" s="20"/>
      <c r="BR4076" s="20"/>
      <c r="BS4076" s="20"/>
      <c r="BT4076" s="20"/>
      <c r="BU4076" s="20"/>
      <c r="BV4076" s="20"/>
    </row>
    <row r="4077" spans="1:74" x14ac:dyDescent="0.25">
      <c r="A4077" s="20" t="s">
        <v>501</v>
      </c>
      <c r="B4077" s="20" t="s">
        <v>509</v>
      </c>
      <c r="C4077" s="20" t="s">
        <v>725</v>
      </c>
      <c r="D4077" s="1">
        <v>44514</v>
      </c>
      <c r="E4077">
        <v>77</v>
      </c>
      <c r="F4077">
        <v>0</v>
      </c>
      <c r="G4077">
        <v>0</v>
      </c>
      <c r="H4077">
        <v>0</v>
      </c>
      <c r="I4077">
        <v>0</v>
      </c>
      <c r="J4077">
        <v>27</v>
      </c>
      <c r="K4077">
        <v>2</v>
      </c>
      <c r="L4077">
        <v>13</v>
      </c>
      <c r="M4077">
        <v>4</v>
      </c>
      <c r="N4077">
        <v>1</v>
      </c>
      <c r="O4077">
        <v>0</v>
      </c>
      <c r="P4077">
        <v>0</v>
      </c>
      <c r="Q4077">
        <v>0</v>
      </c>
      <c r="R4077">
        <v>246</v>
      </c>
      <c r="S4077">
        <v>122</v>
      </c>
      <c r="T4077">
        <v>6</v>
      </c>
      <c r="U4077">
        <v>21</v>
      </c>
      <c r="V4077">
        <v>3</v>
      </c>
      <c r="W4077">
        <v>753</v>
      </c>
      <c r="X4077">
        <v>139</v>
      </c>
      <c r="Y4077">
        <v>12</v>
      </c>
      <c r="Z4077">
        <v>133</v>
      </c>
      <c r="AA4077">
        <v>13</v>
      </c>
      <c r="AB4077">
        <v>654</v>
      </c>
      <c r="AC4077">
        <v>73</v>
      </c>
      <c r="AD4077">
        <v>12</v>
      </c>
      <c r="AE4077">
        <v>148</v>
      </c>
      <c r="AF4077">
        <v>39</v>
      </c>
      <c r="AG4077">
        <v>127</v>
      </c>
      <c r="AH4077">
        <v>8</v>
      </c>
      <c r="AI4077">
        <v>5</v>
      </c>
      <c r="AJ4077">
        <v>19</v>
      </c>
      <c r="AK4077">
        <v>1</v>
      </c>
      <c r="AL4077">
        <v>11</v>
      </c>
      <c r="AM4077">
        <v>3</v>
      </c>
      <c r="AN4077">
        <v>1</v>
      </c>
      <c r="AO4077">
        <v>0</v>
      </c>
      <c r="AP4077">
        <v>0</v>
      </c>
      <c r="AQ4077">
        <v>0</v>
      </c>
      <c r="AR4077">
        <v>0</v>
      </c>
      <c r="AS4077">
        <v>0</v>
      </c>
      <c r="AT4077">
        <v>0</v>
      </c>
      <c r="AU4077">
        <v>0</v>
      </c>
      <c r="AV4077">
        <v>0</v>
      </c>
      <c r="AW4077">
        <v>0</v>
      </c>
      <c r="AX4077">
        <v>0</v>
      </c>
      <c r="AY4077">
        <v>0</v>
      </c>
      <c r="AZ4077">
        <v>0</v>
      </c>
      <c r="BA4077">
        <v>0</v>
      </c>
      <c r="BB4077">
        <v>0</v>
      </c>
      <c r="BC4077">
        <v>0</v>
      </c>
      <c r="BD4077">
        <v>0</v>
      </c>
      <c r="BE4077">
        <v>0</v>
      </c>
      <c r="BF4077">
        <v>0</v>
      </c>
      <c r="BG4077" s="20">
        <v>0</v>
      </c>
      <c r="BH4077" s="20">
        <v>0</v>
      </c>
      <c r="BI4077" s="20">
        <v>57</v>
      </c>
      <c r="BJ4077" s="20">
        <v>1</v>
      </c>
      <c r="BK4077" s="20">
        <v>212</v>
      </c>
      <c r="BL4077" s="20">
        <v>556</v>
      </c>
      <c r="BM4077" s="20">
        <v>431</v>
      </c>
      <c r="BN4077" s="20">
        <v>97</v>
      </c>
      <c r="BO4077" s="20">
        <v>10</v>
      </c>
      <c r="BP4077" s="20"/>
      <c r="BQ4077" s="20"/>
      <c r="BR4077" s="20"/>
      <c r="BS4077" s="20"/>
      <c r="BT4077" s="20"/>
      <c r="BU4077" s="20"/>
      <c r="BV4077" s="20"/>
    </row>
    <row r="4078" spans="1:74" x14ac:dyDescent="0.25">
      <c r="A4078" s="20" t="s">
        <v>501</v>
      </c>
      <c r="B4078" s="20" t="s">
        <v>509</v>
      </c>
      <c r="C4078" s="20" t="s">
        <v>725</v>
      </c>
      <c r="D4078" s="1">
        <v>44521</v>
      </c>
      <c r="E4078">
        <v>78</v>
      </c>
      <c r="F4078">
        <v>0</v>
      </c>
      <c r="G4078">
        <v>0</v>
      </c>
      <c r="H4078">
        <v>0</v>
      </c>
      <c r="I4078">
        <v>0</v>
      </c>
      <c r="J4078">
        <v>33</v>
      </c>
      <c r="K4078">
        <v>2</v>
      </c>
      <c r="L4078">
        <v>13</v>
      </c>
      <c r="M4078">
        <v>4</v>
      </c>
      <c r="N4078">
        <v>1</v>
      </c>
      <c r="O4078">
        <v>0</v>
      </c>
      <c r="P4078">
        <v>0</v>
      </c>
      <c r="Q4078">
        <v>0</v>
      </c>
      <c r="R4078">
        <v>243</v>
      </c>
      <c r="S4078">
        <v>127</v>
      </c>
      <c r="T4078">
        <v>6</v>
      </c>
      <c r="U4078">
        <v>21</v>
      </c>
      <c r="V4078">
        <v>3</v>
      </c>
      <c r="W4078">
        <v>759</v>
      </c>
      <c r="X4078">
        <v>185</v>
      </c>
      <c r="Y4078">
        <v>12</v>
      </c>
      <c r="Z4078">
        <v>130</v>
      </c>
      <c r="AA4078">
        <v>15</v>
      </c>
      <c r="AB4078">
        <v>653</v>
      </c>
      <c r="AC4078">
        <v>84</v>
      </c>
      <c r="AD4078">
        <v>12</v>
      </c>
      <c r="AE4078">
        <v>149</v>
      </c>
      <c r="AF4078">
        <v>39</v>
      </c>
      <c r="AG4078">
        <v>128</v>
      </c>
      <c r="AH4078">
        <v>12</v>
      </c>
      <c r="AI4078">
        <v>5</v>
      </c>
      <c r="AJ4078">
        <v>20</v>
      </c>
      <c r="AK4078">
        <v>1</v>
      </c>
      <c r="AL4078">
        <v>11</v>
      </c>
      <c r="AM4078">
        <v>3</v>
      </c>
      <c r="AN4078">
        <v>1</v>
      </c>
      <c r="AO4078">
        <v>0</v>
      </c>
      <c r="AP4078">
        <v>0</v>
      </c>
      <c r="AQ4078">
        <v>0</v>
      </c>
      <c r="AR4078">
        <v>0</v>
      </c>
      <c r="AS4078">
        <v>0</v>
      </c>
      <c r="AT4078">
        <v>0</v>
      </c>
      <c r="AU4078">
        <v>0</v>
      </c>
      <c r="AV4078">
        <v>0</v>
      </c>
      <c r="AW4078">
        <v>0</v>
      </c>
      <c r="AX4078">
        <v>0</v>
      </c>
      <c r="AY4078">
        <v>0</v>
      </c>
      <c r="AZ4078">
        <v>0</v>
      </c>
      <c r="BA4078">
        <v>0</v>
      </c>
      <c r="BB4078">
        <v>0</v>
      </c>
      <c r="BC4078">
        <v>0</v>
      </c>
      <c r="BD4078">
        <v>0</v>
      </c>
      <c r="BE4078">
        <v>0</v>
      </c>
      <c r="BF4078">
        <v>0</v>
      </c>
      <c r="BG4078" s="20">
        <v>0</v>
      </c>
      <c r="BH4078" s="20">
        <v>0</v>
      </c>
      <c r="BI4078" s="20">
        <v>58</v>
      </c>
      <c r="BJ4078" s="20">
        <v>1</v>
      </c>
      <c r="BK4078" s="20">
        <v>209</v>
      </c>
      <c r="BL4078" s="20">
        <v>563</v>
      </c>
      <c r="BM4078" s="20">
        <v>431</v>
      </c>
      <c r="BN4078" s="20">
        <v>98</v>
      </c>
      <c r="BO4078" s="20">
        <v>10</v>
      </c>
      <c r="BP4078" s="20"/>
      <c r="BQ4078" s="20"/>
      <c r="BR4078" s="20"/>
      <c r="BS4078" s="20"/>
      <c r="BT4078" s="20"/>
      <c r="BU4078" s="20"/>
      <c r="BV4078" s="20"/>
    </row>
    <row r="4079" spans="1:74" x14ac:dyDescent="0.25">
      <c r="A4079" s="20" t="s">
        <v>501</v>
      </c>
      <c r="B4079" s="20" t="s">
        <v>509</v>
      </c>
      <c r="C4079" s="20" t="s">
        <v>725</v>
      </c>
      <c r="D4079" s="1">
        <v>44528</v>
      </c>
      <c r="E4079">
        <v>80</v>
      </c>
      <c r="F4079">
        <v>0</v>
      </c>
      <c r="G4079">
        <v>0</v>
      </c>
      <c r="H4079">
        <v>0</v>
      </c>
      <c r="I4079">
        <v>0</v>
      </c>
      <c r="J4079">
        <v>37</v>
      </c>
      <c r="K4079">
        <v>2</v>
      </c>
      <c r="L4079">
        <v>13</v>
      </c>
      <c r="M4079">
        <v>4</v>
      </c>
      <c r="N4079">
        <v>1</v>
      </c>
      <c r="O4079">
        <v>0</v>
      </c>
      <c r="P4079">
        <v>0</v>
      </c>
      <c r="Q4079">
        <v>0</v>
      </c>
      <c r="R4079">
        <v>244</v>
      </c>
      <c r="S4079">
        <v>140</v>
      </c>
      <c r="T4079">
        <v>6</v>
      </c>
      <c r="U4079">
        <v>21</v>
      </c>
      <c r="V4079">
        <v>3</v>
      </c>
      <c r="W4079">
        <v>747</v>
      </c>
      <c r="X4079">
        <v>231</v>
      </c>
      <c r="Y4079">
        <v>12</v>
      </c>
      <c r="Z4079">
        <v>130</v>
      </c>
      <c r="AA4079">
        <v>16</v>
      </c>
      <c r="AB4079">
        <v>640</v>
      </c>
      <c r="AC4079">
        <v>107</v>
      </c>
      <c r="AD4079">
        <v>12</v>
      </c>
      <c r="AE4079">
        <v>146</v>
      </c>
      <c r="AF4079">
        <v>38</v>
      </c>
      <c r="AG4079">
        <v>126</v>
      </c>
      <c r="AH4079">
        <v>20</v>
      </c>
      <c r="AI4079">
        <v>5</v>
      </c>
      <c r="AJ4079">
        <v>20</v>
      </c>
      <c r="AK4079">
        <v>1</v>
      </c>
      <c r="AL4079">
        <v>10</v>
      </c>
      <c r="AM4079">
        <v>3</v>
      </c>
      <c r="AN4079">
        <v>1</v>
      </c>
      <c r="AO4079">
        <v>0</v>
      </c>
      <c r="AP4079">
        <v>0</v>
      </c>
      <c r="AQ4079">
        <v>0</v>
      </c>
      <c r="AR4079">
        <v>0</v>
      </c>
      <c r="AS4079">
        <v>0</v>
      </c>
      <c r="AT4079">
        <v>0</v>
      </c>
      <c r="AU4079">
        <v>0</v>
      </c>
      <c r="AV4079">
        <v>0</v>
      </c>
      <c r="AW4079">
        <v>0</v>
      </c>
      <c r="AX4079">
        <v>0</v>
      </c>
      <c r="AY4079">
        <v>0</v>
      </c>
      <c r="AZ4079">
        <v>0</v>
      </c>
      <c r="BA4079">
        <v>0</v>
      </c>
      <c r="BB4079">
        <v>0</v>
      </c>
      <c r="BC4079">
        <v>0</v>
      </c>
      <c r="BD4079">
        <v>0</v>
      </c>
      <c r="BE4079">
        <v>0</v>
      </c>
      <c r="BF4079">
        <v>0</v>
      </c>
      <c r="BG4079" s="20">
        <v>0</v>
      </c>
      <c r="BH4079" s="20">
        <v>0</v>
      </c>
      <c r="BI4079" s="20">
        <v>60</v>
      </c>
      <c r="BJ4079" s="20">
        <v>1</v>
      </c>
      <c r="BK4079" s="20">
        <v>210</v>
      </c>
      <c r="BL4079" s="20">
        <v>553</v>
      </c>
      <c r="BM4079" s="20">
        <v>424</v>
      </c>
      <c r="BN4079" s="20">
        <v>96</v>
      </c>
      <c r="BO4079" s="20">
        <v>9</v>
      </c>
      <c r="BP4079" s="20"/>
      <c r="BQ4079" s="20"/>
      <c r="BR4079" s="20"/>
      <c r="BS4079" s="20"/>
      <c r="BT4079" s="20"/>
      <c r="BU4079" s="20"/>
      <c r="BV4079" s="20"/>
    </row>
    <row r="4080" spans="1:74" x14ac:dyDescent="0.25">
      <c r="A4080" s="20" t="s">
        <v>501</v>
      </c>
      <c r="B4080" s="20" t="s">
        <v>509</v>
      </c>
      <c r="C4080" s="20" t="s">
        <v>725</v>
      </c>
      <c r="D4080" s="1">
        <v>44535</v>
      </c>
      <c r="E4080">
        <v>81</v>
      </c>
      <c r="F4080">
        <v>0</v>
      </c>
      <c r="G4080">
        <v>0</v>
      </c>
      <c r="H4080">
        <v>0</v>
      </c>
      <c r="I4080">
        <v>0</v>
      </c>
      <c r="J4080">
        <v>38</v>
      </c>
      <c r="K4080">
        <v>2</v>
      </c>
      <c r="L4080">
        <v>13</v>
      </c>
      <c r="M4080">
        <v>4</v>
      </c>
      <c r="N4080">
        <v>1</v>
      </c>
      <c r="O4080">
        <v>0</v>
      </c>
      <c r="P4080">
        <v>0</v>
      </c>
      <c r="Q4080">
        <v>0</v>
      </c>
      <c r="R4080">
        <v>243</v>
      </c>
      <c r="S4080">
        <v>148</v>
      </c>
      <c r="T4080">
        <v>6</v>
      </c>
      <c r="U4080">
        <v>21</v>
      </c>
      <c r="V4080">
        <v>3</v>
      </c>
      <c r="W4080">
        <v>749</v>
      </c>
      <c r="X4080">
        <v>266</v>
      </c>
      <c r="Y4080">
        <v>12</v>
      </c>
      <c r="Z4080">
        <v>128</v>
      </c>
      <c r="AA4080">
        <v>15</v>
      </c>
      <c r="AB4080">
        <v>641</v>
      </c>
      <c r="AC4080">
        <v>127</v>
      </c>
      <c r="AD4080">
        <v>12</v>
      </c>
      <c r="AE4080">
        <v>147</v>
      </c>
      <c r="AF4080">
        <v>39</v>
      </c>
      <c r="AG4080">
        <v>127</v>
      </c>
      <c r="AH4080">
        <v>27</v>
      </c>
      <c r="AI4080">
        <v>5</v>
      </c>
      <c r="AJ4080">
        <v>19</v>
      </c>
      <c r="AK4080">
        <v>1</v>
      </c>
      <c r="AL4080">
        <v>10</v>
      </c>
      <c r="AM4080">
        <v>6</v>
      </c>
      <c r="AN4080">
        <v>1</v>
      </c>
      <c r="AO4080">
        <v>0</v>
      </c>
      <c r="AP4080">
        <v>0</v>
      </c>
      <c r="AQ4080">
        <v>0</v>
      </c>
      <c r="AR4080">
        <v>0</v>
      </c>
      <c r="AS4080">
        <v>0</v>
      </c>
      <c r="AT4080">
        <v>0</v>
      </c>
      <c r="AU4080">
        <v>0</v>
      </c>
      <c r="AV4080">
        <v>0</v>
      </c>
      <c r="AW4080">
        <v>0</v>
      </c>
      <c r="AX4080">
        <v>0</v>
      </c>
      <c r="AY4080">
        <v>0</v>
      </c>
      <c r="AZ4080">
        <v>0</v>
      </c>
      <c r="BA4080">
        <v>0</v>
      </c>
      <c r="BB4080">
        <v>0</v>
      </c>
      <c r="BC4080">
        <v>0</v>
      </c>
      <c r="BD4080">
        <v>0</v>
      </c>
      <c r="BE4080">
        <v>0</v>
      </c>
      <c r="BF4080">
        <v>0</v>
      </c>
      <c r="BG4080" s="20">
        <v>0</v>
      </c>
      <c r="BH4080" s="20">
        <v>0</v>
      </c>
      <c r="BI4080" s="20">
        <v>60</v>
      </c>
      <c r="BJ4080" s="20">
        <v>1</v>
      </c>
      <c r="BK4080" s="20">
        <v>209</v>
      </c>
      <c r="BL4080" s="20">
        <v>558</v>
      </c>
      <c r="BM4080" s="20">
        <v>425</v>
      </c>
      <c r="BN4080" s="20">
        <v>98</v>
      </c>
      <c r="BO4080" s="20">
        <v>9</v>
      </c>
      <c r="BP4080" s="20"/>
      <c r="BQ4080" s="20"/>
      <c r="BR4080" s="20"/>
      <c r="BS4080" s="20"/>
      <c r="BT4080" s="20"/>
      <c r="BU4080" s="20"/>
      <c r="BV4080" s="20"/>
    </row>
    <row r="4081" spans="1:74" x14ac:dyDescent="0.25">
      <c r="A4081" s="20" t="s">
        <v>501</v>
      </c>
      <c r="B4081" s="20" t="s">
        <v>509</v>
      </c>
      <c r="C4081" s="20" t="s">
        <v>725</v>
      </c>
      <c r="D4081" s="1">
        <v>44542</v>
      </c>
      <c r="E4081">
        <v>81</v>
      </c>
      <c r="F4081">
        <v>0</v>
      </c>
      <c r="G4081">
        <v>0</v>
      </c>
      <c r="H4081">
        <v>0</v>
      </c>
      <c r="I4081">
        <v>0</v>
      </c>
      <c r="J4081">
        <v>43</v>
      </c>
      <c r="K4081">
        <v>1</v>
      </c>
      <c r="L4081">
        <v>13</v>
      </c>
      <c r="M4081">
        <v>4</v>
      </c>
      <c r="N4081">
        <v>1</v>
      </c>
      <c r="O4081">
        <v>0</v>
      </c>
      <c r="P4081">
        <v>0</v>
      </c>
      <c r="Q4081">
        <v>0</v>
      </c>
      <c r="R4081">
        <v>243</v>
      </c>
      <c r="S4081">
        <v>152</v>
      </c>
      <c r="T4081">
        <v>6</v>
      </c>
      <c r="U4081">
        <v>22</v>
      </c>
      <c r="V4081">
        <v>3</v>
      </c>
      <c r="W4081">
        <v>750</v>
      </c>
      <c r="X4081">
        <v>289</v>
      </c>
      <c r="Y4081">
        <v>13</v>
      </c>
      <c r="Z4081">
        <v>126</v>
      </c>
      <c r="AA4081">
        <v>15</v>
      </c>
      <c r="AB4081">
        <v>642</v>
      </c>
      <c r="AC4081">
        <v>161</v>
      </c>
      <c r="AD4081">
        <v>11</v>
      </c>
      <c r="AE4081">
        <v>146</v>
      </c>
      <c r="AF4081">
        <v>40</v>
      </c>
      <c r="AG4081">
        <v>127</v>
      </c>
      <c r="AH4081">
        <v>36</v>
      </c>
      <c r="AI4081">
        <v>5</v>
      </c>
      <c r="AJ4081">
        <v>19</v>
      </c>
      <c r="AK4081">
        <v>1</v>
      </c>
      <c r="AL4081">
        <v>10</v>
      </c>
      <c r="AM4081">
        <v>6</v>
      </c>
      <c r="AN4081">
        <v>1</v>
      </c>
      <c r="AO4081">
        <v>0</v>
      </c>
      <c r="AP4081">
        <v>0</v>
      </c>
      <c r="AQ4081">
        <v>0</v>
      </c>
      <c r="AR4081">
        <v>0</v>
      </c>
      <c r="AS4081">
        <v>0</v>
      </c>
      <c r="AT4081">
        <v>0</v>
      </c>
      <c r="AU4081">
        <v>0</v>
      </c>
      <c r="AV4081">
        <v>0</v>
      </c>
      <c r="AW4081">
        <v>0</v>
      </c>
      <c r="AX4081">
        <v>0</v>
      </c>
      <c r="AY4081">
        <v>0</v>
      </c>
      <c r="AZ4081">
        <v>0</v>
      </c>
      <c r="BA4081">
        <v>0</v>
      </c>
      <c r="BB4081">
        <v>0</v>
      </c>
      <c r="BC4081">
        <v>0</v>
      </c>
      <c r="BD4081">
        <v>0</v>
      </c>
      <c r="BE4081">
        <v>0</v>
      </c>
      <c r="BF4081">
        <v>0</v>
      </c>
      <c r="BG4081" s="20">
        <v>0</v>
      </c>
      <c r="BH4081" s="20">
        <v>0</v>
      </c>
      <c r="BI4081" s="20">
        <v>60</v>
      </c>
      <c r="BJ4081" s="20">
        <v>1</v>
      </c>
      <c r="BK4081" s="20">
        <v>208</v>
      </c>
      <c r="BL4081" s="20">
        <v>561</v>
      </c>
      <c r="BM4081" s="20">
        <v>426</v>
      </c>
      <c r="BN4081" s="20">
        <v>98</v>
      </c>
      <c r="BO4081" s="20">
        <v>9</v>
      </c>
      <c r="BP4081" s="20"/>
      <c r="BQ4081" s="20"/>
      <c r="BR4081" s="20"/>
      <c r="BS4081" s="20"/>
      <c r="BT4081" s="20"/>
      <c r="BU4081" s="20"/>
      <c r="BV4081" s="20"/>
    </row>
    <row r="4082" spans="1:74" x14ac:dyDescent="0.25">
      <c r="A4082" s="20" t="s">
        <v>501</v>
      </c>
      <c r="B4082" s="20" t="s">
        <v>509</v>
      </c>
      <c r="C4082" s="20" t="s">
        <v>725</v>
      </c>
      <c r="D4082" s="1">
        <v>44549</v>
      </c>
      <c r="E4082">
        <v>81</v>
      </c>
      <c r="F4082">
        <v>0</v>
      </c>
      <c r="G4082">
        <v>0</v>
      </c>
      <c r="H4082">
        <v>0</v>
      </c>
      <c r="I4082">
        <v>0</v>
      </c>
      <c r="J4082">
        <v>44</v>
      </c>
      <c r="K4082">
        <v>1</v>
      </c>
      <c r="L4082">
        <v>12</v>
      </c>
      <c r="M4082">
        <v>4</v>
      </c>
      <c r="N4082">
        <v>1</v>
      </c>
      <c r="O4082">
        <v>1</v>
      </c>
      <c r="P4082">
        <v>0</v>
      </c>
      <c r="Q4082">
        <v>0</v>
      </c>
      <c r="R4082">
        <v>242</v>
      </c>
      <c r="S4082">
        <v>156</v>
      </c>
      <c r="T4082">
        <v>5</v>
      </c>
      <c r="U4082">
        <v>22</v>
      </c>
      <c r="V4082">
        <v>3</v>
      </c>
      <c r="W4082">
        <v>750</v>
      </c>
      <c r="X4082">
        <v>319</v>
      </c>
      <c r="Y4082">
        <v>13</v>
      </c>
      <c r="Z4082">
        <v>125</v>
      </c>
      <c r="AA4082">
        <v>15</v>
      </c>
      <c r="AB4082">
        <v>643</v>
      </c>
      <c r="AC4082">
        <v>196</v>
      </c>
      <c r="AD4082">
        <v>11</v>
      </c>
      <c r="AE4082">
        <v>145</v>
      </c>
      <c r="AF4082">
        <v>40</v>
      </c>
      <c r="AG4082">
        <v>128</v>
      </c>
      <c r="AH4082">
        <v>46</v>
      </c>
      <c r="AI4082">
        <v>5</v>
      </c>
      <c r="AJ4082">
        <v>19</v>
      </c>
      <c r="AK4082">
        <v>1</v>
      </c>
      <c r="AL4082">
        <v>10</v>
      </c>
      <c r="AM4082">
        <v>6</v>
      </c>
      <c r="AN4082">
        <v>1</v>
      </c>
      <c r="AO4082">
        <v>0</v>
      </c>
      <c r="AP4082">
        <v>0</v>
      </c>
      <c r="AQ4082">
        <v>0</v>
      </c>
      <c r="AR4082">
        <v>0</v>
      </c>
      <c r="AS4082">
        <v>0</v>
      </c>
      <c r="AT4082">
        <v>0</v>
      </c>
      <c r="AU4082">
        <v>0</v>
      </c>
      <c r="AV4082">
        <v>0</v>
      </c>
      <c r="AW4082">
        <v>0</v>
      </c>
      <c r="AX4082">
        <v>0</v>
      </c>
      <c r="AY4082">
        <v>0</v>
      </c>
      <c r="AZ4082">
        <v>0</v>
      </c>
      <c r="BA4082">
        <v>0</v>
      </c>
      <c r="BB4082">
        <v>0</v>
      </c>
      <c r="BC4082">
        <v>0</v>
      </c>
      <c r="BD4082">
        <v>0</v>
      </c>
      <c r="BE4082">
        <v>0</v>
      </c>
      <c r="BF4082">
        <v>0</v>
      </c>
      <c r="BG4082" s="20">
        <v>0</v>
      </c>
      <c r="BH4082" s="20">
        <v>0</v>
      </c>
      <c r="BI4082" s="20">
        <v>60</v>
      </c>
      <c r="BJ4082" s="20">
        <v>1</v>
      </c>
      <c r="BK4082" s="20">
        <v>209</v>
      </c>
      <c r="BL4082" s="20">
        <v>567</v>
      </c>
      <c r="BM4082" s="20">
        <v>428</v>
      </c>
      <c r="BN4082" s="20">
        <v>99</v>
      </c>
      <c r="BO4082" s="20">
        <v>9</v>
      </c>
      <c r="BP4082" s="20">
        <v>4472</v>
      </c>
      <c r="BQ4082" s="20">
        <v>825</v>
      </c>
      <c r="BR4082" s="20">
        <v>0</v>
      </c>
      <c r="BS4082" s="20">
        <v>79</v>
      </c>
      <c r="BT4082" s="20">
        <v>1401</v>
      </c>
      <c r="BU4082" s="20">
        <v>313</v>
      </c>
      <c r="BV4082" s="20">
        <v>2508</v>
      </c>
    </row>
    <row r="4083" spans="1:74" x14ac:dyDescent="0.25">
      <c r="A4083" s="20" t="s">
        <v>501</v>
      </c>
      <c r="B4083" s="20" t="s">
        <v>509</v>
      </c>
      <c r="C4083" s="20" t="s">
        <v>725</v>
      </c>
      <c r="D4083" s="1">
        <v>44558</v>
      </c>
      <c r="E4083">
        <v>82</v>
      </c>
      <c r="F4083">
        <v>0</v>
      </c>
      <c r="G4083">
        <v>0</v>
      </c>
      <c r="H4083">
        <v>0</v>
      </c>
      <c r="I4083">
        <v>0</v>
      </c>
      <c r="J4083">
        <v>46</v>
      </c>
      <c r="K4083">
        <v>1</v>
      </c>
      <c r="L4083">
        <v>12</v>
      </c>
      <c r="M4083">
        <v>4</v>
      </c>
      <c r="N4083">
        <v>1</v>
      </c>
      <c r="O4083">
        <v>1</v>
      </c>
      <c r="P4083">
        <v>0</v>
      </c>
      <c r="Q4083">
        <v>0</v>
      </c>
      <c r="R4083">
        <v>243</v>
      </c>
      <c r="S4083">
        <v>171</v>
      </c>
      <c r="T4083">
        <v>5</v>
      </c>
      <c r="U4083">
        <v>21</v>
      </c>
      <c r="V4083">
        <v>3</v>
      </c>
      <c r="W4083">
        <v>749</v>
      </c>
      <c r="X4083">
        <v>349</v>
      </c>
      <c r="Y4083">
        <v>14</v>
      </c>
      <c r="Z4083">
        <v>124</v>
      </c>
      <c r="AA4083">
        <v>14</v>
      </c>
      <c r="AB4083">
        <v>645</v>
      </c>
      <c r="AC4083">
        <v>232</v>
      </c>
      <c r="AD4083">
        <v>11</v>
      </c>
      <c r="AE4083">
        <v>144</v>
      </c>
      <c r="AF4083">
        <v>39</v>
      </c>
      <c r="AG4083">
        <v>129</v>
      </c>
      <c r="AH4083">
        <v>57</v>
      </c>
      <c r="AI4083">
        <v>5</v>
      </c>
      <c r="AJ4083">
        <v>19</v>
      </c>
      <c r="AK4083">
        <v>1</v>
      </c>
      <c r="AL4083">
        <v>10</v>
      </c>
      <c r="AM4083">
        <v>7</v>
      </c>
      <c r="AN4083">
        <v>1</v>
      </c>
      <c r="AO4083">
        <v>0</v>
      </c>
      <c r="AP4083">
        <v>0</v>
      </c>
      <c r="AQ4083">
        <v>0</v>
      </c>
      <c r="AR4083">
        <v>0</v>
      </c>
      <c r="AS4083">
        <v>0</v>
      </c>
      <c r="AT4083">
        <v>0</v>
      </c>
      <c r="AU4083">
        <v>0</v>
      </c>
      <c r="AV4083">
        <v>0</v>
      </c>
      <c r="AW4083">
        <v>0</v>
      </c>
      <c r="AX4083">
        <v>0</v>
      </c>
      <c r="AY4083">
        <v>0</v>
      </c>
      <c r="AZ4083">
        <v>0</v>
      </c>
      <c r="BA4083">
        <v>0</v>
      </c>
      <c r="BB4083">
        <v>0</v>
      </c>
      <c r="BC4083">
        <v>0</v>
      </c>
      <c r="BD4083">
        <v>0</v>
      </c>
      <c r="BE4083">
        <v>0</v>
      </c>
      <c r="BF4083">
        <v>0</v>
      </c>
      <c r="BG4083" s="20">
        <v>0</v>
      </c>
      <c r="BH4083" s="20">
        <v>0</v>
      </c>
      <c r="BI4083" s="20">
        <v>60</v>
      </c>
      <c r="BJ4083" s="20">
        <v>1</v>
      </c>
      <c r="BK4083" s="20">
        <v>211</v>
      </c>
      <c r="BL4083" s="20">
        <v>566</v>
      </c>
      <c r="BM4083" s="20">
        <v>428</v>
      </c>
      <c r="BN4083" s="20">
        <v>100</v>
      </c>
      <c r="BO4083" s="20">
        <v>9</v>
      </c>
      <c r="BP4083" s="20">
        <v>4481</v>
      </c>
      <c r="BQ4083" s="20">
        <v>1161</v>
      </c>
      <c r="BR4083" s="20">
        <v>0</v>
      </c>
      <c r="BS4083" s="20">
        <v>77</v>
      </c>
      <c r="BT4083" s="20">
        <v>1396</v>
      </c>
      <c r="BU4083" s="20">
        <v>313</v>
      </c>
      <c r="BV4083" s="20">
        <v>2521</v>
      </c>
    </row>
    <row r="4084" spans="1:74" x14ac:dyDescent="0.25">
      <c r="A4084" s="20" t="s">
        <v>501</v>
      </c>
      <c r="B4084" s="20" t="s">
        <v>509</v>
      </c>
      <c r="C4084" s="20" t="s">
        <v>725</v>
      </c>
      <c r="D4084" s="1">
        <v>44564</v>
      </c>
      <c r="E4084">
        <v>82</v>
      </c>
      <c r="F4084">
        <v>0</v>
      </c>
      <c r="G4084">
        <v>0</v>
      </c>
      <c r="H4084">
        <v>0</v>
      </c>
      <c r="I4084">
        <v>0</v>
      </c>
      <c r="J4084">
        <v>46</v>
      </c>
      <c r="K4084">
        <v>1</v>
      </c>
      <c r="L4084">
        <v>12</v>
      </c>
      <c r="M4084">
        <v>4</v>
      </c>
      <c r="N4084">
        <v>1</v>
      </c>
      <c r="O4084">
        <v>1</v>
      </c>
      <c r="P4084">
        <v>0</v>
      </c>
      <c r="Q4084">
        <v>0</v>
      </c>
      <c r="R4084">
        <v>245</v>
      </c>
      <c r="S4084">
        <v>172</v>
      </c>
      <c r="T4084">
        <v>5</v>
      </c>
      <c r="U4084">
        <v>21</v>
      </c>
      <c r="V4084">
        <v>3</v>
      </c>
      <c r="W4084">
        <v>747</v>
      </c>
      <c r="X4084">
        <v>358</v>
      </c>
      <c r="Y4084">
        <v>14</v>
      </c>
      <c r="Z4084">
        <v>122</v>
      </c>
      <c r="AA4084">
        <v>14</v>
      </c>
      <c r="AB4084">
        <v>648</v>
      </c>
      <c r="AC4084">
        <v>251</v>
      </c>
      <c r="AD4084">
        <v>11</v>
      </c>
      <c r="AE4084">
        <v>145</v>
      </c>
      <c r="AF4084">
        <v>38</v>
      </c>
      <c r="AG4084">
        <v>130</v>
      </c>
      <c r="AH4084">
        <v>60</v>
      </c>
      <c r="AI4084">
        <v>5</v>
      </c>
      <c r="AJ4084">
        <v>17</v>
      </c>
      <c r="AK4084">
        <v>2</v>
      </c>
      <c r="AL4084">
        <v>10</v>
      </c>
      <c r="AM4084">
        <v>7</v>
      </c>
      <c r="AN4084">
        <v>1</v>
      </c>
      <c r="AO4084">
        <v>0</v>
      </c>
      <c r="AP4084">
        <v>0</v>
      </c>
      <c r="AQ4084">
        <v>0</v>
      </c>
      <c r="AR4084">
        <v>0</v>
      </c>
      <c r="AS4084">
        <v>0</v>
      </c>
      <c r="AT4084">
        <v>0</v>
      </c>
      <c r="AU4084">
        <v>0</v>
      </c>
      <c r="AV4084">
        <v>0</v>
      </c>
      <c r="AW4084">
        <v>0</v>
      </c>
      <c r="AX4084">
        <v>0</v>
      </c>
      <c r="AY4084">
        <v>0</v>
      </c>
      <c r="AZ4084">
        <v>0</v>
      </c>
      <c r="BA4084">
        <v>0</v>
      </c>
      <c r="BB4084">
        <v>0</v>
      </c>
      <c r="BC4084">
        <v>0</v>
      </c>
      <c r="BD4084">
        <v>0</v>
      </c>
      <c r="BE4084">
        <v>0</v>
      </c>
      <c r="BF4084">
        <v>0</v>
      </c>
      <c r="BG4084" s="20">
        <v>0</v>
      </c>
      <c r="BH4084" s="20">
        <v>0</v>
      </c>
      <c r="BI4084" s="20">
        <v>60</v>
      </c>
      <c r="BJ4084" s="20">
        <v>1</v>
      </c>
      <c r="BK4084" s="20">
        <v>212</v>
      </c>
      <c r="BL4084" s="20">
        <v>567</v>
      </c>
      <c r="BM4084" s="20">
        <v>431</v>
      </c>
      <c r="BN4084" s="20">
        <v>100</v>
      </c>
      <c r="BO4084" s="20">
        <v>9</v>
      </c>
      <c r="BP4084" s="20">
        <v>4492</v>
      </c>
      <c r="BQ4084" s="20">
        <v>1233</v>
      </c>
      <c r="BR4084" s="20">
        <v>0</v>
      </c>
      <c r="BS4084" s="20">
        <v>77</v>
      </c>
      <c r="BT4084" s="20">
        <v>1383</v>
      </c>
      <c r="BU4084" s="20">
        <v>316</v>
      </c>
      <c r="BV4084" s="20">
        <v>2531</v>
      </c>
    </row>
    <row r="4085" spans="1:74" x14ac:dyDescent="0.25">
      <c r="A4085" s="20" t="s">
        <v>501</v>
      </c>
      <c r="B4085" s="20" t="s">
        <v>509</v>
      </c>
      <c r="C4085" s="20" t="s">
        <v>725</v>
      </c>
      <c r="D4085" s="1">
        <v>44570</v>
      </c>
      <c r="E4085">
        <v>83</v>
      </c>
      <c r="F4085">
        <v>0</v>
      </c>
      <c r="G4085">
        <v>0</v>
      </c>
      <c r="H4085">
        <v>0</v>
      </c>
      <c r="I4085">
        <v>0</v>
      </c>
      <c r="J4085">
        <v>46</v>
      </c>
      <c r="K4085">
        <v>1</v>
      </c>
      <c r="L4085">
        <v>12</v>
      </c>
      <c r="M4085">
        <v>4</v>
      </c>
      <c r="N4085">
        <v>1</v>
      </c>
      <c r="O4085">
        <v>1</v>
      </c>
      <c r="P4085">
        <v>0</v>
      </c>
      <c r="Q4085">
        <v>0</v>
      </c>
      <c r="R4085">
        <v>245</v>
      </c>
      <c r="S4085">
        <v>174</v>
      </c>
      <c r="T4085">
        <v>4</v>
      </c>
      <c r="U4085">
        <v>21</v>
      </c>
      <c r="V4085">
        <v>3</v>
      </c>
      <c r="W4085">
        <v>746</v>
      </c>
      <c r="X4085">
        <v>363</v>
      </c>
      <c r="Y4085">
        <v>14</v>
      </c>
      <c r="Z4085">
        <v>121</v>
      </c>
      <c r="AA4085">
        <v>13</v>
      </c>
      <c r="AB4085">
        <v>646</v>
      </c>
      <c r="AC4085">
        <v>256</v>
      </c>
      <c r="AD4085">
        <v>11</v>
      </c>
      <c r="AE4085">
        <v>143</v>
      </c>
      <c r="AF4085">
        <v>38</v>
      </c>
      <c r="AG4085">
        <v>129</v>
      </c>
      <c r="AH4085">
        <v>65</v>
      </c>
      <c r="AI4085">
        <v>5</v>
      </c>
      <c r="AJ4085">
        <v>16</v>
      </c>
      <c r="AK4085">
        <v>2</v>
      </c>
      <c r="AL4085">
        <v>11</v>
      </c>
      <c r="AM4085">
        <v>7</v>
      </c>
      <c r="AN4085">
        <v>1</v>
      </c>
      <c r="AO4085">
        <v>0</v>
      </c>
      <c r="AP4085">
        <v>0</v>
      </c>
      <c r="AQ4085">
        <v>0</v>
      </c>
      <c r="AR4085">
        <v>0</v>
      </c>
      <c r="AS4085">
        <v>0</v>
      </c>
      <c r="AT4085">
        <v>0</v>
      </c>
      <c r="AU4085">
        <v>0</v>
      </c>
      <c r="AV4085">
        <v>0</v>
      </c>
      <c r="AW4085">
        <v>0</v>
      </c>
      <c r="AX4085">
        <v>0</v>
      </c>
      <c r="AY4085">
        <v>0</v>
      </c>
      <c r="AZ4085">
        <v>0</v>
      </c>
      <c r="BA4085">
        <v>0</v>
      </c>
      <c r="BB4085">
        <v>0</v>
      </c>
      <c r="BC4085">
        <v>0</v>
      </c>
      <c r="BD4085">
        <v>0</v>
      </c>
      <c r="BE4085">
        <v>0</v>
      </c>
      <c r="BF4085">
        <v>0</v>
      </c>
      <c r="BG4085" s="20">
        <v>0</v>
      </c>
      <c r="BH4085" s="20">
        <v>0</v>
      </c>
      <c r="BI4085" s="20">
        <v>61</v>
      </c>
      <c r="BJ4085" s="20">
        <v>1</v>
      </c>
      <c r="BK4085" s="20">
        <v>212</v>
      </c>
      <c r="BL4085" s="20">
        <v>570</v>
      </c>
      <c r="BM4085" s="20">
        <v>430</v>
      </c>
      <c r="BN4085" s="20">
        <v>101</v>
      </c>
      <c r="BO4085" s="20">
        <v>10</v>
      </c>
      <c r="BP4085" s="20">
        <v>4496</v>
      </c>
      <c r="BQ4085" s="20">
        <v>1312</v>
      </c>
      <c r="BR4085" s="20">
        <v>0</v>
      </c>
      <c r="BS4085" s="20">
        <v>77</v>
      </c>
      <c r="BT4085" s="20">
        <v>1372</v>
      </c>
      <c r="BU4085" s="20">
        <v>319</v>
      </c>
      <c r="BV4085" s="20">
        <v>2545</v>
      </c>
    </row>
    <row r="4086" spans="1:74" x14ac:dyDescent="0.25">
      <c r="A4086" s="20" t="s">
        <v>501</v>
      </c>
      <c r="B4086" s="20" t="s">
        <v>509</v>
      </c>
      <c r="C4086" s="20" t="s">
        <v>725</v>
      </c>
      <c r="D4086" s="1">
        <v>44578</v>
      </c>
      <c r="E4086">
        <v>83</v>
      </c>
      <c r="F4086">
        <v>0</v>
      </c>
      <c r="G4086">
        <v>0</v>
      </c>
      <c r="H4086">
        <v>0</v>
      </c>
      <c r="I4086">
        <v>0</v>
      </c>
      <c r="J4086">
        <v>47</v>
      </c>
      <c r="K4086">
        <v>1</v>
      </c>
      <c r="L4086">
        <v>12</v>
      </c>
      <c r="M4086">
        <v>4</v>
      </c>
      <c r="N4086">
        <v>1</v>
      </c>
      <c r="O4086">
        <v>1</v>
      </c>
      <c r="P4086">
        <v>0</v>
      </c>
      <c r="Q4086">
        <v>0</v>
      </c>
      <c r="R4086">
        <v>247</v>
      </c>
      <c r="S4086">
        <v>176</v>
      </c>
      <c r="T4086">
        <v>4</v>
      </c>
      <c r="U4086">
        <v>21</v>
      </c>
      <c r="V4086">
        <v>3</v>
      </c>
      <c r="W4086">
        <v>752</v>
      </c>
      <c r="X4086">
        <v>374</v>
      </c>
      <c r="Y4086">
        <v>14</v>
      </c>
      <c r="Z4086">
        <v>121</v>
      </c>
      <c r="AA4086">
        <v>14</v>
      </c>
      <c r="AB4086">
        <v>650</v>
      </c>
      <c r="AC4086">
        <v>259</v>
      </c>
      <c r="AD4086">
        <v>10</v>
      </c>
      <c r="AE4086">
        <v>142</v>
      </c>
      <c r="AF4086">
        <v>40</v>
      </c>
      <c r="AG4086">
        <v>129</v>
      </c>
      <c r="AH4086">
        <v>68</v>
      </c>
      <c r="AI4086">
        <v>5</v>
      </c>
      <c r="AJ4086">
        <v>17</v>
      </c>
      <c r="AK4086">
        <v>1</v>
      </c>
      <c r="AL4086">
        <v>11</v>
      </c>
      <c r="AM4086">
        <v>8</v>
      </c>
      <c r="AN4086">
        <v>1</v>
      </c>
      <c r="AO4086">
        <v>0</v>
      </c>
      <c r="AP4086">
        <v>0</v>
      </c>
      <c r="AQ4086">
        <v>0</v>
      </c>
      <c r="AR4086">
        <v>0</v>
      </c>
      <c r="AS4086">
        <v>0</v>
      </c>
      <c r="AT4086">
        <v>0</v>
      </c>
      <c r="AU4086">
        <v>0</v>
      </c>
      <c r="AV4086">
        <v>0</v>
      </c>
      <c r="AW4086">
        <v>0</v>
      </c>
      <c r="AX4086">
        <v>0</v>
      </c>
      <c r="AY4086">
        <v>0</v>
      </c>
      <c r="AZ4086">
        <v>0</v>
      </c>
      <c r="BA4086">
        <v>0</v>
      </c>
      <c r="BB4086">
        <v>0</v>
      </c>
      <c r="BC4086">
        <v>0</v>
      </c>
      <c r="BD4086">
        <v>0</v>
      </c>
      <c r="BE4086">
        <v>0</v>
      </c>
      <c r="BF4086">
        <v>0</v>
      </c>
      <c r="BG4086" s="20">
        <v>0</v>
      </c>
      <c r="BH4086" s="20">
        <v>0</v>
      </c>
      <c r="BI4086" s="20">
        <v>61</v>
      </c>
      <c r="BJ4086" s="20">
        <v>1</v>
      </c>
      <c r="BK4086" s="20">
        <v>214</v>
      </c>
      <c r="BL4086" s="20">
        <v>574</v>
      </c>
      <c r="BM4086" s="20">
        <v>434</v>
      </c>
      <c r="BN4086" s="20">
        <v>100</v>
      </c>
      <c r="BO4086" s="20">
        <v>10</v>
      </c>
      <c r="BP4086" s="20">
        <v>4515</v>
      </c>
      <c r="BQ4086" s="20">
        <v>1387</v>
      </c>
      <c r="BR4086" s="20">
        <v>0</v>
      </c>
      <c r="BS4086" s="20">
        <v>76</v>
      </c>
      <c r="BT4086" s="20">
        <v>1364</v>
      </c>
      <c r="BU4086" s="20">
        <v>327</v>
      </c>
      <c r="BV4086" s="20">
        <v>2564</v>
      </c>
    </row>
    <row r="4087" spans="1:74" x14ac:dyDescent="0.25">
      <c r="A4087" s="20" t="s">
        <v>501</v>
      </c>
      <c r="B4087" s="20" t="s">
        <v>509</v>
      </c>
      <c r="C4087" s="20" t="s">
        <v>725</v>
      </c>
      <c r="D4087" s="1">
        <v>44585</v>
      </c>
      <c r="E4087">
        <v>84</v>
      </c>
      <c r="F4087">
        <v>0</v>
      </c>
      <c r="G4087">
        <v>0</v>
      </c>
      <c r="H4087">
        <v>0</v>
      </c>
      <c r="I4087">
        <v>0</v>
      </c>
      <c r="J4087">
        <v>48</v>
      </c>
      <c r="K4087">
        <v>1</v>
      </c>
      <c r="L4087">
        <v>12</v>
      </c>
      <c r="M4087">
        <v>4</v>
      </c>
      <c r="N4087">
        <v>1</v>
      </c>
      <c r="O4087">
        <v>1</v>
      </c>
      <c r="P4087">
        <v>0</v>
      </c>
      <c r="Q4087">
        <v>0</v>
      </c>
      <c r="R4087">
        <v>246</v>
      </c>
      <c r="S4087">
        <v>175</v>
      </c>
      <c r="T4087">
        <v>4</v>
      </c>
      <c r="U4087">
        <v>21</v>
      </c>
      <c r="V4087">
        <v>3</v>
      </c>
      <c r="W4087">
        <v>754</v>
      </c>
      <c r="X4087">
        <v>385</v>
      </c>
      <c r="Y4087">
        <v>14</v>
      </c>
      <c r="Z4087">
        <v>123</v>
      </c>
      <c r="AA4087">
        <v>13</v>
      </c>
      <c r="AB4087">
        <v>650</v>
      </c>
      <c r="AC4087">
        <v>260</v>
      </c>
      <c r="AD4087">
        <v>10</v>
      </c>
      <c r="AE4087">
        <v>143</v>
      </c>
      <c r="AF4087">
        <v>40</v>
      </c>
      <c r="AG4087">
        <v>129</v>
      </c>
      <c r="AH4087">
        <v>69</v>
      </c>
      <c r="AI4087">
        <v>5</v>
      </c>
      <c r="AJ4087">
        <v>16</v>
      </c>
      <c r="AK4087">
        <v>1</v>
      </c>
      <c r="AL4087">
        <v>11</v>
      </c>
      <c r="AM4087">
        <v>8</v>
      </c>
      <c r="AN4087">
        <v>1</v>
      </c>
      <c r="AO4087">
        <v>0</v>
      </c>
      <c r="AP4087">
        <v>0</v>
      </c>
      <c r="AQ4087">
        <v>0</v>
      </c>
      <c r="AR4087">
        <v>0</v>
      </c>
      <c r="AS4087">
        <v>0</v>
      </c>
      <c r="AT4087">
        <v>0</v>
      </c>
      <c r="AU4087">
        <v>0</v>
      </c>
      <c r="AV4087">
        <v>0</v>
      </c>
      <c r="AW4087">
        <v>0</v>
      </c>
      <c r="AX4087">
        <v>0</v>
      </c>
      <c r="AY4087">
        <v>0</v>
      </c>
      <c r="AZ4087">
        <v>0</v>
      </c>
      <c r="BA4087">
        <v>0</v>
      </c>
      <c r="BB4087">
        <v>0</v>
      </c>
      <c r="BC4087">
        <v>0</v>
      </c>
      <c r="BD4087">
        <v>0</v>
      </c>
      <c r="BE4087">
        <v>0</v>
      </c>
      <c r="BF4087">
        <v>0</v>
      </c>
      <c r="BG4087" s="20">
        <v>0</v>
      </c>
      <c r="BH4087" s="20">
        <v>0</v>
      </c>
      <c r="BI4087" s="20">
        <v>62</v>
      </c>
      <c r="BJ4087" s="20">
        <v>1</v>
      </c>
      <c r="BK4087" s="20">
        <v>213</v>
      </c>
      <c r="BL4087" s="20">
        <v>577</v>
      </c>
      <c r="BM4087" s="20">
        <v>434</v>
      </c>
      <c r="BN4087" s="20">
        <v>100</v>
      </c>
      <c r="BO4087" s="20">
        <v>10</v>
      </c>
      <c r="BP4087" s="20">
        <v>4510</v>
      </c>
      <c r="BQ4087" s="20">
        <v>1404</v>
      </c>
      <c r="BR4087" s="20">
        <v>0</v>
      </c>
      <c r="BS4087" s="20">
        <v>77</v>
      </c>
      <c r="BT4087" s="20">
        <v>1356</v>
      </c>
      <c r="BU4087" s="20">
        <v>329</v>
      </c>
      <c r="BV4087" s="20">
        <v>2569</v>
      </c>
    </row>
    <row r="4088" spans="1:74" x14ac:dyDescent="0.25">
      <c r="A4088" s="20" t="s">
        <v>501</v>
      </c>
      <c r="B4088" s="20" t="s">
        <v>509</v>
      </c>
      <c r="C4088" s="20" t="s">
        <v>725</v>
      </c>
      <c r="D4088" s="1">
        <v>44593</v>
      </c>
      <c r="E4088">
        <v>84</v>
      </c>
      <c r="F4088">
        <v>0</v>
      </c>
      <c r="G4088">
        <v>0</v>
      </c>
      <c r="H4088">
        <v>0</v>
      </c>
      <c r="I4088">
        <v>0</v>
      </c>
      <c r="J4088">
        <v>48</v>
      </c>
      <c r="K4088">
        <v>1</v>
      </c>
      <c r="L4088">
        <v>12</v>
      </c>
      <c r="M4088">
        <v>4</v>
      </c>
      <c r="N4088">
        <v>1</v>
      </c>
      <c r="O4088">
        <v>1</v>
      </c>
      <c r="P4088">
        <v>0</v>
      </c>
      <c r="Q4088">
        <v>0</v>
      </c>
      <c r="R4088">
        <v>246</v>
      </c>
      <c r="S4088">
        <v>177</v>
      </c>
      <c r="T4088">
        <v>4</v>
      </c>
      <c r="U4088">
        <v>21</v>
      </c>
      <c r="V4088">
        <v>3</v>
      </c>
      <c r="W4088">
        <v>754</v>
      </c>
      <c r="X4088">
        <v>390</v>
      </c>
      <c r="Y4088">
        <v>14</v>
      </c>
      <c r="Z4088">
        <v>123</v>
      </c>
      <c r="AA4088">
        <v>14</v>
      </c>
      <c r="AB4088">
        <v>651</v>
      </c>
      <c r="AC4088">
        <v>265</v>
      </c>
      <c r="AD4088">
        <v>10</v>
      </c>
      <c r="AE4088">
        <v>143</v>
      </c>
      <c r="AF4088">
        <v>40</v>
      </c>
      <c r="AG4088">
        <v>130</v>
      </c>
      <c r="AH4088">
        <v>72</v>
      </c>
      <c r="AI4088">
        <v>5</v>
      </c>
      <c r="AJ4088">
        <v>16</v>
      </c>
      <c r="AK4088">
        <v>1</v>
      </c>
      <c r="AL4088">
        <v>11</v>
      </c>
      <c r="AM4088">
        <v>8</v>
      </c>
      <c r="AN4088">
        <v>1</v>
      </c>
      <c r="AO4088">
        <v>0</v>
      </c>
      <c r="AP4088">
        <v>0</v>
      </c>
      <c r="AQ4088">
        <v>0</v>
      </c>
      <c r="AR4088">
        <v>0</v>
      </c>
      <c r="AS4088">
        <v>0</v>
      </c>
      <c r="AT4088">
        <v>0</v>
      </c>
      <c r="AU4088">
        <v>0</v>
      </c>
      <c r="AV4088">
        <v>0</v>
      </c>
      <c r="AW4088">
        <v>0</v>
      </c>
      <c r="AX4088">
        <v>0</v>
      </c>
      <c r="AY4088">
        <v>0</v>
      </c>
      <c r="AZ4088">
        <v>0</v>
      </c>
      <c r="BA4088">
        <v>0</v>
      </c>
      <c r="BB4088">
        <v>0</v>
      </c>
      <c r="BC4088">
        <v>0</v>
      </c>
      <c r="BD4088">
        <v>0</v>
      </c>
      <c r="BE4088">
        <v>0</v>
      </c>
      <c r="BF4088">
        <v>0</v>
      </c>
      <c r="BG4088" s="20">
        <v>0</v>
      </c>
      <c r="BH4088" s="20">
        <v>0</v>
      </c>
      <c r="BI4088" s="20">
        <v>62</v>
      </c>
      <c r="BJ4088" s="20">
        <v>1</v>
      </c>
      <c r="BK4088" s="20">
        <v>213</v>
      </c>
      <c r="BL4088" s="20">
        <v>578</v>
      </c>
      <c r="BM4088" s="20">
        <v>434</v>
      </c>
      <c r="BN4088" s="20">
        <v>101</v>
      </c>
      <c r="BO4088" s="20">
        <v>10</v>
      </c>
      <c r="BP4088" s="20">
        <v>4509</v>
      </c>
      <c r="BQ4088" s="20">
        <v>1453</v>
      </c>
      <c r="BR4088" s="20">
        <v>0</v>
      </c>
      <c r="BS4088" s="20">
        <v>76</v>
      </c>
      <c r="BT4088" s="20">
        <v>1344</v>
      </c>
      <c r="BU4088" s="20">
        <v>333</v>
      </c>
      <c r="BV4088" s="20">
        <v>2564</v>
      </c>
    </row>
    <row r="4089" spans="1:74" x14ac:dyDescent="0.25">
      <c r="A4089" s="20" t="s">
        <v>501</v>
      </c>
      <c r="B4089" s="20" t="s">
        <v>509</v>
      </c>
      <c r="C4089" s="20" t="s">
        <v>725</v>
      </c>
      <c r="D4089" s="1">
        <v>44599</v>
      </c>
      <c r="E4089">
        <v>84</v>
      </c>
      <c r="F4089">
        <v>0</v>
      </c>
      <c r="G4089">
        <v>0</v>
      </c>
      <c r="H4089">
        <v>0</v>
      </c>
      <c r="I4089">
        <v>0</v>
      </c>
      <c r="J4089">
        <v>48</v>
      </c>
      <c r="K4089">
        <v>1</v>
      </c>
      <c r="L4089">
        <v>12</v>
      </c>
      <c r="M4089">
        <v>4</v>
      </c>
      <c r="N4089">
        <v>1</v>
      </c>
      <c r="O4089">
        <v>1</v>
      </c>
      <c r="P4089">
        <v>0</v>
      </c>
      <c r="Q4089">
        <v>0</v>
      </c>
      <c r="R4089">
        <v>244</v>
      </c>
      <c r="S4089">
        <v>177</v>
      </c>
      <c r="T4089">
        <v>4</v>
      </c>
      <c r="U4089">
        <v>21</v>
      </c>
      <c r="V4089">
        <v>3</v>
      </c>
      <c r="W4089">
        <v>753</v>
      </c>
      <c r="X4089">
        <v>390</v>
      </c>
      <c r="Y4089">
        <v>14</v>
      </c>
      <c r="Z4089">
        <v>121</v>
      </c>
      <c r="AA4089">
        <v>16</v>
      </c>
      <c r="AB4089">
        <v>645</v>
      </c>
      <c r="AC4089">
        <v>264</v>
      </c>
      <c r="AD4089">
        <v>10</v>
      </c>
      <c r="AE4089">
        <v>142</v>
      </c>
      <c r="AF4089">
        <v>39</v>
      </c>
      <c r="AG4089">
        <v>130</v>
      </c>
      <c r="AH4089">
        <v>74</v>
      </c>
      <c r="AI4089">
        <v>5</v>
      </c>
      <c r="AJ4089">
        <v>15</v>
      </c>
      <c r="AK4089">
        <v>1</v>
      </c>
      <c r="AL4089">
        <v>11</v>
      </c>
      <c r="AM4089">
        <v>9</v>
      </c>
      <c r="AN4089">
        <v>1</v>
      </c>
      <c r="AO4089">
        <v>0</v>
      </c>
      <c r="AP4089">
        <v>0</v>
      </c>
      <c r="AQ4089">
        <v>0</v>
      </c>
      <c r="AR4089">
        <v>0</v>
      </c>
      <c r="AS4089">
        <v>0</v>
      </c>
      <c r="AT4089">
        <v>0</v>
      </c>
      <c r="AU4089">
        <v>0</v>
      </c>
      <c r="AV4089">
        <v>0</v>
      </c>
      <c r="AW4089">
        <v>0</v>
      </c>
      <c r="AX4089">
        <v>0</v>
      </c>
      <c r="AY4089">
        <v>0</v>
      </c>
      <c r="AZ4089">
        <v>0</v>
      </c>
      <c r="BA4089">
        <v>0</v>
      </c>
      <c r="BB4089">
        <v>0</v>
      </c>
      <c r="BC4089">
        <v>0</v>
      </c>
      <c r="BD4089">
        <v>0</v>
      </c>
      <c r="BE4089">
        <v>0</v>
      </c>
      <c r="BF4089">
        <v>0</v>
      </c>
      <c r="BG4089" s="20">
        <v>0</v>
      </c>
      <c r="BH4089" s="20">
        <v>0</v>
      </c>
      <c r="BI4089" s="20">
        <v>62</v>
      </c>
      <c r="BJ4089" s="20">
        <v>1</v>
      </c>
      <c r="BK4089" s="20">
        <v>211</v>
      </c>
      <c r="BL4089" s="20">
        <v>579</v>
      </c>
      <c r="BM4089" s="20">
        <v>431</v>
      </c>
      <c r="BN4089" s="20">
        <v>102</v>
      </c>
      <c r="BO4089" s="20">
        <v>10</v>
      </c>
      <c r="BP4089" s="20">
        <v>4476</v>
      </c>
      <c r="BQ4089" s="20">
        <v>1465</v>
      </c>
      <c r="BR4089" s="20">
        <v>0</v>
      </c>
      <c r="BS4089" s="20">
        <v>74</v>
      </c>
      <c r="BT4089" s="20">
        <v>1329</v>
      </c>
      <c r="BU4089" s="20">
        <v>332</v>
      </c>
      <c r="BV4089" s="20">
        <v>2549</v>
      </c>
    </row>
    <row r="4090" spans="1:74" x14ac:dyDescent="0.25">
      <c r="A4090" s="20" t="s">
        <v>501</v>
      </c>
      <c r="B4090" s="20" t="s">
        <v>509</v>
      </c>
      <c r="C4090" s="20" t="s">
        <v>725</v>
      </c>
      <c r="D4090" s="1">
        <v>44606</v>
      </c>
      <c r="E4090">
        <v>84</v>
      </c>
      <c r="F4090">
        <v>0</v>
      </c>
      <c r="G4090">
        <v>0</v>
      </c>
      <c r="H4090">
        <v>0</v>
      </c>
      <c r="I4090">
        <v>0</v>
      </c>
      <c r="J4090">
        <v>49</v>
      </c>
      <c r="K4090">
        <v>1</v>
      </c>
      <c r="L4090">
        <v>12</v>
      </c>
      <c r="M4090">
        <v>4</v>
      </c>
      <c r="N4090">
        <v>1</v>
      </c>
      <c r="O4090">
        <v>1</v>
      </c>
      <c r="P4090">
        <v>0</v>
      </c>
      <c r="Q4090">
        <v>0</v>
      </c>
      <c r="R4090">
        <v>244</v>
      </c>
      <c r="S4090">
        <v>178</v>
      </c>
      <c r="T4090">
        <v>4</v>
      </c>
      <c r="U4090">
        <v>21</v>
      </c>
      <c r="V4090">
        <v>3</v>
      </c>
      <c r="W4090">
        <v>755</v>
      </c>
      <c r="X4090">
        <v>394</v>
      </c>
      <c r="Y4090">
        <v>14</v>
      </c>
      <c r="Z4090">
        <v>120</v>
      </c>
      <c r="AA4090">
        <v>16</v>
      </c>
      <c r="AB4090">
        <v>643</v>
      </c>
      <c r="AC4090">
        <v>269</v>
      </c>
      <c r="AD4090">
        <v>10</v>
      </c>
      <c r="AE4090">
        <v>142</v>
      </c>
      <c r="AF4090">
        <v>39</v>
      </c>
      <c r="AG4090">
        <v>130</v>
      </c>
      <c r="AH4090">
        <v>73</v>
      </c>
      <c r="AI4090">
        <v>5</v>
      </c>
      <c r="AJ4090">
        <v>15</v>
      </c>
      <c r="AK4090">
        <v>2</v>
      </c>
      <c r="AL4090">
        <v>11</v>
      </c>
      <c r="AM4090">
        <v>9</v>
      </c>
      <c r="AN4090">
        <v>1</v>
      </c>
      <c r="AO4090">
        <v>0</v>
      </c>
      <c r="AP4090">
        <v>0</v>
      </c>
      <c r="AQ4090">
        <v>0</v>
      </c>
      <c r="AR4090">
        <v>0</v>
      </c>
      <c r="AS4090">
        <v>0</v>
      </c>
      <c r="AT4090">
        <v>0</v>
      </c>
      <c r="AU4090">
        <v>0</v>
      </c>
      <c r="AV4090">
        <v>0</v>
      </c>
      <c r="AW4090">
        <v>0</v>
      </c>
      <c r="AX4090">
        <v>0</v>
      </c>
      <c r="AY4090">
        <v>0</v>
      </c>
      <c r="AZ4090">
        <v>0</v>
      </c>
      <c r="BA4090">
        <v>0</v>
      </c>
      <c r="BB4090">
        <v>0</v>
      </c>
      <c r="BC4090">
        <v>0</v>
      </c>
      <c r="BD4090">
        <v>0</v>
      </c>
      <c r="BE4090">
        <v>0</v>
      </c>
      <c r="BF4090">
        <v>0</v>
      </c>
      <c r="BG4090" s="20">
        <v>0</v>
      </c>
      <c r="BH4090" s="20">
        <v>0</v>
      </c>
      <c r="BI4090" s="20">
        <v>62</v>
      </c>
      <c r="BJ4090" s="20">
        <v>1</v>
      </c>
      <c r="BK4090" s="20">
        <v>211</v>
      </c>
      <c r="BL4090" s="20">
        <v>582</v>
      </c>
      <c r="BM4090" s="20">
        <v>430</v>
      </c>
      <c r="BN4090" s="20">
        <v>102</v>
      </c>
      <c r="BO4090" s="20">
        <v>10</v>
      </c>
      <c r="BP4090" s="20">
        <v>4481</v>
      </c>
      <c r="BQ4090" s="20">
        <v>1485</v>
      </c>
      <c r="BR4090" s="20">
        <v>0</v>
      </c>
      <c r="BS4090" s="20">
        <v>74</v>
      </c>
      <c r="BT4090" s="20">
        <v>1325</v>
      </c>
      <c r="BU4090" s="20">
        <v>341</v>
      </c>
      <c r="BV4090" s="20">
        <v>2555</v>
      </c>
    </row>
    <row r="4091" spans="1:74" x14ac:dyDescent="0.25">
      <c r="A4091" s="20" t="s">
        <v>501</v>
      </c>
      <c r="B4091" s="20" t="s">
        <v>726</v>
      </c>
      <c r="C4091" s="20" t="s">
        <v>727</v>
      </c>
      <c r="D4091" s="1">
        <v>44493</v>
      </c>
      <c r="E4091">
        <v>77</v>
      </c>
      <c r="F4091">
        <v>1</v>
      </c>
      <c r="G4091">
        <v>0</v>
      </c>
      <c r="H4091">
        <v>0</v>
      </c>
      <c r="I4091">
        <v>0</v>
      </c>
      <c r="J4091">
        <v>18</v>
      </c>
      <c r="K4091">
        <v>2</v>
      </c>
      <c r="L4091">
        <v>8</v>
      </c>
      <c r="M4091">
        <v>1</v>
      </c>
      <c r="N4091">
        <v>1</v>
      </c>
      <c r="O4091">
        <v>0</v>
      </c>
      <c r="P4091">
        <v>0</v>
      </c>
      <c r="Q4091">
        <v>0</v>
      </c>
      <c r="R4091">
        <v>372</v>
      </c>
      <c r="S4091">
        <v>0</v>
      </c>
      <c r="T4091">
        <v>146</v>
      </c>
      <c r="U4091">
        <v>20</v>
      </c>
      <c r="V4091">
        <v>2</v>
      </c>
      <c r="W4091">
        <v>777</v>
      </c>
      <c r="X4091">
        <v>0</v>
      </c>
      <c r="Y4091">
        <v>54</v>
      </c>
      <c r="Z4091">
        <v>130</v>
      </c>
      <c r="AA4091">
        <v>23</v>
      </c>
      <c r="AB4091">
        <v>749</v>
      </c>
      <c r="AC4091">
        <v>53</v>
      </c>
      <c r="AD4091">
        <v>3</v>
      </c>
      <c r="AE4091">
        <v>124</v>
      </c>
      <c r="AF4091">
        <v>56</v>
      </c>
      <c r="AG4091">
        <v>171</v>
      </c>
      <c r="AH4091">
        <v>0</v>
      </c>
      <c r="AI4091">
        <v>3</v>
      </c>
      <c r="AJ4091">
        <v>35</v>
      </c>
      <c r="AK4091">
        <v>4</v>
      </c>
      <c r="AL4091">
        <v>32</v>
      </c>
      <c r="AM4091">
        <v>0</v>
      </c>
      <c r="AN4091">
        <v>5</v>
      </c>
      <c r="AO4091">
        <v>4</v>
      </c>
      <c r="AP4091">
        <v>1</v>
      </c>
      <c r="AQ4091">
        <v>0</v>
      </c>
      <c r="AR4091">
        <v>0</v>
      </c>
      <c r="AS4091">
        <v>0</v>
      </c>
      <c r="AT4091">
        <v>0</v>
      </c>
      <c r="AU4091">
        <v>0</v>
      </c>
      <c r="AV4091">
        <v>0</v>
      </c>
      <c r="AW4091">
        <v>0</v>
      </c>
      <c r="AX4091">
        <v>0</v>
      </c>
      <c r="AY4091">
        <v>0</v>
      </c>
      <c r="AZ4091">
        <v>0</v>
      </c>
      <c r="BA4091">
        <v>0</v>
      </c>
      <c r="BB4091">
        <v>8</v>
      </c>
      <c r="BC4091">
        <v>10</v>
      </c>
      <c r="BD4091">
        <v>0</v>
      </c>
      <c r="BE4091">
        <v>1</v>
      </c>
      <c r="BF4091">
        <v>1</v>
      </c>
      <c r="BG4091" s="20"/>
      <c r="BH4091" s="20"/>
      <c r="BI4091" s="20"/>
      <c r="BJ4091" s="20"/>
      <c r="BK4091" s="20"/>
      <c r="BL4091" s="20"/>
      <c r="BM4091" s="20"/>
      <c r="BN4091" s="20"/>
      <c r="BO4091" s="20"/>
      <c r="BP4091" s="20"/>
      <c r="BQ4091" s="20"/>
      <c r="BR4091" s="20"/>
      <c r="BS4091" s="20"/>
      <c r="BT4091" s="20"/>
      <c r="BU4091" s="20"/>
      <c r="BV4091" s="20"/>
    </row>
    <row r="4092" spans="1:74" x14ac:dyDescent="0.25">
      <c r="A4092" s="20" t="s">
        <v>501</v>
      </c>
      <c r="B4092" s="20" t="s">
        <v>726</v>
      </c>
      <c r="C4092" s="20" t="s">
        <v>727</v>
      </c>
      <c r="D4092" s="1">
        <v>44500</v>
      </c>
      <c r="E4092">
        <v>77</v>
      </c>
      <c r="F4092">
        <v>1</v>
      </c>
      <c r="G4092">
        <v>0</v>
      </c>
      <c r="H4092">
        <v>0</v>
      </c>
      <c r="I4092">
        <v>0</v>
      </c>
      <c r="J4092">
        <v>28</v>
      </c>
      <c r="K4092">
        <v>2</v>
      </c>
      <c r="L4092">
        <v>8</v>
      </c>
      <c r="M4092">
        <v>1</v>
      </c>
      <c r="N4092">
        <v>1</v>
      </c>
      <c r="O4092">
        <v>0</v>
      </c>
      <c r="P4092">
        <v>0</v>
      </c>
      <c r="Q4092">
        <v>0</v>
      </c>
      <c r="R4092">
        <v>373</v>
      </c>
      <c r="S4092">
        <v>0</v>
      </c>
      <c r="T4092">
        <v>200</v>
      </c>
      <c r="U4092">
        <v>21</v>
      </c>
      <c r="V4092">
        <v>2</v>
      </c>
      <c r="W4092">
        <v>772</v>
      </c>
      <c r="X4092">
        <v>0</v>
      </c>
      <c r="Y4092">
        <v>99</v>
      </c>
      <c r="Z4092">
        <v>124</v>
      </c>
      <c r="AA4092">
        <v>22</v>
      </c>
      <c r="AB4092">
        <v>750</v>
      </c>
      <c r="AC4092">
        <v>84</v>
      </c>
      <c r="AD4092">
        <v>3</v>
      </c>
      <c r="AE4092">
        <v>124</v>
      </c>
      <c r="AF4092">
        <v>56</v>
      </c>
      <c r="AG4092">
        <v>170</v>
      </c>
      <c r="AH4092">
        <v>0</v>
      </c>
      <c r="AI4092">
        <v>7</v>
      </c>
      <c r="AJ4092">
        <v>34</v>
      </c>
      <c r="AK4092">
        <v>4</v>
      </c>
      <c r="AL4092">
        <v>32</v>
      </c>
      <c r="AM4092">
        <v>0</v>
      </c>
      <c r="AN4092">
        <v>6</v>
      </c>
      <c r="AO4092">
        <v>4</v>
      </c>
      <c r="AP4092">
        <v>1</v>
      </c>
      <c r="AQ4092">
        <v>0</v>
      </c>
      <c r="AR4092">
        <v>0</v>
      </c>
      <c r="AS4092">
        <v>0</v>
      </c>
      <c r="AT4092">
        <v>0</v>
      </c>
      <c r="AU4092">
        <v>0</v>
      </c>
      <c r="AV4092">
        <v>0</v>
      </c>
      <c r="AW4092">
        <v>0</v>
      </c>
      <c r="AX4092">
        <v>0</v>
      </c>
      <c r="AY4092">
        <v>0</v>
      </c>
      <c r="AZ4092">
        <v>0</v>
      </c>
      <c r="BA4092">
        <v>0</v>
      </c>
      <c r="BB4092">
        <v>8</v>
      </c>
      <c r="BC4092">
        <v>10</v>
      </c>
      <c r="BD4092">
        <v>0</v>
      </c>
      <c r="BE4092">
        <v>1</v>
      </c>
      <c r="BF4092">
        <v>1</v>
      </c>
      <c r="BG4092" s="20"/>
      <c r="BH4092" s="20"/>
      <c r="BI4092" s="20"/>
      <c r="BJ4092" s="20"/>
      <c r="BK4092" s="20"/>
      <c r="BL4092" s="20"/>
      <c r="BM4092" s="20"/>
      <c r="BN4092" s="20"/>
      <c r="BO4092" s="20"/>
      <c r="BP4092" s="20"/>
      <c r="BQ4092" s="20"/>
      <c r="BR4092" s="20"/>
      <c r="BS4092" s="20"/>
      <c r="BT4092" s="20"/>
      <c r="BU4092" s="20"/>
      <c r="BV4092" s="20"/>
    </row>
    <row r="4093" spans="1:74" x14ac:dyDescent="0.25">
      <c r="A4093" s="20" t="s">
        <v>501</v>
      </c>
      <c r="B4093" s="20" t="s">
        <v>726</v>
      </c>
      <c r="C4093" s="20" t="s">
        <v>727</v>
      </c>
      <c r="D4093" s="1">
        <v>44507</v>
      </c>
      <c r="E4093">
        <v>79</v>
      </c>
      <c r="F4093">
        <v>1</v>
      </c>
      <c r="G4093">
        <v>0</v>
      </c>
      <c r="H4093">
        <v>0</v>
      </c>
      <c r="I4093">
        <v>0</v>
      </c>
      <c r="J4093">
        <v>35</v>
      </c>
      <c r="K4093">
        <v>2</v>
      </c>
      <c r="L4093">
        <v>8</v>
      </c>
      <c r="M4093">
        <v>2</v>
      </c>
      <c r="N4093">
        <v>1</v>
      </c>
      <c r="O4093">
        <v>0</v>
      </c>
      <c r="P4093">
        <v>0</v>
      </c>
      <c r="Q4093">
        <v>0</v>
      </c>
      <c r="R4093">
        <v>374</v>
      </c>
      <c r="S4093">
        <v>233</v>
      </c>
      <c r="T4093">
        <v>8</v>
      </c>
      <c r="U4093">
        <v>21</v>
      </c>
      <c r="V4093">
        <v>2</v>
      </c>
      <c r="W4093">
        <v>773</v>
      </c>
      <c r="X4093">
        <v>166</v>
      </c>
      <c r="Y4093">
        <v>9</v>
      </c>
      <c r="Z4093">
        <v>121</v>
      </c>
      <c r="AA4093">
        <v>21</v>
      </c>
      <c r="AB4093">
        <v>751</v>
      </c>
      <c r="AC4093">
        <v>112</v>
      </c>
      <c r="AD4093">
        <v>3</v>
      </c>
      <c r="AE4093">
        <v>123</v>
      </c>
      <c r="AF4093">
        <v>57</v>
      </c>
      <c r="AG4093">
        <v>170</v>
      </c>
      <c r="AH4093">
        <v>8</v>
      </c>
      <c r="AI4093">
        <v>1</v>
      </c>
      <c r="AJ4093">
        <v>34</v>
      </c>
      <c r="AK4093">
        <v>4</v>
      </c>
      <c r="AL4093">
        <v>32</v>
      </c>
      <c r="AM4093">
        <v>8</v>
      </c>
      <c r="AN4093">
        <v>1</v>
      </c>
      <c r="AO4093">
        <v>4</v>
      </c>
      <c r="AP4093">
        <v>1</v>
      </c>
      <c r="AQ4093">
        <v>0</v>
      </c>
      <c r="AR4093">
        <v>0</v>
      </c>
      <c r="AS4093">
        <v>0</v>
      </c>
      <c r="AT4093">
        <v>0</v>
      </c>
      <c r="AU4093">
        <v>0</v>
      </c>
      <c r="AV4093">
        <v>0</v>
      </c>
      <c r="AW4093">
        <v>0</v>
      </c>
      <c r="AX4093">
        <v>0</v>
      </c>
      <c r="AY4093">
        <v>0</v>
      </c>
      <c r="AZ4093">
        <v>0</v>
      </c>
      <c r="BA4093">
        <v>0</v>
      </c>
      <c r="BB4093">
        <v>0</v>
      </c>
      <c r="BC4093">
        <v>0</v>
      </c>
      <c r="BD4093">
        <v>0</v>
      </c>
      <c r="BE4093">
        <v>0</v>
      </c>
      <c r="BF4093">
        <v>0</v>
      </c>
      <c r="BG4093" s="20">
        <v>1</v>
      </c>
      <c r="BH4093" s="20">
        <v>0</v>
      </c>
      <c r="BI4093" s="20">
        <v>65</v>
      </c>
      <c r="BJ4093" s="20">
        <v>1</v>
      </c>
      <c r="BK4093" s="20">
        <v>338</v>
      </c>
      <c r="BL4093" s="20">
        <v>591</v>
      </c>
      <c r="BM4093" s="20">
        <v>554</v>
      </c>
      <c r="BN4093" s="20">
        <v>126</v>
      </c>
      <c r="BO4093" s="20">
        <v>26</v>
      </c>
      <c r="BP4093" s="20"/>
      <c r="BQ4093" s="20"/>
      <c r="BR4093" s="20"/>
      <c r="BS4093" s="20"/>
      <c r="BT4093" s="20"/>
      <c r="BU4093" s="20"/>
      <c r="BV4093" s="20"/>
    </row>
    <row r="4094" spans="1:74" x14ac:dyDescent="0.25">
      <c r="A4094" s="20" t="s">
        <v>501</v>
      </c>
      <c r="B4094" s="20" t="s">
        <v>726</v>
      </c>
      <c r="C4094" s="20" t="s">
        <v>727</v>
      </c>
      <c r="D4094" s="1">
        <v>44514</v>
      </c>
      <c r="E4094">
        <v>79</v>
      </c>
      <c r="F4094">
        <v>1</v>
      </c>
      <c r="G4094">
        <v>0</v>
      </c>
      <c r="H4094">
        <v>0</v>
      </c>
      <c r="I4094">
        <v>0</v>
      </c>
      <c r="J4094">
        <v>39</v>
      </c>
      <c r="K4094">
        <v>2</v>
      </c>
      <c r="L4094">
        <v>8</v>
      </c>
      <c r="M4094">
        <v>2</v>
      </c>
      <c r="N4094">
        <v>1</v>
      </c>
      <c r="O4094">
        <v>0</v>
      </c>
      <c r="P4094">
        <v>0</v>
      </c>
      <c r="Q4094">
        <v>0</v>
      </c>
      <c r="R4094">
        <v>375</v>
      </c>
      <c r="S4094">
        <v>248</v>
      </c>
      <c r="T4094">
        <v>8</v>
      </c>
      <c r="U4094">
        <v>20</v>
      </c>
      <c r="V4094">
        <v>2</v>
      </c>
      <c r="W4094">
        <v>774</v>
      </c>
      <c r="X4094">
        <v>195</v>
      </c>
      <c r="Y4094">
        <v>9</v>
      </c>
      <c r="Z4094">
        <v>121</v>
      </c>
      <c r="AA4094">
        <v>20</v>
      </c>
      <c r="AB4094">
        <v>752</v>
      </c>
      <c r="AC4094">
        <v>139</v>
      </c>
      <c r="AD4094">
        <v>3</v>
      </c>
      <c r="AE4094">
        <v>123</v>
      </c>
      <c r="AF4094">
        <v>58</v>
      </c>
      <c r="AG4094">
        <v>171</v>
      </c>
      <c r="AH4094">
        <v>10</v>
      </c>
      <c r="AI4094">
        <v>1</v>
      </c>
      <c r="AJ4094">
        <v>34</v>
      </c>
      <c r="AK4094">
        <v>4</v>
      </c>
      <c r="AL4094">
        <v>32</v>
      </c>
      <c r="AM4094">
        <v>9</v>
      </c>
      <c r="AN4094">
        <v>1</v>
      </c>
      <c r="AO4094">
        <v>4</v>
      </c>
      <c r="AP4094">
        <v>1</v>
      </c>
      <c r="AQ4094">
        <v>0</v>
      </c>
      <c r="AR4094">
        <v>0</v>
      </c>
      <c r="AS4094">
        <v>0</v>
      </c>
      <c r="AT4094">
        <v>0</v>
      </c>
      <c r="AU4094">
        <v>0</v>
      </c>
      <c r="AV4094">
        <v>0</v>
      </c>
      <c r="AW4094">
        <v>0</v>
      </c>
      <c r="AX4094">
        <v>0</v>
      </c>
      <c r="AY4094">
        <v>0</v>
      </c>
      <c r="AZ4094">
        <v>0</v>
      </c>
      <c r="BA4094">
        <v>0</v>
      </c>
      <c r="BB4094">
        <v>0</v>
      </c>
      <c r="BC4094">
        <v>0</v>
      </c>
      <c r="BD4094">
        <v>0</v>
      </c>
      <c r="BE4094">
        <v>0</v>
      </c>
      <c r="BF4094">
        <v>0</v>
      </c>
      <c r="BG4094" s="20">
        <v>1</v>
      </c>
      <c r="BH4094" s="20">
        <v>0</v>
      </c>
      <c r="BI4094" s="20">
        <v>65</v>
      </c>
      <c r="BJ4094" s="20">
        <v>1</v>
      </c>
      <c r="BK4094" s="20">
        <v>339</v>
      </c>
      <c r="BL4094" s="20">
        <v>593</v>
      </c>
      <c r="BM4094" s="20">
        <v>554</v>
      </c>
      <c r="BN4094" s="20">
        <v>127</v>
      </c>
      <c r="BO4094" s="20">
        <v>26</v>
      </c>
      <c r="BP4094" s="20"/>
      <c r="BQ4094" s="20"/>
      <c r="BR4094" s="20"/>
      <c r="BS4094" s="20"/>
      <c r="BT4094" s="20"/>
      <c r="BU4094" s="20"/>
      <c r="BV4094" s="20"/>
    </row>
    <row r="4095" spans="1:74" x14ac:dyDescent="0.25">
      <c r="A4095" s="20" t="s">
        <v>501</v>
      </c>
      <c r="B4095" s="20" t="s">
        <v>726</v>
      </c>
      <c r="C4095" s="20" t="s">
        <v>727</v>
      </c>
      <c r="D4095" s="1">
        <v>44521</v>
      </c>
      <c r="E4095">
        <v>79</v>
      </c>
      <c r="F4095">
        <v>1</v>
      </c>
      <c r="G4095">
        <v>0</v>
      </c>
      <c r="H4095">
        <v>0</v>
      </c>
      <c r="I4095">
        <v>0</v>
      </c>
      <c r="J4095">
        <v>42</v>
      </c>
      <c r="K4095">
        <v>2</v>
      </c>
      <c r="L4095">
        <v>8</v>
      </c>
      <c r="M4095">
        <v>2</v>
      </c>
      <c r="N4095">
        <v>1</v>
      </c>
      <c r="O4095">
        <v>0</v>
      </c>
      <c r="P4095">
        <v>0</v>
      </c>
      <c r="Q4095">
        <v>0</v>
      </c>
      <c r="R4095">
        <v>375</v>
      </c>
      <c r="S4095">
        <v>255</v>
      </c>
      <c r="T4095">
        <v>8</v>
      </c>
      <c r="U4095">
        <v>20</v>
      </c>
      <c r="V4095">
        <v>2</v>
      </c>
      <c r="W4095">
        <v>779</v>
      </c>
      <c r="X4095">
        <v>225</v>
      </c>
      <c r="Y4095">
        <v>9</v>
      </c>
      <c r="Z4095">
        <v>119</v>
      </c>
      <c r="AA4095">
        <v>18</v>
      </c>
      <c r="AB4095">
        <v>752</v>
      </c>
      <c r="AC4095">
        <v>167</v>
      </c>
      <c r="AD4095">
        <v>3</v>
      </c>
      <c r="AE4095">
        <v>122</v>
      </c>
      <c r="AF4095">
        <v>58</v>
      </c>
      <c r="AG4095">
        <v>170</v>
      </c>
      <c r="AH4095">
        <v>15</v>
      </c>
      <c r="AI4095">
        <v>1</v>
      </c>
      <c r="AJ4095">
        <v>35</v>
      </c>
      <c r="AK4095">
        <v>3</v>
      </c>
      <c r="AL4095">
        <v>31</v>
      </c>
      <c r="AM4095">
        <v>9</v>
      </c>
      <c r="AN4095">
        <v>0</v>
      </c>
      <c r="AO4095">
        <v>4</v>
      </c>
      <c r="AP4095">
        <v>1</v>
      </c>
      <c r="AQ4095">
        <v>0</v>
      </c>
      <c r="AR4095">
        <v>0</v>
      </c>
      <c r="AS4095">
        <v>0</v>
      </c>
      <c r="AT4095">
        <v>0</v>
      </c>
      <c r="AU4095">
        <v>0</v>
      </c>
      <c r="AV4095">
        <v>0</v>
      </c>
      <c r="AW4095">
        <v>0</v>
      </c>
      <c r="AX4095">
        <v>0</v>
      </c>
      <c r="AY4095">
        <v>0</v>
      </c>
      <c r="AZ4095">
        <v>0</v>
      </c>
      <c r="BA4095">
        <v>0</v>
      </c>
      <c r="BB4095">
        <v>0</v>
      </c>
      <c r="BC4095">
        <v>0</v>
      </c>
      <c r="BD4095">
        <v>0</v>
      </c>
      <c r="BE4095">
        <v>0</v>
      </c>
      <c r="BF4095">
        <v>0</v>
      </c>
      <c r="BG4095" s="20">
        <v>1</v>
      </c>
      <c r="BH4095" s="20">
        <v>0</v>
      </c>
      <c r="BI4095" s="20">
        <v>65</v>
      </c>
      <c r="BJ4095" s="20">
        <v>1</v>
      </c>
      <c r="BK4095" s="20">
        <v>339</v>
      </c>
      <c r="BL4095" s="20">
        <v>600</v>
      </c>
      <c r="BM4095" s="20">
        <v>555</v>
      </c>
      <c r="BN4095" s="20">
        <v>126</v>
      </c>
      <c r="BO4095" s="20">
        <v>26</v>
      </c>
      <c r="BP4095" s="20"/>
      <c r="BQ4095" s="20"/>
      <c r="BR4095" s="20"/>
      <c r="BS4095" s="20"/>
      <c r="BT4095" s="20"/>
      <c r="BU4095" s="20"/>
      <c r="BV4095" s="20"/>
    </row>
    <row r="4096" spans="1:74" x14ac:dyDescent="0.25">
      <c r="A4096" s="20" t="s">
        <v>501</v>
      </c>
      <c r="B4096" s="20" t="s">
        <v>726</v>
      </c>
      <c r="C4096" s="20" t="s">
        <v>727</v>
      </c>
      <c r="D4096" s="1">
        <v>44528</v>
      </c>
      <c r="E4096">
        <v>79</v>
      </c>
      <c r="F4096">
        <v>1</v>
      </c>
      <c r="G4096">
        <v>1</v>
      </c>
      <c r="H4096">
        <v>0</v>
      </c>
      <c r="I4096">
        <v>0</v>
      </c>
      <c r="J4096">
        <v>44</v>
      </c>
      <c r="K4096">
        <v>2</v>
      </c>
      <c r="L4096">
        <v>8</v>
      </c>
      <c r="M4096">
        <v>2</v>
      </c>
      <c r="N4096">
        <v>1</v>
      </c>
      <c r="O4096">
        <v>1</v>
      </c>
      <c r="P4096">
        <v>0</v>
      </c>
      <c r="Q4096">
        <v>0</v>
      </c>
      <c r="R4096">
        <v>376</v>
      </c>
      <c r="S4096">
        <v>265</v>
      </c>
      <c r="T4096">
        <v>8</v>
      </c>
      <c r="U4096">
        <v>19</v>
      </c>
      <c r="V4096">
        <v>2</v>
      </c>
      <c r="W4096">
        <v>783</v>
      </c>
      <c r="X4096">
        <v>254</v>
      </c>
      <c r="Y4096">
        <v>10</v>
      </c>
      <c r="Z4096">
        <v>117</v>
      </c>
      <c r="AA4096">
        <v>17</v>
      </c>
      <c r="AB4096">
        <v>752</v>
      </c>
      <c r="AC4096">
        <v>207</v>
      </c>
      <c r="AD4096">
        <v>4</v>
      </c>
      <c r="AE4096">
        <v>120</v>
      </c>
      <c r="AF4096">
        <v>58</v>
      </c>
      <c r="AG4096">
        <v>168</v>
      </c>
      <c r="AH4096">
        <v>25</v>
      </c>
      <c r="AI4096">
        <v>1</v>
      </c>
      <c r="AJ4096">
        <v>34</v>
      </c>
      <c r="AK4096">
        <v>3</v>
      </c>
      <c r="AL4096">
        <v>31</v>
      </c>
      <c r="AM4096">
        <v>9</v>
      </c>
      <c r="AN4096">
        <v>0</v>
      </c>
      <c r="AO4096">
        <v>4</v>
      </c>
      <c r="AP4096">
        <v>1</v>
      </c>
      <c r="AQ4096">
        <v>0</v>
      </c>
      <c r="AR4096">
        <v>0</v>
      </c>
      <c r="AS4096">
        <v>0</v>
      </c>
      <c r="AT4096">
        <v>0</v>
      </c>
      <c r="AU4096">
        <v>0</v>
      </c>
      <c r="AV4096">
        <v>0</v>
      </c>
      <c r="AW4096">
        <v>0</v>
      </c>
      <c r="AX4096">
        <v>0</v>
      </c>
      <c r="AY4096">
        <v>0</v>
      </c>
      <c r="AZ4096">
        <v>0</v>
      </c>
      <c r="BA4096">
        <v>0</v>
      </c>
      <c r="BB4096">
        <v>0</v>
      </c>
      <c r="BC4096">
        <v>0</v>
      </c>
      <c r="BD4096">
        <v>0</v>
      </c>
      <c r="BE4096">
        <v>0</v>
      </c>
      <c r="BF4096">
        <v>0</v>
      </c>
      <c r="BG4096" s="20">
        <v>1</v>
      </c>
      <c r="BH4096" s="20">
        <v>0</v>
      </c>
      <c r="BI4096" s="20">
        <v>65</v>
      </c>
      <c r="BJ4096" s="20">
        <v>1</v>
      </c>
      <c r="BK4096" s="20">
        <v>341</v>
      </c>
      <c r="BL4096" s="20">
        <v>606</v>
      </c>
      <c r="BM4096" s="20">
        <v>556</v>
      </c>
      <c r="BN4096" s="20">
        <v>125</v>
      </c>
      <c r="BO4096" s="20">
        <v>26</v>
      </c>
      <c r="BP4096" s="20"/>
      <c r="BQ4096" s="20"/>
      <c r="BR4096" s="20"/>
      <c r="BS4096" s="20"/>
      <c r="BT4096" s="20"/>
      <c r="BU4096" s="20"/>
      <c r="BV4096" s="20"/>
    </row>
    <row r="4097" spans="1:74" x14ac:dyDescent="0.25">
      <c r="A4097" s="20" t="s">
        <v>501</v>
      </c>
      <c r="B4097" s="20" t="s">
        <v>726</v>
      </c>
      <c r="C4097" s="20" t="s">
        <v>727</v>
      </c>
      <c r="D4097" s="1">
        <v>44535</v>
      </c>
      <c r="E4097">
        <v>80</v>
      </c>
      <c r="F4097">
        <v>1</v>
      </c>
      <c r="G4097">
        <v>1</v>
      </c>
      <c r="H4097">
        <v>0</v>
      </c>
      <c r="I4097">
        <v>0</v>
      </c>
      <c r="J4097">
        <v>46</v>
      </c>
      <c r="K4097">
        <v>2</v>
      </c>
      <c r="L4097">
        <v>8</v>
      </c>
      <c r="M4097">
        <v>2</v>
      </c>
      <c r="N4097">
        <v>1</v>
      </c>
      <c r="O4097">
        <v>1</v>
      </c>
      <c r="P4097">
        <v>0</v>
      </c>
      <c r="Q4097">
        <v>0</v>
      </c>
      <c r="R4097">
        <v>375</v>
      </c>
      <c r="S4097">
        <v>270</v>
      </c>
      <c r="T4097">
        <v>8</v>
      </c>
      <c r="U4097">
        <v>18</v>
      </c>
      <c r="V4097">
        <v>2</v>
      </c>
      <c r="W4097">
        <v>784</v>
      </c>
      <c r="X4097">
        <v>278</v>
      </c>
      <c r="Y4097">
        <v>10</v>
      </c>
      <c r="Z4097">
        <v>118</v>
      </c>
      <c r="AA4097">
        <v>17</v>
      </c>
      <c r="AB4097">
        <v>753</v>
      </c>
      <c r="AC4097">
        <v>254</v>
      </c>
      <c r="AD4097">
        <v>4</v>
      </c>
      <c r="AE4097">
        <v>118</v>
      </c>
      <c r="AF4097">
        <v>58</v>
      </c>
      <c r="AG4097">
        <v>167</v>
      </c>
      <c r="AH4097">
        <v>29</v>
      </c>
      <c r="AI4097">
        <v>1</v>
      </c>
      <c r="AJ4097">
        <v>34</v>
      </c>
      <c r="AK4097">
        <v>3</v>
      </c>
      <c r="AL4097">
        <v>31</v>
      </c>
      <c r="AM4097">
        <v>20</v>
      </c>
      <c r="AN4097">
        <v>0</v>
      </c>
      <c r="AO4097">
        <v>4</v>
      </c>
      <c r="AP4097">
        <v>1</v>
      </c>
      <c r="AQ4097">
        <v>0</v>
      </c>
      <c r="AR4097">
        <v>0</v>
      </c>
      <c r="AS4097">
        <v>0</v>
      </c>
      <c r="AT4097">
        <v>0</v>
      </c>
      <c r="AU4097">
        <v>0</v>
      </c>
      <c r="AV4097">
        <v>0</v>
      </c>
      <c r="AW4097">
        <v>0</v>
      </c>
      <c r="AX4097">
        <v>0</v>
      </c>
      <c r="AY4097">
        <v>0</v>
      </c>
      <c r="AZ4097">
        <v>0</v>
      </c>
      <c r="BA4097">
        <v>0</v>
      </c>
      <c r="BB4097">
        <v>0</v>
      </c>
      <c r="BC4097">
        <v>0</v>
      </c>
      <c r="BD4097">
        <v>0</v>
      </c>
      <c r="BE4097">
        <v>0</v>
      </c>
      <c r="BF4097">
        <v>0</v>
      </c>
      <c r="BG4097" s="20">
        <v>1</v>
      </c>
      <c r="BH4097" s="20">
        <v>0</v>
      </c>
      <c r="BI4097" s="20">
        <v>66</v>
      </c>
      <c r="BJ4097" s="20">
        <v>1</v>
      </c>
      <c r="BK4097" s="20">
        <v>340</v>
      </c>
      <c r="BL4097" s="20">
        <v>608</v>
      </c>
      <c r="BM4097" s="20">
        <v>557</v>
      </c>
      <c r="BN4097" s="20">
        <v>124</v>
      </c>
      <c r="BO4097" s="20">
        <v>26</v>
      </c>
      <c r="BP4097" s="20"/>
      <c r="BQ4097" s="20"/>
      <c r="BR4097" s="20"/>
      <c r="BS4097" s="20"/>
      <c r="BT4097" s="20"/>
      <c r="BU4097" s="20"/>
      <c r="BV4097" s="20"/>
    </row>
    <row r="4098" spans="1:74" x14ac:dyDescent="0.25">
      <c r="A4098" s="20" t="s">
        <v>501</v>
      </c>
      <c r="B4098" s="20" t="s">
        <v>726</v>
      </c>
      <c r="C4098" s="20" t="s">
        <v>727</v>
      </c>
      <c r="D4098" s="1">
        <v>44542</v>
      </c>
      <c r="E4098">
        <v>80</v>
      </c>
      <c r="F4098">
        <v>1</v>
      </c>
      <c r="G4098">
        <v>1</v>
      </c>
      <c r="H4098">
        <v>0</v>
      </c>
      <c r="I4098">
        <v>0</v>
      </c>
      <c r="J4098">
        <v>49</v>
      </c>
      <c r="K4098">
        <v>2</v>
      </c>
      <c r="L4098">
        <v>8</v>
      </c>
      <c r="M4098">
        <v>2</v>
      </c>
      <c r="N4098">
        <v>1</v>
      </c>
      <c r="O4098">
        <v>1</v>
      </c>
      <c r="P4098">
        <v>0</v>
      </c>
      <c r="Q4098">
        <v>0</v>
      </c>
      <c r="R4098">
        <v>375</v>
      </c>
      <c r="S4098">
        <v>273</v>
      </c>
      <c r="T4098">
        <v>8</v>
      </c>
      <c r="U4098">
        <v>18</v>
      </c>
      <c r="V4098">
        <v>2</v>
      </c>
      <c r="W4098">
        <v>786</v>
      </c>
      <c r="X4098">
        <v>302</v>
      </c>
      <c r="Y4098">
        <v>10</v>
      </c>
      <c r="Z4098">
        <v>118</v>
      </c>
      <c r="AA4098">
        <v>18</v>
      </c>
      <c r="AB4098">
        <v>752</v>
      </c>
      <c r="AC4098">
        <v>308</v>
      </c>
      <c r="AD4098">
        <v>4</v>
      </c>
      <c r="AE4098">
        <v>117</v>
      </c>
      <c r="AF4098">
        <v>58</v>
      </c>
      <c r="AG4098">
        <v>166</v>
      </c>
      <c r="AH4098">
        <v>37</v>
      </c>
      <c r="AI4098">
        <v>1</v>
      </c>
      <c r="AJ4098">
        <v>33</v>
      </c>
      <c r="AK4098">
        <v>4</v>
      </c>
      <c r="AL4098">
        <v>30</v>
      </c>
      <c r="AM4098">
        <v>22</v>
      </c>
      <c r="AN4098">
        <v>0</v>
      </c>
      <c r="AO4098">
        <v>3</v>
      </c>
      <c r="AP4098">
        <v>1</v>
      </c>
      <c r="AQ4098">
        <v>0</v>
      </c>
      <c r="AR4098">
        <v>0</v>
      </c>
      <c r="AS4098">
        <v>0</v>
      </c>
      <c r="AT4098">
        <v>0</v>
      </c>
      <c r="AU4098">
        <v>0</v>
      </c>
      <c r="AV4098">
        <v>0</v>
      </c>
      <c r="AW4098">
        <v>0</v>
      </c>
      <c r="AX4098">
        <v>0</v>
      </c>
      <c r="AY4098">
        <v>0</v>
      </c>
      <c r="AZ4098">
        <v>0</v>
      </c>
      <c r="BA4098">
        <v>0</v>
      </c>
      <c r="BB4098">
        <v>0</v>
      </c>
      <c r="BC4098">
        <v>0</v>
      </c>
      <c r="BD4098">
        <v>0</v>
      </c>
      <c r="BE4098">
        <v>0</v>
      </c>
      <c r="BF4098">
        <v>0</v>
      </c>
      <c r="BG4098" s="20">
        <v>1</v>
      </c>
      <c r="BH4098" s="20">
        <v>0</v>
      </c>
      <c r="BI4098" s="20">
        <v>67</v>
      </c>
      <c r="BJ4098" s="20">
        <v>1</v>
      </c>
      <c r="BK4098" s="20">
        <v>341</v>
      </c>
      <c r="BL4098" s="20">
        <v>608</v>
      </c>
      <c r="BM4098" s="20">
        <v>561</v>
      </c>
      <c r="BN4098" s="20">
        <v>123</v>
      </c>
      <c r="BO4098" s="20">
        <v>26</v>
      </c>
      <c r="BP4098" s="20"/>
      <c r="BQ4098" s="20"/>
      <c r="BR4098" s="20"/>
      <c r="BS4098" s="20"/>
      <c r="BT4098" s="20"/>
      <c r="BU4098" s="20"/>
      <c r="BV4098" s="20"/>
    </row>
    <row r="4099" spans="1:74" x14ac:dyDescent="0.25">
      <c r="A4099" s="20" t="s">
        <v>501</v>
      </c>
      <c r="B4099" s="20" t="s">
        <v>726</v>
      </c>
      <c r="C4099" s="20" t="s">
        <v>727</v>
      </c>
      <c r="D4099" s="1">
        <v>44549</v>
      </c>
      <c r="E4099">
        <v>81</v>
      </c>
      <c r="F4099">
        <v>1</v>
      </c>
      <c r="G4099">
        <v>1</v>
      </c>
      <c r="H4099">
        <v>0</v>
      </c>
      <c r="I4099">
        <v>0</v>
      </c>
      <c r="J4099">
        <v>53</v>
      </c>
      <c r="K4099">
        <v>2</v>
      </c>
      <c r="L4099">
        <v>9</v>
      </c>
      <c r="M4099">
        <v>2</v>
      </c>
      <c r="N4099">
        <v>1</v>
      </c>
      <c r="O4099">
        <v>1</v>
      </c>
      <c r="P4099">
        <v>0</v>
      </c>
      <c r="Q4099">
        <v>0</v>
      </c>
      <c r="R4099">
        <v>376</v>
      </c>
      <c r="S4099">
        <v>276</v>
      </c>
      <c r="T4099">
        <v>8</v>
      </c>
      <c r="U4099">
        <v>17</v>
      </c>
      <c r="V4099">
        <v>2</v>
      </c>
      <c r="W4099">
        <v>785</v>
      </c>
      <c r="X4099">
        <v>352</v>
      </c>
      <c r="Y4099">
        <v>10</v>
      </c>
      <c r="Z4099">
        <v>117</v>
      </c>
      <c r="AA4099">
        <v>17</v>
      </c>
      <c r="AB4099">
        <v>752</v>
      </c>
      <c r="AC4099">
        <v>364</v>
      </c>
      <c r="AD4099">
        <v>4</v>
      </c>
      <c r="AE4099">
        <v>117</v>
      </c>
      <c r="AF4099">
        <v>58</v>
      </c>
      <c r="AG4099">
        <v>165</v>
      </c>
      <c r="AH4099">
        <v>49</v>
      </c>
      <c r="AI4099">
        <v>1</v>
      </c>
      <c r="AJ4099">
        <v>31</v>
      </c>
      <c r="AK4099">
        <v>4</v>
      </c>
      <c r="AL4099">
        <v>29</v>
      </c>
      <c r="AM4099">
        <v>22</v>
      </c>
      <c r="AN4099">
        <v>0</v>
      </c>
      <c r="AO4099">
        <v>2</v>
      </c>
      <c r="AP4099">
        <v>1</v>
      </c>
      <c r="AQ4099">
        <v>0</v>
      </c>
      <c r="AR4099">
        <v>0</v>
      </c>
      <c r="AS4099">
        <v>0</v>
      </c>
      <c r="AT4099">
        <v>0</v>
      </c>
      <c r="AU4099">
        <v>0</v>
      </c>
      <c r="AV4099">
        <v>0</v>
      </c>
      <c r="AW4099">
        <v>0</v>
      </c>
      <c r="AX4099">
        <v>0</v>
      </c>
      <c r="AY4099">
        <v>0</v>
      </c>
      <c r="AZ4099">
        <v>0</v>
      </c>
      <c r="BA4099">
        <v>0</v>
      </c>
      <c r="BB4099">
        <v>0</v>
      </c>
      <c r="BC4099">
        <v>0</v>
      </c>
      <c r="BD4099">
        <v>0</v>
      </c>
      <c r="BE4099">
        <v>0</v>
      </c>
      <c r="BF4099">
        <v>0</v>
      </c>
      <c r="BG4099" s="20">
        <v>1</v>
      </c>
      <c r="BH4099" s="20">
        <v>0</v>
      </c>
      <c r="BI4099" s="20">
        <v>67</v>
      </c>
      <c r="BJ4099" s="20">
        <v>1</v>
      </c>
      <c r="BK4099" s="20">
        <v>342</v>
      </c>
      <c r="BL4099" s="20">
        <v>607</v>
      </c>
      <c r="BM4099" s="20">
        <v>560</v>
      </c>
      <c r="BN4099" s="20">
        <v>124</v>
      </c>
      <c r="BO4099" s="20">
        <v>26</v>
      </c>
      <c r="BP4099" s="20">
        <v>4208</v>
      </c>
      <c r="BQ4099" s="20">
        <v>1001</v>
      </c>
      <c r="BR4099" s="20">
        <v>0</v>
      </c>
      <c r="BS4099" s="20">
        <v>8</v>
      </c>
      <c r="BT4099" s="20">
        <v>723</v>
      </c>
      <c r="BU4099" s="20">
        <v>705</v>
      </c>
      <c r="BV4099" s="20">
        <v>2618</v>
      </c>
    </row>
    <row r="4100" spans="1:74" x14ac:dyDescent="0.25">
      <c r="A4100" s="20" t="s">
        <v>501</v>
      </c>
      <c r="B4100" s="20" t="s">
        <v>726</v>
      </c>
      <c r="C4100" s="20" t="s">
        <v>727</v>
      </c>
      <c r="D4100" s="1">
        <v>44558</v>
      </c>
      <c r="E4100">
        <v>81</v>
      </c>
      <c r="F4100">
        <v>1</v>
      </c>
      <c r="G4100">
        <v>1</v>
      </c>
      <c r="H4100">
        <v>0</v>
      </c>
      <c r="I4100">
        <v>0</v>
      </c>
      <c r="J4100">
        <v>56</v>
      </c>
      <c r="K4100">
        <v>2</v>
      </c>
      <c r="L4100">
        <v>9</v>
      </c>
      <c r="M4100">
        <v>2</v>
      </c>
      <c r="N4100">
        <v>1</v>
      </c>
      <c r="O4100">
        <v>1</v>
      </c>
      <c r="P4100">
        <v>0</v>
      </c>
      <c r="Q4100">
        <v>0</v>
      </c>
      <c r="R4100">
        <v>375</v>
      </c>
      <c r="S4100">
        <v>286</v>
      </c>
      <c r="T4100">
        <v>8</v>
      </c>
      <c r="U4100">
        <v>16</v>
      </c>
      <c r="V4100">
        <v>2</v>
      </c>
      <c r="W4100">
        <v>783</v>
      </c>
      <c r="X4100">
        <v>383</v>
      </c>
      <c r="Y4100">
        <v>10</v>
      </c>
      <c r="Z4100">
        <v>115</v>
      </c>
      <c r="AA4100">
        <v>17</v>
      </c>
      <c r="AB4100">
        <v>749</v>
      </c>
      <c r="AC4100">
        <v>402</v>
      </c>
      <c r="AD4100">
        <v>4</v>
      </c>
      <c r="AE4100">
        <v>116</v>
      </c>
      <c r="AF4100">
        <v>58</v>
      </c>
      <c r="AG4100">
        <v>164</v>
      </c>
      <c r="AH4100">
        <v>61</v>
      </c>
      <c r="AI4100">
        <v>1</v>
      </c>
      <c r="AJ4100">
        <v>31</v>
      </c>
      <c r="AK4100">
        <v>3</v>
      </c>
      <c r="AL4100">
        <v>29</v>
      </c>
      <c r="AM4100">
        <v>24</v>
      </c>
      <c r="AN4100">
        <v>0</v>
      </c>
      <c r="AO4100">
        <v>2</v>
      </c>
      <c r="AP4100">
        <v>1</v>
      </c>
      <c r="AQ4100">
        <v>0</v>
      </c>
      <c r="AR4100">
        <v>0</v>
      </c>
      <c r="AS4100">
        <v>0</v>
      </c>
      <c r="AT4100">
        <v>0</v>
      </c>
      <c r="AU4100">
        <v>0</v>
      </c>
      <c r="AV4100">
        <v>0</v>
      </c>
      <c r="AW4100">
        <v>0</v>
      </c>
      <c r="AX4100">
        <v>0</v>
      </c>
      <c r="AY4100">
        <v>0</v>
      </c>
      <c r="AZ4100">
        <v>0</v>
      </c>
      <c r="BA4100">
        <v>0</v>
      </c>
      <c r="BB4100">
        <v>0</v>
      </c>
      <c r="BC4100">
        <v>0</v>
      </c>
      <c r="BD4100">
        <v>0</v>
      </c>
      <c r="BE4100">
        <v>0</v>
      </c>
      <c r="BF4100">
        <v>0</v>
      </c>
      <c r="BG4100" s="20">
        <v>1</v>
      </c>
      <c r="BH4100" s="20">
        <v>0</v>
      </c>
      <c r="BI4100" s="20">
        <v>67</v>
      </c>
      <c r="BJ4100" s="20">
        <v>1</v>
      </c>
      <c r="BK4100" s="20">
        <v>342</v>
      </c>
      <c r="BL4100" s="20">
        <v>612</v>
      </c>
      <c r="BM4100" s="20">
        <v>558</v>
      </c>
      <c r="BN4100" s="20">
        <v>124</v>
      </c>
      <c r="BO4100" s="20">
        <v>26</v>
      </c>
      <c r="BP4100" s="20">
        <v>4198</v>
      </c>
      <c r="BQ4100" s="20">
        <v>1323</v>
      </c>
      <c r="BR4100" s="20">
        <v>0</v>
      </c>
      <c r="BS4100" s="20">
        <v>8</v>
      </c>
      <c r="BT4100" s="20">
        <v>722</v>
      </c>
      <c r="BU4100" s="20">
        <v>696</v>
      </c>
      <c r="BV4100" s="20">
        <v>2625</v>
      </c>
    </row>
    <row r="4101" spans="1:74" x14ac:dyDescent="0.25">
      <c r="A4101" s="20" t="s">
        <v>501</v>
      </c>
      <c r="B4101" s="20" t="s">
        <v>726</v>
      </c>
      <c r="C4101" s="20" t="s">
        <v>727</v>
      </c>
      <c r="D4101" s="1">
        <v>44564</v>
      </c>
      <c r="E4101">
        <v>81</v>
      </c>
      <c r="F4101">
        <v>1</v>
      </c>
      <c r="G4101">
        <v>1</v>
      </c>
      <c r="H4101">
        <v>0</v>
      </c>
      <c r="I4101">
        <v>0</v>
      </c>
      <c r="J4101">
        <v>57</v>
      </c>
      <c r="K4101">
        <v>2</v>
      </c>
      <c r="L4101">
        <v>9</v>
      </c>
      <c r="M4101">
        <v>2</v>
      </c>
      <c r="N4101">
        <v>1</v>
      </c>
      <c r="O4101">
        <v>1</v>
      </c>
      <c r="P4101">
        <v>0</v>
      </c>
      <c r="Q4101">
        <v>0</v>
      </c>
      <c r="R4101">
        <v>375</v>
      </c>
      <c r="S4101">
        <v>287</v>
      </c>
      <c r="T4101">
        <v>8</v>
      </c>
      <c r="U4101">
        <v>16</v>
      </c>
      <c r="V4101">
        <v>2</v>
      </c>
      <c r="W4101">
        <v>779</v>
      </c>
      <c r="X4101">
        <v>389</v>
      </c>
      <c r="Y4101">
        <v>10</v>
      </c>
      <c r="Z4101">
        <v>116</v>
      </c>
      <c r="AA4101">
        <v>15</v>
      </c>
      <c r="AB4101">
        <v>750</v>
      </c>
      <c r="AC4101">
        <v>412</v>
      </c>
      <c r="AD4101">
        <v>4</v>
      </c>
      <c r="AE4101">
        <v>115</v>
      </c>
      <c r="AF4101">
        <v>59</v>
      </c>
      <c r="AG4101">
        <v>164</v>
      </c>
      <c r="AH4101">
        <v>68</v>
      </c>
      <c r="AI4101">
        <v>1</v>
      </c>
      <c r="AJ4101">
        <v>31</v>
      </c>
      <c r="AK4101">
        <v>3</v>
      </c>
      <c r="AL4101">
        <v>29</v>
      </c>
      <c r="AM4101">
        <v>24</v>
      </c>
      <c r="AN4101">
        <v>0</v>
      </c>
      <c r="AO4101">
        <v>2</v>
      </c>
      <c r="AP4101">
        <v>1</v>
      </c>
      <c r="AQ4101">
        <v>0</v>
      </c>
      <c r="AR4101">
        <v>0</v>
      </c>
      <c r="AS4101">
        <v>0</v>
      </c>
      <c r="AT4101">
        <v>0</v>
      </c>
      <c r="AU4101">
        <v>0</v>
      </c>
      <c r="AV4101">
        <v>0</v>
      </c>
      <c r="AW4101">
        <v>0</v>
      </c>
      <c r="AX4101">
        <v>0</v>
      </c>
      <c r="AY4101">
        <v>0</v>
      </c>
      <c r="AZ4101">
        <v>0</v>
      </c>
      <c r="BA4101">
        <v>0</v>
      </c>
      <c r="BB4101">
        <v>0</v>
      </c>
      <c r="BC4101">
        <v>0</v>
      </c>
      <c r="BD4101">
        <v>0</v>
      </c>
      <c r="BE4101">
        <v>0</v>
      </c>
      <c r="BF4101">
        <v>0</v>
      </c>
      <c r="BG4101" s="20">
        <v>1</v>
      </c>
      <c r="BH4101" s="20">
        <v>0</v>
      </c>
      <c r="BI4101" s="20">
        <v>67</v>
      </c>
      <c r="BJ4101" s="20">
        <v>1</v>
      </c>
      <c r="BK4101" s="20">
        <v>342</v>
      </c>
      <c r="BL4101" s="20">
        <v>612</v>
      </c>
      <c r="BM4101" s="20">
        <v>558</v>
      </c>
      <c r="BN4101" s="20">
        <v>124</v>
      </c>
      <c r="BO4101" s="20">
        <v>26</v>
      </c>
      <c r="BP4101" s="20">
        <v>4194</v>
      </c>
      <c r="BQ4101" s="20">
        <v>1380</v>
      </c>
      <c r="BR4101" s="20">
        <v>0</v>
      </c>
      <c r="BS4101" s="20">
        <v>8</v>
      </c>
      <c r="BT4101" s="20">
        <v>727</v>
      </c>
      <c r="BU4101" s="20">
        <v>688</v>
      </c>
      <c r="BV4101" s="20">
        <v>2625</v>
      </c>
    </row>
    <row r="4102" spans="1:74" x14ac:dyDescent="0.25">
      <c r="A4102" s="20" t="s">
        <v>501</v>
      </c>
      <c r="B4102" s="20" t="s">
        <v>726</v>
      </c>
      <c r="C4102" s="20" t="s">
        <v>727</v>
      </c>
      <c r="D4102" s="1">
        <v>44570</v>
      </c>
      <c r="E4102">
        <v>81</v>
      </c>
      <c r="F4102">
        <v>1</v>
      </c>
      <c r="G4102">
        <v>1</v>
      </c>
      <c r="H4102">
        <v>0</v>
      </c>
      <c r="I4102">
        <v>0</v>
      </c>
      <c r="J4102">
        <v>57</v>
      </c>
      <c r="K4102">
        <v>2</v>
      </c>
      <c r="L4102">
        <v>9</v>
      </c>
      <c r="M4102">
        <v>1</v>
      </c>
      <c r="N4102">
        <v>1</v>
      </c>
      <c r="O4102">
        <v>1</v>
      </c>
      <c r="P4102">
        <v>0</v>
      </c>
      <c r="Q4102">
        <v>0</v>
      </c>
      <c r="R4102">
        <v>375</v>
      </c>
      <c r="S4102">
        <v>288</v>
      </c>
      <c r="T4102">
        <v>8</v>
      </c>
      <c r="U4102">
        <v>16</v>
      </c>
      <c r="V4102">
        <v>2</v>
      </c>
      <c r="W4102">
        <v>782</v>
      </c>
      <c r="X4102">
        <v>408</v>
      </c>
      <c r="Y4102">
        <v>10</v>
      </c>
      <c r="Z4102">
        <v>116</v>
      </c>
      <c r="AA4102">
        <v>15</v>
      </c>
      <c r="AB4102">
        <v>751</v>
      </c>
      <c r="AC4102">
        <v>422</v>
      </c>
      <c r="AD4102">
        <v>4</v>
      </c>
      <c r="AE4102">
        <v>115</v>
      </c>
      <c r="AF4102">
        <v>59</v>
      </c>
      <c r="AG4102">
        <v>163</v>
      </c>
      <c r="AH4102">
        <v>72</v>
      </c>
      <c r="AI4102">
        <v>1</v>
      </c>
      <c r="AJ4102">
        <v>31</v>
      </c>
      <c r="AK4102">
        <v>3</v>
      </c>
      <c r="AL4102">
        <v>29</v>
      </c>
      <c r="AM4102">
        <v>24</v>
      </c>
      <c r="AN4102">
        <v>0</v>
      </c>
      <c r="AO4102">
        <v>2</v>
      </c>
      <c r="AP4102">
        <v>1</v>
      </c>
      <c r="AQ4102">
        <v>0</v>
      </c>
      <c r="AR4102">
        <v>0</v>
      </c>
      <c r="AS4102">
        <v>0</v>
      </c>
      <c r="AT4102">
        <v>0</v>
      </c>
      <c r="AU4102">
        <v>0</v>
      </c>
      <c r="AV4102">
        <v>0</v>
      </c>
      <c r="AW4102">
        <v>0</v>
      </c>
      <c r="AX4102">
        <v>0</v>
      </c>
      <c r="AY4102">
        <v>0</v>
      </c>
      <c r="AZ4102">
        <v>0</v>
      </c>
      <c r="BA4102">
        <v>0</v>
      </c>
      <c r="BB4102">
        <v>0</v>
      </c>
      <c r="BC4102">
        <v>0</v>
      </c>
      <c r="BD4102">
        <v>0</v>
      </c>
      <c r="BE4102">
        <v>0</v>
      </c>
      <c r="BF4102">
        <v>0</v>
      </c>
      <c r="BG4102" s="20">
        <v>1</v>
      </c>
      <c r="BH4102" s="20">
        <v>0</v>
      </c>
      <c r="BI4102" s="20">
        <v>67</v>
      </c>
      <c r="BJ4102" s="20">
        <v>1</v>
      </c>
      <c r="BK4102" s="20">
        <v>343</v>
      </c>
      <c r="BL4102" s="20">
        <v>616</v>
      </c>
      <c r="BM4102" s="20">
        <v>559</v>
      </c>
      <c r="BN4102" s="20">
        <v>123</v>
      </c>
      <c r="BO4102" s="20">
        <v>26</v>
      </c>
      <c r="BP4102" s="20">
        <v>4192</v>
      </c>
      <c r="BQ4102" s="20">
        <v>1475</v>
      </c>
      <c r="BR4102" s="20">
        <v>0</v>
      </c>
      <c r="BS4102" s="20">
        <v>8</v>
      </c>
      <c r="BT4102" s="20">
        <v>721</v>
      </c>
      <c r="BU4102" s="20">
        <v>686</v>
      </c>
      <c r="BV4102" s="20">
        <v>2633</v>
      </c>
    </row>
    <row r="4103" spans="1:74" x14ac:dyDescent="0.25">
      <c r="A4103" s="20" t="s">
        <v>501</v>
      </c>
      <c r="B4103" s="20" t="s">
        <v>726</v>
      </c>
      <c r="C4103" s="20" t="s">
        <v>727</v>
      </c>
      <c r="D4103" s="1">
        <v>44578</v>
      </c>
      <c r="E4103">
        <v>81</v>
      </c>
      <c r="F4103">
        <v>1</v>
      </c>
      <c r="G4103">
        <v>1</v>
      </c>
      <c r="H4103">
        <v>0</v>
      </c>
      <c r="I4103">
        <v>0</v>
      </c>
      <c r="J4103">
        <v>57</v>
      </c>
      <c r="K4103">
        <v>2</v>
      </c>
      <c r="L4103">
        <v>9</v>
      </c>
      <c r="M4103">
        <v>1</v>
      </c>
      <c r="N4103">
        <v>1</v>
      </c>
      <c r="O4103">
        <v>1</v>
      </c>
      <c r="P4103">
        <v>0</v>
      </c>
      <c r="Q4103">
        <v>0</v>
      </c>
      <c r="R4103">
        <v>374</v>
      </c>
      <c r="S4103">
        <v>291</v>
      </c>
      <c r="T4103">
        <v>8</v>
      </c>
      <c r="U4103">
        <v>15</v>
      </c>
      <c r="V4103">
        <v>2</v>
      </c>
      <c r="W4103">
        <v>781</v>
      </c>
      <c r="X4103">
        <v>412</v>
      </c>
      <c r="Y4103">
        <v>10</v>
      </c>
      <c r="Z4103">
        <v>115</v>
      </c>
      <c r="AA4103">
        <v>15</v>
      </c>
      <c r="AB4103">
        <v>752</v>
      </c>
      <c r="AC4103">
        <v>425</v>
      </c>
      <c r="AD4103">
        <v>4</v>
      </c>
      <c r="AE4103">
        <v>115</v>
      </c>
      <c r="AF4103">
        <v>59</v>
      </c>
      <c r="AG4103">
        <v>162</v>
      </c>
      <c r="AH4103">
        <v>73</v>
      </c>
      <c r="AI4103">
        <v>1</v>
      </c>
      <c r="AJ4103">
        <v>31</v>
      </c>
      <c r="AK4103">
        <v>3</v>
      </c>
      <c r="AL4103">
        <v>29</v>
      </c>
      <c r="AM4103">
        <v>24</v>
      </c>
      <c r="AN4103">
        <v>0</v>
      </c>
      <c r="AO4103">
        <v>2</v>
      </c>
      <c r="AP4103">
        <v>1</v>
      </c>
      <c r="AQ4103">
        <v>0</v>
      </c>
      <c r="AR4103">
        <v>0</v>
      </c>
      <c r="AS4103">
        <v>0</v>
      </c>
      <c r="AT4103">
        <v>0</v>
      </c>
      <c r="AU4103">
        <v>0</v>
      </c>
      <c r="AV4103">
        <v>0</v>
      </c>
      <c r="AW4103">
        <v>0</v>
      </c>
      <c r="AX4103">
        <v>0</v>
      </c>
      <c r="AY4103">
        <v>0</v>
      </c>
      <c r="AZ4103">
        <v>0</v>
      </c>
      <c r="BA4103">
        <v>0</v>
      </c>
      <c r="BB4103">
        <v>0</v>
      </c>
      <c r="BC4103">
        <v>0</v>
      </c>
      <c r="BD4103">
        <v>0</v>
      </c>
      <c r="BE4103">
        <v>0</v>
      </c>
      <c r="BF4103">
        <v>0</v>
      </c>
      <c r="BG4103" s="20">
        <v>1</v>
      </c>
      <c r="BH4103" s="20">
        <v>0</v>
      </c>
      <c r="BI4103" s="20">
        <v>67</v>
      </c>
      <c r="BJ4103" s="20">
        <v>1</v>
      </c>
      <c r="BK4103" s="20">
        <v>344</v>
      </c>
      <c r="BL4103" s="20">
        <v>615</v>
      </c>
      <c r="BM4103" s="20">
        <v>561</v>
      </c>
      <c r="BN4103" s="20">
        <v>122</v>
      </c>
      <c r="BO4103" s="20">
        <v>26</v>
      </c>
      <c r="BP4103" s="20">
        <v>4190</v>
      </c>
      <c r="BQ4103" s="20">
        <v>1552</v>
      </c>
      <c r="BR4103" s="20">
        <v>0</v>
      </c>
      <c r="BS4103" s="20">
        <v>8</v>
      </c>
      <c r="BT4103" s="20">
        <v>722</v>
      </c>
      <c r="BU4103" s="20">
        <v>681</v>
      </c>
      <c r="BV4103" s="20">
        <v>2638</v>
      </c>
    </row>
    <row r="4104" spans="1:74" x14ac:dyDescent="0.25">
      <c r="A4104" s="20" t="s">
        <v>501</v>
      </c>
      <c r="B4104" s="20" t="s">
        <v>726</v>
      </c>
      <c r="C4104" s="20" t="s">
        <v>727</v>
      </c>
      <c r="D4104" s="1">
        <v>44585</v>
      </c>
      <c r="E4104">
        <v>81</v>
      </c>
      <c r="F4104">
        <v>1</v>
      </c>
      <c r="G4104">
        <v>1</v>
      </c>
      <c r="H4104">
        <v>0</v>
      </c>
      <c r="I4104">
        <v>0</v>
      </c>
      <c r="J4104">
        <v>57</v>
      </c>
      <c r="K4104">
        <v>2</v>
      </c>
      <c r="L4104">
        <v>9</v>
      </c>
      <c r="M4104">
        <v>1</v>
      </c>
      <c r="N4104">
        <v>1</v>
      </c>
      <c r="O4104">
        <v>1</v>
      </c>
      <c r="P4104">
        <v>0</v>
      </c>
      <c r="Q4104">
        <v>0</v>
      </c>
      <c r="R4104">
        <v>375</v>
      </c>
      <c r="S4104">
        <v>293</v>
      </c>
      <c r="T4104">
        <v>8</v>
      </c>
      <c r="U4104">
        <v>15</v>
      </c>
      <c r="V4104">
        <v>2</v>
      </c>
      <c r="W4104">
        <v>780</v>
      </c>
      <c r="X4104">
        <v>417</v>
      </c>
      <c r="Y4104">
        <v>10</v>
      </c>
      <c r="Z4104">
        <v>114</v>
      </c>
      <c r="AA4104">
        <v>15</v>
      </c>
      <c r="AB4104">
        <v>750</v>
      </c>
      <c r="AC4104">
        <v>421</v>
      </c>
      <c r="AD4104">
        <v>4</v>
      </c>
      <c r="AE4104">
        <v>117</v>
      </c>
      <c r="AF4104">
        <v>59</v>
      </c>
      <c r="AG4104">
        <v>162</v>
      </c>
      <c r="AH4104">
        <v>75</v>
      </c>
      <c r="AI4104">
        <v>1</v>
      </c>
      <c r="AJ4104">
        <v>31</v>
      </c>
      <c r="AK4104">
        <v>2</v>
      </c>
      <c r="AL4104">
        <v>29</v>
      </c>
      <c r="AM4104">
        <v>25</v>
      </c>
      <c r="AN4104">
        <v>0</v>
      </c>
      <c r="AO4104">
        <v>2</v>
      </c>
      <c r="AP4104">
        <v>1</v>
      </c>
      <c r="AQ4104">
        <v>0</v>
      </c>
      <c r="AR4104">
        <v>0</v>
      </c>
      <c r="AS4104">
        <v>0</v>
      </c>
      <c r="AT4104">
        <v>0</v>
      </c>
      <c r="AU4104">
        <v>0</v>
      </c>
      <c r="AV4104">
        <v>0</v>
      </c>
      <c r="AW4104">
        <v>0</v>
      </c>
      <c r="AX4104">
        <v>0</v>
      </c>
      <c r="AY4104">
        <v>0</v>
      </c>
      <c r="AZ4104">
        <v>0</v>
      </c>
      <c r="BA4104">
        <v>0</v>
      </c>
      <c r="BB4104">
        <v>0</v>
      </c>
      <c r="BC4104">
        <v>0</v>
      </c>
      <c r="BD4104">
        <v>0</v>
      </c>
      <c r="BE4104">
        <v>0</v>
      </c>
      <c r="BF4104">
        <v>0</v>
      </c>
      <c r="BG4104" s="20">
        <v>1</v>
      </c>
      <c r="BH4104" s="20">
        <v>0</v>
      </c>
      <c r="BI4104" s="20">
        <v>67</v>
      </c>
      <c r="BJ4104" s="20">
        <v>1</v>
      </c>
      <c r="BK4104" s="20">
        <v>345</v>
      </c>
      <c r="BL4104" s="20">
        <v>615</v>
      </c>
      <c r="BM4104" s="20">
        <v>557</v>
      </c>
      <c r="BN4104" s="20">
        <v>122</v>
      </c>
      <c r="BO4104" s="20">
        <v>26</v>
      </c>
      <c r="BP4104" s="20">
        <v>4183</v>
      </c>
      <c r="BQ4104" s="20">
        <v>1571</v>
      </c>
      <c r="BR4104" s="20">
        <v>0</v>
      </c>
      <c r="BS4104" s="20">
        <v>8</v>
      </c>
      <c r="BT4104" s="20">
        <v>715</v>
      </c>
      <c r="BU4104" s="20">
        <v>683</v>
      </c>
      <c r="BV4104" s="20">
        <v>2641</v>
      </c>
    </row>
    <row r="4105" spans="1:74" x14ac:dyDescent="0.25">
      <c r="A4105" s="20" t="s">
        <v>501</v>
      </c>
      <c r="B4105" s="20" t="s">
        <v>726</v>
      </c>
      <c r="C4105" s="20" t="s">
        <v>727</v>
      </c>
      <c r="D4105" s="1">
        <v>44593</v>
      </c>
      <c r="E4105">
        <v>81</v>
      </c>
      <c r="F4105">
        <v>1</v>
      </c>
      <c r="G4105">
        <v>1</v>
      </c>
      <c r="H4105">
        <v>0</v>
      </c>
      <c r="I4105">
        <v>0</v>
      </c>
      <c r="J4105">
        <v>57</v>
      </c>
      <c r="K4105">
        <v>2</v>
      </c>
      <c r="L4105">
        <v>9</v>
      </c>
      <c r="M4105">
        <v>1</v>
      </c>
      <c r="N4105">
        <v>1</v>
      </c>
      <c r="O4105">
        <v>1</v>
      </c>
      <c r="P4105">
        <v>0</v>
      </c>
      <c r="Q4105">
        <v>0</v>
      </c>
      <c r="R4105">
        <v>375</v>
      </c>
      <c r="S4105">
        <v>295</v>
      </c>
      <c r="T4105">
        <v>8</v>
      </c>
      <c r="U4105">
        <v>15</v>
      </c>
      <c r="V4105">
        <v>2</v>
      </c>
      <c r="W4105">
        <v>783</v>
      </c>
      <c r="X4105">
        <v>422</v>
      </c>
      <c r="Y4105">
        <v>10</v>
      </c>
      <c r="Z4105">
        <v>110</v>
      </c>
      <c r="AA4105">
        <v>16</v>
      </c>
      <c r="AB4105">
        <v>754</v>
      </c>
      <c r="AC4105">
        <v>423</v>
      </c>
      <c r="AD4105">
        <v>4</v>
      </c>
      <c r="AE4105">
        <v>117</v>
      </c>
      <c r="AF4105">
        <v>60</v>
      </c>
      <c r="AG4105">
        <v>160</v>
      </c>
      <c r="AH4105">
        <v>76</v>
      </c>
      <c r="AI4105">
        <v>1</v>
      </c>
      <c r="AJ4105">
        <v>31</v>
      </c>
      <c r="AK4105">
        <v>1</v>
      </c>
      <c r="AL4105">
        <v>29</v>
      </c>
      <c r="AM4105">
        <v>25</v>
      </c>
      <c r="AN4105">
        <v>0</v>
      </c>
      <c r="AO4105">
        <v>2</v>
      </c>
      <c r="AP4105">
        <v>1</v>
      </c>
      <c r="AQ4105">
        <v>0</v>
      </c>
      <c r="AR4105">
        <v>0</v>
      </c>
      <c r="AS4105">
        <v>0</v>
      </c>
      <c r="AT4105">
        <v>0</v>
      </c>
      <c r="AU4105">
        <v>0</v>
      </c>
      <c r="AV4105">
        <v>0</v>
      </c>
      <c r="AW4105">
        <v>0</v>
      </c>
      <c r="AX4105">
        <v>0</v>
      </c>
      <c r="AY4105">
        <v>0</v>
      </c>
      <c r="AZ4105">
        <v>0</v>
      </c>
      <c r="BA4105">
        <v>0</v>
      </c>
      <c r="BB4105">
        <v>0</v>
      </c>
      <c r="BC4105">
        <v>0</v>
      </c>
      <c r="BD4105">
        <v>0</v>
      </c>
      <c r="BE4105">
        <v>0</v>
      </c>
      <c r="BF4105">
        <v>0</v>
      </c>
      <c r="BG4105" s="20">
        <v>1</v>
      </c>
      <c r="BH4105" s="20">
        <v>0</v>
      </c>
      <c r="BI4105" s="20">
        <v>67</v>
      </c>
      <c r="BJ4105" s="20">
        <v>1</v>
      </c>
      <c r="BK4105" s="20">
        <v>345</v>
      </c>
      <c r="BL4105" s="20">
        <v>618</v>
      </c>
      <c r="BM4105" s="20">
        <v>561</v>
      </c>
      <c r="BN4105" s="20">
        <v>120</v>
      </c>
      <c r="BO4105" s="20">
        <v>26</v>
      </c>
      <c r="BP4105" s="20">
        <v>4176</v>
      </c>
      <c r="BQ4105" s="20">
        <v>1612</v>
      </c>
      <c r="BR4105" s="20">
        <v>0</v>
      </c>
      <c r="BS4105" s="20">
        <v>8</v>
      </c>
      <c r="BT4105" s="20">
        <v>713</v>
      </c>
      <c r="BU4105" s="20">
        <v>678</v>
      </c>
      <c r="BV4105" s="20">
        <v>2649</v>
      </c>
    </row>
    <row r="4106" spans="1:74" x14ac:dyDescent="0.25">
      <c r="A4106" s="20" t="s">
        <v>501</v>
      </c>
      <c r="B4106" s="20" t="s">
        <v>726</v>
      </c>
      <c r="C4106" s="20" t="s">
        <v>727</v>
      </c>
      <c r="D4106" s="1">
        <v>44599</v>
      </c>
      <c r="E4106">
        <v>81</v>
      </c>
      <c r="F4106">
        <v>1</v>
      </c>
      <c r="G4106">
        <v>1</v>
      </c>
      <c r="H4106">
        <v>0</v>
      </c>
      <c r="I4106">
        <v>0</v>
      </c>
      <c r="J4106">
        <v>57</v>
      </c>
      <c r="K4106">
        <v>2</v>
      </c>
      <c r="L4106">
        <v>9</v>
      </c>
      <c r="M4106">
        <v>1</v>
      </c>
      <c r="N4106">
        <v>1</v>
      </c>
      <c r="O4106">
        <v>1</v>
      </c>
      <c r="P4106">
        <v>0</v>
      </c>
      <c r="Q4106">
        <v>0</v>
      </c>
      <c r="R4106">
        <v>376</v>
      </c>
      <c r="S4106">
        <v>296</v>
      </c>
      <c r="T4106">
        <v>8</v>
      </c>
      <c r="U4106">
        <v>15</v>
      </c>
      <c r="V4106">
        <v>2</v>
      </c>
      <c r="W4106">
        <v>784</v>
      </c>
      <c r="X4106">
        <v>424</v>
      </c>
      <c r="Y4106">
        <v>10</v>
      </c>
      <c r="Z4106">
        <v>110</v>
      </c>
      <c r="AA4106">
        <v>16</v>
      </c>
      <c r="AB4106">
        <v>754</v>
      </c>
      <c r="AC4106">
        <v>424</v>
      </c>
      <c r="AD4106">
        <v>4</v>
      </c>
      <c r="AE4106">
        <v>117</v>
      </c>
      <c r="AF4106">
        <v>60</v>
      </c>
      <c r="AG4106">
        <v>158</v>
      </c>
      <c r="AH4106">
        <v>75</v>
      </c>
      <c r="AI4106">
        <v>1</v>
      </c>
      <c r="AJ4106">
        <v>31</v>
      </c>
      <c r="AK4106">
        <v>1</v>
      </c>
      <c r="AL4106">
        <v>29</v>
      </c>
      <c r="AM4106">
        <v>25</v>
      </c>
      <c r="AN4106">
        <v>0</v>
      </c>
      <c r="AO4106">
        <v>2</v>
      </c>
      <c r="AP4106">
        <v>1</v>
      </c>
      <c r="AQ4106">
        <v>0</v>
      </c>
      <c r="AR4106">
        <v>0</v>
      </c>
      <c r="AS4106">
        <v>0</v>
      </c>
      <c r="AT4106">
        <v>0</v>
      </c>
      <c r="AU4106">
        <v>0</v>
      </c>
      <c r="AV4106">
        <v>0</v>
      </c>
      <c r="AW4106">
        <v>0</v>
      </c>
      <c r="AX4106">
        <v>0</v>
      </c>
      <c r="AY4106">
        <v>0</v>
      </c>
      <c r="AZ4106">
        <v>0</v>
      </c>
      <c r="BA4106">
        <v>0</v>
      </c>
      <c r="BB4106">
        <v>0</v>
      </c>
      <c r="BC4106">
        <v>0</v>
      </c>
      <c r="BD4106">
        <v>0</v>
      </c>
      <c r="BE4106">
        <v>0</v>
      </c>
      <c r="BF4106">
        <v>0</v>
      </c>
      <c r="BG4106" s="20">
        <v>1</v>
      </c>
      <c r="BH4106" s="20">
        <v>0</v>
      </c>
      <c r="BI4106" s="20">
        <v>67</v>
      </c>
      <c r="BJ4106" s="20">
        <v>1</v>
      </c>
      <c r="BK4106" s="20">
        <v>346</v>
      </c>
      <c r="BL4106" s="20">
        <v>620</v>
      </c>
      <c r="BM4106" s="20">
        <v>561</v>
      </c>
      <c r="BN4106" s="20">
        <v>118</v>
      </c>
      <c r="BO4106" s="20">
        <v>26</v>
      </c>
      <c r="BP4106" s="20">
        <v>4188</v>
      </c>
      <c r="BQ4106" s="20">
        <v>1631</v>
      </c>
      <c r="BR4106" s="20">
        <v>0</v>
      </c>
      <c r="BS4106" s="20">
        <v>8</v>
      </c>
      <c r="BT4106" s="20">
        <v>713</v>
      </c>
      <c r="BU4106" s="20">
        <v>682</v>
      </c>
      <c r="BV4106" s="20">
        <v>2655</v>
      </c>
    </row>
    <row r="4107" spans="1:74" x14ac:dyDescent="0.25">
      <c r="A4107" s="20" t="s">
        <v>501</v>
      </c>
      <c r="B4107" s="20" t="s">
        <v>726</v>
      </c>
      <c r="C4107" s="20" t="s">
        <v>727</v>
      </c>
      <c r="D4107" s="1">
        <v>44606</v>
      </c>
      <c r="E4107">
        <v>81</v>
      </c>
      <c r="F4107">
        <v>1</v>
      </c>
      <c r="G4107">
        <v>1</v>
      </c>
      <c r="H4107">
        <v>0</v>
      </c>
      <c r="I4107">
        <v>0</v>
      </c>
      <c r="J4107">
        <v>57</v>
      </c>
      <c r="K4107">
        <v>2</v>
      </c>
      <c r="L4107">
        <v>9</v>
      </c>
      <c r="M4107">
        <v>1</v>
      </c>
      <c r="N4107">
        <v>1</v>
      </c>
      <c r="O4107">
        <v>1</v>
      </c>
      <c r="P4107">
        <v>0</v>
      </c>
      <c r="Q4107">
        <v>0</v>
      </c>
      <c r="R4107">
        <v>377</v>
      </c>
      <c r="S4107">
        <v>298</v>
      </c>
      <c r="T4107">
        <v>8</v>
      </c>
      <c r="U4107">
        <v>15</v>
      </c>
      <c r="V4107">
        <v>2</v>
      </c>
      <c r="W4107">
        <v>782</v>
      </c>
      <c r="X4107">
        <v>428</v>
      </c>
      <c r="Y4107">
        <v>10</v>
      </c>
      <c r="Z4107">
        <v>111</v>
      </c>
      <c r="AA4107">
        <v>15</v>
      </c>
      <c r="AB4107">
        <v>756</v>
      </c>
      <c r="AC4107">
        <v>424</v>
      </c>
      <c r="AD4107">
        <v>4</v>
      </c>
      <c r="AE4107">
        <v>117</v>
      </c>
      <c r="AF4107">
        <v>61</v>
      </c>
      <c r="AG4107">
        <v>159</v>
      </c>
      <c r="AH4107">
        <v>75</v>
      </c>
      <c r="AI4107">
        <v>1</v>
      </c>
      <c r="AJ4107">
        <v>31</v>
      </c>
      <c r="AK4107">
        <v>1</v>
      </c>
      <c r="AL4107">
        <v>29</v>
      </c>
      <c r="AM4107">
        <v>25</v>
      </c>
      <c r="AN4107">
        <v>0</v>
      </c>
      <c r="AO4107">
        <v>2</v>
      </c>
      <c r="AP4107">
        <v>1</v>
      </c>
      <c r="AQ4107">
        <v>0</v>
      </c>
      <c r="AR4107">
        <v>0</v>
      </c>
      <c r="AS4107">
        <v>0</v>
      </c>
      <c r="AT4107">
        <v>0</v>
      </c>
      <c r="AU4107">
        <v>0</v>
      </c>
      <c r="AV4107">
        <v>0</v>
      </c>
      <c r="AW4107">
        <v>0</v>
      </c>
      <c r="AX4107">
        <v>0</v>
      </c>
      <c r="AY4107">
        <v>0</v>
      </c>
      <c r="AZ4107">
        <v>0</v>
      </c>
      <c r="BA4107">
        <v>0</v>
      </c>
      <c r="BB4107">
        <v>0</v>
      </c>
      <c r="BC4107">
        <v>0</v>
      </c>
      <c r="BD4107">
        <v>0</v>
      </c>
      <c r="BE4107">
        <v>0</v>
      </c>
      <c r="BF4107">
        <v>0</v>
      </c>
      <c r="BG4107" s="20">
        <v>1</v>
      </c>
      <c r="BH4107" s="20">
        <v>0</v>
      </c>
      <c r="BI4107" s="20">
        <v>67</v>
      </c>
      <c r="BJ4107" s="20">
        <v>1</v>
      </c>
      <c r="BK4107" s="20">
        <v>348</v>
      </c>
      <c r="BL4107" s="20">
        <v>621</v>
      </c>
      <c r="BM4107" s="20">
        <v>563</v>
      </c>
      <c r="BN4107" s="20">
        <v>120</v>
      </c>
      <c r="BO4107" s="20">
        <v>26</v>
      </c>
      <c r="BP4107" s="20">
        <v>4210</v>
      </c>
      <c r="BQ4107" s="20">
        <v>1658</v>
      </c>
      <c r="BR4107" s="20">
        <v>0</v>
      </c>
      <c r="BS4107" s="20">
        <v>8</v>
      </c>
      <c r="BT4107" s="20">
        <v>714</v>
      </c>
      <c r="BU4107" s="20">
        <v>683</v>
      </c>
      <c r="BV4107" s="20">
        <v>2679</v>
      </c>
    </row>
    <row r="4108" spans="1:74" x14ac:dyDescent="0.25">
      <c r="A4108" s="20" t="s">
        <v>501</v>
      </c>
      <c r="B4108" s="20" t="s">
        <v>728</v>
      </c>
      <c r="C4108" s="20" t="s">
        <v>487</v>
      </c>
      <c r="D4108" s="1">
        <v>44493</v>
      </c>
      <c r="E4108">
        <v>109</v>
      </c>
      <c r="F4108">
        <v>4</v>
      </c>
      <c r="G4108">
        <v>0</v>
      </c>
      <c r="H4108">
        <v>0</v>
      </c>
      <c r="I4108">
        <v>0</v>
      </c>
      <c r="J4108">
        <v>22</v>
      </c>
      <c r="K4108">
        <v>2</v>
      </c>
      <c r="L4108">
        <v>15</v>
      </c>
      <c r="M4108">
        <v>6</v>
      </c>
      <c r="N4108">
        <v>14</v>
      </c>
      <c r="O4108">
        <v>0</v>
      </c>
      <c r="P4108">
        <v>0</v>
      </c>
      <c r="Q4108">
        <v>0</v>
      </c>
      <c r="R4108">
        <v>435</v>
      </c>
      <c r="S4108">
        <v>0</v>
      </c>
      <c r="T4108">
        <v>189</v>
      </c>
      <c r="U4108">
        <v>14</v>
      </c>
      <c r="V4108">
        <v>51</v>
      </c>
      <c r="W4108">
        <v>921</v>
      </c>
      <c r="X4108">
        <v>0</v>
      </c>
      <c r="Y4108">
        <v>72</v>
      </c>
      <c r="Z4108">
        <v>155</v>
      </c>
      <c r="AA4108">
        <v>52</v>
      </c>
      <c r="AB4108">
        <v>964</v>
      </c>
      <c r="AC4108">
        <v>79</v>
      </c>
      <c r="AD4108">
        <v>9</v>
      </c>
      <c r="AE4108">
        <v>96</v>
      </c>
      <c r="AF4108">
        <v>189</v>
      </c>
      <c r="AG4108">
        <v>115</v>
      </c>
      <c r="AH4108">
        <v>0</v>
      </c>
      <c r="AI4108">
        <v>1</v>
      </c>
      <c r="AJ4108">
        <v>16</v>
      </c>
      <c r="AK4108">
        <v>14</v>
      </c>
      <c r="AL4108">
        <v>45</v>
      </c>
      <c r="AM4108">
        <v>0</v>
      </c>
      <c r="AN4108">
        <v>4</v>
      </c>
      <c r="AO4108">
        <v>0</v>
      </c>
      <c r="AP4108">
        <v>1</v>
      </c>
      <c r="AQ4108">
        <v>0</v>
      </c>
      <c r="AR4108">
        <v>0</v>
      </c>
      <c r="AS4108">
        <v>0</v>
      </c>
      <c r="AT4108">
        <v>0</v>
      </c>
      <c r="AU4108">
        <v>0</v>
      </c>
      <c r="AV4108">
        <v>0</v>
      </c>
      <c r="AW4108">
        <v>0</v>
      </c>
      <c r="AX4108">
        <v>0</v>
      </c>
      <c r="AY4108">
        <v>0</v>
      </c>
      <c r="AZ4108">
        <v>1</v>
      </c>
      <c r="BA4108">
        <v>0</v>
      </c>
      <c r="BB4108">
        <v>11</v>
      </c>
      <c r="BC4108">
        <v>7</v>
      </c>
      <c r="BD4108">
        <v>0</v>
      </c>
      <c r="BE4108">
        <v>1</v>
      </c>
      <c r="BF4108">
        <v>5</v>
      </c>
      <c r="BG4108" s="20"/>
      <c r="BH4108" s="20"/>
      <c r="BI4108" s="20"/>
      <c r="BJ4108" s="20"/>
      <c r="BK4108" s="20"/>
      <c r="BL4108" s="20"/>
      <c r="BM4108" s="20"/>
      <c r="BN4108" s="20"/>
      <c r="BO4108" s="20"/>
      <c r="BP4108" s="20"/>
      <c r="BQ4108" s="20"/>
      <c r="BR4108" s="20"/>
      <c r="BS4108" s="20"/>
      <c r="BT4108" s="20"/>
      <c r="BU4108" s="20"/>
      <c r="BV4108" s="20"/>
    </row>
    <row r="4109" spans="1:74" x14ac:dyDescent="0.25">
      <c r="A4109" s="20" t="s">
        <v>501</v>
      </c>
      <c r="B4109" s="20" t="s">
        <v>728</v>
      </c>
      <c r="C4109" s="20" t="s">
        <v>487</v>
      </c>
      <c r="D4109" s="1">
        <v>44500</v>
      </c>
      <c r="E4109">
        <v>108</v>
      </c>
      <c r="F4109">
        <v>4</v>
      </c>
      <c r="G4109">
        <v>1</v>
      </c>
      <c r="H4109">
        <v>0</v>
      </c>
      <c r="I4109">
        <v>0</v>
      </c>
      <c r="J4109">
        <v>28</v>
      </c>
      <c r="K4109">
        <v>2</v>
      </c>
      <c r="L4109">
        <v>15</v>
      </c>
      <c r="M4109">
        <v>6</v>
      </c>
      <c r="N4109">
        <v>14</v>
      </c>
      <c r="O4109">
        <v>0</v>
      </c>
      <c r="P4109">
        <v>8</v>
      </c>
      <c r="Q4109">
        <v>0</v>
      </c>
      <c r="R4109">
        <v>435</v>
      </c>
      <c r="S4109">
        <v>0</v>
      </c>
      <c r="T4109">
        <v>221</v>
      </c>
      <c r="U4109">
        <v>14</v>
      </c>
      <c r="V4109">
        <v>51</v>
      </c>
      <c r="W4109">
        <v>920</v>
      </c>
      <c r="X4109">
        <v>0</v>
      </c>
      <c r="Y4109">
        <v>132</v>
      </c>
      <c r="Z4109">
        <v>155</v>
      </c>
      <c r="AA4109">
        <v>53</v>
      </c>
      <c r="AB4109">
        <v>964</v>
      </c>
      <c r="AC4109">
        <v>130</v>
      </c>
      <c r="AD4109">
        <v>9</v>
      </c>
      <c r="AE4109">
        <v>95</v>
      </c>
      <c r="AF4109">
        <v>190</v>
      </c>
      <c r="AG4109">
        <v>116</v>
      </c>
      <c r="AH4109">
        <v>0</v>
      </c>
      <c r="AI4109">
        <v>1</v>
      </c>
      <c r="AJ4109">
        <v>16</v>
      </c>
      <c r="AK4109">
        <v>14</v>
      </c>
      <c r="AL4109">
        <v>45</v>
      </c>
      <c r="AM4109">
        <v>0</v>
      </c>
      <c r="AN4109">
        <v>5</v>
      </c>
      <c r="AO4109">
        <v>0</v>
      </c>
      <c r="AP4109">
        <v>1</v>
      </c>
      <c r="AQ4109">
        <v>0</v>
      </c>
      <c r="AR4109">
        <v>0</v>
      </c>
      <c r="AS4109">
        <v>0</v>
      </c>
      <c r="AT4109">
        <v>0</v>
      </c>
      <c r="AU4109">
        <v>0</v>
      </c>
      <c r="AV4109">
        <v>0</v>
      </c>
      <c r="AW4109">
        <v>0</v>
      </c>
      <c r="AX4109">
        <v>0</v>
      </c>
      <c r="AY4109">
        <v>0</v>
      </c>
      <c r="AZ4109">
        <v>1</v>
      </c>
      <c r="BA4109">
        <v>0</v>
      </c>
      <c r="BB4109">
        <v>10</v>
      </c>
      <c r="BC4109">
        <v>7</v>
      </c>
      <c r="BD4109">
        <v>0</v>
      </c>
      <c r="BE4109">
        <v>1</v>
      </c>
      <c r="BF4109">
        <v>5</v>
      </c>
      <c r="BG4109" s="20"/>
      <c r="BH4109" s="20"/>
      <c r="BI4109" s="20"/>
      <c r="BJ4109" s="20"/>
      <c r="BK4109" s="20"/>
      <c r="BL4109" s="20"/>
      <c r="BM4109" s="20"/>
      <c r="BN4109" s="20"/>
      <c r="BO4109" s="20"/>
      <c r="BP4109" s="20"/>
      <c r="BQ4109" s="20"/>
      <c r="BR4109" s="20"/>
      <c r="BS4109" s="20"/>
      <c r="BT4109" s="20"/>
      <c r="BU4109" s="20"/>
      <c r="BV4109" s="20"/>
    </row>
    <row r="4110" spans="1:74" x14ac:dyDescent="0.25">
      <c r="A4110" s="20" t="s">
        <v>501</v>
      </c>
      <c r="B4110" s="20" t="s">
        <v>728</v>
      </c>
      <c r="C4110" s="20" t="s">
        <v>487</v>
      </c>
      <c r="D4110" s="1">
        <v>44507</v>
      </c>
      <c r="E4110">
        <v>108</v>
      </c>
      <c r="F4110">
        <v>4</v>
      </c>
      <c r="G4110">
        <v>1</v>
      </c>
      <c r="H4110">
        <v>0</v>
      </c>
      <c r="I4110">
        <v>0</v>
      </c>
      <c r="J4110">
        <v>36</v>
      </c>
      <c r="K4110">
        <v>2</v>
      </c>
      <c r="L4110">
        <v>15</v>
      </c>
      <c r="M4110">
        <v>6</v>
      </c>
      <c r="N4110">
        <v>14</v>
      </c>
      <c r="O4110">
        <v>8</v>
      </c>
      <c r="P4110">
        <v>1</v>
      </c>
      <c r="Q4110">
        <v>0</v>
      </c>
      <c r="R4110">
        <v>433</v>
      </c>
      <c r="S4110">
        <v>238</v>
      </c>
      <c r="T4110">
        <v>10</v>
      </c>
      <c r="U4110">
        <v>14</v>
      </c>
      <c r="V4110">
        <v>50</v>
      </c>
      <c r="W4110">
        <v>923</v>
      </c>
      <c r="X4110">
        <v>186</v>
      </c>
      <c r="Y4110">
        <v>7</v>
      </c>
      <c r="Z4110">
        <v>152</v>
      </c>
      <c r="AA4110">
        <v>55</v>
      </c>
      <c r="AB4110">
        <v>958</v>
      </c>
      <c r="AC4110">
        <v>233</v>
      </c>
      <c r="AD4110">
        <v>9</v>
      </c>
      <c r="AE4110">
        <v>93</v>
      </c>
      <c r="AF4110">
        <v>188</v>
      </c>
      <c r="AG4110">
        <v>116</v>
      </c>
      <c r="AH4110">
        <v>3</v>
      </c>
      <c r="AI4110">
        <v>1</v>
      </c>
      <c r="AJ4110">
        <v>16</v>
      </c>
      <c r="AK4110">
        <v>11</v>
      </c>
      <c r="AL4110">
        <v>46</v>
      </c>
      <c r="AM4110">
        <v>6</v>
      </c>
      <c r="AN4110">
        <v>5</v>
      </c>
      <c r="AO4110">
        <v>0</v>
      </c>
      <c r="AP4110">
        <v>1</v>
      </c>
      <c r="AQ4110">
        <v>0</v>
      </c>
      <c r="AR4110">
        <v>0</v>
      </c>
      <c r="AS4110">
        <v>0</v>
      </c>
      <c r="AT4110">
        <v>0</v>
      </c>
      <c r="AU4110">
        <v>0</v>
      </c>
      <c r="AV4110">
        <v>0</v>
      </c>
      <c r="AW4110">
        <v>0</v>
      </c>
      <c r="AX4110">
        <v>0</v>
      </c>
      <c r="AY4110">
        <v>0</v>
      </c>
      <c r="AZ4110">
        <v>0</v>
      </c>
      <c r="BA4110">
        <v>0</v>
      </c>
      <c r="BB4110">
        <v>0</v>
      </c>
      <c r="BC4110">
        <v>0</v>
      </c>
      <c r="BD4110">
        <v>0</v>
      </c>
      <c r="BE4110">
        <v>0</v>
      </c>
      <c r="BF4110">
        <v>0</v>
      </c>
      <c r="BG4110" s="20">
        <v>3</v>
      </c>
      <c r="BH4110" s="20">
        <v>0</v>
      </c>
      <c r="BI4110" s="20">
        <v>81</v>
      </c>
      <c r="BJ4110" s="20">
        <v>13</v>
      </c>
      <c r="BK4110" s="20">
        <v>351</v>
      </c>
      <c r="BL4110" s="20">
        <v>671</v>
      </c>
      <c r="BM4110" s="20">
        <v>643</v>
      </c>
      <c r="BN4110" s="20">
        <v>79</v>
      </c>
      <c r="BO4110" s="20">
        <v>38</v>
      </c>
      <c r="BP4110" s="20"/>
      <c r="BQ4110" s="20"/>
      <c r="BR4110" s="20"/>
      <c r="BS4110" s="20"/>
      <c r="BT4110" s="20"/>
      <c r="BU4110" s="20"/>
      <c r="BV4110" s="20"/>
    </row>
    <row r="4111" spans="1:74" x14ac:dyDescent="0.25">
      <c r="A4111" s="20" t="s">
        <v>501</v>
      </c>
      <c r="B4111" s="20" t="s">
        <v>728</v>
      </c>
      <c r="C4111" s="20" t="s">
        <v>487</v>
      </c>
      <c r="D4111" s="1">
        <v>44514</v>
      </c>
      <c r="E4111">
        <v>107</v>
      </c>
      <c r="F4111">
        <v>5</v>
      </c>
      <c r="G4111">
        <v>1</v>
      </c>
      <c r="H4111">
        <v>0</v>
      </c>
      <c r="I4111">
        <v>0</v>
      </c>
      <c r="J4111">
        <v>45</v>
      </c>
      <c r="K4111">
        <v>1</v>
      </c>
      <c r="L4111">
        <v>15</v>
      </c>
      <c r="M4111">
        <v>6</v>
      </c>
      <c r="N4111">
        <v>14</v>
      </c>
      <c r="O4111">
        <v>9</v>
      </c>
      <c r="P4111">
        <v>1</v>
      </c>
      <c r="Q4111">
        <v>0</v>
      </c>
      <c r="R4111">
        <v>434</v>
      </c>
      <c r="S4111">
        <v>254</v>
      </c>
      <c r="T4111">
        <v>10</v>
      </c>
      <c r="U4111">
        <v>14</v>
      </c>
      <c r="V4111">
        <v>50</v>
      </c>
      <c r="W4111">
        <v>923</v>
      </c>
      <c r="X4111">
        <v>216</v>
      </c>
      <c r="Y4111">
        <v>7</v>
      </c>
      <c r="Z4111">
        <v>150</v>
      </c>
      <c r="AA4111">
        <v>53</v>
      </c>
      <c r="AB4111">
        <v>954</v>
      </c>
      <c r="AC4111">
        <v>273</v>
      </c>
      <c r="AD4111">
        <v>9</v>
      </c>
      <c r="AE4111">
        <v>92</v>
      </c>
      <c r="AF4111">
        <v>186</v>
      </c>
      <c r="AG4111">
        <v>120</v>
      </c>
      <c r="AH4111">
        <v>5</v>
      </c>
      <c r="AI4111">
        <v>1</v>
      </c>
      <c r="AJ4111">
        <v>16</v>
      </c>
      <c r="AK4111">
        <v>12</v>
      </c>
      <c r="AL4111">
        <v>47</v>
      </c>
      <c r="AM4111">
        <v>8</v>
      </c>
      <c r="AN4111">
        <v>5</v>
      </c>
      <c r="AO4111">
        <v>0</v>
      </c>
      <c r="AP4111">
        <v>1</v>
      </c>
      <c r="AQ4111">
        <v>0</v>
      </c>
      <c r="AR4111">
        <v>0</v>
      </c>
      <c r="AS4111">
        <v>0</v>
      </c>
      <c r="AT4111">
        <v>0</v>
      </c>
      <c r="AU4111">
        <v>0</v>
      </c>
      <c r="AV4111">
        <v>0</v>
      </c>
      <c r="AW4111">
        <v>0</v>
      </c>
      <c r="AX4111">
        <v>0</v>
      </c>
      <c r="AY4111">
        <v>0</v>
      </c>
      <c r="AZ4111">
        <v>0</v>
      </c>
      <c r="BA4111">
        <v>0</v>
      </c>
      <c r="BB4111">
        <v>0</v>
      </c>
      <c r="BC4111">
        <v>0</v>
      </c>
      <c r="BD4111">
        <v>0</v>
      </c>
      <c r="BE4111">
        <v>0</v>
      </c>
      <c r="BF4111">
        <v>0</v>
      </c>
      <c r="BG4111" s="20">
        <v>4</v>
      </c>
      <c r="BH4111" s="20">
        <v>0</v>
      </c>
      <c r="BI4111" s="20">
        <v>80</v>
      </c>
      <c r="BJ4111" s="20">
        <v>13</v>
      </c>
      <c r="BK4111" s="20">
        <v>352</v>
      </c>
      <c r="BL4111" s="20">
        <v>674</v>
      </c>
      <c r="BM4111" s="20">
        <v>643</v>
      </c>
      <c r="BN4111" s="20">
        <v>82</v>
      </c>
      <c r="BO4111" s="20">
        <v>39</v>
      </c>
      <c r="BP4111" s="20"/>
      <c r="BQ4111" s="20"/>
      <c r="BR4111" s="20"/>
      <c r="BS4111" s="20"/>
      <c r="BT4111" s="20"/>
      <c r="BU4111" s="20"/>
      <c r="BV4111" s="20"/>
    </row>
    <row r="4112" spans="1:74" x14ac:dyDescent="0.25">
      <c r="A4112" s="20" t="s">
        <v>501</v>
      </c>
      <c r="B4112" s="20" t="s">
        <v>728</v>
      </c>
      <c r="C4112" s="20" t="s">
        <v>487</v>
      </c>
      <c r="D4112" s="1">
        <v>44521</v>
      </c>
      <c r="E4112">
        <v>107</v>
      </c>
      <c r="F4112">
        <v>5</v>
      </c>
      <c r="G4112">
        <v>1</v>
      </c>
      <c r="H4112">
        <v>0</v>
      </c>
      <c r="I4112">
        <v>0</v>
      </c>
      <c r="J4112">
        <v>49</v>
      </c>
      <c r="K4112">
        <v>1</v>
      </c>
      <c r="L4112">
        <v>15</v>
      </c>
      <c r="M4112">
        <v>6</v>
      </c>
      <c r="N4112">
        <v>14</v>
      </c>
      <c r="O4112">
        <v>12</v>
      </c>
      <c r="P4112">
        <v>1</v>
      </c>
      <c r="Q4112">
        <v>0</v>
      </c>
      <c r="R4112">
        <v>432</v>
      </c>
      <c r="S4112">
        <v>263</v>
      </c>
      <c r="T4112">
        <v>10</v>
      </c>
      <c r="U4112">
        <v>14</v>
      </c>
      <c r="V4112">
        <v>50</v>
      </c>
      <c r="W4112">
        <v>921</v>
      </c>
      <c r="X4112">
        <v>253</v>
      </c>
      <c r="Y4112">
        <v>7</v>
      </c>
      <c r="Z4112">
        <v>147</v>
      </c>
      <c r="AA4112">
        <v>52</v>
      </c>
      <c r="AB4112">
        <v>956</v>
      </c>
      <c r="AC4112">
        <v>310</v>
      </c>
      <c r="AD4112">
        <v>9</v>
      </c>
      <c r="AE4112">
        <v>92</v>
      </c>
      <c r="AF4112">
        <v>188</v>
      </c>
      <c r="AG4112">
        <v>123</v>
      </c>
      <c r="AH4112">
        <v>6</v>
      </c>
      <c r="AI4112">
        <v>1</v>
      </c>
      <c r="AJ4112">
        <v>16</v>
      </c>
      <c r="AK4112">
        <v>12</v>
      </c>
      <c r="AL4112">
        <v>48</v>
      </c>
      <c r="AM4112">
        <v>12</v>
      </c>
      <c r="AN4112">
        <v>5</v>
      </c>
      <c r="AO4112">
        <v>0</v>
      </c>
      <c r="AP4112">
        <v>1</v>
      </c>
      <c r="AQ4112">
        <v>0</v>
      </c>
      <c r="AR4112">
        <v>0</v>
      </c>
      <c r="AS4112">
        <v>0</v>
      </c>
      <c r="AT4112">
        <v>0</v>
      </c>
      <c r="AU4112">
        <v>0</v>
      </c>
      <c r="AV4112">
        <v>0</v>
      </c>
      <c r="AW4112">
        <v>0</v>
      </c>
      <c r="AX4112">
        <v>0</v>
      </c>
      <c r="AY4112">
        <v>0</v>
      </c>
      <c r="AZ4112">
        <v>0</v>
      </c>
      <c r="BA4112">
        <v>0</v>
      </c>
      <c r="BB4112">
        <v>0</v>
      </c>
      <c r="BC4112">
        <v>0</v>
      </c>
      <c r="BD4112">
        <v>0</v>
      </c>
      <c r="BE4112">
        <v>0</v>
      </c>
      <c r="BF4112">
        <v>0</v>
      </c>
      <c r="BG4112" s="20">
        <v>4</v>
      </c>
      <c r="BH4112" s="20">
        <v>0</v>
      </c>
      <c r="BI4112" s="20">
        <v>80</v>
      </c>
      <c r="BJ4112" s="20">
        <v>13</v>
      </c>
      <c r="BK4112" s="20">
        <v>350</v>
      </c>
      <c r="BL4112" s="20">
        <v>679</v>
      </c>
      <c r="BM4112" s="20">
        <v>645</v>
      </c>
      <c r="BN4112" s="20">
        <v>86</v>
      </c>
      <c r="BO4112" s="20">
        <v>40</v>
      </c>
      <c r="BP4112" s="20"/>
      <c r="BQ4112" s="20"/>
      <c r="BR4112" s="20"/>
      <c r="BS4112" s="20"/>
      <c r="BT4112" s="20"/>
      <c r="BU4112" s="20"/>
      <c r="BV4112" s="20"/>
    </row>
    <row r="4113" spans="1:74" x14ac:dyDescent="0.25">
      <c r="A4113" s="20" t="s">
        <v>501</v>
      </c>
      <c r="B4113" s="20" t="s">
        <v>728</v>
      </c>
      <c r="C4113" s="20" t="s">
        <v>487</v>
      </c>
      <c r="D4113" s="1">
        <v>44528</v>
      </c>
      <c r="E4113">
        <v>106</v>
      </c>
      <c r="F4113">
        <v>5</v>
      </c>
      <c r="G4113">
        <v>1</v>
      </c>
      <c r="H4113">
        <v>0</v>
      </c>
      <c r="I4113">
        <v>0</v>
      </c>
      <c r="J4113">
        <v>51</v>
      </c>
      <c r="K4113">
        <v>1</v>
      </c>
      <c r="L4113">
        <v>15</v>
      </c>
      <c r="M4113">
        <v>6</v>
      </c>
      <c r="N4113">
        <v>14</v>
      </c>
      <c r="O4113">
        <v>12</v>
      </c>
      <c r="P4113">
        <v>1</v>
      </c>
      <c r="Q4113">
        <v>0</v>
      </c>
      <c r="R4113">
        <v>433</v>
      </c>
      <c r="S4113">
        <v>279</v>
      </c>
      <c r="T4113">
        <v>10</v>
      </c>
      <c r="U4113">
        <v>12</v>
      </c>
      <c r="V4113">
        <v>51</v>
      </c>
      <c r="W4113">
        <v>920</v>
      </c>
      <c r="X4113">
        <v>306</v>
      </c>
      <c r="Y4113">
        <v>7</v>
      </c>
      <c r="Z4113">
        <v>145</v>
      </c>
      <c r="AA4113">
        <v>49</v>
      </c>
      <c r="AB4113">
        <v>959</v>
      </c>
      <c r="AC4113">
        <v>362</v>
      </c>
      <c r="AD4113">
        <v>9</v>
      </c>
      <c r="AE4113">
        <v>93</v>
      </c>
      <c r="AF4113">
        <v>189</v>
      </c>
      <c r="AG4113">
        <v>123</v>
      </c>
      <c r="AH4113">
        <v>9</v>
      </c>
      <c r="AI4113">
        <v>1</v>
      </c>
      <c r="AJ4113">
        <v>16</v>
      </c>
      <c r="AK4113">
        <v>12</v>
      </c>
      <c r="AL4113">
        <v>47</v>
      </c>
      <c r="AM4113">
        <v>22</v>
      </c>
      <c r="AN4113">
        <v>5</v>
      </c>
      <c r="AO4113">
        <v>0</v>
      </c>
      <c r="AP4113">
        <v>1</v>
      </c>
      <c r="AQ4113">
        <v>0</v>
      </c>
      <c r="AR4113">
        <v>0</v>
      </c>
      <c r="AS4113">
        <v>0</v>
      </c>
      <c r="AT4113">
        <v>0</v>
      </c>
      <c r="AU4113">
        <v>0</v>
      </c>
      <c r="AV4113">
        <v>0</v>
      </c>
      <c r="AW4113">
        <v>0</v>
      </c>
      <c r="AX4113">
        <v>0</v>
      </c>
      <c r="AY4113">
        <v>0</v>
      </c>
      <c r="AZ4113">
        <v>0</v>
      </c>
      <c r="BA4113">
        <v>0</v>
      </c>
      <c r="BB4113">
        <v>0</v>
      </c>
      <c r="BC4113">
        <v>0</v>
      </c>
      <c r="BD4113">
        <v>0</v>
      </c>
      <c r="BE4113">
        <v>0</v>
      </c>
      <c r="BF4113">
        <v>0</v>
      </c>
      <c r="BG4113" s="20">
        <v>4</v>
      </c>
      <c r="BH4113" s="20">
        <v>0</v>
      </c>
      <c r="BI4113" s="20">
        <v>79</v>
      </c>
      <c r="BJ4113" s="20">
        <v>13</v>
      </c>
      <c r="BK4113" s="20">
        <v>352</v>
      </c>
      <c r="BL4113" s="20">
        <v>685</v>
      </c>
      <c r="BM4113" s="20">
        <v>647</v>
      </c>
      <c r="BN4113" s="20">
        <v>87</v>
      </c>
      <c r="BO4113" s="20">
        <v>39</v>
      </c>
      <c r="BP4113" s="20"/>
      <c r="BQ4113" s="20"/>
      <c r="BR4113" s="20"/>
      <c r="BS4113" s="20"/>
      <c r="BT4113" s="20"/>
      <c r="BU4113" s="20"/>
      <c r="BV4113" s="20"/>
    </row>
    <row r="4114" spans="1:74" x14ac:dyDescent="0.25">
      <c r="A4114" s="20" t="s">
        <v>501</v>
      </c>
      <c r="B4114" s="20" t="s">
        <v>728</v>
      </c>
      <c r="C4114" s="20" t="s">
        <v>487</v>
      </c>
      <c r="D4114" s="1">
        <v>44535</v>
      </c>
      <c r="E4114">
        <v>105</v>
      </c>
      <c r="F4114">
        <v>5</v>
      </c>
      <c r="G4114">
        <v>2</v>
      </c>
      <c r="H4114">
        <v>0</v>
      </c>
      <c r="I4114">
        <v>0</v>
      </c>
      <c r="J4114">
        <v>54</v>
      </c>
      <c r="K4114">
        <v>1</v>
      </c>
      <c r="L4114">
        <v>15</v>
      </c>
      <c r="M4114">
        <v>6</v>
      </c>
      <c r="N4114">
        <v>14</v>
      </c>
      <c r="O4114">
        <v>12</v>
      </c>
      <c r="P4114">
        <v>1</v>
      </c>
      <c r="Q4114">
        <v>0</v>
      </c>
      <c r="R4114">
        <v>434</v>
      </c>
      <c r="S4114">
        <v>289</v>
      </c>
      <c r="T4114">
        <v>10</v>
      </c>
      <c r="U4114">
        <v>12</v>
      </c>
      <c r="V4114">
        <v>51</v>
      </c>
      <c r="W4114">
        <v>923</v>
      </c>
      <c r="X4114">
        <v>353</v>
      </c>
      <c r="Y4114">
        <v>7</v>
      </c>
      <c r="Z4114">
        <v>145</v>
      </c>
      <c r="AA4114">
        <v>49</v>
      </c>
      <c r="AB4114">
        <v>960</v>
      </c>
      <c r="AC4114">
        <v>396</v>
      </c>
      <c r="AD4114">
        <v>9</v>
      </c>
      <c r="AE4114">
        <v>93</v>
      </c>
      <c r="AF4114">
        <v>190</v>
      </c>
      <c r="AG4114">
        <v>121</v>
      </c>
      <c r="AH4114">
        <v>13</v>
      </c>
      <c r="AI4114">
        <v>1</v>
      </c>
      <c r="AJ4114">
        <v>16</v>
      </c>
      <c r="AK4114">
        <v>12</v>
      </c>
      <c r="AL4114">
        <v>47</v>
      </c>
      <c r="AM4114">
        <v>29</v>
      </c>
      <c r="AN4114">
        <v>5</v>
      </c>
      <c r="AO4114">
        <v>0</v>
      </c>
      <c r="AP4114">
        <v>1</v>
      </c>
      <c r="AQ4114">
        <v>0</v>
      </c>
      <c r="AR4114">
        <v>0</v>
      </c>
      <c r="AS4114">
        <v>0</v>
      </c>
      <c r="AT4114">
        <v>0</v>
      </c>
      <c r="AU4114">
        <v>0</v>
      </c>
      <c r="AV4114">
        <v>0</v>
      </c>
      <c r="AW4114">
        <v>0</v>
      </c>
      <c r="AX4114">
        <v>0</v>
      </c>
      <c r="AY4114">
        <v>0</v>
      </c>
      <c r="AZ4114">
        <v>0</v>
      </c>
      <c r="BA4114">
        <v>0</v>
      </c>
      <c r="BB4114">
        <v>0</v>
      </c>
      <c r="BC4114">
        <v>0</v>
      </c>
      <c r="BD4114">
        <v>0</v>
      </c>
      <c r="BE4114">
        <v>0</v>
      </c>
      <c r="BF4114">
        <v>0</v>
      </c>
      <c r="BG4114" s="20">
        <v>4</v>
      </c>
      <c r="BH4114" s="20">
        <v>0</v>
      </c>
      <c r="BI4114" s="20">
        <v>78</v>
      </c>
      <c r="BJ4114" s="20">
        <v>13</v>
      </c>
      <c r="BK4114" s="20">
        <v>353</v>
      </c>
      <c r="BL4114" s="20">
        <v>689</v>
      </c>
      <c r="BM4114" s="20">
        <v>649</v>
      </c>
      <c r="BN4114" s="20">
        <v>86</v>
      </c>
      <c r="BO4114" s="20">
        <v>39</v>
      </c>
      <c r="BP4114" s="20"/>
      <c r="BQ4114" s="20"/>
      <c r="BR4114" s="20"/>
      <c r="BS4114" s="20"/>
      <c r="BT4114" s="20"/>
      <c r="BU4114" s="20"/>
      <c r="BV4114" s="20"/>
    </row>
    <row r="4115" spans="1:74" x14ac:dyDescent="0.25">
      <c r="A4115" s="20" t="s">
        <v>501</v>
      </c>
      <c r="B4115" s="20" t="s">
        <v>728</v>
      </c>
      <c r="C4115" s="20" t="s">
        <v>487</v>
      </c>
      <c r="D4115" s="1">
        <v>44542</v>
      </c>
      <c r="E4115">
        <v>106</v>
      </c>
      <c r="F4115">
        <v>4</v>
      </c>
      <c r="G4115">
        <v>3</v>
      </c>
      <c r="H4115">
        <v>0</v>
      </c>
      <c r="I4115">
        <v>0</v>
      </c>
      <c r="J4115">
        <v>60</v>
      </c>
      <c r="K4115">
        <v>1</v>
      </c>
      <c r="L4115">
        <v>15</v>
      </c>
      <c r="M4115">
        <v>5</v>
      </c>
      <c r="N4115">
        <v>14</v>
      </c>
      <c r="O4115">
        <v>12</v>
      </c>
      <c r="P4115">
        <v>1</v>
      </c>
      <c r="Q4115">
        <v>0</v>
      </c>
      <c r="R4115">
        <v>434</v>
      </c>
      <c r="S4115">
        <v>291</v>
      </c>
      <c r="T4115">
        <v>10</v>
      </c>
      <c r="U4115">
        <v>12</v>
      </c>
      <c r="V4115">
        <v>50</v>
      </c>
      <c r="W4115">
        <v>923</v>
      </c>
      <c r="X4115">
        <v>383</v>
      </c>
      <c r="Y4115">
        <v>7</v>
      </c>
      <c r="Z4115">
        <v>143</v>
      </c>
      <c r="AA4115">
        <v>48</v>
      </c>
      <c r="AB4115">
        <v>955</v>
      </c>
      <c r="AC4115">
        <v>435</v>
      </c>
      <c r="AD4115">
        <v>9</v>
      </c>
      <c r="AE4115">
        <v>90</v>
      </c>
      <c r="AF4115">
        <v>186</v>
      </c>
      <c r="AG4115">
        <v>122</v>
      </c>
      <c r="AH4115">
        <v>20</v>
      </c>
      <c r="AI4115">
        <v>1</v>
      </c>
      <c r="AJ4115">
        <v>16</v>
      </c>
      <c r="AK4115">
        <v>12</v>
      </c>
      <c r="AL4115">
        <v>47</v>
      </c>
      <c r="AM4115">
        <v>29</v>
      </c>
      <c r="AN4115">
        <v>5</v>
      </c>
      <c r="AO4115">
        <v>0</v>
      </c>
      <c r="AP4115">
        <v>1</v>
      </c>
      <c r="AQ4115">
        <v>0</v>
      </c>
      <c r="AR4115">
        <v>0</v>
      </c>
      <c r="AS4115">
        <v>0</v>
      </c>
      <c r="AT4115">
        <v>0</v>
      </c>
      <c r="AU4115">
        <v>0</v>
      </c>
      <c r="AV4115">
        <v>0</v>
      </c>
      <c r="AW4115">
        <v>0</v>
      </c>
      <c r="AX4115">
        <v>0</v>
      </c>
      <c r="AY4115">
        <v>0</v>
      </c>
      <c r="AZ4115">
        <v>0</v>
      </c>
      <c r="BA4115">
        <v>0</v>
      </c>
      <c r="BB4115">
        <v>0</v>
      </c>
      <c r="BC4115">
        <v>0</v>
      </c>
      <c r="BD4115">
        <v>0</v>
      </c>
      <c r="BE4115">
        <v>0</v>
      </c>
      <c r="BF4115">
        <v>0</v>
      </c>
      <c r="BG4115" s="20">
        <v>4</v>
      </c>
      <c r="BH4115" s="20">
        <v>0</v>
      </c>
      <c r="BI4115" s="20">
        <v>80</v>
      </c>
      <c r="BJ4115" s="20">
        <v>13</v>
      </c>
      <c r="BK4115" s="20">
        <v>354</v>
      </c>
      <c r="BL4115" s="20">
        <v>689</v>
      </c>
      <c r="BM4115" s="20">
        <v>649</v>
      </c>
      <c r="BN4115" s="20">
        <v>88</v>
      </c>
      <c r="BO4115" s="20">
        <v>39</v>
      </c>
      <c r="BP4115" s="20"/>
      <c r="BQ4115" s="20"/>
      <c r="BR4115" s="20"/>
      <c r="BS4115" s="20"/>
      <c r="BT4115" s="20"/>
      <c r="BU4115" s="20"/>
      <c r="BV4115" s="20"/>
    </row>
    <row r="4116" spans="1:74" x14ac:dyDescent="0.25">
      <c r="A4116" s="20" t="s">
        <v>501</v>
      </c>
      <c r="B4116" s="20" t="s">
        <v>728</v>
      </c>
      <c r="C4116" s="20" t="s">
        <v>487</v>
      </c>
      <c r="D4116" s="1">
        <v>44549</v>
      </c>
      <c r="E4116">
        <v>106</v>
      </c>
      <c r="F4116">
        <v>4</v>
      </c>
      <c r="G4116">
        <v>3</v>
      </c>
      <c r="H4116">
        <v>0</v>
      </c>
      <c r="I4116">
        <v>0</v>
      </c>
      <c r="J4116">
        <v>65</v>
      </c>
      <c r="K4116">
        <v>1</v>
      </c>
      <c r="L4116">
        <v>15</v>
      </c>
      <c r="M4116">
        <v>5</v>
      </c>
      <c r="N4116">
        <v>14</v>
      </c>
      <c r="O4116">
        <v>12</v>
      </c>
      <c r="P4116">
        <v>1</v>
      </c>
      <c r="Q4116">
        <v>0</v>
      </c>
      <c r="R4116">
        <v>432</v>
      </c>
      <c r="S4116">
        <v>295</v>
      </c>
      <c r="T4116">
        <v>10</v>
      </c>
      <c r="U4116">
        <v>11</v>
      </c>
      <c r="V4116">
        <v>50</v>
      </c>
      <c r="W4116">
        <v>921</v>
      </c>
      <c r="X4116">
        <v>419</v>
      </c>
      <c r="Y4116">
        <v>7</v>
      </c>
      <c r="Z4116">
        <v>142</v>
      </c>
      <c r="AA4116">
        <v>48</v>
      </c>
      <c r="AB4116">
        <v>953</v>
      </c>
      <c r="AC4116">
        <v>463</v>
      </c>
      <c r="AD4116">
        <v>9</v>
      </c>
      <c r="AE4116">
        <v>89</v>
      </c>
      <c r="AF4116">
        <v>184</v>
      </c>
      <c r="AG4116">
        <v>121</v>
      </c>
      <c r="AH4116">
        <v>32</v>
      </c>
      <c r="AI4116">
        <v>1</v>
      </c>
      <c r="AJ4116">
        <v>15</v>
      </c>
      <c r="AK4116">
        <v>12</v>
      </c>
      <c r="AL4116">
        <v>47</v>
      </c>
      <c r="AM4116">
        <v>29</v>
      </c>
      <c r="AN4116">
        <v>5</v>
      </c>
      <c r="AO4116">
        <v>0</v>
      </c>
      <c r="AP4116">
        <v>1</v>
      </c>
      <c r="AQ4116">
        <v>0</v>
      </c>
      <c r="AR4116">
        <v>0</v>
      </c>
      <c r="AS4116">
        <v>0</v>
      </c>
      <c r="AT4116">
        <v>0</v>
      </c>
      <c r="AU4116">
        <v>0</v>
      </c>
      <c r="AV4116">
        <v>0</v>
      </c>
      <c r="AW4116">
        <v>0</v>
      </c>
      <c r="AX4116">
        <v>0</v>
      </c>
      <c r="AY4116">
        <v>0</v>
      </c>
      <c r="AZ4116">
        <v>0</v>
      </c>
      <c r="BA4116">
        <v>0</v>
      </c>
      <c r="BB4116">
        <v>0</v>
      </c>
      <c r="BC4116">
        <v>0</v>
      </c>
      <c r="BD4116">
        <v>0</v>
      </c>
      <c r="BE4116">
        <v>0</v>
      </c>
      <c r="BF4116">
        <v>0</v>
      </c>
      <c r="BG4116" s="20">
        <v>4</v>
      </c>
      <c r="BH4116" s="20">
        <v>0</v>
      </c>
      <c r="BI4116" s="20">
        <v>80</v>
      </c>
      <c r="BJ4116" s="20">
        <v>13</v>
      </c>
      <c r="BK4116" s="20">
        <v>353</v>
      </c>
      <c r="BL4116" s="20">
        <v>690</v>
      </c>
      <c r="BM4116" s="20">
        <v>650</v>
      </c>
      <c r="BN4116" s="20">
        <v>88</v>
      </c>
      <c r="BO4116" s="20">
        <v>39</v>
      </c>
      <c r="BP4116" s="20">
        <v>4453</v>
      </c>
      <c r="BQ4116" s="20">
        <v>1036</v>
      </c>
      <c r="BR4116" s="20">
        <v>0</v>
      </c>
      <c r="BS4116" s="20">
        <v>23</v>
      </c>
      <c r="BT4116" s="20">
        <v>936</v>
      </c>
      <c r="BU4116" s="20">
        <v>825</v>
      </c>
      <c r="BV4116" s="20">
        <v>2501</v>
      </c>
    </row>
    <row r="4117" spans="1:74" x14ac:dyDescent="0.25">
      <c r="A4117" s="20" t="s">
        <v>501</v>
      </c>
      <c r="B4117" s="20" t="s">
        <v>728</v>
      </c>
      <c r="C4117" s="20" t="s">
        <v>487</v>
      </c>
      <c r="D4117" s="1">
        <v>44558</v>
      </c>
      <c r="E4117">
        <v>106</v>
      </c>
      <c r="F4117">
        <v>4</v>
      </c>
      <c r="G4117">
        <v>3</v>
      </c>
      <c r="H4117">
        <v>0</v>
      </c>
      <c r="I4117">
        <v>0</v>
      </c>
      <c r="J4117">
        <v>66</v>
      </c>
      <c r="K4117">
        <v>1</v>
      </c>
      <c r="L4117">
        <v>15</v>
      </c>
      <c r="M4117">
        <v>5</v>
      </c>
      <c r="N4117">
        <v>14</v>
      </c>
      <c r="O4117">
        <v>12</v>
      </c>
      <c r="P4117">
        <v>1</v>
      </c>
      <c r="Q4117">
        <v>0</v>
      </c>
      <c r="R4117">
        <v>432</v>
      </c>
      <c r="S4117">
        <v>302</v>
      </c>
      <c r="T4117">
        <v>10</v>
      </c>
      <c r="U4117">
        <v>12</v>
      </c>
      <c r="V4117">
        <v>49</v>
      </c>
      <c r="W4117">
        <v>919</v>
      </c>
      <c r="X4117">
        <v>446</v>
      </c>
      <c r="Y4117">
        <v>8</v>
      </c>
      <c r="Z4117">
        <v>140</v>
      </c>
      <c r="AA4117">
        <v>47</v>
      </c>
      <c r="AB4117">
        <v>954</v>
      </c>
      <c r="AC4117">
        <v>496</v>
      </c>
      <c r="AD4117">
        <v>9</v>
      </c>
      <c r="AE4117">
        <v>90</v>
      </c>
      <c r="AF4117">
        <v>184</v>
      </c>
      <c r="AG4117">
        <v>121</v>
      </c>
      <c r="AH4117">
        <v>45</v>
      </c>
      <c r="AI4117">
        <v>1</v>
      </c>
      <c r="AJ4117">
        <v>15</v>
      </c>
      <c r="AK4117">
        <v>13</v>
      </c>
      <c r="AL4117">
        <v>48</v>
      </c>
      <c r="AM4117">
        <v>29</v>
      </c>
      <c r="AN4117">
        <v>5</v>
      </c>
      <c r="AO4117">
        <v>0</v>
      </c>
      <c r="AP4117">
        <v>1</v>
      </c>
      <c r="AQ4117">
        <v>0</v>
      </c>
      <c r="AR4117">
        <v>0</v>
      </c>
      <c r="AS4117">
        <v>0</v>
      </c>
      <c r="AT4117">
        <v>0</v>
      </c>
      <c r="AU4117">
        <v>0</v>
      </c>
      <c r="AV4117">
        <v>0</v>
      </c>
      <c r="AW4117">
        <v>0</v>
      </c>
      <c r="AX4117">
        <v>0</v>
      </c>
      <c r="AY4117">
        <v>0</v>
      </c>
      <c r="AZ4117">
        <v>0</v>
      </c>
      <c r="BA4117">
        <v>0</v>
      </c>
      <c r="BB4117">
        <v>0</v>
      </c>
      <c r="BC4117">
        <v>0</v>
      </c>
      <c r="BD4117">
        <v>0</v>
      </c>
      <c r="BE4117">
        <v>0</v>
      </c>
      <c r="BF4117">
        <v>0</v>
      </c>
      <c r="BG4117" s="20">
        <v>4</v>
      </c>
      <c r="BH4117" s="20">
        <v>0</v>
      </c>
      <c r="BI4117" s="20">
        <v>80</v>
      </c>
      <c r="BJ4117" s="20">
        <v>13</v>
      </c>
      <c r="BK4117" s="20">
        <v>352</v>
      </c>
      <c r="BL4117" s="20">
        <v>690</v>
      </c>
      <c r="BM4117" s="20">
        <v>651</v>
      </c>
      <c r="BN4117" s="20">
        <v>87</v>
      </c>
      <c r="BO4117" s="20">
        <v>40</v>
      </c>
      <c r="BP4117" s="20">
        <v>4451</v>
      </c>
      <c r="BQ4117" s="20">
        <v>1326</v>
      </c>
      <c r="BR4117" s="20">
        <v>0</v>
      </c>
      <c r="BS4117" s="20">
        <v>22</v>
      </c>
      <c r="BT4117" s="20">
        <v>925</v>
      </c>
      <c r="BU4117" s="20">
        <v>826</v>
      </c>
      <c r="BV4117" s="20">
        <v>2509</v>
      </c>
    </row>
    <row r="4118" spans="1:74" x14ac:dyDescent="0.25">
      <c r="A4118" s="20" t="s">
        <v>501</v>
      </c>
      <c r="B4118" s="20" t="s">
        <v>728</v>
      </c>
      <c r="C4118" s="20" t="s">
        <v>487</v>
      </c>
      <c r="D4118" s="1">
        <v>44564</v>
      </c>
      <c r="E4118">
        <v>106</v>
      </c>
      <c r="F4118">
        <v>4</v>
      </c>
      <c r="G4118">
        <v>3</v>
      </c>
      <c r="H4118">
        <v>0</v>
      </c>
      <c r="I4118">
        <v>0</v>
      </c>
      <c r="J4118">
        <v>69</v>
      </c>
      <c r="K4118">
        <v>1</v>
      </c>
      <c r="L4118">
        <v>15</v>
      </c>
      <c r="M4118">
        <v>5</v>
      </c>
      <c r="N4118">
        <v>14</v>
      </c>
      <c r="O4118">
        <v>12</v>
      </c>
      <c r="P4118">
        <v>1</v>
      </c>
      <c r="Q4118">
        <v>0</v>
      </c>
      <c r="R4118">
        <v>434</v>
      </c>
      <c r="S4118">
        <v>307</v>
      </c>
      <c r="T4118">
        <v>10</v>
      </c>
      <c r="U4118">
        <v>12</v>
      </c>
      <c r="V4118">
        <v>49</v>
      </c>
      <c r="W4118">
        <v>914</v>
      </c>
      <c r="X4118">
        <v>453</v>
      </c>
      <c r="Y4118">
        <v>8</v>
      </c>
      <c r="Z4118">
        <v>138</v>
      </c>
      <c r="AA4118">
        <v>47</v>
      </c>
      <c r="AB4118">
        <v>954</v>
      </c>
      <c r="AC4118">
        <v>508</v>
      </c>
      <c r="AD4118">
        <v>9</v>
      </c>
      <c r="AE4118">
        <v>89</v>
      </c>
      <c r="AF4118">
        <v>183</v>
      </c>
      <c r="AG4118">
        <v>121</v>
      </c>
      <c r="AH4118">
        <v>48</v>
      </c>
      <c r="AI4118">
        <v>1</v>
      </c>
      <c r="AJ4118">
        <v>15</v>
      </c>
      <c r="AK4118">
        <v>13</v>
      </c>
      <c r="AL4118">
        <v>47</v>
      </c>
      <c r="AM4118">
        <v>29</v>
      </c>
      <c r="AN4118">
        <v>4</v>
      </c>
      <c r="AO4118">
        <v>0</v>
      </c>
      <c r="AP4118">
        <v>1</v>
      </c>
      <c r="AQ4118">
        <v>0</v>
      </c>
      <c r="AR4118">
        <v>0</v>
      </c>
      <c r="AS4118">
        <v>0</v>
      </c>
      <c r="AT4118">
        <v>0</v>
      </c>
      <c r="AU4118">
        <v>0</v>
      </c>
      <c r="AV4118">
        <v>0</v>
      </c>
      <c r="AW4118">
        <v>0</v>
      </c>
      <c r="AX4118">
        <v>0</v>
      </c>
      <c r="AY4118">
        <v>0</v>
      </c>
      <c r="AZ4118">
        <v>0</v>
      </c>
      <c r="BA4118">
        <v>0</v>
      </c>
      <c r="BB4118">
        <v>0</v>
      </c>
      <c r="BC4118">
        <v>0</v>
      </c>
      <c r="BD4118">
        <v>0</v>
      </c>
      <c r="BE4118">
        <v>0</v>
      </c>
      <c r="BF4118">
        <v>0</v>
      </c>
      <c r="BG4118" s="20">
        <v>4</v>
      </c>
      <c r="BH4118" s="20">
        <v>0</v>
      </c>
      <c r="BI4118" s="20">
        <v>80</v>
      </c>
      <c r="BJ4118" s="20">
        <v>13</v>
      </c>
      <c r="BK4118" s="20">
        <v>355</v>
      </c>
      <c r="BL4118" s="20">
        <v>685</v>
      </c>
      <c r="BM4118" s="20">
        <v>651</v>
      </c>
      <c r="BN4118" s="20">
        <v>87</v>
      </c>
      <c r="BO4118" s="20">
        <v>40</v>
      </c>
      <c r="BP4118" s="20">
        <v>4451</v>
      </c>
      <c r="BQ4118" s="20">
        <v>1411</v>
      </c>
      <c r="BR4118" s="20">
        <v>0</v>
      </c>
      <c r="BS4118" s="20">
        <v>22</v>
      </c>
      <c r="BT4118" s="20">
        <v>921</v>
      </c>
      <c r="BU4118" s="20">
        <v>824</v>
      </c>
      <c r="BV4118" s="20">
        <v>2509</v>
      </c>
    </row>
    <row r="4119" spans="1:74" x14ac:dyDescent="0.25">
      <c r="A4119" s="20" t="s">
        <v>501</v>
      </c>
      <c r="B4119" s="20" t="s">
        <v>728</v>
      </c>
      <c r="C4119" s="20" t="s">
        <v>487</v>
      </c>
      <c r="D4119" s="1">
        <v>44570</v>
      </c>
      <c r="E4119">
        <v>106</v>
      </c>
      <c r="F4119">
        <v>4</v>
      </c>
      <c r="G4119">
        <v>3</v>
      </c>
      <c r="H4119">
        <v>0</v>
      </c>
      <c r="I4119">
        <v>0</v>
      </c>
      <c r="J4119">
        <v>72</v>
      </c>
      <c r="K4119">
        <v>1</v>
      </c>
      <c r="L4119">
        <v>14</v>
      </c>
      <c r="M4119">
        <v>5</v>
      </c>
      <c r="N4119">
        <v>14</v>
      </c>
      <c r="O4119">
        <v>12</v>
      </c>
      <c r="P4119">
        <v>1</v>
      </c>
      <c r="Q4119">
        <v>0</v>
      </c>
      <c r="R4119">
        <v>433</v>
      </c>
      <c r="S4119">
        <v>308</v>
      </c>
      <c r="T4119">
        <v>10</v>
      </c>
      <c r="U4119">
        <v>12</v>
      </c>
      <c r="V4119">
        <v>49</v>
      </c>
      <c r="W4119">
        <v>910</v>
      </c>
      <c r="X4119">
        <v>461</v>
      </c>
      <c r="Y4119">
        <v>8</v>
      </c>
      <c r="Z4119">
        <v>137</v>
      </c>
      <c r="AA4119">
        <v>46</v>
      </c>
      <c r="AB4119">
        <v>954</v>
      </c>
      <c r="AC4119">
        <v>523</v>
      </c>
      <c r="AD4119">
        <v>9</v>
      </c>
      <c r="AE4119">
        <v>88</v>
      </c>
      <c r="AF4119">
        <v>181</v>
      </c>
      <c r="AG4119">
        <v>121</v>
      </c>
      <c r="AH4119">
        <v>54</v>
      </c>
      <c r="AI4119">
        <v>1</v>
      </c>
      <c r="AJ4119">
        <v>15</v>
      </c>
      <c r="AK4119">
        <v>13</v>
      </c>
      <c r="AL4119">
        <v>46</v>
      </c>
      <c r="AM4119">
        <v>29</v>
      </c>
      <c r="AN4119">
        <v>4</v>
      </c>
      <c r="AO4119">
        <v>0</v>
      </c>
      <c r="AP4119">
        <v>0</v>
      </c>
      <c r="AQ4119">
        <v>0</v>
      </c>
      <c r="AR4119">
        <v>0</v>
      </c>
      <c r="AS4119">
        <v>0</v>
      </c>
      <c r="AT4119">
        <v>0</v>
      </c>
      <c r="AU4119">
        <v>0</v>
      </c>
      <c r="AV4119">
        <v>0</v>
      </c>
      <c r="AW4119">
        <v>0</v>
      </c>
      <c r="AX4119">
        <v>0</v>
      </c>
      <c r="AY4119">
        <v>0</v>
      </c>
      <c r="AZ4119">
        <v>0</v>
      </c>
      <c r="BA4119">
        <v>0</v>
      </c>
      <c r="BB4119">
        <v>0</v>
      </c>
      <c r="BC4119">
        <v>0</v>
      </c>
      <c r="BD4119">
        <v>0</v>
      </c>
      <c r="BE4119">
        <v>0</v>
      </c>
      <c r="BF4119">
        <v>0</v>
      </c>
      <c r="BG4119" s="20">
        <v>4</v>
      </c>
      <c r="BH4119" s="20">
        <v>0</v>
      </c>
      <c r="BI4119" s="20">
        <v>80</v>
      </c>
      <c r="BJ4119" s="20">
        <v>13</v>
      </c>
      <c r="BK4119" s="20">
        <v>354</v>
      </c>
      <c r="BL4119" s="20">
        <v>690</v>
      </c>
      <c r="BM4119" s="20">
        <v>653</v>
      </c>
      <c r="BN4119" s="20">
        <v>87</v>
      </c>
      <c r="BO4119" s="20">
        <v>40</v>
      </c>
      <c r="BP4119" s="20">
        <v>4458</v>
      </c>
      <c r="BQ4119" s="20">
        <v>1503</v>
      </c>
      <c r="BR4119" s="20">
        <v>0</v>
      </c>
      <c r="BS4119" s="20">
        <v>22</v>
      </c>
      <c r="BT4119" s="20">
        <v>913</v>
      </c>
      <c r="BU4119" s="20">
        <v>825</v>
      </c>
      <c r="BV4119" s="20">
        <v>2518</v>
      </c>
    </row>
    <row r="4120" spans="1:74" x14ac:dyDescent="0.25">
      <c r="A4120" s="20" t="s">
        <v>501</v>
      </c>
      <c r="B4120" s="20" t="s">
        <v>728</v>
      </c>
      <c r="C4120" s="20" t="s">
        <v>487</v>
      </c>
      <c r="D4120" s="1">
        <v>44578</v>
      </c>
      <c r="E4120">
        <v>106</v>
      </c>
      <c r="F4120">
        <v>4</v>
      </c>
      <c r="G4120">
        <v>3</v>
      </c>
      <c r="H4120">
        <v>0</v>
      </c>
      <c r="I4120">
        <v>0</v>
      </c>
      <c r="J4120">
        <v>72</v>
      </c>
      <c r="K4120">
        <v>1</v>
      </c>
      <c r="L4120">
        <v>14</v>
      </c>
      <c r="M4120">
        <v>5</v>
      </c>
      <c r="N4120">
        <v>14</v>
      </c>
      <c r="O4120">
        <v>12</v>
      </c>
      <c r="P4120">
        <v>1</v>
      </c>
      <c r="Q4120">
        <v>0</v>
      </c>
      <c r="R4120">
        <v>434</v>
      </c>
      <c r="S4120">
        <v>312</v>
      </c>
      <c r="T4120">
        <v>10</v>
      </c>
      <c r="U4120">
        <v>12</v>
      </c>
      <c r="V4120">
        <v>49</v>
      </c>
      <c r="W4120">
        <v>908</v>
      </c>
      <c r="X4120">
        <v>473</v>
      </c>
      <c r="Y4120">
        <v>8</v>
      </c>
      <c r="Z4120">
        <v>134</v>
      </c>
      <c r="AA4120">
        <v>46</v>
      </c>
      <c r="AB4120">
        <v>957</v>
      </c>
      <c r="AC4120">
        <v>528</v>
      </c>
      <c r="AD4120">
        <v>8</v>
      </c>
      <c r="AE4120">
        <v>88</v>
      </c>
      <c r="AF4120">
        <v>182</v>
      </c>
      <c r="AG4120">
        <v>122</v>
      </c>
      <c r="AH4120">
        <v>56</v>
      </c>
      <c r="AI4120">
        <v>1</v>
      </c>
      <c r="AJ4120">
        <v>15</v>
      </c>
      <c r="AK4120">
        <v>13</v>
      </c>
      <c r="AL4120">
        <v>45</v>
      </c>
      <c r="AM4120">
        <v>34</v>
      </c>
      <c r="AN4120">
        <v>3</v>
      </c>
      <c r="AO4120">
        <v>0</v>
      </c>
      <c r="AP4120">
        <v>0</v>
      </c>
      <c r="AQ4120">
        <v>0</v>
      </c>
      <c r="AR4120">
        <v>0</v>
      </c>
      <c r="AS4120">
        <v>0</v>
      </c>
      <c r="AT4120">
        <v>0</v>
      </c>
      <c r="AU4120">
        <v>0</v>
      </c>
      <c r="AV4120">
        <v>0</v>
      </c>
      <c r="AW4120">
        <v>0</v>
      </c>
      <c r="AX4120">
        <v>0</v>
      </c>
      <c r="AY4120">
        <v>0</v>
      </c>
      <c r="AZ4120">
        <v>0</v>
      </c>
      <c r="BA4120">
        <v>0</v>
      </c>
      <c r="BB4120">
        <v>0</v>
      </c>
      <c r="BC4120">
        <v>0</v>
      </c>
      <c r="BD4120">
        <v>0</v>
      </c>
      <c r="BE4120">
        <v>0</v>
      </c>
      <c r="BF4120">
        <v>0</v>
      </c>
      <c r="BG4120" s="20">
        <v>4</v>
      </c>
      <c r="BH4120" s="20">
        <v>0</v>
      </c>
      <c r="BI4120" s="20">
        <v>80</v>
      </c>
      <c r="BJ4120" s="20">
        <v>13</v>
      </c>
      <c r="BK4120" s="20">
        <v>356</v>
      </c>
      <c r="BL4120" s="20">
        <v>689</v>
      </c>
      <c r="BM4120" s="20">
        <v>656</v>
      </c>
      <c r="BN4120" s="20">
        <v>88</v>
      </c>
      <c r="BO4120" s="20">
        <v>41</v>
      </c>
      <c r="BP4120" s="20">
        <v>4447</v>
      </c>
      <c r="BQ4120" s="20">
        <v>1559</v>
      </c>
      <c r="BR4120" s="20">
        <v>0</v>
      </c>
      <c r="BS4120" s="20">
        <v>22</v>
      </c>
      <c r="BT4120" s="20">
        <v>903</v>
      </c>
      <c r="BU4120" s="20">
        <v>820</v>
      </c>
      <c r="BV4120" s="20">
        <v>2523</v>
      </c>
    </row>
    <row r="4121" spans="1:74" x14ac:dyDescent="0.25">
      <c r="A4121" s="20" t="s">
        <v>501</v>
      </c>
      <c r="B4121" s="20" t="s">
        <v>728</v>
      </c>
      <c r="C4121" s="20" t="s">
        <v>487</v>
      </c>
      <c r="D4121" s="1">
        <v>44585</v>
      </c>
      <c r="E4121">
        <v>106</v>
      </c>
      <c r="F4121">
        <v>4</v>
      </c>
      <c r="G4121">
        <v>3</v>
      </c>
      <c r="H4121">
        <v>0</v>
      </c>
      <c r="I4121">
        <v>0</v>
      </c>
      <c r="J4121">
        <v>72</v>
      </c>
      <c r="K4121">
        <v>1</v>
      </c>
      <c r="L4121">
        <v>14</v>
      </c>
      <c r="M4121">
        <v>5</v>
      </c>
      <c r="N4121">
        <v>14</v>
      </c>
      <c r="O4121">
        <v>12</v>
      </c>
      <c r="P4121">
        <v>1</v>
      </c>
      <c r="Q4121">
        <v>0</v>
      </c>
      <c r="R4121">
        <v>432</v>
      </c>
      <c r="S4121">
        <v>312</v>
      </c>
      <c r="T4121">
        <v>10</v>
      </c>
      <c r="U4121">
        <v>10</v>
      </c>
      <c r="V4121">
        <v>49</v>
      </c>
      <c r="W4121">
        <v>909</v>
      </c>
      <c r="X4121">
        <v>475</v>
      </c>
      <c r="Y4121">
        <v>8</v>
      </c>
      <c r="Z4121">
        <v>133</v>
      </c>
      <c r="AA4121">
        <v>46</v>
      </c>
      <c r="AB4121">
        <v>958</v>
      </c>
      <c r="AC4121">
        <v>531</v>
      </c>
      <c r="AD4121">
        <v>8</v>
      </c>
      <c r="AE4121">
        <v>89</v>
      </c>
      <c r="AF4121">
        <v>182</v>
      </c>
      <c r="AG4121">
        <v>123</v>
      </c>
      <c r="AH4121">
        <v>55</v>
      </c>
      <c r="AI4121">
        <v>1</v>
      </c>
      <c r="AJ4121">
        <v>15</v>
      </c>
      <c r="AK4121">
        <v>15</v>
      </c>
      <c r="AL4121">
        <v>45</v>
      </c>
      <c r="AM4121">
        <v>35</v>
      </c>
      <c r="AN4121">
        <v>3</v>
      </c>
      <c r="AO4121">
        <v>1</v>
      </c>
      <c r="AP4121">
        <v>0</v>
      </c>
      <c r="AQ4121">
        <v>0</v>
      </c>
      <c r="AR4121">
        <v>0</v>
      </c>
      <c r="AS4121">
        <v>0</v>
      </c>
      <c r="AT4121">
        <v>0</v>
      </c>
      <c r="AU4121">
        <v>0</v>
      </c>
      <c r="AV4121">
        <v>0</v>
      </c>
      <c r="AW4121">
        <v>0</v>
      </c>
      <c r="AX4121">
        <v>0</v>
      </c>
      <c r="AY4121">
        <v>0</v>
      </c>
      <c r="AZ4121">
        <v>0</v>
      </c>
      <c r="BA4121">
        <v>0</v>
      </c>
      <c r="BB4121">
        <v>0</v>
      </c>
      <c r="BC4121">
        <v>0</v>
      </c>
      <c r="BD4121">
        <v>0</v>
      </c>
      <c r="BE4121">
        <v>0</v>
      </c>
      <c r="BF4121">
        <v>0</v>
      </c>
      <c r="BG4121" s="20">
        <v>4</v>
      </c>
      <c r="BH4121" s="20">
        <v>0</v>
      </c>
      <c r="BI4121" s="20">
        <v>80</v>
      </c>
      <c r="BJ4121" s="20">
        <v>13</v>
      </c>
      <c r="BK4121" s="20">
        <v>356</v>
      </c>
      <c r="BL4121" s="20">
        <v>692</v>
      </c>
      <c r="BM4121" s="20">
        <v>656</v>
      </c>
      <c r="BN4121" s="20">
        <v>87</v>
      </c>
      <c r="BO4121" s="20">
        <v>40</v>
      </c>
      <c r="BP4121" s="20">
        <v>4445</v>
      </c>
      <c r="BQ4121" s="20">
        <v>1577</v>
      </c>
      <c r="BR4121" s="20">
        <v>0</v>
      </c>
      <c r="BS4121" s="20">
        <v>22</v>
      </c>
      <c r="BT4121" s="20">
        <v>899</v>
      </c>
      <c r="BU4121" s="20">
        <v>821</v>
      </c>
      <c r="BV4121" s="20">
        <v>2519</v>
      </c>
    </row>
    <row r="4122" spans="1:74" x14ac:dyDescent="0.25">
      <c r="A4122" s="20" t="s">
        <v>501</v>
      </c>
      <c r="B4122" s="20" t="s">
        <v>728</v>
      </c>
      <c r="C4122" s="20" t="s">
        <v>487</v>
      </c>
      <c r="D4122" s="1">
        <v>44593</v>
      </c>
      <c r="E4122">
        <v>105</v>
      </c>
      <c r="F4122">
        <v>3</v>
      </c>
      <c r="G4122">
        <v>2</v>
      </c>
      <c r="H4122">
        <v>0</v>
      </c>
      <c r="I4122">
        <v>0</v>
      </c>
      <c r="J4122">
        <v>72</v>
      </c>
      <c r="K4122">
        <v>1</v>
      </c>
      <c r="L4122">
        <v>14</v>
      </c>
      <c r="M4122">
        <v>5</v>
      </c>
      <c r="N4122">
        <v>14</v>
      </c>
      <c r="O4122">
        <v>12</v>
      </c>
      <c r="P4122">
        <v>1</v>
      </c>
      <c r="Q4122">
        <v>0</v>
      </c>
      <c r="R4122">
        <v>434</v>
      </c>
      <c r="S4122">
        <v>321</v>
      </c>
      <c r="T4122">
        <v>10</v>
      </c>
      <c r="U4122">
        <v>10</v>
      </c>
      <c r="V4122">
        <v>50</v>
      </c>
      <c r="W4122">
        <v>910</v>
      </c>
      <c r="X4122">
        <v>486</v>
      </c>
      <c r="Y4122">
        <v>8</v>
      </c>
      <c r="Z4122">
        <v>129</v>
      </c>
      <c r="AA4122">
        <v>46</v>
      </c>
      <c r="AB4122">
        <v>955</v>
      </c>
      <c r="AC4122">
        <v>535</v>
      </c>
      <c r="AD4122">
        <v>8</v>
      </c>
      <c r="AE4122">
        <v>87</v>
      </c>
      <c r="AF4122">
        <v>181</v>
      </c>
      <c r="AG4122">
        <v>123</v>
      </c>
      <c r="AH4122">
        <v>56</v>
      </c>
      <c r="AI4122">
        <v>1</v>
      </c>
      <c r="AJ4122">
        <v>15</v>
      </c>
      <c r="AK4122">
        <v>15</v>
      </c>
      <c r="AL4122">
        <v>44</v>
      </c>
      <c r="AM4122">
        <v>36</v>
      </c>
      <c r="AN4122">
        <v>3</v>
      </c>
      <c r="AO4122">
        <v>1</v>
      </c>
      <c r="AP4122">
        <v>0</v>
      </c>
      <c r="AQ4122">
        <v>0</v>
      </c>
      <c r="AR4122">
        <v>0</v>
      </c>
      <c r="AS4122">
        <v>0</v>
      </c>
      <c r="AT4122">
        <v>0</v>
      </c>
      <c r="AU4122">
        <v>0</v>
      </c>
      <c r="AV4122">
        <v>0</v>
      </c>
      <c r="AW4122">
        <v>0</v>
      </c>
      <c r="AX4122">
        <v>0</v>
      </c>
      <c r="AY4122">
        <v>0</v>
      </c>
      <c r="AZ4122">
        <v>0</v>
      </c>
      <c r="BA4122">
        <v>0</v>
      </c>
      <c r="BB4122">
        <v>0</v>
      </c>
      <c r="BC4122">
        <v>0</v>
      </c>
      <c r="BD4122">
        <v>0</v>
      </c>
      <c r="BE4122">
        <v>0</v>
      </c>
      <c r="BF4122">
        <v>0</v>
      </c>
      <c r="BG4122" s="20">
        <v>3</v>
      </c>
      <c r="BH4122" s="20">
        <v>0</v>
      </c>
      <c r="BI4122" s="20">
        <v>79</v>
      </c>
      <c r="BJ4122" s="20">
        <v>13</v>
      </c>
      <c r="BK4122" s="20">
        <v>358</v>
      </c>
      <c r="BL4122" s="20">
        <v>696</v>
      </c>
      <c r="BM4122" s="20">
        <v>656</v>
      </c>
      <c r="BN4122" s="20">
        <v>87</v>
      </c>
      <c r="BO4122" s="20">
        <v>39</v>
      </c>
      <c r="BP4122" s="20">
        <v>4419</v>
      </c>
      <c r="BQ4122" s="20">
        <v>1631</v>
      </c>
      <c r="BR4122" s="20">
        <v>0</v>
      </c>
      <c r="BS4122" s="20">
        <v>22</v>
      </c>
      <c r="BT4122" s="20">
        <v>882</v>
      </c>
      <c r="BU4122" s="20">
        <v>804</v>
      </c>
      <c r="BV4122" s="20">
        <v>2526</v>
      </c>
    </row>
    <row r="4123" spans="1:74" x14ac:dyDescent="0.25">
      <c r="A4123" s="20" t="s">
        <v>501</v>
      </c>
      <c r="B4123" s="20" t="s">
        <v>728</v>
      </c>
      <c r="C4123" s="20" t="s">
        <v>487</v>
      </c>
      <c r="D4123" s="1">
        <v>44599</v>
      </c>
      <c r="E4123">
        <v>105</v>
      </c>
      <c r="F4123">
        <v>3</v>
      </c>
      <c r="G4123">
        <v>2</v>
      </c>
      <c r="H4123">
        <v>0</v>
      </c>
      <c r="I4123">
        <v>0</v>
      </c>
      <c r="J4123">
        <v>72</v>
      </c>
      <c r="K4123">
        <v>1</v>
      </c>
      <c r="L4123">
        <v>14</v>
      </c>
      <c r="M4123">
        <v>5</v>
      </c>
      <c r="N4123">
        <v>14</v>
      </c>
      <c r="O4123">
        <v>12</v>
      </c>
      <c r="P4123">
        <v>0</v>
      </c>
      <c r="Q4123">
        <v>0</v>
      </c>
      <c r="R4123">
        <v>432</v>
      </c>
      <c r="S4123">
        <v>321</v>
      </c>
      <c r="T4123">
        <v>10</v>
      </c>
      <c r="U4123">
        <v>10</v>
      </c>
      <c r="V4123">
        <v>50</v>
      </c>
      <c r="W4123">
        <v>909</v>
      </c>
      <c r="X4123">
        <v>489</v>
      </c>
      <c r="Y4123">
        <v>8</v>
      </c>
      <c r="Z4123">
        <v>128</v>
      </c>
      <c r="AA4123">
        <v>47</v>
      </c>
      <c r="AB4123">
        <v>958</v>
      </c>
      <c r="AC4123">
        <v>537</v>
      </c>
      <c r="AD4123">
        <v>8</v>
      </c>
      <c r="AE4123">
        <v>89</v>
      </c>
      <c r="AF4123">
        <v>181</v>
      </c>
      <c r="AG4123">
        <v>125</v>
      </c>
      <c r="AH4123">
        <v>59</v>
      </c>
      <c r="AI4123">
        <v>1</v>
      </c>
      <c r="AJ4123">
        <v>15</v>
      </c>
      <c r="AK4123">
        <v>14</v>
      </c>
      <c r="AL4123">
        <v>44</v>
      </c>
      <c r="AM4123">
        <v>36</v>
      </c>
      <c r="AN4123">
        <v>3</v>
      </c>
      <c r="AO4123">
        <v>1</v>
      </c>
      <c r="AP4123">
        <v>0</v>
      </c>
      <c r="AQ4123">
        <v>0</v>
      </c>
      <c r="AR4123">
        <v>0</v>
      </c>
      <c r="AS4123">
        <v>0</v>
      </c>
      <c r="AT4123">
        <v>0</v>
      </c>
      <c r="AU4123">
        <v>0</v>
      </c>
      <c r="AV4123">
        <v>0</v>
      </c>
      <c r="AW4123">
        <v>0</v>
      </c>
      <c r="AX4123">
        <v>0</v>
      </c>
      <c r="AY4123">
        <v>0</v>
      </c>
      <c r="AZ4123">
        <v>0</v>
      </c>
      <c r="BA4123">
        <v>0</v>
      </c>
      <c r="BB4123">
        <v>0</v>
      </c>
      <c r="BC4123">
        <v>0</v>
      </c>
      <c r="BD4123">
        <v>0</v>
      </c>
      <c r="BE4123">
        <v>0</v>
      </c>
      <c r="BF4123">
        <v>0</v>
      </c>
      <c r="BG4123" s="20">
        <v>3</v>
      </c>
      <c r="BH4123" s="20">
        <v>0</v>
      </c>
      <c r="BI4123" s="20">
        <v>79</v>
      </c>
      <c r="BJ4123" s="20">
        <v>13</v>
      </c>
      <c r="BK4123" s="20">
        <v>356</v>
      </c>
      <c r="BL4123" s="20">
        <v>696</v>
      </c>
      <c r="BM4123" s="20">
        <v>657</v>
      </c>
      <c r="BN4123" s="20">
        <v>90</v>
      </c>
      <c r="BO4123" s="20">
        <v>39</v>
      </c>
      <c r="BP4123" s="20">
        <v>4422</v>
      </c>
      <c r="BQ4123" s="20">
        <v>1641</v>
      </c>
      <c r="BR4123" s="20">
        <v>0</v>
      </c>
      <c r="BS4123" s="20">
        <v>22</v>
      </c>
      <c r="BT4123" s="20">
        <v>879</v>
      </c>
      <c r="BU4123" s="20">
        <v>803</v>
      </c>
      <c r="BV4123" s="20">
        <v>2530</v>
      </c>
    </row>
    <row r="4124" spans="1:74" x14ac:dyDescent="0.25">
      <c r="A4124" s="20" t="s">
        <v>501</v>
      </c>
      <c r="B4124" s="20" t="s">
        <v>728</v>
      </c>
      <c r="C4124" s="20" t="s">
        <v>487</v>
      </c>
      <c r="D4124" s="1">
        <v>44606</v>
      </c>
      <c r="E4124">
        <v>105</v>
      </c>
      <c r="F4124">
        <v>3</v>
      </c>
      <c r="G4124">
        <v>2</v>
      </c>
      <c r="H4124">
        <v>0</v>
      </c>
      <c r="I4124">
        <v>0</v>
      </c>
      <c r="J4124">
        <v>72</v>
      </c>
      <c r="K4124">
        <v>1</v>
      </c>
      <c r="L4124">
        <v>14</v>
      </c>
      <c r="M4124">
        <v>5</v>
      </c>
      <c r="N4124">
        <v>14</v>
      </c>
      <c r="O4124">
        <v>12</v>
      </c>
      <c r="P4124">
        <v>0</v>
      </c>
      <c r="Q4124">
        <v>0</v>
      </c>
      <c r="R4124">
        <v>433</v>
      </c>
      <c r="S4124">
        <v>322</v>
      </c>
      <c r="T4124">
        <v>10</v>
      </c>
      <c r="U4124">
        <v>10</v>
      </c>
      <c r="V4124">
        <v>51</v>
      </c>
      <c r="W4124">
        <v>902</v>
      </c>
      <c r="X4124">
        <v>489</v>
      </c>
      <c r="Y4124">
        <v>8</v>
      </c>
      <c r="Z4124">
        <v>126</v>
      </c>
      <c r="AA4124">
        <v>46</v>
      </c>
      <c r="AB4124">
        <v>958</v>
      </c>
      <c r="AC4124">
        <v>537</v>
      </c>
      <c r="AD4124">
        <v>8</v>
      </c>
      <c r="AE4124">
        <v>88</v>
      </c>
      <c r="AF4124">
        <v>180</v>
      </c>
      <c r="AG4124">
        <v>124</v>
      </c>
      <c r="AH4124">
        <v>59</v>
      </c>
      <c r="AI4124">
        <v>1</v>
      </c>
      <c r="AJ4124">
        <v>15</v>
      </c>
      <c r="AK4124">
        <v>14</v>
      </c>
      <c r="AL4124">
        <v>44</v>
      </c>
      <c r="AM4124">
        <v>36</v>
      </c>
      <c r="AN4124">
        <v>3</v>
      </c>
      <c r="AO4124">
        <v>1</v>
      </c>
      <c r="AP4124">
        <v>0</v>
      </c>
      <c r="AQ4124">
        <v>0</v>
      </c>
      <c r="AR4124">
        <v>0</v>
      </c>
      <c r="AS4124">
        <v>0</v>
      </c>
      <c r="AT4124">
        <v>0</v>
      </c>
      <c r="AU4124">
        <v>0</v>
      </c>
      <c r="AV4124">
        <v>0</v>
      </c>
      <c r="AW4124">
        <v>0</v>
      </c>
      <c r="AX4124">
        <v>0</v>
      </c>
      <c r="AY4124">
        <v>0</v>
      </c>
      <c r="AZ4124">
        <v>0</v>
      </c>
      <c r="BA4124">
        <v>0</v>
      </c>
      <c r="BB4124">
        <v>0</v>
      </c>
      <c r="BC4124">
        <v>0</v>
      </c>
      <c r="BD4124">
        <v>0</v>
      </c>
      <c r="BE4124">
        <v>0</v>
      </c>
      <c r="BF4124">
        <v>0</v>
      </c>
      <c r="BG4124" s="20">
        <v>3</v>
      </c>
      <c r="BH4124" s="20">
        <v>0</v>
      </c>
      <c r="BI4124" s="20">
        <v>79</v>
      </c>
      <c r="BJ4124" s="20">
        <v>13</v>
      </c>
      <c r="BK4124" s="20">
        <v>356</v>
      </c>
      <c r="BL4124" s="20">
        <v>692</v>
      </c>
      <c r="BM4124" s="20">
        <v>658</v>
      </c>
      <c r="BN4124" s="20">
        <v>89</v>
      </c>
      <c r="BO4124" s="20">
        <v>39</v>
      </c>
      <c r="BP4124" s="20">
        <v>4411</v>
      </c>
      <c r="BQ4124" s="20">
        <v>1650</v>
      </c>
      <c r="BR4124" s="20">
        <v>0</v>
      </c>
      <c r="BS4124" s="20">
        <v>22</v>
      </c>
      <c r="BT4124" s="20">
        <v>875</v>
      </c>
      <c r="BU4124" s="20">
        <v>797</v>
      </c>
      <c r="BV4124" s="20">
        <v>2530</v>
      </c>
    </row>
    <row r="4125" spans="1:74" x14ac:dyDescent="0.25">
      <c r="A4125" s="20" t="s">
        <v>501</v>
      </c>
      <c r="B4125" s="20" t="s">
        <v>509</v>
      </c>
      <c r="C4125" s="20" t="s">
        <v>729</v>
      </c>
      <c r="D4125" s="1">
        <v>44493</v>
      </c>
      <c r="E4125">
        <v>49</v>
      </c>
      <c r="F4125">
        <v>0</v>
      </c>
      <c r="G4125">
        <v>0</v>
      </c>
      <c r="H4125">
        <v>0</v>
      </c>
      <c r="I4125">
        <v>0</v>
      </c>
      <c r="J4125">
        <v>12</v>
      </c>
      <c r="K4125">
        <v>0</v>
      </c>
      <c r="L4125">
        <v>5</v>
      </c>
      <c r="M4125">
        <v>1</v>
      </c>
      <c r="N4125">
        <v>2</v>
      </c>
      <c r="O4125">
        <v>0</v>
      </c>
      <c r="P4125">
        <v>0</v>
      </c>
      <c r="Q4125">
        <v>0</v>
      </c>
      <c r="R4125">
        <v>188</v>
      </c>
      <c r="S4125">
        <v>0</v>
      </c>
      <c r="T4125">
        <v>69</v>
      </c>
      <c r="U4125">
        <v>14</v>
      </c>
      <c r="V4125">
        <v>3</v>
      </c>
      <c r="W4125">
        <v>348</v>
      </c>
      <c r="X4125">
        <v>0</v>
      </c>
      <c r="Y4125">
        <v>37</v>
      </c>
      <c r="Z4125">
        <v>61</v>
      </c>
      <c r="AA4125">
        <v>7</v>
      </c>
      <c r="AB4125">
        <v>396</v>
      </c>
      <c r="AC4125">
        <v>25</v>
      </c>
      <c r="AD4125">
        <v>1</v>
      </c>
      <c r="AE4125">
        <v>67</v>
      </c>
      <c r="AF4125">
        <v>53</v>
      </c>
      <c r="AG4125">
        <v>55</v>
      </c>
      <c r="AH4125">
        <v>0</v>
      </c>
      <c r="AI4125">
        <v>7</v>
      </c>
      <c r="AJ4125">
        <v>7</v>
      </c>
      <c r="AK4125">
        <v>6</v>
      </c>
      <c r="AL4125">
        <v>27</v>
      </c>
      <c r="AM4125">
        <v>0</v>
      </c>
      <c r="AN4125">
        <v>3</v>
      </c>
      <c r="AO4125">
        <v>0</v>
      </c>
      <c r="AP4125">
        <v>0</v>
      </c>
      <c r="AQ4125">
        <v>0</v>
      </c>
      <c r="AR4125">
        <v>0</v>
      </c>
      <c r="AS4125">
        <v>0</v>
      </c>
      <c r="AT4125">
        <v>0</v>
      </c>
      <c r="AU4125">
        <v>0</v>
      </c>
      <c r="AV4125">
        <v>0</v>
      </c>
      <c r="AW4125">
        <v>0</v>
      </c>
      <c r="AX4125">
        <v>0</v>
      </c>
      <c r="AY4125">
        <v>0</v>
      </c>
      <c r="AZ4125">
        <v>0</v>
      </c>
      <c r="BA4125">
        <v>0</v>
      </c>
      <c r="BB4125">
        <v>8</v>
      </c>
      <c r="BC4125">
        <v>4</v>
      </c>
      <c r="BD4125">
        <v>0</v>
      </c>
      <c r="BE4125">
        <v>0</v>
      </c>
      <c r="BF4125">
        <v>1</v>
      </c>
      <c r="BG4125" s="20"/>
      <c r="BH4125" s="20"/>
      <c r="BI4125" s="20"/>
      <c r="BJ4125" s="20"/>
      <c r="BK4125" s="20"/>
      <c r="BL4125" s="20"/>
      <c r="BM4125" s="20"/>
      <c r="BN4125" s="20"/>
      <c r="BO4125" s="20"/>
      <c r="BP4125" s="20"/>
      <c r="BQ4125" s="20"/>
      <c r="BR4125" s="20"/>
      <c r="BS4125" s="20"/>
      <c r="BT4125" s="20"/>
      <c r="BU4125" s="20"/>
      <c r="BV4125" s="20"/>
    </row>
    <row r="4126" spans="1:74" x14ac:dyDescent="0.25">
      <c r="A4126" s="20" t="s">
        <v>501</v>
      </c>
      <c r="B4126" s="20" t="s">
        <v>509</v>
      </c>
      <c r="C4126" s="20" t="s">
        <v>729</v>
      </c>
      <c r="D4126" s="1">
        <v>44500</v>
      </c>
      <c r="E4126">
        <v>50</v>
      </c>
      <c r="F4126">
        <v>0</v>
      </c>
      <c r="G4126">
        <v>0</v>
      </c>
      <c r="H4126">
        <v>0</v>
      </c>
      <c r="I4126">
        <v>0</v>
      </c>
      <c r="J4126">
        <v>14</v>
      </c>
      <c r="K4126">
        <v>0</v>
      </c>
      <c r="L4126">
        <v>5</v>
      </c>
      <c r="M4126">
        <v>1</v>
      </c>
      <c r="N4126">
        <v>2</v>
      </c>
      <c r="O4126">
        <v>0</v>
      </c>
      <c r="P4126">
        <v>0</v>
      </c>
      <c r="Q4126">
        <v>0</v>
      </c>
      <c r="R4126">
        <v>188</v>
      </c>
      <c r="S4126">
        <v>0</v>
      </c>
      <c r="T4126">
        <v>89</v>
      </c>
      <c r="U4126">
        <v>14</v>
      </c>
      <c r="V4126">
        <v>3</v>
      </c>
      <c r="W4126">
        <v>348</v>
      </c>
      <c r="X4126">
        <v>0</v>
      </c>
      <c r="Y4126">
        <v>66</v>
      </c>
      <c r="Z4126">
        <v>58</v>
      </c>
      <c r="AA4126">
        <v>7</v>
      </c>
      <c r="AB4126">
        <v>396</v>
      </c>
      <c r="AC4126">
        <v>39</v>
      </c>
      <c r="AD4126">
        <v>1</v>
      </c>
      <c r="AE4126">
        <v>67</v>
      </c>
      <c r="AF4126">
        <v>53</v>
      </c>
      <c r="AG4126">
        <v>55</v>
      </c>
      <c r="AH4126">
        <v>0</v>
      </c>
      <c r="AI4126">
        <v>9</v>
      </c>
      <c r="AJ4126">
        <v>7</v>
      </c>
      <c r="AK4126">
        <v>6</v>
      </c>
      <c r="AL4126">
        <v>26</v>
      </c>
      <c r="AM4126">
        <v>0</v>
      </c>
      <c r="AN4126">
        <v>4</v>
      </c>
      <c r="AO4126">
        <v>0</v>
      </c>
      <c r="AP4126">
        <v>0</v>
      </c>
      <c r="AQ4126">
        <v>0</v>
      </c>
      <c r="AR4126">
        <v>0</v>
      </c>
      <c r="AS4126">
        <v>0</v>
      </c>
      <c r="AT4126">
        <v>0</v>
      </c>
      <c r="AU4126">
        <v>0</v>
      </c>
      <c r="AV4126">
        <v>0</v>
      </c>
      <c r="AW4126">
        <v>0</v>
      </c>
      <c r="AX4126">
        <v>0</v>
      </c>
      <c r="AY4126">
        <v>0</v>
      </c>
      <c r="AZ4126">
        <v>0</v>
      </c>
      <c r="BA4126">
        <v>0</v>
      </c>
      <c r="BB4126">
        <v>8</v>
      </c>
      <c r="BC4126">
        <v>4</v>
      </c>
      <c r="BD4126">
        <v>0</v>
      </c>
      <c r="BE4126">
        <v>0</v>
      </c>
      <c r="BF4126">
        <v>1</v>
      </c>
      <c r="BG4126" s="20"/>
      <c r="BH4126" s="20"/>
      <c r="BI4126" s="20"/>
      <c r="BJ4126" s="20"/>
      <c r="BK4126" s="20"/>
      <c r="BL4126" s="20"/>
      <c r="BM4126" s="20"/>
      <c r="BN4126" s="20"/>
      <c r="BO4126" s="20"/>
      <c r="BP4126" s="20"/>
      <c r="BQ4126" s="20"/>
      <c r="BR4126" s="20"/>
      <c r="BS4126" s="20"/>
      <c r="BT4126" s="20"/>
      <c r="BU4126" s="20"/>
      <c r="BV4126" s="20"/>
    </row>
    <row r="4127" spans="1:74" x14ac:dyDescent="0.25">
      <c r="A4127" s="20" t="s">
        <v>501</v>
      </c>
      <c r="B4127" s="20" t="s">
        <v>509</v>
      </c>
      <c r="C4127" s="20" t="s">
        <v>729</v>
      </c>
      <c r="D4127" s="1">
        <v>44507</v>
      </c>
      <c r="E4127">
        <v>50</v>
      </c>
      <c r="F4127">
        <v>0</v>
      </c>
      <c r="G4127">
        <v>0</v>
      </c>
      <c r="H4127">
        <v>0</v>
      </c>
      <c r="I4127">
        <v>0</v>
      </c>
      <c r="J4127">
        <v>17</v>
      </c>
      <c r="K4127">
        <v>0</v>
      </c>
      <c r="L4127">
        <v>5</v>
      </c>
      <c r="M4127">
        <v>1</v>
      </c>
      <c r="N4127">
        <v>2</v>
      </c>
      <c r="O4127">
        <v>2</v>
      </c>
      <c r="P4127">
        <v>0</v>
      </c>
      <c r="Q4127">
        <v>0</v>
      </c>
      <c r="R4127">
        <v>185</v>
      </c>
      <c r="S4127">
        <v>107</v>
      </c>
      <c r="T4127">
        <v>8</v>
      </c>
      <c r="U4127">
        <v>11</v>
      </c>
      <c r="V4127">
        <v>2</v>
      </c>
      <c r="W4127">
        <v>347</v>
      </c>
      <c r="X4127">
        <v>85</v>
      </c>
      <c r="Y4127">
        <v>4</v>
      </c>
      <c r="Z4127">
        <v>59</v>
      </c>
      <c r="AA4127">
        <v>5</v>
      </c>
      <c r="AB4127">
        <v>398</v>
      </c>
      <c r="AC4127">
        <v>51</v>
      </c>
      <c r="AD4127">
        <v>1</v>
      </c>
      <c r="AE4127">
        <v>67</v>
      </c>
      <c r="AF4127">
        <v>54</v>
      </c>
      <c r="AG4127">
        <v>56</v>
      </c>
      <c r="AH4127">
        <v>12</v>
      </c>
      <c r="AI4127">
        <v>0</v>
      </c>
      <c r="AJ4127">
        <v>7</v>
      </c>
      <c r="AK4127">
        <v>7</v>
      </c>
      <c r="AL4127">
        <v>26</v>
      </c>
      <c r="AM4127">
        <v>5</v>
      </c>
      <c r="AN4127">
        <v>1</v>
      </c>
      <c r="AO4127">
        <v>0</v>
      </c>
      <c r="AP4127">
        <v>0</v>
      </c>
      <c r="AQ4127">
        <v>0</v>
      </c>
      <c r="AR4127">
        <v>0</v>
      </c>
      <c r="AS4127">
        <v>0</v>
      </c>
      <c r="AT4127">
        <v>0</v>
      </c>
      <c r="AU4127">
        <v>0</v>
      </c>
      <c r="AV4127">
        <v>0</v>
      </c>
      <c r="AW4127">
        <v>0</v>
      </c>
      <c r="AX4127">
        <v>0</v>
      </c>
      <c r="AY4127">
        <v>0</v>
      </c>
      <c r="AZ4127">
        <v>0</v>
      </c>
      <c r="BA4127">
        <v>0</v>
      </c>
      <c r="BB4127">
        <v>0</v>
      </c>
      <c r="BC4127">
        <v>0</v>
      </c>
      <c r="BD4127">
        <v>0</v>
      </c>
      <c r="BE4127">
        <v>0</v>
      </c>
      <c r="BF4127">
        <v>0</v>
      </c>
      <c r="BG4127" s="20">
        <v>0</v>
      </c>
      <c r="BH4127" s="20">
        <v>0</v>
      </c>
      <c r="BI4127" s="20">
        <v>40</v>
      </c>
      <c r="BJ4127" s="20">
        <v>2</v>
      </c>
      <c r="BK4127" s="20">
        <v>161</v>
      </c>
      <c r="BL4127" s="20">
        <v>270</v>
      </c>
      <c r="BM4127" s="20">
        <v>266</v>
      </c>
      <c r="BN4127" s="20">
        <v>42</v>
      </c>
      <c r="BO4127" s="20">
        <v>25</v>
      </c>
      <c r="BP4127" s="20"/>
      <c r="BQ4127" s="20"/>
      <c r="BR4127" s="20"/>
      <c r="BS4127" s="20"/>
      <c r="BT4127" s="20"/>
      <c r="BU4127" s="20"/>
      <c r="BV4127" s="20"/>
    </row>
    <row r="4128" spans="1:74" x14ac:dyDescent="0.25">
      <c r="A4128" s="20" t="s">
        <v>501</v>
      </c>
      <c r="B4128" s="20" t="s">
        <v>509</v>
      </c>
      <c r="C4128" s="20" t="s">
        <v>729</v>
      </c>
      <c r="D4128" s="1">
        <v>44514</v>
      </c>
      <c r="E4128">
        <v>50</v>
      </c>
      <c r="F4128">
        <v>0</v>
      </c>
      <c r="G4128">
        <v>0</v>
      </c>
      <c r="H4128">
        <v>0</v>
      </c>
      <c r="I4128">
        <v>0</v>
      </c>
      <c r="J4128">
        <v>22</v>
      </c>
      <c r="K4128">
        <v>0</v>
      </c>
      <c r="L4128">
        <v>5</v>
      </c>
      <c r="M4128">
        <v>1</v>
      </c>
      <c r="N4128">
        <v>2</v>
      </c>
      <c r="O4128">
        <v>2</v>
      </c>
      <c r="P4128">
        <v>0</v>
      </c>
      <c r="Q4128">
        <v>0</v>
      </c>
      <c r="R4128">
        <v>186</v>
      </c>
      <c r="S4128">
        <v>112</v>
      </c>
      <c r="T4128">
        <v>8</v>
      </c>
      <c r="U4128">
        <v>11</v>
      </c>
      <c r="V4128">
        <v>2</v>
      </c>
      <c r="W4128">
        <v>346</v>
      </c>
      <c r="X4128">
        <v>100</v>
      </c>
      <c r="Y4128">
        <v>4</v>
      </c>
      <c r="Z4128">
        <v>57</v>
      </c>
      <c r="AA4128">
        <v>6</v>
      </c>
      <c r="AB4128">
        <v>399</v>
      </c>
      <c r="AC4128">
        <v>57</v>
      </c>
      <c r="AD4128">
        <v>1</v>
      </c>
      <c r="AE4128">
        <v>66</v>
      </c>
      <c r="AF4128">
        <v>53</v>
      </c>
      <c r="AG4128">
        <v>57</v>
      </c>
      <c r="AH4128">
        <v>12</v>
      </c>
      <c r="AI4128">
        <v>0</v>
      </c>
      <c r="AJ4128">
        <v>6</v>
      </c>
      <c r="AK4128">
        <v>8</v>
      </c>
      <c r="AL4128">
        <v>26</v>
      </c>
      <c r="AM4128">
        <v>5</v>
      </c>
      <c r="AN4128">
        <v>1</v>
      </c>
      <c r="AO4128">
        <v>0</v>
      </c>
      <c r="AP4128">
        <v>0</v>
      </c>
      <c r="AQ4128">
        <v>0</v>
      </c>
      <c r="AR4128">
        <v>0</v>
      </c>
      <c r="AS4128">
        <v>0</v>
      </c>
      <c r="AT4128">
        <v>0</v>
      </c>
      <c r="AU4128">
        <v>0</v>
      </c>
      <c r="AV4128">
        <v>0</v>
      </c>
      <c r="AW4128">
        <v>0</v>
      </c>
      <c r="AX4128">
        <v>0</v>
      </c>
      <c r="AY4128">
        <v>0</v>
      </c>
      <c r="AZ4128">
        <v>0</v>
      </c>
      <c r="BA4128">
        <v>0</v>
      </c>
      <c r="BB4128">
        <v>0</v>
      </c>
      <c r="BC4128">
        <v>0</v>
      </c>
      <c r="BD4128">
        <v>0</v>
      </c>
      <c r="BE4128">
        <v>0</v>
      </c>
      <c r="BF4128">
        <v>0</v>
      </c>
      <c r="BG4128" s="20">
        <v>0</v>
      </c>
      <c r="BH4128" s="20">
        <v>0</v>
      </c>
      <c r="BI4128" s="20">
        <v>41</v>
      </c>
      <c r="BJ4128" s="20">
        <v>2</v>
      </c>
      <c r="BK4128" s="20">
        <v>161</v>
      </c>
      <c r="BL4128" s="20">
        <v>269</v>
      </c>
      <c r="BM4128" s="20">
        <v>268</v>
      </c>
      <c r="BN4128" s="20">
        <v>42</v>
      </c>
      <c r="BO4128" s="20">
        <v>25</v>
      </c>
      <c r="BP4128" s="20"/>
      <c r="BQ4128" s="20"/>
      <c r="BR4128" s="20"/>
      <c r="BS4128" s="20"/>
      <c r="BT4128" s="20"/>
      <c r="BU4128" s="20"/>
      <c r="BV4128" s="20"/>
    </row>
    <row r="4129" spans="1:74" x14ac:dyDescent="0.25">
      <c r="A4129" s="20" t="s">
        <v>501</v>
      </c>
      <c r="B4129" s="20" t="s">
        <v>509</v>
      </c>
      <c r="C4129" s="20" t="s">
        <v>729</v>
      </c>
      <c r="D4129" s="1">
        <v>44521</v>
      </c>
      <c r="E4129">
        <v>50</v>
      </c>
      <c r="F4129">
        <v>0</v>
      </c>
      <c r="G4129">
        <v>0</v>
      </c>
      <c r="H4129">
        <v>0</v>
      </c>
      <c r="I4129">
        <v>0</v>
      </c>
      <c r="J4129">
        <v>22</v>
      </c>
      <c r="K4129">
        <v>0</v>
      </c>
      <c r="L4129">
        <v>5</v>
      </c>
      <c r="M4129">
        <v>1</v>
      </c>
      <c r="N4129">
        <v>2</v>
      </c>
      <c r="O4129">
        <v>2</v>
      </c>
      <c r="P4129">
        <v>0</v>
      </c>
      <c r="Q4129">
        <v>0</v>
      </c>
      <c r="R4129">
        <v>185</v>
      </c>
      <c r="S4129">
        <v>116</v>
      </c>
      <c r="T4129">
        <v>8</v>
      </c>
      <c r="U4129">
        <v>11</v>
      </c>
      <c r="V4129">
        <v>2</v>
      </c>
      <c r="W4129">
        <v>350</v>
      </c>
      <c r="X4129">
        <v>120</v>
      </c>
      <c r="Y4129">
        <v>3</v>
      </c>
      <c r="Z4129">
        <v>57</v>
      </c>
      <c r="AA4129">
        <v>7</v>
      </c>
      <c r="AB4129">
        <v>398</v>
      </c>
      <c r="AC4129">
        <v>68</v>
      </c>
      <c r="AD4129">
        <v>1</v>
      </c>
      <c r="AE4129">
        <v>66</v>
      </c>
      <c r="AF4129">
        <v>53</v>
      </c>
      <c r="AG4129">
        <v>56</v>
      </c>
      <c r="AH4129">
        <v>15</v>
      </c>
      <c r="AI4129">
        <v>0</v>
      </c>
      <c r="AJ4129">
        <v>6</v>
      </c>
      <c r="AK4129">
        <v>8</v>
      </c>
      <c r="AL4129">
        <v>26</v>
      </c>
      <c r="AM4129">
        <v>6</v>
      </c>
      <c r="AN4129">
        <v>1</v>
      </c>
      <c r="AO4129">
        <v>0</v>
      </c>
      <c r="AP4129">
        <v>0</v>
      </c>
      <c r="AQ4129">
        <v>0</v>
      </c>
      <c r="AR4129">
        <v>0</v>
      </c>
      <c r="AS4129">
        <v>0</v>
      </c>
      <c r="AT4129">
        <v>0</v>
      </c>
      <c r="AU4129">
        <v>0</v>
      </c>
      <c r="AV4129">
        <v>0</v>
      </c>
      <c r="AW4129">
        <v>0</v>
      </c>
      <c r="AX4129">
        <v>0</v>
      </c>
      <c r="AY4129">
        <v>0</v>
      </c>
      <c r="AZ4129">
        <v>0</v>
      </c>
      <c r="BA4129">
        <v>0</v>
      </c>
      <c r="BB4129">
        <v>0</v>
      </c>
      <c r="BC4129">
        <v>0</v>
      </c>
      <c r="BD4129">
        <v>0</v>
      </c>
      <c r="BE4129">
        <v>0</v>
      </c>
      <c r="BF4129">
        <v>0</v>
      </c>
      <c r="BG4129" s="20">
        <v>0</v>
      </c>
      <c r="BH4129" s="20">
        <v>0</v>
      </c>
      <c r="BI4129" s="20">
        <v>41</v>
      </c>
      <c r="BJ4129" s="20">
        <v>2</v>
      </c>
      <c r="BK4129" s="20">
        <v>160</v>
      </c>
      <c r="BL4129" s="20">
        <v>271</v>
      </c>
      <c r="BM4129" s="20">
        <v>268</v>
      </c>
      <c r="BN4129" s="20">
        <v>41</v>
      </c>
      <c r="BO4129" s="20">
        <v>25</v>
      </c>
      <c r="BP4129" s="20"/>
      <c r="BQ4129" s="20"/>
      <c r="BR4129" s="20"/>
      <c r="BS4129" s="20"/>
      <c r="BT4129" s="20"/>
      <c r="BU4129" s="20"/>
      <c r="BV4129" s="20"/>
    </row>
    <row r="4130" spans="1:74" x14ac:dyDescent="0.25">
      <c r="A4130" s="20" t="s">
        <v>501</v>
      </c>
      <c r="B4130" s="20" t="s">
        <v>509</v>
      </c>
      <c r="C4130" s="20" t="s">
        <v>729</v>
      </c>
      <c r="D4130" s="1">
        <v>44528</v>
      </c>
      <c r="E4130">
        <v>50</v>
      </c>
      <c r="F4130">
        <v>0</v>
      </c>
      <c r="G4130">
        <v>0</v>
      </c>
      <c r="H4130">
        <v>0</v>
      </c>
      <c r="I4130">
        <v>0</v>
      </c>
      <c r="J4130">
        <v>23</v>
      </c>
      <c r="K4130">
        <v>0</v>
      </c>
      <c r="L4130">
        <v>5</v>
      </c>
      <c r="M4130">
        <v>1</v>
      </c>
      <c r="N4130">
        <v>2</v>
      </c>
      <c r="O4130">
        <v>2</v>
      </c>
      <c r="P4130">
        <v>0</v>
      </c>
      <c r="Q4130">
        <v>0</v>
      </c>
      <c r="R4130">
        <v>186</v>
      </c>
      <c r="S4130">
        <v>125</v>
      </c>
      <c r="T4130">
        <v>8</v>
      </c>
      <c r="U4130">
        <v>11</v>
      </c>
      <c r="V4130">
        <v>2</v>
      </c>
      <c r="W4130">
        <v>347</v>
      </c>
      <c r="X4130">
        <v>146</v>
      </c>
      <c r="Y4130">
        <v>3</v>
      </c>
      <c r="Z4130">
        <v>56</v>
      </c>
      <c r="AA4130">
        <v>7</v>
      </c>
      <c r="AB4130">
        <v>399</v>
      </c>
      <c r="AC4130">
        <v>87</v>
      </c>
      <c r="AD4130">
        <v>1</v>
      </c>
      <c r="AE4130">
        <v>65</v>
      </c>
      <c r="AF4130">
        <v>53</v>
      </c>
      <c r="AG4130">
        <v>58</v>
      </c>
      <c r="AH4130">
        <v>16</v>
      </c>
      <c r="AI4130">
        <v>0</v>
      </c>
      <c r="AJ4130">
        <v>6</v>
      </c>
      <c r="AK4130">
        <v>8</v>
      </c>
      <c r="AL4130">
        <v>26</v>
      </c>
      <c r="AM4130">
        <v>10</v>
      </c>
      <c r="AN4130">
        <v>1</v>
      </c>
      <c r="AO4130">
        <v>0</v>
      </c>
      <c r="AP4130">
        <v>0</v>
      </c>
      <c r="AQ4130">
        <v>0</v>
      </c>
      <c r="AR4130">
        <v>0</v>
      </c>
      <c r="AS4130">
        <v>0</v>
      </c>
      <c r="AT4130">
        <v>0</v>
      </c>
      <c r="AU4130">
        <v>0</v>
      </c>
      <c r="AV4130">
        <v>0</v>
      </c>
      <c r="AW4130">
        <v>0</v>
      </c>
      <c r="AX4130">
        <v>0</v>
      </c>
      <c r="AY4130">
        <v>0</v>
      </c>
      <c r="AZ4130">
        <v>0</v>
      </c>
      <c r="BA4130">
        <v>0</v>
      </c>
      <c r="BB4130">
        <v>0</v>
      </c>
      <c r="BC4130">
        <v>0</v>
      </c>
      <c r="BD4130">
        <v>0</v>
      </c>
      <c r="BE4130">
        <v>0</v>
      </c>
      <c r="BF4130">
        <v>0</v>
      </c>
      <c r="BG4130" s="20">
        <v>0</v>
      </c>
      <c r="BH4130" s="20">
        <v>0</v>
      </c>
      <c r="BI4130" s="20">
        <v>41</v>
      </c>
      <c r="BJ4130" s="20">
        <v>2</v>
      </c>
      <c r="BK4130" s="20">
        <v>161</v>
      </c>
      <c r="BL4130" s="20">
        <v>271</v>
      </c>
      <c r="BM4130" s="20">
        <v>269</v>
      </c>
      <c r="BN4130" s="20">
        <v>43</v>
      </c>
      <c r="BO4130" s="20">
        <v>25</v>
      </c>
      <c r="BP4130" s="20"/>
      <c r="BQ4130" s="20"/>
      <c r="BR4130" s="20"/>
      <c r="BS4130" s="20"/>
      <c r="BT4130" s="20"/>
      <c r="BU4130" s="20"/>
      <c r="BV4130" s="20"/>
    </row>
    <row r="4131" spans="1:74" x14ac:dyDescent="0.25">
      <c r="A4131" s="20" t="s">
        <v>501</v>
      </c>
      <c r="B4131" s="20" t="s">
        <v>509</v>
      </c>
      <c r="C4131" s="20" t="s">
        <v>729</v>
      </c>
      <c r="D4131" s="1">
        <v>44535</v>
      </c>
      <c r="E4131">
        <v>50</v>
      </c>
      <c r="F4131">
        <v>0</v>
      </c>
      <c r="G4131">
        <v>0</v>
      </c>
      <c r="H4131">
        <v>0</v>
      </c>
      <c r="I4131">
        <v>0</v>
      </c>
      <c r="J4131">
        <v>23</v>
      </c>
      <c r="K4131">
        <v>0</v>
      </c>
      <c r="L4131">
        <v>4</v>
      </c>
      <c r="M4131">
        <v>1</v>
      </c>
      <c r="N4131">
        <v>2</v>
      </c>
      <c r="O4131">
        <v>2</v>
      </c>
      <c r="P4131">
        <v>0</v>
      </c>
      <c r="Q4131">
        <v>0</v>
      </c>
      <c r="R4131">
        <v>184</v>
      </c>
      <c r="S4131">
        <v>130</v>
      </c>
      <c r="T4131">
        <v>8</v>
      </c>
      <c r="U4131">
        <v>11</v>
      </c>
      <c r="V4131">
        <v>2</v>
      </c>
      <c r="W4131">
        <v>348</v>
      </c>
      <c r="X4131">
        <v>160</v>
      </c>
      <c r="Y4131">
        <v>3</v>
      </c>
      <c r="Z4131">
        <v>54</v>
      </c>
      <c r="AA4131">
        <v>7</v>
      </c>
      <c r="AB4131">
        <v>398</v>
      </c>
      <c r="AC4131">
        <v>103</v>
      </c>
      <c r="AD4131">
        <v>1</v>
      </c>
      <c r="AE4131">
        <v>64</v>
      </c>
      <c r="AF4131">
        <v>53</v>
      </c>
      <c r="AG4131">
        <v>59</v>
      </c>
      <c r="AH4131">
        <v>18</v>
      </c>
      <c r="AI4131">
        <v>0</v>
      </c>
      <c r="AJ4131">
        <v>6</v>
      </c>
      <c r="AK4131">
        <v>8</v>
      </c>
      <c r="AL4131">
        <v>26</v>
      </c>
      <c r="AM4131">
        <v>10</v>
      </c>
      <c r="AN4131">
        <v>1</v>
      </c>
      <c r="AO4131">
        <v>0</v>
      </c>
      <c r="AP4131">
        <v>0</v>
      </c>
      <c r="AQ4131">
        <v>0</v>
      </c>
      <c r="AR4131">
        <v>0</v>
      </c>
      <c r="AS4131">
        <v>0</v>
      </c>
      <c r="AT4131">
        <v>0</v>
      </c>
      <c r="AU4131">
        <v>0</v>
      </c>
      <c r="AV4131">
        <v>0</v>
      </c>
      <c r="AW4131">
        <v>0</v>
      </c>
      <c r="AX4131">
        <v>0</v>
      </c>
      <c r="AY4131">
        <v>0</v>
      </c>
      <c r="AZ4131">
        <v>0</v>
      </c>
      <c r="BA4131">
        <v>0</v>
      </c>
      <c r="BB4131">
        <v>0</v>
      </c>
      <c r="BC4131">
        <v>0</v>
      </c>
      <c r="BD4131">
        <v>0</v>
      </c>
      <c r="BE4131">
        <v>0</v>
      </c>
      <c r="BF4131">
        <v>0</v>
      </c>
      <c r="BG4131" s="20">
        <v>0</v>
      </c>
      <c r="BH4131" s="20">
        <v>0</v>
      </c>
      <c r="BI4131" s="20">
        <v>41</v>
      </c>
      <c r="BJ4131" s="20">
        <v>2</v>
      </c>
      <c r="BK4131" s="20">
        <v>159</v>
      </c>
      <c r="BL4131" s="20">
        <v>272</v>
      </c>
      <c r="BM4131" s="20">
        <v>268</v>
      </c>
      <c r="BN4131" s="20">
        <v>44</v>
      </c>
      <c r="BO4131" s="20">
        <v>25</v>
      </c>
      <c r="BP4131" s="20"/>
      <c r="BQ4131" s="20"/>
      <c r="BR4131" s="20"/>
      <c r="BS4131" s="20"/>
      <c r="BT4131" s="20"/>
      <c r="BU4131" s="20"/>
      <c r="BV4131" s="20"/>
    </row>
    <row r="4132" spans="1:74" x14ac:dyDescent="0.25">
      <c r="A4132" s="20" t="s">
        <v>501</v>
      </c>
      <c r="B4132" s="20" t="s">
        <v>509</v>
      </c>
      <c r="C4132" s="20" t="s">
        <v>729</v>
      </c>
      <c r="D4132" s="1">
        <v>44542</v>
      </c>
      <c r="E4132">
        <v>50</v>
      </c>
      <c r="F4132">
        <v>0</v>
      </c>
      <c r="G4132">
        <v>0</v>
      </c>
      <c r="H4132">
        <v>0</v>
      </c>
      <c r="I4132">
        <v>0</v>
      </c>
      <c r="J4132">
        <v>25</v>
      </c>
      <c r="K4132">
        <v>0</v>
      </c>
      <c r="L4132">
        <v>4</v>
      </c>
      <c r="M4132">
        <v>1</v>
      </c>
      <c r="N4132">
        <v>2</v>
      </c>
      <c r="O4132">
        <v>2</v>
      </c>
      <c r="P4132">
        <v>0</v>
      </c>
      <c r="Q4132">
        <v>0</v>
      </c>
      <c r="R4132">
        <v>186</v>
      </c>
      <c r="S4132">
        <v>133</v>
      </c>
      <c r="T4132">
        <v>8</v>
      </c>
      <c r="U4132">
        <v>11</v>
      </c>
      <c r="V4132">
        <v>2</v>
      </c>
      <c r="W4132">
        <v>348</v>
      </c>
      <c r="X4132">
        <v>170</v>
      </c>
      <c r="Y4132">
        <v>3</v>
      </c>
      <c r="Z4132">
        <v>53</v>
      </c>
      <c r="AA4132">
        <v>7</v>
      </c>
      <c r="AB4132">
        <v>396</v>
      </c>
      <c r="AC4132">
        <v>129</v>
      </c>
      <c r="AD4132">
        <v>1</v>
      </c>
      <c r="AE4132">
        <v>64</v>
      </c>
      <c r="AF4132">
        <v>52</v>
      </c>
      <c r="AG4132">
        <v>59</v>
      </c>
      <c r="AH4132">
        <v>19</v>
      </c>
      <c r="AI4132">
        <v>0</v>
      </c>
      <c r="AJ4132">
        <v>6</v>
      </c>
      <c r="AK4132">
        <v>9</v>
      </c>
      <c r="AL4132">
        <v>26</v>
      </c>
      <c r="AM4132">
        <v>10</v>
      </c>
      <c r="AN4132">
        <v>1</v>
      </c>
      <c r="AO4132">
        <v>0</v>
      </c>
      <c r="AP4132">
        <v>0</v>
      </c>
      <c r="AQ4132">
        <v>0</v>
      </c>
      <c r="AR4132">
        <v>0</v>
      </c>
      <c r="AS4132">
        <v>0</v>
      </c>
      <c r="AT4132">
        <v>0</v>
      </c>
      <c r="AU4132">
        <v>0</v>
      </c>
      <c r="AV4132">
        <v>0</v>
      </c>
      <c r="AW4132">
        <v>0</v>
      </c>
      <c r="AX4132">
        <v>0</v>
      </c>
      <c r="AY4132">
        <v>0</v>
      </c>
      <c r="AZ4132">
        <v>0</v>
      </c>
      <c r="BA4132">
        <v>0</v>
      </c>
      <c r="BB4132">
        <v>0</v>
      </c>
      <c r="BC4132">
        <v>0</v>
      </c>
      <c r="BD4132">
        <v>0</v>
      </c>
      <c r="BE4132">
        <v>0</v>
      </c>
      <c r="BF4132">
        <v>0</v>
      </c>
      <c r="BG4132" s="20">
        <v>0</v>
      </c>
      <c r="BH4132" s="20">
        <v>0</v>
      </c>
      <c r="BI4132" s="20">
        <v>41</v>
      </c>
      <c r="BJ4132" s="20">
        <v>2</v>
      </c>
      <c r="BK4132" s="20">
        <v>161</v>
      </c>
      <c r="BL4132" s="20">
        <v>272</v>
      </c>
      <c r="BM4132" s="20">
        <v>270</v>
      </c>
      <c r="BN4132" s="20">
        <v>43</v>
      </c>
      <c r="BO4132" s="20">
        <v>25</v>
      </c>
      <c r="BP4132" s="20"/>
      <c r="BQ4132" s="20"/>
      <c r="BR4132" s="20"/>
      <c r="BS4132" s="20"/>
      <c r="BT4132" s="20"/>
      <c r="BU4132" s="20"/>
      <c r="BV4132" s="20"/>
    </row>
    <row r="4133" spans="1:74" x14ac:dyDescent="0.25">
      <c r="A4133" s="20" t="s">
        <v>501</v>
      </c>
      <c r="B4133" s="20" t="s">
        <v>509</v>
      </c>
      <c r="C4133" s="20" t="s">
        <v>729</v>
      </c>
      <c r="D4133" s="1">
        <v>44549</v>
      </c>
      <c r="E4133">
        <v>52</v>
      </c>
      <c r="F4133">
        <v>0</v>
      </c>
      <c r="G4133">
        <v>0</v>
      </c>
      <c r="H4133">
        <v>0</v>
      </c>
      <c r="I4133">
        <v>0</v>
      </c>
      <c r="J4133">
        <v>30</v>
      </c>
      <c r="K4133">
        <v>0</v>
      </c>
      <c r="L4133">
        <v>4</v>
      </c>
      <c r="M4133">
        <v>1</v>
      </c>
      <c r="N4133">
        <v>2</v>
      </c>
      <c r="O4133">
        <v>2</v>
      </c>
      <c r="P4133">
        <v>0</v>
      </c>
      <c r="Q4133">
        <v>0</v>
      </c>
      <c r="R4133">
        <v>184</v>
      </c>
      <c r="S4133">
        <v>134</v>
      </c>
      <c r="T4133">
        <v>8</v>
      </c>
      <c r="U4133">
        <v>10</v>
      </c>
      <c r="V4133">
        <v>2</v>
      </c>
      <c r="W4133">
        <v>350</v>
      </c>
      <c r="X4133">
        <v>182</v>
      </c>
      <c r="Y4133">
        <v>3</v>
      </c>
      <c r="Z4133">
        <v>53</v>
      </c>
      <c r="AA4133">
        <v>8</v>
      </c>
      <c r="AB4133">
        <v>396</v>
      </c>
      <c r="AC4133">
        <v>157</v>
      </c>
      <c r="AD4133">
        <v>1</v>
      </c>
      <c r="AE4133">
        <v>62</v>
      </c>
      <c r="AF4133">
        <v>51</v>
      </c>
      <c r="AG4133">
        <v>58</v>
      </c>
      <c r="AH4133">
        <v>25</v>
      </c>
      <c r="AI4133">
        <v>0</v>
      </c>
      <c r="AJ4133">
        <v>6</v>
      </c>
      <c r="AK4133">
        <v>9</v>
      </c>
      <c r="AL4133">
        <v>26</v>
      </c>
      <c r="AM4133">
        <v>10</v>
      </c>
      <c r="AN4133">
        <v>1</v>
      </c>
      <c r="AO4133">
        <v>0</v>
      </c>
      <c r="AP4133">
        <v>0</v>
      </c>
      <c r="AQ4133">
        <v>0</v>
      </c>
      <c r="AR4133">
        <v>0</v>
      </c>
      <c r="AS4133">
        <v>0</v>
      </c>
      <c r="AT4133">
        <v>0</v>
      </c>
      <c r="AU4133">
        <v>0</v>
      </c>
      <c r="AV4133">
        <v>0</v>
      </c>
      <c r="AW4133">
        <v>0</v>
      </c>
      <c r="AX4133">
        <v>0</v>
      </c>
      <c r="AY4133">
        <v>0</v>
      </c>
      <c r="AZ4133">
        <v>0</v>
      </c>
      <c r="BA4133">
        <v>0</v>
      </c>
      <c r="BB4133">
        <v>0</v>
      </c>
      <c r="BC4133">
        <v>0</v>
      </c>
      <c r="BD4133">
        <v>0</v>
      </c>
      <c r="BE4133">
        <v>0</v>
      </c>
      <c r="BF4133">
        <v>0</v>
      </c>
      <c r="BG4133" s="20">
        <v>0</v>
      </c>
      <c r="BH4133" s="20">
        <v>0</v>
      </c>
      <c r="BI4133" s="20">
        <v>43</v>
      </c>
      <c r="BJ4133" s="20">
        <v>2</v>
      </c>
      <c r="BK4133" s="20">
        <v>161</v>
      </c>
      <c r="BL4133" s="20">
        <v>273</v>
      </c>
      <c r="BM4133" s="20">
        <v>272</v>
      </c>
      <c r="BN4133" s="20">
        <v>42</v>
      </c>
      <c r="BO4133" s="20">
        <v>25</v>
      </c>
      <c r="BP4133" s="20">
        <v>2237</v>
      </c>
      <c r="BQ4133" s="20">
        <v>448</v>
      </c>
      <c r="BR4133" s="20">
        <v>0</v>
      </c>
      <c r="BS4133" s="20">
        <v>5</v>
      </c>
      <c r="BT4133" s="20">
        <v>441</v>
      </c>
      <c r="BU4133" s="20">
        <v>416</v>
      </c>
      <c r="BV4133" s="20">
        <v>1286</v>
      </c>
    </row>
    <row r="4134" spans="1:74" x14ac:dyDescent="0.25">
      <c r="A4134" s="20" t="s">
        <v>501</v>
      </c>
      <c r="B4134" s="20" t="s">
        <v>509</v>
      </c>
      <c r="C4134" s="20" t="s">
        <v>729</v>
      </c>
      <c r="D4134" s="1">
        <v>44558</v>
      </c>
      <c r="E4134">
        <v>52</v>
      </c>
      <c r="F4134">
        <v>0</v>
      </c>
      <c r="G4134">
        <v>0</v>
      </c>
      <c r="H4134">
        <v>0</v>
      </c>
      <c r="I4134">
        <v>0</v>
      </c>
      <c r="J4134">
        <v>30</v>
      </c>
      <c r="K4134">
        <v>0</v>
      </c>
      <c r="L4134">
        <v>4</v>
      </c>
      <c r="M4134">
        <v>1</v>
      </c>
      <c r="N4134">
        <v>2</v>
      </c>
      <c r="O4134">
        <v>2</v>
      </c>
      <c r="P4134">
        <v>0</v>
      </c>
      <c r="Q4134">
        <v>0</v>
      </c>
      <c r="R4134">
        <v>185</v>
      </c>
      <c r="S4134">
        <v>140</v>
      </c>
      <c r="T4134">
        <v>8</v>
      </c>
      <c r="U4134">
        <v>10</v>
      </c>
      <c r="V4134">
        <v>3</v>
      </c>
      <c r="W4134">
        <v>350</v>
      </c>
      <c r="X4134">
        <v>195</v>
      </c>
      <c r="Y4134">
        <v>2</v>
      </c>
      <c r="Z4134">
        <v>52</v>
      </c>
      <c r="AA4134">
        <v>8</v>
      </c>
      <c r="AB4134">
        <v>400</v>
      </c>
      <c r="AC4134">
        <v>176</v>
      </c>
      <c r="AD4134">
        <v>1</v>
      </c>
      <c r="AE4134">
        <v>63</v>
      </c>
      <c r="AF4134">
        <v>52</v>
      </c>
      <c r="AG4134">
        <v>58</v>
      </c>
      <c r="AH4134">
        <v>27</v>
      </c>
      <c r="AI4134">
        <v>0</v>
      </c>
      <c r="AJ4134">
        <v>6</v>
      </c>
      <c r="AK4134">
        <v>9</v>
      </c>
      <c r="AL4134">
        <v>26</v>
      </c>
      <c r="AM4134">
        <v>18</v>
      </c>
      <c r="AN4134">
        <v>1</v>
      </c>
      <c r="AO4134">
        <v>0</v>
      </c>
      <c r="AP4134">
        <v>0</v>
      </c>
      <c r="AQ4134">
        <v>0</v>
      </c>
      <c r="AR4134">
        <v>0</v>
      </c>
      <c r="AS4134">
        <v>0</v>
      </c>
      <c r="AT4134">
        <v>0</v>
      </c>
      <c r="AU4134">
        <v>0</v>
      </c>
      <c r="AV4134">
        <v>0</v>
      </c>
      <c r="AW4134">
        <v>0</v>
      </c>
      <c r="AX4134">
        <v>0</v>
      </c>
      <c r="AY4134">
        <v>0</v>
      </c>
      <c r="AZ4134">
        <v>0</v>
      </c>
      <c r="BA4134">
        <v>0</v>
      </c>
      <c r="BB4134">
        <v>0</v>
      </c>
      <c r="BC4134">
        <v>0</v>
      </c>
      <c r="BD4134">
        <v>0</v>
      </c>
      <c r="BE4134">
        <v>0</v>
      </c>
      <c r="BF4134">
        <v>0</v>
      </c>
      <c r="BG4134" s="20">
        <v>0</v>
      </c>
      <c r="BH4134" s="20">
        <v>0</v>
      </c>
      <c r="BI4134" s="20">
        <v>43</v>
      </c>
      <c r="BJ4134" s="20">
        <v>2</v>
      </c>
      <c r="BK4134" s="20">
        <v>162</v>
      </c>
      <c r="BL4134" s="20">
        <v>275</v>
      </c>
      <c r="BM4134" s="20">
        <v>274</v>
      </c>
      <c r="BN4134" s="20">
        <v>42</v>
      </c>
      <c r="BO4134" s="20">
        <v>25</v>
      </c>
      <c r="BP4134" s="20">
        <v>2250</v>
      </c>
      <c r="BQ4134" s="20">
        <v>616</v>
      </c>
      <c r="BR4134" s="20">
        <v>0</v>
      </c>
      <c r="BS4134" s="20">
        <v>5</v>
      </c>
      <c r="BT4134" s="20">
        <v>441</v>
      </c>
      <c r="BU4134" s="20">
        <v>417</v>
      </c>
      <c r="BV4134" s="20">
        <v>1297</v>
      </c>
    </row>
    <row r="4135" spans="1:74" x14ac:dyDescent="0.25">
      <c r="A4135" s="20" t="s">
        <v>501</v>
      </c>
      <c r="B4135" s="20" t="s">
        <v>509</v>
      </c>
      <c r="C4135" s="20" t="s">
        <v>729</v>
      </c>
      <c r="D4135" s="1">
        <v>44564</v>
      </c>
      <c r="E4135">
        <v>52</v>
      </c>
      <c r="F4135">
        <v>0</v>
      </c>
      <c r="G4135">
        <v>0</v>
      </c>
      <c r="H4135">
        <v>0</v>
      </c>
      <c r="I4135">
        <v>0</v>
      </c>
      <c r="J4135">
        <v>30</v>
      </c>
      <c r="K4135">
        <v>0</v>
      </c>
      <c r="L4135">
        <v>4</v>
      </c>
      <c r="M4135">
        <v>1</v>
      </c>
      <c r="N4135">
        <v>2</v>
      </c>
      <c r="O4135">
        <v>2</v>
      </c>
      <c r="P4135">
        <v>0</v>
      </c>
      <c r="Q4135">
        <v>0</v>
      </c>
      <c r="R4135">
        <v>185</v>
      </c>
      <c r="S4135">
        <v>142</v>
      </c>
      <c r="T4135">
        <v>8</v>
      </c>
      <c r="U4135">
        <v>10</v>
      </c>
      <c r="V4135">
        <v>3</v>
      </c>
      <c r="W4135">
        <v>348</v>
      </c>
      <c r="X4135">
        <v>197</v>
      </c>
      <c r="Y4135">
        <v>2</v>
      </c>
      <c r="Z4135">
        <v>52</v>
      </c>
      <c r="AA4135">
        <v>8</v>
      </c>
      <c r="AB4135">
        <v>401</v>
      </c>
      <c r="AC4135">
        <v>179</v>
      </c>
      <c r="AD4135">
        <v>1</v>
      </c>
      <c r="AE4135">
        <v>61</v>
      </c>
      <c r="AF4135">
        <v>52</v>
      </c>
      <c r="AG4135">
        <v>58</v>
      </c>
      <c r="AH4135">
        <v>27</v>
      </c>
      <c r="AI4135">
        <v>0</v>
      </c>
      <c r="AJ4135">
        <v>6</v>
      </c>
      <c r="AK4135">
        <v>9</v>
      </c>
      <c r="AL4135">
        <v>25</v>
      </c>
      <c r="AM4135">
        <v>19</v>
      </c>
      <c r="AN4135">
        <v>1</v>
      </c>
      <c r="AO4135">
        <v>0</v>
      </c>
      <c r="AP4135">
        <v>0</v>
      </c>
      <c r="AQ4135">
        <v>0</v>
      </c>
      <c r="AR4135">
        <v>0</v>
      </c>
      <c r="AS4135">
        <v>0</v>
      </c>
      <c r="AT4135">
        <v>0</v>
      </c>
      <c r="AU4135">
        <v>0</v>
      </c>
      <c r="AV4135">
        <v>0</v>
      </c>
      <c r="AW4135">
        <v>0</v>
      </c>
      <c r="AX4135">
        <v>0</v>
      </c>
      <c r="AY4135">
        <v>0</v>
      </c>
      <c r="AZ4135">
        <v>0</v>
      </c>
      <c r="BA4135">
        <v>0</v>
      </c>
      <c r="BB4135">
        <v>0</v>
      </c>
      <c r="BC4135">
        <v>0</v>
      </c>
      <c r="BD4135">
        <v>0</v>
      </c>
      <c r="BE4135">
        <v>0</v>
      </c>
      <c r="BF4135">
        <v>0</v>
      </c>
      <c r="BG4135" s="20">
        <v>0</v>
      </c>
      <c r="BH4135" s="20">
        <v>0</v>
      </c>
      <c r="BI4135" s="20">
        <v>43</v>
      </c>
      <c r="BJ4135" s="20">
        <v>2</v>
      </c>
      <c r="BK4135" s="20">
        <v>162</v>
      </c>
      <c r="BL4135" s="20">
        <v>274</v>
      </c>
      <c r="BM4135" s="20">
        <v>275</v>
      </c>
      <c r="BN4135" s="20">
        <v>42</v>
      </c>
      <c r="BO4135" s="20">
        <v>24</v>
      </c>
      <c r="BP4135" s="20">
        <v>2247</v>
      </c>
      <c r="BQ4135" s="20">
        <v>641</v>
      </c>
      <c r="BR4135" s="20">
        <v>0</v>
      </c>
      <c r="BS4135" s="20">
        <v>5</v>
      </c>
      <c r="BT4135" s="20">
        <v>439</v>
      </c>
      <c r="BU4135" s="20">
        <v>417</v>
      </c>
      <c r="BV4135" s="20">
        <v>1297</v>
      </c>
    </row>
    <row r="4136" spans="1:74" x14ac:dyDescent="0.25">
      <c r="A4136" s="20" t="s">
        <v>501</v>
      </c>
      <c r="B4136" s="20" t="s">
        <v>509</v>
      </c>
      <c r="C4136" s="20" t="s">
        <v>729</v>
      </c>
      <c r="D4136" s="1">
        <v>44570</v>
      </c>
      <c r="E4136">
        <v>52</v>
      </c>
      <c r="F4136">
        <v>0</v>
      </c>
      <c r="G4136">
        <v>0</v>
      </c>
      <c r="H4136">
        <v>0</v>
      </c>
      <c r="I4136">
        <v>0</v>
      </c>
      <c r="J4136">
        <v>32</v>
      </c>
      <c r="K4136">
        <v>0</v>
      </c>
      <c r="L4136">
        <v>4</v>
      </c>
      <c r="M4136">
        <v>1</v>
      </c>
      <c r="N4136">
        <v>2</v>
      </c>
      <c r="O4136">
        <v>2</v>
      </c>
      <c r="P4136">
        <v>0</v>
      </c>
      <c r="Q4136">
        <v>0</v>
      </c>
      <c r="R4136">
        <v>185</v>
      </c>
      <c r="S4136">
        <v>143</v>
      </c>
      <c r="T4136">
        <v>8</v>
      </c>
      <c r="U4136">
        <v>10</v>
      </c>
      <c r="V4136">
        <v>3</v>
      </c>
      <c r="W4136">
        <v>350</v>
      </c>
      <c r="X4136">
        <v>202</v>
      </c>
      <c r="Y4136">
        <v>2</v>
      </c>
      <c r="Z4136">
        <v>53</v>
      </c>
      <c r="AA4136">
        <v>8</v>
      </c>
      <c r="AB4136">
        <v>401</v>
      </c>
      <c r="AC4136">
        <v>184</v>
      </c>
      <c r="AD4136">
        <v>1</v>
      </c>
      <c r="AE4136">
        <v>61</v>
      </c>
      <c r="AF4136">
        <v>51</v>
      </c>
      <c r="AG4136">
        <v>58</v>
      </c>
      <c r="AH4136">
        <v>28</v>
      </c>
      <c r="AI4136">
        <v>0</v>
      </c>
      <c r="AJ4136">
        <v>6</v>
      </c>
      <c r="AK4136">
        <v>9</v>
      </c>
      <c r="AL4136">
        <v>25</v>
      </c>
      <c r="AM4136">
        <v>19</v>
      </c>
      <c r="AN4136">
        <v>1</v>
      </c>
      <c r="AO4136">
        <v>0</v>
      </c>
      <c r="AP4136">
        <v>0</v>
      </c>
      <c r="AQ4136">
        <v>0</v>
      </c>
      <c r="AR4136">
        <v>0</v>
      </c>
      <c r="AS4136">
        <v>0</v>
      </c>
      <c r="AT4136">
        <v>0</v>
      </c>
      <c r="AU4136">
        <v>0</v>
      </c>
      <c r="AV4136">
        <v>0</v>
      </c>
      <c r="AW4136">
        <v>0</v>
      </c>
      <c r="AX4136">
        <v>0</v>
      </c>
      <c r="AY4136">
        <v>0</v>
      </c>
      <c r="AZ4136">
        <v>0</v>
      </c>
      <c r="BA4136">
        <v>0</v>
      </c>
      <c r="BB4136">
        <v>0</v>
      </c>
      <c r="BC4136">
        <v>0</v>
      </c>
      <c r="BD4136">
        <v>0</v>
      </c>
      <c r="BE4136">
        <v>0</v>
      </c>
      <c r="BF4136">
        <v>0</v>
      </c>
      <c r="BG4136" s="20">
        <v>0</v>
      </c>
      <c r="BH4136" s="20">
        <v>0</v>
      </c>
      <c r="BI4136" s="20">
        <v>43</v>
      </c>
      <c r="BJ4136" s="20">
        <v>2</v>
      </c>
      <c r="BK4136" s="20">
        <v>162</v>
      </c>
      <c r="BL4136" s="20">
        <v>276</v>
      </c>
      <c r="BM4136" s="20">
        <v>275</v>
      </c>
      <c r="BN4136" s="20">
        <v>42</v>
      </c>
      <c r="BO4136" s="20">
        <v>24</v>
      </c>
      <c r="BP4136" s="20">
        <v>2238</v>
      </c>
      <c r="BQ4136" s="20">
        <v>675</v>
      </c>
      <c r="BR4136" s="20">
        <v>0</v>
      </c>
      <c r="BS4136" s="20">
        <v>5</v>
      </c>
      <c r="BT4136" s="20">
        <v>435</v>
      </c>
      <c r="BU4136" s="20">
        <v>414</v>
      </c>
      <c r="BV4136" s="20">
        <v>1295</v>
      </c>
    </row>
    <row r="4137" spans="1:74" x14ac:dyDescent="0.25">
      <c r="A4137" s="20" t="s">
        <v>501</v>
      </c>
      <c r="B4137" s="20" t="s">
        <v>509</v>
      </c>
      <c r="C4137" s="20" t="s">
        <v>729</v>
      </c>
      <c r="D4137" s="1">
        <v>44578</v>
      </c>
      <c r="E4137">
        <v>52</v>
      </c>
      <c r="F4137">
        <v>0</v>
      </c>
      <c r="G4137">
        <v>0</v>
      </c>
      <c r="H4137">
        <v>0</v>
      </c>
      <c r="I4137">
        <v>0</v>
      </c>
      <c r="J4137">
        <v>32</v>
      </c>
      <c r="K4137">
        <v>0</v>
      </c>
      <c r="L4137">
        <v>4</v>
      </c>
      <c r="M4137">
        <v>1</v>
      </c>
      <c r="N4137">
        <v>2</v>
      </c>
      <c r="O4137">
        <v>2</v>
      </c>
      <c r="P4137">
        <v>0</v>
      </c>
      <c r="Q4137">
        <v>0</v>
      </c>
      <c r="R4137">
        <v>185</v>
      </c>
      <c r="S4137">
        <v>146</v>
      </c>
      <c r="T4137">
        <v>8</v>
      </c>
      <c r="U4137">
        <v>9</v>
      </c>
      <c r="V4137">
        <v>3</v>
      </c>
      <c r="W4137">
        <v>349</v>
      </c>
      <c r="X4137">
        <v>206</v>
      </c>
      <c r="Y4137">
        <v>2</v>
      </c>
      <c r="Z4137">
        <v>51</v>
      </c>
      <c r="AA4137">
        <v>8</v>
      </c>
      <c r="AB4137">
        <v>403</v>
      </c>
      <c r="AC4137">
        <v>188</v>
      </c>
      <c r="AD4137">
        <v>1</v>
      </c>
      <c r="AE4137">
        <v>61</v>
      </c>
      <c r="AF4137">
        <v>53</v>
      </c>
      <c r="AG4137">
        <v>58</v>
      </c>
      <c r="AH4137">
        <v>28</v>
      </c>
      <c r="AI4137">
        <v>0</v>
      </c>
      <c r="AJ4137">
        <v>5</v>
      </c>
      <c r="AK4137">
        <v>9</v>
      </c>
      <c r="AL4137">
        <v>25</v>
      </c>
      <c r="AM4137">
        <v>19</v>
      </c>
      <c r="AN4137">
        <v>1</v>
      </c>
      <c r="AO4137">
        <v>0</v>
      </c>
      <c r="AP4137">
        <v>0</v>
      </c>
      <c r="AQ4137">
        <v>0</v>
      </c>
      <c r="AR4137">
        <v>0</v>
      </c>
      <c r="AS4137">
        <v>0</v>
      </c>
      <c r="AT4137">
        <v>0</v>
      </c>
      <c r="AU4137">
        <v>0</v>
      </c>
      <c r="AV4137">
        <v>0</v>
      </c>
      <c r="AW4137">
        <v>0</v>
      </c>
      <c r="AX4137">
        <v>0</v>
      </c>
      <c r="AY4137">
        <v>0</v>
      </c>
      <c r="AZ4137">
        <v>0</v>
      </c>
      <c r="BA4137">
        <v>0</v>
      </c>
      <c r="BB4137">
        <v>0</v>
      </c>
      <c r="BC4137">
        <v>0</v>
      </c>
      <c r="BD4137">
        <v>0</v>
      </c>
      <c r="BE4137">
        <v>0</v>
      </c>
      <c r="BF4137">
        <v>0</v>
      </c>
      <c r="BG4137" s="20">
        <v>0</v>
      </c>
      <c r="BH4137" s="20">
        <v>0</v>
      </c>
      <c r="BI4137" s="20">
        <v>43</v>
      </c>
      <c r="BJ4137" s="20">
        <v>2</v>
      </c>
      <c r="BK4137" s="20">
        <v>162</v>
      </c>
      <c r="BL4137" s="20">
        <v>278</v>
      </c>
      <c r="BM4137" s="20">
        <v>275</v>
      </c>
      <c r="BN4137" s="20">
        <v>43</v>
      </c>
      <c r="BO4137" s="20">
        <v>24</v>
      </c>
      <c r="BP4137" s="20">
        <v>2240</v>
      </c>
      <c r="BQ4137" s="20">
        <v>717</v>
      </c>
      <c r="BR4137" s="20">
        <v>0</v>
      </c>
      <c r="BS4137" s="20">
        <v>5</v>
      </c>
      <c r="BT4137" s="20">
        <v>431</v>
      </c>
      <c r="BU4137" s="20">
        <v>413</v>
      </c>
      <c r="BV4137" s="20">
        <v>1302</v>
      </c>
    </row>
    <row r="4138" spans="1:74" x14ac:dyDescent="0.25">
      <c r="A4138" s="20" t="s">
        <v>501</v>
      </c>
      <c r="B4138" s="20" t="s">
        <v>509</v>
      </c>
      <c r="C4138" s="20" t="s">
        <v>729</v>
      </c>
      <c r="D4138" s="1">
        <v>44585</v>
      </c>
      <c r="E4138">
        <v>52</v>
      </c>
      <c r="F4138">
        <v>0</v>
      </c>
      <c r="G4138">
        <v>0</v>
      </c>
      <c r="H4138">
        <v>0</v>
      </c>
      <c r="I4138">
        <v>0</v>
      </c>
      <c r="J4138">
        <v>32</v>
      </c>
      <c r="K4138">
        <v>0</v>
      </c>
      <c r="L4138">
        <v>4</v>
      </c>
      <c r="M4138">
        <v>1</v>
      </c>
      <c r="N4138">
        <v>2</v>
      </c>
      <c r="O4138">
        <v>2</v>
      </c>
      <c r="P4138">
        <v>0</v>
      </c>
      <c r="Q4138">
        <v>0</v>
      </c>
      <c r="R4138">
        <v>185</v>
      </c>
      <c r="S4138">
        <v>146</v>
      </c>
      <c r="T4138">
        <v>8</v>
      </c>
      <c r="U4138">
        <v>9</v>
      </c>
      <c r="V4138">
        <v>3</v>
      </c>
      <c r="W4138">
        <v>348</v>
      </c>
      <c r="X4138">
        <v>206</v>
      </c>
      <c r="Y4138">
        <v>2</v>
      </c>
      <c r="Z4138">
        <v>51</v>
      </c>
      <c r="AA4138">
        <v>8</v>
      </c>
      <c r="AB4138">
        <v>403</v>
      </c>
      <c r="AC4138">
        <v>191</v>
      </c>
      <c r="AD4138">
        <v>1</v>
      </c>
      <c r="AE4138">
        <v>61</v>
      </c>
      <c r="AF4138">
        <v>53</v>
      </c>
      <c r="AG4138">
        <v>57</v>
      </c>
      <c r="AH4138">
        <v>27</v>
      </c>
      <c r="AI4138">
        <v>0</v>
      </c>
      <c r="AJ4138">
        <v>5</v>
      </c>
      <c r="AK4138">
        <v>9</v>
      </c>
      <c r="AL4138">
        <v>25</v>
      </c>
      <c r="AM4138">
        <v>20</v>
      </c>
      <c r="AN4138">
        <v>1</v>
      </c>
      <c r="AO4138">
        <v>0</v>
      </c>
      <c r="AP4138">
        <v>0</v>
      </c>
      <c r="AQ4138">
        <v>0</v>
      </c>
      <c r="AR4138">
        <v>0</v>
      </c>
      <c r="AS4138">
        <v>0</v>
      </c>
      <c r="AT4138">
        <v>0</v>
      </c>
      <c r="AU4138">
        <v>0</v>
      </c>
      <c r="AV4138">
        <v>0</v>
      </c>
      <c r="AW4138">
        <v>0</v>
      </c>
      <c r="AX4138">
        <v>0</v>
      </c>
      <c r="AY4138">
        <v>0</v>
      </c>
      <c r="AZ4138">
        <v>0</v>
      </c>
      <c r="BA4138">
        <v>0</v>
      </c>
      <c r="BB4138">
        <v>0</v>
      </c>
      <c r="BC4138">
        <v>0</v>
      </c>
      <c r="BD4138">
        <v>0</v>
      </c>
      <c r="BE4138">
        <v>0</v>
      </c>
      <c r="BF4138">
        <v>0</v>
      </c>
      <c r="BG4138" s="20">
        <v>0</v>
      </c>
      <c r="BH4138" s="20">
        <v>0</v>
      </c>
      <c r="BI4138" s="20">
        <v>43</v>
      </c>
      <c r="BJ4138" s="20">
        <v>2</v>
      </c>
      <c r="BK4138" s="20">
        <v>162</v>
      </c>
      <c r="BL4138" s="20">
        <v>277</v>
      </c>
      <c r="BM4138" s="20">
        <v>275</v>
      </c>
      <c r="BN4138" s="20">
        <v>42</v>
      </c>
      <c r="BO4138" s="20">
        <v>24</v>
      </c>
      <c r="BP4138" s="20">
        <v>2245</v>
      </c>
      <c r="BQ4138" s="20">
        <v>731</v>
      </c>
      <c r="BR4138" s="20">
        <v>0</v>
      </c>
      <c r="BS4138" s="20">
        <v>5</v>
      </c>
      <c r="BT4138" s="20">
        <v>429</v>
      </c>
      <c r="BU4138" s="20">
        <v>411</v>
      </c>
      <c r="BV4138" s="20">
        <v>1313</v>
      </c>
    </row>
    <row r="4139" spans="1:74" x14ac:dyDescent="0.25">
      <c r="A4139" s="20" t="s">
        <v>501</v>
      </c>
      <c r="B4139" s="20" t="s">
        <v>509</v>
      </c>
      <c r="C4139" s="20" t="s">
        <v>729</v>
      </c>
      <c r="D4139" s="1">
        <v>44593</v>
      </c>
      <c r="E4139">
        <v>52</v>
      </c>
      <c r="F4139">
        <v>0</v>
      </c>
      <c r="G4139">
        <v>0</v>
      </c>
      <c r="H4139">
        <v>0</v>
      </c>
      <c r="I4139">
        <v>0</v>
      </c>
      <c r="J4139">
        <v>33</v>
      </c>
      <c r="K4139">
        <v>0</v>
      </c>
      <c r="L4139">
        <v>4</v>
      </c>
      <c r="M4139">
        <v>1</v>
      </c>
      <c r="N4139">
        <v>2</v>
      </c>
      <c r="O4139">
        <v>2</v>
      </c>
      <c r="P4139">
        <v>0</v>
      </c>
      <c r="Q4139">
        <v>0</v>
      </c>
      <c r="R4139">
        <v>184</v>
      </c>
      <c r="S4139">
        <v>147</v>
      </c>
      <c r="T4139">
        <v>8</v>
      </c>
      <c r="U4139">
        <v>9</v>
      </c>
      <c r="V4139">
        <v>3</v>
      </c>
      <c r="W4139">
        <v>353</v>
      </c>
      <c r="X4139">
        <v>209</v>
      </c>
      <c r="Y4139">
        <v>2</v>
      </c>
      <c r="Z4139">
        <v>51</v>
      </c>
      <c r="AA4139">
        <v>8</v>
      </c>
      <c r="AB4139">
        <v>402</v>
      </c>
      <c r="AC4139">
        <v>193</v>
      </c>
      <c r="AD4139">
        <v>1</v>
      </c>
      <c r="AE4139">
        <v>60</v>
      </c>
      <c r="AF4139">
        <v>53</v>
      </c>
      <c r="AG4139">
        <v>59</v>
      </c>
      <c r="AH4139">
        <v>28</v>
      </c>
      <c r="AI4139">
        <v>0</v>
      </c>
      <c r="AJ4139">
        <v>6</v>
      </c>
      <c r="AK4139">
        <v>9</v>
      </c>
      <c r="AL4139">
        <v>24</v>
      </c>
      <c r="AM4139">
        <v>20</v>
      </c>
      <c r="AN4139">
        <v>1</v>
      </c>
      <c r="AO4139">
        <v>0</v>
      </c>
      <c r="AP4139">
        <v>0</v>
      </c>
      <c r="AQ4139">
        <v>0</v>
      </c>
      <c r="AR4139">
        <v>0</v>
      </c>
      <c r="AS4139">
        <v>0</v>
      </c>
      <c r="AT4139">
        <v>0</v>
      </c>
      <c r="AU4139">
        <v>0</v>
      </c>
      <c r="AV4139">
        <v>0</v>
      </c>
      <c r="AW4139">
        <v>0</v>
      </c>
      <c r="AX4139">
        <v>0</v>
      </c>
      <c r="AY4139">
        <v>0</v>
      </c>
      <c r="AZ4139">
        <v>0</v>
      </c>
      <c r="BA4139">
        <v>0</v>
      </c>
      <c r="BB4139">
        <v>0</v>
      </c>
      <c r="BC4139">
        <v>0</v>
      </c>
      <c r="BD4139">
        <v>0</v>
      </c>
      <c r="BE4139">
        <v>0</v>
      </c>
      <c r="BF4139">
        <v>0</v>
      </c>
      <c r="BG4139" s="20">
        <v>0</v>
      </c>
      <c r="BH4139" s="20">
        <v>0</v>
      </c>
      <c r="BI4139" s="20">
        <v>44</v>
      </c>
      <c r="BJ4139" s="20">
        <v>2</v>
      </c>
      <c r="BK4139" s="20">
        <v>161</v>
      </c>
      <c r="BL4139" s="20">
        <v>284</v>
      </c>
      <c r="BM4139" s="20">
        <v>276</v>
      </c>
      <c r="BN4139" s="20">
        <v>42</v>
      </c>
      <c r="BO4139" s="20">
        <v>23</v>
      </c>
      <c r="BP4139" s="20">
        <v>2240</v>
      </c>
      <c r="BQ4139" s="20">
        <v>758</v>
      </c>
      <c r="BR4139" s="20">
        <v>0</v>
      </c>
      <c r="BS4139" s="20">
        <v>5</v>
      </c>
      <c r="BT4139" s="20">
        <v>426</v>
      </c>
      <c r="BU4139" s="20">
        <v>414</v>
      </c>
      <c r="BV4139" s="20">
        <v>1310</v>
      </c>
    </row>
    <row r="4140" spans="1:74" x14ac:dyDescent="0.25">
      <c r="A4140" s="20" t="s">
        <v>501</v>
      </c>
      <c r="B4140" s="20" t="s">
        <v>509</v>
      </c>
      <c r="C4140" s="20" t="s">
        <v>729</v>
      </c>
      <c r="D4140" s="1">
        <v>44599</v>
      </c>
      <c r="E4140">
        <v>52</v>
      </c>
      <c r="F4140">
        <v>0</v>
      </c>
      <c r="G4140">
        <v>0</v>
      </c>
      <c r="H4140">
        <v>0</v>
      </c>
      <c r="I4140">
        <v>0</v>
      </c>
      <c r="J4140">
        <v>33</v>
      </c>
      <c r="K4140">
        <v>0</v>
      </c>
      <c r="L4140">
        <v>4</v>
      </c>
      <c r="M4140">
        <v>1</v>
      </c>
      <c r="N4140">
        <v>2</v>
      </c>
      <c r="O4140">
        <v>2</v>
      </c>
      <c r="P4140">
        <v>0</v>
      </c>
      <c r="Q4140">
        <v>0</v>
      </c>
      <c r="R4140">
        <v>185</v>
      </c>
      <c r="S4140">
        <v>148</v>
      </c>
      <c r="T4140">
        <v>8</v>
      </c>
      <c r="U4140">
        <v>9</v>
      </c>
      <c r="V4140">
        <v>3</v>
      </c>
      <c r="W4140">
        <v>352</v>
      </c>
      <c r="X4140">
        <v>208</v>
      </c>
      <c r="Y4140">
        <v>2</v>
      </c>
      <c r="Z4140">
        <v>51</v>
      </c>
      <c r="AA4140">
        <v>8</v>
      </c>
      <c r="AB4140">
        <v>403</v>
      </c>
      <c r="AC4140">
        <v>194</v>
      </c>
      <c r="AD4140">
        <v>1</v>
      </c>
      <c r="AE4140">
        <v>60</v>
      </c>
      <c r="AF4140">
        <v>53</v>
      </c>
      <c r="AG4140">
        <v>59</v>
      </c>
      <c r="AH4140">
        <v>28</v>
      </c>
      <c r="AI4140">
        <v>0</v>
      </c>
      <c r="AJ4140">
        <v>6</v>
      </c>
      <c r="AK4140">
        <v>9</v>
      </c>
      <c r="AL4140">
        <v>24</v>
      </c>
      <c r="AM4140">
        <v>21</v>
      </c>
      <c r="AN4140">
        <v>1</v>
      </c>
      <c r="AO4140">
        <v>0</v>
      </c>
      <c r="AP4140">
        <v>0</v>
      </c>
      <c r="AQ4140">
        <v>0</v>
      </c>
      <c r="AR4140">
        <v>0</v>
      </c>
      <c r="AS4140">
        <v>0</v>
      </c>
      <c r="AT4140">
        <v>0</v>
      </c>
      <c r="AU4140">
        <v>0</v>
      </c>
      <c r="AV4140">
        <v>0</v>
      </c>
      <c r="AW4140">
        <v>0</v>
      </c>
      <c r="AX4140">
        <v>0</v>
      </c>
      <c r="AY4140">
        <v>0</v>
      </c>
      <c r="AZ4140">
        <v>0</v>
      </c>
      <c r="BA4140">
        <v>0</v>
      </c>
      <c r="BB4140">
        <v>0</v>
      </c>
      <c r="BC4140">
        <v>0</v>
      </c>
      <c r="BD4140">
        <v>0</v>
      </c>
      <c r="BE4140">
        <v>0</v>
      </c>
      <c r="BF4140">
        <v>0</v>
      </c>
      <c r="BG4140" s="20">
        <v>0</v>
      </c>
      <c r="BH4140" s="20">
        <v>0</v>
      </c>
      <c r="BI4140" s="20">
        <v>44</v>
      </c>
      <c r="BJ4140" s="20">
        <v>2</v>
      </c>
      <c r="BK4140" s="20">
        <v>162</v>
      </c>
      <c r="BL4140" s="20">
        <v>283</v>
      </c>
      <c r="BM4140" s="20">
        <v>278</v>
      </c>
      <c r="BN4140" s="20">
        <v>42</v>
      </c>
      <c r="BO4140" s="20">
        <v>23</v>
      </c>
      <c r="BP4140" s="20">
        <v>2246</v>
      </c>
      <c r="BQ4140" s="20">
        <v>762</v>
      </c>
      <c r="BR4140" s="20">
        <v>0</v>
      </c>
      <c r="BS4140" s="20">
        <v>5</v>
      </c>
      <c r="BT4140" s="20">
        <v>425</v>
      </c>
      <c r="BU4140" s="20">
        <v>417</v>
      </c>
      <c r="BV4140" s="20">
        <v>1318</v>
      </c>
    </row>
    <row r="4141" spans="1:74" x14ac:dyDescent="0.25">
      <c r="A4141" s="20" t="s">
        <v>501</v>
      </c>
      <c r="B4141" s="20" t="s">
        <v>509</v>
      </c>
      <c r="C4141" s="20" t="s">
        <v>729</v>
      </c>
      <c r="D4141" s="1">
        <v>44606</v>
      </c>
      <c r="E4141">
        <v>52</v>
      </c>
      <c r="F4141">
        <v>0</v>
      </c>
      <c r="G4141">
        <v>0</v>
      </c>
      <c r="H4141">
        <v>0</v>
      </c>
      <c r="I4141">
        <v>0</v>
      </c>
      <c r="J4141">
        <v>34</v>
      </c>
      <c r="K4141">
        <v>0</v>
      </c>
      <c r="L4141">
        <v>4</v>
      </c>
      <c r="M4141">
        <v>1</v>
      </c>
      <c r="N4141">
        <v>2</v>
      </c>
      <c r="O4141">
        <v>2</v>
      </c>
      <c r="P4141">
        <v>0</v>
      </c>
      <c r="Q4141">
        <v>0</v>
      </c>
      <c r="R4141">
        <v>186</v>
      </c>
      <c r="S4141">
        <v>149</v>
      </c>
      <c r="T4141">
        <v>8</v>
      </c>
      <c r="U4141">
        <v>9</v>
      </c>
      <c r="V4141">
        <v>3</v>
      </c>
      <c r="W4141">
        <v>352</v>
      </c>
      <c r="X4141">
        <v>212</v>
      </c>
      <c r="Y4141">
        <v>2</v>
      </c>
      <c r="Z4141">
        <v>50</v>
      </c>
      <c r="AA4141">
        <v>7</v>
      </c>
      <c r="AB4141">
        <v>398</v>
      </c>
      <c r="AC4141">
        <v>193</v>
      </c>
      <c r="AD4141">
        <v>1</v>
      </c>
      <c r="AE4141">
        <v>57</v>
      </c>
      <c r="AF4141">
        <v>52</v>
      </c>
      <c r="AG4141">
        <v>59</v>
      </c>
      <c r="AH4141">
        <v>28</v>
      </c>
      <c r="AI4141">
        <v>0</v>
      </c>
      <c r="AJ4141">
        <v>6</v>
      </c>
      <c r="AK4141">
        <v>9</v>
      </c>
      <c r="AL4141">
        <v>24</v>
      </c>
      <c r="AM4141">
        <v>21</v>
      </c>
      <c r="AN4141">
        <v>1</v>
      </c>
      <c r="AO4141">
        <v>0</v>
      </c>
      <c r="AP4141">
        <v>0</v>
      </c>
      <c r="AQ4141">
        <v>0</v>
      </c>
      <c r="AR4141">
        <v>0</v>
      </c>
      <c r="AS4141">
        <v>0</v>
      </c>
      <c r="AT4141">
        <v>0</v>
      </c>
      <c r="AU4141">
        <v>0</v>
      </c>
      <c r="AV4141">
        <v>0</v>
      </c>
      <c r="AW4141">
        <v>0</v>
      </c>
      <c r="AX4141">
        <v>0</v>
      </c>
      <c r="AY4141">
        <v>0</v>
      </c>
      <c r="AZ4141">
        <v>0</v>
      </c>
      <c r="BA4141">
        <v>0</v>
      </c>
      <c r="BB4141">
        <v>0</v>
      </c>
      <c r="BC4141">
        <v>0</v>
      </c>
      <c r="BD4141">
        <v>0</v>
      </c>
      <c r="BE4141">
        <v>0</v>
      </c>
      <c r="BF4141">
        <v>0</v>
      </c>
      <c r="BG4141" s="20">
        <v>0</v>
      </c>
      <c r="BH4141" s="20">
        <v>0</v>
      </c>
      <c r="BI4141" s="20">
        <v>44</v>
      </c>
      <c r="BJ4141" s="20">
        <v>2</v>
      </c>
      <c r="BK4141" s="20">
        <v>163</v>
      </c>
      <c r="BL4141" s="20">
        <v>283</v>
      </c>
      <c r="BM4141" s="20">
        <v>278</v>
      </c>
      <c r="BN4141" s="20">
        <v>42</v>
      </c>
      <c r="BO4141" s="20">
        <v>23</v>
      </c>
      <c r="BP4141" s="20">
        <v>2233</v>
      </c>
      <c r="BQ4141" s="20">
        <v>774</v>
      </c>
      <c r="BR4141" s="20">
        <v>0</v>
      </c>
      <c r="BS4141" s="20">
        <v>5</v>
      </c>
      <c r="BT4141" s="20">
        <v>410</v>
      </c>
      <c r="BU4141" s="20">
        <v>417</v>
      </c>
      <c r="BV4141" s="20">
        <v>1323</v>
      </c>
    </row>
    <row r="4142" spans="1:74" x14ac:dyDescent="0.25">
      <c r="A4142" s="20" t="s">
        <v>501</v>
      </c>
      <c r="B4142" s="20" t="s">
        <v>502</v>
      </c>
      <c r="C4142" s="20" t="s">
        <v>506</v>
      </c>
      <c r="D4142" s="1">
        <v>44606</v>
      </c>
      <c r="R4142">
        <v>2</v>
      </c>
      <c r="V4142">
        <v>2</v>
      </c>
      <c r="AB4142">
        <v>22</v>
      </c>
      <c r="AF4142">
        <v>22</v>
      </c>
      <c r="BG4142" s="20"/>
      <c r="BH4142" s="20"/>
      <c r="BI4142" s="20"/>
      <c r="BJ4142" s="20"/>
      <c r="BK4142" s="20"/>
      <c r="BL4142" s="20"/>
      <c r="BM4142" s="20"/>
      <c r="BN4142" s="20"/>
      <c r="BO4142" s="20"/>
      <c r="BP4142" s="20">
        <v>119</v>
      </c>
      <c r="BQ4142" s="20"/>
      <c r="BR4142" s="20"/>
      <c r="BS4142" s="20"/>
      <c r="BT4142" s="20"/>
      <c r="BU4142" s="20">
        <v>119</v>
      </c>
      <c r="BV4142" s="20"/>
    </row>
    <row r="4143" spans="1:74" x14ac:dyDescent="0.25">
      <c r="A4143" s="20" t="s">
        <v>501</v>
      </c>
      <c r="B4143" s="20" t="s">
        <v>502</v>
      </c>
      <c r="C4143" s="20" t="s">
        <v>506</v>
      </c>
      <c r="D4143" s="1">
        <v>44606</v>
      </c>
      <c r="E4143">
        <v>238</v>
      </c>
      <c r="F4143">
        <v>9</v>
      </c>
      <c r="G4143">
        <v>9</v>
      </c>
      <c r="H4143">
        <v>1</v>
      </c>
      <c r="I4143">
        <v>1</v>
      </c>
      <c r="J4143">
        <v>97</v>
      </c>
      <c r="K4143">
        <v>3</v>
      </c>
      <c r="M4143">
        <v>13</v>
      </c>
      <c r="N4143">
        <v>26</v>
      </c>
      <c r="O4143">
        <v>22</v>
      </c>
      <c r="P4143">
        <v>1</v>
      </c>
      <c r="R4143">
        <v>1494</v>
      </c>
      <c r="S4143">
        <v>985</v>
      </c>
      <c r="T4143">
        <v>66</v>
      </c>
      <c r="V4143">
        <v>26</v>
      </c>
      <c r="W4143">
        <v>2101</v>
      </c>
      <c r="X4143">
        <v>940</v>
      </c>
      <c r="Y4143">
        <v>47</v>
      </c>
      <c r="Z4143">
        <v>9</v>
      </c>
      <c r="AA4143">
        <v>243</v>
      </c>
      <c r="AB4143">
        <v>2612</v>
      </c>
      <c r="AC4143">
        <v>848</v>
      </c>
      <c r="AD4143">
        <v>43</v>
      </c>
      <c r="AE4143">
        <v>1</v>
      </c>
      <c r="AF4143">
        <v>207</v>
      </c>
      <c r="AG4143">
        <v>254</v>
      </c>
      <c r="AH4143">
        <v>96</v>
      </c>
      <c r="AI4143">
        <v>8</v>
      </c>
      <c r="AJ4143">
        <v>3</v>
      </c>
      <c r="AK4143">
        <v>35</v>
      </c>
      <c r="AL4143">
        <v>181</v>
      </c>
      <c r="AM4143">
        <v>96</v>
      </c>
      <c r="AN4143">
        <v>4</v>
      </c>
      <c r="AO4143">
        <v>2</v>
      </c>
      <c r="AP4143">
        <v>2</v>
      </c>
      <c r="BG4143" s="20">
        <v>9</v>
      </c>
      <c r="BH4143" s="20">
        <v>1</v>
      </c>
      <c r="BI4143" s="20">
        <v>220</v>
      </c>
      <c r="BJ4143" s="20">
        <v>23</v>
      </c>
      <c r="BK4143" s="20">
        <v>1393</v>
      </c>
      <c r="BL4143" s="20">
        <v>1763</v>
      </c>
      <c r="BM4143" s="20">
        <v>2324</v>
      </c>
      <c r="BN4143" s="20">
        <v>200</v>
      </c>
      <c r="BO4143" s="20">
        <v>168</v>
      </c>
      <c r="BP4143" s="20">
        <v>9028</v>
      </c>
      <c r="BQ4143" s="20">
        <v>5243</v>
      </c>
      <c r="BR4143" s="20"/>
      <c r="BS4143" s="20">
        <v>131</v>
      </c>
      <c r="BT4143" s="20">
        <v>22</v>
      </c>
      <c r="BU4143" s="20">
        <v>1680</v>
      </c>
      <c r="BV4143" s="20">
        <v>6974</v>
      </c>
    </row>
    <row r="4144" spans="1:74" x14ac:dyDescent="0.25">
      <c r="A4144" s="20" t="s">
        <v>501</v>
      </c>
      <c r="B4144" s="20" t="s">
        <v>726</v>
      </c>
      <c r="C4144" s="20" t="s">
        <v>730</v>
      </c>
      <c r="D4144" s="1">
        <v>44493</v>
      </c>
      <c r="E4144">
        <v>25</v>
      </c>
      <c r="F4144">
        <v>0</v>
      </c>
      <c r="G4144">
        <v>0</v>
      </c>
      <c r="H4144">
        <v>0</v>
      </c>
      <c r="I4144">
        <v>0</v>
      </c>
      <c r="J4144">
        <v>2</v>
      </c>
      <c r="K4144">
        <v>0</v>
      </c>
      <c r="L4144">
        <v>3</v>
      </c>
      <c r="M4144">
        <v>2</v>
      </c>
      <c r="N4144">
        <v>0</v>
      </c>
      <c r="O4144">
        <v>0</v>
      </c>
      <c r="P4144">
        <v>0</v>
      </c>
      <c r="Q4144">
        <v>0</v>
      </c>
      <c r="R4144">
        <v>106</v>
      </c>
      <c r="S4144">
        <v>0</v>
      </c>
      <c r="T4144">
        <v>26</v>
      </c>
      <c r="U4144">
        <v>7</v>
      </c>
      <c r="V4144">
        <v>1</v>
      </c>
      <c r="W4144">
        <v>240</v>
      </c>
      <c r="X4144">
        <v>0</v>
      </c>
      <c r="Y4144">
        <v>14</v>
      </c>
      <c r="Z4144">
        <v>53</v>
      </c>
      <c r="AA4144">
        <v>3</v>
      </c>
      <c r="AB4144">
        <v>284</v>
      </c>
      <c r="AC4144">
        <v>11</v>
      </c>
      <c r="AD4144">
        <v>5</v>
      </c>
      <c r="AE4144">
        <v>73</v>
      </c>
      <c r="AF4144">
        <v>48</v>
      </c>
      <c r="AG4144">
        <v>45</v>
      </c>
      <c r="AH4144">
        <v>0</v>
      </c>
      <c r="AI4144">
        <v>2</v>
      </c>
      <c r="AJ4144">
        <v>9</v>
      </c>
      <c r="AK4144">
        <v>2</v>
      </c>
      <c r="AL4144">
        <v>11</v>
      </c>
      <c r="AM4144">
        <v>0</v>
      </c>
      <c r="AN4144">
        <v>0</v>
      </c>
      <c r="AO4144">
        <v>0</v>
      </c>
      <c r="AP4144">
        <v>0</v>
      </c>
      <c r="AQ4144">
        <v>0</v>
      </c>
      <c r="AR4144">
        <v>0</v>
      </c>
      <c r="AS4144">
        <v>0</v>
      </c>
      <c r="AT4144">
        <v>0</v>
      </c>
      <c r="AU4144">
        <v>0</v>
      </c>
      <c r="AV4144">
        <v>0</v>
      </c>
      <c r="AW4144">
        <v>0</v>
      </c>
      <c r="AX4144">
        <v>0</v>
      </c>
      <c r="AY4144">
        <v>0</v>
      </c>
      <c r="AZ4144">
        <v>0</v>
      </c>
      <c r="BA4144">
        <v>0</v>
      </c>
      <c r="BB4144">
        <v>9</v>
      </c>
      <c r="BC4144">
        <v>10</v>
      </c>
      <c r="BD4144">
        <v>0</v>
      </c>
      <c r="BE4144">
        <v>3</v>
      </c>
      <c r="BF4144">
        <v>0</v>
      </c>
      <c r="BG4144" s="20"/>
      <c r="BH4144" s="20"/>
      <c r="BI4144" s="20"/>
      <c r="BJ4144" s="20"/>
      <c r="BK4144" s="20"/>
      <c r="BL4144" s="20"/>
      <c r="BM4144" s="20"/>
      <c r="BN4144" s="20"/>
      <c r="BO4144" s="20"/>
      <c r="BP4144" s="20"/>
      <c r="BQ4144" s="20"/>
      <c r="BR4144" s="20"/>
      <c r="BS4144" s="20"/>
      <c r="BT4144" s="20"/>
      <c r="BU4144" s="20"/>
      <c r="BV4144" s="20"/>
    </row>
    <row r="4145" spans="1:74" x14ac:dyDescent="0.25">
      <c r="A4145" s="20" t="s">
        <v>501</v>
      </c>
      <c r="B4145" s="20" t="s">
        <v>726</v>
      </c>
      <c r="C4145" s="20" t="s">
        <v>730</v>
      </c>
      <c r="D4145" s="1">
        <v>44500</v>
      </c>
      <c r="E4145">
        <v>25</v>
      </c>
      <c r="F4145">
        <v>0</v>
      </c>
      <c r="G4145">
        <v>0</v>
      </c>
      <c r="H4145">
        <v>0</v>
      </c>
      <c r="I4145">
        <v>0</v>
      </c>
      <c r="J4145">
        <v>3</v>
      </c>
      <c r="K4145">
        <v>0</v>
      </c>
      <c r="L4145">
        <v>3</v>
      </c>
      <c r="M4145">
        <v>2</v>
      </c>
      <c r="N4145">
        <v>0</v>
      </c>
      <c r="O4145">
        <v>0</v>
      </c>
      <c r="P4145">
        <v>0</v>
      </c>
      <c r="Q4145">
        <v>0</v>
      </c>
      <c r="R4145">
        <v>104</v>
      </c>
      <c r="S4145">
        <v>0</v>
      </c>
      <c r="T4145">
        <v>36</v>
      </c>
      <c r="U4145">
        <v>5</v>
      </c>
      <c r="V4145">
        <v>1</v>
      </c>
      <c r="W4145">
        <v>241</v>
      </c>
      <c r="X4145">
        <v>0</v>
      </c>
      <c r="Y4145">
        <v>24</v>
      </c>
      <c r="Z4145">
        <v>52</v>
      </c>
      <c r="AA4145">
        <v>3</v>
      </c>
      <c r="AB4145">
        <v>285</v>
      </c>
      <c r="AC4145">
        <v>25</v>
      </c>
      <c r="AD4145">
        <v>5</v>
      </c>
      <c r="AE4145">
        <v>72</v>
      </c>
      <c r="AF4145">
        <v>48</v>
      </c>
      <c r="AG4145">
        <v>44</v>
      </c>
      <c r="AH4145">
        <v>0</v>
      </c>
      <c r="AI4145">
        <v>2</v>
      </c>
      <c r="AJ4145">
        <v>9</v>
      </c>
      <c r="AK4145">
        <v>1</v>
      </c>
      <c r="AL4145">
        <v>11</v>
      </c>
      <c r="AM4145">
        <v>0</v>
      </c>
      <c r="AN4145">
        <v>0</v>
      </c>
      <c r="AO4145">
        <v>0</v>
      </c>
      <c r="AP4145">
        <v>0</v>
      </c>
      <c r="AQ4145">
        <v>0</v>
      </c>
      <c r="AR4145">
        <v>0</v>
      </c>
      <c r="AS4145">
        <v>0</v>
      </c>
      <c r="AT4145">
        <v>0</v>
      </c>
      <c r="AU4145">
        <v>0</v>
      </c>
      <c r="AV4145">
        <v>0</v>
      </c>
      <c r="AW4145">
        <v>0</v>
      </c>
      <c r="AX4145">
        <v>0</v>
      </c>
      <c r="AY4145">
        <v>0</v>
      </c>
      <c r="AZ4145">
        <v>0</v>
      </c>
      <c r="BA4145">
        <v>0</v>
      </c>
      <c r="BB4145">
        <v>9</v>
      </c>
      <c r="BC4145">
        <v>10</v>
      </c>
      <c r="BD4145">
        <v>0</v>
      </c>
      <c r="BE4145">
        <v>3</v>
      </c>
      <c r="BF4145">
        <v>0</v>
      </c>
      <c r="BG4145" s="20"/>
      <c r="BH4145" s="20"/>
      <c r="BI4145" s="20"/>
      <c r="BJ4145" s="20"/>
      <c r="BK4145" s="20"/>
      <c r="BL4145" s="20"/>
      <c r="BM4145" s="20"/>
      <c r="BN4145" s="20"/>
      <c r="BO4145" s="20"/>
      <c r="BP4145" s="20"/>
      <c r="BQ4145" s="20"/>
      <c r="BR4145" s="20"/>
      <c r="BS4145" s="20"/>
      <c r="BT4145" s="20"/>
      <c r="BU4145" s="20"/>
      <c r="BV4145" s="20"/>
    </row>
    <row r="4146" spans="1:74" x14ac:dyDescent="0.25">
      <c r="A4146" s="20" t="s">
        <v>501</v>
      </c>
      <c r="B4146" s="20" t="s">
        <v>726</v>
      </c>
      <c r="C4146" s="20" t="s">
        <v>730</v>
      </c>
      <c r="D4146" s="1">
        <v>44507</v>
      </c>
      <c r="E4146">
        <v>25</v>
      </c>
      <c r="F4146">
        <v>0</v>
      </c>
      <c r="G4146">
        <v>0</v>
      </c>
      <c r="H4146">
        <v>0</v>
      </c>
      <c r="I4146">
        <v>0</v>
      </c>
      <c r="J4146">
        <v>5</v>
      </c>
      <c r="K4146">
        <v>0</v>
      </c>
      <c r="L4146">
        <v>3</v>
      </c>
      <c r="M4146">
        <v>2</v>
      </c>
      <c r="N4146">
        <v>0</v>
      </c>
      <c r="O4146">
        <v>0</v>
      </c>
      <c r="P4146">
        <v>0</v>
      </c>
      <c r="Q4146">
        <v>0</v>
      </c>
      <c r="R4146">
        <v>105</v>
      </c>
      <c r="S4146">
        <v>50</v>
      </c>
      <c r="T4146">
        <v>9</v>
      </c>
      <c r="U4146">
        <v>6</v>
      </c>
      <c r="V4146">
        <v>1</v>
      </c>
      <c r="W4146">
        <v>244</v>
      </c>
      <c r="X4146">
        <v>45</v>
      </c>
      <c r="Y4146">
        <v>10</v>
      </c>
      <c r="Z4146">
        <v>52</v>
      </c>
      <c r="AA4146">
        <v>2</v>
      </c>
      <c r="AB4146">
        <v>286</v>
      </c>
      <c r="AC4146">
        <v>35</v>
      </c>
      <c r="AD4146">
        <v>6</v>
      </c>
      <c r="AE4146">
        <v>70</v>
      </c>
      <c r="AF4146">
        <v>48</v>
      </c>
      <c r="AG4146">
        <v>44</v>
      </c>
      <c r="AH4146">
        <v>4</v>
      </c>
      <c r="AI4146">
        <v>3</v>
      </c>
      <c r="AJ4146">
        <v>9</v>
      </c>
      <c r="AK4146">
        <v>0</v>
      </c>
      <c r="AL4146">
        <v>11</v>
      </c>
      <c r="AM4146">
        <v>0</v>
      </c>
      <c r="AN4146">
        <v>0</v>
      </c>
      <c r="AO4146">
        <v>0</v>
      </c>
      <c r="AP4146">
        <v>0</v>
      </c>
      <c r="AQ4146">
        <v>0</v>
      </c>
      <c r="AR4146">
        <v>0</v>
      </c>
      <c r="AS4146">
        <v>0</v>
      </c>
      <c r="AT4146">
        <v>0</v>
      </c>
      <c r="AU4146">
        <v>0</v>
      </c>
      <c r="AV4146">
        <v>0</v>
      </c>
      <c r="AW4146">
        <v>0</v>
      </c>
      <c r="AX4146">
        <v>0</v>
      </c>
      <c r="AY4146">
        <v>0</v>
      </c>
      <c r="AZ4146">
        <v>0</v>
      </c>
      <c r="BA4146">
        <v>0</v>
      </c>
      <c r="BB4146">
        <v>0</v>
      </c>
      <c r="BC4146">
        <v>0</v>
      </c>
      <c r="BD4146">
        <v>0</v>
      </c>
      <c r="BE4146">
        <v>0</v>
      </c>
      <c r="BF4146">
        <v>0</v>
      </c>
      <c r="BG4146" s="20">
        <v>0</v>
      </c>
      <c r="BH4146" s="20">
        <v>0</v>
      </c>
      <c r="BI4146" s="20">
        <v>18</v>
      </c>
      <c r="BJ4146" s="20">
        <v>0</v>
      </c>
      <c r="BK4146" s="20">
        <v>88</v>
      </c>
      <c r="BL4146" s="20">
        <v>161</v>
      </c>
      <c r="BM4146" s="20">
        <v>147</v>
      </c>
      <c r="BN4146" s="20">
        <v>28</v>
      </c>
      <c r="BO4146" s="20">
        <v>10</v>
      </c>
      <c r="BP4146" s="20"/>
      <c r="BQ4146" s="20"/>
      <c r="BR4146" s="20"/>
      <c r="BS4146" s="20"/>
      <c r="BT4146" s="20"/>
      <c r="BU4146" s="20"/>
      <c r="BV4146" s="20"/>
    </row>
    <row r="4147" spans="1:74" x14ac:dyDescent="0.25">
      <c r="A4147" s="20" t="s">
        <v>501</v>
      </c>
      <c r="B4147" s="20" t="s">
        <v>726</v>
      </c>
      <c r="C4147" s="20" t="s">
        <v>730</v>
      </c>
      <c r="D4147" s="1">
        <v>44514</v>
      </c>
      <c r="E4147">
        <v>25</v>
      </c>
      <c r="F4147">
        <v>0</v>
      </c>
      <c r="G4147">
        <v>0</v>
      </c>
      <c r="H4147">
        <v>0</v>
      </c>
      <c r="I4147">
        <v>0</v>
      </c>
      <c r="J4147">
        <v>6</v>
      </c>
      <c r="K4147">
        <v>0</v>
      </c>
      <c r="L4147">
        <v>3</v>
      </c>
      <c r="M4147">
        <v>2</v>
      </c>
      <c r="N4147">
        <v>0</v>
      </c>
      <c r="O4147">
        <v>0</v>
      </c>
      <c r="P4147">
        <v>0</v>
      </c>
      <c r="Q4147">
        <v>0</v>
      </c>
      <c r="R4147">
        <v>105</v>
      </c>
      <c r="S4147">
        <v>56</v>
      </c>
      <c r="T4147">
        <v>9</v>
      </c>
      <c r="U4147">
        <v>6</v>
      </c>
      <c r="V4147">
        <v>1</v>
      </c>
      <c r="W4147">
        <v>246</v>
      </c>
      <c r="X4147">
        <v>51</v>
      </c>
      <c r="Y4147">
        <v>10</v>
      </c>
      <c r="Z4147">
        <v>51</v>
      </c>
      <c r="AA4147">
        <v>3</v>
      </c>
      <c r="AB4147">
        <v>286</v>
      </c>
      <c r="AC4147">
        <v>44</v>
      </c>
      <c r="AD4147">
        <v>6</v>
      </c>
      <c r="AE4147">
        <v>70</v>
      </c>
      <c r="AF4147">
        <v>48</v>
      </c>
      <c r="AG4147">
        <v>45</v>
      </c>
      <c r="AH4147">
        <v>4</v>
      </c>
      <c r="AI4147">
        <v>3</v>
      </c>
      <c r="AJ4147">
        <v>9</v>
      </c>
      <c r="AK4147">
        <v>0</v>
      </c>
      <c r="AL4147">
        <v>11</v>
      </c>
      <c r="AM4147">
        <v>0</v>
      </c>
      <c r="AN4147">
        <v>0</v>
      </c>
      <c r="AO4147">
        <v>0</v>
      </c>
      <c r="AP4147">
        <v>0</v>
      </c>
      <c r="AQ4147">
        <v>0</v>
      </c>
      <c r="AR4147">
        <v>0</v>
      </c>
      <c r="AS4147">
        <v>0</v>
      </c>
      <c r="AT4147">
        <v>0</v>
      </c>
      <c r="AU4147">
        <v>0</v>
      </c>
      <c r="AV4147">
        <v>0</v>
      </c>
      <c r="AW4147">
        <v>0</v>
      </c>
      <c r="AX4147">
        <v>0</v>
      </c>
      <c r="AY4147">
        <v>0</v>
      </c>
      <c r="AZ4147">
        <v>0</v>
      </c>
      <c r="BA4147">
        <v>0</v>
      </c>
      <c r="BB4147">
        <v>0</v>
      </c>
      <c r="BC4147">
        <v>0</v>
      </c>
      <c r="BD4147">
        <v>0</v>
      </c>
      <c r="BE4147">
        <v>0</v>
      </c>
      <c r="BF4147">
        <v>0</v>
      </c>
      <c r="BG4147" s="20">
        <v>0</v>
      </c>
      <c r="BH4147" s="20">
        <v>0</v>
      </c>
      <c r="BI4147" s="20">
        <v>18</v>
      </c>
      <c r="BJ4147" s="20">
        <v>0</v>
      </c>
      <c r="BK4147" s="20">
        <v>88</v>
      </c>
      <c r="BL4147" s="20">
        <v>166</v>
      </c>
      <c r="BM4147" s="20">
        <v>147</v>
      </c>
      <c r="BN4147" s="20">
        <v>29</v>
      </c>
      <c r="BO4147" s="20">
        <v>10</v>
      </c>
      <c r="BP4147" s="20"/>
      <c r="BQ4147" s="20"/>
      <c r="BR4147" s="20"/>
      <c r="BS4147" s="20"/>
      <c r="BT4147" s="20"/>
      <c r="BU4147" s="20"/>
      <c r="BV4147" s="20"/>
    </row>
    <row r="4148" spans="1:74" x14ac:dyDescent="0.25">
      <c r="A4148" s="20" t="s">
        <v>501</v>
      </c>
      <c r="B4148" s="20" t="s">
        <v>726</v>
      </c>
      <c r="C4148" s="20" t="s">
        <v>730</v>
      </c>
      <c r="D4148" s="1">
        <v>44521</v>
      </c>
      <c r="E4148">
        <v>25</v>
      </c>
      <c r="F4148">
        <v>0</v>
      </c>
      <c r="G4148">
        <v>0</v>
      </c>
      <c r="H4148">
        <v>0</v>
      </c>
      <c r="I4148">
        <v>0</v>
      </c>
      <c r="J4148">
        <v>9</v>
      </c>
      <c r="K4148">
        <v>0</v>
      </c>
      <c r="L4148">
        <v>3</v>
      </c>
      <c r="M4148">
        <v>2</v>
      </c>
      <c r="N4148">
        <v>0</v>
      </c>
      <c r="O4148">
        <v>0</v>
      </c>
      <c r="P4148">
        <v>0</v>
      </c>
      <c r="Q4148">
        <v>0</v>
      </c>
      <c r="R4148">
        <v>105</v>
      </c>
      <c r="S4148">
        <v>58</v>
      </c>
      <c r="T4148">
        <v>9</v>
      </c>
      <c r="U4148">
        <v>6</v>
      </c>
      <c r="V4148">
        <v>1</v>
      </c>
      <c r="W4148">
        <v>246</v>
      </c>
      <c r="X4148">
        <v>64</v>
      </c>
      <c r="Y4148">
        <v>10</v>
      </c>
      <c r="Z4148">
        <v>52</v>
      </c>
      <c r="AA4148">
        <v>3</v>
      </c>
      <c r="AB4148">
        <v>285</v>
      </c>
      <c r="AC4148">
        <v>48</v>
      </c>
      <c r="AD4148">
        <v>6</v>
      </c>
      <c r="AE4148">
        <v>69</v>
      </c>
      <c r="AF4148">
        <v>48</v>
      </c>
      <c r="AG4148">
        <v>46</v>
      </c>
      <c r="AH4148">
        <v>9</v>
      </c>
      <c r="AI4148">
        <v>3</v>
      </c>
      <c r="AJ4148">
        <v>9</v>
      </c>
      <c r="AK4148">
        <v>1</v>
      </c>
      <c r="AL4148">
        <v>11</v>
      </c>
      <c r="AM4148">
        <v>1</v>
      </c>
      <c r="AN4148">
        <v>0</v>
      </c>
      <c r="AO4148">
        <v>0</v>
      </c>
      <c r="AP4148">
        <v>0</v>
      </c>
      <c r="AQ4148">
        <v>0</v>
      </c>
      <c r="AR4148">
        <v>0</v>
      </c>
      <c r="AS4148">
        <v>0</v>
      </c>
      <c r="AT4148">
        <v>0</v>
      </c>
      <c r="AU4148">
        <v>0</v>
      </c>
      <c r="AV4148">
        <v>0</v>
      </c>
      <c r="AW4148">
        <v>0</v>
      </c>
      <c r="AX4148">
        <v>0</v>
      </c>
      <c r="AY4148">
        <v>0</v>
      </c>
      <c r="AZ4148">
        <v>0</v>
      </c>
      <c r="BA4148">
        <v>0</v>
      </c>
      <c r="BB4148">
        <v>0</v>
      </c>
      <c r="BC4148">
        <v>0</v>
      </c>
      <c r="BD4148">
        <v>0</v>
      </c>
      <c r="BE4148">
        <v>0</v>
      </c>
      <c r="BF4148">
        <v>0</v>
      </c>
      <c r="BG4148" s="20">
        <v>0</v>
      </c>
      <c r="BH4148" s="20">
        <v>0</v>
      </c>
      <c r="BI4148" s="20">
        <v>18</v>
      </c>
      <c r="BJ4148" s="20">
        <v>0</v>
      </c>
      <c r="BK4148" s="20">
        <v>88</v>
      </c>
      <c r="BL4148" s="20">
        <v>166</v>
      </c>
      <c r="BM4148" s="20">
        <v>147</v>
      </c>
      <c r="BN4148" s="20">
        <v>29</v>
      </c>
      <c r="BO4148" s="20">
        <v>10</v>
      </c>
      <c r="BP4148" s="20"/>
      <c r="BQ4148" s="20"/>
      <c r="BR4148" s="20"/>
      <c r="BS4148" s="20"/>
      <c r="BT4148" s="20"/>
      <c r="BU4148" s="20"/>
      <c r="BV4148" s="20"/>
    </row>
    <row r="4149" spans="1:74" x14ac:dyDescent="0.25">
      <c r="A4149" s="20" t="s">
        <v>501</v>
      </c>
      <c r="B4149" s="20" t="s">
        <v>726</v>
      </c>
      <c r="C4149" s="20" t="s">
        <v>730</v>
      </c>
      <c r="D4149" s="1">
        <v>44528</v>
      </c>
      <c r="E4149">
        <v>25</v>
      </c>
      <c r="F4149">
        <v>0</v>
      </c>
      <c r="G4149">
        <v>0</v>
      </c>
      <c r="H4149">
        <v>0</v>
      </c>
      <c r="I4149">
        <v>0</v>
      </c>
      <c r="J4149">
        <v>10</v>
      </c>
      <c r="K4149">
        <v>0</v>
      </c>
      <c r="L4149">
        <v>3</v>
      </c>
      <c r="M4149">
        <v>2</v>
      </c>
      <c r="N4149">
        <v>0</v>
      </c>
      <c r="O4149">
        <v>0</v>
      </c>
      <c r="P4149">
        <v>0</v>
      </c>
      <c r="Q4149">
        <v>0</v>
      </c>
      <c r="R4149">
        <v>106</v>
      </c>
      <c r="S4149">
        <v>62</v>
      </c>
      <c r="T4149">
        <v>9</v>
      </c>
      <c r="U4149">
        <v>6</v>
      </c>
      <c r="V4149">
        <v>1</v>
      </c>
      <c r="W4149">
        <v>245</v>
      </c>
      <c r="X4149">
        <v>70</v>
      </c>
      <c r="Y4149">
        <v>10</v>
      </c>
      <c r="Z4149">
        <v>52</v>
      </c>
      <c r="AA4149">
        <v>3</v>
      </c>
      <c r="AB4149">
        <v>284</v>
      </c>
      <c r="AC4149">
        <v>63</v>
      </c>
      <c r="AD4149">
        <v>6</v>
      </c>
      <c r="AE4149">
        <v>68</v>
      </c>
      <c r="AF4149">
        <v>48</v>
      </c>
      <c r="AG4149">
        <v>46</v>
      </c>
      <c r="AH4149">
        <v>11</v>
      </c>
      <c r="AI4149">
        <v>3</v>
      </c>
      <c r="AJ4149">
        <v>9</v>
      </c>
      <c r="AK4149">
        <v>1</v>
      </c>
      <c r="AL4149">
        <v>11</v>
      </c>
      <c r="AM4149">
        <v>2</v>
      </c>
      <c r="AN4149">
        <v>0</v>
      </c>
      <c r="AO4149">
        <v>0</v>
      </c>
      <c r="AP4149">
        <v>0</v>
      </c>
      <c r="AQ4149">
        <v>0</v>
      </c>
      <c r="AR4149">
        <v>0</v>
      </c>
      <c r="AS4149">
        <v>0</v>
      </c>
      <c r="AT4149">
        <v>0</v>
      </c>
      <c r="AU4149">
        <v>0</v>
      </c>
      <c r="AV4149">
        <v>0</v>
      </c>
      <c r="AW4149">
        <v>0</v>
      </c>
      <c r="AX4149">
        <v>0</v>
      </c>
      <c r="AY4149">
        <v>0</v>
      </c>
      <c r="AZ4149">
        <v>0</v>
      </c>
      <c r="BA4149">
        <v>0</v>
      </c>
      <c r="BB4149">
        <v>0</v>
      </c>
      <c r="BC4149">
        <v>0</v>
      </c>
      <c r="BD4149">
        <v>0</v>
      </c>
      <c r="BE4149">
        <v>0</v>
      </c>
      <c r="BF4149">
        <v>0</v>
      </c>
      <c r="BG4149" s="20">
        <v>0</v>
      </c>
      <c r="BH4149" s="20">
        <v>0</v>
      </c>
      <c r="BI4149" s="20">
        <v>18</v>
      </c>
      <c r="BJ4149" s="20">
        <v>0</v>
      </c>
      <c r="BK4149" s="20">
        <v>89</v>
      </c>
      <c r="BL4149" s="20">
        <v>166</v>
      </c>
      <c r="BM4149" s="20">
        <v>150</v>
      </c>
      <c r="BN4149" s="20">
        <v>30</v>
      </c>
      <c r="BO4149" s="20">
        <v>10</v>
      </c>
      <c r="BP4149" s="20"/>
      <c r="BQ4149" s="20"/>
      <c r="BR4149" s="20"/>
      <c r="BS4149" s="20"/>
      <c r="BT4149" s="20"/>
      <c r="BU4149" s="20"/>
      <c r="BV4149" s="20"/>
    </row>
    <row r="4150" spans="1:74" x14ac:dyDescent="0.25">
      <c r="A4150" s="20" t="s">
        <v>501</v>
      </c>
      <c r="B4150" s="20" t="s">
        <v>726</v>
      </c>
      <c r="C4150" s="20" t="s">
        <v>730</v>
      </c>
      <c r="D4150" s="1">
        <v>44535</v>
      </c>
      <c r="E4150">
        <v>25</v>
      </c>
      <c r="F4150">
        <v>0</v>
      </c>
      <c r="G4150">
        <v>0</v>
      </c>
      <c r="H4150">
        <v>0</v>
      </c>
      <c r="I4150">
        <v>0</v>
      </c>
      <c r="J4150">
        <v>11</v>
      </c>
      <c r="K4150">
        <v>0</v>
      </c>
      <c r="L4150">
        <v>3</v>
      </c>
      <c r="M4150">
        <v>2</v>
      </c>
      <c r="N4150">
        <v>0</v>
      </c>
      <c r="O4150">
        <v>0</v>
      </c>
      <c r="P4150">
        <v>0</v>
      </c>
      <c r="Q4150">
        <v>0</v>
      </c>
      <c r="R4150">
        <v>105</v>
      </c>
      <c r="S4150">
        <v>63</v>
      </c>
      <c r="T4150">
        <v>9</v>
      </c>
      <c r="U4150">
        <v>6</v>
      </c>
      <c r="V4150">
        <v>1</v>
      </c>
      <c r="W4150">
        <v>244</v>
      </c>
      <c r="X4150">
        <v>76</v>
      </c>
      <c r="Y4150">
        <v>10</v>
      </c>
      <c r="Z4150">
        <v>51</v>
      </c>
      <c r="AA4150">
        <v>3</v>
      </c>
      <c r="AB4150">
        <v>282</v>
      </c>
      <c r="AC4150">
        <v>66</v>
      </c>
      <c r="AD4150">
        <v>6</v>
      </c>
      <c r="AE4150">
        <v>67</v>
      </c>
      <c r="AF4150">
        <v>47</v>
      </c>
      <c r="AG4150">
        <v>47</v>
      </c>
      <c r="AH4150">
        <v>11</v>
      </c>
      <c r="AI4150">
        <v>3</v>
      </c>
      <c r="AJ4150">
        <v>9</v>
      </c>
      <c r="AK4150">
        <v>1</v>
      </c>
      <c r="AL4150">
        <v>11</v>
      </c>
      <c r="AM4150">
        <v>7</v>
      </c>
      <c r="AN4150">
        <v>0</v>
      </c>
      <c r="AO4150">
        <v>0</v>
      </c>
      <c r="AP4150">
        <v>0</v>
      </c>
      <c r="AQ4150">
        <v>0</v>
      </c>
      <c r="AR4150">
        <v>0</v>
      </c>
      <c r="AS4150">
        <v>0</v>
      </c>
      <c r="AT4150">
        <v>0</v>
      </c>
      <c r="AU4150">
        <v>0</v>
      </c>
      <c r="AV4150">
        <v>0</v>
      </c>
      <c r="AW4150">
        <v>0</v>
      </c>
      <c r="AX4150">
        <v>0</v>
      </c>
      <c r="AY4150">
        <v>0</v>
      </c>
      <c r="AZ4150">
        <v>0</v>
      </c>
      <c r="BA4150">
        <v>0</v>
      </c>
      <c r="BB4150">
        <v>0</v>
      </c>
      <c r="BC4150">
        <v>0</v>
      </c>
      <c r="BD4150">
        <v>0</v>
      </c>
      <c r="BE4150">
        <v>0</v>
      </c>
      <c r="BF4150">
        <v>0</v>
      </c>
      <c r="BG4150" s="20">
        <v>0</v>
      </c>
      <c r="BH4150" s="20">
        <v>0</v>
      </c>
      <c r="BI4150" s="20">
        <v>20</v>
      </c>
      <c r="BJ4150" s="20">
        <v>0</v>
      </c>
      <c r="BK4150" s="20">
        <v>88</v>
      </c>
      <c r="BL4150" s="20">
        <v>168</v>
      </c>
      <c r="BM4150" s="20">
        <v>151</v>
      </c>
      <c r="BN4150" s="20">
        <v>30</v>
      </c>
      <c r="BO4150" s="20">
        <v>10</v>
      </c>
      <c r="BP4150" s="20"/>
      <c r="BQ4150" s="20"/>
      <c r="BR4150" s="20"/>
      <c r="BS4150" s="20"/>
      <c r="BT4150" s="20"/>
      <c r="BU4150" s="20"/>
      <c r="BV4150" s="20"/>
    </row>
    <row r="4151" spans="1:74" x14ac:dyDescent="0.25">
      <c r="A4151" s="20" t="s">
        <v>501</v>
      </c>
      <c r="B4151" s="20" t="s">
        <v>726</v>
      </c>
      <c r="C4151" s="20" t="s">
        <v>730</v>
      </c>
      <c r="D4151" s="1">
        <v>44542</v>
      </c>
      <c r="E4151">
        <v>25</v>
      </c>
      <c r="F4151">
        <v>0</v>
      </c>
      <c r="G4151">
        <v>0</v>
      </c>
      <c r="H4151">
        <v>0</v>
      </c>
      <c r="I4151">
        <v>0</v>
      </c>
      <c r="J4151">
        <v>12</v>
      </c>
      <c r="K4151">
        <v>0</v>
      </c>
      <c r="L4151">
        <v>3</v>
      </c>
      <c r="M4151">
        <v>2</v>
      </c>
      <c r="N4151">
        <v>0</v>
      </c>
      <c r="O4151">
        <v>0</v>
      </c>
      <c r="P4151">
        <v>0</v>
      </c>
      <c r="Q4151">
        <v>0</v>
      </c>
      <c r="R4151">
        <v>105</v>
      </c>
      <c r="S4151">
        <v>66</v>
      </c>
      <c r="T4151">
        <v>9</v>
      </c>
      <c r="U4151">
        <v>6</v>
      </c>
      <c r="V4151">
        <v>1</v>
      </c>
      <c r="W4151">
        <v>239</v>
      </c>
      <c r="X4151">
        <v>81</v>
      </c>
      <c r="Y4151">
        <v>11</v>
      </c>
      <c r="Z4151">
        <v>47</v>
      </c>
      <c r="AA4151">
        <v>2</v>
      </c>
      <c r="AB4151">
        <v>282</v>
      </c>
      <c r="AC4151">
        <v>73</v>
      </c>
      <c r="AD4151">
        <v>5</v>
      </c>
      <c r="AE4151">
        <v>68</v>
      </c>
      <c r="AF4151">
        <v>46</v>
      </c>
      <c r="AG4151">
        <v>48</v>
      </c>
      <c r="AH4151">
        <v>13</v>
      </c>
      <c r="AI4151">
        <v>3</v>
      </c>
      <c r="AJ4151">
        <v>9</v>
      </c>
      <c r="AK4151">
        <v>1</v>
      </c>
      <c r="AL4151">
        <v>11</v>
      </c>
      <c r="AM4151">
        <v>7</v>
      </c>
      <c r="AN4151">
        <v>0</v>
      </c>
      <c r="AO4151">
        <v>0</v>
      </c>
      <c r="AP4151">
        <v>0</v>
      </c>
      <c r="AQ4151">
        <v>0</v>
      </c>
      <c r="AR4151">
        <v>0</v>
      </c>
      <c r="AS4151">
        <v>0</v>
      </c>
      <c r="AT4151">
        <v>0</v>
      </c>
      <c r="AU4151">
        <v>0</v>
      </c>
      <c r="AV4151">
        <v>0</v>
      </c>
      <c r="AW4151">
        <v>0</v>
      </c>
      <c r="AX4151">
        <v>0</v>
      </c>
      <c r="AY4151">
        <v>0</v>
      </c>
      <c r="AZ4151">
        <v>0</v>
      </c>
      <c r="BA4151">
        <v>0</v>
      </c>
      <c r="BB4151">
        <v>0</v>
      </c>
      <c r="BC4151">
        <v>0</v>
      </c>
      <c r="BD4151">
        <v>0</v>
      </c>
      <c r="BE4151">
        <v>0</v>
      </c>
      <c r="BF4151">
        <v>0</v>
      </c>
      <c r="BG4151" s="20">
        <v>0</v>
      </c>
      <c r="BH4151" s="20">
        <v>0</v>
      </c>
      <c r="BI4151" s="20">
        <v>20</v>
      </c>
      <c r="BJ4151" s="20">
        <v>0</v>
      </c>
      <c r="BK4151" s="20">
        <v>88</v>
      </c>
      <c r="BL4151" s="20">
        <v>167</v>
      </c>
      <c r="BM4151" s="20">
        <v>152</v>
      </c>
      <c r="BN4151" s="20">
        <v>31</v>
      </c>
      <c r="BO4151" s="20">
        <v>10</v>
      </c>
      <c r="BP4151" s="20"/>
      <c r="BQ4151" s="20"/>
      <c r="BR4151" s="20"/>
      <c r="BS4151" s="20"/>
      <c r="BT4151" s="20"/>
      <c r="BU4151" s="20"/>
      <c r="BV4151" s="20"/>
    </row>
    <row r="4152" spans="1:74" x14ac:dyDescent="0.25">
      <c r="A4152" s="20" t="s">
        <v>501</v>
      </c>
      <c r="B4152" s="20" t="s">
        <v>726</v>
      </c>
      <c r="C4152" s="20" t="s">
        <v>730</v>
      </c>
      <c r="D4152" s="1">
        <v>44549</v>
      </c>
      <c r="E4152">
        <v>25</v>
      </c>
      <c r="F4152">
        <v>0</v>
      </c>
      <c r="G4152">
        <v>0</v>
      </c>
      <c r="H4152">
        <v>0</v>
      </c>
      <c r="I4152">
        <v>0</v>
      </c>
      <c r="J4152">
        <v>13</v>
      </c>
      <c r="K4152">
        <v>0</v>
      </c>
      <c r="L4152">
        <v>3</v>
      </c>
      <c r="M4152">
        <v>2</v>
      </c>
      <c r="N4152">
        <v>0</v>
      </c>
      <c r="O4152">
        <v>0</v>
      </c>
      <c r="P4152">
        <v>0</v>
      </c>
      <c r="Q4152">
        <v>0</v>
      </c>
      <c r="R4152">
        <v>105</v>
      </c>
      <c r="S4152">
        <v>68</v>
      </c>
      <c r="T4152">
        <v>9</v>
      </c>
      <c r="U4152">
        <v>6</v>
      </c>
      <c r="V4152">
        <v>1</v>
      </c>
      <c r="W4152">
        <v>237</v>
      </c>
      <c r="X4152">
        <v>86</v>
      </c>
      <c r="Y4152">
        <v>11</v>
      </c>
      <c r="Z4152">
        <v>46</v>
      </c>
      <c r="AA4152">
        <v>2</v>
      </c>
      <c r="AB4152">
        <v>285</v>
      </c>
      <c r="AC4152">
        <v>80</v>
      </c>
      <c r="AD4152">
        <v>5</v>
      </c>
      <c r="AE4152">
        <v>68</v>
      </c>
      <c r="AF4152">
        <v>47</v>
      </c>
      <c r="AG4152">
        <v>48</v>
      </c>
      <c r="AH4152">
        <v>15</v>
      </c>
      <c r="AI4152">
        <v>3</v>
      </c>
      <c r="AJ4152">
        <v>9</v>
      </c>
      <c r="AK4152">
        <v>1</v>
      </c>
      <c r="AL4152">
        <v>11</v>
      </c>
      <c r="AM4152">
        <v>7</v>
      </c>
      <c r="AN4152">
        <v>0</v>
      </c>
      <c r="AO4152">
        <v>0</v>
      </c>
      <c r="AP4152">
        <v>0</v>
      </c>
      <c r="AQ4152">
        <v>0</v>
      </c>
      <c r="AR4152">
        <v>0</v>
      </c>
      <c r="AS4152">
        <v>0</v>
      </c>
      <c r="AT4152">
        <v>0</v>
      </c>
      <c r="AU4152">
        <v>0</v>
      </c>
      <c r="AV4152">
        <v>0</v>
      </c>
      <c r="AW4152">
        <v>0</v>
      </c>
      <c r="AX4152">
        <v>0</v>
      </c>
      <c r="AY4152">
        <v>0</v>
      </c>
      <c r="AZ4152">
        <v>0</v>
      </c>
      <c r="BA4152">
        <v>0</v>
      </c>
      <c r="BB4152">
        <v>0</v>
      </c>
      <c r="BC4152">
        <v>0</v>
      </c>
      <c r="BD4152">
        <v>0</v>
      </c>
      <c r="BE4152">
        <v>0</v>
      </c>
      <c r="BF4152">
        <v>0</v>
      </c>
      <c r="BG4152" s="20">
        <v>0</v>
      </c>
      <c r="BH4152" s="20">
        <v>0</v>
      </c>
      <c r="BI4152" s="20">
        <v>20</v>
      </c>
      <c r="BJ4152" s="20">
        <v>0</v>
      </c>
      <c r="BK4152" s="20">
        <v>88</v>
      </c>
      <c r="BL4152" s="20">
        <v>168</v>
      </c>
      <c r="BM4152" s="20">
        <v>154</v>
      </c>
      <c r="BN4152" s="20">
        <v>31</v>
      </c>
      <c r="BO4152" s="20">
        <v>10</v>
      </c>
      <c r="BP4152" s="20">
        <v>1346</v>
      </c>
      <c r="BQ4152" s="20">
        <v>145</v>
      </c>
      <c r="BR4152" s="20">
        <v>0</v>
      </c>
      <c r="BS4152" s="20">
        <v>29</v>
      </c>
      <c r="BT4152" s="20">
        <v>412</v>
      </c>
      <c r="BU4152" s="20">
        <v>283</v>
      </c>
      <c r="BV4152" s="20">
        <v>555</v>
      </c>
    </row>
    <row r="4153" spans="1:74" x14ac:dyDescent="0.25">
      <c r="A4153" s="20" t="s">
        <v>501</v>
      </c>
      <c r="B4153" s="20" t="s">
        <v>726</v>
      </c>
      <c r="C4153" s="20" t="s">
        <v>730</v>
      </c>
      <c r="D4153" s="1">
        <v>44558</v>
      </c>
      <c r="E4153">
        <v>25</v>
      </c>
      <c r="F4153">
        <v>0</v>
      </c>
      <c r="G4153">
        <v>0</v>
      </c>
      <c r="H4153">
        <v>0</v>
      </c>
      <c r="I4153">
        <v>0</v>
      </c>
      <c r="J4153">
        <v>13</v>
      </c>
      <c r="K4153">
        <v>0</v>
      </c>
      <c r="L4153">
        <v>3</v>
      </c>
      <c r="M4153">
        <v>2</v>
      </c>
      <c r="N4153">
        <v>0</v>
      </c>
      <c r="O4153">
        <v>0</v>
      </c>
      <c r="P4153">
        <v>0</v>
      </c>
      <c r="Q4153">
        <v>0</v>
      </c>
      <c r="R4153">
        <v>105</v>
      </c>
      <c r="S4153">
        <v>68</v>
      </c>
      <c r="T4153">
        <v>9</v>
      </c>
      <c r="U4153">
        <v>6</v>
      </c>
      <c r="V4153">
        <v>1</v>
      </c>
      <c r="W4153">
        <v>236</v>
      </c>
      <c r="X4153">
        <v>96</v>
      </c>
      <c r="Y4153">
        <v>12</v>
      </c>
      <c r="Z4153">
        <v>44</v>
      </c>
      <c r="AA4153">
        <v>2</v>
      </c>
      <c r="AB4153">
        <v>286</v>
      </c>
      <c r="AC4153">
        <v>90</v>
      </c>
      <c r="AD4153">
        <v>5</v>
      </c>
      <c r="AE4153">
        <v>68</v>
      </c>
      <c r="AF4153">
        <v>47</v>
      </c>
      <c r="AG4153">
        <v>48</v>
      </c>
      <c r="AH4153">
        <v>15</v>
      </c>
      <c r="AI4153">
        <v>3</v>
      </c>
      <c r="AJ4153">
        <v>9</v>
      </c>
      <c r="AK4153">
        <v>1</v>
      </c>
      <c r="AL4153">
        <v>11</v>
      </c>
      <c r="AM4153">
        <v>7</v>
      </c>
      <c r="AN4153">
        <v>0</v>
      </c>
      <c r="AO4153">
        <v>0</v>
      </c>
      <c r="AP4153">
        <v>0</v>
      </c>
      <c r="AQ4153">
        <v>0</v>
      </c>
      <c r="AR4153">
        <v>0</v>
      </c>
      <c r="AS4153">
        <v>0</v>
      </c>
      <c r="AT4153">
        <v>0</v>
      </c>
      <c r="AU4153">
        <v>0</v>
      </c>
      <c r="AV4153">
        <v>0</v>
      </c>
      <c r="AW4153">
        <v>0</v>
      </c>
      <c r="AX4153">
        <v>0</v>
      </c>
      <c r="AY4153">
        <v>0</v>
      </c>
      <c r="AZ4153">
        <v>0</v>
      </c>
      <c r="BA4153">
        <v>0</v>
      </c>
      <c r="BB4153">
        <v>0</v>
      </c>
      <c r="BC4153">
        <v>0</v>
      </c>
      <c r="BD4153">
        <v>0</v>
      </c>
      <c r="BE4153">
        <v>0</v>
      </c>
      <c r="BF4153">
        <v>0</v>
      </c>
      <c r="BG4153" s="20">
        <v>0</v>
      </c>
      <c r="BH4153" s="20">
        <v>0</v>
      </c>
      <c r="BI4153" s="20">
        <v>20</v>
      </c>
      <c r="BJ4153" s="20">
        <v>0</v>
      </c>
      <c r="BK4153" s="20">
        <v>88</v>
      </c>
      <c r="BL4153" s="20">
        <v>167</v>
      </c>
      <c r="BM4153" s="20">
        <v>156</v>
      </c>
      <c r="BN4153" s="20">
        <v>32</v>
      </c>
      <c r="BO4153" s="20">
        <v>10</v>
      </c>
      <c r="BP4153" s="20">
        <v>1346</v>
      </c>
      <c r="BQ4153" s="20">
        <v>187</v>
      </c>
      <c r="BR4153" s="20">
        <v>0</v>
      </c>
      <c r="BS4153" s="20">
        <v>28</v>
      </c>
      <c r="BT4153" s="20">
        <v>410</v>
      </c>
      <c r="BU4153" s="20">
        <v>282</v>
      </c>
      <c r="BV4153" s="20">
        <v>561</v>
      </c>
    </row>
    <row r="4154" spans="1:74" x14ac:dyDescent="0.25">
      <c r="A4154" s="20" t="s">
        <v>501</v>
      </c>
      <c r="B4154" s="20" t="s">
        <v>726</v>
      </c>
      <c r="C4154" s="20" t="s">
        <v>730</v>
      </c>
      <c r="D4154" s="1">
        <v>44564</v>
      </c>
      <c r="E4154">
        <v>25</v>
      </c>
      <c r="F4154">
        <v>0</v>
      </c>
      <c r="G4154">
        <v>0</v>
      </c>
      <c r="H4154">
        <v>0</v>
      </c>
      <c r="I4154">
        <v>0</v>
      </c>
      <c r="J4154">
        <v>13</v>
      </c>
      <c r="K4154">
        <v>0</v>
      </c>
      <c r="L4154">
        <v>3</v>
      </c>
      <c r="M4154">
        <v>2</v>
      </c>
      <c r="N4154">
        <v>0</v>
      </c>
      <c r="O4154">
        <v>0</v>
      </c>
      <c r="P4154">
        <v>0</v>
      </c>
      <c r="Q4154">
        <v>0</v>
      </c>
      <c r="R4154">
        <v>105</v>
      </c>
      <c r="S4154">
        <v>68</v>
      </c>
      <c r="T4154">
        <v>9</v>
      </c>
      <c r="U4154">
        <v>6</v>
      </c>
      <c r="V4154">
        <v>1</v>
      </c>
      <c r="W4154">
        <v>237</v>
      </c>
      <c r="X4154">
        <v>100</v>
      </c>
      <c r="Y4154">
        <v>12</v>
      </c>
      <c r="Z4154">
        <v>44</v>
      </c>
      <c r="AA4154">
        <v>2</v>
      </c>
      <c r="AB4154">
        <v>290</v>
      </c>
      <c r="AC4154">
        <v>93</v>
      </c>
      <c r="AD4154">
        <v>5</v>
      </c>
      <c r="AE4154">
        <v>68</v>
      </c>
      <c r="AF4154">
        <v>47</v>
      </c>
      <c r="AG4154">
        <v>47</v>
      </c>
      <c r="AH4154">
        <v>14</v>
      </c>
      <c r="AI4154">
        <v>3</v>
      </c>
      <c r="AJ4154">
        <v>9</v>
      </c>
      <c r="AK4154">
        <v>1</v>
      </c>
      <c r="AL4154">
        <v>11</v>
      </c>
      <c r="AM4154">
        <v>7</v>
      </c>
      <c r="AN4154">
        <v>0</v>
      </c>
      <c r="AO4154">
        <v>0</v>
      </c>
      <c r="AP4154">
        <v>0</v>
      </c>
      <c r="AQ4154">
        <v>0</v>
      </c>
      <c r="AR4154">
        <v>0</v>
      </c>
      <c r="AS4154">
        <v>0</v>
      </c>
      <c r="AT4154">
        <v>0</v>
      </c>
      <c r="AU4154">
        <v>0</v>
      </c>
      <c r="AV4154">
        <v>0</v>
      </c>
      <c r="AW4154">
        <v>0</v>
      </c>
      <c r="AX4154">
        <v>0</v>
      </c>
      <c r="AY4154">
        <v>0</v>
      </c>
      <c r="AZ4154">
        <v>0</v>
      </c>
      <c r="BA4154">
        <v>0</v>
      </c>
      <c r="BB4154">
        <v>0</v>
      </c>
      <c r="BC4154">
        <v>0</v>
      </c>
      <c r="BD4154">
        <v>0</v>
      </c>
      <c r="BE4154">
        <v>0</v>
      </c>
      <c r="BF4154">
        <v>0</v>
      </c>
      <c r="BG4154" s="20">
        <v>0</v>
      </c>
      <c r="BH4154" s="20">
        <v>0</v>
      </c>
      <c r="BI4154" s="20">
        <v>20</v>
      </c>
      <c r="BJ4154" s="20">
        <v>0</v>
      </c>
      <c r="BK4154" s="20">
        <v>88</v>
      </c>
      <c r="BL4154" s="20">
        <v>168</v>
      </c>
      <c r="BM4154" s="20">
        <v>160</v>
      </c>
      <c r="BN4154" s="20">
        <v>31</v>
      </c>
      <c r="BO4154" s="20">
        <v>10</v>
      </c>
      <c r="BP4154" s="20">
        <v>1345</v>
      </c>
      <c r="BQ4154" s="20">
        <v>203</v>
      </c>
      <c r="BR4154" s="20">
        <v>0</v>
      </c>
      <c r="BS4154" s="20">
        <v>27</v>
      </c>
      <c r="BT4154" s="20">
        <v>410</v>
      </c>
      <c r="BU4154" s="20">
        <v>281</v>
      </c>
      <c r="BV4154" s="20">
        <v>565</v>
      </c>
    </row>
    <row r="4155" spans="1:74" x14ac:dyDescent="0.25">
      <c r="A4155" s="20" t="s">
        <v>501</v>
      </c>
      <c r="B4155" s="20" t="s">
        <v>726</v>
      </c>
      <c r="C4155" s="20" t="s">
        <v>730</v>
      </c>
      <c r="D4155" s="1">
        <v>44570</v>
      </c>
      <c r="E4155">
        <v>25</v>
      </c>
      <c r="F4155">
        <v>0</v>
      </c>
      <c r="G4155">
        <v>0</v>
      </c>
      <c r="H4155">
        <v>0</v>
      </c>
      <c r="I4155">
        <v>0</v>
      </c>
      <c r="J4155">
        <v>13</v>
      </c>
      <c r="K4155">
        <v>0</v>
      </c>
      <c r="L4155">
        <v>3</v>
      </c>
      <c r="M4155">
        <v>2</v>
      </c>
      <c r="N4155">
        <v>0</v>
      </c>
      <c r="O4155">
        <v>0</v>
      </c>
      <c r="P4155">
        <v>0</v>
      </c>
      <c r="Q4155">
        <v>0</v>
      </c>
      <c r="R4155">
        <v>105</v>
      </c>
      <c r="S4155">
        <v>68</v>
      </c>
      <c r="T4155">
        <v>9</v>
      </c>
      <c r="U4155">
        <v>6</v>
      </c>
      <c r="V4155">
        <v>1</v>
      </c>
      <c r="W4155">
        <v>239</v>
      </c>
      <c r="X4155">
        <v>104</v>
      </c>
      <c r="Y4155">
        <v>12</v>
      </c>
      <c r="Z4155">
        <v>44</v>
      </c>
      <c r="AA4155">
        <v>2</v>
      </c>
      <c r="AB4155">
        <v>291</v>
      </c>
      <c r="AC4155">
        <v>96</v>
      </c>
      <c r="AD4155">
        <v>5</v>
      </c>
      <c r="AE4155">
        <v>68</v>
      </c>
      <c r="AF4155">
        <v>47</v>
      </c>
      <c r="AG4155">
        <v>46</v>
      </c>
      <c r="AH4155">
        <v>13</v>
      </c>
      <c r="AI4155">
        <v>3</v>
      </c>
      <c r="AJ4155">
        <v>9</v>
      </c>
      <c r="AK4155">
        <v>1</v>
      </c>
      <c r="AL4155">
        <v>11</v>
      </c>
      <c r="AM4155">
        <v>7</v>
      </c>
      <c r="AN4155">
        <v>0</v>
      </c>
      <c r="AO4155">
        <v>0</v>
      </c>
      <c r="AP4155">
        <v>0</v>
      </c>
      <c r="AQ4155">
        <v>0</v>
      </c>
      <c r="AR4155">
        <v>0</v>
      </c>
      <c r="AS4155">
        <v>0</v>
      </c>
      <c r="AT4155">
        <v>0</v>
      </c>
      <c r="AU4155">
        <v>0</v>
      </c>
      <c r="AV4155">
        <v>0</v>
      </c>
      <c r="AW4155">
        <v>0</v>
      </c>
      <c r="AX4155">
        <v>0</v>
      </c>
      <c r="AY4155">
        <v>0</v>
      </c>
      <c r="AZ4155">
        <v>0</v>
      </c>
      <c r="BA4155">
        <v>0</v>
      </c>
      <c r="BB4155">
        <v>0</v>
      </c>
      <c r="BC4155">
        <v>0</v>
      </c>
      <c r="BD4155">
        <v>0</v>
      </c>
      <c r="BE4155">
        <v>0</v>
      </c>
      <c r="BF4155">
        <v>0</v>
      </c>
      <c r="BG4155" s="20">
        <v>0</v>
      </c>
      <c r="BH4155" s="20">
        <v>0</v>
      </c>
      <c r="BI4155" s="20">
        <v>20</v>
      </c>
      <c r="BJ4155" s="20">
        <v>0</v>
      </c>
      <c r="BK4155" s="20">
        <v>88</v>
      </c>
      <c r="BL4155" s="20">
        <v>171</v>
      </c>
      <c r="BM4155" s="20">
        <v>160</v>
      </c>
      <c r="BN4155" s="20">
        <v>30</v>
      </c>
      <c r="BO4155" s="20">
        <v>10</v>
      </c>
      <c r="BP4155" s="20">
        <v>1350</v>
      </c>
      <c r="BQ4155" s="20">
        <v>225</v>
      </c>
      <c r="BR4155" s="20">
        <v>0</v>
      </c>
      <c r="BS4155" s="20">
        <v>27</v>
      </c>
      <c r="BT4155" s="20">
        <v>406</v>
      </c>
      <c r="BU4155" s="20">
        <v>279</v>
      </c>
      <c r="BV4155" s="20">
        <v>570</v>
      </c>
    </row>
    <row r="4156" spans="1:74" x14ac:dyDescent="0.25">
      <c r="A4156" s="20" t="s">
        <v>501</v>
      </c>
      <c r="B4156" s="20" t="s">
        <v>726</v>
      </c>
      <c r="C4156" s="20" t="s">
        <v>730</v>
      </c>
      <c r="D4156" s="1">
        <v>44578</v>
      </c>
      <c r="E4156">
        <v>25</v>
      </c>
      <c r="F4156">
        <v>0</v>
      </c>
      <c r="G4156">
        <v>0</v>
      </c>
      <c r="H4156">
        <v>0</v>
      </c>
      <c r="I4156">
        <v>0</v>
      </c>
      <c r="J4156">
        <v>13</v>
      </c>
      <c r="K4156">
        <v>0</v>
      </c>
      <c r="L4156">
        <v>3</v>
      </c>
      <c r="M4156">
        <v>2</v>
      </c>
      <c r="N4156">
        <v>0</v>
      </c>
      <c r="O4156">
        <v>0</v>
      </c>
      <c r="P4156">
        <v>0</v>
      </c>
      <c r="Q4156">
        <v>0</v>
      </c>
      <c r="R4156">
        <v>106</v>
      </c>
      <c r="S4156">
        <v>69</v>
      </c>
      <c r="T4156">
        <v>9</v>
      </c>
      <c r="U4156">
        <v>6</v>
      </c>
      <c r="V4156">
        <v>1</v>
      </c>
      <c r="W4156">
        <v>238</v>
      </c>
      <c r="X4156">
        <v>105</v>
      </c>
      <c r="Y4156">
        <v>12</v>
      </c>
      <c r="Z4156">
        <v>43</v>
      </c>
      <c r="AA4156">
        <v>2</v>
      </c>
      <c r="AB4156">
        <v>290</v>
      </c>
      <c r="AC4156">
        <v>100</v>
      </c>
      <c r="AD4156">
        <v>5</v>
      </c>
      <c r="AE4156">
        <v>68</v>
      </c>
      <c r="AF4156">
        <v>47</v>
      </c>
      <c r="AG4156">
        <v>46</v>
      </c>
      <c r="AH4156">
        <v>13</v>
      </c>
      <c r="AI4156">
        <v>3</v>
      </c>
      <c r="AJ4156">
        <v>9</v>
      </c>
      <c r="AK4156">
        <v>1</v>
      </c>
      <c r="AL4156">
        <v>11</v>
      </c>
      <c r="AM4156">
        <v>7</v>
      </c>
      <c r="AN4156">
        <v>0</v>
      </c>
      <c r="AO4156">
        <v>0</v>
      </c>
      <c r="AP4156">
        <v>0</v>
      </c>
      <c r="AQ4156">
        <v>0</v>
      </c>
      <c r="AR4156">
        <v>0</v>
      </c>
      <c r="AS4156">
        <v>0</v>
      </c>
      <c r="AT4156">
        <v>0</v>
      </c>
      <c r="AU4156">
        <v>0</v>
      </c>
      <c r="AV4156">
        <v>0</v>
      </c>
      <c r="AW4156">
        <v>0</v>
      </c>
      <c r="AX4156">
        <v>0</v>
      </c>
      <c r="AY4156">
        <v>0</v>
      </c>
      <c r="AZ4156">
        <v>0</v>
      </c>
      <c r="BA4156">
        <v>0</v>
      </c>
      <c r="BB4156">
        <v>0</v>
      </c>
      <c r="BC4156">
        <v>0</v>
      </c>
      <c r="BD4156">
        <v>0</v>
      </c>
      <c r="BE4156">
        <v>0</v>
      </c>
      <c r="BF4156">
        <v>0</v>
      </c>
      <c r="BG4156" s="20">
        <v>0</v>
      </c>
      <c r="BH4156" s="20">
        <v>0</v>
      </c>
      <c r="BI4156" s="20">
        <v>20</v>
      </c>
      <c r="BJ4156" s="20">
        <v>0</v>
      </c>
      <c r="BK4156" s="20">
        <v>89</v>
      </c>
      <c r="BL4156" s="20">
        <v>171</v>
      </c>
      <c r="BM4156" s="20">
        <v>160</v>
      </c>
      <c r="BN4156" s="20">
        <v>31</v>
      </c>
      <c r="BO4156" s="20">
        <v>10</v>
      </c>
      <c r="BP4156" s="20">
        <v>1349</v>
      </c>
      <c r="BQ4156" s="20">
        <v>246</v>
      </c>
      <c r="BR4156" s="20">
        <v>0</v>
      </c>
      <c r="BS4156" s="20">
        <v>30</v>
      </c>
      <c r="BT4156" s="20">
        <v>403</v>
      </c>
      <c r="BU4156" s="20">
        <v>279</v>
      </c>
      <c r="BV4156" s="20">
        <v>575</v>
      </c>
    </row>
    <row r="4157" spans="1:74" x14ac:dyDescent="0.25">
      <c r="A4157" s="20" t="s">
        <v>501</v>
      </c>
      <c r="B4157" s="20" t="s">
        <v>726</v>
      </c>
      <c r="C4157" s="20" t="s">
        <v>730</v>
      </c>
      <c r="D4157" s="1">
        <v>44585</v>
      </c>
      <c r="E4157">
        <v>24</v>
      </c>
      <c r="F4157">
        <v>0</v>
      </c>
      <c r="G4157">
        <v>0</v>
      </c>
      <c r="H4157">
        <v>0</v>
      </c>
      <c r="I4157">
        <v>0</v>
      </c>
      <c r="J4157">
        <v>13</v>
      </c>
      <c r="K4157">
        <v>0</v>
      </c>
      <c r="L4157">
        <v>2</v>
      </c>
      <c r="M4157">
        <v>2</v>
      </c>
      <c r="N4157">
        <v>0</v>
      </c>
      <c r="O4157">
        <v>0</v>
      </c>
      <c r="P4157">
        <v>0</v>
      </c>
      <c r="Q4157">
        <v>0</v>
      </c>
      <c r="R4157">
        <v>106</v>
      </c>
      <c r="S4157">
        <v>69</v>
      </c>
      <c r="T4157">
        <v>9</v>
      </c>
      <c r="U4157">
        <v>6</v>
      </c>
      <c r="V4157">
        <v>1</v>
      </c>
      <c r="W4157">
        <v>238</v>
      </c>
      <c r="X4157">
        <v>104</v>
      </c>
      <c r="Y4157">
        <v>12</v>
      </c>
      <c r="Z4157">
        <v>42</v>
      </c>
      <c r="AA4157">
        <v>2</v>
      </c>
      <c r="AB4157">
        <v>290</v>
      </c>
      <c r="AC4157">
        <v>101</v>
      </c>
      <c r="AD4157">
        <v>5</v>
      </c>
      <c r="AE4157">
        <v>68</v>
      </c>
      <c r="AF4157">
        <v>47</v>
      </c>
      <c r="AG4157">
        <v>46</v>
      </c>
      <c r="AH4157">
        <v>13</v>
      </c>
      <c r="AI4157">
        <v>3</v>
      </c>
      <c r="AJ4157">
        <v>9</v>
      </c>
      <c r="AK4157">
        <v>1</v>
      </c>
      <c r="AL4157">
        <v>11</v>
      </c>
      <c r="AM4157">
        <v>8</v>
      </c>
      <c r="AN4157">
        <v>0</v>
      </c>
      <c r="AO4157">
        <v>0</v>
      </c>
      <c r="AP4157">
        <v>0</v>
      </c>
      <c r="AQ4157">
        <v>0</v>
      </c>
      <c r="AR4157">
        <v>0</v>
      </c>
      <c r="AS4157">
        <v>0</v>
      </c>
      <c r="AT4157">
        <v>0</v>
      </c>
      <c r="AU4157">
        <v>0</v>
      </c>
      <c r="AV4157">
        <v>0</v>
      </c>
      <c r="AW4157">
        <v>0</v>
      </c>
      <c r="AX4157">
        <v>0</v>
      </c>
      <c r="AY4157">
        <v>0</v>
      </c>
      <c r="AZ4157">
        <v>0</v>
      </c>
      <c r="BA4157">
        <v>0</v>
      </c>
      <c r="BB4157">
        <v>0</v>
      </c>
      <c r="BC4157">
        <v>0</v>
      </c>
      <c r="BD4157">
        <v>0</v>
      </c>
      <c r="BE4157">
        <v>0</v>
      </c>
      <c r="BF4157">
        <v>0</v>
      </c>
      <c r="BG4157" s="20">
        <v>0</v>
      </c>
      <c r="BH4157" s="20">
        <v>0</v>
      </c>
      <c r="BI4157" s="20">
        <v>20</v>
      </c>
      <c r="BJ4157" s="20">
        <v>0</v>
      </c>
      <c r="BK4157" s="20">
        <v>89</v>
      </c>
      <c r="BL4157" s="20">
        <v>170</v>
      </c>
      <c r="BM4157" s="20">
        <v>160</v>
      </c>
      <c r="BN4157" s="20">
        <v>31</v>
      </c>
      <c r="BO4157" s="20">
        <v>10</v>
      </c>
      <c r="BP4157" s="20">
        <v>1350</v>
      </c>
      <c r="BQ4157" s="20">
        <v>252</v>
      </c>
      <c r="BR4157" s="20">
        <v>0</v>
      </c>
      <c r="BS4157" s="20">
        <v>30</v>
      </c>
      <c r="BT4157" s="20">
        <v>403</v>
      </c>
      <c r="BU4157" s="20">
        <v>279</v>
      </c>
      <c r="BV4157" s="20">
        <v>576</v>
      </c>
    </row>
    <row r="4158" spans="1:74" x14ac:dyDescent="0.25">
      <c r="A4158" s="20" t="s">
        <v>501</v>
      </c>
      <c r="B4158" s="20" t="s">
        <v>726</v>
      </c>
      <c r="C4158" s="20" t="s">
        <v>730</v>
      </c>
      <c r="D4158" s="1">
        <v>44593</v>
      </c>
      <c r="E4158">
        <v>25</v>
      </c>
      <c r="F4158">
        <v>0</v>
      </c>
      <c r="G4158">
        <v>0</v>
      </c>
      <c r="H4158">
        <v>0</v>
      </c>
      <c r="I4158">
        <v>0</v>
      </c>
      <c r="J4158">
        <v>13</v>
      </c>
      <c r="K4158">
        <v>0</v>
      </c>
      <c r="L4158">
        <v>2</v>
      </c>
      <c r="M4158">
        <v>2</v>
      </c>
      <c r="N4158">
        <v>0</v>
      </c>
      <c r="O4158">
        <v>0</v>
      </c>
      <c r="P4158">
        <v>0</v>
      </c>
      <c r="Q4158">
        <v>0</v>
      </c>
      <c r="R4158">
        <v>107</v>
      </c>
      <c r="S4158">
        <v>71</v>
      </c>
      <c r="T4158">
        <v>9</v>
      </c>
      <c r="U4158">
        <v>7</v>
      </c>
      <c r="V4158">
        <v>1</v>
      </c>
      <c r="W4158">
        <v>236</v>
      </c>
      <c r="X4158">
        <v>104</v>
      </c>
      <c r="Y4158">
        <v>12</v>
      </c>
      <c r="Z4158">
        <v>41</v>
      </c>
      <c r="AA4158">
        <v>2</v>
      </c>
      <c r="AB4158">
        <v>290</v>
      </c>
      <c r="AC4158">
        <v>101</v>
      </c>
      <c r="AD4158">
        <v>5</v>
      </c>
      <c r="AE4158">
        <v>69</v>
      </c>
      <c r="AF4158">
        <v>47</v>
      </c>
      <c r="AG4158">
        <v>48</v>
      </c>
      <c r="AH4158">
        <v>15</v>
      </c>
      <c r="AI4158">
        <v>3</v>
      </c>
      <c r="AJ4158">
        <v>9</v>
      </c>
      <c r="AK4158">
        <v>1</v>
      </c>
      <c r="AL4158">
        <v>11</v>
      </c>
      <c r="AM4158">
        <v>8</v>
      </c>
      <c r="AN4158">
        <v>0</v>
      </c>
      <c r="AO4158">
        <v>0</v>
      </c>
      <c r="AP4158">
        <v>0</v>
      </c>
      <c r="AQ4158">
        <v>0</v>
      </c>
      <c r="AR4158">
        <v>0</v>
      </c>
      <c r="AS4158">
        <v>0</v>
      </c>
      <c r="AT4158">
        <v>0</v>
      </c>
      <c r="AU4158">
        <v>0</v>
      </c>
      <c r="AV4158">
        <v>0</v>
      </c>
      <c r="AW4158">
        <v>0</v>
      </c>
      <c r="AX4158">
        <v>0</v>
      </c>
      <c r="AY4158">
        <v>0</v>
      </c>
      <c r="AZ4158">
        <v>0</v>
      </c>
      <c r="BA4158">
        <v>0</v>
      </c>
      <c r="BB4158">
        <v>0</v>
      </c>
      <c r="BC4158">
        <v>0</v>
      </c>
      <c r="BD4158">
        <v>0</v>
      </c>
      <c r="BE4158">
        <v>0</v>
      </c>
      <c r="BF4158">
        <v>0</v>
      </c>
      <c r="BG4158" s="20">
        <v>0</v>
      </c>
      <c r="BH4158" s="20">
        <v>0</v>
      </c>
      <c r="BI4158" s="20">
        <v>21</v>
      </c>
      <c r="BJ4158" s="20">
        <v>0</v>
      </c>
      <c r="BK4158" s="20">
        <v>89</v>
      </c>
      <c r="BL4158" s="20">
        <v>169</v>
      </c>
      <c r="BM4158" s="20">
        <v>159</v>
      </c>
      <c r="BN4158" s="20">
        <v>34</v>
      </c>
      <c r="BO4158" s="20">
        <v>10</v>
      </c>
      <c r="BP4158" s="20">
        <v>1350</v>
      </c>
      <c r="BQ4158" s="20">
        <v>266</v>
      </c>
      <c r="BR4158" s="20">
        <v>0</v>
      </c>
      <c r="BS4158" s="20">
        <v>31</v>
      </c>
      <c r="BT4158" s="20">
        <v>404</v>
      </c>
      <c r="BU4158" s="20">
        <v>278</v>
      </c>
      <c r="BV4158" s="20">
        <v>578</v>
      </c>
    </row>
    <row r="4159" spans="1:74" x14ac:dyDescent="0.25">
      <c r="A4159" s="20" t="s">
        <v>501</v>
      </c>
      <c r="B4159" s="20" t="s">
        <v>726</v>
      </c>
      <c r="C4159" s="20" t="s">
        <v>730</v>
      </c>
      <c r="D4159" s="1">
        <v>44599</v>
      </c>
      <c r="E4159">
        <v>25</v>
      </c>
      <c r="F4159">
        <v>0</v>
      </c>
      <c r="G4159">
        <v>0</v>
      </c>
      <c r="H4159">
        <v>0</v>
      </c>
      <c r="I4159">
        <v>0</v>
      </c>
      <c r="J4159">
        <v>13</v>
      </c>
      <c r="K4159">
        <v>0</v>
      </c>
      <c r="L4159">
        <v>2</v>
      </c>
      <c r="M4159">
        <v>2</v>
      </c>
      <c r="N4159">
        <v>0</v>
      </c>
      <c r="O4159">
        <v>0</v>
      </c>
      <c r="P4159">
        <v>0</v>
      </c>
      <c r="Q4159">
        <v>0</v>
      </c>
      <c r="R4159">
        <v>107</v>
      </c>
      <c r="S4159">
        <v>72</v>
      </c>
      <c r="T4159">
        <v>9</v>
      </c>
      <c r="U4159">
        <v>7</v>
      </c>
      <c r="V4159">
        <v>1</v>
      </c>
      <c r="W4159">
        <v>237</v>
      </c>
      <c r="X4159">
        <v>103</v>
      </c>
      <c r="Y4159">
        <v>12</v>
      </c>
      <c r="Z4159">
        <v>41</v>
      </c>
      <c r="AA4159">
        <v>3</v>
      </c>
      <c r="AB4159">
        <v>293</v>
      </c>
      <c r="AC4159">
        <v>101</v>
      </c>
      <c r="AD4159">
        <v>5</v>
      </c>
      <c r="AE4159">
        <v>70</v>
      </c>
      <c r="AF4159">
        <v>47</v>
      </c>
      <c r="AG4159">
        <v>48</v>
      </c>
      <c r="AH4159">
        <v>15</v>
      </c>
      <c r="AI4159">
        <v>3</v>
      </c>
      <c r="AJ4159">
        <v>9</v>
      </c>
      <c r="AK4159">
        <v>1</v>
      </c>
      <c r="AL4159">
        <v>11</v>
      </c>
      <c r="AM4159">
        <v>8</v>
      </c>
      <c r="AN4159">
        <v>0</v>
      </c>
      <c r="AO4159">
        <v>0</v>
      </c>
      <c r="AP4159">
        <v>0</v>
      </c>
      <c r="AQ4159">
        <v>0</v>
      </c>
      <c r="AR4159">
        <v>0</v>
      </c>
      <c r="AS4159">
        <v>0</v>
      </c>
      <c r="AT4159">
        <v>0</v>
      </c>
      <c r="AU4159">
        <v>0</v>
      </c>
      <c r="AV4159">
        <v>0</v>
      </c>
      <c r="AW4159">
        <v>0</v>
      </c>
      <c r="AX4159">
        <v>0</v>
      </c>
      <c r="AY4159">
        <v>0</v>
      </c>
      <c r="AZ4159">
        <v>0</v>
      </c>
      <c r="BA4159">
        <v>0</v>
      </c>
      <c r="BB4159">
        <v>0</v>
      </c>
      <c r="BC4159">
        <v>0</v>
      </c>
      <c r="BD4159">
        <v>0</v>
      </c>
      <c r="BE4159">
        <v>0</v>
      </c>
      <c r="BF4159">
        <v>0</v>
      </c>
      <c r="BG4159" s="20">
        <v>0</v>
      </c>
      <c r="BH4159" s="20">
        <v>0</v>
      </c>
      <c r="BI4159" s="20">
        <v>21</v>
      </c>
      <c r="BJ4159" s="20">
        <v>0</v>
      </c>
      <c r="BK4159" s="20">
        <v>89</v>
      </c>
      <c r="BL4159" s="20">
        <v>169</v>
      </c>
      <c r="BM4159" s="20">
        <v>161</v>
      </c>
      <c r="BN4159" s="20">
        <v>34</v>
      </c>
      <c r="BO4159" s="20">
        <v>10</v>
      </c>
      <c r="BP4159" s="20">
        <v>1353</v>
      </c>
      <c r="BQ4159" s="20">
        <v>269</v>
      </c>
      <c r="BR4159" s="20">
        <v>0</v>
      </c>
      <c r="BS4159" s="20">
        <v>34</v>
      </c>
      <c r="BT4159" s="20">
        <v>403</v>
      </c>
      <c r="BU4159" s="20">
        <v>277</v>
      </c>
      <c r="BV4159" s="20">
        <v>580</v>
      </c>
    </row>
    <row r="4160" spans="1:74" x14ac:dyDescent="0.25">
      <c r="A4160" s="20" t="s">
        <v>501</v>
      </c>
      <c r="B4160" s="20" t="s">
        <v>726</v>
      </c>
      <c r="C4160" s="20" t="s">
        <v>730</v>
      </c>
      <c r="D4160" s="1">
        <v>44606</v>
      </c>
      <c r="E4160">
        <v>25</v>
      </c>
      <c r="F4160">
        <v>0</v>
      </c>
      <c r="G4160">
        <v>0</v>
      </c>
      <c r="H4160">
        <v>0</v>
      </c>
      <c r="I4160">
        <v>0</v>
      </c>
      <c r="J4160">
        <v>13</v>
      </c>
      <c r="K4160">
        <v>0</v>
      </c>
      <c r="L4160">
        <v>2</v>
      </c>
      <c r="M4160">
        <v>2</v>
      </c>
      <c r="N4160">
        <v>0</v>
      </c>
      <c r="O4160">
        <v>0</v>
      </c>
      <c r="P4160">
        <v>0</v>
      </c>
      <c r="Q4160">
        <v>0</v>
      </c>
      <c r="R4160">
        <v>107</v>
      </c>
      <c r="S4160">
        <v>72</v>
      </c>
      <c r="T4160">
        <v>9</v>
      </c>
      <c r="U4160">
        <v>7</v>
      </c>
      <c r="V4160">
        <v>1</v>
      </c>
      <c r="W4160">
        <v>238</v>
      </c>
      <c r="X4160">
        <v>103</v>
      </c>
      <c r="Y4160">
        <v>14</v>
      </c>
      <c r="Z4160">
        <v>39</v>
      </c>
      <c r="AA4160">
        <v>3</v>
      </c>
      <c r="AB4160">
        <v>295</v>
      </c>
      <c r="AC4160">
        <v>103</v>
      </c>
      <c r="AD4160">
        <v>5</v>
      </c>
      <c r="AE4160">
        <v>72</v>
      </c>
      <c r="AF4160">
        <v>47</v>
      </c>
      <c r="AG4160">
        <v>49</v>
      </c>
      <c r="AH4160">
        <v>15</v>
      </c>
      <c r="AI4160">
        <v>3</v>
      </c>
      <c r="AJ4160">
        <v>10</v>
      </c>
      <c r="AK4160">
        <v>1</v>
      </c>
      <c r="AL4160">
        <v>11</v>
      </c>
      <c r="AM4160">
        <v>8</v>
      </c>
      <c r="AN4160">
        <v>0</v>
      </c>
      <c r="AO4160">
        <v>0</v>
      </c>
      <c r="AP4160">
        <v>0</v>
      </c>
      <c r="AQ4160">
        <v>0</v>
      </c>
      <c r="AR4160">
        <v>0</v>
      </c>
      <c r="AS4160">
        <v>0</v>
      </c>
      <c r="AT4160">
        <v>0</v>
      </c>
      <c r="AU4160">
        <v>0</v>
      </c>
      <c r="AV4160">
        <v>0</v>
      </c>
      <c r="AW4160">
        <v>0</v>
      </c>
      <c r="AX4160">
        <v>0</v>
      </c>
      <c r="AY4160">
        <v>0</v>
      </c>
      <c r="AZ4160">
        <v>0</v>
      </c>
      <c r="BA4160">
        <v>0</v>
      </c>
      <c r="BB4160">
        <v>0</v>
      </c>
      <c r="BC4160">
        <v>0</v>
      </c>
      <c r="BD4160">
        <v>0</v>
      </c>
      <c r="BE4160">
        <v>0</v>
      </c>
      <c r="BF4160">
        <v>0</v>
      </c>
      <c r="BG4160" s="20">
        <v>0</v>
      </c>
      <c r="BH4160" s="20">
        <v>0</v>
      </c>
      <c r="BI4160" s="20">
        <v>21</v>
      </c>
      <c r="BJ4160" s="20">
        <v>0</v>
      </c>
      <c r="BK4160" s="20">
        <v>89</v>
      </c>
      <c r="BL4160" s="20">
        <v>168</v>
      </c>
      <c r="BM4160" s="20">
        <v>162</v>
      </c>
      <c r="BN4160" s="20">
        <v>34</v>
      </c>
      <c r="BO4160" s="20">
        <v>10</v>
      </c>
      <c r="BP4160" s="20">
        <v>1347</v>
      </c>
      <c r="BQ4160" s="20">
        <v>274</v>
      </c>
      <c r="BR4160" s="20">
        <v>0</v>
      </c>
      <c r="BS4160" s="20">
        <v>36</v>
      </c>
      <c r="BT4160" s="20">
        <v>398</v>
      </c>
      <c r="BU4160" s="20">
        <v>273</v>
      </c>
      <c r="BV4160" s="20">
        <v>581</v>
      </c>
    </row>
    <row r="4161" spans="1:74" x14ac:dyDescent="0.25">
      <c r="A4161" s="20" t="s">
        <v>501</v>
      </c>
      <c r="B4161" s="20" t="s">
        <v>728</v>
      </c>
      <c r="C4161" s="20" t="s">
        <v>731</v>
      </c>
      <c r="D4161" s="1">
        <v>44493</v>
      </c>
      <c r="E4161">
        <v>66</v>
      </c>
      <c r="F4161">
        <v>1</v>
      </c>
      <c r="G4161">
        <v>0</v>
      </c>
      <c r="H4161">
        <v>1</v>
      </c>
      <c r="I4161">
        <v>1</v>
      </c>
      <c r="J4161">
        <v>12</v>
      </c>
      <c r="K4161">
        <v>3</v>
      </c>
      <c r="L4161">
        <v>6</v>
      </c>
      <c r="M4161">
        <v>0</v>
      </c>
      <c r="N4161">
        <v>16</v>
      </c>
      <c r="O4161">
        <v>0</v>
      </c>
      <c r="P4161">
        <v>5</v>
      </c>
      <c r="Q4161">
        <v>0</v>
      </c>
      <c r="R4161">
        <v>168</v>
      </c>
      <c r="S4161">
        <v>0</v>
      </c>
      <c r="T4161">
        <v>78</v>
      </c>
      <c r="U4161">
        <v>3</v>
      </c>
      <c r="V4161">
        <v>6</v>
      </c>
      <c r="W4161">
        <v>724</v>
      </c>
      <c r="X4161">
        <v>0</v>
      </c>
      <c r="Y4161">
        <v>39</v>
      </c>
      <c r="Z4161">
        <v>119</v>
      </c>
      <c r="AA4161">
        <v>27</v>
      </c>
      <c r="AB4161">
        <v>600</v>
      </c>
      <c r="AC4161">
        <v>16</v>
      </c>
      <c r="AD4161">
        <v>20</v>
      </c>
      <c r="AE4161">
        <v>112</v>
      </c>
      <c r="AF4161">
        <v>48</v>
      </c>
      <c r="AG4161">
        <v>177</v>
      </c>
      <c r="AH4161">
        <v>0</v>
      </c>
      <c r="AI4161">
        <v>1</v>
      </c>
      <c r="AJ4161">
        <v>27</v>
      </c>
      <c r="AK4161">
        <v>5</v>
      </c>
      <c r="AL4161">
        <v>9</v>
      </c>
      <c r="AM4161">
        <v>0</v>
      </c>
      <c r="AN4161">
        <v>1</v>
      </c>
      <c r="AO4161">
        <v>0</v>
      </c>
      <c r="AP4161">
        <v>0</v>
      </c>
      <c r="AQ4161">
        <v>0</v>
      </c>
      <c r="AR4161">
        <v>0</v>
      </c>
      <c r="AS4161">
        <v>0</v>
      </c>
      <c r="AT4161">
        <v>0</v>
      </c>
      <c r="AU4161">
        <v>0</v>
      </c>
      <c r="AV4161">
        <v>0</v>
      </c>
      <c r="AW4161">
        <v>0</v>
      </c>
      <c r="AX4161">
        <v>0</v>
      </c>
      <c r="AY4161">
        <v>0</v>
      </c>
      <c r="AZ4161">
        <v>0</v>
      </c>
      <c r="BA4161">
        <v>0</v>
      </c>
      <c r="BB4161">
        <v>15</v>
      </c>
      <c r="BC4161">
        <v>14</v>
      </c>
      <c r="BD4161">
        <v>0</v>
      </c>
      <c r="BE4161">
        <v>1</v>
      </c>
      <c r="BF4161">
        <v>0</v>
      </c>
      <c r="BG4161" s="20"/>
      <c r="BH4161" s="20"/>
      <c r="BI4161" s="20"/>
      <c r="BJ4161" s="20"/>
      <c r="BK4161" s="20"/>
      <c r="BL4161" s="20"/>
      <c r="BM4161" s="20"/>
      <c r="BN4161" s="20"/>
      <c r="BO4161" s="20"/>
      <c r="BP4161" s="20"/>
      <c r="BQ4161" s="20"/>
      <c r="BR4161" s="20"/>
      <c r="BS4161" s="20"/>
      <c r="BT4161" s="20"/>
      <c r="BU4161" s="20"/>
      <c r="BV4161" s="20"/>
    </row>
    <row r="4162" spans="1:74" x14ac:dyDescent="0.25">
      <c r="A4162" s="20" t="s">
        <v>501</v>
      </c>
      <c r="B4162" s="20" t="s">
        <v>728</v>
      </c>
      <c r="C4162" s="20" t="s">
        <v>731</v>
      </c>
      <c r="D4162" s="1">
        <v>44500</v>
      </c>
      <c r="E4162">
        <v>66</v>
      </c>
      <c r="F4162">
        <v>1</v>
      </c>
      <c r="G4162">
        <v>0</v>
      </c>
      <c r="H4162">
        <v>1</v>
      </c>
      <c r="I4162">
        <v>1</v>
      </c>
      <c r="J4162">
        <v>17</v>
      </c>
      <c r="K4162">
        <v>3</v>
      </c>
      <c r="L4162">
        <v>6</v>
      </c>
      <c r="M4162">
        <v>0</v>
      </c>
      <c r="N4162">
        <v>16</v>
      </c>
      <c r="O4162">
        <v>0</v>
      </c>
      <c r="P4162">
        <v>5</v>
      </c>
      <c r="Q4162">
        <v>0</v>
      </c>
      <c r="R4162">
        <v>168</v>
      </c>
      <c r="S4162">
        <v>0</v>
      </c>
      <c r="T4162">
        <v>89</v>
      </c>
      <c r="U4162">
        <v>3</v>
      </c>
      <c r="V4162">
        <v>6</v>
      </c>
      <c r="W4162">
        <v>728</v>
      </c>
      <c r="X4162">
        <v>0</v>
      </c>
      <c r="Y4162">
        <v>77</v>
      </c>
      <c r="Z4162">
        <v>119</v>
      </c>
      <c r="AA4162">
        <v>29</v>
      </c>
      <c r="AB4162">
        <v>602</v>
      </c>
      <c r="AC4162">
        <v>44</v>
      </c>
      <c r="AD4162">
        <v>20</v>
      </c>
      <c r="AE4162">
        <v>112</v>
      </c>
      <c r="AF4162">
        <v>49</v>
      </c>
      <c r="AG4162">
        <v>178</v>
      </c>
      <c r="AH4162">
        <v>0</v>
      </c>
      <c r="AI4162">
        <v>4</v>
      </c>
      <c r="AJ4162">
        <v>27</v>
      </c>
      <c r="AK4162">
        <v>4</v>
      </c>
      <c r="AL4162">
        <v>9</v>
      </c>
      <c r="AM4162">
        <v>0</v>
      </c>
      <c r="AN4162">
        <v>1</v>
      </c>
      <c r="AO4162">
        <v>0</v>
      </c>
      <c r="AP4162">
        <v>0</v>
      </c>
      <c r="AQ4162">
        <v>0</v>
      </c>
      <c r="AR4162">
        <v>0</v>
      </c>
      <c r="AS4162">
        <v>0</v>
      </c>
      <c r="AT4162">
        <v>0</v>
      </c>
      <c r="AU4162">
        <v>0</v>
      </c>
      <c r="AV4162">
        <v>0</v>
      </c>
      <c r="AW4162">
        <v>0</v>
      </c>
      <c r="AX4162">
        <v>0</v>
      </c>
      <c r="AY4162">
        <v>0</v>
      </c>
      <c r="AZ4162">
        <v>0</v>
      </c>
      <c r="BA4162">
        <v>0</v>
      </c>
      <c r="BB4162">
        <v>15</v>
      </c>
      <c r="BC4162">
        <v>14</v>
      </c>
      <c r="BD4162">
        <v>0</v>
      </c>
      <c r="BE4162">
        <v>1</v>
      </c>
      <c r="BF4162">
        <v>0</v>
      </c>
      <c r="BG4162" s="20"/>
      <c r="BH4162" s="20"/>
      <c r="BI4162" s="20"/>
      <c r="BJ4162" s="20"/>
      <c r="BK4162" s="20"/>
      <c r="BL4162" s="20"/>
      <c r="BM4162" s="20"/>
      <c r="BN4162" s="20"/>
      <c r="BO4162" s="20"/>
      <c r="BP4162" s="20"/>
      <c r="BQ4162" s="20"/>
      <c r="BR4162" s="20"/>
      <c r="BS4162" s="20"/>
      <c r="BT4162" s="20"/>
      <c r="BU4162" s="20"/>
      <c r="BV4162" s="20"/>
    </row>
    <row r="4163" spans="1:74" x14ac:dyDescent="0.25">
      <c r="A4163" s="20" t="s">
        <v>501</v>
      </c>
      <c r="B4163" s="20" t="s">
        <v>728</v>
      </c>
      <c r="C4163" s="20" t="s">
        <v>731</v>
      </c>
      <c r="D4163" s="1">
        <v>44507</v>
      </c>
      <c r="E4163">
        <v>66</v>
      </c>
      <c r="F4163">
        <v>1</v>
      </c>
      <c r="G4163">
        <v>0</v>
      </c>
      <c r="H4163">
        <v>1</v>
      </c>
      <c r="I4163">
        <v>1</v>
      </c>
      <c r="J4163">
        <v>25</v>
      </c>
      <c r="K4163">
        <v>4</v>
      </c>
      <c r="L4163">
        <v>6</v>
      </c>
      <c r="M4163">
        <v>0</v>
      </c>
      <c r="N4163">
        <v>17</v>
      </c>
      <c r="O4163">
        <v>7</v>
      </c>
      <c r="P4163">
        <v>0</v>
      </c>
      <c r="Q4163">
        <v>0</v>
      </c>
      <c r="R4163">
        <v>166</v>
      </c>
      <c r="S4163">
        <v>95</v>
      </c>
      <c r="T4163">
        <v>15</v>
      </c>
      <c r="U4163">
        <v>3</v>
      </c>
      <c r="V4163">
        <v>6</v>
      </c>
      <c r="W4163">
        <v>729</v>
      </c>
      <c r="X4163">
        <v>94</v>
      </c>
      <c r="Y4163">
        <v>14</v>
      </c>
      <c r="Z4163">
        <v>120</v>
      </c>
      <c r="AA4163">
        <v>28</v>
      </c>
      <c r="AB4163">
        <v>603</v>
      </c>
      <c r="AC4163">
        <v>82</v>
      </c>
      <c r="AD4163">
        <v>20</v>
      </c>
      <c r="AE4163">
        <v>110</v>
      </c>
      <c r="AF4163">
        <v>51</v>
      </c>
      <c r="AG4163">
        <v>181</v>
      </c>
      <c r="AH4163">
        <v>9</v>
      </c>
      <c r="AI4163">
        <v>1</v>
      </c>
      <c r="AJ4163">
        <v>26</v>
      </c>
      <c r="AK4163">
        <v>4</v>
      </c>
      <c r="AL4163">
        <v>9</v>
      </c>
      <c r="AM4163">
        <v>1</v>
      </c>
      <c r="AN4163">
        <v>0</v>
      </c>
      <c r="AO4163">
        <v>0</v>
      </c>
      <c r="AP4163">
        <v>0</v>
      </c>
      <c r="AQ4163">
        <v>0</v>
      </c>
      <c r="AR4163">
        <v>0</v>
      </c>
      <c r="AS4163">
        <v>0</v>
      </c>
      <c r="AT4163">
        <v>0</v>
      </c>
      <c r="AU4163">
        <v>0</v>
      </c>
      <c r="AV4163">
        <v>0</v>
      </c>
      <c r="AW4163">
        <v>0</v>
      </c>
      <c r="AX4163">
        <v>0</v>
      </c>
      <c r="AY4163">
        <v>0</v>
      </c>
      <c r="AZ4163">
        <v>0</v>
      </c>
      <c r="BA4163">
        <v>0</v>
      </c>
      <c r="BB4163">
        <v>0</v>
      </c>
      <c r="BC4163">
        <v>0</v>
      </c>
      <c r="BD4163">
        <v>0</v>
      </c>
      <c r="BE4163">
        <v>0</v>
      </c>
      <c r="BF4163">
        <v>0</v>
      </c>
      <c r="BG4163" s="20">
        <v>1</v>
      </c>
      <c r="BH4163" s="20">
        <v>1</v>
      </c>
      <c r="BI4163" s="20">
        <v>55</v>
      </c>
      <c r="BJ4163" s="20">
        <v>16</v>
      </c>
      <c r="BK4163" s="20">
        <v>139</v>
      </c>
      <c r="BL4163" s="20">
        <v>540</v>
      </c>
      <c r="BM4163" s="20">
        <v>402</v>
      </c>
      <c r="BN4163" s="20">
        <v>135</v>
      </c>
      <c r="BO4163" s="20">
        <v>9</v>
      </c>
      <c r="BP4163" s="20"/>
      <c r="BQ4163" s="20"/>
      <c r="BR4163" s="20"/>
      <c r="BS4163" s="20"/>
      <c r="BT4163" s="20"/>
      <c r="BU4163" s="20"/>
      <c r="BV4163" s="20"/>
    </row>
    <row r="4164" spans="1:74" x14ac:dyDescent="0.25">
      <c r="A4164" s="20" t="s">
        <v>501</v>
      </c>
      <c r="B4164" s="20" t="s">
        <v>728</v>
      </c>
      <c r="C4164" s="20" t="s">
        <v>731</v>
      </c>
      <c r="D4164" s="1">
        <v>44514</v>
      </c>
      <c r="E4164">
        <v>66</v>
      </c>
      <c r="F4164">
        <v>1</v>
      </c>
      <c r="G4164">
        <v>0</v>
      </c>
      <c r="H4164">
        <v>1</v>
      </c>
      <c r="I4164">
        <v>1</v>
      </c>
      <c r="J4164">
        <v>26</v>
      </c>
      <c r="K4164">
        <v>4</v>
      </c>
      <c r="L4164">
        <v>6</v>
      </c>
      <c r="M4164">
        <v>0</v>
      </c>
      <c r="N4164">
        <v>16</v>
      </c>
      <c r="O4164">
        <v>9</v>
      </c>
      <c r="P4164">
        <v>0</v>
      </c>
      <c r="Q4164">
        <v>0</v>
      </c>
      <c r="R4164">
        <v>165</v>
      </c>
      <c r="S4164">
        <v>98</v>
      </c>
      <c r="T4164">
        <v>15</v>
      </c>
      <c r="U4164">
        <v>3</v>
      </c>
      <c r="V4164">
        <v>5</v>
      </c>
      <c r="W4164">
        <v>729</v>
      </c>
      <c r="X4164">
        <v>103</v>
      </c>
      <c r="Y4164">
        <v>14</v>
      </c>
      <c r="Z4164">
        <v>121</v>
      </c>
      <c r="AA4164">
        <v>28</v>
      </c>
      <c r="AB4164">
        <v>598</v>
      </c>
      <c r="AC4164">
        <v>99</v>
      </c>
      <c r="AD4164">
        <v>20</v>
      </c>
      <c r="AE4164">
        <v>108</v>
      </c>
      <c r="AF4164">
        <v>50</v>
      </c>
      <c r="AG4164">
        <v>181</v>
      </c>
      <c r="AH4164">
        <v>11</v>
      </c>
      <c r="AI4164">
        <v>1</v>
      </c>
      <c r="AJ4164">
        <v>25</v>
      </c>
      <c r="AK4164">
        <v>4</v>
      </c>
      <c r="AL4164">
        <v>9</v>
      </c>
      <c r="AM4164">
        <v>1</v>
      </c>
      <c r="AN4164">
        <v>0</v>
      </c>
      <c r="AO4164">
        <v>0</v>
      </c>
      <c r="AP4164">
        <v>0</v>
      </c>
      <c r="AQ4164">
        <v>0</v>
      </c>
      <c r="AR4164">
        <v>0</v>
      </c>
      <c r="AS4164">
        <v>0</v>
      </c>
      <c r="AT4164">
        <v>0</v>
      </c>
      <c r="AU4164">
        <v>0</v>
      </c>
      <c r="AV4164">
        <v>0</v>
      </c>
      <c r="AW4164">
        <v>0</v>
      </c>
      <c r="AX4164">
        <v>0</v>
      </c>
      <c r="AY4164">
        <v>0</v>
      </c>
      <c r="AZ4164">
        <v>0</v>
      </c>
      <c r="BA4164">
        <v>0</v>
      </c>
      <c r="BB4164">
        <v>0</v>
      </c>
      <c r="BC4164">
        <v>0</v>
      </c>
      <c r="BD4164">
        <v>0</v>
      </c>
      <c r="BE4164">
        <v>0</v>
      </c>
      <c r="BF4164">
        <v>0</v>
      </c>
      <c r="BG4164" s="20">
        <v>1</v>
      </c>
      <c r="BH4164" s="20">
        <v>1</v>
      </c>
      <c r="BI4164" s="20">
        <v>55</v>
      </c>
      <c r="BJ4164" s="20">
        <v>16</v>
      </c>
      <c r="BK4164" s="20">
        <v>139</v>
      </c>
      <c r="BL4164" s="20">
        <v>541</v>
      </c>
      <c r="BM4164" s="20">
        <v>398</v>
      </c>
      <c r="BN4164" s="20">
        <v>138</v>
      </c>
      <c r="BO4164" s="20">
        <v>9</v>
      </c>
      <c r="BP4164" s="20"/>
      <c r="BQ4164" s="20"/>
      <c r="BR4164" s="20"/>
      <c r="BS4164" s="20"/>
      <c r="BT4164" s="20"/>
      <c r="BU4164" s="20"/>
      <c r="BV4164" s="20"/>
    </row>
    <row r="4165" spans="1:74" x14ac:dyDescent="0.25">
      <c r="A4165" s="20" t="s">
        <v>501</v>
      </c>
      <c r="B4165" s="20" t="s">
        <v>728</v>
      </c>
      <c r="C4165" s="20" t="s">
        <v>731</v>
      </c>
      <c r="D4165" s="1">
        <v>44521</v>
      </c>
      <c r="E4165">
        <v>66</v>
      </c>
      <c r="F4165">
        <v>1</v>
      </c>
      <c r="G4165">
        <v>0</v>
      </c>
      <c r="H4165">
        <v>1</v>
      </c>
      <c r="I4165">
        <v>1</v>
      </c>
      <c r="J4165">
        <v>27</v>
      </c>
      <c r="K4165">
        <v>4</v>
      </c>
      <c r="L4165">
        <v>6</v>
      </c>
      <c r="M4165">
        <v>0</v>
      </c>
      <c r="N4165">
        <v>16</v>
      </c>
      <c r="O4165">
        <v>9</v>
      </c>
      <c r="P4165">
        <v>0</v>
      </c>
      <c r="Q4165">
        <v>0</v>
      </c>
      <c r="R4165">
        <v>164</v>
      </c>
      <c r="S4165">
        <v>101</v>
      </c>
      <c r="T4165">
        <v>15</v>
      </c>
      <c r="U4165">
        <v>3</v>
      </c>
      <c r="V4165">
        <v>5</v>
      </c>
      <c r="W4165">
        <v>729</v>
      </c>
      <c r="X4165">
        <v>123</v>
      </c>
      <c r="Y4165">
        <v>15</v>
      </c>
      <c r="Z4165">
        <v>119</v>
      </c>
      <c r="AA4165">
        <v>28</v>
      </c>
      <c r="AB4165">
        <v>600</v>
      </c>
      <c r="AC4165">
        <v>119</v>
      </c>
      <c r="AD4165">
        <v>20</v>
      </c>
      <c r="AE4165">
        <v>108</v>
      </c>
      <c r="AF4165">
        <v>50</v>
      </c>
      <c r="AG4165">
        <v>181</v>
      </c>
      <c r="AH4165">
        <v>13</v>
      </c>
      <c r="AI4165">
        <v>1</v>
      </c>
      <c r="AJ4165">
        <v>25</v>
      </c>
      <c r="AK4165">
        <v>4</v>
      </c>
      <c r="AL4165">
        <v>9</v>
      </c>
      <c r="AM4165">
        <v>1</v>
      </c>
      <c r="AN4165">
        <v>0</v>
      </c>
      <c r="AO4165">
        <v>0</v>
      </c>
      <c r="AP4165">
        <v>0</v>
      </c>
      <c r="AQ4165">
        <v>0</v>
      </c>
      <c r="AR4165">
        <v>0</v>
      </c>
      <c r="AS4165">
        <v>0</v>
      </c>
      <c r="AT4165">
        <v>0</v>
      </c>
      <c r="AU4165">
        <v>0</v>
      </c>
      <c r="AV4165">
        <v>0</v>
      </c>
      <c r="AW4165">
        <v>0</v>
      </c>
      <c r="AX4165">
        <v>0</v>
      </c>
      <c r="AY4165">
        <v>0</v>
      </c>
      <c r="AZ4165">
        <v>0</v>
      </c>
      <c r="BA4165">
        <v>0</v>
      </c>
      <c r="BB4165">
        <v>0</v>
      </c>
      <c r="BC4165">
        <v>0</v>
      </c>
      <c r="BD4165">
        <v>0</v>
      </c>
      <c r="BE4165">
        <v>0</v>
      </c>
      <c r="BF4165">
        <v>0</v>
      </c>
      <c r="BG4165" s="20">
        <v>1</v>
      </c>
      <c r="BH4165" s="20">
        <v>1</v>
      </c>
      <c r="BI4165" s="20">
        <v>55</v>
      </c>
      <c r="BJ4165" s="20">
        <v>16</v>
      </c>
      <c r="BK4165" s="20">
        <v>138</v>
      </c>
      <c r="BL4165" s="20">
        <v>542</v>
      </c>
      <c r="BM4165" s="20">
        <v>401</v>
      </c>
      <c r="BN4165" s="20">
        <v>139</v>
      </c>
      <c r="BO4165" s="20">
        <v>9</v>
      </c>
      <c r="BP4165" s="20"/>
      <c r="BQ4165" s="20"/>
      <c r="BR4165" s="20"/>
      <c r="BS4165" s="20"/>
      <c r="BT4165" s="20"/>
      <c r="BU4165" s="20"/>
      <c r="BV4165" s="20"/>
    </row>
    <row r="4166" spans="1:74" x14ac:dyDescent="0.25">
      <c r="A4166" s="20" t="s">
        <v>501</v>
      </c>
      <c r="B4166" s="20" t="s">
        <v>728</v>
      </c>
      <c r="C4166" s="20" t="s">
        <v>731</v>
      </c>
      <c r="D4166" s="1">
        <v>44528</v>
      </c>
      <c r="E4166">
        <v>65</v>
      </c>
      <c r="F4166">
        <v>1</v>
      </c>
      <c r="G4166">
        <v>1</v>
      </c>
      <c r="H4166">
        <v>1</v>
      </c>
      <c r="I4166">
        <v>1</v>
      </c>
      <c r="J4166">
        <v>28</v>
      </c>
      <c r="K4166">
        <v>4</v>
      </c>
      <c r="L4166">
        <v>6</v>
      </c>
      <c r="M4166">
        <v>0</v>
      </c>
      <c r="N4166">
        <v>17</v>
      </c>
      <c r="O4166">
        <v>10</v>
      </c>
      <c r="P4166">
        <v>0</v>
      </c>
      <c r="Q4166">
        <v>0</v>
      </c>
      <c r="R4166">
        <v>164</v>
      </c>
      <c r="S4166">
        <v>108</v>
      </c>
      <c r="T4166">
        <v>15</v>
      </c>
      <c r="U4166">
        <v>3</v>
      </c>
      <c r="V4166">
        <v>5</v>
      </c>
      <c r="W4166">
        <v>731</v>
      </c>
      <c r="X4166">
        <v>173</v>
      </c>
      <c r="Y4166">
        <v>15</v>
      </c>
      <c r="Z4166">
        <v>117</v>
      </c>
      <c r="AA4166">
        <v>28</v>
      </c>
      <c r="AB4166">
        <v>603</v>
      </c>
      <c r="AC4166">
        <v>147</v>
      </c>
      <c r="AD4166">
        <v>20</v>
      </c>
      <c r="AE4166">
        <v>108</v>
      </c>
      <c r="AF4166">
        <v>50</v>
      </c>
      <c r="AG4166">
        <v>182</v>
      </c>
      <c r="AH4166">
        <v>15</v>
      </c>
      <c r="AI4166">
        <v>1</v>
      </c>
      <c r="AJ4166">
        <v>24</v>
      </c>
      <c r="AK4166">
        <v>4</v>
      </c>
      <c r="AL4166">
        <v>9</v>
      </c>
      <c r="AM4166">
        <v>6</v>
      </c>
      <c r="AN4166">
        <v>0</v>
      </c>
      <c r="AO4166">
        <v>0</v>
      </c>
      <c r="AP4166">
        <v>0</v>
      </c>
      <c r="AQ4166">
        <v>0</v>
      </c>
      <c r="AR4166">
        <v>0</v>
      </c>
      <c r="AS4166">
        <v>0</v>
      </c>
      <c r="AT4166">
        <v>0</v>
      </c>
      <c r="AU4166">
        <v>0</v>
      </c>
      <c r="AV4166">
        <v>0</v>
      </c>
      <c r="AW4166">
        <v>0</v>
      </c>
      <c r="AX4166">
        <v>0</v>
      </c>
      <c r="AY4166">
        <v>0</v>
      </c>
      <c r="AZ4166">
        <v>0</v>
      </c>
      <c r="BA4166">
        <v>0</v>
      </c>
      <c r="BB4166">
        <v>0</v>
      </c>
      <c r="BC4166">
        <v>0</v>
      </c>
      <c r="BD4166">
        <v>0</v>
      </c>
      <c r="BE4166">
        <v>0</v>
      </c>
      <c r="BF4166">
        <v>0</v>
      </c>
      <c r="BG4166" s="20">
        <v>1</v>
      </c>
      <c r="BH4166" s="20">
        <v>1</v>
      </c>
      <c r="BI4166" s="20">
        <v>54</v>
      </c>
      <c r="BJ4166" s="20">
        <v>16</v>
      </c>
      <c r="BK4166" s="20">
        <v>138</v>
      </c>
      <c r="BL4166" s="20">
        <v>545</v>
      </c>
      <c r="BM4166" s="20">
        <v>405</v>
      </c>
      <c r="BN4166" s="20">
        <v>141</v>
      </c>
      <c r="BO4166" s="20">
        <v>9</v>
      </c>
      <c r="BP4166" s="20"/>
      <c r="BQ4166" s="20"/>
      <c r="BR4166" s="20"/>
      <c r="BS4166" s="20"/>
      <c r="BT4166" s="20"/>
      <c r="BU4166" s="20"/>
      <c r="BV4166" s="20"/>
    </row>
    <row r="4167" spans="1:74" x14ac:dyDescent="0.25">
      <c r="A4167" s="20" t="s">
        <v>501</v>
      </c>
      <c r="B4167" s="20" t="s">
        <v>728</v>
      </c>
      <c r="C4167" s="20" t="s">
        <v>731</v>
      </c>
      <c r="D4167" s="1">
        <v>44535</v>
      </c>
      <c r="E4167">
        <v>65</v>
      </c>
      <c r="F4167">
        <v>1</v>
      </c>
      <c r="G4167">
        <v>1</v>
      </c>
      <c r="H4167">
        <v>1</v>
      </c>
      <c r="I4167">
        <v>1</v>
      </c>
      <c r="J4167">
        <v>30</v>
      </c>
      <c r="K4167">
        <v>4</v>
      </c>
      <c r="L4167">
        <v>6</v>
      </c>
      <c r="M4167">
        <v>0</v>
      </c>
      <c r="N4167">
        <v>18</v>
      </c>
      <c r="O4167">
        <v>12</v>
      </c>
      <c r="P4167">
        <v>0</v>
      </c>
      <c r="Q4167">
        <v>0</v>
      </c>
      <c r="R4167">
        <v>163</v>
      </c>
      <c r="S4167">
        <v>111</v>
      </c>
      <c r="T4167">
        <v>15</v>
      </c>
      <c r="U4167">
        <v>3</v>
      </c>
      <c r="V4167">
        <v>5</v>
      </c>
      <c r="W4167">
        <v>731</v>
      </c>
      <c r="X4167">
        <v>199</v>
      </c>
      <c r="Y4167">
        <v>15</v>
      </c>
      <c r="Z4167">
        <v>115</v>
      </c>
      <c r="AA4167">
        <v>28</v>
      </c>
      <c r="AB4167">
        <v>605</v>
      </c>
      <c r="AC4167">
        <v>159</v>
      </c>
      <c r="AD4167">
        <v>20</v>
      </c>
      <c r="AE4167">
        <v>108</v>
      </c>
      <c r="AF4167">
        <v>52</v>
      </c>
      <c r="AG4167">
        <v>186</v>
      </c>
      <c r="AH4167">
        <v>15</v>
      </c>
      <c r="AI4167">
        <v>1</v>
      </c>
      <c r="AJ4167">
        <v>25</v>
      </c>
      <c r="AK4167">
        <v>4</v>
      </c>
      <c r="AL4167">
        <v>9</v>
      </c>
      <c r="AM4167">
        <v>7</v>
      </c>
      <c r="AN4167">
        <v>0</v>
      </c>
      <c r="AO4167">
        <v>0</v>
      </c>
      <c r="AP4167">
        <v>0</v>
      </c>
      <c r="AQ4167">
        <v>0</v>
      </c>
      <c r="AR4167">
        <v>0</v>
      </c>
      <c r="AS4167">
        <v>0</v>
      </c>
      <c r="AT4167">
        <v>0</v>
      </c>
      <c r="AU4167">
        <v>0</v>
      </c>
      <c r="AV4167">
        <v>0</v>
      </c>
      <c r="AW4167">
        <v>0</v>
      </c>
      <c r="AX4167">
        <v>0</v>
      </c>
      <c r="AY4167">
        <v>0</v>
      </c>
      <c r="AZ4167">
        <v>0</v>
      </c>
      <c r="BA4167">
        <v>0</v>
      </c>
      <c r="BB4167">
        <v>0</v>
      </c>
      <c r="BC4167">
        <v>0</v>
      </c>
      <c r="BD4167">
        <v>0</v>
      </c>
      <c r="BE4167">
        <v>0</v>
      </c>
      <c r="BF4167">
        <v>0</v>
      </c>
      <c r="BG4167" s="20">
        <v>1</v>
      </c>
      <c r="BH4167" s="20">
        <v>1</v>
      </c>
      <c r="BI4167" s="20">
        <v>54</v>
      </c>
      <c r="BJ4167" s="20">
        <v>17</v>
      </c>
      <c r="BK4167" s="20">
        <v>137</v>
      </c>
      <c r="BL4167" s="20">
        <v>547</v>
      </c>
      <c r="BM4167" s="20">
        <v>405</v>
      </c>
      <c r="BN4167" s="20">
        <v>144</v>
      </c>
      <c r="BO4167" s="20">
        <v>9</v>
      </c>
      <c r="BP4167" s="20"/>
      <c r="BQ4167" s="20"/>
      <c r="BR4167" s="20"/>
      <c r="BS4167" s="20"/>
      <c r="BT4167" s="20"/>
      <c r="BU4167" s="20"/>
      <c r="BV4167" s="20"/>
    </row>
    <row r="4168" spans="1:74" x14ac:dyDescent="0.25">
      <c r="A4168" s="20" t="s">
        <v>501</v>
      </c>
      <c r="B4168" s="20" t="s">
        <v>728</v>
      </c>
      <c r="C4168" s="20" t="s">
        <v>731</v>
      </c>
      <c r="D4168" s="1">
        <v>44542</v>
      </c>
      <c r="E4168">
        <v>65</v>
      </c>
      <c r="F4168">
        <v>1</v>
      </c>
      <c r="G4168">
        <v>1</v>
      </c>
      <c r="H4168">
        <v>1</v>
      </c>
      <c r="I4168">
        <v>1</v>
      </c>
      <c r="J4168">
        <v>31</v>
      </c>
      <c r="K4168">
        <v>4</v>
      </c>
      <c r="L4168">
        <v>6</v>
      </c>
      <c r="M4168">
        <v>0</v>
      </c>
      <c r="N4168">
        <v>18</v>
      </c>
      <c r="O4168">
        <v>13</v>
      </c>
      <c r="P4168">
        <v>0</v>
      </c>
      <c r="Q4168">
        <v>0</v>
      </c>
      <c r="R4168">
        <v>162</v>
      </c>
      <c r="S4168">
        <v>115</v>
      </c>
      <c r="T4168">
        <v>14</v>
      </c>
      <c r="U4168">
        <v>3</v>
      </c>
      <c r="V4168">
        <v>5</v>
      </c>
      <c r="W4168">
        <v>727</v>
      </c>
      <c r="X4168">
        <v>253</v>
      </c>
      <c r="Y4168">
        <v>15</v>
      </c>
      <c r="Z4168">
        <v>112</v>
      </c>
      <c r="AA4168">
        <v>27</v>
      </c>
      <c r="AB4168">
        <v>608</v>
      </c>
      <c r="AC4168">
        <v>194</v>
      </c>
      <c r="AD4168">
        <v>20</v>
      </c>
      <c r="AE4168">
        <v>108</v>
      </c>
      <c r="AF4168">
        <v>53</v>
      </c>
      <c r="AG4168">
        <v>188</v>
      </c>
      <c r="AH4168">
        <v>27</v>
      </c>
      <c r="AI4168">
        <v>1</v>
      </c>
      <c r="AJ4168">
        <v>25</v>
      </c>
      <c r="AK4168">
        <v>6</v>
      </c>
      <c r="AL4168">
        <v>9</v>
      </c>
      <c r="AM4168">
        <v>7</v>
      </c>
      <c r="AN4168">
        <v>0</v>
      </c>
      <c r="AO4168">
        <v>0</v>
      </c>
      <c r="AP4168">
        <v>0</v>
      </c>
      <c r="AQ4168">
        <v>0</v>
      </c>
      <c r="AR4168">
        <v>0</v>
      </c>
      <c r="AS4168">
        <v>0</v>
      </c>
      <c r="AT4168">
        <v>0</v>
      </c>
      <c r="AU4168">
        <v>0</v>
      </c>
      <c r="AV4168">
        <v>0</v>
      </c>
      <c r="AW4168">
        <v>0</v>
      </c>
      <c r="AX4168">
        <v>0</v>
      </c>
      <c r="AY4168">
        <v>0</v>
      </c>
      <c r="AZ4168">
        <v>0</v>
      </c>
      <c r="BA4168">
        <v>0</v>
      </c>
      <c r="BB4168">
        <v>0</v>
      </c>
      <c r="BC4168">
        <v>0</v>
      </c>
      <c r="BD4168">
        <v>0</v>
      </c>
      <c r="BE4168">
        <v>0</v>
      </c>
      <c r="BF4168">
        <v>0</v>
      </c>
      <c r="BG4168" s="20">
        <v>1</v>
      </c>
      <c r="BH4168" s="20">
        <v>1</v>
      </c>
      <c r="BI4168" s="20">
        <v>54</v>
      </c>
      <c r="BJ4168" s="20">
        <v>17</v>
      </c>
      <c r="BK4168" s="20">
        <v>138</v>
      </c>
      <c r="BL4168" s="20">
        <v>549</v>
      </c>
      <c r="BM4168" s="20">
        <v>406</v>
      </c>
      <c r="BN4168" s="20">
        <v>146</v>
      </c>
      <c r="BO4168" s="20">
        <v>9</v>
      </c>
      <c r="BP4168" s="20"/>
      <c r="BQ4168" s="20"/>
      <c r="BR4168" s="20"/>
      <c r="BS4168" s="20"/>
      <c r="BT4168" s="20"/>
      <c r="BU4168" s="20"/>
      <c r="BV4168" s="20"/>
    </row>
    <row r="4169" spans="1:74" x14ac:dyDescent="0.25">
      <c r="A4169" s="20" t="s">
        <v>501</v>
      </c>
      <c r="B4169" s="20" t="s">
        <v>728</v>
      </c>
      <c r="C4169" s="20" t="s">
        <v>731</v>
      </c>
      <c r="D4169" s="1">
        <v>44549</v>
      </c>
      <c r="E4169">
        <v>66</v>
      </c>
      <c r="F4169">
        <v>1</v>
      </c>
      <c r="G4169">
        <v>1</v>
      </c>
      <c r="H4169">
        <v>1</v>
      </c>
      <c r="I4169">
        <v>1</v>
      </c>
      <c r="J4169">
        <v>32</v>
      </c>
      <c r="K4169">
        <v>4</v>
      </c>
      <c r="L4169">
        <v>6</v>
      </c>
      <c r="M4169">
        <v>0</v>
      </c>
      <c r="N4169">
        <v>18</v>
      </c>
      <c r="O4169">
        <v>16</v>
      </c>
      <c r="P4169">
        <v>0</v>
      </c>
      <c r="Q4169">
        <v>0</v>
      </c>
      <c r="R4169">
        <v>163</v>
      </c>
      <c r="S4169">
        <v>117</v>
      </c>
      <c r="T4169">
        <v>14</v>
      </c>
      <c r="U4169">
        <v>3</v>
      </c>
      <c r="V4169">
        <v>6</v>
      </c>
      <c r="W4169">
        <v>727</v>
      </c>
      <c r="X4169">
        <v>329</v>
      </c>
      <c r="Y4169">
        <v>15</v>
      </c>
      <c r="Z4169">
        <v>112</v>
      </c>
      <c r="AA4169">
        <v>27</v>
      </c>
      <c r="AB4169">
        <v>607</v>
      </c>
      <c r="AC4169">
        <v>235</v>
      </c>
      <c r="AD4169">
        <v>19</v>
      </c>
      <c r="AE4169">
        <v>108</v>
      </c>
      <c r="AF4169">
        <v>52</v>
      </c>
      <c r="AG4169">
        <v>190</v>
      </c>
      <c r="AH4169">
        <v>74</v>
      </c>
      <c r="AI4169">
        <v>1</v>
      </c>
      <c r="AJ4169">
        <v>25</v>
      </c>
      <c r="AK4169">
        <v>7</v>
      </c>
      <c r="AL4169">
        <v>8</v>
      </c>
      <c r="AM4169">
        <v>6</v>
      </c>
      <c r="AN4169">
        <v>0</v>
      </c>
      <c r="AO4169">
        <v>0</v>
      </c>
      <c r="AP4169">
        <v>0</v>
      </c>
      <c r="AQ4169">
        <v>0</v>
      </c>
      <c r="AR4169">
        <v>0</v>
      </c>
      <c r="AS4169">
        <v>0</v>
      </c>
      <c r="AT4169">
        <v>0</v>
      </c>
      <c r="AU4169">
        <v>0</v>
      </c>
      <c r="AV4169">
        <v>0</v>
      </c>
      <c r="AW4169">
        <v>0</v>
      </c>
      <c r="AX4169">
        <v>0</v>
      </c>
      <c r="AY4169">
        <v>0</v>
      </c>
      <c r="AZ4169">
        <v>0</v>
      </c>
      <c r="BA4169">
        <v>0</v>
      </c>
      <c r="BB4169">
        <v>0</v>
      </c>
      <c r="BC4169">
        <v>0</v>
      </c>
      <c r="BD4169">
        <v>0</v>
      </c>
      <c r="BE4169">
        <v>0</v>
      </c>
      <c r="BF4169">
        <v>0</v>
      </c>
      <c r="BG4169" s="20">
        <v>1</v>
      </c>
      <c r="BH4169" s="20">
        <v>1</v>
      </c>
      <c r="BI4169" s="20">
        <v>55</v>
      </c>
      <c r="BJ4169" s="20">
        <v>17</v>
      </c>
      <c r="BK4169" s="20">
        <v>138</v>
      </c>
      <c r="BL4169" s="20">
        <v>551</v>
      </c>
      <c r="BM4169" s="20">
        <v>412</v>
      </c>
      <c r="BN4169" s="20">
        <v>147</v>
      </c>
      <c r="BO4169" s="20">
        <v>8</v>
      </c>
      <c r="BP4169" s="20">
        <v>3690</v>
      </c>
      <c r="BQ4169" s="20">
        <v>905</v>
      </c>
      <c r="BR4169" s="20">
        <v>0</v>
      </c>
      <c r="BS4169" s="20">
        <v>40</v>
      </c>
      <c r="BT4169" s="20">
        <v>1013</v>
      </c>
      <c r="BU4169" s="20">
        <v>264</v>
      </c>
      <c r="BV4169" s="20">
        <v>2224</v>
      </c>
    </row>
    <row r="4170" spans="1:74" x14ac:dyDescent="0.25">
      <c r="A4170" s="20" t="s">
        <v>501</v>
      </c>
      <c r="B4170" s="20" t="s">
        <v>728</v>
      </c>
      <c r="C4170" s="20" t="s">
        <v>731</v>
      </c>
      <c r="D4170" s="1">
        <v>44558</v>
      </c>
      <c r="E4170">
        <v>66</v>
      </c>
      <c r="F4170">
        <v>1</v>
      </c>
      <c r="G4170">
        <v>1</v>
      </c>
      <c r="H4170">
        <v>1</v>
      </c>
      <c r="I4170">
        <v>1</v>
      </c>
      <c r="J4170">
        <v>38</v>
      </c>
      <c r="K4170">
        <v>4</v>
      </c>
      <c r="L4170">
        <v>6</v>
      </c>
      <c r="M4170">
        <v>0</v>
      </c>
      <c r="N4170">
        <v>18</v>
      </c>
      <c r="O4170">
        <v>16</v>
      </c>
      <c r="P4170">
        <v>0</v>
      </c>
      <c r="Q4170">
        <v>0</v>
      </c>
      <c r="R4170">
        <v>163</v>
      </c>
      <c r="S4170">
        <v>119</v>
      </c>
      <c r="T4170">
        <v>14</v>
      </c>
      <c r="U4170">
        <v>3</v>
      </c>
      <c r="V4170">
        <v>6</v>
      </c>
      <c r="W4170">
        <v>731</v>
      </c>
      <c r="X4170">
        <v>367</v>
      </c>
      <c r="Y4170">
        <v>15</v>
      </c>
      <c r="Z4170">
        <v>115</v>
      </c>
      <c r="AA4170">
        <v>26</v>
      </c>
      <c r="AB4170">
        <v>606</v>
      </c>
      <c r="AC4170">
        <v>258</v>
      </c>
      <c r="AD4170">
        <v>18</v>
      </c>
      <c r="AE4170">
        <v>107</v>
      </c>
      <c r="AF4170">
        <v>52</v>
      </c>
      <c r="AG4170">
        <v>191</v>
      </c>
      <c r="AH4170">
        <v>83</v>
      </c>
      <c r="AI4170">
        <v>1</v>
      </c>
      <c r="AJ4170">
        <v>25</v>
      </c>
      <c r="AK4170">
        <v>7</v>
      </c>
      <c r="AL4170">
        <v>8</v>
      </c>
      <c r="AM4170">
        <v>6</v>
      </c>
      <c r="AN4170">
        <v>0</v>
      </c>
      <c r="AO4170">
        <v>0</v>
      </c>
      <c r="AP4170">
        <v>0</v>
      </c>
      <c r="AQ4170">
        <v>0</v>
      </c>
      <c r="AR4170">
        <v>0</v>
      </c>
      <c r="AS4170">
        <v>0</v>
      </c>
      <c r="AT4170">
        <v>0</v>
      </c>
      <c r="AU4170">
        <v>0</v>
      </c>
      <c r="AV4170">
        <v>0</v>
      </c>
      <c r="AW4170">
        <v>0</v>
      </c>
      <c r="AX4170">
        <v>0</v>
      </c>
      <c r="AY4170">
        <v>0</v>
      </c>
      <c r="AZ4170">
        <v>0</v>
      </c>
      <c r="BA4170">
        <v>0</v>
      </c>
      <c r="BB4170">
        <v>0</v>
      </c>
      <c r="BC4170">
        <v>0</v>
      </c>
      <c r="BD4170">
        <v>0</v>
      </c>
      <c r="BE4170">
        <v>0</v>
      </c>
      <c r="BF4170">
        <v>0</v>
      </c>
      <c r="BG4170" s="20">
        <v>1</v>
      </c>
      <c r="BH4170" s="20">
        <v>1</v>
      </c>
      <c r="BI4170" s="20">
        <v>55</v>
      </c>
      <c r="BJ4170" s="20">
        <v>17</v>
      </c>
      <c r="BK4170" s="20">
        <v>138</v>
      </c>
      <c r="BL4170" s="20">
        <v>554</v>
      </c>
      <c r="BM4170" s="20">
        <v>414</v>
      </c>
      <c r="BN4170" s="20">
        <v>147</v>
      </c>
      <c r="BO4170" s="20">
        <v>8</v>
      </c>
      <c r="BP4170" s="20">
        <v>3705</v>
      </c>
      <c r="BQ4170" s="20">
        <v>1189</v>
      </c>
      <c r="BR4170" s="20">
        <v>0</v>
      </c>
      <c r="BS4170" s="20">
        <v>40</v>
      </c>
      <c r="BT4170" s="20">
        <v>1008</v>
      </c>
      <c r="BU4170" s="20">
        <v>272</v>
      </c>
      <c r="BV4170" s="20">
        <v>2232</v>
      </c>
    </row>
    <row r="4171" spans="1:74" x14ac:dyDescent="0.25">
      <c r="A4171" s="20" t="s">
        <v>501</v>
      </c>
      <c r="B4171" s="20" t="s">
        <v>728</v>
      </c>
      <c r="C4171" s="20" t="s">
        <v>731</v>
      </c>
      <c r="D4171" s="1">
        <v>44564</v>
      </c>
      <c r="E4171">
        <v>66</v>
      </c>
      <c r="F4171">
        <v>1</v>
      </c>
      <c r="G4171">
        <v>1</v>
      </c>
      <c r="H4171">
        <v>1</v>
      </c>
      <c r="I4171">
        <v>1</v>
      </c>
      <c r="J4171">
        <v>41</v>
      </c>
      <c r="K4171">
        <v>4</v>
      </c>
      <c r="L4171">
        <v>5</v>
      </c>
      <c r="M4171">
        <v>0</v>
      </c>
      <c r="N4171">
        <v>18</v>
      </c>
      <c r="O4171">
        <v>16</v>
      </c>
      <c r="P4171">
        <v>0</v>
      </c>
      <c r="Q4171">
        <v>0</v>
      </c>
      <c r="R4171">
        <v>165</v>
      </c>
      <c r="S4171">
        <v>119</v>
      </c>
      <c r="T4171">
        <v>14</v>
      </c>
      <c r="U4171">
        <v>3</v>
      </c>
      <c r="V4171">
        <v>6</v>
      </c>
      <c r="W4171">
        <v>731</v>
      </c>
      <c r="X4171">
        <v>378</v>
      </c>
      <c r="Y4171">
        <v>15</v>
      </c>
      <c r="Z4171">
        <v>113</v>
      </c>
      <c r="AA4171">
        <v>26</v>
      </c>
      <c r="AB4171">
        <v>610</v>
      </c>
      <c r="AC4171">
        <v>269</v>
      </c>
      <c r="AD4171">
        <v>18</v>
      </c>
      <c r="AE4171">
        <v>107</v>
      </c>
      <c r="AF4171">
        <v>52</v>
      </c>
      <c r="AG4171">
        <v>192</v>
      </c>
      <c r="AH4171">
        <v>86</v>
      </c>
      <c r="AI4171">
        <v>1</v>
      </c>
      <c r="AJ4171">
        <v>24</v>
      </c>
      <c r="AK4171">
        <v>6</v>
      </c>
      <c r="AL4171">
        <v>8</v>
      </c>
      <c r="AM4171">
        <v>6</v>
      </c>
      <c r="AN4171">
        <v>0</v>
      </c>
      <c r="AO4171">
        <v>0</v>
      </c>
      <c r="AP4171">
        <v>0</v>
      </c>
      <c r="AQ4171">
        <v>0</v>
      </c>
      <c r="AR4171">
        <v>0</v>
      </c>
      <c r="AS4171">
        <v>0</v>
      </c>
      <c r="AT4171">
        <v>0</v>
      </c>
      <c r="AU4171">
        <v>0</v>
      </c>
      <c r="AV4171">
        <v>0</v>
      </c>
      <c r="AW4171">
        <v>0</v>
      </c>
      <c r="AX4171">
        <v>0</v>
      </c>
      <c r="AY4171">
        <v>0</v>
      </c>
      <c r="AZ4171">
        <v>0</v>
      </c>
      <c r="BA4171">
        <v>0</v>
      </c>
      <c r="BB4171">
        <v>0</v>
      </c>
      <c r="BC4171">
        <v>0</v>
      </c>
      <c r="BD4171">
        <v>0</v>
      </c>
      <c r="BE4171">
        <v>0</v>
      </c>
      <c r="BF4171">
        <v>0</v>
      </c>
      <c r="BG4171" s="20">
        <v>1</v>
      </c>
      <c r="BH4171" s="20">
        <v>1</v>
      </c>
      <c r="BI4171" s="20">
        <v>55</v>
      </c>
      <c r="BJ4171" s="20">
        <v>17</v>
      </c>
      <c r="BK4171" s="20">
        <v>140</v>
      </c>
      <c r="BL4171" s="20">
        <v>554</v>
      </c>
      <c r="BM4171" s="20">
        <v>419</v>
      </c>
      <c r="BN4171" s="20">
        <v>147</v>
      </c>
      <c r="BO4171" s="20">
        <v>8</v>
      </c>
      <c r="BP4171" s="20">
        <v>3718</v>
      </c>
      <c r="BQ4171" s="20">
        <v>1256</v>
      </c>
      <c r="BR4171" s="20">
        <v>0</v>
      </c>
      <c r="BS4171" s="20">
        <v>40</v>
      </c>
      <c r="BT4171" s="20">
        <v>1006</v>
      </c>
      <c r="BU4171" s="20">
        <v>277</v>
      </c>
      <c r="BV4171" s="20">
        <v>2245</v>
      </c>
    </row>
    <row r="4172" spans="1:74" x14ac:dyDescent="0.25">
      <c r="A4172" s="20" t="s">
        <v>501</v>
      </c>
      <c r="B4172" s="20" t="s">
        <v>728</v>
      </c>
      <c r="C4172" s="20" t="s">
        <v>731</v>
      </c>
      <c r="D4172" s="1">
        <v>44570</v>
      </c>
      <c r="E4172">
        <v>66</v>
      </c>
      <c r="F4172">
        <v>1</v>
      </c>
      <c r="G4172">
        <v>1</v>
      </c>
      <c r="H4172">
        <v>1</v>
      </c>
      <c r="I4172">
        <v>1</v>
      </c>
      <c r="J4172">
        <v>41</v>
      </c>
      <c r="K4172">
        <v>4</v>
      </c>
      <c r="L4172">
        <v>5</v>
      </c>
      <c r="M4172">
        <v>0</v>
      </c>
      <c r="N4172">
        <v>18</v>
      </c>
      <c r="O4172">
        <v>16</v>
      </c>
      <c r="P4172">
        <v>0</v>
      </c>
      <c r="Q4172">
        <v>0</v>
      </c>
      <c r="R4172">
        <v>164</v>
      </c>
      <c r="S4172">
        <v>119</v>
      </c>
      <c r="T4172">
        <v>14</v>
      </c>
      <c r="U4172">
        <v>3</v>
      </c>
      <c r="V4172">
        <v>6</v>
      </c>
      <c r="W4172">
        <v>730</v>
      </c>
      <c r="X4172">
        <v>392</v>
      </c>
      <c r="Y4172">
        <v>15</v>
      </c>
      <c r="Z4172">
        <v>112</v>
      </c>
      <c r="AA4172">
        <v>28</v>
      </c>
      <c r="AB4172">
        <v>612</v>
      </c>
      <c r="AC4172">
        <v>280</v>
      </c>
      <c r="AD4172">
        <v>18</v>
      </c>
      <c r="AE4172">
        <v>105</v>
      </c>
      <c r="AF4172">
        <v>54</v>
      </c>
      <c r="AG4172">
        <v>193</v>
      </c>
      <c r="AH4172">
        <v>93</v>
      </c>
      <c r="AI4172">
        <v>1</v>
      </c>
      <c r="AJ4172">
        <v>24</v>
      </c>
      <c r="AK4172">
        <v>6</v>
      </c>
      <c r="AL4172">
        <v>8</v>
      </c>
      <c r="AM4172">
        <v>6</v>
      </c>
      <c r="AN4172">
        <v>0</v>
      </c>
      <c r="AO4172">
        <v>0</v>
      </c>
      <c r="AP4172">
        <v>0</v>
      </c>
      <c r="AQ4172">
        <v>0</v>
      </c>
      <c r="AR4172">
        <v>0</v>
      </c>
      <c r="AS4172">
        <v>0</v>
      </c>
      <c r="AT4172">
        <v>0</v>
      </c>
      <c r="AU4172">
        <v>0</v>
      </c>
      <c r="AV4172">
        <v>0</v>
      </c>
      <c r="AW4172">
        <v>0</v>
      </c>
      <c r="AX4172">
        <v>0</v>
      </c>
      <c r="AY4172">
        <v>0</v>
      </c>
      <c r="AZ4172">
        <v>0</v>
      </c>
      <c r="BA4172">
        <v>0</v>
      </c>
      <c r="BB4172">
        <v>0</v>
      </c>
      <c r="BC4172">
        <v>0</v>
      </c>
      <c r="BD4172">
        <v>0</v>
      </c>
      <c r="BE4172">
        <v>0</v>
      </c>
      <c r="BF4172">
        <v>0</v>
      </c>
      <c r="BG4172" s="20">
        <v>1</v>
      </c>
      <c r="BH4172" s="20">
        <v>1</v>
      </c>
      <c r="BI4172" s="20">
        <v>55</v>
      </c>
      <c r="BJ4172" s="20">
        <v>17</v>
      </c>
      <c r="BK4172" s="20">
        <v>139</v>
      </c>
      <c r="BL4172" s="20">
        <v>554</v>
      </c>
      <c r="BM4172" s="20">
        <v>422</v>
      </c>
      <c r="BN4172" s="20">
        <v>148</v>
      </c>
      <c r="BO4172" s="20">
        <v>8</v>
      </c>
      <c r="BP4172" s="20">
        <v>3727</v>
      </c>
      <c r="BQ4172" s="20">
        <v>1348</v>
      </c>
      <c r="BR4172" s="20">
        <v>0</v>
      </c>
      <c r="BS4172" s="20">
        <v>40</v>
      </c>
      <c r="BT4172" s="20">
        <v>1002</v>
      </c>
      <c r="BU4172" s="20">
        <v>275</v>
      </c>
      <c r="BV4172" s="20">
        <v>2262</v>
      </c>
    </row>
    <row r="4173" spans="1:74" x14ac:dyDescent="0.25">
      <c r="A4173" s="20" t="s">
        <v>501</v>
      </c>
      <c r="B4173" s="20" t="s">
        <v>728</v>
      </c>
      <c r="C4173" s="20" t="s">
        <v>731</v>
      </c>
      <c r="D4173" s="1">
        <v>44578</v>
      </c>
      <c r="E4173">
        <v>66</v>
      </c>
      <c r="F4173">
        <v>1</v>
      </c>
      <c r="G4173">
        <v>1</v>
      </c>
      <c r="H4173">
        <v>1</v>
      </c>
      <c r="I4173">
        <v>1</v>
      </c>
      <c r="J4173">
        <v>41</v>
      </c>
      <c r="K4173">
        <v>4</v>
      </c>
      <c r="L4173">
        <v>5</v>
      </c>
      <c r="M4173">
        <v>0</v>
      </c>
      <c r="N4173">
        <v>18</v>
      </c>
      <c r="O4173">
        <v>16</v>
      </c>
      <c r="P4173">
        <v>0</v>
      </c>
      <c r="Q4173">
        <v>0</v>
      </c>
      <c r="R4173">
        <v>165</v>
      </c>
      <c r="S4173">
        <v>120</v>
      </c>
      <c r="T4173">
        <v>14</v>
      </c>
      <c r="U4173">
        <v>4</v>
      </c>
      <c r="V4173">
        <v>6</v>
      </c>
      <c r="W4173">
        <v>733</v>
      </c>
      <c r="X4173">
        <v>401</v>
      </c>
      <c r="Y4173">
        <v>15</v>
      </c>
      <c r="Z4173">
        <v>110</v>
      </c>
      <c r="AA4173">
        <v>29</v>
      </c>
      <c r="AB4173">
        <v>613</v>
      </c>
      <c r="AC4173">
        <v>287</v>
      </c>
      <c r="AD4173">
        <v>18</v>
      </c>
      <c r="AE4173">
        <v>105</v>
      </c>
      <c r="AF4173">
        <v>55</v>
      </c>
      <c r="AG4173">
        <v>195</v>
      </c>
      <c r="AH4173">
        <v>97</v>
      </c>
      <c r="AI4173">
        <v>1</v>
      </c>
      <c r="AJ4173">
        <v>24</v>
      </c>
      <c r="AK4173">
        <v>6</v>
      </c>
      <c r="AL4173">
        <v>8</v>
      </c>
      <c r="AM4173">
        <v>6</v>
      </c>
      <c r="AN4173">
        <v>0</v>
      </c>
      <c r="AO4173">
        <v>0</v>
      </c>
      <c r="AP4173">
        <v>0</v>
      </c>
      <c r="AQ4173">
        <v>0</v>
      </c>
      <c r="AR4173">
        <v>0</v>
      </c>
      <c r="AS4173">
        <v>0</v>
      </c>
      <c r="AT4173">
        <v>0</v>
      </c>
      <c r="AU4173">
        <v>0</v>
      </c>
      <c r="AV4173">
        <v>0</v>
      </c>
      <c r="AW4173">
        <v>0</v>
      </c>
      <c r="AX4173">
        <v>0</v>
      </c>
      <c r="AY4173">
        <v>0</v>
      </c>
      <c r="AZ4173">
        <v>0</v>
      </c>
      <c r="BA4173">
        <v>0</v>
      </c>
      <c r="BB4173">
        <v>0</v>
      </c>
      <c r="BC4173">
        <v>0</v>
      </c>
      <c r="BD4173">
        <v>0</v>
      </c>
      <c r="BE4173">
        <v>0</v>
      </c>
      <c r="BF4173">
        <v>0</v>
      </c>
      <c r="BG4173" s="20">
        <v>1</v>
      </c>
      <c r="BH4173" s="20">
        <v>1</v>
      </c>
      <c r="BI4173" s="20">
        <v>55</v>
      </c>
      <c r="BJ4173" s="20">
        <v>17</v>
      </c>
      <c r="BK4173" s="20">
        <v>139</v>
      </c>
      <c r="BL4173" s="20">
        <v>558</v>
      </c>
      <c r="BM4173" s="20">
        <v>424</v>
      </c>
      <c r="BN4173" s="20">
        <v>148</v>
      </c>
      <c r="BO4173" s="20">
        <v>8</v>
      </c>
      <c r="BP4173" s="20">
        <v>3742</v>
      </c>
      <c r="BQ4173" s="20">
        <v>1409</v>
      </c>
      <c r="BR4173" s="20">
        <v>0</v>
      </c>
      <c r="BS4173" s="20">
        <v>40</v>
      </c>
      <c r="BT4173" s="20">
        <v>997</v>
      </c>
      <c r="BU4173" s="20">
        <v>275</v>
      </c>
      <c r="BV4173" s="20">
        <v>2281</v>
      </c>
    </row>
    <row r="4174" spans="1:74" x14ac:dyDescent="0.25">
      <c r="A4174" s="20" t="s">
        <v>501</v>
      </c>
      <c r="B4174" s="20" t="s">
        <v>728</v>
      </c>
      <c r="C4174" s="20" t="s">
        <v>731</v>
      </c>
      <c r="D4174" s="1">
        <v>44585</v>
      </c>
      <c r="E4174">
        <v>66</v>
      </c>
      <c r="F4174">
        <v>1</v>
      </c>
      <c r="G4174">
        <v>1</v>
      </c>
      <c r="H4174">
        <v>1</v>
      </c>
      <c r="I4174">
        <v>1</v>
      </c>
      <c r="J4174">
        <v>42</v>
      </c>
      <c r="K4174">
        <v>4</v>
      </c>
      <c r="L4174">
        <v>5</v>
      </c>
      <c r="M4174">
        <v>0</v>
      </c>
      <c r="N4174">
        <v>18</v>
      </c>
      <c r="O4174">
        <v>16</v>
      </c>
      <c r="P4174">
        <v>0</v>
      </c>
      <c r="Q4174">
        <v>0</v>
      </c>
      <c r="R4174">
        <v>165</v>
      </c>
      <c r="S4174">
        <v>120</v>
      </c>
      <c r="T4174">
        <v>14</v>
      </c>
      <c r="U4174">
        <v>4</v>
      </c>
      <c r="V4174">
        <v>6</v>
      </c>
      <c r="W4174">
        <v>733</v>
      </c>
      <c r="X4174">
        <v>401</v>
      </c>
      <c r="Y4174">
        <v>15</v>
      </c>
      <c r="Z4174">
        <v>110</v>
      </c>
      <c r="AA4174">
        <v>30</v>
      </c>
      <c r="AB4174">
        <v>612</v>
      </c>
      <c r="AC4174">
        <v>286</v>
      </c>
      <c r="AD4174">
        <v>18</v>
      </c>
      <c r="AE4174">
        <v>106</v>
      </c>
      <c r="AF4174">
        <v>54</v>
      </c>
      <c r="AG4174">
        <v>194</v>
      </c>
      <c r="AH4174">
        <v>96</v>
      </c>
      <c r="AI4174">
        <v>1</v>
      </c>
      <c r="AJ4174">
        <v>25</v>
      </c>
      <c r="AK4174">
        <v>6</v>
      </c>
      <c r="AL4174">
        <v>8</v>
      </c>
      <c r="AM4174">
        <v>6</v>
      </c>
      <c r="AN4174">
        <v>0</v>
      </c>
      <c r="AO4174">
        <v>0</v>
      </c>
      <c r="AP4174">
        <v>0</v>
      </c>
      <c r="AQ4174">
        <v>0</v>
      </c>
      <c r="AR4174">
        <v>0</v>
      </c>
      <c r="AS4174">
        <v>0</v>
      </c>
      <c r="AT4174">
        <v>0</v>
      </c>
      <c r="AU4174">
        <v>0</v>
      </c>
      <c r="AV4174">
        <v>0</v>
      </c>
      <c r="AW4174">
        <v>0</v>
      </c>
      <c r="AX4174">
        <v>0</v>
      </c>
      <c r="AY4174">
        <v>0</v>
      </c>
      <c r="AZ4174">
        <v>0</v>
      </c>
      <c r="BA4174">
        <v>0</v>
      </c>
      <c r="BB4174">
        <v>0</v>
      </c>
      <c r="BC4174">
        <v>0</v>
      </c>
      <c r="BD4174">
        <v>0</v>
      </c>
      <c r="BE4174">
        <v>0</v>
      </c>
      <c r="BF4174">
        <v>0</v>
      </c>
      <c r="BG4174" s="20">
        <v>1</v>
      </c>
      <c r="BH4174" s="20">
        <v>1</v>
      </c>
      <c r="BI4174" s="20">
        <v>56</v>
      </c>
      <c r="BJ4174" s="20">
        <v>17</v>
      </c>
      <c r="BK4174" s="20">
        <v>139</v>
      </c>
      <c r="BL4174" s="20">
        <v>557</v>
      </c>
      <c r="BM4174" s="20">
        <v>423</v>
      </c>
      <c r="BN4174" s="20">
        <v>146</v>
      </c>
      <c r="BO4174" s="20">
        <v>8</v>
      </c>
      <c r="BP4174" s="20">
        <v>3740</v>
      </c>
      <c r="BQ4174" s="20">
        <v>1421</v>
      </c>
      <c r="BR4174" s="20">
        <v>0</v>
      </c>
      <c r="BS4174" s="20">
        <v>40</v>
      </c>
      <c r="BT4174" s="20">
        <v>987</v>
      </c>
      <c r="BU4174" s="20">
        <v>275</v>
      </c>
      <c r="BV4174" s="20">
        <v>2283</v>
      </c>
    </row>
    <row r="4175" spans="1:74" x14ac:dyDescent="0.25">
      <c r="A4175" s="20" t="s">
        <v>501</v>
      </c>
      <c r="B4175" s="20" t="s">
        <v>728</v>
      </c>
      <c r="C4175" s="20" t="s">
        <v>731</v>
      </c>
      <c r="D4175" s="1">
        <v>44593</v>
      </c>
      <c r="E4175">
        <v>65</v>
      </c>
      <c r="F4175">
        <v>1</v>
      </c>
      <c r="G4175">
        <v>1</v>
      </c>
      <c r="H4175">
        <v>1</v>
      </c>
      <c r="I4175">
        <v>1</v>
      </c>
      <c r="J4175">
        <v>42</v>
      </c>
      <c r="K4175">
        <v>4</v>
      </c>
      <c r="L4175">
        <v>4</v>
      </c>
      <c r="M4175">
        <v>0</v>
      </c>
      <c r="N4175">
        <v>18</v>
      </c>
      <c r="O4175">
        <v>17</v>
      </c>
      <c r="P4175">
        <v>0</v>
      </c>
      <c r="Q4175">
        <v>0</v>
      </c>
      <c r="R4175">
        <v>165</v>
      </c>
      <c r="S4175">
        <v>122</v>
      </c>
      <c r="T4175">
        <v>14</v>
      </c>
      <c r="U4175">
        <v>4</v>
      </c>
      <c r="V4175">
        <v>6</v>
      </c>
      <c r="W4175">
        <v>738</v>
      </c>
      <c r="X4175">
        <v>409</v>
      </c>
      <c r="Y4175">
        <v>14</v>
      </c>
      <c r="Z4175">
        <v>113</v>
      </c>
      <c r="AA4175">
        <v>32</v>
      </c>
      <c r="AB4175">
        <v>615</v>
      </c>
      <c r="AC4175">
        <v>295</v>
      </c>
      <c r="AD4175">
        <v>18</v>
      </c>
      <c r="AE4175">
        <v>106</v>
      </c>
      <c r="AF4175">
        <v>54</v>
      </c>
      <c r="AG4175">
        <v>195</v>
      </c>
      <c r="AH4175">
        <v>98</v>
      </c>
      <c r="AI4175">
        <v>1</v>
      </c>
      <c r="AJ4175">
        <v>25</v>
      </c>
      <c r="AK4175">
        <v>6</v>
      </c>
      <c r="AL4175">
        <v>8</v>
      </c>
      <c r="AM4175">
        <v>6</v>
      </c>
      <c r="AN4175">
        <v>0</v>
      </c>
      <c r="AO4175">
        <v>0</v>
      </c>
      <c r="AP4175">
        <v>0</v>
      </c>
      <c r="AQ4175">
        <v>0</v>
      </c>
      <c r="AR4175">
        <v>0</v>
      </c>
      <c r="AS4175">
        <v>0</v>
      </c>
      <c r="AT4175">
        <v>0</v>
      </c>
      <c r="AU4175">
        <v>0</v>
      </c>
      <c r="AV4175">
        <v>0</v>
      </c>
      <c r="AW4175">
        <v>0</v>
      </c>
      <c r="AX4175">
        <v>0</v>
      </c>
      <c r="AY4175">
        <v>0</v>
      </c>
      <c r="AZ4175">
        <v>0</v>
      </c>
      <c r="BA4175">
        <v>0</v>
      </c>
      <c r="BB4175">
        <v>0</v>
      </c>
      <c r="BC4175">
        <v>0</v>
      </c>
      <c r="BD4175">
        <v>0</v>
      </c>
      <c r="BE4175">
        <v>0</v>
      </c>
      <c r="BF4175">
        <v>0</v>
      </c>
      <c r="BG4175" s="20">
        <v>1</v>
      </c>
      <c r="BH4175" s="20">
        <v>1</v>
      </c>
      <c r="BI4175" s="20">
        <v>56</v>
      </c>
      <c r="BJ4175" s="20">
        <v>17</v>
      </c>
      <c r="BK4175" s="20">
        <v>139</v>
      </c>
      <c r="BL4175" s="20">
        <v>559</v>
      </c>
      <c r="BM4175" s="20">
        <v>427</v>
      </c>
      <c r="BN4175" s="20">
        <v>146</v>
      </c>
      <c r="BO4175" s="20">
        <v>8</v>
      </c>
      <c r="BP4175" s="20">
        <v>3744</v>
      </c>
      <c r="BQ4175" s="20">
        <v>1462</v>
      </c>
      <c r="BR4175" s="20">
        <v>0</v>
      </c>
      <c r="BS4175" s="20">
        <v>39</v>
      </c>
      <c r="BT4175" s="20">
        <v>981</v>
      </c>
      <c r="BU4175" s="20">
        <v>273</v>
      </c>
      <c r="BV4175" s="20">
        <v>2299</v>
      </c>
    </row>
    <row r="4176" spans="1:74" x14ac:dyDescent="0.25">
      <c r="A4176" s="20" t="s">
        <v>501</v>
      </c>
      <c r="B4176" s="20" t="s">
        <v>728</v>
      </c>
      <c r="C4176" s="20" t="s">
        <v>731</v>
      </c>
      <c r="D4176" s="1">
        <v>44599</v>
      </c>
      <c r="E4176">
        <v>66</v>
      </c>
      <c r="F4176">
        <v>1</v>
      </c>
      <c r="G4176">
        <v>1</v>
      </c>
      <c r="H4176">
        <v>1</v>
      </c>
      <c r="I4176">
        <v>1</v>
      </c>
      <c r="J4176">
        <v>44</v>
      </c>
      <c r="K4176">
        <v>4</v>
      </c>
      <c r="L4176">
        <v>4</v>
      </c>
      <c r="M4176">
        <v>0</v>
      </c>
      <c r="N4176">
        <v>18</v>
      </c>
      <c r="O4176">
        <v>17</v>
      </c>
      <c r="P4176">
        <v>0</v>
      </c>
      <c r="Q4176">
        <v>0</v>
      </c>
      <c r="R4176">
        <v>167</v>
      </c>
      <c r="S4176">
        <v>124</v>
      </c>
      <c r="T4176">
        <v>14</v>
      </c>
      <c r="U4176">
        <v>4</v>
      </c>
      <c r="V4176">
        <v>6</v>
      </c>
      <c r="W4176">
        <v>738</v>
      </c>
      <c r="X4176">
        <v>409</v>
      </c>
      <c r="Y4176">
        <v>14</v>
      </c>
      <c r="Z4176">
        <v>111</v>
      </c>
      <c r="AA4176">
        <v>33</v>
      </c>
      <c r="AB4176">
        <v>613</v>
      </c>
      <c r="AC4176">
        <v>297</v>
      </c>
      <c r="AD4176">
        <v>18</v>
      </c>
      <c r="AE4176">
        <v>106</v>
      </c>
      <c r="AF4176">
        <v>53</v>
      </c>
      <c r="AG4176">
        <v>196</v>
      </c>
      <c r="AH4176">
        <v>100</v>
      </c>
      <c r="AI4176">
        <v>1</v>
      </c>
      <c r="AJ4176">
        <v>26</v>
      </c>
      <c r="AK4176">
        <v>6</v>
      </c>
      <c r="AL4176">
        <v>8</v>
      </c>
      <c r="AM4176">
        <v>6</v>
      </c>
      <c r="AN4176">
        <v>0</v>
      </c>
      <c r="AO4176">
        <v>0</v>
      </c>
      <c r="AP4176">
        <v>0</v>
      </c>
      <c r="AQ4176">
        <v>0</v>
      </c>
      <c r="AR4176">
        <v>0</v>
      </c>
      <c r="AS4176">
        <v>0</v>
      </c>
      <c r="AT4176">
        <v>0</v>
      </c>
      <c r="AU4176">
        <v>0</v>
      </c>
      <c r="AV4176">
        <v>0</v>
      </c>
      <c r="AW4176">
        <v>0</v>
      </c>
      <c r="AX4176">
        <v>0</v>
      </c>
      <c r="AY4176">
        <v>0</v>
      </c>
      <c r="AZ4176">
        <v>0</v>
      </c>
      <c r="BA4176">
        <v>0</v>
      </c>
      <c r="BB4176">
        <v>0</v>
      </c>
      <c r="BC4176">
        <v>0</v>
      </c>
      <c r="BD4176">
        <v>0</v>
      </c>
      <c r="BE4176">
        <v>0</v>
      </c>
      <c r="BF4176">
        <v>0</v>
      </c>
      <c r="BG4176" s="20">
        <v>1</v>
      </c>
      <c r="BH4176" s="20">
        <v>1</v>
      </c>
      <c r="BI4176" s="20">
        <v>57</v>
      </c>
      <c r="BJ4176" s="20">
        <v>17</v>
      </c>
      <c r="BK4176" s="20">
        <v>141</v>
      </c>
      <c r="BL4176" s="20">
        <v>559</v>
      </c>
      <c r="BM4176" s="20">
        <v>426</v>
      </c>
      <c r="BN4176" s="20">
        <v>146</v>
      </c>
      <c r="BO4176" s="20">
        <v>8</v>
      </c>
      <c r="BP4176" s="20">
        <v>3747</v>
      </c>
      <c r="BQ4176" s="20">
        <v>1480</v>
      </c>
      <c r="BR4176" s="20">
        <v>0</v>
      </c>
      <c r="BS4176" s="20">
        <v>39</v>
      </c>
      <c r="BT4176" s="20">
        <v>981</v>
      </c>
      <c r="BU4176" s="20">
        <v>275</v>
      </c>
      <c r="BV4176" s="20">
        <v>2301</v>
      </c>
    </row>
    <row r="4177" spans="1:74" x14ac:dyDescent="0.25">
      <c r="A4177" s="20" t="s">
        <v>501</v>
      </c>
      <c r="B4177" s="20" t="s">
        <v>728</v>
      </c>
      <c r="C4177" s="20" t="s">
        <v>731</v>
      </c>
      <c r="D4177" s="1">
        <v>44606</v>
      </c>
      <c r="E4177">
        <v>67</v>
      </c>
      <c r="F4177">
        <v>1</v>
      </c>
      <c r="G4177">
        <v>1</v>
      </c>
      <c r="H4177">
        <v>1</v>
      </c>
      <c r="I4177">
        <v>1</v>
      </c>
      <c r="J4177">
        <v>45</v>
      </c>
      <c r="K4177">
        <v>4</v>
      </c>
      <c r="L4177">
        <v>3</v>
      </c>
      <c r="M4177">
        <v>0</v>
      </c>
      <c r="N4177">
        <v>18</v>
      </c>
      <c r="O4177">
        <v>17</v>
      </c>
      <c r="P4177">
        <v>0</v>
      </c>
      <c r="Q4177">
        <v>0</v>
      </c>
      <c r="R4177">
        <v>167</v>
      </c>
      <c r="S4177">
        <v>125</v>
      </c>
      <c r="T4177">
        <v>14</v>
      </c>
      <c r="U4177">
        <v>4</v>
      </c>
      <c r="V4177">
        <v>6</v>
      </c>
      <c r="W4177">
        <v>738</v>
      </c>
      <c r="X4177">
        <v>408</v>
      </c>
      <c r="Y4177">
        <v>13</v>
      </c>
      <c r="Z4177">
        <v>110</v>
      </c>
      <c r="AA4177">
        <v>34</v>
      </c>
      <c r="AB4177">
        <v>617</v>
      </c>
      <c r="AC4177">
        <v>299</v>
      </c>
      <c r="AD4177">
        <v>18</v>
      </c>
      <c r="AE4177">
        <v>106</v>
      </c>
      <c r="AF4177">
        <v>55</v>
      </c>
      <c r="AG4177">
        <v>199</v>
      </c>
      <c r="AH4177">
        <v>102</v>
      </c>
      <c r="AI4177">
        <v>1</v>
      </c>
      <c r="AJ4177">
        <v>27</v>
      </c>
      <c r="AK4177">
        <v>6</v>
      </c>
      <c r="AL4177">
        <v>8</v>
      </c>
      <c r="AM4177">
        <v>6</v>
      </c>
      <c r="AN4177">
        <v>0</v>
      </c>
      <c r="AO4177">
        <v>0</v>
      </c>
      <c r="AP4177">
        <v>0</v>
      </c>
      <c r="AQ4177">
        <v>0</v>
      </c>
      <c r="AR4177">
        <v>0</v>
      </c>
      <c r="AS4177">
        <v>0</v>
      </c>
      <c r="AT4177">
        <v>0</v>
      </c>
      <c r="AU4177">
        <v>0</v>
      </c>
      <c r="AV4177">
        <v>0</v>
      </c>
      <c r="AW4177">
        <v>0</v>
      </c>
      <c r="AX4177">
        <v>0</v>
      </c>
      <c r="AY4177">
        <v>0</v>
      </c>
      <c r="AZ4177">
        <v>0</v>
      </c>
      <c r="BA4177">
        <v>0</v>
      </c>
      <c r="BB4177">
        <v>0</v>
      </c>
      <c r="BC4177">
        <v>0</v>
      </c>
      <c r="BD4177">
        <v>0</v>
      </c>
      <c r="BE4177">
        <v>0</v>
      </c>
      <c r="BF4177">
        <v>0</v>
      </c>
      <c r="BG4177" s="20">
        <v>1</v>
      </c>
      <c r="BH4177" s="20">
        <v>1</v>
      </c>
      <c r="BI4177" s="20">
        <v>58</v>
      </c>
      <c r="BJ4177" s="20">
        <v>17</v>
      </c>
      <c r="BK4177" s="20">
        <v>141</v>
      </c>
      <c r="BL4177" s="20">
        <v>561</v>
      </c>
      <c r="BM4177" s="20">
        <v>428</v>
      </c>
      <c r="BN4177" s="20">
        <v>148</v>
      </c>
      <c r="BO4177" s="20">
        <v>8</v>
      </c>
      <c r="BP4177" s="20">
        <v>3756</v>
      </c>
      <c r="BQ4177" s="20">
        <v>1501</v>
      </c>
      <c r="BR4177" s="20">
        <v>0</v>
      </c>
      <c r="BS4177" s="20">
        <v>39</v>
      </c>
      <c r="BT4177" s="20">
        <v>980</v>
      </c>
      <c r="BU4177" s="20">
        <v>284</v>
      </c>
      <c r="BV4177" s="20">
        <v>2302</v>
      </c>
    </row>
    <row r="4178" spans="1:74" x14ac:dyDescent="0.25">
      <c r="A4178" s="20" t="s">
        <v>501</v>
      </c>
      <c r="B4178" s="20" t="s">
        <v>504</v>
      </c>
      <c r="C4178" s="20" t="s">
        <v>732</v>
      </c>
      <c r="D4178" s="1">
        <v>44493</v>
      </c>
      <c r="E4178">
        <v>70</v>
      </c>
      <c r="F4178">
        <v>9</v>
      </c>
      <c r="G4178">
        <v>1</v>
      </c>
      <c r="H4178">
        <v>0</v>
      </c>
      <c r="I4178">
        <v>0</v>
      </c>
      <c r="J4178">
        <v>16</v>
      </c>
      <c r="K4178">
        <v>0</v>
      </c>
      <c r="L4178">
        <v>2</v>
      </c>
      <c r="M4178">
        <v>0</v>
      </c>
      <c r="N4178">
        <v>0</v>
      </c>
      <c r="O4178">
        <v>0</v>
      </c>
      <c r="P4178">
        <v>0</v>
      </c>
      <c r="Q4178">
        <v>0</v>
      </c>
      <c r="R4178">
        <v>485</v>
      </c>
      <c r="S4178">
        <v>0</v>
      </c>
      <c r="T4178">
        <v>269</v>
      </c>
      <c r="U4178">
        <v>14</v>
      </c>
      <c r="V4178">
        <v>6</v>
      </c>
      <c r="W4178">
        <v>533</v>
      </c>
      <c r="X4178">
        <v>0</v>
      </c>
      <c r="Y4178">
        <v>49</v>
      </c>
      <c r="Z4178">
        <v>78</v>
      </c>
      <c r="AA4178">
        <v>15</v>
      </c>
      <c r="AB4178">
        <v>537</v>
      </c>
      <c r="AC4178">
        <v>60</v>
      </c>
      <c r="AD4178">
        <v>22</v>
      </c>
      <c r="AE4178">
        <v>37</v>
      </c>
      <c r="AF4178">
        <v>8</v>
      </c>
      <c r="AG4178">
        <v>70</v>
      </c>
      <c r="AH4178">
        <v>0</v>
      </c>
      <c r="AI4178">
        <v>1</v>
      </c>
      <c r="AJ4178">
        <v>13</v>
      </c>
      <c r="AK4178">
        <v>1</v>
      </c>
      <c r="AL4178">
        <v>77</v>
      </c>
      <c r="AM4178">
        <v>0</v>
      </c>
      <c r="AN4178">
        <v>4</v>
      </c>
      <c r="AO4178">
        <v>1</v>
      </c>
      <c r="AP4178">
        <v>0</v>
      </c>
      <c r="AQ4178">
        <v>0</v>
      </c>
      <c r="AR4178">
        <v>0</v>
      </c>
      <c r="AS4178">
        <v>0</v>
      </c>
      <c r="AT4178">
        <v>0</v>
      </c>
      <c r="AU4178">
        <v>0</v>
      </c>
      <c r="AV4178">
        <v>0</v>
      </c>
      <c r="AW4178">
        <v>0</v>
      </c>
      <c r="AX4178">
        <v>0</v>
      </c>
      <c r="AY4178">
        <v>0</v>
      </c>
      <c r="AZ4178">
        <v>0</v>
      </c>
      <c r="BA4178">
        <v>0</v>
      </c>
      <c r="BB4178">
        <v>22</v>
      </c>
      <c r="BC4178">
        <v>11</v>
      </c>
      <c r="BD4178">
        <v>0</v>
      </c>
      <c r="BE4178">
        <v>2</v>
      </c>
      <c r="BF4178">
        <v>2</v>
      </c>
      <c r="BG4178" s="20"/>
      <c r="BH4178" s="20"/>
      <c r="BI4178" s="20"/>
      <c r="BJ4178" s="20"/>
      <c r="BK4178" s="20"/>
      <c r="BL4178" s="20"/>
      <c r="BM4178" s="20"/>
      <c r="BN4178" s="20"/>
      <c r="BO4178" s="20"/>
      <c r="BP4178" s="20"/>
      <c r="BQ4178" s="20"/>
      <c r="BR4178" s="20"/>
      <c r="BS4178" s="20"/>
      <c r="BT4178" s="20"/>
      <c r="BU4178" s="20"/>
      <c r="BV4178" s="20"/>
    </row>
    <row r="4179" spans="1:74" x14ac:dyDescent="0.25">
      <c r="A4179" s="20" t="s">
        <v>501</v>
      </c>
      <c r="B4179" s="20" t="s">
        <v>504</v>
      </c>
      <c r="C4179" s="20" t="s">
        <v>732</v>
      </c>
      <c r="D4179" s="1">
        <v>44500</v>
      </c>
      <c r="E4179">
        <v>70</v>
      </c>
      <c r="F4179">
        <v>9</v>
      </c>
      <c r="G4179">
        <v>1</v>
      </c>
      <c r="H4179">
        <v>0</v>
      </c>
      <c r="I4179">
        <v>0</v>
      </c>
      <c r="J4179">
        <v>25</v>
      </c>
      <c r="K4179">
        <v>0</v>
      </c>
      <c r="L4179">
        <v>2</v>
      </c>
      <c r="M4179">
        <v>0</v>
      </c>
      <c r="N4179">
        <v>0</v>
      </c>
      <c r="O4179">
        <v>0</v>
      </c>
      <c r="P4179">
        <v>0</v>
      </c>
      <c r="Q4179">
        <v>0</v>
      </c>
      <c r="R4179">
        <v>484</v>
      </c>
      <c r="S4179">
        <v>0</v>
      </c>
      <c r="T4179">
        <v>324</v>
      </c>
      <c r="U4179">
        <v>14</v>
      </c>
      <c r="V4179">
        <v>6</v>
      </c>
      <c r="W4179">
        <v>532</v>
      </c>
      <c r="X4179">
        <v>0</v>
      </c>
      <c r="Y4179">
        <v>85</v>
      </c>
      <c r="Z4179">
        <v>78</v>
      </c>
      <c r="AA4179">
        <v>16</v>
      </c>
      <c r="AB4179">
        <v>538</v>
      </c>
      <c r="AC4179">
        <v>112</v>
      </c>
      <c r="AD4179">
        <v>22</v>
      </c>
      <c r="AE4179">
        <v>37</v>
      </c>
      <c r="AF4179">
        <v>8</v>
      </c>
      <c r="AG4179">
        <v>71</v>
      </c>
      <c r="AH4179">
        <v>0</v>
      </c>
      <c r="AI4179">
        <v>1</v>
      </c>
      <c r="AJ4179">
        <v>13</v>
      </c>
      <c r="AK4179">
        <v>1</v>
      </c>
      <c r="AL4179">
        <v>78</v>
      </c>
      <c r="AM4179">
        <v>0</v>
      </c>
      <c r="AN4179">
        <v>4</v>
      </c>
      <c r="AO4179">
        <v>1</v>
      </c>
      <c r="AP4179">
        <v>0</v>
      </c>
      <c r="AQ4179">
        <v>0</v>
      </c>
      <c r="AR4179">
        <v>0</v>
      </c>
      <c r="AS4179">
        <v>0</v>
      </c>
      <c r="AT4179">
        <v>0</v>
      </c>
      <c r="AU4179">
        <v>0</v>
      </c>
      <c r="AV4179">
        <v>0</v>
      </c>
      <c r="AW4179">
        <v>0</v>
      </c>
      <c r="AX4179">
        <v>0</v>
      </c>
      <c r="AY4179">
        <v>0</v>
      </c>
      <c r="AZ4179">
        <v>0</v>
      </c>
      <c r="BA4179">
        <v>0</v>
      </c>
      <c r="BB4179">
        <v>22</v>
      </c>
      <c r="BC4179">
        <v>11</v>
      </c>
      <c r="BD4179">
        <v>0</v>
      </c>
      <c r="BE4179">
        <v>2</v>
      </c>
      <c r="BF4179">
        <v>2</v>
      </c>
      <c r="BG4179" s="20"/>
      <c r="BH4179" s="20"/>
      <c r="BI4179" s="20"/>
      <c r="BJ4179" s="20"/>
      <c r="BK4179" s="20"/>
      <c r="BL4179" s="20"/>
      <c r="BM4179" s="20"/>
      <c r="BN4179" s="20"/>
      <c r="BO4179" s="20"/>
      <c r="BP4179" s="20"/>
      <c r="BQ4179" s="20"/>
      <c r="BR4179" s="20"/>
      <c r="BS4179" s="20"/>
      <c r="BT4179" s="20"/>
      <c r="BU4179" s="20"/>
      <c r="BV4179" s="20"/>
    </row>
    <row r="4180" spans="1:74" x14ac:dyDescent="0.25">
      <c r="A4180" s="20" t="s">
        <v>501</v>
      </c>
      <c r="B4180" s="20" t="s">
        <v>504</v>
      </c>
      <c r="C4180" s="20" t="s">
        <v>732</v>
      </c>
      <c r="D4180" s="1">
        <v>44507</v>
      </c>
      <c r="E4180">
        <v>70</v>
      </c>
      <c r="F4180">
        <v>9</v>
      </c>
      <c r="G4180">
        <v>2</v>
      </c>
      <c r="H4180">
        <v>0</v>
      </c>
      <c r="I4180">
        <v>0</v>
      </c>
      <c r="J4180">
        <v>31</v>
      </c>
      <c r="K4180">
        <v>0</v>
      </c>
      <c r="L4180">
        <v>2</v>
      </c>
      <c r="M4180">
        <v>0</v>
      </c>
      <c r="N4180">
        <v>0</v>
      </c>
      <c r="O4180">
        <v>0</v>
      </c>
      <c r="P4180">
        <v>0</v>
      </c>
      <c r="Q4180">
        <v>0</v>
      </c>
      <c r="R4180">
        <v>483</v>
      </c>
      <c r="S4180">
        <v>361</v>
      </c>
      <c r="T4180">
        <v>22</v>
      </c>
      <c r="U4180">
        <v>14</v>
      </c>
      <c r="V4180">
        <v>6</v>
      </c>
      <c r="W4180">
        <v>532</v>
      </c>
      <c r="X4180">
        <v>143</v>
      </c>
      <c r="Y4180">
        <v>11</v>
      </c>
      <c r="Z4180">
        <v>79</v>
      </c>
      <c r="AA4180">
        <v>16</v>
      </c>
      <c r="AB4180">
        <v>539</v>
      </c>
      <c r="AC4180">
        <v>163</v>
      </c>
      <c r="AD4180">
        <v>22</v>
      </c>
      <c r="AE4180">
        <v>37</v>
      </c>
      <c r="AF4180">
        <v>8</v>
      </c>
      <c r="AG4180">
        <v>72</v>
      </c>
      <c r="AH4180">
        <v>3</v>
      </c>
      <c r="AI4180">
        <v>2</v>
      </c>
      <c r="AJ4180">
        <v>13</v>
      </c>
      <c r="AK4180">
        <v>1</v>
      </c>
      <c r="AL4180">
        <v>78</v>
      </c>
      <c r="AM4180">
        <v>7</v>
      </c>
      <c r="AN4180">
        <v>2</v>
      </c>
      <c r="AO4180">
        <v>1</v>
      </c>
      <c r="AP4180">
        <v>0</v>
      </c>
      <c r="AQ4180">
        <v>0</v>
      </c>
      <c r="AR4180">
        <v>0</v>
      </c>
      <c r="AS4180">
        <v>0</v>
      </c>
      <c r="AT4180">
        <v>0</v>
      </c>
      <c r="AU4180">
        <v>0</v>
      </c>
      <c r="AV4180">
        <v>0</v>
      </c>
      <c r="AW4180">
        <v>0</v>
      </c>
      <c r="AX4180">
        <v>0</v>
      </c>
      <c r="AY4180">
        <v>0</v>
      </c>
      <c r="AZ4180">
        <v>0</v>
      </c>
      <c r="BA4180">
        <v>0</v>
      </c>
      <c r="BB4180">
        <v>0</v>
      </c>
      <c r="BC4180">
        <v>0</v>
      </c>
      <c r="BD4180">
        <v>0</v>
      </c>
      <c r="BE4180">
        <v>0</v>
      </c>
      <c r="BF4180">
        <v>0</v>
      </c>
      <c r="BG4180" s="20">
        <v>9</v>
      </c>
      <c r="BH4180" s="20">
        <v>0</v>
      </c>
      <c r="BI4180" s="20">
        <v>66</v>
      </c>
      <c r="BJ4180" s="20">
        <v>0</v>
      </c>
      <c r="BK4180" s="20">
        <v>439</v>
      </c>
      <c r="BL4180" s="20">
        <v>411</v>
      </c>
      <c r="BM4180" s="20">
        <v>465</v>
      </c>
      <c r="BN4180" s="20">
        <v>49</v>
      </c>
      <c r="BO4180" s="20">
        <v>74</v>
      </c>
      <c r="BP4180" s="20"/>
      <c r="BQ4180" s="20"/>
      <c r="BR4180" s="20"/>
      <c r="BS4180" s="20"/>
      <c r="BT4180" s="20"/>
      <c r="BU4180" s="20"/>
      <c r="BV4180" s="20"/>
    </row>
    <row r="4181" spans="1:74" x14ac:dyDescent="0.25">
      <c r="A4181" s="20" t="s">
        <v>501</v>
      </c>
      <c r="B4181" s="20" t="s">
        <v>504</v>
      </c>
      <c r="C4181" s="20" t="s">
        <v>732</v>
      </c>
      <c r="D4181" s="1">
        <v>44514</v>
      </c>
      <c r="E4181">
        <v>70</v>
      </c>
      <c r="F4181">
        <v>9</v>
      </c>
      <c r="G4181">
        <v>2</v>
      </c>
      <c r="H4181">
        <v>0</v>
      </c>
      <c r="I4181">
        <v>0</v>
      </c>
      <c r="J4181">
        <v>35</v>
      </c>
      <c r="K4181">
        <v>0</v>
      </c>
      <c r="L4181">
        <v>2</v>
      </c>
      <c r="M4181">
        <v>0</v>
      </c>
      <c r="N4181">
        <v>0</v>
      </c>
      <c r="O4181">
        <v>0</v>
      </c>
      <c r="P4181">
        <v>0</v>
      </c>
      <c r="Q4181">
        <v>0</v>
      </c>
      <c r="R4181">
        <v>479</v>
      </c>
      <c r="S4181">
        <v>377</v>
      </c>
      <c r="T4181">
        <v>22</v>
      </c>
      <c r="U4181">
        <v>14</v>
      </c>
      <c r="V4181">
        <v>6</v>
      </c>
      <c r="W4181">
        <v>533</v>
      </c>
      <c r="X4181">
        <v>175</v>
      </c>
      <c r="Y4181">
        <v>11</v>
      </c>
      <c r="Z4181">
        <v>79</v>
      </c>
      <c r="AA4181">
        <v>15</v>
      </c>
      <c r="AB4181">
        <v>539</v>
      </c>
      <c r="AC4181">
        <v>201</v>
      </c>
      <c r="AD4181">
        <v>22</v>
      </c>
      <c r="AE4181">
        <v>37</v>
      </c>
      <c r="AF4181">
        <v>8</v>
      </c>
      <c r="AG4181">
        <v>71</v>
      </c>
      <c r="AH4181">
        <v>5</v>
      </c>
      <c r="AI4181">
        <v>2</v>
      </c>
      <c r="AJ4181">
        <v>12</v>
      </c>
      <c r="AK4181">
        <v>1</v>
      </c>
      <c r="AL4181">
        <v>83</v>
      </c>
      <c r="AM4181">
        <v>16</v>
      </c>
      <c r="AN4181">
        <v>2</v>
      </c>
      <c r="AO4181">
        <v>1</v>
      </c>
      <c r="AP4181">
        <v>0</v>
      </c>
      <c r="AQ4181">
        <v>0</v>
      </c>
      <c r="AR4181">
        <v>0</v>
      </c>
      <c r="AS4181">
        <v>0</v>
      </c>
      <c r="AT4181">
        <v>0</v>
      </c>
      <c r="AU4181">
        <v>0</v>
      </c>
      <c r="AV4181">
        <v>0</v>
      </c>
      <c r="AW4181">
        <v>0</v>
      </c>
      <c r="AX4181">
        <v>0</v>
      </c>
      <c r="AY4181">
        <v>0</v>
      </c>
      <c r="AZ4181">
        <v>0</v>
      </c>
      <c r="BA4181">
        <v>0</v>
      </c>
      <c r="BB4181">
        <v>0</v>
      </c>
      <c r="BC4181">
        <v>0</v>
      </c>
      <c r="BD4181">
        <v>0</v>
      </c>
      <c r="BE4181">
        <v>0</v>
      </c>
      <c r="BF4181">
        <v>0</v>
      </c>
      <c r="BG4181" s="20">
        <v>9</v>
      </c>
      <c r="BH4181" s="20">
        <v>0</v>
      </c>
      <c r="BI4181" s="20">
        <v>66</v>
      </c>
      <c r="BJ4181" s="20">
        <v>0</v>
      </c>
      <c r="BK4181" s="20">
        <v>435</v>
      </c>
      <c r="BL4181" s="20">
        <v>412</v>
      </c>
      <c r="BM4181" s="20">
        <v>465</v>
      </c>
      <c r="BN4181" s="20">
        <v>51</v>
      </c>
      <c r="BO4181" s="20">
        <v>79</v>
      </c>
      <c r="BP4181" s="20"/>
      <c r="BQ4181" s="20"/>
      <c r="BR4181" s="20"/>
      <c r="BS4181" s="20"/>
      <c r="BT4181" s="20"/>
      <c r="BU4181" s="20"/>
      <c r="BV4181" s="20"/>
    </row>
    <row r="4182" spans="1:74" x14ac:dyDescent="0.25">
      <c r="A4182" s="20" t="s">
        <v>501</v>
      </c>
      <c r="B4182" s="20" t="s">
        <v>504</v>
      </c>
      <c r="C4182" s="20" t="s">
        <v>732</v>
      </c>
      <c r="D4182" s="1">
        <v>44521</v>
      </c>
      <c r="E4182">
        <v>70</v>
      </c>
      <c r="F4182">
        <v>9</v>
      </c>
      <c r="G4182">
        <v>2</v>
      </c>
      <c r="H4182">
        <v>0</v>
      </c>
      <c r="I4182">
        <v>0</v>
      </c>
      <c r="J4182">
        <v>39</v>
      </c>
      <c r="K4182">
        <v>0</v>
      </c>
      <c r="L4182">
        <v>2</v>
      </c>
      <c r="M4182">
        <v>0</v>
      </c>
      <c r="N4182">
        <v>0</v>
      </c>
      <c r="O4182">
        <v>0</v>
      </c>
      <c r="P4182">
        <v>0</v>
      </c>
      <c r="Q4182">
        <v>0</v>
      </c>
      <c r="R4182">
        <v>478</v>
      </c>
      <c r="S4182">
        <v>384</v>
      </c>
      <c r="T4182">
        <v>22</v>
      </c>
      <c r="U4182">
        <v>13</v>
      </c>
      <c r="V4182">
        <v>6</v>
      </c>
      <c r="W4182">
        <v>535</v>
      </c>
      <c r="X4182">
        <v>201</v>
      </c>
      <c r="Y4182">
        <v>11</v>
      </c>
      <c r="Z4182">
        <v>76</v>
      </c>
      <c r="AA4182">
        <v>16</v>
      </c>
      <c r="AB4182">
        <v>541</v>
      </c>
      <c r="AC4182">
        <v>254</v>
      </c>
      <c r="AD4182">
        <v>22</v>
      </c>
      <c r="AE4182">
        <v>38</v>
      </c>
      <c r="AF4182">
        <v>8</v>
      </c>
      <c r="AG4182">
        <v>71</v>
      </c>
      <c r="AH4182">
        <v>5</v>
      </c>
      <c r="AI4182">
        <v>2</v>
      </c>
      <c r="AJ4182">
        <v>12</v>
      </c>
      <c r="AK4182">
        <v>1</v>
      </c>
      <c r="AL4182">
        <v>83</v>
      </c>
      <c r="AM4182">
        <v>19</v>
      </c>
      <c r="AN4182">
        <v>1</v>
      </c>
      <c r="AO4182">
        <v>1</v>
      </c>
      <c r="AP4182">
        <v>0</v>
      </c>
      <c r="AQ4182">
        <v>0</v>
      </c>
      <c r="AR4182">
        <v>0</v>
      </c>
      <c r="AS4182">
        <v>0</v>
      </c>
      <c r="AT4182">
        <v>0</v>
      </c>
      <c r="AU4182">
        <v>0</v>
      </c>
      <c r="AV4182">
        <v>0</v>
      </c>
      <c r="AW4182">
        <v>0</v>
      </c>
      <c r="AX4182">
        <v>0</v>
      </c>
      <c r="AY4182">
        <v>0</v>
      </c>
      <c r="AZ4182">
        <v>0</v>
      </c>
      <c r="BA4182">
        <v>0</v>
      </c>
      <c r="BB4182">
        <v>0</v>
      </c>
      <c r="BC4182">
        <v>0</v>
      </c>
      <c r="BD4182">
        <v>0</v>
      </c>
      <c r="BE4182">
        <v>0</v>
      </c>
      <c r="BF4182">
        <v>0</v>
      </c>
      <c r="BG4182" s="20">
        <v>9</v>
      </c>
      <c r="BH4182" s="20">
        <v>0</v>
      </c>
      <c r="BI4182" s="20">
        <v>66</v>
      </c>
      <c r="BJ4182" s="20">
        <v>0</v>
      </c>
      <c r="BK4182" s="20">
        <v>435</v>
      </c>
      <c r="BL4182" s="20">
        <v>415</v>
      </c>
      <c r="BM4182" s="20">
        <v>467</v>
      </c>
      <c r="BN4182" s="20">
        <v>52</v>
      </c>
      <c r="BO4182" s="20">
        <v>79</v>
      </c>
      <c r="BP4182" s="20"/>
      <c r="BQ4182" s="20"/>
      <c r="BR4182" s="20"/>
      <c r="BS4182" s="20"/>
      <c r="BT4182" s="20"/>
      <c r="BU4182" s="20"/>
      <c r="BV4182" s="20"/>
    </row>
    <row r="4183" spans="1:74" x14ac:dyDescent="0.25">
      <c r="A4183" s="20" t="s">
        <v>501</v>
      </c>
      <c r="B4183" s="20" t="s">
        <v>504</v>
      </c>
      <c r="C4183" s="20" t="s">
        <v>732</v>
      </c>
      <c r="D4183" s="1">
        <v>44528</v>
      </c>
      <c r="E4183">
        <v>71</v>
      </c>
      <c r="F4183">
        <v>9</v>
      </c>
      <c r="G4183">
        <v>2</v>
      </c>
      <c r="H4183">
        <v>0</v>
      </c>
      <c r="I4183">
        <v>0</v>
      </c>
      <c r="J4183">
        <v>43</v>
      </c>
      <c r="K4183">
        <v>0</v>
      </c>
      <c r="L4183">
        <v>2</v>
      </c>
      <c r="M4183">
        <v>0</v>
      </c>
      <c r="N4183">
        <v>0</v>
      </c>
      <c r="O4183">
        <v>0</v>
      </c>
      <c r="P4183">
        <v>0</v>
      </c>
      <c r="Q4183">
        <v>0</v>
      </c>
      <c r="R4183">
        <v>477</v>
      </c>
      <c r="S4183">
        <v>393</v>
      </c>
      <c r="T4183">
        <v>22</v>
      </c>
      <c r="U4183">
        <v>12</v>
      </c>
      <c r="V4183">
        <v>5</v>
      </c>
      <c r="W4183">
        <v>536</v>
      </c>
      <c r="X4183">
        <v>226</v>
      </c>
      <c r="Y4183">
        <v>11</v>
      </c>
      <c r="Z4183">
        <v>73</v>
      </c>
      <c r="AA4183">
        <v>17</v>
      </c>
      <c r="AB4183">
        <v>544</v>
      </c>
      <c r="AC4183">
        <v>291</v>
      </c>
      <c r="AD4183">
        <v>22</v>
      </c>
      <c r="AE4183">
        <v>38</v>
      </c>
      <c r="AF4183">
        <v>9</v>
      </c>
      <c r="AG4183">
        <v>70</v>
      </c>
      <c r="AH4183">
        <v>8</v>
      </c>
      <c r="AI4183">
        <v>2</v>
      </c>
      <c r="AJ4183">
        <v>12</v>
      </c>
      <c r="AK4183">
        <v>1</v>
      </c>
      <c r="AL4183">
        <v>83</v>
      </c>
      <c r="AM4183">
        <v>21</v>
      </c>
      <c r="AN4183">
        <v>1</v>
      </c>
      <c r="AO4183">
        <v>1</v>
      </c>
      <c r="AP4183">
        <v>0</v>
      </c>
      <c r="AQ4183">
        <v>0</v>
      </c>
      <c r="AR4183">
        <v>0</v>
      </c>
      <c r="AS4183">
        <v>0</v>
      </c>
      <c r="AT4183">
        <v>0</v>
      </c>
      <c r="AU4183">
        <v>0</v>
      </c>
      <c r="AV4183">
        <v>0</v>
      </c>
      <c r="AW4183">
        <v>0</v>
      </c>
      <c r="AX4183">
        <v>0</v>
      </c>
      <c r="AY4183">
        <v>0</v>
      </c>
      <c r="AZ4183">
        <v>0</v>
      </c>
      <c r="BA4183">
        <v>0</v>
      </c>
      <c r="BB4183">
        <v>0</v>
      </c>
      <c r="BC4183">
        <v>0</v>
      </c>
      <c r="BD4183">
        <v>0</v>
      </c>
      <c r="BE4183">
        <v>0</v>
      </c>
      <c r="BF4183">
        <v>0</v>
      </c>
      <c r="BG4183" s="20">
        <v>9</v>
      </c>
      <c r="BH4183" s="20">
        <v>0</v>
      </c>
      <c r="BI4183" s="20">
        <v>67</v>
      </c>
      <c r="BJ4183" s="20">
        <v>0</v>
      </c>
      <c r="BK4183" s="20">
        <v>436</v>
      </c>
      <c r="BL4183" s="20">
        <v>417</v>
      </c>
      <c r="BM4183" s="20">
        <v>468</v>
      </c>
      <c r="BN4183" s="20">
        <v>51</v>
      </c>
      <c r="BO4183" s="20">
        <v>79</v>
      </c>
      <c r="BP4183" s="20"/>
      <c r="BQ4183" s="20"/>
      <c r="BR4183" s="20"/>
      <c r="BS4183" s="20"/>
      <c r="BT4183" s="20"/>
      <c r="BU4183" s="20"/>
      <c r="BV4183" s="20"/>
    </row>
    <row r="4184" spans="1:74" x14ac:dyDescent="0.25">
      <c r="A4184" s="20" t="s">
        <v>501</v>
      </c>
      <c r="B4184" s="20" t="s">
        <v>504</v>
      </c>
      <c r="C4184" s="20" t="s">
        <v>732</v>
      </c>
      <c r="D4184" s="1">
        <v>44535</v>
      </c>
      <c r="E4184">
        <v>71</v>
      </c>
      <c r="F4184">
        <v>9</v>
      </c>
      <c r="G4184">
        <v>2</v>
      </c>
      <c r="H4184">
        <v>0</v>
      </c>
      <c r="I4184">
        <v>0</v>
      </c>
      <c r="J4184">
        <v>45</v>
      </c>
      <c r="K4184">
        <v>0</v>
      </c>
      <c r="L4184">
        <v>2</v>
      </c>
      <c r="M4184">
        <v>0</v>
      </c>
      <c r="N4184">
        <v>0</v>
      </c>
      <c r="O4184">
        <v>0</v>
      </c>
      <c r="P4184">
        <v>0</v>
      </c>
      <c r="Q4184">
        <v>0</v>
      </c>
      <c r="R4184">
        <v>477</v>
      </c>
      <c r="S4184">
        <v>398</v>
      </c>
      <c r="T4184">
        <v>22</v>
      </c>
      <c r="U4184">
        <v>12</v>
      </c>
      <c r="V4184">
        <v>5</v>
      </c>
      <c r="W4184">
        <v>538</v>
      </c>
      <c r="X4184">
        <v>245</v>
      </c>
      <c r="Y4184">
        <v>11</v>
      </c>
      <c r="Z4184">
        <v>73</v>
      </c>
      <c r="AA4184">
        <v>16</v>
      </c>
      <c r="AB4184">
        <v>544</v>
      </c>
      <c r="AC4184">
        <v>312</v>
      </c>
      <c r="AD4184">
        <v>23</v>
      </c>
      <c r="AE4184">
        <v>38</v>
      </c>
      <c r="AF4184">
        <v>8</v>
      </c>
      <c r="AG4184">
        <v>70</v>
      </c>
      <c r="AH4184">
        <v>11</v>
      </c>
      <c r="AI4184">
        <v>2</v>
      </c>
      <c r="AJ4184">
        <v>12</v>
      </c>
      <c r="AK4184">
        <v>1</v>
      </c>
      <c r="AL4184">
        <v>83</v>
      </c>
      <c r="AM4184">
        <v>22</v>
      </c>
      <c r="AN4184">
        <v>1</v>
      </c>
      <c r="AO4184">
        <v>1</v>
      </c>
      <c r="AP4184">
        <v>0</v>
      </c>
      <c r="AQ4184">
        <v>0</v>
      </c>
      <c r="AR4184">
        <v>0</v>
      </c>
      <c r="AS4184">
        <v>0</v>
      </c>
      <c r="AT4184">
        <v>0</v>
      </c>
      <c r="AU4184">
        <v>0</v>
      </c>
      <c r="AV4184">
        <v>0</v>
      </c>
      <c r="AW4184">
        <v>0</v>
      </c>
      <c r="AX4184">
        <v>0</v>
      </c>
      <c r="AY4184">
        <v>0</v>
      </c>
      <c r="AZ4184">
        <v>0</v>
      </c>
      <c r="BA4184">
        <v>0</v>
      </c>
      <c r="BB4184">
        <v>0</v>
      </c>
      <c r="BC4184">
        <v>0</v>
      </c>
      <c r="BD4184">
        <v>0</v>
      </c>
      <c r="BE4184">
        <v>0</v>
      </c>
      <c r="BF4184">
        <v>0</v>
      </c>
      <c r="BG4184" s="20">
        <v>9</v>
      </c>
      <c r="BH4184" s="20">
        <v>0</v>
      </c>
      <c r="BI4184" s="20">
        <v>67</v>
      </c>
      <c r="BJ4184" s="20">
        <v>0</v>
      </c>
      <c r="BK4184" s="20">
        <v>436</v>
      </c>
      <c r="BL4184" s="20">
        <v>419</v>
      </c>
      <c r="BM4184" s="20">
        <v>468</v>
      </c>
      <c r="BN4184" s="20">
        <v>52</v>
      </c>
      <c r="BO4184" s="20">
        <v>79</v>
      </c>
      <c r="BP4184" s="20"/>
      <c r="BQ4184" s="20"/>
      <c r="BR4184" s="20"/>
      <c r="BS4184" s="20"/>
      <c r="BT4184" s="20"/>
      <c r="BU4184" s="20"/>
      <c r="BV4184" s="20"/>
    </row>
    <row r="4185" spans="1:74" x14ac:dyDescent="0.25">
      <c r="A4185" s="20" t="s">
        <v>501</v>
      </c>
      <c r="B4185" s="20" t="s">
        <v>504</v>
      </c>
      <c r="C4185" s="20" t="s">
        <v>732</v>
      </c>
      <c r="D4185" s="1">
        <v>44542</v>
      </c>
      <c r="E4185">
        <v>72</v>
      </c>
      <c r="F4185">
        <v>9</v>
      </c>
      <c r="G4185">
        <v>3</v>
      </c>
      <c r="H4185">
        <v>0</v>
      </c>
      <c r="I4185">
        <v>0</v>
      </c>
      <c r="J4185">
        <v>49</v>
      </c>
      <c r="K4185">
        <v>0</v>
      </c>
      <c r="L4185">
        <v>2</v>
      </c>
      <c r="M4185">
        <v>1</v>
      </c>
      <c r="N4185">
        <v>0</v>
      </c>
      <c r="O4185">
        <v>0</v>
      </c>
      <c r="P4185">
        <v>0</v>
      </c>
      <c r="Q4185">
        <v>0</v>
      </c>
      <c r="R4185">
        <v>471</v>
      </c>
      <c r="S4185">
        <v>402</v>
      </c>
      <c r="T4185">
        <v>20</v>
      </c>
      <c r="U4185">
        <v>11</v>
      </c>
      <c r="V4185">
        <v>5</v>
      </c>
      <c r="W4185">
        <v>539</v>
      </c>
      <c r="X4185">
        <v>271</v>
      </c>
      <c r="Y4185">
        <v>11</v>
      </c>
      <c r="Z4185">
        <v>73</v>
      </c>
      <c r="AA4185">
        <v>16</v>
      </c>
      <c r="AB4185">
        <v>544</v>
      </c>
      <c r="AC4185">
        <v>331</v>
      </c>
      <c r="AD4185">
        <v>23</v>
      </c>
      <c r="AE4185">
        <v>38</v>
      </c>
      <c r="AF4185">
        <v>9</v>
      </c>
      <c r="AG4185">
        <v>70</v>
      </c>
      <c r="AH4185">
        <v>16</v>
      </c>
      <c r="AI4185">
        <v>2</v>
      </c>
      <c r="AJ4185">
        <v>12</v>
      </c>
      <c r="AK4185">
        <v>1</v>
      </c>
      <c r="AL4185">
        <v>84</v>
      </c>
      <c r="AM4185">
        <v>41</v>
      </c>
      <c r="AN4185">
        <v>1</v>
      </c>
      <c r="AO4185">
        <v>1</v>
      </c>
      <c r="AP4185">
        <v>0</v>
      </c>
      <c r="AQ4185">
        <v>0</v>
      </c>
      <c r="AR4185">
        <v>0</v>
      </c>
      <c r="AS4185">
        <v>0</v>
      </c>
      <c r="AT4185">
        <v>0</v>
      </c>
      <c r="AU4185">
        <v>0</v>
      </c>
      <c r="AV4185">
        <v>0</v>
      </c>
      <c r="AW4185">
        <v>0</v>
      </c>
      <c r="AX4185">
        <v>0</v>
      </c>
      <c r="AY4185">
        <v>0</v>
      </c>
      <c r="AZ4185">
        <v>0</v>
      </c>
      <c r="BA4185">
        <v>0</v>
      </c>
      <c r="BB4185">
        <v>0</v>
      </c>
      <c r="BC4185">
        <v>0</v>
      </c>
      <c r="BD4185">
        <v>0</v>
      </c>
      <c r="BE4185">
        <v>0</v>
      </c>
      <c r="BF4185">
        <v>0</v>
      </c>
      <c r="BG4185" s="20">
        <v>9</v>
      </c>
      <c r="BH4185" s="20">
        <v>0</v>
      </c>
      <c r="BI4185" s="20">
        <v>67</v>
      </c>
      <c r="BJ4185" s="20">
        <v>0</v>
      </c>
      <c r="BK4185" s="20">
        <v>433</v>
      </c>
      <c r="BL4185" s="20">
        <v>420</v>
      </c>
      <c r="BM4185" s="20">
        <v>467</v>
      </c>
      <c r="BN4185" s="20">
        <v>52</v>
      </c>
      <c r="BO4185" s="20">
        <v>80</v>
      </c>
      <c r="BP4185" s="20"/>
      <c r="BQ4185" s="20"/>
      <c r="BR4185" s="20"/>
      <c r="BS4185" s="20"/>
      <c r="BT4185" s="20"/>
      <c r="BU4185" s="20"/>
      <c r="BV4185" s="20"/>
    </row>
    <row r="4186" spans="1:74" x14ac:dyDescent="0.25">
      <c r="A4186" s="20" t="s">
        <v>501</v>
      </c>
      <c r="B4186" s="20" t="s">
        <v>504</v>
      </c>
      <c r="C4186" s="20" t="s">
        <v>732</v>
      </c>
      <c r="D4186" s="1">
        <v>44549</v>
      </c>
      <c r="E4186">
        <v>71</v>
      </c>
      <c r="F4186">
        <v>8</v>
      </c>
      <c r="G4186">
        <v>3</v>
      </c>
      <c r="H4186">
        <v>0</v>
      </c>
      <c r="I4186">
        <v>0</v>
      </c>
      <c r="J4186">
        <v>53</v>
      </c>
      <c r="K4186">
        <v>0</v>
      </c>
      <c r="L4186">
        <v>2</v>
      </c>
      <c r="M4186">
        <v>1</v>
      </c>
      <c r="N4186">
        <v>0</v>
      </c>
      <c r="O4186">
        <v>0</v>
      </c>
      <c r="P4186">
        <v>0</v>
      </c>
      <c r="Q4186">
        <v>0</v>
      </c>
      <c r="R4186">
        <v>471</v>
      </c>
      <c r="S4186">
        <v>406</v>
      </c>
      <c r="T4186">
        <v>20</v>
      </c>
      <c r="U4186">
        <v>11</v>
      </c>
      <c r="V4186">
        <v>5</v>
      </c>
      <c r="W4186">
        <v>540</v>
      </c>
      <c r="X4186">
        <v>296</v>
      </c>
      <c r="Y4186">
        <v>11</v>
      </c>
      <c r="Z4186">
        <v>71</v>
      </c>
      <c r="AA4186">
        <v>16</v>
      </c>
      <c r="AB4186">
        <v>545</v>
      </c>
      <c r="AC4186">
        <v>360</v>
      </c>
      <c r="AD4186">
        <v>23</v>
      </c>
      <c r="AE4186">
        <v>37</v>
      </c>
      <c r="AF4186">
        <v>10</v>
      </c>
      <c r="AG4186">
        <v>70</v>
      </c>
      <c r="AH4186">
        <v>23</v>
      </c>
      <c r="AI4186">
        <v>2</v>
      </c>
      <c r="AJ4186">
        <v>12</v>
      </c>
      <c r="AK4186">
        <v>1</v>
      </c>
      <c r="AL4186">
        <v>84</v>
      </c>
      <c r="AM4186">
        <v>44</v>
      </c>
      <c r="AN4186">
        <v>1</v>
      </c>
      <c r="AO4186">
        <v>1</v>
      </c>
      <c r="AP4186">
        <v>0</v>
      </c>
      <c r="AQ4186">
        <v>0</v>
      </c>
      <c r="AR4186">
        <v>0</v>
      </c>
      <c r="AS4186">
        <v>0</v>
      </c>
      <c r="AT4186">
        <v>0</v>
      </c>
      <c r="AU4186">
        <v>0</v>
      </c>
      <c r="AV4186">
        <v>0</v>
      </c>
      <c r="AW4186">
        <v>0</v>
      </c>
      <c r="AX4186">
        <v>0</v>
      </c>
      <c r="AY4186">
        <v>0</v>
      </c>
      <c r="AZ4186">
        <v>0</v>
      </c>
      <c r="BA4186">
        <v>0</v>
      </c>
      <c r="BB4186">
        <v>0</v>
      </c>
      <c r="BC4186">
        <v>0</v>
      </c>
      <c r="BD4186">
        <v>0</v>
      </c>
      <c r="BE4186">
        <v>0</v>
      </c>
      <c r="BF4186">
        <v>0</v>
      </c>
      <c r="BG4186" s="20">
        <v>8</v>
      </c>
      <c r="BH4186" s="20">
        <v>0</v>
      </c>
      <c r="BI4186" s="20">
        <v>66</v>
      </c>
      <c r="BJ4186" s="20">
        <v>0</v>
      </c>
      <c r="BK4186" s="20">
        <v>433</v>
      </c>
      <c r="BL4186" s="20">
        <v>422</v>
      </c>
      <c r="BM4186" s="20">
        <v>467</v>
      </c>
      <c r="BN4186" s="20">
        <v>52</v>
      </c>
      <c r="BO4186" s="20">
        <v>80</v>
      </c>
      <c r="BP4186" s="20">
        <v>2054</v>
      </c>
      <c r="BQ4186" s="20">
        <v>654</v>
      </c>
      <c r="BR4186" s="20">
        <v>0</v>
      </c>
      <c r="BS4186" s="20">
        <v>54</v>
      </c>
      <c r="BT4186" s="20">
        <v>376</v>
      </c>
      <c r="BU4186" s="20">
        <v>118</v>
      </c>
      <c r="BV4186" s="20">
        <v>1439</v>
      </c>
    </row>
    <row r="4187" spans="1:74" x14ac:dyDescent="0.25">
      <c r="A4187" s="20" t="s">
        <v>501</v>
      </c>
      <c r="B4187" s="20" t="s">
        <v>504</v>
      </c>
      <c r="C4187" s="20" t="s">
        <v>732</v>
      </c>
      <c r="D4187" s="1">
        <v>44558</v>
      </c>
      <c r="E4187">
        <v>70</v>
      </c>
      <c r="F4187">
        <v>8</v>
      </c>
      <c r="G4187">
        <v>3</v>
      </c>
      <c r="H4187">
        <v>0</v>
      </c>
      <c r="I4187">
        <v>0</v>
      </c>
      <c r="J4187">
        <v>55</v>
      </c>
      <c r="K4187">
        <v>0</v>
      </c>
      <c r="L4187">
        <v>2</v>
      </c>
      <c r="M4187">
        <v>1</v>
      </c>
      <c r="N4187">
        <v>0</v>
      </c>
      <c r="O4187">
        <v>0</v>
      </c>
      <c r="P4187">
        <v>0</v>
      </c>
      <c r="Q4187">
        <v>0</v>
      </c>
      <c r="R4187">
        <v>471</v>
      </c>
      <c r="S4187">
        <v>412</v>
      </c>
      <c r="T4187">
        <v>19</v>
      </c>
      <c r="U4187">
        <v>11</v>
      </c>
      <c r="V4187">
        <v>6</v>
      </c>
      <c r="W4187">
        <v>541</v>
      </c>
      <c r="X4187">
        <v>318</v>
      </c>
      <c r="Y4187">
        <v>11</v>
      </c>
      <c r="Z4187">
        <v>72</v>
      </c>
      <c r="AA4187">
        <v>16</v>
      </c>
      <c r="AB4187">
        <v>546</v>
      </c>
      <c r="AC4187">
        <v>373</v>
      </c>
      <c r="AD4187">
        <v>23</v>
      </c>
      <c r="AE4187">
        <v>37</v>
      </c>
      <c r="AF4187">
        <v>10</v>
      </c>
      <c r="AG4187">
        <v>70</v>
      </c>
      <c r="AH4187">
        <v>30</v>
      </c>
      <c r="AI4187">
        <v>2</v>
      </c>
      <c r="AJ4187">
        <v>12</v>
      </c>
      <c r="AK4187">
        <v>1</v>
      </c>
      <c r="AL4187">
        <v>84</v>
      </c>
      <c r="AM4187">
        <v>46</v>
      </c>
      <c r="AN4187">
        <v>1</v>
      </c>
      <c r="AO4187">
        <v>1</v>
      </c>
      <c r="AP4187">
        <v>0</v>
      </c>
      <c r="AQ4187">
        <v>0</v>
      </c>
      <c r="AR4187">
        <v>0</v>
      </c>
      <c r="AS4187">
        <v>0</v>
      </c>
      <c r="AT4187">
        <v>0</v>
      </c>
      <c r="AU4187">
        <v>0</v>
      </c>
      <c r="AV4187">
        <v>0</v>
      </c>
      <c r="AW4187">
        <v>0</v>
      </c>
      <c r="AX4187">
        <v>0</v>
      </c>
      <c r="AY4187">
        <v>0</v>
      </c>
      <c r="AZ4187">
        <v>0</v>
      </c>
      <c r="BA4187">
        <v>0</v>
      </c>
      <c r="BB4187">
        <v>0</v>
      </c>
      <c r="BC4187">
        <v>0</v>
      </c>
      <c r="BD4187">
        <v>0</v>
      </c>
      <c r="BE4187">
        <v>0</v>
      </c>
      <c r="BF4187">
        <v>0</v>
      </c>
      <c r="BG4187" s="20">
        <v>8</v>
      </c>
      <c r="BH4187" s="20">
        <v>0</v>
      </c>
      <c r="BI4187" s="20">
        <v>67</v>
      </c>
      <c r="BJ4187" s="20">
        <v>0</v>
      </c>
      <c r="BK4187" s="20">
        <v>433</v>
      </c>
      <c r="BL4187" s="20">
        <v>423</v>
      </c>
      <c r="BM4187" s="20">
        <v>467</v>
      </c>
      <c r="BN4187" s="20">
        <v>52</v>
      </c>
      <c r="BO4187" s="20">
        <v>80</v>
      </c>
      <c r="BP4187" s="20">
        <v>2053</v>
      </c>
      <c r="BQ4187" s="20">
        <v>794</v>
      </c>
      <c r="BR4187" s="20">
        <v>0</v>
      </c>
      <c r="BS4187" s="20">
        <v>54</v>
      </c>
      <c r="BT4187" s="20">
        <v>370</v>
      </c>
      <c r="BU4187" s="20">
        <v>117</v>
      </c>
      <c r="BV4187" s="20">
        <v>1447</v>
      </c>
    </row>
    <row r="4188" spans="1:74" x14ac:dyDescent="0.25">
      <c r="A4188" s="20" t="s">
        <v>501</v>
      </c>
      <c r="B4188" s="20" t="s">
        <v>504</v>
      </c>
      <c r="C4188" s="20" t="s">
        <v>732</v>
      </c>
      <c r="D4188" s="1">
        <v>44564</v>
      </c>
      <c r="E4188">
        <v>70</v>
      </c>
      <c r="F4188">
        <v>8</v>
      </c>
      <c r="G4188">
        <v>4</v>
      </c>
      <c r="H4188">
        <v>0</v>
      </c>
      <c r="I4188">
        <v>0</v>
      </c>
      <c r="J4188">
        <v>56</v>
      </c>
      <c r="K4188">
        <v>0</v>
      </c>
      <c r="L4188">
        <v>2</v>
      </c>
      <c r="M4188">
        <v>1</v>
      </c>
      <c r="N4188">
        <v>0</v>
      </c>
      <c r="O4188">
        <v>0</v>
      </c>
      <c r="P4188">
        <v>0</v>
      </c>
      <c r="Q4188">
        <v>0</v>
      </c>
      <c r="R4188">
        <v>471</v>
      </c>
      <c r="S4188">
        <v>415</v>
      </c>
      <c r="T4188">
        <v>19</v>
      </c>
      <c r="U4188">
        <v>11</v>
      </c>
      <c r="V4188">
        <v>6</v>
      </c>
      <c r="W4188">
        <v>540</v>
      </c>
      <c r="X4188">
        <v>321</v>
      </c>
      <c r="Y4188">
        <v>11</v>
      </c>
      <c r="Z4188">
        <v>71</v>
      </c>
      <c r="AA4188">
        <v>15</v>
      </c>
      <c r="AB4188">
        <v>547</v>
      </c>
      <c r="AC4188">
        <v>383</v>
      </c>
      <c r="AD4188">
        <v>23</v>
      </c>
      <c r="AE4188">
        <v>37</v>
      </c>
      <c r="AF4188">
        <v>10</v>
      </c>
      <c r="AG4188">
        <v>71</v>
      </c>
      <c r="AH4188">
        <v>32</v>
      </c>
      <c r="AI4188">
        <v>2</v>
      </c>
      <c r="AJ4188">
        <v>12</v>
      </c>
      <c r="AK4188">
        <v>1</v>
      </c>
      <c r="AL4188">
        <v>84</v>
      </c>
      <c r="AM4188">
        <v>49</v>
      </c>
      <c r="AN4188">
        <v>1</v>
      </c>
      <c r="AO4188">
        <v>1</v>
      </c>
      <c r="AP4188">
        <v>0</v>
      </c>
      <c r="AQ4188">
        <v>0</v>
      </c>
      <c r="AR4188">
        <v>0</v>
      </c>
      <c r="AS4188">
        <v>0</v>
      </c>
      <c r="AT4188">
        <v>0</v>
      </c>
      <c r="AU4188">
        <v>0</v>
      </c>
      <c r="AV4188">
        <v>0</v>
      </c>
      <c r="AW4188">
        <v>0</v>
      </c>
      <c r="AX4188">
        <v>0</v>
      </c>
      <c r="AY4188">
        <v>0</v>
      </c>
      <c r="AZ4188">
        <v>0</v>
      </c>
      <c r="BA4188">
        <v>0</v>
      </c>
      <c r="BB4188">
        <v>0</v>
      </c>
      <c r="BC4188">
        <v>0</v>
      </c>
      <c r="BD4188">
        <v>0</v>
      </c>
      <c r="BE4188">
        <v>0</v>
      </c>
      <c r="BF4188">
        <v>0</v>
      </c>
      <c r="BG4188" s="20">
        <v>8</v>
      </c>
      <c r="BH4188" s="20">
        <v>0</v>
      </c>
      <c r="BI4188" s="20">
        <v>67</v>
      </c>
      <c r="BJ4188" s="20">
        <v>0</v>
      </c>
      <c r="BK4188" s="20">
        <v>433</v>
      </c>
      <c r="BL4188" s="20">
        <v>423</v>
      </c>
      <c r="BM4188" s="20">
        <v>468</v>
      </c>
      <c r="BN4188" s="20">
        <v>54</v>
      </c>
      <c r="BO4188" s="20">
        <v>80</v>
      </c>
      <c r="BP4188" s="20">
        <v>2055</v>
      </c>
      <c r="BQ4188" s="20">
        <v>847</v>
      </c>
      <c r="BR4188" s="20">
        <v>0</v>
      </c>
      <c r="BS4188" s="20">
        <v>53</v>
      </c>
      <c r="BT4188" s="20">
        <v>369</v>
      </c>
      <c r="BU4188" s="20">
        <v>119</v>
      </c>
      <c r="BV4188" s="20">
        <v>1448</v>
      </c>
    </row>
    <row r="4189" spans="1:74" x14ac:dyDescent="0.25">
      <c r="A4189" s="20" t="s">
        <v>501</v>
      </c>
      <c r="B4189" s="20" t="s">
        <v>504</v>
      </c>
      <c r="C4189" s="20" t="s">
        <v>732</v>
      </c>
      <c r="D4189" s="1">
        <v>44570</v>
      </c>
      <c r="E4189">
        <v>70</v>
      </c>
      <c r="F4189">
        <v>8</v>
      </c>
      <c r="G4189">
        <v>4</v>
      </c>
      <c r="H4189">
        <v>0</v>
      </c>
      <c r="I4189">
        <v>0</v>
      </c>
      <c r="J4189">
        <v>56</v>
      </c>
      <c r="K4189">
        <v>0</v>
      </c>
      <c r="L4189">
        <v>2</v>
      </c>
      <c r="M4189">
        <v>1</v>
      </c>
      <c r="N4189">
        <v>0</v>
      </c>
      <c r="O4189">
        <v>0</v>
      </c>
      <c r="P4189">
        <v>0</v>
      </c>
      <c r="Q4189">
        <v>0</v>
      </c>
      <c r="R4189">
        <v>472</v>
      </c>
      <c r="S4189">
        <v>417</v>
      </c>
      <c r="T4189">
        <v>19</v>
      </c>
      <c r="U4189">
        <v>11</v>
      </c>
      <c r="V4189">
        <v>6</v>
      </c>
      <c r="W4189">
        <v>542</v>
      </c>
      <c r="X4189">
        <v>329</v>
      </c>
      <c r="Y4189">
        <v>11</v>
      </c>
      <c r="Z4189">
        <v>69</v>
      </c>
      <c r="AA4189">
        <v>14</v>
      </c>
      <c r="AB4189">
        <v>547</v>
      </c>
      <c r="AC4189">
        <v>388</v>
      </c>
      <c r="AD4189">
        <v>23</v>
      </c>
      <c r="AE4189">
        <v>37</v>
      </c>
      <c r="AF4189">
        <v>10</v>
      </c>
      <c r="AG4189">
        <v>72</v>
      </c>
      <c r="AH4189">
        <v>34</v>
      </c>
      <c r="AI4189">
        <v>2</v>
      </c>
      <c r="AJ4189">
        <v>12</v>
      </c>
      <c r="AK4189">
        <v>2</v>
      </c>
      <c r="AL4189">
        <v>84</v>
      </c>
      <c r="AM4189">
        <v>49</v>
      </c>
      <c r="AN4189">
        <v>1</v>
      </c>
      <c r="AO4189">
        <v>1</v>
      </c>
      <c r="AP4189">
        <v>0</v>
      </c>
      <c r="AQ4189">
        <v>0</v>
      </c>
      <c r="AR4189">
        <v>0</v>
      </c>
      <c r="AS4189">
        <v>0</v>
      </c>
      <c r="AT4189">
        <v>0</v>
      </c>
      <c r="AU4189">
        <v>0</v>
      </c>
      <c r="AV4189">
        <v>0</v>
      </c>
      <c r="AW4189">
        <v>0</v>
      </c>
      <c r="AX4189">
        <v>0</v>
      </c>
      <c r="AY4189">
        <v>0</v>
      </c>
      <c r="AZ4189">
        <v>0</v>
      </c>
      <c r="BA4189">
        <v>0</v>
      </c>
      <c r="BB4189">
        <v>0</v>
      </c>
      <c r="BC4189">
        <v>0</v>
      </c>
      <c r="BD4189">
        <v>0</v>
      </c>
      <c r="BE4189">
        <v>0</v>
      </c>
      <c r="BF4189">
        <v>0</v>
      </c>
      <c r="BG4189" s="20">
        <v>8</v>
      </c>
      <c r="BH4189" s="20">
        <v>0</v>
      </c>
      <c r="BI4189" s="20">
        <v>67</v>
      </c>
      <c r="BJ4189" s="20">
        <v>0</v>
      </c>
      <c r="BK4189" s="20">
        <v>434</v>
      </c>
      <c r="BL4189" s="20">
        <v>425</v>
      </c>
      <c r="BM4189" s="20">
        <v>468</v>
      </c>
      <c r="BN4189" s="20">
        <v>54</v>
      </c>
      <c r="BO4189" s="20">
        <v>80</v>
      </c>
      <c r="BP4189" s="20">
        <v>2053</v>
      </c>
      <c r="BQ4189" s="20">
        <v>893</v>
      </c>
      <c r="BR4189" s="20">
        <v>0</v>
      </c>
      <c r="BS4189" s="20">
        <v>53</v>
      </c>
      <c r="BT4189" s="20">
        <v>367</v>
      </c>
      <c r="BU4189" s="20">
        <v>118</v>
      </c>
      <c r="BV4189" s="20">
        <v>1451</v>
      </c>
    </row>
    <row r="4190" spans="1:74" x14ac:dyDescent="0.25">
      <c r="A4190" s="20" t="s">
        <v>501</v>
      </c>
      <c r="B4190" s="20" t="s">
        <v>504</v>
      </c>
      <c r="C4190" s="20" t="s">
        <v>732</v>
      </c>
      <c r="D4190" s="1">
        <v>44578</v>
      </c>
      <c r="E4190">
        <v>69</v>
      </c>
      <c r="F4190">
        <v>8</v>
      </c>
      <c r="G4190">
        <v>5</v>
      </c>
      <c r="H4190">
        <v>0</v>
      </c>
      <c r="I4190">
        <v>0</v>
      </c>
      <c r="J4190">
        <v>58</v>
      </c>
      <c r="K4190">
        <v>0</v>
      </c>
      <c r="L4190">
        <v>2</v>
      </c>
      <c r="M4190">
        <v>1</v>
      </c>
      <c r="N4190">
        <v>0</v>
      </c>
      <c r="O4190">
        <v>0</v>
      </c>
      <c r="P4190">
        <v>0</v>
      </c>
      <c r="Q4190">
        <v>0</v>
      </c>
      <c r="R4190">
        <v>471</v>
      </c>
      <c r="S4190">
        <v>420</v>
      </c>
      <c r="T4190">
        <v>19</v>
      </c>
      <c r="U4190">
        <v>11</v>
      </c>
      <c r="V4190">
        <v>6</v>
      </c>
      <c r="W4190">
        <v>542</v>
      </c>
      <c r="X4190">
        <v>336</v>
      </c>
      <c r="Y4190">
        <v>11</v>
      </c>
      <c r="Z4190">
        <v>68</v>
      </c>
      <c r="AA4190">
        <v>14</v>
      </c>
      <c r="AB4190">
        <v>545</v>
      </c>
      <c r="AC4190">
        <v>390</v>
      </c>
      <c r="AD4190">
        <v>23</v>
      </c>
      <c r="AE4190">
        <v>38</v>
      </c>
      <c r="AF4190">
        <v>10</v>
      </c>
      <c r="AG4190">
        <v>72</v>
      </c>
      <c r="AH4190">
        <v>35</v>
      </c>
      <c r="AI4190">
        <v>2</v>
      </c>
      <c r="AJ4190">
        <v>12</v>
      </c>
      <c r="AK4190">
        <v>2</v>
      </c>
      <c r="AL4190">
        <v>83</v>
      </c>
      <c r="AM4190">
        <v>59</v>
      </c>
      <c r="AN4190">
        <v>1</v>
      </c>
      <c r="AO4190">
        <v>1</v>
      </c>
      <c r="AP4190">
        <v>0</v>
      </c>
      <c r="AQ4190">
        <v>0</v>
      </c>
      <c r="AR4190">
        <v>0</v>
      </c>
      <c r="AS4190">
        <v>0</v>
      </c>
      <c r="AT4190">
        <v>0</v>
      </c>
      <c r="AU4190">
        <v>0</v>
      </c>
      <c r="AV4190">
        <v>0</v>
      </c>
      <c r="AW4190">
        <v>0</v>
      </c>
      <c r="AX4190">
        <v>0</v>
      </c>
      <c r="AY4190">
        <v>0</v>
      </c>
      <c r="AZ4190">
        <v>0</v>
      </c>
      <c r="BA4190">
        <v>0</v>
      </c>
      <c r="BB4190">
        <v>0</v>
      </c>
      <c r="BC4190">
        <v>0</v>
      </c>
      <c r="BD4190">
        <v>0</v>
      </c>
      <c r="BE4190">
        <v>0</v>
      </c>
      <c r="BF4190">
        <v>0</v>
      </c>
      <c r="BG4190" s="20">
        <v>8</v>
      </c>
      <c r="BH4190" s="20">
        <v>0</v>
      </c>
      <c r="BI4190" s="20">
        <v>66</v>
      </c>
      <c r="BJ4190" s="20">
        <v>0</v>
      </c>
      <c r="BK4190" s="20">
        <v>433</v>
      </c>
      <c r="BL4190" s="20">
        <v>427</v>
      </c>
      <c r="BM4190" s="20">
        <v>465</v>
      </c>
      <c r="BN4190" s="20">
        <v>54</v>
      </c>
      <c r="BO4190" s="20">
        <v>79</v>
      </c>
      <c r="BP4190" s="20">
        <v>2047</v>
      </c>
      <c r="BQ4190" s="20">
        <v>928</v>
      </c>
      <c r="BR4190" s="20">
        <v>0</v>
      </c>
      <c r="BS4190" s="20">
        <v>52</v>
      </c>
      <c r="BT4190" s="20">
        <v>361</v>
      </c>
      <c r="BU4190" s="20">
        <v>118</v>
      </c>
      <c r="BV4190" s="20">
        <v>1448</v>
      </c>
    </row>
    <row r="4191" spans="1:74" x14ac:dyDescent="0.25">
      <c r="A4191" s="20" t="s">
        <v>501</v>
      </c>
      <c r="B4191" s="20" t="s">
        <v>504</v>
      </c>
      <c r="C4191" s="20" t="s">
        <v>732</v>
      </c>
      <c r="D4191" s="1">
        <v>44585</v>
      </c>
      <c r="E4191">
        <v>69</v>
      </c>
      <c r="F4191">
        <v>8</v>
      </c>
      <c r="G4191">
        <v>5</v>
      </c>
      <c r="H4191">
        <v>0</v>
      </c>
      <c r="I4191">
        <v>0</v>
      </c>
      <c r="J4191">
        <v>58</v>
      </c>
      <c r="K4191">
        <v>0</v>
      </c>
      <c r="L4191">
        <v>2</v>
      </c>
      <c r="M4191">
        <v>1</v>
      </c>
      <c r="N4191">
        <v>0</v>
      </c>
      <c r="O4191">
        <v>0</v>
      </c>
      <c r="P4191">
        <v>0</v>
      </c>
      <c r="Q4191">
        <v>0</v>
      </c>
      <c r="R4191">
        <v>470</v>
      </c>
      <c r="S4191">
        <v>421</v>
      </c>
      <c r="T4191">
        <v>19</v>
      </c>
      <c r="U4191">
        <v>10</v>
      </c>
      <c r="V4191">
        <v>6</v>
      </c>
      <c r="W4191">
        <v>541</v>
      </c>
      <c r="X4191">
        <v>335</v>
      </c>
      <c r="Y4191">
        <v>12</v>
      </c>
      <c r="Z4191">
        <v>68</v>
      </c>
      <c r="AA4191">
        <v>14</v>
      </c>
      <c r="AB4191">
        <v>545</v>
      </c>
      <c r="AC4191">
        <v>391</v>
      </c>
      <c r="AD4191">
        <v>23</v>
      </c>
      <c r="AE4191">
        <v>38</v>
      </c>
      <c r="AF4191">
        <v>10</v>
      </c>
      <c r="AG4191">
        <v>72</v>
      </c>
      <c r="AH4191">
        <v>35</v>
      </c>
      <c r="AI4191">
        <v>2</v>
      </c>
      <c r="AJ4191">
        <v>12</v>
      </c>
      <c r="AK4191">
        <v>2</v>
      </c>
      <c r="AL4191">
        <v>83</v>
      </c>
      <c r="AM4191">
        <v>61</v>
      </c>
      <c r="AN4191">
        <v>1</v>
      </c>
      <c r="AO4191">
        <v>1</v>
      </c>
      <c r="AP4191">
        <v>0</v>
      </c>
      <c r="AQ4191">
        <v>0</v>
      </c>
      <c r="AR4191">
        <v>0</v>
      </c>
      <c r="AS4191">
        <v>0</v>
      </c>
      <c r="AT4191">
        <v>0</v>
      </c>
      <c r="AU4191">
        <v>0</v>
      </c>
      <c r="AV4191">
        <v>0</v>
      </c>
      <c r="AW4191">
        <v>0</v>
      </c>
      <c r="AX4191">
        <v>0</v>
      </c>
      <c r="AY4191">
        <v>0</v>
      </c>
      <c r="AZ4191">
        <v>0</v>
      </c>
      <c r="BA4191">
        <v>0</v>
      </c>
      <c r="BB4191">
        <v>0</v>
      </c>
      <c r="BC4191">
        <v>0</v>
      </c>
      <c r="BD4191">
        <v>0</v>
      </c>
      <c r="BE4191">
        <v>0</v>
      </c>
      <c r="BF4191">
        <v>0</v>
      </c>
      <c r="BG4191" s="20">
        <v>8</v>
      </c>
      <c r="BH4191" s="20">
        <v>0</v>
      </c>
      <c r="BI4191" s="20">
        <v>66</v>
      </c>
      <c r="BJ4191" s="20">
        <v>0</v>
      </c>
      <c r="BK4191" s="20">
        <v>433</v>
      </c>
      <c r="BL4191" s="20">
        <v>425</v>
      </c>
      <c r="BM4191" s="20">
        <v>465</v>
      </c>
      <c r="BN4191" s="20">
        <v>54</v>
      </c>
      <c r="BO4191" s="20">
        <v>79</v>
      </c>
      <c r="BP4191" s="20">
        <v>2043</v>
      </c>
      <c r="BQ4191" s="20">
        <v>940</v>
      </c>
      <c r="BR4191" s="20">
        <v>0</v>
      </c>
      <c r="BS4191" s="20">
        <v>52</v>
      </c>
      <c r="BT4191" s="20">
        <v>358</v>
      </c>
      <c r="BU4191" s="20">
        <v>118</v>
      </c>
      <c r="BV4191" s="20">
        <v>1451</v>
      </c>
    </row>
    <row r="4192" spans="1:74" x14ac:dyDescent="0.25">
      <c r="A4192" s="20" t="s">
        <v>501</v>
      </c>
      <c r="B4192" s="20" t="s">
        <v>504</v>
      </c>
      <c r="C4192" s="20" t="s">
        <v>732</v>
      </c>
      <c r="D4192" s="1">
        <v>44593</v>
      </c>
      <c r="E4192">
        <v>69</v>
      </c>
      <c r="F4192">
        <v>8</v>
      </c>
      <c r="G4192">
        <v>5</v>
      </c>
      <c r="H4192">
        <v>0</v>
      </c>
      <c r="I4192">
        <v>0</v>
      </c>
      <c r="J4192">
        <v>59</v>
      </c>
      <c r="K4192">
        <v>0</v>
      </c>
      <c r="L4192">
        <v>2</v>
      </c>
      <c r="M4192">
        <v>1</v>
      </c>
      <c r="N4192">
        <v>0</v>
      </c>
      <c r="O4192">
        <v>0</v>
      </c>
      <c r="P4192">
        <v>0</v>
      </c>
      <c r="Q4192">
        <v>0</v>
      </c>
      <c r="R4192">
        <v>471</v>
      </c>
      <c r="S4192">
        <v>421</v>
      </c>
      <c r="T4192">
        <v>19</v>
      </c>
      <c r="U4192">
        <v>11</v>
      </c>
      <c r="V4192">
        <v>6</v>
      </c>
      <c r="W4192">
        <v>541</v>
      </c>
      <c r="X4192">
        <v>338</v>
      </c>
      <c r="Y4192">
        <v>12</v>
      </c>
      <c r="Z4192">
        <v>68</v>
      </c>
      <c r="AA4192">
        <v>14</v>
      </c>
      <c r="AB4192">
        <v>543</v>
      </c>
      <c r="AC4192">
        <v>393</v>
      </c>
      <c r="AD4192">
        <v>23</v>
      </c>
      <c r="AE4192">
        <v>38</v>
      </c>
      <c r="AF4192">
        <v>10</v>
      </c>
      <c r="AG4192">
        <v>73</v>
      </c>
      <c r="AH4192">
        <v>35</v>
      </c>
      <c r="AI4192">
        <v>2</v>
      </c>
      <c r="AJ4192">
        <v>13</v>
      </c>
      <c r="AK4192">
        <v>2</v>
      </c>
      <c r="AL4192">
        <v>82</v>
      </c>
      <c r="AM4192">
        <v>61</v>
      </c>
      <c r="AN4192">
        <v>1</v>
      </c>
      <c r="AO4192">
        <v>1</v>
      </c>
      <c r="AP4192">
        <v>0</v>
      </c>
      <c r="AQ4192">
        <v>0</v>
      </c>
      <c r="AR4192">
        <v>0</v>
      </c>
      <c r="AS4192">
        <v>0</v>
      </c>
      <c r="AT4192">
        <v>0</v>
      </c>
      <c r="AU4192">
        <v>0</v>
      </c>
      <c r="AV4192">
        <v>0</v>
      </c>
      <c r="AW4192">
        <v>0</v>
      </c>
      <c r="AX4192">
        <v>0</v>
      </c>
      <c r="AY4192">
        <v>0</v>
      </c>
      <c r="AZ4192">
        <v>0</v>
      </c>
      <c r="BA4192">
        <v>0</v>
      </c>
      <c r="BB4192">
        <v>0</v>
      </c>
      <c r="BC4192">
        <v>0</v>
      </c>
      <c r="BD4192">
        <v>0</v>
      </c>
      <c r="BE4192">
        <v>0</v>
      </c>
      <c r="BF4192">
        <v>0</v>
      </c>
      <c r="BG4192" s="20">
        <v>8</v>
      </c>
      <c r="BH4192" s="20">
        <v>0</v>
      </c>
      <c r="BI4192" s="20">
        <v>66</v>
      </c>
      <c r="BJ4192" s="20">
        <v>0</v>
      </c>
      <c r="BK4192" s="20">
        <v>434</v>
      </c>
      <c r="BL4192" s="20">
        <v>427</v>
      </c>
      <c r="BM4192" s="20">
        <v>463</v>
      </c>
      <c r="BN4192" s="20">
        <v>54</v>
      </c>
      <c r="BO4192" s="20">
        <v>79</v>
      </c>
      <c r="BP4192" s="20">
        <v>2037</v>
      </c>
      <c r="BQ4192" s="20">
        <v>951</v>
      </c>
      <c r="BR4192" s="20">
        <v>0</v>
      </c>
      <c r="BS4192" s="20">
        <v>52</v>
      </c>
      <c r="BT4192" s="20">
        <v>355</v>
      </c>
      <c r="BU4192" s="20">
        <v>118</v>
      </c>
      <c r="BV4192" s="20">
        <v>1446</v>
      </c>
    </row>
    <row r="4193" spans="1:74" x14ac:dyDescent="0.25">
      <c r="A4193" s="20" t="s">
        <v>501</v>
      </c>
      <c r="B4193" s="20" t="s">
        <v>504</v>
      </c>
      <c r="C4193" s="20" t="s">
        <v>732</v>
      </c>
      <c r="D4193" s="1">
        <v>44599</v>
      </c>
      <c r="E4193">
        <v>68</v>
      </c>
      <c r="F4193">
        <v>8</v>
      </c>
      <c r="G4193">
        <v>5</v>
      </c>
      <c r="H4193">
        <v>0</v>
      </c>
      <c r="I4193">
        <v>0</v>
      </c>
      <c r="J4193">
        <v>58</v>
      </c>
      <c r="K4193">
        <v>0</v>
      </c>
      <c r="L4193">
        <v>2</v>
      </c>
      <c r="M4193">
        <v>1</v>
      </c>
      <c r="N4193">
        <v>0</v>
      </c>
      <c r="O4193">
        <v>0</v>
      </c>
      <c r="P4193">
        <v>0</v>
      </c>
      <c r="Q4193">
        <v>0</v>
      </c>
      <c r="R4193">
        <v>470</v>
      </c>
      <c r="S4193">
        <v>420</v>
      </c>
      <c r="T4193">
        <v>19</v>
      </c>
      <c r="U4193">
        <v>11</v>
      </c>
      <c r="V4193">
        <v>6</v>
      </c>
      <c r="W4193">
        <v>540</v>
      </c>
      <c r="X4193">
        <v>340</v>
      </c>
      <c r="Y4193">
        <v>12</v>
      </c>
      <c r="Z4193">
        <v>67</v>
      </c>
      <c r="AA4193">
        <v>14</v>
      </c>
      <c r="AB4193">
        <v>543</v>
      </c>
      <c r="AC4193">
        <v>396</v>
      </c>
      <c r="AD4193">
        <v>23</v>
      </c>
      <c r="AE4193">
        <v>38</v>
      </c>
      <c r="AF4193">
        <v>10</v>
      </c>
      <c r="AG4193">
        <v>74</v>
      </c>
      <c r="AH4193">
        <v>36</v>
      </c>
      <c r="AI4193">
        <v>2</v>
      </c>
      <c r="AJ4193">
        <v>13</v>
      </c>
      <c r="AK4193">
        <v>2</v>
      </c>
      <c r="AL4193">
        <v>83</v>
      </c>
      <c r="AM4193">
        <v>62</v>
      </c>
      <c r="AN4193">
        <v>1</v>
      </c>
      <c r="AO4193">
        <v>1</v>
      </c>
      <c r="AP4193">
        <v>0</v>
      </c>
      <c r="AQ4193">
        <v>0</v>
      </c>
      <c r="AR4193">
        <v>0</v>
      </c>
      <c r="AS4193">
        <v>0</v>
      </c>
      <c r="AT4193">
        <v>0</v>
      </c>
      <c r="AU4193">
        <v>0</v>
      </c>
      <c r="AV4193">
        <v>0</v>
      </c>
      <c r="AW4193">
        <v>0</v>
      </c>
      <c r="AX4193">
        <v>0</v>
      </c>
      <c r="AY4193">
        <v>0</v>
      </c>
      <c r="AZ4193">
        <v>0</v>
      </c>
      <c r="BA4193">
        <v>0</v>
      </c>
      <c r="BB4193">
        <v>0</v>
      </c>
      <c r="BC4193">
        <v>0</v>
      </c>
      <c r="BD4193">
        <v>0</v>
      </c>
      <c r="BE4193">
        <v>0</v>
      </c>
      <c r="BF4193">
        <v>0</v>
      </c>
      <c r="BG4193" s="20">
        <v>8</v>
      </c>
      <c r="BH4193" s="20">
        <v>0</v>
      </c>
      <c r="BI4193" s="20">
        <v>65</v>
      </c>
      <c r="BJ4193" s="20">
        <v>0</v>
      </c>
      <c r="BK4193" s="20">
        <v>433</v>
      </c>
      <c r="BL4193" s="20">
        <v>427</v>
      </c>
      <c r="BM4193" s="20">
        <v>464</v>
      </c>
      <c r="BN4193" s="20">
        <v>55</v>
      </c>
      <c r="BO4193" s="20">
        <v>80</v>
      </c>
      <c r="BP4193" s="20">
        <v>2035</v>
      </c>
      <c r="BQ4193" s="20">
        <v>956</v>
      </c>
      <c r="BR4193" s="20">
        <v>0</v>
      </c>
      <c r="BS4193" s="20">
        <v>52</v>
      </c>
      <c r="BT4193" s="20">
        <v>356</v>
      </c>
      <c r="BU4193" s="20">
        <v>118</v>
      </c>
      <c r="BV4193" s="20">
        <v>1443</v>
      </c>
    </row>
    <row r="4194" spans="1:74" x14ac:dyDescent="0.25">
      <c r="A4194" s="20" t="s">
        <v>501</v>
      </c>
      <c r="B4194" s="20" t="s">
        <v>504</v>
      </c>
      <c r="C4194" s="20" t="s">
        <v>732</v>
      </c>
      <c r="D4194" s="1">
        <v>44606</v>
      </c>
      <c r="E4194">
        <v>68</v>
      </c>
      <c r="F4194">
        <v>8</v>
      </c>
      <c r="G4194">
        <v>5</v>
      </c>
      <c r="H4194">
        <v>0</v>
      </c>
      <c r="I4194">
        <v>0</v>
      </c>
      <c r="J4194">
        <v>58</v>
      </c>
      <c r="K4194">
        <v>0</v>
      </c>
      <c r="L4194">
        <v>2</v>
      </c>
      <c r="M4194">
        <v>1</v>
      </c>
      <c r="N4194">
        <v>0</v>
      </c>
      <c r="O4194">
        <v>0</v>
      </c>
      <c r="P4194">
        <v>0</v>
      </c>
      <c r="Q4194">
        <v>0</v>
      </c>
      <c r="R4194">
        <v>470</v>
      </c>
      <c r="S4194">
        <v>420</v>
      </c>
      <c r="T4194">
        <v>19</v>
      </c>
      <c r="U4194">
        <v>11</v>
      </c>
      <c r="V4194">
        <v>6</v>
      </c>
      <c r="W4194">
        <v>536</v>
      </c>
      <c r="X4194">
        <v>337</v>
      </c>
      <c r="Y4194">
        <v>11</v>
      </c>
      <c r="Z4194">
        <v>67</v>
      </c>
      <c r="AA4194">
        <v>14</v>
      </c>
      <c r="AB4194">
        <v>542</v>
      </c>
      <c r="AC4194">
        <v>395</v>
      </c>
      <c r="AD4194">
        <v>23</v>
      </c>
      <c r="AE4194">
        <v>38</v>
      </c>
      <c r="AF4194">
        <v>11</v>
      </c>
      <c r="AG4194">
        <v>74</v>
      </c>
      <c r="AH4194">
        <v>37</v>
      </c>
      <c r="AI4194">
        <v>2</v>
      </c>
      <c r="AJ4194">
        <v>13</v>
      </c>
      <c r="AK4194">
        <v>2</v>
      </c>
      <c r="AL4194">
        <v>82</v>
      </c>
      <c r="AM4194">
        <v>62</v>
      </c>
      <c r="AN4194">
        <v>1</v>
      </c>
      <c r="AO4194">
        <v>1</v>
      </c>
      <c r="AP4194">
        <v>0</v>
      </c>
      <c r="AQ4194">
        <v>0</v>
      </c>
      <c r="AR4194">
        <v>0</v>
      </c>
      <c r="AS4194">
        <v>0</v>
      </c>
      <c r="AT4194">
        <v>0</v>
      </c>
      <c r="AU4194">
        <v>0</v>
      </c>
      <c r="AV4194">
        <v>0</v>
      </c>
      <c r="AW4194">
        <v>0</v>
      </c>
      <c r="AX4194">
        <v>0</v>
      </c>
      <c r="AY4194">
        <v>0</v>
      </c>
      <c r="AZ4194">
        <v>0</v>
      </c>
      <c r="BA4194">
        <v>0</v>
      </c>
      <c r="BB4194">
        <v>0</v>
      </c>
      <c r="BC4194">
        <v>0</v>
      </c>
      <c r="BD4194">
        <v>0</v>
      </c>
      <c r="BE4194">
        <v>0</v>
      </c>
      <c r="BF4194">
        <v>0</v>
      </c>
      <c r="BG4194" s="20">
        <v>8</v>
      </c>
      <c r="BH4194" s="20">
        <v>0</v>
      </c>
      <c r="BI4194" s="20">
        <v>65</v>
      </c>
      <c r="BJ4194" s="20">
        <v>0</v>
      </c>
      <c r="BK4194" s="20">
        <v>433</v>
      </c>
      <c r="BL4194" s="20">
        <v>425</v>
      </c>
      <c r="BM4194" s="20">
        <v>462</v>
      </c>
      <c r="BN4194" s="20">
        <v>55</v>
      </c>
      <c r="BO4194" s="20">
        <v>79</v>
      </c>
      <c r="BP4194" s="20">
        <v>2037</v>
      </c>
      <c r="BQ4194" s="20">
        <v>971</v>
      </c>
      <c r="BR4194" s="20">
        <v>0</v>
      </c>
      <c r="BS4194" s="20">
        <v>52</v>
      </c>
      <c r="BT4194" s="20">
        <v>354</v>
      </c>
      <c r="BU4194" s="20">
        <v>121</v>
      </c>
      <c r="BV4194" s="20">
        <v>1445</v>
      </c>
    </row>
    <row r="4195" spans="1:74" x14ac:dyDescent="0.25">
      <c r="A4195" s="20" t="s">
        <v>501</v>
      </c>
      <c r="B4195" s="20" t="s">
        <v>726</v>
      </c>
      <c r="C4195" s="20" t="s">
        <v>733</v>
      </c>
      <c r="D4195" s="1">
        <v>44493</v>
      </c>
      <c r="E4195">
        <v>60</v>
      </c>
      <c r="F4195">
        <v>2</v>
      </c>
      <c r="G4195">
        <v>0</v>
      </c>
      <c r="H4195">
        <v>0</v>
      </c>
      <c r="I4195">
        <v>0</v>
      </c>
      <c r="J4195">
        <v>6</v>
      </c>
      <c r="K4195">
        <v>6</v>
      </c>
      <c r="L4195">
        <v>3</v>
      </c>
      <c r="M4195">
        <v>2</v>
      </c>
      <c r="N4195">
        <v>7</v>
      </c>
      <c r="O4195">
        <v>0</v>
      </c>
      <c r="P4195">
        <v>0</v>
      </c>
      <c r="Q4195">
        <v>0</v>
      </c>
      <c r="R4195">
        <v>205</v>
      </c>
      <c r="S4195">
        <v>0</v>
      </c>
      <c r="T4195">
        <v>56</v>
      </c>
      <c r="U4195">
        <v>7</v>
      </c>
      <c r="V4195">
        <v>0</v>
      </c>
      <c r="W4195">
        <v>505</v>
      </c>
      <c r="X4195">
        <v>0</v>
      </c>
      <c r="Y4195">
        <v>11</v>
      </c>
      <c r="Z4195">
        <v>78</v>
      </c>
      <c r="AA4195">
        <v>20</v>
      </c>
      <c r="AB4195">
        <v>436</v>
      </c>
      <c r="AC4195">
        <v>10</v>
      </c>
      <c r="AD4195">
        <v>6</v>
      </c>
      <c r="AE4195">
        <v>134</v>
      </c>
      <c r="AF4195">
        <v>12</v>
      </c>
      <c r="AG4195">
        <v>62</v>
      </c>
      <c r="AH4195">
        <v>0</v>
      </c>
      <c r="AI4195">
        <v>0</v>
      </c>
      <c r="AJ4195">
        <v>12</v>
      </c>
      <c r="AK4195">
        <v>6</v>
      </c>
      <c r="AL4195">
        <v>14</v>
      </c>
      <c r="AM4195">
        <v>0</v>
      </c>
      <c r="AN4195">
        <v>0</v>
      </c>
      <c r="AO4195">
        <v>0</v>
      </c>
      <c r="AP4195">
        <v>1</v>
      </c>
      <c r="AQ4195">
        <v>0</v>
      </c>
      <c r="AR4195">
        <v>0</v>
      </c>
      <c r="AS4195">
        <v>0</v>
      </c>
      <c r="AT4195">
        <v>0</v>
      </c>
      <c r="AU4195">
        <v>0</v>
      </c>
      <c r="AV4195">
        <v>0</v>
      </c>
      <c r="AW4195">
        <v>0</v>
      </c>
      <c r="AX4195">
        <v>0</v>
      </c>
      <c r="AY4195">
        <v>0</v>
      </c>
      <c r="AZ4195">
        <v>0</v>
      </c>
      <c r="BA4195">
        <v>0</v>
      </c>
      <c r="BB4195">
        <v>17</v>
      </c>
      <c r="BC4195">
        <v>73</v>
      </c>
      <c r="BD4195">
        <v>0</v>
      </c>
      <c r="BE4195">
        <v>1</v>
      </c>
      <c r="BF4195">
        <v>1</v>
      </c>
      <c r="BG4195" s="20"/>
      <c r="BH4195" s="20"/>
      <c r="BI4195" s="20"/>
      <c r="BJ4195" s="20"/>
      <c r="BK4195" s="20"/>
      <c r="BL4195" s="20"/>
      <c r="BM4195" s="20"/>
      <c r="BN4195" s="20"/>
      <c r="BO4195" s="20"/>
      <c r="BP4195" s="20"/>
      <c r="BQ4195" s="20"/>
      <c r="BR4195" s="20"/>
      <c r="BS4195" s="20"/>
      <c r="BT4195" s="20"/>
      <c r="BU4195" s="20"/>
      <c r="BV4195" s="20"/>
    </row>
    <row r="4196" spans="1:74" x14ac:dyDescent="0.25">
      <c r="A4196" s="20" t="s">
        <v>501</v>
      </c>
      <c r="B4196" s="20" t="s">
        <v>726</v>
      </c>
      <c r="C4196" s="20" t="s">
        <v>733</v>
      </c>
      <c r="D4196" s="1">
        <v>44500</v>
      </c>
      <c r="E4196">
        <v>60</v>
      </c>
      <c r="F4196">
        <v>2</v>
      </c>
      <c r="G4196">
        <v>0</v>
      </c>
      <c r="H4196">
        <v>0</v>
      </c>
      <c r="I4196">
        <v>0</v>
      </c>
      <c r="J4196">
        <v>8</v>
      </c>
      <c r="K4196">
        <v>6</v>
      </c>
      <c r="L4196">
        <v>3</v>
      </c>
      <c r="M4196">
        <v>2</v>
      </c>
      <c r="N4196">
        <v>7</v>
      </c>
      <c r="O4196">
        <v>0</v>
      </c>
      <c r="P4196">
        <v>0</v>
      </c>
      <c r="Q4196">
        <v>0</v>
      </c>
      <c r="R4196">
        <v>204</v>
      </c>
      <c r="S4196">
        <v>0</v>
      </c>
      <c r="T4196">
        <v>75</v>
      </c>
      <c r="U4196">
        <v>7</v>
      </c>
      <c r="V4196">
        <v>0</v>
      </c>
      <c r="W4196">
        <v>509</v>
      </c>
      <c r="X4196">
        <v>0</v>
      </c>
      <c r="Y4196">
        <v>13</v>
      </c>
      <c r="Z4196">
        <v>77</v>
      </c>
      <c r="AA4196">
        <v>22</v>
      </c>
      <c r="AB4196">
        <v>436</v>
      </c>
      <c r="AC4196">
        <v>12</v>
      </c>
      <c r="AD4196">
        <v>6</v>
      </c>
      <c r="AE4196">
        <v>133</v>
      </c>
      <c r="AF4196">
        <v>12</v>
      </c>
      <c r="AG4196">
        <v>61</v>
      </c>
      <c r="AH4196">
        <v>0</v>
      </c>
      <c r="AI4196">
        <v>2</v>
      </c>
      <c r="AJ4196">
        <v>12</v>
      </c>
      <c r="AK4196">
        <v>6</v>
      </c>
      <c r="AL4196">
        <v>14</v>
      </c>
      <c r="AM4196">
        <v>0</v>
      </c>
      <c r="AN4196">
        <v>1</v>
      </c>
      <c r="AO4196">
        <v>0</v>
      </c>
      <c r="AP4196">
        <v>1</v>
      </c>
      <c r="AQ4196">
        <v>0</v>
      </c>
      <c r="AR4196">
        <v>0</v>
      </c>
      <c r="AS4196">
        <v>0</v>
      </c>
      <c r="AT4196">
        <v>0</v>
      </c>
      <c r="AU4196">
        <v>0</v>
      </c>
      <c r="AV4196">
        <v>0</v>
      </c>
      <c r="AW4196">
        <v>0</v>
      </c>
      <c r="AX4196">
        <v>0</v>
      </c>
      <c r="AY4196">
        <v>0</v>
      </c>
      <c r="AZ4196">
        <v>0</v>
      </c>
      <c r="BA4196">
        <v>0</v>
      </c>
      <c r="BB4196">
        <v>17</v>
      </c>
      <c r="BC4196">
        <v>72</v>
      </c>
      <c r="BD4196">
        <v>0</v>
      </c>
      <c r="BE4196">
        <v>1</v>
      </c>
      <c r="BF4196">
        <v>1</v>
      </c>
      <c r="BG4196" s="20"/>
      <c r="BH4196" s="20"/>
      <c r="BI4196" s="20"/>
      <c r="BJ4196" s="20"/>
      <c r="BK4196" s="20"/>
      <c r="BL4196" s="20"/>
      <c r="BM4196" s="20"/>
      <c r="BN4196" s="20"/>
      <c r="BO4196" s="20"/>
      <c r="BP4196" s="20"/>
      <c r="BQ4196" s="20"/>
      <c r="BR4196" s="20"/>
      <c r="BS4196" s="20"/>
      <c r="BT4196" s="20"/>
      <c r="BU4196" s="20"/>
      <c r="BV4196" s="20"/>
    </row>
    <row r="4197" spans="1:74" x14ac:dyDescent="0.25">
      <c r="A4197" s="20" t="s">
        <v>501</v>
      </c>
      <c r="B4197" s="20" t="s">
        <v>726</v>
      </c>
      <c r="C4197" s="20" t="s">
        <v>733</v>
      </c>
      <c r="D4197" s="1">
        <v>44507</v>
      </c>
      <c r="E4197">
        <v>61</v>
      </c>
      <c r="F4197">
        <v>2</v>
      </c>
      <c r="G4197">
        <v>0</v>
      </c>
      <c r="H4197">
        <v>0</v>
      </c>
      <c r="I4197">
        <v>0</v>
      </c>
      <c r="J4197">
        <v>13</v>
      </c>
      <c r="K4197">
        <v>6</v>
      </c>
      <c r="L4197">
        <v>3</v>
      </c>
      <c r="M4197">
        <v>2</v>
      </c>
      <c r="N4197">
        <v>7</v>
      </c>
      <c r="O4197">
        <v>2</v>
      </c>
      <c r="P4197">
        <v>0</v>
      </c>
      <c r="Q4197">
        <v>0</v>
      </c>
      <c r="R4197">
        <v>204</v>
      </c>
      <c r="S4197">
        <v>90</v>
      </c>
      <c r="T4197">
        <v>17</v>
      </c>
      <c r="U4197">
        <v>7</v>
      </c>
      <c r="V4197">
        <v>0</v>
      </c>
      <c r="W4197">
        <v>509</v>
      </c>
      <c r="X4197">
        <v>24</v>
      </c>
      <c r="Y4197">
        <v>72</v>
      </c>
      <c r="Z4197">
        <v>78</v>
      </c>
      <c r="AA4197">
        <v>21</v>
      </c>
      <c r="AB4197">
        <v>436</v>
      </c>
      <c r="AC4197">
        <v>19</v>
      </c>
      <c r="AD4197">
        <v>6</v>
      </c>
      <c r="AE4197">
        <v>133</v>
      </c>
      <c r="AF4197">
        <v>12</v>
      </c>
      <c r="AG4197">
        <v>61</v>
      </c>
      <c r="AH4197">
        <v>2</v>
      </c>
      <c r="AI4197">
        <v>1</v>
      </c>
      <c r="AJ4197">
        <v>12</v>
      </c>
      <c r="AK4197">
        <v>6</v>
      </c>
      <c r="AL4197">
        <v>14</v>
      </c>
      <c r="AM4197">
        <v>1</v>
      </c>
      <c r="AN4197">
        <v>1</v>
      </c>
      <c r="AO4197">
        <v>0</v>
      </c>
      <c r="AP4197">
        <v>1</v>
      </c>
      <c r="AQ4197">
        <v>0</v>
      </c>
      <c r="AR4197">
        <v>0</v>
      </c>
      <c r="AS4197">
        <v>0</v>
      </c>
      <c r="AT4197">
        <v>0</v>
      </c>
      <c r="AU4197">
        <v>0</v>
      </c>
      <c r="AV4197">
        <v>0</v>
      </c>
      <c r="AW4197">
        <v>0</v>
      </c>
      <c r="AX4197">
        <v>0</v>
      </c>
      <c r="AY4197">
        <v>0</v>
      </c>
      <c r="AZ4197">
        <v>0</v>
      </c>
      <c r="BA4197">
        <v>0</v>
      </c>
      <c r="BB4197">
        <v>0</v>
      </c>
      <c r="BC4197">
        <v>0</v>
      </c>
      <c r="BD4197">
        <v>0</v>
      </c>
      <c r="BE4197">
        <v>0</v>
      </c>
      <c r="BF4197">
        <v>0</v>
      </c>
      <c r="BG4197" s="20">
        <v>2</v>
      </c>
      <c r="BH4197" s="20">
        <v>0</v>
      </c>
      <c r="BI4197" s="20">
        <v>47</v>
      </c>
      <c r="BJ4197" s="20">
        <v>6</v>
      </c>
      <c r="BK4197" s="20">
        <v>178</v>
      </c>
      <c r="BL4197" s="20">
        <v>319</v>
      </c>
      <c r="BM4197" s="20">
        <v>277</v>
      </c>
      <c r="BN4197" s="20">
        <v>36</v>
      </c>
      <c r="BO4197" s="20">
        <v>11</v>
      </c>
      <c r="BP4197" s="20"/>
      <c r="BQ4197" s="20"/>
      <c r="BR4197" s="20"/>
      <c r="BS4197" s="20"/>
      <c r="BT4197" s="20"/>
      <c r="BU4197" s="20"/>
      <c r="BV4197" s="20"/>
    </row>
    <row r="4198" spans="1:74" x14ac:dyDescent="0.25">
      <c r="A4198" s="20" t="s">
        <v>501</v>
      </c>
      <c r="B4198" s="20" t="s">
        <v>726</v>
      </c>
      <c r="C4198" s="20" t="s">
        <v>733</v>
      </c>
      <c r="D4198" s="1">
        <v>44514</v>
      </c>
      <c r="E4198">
        <v>61</v>
      </c>
      <c r="F4198">
        <v>2</v>
      </c>
      <c r="G4198">
        <v>0</v>
      </c>
      <c r="H4198">
        <v>0</v>
      </c>
      <c r="I4198">
        <v>0</v>
      </c>
      <c r="J4198">
        <v>16</v>
      </c>
      <c r="K4198">
        <v>6</v>
      </c>
      <c r="L4198">
        <v>3</v>
      </c>
      <c r="M4198">
        <v>2</v>
      </c>
      <c r="N4198">
        <v>7</v>
      </c>
      <c r="O4198">
        <v>2</v>
      </c>
      <c r="P4198">
        <v>0</v>
      </c>
      <c r="Q4198">
        <v>0</v>
      </c>
      <c r="R4198">
        <v>205</v>
      </c>
      <c r="S4198">
        <v>102</v>
      </c>
      <c r="T4198">
        <v>17</v>
      </c>
      <c r="U4198">
        <v>7</v>
      </c>
      <c r="V4198">
        <v>1</v>
      </c>
      <c r="W4198">
        <v>510</v>
      </c>
      <c r="X4198">
        <v>38</v>
      </c>
      <c r="Y4198">
        <v>71</v>
      </c>
      <c r="Z4198">
        <v>78</v>
      </c>
      <c r="AA4198">
        <v>21</v>
      </c>
      <c r="AB4198">
        <v>438</v>
      </c>
      <c r="AC4198">
        <v>27</v>
      </c>
      <c r="AD4198">
        <v>6</v>
      </c>
      <c r="AE4198">
        <v>132</v>
      </c>
      <c r="AF4198">
        <v>13</v>
      </c>
      <c r="AG4198">
        <v>61</v>
      </c>
      <c r="AH4198">
        <v>2</v>
      </c>
      <c r="AI4198">
        <v>1</v>
      </c>
      <c r="AJ4198">
        <v>12</v>
      </c>
      <c r="AK4198">
        <v>6</v>
      </c>
      <c r="AL4198">
        <v>14</v>
      </c>
      <c r="AM4198">
        <v>2</v>
      </c>
      <c r="AN4198">
        <v>1</v>
      </c>
      <c r="AO4198">
        <v>0</v>
      </c>
      <c r="AP4198">
        <v>1</v>
      </c>
      <c r="AQ4198">
        <v>0</v>
      </c>
      <c r="AR4198">
        <v>0</v>
      </c>
      <c r="AS4198">
        <v>0</v>
      </c>
      <c r="AT4198">
        <v>0</v>
      </c>
      <c r="AU4198">
        <v>0</v>
      </c>
      <c r="AV4198">
        <v>0</v>
      </c>
      <c r="AW4198">
        <v>0</v>
      </c>
      <c r="AX4198">
        <v>0</v>
      </c>
      <c r="AY4198">
        <v>0</v>
      </c>
      <c r="AZ4198">
        <v>0</v>
      </c>
      <c r="BA4198">
        <v>0</v>
      </c>
      <c r="BB4198">
        <v>0</v>
      </c>
      <c r="BC4198">
        <v>0</v>
      </c>
      <c r="BD4198">
        <v>0</v>
      </c>
      <c r="BE4198">
        <v>0</v>
      </c>
      <c r="BF4198">
        <v>0</v>
      </c>
      <c r="BG4198" s="20">
        <v>2</v>
      </c>
      <c r="BH4198" s="20">
        <v>0</v>
      </c>
      <c r="BI4198" s="20">
        <v>47</v>
      </c>
      <c r="BJ4198" s="20">
        <v>6</v>
      </c>
      <c r="BK4198" s="20">
        <v>178</v>
      </c>
      <c r="BL4198" s="20">
        <v>320</v>
      </c>
      <c r="BM4198" s="20">
        <v>278</v>
      </c>
      <c r="BN4198" s="20">
        <v>37</v>
      </c>
      <c r="BO4198" s="20">
        <v>11</v>
      </c>
      <c r="BP4198" s="20"/>
      <c r="BQ4198" s="20"/>
      <c r="BR4198" s="20"/>
      <c r="BS4198" s="20"/>
      <c r="BT4198" s="20"/>
      <c r="BU4198" s="20"/>
      <c r="BV4198" s="20"/>
    </row>
    <row r="4199" spans="1:74" x14ac:dyDescent="0.25">
      <c r="A4199" s="20" t="s">
        <v>501</v>
      </c>
      <c r="B4199" s="20" t="s">
        <v>726</v>
      </c>
      <c r="C4199" s="20" t="s">
        <v>733</v>
      </c>
      <c r="D4199" s="1">
        <v>44521</v>
      </c>
      <c r="E4199">
        <v>61</v>
      </c>
      <c r="F4199">
        <v>2</v>
      </c>
      <c r="G4199">
        <v>0</v>
      </c>
      <c r="H4199">
        <v>0</v>
      </c>
      <c r="I4199">
        <v>0</v>
      </c>
      <c r="J4199">
        <v>21</v>
      </c>
      <c r="K4199">
        <v>6</v>
      </c>
      <c r="L4199">
        <v>3</v>
      </c>
      <c r="M4199">
        <v>1</v>
      </c>
      <c r="N4199">
        <v>7</v>
      </c>
      <c r="O4199">
        <v>3</v>
      </c>
      <c r="P4199">
        <v>0</v>
      </c>
      <c r="Q4199">
        <v>0</v>
      </c>
      <c r="R4199">
        <v>206</v>
      </c>
      <c r="S4199">
        <v>114</v>
      </c>
      <c r="T4199">
        <v>17</v>
      </c>
      <c r="U4199">
        <v>7</v>
      </c>
      <c r="V4199">
        <v>1</v>
      </c>
      <c r="W4199">
        <v>511</v>
      </c>
      <c r="X4199">
        <v>60</v>
      </c>
      <c r="Y4199">
        <v>71</v>
      </c>
      <c r="Z4199">
        <v>77</v>
      </c>
      <c r="AA4199">
        <v>23</v>
      </c>
      <c r="AB4199">
        <v>437</v>
      </c>
      <c r="AC4199">
        <v>38</v>
      </c>
      <c r="AD4199">
        <v>6</v>
      </c>
      <c r="AE4199">
        <v>132</v>
      </c>
      <c r="AF4199">
        <v>13</v>
      </c>
      <c r="AG4199">
        <v>61</v>
      </c>
      <c r="AH4199">
        <v>3</v>
      </c>
      <c r="AI4199">
        <v>1</v>
      </c>
      <c r="AJ4199">
        <v>12</v>
      </c>
      <c r="AK4199">
        <v>6</v>
      </c>
      <c r="AL4199">
        <v>14</v>
      </c>
      <c r="AM4199">
        <v>2</v>
      </c>
      <c r="AN4199">
        <v>1</v>
      </c>
      <c r="AO4199">
        <v>0</v>
      </c>
      <c r="AP4199">
        <v>1</v>
      </c>
      <c r="AQ4199">
        <v>0</v>
      </c>
      <c r="AR4199">
        <v>0</v>
      </c>
      <c r="AS4199">
        <v>0</v>
      </c>
      <c r="AT4199">
        <v>0</v>
      </c>
      <c r="AU4199">
        <v>0</v>
      </c>
      <c r="AV4199">
        <v>0</v>
      </c>
      <c r="AW4199">
        <v>0</v>
      </c>
      <c r="AX4199">
        <v>0</v>
      </c>
      <c r="AY4199">
        <v>0</v>
      </c>
      <c r="AZ4199">
        <v>0</v>
      </c>
      <c r="BA4199">
        <v>0</v>
      </c>
      <c r="BB4199">
        <v>0</v>
      </c>
      <c r="BC4199">
        <v>0</v>
      </c>
      <c r="BD4199">
        <v>0</v>
      </c>
      <c r="BE4199">
        <v>0</v>
      </c>
      <c r="BF4199">
        <v>0</v>
      </c>
      <c r="BG4199" s="20">
        <v>2</v>
      </c>
      <c r="BH4199" s="20">
        <v>0</v>
      </c>
      <c r="BI4199" s="20">
        <v>47</v>
      </c>
      <c r="BJ4199" s="20">
        <v>6</v>
      </c>
      <c r="BK4199" s="20">
        <v>179</v>
      </c>
      <c r="BL4199" s="20">
        <v>322</v>
      </c>
      <c r="BM4199" s="20">
        <v>279</v>
      </c>
      <c r="BN4199" s="20">
        <v>37</v>
      </c>
      <c r="BO4199" s="20">
        <v>11</v>
      </c>
      <c r="BP4199" s="20"/>
      <c r="BQ4199" s="20"/>
      <c r="BR4199" s="20"/>
      <c r="BS4199" s="20"/>
      <c r="BT4199" s="20"/>
      <c r="BU4199" s="20"/>
      <c r="BV4199" s="20"/>
    </row>
    <row r="4200" spans="1:74" x14ac:dyDescent="0.25">
      <c r="A4200" s="20" t="s">
        <v>501</v>
      </c>
      <c r="B4200" s="20" t="s">
        <v>726</v>
      </c>
      <c r="C4200" s="20" t="s">
        <v>733</v>
      </c>
      <c r="D4200" s="1">
        <v>44528</v>
      </c>
      <c r="E4200">
        <v>61</v>
      </c>
      <c r="F4200">
        <v>2</v>
      </c>
      <c r="G4200">
        <v>0</v>
      </c>
      <c r="H4200">
        <v>0</v>
      </c>
      <c r="I4200">
        <v>0</v>
      </c>
      <c r="J4200">
        <v>25</v>
      </c>
      <c r="K4200">
        <v>6</v>
      </c>
      <c r="L4200">
        <v>3</v>
      </c>
      <c r="M4200">
        <v>1</v>
      </c>
      <c r="N4200">
        <v>7</v>
      </c>
      <c r="O4200">
        <v>4</v>
      </c>
      <c r="P4200">
        <v>0</v>
      </c>
      <c r="Q4200">
        <v>0</v>
      </c>
      <c r="R4200">
        <v>206</v>
      </c>
      <c r="S4200">
        <v>119</v>
      </c>
      <c r="T4200">
        <v>17</v>
      </c>
      <c r="U4200">
        <v>7</v>
      </c>
      <c r="V4200">
        <v>1</v>
      </c>
      <c r="W4200">
        <v>514</v>
      </c>
      <c r="X4200">
        <v>80</v>
      </c>
      <c r="Y4200">
        <v>72</v>
      </c>
      <c r="Z4200">
        <v>77</v>
      </c>
      <c r="AA4200">
        <v>22</v>
      </c>
      <c r="AB4200">
        <v>440</v>
      </c>
      <c r="AC4200">
        <v>51</v>
      </c>
      <c r="AD4200">
        <v>6</v>
      </c>
      <c r="AE4200">
        <v>132</v>
      </c>
      <c r="AF4200">
        <v>14</v>
      </c>
      <c r="AG4200">
        <v>62</v>
      </c>
      <c r="AH4200">
        <v>4</v>
      </c>
      <c r="AI4200">
        <v>1</v>
      </c>
      <c r="AJ4200">
        <v>12</v>
      </c>
      <c r="AK4200">
        <v>6</v>
      </c>
      <c r="AL4200">
        <v>14</v>
      </c>
      <c r="AM4200">
        <v>2</v>
      </c>
      <c r="AN4200">
        <v>1</v>
      </c>
      <c r="AO4200">
        <v>0</v>
      </c>
      <c r="AP4200">
        <v>1</v>
      </c>
      <c r="AQ4200">
        <v>0</v>
      </c>
      <c r="AR4200">
        <v>0</v>
      </c>
      <c r="AS4200">
        <v>0</v>
      </c>
      <c r="AT4200">
        <v>0</v>
      </c>
      <c r="AU4200">
        <v>0</v>
      </c>
      <c r="AV4200">
        <v>0</v>
      </c>
      <c r="AW4200">
        <v>0</v>
      </c>
      <c r="AX4200">
        <v>0</v>
      </c>
      <c r="AY4200">
        <v>0</v>
      </c>
      <c r="AZ4200">
        <v>0</v>
      </c>
      <c r="BA4200">
        <v>0</v>
      </c>
      <c r="BB4200">
        <v>0</v>
      </c>
      <c r="BC4200">
        <v>0</v>
      </c>
      <c r="BD4200">
        <v>0</v>
      </c>
      <c r="BE4200">
        <v>0</v>
      </c>
      <c r="BF4200">
        <v>0</v>
      </c>
      <c r="BG4200" s="20">
        <v>2</v>
      </c>
      <c r="BH4200" s="20">
        <v>0</v>
      </c>
      <c r="BI4200" s="20">
        <v>47</v>
      </c>
      <c r="BJ4200" s="20">
        <v>6</v>
      </c>
      <c r="BK4200" s="20">
        <v>179</v>
      </c>
      <c r="BL4200" s="20">
        <v>324</v>
      </c>
      <c r="BM4200" s="20">
        <v>282</v>
      </c>
      <c r="BN4200" s="20">
        <v>40</v>
      </c>
      <c r="BO4200" s="20">
        <v>11</v>
      </c>
      <c r="BP4200" s="20"/>
      <c r="BQ4200" s="20"/>
      <c r="BR4200" s="20"/>
      <c r="BS4200" s="20"/>
      <c r="BT4200" s="20"/>
      <c r="BU4200" s="20"/>
      <c r="BV4200" s="20"/>
    </row>
    <row r="4201" spans="1:74" x14ac:dyDescent="0.25">
      <c r="A4201" s="20" t="s">
        <v>501</v>
      </c>
      <c r="B4201" s="20" t="s">
        <v>726</v>
      </c>
      <c r="C4201" s="20" t="s">
        <v>733</v>
      </c>
      <c r="D4201" s="1">
        <v>44535</v>
      </c>
      <c r="E4201">
        <v>61</v>
      </c>
      <c r="F4201">
        <v>2</v>
      </c>
      <c r="G4201">
        <v>0</v>
      </c>
      <c r="H4201">
        <v>0</v>
      </c>
      <c r="I4201">
        <v>0</v>
      </c>
      <c r="J4201">
        <v>27</v>
      </c>
      <c r="K4201">
        <v>6</v>
      </c>
      <c r="L4201">
        <v>3</v>
      </c>
      <c r="M4201">
        <v>1</v>
      </c>
      <c r="N4201">
        <v>7</v>
      </c>
      <c r="O4201">
        <v>4</v>
      </c>
      <c r="P4201">
        <v>0</v>
      </c>
      <c r="Q4201">
        <v>0</v>
      </c>
      <c r="R4201">
        <v>204</v>
      </c>
      <c r="S4201">
        <v>129</v>
      </c>
      <c r="T4201">
        <v>17</v>
      </c>
      <c r="U4201">
        <v>7</v>
      </c>
      <c r="V4201">
        <v>0</v>
      </c>
      <c r="W4201">
        <v>515</v>
      </c>
      <c r="X4201">
        <v>107</v>
      </c>
      <c r="Y4201">
        <v>70</v>
      </c>
      <c r="Z4201">
        <v>77</v>
      </c>
      <c r="AA4201">
        <v>23</v>
      </c>
      <c r="AB4201">
        <v>438</v>
      </c>
      <c r="AC4201">
        <v>72</v>
      </c>
      <c r="AD4201">
        <v>5</v>
      </c>
      <c r="AE4201">
        <v>128</v>
      </c>
      <c r="AF4201">
        <v>14</v>
      </c>
      <c r="AG4201">
        <v>62</v>
      </c>
      <c r="AH4201">
        <v>6</v>
      </c>
      <c r="AI4201">
        <v>1</v>
      </c>
      <c r="AJ4201">
        <v>12</v>
      </c>
      <c r="AK4201">
        <v>6</v>
      </c>
      <c r="AL4201">
        <v>16</v>
      </c>
      <c r="AM4201">
        <v>2</v>
      </c>
      <c r="AN4201">
        <v>1</v>
      </c>
      <c r="AO4201">
        <v>0</v>
      </c>
      <c r="AP4201">
        <v>1</v>
      </c>
      <c r="AQ4201">
        <v>0</v>
      </c>
      <c r="AR4201">
        <v>0</v>
      </c>
      <c r="AS4201">
        <v>0</v>
      </c>
      <c r="AT4201">
        <v>0</v>
      </c>
      <c r="AU4201">
        <v>0</v>
      </c>
      <c r="AV4201">
        <v>0</v>
      </c>
      <c r="AW4201">
        <v>0</v>
      </c>
      <c r="AX4201">
        <v>0</v>
      </c>
      <c r="AY4201">
        <v>0</v>
      </c>
      <c r="AZ4201">
        <v>0</v>
      </c>
      <c r="BA4201">
        <v>0</v>
      </c>
      <c r="BB4201">
        <v>0</v>
      </c>
      <c r="BC4201">
        <v>0</v>
      </c>
      <c r="BD4201">
        <v>0</v>
      </c>
      <c r="BE4201">
        <v>0</v>
      </c>
      <c r="BF4201">
        <v>0</v>
      </c>
      <c r="BG4201" s="20">
        <v>2</v>
      </c>
      <c r="BH4201" s="20">
        <v>0</v>
      </c>
      <c r="BI4201" s="20">
        <v>47</v>
      </c>
      <c r="BJ4201" s="20">
        <v>6</v>
      </c>
      <c r="BK4201" s="20">
        <v>178</v>
      </c>
      <c r="BL4201" s="20">
        <v>327</v>
      </c>
      <c r="BM4201" s="20">
        <v>282</v>
      </c>
      <c r="BN4201" s="20">
        <v>40</v>
      </c>
      <c r="BO4201" s="20">
        <v>13</v>
      </c>
      <c r="BP4201" s="20"/>
      <c r="BQ4201" s="20"/>
      <c r="BR4201" s="20"/>
      <c r="BS4201" s="20"/>
      <c r="BT4201" s="20"/>
      <c r="BU4201" s="20"/>
      <c r="BV4201" s="20"/>
    </row>
    <row r="4202" spans="1:74" x14ac:dyDescent="0.25">
      <c r="A4202" s="20" t="s">
        <v>501</v>
      </c>
      <c r="B4202" s="20" t="s">
        <v>726</v>
      </c>
      <c r="C4202" s="20" t="s">
        <v>733</v>
      </c>
      <c r="D4202" s="1">
        <v>44542</v>
      </c>
      <c r="E4202">
        <v>60</v>
      </c>
      <c r="F4202">
        <v>2</v>
      </c>
      <c r="G4202">
        <v>0</v>
      </c>
      <c r="H4202">
        <v>0</v>
      </c>
      <c r="I4202">
        <v>0</v>
      </c>
      <c r="J4202">
        <v>27</v>
      </c>
      <c r="K4202">
        <v>6</v>
      </c>
      <c r="L4202">
        <v>3</v>
      </c>
      <c r="M4202">
        <v>1</v>
      </c>
      <c r="N4202">
        <v>7</v>
      </c>
      <c r="O4202">
        <v>4</v>
      </c>
      <c r="P4202">
        <v>0</v>
      </c>
      <c r="Q4202">
        <v>0</v>
      </c>
      <c r="R4202">
        <v>202</v>
      </c>
      <c r="S4202">
        <v>137</v>
      </c>
      <c r="T4202">
        <v>15</v>
      </c>
      <c r="U4202">
        <v>7</v>
      </c>
      <c r="V4202">
        <v>0</v>
      </c>
      <c r="W4202">
        <v>515</v>
      </c>
      <c r="X4202">
        <v>127</v>
      </c>
      <c r="Y4202">
        <v>68</v>
      </c>
      <c r="Z4202">
        <v>76</v>
      </c>
      <c r="AA4202">
        <v>22</v>
      </c>
      <c r="AB4202">
        <v>440</v>
      </c>
      <c r="AC4202">
        <v>96</v>
      </c>
      <c r="AD4202">
        <v>6</v>
      </c>
      <c r="AE4202">
        <v>127</v>
      </c>
      <c r="AF4202">
        <v>15</v>
      </c>
      <c r="AG4202">
        <v>62</v>
      </c>
      <c r="AH4202">
        <v>8</v>
      </c>
      <c r="AI4202">
        <v>1</v>
      </c>
      <c r="AJ4202">
        <v>12</v>
      </c>
      <c r="AK4202">
        <v>6</v>
      </c>
      <c r="AL4202">
        <v>16</v>
      </c>
      <c r="AM4202">
        <v>2</v>
      </c>
      <c r="AN4202">
        <v>1</v>
      </c>
      <c r="AO4202">
        <v>0</v>
      </c>
      <c r="AP4202">
        <v>1</v>
      </c>
      <c r="AQ4202">
        <v>0</v>
      </c>
      <c r="AR4202">
        <v>0</v>
      </c>
      <c r="AS4202">
        <v>0</v>
      </c>
      <c r="AT4202">
        <v>0</v>
      </c>
      <c r="AU4202">
        <v>0</v>
      </c>
      <c r="AV4202">
        <v>0</v>
      </c>
      <c r="AW4202">
        <v>0</v>
      </c>
      <c r="AX4202">
        <v>0</v>
      </c>
      <c r="AY4202">
        <v>0</v>
      </c>
      <c r="AZ4202">
        <v>0</v>
      </c>
      <c r="BA4202">
        <v>0</v>
      </c>
      <c r="BB4202">
        <v>0</v>
      </c>
      <c r="BC4202">
        <v>0</v>
      </c>
      <c r="BD4202">
        <v>0</v>
      </c>
      <c r="BE4202">
        <v>0</v>
      </c>
      <c r="BF4202">
        <v>0</v>
      </c>
      <c r="BG4202" s="20">
        <v>2</v>
      </c>
      <c r="BH4202" s="20">
        <v>0</v>
      </c>
      <c r="BI4202" s="20">
        <v>46</v>
      </c>
      <c r="BJ4202" s="20">
        <v>6</v>
      </c>
      <c r="BK4202" s="20">
        <v>178</v>
      </c>
      <c r="BL4202" s="20">
        <v>330</v>
      </c>
      <c r="BM4202" s="20">
        <v>282</v>
      </c>
      <c r="BN4202" s="20">
        <v>41</v>
      </c>
      <c r="BO4202" s="20">
        <v>13</v>
      </c>
      <c r="BP4202" s="20"/>
      <c r="BQ4202" s="20"/>
      <c r="BR4202" s="20"/>
      <c r="BS4202" s="20"/>
      <c r="BT4202" s="20"/>
      <c r="BU4202" s="20"/>
      <c r="BV4202" s="20"/>
    </row>
    <row r="4203" spans="1:74" x14ac:dyDescent="0.25">
      <c r="A4203" s="20" t="s">
        <v>501</v>
      </c>
      <c r="B4203" s="20" t="s">
        <v>726</v>
      </c>
      <c r="C4203" s="20" t="s">
        <v>733</v>
      </c>
      <c r="D4203" s="1">
        <v>44549</v>
      </c>
      <c r="E4203">
        <v>60</v>
      </c>
      <c r="F4203">
        <v>2</v>
      </c>
      <c r="G4203">
        <v>0</v>
      </c>
      <c r="H4203">
        <v>0</v>
      </c>
      <c r="I4203">
        <v>0</v>
      </c>
      <c r="J4203">
        <v>27</v>
      </c>
      <c r="K4203">
        <v>6</v>
      </c>
      <c r="L4203">
        <v>3</v>
      </c>
      <c r="M4203">
        <v>1</v>
      </c>
      <c r="N4203">
        <v>7</v>
      </c>
      <c r="O4203">
        <v>4</v>
      </c>
      <c r="P4203">
        <v>0</v>
      </c>
      <c r="Q4203">
        <v>0</v>
      </c>
      <c r="R4203">
        <v>202</v>
      </c>
      <c r="S4203">
        <v>144</v>
      </c>
      <c r="T4203">
        <v>15</v>
      </c>
      <c r="U4203">
        <v>7</v>
      </c>
      <c r="V4203">
        <v>0</v>
      </c>
      <c r="W4203">
        <v>513</v>
      </c>
      <c r="X4203">
        <v>140</v>
      </c>
      <c r="Y4203">
        <v>67</v>
      </c>
      <c r="Z4203">
        <v>74</v>
      </c>
      <c r="AA4203">
        <v>21</v>
      </c>
      <c r="AB4203">
        <v>441</v>
      </c>
      <c r="AC4203">
        <v>132</v>
      </c>
      <c r="AD4203">
        <v>6</v>
      </c>
      <c r="AE4203">
        <v>127</v>
      </c>
      <c r="AF4203">
        <v>15</v>
      </c>
      <c r="AG4203">
        <v>61</v>
      </c>
      <c r="AH4203">
        <v>11</v>
      </c>
      <c r="AI4203">
        <v>1</v>
      </c>
      <c r="AJ4203">
        <v>12</v>
      </c>
      <c r="AK4203">
        <v>6</v>
      </c>
      <c r="AL4203">
        <v>16</v>
      </c>
      <c r="AM4203">
        <v>3</v>
      </c>
      <c r="AN4203">
        <v>1</v>
      </c>
      <c r="AO4203">
        <v>0</v>
      </c>
      <c r="AP4203">
        <v>1</v>
      </c>
      <c r="AQ4203">
        <v>0</v>
      </c>
      <c r="AR4203">
        <v>0</v>
      </c>
      <c r="AS4203">
        <v>0</v>
      </c>
      <c r="AT4203">
        <v>0</v>
      </c>
      <c r="AU4203">
        <v>0</v>
      </c>
      <c r="AV4203">
        <v>0</v>
      </c>
      <c r="AW4203">
        <v>0</v>
      </c>
      <c r="AX4203">
        <v>0</v>
      </c>
      <c r="AY4203">
        <v>0</v>
      </c>
      <c r="AZ4203">
        <v>0</v>
      </c>
      <c r="BA4203">
        <v>0</v>
      </c>
      <c r="BB4203">
        <v>0</v>
      </c>
      <c r="BC4203">
        <v>0</v>
      </c>
      <c r="BD4203">
        <v>0</v>
      </c>
      <c r="BE4203">
        <v>0</v>
      </c>
      <c r="BF4203">
        <v>0</v>
      </c>
      <c r="BG4203" s="20">
        <v>2</v>
      </c>
      <c r="BH4203" s="20">
        <v>0</v>
      </c>
      <c r="BI4203" s="20">
        <v>46</v>
      </c>
      <c r="BJ4203" s="20">
        <v>6</v>
      </c>
      <c r="BK4203" s="20">
        <v>178</v>
      </c>
      <c r="BL4203" s="20">
        <v>332</v>
      </c>
      <c r="BM4203" s="20">
        <v>283</v>
      </c>
      <c r="BN4203" s="20">
        <v>41</v>
      </c>
      <c r="BO4203" s="20">
        <v>13</v>
      </c>
      <c r="BP4203" s="20">
        <v>2284</v>
      </c>
      <c r="BQ4203" s="20">
        <v>311</v>
      </c>
      <c r="BR4203" s="20">
        <v>0</v>
      </c>
      <c r="BS4203" s="20">
        <v>32</v>
      </c>
      <c r="BT4203" s="20">
        <v>880</v>
      </c>
      <c r="BU4203" s="20">
        <v>174</v>
      </c>
      <c r="BV4203" s="20">
        <v>1117</v>
      </c>
    </row>
    <row r="4204" spans="1:74" x14ac:dyDescent="0.25">
      <c r="A4204" s="20" t="s">
        <v>501</v>
      </c>
      <c r="B4204" s="20" t="s">
        <v>726</v>
      </c>
      <c r="C4204" s="20" t="s">
        <v>733</v>
      </c>
      <c r="D4204" s="1">
        <v>44558</v>
      </c>
      <c r="E4204">
        <v>60</v>
      </c>
      <c r="F4204">
        <v>2</v>
      </c>
      <c r="G4204">
        <v>0</v>
      </c>
      <c r="H4204">
        <v>0</v>
      </c>
      <c r="I4204">
        <v>0</v>
      </c>
      <c r="J4204">
        <v>27</v>
      </c>
      <c r="K4204">
        <v>6</v>
      </c>
      <c r="L4204">
        <v>3</v>
      </c>
      <c r="M4204">
        <v>1</v>
      </c>
      <c r="N4204">
        <v>7</v>
      </c>
      <c r="O4204">
        <v>5</v>
      </c>
      <c r="P4204">
        <v>0</v>
      </c>
      <c r="Q4204">
        <v>0</v>
      </c>
      <c r="R4204">
        <v>202</v>
      </c>
      <c r="S4204">
        <v>149</v>
      </c>
      <c r="T4204">
        <v>15</v>
      </c>
      <c r="U4204">
        <v>6</v>
      </c>
      <c r="V4204">
        <v>0</v>
      </c>
      <c r="W4204">
        <v>516</v>
      </c>
      <c r="X4204">
        <v>170</v>
      </c>
      <c r="Y4204">
        <v>67</v>
      </c>
      <c r="Z4204">
        <v>74</v>
      </c>
      <c r="AA4204">
        <v>19</v>
      </c>
      <c r="AB4204">
        <v>444</v>
      </c>
      <c r="AC4204">
        <v>148</v>
      </c>
      <c r="AD4204">
        <v>7</v>
      </c>
      <c r="AE4204">
        <v>129</v>
      </c>
      <c r="AF4204">
        <v>15</v>
      </c>
      <c r="AG4204">
        <v>60</v>
      </c>
      <c r="AH4204">
        <v>14</v>
      </c>
      <c r="AI4204">
        <v>1</v>
      </c>
      <c r="AJ4204">
        <v>12</v>
      </c>
      <c r="AK4204">
        <v>6</v>
      </c>
      <c r="AL4204">
        <v>15</v>
      </c>
      <c r="AM4204">
        <v>4</v>
      </c>
      <c r="AN4204">
        <v>1</v>
      </c>
      <c r="AO4204">
        <v>0</v>
      </c>
      <c r="AP4204">
        <v>1</v>
      </c>
      <c r="AQ4204">
        <v>0</v>
      </c>
      <c r="AR4204">
        <v>0</v>
      </c>
      <c r="AS4204">
        <v>0</v>
      </c>
      <c r="AT4204">
        <v>0</v>
      </c>
      <c r="AU4204">
        <v>0</v>
      </c>
      <c r="AV4204">
        <v>0</v>
      </c>
      <c r="AW4204">
        <v>0</v>
      </c>
      <c r="AX4204">
        <v>0</v>
      </c>
      <c r="AY4204">
        <v>0</v>
      </c>
      <c r="AZ4204">
        <v>0</v>
      </c>
      <c r="BA4204">
        <v>0</v>
      </c>
      <c r="BB4204">
        <v>0</v>
      </c>
      <c r="BC4204">
        <v>0</v>
      </c>
      <c r="BD4204">
        <v>0</v>
      </c>
      <c r="BE4204">
        <v>0</v>
      </c>
      <c r="BF4204">
        <v>0</v>
      </c>
      <c r="BG4204" s="20">
        <v>2</v>
      </c>
      <c r="BH4204" s="20">
        <v>0</v>
      </c>
      <c r="BI4204" s="20">
        <v>46</v>
      </c>
      <c r="BJ4204" s="20">
        <v>7</v>
      </c>
      <c r="BK4204" s="20">
        <v>179</v>
      </c>
      <c r="BL4204" s="20">
        <v>337</v>
      </c>
      <c r="BM4204" s="20">
        <v>283</v>
      </c>
      <c r="BN4204" s="20">
        <v>40</v>
      </c>
      <c r="BO4204" s="20">
        <v>12</v>
      </c>
      <c r="BP4204" s="20">
        <v>2284</v>
      </c>
      <c r="BQ4204" s="20">
        <v>425</v>
      </c>
      <c r="BR4204" s="20">
        <v>0</v>
      </c>
      <c r="BS4204" s="20">
        <v>32</v>
      </c>
      <c r="BT4204" s="20">
        <v>879</v>
      </c>
      <c r="BU4204" s="20">
        <v>172</v>
      </c>
      <c r="BV4204" s="20">
        <v>1128</v>
      </c>
    </row>
    <row r="4205" spans="1:74" x14ac:dyDescent="0.25">
      <c r="A4205" s="20" t="s">
        <v>501</v>
      </c>
      <c r="B4205" s="20" t="s">
        <v>726</v>
      </c>
      <c r="C4205" s="20" t="s">
        <v>733</v>
      </c>
      <c r="D4205" s="1">
        <v>44564</v>
      </c>
      <c r="E4205">
        <v>60</v>
      </c>
      <c r="F4205">
        <v>2</v>
      </c>
      <c r="G4205">
        <v>0</v>
      </c>
      <c r="H4205">
        <v>0</v>
      </c>
      <c r="I4205">
        <v>0</v>
      </c>
      <c r="J4205">
        <v>29</v>
      </c>
      <c r="K4205">
        <v>5</v>
      </c>
      <c r="L4205">
        <v>3</v>
      </c>
      <c r="M4205">
        <v>1</v>
      </c>
      <c r="N4205">
        <v>7</v>
      </c>
      <c r="O4205">
        <v>5</v>
      </c>
      <c r="P4205">
        <v>0</v>
      </c>
      <c r="Q4205">
        <v>0</v>
      </c>
      <c r="R4205">
        <v>202</v>
      </c>
      <c r="S4205">
        <v>149</v>
      </c>
      <c r="T4205">
        <v>15</v>
      </c>
      <c r="U4205">
        <v>6</v>
      </c>
      <c r="V4205">
        <v>0</v>
      </c>
      <c r="W4205">
        <v>514</v>
      </c>
      <c r="X4205">
        <v>179</v>
      </c>
      <c r="Y4205">
        <v>67</v>
      </c>
      <c r="Z4205">
        <v>73</v>
      </c>
      <c r="AA4205">
        <v>19</v>
      </c>
      <c r="AB4205">
        <v>444</v>
      </c>
      <c r="AC4205">
        <v>153</v>
      </c>
      <c r="AD4205">
        <v>7</v>
      </c>
      <c r="AE4205">
        <v>128</v>
      </c>
      <c r="AF4205">
        <v>15</v>
      </c>
      <c r="AG4205">
        <v>60</v>
      </c>
      <c r="AH4205">
        <v>14</v>
      </c>
      <c r="AI4205">
        <v>1</v>
      </c>
      <c r="AJ4205">
        <v>12</v>
      </c>
      <c r="AK4205">
        <v>6</v>
      </c>
      <c r="AL4205">
        <v>15</v>
      </c>
      <c r="AM4205">
        <v>9</v>
      </c>
      <c r="AN4205">
        <v>1</v>
      </c>
      <c r="AO4205">
        <v>0</v>
      </c>
      <c r="AP4205">
        <v>1</v>
      </c>
      <c r="AQ4205">
        <v>0</v>
      </c>
      <c r="AR4205">
        <v>0</v>
      </c>
      <c r="AS4205">
        <v>0</v>
      </c>
      <c r="AT4205">
        <v>0</v>
      </c>
      <c r="AU4205">
        <v>0</v>
      </c>
      <c r="AV4205">
        <v>0</v>
      </c>
      <c r="AW4205">
        <v>0</v>
      </c>
      <c r="AX4205">
        <v>0</v>
      </c>
      <c r="AY4205">
        <v>0</v>
      </c>
      <c r="AZ4205">
        <v>0</v>
      </c>
      <c r="BA4205">
        <v>0</v>
      </c>
      <c r="BB4205">
        <v>0</v>
      </c>
      <c r="BC4205">
        <v>0</v>
      </c>
      <c r="BD4205">
        <v>0</v>
      </c>
      <c r="BE4205">
        <v>0</v>
      </c>
      <c r="BF4205">
        <v>0</v>
      </c>
      <c r="BG4205" s="20">
        <v>2</v>
      </c>
      <c r="BH4205" s="20">
        <v>0</v>
      </c>
      <c r="BI4205" s="20">
        <v>48</v>
      </c>
      <c r="BJ4205" s="20">
        <v>7</v>
      </c>
      <c r="BK4205" s="20">
        <v>179</v>
      </c>
      <c r="BL4205" s="20">
        <v>335</v>
      </c>
      <c r="BM4205" s="20">
        <v>284</v>
      </c>
      <c r="BN4205" s="20">
        <v>41</v>
      </c>
      <c r="BO4205" s="20">
        <v>12</v>
      </c>
      <c r="BP4205" s="20">
        <v>2285</v>
      </c>
      <c r="BQ4205" s="20">
        <v>458</v>
      </c>
      <c r="BR4205" s="20">
        <v>0</v>
      </c>
      <c r="BS4205" s="20">
        <v>32</v>
      </c>
      <c r="BT4205" s="20">
        <v>876</v>
      </c>
      <c r="BU4205" s="20">
        <v>171</v>
      </c>
      <c r="BV4205" s="20">
        <v>1132</v>
      </c>
    </row>
    <row r="4206" spans="1:74" x14ac:dyDescent="0.25">
      <c r="A4206" s="20" t="s">
        <v>501</v>
      </c>
      <c r="B4206" s="20" t="s">
        <v>726</v>
      </c>
      <c r="C4206" s="20" t="s">
        <v>733</v>
      </c>
      <c r="D4206" s="1">
        <v>44570</v>
      </c>
      <c r="E4206">
        <v>60</v>
      </c>
      <c r="F4206">
        <v>2</v>
      </c>
      <c r="G4206">
        <v>0</v>
      </c>
      <c r="H4206">
        <v>0</v>
      </c>
      <c r="I4206">
        <v>0</v>
      </c>
      <c r="J4206">
        <v>31</v>
      </c>
      <c r="K4206">
        <v>5</v>
      </c>
      <c r="L4206">
        <v>3</v>
      </c>
      <c r="M4206">
        <v>1</v>
      </c>
      <c r="N4206">
        <v>7</v>
      </c>
      <c r="O4206">
        <v>5</v>
      </c>
      <c r="P4206">
        <v>0</v>
      </c>
      <c r="Q4206">
        <v>0</v>
      </c>
      <c r="R4206">
        <v>202</v>
      </c>
      <c r="S4206">
        <v>149</v>
      </c>
      <c r="T4206">
        <v>15</v>
      </c>
      <c r="U4206">
        <v>6</v>
      </c>
      <c r="V4206">
        <v>0</v>
      </c>
      <c r="W4206">
        <v>517</v>
      </c>
      <c r="X4206">
        <v>191</v>
      </c>
      <c r="Y4206">
        <v>67</v>
      </c>
      <c r="Z4206">
        <v>73</v>
      </c>
      <c r="AA4206">
        <v>21</v>
      </c>
      <c r="AB4206">
        <v>447</v>
      </c>
      <c r="AC4206">
        <v>161</v>
      </c>
      <c r="AD4206">
        <v>7</v>
      </c>
      <c r="AE4206">
        <v>128</v>
      </c>
      <c r="AF4206">
        <v>16</v>
      </c>
      <c r="AG4206">
        <v>60</v>
      </c>
      <c r="AH4206">
        <v>14</v>
      </c>
      <c r="AI4206">
        <v>1</v>
      </c>
      <c r="AJ4206">
        <v>12</v>
      </c>
      <c r="AK4206">
        <v>5</v>
      </c>
      <c r="AL4206">
        <v>15</v>
      </c>
      <c r="AM4206">
        <v>9</v>
      </c>
      <c r="AN4206">
        <v>1</v>
      </c>
      <c r="AO4206">
        <v>0</v>
      </c>
      <c r="AP4206">
        <v>1</v>
      </c>
      <c r="AQ4206">
        <v>0</v>
      </c>
      <c r="AR4206">
        <v>0</v>
      </c>
      <c r="AS4206">
        <v>0</v>
      </c>
      <c r="AT4206">
        <v>0</v>
      </c>
      <c r="AU4206">
        <v>0</v>
      </c>
      <c r="AV4206">
        <v>0</v>
      </c>
      <c r="AW4206">
        <v>0</v>
      </c>
      <c r="AX4206">
        <v>0</v>
      </c>
      <c r="AY4206">
        <v>0</v>
      </c>
      <c r="AZ4206">
        <v>0</v>
      </c>
      <c r="BA4206">
        <v>0</v>
      </c>
      <c r="BB4206">
        <v>0</v>
      </c>
      <c r="BC4206">
        <v>0</v>
      </c>
      <c r="BD4206">
        <v>0</v>
      </c>
      <c r="BE4206">
        <v>0</v>
      </c>
      <c r="BF4206">
        <v>0</v>
      </c>
      <c r="BG4206" s="20">
        <v>2</v>
      </c>
      <c r="BH4206" s="20">
        <v>0</v>
      </c>
      <c r="BI4206" s="20">
        <v>48</v>
      </c>
      <c r="BJ4206" s="20">
        <v>7</v>
      </c>
      <c r="BK4206" s="20">
        <v>179</v>
      </c>
      <c r="BL4206" s="20">
        <v>335</v>
      </c>
      <c r="BM4206" s="20">
        <v>286</v>
      </c>
      <c r="BN4206" s="20">
        <v>41</v>
      </c>
      <c r="BO4206" s="20">
        <v>12</v>
      </c>
      <c r="BP4206" s="20">
        <v>2290</v>
      </c>
      <c r="BQ4206" s="20">
        <v>502</v>
      </c>
      <c r="BR4206" s="20">
        <v>0</v>
      </c>
      <c r="BS4206" s="20">
        <v>32</v>
      </c>
      <c r="BT4206" s="20">
        <v>873</v>
      </c>
      <c r="BU4206" s="20">
        <v>172</v>
      </c>
      <c r="BV4206" s="20">
        <v>1135</v>
      </c>
    </row>
    <row r="4207" spans="1:74" x14ac:dyDescent="0.25">
      <c r="A4207" s="20" t="s">
        <v>501</v>
      </c>
      <c r="B4207" s="20" t="s">
        <v>726</v>
      </c>
      <c r="C4207" s="20" t="s">
        <v>733</v>
      </c>
      <c r="D4207" s="1">
        <v>44578</v>
      </c>
      <c r="E4207">
        <v>61</v>
      </c>
      <c r="F4207">
        <v>2</v>
      </c>
      <c r="G4207">
        <v>0</v>
      </c>
      <c r="H4207">
        <v>0</v>
      </c>
      <c r="I4207">
        <v>0</v>
      </c>
      <c r="J4207">
        <v>32</v>
      </c>
      <c r="K4207">
        <v>5</v>
      </c>
      <c r="L4207">
        <v>3</v>
      </c>
      <c r="M4207">
        <v>0</v>
      </c>
      <c r="N4207">
        <v>7</v>
      </c>
      <c r="O4207">
        <v>5</v>
      </c>
      <c r="P4207">
        <v>0</v>
      </c>
      <c r="Q4207">
        <v>0</v>
      </c>
      <c r="R4207">
        <v>202</v>
      </c>
      <c r="S4207">
        <v>149</v>
      </c>
      <c r="T4207">
        <v>15</v>
      </c>
      <c r="U4207">
        <v>6</v>
      </c>
      <c r="V4207">
        <v>0</v>
      </c>
      <c r="W4207">
        <v>522</v>
      </c>
      <c r="X4207">
        <v>206</v>
      </c>
      <c r="Y4207">
        <v>66</v>
      </c>
      <c r="Z4207">
        <v>73</v>
      </c>
      <c r="AA4207">
        <v>23</v>
      </c>
      <c r="AB4207">
        <v>443</v>
      </c>
      <c r="AC4207">
        <v>174</v>
      </c>
      <c r="AD4207">
        <v>7</v>
      </c>
      <c r="AE4207">
        <v>127</v>
      </c>
      <c r="AF4207">
        <v>13</v>
      </c>
      <c r="AG4207">
        <v>59</v>
      </c>
      <c r="AH4207">
        <v>16</v>
      </c>
      <c r="AI4207">
        <v>1</v>
      </c>
      <c r="AJ4207">
        <v>12</v>
      </c>
      <c r="AK4207">
        <v>5</v>
      </c>
      <c r="AL4207">
        <v>15</v>
      </c>
      <c r="AM4207">
        <v>9</v>
      </c>
      <c r="AN4207">
        <v>1</v>
      </c>
      <c r="AO4207">
        <v>0</v>
      </c>
      <c r="AP4207">
        <v>1</v>
      </c>
      <c r="AQ4207">
        <v>0</v>
      </c>
      <c r="AR4207">
        <v>0</v>
      </c>
      <c r="AS4207">
        <v>0</v>
      </c>
      <c r="AT4207">
        <v>0</v>
      </c>
      <c r="AU4207">
        <v>0</v>
      </c>
      <c r="AV4207">
        <v>0</v>
      </c>
      <c r="AW4207">
        <v>0</v>
      </c>
      <c r="AX4207">
        <v>0</v>
      </c>
      <c r="AY4207">
        <v>0</v>
      </c>
      <c r="AZ4207">
        <v>0</v>
      </c>
      <c r="BA4207">
        <v>0</v>
      </c>
      <c r="BB4207">
        <v>0</v>
      </c>
      <c r="BC4207">
        <v>0</v>
      </c>
      <c r="BD4207">
        <v>0</v>
      </c>
      <c r="BE4207">
        <v>0</v>
      </c>
      <c r="BF4207">
        <v>0</v>
      </c>
      <c r="BG4207" s="20">
        <v>2</v>
      </c>
      <c r="BH4207" s="20">
        <v>0</v>
      </c>
      <c r="BI4207" s="20">
        <v>49</v>
      </c>
      <c r="BJ4207" s="20">
        <v>7</v>
      </c>
      <c r="BK4207" s="20">
        <v>179</v>
      </c>
      <c r="BL4207" s="20">
        <v>337</v>
      </c>
      <c r="BM4207" s="20">
        <v>286</v>
      </c>
      <c r="BN4207" s="20">
        <v>40</v>
      </c>
      <c r="BO4207" s="20">
        <v>12</v>
      </c>
      <c r="BP4207" s="20">
        <v>2291</v>
      </c>
      <c r="BQ4207" s="20">
        <v>541</v>
      </c>
      <c r="BR4207" s="20">
        <v>0</v>
      </c>
      <c r="BS4207" s="20">
        <v>32</v>
      </c>
      <c r="BT4207" s="20">
        <v>868</v>
      </c>
      <c r="BU4207" s="20">
        <v>173</v>
      </c>
      <c r="BV4207" s="20">
        <v>1140</v>
      </c>
    </row>
    <row r="4208" spans="1:74" x14ac:dyDescent="0.25">
      <c r="A4208" s="20" t="s">
        <v>501</v>
      </c>
      <c r="B4208" s="20" t="s">
        <v>726</v>
      </c>
      <c r="C4208" s="20" t="s">
        <v>733</v>
      </c>
      <c r="D4208" s="1">
        <v>44585</v>
      </c>
      <c r="E4208">
        <v>60</v>
      </c>
      <c r="F4208">
        <v>2</v>
      </c>
      <c r="G4208">
        <v>0</v>
      </c>
      <c r="H4208">
        <v>0</v>
      </c>
      <c r="I4208">
        <v>0</v>
      </c>
      <c r="J4208">
        <v>32</v>
      </c>
      <c r="K4208">
        <v>5</v>
      </c>
      <c r="L4208">
        <v>3</v>
      </c>
      <c r="M4208">
        <v>0</v>
      </c>
      <c r="N4208">
        <v>7</v>
      </c>
      <c r="O4208">
        <v>7</v>
      </c>
      <c r="P4208">
        <v>0</v>
      </c>
      <c r="Q4208">
        <v>0</v>
      </c>
      <c r="R4208">
        <v>202</v>
      </c>
      <c r="S4208">
        <v>149</v>
      </c>
      <c r="T4208">
        <v>15</v>
      </c>
      <c r="U4208">
        <v>6</v>
      </c>
      <c r="V4208">
        <v>0</v>
      </c>
      <c r="W4208">
        <v>526</v>
      </c>
      <c r="X4208">
        <v>209</v>
      </c>
      <c r="Y4208">
        <v>66</v>
      </c>
      <c r="Z4208">
        <v>73</v>
      </c>
      <c r="AA4208">
        <v>22</v>
      </c>
      <c r="AB4208">
        <v>445</v>
      </c>
      <c r="AC4208">
        <v>177</v>
      </c>
      <c r="AD4208">
        <v>7</v>
      </c>
      <c r="AE4208">
        <v>128</v>
      </c>
      <c r="AF4208">
        <v>14</v>
      </c>
      <c r="AG4208">
        <v>62</v>
      </c>
      <c r="AH4208">
        <v>17</v>
      </c>
      <c r="AI4208">
        <v>1</v>
      </c>
      <c r="AJ4208">
        <v>12</v>
      </c>
      <c r="AK4208">
        <v>7</v>
      </c>
      <c r="AL4208">
        <v>15</v>
      </c>
      <c r="AM4208">
        <v>10</v>
      </c>
      <c r="AN4208">
        <v>1</v>
      </c>
      <c r="AO4208">
        <v>0</v>
      </c>
      <c r="AP4208">
        <v>1</v>
      </c>
      <c r="AQ4208">
        <v>0</v>
      </c>
      <c r="AR4208">
        <v>0</v>
      </c>
      <c r="AS4208">
        <v>0</v>
      </c>
      <c r="AT4208">
        <v>0</v>
      </c>
      <c r="AU4208">
        <v>0</v>
      </c>
      <c r="AV4208">
        <v>0</v>
      </c>
      <c r="AW4208">
        <v>0</v>
      </c>
      <c r="AX4208">
        <v>0</v>
      </c>
      <c r="AY4208">
        <v>0</v>
      </c>
      <c r="AZ4208">
        <v>0</v>
      </c>
      <c r="BA4208">
        <v>0</v>
      </c>
      <c r="BB4208">
        <v>0</v>
      </c>
      <c r="BC4208">
        <v>0</v>
      </c>
      <c r="BD4208">
        <v>0</v>
      </c>
      <c r="BE4208">
        <v>0</v>
      </c>
      <c r="BF4208">
        <v>0</v>
      </c>
      <c r="BG4208" s="20">
        <v>2</v>
      </c>
      <c r="BH4208" s="20">
        <v>0</v>
      </c>
      <c r="BI4208" s="20">
        <v>48</v>
      </c>
      <c r="BJ4208" s="20">
        <v>7</v>
      </c>
      <c r="BK4208" s="20">
        <v>179</v>
      </c>
      <c r="BL4208" s="20">
        <v>342</v>
      </c>
      <c r="BM4208" s="20">
        <v>286</v>
      </c>
      <c r="BN4208" s="20">
        <v>41</v>
      </c>
      <c r="BO4208" s="20">
        <v>13</v>
      </c>
      <c r="BP4208" s="20">
        <v>2296</v>
      </c>
      <c r="BQ4208" s="20">
        <v>554</v>
      </c>
      <c r="BR4208" s="20">
        <v>0</v>
      </c>
      <c r="BS4208" s="20">
        <v>32</v>
      </c>
      <c r="BT4208" s="20">
        <v>865</v>
      </c>
      <c r="BU4208" s="20">
        <v>172</v>
      </c>
      <c r="BV4208" s="20">
        <v>1147</v>
      </c>
    </row>
    <row r="4209" spans="1:74" x14ac:dyDescent="0.25">
      <c r="A4209" s="20" t="s">
        <v>501</v>
      </c>
      <c r="B4209" s="20" t="s">
        <v>726</v>
      </c>
      <c r="C4209" s="20" t="s">
        <v>733</v>
      </c>
      <c r="D4209" s="1">
        <v>44593</v>
      </c>
      <c r="E4209">
        <v>60</v>
      </c>
      <c r="F4209">
        <v>2</v>
      </c>
      <c r="G4209">
        <v>0</v>
      </c>
      <c r="H4209">
        <v>0</v>
      </c>
      <c r="I4209">
        <v>0</v>
      </c>
      <c r="J4209">
        <v>33</v>
      </c>
      <c r="K4209">
        <v>5</v>
      </c>
      <c r="L4209">
        <v>3</v>
      </c>
      <c r="M4209">
        <v>0</v>
      </c>
      <c r="N4209">
        <v>7</v>
      </c>
      <c r="O4209">
        <v>7</v>
      </c>
      <c r="P4209">
        <v>0</v>
      </c>
      <c r="Q4209">
        <v>0</v>
      </c>
      <c r="R4209">
        <v>203</v>
      </c>
      <c r="S4209">
        <v>151</v>
      </c>
      <c r="T4209">
        <v>15</v>
      </c>
      <c r="U4209">
        <v>6</v>
      </c>
      <c r="V4209">
        <v>0</v>
      </c>
      <c r="W4209">
        <v>528</v>
      </c>
      <c r="X4209">
        <v>218</v>
      </c>
      <c r="Y4209">
        <v>65</v>
      </c>
      <c r="Z4209">
        <v>73</v>
      </c>
      <c r="AA4209">
        <v>23</v>
      </c>
      <c r="AB4209">
        <v>446</v>
      </c>
      <c r="AC4209">
        <v>183</v>
      </c>
      <c r="AD4209">
        <v>7</v>
      </c>
      <c r="AE4209">
        <v>127</v>
      </c>
      <c r="AF4209">
        <v>12</v>
      </c>
      <c r="AG4209">
        <v>62</v>
      </c>
      <c r="AH4209">
        <v>17</v>
      </c>
      <c r="AI4209">
        <v>1</v>
      </c>
      <c r="AJ4209">
        <v>12</v>
      </c>
      <c r="AK4209">
        <v>7</v>
      </c>
      <c r="AL4209">
        <v>14</v>
      </c>
      <c r="AM4209">
        <v>10</v>
      </c>
      <c r="AN4209">
        <v>1</v>
      </c>
      <c r="AO4209">
        <v>0</v>
      </c>
      <c r="AP4209">
        <v>0</v>
      </c>
      <c r="AQ4209">
        <v>0</v>
      </c>
      <c r="AR4209">
        <v>0</v>
      </c>
      <c r="AS4209">
        <v>0</v>
      </c>
      <c r="AT4209">
        <v>0</v>
      </c>
      <c r="AU4209">
        <v>0</v>
      </c>
      <c r="AV4209">
        <v>0</v>
      </c>
      <c r="AW4209">
        <v>0</v>
      </c>
      <c r="AX4209">
        <v>0</v>
      </c>
      <c r="AY4209">
        <v>0</v>
      </c>
      <c r="AZ4209">
        <v>0</v>
      </c>
      <c r="BA4209">
        <v>0</v>
      </c>
      <c r="BB4209">
        <v>0</v>
      </c>
      <c r="BC4209">
        <v>0</v>
      </c>
      <c r="BD4209">
        <v>0</v>
      </c>
      <c r="BE4209">
        <v>0</v>
      </c>
      <c r="BF4209">
        <v>0</v>
      </c>
      <c r="BG4209" s="20">
        <v>2</v>
      </c>
      <c r="BH4209" s="20">
        <v>0</v>
      </c>
      <c r="BI4209" s="20">
        <v>48</v>
      </c>
      <c r="BJ4209" s="20">
        <v>7</v>
      </c>
      <c r="BK4209" s="20">
        <v>180</v>
      </c>
      <c r="BL4209" s="20">
        <v>343</v>
      </c>
      <c r="BM4209" s="20">
        <v>288</v>
      </c>
      <c r="BN4209" s="20">
        <v>41</v>
      </c>
      <c r="BO4209" s="20">
        <v>13</v>
      </c>
      <c r="BP4209" s="20">
        <v>2302</v>
      </c>
      <c r="BQ4209" s="20">
        <v>571</v>
      </c>
      <c r="BR4209" s="20">
        <v>0</v>
      </c>
      <c r="BS4209" s="20">
        <v>31</v>
      </c>
      <c r="BT4209" s="20">
        <v>858</v>
      </c>
      <c r="BU4209" s="20">
        <v>174</v>
      </c>
      <c r="BV4209" s="20">
        <v>1155</v>
      </c>
    </row>
    <row r="4210" spans="1:74" x14ac:dyDescent="0.25">
      <c r="A4210" s="20" t="s">
        <v>501</v>
      </c>
      <c r="B4210" s="20" t="s">
        <v>726</v>
      </c>
      <c r="C4210" s="20" t="s">
        <v>733</v>
      </c>
      <c r="D4210" s="1">
        <v>44599</v>
      </c>
      <c r="E4210">
        <v>60</v>
      </c>
      <c r="F4210">
        <v>2</v>
      </c>
      <c r="G4210">
        <v>0</v>
      </c>
      <c r="H4210">
        <v>0</v>
      </c>
      <c r="I4210">
        <v>0</v>
      </c>
      <c r="J4210">
        <v>33</v>
      </c>
      <c r="K4210">
        <v>5</v>
      </c>
      <c r="L4210">
        <v>3</v>
      </c>
      <c r="M4210">
        <v>0</v>
      </c>
      <c r="N4210">
        <v>7</v>
      </c>
      <c r="O4210">
        <v>7</v>
      </c>
      <c r="P4210">
        <v>0</v>
      </c>
      <c r="Q4210">
        <v>0</v>
      </c>
      <c r="R4210">
        <v>204</v>
      </c>
      <c r="S4210">
        <v>152</v>
      </c>
      <c r="T4210">
        <v>15</v>
      </c>
      <c r="U4210">
        <v>6</v>
      </c>
      <c r="V4210">
        <v>0</v>
      </c>
      <c r="W4210">
        <v>529</v>
      </c>
      <c r="X4210">
        <v>220</v>
      </c>
      <c r="Y4210">
        <v>65</v>
      </c>
      <c r="Z4210">
        <v>73</v>
      </c>
      <c r="AA4210">
        <v>23</v>
      </c>
      <c r="AB4210">
        <v>447</v>
      </c>
      <c r="AC4210">
        <v>184</v>
      </c>
      <c r="AD4210">
        <v>7</v>
      </c>
      <c r="AE4210">
        <v>127</v>
      </c>
      <c r="AF4210">
        <v>12</v>
      </c>
      <c r="AG4210">
        <v>62</v>
      </c>
      <c r="AH4210">
        <v>18</v>
      </c>
      <c r="AI4210">
        <v>1</v>
      </c>
      <c r="AJ4210">
        <v>12</v>
      </c>
      <c r="AK4210">
        <v>7</v>
      </c>
      <c r="AL4210">
        <v>14</v>
      </c>
      <c r="AM4210">
        <v>10</v>
      </c>
      <c r="AN4210">
        <v>1</v>
      </c>
      <c r="AO4210">
        <v>0</v>
      </c>
      <c r="AP4210">
        <v>0</v>
      </c>
      <c r="AQ4210">
        <v>0</v>
      </c>
      <c r="AR4210">
        <v>0</v>
      </c>
      <c r="AS4210">
        <v>0</v>
      </c>
      <c r="AT4210">
        <v>0</v>
      </c>
      <c r="AU4210">
        <v>0</v>
      </c>
      <c r="AV4210">
        <v>0</v>
      </c>
      <c r="AW4210">
        <v>0</v>
      </c>
      <c r="AX4210">
        <v>0</v>
      </c>
      <c r="AY4210">
        <v>0</v>
      </c>
      <c r="AZ4210">
        <v>0</v>
      </c>
      <c r="BA4210">
        <v>0</v>
      </c>
      <c r="BB4210">
        <v>0</v>
      </c>
      <c r="BC4210">
        <v>0</v>
      </c>
      <c r="BD4210">
        <v>0</v>
      </c>
      <c r="BE4210">
        <v>0</v>
      </c>
      <c r="BF4210">
        <v>0</v>
      </c>
      <c r="BG4210" s="20">
        <v>2</v>
      </c>
      <c r="BH4210" s="20">
        <v>0</v>
      </c>
      <c r="BI4210" s="20">
        <v>48</v>
      </c>
      <c r="BJ4210" s="20">
        <v>7</v>
      </c>
      <c r="BK4210" s="20">
        <v>181</v>
      </c>
      <c r="BL4210" s="20">
        <v>344</v>
      </c>
      <c r="BM4210" s="20">
        <v>291</v>
      </c>
      <c r="BN4210" s="20">
        <v>41</v>
      </c>
      <c r="BO4210" s="20">
        <v>13</v>
      </c>
      <c r="BP4210" s="20">
        <v>2307</v>
      </c>
      <c r="BQ4210" s="20">
        <v>581</v>
      </c>
      <c r="BR4210" s="20">
        <v>0</v>
      </c>
      <c r="BS4210" s="20">
        <v>31</v>
      </c>
      <c r="BT4210" s="20">
        <v>856</v>
      </c>
      <c r="BU4210" s="20">
        <v>177</v>
      </c>
      <c r="BV4210" s="20">
        <v>1160</v>
      </c>
    </row>
    <row r="4211" spans="1:74" x14ac:dyDescent="0.25">
      <c r="A4211" s="20" t="s">
        <v>501</v>
      </c>
      <c r="B4211" s="20" t="s">
        <v>726</v>
      </c>
      <c r="C4211" s="20" t="s">
        <v>733</v>
      </c>
      <c r="D4211" s="1">
        <v>44606</v>
      </c>
      <c r="E4211">
        <v>60</v>
      </c>
      <c r="F4211">
        <v>2</v>
      </c>
      <c r="G4211">
        <v>0</v>
      </c>
      <c r="H4211">
        <v>0</v>
      </c>
      <c r="I4211">
        <v>0</v>
      </c>
      <c r="J4211">
        <v>33</v>
      </c>
      <c r="K4211">
        <v>5</v>
      </c>
      <c r="L4211">
        <v>3</v>
      </c>
      <c r="M4211">
        <v>0</v>
      </c>
      <c r="N4211">
        <v>7</v>
      </c>
      <c r="O4211">
        <v>7</v>
      </c>
      <c r="P4211">
        <v>0</v>
      </c>
      <c r="Q4211">
        <v>0</v>
      </c>
      <c r="R4211">
        <v>204</v>
      </c>
      <c r="S4211">
        <v>152</v>
      </c>
      <c r="T4211">
        <v>15</v>
      </c>
      <c r="U4211">
        <v>6</v>
      </c>
      <c r="V4211">
        <v>0</v>
      </c>
      <c r="W4211">
        <v>532</v>
      </c>
      <c r="X4211">
        <v>221</v>
      </c>
      <c r="Y4211">
        <v>65</v>
      </c>
      <c r="Z4211">
        <v>74</v>
      </c>
      <c r="AA4211">
        <v>25</v>
      </c>
      <c r="AB4211">
        <v>449</v>
      </c>
      <c r="AC4211">
        <v>188</v>
      </c>
      <c r="AD4211">
        <v>7</v>
      </c>
      <c r="AE4211">
        <v>128</v>
      </c>
      <c r="AF4211">
        <v>13</v>
      </c>
      <c r="AG4211">
        <v>62</v>
      </c>
      <c r="AH4211">
        <v>19</v>
      </c>
      <c r="AI4211">
        <v>1</v>
      </c>
      <c r="AJ4211">
        <v>12</v>
      </c>
      <c r="AK4211">
        <v>7</v>
      </c>
      <c r="AL4211">
        <v>14</v>
      </c>
      <c r="AM4211">
        <v>10</v>
      </c>
      <c r="AN4211">
        <v>1</v>
      </c>
      <c r="AO4211">
        <v>0</v>
      </c>
      <c r="AP4211">
        <v>0</v>
      </c>
      <c r="AQ4211">
        <v>0</v>
      </c>
      <c r="AR4211">
        <v>0</v>
      </c>
      <c r="AS4211">
        <v>0</v>
      </c>
      <c r="AT4211">
        <v>0</v>
      </c>
      <c r="AU4211">
        <v>0</v>
      </c>
      <c r="AV4211">
        <v>0</v>
      </c>
      <c r="AW4211">
        <v>0</v>
      </c>
      <c r="AX4211">
        <v>0</v>
      </c>
      <c r="AY4211">
        <v>0</v>
      </c>
      <c r="AZ4211">
        <v>0</v>
      </c>
      <c r="BA4211">
        <v>0</v>
      </c>
      <c r="BB4211">
        <v>0</v>
      </c>
      <c r="BC4211">
        <v>0</v>
      </c>
      <c r="BD4211">
        <v>0</v>
      </c>
      <c r="BE4211">
        <v>0</v>
      </c>
      <c r="BF4211">
        <v>0</v>
      </c>
      <c r="BG4211" s="20">
        <v>2</v>
      </c>
      <c r="BH4211" s="20">
        <v>0</v>
      </c>
      <c r="BI4211" s="20">
        <v>48</v>
      </c>
      <c r="BJ4211" s="20">
        <v>7</v>
      </c>
      <c r="BK4211" s="20">
        <v>181</v>
      </c>
      <c r="BL4211" s="20">
        <v>344</v>
      </c>
      <c r="BM4211" s="20">
        <v>292</v>
      </c>
      <c r="BN4211" s="20">
        <v>41</v>
      </c>
      <c r="BO4211" s="20">
        <v>13</v>
      </c>
      <c r="BP4211" s="20">
        <v>2313</v>
      </c>
      <c r="BQ4211" s="20">
        <v>591</v>
      </c>
      <c r="BR4211" s="20">
        <v>0</v>
      </c>
      <c r="BS4211" s="20">
        <v>31</v>
      </c>
      <c r="BT4211" s="20">
        <v>854</v>
      </c>
      <c r="BU4211" s="20">
        <v>183</v>
      </c>
      <c r="BV4211" s="20">
        <v>1164</v>
      </c>
    </row>
    <row r="4212" spans="1:74" x14ac:dyDescent="0.25">
      <c r="A4212" s="20" t="s">
        <v>501</v>
      </c>
      <c r="B4212" s="20" t="s">
        <v>504</v>
      </c>
      <c r="C4212" s="20" t="s">
        <v>734</v>
      </c>
      <c r="D4212" s="1">
        <v>44493</v>
      </c>
      <c r="E4212">
        <v>120</v>
      </c>
      <c r="F4212">
        <v>5</v>
      </c>
      <c r="G4212">
        <v>0</v>
      </c>
      <c r="H4212">
        <v>1</v>
      </c>
      <c r="I4212">
        <v>0</v>
      </c>
      <c r="J4212">
        <v>20</v>
      </c>
      <c r="K4212">
        <v>2</v>
      </c>
      <c r="L4212">
        <v>17</v>
      </c>
      <c r="M4212">
        <v>4</v>
      </c>
      <c r="N4212">
        <v>4</v>
      </c>
      <c r="O4212">
        <v>0</v>
      </c>
      <c r="P4212">
        <v>0</v>
      </c>
      <c r="Q4212">
        <v>0</v>
      </c>
      <c r="R4212">
        <v>702</v>
      </c>
      <c r="S4212">
        <v>0</v>
      </c>
      <c r="T4212">
        <v>282</v>
      </c>
      <c r="U4212">
        <v>36</v>
      </c>
      <c r="V4212">
        <v>24</v>
      </c>
      <c r="W4212">
        <v>1078</v>
      </c>
      <c r="X4212">
        <v>0</v>
      </c>
      <c r="Y4212">
        <v>45</v>
      </c>
      <c r="Z4212">
        <v>224</v>
      </c>
      <c r="AA4212">
        <v>21</v>
      </c>
      <c r="AB4212">
        <v>1292</v>
      </c>
      <c r="AC4212">
        <v>56</v>
      </c>
      <c r="AD4212">
        <v>23</v>
      </c>
      <c r="AE4212">
        <v>205</v>
      </c>
      <c r="AF4212">
        <v>47</v>
      </c>
      <c r="AG4212">
        <v>151</v>
      </c>
      <c r="AH4212">
        <v>0</v>
      </c>
      <c r="AI4212">
        <v>2</v>
      </c>
      <c r="AJ4212">
        <v>32</v>
      </c>
      <c r="AK4212">
        <v>5</v>
      </c>
      <c r="AL4212">
        <v>90</v>
      </c>
      <c r="AM4212">
        <v>0</v>
      </c>
      <c r="AN4212">
        <v>9</v>
      </c>
      <c r="AO4212">
        <v>2</v>
      </c>
      <c r="AP4212">
        <v>1</v>
      </c>
      <c r="AQ4212">
        <v>0</v>
      </c>
      <c r="AR4212">
        <v>0</v>
      </c>
      <c r="AS4212">
        <v>0</v>
      </c>
      <c r="AT4212">
        <v>0</v>
      </c>
      <c r="AU4212">
        <v>0</v>
      </c>
      <c r="AV4212">
        <v>0</v>
      </c>
      <c r="AW4212">
        <v>0</v>
      </c>
      <c r="AX4212">
        <v>0</v>
      </c>
      <c r="AY4212">
        <v>0</v>
      </c>
      <c r="AZ4212">
        <v>0</v>
      </c>
      <c r="BA4212">
        <v>0</v>
      </c>
      <c r="BB4212">
        <v>50</v>
      </c>
      <c r="BC4212">
        <v>27</v>
      </c>
      <c r="BD4212">
        <v>0</v>
      </c>
      <c r="BE4212">
        <v>4</v>
      </c>
      <c r="BF4212">
        <v>6</v>
      </c>
      <c r="BG4212" s="20"/>
      <c r="BH4212" s="20"/>
      <c r="BI4212" s="20"/>
      <c r="BJ4212" s="20"/>
      <c r="BK4212" s="20"/>
      <c r="BL4212" s="20"/>
      <c r="BM4212" s="20"/>
      <c r="BN4212" s="20"/>
      <c r="BO4212" s="20"/>
      <c r="BP4212" s="20"/>
      <c r="BQ4212" s="20"/>
      <c r="BR4212" s="20"/>
      <c r="BS4212" s="20"/>
      <c r="BT4212" s="20"/>
      <c r="BU4212" s="20"/>
      <c r="BV4212" s="20"/>
    </row>
    <row r="4213" spans="1:74" x14ac:dyDescent="0.25">
      <c r="A4213" s="20" t="s">
        <v>501</v>
      </c>
      <c r="B4213" s="20" t="s">
        <v>504</v>
      </c>
      <c r="C4213" s="20" t="s">
        <v>734</v>
      </c>
      <c r="D4213" s="1">
        <v>44500</v>
      </c>
      <c r="E4213">
        <v>120</v>
      </c>
      <c r="F4213">
        <v>5</v>
      </c>
      <c r="G4213">
        <v>0</v>
      </c>
      <c r="H4213">
        <v>1</v>
      </c>
      <c r="I4213">
        <v>0</v>
      </c>
      <c r="J4213">
        <v>25</v>
      </c>
      <c r="K4213">
        <v>2</v>
      </c>
      <c r="L4213">
        <v>17</v>
      </c>
      <c r="M4213">
        <v>4</v>
      </c>
      <c r="N4213">
        <v>4</v>
      </c>
      <c r="O4213">
        <v>0</v>
      </c>
      <c r="P4213">
        <v>1</v>
      </c>
      <c r="Q4213">
        <v>0</v>
      </c>
      <c r="R4213">
        <v>703</v>
      </c>
      <c r="S4213">
        <v>0</v>
      </c>
      <c r="T4213">
        <v>345</v>
      </c>
      <c r="U4213">
        <v>36</v>
      </c>
      <c r="V4213">
        <v>24</v>
      </c>
      <c r="W4213">
        <v>1084</v>
      </c>
      <c r="X4213">
        <v>0</v>
      </c>
      <c r="Y4213">
        <v>73</v>
      </c>
      <c r="Z4213">
        <v>222</v>
      </c>
      <c r="AA4213">
        <v>22</v>
      </c>
      <c r="AB4213">
        <v>1291</v>
      </c>
      <c r="AC4213">
        <v>84</v>
      </c>
      <c r="AD4213">
        <v>23</v>
      </c>
      <c r="AE4213">
        <v>204</v>
      </c>
      <c r="AF4213">
        <v>47</v>
      </c>
      <c r="AG4213">
        <v>152</v>
      </c>
      <c r="AH4213">
        <v>0</v>
      </c>
      <c r="AI4213">
        <v>2</v>
      </c>
      <c r="AJ4213">
        <v>32</v>
      </c>
      <c r="AK4213">
        <v>5</v>
      </c>
      <c r="AL4213">
        <v>91</v>
      </c>
      <c r="AM4213">
        <v>0</v>
      </c>
      <c r="AN4213">
        <v>10</v>
      </c>
      <c r="AO4213">
        <v>2</v>
      </c>
      <c r="AP4213">
        <v>1</v>
      </c>
      <c r="AQ4213">
        <v>0</v>
      </c>
      <c r="AR4213">
        <v>0</v>
      </c>
      <c r="AS4213">
        <v>0</v>
      </c>
      <c r="AT4213">
        <v>0</v>
      </c>
      <c r="AU4213">
        <v>0</v>
      </c>
      <c r="AV4213">
        <v>0</v>
      </c>
      <c r="AW4213">
        <v>0</v>
      </c>
      <c r="AX4213">
        <v>0</v>
      </c>
      <c r="AY4213">
        <v>0</v>
      </c>
      <c r="AZ4213">
        <v>0</v>
      </c>
      <c r="BA4213">
        <v>0</v>
      </c>
      <c r="BB4213">
        <v>50</v>
      </c>
      <c r="BC4213">
        <v>28</v>
      </c>
      <c r="BD4213">
        <v>0</v>
      </c>
      <c r="BE4213">
        <v>4</v>
      </c>
      <c r="BF4213">
        <v>6</v>
      </c>
      <c r="BG4213" s="20"/>
      <c r="BH4213" s="20"/>
      <c r="BI4213" s="20"/>
      <c r="BJ4213" s="20"/>
      <c r="BK4213" s="20"/>
      <c r="BL4213" s="20"/>
      <c r="BM4213" s="20"/>
      <c r="BN4213" s="20"/>
      <c r="BO4213" s="20"/>
      <c r="BP4213" s="20"/>
      <c r="BQ4213" s="20"/>
      <c r="BR4213" s="20"/>
      <c r="BS4213" s="20"/>
      <c r="BT4213" s="20"/>
      <c r="BU4213" s="20"/>
      <c r="BV4213" s="20"/>
    </row>
    <row r="4214" spans="1:74" x14ac:dyDescent="0.25">
      <c r="A4214" s="20" t="s">
        <v>501</v>
      </c>
      <c r="B4214" s="20" t="s">
        <v>504</v>
      </c>
      <c r="C4214" s="20" t="s">
        <v>734</v>
      </c>
      <c r="D4214" s="1">
        <v>44507</v>
      </c>
      <c r="E4214">
        <v>120</v>
      </c>
      <c r="F4214">
        <v>5</v>
      </c>
      <c r="G4214">
        <v>0</v>
      </c>
      <c r="H4214">
        <v>1</v>
      </c>
      <c r="I4214">
        <v>0</v>
      </c>
      <c r="J4214">
        <v>36</v>
      </c>
      <c r="K4214">
        <v>2</v>
      </c>
      <c r="L4214">
        <v>17</v>
      </c>
      <c r="M4214">
        <v>4</v>
      </c>
      <c r="N4214">
        <v>4</v>
      </c>
      <c r="O4214">
        <v>2</v>
      </c>
      <c r="P4214">
        <v>0</v>
      </c>
      <c r="Q4214">
        <v>0</v>
      </c>
      <c r="R4214">
        <v>701</v>
      </c>
      <c r="S4214">
        <v>415</v>
      </c>
      <c r="T4214">
        <v>50</v>
      </c>
      <c r="U4214">
        <v>36</v>
      </c>
      <c r="V4214">
        <v>24</v>
      </c>
      <c r="W4214">
        <v>1083</v>
      </c>
      <c r="X4214">
        <v>144</v>
      </c>
      <c r="Y4214">
        <v>28</v>
      </c>
      <c r="Z4214">
        <v>218</v>
      </c>
      <c r="AA4214">
        <v>22</v>
      </c>
      <c r="AB4214">
        <v>1286</v>
      </c>
      <c r="AC4214">
        <v>115</v>
      </c>
      <c r="AD4214">
        <v>22</v>
      </c>
      <c r="AE4214">
        <v>203</v>
      </c>
      <c r="AF4214">
        <v>46</v>
      </c>
      <c r="AG4214">
        <v>155</v>
      </c>
      <c r="AH4214">
        <v>4</v>
      </c>
      <c r="AI4214">
        <v>4</v>
      </c>
      <c r="AJ4214">
        <v>32</v>
      </c>
      <c r="AK4214">
        <v>5</v>
      </c>
      <c r="AL4214">
        <v>93</v>
      </c>
      <c r="AM4214">
        <v>16</v>
      </c>
      <c r="AN4214">
        <v>6</v>
      </c>
      <c r="AO4214">
        <v>2</v>
      </c>
      <c r="AP4214">
        <v>1</v>
      </c>
      <c r="AQ4214">
        <v>0</v>
      </c>
      <c r="AR4214">
        <v>0</v>
      </c>
      <c r="AS4214">
        <v>0</v>
      </c>
      <c r="AT4214">
        <v>0</v>
      </c>
      <c r="AU4214">
        <v>0</v>
      </c>
      <c r="AV4214">
        <v>0</v>
      </c>
      <c r="AW4214">
        <v>0</v>
      </c>
      <c r="AX4214">
        <v>0</v>
      </c>
      <c r="AY4214">
        <v>0</v>
      </c>
      <c r="AZ4214">
        <v>0</v>
      </c>
      <c r="BA4214">
        <v>0</v>
      </c>
      <c r="BB4214">
        <v>0</v>
      </c>
      <c r="BC4214">
        <v>0</v>
      </c>
      <c r="BD4214">
        <v>0</v>
      </c>
      <c r="BE4214">
        <v>0</v>
      </c>
      <c r="BF4214">
        <v>0</v>
      </c>
      <c r="BG4214" s="20">
        <v>5</v>
      </c>
      <c r="BH4214" s="20">
        <v>1</v>
      </c>
      <c r="BI4214" s="20">
        <v>92</v>
      </c>
      <c r="BJ4214" s="20">
        <v>3</v>
      </c>
      <c r="BK4214" s="20">
        <v>581</v>
      </c>
      <c r="BL4214" s="20">
        <v>769</v>
      </c>
      <c r="BM4214" s="20">
        <v>987</v>
      </c>
      <c r="BN4214" s="20">
        <v>99</v>
      </c>
      <c r="BO4214" s="20">
        <v>80</v>
      </c>
      <c r="BP4214" s="20"/>
      <c r="BQ4214" s="20"/>
      <c r="BR4214" s="20"/>
      <c r="BS4214" s="20"/>
      <c r="BT4214" s="20"/>
      <c r="BU4214" s="20"/>
      <c r="BV4214" s="20"/>
    </row>
    <row r="4215" spans="1:74" x14ac:dyDescent="0.25">
      <c r="A4215" s="20" t="s">
        <v>501</v>
      </c>
      <c r="B4215" s="20" t="s">
        <v>504</v>
      </c>
      <c r="C4215" s="20" t="s">
        <v>734</v>
      </c>
      <c r="D4215" s="1">
        <v>44514</v>
      </c>
      <c r="E4215">
        <v>120</v>
      </c>
      <c r="F4215">
        <v>5</v>
      </c>
      <c r="G4215">
        <v>0</v>
      </c>
      <c r="H4215">
        <v>1</v>
      </c>
      <c r="I4215">
        <v>0</v>
      </c>
      <c r="J4215">
        <v>39</v>
      </c>
      <c r="K4215">
        <v>2</v>
      </c>
      <c r="L4215">
        <v>17</v>
      </c>
      <c r="M4215">
        <v>4</v>
      </c>
      <c r="N4215">
        <v>4</v>
      </c>
      <c r="O4215">
        <v>2</v>
      </c>
      <c r="P4215">
        <v>0</v>
      </c>
      <c r="Q4215">
        <v>0</v>
      </c>
      <c r="R4215">
        <v>703</v>
      </c>
      <c r="S4215">
        <v>449</v>
      </c>
      <c r="T4215">
        <v>50</v>
      </c>
      <c r="U4215">
        <v>35</v>
      </c>
      <c r="V4215">
        <v>24</v>
      </c>
      <c r="W4215">
        <v>1085</v>
      </c>
      <c r="X4215">
        <v>190</v>
      </c>
      <c r="Y4215">
        <v>28</v>
      </c>
      <c r="Z4215">
        <v>219</v>
      </c>
      <c r="AA4215">
        <v>22</v>
      </c>
      <c r="AB4215">
        <v>1286</v>
      </c>
      <c r="AC4215">
        <v>148</v>
      </c>
      <c r="AD4215">
        <v>22</v>
      </c>
      <c r="AE4215">
        <v>202</v>
      </c>
      <c r="AF4215">
        <v>46</v>
      </c>
      <c r="AG4215">
        <v>155</v>
      </c>
      <c r="AH4215">
        <v>7</v>
      </c>
      <c r="AI4215">
        <v>4</v>
      </c>
      <c r="AJ4215">
        <v>31</v>
      </c>
      <c r="AK4215">
        <v>5</v>
      </c>
      <c r="AL4215">
        <v>95</v>
      </c>
      <c r="AM4215">
        <v>18</v>
      </c>
      <c r="AN4215">
        <v>6</v>
      </c>
      <c r="AO4215">
        <v>2</v>
      </c>
      <c r="AP4215">
        <v>1</v>
      </c>
      <c r="AQ4215">
        <v>0</v>
      </c>
      <c r="AR4215">
        <v>0</v>
      </c>
      <c r="AS4215">
        <v>0</v>
      </c>
      <c r="AT4215">
        <v>0</v>
      </c>
      <c r="AU4215">
        <v>0</v>
      </c>
      <c r="AV4215">
        <v>0</v>
      </c>
      <c r="AW4215">
        <v>0</v>
      </c>
      <c r="AX4215">
        <v>0</v>
      </c>
      <c r="AY4215">
        <v>0</v>
      </c>
      <c r="AZ4215">
        <v>0</v>
      </c>
      <c r="BA4215">
        <v>0</v>
      </c>
      <c r="BB4215">
        <v>0</v>
      </c>
      <c r="BC4215">
        <v>0</v>
      </c>
      <c r="BD4215">
        <v>0</v>
      </c>
      <c r="BE4215">
        <v>0</v>
      </c>
      <c r="BF4215">
        <v>0</v>
      </c>
      <c r="BG4215" s="20">
        <v>5</v>
      </c>
      <c r="BH4215" s="20">
        <v>1</v>
      </c>
      <c r="BI4215" s="20">
        <v>92</v>
      </c>
      <c r="BJ4215" s="20">
        <v>3</v>
      </c>
      <c r="BK4215" s="20">
        <v>583</v>
      </c>
      <c r="BL4215" s="20">
        <v>770</v>
      </c>
      <c r="BM4215" s="20">
        <v>989</v>
      </c>
      <c r="BN4215" s="20">
        <v>100</v>
      </c>
      <c r="BO4215" s="20">
        <v>82</v>
      </c>
      <c r="BP4215" s="20"/>
      <c r="BQ4215" s="20"/>
      <c r="BR4215" s="20"/>
      <c r="BS4215" s="20"/>
      <c r="BT4215" s="20"/>
      <c r="BU4215" s="20"/>
      <c r="BV4215" s="20"/>
    </row>
    <row r="4216" spans="1:74" x14ac:dyDescent="0.25">
      <c r="A4216" s="20" t="s">
        <v>501</v>
      </c>
      <c r="B4216" s="20" t="s">
        <v>504</v>
      </c>
      <c r="C4216" s="20" t="s">
        <v>734</v>
      </c>
      <c r="D4216" s="1">
        <v>44521</v>
      </c>
      <c r="E4216">
        <v>120</v>
      </c>
      <c r="F4216">
        <v>5</v>
      </c>
      <c r="G4216">
        <v>0</v>
      </c>
      <c r="H4216">
        <v>1</v>
      </c>
      <c r="I4216">
        <v>0</v>
      </c>
      <c r="J4216">
        <v>42</v>
      </c>
      <c r="K4216">
        <v>2</v>
      </c>
      <c r="L4216">
        <v>17</v>
      </c>
      <c r="M4216">
        <v>4</v>
      </c>
      <c r="N4216">
        <v>4</v>
      </c>
      <c r="O4216">
        <v>2</v>
      </c>
      <c r="P4216">
        <v>0</v>
      </c>
      <c r="Q4216">
        <v>0</v>
      </c>
      <c r="R4216">
        <v>700</v>
      </c>
      <c r="S4216">
        <v>467</v>
      </c>
      <c r="T4216">
        <v>49</v>
      </c>
      <c r="U4216">
        <v>35</v>
      </c>
      <c r="V4216">
        <v>24</v>
      </c>
      <c r="W4216">
        <v>1082</v>
      </c>
      <c r="X4216">
        <v>245</v>
      </c>
      <c r="Y4216">
        <v>28</v>
      </c>
      <c r="Z4216">
        <v>212</v>
      </c>
      <c r="AA4216">
        <v>22</v>
      </c>
      <c r="AB4216">
        <v>1288</v>
      </c>
      <c r="AC4216">
        <v>189</v>
      </c>
      <c r="AD4216">
        <v>22</v>
      </c>
      <c r="AE4216">
        <v>201</v>
      </c>
      <c r="AF4216">
        <v>47</v>
      </c>
      <c r="AG4216">
        <v>153</v>
      </c>
      <c r="AH4216">
        <v>8</v>
      </c>
      <c r="AI4216">
        <v>4</v>
      </c>
      <c r="AJ4216">
        <v>29</v>
      </c>
      <c r="AK4216">
        <v>5</v>
      </c>
      <c r="AL4216">
        <v>94</v>
      </c>
      <c r="AM4216">
        <v>18</v>
      </c>
      <c r="AN4216">
        <v>6</v>
      </c>
      <c r="AO4216">
        <v>2</v>
      </c>
      <c r="AP4216">
        <v>1</v>
      </c>
      <c r="AQ4216">
        <v>0</v>
      </c>
      <c r="AR4216">
        <v>0</v>
      </c>
      <c r="AS4216">
        <v>0</v>
      </c>
      <c r="AT4216">
        <v>0</v>
      </c>
      <c r="AU4216">
        <v>0</v>
      </c>
      <c r="AV4216">
        <v>0</v>
      </c>
      <c r="AW4216">
        <v>0</v>
      </c>
      <c r="AX4216">
        <v>0</v>
      </c>
      <c r="AY4216">
        <v>0</v>
      </c>
      <c r="AZ4216">
        <v>0</v>
      </c>
      <c r="BA4216">
        <v>0</v>
      </c>
      <c r="BB4216">
        <v>0</v>
      </c>
      <c r="BC4216">
        <v>0</v>
      </c>
      <c r="BD4216">
        <v>0</v>
      </c>
      <c r="BE4216">
        <v>0</v>
      </c>
      <c r="BF4216">
        <v>0</v>
      </c>
      <c r="BG4216" s="20">
        <v>5</v>
      </c>
      <c r="BH4216" s="20">
        <v>1</v>
      </c>
      <c r="BI4216" s="20">
        <v>92</v>
      </c>
      <c r="BJ4216" s="20">
        <v>3</v>
      </c>
      <c r="BK4216" s="20">
        <v>581</v>
      </c>
      <c r="BL4216" s="20">
        <v>774</v>
      </c>
      <c r="BM4216" s="20">
        <v>990</v>
      </c>
      <c r="BN4216" s="20">
        <v>100</v>
      </c>
      <c r="BO4216" s="20">
        <v>81</v>
      </c>
      <c r="BP4216" s="20"/>
      <c r="BQ4216" s="20"/>
      <c r="BR4216" s="20"/>
      <c r="BS4216" s="20"/>
      <c r="BT4216" s="20"/>
      <c r="BU4216" s="20"/>
      <c r="BV4216" s="20"/>
    </row>
    <row r="4217" spans="1:74" x14ac:dyDescent="0.25">
      <c r="A4217" s="20" t="s">
        <v>501</v>
      </c>
      <c r="B4217" s="20" t="s">
        <v>504</v>
      </c>
      <c r="C4217" s="20" t="s">
        <v>734</v>
      </c>
      <c r="D4217" s="1">
        <v>44528</v>
      </c>
      <c r="E4217">
        <v>121</v>
      </c>
      <c r="F4217">
        <v>5</v>
      </c>
      <c r="G4217">
        <v>0</v>
      </c>
      <c r="H4217">
        <v>1</v>
      </c>
      <c r="I4217">
        <v>0</v>
      </c>
      <c r="J4217">
        <v>48</v>
      </c>
      <c r="K4217">
        <v>2</v>
      </c>
      <c r="L4217">
        <v>17</v>
      </c>
      <c r="M4217">
        <v>4</v>
      </c>
      <c r="N4217">
        <v>4</v>
      </c>
      <c r="O4217">
        <v>2</v>
      </c>
      <c r="P4217">
        <v>0</v>
      </c>
      <c r="Q4217">
        <v>0</v>
      </c>
      <c r="R4217">
        <v>700</v>
      </c>
      <c r="S4217">
        <v>495</v>
      </c>
      <c r="T4217">
        <v>49</v>
      </c>
      <c r="U4217">
        <v>35</v>
      </c>
      <c r="V4217">
        <v>24</v>
      </c>
      <c r="W4217">
        <v>1080</v>
      </c>
      <c r="X4217">
        <v>319</v>
      </c>
      <c r="Y4217">
        <v>28</v>
      </c>
      <c r="Z4217">
        <v>211</v>
      </c>
      <c r="AA4217">
        <v>20</v>
      </c>
      <c r="AB4217">
        <v>1290</v>
      </c>
      <c r="AC4217">
        <v>278</v>
      </c>
      <c r="AD4217">
        <v>23</v>
      </c>
      <c r="AE4217">
        <v>199</v>
      </c>
      <c r="AF4217">
        <v>47</v>
      </c>
      <c r="AG4217">
        <v>150</v>
      </c>
      <c r="AH4217">
        <v>11</v>
      </c>
      <c r="AI4217">
        <v>4</v>
      </c>
      <c r="AJ4217">
        <v>28</v>
      </c>
      <c r="AK4217">
        <v>5</v>
      </c>
      <c r="AL4217">
        <v>95</v>
      </c>
      <c r="AM4217">
        <v>22</v>
      </c>
      <c r="AN4217">
        <v>6</v>
      </c>
      <c r="AO4217">
        <v>2</v>
      </c>
      <c r="AP4217">
        <v>1</v>
      </c>
      <c r="AQ4217">
        <v>0</v>
      </c>
      <c r="AR4217">
        <v>0</v>
      </c>
      <c r="AS4217">
        <v>0</v>
      </c>
      <c r="AT4217">
        <v>0</v>
      </c>
      <c r="AU4217">
        <v>0</v>
      </c>
      <c r="AV4217">
        <v>0</v>
      </c>
      <c r="AW4217">
        <v>0</v>
      </c>
      <c r="AX4217">
        <v>0</v>
      </c>
      <c r="AY4217">
        <v>0</v>
      </c>
      <c r="AZ4217">
        <v>0</v>
      </c>
      <c r="BA4217">
        <v>0</v>
      </c>
      <c r="BB4217">
        <v>0</v>
      </c>
      <c r="BC4217">
        <v>0</v>
      </c>
      <c r="BD4217">
        <v>0</v>
      </c>
      <c r="BE4217">
        <v>0</v>
      </c>
      <c r="BF4217">
        <v>0</v>
      </c>
      <c r="BG4217" s="20">
        <v>5</v>
      </c>
      <c r="BH4217" s="20">
        <v>1</v>
      </c>
      <c r="BI4217" s="20">
        <v>93</v>
      </c>
      <c r="BJ4217" s="20">
        <v>3</v>
      </c>
      <c r="BK4217" s="20">
        <v>581</v>
      </c>
      <c r="BL4217" s="20">
        <v>778</v>
      </c>
      <c r="BM4217" s="20">
        <v>992</v>
      </c>
      <c r="BN4217" s="20">
        <v>98</v>
      </c>
      <c r="BO4217" s="20">
        <v>82</v>
      </c>
      <c r="BP4217" s="20"/>
      <c r="BQ4217" s="20"/>
      <c r="BR4217" s="20"/>
      <c r="BS4217" s="20"/>
      <c r="BT4217" s="20"/>
      <c r="BU4217" s="20"/>
      <c r="BV4217" s="20"/>
    </row>
    <row r="4218" spans="1:74" x14ac:dyDescent="0.25">
      <c r="A4218" s="20" t="s">
        <v>501</v>
      </c>
      <c r="B4218" s="20" t="s">
        <v>504</v>
      </c>
      <c r="C4218" s="20" t="s">
        <v>734</v>
      </c>
      <c r="D4218" s="1">
        <v>44535</v>
      </c>
      <c r="E4218">
        <v>122</v>
      </c>
      <c r="F4218">
        <v>5</v>
      </c>
      <c r="G4218">
        <v>1</v>
      </c>
      <c r="H4218">
        <v>1</v>
      </c>
      <c r="I4218">
        <v>0</v>
      </c>
      <c r="J4218">
        <v>59</v>
      </c>
      <c r="K4218">
        <v>3</v>
      </c>
      <c r="L4218">
        <v>16</v>
      </c>
      <c r="M4218">
        <v>3</v>
      </c>
      <c r="N4218">
        <v>4</v>
      </c>
      <c r="O4218">
        <v>2</v>
      </c>
      <c r="P4218">
        <v>0</v>
      </c>
      <c r="Q4218">
        <v>0</v>
      </c>
      <c r="R4218">
        <v>702</v>
      </c>
      <c r="S4218">
        <v>511</v>
      </c>
      <c r="T4218">
        <v>49</v>
      </c>
      <c r="U4218">
        <v>36</v>
      </c>
      <c r="V4218">
        <v>24</v>
      </c>
      <c r="W4218">
        <v>1079</v>
      </c>
      <c r="X4218">
        <v>381</v>
      </c>
      <c r="Y4218">
        <v>28</v>
      </c>
      <c r="Z4218">
        <v>212</v>
      </c>
      <c r="AA4218">
        <v>20</v>
      </c>
      <c r="AB4218">
        <v>1291</v>
      </c>
      <c r="AC4218">
        <v>397</v>
      </c>
      <c r="AD4218">
        <v>23</v>
      </c>
      <c r="AE4218">
        <v>197</v>
      </c>
      <c r="AF4218">
        <v>47</v>
      </c>
      <c r="AG4218">
        <v>152</v>
      </c>
      <c r="AH4218">
        <v>16</v>
      </c>
      <c r="AI4218">
        <v>4</v>
      </c>
      <c r="AJ4218">
        <v>29</v>
      </c>
      <c r="AK4218">
        <v>5</v>
      </c>
      <c r="AL4218">
        <v>95</v>
      </c>
      <c r="AM4218">
        <v>44</v>
      </c>
      <c r="AN4218">
        <v>6</v>
      </c>
      <c r="AO4218">
        <v>2</v>
      </c>
      <c r="AP4218">
        <v>1</v>
      </c>
      <c r="AQ4218">
        <v>0</v>
      </c>
      <c r="AR4218">
        <v>0</v>
      </c>
      <c r="AS4218">
        <v>0</v>
      </c>
      <c r="AT4218">
        <v>0</v>
      </c>
      <c r="AU4218">
        <v>0</v>
      </c>
      <c r="AV4218">
        <v>0</v>
      </c>
      <c r="AW4218">
        <v>0</v>
      </c>
      <c r="AX4218">
        <v>0</v>
      </c>
      <c r="AY4218">
        <v>0</v>
      </c>
      <c r="AZ4218">
        <v>0</v>
      </c>
      <c r="BA4218">
        <v>0</v>
      </c>
      <c r="BB4218">
        <v>0</v>
      </c>
      <c r="BC4218">
        <v>0</v>
      </c>
      <c r="BD4218">
        <v>0</v>
      </c>
      <c r="BE4218">
        <v>0</v>
      </c>
      <c r="BF4218">
        <v>0</v>
      </c>
      <c r="BG4218" s="20">
        <v>5</v>
      </c>
      <c r="BH4218" s="20">
        <v>1</v>
      </c>
      <c r="BI4218" s="20">
        <v>94</v>
      </c>
      <c r="BJ4218" s="20">
        <v>3</v>
      </c>
      <c r="BK4218" s="20">
        <v>582</v>
      </c>
      <c r="BL4218" s="20">
        <v>776</v>
      </c>
      <c r="BM4218" s="20">
        <v>994</v>
      </c>
      <c r="BN4218" s="20">
        <v>100</v>
      </c>
      <c r="BO4218" s="20">
        <v>82</v>
      </c>
      <c r="BP4218" s="20"/>
      <c r="BQ4218" s="20"/>
      <c r="BR4218" s="20"/>
      <c r="BS4218" s="20"/>
      <c r="BT4218" s="20"/>
      <c r="BU4218" s="20"/>
      <c r="BV4218" s="20"/>
    </row>
    <row r="4219" spans="1:74" x14ac:dyDescent="0.25">
      <c r="A4219" s="20" t="s">
        <v>501</v>
      </c>
      <c r="B4219" s="20" t="s">
        <v>504</v>
      </c>
      <c r="C4219" s="20" t="s">
        <v>734</v>
      </c>
      <c r="D4219" s="1">
        <v>44542</v>
      </c>
      <c r="E4219">
        <v>122</v>
      </c>
      <c r="F4219">
        <v>5</v>
      </c>
      <c r="G4219">
        <v>1</v>
      </c>
      <c r="H4219">
        <v>1</v>
      </c>
      <c r="I4219">
        <v>0</v>
      </c>
      <c r="J4219">
        <v>62</v>
      </c>
      <c r="K4219">
        <v>2</v>
      </c>
      <c r="L4219">
        <v>16</v>
      </c>
      <c r="M4219">
        <v>3</v>
      </c>
      <c r="N4219">
        <v>4</v>
      </c>
      <c r="O4219">
        <v>2</v>
      </c>
      <c r="P4219">
        <v>0</v>
      </c>
      <c r="Q4219">
        <v>0</v>
      </c>
      <c r="R4219">
        <v>702</v>
      </c>
      <c r="S4219">
        <v>525</v>
      </c>
      <c r="T4219">
        <v>49</v>
      </c>
      <c r="U4219">
        <v>36</v>
      </c>
      <c r="V4219">
        <v>24</v>
      </c>
      <c r="W4219">
        <v>1079</v>
      </c>
      <c r="X4219">
        <v>434</v>
      </c>
      <c r="Y4219">
        <v>28</v>
      </c>
      <c r="Z4219">
        <v>211</v>
      </c>
      <c r="AA4219">
        <v>20</v>
      </c>
      <c r="AB4219">
        <v>1289</v>
      </c>
      <c r="AC4219">
        <v>522</v>
      </c>
      <c r="AD4219">
        <v>23</v>
      </c>
      <c r="AE4219">
        <v>196</v>
      </c>
      <c r="AF4219">
        <v>47</v>
      </c>
      <c r="AG4219">
        <v>151</v>
      </c>
      <c r="AH4219">
        <v>24</v>
      </c>
      <c r="AI4219">
        <v>4</v>
      </c>
      <c r="AJ4219">
        <v>29</v>
      </c>
      <c r="AK4219">
        <v>4</v>
      </c>
      <c r="AL4219">
        <v>94</v>
      </c>
      <c r="AM4219">
        <v>50</v>
      </c>
      <c r="AN4219">
        <v>6</v>
      </c>
      <c r="AO4219">
        <v>2</v>
      </c>
      <c r="AP4219">
        <v>1</v>
      </c>
      <c r="AQ4219">
        <v>0</v>
      </c>
      <c r="AR4219">
        <v>0</v>
      </c>
      <c r="AS4219">
        <v>0</v>
      </c>
      <c r="AT4219">
        <v>0</v>
      </c>
      <c r="AU4219">
        <v>0</v>
      </c>
      <c r="AV4219">
        <v>0</v>
      </c>
      <c r="AW4219">
        <v>0</v>
      </c>
      <c r="AX4219">
        <v>0</v>
      </c>
      <c r="AY4219">
        <v>0</v>
      </c>
      <c r="AZ4219">
        <v>0</v>
      </c>
      <c r="BA4219">
        <v>0</v>
      </c>
      <c r="BB4219">
        <v>0</v>
      </c>
      <c r="BC4219">
        <v>0</v>
      </c>
      <c r="BD4219">
        <v>0</v>
      </c>
      <c r="BE4219">
        <v>0</v>
      </c>
      <c r="BF4219">
        <v>0</v>
      </c>
      <c r="BG4219" s="20">
        <v>5</v>
      </c>
      <c r="BH4219" s="20">
        <v>1</v>
      </c>
      <c r="BI4219" s="20">
        <v>96</v>
      </c>
      <c r="BJ4219" s="20">
        <v>3</v>
      </c>
      <c r="BK4219" s="20">
        <v>582</v>
      </c>
      <c r="BL4219" s="20">
        <v>777</v>
      </c>
      <c r="BM4219" s="20">
        <v>993</v>
      </c>
      <c r="BN4219" s="20">
        <v>100</v>
      </c>
      <c r="BO4219" s="20">
        <v>81</v>
      </c>
      <c r="BP4219" s="20"/>
      <c r="BQ4219" s="20"/>
      <c r="BR4219" s="20"/>
      <c r="BS4219" s="20"/>
      <c r="BT4219" s="20"/>
      <c r="BU4219" s="20"/>
      <c r="BV4219" s="20"/>
    </row>
    <row r="4220" spans="1:74" x14ac:dyDescent="0.25">
      <c r="A4220" s="20" t="s">
        <v>501</v>
      </c>
      <c r="B4220" s="20" t="s">
        <v>504</v>
      </c>
      <c r="C4220" s="20" t="s">
        <v>734</v>
      </c>
      <c r="D4220" s="1">
        <v>44549</v>
      </c>
      <c r="E4220">
        <v>122</v>
      </c>
      <c r="F4220">
        <v>5</v>
      </c>
      <c r="G4220">
        <v>1</v>
      </c>
      <c r="H4220">
        <v>1</v>
      </c>
      <c r="I4220">
        <v>0</v>
      </c>
      <c r="J4220">
        <v>66</v>
      </c>
      <c r="K4220">
        <v>2</v>
      </c>
      <c r="L4220">
        <v>16</v>
      </c>
      <c r="M4220">
        <v>3</v>
      </c>
      <c r="N4220">
        <v>4</v>
      </c>
      <c r="O4220">
        <v>3</v>
      </c>
      <c r="P4220">
        <v>0</v>
      </c>
      <c r="Q4220">
        <v>0</v>
      </c>
      <c r="R4220">
        <v>701</v>
      </c>
      <c r="S4220">
        <v>531</v>
      </c>
      <c r="T4220">
        <v>49</v>
      </c>
      <c r="U4220">
        <v>36</v>
      </c>
      <c r="V4220">
        <v>26</v>
      </c>
      <c r="W4220">
        <v>1084</v>
      </c>
      <c r="X4220">
        <v>489</v>
      </c>
      <c r="Y4220">
        <v>28</v>
      </c>
      <c r="Z4220">
        <v>210</v>
      </c>
      <c r="AA4220">
        <v>20</v>
      </c>
      <c r="AB4220">
        <v>1286</v>
      </c>
      <c r="AC4220">
        <v>606</v>
      </c>
      <c r="AD4220">
        <v>24</v>
      </c>
      <c r="AE4220">
        <v>193</v>
      </c>
      <c r="AF4220">
        <v>48</v>
      </c>
      <c r="AG4220">
        <v>152</v>
      </c>
      <c r="AH4220">
        <v>33</v>
      </c>
      <c r="AI4220">
        <v>4</v>
      </c>
      <c r="AJ4220">
        <v>29</v>
      </c>
      <c r="AK4220">
        <v>4</v>
      </c>
      <c r="AL4220">
        <v>96</v>
      </c>
      <c r="AM4220">
        <v>55</v>
      </c>
      <c r="AN4220">
        <v>6</v>
      </c>
      <c r="AO4220">
        <v>2</v>
      </c>
      <c r="AP4220">
        <v>1</v>
      </c>
      <c r="AQ4220">
        <v>0</v>
      </c>
      <c r="AR4220">
        <v>0</v>
      </c>
      <c r="AS4220">
        <v>0</v>
      </c>
      <c r="AT4220">
        <v>0</v>
      </c>
      <c r="AU4220">
        <v>0</v>
      </c>
      <c r="AV4220">
        <v>0</v>
      </c>
      <c r="AW4220">
        <v>0</v>
      </c>
      <c r="AX4220">
        <v>0</v>
      </c>
      <c r="AY4220">
        <v>0</v>
      </c>
      <c r="AZ4220">
        <v>0</v>
      </c>
      <c r="BA4220">
        <v>0</v>
      </c>
      <c r="BB4220">
        <v>0</v>
      </c>
      <c r="BC4220">
        <v>0</v>
      </c>
      <c r="BD4220">
        <v>0</v>
      </c>
      <c r="BE4220">
        <v>0</v>
      </c>
      <c r="BF4220">
        <v>0</v>
      </c>
      <c r="BG4220" s="20">
        <v>5</v>
      </c>
      <c r="BH4220" s="20">
        <v>1</v>
      </c>
      <c r="BI4220" s="20">
        <v>96</v>
      </c>
      <c r="BJ4220" s="20">
        <v>3</v>
      </c>
      <c r="BK4220" s="20">
        <v>578</v>
      </c>
      <c r="BL4220" s="20">
        <v>782</v>
      </c>
      <c r="BM4220" s="20">
        <v>990</v>
      </c>
      <c r="BN4220" s="20">
        <v>101</v>
      </c>
      <c r="BO4220" s="20">
        <v>83</v>
      </c>
      <c r="BP4220" s="20">
        <v>4808</v>
      </c>
      <c r="BQ4220" s="20">
        <v>1206</v>
      </c>
      <c r="BR4220" s="20">
        <v>0</v>
      </c>
      <c r="BS4220" s="20">
        <v>102</v>
      </c>
      <c r="BT4220" s="20">
        <v>1323</v>
      </c>
      <c r="BU4220" s="20">
        <v>215</v>
      </c>
      <c r="BV4220" s="20">
        <v>2958</v>
      </c>
    </row>
    <row r="4221" spans="1:74" x14ac:dyDescent="0.25">
      <c r="A4221" s="20" t="s">
        <v>501</v>
      </c>
      <c r="B4221" s="20" t="s">
        <v>504</v>
      </c>
      <c r="C4221" s="20" t="s">
        <v>734</v>
      </c>
      <c r="D4221" s="1">
        <v>44558</v>
      </c>
      <c r="E4221">
        <v>122</v>
      </c>
      <c r="F4221">
        <v>5</v>
      </c>
      <c r="G4221">
        <v>3</v>
      </c>
      <c r="H4221">
        <v>1</v>
      </c>
      <c r="I4221">
        <v>0</v>
      </c>
      <c r="J4221">
        <v>73</v>
      </c>
      <c r="K4221">
        <v>2</v>
      </c>
      <c r="L4221">
        <v>16</v>
      </c>
      <c r="M4221">
        <v>3</v>
      </c>
      <c r="N4221">
        <v>4</v>
      </c>
      <c r="O4221">
        <v>3</v>
      </c>
      <c r="P4221">
        <v>0</v>
      </c>
      <c r="Q4221">
        <v>0</v>
      </c>
      <c r="R4221">
        <v>706</v>
      </c>
      <c r="S4221">
        <v>540</v>
      </c>
      <c r="T4221">
        <v>49</v>
      </c>
      <c r="U4221">
        <v>36</v>
      </c>
      <c r="V4221">
        <v>25</v>
      </c>
      <c r="W4221">
        <v>1087</v>
      </c>
      <c r="X4221">
        <v>530</v>
      </c>
      <c r="Y4221">
        <v>27</v>
      </c>
      <c r="Z4221">
        <v>206</v>
      </c>
      <c r="AA4221">
        <v>20</v>
      </c>
      <c r="AB4221">
        <v>1284</v>
      </c>
      <c r="AC4221">
        <v>668</v>
      </c>
      <c r="AD4221">
        <v>24</v>
      </c>
      <c r="AE4221">
        <v>188</v>
      </c>
      <c r="AF4221">
        <v>49</v>
      </c>
      <c r="AG4221">
        <v>154</v>
      </c>
      <c r="AH4221">
        <v>53</v>
      </c>
      <c r="AI4221">
        <v>4</v>
      </c>
      <c r="AJ4221">
        <v>29</v>
      </c>
      <c r="AK4221">
        <v>4</v>
      </c>
      <c r="AL4221">
        <v>95</v>
      </c>
      <c r="AM4221">
        <v>57</v>
      </c>
      <c r="AN4221">
        <v>6</v>
      </c>
      <c r="AO4221">
        <v>2</v>
      </c>
      <c r="AP4221">
        <v>1</v>
      </c>
      <c r="AQ4221">
        <v>0</v>
      </c>
      <c r="AR4221">
        <v>0</v>
      </c>
      <c r="AS4221">
        <v>0</v>
      </c>
      <c r="AT4221">
        <v>0</v>
      </c>
      <c r="AU4221">
        <v>0</v>
      </c>
      <c r="AV4221">
        <v>0</v>
      </c>
      <c r="AW4221">
        <v>0</v>
      </c>
      <c r="AX4221">
        <v>0</v>
      </c>
      <c r="AY4221">
        <v>0</v>
      </c>
      <c r="AZ4221">
        <v>0</v>
      </c>
      <c r="BA4221">
        <v>0</v>
      </c>
      <c r="BB4221">
        <v>0</v>
      </c>
      <c r="BC4221">
        <v>0</v>
      </c>
      <c r="BD4221">
        <v>0</v>
      </c>
      <c r="BE4221">
        <v>0</v>
      </c>
      <c r="BF4221">
        <v>0</v>
      </c>
      <c r="BG4221" s="20">
        <v>5</v>
      </c>
      <c r="BH4221" s="20">
        <v>1</v>
      </c>
      <c r="BI4221" s="20">
        <v>97</v>
      </c>
      <c r="BJ4221" s="20">
        <v>3</v>
      </c>
      <c r="BK4221" s="20">
        <v>584</v>
      </c>
      <c r="BL4221" s="20">
        <v>790</v>
      </c>
      <c r="BM4221" s="20">
        <v>988</v>
      </c>
      <c r="BN4221" s="20">
        <v>104</v>
      </c>
      <c r="BO4221" s="20">
        <v>82</v>
      </c>
      <c r="BP4221" s="20">
        <v>4809</v>
      </c>
      <c r="BQ4221" s="20">
        <v>1496</v>
      </c>
      <c r="BR4221" s="20">
        <v>0</v>
      </c>
      <c r="BS4221" s="20">
        <v>102</v>
      </c>
      <c r="BT4221" s="20">
        <v>1305</v>
      </c>
      <c r="BU4221" s="20">
        <v>213</v>
      </c>
      <c r="BV4221" s="20">
        <v>2974</v>
      </c>
    </row>
    <row r="4222" spans="1:74" x14ac:dyDescent="0.25">
      <c r="A4222" s="20" t="s">
        <v>501</v>
      </c>
      <c r="B4222" s="20" t="s">
        <v>504</v>
      </c>
      <c r="C4222" s="20" t="s">
        <v>734</v>
      </c>
      <c r="D4222" s="1">
        <v>44564</v>
      </c>
      <c r="E4222">
        <v>122</v>
      </c>
      <c r="F4222">
        <v>5</v>
      </c>
      <c r="G4222">
        <v>3</v>
      </c>
      <c r="H4222">
        <v>1</v>
      </c>
      <c r="I4222">
        <v>0</v>
      </c>
      <c r="J4222">
        <v>74</v>
      </c>
      <c r="K4222">
        <v>2</v>
      </c>
      <c r="L4222">
        <v>15</v>
      </c>
      <c r="M4222">
        <v>3</v>
      </c>
      <c r="N4222">
        <v>4</v>
      </c>
      <c r="O4222">
        <v>3</v>
      </c>
      <c r="P4222">
        <v>0</v>
      </c>
      <c r="Q4222">
        <v>0</v>
      </c>
      <c r="R4222">
        <v>708</v>
      </c>
      <c r="S4222">
        <v>543</v>
      </c>
      <c r="T4222">
        <v>49</v>
      </c>
      <c r="U4222">
        <v>37</v>
      </c>
      <c r="V4222">
        <v>25</v>
      </c>
      <c r="W4222">
        <v>1090</v>
      </c>
      <c r="X4222">
        <v>547</v>
      </c>
      <c r="Y4222">
        <v>27</v>
      </c>
      <c r="Z4222">
        <v>204</v>
      </c>
      <c r="AA4222">
        <v>20</v>
      </c>
      <c r="AB4222">
        <v>1285</v>
      </c>
      <c r="AC4222">
        <v>689</v>
      </c>
      <c r="AD4222">
        <v>23</v>
      </c>
      <c r="AE4222">
        <v>188</v>
      </c>
      <c r="AF4222">
        <v>49</v>
      </c>
      <c r="AG4222">
        <v>154</v>
      </c>
      <c r="AH4222">
        <v>55</v>
      </c>
      <c r="AI4222">
        <v>4</v>
      </c>
      <c r="AJ4222">
        <v>29</v>
      </c>
      <c r="AK4222">
        <v>4</v>
      </c>
      <c r="AL4222">
        <v>95</v>
      </c>
      <c r="AM4222">
        <v>60</v>
      </c>
      <c r="AN4222">
        <v>6</v>
      </c>
      <c r="AO4222">
        <v>2</v>
      </c>
      <c r="AP4222">
        <v>1</v>
      </c>
      <c r="AQ4222">
        <v>0</v>
      </c>
      <c r="AR4222">
        <v>0</v>
      </c>
      <c r="AS4222">
        <v>0</v>
      </c>
      <c r="AT4222">
        <v>0</v>
      </c>
      <c r="AU4222">
        <v>0</v>
      </c>
      <c r="AV4222">
        <v>0</v>
      </c>
      <c r="AW4222">
        <v>0</v>
      </c>
      <c r="AX4222">
        <v>0</v>
      </c>
      <c r="AY4222">
        <v>0</v>
      </c>
      <c r="AZ4222">
        <v>0</v>
      </c>
      <c r="BA4222">
        <v>0</v>
      </c>
      <c r="BB4222">
        <v>0</v>
      </c>
      <c r="BC4222">
        <v>0</v>
      </c>
      <c r="BD4222">
        <v>0</v>
      </c>
      <c r="BE4222">
        <v>0</v>
      </c>
      <c r="BF4222">
        <v>0</v>
      </c>
      <c r="BG4222" s="20">
        <v>5</v>
      </c>
      <c r="BH4222" s="20">
        <v>1</v>
      </c>
      <c r="BI4222" s="20">
        <v>97</v>
      </c>
      <c r="BJ4222" s="20">
        <v>3</v>
      </c>
      <c r="BK4222" s="20">
        <v>585</v>
      </c>
      <c r="BL4222" s="20">
        <v>796</v>
      </c>
      <c r="BM4222" s="20">
        <v>990</v>
      </c>
      <c r="BN4222" s="20">
        <v>104</v>
      </c>
      <c r="BO4222" s="20">
        <v>82</v>
      </c>
      <c r="BP4222" s="20">
        <v>4809</v>
      </c>
      <c r="BQ4222" s="20">
        <v>1589</v>
      </c>
      <c r="BR4222" s="20">
        <v>0</v>
      </c>
      <c r="BS4222" s="20">
        <v>102</v>
      </c>
      <c r="BT4222" s="20">
        <v>1301</v>
      </c>
      <c r="BU4222" s="20">
        <v>213</v>
      </c>
      <c r="BV4222" s="20">
        <v>2977</v>
      </c>
    </row>
    <row r="4223" spans="1:74" x14ac:dyDescent="0.25">
      <c r="A4223" s="20" t="s">
        <v>501</v>
      </c>
      <c r="B4223" s="20" t="s">
        <v>504</v>
      </c>
      <c r="C4223" s="20" t="s">
        <v>734</v>
      </c>
      <c r="D4223" s="1">
        <v>44570</v>
      </c>
      <c r="E4223">
        <v>122</v>
      </c>
      <c r="F4223">
        <v>5</v>
      </c>
      <c r="G4223">
        <v>3</v>
      </c>
      <c r="H4223">
        <v>1</v>
      </c>
      <c r="I4223">
        <v>0</v>
      </c>
      <c r="J4223">
        <v>74</v>
      </c>
      <c r="K4223">
        <v>2</v>
      </c>
      <c r="L4223">
        <v>15</v>
      </c>
      <c r="M4223">
        <v>3</v>
      </c>
      <c r="N4223">
        <v>3</v>
      </c>
      <c r="O4223">
        <v>3</v>
      </c>
      <c r="P4223">
        <v>0</v>
      </c>
      <c r="Q4223">
        <v>0</v>
      </c>
      <c r="R4223">
        <v>712</v>
      </c>
      <c r="S4223">
        <v>549</v>
      </c>
      <c r="T4223">
        <v>49</v>
      </c>
      <c r="U4223">
        <v>38</v>
      </c>
      <c r="V4223">
        <v>26</v>
      </c>
      <c r="W4223">
        <v>1089</v>
      </c>
      <c r="X4223">
        <v>566</v>
      </c>
      <c r="Y4223">
        <v>27</v>
      </c>
      <c r="Z4223">
        <v>203</v>
      </c>
      <c r="AA4223">
        <v>17</v>
      </c>
      <c r="AB4223">
        <v>1285</v>
      </c>
      <c r="AC4223">
        <v>713</v>
      </c>
      <c r="AD4223">
        <v>22</v>
      </c>
      <c r="AE4223">
        <v>189</v>
      </c>
      <c r="AF4223">
        <v>48</v>
      </c>
      <c r="AG4223">
        <v>154</v>
      </c>
      <c r="AH4223">
        <v>55</v>
      </c>
      <c r="AI4223">
        <v>4</v>
      </c>
      <c r="AJ4223">
        <v>30</v>
      </c>
      <c r="AK4223">
        <v>4</v>
      </c>
      <c r="AL4223">
        <v>93</v>
      </c>
      <c r="AM4223">
        <v>59</v>
      </c>
      <c r="AN4223">
        <v>6</v>
      </c>
      <c r="AO4223">
        <v>2</v>
      </c>
      <c r="AP4223">
        <v>1</v>
      </c>
      <c r="AQ4223">
        <v>0</v>
      </c>
      <c r="AR4223">
        <v>0</v>
      </c>
      <c r="AS4223">
        <v>0</v>
      </c>
      <c r="AT4223">
        <v>0</v>
      </c>
      <c r="AU4223">
        <v>0</v>
      </c>
      <c r="AV4223">
        <v>0</v>
      </c>
      <c r="AW4223">
        <v>0</v>
      </c>
      <c r="AX4223">
        <v>0</v>
      </c>
      <c r="AY4223">
        <v>0</v>
      </c>
      <c r="AZ4223">
        <v>0</v>
      </c>
      <c r="BA4223">
        <v>0</v>
      </c>
      <c r="BB4223">
        <v>0</v>
      </c>
      <c r="BC4223">
        <v>0</v>
      </c>
      <c r="BD4223">
        <v>0</v>
      </c>
      <c r="BE4223">
        <v>0</v>
      </c>
      <c r="BF4223">
        <v>0</v>
      </c>
      <c r="BG4223" s="20">
        <v>5</v>
      </c>
      <c r="BH4223" s="20">
        <v>1</v>
      </c>
      <c r="BI4223" s="20">
        <v>97</v>
      </c>
      <c r="BJ4223" s="20">
        <v>3</v>
      </c>
      <c r="BK4223" s="20">
        <v>588</v>
      </c>
      <c r="BL4223" s="20">
        <v>802</v>
      </c>
      <c r="BM4223" s="20">
        <v>989</v>
      </c>
      <c r="BN4223" s="20">
        <v>105</v>
      </c>
      <c r="BO4223" s="20">
        <v>81</v>
      </c>
      <c r="BP4223" s="20">
        <v>4817</v>
      </c>
      <c r="BQ4223" s="20">
        <v>1699</v>
      </c>
      <c r="BR4223" s="20">
        <v>0</v>
      </c>
      <c r="BS4223" s="20">
        <v>101</v>
      </c>
      <c r="BT4223" s="20">
        <v>1293</v>
      </c>
      <c r="BU4223" s="20">
        <v>213</v>
      </c>
      <c r="BV4223" s="20">
        <v>2988</v>
      </c>
    </row>
    <row r="4224" spans="1:74" x14ac:dyDescent="0.25">
      <c r="A4224" s="20" t="s">
        <v>501</v>
      </c>
      <c r="B4224" s="20" t="s">
        <v>504</v>
      </c>
      <c r="C4224" s="20" t="s">
        <v>734</v>
      </c>
      <c r="D4224" s="1">
        <v>44578</v>
      </c>
      <c r="E4224">
        <v>123</v>
      </c>
      <c r="F4224">
        <v>5</v>
      </c>
      <c r="G4224">
        <v>4</v>
      </c>
      <c r="H4224">
        <v>1</v>
      </c>
      <c r="I4224">
        <v>1</v>
      </c>
      <c r="J4224">
        <v>78</v>
      </c>
      <c r="K4224">
        <v>2</v>
      </c>
      <c r="L4224">
        <v>15</v>
      </c>
      <c r="M4224">
        <v>3</v>
      </c>
      <c r="N4224">
        <v>3</v>
      </c>
      <c r="O4224">
        <v>3</v>
      </c>
      <c r="P4224">
        <v>0</v>
      </c>
      <c r="Q4224">
        <v>0</v>
      </c>
      <c r="R4224">
        <v>712</v>
      </c>
      <c r="S4224">
        <v>552</v>
      </c>
      <c r="T4224">
        <v>49</v>
      </c>
      <c r="U4224">
        <v>38</v>
      </c>
      <c r="V4224">
        <v>26</v>
      </c>
      <c r="W4224">
        <v>1092</v>
      </c>
      <c r="X4224">
        <v>578</v>
      </c>
      <c r="Y4224">
        <v>27</v>
      </c>
      <c r="Z4224">
        <v>203</v>
      </c>
      <c r="AA4224">
        <v>18</v>
      </c>
      <c r="AB4224">
        <v>1288</v>
      </c>
      <c r="AC4224">
        <v>734</v>
      </c>
      <c r="AD4224">
        <v>22</v>
      </c>
      <c r="AE4224">
        <v>190</v>
      </c>
      <c r="AF4224">
        <v>48</v>
      </c>
      <c r="AG4224">
        <v>154</v>
      </c>
      <c r="AH4224">
        <v>58</v>
      </c>
      <c r="AI4224">
        <v>5</v>
      </c>
      <c r="AJ4224">
        <v>28</v>
      </c>
      <c r="AK4224">
        <v>4</v>
      </c>
      <c r="AL4224">
        <v>93</v>
      </c>
      <c r="AM4224">
        <v>63</v>
      </c>
      <c r="AN4224">
        <v>6</v>
      </c>
      <c r="AO4224">
        <v>2</v>
      </c>
      <c r="AP4224">
        <v>1</v>
      </c>
      <c r="AQ4224">
        <v>0</v>
      </c>
      <c r="AR4224">
        <v>0</v>
      </c>
      <c r="AS4224">
        <v>0</v>
      </c>
      <c r="AT4224">
        <v>0</v>
      </c>
      <c r="AU4224">
        <v>0</v>
      </c>
      <c r="AV4224">
        <v>0</v>
      </c>
      <c r="AW4224">
        <v>0</v>
      </c>
      <c r="AX4224">
        <v>0</v>
      </c>
      <c r="AY4224">
        <v>0</v>
      </c>
      <c r="AZ4224">
        <v>0</v>
      </c>
      <c r="BA4224">
        <v>0</v>
      </c>
      <c r="BB4224">
        <v>0</v>
      </c>
      <c r="BC4224">
        <v>0</v>
      </c>
      <c r="BD4224">
        <v>0</v>
      </c>
      <c r="BE4224">
        <v>0</v>
      </c>
      <c r="BF4224">
        <v>0</v>
      </c>
      <c r="BG4224" s="20">
        <v>5</v>
      </c>
      <c r="BH4224" s="20">
        <v>1</v>
      </c>
      <c r="BI4224" s="20">
        <v>98</v>
      </c>
      <c r="BJ4224" s="20">
        <v>3</v>
      </c>
      <c r="BK4224" s="20">
        <v>588</v>
      </c>
      <c r="BL4224" s="20">
        <v>808</v>
      </c>
      <c r="BM4224" s="20">
        <v>991</v>
      </c>
      <c r="BN4224" s="20">
        <v>105</v>
      </c>
      <c r="BO4224" s="20">
        <v>81</v>
      </c>
      <c r="BP4224" s="20">
        <v>4813</v>
      </c>
      <c r="BQ4224" s="20">
        <v>1786</v>
      </c>
      <c r="BR4224" s="20">
        <v>0</v>
      </c>
      <c r="BS4224" s="20">
        <v>101</v>
      </c>
      <c r="BT4224" s="20">
        <v>1280</v>
      </c>
      <c r="BU4224" s="20">
        <v>216</v>
      </c>
      <c r="BV4224" s="20">
        <v>2986</v>
      </c>
    </row>
    <row r="4225" spans="1:74" x14ac:dyDescent="0.25">
      <c r="A4225" s="20" t="s">
        <v>501</v>
      </c>
      <c r="B4225" s="20" t="s">
        <v>504</v>
      </c>
      <c r="C4225" s="20" t="s">
        <v>734</v>
      </c>
      <c r="D4225" s="1">
        <v>44585</v>
      </c>
      <c r="E4225">
        <v>124</v>
      </c>
      <c r="F4225">
        <v>5</v>
      </c>
      <c r="G4225">
        <v>4</v>
      </c>
      <c r="H4225">
        <v>1</v>
      </c>
      <c r="I4225">
        <v>1</v>
      </c>
      <c r="J4225">
        <v>78</v>
      </c>
      <c r="K4225">
        <v>2</v>
      </c>
      <c r="L4225">
        <v>16</v>
      </c>
      <c r="M4225">
        <v>3</v>
      </c>
      <c r="N4225">
        <v>3</v>
      </c>
      <c r="O4225">
        <v>3</v>
      </c>
      <c r="P4225">
        <v>0</v>
      </c>
      <c r="Q4225">
        <v>0</v>
      </c>
      <c r="R4225">
        <v>714</v>
      </c>
      <c r="S4225">
        <v>553</v>
      </c>
      <c r="T4225">
        <v>49</v>
      </c>
      <c r="U4225">
        <v>38</v>
      </c>
      <c r="V4225">
        <v>26</v>
      </c>
      <c r="W4225">
        <v>1094</v>
      </c>
      <c r="X4225">
        <v>581</v>
      </c>
      <c r="Y4225">
        <v>26</v>
      </c>
      <c r="Z4225">
        <v>202</v>
      </c>
      <c r="AA4225">
        <v>18</v>
      </c>
      <c r="AB4225">
        <v>1286</v>
      </c>
      <c r="AC4225">
        <v>737</v>
      </c>
      <c r="AD4225">
        <v>22</v>
      </c>
      <c r="AE4225">
        <v>190</v>
      </c>
      <c r="AF4225">
        <v>48</v>
      </c>
      <c r="AG4225">
        <v>157</v>
      </c>
      <c r="AH4225">
        <v>60</v>
      </c>
      <c r="AI4225">
        <v>5</v>
      </c>
      <c r="AJ4225">
        <v>28</v>
      </c>
      <c r="AK4225">
        <v>4</v>
      </c>
      <c r="AL4225">
        <v>94</v>
      </c>
      <c r="AM4225">
        <v>65</v>
      </c>
      <c r="AN4225">
        <v>6</v>
      </c>
      <c r="AO4225">
        <v>2</v>
      </c>
      <c r="AP4225">
        <v>2</v>
      </c>
      <c r="AQ4225">
        <v>0</v>
      </c>
      <c r="AR4225">
        <v>0</v>
      </c>
      <c r="AS4225">
        <v>0</v>
      </c>
      <c r="AT4225">
        <v>0</v>
      </c>
      <c r="AU4225">
        <v>0</v>
      </c>
      <c r="AV4225">
        <v>0</v>
      </c>
      <c r="AW4225">
        <v>0</v>
      </c>
      <c r="AX4225">
        <v>0</v>
      </c>
      <c r="AY4225">
        <v>0</v>
      </c>
      <c r="AZ4225">
        <v>0</v>
      </c>
      <c r="BA4225">
        <v>0</v>
      </c>
      <c r="BB4225">
        <v>0</v>
      </c>
      <c r="BC4225">
        <v>0</v>
      </c>
      <c r="BD4225">
        <v>0</v>
      </c>
      <c r="BE4225">
        <v>0</v>
      </c>
      <c r="BF4225">
        <v>0</v>
      </c>
      <c r="BG4225" s="20">
        <v>5</v>
      </c>
      <c r="BH4225" s="20">
        <v>1</v>
      </c>
      <c r="BI4225" s="20">
        <v>98</v>
      </c>
      <c r="BJ4225" s="20">
        <v>3</v>
      </c>
      <c r="BK4225" s="20">
        <v>590</v>
      </c>
      <c r="BL4225" s="20">
        <v>809</v>
      </c>
      <c r="BM4225" s="20">
        <v>989</v>
      </c>
      <c r="BN4225" s="20">
        <v>108</v>
      </c>
      <c r="BO4225" s="20">
        <v>81</v>
      </c>
      <c r="BP4225" s="20">
        <v>4818</v>
      </c>
      <c r="BQ4225" s="20">
        <v>1807</v>
      </c>
      <c r="BR4225" s="20">
        <v>0</v>
      </c>
      <c r="BS4225" s="20">
        <v>102</v>
      </c>
      <c r="BT4225" s="20">
        <v>1280</v>
      </c>
      <c r="BU4225" s="20">
        <v>218</v>
      </c>
      <c r="BV4225" s="20">
        <v>2991</v>
      </c>
    </row>
    <row r="4226" spans="1:74" x14ac:dyDescent="0.25">
      <c r="A4226" s="20" t="s">
        <v>501</v>
      </c>
      <c r="B4226" s="20" t="s">
        <v>504</v>
      </c>
      <c r="C4226" s="20" t="s">
        <v>734</v>
      </c>
      <c r="D4226" s="1">
        <v>44593</v>
      </c>
      <c r="E4226">
        <v>124</v>
      </c>
      <c r="F4226">
        <v>5</v>
      </c>
      <c r="G4226">
        <v>4</v>
      </c>
      <c r="H4226">
        <v>1</v>
      </c>
      <c r="I4226">
        <v>1</v>
      </c>
      <c r="J4226">
        <v>78</v>
      </c>
      <c r="K4226">
        <v>2</v>
      </c>
      <c r="L4226">
        <v>16</v>
      </c>
      <c r="M4226">
        <v>3</v>
      </c>
      <c r="N4226">
        <v>3</v>
      </c>
      <c r="O4226">
        <v>3</v>
      </c>
      <c r="P4226">
        <v>0</v>
      </c>
      <c r="Q4226">
        <v>0</v>
      </c>
      <c r="R4226">
        <v>715</v>
      </c>
      <c r="S4226">
        <v>553</v>
      </c>
      <c r="T4226">
        <v>50</v>
      </c>
      <c r="U4226">
        <v>38</v>
      </c>
      <c r="V4226">
        <v>24</v>
      </c>
      <c r="W4226">
        <v>1093</v>
      </c>
      <c r="X4226">
        <v>591</v>
      </c>
      <c r="Y4226">
        <v>25</v>
      </c>
      <c r="Z4226">
        <v>198</v>
      </c>
      <c r="AA4226">
        <v>18</v>
      </c>
      <c r="AB4226">
        <v>1285</v>
      </c>
      <c r="AC4226">
        <v>743</v>
      </c>
      <c r="AD4226">
        <v>22</v>
      </c>
      <c r="AE4226">
        <v>190</v>
      </c>
      <c r="AF4226">
        <v>48</v>
      </c>
      <c r="AG4226">
        <v>157</v>
      </c>
      <c r="AH4226">
        <v>64</v>
      </c>
      <c r="AI4226">
        <v>5</v>
      </c>
      <c r="AJ4226">
        <v>28</v>
      </c>
      <c r="AK4226">
        <v>4</v>
      </c>
      <c r="AL4226">
        <v>93</v>
      </c>
      <c r="AM4226">
        <v>65</v>
      </c>
      <c r="AN4226">
        <v>6</v>
      </c>
      <c r="AO4226">
        <v>2</v>
      </c>
      <c r="AP4226">
        <v>2</v>
      </c>
      <c r="AQ4226">
        <v>0</v>
      </c>
      <c r="AR4226">
        <v>0</v>
      </c>
      <c r="AS4226">
        <v>0</v>
      </c>
      <c r="AT4226">
        <v>0</v>
      </c>
      <c r="AU4226">
        <v>0</v>
      </c>
      <c r="AV4226">
        <v>0</v>
      </c>
      <c r="AW4226">
        <v>0</v>
      </c>
      <c r="AX4226">
        <v>0</v>
      </c>
      <c r="AY4226">
        <v>0</v>
      </c>
      <c r="AZ4226">
        <v>0</v>
      </c>
      <c r="BA4226">
        <v>0</v>
      </c>
      <c r="BB4226">
        <v>0</v>
      </c>
      <c r="BC4226">
        <v>0</v>
      </c>
      <c r="BD4226">
        <v>0</v>
      </c>
      <c r="BE4226">
        <v>0</v>
      </c>
      <c r="BF4226">
        <v>0</v>
      </c>
      <c r="BG4226" s="20">
        <v>5</v>
      </c>
      <c r="BH4226" s="20">
        <v>1</v>
      </c>
      <c r="BI4226" s="20">
        <v>98</v>
      </c>
      <c r="BJ4226" s="20">
        <v>3</v>
      </c>
      <c r="BK4226" s="20">
        <v>591</v>
      </c>
      <c r="BL4226" s="20">
        <v>812</v>
      </c>
      <c r="BM4226" s="20">
        <v>988</v>
      </c>
      <c r="BN4226" s="20">
        <v>109</v>
      </c>
      <c r="BO4226" s="20">
        <v>81</v>
      </c>
      <c r="BP4226" s="20">
        <v>4820</v>
      </c>
      <c r="BQ4226" s="20">
        <v>1851</v>
      </c>
      <c r="BR4226" s="20">
        <v>0</v>
      </c>
      <c r="BS4226" s="20">
        <v>102</v>
      </c>
      <c r="BT4226" s="20">
        <v>1268</v>
      </c>
      <c r="BU4226" s="20">
        <v>213</v>
      </c>
      <c r="BV4226" s="20">
        <v>3007</v>
      </c>
    </row>
    <row r="4227" spans="1:74" x14ac:dyDescent="0.25">
      <c r="A4227" s="20" t="s">
        <v>501</v>
      </c>
      <c r="B4227" s="20" t="s">
        <v>504</v>
      </c>
      <c r="C4227" s="20" t="s">
        <v>734</v>
      </c>
      <c r="D4227" s="1">
        <v>44599</v>
      </c>
      <c r="E4227">
        <v>124</v>
      </c>
      <c r="F4227">
        <v>5</v>
      </c>
      <c r="G4227">
        <v>4</v>
      </c>
      <c r="H4227">
        <v>1</v>
      </c>
      <c r="I4227">
        <v>1</v>
      </c>
      <c r="J4227">
        <v>79</v>
      </c>
      <c r="K4227">
        <v>3</v>
      </c>
      <c r="L4227">
        <v>15</v>
      </c>
      <c r="M4227">
        <v>3</v>
      </c>
      <c r="N4227">
        <v>3</v>
      </c>
      <c r="O4227">
        <v>3</v>
      </c>
      <c r="P4227">
        <v>0</v>
      </c>
      <c r="Q4227">
        <v>0</v>
      </c>
      <c r="R4227">
        <v>716</v>
      </c>
      <c r="S4227">
        <v>555</v>
      </c>
      <c r="T4227">
        <v>50</v>
      </c>
      <c r="U4227">
        <v>38</v>
      </c>
      <c r="V4227">
        <v>24</v>
      </c>
      <c r="W4227">
        <v>1094</v>
      </c>
      <c r="X4227">
        <v>595</v>
      </c>
      <c r="Y4227">
        <v>25</v>
      </c>
      <c r="Z4227">
        <v>195</v>
      </c>
      <c r="AA4227">
        <v>18</v>
      </c>
      <c r="AB4227">
        <v>1286</v>
      </c>
      <c r="AC4227">
        <v>745</v>
      </c>
      <c r="AD4227">
        <v>22</v>
      </c>
      <c r="AE4227">
        <v>192</v>
      </c>
      <c r="AF4227">
        <v>49</v>
      </c>
      <c r="AG4227">
        <v>158</v>
      </c>
      <c r="AH4227">
        <v>65</v>
      </c>
      <c r="AI4227">
        <v>5</v>
      </c>
      <c r="AJ4227">
        <v>29</v>
      </c>
      <c r="AK4227">
        <v>4</v>
      </c>
      <c r="AL4227">
        <v>93</v>
      </c>
      <c r="AM4227">
        <v>66</v>
      </c>
      <c r="AN4227">
        <v>6</v>
      </c>
      <c r="AO4227">
        <v>2</v>
      </c>
      <c r="AP4227">
        <v>2</v>
      </c>
      <c r="AQ4227">
        <v>0</v>
      </c>
      <c r="AR4227">
        <v>0</v>
      </c>
      <c r="AS4227">
        <v>0</v>
      </c>
      <c r="AT4227">
        <v>0</v>
      </c>
      <c r="AU4227">
        <v>0</v>
      </c>
      <c r="AV4227">
        <v>0</v>
      </c>
      <c r="AW4227">
        <v>0</v>
      </c>
      <c r="AX4227">
        <v>0</v>
      </c>
      <c r="AY4227">
        <v>0</v>
      </c>
      <c r="AZ4227">
        <v>0</v>
      </c>
      <c r="BA4227">
        <v>0</v>
      </c>
      <c r="BB4227">
        <v>0</v>
      </c>
      <c r="BC4227">
        <v>0</v>
      </c>
      <c r="BD4227">
        <v>0</v>
      </c>
      <c r="BE4227">
        <v>0</v>
      </c>
      <c r="BF4227">
        <v>0</v>
      </c>
      <c r="BG4227" s="20">
        <v>5</v>
      </c>
      <c r="BH4227" s="20">
        <v>1</v>
      </c>
      <c r="BI4227" s="20">
        <v>98</v>
      </c>
      <c r="BJ4227" s="20">
        <v>3</v>
      </c>
      <c r="BK4227" s="20">
        <v>592</v>
      </c>
      <c r="BL4227" s="20">
        <v>817</v>
      </c>
      <c r="BM4227" s="20">
        <v>987</v>
      </c>
      <c r="BN4227" s="20">
        <v>109</v>
      </c>
      <c r="BO4227" s="20">
        <v>81</v>
      </c>
      <c r="BP4227" s="20">
        <v>4818</v>
      </c>
      <c r="BQ4227" s="20">
        <v>1872</v>
      </c>
      <c r="BR4227" s="20">
        <v>0</v>
      </c>
      <c r="BS4227" s="20">
        <v>102</v>
      </c>
      <c r="BT4227" s="20">
        <v>1266</v>
      </c>
      <c r="BU4227" s="20">
        <v>216</v>
      </c>
      <c r="BV4227" s="20">
        <v>3011</v>
      </c>
    </row>
    <row r="4228" spans="1:74" x14ac:dyDescent="0.25">
      <c r="A4228" s="20" t="s">
        <v>501</v>
      </c>
      <c r="B4228" s="20" t="s">
        <v>504</v>
      </c>
      <c r="C4228" s="20" t="s">
        <v>734</v>
      </c>
      <c r="D4228" s="1">
        <v>44606</v>
      </c>
      <c r="E4228">
        <v>124</v>
      </c>
      <c r="F4228">
        <v>5</v>
      </c>
      <c r="G4228">
        <v>4</v>
      </c>
      <c r="H4228">
        <v>1</v>
      </c>
      <c r="I4228">
        <v>1</v>
      </c>
      <c r="J4228">
        <v>80</v>
      </c>
      <c r="K4228">
        <v>3</v>
      </c>
      <c r="L4228">
        <v>15</v>
      </c>
      <c r="M4228">
        <v>3</v>
      </c>
      <c r="N4228">
        <v>3</v>
      </c>
      <c r="O4228">
        <v>3</v>
      </c>
      <c r="P4228">
        <v>0</v>
      </c>
      <c r="Q4228">
        <v>0</v>
      </c>
      <c r="R4228">
        <v>716</v>
      </c>
      <c r="S4228">
        <v>555</v>
      </c>
      <c r="T4228">
        <v>50</v>
      </c>
      <c r="U4228">
        <v>38</v>
      </c>
      <c r="V4228">
        <v>24</v>
      </c>
      <c r="W4228">
        <v>1096</v>
      </c>
      <c r="X4228">
        <v>600</v>
      </c>
      <c r="Y4228">
        <v>26</v>
      </c>
      <c r="Z4228">
        <v>196</v>
      </c>
      <c r="AA4228">
        <v>18</v>
      </c>
      <c r="AB4228">
        <v>1285</v>
      </c>
      <c r="AC4228">
        <v>752</v>
      </c>
      <c r="AD4228">
        <v>22</v>
      </c>
      <c r="AE4228">
        <v>190</v>
      </c>
      <c r="AF4228">
        <v>47</v>
      </c>
      <c r="AG4228">
        <v>159</v>
      </c>
      <c r="AH4228">
        <v>66</v>
      </c>
      <c r="AI4228">
        <v>5</v>
      </c>
      <c r="AJ4228">
        <v>30</v>
      </c>
      <c r="AK4228">
        <v>4</v>
      </c>
      <c r="AL4228">
        <v>93</v>
      </c>
      <c r="AM4228">
        <v>66</v>
      </c>
      <c r="AN4228">
        <v>6</v>
      </c>
      <c r="AO4228">
        <v>2</v>
      </c>
      <c r="AP4228">
        <v>2</v>
      </c>
      <c r="AQ4228">
        <v>0</v>
      </c>
      <c r="AR4228">
        <v>0</v>
      </c>
      <c r="AS4228">
        <v>0</v>
      </c>
      <c r="AT4228">
        <v>0</v>
      </c>
      <c r="AU4228">
        <v>0</v>
      </c>
      <c r="AV4228">
        <v>0</v>
      </c>
      <c r="AW4228">
        <v>0</v>
      </c>
      <c r="AX4228">
        <v>0</v>
      </c>
      <c r="AY4228">
        <v>0</v>
      </c>
      <c r="AZ4228">
        <v>0</v>
      </c>
      <c r="BA4228">
        <v>0</v>
      </c>
      <c r="BB4228">
        <v>0</v>
      </c>
      <c r="BC4228">
        <v>0</v>
      </c>
      <c r="BD4228">
        <v>0</v>
      </c>
      <c r="BE4228">
        <v>0</v>
      </c>
      <c r="BF4228">
        <v>0</v>
      </c>
      <c r="BG4228" s="20">
        <v>5</v>
      </c>
      <c r="BH4228" s="20">
        <v>1</v>
      </c>
      <c r="BI4228" s="20">
        <v>98</v>
      </c>
      <c r="BJ4228" s="20">
        <v>3</v>
      </c>
      <c r="BK4228" s="20">
        <v>592</v>
      </c>
      <c r="BL4228" s="20">
        <v>817</v>
      </c>
      <c r="BM4228" s="20">
        <v>991</v>
      </c>
      <c r="BN4228" s="20">
        <v>109</v>
      </c>
      <c r="BO4228" s="20">
        <v>81</v>
      </c>
      <c r="BP4228" s="20">
        <v>4818</v>
      </c>
      <c r="BQ4228" s="20">
        <v>1901</v>
      </c>
      <c r="BR4228" s="20">
        <v>0</v>
      </c>
      <c r="BS4228" s="20">
        <v>102</v>
      </c>
      <c r="BT4228" s="20">
        <v>1259</v>
      </c>
      <c r="BU4228" s="20">
        <v>215</v>
      </c>
      <c r="BV4228" s="20">
        <v>3028</v>
      </c>
    </row>
    <row r="4229" spans="1:74" x14ac:dyDescent="0.25">
      <c r="A4229" s="20" t="s">
        <v>501</v>
      </c>
      <c r="B4229" s="20" t="s">
        <v>507</v>
      </c>
      <c r="C4229" s="20" t="s">
        <v>508</v>
      </c>
      <c r="D4229" s="1">
        <v>44606</v>
      </c>
      <c r="R4229">
        <v>5</v>
      </c>
      <c r="V4229">
        <v>5</v>
      </c>
      <c r="AB4229">
        <v>9</v>
      </c>
      <c r="AF4229">
        <v>9</v>
      </c>
      <c r="BG4229" s="20"/>
      <c r="BH4229" s="20"/>
      <c r="BI4229" s="20"/>
      <c r="BJ4229" s="20"/>
      <c r="BK4229" s="20"/>
      <c r="BL4229" s="20"/>
      <c r="BM4229" s="20"/>
      <c r="BN4229" s="20"/>
      <c r="BO4229" s="20"/>
      <c r="BP4229" s="20">
        <v>77</v>
      </c>
      <c r="BQ4229" s="20"/>
      <c r="BR4229" s="20"/>
      <c r="BS4229" s="20"/>
      <c r="BT4229" s="20"/>
      <c r="BU4229" s="20">
        <v>77</v>
      </c>
      <c r="BV4229" s="20"/>
    </row>
    <row r="4230" spans="1:74" x14ac:dyDescent="0.25">
      <c r="A4230" s="20" t="s">
        <v>501</v>
      </c>
      <c r="B4230" s="20" t="s">
        <v>507</v>
      </c>
      <c r="C4230" s="20" t="s">
        <v>508</v>
      </c>
      <c r="D4230" s="1">
        <v>44606</v>
      </c>
      <c r="E4230">
        <v>162</v>
      </c>
      <c r="F4230">
        <v>2</v>
      </c>
      <c r="G4230">
        <v>1</v>
      </c>
      <c r="J4230">
        <v>97</v>
      </c>
      <c r="K4230">
        <v>7</v>
      </c>
      <c r="L4230">
        <v>24</v>
      </c>
      <c r="M4230">
        <v>4</v>
      </c>
      <c r="N4230">
        <v>11</v>
      </c>
      <c r="O4230">
        <v>9</v>
      </c>
      <c r="P4230">
        <v>1</v>
      </c>
      <c r="R4230">
        <v>601</v>
      </c>
      <c r="S4230">
        <v>438</v>
      </c>
      <c r="T4230">
        <v>39</v>
      </c>
      <c r="U4230">
        <v>34</v>
      </c>
      <c r="V4230">
        <v>3</v>
      </c>
      <c r="W4230">
        <v>1950</v>
      </c>
      <c r="X4230">
        <v>999</v>
      </c>
      <c r="Y4230">
        <v>30</v>
      </c>
      <c r="Z4230">
        <v>434</v>
      </c>
      <c r="AA4230">
        <v>9</v>
      </c>
      <c r="AB4230">
        <v>1653</v>
      </c>
      <c r="AC4230">
        <v>789</v>
      </c>
      <c r="AD4230">
        <v>29</v>
      </c>
      <c r="AE4230">
        <v>458</v>
      </c>
      <c r="AF4230">
        <v>37</v>
      </c>
      <c r="AG4230">
        <v>284</v>
      </c>
      <c r="AH4230">
        <v>97</v>
      </c>
      <c r="AI4230">
        <v>1</v>
      </c>
      <c r="AJ4230">
        <v>90</v>
      </c>
      <c r="AK4230">
        <v>7</v>
      </c>
      <c r="AL4230">
        <v>55</v>
      </c>
      <c r="AM4230">
        <v>5</v>
      </c>
      <c r="AN4230">
        <v>9</v>
      </c>
      <c r="AO4230">
        <v>1</v>
      </c>
      <c r="AP4230">
        <v>3</v>
      </c>
      <c r="BG4230" s="20">
        <v>2</v>
      </c>
      <c r="BH4230" s="20"/>
      <c r="BI4230" s="20">
        <v>130</v>
      </c>
      <c r="BJ4230" s="20">
        <v>9</v>
      </c>
      <c r="BK4230" s="20">
        <v>517</v>
      </c>
      <c r="BL4230" s="20">
        <v>1437</v>
      </c>
      <c r="BM4230" s="20">
        <v>1099</v>
      </c>
      <c r="BN4230" s="20">
        <v>176</v>
      </c>
      <c r="BO4230" s="20">
        <v>40</v>
      </c>
      <c r="BP4230" s="20">
        <v>9332</v>
      </c>
      <c r="BQ4230" s="20">
        <v>2929</v>
      </c>
      <c r="BR4230" s="20"/>
      <c r="BS4230" s="20">
        <v>64</v>
      </c>
      <c r="BT4230" s="20">
        <v>3607</v>
      </c>
      <c r="BU4230" s="20">
        <v>345</v>
      </c>
      <c r="BV4230" s="20">
        <v>5065</v>
      </c>
    </row>
    <row r="4231" spans="1:74" x14ac:dyDescent="0.25">
      <c r="A4231" s="20" t="s">
        <v>501</v>
      </c>
      <c r="B4231" s="20" t="s">
        <v>504</v>
      </c>
      <c r="C4231" s="20" t="s">
        <v>735</v>
      </c>
      <c r="D4231" s="1">
        <v>44493</v>
      </c>
      <c r="E4231">
        <v>100</v>
      </c>
      <c r="F4231">
        <v>4</v>
      </c>
      <c r="G4231">
        <v>1</v>
      </c>
      <c r="H4231">
        <v>0</v>
      </c>
      <c r="I4231">
        <v>0</v>
      </c>
      <c r="J4231">
        <v>20</v>
      </c>
      <c r="K4231">
        <v>2</v>
      </c>
      <c r="L4231">
        <v>14</v>
      </c>
      <c r="M4231">
        <v>4</v>
      </c>
      <c r="N4231">
        <v>0</v>
      </c>
      <c r="O4231">
        <v>0</v>
      </c>
      <c r="P4231">
        <v>0</v>
      </c>
      <c r="Q4231">
        <v>0</v>
      </c>
      <c r="R4231">
        <v>342</v>
      </c>
      <c r="S4231">
        <v>0</v>
      </c>
      <c r="T4231">
        <v>105</v>
      </c>
      <c r="U4231">
        <v>11</v>
      </c>
      <c r="V4231">
        <v>27</v>
      </c>
      <c r="W4231">
        <v>909</v>
      </c>
      <c r="X4231">
        <v>0</v>
      </c>
      <c r="Y4231">
        <v>26</v>
      </c>
      <c r="Z4231">
        <v>156</v>
      </c>
      <c r="AA4231">
        <v>32</v>
      </c>
      <c r="AB4231">
        <v>719</v>
      </c>
      <c r="AC4231">
        <v>18</v>
      </c>
      <c r="AD4231">
        <v>9</v>
      </c>
      <c r="AE4231">
        <v>140</v>
      </c>
      <c r="AF4231">
        <v>48</v>
      </c>
      <c r="AG4231">
        <v>183</v>
      </c>
      <c r="AH4231">
        <v>0</v>
      </c>
      <c r="AI4231">
        <v>5</v>
      </c>
      <c r="AJ4231">
        <v>43</v>
      </c>
      <c r="AK4231">
        <v>6</v>
      </c>
      <c r="AL4231">
        <v>31</v>
      </c>
      <c r="AM4231">
        <v>0</v>
      </c>
      <c r="AN4231">
        <v>2</v>
      </c>
      <c r="AO4231">
        <v>1</v>
      </c>
      <c r="AP4231">
        <v>2</v>
      </c>
      <c r="AQ4231">
        <v>0</v>
      </c>
      <c r="AR4231">
        <v>0</v>
      </c>
      <c r="AS4231">
        <v>0</v>
      </c>
      <c r="AT4231">
        <v>0</v>
      </c>
      <c r="AU4231">
        <v>0</v>
      </c>
      <c r="AV4231">
        <v>0</v>
      </c>
      <c r="AW4231">
        <v>0</v>
      </c>
      <c r="AX4231">
        <v>0</v>
      </c>
      <c r="AY4231">
        <v>0</v>
      </c>
      <c r="AZ4231">
        <v>0</v>
      </c>
      <c r="BA4231">
        <v>0</v>
      </c>
      <c r="BB4231">
        <v>10</v>
      </c>
      <c r="BC4231">
        <v>19</v>
      </c>
      <c r="BD4231">
        <v>0</v>
      </c>
      <c r="BE4231">
        <v>5</v>
      </c>
      <c r="BF4231">
        <v>4</v>
      </c>
      <c r="BG4231" s="20"/>
      <c r="BH4231" s="20"/>
      <c r="BI4231" s="20"/>
      <c r="BJ4231" s="20"/>
      <c r="BK4231" s="20"/>
      <c r="BL4231" s="20"/>
      <c r="BM4231" s="20"/>
      <c r="BN4231" s="20"/>
      <c r="BO4231" s="20"/>
      <c r="BP4231" s="20"/>
      <c r="BQ4231" s="20"/>
      <c r="BR4231" s="20"/>
      <c r="BS4231" s="20"/>
      <c r="BT4231" s="20"/>
      <c r="BU4231" s="20"/>
      <c r="BV4231" s="20"/>
    </row>
    <row r="4232" spans="1:74" x14ac:dyDescent="0.25">
      <c r="A4232" s="20" t="s">
        <v>501</v>
      </c>
      <c r="B4232" s="20" t="s">
        <v>504</v>
      </c>
      <c r="C4232" s="20" t="s">
        <v>735</v>
      </c>
      <c r="D4232" s="1">
        <v>44500</v>
      </c>
      <c r="E4232">
        <v>101</v>
      </c>
      <c r="F4232">
        <v>4</v>
      </c>
      <c r="G4232">
        <v>1</v>
      </c>
      <c r="H4232">
        <v>0</v>
      </c>
      <c r="I4232">
        <v>0</v>
      </c>
      <c r="J4232">
        <v>27</v>
      </c>
      <c r="K4232">
        <v>2</v>
      </c>
      <c r="L4232">
        <v>15</v>
      </c>
      <c r="M4232">
        <v>4</v>
      </c>
      <c r="N4232">
        <v>0</v>
      </c>
      <c r="O4232">
        <v>0</v>
      </c>
      <c r="P4232">
        <v>0</v>
      </c>
      <c r="Q4232">
        <v>0</v>
      </c>
      <c r="R4232">
        <v>341</v>
      </c>
      <c r="S4232">
        <v>0</v>
      </c>
      <c r="T4232">
        <v>153</v>
      </c>
      <c r="U4232">
        <v>11</v>
      </c>
      <c r="V4232">
        <v>28</v>
      </c>
      <c r="W4232">
        <v>910</v>
      </c>
      <c r="X4232">
        <v>0</v>
      </c>
      <c r="Y4232">
        <v>45</v>
      </c>
      <c r="Z4232">
        <v>154</v>
      </c>
      <c r="AA4232">
        <v>31</v>
      </c>
      <c r="AB4232">
        <v>718</v>
      </c>
      <c r="AC4232">
        <v>35</v>
      </c>
      <c r="AD4232">
        <v>9</v>
      </c>
      <c r="AE4232">
        <v>140</v>
      </c>
      <c r="AF4232">
        <v>48</v>
      </c>
      <c r="AG4232">
        <v>185</v>
      </c>
      <c r="AH4232">
        <v>0</v>
      </c>
      <c r="AI4232">
        <v>7</v>
      </c>
      <c r="AJ4232">
        <v>43</v>
      </c>
      <c r="AK4232">
        <v>6</v>
      </c>
      <c r="AL4232">
        <v>35</v>
      </c>
      <c r="AM4232">
        <v>0</v>
      </c>
      <c r="AN4232">
        <v>7</v>
      </c>
      <c r="AO4232">
        <v>1</v>
      </c>
      <c r="AP4232">
        <v>2</v>
      </c>
      <c r="AQ4232">
        <v>0</v>
      </c>
      <c r="AR4232">
        <v>0</v>
      </c>
      <c r="AS4232">
        <v>0</v>
      </c>
      <c r="AT4232">
        <v>0</v>
      </c>
      <c r="AU4232">
        <v>0</v>
      </c>
      <c r="AV4232">
        <v>0</v>
      </c>
      <c r="AW4232">
        <v>0</v>
      </c>
      <c r="AX4232">
        <v>0</v>
      </c>
      <c r="AY4232">
        <v>0</v>
      </c>
      <c r="AZ4232">
        <v>0</v>
      </c>
      <c r="BA4232">
        <v>0</v>
      </c>
      <c r="BB4232">
        <v>10</v>
      </c>
      <c r="BC4232">
        <v>19</v>
      </c>
      <c r="BD4232">
        <v>0</v>
      </c>
      <c r="BE4232">
        <v>5</v>
      </c>
      <c r="BF4232">
        <v>4</v>
      </c>
      <c r="BG4232" s="20"/>
      <c r="BH4232" s="20"/>
      <c r="BI4232" s="20"/>
      <c r="BJ4232" s="20"/>
      <c r="BK4232" s="20"/>
      <c r="BL4232" s="20"/>
      <c r="BM4232" s="20"/>
      <c r="BN4232" s="20"/>
      <c r="BO4232" s="20"/>
      <c r="BP4232" s="20"/>
      <c r="BQ4232" s="20"/>
      <c r="BR4232" s="20"/>
      <c r="BS4232" s="20"/>
      <c r="BT4232" s="20"/>
      <c r="BU4232" s="20"/>
      <c r="BV4232" s="20"/>
    </row>
    <row r="4233" spans="1:74" x14ac:dyDescent="0.25">
      <c r="A4233" s="20" t="s">
        <v>501</v>
      </c>
      <c r="B4233" s="20" t="s">
        <v>504</v>
      </c>
      <c r="C4233" s="20" t="s">
        <v>735</v>
      </c>
      <c r="D4233" s="1">
        <v>44507</v>
      </c>
      <c r="E4233">
        <v>102</v>
      </c>
      <c r="F4233">
        <v>4</v>
      </c>
      <c r="G4233">
        <v>2</v>
      </c>
      <c r="H4233">
        <v>0</v>
      </c>
      <c r="I4233">
        <v>0</v>
      </c>
      <c r="J4233">
        <v>35</v>
      </c>
      <c r="K4233">
        <v>2</v>
      </c>
      <c r="L4233">
        <v>15</v>
      </c>
      <c r="M4233">
        <v>4</v>
      </c>
      <c r="N4233">
        <v>0</v>
      </c>
      <c r="O4233">
        <v>0</v>
      </c>
      <c r="P4233">
        <v>0</v>
      </c>
      <c r="Q4233">
        <v>0</v>
      </c>
      <c r="R4233">
        <v>341</v>
      </c>
      <c r="S4233">
        <v>192</v>
      </c>
      <c r="T4233">
        <v>9</v>
      </c>
      <c r="U4233">
        <v>11</v>
      </c>
      <c r="V4233">
        <v>28</v>
      </c>
      <c r="W4233">
        <v>911</v>
      </c>
      <c r="X4233">
        <v>100</v>
      </c>
      <c r="Y4233">
        <v>19</v>
      </c>
      <c r="Z4233">
        <v>153</v>
      </c>
      <c r="AA4233">
        <v>31</v>
      </c>
      <c r="AB4233">
        <v>717</v>
      </c>
      <c r="AC4233">
        <v>64</v>
      </c>
      <c r="AD4233">
        <v>9</v>
      </c>
      <c r="AE4233">
        <v>139</v>
      </c>
      <c r="AF4233">
        <v>48</v>
      </c>
      <c r="AG4233">
        <v>184</v>
      </c>
      <c r="AH4233">
        <v>8</v>
      </c>
      <c r="AI4233">
        <v>5</v>
      </c>
      <c r="AJ4233">
        <v>43</v>
      </c>
      <c r="AK4233">
        <v>6</v>
      </c>
      <c r="AL4233">
        <v>35</v>
      </c>
      <c r="AM4233">
        <v>8</v>
      </c>
      <c r="AN4233">
        <v>4</v>
      </c>
      <c r="AO4233">
        <v>1</v>
      </c>
      <c r="AP4233">
        <v>2</v>
      </c>
      <c r="AQ4233">
        <v>0</v>
      </c>
      <c r="AR4233">
        <v>0</v>
      </c>
      <c r="AS4233">
        <v>0</v>
      </c>
      <c r="AT4233">
        <v>0</v>
      </c>
      <c r="AU4233">
        <v>0</v>
      </c>
      <c r="AV4233">
        <v>0</v>
      </c>
      <c r="AW4233">
        <v>0</v>
      </c>
      <c r="AX4233">
        <v>0</v>
      </c>
      <c r="AY4233">
        <v>0</v>
      </c>
      <c r="AZ4233">
        <v>0</v>
      </c>
      <c r="BA4233">
        <v>0</v>
      </c>
      <c r="BB4233">
        <v>0</v>
      </c>
      <c r="BC4233">
        <v>0</v>
      </c>
      <c r="BD4233">
        <v>0</v>
      </c>
      <c r="BE4233">
        <v>0</v>
      </c>
      <c r="BF4233">
        <v>0</v>
      </c>
      <c r="BG4233" s="20">
        <v>3</v>
      </c>
      <c r="BH4233" s="20">
        <v>0</v>
      </c>
      <c r="BI4233" s="20">
        <v>79</v>
      </c>
      <c r="BJ4233" s="20">
        <v>0</v>
      </c>
      <c r="BK4233" s="20">
        <v>286</v>
      </c>
      <c r="BL4233" s="20">
        <v>663</v>
      </c>
      <c r="BM4233" s="20">
        <v>504</v>
      </c>
      <c r="BN4233" s="20">
        <v>116</v>
      </c>
      <c r="BO4233" s="20">
        <v>27</v>
      </c>
      <c r="BP4233" s="20"/>
      <c r="BQ4233" s="20"/>
      <c r="BR4233" s="20"/>
      <c r="BS4233" s="20"/>
      <c r="BT4233" s="20"/>
      <c r="BU4233" s="20"/>
      <c r="BV4233" s="20"/>
    </row>
    <row r="4234" spans="1:74" x14ac:dyDescent="0.25">
      <c r="A4234" s="20" t="s">
        <v>501</v>
      </c>
      <c r="B4234" s="20" t="s">
        <v>504</v>
      </c>
      <c r="C4234" s="20" t="s">
        <v>735</v>
      </c>
      <c r="D4234" s="1">
        <v>44514</v>
      </c>
      <c r="E4234">
        <v>102</v>
      </c>
      <c r="F4234">
        <v>4</v>
      </c>
      <c r="G4234">
        <v>2</v>
      </c>
      <c r="H4234">
        <v>0</v>
      </c>
      <c r="I4234">
        <v>0</v>
      </c>
      <c r="J4234">
        <v>41</v>
      </c>
      <c r="K4234">
        <v>2</v>
      </c>
      <c r="L4234">
        <v>15</v>
      </c>
      <c r="M4234">
        <v>4</v>
      </c>
      <c r="N4234">
        <v>0</v>
      </c>
      <c r="O4234">
        <v>0</v>
      </c>
      <c r="P4234">
        <v>0</v>
      </c>
      <c r="Q4234">
        <v>0</v>
      </c>
      <c r="R4234">
        <v>341</v>
      </c>
      <c r="S4234">
        <v>200</v>
      </c>
      <c r="T4234">
        <v>9</v>
      </c>
      <c r="U4234">
        <v>11</v>
      </c>
      <c r="V4234">
        <v>28</v>
      </c>
      <c r="W4234">
        <v>910</v>
      </c>
      <c r="X4234">
        <v>142</v>
      </c>
      <c r="Y4234">
        <v>19</v>
      </c>
      <c r="Z4234">
        <v>153</v>
      </c>
      <c r="AA4234">
        <v>30</v>
      </c>
      <c r="AB4234">
        <v>717</v>
      </c>
      <c r="AC4234">
        <v>79</v>
      </c>
      <c r="AD4234">
        <v>9</v>
      </c>
      <c r="AE4234">
        <v>137</v>
      </c>
      <c r="AF4234">
        <v>48</v>
      </c>
      <c r="AG4234">
        <v>184</v>
      </c>
      <c r="AH4234">
        <v>9</v>
      </c>
      <c r="AI4234">
        <v>6</v>
      </c>
      <c r="AJ4234">
        <v>43</v>
      </c>
      <c r="AK4234">
        <v>4</v>
      </c>
      <c r="AL4234">
        <v>35</v>
      </c>
      <c r="AM4234">
        <v>8</v>
      </c>
      <c r="AN4234">
        <v>5</v>
      </c>
      <c r="AO4234">
        <v>1</v>
      </c>
      <c r="AP4234">
        <v>1</v>
      </c>
      <c r="AQ4234">
        <v>0</v>
      </c>
      <c r="AR4234">
        <v>0</v>
      </c>
      <c r="AS4234">
        <v>0</v>
      </c>
      <c r="AT4234">
        <v>0</v>
      </c>
      <c r="AU4234">
        <v>0</v>
      </c>
      <c r="AV4234">
        <v>0</v>
      </c>
      <c r="AW4234">
        <v>0</v>
      </c>
      <c r="AX4234">
        <v>0</v>
      </c>
      <c r="AY4234">
        <v>0</v>
      </c>
      <c r="AZ4234">
        <v>0</v>
      </c>
      <c r="BA4234">
        <v>0</v>
      </c>
      <c r="BB4234">
        <v>0</v>
      </c>
      <c r="BC4234">
        <v>0</v>
      </c>
      <c r="BD4234">
        <v>0</v>
      </c>
      <c r="BE4234">
        <v>0</v>
      </c>
      <c r="BF4234">
        <v>0</v>
      </c>
      <c r="BG4234" s="20">
        <v>4</v>
      </c>
      <c r="BH4234" s="20">
        <v>0</v>
      </c>
      <c r="BI4234" s="20">
        <v>80</v>
      </c>
      <c r="BJ4234" s="20">
        <v>0</v>
      </c>
      <c r="BK4234" s="20">
        <v>288</v>
      </c>
      <c r="BL4234" s="20">
        <v>665</v>
      </c>
      <c r="BM4234" s="20">
        <v>504</v>
      </c>
      <c r="BN4234" s="20">
        <v>116</v>
      </c>
      <c r="BO4234" s="20">
        <v>27</v>
      </c>
      <c r="BP4234" s="20"/>
      <c r="BQ4234" s="20"/>
      <c r="BR4234" s="20"/>
      <c r="BS4234" s="20"/>
      <c r="BT4234" s="20"/>
      <c r="BU4234" s="20"/>
      <c r="BV4234" s="20"/>
    </row>
    <row r="4235" spans="1:74" x14ac:dyDescent="0.25">
      <c r="A4235" s="20" t="s">
        <v>501</v>
      </c>
      <c r="B4235" s="20" t="s">
        <v>504</v>
      </c>
      <c r="C4235" s="20" t="s">
        <v>735</v>
      </c>
      <c r="D4235" s="1">
        <v>44521</v>
      </c>
      <c r="E4235">
        <v>102</v>
      </c>
      <c r="F4235">
        <v>4</v>
      </c>
      <c r="G4235">
        <v>2</v>
      </c>
      <c r="H4235">
        <v>0</v>
      </c>
      <c r="I4235">
        <v>0</v>
      </c>
      <c r="J4235">
        <v>43</v>
      </c>
      <c r="K4235">
        <v>2</v>
      </c>
      <c r="L4235">
        <v>15</v>
      </c>
      <c r="M4235">
        <v>4</v>
      </c>
      <c r="N4235">
        <v>0</v>
      </c>
      <c r="O4235">
        <v>0</v>
      </c>
      <c r="P4235">
        <v>0</v>
      </c>
      <c r="Q4235">
        <v>0</v>
      </c>
      <c r="R4235">
        <v>340</v>
      </c>
      <c r="S4235">
        <v>209</v>
      </c>
      <c r="T4235">
        <v>9</v>
      </c>
      <c r="U4235">
        <v>11</v>
      </c>
      <c r="V4235">
        <v>27</v>
      </c>
      <c r="W4235">
        <v>910</v>
      </c>
      <c r="X4235">
        <v>179</v>
      </c>
      <c r="Y4235">
        <v>19</v>
      </c>
      <c r="Z4235">
        <v>151</v>
      </c>
      <c r="AA4235">
        <v>31</v>
      </c>
      <c r="AB4235">
        <v>716</v>
      </c>
      <c r="AC4235">
        <v>94</v>
      </c>
      <c r="AD4235">
        <v>9</v>
      </c>
      <c r="AE4235">
        <v>136</v>
      </c>
      <c r="AF4235">
        <v>48</v>
      </c>
      <c r="AG4235">
        <v>182</v>
      </c>
      <c r="AH4235">
        <v>11</v>
      </c>
      <c r="AI4235">
        <v>6</v>
      </c>
      <c r="AJ4235">
        <v>43</v>
      </c>
      <c r="AK4235">
        <v>4</v>
      </c>
      <c r="AL4235">
        <v>35</v>
      </c>
      <c r="AM4235">
        <v>8</v>
      </c>
      <c r="AN4235">
        <v>5</v>
      </c>
      <c r="AO4235">
        <v>2</v>
      </c>
      <c r="AP4235">
        <v>0</v>
      </c>
      <c r="AQ4235">
        <v>0</v>
      </c>
      <c r="AR4235">
        <v>0</v>
      </c>
      <c r="AS4235">
        <v>0</v>
      </c>
      <c r="AT4235">
        <v>0</v>
      </c>
      <c r="AU4235">
        <v>0</v>
      </c>
      <c r="AV4235">
        <v>0</v>
      </c>
      <c r="AW4235">
        <v>0</v>
      </c>
      <c r="AX4235">
        <v>0</v>
      </c>
      <c r="AY4235">
        <v>0</v>
      </c>
      <c r="AZ4235">
        <v>0</v>
      </c>
      <c r="BA4235">
        <v>0</v>
      </c>
      <c r="BB4235">
        <v>0</v>
      </c>
      <c r="BC4235">
        <v>0</v>
      </c>
      <c r="BD4235">
        <v>0</v>
      </c>
      <c r="BE4235">
        <v>0</v>
      </c>
      <c r="BF4235">
        <v>0</v>
      </c>
      <c r="BG4235" s="20">
        <v>4</v>
      </c>
      <c r="BH4235" s="20">
        <v>0</v>
      </c>
      <c r="BI4235" s="20">
        <v>80</v>
      </c>
      <c r="BJ4235" s="20">
        <v>0</v>
      </c>
      <c r="BK4235" s="20">
        <v>287</v>
      </c>
      <c r="BL4235" s="20">
        <v>667</v>
      </c>
      <c r="BM4235" s="20">
        <v>504</v>
      </c>
      <c r="BN4235" s="20">
        <v>114</v>
      </c>
      <c r="BO4235" s="20">
        <v>27</v>
      </c>
      <c r="BP4235" s="20"/>
      <c r="BQ4235" s="20"/>
      <c r="BR4235" s="20"/>
      <c r="BS4235" s="20"/>
      <c r="BT4235" s="20"/>
      <c r="BU4235" s="20"/>
      <c r="BV4235" s="20"/>
    </row>
    <row r="4236" spans="1:74" x14ac:dyDescent="0.25">
      <c r="A4236" s="20" t="s">
        <v>501</v>
      </c>
      <c r="B4236" s="20" t="s">
        <v>504</v>
      </c>
      <c r="C4236" s="20" t="s">
        <v>735</v>
      </c>
      <c r="D4236" s="1">
        <v>44528</v>
      </c>
      <c r="E4236">
        <v>101</v>
      </c>
      <c r="F4236">
        <v>4</v>
      </c>
      <c r="G4236">
        <v>2</v>
      </c>
      <c r="H4236">
        <v>0</v>
      </c>
      <c r="I4236">
        <v>0</v>
      </c>
      <c r="J4236">
        <v>50</v>
      </c>
      <c r="K4236">
        <v>2</v>
      </c>
      <c r="L4236">
        <v>15</v>
      </c>
      <c r="M4236">
        <v>4</v>
      </c>
      <c r="N4236">
        <v>0</v>
      </c>
      <c r="O4236">
        <v>0</v>
      </c>
      <c r="P4236">
        <v>0</v>
      </c>
      <c r="Q4236">
        <v>0</v>
      </c>
      <c r="R4236">
        <v>340</v>
      </c>
      <c r="S4236">
        <v>223</v>
      </c>
      <c r="T4236">
        <v>9</v>
      </c>
      <c r="U4236">
        <v>12</v>
      </c>
      <c r="V4236">
        <v>25</v>
      </c>
      <c r="W4236">
        <v>911</v>
      </c>
      <c r="X4236">
        <v>240</v>
      </c>
      <c r="Y4236">
        <v>19</v>
      </c>
      <c r="Z4236">
        <v>150</v>
      </c>
      <c r="AA4236">
        <v>32</v>
      </c>
      <c r="AB4236">
        <v>718</v>
      </c>
      <c r="AC4236">
        <v>144</v>
      </c>
      <c r="AD4236">
        <v>9</v>
      </c>
      <c r="AE4236">
        <v>134</v>
      </c>
      <c r="AF4236">
        <v>49</v>
      </c>
      <c r="AG4236">
        <v>187</v>
      </c>
      <c r="AH4236">
        <v>15</v>
      </c>
      <c r="AI4236">
        <v>6</v>
      </c>
      <c r="AJ4236">
        <v>43</v>
      </c>
      <c r="AK4236">
        <v>4</v>
      </c>
      <c r="AL4236">
        <v>35</v>
      </c>
      <c r="AM4236">
        <v>9</v>
      </c>
      <c r="AN4236">
        <v>5</v>
      </c>
      <c r="AO4236">
        <v>2</v>
      </c>
      <c r="AP4236">
        <v>0</v>
      </c>
      <c r="AQ4236">
        <v>0</v>
      </c>
      <c r="AR4236">
        <v>0</v>
      </c>
      <c r="AS4236">
        <v>0</v>
      </c>
      <c r="AT4236">
        <v>0</v>
      </c>
      <c r="AU4236">
        <v>0</v>
      </c>
      <c r="AV4236">
        <v>0</v>
      </c>
      <c r="AW4236">
        <v>0</v>
      </c>
      <c r="AX4236">
        <v>0</v>
      </c>
      <c r="AY4236">
        <v>0</v>
      </c>
      <c r="AZ4236">
        <v>0</v>
      </c>
      <c r="BA4236">
        <v>0</v>
      </c>
      <c r="BB4236">
        <v>0</v>
      </c>
      <c r="BC4236">
        <v>0</v>
      </c>
      <c r="BD4236">
        <v>0</v>
      </c>
      <c r="BE4236">
        <v>0</v>
      </c>
      <c r="BF4236">
        <v>0</v>
      </c>
      <c r="BG4236" s="20">
        <v>4</v>
      </c>
      <c r="BH4236" s="20">
        <v>0</v>
      </c>
      <c r="BI4236" s="20">
        <v>79</v>
      </c>
      <c r="BJ4236" s="20">
        <v>0</v>
      </c>
      <c r="BK4236" s="20">
        <v>288</v>
      </c>
      <c r="BL4236" s="20">
        <v>670</v>
      </c>
      <c r="BM4236" s="20">
        <v>506</v>
      </c>
      <c r="BN4236" s="20">
        <v>121</v>
      </c>
      <c r="BO4236" s="20">
        <v>27</v>
      </c>
      <c r="BP4236" s="20"/>
      <c r="BQ4236" s="20"/>
      <c r="BR4236" s="20"/>
      <c r="BS4236" s="20"/>
      <c r="BT4236" s="20"/>
      <c r="BU4236" s="20"/>
      <c r="BV4236" s="20"/>
    </row>
    <row r="4237" spans="1:74" x14ac:dyDescent="0.25">
      <c r="A4237" s="20" t="s">
        <v>501</v>
      </c>
      <c r="B4237" s="20" t="s">
        <v>504</v>
      </c>
      <c r="C4237" s="20" t="s">
        <v>735</v>
      </c>
      <c r="D4237" s="1">
        <v>44535</v>
      </c>
      <c r="E4237">
        <v>101</v>
      </c>
      <c r="F4237">
        <v>4</v>
      </c>
      <c r="G4237">
        <v>2</v>
      </c>
      <c r="H4237">
        <v>0</v>
      </c>
      <c r="I4237">
        <v>0</v>
      </c>
      <c r="J4237">
        <v>50</v>
      </c>
      <c r="K4237">
        <v>2</v>
      </c>
      <c r="L4237">
        <v>15</v>
      </c>
      <c r="M4237">
        <v>4</v>
      </c>
      <c r="N4237">
        <v>0</v>
      </c>
      <c r="O4237">
        <v>0</v>
      </c>
      <c r="P4237">
        <v>0</v>
      </c>
      <c r="Q4237">
        <v>0</v>
      </c>
      <c r="R4237">
        <v>340</v>
      </c>
      <c r="S4237">
        <v>230</v>
      </c>
      <c r="T4237">
        <v>9</v>
      </c>
      <c r="U4237">
        <v>12</v>
      </c>
      <c r="V4237">
        <v>24</v>
      </c>
      <c r="W4237">
        <v>914</v>
      </c>
      <c r="X4237">
        <v>268</v>
      </c>
      <c r="Y4237">
        <v>19</v>
      </c>
      <c r="Z4237">
        <v>151</v>
      </c>
      <c r="AA4237">
        <v>32</v>
      </c>
      <c r="AB4237">
        <v>718</v>
      </c>
      <c r="AC4237">
        <v>174</v>
      </c>
      <c r="AD4237">
        <v>9</v>
      </c>
      <c r="AE4237">
        <v>134</v>
      </c>
      <c r="AF4237">
        <v>49</v>
      </c>
      <c r="AG4237">
        <v>185</v>
      </c>
      <c r="AH4237">
        <v>16</v>
      </c>
      <c r="AI4237">
        <v>6</v>
      </c>
      <c r="AJ4237">
        <v>41</v>
      </c>
      <c r="AK4237">
        <v>4</v>
      </c>
      <c r="AL4237">
        <v>35</v>
      </c>
      <c r="AM4237">
        <v>9</v>
      </c>
      <c r="AN4237">
        <v>5</v>
      </c>
      <c r="AO4237">
        <v>2</v>
      </c>
      <c r="AP4237">
        <v>0</v>
      </c>
      <c r="AQ4237">
        <v>0</v>
      </c>
      <c r="AR4237">
        <v>0</v>
      </c>
      <c r="AS4237">
        <v>0</v>
      </c>
      <c r="AT4237">
        <v>0</v>
      </c>
      <c r="AU4237">
        <v>0</v>
      </c>
      <c r="AV4237">
        <v>0</v>
      </c>
      <c r="AW4237">
        <v>0</v>
      </c>
      <c r="AX4237">
        <v>0</v>
      </c>
      <c r="AY4237">
        <v>0</v>
      </c>
      <c r="AZ4237">
        <v>0</v>
      </c>
      <c r="BA4237">
        <v>0</v>
      </c>
      <c r="BB4237">
        <v>0</v>
      </c>
      <c r="BC4237">
        <v>0</v>
      </c>
      <c r="BD4237">
        <v>0</v>
      </c>
      <c r="BE4237">
        <v>0</v>
      </c>
      <c r="BF4237">
        <v>0</v>
      </c>
      <c r="BG4237" s="20">
        <v>4</v>
      </c>
      <c r="BH4237" s="20">
        <v>0</v>
      </c>
      <c r="BI4237" s="20">
        <v>79</v>
      </c>
      <c r="BJ4237" s="20">
        <v>0</v>
      </c>
      <c r="BK4237" s="20">
        <v>289</v>
      </c>
      <c r="BL4237" s="20">
        <v>672</v>
      </c>
      <c r="BM4237" s="20">
        <v>506</v>
      </c>
      <c r="BN4237" s="20">
        <v>120</v>
      </c>
      <c r="BO4237" s="20">
        <v>27</v>
      </c>
      <c r="BP4237" s="20"/>
      <c r="BQ4237" s="20"/>
      <c r="BR4237" s="20"/>
      <c r="BS4237" s="20"/>
      <c r="BT4237" s="20"/>
      <c r="BU4237" s="20"/>
      <c r="BV4237" s="20"/>
    </row>
    <row r="4238" spans="1:74" x14ac:dyDescent="0.25">
      <c r="A4238" s="20" t="s">
        <v>501</v>
      </c>
      <c r="B4238" s="20" t="s">
        <v>504</v>
      </c>
      <c r="C4238" s="20" t="s">
        <v>735</v>
      </c>
      <c r="D4238" s="1">
        <v>44542</v>
      </c>
      <c r="E4238">
        <v>102</v>
      </c>
      <c r="F4238">
        <v>4</v>
      </c>
      <c r="G4238">
        <v>2</v>
      </c>
      <c r="H4238">
        <v>0</v>
      </c>
      <c r="I4238">
        <v>0</v>
      </c>
      <c r="J4238">
        <v>53</v>
      </c>
      <c r="K4238">
        <v>2</v>
      </c>
      <c r="L4238">
        <v>15</v>
      </c>
      <c r="M4238">
        <v>4</v>
      </c>
      <c r="N4238">
        <v>0</v>
      </c>
      <c r="O4238">
        <v>0</v>
      </c>
      <c r="P4238">
        <v>0</v>
      </c>
      <c r="Q4238">
        <v>0</v>
      </c>
      <c r="R4238">
        <v>338</v>
      </c>
      <c r="S4238">
        <v>236</v>
      </c>
      <c r="T4238">
        <v>9</v>
      </c>
      <c r="U4238">
        <v>11</v>
      </c>
      <c r="V4238">
        <v>24</v>
      </c>
      <c r="W4238">
        <v>912</v>
      </c>
      <c r="X4238">
        <v>307</v>
      </c>
      <c r="Y4238">
        <v>19</v>
      </c>
      <c r="Z4238">
        <v>150</v>
      </c>
      <c r="AA4238">
        <v>32</v>
      </c>
      <c r="AB4238">
        <v>719</v>
      </c>
      <c r="AC4238">
        <v>235</v>
      </c>
      <c r="AD4238">
        <v>9</v>
      </c>
      <c r="AE4238">
        <v>133</v>
      </c>
      <c r="AF4238">
        <v>49</v>
      </c>
      <c r="AG4238">
        <v>185</v>
      </c>
      <c r="AH4238">
        <v>25</v>
      </c>
      <c r="AI4238">
        <v>6</v>
      </c>
      <c r="AJ4238">
        <v>41</v>
      </c>
      <c r="AK4238">
        <v>4</v>
      </c>
      <c r="AL4238">
        <v>35</v>
      </c>
      <c r="AM4238">
        <v>13</v>
      </c>
      <c r="AN4238">
        <v>5</v>
      </c>
      <c r="AO4238">
        <v>2</v>
      </c>
      <c r="AP4238">
        <v>0</v>
      </c>
      <c r="AQ4238">
        <v>0</v>
      </c>
      <c r="AR4238">
        <v>0</v>
      </c>
      <c r="AS4238">
        <v>0</v>
      </c>
      <c r="AT4238">
        <v>0</v>
      </c>
      <c r="AU4238">
        <v>0</v>
      </c>
      <c r="AV4238">
        <v>0</v>
      </c>
      <c r="AW4238">
        <v>0</v>
      </c>
      <c r="AX4238">
        <v>0</v>
      </c>
      <c r="AY4238">
        <v>0</v>
      </c>
      <c r="AZ4238">
        <v>0</v>
      </c>
      <c r="BA4238">
        <v>0</v>
      </c>
      <c r="BB4238">
        <v>0</v>
      </c>
      <c r="BC4238">
        <v>0</v>
      </c>
      <c r="BD4238">
        <v>0</v>
      </c>
      <c r="BE4238">
        <v>0</v>
      </c>
      <c r="BF4238">
        <v>0</v>
      </c>
      <c r="BG4238" s="20">
        <v>4</v>
      </c>
      <c r="BH4238" s="20">
        <v>0</v>
      </c>
      <c r="BI4238" s="20">
        <v>80</v>
      </c>
      <c r="BJ4238" s="20">
        <v>0</v>
      </c>
      <c r="BK4238" s="20">
        <v>288</v>
      </c>
      <c r="BL4238" s="20">
        <v>672</v>
      </c>
      <c r="BM4238" s="20">
        <v>508</v>
      </c>
      <c r="BN4238" s="20">
        <v>120</v>
      </c>
      <c r="BO4238" s="20">
        <v>27</v>
      </c>
      <c r="BP4238" s="20"/>
      <c r="BQ4238" s="20"/>
      <c r="BR4238" s="20"/>
      <c r="BS4238" s="20"/>
      <c r="BT4238" s="20"/>
      <c r="BU4238" s="20"/>
      <c r="BV4238" s="20"/>
    </row>
    <row r="4239" spans="1:74" x14ac:dyDescent="0.25">
      <c r="A4239" s="20" t="s">
        <v>501</v>
      </c>
      <c r="B4239" s="20" t="s">
        <v>504</v>
      </c>
      <c r="C4239" s="20" t="s">
        <v>735</v>
      </c>
      <c r="D4239" s="1">
        <v>44549</v>
      </c>
      <c r="E4239">
        <v>103</v>
      </c>
      <c r="F4239">
        <v>4</v>
      </c>
      <c r="G4239">
        <v>2</v>
      </c>
      <c r="H4239">
        <v>0</v>
      </c>
      <c r="I4239">
        <v>0</v>
      </c>
      <c r="J4239">
        <v>58</v>
      </c>
      <c r="K4239">
        <v>2</v>
      </c>
      <c r="L4239">
        <v>15</v>
      </c>
      <c r="M4239">
        <v>4</v>
      </c>
      <c r="N4239">
        <v>0</v>
      </c>
      <c r="O4239">
        <v>0</v>
      </c>
      <c r="P4239">
        <v>0</v>
      </c>
      <c r="Q4239">
        <v>0</v>
      </c>
      <c r="R4239">
        <v>338</v>
      </c>
      <c r="S4239">
        <v>243</v>
      </c>
      <c r="T4239">
        <v>9</v>
      </c>
      <c r="U4239">
        <v>12</v>
      </c>
      <c r="V4239">
        <v>23</v>
      </c>
      <c r="W4239">
        <v>910</v>
      </c>
      <c r="X4239">
        <v>366</v>
      </c>
      <c r="Y4239">
        <v>21</v>
      </c>
      <c r="Z4239">
        <v>146</v>
      </c>
      <c r="AA4239">
        <v>30</v>
      </c>
      <c r="AB4239">
        <v>717</v>
      </c>
      <c r="AC4239">
        <v>296</v>
      </c>
      <c r="AD4239">
        <v>9</v>
      </c>
      <c r="AE4239">
        <v>131</v>
      </c>
      <c r="AF4239">
        <v>48</v>
      </c>
      <c r="AG4239">
        <v>185</v>
      </c>
      <c r="AH4239">
        <v>46</v>
      </c>
      <c r="AI4239">
        <v>6</v>
      </c>
      <c r="AJ4239">
        <v>41</v>
      </c>
      <c r="AK4239">
        <v>4</v>
      </c>
      <c r="AL4239">
        <v>36</v>
      </c>
      <c r="AM4239">
        <v>16</v>
      </c>
      <c r="AN4239">
        <v>5</v>
      </c>
      <c r="AO4239">
        <v>2</v>
      </c>
      <c r="AP4239">
        <v>0</v>
      </c>
      <c r="AQ4239">
        <v>0</v>
      </c>
      <c r="AR4239">
        <v>0</v>
      </c>
      <c r="AS4239">
        <v>0</v>
      </c>
      <c r="AT4239">
        <v>0</v>
      </c>
      <c r="AU4239">
        <v>0</v>
      </c>
      <c r="AV4239">
        <v>0</v>
      </c>
      <c r="AW4239">
        <v>0</v>
      </c>
      <c r="AX4239">
        <v>0</v>
      </c>
      <c r="AY4239">
        <v>0</v>
      </c>
      <c r="AZ4239">
        <v>0</v>
      </c>
      <c r="BA4239">
        <v>0</v>
      </c>
      <c r="BB4239">
        <v>0</v>
      </c>
      <c r="BC4239">
        <v>0</v>
      </c>
      <c r="BD4239">
        <v>0</v>
      </c>
      <c r="BE4239">
        <v>0</v>
      </c>
      <c r="BF4239">
        <v>0</v>
      </c>
      <c r="BG4239" s="20">
        <v>4</v>
      </c>
      <c r="BH4239" s="20">
        <v>0</v>
      </c>
      <c r="BI4239" s="20">
        <v>81</v>
      </c>
      <c r="BJ4239" s="20">
        <v>0</v>
      </c>
      <c r="BK4239" s="20">
        <v>288</v>
      </c>
      <c r="BL4239" s="20">
        <v>680</v>
      </c>
      <c r="BM4239" s="20">
        <v>510</v>
      </c>
      <c r="BN4239" s="20">
        <v>121</v>
      </c>
      <c r="BO4239" s="20">
        <v>28</v>
      </c>
      <c r="BP4239" s="20">
        <v>3586</v>
      </c>
      <c r="BQ4239" s="20">
        <v>830</v>
      </c>
      <c r="BR4239" s="20">
        <v>0</v>
      </c>
      <c r="BS4239" s="20">
        <v>41</v>
      </c>
      <c r="BT4239" s="20">
        <v>897</v>
      </c>
      <c r="BU4239" s="20">
        <v>309</v>
      </c>
      <c r="BV4239" s="20">
        <v>2182</v>
      </c>
    </row>
    <row r="4240" spans="1:74" x14ac:dyDescent="0.25">
      <c r="A4240" s="20" t="s">
        <v>501</v>
      </c>
      <c r="B4240" s="20" t="s">
        <v>504</v>
      </c>
      <c r="C4240" s="20" t="s">
        <v>735</v>
      </c>
      <c r="D4240" s="1">
        <v>44558</v>
      </c>
      <c r="E4240">
        <v>101</v>
      </c>
      <c r="F4240">
        <v>4</v>
      </c>
      <c r="G4240">
        <v>2</v>
      </c>
      <c r="H4240">
        <v>0</v>
      </c>
      <c r="I4240">
        <v>0</v>
      </c>
      <c r="J4240">
        <v>61</v>
      </c>
      <c r="K4240">
        <v>2</v>
      </c>
      <c r="L4240">
        <v>14</v>
      </c>
      <c r="M4240">
        <v>4</v>
      </c>
      <c r="N4240">
        <v>0</v>
      </c>
      <c r="O4240">
        <v>0</v>
      </c>
      <c r="P4240">
        <v>0</v>
      </c>
      <c r="Q4240">
        <v>0</v>
      </c>
      <c r="R4240">
        <v>337</v>
      </c>
      <c r="S4240">
        <v>249</v>
      </c>
      <c r="T4240">
        <v>9</v>
      </c>
      <c r="U4240">
        <v>12</v>
      </c>
      <c r="V4240">
        <v>23</v>
      </c>
      <c r="W4240">
        <v>909</v>
      </c>
      <c r="X4240">
        <v>407</v>
      </c>
      <c r="Y4240">
        <v>21</v>
      </c>
      <c r="Z4240">
        <v>144</v>
      </c>
      <c r="AA4240">
        <v>28</v>
      </c>
      <c r="AB4240">
        <v>717</v>
      </c>
      <c r="AC4240">
        <v>332</v>
      </c>
      <c r="AD4240">
        <v>9</v>
      </c>
      <c r="AE4240">
        <v>131</v>
      </c>
      <c r="AF4240">
        <v>47</v>
      </c>
      <c r="AG4240">
        <v>184</v>
      </c>
      <c r="AH4240">
        <v>56</v>
      </c>
      <c r="AI4240">
        <v>6</v>
      </c>
      <c r="AJ4240">
        <v>41</v>
      </c>
      <c r="AK4240">
        <v>4</v>
      </c>
      <c r="AL4240">
        <v>36</v>
      </c>
      <c r="AM4240">
        <v>22</v>
      </c>
      <c r="AN4240">
        <v>5</v>
      </c>
      <c r="AO4240">
        <v>2</v>
      </c>
      <c r="AP4240">
        <v>0</v>
      </c>
      <c r="AQ4240">
        <v>0</v>
      </c>
      <c r="AR4240">
        <v>0</v>
      </c>
      <c r="AS4240">
        <v>0</v>
      </c>
      <c r="AT4240">
        <v>0</v>
      </c>
      <c r="AU4240">
        <v>0</v>
      </c>
      <c r="AV4240">
        <v>0</v>
      </c>
      <c r="AW4240">
        <v>0</v>
      </c>
      <c r="AX4240">
        <v>0</v>
      </c>
      <c r="AY4240">
        <v>0</v>
      </c>
      <c r="AZ4240">
        <v>0</v>
      </c>
      <c r="BA4240">
        <v>0</v>
      </c>
      <c r="BB4240">
        <v>0</v>
      </c>
      <c r="BC4240">
        <v>0</v>
      </c>
      <c r="BD4240">
        <v>0</v>
      </c>
      <c r="BE4240">
        <v>0</v>
      </c>
      <c r="BF4240">
        <v>0</v>
      </c>
      <c r="BG4240" s="20">
        <v>4</v>
      </c>
      <c r="BH4240" s="20">
        <v>0</v>
      </c>
      <c r="BI4240" s="20">
        <v>80</v>
      </c>
      <c r="BJ4240" s="20">
        <v>0</v>
      </c>
      <c r="BK4240" s="20">
        <v>287</v>
      </c>
      <c r="BL4240" s="20">
        <v>681</v>
      </c>
      <c r="BM4240" s="20">
        <v>512</v>
      </c>
      <c r="BN4240" s="20">
        <v>121</v>
      </c>
      <c r="BO4240" s="20">
        <v>28</v>
      </c>
      <c r="BP4240" s="20">
        <v>3592</v>
      </c>
      <c r="BQ4240" s="20">
        <v>1102</v>
      </c>
      <c r="BR4240" s="20">
        <v>0</v>
      </c>
      <c r="BS4240" s="20">
        <v>41</v>
      </c>
      <c r="BT4240" s="20">
        <v>893</v>
      </c>
      <c r="BU4240" s="20">
        <v>307</v>
      </c>
      <c r="BV4240" s="20">
        <v>2196</v>
      </c>
    </row>
    <row r="4241" spans="1:74" x14ac:dyDescent="0.25">
      <c r="A4241" s="20" t="s">
        <v>501</v>
      </c>
      <c r="B4241" s="20" t="s">
        <v>504</v>
      </c>
      <c r="C4241" s="20" t="s">
        <v>735</v>
      </c>
      <c r="D4241" s="1">
        <v>44564</v>
      </c>
      <c r="E4241">
        <v>101</v>
      </c>
      <c r="F4241">
        <v>4</v>
      </c>
      <c r="G4241">
        <v>2</v>
      </c>
      <c r="H4241">
        <v>0</v>
      </c>
      <c r="I4241">
        <v>0</v>
      </c>
      <c r="J4241">
        <v>61</v>
      </c>
      <c r="K4241">
        <v>2</v>
      </c>
      <c r="L4241">
        <v>14</v>
      </c>
      <c r="M4241">
        <v>4</v>
      </c>
      <c r="N4241">
        <v>0</v>
      </c>
      <c r="O4241">
        <v>0</v>
      </c>
      <c r="P4241">
        <v>0</v>
      </c>
      <c r="Q4241">
        <v>0</v>
      </c>
      <c r="R4241">
        <v>341</v>
      </c>
      <c r="S4241">
        <v>252</v>
      </c>
      <c r="T4241">
        <v>9</v>
      </c>
      <c r="U4241">
        <v>12</v>
      </c>
      <c r="V4241">
        <v>23</v>
      </c>
      <c r="W4241">
        <v>905</v>
      </c>
      <c r="X4241">
        <v>425</v>
      </c>
      <c r="Y4241">
        <v>21</v>
      </c>
      <c r="Z4241">
        <v>144</v>
      </c>
      <c r="AA4241">
        <v>28</v>
      </c>
      <c r="AB4241">
        <v>716</v>
      </c>
      <c r="AC4241">
        <v>346</v>
      </c>
      <c r="AD4241">
        <v>9</v>
      </c>
      <c r="AE4241">
        <v>131</v>
      </c>
      <c r="AF4241">
        <v>46</v>
      </c>
      <c r="AG4241">
        <v>184</v>
      </c>
      <c r="AH4241">
        <v>57</v>
      </c>
      <c r="AI4241">
        <v>6</v>
      </c>
      <c r="AJ4241">
        <v>41</v>
      </c>
      <c r="AK4241">
        <v>4</v>
      </c>
      <c r="AL4241">
        <v>36</v>
      </c>
      <c r="AM4241">
        <v>23</v>
      </c>
      <c r="AN4241">
        <v>5</v>
      </c>
      <c r="AO4241">
        <v>2</v>
      </c>
      <c r="AP4241">
        <v>0</v>
      </c>
      <c r="AQ4241">
        <v>0</v>
      </c>
      <c r="AR4241">
        <v>0</v>
      </c>
      <c r="AS4241">
        <v>0</v>
      </c>
      <c r="AT4241">
        <v>0</v>
      </c>
      <c r="AU4241">
        <v>0</v>
      </c>
      <c r="AV4241">
        <v>0</v>
      </c>
      <c r="AW4241">
        <v>0</v>
      </c>
      <c r="AX4241">
        <v>0</v>
      </c>
      <c r="AY4241">
        <v>0</v>
      </c>
      <c r="AZ4241">
        <v>0</v>
      </c>
      <c r="BA4241">
        <v>0</v>
      </c>
      <c r="BB4241">
        <v>0</v>
      </c>
      <c r="BC4241">
        <v>0</v>
      </c>
      <c r="BD4241">
        <v>0</v>
      </c>
      <c r="BE4241">
        <v>0</v>
      </c>
      <c r="BF4241">
        <v>0</v>
      </c>
      <c r="BG4241" s="20">
        <v>4</v>
      </c>
      <c r="BH4241" s="20">
        <v>0</v>
      </c>
      <c r="BI4241" s="20">
        <v>80</v>
      </c>
      <c r="BJ4241" s="20">
        <v>0</v>
      </c>
      <c r="BK4241" s="20">
        <v>290</v>
      </c>
      <c r="BL4241" s="20">
        <v>678</v>
      </c>
      <c r="BM4241" s="20">
        <v>511</v>
      </c>
      <c r="BN4241" s="20">
        <v>121</v>
      </c>
      <c r="BO4241" s="20">
        <v>28</v>
      </c>
      <c r="BP4241" s="20">
        <v>3593</v>
      </c>
      <c r="BQ4241" s="20">
        <v>1199</v>
      </c>
      <c r="BR4241" s="20">
        <v>0</v>
      </c>
      <c r="BS4241" s="20">
        <v>41</v>
      </c>
      <c r="BT4241" s="20">
        <v>890</v>
      </c>
      <c r="BU4241" s="20">
        <v>305</v>
      </c>
      <c r="BV4241" s="20">
        <v>2202</v>
      </c>
    </row>
    <row r="4242" spans="1:74" x14ac:dyDescent="0.25">
      <c r="A4242" s="20" t="s">
        <v>501</v>
      </c>
      <c r="B4242" s="20" t="s">
        <v>504</v>
      </c>
      <c r="C4242" s="20" t="s">
        <v>735</v>
      </c>
      <c r="D4242" s="1">
        <v>44570</v>
      </c>
      <c r="E4242">
        <v>102</v>
      </c>
      <c r="F4242">
        <v>4</v>
      </c>
      <c r="G4242">
        <v>2</v>
      </c>
      <c r="H4242">
        <v>0</v>
      </c>
      <c r="I4242">
        <v>0</v>
      </c>
      <c r="J4242">
        <v>63</v>
      </c>
      <c r="K4242">
        <v>2</v>
      </c>
      <c r="L4242">
        <v>14</v>
      </c>
      <c r="M4242">
        <v>4</v>
      </c>
      <c r="N4242">
        <v>0</v>
      </c>
      <c r="O4242">
        <v>0</v>
      </c>
      <c r="P4242">
        <v>0</v>
      </c>
      <c r="Q4242">
        <v>0</v>
      </c>
      <c r="R4242">
        <v>341</v>
      </c>
      <c r="S4242">
        <v>253</v>
      </c>
      <c r="T4242">
        <v>9</v>
      </c>
      <c r="U4242">
        <v>12</v>
      </c>
      <c r="V4242">
        <v>23</v>
      </c>
      <c r="W4242">
        <v>905</v>
      </c>
      <c r="X4242">
        <v>446</v>
      </c>
      <c r="Y4242">
        <v>21</v>
      </c>
      <c r="Z4242">
        <v>141</v>
      </c>
      <c r="AA4242">
        <v>29</v>
      </c>
      <c r="AB4242">
        <v>717</v>
      </c>
      <c r="AC4242">
        <v>362</v>
      </c>
      <c r="AD4242">
        <v>10</v>
      </c>
      <c r="AE4242">
        <v>131</v>
      </c>
      <c r="AF4242">
        <v>45</v>
      </c>
      <c r="AG4242">
        <v>184</v>
      </c>
      <c r="AH4242">
        <v>65</v>
      </c>
      <c r="AI4242">
        <v>6</v>
      </c>
      <c r="AJ4242">
        <v>40</v>
      </c>
      <c r="AK4242">
        <v>4</v>
      </c>
      <c r="AL4242">
        <v>36</v>
      </c>
      <c r="AM4242">
        <v>23</v>
      </c>
      <c r="AN4242">
        <v>5</v>
      </c>
      <c r="AO4242">
        <v>2</v>
      </c>
      <c r="AP4242">
        <v>0</v>
      </c>
      <c r="AQ4242">
        <v>0</v>
      </c>
      <c r="AR4242">
        <v>0</v>
      </c>
      <c r="AS4242">
        <v>0</v>
      </c>
      <c r="AT4242">
        <v>0</v>
      </c>
      <c r="AU4242">
        <v>0</v>
      </c>
      <c r="AV4242">
        <v>0</v>
      </c>
      <c r="AW4242">
        <v>0</v>
      </c>
      <c r="AX4242">
        <v>0</v>
      </c>
      <c r="AY4242">
        <v>0</v>
      </c>
      <c r="AZ4242">
        <v>0</v>
      </c>
      <c r="BA4242">
        <v>0</v>
      </c>
      <c r="BB4242">
        <v>0</v>
      </c>
      <c r="BC4242">
        <v>0</v>
      </c>
      <c r="BD4242">
        <v>0</v>
      </c>
      <c r="BE4242">
        <v>0</v>
      </c>
      <c r="BF4242">
        <v>0</v>
      </c>
      <c r="BG4242" s="20">
        <v>4</v>
      </c>
      <c r="BH4242" s="20">
        <v>0</v>
      </c>
      <c r="BI4242" s="20">
        <v>81</v>
      </c>
      <c r="BJ4242" s="20">
        <v>0</v>
      </c>
      <c r="BK4242" s="20">
        <v>290</v>
      </c>
      <c r="BL4242" s="20">
        <v>679</v>
      </c>
      <c r="BM4242" s="20">
        <v>514</v>
      </c>
      <c r="BN4242" s="20">
        <v>123</v>
      </c>
      <c r="BO4242" s="20">
        <v>28</v>
      </c>
      <c r="BP4242" s="20">
        <v>3589</v>
      </c>
      <c r="BQ4242" s="20">
        <v>1283</v>
      </c>
      <c r="BR4242" s="20">
        <v>0</v>
      </c>
      <c r="BS4242" s="20">
        <v>41</v>
      </c>
      <c r="BT4242" s="20">
        <v>881</v>
      </c>
      <c r="BU4242" s="20">
        <v>303</v>
      </c>
      <c r="BV4242" s="20">
        <v>2212</v>
      </c>
    </row>
    <row r="4243" spans="1:74" x14ac:dyDescent="0.25">
      <c r="A4243" s="20" t="s">
        <v>501</v>
      </c>
      <c r="B4243" s="20" t="s">
        <v>504</v>
      </c>
      <c r="C4243" s="20" t="s">
        <v>735</v>
      </c>
      <c r="D4243" s="1">
        <v>44578</v>
      </c>
      <c r="E4243">
        <v>102</v>
      </c>
      <c r="F4243">
        <v>4</v>
      </c>
      <c r="G4243">
        <v>3</v>
      </c>
      <c r="H4243">
        <v>0</v>
      </c>
      <c r="I4243">
        <v>0</v>
      </c>
      <c r="J4243">
        <v>64</v>
      </c>
      <c r="K4243">
        <v>2</v>
      </c>
      <c r="L4243">
        <v>14</v>
      </c>
      <c r="M4243">
        <v>4</v>
      </c>
      <c r="N4243">
        <v>0</v>
      </c>
      <c r="O4243">
        <v>0</v>
      </c>
      <c r="P4243">
        <v>0</v>
      </c>
      <c r="Q4243">
        <v>0</v>
      </c>
      <c r="R4243">
        <v>342</v>
      </c>
      <c r="S4243">
        <v>255</v>
      </c>
      <c r="T4243">
        <v>9</v>
      </c>
      <c r="U4243">
        <v>12</v>
      </c>
      <c r="V4243">
        <v>23</v>
      </c>
      <c r="W4243">
        <v>905</v>
      </c>
      <c r="X4243">
        <v>460</v>
      </c>
      <c r="Y4243">
        <v>22</v>
      </c>
      <c r="Z4243">
        <v>140</v>
      </c>
      <c r="AA4243">
        <v>29</v>
      </c>
      <c r="AB4243">
        <v>719</v>
      </c>
      <c r="AC4243">
        <v>367</v>
      </c>
      <c r="AD4243">
        <v>10</v>
      </c>
      <c r="AE4243">
        <v>132</v>
      </c>
      <c r="AF4243">
        <v>45</v>
      </c>
      <c r="AG4243">
        <v>185</v>
      </c>
      <c r="AH4243">
        <v>68</v>
      </c>
      <c r="AI4243">
        <v>6</v>
      </c>
      <c r="AJ4243">
        <v>40</v>
      </c>
      <c r="AK4243">
        <v>4</v>
      </c>
      <c r="AL4243">
        <v>36</v>
      </c>
      <c r="AM4243">
        <v>23</v>
      </c>
      <c r="AN4243">
        <v>5</v>
      </c>
      <c r="AO4243">
        <v>2</v>
      </c>
      <c r="AP4243">
        <v>0</v>
      </c>
      <c r="AQ4243">
        <v>0</v>
      </c>
      <c r="AR4243">
        <v>0</v>
      </c>
      <c r="AS4243">
        <v>0</v>
      </c>
      <c r="AT4243">
        <v>0</v>
      </c>
      <c r="AU4243">
        <v>0</v>
      </c>
      <c r="AV4243">
        <v>0</v>
      </c>
      <c r="AW4243">
        <v>0</v>
      </c>
      <c r="AX4243">
        <v>0</v>
      </c>
      <c r="AY4243">
        <v>0</v>
      </c>
      <c r="AZ4243">
        <v>0</v>
      </c>
      <c r="BA4243">
        <v>0</v>
      </c>
      <c r="BB4243">
        <v>0</v>
      </c>
      <c r="BC4243">
        <v>0</v>
      </c>
      <c r="BD4243">
        <v>0</v>
      </c>
      <c r="BE4243">
        <v>0</v>
      </c>
      <c r="BF4243">
        <v>0</v>
      </c>
      <c r="BG4243" s="20">
        <v>4</v>
      </c>
      <c r="BH4243" s="20">
        <v>0</v>
      </c>
      <c r="BI4243" s="20">
        <v>81</v>
      </c>
      <c r="BJ4243" s="20">
        <v>0</v>
      </c>
      <c r="BK4243" s="20">
        <v>293</v>
      </c>
      <c r="BL4243" s="20">
        <v>678</v>
      </c>
      <c r="BM4243" s="20">
        <v>514</v>
      </c>
      <c r="BN4243" s="20">
        <v>124</v>
      </c>
      <c r="BO4243" s="20">
        <v>28</v>
      </c>
      <c r="BP4243" s="20">
        <v>3586</v>
      </c>
      <c r="BQ4243" s="20">
        <v>1336</v>
      </c>
      <c r="BR4243" s="20">
        <v>0</v>
      </c>
      <c r="BS4243" s="20">
        <v>41</v>
      </c>
      <c r="BT4243" s="20">
        <v>875</v>
      </c>
      <c r="BU4243" s="20">
        <v>301</v>
      </c>
      <c r="BV4243" s="20">
        <v>2226</v>
      </c>
    </row>
    <row r="4244" spans="1:74" x14ac:dyDescent="0.25">
      <c r="A4244" s="20" t="s">
        <v>501</v>
      </c>
      <c r="B4244" s="20" t="s">
        <v>504</v>
      </c>
      <c r="C4244" s="20" t="s">
        <v>735</v>
      </c>
      <c r="D4244" s="1">
        <v>44585</v>
      </c>
      <c r="E4244">
        <v>100</v>
      </c>
      <c r="F4244">
        <v>4</v>
      </c>
      <c r="G4244">
        <v>3</v>
      </c>
      <c r="H4244">
        <v>0</v>
      </c>
      <c r="I4244">
        <v>0</v>
      </c>
      <c r="J4244">
        <v>63</v>
      </c>
      <c r="K4244">
        <v>2</v>
      </c>
      <c r="L4244">
        <v>13</v>
      </c>
      <c r="M4244">
        <v>4</v>
      </c>
      <c r="N4244">
        <v>0</v>
      </c>
      <c r="O4244">
        <v>0</v>
      </c>
      <c r="P4244">
        <v>0</v>
      </c>
      <c r="Q4244">
        <v>0</v>
      </c>
      <c r="R4244">
        <v>343</v>
      </c>
      <c r="S4244">
        <v>256</v>
      </c>
      <c r="T4244">
        <v>9</v>
      </c>
      <c r="U4244">
        <v>12</v>
      </c>
      <c r="V4244">
        <v>23</v>
      </c>
      <c r="W4244">
        <v>907</v>
      </c>
      <c r="X4244">
        <v>465</v>
      </c>
      <c r="Y4244">
        <v>22</v>
      </c>
      <c r="Z4244">
        <v>140</v>
      </c>
      <c r="AA4244">
        <v>29</v>
      </c>
      <c r="AB4244">
        <v>718</v>
      </c>
      <c r="AC4244">
        <v>368</v>
      </c>
      <c r="AD4244">
        <v>10</v>
      </c>
      <c r="AE4244">
        <v>131</v>
      </c>
      <c r="AF4244">
        <v>45</v>
      </c>
      <c r="AG4244">
        <v>186</v>
      </c>
      <c r="AH4244">
        <v>71</v>
      </c>
      <c r="AI4244">
        <v>6</v>
      </c>
      <c r="AJ4244">
        <v>41</v>
      </c>
      <c r="AK4244">
        <v>4</v>
      </c>
      <c r="AL4244">
        <v>35</v>
      </c>
      <c r="AM4244">
        <v>23</v>
      </c>
      <c r="AN4244">
        <v>5</v>
      </c>
      <c r="AO4244">
        <v>2</v>
      </c>
      <c r="AP4244">
        <v>0</v>
      </c>
      <c r="AQ4244">
        <v>0</v>
      </c>
      <c r="AR4244">
        <v>0</v>
      </c>
      <c r="AS4244">
        <v>0</v>
      </c>
      <c r="AT4244">
        <v>0</v>
      </c>
      <c r="AU4244">
        <v>0</v>
      </c>
      <c r="AV4244">
        <v>0</v>
      </c>
      <c r="AW4244">
        <v>0</v>
      </c>
      <c r="AX4244">
        <v>0</v>
      </c>
      <c r="AY4244">
        <v>0</v>
      </c>
      <c r="AZ4244">
        <v>0</v>
      </c>
      <c r="BA4244">
        <v>0</v>
      </c>
      <c r="BB4244">
        <v>0</v>
      </c>
      <c r="BC4244">
        <v>0</v>
      </c>
      <c r="BD4244">
        <v>0</v>
      </c>
      <c r="BE4244">
        <v>0</v>
      </c>
      <c r="BF4244">
        <v>0</v>
      </c>
      <c r="BG4244" s="20">
        <v>4</v>
      </c>
      <c r="BH4244" s="20">
        <v>0</v>
      </c>
      <c r="BI4244" s="20">
        <v>80</v>
      </c>
      <c r="BJ4244" s="20">
        <v>0</v>
      </c>
      <c r="BK4244" s="20">
        <v>294</v>
      </c>
      <c r="BL4244" s="20">
        <v>679</v>
      </c>
      <c r="BM4244" s="20">
        <v>513</v>
      </c>
      <c r="BN4244" s="20">
        <v>124</v>
      </c>
      <c r="BO4244" s="20">
        <v>27</v>
      </c>
      <c r="BP4244" s="20">
        <v>3586</v>
      </c>
      <c r="BQ4244" s="20">
        <v>1353</v>
      </c>
      <c r="BR4244" s="20">
        <v>0</v>
      </c>
      <c r="BS4244" s="20">
        <v>41</v>
      </c>
      <c r="BT4244" s="20">
        <v>876</v>
      </c>
      <c r="BU4244" s="20">
        <v>296</v>
      </c>
      <c r="BV4244" s="20">
        <v>2227</v>
      </c>
    </row>
    <row r="4245" spans="1:74" x14ac:dyDescent="0.25">
      <c r="A4245" s="20" t="s">
        <v>501</v>
      </c>
      <c r="B4245" s="20" t="s">
        <v>504</v>
      </c>
      <c r="C4245" s="20" t="s">
        <v>735</v>
      </c>
      <c r="D4245" s="1">
        <v>44593</v>
      </c>
      <c r="E4245">
        <v>100</v>
      </c>
      <c r="F4245">
        <v>4</v>
      </c>
      <c r="G4245">
        <v>3</v>
      </c>
      <c r="H4245">
        <v>0</v>
      </c>
      <c r="I4245">
        <v>0</v>
      </c>
      <c r="J4245">
        <v>63</v>
      </c>
      <c r="K4245">
        <v>2</v>
      </c>
      <c r="L4245">
        <v>13</v>
      </c>
      <c r="M4245">
        <v>4</v>
      </c>
      <c r="N4245">
        <v>0</v>
      </c>
      <c r="O4245">
        <v>0</v>
      </c>
      <c r="P4245">
        <v>0</v>
      </c>
      <c r="Q4245">
        <v>0</v>
      </c>
      <c r="R4245">
        <v>343</v>
      </c>
      <c r="S4245">
        <v>257</v>
      </c>
      <c r="T4245">
        <v>9</v>
      </c>
      <c r="U4245">
        <v>12</v>
      </c>
      <c r="V4245">
        <v>23</v>
      </c>
      <c r="W4245">
        <v>907</v>
      </c>
      <c r="X4245">
        <v>476</v>
      </c>
      <c r="Y4245">
        <v>22</v>
      </c>
      <c r="Z4245">
        <v>140</v>
      </c>
      <c r="AA4245">
        <v>30</v>
      </c>
      <c r="AB4245">
        <v>717</v>
      </c>
      <c r="AC4245">
        <v>373</v>
      </c>
      <c r="AD4245">
        <v>10</v>
      </c>
      <c r="AE4245">
        <v>130</v>
      </c>
      <c r="AF4245">
        <v>45</v>
      </c>
      <c r="AG4245">
        <v>189</v>
      </c>
      <c r="AH4245">
        <v>74</v>
      </c>
      <c r="AI4245">
        <v>6</v>
      </c>
      <c r="AJ4245">
        <v>41</v>
      </c>
      <c r="AK4245">
        <v>5</v>
      </c>
      <c r="AL4245">
        <v>35</v>
      </c>
      <c r="AM4245">
        <v>23</v>
      </c>
      <c r="AN4245">
        <v>5</v>
      </c>
      <c r="AO4245">
        <v>2</v>
      </c>
      <c r="AP4245">
        <v>0</v>
      </c>
      <c r="AQ4245">
        <v>0</v>
      </c>
      <c r="AR4245">
        <v>0</v>
      </c>
      <c r="AS4245">
        <v>0</v>
      </c>
      <c r="AT4245">
        <v>0</v>
      </c>
      <c r="AU4245">
        <v>0</v>
      </c>
      <c r="AV4245">
        <v>0</v>
      </c>
      <c r="AW4245">
        <v>0</v>
      </c>
      <c r="AX4245">
        <v>0</v>
      </c>
      <c r="AY4245">
        <v>0</v>
      </c>
      <c r="AZ4245">
        <v>0</v>
      </c>
      <c r="BA4245">
        <v>0</v>
      </c>
      <c r="BB4245">
        <v>0</v>
      </c>
      <c r="BC4245">
        <v>0</v>
      </c>
      <c r="BD4245">
        <v>0</v>
      </c>
      <c r="BE4245">
        <v>0</v>
      </c>
      <c r="BF4245">
        <v>0</v>
      </c>
      <c r="BG4245" s="20">
        <v>4</v>
      </c>
      <c r="BH4245" s="20">
        <v>0</v>
      </c>
      <c r="BI4245" s="20">
        <v>80</v>
      </c>
      <c r="BJ4245" s="20">
        <v>0</v>
      </c>
      <c r="BK4245" s="20">
        <v>294</v>
      </c>
      <c r="BL4245" s="20">
        <v>676</v>
      </c>
      <c r="BM4245" s="20">
        <v>515</v>
      </c>
      <c r="BN4245" s="20">
        <v>127</v>
      </c>
      <c r="BO4245" s="20">
        <v>28</v>
      </c>
      <c r="BP4245" s="20">
        <v>3584</v>
      </c>
      <c r="BQ4245" s="20">
        <v>1404</v>
      </c>
      <c r="BR4245" s="20">
        <v>0</v>
      </c>
      <c r="BS4245" s="20">
        <v>41</v>
      </c>
      <c r="BT4245" s="20">
        <v>871</v>
      </c>
      <c r="BU4245" s="20">
        <v>293</v>
      </c>
      <c r="BV4245" s="20">
        <v>2240</v>
      </c>
    </row>
    <row r="4246" spans="1:74" x14ac:dyDescent="0.25">
      <c r="A4246" s="20" t="s">
        <v>501</v>
      </c>
      <c r="B4246" s="20" t="s">
        <v>504</v>
      </c>
      <c r="C4246" s="20" t="s">
        <v>735</v>
      </c>
      <c r="D4246" s="1">
        <v>44599</v>
      </c>
      <c r="E4246">
        <v>99</v>
      </c>
      <c r="F4246">
        <v>4</v>
      </c>
      <c r="G4246">
        <v>3</v>
      </c>
      <c r="H4246">
        <v>0</v>
      </c>
      <c r="I4246">
        <v>0</v>
      </c>
      <c r="J4246">
        <v>63</v>
      </c>
      <c r="K4246">
        <v>2</v>
      </c>
      <c r="L4246">
        <v>12</v>
      </c>
      <c r="M4246">
        <v>4</v>
      </c>
      <c r="N4246">
        <v>0</v>
      </c>
      <c r="O4246">
        <v>0</v>
      </c>
      <c r="P4246">
        <v>0</v>
      </c>
      <c r="Q4246">
        <v>0</v>
      </c>
      <c r="R4246">
        <v>343</v>
      </c>
      <c r="S4246">
        <v>257</v>
      </c>
      <c r="T4246">
        <v>9</v>
      </c>
      <c r="U4246">
        <v>11</v>
      </c>
      <c r="V4246">
        <v>23</v>
      </c>
      <c r="W4246">
        <v>906</v>
      </c>
      <c r="X4246">
        <v>479</v>
      </c>
      <c r="Y4246">
        <v>22</v>
      </c>
      <c r="Z4246">
        <v>139</v>
      </c>
      <c r="AA4246">
        <v>30</v>
      </c>
      <c r="AB4246">
        <v>720</v>
      </c>
      <c r="AC4246">
        <v>377</v>
      </c>
      <c r="AD4246">
        <v>10</v>
      </c>
      <c r="AE4246">
        <v>129</v>
      </c>
      <c r="AF4246">
        <v>45</v>
      </c>
      <c r="AG4246">
        <v>189</v>
      </c>
      <c r="AH4246">
        <v>74</v>
      </c>
      <c r="AI4246">
        <v>6</v>
      </c>
      <c r="AJ4246">
        <v>41</v>
      </c>
      <c r="AK4246">
        <v>5</v>
      </c>
      <c r="AL4246">
        <v>35</v>
      </c>
      <c r="AM4246">
        <v>23</v>
      </c>
      <c r="AN4246">
        <v>5</v>
      </c>
      <c r="AO4246">
        <v>2</v>
      </c>
      <c r="AP4246">
        <v>0</v>
      </c>
      <c r="AQ4246">
        <v>0</v>
      </c>
      <c r="AR4246">
        <v>0</v>
      </c>
      <c r="AS4246">
        <v>0</v>
      </c>
      <c r="AT4246">
        <v>0</v>
      </c>
      <c r="AU4246">
        <v>0</v>
      </c>
      <c r="AV4246">
        <v>0</v>
      </c>
      <c r="AW4246">
        <v>0</v>
      </c>
      <c r="AX4246">
        <v>0</v>
      </c>
      <c r="AY4246">
        <v>0</v>
      </c>
      <c r="AZ4246">
        <v>0</v>
      </c>
      <c r="BA4246">
        <v>0</v>
      </c>
      <c r="BB4246">
        <v>0</v>
      </c>
      <c r="BC4246">
        <v>0</v>
      </c>
      <c r="BD4246">
        <v>0</v>
      </c>
      <c r="BE4246">
        <v>0</v>
      </c>
      <c r="BF4246">
        <v>0</v>
      </c>
      <c r="BG4246" s="20">
        <v>4</v>
      </c>
      <c r="BH4246" s="20">
        <v>0</v>
      </c>
      <c r="BI4246" s="20">
        <v>80</v>
      </c>
      <c r="BJ4246" s="20">
        <v>0</v>
      </c>
      <c r="BK4246" s="20">
        <v>295</v>
      </c>
      <c r="BL4246" s="20">
        <v>675</v>
      </c>
      <c r="BM4246" s="20">
        <v>519</v>
      </c>
      <c r="BN4246" s="20">
        <v>127</v>
      </c>
      <c r="BO4246" s="20">
        <v>28</v>
      </c>
      <c r="BP4246" s="20">
        <v>3585</v>
      </c>
      <c r="BQ4246" s="20">
        <v>1421</v>
      </c>
      <c r="BR4246" s="20">
        <v>0</v>
      </c>
      <c r="BS4246" s="20">
        <v>41</v>
      </c>
      <c r="BT4246" s="20">
        <v>870</v>
      </c>
      <c r="BU4246" s="20">
        <v>293</v>
      </c>
      <c r="BV4246" s="20">
        <v>2249</v>
      </c>
    </row>
    <row r="4247" spans="1:74" x14ac:dyDescent="0.25">
      <c r="A4247" s="20" t="s">
        <v>501</v>
      </c>
      <c r="B4247" s="20" t="s">
        <v>504</v>
      </c>
      <c r="C4247" s="20" t="s">
        <v>735</v>
      </c>
      <c r="D4247" s="1">
        <v>44606</v>
      </c>
      <c r="E4247">
        <v>98</v>
      </c>
      <c r="F4247">
        <v>4</v>
      </c>
      <c r="G4247">
        <v>4</v>
      </c>
      <c r="H4247">
        <v>0</v>
      </c>
      <c r="I4247">
        <v>0</v>
      </c>
      <c r="J4247">
        <v>64</v>
      </c>
      <c r="K4247">
        <v>2</v>
      </c>
      <c r="L4247">
        <v>11</v>
      </c>
      <c r="M4247">
        <v>4</v>
      </c>
      <c r="N4247">
        <v>0</v>
      </c>
      <c r="O4247">
        <v>0</v>
      </c>
      <c r="P4247">
        <v>0</v>
      </c>
      <c r="Q4247">
        <v>0</v>
      </c>
      <c r="R4247">
        <v>344</v>
      </c>
      <c r="S4247">
        <v>258</v>
      </c>
      <c r="T4247">
        <v>9</v>
      </c>
      <c r="U4247">
        <v>11</v>
      </c>
      <c r="V4247">
        <v>23</v>
      </c>
      <c r="W4247">
        <v>907</v>
      </c>
      <c r="X4247">
        <v>481</v>
      </c>
      <c r="Y4247">
        <v>22</v>
      </c>
      <c r="Z4247">
        <v>139</v>
      </c>
      <c r="AA4247">
        <v>30</v>
      </c>
      <c r="AB4247">
        <v>718</v>
      </c>
      <c r="AC4247">
        <v>376</v>
      </c>
      <c r="AD4247">
        <v>10</v>
      </c>
      <c r="AE4247">
        <v>128</v>
      </c>
      <c r="AF4247">
        <v>45</v>
      </c>
      <c r="AG4247">
        <v>191</v>
      </c>
      <c r="AH4247">
        <v>76</v>
      </c>
      <c r="AI4247">
        <v>6</v>
      </c>
      <c r="AJ4247">
        <v>41</v>
      </c>
      <c r="AK4247">
        <v>5</v>
      </c>
      <c r="AL4247">
        <v>35</v>
      </c>
      <c r="AM4247">
        <v>23</v>
      </c>
      <c r="AN4247">
        <v>5</v>
      </c>
      <c r="AO4247">
        <v>2</v>
      </c>
      <c r="AP4247">
        <v>0</v>
      </c>
      <c r="AQ4247">
        <v>0</v>
      </c>
      <c r="AR4247">
        <v>0</v>
      </c>
      <c r="AS4247">
        <v>0</v>
      </c>
      <c r="AT4247">
        <v>0</v>
      </c>
      <c r="AU4247">
        <v>0</v>
      </c>
      <c r="AV4247">
        <v>0</v>
      </c>
      <c r="AW4247">
        <v>0</v>
      </c>
      <c r="AX4247">
        <v>0</v>
      </c>
      <c r="AY4247">
        <v>0</v>
      </c>
      <c r="AZ4247">
        <v>0</v>
      </c>
      <c r="BA4247">
        <v>0</v>
      </c>
      <c r="BB4247">
        <v>0</v>
      </c>
      <c r="BC4247">
        <v>0</v>
      </c>
      <c r="BD4247">
        <v>0</v>
      </c>
      <c r="BE4247">
        <v>0</v>
      </c>
      <c r="BF4247">
        <v>0</v>
      </c>
      <c r="BG4247" s="20">
        <v>4</v>
      </c>
      <c r="BH4247" s="20">
        <v>0</v>
      </c>
      <c r="BI4247" s="20">
        <v>80</v>
      </c>
      <c r="BJ4247" s="20">
        <v>0</v>
      </c>
      <c r="BK4247" s="20">
        <v>296</v>
      </c>
      <c r="BL4247" s="20">
        <v>676</v>
      </c>
      <c r="BM4247" s="20">
        <v>517</v>
      </c>
      <c r="BN4247" s="20">
        <v>130</v>
      </c>
      <c r="BO4247" s="20">
        <v>28</v>
      </c>
      <c r="BP4247" s="20">
        <v>3581</v>
      </c>
      <c r="BQ4247" s="20">
        <v>1440</v>
      </c>
      <c r="BR4247" s="20">
        <v>0</v>
      </c>
      <c r="BS4247" s="20">
        <v>42</v>
      </c>
      <c r="BT4247" s="20">
        <v>865</v>
      </c>
      <c r="BU4247" s="20">
        <v>293</v>
      </c>
      <c r="BV4247" s="20">
        <v>2249</v>
      </c>
    </row>
    <row r="4248" spans="1:74" x14ac:dyDescent="0.25">
      <c r="A4248" s="20" t="s">
        <v>501</v>
      </c>
      <c r="B4248" s="20" t="s">
        <v>509</v>
      </c>
      <c r="C4248" s="20" t="s">
        <v>736</v>
      </c>
      <c r="D4248" s="1">
        <v>44493</v>
      </c>
      <c r="E4248">
        <v>106</v>
      </c>
      <c r="F4248">
        <v>1</v>
      </c>
      <c r="G4248">
        <v>0</v>
      </c>
      <c r="H4248">
        <v>0</v>
      </c>
      <c r="I4248">
        <v>0</v>
      </c>
      <c r="J4248">
        <v>20</v>
      </c>
      <c r="K4248">
        <v>2</v>
      </c>
      <c r="L4248">
        <v>14</v>
      </c>
      <c r="M4248">
        <v>5</v>
      </c>
      <c r="N4248">
        <v>1</v>
      </c>
      <c r="O4248">
        <v>0</v>
      </c>
      <c r="P4248">
        <v>0</v>
      </c>
      <c r="Q4248">
        <v>0</v>
      </c>
      <c r="R4248">
        <v>464</v>
      </c>
      <c r="S4248">
        <v>0</v>
      </c>
      <c r="T4248">
        <v>170</v>
      </c>
      <c r="U4248">
        <v>54</v>
      </c>
      <c r="V4248">
        <v>27</v>
      </c>
      <c r="W4248">
        <v>1113</v>
      </c>
      <c r="X4248">
        <v>0</v>
      </c>
      <c r="Y4248">
        <v>92</v>
      </c>
      <c r="Z4248">
        <v>162</v>
      </c>
      <c r="AA4248">
        <v>61</v>
      </c>
      <c r="AB4248">
        <v>984</v>
      </c>
      <c r="AC4248">
        <v>67</v>
      </c>
      <c r="AD4248">
        <v>83</v>
      </c>
      <c r="AE4248">
        <v>148</v>
      </c>
      <c r="AF4248">
        <v>129</v>
      </c>
      <c r="AG4248">
        <v>157</v>
      </c>
      <c r="AH4248">
        <v>0</v>
      </c>
      <c r="AI4248">
        <v>0</v>
      </c>
      <c r="AJ4248">
        <v>42</v>
      </c>
      <c r="AK4248">
        <v>4</v>
      </c>
      <c r="AL4248">
        <v>32</v>
      </c>
      <c r="AM4248">
        <v>0</v>
      </c>
      <c r="AN4248">
        <v>2</v>
      </c>
      <c r="AO4248">
        <v>1</v>
      </c>
      <c r="AP4248">
        <v>1</v>
      </c>
      <c r="AQ4248">
        <v>0</v>
      </c>
      <c r="AR4248">
        <v>0</v>
      </c>
      <c r="AS4248">
        <v>0</v>
      </c>
      <c r="AT4248">
        <v>0</v>
      </c>
      <c r="AU4248">
        <v>0</v>
      </c>
      <c r="AV4248">
        <v>0</v>
      </c>
      <c r="AW4248">
        <v>0</v>
      </c>
      <c r="AX4248">
        <v>0</v>
      </c>
      <c r="AY4248">
        <v>0</v>
      </c>
      <c r="AZ4248">
        <v>0</v>
      </c>
      <c r="BA4248">
        <v>0</v>
      </c>
      <c r="BB4248">
        <v>30</v>
      </c>
      <c r="BC4248">
        <v>79</v>
      </c>
      <c r="BD4248">
        <v>0</v>
      </c>
      <c r="BE4248">
        <v>15</v>
      </c>
      <c r="BF4248">
        <v>2</v>
      </c>
      <c r="BG4248" s="20"/>
      <c r="BH4248" s="20"/>
      <c r="BI4248" s="20"/>
      <c r="BJ4248" s="20"/>
      <c r="BK4248" s="20"/>
      <c r="BL4248" s="20"/>
      <c r="BM4248" s="20"/>
      <c r="BN4248" s="20"/>
      <c r="BO4248" s="20"/>
      <c r="BP4248" s="20"/>
      <c r="BQ4248" s="20"/>
      <c r="BR4248" s="20"/>
      <c r="BS4248" s="20"/>
      <c r="BT4248" s="20"/>
      <c r="BU4248" s="20"/>
      <c r="BV4248" s="20"/>
    </row>
    <row r="4249" spans="1:74" x14ac:dyDescent="0.25">
      <c r="A4249" s="20" t="s">
        <v>501</v>
      </c>
      <c r="B4249" s="20" t="s">
        <v>509</v>
      </c>
      <c r="C4249" s="20" t="s">
        <v>736</v>
      </c>
      <c r="D4249" s="1">
        <v>44500</v>
      </c>
      <c r="E4249">
        <v>106</v>
      </c>
      <c r="F4249">
        <v>1</v>
      </c>
      <c r="G4249">
        <v>0</v>
      </c>
      <c r="H4249">
        <v>0</v>
      </c>
      <c r="I4249">
        <v>0</v>
      </c>
      <c r="J4249">
        <v>24</v>
      </c>
      <c r="K4249">
        <v>2</v>
      </c>
      <c r="L4249">
        <v>13</v>
      </c>
      <c r="M4249">
        <v>5</v>
      </c>
      <c r="N4249">
        <v>1</v>
      </c>
      <c r="O4249">
        <v>0</v>
      </c>
      <c r="P4249">
        <v>0</v>
      </c>
      <c r="Q4249">
        <v>0</v>
      </c>
      <c r="R4249">
        <v>464</v>
      </c>
      <c r="S4249">
        <v>0</v>
      </c>
      <c r="T4249">
        <v>196</v>
      </c>
      <c r="U4249">
        <v>54</v>
      </c>
      <c r="V4249">
        <v>27</v>
      </c>
      <c r="W4249">
        <v>1114</v>
      </c>
      <c r="X4249">
        <v>0</v>
      </c>
      <c r="Y4249">
        <v>107</v>
      </c>
      <c r="Z4249">
        <v>162</v>
      </c>
      <c r="AA4249">
        <v>61</v>
      </c>
      <c r="AB4249">
        <v>986</v>
      </c>
      <c r="AC4249">
        <v>85</v>
      </c>
      <c r="AD4249">
        <v>83</v>
      </c>
      <c r="AE4249">
        <v>146</v>
      </c>
      <c r="AF4249">
        <v>129</v>
      </c>
      <c r="AG4249">
        <v>157</v>
      </c>
      <c r="AH4249">
        <v>0</v>
      </c>
      <c r="AI4249">
        <v>0</v>
      </c>
      <c r="AJ4249">
        <v>42</v>
      </c>
      <c r="AK4249">
        <v>4</v>
      </c>
      <c r="AL4249">
        <v>32</v>
      </c>
      <c r="AM4249">
        <v>0</v>
      </c>
      <c r="AN4249">
        <v>2</v>
      </c>
      <c r="AO4249">
        <v>1</v>
      </c>
      <c r="AP4249">
        <v>1</v>
      </c>
      <c r="AQ4249">
        <v>0</v>
      </c>
      <c r="AR4249">
        <v>0</v>
      </c>
      <c r="AS4249">
        <v>0</v>
      </c>
      <c r="AT4249">
        <v>0</v>
      </c>
      <c r="AU4249">
        <v>0</v>
      </c>
      <c r="AV4249">
        <v>0</v>
      </c>
      <c r="AW4249">
        <v>0</v>
      </c>
      <c r="AX4249">
        <v>0</v>
      </c>
      <c r="AY4249">
        <v>0</v>
      </c>
      <c r="AZ4249">
        <v>0</v>
      </c>
      <c r="BA4249">
        <v>0</v>
      </c>
      <c r="BB4249">
        <v>30</v>
      </c>
      <c r="BC4249">
        <v>79</v>
      </c>
      <c r="BD4249">
        <v>0</v>
      </c>
      <c r="BE4249">
        <v>15</v>
      </c>
      <c r="BF4249">
        <v>2</v>
      </c>
      <c r="BG4249" s="20"/>
      <c r="BH4249" s="20"/>
      <c r="BI4249" s="20"/>
      <c r="BJ4249" s="20"/>
      <c r="BK4249" s="20"/>
      <c r="BL4249" s="20"/>
      <c r="BM4249" s="20"/>
      <c r="BN4249" s="20"/>
      <c r="BO4249" s="20"/>
      <c r="BP4249" s="20"/>
      <c r="BQ4249" s="20"/>
      <c r="BR4249" s="20"/>
      <c r="BS4249" s="20"/>
      <c r="BT4249" s="20"/>
      <c r="BU4249" s="20"/>
      <c r="BV4249" s="20"/>
    </row>
    <row r="4250" spans="1:74" x14ac:dyDescent="0.25">
      <c r="A4250" s="20" t="s">
        <v>501</v>
      </c>
      <c r="B4250" s="20" t="s">
        <v>509</v>
      </c>
      <c r="C4250" s="20" t="s">
        <v>736</v>
      </c>
      <c r="D4250" s="1">
        <v>44507</v>
      </c>
      <c r="E4250">
        <v>106</v>
      </c>
      <c r="F4250">
        <v>1</v>
      </c>
      <c r="G4250">
        <v>0</v>
      </c>
      <c r="H4250">
        <v>0</v>
      </c>
      <c r="I4250">
        <v>0</v>
      </c>
      <c r="J4250">
        <v>27</v>
      </c>
      <c r="K4250">
        <v>2</v>
      </c>
      <c r="L4250">
        <v>13</v>
      </c>
      <c r="M4250">
        <v>4</v>
      </c>
      <c r="N4250">
        <v>1</v>
      </c>
      <c r="O4250">
        <v>0</v>
      </c>
      <c r="P4250">
        <v>0</v>
      </c>
      <c r="Q4250">
        <v>0</v>
      </c>
      <c r="R4250">
        <v>464</v>
      </c>
      <c r="S4250">
        <v>228</v>
      </c>
      <c r="T4250">
        <v>30</v>
      </c>
      <c r="U4250">
        <v>54</v>
      </c>
      <c r="V4250">
        <v>27</v>
      </c>
      <c r="W4250">
        <v>1110</v>
      </c>
      <c r="X4250">
        <v>144</v>
      </c>
      <c r="Y4250">
        <v>78</v>
      </c>
      <c r="Z4250">
        <v>160</v>
      </c>
      <c r="AA4250">
        <v>60</v>
      </c>
      <c r="AB4250">
        <v>987</v>
      </c>
      <c r="AC4250">
        <v>108</v>
      </c>
      <c r="AD4250">
        <v>84</v>
      </c>
      <c r="AE4250">
        <v>144</v>
      </c>
      <c r="AF4250">
        <v>129</v>
      </c>
      <c r="AG4250">
        <v>156</v>
      </c>
      <c r="AH4250">
        <v>0</v>
      </c>
      <c r="AI4250">
        <v>15</v>
      </c>
      <c r="AJ4250">
        <v>42</v>
      </c>
      <c r="AK4250">
        <v>4</v>
      </c>
      <c r="AL4250">
        <v>32</v>
      </c>
      <c r="AM4250">
        <v>2</v>
      </c>
      <c r="AN4250">
        <v>2</v>
      </c>
      <c r="AO4250">
        <v>1</v>
      </c>
      <c r="AP4250">
        <v>1</v>
      </c>
      <c r="AQ4250">
        <v>0</v>
      </c>
      <c r="AR4250">
        <v>0</v>
      </c>
      <c r="AS4250">
        <v>0</v>
      </c>
      <c r="AT4250">
        <v>0</v>
      </c>
      <c r="AU4250">
        <v>0</v>
      </c>
      <c r="AV4250">
        <v>0</v>
      </c>
      <c r="AW4250">
        <v>0</v>
      </c>
      <c r="AX4250">
        <v>0</v>
      </c>
      <c r="AY4250">
        <v>0</v>
      </c>
      <c r="AZ4250">
        <v>0</v>
      </c>
      <c r="BA4250">
        <v>0</v>
      </c>
      <c r="BB4250">
        <v>0</v>
      </c>
      <c r="BC4250">
        <v>0</v>
      </c>
      <c r="BD4250">
        <v>0</v>
      </c>
      <c r="BE4250">
        <v>0</v>
      </c>
      <c r="BF4250">
        <v>0</v>
      </c>
      <c r="BG4250" s="20">
        <v>1</v>
      </c>
      <c r="BH4250" s="20">
        <v>0</v>
      </c>
      <c r="BI4250" s="20">
        <v>82</v>
      </c>
      <c r="BJ4250" s="20">
        <v>1</v>
      </c>
      <c r="BK4250" s="20">
        <v>344</v>
      </c>
      <c r="BL4250" s="20">
        <v>749</v>
      </c>
      <c r="BM4250" s="20">
        <v>607</v>
      </c>
      <c r="BN4250" s="20">
        <v>86</v>
      </c>
      <c r="BO4250" s="20">
        <v>25</v>
      </c>
      <c r="BP4250" s="20"/>
      <c r="BQ4250" s="20"/>
      <c r="BR4250" s="20"/>
      <c r="BS4250" s="20"/>
      <c r="BT4250" s="20"/>
      <c r="BU4250" s="20"/>
      <c r="BV4250" s="20"/>
    </row>
    <row r="4251" spans="1:74" x14ac:dyDescent="0.25">
      <c r="A4251" s="20" t="s">
        <v>501</v>
      </c>
      <c r="B4251" s="20" t="s">
        <v>509</v>
      </c>
      <c r="C4251" s="20" t="s">
        <v>736</v>
      </c>
      <c r="D4251" s="1">
        <v>44514</v>
      </c>
      <c r="E4251">
        <v>106</v>
      </c>
      <c r="F4251">
        <v>1</v>
      </c>
      <c r="G4251">
        <v>0</v>
      </c>
      <c r="H4251">
        <v>0</v>
      </c>
      <c r="I4251">
        <v>0</v>
      </c>
      <c r="J4251">
        <v>28</v>
      </c>
      <c r="K4251">
        <v>2</v>
      </c>
      <c r="L4251">
        <v>13</v>
      </c>
      <c r="M4251">
        <v>4</v>
      </c>
      <c r="N4251">
        <v>1</v>
      </c>
      <c r="O4251">
        <v>0</v>
      </c>
      <c r="P4251">
        <v>0</v>
      </c>
      <c r="Q4251">
        <v>0</v>
      </c>
      <c r="R4251">
        <v>466</v>
      </c>
      <c r="S4251">
        <v>235</v>
      </c>
      <c r="T4251">
        <v>29</v>
      </c>
      <c r="U4251">
        <v>54</v>
      </c>
      <c r="V4251">
        <v>27</v>
      </c>
      <c r="W4251">
        <v>1115</v>
      </c>
      <c r="X4251">
        <v>171</v>
      </c>
      <c r="Y4251">
        <v>79</v>
      </c>
      <c r="Z4251">
        <v>162</v>
      </c>
      <c r="AA4251">
        <v>60</v>
      </c>
      <c r="AB4251">
        <v>987</v>
      </c>
      <c r="AC4251">
        <v>128</v>
      </c>
      <c r="AD4251">
        <v>84</v>
      </c>
      <c r="AE4251">
        <v>145</v>
      </c>
      <c r="AF4251">
        <v>128</v>
      </c>
      <c r="AG4251">
        <v>156</v>
      </c>
      <c r="AH4251">
        <v>1</v>
      </c>
      <c r="AI4251">
        <v>15</v>
      </c>
      <c r="AJ4251">
        <v>40</v>
      </c>
      <c r="AK4251">
        <v>4</v>
      </c>
      <c r="AL4251">
        <v>32</v>
      </c>
      <c r="AM4251">
        <v>2</v>
      </c>
      <c r="AN4251">
        <v>2</v>
      </c>
      <c r="AO4251">
        <v>1</v>
      </c>
      <c r="AP4251">
        <v>1</v>
      </c>
      <c r="AQ4251">
        <v>0</v>
      </c>
      <c r="AR4251">
        <v>0</v>
      </c>
      <c r="AS4251">
        <v>0</v>
      </c>
      <c r="AT4251">
        <v>0</v>
      </c>
      <c r="AU4251">
        <v>0</v>
      </c>
      <c r="AV4251">
        <v>0</v>
      </c>
      <c r="AW4251">
        <v>0</v>
      </c>
      <c r="AX4251">
        <v>0</v>
      </c>
      <c r="AY4251">
        <v>0</v>
      </c>
      <c r="AZ4251">
        <v>0</v>
      </c>
      <c r="BA4251">
        <v>0</v>
      </c>
      <c r="BB4251">
        <v>0</v>
      </c>
      <c r="BC4251">
        <v>0</v>
      </c>
      <c r="BD4251">
        <v>0</v>
      </c>
      <c r="BE4251">
        <v>0</v>
      </c>
      <c r="BF4251">
        <v>0</v>
      </c>
      <c r="BG4251" s="20">
        <v>1</v>
      </c>
      <c r="BH4251" s="20">
        <v>0</v>
      </c>
      <c r="BI4251" s="20">
        <v>82</v>
      </c>
      <c r="BJ4251" s="20">
        <v>1</v>
      </c>
      <c r="BK4251" s="20">
        <v>346</v>
      </c>
      <c r="BL4251" s="20">
        <v>752</v>
      </c>
      <c r="BM4251" s="20">
        <v>606</v>
      </c>
      <c r="BN4251" s="20">
        <v>89</v>
      </c>
      <c r="BO4251" s="20">
        <v>25</v>
      </c>
      <c r="BP4251" s="20"/>
      <c r="BQ4251" s="20"/>
      <c r="BR4251" s="20"/>
      <c r="BS4251" s="20"/>
      <c r="BT4251" s="20"/>
      <c r="BU4251" s="20"/>
      <c r="BV4251" s="20"/>
    </row>
    <row r="4252" spans="1:74" x14ac:dyDescent="0.25">
      <c r="A4252" s="20" t="s">
        <v>501</v>
      </c>
      <c r="B4252" s="20" t="s">
        <v>509</v>
      </c>
      <c r="C4252" s="20" t="s">
        <v>736</v>
      </c>
      <c r="D4252" s="1">
        <v>44521</v>
      </c>
      <c r="E4252">
        <v>105</v>
      </c>
      <c r="F4252">
        <v>1</v>
      </c>
      <c r="G4252">
        <v>0</v>
      </c>
      <c r="H4252">
        <v>0</v>
      </c>
      <c r="I4252">
        <v>0</v>
      </c>
      <c r="J4252">
        <v>31</v>
      </c>
      <c r="K4252">
        <v>2</v>
      </c>
      <c r="L4252">
        <v>13</v>
      </c>
      <c r="M4252">
        <v>4</v>
      </c>
      <c r="N4252">
        <v>1</v>
      </c>
      <c r="O4252">
        <v>0</v>
      </c>
      <c r="P4252">
        <v>0</v>
      </c>
      <c r="Q4252">
        <v>0</v>
      </c>
      <c r="R4252">
        <v>463</v>
      </c>
      <c r="S4252">
        <v>241</v>
      </c>
      <c r="T4252">
        <v>28</v>
      </c>
      <c r="U4252">
        <v>54</v>
      </c>
      <c r="V4252">
        <v>26</v>
      </c>
      <c r="W4252">
        <v>1111</v>
      </c>
      <c r="X4252">
        <v>201</v>
      </c>
      <c r="Y4252">
        <v>76</v>
      </c>
      <c r="Z4252">
        <v>161</v>
      </c>
      <c r="AA4252">
        <v>60</v>
      </c>
      <c r="AB4252">
        <v>985</v>
      </c>
      <c r="AC4252">
        <v>144</v>
      </c>
      <c r="AD4252">
        <v>82</v>
      </c>
      <c r="AE4252">
        <v>145</v>
      </c>
      <c r="AF4252">
        <v>127</v>
      </c>
      <c r="AG4252">
        <v>155</v>
      </c>
      <c r="AH4252">
        <v>1</v>
      </c>
      <c r="AI4252">
        <v>14</v>
      </c>
      <c r="AJ4252">
        <v>40</v>
      </c>
      <c r="AK4252">
        <v>4</v>
      </c>
      <c r="AL4252">
        <v>31</v>
      </c>
      <c r="AM4252">
        <v>5</v>
      </c>
      <c r="AN4252">
        <v>2</v>
      </c>
      <c r="AO4252">
        <v>1</v>
      </c>
      <c r="AP4252">
        <v>1</v>
      </c>
      <c r="AQ4252">
        <v>0</v>
      </c>
      <c r="AR4252">
        <v>0</v>
      </c>
      <c r="AS4252">
        <v>0</v>
      </c>
      <c r="AT4252">
        <v>0</v>
      </c>
      <c r="AU4252">
        <v>0</v>
      </c>
      <c r="AV4252">
        <v>0</v>
      </c>
      <c r="AW4252">
        <v>0</v>
      </c>
      <c r="AX4252">
        <v>0</v>
      </c>
      <c r="AY4252">
        <v>0</v>
      </c>
      <c r="AZ4252">
        <v>0</v>
      </c>
      <c r="BA4252">
        <v>0</v>
      </c>
      <c r="BB4252">
        <v>0</v>
      </c>
      <c r="BC4252">
        <v>0</v>
      </c>
      <c r="BD4252">
        <v>0</v>
      </c>
      <c r="BE4252">
        <v>0</v>
      </c>
      <c r="BF4252">
        <v>0</v>
      </c>
      <c r="BG4252" s="20">
        <v>1</v>
      </c>
      <c r="BH4252" s="20">
        <v>0</v>
      </c>
      <c r="BI4252" s="20">
        <v>81</v>
      </c>
      <c r="BJ4252" s="20">
        <v>1</v>
      </c>
      <c r="BK4252" s="20">
        <v>347</v>
      </c>
      <c r="BL4252" s="20">
        <v>753</v>
      </c>
      <c r="BM4252" s="20">
        <v>607</v>
      </c>
      <c r="BN4252" s="20">
        <v>89</v>
      </c>
      <c r="BO4252" s="20">
        <v>24</v>
      </c>
      <c r="BP4252" s="20"/>
      <c r="BQ4252" s="20"/>
      <c r="BR4252" s="20"/>
      <c r="BS4252" s="20"/>
      <c r="BT4252" s="20"/>
      <c r="BU4252" s="20"/>
      <c r="BV4252" s="20"/>
    </row>
    <row r="4253" spans="1:74" x14ac:dyDescent="0.25">
      <c r="A4253" s="20" t="s">
        <v>501</v>
      </c>
      <c r="B4253" s="20" t="s">
        <v>509</v>
      </c>
      <c r="C4253" s="20" t="s">
        <v>736</v>
      </c>
      <c r="D4253" s="1">
        <v>44528</v>
      </c>
      <c r="E4253">
        <v>105</v>
      </c>
      <c r="F4253">
        <v>1</v>
      </c>
      <c r="G4253">
        <v>0</v>
      </c>
      <c r="H4253">
        <v>0</v>
      </c>
      <c r="I4253">
        <v>0</v>
      </c>
      <c r="J4253">
        <v>35</v>
      </c>
      <c r="K4253">
        <v>2</v>
      </c>
      <c r="L4253">
        <v>13</v>
      </c>
      <c r="M4253">
        <v>4</v>
      </c>
      <c r="N4253">
        <v>1</v>
      </c>
      <c r="O4253">
        <v>0</v>
      </c>
      <c r="P4253">
        <v>0</v>
      </c>
      <c r="Q4253">
        <v>0</v>
      </c>
      <c r="R4253">
        <v>461</v>
      </c>
      <c r="S4253">
        <v>252</v>
      </c>
      <c r="T4253">
        <v>28</v>
      </c>
      <c r="U4253">
        <v>54</v>
      </c>
      <c r="V4253">
        <v>26</v>
      </c>
      <c r="W4253">
        <v>1114</v>
      </c>
      <c r="X4253">
        <v>224</v>
      </c>
      <c r="Y4253">
        <v>75</v>
      </c>
      <c r="Z4253">
        <v>159</v>
      </c>
      <c r="AA4253">
        <v>58</v>
      </c>
      <c r="AB4253">
        <v>987</v>
      </c>
      <c r="AC4253">
        <v>176</v>
      </c>
      <c r="AD4253">
        <v>82</v>
      </c>
      <c r="AE4253">
        <v>145</v>
      </c>
      <c r="AF4253">
        <v>127</v>
      </c>
      <c r="AG4253">
        <v>155</v>
      </c>
      <c r="AH4253">
        <v>2</v>
      </c>
      <c r="AI4253">
        <v>14</v>
      </c>
      <c r="AJ4253">
        <v>40</v>
      </c>
      <c r="AK4253">
        <v>4</v>
      </c>
      <c r="AL4253">
        <v>32</v>
      </c>
      <c r="AM4253">
        <v>8</v>
      </c>
      <c r="AN4253">
        <v>2</v>
      </c>
      <c r="AO4253">
        <v>1</v>
      </c>
      <c r="AP4253">
        <v>1</v>
      </c>
      <c r="AQ4253">
        <v>0</v>
      </c>
      <c r="AR4253">
        <v>0</v>
      </c>
      <c r="AS4253">
        <v>0</v>
      </c>
      <c r="AT4253">
        <v>0</v>
      </c>
      <c r="AU4253">
        <v>0</v>
      </c>
      <c r="AV4253">
        <v>0</v>
      </c>
      <c r="AW4253">
        <v>0</v>
      </c>
      <c r="AX4253">
        <v>0</v>
      </c>
      <c r="AY4253">
        <v>0</v>
      </c>
      <c r="AZ4253">
        <v>0</v>
      </c>
      <c r="BA4253">
        <v>0</v>
      </c>
      <c r="BB4253">
        <v>0</v>
      </c>
      <c r="BC4253">
        <v>0</v>
      </c>
      <c r="BD4253">
        <v>0</v>
      </c>
      <c r="BE4253">
        <v>0</v>
      </c>
      <c r="BF4253">
        <v>0</v>
      </c>
      <c r="BG4253" s="20">
        <v>1</v>
      </c>
      <c r="BH4253" s="20">
        <v>0</v>
      </c>
      <c r="BI4253" s="20">
        <v>81</v>
      </c>
      <c r="BJ4253" s="20">
        <v>1</v>
      </c>
      <c r="BK4253" s="20">
        <v>345</v>
      </c>
      <c r="BL4253" s="20">
        <v>769</v>
      </c>
      <c r="BM4253" s="20">
        <v>610</v>
      </c>
      <c r="BN4253" s="20">
        <v>90</v>
      </c>
      <c r="BO4253" s="20">
        <v>25</v>
      </c>
      <c r="BP4253" s="20"/>
      <c r="BQ4253" s="20"/>
      <c r="BR4253" s="20"/>
      <c r="BS4253" s="20"/>
      <c r="BT4253" s="20"/>
      <c r="BU4253" s="20"/>
      <c r="BV4253" s="20"/>
    </row>
    <row r="4254" spans="1:74" x14ac:dyDescent="0.25">
      <c r="A4254" s="20" t="s">
        <v>501</v>
      </c>
      <c r="B4254" s="20" t="s">
        <v>509</v>
      </c>
      <c r="C4254" s="20" t="s">
        <v>736</v>
      </c>
      <c r="D4254" s="1">
        <v>44535</v>
      </c>
      <c r="E4254">
        <v>105</v>
      </c>
      <c r="F4254">
        <v>1</v>
      </c>
      <c r="G4254">
        <v>0</v>
      </c>
      <c r="H4254">
        <v>0</v>
      </c>
      <c r="I4254">
        <v>0</v>
      </c>
      <c r="J4254">
        <v>44</v>
      </c>
      <c r="K4254">
        <v>2</v>
      </c>
      <c r="L4254">
        <v>13</v>
      </c>
      <c r="M4254">
        <v>4</v>
      </c>
      <c r="N4254">
        <v>1</v>
      </c>
      <c r="O4254">
        <v>0</v>
      </c>
      <c r="P4254">
        <v>0</v>
      </c>
      <c r="Q4254">
        <v>0</v>
      </c>
      <c r="R4254">
        <v>463</v>
      </c>
      <c r="S4254">
        <v>267</v>
      </c>
      <c r="T4254">
        <v>27</v>
      </c>
      <c r="U4254">
        <v>55</v>
      </c>
      <c r="V4254">
        <v>26</v>
      </c>
      <c r="W4254">
        <v>1119</v>
      </c>
      <c r="X4254">
        <v>275</v>
      </c>
      <c r="Y4254">
        <v>75</v>
      </c>
      <c r="Z4254">
        <v>158</v>
      </c>
      <c r="AA4254">
        <v>57</v>
      </c>
      <c r="AB4254">
        <v>986</v>
      </c>
      <c r="AC4254">
        <v>220</v>
      </c>
      <c r="AD4254">
        <v>84</v>
      </c>
      <c r="AE4254">
        <v>144</v>
      </c>
      <c r="AF4254">
        <v>127</v>
      </c>
      <c r="AG4254">
        <v>157</v>
      </c>
      <c r="AH4254">
        <v>6</v>
      </c>
      <c r="AI4254">
        <v>14</v>
      </c>
      <c r="AJ4254">
        <v>41</v>
      </c>
      <c r="AK4254">
        <v>4</v>
      </c>
      <c r="AL4254">
        <v>31</v>
      </c>
      <c r="AM4254">
        <v>8</v>
      </c>
      <c r="AN4254">
        <v>2</v>
      </c>
      <c r="AO4254">
        <v>1</v>
      </c>
      <c r="AP4254">
        <v>1</v>
      </c>
      <c r="AQ4254">
        <v>0</v>
      </c>
      <c r="AR4254">
        <v>0</v>
      </c>
      <c r="AS4254">
        <v>0</v>
      </c>
      <c r="AT4254">
        <v>0</v>
      </c>
      <c r="AU4254">
        <v>0</v>
      </c>
      <c r="AV4254">
        <v>0</v>
      </c>
      <c r="AW4254">
        <v>0</v>
      </c>
      <c r="AX4254">
        <v>0</v>
      </c>
      <c r="AY4254">
        <v>0</v>
      </c>
      <c r="AZ4254">
        <v>0</v>
      </c>
      <c r="BA4254">
        <v>0</v>
      </c>
      <c r="BB4254">
        <v>0</v>
      </c>
      <c r="BC4254">
        <v>0</v>
      </c>
      <c r="BD4254">
        <v>0</v>
      </c>
      <c r="BE4254">
        <v>0</v>
      </c>
      <c r="BF4254">
        <v>0</v>
      </c>
      <c r="BG4254" s="20">
        <v>1</v>
      </c>
      <c r="BH4254" s="20">
        <v>0</v>
      </c>
      <c r="BI4254" s="20">
        <v>81</v>
      </c>
      <c r="BJ4254" s="20">
        <v>1</v>
      </c>
      <c r="BK4254" s="20">
        <v>347</v>
      </c>
      <c r="BL4254" s="20">
        <v>776</v>
      </c>
      <c r="BM4254" s="20">
        <v>609</v>
      </c>
      <c r="BN4254" s="20">
        <v>91</v>
      </c>
      <c r="BO4254" s="20">
        <v>24</v>
      </c>
      <c r="BP4254" s="20"/>
      <c r="BQ4254" s="20"/>
      <c r="BR4254" s="20"/>
      <c r="BS4254" s="20"/>
      <c r="BT4254" s="20"/>
      <c r="BU4254" s="20"/>
      <c r="BV4254" s="20"/>
    </row>
    <row r="4255" spans="1:74" x14ac:dyDescent="0.25">
      <c r="A4255" s="20" t="s">
        <v>501</v>
      </c>
      <c r="B4255" s="20" t="s">
        <v>509</v>
      </c>
      <c r="C4255" s="20" t="s">
        <v>736</v>
      </c>
      <c r="D4255" s="1">
        <v>44542</v>
      </c>
      <c r="E4255">
        <v>105</v>
      </c>
      <c r="F4255">
        <v>1</v>
      </c>
      <c r="G4255">
        <v>0</v>
      </c>
      <c r="H4255">
        <v>0</v>
      </c>
      <c r="I4255">
        <v>0</v>
      </c>
      <c r="J4255">
        <v>53</v>
      </c>
      <c r="K4255">
        <v>2</v>
      </c>
      <c r="L4255">
        <v>13</v>
      </c>
      <c r="M4255">
        <v>4</v>
      </c>
      <c r="N4255">
        <v>1</v>
      </c>
      <c r="O4255">
        <v>0</v>
      </c>
      <c r="P4255">
        <v>0</v>
      </c>
      <c r="Q4255">
        <v>0</v>
      </c>
      <c r="R4255">
        <v>463</v>
      </c>
      <c r="S4255">
        <v>274</v>
      </c>
      <c r="T4255">
        <v>26</v>
      </c>
      <c r="U4255">
        <v>55</v>
      </c>
      <c r="V4255">
        <v>25</v>
      </c>
      <c r="W4255">
        <v>1120</v>
      </c>
      <c r="X4255">
        <v>344</v>
      </c>
      <c r="Y4255">
        <v>75</v>
      </c>
      <c r="Z4255">
        <v>158</v>
      </c>
      <c r="AA4255">
        <v>57</v>
      </c>
      <c r="AB4255">
        <v>990</v>
      </c>
      <c r="AC4255">
        <v>274</v>
      </c>
      <c r="AD4255">
        <v>84</v>
      </c>
      <c r="AE4255">
        <v>144</v>
      </c>
      <c r="AF4255">
        <v>129</v>
      </c>
      <c r="AG4255">
        <v>157</v>
      </c>
      <c r="AH4255">
        <v>10</v>
      </c>
      <c r="AI4255">
        <v>14</v>
      </c>
      <c r="AJ4255">
        <v>41</v>
      </c>
      <c r="AK4255">
        <v>4</v>
      </c>
      <c r="AL4255">
        <v>31</v>
      </c>
      <c r="AM4255">
        <v>8</v>
      </c>
      <c r="AN4255">
        <v>2</v>
      </c>
      <c r="AO4255">
        <v>1</v>
      </c>
      <c r="AP4255">
        <v>1</v>
      </c>
      <c r="AQ4255">
        <v>0</v>
      </c>
      <c r="AR4255">
        <v>0</v>
      </c>
      <c r="AS4255">
        <v>0</v>
      </c>
      <c r="AT4255">
        <v>0</v>
      </c>
      <c r="AU4255">
        <v>0</v>
      </c>
      <c r="AV4255">
        <v>0</v>
      </c>
      <c r="AW4255">
        <v>0</v>
      </c>
      <c r="AX4255">
        <v>0</v>
      </c>
      <c r="AY4255">
        <v>0</v>
      </c>
      <c r="AZ4255">
        <v>0</v>
      </c>
      <c r="BA4255">
        <v>0</v>
      </c>
      <c r="BB4255">
        <v>0</v>
      </c>
      <c r="BC4255">
        <v>0</v>
      </c>
      <c r="BD4255">
        <v>0</v>
      </c>
      <c r="BE4255">
        <v>0</v>
      </c>
      <c r="BF4255">
        <v>0</v>
      </c>
      <c r="BG4255" s="20">
        <v>1</v>
      </c>
      <c r="BH4255" s="20">
        <v>0</v>
      </c>
      <c r="BI4255" s="20">
        <v>81</v>
      </c>
      <c r="BJ4255" s="20">
        <v>1</v>
      </c>
      <c r="BK4255" s="20">
        <v>348</v>
      </c>
      <c r="BL4255" s="20">
        <v>778</v>
      </c>
      <c r="BM4255" s="20">
        <v>611</v>
      </c>
      <c r="BN4255" s="20">
        <v>92</v>
      </c>
      <c r="BO4255" s="20">
        <v>24</v>
      </c>
      <c r="BP4255" s="20"/>
      <c r="BQ4255" s="20"/>
      <c r="BR4255" s="20"/>
      <c r="BS4255" s="20"/>
      <c r="BT4255" s="20"/>
      <c r="BU4255" s="20"/>
      <c r="BV4255" s="20"/>
    </row>
    <row r="4256" spans="1:74" x14ac:dyDescent="0.25">
      <c r="A4256" s="20" t="s">
        <v>501</v>
      </c>
      <c r="B4256" s="20" t="s">
        <v>509</v>
      </c>
      <c r="C4256" s="20" t="s">
        <v>736</v>
      </c>
      <c r="D4256" s="1">
        <v>44549</v>
      </c>
      <c r="E4256">
        <v>104</v>
      </c>
      <c r="F4256">
        <v>1</v>
      </c>
      <c r="G4256">
        <v>0</v>
      </c>
      <c r="H4256">
        <v>0</v>
      </c>
      <c r="I4256">
        <v>0</v>
      </c>
      <c r="J4256">
        <v>55</v>
      </c>
      <c r="K4256">
        <v>2</v>
      </c>
      <c r="L4256">
        <v>12</v>
      </c>
      <c r="M4256">
        <v>4</v>
      </c>
      <c r="N4256">
        <v>1</v>
      </c>
      <c r="O4256">
        <v>0</v>
      </c>
      <c r="P4256">
        <v>0</v>
      </c>
      <c r="Q4256">
        <v>0</v>
      </c>
      <c r="R4256">
        <v>463</v>
      </c>
      <c r="S4256">
        <v>281</v>
      </c>
      <c r="T4256">
        <v>26</v>
      </c>
      <c r="U4256">
        <v>54</v>
      </c>
      <c r="V4256">
        <v>25</v>
      </c>
      <c r="W4256">
        <v>1109</v>
      </c>
      <c r="X4256">
        <v>393</v>
      </c>
      <c r="Y4256">
        <v>74</v>
      </c>
      <c r="Z4256">
        <v>153</v>
      </c>
      <c r="AA4256">
        <v>57</v>
      </c>
      <c r="AB4256">
        <v>987</v>
      </c>
      <c r="AC4256">
        <v>340</v>
      </c>
      <c r="AD4256">
        <v>84</v>
      </c>
      <c r="AE4256">
        <v>144</v>
      </c>
      <c r="AF4256">
        <v>128</v>
      </c>
      <c r="AG4256">
        <v>158</v>
      </c>
      <c r="AH4256">
        <v>18</v>
      </c>
      <c r="AI4256">
        <v>13</v>
      </c>
      <c r="AJ4256">
        <v>42</v>
      </c>
      <c r="AK4256">
        <v>4</v>
      </c>
      <c r="AL4256">
        <v>30</v>
      </c>
      <c r="AM4256">
        <v>16</v>
      </c>
      <c r="AN4256">
        <v>1</v>
      </c>
      <c r="AO4256">
        <v>1</v>
      </c>
      <c r="AP4256">
        <v>1</v>
      </c>
      <c r="AQ4256">
        <v>0</v>
      </c>
      <c r="AR4256">
        <v>0</v>
      </c>
      <c r="AS4256">
        <v>0</v>
      </c>
      <c r="AT4256">
        <v>0</v>
      </c>
      <c r="AU4256">
        <v>0</v>
      </c>
      <c r="AV4256">
        <v>0</v>
      </c>
      <c r="AW4256">
        <v>0</v>
      </c>
      <c r="AX4256">
        <v>0</v>
      </c>
      <c r="AY4256">
        <v>0</v>
      </c>
      <c r="AZ4256">
        <v>0</v>
      </c>
      <c r="BA4256">
        <v>0</v>
      </c>
      <c r="BB4256">
        <v>0</v>
      </c>
      <c r="BC4256">
        <v>0</v>
      </c>
      <c r="BD4256">
        <v>0</v>
      </c>
      <c r="BE4256">
        <v>0</v>
      </c>
      <c r="BF4256">
        <v>0</v>
      </c>
      <c r="BG4256" s="20">
        <v>1</v>
      </c>
      <c r="BH4256" s="20">
        <v>0</v>
      </c>
      <c r="BI4256" s="20">
        <v>83</v>
      </c>
      <c r="BJ4256" s="20">
        <v>1</v>
      </c>
      <c r="BK4256" s="20">
        <v>349</v>
      </c>
      <c r="BL4256" s="20">
        <v>773</v>
      </c>
      <c r="BM4256" s="20">
        <v>610</v>
      </c>
      <c r="BN4256" s="20">
        <v>93</v>
      </c>
      <c r="BO4256" s="20">
        <v>24</v>
      </c>
      <c r="BP4256" s="20">
        <v>4818</v>
      </c>
      <c r="BQ4256" s="20">
        <v>891</v>
      </c>
      <c r="BR4256" s="20">
        <v>0</v>
      </c>
      <c r="BS4256" s="20">
        <v>380</v>
      </c>
      <c r="BT4256" s="20">
        <v>1344</v>
      </c>
      <c r="BU4256" s="20">
        <v>417</v>
      </c>
      <c r="BV4256" s="20">
        <v>2460</v>
      </c>
    </row>
    <row r="4257" spans="1:74" x14ac:dyDescent="0.25">
      <c r="A4257" s="20" t="s">
        <v>501</v>
      </c>
      <c r="B4257" s="20" t="s">
        <v>509</v>
      </c>
      <c r="C4257" s="20" t="s">
        <v>736</v>
      </c>
      <c r="D4257" s="1">
        <v>44558</v>
      </c>
      <c r="E4257">
        <v>104</v>
      </c>
      <c r="F4257">
        <v>1</v>
      </c>
      <c r="G4257">
        <v>0</v>
      </c>
      <c r="H4257">
        <v>0</v>
      </c>
      <c r="I4257">
        <v>0</v>
      </c>
      <c r="J4257">
        <v>59</v>
      </c>
      <c r="K4257">
        <v>2</v>
      </c>
      <c r="L4257">
        <v>12</v>
      </c>
      <c r="M4257">
        <v>4</v>
      </c>
      <c r="N4257">
        <v>1</v>
      </c>
      <c r="O4257">
        <v>1</v>
      </c>
      <c r="P4257">
        <v>0</v>
      </c>
      <c r="Q4257">
        <v>0</v>
      </c>
      <c r="R4257">
        <v>464</v>
      </c>
      <c r="S4257">
        <v>285</v>
      </c>
      <c r="T4257">
        <v>26</v>
      </c>
      <c r="U4257">
        <v>55</v>
      </c>
      <c r="V4257">
        <v>25</v>
      </c>
      <c r="W4257">
        <v>1113</v>
      </c>
      <c r="X4257">
        <v>442</v>
      </c>
      <c r="Y4257">
        <v>76</v>
      </c>
      <c r="Z4257">
        <v>152</v>
      </c>
      <c r="AA4257">
        <v>57</v>
      </c>
      <c r="AB4257">
        <v>986</v>
      </c>
      <c r="AC4257">
        <v>383</v>
      </c>
      <c r="AD4257">
        <v>83</v>
      </c>
      <c r="AE4257">
        <v>146</v>
      </c>
      <c r="AF4257">
        <v>127</v>
      </c>
      <c r="AG4257">
        <v>159</v>
      </c>
      <c r="AH4257">
        <v>27</v>
      </c>
      <c r="AI4257">
        <v>13</v>
      </c>
      <c r="AJ4257">
        <v>42</v>
      </c>
      <c r="AK4257">
        <v>4</v>
      </c>
      <c r="AL4257">
        <v>30</v>
      </c>
      <c r="AM4257">
        <v>18</v>
      </c>
      <c r="AN4257">
        <v>1</v>
      </c>
      <c r="AO4257">
        <v>1</v>
      </c>
      <c r="AP4257">
        <v>1</v>
      </c>
      <c r="AQ4257">
        <v>0</v>
      </c>
      <c r="AR4257">
        <v>0</v>
      </c>
      <c r="AS4257">
        <v>0</v>
      </c>
      <c r="AT4257">
        <v>0</v>
      </c>
      <c r="AU4257">
        <v>0</v>
      </c>
      <c r="AV4257">
        <v>0</v>
      </c>
      <c r="AW4257">
        <v>0</v>
      </c>
      <c r="AX4257">
        <v>0</v>
      </c>
      <c r="AY4257">
        <v>0</v>
      </c>
      <c r="AZ4257">
        <v>0</v>
      </c>
      <c r="BA4257">
        <v>0</v>
      </c>
      <c r="BB4257">
        <v>0</v>
      </c>
      <c r="BC4257">
        <v>0</v>
      </c>
      <c r="BD4257">
        <v>0</v>
      </c>
      <c r="BE4257">
        <v>0</v>
      </c>
      <c r="BF4257">
        <v>0</v>
      </c>
      <c r="BG4257" s="20">
        <v>1</v>
      </c>
      <c r="BH4257" s="20">
        <v>0</v>
      </c>
      <c r="BI4257" s="20">
        <v>84</v>
      </c>
      <c r="BJ4257" s="20">
        <v>1</v>
      </c>
      <c r="BK4257" s="20">
        <v>349</v>
      </c>
      <c r="BL4257" s="20">
        <v>776</v>
      </c>
      <c r="BM4257" s="20">
        <v>611</v>
      </c>
      <c r="BN4257" s="20">
        <v>94</v>
      </c>
      <c r="BO4257" s="20">
        <v>24</v>
      </c>
      <c r="BP4257" s="20">
        <v>4829</v>
      </c>
      <c r="BQ4257" s="20">
        <v>1163</v>
      </c>
      <c r="BR4257" s="20">
        <v>0</v>
      </c>
      <c r="BS4257" s="20">
        <v>379</v>
      </c>
      <c r="BT4257" s="20">
        <v>1336</v>
      </c>
      <c r="BU4257" s="20">
        <v>415</v>
      </c>
      <c r="BV4257" s="20">
        <v>2494</v>
      </c>
    </row>
    <row r="4258" spans="1:74" x14ac:dyDescent="0.25">
      <c r="A4258" s="20" t="s">
        <v>501</v>
      </c>
      <c r="B4258" s="20" t="s">
        <v>509</v>
      </c>
      <c r="C4258" s="20" t="s">
        <v>736</v>
      </c>
      <c r="D4258" s="1">
        <v>44564</v>
      </c>
      <c r="E4258">
        <v>104</v>
      </c>
      <c r="F4258">
        <v>1</v>
      </c>
      <c r="G4258">
        <v>0</v>
      </c>
      <c r="H4258">
        <v>0</v>
      </c>
      <c r="I4258">
        <v>0</v>
      </c>
      <c r="J4258">
        <v>61</v>
      </c>
      <c r="K4258">
        <v>2</v>
      </c>
      <c r="L4258">
        <v>12</v>
      </c>
      <c r="M4258">
        <v>4</v>
      </c>
      <c r="N4258">
        <v>1</v>
      </c>
      <c r="O4258">
        <v>1</v>
      </c>
      <c r="P4258">
        <v>0</v>
      </c>
      <c r="Q4258">
        <v>0</v>
      </c>
      <c r="R4258">
        <v>464</v>
      </c>
      <c r="S4258">
        <v>287</v>
      </c>
      <c r="T4258">
        <v>26</v>
      </c>
      <c r="U4258">
        <v>55</v>
      </c>
      <c r="V4258">
        <v>25</v>
      </c>
      <c r="W4258">
        <v>1111</v>
      </c>
      <c r="X4258">
        <v>458</v>
      </c>
      <c r="Y4258">
        <v>76</v>
      </c>
      <c r="Z4258">
        <v>151</v>
      </c>
      <c r="AA4258">
        <v>57</v>
      </c>
      <c r="AB4258">
        <v>992</v>
      </c>
      <c r="AC4258">
        <v>401</v>
      </c>
      <c r="AD4258">
        <v>83</v>
      </c>
      <c r="AE4258">
        <v>147</v>
      </c>
      <c r="AF4258">
        <v>128</v>
      </c>
      <c r="AG4258">
        <v>159</v>
      </c>
      <c r="AH4258">
        <v>30</v>
      </c>
      <c r="AI4258">
        <v>13</v>
      </c>
      <c r="AJ4258">
        <v>42</v>
      </c>
      <c r="AK4258">
        <v>4</v>
      </c>
      <c r="AL4258">
        <v>30</v>
      </c>
      <c r="AM4258">
        <v>19</v>
      </c>
      <c r="AN4258">
        <v>1</v>
      </c>
      <c r="AO4258">
        <v>1</v>
      </c>
      <c r="AP4258">
        <v>1</v>
      </c>
      <c r="AQ4258">
        <v>0</v>
      </c>
      <c r="AR4258">
        <v>0</v>
      </c>
      <c r="AS4258">
        <v>0</v>
      </c>
      <c r="AT4258">
        <v>0</v>
      </c>
      <c r="AU4258">
        <v>0</v>
      </c>
      <c r="AV4258">
        <v>0</v>
      </c>
      <c r="AW4258">
        <v>0</v>
      </c>
      <c r="AX4258">
        <v>0</v>
      </c>
      <c r="AY4258">
        <v>0</v>
      </c>
      <c r="AZ4258">
        <v>0</v>
      </c>
      <c r="BA4258">
        <v>0</v>
      </c>
      <c r="BB4258">
        <v>0</v>
      </c>
      <c r="BC4258">
        <v>0</v>
      </c>
      <c r="BD4258">
        <v>0</v>
      </c>
      <c r="BE4258">
        <v>0</v>
      </c>
      <c r="BF4258">
        <v>0</v>
      </c>
      <c r="BG4258" s="20">
        <v>1</v>
      </c>
      <c r="BH4258" s="20">
        <v>0</v>
      </c>
      <c r="BI4258" s="20">
        <v>84</v>
      </c>
      <c r="BJ4258" s="20">
        <v>1</v>
      </c>
      <c r="BK4258" s="20">
        <v>350</v>
      </c>
      <c r="BL4258" s="20">
        <v>776</v>
      </c>
      <c r="BM4258" s="20">
        <v>617</v>
      </c>
      <c r="BN4258" s="20">
        <v>94</v>
      </c>
      <c r="BO4258" s="20">
        <v>24</v>
      </c>
      <c r="BP4258" s="20">
        <v>4830</v>
      </c>
      <c r="BQ4258" s="20">
        <v>1237</v>
      </c>
      <c r="BR4258" s="20">
        <v>0</v>
      </c>
      <c r="BS4258" s="20">
        <v>375</v>
      </c>
      <c r="BT4258" s="20">
        <v>1334</v>
      </c>
      <c r="BU4258" s="20">
        <v>414</v>
      </c>
      <c r="BV4258" s="20">
        <v>2501</v>
      </c>
    </row>
    <row r="4259" spans="1:74" x14ac:dyDescent="0.25">
      <c r="A4259" s="20" t="s">
        <v>501</v>
      </c>
      <c r="B4259" s="20" t="s">
        <v>509</v>
      </c>
      <c r="C4259" s="20" t="s">
        <v>736</v>
      </c>
      <c r="D4259" s="1">
        <v>44570</v>
      </c>
      <c r="E4259">
        <v>104</v>
      </c>
      <c r="F4259">
        <v>1</v>
      </c>
      <c r="G4259">
        <v>0</v>
      </c>
      <c r="H4259">
        <v>0</v>
      </c>
      <c r="I4259">
        <v>0</v>
      </c>
      <c r="J4259">
        <v>63</v>
      </c>
      <c r="K4259">
        <v>2</v>
      </c>
      <c r="L4259">
        <v>12</v>
      </c>
      <c r="M4259">
        <v>4</v>
      </c>
      <c r="N4259">
        <v>1</v>
      </c>
      <c r="O4259">
        <v>1</v>
      </c>
      <c r="P4259">
        <v>0</v>
      </c>
      <c r="Q4259">
        <v>0</v>
      </c>
      <c r="R4259">
        <v>465</v>
      </c>
      <c r="S4259">
        <v>290</v>
      </c>
      <c r="T4259">
        <v>26</v>
      </c>
      <c r="U4259">
        <v>56</v>
      </c>
      <c r="V4259">
        <v>25</v>
      </c>
      <c r="W4259">
        <v>1111</v>
      </c>
      <c r="X4259">
        <v>479</v>
      </c>
      <c r="Y4259">
        <v>76</v>
      </c>
      <c r="Z4259">
        <v>150</v>
      </c>
      <c r="AA4259">
        <v>58</v>
      </c>
      <c r="AB4259">
        <v>994</v>
      </c>
      <c r="AC4259">
        <v>411</v>
      </c>
      <c r="AD4259">
        <v>83</v>
      </c>
      <c r="AE4259">
        <v>145</v>
      </c>
      <c r="AF4259">
        <v>129</v>
      </c>
      <c r="AG4259">
        <v>161</v>
      </c>
      <c r="AH4259">
        <v>35</v>
      </c>
      <c r="AI4259">
        <v>13</v>
      </c>
      <c r="AJ4259">
        <v>43</v>
      </c>
      <c r="AK4259">
        <v>4</v>
      </c>
      <c r="AL4259">
        <v>30</v>
      </c>
      <c r="AM4259">
        <v>19</v>
      </c>
      <c r="AN4259">
        <v>1</v>
      </c>
      <c r="AO4259">
        <v>1</v>
      </c>
      <c r="AP4259">
        <v>1</v>
      </c>
      <c r="AQ4259">
        <v>0</v>
      </c>
      <c r="AR4259">
        <v>0</v>
      </c>
      <c r="AS4259">
        <v>0</v>
      </c>
      <c r="AT4259">
        <v>0</v>
      </c>
      <c r="AU4259">
        <v>0</v>
      </c>
      <c r="AV4259">
        <v>0</v>
      </c>
      <c r="AW4259">
        <v>0</v>
      </c>
      <c r="AX4259">
        <v>0</v>
      </c>
      <c r="AY4259">
        <v>0</v>
      </c>
      <c r="AZ4259">
        <v>0</v>
      </c>
      <c r="BA4259">
        <v>0</v>
      </c>
      <c r="BB4259">
        <v>0</v>
      </c>
      <c r="BC4259">
        <v>0</v>
      </c>
      <c r="BD4259">
        <v>0</v>
      </c>
      <c r="BE4259">
        <v>0</v>
      </c>
      <c r="BF4259">
        <v>0</v>
      </c>
      <c r="BG4259" s="20">
        <v>1</v>
      </c>
      <c r="BH4259" s="20">
        <v>0</v>
      </c>
      <c r="BI4259" s="20">
        <v>84</v>
      </c>
      <c r="BJ4259" s="20">
        <v>1</v>
      </c>
      <c r="BK4259" s="20">
        <v>350</v>
      </c>
      <c r="BL4259" s="20">
        <v>778</v>
      </c>
      <c r="BM4259" s="20">
        <v>618</v>
      </c>
      <c r="BN4259" s="20">
        <v>95</v>
      </c>
      <c r="BO4259" s="20">
        <v>24</v>
      </c>
      <c r="BP4259" s="20">
        <v>4834</v>
      </c>
      <c r="BQ4259" s="20">
        <v>1310</v>
      </c>
      <c r="BR4259" s="20">
        <v>0</v>
      </c>
      <c r="BS4259" s="20">
        <v>375</v>
      </c>
      <c r="BT4259" s="20">
        <v>1327</v>
      </c>
      <c r="BU4259" s="20">
        <v>417</v>
      </c>
      <c r="BV4259" s="20">
        <v>2511</v>
      </c>
    </row>
    <row r="4260" spans="1:74" x14ac:dyDescent="0.25">
      <c r="A4260" s="20" t="s">
        <v>501</v>
      </c>
      <c r="B4260" s="20" t="s">
        <v>509</v>
      </c>
      <c r="C4260" s="20" t="s">
        <v>736</v>
      </c>
      <c r="D4260" s="1">
        <v>44578</v>
      </c>
      <c r="E4260">
        <v>105</v>
      </c>
      <c r="F4260">
        <v>1</v>
      </c>
      <c r="G4260">
        <v>0</v>
      </c>
      <c r="H4260">
        <v>0</v>
      </c>
      <c r="I4260">
        <v>0</v>
      </c>
      <c r="J4260">
        <v>63</v>
      </c>
      <c r="K4260">
        <v>2</v>
      </c>
      <c r="L4260">
        <v>13</v>
      </c>
      <c r="M4260">
        <v>4</v>
      </c>
      <c r="N4260">
        <v>1</v>
      </c>
      <c r="O4260">
        <v>1</v>
      </c>
      <c r="P4260">
        <v>0</v>
      </c>
      <c r="Q4260">
        <v>0</v>
      </c>
      <c r="R4260">
        <v>464</v>
      </c>
      <c r="S4260">
        <v>294</v>
      </c>
      <c r="T4260">
        <v>25</v>
      </c>
      <c r="U4260">
        <v>55</v>
      </c>
      <c r="V4260">
        <v>25</v>
      </c>
      <c r="W4260">
        <v>1111</v>
      </c>
      <c r="X4260">
        <v>492</v>
      </c>
      <c r="Y4260">
        <v>75</v>
      </c>
      <c r="Z4260">
        <v>151</v>
      </c>
      <c r="AA4260">
        <v>58</v>
      </c>
      <c r="AB4260">
        <v>988</v>
      </c>
      <c r="AC4260">
        <v>423</v>
      </c>
      <c r="AD4260">
        <v>83</v>
      </c>
      <c r="AE4260">
        <v>142</v>
      </c>
      <c r="AF4260">
        <v>128</v>
      </c>
      <c r="AG4260">
        <v>160</v>
      </c>
      <c r="AH4260">
        <v>38</v>
      </c>
      <c r="AI4260">
        <v>13</v>
      </c>
      <c r="AJ4260">
        <v>43</v>
      </c>
      <c r="AK4260">
        <v>3</v>
      </c>
      <c r="AL4260">
        <v>30</v>
      </c>
      <c r="AM4260">
        <v>18</v>
      </c>
      <c r="AN4260">
        <v>2</v>
      </c>
      <c r="AO4260">
        <v>1</v>
      </c>
      <c r="AP4260">
        <v>1</v>
      </c>
      <c r="AQ4260">
        <v>0</v>
      </c>
      <c r="AR4260">
        <v>0</v>
      </c>
      <c r="AS4260">
        <v>0</v>
      </c>
      <c r="AT4260">
        <v>0</v>
      </c>
      <c r="AU4260">
        <v>0</v>
      </c>
      <c r="AV4260">
        <v>0</v>
      </c>
      <c r="AW4260">
        <v>0</v>
      </c>
      <c r="AX4260">
        <v>0</v>
      </c>
      <c r="AY4260">
        <v>0</v>
      </c>
      <c r="AZ4260">
        <v>0</v>
      </c>
      <c r="BA4260">
        <v>0</v>
      </c>
      <c r="BB4260">
        <v>0</v>
      </c>
      <c r="BC4260">
        <v>0</v>
      </c>
      <c r="BD4260">
        <v>0</v>
      </c>
      <c r="BE4260">
        <v>0</v>
      </c>
      <c r="BF4260">
        <v>0</v>
      </c>
      <c r="BG4260" s="20">
        <v>1</v>
      </c>
      <c r="BH4260" s="20">
        <v>0</v>
      </c>
      <c r="BI4260" s="20">
        <v>84</v>
      </c>
      <c r="BJ4260" s="20">
        <v>1</v>
      </c>
      <c r="BK4260" s="20">
        <v>351</v>
      </c>
      <c r="BL4260" s="20">
        <v>781</v>
      </c>
      <c r="BM4260" s="20">
        <v>618</v>
      </c>
      <c r="BN4260" s="20">
        <v>96</v>
      </c>
      <c r="BO4260" s="20">
        <v>23</v>
      </c>
      <c r="BP4260" s="20">
        <v>4829</v>
      </c>
      <c r="BQ4260" s="20">
        <v>1393</v>
      </c>
      <c r="BR4260" s="20">
        <v>0</v>
      </c>
      <c r="BS4260" s="20">
        <v>372</v>
      </c>
      <c r="BT4260" s="20">
        <v>1316</v>
      </c>
      <c r="BU4260" s="20">
        <v>417</v>
      </c>
      <c r="BV4260" s="20">
        <v>2518</v>
      </c>
    </row>
    <row r="4261" spans="1:74" x14ac:dyDescent="0.25">
      <c r="A4261" s="20" t="s">
        <v>501</v>
      </c>
      <c r="B4261" s="20" t="s">
        <v>509</v>
      </c>
      <c r="C4261" s="20" t="s">
        <v>736</v>
      </c>
      <c r="D4261" s="1">
        <v>44585</v>
      </c>
      <c r="E4261">
        <v>105</v>
      </c>
      <c r="F4261">
        <v>1</v>
      </c>
      <c r="G4261">
        <v>0</v>
      </c>
      <c r="H4261">
        <v>0</v>
      </c>
      <c r="I4261">
        <v>0</v>
      </c>
      <c r="J4261">
        <v>63</v>
      </c>
      <c r="K4261">
        <v>2</v>
      </c>
      <c r="L4261">
        <v>13</v>
      </c>
      <c r="M4261">
        <v>4</v>
      </c>
      <c r="N4261">
        <v>1</v>
      </c>
      <c r="O4261">
        <v>1</v>
      </c>
      <c r="P4261">
        <v>0</v>
      </c>
      <c r="Q4261">
        <v>0</v>
      </c>
      <c r="R4261">
        <v>464</v>
      </c>
      <c r="S4261">
        <v>295</v>
      </c>
      <c r="T4261">
        <v>25</v>
      </c>
      <c r="U4261">
        <v>55</v>
      </c>
      <c r="V4261">
        <v>25</v>
      </c>
      <c r="W4261">
        <v>1112</v>
      </c>
      <c r="X4261">
        <v>493</v>
      </c>
      <c r="Y4261">
        <v>75</v>
      </c>
      <c r="Z4261">
        <v>151</v>
      </c>
      <c r="AA4261">
        <v>57</v>
      </c>
      <c r="AB4261">
        <v>987</v>
      </c>
      <c r="AC4261">
        <v>430</v>
      </c>
      <c r="AD4261">
        <v>83</v>
      </c>
      <c r="AE4261">
        <v>141</v>
      </c>
      <c r="AF4261">
        <v>128</v>
      </c>
      <c r="AG4261">
        <v>161</v>
      </c>
      <c r="AH4261">
        <v>39</v>
      </c>
      <c r="AI4261">
        <v>12</v>
      </c>
      <c r="AJ4261">
        <v>44</v>
      </c>
      <c r="AK4261">
        <v>3</v>
      </c>
      <c r="AL4261">
        <v>30</v>
      </c>
      <c r="AM4261">
        <v>18</v>
      </c>
      <c r="AN4261">
        <v>2</v>
      </c>
      <c r="AO4261">
        <v>1</v>
      </c>
      <c r="AP4261">
        <v>1</v>
      </c>
      <c r="AQ4261">
        <v>0</v>
      </c>
      <c r="AR4261">
        <v>0</v>
      </c>
      <c r="AS4261">
        <v>0</v>
      </c>
      <c r="AT4261">
        <v>0</v>
      </c>
      <c r="AU4261">
        <v>0</v>
      </c>
      <c r="AV4261">
        <v>0</v>
      </c>
      <c r="AW4261">
        <v>0</v>
      </c>
      <c r="AX4261">
        <v>0</v>
      </c>
      <c r="AY4261">
        <v>0</v>
      </c>
      <c r="AZ4261">
        <v>0</v>
      </c>
      <c r="BA4261">
        <v>0</v>
      </c>
      <c r="BB4261">
        <v>0</v>
      </c>
      <c r="BC4261">
        <v>0</v>
      </c>
      <c r="BD4261">
        <v>0</v>
      </c>
      <c r="BE4261">
        <v>0</v>
      </c>
      <c r="BF4261">
        <v>0</v>
      </c>
      <c r="BG4261" s="20">
        <v>1</v>
      </c>
      <c r="BH4261" s="20">
        <v>0</v>
      </c>
      <c r="BI4261" s="20">
        <v>85</v>
      </c>
      <c r="BJ4261" s="20">
        <v>1</v>
      </c>
      <c r="BK4261" s="20">
        <v>351</v>
      </c>
      <c r="BL4261" s="20">
        <v>781</v>
      </c>
      <c r="BM4261" s="20">
        <v>618</v>
      </c>
      <c r="BN4261" s="20">
        <v>98</v>
      </c>
      <c r="BO4261" s="20">
        <v>23</v>
      </c>
      <c r="BP4261" s="20">
        <v>4834</v>
      </c>
      <c r="BQ4261" s="20">
        <v>1422</v>
      </c>
      <c r="BR4261" s="20">
        <v>0</v>
      </c>
      <c r="BS4261" s="20">
        <v>370</v>
      </c>
      <c r="BT4261" s="20">
        <v>1311</v>
      </c>
      <c r="BU4261" s="20">
        <v>422</v>
      </c>
      <c r="BV4261" s="20">
        <v>2525</v>
      </c>
    </row>
    <row r="4262" spans="1:74" x14ac:dyDescent="0.25">
      <c r="A4262" s="20" t="s">
        <v>501</v>
      </c>
      <c r="B4262" s="20" t="s">
        <v>509</v>
      </c>
      <c r="C4262" s="20" t="s">
        <v>736</v>
      </c>
      <c r="D4262" s="1">
        <v>44593</v>
      </c>
      <c r="E4262">
        <v>105</v>
      </c>
      <c r="F4262">
        <v>1</v>
      </c>
      <c r="G4262">
        <v>0</v>
      </c>
      <c r="H4262">
        <v>0</v>
      </c>
      <c r="I4262">
        <v>0</v>
      </c>
      <c r="J4262">
        <v>63</v>
      </c>
      <c r="K4262">
        <v>2</v>
      </c>
      <c r="L4262">
        <v>13</v>
      </c>
      <c r="M4262">
        <v>4</v>
      </c>
      <c r="N4262">
        <v>1</v>
      </c>
      <c r="O4262">
        <v>1</v>
      </c>
      <c r="P4262">
        <v>0</v>
      </c>
      <c r="Q4262">
        <v>0</v>
      </c>
      <c r="R4262">
        <v>466</v>
      </c>
      <c r="S4262">
        <v>296</v>
      </c>
      <c r="T4262">
        <v>25</v>
      </c>
      <c r="U4262">
        <v>56</v>
      </c>
      <c r="V4262">
        <v>26</v>
      </c>
      <c r="W4262">
        <v>1108</v>
      </c>
      <c r="X4262">
        <v>500</v>
      </c>
      <c r="Y4262">
        <v>74</v>
      </c>
      <c r="Z4262">
        <v>151</v>
      </c>
      <c r="AA4262">
        <v>56</v>
      </c>
      <c r="AB4262">
        <v>987</v>
      </c>
      <c r="AC4262">
        <v>437</v>
      </c>
      <c r="AD4262">
        <v>82</v>
      </c>
      <c r="AE4262">
        <v>140</v>
      </c>
      <c r="AF4262">
        <v>128</v>
      </c>
      <c r="AG4262">
        <v>162</v>
      </c>
      <c r="AH4262">
        <v>43</v>
      </c>
      <c r="AI4262">
        <v>12</v>
      </c>
      <c r="AJ4262">
        <v>43</v>
      </c>
      <c r="AK4262">
        <v>3</v>
      </c>
      <c r="AL4262">
        <v>31</v>
      </c>
      <c r="AM4262">
        <v>18</v>
      </c>
      <c r="AN4262">
        <v>2</v>
      </c>
      <c r="AO4262">
        <v>1</v>
      </c>
      <c r="AP4262">
        <v>1</v>
      </c>
      <c r="AQ4262">
        <v>0</v>
      </c>
      <c r="AR4262">
        <v>0</v>
      </c>
      <c r="AS4262">
        <v>0</v>
      </c>
      <c r="AT4262">
        <v>0</v>
      </c>
      <c r="AU4262">
        <v>0</v>
      </c>
      <c r="AV4262">
        <v>0</v>
      </c>
      <c r="AW4262">
        <v>0</v>
      </c>
      <c r="AX4262">
        <v>0</v>
      </c>
      <c r="AY4262">
        <v>0</v>
      </c>
      <c r="AZ4262">
        <v>0</v>
      </c>
      <c r="BA4262">
        <v>0</v>
      </c>
      <c r="BB4262">
        <v>0</v>
      </c>
      <c r="BC4262">
        <v>0</v>
      </c>
      <c r="BD4262">
        <v>0</v>
      </c>
      <c r="BE4262">
        <v>0</v>
      </c>
      <c r="BF4262">
        <v>0</v>
      </c>
      <c r="BG4262" s="20">
        <v>1</v>
      </c>
      <c r="BH4262" s="20">
        <v>0</v>
      </c>
      <c r="BI4262" s="20">
        <v>86</v>
      </c>
      <c r="BJ4262" s="20">
        <v>1</v>
      </c>
      <c r="BK4262" s="20">
        <v>351</v>
      </c>
      <c r="BL4262" s="20">
        <v>781</v>
      </c>
      <c r="BM4262" s="20">
        <v>619</v>
      </c>
      <c r="BN4262" s="20">
        <v>99</v>
      </c>
      <c r="BO4262" s="20">
        <v>24</v>
      </c>
      <c r="BP4262" s="20">
        <v>4840</v>
      </c>
      <c r="BQ4262" s="20">
        <v>1462</v>
      </c>
      <c r="BR4262" s="20">
        <v>0</v>
      </c>
      <c r="BS4262" s="20">
        <v>364</v>
      </c>
      <c r="BT4262" s="20">
        <v>1298</v>
      </c>
      <c r="BU4262" s="20">
        <v>420</v>
      </c>
      <c r="BV4262" s="20">
        <v>2541</v>
      </c>
    </row>
    <row r="4263" spans="1:74" x14ac:dyDescent="0.25">
      <c r="A4263" s="20" t="s">
        <v>501</v>
      </c>
      <c r="B4263" s="20" t="s">
        <v>509</v>
      </c>
      <c r="C4263" s="20" t="s">
        <v>736</v>
      </c>
      <c r="D4263" s="1">
        <v>44599</v>
      </c>
      <c r="E4263">
        <v>105</v>
      </c>
      <c r="F4263">
        <v>1</v>
      </c>
      <c r="G4263">
        <v>0</v>
      </c>
      <c r="H4263">
        <v>0</v>
      </c>
      <c r="I4263">
        <v>0</v>
      </c>
      <c r="J4263">
        <v>63</v>
      </c>
      <c r="K4263">
        <v>2</v>
      </c>
      <c r="L4263">
        <v>13</v>
      </c>
      <c r="M4263">
        <v>4</v>
      </c>
      <c r="N4263">
        <v>1</v>
      </c>
      <c r="O4263">
        <v>1</v>
      </c>
      <c r="P4263">
        <v>0</v>
      </c>
      <c r="Q4263">
        <v>0</v>
      </c>
      <c r="R4263">
        <v>469</v>
      </c>
      <c r="S4263">
        <v>299</v>
      </c>
      <c r="T4263">
        <v>25</v>
      </c>
      <c r="U4263">
        <v>56</v>
      </c>
      <c r="V4263">
        <v>26</v>
      </c>
      <c r="W4263">
        <v>1108</v>
      </c>
      <c r="X4263">
        <v>500</v>
      </c>
      <c r="Y4263">
        <v>74</v>
      </c>
      <c r="Z4263">
        <v>152</v>
      </c>
      <c r="AA4263">
        <v>56</v>
      </c>
      <c r="AB4263">
        <v>985</v>
      </c>
      <c r="AC4263">
        <v>436</v>
      </c>
      <c r="AD4263">
        <v>82</v>
      </c>
      <c r="AE4263">
        <v>140</v>
      </c>
      <c r="AF4263">
        <v>128</v>
      </c>
      <c r="AG4263">
        <v>162</v>
      </c>
      <c r="AH4263">
        <v>44</v>
      </c>
      <c r="AI4263">
        <v>12</v>
      </c>
      <c r="AJ4263">
        <v>43</v>
      </c>
      <c r="AK4263">
        <v>3</v>
      </c>
      <c r="AL4263">
        <v>31</v>
      </c>
      <c r="AM4263">
        <v>20</v>
      </c>
      <c r="AN4263">
        <v>2</v>
      </c>
      <c r="AO4263">
        <v>1</v>
      </c>
      <c r="AP4263">
        <v>1</v>
      </c>
      <c r="AQ4263">
        <v>0</v>
      </c>
      <c r="AR4263">
        <v>0</v>
      </c>
      <c r="AS4263">
        <v>0</v>
      </c>
      <c r="AT4263">
        <v>0</v>
      </c>
      <c r="AU4263">
        <v>0</v>
      </c>
      <c r="AV4263">
        <v>0</v>
      </c>
      <c r="AW4263">
        <v>0</v>
      </c>
      <c r="AX4263">
        <v>0</v>
      </c>
      <c r="AY4263">
        <v>0</v>
      </c>
      <c r="AZ4263">
        <v>0</v>
      </c>
      <c r="BA4263">
        <v>0</v>
      </c>
      <c r="BB4263">
        <v>0</v>
      </c>
      <c r="BC4263">
        <v>0</v>
      </c>
      <c r="BD4263">
        <v>0</v>
      </c>
      <c r="BE4263">
        <v>0</v>
      </c>
      <c r="BF4263">
        <v>0</v>
      </c>
      <c r="BG4263" s="20">
        <v>1</v>
      </c>
      <c r="BH4263" s="20">
        <v>0</v>
      </c>
      <c r="BI4263" s="20">
        <v>86</v>
      </c>
      <c r="BJ4263" s="20">
        <v>1</v>
      </c>
      <c r="BK4263" s="20">
        <v>354</v>
      </c>
      <c r="BL4263" s="20">
        <v>782</v>
      </c>
      <c r="BM4263" s="20">
        <v>617</v>
      </c>
      <c r="BN4263" s="20">
        <v>100</v>
      </c>
      <c r="BO4263" s="20">
        <v>24</v>
      </c>
      <c r="BP4263" s="20">
        <v>4850</v>
      </c>
      <c r="BQ4263" s="20">
        <v>1475</v>
      </c>
      <c r="BR4263" s="20">
        <v>0</v>
      </c>
      <c r="BS4263" s="20">
        <v>364</v>
      </c>
      <c r="BT4263" s="20">
        <v>1297</v>
      </c>
      <c r="BU4263" s="20">
        <v>422</v>
      </c>
      <c r="BV4263" s="20">
        <v>2554</v>
      </c>
    </row>
    <row r="4264" spans="1:74" x14ac:dyDescent="0.25">
      <c r="A4264" s="20" t="s">
        <v>501</v>
      </c>
      <c r="B4264" s="20" t="s">
        <v>509</v>
      </c>
      <c r="C4264" s="20" t="s">
        <v>736</v>
      </c>
      <c r="D4264" s="1">
        <v>44606</v>
      </c>
      <c r="E4264">
        <v>105</v>
      </c>
      <c r="F4264">
        <v>1</v>
      </c>
      <c r="G4264">
        <v>0</v>
      </c>
      <c r="H4264">
        <v>0</v>
      </c>
      <c r="I4264">
        <v>0</v>
      </c>
      <c r="J4264">
        <v>63</v>
      </c>
      <c r="K4264">
        <v>2</v>
      </c>
      <c r="L4264">
        <v>13</v>
      </c>
      <c r="M4264">
        <v>4</v>
      </c>
      <c r="N4264">
        <v>1</v>
      </c>
      <c r="O4264">
        <v>1</v>
      </c>
      <c r="P4264">
        <v>0</v>
      </c>
      <c r="Q4264">
        <v>0</v>
      </c>
      <c r="R4264">
        <v>469</v>
      </c>
      <c r="S4264">
        <v>299</v>
      </c>
      <c r="T4264">
        <v>25</v>
      </c>
      <c r="U4264">
        <v>56</v>
      </c>
      <c r="V4264">
        <v>26</v>
      </c>
      <c r="W4264">
        <v>1105</v>
      </c>
      <c r="X4264">
        <v>503</v>
      </c>
      <c r="Y4264">
        <v>74</v>
      </c>
      <c r="Z4264">
        <v>150</v>
      </c>
      <c r="AA4264">
        <v>55</v>
      </c>
      <c r="AB4264">
        <v>985</v>
      </c>
      <c r="AC4264">
        <v>441</v>
      </c>
      <c r="AD4264">
        <v>82</v>
      </c>
      <c r="AE4264">
        <v>140</v>
      </c>
      <c r="AF4264">
        <v>128</v>
      </c>
      <c r="AG4264">
        <v>162</v>
      </c>
      <c r="AH4264">
        <v>44</v>
      </c>
      <c r="AI4264">
        <v>12</v>
      </c>
      <c r="AJ4264">
        <v>43</v>
      </c>
      <c r="AK4264">
        <v>3</v>
      </c>
      <c r="AL4264">
        <v>31</v>
      </c>
      <c r="AM4264">
        <v>20</v>
      </c>
      <c r="AN4264">
        <v>2</v>
      </c>
      <c r="AO4264">
        <v>1</v>
      </c>
      <c r="AP4264">
        <v>1</v>
      </c>
      <c r="AQ4264">
        <v>0</v>
      </c>
      <c r="AR4264">
        <v>0</v>
      </c>
      <c r="AS4264">
        <v>0</v>
      </c>
      <c r="AT4264">
        <v>0</v>
      </c>
      <c r="AU4264">
        <v>0</v>
      </c>
      <c r="AV4264">
        <v>0</v>
      </c>
      <c r="AW4264">
        <v>0</v>
      </c>
      <c r="AX4264">
        <v>0</v>
      </c>
      <c r="AY4264">
        <v>0</v>
      </c>
      <c r="AZ4264">
        <v>0</v>
      </c>
      <c r="BA4264">
        <v>0</v>
      </c>
      <c r="BB4264">
        <v>0</v>
      </c>
      <c r="BC4264">
        <v>0</v>
      </c>
      <c r="BD4264">
        <v>0</v>
      </c>
      <c r="BE4264">
        <v>0</v>
      </c>
      <c r="BF4264">
        <v>0</v>
      </c>
      <c r="BG4264" s="20">
        <v>1</v>
      </c>
      <c r="BH4264" s="20">
        <v>0</v>
      </c>
      <c r="BI4264" s="20">
        <v>86</v>
      </c>
      <c r="BJ4264" s="20">
        <v>1</v>
      </c>
      <c r="BK4264" s="20">
        <v>354</v>
      </c>
      <c r="BL4264" s="20">
        <v>785</v>
      </c>
      <c r="BM4264" s="20">
        <v>619</v>
      </c>
      <c r="BN4264" s="20">
        <v>100</v>
      </c>
      <c r="BO4264" s="20">
        <v>24</v>
      </c>
      <c r="BP4264" s="20">
        <v>4859</v>
      </c>
      <c r="BQ4264" s="20">
        <v>1505</v>
      </c>
      <c r="BR4264" s="20">
        <v>0</v>
      </c>
      <c r="BS4264" s="20">
        <v>362</v>
      </c>
      <c r="BT4264" s="20">
        <v>1295</v>
      </c>
      <c r="BU4264" s="20">
        <v>424</v>
      </c>
      <c r="BV4264" s="20">
        <v>2568</v>
      </c>
    </row>
    <row r="4265" spans="1:74" x14ac:dyDescent="0.25">
      <c r="A4265" s="20" t="s">
        <v>501</v>
      </c>
      <c r="B4265" s="20" t="s">
        <v>726</v>
      </c>
      <c r="C4265" s="20" t="s">
        <v>737</v>
      </c>
      <c r="D4265" s="1">
        <v>44493</v>
      </c>
      <c r="E4265">
        <v>69</v>
      </c>
      <c r="F4265">
        <v>4</v>
      </c>
      <c r="G4265">
        <v>1</v>
      </c>
      <c r="H4265">
        <v>0</v>
      </c>
      <c r="I4265">
        <v>0</v>
      </c>
      <c r="J4265">
        <v>12</v>
      </c>
      <c r="K4265">
        <v>4</v>
      </c>
      <c r="L4265">
        <v>16</v>
      </c>
      <c r="M4265">
        <v>2</v>
      </c>
      <c r="N4265">
        <v>4</v>
      </c>
      <c r="O4265">
        <v>0</v>
      </c>
      <c r="P4265">
        <v>1</v>
      </c>
      <c r="Q4265">
        <v>0</v>
      </c>
      <c r="R4265">
        <v>328</v>
      </c>
      <c r="S4265">
        <v>0</v>
      </c>
      <c r="T4265">
        <v>75</v>
      </c>
      <c r="U4265">
        <v>34</v>
      </c>
      <c r="V4265">
        <v>19</v>
      </c>
      <c r="W4265">
        <v>884</v>
      </c>
      <c r="X4265">
        <v>0</v>
      </c>
      <c r="Y4265">
        <v>48</v>
      </c>
      <c r="Z4265">
        <v>217</v>
      </c>
      <c r="AA4265">
        <v>37</v>
      </c>
      <c r="AB4265">
        <v>849</v>
      </c>
      <c r="AC4265">
        <v>16</v>
      </c>
      <c r="AD4265">
        <v>2</v>
      </c>
      <c r="AE4265">
        <v>226</v>
      </c>
      <c r="AF4265">
        <v>119</v>
      </c>
      <c r="AG4265">
        <v>105</v>
      </c>
      <c r="AH4265">
        <v>0</v>
      </c>
      <c r="AI4265">
        <v>0</v>
      </c>
      <c r="AJ4265">
        <v>12</v>
      </c>
      <c r="AK4265">
        <v>28</v>
      </c>
      <c r="AL4265">
        <v>58</v>
      </c>
      <c r="AM4265">
        <v>0</v>
      </c>
      <c r="AN4265">
        <v>5</v>
      </c>
      <c r="AO4265">
        <v>1</v>
      </c>
      <c r="AP4265">
        <v>2</v>
      </c>
      <c r="AQ4265">
        <v>0</v>
      </c>
      <c r="AR4265">
        <v>1</v>
      </c>
      <c r="AS4265">
        <v>0</v>
      </c>
      <c r="AT4265">
        <v>0</v>
      </c>
      <c r="AU4265">
        <v>0</v>
      </c>
      <c r="AV4265">
        <v>0</v>
      </c>
      <c r="AW4265">
        <v>0</v>
      </c>
      <c r="AX4265">
        <v>0</v>
      </c>
      <c r="AY4265">
        <v>0</v>
      </c>
      <c r="AZ4265">
        <v>0</v>
      </c>
      <c r="BA4265">
        <v>0</v>
      </c>
      <c r="BB4265">
        <v>14</v>
      </c>
      <c r="BC4265">
        <v>15</v>
      </c>
      <c r="BD4265">
        <v>0</v>
      </c>
      <c r="BE4265">
        <v>2</v>
      </c>
      <c r="BF4265">
        <v>4</v>
      </c>
      <c r="BG4265" s="20"/>
      <c r="BH4265" s="20"/>
      <c r="BI4265" s="20"/>
      <c r="BJ4265" s="20"/>
      <c r="BK4265" s="20"/>
      <c r="BL4265" s="20"/>
      <c r="BM4265" s="20"/>
      <c r="BN4265" s="20"/>
      <c r="BO4265" s="20"/>
      <c r="BP4265" s="20"/>
      <c r="BQ4265" s="20"/>
      <c r="BR4265" s="20"/>
      <c r="BS4265" s="20"/>
      <c r="BT4265" s="20"/>
      <c r="BU4265" s="20"/>
      <c r="BV4265" s="20"/>
    </row>
    <row r="4266" spans="1:74" x14ac:dyDescent="0.25">
      <c r="A4266" s="20" t="s">
        <v>501</v>
      </c>
      <c r="B4266" s="20" t="s">
        <v>726</v>
      </c>
      <c r="C4266" s="20" t="s">
        <v>737</v>
      </c>
      <c r="D4266" s="1">
        <v>44500</v>
      </c>
      <c r="E4266">
        <v>69</v>
      </c>
      <c r="F4266">
        <v>4</v>
      </c>
      <c r="G4266">
        <v>1</v>
      </c>
      <c r="H4266">
        <v>0</v>
      </c>
      <c r="I4266">
        <v>0</v>
      </c>
      <c r="J4266">
        <v>15</v>
      </c>
      <c r="K4266">
        <v>4</v>
      </c>
      <c r="L4266">
        <v>16</v>
      </c>
      <c r="M4266">
        <v>2</v>
      </c>
      <c r="N4266">
        <v>4</v>
      </c>
      <c r="O4266">
        <v>0</v>
      </c>
      <c r="P4266">
        <v>1</v>
      </c>
      <c r="Q4266">
        <v>0</v>
      </c>
      <c r="R4266">
        <v>317</v>
      </c>
      <c r="S4266">
        <v>0</v>
      </c>
      <c r="T4266">
        <v>107</v>
      </c>
      <c r="U4266">
        <v>32</v>
      </c>
      <c r="V4266">
        <v>20</v>
      </c>
      <c r="W4266">
        <v>877</v>
      </c>
      <c r="X4266">
        <v>0</v>
      </c>
      <c r="Y4266">
        <v>61</v>
      </c>
      <c r="Z4266">
        <v>212</v>
      </c>
      <c r="AA4266">
        <v>36</v>
      </c>
      <c r="AB4266">
        <v>847</v>
      </c>
      <c r="AC4266">
        <v>26</v>
      </c>
      <c r="AD4266">
        <v>2</v>
      </c>
      <c r="AE4266">
        <v>225</v>
      </c>
      <c r="AF4266">
        <v>119</v>
      </c>
      <c r="AG4266">
        <v>105</v>
      </c>
      <c r="AH4266">
        <v>0</v>
      </c>
      <c r="AI4266">
        <v>1</v>
      </c>
      <c r="AJ4266">
        <v>12</v>
      </c>
      <c r="AK4266">
        <v>27</v>
      </c>
      <c r="AL4266">
        <v>74</v>
      </c>
      <c r="AM4266">
        <v>0</v>
      </c>
      <c r="AN4266">
        <v>8</v>
      </c>
      <c r="AO4266">
        <v>4</v>
      </c>
      <c r="AP4266">
        <v>2</v>
      </c>
      <c r="AQ4266">
        <v>0</v>
      </c>
      <c r="AR4266">
        <v>1</v>
      </c>
      <c r="AS4266">
        <v>0</v>
      </c>
      <c r="AT4266">
        <v>0</v>
      </c>
      <c r="AU4266">
        <v>0</v>
      </c>
      <c r="AV4266">
        <v>0</v>
      </c>
      <c r="AW4266">
        <v>0</v>
      </c>
      <c r="AX4266">
        <v>0</v>
      </c>
      <c r="AY4266">
        <v>0</v>
      </c>
      <c r="AZ4266">
        <v>0</v>
      </c>
      <c r="BA4266">
        <v>0</v>
      </c>
      <c r="BB4266">
        <v>14</v>
      </c>
      <c r="BC4266">
        <v>12</v>
      </c>
      <c r="BD4266">
        <v>0</v>
      </c>
      <c r="BE4266">
        <v>2</v>
      </c>
      <c r="BF4266">
        <v>4</v>
      </c>
      <c r="BG4266" s="20"/>
      <c r="BH4266" s="20"/>
      <c r="BI4266" s="20"/>
      <c r="BJ4266" s="20"/>
      <c r="BK4266" s="20"/>
      <c r="BL4266" s="20"/>
      <c r="BM4266" s="20"/>
      <c r="BN4266" s="20"/>
      <c r="BO4266" s="20"/>
      <c r="BP4266" s="20"/>
      <c r="BQ4266" s="20"/>
      <c r="BR4266" s="20"/>
      <c r="BS4266" s="20"/>
      <c r="BT4266" s="20"/>
      <c r="BU4266" s="20"/>
      <c r="BV4266" s="20"/>
    </row>
    <row r="4267" spans="1:74" x14ac:dyDescent="0.25">
      <c r="A4267" s="20" t="s">
        <v>501</v>
      </c>
      <c r="B4267" s="20" t="s">
        <v>726</v>
      </c>
      <c r="C4267" s="20" t="s">
        <v>737</v>
      </c>
      <c r="D4267" s="1">
        <v>44507</v>
      </c>
      <c r="E4267">
        <v>70</v>
      </c>
      <c r="F4267">
        <v>4</v>
      </c>
      <c r="G4267">
        <v>1</v>
      </c>
      <c r="H4267">
        <v>0</v>
      </c>
      <c r="I4267">
        <v>0</v>
      </c>
      <c r="J4267">
        <v>16</v>
      </c>
      <c r="K4267">
        <v>4</v>
      </c>
      <c r="L4267">
        <v>16</v>
      </c>
      <c r="M4267">
        <v>2</v>
      </c>
      <c r="N4267">
        <v>4</v>
      </c>
      <c r="O4267">
        <v>2</v>
      </c>
      <c r="P4267">
        <v>0</v>
      </c>
      <c r="Q4267">
        <v>0</v>
      </c>
      <c r="R4267">
        <v>315</v>
      </c>
      <c r="S4267">
        <v>125</v>
      </c>
      <c r="T4267">
        <v>14</v>
      </c>
      <c r="U4267">
        <v>31</v>
      </c>
      <c r="V4267">
        <v>20</v>
      </c>
      <c r="W4267">
        <v>879</v>
      </c>
      <c r="X4267">
        <v>75</v>
      </c>
      <c r="Y4267">
        <v>12</v>
      </c>
      <c r="Z4267">
        <v>211</v>
      </c>
      <c r="AA4267">
        <v>37</v>
      </c>
      <c r="AB4267">
        <v>846</v>
      </c>
      <c r="AC4267">
        <v>39</v>
      </c>
      <c r="AD4267">
        <v>3</v>
      </c>
      <c r="AE4267">
        <v>224</v>
      </c>
      <c r="AF4267">
        <v>119</v>
      </c>
      <c r="AG4267">
        <v>105</v>
      </c>
      <c r="AH4267">
        <v>3</v>
      </c>
      <c r="AI4267">
        <v>2</v>
      </c>
      <c r="AJ4267">
        <v>12</v>
      </c>
      <c r="AK4267">
        <v>27</v>
      </c>
      <c r="AL4267">
        <v>74</v>
      </c>
      <c r="AM4267">
        <v>9</v>
      </c>
      <c r="AN4267">
        <v>4</v>
      </c>
      <c r="AO4267">
        <v>4</v>
      </c>
      <c r="AP4267">
        <v>2</v>
      </c>
      <c r="AQ4267">
        <v>0</v>
      </c>
      <c r="AR4267">
        <v>1</v>
      </c>
      <c r="AS4267">
        <v>0</v>
      </c>
      <c r="AT4267">
        <v>0</v>
      </c>
      <c r="AU4267">
        <v>0</v>
      </c>
      <c r="AV4267">
        <v>0</v>
      </c>
      <c r="AW4267">
        <v>0</v>
      </c>
      <c r="AX4267">
        <v>0</v>
      </c>
      <c r="AY4267">
        <v>0</v>
      </c>
      <c r="AZ4267">
        <v>0</v>
      </c>
      <c r="BA4267">
        <v>0</v>
      </c>
      <c r="BB4267">
        <v>0</v>
      </c>
      <c r="BC4267">
        <v>0</v>
      </c>
      <c r="BD4267">
        <v>0</v>
      </c>
      <c r="BE4267">
        <v>0</v>
      </c>
      <c r="BF4267">
        <v>0</v>
      </c>
      <c r="BG4267" s="20">
        <v>3</v>
      </c>
      <c r="BH4267" s="20">
        <v>0</v>
      </c>
      <c r="BI4267" s="20">
        <v>43</v>
      </c>
      <c r="BJ4267" s="20">
        <v>4</v>
      </c>
      <c r="BK4267" s="20">
        <v>246</v>
      </c>
      <c r="BL4267" s="20">
        <v>573</v>
      </c>
      <c r="BM4267" s="20">
        <v>477</v>
      </c>
      <c r="BN4267" s="20">
        <v>59</v>
      </c>
      <c r="BO4267" s="20">
        <v>59</v>
      </c>
      <c r="BP4267" s="20"/>
      <c r="BQ4267" s="20"/>
      <c r="BR4267" s="20"/>
      <c r="BS4267" s="20"/>
      <c r="BT4267" s="20"/>
      <c r="BU4267" s="20"/>
      <c r="BV4267" s="20"/>
    </row>
    <row r="4268" spans="1:74" x14ac:dyDescent="0.25">
      <c r="A4268" s="20" t="s">
        <v>501</v>
      </c>
      <c r="B4268" s="20" t="s">
        <v>726</v>
      </c>
      <c r="C4268" s="20" t="s">
        <v>737</v>
      </c>
      <c r="D4268" s="1">
        <v>44514</v>
      </c>
      <c r="E4268">
        <v>70</v>
      </c>
      <c r="F4268">
        <v>4</v>
      </c>
      <c r="G4268">
        <v>1</v>
      </c>
      <c r="H4268">
        <v>0</v>
      </c>
      <c r="I4268">
        <v>0</v>
      </c>
      <c r="J4268">
        <v>19</v>
      </c>
      <c r="K4268">
        <v>4</v>
      </c>
      <c r="L4268">
        <v>16</v>
      </c>
      <c r="M4268">
        <v>2</v>
      </c>
      <c r="N4268">
        <v>4</v>
      </c>
      <c r="O4268">
        <v>2</v>
      </c>
      <c r="P4268">
        <v>0</v>
      </c>
      <c r="Q4268">
        <v>0</v>
      </c>
      <c r="R4268">
        <v>317</v>
      </c>
      <c r="S4268">
        <v>141</v>
      </c>
      <c r="T4268">
        <v>14</v>
      </c>
      <c r="U4268">
        <v>30</v>
      </c>
      <c r="V4268">
        <v>19</v>
      </c>
      <c r="W4268">
        <v>877</v>
      </c>
      <c r="X4268">
        <v>94</v>
      </c>
      <c r="Y4268">
        <v>12</v>
      </c>
      <c r="Z4268">
        <v>209</v>
      </c>
      <c r="AA4268">
        <v>36</v>
      </c>
      <c r="AB4268">
        <v>851</v>
      </c>
      <c r="AC4268">
        <v>53</v>
      </c>
      <c r="AD4268">
        <v>4</v>
      </c>
      <c r="AE4268">
        <v>225</v>
      </c>
      <c r="AF4268">
        <v>122</v>
      </c>
      <c r="AG4268">
        <v>105</v>
      </c>
      <c r="AH4268">
        <v>4</v>
      </c>
      <c r="AI4268">
        <v>2</v>
      </c>
      <c r="AJ4268">
        <v>12</v>
      </c>
      <c r="AK4268">
        <v>26</v>
      </c>
      <c r="AL4268">
        <v>72</v>
      </c>
      <c r="AM4268">
        <v>9</v>
      </c>
      <c r="AN4268">
        <v>4</v>
      </c>
      <c r="AO4268">
        <v>3</v>
      </c>
      <c r="AP4268">
        <v>2</v>
      </c>
      <c r="AQ4268">
        <v>0</v>
      </c>
      <c r="AR4268">
        <v>1</v>
      </c>
      <c r="AS4268">
        <v>0</v>
      </c>
      <c r="AT4268">
        <v>0</v>
      </c>
      <c r="AU4268">
        <v>0</v>
      </c>
      <c r="AV4268">
        <v>0</v>
      </c>
      <c r="AW4268">
        <v>0</v>
      </c>
      <c r="AX4268">
        <v>0</v>
      </c>
      <c r="AY4268">
        <v>0</v>
      </c>
      <c r="AZ4268">
        <v>0</v>
      </c>
      <c r="BA4268">
        <v>0</v>
      </c>
      <c r="BB4268">
        <v>0</v>
      </c>
      <c r="BC4268">
        <v>0</v>
      </c>
      <c r="BD4268">
        <v>0</v>
      </c>
      <c r="BE4268">
        <v>0</v>
      </c>
      <c r="BF4268">
        <v>0</v>
      </c>
      <c r="BG4268" s="20">
        <v>3</v>
      </c>
      <c r="BH4268" s="20">
        <v>0</v>
      </c>
      <c r="BI4268" s="20">
        <v>43</v>
      </c>
      <c r="BJ4268" s="20">
        <v>4</v>
      </c>
      <c r="BK4268" s="20">
        <v>249</v>
      </c>
      <c r="BL4268" s="20">
        <v>571</v>
      </c>
      <c r="BM4268" s="20">
        <v>476</v>
      </c>
      <c r="BN4268" s="20">
        <v>59</v>
      </c>
      <c r="BO4268" s="20">
        <v>59</v>
      </c>
      <c r="BP4268" s="20"/>
      <c r="BQ4268" s="20"/>
      <c r="BR4268" s="20"/>
      <c r="BS4268" s="20"/>
      <c r="BT4268" s="20"/>
      <c r="BU4268" s="20"/>
      <c r="BV4268" s="20"/>
    </row>
    <row r="4269" spans="1:74" x14ac:dyDescent="0.25">
      <c r="A4269" s="20" t="s">
        <v>501</v>
      </c>
      <c r="B4269" s="20" t="s">
        <v>726</v>
      </c>
      <c r="C4269" s="20" t="s">
        <v>737</v>
      </c>
      <c r="D4269" s="1">
        <v>44521</v>
      </c>
      <c r="E4269">
        <v>71</v>
      </c>
      <c r="F4269">
        <v>4</v>
      </c>
      <c r="G4269">
        <v>1</v>
      </c>
      <c r="H4269">
        <v>0</v>
      </c>
      <c r="I4269">
        <v>0</v>
      </c>
      <c r="J4269">
        <v>19</v>
      </c>
      <c r="K4269">
        <v>3</v>
      </c>
      <c r="L4269">
        <v>16</v>
      </c>
      <c r="M4269">
        <v>2</v>
      </c>
      <c r="N4269">
        <v>4</v>
      </c>
      <c r="O4269">
        <v>2</v>
      </c>
      <c r="P4269">
        <v>0</v>
      </c>
      <c r="Q4269">
        <v>0</v>
      </c>
      <c r="R4269">
        <v>317</v>
      </c>
      <c r="S4269">
        <v>150</v>
      </c>
      <c r="T4269">
        <v>14</v>
      </c>
      <c r="U4269">
        <v>30</v>
      </c>
      <c r="V4269">
        <v>18</v>
      </c>
      <c r="W4269">
        <v>881</v>
      </c>
      <c r="X4269">
        <v>118</v>
      </c>
      <c r="Y4269">
        <v>13</v>
      </c>
      <c r="Z4269">
        <v>209</v>
      </c>
      <c r="AA4269">
        <v>37</v>
      </c>
      <c r="AB4269">
        <v>853</v>
      </c>
      <c r="AC4269">
        <v>68</v>
      </c>
      <c r="AD4269">
        <v>4</v>
      </c>
      <c r="AE4269">
        <v>227</v>
      </c>
      <c r="AF4269">
        <v>122</v>
      </c>
      <c r="AG4269">
        <v>105</v>
      </c>
      <c r="AH4269">
        <v>4</v>
      </c>
      <c r="AI4269">
        <v>2</v>
      </c>
      <c r="AJ4269">
        <v>12</v>
      </c>
      <c r="AK4269">
        <v>26</v>
      </c>
      <c r="AL4269">
        <v>72</v>
      </c>
      <c r="AM4269">
        <v>11</v>
      </c>
      <c r="AN4269">
        <v>4</v>
      </c>
      <c r="AO4269">
        <v>3</v>
      </c>
      <c r="AP4269">
        <v>2</v>
      </c>
      <c r="AQ4269">
        <v>0</v>
      </c>
      <c r="AR4269">
        <v>1</v>
      </c>
      <c r="AS4269">
        <v>0</v>
      </c>
      <c r="AT4269">
        <v>0</v>
      </c>
      <c r="AU4269">
        <v>0</v>
      </c>
      <c r="AV4269">
        <v>0</v>
      </c>
      <c r="AW4269">
        <v>0</v>
      </c>
      <c r="AX4269">
        <v>0</v>
      </c>
      <c r="AY4269">
        <v>0</v>
      </c>
      <c r="AZ4269">
        <v>0</v>
      </c>
      <c r="BA4269">
        <v>0</v>
      </c>
      <c r="BB4269">
        <v>0</v>
      </c>
      <c r="BC4269">
        <v>0</v>
      </c>
      <c r="BD4269">
        <v>0</v>
      </c>
      <c r="BE4269">
        <v>0</v>
      </c>
      <c r="BF4269">
        <v>0</v>
      </c>
      <c r="BG4269" s="20">
        <v>3</v>
      </c>
      <c r="BH4269" s="20">
        <v>0</v>
      </c>
      <c r="BI4269" s="20">
        <v>44</v>
      </c>
      <c r="BJ4269" s="20">
        <v>4</v>
      </c>
      <c r="BK4269" s="20">
        <v>250</v>
      </c>
      <c r="BL4269" s="20">
        <v>572</v>
      </c>
      <c r="BM4269" s="20">
        <v>478</v>
      </c>
      <c r="BN4269" s="20">
        <v>61</v>
      </c>
      <c r="BO4269" s="20">
        <v>59</v>
      </c>
      <c r="BP4269" s="20"/>
      <c r="BQ4269" s="20"/>
      <c r="BR4269" s="20"/>
      <c r="BS4269" s="20"/>
      <c r="BT4269" s="20"/>
      <c r="BU4269" s="20"/>
      <c r="BV4269" s="20"/>
    </row>
    <row r="4270" spans="1:74" x14ac:dyDescent="0.25">
      <c r="A4270" s="20" t="s">
        <v>501</v>
      </c>
      <c r="B4270" s="20" t="s">
        <v>726</v>
      </c>
      <c r="C4270" s="20" t="s">
        <v>737</v>
      </c>
      <c r="D4270" s="1">
        <v>44528</v>
      </c>
      <c r="E4270">
        <v>71</v>
      </c>
      <c r="F4270">
        <v>4</v>
      </c>
      <c r="G4270">
        <v>1</v>
      </c>
      <c r="H4270">
        <v>0</v>
      </c>
      <c r="I4270">
        <v>0</v>
      </c>
      <c r="J4270">
        <v>20</v>
      </c>
      <c r="K4270">
        <v>2</v>
      </c>
      <c r="L4270">
        <v>16</v>
      </c>
      <c r="M4270">
        <v>1</v>
      </c>
      <c r="N4270">
        <v>4</v>
      </c>
      <c r="O4270">
        <v>2</v>
      </c>
      <c r="P4270">
        <v>0</v>
      </c>
      <c r="Q4270">
        <v>0</v>
      </c>
      <c r="R4270">
        <v>318</v>
      </c>
      <c r="S4270">
        <v>165</v>
      </c>
      <c r="T4270">
        <v>14</v>
      </c>
      <c r="U4270">
        <v>31</v>
      </c>
      <c r="V4270">
        <v>17</v>
      </c>
      <c r="W4270">
        <v>881</v>
      </c>
      <c r="X4270">
        <v>145</v>
      </c>
      <c r="Y4270">
        <v>12</v>
      </c>
      <c r="Z4270">
        <v>204</v>
      </c>
      <c r="AA4270">
        <v>36</v>
      </c>
      <c r="AB4270">
        <v>849</v>
      </c>
      <c r="AC4270">
        <v>94</v>
      </c>
      <c r="AD4270">
        <v>4</v>
      </c>
      <c r="AE4270">
        <v>231</v>
      </c>
      <c r="AF4270">
        <v>119</v>
      </c>
      <c r="AG4270">
        <v>104</v>
      </c>
      <c r="AH4270">
        <v>5</v>
      </c>
      <c r="AI4270">
        <v>2</v>
      </c>
      <c r="AJ4270">
        <v>12</v>
      </c>
      <c r="AK4270">
        <v>25</v>
      </c>
      <c r="AL4270">
        <v>72</v>
      </c>
      <c r="AM4270">
        <v>15</v>
      </c>
      <c r="AN4270">
        <v>4</v>
      </c>
      <c r="AO4270">
        <v>3</v>
      </c>
      <c r="AP4270">
        <v>2</v>
      </c>
      <c r="AQ4270">
        <v>0</v>
      </c>
      <c r="AR4270">
        <v>1</v>
      </c>
      <c r="AS4270">
        <v>0</v>
      </c>
      <c r="AT4270">
        <v>0</v>
      </c>
      <c r="AU4270">
        <v>0</v>
      </c>
      <c r="AV4270">
        <v>0</v>
      </c>
      <c r="AW4270">
        <v>0</v>
      </c>
      <c r="AX4270">
        <v>0</v>
      </c>
      <c r="AY4270">
        <v>0</v>
      </c>
      <c r="AZ4270">
        <v>0</v>
      </c>
      <c r="BA4270">
        <v>0</v>
      </c>
      <c r="BB4270">
        <v>0</v>
      </c>
      <c r="BC4270">
        <v>0</v>
      </c>
      <c r="BD4270">
        <v>0</v>
      </c>
      <c r="BE4270">
        <v>0</v>
      </c>
      <c r="BF4270">
        <v>0</v>
      </c>
      <c r="BG4270" s="20">
        <v>3</v>
      </c>
      <c r="BH4270" s="20">
        <v>0</v>
      </c>
      <c r="BI4270" s="20">
        <v>44</v>
      </c>
      <c r="BJ4270" s="20">
        <v>4</v>
      </c>
      <c r="BK4270" s="20">
        <v>252</v>
      </c>
      <c r="BL4270" s="20">
        <v>582</v>
      </c>
      <c r="BM4270" s="20">
        <v>476</v>
      </c>
      <c r="BN4270" s="20">
        <v>61</v>
      </c>
      <c r="BO4270" s="20">
        <v>59</v>
      </c>
      <c r="BP4270" s="20"/>
      <c r="BQ4270" s="20"/>
      <c r="BR4270" s="20"/>
      <c r="BS4270" s="20"/>
      <c r="BT4270" s="20"/>
      <c r="BU4270" s="20"/>
      <c r="BV4270" s="20"/>
    </row>
    <row r="4271" spans="1:74" x14ac:dyDescent="0.25">
      <c r="A4271" s="20" t="s">
        <v>501</v>
      </c>
      <c r="B4271" s="20" t="s">
        <v>726</v>
      </c>
      <c r="C4271" s="20" t="s">
        <v>737</v>
      </c>
      <c r="D4271" s="1">
        <v>44535</v>
      </c>
      <c r="E4271">
        <v>70</v>
      </c>
      <c r="F4271">
        <v>4</v>
      </c>
      <c r="G4271">
        <v>2</v>
      </c>
      <c r="H4271">
        <v>0</v>
      </c>
      <c r="I4271">
        <v>0</v>
      </c>
      <c r="J4271">
        <v>25</v>
      </c>
      <c r="K4271">
        <v>2</v>
      </c>
      <c r="L4271">
        <v>15</v>
      </c>
      <c r="M4271">
        <v>1</v>
      </c>
      <c r="N4271">
        <v>4</v>
      </c>
      <c r="O4271">
        <v>2</v>
      </c>
      <c r="P4271">
        <v>0</v>
      </c>
      <c r="Q4271">
        <v>0</v>
      </c>
      <c r="R4271">
        <v>318</v>
      </c>
      <c r="S4271">
        <v>174</v>
      </c>
      <c r="T4271">
        <v>14</v>
      </c>
      <c r="U4271">
        <v>31</v>
      </c>
      <c r="V4271">
        <v>17</v>
      </c>
      <c r="W4271">
        <v>880</v>
      </c>
      <c r="X4271">
        <v>189</v>
      </c>
      <c r="Y4271">
        <v>13</v>
      </c>
      <c r="Z4271">
        <v>200</v>
      </c>
      <c r="AA4271">
        <v>35</v>
      </c>
      <c r="AB4271">
        <v>848</v>
      </c>
      <c r="AC4271">
        <v>127</v>
      </c>
      <c r="AD4271">
        <v>5</v>
      </c>
      <c r="AE4271">
        <v>231</v>
      </c>
      <c r="AF4271">
        <v>118</v>
      </c>
      <c r="AG4271">
        <v>106</v>
      </c>
      <c r="AH4271">
        <v>10</v>
      </c>
      <c r="AI4271">
        <v>2</v>
      </c>
      <c r="AJ4271">
        <v>13</v>
      </c>
      <c r="AK4271">
        <v>25</v>
      </c>
      <c r="AL4271">
        <v>73</v>
      </c>
      <c r="AM4271">
        <v>23</v>
      </c>
      <c r="AN4271">
        <v>4</v>
      </c>
      <c r="AO4271">
        <v>3</v>
      </c>
      <c r="AP4271">
        <v>2</v>
      </c>
      <c r="AQ4271">
        <v>0</v>
      </c>
      <c r="AR4271">
        <v>1</v>
      </c>
      <c r="AS4271">
        <v>0</v>
      </c>
      <c r="AT4271">
        <v>0</v>
      </c>
      <c r="AU4271">
        <v>0</v>
      </c>
      <c r="AV4271">
        <v>0</v>
      </c>
      <c r="AW4271">
        <v>0</v>
      </c>
      <c r="AX4271">
        <v>0</v>
      </c>
      <c r="AY4271">
        <v>0</v>
      </c>
      <c r="AZ4271">
        <v>0</v>
      </c>
      <c r="BA4271">
        <v>0</v>
      </c>
      <c r="BB4271">
        <v>0</v>
      </c>
      <c r="BC4271">
        <v>0</v>
      </c>
      <c r="BD4271">
        <v>0</v>
      </c>
      <c r="BE4271">
        <v>0</v>
      </c>
      <c r="BF4271">
        <v>0</v>
      </c>
      <c r="BG4271" s="20">
        <v>3</v>
      </c>
      <c r="BH4271" s="20">
        <v>0</v>
      </c>
      <c r="BI4271" s="20">
        <v>44</v>
      </c>
      <c r="BJ4271" s="20">
        <v>4</v>
      </c>
      <c r="BK4271" s="20">
        <v>252</v>
      </c>
      <c r="BL4271" s="20">
        <v>584</v>
      </c>
      <c r="BM4271" s="20">
        <v>476</v>
      </c>
      <c r="BN4271" s="20">
        <v>64</v>
      </c>
      <c r="BO4271" s="20">
        <v>60</v>
      </c>
      <c r="BP4271" s="20"/>
      <c r="BQ4271" s="20"/>
      <c r="BR4271" s="20"/>
      <c r="BS4271" s="20"/>
      <c r="BT4271" s="20"/>
      <c r="BU4271" s="20"/>
      <c r="BV4271" s="20"/>
    </row>
    <row r="4272" spans="1:74" x14ac:dyDescent="0.25">
      <c r="A4272" s="20" t="s">
        <v>501</v>
      </c>
      <c r="B4272" s="20" t="s">
        <v>726</v>
      </c>
      <c r="C4272" s="20" t="s">
        <v>737</v>
      </c>
      <c r="D4272" s="1">
        <v>44542</v>
      </c>
      <c r="E4272">
        <v>70</v>
      </c>
      <c r="F4272">
        <v>4</v>
      </c>
      <c r="G4272">
        <v>3</v>
      </c>
      <c r="H4272">
        <v>0</v>
      </c>
      <c r="I4272">
        <v>0</v>
      </c>
      <c r="J4272">
        <v>28</v>
      </c>
      <c r="K4272">
        <v>2</v>
      </c>
      <c r="L4272">
        <v>15</v>
      </c>
      <c r="M4272">
        <v>1</v>
      </c>
      <c r="N4272">
        <v>4</v>
      </c>
      <c r="O4272">
        <v>2</v>
      </c>
      <c r="P4272">
        <v>0</v>
      </c>
      <c r="Q4272">
        <v>0</v>
      </c>
      <c r="R4272">
        <v>316</v>
      </c>
      <c r="S4272">
        <v>181</v>
      </c>
      <c r="T4272">
        <v>14</v>
      </c>
      <c r="U4272">
        <v>30</v>
      </c>
      <c r="V4272">
        <v>17</v>
      </c>
      <c r="W4272">
        <v>877</v>
      </c>
      <c r="X4272">
        <v>233</v>
      </c>
      <c r="Y4272">
        <v>12</v>
      </c>
      <c r="Z4272">
        <v>200</v>
      </c>
      <c r="AA4272">
        <v>32</v>
      </c>
      <c r="AB4272">
        <v>849</v>
      </c>
      <c r="AC4272">
        <v>182</v>
      </c>
      <c r="AD4272">
        <v>5</v>
      </c>
      <c r="AE4272">
        <v>231</v>
      </c>
      <c r="AF4272">
        <v>119</v>
      </c>
      <c r="AG4272">
        <v>106</v>
      </c>
      <c r="AH4272">
        <v>13</v>
      </c>
      <c r="AI4272">
        <v>2</v>
      </c>
      <c r="AJ4272">
        <v>15</v>
      </c>
      <c r="AK4272">
        <v>23</v>
      </c>
      <c r="AL4272">
        <v>72</v>
      </c>
      <c r="AM4272">
        <v>26</v>
      </c>
      <c r="AN4272">
        <v>4</v>
      </c>
      <c r="AO4272">
        <v>3</v>
      </c>
      <c r="AP4272">
        <v>2</v>
      </c>
      <c r="AQ4272">
        <v>0</v>
      </c>
      <c r="AR4272">
        <v>1</v>
      </c>
      <c r="AS4272">
        <v>0</v>
      </c>
      <c r="AT4272">
        <v>0</v>
      </c>
      <c r="AU4272">
        <v>0</v>
      </c>
      <c r="AV4272">
        <v>0</v>
      </c>
      <c r="AW4272">
        <v>0</v>
      </c>
      <c r="AX4272">
        <v>0</v>
      </c>
      <c r="AY4272">
        <v>0</v>
      </c>
      <c r="AZ4272">
        <v>0</v>
      </c>
      <c r="BA4272">
        <v>0</v>
      </c>
      <c r="BB4272">
        <v>0</v>
      </c>
      <c r="BC4272">
        <v>0</v>
      </c>
      <c r="BD4272">
        <v>0</v>
      </c>
      <c r="BE4272">
        <v>0</v>
      </c>
      <c r="BF4272">
        <v>0</v>
      </c>
      <c r="BG4272" s="20">
        <v>3</v>
      </c>
      <c r="BH4272" s="20">
        <v>0</v>
      </c>
      <c r="BI4272" s="20">
        <v>44</v>
      </c>
      <c r="BJ4272" s="20">
        <v>4</v>
      </c>
      <c r="BK4272" s="20">
        <v>251</v>
      </c>
      <c r="BL4272" s="20">
        <v>588</v>
      </c>
      <c r="BM4272" s="20">
        <v>479</v>
      </c>
      <c r="BN4272" s="20">
        <v>64</v>
      </c>
      <c r="BO4272" s="20">
        <v>59</v>
      </c>
      <c r="BP4272" s="20"/>
      <c r="BQ4272" s="20"/>
      <c r="BR4272" s="20"/>
      <c r="BS4272" s="20"/>
      <c r="BT4272" s="20"/>
      <c r="BU4272" s="20"/>
      <c r="BV4272" s="20"/>
    </row>
    <row r="4273" spans="1:74" x14ac:dyDescent="0.25">
      <c r="A4273" s="20" t="s">
        <v>501</v>
      </c>
      <c r="B4273" s="20" t="s">
        <v>726</v>
      </c>
      <c r="C4273" s="20" t="s">
        <v>737</v>
      </c>
      <c r="D4273" s="1">
        <v>44549</v>
      </c>
      <c r="E4273">
        <v>70</v>
      </c>
      <c r="F4273">
        <v>4</v>
      </c>
      <c r="G4273">
        <v>3</v>
      </c>
      <c r="H4273">
        <v>0</v>
      </c>
      <c r="I4273">
        <v>0</v>
      </c>
      <c r="J4273">
        <v>29</v>
      </c>
      <c r="K4273">
        <v>2</v>
      </c>
      <c r="L4273">
        <v>14</v>
      </c>
      <c r="M4273">
        <v>1</v>
      </c>
      <c r="N4273">
        <v>4</v>
      </c>
      <c r="O4273">
        <v>2</v>
      </c>
      <c r="P4273">
        <v>0</v>
      </c>
      <c r="Q4273">
        <v>0</v>
      </c>
      <c r="R4273">
        <v>314</v>
      </c>
      <c r="S4273">
        <v>186</v>
      </c>
      <c r="T4273">
        <v>14</v>
      </c>
      <c r="U4273">
        <v>32</v>
      </c>
      <c r="V4273">
        <v>14</v>
      </c>
      <c r="W4273">
        <v>880</v>
      </c>
      <c r="X4273">
        <v>270</v>
      </c>
      <c r="Y4273">
        <v>12</v>
      </c>
      <c r="Z4273">
        <v>199</v>
      </c>
      <c r="AA4273">
        <v>31</v>
      </c>
      <c r="AB4273">
        <v>847</v>
      </c>
      <c r="AC4273">
        <v>226</v>
      </c>
      <c r="AD4273">
        <v>5</v>
      </c>
      <c r="AE4273">
        <v>228</v>
      </c>
      <c r="AF4273">
        <v>120</v>
      </c>
      <c r="AG4273">
        <v>106</v>
      </c>
      <c r="AH4273">
        <v>16</v>
      </c>
      <c r="AI4273">
        <v>2</v>
      </c>
      <c r="AJ4273">
        <v>16</v>
      </c>
      <c r="AK4273">
        <v>22</v>
      </c>
      <c r="AL4273">
        <v>72</v>
      </c>
      <c r="AM4273">
        <v>40</v>
      </c>
      <c r="AN4273">
        <v>4</v>
      </c>
      <c r="AO4273">
        <v>3</v>
      </c>
      <c r="AP4273">
        <v>2</v>
      </c>
      <c r="AQ4273">
        <v>0</v>
      </c>
      <c r="AR4273">
        <v>1</v>
      </c>
      <c r="AS4273">
        <v>0</v>
      </c>
      <c r="AT4273">
        <v>0</v>
      </c>
      <c r="AU4273">
        <v>0</v>
      </c>
      <c r="AV4273">
        <v>0</v>
      </c>
      <c r="AW4273">
        <v>0</v>
      </c>
      <c r="AX4273">
        <v>0</v>
      </c>
      <c r="AY4273">
        <v>0</v>
      </c>
      <c r="AZ4273">
        <v>0</v>
      </c>
      <c r="BA4273">
        <v>0</v>
      </c>
      <c r="BB4273">
        <v>0</v>
      </c>
      <c r="BC4273">
        <v>0</v>
      </c>
      <c r="BD4273">
        <v>0</v>
      </c>
      <c r="BE4273">
        <v>0</v>
      </c>
      <c r="BF4273">
        <v>0</v>
      </c>
      <c r="BG4273" s="20">
        <v>3</v>
      </c>
      <c r="BH4273" s="20">
        <v>0</v>
      </c>
      <c r="BI4273" s="20">
        <v>44</v>
      </c>
      <c r="BJ4273" s="20">
        <v>4</v>
      </c>
      <c r="BK4273" s="20">
        <v>250</v>
      </c>
      <c r="BL4273" s="20">
        <v>590</v>
      </c>
      <c r="BM4273" s="20">
        <v>477</v>
      </c>
      <c r="BN4273" s="20">
        <v>64</v>
      </c>
      <c r="BO4273" s="20">
        <v>59</v>
      </c>
      <c r="BP4273" s="20">
        <v>3445</v>
      </c>
      <c r="BQ4273" s="20">
        <v>438</v>
      </c>
      <c r="BR4273" s="20">
        <v>0</v>
      </c>
      <c r="BS4273" s="20">
        <v>16</v>
      </c>
      <c r="BT4273" s="20">
        <v>621</v>
      </c>
      <c r="BU4273" s="20">
        <v>1085</v>
      </c>
      <c r="BV4273" s="20">
        <v>1566</v>
      </c>
    </row>
    <row r="4274" spans="1:74" x14ac:dyDescent="0.25">
      <c r="A4274" s="20" t="s">
        <v>501</v>
      </c>
      <c r="B4274" s="20" t="s">
        <v>726</v>
      </c>
      <c r="C4274" s="20" t="s">
        <v>737</v>
      </c>
      <c r="D4274" s="1">
        <v>44558</v>
      </c>
      <c r="E4274">
        <v>71</v>
      </c>
      <c r="F4274">
        <v>4</v>
      </c>
      <c r="G4274">
        <v>3</v>
      </c>
      <c r="H4274">
        <v>0</v>
      </c>
      <c r="I4274">
        <v>0</v>
      </c>
      <c r="J4274">
        <v>33</v>
      </c>
      <c r="K4274">
        <v>2</v>
      </c>
      <c r="L4274">
        <v>14</v>
      </c>
      <c r="M4274">
        <v>1</v>
      </c>
      <c r="N4274">
        <v>4</v>
      </c>
      <c r="O4274">
        <v>2</v>
      </c>
      <c r="P4274">
        <v>0</v>
      </c>
      <c r="Q4274">
        <v>0</v>
      </c>
      <c r="R4274">
        <v>312</v>
      </c>
      <c r="S4274">
        <v>195</v>
      </c>
      <c r="T4274">
        <v>14</v>
      </c>
      <c r="U4274">
        <v>32</v>
      </c>
      <c r="V4274">
        <v>13</v>
      </c>
      <c r="W4274">
        <v>881</v>
      </c>
      <c r="X4274">
        <v>321</v>
      </c>
      <c r="Y4274">
        <v>11</v>
      </c>
      <c r="Z4274">
        <v>199</v>
      </c>
      <c r="AA4274">
        <v>30</v>
      </c>
      <c r="AB4274">
        <v>849</v>
      </c>
      <c r="AC4274">
        <v>261</v>
      </c>
      <c r="AD4274">
        <v>5</v>
      </c>
      <c r="AE4274">
        <v>223</v>
      </c>
      <c r="AF4274">
        <v>121</v>
      </c>
      <c r="AG4274">
        <v>105</v>
      </c>
      <c r="AH4274">
        <v>24</v>
      </c>
      <c r="AI4274">
        <v>2</v>
      </c>
      <c r="AJ4274">
        <v>16</v>
      </c>
      <c r="AK4274">
        <v>22</v>
      </c>
      <c r="AL4274">
        <v>72</v>
      </c>
      <c r="AM4274">
        <v>43</v>
      </c>
      <c r="AN4274">
        <v>4</v>
      </c>
      <c r="AO4274">
        <v>3</v>
      </c>
      <c r="AP4274">
        <v>2</v>
      </c>
      <c r="AQ4274">
        <v>0</v>
      </c>
      <c r="AR4274">
        <v>1</v>
      </c>
      <c r="AS4274">
        <v>0</v>
      </c>
      <c r="AT4274">
        <v>0</v>
      </c>
      <c r="AU4274">
        <v>0</v>
      </c>
      <c r="AV4274">
        <v>0</v>
      </c>
      <c r="AW4274">
        <v>0</v>
      </c>
      <c r="AX4274">
        <v>0</v>
      </c>
      <c r="AY4274">
        <v>0</v>
      </c>
      <c r="AZ4274">
        <v>0</v>
      </c>
      <c r="BA4274">
        <v>0</v>
      </c>
      <c r="BB4274">
        <v>0</v>
      </c>
      <c r="BC4274">
        <v>0</v>
      </c>
      <c r="BD4274">
        <v>0</v>
      </c>
      <c r="BE4274">
        <v>0</v>
      </c>
      <c r="BF4274">
        <v>0</v>
      </c>
      <c r="BG4274" s="20">
        <v>3</v>
      </c>
      <c r="BH4274" s="20">
        <v>0</v>
      </c>
      <c r="BI4274" s="20">
        <v>45</v>
      </c>
      <c r="BJ4274" s="20">
        <v>4</v>
      </c>
      <c r="BK4274" s="20">
        <v>249</v>
      </c>
      <c r="BL4274" s="20">
        <v>592</v>
      </c>
      <c r="BM4274" s="20">
        <v>478</v>
      </c>
      <c r="BN4274" s="20">
        <v>64</v>
      </c>
      <c r="BO4274" s="20">
        <v>59</v>
      </c>
      <c r="BP4274" s="20">
        <v>3447</v>
      </c>
      <c r="BQ4274" s="20">
        <v>605</v>
      </c>
      <c r="BR4274" s="20">
        <v>0</v>
      </c>
      <c r="BS4274" s="20">
        <v>16</v>
      </c>
      <c r="BT4274" s="20">
        <v>613</v>
      </c>
      <c r="BU4274" s="20">
        <v>1081</v>
      </c>
      <c r="BV4274" s="20">
        <v>1585</v>
      </c>
    </row>
    <row r="4275" spans="1:74" x14ac:dyDescent="0.25">
      <c r="A4275" s="20" t="s">
        <v>501</v>
      </c>
      <c r="B4275" s="20" t="s">
        <v>726</v>
      </c>
      <c r="C4275" s="20" t="s">
        <v>737</v>
      </c>
      <c r="D4275" s="1">
        <v>44564</v>
      </c>
      <c r="E4275">
        <v>71</v>
      </c>
      <c r="F4275">
        <v>4</v>
      </c>
      <c r="G4275">
        <v>3</v>
      </c>
      <c r="H4275">
        <v>0</v>
      </c>
      <c r="I4275">
        <v>0</v>
      </c>
      <c r="J4275">
        <v>33</v>
      </c>
      <c r="K4275">
        <v>2</v>
      </c>
      <c r="L4275">
        <v>14</v>
      </c>
      <c r="M4275">
        <v>1</v>
      </c>
      <c r="N4275">
        <v>4</v>
      </c>
      <c r="O4275">
        <v>2</v>
      </c>
      <c r="P4275">
        <v>0</v>
      </c>
      <c r="Q4275">
        <v>0</v>
      </c>
      <c r="R4275">
        <v>311</v>
      </c>
      <c r="S4275">
        <v>196</v>
      </c>
      <c r="T4275">
        <v>14</v>
      </c>
      <c r="U4275">
        <v>32</v>
      </c>
      <c r="V4275">
        <v>13</v>
      </c>
      <c r="W4275">
        <v>884</v>
      </c>
      <c r="X4275">
        <v>339</v>
      </c>
      <c r="Y4275">
        <v>11</v>
      </c>
      <c r="Z4275">
        <v>199</v>
      </c>
      <c r="AA4275">
        <v>31</v>
      </c>
      <c r="AB4275">
        <v>850</v>
      </c>
      <c r="AC4275">
        <v>270</v>
      </c>
      <c r="AD4275">
        <v>5</v>
      </c>
      <c r="AE4275">
        <v>224</v>
      </c>
      <c r="AF4275">
        <v>121</v>
      </c>
      <c r="AG4275">
        <v>105</v>
      </c>
      <c r="AH4275">
        <v>25</v>
      </c>
      <c r="AI4275">
        <v>2</v>
      </c>
      <c r="AJ4275">
        <v>16</v>
      </c>
      <c r="AK4275">
        <v>22</v>
      </c>
      <c r="AL4275">
        <v>72</v>
      </c>
      <c r="AM4275">
        <v>44</v>
      </c>
      <c r="AN4275">
        <v>4</v>
      </c>
      <c r="AO4275">
        <v>3</v>
      </c>
      <c r="AP4275">
        <v>2</v>
      </c>
      <c r="AQ4275">
        <v>0</v>
      </c>
      <c r="AR4275">
        <v>1</v>
      </c>
      <c r="AS4275">
        <v>0</v>
      </c>
      <c r="AT4275">
        <v>0</v>
      </c>
      <c r="AU4275">
        <v>0</v>
      </c>
      <c r="AV4275">
        <v>0</v>
      </c>
      <c r="AW4275">
        <v>0</v>
      </c>
      <c r="AX4275">
        <v>0</v>
      </c>
      <c r="AY4275">
        <v>0</v>
      </c>
      <c r="AZ4275">
        <v>0</v>
      </c>
      <c r="BA4275">
        <v>0</v>
      </c>
      <c r="BB4275">
        <v>0</v>
      </c>
      <c r="BC4275">
        <v>0</v>
      </c>
      <c r="BD4275">
        <v>0</v>
      </c>
      <c r="BE4275">
        <v>0</v>
      </c>
      <c r="BF4275">
        <v>0</v>
      </c>
      <c r="BG4275" s="20">
        <v>3</v>
      </c>
      <c r="BH4275" s="20">
        <v>0</v>
      </c>
      <c r="BI4275" s="20">
        <v>45</v>
      </c>
      <c r="BJ4275" s="20">
        <v>4</v>
      </c>
      <c r="BK4275" s="20">
        <v>248</v>
      </c>
      <c r="BL4275" s="20">
        <v>596</v>
      </c>
      <c r="BM4275" s="20">
        <v>479</v>
      </c>
      <c r="BN4275" s="20">
        <v>64</v>
      </c>
      <c r="BO4275" s="20">
        <v>59</v>
      </c>
      <c r="BP4275" s="20">
        <v>3445</v>
      </c>
      <c r="BQ4275" s="20">
        <v>640</v>
      </c>
      <c r="BR4275" s="20">
        <v>0</v>
      </c>
      <c r="BS4275" s="20">
        <v>16</v>
      </c>
      <c r="BT4275" s="20">
        <v>614</v>
      </c>
      <c r="BU4275" s="20">
        <v>1074</v>
      </c>
      <c r="BV4275" s="20">
        <v>1590</v>
      </c>
    </row>
    <row r="4276" spans="1:74" x14ac:dyDescent="0.25">
      <c r="A4276" s="20" t="s">
        <v>501</v>
      </c>
      <c r="B4276" s="20" t="s">
        <v>726</v>
      </c>
      <c r="C4276" s="20" t="s">
        <v>737</v>
      </c>
      <c r="D4276" s="1">
        <v>44570</v>
      </c>
      <c r="E4276">
        <v>70</v>
      </c>
      <c r="F4276">
        <v>4</v>
      </c>
      <c r="G4276">
        <v>3</v>
      </c>
      <c r="H4276">
        <v>0</v>
      </c>
      <c r="I4276">
        <v>0</v>
      </c>
      <c r="J4276">
        <v>33</v>
      </c>
      <c r="K4276">
        <v>2</v>
      </c>
      <c r="L4276">
        <v>14</v>
      </c>
      <c r="M4276">
        <v>1</v>
      </c>
      <c r="N4276">
        <v>4</v>
      </c>
      <c r="O4276">
        <v>2</v>
      </c>
      <c r="P4276">
        <v>0</v>
      </c>
      <c r="Q4276">
        <v>0</v>
      </c>
      <c r="R4276">
        <v>311</v>
      </c>
      <c r="S4276">
        <v>198</v>
      </c>
      <c r="T4276">
        <v>14</v>
      </c>
      <c r="U4276">
        <v>31</v>
      </c>
      <c r="V4276">
        <v>13</v>
      </c>
      <c r="W4276">
        <v>882</v>
      </c>
      <c r="X4276">
        <v>358</v>
      </c>
      <c r="Y4276">
        <v>11</v>
      </c>
      <c r="Z4276">
        <v>199</v>
      </c>
      <c r="AA4276">
        <v>30</v>
      </c>
      <c r="AB4276">
        <v>852</v>
      </c>
      <c r="AC4276">
        <v>282</v>
      </c>
      <c r="AD4276">
        <v>5</v>
      </c>
      <c r="AE4276">
        <v>224</v>
      </c>
      <c r="AF4276">
        <v>121</v>
      </c>
      <c r="AG4276">
        <v>105</v>
      </c>
      <c r="AH4276">
        <v>29</v>
      </c>
      <c r="AI4276">
        <v>2</v>
      </c>
      <c r="AJ4276">
        <v>16</v>
      </c>
      <c r="AK4276">
        <v>22</v>
      </c>
      <c r="AL4276">
        <v>72</v>
      </c>
      <c r="AM4276">
        <v>44</v>
      </c>
      <c r="AN4276">
        <v>4</v>
      </c>
      <c r="AO4276">
        <v>3</v>
      </c>
      <c r="AP4276">
        <v>2</v>
      </c>
      <c r="AQ4276">
        <v>0</v>
      </c>
      <c r="AR4276">
        <v>1</v>
      </c>
      <c r="AS4276">
        <v>0</v>
      </c>
      <c r="AT4276">
        <v>0</v>
      </c>
      <c r="AU4276">
        <v>0</v>
      </c>
      <c r="AV4276">
        <v>0</v>
      </c>
      <c r="AW4276">
        <v>0</v>
      </c>
      <c r="AX4276">
        <v>0</v>
      </c>
      <c r="AY4276">
        <v>0</v>
      </c>
      <c r="AZ4276">
        <v>0</v>
      </c>
      <c r="BA4276">
        <v>0</v>
      </c>
      <c r="BB4276">
        <v>0</v>
      </c>
      <c r="BC4276">
        <v>0</v>
      </c>
      <c r="BD4276">
        <v>0</v>
      </c>
      <c r="BE4276">
        <v>0</v>
      </c>
      <c r="BF4276">
        <v>0</v>
      </c>
      <c r="BG4276" s="20">
        <v>3</v>
      </c>
      <c r="BH4276" s="20">
        <v>0</v>
      </c>
      <c r="BI4276" s="20">
        <v>44</v>
      </c>
      <c r="BJ4276" s="20">
        <v>4</v>
      </c>
      <c r="BK4276" s="20">
        <v>249</v>
      </c>
      <c r="BL4276" s="20">
        <v>597</v>
      </c>
      <c r="BM4276" s="20">
        <v>480</v>
      </c>
      <c r="BN4276" s="20">
        <v>64</v>
      </c>
      <c r="BO4276" s="20">
        <v>59</v>
      </c>
      <c r="BP4276" s="20">
        <v>3442</v>
      </c>
      <c r="BQ4276" s="20">
        <v>693</v>
      </c>
      <c r="BR4276" s="20">
        <v>0</v>
      </c>
      <c r="BS4276" s="20">
        <v>16</v>
      </c>
      <c r="BT4276" s="20">
        <v>611</v>
      </c>
      <c r="BU4276" s="20">
        <v>1069</v>
      </c>
      <c r="BV4276" s="20">
        <v>1604</v>
      </c>
    </row>
    <row r="4277" spans="1:74" x14ac:dyDescent="0.25">
      <c r="A4277" s="20" t="s">
        <v>501</v>
      </c>
      <c r="B4277" s="20" t="s">
        <v>726</v>
      </c>
      <c r="C4277" s="20" t="s">
        <v>737</v>
      </c>
      <c r="D4277" s="1">
        <v>44578</v>
      </c>
      <c r="E4277">
        <v>70</v>
      </c>
      <c r="F4277">
        <v>4</v>
      </c>
      <c r="G4277">
        <v>3</v>
      </c>
      <c r="H4277">
        <v>0</v>
      </c>
      <c r="I4277">
        <v>0</v>
      </c>
      <c r="J4277">
        <v>33</v>
      </c>
      <c r="K4277">
        <v>2</v>
      </c>
      <c r="L4277">
        <v>14</v>
      </c>
      <c r="M4277">
        <v>1</v>
      </c>
      <c r="N4277">
        <v>4</v>
      </c>
      <c r="O4277">
        <v>2</v>
      </c>
      <c r="P4277">
        <v>0</v>
      </c>
      <c r="Q4277">
        <v>0</v>
      </c>
      <c r="R4277">
        <v>310</v>
      </c>
      <c r="S4277">
        <v>199</v>
      </c>
      <c r="T4277">
        <v>14</v>
      </c>
      <c r="U4277">
        <v>31</v>
      </c>
      <c r="V4277">
        <v>13</v>
      </c>
      <c r="W4277">
        <v>885</v>
      </c>
      <c r="X4277">
        <v>379</v>
      </c>
      <c r="Y4277">
        <v>11</v>
      </c>
      <c r="Z4277">
        <v>196</v>
      </c>
      <c r="AA4277">
        <v>29</v>
      </c>
      <c r="AB4277">
        <v>853</v>
      </c>
      <c r="AC4277">
        <v>292</v>
      </c>
      <c r="AD4277">
        <v>5</v>
      </c>
      <c r="AE4277">
        <v>225</v>
      </c>
      <c r="AF4277">
        <v>120</v>
      </c>
      <c r="AG4277">
        <v>105</v>
      </c>
      <c r="AH4277">
        <v>34</v>
      </c>
      <c r="AI4277">
        <v>2</v>
      </c>
      <c r="AJ4277">
        <v>15</v>
      </c>
      <c r="AK4277">
        <v>22</v>
      </c>
      <c r="AL4277">
        <v>72</v>
      </c>
      <c r="AM4277">
        <v>48</v>
      </c>
      <c r="AN4277">
        <v>4</v>
      </c>
      <c r="AO4277">
        <v>3</v>
      </c>
      <c r="AP4277">
        <v>2</v>
      </c>
      <c r="AQ4277">
        <v>0</v>
      </c>
      <c r="AR4277">
        <v>1</v>
      </c>
      <c r="AS4277">
        <v>0</v>
      </c>
      <c r="AT4277">
        <v>0</v>
      </c>
      <c r="AU4277">
        <v>0</v>
      </c>
      <c r="AV4277">
        <v>0</v>
      </c>
      <c r="AW4277">
        <v>0</v>
      </c>
      <c r="AX4277">
        <v>0</v>
      </c>
      <c r="AY4277">
        <v>0</v>
      </c>
      <c r="AZ4277">
        <v>0</v>
      </c>
      <c r="BA4277">
        <v>0</v>
      </c>
      <c r="BB4277">
        <v>0</v>
      </c>
      <c r="BC4277">
        <v>0</v>
      </c>
      <c r="BD4277">
        <v>0</v>
      </c>
      <c r="BE4277">
        <v>0</v>
      </c>
      <c r="BF4277">
        <v>0</v>
      </c>
      <c r="BG4277" s="20">
        <v>3</v>
      </c>
      <c r="BH4277" s="20">
        <v>0</v>
      </c>
      <c r="BI4277" s="20">
        <v>45</v>
      </c>
      <c r="BJ4277" s="20">
        <v>4</v>
      </c>
      <c r="BK4277" s="20">
        <v>248</v>
      </c>
      <c r="BL4277" s="20">
        <v>602</v>
      </c>
      <c r="BM4277" s="20">
        <v>482</v>
      </c>
      <c r="BN4277" s="20">
        <v>64</v>
      </c>
      <c r="BO4277" s="20">
        <v>60</v>
      </c>
      <c r="BP4277" s="20">
        <v>3450</v>
      </c>
      <c r="BQ4277" s="20">
        <v>744</v>
      </c>
      <c r="BR4277" s="20">
        <v>0</v>
      </c>
      <c r="BS4277" s="20">
        <v>17</v>
      </c>
      <c r="BT4277" s="20">
        <v>606</v>
      </c>
      <c r="BU4277" s="20">
        <v>1066</v>
      </c>
      <c r="BV4277" s="20">
        <v>1617</v>
      </c>
    </row>
    <row r="4278" spans="1:74" x14ac:dyDescent="0.25">
      <c r="A4278" s="20" t="s">
        <v>501</v>
      </c>
      <c r="B4278" s="20" t="s">
        <v>726</v>
      </c>
      <c r="C4278" s="20" t="s">
        <v>737</v>
      </c>
      <c r="D4278" s="1">
        <v>44585</v>
      </c>
      <c r="E4278">
        <v>70</v>
      </c>
      <c r="F4278">
        <v>4</v>
      </c>
      <c r="G4278">
        <v>3</v>
      </c>
      <c r="H4278">
        <v>0</v>
      </c>
      <c r="I4278">
        <v>0</v>
      </c>
      <c r="J4278">
        <v>33</v>
      </c>
      <c r="K4278">
        <v>2</v>
      </c>
      <c r="L4278">
        <v>14</v>
      </c>
      <c r="M4278">
        <v>1</v>
      </c>
      <c r="N4278">
        <v>4</v>
      </c>
      <c r="O4278">
        <v>2</v>
      </c>
      <c r="P4278">
        <v>0</v>
      </c>
      <c r="Q4278">
        <v>0</v>
      </c>
      <c r="R4278">
        <v>311</v>
      </c>
      <c r="S4278">
        <v>201</v>
      </c>
      <c r="T4278">
        <v>14</v>
      </c>
      <c r="U4278">
        <v>31</v>
      </c>
      <c r="V4278">
        <v>13</v>
      </c>
      <c r="W4278">
        <v>889</v>
      </c>
      <c r="X4278">
        <v>387</v>
      </c>
      <c r="Y4278">
        <v>11</v>
      </c>
      <c r="Z4278">
        <v>196</v>
      </c>
      <c r="AA4278">
        <v>30</v>
      </c>
      <c r="AB4278">
        <v>853</v>
      </c>
      <c r="AC4278">
        <v>295</v>
      </c>
      <c r="AD4278">
        <v>5</v>
      </c>
      <c r="AE4278">
        <v>225</v>
      </c>
      <c r="AF4278">
        <v>120</v>
      </c>
      <c r="AG4278">
        <v>105</v>
      </c>
      <c r="AH4278">
        <v>34</v>
      </c>
      <c r="AI4278">
        <v>2</v>
      </c>
      <c r="AJ4278">
        <v>15</v>
      </c>
      <c r="AK4278">
        <v>22</v>
      </c>
      <c r="AL4278">
        <v>72</v>
      </c>
      <c r="AM4278">
        <v>49</v>
      </c>
      <c r="AN4278">
        <v>4</v>
      </c>
      <c r="AO4278">
        <v>3</v>
      </c>
      <c r="AP4278">
        <v>2</v>
      </c>
      <c r="AQ4278">
        <v>0</v>
      </c>
      <c r="AR4278">
        <v>1</v>
      </c>
      <c r="AS4278">
        <v>0</v>
      </c>
      <c r="AT4278">
        <v>0</v>
      </c>
      <c r="AU4278">
        <v>0</v>
      </c>
      <c r="AV4278">
        <v>0</v>
      </c>
      <c r="AW4278">
        <v>0</v>
      </c>
      <c r="AX4278">
        <v>0</v>
      </c>
      <c r="AY4278">
        <v>0</v>
      </c>
      <c r="AZ4278">
        <v>0</v>
      </c>
      <c r="BA4278">
        <v>0</v>
      </c>
      <c r="BB4278">
        <v>0</v>
      </c>
      <c r="BC4278">
        <v>0</v>
      </c>
      <c r="BD4278">
        <v>0</v>
      </c>
      <c r="BE4278">
        <v>0</v>
      </c>
      <c r="BF4278">
        <v>0</v>
      </c>
      <c r="BG4278" s="20">
        <v>3</v>
      </c>
      <c r="BH4278" s="20">
        <v>0</v>
      </c>
      <c r="BI4278" s="20">
        <v>46</v>
      </c>
      <c r="BJ4278" s="20">
        <v>4</v>
      </c>
      <c r="BK4278" s="20">
        <v>249</v>
      </c>
      <c r="BL4278" s="20">
        <v>607</v>
      </c>
      <c r="BM4278" s="20">
        <v>483</v>
      </c>
      <c r="BN4278" s="20">
        <v>65</v>
      </c>
      <c r="BO4278" s="20">
        <v>60</v>
      </c>
      <c r="BP4278" s="20">
        <v>3451</v>
      </c>
      <c r="BQ4278" s="20">
        <v>753</v>
      </c>
      <c r="BR4278" s="20">
        <v>0</v>
      </c>
      <c r="BS4278" s="20">
        <v>17</v>
      </c>
      <c r="BT4278" s="20">
        <v>606</v>
      </c>
      <c r="BU4278" s="20">
        <v>1066</v>
      </c>
      <c r="BV4278" s="20">
        <v>1622</v>
      </c>
    </row>
    <row r="4279" spans="1:74" x14ac:dyDescent="0.25">
      <c r="A4279" s="20" t="s">
        <v>501</v>
      </c>
      <c r="B4279" s="20" t="s">
        <v>726</v>
      </c>
      <c r="C4279" s="20" t="s">
        <v>737</v>
      </c>
      <c r="D4279" s="1">
        <v>44593</v>
      </c>
      <c r="E4279">
        <v>70</v>
      </c>
      <c r="F4279">
        <v>4</v>
      </c>
      <c r="G4279">
        <v>3</v>
      </c>
      <c r="H4279">
        <v>0</v>
      </c>
      <c r="I4279">
        <v>0</v>
      </c>
      <c r="J4279">
        <v>33</v>
      </c>
      <c r="K4279">
        <v>2</v>
      </c>
      <c r="L4279">
        <v>14</v>
      </c>
      <c r="M4279">
        <v>1</v>
      </c>
      <c r="N4279">
        <v>4</v>
      </c>
      <c r="O4279">
        <v>2</v>
      </c>
      <c r="P4279">
        <v>0</v>
      </c>
      <c r="Q4279">
        <v>0</v>
      </c>
      <c r="R4279">
        <v>311</v>
      </c>
      <c r="S4279">
        <v>201</v>
      </c>
      <c r="T4279">
        <v>14</v>
      </c>
      <c r="U4279">
        <v>31</v>
      </c>
      <c r="V4279">
        <v>13</v>
      </c>
      <c r="W4279">
        <v>888</v>
      </c>
      <c r="X4279">
        <v>391</v>
      </c>
      <c r="Y4279">
        <v>10</v>
      </c>
      <c r="Z4279">
        <v>195</v>
      </c>
      <c r="AA4279">
        <v>30</v>
      </c>
      <c r="AB4279">
        <v>852</v>
      </c>
      <c r="AC4279">
        <v>302</v>
      </c>
      <c r="AD4279">
        <v>5</v>
      </c>
      <c r="AE4279">
        <v>224</v>
      </c>
      <c r="AF4279">
        <v>120</v>
      </c>
      <c r="AG4279">
        <v>105</v>
      </c>
      <c r="AH4279">
        <v>35</v>
      </c>
      <c r="AI4279">
        <v>2</v>
      </c>
      <c r="AJ4279">
        <v>14</v>
      </c>
      <c r="AK4279">
        <v>22</v>
      </c>
      <c r="AL4279">
        <v>72</v>
      </c>
      <c r="AM4279">
        <v>49</v>
      </c>
      <c r="AN4279">
        <v>4</v>
      </c>
      <c r="AO4279">
        <v>3</v>
      </c>
      <c r="AP4279">
        <v>2</v>
      </c>
      <c r="AQ4279">
        <v>0</v>
      </c>
      <c r="AR4279">
        <v>1</v>
      </c>
      <c r="AS4279">
        <v>0</v>
      </c>
      <c r="AT4279">
        <v>0</v>
      </c>
      <c r="AU4279">
        <v>0</v>
      </c>
      <c r="AV4279">
        <v>0</v>
      </c>
      <c r="AW4279">
        <v>0</v>
      </c>
      <c r="AX4279">
        <v>0</v>
      </c>
      <c r="AY4279">
        <v>0</v>
      </c>
      <c r="AZ4279">
        <v>0</v>
      </c>
      <c r="BA4279">
        <v>0</v>
      </c>
      <c r="BB4279">
        <v>0</v>
      </c>
      <c r="BC4279">
        <v>0</v>
      </c>
      <c r="BD4279">
        <v>0</v>
      </c>
      <c r="BE4279">
        <v>0</v>
      </c>
      <c r="BF4279">
        <v>0</v>
      </c>
      <c r="BG4279" s="20">
        <v>3</v>
      </c>
      <c r="BH4279" s="20">
        <v>0</v>
      </c>
      <c r="BI4279" s="20">
        <v>47</v>
      </c>
      <c r="BJ4279" s="20">
        <v>4</v>
      </c>
      <c r="BK4279" s="20">
        <v>249</v>
      </c>
      <c r="BL4279" s="20">
        <v>610</v>
      </c>
      <c r="BM4279" s="20">
        <v>483</v>
      </c>
      <c r="BN4279" s="20">
        <v>65</v>
      </c>
      <c r="BO4279" s="20">
        <v>60</v>
      </c>
      <c r="BP4279" s="20">
        <v>3449</v>
      </c>
      <c r="BQ4279" s="20">
        <v>778</v>
      </c>
      <c r="BR4279" s="20">
        <v>0</v>
      </c>
      <c r="BS4279" s="20">
        <v>17</v>
      </c>
      <c r="BT4279" s="20">
        <v>605</v>
      </c>
      <c r="BU4279" s="20">
        <v>1052</v>
      </c>
      <c r="BV4279" s="20">
        <v>1629</v>
      </c>
    </row>
    <row r="4280" spans="1:74" x14ac:dyDescent="0.25">
      <c r="A4280" s="20" t="s">
        <v>501</v>
      </c>
      <c r="B4280" s="20" t="s">
        <v>726</v>
      </c>
      <c r="C4280" s="20" t="s">
        <v>737</v>
      </c>
      <c r="D4280" s="1">
        <v>44599</v>
      </c>
      <c r="E4280">
        <v>70</v>
      </c>
      <c r="F4280">
        <v>4</v>
      </c>
      <c r="G4280">
        <v>3</v>
      </c>
      <c r="H4280">
        <v>0</v>
      </c>
      <c r="I4280">
        <v>0</v>
      </c>
      <c r="J4280">
        <v>33</v>
      </c>
      <c r="K4280">
        <v>2</v>
      </c>
      <c r="L4280">
        <v>14</v>
      </c>
      <c r="M4280">
        <v>1</v>
      </c>
      <c r="N4280">
        <v>4</v>
      </c>
      <c r="O4280">
        <v>2</v>
      </c>
      <c r="P4280">
        <v>0</v>
      </c>
      <c r="Q4280">
        <v>0</v>
      </c>
      <c r="R4280">
        <v>312</v>
      </c>
      <c r="S4280">
        <v>202</v>
      </c>
      <c r="T4280">
        <v>14</v>
      </c>
      <c r="U4280">
        <v>32</v>
      </c>
      <c r="V4280">
        <v>13</v>
      </c>
      <c r="W4280">
        <v>887</v>
      </c>
      <c r="X4280">
        <v>392</v>
      </c>
      <c r="Y4280">
        <v>10</v>
      </c>
      <c r="Z4280">
        <v>193</v>
      </c>
      <c r="AA4280">
        <v>30</v>
      </c>
      <c r="AB4280">
        <v>853</v>
      </c>
      <c r="AC4280">
        <v>305</v>
      </c>
      <c r="AD4280">
        <v>5</v>
      </c>
      <c r="AE4280">
        <v>223</v>
      </c>
      <c r="AF4280">
        <v>121</v>
      </c>
      <c r="AG4280">
        <v>104</v>
      </c>
      <c r="AH4280">
        <v>35</v>
      </c>
      <c r="AI4280">
        <v>2</v>
      </c>
      <c r="AJ4280">
        <v>14</v>
      </c>
      <c r="AK4280">
        <v>21</v>
      </c>
      <c r="AL4280">
        <v>72</v>
      </c>
      <c r="AM4280">
        <v>50</v>
      </c>
      <c r="AN4280">
        <v>4</v>
      </c>
      <c r="AO4280">
        <v>3</v>
      </c>
      <c r="AP4280">
        <v>2</v>
      </c>
      <c r="AQ4280">
        <v>0</v>
      </c>
      <c r="AR4280">
        <v>1</v>
      </c>
      <c r="AS4280">
        <v>0</v>
      </c>
      <c r="AT4280">
        <v>0</v>
      </c>
      <c r="AU4280">
        <v>0</v>
      </c>
      <c r="AV4280">
        <v>0</v>
      </c>
      <c r="AW4280">
        <v>0</v>
      </c>
      <c r="AX4280">
        <v>0</v>
      </c>
      <c r="AY4280">
        <v>0</v>
      </c>
      <c r="AZ4280">
        <v>0</v>
      </c>
      <c r="BA4280">
        <v>0</v>
      </c>
      <c r="BB4280">
        <v>0</v>
      </c>
      <c r="BC4280">
        <v>0</v>
      </c>
      <c r="BD4280">
        <v>0</v>
      </c>
      <c r="BE4280">
        <v>0</v>
      </c>
      <c r="BF4280">
        <v>0</v>
      </c>
      <c r="BG4280" s="20">
        <v>3</v>
      </c>
      <c r="BH4280" s="20">
        <v>0</v>
      </c>
      <c r="BI4280" s="20">
        <v>47</v>
      </c>
      <c r="BJ4280" s="20">
        <v>4</v>
      </c>
      <c r="BK4280" s="20">
        <v>249</v>
      </c>
      <c r="BL4280" s="20">
        <v>612</v>
      </c>
      <c r="BM4280" s="20">
        <v>483</v>
      </c>
      <c r="BN4280" s="20">
        <v>65</v>
      </c>
      <c r="BO4280" s="20">
        <v>60</v>
      </c>
      <c r="BP4280" s="20">
        <v>3446</v>
      </c>
      <c r="BQ4280" s="20">
        <v>787</v>
      </c>
      <c r="BR4280" s="20">
        <v>0</v>
      </c>
      <c r="BS4280" s="20">
        <v>17</v>
      </c>
      <c r="BT4280" s="20">
        <v>600</v>
      </c>
      <c r="BU4280" s="20">
        <v>1051</v>
      </c>
      <c r="BV4280" s="20">
        <v>1633</v>
      </c>
    </row>
    <row r="4281" spans="1:74" x14ac:dyDescent="0.25">
      <c r="A4281" s="20" t="s">
        <v>501</v>
      </c>
      <c r="B4281" s="20" t="s">
        <v>726</v>
      </c>
      <c r="C4281" s="20" t="s">
        <v>737</v>
      </c>
      <c r="D4281" s="1">
        <v>44606</v>
      </c>
      <c r="E4281">
        <v>70</v>
      </c>
      <c r="F4281">
        <v>4</v>
      </c>
      <c r="G4281">
        <v>3</v>
      </c>
      <c r="H4281">
        <v>0</v>
      </c>
      <c r="I4281">
        <v>0</v>
      </c>
      <c r="J4281">
        <v>34</v>
      </c>
      <c r="K4281">
        <v>2</v>
      </c>
      <c r="L4281">
        <v>14</v>
      </c>
      <c r="M4281">
        <v>1</v>
      </c>
      <c r="N4281">
        <v>4</v>
      </c>
      <c r="O4281">
        <v>3</v>
      </c>
      <c r="P4281">
        <v>0</v>
      </c>
      <c r="Q4281">
        <v>0</v>
      </c>
      <c r="R4281">
        <v>311</v>
      </c>
      <c r="S4281">
        <v>202</v>
      </c>
      <c r="T4281">
        <v>14</v>
      </c>
      <c r="U4281">
        <v>32</v>
      </c>
      <c r="V4281">
        <v>13</v>
      </c>
      <c r="W4281">
        <v>888</v>
      </c>
      <c r="X4281">
        <v>400</v>
      </c>
      <c r="Y4281">
        <v>10</v>
      </c>
      <c r="Z4281">
        <v>191</v>
      </c>
      <c r="AA4281">
        <v>30</v>
      </c>
      <c r="AB4281">
        <v>854</v>
      </c>
      <c r="AC4281">
        <v>307</v>
      </c>
      <c r="AD4281">
        <v>5</v>
      </c>
      <c r="AE4281">
        <v>224</v>
      </c>
      <c r="AF4281">
        <v>121</v>
      </c>
      <c r="AG4281">
        <v>105</v>
      </c>
      <c r="AH4281">
        <v>36</v>
      </c>
      <c r="AI4281">
        <v>2</v>
      </c>
      <c r="AJ4281">
        <v>15</v>
      </c>
      <c r="AK4281">
        <v>21</v>
      </c>
      <c r="AL4281">
        <v>71</v>
      </c>
      <c r="AM4281">
        <v>50</v>
      </c>
      <c r="AN4281">
        <v>4</v>
      </c>
      <c r="AO4281">
        <v>3</v>
      </c>
      <c r="AP4281">
        <v>2</v>
      </c>
      <c r="AQ4281">
        <v>0</v>
      </c>
      <c r="AR4281">
        <v>1</v>
      </c>
      <c r="AS4281">
        <v>0</v>
      </c>
      <c r="AT4281">
        <v>0</v>
      </c>
      <c r="AU4281">
        <v>0</v>
      </c>
      <c r="AV4281">
        <v>0</v>
      </c>
      <c r="AW4281">
        <v>0</v>
      </c>
      <c r="AX4281">
        <v>0</v>
      </c>
      <c r="AY4281">
        <v>0</v>
      </c>
      <c r="AZ4281">
        <v>0</v>
      </c>
      <c r="BA4281">
        <v>0</v>
      </c>
      <c r="BB4281">
        <v>0</v>
      </c>
      <c r="BC4281">
        <v>0</v>
      </c>
      <c r="BD4281">
        <v>0</v>
      </c>
      <c r="BE4281">
        <v>0</v>
      </c>
      <c r="BF4281">
        <v>0</v>
      </c>
      <c r="BG4281" s="20">
        <v>3</v>
      </c>
      <c r="BH4281" s="20">
        <v>0</v>
      </c>
      <c r="BI4281" s="20">
        <v>47</v>
      </c>
      <c r="BJ4281" s="20">
        <v>4</v>
      </c>
      <c r="BK4281" s="20">
        <v>248</v>
      </c>
      <c r="BL4281" s="20">
        <v>617</v>
      </c>
      <c r="BM4281" s="20">
        <v>483</v>
      </c>
      <c r="BN4281" s="20">
        <v>66</v>
      </c>
      <c r="BO4281" s="20">
        <v>59</v>
      </c>
      <c r="BP4281" s="20">
        <v>3440</v>
      </c>
      <c r="BQ4281" s="20">
        <v>796</v>
      </c>
      <c r="BR4281" s="20">
        <v>0</v>
      </c>
      <c r="BS4281" s="20">
        <v>17</v>
      </c>
      <c r="BT4281" s="20">
        <v>598</v>
      </c>
      <c r="BU4281" s="20">
        <v>1048</v>
      </c>
      <c r="BV4281" s="20">
        <v>1634</v>
      </c>
    </row>
    <row r="4282" spans="1:74" x14ac:dyDescent="0.25">
      <c r="A4282" s="20" t="s">
        <v>501</v>
      </c>
      <c r="B4282" s="20" t="s">
        <v>502</v>
      </c>
      <c r="C4282" s="20" t="s">
        <v>738</v>
      </c>
      <c r="D4282" s="1">
        <v>44493</v>
      </c>
      <c r="E4282">
        <v>100</v>
      </c>
      <c r="F4282">
        <v>9</v>
      </c>
      <c r="G4282">
        <v>5</v>
      </c>
      <c r="H4282">
        <v>5</v>
      </c>
      <c r="I4282">
        <v>4</v>
      </c>
      <c r="J4282">
        <v>41</v>
      </c>
      <c r="K4282">
        <v>9</v>
      </c>
      <c r="L4282">
        <v>1</v>
      </c>
      <c r="M4282">
        <v>4</v>
      </c>
      <c r="N4282">
        <v>72</v>
      </c>
      <c r="O4282">
        <v>0</v>
      </c>
      <c r="P4282">
        <v>55</v>
      </c>
      <c r="Q4282">
        <v>0</v>
      </c>
      <c r="R4282">
        <v>581</v>
      </c>
      <c r="S4282">
        <v>0</v>
      </c>
      <c r="T4282">
        <v>382</v>
      </c>
      <c r="U4282">
        <v>0</v>
      </c>
      <c r="V4282">
        <v>4</v>
      </c>
      <c r="W4282">
        <v>934</v>
      </c>
      <c r="X4282">
        <v>0</v>
      </c>
      <c r="Y4282">
        <v>60</v>
      </c>
      <c r="Z4282">
        <v>12</v>
      </c>
      <c r="AA4282">
        <v>96</v>
      </c>
      <c r="AB4282">
        <v>911</v>
      </c>
      <c r="AC4282">
        <v>78</v>
      </c>
      <c r="AD4282">
        <v>47</v>
      </c>
      <c r="AE4282">
        <v>14</v>
      </c>
      <c r="AF4282">
        <v>73</v>
      </c>
      <c r="AG4282">
        <v>172</v>
      </c>
      <c r="AH4282">
        <v>0</v>
      </c>
      <c r="AI4282">
        <v>7</v>
      </c>
      <c r="AJ4282">
        <v>1</v>
      </c>
      <c r="AK4282">
        <v>21</v>
      </c>
      <c r="AL4282">
        <v>89</v>
      </c>
      <c r="AM4282">
        <v>0</v>
      </c>
      <c r="AN4282">
        <v>21</v>
      </c>
      <c r="AO4282">
        <v>0</v>
      </c>
      <c r="AP4282">
        <v>1</v>
      </c>
      <c r="AQ4282">
        <v>0</v>
      </c>
      <c r="AR4282">
        <v>0</v>
      </c>
      <c r="AS4282">
        <v>0</v>
      </c>
      <c r="AT4282">
        <v>0</v>
      </c>
      <c r="AU4282">
        <v>0</v>
      </c>
      <c r="AV4282">
        <v>0</v>
      </c>
      <c r="AW4282">
        <v>0</v>
      </c>
      <c r="AX4282">
        <v>0</v>
      </c>
      <c r="AY4282">
        <v>0</v>
      </c>
      <c r="AZ4282">
        <v>0</v>
      </c>
      <c r="BA4282">
        <v>0</v>
      </c>
      <c r="BB4282">
        <v>25</v>
      </c>
      <c r="BC4282">
        <v>67</v>
      </c>
      <c r="BD4282">
        <v>0</v>
      </c>
      <c r="BE4282">
        <v>4</v>
      </c>
      <c r="BF4282">
        <v>4</v>
      </c>
      <c r="BG4282" s="20"/>
      <c r="BH4282" s="20"/>
      <c r="BI4282" s="20"/>
      <c r="BJ4282" s="20"/>
      <c r="BK4282" s="20"/>
      <c r="BL4282" s="20"/>
      <c r="BM4282" s="20"/>
      <c r="BN4282" s="20"/>
      <c r="BO4282" s="20"/>
      <c r="BP4282" s="20"/>
      <c r="BQ4282" s="20"/>
      <c r="BR4282" s="20"/>
      <c r="BS4282" s="20"/>
      <c r="BT4282" s="20"/>
      <c r="BU4282" s="20"/>
      <c r="BV4282" s="20"/>
    </row>
    <row r="4283" spans="1:74" x14ac:dyDescent="0.25">
      <c r="A4283" s="20" t="s">
        <v>501</v>
      </c>
      <c r="B4283" s="20" t="s">
        <v>502</v>
      </c>
      <c r="C4283" s="20" t="s">
        <v>738</v>
      </c>
      <c r="D4283" s="1">
        <v>44500</v>
      </c>
      <c r="E4283">
        <v>100</v>
      </c>
      <c r="F4283">
        <v>9</v>
      </c>
      <c r="G4283">
        <v>7</v>
      </c>
      <c r="H4283">
        <v>5</v>
      </c>
      <c r="I4283">
        <v>4</v>
      </c>
      <c r="J4283">
        <v>49</v>
      </c>
      <c r="K4283">
        <v>9</v>
      </c>
      <c r="L4283">
        <v>1</v>
      </c>
      <c r="M4283">
        <v>4</v>
      </c>
      <c r="N4283">
        <v>73</v>
      </c>
      <c r="O4283">
        <v>0</v>
      </c>
      <c r="P4283">
        <v>56</v>
      </c>
      <c r="Q4283">
        <v>0</v>
      </c>
      <c r="R4283">
        <v>583</v>
      </c>
      <c r="S4283">
        <v>0</v>
      </c>
      <c r="T4283">
        <v>422</v>
      </c>
      <c r="U4283">
        <v>0</v>
      </c>
      <c r="V4283">
        <v>3</v>
      </c>
      <c r="W4283">
        <v>927</v>
      </c>
      <c r="X4283">
        <v>0</v>
      </c>
      <c r="Y4283">
        <v>91</v>
      </c>
      <c r="Z4283">
        <v>11</v>
      </c>
      <c r="AA4283">
        <v>93</v>
      </c>
      <c r="AB4283">
        <v>917</v>
      </c>
      <c r="AC4283">
        <v>112</v>
      </c>
      <c r="AD4283">
        <v>47</v>
      </c>
      <c r="AE4283">
        <v>15</v>
      </c>
      <c r="AF4283">
        <v>72</v>
      </c>
      <c r="AG4283">
        <v>176</v>
      </c>
      <c r="AH4283">
        <v>0</v>
      </c>
      <c r="AI4283">
        <v>9</v>
      </c>
      <c r="AJ4283">
        <v>1</v>
      </c>
      <c r="AK4283">
        <v>21</v>
      </c>
      <c r="AL4283">
        <v>91</v>
      </c>
      <c r="AM4283">
        <v>0</v>
      </c>
      <c r="AN4283">
        <v>50</v>
      </c>
      <c r="AO4283">
        <v>0</v>
      </c>
      <c r="AP4283">
        <v>1</v>
      </c>
      <c r="AQ4283">
        <v>0</v>
      </c>
      <c r="AR4283">
        <v>0</v>
      </c>
      <c r="AS4283">
        <v>0</v>
      </c>
      <c r="AT4283">
        <v>0</v>
      </c>
      <c r="AU4283">
        <v>0</v>
      </c>
      <c r="AV4283">
        <v>0</v>
      </c>
      <c r="AW4283">
        <v>0</v>
      </c>
      <c r="AX4283">
        <v>0</v>
      </c>
      <c r="AY4283">
        <v>0</v>
      </c>
      <c r="AZ4283">
        <v>0</v>
      </c>
      <c r="BA4283">
        <v>0</v>
      </c>
      <c r="BB4283">
        <v>26</v>
      </c>
      <c r="BC4283">
        <v>64</v>
      </c>
      <c r="BD4283">
        <v>0</v>
      </c>
      <c r="BE4283">
        <v>4</v>
      </c>
      <c r="BF4283">
        <v>5</v>
      </c>
      <c r="BG4283" s="20"/>
      <c r="BH4283" s="20"/>
      <c r="BI4283" s="20"/>
      <c r="BJ4283" s="20"/>
      <c r="BK4283" s="20"/>
      <c r="BL4283" s="20"/>
      <c r="BM4283" s="20"/>
      <c r="BN4283" s="20"/>
      <c r="BO4283" s="20"/>
      <c r="BP4283" s="20"/>
      <c r="BQ4283" s="20"/>
      <c r="BR4283" s="20"/>
      <c r="BS4283" s="20"/>
      <c r="BT4283" s="20"/>
      <c r="BU4283" s="20"/>
      <c r="BV4283" s="20"/>
    </row>
    <row r="4284" spans="1:74" x14ac:dyDescent="0.25">
      <c r="A4284" s="20" t="s">
        <v>501</v>
      </c>
      <c r="B4284" s="20" t="s">
        <v>502</v>
      </c>
      <c r="C4284" s="20" t="s">
        <v>738</v>
      </c>
      <c r="D4284" s="1">
        <v>44507</v>
      </c>
      <c r="E4284">
        <v>101</v>
      </c>
      <c r="F4284">
        <v>10</v>
      </c>
      <c r="G4284">
        <v>8</v>
      </c>
      <c r="H4284">
        <v>6</v>
      </c>
      <c r="I4284">
        <v>5</v>
      </c>
      <c r="J4284">
        <v>57</v>
      </c>
      <c r="K4284">
        <v>9</v>
      </c>
      <c r="L4284">
        <v>1</v>
      </c>
      <c r="M4284">
        <v>4</v>
      </c>
      <c r="N4284">
        <v>74</v>
      </c>
      <c r="O4284">
        <v>56</v>
      </c>
      <c r="P4284">
        <v>0</v>
      </c>
      <c r="Q4284">
        <v>1</v>
      </c>
      <c r="R4284">
        <v>582</v>
      </c>
      <c r="S4284">
        <v>459</v>
      </c>
      <c r="T4284">
        <v>26</v>
      </c>
      <c r="U4284">
        <v>0</v>
      </c>
      <c r="V4284">
        <v>3</v>
      </c>
      <c r="W4284">
        <v>925</v>
      </c>
      <c r="X4284">
        <v>158</v>
      </c>
      <c r="Y4284">
        <v>64</v>
      </c>
      <c r="Z4284">
        <v>12</v>
      </c>
      <c r="AA4284">
        <v>91</v>
      </c>
      <c r="AB4284">
        <v>920</v>
      </c>
      <c r="AC4284">
        <v>202</v>
      </c>
      <c r="AD4284">
        <v>47</v>
      </c>
      <c r="AE4284">
        <v>15</v>
      </c>
      <c r="AF4284">
        <v>72</v>
      </c>
      <c r="AG4284">
        <v>179</v>
      </c>
      <c r="AH4284">
        <v>13</v>
      </c>
      <c r="AI4284">
        <v>4</v>
      </c>
      <c r="AJ4284">
        <v>1</v>
      </c>
      <c r="AK4284">
        <v>22</v>
      </c>
      <c r="AL4284">
        <v>91</v>
      </c>
      <c r="AM4284">
        <v>56</v>
      </c>
      <c r="AN4284">
        <v>5</v>
      </c>
      <c r="AO4284">
        <v>0</v>
      </c>
      <c r="AP4284">
        <v>1</v>
      </c>
      <c r="AQ4284">
        <v>0</v>
      </c>
      <c r="AR4284">
        <v>0</v>
      </c>
      <c r="AS4284">
        <v>0</v>
      </c>
      <c r="AT4284">
        <v>0</v>
      </c>
      <c r="AU4284">
        <v>0</v>
      </c>
      <c r="AV4284">
        <v>0</v>
      </c>
      <c r="AW4284">
        <v>0</v>
      </c>
      <c r="AX4284">
        <v>0</v>
      </c>
      <c r="AY4284">
        <v>0</v>
      </c>
      <c r="AZ4284">
        <v>0</v>
      </c>
      <c r="BA4284">
        <v>0</v>
      </c>
      <c r="BB4284">
        <v>0</v>
      </c>
      <c r="BC4284">
        <v>0</v>
      </c>
      <c r="BD4284">
        <v>0</v>
      </c>
      <c r="BE4284">
        <v>0</v>
      </c>
      <c r="BF4284">
        <v>0</v>
      </c>
      <c r="BG4284" s="20">
        <v>10</v>
      </c>
      <c r="BH4284" s="20">
        <v>6</v>
      </c>
      <c r="BI4284" s="20">
        <v>87</v>
      </c>
      <c r="BJ4284" s="20">
        <v>71</v>
      </c>
      <c r="BK4284" s="20">
        <v>548</v>
      </c>
      <c r="BL4284" s="20">
        <v>723</v>
      </c>
      <c r="BM4284" s="20">
        <v>759</v>
      </c>
      <c r="BN4284" s="20">
        <v>146</v>
      </c>
      <c r="BO4284" s="20">
        <v>83</v>
      </c>
      <c r="BP4284" s="20"/>
      <c r="BQ4284" s="20"/>
      <c r="BR4284" s="20"/>
      <c r="BS4284" s="20"/>
      <c r="BT4284" s="20"/>
      <c r="BU4284" s="20"/>
      <c r="BV4284" s="20"/>
    </row>
    <row r="4285" spans="1:74" x14ac:dyDescent="0.25">
      <c r="A4285" s="20" t="s">
        <v>501</v>
      </c>
      <c r="B4285" s="20" t="s">
        <v>502</v>
      </c>
      <c r="C4285" s="20" t="s">
        <v>738</v>
      </c>
      <c r="D4285" s="1">
        <v>44514</v>
      </c>
      <c r="E4285">
        <v>101</v>
      </c>
      <c r="F4285">
        <v>10</v>
      </c>
      <c r="G4285">
        <v>8</v>
      </c>
      <c r="H4285">
        <v>6</v>
      </c>
      <c r="I4285">
        <v>5</v>
      </c>
      <c r="J4285">
        <v>62</v>
      </c>
      <c r="K4285">
        <v>9</v>
      </c>
      <c r="L4285">
        <v>2</v>
      </c>
      <c r="M4285">
        <v>3</v>
      </c>
      <c r="N4285">
        <v>74</v>
      </c>
      <c r="O4285">
        <v>56</v>
      </c>
      <c r="P4285">
        <v>0</v>
      </c>
      <c r="Q4285">
        <v>1</v>
      </c>
      <c r="R4285">
        <v>586</v>
      </c>
      <c r="S4285">
        <v>471</v>
      </c>
      <c r="T4285">
        <v>26</v>
      </c>
      <c r="U4285">
        <v>0</v>
      </c>
      <c r="V4285">
        <v>6</v>
      </c>
      <c r="W4285">
        <v>923</v>
      </c>
      <c r="X4285">
        <v>216</v>
      </c>
      <c r="Y4285">
        <v>64</v>
      </c>
      <c r="Z4285">
        <v>12</v>
      </c>
      <c r="AA4285">
        <v>91</v>
      </c>
      <c r="AB4285">
        <v>920</v>
      </c>
      <c r="AC4285">
        <v>259</v>
      </c>
      <c r="AD4285">
        <v>46</v>
      </c>
      <c r="AE4285">
        <v>16</v>
      </c>
      <c r="AF4285">
        <v>71</v>
      </c>
      <c r="AG4285">
        <v>181</v>
      </c>
      <c r="AH4285">
        <v>14</v>
      </c>
      <c r="AI4285">
        <v>4</v>
      </c>
      <c r="AJ4285">
        <v>1</v>
      </c>
      <c r="AK4285">
        <v>22</v>
      </c>
      <c r="AL4285">
        <v>90</v>
      </c>
      <c r="AM4285">
        <v>57</v>
      </c>
      <c r="AN4285">
        <v>5</v>
      </c>
      <c r="AO4285">
        <v>0</v>
      </c>
      <c r="AP4285">
        <v>0</v>
      </c>
      <c r="AQ4285">
        <v>0</v>
      </c>
      <c r="AR4285">
        <v>0</v>
      </c>
      <c r="AS4285">
        <v>0</v>
      </c>
      <c r="AT4285">
        <v>0</v>
      </c>
      <c r="AU4285">
        <v>0</v>
      </c>
      <c r="AV4285">
        <v>0</v>
      </c>
      <c r="AW4285">
        <v>0</v>
      </c>
      <c r="AX4285">
        <v>0</v>
      </c>
      <c r="AY4285">
        <v>0</v>
      </c>
      <c r="AZ4285">
        <v>0</v>
      </c>
      <c r="BA4285">
        <v>0</v>
      </c>
      <c r="BB4285">
        <v>0</v>
      </c>
      <c r="BC4285">
        <v>0</v>
      </c>
      <c r="BD4285">
        <v>0</v>
      </c>
      <c r="BE4285">
        <v>0</v>
      </c>
      <c r="BF4285">
        <v>0</v>
      </c>
      <c r="BG4285" s="20">
        <v>10</v>
      </c>
      <c r="BH4285" s="20">
        <v>6</v>
      </c>
      <c r="BI4285" s="20">
        <v>87</v>
      </c>
      <c r="BJ4285" s="20">
        <v>71</v>
      </c>
      <c r="BK4285" s="20">
        <v>549</v>
      </c>
      <c r="BL4285" s="20">
        <v>721</v>
      </c>
      <c r="BM4285" s="20">
        <v>761</v>
      </c>
      <c r="BN4285" s="20">
        <v>148</v>
      </c>
      <c r="BO4285" s="20">
        <v>83</v>
      </c>
      <c r="BP4285" s="20"/>
      <c r="BQ4285" s="20"/>
      <c r="BR4285" s="20"/>
      <c r="BS4285" s="20"/>
      <c r="BT4285" s="20"/>
      <c r="BU4285" s="20"/>
      <c r="BV4285" s="20"/>
    </row>
    <row r="4286" spans="1:74" x14ac:dyDescent="0.25">
      <c r="A4286" s="20" t="s">
        <v>501</v>
      </c>
      <c r="B4286" s="20" t="s">
        <v>502</v>
      </c>
      <c r="C4286" s="20" t="s">
        <v>738</v>
      </c>
      <c r="D4286" s="1">
        <v>44521</v>
      </c>
      <c r="E4286">
        <v>101</v>
      </c>
      <c r="F4286">
        <v>10</v>
      </c>
      <c r="G4286">
        <v>8</v>
      </c>
      <c r="H4286">
        <v>6</v>
      </c>
      <c r="I4286">
        <v>5</v>
      </c>
      <c r="J4286">
        <v>63</v>
      </c>
      <c r="K4286">
        <v>9</v>
      </c>
      <c r="L4286">
        <v>2</v>
      </c>
      <c r="M4286">
        <v>3</v>
      </c>
      <c r="N4286">
        <v>76</v>
      </c>
      <c r="O4286">
        <v>58</v>
      </c>
      <c r="P4286">
        <v>0</v>
      </c>
      <c r="Q4286">
        <v>1</v>
      </c>
      <c r="R4286">
        <v>583</v>
      </c>
      <c r="S4286">
        <v>479</v>
      </c>
      <c r="T4286">
        <v>26</v>
      </c>
      <c r="U4286">
        <v>0</v>
      </c>
      <c r="V4286">
        <v>4</v>
      </c>
      <c r="W4286">
        <v>929</v>
      </c>
      <c r="X4286">
        <v>265</v>
      </c>
      <c r="Y4286">
        <v>64</v>
      </c>
      <c r="Z4286">
        <v>13</v>
      </c>
      <c r="AA4286">
        <v>90</v>
      </c>
      <c r="AB4286">
        <v>918</v>
      </c>
      <c r="AC4286">
        <v>364</v>
      </c>
      <c r="AD4286">
        <v>46</v>
      </c>
      <c r="AE4286">
        <v>17</v>
      </c>
      <c r="AF4286">
        <v>71</v>
      </c>
      <c r="AG4286">
        <v>181</v>
      </c>
      <c r="AH4286">
        <v>20</v>
      </c>
      <c r="AI4286">
        <v>4</v>
      </c>
      <c r="AJ4286">
        <v>1</v>
      </c>
      <c r="AK4286">
        <v>19</v>
      </c>
      <c r="AL4286">
        <v>93</v>
      </c>
      <c r="AM4286">
        <v>60</v>
      </c>
      <c r="AN4286">
        <v>5</v>
      </c>
      <c r="AO4286">
        <v>0</v>
      </c>
      <c r="AP4286">
        <v>0</v>
      </c>
      <c r="AQ4286">
        <v>0</v>
      </c>
      <c r="AR4286">
        <v>0</v>
      </c>
      <c r="AS4286">
        <v>0</v>
      </c>
      <c r="AT4286">
        <v>0</v>
      </c>
      <c r="AU4286">
        <v>0</v>
      </c>
      <c r="AV4286">
        <v>0</v>
      </c>
      <c r="AW4286">
        <v>0</v>
      </c>
      <c r="AX4286">
        <v>0</v>
      </c>
      <c r="AY4286">
        <v>0</v>
      </c>
      <c r="AZ4286">
        <v>0</v>
      </c>
      <c r="BA4286">
        <v>0</v>
      </c>
      <c r="BB4286">
        <v>0</v>
      </c>
      <c r="BC4286">
        <v>0</v>
      </c>
      <c r="BD4286">
        <v>0</v>
      </c>
      <c r="BE4286">
        <v>0</v>
      </c>
      <c r="BF4286">
        <v>0</v>
      </c>
      <c r="BG4286" s="20">
        <v>10</v>
      </c>
      <c r="BH4286" s="20">
        <v>6</v>
      </c>
      <c r="BI4286" s="20">
        <v>87</v>
      </c>
      <c r="BJ4286" s="20">
        <v>73</v>
      </c>
      <c r="BK4286" s="20">
        <v>548</v>
      </c>
      <c r="BL4286" s="20">
        <v>733</v>
      </c>
      <c r="BM4286" s="20">
        <v>759</v>
      </c>
      <c r="BN4286" s="20">
        <v>150</v>
      </c>
      <c r="BO4286" s="20">
        <v>86</v>
      </c>
      <c r="BP4286" s="20"/>
      <c r="BQ4286" s="20"/>
      <c r="BR4286" s="20"/>
      <c r="BS4286" s="20"/>
      <c r="BT4286" s="20"/>
      <c r="BU4286" s="20"/>
      <c r="BV4286" s="20"/>
    </row>
    <row r="4287" spans="1:74" x14ac:dyDescent="0.25">
      <c r="A4287" s="20" t="s">
        <v>501</v>
      </c>
      <c r="B4287" s="20" t="s">
        <v>502</v>
      </c>
      <c r="C4287" s="20" t="s">
        <v>738</v>
      </c>
      <c r="D4287" s="1">
        <v>44528</v>
      </c>
      <c r="E4287">
        <v>100</v>
      </c>
      <c r="F4287">
        <v>10</v>
      </c>
      <c r="G4287">
        <v>9</v>
      </c>
      <c r="H4287">
        <v>5</v>
      </c>
      <c r="I4287">
        <v>5</v>
      </c>
      <c r="J4287">
        <v>70</v>
      </c>
      <c r="K4287">
        <v>8</v>
      </c>
      <c r="L4287">
        <v>1</v>
      </c>
      <c r="M4287">
        <v>3</v>
      </c>
      <c r="N4287">
        <v>75</v>
      </c>
      <c r="O4287">
        <v>68</v>
      </c>
      <c r="P4287">
        <v>0</v>
      </c>
      <c r="Q4287">
        <v>0</v>
      </c>
      <c r="R4287">
        <v>584</v>
      </c>
      <c r="S4287">
        <v>492</v>
      </c>
      <c r="T4287">
        <v>26</v>
      </c>
      <c r="U4287">
        <v>0</v>
      </c>
      <c r="V4287">
        <v>4</v>
      </c>
      <c r="W4287">
        <v>933</v>
      </c>
      <c r="X4287">
        <v>405</v>
      </c>
      <c r="Y4287">
        <v>62</v>
      </c>
      <c r="Z4287">
        <v>14</v>
      </c>
      <c r="AA4287">
        <v>89</v>
      </c>
      <c r="AB4287">
        <v>917</v>
      </c>
      <c r="AC4287">
        <v>490</v>
      </c>
      <c r="AD4287">
        <v>46</v>
      </c>
      <c r="AE4287">
        <v>16</v>
      </c>
      <c r="AF4287">
        <v>70</v>
      </c>
      <c r="AG4287">
        <v>184</v>
      </c>
      <c r="AH4287">
        <v>35</v>
      </c>
      <c r="AI4287">
        <v>4</v>
      </c>
      <c r="AJ4287">
        <v>1</v>
      </c>
      <c r="AK4287">
        <v>19</v>
      </c>
      <c r="AL4287">
        <v>93</v>
      </c>
      <c r="AM4287">
        <v>71</v>
      </c>
      <c r="AN4287">
        <v>5</v>
      </c>
      <c r="AO4287">
        <v>0</v>
      </c>
      <c r="AP4287">
        <v>0</v>
      </c>
      <c r="AQ4287">
        <v>0</v>
      </c>
      <c r="AR4287">
        <v>0</v>
      </c>
      <c r="AS4287">
        <v>0</v>
      </c>
      <c r="AT4287">
        <v>0</v>
      </c>
      <c r="AU4287">
        <v>0</v>
      </c>
      <c r="AV4287">
        <v>0</v>
      </c>
      <c r="AW4287">
        <v>0</v>
      </c>
      <c r="AX4287">
        <v>0</v>
      </c>
      <c r="AY4287">
        <v>0</v>
      </c>
      <c r="AZ4287">
        <v>0</v>
      </c>
      <c r="BA4287">
        <v>0</v>
      </c>
      <c r="BB4287">
        <v>0</v>
      </c>
      <c r="BC4287">
        <v>0</v>
      </c>
      <c r="BD4287">
        <v>0</v>
      </c>
      <c r="BE4287">
        <v>0</v>
      </c>
      <c r="BF4287">
        <v>0</v>
      </c>
      <c r="BG4287" s="20">
        <v>10</v>
      </c>
      <c r="BH4287" s="20">
        <v>5</v>
      </c>
      <c r="BI4287" s="20">
        <v>87</v>
      </c>
      <c r="BJ4287" s="20">
        <v>73</v>
      </c>
      <c r="BK4287" s="20">
        <v>548</v>
      </c>
      <c r="BL4287" s="20">
        <v>739</v>
      </c>
      <c r="BM4287" s="20">
        <v>759</v>
      </c>
      <c r="BN4287" s="20">
        <v>154</v>
      </c>
      <c r="BO4287" s="20">
        <v>86</v>
      </c>
      <c r="BP4287" s="20"/>
      <c r="BQ4287" s="20"/>
      <c r="BR4287" s="20"/>
      <c r="BS4287" s="20"/>
      <c r="BT4287" s="20"/>
      <c r="BU4287" s="20"/>
      <c r="BV4287" s="20"/>
    </row>
    <row r="4288" spans="1:74" x14ac:dyDescent="0.25">
      <c r="A4288" s="20" t="s">
        <v>501</v>
      </c>
      <c r="B4288" s="20" t="s">
        <v>502</v>
      </c>
      <c r="C4288" s="20" t="s">
        <v>738</v>
      </c>
      <c r="D4288" s="1">
        <v>44535</v>
      </c>
      <c r="E4288">
        <v>101</v>
      </c>
      <c r="F4288">
        <v>10</v>
      </c>
      <c r="G4288">
        <v>9</v>
      </c>
      <c r="H4288">
        <v>5</v>
      </c>
      <c r="I4288">
        <v>5</v>
      </c>
      <c r="J4288">
        <v>73</v>
      </c>
      <c r="K4288">
        <v>8</v>
      </c>
      <c r="L4288">
        <v>1</v>
      </c>
      <c r="M4288">
        <v>4</v>
      </c>
      <c r="N4288">
        <v>75</v>
      </c>
      <c r="O4288">
        <v>68</v>
      </c>
      <c r="P4288">
        <v>0</v>
      </c>
      <c r="Q4288">
        <v>0</v>
      </c>
      <c r="R4288">
        <v>585</v>
      </c>
      <c r="S4288">
        <v>498</v>
      </c>
      <c r="T4288">
        <v>26</v>
      </c>
      <c r="U4288">
        <v>0</v>
      </c>
      <c r="V4288">
        <v>4</v>
      </c>
      <c r="W4288">
        <v>933</v>
      </c>
      <c r="X4288">
        <v>440</v>
      </c>
      <c r="Y4288">
        <v>61</v>
      </c>
      <c r="Z4288">
        <v>14</v>
      </c>
      <c r="AA4288">
        <v>86</v>
      </c>
      <c r="AB4288">
        <v>923</v>
      </c>
      <c r="AC4288">
        <v>516</v>
      </c>
      <c r="AD4288">
        <v>46</v>
      </c>
      <c r="AE4288">
        <v>16</v>
      </c>
      <c r="AF4288">
        <v>72</v>
      </c>
      <c r="AG4288">
        <v>185</v>
      </c>
      <c r="AH4288">
        <v>45</v>
      </c>
      <c r="AI4288">
        <v>4</v>
      </c>
      <c r="AJ4288">
        <v>1</v>
      </c>
      <c r="AK4288">
        <v>19</v>
      </c>
      <c r="AL4288">
        <v>94</v>
      </c>
      <c r="AM4288">
        <v>77</v>
      </c>
      <c r="AN4288">
        <v>5</v>
      </c>
      <c r="AO4288">
        <v>0</v>
      </c>
      <c r="AP4288">
        <v>0</v>
      </c>
      <c r="AQ4288">
        <v>0</v>
      </c>
      <c r="AR4288">
        <v>0</v>
      </c>
      <c r="AS4288">
        <v>0</v>
      </c>
      <c r="AT4288">
        <v>0</v>
      </c>
      <c r="AU4288">
        <v>0</v>
      </c>
      <c r="AV4288">
        <v>0</v>
      </c>
      <c r="AW4288">
        <v>0</v>
      </c>
      <c r="AX4288">
        <v>0</v>
      </c>
      <c r="AY4288">
        <v>0</v>
      </c>
      <c r="AZ4288">
        <v>0</v>
      </c>
      <c r="BA4288">
        <v>0</v>
      </c>
      <c r="BB4288">
        <v>0</v>
      </c>
      <c r="BC4288">
        <v>0</v>
      </c>
      <c r="BD4288">
        <v>0</v>
      </c>
      <c r="BE4288">
        <v>0</v>
      </c>
      <c r="BF4288">
        <v>0</v>
      </c>
      <c r="BG4288" s="20">
        <v>10</v>
      </c>
      <c r="BH4288" s="20">
        <v>5</v>
      </c>
      <c r="BI4288" s="20">
        <v>87</v>
      </c>
      <c r="BJ4288" s="20">
        <v>73</v>
      </c>
      <c r="BK4288" s="20">
        <v>549</v>
      </c>
      <c r="BL4288" s="20">
        <v>744</v>
      </c>
      <c r="BM4288" s="20">
        <v>762</v>
      </c>
      <c r="BN4288" s="20">
        <v>155</v>
      </c>
      <c r="BO4288" s="20">
        <v>88</v>
      </c>
      <c r="BP4288" s="20"/>
      <c r="BQ4288" s="20"/>
      <c r="BR4288" s="20"/>
      <c r="BS4288" s="20"/>
      <c r="BT4288" s="20"/>
      <c r="BU4288" s="20"/>
      <c r="BV4288" s="20"/>
    </row>
    <row r="4289" spans="1:74" x14ac:dyDescent="0.25">
      <c r="A4289" s="20" t="s">
        <v>501</v>
      </c>
      <c r="B4289" s="20" t="s">
        <v>502</v>
      </c>
      <c r="C4289" s="20" t="s">
        <v>738</v>
      </c>
      <c r="D4289" s="1">
        <v>44542</v>
      </c>
      <c r="E4289">
        <v>101</v>
      </c>
      <c r="F4289">
        <v>10</v>
      </c>
      <c r="G4289">
        <v>9</v>
      </c>
      <c r="H4289">
        <v>5</v>
      </c>
      <c r="I4289">
        <v>5</v>
      </c>
      <c r="J4289">
        <v>74</v>
      </c>
      <c r="K4289">
        <v>8</v>
      </c>
      <c r="L4289">
        <v>1</v>
      </c>
      <c r="M4289">
        <v>4</v>
      </c>
      <c r="N4289">
        <v>75</v>
      </c>
      <c r="O4289">
        <v>68</v>
      </c>
      <c r="P4289">
        <v>0</v>
      </c>
      <c r="Q4289">
        <v>0</v>
      </c>
      <c r="R4289">
        <v>584</v>
      </c>
      <c r="S4289">
        <v>505</v>
      </c>
      <c r="T4289">
        <v>26</v>
      </c>
      <c r="U4289">
        <v>0</v>
      </c>
      <c r="V4289">
        <v>3</v>
      </c>
      <c r="W4289">
        <v>932</v>
      </c>
      <c r="X4289">
        <v>494</v>
      </c>
      <c r="Y4289">
        <v>60</v>
      </c>
      <c r="Z4289">
        <v>14</v>
      </c>
      <c r="AA4289">
        <v>87</v>
      </c>
      <c r="AB4289">
        <v>924</v>
      </c>
      <c r="AC4289">
        <v>567</v>
      </c>
      <c r="AD4289">
        <v>46</v>
      </c>
      <c r="AE4289">
        <v>16</v>
      </c>
      <c r="AF4289">
        <v>70</v>
      </c>
      <c r="AG4289">
        <v>185</v>
      </c>
      <c r="AH4289">
        <v>62</v>
      </c>
      <c r="AI4289">
        <v>4</v>
      </c>
      <c r="AJ4289">
        <v>1</v>
      </c>
      <c r="AK4289">
        <v>19</v>
      </c>
      <c r="AL4289">
        <v>93</v>
      </c>
      <c r="AM4289">
        <v>77</v>
      </c>
      <c r="AN4289">
        <v>5</v>
      </c>
      <c r="AO4289">
        <v>0</v>
      </c>
      <c r="AP4289">
        <v>0</v>
      </c>
      <c r="AQ4289">
        <v>0</v>
      </c>
      <c r="AR4289">
        <v>0</v>
      </c>
      <c r="AS4289">
        <v>0</v>
      </c>
      <c r="AT4289">
        <v>0</v>
      </c>
      <c r="AU4289">
        <v>0</v>
      </c>
      <c r="AV4289">
        <v>0</v>
      </c>
      <c r="AW4289">
        <v>0</v>
      </c>
      <c r="AX4289">
        <v>0</v>
      </c>
      <c r="AY4289">
        <v>0</v>
      </c>
      <c r="AZ4289">
        <v>0</v>
      </c>
      <c r="BA4289">
        <v>0</v>
      </c>
      <c r="BB4289">
        <v>0</v>
      </c>
      <c r="BC4289">
        <v>0</v>
      </c>
      <c r="BD4289">
        <v>0</v>
      </c>
      <c r="BE4289">
        <v>0</v>
      </c>
      <c r="BF4289">
        <v>0</v>
      </c>
      <c r="BG4289" s="20">
        <v>10</v>
      </c>
      <c r="BH4289" s="20">
        <v>5</v>
      </c>
      <c r="BI4289" s="20">
        <v>86</v>
      </c>
      <c r="BJ4289" s="20">
        <v>73</v>
      </c>
      <c r="BK4289" s="20">
        <v>549</v>
      </c>
      <c r="BL4289" s="20">
        <v>744</v>
      </c>
      <c r="BM4289" s="20">
        <v>764</v>
      </c>
      <c r="BN4289" s="20">
        <v>155</v>
      </c>
      <c r="BO4289" s="20">
        <v>87</v>
      </c>
      <c r="BP4289" s="20"/>
      <c r="BQ4289" s="20"/>
      <c r="BR4289" s="20"/>
      <c r="BS4289" s="20"/>
      <c r="BT4289" s="20"/>
      <c r="BU4289" s="20"/>
      <c r="BV4289" s="20"/>
    </row>
    <row r="4290" spans="1:74" x14ac:dyDescent="0.25">
      <c r="A4290" s="20" t="s">
        <v>501</v>
      </c>
      <c r="B4290" s="20" t="s">
        <v>502</v>
      </c>
      <c r="C4290" s="20" t="s">
        <v>738</v>
      </c>
      <c r="D4290" s="1">
        <v>44549</v>
      </c>
      <c r="E4290">
        <v>101</v>
      </c>
      <c r="F4290">
        <v>10</v>
      </c>
      <c r="G4290">
        <v>9</v>
      </c>
      <c r="H4290">
        <v>5</v>
      </c>
      <c r="I4290">
        <v>5</v>
      </c>
      <c r="J4290">
        <v>74</v>
      </c>
      <c r="K4290">
        <v>8</v>
      </c>
      <c r="L4290">
        <v>1</v>
      </c>
      <c r="M4290">
        <v>4</v>
      </c>
      <c r="N4290">
        <v>75</v>
      </c>
      <c r="O4290">
        <v>68</v>
      </c>
      <c r="P4290">
        <v>0</v>
      </c>
      <c r="Q4290">
        <v>0</v>
      </c>
      <c r="R4290">
        <v>586</v>
      </c>
      <c r="S4290">
        <v>511</v>
      </c>
      <c r="T4290">
        <v>26</v>
      </c>
      <c r="U4290">
        <v>0</v>
      </c>
      <c r="V4290">
        <v>3</v>
      </c>
      <c r="W4290">
        <v>928</v>
      </c>
      <c r="X4290">
        <v>541</v>
      </c>
      <c r="Y4290">
        <v>60</v>
      </c>
      <c r="Z4290">
        <v>14</v>
      </c>
      <c r="AA4290">
        <v>86</v>
      </c>
      <c r="AB4290">
        <v>927</v>
      </c>
      <c r="AC4290">
        <v>622</v>
      </c>
      <c r="AD4290">
        <v>45</v>
      </c>
      <c r="AE4290">
        <v>17</v>
      </c>
      <c r="AF4290">
        <v>70</v>
      </c>
      <c r="AG4290">
        <v>188</v>
      </c>
      <c r="AH4290">
        <v>93</v>
      </c>
      <c r="AI4290">
        <v>4</v>
      </c>
      <c r="AJ4290">
        <v>1</v>
      </c>
      <c r="AK4290">
        <v>19</v>
      </c>
      <c r="AL4290">
        <v>94</v>
      </c>
      <c r="AM4290">
        <v>80</v>
      </c>
      <c r="AN4290">
        <v>5</v>
      </c>
      <c r="AO4290">
        <v>0</v>
      </c>
      <c r="AP4290">
        <v>0</v>
      </c>
      <c r="AQ4290">
        <v>0</v>
      </c>
      <c r="AR4290">
        <v>0</v>
      </c>
      <c r="AS4290">
        <v>0</v>
      </c>
      <c r="AT4290">
        <v>0</v>
      </c>
      <c r="AU4290">
        <v>0</v>
      </c>
      <c r="AV4290">
        <v>0</v>
      </c>
      <c r="AW4290">
        <v>0</v>
      </c>
      <c r="AX4290">
        <v>0</v>
      </c>
      <c r="AY4290">
        <v>0</v>
      </c>
      <c r="AZ4290">
        <v>0</v>
      </c>
      <c r="BA4290">
        <v>0</v>
      </c>
      <c r="BB4290">
        <v>0</v>
      </c>
      <c r="BC4290">
        <v>0</v>
      </c>
      <c r="BD4290">
        <v>0</v>
      </c>
      <c r="BE4290">
        <v>0</v>
      </c>
      <c r="BF4290">
        <v>0</v>
      </c>
      <c r="BG4290" s="20">
        <v>10</v>
      </c>
      <c r="BH4290" s="20">
        <v>5</v>
      </c>
      <c r="BI4290" s="20">
        <v>87</v>
      </c>
      <c r="BJ4290" s="20">
        <v>73</v>
      </c>
      <c r="BK4290" s="20">
        <v>551</v>
      </c>
      <c r="BL4290" s="20">
        <v>741</v>
      </c>
      <c r="BM4290" s="20">
        <v>769</v>
      </c>
      <c r="BN4290" s="20">
        <v>157</v>
      </c>
      <c r="BO4290" s="20">
        <v>88</v>
      </c>
      <c r="BP4290" s="20">
        <v>4407</v>
      </c>
      <c r="BQ4290" s="20">
        <v>1569</v>
      </c>
      <c r="BR4290" s="20">
        <v>0</v>
      </c>
      <c r="BS4290" s="20">
        <v>82</v>
      </c>
      <c r="BT4290" s="20">
        <v>54</v>
      </c>
      <c r="BU4290" s="20">
        <v>1058</v>
      </c>
      <c r="BV4290" s="20">
        <v>3041</v>
      </c>
    </row>
    <row r="4291" spans="1:74" x14ac:dyDescent="0.25">
      <c r="A4291" s="20" t="s">
        <v>501</v>
      </c>
      <c r="B4291" s="20" t="s">
        <v>502</v>
      </c>
      <c r="C4291" s="20" t="s">
        <v>738</v>
      </c>
      <c r="D4291" s="1">
        <v>44558</v>
      </c>
      <c r="E4291">
        <v>101</v>
      </c>
      <c r="F4291">
        <v>10</v>
      </c>
      <c r="G4291">
        <v>9</v>
      </c>
      <c r="H4291">
        <v>5</v>
      </c>
      <c r="I4291">
        <v>5</v>
      </c>
      <c r="J4291">
        <v>77</v>
      </c>
      <c r="K4291">
        <v>8</v>
      </c>
      <c r="L4291">
        <v>1</v>
      </c>
      <c r="M4291">
        <v>3</v>
      </c>
      <c r="N4291">
        <v>75</v>
      </c>
      <c r="O4291">
        <v>68</v>
      </c>
      <c r="P4291">
        <v>0</v>
      </c>
      <c r="Q4291">
        <v>0</v>
      </c>
      <c r="R4291">
        <v>588</v>
      </c>
      <c r="S4291">
        <v>514</v>
      </c>
      <c r="T4291">
        <v>25</v>
      </c>
      <c r="U4291">
        <v>0</v>
      </c>
      <c r="V4291">
        <v>2</v>
      </c>
      <c r="W4291">
        <v>927</v>
      </c>
      <c r="X4291">
        <v>576</v>
      </c>
      <c r="Y4291">
        <v>60</v>
      </c>
      <c r="Z4291">
        <v>14</v>
      </c>
      <c r="AA4291">
        <v>83</v>
      </c>
      <c r="AB4291">
        <v>929</v>
      </c>
      <c r="AC4291">
        <v>645</v>
      </c>
      <c r="AD4291">
        <v>45</v>
      </c>
      <c r="AE4291">
        <v>17</v>
      </c>
      <c r="AF4291">
        <v>70</v>
      </c>
      <c r="AG4291">
        <v>189</v>
      </c>
      <c r="AH4291">
        <v>119</v>
      </c>
      <c r="AI4291">
        <v>4</v>
      </c>
      <c r="AJ4291">
        <v>1</v>
      </c>
      <c r="AK4291">
        <v>19</v>
      </c>
      <c r="AL4291">
        <v>93</v>
      </c>
      <c r="AM4291">
        <v>82</v>
      </c>
      <c r="AN4291">
        <v>5</v>
      </c>
      <c r="AO4291">
        <v>0</v>
      </c>
      <c r="AP4291">
        <v>0</v>
      </c>
      <c r="AQ4291">
        <v>0</v>
      </c>
      <c r="AR4291">
        <v>0</v>
      </c>
      <c r="AS4291">
        <v>0</v>
      </c>
      <c r="AT4291">
        <v>0</v>
      </c>
      <c r="AU4291">
        <v>0</v>
      </c>
      <c r="AV4291">
        <v>0</v>
      </c>
      <c r="AW4291">
        <v>0</v>
      </c>
      <c r="AX4291">
        <v>0</v>
      </c>
      <c r="AY4291">
        <v>0</v>
      </c>
      <c r="AZ4291">
        <v>0</v>
      </c>
      <c r="BA4291">
        <v>0</v>
      </c>
      <c r="BB4291">
        <v>0</v>
      </c>
      <c r="BC4291">
        <v>0</v>
      </c>
      <c r="BD4291">
        <v>0</v>
      </c>
      <c r="BE4291">
        <v>0</v>
      </c>
      <c r="BF4291">
        <v>0</v>
      </c>
      <c r="BG4291" s="20">
        <v>10</v>
      </c>
      <c r="BH4291" s="20">
        <v>5</v>
      </c>
      <c r="BI4291" s="20">
        <v>87</v>
      </c>
      <c r="BJ4291" s="20">
        <v>73</v>
      </c>
      <c r="BK4291" s="20">
        <v>553</v>
      </c>
      <c r="BL4291" s="20">
        <v>742</v>
      </c>
      <c r="BM4291" s="20">
        <v>771</v>
      </c>
      <c r="BN4291" s="20">
        <v>158</v>
      </c>
      <c r="BO4291" s="20">
        <v>87</v>
      </c>
      <c r="BP4291" s="20">
        <v>4415</v>
      </c>
      <c r="BQ4291" s="20">
        <v>1936</v>
      </c>
      <c r="BR4291" s="20">
        <v>0</v>
      </c>
      <c r="BS4291" s="20">
        <v>82</v>
      </c>
      <c r="BT4291" s="20">
        <v>54</v>
      </c>
      <c r="BU4291" s="20">
        <v>1054</v>
      </c>
      <c r="BV4291" s="20">
        <v>3057</v>
      </c>
    </row>
    <row r="4292" spans="1:74" x14ac:dyDescent="0.25">
      <c r="A4292" s="20" t="s">
        <v>501</v>
      </c>
      <c r="B4292" s="20" t="s">
        <v>502</v>
      </c>
      <c r="C4292" s="20" t="s">
        <v>738</v>
      </c>
      <c r="D4292" s="1">
        <v>44564</v>
      </c>
      <c r="E4292">
        <v>100</v>
      </c>
      <c r="F4292">
        <v>10</v>
      </c>
      <c r="G4292">
        <v>9</v>
      </c>
      <c r="H4292">
        <v>4</v>
      </c>
      <c r="I4292">
        <v>4</v>
      </c>
      <c r="J4292">
        <v>76</v>
      </c>
      <c r="K4292">
        <v>8</v>
      </c>
      <c r="L4292">
        <v>1</v>
      </c>
      <c r="M4292">
        <v>3</v>
      </c>
      <c r="N4292">
        <v>75</v>
      </c>
      <c r="O4292">
        <v>68</v>
      </c>
      <c r="P4292">
        <v>0</v>
      </c>
      <c r="Q4292">
        <v>0</v>
      </c>
      <c r="R4292">
        <v>591</v>
      </c>
      <c r="S4292">
        <v>516</v>
      </c>
      <c r="T4292">
        <v>25</v>
      </c>
      <c r="U4292">
        <v>0</v>
      </c>
      <c r="V4292">
        <v>3</v>
      </c>
      <c r="W4292">
        <v>926</v>
      </c>
      <c r="X4292">
        <v>577</v>
      </c>
      <c r="Y4292">
        <v>60</v>
      </c>
      <c r="Z4292">
        <v>14</v>
      </c>
      <c r="AA4292">
        <v>80</v>
      </c>
      <c r="AB4292">
        <v>928</v>
      </c>
      <c r="AC4292">
        <v>651</v>
      </c>
      <c r="AD4292">
        <v>45</v>
      </c>
      <c r="AE4292">
        <v>17</v>
      </c>
      <c r="AF4292">
        <v>66</v>
      </c>
      <c r="AG4292">
        <v>189</v>
      </c>
      <c r="AH4292">
        <v>119</v>
      </c>
      <c r="AI4292">
        <v>4</v>
      </c>
      <c r="AJ4292">
        <v>1</v>
      </c>
      <c r="AK4292">
        <v>19</v>
      </c>
      <c r="AL4292">
        <v>93</v>
      </c>
      <c r="AM4292">
        <v>82</v>
      </c>
      <c r="AN4292">
        <v>5</v>
      </c>
      <c r="AO4292">
        <v>0</v>
      </c>
      <c r="AP4292">
        <v>0</v>
      </c>
      <c r="AQ4292">
        <v>0</v>
      </c>
      <c r="AR4292">
        <v>0</v>
      </c>
      <c r="AS4292">
        <v>0</v>
      </c>
      <c r="AT4292">
        <v>0</v>
      </c>
      <c r="AU4292">
        <v>0</v>
      </c>
      <c r="AV4292">
        <v>0</v>
      </c>
      <c r="AW4292">
        <v>0</v>
      </c>
      <c r="AX4292">
        <v>0</v>
      </c>
      <c r="AY4292">
        <v>0</v>
      </c>
      <c r="AZ4292">
        <v>0</v>
      </c>
      <c r="BA4292">
        <v>0</v>
      </c>
      <c r="BB4292">
        <v>0</v>
      </c>
      <c r="BC4292">
        <v>0</v>
      </c>
      <c r="BD4292">
        <v>0</v>
      </c>
      <c r="BE4292">
        <v>0</v>
      </c>
      <c r="BF4292">
        <v>0</v>
      </c>
      <c r="BG4292" s="20">
        <v>10</v>
      </c>
      <c r="BH4292" s="20">
        <v>4</v>
      </c>
      <c r="BI4292" s="20">
        <v>86</v>
      </c>
      <c r="BJ4292" s="20">
        <v>73</v>
      </c>
      <c r="BK4292" s="20">
        <v>555</v>
      </c>
      <c r="BL4292" s="20">
        <v>742</v>
      </c>
      <c r="BM4292" s="20">
        <v>771</v>
      </c>
      <c r="BN4292" s="20">
        <v>158</v>
      </c>
      <c r="BO4292" s="20">
        <v>87</v>
      </c>
      <c r="BP4292" s="20">
        <v>4423</v>
      </c>
      <c r="BQ4292" s="20">
        <v>1974</v>
      </c>
      <c r="BR4292" s="20">
        <v>0</v>
      </c>
      <c r="BS4292" s="20">
        <v>82</v>
      </c>
      <c r="BT4292" s="20">
        <v>54</v>
      </c>
      <c r="BU4292" s="20">
        <v>1046</v>
      </c>
      <c r="BV4292" s="20">
        <v>3065</v>
      </c>
    </row>
    <row r="4293" spans="1:74" x14ac:dyDescent="0.25">
      <c r="A4293" s="20" t="s">
        <v>501</v>
      </c>
      <c r="B4293" s="20" t="s">
        <v>502</v>
      </c>
      <c r="C4293" s="20" t="s">
        <v>738</v>
      </c>
      <c r="D4293" s="1">
        <v>44570</v>
      </c>
      <c r="E4293">
        <v>99</v>
      </c>
      <c r="F4293">
        <v>9</v>
      </c>
      <c r="G4293">
        <v>8</v>
      </c>
      <c r="H4293">
        <v>3</v>
      </c>
      <c r="I4293">
        <v>3</v>
      </c>
      <c r="J4293">
        <v>78</v>
      </c>
      <c r="K4293">
        <v>8</v>
      </c>
      <c r="L4293">
        <v>1</v>
      </c>
      <c r="M4293">
        <v>3</v>
      </c>
      <c r="N4293">
        <v>74</v>
      </c>
      <c r="O4293">
        <v>67</v>
      </c>
      <c r="P4293">
        <v>0</v>
      </c>
      <c r="Q4293">
        <v>0</v>
      </c>
      <c r="R4293">
        <v>593</v>
      </c>
      <c r="S4293">
        <v>520</v>
      </c>
      <c r="T4293">
        <v>25</v>
      </c>
      <c r="U4293">
        <v>0</v>
      </c>
      <c r="V4293">
        <v>3</v>
      </c>
      <c r="W4293">
        <v>924</v>
      </c>
      <c r="X4293">
        <v>590</v>
      </c>
      <c r="Y4293">
        <v>58</v>
      </c>
      <c r="Z4293">
        <v>14</v>
      </c>
      <c r="AA4293">
        <v>80</v>
      </c>
      <c r="AB4293">
        <v>928</v>
      </c>
      <c r="AC4293">
        <v>663</v>
      </c>
      <c r="AD4293">
        <v>45</v>
      </c>
      <c r="AE4293">
        <v>17</v>
      </c>
      <c r="AF4293">
        <v>66</v>
      </c>
      <c r="AG4293">
        <v>190</v>
      </c>
      <c r="AH4293">
        <v>122</v>
      </c>
      <c r="AI4293">
        <v>4</v>
      </c>
      <c r="AJ4293">
        <v>1</v>
      </c>
      <c r="AK4293">
        <v>19</v>
      </c>
      <c r="AL4293">
        <v>93</v>
      </c>
      <c r="AM4293">
        <v>82</v>
      </c>
      <c r="AN4293">
        <v>5</v>
      </c>
      <c r="AO4293">
        <v>0</v>
      </c>
      <c r="AP4293">
        <v>0</v>
      </c>
      <c r="AQ4293">
        <v>0</v>
      </c>
      <c r="AR4293">
        <v>0</v>
      </c>
      <c r="AS4293">
        <v>0</v>
      </c>
      <c r="AT4293">
        <v>0</v>
      </c>
      <c r="AU4293">
        <v>0</v>
      </c>
      <c r="AV4293">
        <v>0</v>
      </c>
      <c r="AW4293">
        <v>0</v>
      </c>
      <c r="AX4293">
        <v>0</v>
      </c>
      <c r="AY4293">
        <v>0</v>
      </c>
      <c r="AZ4293">
        <v>0</v>
      </c>
      <c r="BA4293">
        <v>0</v>
      </c>
      <c r="BB4293">
        <v>0</v>
      </c>
      <c r="BC4293">
        <v>0</v>
      </c>
      <c r="BD4293">
        <v>0</v>
      </c>
      <c r="BE4293">
        <v>0</v>
      </c>
      <c r="BF4293">
        <v>0</v>
      </c>
      <c r="BG4293" s="20">
        <v>9</v>
      </c>
      <c r="BH4293" s="20">
        <v>3</v>
      </c>
      <c r="BI4293" s="20">
        <v>85</v>
      </c>
      <c r="BJ4293" s="20">
        <v>72</v>
      </c>
      <c r="BK4293" s="20">
        <v>556</v>
      </c>
      <c r="BL4293" s="20">
        <v>740</v>
      </c>
      <c r="BM4293" s="20">
        <v>772</v>
      </c>
      <c r="BN4293" s="20">
        <v>159</v>
      </c>
      <c r="BO4293" s="20">
        <v>87</v>
      </c>
      <c r="BP4293" s="20">
        <v>4433</v>
      </c>
      <c r="BQ4293" s="20">
        <v>2076</v>
      </c>
      <c r="BR4293" s="20">
        <v>0</v>
      </c>
      <c r="BS4293" s="20">
        <v>82</v>
      </c>
      <c r="BT4293" s="20">
        <v>54</v>
      </c>
      <c r="BU4293" s="20">
        <v>1049</v>
      </c>
      <c r="BV4293" s="20">
        <v>3076</v>
      </c>
    </row>
    <row r="4294" spans="1:74" x14ac:dyDescent="0.25">
      <c r="A4294" s="20" t="s">
        <v>501</v>
      </c>
      <c r="B4294" s="20" t="s">
        <v>502</v>
      </c>
      <c r="C4294" s="20" t="s">
        <v>738</v>
      </c>
      <c r="D4294" s="1">
        <v>44578</v>
      </c>
      <c r="E4294">
        <v>100</v>
      </c>
      <c r="F4294">
        <v>9</v>
      </c>
      <c r="G4294">
        <v>8</v>
      </c>
      <c r="H4294">
        <v>3</v>
      </c>
      <c r="I4294">
        <v>3</v>
      </c>
      <c r="J4294">
        <v>79</v>
      </c>
      <c r="K4294">
        <v>8</v>
      </c>
      <c r="L4294">
        <v>1</v>
      </c>
      <c r="M4294">
        <v>3</v>
      </c>
      <c r="N4294">
        <v>73</v>
      </c>
      <c r="O4294">
        <v>66</v>
      </c>
      <c r="P4294">
        <v>0</v>
      </c>
      <c r="Q4294">
        <v>0</v>
      </c>
      <c r="R4294">
        <v>593</v>
      </c>
      <c r="S4294">
        <v>521</v>
      </c>
      <c r="T4294">
        <v>25</v>
      </c>
      <c r="U4294">
        <v>0</v>
      </c>
      <c r="V4294">
        <v>3</v>
      </c>
      <c r="W4294">
        <v>928</v>
      </c>
      <c r="X4294">
        <v>595</v>
      </c>
      <c r="Y4294">
        <v>56</v>
      </c>
      <c r="Z4294">
        <v>14</v>
      </c>
      <c r="AA4294">
        <v>80</v>
      </c>
      <c r="AB4294">
        <v>927</v>
      </c>
      <c r="AC4294">
        <v>668</v>
      </c>
      <c r="AD4294">
        <v>45</v>
      </c>
      <c r="AE4294">
        <v>17</v>
      </c>
      <c r="AF4294">
        <v>66</v>
      </c>
      <c r="AG4294">
        <v>192</v>
      </c>
      <c r="AH4294">
        <v>128</v>
      </c>
      <c r="AI4294">
        <v>4</v>
      </c>
      <c r="AJ4294">
        <v>1</v>
      </c>
      <c r="AK4294">
        <v>19</v>
      </c>
      <c r="AL4294">
        <v>93</v>
      </c>
      <c r="AM4294">
        <v>83</v>
      </c>
      <c r="AN4294">
        <v>5</v>
      </c>
      <c r="AO4294">
        <v>0</v>
      </c>
      <c r="AP4294">
        <v>0</v>
      </c>
      <c r="AQ4294">
        <v>0</v>
      </c>
      <c r="AR4294">
        <v>0</v>
      </c>
      <c r="AS4294">
        <v>0</v>
      </c>
      <c r="AT4294">
        <v>0</v>
      </c>
      <c r="AU4294">
        <v>0</v>
      </c>
      <c r="AV4294">
        <v>0</v>
      </c>
      <c r="AW4294">
        <v>0</v>
      </c>
      <c r="AX4294">
        <v>0</v>
      </c>
      <c r="AY4294">
        <v>0</v>
      </c>
      <c r="AZ4294">
        <v>0</v>
      </c>
      <c r="BA4294">
        <v>0</v>
      </c>
      <c r="BB4294">
        <v>0</v>
      </c>
      <c r="BC4294">
        <v>0</v>
      </c>
      <c r="BD4294">
        <v>0</v>
      </c>
      <c r="BE4294">
        <v>0</v>
      </c>
      <c r="BF4294">
        <v>0</v>
      </c>
      <c r="BG4294" s="20">
        <v>9</v>
      </c>
      <c r="BH4294" s="20">
        <v>3</v>
      </c>
      <c r="BI4294" s="20">
        <v>86</v>
      </c>
      <c r="BJ4294" s="20">
        <v>71</v>
      </c>
      <c r="BK4294" s="20">
        <v>557</v>
      </c>
      <c r="BL4294" s="20">
        <v>746</v>
      </c>
      <c r="BM4294" s="20">
        <v>772</v>
      </c>
      <c r="BN4294" s="20">
        <v>161</v>
      </c>
      <c r="BO4294" s="20">
        <v>87</v>
      </c>
      <c r="BP4294" s="20">
        <v>4435</v>
      </c>
      <c r="BQ4294" s="20">
        <v>2128</v>
      </c>
      <c r="BR4294" s="20">
        <v>0</v>
      </c>
      <c r="BS4294" s="20">
        <v>82</v>
      </c>
      <c r="BT4294" s="20">
        <v>56</v>
      </c>
      <c r="BU4294" s="20">
        <v>1048</v>
      </c>
      <c r="BV4294" s="20">
        <v>3082</v>
      </c>
    </row>
    <row r="4295" spans="1:74" x14ac:dyDescent="0.25">
      <c r="A4295" s="20" t="s">
        <v>501</v>
      </c>
      <c r="B4295" s="20" t="s">
        <v>502</v>
      </c>
      <c r="C4295" s="20" t="s">
        <v>738</v>
      </c>
      <c r="D4295" s="1">
        <v>44585</v>
      </c>
      <c r="E4295">
        <v>100</v>
      </c>
      <c r="F4295">
        <v>9</v>
      </c>
      <c r="G4295">
        <v>8</v>
      </c>
      <c r="H4295">
        <v>3</v>
      </c>
      <c r="I4295">
        <v>3</v>
      </c>
      <c r="J4295">
        <v>79</v>
      </c>
      <c r="K4295">
        <v>8</v>
      </c>
      <c r="L4295">
        <v>1</v>
      </c>
      <c r="M4295">
        <v>3</v>
      </c>
      <c r="N4295">
        <v>74</v>
      </c>
      <c r="O4295">
        <v>67</v>
      </c>
      <c r="P4295">
        <v>0</v>
      </c>
      <c r="Q4295">
        <v>0</v>
      </c>
      <c r="R4295">
        <v>593</v>
      </c>
      <c r="S4295">
        <v>521</v>
      </c>
      <c r="T4295">
        <v>25</v>
      </c>
      <c r="U4295">
        <v>0</v>
      </c>
      <c r="V4295">
        <v>4</v>
      </c>
      <c r="W4295">
        <v>931</v>
      </c>
      <c r="X4295">
        <v>598</v>
      </c>
      <c r="Y4295">
        <v>56</v>
      </c>
      <c r="Z4295">
        <v>15</v>
      </c>
      <c r="AA4295">
        <v>80</v>
      </c>
      <c r="AB4295">
        <v>927</v>
      </c>
      <c r="AC4295">
        <v>671</v>
      </c>
      <c r="AD4295">
        <v>44</v>
      </c>
      <c r="AE4295">
        <v>16</v>
      </c>
      <c r="AF4295">
        <v>65</v>
      </c>
      <c r="AG4295">
        <v>196</v>
      </c>
      <c r="AH4295">
        <v>130</v>
      </c>
      <c r="AI4295">
        <v>4</v>
      </c>
      <c r="AJ4295">
        <v>1</v>
      </c>
      <c r="AK4295">
        <v>19</v>
      </c>
      <c r="AL4295">
        <v>93</v>
      </c>
      <c r="AM4295">
        <v>83</v>
      </c>
      <c r="AN4295">
        <v>5</v>
      </c>
      <c r="AO4295">
        <v>0</v>
      </c>
      <c r="AP4295">
        <v>0</v>
      </c>
      <c r="AQ4295">
        <v>0</v>
      </c>
      <c r="AR4295">
        <v>0</v>
      </c>
      <c r="AS4295">
        <v>0</v>
      </c>
      <c r="AT4295">
        <v>0</v>
      </c>
      <c r="AU4295">
        <v>0</v>
      </c>
      <c r="AV4295">
        <v>0</v>
      </c>
      <c r="AW4295">
        <v>0</v>
      </c>
      <c r="AX4295">
        <v>0</v>
      </c>
      <c r="AY4295">
        <v>0</v>
      </c>
      <c r="AZ4295">
        <v>0</v>
      </c>
      <c r="BA4295">
        <v>0</v>
      </c>
      <c r="BB4295">
        <v>0</v>
      </c>
      <c r="BC4295">
        <v>0</v>
      </c>
      <c r="BD4295">
        <v>0</v>
      </c>
      <c r="BE4295">
        <v>0</v>
      </c>
      <c r="BF4295">
        <v>0</v>
      </c>
      <c r="BG4295" s="20">
        <v>9</v>
      </c>
      <c r="BH4295" s="20">
        <v>3</v>
      </c>
      <c r="BI4295" s="20">
        <v>86</v>
      </c>
      <c r="BJ4295" s="20">
        <v>72</v>
      </c>
      <c r="BK4295" s="20">
        <v>556</v>
      </c>
      <c r="BL4295" s="20">
        <v>748</v>
      </c>
      <c r="BM4295" s="20">
        <v>773</v>
      </c>
      <c r="BN4295" s="20">
        <v>164</v>
      </c>
      <c r="BO4295" s="20">
        <v>87</v>
      </c>
      <c r="BP4295" s="20">
        <v>4449</v>
      </c>
      <c r="BQ4295" s="20">
        <v>2157</v>
      </c>
      <c r="BR4295" s="20">
        <v>0</v>
      </c>
      <c r="BS4295" s="20">
        <v>81</v>
      </c>
      <c r="BT4295" s="20">
        <v>57</v>
      </c>
      <c r="BU4295" s="20">
        <v>1047</v>
      </c>
      <c r="BV4295" s="20">
        <v>3095</v>
      </c>
    </row>
    <row r="4296" spans="1:74" x14ac:dyDescent="0.25">
      <c r="A4296" s="20" t="s">
        <v>501</v>
      </c>
      <c r="B4296" s="20" t="s">
        <v>502</v>
      </c>
      <c r="C4296" s="20" t="s">
        <v>738</v>
      </c>
      <c r="D4296" s="1">
        <v>44593</v>
      </c>
      <c r="E4296">
        <v>101</v>
      </c>
      <c r="F4296">
        <v>9</v>
      </c>
      <c r="G4296">
        <v>8</v>
      </c>
      <c r="H4296">
        <v>3</v>
      </c>
      <c r="I4296">
        <v>3</v>
      </c>
      <c r="J4296">
        <v>80</v>
      </c>
      <c r="K4296">
        <v>8</v>
      </c>
      <c r="L4296">
        <v>1</v>
      </c>
      <c r="M4296">
        <v>3</v>
      </c>
      <c r="N4296">
        <v>73</v>
      </c>
      <c r="O4296">
        <v>66</v>
      </c>
      <c r="P4296">
        <v>0</v>
      </c>
      <c r="Q4296">
        <v>0</v>
      </c>
      <c r="R4296">
        <v>589</v>
      </c>
      <c r="S4296">
        <v>519</v>
      </c>
      <c r="T4296">
        <v>25</v>
      </c>
      <c r="U4296">
        <v>0</v>
      </c>
      <c r="V4296">
        <v>4</v>
      </c>
      <c r="W4296">
        <v>937</v>
      </c>
      <c r="X4296">
        <v>602</v>
      </c>
      <c r="Y4296">
        <v>55</v>
      </c>
      <c r="Z4296">
        <v>15</v>
      </c>
      <c r="AA4296">
        <v>80</v>
      </c>
      <c r="AB4296">
        <v>929</v>
      </c>
      <c r="AC4296">
        <v>677</v>
      </c>
      <c r="AD4296">
        <v>44</v>
      </c>
      <c r="AE4296">
        <v>16</v>
      </c>
      <c r="AF4296">
        <v>66</v>
      </c>
      <c r="AG4296">
        <v>197</v>
      </c>
      <c r="AH4296">
        <v>131</v>
      </c>
      <c r="AI4296">
        <v>4</v>
      </c>
      <c r="AJ4296">
        <v>1</v>
      </c>
      <c r="AK4296">
        <v>19</v>
      </c>
      <c r="AL4296">
        <v>93</v>
      </c>
      <c r="AM4296">
        <v>83</v>
      </c>
      <c r="AN4296">
        <v>5</v>
      </c>
      <c r="AO4296">
        <v>0</v>
      </c>
      <c r="AP4296">
        <v>0</v>
      </c>
      <c r="AQ4296">
        <v>0</v>
      </c>
      <c r="AR4296">
        <v>0</v>
      </c>
      <c r="AS4296">
        <v>0</v>
      </c>
      <c r="AT4296">
        <v>0</v>
      </c>
      <c r="AU4296">
        <v>0</v>
      </c>
      <c r="AV4296">
        <v>0</v>
      </c>
      <c r="AW4296">
        <v>0</v>
      </c>
      <c r="AX4296">
        <v>0</v>
      </c>
      <c r="AY4296">
        <v>0</v>
      </c>
      <c r="AZ4296">
        <v>0</v>
      </c>
      <c r="BA4296">
        <v>0</v>
      </c>
      <c r="BB4296">
        <v>0</v>
      </c>
      <c r="BC4296">
        <v>0</v>
      </c>
      <c r="BD4296">
        <v>0</v>
      </c>
      <c r="BE4296">
        <v>0</v>
      </c>
      <c r="BF4296">
        <v>0</v>
      </c>
      <c r="BG4296" s="20">
        <v>9</v>
      </c>
      <c r="BH4296" s="20">
        <v>3</v>
      </c>
      <c r="BI4296" s="20">
        <v>87</v>
      </c>
      <c r="BJ4296" s="20">
        <v>71</v>
      </c>
      <c r="BK4296" s="20">
        <v>553</v>
      </c>
      <c r="BL4296" s="20">
        <v>753</v>
      </c>
      <c r="BM4296" s="20">
        <v>776</v>
      </c>
      <c r="BN4296" s="20">
        <v>165</v>
      </c>
      <c r="BO4296" s="20">
        <v>87</v>
      </c>
      <c r="BP4296" s="20">
        <v>4444</v>
      </c>
      <c r="BQ4296" s="20">
        <v>2166</v>
      </c>
      <c r="BR4296" s="20">
        <v>0</v>
      </c>
      <c r="BS4296" s="20">
        <v>81</v>
      </c>
      <c r="BT4296" s="20">
        <v>56</v>
      </c>
      <c r="BU4296" s="20">
        <v>1040</v>
      </c>
      <c r="BV4296" s="20">
        <v>3098</v>
      </c>
    </row>
    <row r="4297" spans="1:74" x14ac:dyDescent="0.25">
      <c r="A4297" s="20" t="s">
        <v>501</v>
      </c>
      <c r="B4297" s="20" t="s">
        <v>502</v>
      </c>
      <c r="C4297" s="20" t="s">
        <v>738</v>
      </c>
      <c r="D4297" s="1">
        <v>44599</v>
      </c>
      <c r="E4297">
        <v>102</v>
      </c>
      <c r="F4297">
        <v>9</v>
      </c>
      <c r="G4297">
        <v>8</v>
      </c>
      <c r="H4297">
        <v>3</v>
      </c>
      <c r="I4297">
        <v>3</v>
      </c>
      <c r="J4297">
        <v>82</v>
      </c>
      <c r="K4297">
        <v>8</v>
      </c>
      <c r="L4297">
        <v>1</v>
      </c>
      <c r="M4297">
        <v>3</v>
      </c>
      <c r="N4297">
        <v>74</v>
      </c>
      <c r="O4297">
        <v>67</v>
      </c>
      <c r="P4297">
        <v>0</v>
      </c>
      <c r="Q4297">
        <v>0</v>
      </c>
      <c r="R4297">
        <v>591</v>
      </c>
      <c r="S4297">
        <v>521</v>
      </c>
      <c r="T4297">
        <v>25</v>
      </c>
      <c r="U4297">
        <v>0</v>
      </c>
      <c r="V4297">
        <v>4</v>
      </c>
      <c r="W4297">
        <v>941</v>
      </c>
      <c r="X4297">
        <v>606</v>
      </c>
      <c r="Y4297">
        <v>55</v>
      </c>
      <c r="Z4297">
        <v>14</v>
      </c>
      <c r="AA4297">
        <v>81</v>
      </c>
      <c r="AB4297">
        <v>933</v>
      </c>
      <c r="AC4297">
        <v>680</v>
      </c>
      <c r="AD4297">
        <v>44</v>
      </c>
      <c r="AE4297">
        <v>16</v>
      </c>
      <c r="AF4297">
        <v>67</v>
      </c>
      <c r="AG4297">
        <v>197</v>
      </c>
      <c r="AH4297">
        <v>132</v>
      </c>
      <c r="AI4297">
        <v>4</v>
      </c>
      <c r="AJ4297">
        <v>1</v>
      </c>
      <c r="AK4297">
        <v>19</v>
      </c>
      <c r="AL4297">
        <v>93</v>
      </c>
      <c r="AM4297">
        <v>83</v>
      </c>
      <c r="AN4297">
        <v>5</v>
      </c>
      <c r="AO4297">
        <v>0</v>
      </c>
      <c r="AP4297">
        <v>0</v>
      </c>
      <c r="AQ4297">
        <v>0</v>
      </c>
      <c r="AR4297">
        <v>0</v>
      </c>
      <c r="AS4297">
        <v>0</v>
      </c>
      <c r="AT4297">
        <v>0</v>
      </c>
      <c r="AU4297">
        <v>0</v>
      </c>
      <c r="AV4297">
        <v>0</v>
      </c>
      <c r="AW4297">
        <v>0</v>
      </c>
      <c r="AX4297">
        <v>0</v>
      </c>
      <c r="AY4297">
        <v>0</v>
      </c>
      <c r="AZ4297">
        <v>0</v>
      </c>
      <c r="BA4297">
        <v>0</v>
      </c>
      <c r="BB4297">
        <v>0</v>
      </c>
      <c r="BC4297">
        <v>0</v>
      </c>
      <c r="BD4297">
        <v>0</v>
      </c>
      <c r="BE4297">
        <v>0</v>
      </c>
      <c r="BF4297">
        <v>0</v>
      </c>
      <c r="BG4297" s="20">
        <v>9</v>
      </c>
      <c r="BH4297" s="20">
        <v>3</v>
      </c>
      <c r="BI4297" s="20">
        <v>88</v>
      </c>
      <c r="BJ4297" s="20">
        <v>72</v>
      </c>
      <c r="BK4297" s="20">
        <v>556</v>
      </c>
      <c r="BL4297" s="20">
        <v>758</v>
      </c>
      <c r="BM4297" s="20">
        <v>779</v>
      </c>
      <c r="BN4297" s="20">
        <v>166</v>
      </c>
      <c r="BO4297" s="20">
        <v>87</v>
      </c>
      <c r="BP4297" s="20">
        <v>4453</v>
      </c>
      <c r="BQ4297" s="20">
        <v>2185</v>
      </c>
      <c r="BR4297" s="20">
        <v>0</v>
      </c>
      <c r="BS4297" s="20">
        <v>81</v>
      </c>
      <c r="BT4297" s="20">
        <v>58</v>
      </c>
      <c r="BU4297" s="20">
        <v>1036</v>
      </c>
      <c r="BV4297" s="20">
        <v>3106</v>
      </c>
    </row>
    <row r="4298" spans="1:74" x14ac:dyDescent="0.25">
      <c r="A4298" s="20" t="s">
        <v>501</v>
      </c>
      <c r="B4298" s="20" t="s">
        <v>502</v>
      </c>
      <c r="C4298" s="20" t="s">
        <v>738</v>
      </c>
      <c r="D4298" s="1">
        <v>44606</v>
      </c>
      <c r="E4298">
        <v>103</v>
      </c>
      <c r="F4298">
        <v>9</v>
      </c>
      <c r="G4298">
        <v>8</v>
      </c>
      <c r="H4298">
        <v>3</v>
      </c>
      <c r="I4298">
        <v>3</v>
      </c>
      <c r="J4298">
        <v>83</v>
      </c>
      <c r="K4298">
        <v>8</v>
      </c>
      <c r="L4298">
        <v>1</v>
      </c>
      <c r="M4298">
        <v>3</v>
      </c>
      <c r="N4298">
        <v>73</v>
      </c>
      <c r="O4298">
        <v>66</v>
      </c>
      <c r="P4298">
        <v>0</v>
      </c>
      <c r="Q4298">
        <v>0</v>
      </c>
      <c r="R4298">
        <v>589</v>
      </c>
      <c r="S4298">
        <v>520</v>
      </c>
      <c r="T4298">
        <v>25</v>
      </c>
      <c r="U4298">
        <v>0</v>
      </c>
      <c r="V4298">
        <v>4</v>
      </c>
      <c r="W4298">
        <v>946</v>
      </c>
      <c r="X4298">
        <v>610</v>
      </c>
      <c r="Y4298">
        <v>55</v>
      </c>
      <c r="Z4298">
        <v>14</v>
      </c>
      <c r="AA4298">
        <v>82</v>
      </c>
      <c r="AB4298">
        <v>935</v>
      </c>
      <c r="AC4298">
        <v>683</v>
      </c>
      <c r="AD4298">
        <v>44</v>
      </c>
      <c r="AE4298">
        <v>16</v>
      </c>
      <c r="AF4298">
        <v>67</v>
      </c>
      <c r="AG4298">
        <v>195</v>
      </c>
      <c r="AH4298">
        <v>132</v>
      </c>
      <c r="AI4298">
        <v>4</v>
      </c>
      <c r="AJ4298">
        <v>1</v>
      </c>
      <c r="AK4298">
        <v>19</v>
      </c>
      <c r="AL4298">
        <v>93</v>
      </c>
      <c r="AM4298">
        <v>84</v>
      </c>
      <c r="AN4298">
        <v>5</v>
      </c>
      <c r="AO4298">
        <v>0</v>
      </c>
      <c r="AP4298">
        <v>0</v>
      </c>
      <c r="AQ4298">
        <v>0</v>
      </c>
      <c r="AR4298">
        <v>0</v>
      </c>
      <c r="AS4298">
        <v>0</v>
      </c>
      <c r="AT4298">
        <v>0</v>
      </c>
      <c r="AU4298">
        <v>0</v>
      </c>
      <c r="AV4298">
        <v>0</v>
      </c>
      <c r="AW4298">
        <v>0</v>
      </c>
      <c r="AX4298">
        <v>0</v>
      </c>
      <c r="AY4298">
        <v>0</v>
      </c>
      <c r="AZ4298">
        <v>0</v>
      </c>
      <c r="BA4298">
        <v>0</v>
      </c>
      <c r="BB4298">
        <v>0</v>
      </c>
      <c r="BC4298">
        <v>0</v>
      </c>
      <c r="BD4298">
        <v>0</v>
      </c>
      <c r="BE4298">
        <v>0</v>
      </c>
      <c r="BF4298">
        <v>0</v>
      </c>
      <c r="BG4298" s="20">
        <v>9</v>
      </c>
      <c r="BH4298" s="20">
        <v>3</v>
      </c>
      <c r="BI4298" s="20">
        <v>89</v>
      </c>
      <c r="BJ4298" s="20">
        <v>71</v>
      </c>
      <c r="BK4298" s="20">
        <v>554</v>
      </c>
      <c r="BL4298" s="20">
        <v>760</v>
      </c>
      <c r="BM4298" s="20">
        <v>781</v>
      </c>
      <c r="BN4298" s="20">
        <v>164</v>
      </c>
      <c r="BO4298" s="20">
        <v>87</v>
      </c>
      <c r="BP4298" s="20">
        <v>4445</v>
      </c>
      <c r="BQ4298" s="20">
        <v>2218</v>
      </c>
      <c r="BR4298" s="20">
        <v>0</v>
      </c>
      <c r="BS4298" s="20">
        <v>82</v>
      </c>
      <c r="BT4298" s="20">
        <v>60</v>
      </c>
      <c r="BU4298" s="20">
        <v>1032</v>
      </c>
      <c r="BV4298" s="20">
        <v>3105</v>
      </c>
    </row>
    <row r="4299" spans="1:74" x14ac:dyDescent="0.25">
      <c r="A4299" s="20" t="s">
        <v>501</v>
      </c>
      <c r="B4299" s="20" t="s">
        <v>728</v>
      </c>
      <c r="C4299" s="20" t="s">
        <v>739</v>
      </c>
      <c r="D4299" s="1">
        <v>44493</v>
      </c>
      <c r="E4299">
        <v>68</v>
      </c>
      <c r="F4299">
        <v>2</v>
      </c>
      <c r="G4299">
        <v>0</v>
      </c>
      <c r="H4299">
        <v>0</v>
      </c>
      <c r="I4299">
        <v>0</v>
      </c>
      <c r="J4299">
        <v>26</v>
      </c>
      <c r="K4299">
        <v>5</v>
      </c>
      <c r="L4299">
        <v>3</v>
      </c>
      <c r="M4299">
        <v>1</v>
      </c>
      <c r="N4299">
        <v>0</v>
      </c>
      <c r="O4299">
        <v>0</v>
      </c>
      <c r="P4299">
        <v>0</v>
      </c>
      <c r="Q4299">
        <v>0</v>
      </c>
      <c r="R4299">
        <v>301</v>
      </c>
      <c r="S4299">
        <v>0</v>
      </c>
      <c r="T4299">
        <v>135</v>
      </c>
      <c r="U4299">
        <v>7</v>
      </c>
      <c r="V4299">
        <v>0</v>
      </c>
      <c r="W4299">
        <v>984</v>
      </c>
      <c r="X4299">
        <v>0</v>
      </c>
      <c r="Y4299">
        <v>75</v>
      </c>
      <c r="Z4299">
        <v>102</v>
      </c>
      <c r="AA4299">
        <v>7</v>
      </c>
      <c r="AB4299">
        <v>816</v>
      </c>
      <c r="AC4299">
        <v>43</v>
      </c>
      <c r="AD4299">
        <v>33</v>
      </c>
      <c r="AE4299">
        <v>184</v>
      </c>
      <c r="AF4299">
        <v>10</v>
      </c>
      <c r="AG4299">
        <v>277</v>
      </c>
      <c r="AH4299">
        <v>0</v>
      </c>
      <c r="AI4299">
        <v>11</v>
      </c>
      <c r="AJ4299">
        <v>40</v>
      </c>
      <c r="AK4299">
        <v>4</v>
      </c>
      <c r="AL4299">
        <v>20</v>
      </c>
      <c r="AM4299">
        <v>0</v>
      </c>
      <c r="AN4299">
        <v>1</v>
      </c>
      <c r="AO4299">
        <v>0</v>
      </c>
      <c r="AP4299">
        <v>0</v>
      </c>
      <c r="AQ4299">
        <v>0</v>
      </c>
      <c r="AR4299">
        <v>0</v>
      </c>
      <c r="AS4299">
        <v>0</v>
      </c>
      <c r="AT4299">
        <v>0</v>
      </c>
      <c r="AU4299">
        <v>0</v>
      </c>
      <c r="AV4299">
        <v>0</v>
      </c>
      <c r="AW4299">
        <v>0</v>
      </c>
      <c r="AX4299">
        <v>0</v>
      </c>
      <c r="AY4299">
        <v>0</v>
      </c>
      <c r="AZ4299">
        <v>0</v>
      </c>
      <c r="BA4299">
        <v>0</v>
      </c>
      <c r="BB4299">
        <v>16</v>
      </c>
      <c r="BC4299">
        <v>86</v>
      </c>
      <c r="BD4299">
        <v>0</v>
      </c>
      <c r="BE4299">
        <v>16</v>
      </c>
      <c r="BF4299">
        <v>2</v>
      </c>
      <c r="BG4299" s="20"/>
      <c r="BH4299" s="20"/>
      <c r="BI4299" s="20"/>
      <c r="BJ4299" s="20"/>
      <c r="BK4299" s="20"/>
      <c r="BL4299" s="20"/>
      <c r="BM4299" s="20"/>
      <c r="BN4299" s="20"/>
      <c r="BO4299" s="20"/>
      <c r="BP4299" s="20"/>
      <c r="BQ4299" s="20"/>
      <c r="BR4299" s="20"/>
      <c r="BS4299" s="20"/>
      <c r="BT4299" s="20"/>
      <c r="BU4299" s="20"/>
      <c r="BV4299" s="20"/>
    </row>
    <row r="4300" spans="1:74" x14ac:dyDescent="0.25">
      <c r="A4300" s="20" t="s">
        <v>501</v>
      </c>
      <c r="B4300" s="20" t="s">
        <v>728</v>
      </c>
      <c r="C4300" s="20" t="s">
        <v>739</v>
      </c>
      <c r="D4300" s="1">
        <v>44500</v>
      </c>
      <c r="E4300">
        <v>69</v>
      </c>
      <c r="F4300">
        <v>2</v>
      </c>
      <c r="G4300">
        <v>0</v>
      </c>
      <c r="H4300">
        <v>0</v>
      </c>
      <c r="I4300">
        <v>0</v>
      </c>
      <c r="J4300">
        <v>28</v>
      </c>
      <c r="K4300">
        <v>5</v>
      </c>
      <c r="L4300">
        <v>3</v>
      </c>
      <c r="M4300">
        <v>1</v>
      </c>
      <c r="N4300">
        <v>0</v>
      </c>
      <c r="O4300">
        <v>0</v>
      </c>
      <c r="P4300">
        <v>0</v>
      </c>
      <c r="Q4300">
        <v>0</v>
      </c>
      <c r="R4300">
        <v>300</v>
      </c>
      <c r="S4300">
        <v>0</v>
      </c>
      <c r="T4300">
        <v>155</v>
      </c>
      <c r="U4300">
        <v>7</v>
      </c>
      <c r="V4300">
        <v>0</v>
      </c>
      <c r="W4300">
        <v>978</v>
      </c>
      <c r="X4300">
        <v>0</v>
      </c>
      <c r="Y4300">
        <v>146</v>
      </c>
      <c r="Z4300">
        <v>99</v>
      </c>
      <c r="AA4300">
        <v>6</v>
      </c>
      <c r="AB4300">
        <v>815</v>
      </c>
      <c r="AC4300">
        <v>58</v>
      </c>
      <c r="AD4300">
        <v>32</v>
      </c>
      <c r="AE4300">
        <v>183</v>
      </c>
      <c r="AF4300">
        <v>10</v>
      </c>
      <c r="AG4300">
        <v>276</v>
      </c>
      <c r="AH4300">
        <v>0</v>
      </c>
      <c r="AI4300">
        <v>19</v>
      </c>
      <c r="AJ4300">
        <v>39</v>
      </c>
      <c r="AK4300">
        <v>4</v>
      </c>
      <c r="AL4300">
        <v>20</v>
      </c>
      <c r="AM4300">
        <v>0</v>
      </c>
      <c r="AN4300">
        <v>3</v>
      </c>
      <c r="AO4300">
        <v>0</v>
      </c>
      <c r="AP4300">
        <v>0</v>
      </c>
      <c r="AQ4300">
        <v>0</v>
      </c>
      <c r="AR4300">
        <v>0</v>
      </c>
      <c r="AS4300">
        <v>0</v>
      </c>
      <c r="AT4300">
        <v>0</v>
      </c>
      <c r="AU4300">
        <v>0</v>
      </c>
      <c r="AV4300">
        <v>0</v>
      </c>
      <c r="AW4300">
        <v>0</v>
      </c>
      <c r="AX4300">
        <v>0</v>
      </c>
      <c r="AY4300">
        <v>0</v>
      </c>
      <c r="AZ4300">
        <v>0</v>
      </c>
      <c r="BA4300">
        <v>0</v>
      </c>
      <c r="BB4300">
        <v>16</v>
      </c>
      <c r="BC4300">
        <v>84</v>
      </c>
      <c r="BD4300">
        <v>0</v>
      </c>
      <c r="BE4300">
        <v>16</v>
      </c>
      <c r="BF4300">
        <v>2</v>
      </c>
      <c r="BG4300" s="20"/>
      <c r="BH4300" s="20"/>
      <c r="BI4300" s="20"/>
      <c r="BJ4300" s="20"/>
      <c r="BK4300" s="20"/>
      <c r="BL4300" s="20"/>
      <c r="BM4300" s="20"/>
      <c r="BN4300" s="20"/>
      <c r="BO4300" s="20"/>
      <c r="BP4300" s="20"/>
      <c r="BQ4300" s="20"/>
      <c r="BR4300" s="20"/>
      <c r="BS4300" s="20"/>
      <c r="BT4300" s="20"/>
      <c r="BU4300" s="20"/>
      <c r="BV4300" s="20"/>
    </row>
    <row r="4301" spans="1:74" x14ac:dyDescent="0.25">
      <c r="A4301" s="20" t="s">
        <v>501</v>
      </c>
      <c r="B4301" s="20" t="s">
        <v>728</v>
      </c>
      <c r="C4301" s="20" t="s">
        <v>739</v>
      </c>
      <c r="D4301" s="1">
        <v>44507</v>
      </c>
      <c r="E4301">
        <v>71</v>
      </c>
      <c r="F4301">
        <v>2</v>
      </c>
      <c r="G4301">
        <v>0</v>
      </c>
      <c r="H4301">
        <v>0</v>
      </c>
      <c r="I4301">
        <v>0</v>
      </c>
      <c r="J4301">
        <v>34</v>
      </c>
      <c r="K4301">
        <v>5</v>
      </c>
      <c r="L4301">
        <v>3</v>
      </c>
      <c r="M4301">
        <v>1</v>
      </c>
      <c r="N4301">
        <v>0</v>
      </c>
      <c r="O4301">
        <v>0</v>
      </c>
      <c r="P4301">
        <v>0</v>
      </c>
      <c r="Q4301">
        <v>0</v>
      </c>
      <c r="R4301">
        <v>299</v>
      </c>
      <c r="S4301">
        <v>170</v>
      </c>
      <c r="T4301">
        <v>16</v>
      </c>
      <c r="U4301">
        <v>7</v>
      </c>
      <c r="V4301">
        <v>0</v>
      </c>
      <c r="W4301">
        <v>982</v>
      </c>
      <c r="X4301">
        <v>186</v>
      </c>
      <c r="Y4301">
        <v>81</v>
      </c>
      <c r="Z4301">
        <v>98</v>
      </c>
      <c r="AA4301">
        <v>7</v>
      </c>
      <c r="AB4301">
        <v>813</v>
      </c>
      <c r="AC4301">
        <v>73</v>
      </c>
      <c r="AD4301">
        <v>32</v>
      </c>
      <c r="AE4301">
        <v>183</v>
      </c>
      <c r="AF4301">
        <v>9</v>
      </c>
      <c r="AG4301">
        <v>277</v>
      </c>
      <c r="AH4301">
        <v>22</v>
      </c>
      <c r="AI4301">
        <v>15</v>
      </c>
      <c r="AJ4301">
        <v>38</v>
      </c>
      <c r="AK4301">
        <v>4</v>
      </c>
      <c r="AL4301">
        <v>20</v>
      </c>
      <c r="AM4301">
        <v>3</v>
      </c>
      <c r="AN4301">
        <v>2</v>
      </c>
      <c r="AO4301">
        <v>0</v>
      </c>
      <c r="AP4301">
        <v>0</v>
      </c>
      <c r="AQ4301">
        <v>0</v>
      </c>
      <c r="AR4301">
        <v>0</v>
      </c>
      <c r="AS4301">
        <v>0</v>
      </c>
      <c r="AT4301">
        <v>0</v>
      </c>
      <c r="AU4301">
        <v>0</v>
      </c>
      <c r="AV4301">
        <v>0</v>
      </c>
      <c r="AW4301">
        <v>0</v>
      </c>
      <c r="AX4301">
        <v>0</v>
      </c>
      <c r="AY4301">
        <v>0</v>
      </c>
      <c r="AZ4301">
        <v>0</v>
      </c>
      <c r="BA4301">
        <v>0</v>
      </c>
      <c r="BB4301">
        <v>0</v>
      </c>
      <c r="BC4301">
        <v>0</v>
      </c>
      <c r="BD4301">
        <v>0</v>
      </c>
      <c r="BE4301">
        <v>0</v>
      </c>
      <c r="BF4301">
        <v>0</v>
      </c>
      <c r="BG4301" s="20">
        <v>2</v>
      </c>
      <c r="BH4301" s="20">
        <v>0</v>
      </c>
      <c r="BI4301" s="20">
        <v>59</v>
      </c>
      <c r="BJ4301" s="20">
        <v>0</v>
      </c>
      <c r="BK4301" s="20">
        <v>271</v>
      </c>
      <c r="BL4301" s="20">
        <v>763</v>
      </c>
      <c r="BM4301" s="20">
        <v>562</v>
      </c>
      <c r="BN4301" s="20">
        <v>199</v>
      </c>
      <c r="BO4301" s="20">
        <v>16</v>
      </c>
      <c r="BP4301" s="20"/>
      <c r="BQ4301" s="20"/>
      <c r="BR4301" s="20"/>
      <c r="BS4301" s="20"/>
      <c r="BT4301" s="20"/>
      <c r="BU4301" s="20"/>
      <c r="BV4301" s="20"/>
    </row>
    <row r="4302" spans="1:74" x14ac:dyDescent="0.25">
      <c r="A4302" s="20" t="s">
        <v>501</v>
      </c>
      <c r="B4302" s="20" t="s">
        <v>728</v>
      </c>
      <c r="C4302" s="20" t="s">
        <v>739</v>
      </c>
      <c r="D4302" s="1">
        <v>44514</v>
      </c>
      <c r="E4302">
        <v>72</v>
      </c>
      <c r="F4302">
        <v>2</v>
      </c>
      <c r="G4302">
        <v>0</v>
      </c>
      <c r="H4302">
        <v>0</v>
      </c>
      <c r="I4302">
        <v>0</v>
      </c>
      <c r="J4302">
        <v>37</v>
      </c>
      <c r="K4302">
        <v>5</v>
      </c>
      <c r="L4302">
        <v>3</v>
      </c>
      <c r="M4302">
        <v>1</v>
      </c>
      <c r="N4302">
        <v>0</v>
      </c>
      <c r="O4302">
        <v>0</v>
      </c>
      <c r="P4302">
        <v>0</v>
      </c>
      <c r="Q4302">
        <v>0</v>
      </c>
      <c r="R4302">
        <v>302</v>
      </c>
      <c r="S4302">
        <v>182</v>
      </c>
      <c r="T4302">
        <v>16</v>
      </c>
      <c r="U4302">
        <v>7</v>
      </c>
      <c r="V4302">
        <v>0</v>
      </c>
      <c r="W4302">
        <v>982</v>
      </c>
      <c r="X4302">
        <v>217</v>
      </c>
      <c r="Y4302">
        <v>79</v>
      </c>
      <c r="Z4302">
        <v>99</v>
      </c>
      <c r="AA4302">
        <v>6</v>
      </c>
      <c r="AB4302">
        <v>811</v>
      </c>
      <c r="AC4302">
        <v>90</v>
      </c>
      <c r="AD4302">
        <v>32</v>
      </c>
      <c r="AE4302">
        <v>183</v>
      </c>
      <c r="AF4302">
        <v>9</v>
      </c>
      <c r="AG4302">
        <v>278</v>
      </c>
      <c r="AH4302">
        <v>30</v>
      </c>
      <c r="AI4302">
        <v>15</v>
      </c>
      <c r="AJ4302">
        <v>38</v>
      </c>
      <c r="AK4302">
        <v>3</v>
      </c>
      <c r="AL4302">
        <v>20</v>
      </c>
      <c r="AM4302">
        <v>3</v>
      </c>
      <c r="AN4302">
        <v>2</v>
      </c>
      <c r="AO4302">
        <v>0</v>
      </c>
      <c r="AP4302">
        <v>0</v>
      </c>
      <c r="AQ4302">
        <v>0</v>
      </c>
      <c r="AR4302">
        <v>0</v>
      </c>
      <c r="AS4302">
        <v>0</v>
      </c>
      <c r="AT4302">
        <v>0</v>
      </c>
      <c r="AU4302">
        <v>0</v>
      </c>
      <c r="AV4302">
        <v>0</v>
      </c>
      <c r="AW4302">
        <v>0</v>
      </c>
      <c r="AX4302">
        <v>0</v>
      </c>
      <c r="AY4302">
        <v>0</v>
      </c>
      <c r="AZ4302">
        <v>0</v>
      </c>
      <c r="BA4302">
        <v>0</v>
      </c>
      <c r="BB4302">
        <v>0</v>
      </c>
      <c r="BC4302">
        <v>0</v>
      </c>
      <c r="BD4302">
        <v>0</v>
      </c>
      <c r="BE4302">
        <v>0</v>
      </c>
      <c r="BF4302">
        <v>0</v>
      </c>
      <c r="BG4302" s="20">
        <v>2</v>
      </c>
      <c r="BH4302" s="20">
        <v>0</v>
      </c>
      <c r="BI4302" s="20">
        <v>60</v>
      </c>
      <c r="BJ4302" s="20">
        <v>0</v>
      </c>
      <c r="BK4302" s="20">
        <v>274</v>
      </c>
      <c r="BL4302" s="20">
        <v>763</v>
      </c>
      <c r="BM4302" s="20">
        <v>562</v>
      </c>
      <c r="BN4302" s="20">
        <v>200</v>
      </c>
      <c r="BO4302" s="20">
        <v>16</v>
      </c>
      <c r="BP4302" s="20"/>
      <c r="BQ4302" s="20"/>
      <c r="BR4302" s="20"/>
      <c r="BS4302" s="20"/>
      <c r="BT4302" s="20"/>
      <c r="BU4302" s="20"/>
      <c r="BV4302" s="20"/>
    </row>
    <row r="4303" spans="1:74" x14ac:dyDescent="0.25">
      <c r="A4303" s="20" t="s">
        <v>501</v>
      </c>
      <c r="B4303" s="20" t="s">
        <v>728</v>
      </c>
      <c r="C4303" s="20" t="s">
        <v>739</v>
      </c>
      <c r="D4303" s="1">
        <v>44521</v>
      </c>
      <c r="E4303">
        <v>72</v>
      </c>
      <c r="F4303">
        <v>2</v>
      </c>
      <c r="G4303">
        <v>0</v>
      </c>
      <c r="H4303">
        <v>0</v>
      </c>
      <c r="I4303">
        <v>0</v>
      </c>
      <c r="J4303">
        <v>38</v>
      </c>
      <c r="K4303">
        <v>5</v>
      </c>
      <c r="L4303">
        <v>3</v>
      </c>
      <c r="M4303">
        <v>1</v>
      </c>
      <c r="N4303">
        <v>0</v>
      </c>
      <c r="O4303">
        <v>0</v>
      </c>
      <c r="P4303">
        <v>0</v>
      </c>
      <c r="Q4303">
        <v>0</v>
      </c>
      <c r="R4303">
        <v>300</v>
      </c>
      <c r="S4303">
        <v>189</v>
      </c>
      <c r="T4303">
        <v>16</v>
      </c>
      <c r="U4303">
        <v>7</v>
      </c>
      <c r="V4303">
        <v>0</v>
      </c>
      <c r="W4303">
        <v>987</v>
      </c>
      <c r="X4303">
        <v>260</v>
      </c>
      <c r="Y4303">
        <v>79</v>
      </c>
      <c r="Z4303">
        <v>97</v>
      </c>
      <c r="AA4303">
        <v>8</v>
      </c>
      <c r="AB4303">
        <v>811</v>
      </c>
      <c r="AC4303">
        <v>132</v>
      </c>
      <c r="AD4303">
        <v>32</v>
      </c>
      <c r="AE4303">
        <v>183</v>
      </c>
      <c r="AF4303">
        <v>9</v>
      </c>
      <c r="AG4303">
        <v>282</v>
      </c>
      <c r="AH4303">
        <v>32</v>
      </c>
      <c r="AI4303">
        <v>14</v>
      </c>
      <c r="AJ4303">
        <v>39</v>
      </c>
      <c r="AK4303">
        <v>3</v>
      </c>
      <c r="AL4303">
        <v>20</v>
      </c>
      <c r="AM4303">
        <v>3</v>
      </c>
      <c r="AN4303">
        <v>2</v>
      </c>
      <c r="AO4303">
        <v>0</v>
      </c>
      <c r="AP4303">
        <v>0</v>
      </c>
      <c r="AQ4303">
        <v>0</v>
      </c>
      <c r="AR4303">
        <v>0</v>
      </c>
      <c r="AS4303">
        <v>0</v>
      </c>
      <c r="AT4303">
        <v>0</v>
      </c>
      <c r="AU4303">
        <v>0</v>
      </c>
      <c r="AV4303">
        <v>0</v>
      </c>
      <c r="AW4303">
        <v>0</v>
      </c>
      <c r="AX4303">
        <v>0</v>
      </c>
      <c r="AY4303">
        <v>0</v>
      </c>
      <c r="AZ4303">
        <v>0</v>
      </c>
      <c r="BA4303">
        <v>0</v>
      </c>
      <c r="BB4303">
        <v>0</v>
      </c>
      <c r="BC4303">
        <v>0</v>
      </c>
      <c r="BD4303">
        <v>0</v>
      </c>
      <c r="BE4303">
        <v>0</v>
      </c>
      <c r="BF4303">
        <v>0</v>
      </c>
      <c r="BG4303" s="20">
        <v>2</v>
      </c>
      <c r="BH4303" s="20">
        <v>0</v>
      </c>
      <c r="BI4303" s="20">
        <v>60</v>
      </c>
      <c r="BJ4303" s="20">
        <v>0</v>
      </c>
      <c r="BK4303" s="20">
        <v>272</v>
      </c>
      <c r="BL4303" s="20">
        <v>768</v>
      </c>
      <c r="BM4303" s="20">
        <v>564</v>
      </c>
      <c r="BN4303" s="20">
        <v>207</v>
      </c>
      <c r="BO4303" s="20">
        <v>16</v>
      </c>
      <c r="BP4303" s="20"/>
      <c r="BQ4303" s="20"/>
      <c r="BR4303" s="20"/>
      <c r="BS4303" s="20"/>
      <c r="BT4303" s="20"/>
      <c r="BU4303" s="20"/>
      <c r="BV4303" s="20"/>
    </row>
    <row r="4304" spans="1:74" x14ac:dyDescent="0.25">
      <c r="A4304" s="20" t="s">
        <v>501</v>
      </c>
      <c r="B4304" s="20" t="s">
        <v>728</v>
      </c>
      <c r="C4304" s="20" t="s">
        <v>739</v>
      </c>
      <c r="D4304" s="1">
        <v>44528</v>
      </c>
      <c r="E4304">
        <v>73</v>
      </c>
      <c r="F4304">
        <v>2</v>
      </c>
      <c r="G4304">
        <v>1</v>
      </c>
      <c r="H4304">
        <v>0</v>
      </c>
      <c r="I4304">
        <v>0</v>
      </c>
      <c r="J4304">
        <v>44</v>
      </c>
      <c r="K4304">
        <v>5</v>
      </c>
      <c r="L4304">
        <v>3</v>
      </c>
      <c r="M4304">
        <v>1</v>
      </c>
      <c r="N4304">
        <v>0</v>
      </c>
      <c r="O4304">
        <v>0</v>
      </c>
      <c r="P4304">
        <v>0</v>
      </c>
      <c r="Q4304">
        <v>0</v>
      </c>
      <c r="R4304">
        <v>301</v>
      </c>
      <c r="S4304">
        <v>205</v>
      </c>
      <c r="T4304">
        <v>16</v>
      </c>
      <c r="U4304">
        <v>7</v>
      </c>
      <c r="V4304">
        <v>0</v>
      </c>
      <c r="W4304">
        <v>988</v>
      </c>
      <c r="X4304">
        <v>335</v>
      </c>
      <c r="Y4304">
        <v>79</v>
      </c>
      <c r="Z4304">
        <v>93</v>
      </c>
      <c r="AA4304">
        <v>8</v>
      </c>
      <c r="AB4304">
        <v>811</v>
      </c>
      <c r="AC4304">
        <v>193</v>
      </c>
      <c r="AD4304">
        <v>32</v>
      </c>
      <c r="AE4304">
        <v>182</v>
      </c>
      <c r="AF4304">
        <v>10</v>
      </c>
      <c r="AG4304">
        <v>281</v>
      </c>
      <c r="AH4304">
        <v>43</v>
      </c>
      <c r="AI4304">
        <v>14</v>
      </c>
      <c r="AJ4304">
        <v>38</v>
      </c>
      <c r="AK4304">
        <v>3</v>
      </c>
      <c r="AL4304">
        <v>20</v>
      </c>
      <c r="AM4304">
        <v>6</v>
      </c>
      <c r="AN4304">
        <v>2</v>
      </c>
      <c r="AO4304">
        <v>0</v>
      </c>
      <c r="AP4304">
        <v>0</v>
      </c>
      <c r="AQ4304">
        <v>0</v>
      </c>
      <c r="AR4304">
        <v>0</v>
      </c>
      <c r="AS4304">
        <v>0</v>
      </c>
      <c r="AT4304">
        <v>0</v>
      </c>
      <c r="AU4304">
        <v>0</v>
      </c>
      <c r="AV4304">
        <v>0</v>
      </c>
      <c r="AW4304">
        <v>0</v>
      </c>
      <c r="AX4304">
        <v>0</v>
      </c>
      <c r="AY4304">
        <v>0</v>
      </c>
      <c r="AZ4304">
        <v>0</v>
      </c>
      <c r="BA4304">
        <v>0</v>
      </c>
      <c r="BB4304">
        <v>0</v>
      </c>
      <c r="BC4304">
        <v>0</v>
      </c>
      <c r="BD4304">
        <v>0</v>
      </c>
      <c r="BE4304">
        <v>0</v>
      </c>
      <c r="BF4304">
        <v>0</v>
      </c>
      <c r="BG4304" s="20">
        <v>2</v>
      </c>
      <c r="BH4304" s="20">
        <v>0</v>
      </c>
      <c r="BI4304" s="20">
        <v>61</v>
      </c>
      <c r="BJ4304" s="20">
        <v>0</v>
      </c>
      <c r="BK4304" s="20">
        <v>274</v>
      </c>
      <c r="BL4304" s="20">
        <v>770</v>
      </c>
      <c r="BM4304" s="20">
        <v>566</v>
      </c>
      <c r="BN4304" s="20">
        <v>210</v>
      </c>
      <c r="BO4304" s="20">
        <v>16</v>
      </c>
      <c r="BP4304" s="20"/>
      <c r="BQ4304" s="20"/>
      <c r="BR4304" s="20"/>
      <c r="BS4304" s="20"/>
      <c r="BT4304" s="20"/>
      <c r="BU4304" s="20"/>
      <c r="BV4304" s="20"/>
    </row>
    <row r="4305" spans="1:74" x14ac:dyDescent="0.25">
      <c r="A4305" s="20" t="s">
        <v>501</v>
      </c>
      <c r="B4305" s="20" t="s">
        <v>728</v>
      </c>
      <c r="C4305" s="20" t="s">
        <v>739</v>
      </c>
      <c r="D4305" s="1">
        <v>44535</v>
      </c>
      <c r="E4305">
        <v>73</v>
      </c>
      <c r="F4305">
        <v>2</v>
      </c>
      <c r="G4305">
        <v>1</v>
      </c>
      <c r="H4305">
        <v>0</v>
      </c>
      <c r="I4305">
        <v>0</v>
      </c>
      <c r="J4305">
        <v>44</v>
      </c>
      <c r="K4305">
        <v>5</v>
      </c>
      <c r="L4305">
        <v>3</v>
      </c>
      <c r="M4305">
        <v>1</v>
      </c>
      <c r="N4305">
        <v>0</v>
      </c>
      <c r="O4305">
        <v>0</v>
      </c>
      <c r="P4305">
        <v>0</v>
      </c>
      <c r="Q4305">
        <v>0</v>
      </c>
      <c r="R4305">
        <v>302</v>
      </c>
      <c r="S4305">
        <v>211</v>
      </c>
      <c r="T4305">
        <v>16</v>
      </c>
      <c r="U4305">
        <v>7</v>
      </c>
      <c r="V4305">
        <v>0</v>
      </c>
      <c r="W4305">
        <v>988</v>
      </c>
      <c r="X4305">
        <v>365</v>
      </c>
      <c r="Y4305">
        <v>79</v>
      </c>
      <c r="Z4305">
        <v>93</v>
      </c>
      <c r="AA4305">
        <v>8</v>
      </c>
      <c r="AB4305">
        <v>809</v>
      </c>
      <c r="AC4305">
        <v>232</v>
      </c>
      <c r="AD4305">
        <v>31</v>
      </c>
      <c r="AE4305">
        <v>182</v>
      </c>
      <c r="AF4305">
        <v>10</v>
      </c>
      <c r="AG4305">
        <v>280</v>
      </c>
      <c r="AH4305">
        <v>48</v>
      </c>
      <c r="AI4305">
        <v>14</v>
      </c>
      <c r="AJ4305">
        <v>36</v>
      </c>
      <c r="AK4305">
        <v>3</v>
      </c>
      <c r="AL4305">
        <v>20</v>
      </c>
      <c r="AM4305">
        <v>10</v>
      </c>
      <c r="AN4305">
        <v>2</v>
      </c>
      <c r="AO4305">
        <v>0</v>
      </c>
      <c r="AP4305">
        <v>0</v>
      </c>
      <c r="AQ4305">
        <v>0</v>
      </c>
      <c r="AR4305">
        <v>0</v>
      </c>
      <c r="AS4305">
        <v>0</v>
      </c>
      <c r="AT4305">
        <v>0</v>
      </c>
      <c r="AU4305">
        <v>0</v>
      </c>
      <c r="AV4305">
        <v>0</v>
      </c>
      <c r="AW4305">
        <v>0</v>
      </c>
      <c r="AX4305">
        <v>0</v>
      </c>
      <c r="AY4305">
        <v>0</v>
      </c>
      <c r="AZ4305">
        <v>0</v>
      </c>
      <c r="BA4305">
        <v>0</v>
      </c>
      <c r="BB4305">
        <v>0</v>
      </c>
      <c r="BC4305">
        <v>0</v>
      </c>
      <c r="BD4305">
        <v>0</v>
      </c>
      <c r="BE4305">
        <v>0</v>
      </c>
      <c r="BF4305">
        <v>0</v>
      </c>
      <c r="BG4305" s="20">
        <v>2</v>
      </c>
      <c r="BH4305" s="20">
        <v>0</v>
      </c>
      <c r="BI4305" s="20">
        <v>62</v>
      </c>
      <c r="BJ4305" s="20">
        <v>0</v>
      </c>
      <c r="BK4305" s="20">
        <v>275</v>
      </c>
      <c r="BL4305" s="20">
        <v>771</v>
      </c>
      <c r="BM4305" s="20">
        <v>566</v>
      </c>
      <c r="BN4305" s="20">
        <v>211</v>
      </c>
      <c r="BO4305" s="20">
        <v>16</v>
      </c>
      <c r="BP4305" s="20"/>
      <c r="BQ4305" s="20"/>
      <c r="BR4305" s="20"/>
      <c r="BS4305" s="20"/>
      <c r="BT4305" s="20"/>
      <c r="BU4305" s="20"/>
      <c r="BV4305" s="20"/>
    </row>
    <row r="4306" spans="1:74" x14ac:dyDescent="0.25">
      <c r="A4306" s="20" t="s">
        <v>501</v>
      </c>
      <c r="B4306" s="20" t="s">
        <v>728</v>
      </c>
      <c r="C4306" s="20" t="s">
        <v>739</v>
      </c>
      <c r="D4306" s="1">
        <v>44542</v>
      </c>
      <c r="E4306">
        <v>73</v>
      </c>
      <c r="F4306">
        <v>2</v>
      </c>
      <c r="G4306">
        <v>1</v>
      </c>
      <c r="H4306">
        <v>0</v>
      </c>
      <c r="I4306">
        <v>0</v>
      </c>
      <c r="J4306">
        <v>46</v>
      </c>
      <c r="K4306">
        <v>5</v>
      </c>
      <c r="L4306">
        <v>3</v>
      </c>
      <c r="M4306">
        <v>1</v>
      </c>
      <c r="N4306">
        <v>0</v>
      </c>
      <c r="O4306">
        <v>0</v>
      </c>
      <c r="P4306">
        <v>0</v>
      </c>
      <c r="Q4306">
        <v>0</v>
      </c>
      <c r="R4306">
        <v>303</v>
      </c>
      <c r="S4306">
        <v>218</v>
      </c>
      <c r="T4306">
        <v>16</v>
      </c>
      <c r="U4306">
        <v>7</v>
      </c>
      <c r="V4306">
        <v>0</v>
      </c>
      <c r="W4306">
        <v>988</v>
      </c>
      <c r="X4306">
        <v>411</v>
      </c>
      <c r="Y4306">
        <v>77</v>
      </c>
      <c r="Z4306">
        <v>92</v>
      </c>
      <c r="AA4306">
        <v>9</v>
      </c>
      <c r="AB4306">
        <v>814</v>
      </c>
      <c r="AC4306">
        <v>291</v>
      </c>
      <c r="AD4306">
        <v>31</v>
      </c>
      <c r="AE4306">
        <v>181</v>
      </c>
      <c r="AF4306">
        <v>11</v>
      </c>
      <c r="AG4306">
        <v>283</v>
      </c>
      <c r="AH4306">
        <v>74</v>
      </c>
      <c r="AI4306">
        <v>14</v>
      </c>
      <c r="AJ4306">
        <v>35</v>
      </c>
      <c r="AK4306">
        <v>4</v>
      </c>
      <c r="AL4306">
        <v>20</v>
      </c>
      <c r="AM4306">
        <v>11</v>
      </c>
      <c r="AN4306">
        <v>2</v>
      </c>
      <c r="AO4306">
        <v>0</v>
      </c>
      <c r="AP4306">
        <v>0</v>
      </c>
      <c r="AQ4306">
        <v>0</v>
      </c>
      <c r="AR4306">
        <v>0</v>
      </c>
      <c r="AS4306">
        <v>0</v>
      </c>
      <c r="AT4306">
        <v>0</v>
      </c>
      <c r="AU4306">
        <v>0</v>
      </c>
      <c r="AV4306">
        <v>0</v>
      </c>
      <c r="AW4306">
        <v>0</v>
      </c>
      <c r="AX4306">
        <v>0</v>
      </c>
      <c r="AY4306">
        <v>0</v>
      </c>
      <c r="AZ4306">
        <v>0</v>
      </c>
      <c r="BA4306">
        <v>0</v>
      </c>
      <c r="BB4306">
        <v>0</v>
      </c>
      <c r="BC4306">
        <v>0</v>
      </c>
      <c r="BD4306">
        <v>0</v>
      </c>
      <c r="BE4306">
        <v>0</v>
      </c>
      <c r="BF4306">
        <v>0</v>
      </c>
      <c r="BG4306" s="20">
        <v>2</v>
      </c>
      <c r="BH4306" s="20">
        <v>0</v>
      </c>
      <c r="BI4306" s="20">
        <v>62</v>
      </c>
      <c r="BJ4306" s="20">
        <v>0</v>
      </c>
      <c r="BK4306" s="20">
        <v>276</v>
      </c>
      <c r="BL4306" s="20">
        <v>776</v>
      </c>
      <c r="BM4306" s="20">
        <v>572</v>
      </c>
      <c r="BN4306" s="20">
        <v>215</v>
      </c>
      <c r="BO4306" s="20">
        <v>17</v>
      </c>
      <c r="BP4306" s="20"/>
      <c r="BQ4306" s="20"/>
      <c r="BR4306" s="20"/>
      <c r="BS4306" s="20"/>
      <c r="BT4306" s="20"/>
      <c r="BU4306" s="20"/>
      <c r="BV4306" s="20"/>
    </row>
    <row r="4307" spans="1:74" x14ac:dyDescent="0.25">
      <c r="A4307" s="20" t="s">
        <v>501</v>
      </c>
      <c r="B4307" s="20" t="s">
        <v>728</v>
      </c>
      <c r="C4307" s="20" t="s">
        <v>739</v>
      </c>
      <c r="D4307" s="1">
        <v>44549</v>
      </c>
      <c r="E4307">
        <v>72</v>
      </c>
      <c r="F4307">
        <v>2</v>
      </c>
      <c r="G4307">
        <v>1</v>
      </c>
      <c r="H4307">
        <v>0</v>
      </c>
      <c r="I4307">
        <v>0</v>
      </c>
      <c r="J4307">
        <v>46</v>
      </c>
      <c r="K4307">
        <v>5</v>
      </c>
      <c r="L4307">
        <v>3</v>
      </c>
      <c r="M4307">
        <v>1</v>
      </c>
      <c r="N4307">
        <v>0</v>
      </c>
      <c r="O4307">
        <v>0</v>
      </c>
      <c r="P4307">
        <v>0</v>
      </c>
      <c r="Q4307">
        <v>0</v>
      </c>
      <c r="R4307">
        <v>305</v>
      </c>
      <c r="S4307">
        <v>224</v>
      </c>
      <c r="T4307">
        <v>16</v>
      </c>
      <c r="U4307">
        <v>7</v>
      </c>
      <c r="V4307">
        <v>0</v>
      </c>
      <c r="W4307">
        <v>989</v>
      </c>
      <c r="X4307">
        <v>464</v>
      </c>
      <c r="Y4307">
        <v>75</v>
      </c>
      <c r="Z4307">
        <v>93</v>
      </c>
      <c r="AA4307">
        <v>10</v>
      </c>
      <c r="AB4307">
        <v>815</v>
      </c>
      <c r="AC4307">
        <v>327</v>
      </c>
      <c r="AD4307">
        <v>31</v>
      </c>
      <c r="AE4307">
        <v>181</v>
      </c>
      <c r="AF4307">
        <v>11</v>
      </c>
      <c r="AG4307">
        <v>285</v>
      </c>
      <c r="AH4307">
        <v>102</v>
      </c>
      <c r="AI4307">
        <v>13</v>
      </c>
      <c r="AJ4307">
        <v>36</v>
      </c>
      <c r="AK4307">
        <v>4</v>
      </c>
      <c r="AL4307">
        <v>20</v>
      </c>
      <c r="AM4307">
        <v>11</v>
      </c>
      <c r="AN4307">
        <v>2</v>
      </c>
      <c r="AO4307">
        <v>0</v>
      </c>
      <c r="AP4307">
        <v>0</v>
      </c>
      <c r="AQ4307">
        <v>0</v>
      </c>
      <c r="AR4307">
        <v>0</v>
      </c>
      <c r="AS4307">
        <v>0</v>
      </c>
      <c r="AT4307">
        <v>0</v>
      </c>
      <c r="AU4307">
        <v>0</v>
      </c>
      <c r="AV4307">
        <v>0</v>
      </c>
      <c r="AW4307">
        <v>0</v>
      </c>
      <c r="AX4307">
        <v>0</v>
      </c>
      <c r="AY4307">
        <v>0</v>
      </c>
      <c r="AZ4307">
        <v>0</v>
      </c>
      <c r="BA4307">
        <v>0</v>
      </c>
      <c r="BB4307">
        <v>0</v>
      </c>
      <c r="BC4307">
        <v>0</v>
      </c>
      <c r="BD4307">
        <v>0</v>
      </c>
      <c r="BE4307">
        <v>0</v>
      </c>
      <c r="BF4307">
        <v>0</v>
      </c>
      <c r="BG4307" s="20">
        <v>2</v>
      </c>
      <c r="BH4307" s="20">
        <v>0</v>
      </c>
      <c r="BI4307" s="20">
        <v>61</v>
      </c>
      <c r="BJ4307" s="20">
        <v>0</v>
      </c>
      <c r="BK4307" s="20">
        <v>278</v>
      </c>
      <c r="BL4307" s="20">
        <v>775</v>
      </c>
      <c r="BM4307" s="20">
        <v>572</v>
      </c>
      <c r="BN4307" s="20">
        <v>218</v>
      </c>
      <c r="BO4307" s="20">
        <v>17</v>
      </c>
      <c r="BP4307" s="20">
        <v>4937</v>
      </c>
      <c r="BQ4307" s="20">
        <v>1064</v>
      </c>
      <c r="BR4307" s="20">
        <v>0</v>
      </c>
      <c r="BS4307" s="20">
        <v>112</v>
      </c>
      <c r="BT4307" s="20">
        <v>1627</v>
      </c>
      <c r="BU4307" s="20">
        <v>77</v>
      </c>
      <c r="BV4307" s="20">
        <v>2901</v>
      </c>
    </row>
    <row r="4308" spans="1:74" x14ac:dyDescent="0.25">
      <c r="A4308" s="20" t="s">
        <v>501</v>
      </c>
      <c r="B4308" s="20" t="s">
        <v>728</v>
      </c>
      <c r="C4308" s="20" t="s">
        <v>739</v>
      </c>
      <c r="D4308" s="1">
        <v>44558</v>
      </c>
      <c r="E4308">
        <v>71</v>
      </c>
      <c r="F4308">
        <v>2</v>
      </c>
      <c r="G4308">
        <v>1</v>
      </c>
      <c r="H4308">
        <v>0</v>
      </c>
      <c r="I4308">
        <v>0</v>
      </c>
      <c r="J4308">
        <v>48</v>
      </c>
      <c r="K4308">
        <v>5</v>
      </c>
      <c r="L4308">
        <v>3</v>
      </c>
      <c r="M4308">
        <v>1</v>
      </c>
      <c r="N4308">
        <v>0</v>
      </c>
      <c r="O4308">
        <v>0</v>
      </c>
      <c r="P4308">
        <v>0</v>
      </c>
      <c r="Q4308">
        <v>0</v>
      </c>
      <c r="R4308">
        <v>306</v>
      </c>
      <c r="S4308">
        <v>227</v>
      </c>
      <c r="T4308">
        <v>16</v>
      </c>
      <c r="U4308">
        <v>7</v>
      </c>
      <c r="V4308">
        <v>0</v>
      </c>
      <c r="W4308">
        <v>992</v>
      </c>
      <c r="X4308">
        <v>503</v>
      </c>
      <c r="Y4308">
        <v>72</v>
      </c>
      <c r="Z4308">
        <v>89</v>
      </c>
      <c r="AA4308">
        <v>13</v>
      </c>
      <c r="AB4308">
        <v>817</v>
      </c>
      <c r="AC4308">
        <v>358</v>
      </c>
      <c r="AD4308">
        <v>31</v>
      </c>
      <c r="AE4308">
        <v>179</v>
      </c>
      <c r="AF4308">
        <v>13</v>
      </c>
      <c r="AG4308">
        <v>288</v>
      </c>
      <c r="AH4308">
        <v>112</v>
      </c>
      <c r="AI4308">
        <v>14</v>
      </c>
      <c r="AJ4308">
        <v>37</v>
      </c>
      <c r="AK4308">
        <v>4</v>
      </c>
      <c r="AL4308">
        <v>20</v>
      </c>
      <c r="AM4308">
        <v>11</v>
      </c>
      <c r="AN4308">
        <v>2</v>
      </c>
      <c r="AO4308">
        <v>0</v>
      </c>
      <c r="AP4308">
        <v>0</v>
      </c>
      <c r="AQ4308">
        <v>0</v>
      </c>
      <c r="AR4308">
        <v>0</v>
      </c>
      <c r="AS4308">
        <v>0</v>
      </c>
      <c r="AT4308">
        <v>0</v>
      </c>
      <c r="AU4308">
        <v>0</v>
      </c>
      <c r="AV4308">
        <v>0</v>
      </c>
      <c r="AW4308">
        <v>0</v>
      </c>
      <c r="AX4308">
        <v>0</v>
      </c>
      <c r="AY4308">
        <v>0</v>
      </c>
      <c r="AZ4308">
        <v>0</v>
      </c>
      <c r="BA4308">
        <v>0</v>
      </c>
      <c r="BB4308">
        <v>0</v>
      </c>
      <c r="BC4308">
        <v>0</v>
      </c>
      <c r="BD4308">
        <v>0</v>
      </c>
      <c r="BE4308">
        <v>0</v>
      </c>
      <c r="BF4308">
        <v>0</v>
      </c>
      <c r="BG4308" s="20">
        <v>2</v>
      </c>
      <c r="BH4308" s="20">
        <v>0</v>
      </c>
      <c r="BI4308" s="20">
        <v>60</v>
      </c>
      <c r="BJ4308" s="20">
        <v>0</v>
      </c>
      <c r="BK4308" s="20">
        <v>279</v>
      </c>
      <c r="BL4308" s="20">
        <v>781</v>
      </c>
      <c r="BM4308" s="20">
        <v>574</v>
      </c>
      <c r="BN4308" s="20">
        <v>220</v>
      </c>
      <c r="BO4308" s="20">
        <v>17</v>
      </c>
      <c r="BP4308" s="20">
        <v>4981</v>
      </c>
      <c r="BQ4308" s="20">
        <v>1343</v>
      </c>
      <c r="BR4308" s="20">
        <v>0</v>
      </c>
      <c r="BS4308" s="20">
        <v>112</v>
      </c>
      <c r="BT4308" s="20">
        <v>1618</v>
      </c>
      <c r="BU4308" s="20">
        <v>101</v>
      </c>
      <c r="BV4308" s="20">
        <v>2924</v>
      </c>
    </row>
    <row r="4309" spans="1:74" x14ac:dyDescent="0.25">
      <c r="A4309" s="20" t="s">
        <v>501</v>
      </c>
      <c r="B4309" s="20" t="s">
        <v>728</v>
      </c>
      <c r="C4309" s="20" t="s">
        <v>739</v>
      </c>
      <c r="D4309" s="1">
        <v>44564</v>
      </c>
      <c r="E4309">
        <v>71</v>
      </c>
      <c r="F4309">
        <v>2</v>
      </c>
      <c r="G4309">
        <v>1</v>
      </c>
      <c r="H4309">
        <v>0</v>
      </c>
      <c r="I4309">
        <v>0</v>
      </c>
      <c r="J4309">
        <v>49</v>
      </c>
      <c r="K4309">
        <v>5</v>
      </c>
      <c r="L4309">
        <v>3</v>
      </c>
      <c r="M4309">
        <v>1</v>
      </c>
      <c r="N4309">
        <v>0</v>
      </c>
      <c r="O4309">
        <v>0</v>
      </c>
      <c r="P4309">
        <v>0</v>
      </c>
      <c r="Q4309">
        <v>0</v>
      </c>
      <c r="R4309">
        <v>309</v>
      </c>
      <c r="S4309">
        <v>227</v>
      </c>
      <c r="T4309">
        <v>16</v>
      </c>
      <c r="U4309">
        <v>8</v>
      </c>
      <c r="V4309">
        <v>1</v>
      </c>
      <c r="W4309">
        <v>984</v>
      </c>
      <c r="X4309">
        <v>511</v>
      </c>
      <c r="Y4309">
        <v>72</v>
      </c>
      <c r="Z4309">
        <v>88</v>
      </c>
      <c r="AA4309">
        <v>9</v>
      </c>
      <c r="AB4309">
        <v>818</v>
      </c>
      <c r="AC4309">
        <v>367</v>
      </c>
      <c r="AD4309">
        <v>30</v>
      </c>
      <c r="AE4309">
        <v>181</v>
      </c>
      <c r="AF4309">
        <v>13</v>
      </c>
      <c r="AG4309">
        <v>286</v>
      </c>
      <c r="AH4309">
        <v>116</v>
      </c>
      <c r="AI4309">
        <v>15</v>
      </c>
      <c r="AJ4309">
        <v>36</v>
      </c>
      <c r="AK4309">
        <v>4</v>
      </c>
      <c r="AL4309">
        <v>20</v>
      </c>
      <c r="AM4309">
        <v>11</v>
      </c>
      <c r="AN4309">
        <v>2</v>
      </c>
      <c r="AO4309">
        <v>0</v>
      </c>
      <c r="AP4309">
        <v>0</v>
      </c>
      <c r="AQ4309">
        <v>0</v>
      </c>
      <c r="AR4309">
        <v>0</v>
      </c>
      <c r="AS4309">
        <v>0</v>
      </c>
      <c r="AT4309">
        <v>0</v>
      </c>
      <c r="AU4309">
        <v>0</v>
      </c>
      <c r="AV4309">
        <v>0</v>
      </c>
      <c r="AW4309">
        <v>0</v>
      </c>
      <c r="AX4309">
        <v>0</v>
      </c>
      <c r="AY4309">
        <v>0</v>
      </c>
      <c r="AZ4309">
        <v>0</v>
      </c>
      <c r="BA4309">
        <v>0</v>
      </c>
      <c r="BB4309">
        <v>0</v>
      </c>
      <c r="BC4309">
        <v>0</v>
      </c>
      <c r="BD4309">
        <v>0</v>
      </c>
      <c r="BE4309">
        <v>0</v>
      </c>
      <c r="BF4309">
        <v>0</v>
      </c>
      <c r="BG4309" s="20">
        <v>2</v>
      </c>
      <c r="BH4309" s="20">
        <v>0</v>
      </c>
      <c r="BI4309" s="20">
        <v>60</v>
      </c>
      <c r="BJ4309" s="20">
        <v>0</v>
      </c>
      <c r="BK4309" s="20">
        <v>280</v>
      </c>
      <c r="BL4309" s="20">
        <v>780</v>
      </c>
      <c r="BM4309" s="20">
        <v>574</v>
      </c>
      <c r="BN4309" s="20">
        <v>219</v>
      </c>
      <c r="BO4309" s="20">
        <v>17</v>
      </c>
      <c r="BP4309" s="20">
        <v>4958</v>
      </c>
      <c r="BQ4309" s="20">
        <v>1409</v>
      </c>
      <c r="BR4309" s="20">
        <v>0</v>
      </c>
      <c r="BS4309" s="20">
        <v>111</v>
      </c>
      <c r="BT4309" s="20">
        <v>1581</v>
      </c>
      <c r="BU4309" s="20">
        <v>103</v>
      </c>
      <c r="BV4309" s="20">
        <v>2940</v>
      </c>
    </row>
    <row r="4310" spans="1:74" x14ac:dyDescent="0.25">
      <c r="A4310" s="20" t="s">
        <v>501</v>
      </c>
      <c r="B4310" s="20" t="s">
        <v>728</v>
      </c>
      <c r="C4310" s="20" t="s">
        <v>739</v>
      </c>
      <c r="D4310" s="1">
        <v>44570</v>
      </c>
      <c r="E4310">
        <v>71</v>
      </c>
      <c r="F4310">
        <v>2</v>
      </c>
      <c r="G4310">
        <v>1</v>
      </c>
      <c r="H4310">
        <v>0</v>
      </c>
      <c r="I4310">
        <v>0</v>
      </c>
      <c r="J4310">
        <v>49</v>
      </c>
      <c r="K4310">
        <v>5</v>
      </c>
      <c r="L4310">
        <v>3</v>
      </c>
      <c r="M4310">
        <v>1</v>
      </c>
      <c r="N4310">
        <v>0</v>
      </c>
      <c r="O4310">
        <v>0</v>
      </c>
      <c r="P4310">
        <v>0</v>
      </c>
      <c r="Q4310">
        <v>0</v>
      </c>
      <c r="R4310">
        <v>309</v>
      </c>
      <c r="S4310">
        <v>229</v>
      </c>
      <c r="T4310">
        <v>16</v>
      </c>
      <c r="U4310">
        <v>8</v>
      </c>
      <c r="V4310">
        <v>1</v>
      </c>
      <c r="W4310">
        <v>983</v>
      </c>
      <c r="X4310">
        <v>524</v>
      </c>
      <c r="Y4310">
        <v>72</v>
      </c>
      <c r="Z4310">
        <v>87</v>
      </c>
      <c r="AA4310">
        <v>8</v>
      </c>
      <c r="AB4310">
        <v>818</v>
      </c>
      <c r="AC4310">
        <v>373</v>
      </c>
      <c r="AD4310">
        <v>30</v>
      </c>
      <c r="AE4310">
        <v>179</v>
      </c>
      <c r="AF4310">
        <v>13</v>
      </c>
      <c r="AG4310">
        <v>285</v>
      </c>
      <c r="AH4310">
        <v>119</v>
      </c>
      <c r="AI4310">
        <v>15</v>
      </c>
      <c r="AJ4310">
        <v>38</v>
      </c>
      <c r="AK4310">
        <v>2</v>
      </c>
      <c r="AL4310">
        <v>20</v>
      </c>
      <c r="AM4310">
        <v>11</v>
      </c>
      <c r="AN4310">
        <v>2</v>
      </c>
      <c r="AO4310">
        <v>0</v>
      </c>
      <c r="AP4310">
        <v>0</v>
      </c>
      <c r="AQ4310">
        <v>0</v>
      </c>
      <c r="AR4310">
        <v>0</v>
      </c>
      <c r="AS4310">
        <v>0</v>
      </c>
      <c r="AT4310">
        <v>0</v>
      </c>
      <c r="AU4310">
        <v>0</v>
      </c>
      <c r="AV4310">
        <v>0</v>
      </c>
      <c r="AW4310">
        <v>0</v>
      </c>
      <c r="AX4310">
        <v>0</v>
      </c>
      <c r="AY4310">
        <v>0</v>
      </c>
      <c r="AZ4310">
        <v>0</v>
      </c>
      <c r="BA4310">
        <v>0</v>
      </c>
      <c r="BB4310">
        <v>0</v>
      </c>
      <c r="BC4310">
        <v>0</v>
      </c>
      <c r="BD4310">
        <v>0</v>
      </c>
      <c r="BE4310">
        <v>0</v>
      </c>
      <c r="BF4310">
        <v>0</v>
      </c>
      <c r="BG4310" s="20">
        <v>2</v>
      </c>
      <c r="BH4310" s="20">
        <v>0</v>
      </c>
      <c r="BI4310" s="20">
        <v>60</v>
      </c>
      <c r="BJ4310" s="20">
        <v>0</v>
      </c>
      <c r="BK4310" s="20">
        <v>280</v>
      </c>
      <c r="BL4310" s="20">
        <v>784</v>
      </c>
      <c r="BM4310" s="20">
        <v>575</v>
      </c>
      <c r="BN4310" s="20">
        <v>220</v>
      </c>
      <c r="BO4310" s="20">
        <v>17</v>
      </c>
      <c r="BP4310" s="20">
        <v>4954</v>
      </c>
      <c r="BQ4310" s="20">
        <v>1472</v>
      </c>
      <c r="BR4310" s="20">
        <v>0</v>
      </c>
      <c r="BS4310" s="20">
        <v>111</v>
      </c>
      <c r="BT4310" s="20">
        <v>1569</v>
      </c>
      <c r="BU4310" s="20">
        <v>102</v>
      </c>
      <c r="BV4310" s="20">
        <v>2953</v>
      </c>
    </row>
    <row r="4311" spans="1:74" x14ac:dyDescent="0.25">
      <c r="A4311" s="20" t="s">
        <v>501</v>
      </c>
      <c r="B4311" s="20" t="s">
        <v>728</v>
      </c>
      <c r="C4311" s="20" t="s">
        <v>739</v>
      </c>
      <c r="D4311" s="1">
        <v>44578</v>
      </c>
      <c r="E4311">
        <v>71</v>
      </c>
      <c r="F4311">
        <v>2</v>
      </c>
      <c r="G4311">
        <v>1</v>
      </c>
      <c r="H4311">
        <v>0</v>
      </c>
      <c r="I4311">
        <v>0</v>
      </c>
      <c r="J4311">
        <v>49</v>
      </c>
      <c r="K4311">
        <v>5</v>
      </c>
      <c r="L4311">
        <v>3</v>
      </c>
      <c r="M4311">
        <v>1</v>
      </c>
      <c r="N4311">
        <v>0</v>
      </c>
      <c r="O4311">
        <v>0</v>
      </c>
      <c r="P4311">
        <v>0</v>
      </c>
      <c r="Q4311">
        <v>0</v>
      </c>
      <c r="R4311">
        <v>311</v>
      </c>
      <c r="S4311">
        <v>234</v>
      </c>
      <c r="T4311">
        <v>16</v>
      </c>
      <c r="U4311">
        <v>7</v>
      </c>
      <c r="V4311">
        <v>1</v>
      </c>
      <c r="W4311">
        <v>977</v>
      </c>
      <c r="X4311">
        <v>532</v>
      </c>
      <c r="Y4311">
        <v>69</v>
      </c>
      <c r="Z4311">
        <v>84</v>
      </c>
      <c r="AA4311">
        <v>8</v>
      </c>
      <c r="AB4311">
        <v>820</v>
      </c>
      <c r="AC4311">
        <v>379</v>
      </c>
      <c r="AD4311">
        <v>30</v>
      </c>
      <c r="AE4311">
        <v>179</v>
      </c>
      <c r="AF4311">
        <v>15</v>
      </c>
      <c r="AG4311">
        <v>286</v>
      </c>
      <c r="AH4311">
        <v>123</v>
      </c>
      <c r="AI4311">
        <v>15</v>
      </c>
      <c r="AJ4311">
        <v>38</v>
      </c>
      <c r="AK4311">
        <v>2</v>
      </c>
      <c r="AL4311">
        <v>20</v>
      </c>
      <c r="AM4311">
        <v>12</v>
      </c>
      <c r="AN4311">
        <v>2</v>
      </c>
      <c r="AO4311">
        <v>0</v>
      </c>
      <c r="AP4311">
        <v>0</v>
      </c>
      <c r="AQ4311">
        <v>0</v>
      </c>
      <c r="AR4311">
        <v>0</v>
      </c>
      <c r="AS4311">
        <v>0</v>
      </c>
      <c r="AT4311">
        <v>0</v>
      </c>
      <c r="AU4311">
        <v>0</v>
      </c>
      <c r="AV4311">
        <v>0</v>
      </c>
      <c r="AW4311">
        <v>0</v>
      </c>
      <c r="AX4311">
        <v>0</v>
      </c>
      <c r="AY4311">
        <v>0</v>
      </c>
      <c r="AZ4311">
        <v>0</v>
      </c>
      <c r="BA4311">
        <v>0</v>
      </c>
      <c r="BB4311">
        <v>0</v>
      </c>
      <c r="BC4311">
        <v>0</v>
      </c>
      <c r="BD4311">
        <v>0</v>
      </c>
      <c r="BE4311">
        <v>0</v>
      </c>
      <c r="BF4311">
        <v>0</v>
      </c>
      <c r="BG4311" s="20">
        <v>2</v>
      </c>
      <c r="BH4311" s="20">
        <v>0</v>
      </c>
      <c r="BI4311" s="20">
        <v>60</v>
      </c>
      <c r="BJ4311" s="20">
        <v>0</v>
      </c>
      <c r="BK4311" s="20">
        <v>283</v>
      </c>
      <c r="BL4311" s="20">
        <v>783</v>
      </c>
      <c r="BM4311" s="20">
        <v>575</v>
      </c>
      <c r="BN4311" s="20">
        <v>221</v>
      </c>
      <c r="BO4311" s="20">
        <v>17</v>
      </c>
      <c r="BP4311" s="20">
        <v>4926</v>
      </c>
      <c r="BQ4311" s="20">
        <v>1526</v>
      </c>
      <c r="BR4311" s="20">
        <v>0</v>
      </c>
      <c r="BS4311" s="20">
        <v>110</v>
      </c>
      <c r="BT4311" s="20">
        <v>1523</v>
      </c>
      <c r="BU4311" s="20">
        <v>109</v>
      </c>
      <c r="BV4311" s="20">
        <v>2961</v>
      </c>
    </row>
    <row r="4312" spans="1:74" x14ac:dyDescent="0.25">
      <c r="A4312" s="20" t="s">
        <v>501</v>
      </c>
      <c r="B4312" s="20" t="s">
        <v>728</v>
      </c>
      <c r="C4312" s="20" t="s">
        <v>739</v>
      </c>
      <c r="D4312" s="1">
        <v>44585</v>
      </c>
      <c r="E4312">
        <v>72</v>
      </c>
      <c r="F4312">
        <v>2</v>
      </c>
      <c r="G4312">
        <v>1</v>
      </c>
      <c r="H4312">
        <v>0</v>
      </c>
      <c r="I4312">
        <v>0</v>
      </c>
      <c r="J4312">
        <v>50</v>
      </c>
      <c r="K4312">
        <v>5</v>
      </c>
      <c r="L4312">
        <v>3</v>
      </c>
      <c r="M4312">
        <v>1</v>
      </c>
      <c r="N4312">
        <v>0</v>
      </c>
      <c r="O4312">
        <v>0</v>
      </c>
      <c r="P4312">
        <v>0</v>
      </c>
      <c r="Q4312">
        <v>0</v>
      </c>
      <c r="R4312">
        <v>312</v>
      </c>
      <c r="S4312">
        <v>235</v>
      </c>
      <c r="T4312">
        <v>16</v>
      </c>
      <c r="U4312">
        <v>7</v>
      </c>
      <c r="V4312">
        <v>1</v>
      </c>
      <c r="W4312">
        <v>976</v>
      </c>
      <c r="X4312">
        <v>532</v>
      </c>
      <c r="Y4312">
        <v>70</v>
      </c>
      <c r="Z4312">
        <v>79</v>
      </c>
      <c r="AA4312">
        <v>8</v>
      </c>
      <c r="AB4312">
        <v>819</v>
      </c>
      <c r="AC4312">
        <v>382</v>
      </c>
      <c r="AD4312">
        <v>28</v>
      </c>
      <c r="AE4312">
        <v>177</v>
      </c>
      <c r="AF4312">
        <v>16</v>
      </c>
      <c r="AG4312">
        <v>288</v>
      </c>
      <c r="AH4312">
        <v>124</v>
      </c>
      <c r="AI4312">
        <v>15</v>
      </c>
      <c r="AJ4312">
        <v>39</v>
      </c>
      <c r="AK4312">
        <v>2</v>
      </c>
      <c r="AL4312">
        <v>20</v>
      </c>
      <c r="AM4312">
        <v>12</v>
      </c>
      <c r="AN4312">
        <v>2</v>
      </c>
      <c r="AO4312">
        <v>0</v>
      </c>
      <c r="AP4312">
        <v>0</v>
      </c>
      <c r="AQ4312">
        <v>0</v>
      </c>
      <c r="AR4312">
        <v>0</v>
      </c>
      <c r="AS4312">
        <v>0</v>
      </c>
      <c r="AT4312">
        <v>0</v>
      </c>
      <c r="AU4312">
        <v>0</v>
      </c>
      <c r="AV4312">
        <v>0</v>
      </c>
      <c r="AW4312">
        <v>0</v>
      </c>
      <c r="AX4312">
        <v>0</v>
      </c>
      <c r="AY4312">
        <v>0</v>
      </c>
      <c r="AZ4312">
        <v>0</v>
      </c>
      <c r="BA4312">
        <v>0</v>
      </c>
      <c r="BB4312">
        <v>0</v>
      </c>
      <c r="BC4312">
        <v>0</v>
      </c>
      <c r="BD4312">
        <v>0</v>
      </c>
      <c r="BE4312">
        <v>0</v>
      </c>
      <c r="BF4312">
        <v>0</v>
      </c>
      <c r="BG4312" s="20">
        <v>2</v>
      </c>
      <c r="BH4312" s="20">
        <v>0</v>
      </c>
      <c r="BI4312" s="20">
        <v>61</v>
      </c>
      <c r="BJ4312" s="20">
        <v>0</v>
      </c>
      <c r="BK4312" s="20">
        <v>284</v>
      </c>
      <c r="BL4312" s="20">
        <v>786</v>
      </c>
      <c r="BM4312" s="20">
        <v>579</v>
      </c>
      <c r="BN4312" s="20">
        <v>222</v>
      </c>
      <c r="BO4312" s="20">
        <v>17</v>
      </c>
      <c r="BP4312" s="20">
        <v>4928</v>
      </c>
      <c r="BQ4312" s="20">
        <v>1538</v>
      </c>
      <c r="BR4312" s="20">
        <v>0</v>
      </c>
      <c r="BS4312" s="20">
        <v>108</v>
      </c>
      <c r="BT4312" s="20">
        <v>1520</v>
      </c>
      <c r="BU4312" s="20">
        <v>107</v>
      </c>
      <c r="BV4312" s="20">
        <v>2970</v>
      </c>
    </row>
    <row r="4313" spans="1:74" x14ac:dyDescent="0.25">
      <c r="A4313" s="20" t="s">
        <v>501</v>
      </c>
      <c r="B4313" s="20" t="s">
        <v>728</v>
      </c>
      <c r="C4313" s="20" t="s">
        <v>739</v>
      </c>
      <c r="D4313" s="1">
        <v>44593</v>
      </c>
      <c r="E4313">
        <v>72</v>
      </c>
      <c r="F4313">
        <v>2</v>
      </c>
      <c r="G4313">
        <v>1</v>
      </c>
      <c r="H4313">
        <v>0</v>
      </c>
      <c r="I4313">
        <v>0</v>
      </c>
      <c r="J4313">
        <v>50</v>
      </c>
      <c r="K4313">
        <v>5</v>
      </c>
      <c r="L4313">
        <v>3</v>
      </c>
      <c r="M4313">
        <v>1</v>
      </c>
      <c r="N4313">
        <v>0</v>
      </c>
      <c r="O4313">
        <v>0</v>
      </c>
      <c r="P4313">
        <v>0</v>
      </c>
      <c r="Q4313">
        <v>0</v>
      </c>
      <c r="R4313">
        <v>313</v>
      </c>
      <c r="S4313">
        <v>239</v>
      </c>
      <c r="T4313">
        <v>15</v>
      </c>
      <c r="U4313">
        <v>5</v>
      </c>
      <c r="V4313">
        <v>1</v>
      </c>
      <c r="W4313">
        <v>977</v>
      </c>
      <c r="X4313">
        <v>540</v>
      </c>
      <c r="Y4313">
        <v>70</v>
      </c>
      <c r="Z4313">
        <v>75</v>
      </c>
      <c r="AA4313">
        <v>8</v>
      </c>
      <c r="AB4313">
        <v>821</v>
      </c>
      <c r="AC4313">
        <v>391</v>
      </c>
      <c r="AD4313">
        <v>28</v>
      </c>
      <c r="AE4313">
        <v>177</v>
      </c>
      <c r="AF4313">
        <v>16</v>
      </c>
      <c r="AG4313">
        <v>285</v>
      </c>
      <c r="AH4313">
        <v>133</v>
      </c>
      <c r="AI4313">
        <v>14</v>
      </c>
      <c r="AJ4313">
        <v>39</v>
      </c>
      <c r="AK4313">
        <v>2</v>
      </c>
      <c r="AL4313">
        <v>20</v>
      </c>
      <c r="AM4313">
        <v>12</v>
      </c>
      <c r="AN4313">
        <v>2</v>
      </c>
      <c r="AO4313">
        <v>0</v>
      </c>
      <c r="AP4313">
        <v>0</v>
      </c>
      <c r="AQ4313">
        <v>0</v>
      </c>
      <c r="AR4313">
        <v>0</v>
      </c>
      <c r="AS4313">
        <v>0</v>
      </c>
      <c r="AT4313">
        <v>0</v>
      </c>
      <c r="AU4313">
        <v>0</v>
      </c>
      <c r="AV4313">
        <v>0</v>
      </c>
      <c r="AW4313">
        <v>0</v>
      </c>
      <c r="AX4313">
        <v>0</v>
      </c>
      <c r="AY4313">
        <v>0</v>
      </c>
      <c r="AZ4313">
        <v>0</v>
      </c>
      <c r="BA4313">
        <v>0</v>
      </c>
      <c r="BB4313">
        <v>0</v>
      </c>
      <c r="BC4313">
        <v>0</v>
      </c>
      <c r="BD4313">
        <v>0</v>
      </c>
      <c r="BE4313">
        <v>0</v>
      </c>
      <c r="BF4313">
        <v>0</v>
      </c>
      <c r="BG4313" s="20">
        <v>2</v>
      </c>
      <c r="BH4313" s="20">
        <v>0</v>
      </c>
      <c r="BI4313" s="20">
        <v>62</v>
      </c>
      <c r="BJ4313" s="20">
        <v>0</v>
      </c>
      <c r="BK4313" s="20">
        <v>285</v>
      </c>
      <c r="BL4313" s="20">
        <v>789</v>
      </c>
      <c r="BM4313" s="20">
        <v>581</v>
      </c>
      <c r="BN4313" s="20">
        <v>221</v>
      </c>
      <c r="BO4313" s="20">
        <v>17</v>
      </c>
      <c r="BP4313" s="20">
        <v>4931</v>
      </c>
      <c r="BQ4313" s="20">
        <v>1611</v>
      </c>
      <c r="BR4313" s="20">
        <v>0</v>
      </c>
      <c r="BS4313" s="20">
        <v>107</v>
      </c>
      <c r="BT4313" s="20">
        <v>1503</v>
      </c>
      <c r="BU4313" s="20">
        <v>107</v>
      </c>
      <c r="BV4313" s="20">
        <v>2988</v>
      </c>
    </row>
    <row r="4314" spans="1:74" x14ac:dyDescent="0.25">
      <c r="A4314" s="20" t="s">
        <v>501</v>
      </c>
      <c r="B4314" s="20" t="s">
        <v>728</v>
      </c>
      <c r="C4314" s="20" t="s">
        <v>739</v>
      </c>
      <c r="D4314" s="1">
        <v>44599</v>
      </c>
      <c r="E4314">
        <v>72</v>
      </c>
      <c r="F4314">
        <v>2</v>
      </c>
      <c r="G4314">
        <v>1</v>
      </c>
      <c r="H4314">
        <v>0</v>
      </c>
      <c r="I4314">
        <v>0</v>
      </c>
      <c r="J4314">
        <v>50</v>
      </c>
      <c r="K4314">
        <v>4</v>
      </c>
      <c r="L4314">
        <v>3</v>
      </c>
      <c r="M4314">
        <v>1</v>
      </c>
      <c r="N4314">
        <v>0</v>
      </c>
      <c r="O4314">
        <v>0</v>
      </c>
      <c r="P4314">
        <v>0</v>
      </c>
      <c r="Q4314">
        <v>0</v>
      </c>
      <c r="R4314">
        <v>314</v>
      </c>
      <c r="S4314">
        <v>240</v>
      </c>
      <c r="T4314">
        <v>15</v>
      </c>
      <c r="U4314">
        <v>5</v>
      </c>
      <c r="V4314">
        <v>1</v>
      </c>
      <c r="W4314">
        <v>978</v>
      </c>
      <c r="X4314">
        <v>540</v>
      </c>
      <c r="Y4314">
        <v>70</v>
      </c>
      <c r="Z4314">
        <v>75</v>
      </c>
      <c r="AA4314">
        <v>9</v>
      </c>
      <c r="AB4314">
        <v>823</v>
      </c>
      <c r="AC4314">
        <v>396</v>
      </c>
      <c r="AD4314">
        <v>28</v>
      </c>
      <c r="AE4314">
        <v>177</v>
      </c>
      <c r="AF4314">
        <v>14</v>
      </c>
      <c r="AG4314">
        <v>285</v>
      </c>
      <c r="AH4314">
        <v>133</v>
      </c>
      <c r="AI4314">
        <v>13</v>
      </c>
      <c r="AJ4314">
        <v>39</v>
      </c>
      <c r="AK4314">
        <v>2</v>
      </c>
      <c r="AL4314">
        <v>20</v>
      </c>
      <c r="AM4314">
        <v>12</v>
      </c>
      <c r="AN4314">
        <v>2</v>
      </c>
      <c r="AO4314">
        <v>0</v>
      </c>
      <c r="AP4314">
        <v>0</v>
      </c>
      <c r="AQ4314">
        <v>0</v>
      </c>
      <c r="AR4314">
        <v>0</v>
      </c>
      <c r="AS4314">
        <v>0</v>
      </c>
      <c r="AT4314">
        <v>0</v>
      </c>
      <c r="AU4314">
        <v>0</v>
      </c>
      <c r="AV4314">
        <v>0</v>
      </c>
      <c r="AW4314">
        <v>0</v>
      </c>
      <c r="AX4314">
        <v>0</v>
      </c>
      <c r="AY4314">
        <v>0</v>
      </c>
      <c r="AZ4314">
        <v>0</v>
      </c>
      <c r="BA4314">
        <v>0</v>
      </c>
      <c r="BB4314">
        <v>0</v>
      </c>
      <c r="BC4314">
        <v>0</v>
      </c>
      <c r="BD4314">
        <v>0</v>
      </c>
      <c r="BE4314">
        <v>0</v>
      </c>
      <c r="BF4314">
        <v>0</v>
      </c>
      <c r="BG4314" s="20">
        <v>2</v>
      </c>
      <c r="BH4314" s="20">
        <v>0</v>
      </c>
      <c r="BI4314" s="20">
        <v>62</v>
      </c>
      <c r="BJ4314" s="20">
        <v>0</v>
      </c>
      <c r="BK4314" s="20">
        <v>286</v>
      </c>
      <c r="BL4314" s="20">
        <v>790</v>
      </c>
      <c r="BM4314" s="20">
        <v>582</v>
      </c>
      <c r="BN4314" s="20">
        <v>221</v>
      </c>
      <c r="BO4314" s="20">
        <v>17</v>
      </c>
      <c r="BP4314" s="20">
        <v>4931</v>
      </c>
      <c r="BQ4314" s="20">
        <v>1624</v>
      </c>
      <c r="BR4314" s="20">
        <v>0</v>
      </c>
      <c r="BS4314" s="20">
        <v>106</v>
      </c>
      <c r="BT4314" s="20">
        <v>1498</v>
      </c>
      <c r="BU4314" s="20">
        <v>110</v>
      </c>
      <c r="BV4314" s="20">
        <v>2991</v>
      </c>
    </row>
    <row r="4315" spans="1:74" x14ac:dyDescent="0.25">
      <c r="A4315" s="20" t="s">
        <v>501</v>
      </c>
      <c r="B4315" s="20" t="s">
        <v>728</v>
      </c>
      <c r="C4315" s="20" t="s">
        <v>739</v>
      </c>
      <c r="D4315" s="1">
        <v>44606</v>
      </c>
      <c r="E4315">
        <v>74</v>
      </c>
      <c r="F4315">
        <v>2</v>
      </c>
      <c r="G4315">
        <v>1</v>
      </c>
      <c r="H4315">
        <v>0</v>
      </c>
      <c r="I4315">
        <v>0</v>
      </c>
      <c r="J4315">
        <v>52</v>
      </c>
      <c r="K4315">
        <v>4</v>
      </c>
      <c r="L4315">
        <v>3</v>
      </c>
      <c r="M4315">
        <v>1</v>
      </c>
      <c r="N4315">
        <v>0</v>
      </c>
      <c r="O4315">
        <v>0</v>
      </c>
      <c r="P4315">
        <v>0</v>
      </c>
      <c r="Q4315">
        <v>0</v>
      </c>
      <c r="R4315">
        <v>314</v>
      </c>
      <c r="S4315">
        <v>240</v>
      </c>
      <c r="T4315">
        <v>15</v>
      </c>
      <c r="U4315">
        <v>5</v>
      </c>
      <c r="V4315">
        <v>1</v>
      </c>
      <c r="W4315">
        <v>979</v>
      </c>
      <c r="X4315">
        <v>544</v>
      </c>
      <c r="Y4315">
        <v>70</v>
      </c>
      <c r="Z4315">
        <v>74</v>
      </c>
      <c r="AA4315">
        <v>10</v>
      </c>
      <c r="AB4315">
        <v>830</v>
      </c>
      <c r="AC4315">
        <v>404</v>
      </c>
      <c r="AD4315">
        <v>27</v>
      </c>
      <c r="AE4315">
        <v>181</v>
      </c>
      <c r="AF4315">
        <v>15</v>
      </c>
      <c r="AG4315">
        <v>283</v>
      </c>
      <c r="AH4315">
        <v>131</v>
      </c>
      <c r="AI4315">
        <v>13</v>
      </c>
      <c r="AJ4315">
        <v>38</v>
      </c>
      <c r="AK4315">
        <v>2</v>
      </c>
      <c r="AL4315">
        <v>20</v>
      </c>
      <c r="AM4315">
        <v>12</v>
      </c>
      <c r="AN4315">
        <v>2</v>
      </c>
      <c r="AO4315">
        <v>0</v>
      </c>
      <c r="AP4315">
        <v>0</v>
      </c>
      <c r="AQ4315">
        <v>0</v>
      </c>
      <c r="AR4315">
        <v>0</v>
      </c>
      <c r="AS4315">
        <v>0</v>
      </c>
      <c r="AT4315">
        <v>0</v>
      </c>
      <c r="AU4315">
        <v>0</v>
      </c>
      <c r="AV4315">
        <v>0</v>
      </c>
      <c r="AW4315">
        <v>0</v>
      </c>
      <c r="AX4315">
        <v>0</v>
      </c>
      <c r="AY4315">
        <v>0</v>
      </c>
      <c r="AZ4315">
        <v>0</v>
      </c>
      <c r="BA4315">
        <v>0</v>
      </c>
      <c r="BB4315">
        <v>0</v>
      </c>
      <c r="BC4315">
        <v>0</v>
      </c>
      <c r="BD4315">
        <v>0</v>
      </c>
      <c r="BE4315">
        <v>0</v>
      </c>
      <c r="BF4315">
        <v>0</v>
      </c>
      <c r="BG4315" s="20">
        <v>2</v>
      </c>
      <c r="BH4315" s="20">
        <v>0</v>
      </c>
      <c r="BI4315" s="20">
        <v>64</v>
      </c>
      <c r="BJ4315" s="20">
        <v>0</v>
      </c>
      <c r="BK4315" s="20">
        <v>286</v>
      </c>
      <c r="BL4315" s="20">
        <v>793</v>
      </c>
      <c r="BM4315" s="20">
        <v>588</v>
      </c>
      <c r="BN4315" s="20">
        <v>219</v>
      </c>
      <c r="BO4315" s="20">
        <v>17</v>
      </c>
      <c r="BP4315" s="20">
        <v>4921</v>
      </c>
      <c r="BQ4315" s="20">
        <v>1648</v>
      </c>
      <c r="BR4315" s="20">
        <v>0</v>
      </c>
      <c r="BS4315" s="20">
        <v>104</v>
      </c>
      <c r="BT4315" s="20">
        <v>1473</v>
      </c>
      <c r="BU4315" s="20">
        <v>118</v>
      </c>
      <c r="BV4315" s="20">
        <v>3004</v>
      </c>
    </row>
    <row r="4316" spans="1:74" x14ac:dyDescent="0.25">
      <c r="A4316" s="20" t="s">
        <v>501</v>
      </c>
      <c r="B4316" s="20" t="s">
        <v>728</v>
      </c>
      <c r="C4316" s="20" t="s">
        <v>740</v>
      </c>
      <c r="D4316" s="1">
        <v>44493</v>
      </c>
      <c r="E4316">
        <v>96</v>
      </c>
      <c r="F4316">
        <v>9</v>
      </c>
      <c r="G4316">
        <v>0</v>
      </c>
      <c r="H4316">
        <v>0</v>
      </c>
      <c r="I4316">
        <v>0</v>
      </c>
      <c r="J4316">
        <v>16</v>
      </c>
      <c r="K4316">
        <v>3</v>
      </c>
      <c r="L4316">
        <v>14</v>
      </c>
      <c r="M4316">
        <v>0</v>
      </c>
      <c r="N4316">
        <v>0</v>
      </c>
      <c r="O4316">
        <v>0</v>
      </c>
      <c r="P4316">
        <v>0</v>
      </c>
      <c r="Q4316">
        <v>0</v>
      </c>
      <c r="R4316">
        <v>352</v>
      </c>
      <c r="S4316">
        <v>0</v>
      </c>
      <c r="T4316">
        <v>142</v>
      </c>
      <c r="U4316">
        <v>4</v>
      </c>
      <c r="V4316">
        <v>9</v>
      </c>
      <c r="W4316">
        <v>892</v>
      </c>
      <c r="X4316">
        <v>0</v>
      </c>
      <c r="Y4316">
        <v>58</v>
      </c>
      <c r="Z4316">
        <v>203</v>
      </c>
      <c r="AA4316">
        <v>13</v>
      </c>
      <c r="AB4316">
        <v>903</v>
      </c>
      <c r="AC4316">
        <v>36</v>
      </c>
      <c r="AD4316">
        <v>32</v>
      </c>
      <c r="AE4316">
        <v>193</v>
      </c>
      <c r="AF4316">
        <v>14</v>
      </c>
      <c r="AG4316">
        <v>105</v>
      </c>
      <c r="AH4316">
        <v>0</v>
      </c>
      <c r="AI4316">
        <v>3</v>
      </c>
      <c r="AJ4316">
        <v>29</v>
      </c>
      <c r="AK4316">
        <v>3</v>
      </c>
      <c r="AL4316">
        <v>57</v>
      </c>
      <c r="AM4316">
        <v>0</v>
      </c>
      <c r="AN4316">
        <v>6</v>
      </c>
      <c r="AO4316">
        <v>1</v>
      </c>
      <c r="AP4316">
        <v>1</v>
      </c>
      <c r="AQ4316">
        <v>0</v>
      </c>
      <c r="AR4316">
        <v>0</v>
      </c>
      <c r="AS4316">
        <v>0</v>
      </c>
      <c r="AT4316">
        <v>0</v>
      </c>
      <c r="AU4316">
        <v>0</v>
      </c>
      <c r="AV4316">
        <v>0</v>
      </c>
      <c r="AW4316">
        <v>0</v>
      </c>
      <c r="AX4316">
        <v>0</v>
      </c>
      <c r="AY4316">
        <v>0</v>
      </c>
      <c r="AZ4316">
        <v>0</v>
      </c>
      <c r="BA4316">
        <v>0</v>
      </c>
      <c r="BB4316">
        <v>32</v>
      </c>
      <c r="BC4316">
        <v>25</v>
      </c>
      <c r="BD4316">
        <v>0</v>
      </c>
      <c r="BE4316">
        <v>4</v>
      </c>
      <c r="BF4316">
        <v>5</v>
      </c>
      <c r="BG4316" s="20"/>
      <c r="BH4316" s="20"/>
      <c r="BI4316" s="20"/>
      <c r="BJ4316" s="20"/>
      <c r="BK4316" s="20"/>
      <c r="BL4316" s="20"/>
      <c r="BM4316" s="20"/>
      <c r="BN4316" s="20"/>
      <c r="BO4316" s="20"/>
      <c r="BP4316" s="20"/>
      <c r="BQ4316" s="20"/>
      <c r="BR4316" s="20"/>
      <c r="BS4316" s="20"/>
      <c r="BT4316" s="20"/>
      <c r="BU4316" s="20"/>
      <c r="BV4316" s="20"/>
    </row>
    <row r="4317" spans="1:74" x14ac:dyDescent="0.25">
      <c r="A4317" s="20" t="s">
        <v>501</v>
      </c>
      <c r="B4317" s="20" t="s">
        <v>728</v>
      </c>
      <c r="C4317" s="20" t="s">
        <v>740</v>
      </c>
      <c r="D4317" s="1">
        <v>44500</v>
      </c>
      <c r="E4317">
        <v>96</v>
      </c>
      <c r="F4317">
        <v>9</v>
      </c>
      <c r="G4317">
        <v>1</v>
      </c>
      <c r="H4317">
        <v>0</v>
      </c>
      <c r="I4317">
        <v>0</v>
      </c>
      <c r="J4317">
        <v>21</v>
      </c>
      <c r="K4317">
        <v>3</v>
      </c>
      <c r="L4317">
        <v>14</v>
      </c>
      <c r="M4317">
        <v>0</v>
      </c>
      <c r="N4317">
        <v>0</v>
      </c>
      <c r="O4317">
        <v>0</v>
      </c>
      <c r="P4317">
        <v>0</v>
      </c>
      <c r="Q4317">
        <v>0</v>
      </c>
      <c r="R4317">
        <v>354</v>
      </c>
      <c r="S4317">
        <v>0</v>
      </c>
      <c r="T4317">
        <v>171</v>
      </c>
      <c r="U4317">
        <v>4</v>
      </c>
      <c r="V4317">
        <v>8</v>
      </c>
      <c r="W4317">
        <v>889</v>
      </c>
      <c r="X4317">
        <v>0</v>
      </c>
      <c r="Y4317">
        <v>90</v>
      </c>
      <c r="Z4317">
        <v>199</v>
      </c>
      <c r="AA4317">
        <v>14</v>
      </c>
      <c r="AB4317">
        <v>904</v>
      </c>
      <c r="AC4317">
        <v>54</v>
      </c>
      <c r="AD4317">
        <v>32</v>
      </c>
      <c r="AE4317">
        <v>193</v>
      </c>
      <c r="AF4317">
        <v>12</v>
      </c>
      <c r="AG4317">
        <v>105</v>
      </c>
      <c r="AH4317">
        <v>0</v>
      </c>
      <c r="AI4317">
        <v>4</v>
      </c>
      <c r="AJ4317">
        <v>29</v>
      </c>
      <c r="AK4317">
        <v>3</v>
      </c>
      <c r="AL4317">
        <v>57</v>
      </c>
      <c r="AM4317">
        <v>0</v>
      </c>
      <c r="AN4317">
        <v>8</v>
      </c>
      <c r="AO4317">
        <v>1</v>
      </c>
      <c r="AP4317">
        <v>1</v>
      </c>
      <c r="AQ4317">
        <v>0</v>
      </c>
      <c r="AR4317">
        <v>0</v>
      </c>
      <c r="AS4317">
        <v>0</v>
      </c>
      <c r="AT4317">
        <v>0</v>
      </c>
      <c r="AU4317">
        <v>0</v>
      </c>
      <c r="AV4317">
        <v>0</v>
      </c>
      <c r="AW4317">
        <v>0</v>
      </c>
      <c r="AX4317">
        <v>0</v>
      </c>
      <c r="AY4317">
        <v>0</v>
      </c>
      <c r="AZ4317">
        <v>0</v>
      </c>
      <c r="BA4317">
        <v>0</v>
      </c>
      <c r="BB4317">
        <v>30</v>
      </c>
      <c r="BC4317">
        <v>25</v>
      </c>
      <c r="BD4317">
        <v>0</v>
      </c>
      <c r="BE4317">
        <v>4</v>
      </c>
      <c r="BF4317">
        <v>5</v>
      </c>
      <c r="BG4317" s="20"/>
      <c r="BH4317" s="20"/>
      <c r="BI4317" s="20"/>
      <c r="BJ4317" s="20"/>
      <c r="BK4317" s="20"/>
      <c r="BL4317" s="20"/>
      <c r="BM4317" s="20"/>
      <c r="BN4317" s="20"/>
      <c r="BO4317" s="20"/>
      <c r="BP4317" s="20"/>
      <c r="BQ4317" s="20"/>
      <c r="BR4317" s="20"/>
      <c r="BS4317" s="20"/>
      <c r="BT4317" s="20"/>
      <c r="BU4317" s="20"/>
      <c r="BV4317" s="20"/>
    </row>
    <row r="4318" spans="1:74" x14ac:dyDescent="0.25">
      <c r="A4318" s="20" t="s">
        <v>501</v>
      </c>
      <c r="B4318" s="20" t="s">
        <v>728</v>
      </c>
      <c r="C4318" s="20" t="s">
        <v>740</v>
      </c>
      <c r="D4318" s="1">
        <v>44507</v>
      </c>
      <c r="E4318">
        <v>96</v>
      </c>
      <c r="F4318">
        <v>9</v>
      </c>
      <c r="G4318">
        <v>1</v>
      </c>
      <c r="H4318">
        <v>0</v>
      </c>
      <c r="I4318">
        <v>0</v>
      </c>
      <c r="J4318">
        <v>24</v>
      </c>
      <c r="K4318">
        <v>3</v>
      </c>
      <c r="L4318">
        <v>14</v>
      </c>
      <c r="M4318">
        <v>0</v>
      </c>
      <c r="N4318">
        <v>0</v>
      </c>
      <c r="O4318">
        <v>0</v>
      </c>
      <c r="P4318">
        <v>0</v>
      </c>
      <c r="Q4318">
        <v>0</v>
      </c>
      <c r="R4318">
        <v>354</v>
      </c>
      <c r="S4318">
        <v>200</v>
      </c>
      <c r="T4318">
        <v>29</v>
      </c>
      <c r="U4318">
        <v>4</v>
      </c>
      <c r="V4318">
        <v>8</v>
      </c>
      <c r="W4318">
        <v>887</v>
      </c>
      <c r="X4318">
        <v>141</v>
      </c>
      <c r="Y4318">
        <v>25</v>
      </c>
      <c r="Z4318">
        <v>197</v>
      </c>
      <c r="AA4318">
        <v>14</v>
      </c>
      <c r="AB4318">
        <v>903</v>
      </c>
      <c r="AC4318">
        <v>77</v>
      </c>
      <c r="AD4318">
        <v>31</v>
      </c>
      <c r="AE4318">
        <v>190</v>
      </c>
      <c r="AF4318">
        <v>13</v>
      </c>
      <c r="AG4318">
        <v>104</v>
      </c>
      <c r="AH4318">
        <v>6</v>
      </c>
      <c r="AI4318">
        <v>4</v>
      </c>
      <c r="AJ4318">
        <v>29</v>
      </c>
      <c r="AK4318">
        <v>2</v>
      </c>
      <c r="AL4318">
        <v>57</v>
      </c>
      <c r="AM4318">
        <v>8</v>
      </c>
      <c r="AN4318">
        <v>5</v>
      </c>
      <c r="AO4318">
        <v>1</v>
      </c>
      <c r="AP4318">
        <v>1</v>
      </c>
      <c r="AQ4318">
        <v>0</v>
      </c>
      <c r="AR4318">
        <v>0</v>
      </c>
      <c r="AS4318">
        <v>0</v>
      </c>
      <c r="AT4318">
        <v>0</v>
      </c>
      <c r="AU4318">
        <v>0</v>
      </c>
      <c r="AV4318">
        <v>0</v>
      </c>
      <c r="AW4318">
        <v>0</v>
      </c>
      <c r="AX4318">
        <v>0</v>
      </c>
      <c r="AY4318">
        <v>0</v>
      </c>
      <c r="AZ4318">
        <v>0</v>
      </c>
      <c r="BA4318">
        <v>0</v>
      </c>
      <c r="BB4318">
        <v>0</v>
      </c>
      <c r="BC4318">
        <v>0</v>
      </c>
      <c r="BD4318">
        <v>0</v>
      </c>
      <c r="BE4318">
        <v>0</v>
      </c>
      <c r="BF4318">
        <v>0</v>
      </c>
      <c r="BG4318" s="20">
        <v>9</v>
      </c>
      <c r="BH4318" s="20">
        <v>0</v>
      </c>
      <c r="BI4318" s="20">
        <v>75</v>
      </c>
      <c r="BJ4318" s="20">
        <v>0</v>
      </c>
      <c r="BK4318" s="20">
        <v>304</v>
      </c>
      <c r="BL4318" s="20">
        <v>596</v>
      </c>
      <c r="BM4318" s="20">
        <v>623</v>
      </c>
      <c r="BN4318" s="20">
        <v>63</v>
      </c>
      <c r="BO4318" s="20">
        <v>44</v>
      </c>
      <c r="BP4318" s="20"/>
      <c r="BQ4318" s="20"/>
      <c r="BR4318" s="20"/>
      <c r="BS4318" s="20"/>
      <c r="BT4318" s="20"/>
      <c r="BU4318" s="20"/>
      <c r="BV4318" s="20"/>
    </row>
    <row r="4319" spans="1:74" x14ac:dyDescent="0.25">
      <c r="A4319" s="20" t="s">
        <v>501</v>
      </c>
      <c r="B4319" s="20" t="s">
        <v>728</v>
      </c>
      <c r="C4319" s="20" t="s">
        <v>740</v>
      </c>
      <c r="D4319" s="1">
        <v>44514</v>
      </c>
      <c r="E4319">
        <v>96</v>
      </c>
      <c r="F4319">
        <v>9</v>
      </c>
      <c r="G4319">
        <v>1</v>
      </c>
      <c r="H4319">
        <v>0</v>
      </c>
      <c r="I4319">
        <v>0</v>
      </c>
      <c r="J4319">
        <v>27</v>
      </c>
      <c r="K4319">
        <v>3</v>
      </c>
      <c r="L4319">
        <v>14</v>
      </c>
      <c r="M4319">
        <v>0</v>
      </c>
      <c r="N4319">
        <v>0</v>
      </c>
      <c r="O4319">
        <v>0</v>
      </c>
      <c r="P4319">
        <v>0</v>
      </c>
      <c r="Q4319">
        <v>0</v>
      </c>
      <c r="R4319">
        <v>354</v>
      </c>
      <c r="S4319">
        <v>214</v>
      </c>
      <c r="T4319">
        <v>29</v>
      </c>
      <c r="U4319">
        <v>4</v>
      </c>
      <c r="V4319">
        <v>8</v>
      </c>
      <c r="W4319">
        <v>889</v>
      </c>
      <c r="X4319">
        <v>174</v>
      </c>
      <c r="Y4319">
        <v>25</v>
      </c>
      <c r="Z4319">
        <v>195</v>
      </c>
      <c r="AA4319">
        <v>15</v>
      </c>
      <c r="AB4319">
        <v>903</v>
      </c>
      <c r="AC4319">
        <v>92</v>
      </c>
      <c r="AD4319">
        <v>31</v>
      </c>
      <c r="AE4319">
        <v>190</v>
      </c>
      <c r="AF4319">
        <v>12</v>
      </c>
      <c r="AG4319">
        <v>106</v>
      </c>
      <c r="AH4319">
        <v>7</v>
      </c>
      <c r="AI4319">
        <v>4</v>
      </c>
      <c r="AJ4319">
        <v>29</v>
      </c>
      <c r="AK4319">
        <v>2</v>
      </c>
      <c r="AL4319">
        <v>57</v>
      </c>
      <c r="AM4319">
        <v>11</v>
      </c>
      <c r="AN4319">
        <v>5</v>
      </c>
      <c r="AO4319">
        <v>1</v>
      </c>
      <c r="AP4319">
        <v>1</v>
      </c>
      <c r="AQ4319">
        <v>0</v>
      </c>
      <c r="AR4319">
        <v>0</v>
      </c>
      <c r="AS4319">
        <v>0</v>
      </c>
      <c r="AT4319">
        <v>0</v>
      </c>
      <c r="AU4319">
        <v>0</v>
      </c>
      <c r="AV4319">
        <v>0</v>
      </c>
      <c r="AW4319">
        <v>0</v>
      </c>
      <c r="AX4319">
        <v>0</v>
      </c>
      <c r="AY4319">
        <v>0</v>
      </c>
      <c r="AZ4319">
        <v>0</v>
      </c>
      <c r="BA4319">
        <v>0</v>
      </c>
      <c r="BB4319">
        <v>0</v>
      </c>
      <c r="BC4319">
        <v>0</v>
      </c>
      <c r="BD4319">
        <v>0</v>
      </c>
      <c r="BE4319">
        <v>0</v>
      </c>
      <c r="BF4319">
        <v>0</v>
      </c>
      <c r="BG4319" s="20">
        <v>9</v>
      </c>
      <c r="BH4319" s="20">
        <v>0</v>
      </c>
      <c r="BI4319" s="20">
        <v>75</v>
      </c>
      <c r="BJ4319" s="20">
        <v>0</v>
      </c>
      <c r="BK4319" s="20">
        <v>304</v>
      </c>
      <c r="BL4319" s="20">
        <v>600</v>
      </c>
      <c r="BM4319" s="20">
        <v>628</v>
      </c>
      <c r="BN4319" s="20">
        <v>65</v>
      </c>
      <c r="BO4319" s="20">
        <v>45</v>
      </c>
      <c r="BP4319" s="20"/>
      <c r="BQ4319" s="20"/>
      <c r="BR4319" s="20"/>
      <c r="BS4319" s="20"/>
      <c r="BT4319" s="20"/>
      <c r="BU4319" s="20"/>
      <c r="BV4319" s="20"/>
    </row>
    <row r="4320" spans="1:74" x14ac:dyDescent="0.25">
      <c r="A4320" s="20" t="s">
        <v>501</v>
      </c>
      <c r="B4320" s="20" t="s">
        <v>728</v>
      </c>
      <c r="C4320" s="20" t="s">
        <v>740</v>
      </c>
      <c r="D4320" s="1">
        <v>44521</v>
      </c>
      <c r="E4320">
        <v>95</v>
      </c>
      <c r="F4320">
        <v>8</v>
      </c>
      <c r="G4320">
        <v>1</v>
      </c>
      <c r="H4320">
        <v>0</v>
      </c>
      <c r="I4320">
        <v>0</v>
      </c>
      <c r="J4320">
        <v>34</v>
      </c>
      <c r="K4320">
        <v>3</v>
      </c>
      <c r="L4320">
        <v>14</v>
      </c>
      <c r="M4320">
        <v>0</v>
      </c>
      <c r="N4320">
        <v>0</v>
      </c>
      <c r="O4320">
        <v>0</v>
      </c>
      <c r="P4320">
        <v>0</v>
      </c>
      <c r="Q4320">
        <v>0</v>
      </c>
      <c r="R4320">
        <v>355</v>
      </c>
      <c r="S4320">
        <v>222</v>
      </c>
      <c r="T4320">
        <v>28</v>
      </c>
      <c r="U4320">
        <v>4</v>
      </c>
      <c r="V4320">
        <v>8</v>
      </c>
      <c r="W4320">
        <v>891</v>
      </c>
      <c r="X4320">
        <v>208</v>
      </c>
      <c r="Y4320">
        <v>25</v>
      </c>
      <c r="Z4320">
        <v>195</v>
      </c>
      <c r="AA4320">
        <v>15</v>
      </c>
      <c r="AB4320">
        <v>904</v>
      </c>
      <c r="AC4320">
        <v>126</v>
      </c>
      <c r="AD4320">
        <v>31</v>
      </c>
      <c r="AE4320">
        <v>190</v>
      </c>
      <c r="AF4320">
        <v>13</v>
      </c>
      <c r="AG4320">
        <v>108</v>
      </c>
      <c r="AH4320">
        <v>8</v>
      </c>
      <c r="AI4320">
        <v>4</v>
      </c>
      <c r="AJ4320">
        <v>28</v>
      </c>
      <c r="AK4320">
        <v>2</v>
      </c>
      <c r="AL4320">
        <v>57</v>
      </c>
      <c r="AM4320">
        <v>12</v>
      </c>
      <c r="AN4320">
        <v>5</v>
      </c>
      <c r="AO4320">
        <v>1</v>
      </c>
      <c r="AP4320">
        <v>1</v>
      </c>
      <c r="AQ4320">
        <v>0</v>
      </c>
      <c r="AR4320">
        <v>0</v>
      </c>
      <c r="AS4320">
        <v>0</v>
      </c>
      <c r="AT4320">
        <v>0</v>
      </c>
      <c r="AU4320">
        <v>0</v>
      </c>
      <c r="AV4320">
        <v>0</v>
      </c>
      <c r="AW4320">
        <v>0</v>
      </c>
      <c r="AX4320">
        <v>0</v>
      </c>
      <c r="AY4320">
        <v>0</v>
      </c>
      <c r="AZ4320">
        <v>0</v>
      </c>
      <c r="BA4320">
        <v>0</v>
      </c>
      <c r="BB4320">
        <v>0</v>
      </c>
      <c r="BC4320">
        <v>0</v>
      </c>
      <c r="BD4320">
        <v>0</v>
      </c>
      <c r="BE4320">
        <v>0</v>
      </c>
      <c r="BF4320">
        <v>0</v>
      </c>
      <c r="BG4320" s="20">
        <v>8</v>
      </c>
      <c r="BH4320" s="20">
        <v>0</v>
      </c>
      <c r="BI4320" s="20">
        <v>74</v>
      </c>
      <c r="BJ4320" s="20">
        <v>0</v>
      </c>
      <c r="BK4320" s="20">
        <v>307</v>
      </c>
      <c r="BL4320" s="20">
        <v>602</v>
      </c>
      <c r="BM4320" s="20">
        <v>628</v>
      </c>
      <c r="BN4320" s="20">
        <v>67</v>
      </c>
      <c r="BO4320" s="20">
        <v>45</v>
      </c>
      <c r="BP4320" s="20"/>
      <c r="BQ4320" s="20"/>
      <c r="BR4320" s="20"/>
      <c r="BS4320" s="20"/>
      <c r="BT4320" s="20"/>
      <c r="BU4320" s="20"/>
      <c r="BV4320" s="20"/>
    </row>
    <row r="4321" spans="1:74" x14ac:dyDescent="0.25">
      <c r="A4321" s="20" t="s">
        <v>501</v>
      </c>
      <c r="B4321" s="20" t="s">
        <v>728</v>
      </c>
      <c r="C4321" s="20" t="s">
        <v>740</v>
      </c>
      <c r="D4321" s="1">
        <v>44528</v>
      </c>
      <c r="E4321">
        <v>95</v>
      </c>
      <c r="F4321">
        <v>8</v>
      </c>
      <c r="G4321">
        <v>3</v>
      </c>
      <c r="H4321">
        <v>0</v>
      </c>
      <c r="I4321">
        <v>0</v>
      </c>
      <c r="J4321">
        <v>40</v>
      </c>
      <c r="K4321">
        <v>3</v>
      </c>
      <c r="L4321">
        <v>14</v>
      </c>
      <c r="M4321">
        <v>0</v>
      </c>
      <c r="N4321">
        <v>0</v>
      </c>
      <c r="O4321">
        <v>0</v>
      </c>
      <c r="P4321">
        <v>0</v>
      </c>
      <c r="Q4321">
        <v>0</v>
      </c>
      <c r="R4321">
        <v>356</v>
      </c>
      <c r="S4321">
        <v>237</v>
      </c>
      <c r="T4321">
        <v>28</v>
      </c>
      <c r="U4321">
        <v>5</v>
      </c>
      <c r="V4321">
        <v>8</v>
      </c>
      <c r="W4321">
        <v>893</v>
      </c>
      <c r="X4321">
        <v>249</v>
      </c>
      <c r="Y4321">
        <v>25</v>
      </c>
      <c r="Z4321">
        <v>194</v>
      </c>
      <c r="AA4321">
        <v>15</v>
      </c>
      <c r="AB4321">
        <v>902</v>
      </c>
      <c r="AC4321">
        <v>176</v>
      </c>
      <c r="AD4321">
        <v>30</v>
      </c>
      <c r="AE4321">
        <v>190</v>
      </c>
      <c r="AF4321">
        <v>12</v>
      </c>
      <c r="AG4321">
        <v>108</v>
      </c>
      <c r="AH4321">
        <v>11</v>
      </c>
      <c r="AI4321">
        <v>4</v>
      </c>
      <c r="AJ4321">
        <v>27</v>
      </c>
      <c r="AK4321">
        <v>2</v>
      </c>
      <c r="AL4321">
        <v>57</v>
      </c>
      <c r="AM4321">
        <v>23</v>
      </c>
      <c r="AN4321">
        <v>5</v>
      </c>
      <c r="AO4321">
        <v>1</v>
      </c>
      <c r="AP4321">
        <v>1</v>
      </c>
      <c r="AQ4321">
        <v>0</v>
      </c>
      <c r="AR4321">
        <v>0</v>
      </c>
      <c r="AS4321">
        <v>0</v>
      </c>
      <c r="AT4321">
        <v>0</v>
      </c>
      <c r="AU4321">
        <v>0</v>
      </c>
      <c r="AV4321">
        <v>0</v>
      </c>
      <c r="AW4321">
        <v>0</v>
      </c>
      <c r="AX4321">
        <v>0</v>
      </c>
      <c r="AY4321">
        <v>0</v>
      </c>
      <c r="AZ4321">
        <v>0</v>
      </c>
      <c r="BA4321">
        <v>0</v>
      </c>
      <c r="BB4321">
        <v>0</v>
      </c>
      <c r="BC4321">
        <v>0</v>
      </c>
      <c r="BD4321">
        <v>0</v>
      </c>
      <c r="BE4321">
        <v>0</v>
      </c>
      <c r="BF4321">
        <v>0</v>
      </c>
      <c r="BG4321" s="20">
        <v>8</v>
      </c>
      <c r="BH4321" s="20">
        <v>0</v>
      </c>
      <c r="BI4321" s="20">
        <v>75</v>
      </c>
      <c r="BJ4321" s="20">
        <v>0</v>
      </c>
      <c r="BK4321" s="20">
        <v>310</v>
      </c>
      <c r="BL4321" s="20">
        <v>607</v>
      </c>
      <c r="BM4321" s="20">
        <v>626</v>
      </c>
      <c r="BN4321" s="20">
        <v>67</v>
      </c>
      <c r="BO4321" s="20">
        <v>45</v>
      </c>
      <c r="BP4321" s="20"/>
      <c r="BQ4321" s="20"/>
      <c r="BR4321" s="20"/>
      <c r="BS4321" s="20"/>
      <c r="BT4321" s="20"/>
      <c r="BU4321" s="20"/>
      <c r="BV4321" s="20"/>
    </row>
    <row r="4322" spans="1:74" x14ac:dyDescent="0.25">
      <c r="A4322" s="20" t="s">
        <v>501</v>
      </c>
      <c r="B4322" s="20" t="s">
        <v>728</v>
      </c>
      <c r="C4322" s="20" t="s">
        <v>740</v>
      </c>
      <c r="D4322" s="1">
        <v>44535</v>
      </c>
      <c r="E4322">
        <v>95</v>
      </c>
      <c r="F4322">
        <v>8</v>
      </c>
      <c r="G4322">
        <v>3</v>
      </c>
      <c r="H4322">
        <v>0</v>
      </c>
      <c r="I4322">
        <v>0</v>
      </c>
      <c r="J4322">
        <v>40</v>
      </c>
      <c r="K4322">
        <v>3</v>
      </c>
      <c r="L4322">
        <v>14</v>
      </c>
      <c r="M4322">
        <v>0</v>
      </c>
      <c r="N4322">
        <v>0</v>
      </c>
      <c r="O4322">
        <v>0</v>
      </c>
      <c r="P4322">
        <v>0</v>
      </c>
      <c r="Q4322">
        <v>0</v>
      </c>
      <c r="R4322">
        <v>357</v>
      </c>
      <c r="S4322">
        <v>247</v>
      </c>
      <c r="T4322">
        <v>28</v>
      </c>
      <c r="U4322">
        <v>5</v>
      </c>
      <c r="V4322">
        <v>8</v>
      </c>
      <c r="W4322">
        <v>893</v>
      </c>
      <c r="X4322">
        <v>287</v>
      </c>
      <c r="Y4322">
        <v>25</v>
      </c>
      <c r="Z4322">
        <v>193</v>
      </c>
      <c r="AA4322">
        <v>15</v>
      </c>
      <c r="AB4322">
        <v>903</v>
      </c>
      <c r="AC4322">
        <v>220</v>
      </c>
      <c r="AD4322">
        <v>30</v>
      </c>
      <c r="AE4322">
        <v>189</v>
      </c>
      <c r="AF4322">
        <v>14</v>
      </c>
      <c r="AG4322">
        <v>111</v>
      </c>
      <c r="AH4322">
        <v>16</v>
      </c>
      <c r="AI4322">
        <v>4</v>
      </c>
      <c r="AJ4322">
        <v>28</v>
      </c>
      <c r="AK4322">
        <v>2</v>
      </c>
      <c r="AL4322">
        <v>57</v>
      </c>
      <c r="AM4322">
        <v>27</v>
      </c>
      <c r="AN4322">
        <v>5</v>
      </c>
      <c r="AO4322">
        <v>1</v>
      </c>
      <c r="AP4322">
        <v>1</v>
      </c>
      <c r="AQ4322">
        <v>0</v>
      </c>
      <c r="AR4322">
        <v>0</v>
      </c>
      <c r="AS4322">
        <v>0</v>
      </c>
      <c r="AT4322">
        <v>0</v>
      </c>
      <c r="AU4322">
        <v>0</v>
      </c>
      <c r="AV4322">
        <v>0</v>
      </c>
      <c r="AW4322">
        <v>0</v>
      </c>
      <c r="AX4322">
        <v>0</v>
      </c>
      <c r="AY4322">
        <v>0</v>
      </c>
      <c r="AZ4322">
        <v>0</v>
      </c>
      <c r="BA4322">
        <v>0</v>
      </c>
      <c r="BB4322">
        <v>0</v>
      </c>
      <c r="BC4322">
        <v>0</v>
      </c>
      <c r="BD4322">
        <v>0</v>
      </c>
      <c r="BE4322">
        <v>0</v>
      </c>
      <c r="BF4322">
        <v>0</v>
      </c>
      <c r="BG4322" s="20">
        <v>8</v>
      </c>
      <c r="BH4322" s="20">
        <v>0</v>
      </c>
      <c r="BI4322" s="20">
        <v>75</v>
      </c>
      <c r="BJ4322" s="20">
        <v>0</v>
      </c>
      <c r="BK4322" s="20">
        <v>311</v>
      </c>
      <c r="BL4322" s="20">
        <v>610</v>
      </c>
      <c r="BM4322" s="20">
        <v>630</v>
      </c>
      <c r="BN4322" s="20">
        <v>70</v>
      </c>
      <c r="BO4322" s="20">
        <v>45</v>
      </c>
      <c r="BP4322" s="20"/>
      <c r="BQ4322" s="20"/>
      <c r="BR4322" s="20"/>
      <c r="BS4322" s="20"/>
      <c r="BT4322" s="20"/>
      <c r="BU4322" s="20"/>
      <c r="BV4322" s="20"/>
    </row>
    <row r="4323" spans="1:74" x14ac:dyDescent="0.25">
      <c r="A4323" s="20" t="s">
        <v>501</v>
      </c>
      <c r="B4323" s="20" t="s">
        <v>728</v>
      </c>
      <c r="C4323" s="20" t="s">
        <v>740</v>
      </c>
      <c r="D4323" s="1">
        <v>44542</v>
      </c>
      <c r="E4323">
        <v>95</v>
      </c>
      <c r="F4323">
        <v>8</v>
      </c>
      <c r="G4323">
        <v>3</v>
      </c>
      <c r="H4323">
        <v>0</v>
      </c>
      <c r="I4323">
        <v>0</v>
      </c>
      <c r="J4323">
        <v>42</v>
      </c>
      <c r="K4323">
        <v>3</v>
      </c>
      <c r="L4323">
        <v>14</v>
      </c>
      <c r="M4323">
        <v>0</v>
      </c>
      <c r="N4323">
        <v>0</v>
      </c>
      <c r="O4323">
        <v>0</v>
      </c>
      <c r="P4323">
        <v>0</v>
      </c>
      <c r="Q4323">
        <v>0</v>
      </c>
      <c r="R4323">
        <v>357</v>
      </c>
      <c r="S4323">
        <v>258</v>
      </c>
      <c r="T4323">
        <v>28</v>
      </c>
      <c r="U4323">
        <v>5</v>
      </c>
      <c r="V4323">
        <v>8</v>
      </c>
      <c r="W4323">
        <v>895</v>
      </c>
      <c r="X4323">
        <v>310</v>
      </c>
      <c r="Y4323">
        <v>25</v>
      </c>
      <c r="Z4323">
        <v>189</v>
      </c>
      <c r="AA4323">
        <v>16</v>
      </c>
      <c r="AB4323">
        <v>903</v>
      </c>
      <c r="AC4323">
        <v>275</v>
      </c>
      <c r="AD4323">
        <v>30</v>
      </c>
      <c r="AE4323">
        <v>188</v>
      </c>
      <c r="AF4323">
        <v>13</v>
      </c>
      <c r="AG4323">
        <v>111</v>
      </c>
      <c r="AH4323">
        <v>20</v>
      </c>
      <c r="AI4323">
        <v>4</v>
      </c>
      <c r="AJ4323">
        <v>28</v>
      </c>
      <c r="AK4323">
        <v>2</v>
      </c>
      <c r="AL4323">
        <v>57</v>
      </c>
      <c r="AM4323">
        <v>29</v>
      </c>
      <c r="AN4323">
        <v>5</v>
      </c>
      <c r="AO4323">
        <v>1</v>
      </c>
      <c r="AP4323">
        <v>1</v>
      </c>
      <c r="AQ4323">
        <v>0</v>
      </c>
      <c r="AR4323">
        <v>0</v>
      </c>
      <c r="AS4323">
        <v>0</v>
      </c>
      <c r="AT4323">
        <v>0</v>
      </c>
      <c r="AU4323">
        <v>0</v>
      </c>
      <c r="AV4323">
        <v>0</v>
      </c>
      <c r="AW4323">
        <v>0</v>
      </c>
      <c r="AX4323">
        <v>0</v>
      </c>
      <c r="AY4323">
        <v>0</v>
      </c>
      <c r="AZ4323">
        <v>0</v>
      </c>
      <c r="BA4323">
        <v>0</v>
      </c>
      <c r="BB4323">
        <v>0</v>
      </c>
      <c r="BC4323">
        <v>0</v>
      </c>
      <c r="BD4323">
        <v>0</v>
      </c>
      <c r="BE4323">
        <v>0</v>
      </c>
      <c r="BF4323">
        <v>0</v>
      </c>
      <c r="BG4323" s="20">
        <v>8</v>
      </c>
      <c r="BH4323" s="20">
        <v>0</v>
      </c>
      <c r="BI4323" s="20">
        <v>76</v>
      </c>
      <c r="BJ4323" s="20">
        <v>0</v>
      </c>
      <c r="BK4323" s="20">
        <v>311</v>
      </c>
      <c r="BL4323" s="20">
        <v>615</v>
      </c>
      <c r="BM4323" s="20">
        <v>629</v>
      </c>
      <c r="BN4323" s="20">
        <v>70</v>
      </c>
      <c r="BO4323" s="20">
        <v>45</v>
      </c>
      <c r="BP4323" s="20"/>
      <c r="BQ4323" s="20"/>
      <c r="BR4323" s="20"/>
      <c r="BS4323" s="20"/>
      <c r="BT4323" s="20"/>
      <c r="BU4323" s="20"/>
      <c r="BV4323" s="20"/>
    </row>
    <row r="4324" spans="1:74" x14ac:dyDescent="0.25">
      <c r="A4324" s="20" t="s">
        <v>501</v>
      </c>
      <c r="B4324" s="20" t="s">
        <v>728</v>
      </c>
      <c r="C4324" s="20" t="s">
        <v>740</v>
      </c>
      <c r="D4324" s="1">
        <v>44549</v>
      </c>
      <c r="E4324">
        <v>95</v>
      </c>
      <c r="F4324">
        <v>8</v>
      </c>
      <c r="G4324">
        <v>4</v>
      </c>
      <c r="H4324">
        <v>0</v>
      </c>
      <c r="I4324">
        <v>0</v>
      </c>
      <c r="J4324">
        <v>43</v>
      </c>
      <c r="K4324">
        <v>2</v>
      </c>
      <c r="L4324">
        <v>14</v>
      </c>
      <c r="M4324">
        <v>0</v>
      </c>
      <c r="N4324">
        <v>0</v>
      </c>
      <c r="O4324">
        <v>0</v>
      </c>
      <c r="P4324">
        <v>0</v>
      </c>
      <c r="Q4324">
        <v>0</v>
      </c>
      <c r="R4324">
        <v>355</v>
      </c>
      <c r="S4324">
        <v>258</v>
      </c>
      <c r="T4324">
        <v>27</v>
      </c>
      <c r="U4324">
        <v>6</v>
      </c>
      <c r="V4324">
        <v>9</v>
      </c>
      <c r="W4324">
        <v>895</v>
      </c>
      <c r="X4324">
        <v>347</v>
      </c>
      <c r="Y4324">
        <v>26</v>
      </c>
      <c r="Z4324">
        <v>186</v>
      </c>
      <c r="AA4324">
        <v>17</v>
      </c>
      <c r="AB4324">
        <v>904</v>
      </c>
      <c r="AC4324">
        <v>344</v>
      </c>
      <c r="AD4324">
        <v>30</v>
      </c>
      <c r="AE4324">
        <v>189</v>
      </c>
      <c r="AF4324">
        <v>13</v>
      </c>
      <c r="AG4324">
        <v>112</v>
      </c>
      <c r="AH4324">
        <v>32</v>
      </c>
      <c r="AI4324">
        <v>4</v>
      </c>
      <c r="AJ4324">
        <v>28</v>
      </c>
      <c r="AK4324">
        <v>2</v>
      </c>
      <c r="AL4324">
        <v>56</v>
      </c>
      <c r="AM4324">
        <v>29</v>
      </c>
      <c r="AN4324">
        <v>5</v>
      </c>
      <c r="AO4324">
        <v>1</v>
      </c>
      <c r="AP4324">
        <v>1</v>
      </c>
      <c r="AQ4324">
        <v>0</v>
      </c>
      <c r="AR4324">
        <v>0</v>
      </c>
      <c r="AS4324">
        <v>0</v>
      </c>
      <c r="AT4324">
        <v>0</v>
      </c>
      <c r="AU4324">
        <v>0</v>
      </c>
      <c r="AV4324">
        <v>0</v>
      </c>
      <c r="AW4324">
        <v>0</v>
      </c>
      <c r="AX4324">
        <v>0</v>
      </c>
      <c r="AY4324">
        <v>0</v>
      </c>
      <c r="AZ4324">
        <v>0</v>
      </c>
      <c r="BA4324">
        <v>0</v>
      </c>
      <c r="BB4324">
        <v>0</v>
      </c>
      <c r="BC4324">
        <v>0</v>
      </c>
      <c r="BD4324">
        <v>0</v>
      </c>
      <c r="BE4324">
        <v>0</v>
      </c>
      <c r="BF4324">
        <v>0</v>
      </c>
      <c r="BG4324" s="20">
        <v>8</v>
      </c>
      <c r="BH4324" s="20">
        <v>0</v>
      </c>
      <c r="BI4324" s="20">
        <v>76</v>
      </c>
      <c r="BJ4324" s="20">
        <v>0</v>
      </c>
      <c r="BK4324" s="20">
        <v>308</v>
      </c>
      <c r="BL4324" s="20">
        <v>614</v>
      </c>
      <c r="BM4324" s="20">
        <v>632</v>
      </c>
      <c r="BN4324" s="20">
        <v>71</v>
      </c>
      <c r="BO4324" s="20">
        <v>44</v>
      </c>
      <c r="BP4324" s="20">
        <v>4030</v>
      </c>
      <c r="BQ4324" s="20">
        <v>808</v>
      </c>
      <c r="BR4324" s="20">
        <v>0</v>
      </c>
      <c r="BS4324" s="20">
        <v>60</v>
      </c>
      <c r="BT4324" s="20">
        <v>1163</v>
      </c>
      <c r="BU4324" s="20">
        <v>295</v>
      </c>
      <c r="BV4324" s="20">
        <v>2305</v>
      </c>
    </row>
    <row r="4325" spans="1:74" x14ac:dyDescent="0.25">
      <c r="A4325" s="20" t="s">
        <v>501</v>
      </c>
      <c r="B4325" s="20" t="s">
        <v>728</v>
      </c>
      <c r="C4325" s="20" t="s">
        <v>740</v>
      </c>
      <c r="D4325" s="1">
        <v>44558</v>
      </c>
      <c r="E4325">
        <v>95</v>
      </c>
      <c r="F4325">
        <v>8</v>
      </c>
      <c r="G4325">
        <v>7</v>
      </c>
      <c r="H4325">
        <v>0</v>
      </c>
      <c r="I4325">
        <v>0</v>
      </c>
      <c r="J4325">
        <v>50</v>
      </c>
      <c r="K4325">
        <v>2</v>
      </c>
      <c r="L4325">
        <v>13</v>
      </c>
      <c r="M4325">
        <v>0</v>
      </c>
      <c r="N4325">
        <v>0</v>
      </c>
      <c r="O4325">
        <v>0</v>
      </c>
      <c r="P4325">
        <v>0</v>
      </c>
      <c r="Q4325">
        <v>0</v>
      </c>
      <c r="R4325">
        <v>355</v>
      </c>
      <c r="S4325">
        <v>266</v>
      </c>
      <c r="T4325">
        <v>27</v>
      </c>
      <c r="U4325">
        <v>6</v>
      </c>
      <c r="V4325">
        <v>8</v>
      </c>
      <c r="W4325">
        <v>897</v>
      </c>
      <c r="X4325">
        <v>384</v>
      </c>
      <c r="Y4325">
        <v>27</v>
      </c>
      <c r="Z4325">
        <v>187</v>
      </c>
      <c r="AA4325">
        <v>17</v>
      </c>
      <c r="AB4325">
        <v>907</v>
      </c>
      <c r="AC4325">
        <v>386</v>
      </c>
      <c r="AD4325">
        <v>30</v>
      </c>
      <c r="AE4325">
        <v>186</v>
      </c>
      <c r="AF4325">
        <v>13</v>
      </c>
      <c r="AG4325">
        <v>112</v>
      </c>
      <c r="AH4325">
        <v>39</v>
      </c>
      <c r="AI4325">
        <v>4</v>
      </c>
      <c r="AJ4325">
        <v>28</v>
      </c>
      <c r="AK4325">
        <v>2</v>
      </c>
      <c r="AL4325">
        <v>57</v>
      </c>
      <c r="AM4325">
        <v>40</v>
      </c>
      <c r="AN4325">
        <v>5</v>
      </c>
      <c r="AO4325">
        <v>1</v>
      </c>
      <c r="AP4325">
        <v>1</v>
      </c>
      <c r="AQ4325">
        <v>0</v>
      </c>
      <c r="AR4325">
        <v>0</v>
      </c>
      <c r="AS4325">
        <v>0</v>
      </c>
      <c r="AT4325">
        <v>0</v>
      </c>
      <c r="AU4325">
        <v>0</v>
      </c>
      <c r="AV4325">
        <v>0</v>
      </c>
      <c r="AW4325">
        <v>0</v>
      </c>
      <c r="AX4325">
        <v>0</v>
      </c>
      <c r="AY4325">
        <v>0</v>
      </c>
      <c r="AZ4325">
        <v>0</v>
      </c>
      <c r="BA4325">
        <v>0</v>
      </c>
      <c r="BB4325">
        <v>0</v>
      </c>
      <c r="BC4325">
        <v>0</v>
      </c>
      <c r="BD4325">
        <v>0</v>
      </c>
      <c r="BE4325">
        <v>0</v>
      </c>
      <c r="BF4325">
        <v>0</v>
      </c>
      <c r="BG4325" s="20">
        <v>8</v>
      </c>
      <c r="BH4325" s="20">
        <v>0</v>
      </c>
      <c r="BI4325" s="20">
        <v>77</v>
      </c>
      <c r="BJ4325" s="20">
        <v>0</v>
      </c>
      <c r="BK4325" s="20">
        <v>308</v>
      </c>
      <c r="BL4325" s="20">
        <v>615</v>
      </c>
      <c r="BM4325" s="20">
        <v>639</v>
      </c>
      <c r="BN4325" s="20">
        <v>72</v>
      </c>
      <c r="BO4325" s="20">
        <v>45</v>
      </c>
      <c r="BP4325" s="20">
        <v>4038</v>
      </c>
      <c r="BQ4325" s="20">
        <v>1069</v>
      </c>
      <c r="BR4325" s="20">
        <v>0</v>
      </c>
      <c r="BS4325" s="20">
        <v>59</v>
      </c>
      <c r="BT4325" s="20">
        <v>1157</v>
      </c>
      <c r="BU4325" s="20">
        <v>297</v>
      </c>
      <c r="BV4325" s="20">
        <v>2326</v>
      </c>
    </row>
    <row r="4326" spans="1:74" x14ac:dyDescent="0.25">
      <c r="A4326" s="20" t="s">
        <v>501</v>
      </c>
      <c r="B4326" s="20" t="s">
        <v>728</v>
      </c>
      <c r="C4326" s="20" t="s">
        <v>740</v>
      </c>
      <c r="D4326" s="1">
        <v>44564</v>
      </c>
      <c r="E4326">
        <v>96</v>
      </c>
      <c r="F4326">
        <v>8</v>
      </c>
      <c r="G4326">
        <v>7</v>
      </c>
      <c r="H4326">
        <v>0</v>
      </c>
      <c r="I4326">
        <v>0</v>
      </c>
      <c r="J4326">
        <v>52</v>
      </c>
      <c r="K4326">
        <v>2</v>
      </c>
      <c r="L4326">
        <v>13</v>
      </c>
      <c r="M4326">
        <v>0</v>
      </c>
      <c r="N4326">
        <v>0</v>
      </c>
      <c r="O4326">
        <v>0</v>
      </c>
      <c r="P4326">
        <v>0</v>
      </c>
      <c r="Q4326">
        <v>0</v>
      </c>
      <c r="R4326">
        <v>357</v>
      </c>
      <c r="S4326">
        <v>267</v>
      </c>
      <c r="T4326">
        <v>27</v>
      </c>
      <c r="U4326">
        <v>6</v>
      </c>
      <c r="V4326">
        <v>9</v>
      </c>
      <c r="W4326">
        <v>895</v>
      </c>
      <c r="X4326">
        <v>399</v>
      </c>
      <c r="Y4326">
        <v>26</v>
      </c>
      <c r="Z4326">
        <v>187</v>
      </c>
      <c r="AA4326">
        <v>16</v>
      </c>
      <c r="AB4326">
        <v>910</v>
      </c>
      <c r="AC4326">
        <v>409</v>
      </c>
      <c r="AD4326">
        <v>30</v>
      </c>
      <c r="AE4326">
        <v>186</v>
      </c>
      <c r="AF4326">
        <v>12</v>
      </c>
      <c r="AG4326">
        <v>112</v>
      </c>
      <c r="AH4326">
        <v>40</v>
      </c>
      <c r="AI4326">
        <v>4</v>
      </c>
      <c r="AJ4326">
        <v>28</v>
      </c>
      <c r="AK4326">
        <v>2</v>
      </c>
      <c r="AL4326">
        <v>57</v>
      </c>
      <c r="AM4326">
        <v>41</v>
      </c>
      <c r="AN4326">
        <v>5</v>
      </c>
      <c r="AO4326">
        <v>1</v>
      </c>
      <c r="AP4326">
        <v>1</v>
      </c>
      <c r="AQ4326">
        <v>0</v>
      </c>
      <c r="AR4326">
        <v>0</v>
      </c>
      <c r="AS4326">
        <v>0</v>
      </c>
      <c r="AT4326">
        <v>0</v>
      </c>
      <c r="AU4326">
        <v>0</v>
      </c>
      <c r="AV4326">
        <v>0</v>
      </c>
      <c r="AW4326">
        <v>0</v>
      </c>
      <c r="AX4326">
        <v>0</v>
      </c>
      <c r="AY4326">
        <v>0</v>
      </c>
      <c r="AZ4326">
        <v>0</v>
      </c>
      <c r="BA4326">
        <v>0</v>
      </c>
      <c r="BB4326">
        <v>0</v>
      </c>
      <c r="BC4326">
        <v>0</v>
      </c>
      <c r="BD4326">
        <v>0</v>
      </c>
      <c r="BE4326">
        <v>0</v>
      </c>
      <c r="BF4326">
        <v>0</v>
      </c>
      <c r="BG4326" s="20">
        <v>8</v>
      </c>
      <c r="BH4326" s="20">
        <v>0</v>
      </c>
      <c r="BI4326" s="20">
        <v>78</v>
      </c>
      <c r="BJ4326" s="20">
        <v>0</v>
      </c>
      <c r="BK4326" s="20">
        <v>309</v>
      </c>
      <c r="BL4326" s="20">
        <v>617</v>
      </c>
      <c r="BM4326" s="20">
        <v>645</v>
      </c>
      <c r="BN4326" s="20">
        <v>72</v>
      </c>
      <c r="BO4326" s="20">
        <v>45</v>
      </c>
      <c r="BP4326" s="20">
        <v>4040</v>
      </c>
      <c r="BQ4326" s="20">
        <v>1143</v>
      </c>
      <c r="BR4326" s="20">
        <v>0</v>
      </c>
      <c r="BS4326" s="20">
        <v>59</v>
      </c>
      <c r="BT4326" s="20">
        <v>1145</v>
      </c>
      <c r="BU4326" s="20">
        <v>295</v>
      </c>
      <c r="BV4326" s="20">
        <v>2343</v>
      </c>
    </row>
    <row r="4327" spans="1:74" x14ac:dyDescent="0.25">
      <c r="A4327" s="20" t="s">
        <v>501</v>
      </c>
      <c r="B4327" s="20" t="s">
        <v>728</v>
      </c>
      <c r="C4327" s="20" t="s">
        <v>740</v>
      </c>
      <c r="D4327" s="1">
        <v>44570</v>
      </c>
      <c r="E4327">
        <v>96</v>
      </c>
      <c r="F4327">
        <v>8</v>
      </c>
      <c r="G4327">
        <v>7</v>
      </c>
      <c r="H4327">
        <v>0</v>
      </c>
      <c r="I4327">
        <v>0</v>
      </c>
      <c r="J4327">
        <v>54</v>
      </c>
      <c r="K4327">
        <v>2</v>
      </c>
      <c r="L4327">
        <v>12</v>
      </c>
      <c r="M4327">
        <v>0</v>
      </c>
      <c r="N4327">
        <v>0</v>
      </c>
      <c r="O4327">
        <v>0</v>
      </c>
      <c r="P4327">
        <v>0</v>
      </c>
      <c r="Q4327">
        <v>0</v>
      </c>
      <c r="R4327">
        <v>353</v>
      </c>
      <c r="S4327">
        <v>269</v>
      </c>
      <c r="T4327">
        <v>26</v>
      </c>
      <c r="U4327">
        <v>6</v>
      </c>
      <c r="V4327">
        <v>7</v>
      </c>
      <c r="W4327">
        <v>895</v>
      </c>
      <c r="X4327">
        <v>409</v>
      </c>
      <c r="Y4327">
        <v>26</v>
      </c>
      <c r="Z4327">
        <v>188</v>
      </c>
      <c r="AA4327">
        <v>16</v>
      </c>
      <c r="AB4327">
        <v>908</v>
      </c>
      <c r="AC4327">
        <v>432</v>
      </c>
      <c r="AD4327">
        <v>30</v>
      </c>
      <c r="AE4327">
        <v>184</v>
      </c>
      <c r="AF4327">
        <v>12</v>
      </c>
      <c r="AG4327">
        <v>113</v>
      </c>
      <c r="AH4327">
        <v>45</v>
      </c>
      <c r="AI4327">
        <v>4</v>
      </c>
      <c r="AJ4327">
        <v>29</v>
      </c>
      <c r="AK4327">
        <v>2</v>
      </c>
      <c r="AL4327">
        <v>57</v>
      </c>
      <c r="AM4327">
        <v>41</v>
      </c>
      <c r="AN4327">
        <v>5</v>
      </c>
      <c r="AO4327">
        <v>1</v>
      </c>
      <c r="AP4327">
        <v>1</v>
      </c>
      <c r="AQ4327">
        <v>0</v>
      </c>
      <c r="AR4327">
        <v>0</v>
      </c>
      <c r="AS4327">
        <v>0</v>
      </c>
      <c r="AT4327">
        <v>0</v>
      </c>
      <c r="AU4327">
        <v>0</v>
      </c>
      <c r="AV4327">
        <v>0</v>
      </c>
      <c r="AW4327">
        <v>0</v>
      </c>
      <c r="AX4327">
        <v>0</v>
      </c>
      <c r="AY4327">
        <v>0</v>
      </c>
      <c r="AZ4327">
        <v>0</v>
      </c>
      <c r="BA4327">
        <v>0</v>
      </c>
      <c r="BB4327">
        <v>0</v>
      </c>
      <c r="BC4327">
        <v>0</v>
      </c>
      <c r="BD4327">
        <v>0</v>
      </c>
      <c r="BE4327">
        <v>0</v>
      </c>
      <c r="BF4327">
        <v>0</v>
      </c>
      <c r="BG4327" s="20">
        <v>8</v>
      </c>
      <c r="BH4327" s="20">
        <v>0</v>
      </c>
      <c r="BI4327" s="20">
        <v>78</v>
      </c>
      <c r="BJ4327" s="20">
        <v>0</v>
      </c>
      <c r="BK4327" s="20">
        <v>310</v>
      </c>
      <c r="BL4327" s="20">
        <v>617</v>
      </c>
      <c r="BM4327" s="20">
        <v>646</v>
      </c>
      <c r="BN4327" s="20">
        <v>73</v>
      </c>
      <c r="BO4327" s="20">
        <v>45</v>
      </c>
      <c r="BP4327" s="20">
        <v>4038</v>
      </c>
      <c r="BQ4327" s="20">
        <v>1239</v>
      </c>
      <c r="BR4327" s="20">
        <v>0</v>
      </c>
      <c r="BS4327" s="20">
        <v>59</v>
      </c>
      <c r="BT4327" s="20">
        <v>1136</v>
      </c>
      <c r="BU4327" s="20">
        <v>291</v>
      </c>
      <c r="BV4327" s="20">
        <v>2361</v>
      </c>
    </row>
    <row r="4328" spans="1:74" x14ac:dyDescent="0.25">
      <c r="A4328" s="20" t="s">
        <v>501</v>
      </c>
      <c r="B4328" s="20" t="s">
        <v>728</v>
      </c>
      <c r="C4328" s="20" t="s">
        <v>740</v>
      </c>
      <c r="D4328" s="1">
        <v>44578</v>
      </c>
      <c r="E4328">
        <v>96</v>
      </c>
      <c r="F4328">
        <v>8</v>
      </c>
      <c r="G4328">
        <v>7</v>
      </c>
      <c r="H4328">
        <v>0</v>
      </c>
      <c r="I4328">
        <v>0</v>
      </c>
      <c r="J4328">
        <v>54</v>
      </c>
      <c r="K4328">
        <v>2</v>
      </c>
      <c r="L4328">
        <v>12</v>
      </c>
      <c r="M4328">
        <v>0</v>
      </c>
      <c r="N4328">
        <v>0</v>
      </c>
      <c r="O4328">
        <v>0</v>
      </c>
      <c r="P4328">
        <v>0</v>
      </c>
      <c r="Q4328">
        <v>0</v>
      </c>
      <c r="R4328">
        <v>355</v>
      </c>
      <c r="S4328">
        <v>269</v>
      </c>
      <c r="T4328">
        <v>26</v>
      </c>
      <c r="U4328">
        <v>6</v>
      </c>
      <c r="V4328">
        <v>8</v>
      </c>
      <c r="W4328">
        <v>898</v>
      </c>
      <c r="X4328">
        <v>419</v>
      </c>
      <c r="Y4328">
        <v>26</v>
      </c>
      <c r="Z4328">
        <v>186</v>
      </c>
      <c r="AA4328">
        <v>16</v>
      </c>
      <c r="AB4328">
        <v>907</v>
      </c>
      <c r="AC4328">
        <v>445</v>
      </c>
      <c r="AD4328">
        <v>28</v>
      </c>
      <c r="AE4328">
        <v>184</v>
      </c>
      <c r="AF4328">
        <v>13</v>
      </c>
      <c r="AG4328">
        <v>111</v>
      </c>
      <c r="AH4328">
        <v>44</v>
      </c>
      <c r="AI4328">
        <v>3</v>
      </c>
      <c r="AJ4328">
        <v>28</v>
      </c>
      <c r="AK4328">
        <v>1</v>
      </c>
      <c r="AL4328">
        <v>57</v>
      </c>
      <c r="AM4328">
        <v>42</v>
      </c>
      <c r="AN4328">
        <v>5</v>
      </c>
      <c r="AO4328">
        <v>1</v>
      </c>
      <c r="AP4328">
        <v>1</v>
      </c>
      <c r="AQ4328">
        <v>0</v>
      </c>
      <c r="AR4328">
        <v>0</v>
      </c>
      <c r="AS4328">
        <v>0</v>
      </c>
      <c r="AT4328">
        <v>0</v>
      </c>
      <c r="AU4328">
        <v>0</v>
      </c>
      <c r="AV4328">
        <v>0</v>
      </c>
      <c r="AW4328">
        <v>0</v>
      </c>
      <c r="AX4328">
        <v>0</v>
      </c>
      <c r="AY4328">
        <v>0</v>
      </c>
      <c r="AZ4328">
        <v>0</v>
      </c>
      <c r="BA4328">
        <v>0</v>
      </c>
      <c r="BB4328">
        <v>0</v>
      </c>
      <c r="BC4328">
        <v>0</v>
      </c>
      <c r="BD4328">
        <v>0</v>
      </c>
      <c r="BE4328">
        <v>0</v>
      </c>
      <c r="BF4328">
        <v>0</v>
      </c>
      <c r="BG4328" s="20">
        <v>8</v>
      </c>
      <c r="BH4328" s="20">
        <v>0</v>
      </c>
      <c r="BI4328" s="20">
        <v>79</v>
      </c>
      <c r="BJ4328" s="20">
        <v>0</v>
      </c>
      <c r="BK4328" s="20">
        <v>310</v>
      </c>
      <c r="BL4328" s="20">
        <v>623</v>
      </c>
      <c r="BM4328" s="20">
        <v>646</v>
      </c>
      <c r="BN4328" s="20">
        <v>73</v>
      </c>
      <c r="BO4328" s="20">
        <v>45</v>
      </c>
      <c r="BP4328" s="20">
        <v>4052</v>
      </c>
      <c r="BQ4328" s="20">
        <v>1287</v>
      </c>
      <c r="BR4328" s="20">
        <v>0</v>
      </c>
      <c r="BS4328" s="20">
        <v>55</v>
      </c>
      <c r="BT4328" s="20">
        <v>1132</v>
      </c>
      <c r="BU4328" s="20">
        <v>298</v>
      </c>
      <c r="BV4328" s="20">
        <v>2376</v>
      </c>
    </row>
    <row r="4329" spans="1:74" x14ac:dyDescent="0.25">
      <c r="A4329" s="20" t="s">
        <v>501</v>
      </c>
      <c r="B4329" s="20" t="s">
        <v>728</v>
      </c>
      <c r="C4329" s="20" t="s">
        <v>740</v>
      </c>
      <c r="D4329" s="1">
        <v>44585</v>
      </c>
      <c r="E4329">
        <v>96</v>
      </c>
      <c r="F4329">
        <v>8</v>
      </c>
      <c r="G4329">
        <v>7</v>
      </c>
      <c r="H4329">
        <v>0</v>
      </c>
      <c r="I4329">
        <v>0</v>
      </c>
      <c r="J4329">
        <v>55</v>
      </c>
      <c r="K4329">
        <v>2</v>
      </c>
      <c r="L4329">
        <v>12</v>
      </c>
      <c r="M4329">
        <v>0</v>
      </c>
      <c r="N4329">
        <v>0</v>
      </c>
      <c r="O4329">
        <v>0</v>
      </c>
      <c r="P4329">
        <v>0</v>
      </c>
      <c r="Q4329">
        <v>0</v>
      </c>
      <c r="R4329">
        <v>356</v>
      </c>
      <c r="S4329">
        <v>271</v>
      </c>
      <c r="T4329">
        <v>26</v>
      </c>
      <c r="U4329">
        <v>6</v>
      </c>
      <c r="V4329">
        <v>7</v>
      </c>
      <c r="W4329">
        <v>895</v>
      </c>
      <c r="X4329">
        <v>419</v>
      </c>
      <c r="Y4329">
        <v>26</v>
      </c>
      <c r="Z4329">
        <v>183</v>
      </c>
      <c r="AA4329">
        <v>16</v>
      </c>
      <c r="AB4329">
        <v>909</v>
      </c>
      <c r="AC4329">
        <v>445</v>
      </c>
      <c r="AD4329">
        <v>27</v>
      </c>
      <c r="AE4329">
        <v>183</v>
      </c>
      <c r="AF4329">
        <v>14</v>
      </c>
      <c r="AG4329">
        <v>111</v>
      </c>
      <c r="AH4329">
        <v>44</v>
      </c>
      <c r="AI4329">
        <v>3</v>
      </c>
      <c r="AJ4329">
        <v>28</v>
      </c>
      <c r="AK4329">
        <v>1</v>
      </c>
      <c r="AL4329">
        <v>57</v>
      </c>
      <c r="AM4329">
        <v>42</v>
      </c>
      <c r="AN4329">
        <v>5</v>
      </c>
      <c r="AO4329">
        <v>1</v>
      </c>
      <c r="AP4329">
        <v>1</v>
      </c>
      <c r="AQ4329">
        <v>0</v>
      </c>
      <c r="AR4329">
        <v>0</v>
      </c>
      <c r="AS4329">
        <v>0</v>
      </c>
      <c r="AT4329">
        <v>0</v>
      </c>
      <c r="AU4329">
        <v>0</v>
      </c>
      <c r="AV4329">
        <v>0</v>
      </c>
      <c r="AW4329">
        <v>0</v>
      </c>
      <c r="AX4329">
        <v>0</v>
      </c>
      <c r="AY4329">
        <v>0</v>
      </c>
      <c r="AZ4329">
        <v>0</v>
      </c>
      <c r="BA4329">
        <v>0</v>
      </c>
      <c r="BB4329">
        <v>0</v>
      </c>
      <c r="BC4329">
        <v>0</v>
      </c>
      <c r="BD4329">
        <v>0</v>
      </c>
      <c r="BE4329">
        <v>0</v>
      </c>
      <c r="BF4329">
        <v>0</v>
      </c>
      <c r="BG4329" s="20">
        <v>8</v>
      </c>
      <c r="BH4329" s="20">
        <v>0</v>
      </c>
      <c r="BI4329" s="20">
        <v>79</v>
      </c>
      <c r="BJ4329" s="20">
        <v>0</v>
      </c>
      <c r="BK4329" s="20">
        <v>312</v>
      </c>
      <c r="BL4329" s="20">
        <v>621</v>
      </c>
      <c r="BM4329" s="20">
        <v>649</v>
      </c>
      <c r="BN4329" s="20">
        <v>73</v>
      </c>
      <c r="BO4329" s="20">
        <v>46</v>
      </c>
      <c r="BP4329" s="20">
        <v>4070</v>
      </c>
      <c r="BQ4329" s="20">
        <v>1312</v>
      </c>
      <c r="BR4329" s="20">
        <v>0</v>
      </c>
      <c r="BS4329" s="20">
        <v>54</v>
      </c>
      <c r="BT4329" s="20">
        <v>1135</v>
      </c>
      <c r="BU4329" s="20">
        <v>295</v>
      </c>
      <c r="BV4329" s="20">
        <v>2395</v>
      </c>
    </row>
    <row r="4330" spans="1:74" x14ac:dyDescent="0.25">
      <c r="A4330" s="20" t="s">
        <v>501</v>
      </c>
      <c r="B4330" s="20" t="s">
        <v>728</v>
      </c>
      <c r="C4330" s="20" t="s">
        <v>740</v>
      </c>
      <c r="D4330" s="1">
        <v>44593</v>
      </c>
      <c r="E4330">
        <v>98</v>
      </c>
      <c r="F4330">
        <v>8</v>
      </c>
      <c r="G4330">
        <v>7</v>
      </c>
      <c r="H4330">
        <v>0</v>
      </c>
      <c r="I4330">
        <v>0</v>
      </c>
      <c r="J4330">
        <v>59</v>
      </c>
      <c r="K4330">
        <v>2</v>
      </c>
      <c r="L4330">
        <v>12</v>
      </c>
      <c r="M4330">
        <v>0</v>
      </c>
      <c r="N4330">
        <v>0</v>
      </c>
      <c r="O4330">
        <v>0</v>
      </c>
      <c r="P4330">
        <v>0</v>
      </c>
      <c r="Q4330">
        <v>0</v>
      </c>
      <c r="R4330">
        <v>355</v>
      </c>
      <c r="S4330">
        <v>271</v>
      </c>
      <c r="T4330">
        <v>26</v>
      </c>
      <c r="U4330">
        <v>6</v>
      </c>
      <c r="V4330">
        <v>7</v>
      </c>
      <c r="W4330">
        <v>889</v>
      </c>
      <c r="X4330">
        <v>422</v>
      </c>
      <c r="Y4330">
        <v>26</v>
      </c>
      <c r="Z4330">
        <v>177</v>
      </c>
      <c r="AA4330">
        <v>16</v>
      </c>
      <c r="AB4330">
        <v>906</v>
      </c>
      <c r="AC4330">
        <v>452</v>
      </c>
      <c r="AD4330">
        <v>27</v>
      </c>
      <c r="AE4330">
        <v>182</v>
      </c>
      <c r="AF4330">
        <v>14</v>
      </c>
      <c r="AG4330">
        <v>112</v>
      </c>
      <c r="AH4330">
        <v>44</v>
      </c>
      <c r="AI4330">
        <v>3</v>
      </c>
      <c r="AJ4330">
        <v>29</v>
      </c>
      <c r="AK4330">
        <v>0</v>
      </c>
      <c r="AL4330">
        <v>56</v>
      </c>
      <c r="AM4330">
        <v>43</v>
      </c>
      <c r="AN4330">
        <v>5</v>
      </c>
      <c r="AO4330">
        <v>1</v>
      </c>
      <c r="AP4330">
        <v>1</v>
      </c>
      <c r="AQ4330">
        <v>0</v>
      </c>
      <c r="AR4330">
        <v>0</v>
      </c>
      <c r="AS4330">
        <v>0</v>
      </c>
      <c r="AT4330">
        <v>0</v>
      </c>
      <c r="AU4330">
        <v>0</v>
      </c>
      <c r="AV4330">
        <v>0</v>
      </c>
      <c r="AW4330">
        <v>0</v>
      </c>
      <c r="AX4330">
        <v>0</v>
      </c>
      <c r="AY4330">
        <v>0</v>
      </c>
      <c r="AZ4330">
        <v>0</v>
      </c>
      <c r="BA4330">
        <v>0</v>
      </c>
      <c r="BB4330">
        <v>0</v>
      </c>
      <c r="BC4330">
        <v>0</v>
      </c>
      <c r="BD4330">
        <v>0</v>
      </c>
      <c r="BE4330">
        <v>0</v>
      </c>
      <c r="BF4330">
        <v>0</v>
      </c>
      <c r="BG4330" s="20">
        <v>8</v>
      </c>
      <c r="BH4330" s="20">
        <v>0</v>
      </c>
      <c r="BI4330" s="20">
        <v>80</v>
      </c>
      <c r="BJ4330" s="20">
        <v>0</v>
      </c>
      <c r="BK4330" s="20">
        <v>311</v>
      </c>
      <c r="BL4330" s="20">
        <v>620</v>
      </c>
      <c r="BM4330" s="20">
        <v>647</v>
      </c>
      <c r="BN4330" s="20">
        <v>73</v>
      </c>
      <c r="BO4330" s="20">
        <v>46</v>
      </c>
      <c r="BP4330" s="20">
        <v>4062</v>
      </c>
      <c r="BQ4330" s="20">
        <v>1346</v>
      </c>
      <c r="BR4330" s="20">
        <v>0</v>
      </c>
      <c r="BS4330" s="20">
        <v>53</v>
      </c>
      <c r="BT4330" s="20">
        <v>1123</v>
      </c>
      <c r="BU4330" s="20">
        <v>292</v>
      </c>
      <c r="BV4330" s="20">
        <v>2398</v>
      </c>
    </row>
    <row r="4331" spans="1:74" x14ac:dyDescent="0.25">
      <c r="A4331" s="20" t="s">
        <v>501</v>
      </c>
      <c r="B4331" s="20" t="s">
        <v>728</v>
      </c>
      <c r="C4331" s="20" t="s">
        <v>740</v>
      </c>
      <c r="D4331" s="1">
        <v>44599</v>
      </c>
      <c r="E4331">
        <v>98</v>
      </c>
      <c r="F4331">
        <v>8</v>
      </c>
      <c r="G4331">
        <v>7</v>
      </c>
      <c r="H4331">
        <v>0</v>
      </c>
      <c r="I4331">
        <v>0</v>
      </c>
      <c r="J4331">
        <v>60</v>
      </c>
      <c r="K4331">
        <v>2</v>
      </c>
      <c r="L4331">
        <v>12</v>
      </c>
      <c r="M4331">
        <v>0</v>
      </c>
      <c r="N4331">
        <v>0</v>
      </c>
      <c r="O4331">
        <v>0</v>
      </c>
      <c r="P4331">
        <v>0</v>
      </c>
      <c r="Q4331">
        <v>0</v>
      </c>
      <c r="R4331">
        <v>355</v>
      </c>
      <c r="S4331">
        <v>271</v>
      </c>
      <c r="T4331">
        <v>26</v>
      </c>
      <c r="U4331">
        <v>6</v>
      </c>
      <c r="V4331">
        <v>7</v>
      </c>
      <c r="W4331">
        <v>890</v>
      </c>
      <c r="X4331">
        <v>422</v>
      </c>
      <c r="Y4331">
        <v>26</v>
      </c>
      <c r="Z4331">
        <v>177</v>
      </c>
      <c r="AA4331">
        <v>16</v>
      </c>
      <c r="AB4331">
        <v>908</v>
      </c>
      <c r="AC4331">
        <v>456</v>
      </c>
      <c r="AD4331">
        <v>27</v>
      </c>
      <c r="AE4331">
        <v>184</v>
      </c>
      <c r="AF4331">
        <v>14</v>
      </c>
      <c r="AG4331">
        <v>113</v>
      </c>
      <c r="AH4331">
        <v>45</v>
      </c>
      <c r="AI4331">
        <v>3</v>
      </c>
      <c r="AJ4331">
        <v>30</v>
      </c>
      <c r="AK4331">
        <v>0</v>
      </c>
      <c r="AL4331">
        <v>56</v>
      </c>
      <c r="AM4331">
        <v>43</v>
      </c>
      <c r="AN4331">
        <v>5</v>
      </c>
      <c r="AO4331">
        <v>1</v>
      </c>
      <c r="AP4331">
        <v>1</v>
      </c>
      <c r="AQ4331">
        <v>0</v>
      </c>
      <c r="AR4331">
        <v>0</v>
      </c>
      <c r="AS4331">
        <v>0</v>
      </c>
      <c r="AT4331">
        <v>0</v>
      </c>
      <c r="AU4331">
        <v>0</v>
      </c>
      <c r="AV4331">
        <v>0</v>
      </c>
      <c r="AW4331">
        <v>0</v>
      </c>
      <c r="AX4331">
        <v>0</v>
      </c>
      <c r="AY4331">
        <v>0</v>
      </c>
      <c r="AZ4331">
        <v>0</v>
      </c>
      <c r="BA4331">
        <v>0</v>
      </c>
      <c r="BB4331">
        <v>0</v>
      </c>
      <c r="BC4331">
        <v>0</v>
      </c>
      <c r="BD4331">
        <v>0</v>
      </c>
      <c r="BE4331">
        <v>0</v>
      </c>
      <c r="BF4331">
        <v>0</v>
      </c>
      <c r="BG4331" s="20">
        <v>8</v>
      </c>
      <c r="BH4331" s="20">
        <v>0</v>
      </c>
      <c r="BI4331" s="20">
        <v>80</v>
      </c>
      <c r="BJ4331" s="20">
        <v>0</v>
      </c>
      <c r="BK4331" s="20">
        <v>311</v>
      </c>
      <c r="BL4331" s="20">
        <v>620</v>
      </c>
      <c r="BM4331" s="20">
        <v>647</v>
      </c>
      <c r="BN4331" s="20">
        <v>73</v>
      </c>
      <c r="BO4331" s="20">
        <v>46</v>
      </c>
      <c r="BP4331" s="20">
        <v>4067</v>
      </c>
      <c r="BQ4331" s="20">
        <v>1362</v>
      </c>
      <c r="BR4331" s="20">
        <v>0</v>
      </c>
      <c r="BS4331" s="20">
        <v>53</v>
      </c>
      <c r="BT4331" s="20">
        <v>1122</v>
      </c>
      <c r="BU4331" s="20">
        <v>295</v>
      </c>
      <c r="BV4331" s="20">
        <v>2404</v>
      </c>
    </row>
    <row r="4332" spans="1:74" x14ac:dyDescent="0.25">
      <c r="A4332" s="20" t="s">
        <v>501</v>
      </c>
      <c r="B4332" s="20" t="s">
        <v>728</v>
      </c>
      <c r="C4332" s="20" t="s">
        <v>740</v>
      </c>
      <c r="D4332" s="1">
        <v>44606</v>
      </c>
      <c r="E4332">
        <v>98</v>
      </c>
      <c r="F4332">
        <v>8</v>
      </c>
      <c r="G4332">
        <v>7</v>
      </c>
      <c r="H4332">
        <v>0</v>
      </c>
      <c r="I4332">
        <v>0</v>
      </c>
      <c r="J4332">
        <v>61</v>
      </c>
      <c r="K4332">
        <v>2</v>
      </c>
      <c r="L4332">
        <v>11</v>
      </c>
      <c r="M4332">
        <v>0</v>
      </c>
      <c r="N4332">
        <v>0</v>
      </c>
      <c r="O4332">
        <v>0</v>
      </c>
      <c r="P4332">
        <v>0</v>
      </c>
      <c r="Q4332">
        <v>0</v>
      </c>
      <c r="R4332">
        <v>352</v>
      </c>
      <c r="S4332">
        <v>271</v>
      </c>
      <c r="T4332">
        <v>25</v>
      </c>
      <c r="U4332">
        <v>6</v>
      </c>
      <c r="V4332">
        <v>6</v>
      </c>
      <c r="W4332">
        <v>886</v>
      </c>
      <c r="X4332">
        <v>421</v>
      </c>
      <c r="Y4332">
        <v>27</v>
      </c>
      <c r="Z4332">
        <v>177</v>
      </c>
      <c r="AA4332">
        <v>16</v>
      </c>
      <c r="AB4332">
        <v>911</v>
      </c>
      <c r="AC4332">
        <v>459</v>
      </c>
      <c r="AD4332">
        <v>26</v>
      </c>
      <c r="AE4332">
        <v>185</v>
      </c>
      <c r="AF4332">
        <v>17</v>
      </c>
      <c r="AG4332">
        <v>112</v>
      </c>
      <c r="AH4332">
        <v>44</v>
      </c>
      <c r="AI4332">
        <v>3</v>
      </c>
      <c r="AJ4332">
        <v>30</v>
      </c>
      <c r="AK4332">
        <v>0</v>
      </c>
      <c r="AL4332">
        <v>55</v>
      </c>
      <c r="AM4332">
        <v>43</v>
      </c>
      <c r="AN4332">
        <v>5</v>
      </c>
      <c r="AO4332">
        <v>1</v>
      </c>
      <c r="AP4332">
        <v>1</v>
      </c>
      <c r="AQ4332">
        <v>0</v>
      </c>
      <c r="AR4332">
        <v>0</v>
      </c>
      <c r="AS4332">
        <v>0</v>
      </c>
      <c r="AT4332">
        <v>0</v>
      </c>
      <c r="AU4332">
        <v>0</v>
      </c>
      <c r="AV4332">
        <v>0</v>
      </c>
      <c r="AW4332">
        <v>0</v>
      </c>
      <c r="AX4332">
        <v>0</v>
      </c>
      <c r="AY4332">
        <v>0</v>
      </c>
      <c r="AZ4332">
        <v>0</v>
      </c>
      <c r="BA4332">
        <v>0</v>
      </c>
      <c r="BB4332">
        <v>0</v>
      </c>
      <c r="BC4332">
        <v>0</v>
      </c>
      <c r="BD4332">
        <v>0</v>
      </c>
      <c r="BE4332">
        <v>0</v>
      </c>
      <c r="BF4332">
        <v>0</v>
      </c>
      <c r="BG4332" s="20">
        <v>8</v>
      </c>
      <c r="BH4332" s="20">
        <v>0</v>
      </c>
      <c r="BI4332" s="20">
        <v>81</v>
      </c>
      <c r="BJ4332" s="20">
        <v>0</v>
      </c>
      <c r="BK4332" s="20">
        <v>310</v>
      </c>
      <c r="BL4332" s="20">
        <v>617</v>
      </c>
      <c r="BM4332" s="20">
        <v>648</v>
      </c>
      <c r="BN4332" s="20">
        <v>72</v>
      </c>
      <c r="BO4332" s="20">
        <v>45</v>
      </c>
      <c r="BP4332" s="20">
        <v>4069</v>
      </c>
      <c r="BQ4332" s="20">
        <v>1375</v>
      </c>
      <c r="BR4332" s="20">
        <v>0</v>
      </c>
      <c r="BS4332" s="20">
        <v>52</v>
      </c>
      <c r="BT4332" s="20">
        <v>1115</v>
      </c>
      <c r="BU4332" s="20">
        <v>305</v>
      </c>
      <c r="BV4332" s="20">
        <v>2411</v>
      </c>
    </row>
    <row r="4333" spans="1:74" x14ac:dyDescent="0.25">
      <c r="A4333" s="20" t="s">
        <v>501</v>
      </c>
      <c r="B4333" s="20" t="s">
        <v>507</v>
      </c>
      <c r="C4333" s="20" t="s">
        <v>741</v>
      </c>
      <c r="D4333" s="1">
        <v>44493</v>
      </c>
      <c r="E4333">
        <v>130</v>
      </c>
      <c r="F4333">
        <v>2</v>
      </c>
      <c r="G4333">
        <v>1</v>
      </c>
      <c r="H4333">
        <v>0</v>
      </c>
      <c r="I4333">
        <v>0</v>
      </c>
      <c r="J4333">
        <v>14</v>
      </c>
      <c r="K4333">
        <v>8</v>
      </c>
      <c r="L4333">
        <v>23</v>
      </c>
      <c r="M4333">
        <v>0</v>
      </c>
      <c r="N4333">
        <v>2</v>
      </c>
      <c r="O4333">
        <v>0</v>
      </c>
      <c r="P4333">
        <v>0</v>
      </c>
      <c r="Q4333">
        <v>0</v>
      </c>
      <c r="R4333">
        <v>379</v>
      </c>
      <c r="S4333">
        <v>0</v>
      </c>
      <c r="T4333">
        <v>79</v>
      </c>
      <c r="U4333">
        <v>6</v>
      </c>
      <c r="V4333">
        <v>1</v>
      </c>
      <c r="W4333">
        <v>1617</v>
      </c>
      <c r="X4333">
        <v>0</v>
      </c>
      <c r="Y4333">
        <v>47</v>
      </c>
      <c r="Z4333">
        <v>360</v>
      </c>
      <c r="AA4333">
        <v>11</v>
      </c>
      <c r="AB4333">
        <v>1127</v>
      </c>
      <c r="AC4333">
        <v>21</v>
      </c>
      <c r="AD4333">
        <v>33</v>
      </c>
      <c r="AE4333">
        <v>250</v>
      </c>
      <c r="AF4333">
        <v>106</v>
      </c>
      <c r="AG4333">
        <v>311</v>
      </c>
      <c r="AH4333">
        <v>0</v>
      </c>
      <c r="AI4333">
        <v>1</v>
      </c>
      <c r="AJ4333">
        <v>97</v>
      </c>
      <c r="AK4333">
        <v>11</v>
      </c>
      <c r="AL4333">
        <v>62</v>
      </c>
      <c r="AM4333">
        <v>0</v>
      </c>
      <c r="AN4333">
        <v>2</v>
      </c>
      <c r="AO4333">
        <v>3</v>
      </c>
      <c r="AP4333">
        <v>0</v>
      </c>
      <c r="AQ4333">
        <v>0</v>
      </c>
      <c r="AR4333">
        <v>1</v>
      </c>
      <c r="AS4333">
        <v>0</v>
      </c>
      <c r="AT4333">
        <v>0</v>
      </c>
      <c r="AU4333">
        <v>0</v>
      </c>
      <c r="AV4333">
        <v>0</v>
      </c>
      <c r="AW4333">
        <v>0</v>
      </c>
      <c r="AX4333">
        <v>0</v>
      </c>
      <c r="AY4333">
        <v>0</v>
      </c>
      <c r="AZ4333">
        <v>0</v>
      </c>
      <c r="BA4333">
        <v>0</v>
      </c>
      <c r="BB4333">
        <v>42</v>
      </c>
      <c r="BC4333">
        <v>69</v>
      </c>
      <c r="BD4333">
        <v>0</v>
      </c>
      <c r="BE4333">
        <v>6</v>
      </c>
      <c r="BF4333">
        <v>5</v>
      </c>
      <c r="BG4333" s="20"/>
      <c r="BH4333" s="20"/>
      <c r="BI4333" s="20"/>
      <c r="BJ4333" s="20"/>
      <c r="BK4333" s="20"/>
      <c r="BL4333" s="20"/>
      <c r="BM4333" s="20"/>
      <c r="BN4333" s="20"/>
      <c r="BO4333" s="20"/>
      <c r="BP4333" s="20"/>
      <c r="BQ4333" s="20"/>
      <c r="BR4333" s="20"/>
      <c r="BS4333" s="20"/>
      <c r="BT4333" s="20"/>
      <c r="BU4333" s="20"/>
      <c r="BV4333" s="20"/>
    </row>
    <row r="4334" spans="1:74" x14ac:dyDescent="0.25">
      <c r="A4334" s="20" t="s">
        <v>501</v>
      </c>
      <c r="B4334" s="20" t="s">
        <v>507</v>
      </c>
      <c r="C4334" s="20" t="s">
        <v>741</v>
      </c>
      <c r="D4334" s="1">
        <v>44500</v>
      </c>
      <c r="E4334">
        <v>131</v>
      </c>
      <c r="F4334">
        <v>2</v>
      </c>
      <c r="G4334">
        <v>1</v>
      </c>
      <c r="H4334">
        <v>0</v>
      </c>
      <c r="I4334">
        <v>0</v>
      </c>
      <c r="J4334">
        <v>20</v>
      </c>
      <c r="K4334">
        <v>8</v>
      </c>
      <c r="L4334">
        <v>23</v>
      </c>
      <c r="M4334">
        <v>0</v>
      </c>
      <c r="N4334">
        <v>2</v>
      </c>
      <c r="O4334">
        <v>0</v>
      </c>
      <c r="P4334">
        <v>0</v>
      </c>
      <c r="Q4334">
        <v>0</v>
      </c>
      <c r="R4334">
        <v>381</v>
      </c>
      <c r="S4334">
        <v>0</v>
      </c>
      <c r="T4334">
        <v>107</v>
      </c>
      <c r="U4334">
        <v>6</v>
      </c>
      <c r="V4334">
        <v>2</v>
      </c>
      <c r="W4334">
        <v>1612</v>
      </c>
      <c r="X4334">
        <v>0</v>
      </c>
      <c r="Y4334">
        <v>74</v>
      </c>
      <c r="Z4334">
        <v>352</v>
      </c>
      <c r="AA4334">
        <v>11</v>
      </c>
      <c r="AB4334">
        <v>1130</v>
      </c>
      <c r="AC4334">
        <v>43</v>
      </c>
      <c r="AD4334">
        <v>34</v>
      </c>
      <c r="AE4334">
        <v>250</v>
      </c>
      <c r="AF4334">
        <v>103</v>
      </c>
      <c r="AG4334">
        <v>312</v>
      </c>
      <c r="AH4334">
        <v>0</v>
      </c>
      <c r="AI4334">
        <v>4</v>
      </c>
      <c r="AJ4334">
        <v>96</v>
      </c>
      <c r="AK4334">
        <v>11</v>
      </c>
      <c r="AL4334">
        <v>62</v>
      </c>
      <c r="AM4334">
        <v>0</v>
      </c>
      <c r="AN4334">
        <v>4</v>
      </c>
      <c r="AO4334">
        <v>3</v>
      </c>
      <c r="AP4334">
        <v>0</v>
      </c>
      <c r="AQ4334">
        <v>0</v>
      </c>
      <c r="AR4334">
        <v>1</v>
      </c>
      <c r="AS4334">
        <v>0</v>
      </c>
      <c r="AT4334">
        <v>0</v>
      </c>
      <c r="AU4334">
        <v>0</v>
      </c>
      <c r="AV4334">
        <v>0</v>
      </c>
      <c r="AW4334">
        <v>0</v>
      </c>
      <c r="AX4334">
        <v>0</v>
      </c>
      <c r="AY4334">
        <v>0</v>
      </c>
      <c r="AZ4334">
        <v>0</v>
      </c>
      <c r="BA4334">
        <v>0</v>
      </c>
      <c r="BB4334">
        <v>41</v>
      </c>
      <c r="BC4334">
        <v>71</v>
      </c>
      <c r="BD4334">
        <v>0</v>
      </c>
      <c r="BE4334">
        <v>6</v>
      </c>
      <c r="BF4334">
        <v>5</v>
      </c>
      <c r="BG4334" s="20"/>
      <c r="BH4334" s="20"/>
      <c r="BI4334" s="20"/>
      <c r="BJ4334" s="20"/>
      <c r="BK4334" s="20"/>
      <c r="BL4334" s="20"/>
      <c r="BM4334" s="20"/>
      <c r="BN4334" s="20"/>
      <c r="BO4334" s="20"/>
      <c r="BP4334" s="20"/>
      <c r="BQ4334" s="20"/>
      <c r="BR4334" s="20"/>
      <c r="BS4334" s="20"/>
      <c r="BT4334" s="20"/>
      <c r="BU4334" s="20"/>
      <c r="BV4334" s="20"/>
    </row>
    <row r="4335" spans="1:74" x14ac:dyDescent="0.25">
      <c r="A4335" s="20" t="s">
        <v>501</v>
      </c>
      <c r="B4335" s="20" t="s">
        <v>507</v>
      </c>
      <c r="C4335" s="20" t="s">
        <v>741</v>
      </c>
      <c r="D4335" s="1">
        <v>44507</v>
      </c>
      <c r="E4335">
        <v>130</v>
      </c>
      <c r="F4335">
        <v>2</v>
      </c>
      <c r="G4335">
        <v>1</v>
      </c>
      <c r="H4335">
        <v>0</v>
      </c>
      <c r="I4335">
        <v>0</v>
      </c>
      <c r="J4335">
        <v>22</v>
      </c>
      <c r="K4335">
        <v>8</v>
      </c>
      <c r="L4335">
        <v>22</v>
      </c>
      <c r="M4335">
        <v>0</v>
      </c>
      <c r="N4335">
        <v>2</v>
      </c>
      <c r="O4335">
        <v>0</v>
      </c>
      <c r="P4335">
        <v>0</v>
      </c>
      <c r="Q4335">
        <v>0</v>
      </c>
      <c r="R4335">
        <v>377</v>
      </c>
      <c r="S4335">
        <v>143</v>
      </c>
      <c r="T4335">
        <v>38</v>
      </c>
      <c r="U4335">
        <v>6</v>
      </c>
      <c r="V4335">
        <v>2</v>
      </c>
      <c r="W4335">
        <v>1610</v>
      </c>
      <c r="X4335">
        <v>146</v>
      </c>
      <c r="Y4335">
        <v>71</v>
      </c>
      <c r="Z4335">
        <v>347</v>
      </c>
      <c r="AA4335">
        <v>13</v>
      </c>
      <c r="AB4335">
        <v>1129</v>
      </c>
      <c r="AC4335">
        <v>103</v>
      </c>
      <c r="AD4335">
        <v>34</v>
      </c>
      <c r="AE4335">
        <v>246</v>
      </c>
      <c r="AF4335">
        <v>104</v>
      </c>
      <c r="AG4335">
        <v>311</v>
      </c>
      <c r="AH4335">
        <v>7</v>
      </c>
      <c r="AI4335">
        <v>6</v>
      </c>
      <c r="AJ4335">
        <v>95</v>
      </c>
      <c r="AK4335">
        <v>11</v>
      </c>
      <c r="AL4335">
        <v>61</v>
      </c>
      <c r="AM4335">
        <v>4</v>
      </c>
      <c r="AN4335">
        <v>5</v>
      </c>
      <c r="AO4335">
        <v>3</v>
      </c>
      <c r="AP4335">
        <v>0</v>
      </c>
      <c r="AQ4335">
        <v>0</v>
      </c>
      <c r="AR4335">
        <v>1</v>
      </c>
      <c r="AS4335">
        <v>0</v>
      </c>
      <c r="AT4335">
        <v>0</v>
      </c>
      <c r="AU4335">
        <v>0</v>
      </c>
      <c r="AV4335">
        <v>0</v>
      </c>
      <c r="AW4335">
        <v>0</v>
      </c>
      <c r="AX4335">
        <v>0</v>
      </c>
      <c r="AY4335">
        <v>0</v>
      </c>
      <c r="AZ4335">
        <v>0</v>
      </c>
      <c r="BA4335">
        <v>0</v>
      </c>
      <c r="BB4335">
        <v>0</v>
      </c>
      <c r="BC4335">
        <v>0</v>
      </c>
      <c r="BD4335">
        <v>0</v>
      </c>
      <c r="BE4335">
        <v>0</v>
      </c>
      <c r="BF4335">
        <v>0</v>
      </c>
      <c r="BG4335" s="20">
        <v>1</v>
      </c>
      <c r="BH4335" s="20">
        <v>0</v>
      </c>
      <c r="BI4335" s="20">
        <v>92</v>
      </c>
      <c r="BJ4335" s="20">
        <v>2</v>
      </c>
      <c r="BK4335" s="20">
        <v>320</v>
      </c>
      <c r="BL4335" s="20">
        <v>1080</v>
      </c>
      <c r="BM4335" s="20">
        <v>697</v>
      </c>
      <c r="BN4335" s="20">
        <v>161</v>
      </c>
      <c r="BO4335" s="20">
        <v>50</v>
      </c>
      <c r="BP4335" s="20"/>
      <c r="BQ4335" s="20"/>
      <c r="BR4335" s="20"/>
      <c r="BS4335" s="20"/>
      <c r="BT4335" s="20"/>
      <c r="BU4335" s="20"/>
      <c r="BV4335" s="20"/>
    </row>
    <row r="4336" spans="1:74" x14ac:dyDescent="0.25">
      <c r="A4336" s="20" t="s">
        <v>501</v>
      </c>
      <c r="B4336" s="20" t="s">
        <v>507</v>
      </c>
      <c r="C4336" s="20" t="s">
        <v>741</v>
      </c>
      <c r="D4336" s="1">
        <v>44514</v>
      </c>
      <c r="E4336">
        <v>129</v>
      </c>
      <c r="F4336">
        <v>2</v>
      </c>
      <c r="G4336">
        <v>1</v>
      </c>
      <c r="H4336">
        <v>0</v>
      </c>
      <c r="I4336">
        <v>0</v>
      </c>
      <c r="J4336">
        <v>29</v>
      </c>
      <c r="K4336">
        <v>8</v>
      </c>
      <c r="L4336">
        <v>22</v>
      </c>
      <c r="M4336">
        <v>0</v>
      </c>
      <c r="N4336">
        <v>2</v>
      </c>
      <c r="O4336">
        <v>0</v>
      </c>
      <c r="P4336">
        <v>0</v>
      </c>
      <c r="Q4336">
        <v>0</v>
      </c>
      <c r="R4336">
        <v>376</v>
      </c>
      <c r="S4336">
        <v>157</v>
      </c>
      <c r="T4336">
        <v>38</v>
      </c>
      <c r="U4336">
        <v>6</v>
      </c>
      <c r="V4336">
        <v>2</v>
      </c>
      <c r="W4336">
        <v>1616</v>
      </c>
      <c r="X4336">
        <v>194</v>
      </c>
      <c r="Y4336">
        <v>72</v>
      </c>
      <c r="Z4336">
        <v>342</v>
      </c>
      <c r="AA4336">
        <v>14</v>
      </c>
      <c r="AB4336">
        <v>1121</v>
      </c>
      <c r="AC4336">
        <v>129</v>
      </c>
      <c r="AD4336">
        <v>35</v>
      </c>
      <c r="AE4336">
        <v>240</v>
      </c>
      <c r="AF4336">
        <v>103</v>
      </c>
      <c r="AG4336">
        <v>315</v>
      </c>
      <c r="AH4336">
        <v>10</v>
      </c>
      <c r="AI4336">
        <v>6</v>
      </c>
      <c r="AJ4336">
        <v>95</v>
      </c>
      <c r="AK4336">
        <v>11</v>
      </c>
      <c r="AL4336">
        <v>61</v>
      </c>
      <c r="AM4336">
        <v>5</v>
      </c>
      <c r="AN4336">
        <v>5</v>
      </c>
      <c r="AO4336">
        <v>3</v>
      </c>
      <c r="AP4336">
        <v>0</v>
      </c>
      <c r="AQ4336">
        <v>0</v>
      </c>
      <c r="AR4336">
        <v>1</v>
      </c>
      <c r="AS4336">
        <v>0</v>
      </c>
      <c r="AT4336">
        <v>0</v>
      </c>
      <c r="AU4336">
        <v>0</v>
      </c>
      <c r="AV4336">
        <v>0</v>
      </c>
      <c r="AW4336">
        <v>0</v>
      </c>
      <c r="AX4336">
        <v>0</v>
      </c>
      <c r="AY4336">
        <v>0</v>
      </c>
      <c r="AZ4336">
        <v>0</v>
      </c>
      <c r="BA4336">
        <v>0</v>
      </c>
      <c r="BB4336">
        <v>0</v>
      </c>
      <c r="BC4336">
        <v>0</v>
      </c>
      <c r="BD4336">
        <v>0</v>
      </c>
      <c r="BE4336">
        <v>0</v>
      </c>
      <c r="BF4336">
        <v>0</v>
      </c>
      <c r="BG4336" s="20">
        <v>1</v>
      </c>
      <c r="BH4336" s="20">
        <v>0</v>
      </c>
      <c r="BI4336" s="20">
        <v>91</v>
      </c>
      <c r="BJ4336" s="20">
        <v>2</v>
      </c>
      <c r="BK4336" s="20">
        <v>319</v>
      </c>
      <c r="BL4336" s="20">
        <v>1087</v>
      </c>
      <c r="BM4336" s="20">
        <v>694</v>
      </c>
      <c r="BN4336" s="20">
        <v>166</v>
      </c>
      <c r="BO4336" s="20">
        <v>50</v>
      </c>
      <c r="BP4336" s="20"/>
      <c r="BQ4336" s="20"/>
      <c r="BR4336" s="20"/>
      <c r="BS4336" s="20"/>
      <c r="BT4336" s="20"/>
      <c r="BU4336" s="20"/>
      <c r="BV4336" s="20"/>
    </row>
    <row r="4337" spans="1:74" x14ac:dyDescent="0.25">
      <c r="A4337" s="20" t="s">
        <v>501</v>
      </c>
      <c r="B4337" s="20" t="s">
        <v>507</v>
      </c>
      <c r="C4337" s="20" t="s">
        <v>741</v>
      </c>
      <c r="D4337" s="1">
        <v>44521</v>
      </c>
      <c r="E4337">
        <v>130</v>
      </c>
      <c r="F4337">
        <v>2</v>
      </c>
      <c r="G4337">
        <v>1</v>
      </c>
      <c r="H4337">
        <v>0</v>
      </c>
      <c r="I4337">
        <v>0</v>
      </c>
      <c r="J4337">
        <v>36</v>
      </c>
      <c r="K4337">
        <v>9</v>
      </c>
      <c r="L4337">
        <v>21</v>
      </c>
      <c r="M4337">
        <v>0</v>
      </c>
      <c r="N4337">
        <v>2</v>
      </c>
      <c r="O4337">
        <v>1</v>
      </c>
      <c r="P4337">
        <v>0</v>
      </c>
      <c r="Q4337">
        <v>0</v>
      </c>
      <c r="R4337">
        <v>377</v>
      </c>
      <c r="S4337">
        <v>174</v>
      </c>
      <c r="T4337">
        <v>34</v>
      </c>
      <c r="U4337">
        <v>6</v>
      </c>
      <c r="V4337">
        <v>3</v>
      </c>
      <c r="W4337">
        <v>1607</v>
      </c>
      <c r="X4337">
        <v>258</v>
      </c>
      <c r="Y4337">
        <v>73</v>
      </c>
      <c r="Z4337">
        <v>336</v>
      </c>
      <c r="AA4337">
        <v>15</v>
      </c>
      <c r="AB4337">
        <v>1125</v>
      </c>
      <c r="AC4337">
        <v>162</v>
      </c>
      <c r="AD4337">
        <v>35</v>
      </c>
      <c r="AE4337">
        <v>241</v>
      </c>
      <c r="AF4337">
        <v>106</v>
      </c>
      <c r="AG4337">
        <v>316</v>
      </c>
      <c r="AH4337">
        <v>11</v>
      </c>
      <c r="AI4337">
        <v>6</v>
      </c>
      <c r="AJ4337">
        <v>95</v>
      </c>
      <c r="AK4337">
        <v>11</v>
      </c>
      <c r="AL4337">
        <v>61</v>
      </c>
      <c r="AM4337">
        <v>7</v>
      </c>
      <c r="AN4337">
        <v>5</v>
      </c>
      <c r="AO4337">
        <v>3</v>
      </c>
      <c r="AP4337">
        <v>0</v>
      </c>
      <c r="AQ4337">
        <v>0</v>
      </c>
      <c r="AR4337">
        <v>1</v>
      </c>
      <c r="AS4337">
        <v>0</v>
      </c>
      <c r="AT4337">
        <v>0</v>
      </c>
      <c r="AU4337">
        <v>0</v>
      </c>
      <c r="AV4337">
        <v>0</v>
      </c>
      <c r="AW4337">
        <v>0</v>
      </c>
      <c r="AX4337">
        <v>0</v>
      </c>
      <c r="AY4337">
        <v>0</v>
      </c>
      <c r="AZ4337">
        <v>0</v>
      </c>
      <c r="BA4337">
        <v>0</v>
      </c>
      <c r="BB4337">
        <v>0</v>
      </c>
      <c r="BC4337">
        <v>0</v>
      </c>
      <c r="BD4337">
        <v>0</v>
      </c>
      <c r="BE4337">
        <v>0</v>
      </c>
      <c r="BF4337">
        <v>0</v>
      </c>
      <c r="BG4337" s="20">
        <v>1</v>
      </c>
      <c r="BH4337" s="20">
        <v>0</v>
      </c>
      <c r="BI4337" s="20">
        <v>92</v>
      </c>
      <c r="BJ4337" s="20">
        <v>2</v>
      </c>
      <c r="BK4337" s="20">
        <v>321</v>
      </c>
      <c r="BL4337" s="20">
        <v>1085</v>
      </c>
      <c r="BM4337" s="20">
        <v>696</v>
      </c>
      <c r="BN4337" s="20">
        <v>166</v>
      </c>
      <c r="BO4337" s="20">
        <v>50</v>
      </c>
      <c r="BP4337" s="20"/>
      <c r="BQ4337" s="20"/>
      <c r="BR4337" s="20"/>
      <c r="BS4337" s="20"/>
      <c r="BT4337" s="20"/>
      <c r="BU4337" s="20"/>
      <c r="BV4337" s="20"/>
    </row>
    <row r="4338" spans="1:74" x14ac:dyDescent="0.25">
      <c r="A4338" s="20" t="s">
        <v>501</v>
      </c>
      <c r="B4338" s="20" t="s">
        <v>507</v>
      </c>
      <c r="C4338" s="20" t="s">
        <v>741</v>
      </c>
      <c r="D4338" s="1">
        <v>44528</v>
      </c>
      <c r="E4338">
        <v>129</v>
      </c>
      <c r="F4338">
        <v>2</v>
      </c>
      <c r="G4338">
        <v>1</v>
      </c>
      <c r="H4338">
        <v>0</v>
      </c>
      <c r="I4338">
        <v>0</v>
      </c>
      <c r="J4338">
        <v>42</v>
      </c>
      <c r="K4338">
        <v>9</v>
      </c>
      <c r="L4338">
        <v>21</v>
      </c>
      <c r="M4338">
        <v>0</v>
      </c>
      <c r="N4338">
        <v>2</v>
      </c>
      <c r="O4338">
        <v>1</v>
      </c>
      <c r="P4338">
        <v>0</v>
      </c>
      <c r="Q4338">
        <v>0</v>
      </c>
      <c r="R4338">
        <v>379</v>
      </c>
      <c r="S4338">
        <v>192</v>
      </c>
      <c r="T4338">
        <v>34</v>
      </c>
      <c r="U4338">
        <v>6</v>
      </c>
      <c r="V4338">
        <v>4</v>
      </c>
      <c r="W4338">
        <v>1607</v>
      </c>
      <c r="X4338">
        <v>368</v>
      </c>
      <c r="Y4338">
        <v>73</v>
      </c>
      <c r="Z4338">
        <v>328</v>
      </c>
      <c r="AA4338">
        <v>15</v>
      </c>
      <c r="AB4338">
        <v>1128</v>
      </c>
      <c r="AC4338">
        <v>217</v>
      </c>
      <c r="AD4338">
        <v>34</v>
      </c>
      <c r="AE4338">
        <v>239</v>
      </c>
      <c r="AF4338">
        <v>105</v>
      </c>
      <c r="AG4338">
        <v>313</v>
      </c>
      <c r="AH4338">
        <v>30</v>
      </c>
      <c r="AI4338">
        <v>5</v>
      </c>
      <c r="AJ4338">
        <v>93</v>
      </c>
      <c r="AK4338">
        <v>12</v>
      </c>
      <c r="AL4338">
        <v>61</v>
      </c>
      <c r="AM4338">
        <v>17</v>
      </c>
      <c r="AN4338">
        <v>5</v>
      </c>
      <c r="AO4338">
        <v>3</v>
      </c>
      <c r="AP4338">
        <v>0</v>
      </c>
      <c r="AQ4338">
        <v>0</v>
      </c>
      <c r="AR4338">
        <v>1</v>
      </c>
      <c r="AS4338">
        <v>0</v>
      </c>
      <c r="AT4338">
        <v>0</v>
      </c>
      <c r="AU4338">
        <v>0</v>
      </c>
      <c r="AV4338">
        <v>0</v>
      </c>
      <c r="AW4338">
        <v>0</v>
      </c>
      <c r="AX4338">
        <v>0</v>
      </c>
      <c r="AY4338">
        <v>0</v>
      </c>
      <c r="AZ4338">
        <v>0</v>
      </c>
      <c r="BA4338">
        <v>0</v>
      </c>
      <c r="BB4338">
        <v>0</v>
      </c>
      <c r="BC4338">
        <v>0</v>
      </c>
      <c r="BD4338">
        <v>0</v>
      </c>
      <c r="BE4338">
        <v>0</v>
      </c>
      <c r="BF4338">
        <v>0</v>
      </c>
      <c r="BG4338" s="20">
        <v>1</v>
      </c>
      <c r="BH4338" s="20">
        <v>0</v>
      </c>
      <c r="BI4338" s="20">
        <v>91</v>
      </c>
      <c r="BJ4338" s="20">
        <v>2</v>
      </c>
      <c r="BK4338" s="20">
        <v>323</v>
      </c>
      <c r="BL4338" s="20">
        <v>1094</v>
      </c>
      <c r="BM4338" s="20">
        <v>704</v>
      </c>
      <c r="BN4338" s="20">
        <v>168</v>
      </c>
      <c r="BO4338" s="20">
        <v>50</v>
      </c>
      <c r="BP4338" s="20"/>
      <c r="BQ4338" s="20"/>
      <c r="BR4338" s="20"/>
      <c r="BS4338" s="20"/>
      <c r="BT4338" s="20"/>
      <c r="BU4338" s="20"/>
      <c r="BV4338" s="20"/>
    </row>
    <row r="4339" spans="1:74" x14ac:dyDescent="0.25">
      <c r="A4339" s="20" t="s">
        <v>501</v>
      </c>
      <c r="B4339" s="20" t="s">
        <v>507</v>
      </c>
      <c r="C4339" s="20" t="s">
        <v>741</v>
      </c>
      <c r="D4339" s="1">
        <v>44535</v>
      </c>
      <c r="E4339">
        <v>129</v>
      </c>
      <c r="F4339">
        <v>2</v>
      </c>
      <c r="G4339">
        <v>1</v>
      </c>
      <c r="H4339">
        <v>0</v>
      </c>
      <c r="I4339">
        <v>0</v>
      </c>
      <c r="J4339">
        <v>49</v>
      </c>
      <c r="K4339">
        <v>9</v>
      </c>
      <c r="L4339">
        <v>21</v>
      </c>
      <c r="M4339">
        <v>0</v>
      </c>
      <c r="N4339">
        <v>2</v>
      </c>
      <c r="O4339">
        <v>1</v>
      </c>
      <c r="P4339">
        <v>0</v>
      </c>
      <c r="Q4339">
        <v>0</v>
      </c>
      <c r="R4339">
        <v>380</v>
      </c>
      <c r="S4339">
        <v>200</v>
      </c>
      <c r="T4339">
        <v>34</v>
      </c>
      <c r="U4339">
        <v>6</v>
      </c>
      <c r="V4339">
        <v>4</v>
      </c>
      <c r="W4339">
        <v>1609</v>
      </c>
      <c r="X4339">
        <v>415</v>
      </c>
      <c r="Y4339">
        <v>74</v>
      </c>
      <c r="Z4339">
        <v>326</v>
      </c>
      <c r="AA4339">
        <v>16</v>
      </c>
      <c r="AB4339">
        <v>1125</v>
      </c>
      <c r="AC4339">
        <v>248</v>
      </c>
      <c r="AD4339">
        <v>35</v>
      </c>
      <c r="AE4339">
        <v>238</v>
      </c>
      <c r="AF4339">
        <v>103</v>
      </c>
      <c r="AG4339">
        <v>316</v>
      </c>
      <c r="AH4339">
        <v>38</v>
      </c>
      <c r="AI4339">
        <v>5</v>
      </c>
      <c r="AJ4339">
        <v>92</v>
      </c>
      <c r="AK4339">
        <v>13</v>
      </c>
      <c r="AL4339">
        <v>59</v>
      </c>
      <c r="AM4339">
        <v>25</v>
      </c>
      <c r="AN4339">
        <v>4</v>
      </c>
      <c r="AO4339">
        <v>3</v>
      </c>
      <c r="AP4339">
        <v>0</v>
      </c>
      <c r="AQ4339">
        <v>0</v>
      </c>
      <c r="AR4339">
        <v>1</v>
      </c>
      <c r="AS4339">
        <v>0</v>
      </c>
      <c r="AT4339">
        <v>0</v>
      </c>
      <c r="AU4339">
        <v>0</v>
      </c>
      <c r="AV4339">
        <v>0</v>
      </c>
      <c r="AW4339">
        <v>0</v>
      </c>
      <c r="AX4339">
        <v>0</v>
      </c>
      <c r="AY4339">
        <v>0</v>
      </c>
      <c r="AZ4339">
        <v>0</v>
      </c>
      <c r="BA4339">
        <v>0</v>
      </c>
      <c r="BB4339">
        <v>0</v>
      </c>
      <c r="BC4339">
        <v>0</v>
      </c>
      <c r="BD4339">
        <v>0</v>
      </c>
      <c r="BE4339">
        <v>0</v>
      </c>
      <c r="BF4339">
        <v>0</v>
      </c>
      <c r="BG4339" s="20">
        <v>1</v>
      </c>
      <c r="BH4339" s="20">
        <v>0</v>
      </c>
      <c r="BI4339" s="20">
        <v>92</v>
      </c>
      <c r="BJ4339" s="20">
        <v>2</v>
      </c>
      <c r="BK4339" s="20">
        <v>324</v>
      </c>
      <c r="BL4339" s="20">
        <v>1099</v>
      </c>
      <c r="BM4339" s="20">
        <v>702</v>
      </c>
      <c r="BN4339" s="20">
        <v>173</v>
      </c>
      <c r="BO4339" s="20">
        <v>49</v>
      </c>
      <c r="BP4339" s="20"/>
      <c r="BQ4339" s="20"/>
      <c r="BR4339" s="20"/>
      <c r="BS4339" s="20"/>
      <c r="BT4339" s="20"/>
      <c r="BU4339" s="20"/>
      <c r="BV4339" s="20"/>
    </row>
    <row r="4340" spans="1:74" x14ac:dyDescent="0.25">
      <c r="A4340" s="20" t="s">
        <v>501</v>
      </c>
      <c r="B4340" s="20" t="s">
        <v>507</v>
      </c>
      <c r="C4340" s="20" t="s">
        <v>741</v>
      </c>
      <c r="D4340" s="1">
        <v>44542</v>
      </c>
      <c r="E4340">
        <v>129</v>
      </c>
      <c r="F4340">
        <v>2</v>
      </c>
      <c r="G4340">
        <v>1</v>
      </c>
      <c r="H4340">
        <v>0</v>
      </c>
      <c r="I4340">
        <v>0</v>
      </c>
      <c r="J4340">
        <v>54</v>
      </c>
      <c r="K4340">
        <v>9</v>
      </c>
      <c r="L4340">
        <v>21</v>
      </c>
      <c r="M4340">
        <v>0</v>
      </c>
      <c r="N4340">
        <v>2</v>
      </c>
      <c r="O4340">
        <v>1</v>
      </c>
      <c r="P4340">
        <v>0</v>
      </c>
      <c r="Q4340">
        <v>0</v>
      </c>
      <c r="R4340">
        <v>381</v>
      </c>
      <c r="S4340">
        <v>212</v>
      </c>
      <c r="T4340">
        <v>34</v>
      </c>
      <c r="U4340">
        <v>6</v>
      </c>
      <c r="V4340">
        <v>4</v>
      </c>
      <c r="W4340">
        <v>1616</v>
      </c>
      <c r="X4340">
        <v>454</v>
      </c>
      <c r="Y4340">
        <v>75</v>
      </c>
      <c r="Z4340">
        <v>322</v>
      </c>
      <c r="AA4340">
        <v>17</v>
      </c>
      <c r="AB4340">
        <v>1118</v>
      </c>
      <c r="AC4340">
        <v>274</v>
      </c>
      <c r="AD4340">
        <v>35</v>
      </c>
      <c r="AE4340">
        <v>237</v>
      </c>
      <c r="AF4340">
        <v>101</v>
      </c>
      <c r="AG4340">
        <v>314</v>
      </c>
      <c r="AH4340">
        <v>43</v>
      </c>
      <c r="AI4340">
        <v>5</v>
      </c>
      <c r="AJ4340">
        <v>90</v>
      </c>
      <c r="AK4340">
        <v>14</v>
      </c>
      <c r="AL4340">
        <v>59</v>
      </c>
      <c r="AM4340">
        <v>25</v>
      </c>
      <c r="AN4340">
        <v>4</v>
      </c>
      <c r="AO4340">
        <v>3</v>
      </c>
      <c r="AP4340">
        <v>0</v>
      </c>
      <c r="AQ4340">
        <v>0</v>
      </c>
      <c r="AR4340">
        <v>1</v>
      </c>
      <c r="AS4340">
        <v>0</v>
      </c>
      <c r="AT4340">
        <v>0</v>
      </c>
      <c r="AU4340">
        <v>0</v>
      </c>
      <c r="AV4340">
        <v>0</v>
      </c>
      <c r="AW4340">
        <v>0</v>
      </c>
      <c r="AX4340">
        <v>0</v>
      </c>
      <c r="AY4340">
        <v>0</v>
      </c>
      <c r="AZ4340">
        <v>0</v>
      </c>
      <c r="BA4340">
        <v>0</v>
      </c>
      <c r="BB4340">
        <v>0</v>
      </c>
      <c r="BC4340">
        <v>0</v>
      </c>
      <c r="BD4340">
        <v>0</v>
      </c>
      <c r="BE4340">
        <v>0</v>
      </c>
      <c r="BF4340">
        <v>0</v>
      </c>
      <c r="BG4340" s="20">
        <v>1</v>
      </c>
      <c r="BH4340" s="20">
        <v>0</v>
      </c>
      <c r="BI4340" s="20">
        <v>92</v>
      </c>
      <c r="BJ4340" s="20">
        <v>2</v>
      </c>
      <c r="BK4340" s="20">
        <v>326</v>
      </c>
      <c r="BL4340" s="20">
        <v>1112</v>
      </c>
      <c r="BM4340" s="20">
        <v>699</v>
      </c>
      <c r="BN4340" s="20">
        <v>174</v>
      </c>
      <c r="BO4340" s="20">
        <v>49</v>
      </c>
      <c r="BP4340" s="20"/>
      <c r="BQ4340" s="20"/>
      <c r="BR4340" s="20"/>
      <c r="BS4340" s="20"/>
      <c r="BT4340" s="20"/>
      <c r="BU4340" s="20"/>
      <c r="BV4340" s="20"/>
    </row>
    <row r="4341" spans="1:74" x14ac:dyDescent="0.25">
      <c r="A4341" s="20" t="s">
        <v>501</v>
      </c>
      <c r="B4341" s="20" t="s">
        <v>507</v>
      </c>
      <c r="C4341" s="20" t="s">
        <v>741</v>
      </c>
      <c r="D4341" s="1">
        <v>44549</v>
      </c>
      <c r="E4341">
        <v>130</v>
      </c>
      <c r="F4341">
        <v>2</v>
      </c>
      <c r="G4341">
        <v>1</v>
      </c>
      <c r="H4341">
        <v>0</v>
      </c>
      <c r="I4341">
        <v>0</v>
      </c>
      <c r="J4341">
        <v>56</v>
      </c>
      <c r="K4341">
        <v>9</v>
      </c>
      <c r="L4341">
        <v>20</v>
      </c>
      <c r="M4341">
        <v>0</v>
      </c>
      <c r="N4341">
        <v>2</v>
      </c>
      <c r="O4341">
        <v>1</v>
      </c>
      <c r="P4341">
        <v>0</v>
      </c>
      <c r="Q4341">
        <v>0</v>
      </c>
      <c r="R4341">
        <v>377</v>
      </c>
      <c r="S4341">
        <v>222</v>
      </c>
      <c r="T4341">
        <v>34</v>
      </c>
      <c r="U4341">
        <v>6</v>
      </c>
      <c r="V4341">
        <v>4</v>
      </c>
      <c r="W4341">
        <v>1619</v>
      </c>
      <c r="X4341">
        <v>510</v>
      </c>
      <c r="Y4341">
        <v>77</v>
      </c>
      <c r="Z4341">
        <v>320</v>
      </c>
      <c r="AA4341">
        <v>19</v>
      </c>
      <c r="AB4341">
        <v>1120</v>
      </c>
      <c r="AC4341">
        <v>320</v>
      </c>
      <c r="AD4341">
        <v>35</v>
      </c>
      <c r="AE4341">
        <v>235</v>
      </c>
      <c r="AF4341">
        <v>100</v>
      </c>
      <c r="AG4341">
        <v>317</v>
      </c>
      <c r="AH4341">
        <v>54</v>
      </c>
      <c r="AI4341">
        <v>5</v>
      </c>
      <c r="AJ4341">
        <v>90</v>
      </c>
      <c r="AK4341">
        <v>13</v>
      </c>
      <c r="AL4341">
        <v>62</v>
      </c>
      <c r="AM4341">
        <v>26</v>
      </c>
      <c r="AN4341">
        <v>4</v>
      </c>
      <c r="AO4341">
        <v>3</v>
      </c>
      <c r="AP4341">
        <v>0</v>
      </c>
      <c r="AQ4341">
        <v>0</v>
      </c>
      <c r="AR4341">
        <v>1</v>
      </c>
      <c r="AS4341">
        <v>0</v>
      </c>
      <c r="AT4341">
        <v>0</v>
      </c>
      <c r="AU4341">
        <v>0</v>
      </c>
      <c r="AV4341">
        <v>0</v>
      </c>
      <c r="AW4341">
        <v>0</v>
      </c>
      <c r="AX4341">
        <v>0</v>
      </c>
      <c r="AY4341">
        <v>0</v>
      </c>
      <c r="AZ4341">
        <v>0</v>
      </c>
      <c r="BA4341">
        <v>0</v>
      </c>
      <c r="BB4341">
        <v>0</v>
      </c>
      <c r="BC4341">
        <v>0</v>
      </c>
      <c r="BD4341">
        <v>0</v>
      </c>
      <c r="BE4341">
        <v>0</v>
      </c>
      <c r="BF4341">
        <v>0</v>
      </c>
      <c r="BG4341" s="20">
        <v>1</v>
      </c>
      <c r="BH4341" s="20">
        <v>0</v>
      </c>
      <c r="BI4341" s="20">
        <v>93</v>
      </c>
      <c r="BJ4341" s="20">
        <v>2</v>
      </c>
      <c r="BK4341" s="20">
        <v>322</v>
      </c>
      <c r="BL4341" s="20">
        <v>1116</v>
      </c>
      <c r="BM4341" s="20">
        <v>704</v>
      </c>
      <c r="BN4341" s="20">
        <v>180</v>
      </c>
      <c r="BO4341" s="20">
        <v>52</v>
      </c>
      <c r="BP4341" s="20">
        <v>6346</v>
      </c>
      <c r="BQ4341" s="20">
        <v>660</v>
      </c>
      <c r="BR4341" s="20">
        <v>0</v>
      </c>
      <c r="BS4341" s="20">
        <v>88</v>
      </c>
      <c r="BT4341" s="20">
        <v>2635</v>
      </c>
      <c r="BU4341" s="20">
        <v>206</v>
      </c>
      <c r="BV4341" s="20">
        <v>3025</v>
      </c>
    </row>
    <row r="4342" spans="1:74" x14ac:dyDescent="0.25">
      <c r="A4342" s="20" t="s">
        <v>501</v>
      </c>
      <c r="B4342" s="20" t="s">
        <v>507</v>
      </c>
      <c r="C4342" s="20" t="s">
        <v>741</v>
      </c>
      <c r="D4342" s="1">
        <v>44558</v>
      </c>
      <c r="E4342">
        <v>131</v>
      </c>
      <c r="F4342">
        <v>2</v>
      </c>
      <c r="G4342">
        <v>1</v>
      </c>
      <c r="H4342">
        <v>0</v>
      </c>
      <c r="I4342">
        <v>0</v>
      </c>
      <c r="J4342">
        <v>61</v>
      </c>
      <c r="K4342">
        <v>9</v>
      </c>
      <c r="L4342">
        <v>20</v>
      </c>
      <c r="M4342">
        <v>0</v>
      </c>
      <c r="N4342">
        <v>2</v>
      </c>
      <c r="O4342">
        <v>1</v>
      </c>
      <c r="P4342">
        <v>0</v>
      </c>
      <c r="Q4342">
        <v>0</v>
      </c>
      <c r="R4342">
        <v>378</v>
      </c>
      <c r="S4342">
        <v>241</v>
      </c>
      <c r="T4342">
        <v>34</v>
      </c>
      <c r="U4342">
        <v>6</v>
      </c>
      <c r="V4342">
        <v>5</v>
      </c>
      <c r="W4342">
        <v>1623</v>
      </c>
      <c r="X4342">
        <v>585</v>
      </c>
      <c r="Y4342">
        <v>71</v>
      </c>
      <c r="Z4342">
        <v>318</v>
      </c>
      <c r="AA4342">
        <v>23</v>
      </c>
      <c r="AB4342">
        <v>1122</v>
      </c>
      <c r="AC4342">
        <v>373</v>
      </c>
      <c r="AD4342">
        <v>36</v>
      </c>
      <c r="AE4342">
        <v>233</v>
      </c>
      <c r="AF4342">
        <v>99</v>
      </c>
      <c r="AG4342">
        <v>320</v>
      </c>
      <c r="AH4342">
        <v>73</v>
      </c>
      <c r="AI4342">
        <v>6</v>
      </c>
      <c r="AJ4342">
        <v>88</v>
      </c>
      <c r="AK4342">
        <v>14</v>
      </c>
      <c r="AL4342">
        <v>62</v>
      </c>
      <c r="AM4342">
        <v>32</v>
      </c>
      <c r="AN4342">
        <v>4</v>
      </c>
      <c r="AO4342">
        <v>3</v>
      </c>
      <c r="AP4342">
        <v>0</v>
      </c>
      <c r="AQ4342">
        <v>0</v>
      </c>
      <c r="AR4342">
        <v>1</v>
      </c>
      <c r="AS4342">
        <v>0</v>
      </c>
      <c r="AT4342">
        <v>0</v>
      </c>
      <c r="AU4342">
        <v>0</v>
      </c>
      <c r="AV4342">
        <v>0</v>
      </c>
      <c r="AW4342">
        <v>0</v>
      </c>
      <c r="AX4342">
        <v>0</v>
      </c>
      <c r="AY4342">
        <v>0</v>
      </c>
      <c r="AZ4342">
        <v>0</v>
      </c>
      <c r="BA4342">
        <v>0</v>
      </c>
      <c r="BB4342">
        <v>0</v>
      </c>
      <c r="BC4342">
        <v>0</v>
      </c>
      <c r="BD4342">
        <v>0</v>
      </c>
      <c r="BE4342">
        <v>0</v>
      </c>
      <c r="BF4342">
        <v>0</v>
      </c>
      <c r="BG4342" s="20">
        <v>1</v>
      </c>
      <c r="BH4342" s="20">
        <v>0</v>
      </c>
      <c r="BI4342" s="20">
        <v>95</v>
      </c>
      <c r="BJ4342" s="20">
        <v>2</v>
      </c>
      <c r="BK4342" s="20">
        <v>323</v>
      </c>
      <c r="BL4342" s="20">
        <v>1129</v>
      </c>
      <c r="BM4342" s="20">
        <v>706</v>
      </c>
      <c r="BN4342" s="20">
        <v>185</v>
      </c>
      <c r="BO4342" s="20">
        <v>52</v>
      </c>
      <c r="BP4342" s="20">
        <v>6351</v>
      </c>
      <c r="BQ4342" s="20">
        <v>931</v>
      </c>
      <c r="BR4342" s="20">
        <v>0</v>
      </c>
      <c r="BS4342" s="20">
        <v>90</v>
      </c>
      <c r="BT4342" s="20">
        <v>2607</v>
      </c>
      <c r="BU4342" s="20">
        <v>211</v>
      </c>
      <c r="BV4342" s="20">
        <v>3068</v>
      </c>
    </row>
    <row r="4343" spans="1:74" x14ac:dyDescent="0.25">
      <c r="A4343" s="20" t="s">
        <v>501</v>
      </c>
      <c r="B4343" s="20" t="s">
        <v>507</v>
      </c>
      <c r="C4343" s="20" t="s">
        <v>741</v>
      </c>
      <c r="D4343" s="1">
        <v>44564</v>
      </c>
      <c r="E4343">
        <v>132</v>
      </c>
      <c r="F4343">
        <v>2</v>
      </c>
      <c r="G4343">
        <v>1</v>
      </c>
      <c r="H4343">
        <v>0</v>
      </c>
      <c r="I4343">
        <v>0</v>
      </c>
      <c r="J4343">
        <v>62</v>
      </c>
      <c r="K4343">
        <v>9</v>
      </c>
      <c r="L4343">
        <v>20</v>
      </c>
      <c r="M4343">
        <v>0</v>
      </c>
      <c r="N4343">
        <v>2</v>
      </c>
      <c r="O4343">
        <v>1</v>
      </c>
      <c r="P4343">
        <v>0</v>
      </c>
      <c r="Q4343">
        <v>0</v>
      </c>
      <c r="R4343">
        <v>377</v>
      </c>
      <c r="S4343">
        <v>242</v>
      </c>
      <c r="T4343">
        <v>34</v>
      </c>
      <c r="U4343">
        <v>6</v>
      </c>
      <c r="V4343">
        <v>5</v>
      </c>
      <c r="W4343">
        <v>1622</v>
      </c>
      <c r="X4343">
        <v>607</v>
      </c>
      <c r="Y4343">
        <v>75</v>
      </c>
      <c r="Z4343">
        <v>313</v>
      </c>
      <c r="AA4343">
        <v>23</v>
      </c>
      <c r="AB4343">
        <v>1132</v>
      </c>
      <c r="AC4343">
        <v>387</v>
      </c>
      <c r="AD4343">
        <v>36</v>
      </c>
      <c r="AE4343">
        <v>240</v>
      </c>
      <c r="AF4343">
        <v>99</v>
      </c>
      <c r="AG4343">
        <v>320</v>
      </c>
      <c r="AH4343">
        <v>77</v>
      </c>
      <c r="AI4343">
        <v>6</v>
      </c>
      <c r="AJ4343">
        <v>85</v>
      </c>
      <c r="AK4343">
        <v>15</v>
      </c>
      <c r="AL4343">
        <v>62</v>
      </c>
      <c r="AM4343">
        <v>35</v>
      </c>
      <c r="AN4343">
        <v>4</v>
      </c>
      <c r="AO4343">
        <v>3</v>
      </c>
      <c r="AP4343">
        <v>0</v>
      </c>
      <c r="AQ4343">
        <v>0</v>
      </c>
      <c r="AR4343">
        <v>1</v>
      </c>
      <c r="AS4343">
        <v>0</v>
      </c>
      <c r="AT4343">
        <v>0</v>
      </c>
      <c r="AU4343">
        <v>0</v>
      </c>
      <c r="AV4343">
        <v>0</v>
      </c>
      <c r="AW4343">
        <v>0</v>
      </c>
      <c r="AX4343">
        <v>0</v>
      </c>
      <c r="AY4343">
        <v>0</v>
      </c>
      <c r="AZ4343">
        <v>0</v>
      </c>
      <c r="BA4343">
        <v>0</v>
      </c>
      <c r="BB4343">
        <v>0</v>
      </c>
      <c r="BC4343">
        <v>0</v>
      </c>
      <c r="BD4343">
        <v>0</v>
      </c>
      <c r="BE4343">
        <v>0</v>
      </c>
      <c r="BF4343">
        <v>0</v>
      </c>
      <c r="BG4343" s="20">
        <v>1</v>
      </c>
      <c r="BH4343" s="20">
        <v>0</v>
      </c>
      <c r="BI4343" s="20">
        <v>96</v>
      </c>
      <c r="BJ4343" s="20">
        <v>2</v>
      </c>
      <c r="BK4343" s="20">
        <v>322</v>
      </c>
      <c r="BL4343" s="20">
        <v>1128</v>
      </c>
      <c r="BM4343" s="20">
        <v>711</v>
      </c>
      <c r="BN4343" s="20">
        <v>186</v>
      </c>
      <c r="BO4343" s="20">
        <v>52</v>
      </c>
      <c r="BP4343" s="20">
        <v>6358</v>
      </c>
      <c r="BQ4343" s="20">
        <v>1030</v>
      </c>
      <c r="BR4343" s="20">
        <v>0</v>
      </c>
      <c r="BS4343" s="20">
        <v>91</v>
      </c>
      <c r="BT4343" s="20">
        <v>2598</v>
      </c>
      <c r="BU4343" s="20">
        <v>214</v>
      </c>
      <c r="BV4343" s="20">
        <v>3083</v>
      </c>
    </row>
    <row r="4344" spans="1:74" x14ac:dyDescent="0.25">
      <c r="A4344" s="20" t="s">
        <v>501</v>
      </c>
      <c r="B4344" s="20" t="s">
        <v>507</v>
      </c>
      <c r="C4344" s="20" t="s">
        <v>741</v>
      </c>
      <c r="D4344" s="1">
        <v>44570</v>
      </c>
      <c r="E4344">
        <v>132</v>
      </c>
      <c r="F4344">
        <v>2</v>
      </c>
      <c r="G4344">
        <v>1</v>
      </c>
      <c r="H4344">
        <v>0</v>
      </c>
      <c r="I4344">
        <v>0</v>
      </c>
      <c r="J4344">
        <v>66</v>
      </c>
      <c r="K4344">
        <v>9</v>
      </c>
      <c r="L4344">
        <v>20</v>
      </c>
      <c r="M4344">
        <v>0</v>
      </c>
      <c r="N4344">
        <v>2</v>
      </c>
      <c r="O4344">
        <v>1</v>
      </c>
      <c r="P4344">
        <v>0</v>
      </c>
      <c r="Q4344">
        <v>0</v>
      </c>
      <c r="R4344">
        <v>376</v>
      </c>
      <c r="S4344">
        <v>249</v>
      </c>
      <c r="T4344">
        <v>34</v>
      </c>
      <c r="U4344">
        <v>6</v>
      </c>
      <c r="V4344">
        <v>5</v>
      </c>
      <c r="W4344">
        <v>1623</v>
      </c>
      <c r="X4344">
        <v>635</v>
      </c>
      <c r="Y4344">
        <v>77</v>
      </c>
      <c r="Z4344">
        <v>307</v>
      </c>
      <c r="AA4344">
        <v>23</v>
      </c>
      <c r="AB4344">
        <v>1126</v>
      </c>
      <c r="AC4344">
        <v>400</v>
      </c>
      <c r="AD4344">
        <v>36</v>
      </c>
      <c r="AE4344">
        <v>239</v>
      </c>
      <c r="AF4344">
        <v>97</v>
      </c>
      <c r="AG4344">
        <v>320</v>
      </c>
      <c r="AH4344">
        <v>80</v>
      </c>
      <c r="AI4344">
        <v>6</v>
      </c>
      <c r="AJ4344">
        <v>84</v>
      </c>
      <c r="AK4344">
        <v>15</v>
      </c>
      <c r="AL4344">
        <v>62</v>
      </c>
      <c r="AM4344">
        <v>35</v>
      </c>
      <c r="AN4344">
        <v>4</v>
      </c>
      <c r="AO4344">
        <v>3</v>
      </c>
      <c r="AP4344">
        <v>0</v>
      </c>
      <c r="AQ4344">
        <v>0</v>
      </c>
      <c r="AR4344">
        <v>1</v>
      </c>
      <c r="AS4344">
        <v>0</v>
      </c>
      <c r="AT4344">
        <v>0</v>
      </c>
      <c r="AU4344">
        <v>0</v>
      </c>
      <c r="AV4344">
        <v>0</v>
      </c>
      <c r="AW4344">
        <v>0</v>
      </c>
      <c r="AX4344">
        <v>0</v>
      </c>
      <c r="AY4344">
        <v>0</v>
      </c>
      <c r="AZ4344">
        <v>0</v>
      </c>
      <c r="BA4344">
        <v>0</v>
      </c>
      <c r="BB4344">
        <v>0</v>
      </c>
      <c r="BC4344">
        <v>0</v>
      </c>
      <c r="BD4344">
        <v>0</v>
      </c>
      <c r="BE4344">
        <v>0</v>
      </c>
      <c r="BF4344">
        <v>0</v>
      </c>
      <c r="BG4344" s="20">
        <v>1</v>
      </c>
      <c r="BH4344" s="20">
        <v>0</v>
      </c>
      <c r="BI4344" s="20">
        <v>96</v>
      </c>
      <c r="BJ4344" s="20">
        <v>2</v>
      </c>
      <c r="BK4344" s="20">
        <v>320</v>
      </c>
      <c r="BL4344" s="20">
        <v>1135</v>
      </c>
      <c r="BM4344" s="20">
        <v>710</v>
      </c>
      <c r="BN4344" s="20">
        <v>186</v>
      </c>
      <c r="BO4344" s="20">
        <v>52</v>
      </c>
      <c r="BP4344" s="20">
        <v>6338</v>
      </c>
      <c r="BQ4344" s="20">
        <v>1136</v>
      </c>
      <c r="BR4344" s="20">
        <v>0</v>
      </c>
      <c r="BS4344" s="20">
        <v>94</v>
      </c>
      <c r="BT4344" s="20">
        <v>2564</v>
      </c>
      <c r="BU4344" s="20">
        <v>207</v>
      </c>
      <c r="BV4344" s="20">
        <v>3104</v>
      </c>
    </row>
    <row r="4345" spans="1:74" x14ac:dyDescent="0.25">
      <c r="A4345" s="20" t="s">
        <v>501</v>
      </c>
      <c r="B4345" s="20" t="s">
        <v>507</v>
      </c>
      <c r="C4345" s="20" t="s">
        <v>741</v>
      </c>
      <c r="D4345" s="1">
        <v>44578</v>
      </c>
      <c r="E4345">
        <v>132</v>
      </c>
      <c r="F4345">
        <v>2</v>
      </c>
      <c r="G4345">
        <v>1</v>
      </c>
      <c r="H4345">
        <v>0</v>
      </c>
      <c r="I4345">
        <v>0</v>
      </c>
      <c r="J4345">
        <v>67</v>
      </c>
      <c r="K4345">
        <v>9</v>
      </c>
      <c r="L4345">
        <v>20</v>
      </c>
      <c r="M4345">
        <v>0</v>
      </c>
      <c r="N4345">
        <v>2</v>
      </c>
      <c r="O4345">
        <v>1</v>
      </c>
      <c r="P4345">
        <v>0</v>
      </c>
      <c r="Q4345">
        <v>0</v>
      </c>
      <c r="R4345">
        <v>373</v>
      </c>
      <c r="S4345">
        <v>250</v>
      </c>
      <c r="T4345">
        <v>33</v>
      </c>
      <c r="U4345">
        <v>6</v>
      </c>
      <c r="V4345">
        <v>6</v>
      </c>
      <c r="W4345">
        <v>1621</v>
      </c>
      <c r="X4345">
        <v>667</v>
      </c>
      <c r="Y4345">
        <v>77</v>
      </c>
      <c r="Z4345">
        <v>301</v>
      </c>
      <c r="AA4345">
        <v>25</v>
      </c>
      <c r="AB4345">
        <v>1122</v>
      </c>
      <c r="AC4345">
        <v>418</v>
      </c>
      <c r="AD4345">
        <v>35</v>
      </c>
      <c r="AE4345">
        <v>235</v>
      </c>
      <c r="AF4345">
        <v>99</v>
      </c>
      <c r="AG4345">
        <v>318</v>
      </c>
      <c r="AH4345">
        <v>82</v>
      </c>
      <c r="AI4345">
        <v>6</v>
      </c>
      <c r="AJ4345">
        <v>81</v>
      </c>
      <c r="AK4345">
        <v>15</v>
      </c>
      <c r="AL4345">
        <v>61</v>
      </c>
      <c r="AM4345">
        <v>34</v>
      </c>
      <c r="AN4345">
        <v>4</v>
      </c>
      <c r="AO4345">
        <v>3</v>
      </c>
      <c r="AP4345">
        <v>0</v>
      </c>
      <c r="AQ4345">
        <v>0</v>
      </c>
      <c r="AR4345">
        <v>1</v>
      </c>
      <c r="AS4345">
        <v>0</v>
      </c>
      <c r="AT4345">
        <v>0</v>
      </c>
      <c r="AU4345">
        <v>0</v>
      </c>
      <c r="AV4345">
        <v>0</v>
      </c>
      <c r="AW4345">
        <v>0</v>
      </c>
      <c r="AX4345">
        <v>0</v>
      </c>
      <c r="AY4345">
        <v>0</v>
      </c>
      <c r="AZ4345">
        <v>0</v>
      </c>
      <c r="BA4345">
        <v>0</v>
      </c>
      <c r="BB4345">
        <v>0</v>
      </c>
      <c r="BC4345">
        <v>0</v>
      </c>
      <c r="BD4345">
        <v>0</v>
      </c>
      <c r="BE4345">
        <v>0</v>
      </c>
      <c r="BF4345">
        <v>0</v>
      </c>
      <c r="BG4345" s="20">
        <v>1</v>
      </c>
      <c r="BH4345" s="20">
        <v>0</v>
      </c>
      <c r="BI4345" s="20">
        <v>96</v>
      </c>
      <c r="BJ4345" s="20">
        <v>2</v>
      </c>
      <c r="BK4345" s="20">
        <v>319</v>
      </c>
      <c r="BL4345" s="20">
        <v>1141</v>
      </c>
      <c r="BM4345" s="20">
        <v>707</v>
      </c>
      <c r="BN4345" s="20">
        <v>190</v>
      </c>
      <c r="BO4345" s="20">
        <v>51</v>
      </c>
      <c r="BP4345" s="20">
        <v>6321</v>
      </c>
      <c r="BQ4345" s="20">
        <v>1233</v>
      </c>
      <c r="BR4345" s="20">
        <v>0</v>
      </c>
      <c r="BS4345" s="20">
        <v>93</v>
      </c>
      <c r="BT4345" s="20">
        <v>2533</v>
      </c>
      <c r="BU4345" s="20">
        <v>215</v>
      </c>
      <c r="BV4345" s="20">
        <v>3117</v>
      </c>
    </row>
    <row r="4346" spans="1:74" x14ac:dyDescent="0.25">
      <c r="A4346" s="20" t="s">
        <v>501</v>
      </c>
      <c r="B4346" s="20" t="s">
        <v>507</v>
      </c>
      <c r="C4346" s="20" t="s">
        <v>741</v>
      </c>
      <c r="D4346" s="1">
        <v>44585</v>
      </c>
      <c r="E4346">
        <v>132</v>
      </c>
      <c r="F4346">
        <v>2</v>
      </c>
      <c r="G4346">
        <v>1</v>
      </c>
      <c r="H4346">
        <v>0</v>
      </c>
      <c r="I4346">
        <v>0</v>
      </c>
      <c r="J4346">
        <v>67</v>
      </c>
      <c r="K4346">
        <v>9</v>
      </c>
      <c r="L4346">
        <v>20</v>
      </c>
      <c r="M4346">
        <v>0</v>
      </c>
      <c r="N4346">
        <v>2</v>
      </c>
      <c r="O4346">
        <v>1</v>
      </c>
      <c r="P4346">
        <v>0</v>
      </c>
      <c r="Q4346">
        <v>0</v>
      </c>
      <c r="R4346">
        <v>373</v>
      </c>
      <c r="S4346">
        <v>252</v>
      </c>
      <c r="T4346">
        <v>33</v>
      </c>
      <c r="U4346">
        <v>6</v>
      </c>
      <c r="V4346">
        <v>6</v>
      </c>
      <c r="W4346">
        <v>1615</v>
      </c>
      <c r="X4346">
        <v>676</v>
      </c>
      <c r="Y4346">
        <v>76</v>
      </c>
      <c r="Z4346">
        <v>292</v>
      </c>
      <c r="AA4346">
        <v>25</v>
      </c>
      <c r="AB4346">
        <v>1125</v>
      </c>
      <c r="AC4346">
        <v>426</v>
      </c>
      <c r="AD4346">
        <v>36</v>
      </c>
      <c r="AE4346">
        <v>233</v>
      </c>
      <c r="AF4346">
        <v>99</v>
      </c>
      <c r="AG4346">
        <v>318</v>
      </c>
      <c r="AH4346">
        <v>83</v>
      </c>
      <c r="AI4346">
        <v>6</v>
      </c>
      <c r="AJ4346">
        <v>81</v>
      </c>
      <c r="AK4346">
        <v>15</v>
      </c>
      <c r="AL4346">
        <v>61</v>
      </c>
      <c r="AM4346">
        <v>35</v>
      </c>
      <c r="AN4346">
        <v>4</v>
      </c>
      <c r="AO4346">
        <v>3</v>
      </c>
      <c r="AP4346">
        <v>0</v>
      </c>
      <c r="AQ4346">
        <v>0</v>
      </c>
      <c r="AR4346">
        <v>1</v>
      </c>
      <c r="AS4346">
        <v>0</v>
      </c>
      <c r="AT4346">
        <v>0</v>
      </c>
      <c r="AU4346">
        <v>0</v>
      </c>
      <c r="AV4346">
        <v>0</v>
      </c>
      <c r="AW4346">
        <v>0</v>
      </c>
      <c r="AX4346">
        <v>0</v>
      </c>
      <c r="AY4346">
        <v>0</v>
      </c>
      <c r="AZ4346">
        <v>0</v>
      </c>
      <c r="BA4346">
        <v>0</v>
      </c>
      <c r="BB4346">
        <v>0</v>
      </c>
      <c r="BC4346">
        <v>0</v>
      </c>
      <c r="BD4346">
        <v>0</v>
      </c>
      <c r="BE4346">
        <v>0</v>
      </c>
      <c r="BF4346">
        <v>0</v>
      </c>
      <c r="BG4346" s="20">
        <v>1</v>
      </c>
      <c r="BH4346" s="20">
        <v>0</v>
      </c>
      <c r="BI4346" s="20">
        <v>96</v>
      </c>
      <c r="BJ4346" s="20">
        <v>2</v>
      </c>
      <c r="BK4346" s="20">
        <v>319</v>
      </c>
      <c r="BL4346" s="20">
        <v>1145</v>
      </c>
      <c r="BM4346" s="20">
        <v>713</v>
      </c>
      <c r="BN4346" s="20">
        <v>192</v>
      </c>
      <c r="BO4346" s="20">
        <v>51</v>
      </c>
      <c r="BP4346" s="20">
        <v>6331</v>
      </c>
      <c r="BQ4346" s="20">
        <v>1263</v>
      </c>
      <c r="BR4346" s="20">
        <v>0</v>
      </c>
      <c r="BS4346" s="20">
        <v>101</v>
      </c>
      <c r="BT4346" s="20">
        <v>2518</v>
      </c>
      <c r="BU4346" s="20">
        <v>224</v>
      </c>
      <c r="BV4346" s="20">
        <v>3132</v>
      </c>
    </row>
    <row r="4347" spans="1:74" x14ac:dyDescent="0.25">
      <c r="A4347" s="20" t="s">
        <v>501</v>
      </c>
      <c r="B4347" s="20" t="s">
        <v>507</v>
      </c>
      <c r="C4347" s="20" t="s">
        <v>741</v>
      </c>
      <c r="D4347" s="1">
        <v>44593</v>
      </c>
      <c r="E4347">
        <v>131</v>
      </c>
      <c r="F4347">
        <v>2</v>
      </c>
      <c r="G4347">
        <v>1</v>
      </c>
      <c r="H4347">
        <v>0</v>
      </c>
      <c r="I4347">
        <v>0</v>
      </c>
      <c r="J4347">
        <v>69</v>
      </c>
      <c r="K4347">
        <v>9</v>
      </c>
      <c r="L4347">
        <v>20</v>
      </c>
      <c r="M4347">
        <v>0</v>
      </c>
      <c r="N4347">
        <v>2</v>
      </c>
      <c r="O4347">
        <v>1</v>
      </c>
      <c r="P4347">
        <v>0</v>
      </c>
      <c r="Q4347">
        <v>0</v>
      </c>
      <c r="R4347">
        <v>366</v>
      </c>
      <c r="S4347">
        <v>255</v>
      </c>
      <c r="T4347">
        <v>28</v>
      </c>
      <c r="U4347">
        <v>5</v>
      </c>
      <c r="V4347">
        <v>4</v>
      </c>
      <c r="W4347">
        <v>1612</v>
      </c>
      <c r="X4347">
        <v>701</v>
      </c>
      <c r="Y4347">
        <v>76</v>
      </c>
      <c r="Z4347">
        <v>290</v>
      </c>
      <c r="AA4347">
        <v>24</v>
      </c>
      <c r="AB4347">
        <v>1124</v>
      </c>
      <c r="AC4347">
        <v>432</v>
      </c>
      <c r="AD4347">
        <v>35</v>
      </c>
      <c r="AE4347">
        <v>230</v>
      </c>
      <c r="AF4347">
        <v>97</v>
      </c>
      <c r="AG4347">
        <v>319</v>
      </c>
      <c r="AH4347">
        <v>85</v>
      </c>
      <c r="AI4347">
        <v>6</v>
      </c>
      <c r="AJ4347">
        <v>81</v>
      </c>
      <c r="AK4347">
        <v>15</v>
      </c>
      <c r="AL4347">
        <v>61</v>
      </c>
      <c r="AM4347">
        <v>35</v>
      </c>
      <c r="AN4347">
        <v>4</v>
      </c>
      <c r="AO4347">
        <v>3</v>
      </c>
      <c r="AP4347">
        <v>0</v>
      </c>
      <c r="AQ4347">
        <v>0</v>
      </c>
      <c r="AR4347">
        <v>1</v>
      </c>
      <c r="AS4347">
        <v>0</v>
      </c>
      <c r="AT4347">
        <v>0</v>
      </c>
      <c r="AU4347">
        <v>0</v>
      </c>
      <c r="AV4347">
        <v>0</v>
      </c>
      <c r="AW4347">
        <v>0</v>
      </c>
      <c r="AX4347">
        <v>0</v>
      </c>
      <c r="AY4347">
        <v>0</v>
      </c>
      <c r="AZ4347">
        <v>0</v>
      </c>
      <c r="BA4347">
        <v>0</v>
      </c>
      <c r="BB4347">
        <v>0</v>
      </c>
      <c r="BC4347">
        <v>0</v>
      </c>
      <c r="BD4347">
        <v>0</v>
      </c>
      <c r="BE4347">
        <v>0</v>
      </c>
      <c r="BF4347">
        <v>0</v>
      </c>
      <c r="BG4347" s="20">
        <v>1</v>
      </c>
      <c r="BH4347" s="20">
        <v>0</v>
      </c>
      <c r="BI4347" s="20">
        <v>95</v>
      </c>
      <c r="BJ4347" s="20">
        <v>2</v>
      </c>
      <c r="BK4347" s="20">
        <v>319</v>
      </c>
      <c r="BL4347" s="20">
        <v>1145</v>
      </c>
      <c r="BM4347" s="20">
        <v>719</v>
      </c>
      <c r="BN4347" s="20">
        <v>194</v>
      </c>
      <c r="BO4347" s="20">
        <v>51</v>
      </c>
      <c r="BP4347" s="20">
        <v>6300</v>
      </c>
      <c r="BQ4347" s="20">
        <v>1298</v>
      </c>
      <c r="BR4347" s="20">
        <v>0</v>
      </c>
      <c r="BS4347" s="20">
        <v>101</v>
      </c>
      <c r="BT4347" s="20">
        <v>2481</v>
      </c>
      <c r="BU4347" s="20">
        <v>220</v>
      </c>
      <c r="BV4347" s="20">
        <v>3155</v>
      </c>
    </row>
    <row r="4348" spans="1:74" x14ac:dyDescent="0.25">
      <c r="A4348" s="20" t="s">
        <v>501</v>
      </c>
      <c r="B4348" s="20" t="s">
        <v>507</v>
      </c>
      <c r="C4348" s="20" t="s">
        <v>741</v>
      </c>
      <c r="D4348" s="1">
        <v>44599</v>
      </c>
      <c r="E4348">
        <v>131</v>
      </c>
      <c r="F4348">
        <v>2</v>
      </c>
      <c r="G4348">
        <v>1</v>
      </c>
      <c r="H4348">
        <v>0</v>
      </c>
      <c r="I4348">
        <v>0</v>
      </c>
      <c r="J4348">
        <v>70</v>
      </c>
      <c r="K4348">
        <v>9</v>
      </c>
      <c r="L4348">
        <v>20</v>
      </c>
      <c r="M4348">
        <v>0</v>
      </c>
      <c r="N4348">
        <v>2</v>
      </c>
      <c r="O4348">
        <v>1</v>
      </c>
      <c r="P4348">
        <v>0</v>
      </c>
      <c r="Q4348">
        <v>0</v>
      </c>
      <c r="R4348">
        <v>366</v>
      </c>
      <c r="S4348">
        <v>257</v>
      </c>
      <c r="T4348">
        <v>27</v>
      </c>
      <c r="U4348">
        <v>5</v>
      </c>
      <c r="V4348">
        <v>5</v>
      </c>
      <c r="W4348">
        <v>1611</v>
      </c>
      <c r="X4348">
        <v>705</v>
      </c>
      <c r="Y4348">
        <v>78</v>
      </c>
      <c r="Z4348">
        <v>287</v>
      </c>
      <c r="AA4348">
        <v>24</v>
      </c>
      <c r="AB4348">
        <v>1123</v>
      </c>
      <c r="AC4348">
        <v>435</v>
      </c>
      <c r="AD4348">
        <v>35</v>
      </c>
      <c r="AE4348">
        <v>229</v>
      </c>
      <c r="AF4348">
        <v>96</v>
      </c>
      <c r="AG4348">
        <v>319</v>
      </c>
      <c r="AH4348">
        <v>86</v>
      </c>
      <c r="AI4348">
        <v>6</v>
      </c>
      <c r="AJ4348">
        <v>77</v>
      </c>
      <c r="AK4348">
        <v>15</v>
      </c>
      <c r="AL4348">
        <v>60</v>
      </c>
      <c r="AM4348">
        <v>36</v>
      </c>
      <c r="AN4348">
        <v>3</v>
      </c>
      <c r="AO4348">
        <v>3</v>
      </c>
      <c r="AP4348">
        <v>0</v>
      </c>
      <c r="AQ4348">
        <v>0</v>
      </c>
      <c r="AR4348">
        <v>1</v>
      </c>
      <c r="AS4348">
        <v>0</v>
      </c>
      <c r="AT4348">
        <v>0</v>
      </c>
      <c r="AU4348">
        <v>0</v>
      </c>
      <c r="AV4348">
        <v>0</v>
      </c>
      <c r="AW4348">
        <v>0</v>
      </c>
      <c r="AX4348">
        <v>0</v>
      </c>
      <c r="AY4348">
        <v>0</v>
      </c>
      <c r="AZ4348">
        <v>0</v>
      </c>
      <c r="BA4348">
        <v>0</v>
      </c>
      <c r="BB4348">
        <v>0</v>
      </c>
      <c r="BC4348">
        <v>0</v>
      </c>
      <c r="BD4348">
        <v>0</v>
      </c>
      <c r="BE4348">
        <v>0</v>
      </c>
      <c r="BF4348">
        <v>0</v>
      </c>
      <c r="BG4348" s="20">
        <v>1</v>
      </c>
      <c r="BH4348" s="20">
        <v>0</v>
      </c>
      <c r="BI4348" s="20">
        <v>95</v>
      </c>
      <c r="BJ4348" s="20">
        <v>2</v>
      </c>
      <c r="BK4348" s="20">
        <v>320</v>
      </c>
      <c r="BL4348" s="20">
        <v>1149</v>
      </c>
      <c r="BM4348" s="20">
        <v>720</v>
      </c>
      <c r="BN4348" s="20">
        <v>195</v>
      </c>
      <c r="BO4348" s="20">
        <v>51</v>
      </c>
      <c r="BP4348" s="20">
        <v>6287</v>
      </c>
      <c r="BQ4348" s="20">
        <v>1307</v>
      </c>
      <c r="BR4348" s="20">
        <v>0</v>
      </c>
      <c r="BS4348" s="20">
        <v>101</v>
      </c>
      <c r="BT4348" s="20">
        <v>2457</v>
      </c>
      <c r="BU4348" s="20">
        <v>222</v>
      </c>
      <c r="BV4348" s="20">
        <v>3158</v>
      </c>
    </row>
    <row r="4349" spans="1:74" x14ac:dyDescent="0.25">
      <c r="A4349" s="20" t="s">
        <v>501</v>
      </c>
      <c r="B4349" s="20" t="s">
        <v>507</v>
      </c>
      <c r="C4349" s="20" t="s">
        <v>741</v>
      </c>
      <c r="D4349" s="1">
        <v>44606</v>
      </c>
      <c r="E4349">
        <v>131</v>
      </c>
      <c r="F4349">
        <v>2</v>
      </c>
      <c r="G4349">
        <v>1</v>
      </c>
      <c r="H4349">
        <v>0</v>
      </c>
      <c r="I4349">
        <v>0</v>
      </c>
      <c r="J4349">
        <v>71</v>
      </c>
      <c r="K4349">
        <v>9</v>
      </c>
      <c r="L4349">
        <v>20</v>
      </c>
      <c r="M4349">
        <v>0</v>
      </c>
      <c r="N4349">
        <v>2</v>
      </c>
      <c r="O4349">
        <v>1</v>
      </c>
      <c r="P4349">
        <v>0</v>
      </c>
      <c r="Q4349">
        <v>0</v>
      </c>
      <c r="R4349">
        <v>367</v>
      </c>
      <c r="S4349">
        <v>258</v>
      </c>
      <c r="T4349">
        <v>27</v>
      </c>
      <c r="U4349">
        <v>5</v>
      </c>
      <c r="V4349">
        <v>5</v>
      </c>
      <c r="W4349">
        <v>1606</v>
      </c>
      <c r="X4349">
        <v>703</v>
      </c>
      <c r="Y4349">
        <v>78</v>
      </c>
      <c r="Z4349">
        <v>288</v>
      </c>
      <c r="AA4349">
        <v>22</v>
      </c>
      <c r="AB4349">
        <v>1120</v>
      </c>
      <c r="AC4349">
        <v>433</v>
      </c>
      <c r="AD4349">
        <v>35</v>
      </c>
      <c r="AE4349">
        <v>226</v>
      </c>
      <c r="AF4349">
        <v>97</v>
      </c>
      <c r="AG4349">
        <v>320</v>
      </c>
      <c r="AH4349">
        <v>89</v>
      </c>
      <c r="AI4349">
        <v>6</v>
      </c>
      <c r="AJ4349">
        <v>76</v>
      </c>
      <c r="AK4349">
        <v>15</v>
      </c>
      <c r="AL4349">
        <v>60</v>
      </c>
      <c r="AM4349">
        <v>36</v>
      </c>
      <c r="AN4349">
        <v>3</v>
      </c>
      <c r="AO4349">
        <v>3</v>
      </c>
      <c r="AP4349">
        <v>0</v>
      </c>
      <c r="AQ4349">
        <v>0</v>
      </c>
      <c r="AR4349">
        <v>1</v>
      </c>
      <c r="AS4349">
        <v>0</v>
      </c>
      <c r="AT4349">
        <v>0</v>
      </c>
      <c r="AU4349">
        <v>0</v>
      </c>
      <c r="AV4349">
        <v>0</v>
      </c>
      <c r="AW4349">
        <v>0</v>
      </c>
      <c r="AX4349">
        <v>0</v>
      </c>
      <c r="AY4349">
        <v>0</v>
      </c>
      <c r="AZ4349">
        <v>0</v>
      </c>
      <c r="BA4349">
        <v>0</v>
      </c>
      <c r="BB4349">
        <v>0</v>
      </c>
      <c r="BC4349">
        <v>0</v>
      </c>
      <c r="BD4349">
        <v>0</v>
      </c>
      <c r="BE4349">
        <v>0</v>
      </c>
      <c r="BF4349">
        <v>0</v>
      </c>
      <c r="BG4349" s="20">
        <v>1</v>
      </c>
      <c r="BH4349" s="20">
        <v>0</v>
      </c>
      <c r="BI4349" s="20">
        <v>95</v>
      </c>
      <c r="BJ4349" s="20">
        <v>2</v>
      </c>
      <c r="BK4349" s="20">
        <v>321</v>
      </c>
      <c r="BL4349" s="20">
        <v>1147</v>
      </c>
      <c r="BM4349" s="20">
        <v>719</v>
      </c>
      <c r="BN4349" s="20">
        <v>200</v>
      </c>
      <c r="BO4349" s="20">
        <v>51</v>
      </c>
      <c r="BP4349" s="20">
        <v>6180</v>
      </c>
      <c r="BQ4349" s="20">
        <v>1314</v>
      </c>
      <c r="BR4349" s="20">
        <v>0</v>
      </c>
      <c r="BS4349" s="20">
        <v>103</v>
      </c>
      <c r="BT4349" s="20">
        <v>2370</v>
      </c>
      <c r="BU4349" s="20">
        <v>224</v>
      </c>
      <c r="BV4349" s="20">
        <v>3147</v>
      </c>
    </row>
    <row r="4350" spans="1:74" x14ac:dyDescent="0.25">
      <c r="A4350" s="20" t="s">
        <v>501</v>
      </c>
      <c r="B4350" s="20" t="s">
        <v>728</v>
      </c>
      <c r="C4350" s="20" t="s">
        <v>742</v>
      </c>
      <c r="D4350" s="1">
        <v>44493</v>
      </c>
      <c r="E4350">
        <v>168</v>
      </c>
      <c r="F4350">
        <v>5</v>
      </c>
      <c r="G4350">
        <v>0</v>
      </c>
      <c r="H4350">
        <v>0</v>
      </c>
      <c r="I4350">
        <v>0</v>
      </c>
      <c r="J4350">
        <v>41</v>
      </c>
      <c r="K4350">
        <v>4</v>
      </c>
      <c r="L4350">
        <v>20</v>
      </c>
      <c r="M4350">
        <v>1</v>
      </c>
      <c r="N4350">
        <v>2</v>
      </c>
      <c r="O4350">
        <v>0</v>
      </c>
      <c r="P4350">
        <v>1</v>
      </c>
      <c r="Q4350">
        <v>0</v>
      </c>
      <c r="R4350">
        <v>490</v>
      </c>
      <c r="S4350">
        <v>0</v>
      </c>
      <c r="T4350">
        <v>200</v>
      </c>
      <c r="U4350">
        <v>57</v>
      </c>
      <c r="V4350">
        <v>1</v>
      </c>
      <c r="W4350">
        <v>2112</v>
      </c>
      <c r="X4350">
        <v>0</v>
      </c>
      <c r="Y4350">
        <v>151</v>
      </c>
      <c r="Z4350">
        <v>460</v>
      </c>
      <c r="AA4350">
        <v>10</v>
      </c>
      <c r="AB4350">
        <v>1701</v>
      </c>
      <c r="AC4350">
        <v>99</v>
      </c>
      <c r="AD4350">
        <v>27</v>
      </c>
      <c r="AE4350">
        <v>452</v>
      </c>
      <c r="AF4350">
        <v>6</v>
      </c>
      <c r="AG4350">
        <v>354</v>
      </c>
      <c r="AH4350">
        <v>0</v>
      </c>
      <c r="AI4350">
        <v>11</v>
      </c>
      <c r="AJ4350">
        <v>75</v>
      </c>
      <c r="AK4350">
        <v>1</v>
      </c>
      <c r="AL4350">
        <v>71</v>
      </c>
      <c r="AM4350">
        <v>0</v>
      </c>
      <c r="AN4350">
        <v>3</v>
      </c>
      <c r="AO4350">
        <v>9</v>
      </c>
      <c r="AP4350">
        <v>2</v>
      </c>
      <c r="AQ4350">
        <v>0</v>
      </c>
      <c r="AR4350">
        <v>1</v>
      </c>
      <c r="AS4350">
        <v>0</v>
      </c>
      <c r="AT4350">
        <v>0</v>
      </c>
      <c r="AU4350">
        <v>0</v>
      </c>
      <c r="AV4350">
        <v>0</v>
      </c>
      <c r="AW4350">
        <v>0</v>
      </c>
      <c r="AX4350">
        <v>0</v>
      </c>
      <c r="AY4350">
        <v>0</v>
      </c>
      <c r="AZ4350">
        <v>0</v>
      </c>
      <c r="BA4350">
        <v>0</v>
      </c>
      <c r="BB4350">
        <v>10</v>
      </c>
      <c r="BC4350">
        <v>69</v>
      </c>
      <c r="BD4350">
        <v>0</v>
      </c>
      <c r="BE4350">
        <v>4</v>
      </c>
      <c r="BF4350">
        <v>3</v>
      </c>
      <c r="BG4350" s="20"/>
      <c r="BH4350" s="20"/>
      <c r="BI4350" s="20"/>
      <c r="BJ4350" s="20"/>
      <c r="BK4350" s="20"/>
      <c r="BL4350" s="20"/>
      <c r="BM4350" s="20"/>
      <c r="BN4350" s="20"/>
      <c r="BO4350" s="20"/>
      <c r="BP4350" s="20"/>
      <c r="BQ4350" s="20"/>
      <c r="BR4350" s="20"/>
      <c r="BS4350" s="20"/>
      <c r="BT4350" s="20"/>
      <c r="BU4350" s="20"/>
      <c r="BV4350" s="20"/>
    </row>
    <row r="4351" spans="1:74" x14ac:dyDescent="0.25">
      <c r="A4351" s="20" t="s">
        <v>501</v>
      </c>
      <c r="B4351" s="20" t="s">
        <v>728</v>
      </c>
      <c r="C4351" s="20" t="s">
        <v>742</v>
      </c>
      <c r="D4351" s="1">
        <v>44500</v>
      </c>
      <c r="E4351">
        <v>168</v>
      </c>
      <c r="F4351">
        <v>5</v>
      </c>
      <c r="G4351">
        <v>0</v>
      </c>
      <c r="H4351">
        <v>0</v>
      </c>
      <c r="I4351">
        <v>0</v>
      </c>
      <c r="J4351">
        <v>45</v>
      </c>
      <c r="K4351">
        <v>4</v>
      </c>
      <c r="L4351">
        <v>20</v>
      </c>
      <c r="M4351">
        <v>1</v>
      </c>
      <c r="N4351">
        <v>2</v>
      </c>
      <c r="O4351">
        <v>0</v>
      </c>
      <c r="P4351">
        <v>1</v>
      </c>
      <c r="Q4351">
        <v>0</v>
      </c>
      <c r="R4351">
        <v>490</v>
      </c>
      <c r="S4351">
        <v>0</v>
      </c>
      <c r="T4351">
        <v>250</v>
      </c>
      <c r="U4351">
        <v>56</v>
      </c>
      <c r="V4351">
        <v>1</v>
      </c>
      <c r="W4351">
        <v>2122</v>
      </c>
      <c r="X4351">
        <v>0</v>
      </c>
      <c r="Y4351">
        <v>238</v>
      </c>
      <c r="Z4351">
        <v>457</v>
      </c>
      <c r="AA4351">
        <v>9</v>
      </c>
      <c r="AB4351">
        <v>1707</v>
      </c>
      <c r="AC4351">
        <v>196</v>
      </c>
      <c r="AD4351">
        <v>27</v>
      </c>
      <c r="AE4351">
        <v>452</v>
      </c>
      <c r="AF4351">
        <v>11</v>
      </c>
      <c r="AG4351">
        <v>358</v>
      </c>
      <c r="AH4351">
        <v>0</v>
      </c>
      <c r="AI4351">
        <v>14</v>
      </c>
      <c r="AJ4351">
        <v>75</v>
      </c>
      <c r="AK4351">
        <v>1</v>
      </c>
      <c r="AL4351">
        <v>72</v>
      </c>
      <c r="AM4351">
        <v>0</v>
      </c>
      <c r="AN4351">
        <v>3</v>
      </c>
      <c r="AO4351">
        <v>9</v>
      </c>
      <c r="AP4351">
        <v>2</v>
      </c>
      <c r="AQ4351">
        <v>0</v>
      </c>
      <c r="AR4351">
        <v>1</v>
      </c>
      <c r="AS4351">
        <v>0</v>
      </c>
      <c r="AT4351">
        <v>0</v>
      </c>
      <c r="AU4351">
        <v>0</v>
      </c>
      <c r="AV4351">
        <v>0</v>
      </c>
      <c r="AW4351">
        <v>0</v>
      </c>
      <c r="AX4351">
        <v>0</v>
      </c>
      <c r="AY4351">
        <v>0</v>
      </c>
      <c r="AZ4351">
        <v>0</v>
      </c>
      <c r="BA4351">
        <v>0</v>
      </c>
      <c r="BB4351">
        <v>9</v>
      </c>
      <c r="BC4351">
        <v>68</v>
      </c>
      <c r="BD4351">
        <v>0</v>
      </c>
      <c r="BE4351">
        <v>4</v>
      </c>
      <c r="BF4351">
        <v>4</v>
      </c>
      <c r="BG4351" s="20"/>
      <c r="BH4351" s="20"/>
      <c r="BI4351" s="20"/>
      <c r="BJ4351" s="20"/>
      <c r="BK4351" s="20"/>
      <c r="BL4351" s="20"/>
      <c r="BM4351" s="20"/>
      <c r="BN4351" s="20"/>
      <c r="BO4351" s="20"/>
      <c r="BP4351" s="20"/>
      <c r="BQ4351" s="20"/>
      <c r="BR4351" s="20"/>
      <c r="BS4351" s="20"/>
      <c r="BT4351" s="20"/>
      <c r="BU4351" s="20"/>
      <c r="BV4351" s="20"/>
    </row>
    <row r="4352" spans="1:74" x14ac:dyDescent="0.25">
      <c r="A4352" s="20" t="s">
        <v>501</v>
      </c>
      <c r="B4352" s="20" t="s">
        <v>728</v>
      </c>
      <c r="C4352" s="20" t="s">
        <v>742</v>
      </c>
      <c r="D4352" s="1">
        <v>44507</v>
      </c>
      <c r="E4352">
        <v>166</v>
      </c>
      <c r="F4352">
        <v>5</v>
      </c>
      <c r="G4352">
        <v>0</v>
      </c>
      <c r="H4352">
        <v>0</v>
      </c>
      <c r="I4352">
        <v>0</v>
      </c>
      <c r="J4352">
        <v>60</v>
      </c>
      <c r="K4352">
        <v>4</v>
      </c>
      <c r="L4352">
        <v>20</v>
      </c>
      <c r="M4352">
        <v>1</v>
      </c>
      <c r="N4352">
        <v>2</v>
      </c>
      <c r="O4352">
        <v>1</v>
      </c>
      <c r="P4352">
        <v>0</v>
      </c>
      <c r="Q4352">
        <v>0</v>
      </c>
      <c r="R4352">
        <v>492</v>
      </c>
      <c r="S4352">
        <v>281</v>
      </c>
      <c r="T4352">
        <v>9</v>
      </c>
      <c r="U4352">
        <v>56</v>
      </c>
      <c r="V4352">
        <v>3</v>
      </c>
      <c r="W4352">
        <v>2142</v>
      </c>
      <c r="X4352">
        <v>319</v>
      </c>
      <c r="Y4352">
        <v>67</v>
      </c>
      <c r="Z4352">
        <v>456</v>
      </c>
      <c r="AA4352">
        <v>9</v>
      </c>
      <c r="AB4352">
        <v>1707</v>
      </c>
      <c r="AC4352">
        <v>360</v>
      </c>
      <c r="AD4352">
        <v>27</v>
      </c>
      <c r="AE4352">
        <v>451</v>
      </c>
      <c r="AF4352">
        <v>7</v>
      </c>
      <c r="AG4352">
        <v>358</v>
      </c>
      <c r="AH4352">
        <v>16</v>
      </c>
      <c r="AI4352">
        <v>4</v>
      </c>
      <c r="AJ4352">
        <v>74</v>
      </c>
      <c r="AK4352">
        <v>1</v>
      </c>
      <c r="AL4352">
        <v>72</v>
      </c>
      <c r="AM4352">
        <v>6</v>
      </c>
      <c r="AN4352">
        <v>4</v>
      </c>
      <c r="AO4352">
        <v>9</v>
      </c>
      <c r="AP4352">
        <v>2</v>
      </c>
      <c r="AQ4352">
        <v>0</v>
      </c>
      <c r="AR4352">
        <v>1</v>
      </c>
      <c r="AS4352">
        <v>0</v>
      </c>
      <c r="AT4352">
        <v>0</v>
      </c>
      <c r="AU4352">
        <v>0</v>
      </c>
      <c r="AV4352">
        <v>0</v>
      </c>
      <c r="AW4352">
        <v>0</v>
      </c>
      <c r="AX4352">
        <v>0</v>
      </c>
      <c r="AY4352">
        <v>0</v>
      </c>
      <c r="AZ4352">
        <v>0</v>
      </c>
      <c r="BA4352">
        <v>0</v>
      </c>
      <c r="BB4352">
        <v>0</v>
      </c>
      <c r="BC4352">
        <v>0</v>
      </c>
      <c r="BD4352">
        <v>0</v>
      </c>
      <c r="BE4352">
        <v>0</v>
      </c>
      <c r="BF4352">
        <v>0</v>
      </c>
      <c r="BG4352" s="20">
        <v>4</v>
      </c>
      <c r="BH4352" s="20">
        <v>0</v>
      </c>
      <c r="BI4352" s="20">
        <v>136</v>
      </c>
      <c r="BJ4352" s="20">
        <v>2</v>
      </c>
      <c r="BK4352" s="20">
        <v>417</v>
      </c>
      <c r="BL4352" s="20">
        <v>1516</v>
      </c>
      <c r="BM4352" s="20">
        <v>1182</v>
      </c>
      <c r="BN4352" s="20">
        <v>255</v>
      </c>
      <c r="BO4352" s="20">
        <v>53</v>
      </c>
      <c r="BP4352" s="20"/>
      <c r="BQ4352" s="20"/>
      <c r="BR4352" s="20"/>
      <c r="BS4352" s="20"/>
      <c r="BT4352" s="20"/>
      <c r="BU4352" s="20"/>
      <c r="BV4352" s="20"/>
    </row>
    <row r="4353" spans="1:74" x14ac:dyDescent="0.25">
      <c r="A4353" s="20" t="s">
        <v>501</v>
      </c>
      <c r="B4353" s="20" t="s">
        <v>728</v>
      </c>
      <c r="C4353" s="20" t="s">
        <v>742</v>
      </c>
      <c r="D4353" s="1">
        <v>44514</v>
      </c>
      <c r="E4353">
        <v>165</v>
      </c>
      <c r="F4353">
        <v>6</v>
      </c>
      <c r="G4353">
        <v>0</v>
      </c>
      <c r="H4353">
        <v>0</v>
      </c>
      <c r="I4353">
        <v>0</v>
      </c>
      <c r="J4353">
        <v>63</v>
      </c>
      <c r="K4353">
        <v>4</v>
      </c>
      <c r="L4353">
        <v>19</v>
      </c>
      <c r="M4353">
        <v>1</v>
      </c>
      <c r="N4353">
        <v>2</v>
      </c>
      <c r="O4353">
        <v>1</v>
      </c>
      <c r="P4353">
        <v>0</v>
      </c>
      <c r="Q4353">
        <v>0</v>
      </c>
      <c r="R4353">
        <v>488</v>
      </c>
      <c r="S4353">
        <v>295</v>
      </c>
      <c r="T4353">
        <v>8</v>
      </c>
      <c r="U4353">
        <v>55</v>
      </c>
      <c r="V4353">
        <v>2</v>
      </c>
      <c r="W4353">
        <v>2111</v>
      </c>
      <c r="X4353">
        <v>370</v>
      </c>
      <c r="Y4353">
        <v>67</v>
      </c>
      <c r="Z4353">
        <v>443</v>
      </c>
      <c r="AA4353">
        <v>9</v>
      </c>
      <c r="AB4353">
        <v>1690</v>
      </c>
      <c r="AC4353">
        <v>419</v>
      </c>
      <c r="AD4353">
        <v>24</v>
      </c>
      <c r="AE4353">
        <v>446</v>
      </c>
      <c r="AF4353">
        <v>9</v>
      </c>
      <c r="AG4353">
        <v>354</v>
      </c>
      <c r="AH4353">
        <v>20</v>
      </c>
      <c r="AI4353">
        <v>4</v>
      </c>
      <c r="AJ4353">
        <v>73</v>
      </c>
      <c r="AK4353">
        <v>1</v>
      </c>
      <c r="AL4353">
        <v>72</v>
      </c>
      <c r="AM4353">
        <v>7</v>
      </c>
      <c r="AN4353">
        <v>4</v>
      </c>
      <c r="AO4353">
        <v>9</v>
      </c>
      <c r="AP4353">
        <v>2</v>
      </c>
      <c r="AQ4353">
        <v>0</v>
      </c>
      <c r="AR4353">
        <v>1</v>
      </c>
      <c r="AS4353">
        <v>0</v>
      </c>
      <c r="AT4353">
        <v>0</v>
      </c>
      <c r="AU4353">
        <v>0</v>
      </c>
      <c r="AV4353">
        <v>0</v>
      </c>
      <c r="AW4353">
        <v>0</v>
      </c>
      <c r="AX4353">
        <v>0</v>
      </c>
      <c r="AY4353">
        <v>0</v>
      </c>
      <c r="AZ4353">
        <v>0</v>
      </c>
      <c r="BA4353">
        <v>0</v>
      </c>
      <c r="BB4353">
        <v>0</v>
      </c>
      <c r="BC4353">
        <v>0</v>
      </c>
      <c r="BD4353">
        <v>0</v>
      </c>
      <c r="BE4353">
        <v>0</v>
      </c>
      <c r="BF4353">
        <v>0</v>
      </c>
      <c r="BG4353" s="20">
        <v>4</v>
      </c>
      <c r="BH4353" s="20">
        <v>0</v>
      </c>
      <c r="BI4353" s="20">
        <v>136</v>
      </c>
      <c r="BJ4353" s="20">
        <v>2</v>
      </c>
      <c r="BK4353" s="20">
        <v>416</v>
      </c>
      <c r="BL4353" s="20">
        <v>1496</v>
      </c>
      <c r="BM4353" s="20">
        <v>1171</v>
      </c>
      <c r="BN4353" s="20">
        <v>253</v>
      </c>
      <c r="BO4353" s="20">
        <v>53</v>
      </c>
      <c r="BP4353" s="20"/>
      <c r="BQ4353" s="20"/>
      <c r="BR4353" s="20"/>
      <c r="BS4353" s="20"/>
      <c r="BT4353" s="20"/>
      <c r="BU4353" s="20"/>
      <c r="BV4353" s="20"/>
    </row>
    <row r="4354" spans="1:74" x14ac:dyDescent="0.25">
      <c r="A4354" s="20" t="s">
        <v>501</v>
      </c>
      <c r="B4354" s="20" t="s">
        <v>728</v>
      </c>
      <c r="C4354" s="20" t="s">
        <v>742</v>
      </c>
      <c r="D4354" s="1">
        <v>44521</v>
      </c>
      <c r="E4354">
        <v>165</v>
      </c>
      <c r="F4354">
        <v>6</v>
      </c>
      <c r="G4354">
        <v>0</v>
      </c>
      <c r="H4354">
        <v>0</v>
      </c>
      <c r="I4354">
        <v>0</v>
      </c>
      <c r="J4354">
        <v>67</v>
      </c>
      <c r="K4354">
        <v>4</v>
      </c>
      <c r="L4354">
        <v>20</v>
      </c>
      <c r="M4354">
        <v>1</v>
      </c>
      <c r="N4354">
        <v>2</v>
      </c>
      <c r="O4354">
        <v>1</v>
      </c>
      <c r="P4354">
        <v>0</v>
      </c>
      <c r="Q4354">
        <v>0</v>
      </c>
      <c r="R4354">
        <v>489</v>
      </c>
      <c r="S4354">
        <v>305</v>
      </c>
      <c r="T4354">
        <v>8</v>
      </c>
      <c r="U4354">
        <v>52</v>
      </c>
      <c r="V4354">
        <v>3</v>
      </c>
      <c r="W4354">
        <v>2102</v>
      </c>
      <c r="X4354">
        <v>453</v>
      </c>
      <c r="Y4354">
        <v>68</v>
      </c>
      <c r="Z4354">
        <v>434</v>
      </c>
      <c r="AA4354">
        <v>12</v>
      </c>
      <c r="AB4354">
        <v>1696</v>
      </c>
      <c r="AC4354">
        <v>500</v>
      </c>
      <c r="AD4354">
        <v>24</v>
      </c>
      <c r="AE4354">
        <v>447</v>
      </c>
      <c r="AF4354">
        <v>13</v>
      </c>
      <c r="AG4354">
        <v>358</v>
      </c>
      <c r="AH4354">
        <v>25</v>
      </c>
      <c r="AI4354">
        <v>4</v>
      </c>
      <c r="AJ4354">
        <v>72</v>
      </c>
      <c r="AK4354">
        <v>1</v>
      </c>
      <c r="AL4354">
        <v>70</v>
      </c>
      <c r="AM4354">
        <v>7</v>
      </c>
      <c r="AN4354">
        <v>4</v>
      </c>
      <c r="AO4354">
        <v>9</v>
      </c>
      <c r="AP4354">
        <v>2</v>
      </c>
      <c r="AQ4354">
        <v>0</v>
      </c>
      <c r="AR4354">
        <v>1</v>
      </c>
      <c r="AS4354">
        <v>0</v>
      </c>
      <c r="AT4354">
        <v>0</v>
      </c>
      <c r="AU4354">
        <v>0</v>
      </c>
      <c r="AV4354">
        <v>0</v>
      </c>
      <c r="AW4354">
        <v>0</v>
      </c>
      <c r="AX4354">
        <v>0</v>
      </c>
      <c r="AY4354">
        <v>0</v>
      </c>
      <c r="AZ4354">
        <v>0</v>
      </c>
      <c r="BA4354">
        <v>0</v>
      </c>
      <c r="BB4354">
        <v>0</v>
      </c>
      <c r="BC4354">
        <v>0</v>
      </c>
      <c r="BD4354">
        <v>0</v>
      </c>
      <c r="BE4354">
        <v>0</v>
      </c>
      <c r="BF4354">
        <v>0</v>
      </c>
      <c r="BG4354" s="20">
        <v>4</v>
      </c>
      <c r="BH4354" s="20">
        <v>0</v>
      </c>
      <c r="BI4354" s="20">
        <v>135</v>
      </c>
      <c r="BJ4354" s="20">
        <v>2</v>
      </c>
      <c r="BK4354" s="20">
        <v>417</v>
      </c>
      <c r="BL4354" s="20">
        <v>1492</v>
      </c>
      <c r="BM4354" s="20">
        <v>1171</v>
      </c>
      <c r="BN4354" s="20">
        <v>259</v>
      </c>
      <c r="BO4354" s="20">
        <v>52</v>
      </c>
      <c r="BP4354" s="20"/>
      <c r="BQ4354" s="20"/>
      <c r="BR4354" s="20"/>
      <c r="BS4354" s="20"/>
      <c r="BT4354" s="20"/>
      <c r="BU4354" s="20"/>
      <c r="BV4354" s="20"/>
    </row>
    <row r="4355" spans="1:74" x14ac:dyDescent="0.25">
      <c r="A4355" s="20" t="s">
        <v>501</v>
      </c>
      <c r="B4355" s="20" t="s">
        <v>728</v>
      </c>
      <c r="C4355" s="20" t="s">
        <v>742</v>
      </c>
      <c r="D4355" s="1">
        <v>44528</v>
      </c>
      <c r="E4355">
        <v>165</v>
      </c>
      <c r="F4355">
        <v>6</v>
      </c>
      <c r="G4355">
        <v>1</v>
      </c>
      <c r="H4355">
        <v>0</v>
      </c>
      <c r="I4355">
        <v>0</v>
      </c>
      <c r="J4355">
        <v>80</v>
      </c>
      <c r="K4355">
        <v>4</v>
      </c>
      <c r="L4355">
        <v>20</v>
      </c>
      <c r="M4355">
        <v>1</v>
      </c>
      <c r="N4355">
        <v>2</v>
      </c>
      <c r="O4355">
        <v>1</v>
      </c>
      <c r="P4355">
        <v>0</v>
      </c>
      <c r="Q4355">
        <v>0</v>
      </c>
      <c r="R4355">
        <v>489</v>
      </c>
      <c r="S4355">
        <v>321</v>
      </c>
      <c r="T4355">
        <v>8</v>
      </c>
      <c r="U4355">
        <v>53</v>
      </c>
      <c r="V4355">
        <v>2</v>
      </c>
      <c r="W4355">
        <v>2109</v>
      </c>
      <c r="X4355">
        <v>545</v>
      </c>
      <c r="Y4355">
        <v>68</v>
      </c>
      <c r="Z4355">
        <v>431</v>
      </c>
      <c r="AA4355">
        <v>13</v>
      </c>
      <c r="AB4355">
        <v>1696</v>
      </c>
      <c r="AC4355">
        <v>579</v>
      </c>
      <c r="AD4355">
        <v>24</v>
      </c>
      <c r="AE4355">
        <v>445</v>
      </c>
      <c r="AF4355">
        <v>15</v>
      </c>
      <c r="AG4355">
        <v>360</v>
      </c>
      <c r="AH4355">
        <v>34</v>
      </c>
      <c r="AI4355">
        <v>4</v>
      </c>
      <c r="AJ4355">
        <v>71</v>
      </c>
      <c r="AK4355">
        <v>2</v>
      </c>
      <c r="AL4355">
        <v>71</v>
      </c>
      <c r="AM4355">
        <v>13</v>
      </c>
      <c r="AN4355">
        <v>4</v>
      </c>
      <c r="AO4355">
        <v>9</v>
      </c>
      <c r="AP4355">
        <v>2</v>
      </c>
      <c r="AQ4355">
        <v>0</v>
      </c>
      <c r="AR4355">
        <v>1</v>
      </c>
      <c r="AS4355">
        <v>0</v>
      </c>
      <c r="AT4355">
        <v>0</v>
      </c>
      <c r="AU4355">
        <v>0</v>
      </c>
      <c r="AV4355">
        <v>0</v>
      </c>
      <c r="AW4355">
        <v>0</v>
      </c>
      <c r="AX4355">
        <v>0</v>
      </c>
      <c r="AY4355">
        <v>0</v>
      </c>
      <c r="AZ4355">
        <v>0</v>
      </c>
      <c r="BA4355">
        <v>0</v>
      </c>
      <c r="BB4355">
        <v>0</v>
      </c>
      <c r="BC4355">
        <v>0</v>
      </c>
      <c r="BD4355">
        <v>0</v>
      </c>
      <c r="BE4355">
        <v>0</v>
      </c>
      <c r="BF4355">
        <v>0</v>
      </c>
      <c r="BG4355" s="20">
        <v>4</v>
      </c>
      <c r="BH4355" s="20">
        <v>0</v>
      </c>
      <c r="BI4355" s="20">
        <v>135</v>
      </c>
      <c r="BJ4355" s="20">
        <v>2</v>
      </c>
      <c r="BK4355" s="20">
        <v>417</v>
      </c>
      <c r="BL4355" s="20">
        <v>1507</v>
      </c>
      <c r="BM4355" s="20">
        <v>1176</v>
      </c>
      <c r="BN4355" s="20">
        <v>262</v>
      </c>
      <c r="BO4355" s="20">
        <v>53</v>
      </c>
      <c r="BP4355" s="20"/>
      <c r="BQ4355" s="20"/>
      <c r="BR4355" s="20"/>
      <c r="BS4355" s="20"/>
      <c r="BT4355" s="20"/>
      <c r="BU4355" s="20"/>
      <c r="BV4355" s="20"/>
    </row>
    <row r="4356" spans="1:74" x14ac:dyDescent="0.25">
      <c r="A4356" s="20" t="s">
        <v>501</v>
      </c>
      <c r="B4356" s="20" t="s">
        <v>728</v>
      </c>
      <c r="C4356" s="20" t="s">
        <v>742</v>
      </c>
      <c r="D4356" s="1">
        <v>44535</v>
      </c>
      <c r="E4356">
        <v>166</v>
      </c>
      <c r="F4356">
        <v>7</v>
      </c>
      <c r="G4356">
        <v>2</v>
      </c>
      <c r="H4356">
        <v>0</v>
      </c>
      <c r="I4356">
        <v>0</v>
      </c>
      <c r="J4356">
        <v>88</v>
      </c>
      <c r="K4356">
        <v>4</v>
      </c>
      <c r="L4356">
        <v>20</v>
      </c>
      <c r="M4356">
        <v>1</v>
      </c>
      <c r="N4356">
        <v>2</v>
      </c>
      <c r="O4356">
        <v>2</v>
      </c>
      <c r="P4356">
        <v>0</v>
      </c>
      <c r="Q4356">
        <v>0</v>
      </c>
      <c r="R4356">
        <v>489</v>
      </c>
      <c r="S4356">
        <v>329</v>
      </c>
      <c r="T4356">
        <v>8</v>
      </c>
      <c r="U4356">
        <v>52</v>
      </c>
      <c r="V4356">
        <v>2</v>
      </c>
      <c r="W4356">
        <v>2120</v>
      </c>
      <c r="X4356">
        <v>645</v>
      </c>
      <c r="Y4356">
        <v>67</v>
      </c>
      <c r="Z4356">
        <v>431</v>
      </c>
      <c r="AA4356">
        <v>15</v>
      </c>
      <c r="AB4356">
        <v>1705</v>
      </c>
      <c r="AC4356">
        <v>644</v>
      </c>
      <c r="AD4356">
        <v>24</v>
      </c>
      <c r="AE4356">
        <v>447</v>
      </c>
      <c r="AF4356">
        <v>17</v>
      </c>
      <c r="AG4356">
        <v>361</v>
      </c>
      <c r="AH4356">
        <v>43</v>
      </c>
      <c r="AI4356">
        <v>4</v>
      </c>
      <c r="AJ4356">
        <v>71</v>
      </c>
      <c r="AK4356">
        <v>1</v>
      </c>
      <c r="AL4356">
        <v>73</v>
      </c>
      <c r="AM4356">
        <v>21</v>
      </c>
      <c r="AN4356">
        <v>4</v>
      </c>
      <c r="AO4356">
        <v>9</v>
      </c>
      <c r="AP4356">
        <v>2</v>
      </c>
      <c r="AQ4356">
        <v>0</v>
      </c>
      <c r="AR4356">
        <v>1</v>
      </c>
      <c r="AS4356">
        <v>0</v>
      </c>
      <c r="AT4356">
        <v>0</v>
      </c>
      <c r="AU4356">
        <v>0</v>
      </c>
      <c r="AV4356">
        <v>0</v>
      </c>
      <c r="AW4356">
        <v>0</v>
      </c>
      <c r="AX4356">
        <v>0</v>
      </c>
      <c r="AY4356">
        <v>0</v>
      </c>
      <c r="AZ4356">
        <v>0</v>
      </c>
      <c r="BA4356">
        <v>0</v>
      </c>
      <c r="BB4356">
        <v>0</v>
      </c>
      <c r="BC4356">
        <v>0</v>
      </c>
      <c r="BD4356">
        <v>0</v>
      </c>
      <c r="BE4356">
        <v>0</v>
      </c>
      <c r="BF4356">
        <v>0</v>
      </c>
      <c r="BG4356" s="20">
        <v>5</v>
      </c>
      <c r="BH4356" s="20">
        <v>0</v>
      </c>
      <c r="BI4356" s="20">
        <v>136</v>
      </c>
      <c r="BJ4356" s="20">
        <v>2</v>
      </c>
      <c r="BK4356" s="20">
        <v>418</v>
      </c>
      <c r="BL4356" s="20">
        <v>1522</v>
      </c>
      <c r="BM4356" s="20">
        <v>1179</v>
      </c>
      <c r="BN4356" s="20">
        <v>263</v>
      </c>
      <c r="BO4356" s="20">
        <v>55</v>
      </c>
      <c r="BP4356" s="20"/>
      <c r="BQ4356" s="20"/>
      <c r="BR4356" s="20"/>
      <c r="BS4356" s="20"/>
      <c r="BT4356" s="20"/>
      <c r="BU4356" s="20"/>
      <c r="BV4356" s="20"/>
    </row>
    <row r="4357" spans="1:74" x14ac:dyDescent="0.25">
      <c r="A4357" s="20" t="s">
        <v>501</v>
      </c>
      <c r="B4357" s="20" t="s">
        <v>728</v>
      </c>
      <c r="C4357" s="20" t="s">
        <v>742</v>
      </c>
      <c r="D4357" s="1">
        <v>44542</v>
      </c>
      <c r="E4357">
        <v>165</v>
      </c>
      <c r="F4357">
        <v>7</v>
      </c>
      <c r="G4357">
        <v>2</v>
      </c>
      <c r="H4357">
        <v>0</v>
      </c>
      <c r="I4357">
        <v>0</v>
      </c>
      <c r="J4357">
        <v>91</v>
      </c>
      <c r="K4357">
        <v>4</v>
      </c>
      <c r="L4357">
        <v>19</v>
      </c>
      <c r="M4357">
        <v>1</v>
      </c>
      <c r="N4357">
        <v>2</v>
      </c>
      <c r="O4357">
        <v>2</v>
      </c>
      <c r="P4357">
        <v>0</v>
      </c>
      <c r="Q4357">
        <v>0</v>
      </c>
      <c r="R4357">
        <v>484</v>
      </c>
      <c r="S4357">
        <v>332</v>
      </c>
      <c r="T4357">
        <v>8</v>
      </c>
      <c r="U4357">
        <v>48</v>
      </c>
      <c r="V4357">
        <v>2</v>
      </c>
      <c r="W4357">
        <v>2118</v>
      </c>
      <c r="X4357">
        <v>742</v>
      </c>
      <c r="Y4357">
        <v>68</v>
      </c>
      <c r="Z4357">
        <v>425</v>
      </c>
      <c r="AA4357">
        <v>16</v>
      </c>
      <c r="AB4357">
        <v>1705</v>
      </c>
      <c r="AC4357">
        <v>703</v>
      </c>
      <c r="AD4357">
        <v>24</v>
      </c>
      <c r="AE4357">
        <v>443</v>
      </c>
      <c r="AF4357">
        <v>18</v>
      </c>
      <c r="AG4357">
        <v>362</v>
      </c>
      <c r="AH4357">
        <v>80</v>
      </c>
      <c r="AI4357">
        <v>4</v>
      </c>
      <c r="AJ4357">
        <v>70</v>
      </c>
      <c r="AK4357">
        <v>1</v>
      </c>
      <c r="AL4357">
        <v>74</v>
      </c>
      <c r="AM4357">
        <v>27</v>
      </c>
      <c r="AN4357">
        <v>4</v>
      </c>
      <c r="AO4357">
        <v>9</v>
      </c>
      <c r="AP4357">
        <v>2</v>
      </c>
      <c r="AQ4357">
        <v>0</v>
      </c>
      <c r="AR4357">
        <v>1</v>
      </c>
      <c r="AS4357">
        <v>0</v>
      </c>
      <c r="AT4357">
        <v>0</v>
      </c>
      <c r="AU4357">
        <v>0</v>
      </c>
      <c r="AV4357">
        <v>0</v>
      </c>
      <c r="AW4357">
        <v>0</v>
      </c>
      <c r="AX4357">
        <v>0</v>
      </c>
      <c r="AY4357">
        <v>0</v>
      </c>
      <c r="AZ4357">
        <v>0</v>
      </c>
      <c r="BA4357">
        <v>0</v>
      </c>
      <c r="BB4357">
        <v>0</v>
      </c>
      <c r="BC4357">
        <v>0</v>
      </c>
      <c r="BD4357">
        <v>0</v>
      </c>
      <c r="BE4357">
        <v>0</v>
      </c>
      <c r="BF4357">
        <v>0</v>
      </c>
      <c r="BG4357" s="20">
        <v>5</v>
      </c>
      <c r="BH4357" s="20">
        <v>0</v>
      </c>
      <c r="BI4357" s="20">
        <v>136</v>
      </c>
      <c r="BJ4357" s="20">
        <v>2</v>
      </c>
      <c r="BK4357" s="20">
        <v>416</v>
      </c>
      <c r="BL4357" s="20">
        <v>1524</v>
      </c>
      <c r="BM4357" s="20">
        <v>1182</v>
      </c>
      <c r="BN4357" s="20">
        <v>267</v>
      </c>
      <c r="BO4357" s="20">
        <v>56</v>
      </c>
      <c r="BP4357" s="20"/>
      <c r="BQ4357" s="20"/>
      <c r="BR4357" s="20"/>
      <c r="BS4357" s="20"/>
      <c r="BT4357" s="20"/>
      <c r="BU4357" s="20"/>
      <c r="BV4357" s="20"/>
    </row>
    <row r="4358" spans="1:74" x14ac:dyDescent="0.25">
      <c r="A4358" s="20" t="s">
        <v>501</v>
      </c>
      <c r="B4358" s="20" t="s">
        <v>728</v>
      </c>
      <c r="C4358" s="20" t="s">
        <v>742</v>
      </c>
      <c r="D4358" s="1">
        <v>44549</v>
      </c>
      <c r="E4358">
        <v>165</v>
      </c>
      <c r="F4358">
        <v>7</v>
      </c>
      <c r="G4358">
        <v>2</v>
      </c>
      <c r="H4358">
        <v>0</v>
      </c>
      <c r="I4358">
        <v>0</v>
      </c>
      <c r="J4358">
        <v>95</v>
      </c>
      <c r="K4358">
        <v>4</v>
      </c>
      <c r="L4358">
        <v>19</v>
      </c>
      <c r="M4358">
        <v>1</v>
      </c>
      <c r="N4358">
        <v>2</v>
      </c>
      <c r="O4358">
        <v>2</v>
      </c>
      <c r="P4358">
        <v>0</v>
      </c>
      <c r="Q4358">
        <v>0</v>
      </c>
      <c r="R4358">
        <v>482</v>
      </c>
      <c r="S4358">
        <v>336</v>
      </c>
      <c r="T4358">
        <v>8</v>
      </c>
      <c r="U4358">
        <v>46</v>
      </c>
      <c r="V4358">
        <v>2</v>
      </c>
      <c r="W4358">
        <v>2122</v>
      </c>
      <c r="X4358">
        <v>854</v>
      </c>
      <c r="Y4358">
        <v>68</v>
      </c>
      <c r="Z4358">
        <v>424</v>
      </c>
      <c r="AA4358">
        <v>17</v>
      </c>
      <c r="AB4358">
        <v>1707</v>
      </c>
      <c r="AC4358">
        <v>764</v>
      </c>
      <c r="AD4358">
        <v>24</v>
      </c>
      <c r="AE4358">
        <v>442</v>
      </c>
      <c r="AF4358">
        <v>19</v>
      </c>
      <c r="AG4358">
        <v>365</v>
      </c>
      <c r="AH4358">
        <v>127</v>
      </c>
      <c r="AI4358">
        <v>4</v>
      </c>
      <c r="AJ4358">
        <v>70</v>
      </c>
      <c r="AK4358">
        <v>1</v>
      </c>
      <c r="AL4358">
        <v>76</v>
      </c>
      <c r="AM4358">
        <v>30</v>
      </c>
      <c r="AN4358">
        <v>4</v>
      </c>
      <c r="AO4358">
        <v>10</v>
      </c>
      <c r="AP4358">
        <v>2</v>
      </c>
      <c r="AQ4358">
        <v>0</v>
      </c>
      <c r="AR4358">
        <v>1</v>
      </c>
      <c r="AS4358">
        <v>0</v>
      </c>
      <c r="AT4358">
        <v>0</v>
      </c>
      <c r="AU4358">
        <v>0</v>
      </c>
      <c r="AV4358">
        <v>0</v>
      </c>
      <c r="AW4358">
        <v>0</v>
      </c>
      <c r="AX4358">
        <v>0</v>
      </c>
      <c r="AY4358">
        <v>0</v>
      </c>
      <c r="AZ4358">
        <v>0</v>
      </c>
      <c r="BA4358">
        <v>0</v>
      </c>
      <c r="BB4358">
        <v>0</v>
      </c>
      <c r="BC4358">
        <v>0</v>
      </c>
      <c r="BD4358">
        <v>0</v>
      </c>
      <c r="BE4358">
        <v>0</v>
      </c>
      <c r="BF4358">
        <v>0</v>
      </c>
      <c r="BG4358" s="20">
        <v>5</v>
      </c>
      <c r="BH4358" s="20">
        <v>0</v>
      </c>
      <c r="BI4358" s="20">
        <v>137</v>
      </c>
      <c r="BJ4358" s="20">
        <v>2</v>
      </c>
      <c r="BK4358" s="20">
        <v>415</v>
      </c>
      <c r="BL4358" s="20">
        <v>1529</v>
      </c>
      <c r="BM4358" s="20">
        <v>1185</v>
      </c>
      <c r="BN4358" s="20">
        <v>269</v>
      </c>
      <c r="BO4358" s="20">
        <v>57</v>
      </c>
      <c r="BP4358" s="20">
        <v>10271</v>
      </c>
      <c r="BQ4358" s="20">
        <v>2264</v>
      </c>
      <c r="BR4358" s="20">
        <v>0</v>
      </c>
      <c r="BS4358" s="20">
        <v>58</v>
      </c>
      <c r="BT4358" s="20">
        <v>3254</v>
      </c>
      <c r="BU4358" s="20">
        <v>281</v>
      </c>
      <c r="BV4358" s="20">
        <v>6231</v>
      </c>
    </row>
    <row r="4359" spans="1:74" x14ac:dyDescent="0.25">
      <c r="A4359" s="20" t="s">
        <v>501</v>
      </c>
      <c r="B4359" s="20" t="s">
        <v>728</v>
      </c>
      <c r="C4359" s="20" t="s">
        <v>742</v>
      </c>
      <c r="D4359" s="1">
        <v>44558</v>
      </c>
      <c r="E4359">
        <v>166</v>
      </c>
      <c r="F4359">
        <v>7</v>
      </c>
      <c r="G4359">
        <v>5</v>
      </c>
      <c r="H4359">
        <v>0</v>
      </c>
      <c r="I4359">
        <v>0</v>
      </c>
      <c r="J4359">
        <v>106</v>
      </c>
      <c r="K4359">
        <v>4</v>
      </c>
      <c r="L4359">
        <v>19</v>
      </c>
      <c r="M4359">
        <v>1</v>
      </c>
      <c r="N4359">
        <v>2</v>
      </c>
      <c r="O4359">
        <v>2</v>
      </c>
      <c r="P4359">
        <v>0</v>
      </c>
      <c r="Q4359">
        <v>0</v>
      </c>
      <c r="R4359">
        <v>482</v>
      </c>
      <c r="S4359">
        <v>350</v>
      </c>
      <c r="T4359">
        <v>8</v>
      </c>
      <c r="U4359">
        <v>45</v>
      </c>
      <c r="V4359">
        <v>2</v>
      </c>
      <c r="W4359">
        <v>2126</v>
      </c>
      <c r="X4359">
        <v>934</v>
      </c>
      <c r="Y4359">
        <v>68</v>
      </c>
      <c r="Z4359">
        <v>420</v>
      </c>
      <c r="AA4359">
        <v>18</v>
      </c>
      <c r="AB4359">
        <v>1713</v>
      </c>
      <c r="AC4359">
        <v>834</v>
      </c>
      <c r="AD4359">
        <v>24</v>
      </c>
      <c r="AE4359">
        <v>443</v>
      </c>
      <c r="AF4359">
        <v>20</v>
      </c>
      <c r="AG4359">
        <v>371</v>
      </c>
      <c r="AH4359">
        <v>167</v>
      </c>
      <c r="AI4359">
        <v>4</v>
      </c>
      <c r="AJ4359">
        <v>72</v>
      </c>
      <c r="AK4359">
        <v>2</v>
      </c>
      <c r="AL4359">
        <v>78</v>
      </c>
      <c r="AM4359">
        <v>41</v>
      </c>
      <c r="AN4359">
        <v>4</v>
      </c>
      <c r="AO4359">
        <v>11</v>
      </c>
      <c r="AP4359">
        <v>2</v>
      </c>
      <c r="AQ4359">
        <v>0</v>
      </c>
      <c r="AR4359">
        <v>1</v>
      </c>
      <c r="AS4359">
        <v>0</v>
      </c>
      <c r="AT4359">
        <v>0</v>
      </c>
      <c r="AU4359">
        <v>0</v>
      </c>
      <c r="AV4359">
        <v>0</v>
      </c>
      <c r="AW4359">
        <v>0</v>
      </c>
      <c r="AX4359">
        <v>0</v>
      </c>
      <c r="AY4359">
        <v>0</v>
      </c>
      <c r="AZ4359">
        <v>0</v>
      </c>
      <c r="BA4359">
        <v>0</v>
      </c>
      <c r="BB4359">
        <v>0</v>
      </c>
      <c r="BC4359">
        <v>0</v>
      </c>
      <c r="BD4359">
        <v>0</v>
      </c>
      <c r="BE4359">
        <v>0</v>
      </c>
      <c r="BF4359">
        <v>0</v>
      </c>
      <c r="BG4359" s="20">
        <v>5</v>
      </c>
      <c r="BH4359" s="20">
        <v>0</v>
      </c>
      <c r="BI4359" s="20">
        <v>139</v>
      </c>
      <c r="BJ4359" s="20">
        <v>2</v>
      </c>
      <c r="BK4359" s="20">
        <v>416</v>
      </c>
      <c r="BL4359" s="20">
        <v>1537</v>
      </c>
      <c r="BM4359" s="20">
        <v>1194</v>
      </c>
      <c r="BN4359" s="20">
        <v>272</v>
      </c>
      <c r="BO4359" s="20">
        <v>58</v>
      </c>
      <c r="BP4359" s="20">
        <v>10325</v>
      </c>
      <c r="BQ4359" s="20">
        <v>3257</v>
      </c>
      <c r="BR4359" s="20">
        <v>0</v>
      </c>
      <c r="BS4359" s="20">
        <v>59</v>
      </c>
      <c r="BT4359" s="20">
        <v>3233</v>
      </c>
      <c r="BU4359" s="20">
        <v>295</v>
      </c>
      <c r="BV4359" s="20">
        <v>6290</v>
      </c>
    </row>
    <row r="4360" spans="1:74" x14ac:dyDescent="0.25">
      <c r="A4360" s="20" t="s">
        <v>501</v>
      </c>
      <c r="B4360" s="20" t="s">
        <v>728</v>
      </c>
      <c r="C4360" s="20" t="s">
        <v>742</v>
      </c>
      <c r="D4360" s="1">
        <v>44564</v>
      </c>
      <c r="E4360">
        <v>166</v>
      </c>
      <c r="F4360">
        <v>7</v>
      </c>
      <c r="G4360">
        <v>5</v>
      </c>
      <c r="H4360">
        <v>0</v>
      </c>
      <c r="I4360">
        <v>0</v>
      </c>
      <c r="J4360">
        <v>110</v>
      </c>
      <c r="K4360">
        <v>4</v>
      </c>
      <c r="L4360">
        <v>19</v>
      </c>
      <c r="M4360">
        <v>1</v>
      </c>
      <c r="N4360">
        <v>2</v>
      </c>
      <c r="O4360">
        <v>2</v>
      </c>
      <c r="P4360">
        <v>0</v>
      </c>
      <c r="Q4360">
        <v>0</v>
      </c>
      <c r="R4360">
        <v>481</v>
      </c>
      <c r="S4360">
        <v>356</v>
      </c>
      <c r="T4360">
        <v>8</v>
      </c>
      <c r="U4360">
        <v>44</v>
      </c>
      <c r="V4360">
        <v>2</v>
      </c>
      <c r="W4360">
        <v>2104</v>
      </c>
      <c r="X4360">
        <v>958</v>
      </c>
      <c r="Y4360">
        <v>68</v>
      </c>
      <c r="Z4360">
        <v>417</v>
      </c>
      <c r="AA4360">
        <v>11</v>
      </c>
      <c r="AB4360">
        <v>1709</v>
      </c>
      <c r="AC4360">
        <v>862</v>
      </c>
      <c r="AD4360">
        <v>24</v>
      </c>
      <c r="AE4360">
        <v>436</v>
      </c>
      <c r="AF4360">
        <v>21</v>
      </c>
      <c r="AG4360">
        <v>370</v>
      </c>
      <c r="AH4360">
        <v>176</v>
      </c>
      <c r="AI4360">
        <v>4</v>
      </c>
      <c r="AJ4360">
        <v>72</v>
      </c>
      <c r="AK4360">
        <v>1</v>
      </c>
      <c r="AL4360">
        <v>75</v>
      </c>
      <c r="AM4360">
        <v>40</v>
      </c>
      <c r="AN4360">
        <v>3</v>
      </c>
      <c r="AO4360">
        <v>11</v>
      </c>
      <c r="AP4360">
        <v>2</v>
      </c>
      <c r="AQ4360">
        <v>0</v>
      </c>
      <c r="AR4360">
        <v>1</v>
      </c>
      <c r="AS4360">
        <v>0</v>
      </c>
      <c r="AT4360">
        <v>0</v>
      </c>
      <c r="AU4360">
        <v>0</v>
      </c>
      <c r="AV4360">
        <v>0</v>
      </c>
      <c r="AW4360">
        <v>0</v>
      </c>
      <c r="AX4360">
        <v>0</v>
      </c>
      <c r="AY4360">
        <v>0</v>
      </c>
      <c r="AZ4360">
        <v>0</v>
      </c>
      <c r="BA4360">
        <v>0</v>
      </c>
      <c r="BB4360">
        <v>0</v>
      </c>
      <c r="BC4360">
        <v>0</v>
      </c>
      <c r="BD4360">
        <v>0</v>
      </c>
      <c r="BE4360">
        <v>0</v>
      </c>
      <c r="BF4360">
        <v>0</v>
      </c>
      <c r="BG4360" s="20">
        <v>5</v>
      </c>
      <c r="BH4360" s="20">
        <v>0</v>
      </c>
      <c r="BI4360" s="20">
        <v>139</v>
      </c>
      <c r="BJ4360" s="20">
        <v>2</v>
      </c>
      <c r="BK4360" s="20">
        <v>417</v>
      </c>
      <c r="BL4360" s="20">
        <v>1528</v>
      </c>
      <c r="BM4360" s="20">
        <v>1196</v>
      </c>
      <c r="BN4360" s="20">
        <v>272</v>
      </c>
      <c r="BO4360" s="20">
        <v>56</v>
      </c>
      <c r="BP4360" s="20">
        <v>10268</v>
      </c>
      <c r="BQ4360" s="20">
        <v>3471</v>
      </c>
      <c r="BR4360" s="20">
        <v>0</v>
      </c>
      <c r="BS4360" s="20">
        <v>59</v>
      </c>
      <c r="BT4360" s="20">
        <v>3197</v>
      </c>
      <c r="BU4360" s="20">
        <v>290</v>
      </c>
      <c r="BV4360" s="20">
        <v>6289</v>
      </c>
    </row>
    <row r="4361" spans="1:74" x14ac:dyDescent="0.25">
      <c r="A4361" s="20" t="s">
        <v>501</v>
      </c>
      <c r="B4361" s="20" t="s">
        <v>728</v>
      </c>
      <c r="C4361" s="20" t="s">
        <v>742</v>
      </c>
      <c r="D4361" s="1">
        <v>44570</v>
      </c>
      <c r="E4361">
        <v>166</v>
      </c>
      <c r="F4361">
        <v>7</v>
      </c>
      <c r="G4361">
        <v>5</v>
      </c>
      <c r="H4361">
        <v>0</v>
      </c>
      <c r="I4361">
        <v>0</v>
      </c>
      <c r="J4361">
        <v>111</v>
      </c>
      <c r="K4361">
        <v>4</v>
      </c>
      <c r="L4361">
        <v>18</v>
      </c>
      <c r="M4361">
        <v>1</v>
      </c>
      <c r="N4361">
        <v>2</v>
      </c>
      <c r="O4361">
        <v>2</v>
      </c>
      <c r="P4361">
        <v>0</v>
      </c>
      <c r="Q4361">
        <v>0</v>
      </c>
      <c r="R4361">
        <v>482</v>
      </c>
      <c r="S4361">
        <v>367</v>
      </c>
      <c r="T4361">
        <v>8</v>
      </c>
      <c r="U4361">
        <v>44</v>
      </c>
      <c r="V4361">
        <v>2</v>
      </c>
      <c r="W4361">
        <v>2119</v>
      </c>
      <c r="X4361">
        <v>1010</v>
      </c>
      <c r="Y4361">
        <v>68</v>
      </c>
      <c r="Z4361">
        <v>413</v>
      </c>
      <c r="AA4361">
        <v>11</v>
      </c>
      <c r="AB4361">
        <v>1715</v>
      </c>
      <c r="AC4361">
        <v>881</v>
      </c>
      <c r="AD4361">
        <v>24</v>
      </c>
      <c r="AE4361">
        <v>437</v>
      </c>
      <c r="AF4361">
        <v>22</v>
      </c>
      <c r="AG4361">
        <v>373</v>
      </c>
      <c r="AH4361">
        <v>185</v>
      </c>
      <c r="AI4361">
        <v>4</v>
      </c>
      <c r="AJ4361">
        <v>71</v>
      </c>
      <c r="AK4361">
        <v>1</v>
      </c>
      <c r="AL4361">
        <v>76</v>
      </c>
      <c r="AM4361">
        <v>40</v>
      </c>
      <c r="AN4361">
        <v>3</v>
      </c>
      <c r="AO4361">
        <v>11</v>
      </c>
      <c r="AP4361">
        <v>2</v>
      </c>
      <c r="AQ4361">
        <v>0</v>
      </c>
      <c r="AR4361">
        <v>1</v>
      </c>
      <c r="AS4361">
        <v>0</v>
      </c>
      <c r="AT4361">
        <v>0</v>
      </c>
      <c r="AU4361">
        <v>0</v>
      </c>
      <c r="AV4361">
        <v>0</v>
      </c>
      <c r="AW4361">
        <v>0</v>
      </c>
      <c r="AX4361">
        <v>0</v>
      </c>
      <c r="AY4361">
        <v>0</v>
      </c>
      <c r="AZ4361">
        <v>0</v>
      </c>
      <c r="BA4361">
        <v>0</v>
      </c>
      <c r="BB4361">
        <v>0</v>
      </c>
      <c r="BC4361">
        <v>0</v>
      </c>
      <c r="BD4361">
        <v>0</v>
      </c>
      <c r="BE4361">
        <v>0</v>
      </c>
      <c r="BF4361">
        <v>0</v>
      </c>
      <c r="BG4361" s="20">
        <v>5</v>
      </c>
      <c r="BH4361" s="20">
        <v>0</v>
      </c>
      <c r="BI4361" s="20">
        <v>139</v>
      </c>
      <c r="BJ4361" s="20">
        <v>2</v>
      </c>
      <c r="BK4361" s="20">
        <v>418</v>
      </c>
      <c r="BL4361" s="20">
        <v>1545</v>
      </c>
      <c r="BM4361" s="20">
        <v>1202</v>
      </c>
      <c r="BN4361" s="20">
        <v>275</v>
      </c>
      <c r="BO4361" s="20">
        <v>57</v>
      </c>
      <c r="BP4361" s="20">
        <v>10287</v>
      </c>
      <c r="BQ4361" s="20">
        <v>3703</v>
      </c>
      <c r="BR4361" s="20">
        <v>0</v>
      </c>
      <c r="BS4361" s="20">
        <v>59</v>
      </c>
      <c r="BT4361" s="20">
        <v>3181</v>
      </c>
      <c r="BU4361" s="20">
        <v>297</v>
      </c>
      <c r="BV4361" s="20">
        <v>6315</v>
      </c>
    </row>
    <row r="4362" spans="1:74" x14ac:dyDescent="0.25">
      <c r="A4362" s="20" t="s">
        <v>501</v>
      </c>
      <c r="B4362" s="20" t="s">
        <v>728</v>
      </c>
      <c r="C4362" s="20" t="s">
        <v>742</v>
      </c>
      <c r="D4362" s="1">
        <v>44578</v>
      </c>
      <c r="E4362">
        <v>167</v>
      </c>
      <c r="F4362">
        <v>7</v>
      </c>
      <c r="G4362">
        <v>5</v>
      </c>
      <c r="H4362">
        <v>0</v>
      </c>
      <c r="I4362">
        <v>0</v>
      </c>
      <c r="J4362">
        <v>111</v>
      </c>
      <c r="K4362">
        <v>4</v>
      </c>
      <c r="L4362">
        <v>19</v>
      </c>
      <c r="M4362">
        <v>1</v>
      </c>
      <c r="N4362">
        <v>2</v>
      </c>
      <c r="O4362">
        <v>2</v>
      </c>
      <c r="P4362">
        <v>0</v>
      </c>
      <c r="Q4362">
        <v>0</v>
      </c>
      <c r="R4362">
        <v>482</v>
      </c>
      <c r="S4362">
        <v>368</v>
      </c>
      <c r="T4362">
        <v>8</v>
      </c>
      <c r="U4362">
        <v>44</v>
      </c>
      <c r="V4362">
        <v>2</v>
      </c>
      <c r="W4362">
        <v>2125</v>
      </c>
      <c r="X4362">
        <v>1027</v>
      </c>
      <c r="Y4362">
        <v>69</v>
      </c>
      <c r="Z4362">
        <v>411</v>
      </c>
      <c r="AA4362">
        <v>12</v>
      </c>
      <c r="AB4362">
        <v>1717</v>
      </c>
      <c r="AC4362">
        <v>893</v>
      </c>
      <c r="AD4362">
        <v>24</v>
      </c>
      <c r="AE4362">
        <v>435</v>
      </c>
      <c r="AF4362">
        <v>22</v>
      </c>
      <c r="AG4362">
        <v>372</v>
      </c>
      <c r="AH4362">
        <v>185</v>
      </c>
      <c r="AI4362">
        <v>5</v>
      </c>
      <c r="AJ4362">
        <v>70</v>
      </c>
      <c r="AK4362">
        <v>1</v>
      </c>
      <c r="AL4362">
        <v>76</v>
      </c>
      <c r="AM4362">
        <v>44</v>
      </c>
      <c r="AN4362">
        <v>3</v>
      </c>
      <c r="AO4362">
        <v>9</v>
      </c>
      <c r="AP4362">
        <v>2</v>
      </c>
      <c r="AQ4362">
        <v>0</v>
      </c>
      <c r="AR4362">
        <v>1</v>
      </c>
      <c r="AS4362">
        <v>0</v>
      </c>
      <c r="AT4362">
        <v>0</v>
      </c>
      <c r="AU4362">
        <v>0</v>
      </c>
      <c r="AV4362">
        <v>0</v>
      </c>
      <c r="AW4362">
        <v>0</v>
      </c>
      <c r="AX4362">
        <v>0</v>
      </c>
      <c r="AY4362">
        <v>0</v>
      </c>
      <c r="AZ4362">
        <v>0</v>
      </c>
      <c r="BA4362">
        <v>0</v>
      </c>
      <c r="BB4362">
        <v>0</v>
      </c>
      <c r="BC4362">
        <v>0</v>
      </c>
      <c r="BD4362">
        <v>0</v>
      </c>
      <c r="BE4362">
        <v>0</v>
      </c>
      <c r="BF4362">
        <v>0</v>
      </c>
      <c r="BG4362" s="20">
        <v>6</v>
      </c>
      <c r="BH4362" s="20">
        <v>0</v>
      </c>
      <c r="BI4362" s="20">
        <v>140</v>
      </c>
      <c r="BJ4362" s="20">
        <v>2</v>
      </c>
      <c r="BK4362" s="20">
        <v>420</v>
      </c>
      <c r="BL4362" s="20">
        <v>1553</v>
      </c>
      <c r="BM4362" s="20">
        <v>1206</v>
      </c>
      <c r="BN4362" s="20">
        <v>274</v>
      </c>
      <c r="BO4362" s="20">
        <v>59</v>
      </c>
      <c r="BP4362" s="20">
        <v>10320</v>
      </c>
      <c r="BQ4362" s="20">
        <v>3864</v>
      </c>
      <c r="BR4362" s="20">
        <v>0</v>
      </c>
      <c r="BS4362" s="20">
        <v>61</v>
      </c>
      <c r="BT4362" s="20">
        <v>3154</v>
      </c>
      <c r="BU4362" s="20">
        <v>321</v>
      </c>
      <c r="BV4362" s="20">
        <v>6343</v>
      </c>
    </row>
    <row r="4363" spans="1:74" x14ac:dyDescent="0.25">
      <c r="A4363" s="20" t="s">
        <v>501</v>
      </c>
      <c r="B4363" s="20" t="s">
        <v>728</v>
      </c>
      <c r="C4363" s="20" t="s">
        <v>742</v>
      </c>
      <c r="D4363" s="1">
        <v>44585</v>
      </c>
      <c r="E4363">
        <v>168</v>
      </c>
      <c r="F4363">
        <v>7</v>
      </c>
      <c r="G4363">
        <v>5</v>
      </c>
      <c r="H4363">
        <v>0</v>
      </c>
      <c r="I4363">
        <v>0</v>
      </c>
      <c r="J4363">
        <v>111</v>
      </c>
      <c r="K4363">
        <v>4</v>
      </c>
      <c r="L4363">
        <v>19</v>
      </c>
      <c r="M4363">
        <v>1</v>
      </c>
      <c r="N4363">
        <v>2</v>
      </c>
      <c r="O4363">
        <v>2</v>
      </c>
      <c r="P4363">
        <v>0</v>
      </c>
      <c r="Q4363">
        <v>0</v>
      </c>
      <c r="R4363">
        <v>482</v>
      </c>
      <c r="S4363">
        <v>370</v>
      </c>
      <c r="T4363">
        <v>8</v>
      </c>
      <c r="U4363">
        <v>44</v>
      </c>
      <c r="V4363">
        <v>2</v>
      </c>
      <c r="W4363">
        <v>2131</v>
      </c>
      <c r="X4363">
        <v>1035</v>
      </c>
      <c r="Y4363">
        <v>69</v>
      </c>
      <c r="Z4363">
        <v>413</v>
      </c>
      <c r="AA4363">
        <v>11</v>
      </c>
      <c r="AB4363">
        <v>1723</v>
      </c>
      <c r="AC4363">
        <v>899</v>
      </c>
      <c r="AD4363">
        <v>24</v>
      </c>
      <c r="AE4363">
        <v>435</v>
      </c>
      <c r="AF4363">
        <v>27</v>
      </c>
      <c r="AG4363">
        <v>373</v>
      </c>
      <c r="AH4363">
        <v>190</v>
      </c>
      <c r="AI4363">
        <v>5</v>
      </c>
      <c r="AJ4363">
        <v>70</v>
      </c>
      <c r="AK4363">
        <v>1</v>
      </c>
      <c r="AL4363">
        <v>76</v>
      </c>
      <c r="AM4363">
        <v>44</v>
      </c>
      <c r="AN4363">
        <v>3</v>
      </c>
      <c r="AO4363">
        <v>9</v>
      </c>
      <c r="AP4363">
        <v>2</v>
      </c>
      <c r="AQ4363">
        <v>0</v>
      </c>
      <c r="AR4363">
        <v>1</v>
      </c>
      <c r="AS4363">
        <v>0</v>
      </c>
      <c r="AT4363">
        <v>0</v>
      </c>
      <c r="AU4363">
        <v>0</v>
      </c>
      <c r="AV4363">
        <v>0</v>
      </c>
      <c r="AW4363">
        <v>0</v>
      </c>
      <c r="AX4363">
        <v>0</v>
      </c>
      <c r="AY4363">
        <v>0</v>
      </c>
      <c r="AZ4363">
        <v>0</v>
      </c>
      <c r="BA4363">
        <v>0</v>
      </c>
      <c r="BB4363">
        <v>0</v>
      </c>
      <c r="BC4363">
        <v>0</v>
      </c>
      <c r="BD4363">
        <v>0</v>
      </c>
      <c r="BE4363">
        <v>0</v>
      </c>
      <c r="BF4363">
        <v>0</v>
      </c>
      <c r="BG4363" s="20">
        <v>6</v>
      </c>
      <c r="BH4363" s="20">
        <v>0</v>
      </c>
      <c r="BI4363" s="20">
        <v>141</v>
      </c>
      <c r="BJ4363" s="20">
        <v>2</v>
      </c>
      <c r="BK4363" s="20">
        <v>419</v>
      </c>
      <c r="BL4363" s="20">
        <v>1560</v>
      </c>
      <c r="BM4363" s="20">
        <v>1209</v>
      </c>
      <c r="BN4363" s="20">
        <v>274</v>
      </c>
      <c r="BO4363" s="20">
        <v>59</v>
      </c>
      <c r="BP4363" s="20">
        <v>10348</v>
      </c>
      <c r="BQ4363" s="20">
        <v>3929</v>
      </c>
      <c r="BR4363" s="20">
        <v>0</v>
      </c>
      <c r="BS4363" s="20">
        <v>61</v>
      </c>
      <c r="BT4363" s="20">
        <v>3159</v>
      </c>
      <c r="BU4363" s="20">
        <v>334</v>
      </c>
      <c r="BV4363" s="20">
        <v>6358</v>
      </c>
    </row>
    <row r="4364" spans="1:74" x14ac:dyDescent="0.25">
      <c r="A4364" s="20" t="s">
        <v>501</v>
      </c>
      <c r="B4364" s="20" t="s">
        <v>728</v>
      </c>
      <c r="C4364" s="20" t="s">
        <v>742</v>
      </c>
      <c r="D4364" s="1">
        <v>44593</v>
      </c>
      <c r="E4364">
        <v>170</v>
      </c>
      <c r="F4364">
        <v>7</v>
      </c>
      <c r="G4364">
        <v>5</v>
      </c>
      <c r="H4364">
        <v>0</v>
      </c>
      <c r="I4364">
        <v>0</v>
      </c>
      <c r="J4364">
        <v>113</v>
      </c>
      <c r="K4364">
        <v>4</v>
      </c>
      <c r="L4364">
        <v>19</v>
      </c>
      <c r="M4364">
        <v>1</v>
      </c>
      <c r="N4364">
        <v>2</v>
      </c>
      <c r="O4364">
        <v>2</v>
      </c>
      <c r="P4364">
        <v>0</v>
      </c>
      <c r="Q4364">
        <v>0</v>
      </c>
      <c r="R4364">
        <v>479</v>
      </c>
      <c r="S4364">
        <v>371</v>
      </c>
      <c r="T4364">
        <v>7</v>
      </c>
      <c r="U4364">
        <v>43</v>
      </c>
      <c r="V4364">
        <v>3</v>
      </c>
      <c r="W4364">
        <v>2138</v>
      </c>
      <c r="X4364">
        <v>1059</v>
      </c>
      <c r="Y4364">
        <v>67</v>
      </c>
      <c r="Z4364">
        <v>411</v>
      </c>
      <c r="AA4364">
        <v>12</v>
      </c>
      <c r="AB4364">
        <v>1726</v>
      </c>
      <c r="AC4364">
        <v>908</v>
      </c>
      <c r="AD4364">
        <v>23</v>
      </c>
      <c r="AE4364">
        <v>436</v>
      </c>
      <c r="AF4364">
        <v>27</v>
      </c>
      <c r="AG4364">
        <v>377</v>
      </c>
      <c r="AH4364">
        <v>193</v>
      </c>
      <c r="AI4364">
        <v>5</v>
      </c>
      <c r="AJ4364">
        <v>68</v>
      </c>
      <c r="AK4364">
        <v>1</v>
      </c>
      <c r="AL4364">
        <v>75</v>
      </c>
      <c r="AM4364">
        <v>45</v>
      </c>
      <c r="AN4364">
        <v>4</v>
      </c>
      <c r="AO4364">
        <v>8</v>
      </c>
      <c r="AP4364">
        <v>2</v>
      </c>
      <c r="AQ4364">
        <v>0</v>
      </c>
      <c r="AR4364">
        <v>1</v>
      </c>
      <c r="AS4364">
        <v>0</v>
      </c>
      <c r="AT4364">
        <v>0</v>
      </c>
      <c r="AU4364">
        <v>0</v>
      </c>
      <c r="AV4364">
        <v>0</v>
      </c>
      <c r="AW4364">
        <v>0</v>
      </c>
      <c r="AX4364">
        <v>0</v>
      </c>
      <c r="AY4364">
        <v>0</v>
      </c>
      <c r="AZ4364">
        <v>0</v>
      </c>
      <c r="BA4364">
        <v>0</v>
      </c>
      <c r="BB4364">
        <v>0</v>
      </c>
      <c r="BC4364">
        <v>0</v>
      </c>
      <c r="BD4364">
        <v>0</v>
      </c>
      <c r="BE4364">
        <v>0</v>
      </c>
      <c r="BF4364">
        <v>0</v>
      </c>
      <c r="BG4364" s="20">
        <v>6</v>
      </c>
      <c r="BH4364" s="20">
        <v>0</v>
      </c>
      <c r="BI4364" s="20">
        <v>143</v>
      </c>
      <c r="BJ4364" s="20">
        <v>2</v>
      </c>
      <c r="BK4364" s="20">
        <v>418</v>
      </c>
      <c r="BL4364" s="20">
        <v>1571</v>
      </c>
      <c r="BM4364" s="20">
        <v>1211</v>
      </c>
      <c r="BN4364" s="20">
        <v>277</v>
      </c>
      <c r="BO4364" s="20">
        <v>58</v>
      </c>
      <c r="BP4364" s="20">
        <v>10324</v>
      </c>
      <c r="BQ4364" s="20">
        <v>4033</v>
      </c>
      <c r="BR4364" s="20">
        <v>0</v>
      </c>
      <c r="BS4364" s="20">
        <v>59</v>
      </c>
      <c r="BT4364" s="20">
        <v>3115</v>
      </c>
      <c r="BU4364" s="20">
        <v>348</v>
      </c>
      <c r="BV4364" s="20">
        <v>6370</v>
      </c>
    </row>
    <row r="4365" spans="1:74" x14ac:dyDescent="0.25">
      <c r="A4365" s="20" t="s">
        <v>501</v>
      </c>
      <c r="B4365" s="20" t="s">
        <v>728</v>
      </c>
      <c r="C4365" s="20" t="s">
        <v>742</v>
      </c>
      <c r="D4365" s="1">
        <v>44599</v>
      </c>
      <c r="E4365">
        <v>169</v>
      </c>
      <c r="F4365">
        <v>7</v>
      </c>
      <c r="G4365">
        <v>5</v>
      </c>
      <c r="H4365">
        <v>0</v>
      </c>
      <c r="I4365">
        <v>0</v>
      </c>
      <c r="J4365">
        <v>112</v>
      </c>
      <c r="K4365">
        <v>4</v>
      </c>
      <c r="L4365">
        <v>19</v>
      </c>
      <c r="M4365">
        <v>1</v>
      </c>
      <c r="N4365">
        <v>2</v>
      </c>
      <c r="O4365">
        <v>2</v>
      </c>
      <c r="P4365">
        <v>0</v>
      </c>
      <c r="Q4365">
        <v>0</v>
      </c>
      <c r="R4365">
        <v>478</v>
      </c>
      <c r="S4365">
        <v>371</v>
      </c>
      <c r="T4365">
        <v>7</v>
      </c>
      <c r="U4365">
        <v>43</v>
      </c>
      <c r="V4365">
        <v>3</v>
      </c>
      <c r="W4365">
        <v>2135</v>
      </c>
      <c r="X4365">
        <v>1069</v>
      </c>
      <c r="Y4365">
        <v>67</v>
      </c>
      <c r="Z4365">
        <v>406</v>
      </c>
      <c r="AA4365">
        <v>12</v>
      </c>
      <c r="AB4365">
        <v>1722</v>
      </c>
      <c r="AC4365">
        <v>910</v>
      </c>
      <c r="AD4365">
        <v>23</v>
      </c>
      <c r="AE4365">
        <v>433</v>
      </c>
      <c r="AF4365">
        <v>25</v>
      </c>
      <c r="AG4365">
        <v>377</v>
      </c>
      <c r="AH4365">
        <v>193</v>
      </c>
      <c r="AI4365">
        <v>5</v>
      </c>
      <c r="AJ4365">
        <v>68</v>
      </c>
      <c r="AK4365">
        <v>1</v>
      </c>
      <c r="AL4365">
        <v>76</v>
      </c>
      <c r="AM4365">
        <v>47</v>
      </c>
      <c r="AN4365">
        <v>4</v>
      </c>
      <c r="AO4365">
        <v>8</v>
      </c>
      <c r="AP4365">
        <v>2</v>
      </c>
      <c r="AQ4365">
        <v>0</v>
      </c>
      <c r="AR4365">
        <v>1</v>
      </c>
      <c r="AS4365">
        <v>0</v>
      </c>
      <c r="AT4365">
        <v>0</v>
      </c>
      <c r="AU4365">
        <v>0</v>
      </c>
      <c r="AV4365">
        <v>0</v>
      </c>
      <c r="AW4365">
        <v>0</v>
      </c>
      <c r="AX4365">
        <v>0</v>
      </c>
      <c r="AY4365">
        <v>0</v>
      </c>
      <c r="AZ4365">
        <v>0</v>
      </c>
      <c r="BA4365">
        <v>0</v>
      </c>
      <c r="BB4365">
        <v>0</v>
      </c>
      <c r="BC4365">
        <v>0</v>
      </c>
      <c r="BD4365">
        <v>0</v>
      </c>
      <c r="BE4365">
        <v>0</v>
      </c>
      <c r="BF4365">
        <v>0</v>
      </c>
      <c r="BG4365" s="20">
        <v>6</v>
      </c>
      <c r="BH4365" s="20">
        <v>0</v>
      </c>
      <c r="BI4365" s="20">
        <v>142</v>
      </c>
      <c r="BJ4365" s="20">
        <v>2</v>
      </c>
      <c r="BK4365" s="20">
        <v>417</v>
      </c>
      <c r="BL4365" s="20">
        <v>1576</v>
      </c>
      <c r="BM4365" s="20">
        <v>1210</v>
      </c>
      <c r="BN4365" s="20">
        <v>277</v>
      </c>
      <c r="BO4365" s="20">
        <v>59</v>
      </c>
      <c r="BP4365" s="20">
        <v>10308</v>
      </c>
      <c r="BQ4365" s="20">
        <v>4071</v>
      </c>
      <c r="BR4365" s="20">
        <v>0</v>
      </c>
      <c r="BS4365" s="20">
        <v>59</v>
      </c>
      <c r="BT4365" s="20">
        <v>3101</v>
      </c>
      <c r="BU4365" s="20">
        <v>338</v>
      </c>
      <c r="BV4365" s="20">
        <v>6381</v>
      </c>
    </row>
    <row r="4366" spans="1:74" x14ac:dyDescent="0.25">
      <c r="A4366" s="20" t="s">
        <v>501</v>
      </c>
      <c r="B4366" s="20" t="s">
        <v>728</v>
      </c>
      <c r="C4366" s="20" t="s">
        <v>742</v>
      </c>
      <c r="D4366" s="1">
        <v>44606</v>
      </c>
      <c r="E4366">
        <v>169</v>
      </c>
      <c r="F4366">
        <v>7</v>
      </c>
      <c r="G4366">
        <v>5</v>
      </c>
      <c r="H4366">
        <v>0</v>
      </c>
      <c r="I4366">
        <v>0</v>
      </c>
      <c r="J4366">
        <v>113</v>
      </c>
      <c r="K4366">
        <v>4</v>
      </c>
      <c r="L4366">
        <v>19</v>
      </c>
      <c r="M4366">
        <v>1</v>
      </c>
      <c r="N4366">
        <v>2</v>
      </c>
      <c r="O4366">
        <v>2</v>
      </c>
      <c r="P4366">
        <v>0</v>
      </c>
      <c r="Q4366">
        <v>0</v>
      </c>
      <c r="R4366">
        <v>480</v>
      </c>
      <c r="S4366">
        <v>371</v>
      </c>
      <c r="T4366">
        <v>7</v>
      </c>
      <c r="U4366">
        <v>44</v>
      </c>
      <c r="V4366">
        <v>4</v>
      </c>
      <c r="W4366">
        <v>2141</v>
      </c>
      <c r="X4366">
        <v>1074</v>
      </c>
      <c r="Y4366">
        <v>67</v>
      </c>
      <c r="Z4366">
        <v>407</v>
      </c>
      <c r="AA4366">
        <v>12</v>
      </c>
      <c r="AB4366">
        <v>1728</v>
      </c>
      <c r="AC4366">
        <v>917</v>
      </c>
      <c r="AD4366">
        <v>23</v>
      </c>
      <c r="AE4366">
        <v>432</v>
      </c>
      <c r="AF4366">
        <v>27</v>
      </c>
      <c r="AG4366">
        <v>380</v>
      </c>
      <c r="AH4366">
        <v>195</v>
      </c>
      <c r="AI4366">
        <v>5</v>
      </c>
      <c r="AJ4366">
        <v>69</v>
      </c>
      <c r="AK4366">
        <v>2</v>
      </c>
      <c r="AL4366">
        <v>76</v>
      </c>
      <c r="AM4366">
        <v>47</v>
      </c>
      <c r="AN4366">
        <v>4</v>
      </c>
      <c r="AO4366">
        <v>8</v>
      </c>
      <c r="AP4366">
        <v>2</v>
      </c>
      <c r="AQ4366">
        <v>0</v>
      </c>
      <c r="AR4366">
        <v>1</v>
      </c>
      <c r="AS4366">
        <v>0</v>
      </c>
      <c r="AT4366">
        <v>0</v>
      </c>
      <c r="AU4366">
        <v>0</v>
      </c>
      <c r="AV4366">
        <v>0</v>
      </c>
      <c r="AW4366">
        <v>0</v>
      </c>
      <c r="AX4366">
        <v>0</v>
      </c>
      <c r="AY4366">
        <v>0</v>
      </c>
      <c r="AZ4366">
        <v>0</v>
      </c>
      <c r="BA4366">
        <v>0</v>
      </c>
      <c r="BB4366">
        <v>0</v>
      </c>
      <c r="BC4366">
        <v>0</v>
      </c>
      <c r="BD4366">
        <v>0</v>
      </c>
      <c r="BE4366">
        <v>0</v>
      </c>
      <c r="BF4366">
        <v>0</v>
      </c>
      <c r="BG4366" s="20">
        <v>6</v>
      </c>
      <c r="BH4366" s="20">
        <v>0</v>
      </c>
      <c r="BI4366" s="20">
        <v>142</v>
      </c>
      <c r="BJ4366" s="20">
        <v>2</v>
      </c>
      <c r="BK4366" s="20">
        <v>417</v>
      </c>
      <c r="BL4366" s="20">
        <v>1577</v>
      </c>
      <c r="BM4366" s="20">
        <v>1215</v>
      </c>
      <c r="BN4366" s="20">
        <v>279</v>
      </c>
      <c r="BO4366" s="20">
        <v>59</v>
      </c>
      <c r="BP4366" s="20">
        <v>10333</v>
      </c>
      <c r="BQ4366" s="20">
        <v>4107</v>
      </c>
      <c r="BR4366" s="20">
        <v>0</v>
      </c>
      <c r="BS4366" s="20">
        <v>59</v>
      </c>
      <c r="BT4366" s="20">
        <v>3102</v>
      </c>
      <c r="BU4366" s="20">
        <v>350</v>
      </c>
      <c r="BV4366" s="20">
        <v>6402</v>
      </c>
    </row>
    <row r="4367" spans="1:74" x14ac:dyDescent="0.25">
      <c r="A4367" s="20" t="s">
        <v>501</v>
      </c>
      <c r="B4367" s="20" t="s">
        <v>509</v>
      </c>
      <c r="C4367" s="20" t="s">
        <v>743</v>
      </c>
      <c r="D4367" s="1">
        <v>44493</v>
      </c>
      <c r="E4367">
        <v>190</v>
      </c>
      <c r="F4367">
        <v>5</v>
      </c>
      <c r="G4367">
        <v>0</v>
      </c>
      <c r="H4367">
        <v>3</v>
      </c>
      <c r="I4367">
        <v>0</v>
      </c>
      <c r="J4367">
        <v>40</v>
      </c>
      <c r="K4367">
        <v>10</v>
      </c>
      <c r="L4367">
        <v>14</v>
      </c>
      <c r="M4367">
        <v>0</v>
      </c>
      <c r="N4367">
        <v>41</v>
      </c>
      <c r="O4367">
        <v>0</v>
      </c>
      <c r="P4367">
        <v>1</v>
      </c>
      <c r="Q4367">
        <v>2</v>
      </c>
      <c r="R4367">
        <v>805</v>
      </c>
      <c r="S4367">
        <v>0</v>
      </c>
      <c r="T4367">
        <v>343</v>
      </c>
      <c r="U4367">
        <v>36</v>
      </c>
      <c r="V4367">
        <v>1</v>
      </c>
      <c r="W4367">
        <v>1917</v>
      </c>
      <c r="X4367">
        <v>0</v>
      </c>
      <c r="Y4367">
        <v>154</v>
      </c>
      <c r="Z4367">
        <v>287</v>
      </c>
      <c r="AA4367">
        <v>3</v>
      </c>
      <c r="AB4367">
        <v>2012</v>
      </c>
      <c r="AC4367">
        <v>155</v>
      </c>
      <c r="AD4367">
        <v>65</v>
      </c>
      <c r="AE4367">
        <v>372</v>
      </c>
      <c r="AF4367">
        <v>6</v>
      </c>
      <c r="AG4367">
        <v>280</v>
      </c>
      <c r="AH4367">
        <v>0</v>
      </c>
      <c r="AI4367">
        <v>2</v>
      </c>
      <c r="AJ4367">
        <v>55</v>
      </c>
      <c r="AK4367">
        <v>0</v>
      </c>
      <c r="AL4367">
        <v>94</v>
      </c>
      <c r="AM4367">
        <v>0</v>
      </c>
      <c r="AN4367">
        <v>9</v>
      </c>
      <c r="AO4367">
        <v>2</v>
      </c>
      <c r="AP4367">
        <v>1</v>
      </c>
      <c r="AQ4367">
        <v>0</v>
      </c>
      <c r="AR4367">
        <v>0</v>
      </c>
      <c r="AS4367">
        <v>0</v>
      </c>
      <c r="AT4367">
        <v>0</v>
      </c>
      <c r="AU4367">
        <v>0</v>
      </c>
      <c r="AV4367">
        <v>0</v>
      </c>
      <c r="AW4367">
        <v>0</v>
      </c>
      <c r="AX4367">
        <v>0</v>
      </c>
      <c r="AY4367">
        <v>0</v>
      </c>
      <c r="AZ4367">
        <v>1</v>
      </c>
      <c r="BA4367">
        <v>0</v>
      </c>
      <c r="BB4367">
        <v>65</v>
      </c>
      <c r="BC4367">
        <v>108</v>
      </c>
      <c r="BD4367">
        <v>0</v>
      </c>
      <c r="BE4367">
        <v>6</v>
      </c>
      <c r="BF4367">
        <v>5</v>
      </c>
      <c r="BG4367" s="20"/>
      <c r="BH4367" s="20"/>
      <c r="BI4367" s="20"/>
      <c r="BJ4367" s="20"/>
      <c r="BK4367" s="20"/>
      <c r="BL4367" s="20"/>
      <c r="BM4367" s="20"/>
      <c r="BN4367" s="20"/>
      <c r="BO4367" s="20"/>
      <c r="BP4367" s="20"/>
      <c r="BQ4367" s="20"/>
      <c r="BR4367" s="20"/>
      <c r="BS4367" s="20"/>
      <c r="BT4367" s="20"/>
      <c r="BU4367" s="20"/>
      <c r="BV4367" s="20"/>
    </row>
    <row r="4368" spans="1:74" x14ac:dyDescent="0.25">
      <c r="A4368" s="20" t="s">
        <v>501</v>
      </c>
      <c r="B4368" s="20" t="s">
        <v>509</v>
      </c>
      <c r="C4368" s="20" t="s">
        <v>743</v>
      </c>
      <c r="D4368" s="1">
        <v>44500</v>
      </c>
      <c r="E4368">
        <v>193</v>
      </c>
      <c r="F4368">
        <v>5</v>
      </c>
      <c r="G4368">
        <v>0</v>
      </c>
      <c r="H4368">
        <v>3</v>
      </c>
      <c r="I4368">
        <v>1</v>
      </c>
      <c r="J4368">
        <v>60</v>
      </c>
      <c r="K4368">
        <v>10</v>
      </c>
      <c r="L4368">
        <v>14</v>
      </c>
      <c r="M4368">
        <v>0</v>
      </c>
      <c r="N4368">
        <v>43</v>
      </c>
      <c r="O4368">
        <v>0</v>
      </c>
      <c r="P4368">
        <v>14</v>
      </c>
      <c r="Q4368">
        <v>4</v>
      </c>
      <c r="R4368">
        <v>807</v>
      </c>
      <c r="S4368">
        <v>0</v>
      </c>
      <c r="T4368">
        <v>431</v>
      </c>
      <c r="U4368">
        <v>36</v>
      </c>
      <c r="V4368">
        <v>1</v>
      </c>
      <c r="W4368">
        <v>1908</v>
      </c>
      <c r="X4368">
        <v>0</v>
      </c>
      <c r="Y4368">
        <v>296</v>
      </c>
      <c r="Z4368">
        <v>282</v>
      </c>
      <c r="AA4368">
        <v>3</v>
      </c>
      <c r="AB4368">
        <v>2012</v>
      </c>
      <c r="AC4368">
        <v>289</v>
      </c>
      <c r="AD4368">
        <v>65</v>
      </c>
      <c r="AE4368">
        <v>367</v>
      </c>
      <c r="AF4368">
        <v>5</v>
      </c>
      <c r="AG4368">
        <v>281</v>
      </c>
      <c r="AH4368">
        <v>0</v>
      </c>
      <c r="AI4368">
        <v>8</v>
      </c>
      <c r="AJ4368">
        <v>53</v>
      </c>
      <c r="AK4368">
        <v>0</v>
      </c>
      <c r="AL4368">
        <v>94</v>
      </c>
      <c r="AM4368">
        <v>0</v>
      </c>
      <c r="AN4368">
        <v>17</v>
      </c>
      <c r="AO4368">
        <v>2</v>
      </c>
      <c r="AP4368">
        <v>1</v>
      </c>
      <c r="AQ4368">
        <v>0</v>
      </c>
      <c r="AR4368">
        <v>0</v>
      </c>
      <c r="AS4368">
        <v>0</v>
      </c>
      <c r="AT4368">
        <v>0</v>
      </c>
      <c r="AU4368">
        <v>0</v>
      </c>
      <c r="AV4368">
        <v>0</v>
      </c>
      <c r="AW4368">
        <v>0</v>
      </c>
      <c r="AX4368">
        <v>0</v>
      </c>
      <c r="AY4368">
        <v>0</v>
      </c>
      <c r="AZ4368">
        <v>1</v>
      </c>
      <c r="BA4368">
        <v>0</v>
      </c>
      <c r="BB4368">
        <v>65</v>
      </c>
      <c r="BC4368">
        <v>106</v>
      </c>
      <c r="BD4368">
        <v>0</v>
      </c>
      <c r="BE4368">
        <v>6</v>
      </c>
      <c r="BF4368">
        <v>5</v>
      </c>
      <c r="BG4368" s="20"/>
      <c r="BH4368" s="20"/>
      <c r="BI4368" s="20"/>
      <c r="BJ4368" s="20"/>
      <c r="BK4368" s="20"/>
      <c r="BL4368" s="20"/>
      <c r="BM4368" s="20"/>
      <c r="BN4368" s="20"/>
      <c r="BO4368" s="20"/>
      <c r="BP4368" s="20"/>
      <c r="BQ4368" s="20"/>
      <c r="BR4368" s="20"/>
      <c r="BS4368" s="20"/>
      <c r="BT4368" s="20"/>
      <c r="BU4368" s="20"/>
      <c r="BV4368" s="20"/>
    </row>
    <row r="4369" spans="1:74" x14ac:dyDescent="0.25">
      <c r="A4369" s="20" t="s">
        <v>501</v>
      </c>
      <c r="B4369" s="20" t="s">
        <v>509</v>
      </c>
      <c r="C4369" s="20" t="s">
        <v>743</v>
      </c>
      <c r="D4369" s="1">
        <v>44507</v>
      </c>
      <c r="E4369">
        <v>195</v>
      </c>
      <c r="F4369">
        <v>5</v>
      </c>
      <c r="G4369">
        <v>2</v>
      </c>
      <c r="H4369">
        <v>3</v>
      </c>
      <c r="I4369">
        <v>3</v>
      </c>
      <c r="J4369">
        <v>78</v>
      </c>
      <c r="K4369">
        <v>10</v>
      </c>
      <c r="L4369">
        <v>14</v>
      </c>
      <c r="M4369">
        <v>1</v>
      </c>
      <c r="N4369">
        <v>43</v>
      </c>
      <c r="O4369">
        <v>17</v>
      </c>
      <c r="P4369">
        <v>1</v>
      </c>
      <c r="Q4369">
        <v>4</v>
      </c>
      <c r="R4369">
        <v>809</v>
      </c>
      <c r="S4369">
        <v>492</v>
      </c>
      <c r="T4369">
        <v>63</v>
      </c>
      <c r="U4369">
        <v>35</v>
      </c>
      <c r="V4369">
        <v>1</v>
      </c>
      <c r="W4369">
        <v>1906</v>
      </c>
      <c r="X4369">
        <v>447</v>
      </c>
      <c r="Y4369">
        <v>107</v>
      </c>
      <c r="Z4369">
        <v>276</v>
      </c>
      <c r="AA4369">
        <v>3</v>
      </c>
      <c r="AB4369">
        <v>2012</v>
      </c>
      <c r="AC4369">
        <v>377</v>
      </c>
      <c r="AD4369">
        <v>66</v>
      </c>
      <c r="AE4369">
        <v>365</v>
      </c>
      <c r="AF4369">
        <v>6</v>
      </c>
      <c r="AG4369">
        <v>284</v>
      </c>
      <c r="AH4369">
        <v>15</v>
      </c>
      <c r="AI4369">
        <v>6</v>
      </c>
      <c r="AJ4369">
        <v>53</v>
      </c>
      <c r="AK4369">
        <v>0</v>
      </c>
      <c r="AL4369">
        <v>94</v>
      </c>
      <c r="AM4369">
        <v>21</v>
      </c>
      <c r="AN4369">
        <v>5</v>
      </c>
      <c r="AO4369">
        <v>2</v>
      </c>
      <c r="AP4369">
        <v>1</v>
      </c>
      <c r="AQ4369">
        <v>0</v>
      </c>
      <c r="AR4369">
        <v>0</v>
      </c>
      <c r="AS4369">
        <v>0</v>
      </c>
      <c r="AT4369">
        <v>0</v>
      </c>
      <c r="AU4369">
        <v>0</v>
      </c>
      <c r="AV4369">
        <v>0</v>
      </c>
      <c r="AW4369">
        <v>0</v>
      </c>
      <c r="AX4369">
        <v>0</v>
      </c>
      <c r="AY4369">
        <v>0</v>
      </c>
      <c r="AZ4369">
        <v>0</v>
      </c>
      <c r="BA4369">
        <v>0</v>
      </c>
      <c r="BB4369">
        <v>0</v>
      </c>
      <c r="BC4369">
        <v>0</v>
      </c>
      <c r="BD4369">
        <v>0</v>
      </c>
      <c r="BE4369">
        <v>0</v>
      </c>
      <c r="BF4369">
        <v>0</v>
      </c>
      <c r="BG4369" s="20">
        <v>5</v>
      </c>
      <c r="BH4369" s="20">
        <v>3</v>
      </c>
      <c r="BI4369" s="20">
        <v>166</v>
      </c>
      <c r="BJ4369" s="20">
        <v>38</v>
      </c>
      <c r="BK4369" s="20">
        <v>696</v>
      </c>
      <c r="BL4369" s="20">
        <v>1447</v>
      </c>
      <c r="BM4369" s="20">
        <v>1536</v>
      </c>
      <c r="BN4369" s="20">
        <v>213</v>
      </c>
      <c r="BO4369" s="20">
        <v>82</v>
      </c>
      <c r="BP4369" s="20"/>
      <c r="BQ4369" s="20"/>
      <c r="BR4369" s="20"/>
      <c r="BS4369" s="20"/>
      <c r="BT4369" s="20"/>
      <c r="BU4369" s="20"/>
      <c r="BV4369" s="20"/>
    </row>
    <row r="4370" spans="1:74" x14ac:dyDescent="0.25">
      <c r="A4370" s="20" t="s">
        <v>501</v>
      </c>
      <c r="B4370" s="20" t="s">
        <v>509</v>
      </c>
      <c r="C4370" s="20" t="s">
        <v>743</v>
      </c>
      <c r="D4370" s="1">
        <v>44514</v>
      </c>
      <c r="E4370">
        <v>195</v>
      </c>
      <c r="F4370">
        <v>5</v>
      </c>
      <c r="G4370">
        <v>2</v>
      </c>
      <c r="H4370">
        <v>3</v>
      </c>
      <c r="I4370">
        <v>3</v>
      </c>
      <c r="J4370">
        <v>87</v>
      </c>
      <c r="K4370">
        <v>10</v>
      </c>
      <c r="L4370">
        <v>15</v>
      </c>
      <c r="M4370">
        <v>1</v>
      </c>
      <c r="N4370">
        <v>44</v>
      </c>
      <c r="O4370">
        <v>22</v>
      </c>
      <c r="P4370">
        <v>1</v>
      </c>
      <c r="Q4370">
        <v>3</v>
      </c>
      <c r="R4370">
        <v>810</v>
      </c>
      <c r="S4370">
        <v>529</v>
      </c>
      <c r="T4370">
        <v>63</v>
      </c>
      <c r="U4370">
        <v>35</v>
      </c>
      <c r="V4370">
        <v>2</v>
      </c>
      <c r="W4370">
        <v>1901</v>
      </c>
      <c r="X4370">
        <v>553</v>
      </c>
      <c r="Y4370">
        <v>107</v>
      </c>
      <c r="Z4370">
        <v>269</v>
      </c>
      <c r="AA4370">
        <v>4</v>
      </c>
      <c r="AB4370">
        <v>2013</v>
      </c>
      <c r="AC4370">
        <v>451</v>
      </c>
      <c r="AD4370">
        <v>66</v>
      </c>
      <c r="AE4370">
        <v>362</v>
      </c>
      <c r="AF4370">
        <v>6</v>
      </c>
      <c r="AG4370">
        <v>286</v>
      </c>
      <c r="AH4370">
        <v>21</v>
      </c>
      <c r="AI4370">
        <v>6</v>
      </c>
      <c r="AJ4370">
        <v>52</v>
      </c>
      <c r="AK4370">
        <v>0</v>
      </c>
      <c r="AL4370">
        <v>95</v>
      </c>
      <c r="AM4370">
        <v>28</v>
      </c>
      <c r="AN4370">
        <v>5</v>
      </c>
      <c r="AO4370">
        <v>2</v>
      </c>
      <c r="AP4370">
        <v>1</v>
      </c>
      <c r="AQ4370">
        <v>0</v>
      </c>
      <c r="AR4370">
        <v>0</v>
      </c>
      <c r="AS4370">
        <v>0</v>
      </c>
      <c r="AT4370">
        <v>0</v>
      </c>
      <c r="AU4370">
        <v>0</v>
      </c>
      <c r="AV4370">
        <v>0</v>
      </c>
      <c r="AW4370">
        <v>0</v>
      </c>
      <c r="AX4370">
        <v>0</v>
      </c>
      <c r="AY4370">
        <v>0</v>
      </c>
      <c r="AZ4370">
        <v>0</v>
      </c>
      <c r="BA4370">
        <v>0</v>
      </c>
      <c r="BB4370">
        <v>0</v>
      </c>
      <c r="BC4370">
        <v>0</v>
      </c>
      <c r="BD4370">
        <v>0</v>
      </c>
      <c r="BE4370">
        <v>0</v>
      </c>
      <c r="BF4370">
        <v>0</v>
      </c>
      <c r="BG4370" s="20">
        <v>5</v>
      </c>
      <c r="BH4370" s="20">
        <v>3</v>
      </c>
      <c r="BI4370" s="20">
        <v>165</v>
      </c>
      <c r="BJ4370" s="20">
        <v>38</v>
      </c>
      <c r="BK4370" s="20">
        <v>696</v>
      </c>
      <c r="BL4370" s="20">
        <v>1448</v>
      </c>
      <c r="BM4370" s="20">
        <v>1539</v>
      </c>
      <c r="BN4370" s="20">
        <v>215</v>
      </c>
      <c r="BO4370" s="20">
        <v>83</v>
      </c>
      <c r="BP4370" s="20"/>
      <c r="BQ4370" s="20"/>
      <c r="BR4370" s="20"/>
      <c r="BS4370" s="20"/>
      <c r="BT4370" s="20"/>
      <c r="BU4370" s="20"/>
      <c r="BV4370" s="20"/>
    </row>
    <row r="4371" spans="1:74" x14ac:dyDescent="0.25">
      <c r="A4371" s="20" t="s">
        <v>501</v>
      </c>
      <c r="B4371" s="20" t="s">
        <v>509</v>
      </c>
      <c r="C4371" s="20" t="s">
        <v>743</v>
      </c>
      <c r="D4371" s="1">
        <v>44521</v>
      </c>
      <c r="E4371">
        <v>193</v>
      </c>
      <c r="F4371">
        <v>5</v>
      </c>
      <c r="G4371">
        <v>2</v>
      </c>
      <c r="H4371">
        <v>3</v>
      </c>
      <c r="I4371">
        <v>3</v>
      </c>
      <c r="J4371">
        <v>99</v>
      </c>
      <c r="K4371">
        <v>9</v>
      </c>
      <c r="L4371">
        <v>15</v>
      </c>
      <c r="M4371">
        <v>1</v>
      </c>
      <c r="N4371">
        <v>43</v>
      </c>
      <c r="O4371">
        <v>22</v>
      </c>
      <c r="P4371">
        <v>1</v>
      </c>
      <c r="Q4371">
        <v>2</v>
      </c>
      <c r="R4371">
        <v>809</v>
      </c>
      <c r="S4371">
        <v>548</v>
      </c>
      <c r="T4371">
        <v>63</v>
      </c>
      <c r="U4371">
        <v>35</v>
      </c>
      <c r="V4371">
        <v>2</v>
      </c>
      <c r="W4371">
        <v>1892</v>
      </c>
      <c r="X4371">
        <v>648</v>
      </c>
      <c r="Y4371">
        <v>106</v>
      </c>
      <c r="Z4371">
        <v>266</v>
      </c>
      <c r="AA4371">
        <v>6</v>
      </c>
      <c r="AB4371">
        <v>2008</v>
      </c>
      <c r="AC4371">
        <v>527</v>
      </c>
      <c r="AD4371">
        <v>66</v>
      </c>
      <c r="AE4371">
        <v>360</v>
      </c>
      <c r="AF4371">
        <v>7</v>
      </c>
      <c r="AG4371">
        <v>286</v>
      </c>
      <c r="AH4371">
        <v>39</v>
      </c>
      <c r="AI4371">
        <v>6</v>
      </c>
      <c r="AJ4371">
        <v>52</v>
      </c>
      <c r="AK4371">
        <v>0</v>
      </c>
      <c r="AL4371">
        <v>98</v>
      </c>
      <c r="AM4371">
        <v>30</v>
      </c>
      <c r="AN4371">
        <v>5</v>
      </c>
      <c r="AO4371">
        <v>2</v>
      </c>
      <c r="AP4371">
        <v>1</v>
      </c>
      <c r="AQ4371">
        <v>0</v>
      </c>
      <c r="AR4371">
        <v>0</v>
      </c>
      <c r="AS4371">
        <v>0</v>
      </c>
      <c r="AT4371">
        <v>0</v>
      </c>
      <c r="AU4371">
        <v>0</v>
      </c>
      <c r="AV4371">
        <v>0</v>
      </c>
      <c r="AW4371">
        <v>0</v>
      </c>
      <c r="AX4371">
        <v>0</v>
      </c>
      <c r="AY4371">
        <v>0</v>
      </c>
      <c r="AZ4371">
        <v>0</v>
      </c>
      <c r="BA4371">
        <v>0</v>
      </c>
      <c r="BB4371">
        <v>0</v>
      </c>
      <c r="BC4371">
        <v>0</v>
      </c>
      <c r="BD4371">
        <v>0</v>
      </c>
      <c r="BE4371">
        <v>0</v>
      </c>
      <c r="BF4371">
        <v>0</v>
      </c>
      <c r="BG4371" s="20">
        <v>5</v>
      </c>
      <c r="BH4371" s="20">
        <v>3</v>
      </c>
      <c r="BI4371" s="20">
        <v>164</v>
      </c>
      <c r="BJ4371" s="20">
        <v>38</v>
      </c>
      <c r="BK4371" s="20">
        <v>695</v>
      </c>
      <c r="BL4371" s="20">
        <v>1441</v>
      </c>
      <c r="BM4371" s="20">
        <v>1535</v>
      </c>
      <c r="BN4371" s="20">
        <v>216</v>
      </c>
      <c r="BO4371" s="20">
        <v>86</v>
      </c>
      <c r="BP4371" s="20"/>
      <c r="BQ4371" s="20"/>
      <c r="BR4371" s="20"/>
      <c r="BS4371" s="20"/>
      <c r="BT4371" s="20"/>
      <c r="BU4371" s="20"/>
      <c r="BV4371" s="20"/>
    </row>
    <row r="4372" spans="1:74" x14ac:dyDescent="0.25">
      <c r="A4372" s="20" t="s">
        <v>501</v>
      </c>
      <c r="B4372" s="20" t="s">
        <v>509</v>
      </c>
      <c r="C4372" s="20" t="s">
        <v>743</v>
      </c>
      <c r="D4372" s="1">
        <v>44528</v>
      </c>
      <c r="E4372">
        <v>195</v>
      </c>
      <c r="F4372">
        <v>5</v>
      </c>
      <c r="G4372">
        <v>2</v>
      </c>
      <c r="H4372">
        <v>3</v>
      </c>
      <c r="I4372">
        <v>3</v>
      </c>
      <c r="J4372">
        <v>114</v>
      </c>
      <c r="K4372">
        <v>9</v>
      </c>
      <c r="L4372">
        <v>15</v>
      </c>
      <c r="M4372">
        <v>1</v>
      </c>
      <c r="N4372">
        <v>43</v>
      </c>
      <c r="O4372">
        <v>22</v>
      </c>
      <c r="P4372">
        <v>1</v>
      </c>
      <c r="Q4372">
        <v>2</v>
      </c>
      <c r="R4372">
        <v>808</v>
      </c>
      <c r="S4372">
        <v>579</v>
      </c>
      <c r="T4372">
        <v>63</v>
      </c>
      <c r="U4372">
        <v>35</v>
      </c>
      <c r="V4372">
        <v>1</v>
      </c>
      <c r="W4372">
        <v>1889</v>
      </c>
      <c r="X4372">
        <v>748</v>
      </c>
      <c r="Y4372">
        <v>103</v>
      </c>
      <c r="Z4372">
        <v>264</v>
      </c>
      <c r="AA4372">
        <v>6</v>
      </c>
      <c r="AB4372">
        <v>2007</v>
      </c>
      <c r="AC4372">
        <v>655</v>
      </c>
      <c r="AD4372">
        <v>65</v>
      </c>
      <c r="AE4372">
        <v>360</v>
      </c>
      <c r="AF4372">
        <v>7</v>
      </c>
      <c r="AG4372">
        <v>290</v>
      </c>
      <c r="AH4372">
        <v>53</v>
      </c>
      <c r="AI4372">
        <v>6</v>
      </c>
      <c r="AJ4372">
        <v>54</v>
      </c>
      <c r="AK4372">
        <v>0</v>
      </c>
      <c r="AL4372">
        <v>100</v>
      </c>
      <c r="AM4372">
        <v>33</v>
      </c>
      <c r="AN4372">
        <v>5</v>
      </c>
      <c r="AO4372">
        <v>2</v>
      </c>
      <c r="AP4372">
        <v>1</v>
      </c>
      <c r="AQ4372">
        <v>0</v>
      </c>
      <c r="AR4372">
        <v>0</v>
      </c>
      <c r="AS4372">
        <v>0</v>
      </c>
      <c r="AT4372">
        <v>0</v>
      </c>
      <c r="AU4372">
        <v>0</v>
      </c>
      <c r="AV4372">
        <v>0</v>
      </c>
      <c r="AW4372">
        <v>0</v>
      </c>
      <c r="AX4372">
        <v>0</v>
      </c>
      <c r="AY4372">
        <v>0</v>
      </c>
      <c r="AZ4372">
        <v>0</v>
      </c>
      <c r="BA4372">
        <v>0</v>
      </c>
      <c r="BB4372">
        <v>0</v>
      </c>
      <c r="BC4372">
        <v>0</v>
      </c>
      <c r="BD4372">
        <v>0</v>
      </c>
      <c r="BE4372">
        <v>0</v>
      </c>
      <c r="BF4372">
        <v>0</v>
      </c>
      <c r="BG4372" s="20">
        <v>5</v>
      </c>
      <c r="BH4372" s="20">
        <v>3</v>
      </c>
      <c r="BI4372" s="20">
        <v>167</v>
      </c>
      <c r="BJ4372" s="20">
        <v>38</v>
      </c>
      <c r="BK4372" s="20">
        <v>696</v>
      </c>
      <c r="BL4372" s="20">
        <v>1441</v>
      </c>
      <c r="BM4372" s="20">
        <v>1533</v>
      </c>
      <c r="BN4372" s="20">
        <v>218</v>
      </c>
      <c r="BO4372" s="20">
        <v>88</v>
      </c>
      <c r="BP4372" s="20"/>
      <c r="BQ4372" s="20"/>
      <c r="BR4372" s="20"/>
      <c r="BS4372" s="20"/>
      <c r="BT4372" s="20"/>
      <c r="BU4372" s="20"/>
      <c r="BV4372" s="20"/>
    </row>
    <row r="4373" spans="1:74" x14ac:dyDescent="0.25">
      <c r="A4373" s="20" t="s">
        <v>501</v>
      </c>
      <c r="B4373" s="20" t="s">
        <v>509</v>
      </c>
      <c r="C4373" s="20" t="s">
        <v>743</v>
      </c>
      <c r="D4373" s="1">
        <v>44535</v>
      </c>
      <c r="E4373">
        <v>194</v>
      </c>
      <c r="F4373">
        <v>5</v>
      </c>
      <c r="G4373">
        <v>4</v>
      </c>
      <c r="H4373">
        <v>3</v>
      </c>
      <c r="I4373">
        <v>3</v>
      </c>
      <c r="J4373">
        <v>124</v>
      </c>
      <c r="K4373">
        <v>9</v>
      </c>
      <c r="L4373">
        <v>14</v>
      </c>
      <c r="M4373">
        <v>1</v>
      </c>
      <c r="N4373">
        <v>43</v>
      </c>
      <c r="O4373">
        <v>22</v>
      </c>
      <c r="P4373">
        <v>1</v>
      </c>
      <c r="Q4373">
        <v>2</v>
      </c>
      <c r="R4373">
        <v>807</v>
      </c>
      <c r="S4373">
        <v>590</v>
      </c>
      <c r="T4373">
        <v>62</v>
      </c>
      <c r="U4373">
        <v>34</v>
      </c>
      <c r="V4373">
        <v>1</v>
      </c>
      <c r="W4373">
        <v>1885</v>
      </c>
      <c r="X4373">
        <v>814</v>
      </c>
      <c r="Y4373">
        <v>102</v>
      </c>
      <c r="Z4373">
        <v>259</v>
      </c>
      <c r="AA4373">
        <v>7</v>
      </c>
      <c r="AB4373">
        <v>1985</v>
      </c>
      <c r="AC4373">
        <v>782</v>
      </c>
      <c r="AD4373">
        <v>65</v>
      </c>
      <c r="AE4373">
        <v>337</v>
      </c>
      <c r="AF4373">
        <v>7</v>
      </c>
      <c r="AG4373">
        <v>291</v>
      </c>
      <c r="AH4373">
        <v>69</v>
      </c>
      <c r="AI4373">
        <v>6</v>
      </c>
      <c r="AJ4373">
        <v>55</v>
      </c>
      <c r="AK4373">
        <v>0</v>
      </c>
      <c r="AL4373">
        <v>101</v>
      </c>
      <c r="AM4373">
        <v>54</v>
      </c>
      <c r="AN4373">
        <v>5</v>
      </c>
      <c r="AO4373">
        <v>2</v>
      </c>
      <c r="AP4373">
        <v>1</v>
      </c>
      <c r="AQ4373">
        <v>0</v>
      </c>
      <c r="AR4373">
        <v>0</v>
      </c>
      <c r="AS4373">
        <v>0</v>
      </c>
      <c r="AT4373">
        <v>0</v>
      </c>
      <c r="AU4373">
        <v>0</v>
      </c>
      <c r="AV4373">
        <v>0</v>
      </c>
      <c r="AW4373">
        <v>0</v>
      </c>
      <c r="AX4373">
        <v>0</v>
      </c>
      <c r="AY4373">
        <v>0</v>
      </c>
      <c r="AZ4373">
        <v>0</v>
      </c>
      <c r="BA4373">
        <v>0</v>
      </c>
      <c r="BB4373">
        <v>0</v>
      </c>
      <c r="BC4373">
        <v>0</v>
      </c>
      <c r="BD4373">
        <v>0</v>
      </c>
      <c r="BE4373">
        <v>0</v>
      </c>
      <c r="BF4373">
        <v>0</v>
      </c>
      <c r="BG4373" s="20">
        <v>5</v>
      </c>
      <c r="BH4373" s="20">
        <v>3</v>
      </c>
      <c r="BI4373" s="20">
        <v>167</v>
      </c>
      <c r="BJ4373" s="20">
        <v>38</v>
      </c>
      <c r="BK4373" s="20">
        <v>696</v>
      </c>
      <c r="BL4373" s="20">
        <v>1448</v>
      </c>
      <c r="BM4373" s="20">
        <v>1535</v>
      </c>
      <c r="BN4373" s="20">
        <v>218</v>
      </c>
      <c r="BO4373" s="20">
        <v>89</v>
      </c>
      <c r="BP4373" s="20"/>
      <c r="BQ4373" s="20"/>
      <c r="BR4373" s="20"/>
      <c r="BS4373" s="20"/>
      <c r="BT4373" s="20"/>
      <c r="BU4373" s="20"/>
      <c r="BV4373" s="20"/>
    </row>
    <row r="4374" spans="1:74" x14ac:dyDescent="0.25">
      <c r="A4374" s="20" t="s">
        <v>501</v>
      </c>
      <c r="B4374" s="20" t="s">
        <v>509</v>
      </c>
      <c r="C4374" s="20" t="s">
        <v>743</v>
      </c>
      <c r="D4374" s="1">
        <v>44542</v>
      </c>
      <c r="E4374">
        <v>196</v>
      </c>
      <c r="F4374">
        <v>5</v>
      </c>
      <c r="G4374">
        <v>4</v>
      </c>
      <c r="H4374">
        <v>3</v>
      </c>
      <c r="I4374">
        <v>3</v>
      </c>
      <c r="J4374">
        <v>130</v>
      </c>
      <c r="K4374">
        <v>9</v>
      </c>
      <c r="L4374">
        <v>14</v>
      </c>
      <c r="M4374">
        <v>1</v>
      </c>
      <c r="N4374">
        <v>44</v>
      </c>
      <c r="O4374">
        <v>28</v>
      </c>
      <c r="P4374">
        <v>1</v>
      </c>
      <c r="Q4374">
        <v>1</v>
      </c>
      <c r="R4374">
        <v>808</v>
      </c>
      <c r="S4374">
        <v>603</v>
      </c>
      <c r="T4374">
        <v>62</v>
      </c>
      <c r="U4374">
        <v>33</v>
      </c>
      <c r="V4374">
        <v>1</v>
      </c>
      <c r="W4374">
        <v>1886</v>
      </c>
      <c r="X4374">
        <v>858</v>
      </c>
      <c r="Y4374">
        <v>101</v>
      </c>
      <c r="Z4374">
        <v>255</v>
      </c>
      <c r="AA4374">
        <v>5</v>
      </c>
      <c r="AB4374">
        <v>1985</v>
      </c>
      <c r="AC4374">
        <v>916</v>
      </c>
      <c r="AD4374">
        <v>65</v>
      </c>
      <c r="AE4374">
        <v>332</v>
      </c>
      <c r="AF4374">
        <v>6</v>
      </c>
      <c r="AG4374">
        <v>290</v>
      </c>
      <c r="AH4374">
        <v>81</v>
      </c>
      <c r="AI4374">
        <v>6</v>
      </c>
      <c r="AJ4374">
        <v>53</v>
      </c>
      <c r="AK4374">
        <v>0</v>
      </c>
      <c r="AL4374">
        <v>102</v>
      </c>
      <c r="AM4374">
        <v>58</v>
      </c>
      <c r="AN4374">
        <v>5</v>
      </c>
      <c r="AO4374">
        <v>3</v>
      </c>
      <c r="AP4374">
        <v>1</v>
      </c>
      <c r="AQ4374">
        <v>0</v>
      </c>
      <c r="AR4374">
        <v>0</v>
      </c>
      <c r="AS4374">
        <v>0</v>
      </c>
      <c r="AT4374">
        <v>0</v>
      </c>
      <c r="AU4374">
        <v>0</v>
      </c>
      <c r="AV4374">
        <v>0</v>
      </c>
      <c r="AW4374">
        <v>0</v>
      </c>
      <c r="AX4374">
        <v>0</v>
      </c>
      <c r="AY4374">
        <v>0</v>
      </c>
      <c r="AZ4374">
        <v>0</v>
      </c>
      <c r="BA4374">
        <v>1</v>
      </c>
      <c r="BB4374">
        <v>0</v>
      </c>
      <c r="BC4374">
        <v>0</v>
      </c>
      <c r="BD4374">
        <v>0</v>
      </c>
      <c r="BE4374">
        <v>0</v>
      </c>
      <c r="BF4374">
        <v>0</v>
      </c>
      <c r="BG4374" s="20">
        <v>5</v>
      </c>
      <c r="BH4374" s="20">
        <v>3</v>
      </c>
      <c r="BI4374" s="20">
        <v>169</v>
      </c>
      <c r="BJ4374" s="20">
        <v>38</v>
      </c>
      <c r="BK4374" s="20">
        <v>698</v>
      </c>
      <c r="BL4374" s="20">
        <v>1452</v>
      </c>
      <c r="BM4374" s="20">
        <v>1537</v>
      </c>
      <c r="BN4374" s="20">
        <v>217</v>
      </c>
      <c r="BO4374" s="20">
        <v>89</v>
      </c>
      <c r="BP4374" s="20"/>
      <c r="BQ4374" s="20"/>
      <c r="BR4374" s="20"/>
      <c r="BS4374" s="20"/>
      <c r="BT4374" s="20"/>
      <c r="BU4374" s="20"/>
      <c r="BV4374" s="20"/>
    </row>
    <row r="4375" spans="1:74" x14ac:dyDescent="0.25">
      <c r="A4375" s="20" t="s">
        <v>501</v>
      </c>
      <c r="B4375" s="20" t="s">
        <v>509</v>
      </c>
      <c r="C4375" s="20" t="s">
        <v>743</v>
      </c>
      <c r="D4375" s="1">
        <v>44549</v>
      </c>
      <c r="E4375">
        <v>196</v>
      </c>
      <c r="F4375">
        <v>5</v>
      </c>
      <c r="G4375">
        <v>4</v>
      </c>
      <c r="H4375">
        <v>3</v>
      </c>
      <c r="I4375">
        <v>3</v>
      </c>
      <c r="J4375">
        <v>133</v>
      </c>
      <c r="K4375">
        <v>9</v>
      </c>
      <c r="L4375">
        <v>14</v>
      </c>
      <c r="M4375">
        <v>1</v>
      </c>
      <c r="N4375">
        <v>43</v>
      </c>
      <c r="O4375">
        <v>31</v>
      </c>
      <c r="P4375">
        <v>1</v>
      </c>
      <c r="Q4375">
        <v>0</v>
      </c>
      <c r="R4375">
        <v>815</v>
      </c>
      <c r="S4375">
        <v>621</v>
      </c>
      <c r="T4375">
        <v>62</v>
      </c>
      <c r="U4375">
        <v>33</v>
      </c>
      <c r="V4375">
        <v>1</v>
      </c>
      <c r="W4375">
        <v>1882</v>
      </c>
      <c r="X4375">
        <v>941</v>
      </c>
      <c r="Y4375">
        <v>99</v>
      </c>
      <c r="Z4375">
        <v>252</v>
      </c>
      <c r="AA4375">
        <v>5</v>
      </c>
      <c r="AB4375">
        <v>1984</v>
      </c>
      <c r="AC4375">
        <v>1076</v>
      </c>
      <c r="AD4375">
        <v>66</v>
      </c>
      <c r="AE4375">
        <v>328</v>
      </c>
      <c r="AF4375">
        <v>6</v>
      </c>
      <c r="AG4375">
        <v>295</v>
      </c>
      <c r="AH4375">
        <v>109</v>
      </c>
      <c r="AI4375">
        <v>7</v>
      </c>
      <c r="AJ4375">
        <v>53</v>
      </c>
      <c r="AK4375">
        <v>0</v>
      </c>
      <c r="AL4375">
        <v>102</v>
      </c>
      <c r="AM4375">
        <v>67</v>
      </c>
      <c r="AN4375">
        <v>5</v>
      </c>
      <c r="AO4375">
        <v>3</v>
      </c>
      <c r="AP4375">
        <v>1</v>
      </c>
      <c r="AQ4375">
        <v>0</v>
      </c>
      <c r="AR4375">
        <v>0</v>
      </c>
      <c r="AS4375">
        <v>0</v>
      </c>
      <c r="AT4375">
        <v>0</v>
      </c>
      <c r="AU4375">
        <v>0</v>
      </c>
      <c r="AV4375">
        <v>0</v>
      </c>
      <c r="AW4375">
        <v>0</v>
      </c>
      <c r="AX4375">
        <v>0</v>
      </c>
      <c r="AY4375">
        <v>0</v>
      </c>
      <c r="AZ4375">
        <v>0</v>
      </c>
      <c r="BA4375">
        <v>1</v>
      </c>
      <c r="BB4375">
        <v>0</v>
      </c>
      <c r="BC4375">
        <v>0</v>
      </c>
      <c r="BD4375">
        <v>0</v>
      </c>
      <c r="BE4375">
        <v>0</v>
      </c>
      <c r="BF4375">
        <v>0</v>
      </c>
      <c r="BG4375" s="20">
        <v>5</v>
      </c>
      <c r="BH4375" s="20">
        <v>3</v>
      </c>
      <c r="BI4375" s="20">
        <v>169</v>
      </c>
      <c r="BJ4375" s="20">
        <v>37</v>
      </c>
      <c r="BK4375" s="20">
        <v>706</v>
      </c>
      <c r="BL4375" s="20">
        <v>1452</v>
      </c>
      <c r="BM4375" s="20">
        <v>1538</v>
      </c>
      <c r="BN4375" s="20">
        <v>223</v>
      </c>
      <c r="BO4375" s="20">
        <v>89</v>
      </c>
      <c r="BP4375" s="20">
        <v>9035</v>
      </c>
      <c r="BQ4375" s="20">
        <v>2581</v>
      </c>
      <c r="BR4375" s="20">
        <v>0</v>
      </c>
      <c r="BS4375" s="20">
        <v>159</v>
      </c>
      <c r="BT4375" s="20">
        <v>2657</v>
      </c>
      <c r="BU4375" s="20">
        <v>164</v>
      </c>
      <c r="BV4375" s="20">
        <v>5748</v>
      </c>
    </row>
    <row r="4376" spans="1:74" x14ac:dyDescent="0.25">
      <c r="A4376" s="20" t="s">
        <v>501</v>
      </c>
      <c r="B4376" s="20" t="s">
        <v>509</v>
      </c>
      <c r="C4376" s="20" t="s">
        <v>743</v>
      </c>
      <c r="D4376" s="1">
        <v>44558</v>
      </c>
      <c r="E4376">
        <v>196</v>
      </c>
      <c r="F4376">
        <v>5</v>
      </c>
      <c r="G4376">
        <v>4</v>
      </c>
      <c r="H4376">
        <v>3</v>
      </c>
      <c r="I4376">
        <v>3</v>
      </c>
      <c r="J4376">
        <v>137</v>
      </c>
      <c r="K4376">
        <v>9</v>
      </c>
      <c r="L4376">
        <v>14</v>
      </c>
      <c r="M4376">
        <v>1</v>
      </c>
      <c r="N4376">
        <v>43</v>
      </c>
      <c r="O4376">
        <v>33</v>
      </c>
      <c r="P4376">
        <v>0</v>
      </c>
      <c r="Q4376">
        <v>0</v>
      </c>
      <c r="R4376">
        <v>817</v>
      </c>
      <c r="S4376">
        <v>635</v>
      </c>
      <c r="T4376">
        <v>62</v>
      </c>
      <c r="U4376">
        <v>33</v>
      </c>
      <c r="V4376">
        <v>1</v>
      </c>
      <c r="W4376">
        <v>1876</v>
      </c>
      <c r="X4376">
        <v>997</v>
      </c>
      <c r="Y4376">
        <v>99</v>
      </c>
      <c r="Z4376">
        <v>251</v>
      </c>
      <c r="AA4376">
        <v>5</v>
      </c>
      <c r="AB4376">
        <v>1988</v>
      </c>
      <c r="AC4376">
        <v>1152</v>
      </c>
      <c r="AD4376">
        <v>66</v>
      </c>
      <c r="AE4376">
        <v>329</v>
      </c>
      <c r="AF4376">
        <v>6</v>
      </c>
      <c r="AG4376">
        <v>299</v>
      </c>
      <c r="AH4376">
        <v>138</v>
      </c>
      <c r="AI4376">
        <v>7</v>
      </c>
      <c r="AJ4376">
        <v>55</v>
      </c>
      <c r="AK4376">
        <v>0</v>
      </c>
      <c r="AL4376">
        <v>104</v>
      </c>
      <c r="AM4376">
        <v>73</v>
      </c>
      <c r="AN4376">
        <v>5</v>
      </c>
      <c r="AO4376">
        <v>3</v>
      </c>
      <c r="AP4376">
        <v>1</v>
      </c>
      <c r="AQ4376">
        <v>0</v>
      </c>
      <c r="AR4376">
        <v>0</v>
      </c>
      <c r="AS4376">
        <v>0</v>
      </c>
      <c r="AT4376">
        <v>0</v>
      </c>
      <c r="AU4376">
        <v>0</v>
      </c>
      <c r="AV4376">
        <v>0</v>
      </c>
      <c r="AW4376">
        <v>0</v>
      </c>
      <c r="AX4376">
        <v>0</v>
      </c>
      <c r="AY4376">
        <v>0</v>
      </c>
      <c r="AZ4376">
        <v>0</v>
      </c>
      <c r="BA4376">
        <v>1</v>
      </c>
      <c r="BB4376">
        <v>0</v>
      </c>
      <c r="BC4376">
        <v>0</v>
      </c>
      <c r="BD4376">
        <v>0</v>
      </c>
      <c r="BE4376">
        <v>0</v>
      </c>
      <c r="BF4376">
        <v>0</v>
      </c>
      <c r="BG4376" s="20">
        <v>5</v>
      </c>
      <c r="BH4376" s="20">
        <v>3</v>
      </c>
      <c r="BI4376" s="20">
        <v>169</v>
      </c>
      <c r="BJ4376" s="20">
        <v>38</v>
      </c>
      <c r="BK4376" s="20">
        <v>708</v>
      </c>
      <c r="BL4376" s="20">
        <v>1451</v>
      </c>
      <c r="BM4376" s="20">
        <v>1545</v>
      </c>
      <c r="BN4376" s="20">
        <v>227</v>
      </c>
      <c r="BO4376" s="20">
        <v>91</v>
      </c>
      <c r="BP4376" s="20">
        <v>9043</v>
      </c>
      <c r="BQ4376" s="20">
        <v>3255</v>
      </c>
      <c r="BR4376" s="20">
        <v>0</v>
      </c>
      <c r="BS4376" s="20">
        <v>158</v>
      </c>
      <c r="BT4376" s="20">
        <v>2633</v>
      </c>
      <c r="BU4376" s="20">
        <v>165</v>
      </c>
      <c r="BV4376" s="20">
        <v>5787</v>
      </c>
    </row>
    <row r="4377" spans="1:74" x14ac:dyDescent="0.25">
      <c r="A4377" s="20" t="s">
        <v>501</v>
      </c>
      <c r="B4377" s="20" t="s">
        <v>509</v>
      </c>
      <c r="C4377" s="20" t="s">
        <v>743</v>
      </c>
      <c r="D4377" s="1">
        <v>44564</v>
      </c>
      <c r="E4377">
        <v>196</v>
      </c>
      <c r="F4377">
        <v>5</v>
      </c>
      <c r="G4377">
        <v>5</v>
      </c>
      <c r="H4377">
        <v>3</v>
      </c>
      <c r="I4377">
        <v>3</v>
      </c>
      <c r="J4377">
        <v>138</v>
      </c>
      <c r="K4377">
        <v>9</v>
      </c>
      <c r="L4377">
        <v>14</v>
      </c>
      <c r="M4377">
        <v>1</v>
      </c>
      <c r="N4377">
        <v>43</v>
      </c>
      <c r="O4377">
        <v>32</v>
      </c>
      <c r="P4377">
        <v>0</v>
      </c>
      <c r="Q4377">
        <v>0</v>
      </c>
      <c r="R4377">
        <v>820</v>
      </c>
      <c r="S4377">
        <v>641</v>
      </c>
      <c r="T4377">
        <v>62</v>
      </c>
      <c r="U4377">
        <v>33</v>
      </c>
      <c r="V4377">
        <v>1</v>
      </c>
      <c r="W4377">
        <v>1874</v>
      </c>
      <c r="X4377">
        <v>1022</v>
      </c>
      <c r="Y4377">
        <v>99</v>
      </c>
      <c r="Z4377">
        <v>247</v>
      </c>
      <c r="AA4377">
        <v>5</v>
      </c>
      <c r="AB4377">
        <v>1983</v>
      </c>
      <c r="AC4377">
        <v>1167</v>
      </c>
      <c r="AD4377">
        <v>67</v>
      </c>
      <c r="AE4377">
        <v>325</v>
      </c>
      <c r="AF4377">
        <v>7</v>
      </c>
      <c r="AG4377">
        <v>299</v>
      </c>
      <c r="AH4377">
        <v>145</v>
      </c>
      <c r="AI4377">
        <v>7</v>
      </c>
      <c r="AJ4377">
        <v>54</v>
      </c>
      <c r="AK4377">
        <v>0</v>
      </c>
      <c r="AL4377">
        <v>104</v>
      </c>
      <c r="AM4377">
        <v>79</v>
      </c>
      <c r="AN4377">
        <v>5</v>
      </c>
      <c r="AO4377">
        <v>3</v>
      </c>
      <c r="AP4377">
        <v>1</v>
      </c>
      <c r="AQ4377">
        <v>0</v>
      </c>
      <c r="AR4377">
        <v>0</v>
      </c>
      <c r="AS4377">
        <v>0</v>
      </c>
      <c r="AT4377">
        <v>0</v>
      </c>
      <c r="AU4377">
        <v>0</v>
      </c>
      <c r="AV4377">
        <v>0</v>
      </c>
      <c r="AW4377">
        <v>0</v>
      </c>
      <c r="AX4377">
        <v>0</v>
      </c>
      <c r="AY4377">
        <v>0</v>
      </c>
      <c r="AZ4377">
        <v>0</v>
      </c>
      <c r="BA4377">
        <v>0</v>
      </c>
      <c r="BB4377">
        <v>0</v>
      </c>
      <c r="BC4377">
        <v>0</v>
      </c>
      <c r="BD4377">
        <v>0</v>
      </c>
      <c r="BE4377">
        <v>0</v>
      </c>
      <c r="BF4377">
        <v>0</v>
      </c>
      <c r="BG4377" s="20">
        <v>5</v>
      </c>
      <c r="BH4377" s="20">
        <v>3</v>
      </c>
      <c r="BI4377" s="20">
        <v>169</v>
      </c>
      <c r="BJ4377" s="20">
        <v>38</v>
      </c>
      <c r="BK4377" s="20">
        <v>710</v>
      </c>
      <c r="BL4377" s="20">
        <v>1454</v>
      </c>
      <c r="BM4377" s="20">
        <v>1542</v>
      </c>
      <c r="BN4377" s="20">
        <v>227</v>
      </c>
      <c r="BO4377" s="20">
        <v>91</v>
      </c>
      <c r="BP4377" s="20">
        <v>9017</v>
      </c>
      <c r="BQ4377" s="20">
        <v>3388</v>
      </c>
      <c r="BR4377" s="20">
        <v>0</v>
      </c>
      <c r="BS4377" s="20">
        <v>160</v>
      </c>
      <c r="BT4377" s="20">
        <v>2600</v>
      </c>
      <c r="BU4377" s="20">
        <v>164</v>
      </c>
      <c r="BV4377" s="20">
        <v>5790</v>
      </c>
    </row>
    <row r="4378" spans="1:74" x14ac:dyDescent="0.25">
      <c r="A4378" s="20" t="s">
        <v>501</v>
      </c>
      <c r="B4378" s="20" t="s">
        <v>509</v>
      </c>
      <c r="C4378" s="20" t="s">
        <v>743</v>
      </c>
      <c r="D4378" s="1">
        <v>44570</v>
      </c>
      <c r="E4378">
        <v>197</v>
      </c>
      <c r="F4378">
        <v>5</v>
      </c>
      <c r="G4378">
        <v>5</v>
      </c>
      <c r="H4378">
        <v>3</v>
      </c>
      <c r="I4378">
        <v>3</v>
      </c>
      <c r="J4378">
        <v>139</v>
      </c>
      <c r="K4378">
        <v>9</v>
      </c>
      <c r="L4378">
        <v>14</v>
      </c>
      <c r="M4378">
        <v>1</v>
      </c>
      <c r="N4378">
        <v>41</v>
      </c>
      <c r="O4378">
        <v>31</v>
      </c>
      <c r="P4378">
        <v>0</v>
      </c>
      <c r="Q4378">
        <v>0</v>
      </c>
      <c r="R4378">
        <v>818</v>
      </c>
      <c r="S4378">
        <v>643</v>
      </c>
      <c r="T4378">
        <v>59</v>
      </c>
      <c r="U4378">
        <v>33</v>
      </c>
      <c r="V4378">
        <v>1</v>
      </c>
      <c r="W4378">
        <v>1874</v>
      </c>
      <c r="X4378">
        <v>1049</v>
      </c>
      <c r="Y4378">
        <v>98</v>
      </c>
      <c r="Z4378">
        <v>241</v>
      </c>
      <c r="AA4378">
        <v>2</v>
      </c>
      <c r="AB4378">
        <v>1985</v>
      </c>
      <c r="AC4378">
        <v>1202</v>
      </c>
      <c r="AD4378">
        <v>67</v>
      </c>
      <c r="AE4378">
        <v>324</v>
      </c>
      <c r="AF4378">
        <v>7</v>
      </c>
      <c r="AG4378">
        <v>305</v>
      </c>
      <c r="AH4378">
        <v>157</v>
      </c>
      <c r="AI4378">
        <v>7</v>
      </c>
      <c r="AJ4378">
        <v>54</v>
      </c>
      <c r="AK4378">
        <v>0</v>
      </c>
      <c r="AL4378">
        <v>103</v>
      </c>
      <c r="AM4378">
        <v>78</v>
      </c>
      <c r="AN4378">
        <v>5</v>
      </c>
      <c r="AO4378">
        <v>3</v>
      </c>
      <c r="AP4378">
        <v>1</v>
      </c>
      <c r="AQ4378">
        <v>0</v>
      </c>
      <c r="AR4378">
        <v>0</v>
      </c>
      <c r="AS4378">
        <v>0</v>
      </c>
      <c r="AT4378">
        <v>0</v>
      </c>
      <c r="AU4378">
        <v>0</v>
      </c>
      <c r="AV4378">
        <v>0</v>
      </c>
      <c r="AW4378">
        <v>0</v>
      </c>
      <c r="AX4378">
        <v>0</v>
      </c>
      <c r="AY4378">
        <v>0</v>
      </c>
      <c r="AZ4378">
        <v>0</v>
      </c>
      <c r="BA4378">
        <v>0</v>
      </c>
      <c r="BB4378">
        <v>0</v>
      </c>
      <c r="BC4378">
        <v>0</v>
      </c>
      <c r="BD4378">
        <v>0</v>
      </c>
      <c r="BE4378">
        <v>0</v>
      </c>
      <c r="BF4378">
        <v>0</v>
      </c>
      <c r="BG4378" s="20">
        <v>5</v>
      </c>
      <c r="BH4378" s="20">
        <v>3</v>
      </c>
      <c r="BI4378" s="20">
        <v>170</v>
      </c>
      <c r="BJ4378" s="20">
        <v>36</v>
      </c>
      <c r="BK4378" s="20">
        <v>711</v>
      </c>
      <c r="BL4378" s="20">
        <v>1459</v>
      </c>
      <c r="BM4378" s="20">
        <v>1544</v>
      </c>
      <c r="BN4378" s="20">
        <v>233</v>
      </c>
      <c r="BO4378" s="20">
        <v>89</v>
      </c>
      <c r="BP4378" s="20">
        <v>9029</v>
      </c>
      <c r="BQ4378" s="20">
        <v>3578</v>
      </c>
      <c r="BR4378" s="20">
        <v>0</v>
      </c>
      <c r="BS4378" s="20">
        <v>160</v>
      </c>
      <c r="BT4378" s="20">
        <v>2589</v>
      </c>
      <c r="BU4378" s="20">
        <v>168</v>
      </c>
      <c r="BV4378" s="20">
        <v>5818</v>
      </c>
    </row>
    <row r="4379" spans="1:74" x14ac:dyDescent="0.25">
      <c r="A4379" s="20" t="s">
        <v>501</v>
      </c>
      <c r="B4379" s="20" t="s">
        <v>509</v>
      </c>
      <c r="C4379" s="20" t="s">
        <v>743</v>
      </c>
      <c r="D4379" s="1">
        <v>44578</v>
      </c>
      <c r="E4379">
        <v>198</v>
      </c>
      <c r="F4379">
        <v>5</v>
      </c>
      <c r="G4379">
        <v>5</v>
      </c>
      <c r="H4379">
        <v>3</v>
      </c>
      <c r="I4379">
        <v>3</v>
      </c>
      <c r="J4379">
        <v>142</v>
      </c>
      <c r="K4379">
        <v>9</v>
      </c>
      <c r="L4379">
        <v>14</v>
      </c>
      <c r="M4379">
        <v>1</v>
      </c>
      <c r="N4379">
        <v>41</v>
      </c>
      <c r="O4379">
        <v>31</v>
      </c>
      <c r="P4379">
        <v>0</v>
      </c>
      <c r="Q4379">
        <v>0</v>
      </c>
      <c r="R4379">
        <v>819</v>
      </c>
      <c r="S4379">
        <v>645</v>
      </c>
      <c r="T4379">
        <v>59</v>
      </c>
      <c r="U4379">
        <v>33</v>
      </c>
      <c r="V4379">
        <v>1</v>
      </c>
      <c r="W4379">
        <v>1873</v>
      </c>
      <c r="X4379">
        <v>1074</v>
      </c>
      <c r="Y4379">
        <v>98</v>
      </c>
      <c r="Z4379">
        <v>240</v>
      </c>
      <c r="AA4379">
        <v>2</v>
      </c>
      <c r="AB4379">
        <v>1988</v>
      </c>
      <c r="AC4379">
        <v>1219</v>
      </c>
      <c r="AD4379">
        <v>67</v>
      </c>
      <c r="AE4379">
        <v>320</v>
      </c>
      <c r="AF4379">
        <v>9</v>
      </c>
      <c r="AG4379">
        <v>307</v>
      </c>
      <c r="AH4379">
        <v>163</v>
      </c>
      <c r="AI4379">
        <v>7</v>
      </c>
      <c r="AJ4379">
        <v>55</v>
      </c>
      <c r="AK4379">
        <v>0</v>
      </c>
      <c r="AL4379">
        <v>102</v>
      </c>
      <c r="AM4379">
        <v>80</v>
      </c>
      <c r="AN4379">
        <v>5</v>
      </c>
      <c r="AO4379">
        <v>3</v>
      </c>
      <c r="AP4379">
        <v>1</v>
      </c>
      <c r="AQ4379">
        <v>0</v>
      </c>
      <c r="AR4379">
        <v>0</v>
      </c>
      <c r="AS4379">
        <v>0</v>
      </c>
      <c r="AT4379">
        <v>0</v>
      </c>
      <c r="AU4379">
        <v>0</v>
      </c>
      <c r="AV4379">
        <v>0</v>
      </c>
      <c r="AW4379">
        <v>0</v>
      </c>
      <c r="AX4379">
        <v>0</v>
      </c>
      <c r="AY4379">
        <v>0</v>
      </c>
      <c r="AZ4379">
        <v>0</v>
      </c>
      <c r="BA4379">
        <v>0</v>
      </c>
      <c r="BB4379">
        <v>0</v>
      </c>
      <c r="BC4379">
        <v>0</v>
      </c>
      <c r="BD4379">
        <v>0</v>
      </c>
      <c r="BE4379">
        <v>0</v>
      </c>
      <c r="BF4379">
        <v>0</v>
      </c>
      <c r="BG4379" s="20">
        <v>5</v>
      </c>
      <c r="BH4379" s="20">
        <v>3</v>
      </c>
      <c r="BI4379" s="20">
        <v>171</v>
      </c>
      <c r="BJ4379" s="20">
        <v>36</v>
      </c>
      <c r="BK4379" s="20">
        <v>712</v>
      </c>
      <c r="BL4379" s="20">
        <v>1463</v>
      </c>
      <c r="BM4379" s="20">
        <v>1553</v>
      </c>
      <c r="BN4379" s="20">
        <v>234</v>
      </c>
      <c r="BO4379" s="20">
        <v>88</v>
      </c>
      <c r="BP4379" s="20">
        <v>9041</v>
      </c>
      <c r="BQ4379" s="20">
        <v>3719</v>
      </c>
      <c r="BR4379" s="20">
        <v>0</v>
      </c>
      <c r="BS4379" s="20">
        <v>160</v>
      </c>
      <c r="BT4379" s="20">
        <v>2575</v>
      </c>
      <c r="BU4379" s="20">
        <v>169</v>
      </c>
      <c r="BV4379" s="20">
        <v>5842</v>
      </c>
    </row>
    <row r="4380" spans="1:74" x14ac:dyDescent="0.25">
      <c r="A4380" s="20" t="s">
        <v>501</v>
      </c>
      <c r="B4380" s="20" t="s">
        <v>509</v>
      </c>
      <c r="C4380" s="20" t="s">
        <v>743</v>
      </c>
      <c r="D4380" s="1">
        <v>44585</v>
      </c>
      <c r="E4380">
        <v>198</v>
      </c>
      <c r="F4380">
        <v>5</v>
      </c>
      <c r="G4380">
        <v>5</v>
      </c>
      <c r="H4380">
        <v>3</v>
      </c>
      <c r="I4380">
        <v>3</v>
      </c>
      <c r="J4380">
        <v>142</v>
      </c>
      <c r="K4380">
        <v>9</v>
      </c>
      <c r="L4380">
        <v>14</v>
      </c>
      <c r="M4380">
        <v>1</v>
      </c>
      <c r="N4380">
        <v>41</v>
      </c>
      <c r="O4380">
        <v>32</v>
      </c>
      <c r="P4380">
        <v>0</v>
      </c>
      <c r="Q4380">
        <v>0</v>
      </c>
      <c r="R4380">
        <v>822</v>
      </c>
      <c r="S4380">
        <v>647</v>
      </c>
      <c r="T4380">
        <v>59</v>
      </c>
      <c r="U4380">
        <v>33</v>
      </c>
      <c r="V4380">
        <v>2</v>
      </c>
      <c r="W4380">
        <v>1878</v>
      </c>
      <c r="X4380">
        <v>1086</v>
      </c>
      <c r="Y4380">
        <v>98</v>
      </c>
      <c r="Z4380">
        <v>242</v>
      </c>
      <c r="AA4380">
        <v>3</v>
      </c>
      <c r="AB4380">
        <v>1989</v>
      </c>
      <c r="AC4380">
        <v>1221</v>
      </c>
      <c r="AD4380">
        <v>68</v>
      </c>
      <c r="AE4380">
        <v>319</v>
      </c>
      <c r="AF4380">
        <v>9</v>
      </c>
      <c r="AG4380">
        <v>308</v>
      </c>
      <c r="AH4380">
        <v>165</v>
      </c>
      <c r="AI4380">
        <v>7</v>
      </c>
      <c r="AJ4380">
        <v>55</v>
      </c>
      <c r="AK4380">
        <v>1</v>
      </c>
      <c r="AL4380">
        <v>102</v>
      </c>
      <c r="AM4380">
        <v>80</v>
      </c>
      <c r="AN4380">
        <v>5</v>
      </c>
      <c r="AO4380">
        <v>3</v>
      </c>
      <c r="AP4380">
        <v>1</v>
      </c>
      <c r="AQ4380">
        <v>0</v>
      </c>
      <c r="AR4380">
        <v>0</v>
      </c>
      <c r="AS4380">
        <v>0</v>
      </c>
      <c r="AT4380">
        <v>0</v>
      </c>
      <c r="AU4380">
        <v>0</v>
      </c>
      <c r="AV4380">
        <v>0</v>
      </c>
      <c r="AW4380">
        <v>0</v>
      </c>
      <c r="AX4380">
        <v>0</v>
      </c>
      <c r="AY4380">
        <v>0</v>
      </c>
      <c r="AZ4380">
        <v>0</v>
      </c>
      <c r="BA4380">
        <v>0</v>
      </c>
      <c r="BB4380">
        <v>0</v>
      </c>
      <c r="BC4380">
        <v>0</v>
      </c>
      <c r="BD4380">
        <v>0</v>
      </c>
      <c r="BE4380">
        <v>0</v>
      </c>
      <c r="BF4380">
        <v>0</v>
      </c>
      <c r="BG4380" s="20">
        <v>5</v>
      </c>
      <c r="BH4380" s="20">
        <v>3</v>
      </c>
      <c r="BI4380" s="20">
        <v>172</v>
      </c>
      <c r="BJ4380" s="20">
        <v>36</v>
      </c>
      <c r="BK4380" s="20">
        <v>714</v>
      </c>
      <c r="BL4380" s="20">
        <v>1465</v>
      </c>
      <c r="BM4380" s="20">
        <v>1554</v>
      </c>
      <c r="BN4380" s="20">
        <v>233</v>
      </c>
      <c r="BO4380" s="20">
        <v>88</v>
      </c>
      <c r="BP4380" s="20">
        <v>9053</v>
      </c>
      <c r="BQ4380" s="20">
        <v>3761</v>
      </c>
      <c r="BR4380" s="20">
        <v>0</v>
      </c>
      <c r="BS4380" s="20">
        <v>161</v>
      </c>
      <c r="BT4380" s="20">
        <v>2576</v>
      </c>
      <c r="BU4380" s="20">
        <v>171</v>
      </c>
      <c r="BV4380" s="20">
        <v>5860</v>
      </c>
    </row>
    <row r="4381" spans="1:74" x14ac:dyDescent="0.25">
      <c r="A4381" s="20" t="s">
        <v>501</v>
      </c>
      <c r="B4381" s="20" t="s">
        <v>509</v>
      </c>
      <c r="C4381" s="20" t="s">
        <v>743</v>
      </c>
      <c r="D4381" s="1">
        <v>44593</v>
      </c>
      <c r="E4381">
        <v>199</v>
      </c>
      <c r="F4381">
        <v>5</v>
      </c>
      <c r="G4381">
        <v>5</v>
      </c>
      <c r="H4381">
        <v>3</v>
      </c>
      <c r="I4381">
        <v>3</v>
      </c>
      <c r="J4381">
        <v>143</v>
      </c>
      <c r="K4381">
        <v>9</v>
      </c>
      <c r="L4381">
        <v>14</v>
      </c>
      <c r="M4381">
        <v>1</v>
      </c>
      <c r="N4381">
        <v>40</v>
      </c>
      <c r="O4381">
        <v>32</v>
      </c>
      <c r="P4381">
        <v>0</v>
      </c>
      <c r="Q4381">
        <v>0</v>
      </c>
      <c r="R4381">
        <v>823</v>
      </c>
      <c r="S4381">
        <v>650</v>
      </c>
      <c r="T4381">
        <v>58</v>
      </c>
      <c r="U4381">
        <v>35</v>
      </c>
      <c r="V4381">
        <v>1</v>
      </c>
      <c r="W4381">
        <v>1862</v>
      </c>
      <c r="X4381">
        <v>1085</v>
      </c>
      <c r="Y4381">
        <v>97</v>
      </c>
      <c r="Z4381">
        <v>240</v>
      </c>
      <c r="AA4381">
        <v>4</v>
      </c>
      <c r="AB4381">
        <v>1982</v>
      </c>
      <c r="AC4381">
        <v>1228</v>
      </c>
      <c r="AD4381">
        <v>68</v>
      </c>
      <c r="AE4381">
        <v>313</v>
      </c>
      <c r="AF4381">
        <v>10</v>
      </c>
      <c r="AG4381">
        <v>307</v>
      </c>
      <c r="AH4381">
        <v>167</v>
      </c>
      <c r="AI4381">
        <v>6</v>
      </c>
      <c r="AJ4381">
        <v>56</v>
      </c>
      <c r="AK4381">
        <v>2</v>
      </c>
      <c r="AL4381">
        <v>99</v>
      </c>
      <c r="AM4381">
        <v>80</v>
      </c>
      <c r="AN4381">
        <v>5</v>
      </c>
      <c r="AO4381">
        <v>3</v>
      </c>
      <c r="AP4381">
        <v>1</v>
      </c>
      <c r="AQ4381">
        <v>0</v>
      </c>
      <c r="AR4381">
        <v>0</v>
      </c>
      <c r="AS4381">
        <v>0</v>
      </c>
      <c r="AT4381">
        <v>0</v>
      </c>
      <c r="AU4381">
        <v>0</v>
      </c>
      <c r="AV4381">
        <v>0</v>
      </c>
      <c r="AW4381">
        <v>0</v>
      </c>
      <c r="AX4381">
        <v>0</v>
      </c>
      <c r="AY4381">
        <v>0</v>
      </c>
      <c r="AZ4381">
        <v>0</v>
      </c>
      <c r="BA4381">
        <v>0</v>
      </c>
      <c r="BB4381">
        <v>0</v>
      </c>
      <c r="BC4381">
        <v>0</v>
      </c>
      <c r="BD4381">
        <v>0</v>
      </c>
      <c r="BE4381">
        <v>0</v>
      </c>
      <c r="BF4381">
        <v>0</v>
      </c>
      <c r="BG4381" s="20">
        <v>5</v>
      </c>
      <c r="BH4381" s="20">
        <v>3</v>
      </c>
      <c r="BI4381" s="20">
        <v>173</v>
      </c>
      <c r="BJ4381" s="20">
        <v>36</v>
      </c>
      <c r="BK4381" s="20">
        <v>714</v>
      </c>
      <c r="BL4381" s="20">
        <v>1452</v>
      </c>
      <c r="BM4381" s="20">
        <v>1555</v>
      </c>
      <c r="BN4381" s="20">
        <v>232</v>
      </c>
      <c r="BO4381" s="20">
        <v>86</v>
      </c>
      <c r="BP4381" s="20">
        <v>8981</v>
      </c>
      <c r="BQ4381" s="20">
        <v>3831</v>
      </c>
      <c r="BR4381" s="20">
        <v>0</v>
      </c>
      <c r="BS4381" s="20">
        <v>165</v>
      </c>
      <c r="BT4381" s="20">
        <v>2549</v>
      </c>
      <c r="BU4381" s="20">
        <v>168</v>
      </c>
      <c r="BV4381" s="20">
        <v>5830</v>
      </c>
    </row>
    <row r="4382" spans="1:74" x14ac:dyDescent="0.25">
      <c r="A4382" s="20" t="s">
        <v>501</v>
      </c>
      <c r="B4382" s="20" t="s">
        <v>509</v>
      </c>
      <c r="C4382" s="20" t="s">
        <v>743</v>
      </c>
      <c r="D4382" s="1">
        <v>44599</v>
      </c>
      <c r="E4382">
        <v>197</v>
      </c>
      <c r="F4382">
        <v>5</v>
      </c>
      <c r="G4382">
        <v>5</v>
      </c>
      <c r="H4382">
        <v>3</v>
      </c>
      <c r="I4382">
        <v>3</v>
      </c>
      <c r="J4382">
        <v>143</v>
      </c>
      <c r="K4382">
        <v>8</v>
      </c>
      <c r="L4382">
        <v>14</v>
      </c>
      <c r="M4382">
        <v>1</v>
      </c>
      <c r="N4382">
        <v>40</v>
      </c>
      <c r="O4382">
        <v>32</v>
      </c>
      <c r="P4382">
        <v>0</v>
      </c>
      <c r="Q4382">
        <v>0</v>
      </c>
      <c r="R4382">
        <v>825</v>
      </c>
      <c r="S4382">
        <v>653</v>
      </c>
      <c r="T4382">
        <v>59</v>
      </c>
      <c r="U4382">
        <v>35</v>
      </c>
      <c r="V4382">
        <v>1</v>
      </c>
      <c r="W4382">
        <v>1859</v>
      </c>
      <c r="X4382">
        <v>1087</v>
      </c>
      <c r="Y4382">
        <v>95</v>
      </c>
      <c r="Z4382">
        <v>240</v>
      </c>
      <c r="AA4382">
        <v>4</v>
      </c>
      <c r="AB4382">
        <v>1978</v>
      </c>
      <c r="AC4382">
        <v>1229</v>
      </c>
      <c r="AD4382">
        <v>68</v>
      </c>
      <c r="AE4382">
        <v>311</v>
      </c>
      <c r="AF4382">
        <v>9</v>
      </c>
      <c r="AG4382">
        <v>309</v>
      </c>
      <c r="AH4382">
        <v>167</v>
      </c>
      <c r="AI4382">
        <v>6</v>
      </c>
      <c r="AJ4382">
        <v>56</v>
      </c>
      <c r="AK4382">
        <v>2</v>
      </c>
      <c r="AL4382">
        <v>99</v>
      </c>
      <c r="AM4382">
        <v>81</v>
      </c>
      <c r="AN4382">
        <v>5</v>
      </c>
      <c r="AO4382">
        <v>3</v>
      </c>
      <c r="AP4382">
        <v>1</v>
      </c>
      <c r="AQ4382">
        <v>0</v>
      </c>
      <c r="AR4382">
        <v>0</v>
      </c>
      <c r="AS4382">
        <v>0</v>
      </c>
      <c r="AT4382">
        <v>0</v>
      </c>
      <c r="AU4382">
        <v>0</v>
      </c>
      <c r="AV4382">
        <v>0</v>
      </c>
      <c r="AW4382">
        <v>0</v>
      </c>
      <c r="AX4382">
        <v>0</v>
      </c>
      <c r="AY4382">
        <v>0</v>
      </c>
      <c r="AZ4382">
        <v>0</v>
      </c>
      <c r="BA4382">
        <v>0</v>
      </c>
      <c r="BB4382">
        <v>0</v>
      </c>
      <c r="BC4382">
        <v>0</v>
      </c>
      <c r="BD4382">
        <v>0</v>
      </c>
      <c r="BE4382">
        <v>0</v>
      </c>
      <c r="BF4382">
        <v>0</v>
      </c>
      <c r="BG4382" s="20">
        <v>5</v>
      </c>
      <c r="BH4382" s="20">
        <v>3</v>
      </c>
      <c r="BI4382" s="20">
        <v>172</v>
      </c>
      <c r="BJ4382" s="20">
        <v>36</v>
      </c>
      <c r="BK4382" s="20">
        <v>715</v>
      </c>
      <c r="BL4382" s="20">
        <v>1453</v>
      </c>
      <c r="BM4382" s="20">
        <v>1554</v>
      </c>
      <c r="BN4382" s="20">
        <v>234</v>
      </c>
      <c r="BO4382" s="20">
        <v>86</v>
      </c>
      <c r="BP4382" s="20">
        <v>8941</v>
      </c>
      <c r="BQ4382" s="20">
        <v>3850</v>
      </c>
      <c r="BR4382" s="20">
        <v>0</v>
      </c>
      <c r="BS4382" s="20">
        <v>165</v>
      </c>
      <c r="BT4382" s="20">
        <v>2512</v>
      </c>
      <c r="BU4382" s="20">
        <v>168</v>
      </c>
      <c r="BV4382" s="20">
        <v>5826</v>
      </c>
    </row>
    <row r="4383" spans="1:74" x14ac:dyDescent="0.25">
      <c r="A4383" s="20" t="s">
        <v>501</v>
      </c>
      <c r="B4383" s="20" t="s">
        <v>509</v>
      </c>
      <c r="C4383" s="20" t="s">
        <v>743</v>
      </c>
      <c r="D4383" s="1">
        <v>44606</v>
      </c>
      <c r="E4383">
        <v>198</v>
      </c>
      <c r="F4383">
        <v>5</v>
      </c>
      <c r="G4383">
        <v>5</v>
      </c>
      <c r="H4383">
        <v>3</v>
      </c>
      <c r="I4383">
        <v>3</v>
      </c>
      <c r="J4383">
        <v>143</v>
      </c>
      <c r="K4383">
        <v>8</v>
      </c>
      <c r="L4383">
        <v>14</v>
      </c>
      <c r="M4383">
        <v>1</v>
      </c>
      <c r="N4383">
        <v>40</v>
      </c>
      <c r="O4383">
        <v>33</v>
      </c>
      <c r="P4383">
        <v>0</v>
      </c>
      <c r="Q4383">
        <v>0</v>
      </c>
      <c r="R4383">
        <v>824</v>
      </c>
      <c r="S4383">
        <v>651</v>
      </c>
      <c r="T4383">
        <v>59</v>
      </c>
      <c r="U4383">
        <v>36</v>
      </c>
      <c r="V4383">
        <v>1</v>
      </c>
      <c r="W4383">
        <v>1861</v>
      </c>
      <c r="X4383">
        <v>1089</v>
      </c>
      <c r="Y4383">
        <v>95</v>
      </c>
      <c r="Z4383">
        <v>238</v>
      </c>
      <c r="AA4383">
        <v>5</v>
      </c>
      <c r="AB4383">
        <v>1977</v>
      </c>
      <c r="AC4383">
        <v>1227</v>
      </c>
      <c r="AD4383">
        <v>68</v>
      </c>
      <c r="AE4383">
        <v>311</v>
      </c>
      <c r="AF4383">
        <v>9</v>
      </c>
      <c r="AG4383">
        <v>307</v>
      </c>
      <c r="AH4383">
        <v>169</v>
      </c>
      <c r="AI4383">
        <v>6</v>
      </c>
      <c r="AJ4383">
        <v>55</v>
      </c>
      <c r="AK4383">
        <v>2</v>
      </c>
      <c r="AL4383">
        <v>101</v>
      </c>
      <c r="AM4383">
        <v>82</v>
      </c>
      <c r="AN4383">
        <v>5</v>
      </c>
      <c r="AO4383">
        <v>3</v>
      </c>
      <c r="AP4383">
        <v>1</v>
      </c>
      <c r="AQ4383">
        <v>0</v>
      </c>
      <c r="AR4383">
        <v>0</v>
      </c>
      <c r="AS4383">
        <v>0</v>
      </c>
      <c r="AT4383">
        <v>0</v>
      </c>
      <c r="AU4383">
        <v>0</v>
      </c>
      <c r="AV4383">
        <v>0</v>
      </c>
      <c r="AW4383">
        <v>0</v>
      </c>
      <c r="AX4383">
        <v>0</v>
      </c>
      <c r="AY4383">
        <v>0</v>
      </c>
      <c r="AZ4383">
        <v>0</v>
      </c>
      <c r="BA4383">
        <v>0</v>
      </c>
      <c r="BB4383">
        <v>0</v>
      </c>
      <c r="BC4383">
        <v>0</v>
      </c>
      <c r="BD4383">
        <v>0</v>
      </c>
      <c r="BE4383">
        <v>0</v>
      </c>
      <c r="BF4383">
        <v>0</v>
      </c>
      <c r="BG4383" s="20">
        <v>5</v>
      </c>
      <c r="BH4383" s="20">
        <v>3</v>
      </c>
      <c r="BI4383" s="20">
        <v>173</v>
      </c>
      <c r="BJ4383" s="20">
        <v>36</v>
      </c>
      <c r="BK4383" s="20">
        <v>713</v>
      </c>
      <c r="BL4383" s="20">
        <v>1454</v>
      </c>
      <c r="BM4383" s="20">
        <v>1555</v>
      </c>
      <c r="BN4383" s="20">
        <v>233</v>
      </c>
      <c r="BO4383" s="20">
        <v>88</v>
      </c>
      <c r="BP4383" s="20">
        <v>8934</v>
      </c>
      <c r="BQ4383" s="20">
        <v>3882</v>
      </c>
      <c r="BR4383" s="20">
        <v>0</v>
      </c>
      <c r="BS4383" s="20">
        <v>166</v>
      </c>
      <c r="BT4383" s="20">
        <v>2501</v>
      </c>
      <c r="BU4383" s="20">
        <v>172</v>
      </c>
      <c r="BV4383" s="20">
        <v>5833</v>
      </c>
    </row>
    <row r="4384" spans="1:74" x14ac:dyDescent="0.25">
      <c r="A4384" s="20" t="s">
        <v>501</v>
      </c>
      <c r="B4384" s="20" t="s">
        <v>504</v>
      </c>
      <c r="C4384" s="20" t="s">
        <v>744</v>
      </c>
      <c r="D4384" s="1">
        <v>44493</v>
      </c>
      <c r="E4384">
        <v>55</v>
      </c>
      <c r="F4384">
        <v>0</v>
      </c>
      <c r="G4384">
        <v>0</v>
      </c>
      <c r="H4384">
        <v>0</v>
      </c>
      <c r="I4384">
        <v>0</v>
      </c>
      <c r="J4384">
        <v>21</v>
      </c>
      <c r="K4384">
        <v>2</v>
      </c>
      <c r="L4384">
        <v>1</v>
      </c>
      <c r="M4384">
        <v>0</v>
      </c>
      <c r="N4384">
        <v>2</v>
      </c>
      <c r="O4384">
        <v>0</v>
      </c>
      <c r="P4384">
        <v>1</v>
      </c>
      <c r="Q4384">
        <v>0</v>
      </c>
      <c r="R4384">
        <v>145</v>
      </c>
      <c r="S4384">
        <v>0</v>
      </c>
      <c r="T4384">
        <v>93</v>
      </c>
      <c r="U4384">
        <v>0</v>
      </c>
      <c r="V4384">
        <v>0</v>
      </c>
      <c r="W4384">
        <v>447</v>
      </c>
      <c r="X4384">
        <v>0</v>
      </c>
      <c r="Y4384">
        <v>65</v>
      </c>
      <c r="Z4384">
        <v>16</v>
      </c>
      <c r="AA4384">
        <v>2</v>
      </c>
      <c r="AB4384">
        <v>456</v>
      </c>
      <c r="AC4384">
        <v>57</v>
      </c>
      <c r="AD4384">
        <v>26</v>
      </c>
      <c r="AE4384">
        <v>15</v>
      </c>
      <c r="AF4384">
        <v>1</v>
      </c>
      <c r="AG4384">
        <v>110</v>
      </c>
      <c r="AH4384">
        <v>0</v>
      </c>
      <c r="AI4384">
        <v>6</v>
      </c>
      <c r="AJ4384">
        <v>8</v>
      </c>
      <c r="AK4384">
        <v>0</v>
      </c>
      <c r="AL4384">
        <v>13</v>
      </c>
      <c r="AM4384">
        <v>0</v>
      </c>
      <c r="AN4384">
        <v>1</v>
      </c>
      <c r="AO4384">
        <v>0</v>
      </c>
      <c r="AP4384">
        <v>0</v>
      </c>
      <c r="AQ4384">
        <v>0</v>
      </c>
      <c r="AR4384">
        <v>0</v>
      </c>
      <c r="AS4384">
        <v>0</v>
      </c>
      <c r="AT4384">
        <v>0</v>
      </c>
      <c r="AU4384">
        <v>0</v>
      </c>
      <c r="AV4384">
        <v>0</v>
      </c>
      <c r="AW4384">
        <v>0</v>
      </c>
      <c r="AX4384">
        <v>0</v>
      </c>
      <c r="AY4384">
        <v>0</v>
      </c>
      <c r="AZ4384">
        <v>0</v>
      </c>
      <c r="BA4384">
        <v>0</v>
      </c>
      <c r="BB4384">
        <v>8</v>
      </c>
      <c r="BC4384">
        <v>25</v>
      </c>
      <c r="BD4384">
        <v>0</v>
      </c>
      <c r="BE4384">
        <v>2</v>
      </c>
      <c r="BF4384">
        <v>2</v>
      </c>
      <c r="BG4384" s="20"/>
      <c r="BH4384" s="20"/>
      <c r="BI4384" s="20"/>
      <c r="BJ4384" s="20"/>
      <c r="BK4384" s="20"/>
      <c r="BL4384" s="20"/>
      <c r="BM4384" s="20"/>
      <c r="BN4384" s="20"/>
      <c r="BO4384" s="20"/>
      <c r="BP4384" s="20"/>
      <c r="BQ4384" s="20"/>
      <c r="BR4384" s="20"/>
      <c r="BS4384" s="20"/>
      <c r="BT4384" s="20"/>
      <c r="BU4384" s="20"/>
      <c r="BV4384" s="20"/>
    </row>
    <row r="4385" spans="1:74" x14ac:dyDescent="0.25">
      <c r="A4385" s="20" t="s">
        <v>501</v>
      </c>
      <c r="B4385" s="20" t="s">
        <v>504</v>
      </c>
      <c r="C4385" s="20" t="s">
        <v>744</v>
      </c>
      <c r="D4385" s="1">
        <v>44500</v>
      </c>
      <c r="E4385">
        <v>55</v>
      </c>
      <c r="F4385">
        <v>0</v>
      </c>
      <c r="G4385">
        <v>0</v>
      </c>
      <c r="H4385">
        <v>0</v>
      </c>
      <c r="I4385">
        <v>0</v>
      </c>
      <c r="J4385">
        <v>23</v>
      </c>
      <c r="K4385">
        <v>2</v>
      </c>
      <c r="L4385">
        <v>1</v>
      </c>
      <c r="M4385">
        <v>0</v>
      </c>
      <c r="N4385">
        <v>2</v>
      </c>
      <c r="O4385">
        <v>0</v>
      </c>
      <c r="P4385">
        <v>1</v>
      </c>
      <c r="Q4385">
        <v>0</v>
      </c>
      <c r="R4385">
        <v>145</v>
      </c>
      <c r="S4385">
        <v>0</v>
      </c>
      <c r="T4385">
        <v>106</v>
      </c>
      <c r="U4385">
        <v>0</v>
      </c>
      <c r="V4385">
        <v>0</v>
      </c>
      <c r="W4385">
        <v>445</v>
      </c>
      <c r="X4385">
        <v>0</v>
      </c>
      <c r="Y4385">
        <v>79</v>
      </c>
      <c r="Z4385">
        <v>15</v>
      </c>
      <c r="AA4385">
        <v>2</v>
      </c>
      <c r="AB4385">
        <v>456</v>
      </c>
      <c r="AC4385">
        <v>83</v>
      </c>
      <c r="AD4385">
        <v>26</v>
      </c>
      <c r="AE4385">
        <v>15</v>
      </c>
      <c r="AF4385">
        <v>1</v>
      </c>
      <c r="AG4385">
        <v>110</v>
      </c>
      <c r="AH4385">
        <v>0</v>
      </c>
      <c r="AI4385">
        <v>6</v>
      </c>
      <c r="AJ4385">
        <v>7</v>
      </c>
      <c r="AK4385">
        <v>1</v>
      </c>
      <c r="AL4385">
        <v>15</v>
      </c>
      <c r="AM4385">
        <v>0</v>
      </c>
      <c r="AN4385">
        <v>4</v>
      </c>
      <c r="AO4385">
        <v>0</v>
      </c>
      <c r="AP4385">
        <v>0</v>
      </c>
      <c r="AQ4385">
        <v>0</v>
      </c>
      <c r="AR4385">
        <v>0</v>
      </c>
      <c r="AS4385">
        <v>0</v>
      </c>
      <c r="AT4385">
        <v>0</v>
      </c>
      <c r="AU4385">
        <v>0</v>
      </c>
      <c r="AV4385">
        <v>0</v>
      </c>
      <c r="AW4385">
        <v>0</v>
      </c>
      <c r="AX4385">
        <v>0</v>
      </c>
      <c r="AY4385">
        <v>0</v>
      </c>
      <c r="AZ4385">
        <v>0</v>
      </c>
      <c r="BA4385">
        <v>0</v>
      </c>
      <c r="BB4385">
        <v>8</v>
      </c>
      <c r="BC4385">
        <v>25</v>
      </c>
      <c r="BD4385">
        <v>0</v>
      </c>
      <c r="BE4385">
        <v>2</v>
      </c>
      <c r="BF4385">
        <v>2</v>
      </c>
      <c r="BG4385" s="20"/>
      <c r="BH4385" s="20"/>
      <c r="BI4385" s="20"/>
      <c r="BJ4385" s="20"/>
      <c r="BK4385" s="20"/>
      <c r="BL4385" s="20"/>
      <c r="BM4385" s="20"/>
      <c r="BN4385" s="20"/>
      <c r="BO4385" s="20"/>
      <c r="BP4385" s="20"/>
      <c r="BQ4385" s="20"/>
      <c r="BR4385" s="20"/>
      <c r="BS4385" s="20"/>
      <c r="BT4385" s="20"/>
      <c r="BU4385" s="20"/>
      <c r="BV4385" s="20"/>
    </row>
    <row r="4386" spans="1:74" x14ac:dyDescent="0.25">
      <c r="A4386" s="20" t="s">
        <v>501</v>
      </c>
      <c r="B4386" s="20" t="s">
        <v>504</v>
      </c>
      <c r="C4386" s="20" t="s">
        <v>744</v>
      </c>
      <c r="D4386" s="1">
        <v>44507</v>
      </c>
      <c r="E4386">
        <v>56</v>
      </c>
      <c r="F4386">
        <v>0</v>
      </c>
      <c r="G4386">
        <v>0</v>
      </c>
      <c r="H4386">
        <v>0</v>
      </c>
      <c r="I4386">
        <v>0</v>
      </c>
      <c r="J4386">
        <v>27</v>
      </c>
      <c r="K4386">
        <v>2</v>
      </c>
      <c r="L4386">
        <v>1</v>
      </c>
      <c r="M4386">
        <v>0</v>
      </c>
      <c r="N4386">
        <v>2</v>
      </c>
      <c r="O4386">
        <v>1</v>
      </c>
      <c r="P4386">
        <v>0</v>
      </c>
      <c r="Q4386">
        <v>0</v>
      </c>
      <c r="R4386">
        <v>145</v>
      </c>
      <c r="S4386">
        <v>115</v>
      </c>
      <c r="T4386">
        <v>8</v>
      </c>
      <c r="U4386">
        <v>0</v>
      </c>
      <c r="V4386">
        <v>0</v>
      </c>
      <c r="W4386">
        <v>449</v>
      </c>
      <c r="X4386">
        <v>130</v>
      </c>
      <c r="Y4386">
        <v>25</v>
      </c>
      <c r="Z4386">
        <v>15</v>
      </c>
      <c r="AA4386">
        <v>2</v>
      </c>
      <c r="AB4386">
        <v>453</v>
      </c>
      <c r="AC4386">
        <v>145</v>
      </c>
      <c r="AD4386">
        <v>26</v>
      </c>
      <c r="AE4386">
        <v>15</v>
      </c>
      <c r="AF4386">
        <v>1</v>
      </c>
      <c r="AG4386">
        <v>110</v>
      </c>
      <c r="AH4386">
        <v>10</v>
      </c>
      <c r="AI4386">
        <v>2</v>
      </c>
      <c r="AJ4386">
        <v>7</v>
      </c>
      <c r="AK4386">
        <v>1</v>
      </c>
      <c r="AL4386">
        <v>15</v>
      </c>
      <c r="AM4386">
        <v>4</v>
      </c>
      <c r="AN4386">
        <v>2</v>
      </c>
      <c r="AO4386">
        <v>0</v>
      </c>
      <c r="AP4386">
        <v>0</v>
      </c>
      <c r="AQ4386">
        <v>0</v>
      </c>
      <c r="AR4386">
        <v>0</v>
      </c>
      <c r="AS4386">
        <v>0</v>
      </c>
      <c r="AT4386">
        <v>0</v>
      </c>
      <c r="AU4386">
        <v>0</v>
      </c>
      <c r="AV4386">
        <v>0</v>
      </c>
      <c r="AW4386">
        <v>0</v>
      </c>
      <c r="AX4386">
        <v>0</v>
      </c>
      <c r="AY4386">
        <v>0</v>
      </c>
      <c r="AZ4386">
        <v>0</v>
      </c>
      <c r="BA4386">
        <v>0</v>
      </c>
      <c r="BB4386">
        <v>0</v>
      </c>
      <c r="BC4386">
        <v>0</v>
      </c>
      <c r="BD4386">
        <v>0</v>
      </c>
      <c r="BE4386">
        <v>0</v>
      </c>
      <c r="BF4386">
        <v>0</v>
      </c>
      <c r="BG4386" s="20">
        <v>0</v>
      </c>
      <c r="BH4386" s="20">
        <v>0</v>
      </c>
      <c r="BI4386" s="20">
        <v>53</v>
      </c>
      <c r="BJ4386" s="20">
        <v>2</v>
      </c>
      <c r="BK4386" s="20">
        <v>137</v>
      </c>
      <c r="BL4386" s="20">
        <v>390</v>
      </c>
      <c r="BM4386" s="20">
        <v>404</v>
      </c>
      <c r="BN4386" s="20">
        <v>95</v>
      </c>
      <c r="BO4386" s="20">
        <v>13</v>
      </c>
      <c r="BP4386" s="20"/>
      <c r="BQ4386" s="20"/>
      <c r="BR4386" s="20"/>
      <c r="BS4386" s="20"/>
      <c r="BT4386" s="20"/>
      <c r="BU4386" s="20"/>
      <c r="BV4386" s="20"/>
    </row>
    <row r="4387" spans="1:74" x14ac:dyDescent="0.25">
      <c r="A4387" s="20" t="s">
        <v>501</v>
      </c>
      <c r="B4387" s="20" t="s">
        <v>504</v>
      </c>
      <c r="C4387" s="20" t="s">
        <v>744</v>
      </c>
      <c r="D4387" s="1">
        <v>44514</v>
      </c>
      <c r="E4387">
        <v>56</v>
      </c>
      <c r="F4387">
        <v>0</v>
      </c>
      <c r="G4387">
        <v>0</v>
      </c>
      <c r="H4387">
        <v>0</v>
      </c>
      <c r="I4387">
        <v>0</v>
      </c>
      <c r="J4387">
        <v>27</v>
      </c>
      <c r="K4387">
        <v>2</v>
      </c>
      <c r="L4387">
        <v>1</v>
      </c>
      <c r="M4387">
        <v>0</v>
      </c>
      <c r="N4387">
        <v>2</v>
      </c>
      <c r="O4387">
        <v>2</v>
      </c>
      <c r="P4387">
        <v>0</v>
      </c>
      <c r="Q4387">
        <v>0</v>
      </c>
      <c r="R4387">
        <v>145</v>
      </c>
      <c r="S4387">
        <v>117</v>
      </c>
      <c r="T4387">
        <v>8</v>
      </c>
      <c r="U4387">
        <v>0</v>
      </c>
      <c r="V4387">
        <v>0</v>
      </c>
      <c r="W4387">
        <v>454</v>
      </c>
      <c r="X4387">
        <v>151</v>
      </c>
      <c r="Y4387">
        <v>25</v>
      </c>
      <c r="Z4387">
        <v>15</v>
      </c>
      <c r="AA4387">
        <v>2</v>
      </c>
      <c r="AB4387">
        <v>454</v>
      </c>
      <c r="AC4387">
        <v>187</v>
      </c>
      <c r="AD4387">
        <v>27</v>
      </c>
      <c r="AE4387">
        <v>15</v>
      </c>
      <c r="AF4387">
        <v>2</v>
      </c>
      <c r="AG4387">
        <v>112</v>
      </c>
      <c r="AH4387">
        <v>12</v>
      </c>
      <c r="AI4387">
        <v>2</v>
      </c>
      <c r="AJ4387">
        <v>7</v>
      </c>
      <c r="AK4387">
        <v>1</v>
      </c>
      <c r="AL4387">
        <v>15</v>
      </c>
      <c r="AM4387">
        <v>4</v>
      </c>
      <c r="AN4387">
        <v>2</v>
      </c>
      <c r="AO4387">
        <v>0</v>
      </c>
      <c r="AP4387">
        <v>0</v>
      </c>
      <c r="AQ4387">
        <v>0</v>
      </c>
      <c r="AR4387">
        <v>0</v>
      </c>
      <c r="AS4387">
        <v>0</v>
      </c>
      <c r="AT4387">
        <v>0</v>
      </c>
      <c r="AU4387">
        <v>0</v>
      </c>
      <c r="AV4387">
        <v>0</v>
      </c>
      <c r="AW4387">
        <v>0</v>
      </c>
      <c r="AX4387">
        <v>0</v>
      </c>
      <c r="AY4387">
        <v>0</v>
      </c>
      <c r="AZ4387">
        <v>0</v>
      </c>
      <c r="BA4387">
        <v>0</v>
      </c>
      <c r="BB4387">
        <v>0</v>
      </c>
      <c r="BC4387">
        <v>0</v>
      </c>
      <c r="BD4387">
        <v>0</v>
      </c>
      <c r="BE4387">
        <v>0</v>
      </c>
      <c r="BF4387">
        <v>0</v>
      </c>
      <c r="BG4387" s="20">
        <v>0</v>
      </c>
      <c r="BH4387" s="20">
        <v>0</v>
      </c>
      <c r="BI4387" s="20">
        <v>53</v>
      </c>
      <c r="BJ4387" s="20">
        <v>2</v>
      </c>
      <c r="BK4387" s="20">
        <v>137</v>
      </c>
      <c r="BL4387" s="20">
        <v>395</v>
      </c>
      <c r="BM4387" s="20">
        <v>403</v>
      </c>
      <c r="BN4387" s="20">
        <v>97</v>
      </c>
      <c r="BO4387" s="20">
        <v>13</v>
      </c>
      <c r="BP4387" s="20"/>
      <c r="BQ4387" s="20"/>
      <c r="BR4387" s="20"/>
      <c r="BS4387" s="20"/>
      <c r="BT4387" s="20"/>
      <c r="BU4387" s="20"/>
      <c r="BV4387" s="20"/>
    </row>
    <row r="4388" spans="1:74" x14ac:dyDescent="0.25">
      <c r="A4388" s="20" t="s">
        <v>501</v>
      </c>
      <c r="B4388" s="20" t="s">
        <v>504</v>
      </c>
      <c r="C4388" s="20" t="s">
        <v>744</v>
      </c>
      <c r="D4388" s="1">
        <v>44521</v>
      </c>
      <c r="E4388">
        <v>55</v>
      </c>
      <c r="F4388">
        <v>0</v>
      </c>
      <c r="G4388">
        <v>0</v>
      </c>
      <c r="H4388">
        <v>0</v>
      </c>
      <c r="I4388">
        <v>0</v>
      </c>
      <c r="J4388">
        <v>30</v>
      </c>
      <c r="K4388">
        <v>2</v>
      </c>
      <c r="L4388">
        <v>1</v>
      </c>
      <c r="M4388">
        <v>0</v>
      </c>
      <c r="N4388">
        <v>2</v>
      </c>
      <c r="O4388">
        <v>2</v>
      </c>
      <c r="P4388">
        <v>0</v>
      </c>
      <c r="Q4388">
        <v>0</v>
      </c>
      <c r="R4388">
        <v>145</v>
      </c>
      <c r="S4388">
        <v>119</v>
      </c>
      <c r="T4388">
        <v>8</v>
      </c>
      <c r="U4388">
        <v>0</v>
      </c>
      <c r="V4388">
        <v>0</v>
      </c>
      <c r="W4388">
        <v>452</v>
      </c>
      <c r="X4388">
        <v>174</v>
      </c>
      <c r="Y4388">
        <v>25</v>
      </c>
      <c r="Z4388">
        <v>15</v>
      </c>
      <c r="AA4388">
        <v>2</v>
      </c>
      <c r="AB4388">
        <v>456</v>
      </c>
      <c r="AC4388">
        <v>239</v>
      </c>
      <c r="AD4388">
        <v>27</v>
      </c>
      <c r="AE4388">
        <v>15</v>
      </c>
      <c r="AF4388">
        <v>1</v>
      </c>
      <c r="AG4388">
        <v>113</v>
      </c>
      <c r="AH4388">
        <v>14</v>
      </c>
      <c r="AI4388">
        <v>2</v>
      </c>
      <c r="AJ4388">
        <v>7</v>
      </c>
      <c r="AK4388">
        <v>2</v>
      </c>
      <c r="AL4388">
        <v>15</v>
      </c>
      <c r="AM4388">
        <v>4</v>
      </c>
      <c r="AN4388">
        <v>2</v>
      </c>
      <c r="AO4388">
        <v>0</v>
      </c>
      <c r="AP4388">
        <v>0</v>
      </c>
      <c r="AQ4388">
        <v>0</v>
      </c>
      <c r="AR4388">
        <v>0</v>
      </c>
      <c r="AS4388">
        <v>0</v>
      </c>
      <c r="AT4388">
        <v>0</v>
      </c>
      <c r="AU4388">
        <v>0</v>
      </c>
      <c r="AV4388">
        <v>0</v>
      </c>
      <c r="AW4388">
        <v>0</v>
      </c>
      <c r="AX4388">
        <v>0</v>
      </c>
      <c r="AY4388">
        <v>0</v>
      </c>
      <c r="AZ4388">
        <v>0</v>
      </c>
      <c r="BA4388">
        <v>0</v>
      </c>
      <c r="BB4388">
        <v>0</v>
      </c>
      <c r="BC4388">
        <v>0</v>
      </c>
      <c r="BD4388">
        <v>0</v>
      </c>
      <c r="BE4388">
        <v>0</v>
      </c>
      <c r="BF4388">
        <v>0</v>
      </c>
      <c r="BG4388" s="20">
        <v>0</v>
      </c>
      <c r="BH4388" s="20">
        <v>0</v>
      </c>
      <c r="BI4388" s="20">
        <v>52</v>
      </c>
      <c r="BJ4388" s="20">
        <v>2</v>
      </c>
      <c r="BK4388" s="20">
        <v>137</v>
      </c>
      <c r="BL4388" s="20">
        <v>394</v>
      </c>
      <c r="BM4388" s="20">
        <v>406</v>
      </c>
      <c r="BN4388" s="20">
        <v>97</v>
      </c>
      <c r="BO4388" s="20">
        <v>13</v>
      </c>
      <c r="BP4388" s="20"/>
      <c r="BQ4388" s="20"/>
      <c r="BR4388" s="20"/>
      <c r="BS4388" s="20"/>
      <c r="BT4388" s="20"/>
      <c r="BU4388" s="20"/>
      <c r="BV4388" s="20"/>
    </row>
    <row r="4389" spans="1:74" x14ac:dyDescent="0.25">
      <c r="A4389" s="20" t="s">
        <v>501</v>
      </c>
      <c r="B4389" s="20" t="s">
        <v>504</v>
      </c>
      <c r="C4389" s="20" t="s">
        <v>744</v>
      </c>
      <c r="D4389" s="1">
        <v>44528</v>
      </c>
      <c r="E4389">
        <v>56</v>
      </c>
      <c r="F4389">
        <v>0</v>
      </c>
      <c r="G4389">
        <v>0</v>
      </c>
      <c r="H4389">
        <v>0</v>
      </c>
      <c r="I4389">
        <v>0</v>
      </c>
      <c r="J4389">
        <v>33</v>
      </c>
      <c r="K4389">
        <v>2</v>
      </c>
      <c r="L4389">
        <v>1</v>
      </c>
      <c r="M4389">
        <v>0</v>
      </c>
      <c r="N4389">
        <v>2</v>
      </c>
      <c r="O4389">
        <v>2</v>
      </c>
      <c r="P4389">
        <v>0</v>
      </c>
      <c r="Q4389">
        <v>0</v>
      </c>
      <c r="R4389">
        <v>145</v>
      </c>
      <c r="S4389">
        <v>122</v>
      </c>
      <c r="T4389">
        <v>8</v>
      </c>
      <c r="U4389">
        <v>0</v>
      </c>
      <c r="V4389">
        <v>0</v>
      </c>
      <c r="W4389">
        <v>455</v>
      </c>
      <c r="X4389">
        <v>210</v>
      </c>
      <c r="Y4389">
        <v>25</v>
      </c>
      <c r="Z4389">
        <v>15</v>
      </c>
      <c r="AA4389">
        <v>2</v>
      </c>
      <c r="AB4389">
        <v>455</v>
      </c>
      <c r="AC4389">
        <v>276</v>
      </c>
      <c r="AD4389">
        <v>27</v>
      </c>
      <c r="AE4389">
        <v>15</v>
      </c>
      <c r="AF4389">
        <v>1</v>
      </c>
      <c r="AG4389">
        <v>115</v>
      </c>
      <c r="AH4389">
        <v>15</v>
      </c>
      <c r="AI4389">
        <v>2</v>
      </c>
      <c r="AJ4389">
        <v>8</v>
      </c>
      <c r="AK4389">
        <v>2</v>
      </c>
      <c r="AL4389">
        <v>15</v>
      </c>
      <c r="AM4389">
        <v>4</v>
      </c>
      <c r="AN4389">
        <v>2</v>
      </c>
      <c r="AO4389">
        <v>0</v>
      </c>
      <c r="AP4389">
        <v>0</v>
      </c>
      <c r="AQ4389">
        <v>0</v>
      </c>
      <c r="AR4389">
        <v>0</v>
      </c>
      <c r="AS4389">
        <v>0</v>
      </c>
      <c r="AT4389">
        <v>0</v>
      </c>
      <c r="AU4389">
        <v>0</v>
      </c>
      <c r="AV4389">
        <v>0</v>
      </c>
      <c r="AW4389">
        <v>0</v>
      </c>
      <c r="AX4389">
        <v>0</v>
      </c>
      <c r="AY4389">
        <v>0</v>
      </c>
      <c r="AZ4389">
        <v>0</v>
      </c>
      <c r="BA4389">
        <v>0</v>
      </c>
      <c r="BB4389">
        <v>0</v>
      </c>
      <c r="BC4389">
        <v>0</v>
      </c>
      <c r="BD4389">
        <v>0</v>
      </c>
      <c r="BE4389">
        <v>0</v>
      </c>
      <c r="BF4389">
        <v>0</v>
      </c>
      <c r="BG4389" s="20">
        <v>0</v>
      </c>
      <c r="BH4389" s="20">
        <v>0</v>
      </c>
      <c r="BI4389" s="20">
        <v>53</v>
      </c>
      <c r="BJ4389" s="20">
        <v>2</v>
      </c>
      <c r="BK4389" s="20">
        <v>137</v>
      </c>
      <c r="BL4389" s="20">
        <v>398</v>
      </c>
      <c r="BM4389" s="20">
        <v>406</v>
      </c>
      <c r="BN4389" s="20">
        <v>98</v>
      </c>
      <c r="BO4389" s="20">
        <v>13</v>
      </c>
      <c r="BP4389" s="20"/>
      <c r="BQ4389" s="20"/>
      <c r="BR4389" s="20"/>
      <c r="BS4389" s="20"/>
      <c r="BT4389" s="20"/>
      <c r="BU4389" s="20"/>
      <c r="BV4389" s="20"/>
    </row>
    <row r="4390" spans="1:74" x14ac:dyDescent="0.25">
      <c r="A4390" s="20" t="s">
        <v>501</v>
      </c>
      <c r="B4390" s="20" t="s">
        <v>504</v>
      </c>
      <c r="C4390" s="20" t="s">
        <v>744</v>
      </c>
      <c r="D4390" s="1">
        <v>44535</v>
      </c>
      <c r="E4390">
        <v>56</v>
      </c>
      <c r="F4390">
        <v>0</v>
      </c>
      <c r="G4390">
        <v>0</v>
      </c>
      <c r="H4390">
        <v>0</v>
      </c>
      <c r="I4390">
        <v>0</v>
      </c>
      <c r="J4390">
        <v>35</v>
      </c>
      <c r="K4390">
        <v>2</v>
      </c>
      <c r="L4390">
        <v>0</v>
      </c>
      <c r="M4390">
        <v>0</v>
      </c>
      <c r="N4390">
        <v>2</v>
      </c>
      <c r="O4390">
        <v>2</v>
      </c>
      <c r="P4390">
        <v>0</v>
      </c>
      <c r="Q4390">
        <v>0</v>
      </c>
      <c r="R4390">
        <v>146</v>
      </c>
      <c r="S4390">
        <v>125</v>
      </c>
      <c r="T4390">
        <v>8</v>
      </c>
      <c r="U4390">
        <v>0</v>
      </c>
      <c r="V4390">
        <v>0</v>
      </c>
      <c r="W4390">
        <v>455</v>
      </c>
      <c r="X4390">
        <v>227</v>
      </c>
      <c r="Y4390">
        <v>25</v>
      </c>
      <c r="Z4390">
        <v>16</v>
      </c>
      <c r="AA4390">
        <v>2</v>
      </c>
      <c r="AB4390">
        <v>457</v>
      </c>
      <c r="AC4390">
        <v>297</v>
      </c>
      <c r="AD4390">
        <v>28</v>
      </c>
      <c r="AE4390">
        <v>15</v>
      </c>
      <c r="AF4390">
        <v>1</v>
      </c>
      <c r="AG4390">
        <v>117</v>
      </c>
      <c r="AH4390">
        <v>19</v>
      </c>
      <c r="AI4390">
        <v>2</v>
      </c>
      <c r="AJ4390">
        <v>8</v>
      </c>
      <c r="AK4390">
        <v>2</v>
      </c>
      <c r="AL4390">
        <v>15</v>
      </c>
      <c r="AM4390">
        <v>4</v>
      </c>
      <c r="AN4390">
        <v>2</v>
      </c>
      <c r="AO4390">
        <v>0</v>
      </c>
      <c r="AP4390">
        <v>0</v>
      </c>
      <c r="AQ4390">
        <v>0</v>
      </c>
      <c r="AR4390">
        <v>0</v>
      </c>
      <c r="AS4390">
        <v>0</v>
      </c>
      <c r="AT4390">
        <v>0</v>
      </c>
      <c r="AU4390">
        <v>0</v>
      </c>
      <c r="AV4390">
        <v>0</v>
      </c>
      <c r="AW4390">
        <v>0</v>
      </c>
      <c r="AX4390">
        <v>0</v>
      </c>
      <c r="AY4390">
        <v>0</v>
      </c>
      <c r="AZ4390">
        <v>0</v>
      </c>
      <c r="BA4390">
        <v>0</v>
      </c>
      <c r="BB4390">
        <v>0</v>
      </c>
      <c r="BC4390">
        <v>0</v>
      </c>
      <c r="BD4390">
        <v>0</v>
      </c>
      <c r="BE4390">
        <v>0</v>
      </c>
      <c r="BF4390">
        <v>0</v>
      </c>
      <c r="BG4390" s="20">
        <v>0</v>
      </c>
      <c r="BH4390" s="20">
        <v>0</v>
      </c>
      <c r="BI4390" s="20">
        <v>53</v>
      </c>
      <c r="BJ4390" s="20">
        <v>2</v>
      </c>
      <c r="BK4390" s="20">
        <v>138</v>
      </c>
      <c r="BL4390" s="20">
        <v>398</v>
      </c>
      <c r="BM4390" s="20">
        <v>409</v>
      </c>
      <c r="BN4390" s="20">
        <v>100</v>
      </c>
      <c r="BO4390" s="20">
        <v>13</v>
      </c>
      <c r="BP4390" s="20"/>
      <c r="BQ4390" s="20"/>
      <c r="BR4390" s="20"/>
      <c r="BS4390" s="20"/>
      <c r="BT4390" s="20"/>
      <c r="BU4390" s="20"/>
      <c r="BV4390" s="20"/>
    </row>
    <row r="4391" spans="1:74" x14ac:dyDescent="0.25">
      <c r="A4391" s="20" t="s">
        <v>501</v>
      </c>
      <c r="B4391" s="20" t="s">
        <v>504</v>
      </c>
      <c r="C4391" s="20" t="s">
        <v>744</v>
      </c>
      <c r="D4391" s="1">
        <v>44542</v>
      </c>
      <c r="E4391">
        <v>57</v>
      </c>
      <c r="F4391">
        <v>0</v>
      </c>
      <c r="G4391">
        <v>0</v>
      </c>
      <c r="H4391">
        <v>0</v>
      </c>
      <c r="I4391">
        <v>0</v>
      </c>
      <c r="J4391">
        <v>38</v>
      </c>
      <c r="K4391">
        <v>2</v>
      </c>
      <c r="L4391">
        <v>0</v>
      </c>
      <c r="M4391">
        <v>0</v>
      </c>
      <c r="N4391">
        <v>2</v>
      </c>
      <c r="O4391">
        <v>2</v>
      </c>
      <c r="P4391">
        <v>0</v>
      </c>
      <c r="Q4391">
        <v>0</v>
      </c>
      <c r="R4391">
        <v>147</v>
      </c>
      <c r="S4391">
        <v>127</v>
      </c>
      <c r="T4391">
        <v>8</v>
      </c>
      <c r="U4391">
        <v>0</v>
      </c>
      <c r="V4391">
        <v>0</v>
      </c>
      <c r="W4391">
        <v>449</v>
      </c>
      <c r="X4391">
        <v>251</v>
      </c>
      <c r="Y4391">
        <v>25</v>
      </c>
      <c r="Z4391">
        <v>15</v>
      </c>
      <c r="AA4391">
        <v>2</v>
      </c>
      <c r="AB4391">
        <v>458</v>
      </c>
      <c r="AC4391">
        <v>322</v>
      </c>
      <c r="AD4391">
        <v>29</v>
      </c>
      <c r="AE4391">
        <v>15</v>
      </c>
      <c r="AF4391">
        <v>1</v>
      </c>
      <c r="AG4391">
        <v>117</v>
      </c>
      <c r="AH4391">
        <v>25</v>
      </c>
      <c r="AI4391">
        <v>2</v>
      </c>
      <c r="AJ4391">
        <v>8</v>
      </c>
      <c r="AK4391">
        <v>2</v>
      </c>
      <c r="AL4391">
        <v>15</v>
      </c>
      <c r="AM4391">
        <v>7</v>
      </c>
      <c r="AN4391">
        <v>2</v>
      </c>
      <c r="AO4391">
        <v>0</v>
      </c>
      <c r="AP4391">
        <v>0</v>
      </c>
      <c r="AQ4391">
        <v>0</v>
      </c>
      <c r="AR4391">
        <v>0</v>
      </c>
      <c r="AS4391">
        <v>0</v>
      </c>
      <c r="AT4391">
        <v>0</v>
      </c>
      <c r="AU4391">
        <v>0</v>
      </c>
      <c r="AV4391">
        <v>0</v>
      </c>
      <c r="AW4391">
        <v>0</v>
      </c>
      <c r="AX4391">
        <v>0</v>
      </c>
      <c r="AY4391">
        <v>0</v>
      </c>
      <c r="AZ4391">
        <v>0</v>
      </c>
      <c r="BA4391">
        <v>0</v>
      </c>
      <c r="BB4391">
        <v>0</v>
      </c>
      <c r="BC4391">
        <v>0</v>
      </c>
      <c r="BD4391">
        <v>0</v>
      </c>
      <c r="BE4391">
        <v>0</v>
      </c>
      <c r="BF4391">
        <v>0</v>
      </c>
      <c r="BG4391" s="20">
        <v>0</v>
      </c>
      <c r="BH4391" s="20">
        <v>0</v>
      </c>
      <c r="BI4391" s="20">
        <v>54</v>
      </c>
      <c r="BJ4391" s="20">
        <v>2</v>
      </c>
      <c r="BK4391" s="20">
        <v>139</v>
      </c>
      <c r="BL4391" s="20">
        <v>393</v>
      </c>
      <c r="BM4391" s="20">
        <v>409</v>
      </c>
      <c r="BN4391" s="20">
        <v>100</v>
      </c>
      <c r="BO4391" s="20">
        <v>13</v>
      </c>
      <c r="BP4391" s="20"/>
      <c r="BQ4391" s="20"/>
      <c r="BR4391" s="20"/>
      <c r="BS4391" s="20"/>
      <c r="BT4391" s="20"/>
      <c r="BU4391" s="20"/>
      <c r="BV4391" s="20"/>
    </row>
    <row r="4392" spans="1:74" x14ac:dyDescent="0.25">
      <c r="A4392" s="20" t="s">
        <v>501</v>
      </c>
      <c r="B4392" s="20" t="s">
        <v>504</v>
      </c>
      <c r="C4392" s="20" t="s">
        <v>744</v>
      </c>
      <c r="D4392" s="1">
        <v>44549</v>
      </c>
      <c r="E4392">
        <v>56</v>
      </c>
      <c r="F4392">
        <v>0</v>
      </c>
      <c r="G4392">
        <v>0</v>
      </c>
      <c r="H4392">
        <v>0</v>
      </c>
      <c r="I4392">
        <v>0</v>
      </c>
      <c r="J4392">
        <v>42</v>
      </c>
      <c r="K4392">
        <v>2</v>
      </c>
      <c r="L4392">
        <v>0</v>
      </c>
      <c r="M4392">
        <v>0</v>
      </c>
      <c r="N4392">
        <v>2</v>
      </c>
      <c r="O4392">
        <v>2</v>
      </c>
      <c r="P4392">
        <v>0</v>
      </c>
      <c r="Q4392">
        <v>0</v>
      </c>
      <c r="R4392">
        <v>146</v>
      </c>
      <c r="S4392">
        <v>128</v>
      </c>
      <c r="T4392">
        <v>8</v>
      </c>
      <c r="U4392">
        <v>0</v>
      </c>
      <c r="V4392">
        <v>0</v>
      </c>
      <c r="W4392">
        <v>450</v>
      </c>
      <c r="X4392">
        <v>292</v>
      </c>
      <c r="Y4392">
        <v>24</v>
      </c>
      <c r="Z4392">
        <v>14</v>
      </c>
      <c r="AA4392">
        <v>3</v>
      </c>
      <c r="AB4392">
        <v>458</v>
      </c>
      <c r="AC4392">
        <v>344</v>
      </c>
      <c r="AD4392">
        <v>27</v>
      </c>
      <c r="AE4392">
        <v>15</v>
      </c>
      <c r="AF4392">
        <v>1</v>
      </c>
      <c r="AG4392">
        <v>118</v>
      </c>
      <c r="AH4392">
        <v>54</v>
      </c>
      <c r="AI4392">
        <v>2</v>
      </c>
      <c r="AJ4392">
        <v>8</v>
      </c>
      <c r="AK4392">
        <v>2</v>
      </c>
      <c r="AL4392">
        <v>15</v>
      </c>
      <c r="AM4392">
        <v>12</v>
      </c>
      <c r="AN4392">
        <v>2</v>
      </c>
      <c r="AO4392">
        <v>0</v>
      </c>
      <c r="AP4392">
        <v>0</v>
      </c>
      <c r="AQ4392">
        <v>0</v>
      </c>
      <c r="AR4392">
        <v>0</v>
      </c>
      <c r="AS4392">
        <v>0</v>
      </c>
      <c r="AT4392">
        <v>0</v>
      </c>
      <c r="AU4392">
        <v>0</v>
      </c>
      <c r="AV4392">
        <v>0</v>
      </c>
      <c r="AW4392">
        <v>0</v>
      </c>
      <c r="AX4392">
        <v>0</v>
      </c>
      <c r="AY4392">
        <v>0</v>
      </c>
      <c r="AZ4392">
        <v>0</v>
      </c>
      <c r="BA4392">
        <v>0</v>
      </c>
      <c r="BB4392">
        <v>0</v>
      </c>
      <c r="BC4392">
        <v>0</v>
      </c>
      <c r="BD4392">
        <v>0</v>
      </c>
      <c r="BE4392">
        <v>0</v>
      </c>
      <c r="BF4392">
        <v>0</v>
      </c>
      <c r="BG4392" s="20">
        <v>0</v>
      </c>
      <c r="BH4392" s="20">
        <v>0</v>
      </c>
      <c r="BI4392" s="20">
        <v>53</v>
      </c>
      <c r="BJ4392" s="20">
        <v>2</v>
      </c>
      <c r="BK4392" s="20">
        <v>138</v>
      </c>
      <c r="BL4392" s="20">
        <v>393</v>
      </c>
      <c r="BM4392" s="20">
        <v>410</v>
      </c>
      <c r="BN4392" s="20">
        <v>101</v>
      </c>
      <c r="BO4392" s="20">
        <v>13</v>
      </c>
      <c r="BP4392" s="20">
        <v>2647</v>
      </c>
      <c r="BQ4392" s="20">
        <v>1175</v>
      </c>
      <c r="BR4392" s="20">
        <v>0</v>
      </c>
      <c r="BS4392" s="20">
        <v>89</v>
      </c>
      <c r="BT4392" s="20">
        <v>401</v>
      </c>
      <c r="BU4392" s="20">
        <v>19</v>
      </c>
      <c r="BV4392" s="20">
        <v>2069</v>
      </c>
    </row>
    <row r="4393" spans="1:74" x14ac:dyDescent="0.25">
      <c r="A4393" s="20" t="s">
        <v>501</v>
      </c>
      <c r="B4393" s="20" t="s">
        <v>504</v>
      </c>
      <c r="C4393" s="20" t="s">
        <v>744</v>
      </c>
      <c r="D4393" s="1">
        <v>44558</v>
      </c>
      <c r="E4393">
        <v>56</v>
      </c>
      <c r="F4393">
        <v>0</v>
      </c>
      <c r="G4393">
        <v>0</v>
      </c>
      <c r="H4393">
        <v>0</v>
      </c>
      <c r="I4393">
        <v>0</v>
      </c>
      <c r="J4393">
        <v>44</v>
      </c>
      <c r="K4393">
        <v>2</v>
      </c>
      <c r="L4393">
        <v>0</v>
      </c>
      <c r="M4393">
        <v>0</v>
      </c>
      <c r="N4393">
        <v>2</v>
      </c>
      <c r="O4393">
        <v>2</v>
      </c>
      <c r="P4393">
        <v>0</v>
      </c>
      <c r="Q4393">
        <v>0</v>
      </c>
      <c r="R4393">
        <v>145</v>
      </c>
      <c r="S4393">
        <v>131</v>
      </c>
      <c r="T4393">
        <v>7</v>
      </c>
      <c r="U4393">
        <v>0</v>
      </c>
      <c r="V4393">
        <v>0</v>
      </c>
      <c r="W4393">
        <v>453</v>
      </c>
      <c r="X4393">
        <v>324</v>
      </c>
      <c r="Y4393">
        <v>26</v>
      </c>
      <c r="Z4393">
        <v>12</v>
      </c>
      <c r="AA4393">
        <v>3</v>
      </c>
      <c r="AB4393">
        <v>460</v>
      </c>
      <c r="AC4393">
        <v>357</v>
      </c>
      <c r="AD4393">
        <v>27</v>
      </c>
      <c r="AE4393">
        <v>16</v>
      </c>
      <c r="AF4393">
        <v>1</v>
      </c>
      <c r="AG4393">
        <v>120</v>
      </c>
      <c r="AH4393">
        <v>71</v>
      </c>
      <c r="AI4393">
        <v>2</v>
      </c>
      <c r="AJ4393">
        <v>9</v>
      </c>
      <c r="AK4393">
        <v>2</v>
      </c>
      <c r="AL4393">
        <v>14</v>
      </c>
      <c r="AM4393">
        <v>11</v>
      </c>
      <c r="AN4393">
        <v>2</v>
      </c>
      <c r="AO4393">
        <v>0</v>
      </c>
      <c r="AP4393">
        <v>0</v>
      </c>
      <c r="AQ4393">
        <v>0</v>
      </c>
      <c r="AR4393">
        <v>0</v>
      </c>
      <c r="AS4393">
        <v>0</v>
      </c>
      <c r="AT4393">
        <v>0</v>
      </c>
      <c r="AU4393">
        <v>0</v>
      </c>
      <c r="AV4393">
        <v>0</v>
      </c>
      <c r="AW4393">
        <v>0</v>
      </c>
      <c r="AX4393">
        <v>0</v>
      </c>
      <c r="AY4393">
        <v>0</v>
      </c>
      <c r="AZ4393">
        <v>0</v>
      </c>
      <c r="BA4393">
        <v>0</v>
      </c>
      <c r="BB4393">
        <v>0</v>
      </c>
      <c r="BC4393">
        <v>0</v>
      </c>
      <c r="BD4393">
        <v>0</v>
      </c>
      <c r="BE4393">
        <v>0</v>
      </c>
      <c r="BF4393">
        <v>0</v>
      </c>
      <c r="BG4393" s="20">
        <v>0</v>
      </c>
      <c r="BH4393" s="20">
        <v>0</v>
      </c>
      <c r="BI4393" s="20">
        <v>53</v>
      </c>
      <c r="BJ4393" s="20">
        <v>2</v>
      </c>
      <c r="BK4393" s="20">
        <v>138</v>
      </c>
      <c r="BL4393" s="20">
        <v>396</v>
      </c>
      <c r="BM4393" s="20">
        <v>411</v>
      </c>
      <c r="BN4393" s="20">
        <v>102</v>
      </c>
      <c r="BO4393" s="20">
        <v>12</v>
      </c>
      <c r="BP4393" s="20">
        <v>2642</v>
      </c>
      <c r="BQ4393" s="20">
        <v>1465</v>
      </c>
      <c r="BR4393" s="20">
        <v>0</v>
      </c>
      <c r="BS4393" s="20">
        <v>88</v>
      </c>
      <c r="BT4393" s="20">
        <v>398</v>
      </c>
      <c r="BU4393" s="20">
        <v>19</v>
      </c>
      <c r="BV4393" s="20">
        <v>2072</v>
      </c>
    </row>
    <row r="4394" spans="1:74" x14ac:dyDescent="0.25">
      <c r="A4394" s="20" t="s">
        <v>501</v>
      </c>
      <c r="B4394" s="20" t="s">
        <v>504</v>
      </c>
      <c r="C4394" s="20" t="s">
        <v>744</v>
      </c>
      <c r="D4394" s="1">
        <v>44564</v>
      </c>
      <c r="E4394">
        <v>55</v>
      </c>
      <c r="F4394">
        <v>0</v>
      </c>
      <c r="G4394">
        <v>0</v>
      </c>
      <c r="H4394">
        <v>0</v>
      </c>
      <c r="I4394">
        <v>0</v>
      </c>
      <c r="J4394">
        <v>44</v>
      </c>
      <c r="K4394">
        <v>2</v>
      </c>
      <c r="L4394">
        <v>0</v>
      </c>
      <c r="M4394">
        <v>0</v>
      </c>
      <c r="N4394">
        <v>2</v>
      </c>
      <c r="O4394">
        <v>2</v>
      </c>
      <c r="P4394">
        <v>0</v>
      </c>
      <c r="Q4394">
        <v>0</v>
      </c>
      <c r="R4394">
        <v>145</v>
      </c>
      <c r="S4394">
        <v>131</v>
      </c>
      <c r="T4394">
        <v>7</v>
      </c>
      <c r="U4394">
        <v>0</v>
      </c>
      <c r="V4394">
        <v>0</v>
      </c>
      <c r="W4394">
        <v>454</v>
      </c>
      <c r="X4394">
        <v>331</v>
      </c>
      <c r="Y4394">
        <v>26</v>
      </c>
      <c r="Z4394">
        <v>12</v>
      </c>
      <c r="AA4394">
        <v>3</v>
      </c>
      <c r="AB4394">
        <v>457</v>
      </c>
      <c r="AC4394">
        <v>357</v>
      </c>
      <c r="AD4394">
        <v>26</v>
      </c>
      <c r="AE4394">
        <v>16</v>
      </c>
      <c r="AF4394">
        <v>1</v>
      </c>
      <c r="AG4394">
        <v>120</v>
      </c>
      <c r="AH4394">
        <v>76</v>
      </c>
      <c r="AI4394">
        <v>2</v>
      </c>
      <c r="AJ4394">
        <v>9</v>
      </c>
      <c r="AK4394">
        <v>2</v>
      </c>
      <c r="AL4394">
        <v>14</v>
      </c>
      <c r="AM4394">
        <v>11</v>
      </c>
      <c r="AN4394">
        <v>2</v>
      </c>
      <c r="AO4394">
        <v>0</v>
      </c>
      <c r="AP4394">
        <v>0</v>
      </c>
      <c r="AQ4394">
        <v>0</v>
      </c>
      <c r="AR4394">
        <v>0</v>
      </c>
      <c r="AS4394">
        <v>0</v>
      </c>
      <c r="AT4394">
        <v>0</v>
      </c>
      <c r="AU4394">
        <v>0</v>
      </c>
      <c r="AV4394">
        <v>0</v>
      </c>
      <c r="AW4394">
        <v>0</v>
      </c>
      <c r="AX4394">
        <v>0</v>
      </c>
      <c r="AY4394">
        <v>0</v>
      </c>
      <c r="AZ4394">
        <v>0</v>
      </c>
      <c r="BA4394">
        <v>0</v>
      </c>
      <c r="BB4394">
        <v>0</v>
      </c>
      <c r="BC4394">
        <v>0</v>
      </c>
      <c r="BD4394">
        <v>0</v>
      </c>
      <c r="BE4394">
        <v>0</v>
      </c>
      <c r="BF4394">
        <v>0</v>
      </c>
      <c r="BG4394" s="20">
        <v>0</v>
      </c>
      <c r="BH4394" s="20">
        <v>0</v>
      </c>
      <c r="BI4394" s="20">
        <v>52</v>
      </c>
      <c r="BJ4394" s="20">
        <v>2</v>
      </c>
      <c r="BK4394" s="20">
        <v>138</v>
      </c>
      <c r="BL4394" s="20">
        <v>397</v>
      </c>
      <c r="BM4394" s="20">
        <v>409</v>
      </c>
      <c r="BN4394" s="20">
        <v>103</v>
      </c>
      <c r="BO4394" s="20">
        <v>12</v>
      </c>
      <c r="BP4394" s="20">
        <v>2641</v>
      </c>
      <c r="BQ4394" s="20">
        <v>1533</v>
      </c>
      <c r="BR4394" s="20">
        <v>0</v>
      </c>
      <c r="BS4394" s="20">
        <v>87</v>
      </c>
      <c r="BT4394" s="20">
        <v>396</v>
      </c>
      <c r="BU4394" s="20">
        <v>20</v>
      </c>
      <c r="BV4394" s="20">
        <v>2074</v>
      </c>
    </row>
    <row r="4395" spans="1:74" x14ac:dyDescent="0.25">
      <c r="A4395" s="20" t="s">
        <v>501</v>
      </c>
      <c r="B4395" s="20" t="s">
        <v>504</v>
      </c>
      <c r="C4395" s="20" t="s">
        <v>744</v>
      </c>
      <c r="D4395" s="1">
        <v>44570</v>
      </c>
      <c r="E4395">
        <v>55</v>
      </c>
      <c r="F4395">
        <v>0</v>
      </c>
      <c r="G4395">
        <v>0</v>
      </c>
      <c r="H4395">
        <v>0</v>
      </c>
      <c r="I4395">
        <v>0</v>
      </c>
      <c r="J4395">
        <v>45</v>
      </c>
      <c r="K4395">
        <v>2</v>
      </c>
      <c r="L4395">
        <v>0</v>
      </c>
      <c r="M4395">
        <v>0</v>
      </c>
      <c r="N4395">
        <v>2</v>
      </c>
      <c r="O4395">
        <v>2</v>
      </c>
      <c r="P4395">
        <v>0</v>
      </c>
      <c r="Q4395">
        <v>0</v>
      </c>
      <c r="R4395">
        <v>144</v>
      </c>
      <c r="S4395">
        <v>130</v>
      </c>
      <c r="T4395">
        <v>7</v>
      </c>
      <c r="U4395">
        <v>0</v>
      </c>
      <c r="V4395">
        <v>0</v>
      </c>
      <c r="W4395">
        <v>455</v>
      </c>
      <c r="X4395">
        <v>334</v>
      </c>
      <c r="Y4395">
        <v>26</v>
      </c>
      <c r="Z4395">
        <v>12</v>
      </c>
      <c r="AA4395">
        <v>3</v>
      </c>
      <c r="AB4395">
        <v>458</v>
      </c>
      <c r="AC4395">
        <v>361</v>
      </c>
      <c r="AD4395">
        <v>26</v>
      </c>
      <c r="AE4395">
        <v>15</v>
      </c>
      <c r="AF4395">
        <v>1</v>
      </c>
      <c r="AG4395">
        <v>121</v>
      </c>
      <c r="AH4395">
        <v>82</v>
      </c>
      <c r="AI4395">
        <v>2</v>
      </c>
      <c r="AJ4395">
        <v>9</v>
      </c>
      <c r="AK4395">
        <v>2</v>
      </c>
      <c r="AL4395">
        <v>14</v>
      </c>
      <c r="AM4395">
        <v>11</v>
      </c>
      <c r="AN4395">
        <v>2</v>
      </c>
      <c r="AO4395">
        <v>0</v>
      </c>
      <c r="AP4395">
        <v>0</v>
      </c>
      <c r="AQ4395">
        <v>0</v>
      </c>
      <c r="AR4395">
        <v>0</v>
      </c>
      <c r="AS4395">
        <v>0</v>
      </c>
      <c r="AT4395">
        <v>0</v>
      </c>
      <c r="AU4395">
        <v>0</v>
      </c>
      <c r="AV4395">
        <v>0</v>
      </c>
      <c r="AW4395">
        <v>0</v>
      </c>
      <c r="AX4395">
        <v>0</v>
      </c>
      <c r="AY4395">
        <v>0</v>
      </c>
      <c r="AZ4395">
        <v>0</v>
      </c>
      <c r="BA4395">
        <v>0</v>
      </c>
      <c r="BB4395">
        <v>0</v>
      </c>
      <c r="BC4395">
        <v>0</v>
      </c>
      <c r="BD4395">
        <v>0</v>
      </c>
      <c r="BE4395">
        <v>0</v>
      </c>
      <c r="BF4395">
        <v>0</v>
      </c>
      <c r="BG4395" s="20">
        <v>0</v>
      </c>
      <c r="BH4395" s="20">
        <v>0</v>
      </c>
      <c r="BI4395" s="20">
        <v>52</v>
      </c>
      <c r="BJ4395" s="20">
        <v>2</v>
      </c>
      <c r="BK4395" s="20">
        <v>137</v>
      </c>
      <c r="BL4395" s="20">
        <v>398</v>
      </c>
      <c r="BM4395" s="20">
        <v>410</v>
      </c>
      <c r="BN4395" s="20">
        <v>104</v>
      </c>
      <c r="BO4395" s="20">
        <v>12</v>
      </c>
      <c r="BP4395" s="20">
        <v>2641</v>
      </c>
      <c r="BQ4395" s="20">
        <v>1597</v>
      </c>
      <c r="BR4395" s="20">
        <v>0</v>
      </c>
      <c r="BS4395" s="20">
        <v>87</v>
      </c>
      <c r="BT4395" s="20">
        <v>395</v>
      </c>
      <c r="BU4395" s="20">
        <v>20</v>
      </c>
      <c r="BV4395" s="20">
        <v>2075</v>
      </c>
    </row>
    <row r="4396" spans="1:74" x14ac:dyDescent="0.25">
      <c r="A4396" s="20" t="s">
        <v>501</v>
      </c>
      <c r="B4396" s="20" t="s">
        <v>504</v>
      </c>
      <c r="C4396" s="20" t="s">
        <v>744</v>
      </c>
      <c r="D4396" s="1">
        <v>44578</v>
      </c>
      <c r="E4396">
        <v>55</v>
      </c>
      <c r="F4396">
        <v>0</v>
      </c>
      <c r="G4396">
        <v>0</v>
      </c>
      <c r="H4396">
        <v>0</v>
      </c>
      <c r="I4396">
        <v>0</v>
      </c>
      <c r="J4396">
        <v>45</v>
      </c>
      <c r="K4396">
        <v>2</v>
      </c>
      <c r="L4396">
        <v>0</v>
      </c>
      <c r="M4396">
        <v>0</v>
      </c>
      <c r="N4396">
        <v>2</v>
      </c>
      <c r="O4396">
        <v>2</v>
      </c>
      <c r="P4396">
        <v>0</v>
      </c>
      <c r="Q4396">
        <v>0</v>
      </c>
      <c r="R4396">
        <v>144</v>
      </c>
      <c r="S4396">
        <v>131</v>
      </c>
      <c r="T4396">
        <v>7</v>
      </c>
      <c r="U4396">
        <v>0</v>
      </c>
      <c r="V4396">
        <v>0</v>
      </c>
      <c r="W4396">
        <v>456</v>
      </c>
      <c r="X4396">
        <v>344</v>
      </c>
      <c r="Y4396">
        <v>26</v>
      </c>
      <c r="Z4396">
        <v>13</v>
      </c>
      <c r="AA4396">
        <v>3</v>
      </c>
      <c r="AB4396">
        <v>460</v>
      </c>
      <c r="AC4396">
        <v>364</v>
      </c>
      <c r="AD4396">
        <v>26</v>
      </c>
      <c r="AE4396">
        <v>15</v>
      </c>
      <c r="AF4396">
        <v>1</v>
      </c>
      <c r="AG4396">
        <v>119</v>
      </c>
      <c r="AH4396">
        <v>85</v>
      </c>
      <c r="AI4396">
        <v>2</v>
      </c>
      <c r="AJ4396">
        <v>8</v>
      </c>
      <c r="AK4396">
        <v>2</v>
      </c>
      <c r="AL4396">
        <v>14</v>
      </c>
      <c r="AM4396">
        <v>11</v>
      </c>
      <c r="AN4396">
        <v>2</v>
      </c>
      <c r="AO4396">
        <v>0</v>
      </c>
      <c r="AP4396">
        <v>0</v>
      </c>
      <c r="AQ4396">
        <v>0</v>
      </c>
      <c r="AR4396">
        <v>0</v>
      </c>
      <c r="AS4396">
        <v>0</v>
      </c>
      <c r="AT4396">
        <v>0</v>
      </c>
      <c r="AU4396">
        <v>0</v>
      </c>
      <c r="AV4396">
        <v>0</v>
      </c>
      <c r="AW4396">
        <v>0</v>
      </c>
      <c r="AX4396">
        <v>0</v>
      </c>
      <c r="AY4396">
        <v>0</v>
      </c>
      <c r="AZ4396">
        <v>0</v>
      </c>
      <c r="BA4396">
        <v>0</v>
      </c>
      <c r="BB4396">
        <v>0</v>
      </c>
      <c r="BC4396">
        <v>0</v>
      </c>
      <c r="BD4396">
        <v>0</v>
      </c>
      <c r="BE4396">
        <v>0</v>
      </c>
      <c r="BF4396">
        <v>0</v>
      </c>
      <c r="BG4396" s="20">
        <v>0</v>
      </c>
      <c r="BH4396" s="20">
        <v>0</v>
      </c>
      <c r="BI4396" s="20">
        <v>52</v>
      </c>
      <c r="BJ4396" s="20">
        <v>2</v>
      </c>
      <c r="BK4396" s="20">
        <v>137</v>
      </c>
      <c r="BL4396" s="20">
        <v>399</v>
      </c>
      <c r="BM4396" s="20">
        <v>412</v>
      </c>
      <c r="BN4396" s="20">
        <v>102</v>
      </c>
      <c r="BO4396" s="20">
        <v>12</v>
      </c>
      <c r="BP4396" s="20">
        <v>2633</v>
      </c>
      <c r="BQ4396" s="20">
        <v>1637</v>
      </c>
      <c r="BR4396" s="20">
        <v>0</v>
      </c>
      <c r="BS4396" s="20">
        <v>88</v>
      </c>
      <c r="BT4396" s="20">
        <v>389</v>
      </c>
      <c r="BU4396" s="20">
        <v>19</v>
      </c>
      <c r="BV4396" s="20">
        <v>2072</v>
      </c>
    </row>
    <row r="4397" spans="1:74" x14ac:dyDescent="0.25">
      <c r="A4397" s="20" t="s">
        <v>501</v>
      </c>
      <c r="B4397" s="20" t="s">
        <v>504</v>
      </c>
      <c r="C4397" s="20" t="s">
        <v>744</v>
      </c>
      <c r="D4397" s="1">
        <v>44585</v>
      </c>
      <c r="E4397">
        <v>54</v>
      </c>
      <c r="F4397">
        <v>0</v>
      </c>
      <c r="G4397">
        <v>0</v>
      </c>
      <c r="H4397">
        <v>0</v>
      </c>
      <c r="I4397">
        <v>0</v>
      </c>
      <c r="J4397">
        <v>44</v>
      </c>
      <c r="K4397">
        <v>2</v>
      </c>
      <c r="L4397">
        <v>0</v>
      </c>
      <c r="M4397">
        <v>0</v>
      </c>
      <c r="N4397">
        <v>2</v>
      </c>
      <c r="O4397">
        <v>2</v>
      </c>
      <c r="P4397">
        <v>0</v>
      </c>
      <c r="Q4397">
        <v>0</v>
      </c>
      <c r="R4397">
        <v>144</v>
      </c>
      <c r="S4397">
        <v>133</v>
      </c>
      <c r="T4397">
        <v>7</v>
      </c>
      <c r="U4397">
        <v>0</v>
      </c>
      <c r="V4397">
        <v>0</v>
      </c>
      <c r="W4397">
        <v>456</v>
      </c>
      <c r="X4397">
        <v>344</v>
      </c>
      <c r="Y4397">
        <v>26</v>
      </c>
      <c r="Z4397">
        <v>12</v>
      </c>
      <c r="AA4397">
        <v>3</v>
      </c>
      <c r="AB4397">
        <v>464</v>
      </c>
      <c r="AC4397">
        <v>368</v>
      </c>
      <c r="AD4397">
        <v>25</v>
      </c>
      <c r="AE4397">
        <v>16</v>
      </c>
      <c r="AF4397">
        <v>0</v>
      </c>
      <c r="AG4397">
        <v>119</v>
      </c>
      <c r="AH4397">
        <v>85</v>
      </c>
      <c r="AI4397">
        <v>2</v>
      </c>
      <c r="AJ4397">
        <v>8</v>
      </c>
      <c r="AK4397">
        <v>2</v>
      </c>
      <c r="AL4397">
        <v>14</v>
      </c>
      <c r="AM4397">
        <v>11</v>
      </c>
      <c r="AN4397">
        <v>2</v>
      </c>
      <c r="AO4397">
        <v>0</v>
      </c>
      <c r="AP4397">
        <v>0</v>
      </c>
      <c r="AQ4397">
        <v>0</v>
      </c>
      <c r="AR4397">
        <v>0</v>
      </c>
      <c r="AS4397">
        <v>0</v>
      </c>
      <c r="AT4397">
        <v>0</v>
      </c>
      <c r="AU4397">
        <v>0</v>
      </c>
      <c r="AV4397">
        <v>0</v>
      </c>
      <c r="AW4397">
        <v>0</v>
      </c>
      <c r="AX4397">
        <v>0</v>
      </c>
      <c r="AY4397">
        <v>0</v>
      </c>
      <c r="AZ4397">
        <v>0</v>
      </c>
      <c r="BA4397">
        <v>0</v>
      </c>
      <c r="BB4397">
        <v>0</v>
      </c>
      <c r="BC4397">
        <v>0</v>
      </c>
      <c r="BD4397">
        <v>0</v>
      </c>
      <c r="BE4397">
        <v>0</v>
      </c>
      <c r="BF4397">
        <v>0</v>
      </c>
      <c r="BG4397" s="20">
        <v>0</v>
      </c>
      <c r="BH4397" s="20">
        <v>0</v>
      </c>
      <c r="BI4397" s="20">
        <v>51</v>
      </c>
      <c r="BJ4397" s="20">
        <v>2</v>
      </c>
      <c r="BK4397" s="20">
        <v>137</v>
      </c>
      <c r="BL4397" s="20">
        <v>400</v>
      </c>
      <c r="BM4397" s="20">
        <v>417</v>
      </c>
      <c r="BN4397" s="20">
        <v>102</v>
      </c>
      <c r="BO4397" s="20">
        <v>12</v>
      </c>
      <c r="BP4397" s="20">
        <v>2641</v>
      </c>
      <c r="BQ4397" s="20">
        <v>1655</v>
      </c>
      <c r="BR4397" s="20">
        <v>0</v>
      </c>
      <c r="BS4397" s="20">
        <v>87</v>
      </c>
      <c r="BT4397" s="20">
        <v>390</v>
      </c>
      <c r="BU4397" s="20">
        <v>20</v>
      </c>
      <c r="BV4397" s="20">
        <v>2080</v>
      </c>
    </row>
    <row r="4398" spans="1:74" x14ac:dyDescent="0.25">
      <c r="A4398" s="20" t="s">
        <v>501</v>
      </c>
      <c r="B4398" s="20" t="s">
        <v>504</v>
      </c>
      <c r="C4398" s="20" t="s">
        <v>744</v>
      </c>
      <c r="D4398" s="1">
        <v>44593</v>
      </c>
      <c r="E4398">
        <v>55</v>
      </c>
      <c r="F4398">
        <v>0</v>
      </c>
      <c r="G4398">
        <v>0</v>
      </c>
      <c r="H4398">
        <v>0</v>
      </c>
      <c r="I4398">
        <v>0</v>
      </c>
      <c r="J4398">
        <v>46</v>
      </c>
      <c r="K4398">
        <v>2</v>
      </c>
      <c r="L4398">
        <v>0</v>
      </c>
      <c r="M4398">
        <v>0</v>
      </c>
      <c r="N4398">
        <v>2</v>
      </c>
      <c r="O4398">
        <v>2</v>
      </c>
      <c r="P4398">
        <v>0</v>
      </c>
      <c r="Q4398">
        <v>0</v>
      </c>
      <c r="R4398">
        <v>143</v>
      </c>
      <c r="S4398">
        <v>133</v>
      </c>
      <c r="T4398">
        <v>7</v>
      </c>
      <c r="U4398">
        <v>0</v>
      </c>
      <c r="V4398">
        <v>0</v>
      </c>
      <c r="W4398">
        <v>455</v>
      </c>
      <c r="X4398">
        <v>348</v>
      </c>
      <c r="Y4398">
        <v>26</v>
      </c>
      <c r="Z4398">
        <v>12</v>
      </c>
      <c r="AA4398">
        <v>2</v>
      </c>
      <c r="AB4398">
        <v>465</v>
      </c>
      <c r="AC4398">
        <v>372</v>
      </c>
      <c r="AD4398">
        <v>25</v>
      </c>
      <c r="AE4398">
        <v>16</v>
      </c>
      <c r="AF4398">
        <v>0</v>
      </c>
      <c r="AG4398">
        <v>120</v>
      </c>
      <c r="AH4398">
        <v>87</v>
      </c>
      <c r="AI4398">
        <v>2</v>
      </c>
      <c r="AJ4398">
        <v>9</v>
      </c>
      <c r="AK4398">
        <v>2</v>
      </c>
      <c r="AL4398">
        <v>14</v>
      </c>
      <c r="AM4398">
        <v>11</v>
      </c>
      <c r="AN4398">
        <v>2</v>
      </c>
      <c r="AO4398">
        <v>0</v>
      </c>
      <c r="AP4398">
        <v>0</v>
      </c>
      <c r="AQ4398">
        <v>0</v>
      </c>
      <c r="AR4398">
        <v>0</v>
      </c>
      <c r="AS4398">
        <v>0</v>
      </c>
      <c r="AT4398">
        <v>0</v>
      </c>
      <c r="AU4398">
        <v>0</v>
      </c>
      <c r="AV4398">
        <v>0</v>
      </c>
      <c r="AW4398">
        <v>0</v>
      </c>
      <c r="AX4398">
        <v>0</v>
      </c>
      <c r="AY4398">
        <v>0</v>
      </c>
      <c r="AZ4398">
        <v>0</v>
      </c>
      <c r="BA4398">
        <v>0</v>
      </c>
      <c r="BB4398">
        <v>0</v>
      </c>
      <c r="BC4398">
        <v>0</v>
      </c>
      <c r="BD4398">
        <v>0</v>
      </c>
      <c r="BE4398">
        <v>0</v>
      </c>
      <c r="BF4398">
        <v>0</v>
      </c>
      <c r="BG4398" s="20">
        <v>0</v>
      </c>
      <c r="BH4398" s="20">
        <v>0</v>
      </c>
      <c r="BI4398" s="20">
        <v>52</v>
      </c>
      <c r="BJ4398" s="20">
        <v>2</v>
      </c>
      <c r="BK4398" s="20">
        <v>136</v>
      </c>
      <c r="BL4398" s="20">
        <v>400</v>
      </c>
      <c r="BM4398" s="20">
        <v>418</v>
      </c>
      <c r="BN4398" s="20">
        <v>102</v>
      </c>
      <c r="BO4398" s="20">
        <v>12</v>
      </c>
      <c r="BP4398" s="20">
        <v>2636</v>
      </c>
      <c r="BQ4398" s="20">
        <v>1691</v>
      </c>
      <c r="BR4398" s="20">
        <v>0</v>
      </c>
      <c r="BS4398" s="20">
        <v>86</v>
      </c>
      <c r="BT4398" s="20">
        <v>387</v>
      </c>
      <c r="BU4398" s="20">
        <v>19</v>
      </c>
      <c r="BV4398" s="20">
        <v>2073</v>
      </c>
    </row>
    <row r="4399" spans="1:74" x14ac:dyDescent="0.25">
      <c r="A4399" s="20" t="s">
        <v>501</v>
      </c>
      <c r="B4399" s="20" t="s">
        <v>504</v>
      </c>
      <c r="C4399" s="20" t="s">
        <v>744</v>
      </c>
      <c r="D4399" s="1">
        <v>44599</v>
      </c>
      <c r="E4399">
        <v>55</v>
      </c>
      <c r="F4399">
        <v>0</v>
      </c>
      <c r="G4399">
        <v>0</v>
      </c>
      <c r="H4399">
        <v>0</v>
      </c>
      <c r="I4399">
        <v>0</v>
      </c>
      <c r="J4399">
        <v>46</v>
      </c>
      <c r="K4399">
        <v>2</v>
      </c>
      <c r="L4399">
        <v>0</v>
      </c>
      <c r="M4399">
        <v>0</v>
      </c>
      <c r="N4399">
        <v>2</v>
      </c>
      <c r="O4399">
        <v>2</v>
      </c>
      <c r="P4399">
        <v>0</v>
      </c>
      <c r="Q4399">
        <v>0</v>
      </c>
      <c r="R4399">
        <v>143</v>
      </c>
      <c r="S4399">
        <v>133</v>
      </c>
      <c r="T4399">
        <v>7</v>
      </c>
      <c r="U4399">
        <v>0</v>
      </c>
      <c r="V4399">
        <v>0</v>
      </c>
      <c r="W4399">
        <v>454</v>
      </c>
      <c r="X4399">
        <v>348</v>
      </c>
      <c r="Y4399">
        <v>26</v>
      </c>
      <c r="Z4399">
        <v>12</v>
      </c>
      <c r="AA4399">
        <v>3</v>
      </c>
      <c r="AB4399">
        <v>465</v>
      </c>
      <c r="AC4399">
        <v>372</v>
      </c>
      <c r="AD4399">
        <v>25</v>
      </c>
      <c r="AE4399">
        <v>16</v>
      </c>
      <c r="AF4399">
        <v>0</v>
      </c>
      <c r="AG4399">
        <v>121</v>
      </c>
      <c r="AH4399">
        <v>88</v>
      </c>
      <c r="AI4399">
        <v>2</v>
      </c>
      <c r="AJ4399">
        <v>9</v>
      </c>
      <c r="AK4399">
        <v>2</v>
      </c>
      <c r="AL4399">
        <v>14</v>
      </c>
      <c r="AM4399">
        <v>11</v>
      </c>
      <c r="AN4399">
        <v>2</v>
      </c>
      <c r="AO4399">
        <v>0</v>
      </c>
      <c r="AP4399">
        <v>0</v>
      </c>
      <c r="AQ4399">
        <v>0</v>
      </c>
      <c r="AR4399">
        <v>0</v>
      </c>
      <c r="AS4399">
        <v>0</v>
      </c>
      <c r="AT4399">
        <v>0</v>
      </c>
      <c r="AU4399">
        <v>0</v>
      </c>
      <c r="AV4399">
        <v>0</v>
      </c>
      <c r="AW4399">
        <v>0</v>
      </c>
      <c r="AX4399">
        <v>0</v>
      </c>
      <c r="AY4399">
        <v>0</v>
      </c>
      <c r="AZ4399">
        <v>0</v>
      </c>
      <c r="BA4399">
        <v>0</v>
      </c>
      <c r="BB4399">
        <v>0</v>
      </c>
      <c r="BC4399">
        <v>0</v>
      </c>
      <c r="BD4399">
        <v>0</v>
      </c>
      <c r="BE4399">
        <v>0</v>
      </c>
      <c r="BF4399">
        <v>0</v>
      </c>
      <c r="BG4399" s="20">
        <v>0</v>
      </c>
      <c r="BH4399" s="20">
        <v>0</v>
      </c>
      <c r="BI4399" s="20">
        <v>52</v>
      </c>
      <c r="BJ4399" s="20">
        <v>2</v>
      </c>
      <c r="BK4399" s="20">
        <v>136</v>
      </c>
      <c r="BL4399" s="20">
        <v>398</v>
      </c>
      <c r="BM4399" s="20">
        <v>418</v>
      </c>
      <c r="BN4399" s="20">
        <v>103</v>
      </c>
      <c r="BO4399" s="20">
        <v>12</v>
      </c>
      <c r="BP4399" s="20">
        <v>2639</v>
      </c>
      <c r="BQ4399" s="20">
        <v>1709</v>
      </c>
      <c r="BR4399" s="20">
        <v>0</v>
      </c>
      <c r="BS4399" s="20">
        <v>86</v>
      </c>
      <c r="BT4399" s="20">
        <v>386</v>
      </c>
      <c r="BU4399" s="20">
        <v>19</v>
      </c>
      <c r="BV4399" s="20">
        <v>2078</v>
      </c>
    </row>
    <row r="4400" spans="1:74" x14ac:dyDescent="0.25">
      <c r="A4400" s="20" t="s">
        <v>501</v>
      </c>
      <c r="B4400" s="20" t="s">
        <v>504</v>
      </c>
      <c r="C4400" s="20" t="s">
        <v>744</v>
      </c>
      <c r="D4400" s="1">
        <v>44606</v>
      </c>
      <c r="E4400">
        <v>55</v>
      </c>
      <c r="F4400">
        <v>0</v>
      </c>
      <c r="G4400">
        <v>0</v>
      </c>
      <c r="H4400">
        <v>0</v>
      </c>
      <c r="I4400">
        <v>0</v>
      </c>
      <c r="J4400">
        <v>46</v>
      </c>
      <c r="K4400">
        <v>2</v>
      </c>
      <c r="L4400">
        <v>0</v>
      </c>
      <c r="M4400">
        <v>0</v>
      </c>
      <c r="N4400">
        <v>2</v>
      </c>
      <c r="O4400">
        <v>2</v>
      </c>
      <c r="P4400">
        <v>0</v>
      </c>
      <c r="Q4400">
        <v>0</v>
      </c>
      <c r="R4400">
        <v>141</v>
      </c>
      <c r="S4400">
        <v>131</v>
      </c>
      <c r="T4400">
        <v>7</v>
      </c>
      <c r="U4400">
        <v>0</v>
      </c>
      <c r="V4400">
        <v>0</v>
      </c>
      <c r="W4400">
        <v>451</v>
      </c>
      <c r="X4400">
        <v>346</v>
      </c>
      <c r="Y4400">
        <v>26</v>
      </c>
      <c r="Z4400">
        <v>12</v>
      </c>
      <c r="AA4400">
        <v>3</v>
      </c>
      <c r="AB4400">
        <v>466</v>
      </c>
      <c r="AC4400">
        <v>374</v>
      </c>
      <c r="AD4400">
        <v>25</v>
      </c>
      <c r="AE4400">
        <v>16</v>
      </c>
      <c r="AF4400">
        <v>0</v>
      </c>
      <c r="AG4400">
        <v>123</v>
      </c>
      <c r="AH4400">
        <v>89</v>
      </c>
      <c r="AI4400">
        <v>2</v>
      </c>
      <c r="AJ4400">
        <v>9</v>
      </c>
      <c r="AK4400">
        <v>2</v>
      </c>
      <c r="AL4400">
        <v>14</v>
      </c>
      <c r="AM4400">
        <v>11</v>
      </c>
      <c r="AN4400">
        <v>2</v>
      </c>
      <c r="AO4400">
        <v>0</v>
      </c>
      <c r="AP4400">
        <v>0</v>
      </c>
      <c r="AQ4400">
        <v>0</v>
      </c>
      <c r="AR4400">
        <v>0</v>
      </c>
      <c r="AS4400">
        <v>0</v>
      </c>
      <c r="AT4400">
        <v>0</v>
      </c>
      <c r="AU4400">
        <v>0</v>
      </c>
      <c r="AV4400">
        <v>0</v>
      </c>
      <c r="AW4400">
        <v>0</v>
      </c>
      <c r="AX4400">
        <v>0</v>
      </c>
      <c r="AY4400">
        <v>0</v>
      </c>
      <c r="AZ4400">
        <v>0</v>
      </c>
      <c r="BA4400">
        <v>0</v>
      </c>
      <c r="BB4400">
        <v>0</v>
      </c>
      <c r="BC4400">
        <v>0</v>
      </c>
      <c r="BD4400">
        <v>0</v>
      </c>
      <c r="BE4400">
        <v>0</v>
      </c>
      <c r="BF4400">
        <v>0</v>
      </c>
      <c r="BG4400" s="20">
        <v>0</v>
      </c>
      <c r="BH4400" s="20">
        <v>0</v>
      </c>
      <c r="BI4400" s="20">
        <v>52</v>
      </c>
      <c r="BJ4400" s="20">
        <v>2</v>
      </c>
      <c r="BK4400" s="20">
        <v>134</v>
      </c>
      <c r="BL4400" s="20">
        <v>397</v>
      </c>
      <c r="BM4400" s="20">
        <v>419</v>
      </c>
      <c r="BN4400" s="20">
        <v>104</v>
      </c>
      <c r="BO4400" s="20">
        <v>12</v>
      </c>
      <c r="BP4400" s="20">
        <v>2642</v>
      </c>
      <c r="BQ4400" s="20">
        <v>1722</v>
      </c>
      <c r="BR4400" s="20">
        <v>0</v>
      </c>
      <c r="BS4400" s="20">
        <v>86</v>
      </c>
      <c r="BT4400" s="20">
        <v>385</v>
      </c>
      <c r="BU4400" s="20">
        <v>21</v>
      </c>
      <c r="BV4400" s="20">
        <v>2080</v>
      </c>
    </row>
    <row r="4401" spans="1:74" x14ac:dyDescent="0.25">
      <c r="A4401" s="20" t="s">
        <v>501</v>
      </c>
      <c r="B4401" s="20" t="s">
        <v>509</v>
      </c>
      <c r="C4401" s="20" t="s">
        <v>510</v>
      </c>
      <c r="D4401" s="1">
        <v>44606</v>
      </c>
      <c r="R4401">
        <v>13</v>
      </c>
      <c r="U4401">
        <v>1</v>
      </c>
      <c r="V4401">
        <v>13</v>
      </c>
      <c r="W4401">
        <v>1</v>
      </c>
      <c r="Z4401">
        <v>1</v>
      </c>
      <c r="AB4401">
        <v>37</v>
      </c>
      <c r="AF4401">
        <v>37</v>
      </c>
      <c r="BG4401" s="20"/>
      <c r="BH4401" s="20"/>
      <c r="BI4401" s="20"/>
      <c r="BJ4401" s="20"/>
      <c r="BK4401" s="20"/>
      <c r="BL4401" s="20"/>
      <c r="BM4401" s="20"/>
      <c r="BN4401" s="20"/>
      <c r="BO4401" s="20"/>
      <c r="BP4401" s="20">
        <v>200</v>
      </c>
      <c r="BQ4401" s="20"/>
      <c r="BR4401" s="20"/>
      <c r="BS4401" s="20"/>
      <c r="BT4401" s="20"/>
      <c r="BU4401" s="20">
        <v>200</v>
      </c>
      <c r="BV4401" s="20"/>
    </row>
    <row r="4402" spans="1:74" x14ac:dyDescent="0.25">
      <c r="A4402" s="20" t="s">
        <v>501</v>
      </c>
      <c r="B4402" s="20" t="s">
        <v>509</v>
      </c>
      <c r="C4402" s="20" t="s">
        <v>510</v>
      </c>
      <c r="D4402" s="1">
        <v>44606</v>
      </c>
      <c r="E4402">
        <v>186</v>
      </c>
      <c r="F4402">
        <v>4</v>
      </c>
      <c r="G4402">
        <v>2</v>
      </c>
      <c r="J4402">
        <v>88</v>
      </c>
      <c r="K4402">
        <v>7</v>
      </c>
      <c r="L4402">
        <v>9</v>
      </c>
      <c r="M4402">
        <v>9</v>
      </c>
      <c r="N4402">
        <v>1</v>
      </c>
      <c r="O4402">
        <v>1</v>
      </c>
      <c r="R4402">
        <v>785</v>
      </c>
      <c r="S4402">
        <v>602</v>
      </c>
      <c r="T4402">
        <v>16</v>
      </c>
      <c r="U4402">
        <v>24</v>
      </c>
      <c r="V4402">
        <v>70</v>
      </c>
      <c r="W4402">
        <v>1506</v>
      </c>
      <c r="X4402">
        <v>78</v>
      </c>
      <c r="Y4402">
        <v>46</v>
      </c>
      <c r="Z4402">
        <v>51</v>
      </c>
      <c r="AA4402">
        <v>300</v>
      </c>
      <c r="AB4402">
        <v>1355</v>
      </c>
      <c r="AC4402">
        <v>89</v>
      </c>
      <c r="AD4402">
        <v>8</v>
      </c>
      <c r="AE4402">
        <v>20</v>
      </c>
      <c r="AF4402">
        <v>314</v>
      </c>
      <c r="AG4402">
        <v>237</v>
      </c>
      <c r="AH4402">
        <v>92</v>
      </c>
      <c r="AI4402">
        <v>1</v>
      </c>
      <c r="AJ4402">
        <v>5</v>
      </c>
      <c r="AK4402">
        <v>66</v>
      </c>
      <c r="AL4402">
        <v>62</v>
      </c>
      <c r="AM4402">
        <v>9</v>
      </c>
      <c r="AN4402">
        <v>3</v>
      </c>
      <c r="AP4402">
        <v>1</v>
      </c>
      <c r="BG4402" s="20">
        <v>4</v>
      </c>
      <c r="BH4402" s="20"/>
      <c r="BI4402" s="20">
        <v>157</v>
      </c>
      <c r="BJ4402" s="20">
        <v>1</v>
      </c>
      <c r="BK4402" s="20">
        <v>662</v>
      </c>
      <c r="BL4402" s="20">
        <v>1081</v>
      </c>
      <c r="BM4402" s="20">
        <v>987</v>
      </c>
      <c r="BN4402" s="20">
        <v>154</v>
      </c>
      <c r="BO4402" s="20">
        <v>57</v>
      </c>
      <c r="BP4402" s="20">
        <v>5511</v>
      </c>
      <c r="BQ4402" s="20">
        <v>1988</v>
      </c>
      <c r="BR4402" s="20"/>
      <c r="BS4402" s="20">
        <v>29</v>
      </c>
      <c r="BT4402" s="20">
        <v>202</v>
      </c>
      <c r="BU4402" s="20">
        <v>1837</v>
      </c>
      <c r="BV4402" s="20">
        <v>3243</v>
      </c>
    </row>
    <row r="4403" spans="1:74" x14ac:dyDescent="0.25">
      <c r="A4403" s="20" t="s">
        <v>501</v>
      </c>
      <c r="B4403" s="20" t="s">
        <v>726</v>
      </c>
      <c r="C4403" s="20" t="s">
        <v>745</v>
      </c>
      <c r="D4403" s="1">
        <v>44493</v>
      </c>
      <c r="E4403">
        <v>173</v>
      </c>
      <c r="F4403">
        <v>3</v>
      </c>
      <c r="G4403">
        <v>0</v>
      </c>
      <c r="H4403">
        <v>5</v>
      </c>
      <c r="I4403">
        <v>1</v>
      </c>
      <c r="J4403">
        <v>12</v>
      </c>
      <c r="K4403">
        <v>6</v>
      </c>
      <c r="L4403">
        <v>30</v>
      </c>
      <c r="M4403">
        <v>7</v>
      </c>
      <c r="N4403">
        <v>71</v>
      </c>
      <c r="O4403">
        <v>0</v>
      </c>
      <c r="P4403">
        <v>17</v>
      </c>
      <c r="Q4403">
        <v>1</v>
      </c>
      <c r="R4403">
        <v>579</v>
      </c>
      <c r="S4403">
        <v>0</v>
      </c>
      <c r="T4403">
        <v>129</v>
      </c>
      <c r="U4403">
        <v>105</v>
      </c>
      <c r="V4403">
        <v>25</v>
      </c>
      <c r="W4403">
        <v>2069</v>
      </c>
      <c r="X4403">
        <v>0</v>
      </c>
      <c r="Y4403">
        <v>65</v>
      </c>
      <c r="Z4403">
        <v>514</v>
      </c>
      <c r="AA4403">
        <v>134</v>
      </c>
      <c r="AB4403">
        <v>1648</v>
      </c>
      <c r="AC4403">
        <v>45</v>
      </c>
      <c r="AD4403">
        <v>3</v>
      </c>
      <c r="AE4403">
        <v>451</v>
      </c>
      <c r="AF4403">
        <v>163</v>
      </c>
      <c r="AG4403">
        <v>266</v>
      </c>
      <c r="AH4403">
        <v>0</v>
      </c>
      <c r="AI4403">
        <v>5</v>
      </c>
      <c r="AJ4403">
        <v>36</v>
      </c>
      <c r="AK4403">
        <v>55</v>
      </c>
      <c r="AL4403">
        <v>105</v>
      </c>
      <c r="AM4403">
        <v>0</v>
      </c>
      <c r="AN4403">
        <v>17</v>
      </c>
      <c r="AO4403">
        <v>9</v>
      </c>
      <c r="AP4403">
        <v>5</v>
      </c>
      <c r="AQ4403">
        <v>0</v>
      </c>
      <c r="AR4403">
        <v>0</v>
      </c>
      <c r="AS4403">
        <v>1</v>
      </c>
      <c r="AT4403">
        <v>0</v>
      </c>
      <c r="AU4403">
        <v>0</v>
      </c>
      <c r="AV4403">
        <v>1</v>
      </c>
      <c r="AW4403">
        <v>1</v>
      </c>
      <c r="AX4403">
        <v>0</v>
      </c>
      <c r="AY4403">
        <v>0</v>
      </c>
      <c r="AZ4403">
        <v>4</v>
      </c>
      <c r="BA4403">
        <v>5</v>
      </c>
      <c r="BB4403">
        <v>22</v>
      </c>
      <c r="BC4403">
        <v>25</v>
      </c>
      <c r="BD4403">
        <v>0</v>
      </c>
      <c r="BE4403">
        <v>0</v>
      </c>
      <c r="BF4403">
        <v>17</v>
      </c>
      <c r="BG4403" s="20"/>
      <c r="BH4403" s="20"/>
      <c r="BI4403" s="20"/>
      <c r="BJ4403" s="20"/>
      <c r="BK4403" s="20"/>
      <c r="BL4403" s="20"/>
      <c r="BM4403" s="20"/>
      <c r="BN4403" s="20"/>
      <c r="BO4403" s="20"/>
      <c r="BP4403" s="20"/>
      <c r="BQ4403" s="20"/>
      <c r="BR4403" s="20"/>
      <c r="BS4403" s="20"/>
      <c r="BT4403" s="20"/>
      <c r="BU4403" s="20"/>
      <c r="BV4403" s="20"/>
    </row>
    <row r="4404" spans="1:74" x14ac:dyDescent="0.25">
      <c r="A4404" s="20" t="s">
        <v>501</v>
      </c>
      <c r="B4404" s="20" t="s">
        <v>726</v>
      </c>
      <c r="C4404" s="20" t="s">
        <v>745</v>
      </c>
      <c r="D4404" s="1">
        <v>44500</v>
      </c>
      <c r="E4404">
        <v>172</v>
      </c>
      <c r="F4404">
        <v>3</v>
      </c>
      <c r="G4404">
        <v>0</v>
      </c>
      <c r="H4404">
        <v>5</v>
      </c>
      <c r="I4404">
        <v>1</v>
      </c>
      <c r="J4404">
        <v>28</v>
      </c>
      <c r="K4404">
        <v>6</v>
      </c>
      <c r="L4404">
        <v>30</v>
      </c>
      <c r="M4404">
        <v>7</v>
      </c>
      <c r="N4404">
        <v>71</v>
      </c>
      <c r="O4404">
        <v>0</v>
      </c>
      <c r="P4404">
        <v>21</v>
      </c>
      <c r="Q4404">
        <v>1</v>
      </c>
      <c r="R4404">
        <v>579</v>
      </c>
      <c r="S4404">
        <v>0</v>
      </c>
      <c r="T4404">
        <v>194</v>
      </c>
      <c r="U4404">
        <v>103</v>
      </c>
      <c r="V4404">
        <v>24</v>
      </c>
      <c r="W4404">
        <v>2065</v>
      </c>
      <c r="X4404">
        <v>0</v>
      </c>
      <c r="Y4404">
        <v>80</v>
      </c>
      <c r="Z4404">
        <v>512</v>
      </c>
      <c r="AA4404">
        <v>130</v>
      </c>
      <c r="AB4404">
        <v>1642</v>
      </c>
      <c r="AC4404">
        <v>61</v>
      </c>
      <c r="AD4404">
        <v>3</v>
      </c>
      <c r="AE4404">
        <v>450</v>
      </c>
      <c r="AF4404">
        <v>162</v>
      </c>
      <c r="AG4404">
        <v>268</v>
      </c>
      <c r="AH4404">
        <v>0</v>
      </c>
      <c r="AI4404">
        <v>5</v>
      </c>
      <c r="AJ4404">
        <v>36</v>
      </c>
      <c r="AK4404">
        <v>57</v>
      </c>
      <c r="AL4404">
        <v>106</v>
      </c>
      <c r="AM4404">
        <v>0</v>
      </c>
      <c r="AN4404">
        <v>21</v>
      </c>
      <c r="AO4404">
        <v>10</v>
      </c>
      <c r="AP4404">
        <v>5</v>
      </c>
      <c r="AQ4404">
        <v>0</v>
      </c>
      <c r="AR4404">
        <v>0</v>
      </c>
      <c r="AS4404">
        <v>1</v>
      </c>
      <c r="AT4404">
        <v>0</v>
      </c>
      <c r="AU4404">
        <v>0</v>
      </c>
      <c r="AV4404">
        <v>1</v>
      </c>
      <c r="AW4404">
        <v>1</v>
      </c>
      <c r="AX4404">
        <v>0</v>
      </c>
      <c r="AY4404">
        <v>0</v>
      </c>
      <c r="AZ4404">
        <v>4</v>
      </c>
      <c r="BA4404">
        <v>5</v>
      </c>
      <c r="BB4404">
        <v>22</v>
      </c>
      <c r="BC4404">
        <v>25</v>
      </c>
      <c r="BD4404">
        <v>0</v>
      </c>
      <c r="BE4404">
        <v>0</v>
      </c>
      <c r="BF4404">
        <v>17</v>
      </c>
      <c r="BG4404" s="20"/>
      <c r="BH4404" s="20"/>
      <c r="BI4404" s="20"/>
      <c r="BJ4404" s="20"/>
      <c r="BK4404" s="20"/>
      <c r="BL4404" s="20"/>
      <c r="BM4404" s="20"/>
      <c r="BN4404" s="20"/>
      <c r="BO4404" s="20"/>
      <c r="BP4404" s="20"/>
      <c r="BQ4404" s="20"/>
      <c r="BR4404" s="20"/>
      <c r="BS4404" s="20"/>
      <c r="BT4404" s="20"/>
      <c r="BU4404" s="20"/>
      <c r="BV4404" s="20"/>
    </row>
    <row r="4405" spans="1:74" x14ac:dyDescent="0.25">
      <c r="A4405" s="20" t="s">
        <v>501</v>
      </c>
      <c r="B4405" s="20" t="s">
        <v>726</v>
      </c>
      <c r="C4405" s="20" t="s">
        <v>745</v>
      </c>
      <c r="D4405" s="1">
        <v>44507</v>
      </c>
      <c r="E4405">
        <v>171</v>
      </c>
      <c r="F4405">
        <v>4</v>
      </c>
      <c r="G4405">
        <v>0</v>
      </c>
      <c r="H4405">
        <v>4</v>
      </c>
      <c r="I4405">
        <v>1</v>
      </c>
      <c r="J4405">
        <v>35</v>
      </c>
      <c r="K4405">
        <v>6</v>
      </c>
      <c r="L4405">
        <v>30</v>
      </c>
      <c r="M4405">
        <v>7</v>
      </c>
      <c r="N4405">
        <v>69</v>
      </c>
      <c r="O4405">
        <v>26</v>
      </c>
      <c r="P4405">
        <v>4</v>
      </c>
      <c r="Q4405">
        <v>1</v>
      </c>
      <c r="R4405">
        <v>581</v>
      </c>
      <c r="S4405">
        <v>235</v>
      </c>
      <c r="T4405">
        <v>21</v>
      </c>
      <c r="U4405">
        <v>104</v>
      </c>
      <c r="V4405">
        <v>25</v>
      </c>
      <c r="W4405">
        <v>2059</v>
      </c>
      <c r="X4405">
        <v>144</v>
      </c>
      <c r="Y4405">
        <v>25</v>
      </c>
      <c r="Z4405">
        <v>506</v>
      </c>
      <c r="AA4405">
        <v>130</v>
      </c>
      <c r="AB4405">
        <v>1638</v>
      </c>
      <c r="AC4405">
        <v>78</v>
      </c>
      <c r="AD4405">
        <v>3</v>
      </c>
      <c r="AE4405">
        <v>449</v>
      </c>
      <c r="AF4405">
        <v>163</v>
      </c>
      <c r="AG4405">
        <v>271</v>
      </c>
      <c r="AH4405">
        <v>7</v>
      </c>
      <c r="AI4405">
        <v>0</v>
      </c>
      <c r="AJ4405">
        <v>36</v>
      </c>
      <c r="AK4405">
        <v>58</v>
      </c>
      <c r="AL4405">
        <v>102</v>
      </c>
      <c r="AM4405">
        <v>23</v>
      </c>
      <c r="AN4405">
        <v>15</v>
      </c>
      <c r="AO4405">
        <v>9</v>
      </c>
      <c r="AP4405">
        <v>4</v>
      </c>
      <c r="AQ4405">
        <v>0</v>
      </c>
      <c r="AR4405">
        <v>0</v>
      </c>
      <c r="AS4405">
        <v>2</v>
      </c>
      <c r="AT4405">
        <v>0</v>
      </c>
      <c r="AU4405">
        <v>0</v>
      </c>
      <c r="AV4405">
        <v>1</v>
      </c>
      <c r="AW4405">
        <v>1</v>
      </c>
      <c r="AX4405">
        <v>0</v>
      </c>
      <c r="AY4405">
        <v>0</v>
      </c>
      <c r="AZ4405">
        <v>0</v>
      </c>
      <c r="BA4405">
        <v>4</v>
      </c>
      <c r="BB4405">
        <v>0</v>
      </c>
      <c r="BC4405">
        <v>0</v>
      </c>
      <c r="BD4405">
        <v>0</v>
      </c>
      <c r="BE4405">
        <v>0</v>
      </c>
      <c r="BF4405">
        <v>0</v>
      </c>
      <c r="BG4405" s="20">
        <v>1</v>
      </c>
      <c r="BH4405" s="20">
        <v>2</v>
      </c>
      <c r="BI4405" s="20">
        <v>122</v>
      </c>
      <c r="BJ4405" s="20">
        <v>59</v>
      </c>
      <c r="BK4405" s="20">
        <v>417</v>
      </c>
      <c r="BL4405" s="20">
        <v>1301</v>
      </c>
      <c r="BM4405" s="20">
        <v>972</v>
      </c>
      <c r="BN4405" s="20">
        <v>162</v>
      </c>
      <c r="BO4405" s="20">
        <v>72</v>
      </c>
      <c r="BP4405" s="20"/>
      <c r="BQ4405" s="20"/>
      <c r="BR4405" s="20"/>
      <c r="BS4405" s="20"/>
      <c r="BT4405" s="20"/>
      <c r="BU4405" s="20"/>
      <c r="BV4405" s="20"/>
    </row>
    <row r="4406" spans="1:74" x14ac:dyDescent="0.25">
      <c r="A4406" s="20" t="s">
        <v>501</v>
      </c>
      <c r="B4406" s="20" t="s">
        <v>726</v>
      </c>
      <c r="C4406" s="20" t="s">
        <v>745</v>
      </c>
      <c r="D4406" s="1">
        <v>44514</v>
      </c>
      <c r="E4406">
        <v>170</v>
      </c>
      <c r="F4406">
        <v>4</v>
      </c>
      <c r="G4406">
        <v>0</v>
      </c>
      <c r="H4406">
        <v>4</v>
      </c>
      <c r="I4406">
        <v>1</v>
      </c>
      <c r="J4406">
        <v>41</v>
      </c>
      <c r="K4406">
        <v>6</v>
      </c>
      <c r="L4406">
        <v>30</v>
      </c>
      <c r="M4406">
        <v>7</v>
      </c>
      <c r="N4406">
        <v>69</v>
      </c>
      <c r="O4406">
        <v>33</v>
      </c>
      <c r="P4406">
        <v>4</v>
      </c>
      <c r="Q4406">
        <v>1</v>
      </c>
      <c r="R4406">
        <v>582</v>
      </c>
      <c r="S4406">
        <v>254</v>
      </c>
      <c r="T4406">
        <v>21</v>
      </c>
      <c r="U4406">
        <v>104</v>
      </c>
      <c r="V4406">
        <v>25</v>
      </c>
      <c r="W4406">
        <v>2058</v>
      </c>
      <c r="X4406">
        <v>226</v>
      </c>
      <c r="Y4406">
        <v>25</v>
      </c>
      <c r="Z4406">
        <v>504</v>
      </c>
      <c r="AA4406">
        <v>130</v>
      </c>
      <c r="AB4406">
        <v>1639</v>
      </c>
      <c r="AC4406">
        <v>107</v>
      </c>
      <c r="AD4406">
        <v>3</v>
      </c>
      <c r="AE4406">
        <v>448</v>
      </c>
      <c r="AF4406">
        <v>163</v>
      </c>
      <c r="AG4406">
        <v>271</v>
      </c>
      <c r="AH4406">
        <v>7</v>
      </c>
      <c r="AI4406">
        <v>0</v>
      </c>
      <c r="AJ4406">
        <v>36</v>
      </c>
      <c r="AK4406">
        <v>58</v>
      </c>
      <c r="AL4406">
        <v>102</v>
      </c>
      <c r="AM4406">
        <v>24</v>
      </c>
      <c r="AN4406">
        <v>15</v>
      </c>
      <c r="AO4406">
        <v>9</v>
      </c>
      <c r="AP4406">
        <v>4</v>
      </c>
      <c r="AQ4406">
        <v>0</v>
      </c>
      <c r="AR4406">
        <v>0</v>
      </c>
      <c r="AS4406">
        <v>2</v>
      </c>
      <c r="AT4406">
        <v>0</v>
      </c>
      <c r="AU4406">
        <v>0</v>
      </c>
      <c r="AV4406">
        <v>1</v>
      </c>
      <c r="AW4406">
        <v>1</v>
      </c>
      <c r="AX4406">
        <v>0</v>
      </c>
      <c r="AY4406">
        <v>0</v>
      </c>
      <c r="AZ4406">
        <v>0</v>
      </c>
      <c r="BA4406">
        <v>4</v>
      </c>
      <c r="BB4406">
        <v>0</v>
      </c>
      <c r="BC4406">
        <v>0</v>
      </c>
      <c r="BD4406">
        <v>0</v>
      </c>
      <c r="BE4406">
        <v>0</v>
      </c>
      <c r="BF4406">
        <v>0</v>
      </c>
      <c r="BG4406" s="20">
        <v>1</v>
      </c>
      <c r="BH4406" s="20">
        <v>2</v>
      </c>
      <c r="BI4406" s="20">
        <v>121</v>
      </c>
      <c r="BJ4406" s="20">
        <v>59</v>
      </c>
      <c r="BK4406" s="20">
        <v>418</v>
      </c>
      <c r="BL4406" s="20">
        <v>1305</v>
      </c>
      <c r="BM4406" s="20">
        <v>975</v>
      </c>
      <c r="BN4406" s="20">
        <v>163</v>
      </c>
      <c r="BO4406" s="20">
        <v>72</v>
      </c>
      <c r="BP4406" s="20"/>
      <c r="BQ4406" s="20"/>
      <c r="BR4406" s="20"/>
      <c r="BS4406" s="20"/>
      <c r="BT4406" s="20"/>
      <c r="BU4406" s="20"/>
      <c r="BV4406" s="20"/>
    </row>
    <row r="4407" spans="1:74" x14ac:dyDescent="0.25">
      <c r="A4407" s="20" t="s">
        <v>501</v>
      </c>
      <c r="B4407" s="20" t="s">
        <v>726</v>
      </c>
      <c r="C4407" s="20" t="s">
        <v>745</v>
      </c>
      <c r="D4407" s="1">
        <v>44521</v>
      </c>
      <c r="E4407">
        <v>171</v>
      </c>
      <c r="F4407">
        <v>4</v>
      </c>
      <c r="G4407">
        <v>0</v>
      </c>
      <c r="H4407">
        <v>4</v>
      </c>
      <c r="I4407">
        <v>1</v>
      </c>
      <c r="J4407">
        <v>50</v>
      </c>
      <c r="K4407">
        <v>6</v>
      </c>
      <c r="L4407">
        <v>30</v>
      </c>
      <c r="M4407">
        <v>7</v>
      </c>
      <c r="N4407">
        <v>68</v>
      </c>
      <c r="O4407">
        <v>34</v>
      </c>
      <c r="P4407">
        <v>4</v>
      </c>
      <c r="Q4407">
        <v>1</v>
      </c>
      <c r="R4407">
        <v>583</v>
      </c>
      <c r="S4407">
        <v>273</v>
      </c>
      <c r="T4407">
        <v>21</v>
      </c>
      <c r="U4407">
        <v>104</v>
      </c>
      <c r="V4407">
        <v>26</v>
      </c>
      <c r="W4407">
        <v>2065</v>
      </c>
      <c r="X4407">
        <v>340</v>
      </c>
      <c r="Y4407">
        <v>25</v>
      </c>
      <c r="Z4407">
        <v>505</v>
      </c>
      <c r="AA4407">
        <v>130</v>
      </c>
      <c r="AB4407">
        <v>1638</v>
      </c>
      <c r="AC4407">
        <v>155</v>
      </c>
      <c r="AD4407">
        <v>3</v>
      </c>
      <c r="AE4407">
        <v>446</v>
      </c>
      <c r="AF4407">
        <v>161</v>
      </c>
      <c r="AG4407">
        <v>273</v>
      </c>
      <c r="AH4407">
        <v>12</v>
      </c>
      <c r="AI4407">
        <v>0</v>
      </c>
      <c r="AJ4407">
        <v>35</v>
      </c>
      <c r="AK4407">
        <v>59</v>
      </c>
      <c r="AL4407">
        <v>102</v>
      </c>
      <c r="AM4407">
        <v>25</v>
      </c>
      <c r="AN4407">
        <v>15</v>
      </c>
      <c r="AO4407">
        <v>9</v>
      </c>
      <c r="AP4407">
        <v>4</v>
      </c>
      <c r="AQ4407">
        <v>0</v>
      </c>
      <c r="AR4407">
        <v>0</v>
      </c>
      <c r="AS4407">
        <v>2</v>
      </c>
      <c r="AT4407">
        <v>0</v>
      </c>
      <c r="AU4407">
        <v>0</v>
      </c>
      <c r="AV4407">
        <v>1</v>
      </c>
      <c r="AW4407">
        <v>1</v>
      </c>
      <c r="AX4407">
        <v>0</v>
      </c>
      <c r="AY4407">
        <v>0</v>
      </c>
      <c r="AZ4407">
        <v>0</v>
      </c>
      <c r="BA4407">
        <v>4</v>
      </c>
      <c r="BB4407">
        <v>0</v>
      </c>
      <c r="BC4407">
        <v>0</v>
      </c>
      <c r="BD4407">
        <v>0</v>
      </c>
      <c r="BE4407">
        <v>0</v>
      </c>
      <c r="BF4407">
        <v>0</v>
      </c>
      <c r="BG4407" s="20">
        <v>1</v>
      </c>
      <c r="BH4407" s="20">
        <v>2</v>
      </c>
      <c r="BI4407" s="20">
        <v>122</v>
      </c>
      <c r="BJ4407" s="20">
        <v>58</v>
      </c>
      <c r="BK4407" s="20">
        <v>418</v>
      </c>
      <c r="BL4407" s="20">
        <v>1312</v>
      </c>
      <c r="BM4407" s="20">
        <v>978</v>
      </c>
      <c r="BN4407" s="20">
        <v>164</v>
      </c>
      <c r="BO4407" s="20">
        <v>72</v>
      </c>
      <c r="BP4407" s="20"/>
      <c r="BQ4407" s="20"/>
      <c r="BR4407" s="20"/>
      <c r="BS4407" s="20"/>
      <c r="BT4407" s="20"/>
      <c r="BU4407" s="20"/>
      <c r="BV4407" s="20"/>
    </row>
    <row r="4408" spans="1:74" x14ac:dyDescent="0.25">
      <c r="A4408" s="20" t="s">
        <v>501</v>
      </c>
      <c r="B4408" s="20" t="s">
        <v>726</v>
      </c>
      <c r="C4408" s="20" t="s">
        <v>745</v>
      </c>
      <c r="D4408" s="1">
        <v>44528</v>
      </c>
      <c r="E4408">
        <v>171</v>
      </c>
      <c r="F4408">
        <v>4</v>
      </c>
      <c r="G4408">
        <v>0</v>
      </c>
      <c r="H4408">
        <v>4</v>
      </c>
      <c r="I4408">
        <v>1</v>
      </c>
      <c r="J4408">
        <v>59</v>
      </c>
      <c r="K4408">
        <v>6</v>
      </c>
      <c r="L4408">
        <v>30</v>
      </c>
      <c r="M4408">
        <v>7</v>
      </c>
      <c r="N4408">
        <v>68</v>
      </c>
      <c r="O4408">
        <v>37</v>
      </c>
      <c r="P4408">
        <v>4</v>
      </c>
      <c r="Q4408">
        <v>1</v>
      </c>
      <c r="R4408">
        <v>582</v>
      </c>
      <c r="S4408">
        <v>286</v>
      </c>
      <c r="T4408">
        <v>21</v>
      </c>
      <c r="U4408">
        <v>103</v>
      </c>
      <c r="V4408">
        <v>26</v>
      </c>
      <c r="W4408">
        <v>2065</v>
      </c>
      <c r="X4408">
        <v>434</v>
      </c>
      <c r="Y4408">
        <v>25</v>
      </c>
      <c r="Z4408">
        <v>498</v>
      </c>
      <c r="AA4408">
        <v>128</v>
      </c>
      <c r="AB4408">
        <v>1640</v>
      </c>
      <c r="AC4408">
        <v>229</v>
      </c>
      <c r="AD4408">
        <v>4</v>
      </c>
      <c r="AE4408">
        <v>442</v>
      </c>
      <c r="AF4408">
        <v>162</v>
      </c>
      <c r="AG4408">
        <v>278</v>
      </c>
      <c r="AH4408">
        <v>16</v>
      </c>
      <c r="AI4408">
        <v>0</v>
      </c>
      <c r="AJ4408">
        <v>35</v>
      </c>
      <c r="AK4408">
        <v>59</v>
      </c>
      <c r="AL4408">
        <v>102</v>
      </c>
      <c r="AM4408">
        <v>30</v>
      </c>
      <c r="AN4408">
        <v>15</v>
      </c>
      <c r="AO4408">
        <v>9</v>
      </c>
      <c r="AP4408">
        <v>4</v>
      </c>
      <c r="AQ4408">
        <v>0</v>
      </c>
      <c r="AR4408">
        <v>0</v>
      </c>
      <c r="AS4408">
        <v>2</v>
      </c>
      <c r="AT4408">
        <v>0</v>
      </c>
      <c r="AU4408">
        <v>0</v>
      </c>
      <c r="AV4408">
        <v>1</v>
      </c>
      <c r="AW4408">
        <v>1</v>
      </c>
      <c r="AX4408">
        <v>0</v>
      </c>
      <c r="AY4408">
        <v>0</v>
      </c>
      <c r="AZ4408">
        <v>0</v>
      </c>
      <c r="BA4408">
        <v>4</v>
      </c>
      <c r="BB4408">
        <v>0</v>
      </c>
      <c r="BC4408">
        <v>0</v>
      </c>
      <c r="BD4408">
        <v>0</v>
      </c>
      <c r="BE4408">
        <v>0</v>
      </c>
      <c r="BF4408">
        <v>0</v>
      </c>
      <c r="BG4408" s="20">
        <v>1</v>
      </c>
      <c r="BH4408" s="20">
        <v>2</v>
      </c>
      <c r="BI4408" s="20">
        <v>122</v>
      </c>
      <c r="BJ4408" s="20">
        <v>58</v>
      </c>
      <c r="BK4408" s="20">
        <v>419</v>
      </c>
      <c r="BL4408" s="20">
        <v>1324</v>
      </c>
      <c r="BM4408" s="20">
        <v>983</v>
      </c>
      <c r="BN4408" s="20">
        <v>171</v>
      </c>
      <c r="BO4408" s="20">
        <v>72</v>
      </c>
      <c r="BP4408" s="20"/>
      <c r="BQ4408" s="20"/>
      <c r="BR4408" s="20"/>
      <c r="BS4408" s="20"/>
      <c r="BT4408" s="20"/>
      <c r="BU4408" s="20"/>
      <c r="BV4408" s="20"/>
    </row>
    <row r="4409" spans="1:74" x14ac:dyDescent="0.25">
      <c r="A4409" s="20" t="s">
        <v>501</v>
      </c>
      <c r="B4409" s="20" t="s">
        <v>726</v>
      </c>
      <c r="C4409" s="20" t="s">
        <v>745</v>
      </c>
      <c r="D4409" s="1">
        <v>44535</v>
      </c>
      <c r="E4409">
        <v>171</v>
      </c>
      <c r="F4409">
        <v>4</v>
      </c>
      <c r="G4409">
        <v>0</v>
      </c>
      <c r="H4409">
        <v>4</v>
      </c>
      <c r="I4409">
        <v>1</v>
      </c>
      <c r="J4409">
        <v>65</v>
      </c>
      <c r="K4409">
        <v>6</v>
      </c>
      <c r="L4409">
        <v>30</v>
      </c>
      <c r="M4409">
        <v>6</v>
      </c>
      <c r="N4409">
        <v>69</v>
      </c>
      <c r="O4409">
        <v>40</v>
      </c>
      <c r="P4409">
        <v>4</v>
      </c>
      <c r="Q4409">
        <v>1</v>
      </c>
      <c r="R4409">
        <v>583</v>
      </c>
      <c r="S4409">
        <v>308</v>
      </c>
      <c r="T4409">
        <v>21</v>
      </c>
      <c r="U4409">
        <v>103</v>
      </c>
      <c r="V4409">
        <v>26</v>
      </c>
      <c r="W4409">
        <v>2054</v>
      </c>
      <c r="X4409">
        <v>517</v>
      </c>
      <c r="Y4409">
        <v>25</v>
      </c>
      <c r="Z4409">
        <v>493</v>
      </c>
      <c r="AA4409">
        <v>128</v>
      </c>
      <c r="AB4409">
        <v>1639</v>
      </c>
      <c r="AC4409">
        <v>301</v>
      </c>
      <c r="AD4409">
        <v>4</v>
      </c>
      <c r="AE4409">
        <v>441</v>
      </c>
      <c r="AF4409">
        <v>161</v>
      </c>
      <c r="AG4409">
        <v>281</v>
      </c>
      <c r="AH4409">
        <v>20</v>
      </c>
      <c r="AI4409">
        <v>0</v>
      </c>
      <c r="AJ4409">
        <v>35</v>
      </c>
      <c r="AK4409">
        <v>59</v>
      </c>
      <c r="AL4409">
        <v>103</v>
      </c>
      <c r="AM4409">
        <v>32</v>
      </c>
      <c r="AN4409">
        <v>15</v>
      </c>
      <c r="AO4409">
        <v>9</v>
      </c>
      <c r="AP4409">
        <v>4</v>
      </c>
      <c r="AQ4409">
        <v>0</v>
      </c>
      <c r="AR4409">
        <v>0</v>
      </c>
      <c r="AS4409">
        <v>2</v>
      </c>
      <c r="AT4409">
        <v>0</v>
      </c>
      <c r="AU4409">
        <v>0</v>
      </c>
      <c r="AV4409">
        <v>1</v>
      </c>
      <c r="AW4409">
        <v>1</v>
      </c>
      <c r="AX4409">
        <v>0</v>
      </c>
      <c r="AY4409">
        <v>0</v>
      </c>
      <c r="AZ4409">
        <v>0</v>
      </c>
      <c r="BA4409">
        <v>4</v>
      </c>
      <c r="BB4409">
        <v>0</v>
      </c>
      <c r="BC4409">
        <v>0</v>
      </c>
      <c r="BD4409">
        <v>0</v>
      </c>
      <c r="BE4409">
        <v>0</v>
      </c>
      <c r="BF4409">
        <v>0</v>
      </c>
      <c r="BG4409" s="20">
        <v>1</v>
      </c>
      <c r="BH4409" s="20">
        <v>2</v>
      </c>
      <c r="BI4409" s="20">
        <v>123</v>
      </c>
      <c r="BJ4409" s="20">
        <v>59</v>
      </c>
      <c r="BK4409" s="20">
        <v>421</v>
      </c>
      <c r="BL4409" s="20">
        <v>1321</v>
      </c>
      <c r="BM4409" s="20">
        <v>983</v>
      </c>
      <c r="BN4409" s="20">
        <v>172</v>
      </c>
      <c r="BO4409" s="20">
        <v>72</v>
      </c>
      <c r="BP4409" s="20"/>
      <c r="BQ4409" s="20"/>
      <c r="BR4409" s="20"/>
      <c r="BS4409" s="20"/>
      <c r="BT4409" s="20"/>
      <c r="BU4409" s="20"/>
      <c r="BV4409" s="20"/>
    </row>
    <row r="4410" spans="1:74" x14ac:dyDescent="0.25">
      <c r="A4410" s="20" t="s">
        <v>501</v>
      </c>
      <c r="B4410" s="20" t="s">
        <v>726</v>
      </c>
      <c r="C4410" s="20" t="s">
        <v>745</v>
      </c>
      <c r="D4410" s="1">
        <v>44542</v>
      </c>
      <c r="E4410">
        <v>170</v>
      </c>
      <c r="F4410">
        <v>4</v>
      </c>
      <c r="G4410">
        <v>0</v>
      </c>
      <c r="H4410">
        <v>4</v>
      </c>
      <c r="I4410">
        <v>1</v>
      </c>
      <c r="J4410">
        <v>73</v>
      </c>
      <c r="K4410">
        <v>6</v>
      </c>
      <c r="L4410">
        <v>30</v>
      </c>
      <c r="M4410">
        <v>6</v>
      </c>
      <c r="N4410">
        <v>70</v>
      </c>
      <c r="O4410">
        <v>42</v>
      </c>
      <c r="P4410">
        <v>4</v>
      </c>
      <c r="Q4410">
        <v>1</v>
      </c>
      <c r="R4410">
        <v>583</v>
      </c>
      <c r="S4410">
        <v>320</v>
      </c>
      <c r="T4410">
        <v>20</v>
      </c>
      <c r="U4410">
        <v>103</v>
      </c>
      <c r="V4410">
        <v>26</v>
      </c>
      <c r="W4410">
        <v>2053</v>
      </c>
      <c r="X4410">
        <v>591</v>
      </c>
      <c r="Y4410">
        <v>25</v>
      </c>
      <c r="Z4410">
        <v>492</v>
      </c>
      <c r="AA4410">
        <v>127</v>
      </c>
      <c r="AB4410">
        <v>1643</v>
      </c>
      <c r="AC4410">
        <v>398</v>
      </c>
      <c r="AD4410">
        <v>4</v>
      </c>
      <c r="AE4410">
        <v>436</v>
      </c>
      <c r="AF4410">
        <v>164</v>
      </c>
      <c r="AG4410">
        <v>284</v>
      </c>
      <c r="AH4410">
        <v>40</v>
      </c>
      <c r="AI4410">
        <v>0</v>
      </c>
      <c r="AJ4410">
        <v>35</v>
      </c>
      <c r="AK4410">
        <v>59</v>
      </c>
      <c r="AL4410">
        <v>102</v>
      </c>
      <c r="AM4410">
        <v>31</v>
      </c>
      <c r="AN4410">
        <v>15</v>
      </c>
      <c r="AO4410">
        <v>9</v>
      </c>
      <c r="AP4410">
        <v>4</v>
      </c>
      <c r="AQ4410">
        <v>0</v>
      </c>
      <c r="AR4410">
        <v>0</v>
      </c>
      <c r="AS4410">
        <v>2</v>
      </c>
      <c r="AT4410">
        <v>0</v>
      </c>
      <c r="AU4410">
        <v>0</v>
      </c>
      <c r="AV4410">
        <v>1</v>
      </c>
      <c r="AW4410">
        <v>1</v>
      </c>
      <c r="AX4410">
        <v>0</v>
      </c>
      <c r="AY4410">
        <v>0</v>
      </c>
      <c r="AZ4410">
        <v>0</v>
      </c>
      <c r="BA4410">
        <v>4</v>
      </c>
      <c r="BB4410">
        <v>0</v>
      </c>
      <c r="BC4410">
        <v>0</v>
      </c>
      <c r="BD4410">
        <v>0</v>
      </c>
      <c r="BE4410">
        <v>0</v>
      </c>
      <c r="BF4410">
        <v>0</v>
      </c>
      <c r="BG4410" s="20">
        <v>1</v>
      </c>
      <c r="BH4410" s="20">
        <v>2</v>
      </c>
      <c r="BI4410" s="20">
        <v>122</v>
      </c>
      <c r="BJ4410" s="20">
        <v>60</v>
      </c>
      <c r="BK4410" s="20">
        <v>422</v>
      </c>
      <c r="BL4410" s="20">
        <v>1324</v>
      </c>
      <c r="BM4410" s="20">
        <v>989</v>
      </c>
      <c r="BN4410" s="20">
        <v>175</v>
      </c>
      <c r="BO4410" s="20">
        <v>71</v>
      </c>
      <c r="BP4410" s="20"/>
      <c r="BQ4410" s="20"/>
      <c r="BR4410" s="20"/>
      <c r="BS4410" s="20"/>
      <c r="BT4410" s="20"/>
      <c r="BU4410" s="20"/>
      <c r="BV4410" s="20"/>
    </row>
    <row r="4411" spans="1:74" x14ac:dyDescent="0.25">
      <c r="A4411" s="20" t="s">
        <v>501</v>
      </c>
      <c r="B4411" s="20" t="s">
        <v>726</v>
      </c>
      <c r="C4411" s="20" t="s">
        <v>745</v>
      </c>
      <c r="D4411" s="1">
        <v>44549</v>
      </c>
      <c r="E4411">
        <v>172</v>
      </c>
      <c r="F4411">
        <v>4</v>
      </c>
      <c r="G4411">
        <v>0</v>
      </c>
      <c r="H4411">
        <v>4</v>
      </c>
      <c r="I4411">
        <v>1</v>
      </c>
      <c r="J4411">
        <v>80</v>
      </c>
      <c r="K4411">
        <v>6</v>
      </c>
      <c r="L4411">
        <v>29</v>
      </c>
      <c r="M4411">
        <v>6</v>
      </c>
      <c r="N4411">
        <v>70</v>
      </c>
      <c r="O4411">
        <v>48</v>
      </c>
      <c r="P4411">
        <v>4</v>
      </c>
      <c r="Q4411">
        <v>1</v>
      </c>
      <c r="R4411">
        <v>586</v>
      </c>
      <c r="S4411">
        <v>332</v>
      </c>
      <c r="T4411">
        <v>20</v>
      </c>
      <c r="U4411">
        <v>102</v>
      </c>
      <c r="V4411">
        <v>27</v>
      </c>
      <c r="W4411">
        <v>2049</v>
      </c>
      <c r="X4411">
        <v>675</v>
      </c>
      <c r="Y4411">
        <v>25</v>
      </c>
      <c r="Z4411">
        <v>487</v>
      </c>
      <c r="AA4411">
        <v>126</v>
      </c>
      <c r="AB4411">
        <v>1642</v>
      </c>
      <c r="AC4411">
        <v>482</v>
      </c>
      <c r="AD4411">
        <v>4</v>
      </c>
      <c r="AE4411">
        <v>434</v>
      </c>
      <c r="AF4411">
        <v>164</v>
      </c>
      <c r="AG4411">
        <v>285</v>
      </c>
      <c r="AH4411">
        <v>63</v>
      </c>
      <c r="AI4411">
        <v>0</v>
      </c>
      <c r="AJ4411">
        <v>35</v>
      </c>
      <c r="AK4411">
        <v>59</v>
      </c>
      <c r="AL4411">
        <v>102</v>
      </c>
      <c r="AM4411">
        <v>33</v>
      </c>
      <c r="AN4411">
        <v>15</v>
      </c>
      <c r="AO4411">
        <v>9</v>
      </c>
      <c r="AP4411">
        <v>4</v>
      </c>
      <c r="AQ4411">
        <v>0</v>
      </c>
      <c r="AR4411">
        <v>0</v>
      </c>
      <c r="AS4411">
        <v>2</v>
      </c>
      <c r="AT4411">
        <v>0</v>
      </c>
      <c r="AU4411">
        <v>0</v>
      </c>
      <c r="AV4411">
        <v>1</v>
      </c>
      <c r="AW4411">
        <v>1</v>
      </c>
      <c r="AX4411">
        <v>0</v>
      </c>
      <c r="AY4411">
        <v>0</v>
      </c>
      <c r="AZ4411">
        <v>0</v>
      </c>
      <c r="BA4411">
        <v>4</v>
      </c>
      <c r="BB4411">
        <v>0</v>
      </c>
      <c r="BC4411">
        <v>0</v>
      </c>
      <c r="BD4411">
        <v>0</v>
      </c>
      <c r="BE4411">
        <v>0</v>
      </c>
      <c r="BF4411">
        <v>0</v>
      </c>
      <c r="BG4411" s="20">
        <v>1</v>
      </c>
      <c r="BH4411" s="20">
        <v>2</v>
      </c>
      <c r="BI4411" s="20">
        <v>124</v>
      </c>
      <c r="BJ4411" s="20">
        <v>60</v>
      </c>
      <c r="BK4411" s="20">
        <v>425</v>
      </c>
      <c r="BL4411" s="20">
        <v>1326</v>
      </c>
      <c r="BM4411" s="20">
        <v>991</v>
      </c>
      <c r="BN4411" s="20">
        <v>176</v>
      </c>
      <c r="BO4411" s="20">
        <v>71</v>
      </c>
      <c r="BP4411" s="20">
        <v>9052</v>
      </c>
      <c r="BQ4411" s="20">
        <v>1199</v>
      </c>
      <c r="BR4411" s="20">
        <v>0</v>
      </c>
      <c r="BS4411" s="20">
        <v>18</v>
      </c>
      <c r="BT4411" s="20">
        <v>571</v>
      </c>
      <c r="BU4411" s="20">
        <v>3797</v>
      </c>
      <c r="BV4411" s="20">
        <v>4234</v>
      </c>
    </row>
    <row r="4412" spans="1:74" x14ac:dyDescent="0.25">
      <c r="A4412" s="20" t="s">
        <v>501</v>
      </c>
      <c r="B4412" s="20" t="s">
        <v>726</v>
      </c>
      <c r="C4412" s="20" t="s">
        <v>745</v>
      </c>
      <c r="D4412" s="1">
        <v>44558</v>
      </c>
      <c r="E4412">
        <v>171</v>
      </c>
      <c r="F4412">
        <v>4</v>
      </c>
      <c r="G4412">
        <v>0</v>
      </c>
      <c r="H4412">
        <v>4</v>
      </c>
      <c r="I4412">
        <v>1</v>
      </c>
      <c r="J4412">
        <v>83</v>
      </c>
      <c r="K4412">
        <v>6</v>
      </c>
      <c r="L4412">
        <v>29</v>
      </c>
      <c r="M4412">
        <v>5</v>
      </c>
      <c r="N4412">
        <v>69</v>
      </c>
      <c r="O4412">
        <v>50</v>
      </c>
      <c r="P4412">
        <v>4</v>
      </c>
      <c r="Q4412">
        <v>1</v>
      </c>
      <c r="R4412">
        <v>588</v>
      </c>
      <c r="S4412">
        <v>344</v>
      </c>
      <c r="T4412">
        <v>20</v>
      </c>
      <c r="U4412">
        <v>100</v>
      </c>
      <c r="V4412">
        <v>27</v>
      </c>
      <c r="W4412">
        <v>2053</v>
      </c>
      <c r="X4412">
        <v>748</v>
      </c>
      <c r="Y4412">
        <v>25</v>
      </c>
      <c r="Z4412">
        <v>483</v>
      </c>
      <c r="AA4412">
        <v>126</v>
      </c>
      <c r="AB4412">
        <v>1642</v>
      </c>
      <c r="AC4412">
        <v>555</v>
      </c>
      <c r="AD4412">
        <v>4</v>
      </c>
      <c r="AE4412">
        <v>429</v>
      </c>
      <c r="AF4412">
        <v>169</v>
      </c>
      <c r="AG4412">
        <v>283</v>
      </c>
      <c r="AH4412">
        <v>78</v>
      </c>
      <c r="AI4412">
        <v>0</v>
      </c>
      <c r="AJ4412">
        <v>35</v>
      </c>
      <c r="AK4412">
        <v>59</v>
      </c>
      <c r="AL4412">
        <v>103</v>
      </c>
      <c r="AM4412">
        <v>48</v>
      </c>
      <c r="AN4412">
        <v>15</v>
      </c>
      <c r="AO4412">
        <v>10</v>
      </c>
      <c r="AP4412">
        <v>4</v>
      </c>
      <c r="AQ4412">
        <v>0</v>
      </c>
      <c r="AR4412">
        <v>0</v>
      </c>
      <c r="AS4412">
        <v>2</v>
      </c>
      <c r="AT4412">
        <v>0</v>
      </c>
      <c r="AU4412">
        <v>0</v>
      </c>
      <c r="AV4412">
        <v>1</v>
      </c>
      <c r="AW4412">
        <v>1</v>
      </c>
      <c r="AX4412">
        <v>0</v>
      </c>
      <c r="AY4412">
        <v>0</v>
      </c>
      <c r="AZ4412">
        <v>0</v>
      </c>
      <c r="BA4412">
        <v>3</v>
      </c>
      <c r="BB4412">
        <v>0</v>
      </c>
      <c r="BC4412">
        <v>0</v>
      </c>
      <c r="BD4412">
        <v>0</v>
      </c>
      <c r="BE4412">
        <v>0</v>
      </c>
      <c r="BF4412">
        <v>0</v>
      </c>
      <c r="BG4412" s="20">
        <v>1</v>
      </c>
      <c r="BH4412" s="20">
        <v>2</v>
      </c>
      <c r="BI4412" s="20">
        <v>123</v>
      </c>
      <c r="BJ4412" s="20">
        <v>60</v>
      </c>
      <c r="BK4412" s="20">
        <v>429</v>
      </c>
      <c r="BL4412" s="20">
        <v>1336</v>
      </c>
      <c r="BM4412" s="20">
        <v>990</v>
      </c>
      <c r="BN4412" s="20">
        <v>175</v>
      </c>
      <c r="BO4412" s="20">
        <v>71</v>
      </c>
      <c r="BP4412" s="20">
        <v>9065</v>
      </c>
      <c r="BQ4412" s="20">
        <v>1612</v>
      </c>
      <c r="BR4412" s="20">
        <v>0</v>
      </c>
      <c r="BS4412" s="20">
        <v>19</v>
      </c>
      <c r="BT4412" s="20">
        <v>566</v>
      </c>
      <c r="BU4412" s="20">
        <v>3796</v>
      </c>
      <c r="BV4412" s="20">
        <v>4263</v>
      </c>
    </row>
    <row r="4413" spans="1:74" x14ac:dyDescent="0.25">
      <c r="A4413" s="20" t="s">
        <v>501</v>
      </c>
      <c r="B4413" s="20" t="s">
        <v>726</v>
      </c>
      <c r="C4413" s="20" t="s">
        <v>745</v>
      </c>
      <c r="D4413" s="1">
        <v>44564</v>
      </c>
      <c r="E4413">
        <v>171</v>
      </c>
      <c r="F4413">
        <v>4</v>
      </c>
      <c r="G4413">
        <v>0</v>
      </c>
      <c r="H4413">
        <v>4</v>
      </c>
      <c r="I4413">
        <v>1</v>
      </c>
      <c r="J4413">
        <v>83</v>
      </c>
      <c r="K4413">
        <v>6</v>
      </c>
      <c r="L4413">
        <v>29</v>
      </c>
      <c r="M4413">
        <v>5</v>
      </c>
      <c r="N4413">
        <v>69</v>
      </c>
      <c r="O4413">
        <v>51</v>
      </c>
      <c r="P4413">
        <v>4</v>
      </c>
      <c r="Q4413">
        <v>1</v>
      </c>
      <c r="R4413">
        <v>588</v>
      </c>
      <c r="S4413">
        <v>347</v>
      </c>
      <c r="T4413">
        <v>20</v>
      </c>
      <c r="U4413">
        <v>100</v>
      </c>
      <c r="V4413">
        <v>28</v>
      </c>
      <c r="W4413">
        <v>2053</v>
      </c>
      <c r="X4413">
        <v>761</v>
      </c>
      <c r="Y4413">
        <v>25</v>
      </c>
      <c r="Z4413">
        <v>482</v>
      </c>
      <c r="AA4413">
        <v>126</v>
      </c>
      <c r="AB4413">
        <v>1644</v>
      </c>
      <c r="AC4413">
        <v>578</v>
      </c>
      <c r="AD4413">
        <v>4</v>
      </c>
      <c r="AE4413">
        <v>429</v>
      </c>
      <c r="AF4413">
        <v>170</v>
      </c>
      <c r="AG4413">
        <v>281</v>
      </c>
      <c r="AH4413">
        <v>82</v>
      </c>
      <c r="AI4413">
        <v>0</v>
      </c>
      <c r="AJ4413">
        <v>34</v>
      </c>
      <c r="AK4413">
        <v>57</v>
      </c>
      <c r="AL4413">
        <v>103</v>
      </c>
      <c r="AM4413">
        <v>52</v>
      </c>
      <c r="AN4413">
        <v>15</v>
      </c>
      <c r="AO4413">
        <v>10</v>
      </c>
      <c r="AP4413">
        <v>4</v>
      </c>
      <c r="AQ4413">
        <v>0</v>
      </c>
      <c r="AR4413">
        <v>0</v>
      </c>
      <c r="AS4413">
        <v>2</v>
      </c>
      <c r="AT4413">
        <v>0</v>
      </c>
      <c r="AU4413">
        <v>0</v>
      </c>
      <c r="AV4413">
        <v>1</v>
      </c>
      <c r="AW4413">
        <v>1</v>
      </c>
      <c r="AX4413">
        <v>0</v>
      </c>
      <c r="AY4413">
        <v>0</v>
      </c>
      <c r="AZ4413">
        <v>0</v>
      </c>
      <c r="BA4413">
        <v>3</v>
      </c>
      <c r="BB4413">
        <v>0</v>
      </c>
      <c r="BC4413">
        <v>0</v>
      </c>
      <c r="BD4413">
        <v>0</v>
      </c>
      <c r="BE4413">
        <v>0</v>
      </c>
      <c r="BF4413">
        <v>0</v>
      </c>
      <c r="BG4413" s="20">
        <v>1</v>
      </c>
      <c r="BH4413" s="20">
        <v>2</v>
      </c>
      <c r="BI4413" s="20">
        <v>123</v>
      </c>
      <c r="BJ4413" s="20">
        <v>60</v>
      </c>
      <c r="BK4413" s="20">
        <v>428</v>
      </c>
      <c r="BL4413" s="20">
        <v>1336</v>
      </c>
      <c r="BM4413" s="20">
        <v>991</v>
      </c>
      <c r="BN4413" s="20">
        <v>176</v>
      </c>
      <c r="BO4413" s="20">
        <v>71</v>
      </c>
      <c r="BP4413" s="20">
        <v>9067</v>
      </c>
      <c r="BQ4413" s="20">
        <v>1747</v>
      </c>
      <c r="BR4413" s="20">
        <v>0</v>
      </c>
      <c r="BS4413" s="20">
        <v>19</v>
      </c>
      <c r="BT4413" s="20">
        <v>566</v>
      </c>
      <c r="BU4413" s="20">
        <v>3787</v>
      </c>
      <c r="BV4413" s="20">
        <v>4279</v>
      </c>
    </row>
    <row r="4414" spans="1:74" x14ac:dyDescent="0.25">
      <c r="A4414" s="20" t="s">
        <v>501</v>
      </c>
      <c r="B4414" s="20" t="s">
        <v>726</v>
      </c>
      <c r="C4414" s="20" t="s">
        <v>745</v>
      </c>
      <c r="D4414" s="1">
        <v>44570</v>
      </c>
      <c r="E4414">
        <v>170</v>
      </c>
      <c r="F4414">
        <v>4</v>
      </c>
      <c r="G4414">
        <v>0</v>
      </c>
      <c r="H4414">
        <v>4</v>
      </c>
      <c r="I4414">
        <v>1</v>
      </c>
      <c r="J4414">
        <v>85</v>
      </c>
      <c r="K4414">
        <v>6</v>
      </c>
      <c r="L4414">
        <v>28</v>
      </c>
      <c r="M4414">
        <v>5</v>
      </c>
      <c r="N4414">
        <v>70</v>
      </c>
      <c r="O4414">
        <v>52</v>
      </c>
      <c r="P4414">
        <v>4</v>
      </c>
      <c r="Q4414">
        <v>1</v>
      </c>
      <c r="R4414">
        <v>587</v>
      </c>
      <c r="S4414">
        <v>350</v>
      </c>
      <c r="T4414">
        <v>20</v>
      </c>
      <c r="U4414">
        <v>100</v>
      </c>
      <c r="V4414">
        <v>28</v>
      </c>
      <c r="W4414">
        <v>2057</v>
      </c>
      <c r="X4414">
        <v>790</v>
      </c>
      <c r="Y4414">
        <v>25</v>
      </c>
      <c r="Z4414">
        <v>479</v>
      </c>
      <c r="AA4414">
        <v>129</v>
      </c>
      <c r="AB4414">
        <v>1644</v>
      </c>
      <c r="AC4414">
        <v>598</v>
      </c>
      <c r="AD4414">
        <v>4</v>
      </c>
      <c r="AE4414">
        <v>429</v>
      </c>
      <c r="AF4414">
        <v>169</v>
      </c>
      <c r="AG4414">
        <v>282</v>
      </c>
      <c r="AH4414">
        <v>93</v>
      </c>
      <c r="AI4414">
        <v>0</v>
      </c>
      <c r="AJ4414">
        <v>34</v>
      </c>
      <c r="AK4414">
        <v>57</v>
      </c>
      <c r="AL4414">
        <v>102</v>
      </c>
      <c r="AM4414">
        <v>52</v>
      </c>
      <c r="AN4414">
        <v>15</v>
      </c>
      <c r="AO4414">
        <v>10</v>
      </c>
      <c r="AP4414">
        <v>4</v>
      </c>
      <c r="AQ4414">
        <v>0</v>
      </c>
      <c r="AR4414">
        <v>0</v>
      </c>
      <c r="AS4414">
        <v>2</v>
      </c>
      <c r="AT4414">
        <v>0</v>
      </c>
      <c r="AU4414">
        <v>0</v>
      </c>
      <c r="AV4414">
        <v>1</v>
      </c>
      <c r="AW4414">
        <v>1</v>
      </c>
      <c r="AX4414">
        <v>0</v>
      </c>
      <c r="AY4414">
        <v>0</v>
      </c>
      <c r="AZ4414">
        <v>0</v>
      </c>
      <c r="BA4414">
        <v>3</v>
      </c>
      <c r="BB4414">
        <v>0</v>
      </c>
      <c r="BC4414">
        <v>0</v>
      </c>
      <c r="BD4414">
        <v>0</v>
      </c>
      <c r="BE4414">
        <v>0</v>
      </c>
      <c r="BF4414">
        <v>0</v>
      </c>
      <c r="BG4414" s="20">
        <v>1</v>
      </c>
      <c r="BH4414" s="20">
        <v>2</v>
      </c>
      <c r="BI4414" s="20">
        <v>123</v>
      </c>
      <c r="BJ4414" s="20">
        <v>61</v>
      </c>
      <c r="BK4414" s="20">
        <v>428</v>
      </c>
      <c r="BL4414" s="20">
        <v>1337</v>
      </c>
      <c r="BM4414" s="20">
        <v>993</v>
      </c>
      <c r="BN4414" s="20">
        <v>177</v>
      </c>
      <c r="BO4414" s="20">
        <v>70</v>
      </c>
      <c r="BP4414" s="20">
        <v>9065</v>
      </c>
      <c r="BQ4414" s="20">
        <v>1900</v>
      </c>
      <c r="BR4414" s="20">
        <v>0</v>
      </c>
      <c r="BS4414" s="20">
        <v>19</v>
      </c>
      <c r="BT4414" s="20">
        <v>567</v>
      </c>
      <c r="BU4414" s="20">
        <v>3757</v>
      </c>
      <c r="BV4414" s="20">
        <v>4298</v>
      </c>
    </row>
    <row r="4415" spans="1:74" x14ac:dyDescent="0.25">
      <c r="A4415" s="20" t="s">
        <v>501</v>
      </c>
      <c r="B4415" s="20" t="s">
        <v>726</v>
      </c>
      <c r="C4415" s="20" t="s">
        <v>745</v>
      </c>
      <c r="D4415" s="1">
        <v>44578</v>
      </c>
      <c r="E4415">
        <v>169</v>
      </c>
      <c r="F4415">
        <v>4</v>
      </c>
      <c r="G4415">
        <v>0</v>
      </c>
      <c r="H4415">
        <v>4</v>
      </c>
      <c r="I4415">
        <v>1</v>
      </c>
      <c r="J4415">
        <v>88</v>
      </c>
      <c r="K4415">
        <v>6</v>
      </c>
      <c r="L4415">
        <v>28</v>
      </c>
      <c r="M4415">
        <v>5</v>
      </c>
      <c r="N4415">
        <v>70</v>
      </c>
      <c r="O4415">
        <v>53</v>
      </c>
      <c r="P4415">
        <v>4</v>
      </c>
      <c r="Q4415">
        <v>1</v>
      </c>
      <c r="R4415">
        <v>590</v>
      </c>
      <c r="S4415">
        <v>353</v>
      </c>
      <c r="T4415">
        <v>20</v>
      </c>
      <c r="U4415">
        <v>100</v>
      </c>
      <c r="V4415">
        <v>28</v>
      </c>
      <c r="W4415">
        <v>2059</v>
      </c>
      <c r="X4415">
        <v>815</v>
      </c>
      <c r="Y4415">
        <v>25</v>
      </c>
      <c r="Z4415">
        <v>480</v>
      </c>
      <c r="AA4415">
        <v>126</v>
      </c>
      <c r="AB4415">
        <v>1647</v>
      </c>
      <c r="AC4415">
        <v>616</v>
      </c>
      <c r="AD4415">
        <v>4</v>
      </c>
      <c r="AE4415">
        <v>428</v>
      </c>
      <c r="AF4415">
        <v>171</v>
      </c>
      <c r="AG4415">
        <v>283</v>
      </c>
      <c r="AH4415">
        <v>99</v>
      </c>
      <c r="AI4415">
        <v>0</v>
      </c>
      <c r="AJ4415">
        <v>35</v>
      </c>
      <c r="AK4415">
        <v>54</v>
      </c>
      <c r="AL4415">
        <v>102</v>
      </c>
      <c r="AM4415">
        <v>52</v>
      </c>
      <c r="AN4415">
        <v>15</v>
      </c>
      <c r="AO4415">
        <v>10</v>
      </c>
      <c r="AP4415">
        <v>4</v>
      </c>
      <c r="AQ4415">
        <v>0</v>
      </c>
      <c r="AR4415">
        <v>0</v>
      </c>
      <c r="AS4415">
        <v>2</v>
      </c>
      <c r="AT4415">
        <v>0</v>
      </c>
      <c r="AU4415">
        <v>0</v>
      </c>
      <c r="AV4415">
        <v>1</v>
      </c>
      <c r="AW4415">
        <v>1</v>
      </c>
      <c r="AX4415">
        <v>0</v>
      </c>
      <c r="AY4415">
        <v>0</v>
      </c>
      <c r="AZ4415">
        <v>0</v>
      </c>
      <c r="BA4415">
        <v>3</v>
      </c>
      <c r="BB4415">
        <v>0</v>
      </c>
      <c r="BC4415">
        <v>0</v>
      </c>
      <c r="BD4415">
        <v>0</v>
      </c>
      <c r="BE4415">
        <v>0</v>
      </c>
      <c r="BF4415">
        <v>0</v>
      </c>
      <c r="BG4415" s="20">
        <v>1</v>
      </c>
      <c r="BH4415" s="20">
        <v>2</v>
      </c>
      <c r="BI4415" s="20">
        <v>123</v>
      </c>
      <c r="BJ4415" s="20">
        <v>61</v>
      </c>
      <c r="BK4415" s="20">
        <v>431</v>
      </c>
      <c r="BL4415" s="20">
        <v>1342</v>
      </c>
      <c r="BM4415" s="20">
        <v>996</v>
      </c>
      <c r="BN4415" s="20">
        <v>177</v>
      </c>
      <c r="BO4415" s="20">
        <v>70</v>
      </c>
      <c r="BP4415" s="20">
        <v>9071</v>
      </c>
      <c r="BQ4415" s="20">
        <v>2037</v>
      </c>
      <c r="BR4415" s="20">
        <v>0</v>
      </c>
      <c r="BS4415" s="20">
        <v>20</v>
      </c>
      <c r="BT4415" s="20">
        <v>565</v>
      </c>
      <c r="BU4415" s="20">
        <v>3738</v>
      </c>
      <c r="BV4415" s="20">
        <v>4322</v>
      </c>
    </row>
    <row r="4416" spans="1:74" x14ac:dyDescent="0.25">
      <c r="A4416" s="20" t="s">
        <v>501</v>
      </c>
      <c r="B4416" s="20" t="s">
        <v>726</v>
      </c>
      <c r="C4416" s="20" t="s">
        <v>745</v>
      </c>
      <c r="D4416" s="1">
        <v>44585</v>
      </c>
      <c r="E4416">
        <v>170</v>
      </c>
      <c r="F4416">
        <v>4</v>
      </c>
      <c r="G4416">
        <v>0</v>
      </c>
      <c r="H4416">
        <v>4</v>
      </c>
      <c r="I4416">
        <v>1</v>
      </c>
      <c r="J4416">
        <v>89</v>
      </c>
      <c r="K4416">
        <v>6</v>
      </c>
      <c r="L4416">
        <v>28</v>
      </c>
      <c r="M4416">
        <v>5</v>
      </c>
      <c r="N4416">
        <v>71</v>
      </c>
      <c r="O4416">
        <v>54</v>
      </c>
      <c r="P4416">
        <v>4</v>
      </c>
      <c r="Q4416">
        <v>1</v>
      </c>
      <c r="R4416">
        <v>589</v>
      </c>
      <c r="S4416">
        <v>355</v>
      </c>
      <c r="T4416">
        <v>20</v>
      </c>
      <c r="U4416">
        <v>97</v>
      </c>
      <c r="V4416">
        <v>28</v>
      </c>
      <c r="W4416">
        <v>2068</v>
      </c>
      <c r="X4416">
        <v>826</v>
      </c>
      <c r="Y4416">
        <v>25</v>
      </c>
      <c r="Z4416">
        <v>481</v>
      </c>
      <c r="AA4416">
        <v>125</v>
      </c>
      <c r="AB4416">
        <v>1649</v>
      </c>
      <c r="AC4416">
        <v>621</v>
      </c>
      <c r="AD4416">
        <v>4</v>
      </c>
      <c r="AE4416">
        <v>429</v>
      </c>
      <c r="AF4416">
        <v>172</v>
      </c>
      <c r="AG4416">
        <v>284</v>
      </c>
      <c r="AH4416">
        <v>101</v>
      </c>
      <c r="AI4416">
        <v>0</v>
      </c>
      <c r="AJ4416">
        <v>35</v>
      </c>
      <c r="AK4416">
        <v>53</v>
      </c>
      <c r="AL4416">
        <v>102</v>
      </c>
      <c r="AM4416">
        <v>56</v>
      </c>
      <c r="AN4416">
        <v>15</v>
      </c>
      <c r="AO4416">
        <v>10</v>
      </c>
      <c r="AP4416">
        <v>4</v>
      </c>
      <c r="AQ4416">
        <v>0</v>
      </c>
      <c r="AR4416">
        <v>0</v>
      </c>
      <c r="AS4416">
        <v>2</v>
      </c>
      <c r="AT4416">
        <v>0</v>
      </c>
      <c r="AU4416">
        <v>0</v>
      </c>
      <c r="AV4416">
        <v>1</v>
      </c>
      <c r="AW4416">
        <v>1</v>
      </c>
      <c r="AX4416">
        <v>0</v>
      </c>
      <c r="AY4416">
        <v>0</v>
      </c>
      <c r="AZ4416">
        <v>0</v>
      </c>
      <c r="BA4416">
        <v>3</v>
      </c>
      <c r="BB4416">
        <v>0</v>
      </c>
      <c r="BC4416">
        <v>0</v>
      </c>
      <c r="BD4416">
        <v>0</v>
      </c>
      <c r="BE4416">
        <v>0</v>
      </c>
      <c r="BF4416">
        <v>0</v>
      </c>
      <c r="BG4416" s="20">
        <v>1</v>
      </c>
      <c r="BH4416" s="20">
        <v>2</v>
      </c>
      <c r="BI4416" s="20">
        <v>124</v>
      </c>
      <c r="BJ4416" s="20">
        <v>62</v>
      </c>
      <c r="BK4416" s="20">
        <v>433</v>
      </c>
      <c r="BL4416" s="20">
        <v>1352</v>
      </c>
      <c r="BM4416" s="20">
        <v>997</v>
      </c>
      <c r="BN4416" s="20">
        <v>179</v>
      </c>
      <c r="BO4416" s="20">
        <v>70</v>
      </c>
      <c r="BP4416" s="20">
        <v>9084</v>
      </c>
      <c r="BQ4416" s="20">
        <v>2095</v>
      </c>
      <c r="BR4416" s="20">
        <v>0</v>
      </c>
      <c r="BS4416" s="20">
        <v>20</v>
      </c>
      <c r="BT4416" s="20">
        <v>566</v>
      </c>
      <c r="BU4416" s="20">
        <v>3740</v>
      </c>
      <c r="BV4416" s="20">
        <v>4341</v>
      </c>
    </row>
    <row r="4417" spans="1:74" x14ac:dyDescent="0.25">
      <c r="A4417" s="20" t="s">
        <v>501</v>
      </c>
      <c r="B4417" s="20" t="s">
        <v>726</v>
      </c>
      <c r="C4417" s="20" t="s">
        <v>745</v>
      </c>
      <c r="D4417" s="1">
        <v>44593</v>
      </c>
      <c r="E4417">
        <v>169</v>
      </c>
      <c r="F4417">
        <v>4</v>
      </c>
      <c r="G4417">
        <v>0</v>
      </c>
      <c r="H4417">
        <v>4</v>
      </c>
      <c r="I4417">
        <v>1</v>
      </c>
      <c r="J4417">
        <v>90</v>
      </c>
      <c r="K4417">
        <v>6</v>
      </c>
      <c r="L4417">
        <v>28</v>
      </c>
      <c r="M4417">
        <v>5</v>
      </c>
      <c r="N4417">
        <v>68</v>
      </c>
      <c r="O4417">
        <v>52</v>
      </c>
      <c r="P4417">
        <v>4</v>
      </c>
      <c r="Q4417">
        <v>1</v>
      </c>
      <c r="R4417">
        <v>592</v>
      </c>
      <c r="S4417">
        <v>360</v>
      </c>
      <c r="T4417">
        <v>20</v>
      </c>
      <c r="U4417">
        <v>97</v>
      </c>
      <c r="V4417">
        <v>29</v>
      </c>
      <c r="W4417">
        <v>2068</v>
      </c>
      <c r="X4417">
        <v>840</v>
      </c>
      <c r="Y4417">
        <v>24</v>
      </c>
      <c r="Z4417">
        <v>480</v>
      </c>
      <c r="AA4417">
        <v>123</v>
      </c>
      <c r="AB4417">
        <v>1650</v>
      </c>
      <c r="AC4417">
        <v>631</v>
      </c>
      <c r="AD4417">
        <v>4</v>
      </c>
      <c r="AE4417">
        <v>426</v>
      </c>
      <c r="AF4417">
        <v>172</v>
      </c>
      <c r="AG4417">
        <v>286</v>
      </c>
      <c r="AH4417">
        <v>106</v>
      </c>
      <c r="AI4417">
        <v>0</v>
      </c>
      <c r="AJ4417">
        <v>34</v>
      </c>
      <c r="AK4417">
        <v>54</v>
      </c>
      <c r="AL4417">
        <v>94</v>
      </c>
      <c r="AM4417">
        <v>55</v>
      </c>
      <c r="AN4417">
        <v>13</v>
      </c>
      <c r="AO4417">
        <v>7</v>
      </c>
      <c r="AP4417">
        <v>4</v>
      </c>
      <c r="AQ4417">
        <v>0</v>
      </c>
      <c r="AR4417">
        <v>0</v>
      </c>
      <c r="AS4417">
        <v>2</v>
      </c>
      <c r="AT4417">
        <v>0</v>
      </c>
      <c r="AU4417">
        <v>0</v>
      </c>
      <c r="AV4417">
        <v>1</v>
      </c>
      <c r="AW4417">
        <v>1</v>
      </c>
      <c r="AX4417">
        <v>0</v>
      </c>
      <c r="AY4417">
        <v>0</v>
      </c>
      <c r="AZ4417">
        <v>0</v>
      </c>
      <c r="BA4417">
        <v>3</v>
      </c>
      <c r="BB4417">
        <v>0</v>
      </c>
      <c r="BC4417">
        <v>0</v>
      </c>
      <c r="BD4417">
        <v>0</v>
      </c>
      <c r="BE4417">
        <v>0</v>
      </c>
      <c r="BF4417">
        <v>0</v>
      </c>
      <c r="BG4417" s="20">
        <v>1</v>
      </c>
      <c r="BH4417" s="20">
        <v>2</v>
      </c>
      <c r="BI4417" s="20">
        <v>124</v>
      </c>
      <c r="BJ4417" s="20">
        <v>59</v>
      </c>
      <c r="BK4417" s="20">
        <v>434</v>
      </c>
      <c r="BL4417" s="20">
        <v>1358</v>
      </c>
      <c r="BM4417" s="20">
        <v>1002</v>
      </c>
      <c r="BN4417" s="20">
        <v>181</v>
      </c>
      <c r="BO4417" s="20">
        <v>67</v>
      </c>
      <c r="BP4417" s="20">
        <v>9087</v>
      </c>
      <c r="BQ4417" s="20">
        <v>2174</v>
      </c>
      <c r="BR4417" s="20">
        <v>0</v>
      </c>
      <c r="BS4417" s="20">
        <v>20</v>
      </c>
      <c r="BT4417" s="20">
        <v>566</v>
      </c>
      <c r="BU4417" s="20">
        <v>3721</v>
      </c>
      <c r="BV4417" s="20">
        <v>4369</v>
      </c>
    </row>
    <row r="4418" spans="1:74" x14ac:dyDescent="0.25">
      <c r="A4418" s="20" t="s">
        <v>501</v>
      </c>
      <c r="B4418" s="20" t="s">
        <v>726</v>
      </c>
      <c r="C4418" s="20" t="s">
        <v>745</v>
      </c>
      <c r="D4418" s="1">
        <v>44599</v>
      </c>
      <c r="E4418">
        <v>169</v>
      </c>
      <c r="F4418">
        <v>4</v>
      </c>
      <c r="G4418">
        <v>0</v>
      </c>
      <c r="H4418">
        <v>4</v>
      </c>
      <c r="I4418">
        <v>1</v>
      </c>
      <c r="J4418">
        <v>90</v>
      </c>
      <c r="K4418">
        <v>5</v>
      </c>
      <c r="L4418">
        <v>28</v>
      </c>
      <c r="M4418">
        <v>5</v>
      </c>
      <c r="N4418">
        <v>68</v>
      </c>
      <c r="O4418">
        <v>52</v>
      </c>
      <c r="P4418">
        <v>4</v>
      </c>
      <c r="Q4418">
        <v>1</v>
      </c>
      <c r="R4418">
        <v>593</v>
      </c>
      <c r="S4418">
        <v>361</v>
      </c>
      <c r="T4418">
        <v>20</v>
      </c>
      <c r="U4418">
        <v>97</v>
      </c>
      <c r="V4418">
        <v>29</v>
      </c>
      <c r="W4418">
        <v>2075</v>
      </c>
      <c r="X4418">
        <v>848</v>
      </c>
      <c r="Y4418">
        <v>24</v>
      </c>
      <c r="Z4418">
        <v>480</v>
      </c>
      <c r="AA4418">
        <v>125</v>
      </c>
      <c r="AB4418">
        <v>1652</v>
      </c>
      <c r="AC4418">
        <v>635</v>
      </c>
      <c r="AD4418">
        <v>5</v>
      </c>
      <c r="AE4418">
        <v>426</v>
      </c>
      <c r="AF4418">
        <v>173</v>
      </c>
      <c r="AG4418">
        <v>286</v>
      </c>
      <c r="AH4418">
        <v>107</v>
      </c>
      <c r="AI4418">
        <v>0</v>
      </c>
      <c r="AJ4418">
        <v>34</v>
      </c>
      <c r="AK4418">
        <v>54</v>
      </c>
      <c r="AL4418">
        <v>95</v>
      </c>
      <c r="AM4418">
        <v>56</v>
      </c>
      <c r="AN4418">
        <v>13</v>
      </c>
      <c r="AO4418">
        <v>7</v>
      </c>
      <c r="AP4418">
        <v>4</v>
      </c>
      <c r="AQ4418">
        <v>0</v>
      </c>
      <c r="AR4418">
        <v>0</v>
      </c>
      <c r="AS4418">
        <v>2</v>
      </c>
      <c r="AT4418">
        <v>0</v>
      </c>
      <c r="AU4418">
        <v>0</v>
      </c>
      <c r="AV4418">
        <v>1</v>
      </c>
      <c r="AW4418">
        <v>1</v>
      </c>
      <c r="AX4418">
        <v>0</v>
      </c>
      <c r="AY4418">
        <v>0</v>
      </c>
      <c r="AZ4418">
        <v>0</v>
      </c>
      <c r="BA4418">
        <v>3</v>
      </c>
      <c r="BB4418">
        <v>0</v>
      </c>
      <c r="BC4418">
        <v>0</v>
      </c>
      <c r="BD4418">
        <v>0</v>
      </c>
      <c r="BE4418">
        <v>0</v>
      </c>
      <c r="BF4418">
        <v>0</v>
      </c>
      <c r="BG4418" s="20">
        <v>1</v>
      </c>
      <c r="BH4418" s="20">
        <v>2</v>
      </c>
      <c r="BI4418" s="20">
        <v>125</v>
      </c>
      <c r="BJ4418" s="20">
        <v>59</v>
      </c>
      <c r="BK4418" s="20">
        <v>435</v>
      </c>
      <c r="BL4418" s="20">
        <v>1362</v>
      </c>
      <c r="BM4418" s="20">
        <v>1003</v>
      </c>
      <c r="BN4418" s="20">
        <v>182</v>
      </c>
      <c r="BO4418" s="20">
        <v>68</v>
      </c>
      <c r="BP4418" s="20">
        <v>9090</v>
      </c>
      <c r="BQ4418" s="20">
        <v>2204</v>
      </c>
      <c r="BR4418" s="20">
        <v>0</v>
      </c>
      <c r="BS4418" s="20">
        <v>21</v>
      </c>
      <c r="BT4418" s="20">
        <v>565</v>
      </c>
      <c r="BU4418" s="20">
        <v>3714</v>
      </c>
      <c r="BV4418" s="20">
        <v>4389</v>
      </c>
    </row>
    <row r="4419" spans="1:74" x14ac:dyDescent="0.25">
      <c r="A4419" s="20" t="s">
        <v>501</v>
      </c>
      <c r="B4419" s="20" t="s">
        <v>726</v>
      </c>
      <c r="C4419" s="20" t="s">
        <v>745</v>
      </c>
      <c r="D4419" s="1">
        <v>44606</v>
      </c>
      <c r="E4419">
        <v>169</v>
      </c>
      <c r="F4419">
        <v>4</v>
      </c>
      <c r="G4419">
        <v>0</v>
      </c>
      <c r="H4419">
        <v>4</v>
      </c>
      <c r="I4419">
        <v>1</v>
      </c>
      <c r="J4419">
        <v>90</v>
      </c>
      <c r="K4419">
        <v>5</v>
      </c>
      <c r="L4419">
        <v>28</v>
      </c>
      <c r="M4419">
        <v>5</v>
      </c>
      <c r="N4419">
        <v>68</v>
      </c>
      <c r="O4419">
        <v>52</v>
      </c>
      <c r="P4419">
        <v>4</v>
      </c>
      <c r="Q4419">
        <v>1</v>
      </c>
      <c r="R4419">
        <v>594</v>
      </c>
      <c r="S4419">
        <v>362</v>
      </c>
      <c r="T4419">
        <v>19</v>
      </c>
      <c r="U4419">
        <v>97</v>
      </c>
      <c r="V4419">
        <v>29</v>
      </c>
      <c r="W4419">
        <v>2079</v>
      </c>
      <c r="X4419">
        <v>858</v>
      </c>
      <c r="Y4419">
        <v>24</v>
      </c>
      <c r="Z4419">
        <v>482</v>
      </c>
      <c r="AA4419">
        <v>128</v>
      </c>
      <c r="AB4419">
        <v>1658</v>
      </c>
      <c r="AC4419">
        <v>647</v>
      </c>
      <c r="AD4419">
        <v>5</v>
      </c>
      <c r="AE4419">
        <v>425</v>
      </c>
      <c r="AF4419">
        <v>175</v>
      </c>
      <c r="AG4419">
        <v>285</v>
      </c>
      <c r="AH4419">
        <v>106</v>
      </c>
      <c r="AI4419">
        <v>0</v>
      </c>
      <c r="AJ4419">
        <v>34</v>
      </c>
      <c r="AK4419">
        <v>54</v>
      </c>
      <c r="AL4419">
        <v>95</v>
      </c>
      <c r="AM4419">
        <v>56</v>
      </c>
      <c r="AN4419">
        <v>13</v>
      </c>
      <c r="AO4419">
        <v>7</v>
      </c>
      <c r="AP4419">
        <v>4</v>
      </c>
      <c r="AQ4419">
        <v>0</v>
      </c>
      <c r="AR4419">
        <v>0</v>
      </c>
      <c r="AS4419">
        <v>2</v>
      </c>
      <c r="AT4419">
        <v>0</v>
      </c>
      <c r="AU4419">
        <v>0</v>
      </c>
      <c r="AV4419">
        <v>1</v>
      </c>
      <c r="AW4419">
        <v>1</v>
      </c>
      <c r="AX4419">
        <v>0</v>
      </c>
      <c r="AY4419">
        <v>0</v>
      </c>
      <c r="AZ4419">
        <v>0</v>
      </c>
      <c r="BA4419">
        <v>3</v>
      </c>
      <c r="BB4419">
        <v>0</v>
      </c>
      <c r="BC4419">
        <v>0</v>
      </c>
      <c r="BD4419">
        <v>0</v>
      </c>
      <c r="BE4419">
        <v>0</v>
      </c>
      <c r="BF4419">
        <v>0</v>
      </c>
      <c r="BG4419" s="20">
        <v>1</v>
      </c>
      <c r="BH4419" s="20">
        <v>2</v>
      </c>
      <c r="BI4419" s="20">
        <v>125</v>
      </c>
      <c r="BJ4419" s="20">
        <v>59</v>
      </c>
      <c r="BK4419" s="20">
        <v>437</v>
      </c>
      <c r="BL4419" s="20">
        <v>1362</v>
      </c>
      <c r="BM4419" s="20">
        <v>1009</v>
      </c>
      <c r="BN4419" s="20">
        <v>181</v>
      </c>
      <c r="BO4419" s="20">
        <v>68</v>
      </c>
      <c r="BP4419" s="20">
        <v>9095</v>
      </c>
      <c r="BQ4419" s="20">
        <v>2243</v>
      </c>
      <c r="BR4419" s="20">
        <v>0</v>
      </c>
      <c r="BS4419" s="20">
        <v>21</v>
      </c>
      <c r="BT4419" s="20">
        <v>563</v>
      </c>
      <c r="BU4419" s="20">
        <v>3715</v>
      </c>
      <c r="BV4419" s="20">
        <v>4412</v>
      </c>
    </row>
    <row r="4420" spans="1:74" x14ac:dyDescent="0.25">
      <c r="A4420" s="20" t="s">
        <v>501</v>
      </c>
      <c r="B4420" s="20" t="s">
        <v>726</v>
      </c>
      <c r="C4420" s="20" t="s">
        <v>746</v>
      </c>
      <c r="D4420" s="1">
        <v>44493</v>
      </c>
      <c r="E4420">
        <v>46</v>
      </c>
      <c r="F4420">
        <v>2</v>
      </c>
      <c r="G4420">
        <v>0</v>
      </c>
      <c r="H4420">
        <v>0</v>
      </c>
      <c r="I4420">
        <v>0</v>
      </c>
      <c r="J4420">
        <v>8</v>
      </c>
      <c r="K4420">
        <v>2</v>
      </c>
      <c r="L4420">
        <v>5</v>
      </c>
      <c r="M4420">
        <v>0</v>
      </c>
      <c r="N4420">
        <v>0</v>
      </c>
      <c r="O4420">
        <v>0</v>
      </c>
      <c r="P4420">
        <v>0</v>
      </c>
      <c r="Q4420">
        <v>0</v>
      </c>
      <c r="R4420">
        <v>154</v>
      </c>
      <c r="S4420">
        <v>1</v>
      </c>
      <c r="T4420">
        <v>51</v>
      </c>
      <c r="U4420">
        <v>3</v>
      </c>
      <c r="V4420">
        <v>0</v>
      </c>
      <c r="W4420">
        <v>452</v>
      </c>
      <c r="X4420">
        <v>1</v>
      </c>
      <c r="Y4420">
        <v>23</v>
      </c>
      <c r="Z4420">
        <v>88</v>
      </c>
      <c r="AA4420">
        <v>9</v>
      </c>
      <c r="AB4420">
        <v>391</v>
      </c>
      <c r="AC4420">
        <v>13</v>
      </c>
      <c r="AD4420">
        <v>7</v>
      </c>
      <c r="AE4420">
        <v>93</v>
      </c>
      <c r="AF4420">
        <v>32</v>
      </c>
      <c r="AG4420">
        <v>56</v>
      </c>
      <c r="AH4420">
        <v>0</v>
      </c>
      <c r="AI4420">
        <v>2</v>
      </c>
      <c r="AJ4420">
        <v>12</v>
      </c>
      <c r="AK4420">
        <v>5</v>
      </c>
      <c r="AL4420">
        <v>16</v>
      </c>
      <c r="AM4420">
        <v>0</v>
      </c>
      <c r="AN4420">
        <v>0</v>
      </c>
      <c r="AO4420">
        <v>2</v>
      </c>
      <c r="AP4420">
        <v>0</v>
      </c>
      <c r="AQ4420">
        <v>0</v>
      </c>
      <c r="AR4420">
        <v>0</v>
      </c>
      <c r="AS4420">
        <v>1</v>
      </c>
      <c r="AT4420">
        <v>0</v>
      </c>
      <c r="AU4420">
        <v>0</v>
      </c>
      <c r="AV4420">
        <v>0</v>
      </c>
      <c r="AW4420">
        <v>0</v>
      </c>
      <c r="AX4420">
        <v>0</v>
      </c>
      <c r="AY4420">
        <v>0</v>
      </c>
      <c r="AZ4420">
        <v>0</v>
      </c>
      <c r="BA4420">
        <v>0</v>
      </c>
      <c r="BB4420">
        <v>14</v>
      </c>
      <c r="BC4420">
        <v>8</v>
      </c>
      <c r="BD4420">
        <v>0</v>
      </c>
      <c r="BE4420">
        <v>0</v>
      </c>
      <c r="BF4420">
        <v>0</v>
      </c>
      <c r="BG4420" s="20"/>
      <c r="BH4420" s="20"/>
      <c r="BI4420" s="20"/>
      <c r="BJ4420" s="20"/>
      <c r="BK4420" s="20"/>
      <c r="BL4420" s="20"/>
      <c r="BM4420" s="20"/>
      <c r="BN4420" s="20"/>
      <c r="BO4420" s="20"/>
      <c r="BP4420" s="20"/>
      <c r="BQ4420" s="20"/>
      <c r="BR4420" s="20"/>
      <c r="BS4420" s="20"/>
      <c r="BT4420" s="20"/>
      <c r="BU4420" s="20"/>
      <c r="BV4420" s="20"/>
    </row>
    <row r="4421" spans="1:74" x14ac:dyDescent="0.25">
      <c r="A4421" s="20" t="s">
        <v>501</v>
      </c>
      <c r="B4421" s="20" t="s">
        <v>726</v>
      </c>
      <c r="C4421" s="20" t="s">
        <v>746</v>
      </c>
      <c r="D4421" s="1">
        <v>44500</v>
      </c>
      <c r="E4421">
        <v>46</v>
      </c>
      <c r="F4421">
        <v>2</v>
      </c>
      <c r="G4421">
        <v>0</v>
      </c>
      <c r="H4421">
        <v>0</v>
      </c>
      <c r="I4421">
        <v>0</v>
      </c>
      <c r="J4421">
        <v>14</v>
      </c>
      <c r="K4421">
        <v>2</v>
      </c>
      <c r="L4421">
        <v>5</v>
      </c>
      <c r="M4421">
        <v>0</v>
      </c>
      <c r="N4421">
        <v>0</v>
      </c>
      <c r="O4421">
        <v>0</v>
      </c>
      <c r="P4421">
        <v>0</v>
      </c>
      <c r="Q4421">
        <v>0</v>
      </c>
      <c r="R4421">
        <v>154</v>
      </c>
      <c r="S4421">
        <v>1</v>
      </c>
      <c r="T4421">
        <v>75</v>
      </c>
      <c r="U4421">
        <v>3</v>
      </c>
      <c r="V4421">
        <v>0</v>
      </c>
      <c r="W4421">
        <v>454</v>
      </c>
      <c r="X4421">
        <v>1</v>
      </c>
      <c r="Y4421">
        <v>27</v>
      </c>
      <c r="Z4421">
        <v>87</v>
      </c>
      <c r="AA4421">
        <v>9</v>
      </c>
      <c r="AB4421">
        <v>391</v>
      </c>
      <c r="AC4421">
        <v>17</v>
      </c>
      <c r="AD4421">
        <v>7</v>
      </c>
      <c r="AE4421">
        <v>92</v>
      </c>
      <c r="AF4421">
        <v>32</v>
      </c>
      <c r="AG4421">
        <v>55</v>
      </c>
      <c r="AH4421">
        <v>0</v>
      </c>
      <c r="AI4421">
        <v>2</v>
      </c>
      <c r="AJ4421">
        <v>12</v>
      </c>
      <c r="AK4421">
        <v>5</v>
      </c>
      <c r="AL4421">
        <v>16</v>
      </c>
      <c r="AM4421">
        <v>0</v>
      </c>
      <c r="AN4421">
        <v>0</v>
      </c>
      <c r="AO4421">
        <v>2</v>
      </c>
      <c r="AP4421">
        <v>0</v>
      </c>
      <c r="AQ4421">
        <v>0</v>
      </c>
      <c r="AR4421">
        <v>0</v>
      </c>
      <c r="AS4421">
        <v>1</v>
      </c>
      <c r="AT4421">
        <v>0</v>
      </c>
      <c r="AU4421">
        <v>0</v>
      </c>
      <c r="AV4421">
        <v>0</v>
      </c>
      <c r="AW4421">
        <v>0</v>
      </c>
      <c r="AX4421">
        <v>0</v>
      </c>
      <c r="AY4421">
        <v>0</v>
      </c>
      <c r="AZ4421">
        <v>0</v>
      </c>
      <c r="BA4421">
        <v>0</v>
      </c>
      <c r="BB4421">
        <v>14</v>
      </c>
      <c r="BC4421">
        <v>8</v>
      </c>
      <c r="BD4421">
        <v>0</v>
      </c>
      <c r="BE4421">
        <v>0</v>
      </c>
      <c r="BF4421">
        <v>0</v>
      </c>
      <c r="BG4421" s="20"/>
      <c r="BH4421" s="20"/>
      <c r="BI4421" s="20"/>
      <c r="BJ4421" s="20"/>
      <c r="BK4421" s="20"/>
      <c r="BL4421" s="20"/>
      <c r="BM4421" s="20"/>
      <c r="BN4421" s="20"/>
      <c r="BO4421" s="20"/>
      <c r="BP4421" s="20"/>
      <c r="BQ4421" s="20"/>
      <c r="BR4421" s="20"/>
      <c r="BS4421" s="20"/>
      <c r="BT4421" s="20"/>
      <c r="BU4421" s="20"/>
      <c r="BV4421" s="20"/>
    </row>
    <row r="4422" spans="1:74" x14ac:dyDescent="0.25">
      <c r="A4422" s="20" t="s">
        <v>501</v>
      </c>
      <c r="B4422" s="20" t="s">
        <v>726</v>
      </c>
      <c r="C4422" s="20" t="s">
        <v>746</v>
      </c>
      <c r="D4422" s="1">
        <v>44507</v>
      </c>
      <c r="E4422">
        <v>46</v>
      </c>
      <c r="F4422">
        <v>2</v>
      </c>
      <c r="G4422">
        <v>0</v>
      </c>
      <c r="H4422">
        <v>0</v>
      </c>
      <c r="I4422">
        <v>0</v>
      </c>
      <c r="J4422">
        <v>20</v>
      </c>
      <c r="K4422">
        <v>2</v>
      </c>
      <c r="L4422">
        <v>5</v>
      </c>
      <c r="M4422">
        <v>0</v>
      </c>
      <c r="N4422">
        <v>0</v>
      </c>
      <c r="O4422">
        <v>0</v>
      </c>
      <c r="P4422">
        <v>0</v>
      </c>
      <c r="Q4422">
        <v>0</v>
      </c>
      <c r="R4422">
        <v>154</v>
      </c>
      <c r="S4422">
        <v>89</v>
      </c>
      <c r="T4422">
        <v>14</v>
      </c>
      <c r="U4422">
        <v>3</v>
      </c>
      <c r="V4422">
        <v>0</v>
      </c>
      <c r="W4422">
        <v>458</v>
      </c>
      <c r="X4422">
        <v>43</v>
      </c>
      <c r="Y4422">
        <v>8</v>
      </c>
      <c r="Z4422">
        <v>87</v>
      </c>
      <c r="AA4422">
        <v>9</v>
      </c>
      <c r="AB4422">
        <v>390</v>
      </c>
      <c r="AC4422">
        <v>23</v>
      </c>
      <c r="AD4422">
        <v>7</v>
      </c>
      <c r="AE4422">
        <v>90</v>
      </c>
      <c r="AF4422">
        <v>34</v>
      </c>
      <c r="AG4422">
        <v>56</v>
      </c>
      <c r="AH4422">
        <v>2</v>
      </c>
      <c r="AI4422">
        <v>0</v>
      </c>
      <c r="AJ4422">
        <v>12</v>
      </c>
      <c r="AK4422">
        <v>5</v>
      </c>
      <c r="AL4422">
        <v>17</v>
      </c>
      <c r="AM4422">
        <v>1</v>
      </c>
      <c r="AN4422">
        <v>0</v>
      </c>
      <c r="AO4422">
        <v>2</v>
      </c>
      <c r="AP4422">
        <v>0</v>
      </c>
      <c r="AQ4422">
        <v>0</v>
      </c>
      <c r="AR4422">
        <v>0</v>
      </c>
      <c r="AS4422">
        <v>1</v>
      </c>
      <c r="AT4422">
        <v>0</v>
      </c>
      <c r="AU4422">
        <v>0</v>
      </c>
      <c r="AV4422">
        <v>0</v>
      </c>
      <c r="AW4422">
        <v>0</v>
      </c>
      <c r="AX4422">
        <v>0</v>
      </c>
      <c r="AY4422">
        <v>0</v>
      </c>
      <c r="AZ4422">
        <v>0</v>
      </c>
      <c r="BA4422">
        <v>0</v>
      </c>
      <c r="BB4422">
        <v>1</v>
      </c>
      <c r="BC4422">
        <v>1</v>
      </c>
      <c r="BD4422">
        <v>0</v>
      </c>
      <c r="BE4422">
        <v>0</v>
      </c>
      <c r="BF4422">
        <v>0</v>
      </c>
      <c r="BG4422" s="20">
        <v>1</v>
      </c>
      <c r="BH4422" s="20">
        <v>0</v>
      </c>
      <c r="BI4422" s="20">
        <v>39</v>
      </c>
      <c r="BJ4422" s="20">
        <v>0</v>
      </c>
      <c r="BK4422" s="20">
        <v>135</v>
      </c>
      <c r="BL4422" s="20">
        <v>339</v>
      </c>
      <c r="BM4422" s="20">
        <v>244</v>
      </c>
      <c r="BN4422" s="20">
        <v>37</v>
      </c>
      <c r="BO4422" s="20">
        <v>14</v>
      </c>
      <c r="BP4422" s="20"/>
      <c r="BQ4422" s="20"/>
      <c r="BR4422" s="20"/>
      <c r="BS4422" s="20"/>
      <c r="BT4422" s="20"/>
      <c r="BU4422" s="20"/>
      <c r="BV4422" s="20"/>
    </row>
    <row r="4423" spans="1:74" x14ac:dyDescent="0.25">
      <c r="A4423" s="20" t="s">
        <v>501</v>
      </c>
      <c r="B4423" s="20" t="s">
        <v>726</v>
      </c>
      <c r="C4423" s="20" t="s">
        <v>746</v>
      </c>
      <c r="D4423" s="1">
        <v>44514</v>
      </c>
      <c r="E4423">
        <v>46</v>
      </c>
      <c r="F4423">
        <v>2</v>
      </c>
      <c r="G4423">
        <v>0</v>
      </c>
      <c r="H4423">
        <v>0</v>
      </c>
      <c r="I4423">
        <v>0</v>
      </c>
      <c r="J4423">
        <v>23</v>
      </c>
      <c r="K4423">
        <v>2</v>
      </c>
      <c r="L4423">
        <v>5</v>
      </c>
      <c r="M4423">
        <v>0</v>
      </c>
      <c r="N4423">
        <v>0</v>
      </c>
      <c r="O4423">
        <v>0</v>
      </c>
      <c r="P4423">
        <v>0</v>
      </c>
      <c r="Q4423">
        <v>0</v>
      </c>
      <c r="R4423">
        <v>153</v>
      </c>
      <c r="S4423">
        <v>96</v>
      </c>
      <c r="T4423">
        <v>13</v>
      </c>
      <c r="U4423">
        <v>3</v>
      </c>
      <c r="V4423">
        <v>0</v>
      </c>
      <c r="W4423">
        <v>458</v>
      </c>
      <c r="X4423">
        <v>57</v>
      </c>
      <c r="Y4423">
        <v>8</v>
      </c>
      <c r="Z4423">
        <v>86</v>
      </c>
      <c r="AA4423">
        <v>10</v>
      </c>
      <c r="AB4423">
        <v>390</v>
      </c>
      <c r="AC4423">
        <v>27</v>
      </c>
      <c r="AD4423">
        <v>7</v>
      </c>
      <c r="AE4423">
        <v>90</v>
      </c>
      <c r="AF4423">
        <v>33</v>
      </c>
      <c r="AG4423">
        <v>56</v>
      </c>
      <c r="AH4423">
        <v>2</v>
      </c>
      <c r="AI4423">
        <v>0</v>
      </c>
      <c r="AJ4423">
        <v>12</v>
      </c>
      <c r="AK4423">
        <v>5</v>
      </c>
      <c r="AL4423">
        <v>17</v>
      </c>
      <c r="AM4423">
        <v>1</v>
      </c>
      <c r="AN4423">
        <v>0</v>
      </c>
      <c r="AO4423">
        <v>2</v>
      </c>
      <c r="AP4423">
        <v>0</v>
      </c>
      <c r="AQ4423">
        <v>0</v>
      </c>
      <c r="AR4423">
        <v>0</v>
      </c>
      <c r="AS4423">
        <v>1</v>
      </c>
      <c r="AT4423">
        <v>0</v>
      </c>
      <c r="AU4423">
        <v>0</v>
      </c>
      <c r="AV4423">
        <v>0</v>
      </c>
      <c r="AW4423">
        <v>0</v>
      </c>
      <c r="AX4423">
        <v>0</v>
      </c>
      <c r="AY4423">
        <v>0</v>
      </c>
      <c r="AZ4423">
        <v>0</v>
      </c>
      <c r="BA4423">
        <v>0</v>
      </c>
      <c r="BB4423">
        <v>1</v>
      </c>
      <c r="BC4423">
        <v>1</v>
      </c>
      <c r="BD4423">
        <v>0</v>
      </c>
      <c r="BE4423">
        <v>0</v>
      </c>
      <c r="BF4423">
        <v>0</v>
      </c>
      <c r="BG4423" s="20">
        <v>1</v>
      </c>
      <c r="BH4423" s="20">
        <v>0</v>
      </c>
      <c r="BI4423" s="20">
        <v>39</v>
      </c>
      <c r="BJ4423" s="20">
        <v>0</v>
      </c>
      <c r="BK4423" s="20">
        <v>135</v>
      </c>
      <c r="BL4423" s="20">
        <v>341</v>
      </c>
      <c r="BM4423" s="20">
        <v>248</v>
      </c>
      <c r="BN4423" s="20">
        <v>37</v>
      </c>
      <c r="BO4423" s="20">
        <v>15</v>
      </c>
      <c r="BP4423" s="20"/>
      <c r="BQ4423" s="20"/>
      <c r="BR4423" s="20"/>
      <c r="BS4423" s="20"/>
      <c r="BT4423" s="20"/>
      <c r="BU4423" s="20"/>
      <c r="BV4423" s="20"/>
    </row>
    <row r="4424" spans="1:74" x14ac:dyDescent="0.25">
      <c r="A4424" s="20" t="s">
        <v>501</v>
      </c>
      <c r="B4424" s="20" t="s">
        <v>726</v>
      </c>
      <c r="C4424" s="20" t="s">
        <v>746</v>
      </c>
      <c r="D4424" s="1">
        <v>44521</v>
      </c>
      <c r="E4424">
        <v>46</v>
      </c>
      <c r="F4424">
        <v>2</v>
      </c>
      <c r="G4424">
        <v>0</v>
      </c>
      <c r="H4424">
        <v>0</v>
      </c>
      <c r="I4424">
        <v>0</v>
      </c>
      <c r="J4424">
        <v>24</v>
      </c>
      <c r="K4424">
        <v>2</v>
      </c>
      <c r="L4424">
        <v>5</v>
      </c>
      <c r="M4424">
        <v>0</v>
      </c>
      <c r="N4424">
        <v>0</v>
      </c>
      <c r="O4424">
        <v>0</v>
      </c>
      <c r="P4424">
        <v>0</v>
      </c>
      <c r="Q4424">
        <v>0</v>
      </c>
      <c r="R4424">
        <v>152</v>
      </c>
      <c r="S4424">
        <v>101</v>
      </c>
      <c r="T4424">
        <v>13</v>
      </c>
      <c r="U4424">
        <v>3</v>
      </c>
      <c r="V4424">
        <v>0</v>
      </c>
      <c r="W4424">
        <v>456</v>
      </c>
      <c r="X4424">
        <v>75</v>
      </c>
      <c r="Y4424">
        <v>8</v>
      </c>
      <c r="Z4424">
        <v>85</v>
      </c>
      <c r="AA4424">
        <v>10</v>
      </c>
      <c r="AB4424">
        <v>389</v>
      </c>
      <c r="AC4424">
        <v>34</v>
      </c>
      <c r="AD4424">
        <v>7</v>
      </c>
      <c r="AE4424">
        <v>89</v>
      </c>
      <c r="AF4424">
        <v>32</v>
      </c>
      <c r="AG4424">
        <v>57</v>
      </c>
      <c r="AH4424">
        <v>2</v>
      </c>
      <c r="AI4424">
        <v>0</v>
      </c>
      <c r="AJ4424">
        <v>13</v>
      </c>
      <c r="AK4424">
        <v>6</v>
      </c>
      <c r="AL4424">
        <v>16</v>
      </c>
      <c r="AM4424">
        <v>2</v>
      </c>
      <c r="AN4424">
        <v>0</v>
      </c>
      <c r="AO4424">
        <v>2</v>
      </c>
      <c r="AP4424">
        <v>0</v>
      </c>
      <c r="AQ4424">
        <v>0</v>
      </c>
      <c r="AR4424">
        <v>0</v>
      </c>
      <c r="AS4424">
        <v>1</v>
      </c>
      <c r="AT4424">
        <v>0</v>
      </c>
      <c r="AU4424">
        <v>0</v>
      </c>
      <c r="AV4424">
        <v>0</v>
      </c>
      <c r="AW4424">
        <v>0</v>
      </c>
      <c r="AX4424">
        <v>0</v>
      </c>
      <c r="AY4424">
        <v>0</v>
      </c>
      <c r="AZ4424">
        <v>0</v>
      </c>
      <c r="BA4424">
        <v>0</v>
      </c>
      <c r="BB4424">
        <v>1</v>
      </c>
      <c r="BC4424">
        <v>1</v>
      </c>
      <c r="BD4424">
        <v>0</v>
      </c>
      <c r="BE4424">
        <v>0</v>
      </c>
      <c r="BF4424">
        <v>0</v>
      </c>
      <c r="BG4424" s="20">
        <v>1</v>
      </c>
      <c r="BH4424" s="20">
        <v>0</v>
      </c>
      <c r="BI4424" s="20">
        <v>39</v>
      </c>
      <c r="BJ4424" s="20">
        <v>0</v>
      </c>
      <c r="BK4424" s="20">
        <v>134</v>
      </c>
      <c r="BL4424" s="20">
        <v>341</v>
      </c>
      <c r="BM4424" s="20">
        <v>249</v>
      </c>
      <c r="BN4424" s="20">
        <v>36</v>
      </c>
      <c r="BO4424" s="20">
        <v>14</v>
      </c>
      <c r="BP4424" s="20"/>
      <c r="BQ4424" s="20"/>
      <c r="BR4424" s="20"/>
      <c r="BS4424" s="20"/>
      <c r="BT4424" s="20"/>
      <c r="BU4424" s="20"/>
      <c r="BV4424" s="20"/>
    </row>
    <row r="4425" spans="1:74" x14ac:dyDescent="0.25">
      <c r="A4425" s="20" t="s">
        <v>501</v>
      </c>
      <c r="B4425" s="20" t="s">
        <v>726</v>
      </c>
      <c r="C4425" s="20" t="s">
        <v>746</v>
      </c>
      <c r="D4425" s="1">
        <v>44528</v>
      </c>
      <c r="E4425">
        <v>46</v>
      </c>
      <c r="F4425">
        <v>2</v>
      </c>
      <c r="G4425">
        <v>0</v>
      </c>
      <c r="H4425">
        <v>0</v>
      </c>
      <c r="I4425">
        <v>0</v>
      </c>
      <c r="J4425">
        <v>26</v>
      </c>
      <c r="K4425">
        <v>2</v>
      </c>
      <c r="L4425">
        <v>4</v>
      </c>
      <c r="M4425">
        <v>0</v>
      </c>
      <c r="N4425">
        <v>0</v>
      </c>
      <c r="O4425">
        <v>0</v>
      </c>
      <c r="P4425">
        <v>0</v>
      </c>
      <c r="Q4425">
        <v>0</v>
      </c>
      <c r="R4425">
        <v>154</v>
      </c>
      <c r="S4425">
        <v>105</v>
      </c>
      <c r="T4425">
        <v>13</v>
      </c>
      <c r="U4425">
        <v>4</v>
      </c>
      <c r="V4425">
        <v>0</v>
      </c>
      <c r="W4425">
        <v>454</v>
      </c>
      <c r="X4425">
        <v>97</v>
      </c>
      <c r="Y4425">
        <v>8</v>
      </c>
      <c r="Z4425">
        <v>84</v>
      </c>
      <c r="AA4425">
        <v>9</v>
      </c>
      <c r="AB4425">
        <v>389</v>
      </c>
      <c r="AC4425">
        <v>48</v>
      </c>
      <c r="AD4425">
        <v>7</v>
      </c>
      <c r="AE4425">
        <v>88</v>
      </c>
      <c r="AF4425">
        <v>31</v>
      </c>
      <c r="AG4425">
        <v>57</v>
      </c>
      <c r="AH4425">
        <v>4</v>
      </c>
      <c r="AI4425">
        <v>0</v>
      </c>
      <c r="AJ4425">
        <v>13</v>
      </c>
      <c r="AK4425">
        <v>6</v>
      </c>
      <c r="AL4425">
        <v>16</v>
      </c>
      <c r="AM4425">
        <v>3</v>
      </c>
      <c r="AN4425">
        <v>0</v>
      </c>
      <c r="AO4425">
        <v>2</v>
      </c>
      <c r="AP4425">
        <v>0</v>
      </c>
      <c r="AQ4425">
        <v>0</v>
      </c>
      <c r="AR4425">
        <v>0</v>
      </c>
      <c r="AS4425">
        <v>1</v>
      </c>
      <c r="AT4425">
        <v>0</v>
      </c>
      <c r="AU4425">
        <v>0</v>
      </c>
      <c r="AV4425">
        <v>0</v>
      </c>
      <c r="AW4425">
        <v>0</v>
      </c>
      <c r="AX4425">
        <v>0</v>
      </c>
      <c r="AY4425">
        <v>0</v>
      </c>
      <c r="AZ4425">
        <v>0</v>
      </c>
      <c r="BA4425">
        <v>0</v>
      </c>
      <c r="BB4425">
        <v>1</v>
      </c>
      <c r="BC4425">
        <v>1</v>
      </c>
      <c r="BD4425">
        <v>0</v>
      </c>
      <c r="BE4425">
        <v>0</v>
      </c>
      <c r="BF4425">
        <v>0</v>
      </c>
      <c r="BG4425" s="20">
        <v>1</v>
      </c>
      <c r="BH4425" s="20">
        <v>0</v>
      </c>
      <c r="BI4425" s="20">
        <v>39</v>
      </c>
      <c r="BJ4425" s="20">
        <v>0</v>
      </c>
      <c r="BK4425" s="20">
        <v>135</v>
      </c>
      <c r="BL4425" s="20">
        <v>341</v>
      </c>
      <c r="BM4425" s="20">
        <v>253</v>
      </c>
      <c r="BN4425" s="20">
        <v>36</v>
      </c>
      <c r="BO4425" s="20">
        <v>14</v>
      </c>
      <c r="BP4425" s="20"/>
      <c r="BQ4425" s="20"/>
      <c r="BR4425" s="20"/>
      <c r="BS4425" s="20"/>
      <c r="BT4425" s="20"/>
      <c r="BU4425" s="20"/>
      <c r="BV4425" s="20"/>
    </row>
    <row r="4426" spans="1:74" x14ac:dyDescent="0.25">
      <c r="A4426" s="20" t="s">
        <v>501</v>
      </c>
      <c r="B4426" s="20" t="s">
        <v>726</v>
      </c>
      <c r="C4426" s="20" t="s">
        <v>746</v>
      </c>
      <c r="D4426" s="1">
        <v>44535</v>
      </c>
      <c r="E4426">
        <v>47</v>
      </c>
      <c r="F4426">
        <v>2</v>
      </c>
      <c r="G4426">
        <v>0</v>
      </c>
      <c r="H4426">
        <v>0</v>
      </c>
      <c r="I4426">
        <v>0</v>
      </c>
      <c r="J4426">
        <v>28</v>
      </c>
      <c r="K4426">
        <v>2</v>
      </c>
      <c r="L4426">
        <v>4</v>
      </c>
      <c r="M4426">
        <v>0</v>
      </c>
      <c r="N4426">
        <v>0</v>
      </c>
      <c r="O4426">
        <v>0</v>
      </c>
      <c r="P4426">
        <v>0</v>
      </c>
      <c r="Q4426">
        <v>0</v>
      </c>
      <c r="R4426">
        <v>155</v>
      </c>
      <c r="S4426">
        <v>108</v>
      </c>
      <c r="T4426">
        <v>13</v>
      </c>
      <c r="U4426">
        <v>4</v>
      </c>
      <c r="V4426">
        <v>0</v>
      </c>
      <c r="W4426">
        <v>450</v>
      </c>
      <c r="X4426">
        <v>119</v>
      </c>
      <c r="Y4426">
        <v>7</v>
      </c>
      <c r="Z4426">
        <v>83</v>
      </c>
      <c r="AA4426">
        <v>9</v>
      </c>
      <c r="AB4426">
        <v>384</v>
      </c>
      <c r="AC4426">
        <v>71</v>
      </c>
      <c r="AD4426">
        <v>7</v>
      </c>
      <c r="AE4426">
        <v>85</v>
      </c>
      <c r="AF4426">
        <v>31</v>
      </c>
      <c r="AG4426">
        <v>57</v>
      </c>
      <c r="AH4426">
        <v>6</v>
      </c>
      <c r="AI4426">
        <v>0</v>
      </c>
      <c r="AJ4426">
        <v>13</v>
      </c>
      <c r="AK4426">
        <v>6</v>
      </c>
      <c r="AL4426">
        <v>16</v>
      </c>
      <c r="AM4426">
        <v>3</v>
      </c>
      <c r="AN4426">
        <v>0</v>
      </c>
      <c r="AO4426">
        <v>2</v>
      </c>
      <c r="AP4426">
        <v>0</v>
      </c>
      <c r="AQ4426">
        <v>0</v>
      </c>
      <c r="AR4426">
        <v>0</v>
      </c>
      <c r="AS4426">
        <v>1</v>
      </c>
      <c r="AT4426">
        <v>0</v>
      </c>
      <c r="AU4426">
        <v>0</v>
      </c>
      <c r="AV4426">
        <v>0</v>
      </c>
      <c r="AW4426">
        <v>0</v>
      </c>
      <c r="AX4426">
        <v>0</v>
      </c>
      <c r="AY4426">
        <v>0</v>
      </c>
      <c r="AZ4426">
        <v>0</v>
      </c>
      <c r="BA4426">
        <v>0</v>
      </c>
      <c r="BB4426">
        <v>1</v>
      </c>
      <c r="BC4426">
        <v>1</v>
      </c>
      <c r="BD4426">
        <v>0</v>
      </c>
      <c r="BE4426">
        <v>0</v>
      </c>
      <c r="BF4426">
        <v>0</v>
      </c>
      <c r="BG4426" s="20">
        <v>1</v>
      </c>
      <c r="BH4426" s="20">
        <v>0</v>
      </c>
      <c r="BI4426" s="20">
        <v>40</v>
      </c>
      <c r="BJ4426" s="20">
        <v>0</v>
      </c>
      <c r="BK4426" s="20">
        <v>136</v>
      </c>
      <c r="BL4426" s="20">
        <v>339</v>
      </c>
      <c r="BM4426" s="20">
        <v>252</v>
      </c>
      <c r="BN4426" s="20">
        <v>37</v>
      </c>
      <c r="BO4426" s="20">
        <v>14</v>
      </c>
      <c r="BP4426" s="20"/>
      <c r="BQ4426" s="20"/>
      <c r="BR4426" s="20"/>
      <c r="BS4426" s="20"/>
      <c r="BT4426" s="20"/>
      <c r="BU4426" s="20"/>
      <c r="BV4426" s="20"/>
    </row>
    <row r="4427" spans="1:74" x14ac:dyDescent="0.25">
      <c r="A4427" s="20" t="s">
        <v>501</v>
      </c>
      <c r="B4427" s="20" t="s">
        <v>726</v>
      </c>
      <c r="C4427" s="20" t="s">
        <v>746</v>
      </c>
      <c r="D4427" s="1">
        <v>44542</v>
      </c>
      <c r="E4427">
        <v>48</v>
      </c>
      <c r="F4427">
        <v>2</v>
      </c>
      <c r="G4427">
        <v>0</v>
      </c>
      <c r="H4427">
        <v>0</v>
      </c>
      <c r="I4427">
        <v>0</v>
      </c>
      <c r="J4427">
        <v>29</v>
      </c>
      <c r="K4427">
        <v>2</v>
      </c>
      <c r="L4427">
        <v>4</v>
      </c>
      <c r="M4427">
        <v>0</v>
      </c>
      <c r="N4427">
        <v>0</v>
      </c>
      <c r="O4427">
        <v>0</v>
      </c>
      <c r="P4427">
        <v>0</v>
      </c>
      <c r="Q4427">
        <v>0</v>
      </c>
      <c r="R4427">
        <v>155</v>
      </c>
      <c r="S4427">
        <v>112</v>
      </c>
      <c r="T4427">
        <v>13</v>
      </c>
      <c r="U4427">
        <v>4</v>
      </c>
      <c r="V4427">
        <v>0</v>
      </c>
      <c r="W4427">
        <v>454</v>
      </c>
      <c r="X4427">
        <v>147</v>
      </c>
      <c r="Y4427">
        <v>7</v>
      </c>
      <c r="Z4427">
        <v>83</v>
      </c>
      <c r="AA4427">
        <v>10</v>
      </c>
      <c r="AB4427">
        <v>385</v>
      </c>
      <c r="AC4427">
        <v>92</v>
      </c>
      <c r="AD4427">
        <v>7</v>
      </c>
      <c r="AE4427">
        <v>85</v>
      </c>
      <c r="AF4427">
        <v>32</v>
      </c>
      <c r="AG4427">
        <v>59</v>
      </c>
      <c r="AH4427">
        <v>7</v>
      </c>
      <c r="AI4427">
        <v>0</v>
      </c>
      <c r="AJ4427">
        <v>13</v>
      </c>
      <c r="AK4427">
        <v>6</v>
      </c>
      <c r="AL4427">
        <v>16</v>
      </c>
      <c r="AM4427">
        <v>3</v>
      </c>
      <c r="AN4427">
        <v>0</v>
      </c>
      <c r="AO4427">
        <v>2</v>
      </c>
      <c r="AP4427">
        <v>0</v>
      </c>
      <c r="AQ4427">
        <v>0</v>
      </c>
      <c r="AR4427">
        <v>0</v>
      </c>
      <c r="AS4427">
        <v>1</v>
      </c>
      <c r="AT4427">
        <v>0</v>
      </c>
      <c r="AU4427">
        <v>0</v>
      </c>
      <c r="AV4427">
        <v>0</v>
      </c>
      <c r="AW4427">
        <v>0</v>
      </c>
      <c r="AX4427">
        <v>0</v>
      </c>
      <c r="AY4427">
        <v>0</v>
      </c>
      <c r="AZ4427">
        <v>0</v>
      </c>
      <c r="BA4427">
        <v>0</v>
      </c>
      <c r="BB4427">
        <v>1</v>
      </c>
      <c r="BC4427">
        <v>1</v>
      </c>
      <c r="BD4427">
        <v>0</v>
      </c>
      <c r="BE4427">
        <v>0</v>
      </c>
      <c r="BF4427">
        <v>0</v>
      </c>
      <c r="BG4427" s="20">
        <v>1</v>
      </c>
      <c r="BH4427" s="20">
        <v>0</v>
      </c>
      <c r="BI4427" s="20">
        <v>41</v>
      </c>
      <c r="BJ4427" s="20">
        <v>0</v>
      </c>
      <c r="BK4427" s="20">
        <v>136</v>
      </c>
      <c r="BL4427" s="20">
        <v>342</v>
      </c>
      <c r="BM4427" s="20">
        <v>253</v>
      </c>
      <c r="BN4427" s="20">
        <v>39</v>
      </c>
      <c r="BO4427" s="20">
        <v>14</v>
      </c>
      <c r="BP4427" s="20"/>
      <c r="BQ4427" s="20"/>
      <c r="BR4427" s="20"/>
      <c r="BS4427" s="20"/>
      <c r="BT4427" s="20"/>
      <c r="BU4427" s="20"/>
      <c r="BV4427" s="20"/>
    </row>
    <row r="4428" spans="1:74" x14ac:dyDescent="0.25">
      <c r="A4428" s="20" t="s">
        <v>501</v>
      </c>
      <c r="B4428" s="20" t="s">
        <v>726</v>
      </c>
      <c r="C4428" s="20" t="s">
        <v>746</v>
      </c>
      <c r="D4428" s="1">
        <v>44549</v>
      </c>
      <c r="E4428">
        <v>48</v>
      </c>
      <c r="F4428">
        <v>2</v>
      </c>
      <c r="G4428">
        <v>0</v>
      </c>
      <c r="H4428">
        <v>0</v>
      </c>
      <c r="I4428">
        <v>0</v>
      </c>
      <c r="J4428">
        <v>33</v>
      </c>
      <c r="K4428">
        <v>2</v>
      </c>
      <c r="L4428">
        <v>4</v>
      </c>
      <c r="M4428">
        <v>0</v>
      </c>
      <c r="N4428">
        <v>0</v>
      </c>
      <c r="O4428">
        <v>0</v>
      </c>
      <c r="P4428">
        <v>0</v>
      </c>
      <c r="Q4428">
        <v>0</v>
      </c>
      <c r="R4428">
        <v>156</v>
      </c>
      <c r="S4428">
        <v>117</v>
      </c>
      <c r="T4428">
        <v>13</v>
      </c>
      <c r="U4428">
        <v>4</v>
      </c>
      <c r="V4428">
        <v>0</v>
      </c>
      <c r="W4428">
        <v>453</v>
      </c>
      <c r="X4428">
        <v>184</v>
      </c>
      <c r="Y4428">
        <v>7</v>
      </c>
      <c r="Z4428">
        <v>82</v>
      </c>
      <c r="AA4428">
        <v>10</v>
      </c>
      <c r="AB4428">
        <v>385</v>
      </c>
      <c r="AC4428">
        <v>125</v>
      </c>
      <c r="AD4428">
        <v>7</v>
      </c>
      <c r="AE4428">
        <v>85</v>
      </c>
      <c r="AF4428">
        <v>33</v>
      </c>
      <c r="AG4428">
        <v>60</v>
      </c>
      <c r="AH4428">
        <v>14</v>
      </c>
      <c r="AI4428">
        <v>0</v>
      </c>
      <c r="AJ4428">
        <v>12</v>
      </c>
      <c r="AK4428">
        <v>6</v>
      </c>
      <c r="AL4428">
        <v>16</v>
      </c>
      <c r="AM4428">
        <v>9</v>
      </c>
      <c r="AN4428">
        <v>0</v>
      </c>
      <c r="AO4428">
        <v>2</v>
      </c>
      <c r="AP4428">
        <v>0</v>
      </c>
      <c r="AQ4428">
        <v>0</v>
      </c>
      <c r="AR4428">
        <v>0</v>
      </c>
      <c r="AS4428">
        <v>1</v>
      </c>
      <c r="AT4428">
        <v>0</v>
      </c>
      <c r="AU4428">
        <v>0</v>
      </c>
      <c r="AV4428">
        <v>0</v>
      </c>
      <c r="AW4428">
        <v>0</v>
      </c>
      <c r="AX4428">
        <v>0</v>
      </c>
      <c r="AY4428">
        <v>0</v>
      </c>
      <c r="AZ4428">
        <v>0</v>
      </c>
      <c r="BA4428">
        <v>0</v>
      </c>
      <c r="BB4428">
        <v>1</v>
      </c>
      <c r="BC4428">
        <v>1</v>
      </c>
      <c r="BD4428">
        <v>0</v>
      </c>
      <c r="BE4428">
        <v>0</v>
      </c>
      <c r="BF4428">
        <v>0</v>
      </c>
      <c r="BG4428" s="20">
        <v>1</v>
      </c>
      <c r="BH4428" s="20">
        <v>0</v>
      </c>
      <c r="BI4428" s="20">
        <v>41</v>
      </c>
      <c r="BJ4428" s="20">
        <v>0</v>
      </c>
      <c r="BK4428" s="20">
        <v>137</v>
      </c>
      <c r="BL4428" s="20">
        <v>343</v>
      </c>
      <c r="BM4428" s="20">
        <v>253</v>
      </c>
      <c r="BN4428" s="20">
        <v>40</v>
      </c>
      <c r="BO4428" s="20">
        <v>14</v>
      </c>
      <c r="BP4428" s="20">
        <v>2300</v>
      </c>
      <c r="BQ4428" s="20">
        <v>359</v>
      </c>
      <c r="BR4428" s="20">
        <v>0</v>
      </c>
      <c r="BS4428" s="20">
        <v>36</v>
      </c>
      <c r="BT4428" s="20">
        <v>688</v>
      </c>
      <c r="BU4428" s="20">
        <v>268</v>
      </c>
      <c r="BV4428" s="20">
        <v>1218</v>
      </c>
    </row>
    <row r="4429" spans="1:74" x14ac:dyDescent="0.25">
      <c r="A4429" s="20" t="s">
        <v>501</v>
      </c>
      <c r="B4429" s="20" t="s">
        <v>726</v>
      </c>
      <c r="C4429" s="20" t="s">
        <v>746</v>
      </c>
      <c r="D4429" s="1">
        <v>44558</v>
      </c>
      <c r="E4429">
        <v>48</v>
      </c>
      <c r="F4429">
        <v>2</v>
      </c>
      <c r="G4429">
        <v>1</v>
      </c>
      <c r="H4429">
        <v>0</v>
      </c>
      <c r="I4429">
        <v>0</v>
      </c>
      <c r="J4429">
        <v>34</v>
      </c>
      <c r="K4429">
        <v>2</v>
      </c>
      <c r="L4429">
        <v>4</v>
      </c>
      <c r="M4429">
        <v>0</v>
      </c>
      <c r="N4429">
        <v>0</v>
      </c>
      <c r="O4429">
        <v>0</v>
      </c>
      <c r="P4429">
        <v>0</v>
      </c>
      <c r="Q4429">
        <v>0</v>
      </c>
      <c r="R4429">
        <v>156</v>
      </c>
      <c r="S4429">
        <v>125</v>
      </c>
      <c r="T4429">
        <v>12</v>
      </c>
      <c r="U4429">
        <v>4</v>
      </c>
      <c r="V4429">
        <v>0</v>
      </c>
      <c r="W4429">
        <v>450</v>
      </c>
      <c r="X4429">
        <v>209</v>
      </c>
      <c r="Y4429">
        <v>7</v>
      </c>
      <c r="Z4429">
        <v>79</v>
      </c>
      <c r="AA4429">
        <v>10</v>
      </c>
      <c r="AB4429">
        <v>385</v>
      </c>
      <c r="AC4429">
        <v>156</v>
      </c>
      <c r="AD4429">
        <v>7</v>
      </c>
      <c r="AE4429">
        <v>85</v>
      </c>
      <c r="AF4429">
        <v>32</v>
      </c>
      <c r="AG4429">
        <v>62</v>
      </c>
      <c r="AH4429">
        <v>22</v>
      </c>
      <c r="AI4429">
        <v>0</v>
      </c>
      <c r="AJ4429">
        <v>12</v>
      </c>
      <c r="AK4429">
        <v>6</v>
      </c>
      <c r="AL4429">
        <v>16</v>
      </c>
      <c r="AM4429">
        <v>12</v>
      </c>
      <c r="AN4429">
        <v>0</v>
      </c>
      <c r="AO4429">
        <v>2</v>
      </c>
      <c r="AP4429">
        <v>0</v>
      </c>
      <c r="AQ4429">
        <v>0</v>
      </c>
      <c r="AR4429">
        <v>0</v>
      </c>
      <c r="AS4429">
        <v>1</v>
      </c>
      <c r="AT4429">
        <v>0</v>
      </c>
      <c r="AU4429">
        <v>0</v>
      </c>
      <c r="AV4429">
        <v>0</v>
      </c>
      <c r="AW4429">
        <v>0</v>
      </c>
      <c r="AX4429">
        <v>0</v>
      </c>
      <c r="AY4429">
        <v>0</v>
      </c>
      <c r="AZ4429">
        <v>0</v>
      </c>
      <c r="BA4429">
        <v>0</v>
      </c>
      <c r="BB4429">
        <v>1</v>
      </c>
      <c r="BC4429">
        <v>1</v>
      </c>
      <c r="BD4429">
        <v>0</v>
      </c>
      <c r="BE4429">
        <v>0</v>
      </c>
      <c r="BF4429">
        <v>0</v>
      </c>
      <c r="BG4429" s="20">
        <v>1</v>
      </c>
      <c r="BH4429" s="20">
        <v>0</v>
      </c>
      <c r="BI4429" s="20">
        <v>41</v>
      </c>
      <c r="BJ4429" s="20">
        <v>0</v>
      </c>
      <c r="BK4429" s="20">
        <v>137</v>
      </c>
      <c r="BL4429" s="20">
        <v>341</v>
      </c>
      <c r="BM4429" s="20">
        <v>256</v>
      </c>
      <c r="BN4429" s="20">
        <v>43</v>
      </c>
      <c r="BO4429" s="20">
        <v>14</v>
      </c>
      <c r="BP4429" s="20">
        <v>2305</v>
      </c>
      <c r="BQ4429" s="20">
        <v>528</v>
      </c>
      <c r="BR4429" s="20">
        <v>0</v>
      </c>
      <c r="BS4429" s="20">
        <v>34</v>
      </c>
      <c r="BT4429" s="20">
        <v>685</v>
      </c>
      <c r="BU4429" s="20">
        <v>266</v>
      </c>
      <c r="BV4429" s="20">
        <v>1233</v>
      </c>
    </row>
    <row r="4430" spans="1:74" x14ac:dyDescent="0.25">
      <c r="A4430" s="20" t="s">
        <v>501</v>
      </c>
      <c r="B4430" s="20" t="s">
        <v>726</v>
      </c>
      <c r="C4430" s="20" t="s">
        <v>746</v>
      </c>
      <c r="D4430" s="1">
        <v>44564</v>
      </c>
      <c r="E4430">
        <v>48</v>
      </c>
      <c r="F4430">
        <v>2</v>
      </c>
      <c r="G4430">
        <v>1</v>
      </c>
      <c r="H4430">
        <v>0</v>
      </c>
      <c r="I4430">
        <v>0</v>
      </c>
      <c r="J4430">
        <v>35</v>
      </c>
      <c r="K4430">
        <v>2</v>
      </c>
      <c r="L4430">
        <v>4</v>
      </c>
      <c r="M4430">
        <v>0</v>
      </c>
      <c r="N4430">
        <v>0</v>
      </c>
      <c r="O4430">
        <v>0</v>
      </c>
      <c r="P4430">
        <v>0</v>
      </c>
      <c r="Q4430">
        <v>0</v>
      </c>
      <c r="R4430">
        <v>156</v>
      </c>
      <c r="S4430">
        <v>127</v>
      </c>
      <c r="T4430">
        <v>11</v>
      </c>
      <c r="U4430">
        <v>4</v>
      </c>
      <c r="V4430">
        <v>0</v>
      </c>
      <c r="W4430">
        <v>451</v>
      </c>
      <c r="X4430">
        <v>219</v>
      </c>
      <c r="Y4430">
        <v>7</v>
      </c>
      <c r="Z4430">
        <v>79</v>
      </c>
      <c r="AA4430">
        <v>10</v>
      </c>
      <c r="AB4430">
        <v>387</v>
      </c>
      <c r="AC4430">
        <v>159</v>
      </c>
      <c r="AD4430">
        <v>7</v>
      </c>
      <c r="AE4430">
        <v>85</v>
      </c>
      <c r="AF4430">
        <v>33</v>
      </c>
      <c r="AG4430">
        <v>62</v>
      </c>
      <c r="AH4430">
        <v>23</v>
      </c>
      <c r="AI4430">
        <v>0</v>
      </c>
      <c r="AJ4430">
        <v>12</v>
      </c>
      <c r="AK4430">
        <v>6</v>
      </c>
      <c r="AL4430">
        <v>16</v>
      </c>
      <c r="AM4430">
        <v>12</v>
      </c>
      <c r="AN4430">
        <v>0</v>
      </c>
      <c r="AO4430">
        <v>2</v>
      </c>
      <c r="AP4430">
        <v>0</v>
      </c>
      <c r="AQ4430">
        <v>0</v>
      </c>
      <c r="AR4430">
        <v>0</v>
      </c>
      <c r="AS4430">
        <v>1</v>
      </c>
      <c r="AT4430">
        <v>0</v>
      </c>
      <c r="AU4430">
        <v>0</v>
      </c>
      <c r="AV4430">
        <v>0</v>
      </c>
      <c r="AW4430">
        <v>0</v>
      </c>
      <c r="AX4430">
        <v>0</v>
      </c>
      <c r="AY4430">
        <v>0</v>
      </c>
      <c r="AZ4430">
        <v>0</v>
      </c>
      <c r="BA4430">
        <v>0</v>
      </c>
      <c r="BB4430">
        <v>1</v>
      </c>
      <c r="BC4430">
        <v>1</v>
      </c>
      <c r="BD4430">
        <v>0</v>
      </c>
      <c r="BE4430">
        <v>0</v>
      </c>
      <c r="BF4430">
        <v>0</v>
      </c>
      <c r="BG4430" s="20">
        <v>1</v>
      </c>
      <c r="BH4430" s="20">
        <v>0</v>
      </c>
      <c r="BI4430" s="20">
        <v>41</v>
      </c>
      <c r="BJ4430" s="20">
        <v>0</v>
      </c>
      <c r="BK4430" s="20">
        <v>139</v>
      </c>
      <c r="BL4430" s="20">
        <v>343</v>
      </c>
      <c r="BM4430" s="20">
        <v>257</v>
      </c>
      <c r="BN4430" s="20">
        <v>43</v>
      </c>
      <c r="BO4430" s="20">
        <v>14</v>
      </c>
      <c r="BP4430" s="20">
        <v>2307</v>
      </c>
      <c r="BQ4430" s="20">
        <v>574</v>
      </c>
      <c r="BR4430" s="20">
        <v>0</v>
      </c>
      <c r="BS4430" s="20">
        <v>34</v>
      </c>
      <c r="BT4430" s="20">
        <v>685</v>
      </c>
      <c r="BU4430" s="20">
        <v>267</v>
      </c>
      <c r="BV4430" s="20">
        <v>1237</v>
      </c>
    </row>
    <row r="4431" spans="1:74" x14ac:dyDescent="0.25">
      <c r="A4431" s="20" t="s">
        <v>501</v>
      </c>
      <c r="B4431" s="20" t="s">
        <v>726</v>
      </c>
      <c r="C4431" s="20" t="s">
        <v>746</v>
      </c>
      <c r="D4431" s="1">
        <v>44570</v>
      </c>
      <c r="E4431">
        <v>49</v>
      </c>
      <c r="F4431">
        <v>2</v>
      </c>
      <c r="G4431">
        <v>1</v>
      </c>
      <c r="H4431">
        <v>0</v>
      </c>
      <c r="I4431">
        <v>0</v>
      </c>
      <c r="J4431">
        <v>36</v>
      </c>
      <c r="K4431">
        <v>2</v>
      </c>
      <c r="L4431">
        <v>4</v>
      </c>
      <c r="M4431">
        <v>0</v>
      </c>
      <c r="N4431">
        <v>0</v>
      </c>
      <c r="O4431">
        <v>0</v>
      </c>
      <c r="P4431">
        <v>0</v>
      </c>
      <c r="Q4431">
        <v>0</v>
      </c>
      <c r="R4431">
        <v>156</v>
      </c>
      <c r="S4431">
        <v>128</v>
      </c>
      <c r="T4431">
        <v>10</v>
      </c>
      <c r="U4431">
        <v>4</v>
      </c>
      <c r="V4431">
        <v>0</v>
      </c>
      <c r="W4431">
        <v>449</v>
      </c>
      <c r="X4431">
        <v>226</v>
      </c>
      <c r="Y4431">
        <v>7</v>
      </c>
      <c r="Z4431">
        <v>78</v>
      </c>
      <c r="AA4431">
        <v>10</v>
      </c>
      <c r="AB4431">
        <v>386</v>
      </c>
      <c r="AC4431">
        <v>163</v>
      </c>
      <c r="AD4431">
        <v>7</v>
      </c>
      <c r="AE4431">
        <v>85</v>
      </c>
      <c r="AF4431">
        <v>33</v>
      </c>
      <c r="AG4431">
        <v>64</v>
      </c>
      <c r="AH4431">
        <v>26</v>
      </c>
      <c r="AI4431">
        <v>0</v>
      </c>
      <c r="AJ4431">
        <v>12</v>
      </c>
      <c r="AK4431">
        <v>6</v>
      </c>
      <c r="AL4431">
        <v>16</v>
      </c>
      <c r="AM4431">
        <v>12</v>
      </c>
      <c r="AN4431">
        <v>0</v>
      </c>
      <c r="AO4431">
        <v>2</v>
      </c>
      <c r="AP4431">
        <v>0</v>
      </c>
      <c r="AQ4431">
        <v>0</v>
      </c>
      <c r="AR4431">
        <v>0</v>
      </c>
      <c r="AS4431">
        <v>1</v>
      </c>
      <c r="AT4431">
        <v>0</v>
      </c>
      <c r="AU4431">
        <v>0</v>
      </c>
      <c r="AV4431">
        <v>0</v>
      </c>
      <c r="AW4431">
        <v>0</v>
      </c>
      <c r="AX4431">
        <v>0</v>
      </c>
      <c r="AY4431">
        <v>0</v>
      </c>
      <c r="AZ4431">
        <v>0</v>
      </c>
      <c r="BA4431">
        <v>0</v>
      </c>
      <c r="BB4431">
        <v>1</v>
      </c>
      <c r="BC4431">
        <v>1</v>
      </c>
      <c r="BD4431">
        <v>0</v>
      </c>
      <c r="BE4431">
        <v>0</v>
      </c>
      <c r="BF4431">
        <v>0</v>
      </c>
      <c r="BG4431" s="20">
        <v>1</v>
      </c>
      <c r="BH4431" s="20">
        <v>0</v>
      </c>
      <c r="BI4431" s="20">
        <v>42</v>
      </c>
      <c r="BJ4431" s="20">
        <v>0</v>
      </c>
      <c r="BK4431" s="20">
        <v>139</v>
      </c>
      <c r="BL4431" s="20">
        <v>342</v>
      </c>
      <c r="BM4431" s="20">
        <v>256</v>
      </c>
      <c r="BN4431" s="20">
        <v>45</v>
      </c>
      <c r="BO4431" s="20">
        <v>14</v>
      </c>
      <c r="BP4431" s="20">
        <v>2310</v>
      </c>
      <c r="BQ4431" s="20">
        <v>609</v>
      </c>
      <c r="BR4431" s="20">
        <v>0</v>
      </c>
      <c r="BS4431" s="20">
        <v>35</v>
      </c>
      <c r="BT4431" s="20">
        <v>683</v>
      </c>
      <c r="BU4431" s="20">
        <v>267</v>
      </c>
      <c r="BV4431" s="20">
        <v>1244</v>
      </c>
    </row>
    <row r="4432" spans="1:74" x14ac:dyDescent="0.25">
      <c r="A4432" s="20" t="s">
        <v>501</v>
      </c>
      <c r="B4432" s="20" t="s">
        <v>726</v>
      </c>
      <c r="C4432" s="20" t="s">
        <v>746</v>
      </c>
      <c r="D4432" s="1">
        <v>44578</v>
      </c>
      <c r="E4432">
        <v>49</v>
      </c>
      <c r="F4432">
        <v>2</v>
      </c>
      <c r="G4432">
        <v>1</v>
      </c>
      <c r="H4432">
        <v>0</v>
      </c>
      <c r="I4432">
        <v>0</v>
      </c>
      <c r="J4432">
        <v>37</v>
      </c>
      <c r="K4432">
        <v>2</v>
      </c>
      <c r="L4432">
        <v>4</v>
      </c>
      <c r="M4432">
        <v>0</v>
      </c>
      <c r="N4432">
        <v>0</v>
      </c>
      <c r="O4432">
        <v>0</v>
      </c>
      <c r="P4432">
        <v>0</v>
      </c>
      <c r="Q4432">
        <v>0</v>
      </c>
      <c r="R4432">
        <v>155</v>
      </c>
      <c r="S4432">
        <v>129</v>
      </c>
      <c r="T4432">
        <v>10</v>
      </c>
      <c r="U4432">
        <v>4</v>
      </c>
      <c r="V4432">
        <v>0</v>
      </c>
      <c r="W4432">
        <v>446</v>
      </c>
      <c r="X4432">
        <v>233</v>
      </c>
      <c r="Y4432">
        <v>7</v>
      </c>
      <c r="Z4432">
        <v>77</v>
      </c>
      <c r="AA4432">
        <v>10</v>
      </c>
      <c r="AB4432">
        <v>385</v>
      </c>
      <c r="AC4432">
        <v>173</v>
      </c>
      <c r="AD4432">
        <v>7</v>
      </c>
      <c r="AE4432">
        <v>85</v>
      </c>
      <c r="AF4432">
        <v>33</v>
      </c>
      <c r="AG4432">
        <v>63</v>
      </c>
      <c r="AH4432">
        <v>26</v>
      </c>
      <c r="AI4432">
        <v>0</v>
      </c>
      <c r="AJ4432">
        <v>12</v>
      </c>
      <c r="AK4432">
        <v>6</v>
      </c>
      <c r="AL4432">
        <v>16</v>
      </c>
      <c r="AM4432">
        <v>13</v>
      </c>
      <c r="AN4432">
        <v>0</v>
      </c>
      <c r="AO4432">
        <v>2</v>
      </c>
      <c r="AP4432">
        <v>0</v>
      </c>
      <c r="AQ4432">
        <v>0</v>
      </c>
      <c r="AR4432">
        <v>0</v>
      </c>
      <c r="AS4432">
        <v>1</v>
      </c>
      <c r="AT4432">
        <v>0</v>
      </c>
      <c r="AU4432">
        <v>0</v>
      </c>
      <c r="AV4432">
        <v>0</v>
      </c>
      <c r="AW4432">
        <v>0</v>
      </c>
      <c r="AX4432">
        <v>0</v>
      </c>
      <c r="AY4432">
        <v>0</v>
      </c>
      <c r="AZ4432">
        <v>0</v>
      </c>
      <c r="BA4432">
        <v>0</v>
      </c>
      <c r="BB4432">
        <v>1</v>
      </c>
      <c r="BC4432">
        <v>0</v>
      </c>
      <c r="BD4432">
        <v>0</v>
      </c>
      <c r="BE4432">
        <v>0</v>
      </c>
      <c r="BF4432">
        <v>0</v>
      </c>
      <c r="BG4432" s="20">
        <v>1</v>
      </c>
      <c r="BH4432" s="20">
        <v>0</v>
      </c>
      <c r="BI4432" s="20">
        <v>42</v>
      </c>
      <c r="BJ4432" s="20">
        <v>0</v>
      </c>
      <c r="BK4432" s="20">
        <v>138</v>
      </c>
      <c r="BL4432" s="20">
        <v>341</v>
      </c>
      <c r="BM4432" s="20">
        <v>255</v>
      </c>
      <c r="BN4432" s="20">
        <v>44</v>
      </c>
      <c r="BO4432" s="20">
        <v>14</v>
      </c>
      <c r="BP4432" s="20">
        <v>2310</v>
      </c>
      <c r="BQ4432" s="20">
        <v>654</v>
      </c>
      <c r="BR4432" s="20">
        <v>0</v>
      </c>
      <c r="BS4432" s="20">
        <v>35</v>
      </c>
      <c r="BT4432" s="20">
        <v>677</v>
      </c>
      <c r="BU4432" s="20">
        <v>267</v>
      </c>
      <c r="BV4432" s="20">
        <v>1251</v>
      </c>
    </row>
    <row r="4433" spans="1:74" x14ac:dyDescent="0.25">
      <c r="A4433" s="20" t="s">
        <v>501</v>
      </c>
      <c r="B4433" s="20" t="s">
        <v>726</v>
      </c>
      <c r="C4433" s="20" t="s">
        <v>746</v>
      </c>
      <c r="D4433" s="1">
        <v>44585</v>
      </c>
      <c r="E4433">
        <v>50</v>
      </c>
      <c r="F4433">
        <v>2</v>
      </c>
      <c r="G4433">
        <v>1</v>
      </c>
      <c r="H4433">
        <v>0</v>
      </c>
      <c r="I4433">
        <v>0</v>
      </c>
      <c r="J4433">
        <v>38</v>
      </c>
      <c r="K4433">
        <v>2</v>
      </c>
      <c r="L4433">
        <v>4</v>
      </c>
      <c r="M4433">
        <v>0</v>
      </c>
      <c r="N4433">
        <v>0</v>
      </c>
      <c r="O4433">
        <v>0</v>
      </c>
      <c r="P4433">
        <v>0</v>
      </c>
      <c r="Q4433">
        <v>0</v>
      </c>
      <c r="R4433">
        <v>155</v>
      </c>
      <c r="S4433">
        <v>129</v>
      </c>
      <c r="T4433">
        <v>10</v>
      </c>
      <c r="U4433">
        <v>4</v>
      </c>
      <c r="V4433">
        <v>0</v>
      </c>
      <c r="W4433">
        <v>447</v>
      </c>
      <c r="X4433">
        <v>234</v>
      </c>
      <c r="Y4433">
        <v>7</v>
      </c>
      <c r="Z4433">
        <v>77</v>
      </c>
      <c r="AA4433">
        <v>10</v>
      </c>
      <c r="AB4433">
        <v>387</v>
      </c>
      <c r="AC4433">
        <v>175</v>
      </c>
      <c r="AD4433">
        <v>7</v>
      </c>
      <c r="AE4433">
        <v>85</v>
      </c>
      <c r="AF4433">
        <v>35</v>
      </c>
      <c r="AG4433">
        <v>63</v>
      </c>
      <c r="AH4433">
        <v>26</v>
      </c>
      <c r="AI4433">
        <v>0</v>
      </c>
      <c r="AJ4433">
        <v>12</v>
      </c>
      <c r="AK4433">
        <v>6</v>
      </c>
      <c r="AL4433">
        <v>15</v>
      </c>
      <c r="AM4433">
        <v>12</v>
      </c>
      <c r="AN4433">
        <v>0</v>
      </c>
      <c r="AO4433">
        <v>2</v>
      </c>
      <c r="AP4433">
        <v>0</v>
      </c>
      <c r="AQ4433">
        <v>0</v>
      </c>
      <c r="AR4433">
        <v>0</v>
      </c>
      <c r="AS4433">
        <v>1</v>
      </c>
      <c r="AT4433">
        <v>0</v>
      </c>
      <c r="AU4433">
        <v>0</v>
      </c>
      <c r="AV4433">
        <v>0</v>
      </c>
      <c r="AW4433">
        <v>0</v>
      </c>
      <c r="AX4433">
        <v>0</v>
      </c>
      <c r="AY4433">
        <v>0</v>
      </c>
      <c r="AZ4433">
        <v>0</v>
      </c>
      <c r="BA4433">
        <v>0</v>
      </c>
      <c r="BB4433">
        <v>1</v>
      </c>
      <c r="BC4433">
        <v>0</v>
      </c>
      <c r="BD4433">
        <v>0</v>
      </c>
      <c r="BE4433">
        <v>0</v>
      </c>
      <c r="BF4433">
        <v>0</v>
      </c>
      <c r="BG4433" s="20">
        <v>1</v>
      </c>
      <c r="BH4433" s="20">
        <v>0</v>
      </c>
      <c r="BI4433" s="20">
        <v>43</v>
      </c>
      <c r="BJ4433" s="20">
        <v>0</v>
      </c>
      <c r="BK4433" s="20">
        <v>138</v>
      </c>
      <c r="BL4433" s="20">
        <v>342</v>
      </c>
      <c r="BM4433" s="20">
        <v>255</v>
      </c>
      <c r="BN4433" s="20">
        <v>44</v>
      </c>
      <c r="BO4433" s="20">
        <v>13</v>
      </c>
      <c r="BP4433" s="20">
        <v>2311</v>
      </c>
      <c r="BQ4433" s="20">
        <v>670</v>
      </c>
      <c r="BR4433" s="20">
        <v>0</v>
      </c>
      <c r="BS4433" s="20">
        <v>35</v>
      </c>
      <c r="BT4433" s="20">
        <v>676</v>
      </c>
      <c r="BU4433" s="20">
        <v>267</v>
      </c>
      <c r="BV4433" s="20">
        <v>1254</v>
      </c>
    </row>
    <row r="4434" spans="1:74" x14ac:dyDescent="0.25">
      <c r="A4434" s="20" t="s">
        <v>501</v>
      </c>
      <c r="B4434" s="20" t="s">
        <v>726</v>
      </c>
      <c r="C4434" s="20" t="s">
        <v>746</v>
      </c>
      <c r="D4434" s="1">
        <v>44593</v>
      </c>
      <c r="E4434">
        <v>49</v>
      </c>
      <c r="F4434">
        <v>2</v>
      </c>
      <c r="G4434">
        <v>1</v>
      </c>
      <c r="H4434">
        <v>0</v>
      </c>
      <c r="I4434">
        <v>0</v>
      </c>
      <c r="J4434">
        <v>38</v>
      </c>
      <c r="K4434">
        <v>2</v>
      </c>
      <c r="L4434">
        <v>4</v>
      </c>
      <c r="M4434">
        <v>0</v>
      </c>
      <c r="N4434">
        <v>0</v>
      </c>
      <c r="O4434">
        <v>0</v>
      </c>
      <c r="P4434">
        <v>0</v>
      </c>
      <c r="Q4434">
        <v>0</v>
      </c>
      <c r="R4434">
        <v>155</v>
      </c>
      <c r="S4434">
        <v>130</v>
      </c>
      <c r="T4434">
        <v>10</v>
      </c>
      <c r="U4434">
        <v>4</v>
      </c>
      <c r="V4434">
        <v>0</v>
      </c>
      <c r="W4434">
        <v>449</v>
      </c>
      <c r="X4434">
        <v>240</v>
      </c>
      <c r="Y4434">
        <v>8</v>
      </c>
      <c r="Z4434">
        <v>76</v>
      </c>
      <c r="AA4434">
        <v>10</v>
      </c>
      <c r="AB4434">
        <v>386</v>
      </c>
      <c r="AC4434">
        <v>178</v>
      </c>
      <c r="AD4434">
        <v>7</v>
      </c>
      <c r="AE4434">
        <v>82</v>
      </c>
      <c r="AF4434">
        <v>35</v>
      </c>
      <c r="AG4434">
        <v>63</v>
      </c>
      <c r="AH4434">
        <v>26</v>
      </c>
      <c r="AI4434">
        <v>0</v>
      </c>
      <c r="AJ4434">
        <v>12</v>
      </c>
      <c r="AK4434">
        <v>6</v>
      </c>
      <c r="AL4434">
        <v>15</v>
      </c>
      <c r="AM4434">
        <v>12</v>
      </c>
      <c r="AN4434">
        <v>0</v>
      </c>
      <c r="AO4434">
        <v>2</v>
      </c>
      <c r="AP4434">
        <v>0</v>
      </c>
      <c r="AQ4434">
        <v>0</v>
      </c>
      <c r="AR4434">
        <v>0</v>
      </c>
      <c r="AS4434">
        <v>1</v>
      </c>
      <c r="AT4434">
        <v>0</v>
      </c>
      <c r="AU4434">
        <v>0</v>
      </c>
      <c r="AV4434">
        <v>0</v>
      </c>
      <c r="AW4434">
        <v>0</v>
      </c>
      <c r="AX4434">
        <v>0</v>
      </c>
      <c r="AY4434">
        <v>0</v>
      </c>
      <c r="AZ4434">
        <v>0</v>
      </c>
      <c r="BA4434">
        <v>0</v>
      </c>
      <c r="BB4434">
        <v>1</v>
      </c>
      <c r="BC4434">
        <v>0</v>
      </c>
      <c r="BD4434">
        <v>0</v>
      </c>
      <c r="BE4434">
        <v>0</v>
      </c>
      <c r="BF4434">
        <v>0</v>
      </c>
      <c r="BG4434" s="20">
        <v>1</v>
      </c>
      <c r="BH4434" s="20">
        <v>0</v>
      </c>
      <c r="BI4434" s="20">
        <v>42</v>
      </c>
      <c r="BJ4434" s="20">
        <v>0</v>
      </c>
      <c r="BK4434" s="20">
        <v>138</v>
      </c>
      <c r="BL4434" s="20">
        <v>344</v>
      </c>
      <c r="BM4434" s="20">
        <v>256</v>
      </c>
      <c r="BN4434" s="20">
        <v>44</v>
      </c>
      <c r="BO4434" s="20">
        <v>13</v>
      </c>
      <c r="BP4434" s="20">
        <v>2305</v>
      </c>
      <c r="BQ4434" s="20">
        <v>695</v>
      </c>
      <c r="BR4434" s="20">
        <v>0</v>
      </c>
      <c r="BS4434" s="20">
        <v>35</v>
      </c>
      <c r="BT4434" s="20">
        <v>672</v>
      </c>
      <c r="BU4434" s="20">
        <v>264</v>
      </c>
      <c r="BV4434" s="20">
        <v>1252</v>
      </c>
    </row>
    <row r="4435" spans="1:74" x14ac:dyDescent="0.25">
      <c r="A4435" s="20" t="s">
        <v>501</v>
      </c>
      <c r="B4435" s="20" t="s">
        <v>726</v>
      </c>
      <c r="C4435" s="20" t="s">
        <v>746</v>
      </c>
      <c r="D4435" s="1">
        <v>44599</v>
      </c>
      <c r="E4435">
        <v>49</v>
      </c>
      <c r="F4435">
        <v>2</v>
      </c>
      <c r="G4435">
        <v>1</v>
      </c>
      <c r="H4435">
        <v>0</v>
      </c>
      <c r="I4435">
        <v>0</v>
      </c>
      <c r="J4435">
        <v>38</v>
      </c>
      <c r="K4435">
        <v>2</v>
      </c>
      <c r="L4435">
        <v>4</v>
      </c>
      <c r="M4435">
        <v>0</v>
      </c>
      <c r="N4435">
        <v>0</v>
      </c>
      <c r="O4435">
        <v>0</v>
      </c>
      <c r="P4435">
        <v>0</v>
      </c>
      <c r="Q4435">
        <v>0</v>
      </c>
      <c r="R4435">
        <v>156</v>
      </c>
      <c r="S4435">
        <v>131</v>
      </c>
      <c r="T4435">
        <v>10</v>
      </c>
      <c r="U4435">
        <v>4</v>
      </c>
      <c r="V4435">
        <v>0</v>
      </c>
      <c r="W4435">
        <v>451</v>
      </c>
      <c r="X4435">
        <v>243</v>
      </c>
      <c r="Y4435">
        <v>8</v>
      </c>
      <c r="Z4435">
        <v>75</v>
      </c>
      <c r="AA4435">
        <v>11</v>
      </c>
      <c r="AB4435">
        <v>385</v>
      </c>
      <c r="AC4435">
        <v>181</v>
      </c>
      <c r="AD4435">
        <v>7</v>
      </c>
      <c r="AE4435">
        <v>82</v>
      </c>
      <c r="AF4435">
        <v>34</v>
      </c>
      <c r="AG4435">
        <v>64</v>
      </c>
      <c r="AH4435">
        <v>26</v>
      </c>
      <c r="AI4435">
        <v>0</v>
      </c>
      <c r="AJ4435">
        <v>13</v>
      </c>
      <c r="AK4435">
        <v>6</v>
      </c>
      <c r="AL4435">
        <v>15</v>
      </c>
      <c r="AM4435">
        <v>12</v>
      </c>
      <c r="AN4435">
        <v>0</v>
      </c>
      <c r="AO4435">
        <v>2</v>
      </c>
      <c r="AP4435">
        <v>0</v>
      </c>
      <c r="AQ4435">
        <v>0</v>
      </c>
      <c r="AR4435">
        <v>0</v>
      </c>
      <c r="AS4435">
        <v>1</v>
      </c>
      <c r="AT4435">
        <v>0</v>
      </c>
      <c r="AU4435">
        <v>0</v>
      </c>
      <c r="AV4435">
        <v>0</v>
      </c>
      <c r="AW4435">
        <v>0</v>
      </c>
      <c r="AX4435">
        <v>0</v>
      </c>
      <c r="AY4435">
        <v>0</v>
      </c>
      <c r="AZ4435">
        <v>0</v>
      </c>
      <c r="BA4435">
        <v>0</v>
      </c>
      <c r="BB4435">
        <v>1</v>
      </c>
      <c r="BC4435">
        <v>0</v>
      </c>
      <c r="BD4435">
        <v>0</v>
      </c>
      <c r="BE4435">
        <v>0</v>
      </c>
      <c r="BF4435">
        <v>0</v>
      </c>
      <c r="BG4435" s="20">
        <v>1</v>
      </c>
      <c r="BH4435" s="20">
        <v>0</v>
      </c>
      <c r="BI4435" s="20">
        <v>42</v>
      </c>
      <c r="BJ4435" s="20">
        <v>0</v>
      </c>
      <c r="BK4435" s="20">
        <v>139</v>
      </c>
      <c r="BL4435" s="20">
        <v>346</v>
      </c>
      <c r="BM4435" s="20">
        <v>255</v>
      </c>
      <c r="BN4435" s="20">
        <v>44</v>
      </c>
      <c r="BO4435" s="20">
        <v>13</v>
      </c>
      <c r="BP4435" s="20">
        <v>2303</v>
      </c>
      <c r="BQ4435" s="20">
        <v>701</v>
      </c>
      <c r="BR4435" s="20">
        <v>0</v>
      </c>
      <c r="BS4435" s="20">
        <v>35</v>
      </c>
      <c r="BT4435" s="20">
        <v>673</v>
      </c>
      <c r="BU4435" s="20">
        <v>262</v>
      </c>
      <c r="BV4435" s="20">
        <v>1251</v>
      </c>
    </row>
    <row r="4436" spans="1:74" x14ac:dyDescent="0.25">
      <c r="A4436" s="20" t="s">
        <v>501</v>
      </c>
      <c r="B4436" s="20" t="s">
        <v>726</v>
      </c>
      <c r="C4436" s="20" t="s">
        <v>746</v>
      </c>
      <c r="D4436" s="1">
        <v>44606</v>
      </c>
      <c r="E4436">
        <v>49</v>
      </c>
      <c r="F4436">
        <v>2</v>
      </c>
      <c r="G4436">
        <v>1</v>
      </c>
      <c r="H4436">
        <v>0</v>
      </c>
      <c r="I4436">
        <v>0</v>
      </c>
      <c r="J4436">
        <v>38</v>
      </c>
      <c r="K4436">
        <v>2</v>
      </c>
      <c r="L4436">
        <v>4</v>
      </c>
      <c r="M4436">
        <v>0</v>
      </c>
      <c r="N4436">
        <v>0</v>
      </c>
      <c r="O4436">
        <v>0</v>
      </c>
      <c r="P4436">
        <v>0</v>
      </c>
      <c r="Q4436">
        <v>0</v>
      </c>
      <c r="R4436">
        <v>154</v>
      </c>
      <c r="S4436">
        <v>129</v>
      </c>
      <c r="T4436">
        <v>10</v>
      </c>
      <c r="U4436">
        <v>4</v>
      </c>
      <c r="V4436">
        <v>0</v>
      </c>
      <c r="W4436">
        <v>450</v>
      </c>
      <c r="X4436">
        <v>243</v>
      </c>
      <c r="Y4436">
        <v>8</v>
      </c>
      <c r="Z4436">
        <v>73</v>
      </c>
      <c r="AA4436">
        <v>11</v>
      </c>
      <c r="AB4436">
        <v>385</v>
      </c>
      <c r="AC4436">
        <v>181</v>
      </c>
      <c r="AD4436">
        <v>7</v>
      </c>
      <c r="AE4436">
        <v>82</v>
      </c>
      <c r="AF4436">
        <v>34</v>
      </c>
      <c r="AG4436">
        <v>64</v>
      </c>
      <c r="AH4436">
        <v>26</v>
      </c>
      <c r="AI4436">
        <v>0</v>
      </c>
      <c r="AJ4436">
        <v>13</v>
      </c>
      <c r="AK4436">
        <v>6</v>
      </c>
      <c r="AL4436">
        <v>15</v>
      </c>
      <c r="AM4436">
        <v>12</v>
      </c>
      <c r="AN4436">
        <v>0</v>
      </c>
      <c r="AO4436">
        <v>2</v>
      </c>
      <c r="AP4436">
        <v>0</v>
      </c>
      <c r="AQ4436">
        <v>0</v>
      </c>
      <c r="AR4436">
        <v>0</v>
      </c>
      <c r="AS4436">
        <v>1</v>
      </c>
      <c r="AT4436">
        <v>0</v>
      </c>
      <c r="AU4436">
        <v>0</v>
      </c>
      <c r="AV4436">
        <v>0</v>
      </c>
      <c r="AW4436">
        <v>0</v>
      </c>
      <c r="AX4436">
        <v>0</v>
      </c>
      <c r="AY4436">
        <v>0</v>
      </c>
      <c r="AZ4436">
        <v>0</v>
      </c>
      <c r="BA4436">
        <v>0</v>
      </c>
      <c r="BB4436">
        <v>1</v>
      </c>
      <c r="BC4436">
        <v>0</v>
      </c>
      <c r="BD4436">
        <v>0</v>
      </c>
      <c r="BE4436">
        <v>0</v>
      </c>
      <c r="BF4436">
        <v>0</v>
      </c>
      <c r="BG4436" s="20">
        <v>1</v>
      </c>
      <c r="BH4436" s="20">
        <v>0</v>
      </c>
      <c r="BI4436" s="20">
        <v>42</v>
      </c>
      <c r="BJ4436" s="20">
        <v>0</v>
      </c>
      <c r="BK4436" s="20">
        <v>137</v>
      </c>
      <c r="BL4436" s="20">
        <v>346</v>
      </c>
      <c r="BM4436" s="20">
        <v>255</v>
      </c>
      <c r="BN4436" s="20">
        <v>44</v>
      </c>
      <c r="BO4436" s="20">
        <v>13</v>
      </c>
      <c r="BP4436" s="20">
        <v>2307</v>
      </c>
      <c r="BQ4436" s="20">
        <v>710</v>
      </c>
      <c r="BR4436" s="20">
        <v>0</v>
      </c>
      <c r="BS4436" s="20">
        <v>35</v>
      </c>
      <c r="BT4436" s="20">
        <v>675</v>
      </c>
      <c r="BU4436" s="20">
        <v>263</v>
      </c>
      <c r="BV4436" s="20">
        <v>1254</v>
      </c>
    </row>
    <row r="4437" spans="1:74" x14ac:dyDescent="0.25">
      <c r="A4437" s="20" t="s">
        <v>501</v>
      </c>
      <c r="B4437" s="20" t="s">
        <v>509</v>
      </c>
      <c r="C4437" s="20" t="s">
        <v>747</v>
      </c>
      <c r="D4437" s="1">
        <v>44493</v>
      </c>
      <c r="E4437">
        <v>68</v>
      </c>
      <c r="F4437">
        <v>0</v>
      </c>
      <c r="G4437">
        <v>0</v>
      </c>
      <c r="H4437">
        <v>0</v>
      </c>
      <c r="I4437">
        <v>0</v>
      </c>
      <c r="J4437">
        <v>8</v>
      </c>
      <c r="K4437">
        <v>4</v>
      </c>
      <c r="L4437">
        <v>9</v>
      </c>
      <c r="M4437">
        <v>0</v>
      </c>
      <c r="N4437">
        <v>1</v>
      </c>
      <c r="O4437">
        <v>0</v>
      </c>
      <c r="P4437">
        <v>0</v>
      </c>
      <c r="Q4437">
        <v>0</v>
      </c>
      <c r="R4437">
        <v>342</v>
      </c>
      <c r="S4437">
        <v>0</v>
      </c>
      <c r="T4437">
        <v>85</v>
      </c>
      <c r="U4437">
        <v>62</v>
      </c>
      <c r="V4437">
        <v>12</v>
      </c>
      <c r="W4437">
        <v>659</v>
      </c>
      <c r="X4437">
        <v>0</v>
      </c>
      <c r="Y4437">
        <v>44</v>
      </c>
      <c r="Z4437">
        <v>165</v>
      </c>
      <c r="AA4437">
        <v>6</v>
      </c>
      <c r="AB4437">
        <v>732</v>
      </c>
      <c r="AC4437">
        <v>24</v>
      </c>
      <c r="AD4437">
        <v>9</v>
      </c>
      <c r="AE4437">
        <v>277</v>
      </c>
      <c r="AF4437">
        <v>75</v>
      </c>
      <c r="AG4437">
        <v>89</v>
      </c>
      <c r="AH4437">
        <v>0</v>
      </c>
      <c r="AI4437">
        <v>3</v>
      </c>
      <c r="AJ4437">
        <v>22</v>
      </c>
      <c r="AK4437">
        <v>5</v>
      </c>
      <c r="AL4437">
        <v>45</v>
      </c>
      <c r="AM4437">
        <v>0</v>
      </c>
      <c r="AN4437">
        <v>0</v>
      </c>
      <c r="AO4437">
        <v>9</v>
      </c>
      <c r="AP4437">
        <v>2</v>
      </c>
      <c r="AQ4437">
        <v>0</v>
      </c>
      <c r="AR4437">
        <v>0</v>
      </c>
      <c r="AS4437">
        <v>0</v>
      </c>
      <c r="AT4437">
        <v>0</v>
      </c>
      <c r="AU4437">
        <v>0</v>
      </c>
      <c r="AV4437">
        <v>0</v>
      </c>
      <c r="AW4437">
        <v>0</v>
      </c>
      <c r="AX4437">
        <v>0</v>
      </c>
      <c r="AY4437">
        <v>0</v>
      </c>
      <c r="AZ4437">
        <v>0</v>
      </c>
      <c r="BA4437">
        <v>0</v>
      </c>
      <c r="BB4437">
        <v>14</v>
      </c>
      <c r="BC4437">
        <v>12</v>
      </c>
      <c r="BD4437">
        <v>0</v>
      </c>
      <c r="BE4437">
        <v>0</v>
      </c>
      <c r="BF4437">
        <v>0</v>
      </c>
      <c r="BG4437" s="20"/>
      <c r="BH4437" s="20"/>
      <c r="BI4437" s="20"/>
      <c r="BJ4437" s="20"/>
      <c r="BK4437" s="20"/>
      <c r="BL4437" s="20"/>
      <c r="BM4437" s="20"/>
      <c r="BN4437" s="20"/>
      <c r="BO4437" s="20"/>
      <c r="BP4437" s="20"/>
      <c r="BQ4437" s="20"/>
      <c r="BR4437" s="20"/>
      <c r="BS4437" s="20"/>
      <c r="BT4437" s="20"/>
      <c r="BU4437" s="20"/>
      <c r="BV4437" s="20"/>
    </row>
    <row r="4438" spans="1:74" x14ac:dyDescent="0.25">
      <c r="A4438" s="20" t="s">
        <v>501</v>
      </c>
      <c r="B4438" s="20" t="s">
        <v>509</v>
      </c>
      <c r="C4438" s="20" t="s">
        <v>747</v>
      </c>
      <c r="D4438" s="1">
        <v>44500</v>
      </c>
      <c r="E4438">
        <v>68</v>
      </c>
      <c r="F4438">
        <v>0</v>
      </c>
      <c r="G4438">
        <v>0</v>
      </c>
      <c r="H4438">
        <v>0</v>
      </c>
      <c r="I4438">
        <v>0</v>
      </c>
      <c r="J4438">
        <v>12</v>
      </c>
      <c r="K4438">
        <v>4</v>
      </c>
      <c r="L4438">
        <v>9</v>
      </c>
      <c r="M4438">
        <v>0</v>
      </c>
      <c r="N4438">
        <v>1</v>
      </c>
      <c r="O4438">
        <v>0</v>
      </c>
      <c r="P4438">
        <v>0</v>
      </c>
      <c r="Q4438">
        <v>0</v>
      </c>
      <c r="R4438">
        <v>342</v>
      </c>
      <c r="S4438">
        <v>0</v>
      </c>
      <c r="T4438">
        <v>121</v>
      </c>
      <c r="U4438">
        <v>62</v>
      </c>
      <c r="V4438">
        <v>12</v>
      </c>
      <c r="W4438">
        <v>658</v>
      </c>
      <c r="X4438">
        <v>0</v>
      </c>
      <c r="Y4438">
        <v>61</v>
      </c>
      <c r="Z4438">
        <v>166</v>
      </c>
      <c r="AA4438">
        <v>6</v>
      </c>
      <c r="AB4438">
        <v>732</v>
      </c>
      <c r="AC4438">
        <v>41</v>
      </c>
      <c r="AD4438">
        <v>9</v>
      </c>
      <c r="AE4438">
        <v>277</v>
      </c>
      <c r="AF4438">
        <v>75</v>
      </c>
      <c r="AG4438">
        <v>89</v>
      </c>
      <c r="AH4438">
        <v>0</v>
      </c>
      <c r="AI4438">
        <v>3</v>
      </c>
      <c r="AJ4438">
        <v>21</v>
      </c>
      <c r="AK4438">
        <v>5</v>
      </c>
      <c r="AL4438">
        <v>45</v>
      </c>
      <c r="AM4438">
        <v>0</v>
      </c>
      <c r="AN4438">
        <v>2</v>
      </c>
      <c r="AO4438">
        <v>9</v>
      </c>
      <c r="AP4438">
        <v>2</v>
      </c>
      <c r="AQ4438">
        <v>0</v>
      </c>
      <c r="AR4438">
        <v>0</v>
      </c>
      <c r="AS4438">
        <v>0</v>
      </c>
      <c r="AT4438">
        <v>0</v>
      </c>
      <c r="AU4438">
        <v>0</v>
      </c>
      <c r="AV4438">
        <v>0</v>
      </c>
      <c r="AW4438">
        <v>0</v>
      </c>
      <c r="AX4438">
        <v>0</v>
      </c>
      <c r="AY4438">
        <v>0</v>
      </c>
      <c r="AZ4438">
        <v>0</v>
      </c>
      <c r="BA4438">
        <v>0</v>
      </c>
      <c r="BB4438">
        <v>14</v>
      </c>
      <c r="BC4438">
        <v>12</v>
      </c>
      <c r="BD4438">
        <v>0</v>
      </c>
      <c r="BE4438">
        <v>0</v>
      </c>
      <c r="BF4438">
        <v>0</v>
      </c>
      <c r="BG4438" s="20"/>
      <c r="BH4438" s="20"/>
      <c r="BI4438" s="20"/>
      <c r="BJ4438" s="20"/>
      <c r="BK4438" s="20"/>
      <c r="BL4438" s="20"/>
      <c r="BM4438" s="20"/>
      <c r="BN4438" s="20"/>
      <c r="BO4438" s="20"/>
      <c r="BP4438" s="20"/>
      <c r="BQ4438" s="20"/>
      <c r="BR4438" s="20"/>
      <c r="BS4438" s="20"/>
      <c r="BT4438" s="20"/>
      <c r="BU4438" s="20"/>
      <c r="BV4438" s="20"/>
    </row>
    <row r="4439" spans="1:74" x14ac:dyDescent="0.25">
      <c r="A4439" s="20" t="s">
        <v>501</v>
      </c>
      <c r="B4439" s="20" t="s">
        <v>509</v>
      </c>
      <c r="C4439" s="20" t="s">
        <v>747</v>
      </c>
      <c r="D4439" s="1">
        <v>44507</v>
      </c>
      <c r="E4439">
        <v>68</v>
      </c>
      <c r="F4439">
        <v>0</v>
      </c>
      <c r="G4439">
        <v>0</v>
      </c>
      <c r="H4439">
        <v>0</v>
      </c>
      <c r="I4439">
        <v>0</v>
      </c>
      <c r="J4439">
        <v>15</v>
      </c>
      <c r="K4439">
        <v>4</v>
      </c>
      <c r="L4439">
        <v>9</v>
      </c>
      <c r="M4439">
        <v>0</v>
      </c>
      <c r="N4439">
        <v>1</v>
      </c>
      <c r="O4439">
        <v>0</v>
      </c>
      <c r="P4439">
        <v>0</v>
      </c>
      <c r="Q4439">
        <v>0</v>
      </c>
      <c r="R4439">
        <v>342</v>
      </c>
      <c r="S4439">
        <v>145</v>
      </c>
      <c r="T4439">
        <v>14</v>
      </c>
      <c r="U4439">
        <v>62</v>
      </c>
      <c r="V4439">
        <v>12</v>
      </c>
      <c r="W4439">
        <v>660</v>
      </c>
      <c r="X4439">
        <v>94</v>
      </c>
      <c r="Y4439">
        <v>12</v>
      </c>
      <c r="Z4439">
        <v>163</v>
      </c>
      <c r="AA4439">
        <v>7</v>
      </c>
      <c r="AB4439">
        <v>735</v>
      </c>
      <c r="AC4439">
        <v>62</v>
      </c>
      <c r="AD4439">
        <v>9</v>
      </c>
      <c r="AE4439">
        <v>277</v>
      </c>
      <c r="AF4439">
        <v>78</v>
      </c>
      <c r="AG4439">
        <v>91</v>
      </c>
      <c r="AH4439">
        <v>5</v>
      </c>
      <c r="AI4439">
        <v>0</v>
      </c>
      <c r="AJ4439">
        <v>22</v>
      </c>
      <c r="AK4439">
        <v>5</v>
      </c>
      <c r="AL4439">
        <v>45</v>
      </c>
      <c r="AM4439">
        <v>4</v>
      </c>
      <c r="AN4439">
        <v>0</v>
      </c>
      <c r="AO4439">
        <v>9</v>
      </c>
      <c r="AP4439">
        <v>2</v>
      </c>
      <c r="AQ4439">
        <v>0</v>
      </c>
      <c r="AR4439">
        <v>0</v>
      </c>
      <c r="AS4439">
        <v>0</v>
      </c>
      <c r="AT4439">
        <v>0</v>
      </c>
      <c r="AU4439">
        <v>0</v>
      </c>
      <c r="AV4439">
        <v>0</v>
      </c>
      <c r="AW4439">
        <v>0</v>
      </c>
      <c r="AX4439">
        <v>0</v>
      </c>
      <c r="AY4439">
        <v>0</v>
      </c>
      <c r="AZ4439">
        <v>0</v>
      </c>
      <c r="BA4439">
        <v>0</v>
      </c>
      <c r="BB4439">
        <v>0</v>
      </c>
      <c r="BC4439">
        <v>0</v>
      </c>
      <c r="BD4439">
        <v>0</v>
      </c>
      <c r="BE4439">
        <v>0</v>
      </c>
      <c r="BF4439">
        <v>0</v>
      </c>
      <c r="BG4439" s="20">
        <v>0</v>
      </c>
      <c r="BH4439" s="20">
        <v>0</v>
      </c>
      <c r="BI4439" s="20">
        <v>50</v>
      </c>
      <c r="BJ4439" s="20">
        <v>1</v>
      </c>
      <c r="BK4439" s="20">
        <v>251</v>
      </c>
      <c r="BL4439" s="20">
        <v>450</v>
      </c>
      <c r="BM4439" s="20">
        <v>355</v>
      </c>
      <c r="BN4439" s="20">
        <v>61</v>
      </c>
      <c r="BO4439" s="20">
        <v>31</v>
      </c>
      <c r="BP4439" s="20"/>
      <c r="BQ4439" s="20"/>
      <c r="BR4439" s="20"/>
      <c r="BS4439" s="20"/>
      <c r="BT4439" s="20"/>
      <c r="BU4439" s="20"/>
      <c r="BV4439" s="20"/>
    </row>
    <row r="4440" spans="1:74" x14ac:dyDescent="0.25">
      <c r="A4440" s="20" t="s">
        <v>501</v>
      </c>
      <c r="B4440" s="20" t="s">
        <v>509</v>
      </c>
      <c r="C4440" s="20" t="s">
        <v>747</v>
      </c>
      <c r="D4440" s="1">
        <v>44514</v>
      </c>
      <c r="E4440">
        <v>69</v>
      </c>
      <c r="F4440">
        <v>0</v>
      </c>
      <c r="G4440">
        <v>0</v>
      </c>
      <c r="H4440">
        <v>0</v>
      </c>
      <c r="I4440">
        <v>0</v>
      </c>
      <c r="J4440">
        <v>17</v>
      </c>
      <c r="K4440">
        <v>4</v>
      </c>
      <c r="L4440">
        <v>9</v>
      </c>
      <c r="M4440">
        <v>0</v>
      </c>
      <c r="N4440">
        <v>1</v>
      </c>
      <c r="O4440">
        <v>0</v>
      </c>
      <c r="P4440">
        <v>0</v>
      </c>
      <c r="Q4440">
        <v>0</v>
      </c>
      <c r="R4440">
        <v>338</v>
      </c>
      <c r="S4440">
        <v>159</v>
      </c>
      <c r="T4440">
        <v>14</v>
      </c>
      <c r="U4440">
        <v>62</v>
      </c>
      <c r="V4440">
        <v>12</v>
      </c>
      <c r="W4440">
        <v>660</v>
      </c>
      <c r="X4440">
        <v>116</v>
      </c>
      <c r="Y4440">
        <v>12</v>
      </c>
      <c r="Z4440">
        <v>161</v>
      </c>
      <c r="AA4440">
        <v>8</v>
      </c>
      <c r="AB4440">
        <v>737</v>
      </c>
      <c r="AC4440">
        <v>78</v>
      </c>
      <c r="AD4440">
        <v>9</v>
      </c>
      <c r="AE4440">
        <v>277</v>
      </c>
      <c r="AF4440">
        <v>78</v>
      </c>
      <c r="AG4440">
        <v>91</v>
      </c>
      <c r="AH4440">
        <v>8</v>
      </c>
      <c r="AI4440">
        <v>0</v>
      </c>
      <c r="AJ4440">
        <v>22</v>
      </c>
      <c r="AK4440">
        <v>5</v>
      </c>
      <c r="AL4440">
        <v>49</v>
      </c>
      <c r="AM4440">
        <v>5</v>
      </c>
      <c r="AN4440">
        <v>0</v>
      </c>
      <c r="AO4440">
        <v>9</v>
      </c>
      <c r="AP4440">
        <v>2</v>
      </c>
      <c r="AQ4440">
        <v>0</v>
      </c>
      <c r="AR4440">
        <v>0</v>
      </c>
      <c r="AS4440">
        <v>0</v>
      </c>
      <c r="AT4440">
        <v>0</v>
      </c>
      <c r="AU4440">
        <v>0</v>
      </c>
      <c r="AV4440">
        <v>0</v>
      </c>
      <c r="AW4440">
        <v>0</v>
      </c>
      <c r="AX4440">
        <v>0</v>
      </c>
      <c r="AY4440">
        <v>0</v>
      </c>
      <c r="AZ4440">
        <v>0</v>
      </c>
      <c r="BA4440">
        <v>0</v>
      </c>
      <c r="BB4440">
        <v>0</v>
      </c>
      <c r="BC4440">
        <v>0</v>
      </c>
      <c r="BD4440">
        <v>0</v>
      </c>
      <c r="BE4440">
        <v>0</v>
      </c>
      <c r="BF4440">
        <v>0</v>
      </c>
      <c r="BG4440" s="20">
        <v>0</v>
      </c>
      <c r="BH4440" s="20">
        <v>0</v>
      </c>
      <c r="BI4440" s="20">
        <v>52</v>
      </c>
      <c r="BJ4440" s="20">
        <v>1</v>
      </c>
      <c r="BK4440" s="20">
        <v>247</v>
      </c>
      <c r="BL4440" s="20">
        <v>449</v>
      </c>
      <c r="BM4440" s="20">
        <v>358</v>
      </c>
      <c r="BN4440" s="20">
        <v>61</v>
      </c>
      <c r="BO4440" s="20">
        <v>35</v>
      </c>
      <c r="BP4440" s="20"/>
      <c r="BQ4440" s="20"/>
      <c r="BR4440" s="20"/>
      <c r="BS4440" s="20"/>
      <c r="BT4440" s="20"/>
      <c r="BU4440" s="20"/>
      <c r="BV4440" s="20"/>
    </row>
    <row r="4441" spans="1:74" x14ac:dyDescent="0.25">
      <c r="A4441" s="20" t="s">
        <v>501</v>
      </c>
      <c r="B4441" s="20" t="s">
        <v>509</v>
      </c>
      <c r="C4441" s="20" t="s">
        <v>747</v>
      </c>
      <c r="D4441" s="1">
        <v>44521</v>
      </c>
      <c r="E4441">
        <v>69</v>
      </c>
      <c r="F4441">
        <v>0</v>
      </c>
      <c r="G4441">
        <v>0</v>
      </c>
      <c r="H4441">
        <v>0</v>
      </c>
      <c r="I4441">
        <v>0</v>
      </c>
      <c r="J4441">
        <v>20</v>
      </c>
      <c r="K4441">
        <v>4</v>
      </c>
      <c r="L4441">
        <v>9</v>
      </c>
      <c r="M4441">
        <v>0</v>
      </c>
      <c r="N4441">
        <v>1</v>
      </c>
      <c r="O4441">
        <v>0</v>
      </c>
      <c r="P4441">
        <v>0</v>
      </c>
      <c r="Q4441">
        <v>0</v>
      </c>
      <c r="R4441">
        <v>338</v>
      </c>
      <c r="S4441">
        <v>171</v>
      </c>
      <c r="T4441">
        <v>14</v>
      </c>
      <c r="U4441">
        <v>62</v>
      </c>
      <c r="V4441">
        <v>12</v>
      </c>
      <c r="W4441">
        <v>662</v>
      </c>
      <c r="X4441">
        <v>141</v>
      </c>
      <c r="Y4441">
        <v>12</v>
      </c>
      <c r="Z4441">
        <v>160</v>
      </c>
      <c r="AA4441">
        <v>8</v>
      </c>
      <c r="AB4441">
        <v>738</v>
      </c>
      <c r="AC4441">
        <v>94</v>
      </c>
      <c r="AD4441">
        <v>9</v>
      </c>
      <c r="AE4441">
        <v>278</v>
      </c>
      <c r="AF4441">
        <v>79</v>
      </c>
      <c r="AG4441">
        <v>92</v>
      </c>
      <c r="AH4441">
        <v>9</v>
      </c>
      <c r="AI4441">
        <v>0</v>
      </c>
      <c r="AJ4441">
        <v>23</v>
      </c>
      <c r="AK4441">
        <v>5</v>
      </c>
      <c r="AL4441">
        <v>48</v>
      </c>
      <c r="AM4441">
        <v>5</v>
      </c>
      <c r="AN4441">
        <v>0</v>
      </c>
      <c r="AO4441">
        <v>8</v>
      </c>
      <c r="AP4441">
        <v>2</v>
      </c>
      <c r="AQ4441">
        <v>0</v>
      </c>
      <c r="AR4441">
        <v>0</v>
      </c>
      <c r="AS4441">
        <v>0</v>
      </c>
      <c r="AT4441">
        <v>0</v>
      </c>
      <c r="AU4441">
        <v>0</v>
      </c>
      <c r="AV4441">
        <v>0</v>
      </c>
      <c r="AW4441">
        <v>0</v>
      </c>
      <c r="AX4441">
        <v>0</v>
      </c>
      <c r="AY4441">
        <v>0</v>
      </c>
      <c r="AZ4441">
        <v>0</v>
      </c>
      <c r="BA4441">
        <v>0</v>
      </c>
      <c r="BB4441">
        <v>0</v>
      </c>
      <c r="BC4441">
        <v>0</v>
      </c>
      <c r="BD4441">
        <v>0</v>
      </c>
      <c r="BE4441">
        <v>0</v>
      </c>
      <c r="BF4441">
        <v>0</v>
      </c>
      <c r="BG4441" s="20">
        <v>0</v>
      </c>
      <c r="BH4441" s="20">
        <v>0</v>
      </c>
      <c r="BI4441" s="20">
        <v>52</v>
      </c>
      <c r="BJ4441" s="20">
        <v>1</v>
      </c>
      <c r="BK4441" s="20">
        <v>247</v>
      </c>
      <c r="BL4441" s="20">
        <v>450</v>
      </c>
      <c r="BM4441" s="20">
        <v>359</v>
      </c>
      <c r="BN4441" s="20">
        <v>61</v>
      </c>
      <c r="BO4441" s="20">
        <v>35</v>
      </c>
      <c r="BP4441" s="20"/>
      <c r="BQ4441" s="20"/>
      <c r="BR4441" s="20"/>
      <c r="BS4441" s="20"/>
      <c r="BT4441" s="20"/>
      <c r="BU4441" s="20"/>
      <c r="BV4441" s="20"/>
    </row>
    <row r="4442" spans="1:74" x14ac:dyDescent="0.25">
      <c r="A4442" s="20" t="s">
        <v>501</v>
      </c>
      <c r="B4442" s="20" t="s">
        <v>509</v>
      </c>
      <c r="C4442" s="20" t="s">
        <v>747</v>
      </c>
      <c r="D4442" s="1">
        <v>44528</v>
      </c>
      <c r="E4442">
        <v>70</v>
      </c>
      <c r="F4442">
        <v>0</v>
      </c>
      <c r="G4442">
        <v>0</v>
      </c>
      <c r="H4442">
        <v>0</v>
      </c>
      <c r="I4442">
        <v>0</v>
      </c>
      <c r="J4442">
        <v>26</v>
      </c>
      <c r="K4442">
        <v>4</v>
      </c>
      <c r="L4442">
        <v>9</v>
      </c>
      <c r="M4442">
        <v>0</v>
      </c>
      <c r="N4442">
        <v>1</v>
      </c>
      <c r="O4442">
        <v>0</v>
      </c>
      <c r="P4442">
        <v>0</v>
      </c>
      <c r="Q4442">
        <v>0</v>
      </c>
      <c r="R4442">
        <v>338</v>
      </c>
      <c r="S4442">
        <v>184</v>
      </c>
      <c r="T4442">
        <v>14</v>
      </c>
      <c r="U4442">
        <v>62</v>
      </c>
      <c r="V4442">
        <v>12</v>
      </c>
      <c r="W4442">
        <v>660</v>
      </c>
      <c r="X4442">
        <v>175</v>
      </c>
      <c r="Y4442">
        <v>12</v>
      </c>
      <c r="Z4442">
        <v>156</v>
      </c>
      <c r="AA4442">
        <v>9</v>
      </c>
      <c r="AB4442">
        <v>736</v>
      </c>
      <c r="AC4442">
        <v>110</v>
      </c>
      <c r="AD4442">
        <v>8</v>
      </c>
      <c r="AE4442">
        <v>276</v>
      </c>
      <c r="AF4442">
        <v>79</v>
      </c>
      <c r="AG4442">
        <v>94</v>
      </c>
      <c r="AH4442">
        <v>12</v>
      </c>
      <c r="AI4442">
        <v>0</v>
      </c>
      <c r="AJ4442">
        <v>23</v>
      </c>
      <c r="AK4442">
        <v>6</v>
      </c>
      <c r="AL4442">
        <v>48</v>
      </c>
      <c r="AM4442">
        <v>7</v>
      </c>
      <c r="AN4442">
        <v>0</v>
      </c>
      <c r="AO4442">
        <v>8</v>
      </c>
      <c r="AP4442">
        <v>2</v>
      </c>
      <c r="AQ4442">
        <v>0</v>
      </c>
      <c r="AR4442">
        <v>0</v>
      </c>
      <c r="AS4442">
        <v>0</v>
      </c>
      <c r="AT4442">
        <v>0</v>
      </c>
      <c r="AU4442">
        <v>0</v>
      </c>
      <c r="AV4442">
        <v>0</v>
      </c>
      <c r="AW4442">
        <v>0</v>
      </c>
      <c r="AX4442">
        <v>0</v>
      </c>
      <c r="AY4442">
        <v>0</v>
      </c>
      <c r="AZ4442">
        <v>0</v>
      </c>
      <c r="BA4442">
        <v>0</v>
      </c>
      <c r="BB4442">
        <v>0</v>
      </c>
      <c r="BC4442">
        <v>0</v>
      </c>
      <c r="BD4442">
        <v>0</v>
      </c>
      <c r="BE4442">
        <v>0</v>
      </c>
      <c r="BF4442">
        <v>0</v>
      </c>
      <c r="BG4442" s="20">
        <v>0</v>
      </c>
      <c r="BH4442" s="20">
        <v>0</v>
      </c>
      <c r="BI4442" s="20">
        <v>53</v>
      </c>
      <c r="BJ4442" s="20">
        <v>1</v>
      </c>
      <c r="BK4442" s="20">
        <v>247</v>
      </c>
      <c r="BL4442" s="20">
        <v>454</v>
      </c>
      <c r="BM4442" s="20">
        <v>358</v>
      </c>
      <c r="BN4442" s="20">
        <v>63</v>
      </c>
      <c r="BO4442" s="20">
        <v>35</v>
      </c>
      <c r="BP4442" s="20"/>
      <c r="BQ4442" s="20"/>
      <c r="BR4442" s="20"/>
      <c r="BS4442" s="20"/>
      <c r="BT4442" s="20"/>
      <c r="BU4442" s="20"/>
      <c r="BV4442" s="20"/>
    </row>
    <row r="4443" spans="1:74" x14ac:dyDescent="0.25">
      <c r="A4443" s="20" t="s">
        <v>501</v>
      </c>
      <c r="B4443" s="20" t="s">
        <v>509</v>
      </c>
      <c r="C4443" s="20" t="s">
        <v>747</v>
      </c>
      <c r="D4443" s="1">
        <v>44535</v>
      </c>
      <c r="E4443">
        <v>71</v>
      </c>
      <c r="F4443">
        <v>0</v>
      </c>
      <c r="G4443">
        <v>0</v>
      </c>
      <c r="H4443">
        <v>0</v>
      </c>
      <c r="I4443">
        <v>0</v>
      </c>
      <c r="J4443">
        <v>28</v>
      </c>
      <c r="K4443">
        <v>4</v>
      </c>
      <c r="L4443">
        <v>9</v>
      </c>
      <c r="M4443">
        <v>0</v>
      </c>
      <c r="N4443">
        <v>1</v>
      </c>
      <c r="O4443">
        <v>0</v>
      </c>
      <c r="P4443">
        <v>0</v>
      </c>
      <c r="Q4443">
        <v>0</v>
      </c>
      <c r="R4443">
        <v>337</v>
      </c>
      <c r="S4443">
        <v>191</v>
      </c>
      <c r="T4443">
        <v>14</v>
      </c>
      <c r="U4443">
        <v>62</v>
      </c>
      <c r="V4443">
        <v>12</v>
      </c>
      <c r="W4443">
        <v>662</v>
      </c>
      <c r="X4443">
        <v>192</v>
      </c>
      <c r="Y4443">
        <v>12</v>
      </c>
      <c r="Z4443">
        <v>156</v>
      </c>
      <c r="AA4443">
        <v>11</v>
      </c>
      <c r="AB4443">
        <v>734</v>
      </c>
      <c r="AC4443">
        <v>134</v>
      </c>
      <c r="AD4443">
        <v>9</v>
      </c>
      <c r="AE4443">
        <v>274</v>
      </c>
      <c r="AF4443">
        <v>77</v>
      </c>
      <c r="AG4443">
        <v>96</v>
      </c>
      <c r="AH4443">
        <v>16</v>
      </c>
      <c r="AI4443">
        <v>0</v>
      </c>
      <c r="AJ4443">
        <v>23</v>
      </c>
      <c r="AK4443">
        <v>6</v>
      </c>
      <c r="AL4443">
        <v>49</v>
      </c>
      <c r="AM4443">
        <v>8</v>
      </c>
      <c r="AN4443">
        <v>0</v>
      </c>
      <c r="AO4443">
        <v>8</v>
      </c>
      <c r="AP4443">
        <v>2</v>
      </c>
      <c r="AQ4443">
        <v>0</v>
      </c>
      <c r="AR4443">
        <v>0</v>
      </c>
      <c r="AS4443">
        <v>0</v>
      </c>
      <c r="AT4443">
        <v>0</v>
      </c>
      <c r="AU4443">
        <v>0</v>
      </c>
      <c r="AV4443">
        <v>0</v>
      </c>
      <c r="AW4443">
        <v>0</v>
      </c>
      <c r="AX4443">
        <v>0</v>
      </c>
      <c r="AY4443">
        <v>0</v>
      </c>
      <c r="AZ4443">
        <v>0</v>
      </c>
      <c r="BA4443">
        <v>0</v>
      </c>
      <c r="BB4443">
        <v>0</v>
      </c>
      <c r="BC4443">
        <v>0</v>
      </c>
      <c r="BD4443">
        <v>0</v>
      </c>
      <c r="BE4443">
        <v>0</v>
      </c>
      <c r="BF4443">
        <v>0</v>
      </c>
      <c r="BG4443" s="20">
        <v>0</v>
      </c>
      <c r="BH4443" s="20">
        <v>0</v>
      </c>
      <c r="BI4443" s="20">
        <v>54</v>
      </c>
      <c r="BJ4443" s="20">
        <v>1</v>
      </c>
      <c r="BK4443" s="20">
        <v>246</v>
      </c>
      <c r="BL4443" s="20">
        <v>456</v>
      </c>
      <c r="BM4443" s="20">
        <v>358</v>
      </c>
      <c r="BN4443" s="20">
        <v>67</v>
      </c>
      <c r="BO4443" s="20">
        <v>36</v>
      </c>
      <c r="BP4443" s="20"/>
      <c r="BQ4443" s="20"/>
      <c r="BR4443" s="20"/>
      <c r="BS4443" s="20"/>
      <c r="BT4443" s="20"/>
      <c r="BU4443" s="20"/>
      <c r="BV4443" s="20"/>
    </row>
    <row r="4444" spans="1:74" x14ac:dyDescent="0.25">
      <c r="A4444" s="20" t="s">
        <v>501</v>
      </c>
      <c r="B4444" s="20" t="s">
        <v>509</v>
      </c>
      <c r="C4444" s="20" t="s">
        <v>747</v>
      </c>
      <c r="D4444" s="1">
        <v>44542</v>
      </c>
      <c r="E4444">
        <v>71</v>
      </c>
      <c r="F4444">
        <v>0</v>
      </c>
      <c r="G4444">
        <v>0</v>
      </c>
      <c r="H4444">
        <v>0</v>
      </c>
      <c r="I4444">
        <v>0</v>
      </c>
      <c r="J4444">
        <v>29</v>
      </c>
      <c r="K4444">
        <v>4</v>
      </c>
      <c r="L4444">
        <v>9</v>
      </c>
      <c r="M4444">
        <v>0</v>
      </c>
      <c r="N4444">
        <v>1</v>
      </c>
      <c r="O4444">
        <v>0</v>
      </c>
      <c r="P4444">
        <v>0</v>
      </c>
      <c r="Q4444">
        <v>0</v>
      </c>
      <c r="R4444">
        <v>337</v>
      </c>
      <c r="S4444">
        <v>194</v>
      </c>
      <c r="T4444">
        <v>14</v>
      </c>
      <c r="U4444">
        <v>62</v>
      </c>
      <c r="V4444">
        <v>11</v>
      </c>
      <c r="W4444">
        <v>662</v>
      </c>
      <c r="X4444">
        <v>206</v>
      </c>
      <c r="Y4444">
        <v>12</v>
      </c>
      <c r="Z4444">
        <v>153</v>
      </c>
      <c r="AA4444">
        <v>11</v>
      </c>
      <c r="AB4444">
        <v>734</v>
      </c>
      <c r="AC4444">
        <v>158</v>
      </c>
      <c r="AD4444">
        <v>9</v>
      </c>
      <c r="AE4444">
        <v>273</v>
      </c>
      <c r="AF4444">
        <v>77</v>
      </c>
      <c r="AG4444">
        <v>96</v>
      </c>
      <c r="AH4444">
        <v>21</v>
      </c>
      <c r="AI4444">
        <v>0</v>
      </c>
      <c r="AJ4444">
        <v>23</v>
      </c>
      <c r="AK4444">
        <v>6</v>
      </c>
      <c r="AL4444">
        <v>49</v>
      </c>
      <c r="AM4444">
        <v>9</v>
      </c>
      <c r="AN4444">
        <v>0</v>
      </c>
      <c r="AO4444">
        <v>8</v>
      </c>
      <c r="AP4444">
        <v>2</v>
      </c>
      <c r="AQ4444">
        <v>0</v>
      </c>
      <c r="AR4444">
        <v>0</v>
      </c>
      <c r="AS4444">
        <v>0</v>
      </c>
      <c r="AT4444">
        <v>0</v>
      </c>
      <c r="AU4444">
        <v>0</v>
      </c>
      <c r="AV4444">
        <v>0</v>
      </c>
      <c r="AW4444">
        <v>0</v>
      </c>
      <c r="AX4444">
        <v>0</v>
      </c>
      <c r="AY4444">
        <v>0</v>
      </c>
      <c r="AZ4444">
        <v>0</v>
      </c>
      <c r="BA4444">
        <v>0</v>
      </c>
      <c r="BB4444">
        <v>0</v>
      </c>
      <c r="BC4444">
        <v>0</v>
      </c>
      <c r="BD4444">
        <v>0</v>
      </c>
      <c r="BE4444">
        <v>0</v>
      </c>
      <c r="BF4444">
        <v>0</v>
      </c>
      <c r="BG4444" s="20">
        <v>0</v>
      </c>
      <c r="BH4444" s="20">
        <v>0</v>
      </c>
      <c r="BI4444" s="20">
        <v>54</v>
      </c>
      <c r="BJ4444" s="20">
        <v>1</v>
      </c>
      <c r="BK4444" s="20">
        <v>247</v>
      </c>
      <c r="BL4444" s="20">
        <v>457</v>
      </c>
      <c r="BM4444" s="20">
        <v>358</v>
      </c>
      <c r="BN4444" s="20">
        <v>67</v>
      </c>
      <c r="BO4444" s="20">
        <v>37</v>
      </c>
      <c r="BP4444" s="20"/>
      <c r="BQ4444" s="20"/>
      <c r="BR4444" s="20"/>
      <c r="BS4444" s="20"/>
      <c r="BT4444" s="20"/>
      <c r="BU4444" s="20"/>
      <c r="BV4444" s="20"/>
    </row>
    <row r="4445" spans="1:74" x14ac:dyDescent="0.25">
      <c r="A4445" s="20" t="s">
        <v>501</v>
      </c>
      <c r="B4445" s="20" t="s">
        <v>509</v>
      </c>
      <c r="C4445" s="20" t="s">
        <v>747</v>
      </c>
      <c r="D4445" s="1">
        <v>44549</v>
      </c>
      <c r="E4445">
        <v>71</v>
      </c>
      <c r="F4445">
        <v>0</v>
      </c>
      <c r="G4445">
        <v>0</v>
      </c>
      <c r="H4445">
        <v>0</v>
      </c>
      <c r="I4445">
        <v>0</v>
      </c>
      <c r="J4445">
        <v>31</v>
      </c>
      <c r="K4445">
        <v>4</v>
      </c>
      <c r="L4445">
        <v>9</v>
      </c>
      <c r="M4445">
        <v>0</v>
      </c>
      <c r="N4445">
        <v>1</v>
      </c>
      <c r="O4445">
        <v>0</v>
      </c>
      <c r="P4445">
        <v>0</v>
      </c>
      <c r="Q4445">
        <v>0</v>
      </c>
      <c r="R4445">
        <v>339</v>
      </c>
      <c r="S4445">
        <v>206</v>
      </c>
      <c r="T4445">
        <v>14</v>
      </c>
      <c r="U4445">
        <v>62</v>
      </c>
      <c r="V4445">
        <v>11</v>
      </c>
      <c r="W4445">
        <v>662</v>
      </c>
      <c r="X4445">
        <v>229</v>
      </c>
      <c r="Y4445">
        <v>12</v>
      </c>
      <c r="Z4445">
        <v>151</v>
      </c>
      <c r="AA4445">
        <v>11</v>
      </c>
      <c r="AB4445">
        <v>735</v>
      </c>
      <c r="AC4445">
        <v>187</v>
      </c>
      <c r="AD4445">
        <v>9</v>
      </c>
      <c r="AE4445">
        <v>272</v>
      </c>
      <c r="AF4445">
        <v>77</v>
      </c>
      <c r="AG4445">
        <v>98</v>
      </c>
      <c r="AH4445">
        <v>29</v>
      </c>
      <c r="AI4445">
        <v>0</v>
      </c>
      <c r="AJ4445">
        <v>23</v>
      </c>
      <c r="AK4445">
        <v>7</v>
      </c>
      <c r="AL4445">
        <v>49</v>
      </c>
      <c r="AM4445">
        <v>20</v>
      </c>
      <c r="AN4445">
        <v>0</v>
      </c>
      <c r="AO4445">
        <v>8</v>
      </c>
      <c r="AP4445">
        <v>2</v>
      </c>
      <c r="AQ4445">
        <v>0</v>
      </c>
      <c r="AR4445">
        <v>0</v>
      </c>
      <c r="AS4445">
        <v>0</v>
      </c>
      <c r="AT4445">
        <v>0</v>
      </c>
      <c r="AU4445">
        <v>0</v>
      </c>
      <c r="AV4445">
        <v>0</v>
      </c>
      <c r="AW4445">
        <v>0</v>
      </c>
      <c r="AX4445">
        <v>0</v>
      </c>
      <c r="AY4445">
        <v>0</v>
      </c>
      <c r="AZ4445">
        <v>0</v>
      </c>
      <c r="BA4445">
        <v>0</v>
      </c>
      <c r="BB4445">
        <v>0</v>
      </c>
      <c r="BC4445">
        <v>0</v>
      </c>
      <c r="BD4445">
        <v>0</v>
      </c>
      <c r="BE4445">
        <v>0</v>
      </c>
      <c r="BF4445">
        <v>0</v>
      </c>
      <c r="BG4445" s="20">
        <v>0</v>
      </c>
      <c r="BH4445" s="20">
        <v>0</v>
      </c>
      <c r="BI4445" s="20">
        <v>54</v>
      </c>
      <c r="BJ4445" s="20">
        <v>1</v>
      </c>
      <c r="BK4445" s="20">
        <v>249</v>
      </c>
      <c r="BL4445" s="20">
        <v>461</v>
      </c>
      <c r="BM4445" s="20">
        <v>360</v>
      </c>
      <c r="BN4445" s="20">
        <v>68</v>
      </c>
      <c r="BO4445" s="20">
        <v>37</v>
      </c>
      <c r="BP4445" s="20">
        <v>3110</v>
      </c>
      <c r="BQ4445" s="20">
        <v>475</v>
      </c>
      <c r="BR4445" s="20">
        <v>0</v>
      </c>
      <c r="BS4445" s="20">
        <v>19</v>
      </c>
      <c r="BT4445" s="20">
        <v>764</v>
      </c>
      <c r="BU4445" s="20">
        <v>735</v>
      </c>
      <c r="BV4445" s="20">
        <v>1474</v>
      </c>
    </row>
    <row r="4446" spans="1:74" x14ac:dyDescent="0.25">
      <c r="A4446" s="20" t="s">
        <v>501</v>
      </c>
      <c r="B4446" s="20" t="s">
        <v>509</v>
      </c>
      <c r="C4446" s="20" t="s">
        <v>747</v>
      </c>
      <c r="D4446" s="1">
        <v>44558</v>
      </c>
      <c r="E4446">
        <v>71</v>
      </c>
      <c r="F4446">
        <v>0</v>
      </c>
      <c r="G4446">
        <v>0</v>
      </c>
      <c r="H4446">
        <v>0</v>
      </c>
      <c r="I4446">
        <v>0</v>
      </c>
      <c r="J4446">
        <v>32</v>
      </c>
      <c r="K4446">
        <v>4</v>
      </c>
      <c r="L4446">
        <v>8</v>
      </c>
      <c r="M4446">
        <v>0</v>
      </c>
      <c r="N4446">
        <v>1</v>
      </c>
      <c r="O4446">
        <v>0</v>
      </c>
      <c r="P4446">
        <v>0</v>
      </c>
      <c r="Q4446">
        <v>0</v>
      </c>
      <c r="R4446">
        <v>339</v>
      </c>
      <c r="S4446">
        <v>212</v>
      </c>
      <c r="T4446">
        <v>14</v>
      </c>
      <c r="U4446">
        <v>62</v>
      </c>
      <c r="V4446">
        <v>11</v>
      </c>
      <c r="W4446">
        <v>660</v>
      </c>
      <c r="X4446">
        <v>259</v>
      </c>
      <c r="Y4446">
        <v>12</v>
      </c>
      <c r="Z4446">
        <v>150</v>
      </c>
      <c r="AA4446">
        <v>10</v>
      </c>
      <c r="AB4446">
        <v>736</v>
      </c>
      <c r="AC4446">
        <v>211</v>
      </c>
      <c r="AD4446">
        <v>9</v>
      </c>
      <c r="AE4446">
        <v>268</v>
      </c>
      <c r="AF4446">
        <v>77</v>
      </c>
      <c r="AG4446">
        <v>98</v>
      </c>
      <c r="AH4446">
        <v>33</v>
      </c>
      <c r="AI4446">
        <v>0</v>
      </c>
      <c r="AJ4446">
        <v>23</v>
      </c>
      <c r="AK4446">
        <v>7</v>
      </c>
      <c r="AL4446">
        <v>49</v>
      </c>
      <c r="AM4446">
        <v>26</v>
      </c>
      <c r="AN4446">
        <v>0</v>
      </c>
      <c r="AO4446">
        <v>8</v>
      </c>
      <c r="AP4446">
        <v>2</v>
      </c>
      <c r="AQ4446">
        <v>0</v>
      </c>
      <c r="AR4446">
        <v>0</v>
      </c>
      <c r="AS4446">
        <v>0</v>
      </c>
      <c r="AT4446">
        <v>0</v>
      </c>
      <c r="AU4446">
        <v>0</v>
      </c>
      <c r="AV4446">
        <v>0</v>
      </c>
      <c r="AW4446">
        <v>0</v>
      </c>
      <c r="AX4446">
        <v>0</v>
      </c>
      <c r="AY4446">
        <v>0</v>
      </c>
      <c r="AZ4446">
        <v>0</v>
      </c>
      <c r="BA4446">
        <v>0</v>
      </c>
      <c r="BB4446">
        <v>0</v>
      </c>
      <c r="BC4446">
        <v>0</v>
      </c>
      <c r="BD4446">
        <v>0</v>
      </c>
      <c r="BE4446">
        <v>0</v>
      </c>
      <c r="BF4446">
        <v>0</v>
      </c>
      <c r="BG4446" s="20">
        <v>0</v>
      </c>
      <c r="BH4446" s="20">
        <v>0</v>
      </c>
      <c r="BI4446" s="20">
        <v>56</v>
      </c>
      <c r="BJ4446" s="20">
        <v>1</v>
      </c>
      <c r="BK4446" s="20">
        <v>249</v>
      </c>
      <c r="BL4446" s="20">
        <v>463</v>
      </c>
      <c r="BM4446" s="20">
        <v>362</v>
      </c>
      <c r="BN4446" s="20">
        <v>68</v>
      </c>
      <c r="BO4446" s="20">
        <v>37</v>
      </c>
      <c r="BP4446" s="20">
        <v>3115</v>
      </c>
      <c r="BQ4446" s="20">
        <v>644</v>
      </c>
      <c r="BR4446" s="20">
        <v>0</v>
      </c>
      <c r="BS4446" s="20">
        <v>19</v>
      </c>
      <c r="BT4446" s="20">
        <v>753</v>
      </c>
      <c r="BU4446" s="20">
        <v>733</v>
      </c>
      <c r="BV4446" s="20">
        <v>1485</v>
      </c>
    </row>
    <row r="4447" spans="1:74" x14ac:dyDescent="0.25">
      <c r="A4447" s="20" t="s">
        <v>501</v>
      </c>
      <c r="B4447" s="20" t="s">
        <v>509</v>
      </c>
      <c r="C4447" s="20" t="s">
        <v>747</v>
      </c>
      <c r="D4447" s="1">
        <v>44564</v>
      </c>
      <c r="E4447">
        <v>71</v>
      </c>
      <c r="F4447">
        <v>0</v>
      </c>
      <c r="G4447">
        <v>0</v>
      </c>
      <c r="H4447">
        <v>0</v>
      </c>
      <c r="I4447">
        <v>0</v>
      </c>
      <c r="J4447">
        <v>34</v>
      </c>
      <c r="K4447">
        <v>4</v>
      </c>
      <c r="L4447">
        <v>8</v>
      </c>
      <c r="M4447">
        <v>0</v>
      </c>
      <c r="N4447">
        <v>1</v>
      </c>
      <c r="O4447">
        <v>0</v>
      </c>
      <c r="P4447">
        <v>0</v>
      </c>
      <c r="Q4447">
        <v>0</v>
      </c>
      <c r="R4447">
        <v>340</v>
      </c>
      <c r="S4447">
        <v>215</v>
      </c>
      <c r="T4447">
        <v>14</v>
      </c>
      <c r="U4447">
        <v>63</v>
      </c>
      <c r="V4447">
        <v>11</v>
      </c>
      <c r="W4447">
        <v>661</v>
      </c>
      <c r="X4447">
        <v>268</v>
      </c>
      <c r="Y4447">
        <v>12</v>
      </c>
      <c r="Z4447">
        <v>149</v>
      </c>
      <c r="AA4447">
        <v>10</v>
      </c>
      <c r="AB4447">
        <v>735</v>
      </c>
      <c r="AC4447">
        <v>226</v>
      </c>
      <c r="AD4447">
        <v>9</v>
      </c>
      <c r="AE4447">
        <v>267</v>
      </c>
      <c r="AF4447">
        <v>77</v>
      </c>
      <c r="AG4447">
        <v>99</v>
      </c>
      <c r="AH4447">
        <v>35</v>
      </c>
      <c r="AI4447">
        <v>0</v>
      </c>
      <c r="AJ4447">
        <v>22</v>
      </c>
      <c r="AK4447">
        <v>6</v>
      </c>
      <c r="AL4447">
        <v>49</v>
      </c>
      <c r="AM4447">
        <v>29</v>
      </c>
      <c r="AN4447">
        <v>0</v>
      </c>
      <c r="AO4447">
        <v>8</v>
      </c>
      <c r="AP4447">
        <v>2</v>
      </c>
      <c r="AQ4447">
        <v>0</v>
      </c>
      <c r="AR4447">
        <v>0</v>
      </c>
      <c r="AS4447">
        <v>0</v>
      </c>
      <c r="AT4447">
        <v>0</v>
      </c>
      <c r="AU4447">
        <v>0</v>
      </c>
      <c r="AV4447">
        <v>0</v>
      </c>
      <c r="AW4447">
        <v>0</v>
      </c>
      <c r="AX4447">
        <v>0</v>
      </c>
      <c r="AY4447">
        <v>0</v>
      </c>
      <c r="AZ4447">
        <v>0</v>
      </c>
      <c r="BA4447">
        <v>0</v>
      </c>
      <c r="BB4447">
        <v>0</v>
      </c>
      <c r="BC4447">
        <v>0</v>
      </c>
      <c r="BD4447">
        <v>0</v>
      </c>
      <c r="BE4447">
        <v>0</v>
      </c>
      <c r="BF4447">
        <v>0</v>
      </c>
      <c r="BG4447" s="20">
        <v>0</v>
      </c>
      <c r="BH4447" s="20">
        <v>0</v>
      </c>
      <c r="BI4447" s="20">
        <v>56</v>
      </c>
      <c r="BJ4447" s="20">
        <v>1</v>
      </c>
      <c r="BK4447" s="20">
        <v>249</v>
      </c>
      <c r="BL4447" s="20">
        <v>464</v>
      </c>
      <c r="BM4447" s="20">
        <v>363</v>
      </c>
      <c r="BN4447" s="20">
        <v>68</v>
      </c>
      <c r="BO4447" s="20">
        <v>37</v>
      </c>
      <c r="BP4447" s="20">
        <v>3117</v>
      </c>
      <c r="BQ4447" s="20">
        <v>688</v>
      </c>
      <c r="BR4447" s="20">
        <v>0</v>
      </c>
      <c r="BS4447" s="20">
        <v>19</v>
      </c>
      <c r="BT4447" s="20">
        <v>750</v>
      </c>
      <c r="BU4447" s="20">
        <v>726</v>
      </c>
      <c r="BV4447" s="20">
        <v>1489</v>
      </c>
    </row>
    <row r="4448" spans="1:74" x14ac:dyDescent="0.25">
      <c r="A4448" s="20" t="s">
        <v>501</v>
      </c>
      <c r="B4448" s="20" t="s">
        <v>509</v>
      </c>
      <c r="C4448" s="20" t="s">
        <v>747</v>
      </c>
      <c r="D4448" s="1">
        <v>44570</v>
      </c>
      <c r="E4448">
        <v>71</v>
      </c>
      <c r="F4448">
        <v>0</v>
      </c>
      <c r="G4448">
        <v>0</v>
      </c>
      <c r="H4448">
        <v>0</v>
      </c>
      <c r="I4448">
        <v>0</v>
      </c>
      <c r="J4448">
        <v>34</v>
      </c>
      <c r="K4448">
        <v>4</v>
      </c>
      <c r="L4448">
        <v>8</v>
      </c>
      <c r="M4448">
        <v>0</v>
      </c>
      <c r="N4448">
        <v>1</v>
      </c>
      <c r="O4448">
        <v>0</v>
      </c>
      <c r="P4448">
        <v>0</v>
      </c>
      <c r="Q4448">
        <v>0</v>
      </c>
      <c r="R4448">
        <v>342</v>
      </c>
      <c r="S4448">
        <v>217</v>
      </c>
      <c r="T4448">
        <v>14</v>
      </c>
      <c r="U4448">
        <v>63</v>
      </c>
      <c r="V4448">
        <v>11</v>
      </c>
      <c r="W4448">
        <v>661</v>
      </c>
      <c r="X4448">
        <v>277</v>
      </c>
      <c r="Y4448">
        <v>12</v>
      </c>
      <c r="Z4448">
        <v>148</v>
      </c>
      <c r="AA4448">
        <v>9</v>
      </c>
      <c r="AB4448">
        <v>737</v>
      </c>
      <c r="AC4448">
        <v>232</v>
      </c>
      <c r="AD4448">
        <v>9</v>
      </c>
      <c r="AE4448">
        <v>268</v>
      </c>
      <c r="AF4448">
        <v>77</v>
      </c>
      <c r="AG4448">
        <v>100</v>
      </c>
      <c r="AH4448">
        <v>35</v>
      </c>
      <c r="AI4448">
        <v>0</v>
      </c>
      <c r="AJ4448">
        <v>23</v>
      </c>
      <c r="AK4448">
        <v>6</v>
      </c>
      <c r="AL4448">
        <v>49</v>
      </c>
      <c r="AM4448">
        <v>29</v>
      </c>
      <c r="AN4448">
        <v>0</v>
      </c>
      <c r="AO4448">
        <v>8</v>
      </c>
      <c r="AP4448">
        <v>2</v>
      </c>
      <c r="AQ4448">
        <v>0</v>
      </c>
      <c r="AR4448">
        <v>0</v>
      </c>
      <c r="AS4448">
        <v>0</v>
      </c>
      <c r="AT4448">
        <v>0</v>
      </c>
      <c r="AU4448">
        <v>0</v>
      </c>
      <c r="AV4448">
        <v>0</v>
      </c>
      <c r="AW4448">
        <v>0</v>
      </c>
      <c r="AX4448">
        <v>0</v>
      </c>
      <c r="AY4448">
        <v>0</v>
      </c>
      <c r="AZ4448">
        <v>0</v>
      </c>
      <c r="BA4448">
        <v>0</v>
      </c>
      <c r="BB4448">
        <v>0</v>
      </c>
      <c r="BC4448">
        <v>0</v>
      </c>
      <c r="BD4448">
        <v>0</v>
      </c>
      <c r="BE4448">
        <v>0</v>
      </c>
      <c r="BF4448">
        <v>0</v>
      </c>
      <c r="BG4448" s="20">
        <v>0</v>
      </c>
      <c r="BH4448" s="20">
        <v>0</v>
      </c>
      <c r="BI4448" s="20">
        <v>56</v>
      </c>
      <c r="BJ4448" s="20">
        <v>1</v>
      </c>
      <c r="BK4448" s="20">
        <v>251</v>
      </c>
      <c r="BL4448" s="20">
        <v>465</v>
      </c>
      <c r="BM4448" s="20">
        <v>365</v>
      </c>
      <c r="BN4448" s="20">
        <v>68</v>
      </c>
      <c r="BO4448" s="20">
        <v>37</v>
      </c>
      <c r="BP4448" s="20">
        <v>3121</v>
      </c>
      <c r="BQ4448" s="20">
        <v>724</v>
      </c>
      <c r="BR4448" s="20">
        <v>0</v>
      </c>
      <c r="BS4448" s="20">
        <v>20</v>
      </c>
      <c r="BT4448" s="20">
        <v>746</v>
      </c>
      <c r="BU4448" s="20">
        <v>720</v>
      </c>
      <c r="BV4448" s="20">
        <v>1497</v>
      </c>
    </row>
    <row r="4449" spans="1:74" x14ac:dyDescent="0.25">
      <c r="A4449" s="20" t="s">
        <v>501</v>
      </c>
      <c r="B4449" s="20" t="s">
        <v>509</v>
      </c>
      <c r="C4449" s="20" t="s">
        <v>747</v>
      </c>
      <c r="D4449" s="1">
        <v>44578</v>
      </c>
      <c r="E4449">
        <v>71</v>
      </c>
      <c r="F4449">
        <v>0</v>
      </c>
      <c r="G4449">
        <v>0</v>
      </c>
      <c r="H4449">
        <v>0</v>
      </c>
      <c r="I4449">
        <v>0</v>
      </c>
      <c r="J4449">
        <v>36</v>
      </c>
      <c r="K4449">
        <v>4</v>
      </c>
      <c r="L4449">
        <v>8</v>
      </c>
      <c r="M4449">
        <v>0</v>
      </c>
      <c r="N4449">
        <v>1</v>
      </c>
      <c r="O4449">
        <v>0</v>
      </c>
      <c r="P4449">
        <v>0</v>
      </c>
      <c r="Q4449">
        <v>0</v>
      </c>
      <c r="R4449">
        <v>342</v>
      </c>
      <c r="S4449">
        <v>219</v>
      </c>
      <c r="T4449">
        <v>14</v>
      </c>
      <c r="U4449">
        <v>63</v>
      </c>
      <c r="V4449">
        <v>11</v>
      </c>
      <c r="W4449">
        <v>663</v>
      </c>
      <c r="X4449">
        <v>283</v>
      </c>
      <c r="Y4449">
        <v>12</v>
      </c>
      <c r="Z4449">
        <v>146</v>
      </c>
      <c r="AA4449">
        <v>13</v>
      </c>
      <c r="AB4449">
        <v>736</v>
      </c>
      <c r="AC4449">
        <v>239</v>
      </c>
      <c r="AD4449">
        <v>9</v>
      </c>
      <c r="AE4449">
        <v>267</v>
      </c>
      <c r="AF4449">
        <v>77</v>
      </c>
      <c r="AG4449">
        <v>102</v>
      </c>
      <c r="AH4449">
        <v>39</v>
      </c>
      <c r="AI4449">
        <v>0</v>
      </c>
      <c r="AJ4449">
        <v>22</v>
      </c>
      <c r="AK4449">
        <v>6</v>
      </c>
      <c r="AL4449">
        <v>49</v>
      </c>
      <c r="AM4449">
        <v>29</v>
      </c>
      <c r="AN4449">
        <v>0</v>
      </c>
      <c r="AO4449">
        <v>8</v>
      </c>
      <c r="AP4449">
        <v>2</v>
      </c>
      <c r="AQ4449">
        <v>0</v>
      </c>
      <c r="AR4449">
        <v>0</v>
      </c>
      <c r="AS4449">
        <v>0</v>
      </c>
      <c r="AT4449">
        <v>0</v>
      </c>
      <c r="AU4449">
        <v>0</v>
      </c>
      <c r="AV4449">
        <v>0</v>
      </c>
      <c r="AW4449">
        <v>0</v>
      </c>
      <c r="AX4449">
        <v>0</v>
      </c>
      <c r="AY4449">
        <v>0</v>
      </c>
      <c r="AZ4449">
        <v>0</v>
      </c>
      <c r="BA4449">
        <v>0</v>
      </c>
      <c r="BB4449">
        <v>0</v>
      </c>
      <c r="BC4449">
        <v>0</v>
      </c>
      <c r="BD4449">
        <v>0</v>
      </c>
      <c r="BE4449">
        <v>0</v>
      </c>
      <c r="BF4449">
        <v>0</v>
      </c>
      <c r="BG4449" s="20">
        <v>0</v>
      </c>
      <c r="BH4449" s="20">
        <v>0</v>
      </c>
      <c r="BI4449" s="20">
        <v>56</v>
      </c>
      <c r="BJ4449" s="20">
        <v>1</v>
      </c>
      <c r="BK4449" s="20">
        <v>251</v>
      </c>
      <c r="BL4449" s="20">
        <v>466</v>
      </c>
      <c r="BM4449" s="20">
        <v>368</v>
      </c>
      <c r="BN4449" s="20">
        <v>70</v>
      </c>
      <c r="BO4449" s="20">
        <v>37</v>
      </c>
      <c r="BP4449" s="20">
        <v>3122</v>
      </c>
      <c r="BQ4449" s="20">
        <v>769</v>
      </c>
      <c r="BR4449" s="20">
        <v>0</v>
      </c>
      <c r="BS4449" s="20">
        <v>20</v>
      </c>
      <c r="BT4449" s="20">
        <v>741</v>
      </c>
      <c r="BU4449" s="20">
        <v>713</v>
      </c>
      <c r="BV4449" s="20">
        <v>1506</v>
      </c>
    </row>
    <row r="4450" spans="1:74" x14ac:dyDescent="0.25">
      <c r="A4450" s="20" t="s">
        <v>501</v>
      </c>
      <c r="B4450" s="20" t="s">
        <v>509</v>
      </c>
      <c r="C4450" s="20" t="s">
        <v>747</v>
      </c>
      <c r="D4450" s="1">
        <v>44585</v>
      </c>
      <c r="E4450">
        <v>71</v>
      </c>
      <c r="F4450">
        <v>0</v>
      </c>
      <c r="G4450">
        <v>0</v>
      </c>
      <c r="H4450">
        <v>0</v>
      </c>
      <c r="I4450">
        <v>0</v>
      </c>
      <c r="J4450">
        <v>36</v>
      </c>
      <c r="K4450">
        <v>4</v>
      </c>
      <c r="L4450">
        <v>8</v>
      </c>
      <c r="M4450">
        <v>0</v>
      </c>
      <c r="N4450">
        <v>1</v>
      </c>
      <c r="O4450">
        <v>0</v>
      </c>
      <c r="P4450">
        <v>0</v>
      </c>
      <c r="Q4450">
        <v>0</v>
      </c>
      <c r="R4450">
        <v>343</v>
      </c>
      <c r="S4450">
        <v>219</v>
      </c>
      <c r="T4450">
        <v>14</v>
      </c>
      <c r="U4450">
        <v>63</v>
      </c>
      <c r="V4450">
        <v>11</v>
      </c>
      <c r="W4450">
        <v>661</v>
      </c>
      <c r="X4450">
        <v>286</v>
      </c>
      <c r="Y4450">
        <v>12</v>
      </c>
      <c r="Z4450">
        <v>144</v>
      </c>
      <c r="AA4450">
        <v>12</v>
      </c>
      <c r="AB4450">
        <v>741</v>
      </c>
      <c r="AC4450">
        <v>240</v>
      </c>
      <c r="AD4450">
        <v>9</v>
      </c>
      <c r="AE4450">
        <v>268</v>
      </c>
      <c r="AF4450">
        <v>80</v>
      </c>
      <c r="AG4450">
        <v>102</v>
      </c>
      <c r="AH4450">
        <v>39</v>
      </c>
      <c r="AI4450">
        <v>0</v>
      </c>
      <c r="AJ4450">
        <v>22</v>
      </c>
      <c r="AK4450">
        <v>6</v>
      </c>
      <c r="AL4450">
        <v>49</v>
      </c>
      <c r="AM4450">
        <v>30</v>
      </c>
      <c r="AN4450">
        <v>0</v>
      </c>
      <c r="AO4450">
        <v>8</v>
      </c>
      <c r="AP4450">
        <v>2</v>
      </c>
      <c r="AQ4450">
        <v>0</v>
      </c>
      <c r="AR4450">
        <v>0</v>
      </c>
      <c r="AS4450">
        <v>0</v>
      </c>
      <c r="AT4450">
        <v>0</v>
      </c>
      <c r="AU4450">
        <v>0</v>
      </c>
      <c r="AV4450">
        <v>0</v>
      </c>
      <c r="AW4450">
        <v>0</v>
      </c>
      <c r="AX4450">
        <v>0</v>
      </c>
      <c r="AY4450">
        <v>0</v>
      </c>
      <c r="AZ4450">
        <v>0</v>
      </c>
      <c r="BA4450">
        <v>0</v>
      </c>
      <c r="BB4450">
        <v>0</v>
      </c>
      <c r="BC4450">
        <v>0</v>
      </c>
      <c r="BD4450">
        <v>0</v>
      </c>
      <c r="BE4450">
        <v>0</v>
      </c>
      <c r="BF4450">
        <v>0</v>
      </c>
      <c r="BG4450" s="20">
        <v>0</v>
      </c>
      <c r="BH4450" s="20">
        <v>0</v>
      </c>
      <c r="BI4450" s="20">
        <v>56</v>
      </c>
      <c r="BJ4450" s="20">
        <v>1</v>
      </c>
      <c r="BK4450" s="20">
        <v>252</v>
      </c>
      <c r="BL4450" s="20">
        <v>468</v>
      </c>
      <c r="BM4450" s="20">
        <v>369</v>
      </c>
      <c r="BN4450" s="20">
        <v>70</v>
      </c>
      <c r="BO4450" s="20">
        <v>37</v>
      </c>
      <c r="BP4450" s="20">
        <v>3131</v>
      </c>
      <c r="BQ4450" s="20">
        <v>782</v>
      </c>
      <c r="BR4450" s="20">
        <v>0</v>
      </c>
      <c r="BS4450" s="20">
        <v>20</v>
      </c>
      <c r="BT4450" s="20">
        <v>740</v>
      </c>
      <c r="BU4450" s="20">
        <v>719</v>
      </c>
      <c r="BV4450" s="20">
        <v>1512</v>
      </c>
    </row>
    <row r="4451" spans="1:74" x14ac:dyDescent="0.25">
      <c r="A4451" s="20" t="s">
        <v>501</v>
      </c>
      <c r="B4451" s="20" t="s">
        <v>509</v>
      </c>
      <c r="C4451" s="20" t="s">
        <v>747</v>
      </c>
      <c r="D4451" s="1">
        <v>44593</v>
      </c>
      <c r="E4451">
        <v>71</v>
      </c>
      <c r="F4451">
        <v>0</v>
      </c>
      <c r="G4451">
        <v>0</v>
      </c>
      <c r="H4451">
        <v>0</v>
      </c>
      <c r="I4451">
        <v>0</v>
      </c>
      <c r="J4451">
        <v>36</v>
      </c>
      <c r="K4451">
        <v>4</v>
      </c>
      <c r="L4451">
        <v>8</v>
      </c>
      <c r="M4451">
        <v>0</v>
      </c>
      <c r="N4451">
        <v>1</v>
      </c>
      <c r="O4451">
        <v>0</v>
      </c>
      <c r="P4451">
        <v>0</v>
      </c>
      <c r="Q4451">
        <v>0</v>
      </c>
      <c r="R4451">
        <v>346</v>
      </c>
      <c r="S4451">
        <v>220</v>
      </c>
      <c r="T4451">
        <v>14</v>
      </c>
      <c r="U4451">
        <v>65</v>
      </c>
      <c r="V4451">
        <v>11</v>
      </c>
      <c r="W4451">
        <v>664</v>
      </c>
      <c r="X4451">
        <v>295</v>
      </c>
      <c r="Y4451">
        <v>12</v>
      </c>
      <c r="Z4451">
        <v>143</v>
      </c>
      <c r="AA4451">
        <v>12</v>
      </c>
      <c r="AB4451">
        <v>743</v>
      </c>
      <c r="AC4451">
        <v>243</v>
      </c>
      <c r="AD4451">
        <v>9</v>
      </c>
      <c r="AE4451">
        <v>267</v>
      </c>
      <c r="AF4451">
        <v>81</v>
      </c>
      <c r="AG4451">
        <v>104</v>
      </c>
      <c r="AH4451">
        <v>41</v>
      </c>
      <c r="AI4451">
        <v>0</v>
      </c>
      <c r="AJ4451">
        <v>21</v>
      </c>
      <c r="AK4451">
        <v>6</v>
      </c>
      <c r="AL4451">
        <v>48</v>
      </c>
      <c r="AM4451">
        <v>30</v>
      </c>
      <c r="AN4451">
        <v>0</v>
      </c>
      <c r="AO4451">
        <v>8</v>
      </c>
      <c r="AP4451">
        <v>2</v>
      </c>
      <c r="AQ4451">
        <v>0</v>
      </c>
      <c r="AR4451">
        <v>0</v>
      </c>
      <c r="AS4451">
        <v>0</v>
      </c>
      <c r="AT4451">
        <v>0</v>
      </c>
      <c r="AU4451">
        <v>0</v>
      </c>
      <c r="AV4451">
        <v>0</v>
      </c>
      <c r="AW4451">
        <v>0</v>
      </c>
      <c r="AX4451">
        <v>0</v>
      </c>
      <c r="AY4451">
        <v>0</v>
      </c>
      <c r="AZ4451">
        <v>0</v>
      </c>
      <c r="BA4451">
        <v>0</v>
      </c>
      <c r="BB4451">
        <v>0</v>
      </c>
      <c r="BC4451">
        <v>0</v>
      </c>
      <c r="BD4451">
        <v>0</v>
      </c>
      <c r="BE4451">
        <v>0</v>
      </c>
      <c r="BF4451">
        <v>0</v>
      </c>
      <c r="BG4451" s="20">
        <v>0</v>
      </c>
      <c r="BH4451" s="20">
        <v>0</v>
      </c>
      <c r="BI4451" s="20">
        <v>57</v>
      </c>
      <c r="BJ4451" s="20">
        <v>1</v>
      </c>
      <c r="BK4451" s="20">
        <v>252</v>
      </c>
      <c r="BL4451" s="20">
        <v>472</v>
      </c>
      <c r="BM4451" s="20">
        <v>372</v>
      </c>
      <c r="BN4451" s="20">
        <v>72</v>
      </c>
      <c r="BO4451" s="20">
        <v>36</v>
      </c>
      <c r="BP4451" s="20">
        <v>3145</v>
      </c>
      <c r="BQ4451" s="20">
        <v>813</v>
      </c>
      <c r="BR4451" s="20">
        <v>0</v>
      </c>
      <c r="BS4451" s="20">
        <v>20</v>
      </c>
      <c r="BT4451" s="20">
        <v>734</v>
      </c>
      <c r="BU4451" s="20">
        <v>718</v>
      </c>
      <c r="BV4451" s="20">
        <v>1526</v>
      </c>
    </row>
    <row r="4452" spans="1:74" x14ac:dyDescent="0.25">
      <c r="A4452" s="20" t="s">
        <v>501</v>
      </c>
      <c r="B4452" s="20" t="s">
        <v>509</v>
      </c>
      <c r="C4452" s="20" t="s">
        <v>747</v>
      </c>
      <c r="D4452" s="1">
        <v>44599</v>
      </c>
      <c r="E4452">
        <v>71</v>
      </c>
      <c r="F4452">
        <v>0</v>
      </c>
      <c r="G4452">
        <v>0</v>
      </c>
      <c r="H4452">
        <v>0</v>
      </c>
      <c r="I4452">
        <v>0</v>
      </c>
      <c r="J4452">
        <v>37</v>
      </c>
      <c r="K4452">
        <v>4</v>
      </c>
      <c r="L4452">
        <v>8</v>
      </c>
      <c r="M4452">
        <v>0</v>
      </c>
      <c r="N4452">
        <v>0</v>
      </c>
      <c r="O4452">
        <v>0</v>
      </c>
      <c r="P4452">
        <v>0</v>
      </c>
      <c r="Q4452">
        <v>0</v>
      </c>
      <c r="R4452">
        <v>346</v>
      </c>
      <c r="S4452">
        <v>220</v>
      </c>
      <c r="T4452">
        <v>14</v>
      </c>
      <c r="U4452">
        <v>65</v>
      </c>
      <c r="V4452">
        <v>11</v>
      </c>
      <c r="W4452">
        <v>665</v>
      </c>
      <c r="X4452">
        <v>296</v>
      </c>
      <c r="Y4452">
        <v>12</v>
      </c>
      <c r="Z4452">
        <v>143</v>
      </c>
      <c r="AA4452">
        <v>13</v>
      </c>
      <c r="AB4452">
        <v>745</v>
      </c>
      <c r="AC4452">
        <v>246</v>
      </c>
      <c r="AD4452">
        <v>9</v>
      </c>
      <c r="AE4452">
        <v>267</v>
      </c>
      <c r="AF4452">
        <v>81</v>
      </c>
      <c r="AG4452">
        <v>104</v>
      </c>
      <c r="AH4452">
        <v>40</v>
      </c>
      <c r="AI4452">
        <v>0</v>
      </c>
      <c r="AJ4452">
        <v>22</v>
      </c>
      <c r="AK4452">
        <v>6</v>
      </c>
      <c r="AL4452">
        <v>47</v>
      </c>
      <c r="AM4452">
        <v>31</v>
      </c>
      <c r="AN4452">
        <v>0</v>
      </c>
      <c r="AO4452">
        <v>8</v>
      </c>
      <c r="AP4452">
        <v>2</v>
      </c>
      <c r="AQ4452">
        <v>0</v>
      </c>
      <c r="AR4452">
        <v>0</v>
      </c>
      <c r="AS4452">
        <v>0</v>
      </c>
      <c r="AT4452">
        <v>0</v>
      </c>
      <c r="AU4452">
        <v>0</v>
      </c>
      <c r="AV4452">
        <v>0</v>
      </c>
      <c r="AW4452">
        <v>0</v>
      </c>
      <c r="AX4452">
        <v>0</v>
      </c>
      <c r="AY4452">
        <v>0</v>
      </c>
      <c r="AZ4452">
        <v>0</v>
      </c>
      <c r="BA4452">
        <v>0</v>
      </c>
      <c r="BB4452">
        <v>0</v>
      </c>
      <c r="BC4452">
        <v>0</v>
      </c>
      <c r="BD4452">
        <v>0</v>
      </c>
      <c r="BE4452">
        <v>0</v>
      </c>
      <c r="BF4452">
        <v>0</v>
      </c>
      <c r="BG4452" s="20">
        <v>0</v>
      </c>
      <c r="BH4452" s="20">
        <v>0</v>
      </c>
      <c r="BI4452" s="20">
        <v>57</v>
      </c>
      <c r="BJ4452" s="20">
        <v>0</v>
      </c>
      <c r="BK4452" s="20">
        <v>252</v>
      </c>
      <c r="BL4452" s="20">
        <v>473</v>
      </c>
      <c r="BM4452" s="20">
        <v>374</v>
      </c>
      <c r="BN4452" s="20">
        <v>71</v>
      </c>
      <c r="BO4452" s="20">
        <v>35</v>
      </c>
      <c r="BP4452" s="20">
        <v>3143</v>
      </c>
      <c r="BQ4452" s="20">
        <v>821</v>
      </c>
      <c r="BR4452" s="20">
        <v>0</v>
      </c>
      <c r="BS4452" s="20">
        <v>20</v>
      </c>
      <c r="BT4452" s="20">
        <v>734</v>
      </c>
      <c r="BU4452" s="20">
        <v>718</v>
      </c>
      <c r="BV4452" s="20">
        <v>1526</v>
      </c>
    </row>
    <row r="4453" spans="1:74" x14ac:dyDescent="0.25">
      <c r="A4453" s="20" t="s">
        <v>501</v>
      </c>
      <c r="B4453" s="20" t="s">
        <v>509</v>
      </c>
      <c r="C4453" s="20" t="s">
        <v>747</v>
      </c>
      <c r="D4453" s="1">
        <v>44606</v>
      </c>
      <c r="E4453">
        <v>72</v>
      </c>
      <c r="F4453">
        <v>0</v>
      </c>
      <c r="G4453">
        <v>0</v>
      </c>
      <c r="H4453">
        <v>0</v>
      </c>
      <c r="I4453">
        <v>0</v>
      </c>
      <c r="J4453">
        <v>38</v>
      </c>
      <c r="K4453">
        <v>4</v>
      </c>
      <c r="L4453">
        <v>8</v>
      </c>
      <c r="M4453">
        <v>0</v>
      </c>
      <c r="N4453">
        <v>0</v>
      </c>
      <c r="O4453">
        <v>0</v>
      </c>
      <c r="P4453">
        <v>0</v>
      </c>
      <c r="Q4453">
        <v>0</v>
      </c>
      <c r="R4453">
        <v>345</v>
      </c>
      <c r="S4453">
        <v>219</v>
      </c>
      <c r="T4453">
        <v>14</v>
      </c>
      <c r="U4453">
        <v>65</v>
      </c>
      <c r="V4453">
        <v>11</v>
      </c>
      <c r="W4453">
        <v>667</v>
      </c>
      <c r="X4453">
        <v>299</v>
      </c>
      <c r="Y4453">
        <v>12</v>
      </c>
      <c r="Z4453">
        <v>143</v>
      </c>
      <c r="AA4453">
        <v>14</v>
      </c>
      <c r="AB4453">
        <v>746</v>
      </c>
      <c r="AC4453">
        <v>247</v>
      </c>
      <c r="AD4453">
        <v>9</v>
      </c>
      <c r="AE4453">
        <v>267</v>
      </c>
      <c r="AF4453">
        <v>82</v>
      </c>
      <c r="AG4453">
        <v>105</v>
      </c>
      <c r="AH4453">
        <v>43</v>
      </c>
      <c r="AI4453">
        <v>0</v>
      </c>
      <c r="AJ4453">
        <v>22</v>
      </c>
      <c r="AK4453">
        <v>6</v>
      </c>
      <c r="AL4453">
        <v>47</v>
      </c>
      <c r="AM4453">
        <v>31</v>
      </c>
      <c r="AN4453">
        <v>0</v>
      </c>
      <c r="AO4453">
        <v>8</v>
      </c>
      <c r="AP4453">
        <v>2</v>
      </c>
      <c r="AQ4453">
        <v>0</v>
      </c>
      <c r="AR4453">
        <v>0</v>
      </c>
      <c r="AS4453">
        <v>0</v>
      </c>
      <c r="AT4453">
        <v>0</v>
      </c>
      <c r="AU4453">
        <v>0</v>
      </c>
      <c r="AV4453">
        <v>0</v>
      </c>
      <c r="AW4453">
        <v>0</v>
      </c>
      <c r="AX4453">
        <v>0</v>
      </c>
      <c r="AY4453">
        <v>0</v>
      </c>
      <c r="AZ4453">
        <v>0</v>
      </c>
      <c r="BA4453">
        <v>0</v>
      </c>
      <c r="BB4453">
        <v>0</v>
      </c>
      <c r="BC4453">
        <v>0</v>
      </c>
      <c r="BD4453">
        <v>0</v>
      </c>
      <c r="BE4453">
        <v>0</v>
      </c>
      <c r="BF4453">
        <v>0</v>
      </c>
      <c r="BG4453" s="20">
        <v>0</v>
      </c>
      <c r="BH4453" s="20">
        <v>0</v>
      </c>
      <c r="BI4453" s="20">
        <v>58</v>
      </c>
      <c r="BJ4453" s="20">
        <v>0</v>
      </c>
      <c r="BK4453" s="20">
        <v>251</v>
      </c>
      <c r="BL4453" s="20">
        <v>476</v>
      </c>
      <c r="BM4453" s="20">
        <v>374</v>
      </c>
      <c r="BN4453" s="20">
        <v>72</v>
      </c>
      <c r="BO4453" s="20">
        <v>35</v>
      </c>
      <c r="BP4453" s="20">
        <v>3139</v>
      </c>
      <c r="BQ4453" s="20">
        <v>827</v>
      </c>
      <c r="BR4453" s="20">
        <v>0</v>
      </c>
      <c r="BS4453" s="20">
        <v>20</v>
      </c>
      <c r="BT4453" s="20">
        <v>733</v>
      </c>
      <c r="BU4453" s="20">
        <v>718</v>
      </c>
      <c r="BV4453" s="20">
        <v>1529</v>
      </c>
    </row>
    <row r="4454" spans="1:74" x14ac:dyDescent="0.25">
      <c r="A4454" s="20" t="s">
        <v>501</v>
      </c>
      <c r="B4454" s="20" t="s">
        <v>507</v>
      </c>
      <c r="C4454" s="20" t="s">
        <v>511</v>
      </c>
      <c r="D4454" s="1">
        <v>44493</v>
      </c>
      <c r="E4454">
        <v>137</v>
      </c>
      <c r="F4454">
        <v>10</v>
      </c>
      <c r="G4454">
        <v>0</v>
      </c>
      <c r="H4454">
        <v>8</v>
      </c>
      <c r="I4454">
        <v>0</v>
      </c>
      <c r="J4454">
        <v>17</v>
      </c>
      <c r="K4454">
        <v>2</v>
      </c>
      <c r="L4454">
        <v>22</v>
      </c>
      <c r="M4454">
        <v>4</v>
      </c>
      <c r="N4454">
        <v>104</v>
      </c>
      <c r="O4454">
        <v>0</v>
      </c>
      <c r="P4454">
        <v>7</v>
      </c>
      <c r="Q4454">
        <v>1</v>
      </c>
      <c r="R4454">
        <v>475</v>
      </c>
      <c r="S4454">
        <v>0</v>
      </c>
      <c r="T4454">
        <v>141</v>
      </c>
      <c r="U4454">
        <v>38</v>
      </c>
      <c r="V4454">
        <v>18</v>
      </c>
      <c r="W4454">
        <v>1492</v>
      </c>
      <c r="X4454">
        <v>0</v>
      </c>
      <c r="Y4454">
        <v>61</v>
      </c>
      <c r="Z4454">
        <v>416</v>
      </c>
      <c r="AA4454">
        <v>49</v>
      </c>
      <c r="AB4454">
        <v>1248</v>
      </c>
      <c r="AC4454">
        <v>52</v>
      </c>
      <c r="AD4454">
        <v>11</v>
      </c>
      <c r="AE4454">
        <v>356</v>
      </c>
      <c r="AF4454">
        <v>123</v>
      </c>
      <c r="AG4454">
        <v>137</v>
      </c>
      <c r="AH4454">
        <v>0</v>
      </c>
      <c r="AI4454">
        <v>3</v>
      </c>
      <c r="AJ4454">
        <v>47</v>
      </c>
      <c r="AK4454">
        <v>6</v>
      </c>
      <c r="AL4454">
        <v>94</v>
      </c>
      <c r="AM4454">
        <v>0</v>
      </c>
      <c r="AN4454">
        <v>0</v>
      </c>
      <c r="AO4454">
        <v>7</v>
      </c>
      <c r="AP4454">
        <v>0</v>
      </c>
      <c r="AQ4454">
        <v>0</v>
      </c>
      <c r="AR4454">
        <v>0</v>
      </c>
      <c r="AS4454">
        <v>1</v>
      </c>
      <c r="AT4454">
        <v>0</v>
      </c>
      <c r="AU4454">
        <v>0</v>
      </c>
      <c r="AV4454">
        <v>0</v>
      </c>
      <c r="AW4454">
        <v>2</v>
      </c>
      <c r="AX4454">
        <v>0</v>
      </c>
      <c r="AY4454">
        <v>0</v>
      </c>
      <c r="AZ4454">
        <v>6</v>
      </c>
      <c r="BA4454">
        <v>3</v>
      </c>
      <c r="BB4454">
        <v>20</v>
      </c>
      <c r="BC4454">
        <v>30</v>
      </c>
      <c r="BD4454">
        <v>0</v>
      </c>
      <c r="BE4454">
        <v>2</v>
      </c>
      <c r="BF4454">
        <v>9</v>
      </c>
      <c r="BG4454" s="20"/>
      <c r="BH4454" s="20"/>
      <c r="BI4454" s="20"/>
      <c r="BJ4454" s="20"/>
      <c r="BK4454" s="20"/>
      <c r="BL4454" s="20"/>
      <c r="BM4454" s="20"/>
      <c r="BN4454" s="20"/>
      <c r="BO4454" s="20"/>
      <c r="BP4454" s="20"/>
      <c r="BQ4454" s="20"/>
      <c r="BR4454" s="20"/>
      <c r="BS4454" s="20"/>
      <c r="BT4454" s="20"/>
      <c r="BU4454" s="20"/>
      <c r="BV4454" s="20"/>
    </row>
    <row r="4455" spans="1:74" x14ac:dyDescent="0.25">
      <c r="A4455" s="20" t="s">
        <v>501</v>
      </c>
      <c r="B4455" s="20" t="s">
        <v>507</v>
      </c>
      <c r="C4455" s="20" t="s">
        <v>511</v>
      </c>
      <c r="D4455" s="1">
        <v>44500</v>
      </c>
      <c r="E4455">
        <v>135</v>
      </c>
      <c r="F4455">
        <v>10</v>
      </c>
      <c r="G4455">
        <v>0</v>
      </c>
      <c r="H4455">
        <v>8</v>
      </c>
      <c r="I4455">
        <v>1</v>
      </c>
      <c r="J4455">
        <v>29</v>
      </c>
      <c r="K4455">
        <v>1</v>
      </c>
      <c r="L4455">
        <v>22</v>
      </c>
      <c r="M4455">
        <v>4</v>
      </c>
      <c r="N4455">
        <v>108</v>
      </c>
      <c r="O4455">
        <v>0</v>
      </c>
      <c r="P4455">
        <v>16</v>
      </c>
      <c r="Q4455">
        <v>1</v>
      </c>
      <c r="R4455">
        <v>474</v>
      </c>
      <c r="S4455">
        <v>0</v>
      </c>
      <c r="T4455">
        <v>180</v>
      </c>
      <c r="U4455">
        <v>39</v>
      </c>
      <c r="V4455">
        <v>18</v>
      </c>
      <c r="W4455">
        <v>1491</v>
      </c>
      <c r="X4455">
        <v>0</v>
      </c>
      <c r="Y4455">
        <v>167</v>
      </c>
      <c r="Z4455">
        <v>415</v>
      </c>
      <c r="AA4455">
        <v>47</v>
      </c>
      <c r="AB4455">
        <v>1253</v>
      </c>
      <c r="AC4455">
        <v>78</v>
      </c>
      <c r="AD4455">
        <v>10</v>
      </c>
      <c r="AE4455">
        <v>356</v>
      </c>
      <c r="AF4455">
        <v>120</v>
      </c>
      <c r="AG4455">
        <v>140</v>
      </c>
      <c r="AH4455">
        <v>0</v>
      </c>
      <c r="AI4455">
        <v>4</v>
      </c>
      <c r="AJ4455">
        <v>46</v>
      </c>
      <c r="AK4455">
        <v>6</v>
      </c>
      <c r="AL4455">
        <v>89</v>
      </c>
      <c r="AM4455">
        <v>0</v>
      </c>
      <c r="AN4455">
        <v>4</v>
      </c>
      <c r="AO4455">
        <v>7</v>
      </c>
      <c r="AP4455">
        <v>0</v>
      </c>
      <c r="AQ4455">
        <v>0</v>
      </c>
      <c r="AR4455">
        <v>0</v>
      </c>
      <c r="AS4455">
        <v>1</v>
      </c>
      <c r="AT4455">
        <v>0</v>
      </c>
      <c r="AU4455">
        <v>0</v>
      </c>
      <c r="AV4455">
        <v>0</v>
      </c>
      <c r="AW4455">
        <v>2</v>
      </c>
      <c r="AX4455">
        <v>0</v>
      </c>
      <c r="AY4455">
        <v>0</v>
      </c>
      <c r="AZ4455">
        <v>6</v>
      </c>
      <c r="BA4455">
        <v>5</v>
      </c>
      <c r="BB4455">
        <v>20</v>
      </c>
      <c r="BC4455">
        <v>30</v>
      </c>
      <c r="BD4455">
        <v>0</v>
      </c>
      <c r="BE4455">
        <v>2</v>
      </c>
      <c r="BF4455">
        <v>8</v>
      </c>
      <c r="BG4455" s="20"/>
      <c r="BH4455" s="20"/>
      <c r="BI4455" s="20"/>
      <c r="BJ4455" s="20"/>
      <c r="BK4455" s="20"/>
      <c r="BL4455" s="20"/>
      <c r="BM4455" s="20"/>
      <c r="BN4455" s="20"/>
      <c r="BO4455" s="20"/>
      <c r="BP4455" s="20"/>
      <c r="BQ4455" s="20"/>
      <c r="BR4455" s="20"/>
      <c r="BS4455" s="20"/>
      <c r="BT4455" s="20"/>
      <c r="BU4455" s="20"/>
      <c r="BV4455" s="20"/>
    </row>
    <row r="4456" spans="1:74" x14ac:dyDescent="0.25">
      <c r="A4456" s="20" t="s">
        <v>501</v>
      </c>
      <c r="B4456" s="20" t="s">
        <v>507</v>
      </c>
      <c r="C4456" s="20" t="s">
        <v>511</v>
      </c>
      <c r="D4456" s="1">
        <v>44507</v>
      </c>
      <c r="E4456">
        <v>134</v>
      </c>
      <c r="F4456">
        <v>10</v>
      </c>
      <c r="G4456">
        <v>1</v>
      </c>
      <c r="H4456">
        <v>8</v>
      </c>
      <c r="I4456">
        <v>2</v>
      </c>
      <c r="J4456">
        <v>36</v>
      </c>
      <c r="K4456">
        <v>1</v>
      </c>
      <c r="L4456">
        <v>22</v>
      </c>
      <c r="M4456">
        <v>3</v>
      </c>
      <c r="N4456">
        <v>109</v>
      </c>
      <c r="O4456">
        <v>17</v>
      </c>
      <c r="P4456">
        <v>6</v>
      </c>
      <c r="Q4456">
        <v>0</v>
      </c>
      <c r="R4456">
        <v>476</v>
      </c>
      <c r="S4456">
        <v>200</v>
      </c>
      <c r="T4456">
        <v>20</v>
      </c>
      <c r="U4456">
        <v>42</v>
      </c>
      <c r="V4456">
        <v>15</v>
      </c>
      <c r="W4456">
        <v>1487</v>
      </c>
      <c r="X4456">
        <v>221</v>
      </c>
      <c r="Y4456">
        <v>30</v>
      </c>
      <c r="Z4456">
        <v>407</v>
      </c>
      <c r="AA4456">
        <v>44</v>
      </c>
      <c r="AB4456">
        <v>1256</v>
      </c>
      <c r="AC4456">
        <v>98</v>
      </c>
      <c r="AD4456">
        <v>10</v>
      </c>
      <c r="AE4456">
        <v>354</v>
      </c>
      <c r="AF4456">
        <v>119</v>
      </c>
      <c r="AG4456">
        <v>140</v>
      </c>
      <c r="AH4456">
        <v>8</v>
      </c>
      <c r="AI4456">
        <v>3</v>
      </c>
      <c r="AJ4456">
        <v>45</v>
      </c>
      <c r="AK4456">
        <v>5</v>
      </c>
      <c r="AL4456">
        <v>89</v>
      </c>
      <c r="AM4456">
        <v>8</v>
      </c>
      <c r="AN4456">
        <v>8</v>
      </c>
      <c r="AO4456">
        <v>7</v>
      </c>
      <c r="AP4456">
        <v>0</v>
      </c>
      <c r="AQ4456">
        <v>0</v>
      </c>
      <c r="AR4456">
        <v>0</v>
      </c>
      <c r="AS4456">
        <v>1</v>
      </c>
      <c r="AT4456">
        <v>0</v>
      </c>
      <c r="AU4456">
        <v>0</v>
      </c>
      <c r="AV4456">
        <v>0</v>
      </c>
      <c r="AW4456">
        <v>2</v>
      </c>
      <c r="AX4456">
        <v>0</v>
      </c>
      <c r="AY4456">
        <v>0</v>
      </c>
      <c r="AZ4456">
        <v>0</v>
      </c>
      <c r="BA4456">
        <v>6</v>
      </c>
      <c r="BB4456">
        <v>0</v>
      </c>
      <c r="BC4456">
        <v>0</v>
      </c>
      <c r="BD4456">
        <v>0</v>
      </c>
      <c r="BE4456">
        <v>0</v>
      </c>
      <c r="BF4456">
        <v>0</v>
      </c>
      <c r="BG4456" s="20">
        <v>8</v>
      </c>
      <c r="BH4456" s="20">
        <v>5</v>
      </c>
      <c r="BI4456" s="20">
        <v>98</v>
      </c>
      <c r="BJ4456" s="20">
        <v>86</v>
      </c>
      <c r="BK4456" s="20">
        <v>386</v>
      </c>
      <c r="BL4456" s="20">
        <v>920</v>
      </c>
      <c r="BM4456" s="20">
        <v>722</v>
      </c>
      <c r="BN4456" s="20">
        <v>74</v>
      </c>
      <c r="BO4456" s="20">
        <v>67</v>
      </c>
      <c r="BP4456" s="20"/>
      <c r="BQ4456" s="20"/>
      <c r="BR4456" s="20"/>
      <c r="BS4456" s="20"/>
      <c r="BT4456" s="20"/>
      <c r="BU4456" s="20"/>
      <c r="BV4456" s="20"/>
    </row>
    <row r="4457" spans="1:74" x14ac:dyDescent="0.25">
      <c r="A4457" s="20" t="s">
        <v>501</v>
      </c>
      <c r="B4457" s="20" t="s">
        <v>507</v>
      </c>
      <c r="C4457" s="20" t="s">
        <v>511</v>
      </c>
      <c r="D4457" s="1">
        <v>44514</v>
      </c>
      <c r="E4457">
        <v>136</v>
      </c>
      <c r="F4457">
        <v>10</v>
      </c>
      <c r="G4457">
        <v>1</v>
      </c>
      <c r="H4457">
        <v>9</v>
      </c>
      <c r="I4457">
        <v>4</v>
      </c>
      <c r="J4457">
        <v>41</v>
      </c>
      <c r="K4457">
        <v>1</v>
      </c>
      <c r="L4457">
        <v>23</v>
      </c>
      <c r="M4457">
        <v>3</v>
      </c>
      <c r="N4457">
        <v>108</v>
      </c>
      <c r="O4457">
        <v>27</v>
      </c>
      <c r="P4457">
        <v>6</v>
      </c>
      <c r="Q4457">
        <v>0</v>
      </c>
      <c r="R4457">
        <v>474</v>
      </c>
      <c r="S4457">
        <v>216</v>
      </c>
      <c r="T4457">
        <v>20</v>
      </c>
      <c r="U4457">
        <v>40</v>
      </c>
      <c r="V4457">
        <v>15</v>
      </c>
      <c r="W4457">
        <v>1487</v>
      </c>
      <c r="X4457">
        <v>258</v>
      </c>
      <c r="Y4457">
        <v>30</v>
      </c>
      <c r="Z4457">
        <v>404</v>
      </c>
      <c r="AA4457">
        <v>44</v>
      </c>
      <c r="AB4457">
        <v>1258</v>
      </c>
      <c r="AC4457">
        <v>110</v>
      </c>
      <c r="AD4457">
        <v>10</v>
      </c>
      <c r="AE4457">
        <v>359</v>
      </c>
      <c r="AF4457">
        <v>119</v>
      </c>
      <c r="AG4457">
        <v>141</v>
      </c>
      <c r="AH4457">
        <v>8</v>
      </c>
      <c r="AI4457">
        <v>3</v>
      </c>
      <c r="AJ4457">
        <v>46</v>
      </c>
      <c r="AK4457">
        <v>5</v>
      </c>
      <c r="AL4457">
        <v>90</v>
      </c>
      <c r="AM4457">
        <v>13</v>
      </c>
      <c r="AN4457">
        <v>8</v>
      </c>
      <c r="AO4457">
        <v>7</v>
      </c>
      <c r="AP4457">
        <v>0</v>
      </c>
      <c r="AQ4457">
        <v>0</v>
      </c>
      <c r="AR4457">
        <v>0</v>
      </c>
      <c r="AS4457">
        <v>1</v>
      </c>
      <c r="AT4457">
        <v>0</v>
      </c>
      <c r="AU4457">
        <v>0</v>
      </c>
      <c r="AV4457">
        <v>0</v>
      </c>
      <c r="AW4457">
        <v>2</v>
      </c>
      <c r="AX4457">
        <v>0</v>
      </c>
      <c r="AY4457">
        <v>0</v>
      </c>
      <c r="AZ4457">
        <v>0</v>
      </c>
      <c r="BA4457">
        <v>6</v>
      </c>
      <c r="BB4457">
        <v>0</v>
      </c>
      <c r="BC4457">
        <v>0</v>
      </c>
      <c r="BD4457">
        <v>0</v>
      </c>
      <c r="BE4457">
        <v>0</v>
      </c>
      <c r="BF4457">
        <v>0</v>
      </c>
      <c r="BG4457" s="20">
        <v>8</v>
      </c>
      <c r="BH4457" s="20">
        <v>6</v>
      </c>
      <c r="BI4457" s="20">
        <v>99</v>
      </c>
      <c r="BJ4457" s="20">
        <v>86</v>
      </c>
      <c r="BK4457" s="20">
        <v>385</v>
      </c>
      <c r="BL4457" s="20">
        <v>923</v>
      </c>
      <c r="BM4457" s="20">
        <v>719</v>
      </c>
      <c r="BN4457" s="20">
        <v>74</v>
      </c>
      <c r="BO4457" s="20">
        <v>69</v>
      </c>
      <c r="BP4457" s="20"/>
      <c r="BQ4457" s="20"/>
      <c r="BR4457" s="20"/>
      <c r="BS4457" s="20"/>
      <c r="BT4457" s="20"/>
      <c r="BU4457" s="20"/>
      <c r="BV4457" s="20"/>
    </row>
    <row r="4458" spans="1:74" x14ac:dyDescent="0.25">
      <c r="A4458" s="20" t="s">
        <v>501</v>
      </c>
      <c r="B4458" s="20" t="s">
        <v>507</v>
      </c>
      <c r="C4458" s="20" t="s">
        <v>511</v>
      </c>
      <c r="D4458" s="1">
        <v>44521</v>
      </c>
      <c r="E4458">
        <v>136</v>
      </c>
      <c r="F4458">
        <v>10</v>
      </c>
      <c r="G4458">
        <v>2</v>
      </c>
      <c r="H4458">
        <v>9</v>
      </c>
      <c r="I4458">
        <v>5</v>
      </c>
      <c r="J4458">
        <v>47</v>
      </c>
      <c r="K4458">
        <v>1</v>
      </c>
      <c r="L4458">
        <v>23</v>
      </c>
      <c r="M4458">
        <v>3</v>
      </c>
      <c r="N4458">
        <v>106</v>
      </c>
      <c r="O4458">
        <v>38</v>
      </c>
      <c r="P4458">
        <v>6</v>
      </c>
      <c r="Q4458">
        <v>0</v>
      </c>
      <c r="R4458">
        <v>468</v>
      </c>
      <c r="S4458">
        <v>233</v>
      </c>
      <c r="T4458">
        <v>19</v>
      </c>
      <c r="U4458">
        <v>38</v>
      </c>
      <c r="V4458">
        <v>14</v>
      </c>
      <c r="W4458">
        <v>1486</v>
      </c>
      <c r="X4458">
        <v>293</v>
      </c>
      <c r="Y4458">
        <v>30</v>
      </c>
      <c r="Z4458">
        <v>402</v>
      </c>
      <c r="AA4458">
        <v>43</v>
      </c>
      <c r="AB4458">
        <v>1258</v>
      </c>
      <c r="AC4458">
        <v>132</v>
      </c>
      <c r="AD4458">
        <v>10</v>
      </c>
      <c r="AE4458">
        <v>358</v>
      </c>
      <c r="AF4458">
        <v>117</v>
      </c>
      <c r="AG4458">
        <v>142</v>
      </c>
      <c r="AH4458">
        <v>12</v>
      </c>
      <c r="AI4458">
        <v>3</v>
      </c>
      <c r="AJ4458">
        <v>45</v>
      </c>
      <c r="AK4458">
        <v>5</v>
      </c>
      <c r="AL4458">
        <v>93</v>
      </c>
      <c r="AM4458">
        <v>16</v>
      </c>
      <c r="AN4458">
        <v>8</v>
      </c>
      <c r="AO4458">
        <v>8</v>
      </c>
      <c r="AP4458">
        <v>0</v>
      </c>
      <c r="AQ4458">
        <v>0</v>
      </c>
      <c r="AR4458">
        <v>0</v>
      </c>
      <c r="AS4458">
        <v>1</v>
      </c>
      <c r="AT4458">
        <v>0</v>
      </c>
      <c r="AU4458">
        <v>0</v>
      </c>
      <c r="AV4458">
        <v>0</v>
      </c>
      <c r="AW4458">
        <v>2</v>
      </c>
      <c r="AX4458">
        <v>0</v>
      </c>
      <c r="AY4458">
        <v>0</v>
      </c>
      <c r="AZ4458">
        <v>0</v>
      </c>
      <c r="BA4458">
        <v>6</v>
      </c>
      <c r="BB4458">
        <v>0</v>
      </c>
      <c r="BC4458">
        <v>0</v>
      </c>
      <c r="BD4458">
        <v>0</v>
      </c>
      <c r="BE4458">
        <v>0</v>
      </c>
      <c r="BF4458">
        <v>0</v>
      </c>
      <c r="BG4458" s="20">
        <v>8</v>
      </c>
      <c r="BH4458" s="20">
        <v>6</v>
      </c>
      <c r="BI4458" s="20">
        <v>100</v>
      </c>
      <c r="BJ4458" s="20">
        <v>84</v>
      </c>
      <c r="BK4458" s="20">
        <v>382</v>
      </c>
      <c r="BL4458" s="20">
        <v>930</v>
      </c>
      <c r="BM4458" s="20">
        <v>723</v>
      </c>
      <c r="BN4458" s="20">
        <v>76</v>
      </c>
      <c r="BO4458" s="20">
        <v>71</v>
      </c>
      <c r="BP4458" s="20"/>
      <c r="BQ4458" s="20"/>
      <c r="BR4458" s="20"/>
      <c r="BS4458" s="20"/>
      <c r="BT4458" s="20"/>
      <c r="BU4458" s="20"/>
      <c r="BV4458" s="20"/>
    </row>
    <row r="4459" spans="1:74" x14ac:dyDescent="0.25">
      <c r="A4459" s="20" t="s">
        <v>501</v>
      </c>
      <c r="B4459" s="20" t="s">
        <v>507</v>
      </c>
      <c r="C4459" s="20" t="s">
        <v>511</v>
      </c>
      <c r="D4459" s="1">
        <v>44528</v>
      </c>
      <c r="E4459">
        <v>137</v>
      </c>
      <c r="F4459">
        <v>10</v>
      </c>
      <c r="G4459">
        <v>3</v>
      </c>
      <c r="H4459">
        <v>9</v>
      </c>
      <c r="I4459">
        <v>5</v>
      </c>
      <c r="J4459">
        <v>56</v>
      </c>
      <c r="K4459">
        <v>1</v>
      </c>
      <c r="L4459">
        <v>23</v>
      </c>
      <c r="M4459">
        <v>3</v>
      </c>
      <c r="N4459">
        <v>107</v>
      </c>
      <c r="O4459">
        <v>37</v>
      </c>
      <c r="P4459">
        <v>6</v>
      </c>
      <c r="Q4459">
        <v>0</v>
      </c>
      <c r="R4459">
        <v>467</v>
      </c>
      <c r="S4459">
        <v>253</v>
      </c>
      <c r="T4459">
        <v>19</v>
      </c>
      <c r="U4459">
        <v>38</v>
      </c>
      <c r="V4459">
        <v>14</v>
      </c>
      <c r="W4459">
        <v>1487</v>
      </c>
      <c r="X4459">
        <v>346</v>
      </c>
      <c r="Y4459">
        <v>30</v>
      </c>
      <c r="Z4459">
        <v>399</v>
      </c>
      <c r="AA4459">
        <v>42</v>
      </c>
      <c r="AB4459">
        <v>1256</v>
      </c>
      <c r="AC4459">
        <v>163</v>
      </c>
      <c r="AD4459">
        <v>10</v>
      </c>
      <c r="AE4459">
        <v>357</v>
      </c>
      <c r="AF4459">
        <v>116</v>
      </c>
      <c r="AG4459">
        <v>143</v>
      </c>
      <c r="AH4459">
        <v>18</v>
      </c>
      <c r="AI4459">
        <v>3</v>
      </c>
      <c r="AJ4459">
        <v>44</v>
      </c>
      <c r="AK4459">
        <v>5</v>
      </c>
      <c r="AL4459">
        <v>87</v>
      </c>
      <c r="AM4459">
        <v>17</v>
      </c>
      <c r="AN4459">
        <v>8</v>
      </c>
      <c r="AO4459">
        <v>7</v>
      </c>
      <c r="AP4459">
        <v>0</v>
      </c>
      <c r="AQ4459">
        <v>0</v>
      </c>
      <c r="AR4459">
        <v>0</v>
      </c>
      <c r="AS4459">
        <v>1</v>
      </c>
      <c r="AT4459">
        <v>0</v>
      </c>
      <c r="AU4459">
        <v>0</v>
      </c>
      <c r="AV4459">
        <v>0</v>
      </c>
      <c r="AW4459">
        <v>2</v>
      </c>
      <c r="AX4459">
        <v>0</v>
      </c>
      <c r="AY4459">
        <v>0</v>
      </c>
      <c r="AZ4459">
        <v>0</v>
      </c>
      <c r="BA4459">
        <v>5</v>
      </c>
      <c r="BB4459">
        <v>0</v>
      </c>
      <c r="BC4459">
        <v>0</v>
      </c>
      <c r="BD4459">
        <v>0</v>
      </c>
      <c r="BE4459">
        <v>0</v>
      </c>
      <c r="BF4459">
        <v>0</v>
      </c>
      <c r="BG4459" s="20">
        <v>8</v>
      </c>
      <c r="BH4459" s="20">
        <v>6</v>
      </c>
      <c r="BI4459" s="20">
        <v>101</v>
      </c>
      <c r="BJ4459" s="20">
        <v>86</v>
      </c>
      <c r="BK4459" s="20">
        <v>381</v>
      </c>
      <c r="BL4459" s="20">
        <v>934</v>
      </c>
      <c r="BM4459" s="20">
        <v>723</v>
      </c>
      <c r="BN4459" s="20">
        <v>78</v>
      </c>
      <c r="BO4459" s="20">
        <v>67</v>
      </c>
      <c r="BP4459" s="20"/>
      <c r="BQ4459" s="20"/>
      <c r="BR4459" s="20"/>
      <c r="BS4459" s="20"/>
      <c r="BT4459" s="20"/>
      <c r="BU4459" s="20"/>
      <c r="BV4459" s="20"/>
    </row>
    <row r="4460" spans="1:74" x14ac:dyDescent="0.25">
      <c r="A4460" s="20" t="s">
        <v>501</v>
      </c>
      <c r="B4460" s="20" t="s">
        <v>507</v>
      </c>
      <c r="C4460" s="20" t="s">
        <v>511</v>
      </c>
      <c r="D4460" s="1">
        <v>44535</v>
      </c>
      <c r="E4460">
        <v>137</v>
      </c>
      <c r="F4460">
        <v>10</v>
      </c>
      <c r="G4460">
        <v>5</v>
      </c>
      <c r="H4460">
        <v>9</v>
      </c>
      <c r="I4460">
        <v>5</v>
      </c>
      <c r="J4460">
        <v>62</v>
      </c>
      <c r="K4460">
        <v>1</v>
      </c>
      <c r="L4460">
        <v>23</v>
      </c>
      <c r="M4460">
        <v>3</v>
      </c>
      <c r="N4460">
        <v>106</v>
      </c>
      <c r="O4460">
        <v>37</v>
      </c>
      <c r="P4460">
        <v>6</v>
      </c>
      <c r="Q4460">
        <v>0</v>
      </c>
      <c r="R4460">
        <v>464</v>
      </c>
      <c r="S4460">
        <v>263</v>
      </c>
      <c r="T4460">
        <v>19</v>
      </c>
      <c r="U4460">
        <v>38</v>
      </c>
      <c r="V4460">
        <v>14</v>
      </c>
      <c r="W4460">
        <v>1484</v>
      </c>
      <c r="X4460">
        <v>390</v>
      </c>
      <c r="Y4460">
        <v>30</v>
      </c>
      <c r="Z4460">
        <v>394</v>
      </c>
      <c r="AA4460">
        <v>40</v>
      </c>
      <c r="AB4460">
        <v>1256</v>
      </c>
      <c r="AC4460">
        <v>192</v>
      </c>
      <c r="AD4460">
        <v>10</v>
      </c>
      <c r="AE4460">
        <v>359</v>
      </c>
      <c r="AF4460">
        <v>115</v>
      </c>
      <c r="AG4460">
        <v>143</v>
      </c>
      <c r="AH4460">
        <v>23</v>
      </c>
      <c r="AI4460">
        <v>3</v>
      </c>
      <c r="AJ4460">
        <v>44</v>
      </c>
      <c r="AK4460">
        <v>5</v>
      </c>
      <c r="AL4460">
        <v>87</v>
      </c>
      <c r="AM4460">
        <v>19</v>
      </c>
      <c r="AN4460">
        <v>8</v>
      </c>
      <c r="AO4460">
        <v>7</v>
      </c>
      <c r="AP4460">
        <v>0</v>
      </c>
      <c r="AQ4460">
        <v>0</v>
      </c>
      <c r="AR4460">
        <v>0</v>
      </c>
      <c r="AS4460">
        <v>1</v>
      </c>
      <c r="AT4460">
        <v>0</v>
      </c>
      <c r="AU4460">
        <v>0</v>
      </c>
      <c r="AV4460">
        <v>0</v>
      </c>
      <c r="AW4460">
        <v>2</v>
      </c>
      <c r="AX4460">
        <v>0</v>
      </c>
      <c r="AY4460">
        <v>0</v>
      </c>
      <c r="AZ4460">
        <v>0</v>
      </c>
      <c r="BA4460">
        <v>5</v>
      </c>
      <c r="BB4460">
        <v>0</v>
      </c>
      <c r="BC4460">
        <v>0</v>
      </c>
      <c r="BD4460">
        <v>0</v>
      </c>
      <c r="BE4460">
        <v>0</v>
      </c>
      <c r="BF4460">
        <v>0</v>
      </c>
      <c r="BG4460" s="20">
        <v>8</v>
      </c>
      <c r="BH4460" s="20">
        <v>6</v>
      </c>
      <c r="BI4460" s="20">
        <v>101</v>
      </c>
      <c r="BJ4460" s="20">
        <v>86</v>
      </c>
      <c r="BK4460" s="20">
        <v>379</v>
      </c>
      <c r="BL4460" s="20">
        <v>935</v>
      </c>
      <c r="BM4460" s="20">
        <v>725</v>
      </c>
      <c r="BN4460" s="20">
        <v>79</v>
      </c>
      <c r="BO4460" s="20">
        <v>68</v>
      </c>
      <c r="BP4460" s="20"/>
      <c r="BQ4460" s="20"/>
      <c r="BR4460" s="20"/>
      <c r="BS4460" s="20"/>
      <c r="BT4460" s="20"/>
      <c r="BU4460" s="20"/>
      <c r="BV4460" s="20"/>
    </row>
    <row r="4461" spans="1:74" x14ac:dyDescent="0.25">
      <c r="A4461" s="20" t="s">
        <v>501</v>
      </c>
      <c r="B4461" s="20" t="s">
        <v>507</v>
      </c>
      <c r="C4461" s="20" t="s">
        <v>511</v>
      </c>
      <c r="D4461" s="1">
        <v>44542</v>
      </c>
      <c r="E4461">
        <v>136</v>
      </c>
      <c r="F4461">
        <v>10</v>
      </c>
      <c r="G4461">
        <v>5</v>
      </c>
      <c r="H4461">
        <v>9</v>
      </c>
      <c r="I4461">
        <v>5</v>
      </c>
      <c r="J4461">
        <v>66</v>
      </c>
      <c r="K4461">
        <v>1</v>
      </c>
      <c r="L4461">
        <v>23</v>
      </c>
      <c r="M4461">
        <v>3</v>
      </c>
      <c r="N4461">
        <v>105</v>
      </c>
      <c r="O4461">
        <v>47</v>
      </c>
      <c r="P4461">
        <v>6</v>
      </c>
      <c r="Q4461">
        <v>0</v>
      </c>
      <c r="R4461">
        <v>463</v>
      </c>
      <c r="S4461">
        <v>272</v>
      </c>
      <c r="T4461">
        <v>19</v>
      </c>
      <c r="U4461">
        <v>38</v>
      </c>
      <c r="V4461">
        <v>14</v>
      </c>
      <c r="W4461">
        <v>1489</v>
      </c>
      <c r="X4461">
        <v>429</v>
      </c>
      <c r="Y4461">
        <v>31</v>
      </c>
      <c r="Z4461">
        <v>396</v>
      </c>
      <c r="AA4461">
        <v>39</v>
      </c>
      <c r="AB4461">
        <v>1250</v>
      </c>
      <c r="AC4461">
        <v>243</v>
      </c>
      <c r="AD4461">
        <v>10</v>
      </c>
      <c r="AE4461">
        <v>352</v>
      </c>
      <c r="AF4461">
        <v>114</v>
      </c>
      <c r="AG4461">
        <v>143</v>
      </c>
      <c r="AH4461">
        <v>24</v>
      </c>
      <c r="AI4461">
        <v>3</v>
      </c>
      <c r="AJ4461">
        <v>43</v>
      </c>
      <c r="AK4461">
        <v>5</v>
      </c>
      <c r="AL4461">
        <v>86</v>
      </c>
      <c r="AM4461">
        <v>18</v>
      </c>
      <c r="AN4461">
        <v>8</v>
      </c>
      <c r="AO4461">
        <v>7</v>
      </c>
      <c r="AP4461">
        <v>0</v>
      </c>
      <c r="AQ4461">
        <v>0</v>
      </c>
      <c r="AR4461">
        <v>0</v>
      </c>
      <c r="AS4461">
        <v>1</v>
      </c>
      <c r="AT4461">
        <v>0</v>
      </c>
      <c r="AU4461">
        <v>0</v>
      </c>
      <c r="AV4461">
        <v>0</v>
      </c>
      <c r="AW4461">
        <v>2</v>
      </c>
      <c r="AX4461">
        <v>0</v>
      </c>
      <c r="AY4461">
        <v>0</v>
      </c>
      <c r="AZ4461">
        <v>0</v>
      </c>
      <c r="BA4461">
        <v>5</v>
      </c>
      <c r="BB4461">
        <v>0</v>
      </c>
      <c r="BC4461">
        <v>0</v>
      </c>
      <c r="BD4461">
        <v>0</v>
      </c>
      <c r="BE4461">
        <v>0</v>
      </c>
      <c r="BF4461">
        <v>0</v>
      </c>
      <c r="BG4461" s="20">
        <v>8</v>
      </c>
      <c r="BH4461" s="20">
        <v>7</v>
      </c>
      <c r="BI4461" s="20">
        <v>102</v>
      </c>
      <c r="BJ4461" s="20">
        <v>88</v>
      </c>
      <c r="BK4461" s="20">
        <v>379</v>
      </c>
      <c r="BL4461" s="20">
        <v>940</v>
      </c>
      <c r="BM4461" s="20">
        <v>727</v>
      </c>
      <c r="BN4461" s="20">
        <v>79</v>
      </c>
      <c r="BO4461" s="20">
        <v>68</v>
      </c>
      <c r="BP4461" s="20"/>
      <c r="BQ4461" s="20"/>
      <c r="BR4461" s="20"/>
      <c r="BS4461" s="20"/>
      <c r="BT4461" s="20"/>
      <c r="BU4461" s="20"/>
      <c r="BV4461" s="20"/>
    </row>
    <row r="4462" spans="1:74" x14ac:dyDescent="0.25">
      <c r="A4462" s="20" t="s">
        <v>501</v>
      </c>
      <c r="B4462" s="20" t="s">
        <v>507</v>
      </c>
      <c r="C4462" s="20" t="s">
        <v>511</v>
      </c>
      <c r="D4462" s="1">
        <v>44549</v>
      </c>
      <c r="E4462">
        <v>137</v>
      </c>
      <c r="F4462">
        <v>10</v>
      </c>
      <c r="G4462">
        <v>6</v>
      </c>
      <c r="H4462">
        <v>9</v>
      </c>
      <c r="I4462">
        <v>5</v>
      </c>
      <c r="J4462">
        <v>71</v>
      </c>
      <c r="K4462">
        <v>1</v>
      </c>
      <c r="L4462">
        <v>23</v>
      </c>
      <c r="M4462">
        <v>3</v>
      </c>
      <c r="N4462">
        <v>103</v>
      </c>
      <c r="O4462">
        <v>48</v>
      </c>
      <c r="P4462">
        <v>6</v>
      </c>
      <c r="Q4462">
        <v>0</v>
      </c>
      <c r="R4462">
        <v>467</v>
      </c>
      <c r="S4462">
        <v>290</v>
      </c>
      <c r="T4462">
        <v>19</v>
      </c>
      <c r="U4462">
        <v>38</v>
      </c>
      <c r="V4462">
        <v>14</v>
      </c>
      <c r="W4462">
        <v>1490</v>
      </c>
      <c r="X4462">
        <v>470</v>
      </c>
      <c r="Y4462">
        <v>30</v>
      </c>
      <c r="Z4462">
        <v>394</v>
      </c>
      <c r="AA4462">
        <v>39</v>
      </c>
      <c r="AB4462">
        <v>1247</v>
      </c>
      <c r="AC4462">
        <v>307</v>
      </c>
      <c r="AD4462">
        <v>10</v>
      </c>
      <c r="AE4462">
        <v>349</v>
      </c>
      <c r="AF4462">
        <v>114</v>
      </c>
      <c r="AG4462">
        <v>143</v>
      </c>
      <c r="AH4462">
        <v>27</v>
      </c>
      <c r="AI4462">
        <v>3</v>
      </c>
      <c r="AJ4462">
        <v>42</v>
      </c>
      <c r="AK4462">
        <v>5</v>
      </c>
      <c r="AL4462">
        <v>87</v>
      </c>
      <c r="AM4462">
        <v>22</v>
      </c>
      <c r="AN4462">
        <v>8</v>
      </c>
      <c r="AO4462">
        <v>7</v>
      </c>
      <c r="AP4462">
        <v>0</v>
      </c>
      <c r="AQ4462">
        <v>0</v>
      </c>
      <c r="AR4462">
        <v>0</v>
      </c>
      <c r="AS4462">
        <v>1</v>
      </c>
      <c r="AT4462">
        <v>0</v>
      </c>
      <c r="AU4462">
        <v>0</v>
      </c>
      <c r="AV4462">
        <v>0</v>
      </c>
      <c r="AW4462">
        <v>2</v>
      </c>
      <c r="AX4462">
        <v>0</v>
      </c>
      <c r="AY4462">
        <v>0</v>
      </c>
      <c r="AZ4462">
        <v>0</v>
      </c>
      <c r="BA4462">
        <v>5</v>
      </c>
      <c r="BB4462">
        <v>0</v>
      </c>
      <c r="BC4462">
        <v>0</v>
      </c>
      <c r="BD4462">
        <v>0</v>
      </c>
      <c r="BE4462">
        <v>0</v>
      </c>
      <c r="BF4462">
        <v>0</v>
      </c>
      <c r="BG4462" s="20">
        <v>8</v>
      </c>
      <c r="BH4462" s="20">
        <v>7</v>
      </c>
      <c r="BI4462" s="20">
        <v>103</v>
      </c>
      <c r="BJ4462" s="20">
        <v>87</v>
      </c>
      <c r="BK4462" s="20">
        <v>383</v>
      </c>
      <c r="BL4462" s="20">
        <v>949</v>
      </c>
      <c r="BM4462" s="20">
        <v>730</v>
      </c>
      <c r="BN4462" s="20">
        <v>80</v>
      </c>
      <c r="BO4462" s="20">
        <v>69</v>
      </c>
      <c r="BP4462" s="20">
        <v>5673</v>
      </c>
      <c r="BQ4462" s="20">
        <v>624</v>
      </c>
      <c r="BR4462" s="20">
        <v>0</v>
      </c>
      <c r="BS4462" s="20">
        <v>33</v>
      </c>
      <c r="BT4462" s="20">
        <v>1679</v>
      </c>
      <c r="BU4462" s="20">
        <v>1035</v>
      </c>
      <c r="BV4462" s="20">
        <v>2611</v>
      </c>
    </row>
    <row r="4463" spans="1:74" x14ac:dyDescent="0.25">
      <c r="A4463" s="20" t="s">
        <v>501</v>
      </c>
      <c r="B4463" s="20" t="s">
        <v>507</v>
      </c>
      <c r="C4463" s="20" t="s">
        <v>511</v>
      </c>
      <c r="D4463" s="1">
        <v>44558</v>
      </c>
      <c r="E4463">
        <v>137</v>
      </c>
      <c r="F4463">
        <v>10</v>
      </c>
      <c r="G4463">
        <v>6</v>
      </c>
      <c r="H4463">
        <v>9</v>
      </c>
      <c r="I4463">
        <v>5</v>
      </c>
      <c r="J4463">
        <v>73</v>
      </c>
      <c r="K4463">
        <v>1</v>
      </c>
      <c r="L4463">
        <v>23</v>
      </c>
      <c r="M4463">
        <v>3</v>
      </c>
      <c r="N4463">
        <v>103</v>
      </c>
      <c r="O4463">
        <v>57</v>
      </c>
      <c r="P4463">
        <v>6</v>
      </c>
      <c r="Q4463">
        <v>0</v>
      </c>
      <c r="R4463">
        <v>470</v>
      </c>
      <c r="S4463">
        <v>313</v>
      </c>
      <c r="T4463">
        <v>19</v>
      </c>
      <c r="U4463">
        <v>37</v>
      </c>
      <c r="V4463">
        <v>14</v>
      </c>
      <c r="W4463">
        <v>1489</v>
      </c>
      <c r="X4463">
        <v>520</v>
      </c>
      <c r="Y4463">
        <v>31</v>
      </c>
      <c r="Z4463">
        <v>389</v>
      </c>
      <c r="AA4463">
        <v>38</v>
      </c>
      <c r="AB4463">
        <v>1246</v>
      </c>
      <c r="AC4463">
        <v>376</v>
      </c>
      <c r="AD4463">
        <v>10</v>
      </c>
      <c r="AE4463">
        <v>347</v>
      </c>
      <c r="AF4463">
        <v>114</v>
      </c>
      <c r="AG4463">
        <v>144</v>
      </c>
      <c r="AH4463">
        <v>34</v>
      </c>
      <c r="AI4463">
        <v>3</v>
      </c>
      <c r="AJ4463">
        <v>43</v>
      </c>
      <c r="AK4463">
        <v>5</v>
      </c>
      <c r="AL4463">
        <v>88</v>
      </c>
      <c r="AM4463">
        <v>27</v>
      </c>
      <c r="AN4463">
        <v>8</v>
      </c>
      <c r="AO4463">
        <v>7</v>
      </c>
      <c r="AP4463">
        <v>0</v>
      </c>
      <c r="AQ4463">
        <v>0</v>
      </c>
      <c r="AR4463">
        <v>0</v>
      </c>
      <c r="AS4463">
        <v>1</v>
      </c>
      <c r="AT4463">
        <v>0</v>
      </c>
      <c r="AU4463">
        <v>0</v>
      </c>
      <c r="AV4463">
        <v>0</v>
      </c>
      <c r="AW4463">
        <v>2</v>
      </c>
      <c r="AX4463">
        <v>0</v>
      </c>
      <c r="AY4463">
        <v>0</v>
      </c>
      <c r="AZ4463">
        <v>0</v>
      </c>
      <c r="BA4463">
        <v>5</v>
      </c>
      <c r="BB4463">
        <v>0</v>
      </c>
      <c r="BC4463">
        <v>0</v>
      </c>
      <c r="BD4463">
        <v>0</v>
      </c>
      <c r="BE4463">
        <v>0</v>
      </c>
      <c r="BF4463">
        <v>0</v>
      </c>
      <c r="BG4463" s="20">
        <v>8</v>
      </c>
      <c r="BH4463" s="20">
        <v>7</v>
      </c>
      <c r="BI4463" s="20">
        <v>103</v>
      </c>
      <c r="BJ4463" s="20">
        <v>88</v>
      </c>
      <c r="BK4463" s="20">
        <v>386</v>
      </c>
      <c r="BL4463" s="20">
        <v>954</v>
      </c>
      <c r="BM4463" s="20">
        <v>731</v>
      </c>
      <c r="BN4463" s="20">
        <v>80</v>
      </c>
      <c r="BO4463" s="20">
        <v>70</v>
      </c>
      <c r="BP4463" s="20">
        <v>5682</v>
      </c>
      <c r="BQ4463" s="20">
        <v>871</v>
      </c>
      <c r="BR4463" s="20">
        <v>0</v>
      </c>
      <c r="BS4463" s="20">
        <v>33</v>
      </c>
      <c r="BT4463" s="20">
        <v>1684</v>
      </c>
      <c r="BU4463" s="20">
        <v>1019</v>
      </c>
      <c r="BV4463" s="20">
        <v>2629</v>
      </c>
    </row>
    <row r="4464" spans="1:74" x14ac:dyDescent="0.25">
      <c r="A4464" s="20" t="s">
        <v>501</v>
      </c>
      <c r="B4464" s="20" t="s">
        <v>507</v>
      </c>
      <c r="C4464" s="20" t="s">
        <v>511</v>
      </c>
      <c r="D4464" s="1">
        <v>44564</v>
      </c>
      <c r="E4464">
        <v>136</v>
      </c>
      <c r="F4464">
        <v>10</v>
      </c>
      <c r="G4464">
        <v>6</v>
      </c>
      <c r="H4464">
        <v>9</v>
      </c>
      <c r="I4464">
        <v>5</v>
      </c>
      <c r="J4464">
        <v>72</v>
      </c>
      <c r="K4464">
        <v>1</v>
      </c>
      <c r="L4464">
        <v>23</v>
      </c>
      <c r="M4464">
        <v>3</v>
      </c>
      <c r="N4464">
        <v>103</v>
      </c>
      <c r="O4464">
        <v>59</v>
      </c>
      <c r="P4464">
        <v>7</v>
      </c>
      <c r="Q4464">
        <v>0</v>
      </c>
      <c r="R4464">
        <v>471</v>
      </c>
      <c r="S4464">
        <v>317</v>
      </c>
      <c r="T4464">
        <v>19</v>
      </c>
      <c r="U4464">
        <v>38</v>
      </c>
      <c r="V4464">
        <v>14</v>
      </c>
      <c r="W4464">
        <v>1486</v>
      </c>
      <c r="X4464">
        <v>545</v>
      </c>
      <c r="Y4464">
        <v>31</v>
      </c>
      <c r="Z4464">
        <v>386</v>
      </c>
      <c r="AA4464">
        <v>36</v>
      </c>
      <c r="AB4464">
        <v>1249</v>
      </c>
      <c r="AC4464">
        <v>402</v>
      </c>
      <c r="AD4464">
        <v>10</v>
      </c>
      <c r="AE4464">
        <v>344</v>
      </c>
      <c r="AF4464">
        <v>114</v>
      </c>
      <c r="AG4464">
        <v>145</v>
      </c>
      <c r="AH4464">
        <v>35</v>
      </c>
      <c r="AI4464">
        <v>3</v>
      </c>
      <c r="AJ4464">
        <v>44</v>
      </c>
      <c r="AK4464">
        <v>5</v>
      </c>
      <c r="AL4464">
        <v>87</v>
      </c>
      <c r="AM4464">
        <v>31</v>
      </c>
      <c r="AN4464">
        <v>8</v>
      </c>
      <c r="AO4464">
        <v>7</v>
      </c>
      <c r="AP4464">
        <v>0</v>
      </c>
      <c r="AQ4464">
        <v>0</v>
      </c>
      <c r="AR4464">
        <v>0</v>
      </c>
      <c r="AS4464">
        <v>1</v>
      </c>
      <c r="AT4464">
        <v>0</v>
      </c>
      <c r="AU4464">
        <v>0</v>
      </c>
      <c r="AV4464">
        <v>0</v>
      </c>
      <c r="AW4464">
        <v>2</v>
      </c>
      <c r="AX4464">
        <v>0</v>
      </c>
      <c r="AY4464">
        <v>0</v>
      </c>
      <c r="AZ4464">
        <v>0</v>
      </c>
      <c r="BA4464">
        <v>5</v>
      </c>
      <c r="BB4464">
        <v>0</v>
      </c>
      <c r="BC4464">
        <v>0</v>
      </c>
      <c r="BD4464">
        <v>0</v>
      </c>
      <c r="BE4464">
        <v>0</v>
      </c>
      <c r="BF4464">
        <v>0</v>
      </c>
      <c r="BG4464" s="20">
        <v>8</v>
      </c>
      <c r="BH4464" s="20">
        <v>7</v>
      </c>
      <c r="BI4464" s="20">
        <v>104</v>
      </c>
      <c r="BJ4464" s="20">
        <v>87</v>
      </c>
      <c r="BK4464" s="20">
        <v>386</v>
      </c>
      <c r="BL4464" s="20">
        <v>956</v>
      </c>
      <c r="BM4464" s="20">
        <v>737</v>
      </c>
      <c r="BN4464" s="20">
        <v>80</v>
      </c>
      <c r="BO4464" s="20">
        <v>69</v>
      </c>
      <c r="BP4464" s="20">
        <v>5683</v>
      </c>
      <c r="BQ4464" s="20">
        <v>964</v>
      </c>
      <c r="BR4464" s="20">
        <v>0</v>
      </c>
      <c r="BS4464" s="20">
        <v>33</v>
      </c>
      <c r="BT4464" s="20">
        <v>1682</v>
      </c>
      <c r="BU4464" s="20">
        <v>1010</v>
      </c>
      <c r="BV4464" s="20">
        <v>2651</v>
      </c>
    </row>
    <row r="4465" spans="1:74" x14ac:dyDescent="0.25">
      <c r="A4465" s="20" t="s">
        <v>501</v>
      </c>
      <c r="B4465" s="20" t="s">
        <v>507</v>
      </c>
      <c r="C4465" s="20" t="s">
        <v>511</v>
      </c>
      <c r="D4465" s="1">
        <v>44570</v>
      </c>
      <c r="E4465">
        <v>136</v>
      </c>
      <c r="F4465">
        <v>10</v>
      </c>
      <c r="G4465">
        <v>7</v>
      </c>
      <c r="H4465">
        <v>9</v>
      </c>
      <c r="I4465">
        <v>5</v>
      </c>
      <c r="J4465">
        <v>74</v>
      </c>
      <c r="K4465">
        <v>1</v>
      </c>
      <c r="L4465">
        <v>23</v>
      </c>
      <c r="M4465">
        <v>3</v>
      </c>
      <c r="N4465">
        <v>103</v>
      </c>
      <c r="O4465">
        <v>59</v>
      </c>
      <c r="P4465">
        <v>7</v>
      </c>
      <c r="Q4465">
        <v>0</v>
      </c>
      <c r="R4465">
        <v>473</v>
      </c>
      <c r="S4465">
        <v>322</v>
      </c>
      <c r="T4465">
        <v>19</v>
      </c>
      <c r="U4465">
        <v>39</v>
      </c>
      <c r="V4465">
        <v>14</v>
      </c>
      <c r="W4465">
        <v>1485</v>
      </c>
      <c r="X4465">
        <v>560</v>
      </c>
      <c r="Y4465">
        <v>31</v>
      </c>
      <c r="Z4465">
        <v>379</v>
      </c>
      <c r="AA4465">
        <v>35</v>
      </c>
      <c r="AB4465">
        <v>1252</v>
      </c>
      <c r="AC4465">
        <v>426</v>
      </c>
      <c r="AD4465">
        <v>9</v>
      </c>
      <c r="AE4465">
        <v>345</v>
      </c>
      <c r="AF4465">
        <v>116</v>
      </c>
      <c r="AG4465">
        <v>146</v>
      </c>
      <c r="AH4465">
        <v>37</v>
      </c>
      <c r="AI4465">
        <v>3</v>
      </c>
      <c r="AJ4465">
        <v>44</v>
      </c>
      <c r="AK4465">
        <v>4</v>
      </c>
      <c r="AL4465">
        <v>87</v>
      </c>
      <c r="AM4465">
        <v>31</v>
      </c>
      <c r="AN4465">
        <v>8</v>
      </c>
      <c r="AO4465">
        <v>7</v>
      </c>
      <c r="AP4465">
        <v>0</v>
      </c>
      <c r="AQ4465">
        <v>0</v>
      </c>
      <c r="AR4465">
        <v>0</v>
      </c>
      <c r="AS4465">
        <v>1</v>
      </c>
      <c r="AT4465">
        <v>0</v>
      </c>
      <c r="AU4465">
        <v>0</v>
      </c>
      <c r="AV4465">
        <v>0</v>
      </c>
      <c r="AW4465">
        <v>2</v>
      </c>
      <c r="AX4465">
        <v>0</v>
      </c>
      <c r="AY4465">
        <v>0</v>
      </c>
      <c r="AZ4465">
        <v>0</v>
      </c>
      <c r="BA4465">
        <v>5</v>
      </c>
      <c r="BB4465">
        <v>0</v>
      </c>
      <c r="BC4465">
        <v>0</v>
      </c>
      <c r="BD4465">
        <v>0</v>
      </c>
      <c r="BE4465">
        <v>0</v>
      </c>
      <c r="BF4465">
        <v>0</v>
      </c>
      <c r="BG4465" s="20">
        <v>8</v>
      </c>
      <c r="BH4465" s="20">
        <v>7</v>
      </c>
      <c r="BI4465" s="20">
        <v>104</v>
      </c>
      <c r="BJ4465" s="20">
        <v>87</v>
      </c>
      <c r="BK4465" s="20">
        <v>388</v>
      </c>
      <c r="BL4465" s="20">
        <v>963</v>
      </c>
      <c r="BM4465" s="20">
        <v>738</v>
      </c>
      <c r="BN4465" s="20">
        <v>82</v>
      </c>
      <c r="BO4465" s="20">
        <v>69</v>
      </c>
      <c r="BP4465" s="20">
        <v>5690</v>
      </c>
      <c r="BQ4465" s="20">
        <v>1042</v>
      </c>
      <c r="BR4465" s="20">
        <v>0</v>
      </c>
      <c r="BS4465" s="20">
        <v>32</v>
      </c>
      <c r="BT4465" s="20">
        <v>1679</v>
      </c>
      <c r="BU4465" s="20">
        <v>1004</v>
      </c>
      <c r="BV4465" s="20">
        <v>2675</v>
      </c>
    </row>
    <row r="4466" spans="1:74" x14ac:dyDescent="0.25">
      <c r="A4466" s="20" t="s">
        <v>501</v>
      </c>
      <c r="B4466" s="20" t="s">
        <v>507</v>
      </c>
      <c r="C4466" s="20" t="s">
        <v>511</v>
      </c>
      <c r="D4466" s="1">
        <v>44578</v>
      </c>
      <c r="E4466">
        <v>135</v>
      </c>
      <c r="F4466">
        <v>10</v>
      </c>
      <c r="G4466">
        <v>7</v>
      </c>
      <c r="H4466">
        <v>9</v>
      </c>
      <c r="I4466">
        <v>5</v>
      </c>
      <c r="J4466">
        <v>74</v>
      </c>
      <c r="K4466">
        <v>1</v>
      </c>
      <c r="L4466">
        <v>23</v>
      </c>
      <c r="M4466">
        <v>3</v>
      </c>
      <c r="N4466">
        <v>101</v>
      </c>
      <c r="O4466">
        <v>57</v>
      </c>
      <c r="P4466">
        <v>6</v>
      </c>
      <c r="Q4466">
        <v>0</v>
      </c>
      <c r="R4466">
        <v>472</v>
      </c>
      <c r="S4466">
        <v>324</v>
      </c>
      <c r="T4466">
        <v>19</v>
      </c>
      <c r="U4466">
        <v>38</v>
      </c>
      <c r="V4466">
        <v>13</v>
      </c>
      <c r="W4466">
        <v>1487</v>
      </c>
      <c r="X4466">
        <v>577</v>
      </c>
      <c r="Y4466">
        <v>31</v>
      </c>
      <c r="Z4466">
        <v>376</v>
      </c>
      <c r="AA4466">
        <v>33</v>
      </c>
      <c r="AB4466">
        <v>1252</v>
      </c>
      <c r="AC4466">
        <v>445</v>
      </c>
      <c r="AD4466">
        <v>9</v>
      </c>
      <c r="AE4466">
        <v>344</v>
      </c>
      <c r="AF4466">
        <v>113</v>
      </c>
      <c r="AG4466">
        <v>146</v>
      </c>
      <c r="AH4466">
        <v>38</v>
      </c>
      <c r="AI4466">
        <v>3</v>
      </c>
      <c r="AJ4466">
        <v>44</v>
      </c>
      <c r="AK4466">
        <v>4</v>
      </c>
      <c r="AL4466">
        <v>88</v>
      </c>
      <c r="AM4466">
        <v>33</v>
      </c>
      <c r="AN4466">
        <v>8</v>
      </c>
      <c r="AO4466">
        <v>6</v>
      </c>
      <c r="AP4466">
        <v>0</v>
      </c>
      <c r="AQ4466">
        <v>0</v>
      </c>
      <c r="AR4466">
        <v>0</v>
      </c>
      <c r="AS4466">
        <v>1</v>
      </c>
      <c r="AT4466">
        <v>0</v>
      </c>
      <c r="AU4466">
        <v>0</v>
      </c>
      <c r="AV4466">
        <v>0</v>
      </c>
      <c r="AW4466">
        <v>2</v>
      </c>
      <c r="AX4466">
        <v>0</v>
      </c>
      <c r="AY4466">
        <v>0</v>
      </c>
      <c r="AZ4466">
        <v>0</v>
      </c>
      <c r="BA4466">
        <v>4</v>
      </c>
      <c r="BB4466">
        <v>0</v>
      </c>
      <c r="BC4466">
        <v>0</v>
      </c>
      <c r="BD4466">
        <v>0</v>
      </c>
      <c r="BE4466">
        <v>0</v>
      </c>
      <c r="BF4466">
        <v>0</v>
      </c>
      <c r="BG4466" s="20">
        <v>8</v>
      </c>
      <c r="BH4466" s="20">
        <v>7</v>
      </c>
      <c r="BI4466" s="20">
        <v>103</v>
      </c>
      <c r="BJ4466" s="20">
        <v>86</v>
      </c>
      <c r="BK4466" s="20">
        <v>391</v>
      </c>
      <c r="BL4466" s="20">
        <v>971</v>
      </c>
      <c r="BM4466" s="20">
        <v>741</v>
      </c>
      <c r="BN4466" s="20">
        <v>82</v>
      </c>
      <c r="BO4466" s="20">
        <v>70</v>
      </c>
      <c r="BP4466" s="20">
        <v>5692</v>
      </c>
      <c r="BQ4466" s="20">
        <v>1115</v>
      </c>
      <c r="BR4466" s="20">
        <v>0</v>
      </c>
      <c r="BS4466" s="20">
        <v>31</v>
      </c>
      <c r="BT4466" s="20">
        <v>1686</v>
      </c>
      <c r="BU4466" s="20">
        <v>993</v>
      </c>
      <c r="BV4466" s="20">
        <v>2689</v>
      </c>
    </row>
    <row r="4467" spans="1:74" x14ac:dyDescent="0.25">
      <c r="A4467" s="20" t="s">
        <v>501</v>
      </c>
      <c r="B4467" s="20" t="s">
        <v>507</v>
      </c>
      <c r="C4467" s="20" t="s">
        <v>511</v>
      </c>
      <c r="D4467" s="1">
        <v>44585</v>
      </c>
      <c r="E4467">
        <v>135</v>
      </c>
      <c r="F4467">
        <v>10</v>
      </c>
      <c r="G4467">
        <v>7</v>
      </c>
      <c r="H4467">
        <v>9</v>
      </c>
      <c r="I4467">
        <v>5</v>
      </c>
      <c r="J4467">
        <v>76</v>
      </c>
      <c r="K4467">
        <v>1</v>
      </c>
      <c r="L4467">
        <v>23</v>
      </c>
      <c r="M4467">
        <v>3</v>
      </c>
      <c r="N4467">
        <v>103</v>
      </c>
      <c r="O4467">
        <v>58</v>
      </c>
      <c r="P4467">
        <v>6</v>
      </c>
      <c r="Q4467">
        <v>0</v>
      </c>
      <c r="R4467">
        <v>475</v>
      </c>
      <c r="S4467">
        <v>327</v>
      </c>
      <c r="T4467">
        <v>19</v>
      </c>
      <c r="U4467">
        <v>38</v>
      </c>
      <c r="V4467">
        <v>14</v>
      </c>
      <c r="W4467">
        <v>1488</v>
      </c>
      <c r="X4467">
        <v>575</v>
      </c>
      <c r="Y4467">
        <v>31</v>
      </c>
      <c r="Z4467">
        <v>377</v>
      </c>
      <c r="AA4467">
        <v>35</v>
      </c>
      <c r="AB4467">
        <v>1254</v>
      </c>
      <c r="AC4467">
        <v>449</v>
      </c>
      <c r="AD4467">
        <v>9</v>
      </c>
      <c r="AE4467">
        <v>344</v>
      </c>
      <c r="AF4467">
        <v>114</v>
      </c>
      <c r="AG4467">
        <v>146</v>
      </c>
      <c r="AH4467">
        <v>38</v>
      </c>
      <c r="AI4467">
        <v>3</v>
      </c>
      <c r="AJ4467">
        <v>44</v>
      </c>
      <c r="AK4467">
        <v>4</v>
      </c>
      <c r="AL4467">
        <v>86</v>
      </c>
      <c r="AM4467">
        <v>34</v>
      </c>
      <c r="AN4467">
        <v>7</v>
      </c>
      <c r="AO4467">
        <v>6</v>
      </c>
      <c r="AP4467">
        <v>0</v>
      </c>
      <c r="AQ4467">
        <v>0</v>
      </c>
      <c r="AR4467">
        <v>0</v>
      </c>
      <c r="AS4467">
        <v>1</v>
      </c>
      <c r="AT4467">
        <v>0</v>
      </c>
      <c r="AU4467">
        <v>0</v>
      </c>
      <c r="AV4467">
        <v>0</v>
      </c>
      <c r="AW4467">
        <v>2</v>
      </c>
      <c r="AX4467">
        <v>0</v>
      </c>
      <c r="AY4467">
        <v>0</v>
      </c>
      <c r="AZ4467">
        <v>0</v>
      </c>
      <c r="BA4467">
        <v>4</v>
      </c>
      <c r="BB4467">
        <v>0</v>
      </c>
      <c r="BC4467">
        <v>0</v>
      </c>
      <c r="BD4467">
        <v>0</v>
      </c>
      <c r="BE4467">
        <v>0</v>
      </c>
      <c r="BF4467">
        <v>0</v>
      </c>
      <c r="BG4467" s="20">
        <v>8</v>
      </c>
      <c r="BH4467" s="20">
        <v>7</v>
      </c>
      <c r="BI4467" s="20">
        <v>103</v>
      </c>
      <c r="BJ4467" s="20">
        <v>88</v>
      </c>
      <c r="BK4467" s="20">
        <v>393</v>
      </c>
      <c r="BL4467" s="20">
        <v>972</v>
      </c>
      <c r="BM4467" s="20">
        <v>741</v>
      </c>
      <c r="BN4467" s="20">
        <v>84</v>
      </c>
      <c r="BO4467" s="20">
        <v>69</v>
      </c>
      <c r="BP4467" s="20">
        <v>5705</v>
      </c>
      <c r="BQ4467" s="20">
        <v>1137</v>
      </c>
      <c r="BR4467" s="20">
        <v>0</v>
      </c>
      <c r="BS4467" s="20">
        <v>31</v>
      </c>
      <c r="BT4467" s="20">
        <v>1697</v>
      </c>
      <c r="BU4467" s="20">
        <v>985</v>
      </c>
      <c r="BV4467" s="20">
        <v>2694</v>
      </c>
    </row>
    <row r="4468" spans="1:74" x14ac:dyDescent="0.25">
      <c r="A4468" s="20" t="s">
        <v>501</v>
      </c>
      <c r="B4468" s="20" t="s">
        <v>507</v>
      </c>
      <c r="C4468" s="20" t="s">
        <v>511</v>
      </c>
      <c r="D4468" s="1">
        <v>44593</v>
      </c>
      <c r="E4468">
        <v>135</v>
      </c>
      <c r="F4468">
        <v>11</v>
      </c>
      <c r="G4468">
        <v>8</v>
      </c>
      <c r="H4468">
        <v>9</v>
      </c>
      <c r="I4468">
        <v>5</v>
      </c>
      <c r="J4468">
        <v>76</v>
      </c>
      <c r="K4468">
        <v>1</v>
      </c>
      <c r="L4468">
        <v>21</v>
      </c>
      <c r="M4468">
        <v>3</v>
      </c>
      <c r="N4468">
        <v>103</v>
      </c>
      <c r="O4468">
        <v>57</v>
      </c>
      <c r="P4468">
        <v>6</v>
      </c>
      <c r="Q4468">
        <v>0</v>
      </c>
      <c r="R4468">
        <v>475</v>
      </c>
      <c r="S4468">
        <v>331</v>
      </c>
      <c r="T4468">
        <v>19</v>
      </c>
      <c r="U4468">
        <v>38</v>
      </c>
      <c r="V4468">
        <v>14</v>
      </c>
      <c r="W4468">
        <v>1488</v>
      </c>
      <c r="X4468">
        <v>585</v>
      </c>
      <c r="Y4468">
        <v>32</v>
      </c>
      <c r="Z4468">
        <v>379</v>
      </c>
      <c r="AA4468">
        <v>32</v>
      </c>
      <c r="AB4468">
        <v>1255</v>
      </c>
      <c r="AC4468">
        <v>459</v>
      </c>
      <c r="AD4468">
        <v>10</v>
      </c>
      <c r="AE4468">
        <v>342</v>
      </c>
      <c r="AF4468">
        <v>114</v>
      </c>
      <c r="AG4468">
        <v>145</v>
      </c>
      <c r="AH4468">
        <v>39</v>
      </c>
      <c r="AI4468">
        <v>3</v>
      </c>
      <c r="AJ4468">
        <v>42</v>
      </c>
      <c r="AK4468">
        <v>4</v>
      </c>
      <c r="AL4468">
        <v>87</v>
      </c>
      <c r="AM4468">
        <v>37</v>
      </c>
      <c r="AN4468">
        <v>7</v>
      </c>
      <c r="AO4468">
        <v>6</v>
      </c>
      <c r="AP4468">
        <v>0</v>
      </c>
      <c r="AQ4468">
        <v>0</v>
      </c>
      <c r="AR4468">
        <v>0</v>
      </c>
      <c r="AS4468">
        <v>1</v>
      </c>
      <c r="AT4468">
        <v>0</v>
      </c>
      <c r="AU4468">
        <v>0</v>
      </c>
      <c r="AV4468">
        <v>0</v>
      </c>
      <c r="AW4468">
        <v>2</v>
      </c>
      <c r="AX4468">
        <v>0</v>
      </c>
      <c r="AY4468">
        <v>0</v>
      </c>
      <c r="AZ4468">
        <v>0</v>
      </c>
      <c r="BA4468">
        <v>4</v>
      </c>
      <c r="BB4468">
        <v>0</v>
      </c>
      <c r="BC4468">
        <v>0</v>
      </c>
      <c r="BD4468">
        <v>0</v>
      </c>
      <c r="BE4468">
        <v>0</v>
      </c>
      <c r="BF4468">
        <v>0</v>
      </c>
      <c r="BG4468" s="20">
        <v>9</v>
      </c>
      <c r="BH4468" s="20">
        <v>7</v>
      </c>
      <c r="BI4468" s="20">
        <v>103</v>
      </c>
      <c r="BJ4468" s="20">
        <v>88</v>
      </c>
      <c r="BK4468" s="20">
        <v>393</v>
      </c>
      <c r="BL4468" s="20">
        <v>973</v>
      </c>
      <c r="BM4468" s="20">
        <v>745</v>
      </c>
      <c r="BN4468" s="20">
        <v>85</v>
      </c>
      <c r="BO4468" s="20">
        <v>70</v>
      </c>
      <c r="BP4468" s="20">
        <v>5696</v>
      </c>
      <c r="BQ4468" s="20">
        <v>1180</v>
      </c>
      <c r="BR4468" s="20">
        <v>0</v>
      </c>
      <c r="BS4468" s="20">
        <v>34</v>
      </c>
      <c r="BT4468" s="20">
        <v>1687</v>
      </c>
      <c r="BU4468" s="20">
        <v>973</v>
      </c>
      <c r="BV4468" s="20">
        <v>2707</v>
      </c>
    </row>
    <row r="4469" spans="1:74" x14ac:dyDescent="0.25">
      <c r="A4469" s="20" t="s">
        <v>501</v>
      </c>
      <c r="B4469" s="20" t="s">
        <v>507</v>
      </c>
      <c r="C4469" s="20" t="s">
        <v>511</v>
      </c>
      <c r="D4469" s="1">
        <v>44599</v>
      </c>
      <c r="E4469">
        <v>136</v>
      </c>
      <c r="F4469">
        <v>11</v>
      </c>
      <c r="G4469">
        <v>8</v>
      </c>
      <c r="H4469">
        <v>9</v>
      </c>
      <c r="I4469">
        <v>5</v>
      </c>
      <c r="J4469">
        <v>77</v>
      </c>
      <c r="K4469">
        <v>1</v>
      </c>
      <c r="L4469">
        <v>22</v>
      </c>
      <c r="M4469">
        <v>3</v>
      </c>
      <c r="N4469">
        <v>105</v>
      </c>
      <c r="O4469">
        <v>57</v>
      </c>
      <c r="P4469">
        <v>6</v>
      </c>
      <c r="Q4469">
        <v>0</v>
      </c>
      <c r="R4469">
        <v>479</v>
      </c>
      <c r="S4469">
        <v>333</v>
      </c>
      <c r="T4469">
        <v>20</v>
      </c>
      <c r="U4469">
        <v>39</v>
      </c>
      <c r="V4469">
        <v>14</v>
      </c>
      <c r="W4469">
        <v>1487</v>
      </c>
      <c r="X4469">
        <v>585</v>
      </c>
      <c r="Y4469">
        <v>32</v>
      </c>
      <c r="Z4469">
        <v>380</v>
      </c>
      <c r="AA4469">
        <v>32</v>
      </c>
      <c r="AB4469">
        <v>1260</v>
      </c>
      <c r="AC4469">
        <v>463</v>
      </c>
      <c r="AD4469">
        <v>11</v>
      </c>
      <c r="AE4469">
        <v>343</v>
      </c>
      <c r="AF4469">
        <v>117</v>
      </c>
      <c r="AG4469">
        <v>145</v>
      </c>
      <c r="AH4469">
        <v>41</v>
      </c>
      <c r="AI4469">
        <v>3</v>
      </c>
      <c r="AJ4469">
        <v>42</v>
      </c>
      <c r="AK4469">
        <v>4</v>
      </c>
      <c r="AL4469">
        <v>87</v>
      </c>
      <c r="AM4469">
        <v>37</v>
      </c>
      <c r="AN4469">
        <v>7</v>
      </c>
      <c r="AO4469">
        <v>6</v>
      </c>
      <c r="AP4469">
        <v>0</v>
      </c>
      <c r="AQ4469">
        <v>0</v>
      </c>
      <c r="AR4469">
        <v>0</v>
      </c>
      <c r="AS4469">
        <v>1</v>
      </c>
      <c r="AT4469">
        <v>0</v>
      </c>
      <c r="AU4469">
        <v>0</v>
      </c>
      <c r="AV4469">
        <v>0</v>
      </c>
      <c r="AW4469">
        <v>2</v>
      </c>
      <c r="AX4469">
        <v>0</v>
      </c>
      <c r="AY4469">
        <v>0</v>
      </c>
      <c r="AZ4469">
        <v>0</v>
      </c>
      <c r="BA4469">
        <v>6</v>
      </c>
      <c r="BB4469">
        <v>0</v>
      </c>
      <c r="BC4469">
        <v>0</v>
      </c>
      <c r="BD4469">
        <v>0</v>
      </c>
      <c r="BE4469">
        <v>0</v>
      </c>
      <c r="BF4469">
        <v>0</v>
      </c>
      <c r="BG4469" s="20">
        <v>9</v>
      </c>
      <c r="BH4469" s="20">
        <v>7</v>
      </c>
      <c r="BI4469" s="20">
        <v>103</v>
      </c>
      <c r="BJ4469" s="20">
        <v>88</v>
      </c>
      <c r="BK4469" s="20">
        <v>395</v>
      </c>
      <c r="BL4469" s="20">
        <v>973</v>
      </c>
      <c r="BM4469" s="20">
        <v>751</v>
      </c>
      <c r="BN4469" s="20">
        <v>85</v>
      </c>
      <c r="BO4469" s="20">
        <v>70</v>
      </c>
      <c r="BP4469" s="20">
        <v>5707</v>
      </c>
      <c r="BQ4469" s="20">
        <v>1194</v>
      </c>
      <c r="BR4469" s="20">
        <v>0</v>
      </c>
      <c r="BS4469" s="20">
        <v>35</v>
      </c>
      <c r="BT4469" s="20">
        <v>1687</v>
      </c>
      <c r="BU4469" s="20">
        <v>973</v>
      </c>
      <c r="BV4469" s="20">
        <v>2725</v>
      </c>
    </row>
    <row r="4470" spans="1:74" x14ac:dyDescent="0.25">
      <c r="A4470" s="20" t="s">
        <v>501</v>
      </c>
      <c r="B4470" s="20" t="s">
        <v>507</v>
      </c>
      <c r="C4470" s="20" t="s">
        <v>511</v>
      </c>
      <c r="D4470" s="1">
        <v>44606</v>
      </c>
      <c r="E4470">
        <v>136</v>
      </c>
      <c r="F4470">
        <v>11</v>
      </c>
      <c r="G4470">
        <v>8</v>
      </c>
      <c r="H4470">
        <v>9</v>
      </c>
      <c r="I4470">
        <v>5</v>
      </c>
      <c r="J4470">
        <v>78</v>
      </c>
      <c r="K4470">
        <v>1</v>
      </c>
      <c r="L4470">
        <v>22</v>
      </c>
      <c r="M4470">
        <v>3</v>
      </c>
      <c r="N4470">
        <v>103</v>
      </c>
      <c r="O4470">
        <v>56</v>
      </c>
      <c r="P4470">
        <v>6</v>
      </c>
      <c r="Q4470">
        <v>0</v>
      </c>
      <c r="R4470">
        <v>480</v>
      </c>
      <c r="S4470">
        <v>335</v>
      </c>
      <c r="T4470">
        <v>21</v>
      </c>
      <c r="U4470">
        <v>39</v>
      </c>
      <c r="V4470">
        <v>14</v>
      </c>
      <c r="W4470">
        <v>1493</v>
      </c>
      <c r="X4470">
        <v>595</v>
      </c>
      <c r="Y4470">
        <v>31</v>
      </c>
      <c r="Z4470">
        <v>382</v>
      </c>
      <c r="AA4470">
        <v>31</v>
      </c>
      <c r="AB4470">
        <v>1262</v>
      </c>
      <c r="AC4470">
        <v>463</v>
      </c>
      <c r="AD4470">
        <v>11</v>
      </c>
      <c r="AE4470">
        <v>347</v>
      </c>
      <c r="AF4470">
        <v>115</v>
      </c>
      <c r="AG4470">
        <v>144</v>
      </c>
      <c r="AH4470">
        <v>40</v>
      </c>
      <c r="AI4470">
        <v>3</v>
      </c>
      <c r="AJ4470">
        <v>41</v>
      </c>
      <c r="AK4470">
        <v>4</v>
      </c>
      <c r="AL4470">
        <v>86</v>
      </c>
      <c r="AM4470">
        <v>36</v>
      </c>
      <c r="AN4470">
        <v>7</v>
      </c>
      <c r="AO4470">
        <v>6</v>
      </c>
      <c r="AP4470">
        <v>0</v>
      </c>
      <c r="AQ4470">
        <v>0</v>
      </c>
      <c r="AR4470">
        <v>0</v>
      </c>
      <c r="AS4470">
        <v>1</v>
      </c>
      <c r="AT4470">
        <v>0</v>
      </c>
      <c r="AU4470">
        <v>0</v>
      </c>
      <c r="AV4470">
        <v>0</v>
      </c>
      <c r="AW4470">
        <v>2</v>
      </c>
      <c r="AX4470">
        <v>0</v>
      </c>
      <c r="AY4470">
        <v>0</v>
      </c>
      <c r="AZ4470">
        <v>0</v>
      </c>
      <c r="BA4470">
        <v>6</v>
      </c>
      <c r="BB4470">
        <v>0</v>
      </c>
      <c r="BC4470">
        <v>0</v>
      </c>
      <c r="BD4470">
        <v>0</v>
      </c>
      <c r="BE4470">
        <v>0</v>
      </c>
      <c r="BF4470">
        <v>0</v>
      </c>
      <c r="BG4470" s="20">
        <v>9</v>
      </c>
      <c r="BH4470" s="20">
        <v>7</v>
      </c>
      <c r="BI4470" s="20">
        <v>103</v>
      </c>
      <c r="BJ4470" s="20">
        <v>87</v>
      </c>
      <c r="BK4470" s="20">
        <v>395</v>
      </c>
      <c r="BL4470" s="20">
        <v>981</v>
      </c>
      <c r="BM4470" s="20">
        <v>752</v>
      </c>
      <c r="BN4470" s="20">
        <v>86</v>
      </c>
      <c r="BO4470" s="20">
        <v>69</v>
      </c>
      <c r="BP4470" s="20">
        <v>5702</v>
      </c>
      <c r="BQ4470" s="20">
        <v>1210</v>
      </c>
      <c r="BR4470" s="20">
        <v>0</v>
      </c>
      <c r="BS4470" s="20">
        <v>38</v>
      </c>
      <c r="BT4470" s="20">
        <v>1687</v>
      </c>
      <c r="BU4470" s="20">
        <v>966</v>
      </c>
      <c r="BV4470" s="20">
        <v>2731</v>
      </c>
    </row>
    <row r="4471" spans="1:74" x14ac:dyDescent="0.25">
      <c r="A4471" s="20" t="s">
        <v>501</v>
      </c>
      <c r="B4471" s="20" t="s">
        <v>507</v>
      </c>
      <c r="C4471" s="20" t="s">
        <v>511</v>
      </c>
      <c r="D4471" s="1">
        <v>44606</v>
      </c>
      <c r="AB4471">
        <v>1</v>
      </c>
      <c r="BG4471" s="20"/>
      <c r="BH4471" s="20"/>
      <c r="BI4471" s="20"/>
      <c r="BJ4471" s="20"/>
      <c r="BK4471" s="20"/>
      <c r="BL4471" s="20"/>
      <c r="BM4471" s="20"/>
      <c r="BN4471" s="20"/>
      <c r="BO4471" s="20"/>
      <c r="BP4471" s="20">
        <v>2</v>
      </c>
      <c r="BQ4471" s="20"/>
      <c r="BR4471" s="20"/>
      <c r="BS4471" s="20"/>
      <c r="BT4471" s="20"/>
      <c r="BU4471" s="20">
        <v>1</v>
      </c>
      <c r="BV4471" s="20"/>
    </row>
    <row r="4472" spans="1:74" x14ac:dyDescent="0.25">
      <c r="A4472" s="20" t="s">
        <v>501</v>
      </c>
      <c r="B4472" s="20" t="s">
        <v>504</v>
      </c>
      <c r="C4472" s="20" t="s">
        <v>512</v>
      </c>
      <c r="D4472" s="1">
        <v>44606</v>
      </c>
      <c r="AB4472">
        <v>6</v>
      </c>
      <c r="AF4472">
        <v>6</v>
      </c>
      <c r="BG4472" s="20"/>
      <c r="BH4472" s="20"/>
      <c r="BI4472" s="20"/>
      <c r="BJ4472" s="20"/>
      <c r="BK4472" s="20"/>
      <c r="BL4472" s="20"/>
      <c r="BM4472" s="20"/>
      <c r="BN4472" s="20"/>
      <c r="BO4472" s="20"/>
      <c r="BP4472" s="20">
        <v>32</v>
      </c>
      <c r="BQ4472" s="20"/>
      <c r="BR4472" s="20"/>
      <c r="BS4472" s="20"/>
      <c r="BT4472" s="20"/>
      <c r="BU4472" s="20">
        <v>32</v>
      </c>
      <c r="BV4472" s="20"/>
    </row>
    <row r="4473" spans="1:74" x14ac:dyDescent="0.25">
      <c r="A4473" s="20" t="s">
        <v>501</v>
      </c>
      <c r="B4473" s="20" t="s">
        <v>504</v>
      </c>
      <c r="C4473" s="20" t="s">
        <v>512</v>
      </c>
      <c r="D4473" s="1">
        <v>44606</v>
      </c>
      <c r="E4473">
        <v>76</v>
      </c>
      <c r="F4473">
        <v>6</v>
      </c>
      <c r="G4473">
        <v>3</v>
      </c>
      <c r="J4473">
        <v>51</v>
      </c>
      <c r="K4473">
        <v>2</v>
      </c>
      <c r="L4473">
        <v>4</v>
      </c>
      <c r="M4473">
        <v>4</v>
      </c>
      <c r="N4473">
        <v>43</v>
      </c>
      <c r="O4473">
        <v>34</v>
      </c>
      <c r="Q4473">
        <v>1</v>
      </c>
      <c r="R4473">
        <v>402</v>
      </c>
      <c r="S4473">
        <v>335</v>
      </c>
      <c r="T4473">
        <v>7</v>
      </c>
      <c r="U4473">
        <v>16</v>
      </c>
      <c r="V4473">
        <v>23</v>
      </c>
      <c r="W4473">
        <v>717</v>
      </c>
      <c r="X4473">
        <v>90</v>
      </c>
      <c r="Y4473">
        <v>9</v>
      </c>
      <c r="Z4473">
        <v>74</v>
      </c>
      <c r="AA4473">
        <v>41</v>
      </c>
      <c r="AB4473">
        <v>693</v>
      </c>
      <c r="AC4473">
        <v>78</v>
      </c>
      <c r="AD4473">
        <v>19</v>
      </c>
      <c r="AE4473">
        <v>73</v>
      </c>
      <c r="AF4473">
        <v>48</v>
      </c>
      <c r="AG4473">
        <v>105</v>
      </c>
      <c r="AH4473">
        <v>7</v>
      </c>
      <c r="AJ4473">
        <v>9</v>
      </c>
      <c r="AK4473">
        <v>17</v>
      </c>
      <c r="AL4473">
        <v>116</v>
      </c>
      <c r="AM4473">
        <v>97</v>
      </c>
      <c r="AN4473">
        <v>1</v>
      </c>
      <c r="AO4473">
        <v>1</v>
      </c>
      <c r="AP4473">
        <v>2</v>
      </c>
      <c r="BG4473" s="20">
        <v>6</v>
      </c>
      <c r="BH4473" s="20"/>
      <c r="BI4473" s="20">
        <v>65</v>
      </c>
      <c r="BJ4473" s="20">
        <v>41</v>
      </c>
      <c r="BK4473" s="20">
        <v>353</v>
      </c>
      <c r="BL4473" s="20">
        <v>578</v>
      </c>
      <c r="BM4473" s="20">
        <v>540</v>
      </c>
      <c r="BN4473" s="20">
        <v>77</v>
      </c>
      <c r="BO4473" s="20">
        <v>111</v>
      </c>
      <c r="BP4473" s="20">
        <v>2945</v>
      </c>
      <c r="BQ4473" s="20">
        <v>984</v>
      </c>
      <c r="BR4473" s="20"/>
      <c r="BS4473" s="20">
        <v>34</v>
      </c>
      <c r="BT4473" s="20">
        <v>240</v>
      </c>
      <c r="BU4473" s="20">
        <v>706</v>
      </c>
      <c r="BV4473" s="20">
        <v>1855</v>
      </c>
    </row>
    <row r="4474" spans="1:74" x14ac:dyDescent="0.25">
      <c r="A4474" s="20" t="s">
        <v>501</v>
      </c>
      <c r="B4474" s="20" t="s">
        <v>502</v>
      </c>
      <c r="C4474" s="20" t="s">
        <v>748</v>
      </c>
      <c r="D4474" s="1">
        <v>44493</v>
      </c>
      <c r="E4474">
        <v>102</v>
      </c>
      <c r="F4474">
        <v>6</v>
      </c>
      <c r="G4474">
        <v>1</v>
      </c>
      <c r="H4474">
        <v>0</v>
      </c>
      <c r="I4474">
        <v>0</v>
      </c>
      <c r="J4474">
        <v>45</v>
      </c>
      <c r="K4474">
        <v>1</v>
      </c>
      <c r="L4474">
        <v>0</v>
      </c>
      <c r="M4474">
        <v>5</v>
      </c>
      <c r="N4474">
        <v>15</v>
      </c>
      <c r="O4474">
        <v>0</v>
      </c>
      <c r="P4474">
        <v>13</v>
      </c>
      <c r="Q4474">
        <v>0</v>
      </c>
      <c r="R4474">
        <v>963</v>
      </c>
      <c r="S4474">
        <v>0</v>
      </c>
      <c r="T4474">
        <v>640</v>
      </c>
      <c r="U4474">
        <v>16</v>
      </c>
      <c r="V4474">
        <v>39</v>
      </c>
      <c r="W4474">
        <v>845</v>
      </c>
      <c r="X4474">
        <v>0</v>
      </c>
      <c r="Y4474">
        <v>103</v>
      </c>
      <c r="Z4474">
        <v>7</v>
      </c>
      <c r="AA4474">
        <v>97</v>
      </c>
      <c r="AB4474">
        <v>1371</v>
      </c>
      <c r="AC4474">
        <v>137</v>
      </c>
      <c r="AD4474">
        <v>17</v>
      </c>
      <c r="AE4474">
        <v>0</v>
      </c>
      <c r="AF4474">
        <v>145</v>
      </c>
      <c r="AG4474">
        <v>103</v>
      </c>
      <c r="AH4474">
        <v>0</v>
      </c>
      <c r="AI4474">
        <v>3</v>
      </c>
      <c r="AJ4474">
        <v>2</v>
      </c>
      <c r="AK4474">
        <v>19</v>
      </c>
      <c r="AL4474">
        <v>84</v>
      </c>
      <c r="AM4474">
        <v>0</v>
      </c>
      <c r="AN4474">
        <v>24</v>
      </c>
      <c r="AO4474">
        <v>1</v>
      </c>
      <c r="AP4474">
        <v>0</v>
      </c>
      <c r="AQ4474">
        <v>0</v>
      </c>
      <c r="AR4474">
        <v>1</v>
      </c>
      <c r="AS4474">
        <v>0</v>
      </c>
      <c r="AT4474">
        <v>0</v>
      </c>
      <c r="AU4474">
        <v>0</v>
      </c>
      <c r="AV4474">
        <v>0</v>
      </c>
      <c r="AW4474">
        <v>0</v>
      </c>
      <c r="AX4474">
        <v>0</v>
      </c>
      <c r="AY4474">
        <v>0</v>
      </c>
      <c r="AZ4474">
        <v>0</v>
      </c>
      <c r="BA4474">
        <v>0</v>
      </c>
      <c r="BB4474">
        <v>21</v>
      </c>
      <c r="BC4474">
        <v>16</v>
      </c>
      <c r="BD4474">
        <v>0</v>
      </c>
      <c r="BE4474">
        <v>0</v>
      </c>
      <c r="BF4474">
        <v>1</v>
      </c>
      <c r="BG4474" s="20"/>
      <c r="BH4474" s="20"/>
      <c r="BI4474" s="20"/>
      <c r="BJ4474" s="20"/>
      <c r="BK4474" s="20"/>
      <c r="BL4474" s="20"/>
      <c r="BM4474" s="20"/>
      <c r="BN4474" s="20"/>
      <c r="BO4474" s="20"/>
      <c r="BP4474" s="20"/>
      <c r="BQ4474" s="20"/>
      <c r="BR4474" s="20"/>
      <c r="BS4474" s="20"/>
      <c r="BT4474" s="20"/>
      <c r="BU4474" s="20"/>
      <c r="BV4474" s="20"/>
    </row>
    <row r="4475" spans="1:74" x14ac:dyDescent="0.25">
      <c r="A4475" s="20" t="s">
        <v>501</v>
      </c>
      <c r="B4475" s="20" t="s">
        <v>502</v>
      </c>
      <c r="C4475" s="20" t="s">
        <v>748</v>
      </c>
      <c r="D4475" s="1">
        <v>44500</v>
      </c>
      <c r="E4475">
        <v>102</v>
      </c>
      <c r="F4475">
        <v>6</v>
      </c>
      <c r="G4475">
        <v>4</v>
      </c>
      <c r="H4475">
        <v>0</v>
      </c>
      <c r="I4475">
        <v>0</v>
      </c>
      <c r="J4475">
        <v>55</v>
      </c>
      <c r="K4475">
        <v>1</v>
      </c>
      <c r="L4475">
        <v>0</v>
      </c>
      <c r="M4475">
        <v>5</v>
      </c>
      <c r="N4475">
        <v>15</v>
      </c>
      <c r="O4475">
        <v>0</v>
      </c>
      <c r="P4475">
        <v>13</v>
      </c>
      <c r="Q4475">
        <v>0</v>
      </c>
      <c r="R4475">
        <v>963</v>
      </c>
      <c r="S4475">
        <v>0</v>
      </c>
      <c r="T4475">
        <v>693</v>
      </c>
      <c r="U4475">
        <v>16</v>
      </c>
      <c r="V4475">
        <v>39</v>
      </c>
      <c r="W4475">
        <v>846</v>
      </c>
      <c r="X4475">
        <v>0</v>
      </c>
      <c r="Y4475">
        <v>150</v>
      </c>
      <c r="Z4475">
        <v>7</v>
      </c>
      <c r="AA4475">
        <v>96</v>
      </c>
      <c r="AB4475">
        <v>1370</v>
      </c>
      <c r="AC4475">
        <v>228</v>
      </c>
      <c r="AD4475">
        <v>17</v>
      </c>
      <c r="AE4475">
        <v>0</v>
      </c>
      <c r="AF4475">
        <v>145</v>
      </c>
      <c r="AG4475">
        <v>102</v>
      </c>
      <c r="AH4475">
        <v>0</v>
      </c>
      <c r="AI4475">
        <v>3</v>
      </c>
      <c r="AJ4475">
        <v>2</v>
      </c>
      <c r="AK4475">
        <v>19</v>
      </c>
      <c r="AL4475">
        <v>84</v>
      </c>
      <c r="AM4475">
        <v>0</v>
      </c>
      <c r="AN4475">
        <v>44</v>
      </c>
      <c r="AO4475">
        <v>1</v>
      </c>
      <c r="AP4475">
        <v>0</v>
      </c>
      <c r="AQ4475">
        <v>0</v>
      </c>
      <c r="AR4475">
        <v>1</v>
      </c>
      <c r="AS4475">
        <v>0</v>
      </c>
      <c r="AT4475">
        <v>0</v>
      </c>
      <c r="AU4475">
        <v>0</v>
      </c>
      <c r="AV4475">
        <v>0</v>
      </c>
      <c r="AW4475">
        <v>0</v>
      </c>
      <c r="AX4475">
        <v>0</v>
      </c>
      <c r="AY4475">
        <v>0</v>
      </c>
      <c r="AZ4475">
        <v>0</v>
      </c>
      <c r="BA4475">
        <v>0</v>
      </c>
      <c r="BB4475">
        <v>21</v>
      </c>
      <c r="BC4475">
        <v>16</v>
      </c>
      <c r="BD4475">
        <v>0</v>
      </c>
      <c r="BE4475">
        <v>0</v>
      </c>
      <c r="BF4475">
        <v>1</v>
      </c>
      <c r="BG4475" s="20"/>
      <c r="BH4475" s="20"/>
      <c r="BI4475" s="20"/>
      <c r="BJ4475" s="20"/>
      <c r="BK4475" s="20"/>
      <c r="BL4475" s="20"/>
      <c r="BM4475" s="20"/>
      <c r="BN4475" s="20"/>
      <c r="BO4475" s="20"/>
      <c r="BP4475" s="20"/>
      <c r="BQ4475" s="20"/>
      <c r="BR4475" s="20"/>
      <c r="BS4475" s="20"/>
      <c r="BT4475" s="20"/>
      <c r="BU4475" s="20"/>
      <c r="BV4475" s="20"/>
    </row>
    <row r="4476" spans="1:74" x14ac:dyDescent="0.25">
      <c r="A4476" s="20" t="s">
        <v>501</v>
      </c>
      <c r="B4476" s="20" t="s">
        <v>502</v>
      </c>
      <c r="C4476" s="20" t="s">
        <v>748</v>
      </c>
      <c r="D4476" s="1">
        <v>44507</v>
      </c>
      <c r="E4476">
        <v>102</v>
      </c>
      <c r="F4476">
        <v>7</v>
      </c>
      <c r="G4476">
        <v>5</v>
      </c>
      <c r="H4476">
        <v>0</v>
      </c>
      <c r="I4476">
        <v>0</v>
      </c>
      <c r="J4476">
        <v>62</v>
      </c>
      <c r="K4476">
        <v>1</v>
      </c>
      <c r="L4476">
        <v>0</v>
      </c>
      <c r="M4476">
        <v>5</v>
      </c>
      <c r="N4476">
        <v>15</v>
      </c>
      <c r="O4476">
        <v>13</v>
      </c>
      <c r="P4476">
        <v>0</v>
      </c>
      <c r="Q4476">
        <v>0</v>
      </c>
      <c r="R4476">
        <v>966</v>
      </c>
      <c r="S4476">
        <v>747</v>
      </c>
      <c r="T4476">
        <v>21</v>
      </c>
      <c r="U4476">
        <v>16</v>
      </c>
      <c r="V4476">
        <v>41</v>
      </c>
      <c r="W4476">
        <v>844</v>
      </c>
      <c r="X4476">
        <v>227</v>
      </c>
      <c r="Y4476">
        <v>16</v>
      </c>
      <c r="Z4476">
        <v>8</v>
      </c>
      <c r="AA4476">
        <v>93</v>
      </c>
      <c r="AB4476">
        <v>1369</v>
      </c>
      <c r="AC4476">
        <v>393</v>
      </c>
      <c r="AD4476">
        <v>17</v>
      </c>
      <c r="AE4476">
        <v>0</v>
      </c>
      <c r="AF4476">
        <v>144</v>
      </c>
      <c r="AG4476">
        <v>103</v>
      </c>
      <c r="AH4476">
        <v>4</v>
      </c>
      <c r="AI4476">
        <v>0</v>
      </c>
      <c r="AJ4476">
        <v>1</v>
      </c>
      <c r="AK4476">
        <v>20</v>
      </c>
      <c r="AL4476">
        <v>86</v>
      </c>
      <c r="AM4476">
        <v>52</v>
      </c>
      <c r="AN4476">
        <v>1</v>
      </c>
      <c r="AO4476">
        <v>1</v>
      </c>
      <c r="AP4476">
        <v>0</v>
      </c>
      <c r="AQ4476">
        <v>0</v>
      </c>
      <c r="AR4476">
        <v>1</v>
      </c>
      <c r="AS4476">
        <v>0</v>
      </c>
      <c r="AT4476">
        <v>0</v>
      </c>
      <c r="AU4476">
        <v>0</v>
      </c>
      <c r="AV4476">
        <v>0</v>
      </c>
      <c r="AW4476">
        <v>0</v>
      </c>
      <c r="AX4476">
        <v>0</v>
      </c>
      <c r="AY4476">
        <v>0</v>
      </c>
      <c r="AZ4476">
        <v>0</v>
      </c>
      <c r="BA4476">
        <v>0</v>
      </c>
      <c r="BB4476">
        <v>0</v>
      </c>
      <c r="BC4476">
        <v>0</v>
      </c>
      <c r="BD4476">
        <v>0</v>
      </c>
      <c r="BE4476">
        <v>0</v>
      </c>
      <c r="BF4476">
        <v>0</v>
      </c>
      <c r="BG4476" s="20">
        <v>6</v>
      </c>
      <c r="BH4476" s="20">
        <v>0</v>
      </c>
      <c r="BI4476" s="20">
        <v>96</v>
      </c>
      <c r="BJ4476" s="20">
        <v>14</v>
      </c>
      <c r="BK4476" s="20">
        <v>881</v>
      </c>
      <c r="BL4476" s="20">
        <v>694</v>
      </c>
      <c r="BM4476" s="20">
        <v>1191</v>
      </c>
      <c r="BN4476" s="20">
        <v>76</v>
      </c>
      <c r="BO4476" s="20">
        <v>82</v>
      </c>
      <c r="BP4476" s="20"/>
      <c r="BQ4476" s="20"/>
      <c r="BR4476" s="20"/>
      <c r="BS4476" s="20"/>
      <c r="BT4476" s="20"/>
      <c r="BU4476" s="20"/>
      <c r="BV4476" s="20"/>
    </row>
    <row r="4477" spans="1:74" x14ac:dyDescent="0.25">
      <c r="A4477" s="20" t="s">
        <v>501</v>
      </c>
      <c r="B4477" s="20" t="s">
        <v>502</v>
      </c>
      <c r="C4477" s="20" t="s">
        <v>748</v>
      </c>
      <c r="D4477" s="1">
        <v>44514</v>
      </c>
      <c r="E4477">
        <v>101</v>
      </c>
      <c r="F4477">
        <v>7</v>
      </c>
      <c r="G4477">
        <v>6</v>
      </c>
      <c r="H4477">
        <v>0</v>
      </c>
      <c r="I4477">
        <v>0</v>
      </c>
      <c r="J4477">
        <v>71</v>
      </c>
      <c r="K4477">
        <v>1</v>
      </c>
      <c r="L4477">
        <v>0</v>
      </c>
      <c r="M4477">
        <v>5</v>
      </c>
      <c r="N4477">
        <v>15</v>
      </c>
      <c r="O4477">
        <v>14</v>
      </c>
      <c r="P4477">
        <v>0</v>
      </c>
      <c r="Q4477">
        <v>0</v>
      </c>
      <c r="R4477">
        <v>971</v>
      </c>
      <c r="S4477">
        <v>775</v>
      </c>
      <c r="T4477">
        <v>21</v>
      </c>
      <c r="U4477">
        <v>16</v>
      </c>
      <c r="V4477">
        <v>42</v>
      </c>
      <c r="W4477">
        <v>844</v>
      </c>
      <c r="X4477">
        <v>301</v>
      </c>
      <c r="Y4477">
        <v>16</v>
      </c>
      <c r="Z4477">
        <v>8</v>
      </c>
      <c r="AA4477">
        <v>91</v>
      </c>
      <c r="AB4477">
        <v>1368</v>
      </c>
      <c r="AC4477">
        <v>493</v>
      </c>
      <c r="AD4477">
        <v>17</v>
      </c>
      <c r="AE4477">
        <v>0</v>
      </c>
      <c r="AF4477">
        <v>141</v>
      </c>
      <c r="AG4477">
        <v>103</v>
      </c>
      <c r="AH4477">
        <v>6</v>
      </c>
      <c r="AI4477">
        <v>0</v>
      </c>
      <c r="AJ4477">
        <v>1</v>
      </c>
      <c r="AK4477">
        <v>20</v>
      </c>
      <c r="AL4477">
        <v>86</v>
      </c>
      <c r="AM4477">
        <v>57</v>
      </c>
      <c r="AN4477">
        <v>1</v>
      </c>
      <c r="AO4477">
        <v>1</v>
      </c>
      <c r="AP4477">
        <v>0</v>
      </c>
      <c r="AQ4477">
        <v>0</v>
      </c>
      <c r="AR4477">
        <v>1</v>
      </c>
      <c r="AS4477">
        <v>0</v>
      </c>
      <c r="AT4477">
        <v>0</v>
      </c>
      <c r="AU4477">
        <v>0</v>
      </c>
      <c r="AV4477">
        <v>0</v>
      </c>
      <c r="AW4477">
        <v>0</v>
      </c>
      <c r="AX4477">
        <v>0</v>
      </c>
      <c r="AY4477">
        <v>0</v>
      </c>
      <c r="AZ4477">
        <v>0</v>
      </c>
      <c r="BA4477">
        <v>0</v>
      </c>
      <c r="BB4477">
        <v>0</v>
      </c>
      <c r="BC4477">
        <v>0</v>
      </c>
      <c r="BD4477">
        <v>0</v>
      </c>
      <c r="BE4477">
        <v>0</v>
      </c>
      <c r="BF4477">
        <v>0</v>
      </c>
      <c r="BG4477" s="20">
        <v>6</v>
      </c>
      <c r="BH4477" s="20">
        <v>0</v>
      </c>
      <c r="BI4477" s="20">
        <v>95</v>
      </c>
      <c r="BJ4477" s="20">
        <v>14</v>
      </c>
      <c r="BK4477" s="20">
        <v>884</v>
      </c>
      <c r="BL4477" s="20">
        <v>698</v>
      </c>
      <c r="BM4477" s="20">
        <v>1195</v>
      </c>
      <c r="BN4477" s="20">
        <v>76</v>
      </c>
      <c r="BO4477" s="20">
        <v>82</v>
      </c>
      <c r="BP4477" s="20"/>
      <c r="BQ4477" s="20"/>
      <c r="BR4477" s="20"/>
      <c r="BS4477" s="20"/>
      <c r="BT4477" s="20"/>
      <c r="BU4477" s="20"/>
      <c r="BV4477" s="20"/>
    </row>
    <row r="4478" spans="1:74" x14ac:dyDescent="0.25">
      <c r="A4478" s="20" t="s">
        <v>501</v>
      </c>
      <c r="B4478" s="20" t="s">
        <v>502</v>
      </c>
      <c r="C4478" s="20" t="s">
        <v>748</v>
      </c>
      <c r="D4478" s="1">
        <v>44521</v>
      </c>
      <c r="E4478">
        <v>101</v>
      </c>
      <c r="F4478">
        <v>7</v>
      </c>
      <c r="G4478">
        <v>6</v>
      </c>
      <c r="H4478">
        <v>0</v>
      </c>
      <c r="I4478">
        <v>0</v>
      </c>
      <c r="J4478">
        <v>73</v>
      </c>
      <c r="K4478">
        <v>1</v>
      </c>
      <c r="L4478">
        <v>0</v>
      </c>
      <c r="M4478">
        <v>5</v>
      </c>
      <c r="N4478">
        <v>15</v>
      </c>
      <c r="O4478">
        <v>14</v>
      </c>
      <c r="P4478">
        <v>0</v>
      </c>
      <c r="Q4478">
        <v>0</v>
      </c>
      <c r="R4478">
        <v>963</v>
      </c>
      <c r="S4478">
        <v>796</v>
      </c>
      <c r="T4478">
        <v>21</v>
      </c>
      <c r="U4478">
        <v>16</v>
      </c>
      <c r="V4478">
        <v>39</v>
      </c>
      <c r="W4478">
        <v>839</v>
      </c>
      <c r="X4478">
        <v>387</v>
      </c>
      <c r="Y4478">
        <v>16</v>
      </c>
      <c r="Z4478">
        <v>8</v>
      </c>
      <c r="AA4478">
        <v>90</v>
      </c>
      <c r="AB4478">
        <v>1362</v>
      </c>
      <c r="AC4478">
        <v>662</v>
      </c>
      <c r="AD4478">
        <v>17</v>
      </c>
      <c r="AE4478">
        <v>1</v>
      </c>
      <c r="AF4478">
        <v>138</v>
      </c>
      <c r="AG4478">
        <v>103</v>
      </c>
      <c r="AH4478">
        <v>11</v>
      </c>
      <c r="AI4478">
        <v>0</v>
      </c>
      <c r="AJ4478">
        <v>1</v>
      </c>
      <c r="AK4478">
        <v>20</v>
      </c>
      <c r="AL4478">
        <v>84</v>
      </c>
      <c r="AM4478">
        <v>59</v>
      </c>
      <c r="AN4478">
        <v>1</v>
      </c>
      <c r="AO4478">
        <v>1</v>
      </c>
      <c r="AP4478">
        <v>0</v>
      </c>
      <c r="AQ4478">
        <v>0</v>
      </c>
      <c r="AR4478">
        <v>1</v>
      </c>
      <c r="AS4478">
        <v>0</v>
      </c>
      <c r="AT4478">
        <v>0</v>
      </c>
      <c r="AU4478">
        <v>0</v>
      </c>
      <c r="AV4478">
        <v>0</v>
      </c>
      <c r="AW4478">
        <v>0</v>
      </c>
      <c r="AX4478">
        <v>0</v>
      </c>
      <c r="AY4478">
        <v>0</v>
      </c>
      <c r="AZ4478">
        <v>0</v>
      </c>
      <c r="BA4478">
        <v>0</v>
      </c>
      <c r="BB4478">
        <v>0</v>
      </c>
      <c r="BC4478">
        <v>0</v>
      </c>
      <c r="BD4478">
        <v>0</v>
      </c>
      <c r="BE4478">
        <v>0</v>
      </c>
      <c r="BF4478">
        <v>0</v>
      </c>
      <c r="BG4478" s="20">
        <v>6</v>
      </c>
      <c r="BH4478" s="20">
        <v>0</v>
      </c>
      <c r="BI4478" s="20">
        <v>95</v>
      </c>
      <c r="BJ4478" s="20">
        <v>14</v>
      </c>
      <c r="BK4478" s="20">
        <v>880</v>
      </c>
      <c r="BL4478" s="20">
        <v>695</v>
      </c>
      <c r="BM4478" s="20">
        <v>1194</v>
      </c>
      <c r="BN4478" s="20">
        <v>76</v>
      </c>
      <c r="BO4478" s="20">
        <v>80</v>
      </c>
      <c r="BP4478" s="20"/>
      <c r="BQ4478" s="20"/>
      <c r="BR4478" s="20"/>
      <c r="BS4478" s="20"/>
      <c r="BT4478" s="20"/>
      <c r="BU4478" s="20"/>
      <c r="BV4478" s="20"/>
    </row>
    <row r="4479" spans="1:74" x14ac:dyDescent="0.25">
      <c r="A4479" s="20" t="s">
        <v>501</v>
      </c>
      <c r="B4479" s="20" t="s">
        <v>502</v>
      </c>
      <c r="C4479" s="20" t="s">
        <v>748</v>
      </c>
      <c r="D4479" s="1">
        <v>44528</v>
      </c>
      <c r="E4479">
        <v>101</v>
      </c>
      <c r="F4479">
        <v>7</v>
      </c>
      <c r="G4479">
        <v>6</v>
      </c>
      <c r="H4479">
        <v>0</v>
      </c>
      <c r="I4479">
        <v>0</v>
      </c>
      <c r="J4479">
        <v>82</v>
      </c>
      <c r="K4479">
        <v>1</v>
      </c>
      <c r="L4479">
        <v>0</v>
      </c>
      <c r="M4479">
        <v>4</v>
      </c>
      <c r="N4479">
        <v>15</v>
      </c>
      <c r="O4479">
        <v>14</v>
      </c>
      <c r="P4479">
        <v>0</v>
      </c>
      <c r="Q4479">
        <v>0</v>
      </c>
      <c r="R4479">
        <v>963</v>
      </c>
      <c r="S4479">
        <v>815</v>
      </c>
      <c r="T4479">
        <v>21</v>
      </c>
      <c r="U4479">
        <v>16</v>
      </c>
      <c r="V4479">
        <v>38</v>
      </c>
      <c r="W4479">
        <v>837</v>
      </c>
      <c r="X4479">
        <v>474</v>
      </c>
      <c r="Y4479">
        <v>16</v>
      </c>
      <c r="Z4479">
        <v>8</v>
      </c>
      <c r="AA4479">
        <v>87</v>
      </c>
      <c r="AB4479">
        <v>1360</v>
      </c>
      <c r="AC4479">
        <v>848</v>
      </c>
      <c r="AD4479">
        <v>17</v>
      </c>
      <c r="AE4479">
        <v>1</v>
      </c>
      <c r="AF4479">
        <v>136</v>
      </c>
      <c r="AG4479">
        <v>103</v>
      </c>
      <c r="AH4479">
        <v>18</v>
      </c>
      <c r="AI4479">
        <v>0</v>
      </c>
      <c r="AJ4479">
        <v>1</v>
      </c>
      <c r="AK4479">
        <v>20</v>
      </c>
      <c r="AL4479">
        <v>87</v>
      </c>
      <c r="AM4479">
        <v>68</v>
      </c>
      <c r="AN4479">
        <v>1</v>
      </c>
      <c r="AO4479">
        <v>1</v>
      </c>
      <c r="AP4479">
        <v>0</v>
      </c>
      <c r="AQ4479">
        <v>0</v>
      </c>
      <c r="AR4479">
        <v>1</v>
      </c>
      <c r="AS4479">
        <v>0</v>
      </c>
      <c r="AT4479">
        <v>0</v>
      </c>
      <c r="AU4479">
        <v>0</v>
      </c>
      <c r="AV4479">
        <v>0</v>
      </c>
      <c r="AW4479">
        <v>0</v>
      </c>
      <c r="AX4479">
        <v>0</v>
      </c>
      <c r="AY4479">
        <v>0</v>
      </c>
      <c r="AZ4479">
        <v>0</v>
      </c>
      <c r="BA4479">
        <v>0</v>
      </c>
      <c r="BB4479">
        <v>0</v>
      </c>
      <c r="BC4479">
        <v>0</v>
      </c>
      <c r="BD4479">
        <v>0</v>
      </c>
      <c r="BE4479">
        <v>0</v>
      </c>
      <c r="BF4479">
        <v>0</v>
      </c>
      <c r="BG4479" s="20">
        <v>6</v>
      </c>
      <c r="BH4479" s="20">
        <v>0</v>
      </c>
      <c r="BI4479" s="20">
        <v>95</v>
      </c>
      <c r="BJ4479" s="20">
        <v>14</v>
      </c>
      <c r="BK4479" s="20">
        <v>880</v>
      </c>
      <c r="BL4479" s="20">
        <v>699</v>
      </c>
      <c r="BM4479" s="20">
        <v>1193</v>
      </c>
      <c r="BN4479" s="20">
        <v>77</v>
      </c>
      <c r="BO4479" s="20">
        <v>83</v>
      </c>
      <c r="BP4479" s="20"/>
      <c r="BQ4479" s="20"/>
      <c r="BR4479" s="20"/>
      <c r="BS4479" s="20"/>
      <c r="BT4479" s="20"/>
      <c r="BU4479" s="20"/>
      <c r="BV4479" s="20"/>
    </row>
    <row r="4480" spans="1:74" x14ac:dyDescent="0.25">
      <c r="A4480" s="20" t="s">
        <v>501</v>
      </c>
      <c r="B4480" s="20" t="s">
        <v>502</v>
      </c>
      <c r="C4480" s="20" t="s">
        <v>748</v>
      </c>
      <c r="D4480" s="1">
        <v>44535</v>
      </c>
      <c r="E4480">
        <v>102</v>
      </c>
      <c r="F4480">
        <v>7</v>
      </c>
      <c r="G4480">
        <v>6</v>
      </c>
      <c r="H4480">
        <v>0</v>
      </c>
      <c r="I4480">
        <v>0</v>
      </c>
      <c r="J4480">
        <v>86</v>
      </c>
      <c r="K4480">
        <v>1</v>
      </c>
      <c r="L4480">
        <v>0</v>
      </c>
      <c r="M4480">
        <v>4</v>
      </c>
      <c r="N4480">
        <v>15</v>
      </c>
      <c r="O4480">
        <v>14</v>
      </c>
      <c r="P4480">
        <v>0</v>
      </c>
      <c r="Q4480">
        <v>0</v>
      </c>
      <c r="R4480">
        <v>963</v>
      </c>
      <c r="S4480">
        <v>826</v>
      </c>
      <c r="T4480">
        <v>21</v>
      </c>
      <c r="U4480">
        <v>16</v>
      </c>
      <c r="V4480">
        <v>39</v>
      </c>
      <c r="W4480">
        <v>835</v>
      </c>
      <c r="X4480">
        <v>512</v>
      </c>
      <c r="Y4480">
        <v>16</v>
      </c>
      <c r="Z4480">
        <v>8</v>
      </c>
      <c r="AA4480">
        <v>87</v>
      </c>
      <c r="AB4480">
        <v>1360</v>
      </c>
      <c r="AC4480">
        <v>945</v>
      </c>
      <c r="AD4480">
        <v>17</v>
      </c>
      <c r="AE4480">
        <v>1</v>
      </c>
      <c r="AF4480">
        <v>135</v>
      </c>
      <c r="AG4480">
        <v>103</v>
      </c>
      <c r="AH4480">
        <v>23</v>
      </c>
      <c r="AI4480">
        <v>0</v>
      </c>
      <c r="AJ4480">
        <v>1</v>
      </c>
      <c r="AK4480">
        <v>20</v>
      </c>
      <c r="AL4480">
        <v>87</v>
      </c>
      <c r="AM4480">
        <v>71</v>
      </c>
      <c r="AN4480">
        <v>1</v>
      </c>
      <c r="AO4480">
        <v>1</v>
      </c>
      <c r="AP4480">
        <v>0</v>
      </c>
      <c r="AQ4480">
        <v>0</v>
      </c>
      <c r="AR4480">
        <v>1</v>
      </c>
      <c r="AS4480">
        <v>0</v>
      </c>
      <c r="AT4480">
        <v>0</v>
      </c>
      <c r="AU4480">
        <v>0</v>
      </c>
      <c r="AV4480">
        <v>0</v>
      </c>
      <c r="AW4480">
        <v>0</v>
      </c>
      <c r="AX4480">
        <v>0</v>
      </c>
      <c r="AY4480">
        <v>0</v>
      </c>
      <c r="AZ4480">
        <v>0</v>
      </c>
      <c r="BA4480">
        <v>0</v>
      </c>
      <c r="BB4480">
        <v>0</v>
      </c>
      <c r="BC4480">
        <v>0</v>
      </c>
      <c r="BD4480">
        <v>0</v>
      </c>
      <c r="BE4480">
        <v>0</v>
      </c>
      <c r="BF4480">
        <v>0</v>
      </c>
      <c r="BG4480" s="20">
        <v>6</v>
      </c>
      <c r="BH4480" s="20">
        <v>0</v>
      </c>
      <c r="BI4480" s="20">
        <v>96</v>
      </c>
      <c r="BJ4480" s="20">
        <v>14</v>
      </c>
      <c r="BK4480" s="20">
        <v>879</v>
      </c>
      <c r="BL4480" s="20">
        <v>697</v>
      </c>
      <c r="BM4480" s="20">
        <v>1195</v>
      </c>
      <c r="BN4480" s="20">
        <v>76</v>
      </c>
      <c r="BO4480" s="20">
        <v>83</v>
      </c>
      <c r="BP4480" s="20"/>
      <c r="BQ4480" s="20"/>
      <c r="BR4480" s="20"/>
      <c r="BS4480" s="20"/>
      <c r="BT4480" s="20"/>
      <c r="BU4480" s="20"/>
      <c r="BV4480" s="20"/>
    </row>
    <row r="4481" spans="1:74" x14ac:dyDescent="0.25">
      <c r="A4481" s="20" t="s">
        <v>501</v>
      </c>
      <c r="B4481" s="20" t="s">
        <v>502</v>
      </c>
      <c r="C4481" s="20" t="s">
        <v>748</v>
      </c>
      <c r="D4481" s="1">
        <v>44542</v>
      </c>
      <c r="E4481">
        <v>103</v>
      </c>
      <c r="F4481">
        <v>7</v>
      </c>
      <c r="G4481">
        <v>6</v>
      </c>
      <c r="H4481">
        <v>0</v>
      </c>
      <c r="I4481">
        <v>0</v>
      </c>
      <c r="J4481">
        <v>87</v>
      </c>
      <c r="K4481">
        <v>1</v>
      </c>
      <c r="L4481">
        <v>0</v>
      </c>
      <c r="M4481">
        <v>4</v>
      </c>
      <c r="N4481">
        <v>15</v>
      </c>
      <c r="O4481">
        <v>14</v>
      </c>
      <c r="P4481">
        <v>0</v>
      </c>
      <c r="Q4481">
        <v>0</v>
      </c>
      <c r="R4481">
        <v>963</v>
      </c>
      <c r="S4481">
        <v>834</v>
      </c>
      <c r="T4481">
        <v>21</v>
      </c>
      <c r="U4481">
        <v>16</v>
      </c>
      <c r="V4481">
        <v>37</v>
      </c>
      <c r="W4481">
        <v>838</v>
      </c>
      <c r="X4481">
        <v>544</v>
      </c>
      <c r="Y4481">
        <v>16</v>
      </c>
      <c r="Z4481">
        <v>9</v>
      </c>
      <c r="AA4481">
        <v>86</v>
      </c>
      <c r="AB4481">
        <v>1358</v>
      </c>
      <c r="AC4481">
        <v>985</v>
      </c>
      <c r="AD4481">
        <v>17</v>
      </c>
      <c r="AE4481">
        <v>3</v>
      </c>
      <c r="AF4481">
        <v>132</v>
      </c>
      <c r="AG4481">
        <v>104</v>
      </c>
      <c r="AH4481">
        <v>30</v>
      </c>
      <c r="AI4481">
        <v>0</v>
      </c>
      <c r="AJ4481">
        <v>1</v>
      </c>
      <c r="AK4481">
        <v>21</v>
      </c>
      <c r="AL4481">
        <v>85</v>
      </c>
      <c r="AM4481">
        <v>69</v>
      </c>
      <c r="AN4481">
        <v>1</v>
      </c>
      <c r="AO4481">
        <v>1</v>
      </c>
      <c r="AP4481">
        <v>0</v>
      </c>
      <c r="AQ4481">
        <v>0</v>
      </c>
      <c r="AR4481">
        <v>1</v>
      </c>
      <c r="AS4481">
        <v>0</v>
      </c>
      <c r="AT4481">
        <v>0</v>
      </c>
      <c r="AU4481">
        <v>0</v>
      </c>
      <c r="AV4481">
        <v>0</v>
      </c>
      <c r="AW4481">
        <v>0</v>
      </c>
      <c r="AX4481">
        <v>0</v>
      </c>
      <c r="AY4481">
        <v>0</v>
      </c>
      <c r="AZ4481">
        <v>0</v>
      </c>
      <c r="BA4481">
        <v>0</v>
      </c>
      <c r="BB4481">
        <v>0</v>
      </c>
      <c r="BC4481">
        <v>0</v>
      </c>
      <c r="BD4481">
        <v>0</v>
      </c>
      <c r="BE4481">
        <v>0</v>
      </c>
      <c r="BF4481">
        <v>0</v>
      </c>
      <c r="BG4481" s="20">
        <v>6</v>
      </c>
      <c r="BH4481" s="20">
        <v>0</v>
      </c>
      <c r="BI4481" s="20">
        <v>97</v>
      </c>
      <c r="BJ4481" s="20">
        <v>14</v>
      </c>
      <c r="BK4481" s="20">
        <v>880</v>
      </c>
      <c r="BL4481" s="20">
        <v>702</v>
      </c>
      <c r="BM4481" s="20">
        <v>1195</v>
      </c>
      <c r="BN4481" s="20">
        <v>79</v>
      </c>
      <c r="BO4481" s="20">
        <v>81</v>
      </c>
      <c r="BP4481" s="20"/>
      <c r="BQ4481" s="20"/>
      <c r="BR4481" s="20"/>
      <c r="BS4481" s="20"/>
      <c r="BT4481" s="20"/>
      <c r="BU4481" s="20"/>
      <c r="BV4481" s="20"/>
    </row>
    <row r="4482" spans="1:74" x14ac:dyDescent="0.25">
      <c r="A4482" s="20" t="s">
        <v>501</v>
      </c>
      <c r="B4482" s="20" t="s">
        <v>502</v>
      </c>
      <c r="C4482" s="20" t="s">
        <v>748</v>
      </c>
      <c r="D4482" s="1">
        <v>44549</v>
      </c>
      <c r="E4482">
        <v>102</v>
      </c>
      <c r="F4482">
        <v>6</v>
      </c>
      <c r="G4482">
        <v>5</v>
      </c>
      <c r="H4482">
        <v>0</v>
      </c>
      <c r="I4482">
        <v>0</v>
      </c>
      <c r="J4482">
        <v>86</v>
      </c>
      <c r="K4482">
        <v>1</v>
      </c>
      <c r="L4482">
        <v>0</v>
      </c>
      <c r="M4482">
        <v>4</v>
      </c>
      <c r="N4482">
        <v>15</v>
      </c>
      <c r="O4482">
        <v>14</v>
      </c>
      <c r="P4482">
        <v>0</v>
      </c>
      <c r="Q4482">
        <v>0</v>
      </c>
      <c r="R4482">
        <v>967</v>
      </c>
      <c r="S4482">
        <v>841</v>
      </c>
      <c r="T4482">
        <v>22</v>
      </c>
      <c r="U4482">
        <v>16</v>
      </c>
      <c r="V4482">
        <v>37</v>
      </c>
      <c r="W4482">
        <v>840</v>
      </c>
      <c r="X4482">
        <v>565</v>
      </c>
      <c r="Y4482">
        <v>16</v>
      </c>
      <c r="Z4482">
        <v>11</v>
      </c>
      <c r="AA4482">
        <v>86</v>
      </c>
      <c r="AB4482">
        <v>1358</v>
      </c>
      <c r="AC4482">
        <v>1008</v>
      </c>
      <c r="AD4482">
        <v>18</v>
      </c>
      <c r="AE4482">
        <v>3</v>
      </c>
      <c r="AF4482">
        <v>131</v>
      </c>
      <c r="AG4482">
        <v>105</v>
      </c>
      <c r="AH4482">
        <v>38</v>
      </c>
      <c r="AI4482">
        <v>0</v>
      </c>
      <c r="AJ4482">
        <v>2</v>
      </c>
      <c r="AK4482">
        <v>21</v>
      </c>
      <c r="AL4482">
        <v>85</v>
      </c>
      <c r="AM4482">
        <v>70</v>
      </c>
      <c r="AN4482">
        <v>1</v>
      </c>
      <c r="AO4482">
        <v>1</v>
      </c>
      <c r="AP4482">
        <v>0</v>
      </c>
      <c r="AQ4482">
        <v>0</v>
      </c>
      <c r="AR4482">
        <v>1</v>
      </c>
      <c r="AS4482">
        <v>0</v>
      </c>
      <c r="AT4482">
        <v>0</v>
      </c>
      <c r="AU4482">
        <v>0</v>
      </c>
      <c r="AV4482">
        <v>0</v>
      </c>
      <c r="AW4482">
        <v>0</v>
      </c>
      <c r="AX4482">
        <v>0</v>
      </c>
      <c r="AY4482">
        <v>0</v>
      </c>
      <c r="AZ4482">
        <v>0</v>
      </c>
      <c r="BA4482">
        <v>0</v>
      </c>
      <c r="BB4482">
        <v>0</v>
      </c>
      <c r="BC4482">
        <v>0</v>
      </c>
      <c r="BD4482">
        <v>0</v>
      </c>
      <c r="BE4482">
        <v>0</v>
      </c>
      <c r="BF4482">
        <v>0</v>
      </c>
      <c r="BG4482" s="20">
        <v>5</v>
      </c>
      <c r="BH4482" s="20">
        <v>0</v>
      </c>
      <c r="BI4482" s="20">
        <v>96</v>
      </c>
      <c r="BJ4482" s="20">
        <v>14</v>
      </c>
      <c r="BK4482" s="20">
        <v>883</v>
      </c>
      <c r="BL4482" s="20">
        <v>703</v>
      </c>
      <c r="BM4482" s="20">
        <v>1196</v>
      </c>
      <c r="BN4482" s="20">
        <v>79</v>
      </c>
      <c r="BO4482" s="20">
        <v>81</v>
      </c>
      <c r="BP4482" s="20">
        <v>4167</v>
      </c>
      <c r="BQ4482" s="20">
        <v>1837</v>
      </c>
      <c r="BR4482" s="20">
        <v>0</v>
      </c>
      <c r="BS4482" s="20">
        <v>45</v>
      </c>
      <c r="BT4482" s="20">
        <v>25</v>
      </c>
      <c r="BU4482" s="20">
        <v>946</v>
      </c>
      <c r="BV4482" s="20">
        <v>3000</v>
      </c>
    </row>
    <row r="4483" spans="1:74" x14ac:dyDescent="0.25">
      <c r="A4483" s="20" t="s">
        <v>501</v>
      </c>
      <c r="B4483" s="20" t="s">
        <v>502</v>
      </c>
      <c r="C4483" s="20" t="s">
        <v>748</v>
      </c>
      <c r="D4483" s="1">
        <v>44558</v>
      </c>
      <c r="E4483">
        <v>101</v>
      </c>
      <c r="F4483">
        <v>6</v>
      </c>
      <c r="G4483">
        <v>5</v>
      </c>
      <c r="H4483">
        <v>0</v>
      </c>
      <c r="I4483">
        <v>0</v>
      </c>
      <c r="J4483">
        <v>87</v>
      </c>
      <c r="K4483">
        <v>1</v>
      </c>
      <c r="L4483">
        <v>0</v>
      </c>
      <c r="M4483">
        <v>4</v>
      </c>
      <c r="N4483">
        <v>15</v>
      </c>
      <c r="O4483">
        <v>14</v>
      </c>
      <c r="P4483">
        <v>0</v>
      </c>
      <c r="Q4483">
        <v>0</v>
      </c>
      <c r="R4483">
        <v>965</v>
      </c>
      <c r="S4483">
        <v>848</v>
      </c>
      <c r="T4483">
        <v>22</v>
      </c>
      <c r="U4483">
        <v>16</v>
      </c>
      <c r="V4483">
        <v>37</v>
      </c>
      <c r="W4483">
        <v>840</v>
      </c>
      <c r="X4483">
        <v>593</v>
      </c>
      <c r="Y4483">
        <v>16</v>
      </c>
      <c r="Z4483">
        <v>11</v>
      </c>
      <c r="AA4483">
        <v>85</v>
      </c>
      <c r="AB4483">
        <v>1359</v>
      </c>
      <c r="AC4483">
        <v>1034</v>
      </c>
      <c r="AD4483">
        <v>18</v>
      </c>
      <c r="AE4483">
        <v>3</v>
      </c>
      <c r="AF4483">
        <v>132</v>
      </c>
      <c r="AG4483">
        <v>107</v>
      </c>
      <c r="AH4483">
        <v>47</v>
      </c>
      <c r="AI4483">
        <v>0</v>
      </c>
      <c r="AJ4483">
        <v>2</v>
      </c>
      <c r="AK4483">
        <v>21</v>
      </c>
      <c r="AL4483">
        <v>85</v>
      </c>
      <c r="AM4483">
        <v>71</v>
      </c>
      <c r="AN4483">
        <v>1</v>
      </c>
      <c r="AO4483">
        <v>1</v>
      </c>
      <c r="AP4483">
        <v>0</v>
      </c>
      <c r="AQ4483">
        <v>0</v>
      </c>
      <c r="AR4483">
        <v>1</v>
      </c>
      <c r="AS4483">
        <v>0</v>
      </c>
      <c r="AT4483">
        <v>0</v>
      </c>
      <c r="AU4483">
        <v>0</v>
      </c>
      <c r="AV4483">
        <v>0</v>
      </c>
      <c r="AW4483">
        <v>0</v>
      </c>
      <c r="AX4483">
        <v>0</v>
      </c>
      <c r="AY4483">
        <v>0</v>
      </c>
      <c r="AZ4483">
        <v>0</v>
      </c>
      <c r="BA4483">
        <v>0</v>
      </c>
      <c r="BB4483">
        <v>0</v>
      </c>
      <c r="BC4483">
        <v>0</v>
      </c>
      <c r="BD4483">
        <v>0</v>
      </c>
      <c r="BE4483">
        <v>0</v>
      </c>
      <c r="BF4483">
        <v>0</v>
      </c>
      <c r="BG4483" s="20">
        <v>5</v>
      </c>
      <c r="BH4483" s="20">
        <v>0</v>
      </c>
      <c r="BI4483" s="20">
        <v>95</v>
      </c>
      <c r="BJ4483" s="20">
        <v>14</v>
      </c>
      <c r="BK4483" s="20">
        <v>881</v>
      </c>
      <c r="BL4483" s="20">
        <v>705</v>
      </c>
      <c r="BM4483" s="20">
        <v>1197</v>
      </c>
      <c r="BN4483" s="20">
        <v>80</v>
      </c>
      <c r="BO4483" s="20">
        <v>81</v>
      </c>
      <c r="BP4483" s="20">
        <v>4172</v>
      </c>
      <c r="BQ4483" s="20">
        <v>2127</v>
      </c>
      <c r="BR4483" s="20">
        <v>0</v>
      </c>
      <c r="BS4483" s="20">
        <v>45</v>
      </c>
      <c r="BT4483" s="20">
        <v>25</v>
      </c>
      <c r="BU4483" s="20">
        <v>943</v>
      </c>
      <c r="BV4483" s="20">
        <v>3024</v>
      </c>
    </row>
    <row r="4484" spans="1:74" x14ac:dyDescent="0.25">
      <c r="A4484" s="20" t="s">
        <v>501</v>
      </c>
      <c r="B4484" s="20" t="s">
        <v>502</v>
      </c>
      <c r="C4484" s="20" t="s">
        <v>748</v>
      </c>
      <c r="D4484" s="1">
        <v>44564</v>
      </c>
      <c r="E4484">
        <v>101</v>
      </c>
      <c r="F4484">
        <v>6</v>
      </c>
      <c r="G4484">
        <v>5</v>
      </c>
      <c r="H4484">
        <v>0</v>
      </c>
      <c r="I4484">
        <v>0</v>
      </c>
      <c r="J4484">
        <v>87</v>
      </c>
      <c r="K4484">
        <v>1</v>
      </c>
      <c r="L4484">
        <v>0</v>
      </c>
      <c r="M4484">
        <v>4</v>
      </c>
      <c r="N4484">
        <v>15</v>
      </c>
      <c r="O4484">
        <v>14</v>
      </c>
      <c r="P4484">
        <v>0</v>
      </c>
      <c r="Q4484">
        <v>0</v>
      </c>
      <c r="R4484">
        <v>965</v>
      </c>
      <c r="S4484">
        <v>848</v>
      </c>
      <c r="T4484">
        <v>22</v>
      </c>
      <c r="U4484">
        <v>16</v>
      </c>
      <c r="V4484">
        <v>37</v>
      </c>
      <c r="W4484">
        <v>844</v>
      </c>
      <c r="X4484">
        <v>596</v>
      </c>
      <c r="Y4484">
        <v>16</v>
      </c>
      <c r="Z4484">
        <v>11</v>
      </c>
      <c r="AA4484">
        <v>87</v>
      </c>
      <c r="AB4484">
        <v>1360</v>
      </c>
      <c r="AC4484">
        <v>1038</v>
      </c>
      <c r="AD4484">
        <v>18</v>
      </c>
      <c r="AE4484">
        <v>3</v>
      </c>
      <c r="AF4484">
        <v>132</v>
      </c>
      <c r="AG4484">
        <v>107</v>
      </c>
      <c r="AH4484">
        <v>47</v>
      </c>
      <c r="AI4484">
        <v>0</v>
      </c>
      <c r="AJ4484">
        <v>2</v>
      </c>
      <c r="AK4484">
        <v>21</v>
      </c>
      <c r="AL4484">
        <v>85</v>
      </c>
      <c r="AM4484">
        <v>71</v>
      </c>
      <c r="AN4484">
        <v>1</v>
      </c>
      <c r="AO4484">
        <v>1</v>
      </c>
      <c r="AP4484">
        <v>0</v>
      </c>
      <c r="AQ4484">
        <v>0</v>
      </c>
      <c r="AR4484">
        <v>1</v>
      </c>
      <c r="AS4484">
        <v>0</v>
      </c>
      <c r="AT4484">
        <v>0</v>
      </c>
      <c r="AU4484">
        <v>0</v>
      </c>
      <c r="AV4484">
        <v>0</v>
      </c>
      <c r="AW4484">
        <v>0</v>
      </c>
      <c r="AX4484">
        <v>0</v>
      </c>
      <c r="AY4484">
        <v>0</v>
      </c>
      <c r="AZ4484">
        <v>0</v>
      </c>
      <c r="BA4484">
        <v>0</v>
      </c>
      <c r="BB4484">
        <v>0</v>
      </c>
      <c r="BC4484">
        <v>0</v>
      </c>
      <c r="BD4484">
        <v>0</v>
      </c>
      <c r="BE4484">
        <v>0</v>
      </c>
      <c r="BF4484">
        <v>0</v>
      </c>
      <c r="BG4484" s="20">
        <v>5</v>
      </c>
      <c r="BH4484" s="20">
        <v>0</v>
      </c>
      <c r="BI4484" s="20">
        <v>95</v>
      </c>
      <c r="BJ4484" s="20">
        <v>14</v>
      </c>
      <c r="BK4484" s="20">
        <v>881</v>
      </c>
      <c r="BL4484" s="20">
        <v>706</v>
      </c>
      <c r="BM4484" s="20">
        <v>1198</v>
      </c>
      <c r="BN4484" s="20">
        <v>80</v>
      </c>
      <c r="BO4484" s="20">
        <v>81</v>
      </c>
      <c r="BP4484" s="20">
        <v>4173</v>
      </c>
      <c r="BQ4484" s="20">
        <v>2149</v>
      </c>
      <c r="BR4484" s="20">
        <v>0</v>
      </c>
      <c r="BS4484" s="20">
        <v>45</v>
      </c>
      <c r="BT4484" s="20">
        <v>25</v>
      </c>
      <c r="BU4484" s="20">
        <v>938</v>
      </c>
      <c r="BV4484" s="20">
        <v>3031</v>
      </c>
    </row>
    <row r="4485" spans="1:74" x14ac:dyDescent="0.25">
      <c r="A4485" s="20" t="s">
        <v>501</v>
      </c>
      <c r="B4485" s="20" t="s">
        <v>502</v>
      </c>
      <c r="C4485" s="20" t="s">
        <v>748</v>
      </c>
      <c r="D4485" s="1">
        <v>44570</v>
      </c>
      <c r="E4485">
        <v>102</v>
      </c>
      <c r="F4485">
        <v>6</v>
      </c>
      <c r="G4485">
        <v>5</v>
      </c>
      <c r="H4485">
        <v>0</v>
      </c>
      <c r="I4485">
        <v>0</v>
      </c>
      <c r="J4485">
        <v>88</v>
      </c>
      <c r="K4485">
        <v>1</v>
      </c>
      <c r="L4485">
        <v>0</v>
      </c>
      <c r="M4485">
        <v>5</v>
      </c>
      <c r="N4485">
        <v>16</v>
      </c>
      <c r="O4485">
        <v>15</v>
      </c>
      <c r="P4485">
        <v>0</v>
      </c>
      <c r="Q4485">
        <v>0</v>
      </c>
      <c r="R4485">
        <v>964</v>
      </c>
      <c r="S4485">
        <v>849</v>
      </c>
      <c r="T4485">
        <v>22</v>
      </c>
      <c r="U4485">
        <v>16</v>
      </c>
      <c r="V4485">
        <v>37</v>
      </c>
      <c r="W4485">
        <v>838</v>
      </c>
      <c r="X4485">
        <v>597</v>
      </c>
      <c r="Y4485">
        <v>16</v>
      </c>
      <c r="Z4485">
        <v>10</v>
      </c>
      <c r="AA4485">
        <v>86</v>
      </c>
      <c r="AB4485">
        <v>1360</v>
      </c>
      <c r="AC4485">
        <v>1048</v>
      </c>
      <c r="AD4485">
        <v>18</v>
      </c>
      <c r="AE4485">
        <v>3</v>
      </c>
      <c r="AF4485">
        <v>132</v>
      </c>
      <c r="AG4485">
        <v>106</v>
      </c>
      <c r="AH4485">
        <v>47</v>
      </c>
      <c r="AI4485">
        <v>0</v>
      </c>
      <c r="AJ4485">
        <v>2</v>
      </c>
      <c r="AK4485">
        <v>21</v>
      </c>
      <c r="AL4485">
        <v>85</v>
      </c>
      <c r="AM4485">
        <v>72</v>
      </c>
      <c r="AN4485">
        <v>1</v>
      </c>
      <c r="AO4485">
        <v>1</v>
      </c>
      <c r="AP4485">
        <v>0</v>
      </c>
      <c r="AQ4485">
        <v>0</v>
      </c>
      <c r="AR4485">
        <v>1</v>
      </c>
      <c r="AS4485">
        <v>0</v>
      </c>
      <c r="AT4485">
        <v>0</v>
      </c>
      <c r="AU4485">
        <v>0</v>
      </c>
      <c r="AV4485">
        <v>0</v>
      </c>
      <c r="AW4485">
        <v>0</v>
      </c>
      <c r="AX4485">
        <v>0</v>
      </c>
      <c r="AY4485">
        <v>0</v>
      </c>
      <c r="AZ4485">
        <v>0</v>
      </c>
      <c r="BA4485">
        <v>0</v>
      </c>
      <c r="BB4485">
        <v>0</v>
      </c>
      <c r="BC4485">
        <v>0</v>
      </c>
      <c r="BD4485">
        <v>0</v>
      </c>
      <c r="BE4485">
        <v>0</v>
      </c>
      <c r="BF4485">
        <v>0</v>
      </c>
      <c r="BG4485" s="20">
        <v>5</v>
      </c>
      <c r="BH4485" s="20">
        <v>0</v>
      </c>
      <c r="BI4485" s="20">
        <v>95</v>
      </c>
      <c r="BJ4485" s="20">
        <v>15</v>
      </c>
      <c r="BK4485" s="20">
        <v>880</v>
      </c>
      <c r="BL4485" s="20">
        <v>703</v>
      </c>
      <c r="BM4485" s="20">
        <v>1198</v>
      </c>
      <c r="BN4485" s="20">
        <v>78</v>
      </c>
      <c r="BO4485" s="20">
        <v>81</v>
      </c>
      <c r="BP4485" s="20">
        <v>4167</v>
      </c>
      <c r="BQ4485" s="20">
        <v>2215</v>
      </c>
      <c r="BR4485" s="20">
        <v>0</v>
      </c>
      <c r="BS4485" s="20">
        <v>45</v>
      </c>
      <c r="BT4485" s="20">
        <v>25</v>
      </c>
      <c r="BU4485" s="20">
        <v>936</v>
      </c>
      <c r="BV4485" s="20">
        <v>3033</v>
      </c>
    </row>
    <row r="4486" spans="1:74" x14ac:dyDescent="0.25">
      <c r="A4486" s="20" t="s">
        <v>501</v>
      </c>
      <c r="B4486" s="20" t="s">
        <v>502</v>
      </c>
      <c r="C4486" s="20" t="s">
        <v>748</v>
      </c>
      <c r="D4486" s="1">
        <v>44578</v>
      </c>
      <c r="E4486">
        <v>103</v>
      </c>
      <c r="F4486">
        <v>6</v>
      </c>
      <c r="G4486">
        <v>5</v>
      </c>
      <c r="H4486">
        <v>0</v>
      </c>
      <c r="I4486">
        <v>0</v>
      </c>
      <c r="J4486">
        <v>89</v>
      </c>
      <c r="K4486">
        <v>1</v>
      </c>
      <c r="L4486">
        <v>0</v>
      </c>
      <c r="M4486">
        <v>5</v>
      </c>
      <c r="N4486">
        <v>16</v>
      </c>
      <c r="O4486">
        <v>15</v>
      </c>
      <c r="P4486">
        <v>0</v>
      </c>
      <c r="Q4486">
        <v>0</v>
      </c>
      <c r="R4486">
        <v>964</v>
      </c>
      <c r="S4486">
        <v>852</v>
      </c>
      <c r="T4486">
        <v>22</v>
      </c>
      <c r="U4486">
        <v>16</v>
      </c>
      <c r="V4486">
        <v>37</v>
      </c>
      <c r="W4486">
        <v>841</v>
      </c>
      <c r="X4486">
        <v>600</v>
      </c>
      <c r="Y4486">
        <v>16</v>
      </c>
      <c r="Z4486">
        <v>10</v>
      </c>
      <c r="AA4486">
        <v>88</v>
      </c>
      <c r="AB4486">
        <v>1359</v>
      </c>
      <c r="AC4486">
        <v>1051</v>
      </c>
      <c r="AD4486">
        <v>18</v>
      </c>
      <c r="AE4486">
        <v>3</v>
      </c>
      <c r="AF4486">
        <v>132</v>
      </c>
      <c r="AG4486">
        <v>104</v>
      </c>
      <c r="AH4486">
        <v>48</v>
      </c>
      <c r="AI4486">
        <v>0</v>
      </c>
      <c r="AJ4486">
        <v>3</v>
      </c>
      <c r="AK4486">
        <v>19</v>
      </c>
      <c r="AL4486">
        <v>84</v>
      </c>
      <c r="AM4486">
        <v>71</v>
      </c>
      <c r="AN4486">
        <v>1</v>
      </c>
      <c r="AO4486">
        <v>1</v>
      </c>
      <c r="AP4486">
        <v>0</v>
      </c>
      <c r="AQ4486">
        <v>0</v>
      </c>
      <c r="AR4486">
        <v>1</v>
      </c>
      <c r="AS4486">
        <v>0</v>
      </c>
      <c r="AT4486">
        <v>0</v>
      </c>
      <c r="AU4486">
        <v>0</v>
      </c>
      <c r="AV4486">
        <v>0</v>
      </c>
      <c r="AW4486">
        <v>0</v>
      </c>
      <c r="AX4486">
        <v>0</v>
      </c>
      <c r="AY4486">
        <v>0</v>
      </c>
      <c r="AZ4486">
        <v>0</v>
      </c>
      <c r="BA4486">
        <v>0</v>
      </c>
      <c r="BB4486">
        <v>0</v>
      </c>
      <c r="BC4486">
        <v>0</v>
      </c>
      <c r="BD4486">
        <v>0</v>
      </c>
      <c r="BE4486">
        <v>0</v>
      </c>
      <c r="BF4486">
        <v>0</v>
      </c>
      <c r="BG4486" s="20">
        <v>5</v>
      </c>
      <c r="BH4486" s="20">
        <v>0</v>
      </c>
      <c r="BI4486" s="20">
        <v>96</v>
      </c>
      <c r="BJ4486" s="20">
        <v>15</v>
      </c>
      <c r="BK4486" s="20">
        <v>880</v>
      </c>
      <c r="BL4486" s="20">
        <v>704</v>
      </c>
      <c r="BM4486" s="20">
        <v>1197</v>
      </c>
      <c r="BN4486" s="20">
        <v>77</v>
      </c>
      <c r="BO4486" s="20">
        <v>80</v>
      </c>
      <c r="BP4486" s="20">
        <v>4164</v>
      </c>
      <c r="BQ4486" s="20">
        <v>2263</v>
      </c>
      <c r="BR4486" s="20">
        <v>0</v>
      </c>
      <c r="BS4486" s="20">
        <v>45</v>
      </c>
      <c r="BT4486" s="20">
        <v>26</v>
      </c>
      <c r="BU4486" s="20">
        <v>932</v>
      </c>
      <c r="BV4486" s="20">
        <v>3036</v>
      </c>
    </row>
    <row r="4487" spans="1:74" x14ac:dyDescent="0.25">
      <c r="A4487" s="20" t="s">
        <v>501</v>
      </c>
      <c r="B4487" s="20" t="s">
        <v>502</v>
      </c>
      <c r="C4487" s="20" t="s">
        <v>748</v>
      </c>
      <c r="D4487" s="1">
        <v>44585</v>
      </c>
      <c r="E4487">
        <v>103</v>
      </c>
      <c r="F4487">
        <v>6</v>
      </c>
      <c r="G4487">
        <v>5</v>
      </c>
      <c r="H4487">
        <v>0</v>
      </c>
      <c r="I4487">
        <v>0</v>
      </c>
      <c r="J4487">
        <v>90</v>
      </c>
      <c r="K4487">
        <v>1</v>
      </c>
      <c r="L4487">
        <v>0</v>
      </c>
      <c r="M4487">
        <v>5</v>
      </c>
      <c r="N4487">
        <v>16</v>
      </c>
      <c r="O4487">
        <v>15</v>
      </c>
      <c r="P4487">
        <v>0</v>
      </c>
      <c r="Q4487">
        <v>0</v>
      </c>
      <c r="R4487">
        <v>963</v>
      </c>
      <c r="S4487">
        <v>851</v>
      </c>
      <c r="T4487">
        <v>22</v>
      </c>
      <c r="U4487">
        <v>16</v>
      </c>
      <c r="V4487">
        <v>37</v>
      </c>
      <c r="W4487">
        <v>842</v>
      </c>
      <c r="X4487">
        <v>601</v>
      </c>
      <c r="Y4487">
        <v>16</v>
      </c>
      <c r="Z4487">
        <v>12</v>
      </c>
      <c r="AA4487">
        <v>88</v>
      </c>
      <c r="AB4487">
        <v>1358</v>
      </c>
      <c r="AC4487">
        <v>1050</v>
      </c>
      <c r="AD4487">
        <v>18</v>
      </c>
      <c r="AE4487">
        <v>3</v>
      </c>
      <c r="AF4487">
        <v>131</v>
      </c>
      <c r="AG4487">
        <v>104</v>
      </c>
      <c r="AH4487">
        <v>49</v>
      </c>
      <c r="AI4487">
        <v>0</v>
      </c>
      <c r="AJ4487">
        <v>2</v>
      </c>
      <c r="AK4487">
        <v>19</v>
      </c>
      <c r="AL4487">
        <v>84</v>
      </c>
      <c r="AM4487">
        <v>71</v>
      </c>
      <c r="AN4487">
        <v>1</v>
      </c>
      <c r="AO4487">
        <v>1</v>
      </c>
      <c r="AP4487">
        <v>0</v>
      </c>
      <c r="AQ4487">
        <v>0</v>
      </c>
      <c r="AR4487">
        <v>1</v>
      </c>
      <c r="AS4487">
        <v>0</v>
      </c>
      <c r="AT4487">
        <v>0</v>
      </c>
      <c r="AU4487">
        <v>0</v>
      </c>
      <c r="AV4487">
        <v>0</v>
      </c>
      <c r="AW4487">
        <v>0</v>
      </c>
      <c r="AX4487">
        <v>0</v>
      </c>
      <c r="AY4487">
        <v>0</v>
      </c>
      <c r="AZ4487">
        <v>0</v>
      </c>
      <c r="BA4487">
        <v>0</v>
      </c>
      <c r="BB4487">
        <v>0</v>
      </c>
      <c r="BC4487">
        <v>0</v>
      </c>
      <c r="BD4487">
        <v>0</v>
      </c>
      <c r="BE4487">
        <v>0</v>
      </c>
      <c r="BF4487">
        <v>0</v>
      </c>
      <c r="BG4487" s="20">
        <v>5</v>
      </c>
      <c r="BH4487" s="20">
        <v>0</v>
      </c>
      <c r="BI4487" s="20">
        <v>96</v>
      </c>
      <c r="BJ4487" s="20">
        <v>15</v>
      </c>
      <c r="BK4487" s="20">
        <v>879</v>
      </c>
      <c r="BL4487" s="20">
        <v>705</v>
      </c>
      <c r="BM4487" s="20">
        <v>1196</v>
      </c>
      <c r="BN4487" s="20">
        <v>77</v>
      </c>
      <c r="BO4487" s="20">
        <v>80</v>
      </c>
      <c r="BP4487" s="20">
        <v>4155</v>
      </c>
      <c r="BQ4487" s="20">
        <v>2273</v>
      </c>
      <c r="BR4487" s="20">
        <v>0</v>
      </c>
      <c r="BS4487" s="20">
        <v>45</v>
      </c>
      <c r="BT4487" s="20">
        <v>25</v>
      </c>
      <c r="BU4487" s="20">
        <v>925</v>
      </c>
      <c r="BV4487" s="20">
        <v>3034</v>
      </c>
    </row>
    <row r="4488" spans="1:74" x14ac:dyDescent="0.25">
      <c r="A4488" s="20" t="s">
        <v>501</v>
      </c>
      <c r="B4488" s="20" t="s">
        <v>502</v>
      </c>
      <c r="C4488" s="20" t="s">
        <v>748</v>
      </c>
      <c r="D4488" s="1">
        <v>44593</v>
      </c>
      <c r="E4488">
        <v>103</v>
      </c>
      <c r="F4488">
        <v>6</v>
      </c>
      <c r="G4488">
        <v>5</v>
      </c>
      <c r="H4488">
        <v>0</v>
      </c>
      <c r="I4488">
        <v>0</v>
      </c>
      <c r="J4488">
        <v>90</v>
      </c>
      <c r="K4488">
        <v>1</v>
      </c>
      <c r="L4488">
        <v>0</v>
      </c>
      <c r="M4488">
        <v>5</v>
      </c>
      <c r="N4488">
        <v>16</v>
      </c>
      <c r="O4488">
        <v>15</v>
      </c>
      <c r="P4488">
        <v>0</v>
      </c>
      <c r="Q4488">
        <v>0</v>
      </c>
      <c r="R4488">
        <v>965</v>
      </c>
      <c r="S4488">
        <v>852</v>
      </c>
      <c r="T4488">
        <v>22</v>
      </c>
      <c r="U4488">
        <v>16</v>
      </c>
      <c r="V4488">
        <v>38</v>
      </c>
      <c r="W4488">
        <v>846</v>
      </c>
      <c r="X4488">
        <v>605</v>
      </c>
      <c r="Y4488">
        <v>15</v>
      </c>
      <c r="Z4488">
        <v>15</v>
      </c>
      <c r="AA4488">
        <v>85</v>
      </c>
      <c r="AB4488">
        <v>1358</v>
      </c>
      <c r="AC4488">
        <v>1051</v>
      </c>
      <c r="AD4488">
        <v>18</v>
      </c>
      <c r="AE4488">
        <v>3</v>
      </c>
      <c r="AF4488">
        <v>131</v>
      </c>
      <c r="AG4488">
        <v>105</v>
      </c>
      <c r="AH4488">
        <v>49</v>
      </c>
      <c r="AI4488">
        <v>0</v>
      </c>
      <c r="AJ4488">
        <v>1</v>
      </c>
      <c r="AK4488">
        <v>19</v>
      </c>
      <c r="AL4488">
        <v>84</v>
      </c>
      <c r="AM4488">
        <v>71</v>
      </c>
      <c r="AN4488">
        <v>1</v>
      </c>
      <c r="AO4488">
        <v>1</v>
      </c>
      <c r="AP4488">
        <v>0</v>
      </c>
      <c r="AQ4488">
        <v>0</v>
      </c>
      <c r="AR4488">
        <v>1</v>
      </c>
      <c r="AS4488">
        <v>0</v>
      </c>
      <c r="AT4488">
        <v>0</v>
      </c>
      <c r="AU4488">
        <v>0</v>
      </c>
      <c r="AV4488">
        <v>0</v>
      </c>
      <c r="AW4488">
        <v>0</v>
      </c>
      <c r="AX4488">
        <v>0</v>
      </c>
      <c r="AY4488">
        <v>0</v>
      </c>
      <c r="AZ4488">
        <v>0</v>
      </c>
      <c r="BA4488">
        <v>0</v>
      </c>
      <c r="BB4488">
        <v>0</v>
      </c>
      <c r="BC4488">
        <v>0</v>
      </c>
      <c r="BD4488">
        <v>0</v>
      </c>
      <c r="BE4488">
        <v>0</v>
      </c>
      <c r="BF4488">
        <v>0</v>
      </c>
      <c r="BG4488" s="20">
        <v>5</v>
      </c>
      <c r="BH4488" s="20">
        <v>0</v>
      </c>
      <c r="BI4488" s="20">
        <v>96</v>
      </c>
      <c r="BJ4488" s="20">
        <v>15</v>
      </c>
      <c r="BK4488" s="20">
        <v>880</v>
      </c>
      <c r="BL4488" s="20">
        <v>709</v>
      </c>
      <c r="BM4488" s="20">
        <v>1197</v>
      </c>
      <c r="BN4488" s="20">
        <v>78</v>
      </c>
      <c r="BO4488" s="20">
        <v>80</v>
      </c>
      <c r="BP4488" s="20">
        <v>4154</v>
      </c>
      <c r="BQ4488" s="20">
        <v>2282</v>
      </c>
      <c r="BR4488" s="20">
        <v>0</v>
      </c>
      <c r="BS4488" s="20">
        <v>45</v>
      </c>
      <c r="BT4488" s="20">
        <v>23</v>
      </c>
      <c r="BU4488" s="20">
        <v>926</v>
      </c>
      <c r="BV4488" s="20">
        <v>3036</v>
      </c>
    </row>
    <row r="4489" spans="1:74" x14ac:dyDescent="0.25">
      <c r="A4489" s="20" t="s">
        <v>501</v>
      </c>
      <c r="B4489" s="20" t="s">
        <v>502</v>
      </c>
      <c r="C4489" s="20" t="s">
        <v>748</v>
      </c>
      <c r="D4489" s="1">
        <v>44599</v>
      </c>
      <c r="E4489">
        <v>104</v>
      </c>
      <c r="F4489">
        <v>6</v>
      </c>
      <c r="G4489">
        <v>5</v>
      </c>
      <c r="H4489">
        <v>0</v>
      </c>
      <c r="I4489">
        <v>0</v>
      </c>
      <c r="J4489">
        <v>91</v>
      </c>
      <c r="K4489">
        <v>1</v>
      </c>
      <c r="L4489">
        <v>0</v>
      </c>
      <c r="M4489">
        <v>5</v>
      </c>
      <c r="N4489">
        <v>16</v>
      </c>
      <c r="O4489">
        <v>15</v>
      </c>
      <c r="P4489">
        <v>0</v>
      </c>
      <c r="Q4489">
        <v>0</v>
      </c>
      <c r="R4489">
        <v>965</v>
      </c>
      <c r="S4489">
        <v>852</v>
      </c>
      <c r="T4489">
        <v>22</v>
      </c>
      <c r="U4489">
        <v>16</v>
      </c>
      <c r="V4489">
        <v>38</v>
      </c>
      <c r="W4489">
        <v>849</v>
      </c>
      <c r="X4489">
        <v>606</v>
      </c>
      <c r="Y4489">
        <v>15</v>
      </c>
      <c r="Z4489">
        <v>14</v>
      </c>
      <c r="AA4489">
        <v>87</v>
      </c>
      <c r="AB4489">
        <v>1358</v>
      </c>
      <c r="AC4489">
        <v>1051</v>
      </c>
      <c r="AD4489">
        <v>18</v>
      </c>
      <c r="AE4489">
        <v>3</v>
      </c>
      <c r="AF4489">
        <v>131</v>
      </c>
      <c r="AG4489">
        <v>106</v>
      </c>
      <c r="AH4489">
        <v>49</v>
      </c>
      <c r="AI4489">
        <v>0</v>
      </c>
      <c r="AJ4489">
        <v>1</v>
      </c>
      <c r="AK4489">
        <v>19</v>
      </c>
      <c r="AL4489">
        <v>84</v>
      </c>
      <c r="AM4489">
        <v>71</v>
      </c>
      <c r="AN4489">
        <v>1</v>
      </c>
      <c r="AO4489">
        <v>1</v>
      </c>
      <c r="AP4489">
        <v>0</v>
      </c>
      <c r="AQ4489">
        <v>0</v>
      </c>
      <c r="AR4489">
        <v>1</v>
      </c>
      <c r="AS4489">
        <v>0</v>
      </c>
      <c r="AT4489">
        <v>0</v>
      </c>
      <c r="AU4489">
        <v>0</v>
      </c>
      <c r="AV4489">
        <v>0</v>
      </c>
      <c r="AW4489">
        <v>0</v>
      </c>
      <c r="AX4489">
        <v>0</v>
      </c>
      <c r="AY4489">
        <v>0</v>
      </c>
      <c r="AZ4489">
        <v>0</v>
      </c>
      <c r="BA4489">
        <v>0</v>
      </c>
      <c r="BB4489">
        <v>0</v>
      </c>
      <c r="BC4489">
        <v>0</v>
      </c>
      <c r="BD4489">
        <v>0</v>
      </c>
      <c r="BE4489">
        <v>0</v>
      </c>
      <c r="BF4489">
        <v>0</v>
      </c>
      <c r="BG4489" s="20">
        <v>5</v>
      </c>
      <c r="BH4489" s="20">
        <v>0</v>
      </c>
      <c r="BI4489" s="20">
        <v>97</v>
      </c>
      <c r="BJ4489" s="20">
        <v>15</v>
      </c>
      <c r="BK4489" s="20">
        <v>881</v>
      </c>
      <c r="BL4489" s="20">
        <v>710</v>
      </c>
      <c r="BM4489" s="20">
        <v>1197</v>
      </c>
      <c r="BN4489" s="20">
        <v>79</v>
      </c>
      <c r="BO4489" s="20">
        <v>80</v>
      </c>
      <c r="BP4489" s="20">
        <v>4151</v>
      </c>
      <c r="BQ4489" s="20">
        <v>2288</v>
      </c>
      <c r="BR4489" s="20">
        <v>0</v>
      </c>
      <c r="BS4489" s="20">
        <v>45</v>
      </c>
      <c r="BT4489" s="20">
        <v>23</v>
      </c>
      <c r="BU4489" s="20">
        <v>919</v>
      </c>
      <c r="BV4489" s="20">
        <v>3043</v>
      </c>
    </row>
    <row r="4490" spans="1:74" x14ac:dyDescent="0.25">
      <c r="A4490" s="20" t="s">
        <v>501</v>
      </c>
      <c r="B4490" s="20" t="s">
        <v>502</v>
      </c>
      <c r="C4490" s="20" t="s">
        <v>748</v>
      </c>
      <c r="D4490" s="1">
        <v>44606</v>
      </c>
      <c r="E4490">
        <v>104</v>
      </c>
      <c r="F4490">
        <v>6</v>
      </c>
      <c r="G4490">
        <v>5</v>
      </c>
      <c r="H4490">
        <v>0</v>
      </c>
      <c r="I4490">
        <v>0</v>
      </c>
      <c r="J4490">
        <v>91</v>
      </c>
      <c r="K4490">
        <v>1</v>
      </c>
      <c r="L4490">
        <v>0</v>
      </c>
      <c r="M4490">
        <v>5</v>
      </c>
      <c r="N4490">
        <v>16</v>
      </c>
      <c r="O4490">
        <v>15</v>
      </c>
      <c r="P4490">
        <v>0</v>
      </c>
      <c r="Q4490">
        <v>0</v>
      </c>
      <c r="R4490">
        <v>962</v>
      </c>
      <c r="S4490">
        <v>848</v>
      </c>
      <c r="T4490">
        <v>22</v>
      </c>
      <c r="U4490">
        <v>16</v>
      </c>
      <c r="V4490">
        <v>39</v>
      </c>
      <c r="W4490">
        <v>848</v>
      </c>
      <c r="X4490">
        <v>614</v>
      </c>
      <c r="Y4490">
        <v>15</v>
      </c>
      <c r="Z4490">
        <v>13</v>
      </c>
      <c r="AA4490">
        <v>87</v>
      </c>
      <c r="AB4490">
        <v>1357</v>
      </c>
      <c r="AC4490">
        <v>1051</v>
      </c>
      <c r="AD4490">
        <v>18</v>
      </c>
      <c r="AE4490">
        <v>3</v>
      </c>
      <c r="AF4490">
        <v>131</v>
      </c>
      <c r="AG4490">
        <v>106</v>
      </c>
      <c r="AH4490">
        <v>50</v>
      </c>
      <c r="AI4490">
        <v>0</v>
      </c>
      <c r="AJ4490">
        <v>1</v>
      </c>
      <c r="AK4490">
        <v>19</v>
      </c>
      <c r="AL4490">
        <v>81</v>
      </c>
      <c r="AM4490">
        <v>69</v>
      </c>
      <c r="AN4490">
        <v>1</v>
      </c>
      <c r="AO4490">
        <v>1</v>
      </c>
      <c r="AP4490">
        <v>0</v>
      </c>
      <c r="AQ4490">
        <v>0</v>
      </c>
      <c r="AR4490">
        <v>1</v>
      </c>
      <c r="AS4490">
        <v>0</v>
      </c>
      <c r="AT4490">
        <v>0</v>
      </c>
      <c r="AU4490">
        <v>0</v>
      </c>
      <c r="AV4490">
        <v>0</v>
      </c>
      <c r="AW4490">
        <v>0</v>
      </c>
      <c r="AX4490">
        <v>0</v>
      </c>
      <c r="AY4490">
        <v>0</v>
      </c>
      <c r="AZ4490">
        <v>0</v>
      </c>
      <c r="BA4490">
        <v>0</v>
      </c>
      <c r="BB4490">
        <v>0</v>
      </c>
      <c r="BC4490">
        <v>0</v>
      </c>
      <c r="BD4490">
        <v>0</v>
      </c>
      <c r="BE4490">
        <v>0</v>
      </c>
      <c r="BF4490">
        <v>0</v>
      </c>
      <c r="BG4490" s="20">
        <v>5</v>
      </c>
      <c r="BH4490" s="20">
        <v>0</v>
      </c>
      <c r="BI4490" s="20">
        <v>97</v>
      </c>
      <c r="BJ4490" s="20">
        <v>15</v>
      </c>
      <c r="BK4490" s="20">
        <v>877</v>
      </c>
      <c r="BL4490" s="20">
        <v>712</v>
      </c>
      <c r="BM4490" s="20">
        <v>1195</v>
      </c>
      <c r="BN4490" s="20">
        <v>80</v>
      </c>
      <c r="BO4490" s="20">
        <v>77</v>
      </c>
      <c r="BP4490" s="20">
        <v>4148</v>
      </c>
      <c r="BQ4490" s="20">
        <v>2310</v>
      </c>
      <c r="BR4490" s="20">
        <v>0</v>
      </c>
      <c r="BS4490" s="20">
        <v>45</v>
      </c>
      <c r="BT4490" s="20">
        <v>23</v>
      </c>
      <c r="BU4490" s="20">
        <v>922</v>
      </c>
      <c r="BV4490" s="20">
        <v>3041</v>
      </c>
    </row>
    <row r="4491" spans="1:74" x14ac:dyDescent="0.25">
      <c r="A4491" s="20" t="s">
        <v>501</v>
      </c>
      <c r="B4491" s="20" t="s">
        <v>717</v>
      </c>
      <c r="C4491" s="20" t="s">
        <v>749</v>
      </c>
      <c r="D4491" s="1">
        <v>44493</v>
      </c>
      <c r="E4491">
        <v>130</v>
      </c>
      <c r="F4491">
        <v>4</v>
      </c>
      <c r="G4491">
        <v>2</v>
      </c>
      <c r="H4491">
        <v>4</v>
      </c>
      <c r="I4491">
        <v>3</v>
      </c>
      <c r="J4491">
        <v>21</v>
      </c>
      <c r="K4491">
        <v>12</v>
      </c>
      <c r="L4491">
        <v>18</v>
      </c>
      <c r="M4491">
        <v>0</v>
      </c>
      <c r="N4491">
        <v>45</v>
      </c>
      <c r="O4491">
        <v>0</v>
      </c>
      <c r="P4491">
        <v>33</v>
      </c>
      <c r="Q4491">
        <v>0</v>
      </c>
      <c r="R4491">
        <v>517</v>
      </c>
      <c r="S4491">
        <v>0</v>
      </c>
      <c r="T4491">
        <v>195</v>
      </c>
      <c r="U4491">
        <v>7</v>
      </c>
      <c r="V4491">
        <v>1</v>
      </c>
      <c r="W4491">
        <v>1202</v>
      </c>
      <c r="X4491">
        <v>0</v>
      </c>
      <c r="Y4491">
        <v>47</v>
      </c>
      <c r="Z4491">
        <v>253</v>
      </c>
      <c r="AA4491">
        <v>5</v>
      </c>
      <c r="AB4491">
        <v>1301</v>
      </c>
      <c r="AC4491">
        <v>64</v>
      </c>
      <c r="AD4491">
        <v>66</v>
      </c>
      <c r="AE4491">
        <v>280</v>
      </c>
      <c r="AF4491">
        <v>20</v>
      </c>
      <c r="AG4491">
        <v>197</v>
      </c>
      <c r="AH4491">
        <v>0</v>
      </c>
      <c r="AI4491">
        <v>3</v>
      </c>
      <c r="AJ4491">
        <v>60</v>
      </c>
      <c r="AK4491">
        <v>4</v>
      </c>
      <c r="AL4491">
        <v>56</v>
      </c>
      <c r="AM4491">
        <v>0</v>
      </c>
      <c r="AN4491">
        <v>10</v>
      </c>
      <c r="AO4491">
        <v>1</v>
      </c>
      <c r="AP4491">
        <v>0</v>
      </c>
      <c r="AQ4491">
        <v>0</v>
      </c>
      <c r="AR4491">
        <v>0</v>
      </c>
      <c r="AS4491">
        <v>0</v>
      </c>
      <c r="AT4491">
        <v>0</v>
      </c>
      <c r="AU4491">
        <v>0</v>
      </c>
      <c r="AV4491">
        <v>0</v>
      </c>
      <c r="AW4491">
        <v>0</v>
      </c>
      <c r="AX4491">
        <v>0</v>
      </c>
      <c r="AY4491">
        <v>0</v>
      </c>
      <c r="AZ4491">
        <v>0</v>
      </c>
      <c r="BA4491">
        <v>1</v>
      </c>
      <c r="BB4491">
        <v>47</v>
      </c>
      <c r="BC4491">
        <v>81</v>
      </c>
      <c r="BD4491">
        <v>0</v>
      </c>
      <c r="BE4491">
        <v>8</v>
      </c>
      <c r="BF4491">
        <v>4</v>
      </c>
      <c r="BG4491" s="20"/>
      <c r="BH4491" s="20"/>
      <c r="BI4491" s="20"/>
      <c r="BJ4491" s="20"/>
      <c r="BK4491" s="20"/>
      <c r="BL4491" s="20"/>
      <c r="BM4491" s="20"/>
      <c r="BN4491" s="20"/>
      <c r="BO4491" s="20"/>
      <c r="BP4491" s="20"/>
      <c r="BQ4491" s="20"/>
      <c r="BR4491" s="20"/>
      <c r="BS4491" s="20"/>
      <c r="BT4491" s="20"/>
      <c r="BU4491" s="20"/>
      <c r="BV4491" s="20"/>
    </row>
    <row r="4492" spans="1:74" x14ac:dyDescent="0.25">
      <c r="A4492" s="20" t="s">
        <v>501</v>
      </c>
      <c r="B4492" s="20" t="s">
        <v>717</v>
      </c>
      <c r="C4492" s="20" t="s">
        <v>749</v>
      </c>
      <c r="D4492" s="1">
        <v>44500</v>
      </c>
      <c r="E4492">
        <v>130</v>
      </c>
      <c r="F4492">
        <v>4</v>
      </c>
      <c r="G4492">
        <v>2</v>
      </c>
      <c r="H4492">
        <v>4</v>
      </c>
      <c r="I4492">
        <v>3</v>
      </c>
      <c r="J4492">
        <v>24</v>
      </c>
      <c r="K4492">
        <v>12</v>
      </c>
      <c r="L4492">
        <v>18</v>
      </c>
      <c r="M4492">
        <v>0</v>
      </c>
      <c r="N4492">
        <v>46</v>
      </c>
      <c r="O4492">
        <v>0</v>
      </c>
      <c r="P4492">
        <v>35</v>
      </c>
      <c r="Q4492">
        <v>0</v>
      </c>
      <c r="R4492">
        <v>513</v>
      </c>
      <c r="S4492">
        <v>0</v>
      </c>
      <c r="T4492">
        <v>231</v>
      </c>
      <c r="U4492">
        <v>7</v>
      </c>
      <c r="V4492">
        <v>1</v>
      </c>
      <c r="W4492">
        <v>1198</v>
      </c>
      <c r="X4492">
        <v>0</v>
      </c>
      <c r="Y4492">
        <v>60</v>
      </c>
      <c r="Z4492">
        <v>251</v>
      </c>
      <c r="AA4492">
        <v>5</v>
      </c>
      <c r="AB4492">
        <v>1300</v>
      </c>
      <c r="AC4492">
        <v>87</v>
      </c>
      <c r="AD4492">
        <v>66</v>
      </c>
      <c r="AE4492">
        <v>280</v>
      </c>
      <c r="AF4492">
        <v>20</v>
      </c>
      <c r="AG4492">
        <v>198</v>
      </c>
      <c r="AH4492">
        <v>0</v>
      </c>
      <c r="AI4492">
        <v>6</v>
      </c>
      <c r="AJ4492">
        <v>60</v>
      </c>
      <c r="AK4492">
        <v>4</v>
      </c>
      <c r="AL4492">
        <v>57</v>
      </c>
      <c r="AM4492">
        <v>0</v>
      </c>
      <c r="AN4492">
        <v>12</v>
      </c>
      <c r="AO4492">
        <v>0</v>
      </c>
      <c r="AP4492">
        <v>0</v>
      </c>
      <c r="AQ4492">
        <v>0</v>
      </c>
      <c r="AR4492">
        <v>0</v>
      </c>
      <c r="AS4492">
        <v>0</v>
      </c>
      <c r="AT4492">
        <v>0</v>
      </c>
      <c r="AU4492">
        <v>0</v>
      </c>
      <c r="AV4492">
        <v>0</v>
      </c>
      <c r="AW4492">
        <v>0</v>
      </c>
      <c r="AX4492">
        <v>0</v>
      </c>
      <c r="AY4492">
        <v>0</v>
      </c>
      <c r="AZ4492">
        <v>0</v>
      </c>
      <c r="BA4492">
        <v>0</v>
      </c>
      <c r="BB4492">
        <v>47</v>
      </c>
      <c r="BC4492">
        <v>79</v>
      </c>
      <c r="BD4492">
        <v>0</v>
      </c>
      <c r="BE4492">
        <v>8</v>
      </c>
      <c r="BF4492">
        <v>4</v>
      </c>
      <c r="BG4492" s="20"/>
      <c r="BH4492" s="20"/>
      <c r="BI4492" s="20"/>
      <c r="BJ4492" s="20"/>
      <c r="BK4492" s="20"/>
      <c r="BL4492" s="20"/>
      <c r="BM4492" s="20"/>
      <c r="BN4492" s="20"/>
      <c r="BO4492" s="20"/>
      <c r="BP4492" s="20"/>
      <c r="BQ4492" s="20"/>
      <c r="BR4492" s="20"/>
      <c r="BS4492" s="20"/>
      <c r="BT4492" s="20"/>
      <c r="BU4492" s="20"/>
      <c r="BV4492" s="20"/>
    </row>
    <row r="4493" spans="1:74" x14ac:dyDescent="0.25">
      <c r="A4493" s="20" t="s">
        <v>501</v>
      </c>
      <c r="B4493" s="20" t="s">
        <v>717</v>
      </c>
      <c r="C4493" s="20" t="s">
        <v>749</v>
      </c>
      <c r="D4493" s="1">
        <v>44507</v>
      </c>
      <c r="E4493">
        <v>130</v>
      </c>
      <c r="F4493">
        <v>4</v>
      </c>
      <c r="G4493">
        <v>2</v>
      </c>
      <c r="H4493">
        <v>4</v>
      </c>
      <c r="I4493">
        <v>3</v>
      </c>
      <c r="J4493">
        <v>38</v>
      </c>
      <c r="K4493">
        <v>12</v>
      </c>
      <c r="L4493">
        <v>18</v>
      </c>
      <c r="M4493">
        <v>0</v>
      </c>
      <c r="N4493">
        <v>46</v>
      </c>
      <c r="O4493">
        <v>35</v>
      </c>
      <c r="P4493">
        <v>0</v>
      </c>
      <c r="Q4493">
        <v>0</v>
      </c>
      <c r="R4493">
        <v>516</v>
      </c>
      <c r="S4493">
        <v>281</v>
      </c>
      <c r="T4493">
        <v>47</v>
      </c>
      <c r="U4493">
        <v>6</v>
      </c>
      <c r="V4493">
        <v>1</v>
      </c>
      <c r="W4493">
        <v>1199</v>
      </c>
      <c r="X4493">
        <v>141</v>
      </c>
      <c r="Y4493">
        <v>78</v>
      </c>
      <c r="Z4493">
        <v>248</v>
      </c>
      <c r="AA4493">
        <v>5</v>
      </c>
      <c r="AB4493">
        <v>1296</v>
      </c>
      <c r="AC4493">
        <v>150</v>
      </c>
      <c r="AD4493">
        <v>65</v>
      </c>
      <c r="AE4493">
        <v>278</v>
      </c>
      <c r="AF4493">
        <v>20</v>
      </c>
      <c r="AG4493">
        <v>196</v>
      </c>
      <c r="AH4493">
        <v>5</v>
      </c>
      <c r="AI4493">
        <v>8</v>
      </c>
      <c r="AJ4493">
        <v>60</v>
      </c>
      <c r="AK4493">
        <v>4</v>
      </c>
      <c r="AL4493">
        <v>57</v>
      </c>
      <c r="AM4493">
        <v>15</v>
      </c>
      <c r="AN4493">
        <v>4</v>
      </c>
      <c r="AO4493">
        <v>0</v>
      </c>
      <c r="AP4493">
        <v>0</v>
      </c>
      <c r="AQ4493">
        <v>0</v>
      </c>
      <c r="AR4493">
        <v>0</v>
      </c>
      <c r="AS4493">
        <v>0</v>
      </c>
      <c r="AT4493">
        <v>0</v>
      </c>
      <c r="AU4493">
        <v>0</v>
      </c>
      <c r="AV4493">
        <v>0</v>
      </c>
      <c r="AW4493">
        <v>0</v>
      </c>
      <c r="AX4493">
        <v>0</v>
      </c>
      <c r="AY4493">
        <v>0</v>
      </c>
      <c r="AZ4493">
        <v>0</v>
      </c>
      <c r="BA4493">
        <v>0</v>
      </c>
      <c r="BB4493">
        <v>0</v>
      </c>
      <c r="BC4493">
        <v>0</v>
      </c>
      <c r="BD4493">
        <v>0</v>
      </c>
      <c r="BE4493">
        <v>0</v>
      </c>
      <c r="BF4493">
        <v>0</v>
      </c>
      <c r="BG4493" s="20">
        <v>4</v>
      </c>
      <c r="BH4493" s="20">
        <v>3</v>
      </c>
      <c r="BI4493" s="20">
        <v>96</v>
      </c>
      <c r="BJ4493" s="20">
        <v>44</v>
      </c>
      <c r="BK4493" s="20">
        <v>455</v>
      </c>
      <c r="BL4493" s="20">
        <v>806</v>
      </c>
      <c r="BM4493" s="20">
        <v>898</v>
      </c>
      <c r="BN4493" s="20">
        <v>111</v>
      </c>
      <c r="BO4493" s="20">
        <v>51</v>
      </c>
      <c r="BP4493" s="20"/>
      <c r="BQ4493" s="20"/>
      <c r="BR4493" s="20"/>
      <c r="BS4493" s="20"/>
      <c r="BT4493" s="20"/>
      <c r="BU4493" s="20"/>
      <c r="BV4493" s="20"/>
    </row>
    <row r="4494" spans="1:74" x14ac:dyDescent="0.25">
      <c r="A4494" s="20" t="s">
        <v>501</v>
      </c>
      <c r="B4494" s="20" t="s">
        <v>717</v>
      </c>
      <c r="C4494" s="20" t="s">
        <v>749</v>
      </c>
      <c r="D4494" s="1">
        <v>44514</v>
      </c>
      <c r="E4494">
        <v>130</v>
      </c>
      <c r="F4494">
        <v>4</v>
      </c>
      <c r="G4494">
        <v>2</v>
      </c>
      <c r="H4494">
        <v>4</v>
      </c>
      <c r="I4494">
        <v>3</v>
      </c>
      <c r="J4494">
        <v>40</v>
      </c>
      <c r="K4494">
        <v>12</v>
      </c>
      <c r="L4494">
        <v>18</v>
      </c>
      <c r="M4494">
        <v>0</v>
      </c>
      <c r="N4494">
        <v>46</v>
      </c>
      <c r="O4494">
        <v>39</v>
      </c>
      <c r="P4494">
        <v>0</v>
      </c>
      <c r="Q4494">
        <v>0</v>
      </c>
      <c r="R4494">
        <v>516</v>
      </c>
      <c r="S4494">
        <v>298</v>
      </c>
      <c r="T4494">
        <v>47</v>
      </c>
      <c r="U4494">
        <v>6</v>
      </c>
      <c r="V4494">
        <v>1</v>
      </c>
      <c r="W4494">
        <v>1197</v>
      </c>
      <c r="X4494">
        <v>155</v>
      </c>
      <c r="Y4494">
        <v>77</v>
      </c>
      <c r="Z4494">
        <v>245</v>
      </c>
      <c r="AA4494">
        <v>5</v>
      </c>
      <c r="AB4494">
        <v>1299</v>
      </c>
      <c r="AC4494">
        <v>214</v>
      </c>
      <c r="AD4494">
        <v>64</v>
      </c>
      <c r="AE4494">
        <v>280</v>
      </c>
      <c r="AF4494">
        <v>20</v>
      </c>
      <c r="AG4494">
        <v>196</v>
      </c>
      <c r="AH4494">
        <v>5</v>
      </c>
      <c r="AI4494">
        <v>8</v>
      </c>
      <c r="AJ4494">
        <v>59</v>
      </c>
      <c r="AK4494">
        <v>4</v>
      </c>
      <c r="AL4494">
        <v>56</v>
      </c>
      <c r="AM4494">
        <v>22</v>
      </c>
      <c r="AN4494">
        <v>4</v>
      </c>
      <c r="AO4494">
        <v>0</v>
      </c>
      <c r="AP4494">
        <v>0</v>
      </c>
      <c r="AQ4494">
        <v>0</v>
      </c>
      <c r="AR4494">
        <v>0</v>
      </c>
      <c r="AS4494">
        <v>0</v>
      </c>
      <c r="AT4494">
        <v>0</v>
      </c>
      <c r="AU4494">
        <v>0</v>
      </c>
      <c r="AV4494">
        <v>0</v>
      </c>
      <c r="AW4494">
        <v>0</v>
      </c>
      <c r="AX4494">
        <v>0</v>
      </c>
      <c r="AY4494">
        <v>0</v>
      </c>
      <c r="AZ4494">
        <v>0</v>
      </c>
      <c r="BA4494">
        <v>0</v>
      </c>
      <c r="BB4494">
        <v>0</v>
      </c>
      <c r="BC4494">
        <v>0</v>
      </c>
      <c r="BD4494">
        <v>0</v>
      </c>
      <c r="BE4494">
        <v>0</v>
      </c>
      <c r="BF4494">
        <v>0</v>
      </c>
      <c r="BG4494" s="20">
        <v>4</v>
      </c>
      <c r="BH4494" s="20">
        <v>3</v>
      </c>
      <c r="BI4494" s="20">
        <v>96</v>
      </c>
      <c r="BJ4494" s="20">
        <v>44</v>
      </c>
      <c r="BK4494" s="20">
        <v>455</v>
      </c>
      <c r="BL4494" s="20">
        <v>809</v>
      </c>
      <c r="BM4494" s="20">
        <v>901</v>
      </c>
      <c r="BN4494" s="20">
        <v>113</v>
      </c>
      <c r="BO4494" s="20">
        <v>50</v>
      </c>
      <c r="BP4494" s="20"/>
      <c r="BQ4494" s="20"/>
      <c r="BR4494" s="20"/>
      <c r="BS4494" s="20"/>
      <c r="BT4494" s="20"/>
      <c r="BU4494" s="20"/>
      <c r="BV4494" s="20"/>
    </row>
    <row r="4495" spans="1:74" x14ac:dyDescent="0.25">
      <c r="A4495" s="20" t="s">
        <v>501</v>
      </c>
      <c r="B4495" s="20" t="s">
        <v>717</v>
      </c>
      <c r="C4495" s="20" t="s">
        <v>749</v>
      </c>
      <c r="D4495" s="1">
        <v>44521</v>
      </c>
      <c r="E4495">
        <v>130</v>
      </c>
      <c r="F4495">
        <v>4</v>
      </c>
      <c r="G4495">
        <v>3</v>
      </c>
      <c r="H4495">
        <v>4</v>
      </c>
      <c r="I4495">
        <v>3</v>
      </c>
      <c r="J4495">
        <v>50</v>
      </c>
      <c r="K4495">
        <v>12</v>
      </c>
      <c r="L4495">
        <v>16</v>
      </c>
      <c r="M4495">
        <v>0</v>
      </c>
      <c r="N4495">
        <v>46</v>
      </c>
      <c r="O4495">
        <v>42</v>
      </c>
      <c r="P4495">
        <v>0</v>
      </c>
      <c r="Q4495">
        <v>0</v>
      </c>
      <c r="R4495">
        <v>516</v>
      </c>
      <c r="S4495">
        <v>329</v>
      </c>
      <c r="T4495">
        <v>47</v>
      </c>
      <c r="U4495">
        <v>6</v>
      </c>
      <c r="V4495">
        <v>1</v>
      </c>
      <c r="W4495">
        <v>1197</v>
      </c>
      <c r="X4495">
        <v>207</v>
      </c>
      <c r="Y4495">
        <v>76</v>
      </c>
      <c r="Z4495">
        <v>245</v>
      </c>
      <c r="AA4495">
        <v>5</v>
      </c>
      <c r="AB4495">
        <v>1296</v>
      </c>
      <c r="AC4495">
        <v>310</v>
      </c>
      <c r="AD4495">
        <v>63</v>
      </c>
      <c r="AE4495">
        <v>275</v>
      </c>
      <c r="AF4495">
        <v>20</v>
      </c>
      <c r="AG4495">
        <v>196</v>
      </c>
      <c r="AH4495">
        <v>7</v>
      </c>
      <c r="AI4495">
        <v>8</v>
      </c>
      <c r="AJ4495">
        <v>59</v>
      </c>
      <c r="AK4495">
        <v>4</v>
      </c>
      <c r="AL4495">
        <v>55</v>
      </c>
      <c r="AM4495">
        <v>27</v>
      </c>
      <c r="AN4495">
        <v>4</v>
      </c>
      <c r="AO4495">
        <v>0</v>
      </c>
      <c r="AP4495">
        <v>0</v>
      </c>
      <c r="AQ4495">
        <v>0</v>
      </c>
      <c r="AR4495">
        <v>0</v>
      </c>
      <c r="AS4495">
        <v>0</v>
      </c>
      <c r="AT4495">
        <v>0</v>
      </c>
      <c r="AU4495">
        <v>0</v>
      </c>
      <c r="AV4495">
        <v>0</v>
      </c>
      <c r="AW4495">
        <v>0</v>
      </c>
      <c r="AX4495">
        <v>0</v>
      </c>
      <c r="AY4495">
        <v>0</v>
      </c>
      <c r="AZ4495">
        <v>0</v>
      </c>
      <c r="BA4495">
        <v>0</v>
      </c>
      <c r="BB4495">
        <v>0</v>
      </c>
      <c r="BC4495">
        <v>0</v>
      </c>
      <c r="BD4495">
        <v>0</v>
      </c>
      <c r="BE4495">
        <v>0</v>
      </c>
      <c r="BF4495">
        <v>0</v>
      </c>
      <c r="BG4495" s="20">
        <v>4</v>
      </c>
      <c r="BH4495" s="20">
        <v>3</v>
      </c>
      <c r="BI4495" s="20">
        <v>96</v>
      </c>
      <c r="BJ4495" s="20">
        <v>45</v>
      </c>
      <c r="BK4495" s="20">
        <v>455</v>
      </c>
      <c r="BL4495" s="20">
        <v>811</v>
      </c>
      <c r="BM4495" s="20">
        <v>902</v>
      </c>
      <c r="BN4495" s="20">
        <v>113</v>
      </c>
      <c r="BO4495" s="20">
        <v>50</v>
      </c>
      <c r="BP4495" s="20"/>
      <c r="BQ4495" s="20"/>
      <c r="BR4495" s="20"/>
      <c r="BS4495" s="20"/>
      <c r="BT4495" s="20"/>
      <c r="BU4495" s="20"/>
      <c r="BV4495" s="20"/>
    </row>
    <row r="4496" spans="1:74" x14ac:dyDescent="0.25">
      <c r="A4496" s="20" t="s">
        <v>501</v>
      </c>
      <c r="B4496" s="20" t="s">
        <v>717</v>
      </c>
      <c r="C4496" s="20" t="s">
        <v>749</v>
      </c>
      <c r="D4496" s="1">
        <v>44528</v>
      </c>
      <c r="E4496">
        <v>131</v>
      </c>
      <c r="F4496">
        <v>4</v>
      </c>
      <c r="G4496">
        <v>3</v>
      </c>
      <c r="H4496">
        <v>4</v>
      </c>
      <c r="I4496">
        <v>3</v>
      </c>
      <c r="J4496">
        <v>59</v>
      </c>
      <c r="K4496">
        <v>13</v>
      </c>
      <c r="L4496">
        <v>15</v>
      </c>
      <c r="M4496">
        <v>0</v>
      </c>
      <c r="N4496">
        <v>46</v>
      </c>
      <c r="O4496">
        <v>42</v>
      </c>
      <c r="P4496">
        <v>0</v>
      </c>
      <c r="Q4496">
        <v>0</v>
      </c>
      <c r="R4496">
        <v>516</v>
      </c>
      <c r="S4496">
        <v>368</v>
      </c>
      <c r="T4496">
        <v>47</v>
      </c>
      <c r="U4496">
        <v>6</v>
      </c>
      <c r="V4496">
        <v>1</v>
      </c>
      <c r="W4496">
        <v>1198</v>
      </c>
      <c r="X4496">
        <v>315</v>
      </c>
      <c r="Y4496">
        <v>76</v>
      </c>
      <c r="Z4496">
        <v>239</v>
      </c>
      <c r="AA4496">
        <v>5</v>
      </c>
      <c r="AB4496">
        <v>1293</v>
      </c>
      <c r="AC4496">
        <v>441</v>
      </c>
      <c r="AD4496">
        <v>63</v>
      </c>
      <c r="AE4496">
        <v>274</v>
      </c>
      <c r="AF4496">
        <v>20</v>
      </c>
      <c r="AG4496">
        <v>195</v>
      </c>
      <c r="AH4496">
        <v>11</v>
      </c>
      <c r="AI4496">
        <v>8</v>
      </c>
      <c r="AJ4496">
        <v>59</v>
      </c>
      <c r="AK4496">
        <v>4</v>
      </c>
      <c r="AL4496">
        <v>55</v>
      </c>
      <c r="AM4496">
        <v>33</v>
      </c>
      <c r="AN4496">
        <v>4</v>
      </c>
      <c r="AO4496">
        <v>0</v>
      </c>
      <c r="AP4496">
        <v>0</v>
      </c>
      <c r="AQ4496">
        <v>0</v>
      </c>
      <c r="AR4496">
        <v>0</v>
      </c>
      <c r="AS4496">
        <v>0</v>
      </c>
      <c r="AT4496">
        <v>0</v>
      </c>
      <c r="AU4496">
        <v>0</v>
      </c>
      <c r="AV4496">
        <v>0</v>
      </c>
      <c r="AW4496">
        <v>0</v>
      </c>
      <c r="AX4496">
        <v>0</v>
      </c>
      <c r="AY4496">
        <v>0</v>
      </c>
      <c r="AZ4496">
        <v>0</v>
      </c>
      <c r="BA4496">
        <v>0</v>
      </c>
      <c r="BB4496">
        <v>0</v>
      </c>
      <c r="BC4496">
        <v>0</v>
      </c>
      <c r="BD4496">
        <v>0</v>
      </c>
      <c r="BE4496">
        <v>0</v>
      </c>
      <c r="BF4496">
        <v>0</v>
      </c>
      <c r="BG4496" s="20">
        <v>4</v>
      </c>
      <c r="BH4496" s="20">
        <v>3</v>
      </c>
      <c r="BI4496" s="20">
        <v>98</v>
      </c>
      <c r="BJ4496" s="20">
        <v>45</v>
      </c>
      <c r="BK4496" s="20">
        <v>456</v>
      </c>
      <c r="BL4496" s="20">
        <v>817</v>
      </c>
      <c r="BM4496" s="20">
        <v>900</v>
      </c>
      <c r="BN4496" s="20">
        <v>114</v>
      </c>
      <c r="BO4496" s="20">
        <v>50</v>
      </c>
      <c r="BP4496" s="20"/>
      <c r="BQ4496" s="20"/>
      <c r="BR4496" s="20"/>
      <c r="BS4496" s="20"/>
      <c r="BT4496" s="20"/>
      <c r="BU4496" s="20"/>
      <c r="BV4496" s="20"/>
    </row>
    <row r="4497" spans="1:74" x14ac:dyDescent="0.25">
      <c r="A4497" s="20" t="s">
        <v>501</v>
      </c>
      <c r="B4497" s="20" t="s">
        <v>717</v>
      </c>
      <c r="C4497" s="20" t="s">
        <v>749</v>
      </c>
      <c r="D4497" s="1">
        <v>44535</v>
      </c>
      <c r="E4497">
        <v>133</v>
      </c>
      <c r="F4497">
        <v>4</v>
      </c>
      <c r="G4497">
        <v>4</v>
      </c>
      <c r="H4497">
        <v>4</v>
      </c>
      <c r="I4497">
        <v>3</v>
      </c>
      <c r="J4497">
        <v>68</v>
      </c>
      <c r="K4497">
        <v>14</v>
      </c>
      <c r="L4497">
        <v>14</v>
      </c>
      <c r="M4497">
        <v>0</v>
      </c>
      <c r="N4497">
        <v>46</v>
      </c>
      <c r="O4497">
        <v>42</v>
      </c>
      <c r="P4497">
        <v>0</v>
      </c>
      <c r="Q4497">
        <v>0</v>
      </c>
      <c r="R4497">
        <v>516</v>
      </c>
      <c r="S4497">
        <v>379</v>
      </c>
      <c r="T4497">
        <v>49</v>
      </c>
      <c r="U4497">
        <v>4</v>
      </c>
      <c r="V4497">
        <v>1</v>
      </c>
      <c r="W4497">
        <v>1199</v>
      </c>
      <c r="X4497">
        <v>366</v>
      </c>
      <c r="Y4497">
        <v>82</v>
      </c>
      <c r="Z4497">
        <v>233</v>
      </c>
      <c r="AA4497">
        <v>5</v>
      </c>
      <c r="AB4497">
        <v>1295</v>
      </c>
      <c r="AC4497">
        <v>503</v>
      </c>
      <c r="AD4497">
        <v>72</v>
      </c>
      <c r="AE4497">
        <v>265</v>
      </c>
      <c r="AF4497">
        <v>20</v>
      </c>
      <c r="AG4497">
        <v>196</v>
      </c>
      <c r="AH4497">
        <v>17</v>
      </c>
      <c r="AI4497">
        <v>8</v>
      </c>
      <c r="AJ4497">
        <v>60</v>
      </c>
      <c r="AK4497">
        <v>4</v>
      </c>
      <c r="AL4497">
        <v>55</v>
      </c>
      <c r="AM4497">
        <v>37</v>
      </c>
      <c r="AN4497">
        <v>4</v>
      </c>
      <c r="AO4497">
        <v>0</v>
      </c>
      <c r="AP4497">
        <v>0</v>
      </c>
      <c r="AQ4497">
        <v>0</v>
      </c>
      <c r="AR4497">
        <v>0</v>
      </c>
      <c r="AS4497">
        <v>0</v>
      </c>
      <c r="AT4497">
        <v>0</v>
      </c>
      <c r="AU4497">
        <v>0</v>
      </c>
      <c r="AV4497">
        <v>0</v>
      </c>
      <c r="AW4497">
        <v>0</v>
      </c>
      <c r="AX4497">
        <v>0</v>
      </c>
      <c r="AY4497">
        <v>0</v>
      </c>
      <c r="AZ4497">
        <v>0</v>
      </c>
      <c r="BA4497">
        <v>0</v>
      </c>
      <c r="BB4497">
        <v>0</v>
      </c>
      <c r="BC4497">
        <v>0</v>
      </c>
      <c r="BD4497">
        <v>0</v>
      </c>
      <c r="BE4497">
        <v>0</v>
      </c>
      <c r="BF4497">
        <v>0</v>
      </c>
      <c r="BG4497" s="20">
        <v>4</v>
      </c>
      <c r="BH4497" s="20">
        <v>3</v>
      </c>
      <c r="BI4497" s="20">
        <v>100</v>
      </c>
      <c r="BJ4497" s="20">
        <v>45</v>
      </c>
      <c r="BK4497" s="20">
        <v>456</v>
      </c>
      <c r="BL4497" s="20">
        <v>824</v>
      </c>
      <c r="BM4497" s="20">
        <v>903</v>
      </c>
      <c r="BN4497" s="20">
        <v>115</v>
      </c>
      <c r="BO4497" s="20">
        <v>50</v>
      </c>
      <c r="BP4497" s="20"/>
      <c r="BQ4497" s="20"/>
      <c r="BR4497" s="20"/>
      <c r="BS4497" s="20"/>
      <c r="BT4497" s="20"/>
      <c r="BU4497" s="20"/>
      <c r="BV4497" s="20"/>
    </row>
    <row r="4498" spans="1:74" x14ac:dyDescent="0.25">
      <c r="A4498" s="20" t="s">
        <v>501</v>
      </c>
      <c r="B4498" s="20" t="s">
        <v>717</v>
      </c>
      <c r="C4498" s="20" t="s">
        <v>749</v>
      </c>
      <c r="D4498" s="1">
        <v>44542</v>
      </c>
      <c r="E4498">
        <v>133</v>
      </c>
      <c r="F4498">
        <v>4</v>
      </c>
      <c r="G4498">
        <v>4</v>
      </c>
      <c r="H4498">
        <v>4</v>
      </c>
      <c r="I4498">
        <v>3</v>
      </c>
      <c r="J4498">
        <v>70</v>
      </c>
      <c r="K4498">
        <v>14</v>
      </c>
      <c r="L4498">
        <v>14</v>
      </c>
      <c r="M4498">
        <v>0</v>
      </c>
      <c r="N4498">
        <v>46</v>
      </c>
      <c r="O4498">
        <v>42</v>
      </c>
      <c r="P4498">
        <v>0</v>
      </c>
      <c r="Q4498">
        <v>0</v>
      </c>
      <c r="R4498">
        <v>516</v>
      </c>
      <c r="S4498">
        <v>385</v>
      </c>
      <c r="T4498">
        <v>49</v>
      </c>
      <c r="U4498">
        <v>3</v>
      </c>
      <c r="V4498">
        <v>1</v>
      </c>
      <c r="W4498">
        <v>1202</v>
      </c>
      <c r="X4498">
        <v>404</v>
      </c>
      <c r="Y4498">
        <v>82</v>
      </c>
      <c r="Z4498">
        <v>234</v>
      </c>
      <c r="AA4498">
        <v>5</v>
      </c>
      <c r="AB4498">
        <v>1295</v>
      </c>
      <c r="AC4498">
        <v>550</v>
      </c>
      <c r="AD4498">
        <v>71</v>
      </c>
      <c r="AE4498">
        <v>264</v>
      </c>
      <c r="AF4498">
        <v>21</v>
      </c>
      <c r="AG4498">
        <v>197</v>
      </c>
      <c r="AH4498">
        <v>23</v>
      </c>
      <c r="AI4498">
        <v>8</v>
      </c>
      <c r="AJ4498">
        <v>59</v>
      </c>
      <c r="AK4498">
        <v>4</v>
      </c>
      <c r="AL4498">
        <v>55</v>
      </c>
      <c r="AM4498">
        <v>37</v>
      </c>
      <c r="AN4498">
        <v>4</v>
      </c>
      <c r="AO4498">
        <v>0</v>
      </c>
      <c r="AP4498">
        <v>0</v>
      </c>
      <c r="AQ4498">
        <v>0</v>
      </c>
      <c r="AR4498">
        <v>0</v>
      </c>
      <c r="AS4498">
        <v>0</v>
      </c>
      <c r="AT4498">
        <v>0</v>
      </c>
      <c r="AU4498">
        <v>0</v>
      </c>
      <c r="AV4498">
        <v>0</v>
      </c>
      <c r="AW4498">
        <v>0</v>
      </c>
      <c r="AX4498">
        <v>0</v>
      </c>
      <c r="AY4498">
        <v>0</v>
      </c>
      <c r="AZ4498">
        <v>0</v>
      </c>
      <c r="BA4498">
        <v>0</v>
      </c>
      <c r="BB4498">
        <v>0</v>
      </c>
      <c r="BC4498">
        <v>0</v>
      </c>
      <c r="BD4498">
        <v>0</v>
      </c>
      <c r="BE4498">
        <v>0</v>
      </c>
      <c r="BF4498">
        <v>0</v>
      </c>
      <c r="BG4498" s="20">
        <v>4</v>
      </c>
      <c r="BH4498" s="20">
        <v>3</v>
      </c>
      <c r="BI4498" s="20">
        <v>101</v>
      </c>
      <c r="BJ4498" s="20">
        <v>46</v>
      </c>
      <c r="BK4498" s="20">
        <v>456</v>
      </c>
      <c r="BL4498" s="20">
        <v>830</v>
      </c>
      <c r="BM4498" s="20">
        <v>903</v>
      </c>
      <c r="BN4498" s="20">
        <v>117</v>
      </c>
      <c r="BO4498" s="20">
        <v>50</v>
      </c>
      <c r="BP4498" s="20"/>
      <c r="BQ4498" s="20"/>
      <c r="BR4498" s="20"/>
      <c r="BS4498" s="20"/>
      <c r="BT4498" s="20"/>
      <c r="BU4498" s="20"/>
      <c r="BV4498" s="20"/>
    </row>
    <row r="4499" spans="1:74" x14ac:dyDescent="0.25">
      <c r="A4499" s="20" t="s">
        <v>501</v>
      </c>
      <c r="B4499" s="20" t="s">
        <v>717</v>
      </c>
      <c r="C4499" s="20" t="s">
        <v>749</v>
      </c>
      <c r="D4499" s="1">
        <v>44549</v>
      </c>
      <c r="E4499">
        <v>134</v>
      </c>
      <c r="F4499">
        <v>4</v>
      </c>
      <c r="G4499">
        <v>4</v>
      </c>
      <c r="H4499">
        <v>4</v>
      </c>
      <c r="I4499">
        <v>3</v>
      </c>
      <c r="J4499">
        <v>74</v>
      </c>
      <c r="K4499">
        <v>13</v>
      </c>
      <c r="L4499">
        <v>14</v>
      </c>
      <c r="M4499">
        <v>0</v>
      </c>
      <c r="N4499">
        <v>46</v>
      </c>
      <c r="O4499">
        <v>42</v>
      </c>
      <c r="P4499">
        <v>0</v>
      </c>
      <c r="Q4499">
        <v>0</v>
      </c>
      <c r="R4499">
        <v>515</v>
      </c>
      <c r="S4499">
        <v>394</v>
      </c>
      <c r="T4499">
        <v>48</v>
      </c>
      <c r="U4499">
        <v>3</v>
      </c>
      <c r="V4499">
        <v>1</v>
      </c>
      <c r="W4499">
        <v>1194</v>
      </c>
      <c r="X4499">
        <v>448</v>
      </c>
      <c r="Y4499">
        <v>80</v>
      </c>
      <c r="Z4499">
        <v>229</v>
      </c>
      <c r="AA4499">
        <v>3</v>
      </c>
      <c r="AB4499">
        <v>1293</v>
      </c>
      <c r="AC4499">
        <v>598</v>
      </c>
      <c r="AD4499">
        <v>72</v>
      </c>
      <c r="AE4499">
        <v>259</v>
      </c>
      <c r="AF4499">
        <v>21</v>
      </c>
      <c r="AG4499">
        <v>199</v>
      </c>
      <c r="AH4499">
        <v>29</v>
      </c>
      <c r="AI4499">
        <v>9</v>
      </c>
      <c r="AJ4499">
        <v>57</v>
      </c>
      <c r="AK4499">
        <v>5</v>
      </c>
      <c r="AL4499">
        <v>54</v>
      </c>
      <c r="AM4499">
        <v>41</v>
      </c>
      <c r="AN4499">
        <v>4</v>
      </c>
      <c r="AO4499">
        <v>0</v>
      </c>
      <c r="AP4499">
        <v>0</v>
      </c>
      <c r="AQ4499">
        <v>0</v>
      </c>
      <c r="AR4499">
        <v>0</v>
      </c>
      <c r="AS4499">
        <v>0</v>
      </c>
      <c r="AT4499">
        <v>0</v>
      </c>
      <c r="AU4499">
        <v>0</v>
      </c>
      <c r="AV4499">
        <v>0</v>
      </c>
      <c r="AW4499">
        <v>0</v>
      </c>
      <c r="AX4499">
        <v>0</v>
      </c>
      <c r="AY4499">
        <v>0</v>
      </c>
      <c r="AZ4499">
        <v>0</v>
      </c>
      <c r="BA4499">
        <v>0</v>
      </c>
      <c r="BB4499">
        <v>0</v>
      </c>
      <c r="BC4499">
        <v>0</v>
      </c>
      <c r="BD4499">
        <v>0</v>
      </c>
      <c r="BE4499">
        <v>0</v>
      </c>
      <c r="BF4499">
        <v>0</v>
      </c>
      <c r="BG4499" s="20">
        <v>4</v>
      </c>
      <c r="BH4499" s="20">
        <v>3</v>
      </c>
      <c r="BI4499" s="20">
        <v>102</v>
      </c>
      <c r="BJ4499" s="20">
        <v>46</v>
      </c>
      <c r="BK4499" s="20">
        <v>455</v>
      </c>
      <c r="BL4499" s="20">
        <v>831</v>
      </c>
      <c r="BM4499" s="20">
        <v>904</v>
      </c>
      <c r="BN4499" s="20">
        <v>119</v>
      </c>
      <c r="BO4499" s="20">
        <v>49</v>
      </c>
      <c r="BP4499" s="20">
        <v>5491</v>
      </c>
      <c r="BQ4499" s="20">
        <v>1100</v>
      </c>
      <c r="BR4499" s="20">
        <v>0</v>
      </c>
      <c r="BS4499" s="20">
        <v>192</v>
      </c>
      <c r="BT4499" s="20">
        <v>1843</v>
      </c>
      <c r="BU4499" s="20">
        <v>301</v>
      </c>
      <c r="BV4499" s="20">
        <v>2908</v>
      </c>
    </row>
    <row r="4500" spans="1:74" x14ac:dyDescent="0.25">
      <c r="A4500" s="20" t="s">
        <v>501</v>
      </c>
      <c r="B4500" s="20" t="s">
        <v>717</v>
      </c>
      <c r="C4500" s="20" t="s">
        <v>749</v>
      </c>
      <c r="D4500" s="1">
        <v>44558</v>
      </c>
      <c r="E4500">
        <v>133</v>
      </c>
      <c r="F4500">
        <v>4</v>
      </c>
      <c r="G4500">
        <v>4</v>
      </c>
      <c r="H4500">
        <v>4</v>
      </c>
      <c r="I4500">
        <v>3</v>
      </c>
      <c r="J4500">
        <v>78</v>
      </c>
      <c r="K4500">
        <v>13</v>
      </c>
      <c r="L4500">
        <v>14</v>
      </c>
      <c r="M4500">
        <v>0</v>
      </c>
      <c r="N4500">
        <v>46</v>
      </c>
      <c r="O4500">
        <v>42</v>
      </c>
      <c r="P4500">
        <v>0</v>
      </c>
      <c r="Q4500">
        <v>0</v>
      </c>
      <c r="R4500">
        <v>517</v>
      </c>
      <c r="S4500">
        <v>406</v>
      </c>
      <c r="T4500">
        <v>47</v>
      </c>
      <c r="U4500">
        <v>3</v>
      </c>
      <c r="V4500">
        <v>1</v>
      </c>
      <c r="W4500">
        <v>1193</v>
      </c>
      <c r="X4500">
        <v>473</v>
      </c>
      <c r="Y4500">
        <v>85</v>
      </c>
      <c r="Z4500">
        <v>223</v>
      </c>
      <c r="AA4500">
        <v>2</v>
      </c>
      <c r="AB4500">
        <v>1284</v>
      </c>
      <c r="AC4500">
        <v>632</v>
      </c>
      <c r="AD4500">
        <v>75</v>
      </c>
      <c r="AE4500">
        <v>254</v>
      </c>
      <c r="AF4500">
        <v>20</v>
      </c>
      <c r="AG4500">
        <v>199</v>
      </c>
      <c r="AH4500">
        <v>45</v>
      </c>
      <c r="AI4500">
        <v>9</v>
      </c>
      <c r="AJ4500">
        <v>57</v>
      </c>
      <c r="AK4500">
        <v>5</v>
      </c>
      <c r="AL4500">
        <v>52</v>
      </c>
      <c r="AM4500">
        <v>40</v>
      </c>
      <c r="AN4500">
        <v>3</v>
      </c>
      <c r="AO4500">
        <v>0</v>
      </c>
      <c r="AP4500">
        <v>0</v>
      </c>
      <c r="AQ4500">
        <v>0</v>
      </c>
      <c r="AR4500">
        <v>0</v>
      </c>
      <c r="AS4500">
        <v>0</v>
      </c>
      <c r="AT4500">
        <v>0</v>
      </c>
      <c r="AU4500">
        <v>0</v>
      </c>
      <c r="AV4500">
        <v>0</v>
      </c>
      <c r="AW4500">
        <v>0</v>
      </c>
      <c r="AX4500">
        <v>0</v>
      </c>
      <c r="AY4500">
        <v>0</v>
      </c>
      <c r="AZ4500">
        <v>0</v>
      </c>
      <c r="BA4500">
        <v>0</v>
      </c>
      <c r="BB4500">
        <v>0</v>
      </c>
      <c r="BC4500">
        <v>0</v>
      </c>
      <c r="BD4500">
        <v>0</v>
      </c>
      <c r="BE4500">
        <v>0</v>
      </c>
      <c r="BF4500">
        <v>0</v>
      </c>
      <c r="BG4500" s="20">
        <v>4</v>
      </c>
      <c r="BH4500" s="20">
        <v>3</v>
      </c>
      <c r="BI4500" s="20">
        <v>102</v>
      </c>
      <c r="BJ4500" s="20">
        <v>46</v>
      </c>
      <c r="BK4500" s="20">
        <v>459</v>
      </c>
      <c r="BL4500" s="20">
        <v>833</v>
      </c>
      <c r="BM4500" s="20">
        <v>900</v>
      </c>
      <c r="BN4500" s="20">
        <v>120</v>
      </c>
      <c r="BO4500" s="20">
        <v>48</v>
      </c>
      <c r="BP4500" s="20">
        <v>5468</v>
      </c>
      <c r="BQ4500" s="20">
        <v>1346</v>
      </c>
      <c r="BR4500" s="20">
        <v>0</v>
      </c>
      <c r="BS4500" s="20">
        <v>193</v>
      </c>
      <c r="BT4500" s="20">
        <v>1828</v>
      </c>
      <c r="BU4500" s="20">
        <v>296</v>
      </c>
      <c r="BV4500" s="20">
        <v>2911</v>
      </c>
    </row>
    <row r="4501" spans="1:74" x14ac:dyDescent="0.25">
      <c r="A4501" s="20" t="s">
        <v>501</v>
      </c>
      <c r="B4501" s="20" t="s">
        <v>717</v>
      </c>
      <c r="C4501" s="20" t="s">
        <v>749</v>
      </c>
      <c r="D4501" s="1">
        <v>44564</v>
      </c>
      <c r="E4501">
        <v>133</v>
      </c>
      <c r="F4501">
        <v>4</v>
      </c>
      <c r="G4501">
        <v>4</v>
      </c>
      <c r="H4501">
        <v>4</v>
      </c>
      <c r="I4501">
        <v>3</v>
      </c>
      <c r="J4501">
        <v>81</v>
      </c>
      <c r="K4501">
        <v>13</v>
      </c>
      <c r="L4501">
        <v>13</v>
      </c>
      <c r="M4501">
        <v>0</v>
      </c>
      <c r="N4501">
        <v>46</v>
      </c>
      <c r="O4501">
        <v>42</v>
      </c>
      <c r="P4501">
        <v>0</v>
      </c>
      <c r="Q4501">
        <v>0</v>
      </c>
      <c r="R4501">
        <v>523</v>
      </c>
      <c r="S4501">
        <v>414</v>
      </c>
      <c r="T4501">
        <v>47</v>
      </c>
      <c r="U4501">
        <v>3</v>
      </c>
      <c r="V4501">
        <v>0</v>
      </c>
      <c r="W4501">
        <v>1188</v>
      </c>
      <c r="X4501">
        <v>485</v>
      </c>
      <c r="Y4501">
        <v>86</v>
      </c>
      <c r="Z4501">
        <v>220</v>
      </c>
      <c r="AA4501">
        <v>2</v>
      </c>
      <c r="AB4501">
        <v>1284</v>
      </c>
      <c r="AC4501">
        <v>645</v>
      </c>
      <c r="AD4501">
        <v>75</v>
      </c>
      <c r="AE4501">
        <v>252</v>
      </c>
      <c r="AF4501">
        <v>20</v>
      </c>
      <c r="AG4501">
        <v>199</v>
      </c>
      <c r="AH4501">
        <v>53</v>
      </c>
      <c r="AI4501">
        <v>9</v>
      </c>
      <c r="AJ4501">
        <v>56</v>
      </c>
      <c r="AK4501">
        <v>5</v>
      </c>
      <c r="AL4501">
        <v>52</v>
      </c>
      <c r="AM4501">
        <v>41</v>
      </c>
      <c r="AN4501">
        <v>3</v>
      </c>
      <c r="AO4501">
        <v>0</v>
      </c>
      <c r="AP4501">
        <v>0</v>
      </c>
      <c r="AQ4501">
        <v>0</v>
      </c>
      <c r="AR4501">
        <v>0</v>
      </c>
      <c r="AS4501">
        <v>0</v>
      </c>
      <c r="AT4501">
        <v>0</v>
      </c>
      <c r="AU4501">
        <v>0</v>
      </c>
      <c r="AV4501">
        <v>0</v>
      </c>
      <c r="AW4501">
        <v>0</v>
      </c>
      <c r="AX4501">
        <v>0</v>
      </c>
      <c r="AY4501">
        <v>0</v>
      </c>
      <c r="AZ4501">
        <v>0</v>
      </c>
      <c r="BA4501">
        <v>0</v>
      </c>
      <c r="BB4501">
        <v>0</v>
      </c>
      <c r="BC4501">
        <v>0</v>
      </c>
      <c r="BD4501">
        <v>0</v>
      </c>
      <c r="BE4501">
        <v>0</v>
      </c>
      <c r="BF4501">
        <v>0</v>
      </c>
      <c r="BG4501" s="20">
        <v>4</v>
      </c>
      <c r="BH4501" s="20">
        <v>3</v>
      </c>
      <c r="BI4501" s="20">
        <v>102</v>
      </c>
      <c r="BJ4501" s="20">
        <v>46</v>
      </c>
      <c r="BK4501" s="20">
        <v>464</v>
      </c>
      <c r="BL4501" s="20">
        <v>831</v>
      </c>
      <c r="BM4501" s="20">
        <v>903</v>
      </c>
      <c r="BN4501" s="20">
        <v>120</v>
      </c>
      <c r="BO4501" s="20">
        <v>48</v>
      </c>
      <c r="BP4501" s="20">
        <v>5459</v>
      </c>
      <c r="BQ4501" s="20">
        <v>1427</v>
      </c>
      <c r="BR4501" s="20">
        <v>0</v>
      </c>
      <c r="BS4501" s="20">
        <v>192</v>
      </c>
      <c r="BT4501" s="20">
        <v>1814</v>
      </c>
      <c r="BU4501" s="20">
        <v>295</v>
      </c>
      <c r="BV4501" s="20">
        <v>2915</v>
      </c>
    </row>
    <row r="4502" spans="1:74" x14ac:dyDescent="0.25">
      <c r="A4502" s="20" t="s">
        <v>501</v>
      </c>
      <c r="B4502" s="20" t="s">
        <v>717</v>
      </c>
      <c r="C4502" s="20" t="s">
        <v>749</v>
      </c>
      <c r="D4502" s="1">
        <v>44570</v>
      </c>
      <c r="E4502">
        <v>134</v>
      </c>
      <c r="F4502">
        <v>4</v>
      </c>
      <c r="G4502">
        <v>4</v>
      </c>
      <c r="H4502">
        <v>4</v>
      </c>
      <c r="I4502">
        <v>3</v>
      </c>
      <c r="J4502">
        <v>81</v>
      </c>
      <c r="K4502">
        <v>13</v>
      </c>
      <c r="L4502">
        <v>13</v>
      </c>
      <c r="M4502">
        <v>0</v>
      </c>
      <c r="N4502">
        <v>46</v>
      </c>
      <c r="O4502">
        <v>42</v>
      </c>
      <c r="P4502">
        <v>0</v>
      </c>
      <c r="Q4502">
        <v>0</v>
      </c>
      <c r="R4502">
        <v>523</v>
      </c>
      <c r="S4502">
        <v>418</v>
      </c>
      <c r="T4502">
        <v>47</v>
      </c>
      <c r="U4502">
        <v>2</v>
      </c>
      <c r="V4502">
        <v>0</v>
      </c>
      <c r="W4502">
        <v>1185</v>
      </c>
      <c r="X4502">
        <v>528</v>
      </c>
      <c r="Y4502">
        <v>85</v>
      </c>
      <c r="Z4502">
        <v>218</v>
      </c>
      <c r="AA4502">
        <v>3</v>
      </c>
      <c r="AB4502">
        <v>1285</v>
      </c>
      <c r="AC4502">
        <v>693</v>
      </c>
      <c r="AD4502">
        <v>74</v>
      </c>
      <c r="AE4502">
        <v>249</v>
      </c>
      <c r="AF4502">
        <v>20</v>
      </c>
      <c r="AG4502">
        <v>201</v>
      </c>
      <c r="AH4502">
        <v>64</v>
      </c>
      <c r="AI4502">
        <v>9</v>
      </c>
      <c r="AJ4502">
        <v>56</v>
      </c>
      <c r="AK4502">
        <v>5</v>
      </c>
      <c r="AL4502">
        <v>52</v>
      </c>
      <c r="AM4502">
        <v>41</v>
      </c>
      <c r="AN4502">
        <v>3</v>
      </c>
      <c r="AO4502">
        <v>0</v>
      </c>
      <c r="AP4502">
        <v>0</v>
      </c>
      <c r="AQ4502">
        <v>0</v>
      </c>
      <c r="AR4502">
        <v>0</v>
      </c>
      <c r="AS4502">
        <v>0</v>
      </c>
      <c r="AT4502">
        <v>0</v>
      </c>
      <c r="AU4502">
        <v>0</v>
      </c>
      <c r="AV4502">
        <v>0</v>
      </c>
      <c r="AW4502">
        <v>0</v>
      </c>
      <c r="AX4502">
        <v>0</v>
      </c>
      <c r="AY4502">
        <v>0</v>
      </c>
      <c r="AZ4502">
        <v>0</v>
      </c>
      <c r="BA4502">
        <v>0</v>
      </c>
      <c r="BB4502">
        <v>0</v>
      </c>
      <c r="BC4502">
        <v>0</v>
      </c>
      <c r="BD4502">
        <v>0</v>
      </c>
      <c r="BE4502">
        <v>0</v>
      </c>
      <c r="BF4502">
        <v>0</v>
      </c>
      <c r="BG4502" s="20">
        <v>4</v>
      </c>
      <c r="BH4502" s="20">
        <v>3</v>
      </c>
      <c r="BI4502" s="20">
        <v>103</v>
      </c>
      <c r="BJ4502" s="20">
        <v>46</v>
      </c>
      <c r="BK4502" s="20">
        <v>464</v>
      </c>
      <c r="BL4502" s="20">
        <v>832</v>
      </c>
      <c r="BM4502" s="20">
        <v>907</v>
      </c>
      <c r="BN4502" s="20">
        <v>121</v>
      </c>
      <c r="BO4502" s="20">
        <v>48</v>
      </c>
      <c r="BP4502" s="20">
        <v>5462</v>
      </c>
      <c r="BQ4502" s="20">
        <v>1595</v>
      </c>
      <c r="BR4502" s="20">
        <v>0</v>
      </c>
      <c r="BS4502" s="20">
        <v>192</v>
      </c>
      <c r="BT4502" s="20">
        <v>1807</v>
      </c>
      <c r="BU4502" s="20">
        <v>293</v>
      </c>
      <c r="BV4502" s="20">
        <v>2936</v>
      </c>
    </row>
    <row r="4503" spans="1:74" x14ac:dyDescent="0.25">
      <c r="A4503" s="20" t="s">
        <v>501</v>
      </c>
      <c r="B4503" s="20" t="s">
        <v>717</v>
      </c>
      <c r="C4503" s="20" t="s">
        <v>749</v>
      </c>
      <c r="D4503" s="1">
        <v>44578</v>
      </c>
      <c r="E4503">
        <v>134</v>
      </c>
      <c r="F4503">
        <v>4</v>
      </c>
      <c r="G4503">
        <v>4</v>
      </c>
      <c r="H4503">
        <v>4</v>
      </c>
      <c r="I4503">
        <v>3</v>
      </c>
      <c r="J4503">
        <v>82</v>
      </c>
      <c r="K4503">
        <v>13</v>
      </c>
      <c r="L4503">
        <v>13</v>
      </c>
      <c r="M4503">
        <v>0</v>
      </c>
      <c r="N4503">
        <v>46</v>
      </c>
      <c r="O4503">
        <v>42</v>
      </c>
      <c r="P4503">
        <v>0</v>
      </c>
      <c r="Q4503">
        <v>0</v>
      </c>
      <c r="R4503">
        <v>522</v>
      </c>
      <c r="S4503">
        <v>422</v>
      </c>
      <c r="T4503">
        <v>47</v>
      </c>
      <c r="U4503">
        <v>2</v>
      </c>
      <c r="V4503">
        <v>0</v>
      </c>
      <c r="W4503">
        <v>1184</v>
      </c>
      <c r="X4503">
        <v>535</v>
      </c>
      <c r="Y4503">
        <v>86</v>
      </c>
      <c r="Z4503">
        <v>215</v>
      </c>
      <c r="AA4503">
        <v>3</v>
      </c>
      <c r="AB4503">
        <v>1290</v>
      </c>
      <c r="AC4503">
        <v>707</v>
      </c>
      <c r="AD4503">
        <v>75</v>
      </c>
      <c r="AE4503">
        <v>249</v>
      </c>
      <c r="AF4503">
        <v>20</v>
      </c>
      <c r="AG4503">
        <v>201</v>
      </c>
      <c r="AH4503">
        <v>70</v>
      </c>
      <c r="AI4503">
        <v>10</v>
      </c>
      <c r="AJ4503">
        <v>54</v>
      </c>
      <c r="AK4503">
        <v>5</v>
      </c>
      <c r="AL4503">
        <v>52</v>
      </c>
      <c r="AM4503">
        <v>41</v>
      </c>
      <c r="AN4503">
        <v>3</v>
      </c>
      <c r="AO4503">
        <v>0</v>
      </c>
      <c r="AP4503">
        <v>0</v>
      </c>
      <c r="AQ4503">
        <v>0</v>
      </c>
      <c r="AR4503">
        <v>0</v>
      </c>
      <c r="AS4503">
        <v>0</v>
      </c>
      <c r="AT4503">
        <v>0</v>
      </c>
      <c r="AU4503">
        <v>0</v>
      </c>
      <c r="AV4503">
        <v>0</v>
      </c>
      <c r="AW4503">
        <v>0</v>
      </c>
      <c r="AX4503">
        <v>0</v>
      </c>
      <c r="AY4503">
        <v>0</v>
      </c>
      <c r="AZ4503">
        <v>0</v>
      </c>
      <c r="BA4503">
        <v>0</v>
      </c>
      <c r="BB4503">
        <v>0</v>
      </c>
      <c r="BC4503">
        <v>0</v>
      </c>
      <c r="BD4503">
        <v>0</v>
      </c>
      <c r="BE4503">
        <v>0</v>
      </c>
      <c r="BF4503">
        <v>0</v>
      </c>
      <c r="BG4503" s="20">
        <v>4</v>
      </c>
      <c r="BH4503" s="20">
        <v>3</v>
      </c>
      <c r="BI4503" s="20">
        <v>103</v>
      </c>
      <c r="BJ4503" s="20">
        <v>46</v>
      </c>
      <c r="BK4503" s="20">
        <v>464</v>
      </c>
      <c r="BL4503" s="20">
        <v>832</v>
      </c>
      <c r="BM4503" s="20">
        <v>911</v>
      </c>
      <c r="BN4503" s="20">
        <v>122</v>
      </c>
      <c r="BO4503" s="20">
        <v>48</v>
      </c>
      <c r="BP4503" s="20">
        <v>5444</v>
      </c>
      <c r="BQ4503" s="20">
        <v>1679</v>
      </c>
      <c r="BR4503" s="20">
        <v>0</v>
      </c>
      <c r="BS4503" s="20">
        <v>194</v>
      </c>
      <c r="BT4503" s="20">
        <v>1782</v>
      </c>
      <c r="BU4503" s="20">
        <v>291</v>
      </c>
      <c r="BV4503" s="20">
        <v>2942</v>
      </c>
    </row>
    <row r="4504" spans="1:74" x14ac:dyDescent="0.25">
      <c r="A4504" s="20" t="s">
        <v>501</v>
      </c>
      <c r="B4504" s="20" t="s">
        <v>717</v>
      </c>
      <c r="C4504" s="20" t="s">
        <v>749</v>
      </c>
      <c r="D4504" s="1">
        <v>44585</v>
      </c>
      <c r="E4504">
        <v>134</v>
      </c>
      <c r="F4504">
        <v>4</v>
      </c>
      <c r="G4504">
        <v>4</v>
      </c>
      <c r="H4504">
        <v>4</v>
      </c>
      <c r="I4504">
        <v>3</v>
      </c>
      <c r="J4504">
        <v>82</v>
      </c>
      <c r="K4504">
        <v>14</v>
      </c>
      <c r="L4504">
        <v>12</v>
      </c>
      <c r="M4504">
        <v>0</v>
      </c>
      <c r="N4504">
        <v>44</v>
      </c>
      <c r="O4504">
        <v>40</v>
      </c>
      <c r="P4504">
        <v>0</v>
      </c>
      <c r="Q4504">
        <v>0</v>
      </c>
      <c r="R4504">
        <v>521</v>
      </c>
      <c r="S4504">
        <v>425</v>
      </c>
      <c r="T4504">
        <v>46</v>
      </c>
      <c r="U4504">
        <v>2</v>
      </c>
      <c r="V4504">
        <v>0</v>
      </c>
      <c r="W4504">
        <v>1179</v>
      </c>
      <c r="X4504">
        <v>537</v>
      </c>
      <c r="Y4504">
        <v>86</v>
      </c>
      <c r="Z4504">
        <v>212</v>
      </c>
      <c r="AA4504">
        <v>3</v>
      </c>
      <c r="AB4504">
        <v>1290</v>
      </c>
      <c r="AC4504">
        <v>708</v>
      </c>
      <c r="AD4504">
        <v>75</v>
      </c>
      <c r="AE4504">
        <v>249</v>
      </c>
      <c r="AF4504">
        <v>20</v>
      </c>
      <c r="AG4504">
        <v>201</v>
      </c>
      <c r="AH4504">
        <v>70</v>
      </c>
      <c r="AI4504">
        <v>10</v>
      </c>
      <c r="AJ4504">
        <v>54</v>
      </c>
      <c r="AK4504">
        <v>5</v>
      </c>
      <c r="AL4504">
        <v>51</v>
      </c>
      <c r="AM4504">
        <v>42</v>
      </c>
      <c r="AN4504">
        <v>3</v>
      </c>
      <c r="AO4504">
        <v>0</v>
      </c>
      <c r="AP4504">
        <v>0</v>
      </c>
      <c r="AQ4504">
        <v>0</v>
      </c>
      <c r="AR4504">
        <v>0</v>
      </c>
      <c r="AS4504">
        <v>0</v>
      </c>
      <c r="AT4504">
        <v>0</v>
      </c>
      <c r="AU4504">
        <v>0</v>
      </c>
      <c r="AV4504">
        <v>0</v>
      </c>
      <c r="AW4504">
        <v>0</v>
      </c>
      <c r="AX4504">
        <v>0</v>
      </c>
      <c r="AY4504">
        <v>0</v>
      </c>
      <c r="AZ4504">
        <v>0</v>
      </c>
      <c r="BA4504">
        <v>0</v>
      </c>
      <c r="BB4504">
        <v>0</v>
      </c>
      <c r="BC4504">
        <v>0</v>
      </c>
      <c r="BD4504">
        <v>0</v>
      </c>
      <c r="BE4504">
        <v>0</v>
      </c>
      <c r="BF4504">
        <v>0</v>
      </c>
      <c r="BG4504" s="20">
        <v>4</v>
      </c>
      <c r="BH4504" s="20">
        <v>3</v>
      </c>
      <c r="BI4504" s="20">
        <v>103</v>
      </c>
      <c r="BJ4504" s="20">
        <v>44</v>
      </c>
      <c r="BK4504" s="20">
        <v>464</v>
      </c>
      <c r="BL4504" s="20">
        <v>831</v>
      </c>
      <c r="BM4504" s="20">
        <v>911</v>
      </c>
      <c r="BN4504" s="20">
        <v>122</v>
      </c>
      <c r="BO4504" s="20">
        <v>47</v>
      </c>
      <c r="BP4504" s="20">
        <v>5447</v>
      </c>
      <c r="BQ4504" s="20">
        <v>1695</v>
      </c>
      <c r="BR4504" s="20">
        <v>0</v>
      </c>
      <c r="BS4504" s="20">
        <v>194</v>
      </c>
      <c r="BT4504" s="20">
        <v>1776</v>
      </c>
      <c r="BU4504" s="20">
        <v>293</v>
      </c>
      <c r="BV4504" s="20">
        <v>2944</v>
      </c>
    </row>
    <row r="4505" spans="1:74" x14ac:dyDescent="0.25">
      <c r="A4505" s="20" t="s">
        <v>501</v>
      </c>
      <c r="B4505" s="20" t="s">
        <v>717</v>
      </c>
      <c r="C4505" s="20" t="s">
        <v>749</v>
      </c>
      <c r="D4505" s="1">
        <v>44593</v>
      </c>
      <c r="E4505">
        <v>134</v>
      </c>
      <c r="F4505">
        <v>4</v>
      </c>
      <c r="G4505">
        <v>4</v>
      </c>
      <c r="H4505">
        <v>4</v>
      </c>
      <c r="I4505">
        <v>3</v>
      </c>
      <c r="J4505">
        <v>83</v>
      </c>
      <c r="K4505">
        <v>14</v>
      </c>
      <c r="L4505">
        <v>12</v>
      </c>
      <c r="M4505">
        <v>0</v>
      </c>
      <c r="N4505">
        <v>44</v>
      </c>
      <c r="O4505">
        <v>40</v>
      </c>
      <c r="P4505">
        <v>0</v>
      </c>
      <c r="Q4505">
        <v>0</v>
      </c>
      <c r="R4505">
        <v>523</v>
      </c>
      <c r="S4505">
        <v>428</v>
      </c>
      <c r="T4505">
        <v>46</v>
      </c>
      <c r="U4505">
        <v>2</v>
      </c>
      <c r="V4505">
        <v>0</v>
      </c>
      <c r="W4505">
        <v>1182</v>
      </c>
      <c r="X4505">
        <v>554</v>
      </c>
      <c r="Y4505">
        <v>88</v>
      </c>
      <c r="Z4505">
        <v>208</v>
      </c>
      <c r="AA4505">
        <v>2</v>
      </c>
      <c r="AB4505">
        <v>1289</v>
      </c>
      <c r="AC4505">
        <v>725</v>
      </c>
      <c r="AD4505">
        <v>89</v>
      </c>
      <c r="AE4505">
        <v>236</v>
      </c>
      <c r="AF4505">
        <v>20</v>
      </c>
      <c r="AG4505">
        <v>201</v>
      </c>
      <c r="AH4505">
        <v>73</v>
      </c>
      <c r="AI4505">
        <v>10</v>
      </c>
      <c r="AJ4505">
        <v>54</v>
      </c>
      <c r="AK4505">
        <v>5</v>
      </c>
      <c r="AL4505">
        <v>51</v>
      </c>
      <c r="AM4505">
        <v>42</v>
      </c>
      <c r="AN4505">
        <v>3</v>
      </c>
      <c r="AO4505">
        <v>0</v>
      </c>
      <c r="AP4505">
        <v>0</v>
      </c>
      <c r="AQ4505">
        <v>0</v>
      </c>
      <c r="AR4505">
        <v>0</v>
      </c>
      <c r="AS4505">
        <v>0</v>
      </c>
      <c r="AT4505">
        <v>0</v>
      </c>
      <c r="AU4505">
        <v>0</v>
      </c>
      <c r="AV4505">
        <v>0</v>
      </c>
      <c r="AW4505">
        <v>0</v>
      </c>
      <c r="AX4505">
        <v>0</v>
      </c>
      <c r="AY4505">
        <v>0</v>
      </c>
      <c r="AZ4505">
        <v>0</v>
      </c>
      <c r="BA4505">
        <v>0</v>
      </c>
      <c r="BB4505">
        <v>0</v>
      </c>
      <c r="BC4505">
        <v>0</v>
      </c>
      <c r="BD4505">
        <v>0</v>
      </c>
      <c r="BE4505">
        <v>0</v>
      </c>
      <c r="BF4505">
        <v>0</v>
      </c>
      <c r="BG4505" s="20">
        <v>4</v>
      </c>
      <c r="BH4505" s="20">
        <v>3</v>
      </c>
      <c r="BI4505" s="20">
        <v>103</v>
      </c>
      <c r="BJ4505" s="20">
        <v>44</v>
      </c>
      <c r="BK4505" s="20">
        <v>466</v>
      </c>
      <c r="BL4505" s="20">
        <v>838</v>
      </c>
      <c r="BM4505" s="20">
        <v>911</v>
      </c>
      <c r="BN4505" s="20">
        <v>122</v>
      </c>
      <c r="BO4505" s="20">
        <v>47</v>
      </c>
      <c r="BP4505" s="20">
        <v>5446</v>
      </c>
      <c r="BQ4505" s="20">
        <v>1781</v>
      </c>
      <c r="BR4505" s="20">
        <v>0</v>
      </c>
      <c r="BS4505" s="20">
        <v>207</v>
      </c>
      <c r="BT4505" s="20">
        <v>1745</v>
      </c>
      <c r="BU4505" s="20">
        <v>290</v>
      </c>
      <c r="BV4505" s="20">
        <v>2959</v>
      </c>
    </row>
    <row r="4506" spans="1:74" x14ac:dyDescent="0.25">
      <c r="A4506" s="20" t="s">
        <v>501</v>
      </c>
      <c r="B4506" s="20" t="s">
        <v>717</v>
      </c>
      <c r="C4506" s="20" t="s">
        <v>749</v>
      </c>
      <c r="D4506" s="1">
        <v>44599</v>
      </c>
      <c r="E4506">
        <v>135</v>
      </c>
      <c r="F4506">
        <v>4</v>
      </c>
      <c r="G4506">
        <v>4</v>
      </c>
      <c r="H4506">
        <v>4</v>
      </c>
      <c r="I4506">
        <v>3</v>
      </c>
      <c r="J4506">
        <v>84</v>
      </c>
      <c r="K4506">
        <v>14</v>
      </c>
      <c r="L4506">
        <v>12</v>
      </c>
      <c r="M4506">
        <v>0</v>
      </c>
      <c r="N4506">
        <v>44</v>
      </c>
      <c r="O4506">
        <v>40</v>
      </c>
      <c r="P4506">
        <v>0</v>
      </c>
      <c r="Q4506">
        <v>0</v>
      </c>
      <c r="R4506">
        <v>525</v>
      </c>
      <c r="S4506">
        <v>431</v>
      </c>
      <c r="T4506">
        <v>46</v>
      </c>
      <c r="U4506">
        <v>2</v>
      </c>
      <c r="V4506">
        <v>0</v>
      </c>
      <c r="W4506">
        <v>1184</v>
      </c>
      <c r="X4506">
        <v>559</v>
      </c>
      <c r="Y4506">
        <v>88</v>
      </c>
      <c r="Z4506">
        <v>209</v>
      </c>
      <c r="AA4506">
        <v>2</v>
      </c>
      <c r="AB4506">
        <v>1294</v>
      </c>
      <c r="AC4506">
        <v>731</v>
      </c>
      <c r="AD4506">
        <v>89</v>
      </c>
      <c r="AE4506">
        <v>238</v>
      </c>
      <c r="AF4506">
        <v>21</v>
      </c>
      <c r="AG4506">
        <v>203</v>
      </c>
      <c r="AH4506">
        <v>73</v>
      </c>
      <c r="AI4506">
        <v>10</v>
      </c>
      <c r="AJ4506">
        <v>54</v>
      </c>
      <c r="AK4506">
        <v>7</v>
      </c>
      <c r="AL4506">
        <v>51</v>
      </c>
      <c r="AM4506">
        <v>42</v>
      </c>
      <c r="AN4506">
        <v>3</v>
      </c>
      <c r="AO4506">
        <v>0</v>
      </c>
      <c r="AP4506">
        <v>0</v>
      </c>
      <c r="AQ4506">
        <v>0</v>
      </c>
      <c r="AR4506">
        <v>0</v>
      </c>
      <c r="AS4506">
        <v>0</v>
      </c>
      <c r="AT4506">
        <v>0</v>
      </c>
      <c r="AU4506">
        <v>0</v>
      </c>
      <c r="AV4506">
        <v>0</v>
      </c>
      <c r="AW4506">
        <v>0</v>
      </c>
      <c r="AX4506">
        <v>0</v>
      </c>
      <c r="AY4506">
        <v>0</v>
      </c>
      <c r="AZ4506">
        <v>0</v>
      </c>
      <c r="BA4506">
        <v>0</v>
      </c>
      <c r="BB4506">
        <v>0</v>
      </c>
      <c r="BC4506">
        <v>0</v>
      </c>
      <c r="BD4506">
        <v>0</v>
      </c>
      <c r="BE4506">
        <v>0</v>
      </c>
      <c r="BF4506">
        <v>0</v>
      </c>
      <c r="BG4506" s="20">
        <v>4</v>
      </c>
      <c r="BH4506" s="20">
        <v>3</v>
      </c>
      <c r="BI4506" s="20">
        <v>105</v>
      </c>
      <c r="BJ4506" s="20">
        <v>44</v>
      </c>
      <c r="BK4506" s="20">
        <v>468</v>
      </c>
      <c r="BL4506" s="20">
        <v>840</v>
      </c>
      <c r="BM4506" s="20">
        <v>914</v>
      </c>
      <c r="BN4506" s="20">
        <v>122</v>
      </c>
      <c r="BO4506" s="20">
        <v>47</v>
      </c>
      <c r="BP4506" s="20">
        <v>5445</v>
      </c>
      <c r="BQ4506" s="20">
        <v>1804</v>
      </c>
      <c r="BR4506" s="20">
        <v>0</v>
      </c>
      <c r="BS4506" s="20">
        <v>207</v>
      </c>
      <c r="BT4506" s="20">
        <v>1740</v>
      </c>
      <c r="BU4506" s="20">
        <v>290</v>
      </c>
      <c r="BV4506" s="20">
        <v>2966</v>
      </c>
    </row>
    <row r="4507" spans="1:74" x14ac:dyDescent="0.25">
      <c r="A4507" s="20" t="s">
        <v>501</v>
      </c>
      <c r="B4507" s="20" t="s">
        <v>717</v>
      </c>
      <c r="C4507" s="20" t="s">
        <v>749</v>
      </c>
      <c r="D4507" s="1">
        <v>44606</v>
      </c>
      <c r="E4507">
        <v>133</v>
      </c>
      <c r="F4507">
        <v>4</v>
      </c>
      <c r="G4507">
        <v>4</v>
      </c>
      <c r="H4507">
        <v>4</v>
      </c>
      <c r="I4507">
        <v>3</v>
      </c>
      <c r="J4507">
        <v>84</v>
      </c>
      <c r="K4507">
        <v>14</v>
      </c>
      <c r="L4507">
        <v>12</v>
      </c>
      <c r="M4507">
        <v>0</v>
      </c>
      <c r="N4507">
        <v>44</v>
      </c>
      <c r="O4507">
        <v>40</v>
      </c>
      <c r="P4507">
        <v>0</v>
      </c>
      <c r="Q4507">
        <v>0</v>
      </c>
      <c r="R4507">
        <v>524</v>
      </c>
      <c r="S4507">
        <v>431</v>
      </c>
      <c r="T4507">
        <v>46</v>
      </c>
      <c r="U4507">
        <v>2</v>
      </c>
      <c r="V4507">
        <v>0</v>
      </c>
      <c r="W4507">
        <v>1192</v>
      </c>
      <c r="X4507">
        <v>566</v>
      </c>
      <c r="Y4507">
        <v>90</v>
      </c>
      <c r="Z4507">
        <v>210</v>
      </c>
      <c r="AA4507">
        <v>1</v>
      </c>
      <c r="AB4507">
        <v>1298</v>
      </c>
      <c r="AC4507">
        <v>737</v>
      </c>
      <c r="AD4507">
        <v>89</v>
      </c>
      <c r="AE4507">
        <v>238</v>
      </c>
      <c r="AF4507">
        <v>20</v>
      </c>
      <c r="AG4507">
        <v>202</v>
      </c>
      <c r="AH4507">
        <v>74</v>
      </c>
      <c r="AI4507">
        <v>10</v>
      </c>
      <c r="AJ4507">
        <v>53</v>
      </c>
      <c r="AK4507">
        <v>7</v>
      </c>
      <c r="AL4507">
        <v>52</v>
      </c>
      <c r="AM4507">
        <v>42</v>
      </c>
      <c r="AN4507">
        <v>3</v>
      </c>
      <c r="AO4507">
        <v>0</v>
      </c>
      <c r="AP4507">
        <v>0</v>
      </c>
      <c r="AQ4507">
        <v>0</v>
      </c>
      <c r="AR4507">
        <v>0</v>
      </c>
      <c r="AS4507">
        <v>0</v>
      </c>
      <c r="AT4507">
        <v>0</v>
      </c>
      <c r="AU4507">
        <v>0</v>
      </c>
      <c r="AV4507">
        <v>0</v>
      </c>
      <c r="AW4507">
        <v>0</v>
      </c>
      <c r="AX4507">
        <v>0</v>
      </c>
      <c r="AY4507">
        <v>0</v>
      </c>
      <c r="AZ4507">
        <v>0</v>
      </c>
      <c r="BA4507">
        <v>0</v>
      </c>
      <c r="BB4507">
        <v>0</v>
      </c>
      <c r="BC4507">
        <v>0</v>
      </c>
      <c r="BD4507">
        <v>0</v>
      </c>
      <c r="BE4507">
        <v>0</v>
      </c>
      <c r="BF4507">
        <v>0</v>
      </c>
      <c r="BG4507" s="20">
        <v>4</v>
      </c>
      <c r="BH4507" s="20">
        <v>3</v>
      </c>
      <c r="BI4507" s="20">
        <v>103</v>
      </c>
      <c r="BJ4507" s="20">
        <v>44</v>
      </c>
      <c r="BK4507" s="20">
        <v>468</v>
      </c>
      <c r="BL4507" s="20">
        <v>846</v>
      </c>
      <c r="BM4507" s="20">
        <v>921</v>
      </c>
      <c r="BN4507" s="20">
        <v>122</v>
      </c>
      <c r="BO4507" s="20">
        <v>47</v>
      </c>
      <c r="BP4507" s="20">
        <v>5437</v>
      </c>
      <c r="BQ4507" s="20">
        <v>1817</v>
      </c>
      <c r="BR4507" s="20">
        <v>0</v>
      </c>
      <c r="BS4507" s="20">
        <v>214</v>
      </c>
      <c r="BT4507" s="20">
        <v>1730</v>
      </c>
      <c r="BU4507" s="20">
        <v>285</v>
      </c>
      <c r="BV4507" s="20">
        <v>2976</v>
      </c>
    </row>
    <row r="4508" spans="1:74" x14ac:dyDescent="0.25">
      <c r="A4508" s="20" t="s">
        <v>501</v>
      </c>
      <c r="B4508" s="20" t="s">
        <v>717</v>
      </c>
      <c r="C4508" s="20" t="s">
        <v>749</v>
      </c>
      <c r="D4508" s="1">
        <v>44606</v>
      </c>
      <c r="W4508">
        <v>1</v>
      </c>
      <c r="AA4508">
        <v>1</v>
      </c>
      <c r="BG4508" s="20"/>
      <c r="BH4508" s="20"/>
      <c r="BI4508" s="20"/>
      <c r="BJ4508" s="20"/>
      <c r="BK4508" s="20"/>
      <c r="BL4508" s="20">
        <v>1</v>
      </c>
      <c r="BM4508" s="20"/>
      <c r="BN4508" s="20"/>
      <c r="BO4508" s="20"/>
      <c r="BP4508" s="20"/>
      <c r="BQ4508" s="20"/>
      <c r="BR4508" s="20"/>
      <c r="BS4508" s="20"/>
      <c r="BT4508" s="20"/>
      <c r="BU4508" s="20"/>
      <c r="BV4508" s="20"/>
    </row>
  </sheetData>
  <phoneticPr fontId="6" type="noConversion"/>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QMULDocumentTypeTaxHTField0 xmlns="http://schemas.microsoft.com/sharepoint/v3">
      <Terms xmlns="http://schemas.microsoft.com/office/infopath/2007/PartnerControls"/>
    </QMULDocumentTypeTaxHTField0>
    <QMULReviewDate xmlns="http://schemas.microsoft.com/sharepoint/v3" xsi:nil="true"/>
    <TaxCatchAll xmlns="d5efd484-15aa-41a0-83f6-0646502cb6d6">
      <Value>1</Value>
    </TaxCatchAll>
    <TaxKeywordTaxHTField xmlns="d5efd484-15aa-41a0-83f6-0646502cb6d6">
      <Terms xmlns="http://schemas.microsoft.com/office/infopath/2007/PartnerControls"/>
    </TaxKeywordTaxHTField>
    <QMULProject xmlns="http://schemas.microsoft.com/sharepoint/v3" xsi:nil="true"/>
    <QMULOwner xmlns="http://schemas.microsoft.com/sharepoint/v3">
      <UserInfo>
        <DisplayName/>
        <AccountId xsi:nil="true"/>
        <AccountType/>
      </UserInfo>
    </QMULOwner>
    <QMULInformationClassificationTaxHTField0 xmlns="http://schemas.microsoft.com/sharepoint/v3">
      <Terms xmlns="http://schemas.microsoft.com/office/infopath/2007/PartnerControls">
        <TermInfo xmlns="http://schemas.microsoft.com/office/infopath/2007/PartnerControls">
          <TermName xmlns="http://schemas.microsoft.com/office/infopath/2007/PartnerControls">Protect</TermName>
          <TermId xmlns="http://schemas.microsoft.com/office/infopath/2007/PartnerControls">9124d8d9-0c1c-41e9-aa14-aba001e9a028</TermId>
        </TermInfo>
      </Terms>
    </QMULInformationClassificationTaxHTField0>
    <QMULAcademicYear xmlns="http://schemas.microsoft.com/sharepoint/v3" xsi:nil="true"/>
    <QMULDepartmentTaxHTField0 xmlns="http://schemas.microsoft.com/sharepoint/v3">
      <Terms xmlns="http://schemas.microsoft.com/office/infopath/2007/PartnerControls"/>
    </QMULDepartmentTaxHTField0>
    <QMULSchoolTaxHTField0 xmlns="http://schemas.microsoft.com/sharepoint/v3">
      <Terms xmlns="http://schemas.microsoft.com/office/infopath/2007/PartnerControls"/>
    </QMULSchoolTaxHTField0>
    <QMULDocumentStatusTaxHTField0 xmlns="http://schemas.microsoft.com/sharepoint/v3">
      <Terms xmlns="http://schemas.microsoft.com/office/infopath/2007/PartnerControls"/>
    </QMULDocumentStatusTaxHTField0>
    <QMULLocationTaxHTField0 xmlns="http://schemas.microsoft.com/sharepoint/v3">
      <Terms xmlns="http://schemas.microsoft.com/office/infopath/2007/PartnerControls"/>
    </QMULLocationTaxHTField0>
  </documentManagement>
</p:properties>
</file>

<file path=customXml/item3.xml><?xml version="1.0" encoding="utf-8"?>
<ct:contentTypeSchema xmlns:ct="http://schemas.microsoft.com/office/2006/metadata/contentType" xmlns:ma="http://schemas.microsoft.com/office/2006/metadata/properties/metaAttributes" ct:_="" ma:_="" ma:contentTypeName="QMUL Document" ma:contentTypeID="0x0101005EA864BF41DF8A41860E925F5B29BCF500A47E9FC2E09B5546B1BA6A4FA297AE2C" ma:contentTypeVersion="28" ma:contentTypeDescription="" ma:contentTypeScope="" ma:versionID="651cf5fb271b153bb537f3c27a6d0162">
  <xsd:schema xmlns:xsd="http://www.w3.org/2001/XMLSchema" xmlns:xs="http://www.w3.org/2001/XMLSchema" xmlns:p="http://schemas.microsoft.com/office/2006/metadata/properties" xmlns:ns1="http://schemas.microsoft.com/sharepoint/v3" xmlns:ns2="d5efd484-15aa-41a0-83f6-0646502cb6d6" xmlns:ns3="45ae7f3d-bcd0-4e4b-af93-f03a9fbb19b5" targetNamespace="http://schemas.microsoft.com/office/2006/metadata/properties" ma:root="true" ma:fieldsID="03565cdf01455abb63d15fc732eb7c0b" ns1:_="" ns2:_="" ns3:_="">
    <xsd:import namespace="http://schemas.microsoft.com/sharepoint/v3"/>
    <xsd:import namespace="d5efd484-15aa-41a0-83f6-0646502cb6d6"/>
    <xsd:import namespace="45ae7f3d-bcd0-4e4b-af93-f03a9fbb19b5"/>
    <xsd:element name="properties">
      <xsd:complexType>
        <xsd:sequence>
          <xsd:element name="documentManagement">
            <xsd:complexType>
              <xsd:all>
                <xsd:element ref="ns1:QMULDocumentStatusTaxHTField0" minOccurs="0"/>
                <xsd:element ref="ns1:QMULDepartmentTaxHTField0" minOccurs="0"/>
                <xsd:element ref="ns1:QMULSchoolTaxHTField0" minOccurs="0"/>
                <xsd:element ref="ns1:QMULDocumentTypeTaxHTField0" minOccurs="0"/>
                <xsd:element ref="ns1:QMULLocationTaxHTField0" minOccurs="0"/>
                <xsd:element ref="ns1:QMULInformationClassificationTaxHTField0" minOccurs="0"/>
                <xsd:element ref="ns1:QMULAcademicYear" minOccurs="0"/>
                <xsd:element ref="ns1:QMULProject" minOccurs="0"/>
                <xsd:element ref="ns1:QMULReviewDate" minOccurs="0"/>
                <xsd:element ref="ns1:QMULOwner" minOccurs="0"/>
                <xsd:element ref="ns2:TaxKeywordTaxHTField" minOccurs="0"/>
                <xsd:element ref="ns2:TaxCatchAll" minOccurs="0"/>
                <xsd:element ref="ns2:TaxCatchAllLabel" minOccurs="0"/>
                <xsd:element ref="ns3:MediaServiceMetadata" minOccurs="0"/>
                <xsd:element ref="ns3:MediaServiceFastMetadata" minOccurs="0"/>
                <xsd:element ref="ns3:MediaServiceDateTaken" minOccurs="0"/>
                <xsd:element ref="ns3:MediaServiceAutoKeyPoints" minOccurs="0"/>
                <xsd:element ref="ns3: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QMULDocumentStatusTaxHTField0" ma:index="8" nillable="true" ma:taxonomy="true" ma:internalName="QMULDocumentStatusTaxHTField0" ma:taxonomyFieldName="QMULDocumentStatus" ma:displayName="Document Status" ma:default="" ma:fieldId="{083bdfb7-9f4e-4bc9-b582-62ed6b950f9e}" ma:sspId="9c18f9b8-5ae4-4f0b-a238-a922c51e2dda" ma:termSetId="780aba48-6c17-4ca0-84b9-f0207a095630" ma:anchorId="00000000-0000-0000-0000-000000000000" ma:open="false" ma:isKeyword="false">
      <xsd:complexType>
        <xsd:sequence>
          <xsd:element ref="pc:Terms" minOccurs="0" maxOccurs="1"/>
        </xsd:sequence>
      </xsd:complexType>
    </xsd:element>
    <xsd:element name="QMULDepartmentTaxHTField0" ma:index="10" nillable="true" ma:taxonomy="true" ma:internalName="QMULDepartmentTaxHTField0" ma:taxonomyFieldName="QMULDepartment" ma:displayName="Department" ma:readOnly="false" ma:default="" ma:fieldId="{2a7d89f9-5f8e-4c42-ab4f-aa1fc3002ea0}" ma:sspId="9c18f9b8-5ae4-4f0b-a238-a922c51e2dda" ma:termSetId="28874c57-2df5-45e8-a804-d15afc96d4ee" ma:anchorId="00000000-0000-0000-0000-000000000000" ma:open="false" ma:isKeyword="false">
      <xsd:complexType>
        <xsd:sequence>
          <xsd:element ref="pc:Terms" minOccurs="0" maxOccurs="1"/>
        </xsd:sequence>
      </xsd:complexType>
    </xsd:element>
    <xsd:element name="QMULSchoolTaxHTField0" ma:index="12" nillable="true" ma:taxonomy="true" ma:internalName="QMULSchoolTaxHTField0" ma:taxonomyFieldName="QMULSchool" ma:displayName="School" ma:readOnly="false" ma:default="" ma:fieldId="{46346f8e-3161-4021-8b14-3dcca2e3ca8d}" ma:sspId="9c18f9b8-5ae4-4f0b-a238-a922c51e2dda" ma:termSetId="0f9f7e9f-7d6b-4cae-9193-a3e3200f87de" ma:anchorId="00000000-0000-0000-0000-000000000000" ma:open="false" ma:isKeyword="false">
      <xsd:complexType>
        <xsd:sequence>
          <xsd:element ref="pc:Terms" minOccurs="0" maxOccurs="1"/>
        </xsd:sequence>
      </xsd:complexType>
    </xsd:element>
    <xsd:element name="QMULDocumentTypeTaxHTField0" ma:index="14" nillable="true" ma:taxonomy="true" ma:internalName="QMULDocumentTypeTaxHTField0" ma:taxonomyFieldName="QMULDocumentType" ma:displayName="Document Type" ma:default="" ma:fieldId="{2596c3af-0d77-4ea4-a15d-d3f71457b096}" ma:sspId="9c18f9b8-5ae4-4f0b-a238-a922c51e2dda" ma:termSetId="8ec3f1bd-c4f8-46a7-ae88-878ed3be39d1" ma:anchorId="00000000-0000-0000-0000-000000000000" ma:open="false" ma:isKeyword="false">
      <xsd:complexType>
        <xsd:sequence>
          <xsd:element ref="pc:Terms" minOccurs="0" maxOccurs="1"/>
        </xsd:sequence>
      </xsd:complexType>
    </xsd:element>
    <xsd:element name="QMULLocationTaxHTField0" ma:index="16" nillable="true" ma:taxonomy="true" ma:internalName="QMULLocationTaxHTField0" ma:taxonomyFieldName="QMULLocation" ma:displayName="Location" ma:default="" ma:fieldId="{29b985f4-a05e-4f39-b5da-e9fb81ddaa79}" ma:sspId="9c18f9b8-5ae4-4f0b-a238-a922c51e2dda" ma:termSetId="5327f1c4-618f-4317-b197-fc29da39fa66" ma:anchorId="00000000-0000-0000-0000-000000000000" ma:open="false" ma:isKeyword="false">
      <xsd:complexType>
        <xsd:sequence>
          <xsd:element ref="pc:Terms" minOccurs="0" maxOccurs="1"/>
        </xsd:sequence>
      </xsd:complexType>
    </xsd:element>
    <xsd:element name="QMULInformationClassificationTaxHTField0" ma:index="18" nillable="true" ma:taxonomy="true" ma:internalName="QMULInformationClassificationTaxHTField0" ma:taxonomyFieldName="QMULInformationClassification" ma:displayName="Information Classification" ma:default="1;#Protect|9124d8d9-0c1c-41e9-aa14-aba001e9a028" ma:fieldId="{57b3469a-2ea1-4a06-a2d1-c99ce62a5d6f}" ma:sspId="9c18f9b8-5ae4-4f0b-a238-a922c51e2dda" ma:termSetId="a3d7b326-4e5e-4e73-95fa-6245adfab113" ma:anchorId="00000000-0000-0000-0000-000000000000" ma:open="false" ma:isKeyword="false">
      <xsd:complexType>
        <xsd:sequence>
          <xsd:element ref="pc:Terms" minOccurs="0" maxOccurs="1"/>
        </xsd:sequence>
      </xsd:complexType>
    </xsd:element>
    <xsd:element name="QMULAcademicYear" ma:index="20" nillable="true" ma:displayName="Academic Year" ma:decimals="0" ma:internalName="QMULAcademicYear" ma:percentage="FALSE">
      <xsd:simpleType>
        <xsd:restriction base="dms:Number">
          <xsd:maxInclusive value="9999"/>
          <xsd:minInclusive value="1000"/>
        </xsd:restriction>
      </xsd:simpleType>
    </xsd:element>
    <xsd:element name="QMULProject" ma:index="21" nillable="true" ma:displayName="Project" ma:internalName="QMULProject">
      <xsd:simpleType>
        <xsd:restriction base="dms:Text">
          <xsd:maxLength value="255"/>
        </xsd:restriction>
      </xsd:simpleType>
    </xsd:element>
    <xsd:element name="QMULReviewDate" ma:index="22" nillable="true" ma:displayName="Review Date" ma:format="DateOnly" ma:internalName="QMULReviewDate">
      <xsd:simpleType>
        <xsd:restriction base="dms:DateTime"/>
      </xsd:simpleType>
    </xsd:element>
    <xsd:element name="QMULOwner" ma:index="23" nillable="true" ma:displayName="Owner" ma:list="UserInfo" ma:SharePointGroup="0" ma:internalName="QMULOwner"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d5efd484-15aa-41a0-83f6-0646502cb6d6" elementFormDefault="qualified">
    <xsd:import namespace="http://schemas.microsoft.com/office/2006/documentManagement/types"/>
    <xsd:import namespace="http://schemas.microsoft.com/office/infopath/2007/PartnerControls"/>
    <xsd:element name="TaxKeywordTaxHTField" ma:index="24" nillable="true" ma:taxonomy="true" ma:internalName="TaxKeywordTaxHTField" ma:taxonomyFieldName="TaxKeyword" ma:displayName="Enterprise Keywords" ma:fieldId="{23f27201-bee3-471e-b2e7-b64fd8b7ca38}" ma:taxonomyMulti="true" ma:sspId="9c18f9b8-5ae4-4f0b-a238-a922c51e2dda" ma:termSetId="00000000-0000-0000-0000-000000000000" ma:anchorId="00000000-0000-0000-0000-000000000000" ma:open="true" ma:isKeyword="true">
      <xsd:complexType>
        <xsd:sequence>
          <xsd:element ref="pc:Terms" minOccurs="0" maxOccurs="1"/>
        </xsd:sequence>
      </xsd:complexType>
    </xsd:element>
    <xsd:element name="TaxCatchAll" ma:index="26" nillable="true" ma:displayName="Taxonomy Catch All Column" ma:hidden="true" ma:list="{887198e4-4362-4530-96c9-172120469d18}" ma:internalName="TaxCatchAll" ma:showField="CatchAllData" ma:web="6649982f-b66b-4072-8006-4697fed55f9d">
      <xsd:complexType>
        <xsd:complexContent>
          <xsd:extension base="dms:MultiChoiceLookup">
            <xsd:sequence>
              <xsd:element name="Value" type="dms:Lookup" maxOccurs="unbounded" minOccurs="0" nillable="true"/>
            </xsd:sequence>
          </xsd:extension>
        </xsd:complexContent>
      </xsd:complexType>
    </xsd:element>
    <xsd:element name="TaxCatchAllLabel" ma:index="27" nillable="true" ma:displayName="Taxonomy Catch All Column1" ma:hidden="true" ma:list="{887198e4-4362-4530-96c9-172120469d18}" ma:internalName="TaxCatchAllLabel" ma:readOnly="true" ma:showField="CatchAllDataLabel" ma:web="6649982f-b66b-4072-8006-4697fed55f9d">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45ae7f3d-bcd0-4e4b-af93-f03a9fbb19b5" elementFormDefault="qualified">
    <xsd:import namespace="http://schemas.microsoft.com/office/2006/documentManagement/types"/>
    <xsd:import namespace="http://schemas.microsoft.com/office/infopath/2007/PartnerControls"/>
    <xsd:element name="MediaServiceMetadata" ma:index="28" nillable="true" ma:displayName="MediaServiceMetadata" ma:hidden="true" ma:internalName="MediaServiceMetadata" ma:readOnly="true">
      <xsd:simpleType>
        <xsd:restriction base="dms:Note"/>
      </xsd:simpleType>
    </xsd:element>
    <xsd:element name="MediaServiceFastMetadata" ma:index="29" nillable="true" ma:displayName="MediaServiceFastMetadata" ma:hidden="true" ma:internalName="MediaServiceFastMetadata" ma:readOnly="true">
      <xsd:simpleType>
        <xsd:restriction base="dms:Note"/>
      </xsd:simpleType>
    </xsd:element>
    <xsd:element name="MediaServiceDateTaken" ma:index="30" nillable="true" ma:displayName="MediaServiceDateTaken" ma:hidden="true" ma:internalName="MediaServiceDateTaken" ma:readOnly="true">
      <xsd:simpleType>
        <xsd:restriction base="dms:Text"/>
      </xsd:simpleType>
    </xsd:element>
    <xsd:element name="MediaServiceAutoKeyPoints" ma:index="31" nillable="true" ma:displayName="MediaServiceAutoKeyPoints" ma:hidden="true" ma:internalName="MediaServiceAutoKeyPoints" ma:readOnly="true">
      <xsd:simpleType>
        <xsd:restriction base="dms:Note"/>
      </xsd:simpleType>
    </xsd:element>
    <xsd:element name="MediaServiceKeyPoints" ma:index="32"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 
</file>

<file path=customXml/item5.xml><?xml version="1.0" encoding="utf-8"?>
<?mso-contentType ?>
<SharedContentType xmlns="Microsoft.SharePoint.Taxonomy.ContentTypeSync" SourceId="9c18f9b8-5ae4-4f0b-a238-a922c51e2dda" ContentTypeId="0x0101005EA864BF41DF8A41860E925F5B29BCF5" PreviousValue="false"/>
</file>

<file path=customXml/itemProps1.xml><?xml version="1.0" encoding="utf-8"?>
<ds:datastoreItem xmlns:ds="http://schemas.openxmlformats.org/officeDocument/2006/customXml" ds:itemID="{9C313193-ACD6-4561-B375-FB28229E9B2D}">
  <ds:schemaRefs>
    <ds:schemaRef ds:uri="http://schemas.microsoft.com/sharepoint/v3/contenttype/forms"/>
  </ds:schemaRefs>
</ds:datastoreItem>
</file>

<file path=customXml/itemProps2.xml><?xml version="1.0" encoding="utf-8"?>
<ds:datastoreItem xmlns:ds="http://schemas.openxmlformats.org/officeDocument/2006/customXml" ds:itemID="{B270CB73-C694-4B21-BF4D-B32A894A127E}">
  <ds:schemaRefs>
    <ds:schemaRef ds:uri="http://schemas.microsoft.com/office/2006/metadata/properties"/>
    <ds:schemaRef ds:uri="http://schemas.microsoft.com/office/infopath/2007/PartnerControls"/>
    <ds:schemaRef ds:uri="http://schemas.microsoft.com/sharepoint/v3"/>
    <ds:schemaRef ds:uri="d5efd484-15aa-41a0-83f6-0646502cb6d6"/>
  </ds:schemaRefs>
</ds:datastoreItem>
</file>

<file path=customXml/itemProps3.xml><?xml version="1.0" encoding="utf-8"?>
<ds:datastoreItem xmlns:ds="http://schemas.openxmlformats.org/officeDocument/2006/customXml" ds:itemID="{D77DFAE3-5367-44EC-8F0A-5E62208E84E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d5efd484-15aa-41a0-83f6-0646502cb6d6"/>
    <ds:schemaRef ds:uri="45ae7f3d-bcd0-4e4b-af93-f03a9fbb19b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A99B53CD-33A1-45AB-A7BE-7625DF0165B4}">
  <ds:schemaRefs>
    <ds:schemaRef ds:uri="http://schemas.microsoft.com/DataMashup"/>
  </ds:schemaRefs>
</ds:datastoreItem>
</file>

<file path=customXml/itemProps5.xml><?xml version="1.0" encoding="utf-8"?>
<ds:datastoreItem xmlns:ds="http://schemas.openxmlformats.org/officeDocument/2006/customXml" ds:itemID="{DE7C8BF9-9591-420A-8ABD-D59E856ECDB6}">
  <ds:schemaRefs>
    <ds:schemaRef ds:uri="Microsoft.SharePoint.Taxonomy.ContentTypeSync"/>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23</vt:i4>
      </vt:variant>
    </vt:vector>
  </HeadingPairs>
  <TitlesOfParts>
    <vt:vector size="23" baseType="lpstr">
      <vt:lpstr>Sheet1</vt:lpstr>
      <vt:lpstr>FULL</vt:lpstr>
      <vt:lpstr>Group1</vt:lpstr>
      <vt:lpstr>Group1.1</vt:lpstr>
      <vt:lpstr>Group1.2</vt:lpstr>
      <vt:lpstr>Group2</vt:lpstr>
      <vt:lpstr>Group3</vt:lpstr>
      <vt:lpstr>Group4</vt:lpstr>
      <vt:lpstr>Group5</vt:lpstr>
      <vt:lpstr>Group6</vt:lpstr>
      <vt:lpstr>Group7</vt:lpstr>
      <vt:lpstr>Group8</vt:lpstr>
      <vt:lpstr>PIVOT01</vt:lpstr>
      <vt:lpstr>PIVOT01.1</vt:lpstr>
      <vt:lpstr>PIVOT01.2</vt:lpstr>
      <vt:lpstr>PIVOT02</vt:lpstr>
      <vt:lpstr>PIVOT03</vt:lpstr>
      <vt:lpstr>PIVOT04</vt:lpstr>
      <vt:lpstr>PIVOT05</vt:lpstr>
      <vt:lpstr>PIVOT06</vt:lpstr>
      <vt:lpstr>PIVOT07</vt:lpstr>
      <vt:lpstr>PIVOT08</vt:lpstr>
      <vt:lpstr>data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thomas bradshaw</dc:creator>
  <cp:keywords/>
  <dc:description/>
  <cp:lastModifiedBy>Fahmida Akthar</cp:lastModifiedBy>
  <cp:revision/>
  <dcterms:created xsi:type="dcterms:W3CDTF">2015-06-05T18:17:20Z</dcterms:created>
  <dcterms:modified xsi:type="dcterms:W3CDTF">2022-02-16T11:55:32Z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axKeyword">
    <vt:lpwstr/>
  </property>
  <property fmtid="{D5CDD505-2E9C-101B-9397-08002B2CF9AE}" pid="3" name="QMULDocumentStatus">
    <vt:lpwstr/>
  </property>
  <property fmtid="{D5CDD505-2E9C-101B-9397-08002B2CF9AE}" pid="4" name="QMULInformationClassification">
    <vt:lpwstr>1;#Protect|9124d8d9-0c1c-41e9-aa14-aba001e9a028</vt:lpwstr>
  </property>
  <property fmtid="{D5CDD505-2E9C-101B-9397-08002B2CF9AE}" pid="5" name="ContentTypeId">
    <vt:lpwstr>0x0101005EA864BF41DF8A41860E925F5B29BCF500A47E9FC2E09B5546B1BA6A4FA297AE2C</vt:lpwstr>
  </property>
  <property fmtid="{D5CDD505-2E9C-101B-9397-08002B2CF9AE}" pid="6" name="QMULLocation">
    <vt:lpwstr/>
  </property>
  <property fmtid="{D5CDD505-2E9C-101B-9397-08002B2CF9AE}" pid="7" name="QMULDocumentType">
    <vt:lpwstr/>
  </property>
  <property fmtid="{D5CDD505-2E9C-101B-9397-08002B2CF9AE}" pid="8" name="QMULDepartment">
    <vt:lpwstr/>
  </property>
  <property fmtid="{D5CDD505-2E9C-101B-9397-08002B2CF9AE}" pid="9" name="QMULSchool">
    <vt:lpwstr/>
  </property>
</Properties>
</file>